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Usuários\Júlio Lopes\Doutorado - Passa Quatro\Publicações\Daly Gap\Supplementary material\"/>
    </mc:Choice>
  </mc:AlternateContent>
  <xr:revisionPtr revIDLastSave="0" documentId="13_ncr:1_{DE5566E9-AA2E-49FE-BB89-EBD42835D0F7}" xr6:coauthVersionLast="47" xr6:coauthVersionMax="47" xr10:uidLastSave="{00000000-0000-0000-0000-000000000000}"/>
  <bookViews>
    <workbookView xWindow="-108" yWindow="-108" windowWidth="23256" windowHeight="12720" tabRatio="893" firstSheet="2" activeTab="6" xr2:uid="{77336852-E696-40AB-95EC-E0C6CF3DB2C0}"/>
  </bookViews>
  <sheets>
    <sheet name="intro" sheetId="19" r:id="rId1"/>
    <sheet name="A. Thermody. result (all suite)" sheetId="1" r:id="rId2"/>
    <sheet name="B. LLD classification" sheetId="14" r:id="rId3"/>
    <sheet name="C. Basanite FC 10kbar" sheetId="2" r:id="rId4"/>
    <sheet name="D. Nephelinite FC 10kbar" sheetId="4" r:id="rId5"/>
    <sheet name="E. Alkali basalt FC 10kbar" sheetId="6" r:id="rId6"/>
    <sheet name="F. Basanite FC 5 kbar" sheetId="8" r:id="rId7"/>
    <sheet name="G. Phonotephrite FC 5 kbar" sheetId="10" r:id="rId8"/>
    <sheet name="H. Alk. basalt FC 5kbar" sheetId="12" r:id="rId9"/>
    <sheet name="I. Phases of Basanite FC 10kbar" sheetId="3" r:id="rId10"/>
    <sheet name="J. Phases Nephelinite FC 10kbar" sheetId="5" r:id="rId11"/>
    <sheet name="K. Phases Alk. basalt FC 10kbar" sheetId="7" r:id="rId12"/>
    <sheet name="L. Phases of Basanite FC 5 kbar" sheetId="9" r:id="rId13"/>
    <sheet name="M. Phases Phonotephrite FC 5kb" sheetId="11" r:id="rId14"/>
    <sheet name="N. Phases Alk. basalt FC 5kbar" sheetId="13" r:id="rId15"/>
  </sheets>
  <externalReferences>
    <externalReference r:id="rId16"/>
  </externalReferences>
  <definedNames>
    <definedName name="_xlnm._FilterDatabase" localSheetId="2" hidden="1">'B. LLD classification'!$A$15:$BC$53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W192" i="12" l="1"/>
  <c r="BV193" i="12" s="1"/>
  <c r="D192" i="11"/>
  <c r="H192" i="11"/>
  <c r="AY205" i="8"/>
  <c r="N208" i="9"/>
  <c r="M208" i="9"/>
  <c r="L208" i="9"/>
  <c r="BR192" i="12"/>
  <c r="BQ192" i="12"/>
  <c r="BP192" i="12"/>
  <c r="BO192" i="12"/>
  <c r="BN192" i="12"/>
  <c r="BM192" i="12"/>
  <c r="BL192" i="12"/>
  <c r="BK192" i="12"/>
  <c r="BJ192" i="12"/>
  <c r="BJ187" i="12"/>
  <c r="BS186" i="12"/>
  <c r="AZ7" i="12"/>
  <c r="BA7" i="12"/>
  <c r="BB7" i="12"/>
  <c r="BC7" i="12"/>
  <c r="BD7" i="12"/>
  <c r="BE7" i="12"/>
  <c r="BF7" i="12"/>
  <c r="BG7" i="12"/>
  <c r="BH7" i="12"/>
  <c r="AZ8" i="12"/>
  <c r="BA8" i="12"/>
  <c r="BB8" i="12"/>
  <c r="BC8" i="12"/>
  <c r="BD8" i="12"/>
  <c r="BE8" i="12"/>
  <c r="BF8" i="12"/>
  <c r="BG8" i="12"/>
  <c r="BH8" i="12"/>
  <c r="AZ9" i="12"/>
  <c r="BA9" i="12"/>
  <c r="BB9" i="12"/>
  <c r="BC9" i="12"/>
  <c r="BD9" i="12"/>
  <c r="BE9" i="12"/>
  <c r="BF9" i="12"/>
  <c r="BG9" i="12"/>
  <c r="BH9" i="12"/>
  <c r="AZ10" i="12"/>
  <c r="BA10" i="12"/>
  <c r="BB10" i="12"/>
  <c r="BC10" i="12"/>
  <c r="BD10" i="12"/>
  <c r="BE10" i="12"/>
  <c r="BF10" i="12"/>
  <c r="BG10" i="12"/>
  <c r="BH10" i="12"/>
  <c r="AZ11" i="12"/>
  <c r="BA11" i="12"/>
  <c r="BB11" i="12"/>
  <c r="BC11" i="12"/>
  <c r="BD11" i="12"/>
  <c r="BE11" i="12"/>
  <c r="BF11" i="12"/>
  <c r="BG11" i="12"/>
  <c r="BH11" i="12"/>
  <c r="AZ12" i="12"/>
  <c r="BA12" i="12"/>
  <c r="BB12" i="12"/>
  <c r="BC12" i="12"/>
  <c r="BD12" i="12"/>
  <c r="BE12" i="12"/>
  <c r="BF12" i="12"/>
  <c r="BG12" i="12"/>
  <c r="BH12" i="12"/>
  <c r="AZ13" i="12"/>
  <c r="BA13" i="12"/>
  <c r="BB13" i="12"/>
  <c r="BC13" i="12"/>
  <c r="BD13" i="12"/>
  <c r="BE13" i="12"/>
  <c r="BF13" i="12"/>
  <c r="BG13" i="12"/>
  <c r="BH13" i="12"/>
  <c r="AZ14" i="12"/>
  <c r="BA14" i="12"/>
  <c r="BB14" i="12"/>
  <c r="BC14" i="12"/>
  <c r="BD14" i="12"/>
  <c r="BE14" i="12"/>
  <c r="BF14" i="12"/>
  <c r="BG14" i="12"/>
  <c r="BH14" i="12"/>
  <c r="AZ15" i="12"/>
  <c r="BA15" i="12"/>
  <c r="BB15" i="12"/>
  <c r="BC15" i="12"/>
  <c r="BD15" i="12"/>
  <c r="BE15" i="12"/>
  <c r="BF15" i="12"/>
  <c r="BG15" i="12"/>
  <c r="BH15" i="12"/>
  <c r="AZ16" i="12"/>
  <c r="BA16" i="12"/>
  <c r="BB16" i="12"/>
  <c r="BC16" i="12"/>
  <c r="BD16" i="12"/>
  <c r="BE16" i="12"/>
  <c r="BF16" i="12"/>
  <c r="BG16" i="12"/>
  <c r="BH16" i="12"/>
  <c r="AZ17" i="12"/>
  <c r="BA17" i="12"/>
  <c r="BB17" i="12"/>
  <c r="BC17" i="12"/>
  <c r="BD17" i="12"/>
  <c r="BE17" i="12"/>
  <c r="BF17" i="12"/>
  <c r="BG17" i="12"/>
  <c r="BH17" i="12"/>
  <c r="AZ18" i="12"/>
  <c r="BA18" i="12"/>
  <c r="BB18" i="12"/>
  <c r="BC18" i="12"/>
  <c r="BD18" i="12"/>
  <c r="BE18" i="12"/>
  <c r="BF18" i="12"/>
  <c r="BG18" i="12"/>
  <c r="BH18" i="12"/>
  <c r="AZ19" i="12"/>
  <c r="BA19" i="12"/>
  <c r="BB19" i="12"/>
  <c r="BC19" i="12"/>
  <c r="BD19" i="12"/>
  <c r="BE19" i="12"/>
  <c r="BF19" i="12"/>
  <c r="BG19" i="12"/>
  <c r="BH19" i="12"/>
  <c r="AZ20" i="12"/>
  <c r="BA20" i="12"/>
  <c r="BB20" i="12"/>
  <c r="BC20" i="12"/>
  <c r="BD20" i="12"/>
  <c r="BE20" i="12"/>
  <c r="BF20" i="12"/>
  <c r="BG20" i="12"/>
  <c r="BH20" i="12"/>
  <c r="AZ21" i="12"/>
  <c r="BA21" i="12"/>
  <c r="BB21" i="12"/>
  <c r="BC21" i="12"/>
  <c r="BD21" i="12"/>
  <c r="BE21" i="12"/>
  <c r="BF21" i="12"/>
  <c r="BG21" i="12"/>
  <c r="BH21" i="12"/>
  <c r="AZ22" i="12"/>
  <c r="BA22" i="12"/>
  <c r="BB22" i="12"/>
  <c r="BC22" i="12"/>
  <c r="BD22" i="12"/>
  <c r="BE22" i="12"/>
  <c r="BF22" i="12"/>
  <c r="BG22" i="12"/>
  <c r="BH22" i="12"/>
  <c r="AZ23" i="12"/>
  <c r="BA23" i="12"/>
  <c r="BB23" i="12"/>
  <c r="BC23" i="12"/>
  <c r="BD23" i="12"/>
  <c r="BE23" i="12"/>
  <c r="BF23" i="12"/>
  <c r="BG23" i="12"/>
  <c r="BH23" i="12"/>
  <c r="AZ24" i="12"/>
  <c r="BA24" i="12"/>
  <c r="BB24" i="12"/>
  <c r="BC24" i="12"/>
  <c r="BD24" i="12"/>
  <c r="BE24" i="12"/>
  <c r="BF24" i="12"/>
  <c r="BG24" i="12"/>
  <c r="BH24" i="12"/>
  <c r="AZ25" i="12"/>
  <c r="BA25" i="12"/>
  <c r="BB25" i="12"/>
  <c r="BC25" i="12"/>
  <c r="BD25" i="12"/>
  <c r="BE25" i="12"/>
  <c r="BF25" i="12"/>
  <c r="BG25" i="12"/>
  <c r="BH25" i="12"/>
  <c r="AZ26" i="12"/>
  <c r="BA26" i="12"/>
  <c r="BB26" i="12"/>
  <c r="BC26" i="12"/>
  <c r="BD26" i="12"/>
  <c r="BE26" i="12"/>
  <c r="BF26" i="12"/>
  <c r="BG26" i="12"/>
  <c r="BH26" i="12"/>
  <c r="AZ27" i="12"/>
  <c r="BA27" i="12"/>
  <c r="BB27" i="12"/>
  <c r="BC27" i="12"/>
  <c r="BD27" i="12"/>
  <c r="BE27" i="12"/>
  <c r="BF27" i="12"/>
  <c r="BG27" i="12"/>
  <c r="BH27" i="12"/>
  <c r="AZ28" i="12"/>
  <c r="BA28" i="12"/>
  <c r="BB28" i="12"/>
  <c r="BC28" i="12"/>
  <c r="BD28" i="12"/>
  <c r="BE28" i="12"/>
  <c r="BF28" i="12"/>
  <c r="BG28" i="12"/>
  <c r="BH28" i="12"/>
  <c r="AZ29" i="12"/>
  <c r="BA29" i="12"/>
  <c r="BB29" i="12"/>
  <c r="BC29" i="12"/>
  <c r="BD29" i="12"/>
  <c r="BE29" i="12"/>
  <c r="BF29" i="12"/>
  <c r="BG29" i="12"/>
  <c r="BH29" i="12"/>
  <c r="AZ30" i="12"/>
  <c r="BA30" i="12"/>
  <c r="BB30" i="12"/>
  <c r="BC30" i="12"/>
  <c r="BD30" i="12"/>
  <c r="BE30" i="12"/>
  <c r="BF30" i="12"/>
  <c r="BG30" i="12"/>
  <c r="BH30" i="12"/>
  <c r="AZ31" i="12"/>
  <c r="BA31" i="12"/>
  <c r="BB31" i="12"/>
  <c r="BC31" i="12"/>
  <c r="BD31" i="12"/>
  <c r="BE31" i="12"/>
  <c r="BF31" i="12"/>
  <c r="BG31" i="12"/>
  <c r="BH31" i="12"/>
  <c r="AZ32" i="12"/>
  <c r="BA32" i="12"/>
  <c r="BB32" i="12"/>
  <c r="BC32" i="12"/>
  <c r="BD32" i="12"/>
  <c r="BE32" i="12"/>
  <c r="BF32" i="12"/>
  <c r="BG32" i="12"/>
  <c r="BH32" i="12"/>
  <c r="AZ33" i="12"/>
  <c r="BA33" i="12"/>
  <c r="BB33" i="12"/>
  <c r="BC33" i="12"/>
  <c r="BD33" i="12"/>
  <c r="BE33" i="12"/>
  <c r="BF33" i="12"/>
  <c r="BG33" i="12"/>
  <c r="BH33" i="12"/>
  <c r="AZ34" i="12"/>
  <c r="BA34" i="12"/>
  <c r="BB34" i="12"/>
  <c r="BC34" i="12"/>
  <c r="BD34" i="12"/>
  <c r="BE34" i="12"/>
  <c r="BF34" i="12"/>
  <c r="BG34" i="12"/>
  <c r="BH34" i="12"/>
  <c r="AZ35" i="12"/>
  <c r="BA35" i="12"/>
  <c r="BB35" i="12"/>
  <c r="BC35" i="12"/>
  <c r="BD35" i="12"/>
  <c r="BE35" i="12"/>
  <c r="BF35" i="12"/>
  <c r="BG35" i="12"/>
  <c r="BH35" i="12"/>
  <c r="AZ36" i="12"/>
  <c r="BA36" i="12"/>
  <c r="BB36" i="12"/>
  <c r="BC36" i="12"/>
  <c r="BD36" i="12"/>
  <c r="BE36" i="12"/>
  <c r="BF36" i="12"/>
  <c r="BG36" i="12"/>
  <c r="BH36" i="12"/>
  <c r="AZ37" i="12"/>
  <c r="BA37" i="12"/>
  <c r="BB37" i="12"/>
  <c r="BC37" i="12"/>
  <c r="BD37" i="12"/>
  <c r="BE37" i="12"/>
  <c r="BF37" i="12"/>
  <c r="BG37" i="12"/>
  <c r="BH37" i="12"/>
  <c r="AZ38" i="12"/>
  <c r="BA38" i="12"/>
  <c r="BB38" i="12"/>
  <c r="BC38" i="12"/>
  <c r="BD38" i="12"/>
  <c r="BE38" i="12"/>
  <c r="BF38" i="12"/>
  <c r="BG38" i="12"/>
  <c r="BH38" i="12"/>
  <c r="AZ39" i="12"/>
  <c r="BA39" i="12"/>
  <c r="BB39" i="12"/>
  <c r="BC39" i="12"/>
  <c r="BD39" i="12"/>
  <c r="BE39" i="12"/>
  <c r="BF39" i="12"/>
  <c r="BG39" i="12"/>
  <c r="BH39" i="12"/>
  <c r="AZ40" i="12"/>
  <c r="BA40" i="12"/>
  <c r="BB40" i="12"/>
  <c r="BC40" i="12"/>
  <c r="BD40" i="12"/>
  <c r="BE40" i="12"/>
  <c r="BF40" i="12"/>
  <c r="BG40" i="12"/>
  <c r="BH40" i="12"/>
  <c r="AZ41" i="12"/>
  <c r="BA41" i="12"/>
  <c r="BB41" i="12"/>
  <c r="BC41" i="12"/>
  <c r="BD41" i="12"/>
  <c r="BE41" i="12"/>
  <c r="BF41" i="12"/>
  <c r="BG41" i="12"/>
  <c r="BH41" i="12"/>
  <c r="AZ42" i="12"/>
  <c r="BA42" i="12"/>
  <c r="BB42" i="12"/>
  <c r="BC42" i="12"/>
  <c r="BD42" i="12"/>
  <c r="BE42" i="12"/>
  <c r="BF42" i="12"/>
  <c r="BG42" i="12"/>
  <c r="BH42" i="12"/>
  <c r="AZ43" i="12"/>
  <c r="BA43" i="12"/>
  <c r="BB43" i="12"/>
  <c r="BC43" i="12"/>
  <c r="BD43" i="12"/>
  <c r="BE43" i="12"/>
  <c r="BF43" i="12"/>
  <c r="BG43" i="12"/>
  <c r="BH43" i="12"/>
  <c r="AZ44" i="12"/>
  <c r="BA44" i="12"/>
  <c r="BB44" i="12"/>
  <c r="BC44" i="12"/>
  <c r="BD44" i="12"/>
  <c r="BE44" i="12"/>
  <c r="BF44" i="12"/>
  <c r="BG44" i="12"/>
  <c r="BH44" i="12"/>
  <c r="AZ45" i="12"/>
  <c r="BA45" i="12"/>
  <c r="BB45" i="12"/>
  <c r="BC45" i="12"/>
  <c r="BD45" i="12"/>
  <c r="BE45" i="12"/>
  <c r="BF45" i="12"/>
  <c r="BG45" i="12"/>
  <c r="BH45" i="12"/>
  <c r="AZ46" i="12"/>
  <c r="BA46" i="12"/>
  <c r="BB46" i="12"/>
  <c r="BC46" i="12"/>
  <c r="BD46" i="12"/>
  <c r="BE46" i="12"/>
  <c r="BF46" i="12"/>
  <c r="BG46" i="12"/>
  <c r="BH46" i="12"/>
  <c r="AZ47" i="12"/>
  <c r="BA47" i="12"/>
  <c r="BB47" i="12"/>
  <c r="BC47" i="12"/>
  <c r="BD47" i="12"/>
  <c r="BE47" i="12"/>
  <c r="BF47" i="12"/>
  <c r="BG47" i="12"/>
  <c r="BH47" i="12"/>
  <c r="AZ48" i="12"/>
  <c r="BA48" i="12"/>
  <c r="BB48" i="12"/>
  <c r="BC48" i="12"/>
  <c r="BD48" i="12"/>
  <c r="BE48" i="12"/>
  <c r="BF48" i="12"/>
  <c r="BG48" i="12"/>
  <c r="BH48" i="12"/>
  <c r="AZ49" i="12"/>
  <c r="BA49" i="12"/>
  <c r="BB49" i="12"/>
  <c r="BC49" i="12"/>
  <c r="BD49" i="12"/>
  <c r="BE49" i="12"/>
  <c r="BF49" i="12"/>
  <c r="BG49" i="12"/>
  <c r="BH49" i="12"/>
  <c r="AZ50" i="12"/>
  <c r="BA50" i="12"/>
  <c r="BB50" i="12"/>
  <c r="BC50" i="12"/>
  <c r="BD50" i="12"/>
  <c r="BE50" i="12"/>
  <c r="BF50" i="12"/>
  <c r="BG50" i="12"/>
  <c r="BH50" i="12"/>
  <c r="AZ51" i="12"/>
  <c r="BA51" i="12"/>
  <c r="BB51" i="12"/>
  <c r="BC51" i="12"/>
  <c r="BD51" i="12"/>
  <c r="BE51" i="12"/>
  <c r="BF51" i="12"/>
  <c r="BG51" i="12"/>
  <c r="BH51" i="12"/>
  <c r="AZ52" i="12"/>
  <c r="BA52" i="12"/>
  <c r="BB52" i="12"/>
  <c r="BC52" i="12"/>
  <c r="BD52" i="12"/>
  <c r="BE52" i="12"/>
  <c r="BF52" i="12"/>
  <c r="BG52" i="12"/>
  <c r="BH52" i="12"/>
  <c r="AZ53" i="12"/>
  <c r="BA53" i="12"/>
  <c r="BB53" i="12"/>
  <c r="BC53" i="12"/>
  <c r="BD53" i="12"/>
  <c r="BE53" i="12"/>
  <c r="BF53" i="12"/>
  <c r="BG53" i="12"/>
  <c r="BH53" i="12"/>
  <c r="AZ54" i="12"/>
  <c r="BA54" i="12"/>
  <c r="BB54" i="12"/>
  <c r="BC54" i="12"/>
  <c r="BD54" i="12"/>
  <c r="BE54" i="12"/>
  <c r="BF54" i="12"/>
  <c r="BG54" i="12"/>
  <c r="BH54" i="12"/>
  <c r="AZ55" i="12"/>
  <c r="BA55" i="12"/>
  <c r="BB55" i="12"/>
  <c r="BC55" i="12"/>
  <c r="BD55" i="12"/>
  <c r="BE55" i="12"/>
  <c r="BF55" i="12"/>
  <c r="BG55" i="12"/>
  <c r="BH55" i="12"/>
  <c r="AZ56" i="12"/>
  <c r="BA56" i="12"/>
  <c r="BB56" i="12"/>
  <c r="BC56" i="12"/>
  <c r="BD56" i="12"/>
  <c r="BE56" i="12"/>
  <c r="BF56" i="12"/>
  <c r="BG56" i="12"/>
  <c r="BH56" i="12"/>
  <c r="AZ57" i="12"/>
  <c r="BA57" i="12"/>
  <c r="BB57" i="12"/>
  <c r="BC57" i="12"/>
  <c r="BD57" i="12"/>
  <c r="BE57" i="12"/>
  <c r="BF57" i="12"/>
  <c r="BG57" i="12"/>
  <c r="BH57" i="12"/>
  <c r="AZ58" i="12"/>
  <c r="BA58" i="12"/>
  <c r="BB58" i="12"/>
  <c r="BC58" i="12"/>
  <c r="BD58" i="12"/>
  <c r="BE58" i="12"/>
  <c r="BF58" i="12"/>
  <c r="BG58" i="12"/>
  <c r="BH58" i="12"/>
  <c r="AZ59" i="12"/>
  <c r="BA59" i="12"/>
  <c r="BB59" i="12"/>
  <c r="BC59" i="12"/>
  <c r="BD59" i="12"/>
  <c r="BE59" i="12"/>
  <c r="BF59" i="12"/>
  <c r="BG59" i="12"/>
  <c r="BH59" i="12"/>
  <c r="AZ60" i="12"/>
  <c r="BA60" i="12"/>
  <c r="BB60" i="12"/>
  <c r="BC60" i="12"/>
  <c r="BD60" i="12"/>
  <c r="BE60" i="12"/>
  <c r="BF60" i="12"/>
  <c r="BG60" i="12"/>
  <c r="BH60" i="12"/>
  <c r="AZ61" i="12"/>
  <c r="BA61" i="12"/>
  <c r="BB61" i="12"/>
  <c r="BC61" i="12"/>
  <c r="BD61" i="12"/>
  <c r="BE61" i="12"/>
  <c r="BF61" i="12"/>
  <c r="BG61" i="12"/>
  <c r="BH61" i="12"/>
  <c r="AZ62" i="12"/>
  <c r="BA62" i="12"/>
  <c r="BB62" i="12"/>
  <c r="BC62" i="12"/>
  <c r="BD62" i="12"/>
  <c r="BE62" i="12"/>
  <c r="BF62" i="12"/>
  <c r="BG62" i="12"/>
  <c r="BH62" i="12"/>
  <c r="AZ63" i="12"/>
  <c r="BA63" i="12"/>
  <c r="BB63" i="12"/>
  <c r="BC63" i="12"/>
  <c r="BD63" i="12"/>
  <c r="BE63" i="12"/>
  <c r="BF63" i="12"/>
  <c r="BG63" i="12"/>
  <c r="BH63" i="12"/>
  <c r="AZ64" i="12"/>
  <c r="BA64" i="12"/>
  <c r="BB64" i="12"/>
  <c r="BC64" i="12"/>
  <c r="BD64" i="12"/>
  <c r="BE64" i="12"/>
  <c r="BF64" i="12"/>
  <c r="BG64" i="12"/>
  <c r="BH64" i="12"/>
  <c r="AZ65" i="12"/>
  <c r="BA65" i="12"/>
  <c r="BB65" i="12"/>
  <c r="BC65" i="12"/>
  <c r="BD65" i="12"/>
  <c r="BE65" i="12"/>
  <c r="BF65" i="12"/>
  <c r="BG65" i="12"/>
  <c r="BH65" i="12"/>
  <c r="AZ66" i="12"/>
  <c r="BA66" i="12"/>
  <c r="BB66" i="12"/>
  <c r="BC66" i="12"/>
  <c r="BD66" i="12"/>
  <c r="BE66" i="12"/>
  <c r="BF66" i="12"/>
  <c r="BG66" i="12"/>
  <c r="BH66" i="12"/>
  <c r="AZ67" i="12"/>
  <c r="BA67" i="12"/>
  <c r="BB67" i="12"/>
  <c r="BC67" i="12"/>
  <c r="BD67" i="12"/>
  <c r="BE67" i="12"/>
  <c r="BF67" i="12"/>
  <c r="BG67" i="12"/>
  <c r="BH67" i="12"/>
  <c r="AZ68" i="12"/>
  <c r="BA68" i="12"/>
  <c r="BB68" i="12"/>
  <c r="BC68" i="12"/>
  <c r="BD68" i="12"/>
  <c r="BE68" i="12"/>
  <c r="BF68" i="12"/>
  <c r="BG68" i="12"/>
  <c r="BH68" i="12"/>
  <c r="AZ69" i="12"/>
  <c r="BA69" i="12"/>
  <c r="BB69" i="12"/>
  <c r="BC69" i="12"/>
  <c r="BD69" i="12"/>
  <c r="BE69" i="12"/>
  <c r="BF69" i="12"/>
  <c r="BG69" i="12"/>
  <c r="BH69" i="12"/>
  <c r="AZ70" i="12"/>
  <c r="BA70" i="12"/>
  <c r="BB70" i="12"/>
  <c r="BC70" i="12"/>
  <c r="BD70" i="12"/>
  <c r="BE70" i="12"/>
  <c r="BF70" i="12"/>
  <c r="BG70" i="12"/>
  <c r="BH70" i="12"/>
  <c r="AZ71" i="12"/>
  <c r="BA71" i="12"/>
  <c r="BB71" i="12"/>
  <c r="BC71" i="12"/>
  <c r="BD71" i="12"/>
  <c r="BE71" i="12"/>
  <c r="BF71" i="12"/>
  <c r="BG71" i="12"/>
  <c r="BH71" i="12"/>
  <c r="AZ72" i="12"/>
  <c r="BA72" i="12"/>
  <c r="BB72" i="12"/>
  <c r="BC72" i="12"/>
  <c r="BD72" i="12"/>
  <c r="BE72" i="12"/>
  <c r="BF72" i="12"/>
  <c r="BG72" i="12"/>
  <c r="BH72" i="12"/>
  <c r="AZ73" i="12"/>
  <c r="BA73" i="12"/>
  <c r="BB73" i="12"/>
  <c r="BC73" i="12"/>
  <c r="BD73" i="12"/>
  <c r="BE73" i="12"/>
  <c r="BF73" i="12"/>
  <c r="BG73" i="12"/>
  <c r="BH73" i="12"/>
  <c r="AZ74" i="12"/>
  <c r="BA74" i="12"/>
  <c r="BB74" i="12"/>
  <c r="BC74" i="12"/>
  <c r="BD74" i="12"/>
  <c r="BE74" i="12"/>
  <c r="BF74" i="12"/>
  <c r="BG74" i="12"/>
  <c r="BH74" i="12"/>
  <c r="AZ75" i="12"/>
  <c r="BA75" i="12"/>
  <c r="BB75" i="12"/>
  <c r="BC75" i="12"/>
  <c r="BD75" i="12"/>
  <c r="BE75" i="12"/>
  <c r="BF75" i="12"/>
  <c r="BG75" i="12"/>
  <c r="BH75" i="12"/>
  <c r="AZ76" i="12"/>
  <c r="BA76" i="12"/>
  <c r="BB76" i="12"/>
  <c r="BC76" i="12"/>
  <c r="BD76" i="12"/>
  <c r="BE76" i="12"/>
  <c r="BF76" i="12"/>
  <c r="BG76" i="12"/>
  <c r="BH76" i="12"/>
  <c r="AZ77" i="12"/>
  <c r="BA77" i="12"/>
  <c r="BB77" i="12"/>
  <c r="BC77" i="12"/>
  <c r="BD77" i="12"/>
  <c r="BE77" i="12"/>
  <c r="BF77" i="12"/>
  <c r="BG77" i="12"/>
  <c r="BH77" i="12"/>
  <c r="AZ78" i="12"/>
  <c r="BA78" i="12"/>
  <c r="BB78" i="12"/>
  <c r="BC78" i="12"/>
  <c r="BD78" i="12"/>
  <c r="BE78" i="12"/>
  <c r="BF78" i="12"/>
  <c r="BG78" i="12"/>
  <c r="BH78" i="12"/>
  <c r="AZ79" i="12"/>
  <c r="BA79" i="12"/>
  <c r="BB79" i="12"/>
  <c r="BC79" i="12"/>
  <c r="BD79" i="12"/>
  <c r="BE79" i="12"/>
  <c r="BF79" i="12"/>
  <c r="BG79" i="12"/>
  <c r="BH79" i="12"/>
  <c r="AZ80" i="12"/>
  <c r="BA80" i="12"/>
  <c r="BB80" i="12"/>
  <c r="BC80" i="12"/>
  <c r="BD80" i="12"/>
  <c r="BE80" i="12"/>
  <c r="BF80" i="12"/>
  <c r="BG80" i="12"/>
  <c r="BH80" i="12"/>
  <c r="AZ81" i="12"/>
  <c r="BA81" i="12"/>
  <c r="BB81" i="12"/>
  <c r="BC81" i="12"/>
  <c r="BD81" i="12"/>
  <c r="BE81" i="12"/>
  <c r="BF81" i="12"/>
  <c r="BG81" i="12"/>
  <c r="BH81" i="12"/>
  <c r="AZ82" i="12"/>
  <c r="BA82" i="12"/>
  <c r="BB82" i="12"/>
  <c r="BC82" i="12"/>
  <c r="BD82" i="12"/>
  <c r="BE82" i="12"/>
  <c r="BF82" i="12"/>
  <c r="BG82" i="12"/>
  <c r="BH82" i="12"/>
  <c r="AZ83" i="12"/>
  <c r="BA83" i="12"/>
  <c r="BB83" i="12"/>
  <c r="BC83" i="12"/>
  <c r="BD83" i="12"/>
  <c r="BE83" i="12"/>
  <c r="BF83" i="12"/>
  <c r="BG83" i="12"/>
  <c r="BH83" i="12"/>
  <c r="AZ84" i="12"/>
  <c r="BA84" i="12"/>
  <c r="BB84" i="12"/>
  <c r="BC84" i="12"/>
  <c r="BD84" i="12"/>
  <c r="BE84" i="12"/>
  <c r="BF84" i="12"/>
  <c r="BG84" i="12"/>
  <c r="BH84" i="12"/>
  <c r="AZ85" i="12"/>
  <c r="BA85" i="12"/>
  <c r="BB85" i="12"/>
  <c r="BC85" i="12"/>
  <c r="BD85" i="12"/>
  <c r="BE85" i="12"/>
  <c r="BF85" i="12"/>
  <c r="BG85" i="12"/>
  <c r="BH85" i="12"/>
  <c r="AZ86" i="12"/>
  <c r="BA86" i="12"/>
  <c r="BB86" i="12"/>
  <c r="BC86" i="12"/>
  <c r="BD86" i="12"/>
  <c r="BE86" i="12"/>
  <c r="BF86" i="12"/>
  <c r="BG86" i="12"/>
  <c r="BH86" i="12"/>
  <c r="AZ87" i="12"/>
  <c r="BA87" i="12"/>
  <c r="BB87" i="12"/>
  <c r="BC87" i="12"/>
  <c r="BD87" i="12"/>
  <c r="BE87" i="12"/>
  <c r="BF87" i="12"/>
  <c r="BG87" i="12"/>
  <c r="BH87" i="12"/>
  <c r="AZ88" i="12"/>
  <c r="BA88" i="12"/>
  <c r="BB88" i="12"/>
  <c r="BC88" i="12"/>
  <c r="BD88" i="12"/>
  <c r="BE88" i="12"/>
  <c r="BF88" i="12"/>
  <c r="BG88" i="12"/>
  <c r="BH88" i="12"/>
  <c r="AZ89" i="12"/>
  <c r="BA89" i="12"/>
  <c r="BB89" i="12"/>
  <c r="BC89" i="12"/>
  <c r="BD89" i="12"/>
  <c r="BE89" i="12"/>
  <c r="BF89" i="12"/>
  <c r="BG89" i="12"/>
  <c r="BH89" i="12"/>
  <c r="AZ90" i="12"/>
  <c r="BA90" i="12"/>
  <c r="BB90" i="12"/>
  <c r="BC90" i="12"/>
  <c r="BD90" i="12"/>
  <c r="BE90" i="12"/>
  <c r="BF90" i="12"/>
  <c r="BG90" i="12"/>
  <c r="BH90" i="12"/>
  <c r="AZ91" i="12"/>
  <c r="BA91" i="12"/>
  <c r="BB91" i="12"/>
  <c r="BC91" i="12"/>
  <c r="BD91" i="12"/>
  <c r="BE91" i="12"/>
  <c r="BF91" i="12"/>
  <c r="BG91" i="12"/>
  <c r="BH91" i="12"/>
  <c r="AZ92" i="12"/>
  <c r="BA92" i="12"/>
  <c r="BB92" i="12"/>
  <c r="BC92" i="12"/>
  <c r="BD92" i="12"/>
  <c r="BE92" i="12"/>
  <c r="BF92" i="12"/>
  <c r="BG92" i="12"/>
  <c r="BH92" i="12"/>
  <c r="AZ93" i="12"/>
  <c r="BA93" i="12"/>
  <c r="BB93" i="12"/>
  <c r="BC93" i="12"/>
  <c r="BD93" i="12"/>
  <c r="BE93" i="12"/>
  <c r="BF93" i="12"/>
  <c r="BG93" i="12"/>
  <c r="BH93" i="12"/>
  <c r="AZ94" i="12"/>
  <c r="BA94" i="12"/>
  <c r="BB94" i="12"/>
  <c r="BC94" i="12"/>
  <c r="BD94" i="12"/>
  <c r="BE94" i="12"/>
  <c r="BF94" i="12"/>
  <c r="BG94" i="12"/>
  <c r="BH94" i="12"/>
  <c r="AZ95" i="12"/>
  <c r="BA95" i="12"/>
  <c r="BB95" i="12"/>
  <c r="BC95" i="12"/>
  <c r="BD95" i="12"/>
  <c r="BE95" i="12"/>
  <c r="BF95" i="12"/>
  <c r="BG95" i="12"/>
  <c r="BH95" i="12"/>
  <c r="AZ96" i="12"/>
  <c r="BA96" i="12"/>
  <c r="BB96" i="12"/>
  <c r="BC96" i="12"/>
  <c r="BD96" i="12"/>
  <c r="BE96" i="12"/>
  <c r="BF96" i="12"/>
  <c r="BG96" i="12"/>
  <c r="BH96" i="12"/>
  <c r="AZ97" i="12"/>
  <c r="BA97" i="12"/>
  <c r="BB97" i="12"/>
  <c r="BC97" i="12"/>
  <c r="BD97" i="12"/>
  <c r="BE97" i="12"/>
  <c r="BF97" i="12"/>
  <c r="BG97" i="12"/>
  <c r="BH97" i="12"/>
  <c r="AZ98" i="12"/>
  <c r="BA98" i="12"/>
  <c r="BB98" i="12"/>
  <c r="BC98" i="12"/>
  <c r="BD98" i="12"/>
  <c r="BE98" i="12"/>
  <c r="BF98" i="12"/>
  <c r="BG98" i="12"/>
  <c r="BH98" i="12"/>
  <c r="AZ99" i="12"/>
  <c r="BA99" i="12"/>
  <c r="BB99" i="12"/>
  <c r="BC99" i="12"/>
  <c r="BD99" i="12"/>
  <c r="BE99" i="12"/>
  <c r="BF99" i="12"/>
  <c r="BG99" i="12"/>
  <c r="BH99" i="12"/>
  <c r="AZ100" i="12"/>
  <c r="BA100" i="12"/>
  <c r="BB100" i="12"/>
  <c r="BC100" i="12"/>
  <c r="BD100" i="12"/>
  <c r="BE100" i="12"/>
  <c r="BF100" i="12"/>
  <c r="BG100" i="12"/>
  <c r="BH100" i="12"/>
  <c r="AZ101" i="12"/>
  <c r="BA101" i="12"/>
  <c r="BB101" i="12"/>
  <c r="BC101" i="12"/>
  <c r="BD101" i="12"/>
  <c r="BE101" i="12"/>
  <c r="BF101" i="12"/>
  <c r="BG101" i="12"/>
  <c r="BH101" i="12"/>
  <c r="AZ102" i="12"/>
  <c r="BA102" i="12"/>
  <c r="BB102" i="12"/>
  <c r="BC102" i="12"/>
  <c r="BD102" i="12"/>
  <c r="BE102" i="12"/>
  <c r="BF102" i="12"/>
  <c r="BG102" i="12"/>
  <c r="BH102" i="12"/>
  <c r="AZ103" i="12"/>
  <c r="BA103" i="12"/>
  <c r="BB103" i="12"/>
  <c r="BC103" i="12"/>
  <c r="BD103" i="12"/>
  <c r="BE103" i="12"/>
  <c r="BF103" i="12"/>
  <c r="BG103" i="12"/>
  <c r="BH103" i="12"/>
  <c r="AZ104" i="12"/>
  <c r="BA104" i="12"/>
  <c r="BB104" i="12"/>
  <c r="BC104" i="12"/>
  <c r="BD104" i="12"/>
  <c r="BE104" i="12"/>
  <c r="BF104" i="12"/>
  <c r="BG104" i="12"/>
  <c r="BH104" i="12"/>
  <c r="AZ105" i="12"/>
  <c r="BA105" i="12"/>
  <c r="BB105" i="12"/>
  <c r="BC105" i="12"/>
  <c r="BD105" i="12"/>
  <c r="BE105" i="12"/>
  <c r="BF105" i="12"/>
  <c r="BG105" i="12"/>
  <c r="BH105" i="12"/>
  <c r="AZ106" i="12"/>
  <c r="BA106" i="12"/>
  <c r="BB106" i="12"/>
  <c r="BC106" i="12"/>
  <c r="BD106" i="12"/>
  <c r="BE106" i="12"/>
  <c r="BF106" i="12"/>
  <c r="BG106" i="12"/>
  <c r="BH106" i="12"/>
  <c r="AZ107" i="12"/>
  <c r="BA107" i="12"/>
  <c r="BB107" i="12"/>
  <c r="BC107" i="12"/>
  <c r="BD107" i="12"/>
  <c r="BE107" i="12"/>
  <c r="BF107" i="12"/>
  <c r="BG107" i="12"/>
  <c r="BH107" i="12"/>
  <c r="AZ108" i="12"/>
  <c r="BA108" i="12"/>
  <c r="BB108" i="12"/>
  <c r="BC108" i="12"/>
  <c r="BD108" i="12"/>
  <c r="BE108" i="12"/>
  <c r="BF108" i="12"/>
  <c r="BG108" i="12"/>
  <c r="BH108" i="12"/>
  <c r="AZ109" i="12"/>
  <c r="BA109" i="12"/>
  <c r="BB109" i="12"/>
  <c r="BC109" i="12"/>
  <c r="BD109" i="12"/>
  <c r="BE109" i="12"/>
  <c r="BF109" i="12"/>
  <c r="BG109" i="12"/>
  <c r="BH109" i="12"/>
  <c r="AZ110" i="12"/>
  <c r="BA110" i="12"/>
  <c r="BB110" i="12"/>
  <c r="BC110" i="12"/>
  <c r="BD110" i="12"/>
  <c r="BE110" i="12"/>
  <c r="BF110" i="12"/>
  <c r="BG110" i="12"/>
  <c r="BH110" i="12"/>
  <c r="AZ111" i="12"/>
  <c r="BA111" i="12"/>
  <c r="BB111" i="12"/>
  <c r="BC111" i="12"/>
  <c r="BD111" i="12"/>
  <c r="BE111" i="12"/>
  <c r="BF111" i="12"/>
  <c r="BG111" i="12"/>
  <c r="BH111" i="12"/>
  <c r="AZ112" i="12"/>
  <c r="BA112" i="12"/>
  <c r="BB112" i="12"/>
  <c r="BC112" i="12"/>
  <c r="BD112" i="12"/>
  <c r="BE112" i="12"/>
  <c r="BF112" i="12"/>
  <c r="BG112" i="12"/>
  <c r="BH112" i="12"/>
  <c r="AZ113" i="12"/>
  <c r="BA113" i="12"/>
  <c r="BB113" i="12"/>
  <c r="BC113" i="12"/>
  <c r="BD113" i="12"/>
  <c r="BE113" i="12"/>
  <c r="BF113" i="12"/>
  <c r="BG113" i="12"/>
  <c r="BH113" i="12"/>
  <c r="AZ114" i="12"/>
  <c r="BA114" i="12"/>
  <c r="BB114" i="12"/>
  <c r="BC114" i="12"/>
  <c r="BD114" i="12"/>
  <c r="BE114" i="12"/>
  <c r="BF114" i="12"/>
  <c r="BG114" i="12"/>
  <c r="BH114" i="12"/>
  <c r="AZ115" i="12"/>
  <c r="BA115" i="12"/>
  <c r="BB115" i="12"/>
  <c r="BC115" i="12"/>
  <c r="BD115" i="12"/>
  <c r="BE115" i="12"/>
  <c r="BF115" i="12"/>
  <c r="BG115" i="12"/>
  <c r="BH115" i="12"/>
  <c r="AZ116" i="12"/>
  <c r="BA116" i="12"/>
  <c r="BB116" i="12"/>
  <c r="BC116" i="12"/>
  <c r="BD116" i="12"/>
  <c r="BE116" i="12"/>
  <c r="BF116" i="12"/>
  <c r="BG116" i="12"/>
  <c r="BH116" i="12"/>
  <c r="AZ117" i="12"/>
  <c r="BA117" i="12"/>
  <c r="BB117" i="12"/>
  <c r="BC117" i="12"/>
  <c r="BD117" i="12"/>
  <c r="BE117" i="12"/>
  <c r="BF117" i="12"/>
  <c r="BG117" i="12"/>
  <c r="BH117" i="12"/>
  <c r="AZ118" i="12"/>
  <c r="BA118" i="12"/>
  <c r="BB118" i="12"/>
  <c r="BC118" i="12"/>
  <c r="BD118" i="12"/>
  <c r="BE118" i="12"/>
  <c r="BF118" i="12"/>
  <c r="BG118" i="12"/>
  <c r="BH118" i="12"/>
  <c r="AZ119" i="12"/>
  <c r="BA119" i="12"/>
  <c r="BB119" i="12"/>
  <c r="BC119" i="12"/>
  <c r="BD119" i="12"/>
  <c r="BE119" i="12"/>
  <c r="BF119" i="12"/>
  <c r="BG119" i="12"/>
  <c r="BH119" i="12"/>
  <c r="AZ120" i="12"/>
  <c r="BA120" i="12"/>
  <c r="BB120" i="12"/>
  <c r="BC120" i="12"/>
  <c r="BD120" i="12"/>
  <c r="BE120" i="12"/>
  <c r="BF120" i="12"/>
  <c r="BG120" i="12"/>
  <c r="BH120" i="12"/>
  <c r="AZ121" i="12"/>
  <c r="BA121" i="12"/>
  <c r="BB121" i="12"/>
  <c r="BC121" i="12"/>
  <c r="BD121" i="12"/>
  <c r="BE121" i="12"/>
  <c r="BF121" i="12"/>
  <c r="BG121" i="12"/>
  <c r="BH121" i="12"/>
  <c r="AZ122" i="12"/>
  <c r="BA122" i="12"/>
  <c r="BB122" i="12"/>
  <c r="BC122" i="12"/>
  <c r="BD122" i="12"/>
  <c r="BE122" i="12"/>
  <c r="BF122" i="12"/>
  <c r="BG122" i="12"/>
  <c r="BH122" i="12"/>
  <c r="AZ123" i="12"/>
  <c r="BA123" i="12"/>
  <c r="BB123" i="12"/>
  <c r="BC123" i="12"/>
  <c r="BD123" i="12"/>
  <c r="BE123" i="12"/>
  <c r="BF123" i="12"/>
  <c r="BG123" i="12"/>
  <c r="BH123" i="12"/>
  <c r="AZ124" i="12"/>
  <c r="BA124" i="12"/>
  <c r="BB124" i="12"/>
  <c r="BC124" i="12"/>
  <c r="BD124" i="12"/>
  <c r="BE124" i="12"/>
  <c r="BF124" i="12"/>
  <c r="BG124" i="12"/>
  <c r="BH124" i="12"/>
  <c r="AZ125" i="12"/>
  <c r="BA125" i="12"/>
  <c r="BB125" i="12"/>
  <c r="BC125" i="12"/>
  <c r="BD125" i="12"/>
  <c r="BE125" i="12"/>
  <c r="BF125" i="12"/>
  <c r="BG125" i="12"/>
  <c r="BH125" i="12"/>
  <c r="AZ126" i="12"/>
  <c r="BA126" i="12"/>
  <c r="BB126" i="12"/>
  <c r="BC126" i="12"/>
  <c r="BD126" i="12"/>
  <c r="BE126" i="12"/>
  <c r="BF126" i="12"/>
  <c r="BG126" i="12"/>
  <c r="BH126" i="12"/>
  <c r="AZ127" i="12"/>
  <c r="BA127" i="12"/>
  <c r="BB127" i="12"/>
  <c r="BC127" i="12"/>
  <c r="BD127" i="12"/>
  <c r="BE127" i="12"/>
  <c r="BF127" i="12"/>
  <c r="BG127" i="12"/>
  <c r="BH127" i="12"/>
  <c r="AZ128" i="12"/>
  <c r="BA128" i="12"/>
  <c r="BB128" i="12"/>
  <c r="BC128" i="12"/>
  <c r="BD128" i="12"/>
  <c r="BE128" i="12"/>
  <c r="BF128" i="12"/>
  <c r="BG128" i="12"/>
  <c r="BH128" i="12"/>
  <c r="AZ129" i="12"/>
  <c r="BA129" i="12"/>
  <c r="BB129" i="12"/>
  <c r="BC129" i="12"/>
  <c r="BD129" i="12"/>
  <c r="BE129" i="12"/>
  <c r="BF129" i="12"/>
  <c r="BG129" i="12"/>
  <c r="BH129" i="12"/>
  <c r="AZ130" i="12"/>
  <c r="BA130" i="12"/>
  <c r="BB130" i="12"/>
  <c r="BC130" i="12"/>
  <c r="BD130" i="12"/>
  <c r="BE130" i="12"/>
  <c r="BF130" i="12"/>
  <c r="BG130" i="12"/>
  <c r="BH130" i="12"/>
  <c r="AZ131" i="12"/>
  <c r="BA131" i="12"/>
  <c r="BB131" i="12"/>
  <c r="BC131" i="12"/>
  <c r="BD131" i="12"/>
  <c r="BE131" i="12"/>
  <c r="BF131" i="12"/>
  <c r="BG131" i="12"/>
  <c r="BH131" i="12"/>
  <c r="AZ132" i="12"/>
  <c r="BA132" i="12"/>
  <c r="BB132" i="12"/>
  <c r="BC132" i="12"/>
  <c r="BD132" i="12"/>
  <c r="BE132" i="12"/>
  <c r="BF132" i="12"/>
  <c r="BG132" i="12"/>
  <c r="BH132" i="12"/>
  <c r="AZ133" i="12"/>
  <c r="BA133" i="12"/>
  <c r="BB133" i="12"/>
  <c r="BC133" i="12"/>
  <c r="BD133" i="12"/>
  <c r="BE133" i="12"/>
  <c r="BF133" i="12"/>
  <c r="BG133" i="12"/>
  <c r="BH133" i="12"/>
  <c r="AZ134" i="12"/>
  <c r="BA134" i="12"/>
  <c r="BB134" i="12"/>
  <c r="BC134" i="12"/>
  <c r="BD134" i="12"/>
  <c r="BE134" i="12"/>
  <c r="BF134" i="12"/>
  <c r="BG134" i="12"/>
  <c r="BH134" i="12"/>
  <c r="AZ135" i="12"/>
  <c r="BA135" i="12"/>
  <c r="BB135" i="12"/>
  <c r="BC135" i="12"/>
  <c r="BD135" i="12"/>
  <c r="BE135" i="12"/>
  <c r="BF135" i="12"/>
  <c r="BG135" i="12"/>
  <c r="BH135" i="12"/>
  <c r="AZ136" i="12"/>
  <c r="BA136" i="12"/>
  <c r="BB136" i="12"/>
  <c r="BC136" i="12"/>
  <c r="BD136" i="12"/>
  <c r="BE136" i="12"/>
  <c r="BF136" i="12"/>
  <c r="BG136" i="12"/>
  <c r="BH136" i="12"/>
  <c r="AZ137" i="12"/>
  <c r="BA137" i="12"/>
  <c r="BB137" i="12"/>
  <c r="BC137" i="12"/>
  <c r="BD137" i="12"/>
  <c r="BE137" i="12"/>
  <c r="BF137" i="12"/>
  <c r="BG137" i="12"/>
  <c r="BH137" i="12"/>
  <c r="AZ138" i="12"/>
  <c r="BA138" i="12"/>
  <c r="BB138" i="12"/>
  <c r="BC138" i="12"/>
  <c r="BD138" i="12"/>
  <c r="BE138" i="12"/>
  <c r="BF138" i="12"/>
  <c r="BG138" i="12"/>
  <c r="BH138" i="12"/>
  <c r="AZ139" i="12"/>
  <c r="BA139" i="12"/>
  <c r="BB139" i="12"/>
  <c r="BC139" i="12"/>
  <c r="BD139" i="12"/>
  <c r="BE139" i="12"/>
  <c r="BF139" i="12"/>
  <c r="BG139" i="12"/>
  <c r="BH139" i="12"/>
  <c r="AZ140" i="12"/>
  <c r="BA140" i="12"/>
  <c r="BB140" i="12"/>
  <c r="BC140" i="12"/>
  <c r="BD140" i="12"/>
  <c r="BE140" i="12"/>
  <c r="BF140" i="12"/>
  <c r="BG140" i="12"/>
  <c r="BH140" i="12"/>
  <c r="AZ141" i="12"/>
  <c r="BA141" i="12"/>
  <c r="BB141" i="12"/>
  <c r="BC141" i="12"/>
  <c r="BD141" i="12"/>
  <c r="BE141" i="12"/>
  <c r="BF141" i="12"/>
  <c r="BG141" i="12"/>
  <c r="BH141" i="12"/>
  <c r="AZ142" i="12"/>
  <c r="BA142" i="12"/>
  <c r="BB142" i="12"/>
  <c r="BC142" i="12"/>
  <c r="BD142" i="12"/>
  <c r="BE142" i="12"/>
  <c r="BF142" i="12"/>
  <c r="BG142" i="12"/>
  <c r="BH142" i="12"/>
  <c r="AZ143" i="12"/>
  <c r="BA143" i="12"/>
  <c r="BB143" i="12"/>
  <c r="BC143" i="12"/>
  <c r="BD143" i="12"/>
  <c r="BE143" i="12"/>
  <c r="BF143" i="12"/>
  <c r="BG143" i="12"/>
  <c r="BH143" i="12"/>
  <c r="AZ144" i="12"/>
  <c r="BA144" i="12"/>
  <c r="BB144" i="12"/>
  <c r="BC144" i="12"/>
  <c r="BD144" i="12"/>
  <c r="BE144" i="12"/>
  <c r="BF144" i="12"/>
  <c r="BG144" i="12"/>
  <c r="BH144" i="12"/>
  <c r="AZ145" i="12"/>
  <c r="BA145" i="12"/>
  <c r="BB145" i="12"/>
  <c r="BC145" i="12"/>
  <c r="BD145" i="12"/>
  <c r="BE145" i="12"/>
  <c r="BF145" i="12"/>
  <c r="BG145" i="12"/>
  <c r="BH145" i="12"/>
  <c r="AZ146" i="12"/>
  <c r="BA146" i="12"/>
  <c r="BB146" i="12"/>
  <c r="BC146" i="12"/>
  <c r="BD146" i="12"/>
  <c r="BE146" i="12"/>
  <c r="BF146" i="12"/>
  <c r="BG146" i="12"/>
  <c r="BH146" i="12"/>
  <c r="AZ147" i="12"/>
  <c r="BA147" i="12"/>
  <c r="BB147" i="12"/>
  <c r="BC147" i="12"/>
  <c r="BD147" i="12"/>
  <c r="BE147" i="12"/>
  <c r="BF147" i="12"/>
  <c r="BG147" i="12"/>
  <c r="BH147" i="12"/>
  <c r="AZ148" i="12"/>
  <c r="BA148" i="12"/>
  <c r="BB148" i="12"/>
  <c r="BC148" i="12"/>
  <c r="BD148" i="12"/>
  <c r="BE148" i="12"/>
  <c r="BF148" i="12"/>
  <c r="BG148" i="12"/>
  <c r="BH148" i="12"/>
  <c r="AZ149" i="12"/>
  <c r="BA149" i="12"/>
  <c r="BB149" i="12"/>
  <c r="BC149" i="12"/>
  <c r="BD149" i="12"/>
  <c r="BE149" i="12"/>
  <c r="BF149" i="12"/>
  <c r="BG149" i="12"/>
  <c r="BH149" i="12"/>
  <c r="AZ150" i="12"/>
  <c r="BA150" i="12"/>
  <c r="BB150" i="12"/>
  <c r="BC150" i="12"/>
  <c r="BD150" i="12"/>
  <c r="BE150" i="12"/>
  <c r="BF150" i="12"/>
  <c r="BG150" i="12"/>
  <c r="BH150" i="12"/>
  <c r="AZ151" i="12"/>
  <c r="BA151" i="12"/>
  <c r="BB151" i="12"/>
  <c r="BC151" i="12"/>
  <c r="BD151" i="12"/>
  <c r="BE151" i="12"/>
  <c r="BF151" i="12"/>
  <c r="BG151" i="12"/>
  <c r="BH151" i="12"/>
  <c r="AZ152" i="12"/>
  <c r="BA152" i="12"/>
  <c r="BB152" i="12"/>
  <c r="BC152" i="12"/>
  <c r="BD152" i="12"/>
  <c r="BE152" i="12"/>
  <c r="BF152" i="12"/>
  <c r="BG152" i="12"/>
  <c r="BH152" i="12"/>
  <c r="AZ153" i="12"/>
  <c r="BA153" i="12"/>
  <c r="BB153" i="12"/>
  <c r="BC153" i="12"/>
  <c r="BD153" i="12"/>
  <c r="BE153" i="12"/>
  <c r="BF153" i="12"/>
  <c r="BG153" i="12"/>
  <c r="BH153" i="12"/>
  <c r="AZ154" i="12"/>
  <c r="BA154" i="12"/>
  <c r="BB154" i="12"/>
  <c r="BC154" i="12"/>
  <c r="BD154" i="12"/>
  <c r="BE154" i="12"/>
  <c r="BF154" i="12"/>
  <c r="BG154" i="12"/>
  <c r="BH154" i="12"/>
  <c r="AZ155" i="12"/>
  <c r="BA155" i="12"/>
  <c r="BB155" i="12"/>
  <c r="BC155" i="12"/>
  <c r="BD155" i="12"/>
  <c r="BE155" i="12"/>
  <c r="BF155" i="12"/>
  <c r="BG155" i="12"/>
  <c r="BH155" i="12"/>
  <c r="AZ156" i="12"/>
  <c r="BA156" i="12"/>
  <c r="BB156" i="12"/>
  <c r="BC156" i="12"/>
  <c r="BD156" i="12"/>
  <c r="BE156" i="12"/>
  <c r="BF156" i="12"/>
  <c r="BG156" i="12"/>
  <c r="BH156" i="12"/>
  <c r="AZ157" i="12"/>
  <c r="BA157" i="12"/>
  <c r="BB157" i="12"/>
  <c r="BC157" i="12"/>
  <c r="BD157" i="12"/>
  <c r="BE157" i="12"/>
  <c r="BF157" i="12"/>
  <c r="BG157" i="12"/>
  <c r="BH157" i="12"/>
  <c r="AZ158" i="12"/>
  <c r="BA158" i="12"/>
  <c r="BB158" i="12"/>
  <c r="BC158" i="12"/>
  <c r="BD158" i="12"/>
  <c r="BE158" i="12"/>
  <c r="BF158" i="12"/>
  <c r="BG158" i="12"/>
  <c r="BH158" i="12"/>
  <c r="AZ159" i="12"/>
  <c r="BA159" i="12"/>
  <c r="BB159" i="12"/>
  <c r="BC159" i="12"/>
  <c r="BD159" i="12"/>
  <c r="BE159" i="12"/>
  <c r="BF159" i="12"/>
  <c r="BG159" i="12"/>
  <c r="BH159" i="12"/>
  <c r="AZ160" i="12"/>
  <c r="BA160" i="12"/>
  <c r="BB160" i="12"/>
  <c r="BC160" i="12"/>
  <c r="BD160" i="12"/>
  <c r="BE160" i="12"/>
  <c r="BF160" i="12"/>
  <c r="BG160" i="12"/>
  <c r="BH160" i="12"/>
  <c r="AZ161" i="12"/>
  <c r="BA161" i="12"/>
  <c r="BB161" i="12"/>
  <c r="BC161" i="12"/>
  <c r="BD161" i="12"/>
  <c r="BE161" i="12"/>
  <c r="BF161" i="12"/>
  <c r="BG161" i="12"/>
  <c r="BH161" i="12"/>
  <c r="AZ162" i="12"/>
  <c r="BA162" i="12"/>
  <c r="BB162" i="12"/>
  <c r="BC162" i="12"/>
  <c r="BD162" i="12"/>
  <c r="BE162" i="12"/>
  <c r="BF162" i="12"/>
  <c r="BG162" i="12"/>
  <c r="BH162" i="12"/>
  <c r="AZ163" i="12"/>
  <c r="BA163" i="12"/>
  <c r="BB163" i="12"/>
  <c r="BC163" i="12"/>
  <c r="BD163" i="12"/>
  <c r="BE163" i="12"/>
  <c r="BF163" i="12"/>
  <c r="BG163" i="12"/>
  <c r="BH163" i="12"/>
  <c r="AZ164" i="12"/>
  <c r="BA164" i="12"/>
  <c r="BB164" i="12"/>
  <c r="BC164" i="12"/>
  <c r="BD164" i="12"/>
  <c r="BE164" i="12"/>
  <c r="BF164" i="12"/>
  <c r="BG164" i="12"/>
  <c r="BH164" i="12"/>
  <c r="AZ165" i="12"/>
  <c r="BA165" i="12"/>
  <c r="BB165" i="12"/>
  <c r="BC165" i="12"/>
  <c r="BD165" i="12"/>
  <c r="BE165" i="12"/>
  <c r="BF165" i="12"/>
  <c r="BG165" i="12"/>
  <c r="BH165" i="12"/>
  <c r="AZ166" i="12"/>
  <c r="BA166" i="12"/>
  <c r="BB166" i="12"/>
  <c r="BC166" i="12"/>
  <c r="BD166" i="12"/>
  <c r="BE166" i="12"/>
  <c r="BF166" i="12"/>
  <c r="BG166" i="12"/>
  <c r="BH166" i="12"/>
  <c r="AZ167" i="12"/>
  <c r="BA167" i="12"/>
  <c r="BB167" i="12"/>
  <c r="BC167" i="12"/>
  <c r="BD167" i="12"/>
  <c r="BE167" i="12"/>
  <c r="BF167" i="12"/>
  <c r="BG167" i="12"/>
  <c r="BH167" i="12"/>
  <c r="AZ168" i="12"/>
  <c r="BA168" i="12"/>
  <c r="BB168" i="12"/>
  <c r="BC168" i="12"/>
  <c r="BD168" i="12"/>
  <c r="BE168" i="12"/>
  <c r="BF168" i="12"/>
  <c r="BG168" i="12"/>
  <c r="BH168" i="12"/>
  <c r="AZ169" i="12"/>
  <c r="BA169" i="12"/>
  <c r="BB169" i="12"/>
  <c r="BC169" i="12"/>
  <c r="BD169" i="12"/>
  <c r="BE169" i="12"/>
  <c r="BF169" i="12"/>
  <c r="BG169" i="12"/>
  <c r="BH169" i="12"/>
  <c r="AZ170" i="12"/>
  <c r="BA170" i="12"/>
  <c r="BB170" i="12"/>
  <c r="BC170" i="12"/>
  <c r="BD170" i="12"/>
  <c r="BE170" i="12"/>
  <c r="BF170" i="12"/>
  <c r="BG170" i="12"/>
  <c r="BH170" i="12"/>
  <c r="AZ171" i="12"/>
  <c r="BA171" i="12"/>
  <c r="BB171" i="12"/>
  <c r="BC171" i="12"/>
  <c r="BD171" i="12"/>
  <c r="BE171" i="12"/>
  <c r="BF171" i="12"/>
  <c r="BG171" i="12"/>
  <c r="BH171" i="12"/>
  <c r="AZ172" i="12"/>
  <c r="BA172" i="12"/>
  <c r="BB172" i="12"/>
  <c r="BC172" i="12"/>
  <c r="BD172" i="12"/>
  <c r="BE172" i="12"/>
  <c r="BF172" i="12"/>
  <c r="BG172" i="12"/>
  <c r="BH172" i="12"/>
  <c r="AZ173" i="12"/>
  <c r="BA173" i="12"/>
  <c r="BB173" i="12"/>
  <c r="BC173" i="12"/>
  <c r="BD173" i="12"/>
  <c r="BE173" i="12"/>
  <c r="BF173" i="12"/>
  <c r="BG173" i="12"/>
  <c r="BH173" i="12"/>
  <c r="AZ174" i="12"/>
  <c r="BA174" i="12"/>
  <c r="BB174" i="12"/>
  <c r="BC174" i="12"/>
  <c r="BD174" i="12"/>
  <c r="BE174" i="12"/>
  <c r="BF174" i="12"/>
  <c r="BG174" i="12"/>
  <c r="BH174" i="12"/>
  <c r="AZ175" i="12"/>
  <c r="BA175" i="12"/>
  <c r="BB175" i="12"/>
  <c r="BC175" i="12"/>
  <c r="BD175" i="12"/>
  <c r="BE175" i="12"/>
  <c r="BF175" i="12"/>
  <c r="BG175" i="12"/>
  <c r="BH175" i="12"/>
  <c r="AZ176" i="12"/>
  <c r="BA176" i="12"/>
  <c r="BB176" i="12"/>
  <c r="BC176" i="12"/>
  <c r="BD176" i="12"/>
  <c r="BE176" i="12"/>
  <c r="BF176" i="12"/>
  <c r="BG176" i="12"/>
  <c r="BH176" i="12"/>
  <c r="AZ177" i="12"/>
  <c r="BA177" i="12"/>
  <c r="BB177" i="12"/>
  <c r="BC177" i="12"/>
  <c r="BD177" i="12"/>
  <c r="BE177" i="12"/>
  <c r="BF177" i="12"/>
  <c r="BG177" i="12"/>
  <c r="BH177" i="12"/>
  <c r="AZ178" i="12"/>
  <c r="BA178" i="12"/>
  <c r="BB178" i="12"/>
  <c r="BC178" i="12"/>
  <c r="BD178" i="12"/>
  <c r="BE178" i="12"/>
  <c r="BF178" i="12"/>
  <c r="BG178" i="12"/>
  <c r="BH178" i="12"/>
  <c r="AZ179" i="12"/>
  <c r="BA179" i="12"/>
  <c r="BB179" i="12"/>
  <c r="BC179" i="12"/>
  <c r="BD179" i="12"/>
  <c r="BE179" i="12"/>
  <c r="BF179" i="12"/>
  <c r="BG179" i="12"/>
  <c r="BH179" i="12"/>
  <c r="AZ180" i="12"/>
  <c r="BA180" i="12"/>
  <c r="BB180" i="12"/>
  <c r="BC180" i="12"/>
  <c r="BD180" i="12"/>
  <c r="BE180" i="12"/>
  <c r="BF180" i="12"/>
  <c r="BG180" i="12"/>
  <c r="BH180" i="12"/>
  <c r="AZ181" i="12"/>
  <c r="BA181" i="12"/>
  <c r="BB181" i="12"/>
  <c r="BC181" i="12"/>
  <c r="BD181" i="12"/>
  <c r="BE181" i="12"/>
  <c r="BF181" i="12"/>
  <c r="BG181" i="12"/>
  <c r="BH181" i="12"/>
  <c r="AZ182" i="12"/>
  <c r="BA182" i="12"/>
  <c r="BB182" i="12"/>
  <c r="BC182" i="12"/>
  <c r="BD182" i="12"/>
  <c r="BE182" i="12"/>
  <c r="BF182" i="12"/>
  <c r="BG182" i="12"/>
  <c r="BH182" i="12"/>
  <c r="AZ183" i="12"/>
  <c r="BA183" i="12"/>
  <c r="BB183" i="12"/>
  <c r="BC183" i="12"/>
  <c r="BD183" i="12"/>
  <c r="BE183" i="12"/>
  <c r="BF183" i="12"/>
  <c r="BG183" i="12"/>
  <c r="BH183" i="12"/>
  <c r="BA6" i="12"/>
  <c r="BB6" i="12"/>
  <c r="BC6" i="12"/>
  <c r="BD6" i="12"/>
  <c r="BE6" i="12"/>
  <c r="BF6" i="12"/>
  <c r="BG6" i="12"/>
  <c r="BH6" i="12"/>
  <c r="AZ6" i="12"/>
  <c r="BA5" i="12"/>
  <c r="BB5" i="12"/>
  <c r="BC5" i="12"/>
  <c r="BD5" i="12"/>
  <c r="BE5" i="12"/>
  <c r="BF5" i="12"/>
  <c r="BG5" i="12"/>
  <c r="BH5" i="12"/>
  <c r="AZ5" i="12"/>
  <c r="BU193" i="12" l="1"/>
  <c r="BW193" i="12" s="1"/>
  <c r="I192" i="11"/>
  <c r="E197" i="11" s="1"/>
  <c r="BS192" i="12"/>
  <c r="BJ193" i="12" s="1"/>
  <c r="BX941" i="14" l="1"/>
  <c r="BY941" i="14"/>
  <c r="BZ941" i="14"/>
  <c r="CA941" i="14"/>
  <c r="CB941" i="14"/>
  <c r="CC941" i="14"/>
  <c r="CD941" i="14"/>
  <c r="CE941" i="14"/>
  <c r="CF941" i="14"/>
  <c r="CG941" i="14"/>
  <c r="CH941" i="14"/>
  <c r="CI941" i="14"/>
  <c r="EB941" i="14"/>
  <c r="BX942" i="14"/>
  <c r="BY942" i="14"/>
  <c r="BZ942" i="14"/>
  <c r="CA942" i="14"/>
  <c r="CB942" i="14"/>
  <c r="CC942" i="14"/>
  <c r="CD942" i="14"/>
  <c r="CE942" i="14"/>
  <c r="CF942" i="14"/>
  <c r="CG942" i="14"/>
  <c r="CH942" i="14"/>
  <c r="CI942" i="14"/>
  <c r="EB942" i="14"/>
  <c r="BX943" i="14"/>
  <c r="BY943" i="14"/>
  <c r="BZ943" i="14"/>
  <c r="CA943" i="14"/>
  <c r="CB943" i="14"/>
  <c r="CC943" i="14"/>
  <c r="CD943" i="14"/>
  <c r="CE943" i="14"/>
  <c r="CF943" i="14"/>
  <c r="CG943" i="14"/>
  <c r="CH943" i="14"/>
  <c r="CI943" i="14"/>
  <c r="EB943" i="14"/>
  <c r="BX944" i="14"/>
  <c r="BY944" i="14"/>
  <c r="BZ944" i="14"/>
  <c r="CA944" i="14"/>
  <c r="CB944" i="14"/>
  <c r="CC944" i="14"/>
  <c r="CD944" i="14"/>
  <c r="CE944" i="14"/>
  <c r="CF944" i="14"/>
  <c r="CG944" i="14"/>
  <c r="CH944" i="14"/>
  <c r="CI944" i="14"/>
  <c r="EB944" i="14"/>
  <c r="BX945" i="14"/>
  <c r="BY945" i="14"/>
  <c r="BZ945" i="14"/>
  <c r="CA945" i="14"/>
  <c r="CB945" i="14"/>
  <c r="CC945" i="14"/>
  <c r="CD945" i="14"/>
  <c r="CE945" i="14"/>
  <c r="CF945" i="14"/>
  <c r="CG945" i="14"/>
  <c r="CH945" i="14"/>
  <c r="CI945" i="14"/>
  <c r="EB945" i="14"/>
  <c r="BX946" i="14"/>
  <c r="BY946" i="14"/>
  <c r="BZ946" i="14"/>
  <c r="CA946" i="14"/>
  <c r="CB946" i="14"/>
  <c r="CC946" i="14"/>
  <c r="CD946" i="14"/>
  <c r="CE946" i="14"/>
  <c r="CF946" i="14"/>
  <c r="CG946" i="14"/>
  <c r="CH946" i="14"/>
  <c r="CI946" i="14"/>
  <c r="EB946" i="14"/>
  <c r="BX947" i="14"/>
  <c r="BY947" i="14"/>
  <c r="BZ947" i="14"/>
  <c r="CA947" i="14"/>
  <c r="CB947" i="14"/>
  <c r="CC947" i="14"/>
  <c r="CD947" i="14"/>
  <c r="CE947" i="14"/>
  <c r="CF947" i="14"/>
  <c r="CG947" i="14"/>
  <c r="CH947" i="14"/>
  <c r="CI947" i="14"/>
  <c r="EB947" i="14"/>
  <c r="S941" i="14"/>
  <c r="S942" i="14"/>
  <c r="S943" i="14"/>
  <c r="S944" i="14"/>
  <c r="S945" i="14"/>
  <c r="S946" i="14"/>
  <c r="S947" i="14"/>
  <c r="Q941" i="14"/>
  <c r="V941" i="14" s="1"/>
  <c r="Q942" i="14"/>
  <c r="V942" i="14" s="1"/>
  <c r="Q943" i="14"/>
  <c r="X943" i="14" s="1"/>
  <c r="Q944" i="14"/>
  <c r="Y944" i="14" s="1"/>
  <c r="Q945" i="14"/>
  <c r="Y945" i="14" s="1"/>
  <c r="Q946" i="14"/>
  <c r="Y946" i="14" s="1"/>
  <c r="Q947" i="14"/>
  <c r="V947" i="14" s="1"/>
  <c r="EB47" i="14"/>
  <c r="AB946" i="14" l="1"/>
  <c r="X945" i="14"/>
  <c r="AC942" i="14"/>
  <c r="CJ945" i="14"/>
  <c r="CS945" i="14" s="1"/>
  <c r="CJ941" i="14"/>
  <c r="X946" i="14"/>
  <c r="AF944" i="14"/>
  <c r="Y942" i="14"/>
  <c r="CJ944" i="14"/>
  <c r="AF945" i="14"/>
  <c r="AB944" i="14"/>
  <c r="AC941" i="14"/>
  <c r="CJ947" i="14"/>
  <c r="CW947" i="14" s="1"/>
  <c r="CJ943" i="14"/>
  <c r="CW943" i="14" s="1"/>
  <c r="AF946" i="14"/>
  <c r="AB945" i="14"/>
  <c r="X944" i="14"/>
  <c r="Y941" i="14"/>
  <c r="CJ946" i="14"/>
  <c r="CS946" i="14" s="1"/>
  <c r="CJ942" i="14"/>
  <c r="CS942" i="14" s="1"/>
  <c r="CW941" i="14"/>
  <c r="CS941" i="14"/>
  <c r="CO941" i="14"/>
  <c r="CN944" i="14"/>
  <c r="CV944" i="14"/>
  <c r="CR944" i="14"/>
  <c r="CM944" i="14"/>
  <c r="CQ944" i="14"/>
  <c r="CU944" i="14"/>
  <c r="CM947" i="14"/>
  <c r="CR947" i="14"/>
  <c r="CL947" i="14"/>
  <c r="CP947" i="14"/>
  <c r="CT947" i="14"/>
  <c r="CQ947" i="14"/>
  <c r="CN947" i="14"/>
  <c r="CV947" i="14"/>
  <c r="CU947" i="14"/>
  <c r="CN943" i="14"/>
  <c r="CV943" i="14"/>
  <c r="CM943" i="14"/>
  <c r="CQ943" i="14"/>
  <c r="CU943" i="14"/>
  <c r="CR943" i="14"/>
  <c r="CT944" i="14"/>
  <c r="CP944" i="14"/>
  <c r="CL944" i="14"/>
  <c r="CT942" i="14"/>
  <c r="CW944" i="14"/>
  <c r="CS944" i="14"/>
  <c r="CO944" i="14"/>
  <c r="CT943" i="14"/>
  <c r="CP943" i="14"/>
  <c r="CL943" i="14"/>
  <c r="CR941" i="14"/>
  <c r="CL941" i="14"/>
  <c r="CP941" i="14"/>
  <c r="CT941" i="14"/>
  <c r="CN941" i="14"/>
  <c r="CV941" i="14"/>
  <c r="CM941" i="14"/>
  <c r="CQ941" i="14"/>
  <c r="CU941" i="14"/>
  <c r="AC947" i="14"/>
  <c r="Y947" i="14"/>
  <c r="AE943" i="14"/>
  <c r="W943" i="14"/>
  <c r="AF947" i="14"/>
  <c r="AB947" i="14"/>
  <c r="X947" i="14"/>
  <c r="AE946" i="14"/>
  <c r="AA946" i="14"/>
  <c r="W946" i="14"/>
  <c r="AE945" i="14"/>
  <c r="AA945" i="14"/>
  <c r="W945" i="14"/>
  <c r="AE944" i="14"/>
  <c r="AA944" i="14"/>
  <c r="W944" i="14"/>
  <c r="AD943" i="14"/>
  <c r="Z943" i="14"/>
  <c r="V943" i="14"/>
  <c r="AF942" i="14"/>
  <c r="AB942" i="14"/>
  <c r="X942" i="14"/>
  <c r="AF941" i="14"/>
  <c r="AB941" i="14"/>
  <c r="X941" i="14"/>
  <c r="AA943" i="14"/>
  <c r="AE947" i="14"/>
  <c r="AA947" i="14"/>
  <c r="W947" i="14"/>
  <c r="AD946" i="14"/>
  <c r="Z946" i="14"/>
  <c r="V946" i="14"/>
  <c r="AD945" i="14"/>
  <c r="Z945" i="14"/>
  <c r="V945" i="14"/>
  <c r="AD944" i="14"/>
  <c r="Z944" i="14"/>
  <c r="V944" i="14"/>
  <c r="AC943" i="14"/>
  <c r="Y943" i="14"/>
  <c r="AE942" i="14"/>
  <c r="AA942" i="14"/>
  <c r="W942" i="14"/>
  <c r="AE941" i="14"/>
  <c r="AA941" i="14"/>
  <c r="W941" i="14"/>
  <c r="AD947" i="14"/>
  <c r="Z947" i="14"/>
  <c r="AC946" i="14"/>
  <c r="AC945" i="14"/>
  <c r="AC944" i="14"/>
  <c r="AF943" i="14"/>
  <c r="AB943" i="14"/>
  <c r="AD942" i="14"/>
  <c r="Z942" i="14"/>
  <c r="AD941" i="14"/>
  <c r="Z941" i="14"/>
  <c r="CN942" i="14" l="1"/>
  <c r="CU946" i="14"/>
  <c r="CU942" i="14"/>
  <c r="CR946" i="14"/>
  <c r="CV946" i="14"/>
  <c r="CN946" i="14"/>
  <c r="CP942" i="14"/>
  <c r="CR945" i="14"/>
  <c r="CM942" i="14"/>
  <c r="CL942" i="14"/>
  <c r="CQ946" i="14"/>
  <c r="CT946" i="14"/>
  <c r="CV945" i="14"/>
  <c r="CQ942" i="14"/>
  <c r="CN945" i="14"/>
  <c r="CR942" i="14"/>
  <c r="CV942" i="14"/>
  <c r="CM946" i="14"/>
  <c r="CP946" i="14"/>
  <c r="CW945" i="14"/>
  <c r="CU945" i="14"/>
  <c r="CT945" i="14"/>
  <c r="CQ945" i="14"/>
  <c r="CP945" i="14"/>
  <c r="CO945" i="14"/>
  <c r="CM945" i="14"/>
  <c r="CL945" i="14"/>
  <c r="AG946" i="14"/>
  <c r="AQ946" i="14" s="1"/>
  <c r="CL946" i="14"/>
  <c r="CW942" i="14"/>
  <c r="CW946" i="14"/>
  <c r="CO943" i="14"/>
  <c r="CO947" i="14"/>
  <c r="CO942" i="14"/>
  <c r="CO946" i="14"/>
  <c r="CS943" i="14"/>
  <c r="CS947" i="14"/>
  <c r="CX941" i="14"/>
  <c r="CX944" i="14"/>
  <c r="AJ946" i="14"/>
  <c r="AG941" i="14"/>
  <c r="AR941" i="14" s="1"/>
  <c r="AV941" i="14" s="1"/>
  <c r="AG943" i="14"/>
  <c r="AS943" i="14" s="1"/>
  <c r="AG945" i="14"/>
  <c r="AR945" i="14" s="1"/>
  <c r="AV945" i="14" s="1"/>
  <c r="AG942" i="14"/>
  <c r="AS942" i="14" s="1"/>
  <c r="AG944" i="14"/>
  <c r="AN944" i="14" s="1"/>
  <c r="AG947" i="14"/>
  <c r="AR947" i="14" s="1"/>
  <c r="AV947" i="14" s="1"/>
  <c r="AM946" i="14" l="1"/>
  <c r="CX947" i="14"/>
  <c r="CX942" i="14"/>
  <c r="CX946" i="14"/>
  <c r="CX945" i="14"/>
  <c r="AO941" i="14"/>
  <c r="AS941" i="14"/>
  <c r="AJ942" i="14"/>
  <c r="CX943" i="14"/>
  <c r="AX946" i="14"/>
  <c r="AP943" i="14"/>
  <c r="AY943" i="14" s="1"/>
  <c r="AI946" i="14"/>
  <c r="AJ943" i="14"/>
  <c r="AO946" i="14"/>
  <c r="AP946" i="14"/>
  <c r="AY946" i="14" s="1"/>
  <c r="AM947" i="14"/>
  <c r="AN946" i="14"/>
  <c r="AL946" i="14"/>
  <c r="AR946" i="14"/>
  <c r="AV946" i="14" s="1"/>
  <c r="AS946" i="14"/>
  <c r="AK946" i="14"/>
  <c r="AW946" i="14" s="1"/>
  <c r="AI942" i="14"/>
  <c r="AP942" i="14"/>
  <c r="AY942" i="14" s="1"/>
  <c r="AN942" i="14"/>
  <c r="AK942" i="14"/>
  <c r="AW942" i="14" s="1"/>
  <c r="AR942" i="14"/>
  <c r="AV942" i="14" s="1"/>
  <c r="AQ942" i="14"/>
  <c r="AO942" i="14"/>
  <c r="AL942" i="14"/>
  <c r="AM942" i="14"/>
  <c r="AI941" i="14"/>
  <c r="AL941" i="14"/>
  <c r="AJ941" i="14"/>
  <c r="AM941" i="14"/>
  <c r="AK941" i="14"/>
  <c r="AW941" i="14" s="1"/>
  <c r="AP941" i="14"/>
  <c r="AY941" i="14" s="1"/>
  <c r="AN941" i="14"/>
  <c r="AQ941" i="14"/>
  <c r="AJ944" i="14"/>
  <c r="AS947" i="14"/>
  <c r="AJ947" i="14"/>
  <c r="AP947" i="14"/>
  <c r="AY947" i="14" s="1"/>
  <c r="AL947" i="14"/>
  <c r="AK947" i="14"/>
  <c r="AW947" i="14" s="1"/>
  <c r="AI947" i="14"/>
  <c r="AO947" i="14"/>
  <c r="AI945" i="14"/>
  <c r="AO945" i="14"/>
  <c r="AS945" i="14"/>
  <c r="AP945" i="14"/>
  <c r="AY945" i="14" s="1"/>
  <c r="AL945" i="14"/>
  <c r="AK945" i="14"/>
  <c r="AW945" i="14" s="1"/>
  <c r="AQ945" i="14"/>
  <c r="AM945" i="14"/>
  <c r="AJ945" i="14"/>
  <c r="AN945" i="14"/>
  <c r="AI944" i="14"/>
  <c r="AK944" i="14"/>
  <c r="AW944" i="14" s="1"/>
  <c r="AL944" i="14"/>
  <c r="AR944" i="14"/>
  <c r="AV944" i="14" s="1"/>
  <c r="AM944" i="14"/>
  <c r="AQ944" i="14"/>
  <c r="AP944" i="14"/>
  <c r="AY944" i="14" s="1"/>
  <c r="AS944" i="14"/>
  <c r="AO944" i="14"/>
  <c r="AK943" i="14"/>
  <c r="AW943" i="14" s="1"/>
  <c r="AQ943" i="14"/>
  <c r="AN943" i="14"/>
  <c r="AO943" i="14"/>
  <c r="AM943" i="14"/>
  <c r="AR943" i="14"/>
  <c r="AV943" i="14" s="1"/>
  <c r="AL943" i="14"/>
  <c r="AN947" i="14"/>
  <c r="AI943" i="14"/>
  <c r="AQ947" i="14"/>
  <c r="BB946" i="14" l="1"/>
  <c r="AT942" i="14"/>
  <c r="BA946" i="14"/>
  <c r="AT946" i="14"/>
  <c r="BC946" i="14"/>
  <c r="AT941" i="14"/>
  <c r="AZ946" i="14"/>
  <c r="AT943" i="14"/>
  <c r="AZ944" i="14"/>
  <c r="AX944" i="14"/>
  <c r="BA944" i="14" s="1"/>
  <c r="AZ945" i="14"/>
  <c r="AX945" i="14"/>
  <c r="BA945" i="14" s="1"/>
  <c r="AT947" i="14"/>
  <c r="AT944" i="14"/>
  <c r="AT945" i="14"/>
  <c r="AX942" i="14"/>
  <c r="AZ942" i="14"/>
  <c r="AZ947" i="14"/>
  <c r="AX947" i="14"/>
  <c r="BB947" i="14" s="1"/>
  <c r="AZ943" i="14"/>
  <c r="AX943" i="14"/>
  <c r="AX941" i="14"/>
  <c r="BA941" i="14" s="1"/>
  <c r="AZ941" i="14"/>
  <c r="BC942" i="14" l="1"/>
  <c r="BA942" i="14"/>
  <c r="BC947" i="14"/>
  <c r="BA947" i="14"/>
  <c r="BC945" i="14"/>
  <c r="BB945" i="14"/>
  <c r="BB942" i="14"/>
  <c r="BC943" i="14"/>
  <c r="BB943" i="14"/>
  <c r="BC941" i="14"/>
  <c r="BB941" i="14"/>
  <c r="BC944" i="14"/>
  <c r="BB944" i="14"/>
  <c r="BA943" i="14"/>
  <c r="BS191" i="12" l="1"/>
  <c r="D186" i="13"/>
  <c r="C187" i="13" s="1"/>
  <c r="I214" i="13"/>
  <c r="M308" i="13"/>
  <c r="BK187" i="12"/>
  <c r="D197" i="11"/>
  <c r="C198" i="11" s="1"/>
  <c r="B187" i="13" l="1"/>
  <c r="D187" i="13"/>
  <c r="F197" i="11"/>
  <c r="B198" i="11"/>
  <c r="D198" i="11" s="1"/>
  <c r="BN193" i="12"/>
  <c r="BR187" i="12"/>
  <c r="BN187" i="12"/>
  <c r="BQ187" i="12"/>
  <c r="BM187" i="12"/>
  <c r="BP187" i="12"/>
  <c r="BL187" i="12"/>
  <c r="BS187" i="12" s="1"/>
  <c r="BT186" i="12" s="1"/>
  <c r="BO187" i="12"/>
  <c r="BR193" i="12" l="1"/>
  <c r="BP193" i="12"/>
  <c r="BM193" i="12"/>
  <c r="BK193" i="12"/>
  <c r="BQ193" i="12"/>
  <c r="BO193" i="12"/>
  <c r="BL193" i="12"/>
  <c r="BT191" i="12"/>
  <c r="BJ188" i="12"/>
  <c r="BS193" i="12" l="1"/>
  <c r="BQ195" i="12"/>
  <c r="BD189" i="10"/>
  <c r="BE189" i="10"/>
  <c r="BF189" i="10"/>
  <c r="BG189" i="10"/>
  <c r="BH189" i="10"/>
  <c r="BI189" i="10"/>
  <c r="BJ189" i="10"/>
  <c r="BC189" i="10"/>
  <c r="BK183" i="10"/>
  <c r="BG184" i="10" s="1"/>
  <c r="AT7" i="10"/>
  <c r="AU7" i="10"/>
  <c r="AV7" i="10"/>
  <c r="AW7" i="10"/>
  <c r="AX7" i="10"/>
  <c r="AY7" i="10"/>
  <c r="AZ7" i="10"/>
  <c r="BA7" i="10"/>
  <c r="AT8" i="10"/>
  <c r="AU8" i="10"/>
  <c r="AV8" i="10"/>
  <c r="AW8" i="10"/>
  <c r="AX8" i="10"/>
  <c r="AY8" i="10"/>
  <c r="AZ8" i="10"/>
  <c r="BA8" i="10"/>
  <c r="AT9" i="10"/>
  <c r="AU9" i="10"/>
  <c r="AV9" i="10"/>
  <c r="AW9" i="10"/>
  <c r="AX9" i="10"/>
  <c r="AY9" i="10"/>
  <c r="AZ9" i="10"/>
  <c r="BA9" i="10"/>
  <c r="AT10" i="10"/>
  <c r="AU10" i="10"/>
  <c r="AV10" i="10"/>
  <c r="AW10" i="10"/>
  <c r="AX10" i="10"/>
  <c r="AY10" i="10"/>
  <c r="AZ10" i="10"/>
  <c r="BA10" i="10"/>
  <c r="AT11" i="10"/>
  <c r="AU11" i="10"/>
  <c r="AV11" i="10"/>
  <c r="AW11" i="10"/>
  <c r="AX11" i="10"/>
  <c r="AY11" i="10"/>
  <c r="AZ11" i="10"/>
  <c r="BA11" i="10"/>
  <c r="AT12" i="10"/>
  <c r="AU12" i="10"/>
  <c r="AV12" i="10"/>
  <c r="AW12" i="10"/>
  <c r="AX12" i="10"/>
  <c r="AY12" i="10"/>
  <c r="AZ12" i="10"/>
  <c r="BA12" i="10"/>
  <c r="AT13" i="10"/>
  <c r="AU13" i="10"/>
  <c r="AV13" i="10"/>
  <c r="AW13" i="10"/>
  <c r="AX13" i="10"/>
  <c r="AY13" i="10"/>
  <c r="AZ13" i="10"/>
  <c r="BA13" i="10"/>
  <c r="AT14" i="10"/>
  <c r="AU14" i="10"/>
  <c r="AV14" i="10"/>
  <c r="AW14" i="10"/>
  <c r="AX14" i="10"/>
  <c r="AY14" i="10"/>
  <c r="AZ14" i="10"/>
  <c r="BA14" i="10"/>
  <c r="AT15" i="10"/>
  <c r="AU15" i="10"/>
  <c r="AV15" i="10"/>
  <c r="AW15" i="10"/>
  <c r="AX15" i="10"/>
  <c r="AY15" i="10"/>
  <c r="AZ15" i="10"/>
  <c r="BA15" i="10"/>
  <c r="AT16" i="10"/>
  <c r="AU16" i="10"/>
  <c r="AV16" i="10"/>
  <c r="AW16" i="10"/>
  <c r="AX16" i="10"/>
  <c r="AY16" i="10"/>
  <c r="AZ16" i="10"/>
  <c r="BA16" i="10"/>
  <c r="AT17" i="10"/>
  <c r="AU17" i="10"/>
  <c r="AV17" i="10"/>
  <c r="AW17" i="10"/>
  <c r="AX17" i="10"/>
  <c r="AY17" i="10"/>
  <c r="AZ17" i="10"/>
  <c r="BA17" i="10"/>
  <c r="AT18" i="10"/>
  <c r="AU18" i="10"/>
  <c r="AV18" i="10"/>
  <c r="AW18" i="10"/>
  <c r="AX18" i="10"/>
  <c r="AY18" i="10"/>
  <c r="AZ18" i="10"/>
  <c r="BA18" i="10"/>
  <c r="AT19" i="10"/>
  <c r="AU19" i="10"/>
  <c r="AV19" i="10"/>
  <c r="AW19" i="10"/>
  <c r="AX19" i="10"/>
  <c r="AY19" i="10"/>
  <c r="AZ19" i="10"/>
  <c r="BA19" i="10"/>
  <c r="AT20" i="10"/>
  <c r="AU20" i="10"/>
  <c r="AV20" i="10"/>
  <c r="AW20" i="10"/>
  <c r="AX20" i="10"/>
  <c r="AY20" i="10"/>
  <c r="AZ20" i="10"/>
  <c r="BA20" i="10"/>
  <c r="AT21" i="10"/>
  <c r="AU21" i="10"/>
  <c r="AV21" i="10"/>
  <c r="AW21" i="10"/>
  <c r="AX21" i="10"/>
  <c r="AY21" i="10"/>
  <c r="AZ21" i="10"/>
  <c r="BA21" i="10"/>
  <c r="AT22" i="10"/>
  <c r="AU22" i="10"/>
  <c r="AV22" i="10"/>
  <c r="AW22" i="10"/>
  <c r="AX22" i="10"/>
  <c r="AY22" i="10"/>
  <c r="AZ22" i="10"/>
  <c r="BA22" i="10"/>
  <c r="AT23" i="10"/>
  <c r="AU23" i="10"/>
  <c r="AV23" i="10"/>
  <c r="AW23" i="10"/>
  <c r="AX23" i="10"/>
  <c r="AY23" i="10"/>
  <c r="AZ23" i="10"/>
  <c r="BA23" i="10"/>
  <c r="AT24" i="10"/>
  <c r="AU24" i="10"/>
  <c r="AV24" i="10"/>
  <c r="AW24" i="10"/>
  <c r="AX24" i="10"/>
  <c r="AY24" i="10"/>
  <c r="AZ24" i="10"/>
  <c r="BA24" i="10"/>
  <c r="AT25" i="10"/>
  <c r="AU25" i="10"/>
  <c r="AV25" i="10"/>
  <c r="AW25" i="10"/>
  <c r="AX25" i="10"/>
  <c r="AY25" i="10"/>
  <c r="AZ25" i="10"/>
  <c r="BA25" i="10"/>
  <c r="AT26" i="10"/>
  <c r="AU26" i="10"/>
  <c r="AV26" i="10"/>
  <c r="AW26" i="10"/>
  <c r="AX26" i="10"/>
  <c r="AY26" i="10"/>
  <c r="AZ26" i="10"/>
  <c r="BA26" i="10"/>
  <c r="AT27" i="10"/>
  <c r="AU27" i="10"/>
  <c r="AV27" i="10"/>
  <c r="AW27" i="10"/>
  <c r="AX27" i="10"/>
  <c r="AY27" i="10"/>
  <c r="AZ27" i="10"/>
  <c r="BA27" i="10"/>
  <c r="AT28" i="10"/>
  <c r="AU28" i="10"/>
  <c r="AV28" i="10"/>
  <c r="AW28" i="10"/>
  <c r="AX28" i="10"/>
  <c r="AY28" i="10"/>
  <c r="AZ28" i="10"/>
  <c r="BA28" i="10"/>
  <c r="AT29" i="10"/>
  <c r="AU29" i="10"/>
  <c r="AV29" i="10"/>
  <c r="AW29" i="10"/>
  <c r="AX29" i="10"/>
  <c r="AY29" i="10"/>
  <c r="AZ29" i="10"/>
  <c r="BA29" i="10"/>
  <c r="AT30" i="10"/>
  <c r="AU30" i="10"/>
  <c r="AV30" i="10"/>
  <c r="AW30" i="10"/>
  <c r="AX30" i="10"/>
  <c r="AY30" i="10"/>
  <c r="AZ30" i="10"/>
  <c r="BA30" i="10"/>
  <c r="AT31" i="10"/>
  <c r="AU31" i="10"/>
  <c r="AV31" i="10"/>
  <c r="AW31" i="10"/>
  <c r="AX31" i="10"/>
  <c r="AY31" i="10"/>
  <c r="AZ31" i="10"/>
  <c r="BA31" i="10"/>
  <c r="AT32" i="10"/>
  <c r="AU32" i="10"/>
  <c r="AV32" i="10"/>
  <c r="AW32" i="10"/>
  <c r="AX32" i="10"/>
  <c r="AY32" i="10"/>
  <c r="AZ32" i="10"/>
  <c r="BA32" i="10"/>
  <c r="AT33" i="10"/>
  <c r="AU33" i="10"/>
  <c r="AV33" i="10"/>
  <c r="AW33" i="10"/>
  <c r="AX33" i="10"/>
  <c r="AY33" i="10"/>
  <c r="AZ33" i="10"/>
  <c r="BA33" i="10"/>
  <c r="AT34" i="10"/>
  <c r="AU34" i="10"/>
  <c r="AV34" i="10"/>
  <c r="AW34" i="10"/>
  <c r="AX34" i="10"/>
  <c r="AY34" i="10"/>
  <c r="AZ34" i="10"/>
  <c r="BA34" i="10"/>
  <c r="AT35" i="10"/>
  <c r="AU35" i="10"/>
  <c r="AV35" i="10"/>
  <c r="AW35" i="10"/>
  <c r="AX35" i="10"/>
  <c r="AY35" i="10"/>
  <c r="AZ35" i="10"/>
  <c r="BA35" i="10"/>
  <c r="AT36" i="10"/>
  <c r="AU36" i="10"/>
  <c r="AV36" i="10"/>
  <c r="AW36" i="10"/>
  <c r="AX36" i="10"/>
  <c r="AY36" i="10"/>
  <c r="AZ36" i="10"/>
  <c r="BA36" i="10"/>
  <c r="AT37" i="10"/>
  <c r="AU37" i="10"/>
  <c r="AV37" i="10"/>
  <c r="AW37" i="10"/>
  <c r="AX37" i="10"/>
  <c r="AY37" i="10"/>
  <c r="AZ37" i="10"/>
  <c r="BA37" i="10"/>
  <c r="AT38" i="10"/>
  <c r="AU38" i="10"/>
  <c r="AV38" i="10"/>
  <c r="AW38" i="10"/>
  <c r="AX38" i="10"/>
  <c r="AY38" i="10"/>
  <c r="AZ38" i="10"/>
  <c r="BA38" i="10"/>
  <c r="AT39" i="10"/>
  <c r="AU39" i="10"/>
  <c r="AV39" i="10"/>
  <c r="AW39" i="10"/>
  <c r="AX39" i="10"/>
  <c r="AY39" i="10"/>
  <c r="AZ39" i="10"/>
  <c r="BA39" i="10"/>
  <c r="AT40" i="10"/>
  <c r="AU40" i="10"/>
  <c r="AV40" i="10"/>
  <c r="AW40" i="10"/>
  <c r="AX40" i="10"/>
  <c r="AY40" i="10"/>
  <c r="AZ40" i="10"/>
  <c r="BA40" i="10"/>
  <c r="AT41" i="10"/>
  <c r="AU41" i="10"/>
  <c r="AV41" i="10"/>
  <c r="AW41" i="10"/>
  <c r="AX41" i="10"/>
  <c r="AY41" i="10"/>
  <c r="AZ41" i="10"/>
  <c r="BA41" i="10"/>
  <c r="AT42" i="10"/>
  <c r="AU42" i="10"/>
  <c r="AV42" i="10"/>
  <c r="AW42" i="10"/>
  <c r="AX42" i="10"/>
  <c r="AY42" i="10"/>
  <c r="AZ42" i="10"/>
  <c r="BA42" i="10"/>
  <c r="AT43" i="10"/>
  <c r="AU43" i="10"/>
  <c r="AV43" i="10"/>
  <c r="AW43" i="10"/>
  <c r="AX43" i="10"/>
  <c r="AY43" i="10"/>
  <c r="AZ43" i="10"/>
  <c r="BA43" i="10"/>
  <c r="AT44" i="10"/>
  <c r="AU44" i="10"/>
  <c r="AV44" i="10"/>
  <c r="AW44" i="10"/>
  <c r="AX44" i="10"/>
  <c r="AY44" i="10"/>
  <c r="AZ44" i="10"/>
  <c r="BA44" i="10"/>
  <c r="AT45" i="10"/>
  <c r="AU45" i="10"/>
  <c r="AV45" i="10"/>
  <c r="AW45" i="10"/>
  <c r="AX45" i="10"/>
  <c r="AY45" i="10"/>
  <c r="AZ45" i="10"/>
  <c r="BA45" i="10"/>
  <c r="AT46" i="10"/>
  <c r="AU46" i="10"/>
  <c r="AV46" i="10"/>
  <c r="AW46" i="10"/>
  <c r="AX46" i="10"/>
  <c r="AY46" i="10"/>
  <c r="AZ46" i="10"/>
  <c r="BA46" i="10"/>
  <c r="AT47" i="10"/>
  <c r="AU47" i="10"/>
  <c r="AV47" i="10"/>
  <c r="AW47" i="10"/>
  <c r="AX47" i="10"/>
  <c r="AY47" i="10"/>
  <c r="AZ47" i="10"/>
  <c r="BA47" i="10"/>
  <c r="AT48" i="10"/>
  <c r="AU48" i="10"/>
  <c r="AV48" i="10"/>
  <c r="AW48" i="10"/>
  <c r="AX48" i="10"/>
  <c r="AY48" i="10"/>
  <c r="AZ48" i="10"/>
  <c r="BA48" i="10"/>
  <c r="AT49" i="10"/>
  <c r="AU49" i="10"/>
  <c r="AV49" i="10"/>
  <c r="AW49" i="10"/>
  <c r="AX49" i="10"/>
  <c r="AY49" i="10"/>
  <c r="AZ49" i="10"/>
  <c r="BA49" i="10"/>
  <c r="AT50" i="10"/>
  <c r="AU50" i="10"/>
  <c r="AV50" i="10"/>
  <c r="AW50" i="10"/>
  <c r="AX50" i="10"/>
  <c r="AY50" i="10"/>
  <c r="AZ50" i="10"/>
  <c r="BA50" i="10"/>
  <c r="AT51" i="10"/>
  <c r="AU51" i="10"/>
  <c r="AV51" i="10"/>
  <c r="AW51" i="10"/>
  <c r="AX51" i="10"/>
  <c r="AY51" i="10"/>
  <c r="AZ51" i="10"/>
  <c r="BA51" i="10"/>
  <c r="AT52" i="10"/>
  <c r="AU52" i="10"/>
  <c r="AV52" i="10"/>
  <c r="AW52" i="10"/>
  <c r="AX52" i="10"/>
  <c r="AY52" i="10"/>
  <c r="AZ52" i="10"/>
  <c r="BA52" i="10"/>
  <c r="AT53" i="10"/>
  <c r="AU53" i="10"/>
  <c r="AV53" i="10"/>
  <c r="AW53" i="10"/>
  <c r="AX53" i="10"/>
  <c r="AY53" i="10"/>
  <c r="AZ53" i="10"/>
  <c r="BA53" i="10"/>
  <c r="AT54" i="10"/>
  <c r="AU54" i="10"/>
  <c r="AV54" i="10"/>
  <c r="AW54" i="10"/>
  <c r="AX54" i="10"/>
  <c r="AY54" i="10"/>
  <c r="AZ54" i="10"/>
  <c r="BA54" i="10"/>
  <c r="AT55" i="10"/>
  <c r="AU55" i="10"/>
  <c r="AV55" i="10"/>
  <c r="AW55" i="10"/>
  <c r="AX55" i="10"/>
  <c r="AY55" i="10"/>
  <c r="AZ55" i="10"/>
  <c r="BA55" i="10"/>
  <c r="AT56" i="10"/>
  <c r="AU56" i="10"/>
  <c r="AV56" i="10"/>
  <c r="AW56" i="10"/>
  <c r="AX56" i="10"/>
  <c r="AY56" i="10"/>
  <c r="AZ56" i="10"/>
  <c r="BA56" i="10"/>
  <c r="AT57" i="10"/>
  <c r="AU57" i="10"/>
  <c r="AV57" i="10"/>
  <c r="AW57" i="10"/>
  <c r="AX57" i="10"/>
  <c r="AY57" i="10"/>
  <c r="AZ57" i="10"/>
  <c r="BA57" i="10"/>
  <c r="AT58" i="10"/>
  <c r="AU58" i="10"/>
  <c r="AV58" i="10"/>
  <c r="AW58" i="10"/>
  <c r="AX58" i="10"/>
  <c r="AY58" i="10"/>
  <c r="AZ58" i="10"/>
  <c r="BA58" i="10"/>
  <c r="AT59" i="10"/>
  <c r="AU59" i="10"/>
  <c r="AV59" i="10"/>
  <c r="AW59" i="10"/>
  <c r="AX59" i="10"/>
  <c r="AY59" i="10"/>
  <c r="AZ59" i="10"/>
  <c r="BA59" i="10"/>
  <c r="AT60" i="10"/>
  <c r="AU60" i="10"/>
  <c r="AV60" i="10"/>
  <c r="AW60" i="10"/>
  <c r="AX60" i="10"/>
  <c r="AY60" i="10"/>
  <c r="AZ60" i="10"/>
  <c r="BA60" i="10"/>
  <c r="AT61" i="10"/>
  <c r="AU61" i="10"/>
  <c r="AV61" i="10"/>
  <c r="AW61" i="10"/>
  <c r="AX61" i="10"/>
  <c r="AY61" i="10"/>
  <c r="AZ61" i="10"/>
  <c r="BA61" i="10"/>
  <c r="AT62" i="10"/>
  <c r="AU62" i="10"/>
  <c r="AV62" i="10"/>
  <c r="AW62" i="10"/>
  <c r="AX62" i="10"/>
  <c r="AY62" i="10"/>
  <c r="AZ62" i="10"/>
  <c r="BA62" i="10"/>
  <c r="AT63" i="10"/>
  <c r="AU63" i="10"/>
  <c r="AV63" i="10"/>
  <c r="AW63" i="10"/>
  <c r="AX63" i="10"/>
  <c r="AY63" i="10"/>
  <c r="AZ63" i="10"/>
  <c r="BA63" i="10"/>
  <c r="AT64" i="10"/>
  <c r="AU64" i="10"/>
  <c r="AV64" i="10"/>
  <c r="AW64" i="10"/>
  <c r="AX64" i="10"/>
  <c r="AY64" i="10"/>
  <c r="AZ64" i="10"/>
  <c r="BA64" i="10"/>
  <c r="AT65" i="10"/>
  <c r="AU65" i="10"/>
  <c r="AV65" i="10"/>
  <c r="AW65" i="10"/>
  <c r="AX65" i="10"/>
  <c r="AY65" i="10"/>
  <c r="AZ65" i="10"/>
  <c r="BA65" i="10"/>
  <c r="AT66" i="10"/>
  <c r="AU66" i="10"/>
  <c r="AV66" i="10"/>
  <c r="AW66" i="10"/>
  <c r="AX66" i="10"/>
  <c r="AY66" i="10"/>
  <c r="AZ66" i="10"/>
  <c r="BA66" i="10"/>
  <c r="AT67" i="10"/>
  <c r="AU67" i="10"/>
  <c r="AV67" i="10"/>
  <c r="AW67" i="10"/>
  <c r="AX67" i="10"/>
  <c r="AY67" i="10"/>
  <c r="AZ67" i="10"/>
  <c r="BA67" i="10"/>
  <c r="AT68" i="10"/>
  <c r="AU68" i="10"/>
  <c r="AV68" i="10"/>
  <c r="AW68" i="10"/>
  <c r="AX68" i="10"/>
  <c r="AY68" i="10"/>
  <c r="AZ68" i="10"/>
  <c r="BA68" i="10"/>
  <c r="AT69" i="10"/>
  <c r="AU69" i="10"/>
  <c r="AV69" i="10"/>
  <c r="AW69" i="10"/>
  <c r="AX69" i="10"/>
  <c r="AY69" i="10"/>
  <c r="AZ69" i="10"/>
  <c r="BA69" i="10"/>
  <c r="AT70" i="10"/>
  <c r="AU70" i="10"/>
  <c r="AV70" i="10"/>
  <c r="AW70" i="10"/>
  <c r="AX70" i="10"/>
  <c r="AY70" i="10"/>
  <c r="AZ70" i="10"/>
  <c r="BA70" i="10"/>
  <c r="AT71" i="10"/>
  <c r="AU71" i="10"/>
  <c r="AV71" i="10"/>
  <c r="AW71" i="10"/>
  <c r="AX71" i="10"/>
  <c r="AY71" i="10"/>
  <c r="AZ71" i="10"/>
  <c r="BA71" i="10"/>
  <c r="AT72" i="10"/>
  <c r="AU72" i="10"/>
  <c r="AV72" i="10"/>
  <c r="AW72" i="10"/>
  <c r="AX72" i="10"/>
  <c r="AY72" i="10"/>
  <c r="AZ72" i="10"/>
  <c r="BA72" i="10"/>
  <c r="AT73" i="10"/>
  <c r="AU73" i="10"/>
  <c r="AV73" i="10"/>
  <c r="AW73" i="10"/>
  <c r="AX73" i="10"/>
  <c r="AY73" i="10"/>
  <c r="AZ73" i="10"/>
  <c r="BA73" i="10"/>
  <c r="AT74" i="10"/>
  <c r="AU74" i="10"/>
  <c r="AV74" i="10"/>
  <c r="AW74" i="10"/>
  <c r="AX74" i="10"/>
  <c r="AY74" i="10"/>
  <c r="AZ74" i="10"/>
  <c r="BA74" i="10"/>
  <c r="AT75" i="10"/>
  <c r="AU75" i="10"/>
  <c r="AV75" i="10"/>
  <c r="AW75" i="10"/>
  <c r="AX75" i="10"/>
  <c r="AY75" i="10"/>
  <c r="AZ75" i="10"/>
  <c r="BA75" i="10"/>
  <c r="AT76" i="10"/>
  <c r="AU76" i="10"/>
  <c r="AV76" i="10"/>
  <c r="AW76" i="10"/>
  <c r="AX76" i="10"/>
  <c r="AY76" i="10"/>
  <c r="AZ76" i="10"/>
  <c r="BA76" i="10"/>
  <c r="AT77" i="10"/>
  <c r="AU77" i="10"/>
  <c r="AV77" i="10"/>
  <c r="AW77" i="10"/>
  <c r="AX77" i="10"/>
  <c r="AY77" i="10"/>
  <c r="AZ77" i="10"/>
  <c r="BA77" i="10"/>
  <c r="AT78" i="10"/>
  <c r="AU78" i="10"/>
  <c r="AV78" i="10"/>
  <c r="AW78" i="10"/>
  <c r="AX78" i="10"/>
  <c r="AY78" i="10"/>
  <c r="AZ78" i="10"/>
  <c r="BA78" i="10"/>
  <c r="AT79" i="10"/>
  <c r="AU79" i="10"/>
  <c r="AV79" i="10"/>
  <c r="AW79" i="10"/>
  <c r="AX79" i="10"/>
  <c r="AY79" i="10"/>
  <c r="AZ79" i="10"/>
  <c r="BA79" i="10"/>
  <c r="AT80" i="10"/>
  <c r="AU80" i="10"/>
  <c r="AV80" i="10"/>
  <c r="AW80" i="10"/>
  <c r="AX80" i="10"/>
  <c r="AY80" i="10"/>
  <c r="AZ80" i="10"/>
  <c r="BA80" i="10"/>
  <c r="AT81" i="10"/>
  <c r="AU81" i="10"/>
  <c r="AV81" i="10"/>
  <c r="AW81" i="10"/>
  <c r="AX81" i="10"/>
  <c r="AY81" i="10"/>
  <c r="AZ81" i="10"/>
  <c r="BA81" i="10"/>
  <c r="AT82" i="10"/>
  <c r="AU82" i="10"/>
  <c r="AV82" i="10"/>
  <c r="AW82" i="10"/>
  <c r="AX82" i="10"/>
  <c r="AY82" i="10"/>
  <c r="AZ82" i="10"/>
  <c r="BA82" i="10"/>
  <c r="AT83" i="10"/>
  <c r="AU83" i="10"/>
  <c r="AV83" i="10"/>
  <c r="AW83" i="10"/>
  <c r="AX83" i="10"/>
  <c r="AY83" i="10"/>
  <c r="AZ83" i="10"/>
  <c r="BA83" i="10"/>
  <c r="AT84" i="10"/>
  <c r="AU84" i="10"/>
  <c r="AV84" i="10"/>
  <c r="AW84" i="10"/>
  <c r="AX84" i="10"/>
  <c r="AY84" i="10"/>
  <c r="AZ84" i="10"/>
  <c r="BA84" i="10"/>
  <c r="AT85" i="10"/>
  <c r="AU85" i="10"/>
  <c r="AV85" i="10"/>
  <c r="AW85" i="10"/>
  <c r="AX85" i="10"/>
  <c r="AY85" i="10"/>
  <c r="AZ85" i="10"/>
  <c r="BA85" i="10"/>
  <c r="AT86" i="10"/>
  <c r="AU86" i="10"/>
  <c r="AV86" i="10"/>
  <c r="AW86" i="10"/>
  <c r="AX86" i="10"/>
  <c r="AY86" i="10"/>
  <c r="AZ86" i="10"/>
  <c r="BA86" i="10"/>
  <c r="AT87" i="10"/>
  <c r="AU87" i="10"/>
  <c r="AV87" i="10"/>
  <c r="AW87" i="10"/>
  <c r="AX87" i="10"/>
  <c r="AY87" i="10"/>
  <c r="AZ87" i="10"/>
  <c r="BA87" i="10"/>
  <c r="AT88" i="10"/>
  <c r="AU88" i="10"/>
  <c r="AV88" i="10"/>
  <c r="AW88" i="10"/>
  <c r="AX88" i="10"/>
  <c r="AY88" i="10"/>
  <c r="AZ88" i="10"/>
  <c r="BA88" i="10"/>
  <c r="AT89" i="10"/>
  <c r="AU89" i="10"/>
  <c r="AV89" i="10"/>
  <c r="AW89" i="10"/>
  <c r="AX89" i="10"/>
  <c r="AY89" i="10"/>
  <c r="AZ89" i="10"/>
  <c r="BA89" i="10"/>
  <c r="AT90" i="10"/>
  <c r="AU90" i="10"/>
  <c r="AV90" i="10"/>
  <c r="AW90" i="10"/>
  <c r="AX90" i="10"/>
  <c r="AY90" i="10"/>
  <c r="AZ90" i="10"/>
  <c r="BA90" i="10"/>
  <c r="AT91" i="10"/>
  <c r="AU91" i="10"/>
  <c r="AV91" i="10"/>
  <c r="AW91" i="10"/>
  <c r="AX91" i="10"/>
  <c r="AY91" i="10"/>
  <c r="AZ91" i="10"/>
  <c r="BA91" i="10"/>
  <c r="AT92" i="10"/>
  <c r="AU92" i="10"/>
  <c r="AV92" i="10"/>
  <c r="AW92" i="10"/>
  <c r="AX92" i="10"/>
  <c r="AY92" i="10"/>
  <c r="AZ92" i="10"/>
  <c r="BA92" i="10"/>
  <c r="AT93" i="10"/>
  <c r="AU93" i="10"/>
  <c r="AV93" i="10"/>
  <c r="AW93" i="10"/>
  <c r="AX93" i="10"/>
  <c r="AY93" i="10"/>
  <c r="AZ93" i="10"/>
  <c r="BA93" i="10"/>
  <c r="AT94" i="10"/>
  <c r="AU94" i="10"/>
  <c r="AV94" i="10"/>
  <c r="AW94" i="10"/>
  <c r="AX94" i="10"/>
  <c r="AY94" i="10"/>
  <c r="AZ94" i="10"/>
  <c r="BA94" i="10"/>
  <c r="AT95" i="10"/>
  <c r="AU95" i="10"/>
  <c r="AV95" i="10"/>
  <c r="AW95" i="10"/>
  <c r="AX95" i="10"/>
  <c r="AY95" i="10"/>
  <c r="AZ95" i="10"/>
  <c r="BA95" i="10"/>
  <c r="AT96" i="10"/>
  <c r="AU96" i="10"/>
  <c r="AV96" i="10"/>
  <c r="AW96" i="10"/>
  <c r="AX96" i="10"/>
  <c r="AY96" i="10"/>
  <c r="AZ96" i="10"/>
  <c r="BA96" i="10"/>
  <c r="AT97" i="10"/>
  <c r="AU97" i="10"/>
  <c r="AV97" i="10"/>
  <c r="AW97" i="10"/>
  <c r="AX97" i="10"/>
  <c r="AY97" i="10"/>
  <c r="AZ97" i="10"/>
  <c r="BA97" i="10"/>
  <c r="AT98" i="10"/>
  <c r="AU98" i="10"/>
  <c r="AV98" i="10"/>
  <c r="AW98" i="10"/>
  <c r="AX98" i="10"/>
  <c r="AY98" i="10"/>
  <c r="AZ98" i="10"/>
  <c r="BA98" i="10"/>
  <c r="AT99" i="10"/>
  <c r="AU99" i="10"/>
  <c r="AV99" i="10"/>
  <c r="AW99" i="10"/>
  <c r="AX99" i="10"/>
  <c r="AY99" i="10"/>
  <c r="AZ99" i="10"/>
  <c r="BA99" i="10"/>
  <c r="AT100" i="10"/>
  <c r="AU100" i="10"/>
  <c r="AV100" i="10"/>
  <c r="AW100" i="10"/>
  <c r="AX100" i="10"/>
  <c r="AY100" i="10"/>
  <c r="AZ100" i="10"/>
  <c r="BA100" i="10"/>
  <c r="AT101" i="10"/>
  <c r="AU101" i="10"/>
  <c r="AV101" i="10"/>
  <c r="AW101" i="10"/>
  <c r="AX101" i="10"/>
  <c r="AY101" i="10"/>
  <c r="AZ101" i="10"/>
  <c r="BA101" i="10"/>
  <c r="AT102" i="10"/>
  <c r="AU102" i="10"/>
  <c r="AV102" i="10"/>
  <c r="AW102" i="10"/>
  <c r="AX102" i="10"/>
  <c r="AY102" i="10"/>
  <c r="AZ102" i="10"/>
  <c r="BA102" i="10"/>
  <c r="AT103" i="10"/>
  <c r="AU103" i="10"/>
  <c r="AV103" i="10"/>
  <c r="AW103" i="10"/>
  <c r="AX103" i="10"/>
  <c r="AY103" i="10"/>
  <c r="AZ103" i="10"/>
  <c r="BA103" i="10"/>
  <c r="AT104" i="10"/>
  <c r="AU104" i="10"/>
  <c r="AV104" i="10"/>
  <c r="AW104" i="10"/>
  <c r="AX104" i="10"/>
  <c r="AY104" i="10"/>
  <c r="AZ104" i="10"/>
  <c r="BA104" i="10"/>
  <c r="AT105" i="10"/>
  <c r="AU105" i="10"/>
  <c r="AV105" i="10"/>
  <c r="AW105" i="10"/>
  <c r="AX105" i="10"/>
  <c r="AY105" i="10"/>
  <c r="AZ105" i="10"/>
  <c r="BA105" i="10"/>
  <c r="AT106" i="10"/>
  <c r="AU106" i="10"/>
  <c r="AV106" i="10"/>
  <c r="AW106" i="10"/>
  <c r="AX106" i="10"/>
  <c r="AY106" i="10"/>
  <c r="AZ106" i="10"/>
  <c r="BA106" i="10"/>
  <c r="AT107" i="10"/>
  <c r="AU107" i="10"/>
  <c r="AV107" i="10"/>
  <c r="AW107" i="10"/>
  <c r="AX107" i="10"/>
  <c r="AY107" i="10"/>
  <c r="AZ107" i="10"/>
  <c r="BA107" i="10"/>
  <c r="AT108" i="10"/>
  <c r="AU108" i="10"/>
  <c r="AV108" i="10"/>
  <c r="AW108" i="10"/>
  <c r="AX108" i="10"/>
  <c r="AY108" i="10"/>
  <c r="AZ108" i="10"/>
  <c r="BA108" i="10"/>
  <c r="AT109" i="10"/>
  <c r="AU109" i="10"/>
  <c r="AV109" i="10"/>
  <c r="AW109" i="10"/>
  <c r="AX109" i="10"/>
  <c r="AY109" i="10"/>
  <c r="AZ109" i="10"/>
  <c r="BA109" i="10"/>
  <c r="AT110" i="10"/>
  <c r="AU110" i="10"/>
  <c r="AV110" i="10"/>
  <c r="AW110" i="10"/>
  <c r="AX110" i="10"/>
  <c r="AY110" i="10"/>
  <c r="AZ110" i="10"/>
  <c r="BA110" i="10"/>
  <c r="AT111" i="10"/>
  <c r="AU111" i="10"/>
  <c r="AV111" i="10"/>
  <c r="AW111" i="10"/>
  <c r="AX111" i="10"/>
  <c r="AY111" i="10"/>
  <c r="AZ111" i="10"/>
  <c r="BA111" i="10"/>
  <c r="AT112" i="10"/>
  <c r="AU112" i="10"/>
  <c r="AV112" i="10"/>
  <c r="AW112" i="10"/>
  <c r="AX112" i="10"/>
  <c r="AY112" i="10"/>
  <c r="AZ112" i="10"/>
  <c r="BA112" i="10"/>
  <c r="AT113" i="10"/>
  <c r="AU113" i="10"/>
  <c r="AV113" i="10"/>
  <c r="AW113" i="10"/>
  <c r="AX113" i="10"/>
  <c r="AY113" i="10"/>
  <c r="AZ113" i="10"/>
  <c r="BA113" i="10"/>
  <c r="AT114" i="10"/>
  <c r="AU114" i="10"/>
  <c r="AV114" i="10"/>
  <c r="AW114" i="10"/>
  <c r="AX114" i="10"/>
  <c r="AY114" i="10"/>
  <c r="AZ114" i="10"/>
  <c r="BA114" i="10"/>
  <c r="AT115" i="10"/>
  <c r="AU115" i="10"/>
  <c r="AV115" i="10"/>
  <c r="AW115" i="10"/>
  <c r="AX115" i="10"/>
  <c r="AY115" i="10"/>
  <c r="AZ115" i="10"/>
  <c r="BA115" i="10"/>
  <c r="AT116" i="10"/>
  <c r="AU116" i="10"/>
  <c r="AV116" i="10"/>
  <c r="AW116" i="10"/>
  <c r="AX116" i="10"/>
  <c r="AY116" i="10"/>
  <c r="AZ116" i="10"/>
  <c r="BA116" i="10"/>
  <c r="AT117" i="10"/>
  <c r="AU117" i="10"/>
  <c r="AV117" i="10"/>
  <c r="AW117" i="10"/>
  <c r="AX117" i="10"/>
  <c r="AY117" i="10"/>
  <c r="AZ117" i="10"/>
  <c r="BA117" i="10"/>
  <c r="AT118" i="10"/>
  <c r="AU118" i="10"/>
  <c r="AV118" i="10"/>
  <c r="AW118" i="10"/>
  <c r="AX118" i="10"/>
  <c r="AY118" i="10"/>
  <c r="AZ118" i="10"/>
  <c r="BA118" i="10"/>
  <c r="AT119" i="10"/>
  <c r="AU119" i="10"/>
  <c r="AV119" i="10"/>
  <c r="AW119" i="10"/>
  <c r="AX119" i="10"/>
  <c r="AY119" i="10"/>
  <c r="AZ119" i="10"/>
  <c r="BA119" i="10"/>
  <c r="AT120" i="10"/>
  <c r="AU120" i="10"/>
  <c r="AV120" i="10"/>
  <c r="AW120" i="10"/>
  <c r="AX120" i="10"/>
  <c r="AY120" i="10"/>
  <c r="AZ120" i="10"/>
  <c r="BA120" i="10"/>
  <c r="AT121" i="10"/>
  <c r="AU121" i="10"/>
  <c r="AV121" i="10"/>
  <c r="AW121" i="10"/>
  <c r="AX121" i="10"/>
  <c r="AY121" i="10"/>
  <c r="AZ121" i="10"/>
  <c r="BA121" i="10"/>
  <c r="AT122" i="10"/>
  <c r="AU122" i="10"/>
  <c r="AV122" i="10"/>
  <c r="AW122" i="10"/>
  <c r="AX122" i="10"/>
  <c r="AY122" i="10"/>
  <c r="AZ122" i="10"/>
  <c r="BA122" i="10"/>
  <c r="AT123" i="10"/>
  <c r="AU123" i="10"/>
  <c r="AV123" i="10"/>
  <c r="AW123" i="10"/>
  <c r="AX123" i="10"/>
  <c r="AY123" i="10"/>
  <c r="AZ123" i="10"/>
  <c r="BA123" i="10"/>
  <c r="AT124" i="10"/>
  <c r="AU124" i="10"/>
  <c r="AV124" i="10"/>
  <c r="AW124" i="10"/>
  <c r="AX124" i="10"/>
  <c r="AY124" i="10"/>
  <c r="AZ124" i="10"/>
  <c r="BA124" i="10"/>
  <c r="AT125" i="10"/>
  <c r="AU125" i="10"/>
  <c r="AV125" i="10"/>
  <c r="AW125" i="10"/>
  <c r="AX125" i="10"/>
  <c r="AY125" i="10"/>
  <c r="AZ125" i="10"/>
  <c r="BA125" i="10"/>
  <c r="AT126" i="10"/>
  <c r="AU126" i="10"/>
  <c r="AV126" i="10"/>
  <c r="AW126" i="10"/>
  <c r="AX126" i="10"/>
  <c r="AY126" i="10"/>
  <c r="AZ126" i="10"/>
  <c r="BA126" i="10"/>
  <c r="AT127" i="10"/>
  <c r="AU127" i="10"/>
  <c r="AV127" i="10"/>
  <c r="AW127" i="10"/>
  <c r="AX127" i="10"/>
  <c r="AY127" i="10"/>
  <c r="AZ127" i="10"/>
  <c r="BA127" i="10"/>
  <c r="AT128" i="10"/>
  <c r="AU128" i="10"/>
  <c r="AV128" i="10"/>
  <c r="AW128" i="10"/>
  <c r="AX128" i="10"/>
  <c r="AY128" i="10"/>
  <c r="AZ128" i="10"/>
  <c r="BA128" i="10"/>
  <c r="AT129" i="10"/>
  <c r="AU129" i="10"/>
  <c r="AV129" i="10"/>
  <c r="AW129" i="10"/>
  <c r="AX129" i="10"/>
  <c r="AY129" i="10"/>
  <c r="AZ129" i="10"/>
  <c r="BA129" i="10"/>
  <c r="AT130" i="10"/>
  <c r="AU130" i="10"/>
  <c r="AV130" i="10"/>
  <c r="AW130" i="10"/>
  <c r="AX130" i="10"/>
  <c r="AY130" i="10"/>
  <c r="AZ130" i="10"/>
  <c r="BA130" i="10"/>
  <c r="AT131" i="10"/>
  <c r="AU131" i="10"/>
  <c r="AV131" i="10"/>
  <c r="AW131" i="10"/>
  <c r="AX131" i="10"/>
  <c r="AY131" i="10"/>
  <c r="AZ131" i="10"/>
  <c r="BA131" i="10"/>
  <c r="AT132" i="10"/>
  <c r="AU132" i="10"/>
  <c r="AV132" i="10"/>
  <c r="AW132" i="10"/>
  <c r="AX132" i="10"/>
  <c r="AY132" i="10"/>
  <c r="AZ132" i="10"/>
  <c r="BA132" i="10"/>
  <c r="AT133" i="10"/>
  <c r="AU133" i="10"/>
  <c r="AV133" i="10"/>
  <c r="AW133" i="10"/>
  <c r="AX133" i="10"/>
  <c r="AY133" i="10"/>
  <c r="AZ133" i="10"/>
  <c r="BA133" i="10"/>
  <c r="AT134" i="10"/>
  <c r="AU134" i="10"/>
  <c r="AV134" i="10"/>
  <c r="AW134" i="10"/>
  <c r="AX134" i="10"/>
  <c r="AY134" i="10"/>
  <c r="AZ134" i="10"/>
  <c r="BA134" i="10"/>
  <c r="AT135" i="10"/>
  <c r="AU135" i="10"/>
  <c r="AV135" i="10"/>
  <c r="AW135" i="10"/>
  <c r="AX135" i="10"/>
  <c r="AY135" i="10"/>
  <c r="AZ135" i="10"/>
  <c r="BA135" i="10"/>
  <c r="AT136" i="10"/>
  <c r="AU136" i="10"/>
  <c r="AV136" i="10"/>
  <c r="AW136" i="10"/>
  <c r="AX136" i="10"/>
  <c r="AY136" i="10"/>
  <c r="AZ136" i="10"/>
  <c r="BA136" i="10"/>
  <c r="AT137" i="10"/>
  <c r="AU137" i="10"/>
  <c r="AV137" i="10"/>
  <c r="AW137" i="10"/>
  <c r="AX137" i="10"/>
  <c r="AY137" i="10"/>
  <c r="AZ137" i="10"/>
  <c r="BA137" i="10"/>
  <c r="AT138" i="10"/>
  <c r="AU138" i="10"/>
  <c r="AV138" i="10"/>
  <c r="AW138" i="10"/>
  <c r="AX138" i="10"/>
  <c r="AY138" i="10"/>
  <c r="AZ138" i="10"/>
  <c r="BA138" i="10"/>
  <c r="AT139" i="10"/>
  <c r="AU139" i="10"/>
  <c r="AV139" i="10"/>
  <c r="AW139" i="10"/>
  <c r="AX139" i="10"/>
  <c r="AY139" i="10"/>
  <c r="AZ139" i="10"/>
  <c r="BA139" i="10"/>
  <c r="AT140" i="10"/>
  <c r="AU140" i="10"/>
  <c r="AV140" i="10"/>
  <c r="AW140" i="10"/>
  <c r="AX140" i="10"/>
  <c r="AY140" i="10"/>
  <c r="AZ140" i="10"/>
  <c r="BA140" i="10"/>
  <c r="AT141" i="10"/>
  <c r="AU141" i="10"/>
  <c r="AV141" i="10"/>
  <c r="AW141" i="10"/>
  <c r="AX141" i="10"/>
  <c r="AY141" i="10"/>
  <c r="AZ141" i="10"/>
  <c r="BA141" i="10"/>
  <c r="AT142" i="10"/>
  <c r="AU142" i="10"/>
  <c r="AV142" i="10"/>
  <c r="AW142" i="10"/>
  <c r="AX142" i="10"/>
  <c r="AY142" i="10"/>
  <c r="AZ142" i="10"/>
  <c r="BA142" i="10"/>
  <c r="AT143" i="10"/>
  <c r="AU143" i="10"/>
  <c r="AV143" i="10"/>
  <c r="AW143" i="10"/>
  <c r="AX143" i="10"/>
  <c r="AY143" i="10"/>
  <c r="AZ143" i="10"/>
  <c r="BA143" i="10"/>
  <c r="AT144" i="10"/>
  <c r="AU144" i="10"/>
  <c r="AV144" i="10"/>
  <c r="AW144" i="10"/>
  <c r="AX144" i="10"/>
  <c r="AY144" i="10"/>
  <c r="AZ144" i="10"/>
  <c r="BA144" i="10"/>
  <c r="AT145" i="10"/>
  <c r="AU145" i="10"/>
  <c r="AV145" i="10"/>
  <c r="AW145" i="10"/>
  <c r="AX145" i="10"/>
  <c r="AY145" i="10"/>
  <c r="AZ145" i="10"/>
  <c r="BA145" i="10"/>
  <c r="AT146" i="10"/>
  <c r="AU146" i="10"/>
  <c r="AV146" i="10"/>
  <c r="AW146" i="10"/>
  <c r="AX146" i="10"/>
  <c r="AY146" i="10"/>
  <c r="AZ146" i="10"/>
  <c r="BA146" i="10"/>
  <c r="AT147" i="10"/>
  <c r="AU147" i="10"/>
  <c r="AV147" i="10"/>
  <c r="AW147" i="10"/>
  <c r="AX147" i="10"/>
  <c r="AY147" i="10"/>
  <c r="AZ147" i="10"/>
  <c r="BA147" i="10"/>
  <c r="AT148" i="10"/>
  <c r="AU148" i="10"/>
  <c r="AV148" i="10"/>
  <c r="AW148" i="10"/>
  <c r="AX148" i="10"/>
  <c r="AY148" i="10"/>
  <c r="AZ148" i="10"/>
  <c r="BA148" i="10"/>
  <c r="AT149" i="10"/>
  <c r="AU149" i="10"/>
  <c r="AV149" i="10"/>
  <c r="AW149" i="10"/>
  <c r="AX149" i="10"/>
  <c r="AY149" i="10"/>
  <c r="AZ149" i="10"/>
  <c r="BA149" i="10"/>
  <c r="AT150" i="10"/>
  <c r="AU150" i="10"/>
  <c r="AV150" i="10"/>
  <c r="AW150" i="10"/>
  <c r="AX150" i="10"/>
  <c r="AY150" i="10"/>
  <c r="AZ150" i="10"/>
  <c r="BA150" i="10"/>
  <c r="AT151" i="10"/>
  <c r="AU151" i="10"/>
  <c r="AV151" i="10"/>
  <c r="AW151" i="10"/>
  <c r="AX151" i="10"/>
  <c r="AY151" i="10"/>
  <c r="AZ151" i="10"/>
  <c r="BA151" i="10"/>
  <c r="AT152" i="10"/>
  <c r="AU152" i="10"/>
  <c r="AV152" i="10"/>
  <c r="AW152" i="10"/>
  <c r="AX152" i="10"/>
  <c r="AY152" i="10"/>
  <c r="AZ152" i="10"/>
  <c r="BA152" i="10"/>
  <c r="AT153" i="10"/>
  <c r="AU153" i="10"/>
  <c r="AV153" i="10"/>
  <c r="AW153" i="10"/>
  <c r="AX153" i="10"/>
  <c r="AY153" i="10"/>
  <c r="AZ153" i="10"/>
  <c r="BA153" i="10"/>
  <c r="AT154" i="10"/>
  <c r="AU154" i="10"/>
  <c r="AV154" i="10"/>
  <c r="AW154" i="10"/>
  <c r="AX154" i="10"/>
  <c r="AY154" i="10"/>
  <c r="AZ154" i="10"/>
  <c r="BA154" i="10"/>
  <c r="AT155" i="10"/>
  <c r="AU155" i="10"/>
  <c r="AV155" i="10"/>
  <c r="AW155" i="10"/>
  <c r="AX155" i="10"/>
  <c r="AY155" i="10"/>
  <c r="AZ155" i="10"/>
  <c r="BA155" i="10"/>
  <c r="AT156" i="10"/>
  <c r="AU156" i="10"/>
  <c r="AV156" i="10"/>
  <c r="AW156" i="10"/>
  <c r="AX156" i="10"/>
  <c r="AY156" i="10"/>
  <c r="AZ156" i="10"/>
  <c r="BA156" i="10"/>
  <c r="AT157" i="10"/>
  <c r="AU157" i="10"/>
  <c r="AV157" i="10"/>
  <c r="AW157" i="10"/>
  <c r="AX157" i="10"/>
  <c r="AY157" i="10"/>
  <c r="AZ157" i="10"/>
  <c r="BA157" i="10"/>
  <c r="AT158" i="10"/>
  <c r="AU158" i="10"/>
  <c r="AV158" i="10"/>
  <c r="AW158" i="10"/>
  <c r="AX158" i="10"/>
  <c r="AY158" i="10"/>
  <c r="AZ158" i="10"/>
  <c r="BA158" i="10"/>
  <c r="AT159" i="10"/>
  <c r="AU159" i="10"/>
  <c r="AV159" i="10"/>
  <c r="AW159" i="10"/>
  <c r="AX159" i="10"/>
  <c r="AY159" i="10"/>
  <c r="AZ159" i="10"/>
  <c r="BA159" i="10"/>
  <c r="AT160" i="10"/>
  <c r="AU160" i="10"/>
  <c r="AV160" i="10"/>
  <c r="AW160" i="10"/>
  <c r="AX160" i="10"/>
  <c r="AY160" i="10"/>
  <c r="AZ160" i="10"/>
  <c r="BA160" i="10"/>
  <c r="AT161" i="10"/>
  <c r="AU161" i="10"/>
  <c r="AV161" i="10"/>
  <c r="AW161" i="10"/>
  <c r="AX161" i="10"/>
  <c r="AY161" i="10"/>
  <c r="AZ161" i="10"/>
  <c r="BA161" i="10"/>
  <c r="AT162" i="10"/>
  <c r="AU162" i="10"/>
  <c r="AV162" i="10"/>
  <c r="AW162" i="10"/>
  <c r="AX162" i="10"/>
  <c r="AY162" i="10"/>
  <c r="AZ162" i="10"/>
  <c r="BA162" i="10"/>
  <c r="AT163" i="10"/>
  <c r="AU163" i="10"/>
  <c r="AV163" i="10"/>
  <c r="AW163" i="10"/>
  <c r="AX163" i="10"/>
  <c r="AY163" i="10"/>
  <c r="AZ163" i="10"/>
  <c r="BA163" i="10"/>
  <c r="AT164" i="10"/>
  <c r="AU164" i="10"/>
  <c r="AV164" i="10"/>
  <c r="AW164" i="10"/>
  <c r="AX164" i="10"/>
  <c r="AY164" i="10"/>
  <c r="AZ164" i="10"/>
  <c r="BA164" i="10"/>
  <c r="AT165" i="10"/>
  <c r="AU165" i="10"/>
  <c r="AV165" i="10"/>
  <c r="AW165" i="10"/>
  <c r="AX165" i="10"/>
  <c r="AY165" i="10"/>
  <c r="AZ165" i="10"/>
  <c r="BA165" i="10"/>
  <c r="AT166" i="10"/>
  <c r="AU166" i="10"/>
  <c r="AV166" i="10"/>
  <c r="AW166" i="10"/>
  <c r="AX166" i="10"/>
  <c r="AY166" i="10"/>
  <c r="AZ166" i="10"/>
  <c r="BA166" i="10"/>
  <c r="AT167" i="10"/>
  <c r="AU167" i="10"/>
  <c r="AV167" i="10"/>
  <c r="AW167" i="10"/>
  <c r="AX167" i="10"/>
  <c r="AY167" i="10"/>
  <c r="AZ167" i="10"/>
  <c r="BA167" i="10"/>
  <c r="AT168" i="10"/>
  <c r="AU168" i="10"/>
  <c r="AV168" i="10"/>
  <c r="AW168" i="10"/>
  <c r="AX168" i="10"/>
  <c r="AY168" i="10"/>
  <c r="AZ168" i="10"/>
  <c r="BA168" i="10"/>
  <c r="AT169" i="10"/>
  <c r="AU169" i="10"/>
  <c r="AV169" i="10"/>
  <c r="AW169" i="10"/>
  <c r="AX169" i="10"/>
  <c r="AY169" i="10"/>
  <c r="AZ169" i="10"/>
  <c r="BA169" i="10"/>
  <c r="AT170" i="10"/>
  <c r="AU170" i="10"/>
  <c r="AV170" i="10"/>
  <c r="AW170" i="10"/>
  <c r="AX170" i="10"/>
  <c r="AY170" i="10"/>
  <c r="AZ170" i="10"/>
  <c r="BA170" i="10"/>
  <c r="AT171" i="10"/>
  <c r="AU171" i="10"/>
  <c r="AV171" i="10"/>
  <c r="AW171" i="10"/>
  <c r="AX171" i="10"/>
  <c r="AY171" i="10"/>
  <c r="AZ171" i="10"/>
  <c r="BA171" i="10"/>
  <c r="AT172" i="10"/>
  <c r="AU172" i="10"/>
  <c r="AV172" i="10"/>
  <c r="AW172" i="10"/>
  <c r="AX172" i="10"/>
  <c r="AY172" i="10"/>
  <c r="AZ172" i="10"/>
  <c r="BA172" i="10"/>
  <c r="AT173" i="10"/>
  <c r="AU173" i="10"/>
  <c r="AV173" i="10"/>
  <c r="AW173" i="10"/>
  <c r="AX173" i="10"/>
  <c r="AY173" i="10"/>
  <c r="AZ173" i="10"/>
  <c r="BA173" i="10"/>
  <c r="AT174" i="10"/>
  <c r="AU174" i="10"/>
  <c r="AV174" i="10"/>
  <c r="AW174" i="10"/>
  <c r="AX174" i="10"/>
  <c r="AY174" i="10"/>
  <c r="AZ174" i="10"/>
  <c r="BA174" i="10"/>
  <c r="AT175" i="10"/>
  <c r="AU175" i="10"/>
  <c r="AV175" i="10"/>
  <c r="AW175" i="10"/>
  <c r="AX175" i="10"/>
  <c r="AY175" i="10"/>
  <c r="AZ175" i="10"/>
  <c r="BA175" i="10"/>
  <c r="AT176" i="10"/>
  <c r="AU176" i="10"/>
  <c r="AV176" i="10"/>
  <c r="AW176" i="10"/>
  <c r="AX176" i="10"/>
  <c r="AY176" i="10"/>
  <c r="AZ176" i="10"/>
  <c r="BA176" i="10"/>
  <c r="AT177" i="10"/>
  <c r="AU177" i="10"/>
  <c r="AV177" i="10"/>
  <c r="AW177" i="10"/>
  <c r="AX177" i="10"/>
  <c r="AY177" i="10"/>
  <c r="AZ177" i="10"/>
  <c r="BA177" i="10"/>
  <c r="AT178" i="10"/>
  <c r="AU178" i="10"/>
  <c r="AV178" i="10"/>
  <c r="AW178" i="10"/>
  <c r="AX178" i="10"/>
  <c r="AY178" i="10"/>
  <c r="AZ178" i="10"/>
  <c r="BA178" i="10"/>
  <c r="AT179" i="10"/>
  <c r="AU179" i="10"/>
  <c r="AV179" i="10"/>
  <c r="AW179" i="10"/>
  <c r="AX179" i="10"/>
  <c r="AY179" i="10"/>
  <c r="AZ179" i="10"/>
  <c r="BA179" i="10"/>
  <c r="AU6" i="10"/>
  <c r="AV6" i="10"/>
  <c r="AW6" i="10"/>
  <c r="AX6" i="10"/>
  <c r="AY6" i="10"/>
  <c r="AZ6" i="10"/>
  <c r="BA6" i="10"/>
  <c r="AT6" i="10"/>
  <c r="BF216" i="8"/>
  <c r="BG216" i="8"/>
  <c r="BH216" i="8"/>
  <c r="BI216" i="8"/>
  <c r="BJ216" i="8"/>
  <c r="BK216" i="8"/>
  <c r="BE216" i="8"/>
  <c r="BL210" i="8"/>
  <c r="BH211" i="8" s="1"/>
  <c r="AV7" i="8"/>
  <c r="AW7" i="8"/>
  <c r="AX7" i="8"/>
  <c r="AY7" i="8"/>
  <c r="AZ7" i="8"/>
  <c r="BA7" i="8"/>
  <c r="BB7" i="8"/>
  <c r="AV8" i="8"/>
  <c r="AW8" i="8"/>
  <c r="AX8" i="8"/>
  <c r="AY8" i="8"/>
  <c r="AZ8" i="8"/>
  <c r="BA8" i="8"/>
  <c r="BB8" i="8"/>
  <c r="AV9" i="8"/>
  <c r="AW9" i="8"/>
  <c r="AX9" i="8"/>
  <c r="AY9" i="8"/>
  <c r="AZ9" i="8"/>
  <c r="BA9" i="8"/>
  <c r="BB9" i="8"/>
  <c r="AV10" i="8"/>
  <c r="AW10" i="8"/>
  <c r="AX10" i="8"/>
  <c r="AY10" i="8"/>
  <c r="AZ10" i="8"/>
  <c r="BA10" i="8"/>
  <c r="BB10" i="8"/>
  <c r="AV11" i="8"/>
  <c r="AW11" i="8"/>
  <c r="AX11" i="8"/>
  <c r="AY11" i="8"/>
  <c r="AZ11" i="8"/>
  <c r="BA11" i="8"/>
  <c r="BB11" i="8"/>
  <c r="AV12" i="8"/>
  <c r="AW12" i="8"/>
  <c r="AX12" i="8"/>
  <c r="AY12" i="8"/>
  <c r="AZ12" i="8"/>
  <c r="BA12" i="8"/>
  <c r="BB12" i="8"/>
  <c r="AV13" i="8"/>
  <c r="AW13" i="8"/>
  <c r="AX13" i="8"/>
  <c r="AY13" i="8"/>
  <c r="AZ13" i="8"/>
  <c r="BA13" i="8"/>
  <c r="BB13" i="8"/>
  <c r="AV14" i="8"/>
  <c r="AW14" i="8"/>
  <c r="AX14" i="8"/>
  <c r="AY14" i="8"/>
  <c r="AZ14" i="8"/>
  <c r="BA14" i="8"/>
  <c r="BB14" i="8"/>
  <c r="AV15" i="8"/>
  <c r="AW15" i="8"/>
  <c r="AX15" i="8"/>
  <c r="AY15" i="8"/>
  <c r="AZ15" i="8"/>
  <c r="BA15" i="8"/>
  <c r="BB15" i="8"/>
  <c r="AV16" i="8"/>
  <c r="AW16" i="8"/>
  <c r="AX16" i="8"/>
  <c r="AY16" i="8"/>
  <c r="AZ16" i="8"/>
  <c r="BA16" i="8"/>
  <c r="BB16" i="8"/>
  <c r="AV17" i="8"/>
  <c r="AW17" i="8"/>
  <c r="AX17" i="8"/>
  <c r="AY17" i="8"/>
  <c r="AZ17" i="8"/>
  <c r="BA17" i="8"/>
  <c r="BB17" i="8"/>
  <c r="AV18" i="8"/>
  <c r="AW18" i="8"/>
  <c r="AX18" i="8"/>
  <c r="AY18" i="8"/>
  <c r="AZ18" i="8"/>
  <c r="BA18" i="8"/>
  <c r="BB18" i="8"/>
  <c r="AV19" i="8"/>
  <c r="AW19" i="8"/>
  <c r="AX19" i="8"/>
  <c r="AY19" i="8"/>
  <c r="AZ19" i="8"/>
  <c r="BA19" i="8"/>
  <c r="BB19" i="8"/>
  <c r="AV20" i="8"/>
  <c r="AW20" i="8"/>
  <c r="AX20" i="8"/>
  <c r="AY20" i="8"/>
  <c r="AZ20" i="8"/>
  <c r="BA20" i="8"/>
  <c r="BB20" i="8"/>
  <c r="AV21" i="8"/>
  <c r="AW21" i="8"/>
  <c r="AX21" i="8"/>
  <c r="AY21" i="8"/>
  <c r="AZ21" i="8"/>
  <c r="BA21" i="8"/>
  <c r="BB21" i="8"/>
  <c r="AV22" i="8"/>
  <c r="AW22" i="8"/>
  <c r="AX22" i="8"/>
  <c r="AY22" i="8"/>
  <c r="AZ22" i="8"/>
  <c r="BA22" i="8"/>
  <c r="BB22" i="8"/>
  <c r="AV23" i="8"/>
  <c r="AW23" i="8"/>
  <c r="AX23" i="8"/>
  <c r="AY23" i="8"/>
  <c r="AZ23" i="8"/>
  <c r="BA23" i="8"/>
  <c r="BB23" i="8"/>
  <c r="AV24" i="8"/>
  <c r="AW24" i="8"/>
  <c r="AX24" i="8"/>
  <c r="AY24" i="8"/>
  <c r="AZ24" i="8"/>
  <c r="BA24" i="8"/>
  <c r="BB24" i="8"/>
  <c r="AV25" i="8"/>
  <c r="AW25" i="8"/>
  <c r="AX25" i="8"/>
  <c r="AY25" i="8"/>
  <c r="AZ25" i="8"/>
  <c r="BA25" i="8"/>
  <c r="BB25" i="8"/>
  <c r="AV26" i="8"/>
  <c r="AW26" i="8"/>
  <c r="AX26" i="8"/>
  <c r="AY26" i="8"/>
  <c r="AZ26" i="8"/>
  <c r="BA26" i="8"/>
  <c r="BB26" i="8"/>
  <c r="AV27" i="8"/>
  <c r="AW27" i="8"/>
  <c r="AX27" i="8"/>
  <c r="AY27" i="8"/>
  <c r="AZ27" i="8"/>
  <c r="BA27" i="8"/>
  <c r="BB27" i="8"/>
  <c r="AV28" i="8"/>
  <c r="AW28" i="8"/>
  <c r="AX28" i="8"/>
  <c r="AY28" i="8"/>
  <c r="AZ28" i="8"/>
  <c r="BA28" i="8"/>
  <c r="BB28" i="8"/>
  <c r="AV29" i="8"/>
  <c r="AW29" i="8"/>
  <c r="AX29" i="8"/>
  <c r="AY29" i="8"/>
  <c r="AZ29" i="8"/>
  <c r="BA29" i="8"/>
  <c r="BB29" i="8"/>
  <c r="AV30" i="8"/>
  <c r="AW30" i="8"/>
  <c r="AX30" i="8"/>
  <c r="AY30" i="8"/>
  <c r="AZ30" i="8"/>
  <c r="BA30" i="8"/>
  <c r="BB30" i="8"/>
  <c r="AV31" i="8"/>
  <c r="AW31" i="8"/>
  <c r="AX31" i="8"/>
  <c r="AY31" i="8"/>
  <c r="AZ31" i="8"/>
  <c r="BA31" i="8"/>
  <c r="BB31" i="8"/>
  <c r="AV32" i="8"/>
  <c r="AW32" i="8"/>
  <c r="AX32" i="8"/>
  <c r="AY32" i="8"/>
  <c r="AZ32" i="8"/>
  <c r="BA32" i="8"/>
  <c r="BB32" i="8"/>
  <c r="AV33" i="8"/>
  <c r="AW33" i="8"/>
  <c r="AX33" i="8"/>
  <c r="AY33" i="8"/>
  <c r="AZ33" i="8"/>
  <c r="BA33" i="8"/>
  <c r="BB33" i="8"/>
  <c r="AV34" i="8"/>
  <c r="AW34" i="8"/>
  <c r="AX34" i="8"/>
  <c r="AY34" i="8"/>
  <c r="AZ34" i="8"/>
  <c r="BA34" i="8"/>
  <c r="BB34" i="8"/>
  <c r="AV35" i="8"/>
  <c r="AW35" i="8"/>
  <c r="AX35" i="8"/>
  <c r="AY35" i="8"/>
  <c r="AZ35" i="8"/>
  <c r="BA35" i="8"/>
  <c r="BB35" i="8"/>
  <c r="AV36" i="8"/>
  <c r="AW36" i="8"/>
  <c r="AX36" i="8"/>
  <c r="AY36" i="8"/>
  <c r="AZ36" i="8"/>
  <c r="BA36" i="8"/>
  <c r="BB36" i="8"/>
  <c r="AV37" i="8"/>
  <c r="AW37" i="8"/>
  <c r="AX37" i="8"/>
  <c r="AY37" i="8"/>
  <c r="AZ37" i="8"/>
  <c r="BA37" i="8"/>
  <c r="BB37" i="8"/>
  <c r="AV38" i="8"/>
  <c r="AW38" i="8"/>
  <c r="AX38" i="8"/>
  <c r="AY38" i="8"/>
  <c r="AZ38" i="8"/>
  <c r="BA38" i="8"/>
  <c r="BB38" i="8"/>
  <c r="AV39" i="8"/>
  <c r="AW39" i="8"/>
  <c r="AX39" i="8"/>
  <c r="AY39" i="8"/>
  <c r="AZ39" i="8"/>
  <c r="BA39" i="8"/>
  <c r="BB39" i="8"/>
  <c r="AV40" i="8"/>
  <c r="AW40" i="8"/>
  <c r="AX40" i="8"/>
  <c r="AY40" i="8"/>
  <c r="AZ40" i="8"/>
  <c r="BA40" i="8"/>
  <c r="BB40" i="8"/>
  <c r="AV41" i="8"/>
  <c r="AW41" i="8"/>
  <c r="AX41" i="8"/>
  <c r="AY41" i="8"/>
  <c r="AZ41" i="8"/>
  <c r="BA41" i="8"/>
  <c r="BB41" i="8"/>
  <c r="AV42" i="8"/>
  <c r="AW42" i="8"/>
  <c r="AX42" i="8"/>
  <c r="AY42" i="8"/>
  <c r="AZ42" i="8"/>
  <c r="BA42" i="8"/>
  <c r="BB42" i="8"/>
  <c r="AV43" i="8"/>
  <c r="AW43" i="8"/>
  <c r="AX43" i="8"/>
  <c r="AY43" i="8"/>
  <c r="AZ43" i="8"/>
  <c r="BA43" i="8"/>
  <c r="BB43" i="8"/>
  <c r="AV44" i="8"/>
  <c r="AW44" i="8"/>
  <c r="AX44" i="8"/>
  <c r="AY44" i="8"/>
  <c r="AZ44" i="8"/>
  <c r="BA44" i="8"/>
  <c r="BB44" i="8"/>
  <c r="AV45" i="8"/>
  <c r="AW45" i="8"/>
  <c r="AX45" i="8"/>
  <c r="AY45" i="8"/>
  <c r="AZ45" i="8"/>
  <c r="BA45" i="8"/>
  <c r="BB45" i="8"/>
  <c r="AV46" i="8"/>
  <c r="AW46" i="8"/>
  <c r="AX46" i="8"/>
  <c r="AY46" i="8"/>
  <c r="AZ46" i="8"/>
  <c r="BA46" i="8"/>
  <c r="BB46" i="8"/>
  <c r="AV47" i="8"/>
  <c r="AW47" i="8"/>
  <c r="AX47" i="8"/>
  <c r="AY47" i="8"/>
  <c r="AZ47" i="8"/>
  <c r="BA47" i="8"/>
  <c r="BB47" i="8"/>
  <c r="AV48" i="8"/>
  <c r="AW48" i="8"/>
  <c r="AX48" i="8"/>
  <c r="AY48" i="8"/>
  <c r="AZ48" i="8"/>
  <c r="BA48" i="8"/>
  <c r="BB48" i="8"/>
  <c r="AV49" i="8"/>
  <c r="AW49" i="8"/>
  <c r="AX49" i="8"/>
  <c r="AY49" i="8"/>
  <c r="AZ49" i="8"/>
  <c r="BA49" i="8"/>
  <c r="BB49" i="8"/>
  <c r="AV50" i="8"/>
  <c r="AW50" i="8"/>
  <c r="AX50" i="8"/>
  <c r="AY50" i="8"/>
  <c r="AZ50" i="8"/>
  <c r="BA50" i="8"/>
  <c r="BB50" i="8"/>
  <c r="AV51" i="8"/>
  <c r="AW51" i="8"/>
  <c r="AX51" i="8"/>
  <c r="AY51" i="8"/>
  <c r="AZ51" i="8"/>
  <c r="BA51" i="8"/>
  <c r="BB51" i="8"/>
  <c r="AV52" i="8"/>
  <c r="AW52" i="8"/>
  <c r="AX52" i="8"/>
  <c r="AY52" i="8"/>
  <c r="AZ52" i="8"/>
  <c r="BA52" i="8"/>
  <c r="BB52" i="8"/>
  <c r="AV53" i="8"/>
  <c r="AW53" i="8"/>
  <c r="AX53" i="8"/>
  <c r="AY53" i="8"/>
  <c r="AZ53" i="8"/>
  <c r="BA53" i="8"/>
  <c r="BB53" i="8"/>
  <c r="AV54" i="8"/>
  <c r="AW54" i="8"/>
  <c r="AX54" i="8"/>
  <c r="AY54" i="8"/>
  <c r="AZ54" i="8"/>
  <c r="BA54" i="8"/>
  <c r="BB54" i="8"/>
  <c r="AV55" i="8"/>
  <c r="AW55" i="8"/>
  <c r="AX55" i="8"/>
  <c r="AY55" i="8"/>
  <c r="AZ55" i="8"/>
  <c r="BA55" i="8"/>
  <c r="BB55" i="8"/>
  <c r="AV56" i="8"/>
  <c r="AW56" i="8"/>
  <c r="AX56" i="8"/>
  <c r="AY56" i="8"/>
  <c r="AZ56" i="8"/>
  <c r="BA56" i="8"/>
  <c r="BB56" i="8"/>
  <c r="AV57" i="8"/>
  <c r="AW57" i="8"/>
  <c r="AX57" i="8"/>
  <c r="AY57" i="8"/>
  <c r="AZ57" i="8"/>
  <c r="BA57" i="8"/>
  <c r="BB57" i="8"/>
  <c r="AV58" i="8"/>
  <c r="AW58" i="8"/>
  <c r="AX58" i="8"/>
  <c r="AY58" i="8"/>
  <c r="AZ58" i="8"/>
  <c r="BA58" i="8"/>
  <c r="BB58" i="8"/>
  <c r="AV59" i="8"/>
  <c r="AW59" i="8"/>
  <c r="AX59" i="8"/>
  <c r="AY59" i="8"/>
  <c r="AZ59" i="8"/>
  <c r="BA59" i="8"/>
  <c r="BB59" i="8"/>
  <c r="AV60" i="8"/>
  <c r="AW60" i="8"/>
  <c r="AX60" i="8"/>
  <c r="AY60" i="8"/>
  <c r="AZ60" i="8"/>
  <c r="BA60" i="8"/>
  <c r="BB60" i="8"/>
  <c r="AV61" i="8"/>
  <c r="AW61" i="8"/>
  <c r="AX61" i="8"/>
  <c r="AY61" i="8"/>
  <c r="AZ61" i="8"/>
  <c r="BA61" i="8"/>
  <c r="BB61" i="8"/>
  <c r="AV62" i="8"/>
  <c r="AW62" i="8"/>
  <c r="AX62" i="8"/>
  <c r="AY62" i="8"/>
  <c r="AZ62" i="8"/>
  <c r="BA62" i="8"/>
  <c r="BB62" i="8"/>
  <c r="AV63" i="8"/>
  <c r="AW63" i="8"/>
  <c r="AX63" i="8"/>
  <c r="AY63" i="8"/>
  <c r="AZ63" i="8"/>
  <c r="BA63" i="8"/>
  <c r="BB63" i="8"/>
  <c r="AV64" i="8"/>
  <c r="AW64" i="8"/>
  <c r="AX64" i="8"/>
  <c r="AY64" i="8"/>
  <c r="AZ64" i="8"/>
  <c r="BA64" i="8"/>
  <c r="BB64" i="8"/>
  <c r="AV65" i="8"/>
  <c r="AW65" i="8"/>
  <c r="AX65" i="8"/>
  <c r="AY65" i="8"/>
  <c r="AZ65" i="8"/>
  <c r="BA65" i="8"/>
  <c r="BB65" i="8"/>
  <c r="AV66" i="8"/>
  <c r="AW66" i="8"/>
  <c r="AX66" i="8"/>
  <c r="AY66" i="8"/>
  <c r="AZ66" i="8"/>
  <c r="BA66" i="8"/>
  <c r="BB66" i="8"/>
  <c r="AV67" i="8"/>
  <c r="AW67" i="8"/>
  <c r="AX67" i="8"/>
  <c r="AY67" i="8"/>
  <c r="AZ67" i="8"/>
  <c r="BA67" i="8"/>
  <c r="BB67" i="8"/>
  <c r="AV68" i="8"/>
  <c r="AW68" i="8"/>
  <c r="AX68" i="8"/>
  <c r="AY68" i="8"/>
  <c r="AZ68" i="8"/>
  <c r="BA68" i="8"/>
  <c r="BB68" i="8"/>
  <c r="AV69" i="8"/>
  <c r="AW69" i="8"/>
  <c r="AX69" i="8"/>
  <c r="AY69" i="8"/>
  <c r="AZ69" i="8"/>
  <c r="BA69" i="8"/>
  <c r="BB69" i="8"/>
  <c r="AV70" i="8"/>
  <c r="AW70" i="8"/>
  <c r="AX70" i="8"/>
  <c r="AY70" i="8"/>
  <c r="AZ70" i="8"/>
  <c r="BA70" i="8"/>
  <c r="BB70" i="8"/>
  <c r="AV71" i="8"/>
  <c r="AW71" i="8"/>
  <c r="AX71" i="8"/>
  <c r="AY71" i="8"/>
  <c r="AZ71" i="8"/>
  <c r="BA71" i="8"/>
  <c r="BB71" i="8"/>
  <c r="AV72" i="8"/>
  <c r="AW72" i="8"/>
  <c r="AX72" i="8"/>
  <c r="AY72" i="8"/>
  <c r="AZ72" i="8"/>
  <c r="BA72" i="8"/>
  <c r="BB72" i="8"/>
  <c r="AV73" i="8"/>
  <c r="AW73" i="8"/>
  <c r="AX73" i="8"/>
  <c r="AY73" i="8"/>
  <c r="AZ73" i="8"/>
  <c r="BA73" i="8"/>
  <c r="BB73" i="8"/>
  <c r="AV74" i="8"/>
  <c r="AW74" i="8"/>
  <c r="AX74" i="8"/>
  <c r="AY74" i="8"/>
  <c r="AZ74" i="8"/>
  <c r="BA74" i="8"/>
  <c r="BB74" i="8"/>
  <c r="AV75" i="8"/>
  <c r="AW75" i="8"/>
  <c r="AX75" i="8"/>
  <c r="AY75" i="8"/>
  <c r="AZ75" i="8"/>
  <c r="BA75" i="8"/>
  <c r="BB75" i="8"/>
  <c r="AV76" i="8"/>
  <c r="AW76" i="8"/>
  <c r="AX76" i="8"/>
  <c r="AY76" i="8"/>
  <c r="AZ76" i="8"/>
  <c r="BA76" i="8"/>
  <c r="BB76" i="8"/>
  <c r="AV77" i="8"/>
  <c r="AW77" i="8"/>
  <c r="AX77" i="8"/>
  <c r="AY77" i="8"/>
  <c r="AZ77" i="8"/>
  <c r="BA77" i="8"/>
  <c r="BB77" i="8"/>
  <c r="AV78" i="8"/>
  <c r="AW78" i="8"/>
  <c r="AX78" i="8"/>
  <c r="AY78" i="8"/>
  <c r="AZ78" i="8"/>
  <c r="BA78" i="8"/>
  <c r="BB78" i="8"/>
  <c r="AV79" i="8"/>
  <c r="AW79" i="8"/>
  <c r="AX79" i="8"/>
  <c r="AY79" i="8"/>
  <c r="AZ79" i="8"/>
  <c r="BA79" i="8"/>
  <c r="BB79" i="8"/>
  <c r="AV80" i="8"/>
  <c r="AW80" i="8"/>
  <c r="AX80" i="8"/>
  <c r="AY80" i="8"/>
  <c r="AZ80" i="8"/>
  <c r="BA80" i="8"/>
  <c r="BB80" i="8"/>
  <c r="AV81" i="8"/>
  <c r="AW81" i="8"/>
  <c r="AX81" i="8"/>
  <c r="AY81" i="8"/>
  <c r="AZ81" i="8"/>
  <c r="BA81" i="8"/>
  <c r="BB81" i="8"/>
  <c r="AV82" i="8"/>
  <c r="AW82" i="8"/>
  <c r="AX82" i="8"/>
  <c r="AY82" i="8"/>
  <c r="AZ82" i="8"/>
  <c r="BA82" i="8"/>
  <c r="BB82" i="8"/>
  <c r="AV83" i="8"/>
  <c r="AW83" i="8"/>
  <c r="AX83" i="8"/>
  <c r="AY83" i="8"/>
  <c r="AZ83" i="8"/>
  <c r="BA83" i="8"/>
  <c r="BB83" i="8"/>
  <c r="AV84" i="8"/>
  <c r="AW84" i="8"/>
  <c r="AX84" i="8"/>
  <c r="AY84" i="8"/>
  <c r="AZ84" i="8"/>
  <c r="BA84" i="8"/>
  <c r="BB84" i="8"/>
  <c r="AV85" i="8"/>
  <c r="AW85" i="8"/>
  <c r="AX85" i="8"/>
  <c r="AY85" i="8"/>
  <c r="AZ85" i="8"/>
  <c r="BA85" i="8"/>
  <c r="BB85" i="8"/>
  <c r="AV86" i="8"/>
  <c r="AW86" i="8"/>
  <c r="AX86" i="8"/>
  <c r="AY86" i="8"/>
  <c r="AZ86" i="8"/>
  <c r="BA86" i="8"/>
  <c r="BB86" i="8"/>
  <c r="AV87" i="8"/>
  <c r="AW87" i="8"/>
  <c r="AX87" i="8"/>
  <c r="AY87" i="8"/>
  <c r="AZ87" i="8"/>
  <c r="BA87" i="8"/>
  <c r="BB87" i="8"/>
  <c r="AV88" i="8"/>
  <c r="AW88" i="8"/>
  <c r="AX88" i="8"/>
  <c r="AY88" i="8"/>
  <c r="AZ88" i="8"/>
  <c r="BA88" i="8"/>
  <c r="BB88" i="8"/>
  <c r="AV89" i="8"/>
  <c r="AW89" i="8"/>
  <c r="AX89" i="8"/>
  <c r="AY89" i="8"/>
  <c r="AZ89" i="8"/>
  <c r="BA89" i="8"/>
  <c r="BB89" i="8"/>
  <c r="AV90" i="8"/>
  <c r="AW90" i="8"/>
  <c r="AX90" i="8"/>
  <c r="AY90" i="8"/>
  <c r="AZ90" i="8"/>
  <c r="BA90" i="8"/>
  <c r="BB90" i="8"/>
  <c r="AV91" i="8"/>
  <c r="AW91" i="8"/>
  <c r="AX91" i="8"/>
  <c r="AY91" i="8"/>
  <c r="AZ91" i="8"/>
  <c r="BA91" i="8"/>
  <c r="BB91" i="8"/>
  <c r="AV92" i="8"/>
  <c r="AW92" i="8"/>
  <c r="AX92" i="8"/>
  <c r="AY92" i="8"/>
  <c r="AZ92" i="8"/>
  <c r="BA92" i="8"/>
  <c r="BB92" i="8"/>
  <c r="AV93" i="8"/>
  <c r="AW93" i="8"/>
  <c r="AX93" i="8"/>
  <c r="AY93" i="8"/>
  <c r="AZ93" i="8"/>
  <c r="BA93" i="8"/>
  <c r="BB93" i="8"/>
  <c r="AV94" i="8"/>
  <c r="AW94" i="8"/>
  <c r="AX94" i="8"/>
  <c r="AY94" i="8"/>
  <c r="AZ94" i="8"/>
  <c r="BA94" i="8"/>
  <c r="BB94" i="8"/>
  <c r="AV95" i="8"/>
  <c r="AW95" i="8"/>
  <c r="AX95" i="8"/>
  <c r="AY95" i="8"/>
  <c r="AZ95" i="8"/>
  <c r="BA95" i="8"/>
  <c r="BB95" i="8"/>
  <c r="AV96" i="8"/>
  <c r="AW96" i="8"/>
  <c r="AX96" i="8"/>
  <c r="AY96" i="8"/>
  <c r="AZ96" i="8"/>
  <c r="BA96" i="8"/>
  <c r="BB96" i="8"/>
  <c r="AV97" i="8"/>
  <c r="AW97" i="8"/>
  <c r="AX97" i="8"/>
  <c r="AY97" i="8"/>
  <c r="AZ97" i="8"/>
  <c r="BA97" i="8"/>
  <c r="BB97" i="8"/>
  <c r="AV98" i="8"/>
  <c r="AW98" i="8"/>
  <c r="AX98" i="8"/>
  <c r="AY98" i="8"/>
  <c r="AZ98" i="8"/>
  <c r="BA98" i="8"/>
  <c r="BB98" i="8"/>
  <c r="AV99" i="8"/>
  <c r="AW99" i="8"/>
  <c r="AX99" i="8"/>
  <c r="AY99" i="8"/>
  <c r="AZ99" i="8"/>
  <c r="BA99" i="8"/>
  <c r="BB99" i="8"/>
  <c r="AV100" i="8"/>
  <c r="AW100" i="8"/>
  <c r="AX100" i="8"/>
  <c r="AY100" i="8"/>
  <c r="AZ100" i="8"/>
  <c r="BA100" i="8"/>
  <c r="BB100" i="8"/>
  <c r="AV101" i="8"/>
  <c r="AW101" i="8"/>
  <c r="AX101" i="8"/>
  <c r="AY101" i="8"/>
  <c r="AZ101" i="8"/>
  <c r="BA101" i="8"/>
  <c r="BB101" i="8"/>
  <c r="AV102" i="8"/>
  <c r="AW102" i="8"/>
  <c r="AX102" i="8"/>
  <c r="AY102" i="8"/>
  <c r="AZ102" i="8"/>
  <c r="BA102" i="8"/>
  <c r="BB102" i="8"/>
  <c r="AV103" i="8"/>
  <c r="AW103" i="8"/>
  <c r="AX103" i="8"/>
  <c r="AY103" i="8"/>
  <c r="AZ103" i="8"/>
  <c r="BA103" i="8"/>
  <c r="BB103" i="8"/>
  <c r="AV104" i="8"/>
  <c r="AW104" i="8"/>
  <c r="AX104" i="8"/>
  <c r="AY104" i="8"/>
  <c r="AZ104" i="8"/>
  <c r="BA104" i="8"/>
  <c r="BB104" i="8"/>
  <c r="AV105" i="8"/>
  <c r="AW105" i="8"/>
  <c r="AX105" i="8"/>
  <c r="AY105" i="8"/>
  <c r="AZ105" i="8"/>
  <c r="BA105" i="8"/>
  <c r="BB105" i="8"/>
  <c r="AV106" i="8"/>
  <c r="AW106" i="8"/>
  <c r="AX106" i="8"/>
  <c r="AY106" i="8"/>
  <c r="AZ106" i="8"/>
  <c r="BA106" i="8"/>
  <c r="BB106" i="8"/>
  <c r="AV107" i="8"/>
  <c r="AW107" i="8"/>
  <c r="AX107" i="8"/>
  <c r="AY107" i="8"/>
  <c r="AZ107" i="8"/>
  <c r="BA107" i="8"/>
  <c r="BB107" i="8"/>
  <c r="AV108" i="8"/>
  <c r="AW108" i="8"/>
  <c r="AX108" i="8"/>
  <c r="AY108" i="8"/>
  <c r="AZ108" i="8"/>
  <c r="BA108" i="8"/>
  <c r="BB108" i="8"/>
  <c r="AV109" i="8"/>
  <c r="AW109" i="8"/>
  <c r="AX109" i="8"/>
  <c r="AY109" i="8"/>
  <c r="AZ109" i="8"/>
  <c r="BA109" i="8"/>
  <c r="BB109" i="8"/>
  <c r="AV110" i="8"/>
  <c r="AW110" i="8"/>
  <c r="AX110" i="8"/>
  <c r="AY110" i="8"/>
  <c r="AZ110" i="8"/>
  <c r="BA110" i="8"/>
  <c r="BB110" i="8"/>
  <c r="AV111" i="8"/>
  <c r="AW111" i="8"/>
  <c r="AX111" i="8"/>
  <c r="AY111" i="8"/>
  <c r="AZ111" i="8"/>
  <c r="BA111" i="8"/>
  <c r="BB111" i="8"/>
  <c r="AV112" i="8"/>
  <c r="AW112" i="8"/>
  <c r="AX112" i="8"/>
  <c r="AY112" i="8"/>
  <c r="AZ112" i="8"/>
  <c r="BA112" i="8"/>
  <c r="BB112" i="8"/>
  <c r="AV113" i="8"/>
  <c r="AW113" i="8"/>
  <c r="AX113" i="8"/>
  <c r="AY113" i="8"/>
  <c r="AZ113" i="8"/>
  <c r="BA113" i="8"/>
  <c r="BB113" i="8"/>
  <c r="AV114" i="8"/>
  <c r="AW114" i="8"/>
  <c r="AX114" i="8"/>
  <c r="AY114" i="8"/>
  <c r="AZ114" i="8"/>
  <c r="BA114" i="8"/>
  <c r="BB114" i="8"/>
  <c r="AV115" i="8"/>
  <c r="AW115" i="8"/>
  <c r="AX115" i="8"/>
  <c r="AY115" i="8"/>
  <c r="AZ115" i="8"/>
  <c r="BA115" i="8"/>
  <c r="BB115" i="8"/>
  <c r="AV116" i="8"/>
  <c r="AW116" i="8"/>
  <c r="AX116" i="8"/>
  <c r="AY116" i="8"/>
  <c r="AZ116" i="8"/>
  <c r="BA116" i="8"/>
  <c r="BB116" i="8"/>
  <c r="AV117" i="8"/>
  <c r="AW117" i="8"/>
  <c r="AX117" i="8"/>
  <c r="AY117" i="8"/>
  <c r="AZ117" i="8"/>
  <c r="BA117" i="8"/>
  <c r="BB117" i="8"/>
  <c r="AV118" i="8"/>
  <c r="AW118" i="8"/>
  <c r="AX118" i="8"/>
  <c r="AY118" i="8"/>
  <c r="AZ118" i="8"/>
  <c r="BA118" i="8"/>
  <c r="BB118" i="8"/>
  <c r="AV119" i="8"/>
  <c r="AW119" i="8"/>
  <c r="AX119" i="8"/>
  <c r="AY119" i="8"/>
  <c r="AZ119" i="8"/>
  <c r="BA119" i="8"/>
  <c r="BB119" i="8"/>
  <c r="AV120" i="8"/>
  <c r="AW120" i="8"/>
  <c r="AX120" i="8"/>
  <c r="AY120" i="8"/>
  <c r="AZ120" i="8"/>
  <c r="BA120" i="8"/>
  <c r="BB120" i="8"/>
  <c r="AV121" i="8"/>
  <c r="AW121" i="8"/>
  <c r="AX121" i="8"/>
  <c r="AY121" i="8"/>
  <c r="AZ121" i="8"/>
  <c r="BA121" i="8"/>
  <c r="BB121" i="8"/>
  <c r="AV122" i="8"/>
  <c r="AW122" i="8"/>
  <c r="AX122" i="8"/>
  <c r="AY122" i="8"/>
  <c r="AZ122" i="8"/>
  <c r="BA122" i="8"/>
  <c r="BB122" i="8"/>
  <c r="AV123" i="8"/>
  <c r="AW123" i="8"/>
  <c r="AX123" i="8"/>
  <c r="AY123" i="8"/>
  <c r="AZ123" i="8"/>
  <c r="BA123" i="8"/>
  <c r="BB123" i="8"/>
  <c r="AV124" i="8"/>
  <c r="AW124" i="8"/>
  <c r="AX124" i="8"/>
  <c r="AY124" i="8"/>
  <c r="AZ124" i="8"/>
  <c r="BA124" i="8"/>
  <c r="BB124" i="8"/>
  <c r="AV125" i="8"/>
  <c r="AW125" i="8"/>
  <c r="AX125" i="8"/>
  <c r="AY125" i="8"/>
  <c r="AZ125" i="8"/>
  <c r="BA125" i="8"/>
  <c r="BB125" i="8"/>
  <c r="AV126" i="8"/>
  <c r="AW126" i="8"/>
  <c r="AX126" i="8"/>
  <c r="AY126" i="8"/>
  <c r="AZ126" i="8"/>
  <c r="BA126" i="8"/>
  <c r="BB126" i="8"/>
  <c r="AV127" i="8"/>
  <c r="AW127" i="8"/>
  <c r="AX127" i="8"/>
  <c r="AY127" i="8"/>
  <c r="AZ127" i="8"/>
  <c r="BA127" i="8"/>
  <c r="BB127" i="8"/>
  <c r="AV128" i="8"/>
  <c r="AW128" i="8"/>
  <c r="AX128" i="8"/>
  <c r="AY128" i="8"/>
  <c r="AZ128" i="8"/>
  <c r="BA128" i="8"/>
  <c r="BB128" i="8"/>
  <c r="AV129" i="8"/>
  <c r="AW129" i="8"/>
  <c r="AX129" i="8"/>
  <c r="AY129" i="8"/>
  <c r="AZ129" i="8"/>
  <c r="BA129" i="8"/>
  <c r="BB129" i="8"/>
  <c r="AV130" i="8"/>
  <c r="AW130" i="8"/>
  <c r="AX130" i="8"/>
  <c r="AY130" i="8"/>
  <c r="AZ130" i="8"/>
  <c r="BA130" i="8"/>
  <c r="BB130" i="8"/>
  <c r="AV131" i="8"/>
  <c r="AW131" i="8"/>
  <c r="AX131" i="8"/>
  <c r="AY131" i="8"/>
  <c r="AZ131" i="8"/>
  <c r="BA131" i="8"/>
  <c r="BB131" i="8"/>
  <c r="AV132" i="8"/>
  <c r="AW132" i="8"/>
  <c r="AX132" i="8"/>
  <c r="AY132" i="8"/>
  <c r="AZ132" i="8"/>
  <c r="BA132" i="8"/>
  <c r="BB132" i="8"/>
  <c r="AV133" i="8"/>
  <c r="AW133" i="8"/>
  <c r="AX133" i="8"/>
  <c r="AY133" i="8"/>
  <c r="AZ133" i="8"/>
  <c r="BA133" i="8"/>
  <c r="BB133" i="8"/>
  <c r="AV134" i="8"/>
  <c r="AW134" i="8"/>
  <c r="AX134" i="8"/>
  <c r="AY134" i="8"/>
  <c r="AZ134" i="8"/>
  <c r="BA134" i="8"/>
  <c r="BB134" i="8"/>
  <c r="AV135" i="8"/>
  <c r="AW135" i="8"/>
  <c r="AX135" i="8"/>
  <c r="AY135" i="8"/>
  <c r="AZ135" i="8"/>
  <c r="BA135" i="8"/>
  <c r="BB135" i="8"/>
  <c r="AV136" i="8"/>
  <c r="AW136" i="8"/>
  <c r="AX136" i="8"/>
  <c r="AY136" i="8"/>
  <c r="AZ136" i="8"/>
  <c r="BA136" i="8"/>
  <c r="BB136" i="8"/>
  <c r="AV137" i="8"/>
  <c r="AW137" i="8"/>
  <c r="AX137" i="8"/>
  <c r="AY137" i="8"/>
  <c r="AZ137" i="8"/>
  <c r="BA137" i="8"/>
  <c r="BB137" i="8"/>
  <c r="AV138" i="8"/>
  <c r="AW138" i="8"/>
  <c r="AX138" i="8"/>
  <c r="AY138" i="8"/>
  <c r="AZ138" i="8"/>
  <c r="BA138" i="8"/>
  <c r="BB138" i="8"/>
  <c r="AV139" i="8"/>
  <c r="AW139" i="8"/>
  <c r="AX139" i="8"/>
  <c r="AY139" i="8"/>
  <c r="AZ139" i="8"/>
  <c r="BA139" i="8"/>
  <c r="BB139" i="8"/>
  <c r="AV140" i="8"/>
  <c r="AW140" i="8"/>
  <c r="AX140" i="8"/>
  <c r="AY140" i="8"/>
  <c r="AZ140" i="8"/>
  <c r="BA140" i="8"/>
  <c r="BB140" i="8"/>
  <c r="AV141" i="8"/>
  <c r="AW141" i="8"/>
  <c r="AX141" i="8"/>
  <c r="AY141" i="8"/>
  <c r="AZ141" i="8"/>
  <c r="BA141" i="8"/>
  <c r="BB141" i="8"/>
  <c r="AV142" i="8"/>
  <c r="AW142" i="8"/>
  <c r="AX142" i="8"/>
  <c r="AY142" i="8"/>
  <c r="AZ142" i="8"/>
  <c r="BA142" i="8"/>
  <c r="BB142" i="8"/>
  <c r="AV143" i="8"/>
  <c r="AW143" i="8"/>
  <c r="AX143" i="8"/>
  <c r="AY143" i="8"/>
  <c r="AZ143" i="8"/>
  <c r="BA143" i="8"/>
  <c r="BB143" i="8"/>
  <c r="AV144" i="8"/>
  <c r="AW144" i="8"/>
  <c r="AX144" i="8"/>
  <c r="AY144" i="8"/>
  <c r="AZ144" i="8"/>
  <c r="BA144" i="8"/>
  <c r="BB144" i="8"/>
  <c r="AV145" i="8"/>
  <c r="AW145" i="8"/>
  <c r="AX145" i="8"/>
  <c r="AY145" i="8"/>
  <c r="AZ145" i="8"/>
  <c r="BA145" i="8"/>
  <c r="BB145" i="8"/>
  <c r="AV146" i="8"/>
  <c r="AW146" i="8"/>
  <c r="AX146" i="8"/>
  <c r="AY146" i="8"/>
  <c r="AZ146" i="8"/>
  <c r="BA146" i="8"/>
  <c r="BB146" i="8"/>
  <c r="AV147" i="8"/>
  <c r="AW147" i="8"/>
  <c r="AX147" i="8"/>
  <c r="AY147" i="8"/>
  <c r="AZ147" i="8"/>
  <c r="BA147" i="8"/>
  <c r="BB147" i="8"/>
  <c r="AV148" i="8"/>
  <c r="AW148" i="8"/>
  <c r="AX148" i="8"/>
  <c r="AY148" i="8"/>
  <c r="AZ148" i="8"/>
  <c r="BA148" i="8"/>
  <c r="BB148" i="8"/>
  <c r="AV149" i="8"/>
  <c r="AW149" i="8"/>
  <c r="AX149" i="8"/>
  <c r="AY149" i="8"/>
  <c r="AZ149" i="8"/>
  <c r="BA149" i="8"/>
  <c r="BB149" i="8"/>
  <c r="AV150" i="8"/>
  <c r="AW150" i="8"/>
  <c r="AX150" i="8"/>
  <c r="AY150" i="8"/>
  <c r="AZ150" i="8"/>
  <c r="BA150" i="8"/>
  <c r="BB150" i="8"/>
  <c r="AV151" i="8"/>
  <c r="AW151" i="8"/>
  <c r="AX151" i="8"/>
  <c r="AY151" i="8"/>
  <c r="AZ151" i="8"/>
  <c r="BA151" i="8"/>
  <c r="BB151" i="8"/>
  <c r="AV152" i="8"/>
  <c r="AW152" i="8"/>
  <c r="AX152" i="8"/>
  <c r="AY152" i="8"/>
  <c r="AZ152" i="8"/>
  <c r="BA152" i="8"/>
  <c r="BB152" i="8"/>
  <c r="AV153" i="8"/>
  <c r="AW153" i="8"/>
  <c r="AX153" i="8"/>
  <c r="AY153" i="8"/>
  <c r="AZ153" i="8"/>
  <c r="BA153" i="8"/>
  <c r="BB153" i="8"/>
  <c r="AV154" i="8"/>
  <c r="AW154" i="8"/>
  <c r="AX154" i="8"/>
  <c r="AY154" i="8"/>
  <c r="AZ154" i="8"/>
  <c r="BA154" i="8"/>
  <c r="BB154" i="8"/>
  <c r="AV155" i="8"/>
  <c r="AW155" i="8"/>
  <c r="AX155" i="8"/>
  <c r="AY155" i="8"/>
  <c r="AZ155" i="8"/>
  <c r="BA155" i="8"/>
  <c r="BB155" i="8"/>
  <c r="AV156" i="8"/>
  <c r="AW156" i="8"/>
  <c r="AX156" i="8"/>
  <c r="AY156" i="8"/>
  <c r="AZ156" i="8"/>
  <c r="BA156" i="8"/>
  <c r="BB156" i="8"/>
  <c r="AV157" i="8"/>
  <c r="AW157" i="8"/>
  <c r="AX157" i="8"/>
  <c r="AY157" i="8"/>
  <c r="AZ157" i="8"/>
  <c r="BA157" i="8"/>
  <c r="BB157" i="8"/>
  <c r="AV158" i="8"/>
  <c r="AW158" i="8"/>
  <c r="AX158" i="8"/>
  <c r="AY158" i="8"/>
  <c r="AZ158" i="8"/>
  <c r="BA158" i="8"/>
  <c r="BB158" i="8"/>
  <c r="AV159" i="8"/>
  <c r="AW159" i="8"/>
  <c r="AX159" i="8"/>
  <c r="AY159" i="8"/>
  <c r="AZ159" i="8"/>
  <c r="BA159" i="8"/>
  <c r="BB159" i="8"/>
  <c r="AV160" i="8"/>
  <c r="AW160" i="8"/>
  <c r="AX160" i="8"/>
  <c r="AY160" i="8"/>
  <c r="AZ160" i="8"/>
  <c r="BA160" i="8"/>
  <c r="BB160" i="8"/>
  <c r="AV161" i="8"/>
  <c r="AW161" i="8"/>
  <c r="AX161" i="8"/>
  <c r="AY161" i="8"/>
  <c r="AZ161" i="8"/>
  <c r="BA161" i="8"/>
  <c r="BB161" i="8"/>
  <c r="AV162" i="8"/>
  <c r="AW162" i="8"/>
  <c r="AX162" i="8"/>
  <c r="AY162" i="8"/>
  <c r="AZ162" i="8"/>
  <c r="BA162" i="8"/>
  <c r="BB162" i="8"/>
  <c r="AV163" i="8"/>
  <c r="AW163" i="8"/>
  <c r="AX163" i="8"/>
  <c r="AY163" i="8"/>
  <c r="AZ163" i="8"/>
  <c r="BA163" i="8"/>
  <c r="BB163" i="8"/>
  <c r="AV164" i="8"/>
  <c r="AW164" i="8"/>
  <c r="AX164" i="8"/>
  <c r="AY164" i="8"/>
  <c r="AZ164" i="8"/>
  <c r="BA164" i="8"/>
  <c r="BB164" i="8"/>
  <c r="AV165" i="8"/>
  <c r="AW165" i="8"/>
  <c r="AX165" i="8"/>
  <c r="AY165" i="8"/>
  <c r="AZ165" i="8"/>
  <c r="BA165" i="8"/>
  <c r="BB165" i="8"/>
  <c r="AV166" i="8"/>
  <c r="AW166" i="8"/>
  <c r="AX166" i="8"/>
  <c r="AY166" i="8"/>
  <c r="AZ166" i="8"/>
  <c r="BA166" i="8"/>
  <c r="BB166" i="8"/>
  <c r="AV167" i="8"/>
  <c r="AW167" i="8"/>
  <c r="AX167" i="8"/>
  <c r="AY167" i="8"/>
  <c r="AZ167" i="8"/>
  <c r="BA167" i="8"/>
  <c r="BB167" i="8"/>
  <c r="AV168" i="8"/>
  <c r="AW168" i="8"/>
  <c r="AX168" i="8"/>
  <c r="AY168" i="8"/>
  <c r="AZ168" i="8"/>
  <c r="BA168" i="8"/>
  <c r="BB168" i="8"/>
  <c r="AV169" i="8"/>
  <c r="AW169" i="8"/>
  <c r="AX169" i="8"/>
  <c r="AY169" i="8"/>
  <c r="AZ169" i="8"/>
  <c r="BA169" i="8"/>
  <c r="BB169" i="8"/>
  <c r="AV170" i="8"/>
  <c r="AW170" i="8"/>
  <c r="AX170" i="8"/>
  <c r="AY170" i="8"/>
  <c r="AZ170" i="8"/>
  <c r="BA170" i="8"/>
  <c r="BB170" i="8"/>
  <c r="AV171" i="8"/>
  <c r="AW171" i="8"/>
  <c r="AX171" i="8"/>
  <c r="AY171" i="8"/>
  <c r="AZ171" i="8"/>
  <c r="BA171" i="8"/>
  <c r="BB171" i="8"/>
  <c r="AV172" i="8"/>
  <c r="AW172" i="8"/>
  <c r="AX172" i="8"/>
  <c r="AY172" i="8"/>
  <c r="AZ172" i="8"/>
  <c r="BA172" i="8"/>
  <c r="BB172" i="8"/>
  <c r="AV173" i="8"/>
  <c r="AW173" i="8"/>
  <c r="AX173" i="8"/>
  <c r="AY173" i="8"/>
  <c r="AZ173" i="8"/>
  <c r="BA173" i="8"/>
  <c r="BB173" i="8"/>
  <c r="AV174" i="8"/>
  <c r="AW174" i="8"/>
  <c r="AX174" i="8"/>
  <c r="AY174" i="8"/>
  <c r="AZ174" i="8"/>
  <c r="BA174" i="8"/>
  <c r="BB174" i="8"/>
  <c r="AV175" i="8"/>
  <c r="AW175" i="8"/>
  <c r="AX175" i="8"/>
  <c r="AY175" i="8"/>
  <c r="AZ175" i="8"/>
  <c r="BA175" i="8"/>
  <c r="BB175" i="8"/>
  <c r="AV176" i="8"/>
  <c r="AW176" i="8"/>
  <c r="AX176" i="8"/>
  <c r="AY176" i="8"/>
  <c r="AZ176" i="8"/>
  <c r="BA176" i="8"/>
  <c r="BB176" i="8"/>
  <c r="AV177" i="8"/>
  <c r="AW177" i="8"/>
  <c r="AX177" i="8"/>
  <c r="AY177" i="8"/>
  <c r="AZ177" i="8"/>
  <c r="BA177" i="8"/>
  <c r="BB177" i="8"/>
  <c r="AV178" i="8"/>
  <c r="AW178" i="8"/>
  <c r="AX178" i="8"/>
  <c r="AY178" i="8"/>
  <c r="AZ178" i="8"/>
  <c r="BA178" i="8"/>
  <c r="BB178" i="8"/>
  <c r="AV179" i="8"/>
  <c r="AW179" i="8"/>
  <c r="AX179" i="8"/>
  <c r="AY179" i="8"/>
  <c r="AZ179" i="8"/>
  <c r="BA179" i="8"/>
  <c r="BB179" i="8"/>
  <c r="AV180" i="8"/>
  <c r="AW180" i="8"/>
  <c r="AX180" i="8"/>
  <c r="AY180" i="8"/>
  <c r="AZ180" i="8"/>
  <c r="BA180" i="8"/>
  <c r="BB180" i="8"/>
  <c r="AV181" i="8"/>
  <c r="AW181" i="8"/>
  <c r="AX181" i="8"/>
  <c r="AY181" i="8"/>
  <c r="AZ181" i="8"/>
  <c r="BA181" i="8"/>
  <c r="BB181" i="8"/>
  <c r="AV182" i="8"/>
  <c r="AW182" i="8"/>
  <c r="AX182" i="8"/>
  <c r="AY182" i="8"/>
  <c r="AZ182" i="8"/>
  <c r="BA182" i="8"/>
  <c r="BB182" i="8"/>
  <c r="AV183" i="8"/>
  <c r="AW183" i="8"/>
  <c r="AX183" i="8"/>
  <c r="AY183" i="8"/>
  <c r="AZ183" i="8"/>
  <c r="BA183" i="8"/>
  <c r="BB183" i="8"/>
  <c r="AV184" i="8"/>
  <c r="AW184" i="8"/>
  <c r="AX184" i="8"/>
  <c r="AY184" i="8"/>
  <c r="AZ184" i="8"/>
  <c r="BA184" i="8"/>
  <c r="BB184" i="8"/>
  <c r="AV185" i="8"/>
  <c r="AW185" i="8"/>
  <c r="AX185" i="8"/>
  <c r="AY185" i="8"/>
  <c r="AZ185" i="8"/>
  <c r="BA185" i="8"/>
  <c r="BB185" i="8"/>
  <c r="AV186" i="8"/>
  <c r="AW186" i="8"/>
  <c r="AX186" i="8"/>
  <c r="AY186" i="8"/>
  <c r="AZ186" i="8"/>
  <c r="BA186" i="8"/>
  <c r="BB186" i="8"/>
  <c r="AV187" i="8"/>
  <c r="AW187" i="8"/>
  <c r="AX187" i="8"/>
  <c r="AY187" i="8"/>
  <c r="AZ187" i="8"/>
  <c r="BA187" i="8"/>
  <c r="BB187" i="8"/>
  <c r="AV188" i="8"/>
  <c r="AW188" i="8"/>
  <c r="AX188" i="8"/>
  <c r="AY188" i="8"/>
  <c r="AZ188" i="8"/>
  <c r="BA188" i="8"/>
  <c r="BB188" i="8"/>
  <c r="AV189" i="8"/>
  <c r="AW189" i="8"/>
  <c r="AX189" i="8"/>
  <c r="AY189" i="8"/>
  <c r="AZ189" i="8"/>
  <c r="BA189" i="8"/>
  <c r="BB189" i="8"/>
  <c r="AV190" i="8"/>
  <c r="AW190" i="8"/>
  <c r="AX190" i="8"/>
  <c r="AY190" i="8"/>
  <c r="AZ190" i="8"/>
  <c r="BA190" i="8"/>
  <c r="BB190" i="8"/>
  <c r="AV191" i="8"/>
  <c r="AW191" i="8"/>
  <c r="AX191" i="8"/>
  <c r="AY191" i="8"/>
  <c r="AZ191" i="8"/>
  <c r="BA191" i="8"/>
  <c r="BB191" i="8"/>
  <c r="AV192" i="8"/>
  <c r="AW192" i="8"/>
  <c r="AX192" i="8"/>
  <c r="AY192" i="8"/>
  <c r="AZ192" i="8"/>
  <c r="BA192" i="8"/>
  <c r="BB192" i="8"/>
  <c r="AV193" i="8"/>
  <c r="AW193" i="8"/>
  <c r="AX193" i="8"/>
  <c r="AY193" i="8"/>
  <c r="AZ193" i="8"/>
  <c r="BA193" i="8"/>
  <c r="BB193" i="8"/>
  <c r="AV194" i="8"/>
  <c r="AW194" i="8"/>
  <c r="AX194" i="8"/>
  <c r="AY194" i="8"/>
  <c r="AZ194" i="8"/>
  <c r="BA194" i="8"/>
  <c r="BB194" i="8"/>
  <c r="AV195" i="8"/>
  <c r="AW195" i="8"/>
  <c r="AX195" i="8"/>
  <c r="AY195" i="8"/>
  <c r="AZ195" i="8"/>
  <c r="BA195" i="8"/>
  <c r="BB195" i="8"/>
  <c r="AV196" i="8"/>
  <c r="AW196" i="8"/>
  <c r="AX196" i="8"/>
  <c r="AY196" i="8"/>
  <c r="AZ196" i="8"/>
  <c r="BA196" i="8"/>
  <c r="BB196" i="8"/>
  <c r="AV197" i="8"/>
  <c r="AW197" i="8"/>
  <c r="AX197" i="8"/>
  <c r="AY197" i="8"/>
  <c r="AZ197" i="8"/>
  <c r="BA197" i="8"/>
  <c r="BB197" i="8"/>
  <c r="AV198" i="8"/>
  <c r="AW198" i="8"/>
  <c r="AX198" i="8"/>
  <c r="AY198" i="8"/>
  <c r="AZ198" i="8"/>
  <c r="BA198" i="8"/>
  <c r="BB198" i="8"/>
  <c r="AV199" i="8"/>
  <c r="AW199" i="8"/>
  <c r="AX199" i="8"/>
  <c r="AY199" i="8"/>
  <c r="AZ199" i="8"/>
  <c r="BA199" i="8"/>
  <c r="BB199" i="8"/>
  <c r="AV200" i="8"/>
  <c r="AW200" i="8"/>
  <c r="AX200" i="8"/>
  <c r="AY200" i="8"/>
  <c r="AZ200" i="8"/>
  <c r="BA200" i="8"/>
  <c r="BB200" i="8"/>
  <c r="AV201" i="8"/>
  <c r="AW201" i="8"/>
  <c r="AX201" i="8"/>
  <c r="AY201" i="8"/>
  <c r="AZ201" i="8"/>
  <c r="BA201" i="8"/>
  <c r="BB201" i="8"/>
  <c r="AV202" i="8"/>
  <c r="AW202" i="8"/>
  <c r="AX202" i="8"/>
  <c r="AY202" i="8"/>
  <c r="AZ202" i="8"/>
  <c r="BA202" i="8"/>
  <c r="BB202" i="8"/>
  <c r="AV203" i="8"/>
  <c r="AW203" i="8"/>
  <c r="AX203" i="8"/>
  <c r="AY203" i="8"/>
  <c r="AZ203" i="8"/>
  <c r="BA203" i="8"/>
  <c r="BB203" i="8"/>
  <c r="AV204" i="8"/>
  <c r="AW204" i="8"/>
  <c r="AX204" i="8"/>
  <c r="AY204" i="8"/>
  <c r="AZ204" i="8"/>
  <c r="BA204" i="8"/>
  <c r="BB204" i="8"/>
  <c r="AV205" i="8"/>
  <c r="AW205" i="8"/>
  <c r="AX205" i="8"/>
  <c r="AZ205" i="8"/>
  <c r="BA205" i="8"/>
  <c r="BB205" i="8"/>
  <c r="AW6" i="8"/>
  <c r="AX6" i="8"/>
  <c r="AY6" i="8"/>
  <c r="AZ6" i="8"/>
  <c r="BA6" i="8"/>
  <c r="BB6" i="8"/>
  <c r="AV6" i="8"/>
  <c r="AU208" i="6"/>
  <c r="AS209" i="6" s="1"/>
  <c r="AN7" i="6"/>
  <c r="AO7" i="6"/>
  <c r="AP7" i="6"/>
  <c r="AN8" i="6"/>
  <c r="AO8" i="6"/>
  <c r="AP8" i="6"/>
  <c r="AN9" i="6"/>
  <c r="AO9" i="6"/>
  <c r="AP9" i="6"/>
  <c r="AN10" i="6"/>
  <c r="AO10" i="6"/>
  <c r="AP10" i="6"/>
  <c r="AN11" i="6"/>
  <c r="AO11" i="6"/>
  <c r="AP11" i="6"/>
  <c r="AN12" i="6"/>
  <c r="AO12" i="6"/>
  <c r="AP12" i="6"/>
  <c r="AN13" i="6"/>
  <c r="AO13" i="6"/>
  <c r="AP13" i="6"/>
  <c r="AN14" i="6"/>
  <c r="AO14" i="6"/>
  <c r="AP14" i="6"/>
  <c r="AN15" i="6"/>
  <c r="AO15" i="6"/>
  <c r="AP15" i="6"/>
  <c r="AN16" i="6"/>
  <c r="AO16" i="6"/>
  <c r="AP16" i="6"/>
  <c r="AN17" i="6"/>
  <c r="AO17" i="6"/>
  <c r="AP17" i="6"/>
  <c r="AN18" i="6"/>
  <c r="AO18" i="6"/>
  <c r="AP18" i="6"/>
  <c r="AN19" i="6"/>
  <c r="AO19" i="6"/>
  <c r="AP19" i="6"/>
  <c r="AN20" i="6"/>
  <c r="AO20" i="6"/>
  <c r="AP20" i="6"/>
  <c r="AN21" i="6"/>
  <c r="AO21" i="6"/>
  <c r="AP21" i="6"/>
  <c r="AN22" i="6"/>
  <c r="AO22" i="6"/>
  <c r="AP22" i="6"/>
  <c r="AN23" i="6"/>
  <c r="AO23" i="6"/>
  <c r="AP23" i="6"/>
  <c r="AN24" i="6"/>
  <c r="AO24" i="6"/>
  <c r="AP24" i="6"/>
  <c r="AN25" i="6"/>
  <c r="AO25" i="6"/>
  <c r="AP25" i="6"/>
  <c r="AN26" i="6"/>
  <c r="AO26" i="6"/>
  <c r="AP26" i="6"/>
  <c r="AN27" i="6"/>
  <c r="AO27" i="6"/>
  <c r="AP27" i="6"/>
  <c r="AN28" i="6"/>
  <c r="AO28" i="6"/>
  <c r="AP28" i="6"/>
  <c r="AN29" i="6"/>
  <c r="AO29" i="6"/>
  <c r="AP29" i="6"/>
  <c r="AN30" i="6"/>
  <c r="AO30" i="6"/>
  <c r="AP30" i="6"/>
  <c r="AN31" i="6"/>
  <c r="AO31" i="6"/>
  <c r="AP31" i="6"/>
  <c r="AN32" i="6"/>
  <c r="AO32" i="6"/>
  <c r="AP32" i="6"/>
  <c r="AN33" i="6"/>
  <c r="AO33" i="6"/>
  <c r="AP33" i="6"/>
  <c r="AN34" i="6"/>
  <c r="AO34" i="6"/>
  <c r="AP34" i="6"/>
  <c r="AN35" i="6"/>
  <c r="AO35" i="6"/>
  <c r="AP35" i="6"/>
  <c r="AN36" i="6"/>
  <c r="AO36" i="6"/>
  <c r="AP36" i="6"/>
  <c r="AN37" i="6"/>
  <c r="AO37" i="6"/>
  <c r="AP37" i="6"/>
  <c r="AN38" i="6"/>
  <c r="AO38" i="6"/>
  <c r="AP38" i="6"/>
  <c r="AN39" i="6"/>
  <c r="AO39" i="6"/>
  <c r="AP39" i="6"/>
  <c r="AN40" i="6"/>
  <c r="AO40" i="6"/>
  <c r="AP40" i="6"/>
  <c r="AN41" i="6"/>
  <c r="AO41" i="6"/>
  <c r="AP41" i="6"/>
  <c r="AN42" i="6"/>
  <c r="AO42" i="6"/>
  <c r="AP42" i="6"/>
  <c r="AN43" i="6"/>
  <c r="AO43" i="6"/>
  <c r="AP43" i="6"/>
  <c r="AN44" i="6"/>
  <c r="AO44" i="6"/>
  <c r="AP44" i="6"/>
  <c r="AN45" i="6"/>
  <c r="AO45" i="6"/>
  <c r="AP45" i="6"/>
  <c r="AN46" i="6"/>
  <c r="AO46" i="6"/>
  <c r="AP46" i="6"/>
  <c r="AN47" i="6"/>
  <c r="AO47" i="6"/>
  <c r="AP47" i="6"/>
  <c r="AN48" i="6"/>
  <c r="AO48" i="6"/>
  <c r="AP48" i="6"/>
  <c r="AN49" i="6"/>
  <c r="AO49" i="6"/>
  <c r="AP49" i="6"/>
  <c r="AN50" i="6"/>
  <c r="AO50" i="6"/>
  <c r="AP50" i="6"/>
  <c r="AN51" i="6"/>
  <c r="AO51" i="6"/>
  <c r="AP51" i="6"/>
  <c r="AN52" i="6"/>
  <c r="AO52" i="6"/>
  <c r="AP52" i="6"/>
  <c r="AN53" i="6"/>
  <c r="AO53" i="6"/>
  <c r="AP53" i="6"/>
  <c r="AN54" i="6"/>
  <c r="AO54" i="6"/>
  <c r="AP54" i="6"/>
  <c r="AN55" i="6"/>
  <c r="AO55" i="6"/>
  <c r="AP55" i="6"/>
  <c r="AN56" i="6"/>
  <c r="AO56" i="6"/>
  <c r="AP56" i="6"/>
  <c r="AN57" i="6"/>
  <c r="AO57" i="6"/>
  <c r="AP57" i="6"/>
  <c r="AN58" i="6"/>
  <c r="AO58" i="6"/>
  <c r="AP58" i="6"/>
  <c r="AN59" i="6"/>
  <c r="AO59" i="6"/>
  <c r="AP59" i="6"/>
  <c r="AN60" i="6"/>
  <c r="AO60" i="6"/>
  <c r="AP60" i="6"/>
  <c r="AN61" i="6"/>
  <c r="AO61" i="6"/>
  <c r="AP61" i="6"/>
  <c r="AN62" i="6"/>
  <c r="AO62" i="6"/>
  <c r="AP62" i="6"/>
  <c r="AN63" i="6"/>
  <c r="AO63" i="6"/>
  <c r="AP63" i="6"/>
  <c r="AN64" i="6"/>
  <c r="AO64" i="6"/>
  <c r="AP64" i="6"/>
  <c r="AN65" i="6"/>
  <c r="AO65" i="6"/>
  <c r="AP65" i="6"/>
  <c r="AN66" i="6"/>
  <c r="AO66" i="6"/>
  <c r="AP66" i="6"/>
  <c r="AN67" i="6"/>
  <c r="AO67" i="6"/>
  <c r="AP67" i="6"/>
  <c r="AN68" i="6"/>
  <c r="AO68" i="6"/>
  <c r="AP68" i="6"/>
  <c r="AN69" i="6"/>
  <c r="AO69" i="6"/>
  <c r="AP69" i="6"/>
  <c r="AN70" i="6"/>
  <c r="AO70" i="6"/>
  <c r="AP70" i="6"/>
  <c r="AN71" i="6"/>
  <c r="AO71" i="6"/>
  <c r="AP71" i="6"/>
  <c r="AN72" i="6"/>
  <c r="AO72" i="6"/>
  <c r="AP72" i="6"/>
  <c r="AN73" i="6"/>
  <c r="AO73" i="6"/>
  <c r="AP73" i="6"/>
  <c r="AN74" i="6"/>
  <c r="AO74" i="6"/>
  <c r="AP74" i="6"/>
  <c r="AN75" i="6"/>
  <c r="AO75" i="6"/>
  <c r="AP75" i="6"/>
  <c r="AN76" i="6"/>
  <c r="AO76" i="6"/>
  <c r="AP76" i="6"/>
  <c r="AN77" i="6"/>
  <c r="AO77" i="6"/>
  <c r="AP77" i="6"/>
  <c r="AN78" i="6"/>
  <c r="AO78" i="6"/>
  <c r="AP78" i="6"/>
  <c r="AN79" i="6"/>
  <c r="AO79" i="6"/>
  <c r="AP79" i="6"/>
  <c r="AN80" i="6"/>
  <c r="AO80" i="6"/>
  <c r="AP80" i="6"/>
  <c r="AN81" i="6"/>
  <c r="AO81" i="6"/>
  <c r="AP81" i="6"/>
  <c r="AN82" i="6"/>
  <c r="AO82" i="6"/>
  <c r="AP82" i="6"/>
  <c r="AN83" i="6"/>
  <c r="AO83" i="6"/>
  <c r="AP83" i="6"/>
  <c r="AN84" i="6"/>
  <c r="AO84" i="6"/>
  <c r="AP84" i="6"/>
  <c r="AN85" i="6"/>
  <c r="AO85" i="6"/>
  <c r="AP85" i="6"/>
  <c r="AN86" i="6"/>
  <c r="AO86" i="6"/>
  <c r="AP86" i="6"/>
  <c r="AN87" i="6"/>
  <c r="AO87" i="6"/>
  <c r="AP87" i="6"/>
  <c r="AN88" i="6"/>
  <c r="AO88" i="6"/>
  <c r="AP88" i="6"/>
  <c r="AN89" i="6"/>
  <c r="AO89" i="6"/>
  <c r="AP89" i="6"/>
  <c r="AN90" i="6"/>
  <c r="AO90" i="6"/>
  <c r="AP90" i="6"/>
  <c r="AN91" i="6"/>
  <c r="AO91" i="6"/>
  <c r="AP91" i="6"/>
  <c r="AN92" i="6"/>
  <c r="AO92" i="6"/>
  <c r="AP92" i="6"/>
  <c r="AN93" i="6"/>
  <c r="AO93" i="6"/>
  <c r="AP93" i="6"/>
  <c r="AN94" i="6"/>
  <c r="AO94" i="6"/>
  <c r="AP94" i="6"/>
  <c r="AN95" i="6"/>
  <c r="AO95" i="6"/>
  <c r="AP95" i="6"/>
  <c r="AN96" i="6"/>
  <c r="AO96" i="6"/>
  <c r="AP96" i="6"/>
  <c r="AN97" i="6"/>
  <c r="AO97" i="6"/>
  <c r="AP97" i="6"/>
  <c r="AN98" i="6"/>
  <c r="AO98" i="6"/>
  <c r="AP98" i="6"/>
  <c r="AN99" i="6"/>
  <c r="AO99" i="6"/>
  <c r="AP99" i="6"/>
  <c r="AN100" i="6"/>
  <c r="AO100" i="6"/>
  <c r="AP100" i="6"/>
  <c r="AN101" i="6"/>
  <c r="AO101" i="6"/>
  <c r="AP101" i="6"/>
  <c r="AN102" i="6"/>
  <c r="AO102" i="6"/>
  <c r="AP102" i="6"/>
  <c r="AN103" i="6"/>
  <c r="AO103" i="6"/>
  <c r="AP103" i="6"/>
  <c r="AN104" i="6"/>
  <c r="AO104" i="6"/>
  <c r="AP104" i="6"/>
  <c r="AN105" i="6"/>
  <c r="AO105" i="6"/>
  <c r="AP105" i="6"/>
  <c r="AN106" i="6"/>
  <c r="AO106" i="6"/>
  <c r="AP106" i="6"/>
  <c r="AN107" i="6"/>
  <c r="AO107" i="6"/>
  <c r="AP107" i="6"/>
  <c r="AN108" i="6"/>
  <c r="AO108" i="6"/>
  <c r="AP108" i="6"/>
  <c r="AN109" i="6"/>
  <c r="AO109" i="6"/>
  <c r="AP109" i="6"/>
  <c r="AN110" i="6"/>
  <c r="AO110" i="6"/>
  <c r="AP110" i="6"/>
  <c r="AN111" i="6"/>
  <c r="AO111" i="6"/>
  <c r="AP111" i="6"/>
  <c r="AN112" i="6"/>
  <c r="AO112" i="6"/>
  <c r="AP112" i="6"/>
  <c r="AN113" i="6"/>
  <c r="AO113" i="6"/>
  <c r="AP113" i="6"/>
  <c r="AN114" i="6"/>
  <c r="AO114" i="6"/>
  <c r="AP114" i="6"/>
  <c r="AN115" i="6"/>
  <c r="AO115" i="6"/>
  <c r="AP115" i="6"/>
  <c r="AN116" i="6"/>
  <c r="AO116" i="6"/>
  <c r="AP116" i="6"/>
  <c r="AN117" i="6"/>
  <c r="AO117" i="6"/>
  <c r="AP117" i="6"/>
  <c r="AN118" i="6"/>
  <c r="AO118" i="6"/>
  <c r="AP118" i="6"/>
  <c r="AN119" i="6"/>
  <c r="AO119" i="6"/>
  <c r="AP119" i="6"/>
  <c r="AN120" i="6"/>
  <c r="AO120" i="6"/>
  <c r="AP120" i="6"/>
  <c r="AN121" i="6"/>
  <c r="AO121" i="6"/>
  <c r="AP121" i="6"/>
  <c r="AN122" i="6"/>
  <c r="AO122" i="6"/>
  <c r="AP122" i="6"/>
  <c r="AN123" i="6"/>
  <c r="AO123" i="6"/>
  <c r="AP123" i="6"/>
  <c r="AN124" i="6"/>
  <c r="AO124" i="6"/>
  <c r="AP124" i="6"/>
  <c r="AN125" i="6"/>
  <c r="AO125" i="6"/>
  <c r="AP125" i="6"/>
  <c r="AN126" i="6"/>
  <c r="AO126" i="6"/>
  <c r="AP126" i="6"/>
  <c r="AN127" i="6"/>
  <c r="AO127" i="6"/>
  <c r="AP127" i="6"/>
  <c r="AN128" i="6"/>
  <c r="AO128" i="6"/>
  <c r="AP128" i="6"/>
  <c r="AN129" i="6"/>
  <c r="AO129" i="6"/>
  <c r="AP129" i="6"/>
  <c r="AN130" i="6"/>
  <c r="AO130" i="6"/>
  <c r="AP130" i="6"/>
  <c r="AN131" i="6"/>
  <c r="AO131" i="6"/>
  <c r="AP131" i="6"/>
  <c r="AN132" i="6"/>
  <c r="AO132" i="6"/>
  <c r="AP132" i="6"/>
  <c r="AN133" i="6"/>
  <c r="AO133" i="6"/>
  <c r="AP133" i="6"/>
  <c r="AN134" i="6"/>
  <c r="AO134" i="6"/>
  <c r="AP134" i="6"/>
  <c r="AN135" i="6"/>
  <c r="AO135" i="6"/>
  <c r="AP135" i="6"/>
  <c r="AN136" i="6"/>
  <c r="AO136" i="6"/>
  <c r="AP136" i="6"/>
  <c r="AN137" i="6"/>
  <c r="AO137" i="6"/>
  <c r="AP137" i="6"/>
  <c r="AN138" i="6"/>
  <c r="AO138" i="6"/>
  <c r="AP138" i="6"/>
  <c r="AN139" i="6"/>
  <c r="AO139" i="6"/>
  <c r="AP139" i="6"/>
  <c r="AN140" i="6"/>
  <c r="AO140" i="6"/>
  <c r="AP140" i="6"/>
  <c r="AN141" i="6"/>
  <c r="AO141" i="6"/>
  <c r="AP141" i="6"/>
  <c r="AN142" i="6"/>
  <c r="AO142" i="6"/>
  <c r="AP142" i="6"/>
  <c r="AN143" i="6"/>
  <c r="AO143" i="6"/>
  <c r="AP143" i="6"/>
  <c r="AN144" i="6"/>
  <c r="AO144" i="6"/>
  <c r="AP144" i="6"/>
  <c r="AN145" i="6"/>
  <c r="AO145" i="6"/>
  <c r="AP145" i="6"/>
  <c r="AN146" i="6"/>
  <c r="AO146" i="6"/>
  <c r="AP146" i="6"/>
  <c r="AN147" i="6"/>
  <c r="AO147" i="6"/>
  <c r="AP147" i="6"/>
  <c r="AN148" i="6"/>
  <c r="AO148" i="6"/>
  <c r="AP148" i="6"/>
  <c r="AN149" i="6"/>
  <c r="AO149" i="6"/>
  <c r="AP149" i="6"/>
  <c r="AN150" i="6"/>
  <c r="AO150" i="6"/>
  <c r="AP150" i="6"/>
  <c r="AN151" i="6"/>
  <c r="AO151" i="6"/>
  <c r="AP151" i="6"/>
  <c r="AN152" i="6"/>
  <c r="AO152" i="6"/>
  <c r="AP152" i="6"/>
  <c r="AN153" i="6"/>
  <c r="AO153" i="6"/>
  <c r="AP153" i="6"/>
  <c r="AN154" i="6"/>
  <c r="AO154" i="6"/>
  <c r="AP154" i="6"/>
  <c r="AN155" i="6"/>
  <c r="AO155" i="6"/>
  <c r="AP155" i="6"/>
  <c r="AN156" i="6"/>
  <c r="AO156" i="6"/>
  <c r="AP156" i="6"/>
  <c r="AN157" i="6"/>
  <c r="AO157" i="6"/>
  <c r="AP157" i="6"/>
  <c r="AN158" i="6"/>
  <c r="AO158" i="6"/>
  <c r="AP158" i="6"/>
  <c r="AN159" i="6"/>
  <c r="AO159" i="6"/>
  <c r="AP159" i="6"/>
  <c r="AN160" i="6"/>
  <c r="AO160" i="6"/>
  <c r="AP160" i="6"/>
  <c r="AN161" i="6"/>
  <c r="AO161" i="6"/>
  <c r="AP161" i="6"/>
  <c r="AN162" i="6"/>
  <c r="AO162" i="6"/>
  <c r="AP162" i="6"/>
  <c r="AN163" i="6"/>
  <c r="AO163" i="6"/>
  <c r="AP163" i="6"/>
  <c r="AN164" i="6"/>
  <c r="AO164" i="6"/>
  <c r="AP164" i="6"/>
  <c r="AN165" i="6"/>
  <c r="AO165" i="6"/>
  <c r="AP165" i="6"/>
  <c r="AN166" i="6"/>
  <c r="AO166" i="6"/>
  <c r="AP166" i="6"/>
  <c r="AN167" i="6"/>
  <c r="AO167" i="6"/>
  <c r="AP167" i="6"/>
  <c r="AN168" i="6"/>
  <c r="AO168" i="6"/>
  <c r="AP168" i="6"/>
  <c r="AN169" i="6"/>
  <c r="AO169" i="6"/>
  <c r="AP169" i="6"/>
  <c r="AN170" i="6"/>
  <c r="AO170" i="6"/>
  <c r="AP170" i="6"/>
  <c r="AN171" i="6"/>
  <c r="AO171" i="6"/>
  <c r="AP171" i="6"/>
  <c r="AN172" i="6"/>
  <c r="AO172" i="6"/>
  <c r="AP172" i="6"/>
  <c r="AN173" i="6"/>
  <c r="AO173" i="6"/>
  <c r="AP173" i="6"/>
  <c r="AN174" i="6"/>
  <c r="AO174" i="6"/>
  <c r="AP174" i="6"/>
  <c r="AN175" i="6"/>
  <c r="AO175" i="6"/>
  <c r="AP175" i="6"/>
  <c r="AN176" i="6"/>
  <c r="AO176" i="6"/>
  <c r="AP176" i="6"/>
  <c r="AN177" i="6"/>
  <c r="AO177" i="6"/>
  <c r="AP177" i="6"/>
  <c r="AN178" i="6"/>
  <c r="AO178" i="6"/>
  <c r="AP178" i="6"/>
  <c r="AN179" i="6"/>
  <c r="AO179" i="6"/>
  <c r="AP179" i="6"/>
  <c r="AN180" i="6"/>
  <c r="AO180" i="6"/>
  <c r="AP180" i="6"/>
  <c r="AN181" i="6"/>
  <c r="AO181" i="6"/>
  <c r="AP181" i="6"/>
  <c r="AN182" i="6"/>
  <c r="AO182" i="6"/>
  <c r="AP182" i="6"/>
  <c r="AN183" i="6"/>
  <c r="AO183" i="6"/>
  <c r="AP183" i="6"/>
  <c r="AN184" i="6"/>
  <c r="AO184" i="6"/>
  <c r="AP184" i="6"/>
  <c r="AN185" i="6"/>
  <c r="AO185" i="6"/>
  <c r="AP185" i="6"/>
  <c r="AN186" i="6"/>
  <c r="AO186" i="6"/>
  <c r="AP186" i="6"/>
  <c r="AN187" i="6"/>
  <c r="AO187" i="6"/>
  <c r="AP187" i="6"/>
  <c r="AN188" i="6"/>
  <c r="AO188" i="6"/>
  <c r="AP188" i="6"/>
  <c r="AN189" i="6"/>
  <c r="AO189" i="6"/>
  <c r="AP189" i="6"/>
  <c r="AN190" i="6"/>
  <c r="AO190" i="6"/>
  <c r="AP190" i="6"/>
  <c r="AN191" i="6"/>
  <c r="AO191" i="6"/>
  <c r="AP191" i="6"/>
  <c r="AN192" i="6"/>
  <c r="AO192" i="6"/>
  <c r="AP192" i="6"/>
  <c r="AN193" i="6"/>
  <c r="AO193" i="6"/>
  <c r="AP193" i="6"/>
  <c r="AN194" i="6"/>
  <c r="AO194" i="6"/>
  <c r="AP194" i="6"/>
  <c r="AN195" i="6"/>
  <c r="AO195" i="6"/>
  <c r="AP195" i="6"/>
  <c r="AN196" i="6"/>
  <c r="AO196" i="6"/>
  <c r="AP196" i="6"/>
  <c r="AN197" i="6"/>
  <c r="AO197" i="6"/>
  <c r="AP197" i="6"/>
  <c r="AN198" i="6"/>
  <c r="AO198" i="6"/>
  <c r="AP198" i="6"/>
  <c r="AN199" i="6"/>
  <c r="AO199" i="6"/>
  <c r="AP199" i="6"/>
  <c r="AN200" i="6"/>
  <c r="AO200" i="6"/>
  <c r="AP200" i="6"/>
  <c r="AN201" i="6"/>
  <c r="AO201" i="6"/>
  <c r="AP201" i="6"/>
  <c r="AN202" i="6"/>
  <c r="AO202" i="6"/>
  <c r="AP202" i="6"/>
  <c r="AN203" i="6"/>
  <c r="AO203" i="6"/>
  <c r="AP203" i="6"/>
  <c r="AN204" i="6"/>
  <c r="AO204" i="6"/>
  <c r="AP204" i="6"/>
  <c r="AN205" i="6"/>
  <c r="AO205" i="6"/>
  <c r="AP205" i="6"/>
  <c r="AO6" i="6"/>
  <c r="AP6" i="6"/>
  <c r="AN6" i="6"/>
  <c r="AW142" i="4"/>
  <c r="AU142" i="4"/>
  <c r="AY141" i="4"/>
  <c r="AV142" i="4" s="1"/>
  <c r="AP7" i="4"/>
  <c r="AQ7" i="4"/>
  <c r="AR7" i="4"/>
  <c r="AS7" i="4"/>
  <c r="AP8" i="4"/>
  <c r="AQ8" i="4"/>
  <c r="AR8" i="4"/>
  <c r="AS8" i="4"/>
  <c r="AP9" i="4"/>
  <c r="AQ9" i="4"/>
  <c r="AR9" i="4"/>
  <c r="AS9" i="4"/>
  <c r="AP10" i="4"/>
  <c r="AQ10" i="4"/>
  <c r="AR10" i="4"/>
  <c r="AS10" i="4"/>
  <c r="AP11" i="4"/>
  <c r="AQ11" i="4"/>
  <c r="AR11" i="4"/>
  <c r="AS11" i="4"/>
  <c r="AP12" i="4"/>
  <c r="AQ12" i="4"/>
  <c r="AR12" i="4"/>
  <c r="AS12" i="4"/>
  <c r="AP13" i="4"/>
  <c r="AQ13" i="4"/>
  <c r="AR13" i="4"/>
  <c r="AS13" i="4"/>
  <c r="AP14" i="4"/>
  <c r="AQ14" i="4"/>
  <c r="AR14" i="4"/>
  <c r="AS14" i="4"/>
  <c r="AP15" i="4"/>
  <c r="AQ15" i="4"/>
  <c r="AR15" i="4"/>
  <c r="AS15" i="4"/>
  <c r="AP16" i="4"/>
  <c r="AQ16" i="4"/>
  <c r="AR16" i="4"/>
  <c r="AS16" i="4"/>
  <c r="AP17" i="4"/>
  <c r="AQ17" i="4"/>
  <c r="AR17" i="4"/>
  <c r="AS17" i="4"/>
  <c r="AP18" i="4"/>
  <c r="AQ18" i="4"/>
  <c r="AR18" i="4"/>
  <c r="AS18" i="4"/>
  <c r="AP19" i="4"/>
  <c r="AQ19" i="4"/>
  <c r="AR19" i="4"/>
  <c r="AS19" i="4"/>
  <c r="AP20" i="4"/>
  <c r="AQ20" i="4"/>
  <c r="AR20" i="4"/>
  <c r="AS20" i="4"/>
  <c r="AP21" i="4"/>
  <c r="AQ21" i="4"/>
  <c r="AR21" i="4"/>
  <c r="AS21" i="4"/>
  <c r="AP22" i="4"/>
  <c r="AQ22" i="4"/>
  <c r="AR22" i="4"/>
  <c r="AS22" i="4"/>
  <c r="AP23" i="4"/>
  <c r="AQ23" i="4"/>
  <c r="AR23" i="4"/>
  <c r="AS23" i="4"/>
  <c r="AP24" i="4"/>
  <c r="AQ24" i="4"/>
  <c r="AR24" i="4"/>
  <c r="AS24" i="4"/>
  <c r="AP25" i="4"/>
  <c r="AQ25" i="4"/>
  <c r="AR25" i="4"/>
  <c r="AS25" i="4"/>
  <c r="AP26" i="4"/>
  <c r="AQ26" i="4"/>
  <c r="AR26" i="4"/>
  <c r="AS26" i="4"/>
  <c r="AP27" i="4"/>
  <c r="AQ27" i="4"/>
  <c r="AR27" i="4"/>
  <c r="AS27" i="4"/>
  <c r="AP28" i="4"/>
  <c r="AQ28" i="4"/>
  <c r="AR28" i="4"/>
  <c r="AS28" i="4"/>
  <c r="AP29" i="4"/>
  <c r="AQ29" i="4"/>
  <c r="AR29" i="4"/>
  <c r="AS29" i="4"/>
  <c r="AP30" i="4"/>
  <c r="AQ30" i="4"/>
  <c r="AR30" i="4"/>
  <c r="AS30" i="4"/>
  <c r="AP31" i="4"/>
  <c r="AQ31" i="4"/>
  <c r="AR31" i="4"/>
  <c r="AS31" i="4"/>
  <c r="AP32" i="4"/>
  <c r="AQ32" i="4"/>
  <c r="AR32" i="4"/>
  <c r="AS32" i="4"/>
  <c r="AP33" i="4"/>
  <c r="AQ33" i="4"/>
  <c r="AR33" i="4"/>
  <c r="AS33" i="4"/>
  <c r="AP34" i="4"/>
  <c r="AQ34" i="4"/>
  <c r="AR34" i="4"/>
  <c r="AS34" i="4"/>
  <c r="AP35" i="4"/>
  <c r="AQ35" i="4"/>
  <c r="AR35" i="4"/>
  <c r="AS35" i="4"/>
  <c r="AP36" i="4"/>
  <c r="AQ36" i="4"/>
  <c r="AR36" i="4"/>
  <c r="AS36" i="4"/>
  <c r="AP37" i="4"/>
  <c r="AQ37" i="4"/>
  <c r="AR37" i="4"/>
  <c r="AS37" i="4"/>
  <c r="AP38" i="4"/>
  <c r="AQ38" i="4"/>
  <c r="AR38" i="4"/>
  <c r="AS38" i="4"/>
  <c r="AP39" i="4"/>
  <c r="AQ39" i="4"/>
  <c r="AR39" i="4"/>
  <c r="AS39" i="4"/>
  <c r="AP40" i="4"/>
  <c r="AQ40" i="4"/>
  <c r="AR40" i="4"/>
  <c r="AS40" i="4"/>
  <c r="AP41" i="4"/>
  <c r="AQ41" i="4"/>
  <c r="AR41" i="4"/>
  <c r="AS41" i="4"/>
  <c r="AP42" i="4"/>
  <c r="AQ42" i="4"/>
  <c r="AR42" i="4"/>
  <c r="AS42" i="4"/>
  <c r="AP43" i="4"/>
  <c r="AQ43" i="4"/>
  <c r="AR43" i="4"/>
  <c r="AS43" i="4"/>
  <c r="AP44" i="4"/>
  <c r="AQ44" i="4"/>
  <c r="AR44" i="4"/>
  <c r="AS44" i="4"/>
  <c r="AP45" i="4"/>
  <c r="AQ45" i="4"/>
  <c r="AR45" i="4"/>
  <c r="AS45" i="4"/>
  <c r="AP46" i="4"/>
  <c r="AQ46" i="4"/>
  <c r="AR46" i="4"/>
  <c r="AS46" i="4"/>
  <c r="AP47" i="4"/>
  <c r="AQ47" i="4"/>
  <c r="AR47" i="4"/>
  <c r="AS47" i="4"/>
  <c r="AP48" i="4"/>
  <c r="AQ48" i="4"/>
  <c r="AR48" i="4"/>
  <c r="AS48" i="4"/>
  <c r="AP49" i="4"/>
  <c r="AQ49" i="4"/>
  <c r="AR49" i="4"/>
  <c r="AS49" i="4"/>
  <c r="AP50" i="4"/>
  <c r="AQ50" i="4"/>
  <c r="AR50" i="4"/>
  <c r="AS50" i="4"/>
  <c r="AP51" i="4"/>
  <c r="AQ51" i="4"/>
  <c r="AR51" i="4"/>
  <c r="AS51" i="4"/>
  <c r="AP52" i="4"/>
  <c r="AQ52" i="4"/>
  <c r="AR52" i="4"/>
  <c r="AS52" i="4"/>
  <c r="AP53" i="4"/>
  <c r="AQ53" i="4"/>
  <c r="AR53" i="4"/>
  <c r="AS53" i="4"/>
  <c r="AP54" i="4"/>
  <c r="AQ54" i="4"/>
  <c r="AR54" i="4"/>
  <c r="AS54" i="4"/>
  <c r="AP55" i="4"/>
  <c r="AQ55" i="4"/>
  <c r="AR55" i="4"/>
  <c r="AS55" i="4"/>
  <c r="AP56" i="4"/>
  <c r="AQ56" i="4"/>
  <c r="AR56" i="4"/>
  <c r="AS56" i="4"/>
  <c r="AP57" i="4"/>
  <c r="AQ57" i="4"/>
  <c r="AR57" i="4"/>
  <c r="AS57" i="4"/>
  <c r="AP58" i="4"/>
  <c r="AQ58" i="4"/>
  <c r="AR58" i="4"/>
  <c r="AS58" i="4"/>
  <c r="AP59" i="4"/>
  <c r="AQ59" i="4"/>
  <c r="AR59" i="4"/>
  <c r="AS59" i="4"/>
  <c r="AP60" i="4"/>
  <c r="AQ60" i="4"/>
  <c r="AR60" i="4"/>
  <c r="AS60" i="4"/>
  <c r="AP61" i="4"/>
  <c r="AQ61" i="4"/>
  <c r="AR61" i="4"/>
  <c r="AS61" i="4"/>
  <c r="AP62" i="4"/>
  <c r="AQ62" i="4"/>
  <c r="AR62" i="4"/>
  <c r="AS62" i="4"/>
  <c r="AP63" i="4"/>
  <c r="AQ63" i="4"/>
  <c r="AR63" i="4"/>
  <c r="AS63" i="4"/>
  <c r="AP64" i="4"/>
  <c r="AQ64" i="4"/>
  <c r="AR64" i="4"/>
  <c r="AS64" i="4"/>
  <c r="AP65" i="4"/>
  <c r="AQ65" i="4"/>
  <c r="AR65" i="4"/>
  <c r="AS65" i="4"/>
  <c r="AP66" i="4"/>
  <c r="AQ66" i="4"/>
  <c r="AR66" i="4"/>
  <c r="AS66" i="4"/>
  <c r="AP67" i="4"/>
  <c r="AQ67" i="4"/>
  <c r="AR67" i="4"/>
  <c r="AS67" i="4"/>
  <c r="AP68" i="4"/>
  <c r="AQ68" i="4"/>
  <c r="AR68" i="4"/>
  <c r="AS68" i="4"/>
  <c r="AP69" i="4"/>
  <c r="AQ69" i="4"/>
  <c r="AR69" i="4"/>
  <c r="AS69" i="4"/>
  <c r="AP70" i="4"/>
  <c r="AQ70" i="4"/>
  <c r="AR70" i="4"/>
  <c r="AS70" i="4"/>
  <c r="AP71" i="4"/>
  <c r="AQ71" i="4"/>
  <c r="AR71" i="4"/>
  <c r="AS71" i="4"/>
  <c r="AP72" i="4"/>
  <c r="AQ72" i="4"/>
  <c r="AR72" i="4"/>
  <c r="AS72" i="4"/>
  <c r="AP73" i="4"/>
  <c r="AQ73" i="4"/>
  <c r="AR73" i="4"/>
  <c r="AS73" i="4"/>
  <c r="AP74" i="4"/>
  <c r="AQ74" i="4"/>
  <c r="AR74" i="4"/>
  <c r="AS74" i="4"/>
  <c r="AP75" i="4"/>
  <c r="AQ75" i="4"/>
  <c r="AR75" i="4"/>
  <c r="AS75" i="4"/>
  <c r="AP76" i="4"/>
  <c r="AQ76" i="4"/>
  <c r="AR76" i="4"/>
  <c r="AS76" i="4"/>
  <c r="AP77" i="4"/>
  <c r="AQ77" i="4"/>
  <c r="AR77" i="4"/>
  <c r="AS77" i="4"/>
  <c r="AP78" i="4"/>
  <c r="AQ78" i="4"/>
  <c r="AR78" i="4"/>
  <c r="AS78" i="4"/>
  <c r="AP79" i="4"/>
  <c r="AQ79" i="4"/>
  <c r="AR79" i="4"/>
  <c r="AS79" i="4"/>
  <c r="AP80" i="4"/>
  <c r="AQ80" i="4"/>
  <c r="AR80" i="4"/>
  <c r="AS80" i="4"/>
  <c r="AP81" i="4"/>
  <c r="AQ81" i="4"/>
  <c r="AR81" i="4"/>
  <c r="AS81" i="4"/>
  <c r="AP82" i="4"/>
  <c r="AQ82" i="4"/>
  <c r="AR82" i="4"/>
  <c r="AS82" i="4"/>
  <c r="AP83" i="4"/>
  <c r="AQ83" i="4"/>
  <c r="AR83" i="4"/>
  <c r="AS83" i="4"/>
  <c r="AP84" i="4"/>
  <c r="AQ84" i="4"/>
  <c r="AR84" i="4"/>
  <c r="AS84" i="4"/>
  <c r="AP85" i="4"/>
  <c r="AQ85" i="4"/>
  <c r="AR85" i="4"/>
  <c r="AS85" i="4"/>
  <c r="AP86" i="4"/>
  <c r="AQ86" i="4"/>
  <c r="AR86" i="4"/>
  <c r="AS86" i="4"/>
  <c r="AP87" i="4"/>
  <c r="AQ87" i="4"/>
  <c r="AR87" i="4"/>
  <c r="AS87" i="4"/>
  <c r="AP88" i="4"/>
  <c r="AQ88" i="4"/>
  <c r="AR88" i="4"/>
  <c r="AS88" i="4"/>
  <c r="AP89" i="4"/>
  <c r="AQ89" i="4"/>
  <c r="AR89" i="4"/>
  <c r="AS89" i="4"/>
  <c r="AP90" i="4"/>
  <c r="AQ90" i="4"/>
  <c r="AR90" i="4"/>
  <c r="AS90" i="4"/>
  <c r="AP91" i="4"/>
  <c r="AQ91" i="4"/>
  <c r="AR91" i="4"/>
  <c r="AS91" i="4"/>
  <c r="AP92" i="4"/>
  <c r="AQ92" i="4"/>
  <c r="AR92" i="4"/>
  <c r="AS92" i="4"/>
  <c r="AP93" i="4"/>
  <c r="AQ93" i="4"/>
  <c r="AR93" i="4"/>
  <c r="AS93" i="4"/>
  <c r="AP94" i="4"/>
  <c r="AQ94" i="4"/>
  <c r="AR94" i="4"/>
  <c r="AS94" i="4"/>
  <c r="AP95" i="4"/>
  <c r="AQ95" i="4"/>
  <c r="AR95" i="4"/>
  <c r="AS95" i="4"/>
  <c r="AP96" i="4"/>
  <c r="AQ96" i="4"/>
  <c r="AR96" i="4"/>
  <c r="AS96" i="4"/>
  <c r="AP97" i="4"/>
  <c r="AQ97" i="4"/>
  <c r="AR97" i="4"/>
  <c r="AS97" i="4"/>
  <c r="AP98" i="4"/>
  <c r="AQ98" i="4"/>
  <c r="AR98" i="4"/>
  <c r="AS98" i="4"/>
  <c r="AP99" i="4"/>
  <c r="AQ99" i="4"/>
  <c r="AR99" i="4"/>
  <c r="AS99" i="4"/>
  <c r="AP100" i="4"/>
  <c r="AQ100" i="4"/>
  <c r="AR100" i="4"/>
  <c r="AS100" i="4"/>
  <c r="AP101" i="4"/>
  <c r="AQ101" i="4"/>
  <c r="AR101" i="4"/>
  <c r="AS101" i="4"/>
  <c r="AP102" i="4"/>
  <c r="AQ102" i="4"/>
  <c r="AR102" i="4"/>
  <c r="AS102" i="4"/>
  <c r="AP103" i="4"/>
  <c r="AQ103" i="4"/>
  <c r="AR103" i="4"/>
  <c r="AS103" i="4"/>
  <c r="AP104" i="4"/>
  <c r="AQ104" i="4"/>
  <c r="AR104" i="4"/>
  <c r="AS104" i="4"/>
  <c r="AP105" i="4"/>
  <c r="AQ105" i="4"/>
  <c r="AR105" i="4"/>
  <c r="AS105" i="4"/>
  <c r="AP106" i="4"/>
  <c r="AQ106" i="4"/>
  <c r="AR106" i="4"/>
  <c r="AS106" i="4"/>
  <c r="AP107" i="4"/>
  <c r="AQ107" i="4"/>
  <c r="AR107" i="4"/>
  <c r="AS107" i="4"/>
  <c r="AP108" i="4"/>
  <c r="AQ108" i="4"/>
  <c r="AR108" i="4"/>
  <c r="AS108" i="4"/>
  <c r="AP109" i="4"/>
  <c r="AQ109" i="4"/>
  <c r="AR109" i="4"/>
  <c r="AS109" i="4"/>
  <c r="AP110" i="4"/>
  <c r="AQ110" i="4"/>
  <c r="AR110" i="4"/>
  <c r="AS110" i="4"/>
  <c r="AP111" i="4"/>
  <c r="AQ111" i="4"/>
  <c r="AR111" i="4"/>
  <c r="AS111" i="4"/>
  <c r="AP112" i="4"/>
  <c r="AQ112" i="4"/>
  <c r="AR112" i="4"/>
  <c r="AS112" i="4"/>
  <c r="AP113" i="4"/>
  <c r="AQ113" i="4"/>
  <c r="AR113" i="4"/>
  <c r="AS113" i="4"/>
  <c r="AP114" i="4"/>
  <c r="AQ114" i="4"/>
  <c r="AR114" i="4"/>
  <c r="AS114" i="4"/>
  <c r="AP115" i="4"/>
  <c r="AQ115" i="4"/>
  <c r="AR115" i="4"/>
  <c r="AS115" i="4"/>
  <c r="AP116" i="4"/>
  <c r="AQ116" i="4"/>
  <c r="AR116" i="4"/>
  <c r="AS116" i="4"/>
  <c r="AP117" i="4"/>
  <c r="AQ117" i="4"/>
  <c r="AR117" i="4"/>
  <c r="AS117" i="4"/>
  <c r="AP118" i="4"/>
  <c r="AQ118" i="4"/>
  <c r="AR118" i="4"/>
  <c r="AS118" i="4"/>
  <c r="AP119" i="4"/>
  <c r="AQ119" i="4"/>
  <c r="AR119" i="4"/>
  <c r="AS119" i="4"/>
  <c r="AP120" i="4"/>
  <c r="AQ120" i="4"/>
  <c r="AR120" i="4"/>
  <c r="AS120" i="4"/>
  <c r="AP121" i="4"/>
  <c r="AQ121" i="4"/>
  <c r="AR121" i="4"/>
  <c r="AS121" i="4"/>
  <c r="AP122" i="4"/>
  <c r="AQ122" i="4"/>
  <c r="AR122" i="4"/>
  <c r="AS122" i="4"/>
  <c r="AP123" i="4"/>
  <c r="AQ123" i="4"/>
  <c r="AR123" i="4"/>
  <c r="AS123" i="4"/>
  <c r="AP124" i="4"/>
  <c r="AQ124" i="4"/>
  <c r="AR124" i="4"/>
  <c r="AS124" i="4"/>
  <c r="AP125" i="4"/>
  <c r="AQ125" i="4"/>
  <c r="AR125" i="4"/>
  <c r="AS125" i="4"/>
  <c r="AP126" i="4"/>
  <c r="AQ126" i="4"/>
  <c r="AR126" i="4"/>
  <c r="AS126" i="4"/>
  <c r="AP127" i="4"/>
  <c r="AQ127" i="4"/>
  <c r="AR127" i="4"/>
  <c r="AS127" i="4"/>
  <c r="AP128" i="4"/>
  <c r="AQ128" i="4"/>
  <c r="AR128" i="4"/>
  <c r="AS128" i="4"/>
  <c r="AP129" i="4"/>
  <c r="AQ129" i="4"/>
  <c r="AR129" i="4"/>
  <c r="AS129" i="4"/>
  <c r="AP130" i="4"/>
  <c r="AQ130" i="4"/>
  <c r="AR130" i="4"/>
  <c r="AS130" i="4"/>
  <c r="AP131" i="4"/>
  <c r="AQ131" i="4"/>
  <c r="AR131" i="4"/>
  <c r="AS131" i="4"/>
  <c r="AP132" i="4"/>
  <c r="AQ132" i="4"/>
  <c r="AR132" i="4"/>
  <c r="AS132" i="4"/>
  <c r="AP133" i="4"/>
  <c r="AQ133" i="4"/>
  <c r="AR133" i="4"/>
  <c r="AS133" i="4"/>
  <c r="AP134" i="4"/>
  <c r="AQ134" i="4"/>
  <c r="AR134" i="4"/>
  <c r="AS134" i="4"/>
  <c r="AP135" i="4"/>
  <c r="AQ135" i="4"/>
  <c r="AR135" i="4"/>
  <c r="AS135" i="4"/>
  <c r="AP136" i="4"/>
  <c r="AQ136" i="4"/>
  <c r="AR136" i="4"/>
  <c r="AS136" i="4"/>
  <c r="AP137" i="4"/>
  <c r="AQ137" i="4"/>
  <c r="AR137" i="4"/>
  <c r="AS137" i="4"/>
  <c r="AP138" i="4"/>
  <c r="AQ138" i="4"/>
  <c r="AR138" i="4"/>
  <c r="AS138" i="4"/>
  <c r="AQ6" i="4"/>
  <c r="AR6" i="4"/>
  <c r="AS6" i="4"/>
  <c r="AP6" i="4"/>
  <c r="BJ184" i="10" l="1"/>
  <c r="BF184" i="10"/>
  <c r="BI184" i="10"/>
  <c r="BE184" i="10"/>
  <c r="BK211" i="8"/>
  <c r="BJ211" i="8"/>
  <c r="BG211" i="8"/>
  <c r="BF211" i="8"/>
  <c r="AR209" i="6"/>
  <c r="AT209" i="6"/>
  <c r="AV143" i="4"/>
  <c r="AX142" i="4"/>
  <c r="AY142" i="4" s="1"/>
  <c r="AZ141" i="4" s="1"/>
  <c r="AU143" i="4"/>
  <c r="BK189" i="10"/>
  <c r="BD190" i="10" s="1"/>
  <c r="BH184" i="10"/>
  <c r="BD184" i="10"/>
  <c r="BC184" i="10"/>
  <c r="BI211" i="8"/>
  <c r="BE211" i="8"/>
  <c r="BE212" i="8" s="1"/>
  <c r="BL216" i="8"/>
  <c r="BI217" i="8" s="1"/>
  <c r="BC190" i="10" l="1"/>
  <c r="BD185" i="10"/>
  <c r="AR210" i="6"/>
  <c r="AU209" i="6"/>
  <c r="AV208" i="6" s="1"/>
  <c r="AY143" i="4"/>
  <c r="BJ190" i="10"/>
  <c r="BL189" i="10"/>
  <c r="BF190" i="10"/>
  <c r="BE190" i="10"/>
  <c r="BI190" i="10"/>
  <c r="BH190" i="10"/>
  <c r="BK184" i="10"/>
  <c r="BL183" i="10" s="1"/>
  <c r="BC185" i="10"/>
  <c r="BG190" i="10"/>
  <c r="BE185" i="10"/>
  <c r="BJ217" i="8"/>
  <c r="BH217" i="8"/>
  <c r="BG217" i="8"/>
  <c r="BE217" i="8"/>
  <c r="BL211" i="8"/>
  <c r="BM210" i="8" s="1"/>
  <c r="BK217" i="8"/>
  <c r="BF217" i="8"/>
  <c r="BK185" i="10" l="1"/>
  <c r="BK190" i="10"/>
  <c r="BJ192" i="10"/>
  <c r="BL217" i="8"/>
  <c r="BM216" i="8" s="1"/>
  <c r="BL219" i="8"/>
  <c r="AY199" i="2" l="1"/>
  <c r="AV200" i="2" s="1"/>
  <c r="AP7" i="2"/>
  <c r="AQ7" i="2"/>
  <c r="AR7" i="2"/>
  <c r="AS7" i="2"/>
  <c r="AP8" i="2"/>
  <c r="AQ8" i="2"/>
  <c r="AR8" i="2"/>
  <c r="AS8" i="2"/>
  <c r="AP9" i="2"/>
  <c r="AQ9" i="2"/>
  <c r="AR9" i="2"/>
  <c r="AS9" i="2"/>
  <c r="AP10" i="2"/>
  <c r="AQ10" i="2"/>
  <c r="AR10" i="2"/>
  <c r="AS10" i="2"/>
  <c r="AP11" i="2"/>
  <c r="AQ11" i="2"/>
  <c r="AR11" i="2"/>
  <c r="AS11" i="2"/>
  <c r="AP12" i="2"/>
  <c r="AQ12" i="2"/>
  <c r="AR12" i="2"/>
  <c r="AS12" i="2"/>
  <c r="AP13" i="2"/>
  <c r="AQ13" i="2"/>
  <c r="AR13" i="2"/>
  <c r="AS13" i="2"/>
  <c r="AP14" i="2"/>
  <c r="AQ14" i="2"/>
  <c r="AR14" i="2"/>
  <c r="AS14" i="2"/>
  <c r="AP15" i="2"/>
  <c r="AQ15" i="2"/>
  <c r="AR15" i="2"/>
  <c r="AS15" i="2"/>
  <c r="AP16" i="2"/>
  <c r="AQ16" i="2"/>
  <c r="AR16" i="2"/>
  <c r="AS16" i="2"/>
  <c r="AP17" i="2"/>
  <c r="AQ17" i="2"/>
  <c r="AR17" i="2"/>
  <c r="AS17" i="2"/>
  <c r="AP18" i="2"/>
  <c r="AQ18" i="2"/>
  <c r="AR18" i="2"/>
  <c r="AS18" i="2"/>
  <c r="AP19" i="2"/>
  <c r="AQ19" i="2"/>
  <c r="AR19" i="2"/>
  <c r="AS19" i="2"/>
  <c r="AP20" i="2"/>
  <c r="AQ20" i="2"/>
  <c r="AR20" i="2"/>
  <c r="AS20" i="2"/>
  <c r="AP21" i="2"/>
  <c r="AQ21" i="2"/>
  <c r="AR21" i="2"/>
  <c r="AS21" i="2"/>
  <c r="AP22" i="2"/>
  <c r="AQ22" i="2"/>
  <c r="AR22" i="2"/>
  <c r="AS22" i="2"/>
  <c r="AP23" i="2"/>
  <c r="AQ23" i="2"/>
  <c r="AR23" i="2"/>
  <c r="AS23" i="2"/>
  <c r="AP24" i="2"/>
  <c r="AQ24" i="2"/>
  <c r="AR24" i="2"/>
  <c r="AS24" i="2"/>
  <c r="AP25" i="2"/>
  <c r="AQ25" i="2"/>
  <c r="AR25" i="2"/>
  <c r="AS25" i="2"/>
  <c r="AP26" i="2"/>
  <c r="AQ26" i="2"/>
  <c r="AR26" i="2"/>
  <c r="AS26" i="2"/>
  <c r="AP27" i="2"/>
  <c r="AQ27" i="2"/>
  <c r="AR27" i="2"/>
  <c r="AS27" i="2"/>
  <c r="AP28" i="2"/>
  <c r="AQ28" i="2"/>
  <c r="AR28" i="2"/>
  <c r="AS28" i="2"/>
  <c r="AP29" i="2"/>
  <c r="AQ29" i="2"/>
  <c r="AR29" i="2"/>
  <c r="AS29" i="2"/>
  <c r="AP30" i="2"/>
  <c r="AQ30" i="2"/>
  <c r="AR30" i="2"/>
  <c r="AS30" i="2"/>
  <c r="AP31" i="2"/>
  <c r="AQ31" i="2"/>
  <c r="AR31" i="2"/>
  <c r="AS31" i="2"/>
  <c r="AP32" i="2"/>
  <c r="AQ32" i="2"/>
  <c r="AR32" i="2"/>
  <c r="AS32" i="2"/>
  <c r="AP33" i="2"/>
  <c r="AQ33" i="2"/>
  <c r="AR33" i="2"/>
  <c r="AS33" i="2"/>
  <c r="AP34" i="2"/>
  <c r="AQ34" i="2"/>
  <c r="AR34" i="2"/>
  <c r="AS34" i="2"/>
  <c r="AP35" i="2"/>
  <c r="AQ35" i="2"/>
  <c r="AR35" i="2"/>
  <c r="AS35" i="2"/>
  <c r="AP36" i="2"/>
  <c r="AQ36" i="2"/>
  <c r="AR36" i="2"/>
  <c r="AS36" i="2"/>
  <c r="AP37" i="2"/>
  <c r="AQ37" i="2"/>
  <c r="AR37" i="2"/>
  <c r="AS37" i="2"/>
  <c r="AP38" i="2"/>
  <c r="AQ38" i="2"/>
  <c r="AR38" i="2"/>
  <c r="AS38" i="2"/>
  <c r="AP39" i="2"/>
  <c r="AQ39" i="2"/>
  <c r="AR39" i="2"/>
  <c r="AS39" i="2"/>
  <c r="AP40" i="2"/>
  <c r="AQ40" i="2"/>
  <c r="AR40" i="2"/>
  <c r="AS40" i="2"/>
  <c r="AP41" i="2"/>
  <c r="AQ41" i="2"/>
  <c r="AR41" i="2"/>
  <c r="AS41" i="2"/>
  <c r="AP42" i="2"/>
  <c r="AQ42" i="2"/>
  <c r="AR42" i="2"/>
  <c r="AS42" i="2"/>
  <c r="AP43" i="2"/>
  <c r="AQ43" i="2"/>
  <c r="AR43" i="2"/>
  <c r="AS43" i="2"/>
  <c r="AP44" i="2"/>
  <c r="AQ44" i="2"/>
  <c r="AR44" i="2"/>
  <c r="AS44" i="2"/>
  <c r="AP45" i="2"/>
  <c r="AQ45" i="2"/>
  <c r="AR45" i="2"/>
  <c r="AS45" i="2"/>
  <c r="AP46" i="2"/>
  <c r="AQ46" i="2"/>
  <c r="AR46" i="2"/>
  <c r="AS46" i="2"/>
  <c r="AP47" i="2"/>
  <c r="AQ47" i="2"/>
  <c r="AR47" i="2"/>
  <c r="AS47" i="2"/>
  <c r="AP48" i="2"/>
  <c r="AQ48" i="2"/>
  <c r="AR48" i="2"/>
  <c r="AS48" i="2"/>
  <c r="AP49" i="2"/>
  <c r="AQ49" i="2"/>
  <c r="AR49" i="2"/>
  <c r="AS49" i="2"/>
  <c r="AP50" i="2"/>
  <c r="AQ50" i="2"/>
  <c r="AR50" i="2"/>
  <c r="AS50" i="2"/>
  <c r="AP51" i="2"/>
  <c r="AQ51" i="2"/>
  <c r="AR51" i="2"/>
  <c r="AS51" i="2"/>
  <c r="AP52" i="2"/>
  <c r="AQ52" i="2"/>
  <c r="AR52" i="2"/>
  <c r="AS52" i="2"/>
  <c r="AP53" i="2"/>
  <c r="AQ53" i="2"/>
  <c r="AR53" i="2"/>
  <c r="AS53" i="2"/>
  <c r="AP54" i="2"/>
  <c r="AQ54" i="2"/>
  <c r="AR54" i="2"/>
  <c r="AS54" i="2"/>
  <c r="AP55" i="2"/>
  <c r="AQ55" i="2"/>
  <c r="AR55" i="2"/>
  <c r="AS55" i="2"/>
  <c r="AP56" i="2"/>
  <c r="AQ56" i="2"/>
  <c r="AR56" i="2"/>
  <c r="AS56" i="2"/>
  <c r="AP57" i="2"/>
  <c r="AQ57" i="2"/>
  <c r="AR57" i="2"/>
  <c r="AS57" i="2"/>
  <c r="AP58" i="2"/>
  <c r="AQ58" i="2"/>
  <c r="AR58" i="2"/>
  <c r="AS58" i="2"/>
  <c r="AP59" i="2"/>
  <c r="AQ59" i="2"/>
  <c r="AR59" i="2"/>
  <c r="AS59" i="2"/>
  <c r="AP60" i="2"/>
  <c r="AQ60" i="2"/>
  <c r="AR60" i="2"/>
  <c r="AS60" i="2"/>
  <c r="AP61" i="2"/>
  <c r="AQ61" i="2"/>
  <c r="AR61" i="2"/>
  <c r="AS61" i="2"/>
  <c r="AP62" i="2"/>
  <c r="AQ62" i="2"/>
  <c r="AR62" i="2"/>
  <c r="AS62" i="2"/>
  <c r="AP63" i="2"/>
  <c r="AQ63" i="2"/>
  <c r="AR63" i="2"/>
  <c r="AS63" i="2"/>
  <c r="AP64" i="2"/>
  <c r="AQ64" i="2"/>
  <c r="AR64" i="2"/>
  <c r="AS64" i="2"/>
  <c r="AP65" i="2"/>
  <c r="AQ65" i="2"/>
  <c r="AR65" i="2"/>
  <c r="AS65" i="2"/>
  <c r="AP66" i="2"/>
  <c r="AQ66" i="2"/>
  <c r="AR66" i="2"/>
  <c r="AS66" i="2"/>
  <c r="AP67" i="2"/>
  <c r="AQ67" i="2"/>
  <c r="AR67" i="2"/>
  <c r="AS67" i="2"/>
  <c r="AP68" i="2"/>
  <c r="AQ68" i="2"/>
  <c r="AR68" i="2"/>
  <c r="AS68" i="2"/>
  <c r="AP69" i="2"/>
  <c r="AQ69" i="2"/>
  <c r="AR69" i="2"/>
  <c r="AS69" i="2"/>
  <c r="AP70" i="2"/>
  <c r="AQ70" i="2"/>
  <c r="AR70" i="2"/>
  <c r="AS70" i="2"/>
  <c r="AP71" i="2"/>
  <c r="AQ71" i="2"/>
  <c r="AR71" i="2"/>
  <c r="AS71" i="2"/>
  <c r="AP72" i="2"/>
  <c r="AQ72" i="2"/>
  <c r="AR72" i="2"/>
  <c r="AS72" i="2"/>
  <c r="AP73" i="2"/>
  <c r="AQ73" i="2"/>
  <c r="AR73" i="2"/>
  <c r="AS73" i="2"/>
  <c r="AP74" i="2"/>
  <c r="AQ74" i="2"/>
  <c r="AR74" i="2"/>
  <c r="AS74" i="2"/>
  <c r="AP75" i="2"/>
  <c r="AQ75" i="2"/>
  <c r="AR75" i="2"/>
  <c r="AS75" i="2"/>
  <c r="AP76" i="2"/>
  <c r="AQ76" i="2"/>
  <c r="AR76" i="2"/>
  <c r="AS76" i="2"/>
  <c r="AP77" i="2"/>
  <c r="AQ77" i="2"/>
  <c r="AR77" i="2"/>
  <c r="AS77" i="2"/>
  <c r="AP78" i="2"/>
  <c r="AQ78" i="2"/>
  <c r="AR78" i="2"/>
  <c r="AS78" i="2"/>
  <c r="AP79" i="2"/>
  <c r="AQ79" i="2"/>
  <c r="AR79" i="2"/>
  <c r="AS79" i="2"/>
  <c r="AP80" i="2"/>
  <c r="AQ80" i="2"/>
  <c r="AR80" i="2"/>
  <c r="AS80" i="2"/>
  <c r="AP81" i="2"/>
  <c r="AQ81" i="2"/>
  <c r="AR81" i="2"/>
  <c r="AS81" i="2"/>
  <c r="AP82" i="2"/>
  <c r="AQ82" i="2"/>
  <c r="AR82" i="2"/>
  <c r="AS82" i="2"/>
  <c r="AP83" i="2"/>
  <c r="AQ83" i="2"/>
  <c r="AR83" i="2"/>
  <c r="AS83" i="2"/>
  <c r="AP84" i="2"/>
  <c r="AQ84" i="2"/>
  <c r="AR84" i="2"/>
  <c r="AS84" i="2"/>
  <c r="AP85" i="2"/>
  <c r="AQ85" i="2"/>
  <c r="AR85" i="2"/>
  <c r="AS85" i="2"/>
  <c r="AP86" i="2"/>
  <c r="AQ86" i="2"/>
  <c r="AR86" i="2"/>
  <c r="AS86" i="2"/>
  <c r="AP87" i="2"/>
  <c r="AQ87" i="2"/>
  <c r="AR87" i="2"/>
  <c r="AS87" i="2"/>
  <c r="AP88" i="2"/>
  <c r="AQ88" i="2"/>
  <c r="AR88" i="2"/>
  <c r="AS88" i="2"/>
  <c r="AP89" i="2"/>
  <c r="AQ89" i="2"/>
  <c r="AR89" i="2"/>
  <c r="AS89" i="2"/>
  <c r="AP90" i="2"/>
  <c r="AQ90" i="2"/>
  <c r="AR90" i="2"/>
  <c r="AS90" i="2"/>
  <c r="AP91" i="2"/>
  <c r="AQ91" i="2"/>
  <c r="AR91" i="2"/>
  <c r="AS91" i="2"/>
  <c r="AP92" i="2"/>
  <c r="AQ92" i="2"/>
  <c r="AR92" i="2"/>
  <c r="AS92" i="2"/>
  <c r="AP93" i="2"/>
  <c r="AQ93" i="2"/>
  <c r="AR93" i="2"/>
  <c r="AS93" i="2"/>
  <c r="AP94" i="2"/>
  <c r="AQ94" i="2"/>
  <c r="AR94" i="2"/>
  <c r="AS94" i="2"/>
  <c r="AP95" i="2"/>
  <c r="AQ95" i="2"/>
  <c r="AR95" i="2"/>
  <c r="AS95" i="2"/>
  <c r="AP96" i="2"/>
  <c r="AQ96" i="2"/>
  <c r="AR96" i="2"/>
  <c r="AS96" i="2"/>
  <c r="AP97" i="2"/>
  <c r="AQ97" i="2"/>
  <c r="AR97" i="2"/>
  <c r="AS97" i="2"/>
  <c r="AP98" i="2"/>
  <c r="AQ98" i="2"/>
  <c r="AR98" i="2"/>
  <c r="AS98" i="2"/>
  <c r="AP99" i="2"/>
  <c r="AQ99" i="2"/>
  <c r="AR99" i="2"/>
  <c r="AS99" i="2"/>
  <c r="AP100" i="2"/>
  <c r="AQ100" i="2"/>
  <c r="AR100" i="2"/>
  <c r="AS100" i="2"/>
  <c r="AP101" i="2"/>
  <c r="AQ101" i="2"/>
  <c r="AR101" i="2"/>
  <c r="AS101" i="2"/>
  <c r="AP102" i="2"/>
  <c r="AQ102" i="2"/>
  <c r="AR102" i="2"/>
  <c r="AS102" i="2"/>
  <c r="AP103" i="2"/>
  <c r="AQ103" i="2"/>
  <c r="AR103" i="2"/>
  <c r="AS103" i="2"/>
  <c r="AP104" i="2"/>
  <c r="AQ104" i="2"/>
  <c r="AR104" i="2"/>
  <c r="AS104" i="2"/>
  <c r="AP105" i="2"/>
  <c r="AQ105" i="2"/>
  <c r="AR105" i="2"/>
  <c r="AS105" i="2"/>
  <c r="AP106" i="2"/>
  <c r="AQ106" i="2"/>
  <c r="AR106" i="2"/>
  <c r="AS106" i="2"/>
  <c r="AP107" i="2"/>
  <c r="AQ107" i="2"/>
  <c r="AR107" i="2"/>
  <c r="AS107" i="2"/>
  <c r="AP108" i="2"/>
  <c r="AQ108" i="2"/>
  <c r="AR108" i="2"/>
  <c r="AS108" i="2"/>
  <c r="AP109" i="2"/>
  <c r="AQ109" i="2"/>
  <c r="AR109" i="2"/>
  <c r="AS109" i="2"/>
  <c r="AP110" i="2"/>
  <c r="AQ110" i="2"/>
  <c r="AR110" i="2"/>
  <c r="AS110" i="2"/>
  <c r="AP111" i="2"/>
  <c r="AQ111" i="2"/>
  <c r="AR111" i="2"/>
  <c r="AS111" i="2"/>
  <c r="AP112" i="2"/>
  <c r="AQ112" i="2"/>
  <c r="AR112" i="2"/>
  <c r="AS112" i="2"/>
  <c r="AP113" i="2"/>
  <c r="AQ113" i="2"/>
  <c r="AR113" i="2"/>
  <c r="AS113" i="2"/>
  <c r="AP114" i="2"/>
  <c r="AQ114" i="2"/>
  <c r="AR114" i="2"/>
  <c r="AS114" i="2"/>
  <c r="AP115" i="2"/>
  <c r="AQ115" i="2"/>
  <c r="AR115" i="2"/>
  <c r="AS115" i="2"/>
  <c r="AP116" i="2"/>
  <c r="AQ116" i="2"/>
  <c r="AR116" i="2"/>
  <c r="AS116" i="2"/>
  <c r="AP117" i="2"/>
  <c r="AQ117" i="2"/>
  <c r="AR117" i="2"/>
  <c r="AS117" i="2"/>
  <c r="AP118" i="2"/>
  <c r="AQ118" i="2"/>
  <c r="AR118" i="2"/>
  <c r="AS118" i="2"/>
  <c r="AP119" i="2"/>
  <c r="AQ119" i="2"/>
  <c r="AR119" i="2"/>
  <c r="AS119" i="2"/>
  <c r="AP120" i="2"/>
  <c r="AQ120" i="2"/>
  <c r="AR120" i="2"/>
  <c r="AS120" i="2"/>
  <c r="AP121" i="2"/>
  <c r="AQ121" i="2"/>
  <c r="AR121" i="2"/>
  <c r="AS121" i="2"/>
  <c r="AP122" i="2"/>
  <c r="AQ122" i="2"/>
  <c r="AR122" i="2"/>
  <c r="AS122" i="2"/>
  <c r="AP123" i="2"/>
  <c r="AQ123" i="2"/>
  <c r="AR123" i="2"/>
  <c r="AS123" i="2"/>
  <c r="AP124" i="2"/>
  <c r="AQ124" i="2"/>
  <c r="AR124" i="2"/>
  <c r="AS124" i="2"/>
  <c r="AP125" i="2"/>
  <c r="AQ125" i="2"/>
  <c r="AR125" i="2"/>
  <c r="AS125" i="2"/>
  <c r="AP126" i="2"/>
  <c r="AQ126" i="2"/>
  <c r="AR126" i="2"/>
  <c r="AS126" i="2"/>
  <c r="AP127" i="2"/>
  <c r="AQ127" i="2"/>
  <c r="AR127" i="2"/>
  <c r="AS127" i="2"/>
  <c r="AP128" i="2"/>
  <c r="AQ128" i="2"/>
  <c r="AR128" i="2"/>
  <c r="AS128" i="2"/>
  <c r="AP129" i="2"/>
  <c r="AQ129" i="2"/>
  <c r="AR129" i="2"/>
  <c r="AS129" i="2"/>
  <c r="AP130" i="2"/>
  <c r="AQ130" i="2"/>
  <c r="AR130" i="2"/>
  <c r="AS130" i="2"/>
  <c r="AP131" i="2"/>
  <c r="AQ131" i="2"/>
  <c r="AR131" i="2"/>
  <c r="AS131" i="2"/>
  <c r="AP132" i="2"/>
  <c r="AQ132" i="2"/>
  <c r="AR132" i="2"/>
  <c r="AS132" i="2"/>
  <c r="AP133" i="2"/>
  <c r="AQ133" i="2"/>
  <c r="AR133" i="2"/>
  <c r="AS133" i="2"/>
  <c r="AP134" i="2"/>
  <c r="AQ134" i="2"/>
  <c r="AR134" i="2"/>
  <c r="AS134" i="2"/>
  <c r="AP135" i="2"/>
  <c r="AQ135" i="2"/>
  <c r="AR135" i="2"/>
  <c r="AS135" i="2"/>
  <c r="AP136" i="2"/>
  <c r="AQ136" i="2"/>
  <c r="AR136" i="2"/>
  <c r="AS136" i="2"/>
  <c r="AP137" i="2"/>
  <c r="AQ137" i="2"/>
  <c r="AR137" i="2"/>
  <c r="AS137" i="2"/>
  <c r="AP138" i="2"/>
  <c r="AQ138" i="2"/>
  <c r="AR138" i="2"/>
  <c r="AS138" i="2"/>
  <c r="AP139" i="2"/>
  <c r="AQ139" i="2"/>
  <c r="AR139" i="2"/>
  <c r="AS139" i="2"/>
  <c r="AP140" i="2"/>
  <c r="AQ140" i="2"/>
  <c r="AR140" i="2"/>
  <c r="AS140" i="2"/>
  <c r="AP141" i="2"/>
  <c r="AQ141" i="2"/>
  <c r="AR141" i="2"/>
  <c r="AS141" i="2"/>
  <c r="AP142" i="2"/>
  <c r="AQ142" i="2"/>
  <c r="AR142" i="2"/>
  <c r="AS142" i="2"/>
  <c r="AP143" i="2"/>
  <c r="AQ143" i="2"/>
  <c r="AR143" i="2"/>
  <c r="AS143" i="2"/>
  <c r="AP144" i="2"/>
  <c r="AQ144" i="2"/>
  <c r="AR144" i="2"/>
  <c r="AS144" i="2"/>
  <c r="AP145" i="2"/>
  <c r="AQ145" i="2"/>
  <c r="AR145" i="2"/>
  <c r="AS145" i="2"/>
  <c r="AP146" i="2"/>
  <c r="AQ146" i="2"/>
  <c r="AR146" i="2"/>
  <c r="AS146" i="2"/>
  <c r="AP147" i="2"/>
  <c r="AQ147" i="2"/>
  <c r="AR147" i="2"/>
  <c r="AS147" i="2"/>
  <c r="AP148" i="2"/>
  <c r="AQ148" i="2"/>
  <c r="AR148" i="2"/>
  <c r="AS148" i="2"/>
  <c r="AP149" i="2"/>
  <c r="AQ149" i="2"/>
  <c r="AR149" i="2"/>
  <c r="AS149" i="2"/>
  <c r="AP150" i="2"/>
  <c r="AQ150" i="2"/>
  <c r="AR150" i="2"/>
  <c r="AS150" i="2"/>
  <c r="AP151" i="2"/>
  <c r="AQ151" i="2"/>
  <c r="AR151" i="2"/>
  <c r="AS151" i="2"/>
  <c r="AP152" i="2"/>
  <c r="AQ152" i="2"/>
  <c r="AR152" i="2"/>
  <c r="AS152" i="2"/>
  <c r="AP153" i="2"/>
  <c r="AQ153" i="2"/>
  <c r="AR153" i="2"/>
  <c r="AS153" i="2"/>
  <c r="AP154" i="2"/>
  <c r="AQ154" i="2"/>
  <c r="AR154" i="2"/>
  <c r="AS154" i="2"/>
  <c r="AP155" i="2"/>
  <c r="AQ155" i="2"/>
  <c r="AR155" i="2"/>
  <c r="AS155" i="2"/>
  <c r="AP156" i="2"/>
  <c r="AQ156" i="2"/>
  <c r="AR156" i="2"/>
  <c r="AS156" i="2"/>
  <c r="AP157" i="2"/>
  <c r="AQ157" i="2"/>
  <c r="AR157" i="2"/>
  <c r="AS157" i="2"/>
  <c r="AP158" i="2"/>
  <c r="AQ158" i="2"/>
  <c r="AR158" i="2"/>
  <c r="AS158" i="2"/>
  <c r="AP159" i="2"/>
  <c r="AQ159" i="2"/>
  <c r="AR159" i="2"/>
  <c r="AS159" i="2"/>
  <c r="AP160" i="2"/>
  <c r="AQ160" i="2"/>
  <c r="AR160" i="2"/>
  <c r="AS160" i="2"/>
  <c r="AP161" i="2"/>
  <c r="AQ161" i="2"/>
  <c r="AR161" i="2"/>
  <c r="AS161" i="2"/>
  <c r="AP162" i="2"/>
  <c r="AQ162" i="2"/>
  <c r="AR162" i="2"/>
  <c r="AS162" i="2"/>
  <c r="AP163" i="2"/>
  <c r="AQ163" i="2"/>
  <c r="AR163" i="2"/>
  <c r="AS163" i="2"/>
  <c r="AP164" i="2"/>
  <c r="AQ164" i="2"/>
  <c r="AR164" i="2"/>
  <c r="AS164" i="2"/>
  <c r="AP165" i="2"/>
  <c r="AQ165" i="2"/>
  <c r="AR165" i="2"/>
  <c r="AS165" i="2"/>
  <c r="AP166" i="2"/>
  <c r="AQ166" i="2"/>
  <c r="AR166" i="2"/>
  <c r="AS166" i="2"/>
  <c r="AP167" i="2"/>
  <c r="AQ167" i="2"/>
  <c r="AR167" i="2"/>
  <c r="AS167" i="2"/>
  <c r="AP168" i="2"/>
  <c r="AQ168" i="2"/>
  <c r="AR168" i="2"/>
  <c r="AS168" i="2"/>
  <c r="AP169" i="2"/>
  <c r="AQ169" i="2"/>
  <c r="AR169" i="2"/>
  <c r="AS169" i="2"/>
  <c r="AP170" i="2"/>
  <c r="AQ170" i="2"/>
  <c r="AR170" i="2"/>
  <c r="AS170" i="2"/>
  <c r="AP171" i="2"/>
  <c r="AQ171" i="2"/>
  <c r="AR171" i="2"/>
  <c r="AS171" i="2"/>
  <c r="AP172" i="2"/>
  <c r="AQ172" i="2"/>
  <c r="AR172" i="2"/>
  <c r="AS172" i="2"/>
  <c r="AP173" i="2"/>
  <c r="AQ173" i="2"/>
  <c r="AR173" i="2"/>
  <c r="AS173" i="2"/>
  <c r="AP174" i="2"/>
  <c r="AQ174" i="2"/>
  <c r="AR174" i="2"/>
  <c r="AS174" i="2"/>
  <c r="AP175" i="2"/>
  <c r="AQ175" i="2"/>
  <c r="AR175" i="2"/>
  <c r="AS175" i="2"/>
  <c r="AP176" i="2"/>
  <c r="AQ176" i="2"/>
  <c r="AR176" i="2"/>
  <c r="AS176" i="2"/>
  <c r="AP177" i="2"/>
  <c r="AQ177" i="2"/>
  <c r="AR177" i="2"/>
  <c r="AS177" i="2"/>
  <c r="AP178" i="2"/>
  <c r="AQ178" i="2"/>
  <c r="AR178" i="2"/>
  <c r="AS178" i="2"/>
  <c r="AP179" i="2"/>
  <c r="AQ179" i="2"/>
  <c r="AR179" i="2"/>
  <c r="AS179" i="2"/>
  <c r="AP180" i="2"/>
  <c r="AQ180" i="2"/>
  <c r="AR180" i="2"/>
  <c r="AS180" i="2"/>
  <c r="AP181" i="2"/>
  <c r="AQ181" i="2"/>
  <c r="AR181" i="2"/>
  <c r="AS181" i="2"/>
  <c r="AP182" i="2"/>
  <c r="AQ182" i="2"/>
  <c r="AR182" i="2"/>
  <c r="AS182" i="2"/>
  <c r="AP183" i="2"/>
  <c r="AQ183" i="2"/>
  <c r="AR183" i="2"/>
  <c r="AS183" i="2"/>
  <c r="AP184" i="2"/>
  <c r="AQ184" i="2"/>
  <c r="AR184" i="2"/>
  <c r="AS184" i="2"/>
  <c r="AP185" i="2"/>
  <c r="AQ185" i="2"/>
  <c r="AR185" i="2"/>
  <c r="AS185" i="2"/>
  <c r="AP186" i="2"/>
  <c r="AQ186" i="2"/>
  <c r="AR186" i="2"/>
  <c r="AS186" i="2"/>
  <c r="AP187" i="2"/>
  <c r="AQ187" i="2"/>
  <c r="AR187" i="2"/>
  <c r="AS187" i="2"/>
  <c r="AP188" i="2"/>
  <c r="AQ188" i="2"/>
  <c r="AR188" i="2"/>
  <c r="AS188" i="2"/>
  <c r="AP189" i="2"/>
  <c r="AQ189" i="2"/>
  <c r="AR189" i="2"/>
  <c r="AS189" i="2"/>
  <c r="AP190" i="2"/>
  <c r="AQ190" i="2"/>
  <c r="AR190" i="2"/>
  <c r="AS190" i="2"/>
  <c r="AP191" i="2"/>
  <c r="AQ191" i="2"/>
  <c r="AR191" i="2"/>
  <c r="AS191" i="2"/>
  <c r="AP192" i="2"/>
  <c r="AQ192" i="2"/>
  <c r="AR192" i="2"/>
  <c r="AS192" i="2"/>
  <c r="AP193" i="2"/>
  <c r="AQ193" i="2"/>
  <c r="AR193" i="2"/>
  <c r="AS193" i="2"/>
  <c r="AP194" i="2"/>
  <c r="AQ194" i="2"/>
  <c r="AR194" i="2"/>
  <c r="AS194" i="2"/>
  <c r="AQ6" i="2"/>
  <c r="AR6" i="2"/>
  <c r="AS6" i="2"/>
  <c r="AP6" i="2"/>
  <c r="AU200" i="2" l="1"/>
  <c r="AX200" i="2"/>
  <c r="AV201" i="2"/>
  <c r="AW200" i="2"/>
  <c r="AY200" i="2" s="1"/>
  <c r="AZ199" i="2" s="1"/>
  <c r="AU201" i="2"/>
  <c r="M209" i="9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730" i="1"/>
  <c r="U897" i="1"/>
  <c r="V897" i="1"/>
  <c r="W897" i="1"/>
  <c r="X897" i="1"/>
  <c r="Y897" i="1"/>
  <c r="AC897" i="1"/>
  <c r="AD897" i="1"/>
  <c r="AE897" i="1"/>
  <c r="AF897" i="1"/>
  <c r="AG897" i="1"/>
  <c r="AH897" i="1"/>
  <c r="AL897" i="1"/>
  <c r="U898" i="1"/>
  <c r="V898" i="1"/>
  <c r="W898" i="1"/>
  <c r="X898" i="1"/>
  <c r="Y898" i="1"/>
  <c r="AC898" i="1"/>
  <c r="AD898" i="1"/>
  <c r="AE898" i="1"/>
  <c r="AF898" i="1"/>
  <c r="AG898" i="1"/>
  <c r="AH898" i="1"/>
  <c r="AL898" i="1"/>
  <c r="U899" i="1"/>
  <c r="V899" i="1"/>
  <c r="W899" i="1"/>
  <c r="X899" i="1"/>
  <c r="Y899" i="1"/>
  <c r="AC899" i="1"/>
  <c r="AD899" i="1"/>
  <c r="AE899" i="1"/>
  <c r="AF899" i="1"/>
  <c r="AG899" i="1"/>
  <c r="AH899" i="1"/>
  <c r="AL899" i="1"/>
  <c r="U900" i="1"/>
  <c r="V900" i="1"/>
  <c r="W900" i="1"/>
  <c r="X900" i="1"/>
  <c r="Y900" i="1"/>
  <c r="AC900" i="1"/>
  <c r="AD900" i="1"/>
  <c r="AE900" i="1"/>
  <c r="AF900" i="1"/>
  <c r="AG900" i="1"/>
  <c r="AH900" i="1"/>
  <c r="AL900" i="1"/>
  <c r="U901" i="1"/>
  <c r="V901" i="1"/>
  <c r="W901" i="1"/>
  <c r="X901" i="1"/>
  <c r="Y901" i="1"/>
  <c r="AC901" i="1"/>
  <c r="AD901" i="1"/>
  <c r="AE901" i="1"/>
  <c r="AF901" i="1"/>
  <c r="AG901" i="1"/>
  <c r="AH901" i="1"/>
  <c r="AL901" i="1"/>
  <c r="U902" i="1"/>
  <c r="V902" i="1"/>
  <c r="W902" i="1"/>
  <c r="X902" i="1"/>
  <c r="Y902" i="1"/>
  <c r="AC902" i="1"/>
  <c r="AD902" i="1"/>
  <c r="AE902" i="1"/>
  <c r="AF902" i="1"/>
  <c r="AG902" i="1"/>
  <c r="AH902" i="1"/>
  <c r="AL902" i="1"/>
  <c r="U903" i="1"/>
  <c r="V903" i="1"/>
  <c r="W903" i="1"/>
  <c r="X903" i="1"/>
  <c r="Y903" i="1"/>
  <c r="AC903" i="1"/>
  <c r="AD903" i="1"/>
  <c r="AE903" i="1"/>
  <c r="AF903" i="1"/>
  <c r="AG903" i="1"/>
  <c r="AH903" i="1"/>
  <c r="AL903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G897" i="1"/>
  <c r="AV897" i="1" s="1"/>
  <c r="G898" i="1"/>
  <c r="G899" i="1"/>
  <c r="H899" i="1" s="1"/>
  <c r="G900" i="1"/>
  <c r="AV900" i="1" s="1"/>
  <c r="G901" i="1"/>
  <c r="AV901" i="1" s="1"/>
  <c r="G902" i="1"/>
  <c r="AV902" i="1" s="1"/>
  <c r="G903" i="1"/>
  <c r="H903" i="1" s="1"/>
  <c r="B897" i="1"/>
  <c r="C897" i="1"/>
  <c r="D897" i="1"/>
  <c r="D941" i="14" s="1"/>
  <c r="T941" i="14" s="1"/>
  <c r="F897" i="1"/>
  <c r="B898" i="1"/>
  <c r="C898" i="1"/>
  <c r="D898" i="1"/>
  <c r="D942" i="14" s="1"/>
  <c r="T942" i="14" s="1"/>
  <c r="F898" i="1"/>
  <c r="B899" i="1"/>
  <c r="C899" i="1"/>
  <c r="D899" i="1"/>
  <c r="D943" i="14" s="1"/>
  <c r="T943" i="14" s="1"/>
  <c r="F899" i="1"/>
  <c r="B900" i="1"/>
  <c r="C900" i="1"/>
  <c r="D900" i="1"/>
  <c r="D944" i="14" s="1"/>
  <c r="T944" i="14" s="1"/>
  <c r="F900" i="1"/>
  <c r="B901" i="1"/>
  <c r="C901" i="1"/>
  <c r="D901" i="1"/>
  <c r="D945" i="14" s="1"/>
  <c r="T945" i="14" s="1"/>
  <c r="F901" i="1"/>
  <c r="B902" i="1"/>
  <c r="C902" i="1"/>
  <c r="D902" i="1"/>
  <c r="D946" i="14" s="1"/>
  <c r="T946" i="14" s="1"/>
  <c r="F902" i="1"/>
  <c r="B903" i="1"/>
  <c r="C903" i="1"/>
  <c r="D903" i="1"/>
  <c r="D947" i="14" s="1"/>
  <c r="T947" i="14" s="1"/>
  <c r="F903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905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963" i="1"/>
  <c r="AC961" i="1"/>
  <c r="AC962" i="1"/>
  <c r="AC957" i="1"/>
  <c r="AC958" i="1"/>
  <c r="AC959" i="1"/>
  <c r="AC960" i="1"/>
  <c r="AC951" i="1"/>
  <c r="AC952" i="1"/>
  <c r="AC953" i="1"/>
  <c r="AC954" i="1"/>
  <c r="AC955" i="1"/>
  <c r="AC956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26" i="1"/>
  <c r="AC927" i="1"/>
  <c r="AC928" i="1"/>
  <c r="AC929" i="1"/>
  <c r="AC930" i="1"/>
  <c r="AC931" i="1"/>
  <c r="AC932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05" i="1"/>
  <c r="G731" i="1"/>
  <c r="C775" i="14" s="1"/>
  <c r="G732" i="1"/>
  <c r="C776" i="14" s="1"/>
  <c r="G733" i="1"/>
  <c r="AV733" i="1" s="1"/>
  <c r="G734" i="1"/>
  <c r="C778" i="14" s="1"/>
  <c r="G735" i="1"/>
  <c r="H735" i="1" s="1"/>
  <c r="G736" i="1"/>
  <c r="H736" i="1" s="1"/>
  <c r="G737" i="1"/>
  <c r="C781" i="14" s="1"/>
  <c r="G738" i="1"/>
  <c r="C782" i="14" s="1"/>
  <c r="G739" i="1"/>
  <c r="G740" i="1"/>
  <c r="C784" i="14" s="1"/>
  <c r="G741" i="1"/>
  <c r="H741" i="1" s="1"/>
  <c r="G742" i="1"/>
  <c r="C786" i="14" s="1"/>
  <c r="G743" i="1"/>
  <c r="C787" i="14" s="1"/>
  <c r="G744" i="1"/>
  <c r="C788" i="14" s="1"/>
  <c r="G745" i="1"/>
  <c r="C789" i="14" s="1"/>
  <c r="G746" i="1"/>
  <c r="C790" i="14" s="1"/>
  <c r="G747" i="1"/>
  <c r="H747" i="1" s="1"/>
  <c r="G748" i="1"/>
  <c r="C792" i="14" s="1"/>
  <c r="G749" i="1"/>
  <c r="C793" i="14" s="1"/>
  <c r="G750" i="1"/>
  <c r="C794" i="14" s="1"/>
  <c r="G751" i="1"/>
  <c r="H751" i="1" s="1"/>
  <c r="G752" i="1"/>
  <c r="H752" i="1" s="1"/>
  <c r="G753" i="1"/>
  <c r="C797" i="14" s="1"/>
  <c r="G754" i="1"/>
  <c r="C798" i="14" s="1"/>
  <c r="G755" i="1"/>
  <c r="G756" i="1"/>
  <c r="C800" i="14" s="1"/>
  <c r="G757" i="1"/>
  <c r="C801" i="14" s="1"/>
  <c r="G758" i="1"/>
  <c r="C802" i="14" s="1"/>
  <c r="G759" i="1"/>
  <c r="C803" i="14" s="1"/>
  <c r="G760" i="1"/>
  <c r="C804" i="14" s="1"/>
  <c r="G761" i="1"/>
  <c r="C805" i="14" s="1"/>
  <c r="G762" i="1"/>
  <c r="C806" i="14" s="1"/>
  <c r="G763" i="1"/>
  <c r="H763" i="1" s="1"/>
  <c r="G764" i="1"/>
  <c r="C808" i="14" s="1"/>
  <c r="G765" i="1"/>
  <c r="C809" i="14" s="1"/>
  <c r="G766" i="1"/>
  <c r="C810" i="14" s="1"/>
  <c r="G767" i="1"/>
  <c r="H767" i="1" s="1"/>
  <c r="G768" i="1"/>
  <c r="H768" i="1" s="1"/>
  <c r="G769" i="1"/>
  <c r="C813" i="14" s="1"/>
  <c r="G770" i="1"/>
  <c r="C814" i="14" s="1"/>
  <c r="G771" i="1"/>
  <c r="H771" i="1" s="1"/>
  <c r="G772" i="1"/>
  <c r="C816" i="14" s="1"/>
  <c r="G773" i="1"/>
  <c r="C817" i="14" s="1"/>
  <c r="G774" i="1"/>
  <c r="C818" i="14" s="1"/>
  <c r="G775" i="1"/>
  <c r="C819" i="14" s="1"/>
  <c r="G776" i="1"/>
  <c r="C820" i="14" s="1"/>
  <c r="G777" i="1"/>
  <c r="C821" i="14" s="1"/>
  <c r="G778" i="1"/>
  <c r="C822" i="14" s="1"/>
  <c r="G779" i="1"/>
  <c r="H779" i="1" s="1"/>
  <c r="G780" i="1"/>
  <c r="C824" i="14" s="1"/>
  <c r="G781" i="1"/>
  <c r="C825" i="14" s="1"/>
  <c r="G782" i="1"/>
  <c r="C826" i="14" s="1"/>
  <c r="G783" i="1"/>
  <c r="H783" i="1" s="1"/>
  <c r="G784" i="1"/>
  <c r="H784" i="1" s="1"/>
  <c r="G785" i="1"/>
  <c r="C829" i="14" s="1"/>
  <c r="G786" i="1"/>
  <c r="C830" i="14" s="1"/>
  <c r="G787" i="1"/>
  <c r="G788" i="1"/>
  <c r="C832" i="14" s="1"/>
  <c r="G789" i="1"/>
  <c r="C833" i="14" s="1"/>
  <c r="G790" i="1"/>
  <c r="C834" i="14" s="1"/>
  <c r="G791" i="1"/>
  <c r="C835" i="14" s="1"/>
  <c r="G792" i="1"/>
  <c r="C836" i="14" s="1"/>
  <c r="G793" i="1"/>
  <c r="C837" i="14" s="1"/>
  <c r="G794" i="1"/>
  <c r="C838" i="14" s="1"/>
  <c r="G795" i="1"/>
  <c r="H795" i="1" s="1"/>
  <c r="G796" i="1"/>
  <c r="C840" i="14" s="1"/>
  <c r="G797" i="1"/>
  <c r="C841" i="14" s="1"/>
  <c r="G798" i="1"/>
  <c r="C842" i="14" s="1"/>
  <c r="G799" i="1"/>
  <c r="H799" i="1" s="1"/>
  <c r="G800" i="1"/>
  <c r="H800" i="1" s="1"/>
  <c r="G801" i="1"/>
  <c r="C845" i="14" s="1"/>
  <c r="G802" i="1"/>
  <c r="C846" i="14" s="1"/>
  <c r="G803" i="1"/>
  <c r="G804" i="1"/>
  <c r="C848" i="14" s="1"/>
  <c r="G805" i="1"/>
  <c r="C849" i="14" s="1"/>
  <c r="G806" i="1"/>
  <c r="C850" i="14" s="1"/>
  <c r="G807" i="1"/>
  <c r="C851" i="14" s="1"/>
  <c r="G808" i="1"/>
  <c r="C852" i="14" s="1"/>
  <c r="G809" i="1"/>
  <c r="C853" i="14" s="1"/>
  <c r="G810" i="1"/>
  <c r="C854" i="14" s="1"/>
  <c r="G811" i="1"/>
  <c r="H811" i="1" s="1"/>
  <c r="G812" i="1"/>
  <c r="C856" i="14" s="1"/>
  <c r="G813" i="1"/>
  <c r="C857" i="14" s="1"/>
  <c r="G814" i="1"/>
  <c r="C858" i="14" s="1"/>
  <c r="G815" i="1"/>
  <c r="H815" i="1" s="1"/>
  <c r="G816" i="1"/>
  <c r="AV816" i="1" s="1"/>
  <c r="G817" i="1"/>
  <c r="C861" i="14" s="1"/>
  <c r="G818" i="1"/>
  <c r="C862" i="14" s="1"/>
  <c r="G819" i="1"/>
  <c r="G820" i="1"/>
  <c r="C864" i="14" s="1"/>
  <c r="G821" i="1"/>
  <c r="C865" i="14" s="1"/>
  <c r="G822" i="1"/>
  <c r="C866" i="14" s="1"/>
  <c r="G823" i="1"/>
  <c r="C867" i="14" s="1"/>
  <c r="G824" i="1"/>
  <c r="C868" i="14" s="1"/>
  <c r="G825" i="1"/>
  <c r="C869" i="14" s="1"/>
  <c r="G826" i="1"/>
  <c r="C870" i="14" s="1"/>
  <c r="G827" i="1"/>
  <c r="H827" i="1" s="1"/>
  <c r="G828" i="1"/>
  <c r="C872" i="14" s="1"/>
  <c r="G829" i="1"/>
  <c r="C873" i="14" s="1"/>
  <c r="G830" i="1"/>
  <c r="C874" i="14" s="1"/>
  <c r="G831" i="1"/>
  <c r="H831" i="1" s="1"/>
  <c r="G832" i="1"/>
  <c r="H832" i="1" s="1"/>
  <c r="G833" i="1"/>
  <c r="C877" i="14" s="1"/>
  <c r="G834" i="1"/>
  <c r="C878" i="14" s="1"/>
  <c r="G835" i="1"/>
  <c r="C879" i="14" s="1"/>
  <c r="G836" i="1"/>
  <c r="C880" i="14" s="1"/>
  <c r="G837" i="1"/>
  <c r="C881" i="14" s="1"/>
  <c r="G838" i="1"/>
  <c r="C882" i="14" s="1"/>
  <c r="G839" i="1"/>
  <c r="C883" i="14" s="1"/>
  <c r="G840" i="1"/>
  <c r="C884" i="14" s="1"/>
  <c r="G841" i="1"/>
  <c r="C885" i="14" s="1"/>
  <c r="G842" i="1"/>
  <c r="C886" i="14" s="1"/>
  <c r="G843" i="1"/>
  <c r="C887" i="14" s="1"/>
  <c r="G844" i="1"/>
  <c r="C888" i="14" s="1"/>
  <c r="G845" i="1"/>
  <c r="C889" i="14" s="1"/>
  <c r="G846" i="1"/>
  <c r="C890" i="14" s="1"/>
  <c r="G847" i="1"/>
  <c r="AV847" i="1" s="1"/>
  <c r="G848" i="1"/>
  <c r="C892" i="14" s="1"/>
  <c r="G849" i="1"/>
  <c r="C893" i="14" s="1"/>
  <c r="G850" i="1"/>
  <c r="C894" i="14" s="1"/>
  <c r="G851" i="1"/>
  <c r="C895" i="14" s="1"/>
  <c r="G852" i="1"/>
  <c r="C896" i="14" s="1"/>
  <c r="G853" i="1"/>
  <c r="C897" i="14" s="1"/>
  <c r="G854" i="1"/>
  <c r="C898" i="14" s="1"/>
  <c r="G855" i="1"/>
  <c r="C899" i="14" s="1"/>
  <c r="G856" i="1"/>
  <c r="C900" i="14" s="1"/>
  <c r="G857" i="1"/>
  <c r="C901" i="14" s="1"/>
  <c r="G858" i="1"/>
  <c r="C902" i="14" s="1"/>
  <c r="G859" i="1"/>
  <c r="C903" i="14" s="1"/>
  <c r="G860" i="1"/>
  <c r="C904" i="14" s="1"/>
  <c r="G861" i="1"/>
  <c r="C905" i="14" s="1"/>
  <c r="G862" i="1"/>
  <c r="C906" i="14" s="1"/>
  <c r="G863" i="1"/>
  <c r="G864" i="1"/>
  <c r="C908" i="14" s="1"/>
  <c r="G865" i="1"/>
  <c r="C909" i="14" s="1"/>
  <c r="G866" i="1"/>
  <c r="C910" i="14" s="1"/>
  <c r="G867" i="1"/>
  <c r="G868" i="1"/>
  <c r="C912" i="14" s="1"/>
  <c r="G869" i="1"/>
  <c r="C913" i="14" s="1"/>
  <c r="G870" i="1"/>
  <c r="C914" i="14" s="1"/>
  <c r="G871" i="1"/>
  <c r="C915" i="14" s="1"/>
  <c r="G872" i="1"/>
  <c r="C916" i="14" s="1"/>
  <c r="G873" i="1"/>
  <c r="C917" i="14" s="1"/>
  <c r="G874" i="1"/>
  <c r="C918" i="14" s="1"/>
  <c r="G875" i="1"/>
  <c r="C919" i="14" s="1"/>
  <c r="G876" i="1"/>
  <c r="C920" i="14" s="1"/>
  <c r="G877" i="1"/>
  <c r="C921" i="14" s="1"/>
  <c r="G878" i="1"/>
  <c r="C922" i="14" s="1"/>
  <c r="G879" i="1"/>
  <c r="H879" i="1" s="1"/>
  <c r="G880" i="1"/>
  <c r="C924" i="14" s="1"/>
  <c r="G881" i="1"/>
  <c r="C925" i="14" s="1"/>
  <c r="G882" i="1"/>
  <c r="C926" i="14" s="1"/>
  <c r="G883" i="1"/>
  <c r="G884" i="1"/>
  <c r="C928" i="14" s="1"/>
  <c r="G885" i="1"/>
  <c r="C929" i="14" s="1"/>
  <c r="G886" i="1"/>
  <c r="C930" i="14" s="1"/>
  <c r="G887" i="1"/>
  <c r="G888" i="1"/>
  <c r="C932" i="14" s="1"/>
  <c r="G889" i="1"/>
  <c r="C933" i="14" s="1"/>
  <c r="G890" i="1"/>
  <c r="C934" i="14" s="1"/>
  <c r="G891" i="1"/>
  <c r="C935" i="14" s="1"/>
  <c r="G892" i="1"/>
  <c r="C936" i="14" s="1"/>
  <c r="G893" i="1"/>
  <c r="C937" i="14" s="1"/>
  <c r="G894" i="1"/>
  <c r="C938" i="14" s="1"/>
  <c r="G895" i="1"/>
  <c r="H895" i="1" s="1"/>
  <c r="G896" i="1"/>
  <c r="C940" i="14" s="1"/>
  <c r="G730" i="1"/>
  <c r="AV730" i="1" s="1"/>
  <c r="B1119" i="14"/>
  <c r="B1120" i="14"/>
  <c r="B1121" i="14"/>
  <c r="B1122" i="14"/>
  <c r="B1123" i="14"/>
  <c r="B1124" i="14"/>
  <c r="B1125" i="14"/>
  <c r="B1126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977" i="14"/>
  <c r="B978" i="14"/>
  <c r="B979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48" i="14"/>
  <c r="B906" i="1"/>
  <c r="C906" i="1"/>
  <c r="A950" i="14" s="1"/>
  <c r="D906" i="1"/>
  <c r="D950" i="14" s="1"/>
  <c r="T950" i="14" s="1"/>
  <c r="F906" i="1"/>
  <c r="G906" i="1"/>
  <c r="C950" i="14" s="1"/>
  <c r="I906" i="1"/>
  <c r="E950" i="14" s="1"/>
  <c r="BX950" i="14" s="1"/>
  <c r="J906" i="1"/>
  <c r="F950" i="14" s="1"/>
  <c r="BY950" i="14" s="1"/>
  <c r="K906" i="1"/>
  <c r="G950" i="14" s="1"/>
  <c r="BZ950" i="14" s="1"/>
  <c r="L906" i="1"/>
  <c r="H950" i="14" s="1"/>
  <c r="CA950" i="14" s="1"/>
  <c r="M906" i="1"/>
  <c r="I950" i="14" s="1"/>
  <c r="CB950" i="14" s="1"/>
  <c r="N906" i="1"/>
  <c r="J950" i="14" s="1"/>
  <c r="CC950" i="14" s="1"/>
  <c r="O906" i="1"/>
  <c r="K950" i="14" s="1"/>
  <c r="CD950" i="14" s="1"/>
  <c r="P906" i="1"/>
  <c r="L950" i="14" s="1"/>
  <c r="CE950" i="14" s="1"/>
  <c r="Q906" i="1"/>
  <c r="M950" i="14" s="1"/>
  <c r="CF950" i="14" s="1"/>
  <c r="R906" i="1"/>
  <c r="N950" i="14" s="1"/>
  <c r="CG950" i="14" s="1"/>
  <c r="S906" i="1"/>
  <c r="O950" i="14" s="1"/>
  <c r="CH950" i="14" s="1"/>
  <c r="T906" i="1"/>
  <c r="P950" i="14" s="1"/>
  <c r="CI950" i="14" s="1"/>
  <c r="V906" i="1"/>
  <c r="Y906" i="1"/>
  <c r="AB906" i="1"/>
  <c r="AE906" i="1"/>
  <c r="AH906" i="1"/>
  <c r="AK906" i="1"/>
  <c r="B907" i="1"/>
  <c r="C907" i="1"/>
  <c r="A951" i="14" s="1"/>
  <c r="D907" i="1"/>
  <c r="D951" i="14" s="1"/>
  <c r="T951" i="14" s="1"/>
  <c r="F907" i="1"/>
  <c r="G907" i="1"/>
  <c r="AV907" i="1" s="1"/>
  <c r="I907" i="1"/>
  <c r="E951" i="14" s="1"/>
  <c r="BX951" i="14" s="1"/>
  <c r="J907" i="1"/>
  <c r="F951" i="14" s="1"/>
  <c r="BY951" i="14" s="1"/>
  <c r="K907" i="1"/>
  <c r="G951" i="14" s="1"/>
  <c r="BZ951" i="14" s="1"/>
  <c r="L907" i="1"/>
  <c r="H951" i="14" s="1"/>
  <c r="CA951" i="14" s="1"/>
  <c r="M907" i="1"/>
  <c r="I951" i="14" s="1"/>
  <c r="CB951" i="14" s="1"/>
  <c r="N907" i="1"/>
  <c r="J951" i="14" s="1"/>
  <c r="CC951" i="14" s="1"/>
  <c r="O907" i="1"/>
  <c r="K951" i="14" s="1"/>
  <c r="CD951" i="14" s="1"/>
  <c r="P907" i="1"/>
  <c r="L951" i="14" s="1"/>
  <c r="CE951" i="14" s="1"/>
  <c r="Q907" i="1"/>
  <c r="M951" i="14" s="1"/>
  <c r="CF951" i="14" s="1"/>
  <c r="R907" i="1"/>
  <c r="N951" i="14" s="1"/>
  <c r="CG951" i="14" s="1"/>
  <c r="S907" i="1"/>
  <c r="O951" i="14" s="1"/>
  <c r="CH951" i="14" s="1"/>
  <c r="T907" i="1"/>
  <c r="P951" i="14" s="1"/>
  <c r="CI951" i="14" s="1"/>
  <c r="V907" i="1"/>
  <c r="Y907" i="1"/>
  <c r="AB907" i="1"/>
  <c r="AE907" i="1"/>
  <c r="AH907" i="1"/>
  <c r="AK907" i="1"/>
  <c r="B908" i="1"/>
  <c r="C908" i="1"/>
  <c r="A952" i="14" s="1"/>
  <c r="D908" i="1"/>
  <c r="D952" i="14" s="1"/>
  <c r="T952" i="14" s="1"/>
  <c r="F908" i="1"/>
  <c r="G908" i="1"/>
  <c r="C952" i="14" s="1"/>
  <c r="I908" i="1"/>
  <c r="E952" i="14" s="1"/>
  <c r="BX952" i="14" s="1"/>
  <c r="J908" i="1"/>
  <c r="F952" i="14" s="1"/>
  <c r="BY952" i="14" s="1"/>
  <c r="K908" i="1"/>
  <c r="G952" i="14" s="1"/>
  <c r="BZ952" i="14" s="1"/>
  <c r="L908" i="1"/>
  <c r="H952" i="14" s="1"/>
  <c r="CA952" i="14" s="1"/>
  <c r="M908" i="1"/>
  <c r="I952" i="14" s="1"/>
  <c r="CB952" i="14" s="1"/>
  <c r="N908" i="1"/>
  <c r="J952" i="14" s="1"/>
  <c r="CC952" i="14" s="1"/>
  <c r="O908" i="1"/>
  <c r="K952" i="14" s="1"/>
  <c r="CD952" i="14" s="1"/>
  <c r="P908" i="1"/>
  <c r="L952" i="14" s="1"/>
  <c r="CE952" i="14" s="1"/>
  <c r="Q908" i="1"/>
  <c r="M952" i="14" s="1"/>
  <c r="CF952" i="14" s="1"/>
  <c r="R908" i="1"/>
  <c r="N952" i="14" s="1"/>
  <c r="CG952" i="14" s="1"/>
  <c r="S908" i="1"/>
  <c r="O952" i="14" s="1"/>
  <c r="CH952" i="14" s="1"/>
  <c r="T908" i="1"/>
  <c r="P952" i="14" s="1"/>
  <c r="CI952" i="14" s="1"/>
  <c r="V908" i="1"/>
  <c r="Y908" i="1"/>
  <c r="AB908" i="1"/>
  <c r="AE908" i="1"/>
  <c r="AH908" i="1"/>
  <c r="AK908" i="1"/>
  <c r="B909" i="1"/>
  <c r="C909" i="1"/>
  <c r="A953" i="14" s="1"/>
  <c r="D909" i="1"/>
  <c r="D953" i="14" s="1"/>
  <c r="T953" i="14" s="1"/>
  <c r="F909" i="1"/>
  <c r="G909" i="1"/>
  <c r="AV909" i="1" s="1"/>
  <c r="I909" i="1"/>
  <c r="E953" i="14" s="1"/>
  <c r="BX953" i="14" s="1"/>
  <c r="J909" i="1"/>
  <c r="F953" i="14" s="1"/>
  <c r="BY953" i="14" s="1"/>
  <c r="K909" i="1"/>
  <c r="G953" i="14" s="1"/>
  <c r="BZ953" i="14" s="1"/>
  <c r="L909" i="1"/>
  <c r="H953" i="14" s="1"/>
  <c r="CA953" i="14" s="1"/>
  <c r="M909" i="1"/>
  <c r="I953" i="14" s="1"/>
  <c r="CB953" i="14" s="1"/>
  <c r="N909" i="1"/>
  <c r="J953" i="14" s="1"/>
  <c r="CC953" i="14" s="1"/>
  <c r="O909" i="1"/>
  <c r="K953" i="14" s="1"/>
  <c r="CD953" i="14" s="1"/>
  <c r="P909" i="1"/>
  <c r="L953" i="14" s="1"/>
  <c r="CE953" i="14" s="1"/>
  <c r="Q909" i="1"/>
  <c r="M953" i="14" s="1"/>
  <c r="CF953" i="14" s="1"/>
  <c r="R909" i="1"/>
  <c r="N953" i="14" s="1"/>
  <c r="CG953" i="14" s="1"/>
  <c r="S909" i="1"/>
  <c r="O953" i="14" s="1"/>
  <c r="CH953" i="14" s="1"/>
  <c r="T909" i="1"/>
  <c r="P953" i="14" s="1"/>
  <c r="CI953" i="14" s="1"/>
  <c r="V909" i="1"/>
  <c r="Y909" i="1"/>
  <c r="AB909" i="1"/>
  <c r="AE909" i="1"/>
  <c r="AH909" i="1"/>
  <c r="AK909" i="1"/>
  <c r="B910" i="1"/>
  <c r="C910" i="1"/>
  <c r="A954" i="14" s="1"/>
  <c r="D910" i="1"/>
  <c r="D954" i="14" s="1"/>
  <c r="T954" i="14" s="1"/>
  <c r="F910" i="1"/>
  <c r="G910" i="1"/>
  <c r="C954" i="14" s="1"/>
  <c r="I910" i="1"/>
  <c r="E954" i="14" s="1"/>
  <c r="BX954" i="14" s="1"/>
  <c r="J910" i="1"/>
  <c r="F954" i="14" s="1"/>
  <c r="BY954" i="14" s="1"/>
  <c r="K910" i="1"/>
  <c r="G954" i="14" s="1"/>
  <c r="BZ954" i="14" s="1"/>
  <c r="L910" i="1"/>
  <c r="H954" i="14" s="1"/>
  <c r="CA954" i="14" s="1"/>
  <c r="M910" i="1"/>
  <c r="I954" i="14" s="1"/>
  <c r="CB954" i="14" s="1"/>
  <c r="N910" i="1"/>
  <c r="J954" i="14" s="1"/>
  <c r="CC954" i="14" s="1"/>
  <c r="O910" i="1"/>
  <c r="K954" i="14" s="1"/>
  <c r="CD954" i="14" s="1"/>
  <c r="P910" i="1"/>
  <c r="L954" i="14" s="1"/>
  <c r="CE954" i="14" s="1"/>
  <c r="Q910" i="1"/>
  <c r="M954" i="14" s="1"/>
  <c r="CF954" i="14" s="1"/>
  <c r="R910" i="1"/>
  <c r="N954" i="14" s="1"/>
  <c r="CG954" i="14" s="1"/>
  <c r="S910" i="1"/>
  <c r="O954" i="14" s="1"/>
  <c r="CH954" i="14" s="1"/>
  <c r="T910" i="1"/>
  <c r="P954" i="14" s="1"/>
  <c r="CI954" i="14" s="1"/>
  <c r="V910" i="1"/>
  <c r="Y910" i="1"/>
  <c r="AB910" i="1"/>
  <c r="AE910" i="1"/>
  <c r="AH910" i="1"/>
  <c r="AK910" i="1"/>
  <c r="B911" i="1"/>
  <c r="C911" i="1"/>
  <c r="A955" i="14" s="1"/>
  <c r="D911" i="1"/>
  <c r="D955" i="14" s="1"/>
  <c r="T955" i="14" s="1"/>
  <c r="F911" i="1"/>
  <c r="G911" i="1"/>
  <c r="C955" i="14" s="1"/>
  <c r="I911" i="1"/>
  <c r="E955" i="14" s="1"/>
  <c r="BX955" i="14" s="1"/>
  <c r="J911" i="1"/>
  <c r="F955" i="14" s="1"/>
  <c r="BY955" i="14" s="1"/>
  <c r="K911" i="1"/>
  <c r="G955" i="14" s="1"/>
  <c r="BZ955" i="14" s="1"/>
  <c r="L911" i="1"/>
  <c r="H955" i="14" s="1"/>
  <c r="CA955" i="14" s="1"/>
  <c r="M911" i="1"/>
  <c r="I955" i="14" s="1"/>
  <c r="CB955" i="14" s="1"/>
  <c r="N911" i="1"/>
  <c r="J955" i="14" s="1"/>
  <c r="CC955" i="14" s="1"/>
  <c r="O911" i="1"/>
  <c r="K955" i="14" s="1"/>
  <c r="CD955" i="14" s="1"/>
  <c r="P911" i="1"/>
  <c r="L955" i="14" s="1"/>
  <c r="CE955" i="14" s="1"/>
  <c r="Q911" i="1"/>
  <c r="M955" i="14" s="1"/>
  <c r="CF955" i="14" s="1"/>
  <c r="R911" i="1"/>
  <c r="N955" i="14" s="1"/>
  <c r="CG955" i="14" s="1"/>
  <c r="S911" i="1"/>
  <c r="O955" i="14" s="1"/>
  <c r="CH955" i="14" s="1"/>
  <c r="T911" i="1"/>
  <c r="P955" i="14" s="1"/>
  <c r="CI955" i="14" s="1"/>
  <c r="V911" i="1"/>
  <c r="Y911" i="1"/>
  <c r="AB911" i="1"/>
  <c r="AE911" i="1"/>
  <c r="AH911" i="1"/>
  <c r="AK911" i="1"/>
  <c r="B912" i="1"/>
  <c r="C912" i="1"/>
  <c r="A956" i="14" s="1"/>
  <c r="D912" i="1"/>
  <c r="D956" i="14" s="1"/>
  <c r="T956" i="14" s="1"/>
  <c r="F912" i="1"/>
  <c r="G912" i="1"/>
  <c r="C956" i="14" s="1"/>
  <c r="I912" i="1"/>
  <c r="E956" i="14" s="1"/>
  <c r="BX956" i="14" s="1"/>
  <c r="J912" i="1"/>
  <c r="F956" i="14" s="1"/>
  <c r="BY956" i="14" s="1"/>
  <c r="K912" i="1"/>
  <c r="G956" i="14" s="1"/>
  <c r="BZ956" i="14" s="1"/>
  <c r="L912" i="1"/>
  <c r="H956" i="14" s="1"/>
  <c r="CA956" i="14" s="1"/>
  <c r="M912" i="1"/>
  <c r="I956" i="14" s="1"/>
  <c r="CB956" i="14" s="1"/>
  <c r="N912" i="1"/>
  <c r="J956" i="14" s="1"/>
  <c r="CC956" i="14" s="1"/>
  <c r="O912" i="1"/>
  <c r="K956" i="14" s="1"/>
  <c r="CD956" i="14" s="1"/>
  <c r="P912" i="1"/>
  <c r="L956" i="14" s="1"/>
  <c r="CE956" i="14" s="1"/>
  <c r="Q912" i="1"/>
  <c r="M956" i="14" s="1"/>
  <c r="CF956" i="14" s="1"/>
  <c r="R912" i="1"/>
  <c r="N956" i="14" s="1"/>
  <c r="CG956" i="14" s="1"/>
  <c r="S912" i="1"/>
  <c r="O956" i="14" s="1"/>
  <c r="CH956" i="14" s="1"/>
  <c r="T912" i="1"/>
  <c r="P956" i="14" s="1"/>
  <c r="CI956" i="14" s="1"/>
  <c r="V912" i="1"/>
  <c r="Y912" i="1"/>
  <c r="AB912" i="1"/>
  <c r="AE912" i="1"/>
  <c r="AH912" i="1"/>
  <c r="AK912" i="1"/>
  <c r="B913" i="1"/>
  <c r="C913" i="1"/>
  <c r="A957" i="14" s="1"/>
  <c r="D913" i="1"/>
  <c r="D957" i="14" s="1"/>
  <c r="T957" i="14" s="1"/>
  <c r="F913" i="1"/>
  <c r="G913" i="1"/>
  <c r="AV913" i="1" s="1"/>
  <c r="I913" i="1"/>
  <c r="E957" i="14" s="1"/>
  <c r="BX957" i="14" s="1"/>
  <c r="J913" i="1"/>
  <c r="F957" i="14" s="1"/>
  <c r="BY957" i="14" s="1"/>
  <c r="K913" i="1"/>
  <c r="G957" i="14" s="1"/>
  <c r="BZ957" i="14" s="1"/>
  <c r="L913" i="1"/>
  <c r="H957" i="14" s="1"/>
  <c r="CA957" i="14" s="1"/>
  <c r="M913" i="1"/>
  <c r="I957" i="14" s="1"/>
  <c r="CB957" i="14" s="1"/>
  <c r="N913" i="1"/>
  <c r="J957" i="14" s="1"/>
  <c r="CC957" i="14" s="1"/>
  <c r="O913" i="1"/>
  <c r="K957" i="14" s="1"/>
  <c r="CD957" i="14" s="1"/>
  <c r="P913" i="1"/>
  <c r="L957" i="14" s="1"/>
  <c r="CE957" i="14" s="1"/>
  <c r="Q913" i="1"/>
  <c r="M957" i="14" s="1"/>
  <c r="CF957" i="14" s="1"/>
  <c r="R913" i="1"/>
  <c r="N957" i="14" s="1"/>
  <c r="CG957" i="14" s="1"/>
  <c r="S913" i="1"/>
  <c r="O957" i="14" s="1"/>
  <c r="CH957" i="14" s="1"/>
  <c r="T913" i="1"/>
  <c r="P957" i="14" s="1"/>
  <c r="CI957" i="14" s="1"/>
  <c r="V913" i="1"/>
  <c r="Y913" i="1"/>
  <c r="AB913" i="1"/>
  <c r="AE913" i="1"/>
  <c r="AH913" i="1"/>
  <c r="AK913" i="1"/>
  <c r="B914" i="1"/>
  <c r="C914" i="1"/>
  <c r="A958" i="14" s="1"/>
  <c r="D914" i="1"/>
  <c r="D958" i="14" s="1"/>
  <c r="T958" i="14" s="1"/>
  <c r="F914" i="1"/>
  <c r="G914" i="1"/>
  <c r="C958" i="14" s="1"/>
  <c r="I914" i="1"/>
  <c r="E958" i="14" s="1"/>
  <c r="BX958" i="14" s="1"/>
  <c r="J914" i="1"/>
  <c r="F958" i="14" s="1"/>
  <c r="BY958" i="14" s="1"/>
  <c r="K914" i="1"/>
  <c r="G958" i="14" s="1"/>
  <c r="BZ958" i="14" s="1"/>
  <c r="L914" i="1"/>
  <c r="H958" i="14" s="1"/>
  <c r="CA958" i="14" s="1"/>
  <c r="M914" i="1"/>
  <c r="I958" i="14" s="1"/>
  <c r="CB958" i="14" s="1"/>
  <c r="N914" i="1"/>
  <c r="J958" i="14" s="1"/>
  <c r="CC958" i="14" s="1"/>
  <c r="O914" i="1"/>
  <c r="K958" i="14" s="1"/>
  <c r="CD958" i="14" s="1"/>
  <c r="P914" i="1"/>
  <c r="L958" i="14" s="1"/>
  <c r="CE958" i="14" s="1"/>
  <c r="Q914" i="1"/>
  <c r="M958" i="14" s="1"/>
  <c r="CF958" i="14" s="1"/>
  <c r="R914" i="1"/>
  <c r="N958" i="14" s="1"/>
  <c r="CG958" i="14" s="1"/>
  <c r="S914" i="1"/>
  <c r="O958" i="14" s="1"/>
  <c r="CH958" i="14" s="1"/>
  <c r="T914" i="1"/>
  <c r="P958" i="14" s="1"/>
  <c r="CI958" i="14" s="1"/>
  <c r="V914" i="1"/>
  <c r="Y914" i="1"/>
  <c r="AB914" i="1"/>
  <c r="AE914" i="1"/>
  <c r="AH914" i="1"/>
  <c r="AK914" i="1"/>
  <c r="B915" i="1"/>
  <c r="C915" i="1"/>
  <c r="A959" i="14" s="1"/>
  <c r="D915" i="1"/>
  <c r="D959" i="14" s="1"/>
  <c r="T959" i="14" s="1"/>
  <c r="F915" i="1"/>
  <c r="G915" i="1"/>
  <c r="C959" i="14" s="1"/>
  <c r="I915" i="1"/>
  <c r="E959" i="14" s="1"/>
  <c r="BX959" i="14" s="1"/>
  <c r="J915" i="1"/>
  <c r="F959" i="14" s="1"/>
  <c r="BY959" i="14" s="1"/>
  <c r="K915" i="1"/>
  <c r="G959" i="14" s="1"/>
  <c r="BZ959" i="14" s="1"/>
  <c r="L915" i="1"/>
  <c r="H959" i="14" s="1"/>
  <c r="CA959" i="14" s="1"/>
  <c r="M915" i="1"/>
  <c r="I959" i="14" s="1"/>
  <c r="CB959" i="14" s="1"/>
  <c r="N915" i="1"/>
  <c r="J959" i="14" s="1"/>
  <c r="CC959" i="14" s="1"/>
  <c r="O915" i="1"/>
  <c r="K959" i="14" s="1"/>
  <c r="CD959" i="14" s="1"/>
  <c r="P915" i="1"/>
  <c r="L959" i="14" s="1"/>
  <c r="CE959" i="14" s="1"/>
  <c r="Q915" i="1"/>
  <c r="M959" i="14" s="1"/>
  <c r="CF959" i="14" s="1"/>
  <c r="R915" i="1"/>
  <c r="N959" i="14" s="1"/>
  <c r="CG959" i="14" s="1"/>
  <c r="S915" i="1"/>
  <c r="O959" i="14" s="1"/>
  <c r="CH959" i="14" s="1"/>
  <c r="T915" i="1"/>
  <c r="P959" i="14" s="1"/>
  <c r="CI959" i="14" s="1"/>
  <c r="V915" i="1"/>
  <c r="Y915" i="1"/>
  <c r="AB915" i="1"/>
  <c r="AE915" i="1"/>
  <c r="AH915" i="1"/>
  <c r="AK915" i="1"/>
  <c r="B916" i="1"/>
  <c r="C916" i="1"/>
  <c r="A960" i="14" s="1"/>
  <c r="D916" i="1"/>
  <c r="D960" i="14" s="1"/>
  <c r="T960" i="14" s="1"/>
  <c r="F916" i="1"/>
  <c r="G916" i="1"/>
  <c r="C960" i="14" s="1"/>
  <c r="I916" i="1"/>
  <c r="E960" i="14" s="1"/>
  <c r="BX960" i="14" s="1"/>
  <c r="J916" i="1"/>
  <c r="F960" i="14" s="1"/>
  <c r="BY960" i="14" s="1"/>
  <c r="K916" i="1"/>
  <c r="G960" i="14" s="1"/>
  <c r="BZ960" i="14" s="1"/>
  <c r="L916" i="1"/>
  <c r="H960" i="14" s="1"/>
  <c r="CA960" i="14" s="1"/>
  <c r="M916" i="1"/>
  <c r="I960" i="14" s="1"/>
  <c r="CB960" i="14" s="1"/>
  <c r="N916" i="1"/>
  <c r="J960" i="14" s="1"/>
  <c r="CC960" i="14" s="1"/>
  <c r="O916" i="1"/>
  <c r="K960" i="14" s="1"/>
  <c r="CD960" i="14" s="1"/>
  <c r="P916" i="1"/>
  <c r="L960" i="14" s="1"/>
  <c r="CE960" i="14" s="1"/>
  <c r="Q916" i="1"/>
  <c r="M960" i="14" s="1"/>
  <c r="CF960" i="14" s="1"/>
  <c r="R916" i="1"/>
  <c r="N960" i="14" s="1"/>
  <c r="CG960" i="14" s="1"/>
  <c r="S916" i="1"/>
  <c r="O960" i="14" s="1"/>
  <c r="CH960" i="14" s="1"/>
  <c r="T916" i="1"/>
  <c r="P960" i="14" s="1"/>
  <c r="CI960" i="14" s="1"/>
  <c r="V916" i="1"/>
  <c r="Y916" i="1"/>
  <c r="AB916" i="1"/>
  <c r="AE916" i="1"/>
  <c r="AH916" i="1"/>
  <c r="AK916" i="1"/>
  <c r="B917" i="1"/>
  <c r="C917" i="1"/>
  <c r="A961" i="14" s="1"/>
  <c r="D917" i="1"/>
  <c r="D961" i="14" s="1"/>
  <c r="T961" i="14" s="1"/>
  <c r="F917" i="1"/>
  <c r="G917" i="1"/>
  <c r="C961" i="14" s="1"/>
  <c r="I917" i="1"/>
  <c r="E961" i="14" s="1"/>
  <c r="BX961" i="14" s="1"/>
  <c r="J917" i="1"/>
  <c r="F961" i="14" s="1"/>
  <c r="BY961" i="14" s="1"/>
  <c r="K917" i="1"/>
  <c r="G961" i="14" s="1"/>
  <c r="BZ961" i="14" s="1"/>
  <c r="L917" i="1"/>
  <c r="H961" i="14" s="1"/>
  <c r="CA961" i="14" s="1"/>
  <c r="M917" i="1"/>
  <c r="I961" i="14" s="1"/>
  <c r="CB961" i="14" s="1"/>
  <c r="N917" i="1"/>
  <c r="J961" i="14" s="1"/>
  <c r="CC961" i="14" s="1"/>
  <c r="O917" i="1"/>
  <c r="K961" i="14" s="1"/>
  <c r="CD961" i="14" s="1"/>
  <c r="P917" i="1"/>
  <c r="L961" i="14" s="1"/>
  <c r="CE961" i="14" s="1"/>
  <c r="Q917" i="1"/>
  <c r="M961" i="14" s="1"/>
  <c r="CF961" i="14" s="1"/>
  <c r="R917" i="1"/>
  <c r="N961" i="14" s="1"/>
  <c r="CG961" i="14" s="1"/>
  <c r="S917" i="1"/>
  <c r="O961" i="14" s="1"/>
  <c r="CH961" i="14" s="1"/>
  <c r="T917" i="1"/>
  <c r="P961" i="14" s="1"/>
  <c r="CI961" i="14" s="1"/>
  <c r="V917" i="1"/>
  <c r="Y917" i="1"/>
  <c r="AB917" i="1"/>
  <c r="AE917" i="1"/>
  <c r="AH917" i="1"/>
  <c r="AK917" i="1"/>
  <c r="B918" i="1"/>
  <c r="C918" i="1"/>
  <c r="A962" i="14" s="1"/>
  <c r="D918" i="1"/>
  <c r="D962" i="14" s="1"/>
  <c r="T962" i="14" s="1"/>
  <c r="F918" i="1"/>
  <c r="G918" i="1"/>
  <c r="C962" i="14" s="1"/>
  <c r="I918" i="1"/>
  <c r="E962" i="14" s="1"/>
  <c r="BX962" i="14" s="1"/>
  <c r="J918" i="1"/>
  <c r="F962" i="14" s="1"/>
  <c r="BY962" i="14" s="1"/>
  <c r="K918" i="1"/>
  <c r="G962" i="14" s="1"/>
  <c r="BZ962" i="14" s="1"/>
  <c r="L918" i="1"/>
  <c r="H962" i="14" s="1"/>
  <c r="CA962" i="14" s="1"/>
  <c r="M918" i="1"/>
  <c r="I962" i="14" s="1"/>
  <c r="CB962" i="14" s="1"/>
  <c r="N918" i="1"/>
  <c r="J962" i="14" s="1"/>
  <c r="CC962" i="14" s="1"/>
  <c r="O918" i="1"/>
  <c r="K962" i="14" s="1"/>
  <c r="CD962" i="14" s="1"/>
  <c r="P918" i="1"/>
  <c r="L962" i="14" s="1"/>
  <c r="CE962" i="14" s="1"/>
  <c r="Q918" i="1"/>
  <c r="M962" i="14" s="1"/>
  <c r="CF962" i="14" s="1"/>
  <c r="R918" i="1"/>
  <c r="N962" i="14" s="1"/>
  <c r="CG962" i="14" s="1"/>
  <c r="S918" i="1"/>
  <c r="O962" i="14" s="1"/>
  <c r="CH962" i="14" s="1"/>
  <c r="T918" i="1"/>
  <c r="P962" i="14" s="1"/>
  <c r="CI962" i="14" s="1"/>
  <c r="V918" i="1"/>
  <c r="Y918" i="1"/>
  <c r="AB918" i="1"/>
  <c r="AE918" i="1"/>
  <c r="AH918" i="1"/>
  <c r="AK918" i="1"/>
  <c r="B919" i="1"/>
  <c r="C919" i="1"/>
  <c r="A963" i="14" s="1"/>
  <c r="D919" i="1"/>
  <c r="D963" i="14" s="1"/>
  <c r="T963" i="14" s="1"/>
  <c r="F919" i="1"/>
  <c r="G919" i="1"/>
  <c r="C963" i="14" s="1"/>
  <c r="I919" i="1"/>
  <c r="E963" i="14" s="1"/>
  <c r="BX963" i="14" s="1"/>
  <c r="J919" i="1"/>
  <c r="F963" i="14" s="1"/>
  <c r="BY963" i="14" s="1"/>
  <c r="K919" i="1"/>
  <c r="G963" i="14" s="1"/>
  <c r="BZ963" i="14" s="1"/>
  <c r="L919" i="1"/>
  <c r="H963" i="14" s="1"/>
  <c r="CA963" i="14" s="1"/>
  <c r="M919" i="1"/>
  <c r="I963" i="14" s="1"/>
  <c r="CB963" i="14" s="1"/>
  <c r="N919" i="1"/>
  <c r="J963" i="14" s="1"/>
  <c r="CC963" i="14" s="1"/>
  <c r="O919" i="1"/>
  <c r="K963" i="14" s="1"/>
  <c r="CD963" i="14" s="1"/>
  <c r="P919" i="1"/>
  <c r="L963" i="14" s="1"/>
  <c r="CE963" i="14" s="1"/>
  <c r="Q919" i="1"/>
  <c r="M963" i="14" s="1"/>
  <c r="CF963" i="14" s="1"/>
  <c r="R919" i="1"/>
  <c r="N963" i="14" s="1"/>
  <c r="CG963" i="14" s="1"/>
  <c r="S919" i="1"/>
  <c r="O963" i="14" s="1"/>
  <c r="CH963" i="14" s="1"/>
  <c r="T919" i="1"/>
  <c r="P963" i="14" s="1"/>
  <c r="CI963" i="14" s="1"/>
  <c r="V919" i="1"/>
  <c r="Y919" i="1"/>
  <c r="AB919" i="1"/>
  <c r="AE919" i="1"/>
  <c r="AH919" i="1"/>
  <c r="AK919" i="1"/>
  <c r="B920" i="1"/>
  <c r="C920" i="1"/>
  <c r="A964" i="14" s="1"/>
  <c r="D920" i="1"/>
  <c r="D964" i="14" s="1"/>
  <c r="T964" i="14" s="1"/>
  <c r="F920" i="1"/>
  <c r="G920" i="1"/>
  <c r="C964" i="14" s="1"/>
  <c r="I920" i="1"/>
  <c r="E964" i="14" s="1"/>
  <c r="BX964" i="14" s="1"/>
  <c r="J920" i="1"/>
  <c r="F964" i="14" s="1"/>
  <c r="BY964" i="14" s="1"/>
  <c r="K920" i="1"/>
  <c r="G964" i="14" s="1"/>
  <c r="BZ964" i="14" s="1"/>
  <c r="L920" i="1"/>
  <c r="H964" i="14" s="1"/>
  <c r="CA964" i="14" s="1"/>
  <c r="M920" i="1"/>
  <c r="I964" i="14" s="1"/>
  <c r="CB964" i="14" s="1"/>
  <c r="N920" i="1"/>
  <c r="J964" i="14" s="1"/>
  <c r="CC964" i="14" s="1"/>
  <c r="O920" i="1"/>
  <c r="K964" i="14" s="1"/>
  <c r="CD964" i="14" s="1"/>
  <c r="P920" i="1"/>
  <c r="L964" i="14" s="1"/>
  <c r="CE964" i="14" s="1"/>
  <c r="Q920" i="1"/>
  <c r="M964" i="14" s="1"/>
  <c r="CF964" i="14" s="1"/>
  <c r="R920" i="1"/>
  <c r="N964" i="14" s="1"/>
  <c r="CG964" i="14" s="1"/>
  <c r="S920" i="1"/>
  <c r="O964" i="14" s="1"/>
  <c r="CH964" i="14" s="1"/>
  <c r="T920" i="1"/>
  <c r="P964" i="14" s="1"/>
  <c r="CI964" i="14" s="1"/>
  <c r="V920" i="1"/>
  <c r="Y920" i="1"/>
  <c r="AB920" i="1"/>
  <c r="AE920" i="1"/>
  <c r="AH920" i="1"/>
  <c r="AK920" i="1"/>
  <c r="B921" i="1"/>
  <c r="C921" i="1"/>
  <c r="A965" i="14" s="1"/>
  <c r="D921" i="1"/>
  <c r="D965" i="14" s="1"/>
  <c r="T965" i="14" s="1"/>
  <c r="F921" i="1"/>
  <c r="G921" i="1"/>
  <c r="C965" i="14" s="1"/>
  <c r="I921" i="1"/>
  <c r="E965" i="14" s="1"/>
  <c r="BX965" i="14" s="1"/>
  <c r="J921" i="1"/>
  <c r="F965" i="14" s="1"/>
  <c r="BY965" i="14" s="1"/>
  <c r="K921" i="1"/>
  <c r="G965" i="14" s="1"/>
  <c r="BZ965" i="14" s="1"/>
  <c r="L921" i="1"/>
  <c r="H965" i="14" s="1"/>
  <c r="CA965" i="14" s="1"/>
  <c r="M921" i="1"/>
  <c r="I965" i="14" s="1"/>
  <c r="CB965" i="14" s="1"/>
  <c r="N921" i="1"/>
  <c r="J965" i="14" s="1"/>
  <c r="CC965" i="14" s="1"/>
  <c r="O921" i="1"/>
  <c r="K965" i="14" s="1"/>
  <c r="CD965" i="14" s="1"/>
  <c r="P921" i="1"/>
  <c r="L965" i="14" s="1"/>
  <c r="CE965" i="14" s="1"/>
  <c r="Q921" i="1"/>
  <c r="M965" i="14" s="1"/>
  <c r="CF965" i="14" s="1"/>
  <c r="R921" i="1"/>
  <c r="N965" i="14" s="1"/>
  <c r="CG965" i="14" s="1"/>
  <c r="S921" i="1"/>
  <c r="O965" i="14" s="1"/>
  <c r="CH965" i="14" s="1"/>
  <c r="T921" i="1"/>
  <c r="P965" i="14" s="1"/>
  <c r="CI965" i="14" s="1"/>
  <c r="V921" i="1"/>
  <c r="Y921" i="1"/>
  <c r="AB921" i="1"/>
  <c r="AE921" i="1"/>
  <c r="AH921" i="1"/>
  <c r="AK921" i="1"/>
  <c r="B922" i="1"/>
  <c r="C922" i="1"/>
  <c r="A966" i="14" s="1"/>
  <c r="D922" i="1"/>
  <c r="D966" i="14" s="1"/>
  <c r="T966" i="14" s="1"/>
  <c r="F922" i="1"/>
  <c r="G922" i="1"/>
  <c r="C966" i="14" s="1"/>
  <c r="I922" i="1"/>
  <c r="E966" i="14" s="1"/>
  <c r="BX966" i="14" s="1"/>
  <c r="J922" i="1"/>
  <c r="F966" i="14" s="1"/>
  <c r="BY966" i="14" s="1"/>
  <c r="K922" i="1"/>
  <c r="G966" i="14" s="1"/>
  <c r="BZ966" i="14" s="1"/>
  <c r="L922" i="1"/>
  <c r="H966" i="14" s="1"/>
  <c r="CA966" i="14" s="1"/>
  <c r="M922" i="1"/>
  <c r="I966" i="14" s="1"/>
  <c r="CB966" i="14" s="1"/>
  <c r="N922" i="1"/>
  <c r="J966" i="14" s="1"/>
  <c r="CC966" i="14" s="1"/>
  <c r="O922" i="1"/>
  <c r="K966" i="14" s="1"/>
  <c r="CD966" i="14" s="1"/>
  <c r="P922" i="1"/>
  <c r="L966" i="14" s="1"/>
  <c r="CE966" i="14" s="1"/>
  <c r="Q922" i="1"/>
  <c r="M966" i="14" s="1"/>
  <c r="CF966" i="14" s="1"/>
  <c r="R922" i="1"/>
  <c r="N966" i="14" s="1"/>
  <c r="CG966" i="14" s="1"/>
  <c r="S922" i="1"/>
  <c r="O966" i="14" s="1"/>
  <c r="CH966" i="14" s="1"/>
  <c r="T922" i="1"/>
  <c r="P966" i="14" s="1"/>
  <c r="CI966" i="14" s="1"/>
  <c r="V922" i="1"/>
  <c r="Y922" i="1"/>
  <c r="AB922" i="1"/>
  <c r="AE922" i="1"/>
  <c r="AH922" i="1"/>
  <c r="AK922" i="1"/>
  <c r="B923" i="1"/>
  <c r="C923" i="1"/>
  <c r="A967" i="14" s="1"/>
  <c r="D923" i="1"/>
  <c r="D967" i="14" s="1"/>
  <c r="T967" i="14" s="1"/>
  <c r="F923" i="1"/>
  <c r="G923" i="1"/>
  <c r="C967" i="14" s="1"/>
  <c r="I923" i="1"/>
  <c r="E967" i="14" s="1"/>
  <c r="BX967" i="14" s="1"/>
  <c r="J923" i="1"/>
  <c r="F967" i="14" s="1"/>
  <c r="BY967" i="14" s="1"/>
  <c r="K923" i="1"/>
  <c r="G967" i="14" s="1"/>
  <c r="BZ967" i="14" s="1"/>
  <c r="L923" i="1"/>
  <c r="H967" i="14" s="1"/>
  <c r="CA967" i="14" s="1"/>
  <c r="M923" i="1"/>
  <c r="I967" i="14" s="1"/>
  <c r="CB967" i="14" s="1"/>
  <c r="N923" i="1"/>
  <c r="J967" i="14" s="1"/>
  <c r="CC967" i="14" s="1"/>
  <c r="O923" i="1"/>
  <c r="K967" i="14" s="1"/>
  <c r="CD967" i="14" s="1"/>
  <c r="P923" i="1"/>
  <c r="L967" i="14" s="1"/>
  <c r="CE967" i="14" s="1"/>
  <c r="Q923" i="1"/>
  <c r="M967" i="14" s="1"/>
  <c r="CF967" i="14" s="1"/>
  <c r="R923" i="1"/>
  <c r="N967" i="14" s="1"/>
  <c r="CG967" i="14" s="1"/>
  <c r="S923" i="1"/>
  <c r="O967" i="14" s="1"/>
  <c r="CH967" i="14" s="1"/>
  <c r="T923" i="1"/>
  <c r="P967" i="14" s="1"/>
  <c r="CI967" i="14" s="1"/>
  <c r="V923" i="1"/>
  <c r="Y923" i="1"/>
  <c r="AB923" i="1"/>
  <c r="AE923" i="1"/>
  <c r="AH923" i="1"/>
  <c r="AK923" i="1"/>
  <c r="B924" i="1"/>
  <c r="C924" i="1"/>
  <c r="A968" i="14" s="1"/>
  <c r="D924" i="1"/>
  <c r="D968" i="14" s="1"/>
  <c r="T968" i="14" s="1"/>
  <c r="F924" i="1"/>
  <c r="G924" i="1"/>
  <c r="C968" i="14" s="1"/>
  <c r="I924" i="1"/>
  <c r="E968" i="14" s="1"/>
  <c r="BX968" i="14" s="1"/>
  <c r="J924" i="1"/>
  <c r="F968" i="14" s="1"/>
  <c r="BY968" i="14" s="1"/>
  <c r="K924" i="1"/>
  <c r="G968" i="14" s="1"/>
  <c r="BZ968" i="14" s="1"/>
  <c r="L924" i="1"/>
  <c r="H968" i="14" s="1"/>
  <c r="CA968" i="14" s="1"/>
  <c r="M924" i="1"/>
  <c r="I968" i="14" s="1"/>
  <c r="CB968" i="14" s="1"/>
  <c r="N924" i="1"/>
  <c r="J968" i="14" s="1"/>
  <c r="CC968" i="14" s="1"/>
  <c r="O924" i="1"/>
  <c r="K968" i="14" s="1"/>
  <c r="CD968" i="14" s="1"/>
  <c r="P924" i="1"/>
  <c r="L968" i="14" s="1"/>
  <c r="CE968" i="14" s="1"/>
  <c r="Q924" i="1"/>
  <c r="M968" i="14" s="1"/>
  <c r="CF968" i="14" s="1"/>
  <c r="R924" i="1"/>
  <c r="N968" i="14" s="1"/>
  <c r="CG968" i="14" s="1"/>
  <c r="S924" i="1"/>
  <c r="O968" i="14" s="1"/>
  <c r="CH968" i="14" s="1"/>
  <c r="T924" i="1"/>
  <c r="P968" i="14" s="1"/>
  <c r="CI968" i="14" s="1"/>
  <c r="V924" i="1"/>
  <c r="Y924" i="1"/>
  <c r="AB924" i="1"/>
  <c r="AE924" i="1"/>
  <c r="AH924" i="1"/>
  <c r="AK924" i="1"/>
  <c r="B925" i="1"/>
  <c r="C925" i="1"/>
  <c r="A969" i="14" s="1"/>
  <c r="D925" i="1"/>
  <c r="D969" i="14" s="1"/>
  <c r="T969" i="14" s="1"/>
  <c r="F925" i="1"/>
  <c r="G925" i="1"/>
  <c r="AV925" i="1" s="1"/>
  <c r="I925" i="1"/>
  <c r="E969" i="14" s="1"/>
  <c r="BX969" i="14" s="1"/>
  <c r="J925" i="1"/>
  <c r="F969" i="14" s="1"/>
  <c r="BY969" i="14" s="1"/>
  <c r="K925" i="1"/>
  <c r="G969" i="14" s="1"/>
  <c r="BZ969" i="14" s="1"/>
  <c r="L925" i="1"/>
  <c r="H969" i="14" s="1"/>
  <c r="CA969" i="14" s="1"/>
  <c r="M925" i="1"/>
  <c r="I969" i="14" s="1"/>
  <c r="CB969" i="14" s="1"/>
  <c r="N925" i="1"/>
  <c r="J969" i="14" s="1"/>
  <c r="CC969" i="14" s="1"/>
  <c r="O925" i="1"/>
  <c r="K969" i="14" s="1"/>
  <c r="CD969" i="14" s="1"/>
  <c r="P925" i="1"/>
  <c r="L969" i="14" s="1"/>
  <c r="CE969" i="14" s="1"/>
  <c r="Q925" i="1"/>
  <c r="M969" i="14" s="1"/>
  <c r="CF969" i="14" s="1"/>
  <c r="R925" i="1"/>
  <c r="N969" i="14" s="1"/>
  <c r="CG969" i="14" s="1"/>
  <c r="S925" i="1"/>
  <c r="O969" i="14" s="1"/>
  <c r="CH969" i="14" s="1"/>
  <c r="T925" i="1"/>
  <c r="P969" i="14" s="1"/>
  <c r="CI969" i="14" s="1"/>
  <c r="V925" i="1"/>
  <c r="Y925" i="1"/>
  <c r="AB925" i="1"/>
  <c r="AE925" i="1"/>
  <c r="AH925" i="1"/>
  <c r="AK925" i="1"/>
  <c r="B926" i="1"/>
  <c r="C926" i="1"/>
  <c r="A970" i="14" s="1"/>
  <c r="D926" i="1"/>
  <c r="D970" i="14" s="1"/>
  <c r="T970" i="14" s="1"/>
  <c r="F926" i="1"/>
  <c r="G926" i="1"/>
  <c r="AV926" i="1" s="1"/>
  <c r="I926" i="1"/>
  <c r="E970" i="14" s="1"/>
  <c r="BX970" i="14" s="1"/>
  <c r="J926" i="1"/>
  <c r="F970" i="14" s="1"/>
  <c r="BY970" i="14" s="1"/>
  <c r="K926" i="1"/>
  <c r="G970" i="14" s="1"/>
  <c r="BZ970" i="14" s="1"/>
  <c r="L926" i="1"/>
  <c r="H970" i="14" s="1"/>
  <c r="CA970" i="14" s="1"/>
  <c r="M926" i="1"/>
  <c r="I970" i="14" s="1"/>
  <c r="CB970" i="14" s="1"/>
  <c r="N926" i="1"/>
  <c r="J970" i="14" s="1"/>
  <c r="CC970" i="14" s="1"/>
  <c r="O926" i="1"/>
  <c r="K970" i="14" s="1"/>
  <c r="CD970" i="14" s="1"/>
  <c r="P926" i="1"/>
  <c r="L970" i="14" s="1"/>
  <c r="CE970" i="14" s="1"/>
  <c r="Q926" i="1"/>
  <c r="M970" i="14" s="1"/>
  <c r="CF970" i="14" s="1"/>
  <c r="R926" i="1"/>
  <c r="N970" i="14" s="1"/>
  <c r="CG970" i="14" s="1"/>
  <c r="S926" i="1"/>
  <c r="O970" i="14" s="1"/>
  <c r="CH970" i="14" s="1"/>
  <c r="T926" i="1"/>
  <c r="P970" i="14" s="1"/>
  <c r="CI970" i="14" s="1"/>
  <c r="V926" i="1"/>
  <c r="Y926" i="1"/>
  <c r="AB926" i="1"/>
  <c r="AE926" i="1"/>
  <c r="AH926" i="1"/>
  <c r="AK926" i="1"/>
  <c r="B927" i="1"/>
  <c r="C927" i="1"/>
  <c r="A971" i="14" s="1"/>
  <c r="D927" i="1"/>
  <c r="D971" i="14" s="1"/>
  <c r="T971" i="14" s="1"/>
  <c r="F927" i="1"/>
  <c r="G927" i="1"/>
  <c r="C971" i="14" s="1"/>
  <c r="I927" i="1"/>
  <c r="E971" i="14" s="1"/>
  <c r="BX971" i="14" s="1"/>
  <c r="J927" i="1"/>
  <c r="F971" i="14" s="1"/>
  <c r="BY971" i="14" s="1"/>
  <c r="K927" i="1"/>
  <c r="G971" i="14" s="1"/>
  <c r="BZ971" i="14" s="1"/>
  <c r="L927" i="1"/>
  <c r="H971" i="14" s="1"/>
  <c r="CA971" i="14" s="1"/>
  <c r="M927" i="1"/>
  <c r="I971" i="14" s="1"/>
  <c r="CB971" i="14" s="1"/>
  <c r="N927" i="1"/>
  <c r="J971" i="14" s="1"/>
  <c r="CC971" i="14" s="1"/>
  <c r="O927" i="1"/>
  <c r="K971" i="14" s="1"/>
  <c r="CD971" i="14" s="1"/>
  <c r="P927" i="1"/>
  <c r="L971" i="14" s="1"/>
  <c r="CE971" i="14" s="1"/>
  <c r="Q927" i="1"/>
  <c r="M971" i="14" s="1"/>
  <c r="CF971" i="14" s="1"/>
  <c r="R927" i="1"/>
  <c r="N971" i="14" s="1"/>
  <c r="CG971" i="14" s="1"/>
  <c r="S927" i="1"/>
  <c r="O971" i="14" s="1"/>
  <c r="CH971" i="14" s="1"/>
  <c r="T927" i="1"/>
  <c r="P971" i="14" s="1"/>
  <c r="CI971" i="14" s="1"/>
  <c r="V927" i="1"/>
  <c r="Y927" i="1"/>
  <c r="AB927" i="1"/>
  <c r="AE927" i="1"/>
  <c r="AH927" i="1"/>
  <c r="AK927" i="1"/>
  <c r="B928" i="1"/>
  <c r="C928" i="1"/>
  <c r="A972" i="14" s="1"/>
  <c r="D928" i="1"/>
  <c r="D972" i="14" s="1"/>
  <c r="T972" i="14" s="1"/>
  <c r="F928" i="1"/>
  <c r="G928" i="1"/>
  <c r="C972" i="14" s="1"/>
  <c r="I928" i="1"/>
  <c r="E972" i="14" s="1"/>
  <c r="BX972" i="14" s="1"/>
  <c r="J928" i="1"/>
  <c r="F972" i="14" s="1"/>
  <c r="BY972" i="14" s="1"/>
  <c r="K928" i="1"/>
  <c r="G972" i="14" s="1"/>
  <c r="BZ972" i="14" s="1"/>
  <c r="L928" i="1"/>
  <c r="H972" i="14" s="1"/>
  <c r="CA972" i="14" s="1"/>
  <c r="M928" i="1"/>
  <c r="I972" i="14" s="1"/>
  <c r="CB972" i="14" s="1"/>
  <c r="N928" i="1"/>
  <c r="J972" i="14" s="1"/>
  <c r="CC972" i="14" s="1"/>
  <c r="O928" i="1"/>
  <c r="K972" i="14" s="1"/>
  <c r="CD972" i="14" s="1"/>
  <c r="P928" i="1"/>
  <c r="L972" i="14" s="1"/>
  <c r="CE972" i="14" s="1"/>
  <c r="Q928" i="1"/>
  <c r="M972" i="14" s="1"/>
  <c r="CF972" i="14" s="1"/>
  <c r="R928" i="1"/>
  <c r="N972" i="14" s="1"/>
  <c r="CG972" i="14" s="1"/>
  <c r="S928" i="1"/>
  <c r="O972" i="14" s="1"/>
  <c r="CH972" i="14" s="1"/>
  <c r="T928" i="1"/>
  <c r="P972" i="14" s="1"/>
  <c r="CI972" i="14" s="1"/>
  <c r="V928" i="1"/>
  <c r="Y928" i="1"/>
  <c r="AB928" i="1"/>
  <c r="AE928" i="1"/>
  <c r="AH928" i="1"/>
  <c r="AK928" i="1"/>
  <c r="B929" i="1"/>
  <c r="C929" i="1"/>
  <c r="A973" i="14" s="1"/>
  <c r="D929" i="1"/>
  <c r="D973" i="14" s="1"/>
  <c r="T973" i="14" s="1"/>
  <c r="F929" i="1"/>
  <c r="G929" i="1"/>
  <c r="C973" i="14" s="1"/>
  <c r="I929" i="1"/>
  <c r="E973" i="14" s="1"/>
  <c r="BX973" i="14" s="1"/>
  <c r="J929" i="1"/>
  <c r="F973" i="14" s="1"/>
  <c r="BY973" i="14" s="1"/>
  <c r="K929" i="1"/>
  <c r="G973" i="14" s="1"/>
  <c r="BZ973" i="14" s="1"/>
  <c r="L929" i="1"/>
  <c r="H973" i="14" s="1"/>
  <c r="CA973" i="14" s="1"/>
  <c r="M929" i="1"/>
  <c r="I973" i="14" s="1"/>
  <c r="CB973" i="14" s="1"/>
  <c r="N929" i="1"/>
  <c r="J973" i="14" s="1"/>
  <c r="CC973" i="14" s="1"/>
  <c r="O929" i="1"/>
  <c r="K973" i="14" s="1"/>
  <c r="CD973" i="14" s="1"/>
  <c r="P929" i="1"/>
  <c r="L973" i="14" s="1"/>
  <c r="CE973" i="14" s="1"/>
  <c r="Q929" i="1"/>
  <c r="M973" i="14" s="1"/>
  <c r="CF973" i="14" s="1"/>
  <c r="R929" i="1"/>
  <c r="N973" i="14" s="1"/>
  <c r="CG973" i="14" s="1"/>
  <c r="S929" i="1"/>
  <c r="O973" i="14" s="1"/>
  <c r="CH973" i="14" s="1"/>
  <c r="T929" i="1"/>
  <c r="P973" i="14" s="1"/>
  <c r="CI973" i="14" s="1"/>
  <c r="V929" i="1"/>
  <c r="Y929" i="1"/>
  <c r="AB929" i="1"/>
  <c r="AE929" i="1"/>
  <c r="AH929" i="1"/>
  <c r="AK929" i="1"/>
  <c r="B930" i="1"/>
  <c r="C930" i="1"/>
  <c r="A974" i="14" s="1"/>
  <c r="D930" i="1"/>
  <c r="D974" i="14" s="1"/>
  <c r="T974" i="14" s="1"/>
  <c r="F930" i="1"/>
  <c r="G930" i="1"/>
  <c r="C974" i="14" s="1"/>
  <c r="I930" i="1"/>
  <c r="E974" i="14" s="1"/>
  <c r="BX974" i="14" s="1"/>
  <c r="J930" i="1"/>
  <c r="F974" i="14" s="1"/>
  <c r="BY974" i="14" s="1"/>
  <c r="K930" i="1"/>
  <c r="G974" i="14" s="1"/>
  <c r="BZ974" i="14" s="1"/>
  <c r="L930" i="1"/>
  <c r="H974" i="14" s="1"/>
  <c r="CA974" i="14" s="1"/>
  <c r="M930" i="1"/>
  <c r="I974" i="14" s="1"/>
  <c r="CB974" i="14" s="1"/>
  <c r="N930" i="1"/>
  <c r="J974" i="14" s="1"/>
  <c r="CC974" i="14" s="1"/>
  <c r="O930" i="1"/>
  <c r="K974" i="14" s="1"/>
  <c r="CD974" i="14" s="1"/>
  <c r="P930" i="1"/>
  <c r="L974" i="14" s="1"/>
  <c r="CE974" i="14" s="1"/>
  <c r="Q930" i="1"/>
  <c r="M974" i="14" s="1"/>
  <c r="CF974" i="14" s="1"/>
  <c r="R930" i="1"/>
  <c r="N974" i="14" s="1"/>
  <c r="CG974" i="14" s="1"/>
  <c r="S930" i="1"/>
  <c r="O974" i="14" s="1"/>
  <c r="CH974" i="14" s="1"/>
  <c r="T930" i="1"/>
  <c r="P974" i="14" s="1"/>
  <c r="CI974" i="14" s="1"/>
  <c r="V930" i="1"/>
  <c r="Y930" i="1"/>
  <c r="AB930" i="1"/>
  <c r="AE930" i="1"/>
  <c r="AH930" i="1"/>
  <c r="AK930" i="1"/>
  <c r="B931" i="1"/>
  <c r="C931" i="1"/>
  <c r="A975" i="14" s="1"/>
  <c r="D931" i="1"/>
  <c r="D975" i="14" s="1"/>
  <c r="T975" i="14" s="1"/>
  <c r="F931" i="1"/>
  <c r="G931" i="1"/>
  <c r="C975" i="14" s="1"/>
  <c r="I931" i="1"/>
  <c r="E975" i="14" s="1"/>
  <c r="BX975" i="14" s="1"/>
  <c r="J931" i="1"/>
  <c r="F975" i="14" s="1"/>
  <c r="BY975" i="14" s="1"/>
  <c r="K931" i="1"/>
  <c r="G975" i="14" s="1"/>
  <c r="BZ975" i="14" s="1"/>
  <c r="L931" i="1"/>
  <c r="H975" i="14" s="1"/>
  <c r="CA975" i="14" s="1"/>
  <c r="M931" i="1"/>
  <c r="I975" i="14" s="1"/>
  <c r="CB975" i="14" s="1"/>
  <c r="N931" i="1"/>
  <c r="J975" i="14" s="1"/>
  <c r="CC975" i="14" s="1"/>
  <c r="O931" i="1"/>
  <c r="K975" i="14" s="1"/>
  <c r="CD975" i="14" s="1"/>
  <c r="P931" i="1"/>
  <c r="L975" i="14" s="1"/>
  <c r="CE975" i="14" s="1"/>
  <c r="Q931" i="1"/>
  <c r="M975" i="14" s="1"/>
  <c r="CF975" i="14" s="1"/>
  <c r="R931" i="1"/>
  <c r="N975" i="14" s="1"/>
  <c r="CG975" i="14" s="1"/>
  <c r="S931" i="1"/>
  <c r="O975" i="14" s="1"/>
  <c r="CH975" i="14" s="1"/>
  <c r="T931" i="1"/>
  <c r="P975" i="14" s="1"/>
  <c r="CI975" i="14" s="1"/>
  <c r="V931" i="1"/>
  <c r="Y931" i="1"/>
  <c r="AB931" i="1"/>
  <c r="AE931" i="1"/>
  <c r="AH931" i="1"/>
  <c r="AK931" i="1"/>
  <c r="B932" i="1"/>
  <c r="C932" i="1"/>
  <c r="A976" i="14" s="1"/>
  <c r="D932" i="1"/>
  <c r="D976" i="14" s="1"/>
  <c r="T976" i="14" s="1"/>
  <c r="F932" i="1"/>
  <c r="G932" i="1"/>
  <c r="C976" i="14" s="1"/>
  <c r="I932" i="1"/>
  <c r="E976" i="14" s="1"/>
  <c r="BX976" i="14" s="1"/>
  <c r="J932" i="1"/>
  <c r="F976" i="14" s="1"/>
  <c r="BY976" i="14" s="1"/>
  <c r="K932" i="1"/>
  <c r="G976" i="14" s="1"/>
  <c r="BZ976" i="14" s="1"/>
  <c r="L932" i="1"/>
  <c r="H976" i="14" s="1"/>
  <c r="CA976" i="14" s="1"/>
  <c r="M932" i="1"/>
  <c r="I976" i="14" s="1"/>
  <c r="CB976" i="14" s="1"/>
  <c r="N932" i="1"/>
  <c r="J976" i="14" s="1"/>
  <c r="CC976" i="14" s="1"/>
  <c r="O932" i="1"/>
  <c r="K976" i="14" s="1"/>
  <c r="CD976" i="14" s="1"/>
  <c r="P932" i="1"/>
  <c r="L976" i="14" s="1"/>
  <c r="CE976" i="14" s="1"/>
  <c r="Q932" i="1"/>
  <c r="M976" i="14" s="1"/>
  <c r="CF976" i="14" s="1"/>
  <c r="R932" i="1"/>
  <c r="N976" i="14" s="1"/>
  <c r="CG976" i="14" s="1"/>
  <c r="S932" i="1"/>
  <c r="O976" i="14" s="1"/>
  <c r="CH976" i="14" s="1"/>
  <c r="T932" i="1"/>
  <c r="P976" i="14" s="1"/>
  <c r="CI976" i="14" s="1"/>
  <c r="V932" i="1"/>
  <c r="Y932" i="1"/>
  <c r="AB932" i="1"/>
  <c r="AE932" i="1"/>
  <c r="AH932" i="1"/>
  <c r="AK932" i="1"/>
  <c r="B933" i="1"/>
  <c r="C933" i="1"/>
  <c r="A977" i="14" s="1"/>
  <c r="D933" i="1"/>
  <c r="D977" i="14" s="1"/>
  <c r="T977" i="14" s="1"/>
  <c r="F933" i="1"/>
  <c r="G933" i="1"/>
  <c r="I933" i="1"/>
  <c r="E977" i="14" s="1"/>
  <c r="BX977" i="14" s="1"/>
  <c r="J933" i="1"/>
  <c r="F977" i="14" s="1"/>
  <c r="BY977" i="14" s="1"/>
  <c r="K933" i="1"/>
  <c r="G977" i="14" s="1"/>
  <c r="BZ977" i="14" s="1"/>
  <c r="L933" i="1"/>
  <c r="H977" i="14" s="1"/>
  <c r="CA977" i="14" s="1"/>
  <c r="M933" i="1"/>
  <c r="I977" i="14" s="1"/>
  <c r="CB977" i="14" s="1"/>
  <c r="N933" i="1"/>
  <c r="J977" i="14" s="1"/>
  <c r="CC977" i="14" s="1"/>
  <c r="O933" i="1"/>
  <c r="K977" i="14" s="1"/>
  <c r="CD977" i="14" s="1"/>
  <c r="P933" i="1"/>
  <c r="L977" i="14" s="1"/>
  <c r="CE977" i="14" s="1"/>
  <c r="Q933" i="1"/>
  <c r="M977" i="14" s="1"/>
  <c r="CF977" i="14" s="1"/>
  <c r="R933" i="1"/>
  <c r="N977" i="14" s="1"/>
  <c r="CG977" i="14" s="1"/>
  <c r="S933" i="1"/>
  <c r="O977" i="14" s="1"/>
  <c r="CH977" i="14" s="1"/>
  <c r="T933" i="1"/>
  <c r="P977" i="14" s="1"/>
  <c r="CI977" i="14" s="1"/>
  <c r="V933" i="1"/>
  <c r="Y933" i="1"/>
  <c r="AB933" i="1"/>
  <c r="AE933" i="1"/>
  <c r="AH933" i="1"/>
  <c r="AK933" i="1"/>
  <c r="B934" i="1"/>
  <c r="C934" i="1"/>
  <c r="A978" i="14" s="1"/>
  <c r="D934" i="1"/>
  <c r="D978" i="14" s="1"/>
  <c r="T978" i="14" s="1"/>
  <c r="F934" i="1"/>
  <c r="G934" i="1"/>
  <c r="C978" i="14" s="1"/>
  <c r="I934" i="1"/>
  <c r="E978" i="14" s="1"/>
  <c r="BX978" i="14" s="1"/>
  <c r="J934" i="1"/>
  <c r="F978" i="14" s="1"/>
  <c r="BY978" i="14" s="1"/>
  <c r="K934" i="1"/>
  <c r="G978" i="14" s="1"/>
  <c r="BZ978" i="14" s="1"/>
  <c r="L934" i="1"/>
  <c r="H978" i="14" s="1"/>
  <c r="CA978" i="14" s="1"/>
  <c r="M934" i="1"/>
  <c r="I978" i="14" s="1"/>
  <c r="CB978" i="14" s="1"/>
  <c r="N934" i="1"/>
  <c r="J978" i="14" s="1"/>
  <c r="CC978" i="14" s="1"/>
  <c r="O934" i="1"/>
  <c r="K978" i="14" s="1"/>
  <c r="CD978" i="14" s="1"/>
  <c r="P934" i="1"/>
  <c r="L978" i="14" s="1"/>
  <c r="CE978" i="14" s="1"/>
  <c r="Q934" i="1"/>
  <c r="M978" i="14" s="1"/>
  <c r="CF978" i="14" s="1"/>
  <c r="R934" i="1"/>
  <c r="N978" i="14" s="1"/>
  <c r="CG978" i="14" s="1"/>
  <c r="S934" i="1"/>
  <c r="O978" i="14" s="1"/>
  <c r="CH978" i="14" s="1"/>
  <c r="T934" i="1"/>
  <c r="P978" i="14" s="1"/>
  <c r="CI978" i="14" s="1"/>
  <c r="V934" i="1"/>
  <c r="Y934" i="1"/>
  <c r="AB934" i="1"/>
  <c r="AE934" i="1"/>
  <c r="AH934" i="1"/>
  <c r="AK934" i="1"/>
  <c r="B935" i="1"/>
  <c r="C935" i="1"/>
  <c r="A979" i="14" s="1"/>
  <c r="D935" i="1"/>
  <c r="D979" i="14" s="1"/>
  <c r="T979" i="14" s="1"/>
  <c r="F935" i="1"/>
  <c r="G935" i="1"/>
  <c r="C979" i="14" s="1"/>
  <c r="I935" i="1"/>
  <c r="E979" i="14" s="1"/>
  <c r="BX979" i="14" s="1"/>
  <c r="J935" i="1"/>
  <c r="F979" i="14" s="1"/>
  <c r="BY979" i="14" s="1"/>
  <c r="K935" i="1"/>
  <c r="G979" i="14" s="1"/>
  <c r="BZ979" i="14" s="1"/>
  <c r="L935" i="1"/>
  <c r="H979" i="14" s="1"/>
  <c r="CA979" i="14" s="1"/>
  <c r="M935" i="1"/>
  <c r="I979" i="14" s="1"/>
  <c r="CB979" i="14" s="1"/>
  <c r="N935" i="1"/>
  <c r="J979" i="14" s="1"/>
  <c r="CC979" i="14" s="1"/>
  <c r="O935" i="1"/>
  <c r="K979" i="14" s="1"/>
  <c r="CD979" i="14" s="1"/>
  <c r="P935" i="1"/>
  <c r="L979" i="14" s="1"/>
  <c r="CE979" i="14" s="1"/>
  <c r="Q935" i="1"/>
  <c r="M979" i="14" s="1"/>
  <c r="CF979" i="14" s="1"/>
  <c r="R935" i="1"/>
  <c r="N979" i="14" s="1"/>
  <c r="CG979" i="14" s="1"/>
  <c r="S935" i="1"/>
  <c r="O979" i="14" s="1"/>
  <c r="CH979" i="14" s="1"/>
  <c r="T935" i="1"/>
  <c r="P979" i="14" s="1"/>
  <c r="CI979" i="14" s="1"/>
  <c r="V935" i="1"/>
  <c r="Y935" i="1"/>
  <c r="AB935" i="1"/>
  <c r="AE935" i="1"/>
  <c r="AH935" i="1"/>
  <c r="AK935" i="1"/>
  <c r="B936" i="1"/>
  <c r="C936" i="1"/>
  <c r="A980" i="14" s="1"/>
  <c r="D936" i="1"/>
  <c r="D980" i="14" s="1"/>
  <c r="T980" i="14" s="1"/>
  <c r="F936" i="1"/>
  <c r="G936" i="1"/>
  <c r="C980" i="14" s="1"/>
  <c r="I936" i="1"/>
  <c r="E980" i="14" s="1"/>
  <c r="BX980" i="14" s="1"/>
  <c r="J936" i="1"/>
  <c r="F980" i="14" s="1"/>
  <c r="BY980" i="14" s="1"/>
  <c r="K936" i="1"/>
  <c r="G980" i="14" s="1"/>
  <c r="BZ980" i="14" s="1"/>
  <c r="L936" i="1"/>
  <c r="H980" i="14" s="1"/>
  <c r="CA980" i="14" s="1"/>
  <c r="M936" i="1"/>
  <c r="I980" i="14" s="1"/>
  <c r="CB980" i="14" s="1"/>
  <c r="N936" i="1"/>
  <c r="J980" i="14" s="1"/>
  <c r="CC980" i="14" s="1"/>
  <c r="O936" i="1"/>
  <c r="K980" i="14" s="1"/>
  <c r="CD980" i="14" s="1"/>
  <c r="P936" i="1"/>
  <c r="L980" i="14" s="1"/>
  <c r="CE980" i="14" s="1"/>
  <c r="Q936" i="1"/>
  <c r="M980" i="14" s="1"/>
  <c r="CF980" i="14" s="1"/>
  <c r="R936" i="1"/>
  <c r="N980" i="14" s="1"/>
  <c r="CG980" i="14" s="1"/>
  <c r="S936" i="1"/>
  <c r="O980" i="14" s="1"/>
  <c r="CH980" i="14" s="1"/>
  <c r="T936" i="1"/>
  <c r="P980" i="14" s="1"/>
  <c r="CI980" i="14" s="1"/>
  <c r="V936" i="1"/>
  <c r="Y936" i="1"/>
  <c r="AB936" i="1"/>
  <c r="AE936" i="1"/>
  <c r="AH936" i="1"/>
  <c r="AK936" i="1"/>
  <c r="B937" i="1"/>
  <c r="C937" i="1"/>
  <c r="A981" i="14" s="1"/>
  <c r="D937" i="1"/>
  <c r="D981" i="14" s="1"/>
  <c r="T981" i="14" s="1"/>
  <c r="F937" i="1"/>
  <c r="G937" i="1"/>
  <c r="I937" i="1"/>
  <c r="E981" i="14" s="1"/>
  <c r="BX981" i="14" s="1"/>
  <c r="J937" i="1"/>
  <c r="F981" i="14" s="1"/>
  <c r="BY981" i="14" s="1"/>
  <c r="K937" i="1"/>
  <c r="G981" i="14" s="1"/>
  <c r="BZ981" i="14" s="1"/>
  <c r="L937" i="1"/>
  <c r="H981" i="14" s="1"/>
  <c r="CA981" i="14" s="1"/>
  <c r="M937" i="1"/>
  <c r="I981" i="14" s="1"/>
  <c r="CB981" i="14" s="1"/>
  <c r="N937" i="1"/>
  <c r="J981" i="14" s="1"/>
  <c r="CC981" i="14" s="1"/>
  <c r="O937" i="1"/>
  <c r="K981" i="14" s="1"/>
  <c r="CD981" i="14" s="1"/>
  <c r="P937" i="1"/>
  <c r="L981" i="14" s="1"/>
  <c r="CE981" i="14" s="1"/>
  <c r="Q937" i="1"/>
  <c r="M981" i="14" s="1"/>
  <c r="CF981" i="14" s="1"/>
  <c r="R937" i="1"/>
  <c r="N981" i="14" s="1"/>
  <c r="CG981" i="14" s="1"/>
  <c r="S937" i="1"/>
  <c r="O981" i="14" s="1"/>
  <c r="CH981" i="14" s="1"/>
  <c r="T937" i="1"/>
  <c r="P981" i="14" s="1"/>
  <c r="CI981" i="14" s="1"/>
  <c r="V937" i="1"/>
  <c r="Y937" i="1"/>
  <c r="AB937" i="1"/>
  <c r="AE937" i="1"/>
  <c r="AH937" i="1"/>
  <c r="AK937" i="1"/>
  <c r="B938" i="1"/>
  <c r="C938" i="1"/>
  <c r="A982" i="14" s="1"/>
  <c r="D938" i="1"/>
  <c r="D982" i="14" s="1"/>
  <c r="T982" i="14" s="1"/>
  <c r="F938" i="1"/>
  <c r="G938" i="1"/>
  <c r="I938" i="1"/>
  <c r="E982" i="14" s="1"/>
  <c r="BX982" i="14" s="1"/>
  <c r="J938" i="1"/>
  <c r="F982" i="14" s="1"/>
  <c r="BY982" i="14" s="1"/>
  <c r="K938" i="1"/>
  <c r="G982" i="14" s="1"/>
  <c r="BZ982" i="14" s="1"/>
  <c r="L938" i="1"/>
  <c r="H982" i="14" s="1"/>
  <c r="CA982" i="14" s="1"/>
  <c r="M938" i="1"/>
  <c r="I982" i="14" s="1"/>
  <c r="CB982" i="14" s="1"/>
  <c r="N938" i="1"/>
  <c r="J982" i="14" s="1"/>
  <c r="CC982" i="14" s="1"/>
  <c r="O938" i="1"/>
  <c r="K982" i="14" s="1"/>
  <c r="CD982" i="14" s="1"/>
  <c r="P938" i="1"/>
  <c r="L982" i="14" s="1"/>
  <c r="CE982" i="14" s="1"/>
  <c r="Q938" i="1"/>
  <c r="M982" i="14" s="1"/>
  <c r="CF982" i="14" s="1"/>
  <c r="R938" i="1"/>
  <c r="N982" i="14" s="1"/>
  <c r="CG982" i="14" s="1"/>
  <c r="S938" i="1"/>
  <c r="O982" i="14" s="1"/>
  <c r="CH982" i="14" s="1"/>
  <c r="T938" i="1"/>
  <c r="P982" i="14" s="1"/>
  <c r="CI982" i="14" s="1"/>
  <c r="V938" i="1"/>
  <c r="Y938" i="1"/>
  <c r="AB938" i="1"/>
  <c r="AE938" i="1"/>
  <c r="AH938" i="1"/>
  <c r="AK938" i="1"/>
  <c r="B939" i="1"/>
  <c r="C939" i="1"/>
  <c r="A983" i="14" s="1"/>
  <c r="D939" i="1"/>
  <c r="D983" i="14" s="1"/>
  <c r="T983" i="14" s="1"/>
  <c r="F939" i="1"/>
  <c r="G939" i="1"/>
  <c r="C983" i="14" s="1"/>
  <c r="I939" i="1"/>
  <c r="E983" i="14" s="1"/>
  <c r="BX983" i="14" s="1"/>
  <c r="J939" i="1"/>
  <c r="F983" i="14" s="1"/>
  <c r="BY983" i="14" s="1"/>
  <c r="K939" i="1"/>
  <c r="G983" i="14" s="1"/>
  <c r="BZ983" i="14" s="1"/>
  <c r="L939" i="1"/>
  <c r="H983" i="14" s="1"/>
  <c r="CA983" i="14" s="1"/>
  <c r="M939" i="1"/>
  <c r="I983" i="14" s="1"/>
  <c r="CB983" i="14" s="1"/>
  <c r="N939" i="1"/>
  <c r="J983" i="14" s="1"/>
  <c r="CC983" i="14" s="1"/>
  <c r="O939" i="1"/>
  <c r="K983" i="14" s="1"/>
  <c r="CD983" i="14" s="1"/>
  <c r="P939" i="1"/>
  <c r="L983" i="14" s="1"/>
  <c r="CE983" i="14" s="1"/>
  <c r="Q939" i="1"/>
  <c r="M983" i="14" s="1"/>
  <c r="CF983" i="14" s="1"/>
  <c r="R939" i="1"/>
  <c r="N983" i="14" s="1"/>
  <c r="CG983" i="14" s="1"/>
  <c r="S939" i="1"/>
  <c r="O983" i="14" s="1"/>
  <c r="CH983" i="14" s="1"/>
  <c r="T939" i="1"/>
  <c r="P983" i="14" s="1"/>
  <c r="CI983" i="14" s="1"/>
  <c r="V939" i="1"/>
  <c r="Y939" i="1"/>
  <c r="AB939" i="1"/>
  <c r="AE939" i="1"/>
  <c r="AH939" i="1"/>
  <c r="AK939" i="1"/>
  <c r="B940" i="1"/>
  <c r="C940" i="1"/>
  <c r="A984" i="14" s="1"/>
  <c r="D940" i="1"/>
  <c r="D984" i="14" s="1"/>
  <c r="T984" i="14" s="1"/>
  <c r="F940" i="1"/>
  <c r="G940" i="1"/>
  <c r="C984" i="14" s="1"/>
  <c r="I940" i="1"/>
  <c r="E984" i="14" s="1"/>
  <c r="BX984" i="14" s="1"/>
  <c r="J940" i="1"/>
  <c r="F984" i="14" s="1"/>
  <c r="BY984" i="14" s="1"/>
  <c r="K940" i="1"/>
  <c r="G984" i="14" s="1"/>
  <c r="BZ984" i="14" s="1"/>
  <c r="L940" i="1"/>
  <c r="H984" i="14" s="1"/>
  <c r="CA984" i="14" s="1"/>
  <c r="M940" i="1"/>
  <c r="I984" i="14" s="1"/>
  <c r="CB984" i="14" s="1"/>
  <c r="N940" i="1"/>
  <c r="J984" i="14" s="1"/>
  <c r="CC984" i="14" s="1"/>
  <c r="O940" i="1"/>
  <c r="K984" i="14" s="1"/>
  <c r="CD984" i="14" s="1"/>
  <c r="P940" i="1"/>
  <c r="L984" i="14" s="1"/>
  <c r="CE984" i="14" s="1"/>
  <c r="Q940" i="1"/>
  <c r="M984" i="14" s="1"/>
  <c r="CF984" i="14" s="1"/>
  <c r="R940" i="1"/>
  <c r="N984" i="14" s="1"/>
  <c r="CG984" i="14" s="1"/>
  <c r="S940" i="1"/>
  <c r="O984" i="14" s="1"/>
  <c r="CH984" i="14" s="1"/>
  <c r="T940" i="1"/>
  <c r="P984" i="14" s="1"/>
  <c r="CI984" i="14" s="1"/>
  <c r="V940" i="1"/>
  <c r="Y940" i="1"/>
  <c r="AB940" i="1"/>
  <c r="AE940" i="1"/>
  <c r="AH940" i="1"/>
  <c r="AK940" i="1"/>
  <c r="B941" i="1"/>
  <c r="C941" i="1"/>
  <c r="A985" i="14" s="1"/>
  <c r="D941" i="1"/>
  <c r="D985" i="14" s="1"/>
  <c r="T985" i="14" s="1"/>
  <c r="F941" i="1"/>
  <c r="G941" i="1"/>
  <c r="C985" i="14" s="1"/>
  <c r="I941" i="1"/>
  <c r="E985" i="14" s="1"/>
  <c r="BX985" i="14" s="1"/>
  <c r="J941" i="1"/>
  <c r="F985" i="14" s="1"/>
  <c r="BY985" i="14" s="1"/>
  <c r="K941" i="1"/>
  <c r="G985" i="14" s="1"/>
  <c r="BZ985" i="14" s="1"/>
  <c r="L941" i="1"/>
  <c r="H985" i="14" s="1"/>
  <c r="CA985" i="14" s="1"/>
  <c r="M941" i="1"/>
  <c r="I985" i="14" s="1"/>
  <c r="CB985" i="14" s="1"/>
  <c r="N941" i="1"/>
  <c r="J985" i="14" s="1"/>
  <c r="CC985" i="14" s="1"/>
  <c r="O941" i="1"/>
  <c r="K985" i="14" s="1"/>
  <c r="CD985" i="14" s="1"/>
  <c r="P941" i="1"/>
  <c r="L985" i="14" s="1"/>
  <c r="CE985" i="14" s="1"/>
  <c r="Q941" i="1"/>
  <c r="M985" i="14" s="1"/>
  <c r="CF985" i="14" s="1"/>
  <c r="R941" i="1"/>
  <c r="N985" i="14" s="1"/>
  <c r="CG985" i="14" s="1"/>
  <c r="S941" i="1"/>
  <c r="O985" i="14" s="1"/>
  <c r="CH985" i="14" s="1"/>
  <c r="T941" i="1"/>
  <c r="P985" i="14" s="1"/>
  <c r="CI985" i="14" s="1"/>
  <c r="V941" i="1"/>
  <c r="Y941" i="1"/>
  <c r="AB941" i="1"/>
  <c r="AE941" i="1"/>
  <c r="AH941" i="1"/>
  <c r="AK941" i="1"/>
  <c r="B942" i="1"/>
  <c r="C942" i="1"/>
  <c r="A986" i="14" s="1"/>
  <c r="D942" i="1"/>
  <c r="D986" i="14" s="1"/>
  <c r="T986" i="14" s="1"/>
  <c r="F942" i="1"/>
  <c r="G942" i="1"/>
  <c r="C986" i="14" s="1"/>
  <c r="I942" i="1"/>
  <c r="E986" i="14" s="1"/>
  <c r="BX986" i="14" s="1"/>
  <c r="J942" i="1"/>
  <c r="F986" i="14" s="1"/>
  <c r="BY986" i="14" s="1"/>
  <c r="K942" i="1"/>
  <c r="G986" i="14" s="1"/>
  <c r="BZ986" i="14" s="1"/>
  <c r="L942" i="1"/>
  <c r="H986" i="14" s="1"/>
  <c r="CA986" i="14" s="1"/>
  <c r="M942" i="1"/>
  <c r="I986" i="14" s="1"/>
  <c r="CB986" i="14" s="1"/>
  <c r="N942" i="1"/>
  <c r="J986" i="14" s="1"/>
  <c r="CC986" i="14" s="1"/>
  <c r="O942" i="1"/>
  <c r="K986" i="14" s="1"/>
  <c r="CD986" i="14" s="1"/>
  <c r="P942" i="1"/>
  <c r="L986" i="14" s="1"/>
  <c r="CE986" i="14" s="1"/>
  <c r="Q942" i="1"/>
  <c r="M986" i="14" s="1"/>
  <c r="CF986" i="14" s="1"/>
  <c r="R942" i="1"/>
  <c r="N986" i="14" s="1"/>
  <c r="CG986" i="14" s="1"/>
  <c r="S942" i="1"/>
  <c r="O986" i="14" s="1"/>
  <c r="CH986" i="14" s="1"/>
  <c r="T942" i="1"/>
  <c r="P986" i="14" s="1"/>
  <c r="CI986" i="14" s="1"/>
  <c r="V942" i="1"/>
  <c r="Y942" i="1"/>
  <c r="AB942" i="1"/>
  <c r="AE942" i="1"/>
  <c r="AH942" i="1"/>
  <c r="AK942" i="1"/>
  <c r="B943" i="1"/>
  <c r="C943" i="1"/>
  <c r="A987" i="14" s="1"/>
  <c r="D943" i="1"/>
  <c r="D987" i="14" s="1"/>
  <c r="T987" i="14" s="1"/>
  <c r="F943" i="1"/>
  <c r="G943" i="1"/>
  <c r="C987" i="14" s="1"/>
  <c r="I943" i="1"/>
  <c r="E987" i="14" s="1"/>
  <c r="BX987" i="14" s="1"/>
  <c r="J943" i="1"/>
  <c r="F987" i="14" s="1"/>
  <c r="BY987" i="14" s="1"/>
  <c r="K943" i="1"/>
  <c r="G987" i="14" s="1"/>
  <c r="BZ987" i="14" s="1"/>
  <c r="L943" i="1"/>
  <c r="H987" i="14" s="1"/>
  <c r="CA987" i="14" s="1"/>
  <c r="M943" i="1"/>
  <c r="I987" i="14" s="1"/>
  <c r="CB987" i="14" s="1"/>
  <c r="N943" i="1"/>
  <c r="J987" i="14" s="1"/>
  <c r="CC987" i="14" s="1"/>
  <c r="O943" i="1"/>
  <c r="K987" i="14" s="1"/>
  <c r="CD987" i="14" s="1"/>
  <c r="P943" i="1"/>
  <c r="L987" i="14" s="1"/>
  <c r="CE987" i="14" s="1"/>
  <c r="Q943" i="1"/>
  <c r="M987" i="14" s="1"/>
  <c r="CF987" i="14" s="1"/>
  <c r="R943" i="1"/>
  <c r="N987" i="14" s="1"/>
  <c r="CG987" i="14" s="1"/>
  <c r="S943" i="1"/>
  <c r="O987" i="14" s="1"/>
  <c r="CH987" i="14" s="1"/>
  <c r="T943" i="1"/>
  <c r="P987" i="14" s="1"/>
  <c r="CI987" i="14" s="1"/>
  <c r="V943" i="1"/>
  <c r="Y943" i="1"/>
  <c r="AB943" i="1"/>
  <c r="AE943" i="1"/>
  <c r="AH943" i="1"/>
  <c r="AK943" i="1"/>
  <c r="B944" i="1"/>
  <c r="C944" i="1"/>
  <c r="A988" i="14" s="1"/>
  <c r="D944" i="1"/>
  <c r="D988" i="14" s="1"/>
  <c r="T988" i="14" s="1"/>
  <c r="F944" i="1"/>
  <c r="G944" i="1"/>
  <c r="C988" i="14" s="1"/>
  <c r="I944" i="1"/>
  <c r="E988" i="14" s="1"/>
  <c r="BX988" i="14" s="1"/>
  <c r="J944" i="1"/>
  <c r="F988" i="14" s="1"/>
  <c r="BY988" i="14" s="1"/>
  <c r="K944" i="1"/>
  <c r="G988" i="14" s="1"/>
  <c r="BZ988" i="14" s="1"/>
  <c r="L944" i="1"/>
  <c r="H988" i="14" s="1"/>
  <c r="CA988" i="14" s="1"/>
  <c r="M944" i="1"/>
  <c r="I988" i="14" s="1"/>
  <c r="CB988" i="14" s="1"/>
  <c r="N944" i="1"/>
  <c r="J988" i="14" s="1"/>
  <c r="CC988" i="14" s="1"/>
  <c r="O944" i="1"/>
  <c r="K988" i="14" s="1"/>
  <c r="CD988" i="14" s="1"/>
  <c r="P944" i="1"/>
  <c r="L988" i="14" s="1"/>
  <c r="CE988" i="14" s="1"/>
  <c r="Q944" i="1"/>
  <c r="M988" i="14" s="1"/>
  <c r="CF988" i="14" s="1"/>
  <c r="R944" i="1"/>
  <c r="N988" i="14" s="1"/>
  <c r="CG988" i="14" s="1"/>
  <c r="S944" i="1"/>
  <c r="O988" i="14" s="1"/>
  <c r="CH988" i="14" s="1"/>
  <c r="T944" i="1"/>
  <c r="P988" i="14" s="1"/>
  <c r="CI988" i="14" s="1"/>
  <c r="V944" i="1"/>
  <c r="Y944" i="1"/>
  <c r="AB944" i="1"/>
  <c r="AE944" i="1"/>
  <c r="AH944" i="1"/>
  <c r="AK944" i="1"/>
  <c r="B945" i="1"/>
  <c r="C945" i="1"/>
  <c r="A989" i="14" s="1"/>
  <c r="D945" i="1"/>
  <c r="D989" i="14" s="1"/>
  <c r="T989" i="14" s="1"/>
  <c r="F945" i="1"/>
  <c r="G945" i="1"/>
  <c r="I945" i="1"/>
  <c r="E989" i="14" s="1"/>
  <c r="BX989" i="14" s="1"/>
  <c r="J945" i="1"/>
  <c r="F989" i="14" s="1"/>
  <c r="BY989" i="14" s="1"/>
  <c r="K945" i="1"/>
  <c r="G989" i="14" s="1"/>
  <c r="BZ989" i="14" s="1"/>
  <c r="L945" i="1"/>
  <c r="H989" i="14" s="1"/>
  <c r="CA989" i="14" s="1"/>
  <c r="M945" i="1"/>
  <c r="I989" i="14" s="1"/>
  <c r="CB989" i="14" s="1"/>
  <c r="N945" i="1"/>
  <c r="J989" i="14" s="1"/>
  <c r="CC989" i="14" s="1"/>
  <c r="O945" i="1"/>
  <c r="K989" i="14" s="1"/>
  <c r="CD989" i="14" s="1"/>
  <c r="P945" i="1"/>
  <c r="L989" i="14" s="1"/>
  <c r="CE989" i="14" s="1"/>
  <c r="Q945" i="1"/>
  <c r="M989" i="14" s="1"/>
  <c r="CF989" i="14" s="1"/>
  <c r="R945" i="1"/>
  <c r="N989" i="14" s="1"/>
  <c r="CG989" i="14" s="1"/>
  <c r="S945" i="1"/>
  <c r="O989" i="14" s="1"/>
  <c r="CH989" i="14" s="1"/>
  <c r="T945" i="1"/>
  <c r="P989" i="14" s="1"/>
  <c r="CI989" i="14" s="1"/>
  <c r="V945" i="1"/>
  <c r="Y945" i="1"/>
  <c r="AB945" i="1"/>
  <c r="AE945" i="1"/>
  <c r="AH945" i="1"/>
  <c r="AK945" i="1"/>
  <c r="B946" i="1"/>
  <c r="C946" i="1"/>
  <c r="A990" i="14" s="1"/>
  <c r="D946" i="1"/>
  <c r="D990" i="14" s="1"/>
  <c r="T990" i="14" s="1"/>
  <c r="F946" i="1"/>
  <c r="G946" i="1"/>
  <c r="I946" i="1"/>
  <c r="E990" i="14" s="1"/>
  <c r="BX990" i="14" s="1"/>
  <c r="J946" i="1"/>
  <c r="F990" i="14" s="1"/>
  <c r="BY990" i="14" s="1"/>
  <c r="K946" i="1"/>
  <c r="G990" i="14" s="1"/>
  <c r="BZ990" i="14" s="1"/>
  <c r="L946" i="1"/>
  <c r="H990" i="14" s="1"/>
  <c r="CA990" i="14" s="1"/>
  <c r="M946" i="1"/>
  <c r="I990" i="14" s="1"/>
  <c r="CB990" i="14" s="1"/>
  <c r="N946" i="1"/>
  <c r="J990" i="14" s="1"/>
  <c r="CC990" i="14" s="1"/>
  <c r="O946" i="1"/>
  <c r="K990" i="14" s="1"/>
  <c r="CD990" i="14" s="1"/>
  <c r="P946" i="1"/>
  <c r="L990" i="14" s="1"/>
  <c r="CE990" i="14" s="1"/>
  <c r="Q946" i="1"/>
  <c r="M990" i="14" s="1"/>
  <c r="CF990" i="14" s="1"/>
  <c r="R946" i="1"/>
  <c r="N990" i="14" s="1"/>
  <c r="CG990" i="14" s="1"/>
  <c r="S946" i="1"/>
  <c r="O990" i="14" s="1"/>
  <c r="CH990" i="14" s="1"/>
  <c r="T946" i="1"/>
  <c r="P990" i="14" s="1"/>
  <c r="CI990" i="14" s="1"/>
  <c r="V946" i="1"/>
  <c r="Y946" i="1"/>
  <c r="AB946" i="1"/>
  <c r="AE946" i="1"/>
  <c r="AH946" i="1"/>
  <c r="AK946" i="1"/>
  <c r="B947" i="1"/>
  <c r="C947" i="1"/>
  <c r="A991" i="14" s="1"/>
  <c r="D947" i="1"/>
  <c r="D991" i="14" s="1"/>
  <c r="T991" i="14" s="1"/>
  <c r="F947" i="1"/>
  <c r="G947" i="1"/>
  <c r="C991" i="14" s="1"/>
  <c r="I947" i="1"/>
  <c r="E991" i="14" s="1"/>
  <c r="BX991" i="14" s="1"/>
  <c r="J947" i="1"/>
  <c r="F991" i="14" s="1"/>
  <c r="BY991" i="14" s="1"/>
  <c r="K947" i="1"/>
  <c r="G991" i="14" s="1"/>
  <c r="BZ991" i="14" s="1"/>
  <c r="L947" i="1"/>
  <c r="H991" i="14" s="1"/>
  <c r="CA991" i="14" s="1"/>
  <c r="M947" i="1"/>
  <c r="I991" i="14" s="1"/>
  <c r="CB991" i="14" s="1"/>
  <c r="N947" i="1"/>
  <c r="J991" i="14" s="1"/>
  <c r="CC991" i="14" s="1"/>
  <c r="O947" i="1"/>
  <c r="K991" i="14" s="1"/>
  <c r="CD991" i="14" s="1"/>
  <c r="P947" i="1"/>
  <c r="L991" i="14" s="1"/>
  <c r="CE991" i="14" s="1"/>
  <c r="Q947" i="1"/>
  <c r="M991" i="14" s="1"/>
  <c r="CF991" i="14" s="1"/>
  <c r="R947" i="1"/>
  <c r="N991" i="14" s="1"/>
  <c r="CG991" i="14" s="1"/>
  <c r="S947" i="1"/>
  <c r="O991" i="14" s="1"/>
  <c r="CH991" i="14" s="1"/>
  <c r="T947" i="1"/>
  <c r="P991" i="14" s="1"/>
  <c r="CI991" i="14" s="1"/>
  <c r="V947" i="1"/>
  <c r="Y947" i="1"/>
  <c r="AB947" i="1"/>
  <c r="AE947" i="1"/>
  <c r="AH947" i="1"/>
  <c r="AK947" i="1"/>
  <c r="B948" i="1"/>
  <c r="C948" i="1"/>
  <c r="A992" i="14" s="1"/>
  <c r="D948" i="1"/>
  <c r="D992" i="14" s="1"/>
  <c r="T992" i="14" s="1"/>
  <c r="F948" i="1"/>
  <c r="G948" i="1"/>
  <c r="C992" i="14" s="1"/>
  <c r="I948" i="1"/>
  <c r="E992" i="14" s="1"/>
  <c r="BX992" i="14" s="1"/>
  <c r="J948" i="1"/>
  <c r="F992" i="14" s="1"/>
  <c r="BY992" i="14" s="1"/>
  <c r="K948" i="1"/>
  <c r="G992" i="14" s="1"/>
  <c r="BZ992" i="14" s="1"/>
  <c r="L948" i="1"/>
  <c r="H992" i="14" s="1"/>
  <c r="CA992" i="14" s="1"/>
  <c r="M948" i="1"/>
  <c r="I992" i="14" s="1"/>
  <c r="CB992" i="14" s="1"/>
  <c r="N948" i="1"/>
  <c r="J992" i="14" s="1"/>
  <c r="CC992" i="14" s="1"/>
  <c r="O948" i="1"/>
  <c r="K992" i="14" s="1"/>
  <c r="CD992" i="14" s="1"/>
  <c r="P948" i="1"/>
  <c r="L992" i="14" s="1"/>
  <c r="CE992" i="14" s="1"/>
  <c r="Q948" i="1"/>
  <c r="M992" i="14" s="1"/>
  <c r="CF992" i="14" s="1"/>
  <c r="R948" i="1"/>
  <c r="N992" i="14" s="1"/>
  <c r="CG992" i="14" s="1"/>
  <c r="S948" i="1"/>
  <c r="O992" i="14" s="1"/>
  <c r="CH992" i="14" s="1"/>
  <c r="T948" i="1"/>
  <c r="P992" i="14" s="1"/>
  <c r="CI992" i="14" s="1"/>
  <c r="V948" i="1"/>
  <c r="Y948" i="1"/>
  <c r="AB948" i="1"/>
  <c r="AE948" i="1"/>
  <c r="AH948" i="1"/>
  <c r="AK948" i="1"/>
  <c r="B949" i="1"/>
  <c r="C949" i="1"/>
  <c r="A993" i="14" s="1"/>
  <c r="D949" i="1"/>
  <c r="D993" i="14" s="1"/>
  <c r="T993" i="14" s="1"/>
  <c r="F949" i="1"/>
  <c r="G949" i="1"/>
  <c r="C993" i="14" s="1"/>
  <c r="I949" i="1"/>
  <c r="E993" i="14" s="1"/>
  <c r="BX993" i="14" s="1"/>
  <c r="J949" i="1"/>
  <c r="F993" i="14" s="1"/>
  <c r="BY993" i="14" s="1"/>
  <c r="K949" i="1"/>
  <c r="G993" i="14" s="1"/>
  <c r="BZ993" i="14" s="1"/>
  <c r="L949" i="1"/>
  <c r="H993" i="14" s="1"/>
  <c r="CA993" i="14" s="1"/>
  <c r="M949" i="1"/>
  <c r="I993" i="14" s="1"/>
  <c r="CB993" i="14" s="1"/>
  <c r="N949" i="1"/>
  <c r="J993" i="14" s="1"/>
  <c r="CC993" i="14" s="1"/>
  <c r="O949" i="1"/>
  <c r="K993" i="14" s="1"/>
  <c r="CD993" i="14" s="1"/>
  <c r="P949" i="1"/>
  <c r="L993" i="14" s="1"/>
  <c r="CE993" i="14" s="1"/>
  <c r="Q949" i="1"/>
  <c r="M993" i="14" s="1"/>
  <c r="CF993" i="14" s="1"/>
  <c r="R949" i="1"/>
  <c r="N993" i="14" s="1"/>
  <c r="CG993" i="14" s="1"/>
  <c r="S949" i="1"/>
  <c r="O993" i="14" s="1"/>
  <c r="CH993" i="14" s="1"/>
  <c r="T949" i="1"/>
  <c r="P993" i="14" s="1"/>
  <c r="CI993" i="14" s="1"/>
  <c r="V949" i="1"/>
  <c r="Y949" i="1"/>
  <c r="AB949" i="1"/>
  <c r="AE949" i="1"/>
  <c r="AH949" i="1"/>
  <c r="AK949" i="1"/>
  <c r="B950" i="1"/>
  <c r="C950" i="1"/>
  <c r="A994" i="14" s="1"/>
  <c r="D950" i="1"/>
  <c r="D994" i="14" s="1"/>
  <c r="T994" i="14" s="1"/>
  <c r="F950" i="1"/>
  <c r="G950" i="1"/>
  <c r="C994" i="14" s="1"/>
  <c r="I950" i="1"/>
  <c r="E994" i="14" s="1"/>
  <c r="BX994" i="14" s="1"/>
  <c r="J950" i="1"/>
  <c r="F994" i="14" s="1"/>
  <c r="BY994" i="14" s="1"/>
  <c r="K950" i="1"/>
  <c r="G994" i="14" s="1"/>
  <c r="BZ994" i="14" s="1"/>
  <c r="L950" i="1"/>
  <c r="H994" i="14" s="1"/>
  <c r="CA994" i="14" s="1"/>
  <c r="M950" i="1"/>
  <c r="I994" i="14" s="1"/>
  <c r="CB994" i="14" s="1"/>
  <c r="N950" i="1"/>
  <c r="J994" i="14" s="1"/>
  <c r="CC994" i="14" s="1"/>
  <c r="O950" i="1"/>
  <c r="K994" i="14" s="1"/>
  <c r="CD994" i="14" s="1"/>
  <c r="P950" i="1"/>
  <c r="L994" i="14" s="1"/>
  <c r="CE994" i="14" s="1"/>
  <c r="Q950" i="1"/>
  <c r="M994" i="14" s="1"/>
  <c r="CF994" i="14" s="1"/>
  <c r="R950" i="1"/>
  <c r="N994" i="14" s="1"/>
  <c r="CG994" i="14" s="1"/>
  <c r="S950" i="1"/>
  <c r="O994" i="14" s="1"/>
  <c r="CH994" i="14" s="1"/>
  <c r="T950" i="1"/>
  <c r="P994" i="14" s="1"/>
  <c r="CI994" i="14" s="1"/>
  <c r="V950" i="1"/>
  <c r="Y950" i="1"/>
  <c r="AB950" i="1"/>
  <c r="AE950" i="1"/>
  <c r="AH950" i="1"/>
  <c r="AK950" i="1"/>
  <c r="B951" i="1"/>
  <c r="C951" i="1"/>
  <c r="A995" i="14" s="1"/>
  <c r="D951" i="1"/>
  <c r="D995" i="14" s="1"/>
  <c r="T995" i="14" s="1"/>
  <c r="F951" i="1"/>
  <c r="G951" i="1"/>
  <c r="C995" i="14" s="1"/>
  <c r="I951" i="1"/>
  <c r="E995" i="14" s="1"/>
  <c r="BX995" i="14" s="1"/>
  <c r="J951" i="1"/>
  <c r="F995" i="14" s="1"/>
  <c r="BY995" i="14" s="1"/>
  <c r="K951" i="1"/>
  <c r="G995" i="14" s="1"/>
  <c r="BZ995" i="14" s="1"/>
  <c r="L951" i="1"/>
  <c r="H995" i="14" s="1"/>
  <c r="CA995" i="14" s="1"/>
  <c r="M951" i="1"/>
  <c r="I995" i="14" s="1"/>
  <c r="CB995" i="14" s="1"/>
  <c r="N951" i="1"/>
  <c r="J995" i="14" s="1"/>
  <c r="CC995" i="14" s="1"/>
  <c r="O951" i="1"/>
  <c r="K995" i="14" s="1"/>
  <c r="CD995" i="14" s="1"/>
  <c r="P951" i="1"/>
  <c r="L995" i="14" s="1"/>
  <c r="CE995" i="14" s="1"/>
  <c r="Q951" i="1"/>
  <c r="M995" i="14" s="1"/>
  <c r="CF995" i="14" s="1"/>
  <c r="R951" i="1"/>
  <c r="N995" i="14" s="1"/>
  <c r="CG995" i="14" s="1"/>
  <c r="S951" i="1"/>
  <c r="O995" i="14" s="1"/>
  <c r="CH995" i="14" s="1"/>
  <c r="T951" i="1"/>
  <c r="P995" i="14" s="1"/>
  <c r="CI995" i="14" s="1"/>
  <c r="V951" i="1"/>
  <c r="Y951" i="1"/>
  <c r="AB951" i="1"/>
  <c r="AE951" i="1"/>
  <c r="AH951" i="1"/>
  <c r="AK951" i="1"/>
  <c r="B952" i="1"/>
  <c r="C952" i="1"/>
  <c r="A996" i="14" s="1"/>
  <c r="D952" i="1"/>
  <c r="D996" i="14" s="1"/>
  <c r="T996" i="14" s="1"/>
  <c r="F952" i="1"/>
  <c r="G952" i="1"/>
  <c r="C996" i="14" s="1"/>
  <c r="I952" i="1"/>
  <c r="E996" i="14" s="1"/>
  <c r="BX996" i="14" s="1"/>
  <c r="J952" i="1"/>
  <c r="F996" i="14" s="1"/>
  <c r="BY996" i="14" s="1"/>
  <c r="K952" i="1"/>
  <c r="G996" i="14" s="1"/>
  <c r="BZ996" i="14" s="1"/>
  <c r="L952" i="1"/>
  <c r="H996" i="14" s="1"/>
  <c r="CA996" i="14" s="1"/>
  <c r="M952" i="1"/>
  <c r="I996" i="14" s="1"/>
  <c r="CB996" i="14" s="1"/>
  <c r="N952" i="1"/>
  <c r="J996" i="14" s="1"/>
  <c r="CC996" i="14" s="1"/>
  <c r="O952" i="1"/>
  <c r="K996" i="14" s="1"/>
  <c r="CD996" i="14" s="1"/>
  <c r="P952" i="1"/>
  <c r="L996" i="14" s="1"/>
  <c r="CE996" i="14" s="1"/>
  <c r="Q952" i="1"/>
  <c r="M996" i="14" s="1"/>
  <c r="CF996" i="14" s="1"/>
  <c r="R952" i="1"/>
  <c r="N996" i="14" s="1"/>
  <c r="CG996" i="14" s="1"/>
  <c r="S952" i="1"/>
  <c r="O996" i="14" s="1"/>
  <c r="CH996" i="14" s="1"/>
  <c r="T952" i="1"/>
  <c r="P996" i="14" s="1"/>
  <c r="CI996" i="14" s="1"/>
  <c r="V952" i="1"/>
  <c r="Y952" i="1"/>
  <c r="AB952" i="1"/>
  <c r="AE952" i="1"/>
  <c r="AH952" i="1"/>
  <c r="AK952" i="1"/>
  <c r="B953" i="1"/>
  <c r="C953" i="1"/>
  <c r="A997" i="14" s="1"/>
  <c r="D953" i="1"/>
  <c r="D997" i="14" s="1"/>
  <c r="T997" i="14" s="1"/>
  <c r="F953" i="1"/>
  <c r="G953" i="1"/>
  <c r="I953" i="1"/>
  <c r="E997" i="14" s="1"/>
  <c r="BX997" i="14" s="1"/>
  <c r="J953" i="1"/>
  <c r="F997" i="14" s="1"/>
  <c r="BY997" i="14" s="1"/>
  <c r="K953" i="1"/>
  <c r="G997" i="14" s="1"/>
  <c r="BZ997" i="14" s="1"/>
  <c r="L953" i="1"/>
  <c r="H997" i="14" s="1"/>
  <c r="CA997" i="14" s="1"/>
  <c r="M953" i="1"/>
  <c r="I997" i="14" s="1"/>
  <c r="CB997" i="14" s="1"/>
  <c r="N953" i="1"/>
  <c r="J997" i="14" s="1"/>
  <c r="CC997" i="14" s="1"/>
  <c r="O953" i="1"/>
  <c r="K997" i="14" s="1"/>
  <c r="CD997" i="14" s="1"/>
  <c r="P953" i="1"/>
  <c r="L997" i="14" s="1"/>
  <c r="CE997" i="14" s="1"/>
  <c r="Q953" i="1"/>
  <c r="M997" i="14" s="1"/>
  <c r="CF997" i="14" s="1"/>
  <c r="R953" i="1"/>
  <c r="N997" i="14" s="1"/>
  <c r="CG997" i="14" s="1"/>
  <c r="S953" i="1"/>
  <c r="O997" i="14" s="1"/>
  <c r="CH997" i="14" s="1"/>
  <c r="T953" i="1"/>
  <c r="P997" i="14" s="1"/>
  <c r="CI997" i="14" s="1"/>
  <c r="V953" i="1"/>
  <c r="Y953" i="1"/>
  <c r="AB953" i="1"/>
  <c r="AE953" i="1"/>
  <c r="AH953" i="1"/>
  <c r="AK953" i="1"/>
  <c r="B954" i="1"/>
  <c r="C954" i="1"/>
  <c r="A998" i="14" s="1"/>
  <c r="D954" i="1"/>
  <c r="D998" i="14" s="1"/>
  <c r="T998" i="14" s="1"/>
  <c r="F954" i="1"/>
  <c r="G954" i="1"/>
  <c r="I954" i="1"/>
  <c r="E998" i="14" s="1"/>
  <c r="BX998" i="14" s="1"/>
  <c r="J954" i="1"/>
  <c r="F998" i="14" s="1"/>
  <c r="BY998" i="14" s="1"/>
  <c r="K954" i="1"/>
  <c r="G998" i="14" s="1"/>
  <c r="BZ998" i="14" s="1"/>
  <c r="L954" i="1"/>
  <c r="H998" i="14" s="1"/>
  <c r="CA998" i="14" s="1"/>
  <c r="M954" i="1"/>
  <c r="I998" i="14" s="1"/>
  <c r="CB998" i="14" s="1"/>
  <c r="N954" i="1"/>
  <c r="J998" i="14" s="1"/>
  <c r="CC998" i="14" s="1"/>
  <c r="O954" i="1"/>
  <c r="K998" i="14" s="1"/>
  <c r="CD998" i="14" s="1"/>
  <c r="P954" i="1"/>
  <c r="L998" i="14" s="1"/>
  <c r="CE998" i="14" s="1"/>
  <c r="Q954" i="1"/>
  <c r="M998" i="14" s="1"/>
  <c r="CF998" i="14" s="1"/>
  <c r="R954" i="1"/>
  <c r="N998" i="14" s="1"/>
  <c r="CG998" i="14" s="1"/>
  <c r="S954" i="1"/>
  <c r="O998" i="14" s="1"/>
  <c r="CH998" i="14" s="1"/>
  <c r="T954" i="1"/>
  <c r="P998" i="14" s="1"/>
  <c r="CI998" i="14" s="1"/>
  <c r="V954" i="1"/>
  <c r="Y954" i="1"/>
  <c r="AB954" i="1"/>
  <c r="AE954" i="1"/>
  <c r="AH954" i="1"/>
  <c r="AK954" i="1"/>
  <c r="B955" i="1"/>
  <c r="C955" i="1"/>
  <c r="A999" i="14" s="1"/>
  <c r="D955" i="1"/>
  <c r="D999" i="14" s="1"/>
  <c r="T999" i="14" s="1"/>
  <c r="F955" i="1"/>
  <c r="G955" i="1"/>
  <c r="C999" i="14" s="1"/>
  <c r="I955" i="1"/>
  <c r="E999" i="14" s="1"/>
  <c r="BX999" i="14" s="1"/>
  <c r="J955" i="1"/>
  <c r="F999" i="14" s="1"/>
  <c r="BY999" i="14" s="1"/>
  <c r="K955" i="1"/>
  <c r="G999" i="14" s="1"/>
  <c r="BZ999" i="14" s="1"/>
  <c r="L955" i="1"/>
  <c r="H999" i="14" s="1"/>
  <c r="CA999" i="14" s="1"/>
  <c r="M955" i="1"/>
  <c r="I999" i="14" s="1"/>
  <c r="CB999" i="14" s="1"/>
  <c r="N955" i="1"/>
  <c r="J999" i="14" s="1"/>
  <c r="CC999" i="14" s="1"/>
  <c r="O955" i="1"/>
  <c r="K999" i="14" s="1"/>
  <c r="CD999" i="14" s="1"/>
  <c r="P955" i="1"/>
  <c r="L999" i="14" s="1"/>
  <c r="CE999" i="14" s="1"/>
  <c r="Q955" i="1"/>
  <c r="M999" i="14" s="1"/>
  <c r="CF999" i="14" s="1"/>
  <c r="R955" i="1"/>
  <c r="N999" i="14" s="1"/>
  <c r="CG999" i="14" s="1"/>
  <c r="S955" i="1"/>
  <c r="O999" i="14" s="1"/>
  <c r="CH999" i="14" s="1"/>
  <c r="T955" i="1"/>
  <c r="P999" i="14" s="1"/>
  <c r="CI999" i="14" s="1"/>
  <c r="V955" i="1"/>
  <c r="Y955" i="1"/>
  <c r="AB955" i="1"/>
  <c r="AE955" i="1"/>
  <c r="AH955" i="1"/>
  <c r="AK955" i="1"/>
  <c r="B956" i="1"/>
  <c r="C956" i="1"/>
  <c r="A1000" i="14" s="1"/>
  <c r="D956" i="1"/>
  <c r="D1000" i="14" s="1"/>
  <c r="T1000" i="14" s="1"/>
  <c r="F956" i="1"/>
  <c r="G956" i="1"/>
  <c r="C1000" i="14" s="1"/>
  <c r="I956" i="1"/>
  <c r="E1000" i="14" s="1"/>
  <c r="BX1000" i="14" s="1"/>
  <c r="J956" i="1"/>
  <c r="F1000" i="14" s="1"/>
  <c r="BY1000" i="14" s="1"/>
  <c r="K956" i="1"/>
  <c r="G1000" i="14" s="1"/>
  <c r="BZ1000" i="14" s="1"/>
  <c r="L956" i="1"/>
  <c r="H1000" i="14" s="1"/>
  <c r="CA1000" i="14" s="1"/>
  <c r="M956" i="1"/>
  <c r="I1000" i="14" s="1"/>
  <c r="CB1000" i="14" s="1"/>
  <c r="N956" i="1"/>
  <c r="J1000" i="14" s="1"/>
  <c r="CC1000" i="14" s="1"/>
  <c r="O956" i="1"/>
  <c r="K1000" i="14" s="1"/>
  <c r="CD1000" i="14" s="1"/>
  <c r="P956" i="1"/>
  <c r="L1000" i="14" s="1"/>
  <c r="CE1000" i="14" s="1"/>
  <c r="Q956" i="1"/>
  <c r="M1000" i="14" s="1"/>
  <c r="CF1000" i="14" s="1"/>
  <c r="R956" i="1"/>
  <c r="N1000" i="14" s="1"/>
  <c r="CG1000" i="14" s="1"/>
  <c r="S956" i="1"/>
  <c r="O1000" i="14" s="1"/>
  <c r="CH1000" i="14" s="1"/>
  <c r="T956" i="1"/>
  <c r="P1000" i="14" s="1"/>
  <c r="CI1000" i="14" s="1"/>
  <c r="V956" i="1"/>
  <c r="Y956" i="1"/>
  <c r="AB956" i="1"/>
  <c r="AE956" i="1"/>
  <c r="AH956" i="1"/>
  <c r="AK956" i="1"/>
  <c r="B957" i="1"/>
  <c r="C957" i="1"/>
  <c r="A1001" i="14" s="1"/>
  <c r="D957" i="1"/>
  <c r="D1001" i="14" s="1"/>
  <c r="T1001" i="14" s="1"/>
  <c r="F957" i="1"/>
  <c r="G957" i="1"/>
  <c r="C1001" i="14" s="1"/>
  <c r="I957" i="1"/>
  <c r="E1001" i="14" s="1"/>
  <c r="BX1001" i="14" s="1"/>
  <c r="J957" i="1"/>
  <c r="F1001" i="14" s="1"/>
  <c r="BY1001" i="14" s="1"/>
  <c r="K957" i="1"/>
  <c r="G1001" i="14" s="1"/>
  <c r="BZ1001" i="14" s="1"/>
  <c r="L957" i="1"/>
  <c r="H1001" i="14" s="1"/>
  <c r="CA1001" i="14" s="1"/>
  <c r="M957" i="1"/>
  <c r="I1001" i="14" s="1"/>
  <c r="CB1001" i="14" s="1"/>
  <c r="N957" i="1"/>
  <c r="J1001" i="14" s="1"/>
  <c r="CC1001" i="14" s="1"/>
  <c r="O957" i="1"/>
  <c r="K1001" i="14" s="1"/>
  <c r="CD1001" i="14" s="1"/>
  <c r="P957" i="1"/>
  <c r="L1001" i="14" s="1"/>
  <c r="CE1001" i="14" s="1"/>
  <c r="Q957" i="1"/>
  <c r="M1001" i="14" s="1"/>
  <c r="CF1001" i="14" s="1"/>
  <c r="R957" i="1"/>
  <c r="N1001" i="14" s="1"/>
  <c r="CG1001" i="14" s="1"/>
  <c r="S957" i="1"/>
  <c r="O1001" i="14" s="1"/>
  <c r="CH1001" i="14" s="1"/>
  <c r="T957" i="1"/>
  <c r="P1001" i="14" s="1"/>
  <c r="CI1001" i="14" s="1"/>
  <c r="V957" i="1"/>
  <c r="Y957" i="1"/>
  <c r="AB957" i="1"/>
  <c r="AE957" i="1"/>
  <c r="AH957" i="1"/>
  <c r="AK957" i="1"/>
  <c r="B958" i="1"/>
  <c r="C958" i="1"/>
  <c r="A1002" i="14" s="1"/>
  <c r="D958" i="1"/>
  <c r="D1002" i="14" s="1"/>
  <c r="T1002" i="14" s="1"/>
  <c r="F958" i="1"/>
  <c r="G958" i="1"/>
  <c r="C1002" i="14" s="1"/>
  <c r="I958" i="1"/>
  <c r="E1002" i="14" s="1"/>
  <c r="BX1002" i="14" s="1"/>
  <c r="J958" i="1"/>
  <c r="F1002" i="14" s="1"/>
  <c r="BY1002" i="14" s="1"/>
  <c r="K958" i="1"/>
  <c r="G1002" i="14" s="1"/>
  <c r="BZ1002" i="14" s="1"/>
  <c r="L958" i="1"/>
  <c r="H1002" i="14" s="1"/>
  <c r="CA1002" i="14" s="1"/>
  <c r="M958" i="1"/>
  <c r="I1002" i="14" s="1"/>
  <c r="CB1002" i="14" s="1"/>
  <c r="N958" i="1"/>
  <c r="J1002" i="14" s="1"/>
  <c r="CC1002" i="14" s="1"/>
  <c r="O958" i="1"/>
  <c r="K1002" i="14" s="1"/>
  <c r="CD1002" i="14" s="1"/>
  <c r="P958" i="1"/>
  <c r="L1002" i="14" s="1"/>
  <c r="CE1002" i="14" s="1"/>
  <c r="Q958" i="1"/>
  <c r="M1002" i="14" s="1"/>
  <c r="CF1002" i="14" s="1"/>
  <c r="R958" i="1"/>
  <c r="N1002" i="14" s="1"/>
  <c r="CG1002" i="14" s="1"/>
  <c r="S958" i="1"/>
  <c r="O1002" i="14" s="1"/>
  <c r="CH1002" i="14" s="1"/>
  <c r="T958" i="1"/>
  <c r="P1002" i="14" s="1"/>
  <c r="CI1002" i="14" s="1"/>
  <c r="V958" i="1"/>
  <c r="Y958" i="1"/>
  <c r="AB958" i="1"/>
  <c r="AE958" i="1"/>
  <c r="AH958" i="1"/>
  <c r="AK958" i="1"/>
  <c r="B959" i="1"/>
  <c r="C959" i="1"/>
  <c r="A1003" i="14" s="1"/>
  <c r="D959" i="1"/>
  <c r="D1003" i="14" s="1"/>
  <c r="T1003" i="14" s="1"/>
  <c r="F959" i="1"/>
  <c r="G959" i="1"/>
  <c r="C1003" i="14" s="1"/>
  <c r="I959" i="1"/>
  <c r="E1003" i="14" s="1"/>
  <c r="BX1003" i="14" s="1"/>
  <c r="J959" i="1"/>
  <c r="F1003" i="14" s="1"/>
  <c r="BY1003" i="14" s="1"/>
  <c r="K959" i="1"/>
  <c r="G1003" i="14" s="1"/>
  <c r="BZ1003" i="14" s="1"/>
  <c r="L959" i="1"/>
  <c r="H1003" i="14" s="1"/>
  <c r="CA1003" i="14" s="1"/>
  <c r="M959" i="1"/>
  <c r="I1003" i="14" s="1"/>
  <c r="CB1003" i="14" s="1"/>
  <c r="N959" i="1"/>
  <c r="J1003" i="14" s="1"/>
  <c r="CC1003" i="14" s="1"/>
  <c r="O959" i="1"/>
  <c r="K1003" i="14" s="1"/>
  <c r="CD1003" i="14" s="1"/>
  <c r="P959" i="1"/>
  <c r="L1003" i="14" s="1"/>
  <c r="CE1003" i="14" s="1"/>
  <c r="Q959" i="1"/>
  <c r="M1003" i="14" s="1"/>
  <c r="CF1003" i="14" s="1"/>
  <c r="R959" i="1"/>
  <c r="N1003" i="14" s="1"/>
  <c r="CG1003" i="14" s="1"/>
  <c r="S959" i="1"/>
  <c r="O1003" i="14" s="1"/>
  <c r="CH1003" i="14" s="1"/>
  <c r="T959" i="1"/>
  <c r="P1003" i="14" s="1"/>
  <c r="CI1003" i="14" s="1"/>
  <c r="V959" i="1"/>
  <c r="Y959" i="1"/>
  <c r="AB959" i="1"/>
  <c r="AE959" i="1"/>
  <c r="AH959" i="1"/>
  <c r="AK959" i="1"/>
  <c r="B960" i="1"/>
  <c r="C960" i="1"/>
  <c r="A1004" i="14" s="1"/>
  <c r="D960" i="1"/>
  <c r="D1004" i="14" s="1"/>
  <c r="T1004" i="14" s="1"/>
  <c r="F960" i="1"/>
  <c r="G960" i="1"/>
  <c r="C1004" i="14" s="1"/>
  <c r="I960" i="1"/>
  <c r="E1004" i="14" s="1"/>
  <c r="BX1004" i="14" s="1"/>
  <c r="J960" i="1"/>
  <c r="F1004" i="14" s="1"/>
  <c r="BY1004" i="14" s="1"/>
  <c r="K960" i="1"/>
  <c r="G1004" i="14" s="1"/>
  <c r="BZ1004" i="14" s="1"/>
  <c r="L960" i="1"/>
  <c r="H1004" i="14" s="1"/>
  <c r="CA1004" i="14" s="1"/>
  <c r="M960" i="1"/>
  <c r="I1004" i="14" s="1"/>
  <c r="CB1004" i="14" s="1"/>
  <c r="N960" i="1"/>
  <c r="J1004" i="14" s="1"/>
  <c r="CC1004" i="14" s="1"/>
  <c r="O960" i="1"/>
  <c r="K1004" i="14" s="1"/>
  <c r="CD1004" i="14" s="1"/>
  <c r="P960" i="1"/>
  <c r="L1004" i="14" s="1"/>
  <c r="CE1004" i="14" s="1"/>
  <c r="Q960" i="1"/>
  <c r="M1004" i="14" s="1"/>
  <c r="CF1004" i="14" s="1"/>
  <c r="R960" i="1"/>
  <c r="N1004" i="14" s="1"/>
  <c r="CG1004" i="14" s="1"/>
  <c r="S960" i="1"/>
  <c r="O1004" i="14" s="1"/>
  <c r="CH1004" i="14" s="1"/>
  <c r="T960" i="1"/>
  <c r="P1004" i="14" s="1"/>
  <c r="CI1004" i="14" s="1"/>
  <c r="V960" i="1"/>
  <c r="Y960" i="1"/>
  <c r="AB960" i="1"/>
  <c r="AE960" i="1"/>
  <c r="AH960" i="1"/>
  <c r="AK960" i="1"/>
  <c r="B961" i="1"/>
  <c r="C961" i="1"/>
  <c r="A1005" i="14" s="1"/>
  <c r="D961" i="1"/>
  <c r="D1005" i="14" s="1"/>
  <c r="T1005" i="14" s="1"/>
  <c r="F961" i="1"/>
  <c r="G961" i="1"/>
  <c r="I961" i="1"/>
  <c r="E1005" i="14" s="1"/>
  <c r="BX1005" i="14" s="1"/>
  <c r="J961" i="1"/>
  <c r="F1005" i="14" s="1"/>
  <c r="BY1005" i="14" s="1"/>
  <c r="K961" i="1"/>
  <c r="G1005" i="14" s="1"/>
  <c r="BZ1005" i="14" s="1"/>
  <c r="L961" i="1"/>
  <c r="H1005" i="14" s="1"/>
  <c r="CA1005" i="14" s="1"/>
  <c r="M961" i="1"/>
  <c r="I1005" i="14" s="1"/>
  <c r="CB1005" i="14" s="1"/>
  <c r="N961" i="1"/>
  <c r="J1005" i="14" s="1"/>
  <c r="CC1005" i="14" s="1"/>
  <c r="O961" i="1"/>
  <c r="K1005" i="14" s="1"/>
  <c r="CD1005" i="14" s="1"/>
  <c r="P961" i="1"/>
  <c r="L1005" i="14" s="1"/>
  <c r="CE1005" i="14" s="1"/>
  <c r="Q961" i="1"/>
  <c r="M1005" i="14" s="1"/>
  <c r="CF1005" i="14" s="1"/>
  <c r="R961" i="1"/>
  <c r="N1005" i="14" s="1"/>
  <c r="CG1005" i="14" s="1"/>
  <c r="S961" i="1"/>
  <c r="O1005" i="14" s="1"/>
  <c r="CH1005" i="14" s="1"/>
  <c r="T961" i="1"/>
  <c r="P1005" i="14" s="1"/>
  <c r="CI1005" i="14" s="1"/>
  <c r="V961" i="1"/>
  <c r="Y961" i="1"/>
  <c r="AB961" i="1"/>
  <c r="AE961" i="1"/>
  <c r="AH961" i="1"/>
  <c r="AK961" i="1"/>
  <c r="B962" i="1"/>
  <c r="C962" i="1"/>
  <c r="A1006" i="14" s="1"/>
  <c r="D962" i="1"/>
  <c r="D1006" i="14" s="1"/>
  <c r="T1006" i="14" s="1"/>
  <c r="F962" i="1"/>
  <c r="G962" i="1"/>
  <c r="I962" i="1"/>
  <c r="E1006" i="14" s="1"/>
  <c r="BX1006" i="14" s="1"/>
  <c r="J962" i="1"/>
  <c r="F1006" i="14" s="1"/>
  <c r="BY1006" i="14" s="1"/>
  <c r="K962" i="1"/>
  <c r="G1006" i="14" s="1"/>
  <c r="BZ1006" i="14" s="1"/>
  <c r="L962" i="1"/>
  <c r="H1006" i="14" s="1"/>
  <c r="CA1006" i="14" s="1"/>
  <c r="M962" i="1"/>
  <c r="I1006" i="14" s="1"/>
  <c r="CB1006" i="14" s="1"/>
  <c r="N962" i="1"/>
  <c r="J1006" i="14" s="1"/>
  <c r="CC1006" i="14" s="1"/>
  <c r="O962" i="1"/>
  <c r="K1006" i="14" s="1"/>
  <c r="CD1006" i="14" s="1"/>
  <c r="P962" i="1"/>
  <c r="L1006" i="14" s="1"/>
  <c r="CE1006" i="14" s="1"/>
  <c r="Q962" i="1"/>
  <c r="M1006" i="14" s="1"/>
  <c r="CF1006" i="14" s="1"/>
  <c r="R962" i="1"/>
  <c r="N1006" i="14" s="1"/>
  <c r="CG1006" i="14" s="1"/>
  <c r="S962" i="1"/>
  <c r="O1006" i="14" s="1"/>
  <c r="CH1006" i="14" s="1"/>
  <c r="T962" i="1"/>
  <c r="P1006" i="14" s="1"/>
  <c r="CI1006" i="14" s="1"/>
  <c r="V962" i="1"/>
  <c r="Y962" i="1"/>
  <c r="AB962" i="1"/>
  <c r="AE962" i="1"/>
  <c r="AH962" i="1"/>
  <c r="AK962" i="1"/>
  <c r="B963" i="1"/>
  <c r="C963" i="1"/>
  <c r="A1007" i="14" s="1"/>
  <c r="D963" i="1"/>
  <c r="D1007" i="14" s="1"/>
  <c r="T1007" i="14" s="1"/>
  <c r="F963" i="1"/>
  <c r="G963" i="1"/>
  <c r="C1007" i="14" s="1"/>
  <c r="I963" i="1"/>
  <c r="E1007" i="14" s="1"/>
  <c r="BX1007" i="14" s="1"/>
  <c r="J963" i="1"/>
  <c r="F1007" i="14" s="1"/>
  <c r="BY1007" i="14" s="1"/>
  <c r="K963" i="1"/>
  <c r="G1007" i="14" s="1"/>
  <c r="BZ1007" i="14" s="1"/>
  <c r="L963" i="1"/>
  <c r="H1007" i="14" s="1"/>
  <c r="CA1007" i="14" s="1"/>
  <c r="M963" i="1"/>
  <c r="I1007" i="14" s="1"/>
  <c r="CB1007" i="14" s="1"/>
  <c r="N963" i="1"/>
  <c r="J1007" i="14" s="1"/>
  <c r="CC1007" i="14" s="1"/>
  <c r="O963" i="1"/>
  <c r="K1007" i="14" s="1"/>
  <c r="CD1007" i="14" s="1"/>
  <c r="P963" i="1"/>
  <c r="L1007" i="14" s="1"/>
  <c r="CE1007" i="14" s="1"/>
  <c r="Q963" i="1"/>
  <c r="M1007" i="14" s="1"/>
  <c r="CF1007" i="14" s="1"/>
  <c r="R963" i="1"/>
  <c r="N1007" i="14" s="1"/>
  <c r="CG1007" i="14" s="1"/>
  <c r="S963" i="1"/>
  <c r="O1007" i="14" s="1"/>
  <c r="CH1007" i="14" s="1"/>
  <c r="T963" i="1"/>
  <c r="P1007" i="14" s="1"/>
  <c r="CI1007" i="14" s="1"/>
  <c r="V963" i="1"/>
  <c r="Y963" i="1"/>
  <c r="AB963" i="1"/>
  <c r="AE963" i="1"/>
  <c r="AH963" i="1"/>
  <c r="AK963" i="1"/>
  <c r="B964" i="1"/>
  <c r="C964" i="1"/>
  <c r="A1008" i="14" s="1"/>
  <c r="D964" i="1"/>
  <c r="D1008" i="14" s="1"/>
  <c r="T1008" i="14" s="1"/>
  <c r="F964" i="1"/>
  <c r="G964" i="1"/>
  <c r="C1008" i="14" s="1"/>
  <c r="I964" i="1"/>
  <c r="E1008" i="14" s="1"/>
  <c r="BX1008" i="14" s="1"/>
  <c r="J964" i="1"/>
  <c r="F1008" i="14" s="1"/>
  <c r="BY1008" i="14" s="1"/>
  <c r="K964" i="1"/>
  <c r="G1008" i="14" s="1"/>
  <c r="BZ1008" i="14" s="1"/>
  <c r="L964" i="1"/>
  <c r="H1008" i="14" s="1"/>
  <c r="CA1008" i="14" s="1"/>
  <c r="M964" i="1"/>
  <c r="I1008" i="14" s="1"/>
  <c r="CB1008" i="14" s="1"/>
  <c r="N964" i="1"/>
  <c r="J1008" i="14" s="1"/>
  <c r="CC1008" i="14" s="1"/>
  <c r="O964" i="1"/>
  <c r="K1008" i="14" s="1"/>
  <c r="CD1008" i="14" s="1"/>
  <c r="P964" i="1"/>
  <c r="L1008" i="14" s="1"/>
  <c r="CE1008" i="14" s="1"/>
  <c r="Q964" i="1"/>
  <c r="M1008" i="14" s="1"/>
  <c r="CF1008" i="14" s="1"/>
  <c r="R964" i="1"/>
  <c r="N1008" i="14" s="1"/>
  <c r="CG1008" i="14" s="1"/>
  <c r="S964" i="1"/>
  <c r="O1008" i="14" s="1"/>
  <c r="CH1008" i="14" s="1"/>
  <c r="T964" i="1"/>
  <c r="P1008" i="14" s="1"/>
  <c r="CI1008" i="14" s="1"/>
  <c r="V964" i="1"/>
  <c r="Y964" i="1"/>
  <c r="AB964" i="1"/>
  <c r="AE964" i="1"/>
  <c r="AH964" i="1"/>
  <c r="AK964" i="1"/>
  <c r="B965" i="1"/>
  <c r="C965" i="1"/>
  <c r="A1009" i="14" s="1"/>
  <c r="D965" i="1"/>
  <c r="D1009" i="14" s="1"/>
  <c r="T1009" i="14" s="1"/>
  <c r="F965" i="1"/>
  <c r="G965" i="1"/>
  <c r="C1009" i="14" s="1"/>
  <c r="I965" i="1"/>
  <c r="E1009" i="14" s="1"/>
  <c r="BX1009" i="14" s="1"/>
  <c r="J965" i="1"/>
  <c r="F1009" i="14" s="1"/>
  <c r="BY1009" i="14" s="1"/>
  <c r="K965" i="1"/>
  <c r="G1009" i="14" s="1"/>
  <c r="BZ1009" i="14" s="1"/>
  <c r="L965" i="1"/>
  <c r="H1009" i="14" s="1"/>
  <c r="CA1009" i="14" s="1"/>
  <c r="M965" i="1"/>
  <c r="I1009" i="14" s="1"/>
  <c r="CB1009" i="14" s="1"/>
  <c r="N965" i="1"/>
  <c r="J1009" i="14" s="1"/>
  <c r="CC1009" i="14" s="1"/>
  <c r="O965" i="1"/>
  <c r="K1009" i="14" s="1"/>
  <c r="CD1009" i="14" s="1"/>
  <c r="P965" i="1"/>
  <c r="L1009" i="14" s="1"/>
  <c r="CE1009" i="14" s="1"/>
  <c r="Q965" i="1"/>
  <c r="M1009" i="14" s="1"/>
  <c r="CF1009" i="14" s="1"/>
  <c r="R965" i="1"/>
  <c r="N1009" i="14" s="1"/>
  <c r="CG1009" i="14" s="1"/>
  <c r="S965" i="1"/>
  <c r="O1009" i="14" s="1"/>
  <c r="CH1009" i="14" s="1"/>
  <c r="T965" i="1"/>
  <c r="P1009" i="14" s="1"/>
  <c r="CI1009" i="14" s="1"/>
  <c r="V965" i="1"/>
  <c r="Y965" i="1"/>
  <c r="AB965" i="1"/>
  <c r="AE965" i="1"/>
  <c r="AH965" i="1"/>
  <c r="AK965" i="1"/>
  <c r="B966" i="1"/>
  <c r="C966" i="1"/>
  <c r="A1010" i="14" s="1"/>
  <c r="D966" i="1"/>
  <c r="D1010" i="14" s="1"/>
  <c r="T1010" i="14" s="1"/>
  <c r="F966" i="1"/>
  <c r="G966" i="1"/>
  <c r="C1010" i="14" s="1"/>
  <c r="I966" i="1"/>
  <c r="E1010" i="14" s="1"/>
  <c r="BX1010" i="14" s="1"/>
  <c r="J966" i="1"/>
  <c r="F1010" i="14" s="1"/>
  <c r="BY1010" i="14" s="1"/>
  <c r="K966" i="1"/>
  <c r="G1010" i="14" s="1"/>
  <c r="BZ1010" i="14" s="1"/>
  <c r="L966" i="1"/>
  <c r="H1010" i="14" s="1"/>
  <c r="CA1010" i="14" s="1"/>
  <c r="M966" i="1"/>
  <c r="I1010" i="14" s="1"/>
  <c r="CB1010" i="14" s="1"/>
  <c r="N966" i="1"/>
  <c r="J1010" i="14" s="1"/>
  <c r="CC1010" i="14" s="1"/>
  <c r="O966" i="1"/>
  <c r="K1010" i="14" s="1"/>
  <c r="CD1010" i="14" s="1"/>
  <c r="P966" i="1"/>
  <c r="L1010" i="14" s="1"/>
  <c r="CE1010" i="14" s="1"/>
  <c r="Q966" i="1"/>
  <c r="M1010" i="14" s="1"/>
  <c r="CF1010" i="14" s="1"/>
  <c r="R966" i="1"/>
  <c r="N1010" i="14" s="1"/>
  <c r="CG1010" i="14" s="1"/>
  <c r="S966" i="1"/>
  <c r="O1010" i="14" s="1"/>
  <c r="CH1010" i="14" s="1"/>
  <c r="T966" i="1"/>
  <c r="P1010" i="14" s="1"/>
  <c r="CI1010" i="14" s="1"/>
  <c r="V966" i="1"/>
  <c r="Y966" i="1"/>
  <c r="AB966" i="1"/>
  <c r="AE966" i="1"/>
  <c r="AH966" i="1"/>
  <c r="AK966" i="1"/>
  <c r="B967" i="1"/>
  <c r="C967" i="1"/>
  <c r="A1011" i="14" s="1"/>
  <c r="D967" i="1"/>
  <c r="D1011" i="14" s="1"/>
  <c r="T1011" i="14" s="1"/>
  <c r="F967" i="1"/>
  <c r="G967" i="1"/>
  <c r="C1011" i="14" s="1"/>
  <c r="I967" i="1"/>
  <c r="E1011" i="14" s="1"/>
  <c r="BX1011" i="14" s="1"/>
  <c r="J967" i="1"/>
  <c r="F1011" i="14" s="1"/>
  <c r="BY1011" i="14" s="1"/>
  <c r="K967" i="1"/>
  <c r="G1011" i="14" s="1"/>
  <c r="BZ1011" i="14" s="1"/>
  <c r="L967" i="1"/>
  <c r="H1011" i="14" s="1"/>
  <c r="CA1011" i="14" s="1"/>
  <c r="M967" i="1"/>
  <c r="I1011" i="14" s="1"/>
  <c r="CB1011" i="14" s="1"/>
  <c r="N967" i="1"/>
  <c r="J1011" i="14" s="1"/>
  <c r="CC1011" i="14" s="1"/>
  <c r="O967" i="1"/>
  <c r="K1011" i="14" s="1"/>
  <c r="CD1011" i="14" s="1"/>
  <c r="P967" i="1"/>
  <c r="L1011" i="14" s="1"/>
  <c r="CE1011" i="14" s="1"/>
  <c r="Q967" i="1"/>
  <c r="M1011" i="14" s="1"/>
  <c r="CF1011" i="14" s="1"/>
  <c r="R967" i="1"/>
  <c r="N1011" i="14" s="1"/>
  <c r="CG1011" i="14" s="1"/>
  <c r="S967" i="1"/>
  <c r="O1011" i="14" s="1"/>
  <c r="CH1011" i="14" s="1"/>
  <c r="T967" i="1"/>
  <c r="P1011" i="14" s="1"/>
  <c r="CI1011" i="14" s="1"/>
  <c r="V967" i="1"/>
  <c r="Y967" i="1"/>
  <c r="AB967" i="1"/>
  <c r="AE967" i="1"/>
  <c r="AH967" i="1"/>
  <c r="AK967" i="1"/>
  <c r="B968" i="1"/>
  <c r="C968" i="1"/>
  <c r="A1012" i="14" s="1"/>
  <c r="D968" i="1"/>
  <c r="D1012" i="14" s="1"/>
  <c r="T1012" i="14" s="1"/>
  <c r="F968" i="1"/>
  <c r="G968" i="1"/>
  <c r="C1012" i="14" s="1"/>
  <c r="I968" i="1"/>
  <c r="E1012" i="14" s="1"/>
  <c r="BX1012" i="14" s="1"/>
  <c r="J968" i="1"/>
  <c r="F1012" i="14" s="1"/>
  <c r="BY1012" i="14" s="1"/>
  <c r="K968" i="1"/>
  <c r="G1012" i="14" s="1"/>
  <c r="BZ1012" i="14" s="1"/>
  <c r="L968" i="1"/>
  <c r="H1012" i="14" s="1"/>
  <c r="CA1012" i="14" s="1"/>
  <c r="M968" i="1"/>
  <c r="I1012" i="14" s="1"/>
  <c r="CB1012" i="14" s="1"/>
  <c r="N968" i="1"/>
  <c r="J1012" i="14" s="1"/>
  <c r="CC1012" i="14" s="1"/>
  <c r="O968" i="1"/>
  <c r="K1012" i="14" s="1"/>
  <c r="CD1012" i="14" s="1"/>
  <c r="P968" i="1"/>
  <c r="L1012" i="14" s="1"/>
  <c r="CE1012" i="14" s="1"/>
  <c r="Q968" i="1"/>
  <c r="M1012" i="14" s="1"/>
  <c r="CF1012" i="14" s="1"/>
  <c r="R968" i="1"/>
  <c r="N1012" i="14" s="1"/>
  <c r="CG1012" i="14" s="1"/>
  <c r="S968" i="1"/>
  <c r="O1012" i="14" s="1"/>
  <c r="CH1012" i="14" s="1"/>
  <c r="T968" i="1"/>
  <c r="P1012" i="14" s="1"/>
  <c r="CI1012" i="14" s="1"/>
  <c r="V968" i="1"/>
  <c r="Y968" i="1"/>
  <c r="AB968" i="1"/>
  <c r="AE968" i="1"/>
  <c r="AH968" i="1"/>
  <c r="AK968" i="1"/>
  <c r="B969" i="1"/>
  <c r="C969" i="1"/>
  <c r="A1013" i="14" s="1"/>
  <c r="D969" i="1"/>
  <c r="D1013" i="14" s="1"/>
  <c r="T1013" i="14" s="1"/>
  <c r="F969" i="1"/>
  <c r="G969" i="1"/>
  <c r="I969" i="1"/>
  <c r="E1013" i="14" s="1"/>
  <c r="BX1013" i="14" s="1"/>
  <c r="J969" i="1"/>
  <c r="F1013" i="14" s="1"/>
  <c r="BY1013" i="14" s="1"/>
  <c r="K969" i="1"/>
  <c r="G1013" i="14" s="1"/>
  <c r="BZ1013" i="14" s="1"/>
  <c r="L969" i="1"/>
  <c r="H1013" i="14" s="1"/>
  <c r="CA1013" i="14" s="1"/>
  <c r="M969" i="1"/>
  <c r="I1013" i="14" s="1"/>
  <c r="CB1013" i="14" s="1"/>
  <c r="N969" i="1"/>
  <c r="J1013" i="14" s="1"/>
  <c r="CC1013" i="14" s="1"/>
  <c r="O969" i="1"/>
  <c r="K1013" i="14" s="1"/>
  <c r="CD1013" i="14" s="1"/>
  <c r="P969" i="1"/>
  <c r="L1013" i="14" s="1"/>
  <c r="CE1013" i="14" s="1"/>
  <c r="Q969" i="1"/>
  <c r="M1013" i="14" s="1"/>
  <c r="CF1013" i="14" s="1"/>
  <c r="R969" i="1"/>
  <c r="N1013" i="14" s="1"/>
  <c r="CG1013" i="14" s="1"/>
  <c r="S969" i="1"/>
  <c r="O1013" i="14" s="1"/>
  <c r="CH1013" i="14" s="1"/>
  <c r="T969" i="1"/>
  <c r="P1013" i="14" s="1"/>
  <c r="CI1013" i="14" s="1"/>
  <c r="V969" i="1"/>
  <c r="Y969" i="1"/>
  <c r="AB969" i="1"/>
  <c r="AE969" i="1"/>
  <c r="AH969" i="1"/>
  <c r="AK969" i="1"/>
  <c r="B970" i="1"/>
  <c r="C970" i="1"/>
  <c r="A1014" i="14" s="1"/>
  <c r="D970" i="1"/>
  <c r="D1014" i="14" s="1"/>
  <c r="T1014" i="14" s="1"/>
  <c r="F970" i="1"/>
  <c r="G970" i="1"/>
  <c r="I970" i="1"/>
  <c r="E1014" i="14" s="1"/>
  <c r="BX1014" i="14" s="1"/>
  <c r="J970" i="1"/>
  <c r="F1014" i="14" s="1"/>
  <c r="BY1014" i="14" s="1"/>
  <c r="K970" i="1"/>
  <c r="G1014" i="14" s="1"/>
  <c r="BZ1014" i="14" s="1"/>
  <c r="L970" i="1"/>
  <c r="H1014" i="14" s="1"/>
  <c r="CA1014" i="14" s="1"/>
  <c r="M970" i="1"/>
  <c r="I1014" i="14" s="1"/>
  <c r="CB1014" i="14" s="1"/>
  <c r="N970" i="1"/>
  <c r="J1014" i="14" s="1"/>
  <c r="CC1014" i="14" s="1"/>
  <c r="O970" i="1"/>
  <c r="K1014" i="14" s="1"/>
  <c r="CD1014" i="14" s="1"/>
  <c r="P970" i="1"/>
  <c r="L1014" i="14" s="1"/>
  <c r="CE1014" i="14" s="1"/>
  <c r="Q970" i="1"/>
  <c r="M1014" i="14" s="1"/>
  <c r="CF1014" i="14" s="1"/>
  <c r="R970" i="1"/>
  <c r="N1014" i="14" s="1"/>
  <c r="CG1014" i="14" s="1"/>
  <c r="S970" i="1"/>
  <c r="O1014" i="14" s="1"/>
  <c r="CH1014" i="14" s="1"/>
  <c r="T970" i="1"/>
  <c r="P1014" i="14" s="1"/>
  <c r="CI1014" i="14" s="1"/>
  <c r="V970" i="1"/>
  <c r="Y970" i="1"/>
  <c r="AB970" i="1"/>
  <c r="AE970" i="1"/>
  <c r="AH970" i="1"/>
  <c r="AK970" i="1"/>
  <c r="B971" i="1"/>
  <c r="C971" i="1"/>
  <c r="A1015" i="14" s="1"/>
  <c r="D971" i="1"/>
  <c r="D1015" i="14" s="1"/>
  <c r="T1015" i="14" s="1"/>
  <c r="F971" i="1"/>
  <c r="G971" i="1"/>
  <c r="C1015" i="14" s="1"/>
  <c r="I971" i="1"/>
  <c r="E1015" i="14" s="1"/>
  <c r="BX1015" i="14" s="1"/>
  <c r="J971" i="1"/>
  <c r="F1015" i="14" s="1"/>
  <c r="BY1015" i="14" s="1"/>
  <c r="K971" i="1"/>
  <c r="G1015" i="14" s="1"/>
  <c r="BZ1015" i="14" s="1"/>
  <c r="L971" i="1"/>
  <c r="H1015" i="14" s="1"/>
  <c r="CA1015" i="14" s="1"/>
  <c r="M971" i="1"/>
  <c r="I1015" i="14" s="1"/>
  <c r="CB1015" i="14" s="1"/>
  <c r="N971" i="1"/>
  <c r="J1015" i="14" s="1"/>
  <c r="CC1015" i="14" s="1"/>
  <c r="O971" i="1"/>
  <c r="K1015" i="14" s="1"/>
  <c r="CD1015" i="14" s="1"/>
  <c r="P971" i="1"/>
  <c r="L1015" i="14" s="1"/>
  <c r="CE1015" i="14" s="1"/>
  <c r="Q971" i="1"/>
  <c r="M1015" i="14" s="1"/>
  <c r="CF1015" i="14" s="1"/>
  <c r="R971" i="1"/>
  <c r="N1015" i="14" s="1"/>
  <c r="CG1015" i="14" s="1"/>
  <c r="S971" i="1"/>
  <c r="O1015" i="14" s="1"/>
  <c r="CH1015" i="14" s="1"/>
  <c r="T971" i="1"/>
  <c r="P1015" i="14" s="1"/>
  <c r="CI1015" i="14" s="1"/>
  <c r="V971" i="1"/>
  <c r="Y971" i="1"/>
  <c r="AB971" i="1"/>
  <c r="AE971" i="1"/>
  <c r="AH971" i="1"/>
  <c r="AK971" i="1"/>
  <c r="B972" i="1"/>
  <c r="C972" i="1"/>
  <c r="A1016" i="14" s="1"/>
  <c r="D972" i="1"/>
  <c r="D1016" i="14" s="1"/>
  <c r="T1016" i="14" s="1"/>
  <c r="F972" i="1"/>
  <c r="G972" i="1"/>
  <c r="C1016" i="14" s="1"/>
  <c r="I972" i="1"/>
  <c r="E1016" i="14" s="1"/>
  <c r="BX1016" i="14" s="1"/>
  <c r="J972" i="1"/>
  <c r="F1016" i="14" s="1"/>
  <c r="BY1016" i="14" s="1"/>
  <c r="K972" i="1"/>
  <c r="G1016" i="14" s="1"/>
  <c r="BZ1016" i="14" s="1"/>
  <c r="L972" i="1"/>
  <c r="H1016" i="14" s="1"/>
  <c r="CA1016" i="14" s="1"/>
  <c r="M972" i="1"/>
  <c r="I1016" i="14" s="1"/>
  <c r="CB1016" i="14" s="1"/>
  <c r="N972" i="1"/>
  <c r="J1016" i="14" s="1"/>
  <c r="CC1016" i="14" s="1"/>
  <c r="O972" i="1"/>
  <c r="K1016" i="14" s="1"/>
  <c r="CD1016" i="14" s="1"/>
  <c r="P972" i="1"/>
  <c r="L1016" i="14" s="1"/>
  <c r="CE1016" i="14" s="1"/>
  <c r="Q972" i="1"/>
  <c r="M1016" i="14" s="1"/>
  <c r="CF1016" i="14" s="1"/>
  <c r="R972" i="1"/>
  <c r="N1016" i="14" s="1"/>
  <c r="CG1016" i="14" s="1"/>
  <c r="S972" i="1"/>
  <c r="O1016" i="14" s="1"/>
  <c r="CH1016" i="14" s="1"/>
  <c r="T972" i="1"/>
  <c r="P1016" i="14" s="1"/>
  <c r="CI1016" i="14" s="1"/>
  <c r="V972" i="1"/>
  <c r="Y972" i="1"/>
  <c r="AB972" i="1"/>
  <c r="AE972" i="1"/>
  <c r="AH972" i="1"/>
  <c r="AK972" i="1"/>
  <c r="B973" i="1"/>
  <c r="C973" i="1"/>
  <c r="A1017" i="14" s="1"/>
  <c r="D973" i="1"/>
  <c r="D1017" i="14" s="1"/>
  <c r="T1017" i="14" s="1"/>
  <c r="F973" i="1"/>
  <c r="G973" i="1"/>
  <c r="I973" i="1"/>
  <c r="E1017" i="14" s="1"/>
  <c r="BX1017" i="14" s="1"/>
  <c r="J973" i="1"/>
  <c r="F1017" i="14" s="1"/>
  <c r="BY1017" i="14" s="1"/>
  <c r="K973" i="1"/>
  <c r="G1017" i="14" s="1"/>
  <c r="BZ1017" i="14" s="1"/>
  <c r="L973" i="1"/>
  <c r="H1017" i="14" s="1"/>
  <c r="CA1017" i="14" s="1"/>
  <c r="M973" i="1"/>
  <c r="I1017" i="14" s="1"/>
  <c r="CB1017" i="14" s="1"/>
  <c r="N973" i="1"/>
  <c r="J1017" i="14" s="1"/>
  <c r="CC1017" i="14" s="1"/>
  <c r="O973" i="1"/>
  <c r="K1017" i="14" s="1"/>
  <c r="CD1017" i="14" s="1"/>
  <c r="P973" i="1"/>
  <c r="L1017" i="14" s="1"/>
  <c r="CE1017" i="14" s="1"/>
  <c r="Q973" i="1"/>
  <c r="M1017" i="14" s="1"/>
  <c r="CF1017" i="14" s="1"/>
  <c r="R973" i="1"/>
  <c r="N1017" i="14" s="1"/>
  <c r="CG1017" i="14" s="1"/>
  <c r="S973" i="1"/>
  <c r="O1017" i="14" s="1"/>
  <c r="CH1017" i="14" s="1"/>
  <c r="T973" i="1"/>
  <c r="P1017" i="14" s="1"/>
  <c r="CI1017" i="14" s="1"/>
  <c r="V973" i="1"/>
  <c r="Y973" i="1"/>
  <c r="AB973" i="1"/>
  <c r="AE973" i="1"/>
  <c r="AH973" i="1"/>
  <c r="AK973" i="1"/>
  <c r="B974" i="1"/>
  <c r="C974" i="1"/>
  <c r="A1018" i="14" s="1"/>
  <c r="D974" i="1"/>
  <c r="D1018" i="14" s="1"/>
  <c r="T1018" i="14" s="1"/>
  <c r="F974" i="1"/>
  <c r="G974" i="1"/>
  <c r="C1018" i="14" s="1"/>
  <c r="I974" i="1"/>
  <c r="E1018" i="14" s="1"/>
  <c r="BX1018" i="14" s="1"/>
  <c r="J974" i="1"/>
  <c r="F1018" i="14" s="1"/>
  <c r="BY1018" i="14" s="1"/>
  <c r="K974" i="1"/>
  <c r="G1018" i="14" s="1"/>
  <c r="BZ1018" i="14" s="1"/>
  <c r="L974" i="1"/>
  <c r="H1018" i="14" s="1"/>
  <c r="CA1018" i="14" s="1"/>
  <c r="M974" i="1"/>
  <c r="I1018" i="14" s="1"/>
  <c r="CB1018" i="14" s="1"/>
  <c r="N974" i="1"/>
  <c r="J1018" i="14" s="1"/>
  <c r="CC1018" i="14" s="1"/>
  <c r="O974" i="1"/>
  <c r="K1018" i="14" s="1"/>
  <c r="CD1018" i="14" s="1"/>
  <c r="P974" i="1"/>
  <c r="L1018" i="14" s="1"/>
  <c r="CE1018" i="14" s="1"/>
  <c r="Q974" i="1"/>
  <c r="M1018" i="14" s="1"/>
  <c r="CF1018" i="14" s="1"/>
  <c r="R974" i="1"/>
  <c r="N1018" i="14" s="1"/>
  <c r="CG1018" i="14" s="1"/>
  <c r="S974" i="1"/>
  <c r="O1018" i="14" s="1"/>
  <c r="CH1018" i="14" s="1"/>
  <c r="T974" i="1"/>
  <c r="P1018" i="14" s="1"/>
  <c r="CI1018" i="14" s="1"/>
  <c r="V974" i="1"/>
  <c r="Y974" i="1"/>
  <c r="AB974" i="1"/>
  <c r="AE974" i="1"/>
  <c r="AH974" i="1"/>
  <c r="AK974" i="1"/>
  <c r="B975" i="1"/>
  <c r="C975" i="1"/>
  <c r="A1019" i="14" s="1"/>
  <c r="D975" i="1"/>
  <c r="D1019" i="14" s="1"/>
  <c r="T1019" i="14" s="1"/>
  <c r="F975" i="1"/>
  <c r="G975" i="1"/>
  <c r="C1019" i="14" s="1"/>
  <c r="I975" i="1"/>
  <c r="E1019" i="14" s="1"/>
  <c r="BX1019" i="14" s="1"/>
  <c r="J975" i="1"/>
  <c r="F1019" i="14" s="1"/>
  <c r="BY1019" i="14" s="1"/>
  <c r="K975" i="1"/>
  <c r="G1019" i="14" s="1"/>
  <c r="BZ1019" i="14" s="1"/>
  <c r="L975" i="1"/>
  <c r="H1019" i="14" s="1"/>
  <c r="CA1019" i="14" s="1"/>
  <c r="M975" i="1"/>
  <c r="I1019" i="14" s="1"/>
  <c r="CB1019" i="14" s="1"/>
  <c r="N975" i="1"/>
  <c r="J1019" i="14" s="1"/>
  <c r="CC1019" i="14" s="1"/>
  <c r="O975" i="1"/>
  <c r="K1019" i="14" s="1"/>
  <c r="CD1019" i="14" s="1"/>
  <c r="P975" i="1"/>
  <c r="L1019" i="14" s="1"/>
  <c r="CE1019" i="14" s="1"/>
  <c r="Q975" i="1"/>
  <c r="M1019" i="14" s="1"/>
  <c r="CF1019" i="14" s="1"/>
  <c r="R975" i="1"/>
  <c r="N1019" i="14" s="1"/>
  <c r="CG1019" i="14" s="1"/>
  <c r="S975" i="1"/>
  <c r="O1019" i="14" s="1"/>
  <c r="CH1019" i="14" s="1"/>
  <c r="T975" i="1"/>
  <c r="P1019" i="14" s="1"/>
  <c r="CI1019" i="14" s="1"/>
  <c r="V975" i="1"/>
  <c r="Y975" i="1"/>
  <c r="AB975" i="1"/>
  <c r="AE975" i="1"/>
  <c r="AH975" i="1"/>
  <c r="AK975" i="1"/>
  <c r="B976" i="1"/>
  <c r="C976" i="1"/>
  <c r="A1020" i="14" s="1"/>
  <c r="D976" i="1"/>
  <c r="D1020" i="14" s="1"/>
  <c r="T1020" i="14" s="1"/>
  <c r="F976" i="1"/>
  <c r="G976" i="1"/>
  <c r="C1020" i="14" s="1"/>
  <c r="I976" i="1"/>
  <c r="E1020" i="14" s="1"/>
  <c r="BX1020" i="14" s="1"/>
  <c r="J976" i="1"/>
  <c r="F1020" i="14" s="1"/>
  <c r="BY1020" i="14" s="1"/>
  <c r="K976" i="1"/>
  <c r="G1020" i="14" s="1"/>
  <c r="BZ1020" i="14" s="1"/>
  <c r="L976" i="1"/>
  <c r="H1020" i="14" s="1"/>
  <c r="CA1020" i="14" s="1"/>
  <c r="M976" i="1"/>
  <c r="I1020" i="14" s="1"/>
  <c r="CB1020" i="14" s="1"/>
  <c r="N976" i="1"/>
  <c r="J1020" i="14" s="1"/>
  <c r="CC1020" i="14" s="1"/>
  <c r="O976" i="1"/>
  <c r="K1020" i="14" s="1"/>
  <c r="CD1020" i="14" s="1"/>
  <c r="P976" i="1"/>
  <c r="L1020" i="14" s="1"/>
  <c r="CE1020" i="14" s="1"/>
  <c r="Q976" i="1"/>
  <c r="M1020" i="14" s="1"/>
  <c r="CF1020" i="14" s="1"/>
  <c r="R976" i="1"/>
  <c r="N1020" i="14" s="1"/>
  <c r="CG1020" i="14" s="1"/>
  <c r="S976" i="1"/>
  <c r="O1020" i="14" s="1"/>
  <c r="CH1020" i="14" s="1"/>
  <c r="T976" i="1"/>
  <c r="P1020" i="14" s="1"/>
  <c r="CI1020" i="14" s="1"/>
  <c r="V976" i="1"/>
  <c r="Y976" i="1"/>
  <c r="AB976" i="1"/>
  <c r="AE976" i="1"/>
  <c r="AH976" i="1"/>
  <c r="AK976" i="1"/>
  <c r="B977" i="1"/>
  <c r="C977" i="1"/>
  <c r="A1021" i="14" s="1"/>
  <c r="D977" i="1"/>
  <c r="D1021" i="14" s="1"/>
  <c r="T1021" i="14" s="1"/>
  <c r="F977" i="1"/>
  <c r="G977" i="1"/>
  <c r="C1021" i="14" s="1"/>
  <c r="I977" i="1"/>
  <c r="E1021" i="14" s="1"/>
  <c r="BX1021" i="14" s="1"/>
  <c r="J977" i="1"/>
  <c r="F1021" i="14" s="1"/>
  <c r="BY1021" i="14" s="1"/>
  <c r="K977" i="1"/>
  <c r="G1021" i="14" s="1"/>
  <c r="BZ1021" i="14" s="1"/>
  <c r="L977" i="1"/>
  <c r="H1021" i="14" s="1"/>
  <c r="CA1021" i="14" s="1"/>
  <c r="M977" i="1"/>
  <c r="I1021" i="14" s="1"/>
  <c r="CB1021" i="14" s="1"/>
  <c r="N977" i="1"/>
  <c r="J1021" i="14" s="1"/>
  <c r="CC1021" i="14" s="1"/>
  <c r="O977" i="1"/>
  <c r="K1021" i="14" s="1"/>
  <c r="CD1021" i="14" s="1"/>
  <c r="P977" i="1"/>
  <c r="L1021" i="14" s="1"/>
  <c r="CE1021" i="14" s="1"/>
  <c r="Q977" i="1"/>
  <c r="M1021" i="14" s="1"/>
  <c r="CF1021" i="14" s="1"/>
  <c r="R977" i="1"/>
  <c r="N1021" i="14" s="1"/>
  <c r="CG1021" i="14" s="1"/>
  <c r="S977" i="1"/>
  <c r="O1021" i="14" s="1"/>
  <c r="CH1021" i="14" s="1"/>
  <c r="T977" i="1"/>
  <c r="P1021" i="14" s="1"/>
  <c r="CI1021" i="14" s="1"/>
  <c r="V977" i="1"/>
  <c r="Y977" i="1"/>
  <c r="AB977" i="1"/>
  <c r="AE977" i="1"/>
  <c r="AH977" i="1"/>
  <c r="AK977" i="1"/>
  <c r="B978" i="1"/>
  <c r="C978" i="1"/>
  <c r="A1022" i="14" s="1"/>
  <c r="D978" i="1"/>
  <c r="D1022" i="14" s="1"/>
  <c r="T1022" i="14" s="1"/>
  <c r="F978" i="1"/>
  <c r="G978" i="1"/>
  <c r="C1022" i="14" s="1"/>
  <c r="I978" i="1"/>
  <c r="E1022" i="14" s="1"/>
  <c r="BX1022" i="14" s="1"/>
  <c r="J978" i="1"/>
  <c r="F1022" i="14" s="1"/>
  <c r="BY1022" i="14" s="1"/>
  <c r="K978" i="1"/>
  <c r="G1022" i="14" s="1"/>
  <c r="BZ1022" i="14" s="1"/>
  <c r="L978" i="1"/>
  <c r="H1022" i="14" s="1"/>
  <c r="CA1022" i="14" s="1"/>
  <c r="M978" i="1"/>
  <c r="I1022" i="14" s="1"/>
  <c r="CB1022" i="14" s="1"/>
  <c r="N978" i="1"/>
  <c r="J1022" i="14" s="1"/>
  <c r="CC1022" i="14" s="1"/>
  <c r="O978" i="1"/>
  <c r="K1022" i="14" s="1"/>
  <c r="CD1022" i="14" s="1"/>
  <c r="P978" i="1"/>
  <c r="L1022" i="14" s="1"/>
  <c r="CE1022" i="14" s="1"/>
  <c r="Q978" i="1"/>
  <c r="M1022" i="14" s="1"/>
  <c r="CF1022" i="14" s="1"/>
  <c r="R978" i="1"/>
  <c r="N1022" i="14" s="1"/>
  <c r="CG1022" i="14" s="1"/>
  <c r="S978" i="1"/>
  <c r="O1022" i="14" s="1"/>
  <c r="CH1022" i="14" s="1"/>
  <c r="T978" i="1"/>
  <c r="P1022" i="14" s="1"/>
  <c r="CI1022" i="14" s="1"/>
  <c r="V978" i="1"/>
  <c r="Y978" i="1"/>
  <c r="AB978" i="1"/>
  <c r="AE978" i="1"/>
  <c r="AH978" i="1"/>
  <c r="AK978" i="1"/>
  <c r="B979" i="1"/>
  <c r="C979" i="1"/>
  <c r="A1023" i="14" s="1"/>
  <c r="D979" i="1"/>
  <c r="D1023" i="14" s="1"/>
  <c r="T1023" i="14" s="1"/>
  <c r="F979" i="1"/>
  <c r="G979" i="1"/>
  <c r="I979" i="1"/>
  <c r="E1023" i="14" s="1"/>
  <c r="BX1023" i="14" s="1"/>
  <c r="J979" i="1"/>
  <c r="F1023" i="14" s="1"/>
  <c r="BY1023" i="14" s="1"/>
  <c r="K979" i="1"/>
  <c r="G1023" i="14" s="1"/>
  <c r="BZ1023" i="14" s="1"/>
  <c r="L979" i="1"/>
  <c r="H1023" i="14" s="1"/>
  <c r="CA1023" i="14" s="1"/>
  <c r="M979" i="1"/>
  <c r="I1023" i="14" s="1"/>
  <c r="CB1023" i="14" s="1"/>
  <c r="N979" i="1"/>
  <c r="J1023" i="14" s="1"/>
  <c r="CC1023" i="14" s="1"/>
  <c r="O979" i="1"/>
  <c r="K1023" i="14" s="1"/>
  <c r="CD1023" i="14" s="1"/>
  <c r="P979" i="1"/>
  <c r="L1023" i="14" s="1"/>
  <c r="CE1023" i="14" s="1"/>
  <c r="Q979" i="1"/>
  <c r="M1023" i="14" s="1"/>
  <c r="CF1023" i="14" s="1"/>
  <c r="R979" i="1"/>
  <c r="N1023" i="14" s="1"/>
  <c r="CG1023" i="14" s="1"/>
  <c r="S979" i="1"/>
  <c r="O1023" i="14" s="1"/>
  <c r="CH1023" i="14" s="1"/>
  <c r="T979" i="1"/>
  <c r="P1023" i="14" s="1"/>
  <c r="CI1023" i="14" s="1"/>
  <c r="V979" i="1"/>
  <c r="Y979" i="1"/>
  <c r="AB979" i="1"/>
  <c r="AE979" i="1"/>
  <c r="AH979" i="1"/>
  <c r="AK979" i="1"/>
  <c r="B980" i="1"/>
  <c r="C980" i="1"/>
  <c r="A1024" i="14" s="1"/>
  <c r="D980" i="1"/>
  <c r="D1024" i="14" s="1"/>
  <c r="T1024" i="14" s="1"/>
  <c r="F980" i="1"/>
  <c r="G980" i="1"/>
  <c r="C1024" i="14" s="1"/>
  <c r="I980" i="1"/>
  <c r="E1024" i="14" s="1"/>
  <c r="BX1024" i="14" s="1"/>
  <c r="J980" i="1"/>
  <c r="F1024" i="14" s="1"/>
  <c r="BY1024" i="14" s="1"/>
  <c r="K980" i="1"/>
  <c r="G1024" i="14" s="1"/>
  <c r="BZ1024" i="14" s="1"/>
  <c r="L980" i="1"/>
  <c r="H1024" i="14" s="1"/>
  <c r="CA1024" i="14" s="1"/>
  <c r="M980" i="1"/>
  <c r="I1024" i="14" s="1"/>
  <c r="CB1024" i="14" s="1"/>
  <c r="N980" i="1"/>
  <c r="J1024" i="14" s="1"/>
  <c r="CC1024" i="14" s="1"/>
  <c r="O980" i="1"/>
  <c r="K1024" i="14" s="1"/>
  <c r="CD1024" i="14" s="1"/>
  <c r="P980" i="1"/>
  <c r="L1024" i="14" s="1"/>
  <c r="CE1024" i="14" s="1"/>
  <c r="Q980" i="1"/>
  <c r="M1024" i="14" s="1"/>
  <c r="CF1024" i="14" s="1"/>
  <c r="R980" i="1"/>
  <c r="N1024" i="14" s="1"/>
  <c r="CG1024" i="14" s="1"/>
  <c r="S980" i="1"/>
  <c r="O1024" i="14" s="1"/>
  <c r="CH1024" i="14" s="1"/>
  <c r="T980" i="1"/>
  <c r="P1024" i="14" s="1"/>
  <c r="CI1024" i="14" s="1"/>
  <c r="V980" i="1"/>
  <c r="Y980" i="1"/>
  <c r="AB980" i="1"/>
  <c r="AE980" i="1"/>
  <c r="AH980" i="1"/>
  <c r="AK980" i="1"/>
  <c r="B981" i="1"/>
  <c r="C981" i="1"/>
  <c r="A1025" i="14" s="1"/>
  <c r="D981" i="1"/>
  <c r="D1025" i="14" s="1"/>
  <c r="T1025" i="14" s="1"/>
  <c r="F981" i="1"/>
  <c r="G981" i="1"/>
  <c r="C1025" i="14" s="1"/>
  <c r="I981" i="1"/>
  <c r="E1025" i="14" s="1"/>
  <c r="BX1025" i="14" s="1"/>
  <c r="J981" i="1"/>
  <c r="F1025" i="14" s="1"/>
  <c r="BY1025" i="14" s="1"/>
  <c r="K981" i="1"/>
  <c r="G1025" i="14" s="1"/>
  <c r="BZ1025" i="14" s="1"/>
  <c r="L981" i="1"/>
  <c r="H1025" i="14" s="1"/>
  <c r="CA1025" i="14" s="1"/>
  <c r="M981" i="1"/>
  <c r="I1025" i="14" s="1"/>
  <c r="CB1025" i="14" s="1"/>
  <c r="N981" i="1"/>
  <c r="J1025" i="14" s="1"/>
  <c r="CC1025" i="14" s="1"/>
  <c r="O981" i="1"/>
  <c r="K1025" i="14" s="1"/>
  <c r="CD1025" i="14" s="1"/>
  <c r="P981" i="1"/>
  <c r="L1025" i="14" s="1"/>
  <c r="CE1025" i="14" s="1"/>
  <c r="Q981" i="1"/>
  <c r="M1025" i="14" s="1"/>
  <c r="CF1025" i="14" s="1"/>
  <c r="R981" i="1"/>
  <c r="N1025" i="14" s="1"/>
  <c r="CG1025" i="14" s="1"/>
  <c r="S981" i="1"/>
  <c r="O1025" i="14" s="1"/>
  <c r="CH1025" i="14" s="1"/>
  <c r="T981" i="1"/>
  <c r="P1025" i="14" s="1"/>
  <c r="CI1025" i="14" s="1"/>
  <c r="V981" i="1"/>
  <c r="Y981" i="1"/>
  <c r="AB981" i="1"/>
  <c r="AE981" i="1"/>
  <c r="AH981" i="1"/>
  <c r="AK981" i="1"/>
  <c r="B982" i="1"/>
  <c r="C982" i="1"/>
  <c r="A1026" i="14" s="1"/>
  <c r="D982" i="1"/>
  <c r="D1026" i="14" s="1"/>
  <c r="T1026" i="14" s="1"/>
  <c r="F982" i="1"/>
  <c r="G982" i="1"/>
  <c r="I982" i="1"/>
  <c r="E1026" i="14" s="1"/>
  <c r="BX1026" i="14" s="1"/>
  <c r="J982" i="1"/>
  <c r="F1026" i="14" s="1"/>
  <c r="BY1026" i="14" s="1"/>
  <c r="K982" i="1"/>
  <c r="G1026" i="14" s="1"/>
  <c r="BZ1026" i="14" s="1"/>
  <c r="L982" i="1"/>
  <c r="H1026" i="14" s="1"/>
  <c r="CA1026" i="14" s="1"/>
  <c r="M982" i="1"/>
  <c r="I1026" i="14" s="1"/>
  <c r="CB1026" i="14" s="1"/>
  <c r="N982" i="1"/>
  <c r="J1026" i="14" s="1"/>
  <c r="CC1026" i="14" s="1"/>
  <c r="O982" i="1"/>
  <c r="K1026" i="14" s="1"/>
  <c r="CD1026" i="14" s="1"/>
  <c r="P982" i="1"/>
  <c r="L1026" i="14" s="1"/>
  <c r="CE1026" i="14" s="1"/>
  <c r="Q982" i="1"/>
  <c r="M1026" i="14" s="1"/>
  <c r="CF1026" i="14" s="1"/>
  <c r="R982" i="1"/>
  <c r="N1026" i="14" s="1"/>
  <c r="CG1026" i="14" s="1"/>
  <c r="S982" i="1"/>
  <c r="O1026" i="14" s="1"/>
  <c r="CH1026" i="14" s="1"/>
  <c r="T982" i="1"/>
  <c r="P1026" i="14" s="1"/>
  <c r="CI1026" i="14" s="1"/>
  <c r="V982" i="1"/>
  <c r="Y982" i="1"/>
  <c r="AB982" i="1"/>
  <c r="AE982" i="1"/>
  <c r="AH982" i="1"/>
  <c r="AK982" i="1"/>
  <c r="B983" i="1"/>
  <c r="C983" i="1"/>
  <c r="A1027" i="14" s="1"/>
  <c r="D983" i="1"/>
  <c r="D1027" i="14" s="1"/>
  <c r="T1027" i="14" s="1"/>
  <c r="F983" i="1"/>
  <c r="G983" i="1"/>
  <c r="C1027" i="14" s="1"/>
  <c r="I983" i="1"/>
  <c r="E1027" i="14" s="1"/>
  <c r="BX1027" i="14" s="1"/>
  <c r="J983" i="1"/>
  <c r="F1027" i="14" s="1"/>
  <c r="BY1027" i="14" s="1"/>
  <c r="K983" i="1"/>
  <c r="G1027" i="14" s="1"/>
  <c r="BZ1027" i="14" s="1"/>
  <c r="L983" i="1"/>
  <c r="H1027" i="14" s="1"/>
  <c r="CA1027" i="14" s="1"/>
  <c r="M983" i="1"/>
  <c r="I1027" i="14" s="1"/>
  <c r="CB1027" i="14" s="1"/>
  <c r="N983" i="1"/>
  <c r="J1027" i="14" s="1"/>
  <c r="CC1027" i="14" s="1"/>
  <c r="O983" i="1"/>
  <c r="K1027" i="14" s="1"/>
  <c r="CD1027" i="14" s="1"/>
  <c r="P983" i="1"/>
  <c r="L1027" i="14" s="1"/>
  <c r="CE1027" i="14" s="1"/>
  <c r="Q983" i="1"/>
  <c r="M1027" i="14" s="1"/>
  <c r="CF1027" i="14" s="1"/>
  <c r="R983" i="1"/>
  <c r="N1027" i="14" s="1"/>
  <c r="CG1027" i="14" s="1"/>
  <c r="S983" i="1"/>
  <c r="O1027" i="14" s="1"/>
  <c r="CH1027" i="14" s="1"/>
  <c r="T983" i="1"/>
  <c r="P1027" i="14" s="1"/>
  <c r="CI1027" i="14" s="1"/>
  <c r="V983" i="1"/>
  <c r="Y983" i="1"/>
  <c r="AB983" i="1"/>
  <c r="AE983" i="1"/>
  <c r="AH983" i="1"/>
  <c r="AK983" i="1"/>
  <c r="B984" i="1"/>
  <c r="C984" i="1"/>
  <c r="A1028" i="14" s="1"/>
  <c r="D984" i="1"/>
  <c r="D1028" i="14" s="1"/>
  <c r="T1028" i="14" s="1"/>
  <c r="F984" i="1"/>
  <c r="G984" i="1"/>
  <c r="C1028" i="14" s="1"/>
  <c r="I984" i="1"/>
  <c r="E1028" i="14" s="1"/>
  <c r="BX1028" i="14" s="1"/>
  <c r="J984" i="1"/>
  <c r="F1028" i="14" s="1"/>
  <c r="BY1028" i="14" s="1"/>
  <c r="K984" i="1"/>
  <c r="G1028" i="14" s="1"/>
  <c r="BZ1028" i="14" s="1"/>
  <c r="L984" i="1"/>
  <c r="H1028" i="14" s="1"/>
  <c r="CA1028" i="14" s="1"/>
  <c r="M984" i="1"/>
  <c r="I1028" i="14" s="1"/>
  <c r="CB1028" i="14" s="1"/>
  <c r="N984" i="1"/>
  <c r="J1028" i="14" s="1"/>
  <c r="CC1028" i="14" s="1"/>
  <c r="O984" i="1"/>
  <c r="K1028" i="14" s="1"/>
  <c r="CD1028" i="14" s="1"/>
  <c r="P984" i="1"/>
  <c r="L1028" i="14" s="1"/>
  <c r="CE1028" i="14" s="1"/>
  <c r="Q984" i="1"/>
  <c r="M1028" i="14" s="1"/>
  <c r="CF1028" i="14" s="1"/>
  <c r="R984" i="1"/>
  <c r="N1028" i="14" s="1"/>
  <c r="CG1028" i="14" s="1"/>
  <c r="S984" i="1"/>
  <c r="O1028" i="14" s="1"/>
  <c r="CH1028" i="14" s="1"/>
  <c r="T984" i="1"/>
  <c r="P1028" i="14" s="1"/>
  <c r="CI1028" i="14" s="1"/>
  <c r="V984" i="1"/>
  <c r="Y984" i="1"/>
  <c r="AB984" i="1"/>
  <c r="AE984" i="1"/>
  <c r="AH984" i="1"/>
  <c r="AK984" i="1"/>
  <c r="B985" i="1"/>
  <c r="C985" i="1"/>
  <c r="A1029" i="14" s="1"/>
  <c r="D985" i="1"/>
  <c r="D1029" i="14" s="1"/>
  <c r="T1029" i="14" s="1"/>
  <c r="F985" i="1"/>
  <c r="G985" i="1"/>
  <c r="I985" i="1"/>
  <c r="E1029" i="14" s="1"/>
  <c r="BX1029" i="14" s="1"/>
  <c r="J985" i="1"/>
  <c r="F1029" i="14" s="1"/>
  <c r="BY1029" i="14" s="1"/>
  <c r="K985" i="1"/>
  <c r="G1029" i="14" s="1"/>
  <c r="BZ1029" i="14" s="1"/>
  <c r="L985" i="1"/>
  <c r="H1029" i="14" s="1"/>
  <c r="CA1029" i="14" s="1"/>
  <c r="M985" i="1"/>
  <c r="I1029" i="14" s="1"/>
  <c r="CB1029" i="14" s="1"/>
  <c r="N985" i="1"/>
  <c r="J1029" i="14" s="1"/>
  <c r="CC1029" i="14" s="1"/>
  <c r="O985" i="1"/>
  <c r="K1029" i="14" s="1"/>
  <c r="CD1029" i="14" s="1"/>
  <c r="P985" i="1"/>
  <c r="L1029" i="14" s="1"/>
  <c r="CE1029" i="14" s="1"/>
  <c r="Q985" i="1"/>
  <c r="M1029" i="14" s="1"/>
  <c r="CF1029" i="14" s="1"/>
  <c r="R985" i="1"/>
  <c r="N1029" i="14" s="1"/>
  <c r="CG1029" i="14" s="1"/>
  <c r="S985" i="1"/>
  <c r="O1029" i="14" s="1"/>
  <c r="CH1029" i="14" s="1"/>
  <c r="T985" i="1"/>
  <c r="P1029" i="14" s="1"/>
  <c r="CI1029" i="14" s="1"/>
  <c r="V985" i="1"/>
  <c r="Y985" i="1"/>
  <c r="AB985" i="1"/>
  <c r="AE985" i="1"/>
  <c r="AH985" i="1"/>
  <c r="AK985" i="1"/>
  <c r="B986" i="1"/>
  <c r="C986" i="1"/>
  <c r="A1030" i="14" s="1"/>
  <c r="D986" i="1"/>
  <c r="D1030" i="14" s="1"/>
  <c r="T1030" i="14" s="1"/>
  <c r="F986" i="1"/>
  <c r="G986" i="1"/>
  <c r="I986" i="1"/>
  <c r="E1030" i="14" s="1"/>
  <c r="BX1030" i="14" s="1"/>
  <c r="J986" i="1"/>
  <c r="F1030" i="14" s="1"/>
  <c r="BY1030" i="14" s="1"/>
  <c r="K986" i="1"/>
  <c r="G1030" i="14" s="1"/>
  <c r="BZ1030" i="14" s="1"/>
  <c r="L986" i="1"/>
  <c r="H1030" i="14" s="1"/>
  <c r="CA1030" i="14" s="1"/>
  <c r="M986" i="1"/>
  <c r="I1030" i="14" s="1"/>
  <c r="CB1030" i="14" s="1"/>
  <c r="N986" i="1"/>
  <c r="J1030" i="14" s="1"/>
  <c r="CC1030" i="14" s="1"/>
  <c r="O986" i="1"/>
  <c r="K1030" i="14" s="1"/>
  <c r="CD1030" i="14" s="1"/>
  <c r="P986" i="1"/>
  <c r="L1030" i="14" s="1"/>
  <c r="CE1030" i="14" s="1"/>
  <c r="Q986" i="1"/>
  <c r="M1030" i="14" s="1"/>
  <c r="CF1030" i="14" s="1"/>
  <c r="R986" i="1"/>
  <c r="N1030" i="14" s="1"/>
  <c r="CG1030" i="14" s="1"/>
  <c r="S986" i="1"/>
  <c r="O1030" i="14" s="1"/>
  <c r="CH1030" i="14" s="1"/>
  <c r="T986" i="1"/>
  <c r="P1030" i="14" s="1"/>
  <c r="CI1030" i="14" s="1"/>
  <c r="V986" i="1"/>
  <c r="Y986" i="1"/>
  <c r="AB986" i="1"/>
  <c r="AE986" i="1"/>
  <c r="AH986" i="1"/>
  <c r="AK986" i="1"/>
  <c r="B987" i="1"/>
  <c r="C987" i="1"/>
  <c r="A1031" i="14" s="1"/>
  <c r="D987" i="1"/>
  <c r="D1031" i="14" s="1"/>
  <c r="T1031" i="14" s="1"/>
  <c r="F987" i="1"/>
  <c r="G987" i="1"/>
  <c r="C1031" i="14" s="1"/>
  <c r="I987" i="1"/>
  <c r="E1031" i="14" s="1"/>
  <c r="BX1031" i="14" s="1"/>
  <c r="J987" i="1"/>
  <c r="F1031" i="14" s="1"/>
  <c r="BY1031" i="14" s="1"/>
  <c r="K987" i="1"/>
  <c r="G1031" i="14" s="1"/>
  <c r="BZ1031" i="14" s="1"/>
  <c r="L987" i="1"/>
  <c r="H1031" i="14" s="1"/>
  <c r="CA1031" i="14" s="1"/>
  <c r="M987" i="1"/>
  <c r="I1031" i="14" s="1"/>
  <c r="CB1031" i="14" s="1"/>
  <c r="N987" i="1"/>
  <c r="J1031" i="14" s="1"/>
  <c r="CC1031" i="14" s="1"/>
  <c r="O987" i="1"/>
  <c r="K1031" i="14" s="1"/>
  <c r="CD1031" i="14" s="1"/>
  <c r="P987" i="1"/>
  <c r="L1031" i="14" s="1"/>
  <c r="CE1031" i="14" s="1"/>
  <c r="Q987" i="1"/>
  <c r="M1031" i="14" s="1"/>
  <c r="CF1031" i="14" s="1"/>
  <c r="R987" i="1"/>
  <c r="N1031" i="14" s="1"/>
  <c r="CG1031" i="14" s="1"/>
  <c r="S987" i="1"/>
  <c r="O1031" i="14" s="1"/>
  <c r="CH1031" i="14" s="1"/>
  <c r="T987" i="1"/>
  <c r="P1031" i="14" s="1"/>
  <c r="CI1031" i="14" s="1"/>
  <c r="V987" i="1"/>
  <c r="Y987" i="1"/>
  <c r="AB987" i="1"/>
  <c r="AE987" i="1"/>
  <c r="AH987" i="1"/>
  <c r="AK987" i="1"/>
  <c r="B988" i="1"/>
  <c r="C988" i="1"/>
  <c r="A1032" i="14" s="1"/>
  <c r="D988" i="1"/>
  <c r="D1032" i="14" s="1"/>
  <c r="T1032" i="14" s="1"/>
  <c r="F988" i="1"/>
  <c r="G988" i="1"/>
  <c r="C1032" i="14" s="1"/>
  <c r="I988" i="1"/>
  <c r="E1032" i="14" s="1"/>
  <c r="BX1032" i="14" s="1"/>
  <c r="J988" i="1"/>
  <c r="F1032" i="14" s="1"/>
  <c r="BY1032" i="14" s="1"/>
  <c r="K988" i="1"/>
  <c r="G1032" i="14" s="1"/>
  <c r="BZ1032" i="14" s="1"/>
  <c r="L988" i="1"/>
  <c r="H1032" i="14" s="1"/>
  <c r="CA1032" i="14" s="1"/>
  <c r="M988" i="1"/>
  <c r="I1032" i="14" s="1"/>
  <c r="CB1032" i="14" s="1"/>
  <c r="N988" i="1"/>
  <c r="J1032" i="14" s="1"/>
  <c r="CC1032" i="14" s="1"/>
  <c r="O988" i="1"/>
  <c r="K1032" i="14" s="1"/>
  <c r="CD1032" i="14" s="1"/>
  <c r="P988" i="1"/>
  <c r="L1032" i="14" s="1"/>
  <c r="CE1032" i="14" s="1"/>
  <c r="Q988" i="1"/>
  <c r="M1032" i="14" s="1"/>
  <c r="CF1032" i="14" s="1"/>
  <c r="R988" i="1"/>
  <c r="N1032" i="14" s="1"/>
  <c r="CG1032" i="14" s="1"/>
  <c r="S988" i="1"/>
  <c r="O1032" i="14" s="1"/>
  <c r="CH1032" i="14" s="1"/>
  <c r="T988" i="1"/>
  <c r="P1032" i="14" s="1"/>
  <c r="CI1032" i="14" s="1"/>
  <c r="V988" i="1"/>
  <c r="Y988" i="1"/>
  <c r="AB988" i="1"/>
  <c r="AE988" i="1"/>
  <c r="AH988" i="1"/>
  <c r="AK988" i="1"/>
  <c r="B989" i="1"/>
  <c r="C989" i="1"/>
  <c r="A1033" i="14" s="1"/>
  <c r="D989" i="1"/>
  <c r="D1033" i="14" s="1"/>
  <c r="T1033" i="14" s="1"/>
  <c r="F989" i="1"/>
  <c r="G989" i="1"/>
  <c r="I989" i="1"/>
  <c r="E1033" i="14" s="1"/>
  <c r="BX1033" i="14" s="1"/>
  <c r="J989" i="1"/>
  <c r="F1033" i="14" s="1"/>
  <c r="BY1033" i="14" s="1"/>
  <c r="K989" i="1"/>
  <c r="G1033" i="14" s="1"/>
  <c r="BZ1033" i="14" s="1"/>
  <c r="L989" i="1"/>
  <c r="H1033" i="14" s="1"/>
  <c r="CA1033" i="14" s="1"/>
  <c r="M989" i="1"/>
  <c r="I1033" i="14" s="1"/>
  <c r="CB1033" i="14" s="1"/>
  <c r="N989" i="1"/>
  <c r="J1033" i="14" s="1"/>
  <c r="CC1033" i="14" s="1"/>
  <c r="O989" i="1"/>
  <c r="K1033" i="14" s="1"/>
  <c r="CD1033" i="14" s="1"/>
  <c r="P989" i="1"/>
  <c r="L1033" i="14" s="1"/>
  <c r="CE1033" i="14" s="1"/>
  <c r="Q989" i="1"/>
  <c r="M1033" i="14" s="1"/>
  <c r="CF1033" i="14" s="1"/>
  <c r="R989" i="1"/>
  <c r="N1033" i="14" s="1"/>
  <c r="CG1033" i="14" s="1"/>
  <c r="S989" i="1"/>
  <c r="O1033" i="14" s="1"/>
  <c r="CH1033" i="14" s="1"/>
  <c r="T989" i="1"/>
  <c r="P1033" i="14" s="1"/>
  <c r="CI1033" i="14" s="1"/>
  <c r="V989" i="1"/>
  <c r="Y989" i="1"/>
  <c r="AB989" i="1"/>
  <c r="AE989" i="1"/>
  <c r="AH989" i="1"/>
  <c r="AK989" i="1"/>
  <c r="B990" i="1"/>
  <c r="C990" i="1"/>
  <c r="A1034" i="14" s="1"/>
  <c r="D990" i="1"/>
  <c r="D1034" i="14" s="1"/>
  <c r="T1034" i="14" s="1"/>
  <c r="F990" i="1"/>
  <c r="G990" i="1"/>
  <c r="C1034" i="14" s="1"/>
  <c r="I990" i="1"/>
  <c r="E1034" i="14" s="1"/>
  <c r="BX1034" i="14" s="1"/>
  <c r="J990" i="1"/>
  <c r="F1034" i="14" s="1"/>
  <c r="BY1034" i="14" s="1"/>
  <c r="K990" i="1"/>
  <c r="G1034" i="14" s="1"/>
  <c r="BZ1034" i="14" s="1"/>
  <c r="L990" i="1"/>
  <c r="H1034" i="14" s="1"/>
  <c r="CA1034" i="14" s="1"/>
  <c r="M990" i="1"/>
  <c r="I1034" i="14" s="1"/>
  <c r="CB1034" i="14" s="1"/>
  <c r="N990" i="1"/>
  <c r="J1034" i="14" s="1"/>
  <c r="CC1034" i="14" s="1"/>
  <c r="O990" i="1"/>
  <c r="K1034" i="14" s="1"/>
  <c r="CD1034" i="14" s="1"/>
  <c r="P990" i="1"/>
  <c r="L1034" i="14" s="1"/>
  <c r="CE1034" i="14" s="1"/>
  <c r="Q990" i="1"/>
  <c r="M1034" i="14" s="1"/>
  <c r="CF1034" i="14" s="1"/>
  <c r="R990" i="1"/>
  <c r="N1034" i="14" s="1"/>
  <c r="CG1034" i="14" s="1"/>
  <c r="S990" i="1"/>
  <c r="O1034" i="14" s="1"/>
  <c r="CH1034" i="14" s="1"/>
  <c r="T990" i="1"/>
  <c r="P1034" i="14" s="1"/>
  <c r="CI1034" i="14" s="1"/>
  <c r="V990" i="1"/>
  <c r="Y990" i="1"/>
  <c r="AB990" i="1"/>
  <c r="AE990" i="1"/>
  <c r="AH990" i="1"/>
  <c r="AK990" i="1"/>
  <c r="B991" i="1"/>
  <c r="C991" i="1"/>
  <c r="A1035" i="14" s="1"/>
  <c r="D991" i="1"/>
  <c r="D1035" i="14" s="1"/>
  <c r="T1035" i="14" s="1"/>
  <c r="F991" i="1"/>
  <c r="G991" i="1"/>
  <c r="C1035" i="14" s="1"/>
  <c r="I991" i="1"/>
  <c r="E1035" i="14" s="1"/>
  <c r="BX1035" i="14" s="1"/>
  <c r="J991" i="1"/>
  <c r="F1035" i="14" s="1"/>
  <c r="BY1035" i="14" s="1"/>
  <c r="K991" i="1"/>
  <c r="G1035" i="14" s="1"/>
  <c r="BZ1035" i="14" s="1"/>
  <c r="L991" i="1"/>
  <c r="H1035" i="14" s="1"/>
  <c r="CA1035" i="14" s="1"/>
  <c r="M991" i="1"/>
  <c r="I1035" i="14" s="1"/>
  <c r="CB1035" i="14" s="1"/>
  <c r="N991" i="1"/>
  <c r="J1035" i="14" s="1"/>
  <c r="CC1035" i="14" s="1"/>
  <c r="O991" i="1"/>
  <c r="K1035" i="14" s="1"/>
  <c r="CD1035" i="14" s="1"/>
  <c r="P991" i="1"/>
  <c r="L1035" i="14" s="1"/>
  <c r="CE1035" i="14" s="1"/>
  <c r="Q991" i="1"/>
  <c r="M1035" i="14" s="1"/>
  <c r="CF1035" i="14" s="1"/>
  <c r="R991" i="1"/>
  <c r="N1035" i="14" s="1"/>
  <c r="CG1035" i="14" s="1"/>
  <c r="S991" i="1"/>
  <c r="O1035" i="14" s="1"/>
  <c r="CH1035" i="14" s="1"/>
  <c r="T991" i="1"/>
  <c r="P1035" i="14" s="1"/>
  <c r="CI1035" i="14" s="1"/>
  <c r="V991" i="1"/>
  <c r="Y991" i="1"/>
  <c r="AB991" i="1"/>
  <c r="AE991" i="1"/>
  <c r="AH991" i="1"/>
  <c r="AK991" i="1"/>
  <c r="B992" i="1"/>
  <c r="C992" i="1"/>
  <c r="A1036" i="14" s="1"/>
  <c r="D992" i="1"/>
  <c r="D1036" i="14" s="1"/>
  <c r="T1036" i="14" s="1"/>
  <c r="F992" i="1"/>
  <c r="G992" i="1"/>
  <c r="C1036" i="14" s="1"/>
  <c r="I992" i="1"/>
  <c r="E1036" i="14" s="1"/>
  <c r="BX1036" i="14" s="1"/>
  <c r="J992" i="1"/>
  <c r="F1036" i="14" s="1"/>
  <c r="BY1036" i="14" s="1"/>
  <c r="K992" i="1"/>
  <c r="G1036" i="14" s="1"/>
  <c r="BZ1036" i="14" s="1"/>
  <c r="L992" i="1"/>
  <c r="H1036" i="14" s="1"/>
  <c r="CA1036" i="14" s="1"/>
  <c r="M992" i="1"/>
  <c r="I1036" i="14" s="1"/>
  <c r="CB1036" i="14" s="1"/>
  <c r="N992" i="1"/>
  <c r="J1036" i="14" s="1"/>
  <c r="CC1036" i="14" s="1"/>
  <c r="O992" i="1"/>
  <c r="K1036" i="14" s="1"/>
  <c r="CD1036" i="14" s="1"/>
  <c r="P992" i="1"/>
  <c r="L1036" i="14" s="1"/>
  <c r="CE1036" i="14" s="1"/>
  <c r="Q992" i="1"/>
  <c r="M1036" i="14" s="1"/>
  <c r="CF1036" i="14" s="1"/>
  <c r="R992" i="1"/>
  <c r="N1036" i="14" s="1"/>
  <c r="CG1036" i="14" s="1"/>
  <c r="S992" i="1"/>
  <c r="O1036" i="14" s="1"/>
  <c r="CH1036" i="14" s="1"/>
  <c r="T992" i="1"/>
  <c r="P1036" i="14" s="1"/>
  <c r="CI1036" i="14" s="1"/>
  <c r="V992" i="1"/>
  <c r="Y992" i="1"/>
  <c r="AB992" i="1"/>
  <c r="AE992" i="1"/>
  <c r="AH992" i="1"/>
  <c r="AK992" i="1"/>
  <c r="B993" i="1"/>
  <c r="C993" i="1"/>
  <c r="A1037" i="14" s="1"/>
  <c r="D993" i="1"/>
  <c r="D1037" i="14" s="1"/>
  <c r="T1037" i="14" s="1"/>
  <c r="F993" i="1"/>
  <c r="G993" i="1"/>
  <c r="C1037" i="14" s="1"/>
  <c r="I993" i="1"/>
  <c r="E1037" i="14" s="1"/>
  <c r="BX1037" i="14" s="1"/>
  <c r="J993" i="1"/>
  <c r="F1037" i="14" s="1"/>
  <c r="BY1037" i="14" s="1"/>
  <c r="K993" i="1"/>
  <c r="G1037" i="14" s="1"/>
  <c r="BZ1037" i="14" s="1"/>
  <c r="L993" i="1"/>
  <c r="H1037" i="14" s="1"/>
  <c r="CA1037" i="14" s="1"/>
  <c r="M993" i="1"/>
  <c r="I1037" i="14" s="1"/>
  <c r="CB1037" i="14" s="1"/>
  <c r="N993" i="1"/>
  <c r="J1037" i="14" s="1"/>
  <c r="CC1037" i="14" s="1"/>
  <c r="O993" i="1"/>
  <c r="K1037" i="14" s="1"/>
  <c r="CD1037" i="14" s="1"/>
  <c r="P993" i="1"/>
  <c r="L1037" i="14" s="1"/>
  <c r="CE1037" i="14" s="1"/>
  <c r="Q993" i="1"/>
  <c r="M1037" i="14" s="1"/>
  <c r="CF1037" i="14" s="1"/>
  <c r="R993" i="1"/>
  <c r="N1037" i="14" s="1"/>
  <c r="CG1037" i="14" s="1"/>
  <c r="S993" i="1"/>
  <c r="O1037" i="14" s="1"/>
  <c r="CH1037" i="14" s="1"/>
  <c r="T993" i="1"/>
  <c r="P1037" i="14" s="1"/>
  <c r="CI1037" i="14" s="1"/>
  <c r="V993" i="1"/>
  <c r="Y993" i="1"/>
  <c r="AB993" i="1"/>
  <c r="AE993" i="1"/>
  <c r="AH993" i="1"/>
  <c r="AK993" i="1"/>
  <c r="B994" i="1"/>
  <c r="C994" i="1"/>
  <c r="A1038" i="14" s="1"/>
  <c r="D994" i="1"/>
  <c r="D1038" i="14" s="1"/>
  <c r="T1038" i="14" s="1"/>
  <c r="F994" i="1"/>
  <c r="G994" i="1"/>
  <c r="C1038" i="14" s="1"/>
  <c r="I994" i="1"/>
  <c r="E1038" i="14" s="1"/>
  <c r="BX1038" i="14" s="1"/>
  <c r="J994" i="1"/>
  <c r="F1038" i="14" s="1"/>
  <c r="BY1038" i="14" s="1"/>
  <c r="K994" i="1"/>
  <c r="G1038" i="14" s="1"/>
  <c r="BZ1038" i="14" s="1"/>
  <c r="L994" i="1"/>
  <c r="H1038" i="14" s="1"/>
  <c r="CA1038" i="14" s="1"/>
  <c r="M994" i="1"/>
  <c r="I1038" i="14" s="1"/>
  <c r="CB1038" i="14" s="1"/>
  <c r="N994" i="1"/>
  <c r="J1038" i="14" s="1"/>
  <c r="CC1038" i="14" s="1"/>
  <c r="O994" i="1"/>
  <c r="K1038" i="14" s="1"/>
  <c r="CD1038" i="14" s="1"/>
  <c r="P994" i="1"/>
  <c r="L1038" i="14" s="1"/>
  <c r="CE1038" i="14" s="1"/>
  <c r="Q994" i="1"/>
  <c r="M1038" i="14" s="1"/>
  <c r="CF1038" i="14" s="1"/>
  <c r="R994" i="1"/>
  <c r="N1038" i="14" s="1"/>
  <c r="CG1038" i="14" s="1"/>
  <c r="S994" i="1"/>
  <c r="O1038" i="14" s="1"/>
  <c r="CH1038" i="14" s="1"/>
  <c r="T994" i="1"/>
  <c r="P1038" i="14" s="1"/>
  <c r="CI1038" i="14" s="1"/>
  <c r="V994" i="1"/>
  <c r="Y994" i="1"/>
  <c r="AB994" i="1"/>
  <c r="AE994" i="1"/>
  <c r="AH994" i="1"/>
  <c r="AK994" i="1"/>
  <c r="B995" i="1"/>
  <c r="C995" i="1"/>
  <c r="A1039" i="14" s="1"/>
  <c r="D995" i="1"/>
  <c r="D1039" i="14" s="1"/>
  <c r="T1039" i="14" s="1"/>
  <c r="F995" i="1"/>
  <c r="G995" i="1"/>
  <c r="I995" i="1"/>
  <c r="E1039" i="14" s="1"/>
  <c r="BX1039" i="14" s="1"/>
  <c r="J995" i="1"/>
  <c r="F1039" i="14" s="1"/>
  <c r="BY1039" i="14" s="1"/>
  <c r="K995" i="1"/>
  <c r="G1039" i="14" s="1"/>
  <c r="BZ1039" i="14" s="1"/>
  <c r="L995" i="1"/>
  <c r="H1039" i="14" s="1"/>
  <c r="CA1039" i="14" s="1"/>
  <c r="M995" i="1"/>
  <c r="I1039" i="14" s="1"/>
  <c r="CB1039" i="14" s="1"/>
  <c r="N995" i="1"/>
  <c r="J1039" i="14" s="1"/>
  <c r="CC1039" i="14" s="1"/>
  <c r="O995" i="1"/>
  <c r="K1039" i="14" s="1"/>
  <c r="CD1039" i="14" s="1"/>
  <c r="P995" i="1"/>
  <c r="L1039" i="14" s="1"/>
  <c r="CE1039" i="14" s="1"/>
  <c r="Q995" i="1"/>
  <c r="M1039" i="14" s="1"/>
  <c r="CF1039" i="14" s="1"/>
  <c r="R995" i="1"/>
  <c r="N1039" i="14" s="1"/>
  <c r="CG1039" i="14" s="1"/>
  <c r="S995" i="1"/>
  <c r="O1039" i="14" s="1"/>
  <c r="CH1039" i="14" s="1"/>
  <c r="T995" i="1"/>
  <c r="P1039" i="14" s="1"/>
  <c r="CI1039" i="14" s="1"/>
  <c r="V995" i="1"/>
  <c r="Y995" i="1"/>
  <c r="AB995" i="1"/>
  <c r="AE995" i="1"/>
  <c r="AH995" i="1"/>
  <c r="AK995" i="1"/>
  <c r="B996" i="1"/>
  <c r="C996" i="1"/>
  <c r="A1040" i="14" s="1"/>
  <c r="D996" i="1"/>
  <c r="D1040" i="14" s="1"/>
  <c r="T1040" i="14" s="1"/>
  <c r="F996" i="1"/>
  <c r="G996" i="1"/>
  <c r="C1040" i="14" s="1"/>
  <c r="I996" i="1"/>
  <c r="E1040" i="14" s="1"/>
  <c r="BX1040" i="14" s="1"/>
  <c r="J996" i="1"/>
  <c r="F1040" i="14" s="1"/>
  <c r="BY1040" i="14" s="1"/>
  <c r="K996" i="1"/>
  <c r="G1040" i="14" s="1"/>
  <c r="BZ1040" i="14" s="1"/>
  <c r="L996" i="1"/>
  <c r="H1040" i="14" s="1"/>
  <c r="CA1040" i="14" s="1"/>
  <c r="M996" i="1"/>
  <c r="I1040" i="14" s="1"/>
  <c r="CB1040" i="14" s="1"/>
  <c r="N996" i="1"/>
  <c r="J1040" i="14" s="1"/>
  <c r="CC1040" i="14" s="1"/>
  <c r="O996" i="1"/>
  <c r="K1040" i="14" s="1"/>
  <c r="CD1040" i="14" s="1"/>
  <c r="P996" i="1"/>
  <c r="L1040" i="14" s="1"/>
  <c r="CE1040" i="14" s="1"/>
  <c r="Q996" i="1"/>
  <c r="M1040" i="14" s="1"/>
  <c r="CF1040" i="14" s="1"/>
  <c r="R996" i="1"/>
  <c r="N1040" i="14" s="1"/>
  <c r="CG1040" i="14" s="1"/>
  <c r="S996" i="1"/>
  <c r="O1040" i="14" s="1"/>
  <c r="CH1040" i="14" s="1"/>
  <c r="T996" i="1"/>
  <c r="P1040" i="14" s="1"/>
  <c r="CI1040" i="14" s="1"/>
  <c r="V996" i="1"/>
  <c r="Y996" i="1"/>
  <c r="AB996" i="1"/>
  <c r="AE996" i="1"/>
  <c r="AH996" i="1"/>
  <c r="AK996" i="1"/>
  <c r="B997" i="1"/>
  <c r="C997" i="1"/>
  <c r="A1041" i="14" s="1"/>
  <c r="D997" i="1"/>
  <c r="D1041" i="14" s="1"/>
  <c r="T1041" i="14" s="1"/>
  <c r="F997" i="1"/>
  <c r="G997" i="1"/>
  <c r="C1041" i="14" s="1"/>
  <c r="I997" i="1"/>
  <c r="E1041" i="14" s="1"/>
  <c r="BX1041" i="14" s="1"/>
  <c r="J997" i="1"/>
  <c r="F1041" i="14" s="1"/>
  <c r="BY1041" i="14" s="1"/>
  <c r="K997" i="1"/>
  <c r="G1041" i="14" s="1"/>
  <c r="BZ1041" i="14" s="1"/>
  <c r="L997" i="1"/>
  <c r="H1041" i="14" s="1"/>
  <c r="CA1041" i="14" s="1"/>
  <c r="M997" i="1"/>
  <c r="I1041" i="14" s="1"/>
  <c r="CB1041" i="14" s="1"/>
  <c r="N997" i="1"/>
  <c r="J1041" i="14" s="1"/>
  <c r="CC1041" i="14" s="1"/>
  <c r="O997" i="1"/>
  <c r="K1041" i="14" s="1"/>
  <c r="CD1041" i="14" s="1"/>
  <c r="P997" i="1"/>
  <c r="L1041" i="14" s="1"/>
  <c r="CE1041" i="14" s="1"/>
  <c r="Q997" i="1"/>
  <c r="M1041" i="14" s="1"/>
  <c r="CF1041" i="14" s="1"/>
  <c r="R997" i="1"/>
  <c r="N1041" i="14" s="1"/>
  <c r="CG1041" i="14" s="1"/>
  <c r="S997" i="1"/>
  <c r="O1041" i="14" s="1"/>
  <c r="CH1041" i="14" s="1"/>
  <c r="T997" i="1"/>
  <c r="P1041" i="14" s="1"/>
  <c r="CI1041" i="14" s="1"/>
  <c r="V997" i="1"/>
  <c r="Y997" i="1"/>
  <c r="AB997" i="1"/>
  <c r="AE997" i="1"/>
  <c r="AH997" i="1"/>
  <c r="AK997" i="1"/>
  <c r="B998" i="1"/>
  <c r="C998" i="1"/>
  <c r="A1042" i="14" s="1"/>
  <c r="D998" i="1"/>
  <c r="D1042" i="14" s="1"/>
  <c r="T1042" i="14" s="1"/>
  <c r="F998" i="1"/>
  <c r="G998" i="1"/>
  <c r="I998" i="1"/>
  <c r="E1042" i="14" s="1"/>
  <c r="BX1042" i="14" s="1"/>
  <c r="J998" i="1"/>
  <c r="F1042" i="14" s="1"/>
  <c r="BY1042" i="14" s="1"/>
  <c r="K998" i="1"/>
  <c r="G1042" i="14" s="1"/>
  <c r="BZ1042" i="14" s="1"/>
  <c r="L998" i="1"/>
  <c r="H1042" i="14" s="1"/>
  <c r="CA1042" i="14" s="1"/>
  <c r="M998" i="1"/>
  <c r="I1042" i="14" s="1"/>
  <c r="CB1042" i="14" s="1"/>
  <c r="N998" i="1"/>
  <c r="J1042" i="14" s="1"/>
  <c r="CC1042" i="14" s="1"/>
  <c r="O998" i="1"/>
  <c r="K1042" i="14" s="1"/>
  <c r="CD1042" i="14" s="1"/>
  <c r="P998" i="1"/>
  <c r="L1042" i="14" s="1"/>
  <c r="CE1042" i="14" s="1"/>
  <c r="Q998" i="1"/>
  <c r="M1042" i="14" s="1"/>
  <c r="CF1042" i="14" s="1"/>
  <c r="R998" i="1"/>
  <c r="N1042" i="14" s="1"/>
  <c r="CG1042" i="14" s="1"/>
  <c r="S998" i="1"/>
  <c r="O1042" i="14" s="1"/>
  <c r="CH1042" i="14" s="1"/>
  <c r="T998" i="1"/>
  <c r="P1042" i="14" s="1"/>
  <c r="CI1042" i="14" s="1"/>
  <c r="V998" i="1"/>
  <c r="Y998" i="1"/>
  <c r="AB998" i="1"/>
  <c r="AE998" i="1"/>
  <c r="AH998" i="1"/>
  <c r="AK998" i="1"/>
  <c r="B999" i="1"/>
  <c r="C999" i="1"/>
  <c r="A1043" i="14" s="1"/>
  <c r="D999" i="1"/>
  <c r="D1043" i="14" s="1"/>
  <c r="T1043" i="14" s="1"/>
  <c r="F999" i="1"/>
  <c r="G999" i="1"/>
  <c r="I999" i="1"/>
  <c r="E1043" i="14" s="1"/>
  <c r="BX1043" i="14" s="1"/>
  <c r="J999" i="1"/>
  <c r="F1043" i="14" s="1"/>
  <c r="BY1043" i="14" s="1"/>
  <c r="K999" i="1"/>
  <c r="G1043" i="14" s="1"/>
  <c r="BZ1043" i="14" s="1"/>
  <c r="L999" i="1"/>
  <c r="H1043" i="14" s="1"/>
  <c r="CA1043" i="14" s="1"/>
  <c r="M999" i="1"/>
  <c r="I1043" i="14" s="1"/>
  <c r="CB1043" i="14" s="1"/>
  <c r="N999" i="1"/>
  <c r="J1043" i="14" s="1"/>
  <c r="CC1043" i="14" s="1"/>
  <c r="O999" i="1"/>
  <c r="K1043" i="14" s="1"/>
  <c r="CD1043" i="14" s="1"/>
  <c r="P999" i="1"/>
  <c r="L1043" i="14" s="1"/>
  <c r="CE1043" i="14" s="1"/>
  <c r="Q999" i="1"/>
  <c r="M1043" i="14" s="1"/>
  <c r="CF1043" i="14" s="1"/>
  <c r="R999" i="1"/>
  <c r="N1043" i="14" s="1"/>
  <c r="CG1043" i="14" s="1"/>
  <c r="S999" i="1"/>
  <c r="O1043" i="14" s="1"/>
  <c r="CH1043" i="14" s="1"/>
  <c r="T999" i="1"/>
  <c r="P1043" i="14" s="1"/>
  <c r="CI1043" i="14" s="1"/>
  <c r="V999" i="1"/>
  <c r="Y999" i="1"/>
  <c r="AB999" i="1"/>
  <c r="AE999" i="1"/>
  <c r="AH999" i="1"/>
  <c r="AK999" i="1"/>
  <c r="B1000" i="1"/>
  <c r="C1000" i="1"/>
  <c r="A1044" i="14" s="1"/>
  <c r="D1000" i="1"/>
  <c r="D1044" i="14" s="1"/>
  <c r="T1044" i="14" s="1"/>
  <c r="F1000" i="1"/>
  <c r="G1000" i="1"/>
  <c r="C1044" i="14" s="1"/>
  <c r="I1000" i="1"/>
  <c r="E1044" i="14" s="1"/>
  <c r="BX1044" i="14" s="1"/>
  <c r="J1000" i="1"/>
  <c r="F1044" i="14" s="1"/>
  <c r="BY1044" i="14" s="1"/>
  <c r="K1000" i="1"/>
  <c r="G1044" i="14" s="1"/>
  <c r="BZ1044" i="14" s="1"/>
  <c r="L1000" i="1"/>
  <c r="H1044" i="14" s="1"/>
  <c r="CA1044" i="14" s="1"/>
  <c r="M1000" i="1"/>
  <c r="I1044" i="14" s="1"/>
  <c r="CB1044" i="14" s="1"/>
  <c r="N1000" i="1"/>
  <c r="J1044" i="14" s="1"/>
  <c r="CC1044" i="14" s="1"/>
  <c r="O1000" i="1"/>
  <c r="K1044" i="14" s="1"/>
  <c r="CD1044" i="14" s="1"/>
  <c r="P1000" i="1"/>
  <c r="L1044" i="14" s="1"/>
  <c r="CE1044" i="14" s="1"/>
  <c r="Q1000" i="1"/>
  <c r="M1044" i="14" s="1"/>
  <c r="CF1044" i="14" s="1"/>
  <c r="R1000" i="1"/>
  <c r="N1044" i="14" s="1"/>
  <c r="CG1044" i="14" s="1"/>
  <c r="S1000" i="1"/>
  <c r="O1044" i="14" s="1"/>
  <c r="CH1044" i="14" s="1"/>
  <c r="T1000" i="1"/>
  <c r="P1044" i="14" s="1"/>
  <c r="CI1044" i="14" s="1"/>
  <c r="V1000" i="1"/>
  <c r="Y1000" i="1"/>
  <c r="AB1000" i="1"/>
  <c r="AE1000" i="1"/>
  <c r="AH1000" i="1"/>
  <c r="AK1000" i="1"/>
  <c r="B1001" i="1"/>
  <c r="C1001" i="1"/>
  <c r="A1045" i="14" s="1"/>
  <c r="D1001" i="1"/>
  <c r="D1045" i="14" s="1"/>
  <c r="T1045" i="14" s="1"/>
  <c r="F1001" i="1"/>
  <c r="G1001" i="1"/>
  <c r="I1001" i="1"/>
  <c r="E1045" i="14" s="1"/>
  <c r="BX1045" i="14" s="1"/>
  <c r="J1001" i="1"/>
  <c r="F1045" i="14" s="1"/>
  <c r="BY1045" i="14" s="1"/>
  <c r="K1001" i="1"/>
  <c r="G1045" i="14" s="1"/>
  <c r="BZ1045" i="14" s="1"/>
  <c r="L1001" i="1"/>
  <c r="H1045" i="14" s="1"/>
  <c r="CA1045" i="14" s="1"/>
  <c r="M1001" i="1"/>
  <c r="I1045" i="14" s="1"/>
  <c r="CB1045" i="14" s="1"/>
  <c r="N1001" i="1"/>
  <c r="J1045" i="14" s="1"/>
  <c r="CC1045" i="14" s="1"/>
  <c r="O1001" i="1"/>
  <c r="K1045" i="14" s="1"/>
  <c r="CD1045" i="14" s="1"/>
  <c r="P1001" i="1"/>
  <c r="L1045" i="14" s="1"/>
  <c r="CE1045" i="14" s="1"/>
  <c r="Q1001" i="1"/>
  <c r="M1045" i="14" s="1"/>
  <c r="CF1045" i="14" s="1"/>
  <c r="R1001" i="1"/>
  <c r="N1045" i="14" s="1"/>
  <c r="CG1045" i="14" s="1"/>
  <c r="S1001" i="1"/>
  <c r="O1045" i="14" s="1"/>
  <c r="CH1045" i="14" s="1"/>
  <c r="T1001" i="1"/>
  <c r="P1045" i="14" s="1"/>
  <c r="CI1045" i="14" s="1"/>
  <c r="V1001" i="1"/>
  <c r="Y1001" i="1"/>
  <c r="AB1001" i="1"/>
  <c r="AE1001" i="1"/>
  <c r="AH1001" i="1"/>
  <c r="AK1001" i="1"/>
  <c r="B1002" i="1"/>
  <c r="C1002" i="1"/>
  <c r="A1046" i="14" s="1"/>
  <c r="D1002" i="1"/>
  <c r="D1046" i="14" s="1"/>
  <c r="T1046" i="14" s="1"/>
  <c r="F1002" i="1"/>
  <c r="G1002" i="1"/>
  <c r="I1002" i="1"/>
  <c r="E1046" i="14" s="1"/>
  <c r="BX1046" i="14" s="1"/>
  <c r="J1002" i="1"/>
  <c r="F1046" i="14" s="1"/>
  <c r="BY1046" i="14" s="1"/>
  <c r="K1002" i="1"/>
  <c r="G1046" i="14" s="1"/>
  <c r="BZ1046" i="14" s="1"/>
  <c r="L1002" i="1"/>
  <c r="H1046" i="14" s="1"/>
  <c r="CA1046" i="14" s="1"/>
  <c r="M1002" i="1"/>
  <c r="I1046" i="14" s="1"/>
  <c r="CB1046" i="14" s="1"/>
  <c r="N1002" i="1"/>
  <c r="J1046" i="14" s="1"/>
  <c r="CC1046" i="14" s="1"/>
  <c r="O1002" i="1"/>
  <c r="K1046" i="14" s="1"/>
  <c r="CD1046" i="14" s="1"/>
  <c r="P1002" i="1"/>
  <c r="L1046" i="14" s="1"/>
  <c r="CE1046" i="14" s="1"/>
  <c r="Q1002" i="1"/>
  <c r="M1046" i="14" s="1"/>
  <c r="CF1046" i="14" s="1"/>
  <c r="R1002" i="1"/>
  <c r="N1046" i="14" s="1"/>
  <c r="CG1046" i="14" s="1"/>
  <c r="S1002" i="1"/>
  <c r="O1046" i="14" s="1"/>
  <c r="CH1046" i="14" s="1"/>
  <c r="T1002" i="1"/>
  <c r="P1046" i="14" s="1"/>
  <c r="CI1046" i="14" s="1"/>
  <c r="V1002" i="1"/>
  <c r="Y1002" i="1"/>
  <c r="AB1002" i="1"/>
  <c r="AE1002" i="1"/>
  <c r="AH1002" i="1"/>
  <c r="AK1002" i="1"/>
  <c r="B1003" i="1"/>
  <c r="C1003" i="1"/>
  <c r="A1047" i="14" s="1"/>
  <c r="D1003" i="1"/>
  <c r="D1047" i="14" s="1"/>
  <c r="T1047" i="14" s="1"/>
  <c r="F1003" i="1"/>
  <c r="G1003" i="1"/>
  <c r="C1047" i="14" s="1"/>
  <c r="I1003" i="1"/>
  <c r="E1047" i="14" s="1"/>
  <c r="BX1047" i="14" s="1"/>
  <c r="J1003" i="1"/>
  <c r="F1047" i="14" s="1"/>
  <c r="BY1047" i="14" s="1"/>
  <c r="K1003" i="1"/>
  <c r="G1047" i="14" s="1"/>
  <c r="BZ1047" i="14" s="1"/>
  <c r="L1003" i="1"/>
  <c r="H1047" i="14" s="1"/>
  <c r="CA1047" i="14" s="1"/>
  <c r="M1003" i="1"/>
  <c r="I1047" i="14" s="1"/>
  <c r="CB1047" i="14" s="1"/>
  <c r="N1003" i="1"/>
  <c r="J1047" i="14" s="1"/>
  <c r="CC1047" i="14" s="1"/>
  <c r="O1003" i="1"/>
  <c r="K1047" i="14" s="1"/>
  <c r="CD1047" i="14" s="1"/>
  <c r="P1003" i="1"/>
  <c r="L1047" i="14" s="1"/>
  <c r="CE1047" i="14" s="1"/>
  <c r="Q1003" i="1"/>
  <c r="M1047" i="14" s="1"/>
  <c r="CF1047" i="14" s="1"/>
  <c r="R1003" i="1"/>
  <c r="N1047" i="14" s="1"/>
  <c r="CG1047" i="14" s="1"/>
  <c r="S1003" i="1"/>
  <c r="O1047" i="14" s="1"/>
  <c r="CH1047" i="14" s="1"/>
  <c r="T1003" i="1"/>
  <c r="P1047" i="14" s="1"/>
  <c r="CI1047" i="14" s="1"/>
  <c r="V1003" i="1"/>
  <c r="Y1003" i="1"/>
  <c r="AB1003" i="1"/>
  <c r="AE1003" i="1"/>
  <c r="AH1003" i="1"/>
  <c r="AK1003" i="1"/>
  <c r="B1004" i="1"/>
  <c r="C1004" i="1"/>
  <c r="A1048" i="14" s="1"/>
  <c r="D1004" i="1"/>
  <c r="D1048" i="14" s="1"/>
  <c r="T1048" i="14" s="1"/>
  <c r="F1004" i="1"/>
  <c r="G1004" i="1"/>
  <c r="C1048" i="14" s="1"/>
  <c r="I1004" i="1"/>
  <c r="E1048" i="14" s="1"/>
  <c r="BX1048" i="14" s="1"/>
  <c r="J1004" i="1"/>
  <c r="F1048" i="14" s="1"/>
  <c r="BY1048" i="14" s="1"/>
  <c r="K1004" i="1"/>
  <c r="G1048" i="14" s="1"/>
  <c r="BZ1048" i="14" s="1"/>
  <c r="L1004" i="1"/>
  <c r="H1048" i="14" s="1"/>
  <c r="CA1048" i="14" s="1"/>
  <c r="M1004" i="1"/>
  <c r="I1048" i="14" s="1"/>
  <c r="CB1048" i="14" s="1"/>
  <c r="N1004" i="1"/>
  <c r="J1048" i="14" s="1"/>
  <c r="CC1048" i="14" s="1"/>
  <c r="O1004" i="1"/>
  <c r="K1048" i="14" s="1"/>
  <c r="CD1048" i="14" s="1"/>
  <c r="P1004" i="1"/>
  <c r="L1048" i="14" s="1"/>
  <c r="CE1048" i="14" s="1"/>
  <c r="Q1004" i="1"/>
  <c r="M1048" i="14" s="1"/>
  <c r="CF1048" i="14" s="1"/>
  <c r="R1004" i="1"/>
  <c r="N1048" i="14" s="1"/>
  <c r="CG1048" i="14" s="1"/>
  <c r="S1004" i="1"/>
  <c r="O1048" i="14" s="1"/>
  <c r="CH1048" i="14" s="1"/>
  <c r="T1004" i="1"/>
  <c r="P1048" i="14" s="1"/>
  <c r="CI1048" i="14" s="1"/>
  <c r="V1004" i="1"/>
  <c r="Y1004" i="1"/>
  <c r="AB1004" i="1"/>
  <c r="AE1004" i="1"/>
  <c r="AH1004" i="1"/>
  <c r="AK1004" i="1"/>
  <c r="B1005" i="1"/>
  <c r="C1005" i="1"/>
  <c r="A1049" i="14" s="1"/>
  <c r="D1005" i="1"/>
  <c r="D1049" i="14" s="1"/>
  <c r="T1049" i="14" s="1"/>
  <c r="F1005" i="1"/>
  <c r="G1005" i="1"/>
  <c r="I1005" i="1"/>
  <c r="E1049" i="14" s="1"/>
  <c r="BX1049" i="14" s="1"/>
  <c r="J1005" i="1"/>
  <c r="F1049" i="14" s="1"/>
  <c r="BY1049" i="14" s="1"/>
  <c r="K1005" i="1"/>
  <c r="G1049" i="14" s="1"/>
  <c r="BZ1049" i="14" s="1"/>
  <c r="L1005" i="1"/>
  <c r="H1049" i="14" s="1"/>
  <c r="CA1049" i="14" s="1"/>
  <c r="M1005" i="1"/>
  <c r="I1049" i="14" s="1"/>
  <c r="CB1049" i="14" s="1"/>
  <c r="N1005" i="1"/>
  <c r="J1049" i="14" s="1"/>
  <c r="CC1049" i="14" s="1"/>
  <c r="O1005" i="1"/>
  <c r="K1049" i="14" s="1"/>
  <c r="CD1049" i="14" s="1"/>
  <c r="P1005" i="1"/>
  <c r="L1049" i="14" s="1"/>
  <c r="CE1049" i="14" s="1"/>
  <c r="Q1005" i="1"/>
  <c r="M1049" i="14" s="1"/>
  <c r="CF1049" i="14" s="1"/>
  <c r="R1005" i="1"/>
  <c r="N1049" i="14" s="1"/>
  <c r="CG1049" i="14" s="1"/>
  <c r="S1005" i="1"/>
  <c r="O1049" i="14" s="1"/>
  <c r="CH1049" i="14" s="1"/>
  <c r="T1005" i="1"/>
  <c r="P1049" i="14" s="1"/>
  <c r="CI1049" i="14" s="1"/>
  <c r="V1005" i="1"/>
  <c r="Y1005" i="1"/>
  <c r="AB1005" i="1"/>
  <c r="AE1005" i="1"/>
  <c r="AH1005" i="1"/>
  <c r="AK1005" i="1"/>
  <c r="B1006" i="1"/>
  <c r="C1006" i="1"/>
  <c r="A1050" i="14" s="1"/>
  <c r="D1006" i="1"/>
  <c r="D1050" i="14" s="1"/>
  <c r="T1050" i="14" s="1"/>
  <c r="F1006" i="1"/>
  <c r="G1006" i="1"/>
  <c r="I1006" i="1"/>
  <c r="E1050" i="14" s="1"/>
  <c r="BX1050" i="14" s="1"/>
  <c r="J1006" i="1"/>
  <c r="F1050" i="14" s="1"/>
  <c r="BY1050" i="14" s="1"/>
  <c r="K1006" i="1"/>
  <c r="G1050" i="14" s="1"/>
  <c r="BZ1050" i="14" s="1"/>
  <c r="L1006" i="1"/>
  <c r="H1050" i="14" s="1"/>
  <c r="CA1050" i="14" s="1"/>
  <c r="M1006" i="1"/>
  <c r="I1050" i="14" s="1"/>
  <c r="CB1050" i="14" s="1"/>
  <c r="N1006" i="1"/>
  <c r="J1050" i="14" s="1"/>
  <c r="CC1050" i="14" s="1"/>
  <c r="O1006" i="1"/>
  <c r="K1050" i="14" s="1"/>
  <c r="CD1050" i="14" s="1"/>
  <c r="P1006" i="1"/>
  <c r="L1050" i="14" s="1"/>
  <c r="CE1050" i="14" s="1"/>
  <c r="Q1006" i="1"/>
  <c r="M1050" i="14" s="1"/>
  <c r="CF1050" i="14" s="1"/>
  <c r="R1006" i="1"/>
  <c r="N1050" i="14" s="1"/>
  <c r="CG1050" i="14" s="1"/>
  <c r="S1006" i="1"/>
  <c r="O1050" i="14" s="1"/>
  <c r="CH1050" i="14" s="1"/>
  <c r="T1006" i="1"/>
  <c r="P1050" i="14" s="1"/>
  <c r="CI1050" i="14" s="1"/>
  <c r="V1006" i="1"/>
  <c r="Y1006" i="1"/>
  <c r="AB1006" i="1"/>
  <c r="AE1006" i="1"/>
  <c r="AH1006" i="1"/>
  <c r="AK1006" i="1"/>
  <c r="B1007" i="1"/>
  <c r="C1007" i="1"/>
  <c r="A1051" i="14" s="1"/>
  <c r="D1007" i="1"/>
  <c r="D1051" i="14" s="1"/>
  <c r="T1051" i="14" s="1"/>
  <c r="F1007" i="1"/>
  <c r="G1007" i="1"/>
  <c r="C1051" i="14" s="1"/>
  <c r="I1007" i="1"/>
  <c r="E1051" i="14" s="1"/>
  <c r="BX1051" i="14" s="1"/>
  <c r="J1007" i="1"/>
  <c r="F1051" i="14" s="1"/>
  <c r="BY1051" i="14" s="1"/>
  <c r="K1007" i="1"/>
  <c r="G1051" i="14" s="1"/>
  <c r="BZ1051" i="14" s="1"/>
  <c r="L1007" i="1"/>
  <c r="H1051" i="14" s="1"/>
  <c r="CA1051" i="14" s="1"/>
  <c r="M1007" i="1"/>
  <c r="I1051" i="14" s="1"/>
  <c r="CB1051" i="14" s="1"/>
  <c r="N1007" i="1"/>
  <c r="J1051" i="14" s="1"/>
  <c r="CC1051" i="14" s="1"/>
  <c r="O1007" i="1"/>
  <c r="K1051" i="14" s="1"/>
  <c r="CD1051" i="14" s="1"/>
  <c r="P1007" i="1"/>
  <c r="L1051" i="14" s="1"/>
  <c r="CE1051" i="14" s="1"/>
  <c r="Q1007" i="1"/>
  <c r="M1051" i="14" s="1"/>
  <c r="CF1051" i="14" s="1"/>
  <c r="R1007" i="1"/>
  <c r="N1051" i="14" s="1"/>
  <c r="CG1051" i="14" s="1"/>
  <c r="S1007" i="1"/>
  <c r="O1051" i="14" s="1"/>
  <c r="CH1051" i="14" s="1"/>
  <c r="T1007" i="1"/>
  <c r="P1051" i="14" s="1"/>
  <c r="CI1051" i="14" s="1"/>
  <c r="V1007" i="1"/>
  <c r="Y1007" i="1"/>
  <c r="AB1007" i="1"/>
  <c r="AE1007" i="1"/>
  <c r="AH1007" i="1"/>
  <c r="AK1007" i="1"/>
  <c r="B1008" i="1"/>
  <c r="C1008" i="1"/>
  <c r="A1052" i="14" s="1"/>
  <c r="D1008" i="1"/>
  <c r="D1052" i="14" s="1"/>
  <c r="T1052" i="14" s="1"/>
  <c r="F1008" i="1"/>
  <c r="G1008" i="1"/>
  <c r="C1052" i="14" s="1"/>
  <c r="I1008" i="1"/>
  <c r="E1052" i="14" s="1"/>
  <c r="BX1052" i="14" s="1"/>
  <c r="J1008" i="1"/>
  <c r="F1052" i="14" s="1"/>
  <c r="BY1052" i="14" s="1"/>
  <c r="K1008" i="1"/>
  <c r="G1052" i="14" s="1"/>
  <c r="BZ1052" i="14" s="1"/>
  <c r="L1008" i="1"/>
  <c r="H1052" i="14" s="1"/>
  <c r="CA1052" i="14" s="1"/>
  <c r="M1008" i="1"/>
  <c r="I1052" i="14" s="1"/>
  <c r="CB1052" i="14" s="1"/>
  <c r="N1008" i="1"/>
  <c r="J1052" i="14" s="1"/>
  <c r="CC1052" i="14" s="1"/>
  <c r="O1008" i="1"/>
  <c r="K1052" i="14" s="1"/>
  <c r="CD1052" i="14" s="1"/>
  <c r="P1008" i="1"/>
  <c r="L1052" i="14" s="1"/>
  <c r="CE1052" i="14" s="1"/>
  <c r="Q1008" i="1"/>
  <c r="M1052" i="14" s="1"/>
  <c r="CF1052" i="14" s="1"/>
  <c r="R1008" i="1"/>
  <c r="N1052" i="14" s="1"/>
  <c r="CG1052" i="14" s="1"/>
  <c r="S1008" i="1"/>
  <c r="O1052" i="14" s="1"/>
  <c r="CH1052" i="14" s="1"/>
  <c r="T1008" i="1"/>
  <c r="P1052" i="14" s="1"/>
  <c r="CI1052" i="14" s="1"/>
  <c r="V1008" i="1"/>
  <c r="Y1008" i="1"/>
  <c r="AB1008" i="1"/>
  <c r="AE1008" i="1"/>
  <c r="AH1008" i="1"/>
  <c r="AK1008" i="1"/>
  <c r="B1009" i="1"/>
  <c r="C1009" i="1"/>
  <c r="A1053" i="14" s="1"/>
  <c r="D1009" i="1"/>
  <c r="D1053" i="14" s="1"/>
  <c r="T1053" i="14" s="1"/>
  <c r="F1009" i="1"/>
  <c r="G1009" i="1"/>
  <c r="C1053" i="14" s="1"/>
  <c r="I1009" i="1"/>
  <c r="E1053" i="14" s="1"/>
  <c r="BX1053" i="14" s="1"/>
  <c r="J1009" i="1"/>
  <c r="F1053" i="14" s="1"/>
  <c r="BY1053" i="14" s="1"/>
  <c r="K1009" i="1"/>
  <c r="G1053" i="14" s="1"/>
  <c r="BZ1053" i="14" s="1"/>
  <c r="L1009" i="1"/>
  <c r="H1053" i="14" s="1"/>
  <c r="CA1053" i="14" s="1"/>
  <c r="M1009" i="1"/>
  <c r="I1053" i="14" s="1"/>
  <c r="CB1053" i="14" s="1"/>
  <c r="N1009" i="1"/>
  <c r="J1053" i="14" s="1"/>
  <c r="CC1053" i="14" s="1"/>
  <c r="O1009" i="1"/>
  <c r="K1053" i="14" s="1"/>
  <c r="CD1053" i="14" s="1"/>
  <c r="P1009" i="1"/>
  <c r="L1053" i="14" s="1"/>
  <c r="CE1053" i="14" s="1"/>
  <c r="Q1009" i="1"/>
  <c r="M1053" i="14" s="1"/>
  <c r="CF1053" i="14" s="1"/>
  <c r="R1009" i="1"/>
  <c r="N1053" i="14" s="1"/>
  <c r="CG1053" i="14" s="1"/>
  <c r="S1009" i="1"/>
  <c r="O1053" i="14" s="1"/>
  <c r="CH1053" i="14" s="1"/>
  <c r="T1009" i="1"/>
  <c r="P1053" i="14" s="1"/>
  <c r="CI1053" i="14" s="1"/>
  <c r="V1009" i="1"/>
  <c r="Y1009" i="1"/>
  <c r="AB1009" i="1"/>
  <c r="AE1009" i="1"/>
  <c r="AH1009" i="1"/>
  <c r="AK1009" i="1"/>
  <c r="B1010" i="1"/>
  <c r="C1010" i="1"/>
  <c r="A1054" i="14" s="1"/>
  <c r="D1010" i="1"/>
  <c r="D1054" i="14" s="1"/>
  <c r="T1054" i="14" s="1"/>
  <c r="F1010" i="1"/>
  <c r="G1010" i="1"/>
  <c r="C1054" i="14" s="1"/>
  <c r="I1010" i="1"/>
  <c r="E1054" i="14" s="1"/>
  <c r="BX1054" i="14" s="1"/>
  <c r="J1010" i="1"/>
  <c r="F1054" i="14" s="1"/>
  <c r="BY1054" i="14" s="1"/>
  <c r="K1010" i="1"/>
  <c r="G1054" i="14" s="1"/>
  <c r="BZ1054" i="14" s="1"/>
  <c r="L1010" i="1"/>
  <c r="H1054" i="14" s="1"/>
  <c r="CA1054" i="14" s="1"/>
  <c r="M1010" i="1"/>
  <c r="I1054" i="14" s="1"/>
  <c r="CB1054" i="14" s="1"/>
  <c r="N1010" i="1"/>
  <c r="J1054" i="14" s="1"/>
  <c r="CC1054" i="14" s="1"/>
  <c r="O1010" i="1"/>
  <c r="K1054" i="14" s="1"/>
  <c r="CD1054" i="14" s="1"/>
  <c r="P1010" i="1"/>
  <c r="L1054" i="14" s="1"/>
  <c r="CE1054" i="14" s="1"/>
  <c r="Q1010" i="1"/>
  <c r="M1054" i="14" s="1"/>
  <c r="CF1054" i="14" s="1"/>
  <c r="R1010" i="1"/>
  <c r="N1054" i="14" s="1"/>
  <c r="CG1054" i="14" s="1"/>
  <c r="S1010" i="1"/>
  <c r="O1054" i="14" s="1"/>
  <c r="CH1054" i="14" s="1"/>
  <c r="T1010" i="1"/>
  <c r="P1054" i="14" s="1"/>
  <c r="CI1054" i="14" s="1"/>
  <c r="V1010" i="1"/>
  <c r="Y1010" i="1"/>
  <c r="AB1010" i="1"/>
  <c r="AE1010" i="1"/>
  <c r="AH1010" i="1"/>
  <c r="AK1010" i="1"/>
  <c r="B1011" i="1"/>
  <c r="C1011" i="1"/>
  <c r="A1055" i="14" s="1"/>
  <c r="D1011" i="1"/>
  <c r="D1055" i="14" s="1"/>
  <c r="T1055" i="14" s="1"/>
  <c r="F1011" i="1"/>
  <c r="G1011" i="1"/>
  <c r="I1011" i="1"/>
  <c r="E1055" i="14" s="1"/>
  <c r="BX1055" i="14" s="1"/>
  <c r="J1011" i="1"/>
  <c r="F1055" i="14" s="1"/>
  <c r="BY1055" i="14" s="1"/>
  <c r="K1011" i="1"/>
  <c r="G1055" i="14" s="1"/>
  <c r="BZ1055" i="14" s="1"/>
  <c r="L1011" i="1"/>
  <c r="H1055" i="14" s="1"/>
  <c r="CA1055" i="14" s="1"/>
  <c r="M1011" i="1"/>
  <c r="I1055" i="14" s="1"/>
  <c r="CB1055" i="14" s="1"/>
  <c r="N1011" i="1"/>
  <c r="J1055" i="14" s="1"/>
  <c r="CC1055" i="14" s="1"/>
  <c r="O1011" i="1"/>
  <c r="K1055" i="14" s="1"/>
  <c r="CD1055" i="14" s="1"/>
  <c r="P1011" i="1"/>
  <c r="L1055" i="14" s="1"/>
  <c r="CE1055" i="14" s="1"/>
  <c r="Q1011" i="1"/>
  <c r="M1055" i="14" s="1"/>
  <c r="CF1055" i="14" s="1"/>
  <c r="R1011" i="1"/>
  <c r="N1055" i="14" s="1"/>
  <c r="CG1055" i="14" s="1"/>
  <c r="S1011" i="1"/>
  <c r="O1055" i="14" s="1"/>
  <c r="CH1055" i="14" s="1"/>
  <c r="T1011" i="1"/>
  <c r="P1055" i="14" s="1"/>
  <c r="CI1055" i="14" s="1"/>
  <c r="V1011" i="1"/>
  <c r="Y1011" i="1"/>
  <c r="AB1011" i="1"/>
  <c r="AE1011" i="1"/>
  <c r="AH1011" i="1"/>
  <c r="AK1011" i="1"/>
  <c r="B1012" i="1"/>
  <c r="C1012" i="1"/>
  <c r="A1056" i="14" s="1"/>
  <c r="D1012" i="1"/>
  <c r="D1056" i="14" s="1"/>
  <c r="T1056" i="14" s="1"/>
  <c r="F1012" i="1"/>
  <c r="G1012" i="1"/>
  <c r="C1056" i="14" s="1"/>
  <c r="I1012" i="1"/>
  <c r="E1056" i="14" s="1"/>
  <c r="BX1056" i="14" s="1"/>
  <c r="J1012" i="1"/>
  <c r="F1056" i="14" s="1"/>
  <c r="BY1056" i="14" s="1"/>
  <c r="K1012" i="1"/>
  <c r="G1056" i="14" s="1"/>
  <c r="BZ1056" i="14" s="1"/>
  <c r="L1012" i="1"/>
  <c r="H1056" i="14" s="1"/>
  <c r="CA1056" i="14" s="1"/>
  <c r="M1012" i="1"/>
  <c r="I1056" i="14" s="1"/>
  <c r="CB1056" i="14" s="1"/>
  <c r="N1012" i="1"/>
  <c r="J1056" i="14" s="1"/>
  <c r="CC1056" i="14" s="1"/>
  <c r="O1012" i="1"/>
  <c r="K1056" i="14" s="1"/>
  <c r="CD1056" i="14" s="1"/>
  <c r="P1012" i="1"/>
  <c r="L1056" i="14" s="1"/>
  <c r="CE1056" i="14" s="1"/>
  <c r="Q1012" i="1"/>
  <c r="M1056" i="14" s="1"/>
  <c r="CF1056" i="14" s="1"/>
  <c r="R1012" i="1"/>
  <c r="N1056" i="14" s="1"/>
  <c r="CG1056" i="14" s="1"/>
  <c r="S1012" i="1"/>
  <c r="O1056" i="14" s="1"/>
  <c r="CH1056" i="14" s="1"/>
  <c r="T1012" i="1"/>
  <c r="P1056" i="14" s="1"/>
  <c r="CI1056" i="14" s="1"/>
  <c r="V1012" i="1"/>
  <c r="Y1012" i="1"/>
  <c r="AB1012" i="1"/>
  <c r="AE1012" i="1"/>
  <c r="AH1012" i="1"/>
  <c r="AK1012" i="1"/>
  <c r="B1013" i="1"/>
  <c r="C1013" i="1"/>
  <c r="A1057" i="14" s="1"/>
  <c r="D1013" i="1"/>
  <c r="D1057" i="14" s="1"/>
  <c r="T1057" i="14" s="1"/>
  <c r="F1013" i="1"/>
  <c r="G1013" i="1"/>
  <c r="C1057" i="14" s="1"/>
  <c r="I1013" i="1"/>
  <c r="E1057" i="14" s="1"/>
  <c r="BX1057" i="14" s="1"/>
  <c r="J1013" i="1"/>
  <c r="F1057" i="14" s="1"/>
  <c r="BY1057" i="14" s="1"/>
  <c r="K1013" i="1"/>
  <c r="G1057" i="14" s="1"/>
  <c r="BZ1057" i="14" s="1"/>
  <c r="L1013" i="1"/>
  <c r="H1057" i="14" s="1"/>
  <c r="CA1057" i="14" s="1"/>
  <c r="M1013" i="1"/>
  <c r="I1057" i="14" s="1"/>
  <c r="CB1057" i="14" s="1"/>
  <c r="N1013" i="1"/>
  <c r="J1057" i="14" s="1"/>
  <c r="CC1057" i="14" s="1"/>
  <c r="O1013" i="1"/>
  <c r="K1057" i="14" s="1"/>
  <c r="CD1057" i="14" s="1"/>
  <c r="P1013" i="1"/>
  <c r="L1057" i="14" s="1"/>
  <c r="CE1057" i="14" s="1"/>
  <c r="Q1013" i="1"/>
  <c r="M1057" i="14" s="1"/>
  <c r="CF1057" i="14" s="1"/>
  <c r="R1013" i="1"/>
  <c r="N1057" i="14" s="1"/>
  <c r="CG1057" i="14" s="1"/>
  <c r="S1013" i="1"/>
  <c r="O1057" i="14" s="1"/>
  <c r="CH1057" i="14" s="1"/>
  <c r="T1013" i="1"/>
  <c r="P1057" i="14" s="1"/>
  <c r="CI1057" i="14" s="1"/>
  <c r="V1013" i="1"/>
  <c r="Y1013" i="1"/>
  <c r="AB1013" i="1"/>
  <c r="AE1013" i="1"/>
  <c r="AH1013" i="1"/>
  <c r="AK1013" i="1"/>
  <c r="B1014" i="1"/>
  <c r="C1014" i="1"/>
  <c r="A1058" i="14" s="1"/>
  <c r="D1014" i="1"/>
  <c r="D1058" i="14" s="1"/>
  <c r="T1058" i="14" s="1"/>
  <c r="F1014" i="1"/>
  <c r="G1014" i="1"/>
  <c r="I1014" i="1"/>
  <c r="E1058" i="14" s="1"/>
  <c r="BX1058" i="14" s="1"/>
  <c r="J1014" i="1"/>
  <c r="F1058" i="14" s="1"/>
  <c r="BY1058" i="14" s="1"/>
  <c r="K1014" i="1"/>
  <c r="G1058" i="14" s="1"/>
  <c r="BZ1058" i="14" s="1"/>
  <c r="L1014" i="1"/>
  <c r="H1058" i="14" s="1"/>
  <c r="CA1058" i="14" s="1"/>
  <c r="M1014" i="1"/>
  <c r="I1058" i="14" s="1"/>
  <c r="CB1058" i="14" s="1"/>
  <c r="N1014" i="1"/>
  <c r="J1058" i="14" s="1"/>
  <c r="CC1058" i="14" s="1"/>
  <c r="O1014" i="1"/>
  <c r="K1058" i="14" s="1"/>
  <c r="CD1058" i="14" s="1"/>
  <c r="P1014" i="1"/>
  <c r="L1058" i="14" s="1"/>
  <c r="CE1058" i="14" s="1"/>
  <c r="Q1014" i="1"/>
  <c r="M1058" i="14" s="1"/>
  <c r="CF1058" i="14" s="1"/>
  <c r="R1014" i="1"/>
  <c r="N1058" i="14" s="1"/>
  <c r="CG1058" i="14" s="1"/>
  <c r="S1014" i="1"/>
  <c r="O1058" i="14" s="1"/>
  <c r="CH1058" i="14" s="1"/>
  <c r="T1014" i="1"/>
  <c r="P1058" i="14" s="1"/>
  <c r="CI1058" i="14" s="1"/>
  <c r="V1014" i="1"/>
  <c r="Y1014" i="1"/>
  <c r="AB1014" i="1"/>
  <c r="AE1014" i="1"/>
  <c r="AH1014" i="1"/>
  <c r="AK1014" i="1"/>
  <c r="B1015" i="1"/>
  <c r="C1015" i="1"/>
  <c r="A1059" i="14" s="1"/>
  <c r="D1015" i="1"/>
  <c r="D1059" i="14" s="1"/>
  <c r="T1059" i="14" s="1"/>
  <c r="F1015" i="1"/>
  <c r="G1015" i="1"/>
  <c r="I1015" i="1"/>
  <c r="E1059" i="14" s="1"/>
  <c r="BX1059" i="14" s="1"/>
  <c r="J1015" i="1"/>
  <c r="F1059" i="14" s="1"/>
  <c r="BY1059" i="14" s="1"/>
  <c r="K1015" i="1"/>
  <c r="G1059" i="14" s="1"/>
  <c r="BZ1059" i="14" s="1"/>
  <c r="L1015" i="1"/>
  <c r="H1059" i="14" s="1"/>
  <c r="CA1059" i="14" s="1"/>
  <c r="M1015" i="1"/>
  <c r="I1059" i="14" s="1"/>
  <c r="CB1059" i="14" s="1"/>
  <c r="N1015" i="1"/>
  <c r="J1059" i="14" s="1"/>
  <c r="CC1059" i="14" s="1"/>
  <c r="O1015" i="1"/>
  <c r="K1059" i="14" s="1"/>
  <c r="CD1059" i="14" s="1"/>
  <c r="P1015" i="1"/>
  <c r="L1059" i="14" s="1"/>
  <c r="CE1059" i="14" s="1"/>
  <c r="Q1015" i="1"/>
  <c r="M1059" i="14" s="1"/>
  <c r="CF1059" i="14" s="1"/>
  <c r="R1015" i="1"/>
  <c r="N1059" i="14" s="1"/>
  <c r="CG1059" i="14" s="1"/>
  <c r="S1015" i="1"/>
  <c r="O1059" i="14" s="1"/>
  <c r="CH1059" i="14" s="1"/>
  <c r="T1015" i="1"/>
  <c r="P1059" i="14" s="1"/>
  <c r="CI1059" i="14" s="1"/>
  <c r="V1015" i="1"/>
  <c r="Y1015" i="1"/>
  <c r="AB1015" i="1"/>
  <c r="AE1015" i="1"/>
  <c r="AH1015" i="1"/>
  <c r="AK1015" i="1"/>
  <c r="B1016" i="1"/>
  <c r="C1016" i="1"/>
  <c r="A1060" i="14" s="1"/>
  <c r="D1016" i="1"/>
  <c r="D1060" i="14" s="1"/>
  <c r="T1060" i="14" s="1"/>
  <c r="F1016" i="1"/>
  <c r="G1016" i="1"/>
  <c r="C1060" i="14" s="1"/>
  <c r="I1016" i="1"/>
  <c r="E1060" i="14" s="1"/>
  <c r="BX1060" i="14" s="1"/>
  <c r="J1016" i="1"/>
  <c r="F1060" i="14" s="1"/>
  <c r="BY1060" i="14" s="1"/>
  <c r="K1016" i="1"/>
  <c r="G1060" i="14" s="1"/>
  <c r="BZ1060" i="14" s="1"/>
  <c r="L1016" i="1"/>
  <c r="H1060" i="14" s="1"/>
  <c r="CA1060" i="14" s="1"/>
  <c r="M1016" i="1"/>
  <c r="I1060" i="14" s="1"/>
  <c r="CB1060" i="14" s="1"/>
  <c r="N1016" i="1"/>
  <c r="J1060" i="14" s="1"/>
  <c r="CC1060" i="14" s="1"/>
  <c r="O1016" i="1"/>
  <c r="K1060" i="14" s="1"/>
  <c r="CD1060" i="14" s="1"/>
  <c r="P1016" i="1"/>
  <c r="L1060" i="14" s="1"/>
  <c r="CE1060" i="14" s="1"/>
  <c r="Q1016" i="1"/>
  <c r="M1060" i="14" s="1"/>
  <c r="CF1060" i="14" s="1"/>
  <c r="R1016" i="1"/>
  <c r="N1060" i="14" s="1"/>
  <c r="CG1060" i="14" s="1"/>
  <c r="S1016" i="1"/>
  <c r="O1060" i="14" s="1"/>
  <c r="CH1060" i="14" s="1"/>
  <c r="T1016" i="1"/>
  <c r="P1060" i="14" s="1"/>
  <c r="CI1060" i="14" s="1"/>
  <c r="V1016" i="1"/>
  <c r="Y1016" i="1"/>
  <c r="AB1016" i="1"/>
  <c r="AE1016" i="1"/>
  <c r="AH1016" i="1"/>
  <c r="AK1016" i="1"/>
  <c r="B1017" i="1"/>
  <c r="C1017" i="1"/>
  <c r="A1061" i="14" s="1"/>
  <c r="D1017" i="1"/>
  <c r="D1061" i="14" s="1"/>
  <c r="T1061" i="14" s="1"/>
  <c r="F1017" i="1"/>
  <c r="G1017" i="1"/>
  <c r="I1017" i="1"/>
  <c r="E1061" i="14" s="1"/>
  <c r="BX1061" i="14" s="1"/>
  <c r="J1017" i="1"/>
  <c r="F1061" i="14" s="1"/>
  <c r="BY1061" i="14" s="1"/>
  <c r="K1017" i="1"/>
  <c r="G1061" i="14" s="1"/>
  <c r="BZ1061" i="14" s="1"/>
  <c r="L1017" i="1"/>
  <c r="H1061" i="14" s="1"/>
  <c r="CA1061" i="14" s="1"/>
  <c r="M1017" i="1"/>
  <c r="I1061" i="14" s="1"/>
  <c r="CB1061" i="14" s="1"/>
  <c r="N1017" i="1"/>
  <c r="J1061" i="14" s="1"/>
  <c r="CC1061" i="14" s="1"/>
  <c r="O1017" i="1"/>
  <c r="K1061" i="14" s="1"/>
  <c r="CD1061" i="14" s="1"/>
  <c r="P1017" i="1"/>
  <c r="L1061" i="14" s="1"/>
  <c r="CE1061" i="14" s="1"/>
  <c r="Q1017" i="1"/>
  <c r="M1061" i="14" s="1"/>
  <c r="CF1061" i="14" s="1"/>
  <c r="R1017" i="1"/>
  <c r="N1061" i="14" s="1"/>
  <c r="CG1061" i="14" s="1"/>
  <c r="S1017" i="1"/>
  <c r="O1061" i="14" s="1"/>
  <c r="CH1061" i="14" s="1"/>
  <c r="T1017" i="1"/>
  <c r="P1061" i="14" s="1"/>
  <c r="CI1061" i="14" s="1"/>
  <c r="V1017" i="1"/>
  <c r="Y1017" i="1"/>
  <c r="AB1017" i="1"/>
  <c r="AE1017" i="1"/>
  <c r="AH1017" i="1"/>
  <c r="AK1017" i="1"/>
  <c r="B1018" i="1"/>
  <c r="C1018" i="1"/>
  <c r="A1062" i="14" s="1"/>
  <c r="D1018" i="1"/>
  <c r="D1062" i="14" s="1"/>
  <c r="T1062" i="14" s="1"/>
  <c r="F1018" i="1"/>
  <c r="G1018" i="1"/>
  <c r="I1018" i="1"/>
  <c r="E1062" i="14" s="1"/>
  <c r="BX1062" i="14" s="1"/>
  <c r="J1018" i="1"/>
  <c r="F1062" i="14" s="1"/>
  <c r="BY1062" i="14" s="1"/>
  <c r="K1018" i="1"/>
  <c r="G1062" i="14" s="1"/>
  <c r="BZ1062" i="14" s="1"/>
  <c r="L1018" i="1"/>
  <c r="H1062" i="14" s="1"/>
  <c r="CA1062" i="14" s="1"/>
  <c r="M1018" i="1"/>
  <c r="I1062" i="14" s="1"/>
  <c r="CB1062" i="14" s="1"/>
  <c r="N1018" i="1"/>
  <c r="J1062" i="14" s="1"/>
  <c r="CC1062" i="14" s="1"/>
  <c r="O1018" i="1"/>
  <c r="K1062" i="14" s="1"/>
  <c r="CD1062" i="14" s="1"/>
  <c r="P1018" i="1"/>
  <c r="L1062" i="14" s="1"/>
  <c r="CE1062" i="14" s="1"/>
  <c r="Q1018" i="1"/>
  <c r="M1062" i="14" s="1"/>
  <c r="CF1062" i="14" s="1"/>
  <c r="R1018" i="1"/>
  <c r="N1062" i="14" s="1"/>
  <c r="CG1062" i="14" s="1"/>
  <c r="S1018" i="1"/>
  <c r="O1062" i="14" s="1"/>
  <c r="CH1062" i="14" s="1"/>
  <c r="T1018" i="1"/>
  <c r="P1062" i="14" s="1"/>
  <c r="CI1062" i="14" s="1"/>
  <c r="V1018" i="1"/>
  <c r="Y1018" i="1"/>
  <c r="AB1018" i="1"/>
  <c r="AE1018" i="1"/>
  <c r="AH1018" i="1"/>
  <c r="AK1018" i="1"/>
  <c r="B1019" i="1"/>
  <c r="C1019" i="1"/>
  <c r="A1063" i="14" s="1"/>
  <c r="D1019" i="1"/>
  <c r="D1063" i="14" s="1"/>
  <c r="T1063" i="14" s="1"/>
  <c r="F1019" i="1"/>
  <c r="G1019" i="1"/>
  <c r="C1063" i="14" s="1"/>
  <c r="I1019" i="1"/>
  <c r="E1063" i="14" s="1"/>
  <c r="BX1063" i="14" s="1"/>
  <c r="J1019" i="1"/>
  <c r="F1063" i="14" s="1"/>
  <c r="BY1063" i="14" s="1"/>
  <c r="K1019" i="1"/>
  <c r="G1063" i="14" s="1"/>
  <c r="BZ1063" i="14" s="1"/>
  <c r="L1019" i="1"/>
  <c r="H1063" i="14" s="1"/>
  <c r="CA1063" i="14" s="1"/>
  <c r="M1019" i="1"/>
  <c r="I1063" i="14" s="1"/>
  <c r="CB1063" i="14" s="1"/>
  <c r="N1019" i="1"/>
  <c r="J1063" i="14" s="1"/>
  <c r="CC1063" i="14" s="1"/>
  <c r="O1019" i="1"/>
  <c r="K1063" i="14" s="1"/>
  <c r="CD1063" i="14" s="1"/>
  <c r="P1019" i="1"/>
  <c r="L1063" i="14" s="1"/>
  <c r="CE1063" i="14" s="1"/>
  <c r="Q1019" i="1"/>
  <c r="M1063" i="14" s="1"/>
  <c r="CF1063" i="14" s="1"/>
  <c r="R1019" i="1"/>
  <c r="N1063" i="14" s="1"/>
  <c r="CG1063" i="14" s="1"/>
  <c r="S1019" i="1"/>
  <c r="O1063" i="14" s="1"/>
  <c r="CH1063" i="14" s="1"/>
  <c r="T1019" i="1"/>
  <c r="P1063" i="14" s="1"/>
  <c r="CI1063" i="14" s="1"/>
  <c r="V1019" i="1"/>
  <c r="Y1019" i="1"/>
  <c r="AB1019" i="1"/>
  <c r="AE1019" i="1"/>
  <c r="AH1019" i="1"/>
  <c r="AK1019" i="1"/>
  <c r="B1020" i="1"/>
  <c r="C1020" i="1"/>
  <c r="A1064" i="14" s="1"/>
  <c r="D1020" i="1"/>
  <c r="D1064" i="14" s="1"/>
  <c r="T1064" i="14" s="1"/>
  <c r="F1020" i="1"/>
  <c r="G1020" i="1"/>
  <c r="C1064" i="14" s="1"/>
  <c r="I1020" i="1"/>
  <c r="E1064" i="14" s="1"/>
  <c r="BX1064" i="14" s="1"/>
  <c r="J1020" i="1"/>
  <c r="F1064" i="14" s="1"/>
  <c r="BY1064" i="14" s="1"/>
  <c r="K1020" i="1"/>
  <c r="G1064" i="14" s="1"/>
  <c r="BZ1064" i="14" s="1"/>
  <c r="L1020" i="1"/>
  <c r="H1064" i="14" s="1"/>
  <c r="CA1064" i="14" s="1"/>
  <c r="M1020" i="1"/>
  <c r="I1064" i="14" s="1"/>
  <c r="CB1064" i="14" s="1"/>
  <c r="N1020" i="1"/>
  <c r="J1064" i="14" s="1"/>
  <c r="CC1064" i="14" s="1"/>
  <c r="O1020" i="1"/>
  <c r="K1064" i="14" s="1"/>
  <c r="CD1064" i="14" s="1"/>
  <c r="P1020" i="1"/>
  <c r="L1064" i="14" s="1"/>
  <c r="CE1064" i="14" s="1"/>
  <c r="Q1020" i="1"/>
  <c r="M1064" i="14" s="1"/>
  <c r="CF1064" i="14" s="1"/>
  <c r="R1020" i="1"/>
  <c r="N1064" i="14" s="1"/>
  <c r="CG1064" i="14" s="1"/>
  <c r="S1020" i="1"/>
  <c r="O1064" i="14" s="1"/>
  <c r="CH1064" i="14" s="1"/>
  <c r="T1020" i="1"/>
  <c r="P1064" i="14" s="1"/>
  <c r="CI1064" i="14" s="1"/>
  <c r="V1020" i="1"/>
  <c r="Y1020" i="1"/>
  <c r="AB1020" i="1"/>
  <c r="AE1020" i="1"/>
  <c r="AH1020" i="1"/>
  <c r="AK1020" i="1"/>
  <c r="B1021" i="1"/>
  <c r="C1021" i="1"/>
  <c r="A1065" i="14" s="1"/>
  <c r="D1021" i="1"/>
  <c r="D1065" i="14" s="1"/>
  <c r="T1065" i="14" s="1"/>
  <c r="F1021" i="1"/>
  <c r="G1021" i="1"/>
  <c r="C1065" i="14" s="1"/>
  <c r="I1021" i="1"/>
  <c r="E1065" i="14" s="1"/>
  <c r="BX1065" i="14" s="1"/>
  <c r="J1021" i="1"/>
  <c r="F1065" i="14" s="1"/>
  <c r="BY1065" i="14" s="1"/>
  <c r="K1021" i="1"/>
  <c r="G1065" i="14" s="1"/>
  <c r="BZ1065" i="14" s="1"/>
  <c r="L1021" i="1"/>
  <c r="H1065" i="14" s="1"/>
  <c r="CA1065" i="14" s="1"/>
  <c r="M1021" i="1"/>
  <c r="I1065" i="14" s="1"/>
  <c r="CB1065" i="14" s="1"/>
  <c r="N1021" i="1"/>
  <c r="J1065" i="14" s="1"/>
  <c r="CC1065" i="14" s="1"/>
  <c r="O1021" i="1"/>
  <c r="K1065" i="14" s="1"/>
  <c r="CD1065" i="14" s="1"/>
  <c r="P1021" i="1"/>
  <c r="L1065" i="14" s="1"/>
  <c r="CE1065" i="14" s="1"/>
  <c r="Q1021" i="1"/>
  <c r="M1065" i="14" s="1"/>
  <c r="CF1065" i="14" s="1"/>
  <c r="R1021" i="1"/>
  <c r="N1065" i="14" s="1"/>
  <c r="CG1065" i="14" s="1"/>
  <c r="S1021" i="1"/>
  <c r="O1065" i="14" s="1"/>
  <c r="CH1065" i="14" s="1"/>
  <c r="T1021" i="1"/>
  <c r="P1065" i="14" s="1"/>
  <c r="CI1065" i="14" s="1"/>
  <c r="V1021" i="1"/>
  <c r="Y1021" i="1"/>
  <c r="AB1021" i="1"/>
  <c r="AE1021" i="1"/>
  <c r="AH1021" i="1"/>
  <c r="AK1021" i="1"/>
  <c r="B1022" i="1"/>
  <c r="C1022" i="1"/>
  <c r="A1066" i="14" s="1"/>
  <c r="D1022" i="1"/>
  <c r="D1066" i="14" s="1"/>
  <c r="T1066" i="14" s="1"/>
  <c r="F1022" i="1"/>
  <c r="G1022" i="1"/>
  <c r="C1066" i="14" s="1"/>
  <c r="I1022" i="1"/>
  <c r="E1066" i="14" s="1"/>
  <c r="BX1066" i="14" s="1"/>
  <c r="J1022" i="1"/>
  <c r="F1066" i="14" s="1"/>
  <c r="BY1066" i="14" s="1"/>
  <c r="K1022" i="1"/>
  <c r="G1066" i="14" s="1"/>
  <c r="BZ1066" i="14" s="1"/>
  <c r="L1022" i="1"/>
  <c r="H1066" i="14" s="1"/>
  <c r="CA1066" i="14" s="1"/>
  <c r="M1022" i="1"/>
  <c r="I1066" i="14" s="1"/>
  <c r="CB1066" i="14" s="1"/>
  <c r="N1022" i="1"/>
  <c r="J1066" i="14" s="1"/>
  <c r="CC1066" i="14" s="1"/>
  <c r="O1022" i="1"/>
  <c r="K1066" i="14" s="1"/>
  <c r="CD1066" i="14" s="1"/>
  <c r="P1022" i="1"/>
  <c r="L1066" i="14" s="1"/>
  <c r="CE1066" i="14" s="1"/>
  <c r="Q1022" i="1"/>
  <c r="M1066" i="14" s="1"/>
  <c r="CF1066" i="14" s="1"/>
  <c r="R1022" i="1"/>
  <c r="N1066" i="14" s="1"/>
  <c r="CG1066" i="14" s="1"/>
  <c r="S1022" i="1"/>
  <c r="O1066" i="14" s="1"/>
  <c r="CH1066" i="14" s="1"/>
  <c r="T1022" i="1"/>
  <c r="P1066" i="14" s="1"/>
  <c r="CI1066" i="14" s="1"/>
  <c r="V1022" i="1"/>
  <c r="Y1022" i="1"/>
  <c r="AB1022" i="1"/>
  <c r="AE1022" i="1"/>
  <c r="AH1022" i="1"/>
  <c r="AK1022" i="1"/>
  <c r="B1023" i="1"/>
  <c r="C1023" i="1"/>
  <c r="A1067" i="14" s="1"/>
  <c r="D1023" i="1"/>
  <c r="D1067" i="14" s="1"/>
  <c r="T1067" i="14" s="1"/>
  <c r="F1023" i="1"/>
  <c r="G1023" i="1"/>
  <c r="C1067" i="14" s="1"/>
  <c r="I1023" i="1"/>
  <c r="E1067" i="14" s="1"/>
  <c r="BX1067" i="14" s="1"/>
  <c r="J1023" i="1"/>
  <c r="F1067" i="14" s="1"/>
  <c r="BY1067" i="14" s="1"/>
  <c r="K1023" i="1"/>
  <c r="G1067" i="14" s="1"/>
  <c r="BZ1067" i="14" s="1"/>
  <c r="L1023" i="1"/>
  <c r="H1067" i="14" s="1"/>
  <c r="CA1067" i="14" s="1"/>
  <c r="M1023" i="1"/>
  <c r="I1067" i="14" s="1"/>
  <c r="CB1067" i="14" s="1"/>
  <c r="N1023" i="1"/>
  <c r="J1067" i="14" s="1"/>
  <c r="CC1067" i="14" s="1"/>
  <c r="O1023" i="1"/>
  <c r="K1067" i="14" s="1"/>
  <c r="CD1067" i="14" s="1"/>
  <c r="P1023" i="1"/>
  <c r="L1067" i="14" s="1"/>
  <c r="CE1067" i="14" s="1"/>
  <c r="Q1023" i="1"/>
  <c r="M1067" i="14" s="1"/>
  <c r="CF1067" i="14" s="1"/>
  <c r="R1023" i="1"/>
  <c r="N1067" i="14" s="1"/>
  <c r="CG1067" i="14" s="1"/>
  <c r="S1023" i="1"/>
  <c r="O1067" i="14" s="1"/>
  <c r="CH1067" i="14" s="1"/>
  <c r="T1023" i="1"/>
  <c r="P1067" i="14" s="1"/>
  <c r="CI1067" i="14" s="1"/>
  <c r="V1023" i="1"/>
  <c r="Y1023" i="1"/>
  <c r="AB1023" i="1"/>
  <c r="AE1023" i="1"/>
  <c r="AH1023" i="1"/>
  <c r="AK1023" i="1"/>
  <c r="B1024" i="1"/>
  <c r="C1024" i="1"/>
  <c r="A1068" i="14" s="1"/>
  <c r="D1024" i="1"/>
  <c r="D1068" i="14" s="1"/>
  <c r="T1068" i="14" s="1"/>
  <c r="F1024" i="1"/>
  <c r="G1024" i="1"/>
  <c r="C1068" i="14" s="1"/>
  <c r="I1024" i="1"/>
  <c r="E1068" i="14" s="1"/>
  <c r="BX1068" i="14" s="1"/>
  <c r="J1024" i="1"/>
  <c r="F1068" i="14" s="1"/>
  <c r="BY1068" i="14" s="1"/>
  <c r="K1024" i="1"/>
  <c r="G1068" i="14" s="1"/>
  <c r="BZ1068" i="14" s="1"/>
  <c r="L1024" i="1"/>
  <c r="H1068" i="14" s="1"/>
  <c r="CA1068" i="14" s="1"/>
  <c r="M1024" i="1"/>
  <c r="I1068" i="14" s="1"/>
  <c r="CB1068" i="14" s="1"/>
  <c r="N1024" i="1"/>
  <c r="J1068" i="14" s="1"/>
  <c r="CC1068" i="14" s="1"/>
  <c r="O1024" i="1"/>
  <c r="K1068" i="14" s="1"/>
  <c r="CD1068" i="14" s="1"/>
  <c r="P1024" i="1"/>
  <c r="L1068" i="14" s="1"/>
  <c r="CE1068" i="14" s="1"/>
  <c r="Q1024" i="1"/>
  <c r="M1068" i="14" s="1"/>
  <c r="CF1068" i="14" s="1"/>
  <c r="R1024" i="1"/>
  <c r="N1068" i="14" s="1"/>
  <c r="CG1068" i="14" s="1"/>
  <c r="S1024" i="1"/>
  <c r="O1068" i="14" s="1"/>
  <c r="CH1068" i="14" s="1"/>
  <c r="T1024" i="1"/>
  <c r="P1068" i="14" s="1"/>
  <c r="CI1068" i="14" s="1"/>
  <c r="V1024" i="1"/>
  <c r="Y1024" i="1"/>
  <c r="AB1024" i="1"/>
  <c r="AE1024" i="1"/>
  <c r="AH1024" i="1"/>
  <c r="AK1024" i="1"/>
  <c r="B1025" i="1"/>
  <c r="C1025" i="1"/>
  <c r="A1069" i="14" s="1"/>
  <c r="D1025" i="1"/>
  <c r="D1069" i="14" s="1"/>
  <c r="T1069" i="14" s="1"/>
  <c r="F1025" i="1"/>
  <c r="G1025" i="1"/>
  <c r="I1025" i="1"/>
  <c r="E1069" i="14" s="1"/>
  <c r="BX1069" i="14" s="1"/>
  <c r="J1025" i="1"/>
  <c r="F1069" i="14" s="1"/>
  <c r="BY1069" i="14" s="1"/>
  <c r="K1025" i="1"/>
  <c r="G1069" i="14" s="1"/>
  <c r="BZ1069" i="14" s="1"/>
  <c r="L1025" i="1"/>
  <c r="H1069" i="14" s="1"/>
  <c r="CA1069" i="14" s="1"/>
  <c r="M1025" i="1"/>
  <c r="I1069" i="14" s="1"/>
  <c r="CB1069" i="14" s="1"/>
  <c r="N1025" i="1"/>
  <c r="J1069" i="14" s="1"/>
  <c r="CC1069" i="14" s="1"/>
  <c r="O1025" i="1"/>
  <c r="K1069" i="14" s="1"/>
  <c r="CD1069" i="14" s="1"/>
  <c r="P1025" i="1"/>
  <c r="L1069" i="14" s="1"/>
  <c r="CE1069" i="14" s="1"/>
  <c r="Q1025" i="1"/>
  <c r="M1069" i="14" s="1"/>
  <c r="CF1069" i="14" s="1"/>
  <c r="R1025" i="1"/>
  <c r="N1069" i="14" s="1"/>
  <c r="CG1069" i="14" s="1"/>
  <c r="S1025" i="1"/>
  <c r="O1069" i="14" s="1"/>
  <c r="CH1069" i="14" s="1"/>
  <c r="T1025" i="1"/>
  <c r="P1069" i="14" s="1"/>
  <c r="CI1069" i="14" s="1"/>
  <c r="V1025" i="1"/>
  <c r="Y1025" i="1"/>
  <c r="AB1025" i="1"/>
  <c r="AE1025" i="1"/>
  <c r="AH1025" i="1"/>
  <c r="AK1025" i="1"/>
  <c r="B1026" i="1"/>
  <c r="C1026" i="1"/>
  <c r="A1070" i="14" s="1"/>
  <c r="D1026" i="1"/>
  <c r="D1070" i="14" s="1"/>
  <c r="T1070" i="14" s="1"/>
  <c r="F1026" i="1"/>
  <c r="G1026" i="1"/>
  <c r="I1026" i="1"/>
  <c r="E1070" i="14" s="1"/>
  <c r="BX1070" i="14" s="1"/>
  <c r="J1026" i="1"/>
  <c r="F1070" i="14" s="1"/>
  <c r="BY1070" i="14" s="1"/>
  <c r="K1026" i="1"/>
  <c r="G1070" i="14" s="1"/>
  <c r="BZ1070" i="14" s="1"/>
  <c r="L1026" i="1"/>
  <c r="H1070" i="14" s="1"/>
  <c r="CA1070" i="14" s="1"/>
  <c r="M1026" i="1"/>
  <c r="I1070" i="14" s="1"/>
  <c r="CB1070" i="14" s="1"/>
  <c r="N1026" i="1"/>
  <c r="J1070" i="14" s="1"/>
  <c r="CC1070" i="14" s="1"/>
  <c r="O1026" i="1"/>
  <c r="K1070" i="14" s="1"/>
  <c r="CD1070" i="14" s="1"/>
  <c r="P1026" i="1"/>
  <c r="L1070" i="14" s="1"/>
  <c r="CE1070" i="14" s="1"/>
  <c r="Q1026" i="1"/>
  <c r="M1070" i="14" s="1"/>
  <c r="CF1070" i="14" s="1"/>
  <c r="R1026" i="1"/>
  <c r="N1070" i="14" s="1"/>
  <c r="CG1070" i="14" s="1"/>
  <c r="S1026" i="1"/>
  <c r="O1070" i="14" s="1"/>
  <c r="CH1070" i="14" s="1"/>
  <c r="T1026" i="1"/>
  <c r="P1070" i="14" s="1"/>
  <c r="CI1070" i="14" s="1"/>
  <c r="V1026" i="1"/>
  <c r="Y1026" i="1"/>
  <c r="AB1026" i="1"/>
  <c r="AE1026" i="1"/>
  <c r="AH1026" i="1"/>
  <c r="AK1026" i="1"/>
  <c r="B1027" i="1"/>
  <c r="C1027" i="1"/>
  <c r="A1071" i="14" s="1"/>
  <c r="D1027" i="1"/>
  <c r="D1071" i="14" s="1"/>
  <c r="T1071" i="14" s="1"/>
  <c r="F1027" i="1"/>
  <c r="G1027" i="1"/>
  <c r="C1071" i="14" s="1"/>
  <c r="I1027" i="1"/>
  <c r="E1071" i="14" s="1"/>
  <c r="BX1071" i="14" s="1"/>
  <c r="J1027" i="1"/>
  <c r="F1071" i="14" s="1"/>
  <c r="BY1071" i="14" s="1"/>
  <c r="K1027" i="1"/>
  <c r="G1071" i="14" s="1"/>
  <c r="BZ1071" i="14" s="1"/>
  <c r="L1027" i="1"/>
  <c r="H1071" i="14" s="1"/>
  <c r="CA1071" i="14" s="1"/>
  <c r="M1027" i="1"/>
  <c r="I1071" i="14" s="1"/>
  <c r="CB1071" i="14" s="1"/>
  <c r="N1027" i="1"/>
  <c r="J1071" i="14" s="1"/>
  <c r="CC1071" i="14" s="1"/>
  <c r="O1027" i="1"/>
  <c r="K1071" i="14" s="1"/>
  <c r="CD1071" i="14" s="1"/>
  <c r="P1027" i="1"/>
  <c r="L1071" i="14" s="1"/>
  <c r="CE1071" i="14" s="1"/>
  <c r="Q1027" i="1"/>
  <c r="M1071" i="14" s="1"/>
  <c r="CF1071" i="14" s="1"/>
  <c r="R1027" i="1"/>
  <c r="N1071" i="14" s="1"/>
  <c r="CG1071" i="14" s="1"/>
  <c r="S1027" i="1"/>
  <c r="O1071" i="14" s="1"/>
  <c r="CH1071" i="14" s="1"/>
  <c r="T1027" i="1"/>
  <c r="P1071" i="14" s="1"/>
  <c r="CI1071" i="14" s="1"/>
  <c r="V1027" i="1"/>
  <c r="Y1027" i="1"/>
  <c r="AB1027" i="1"/>
  <c r="AE1027" i="1"/>
  <c r="AH1027" i="1"/>
  <c r="AK1027" i="1"/>
  <c r="B1028" i="1"/>
  <c r="C1028" i="1"/>
  <c r="A1072" i="14" s="1"/>
  <c r="D1028" i="1"/>
  <c r="D1072" i="14" s="1"/>
  <c r="T1072" i="14" s="1"/>
  <c r="F1028" i="1"/>
  <c r="G1028" i="1"/>
  <c r="C1072" i="14" s="1"/>
  <c r="I1028" i="1"/>
  <c r="E1072" i="14" s="1"/>
  <c r="BX1072" i="14" s="1"/>
  <c r="J1028" i="1"/>
  <c r="F1072" i="14" s="1"/>
  <c r="BY1072" i="14" s="1"/>
  <c r="K1028" i="1"/>
  <c r="G1072" i="14" s="1"/>
  <c r="BZ1072" i="14" s="1"/>
  <c r="L1028" i="1"/>
  <c r="H1072" i="14" s="1"/>
  <c r="CA1072" i="14" s="1"/>
  <c r="M1028" i="1"/>
  <c r="I1072" i="14" s="1"/>
  <c r="CB1072" i="14" s="1"/>
  <c r="N1028" i="1"/>
  <c r="J1072" i="14" s="1"/>
  <c r="CC1072" i="14" s="1"/>
  <c r="O1028" i="1"/>
  <c r="K1072" i="14" s="1"/>
  <c r="CD1072" i="14" s="1"/>
  <c r="P1028" i="1"/>
  <c r="L1072" i="14" s="1"/>
  <c r="CE1072" i="14" s="1"/>
  <c r="Q1028" i="1"/>
  <c r="M1072" i="14" s="1"/>
  <c r="CF1072" i="14" s="1"/>
  <c r="R1028" i="1"/>
  <c r="N1072" i="14" s="1"/>
  <c r="CG1072" i="14" s="1"/>
  <c r="S1028" i="1"/>
  <c r="O1072" i="14" s="1"/>
  <c r="CH1072" i="14" s="1"/>
  <c r="T1028" i="1"/>
  <c r="P1072" i="14" s="1"/>
  <c r="CI1072" i="14" s="1"/>
  <c r="V1028" i="1"/>
  <c r="Y1028" i="1"/>
  <c r="AB1028" i="1"/>
  <c r="AE1028" i="1"/>
  <c r="AH1028" i="1"/>
  <c r="AK1028" i="1"/>
  <c r="B1029" i="1"/>
  <c r="C1029" i="1"/>
  <c r="A1073" i="14" s="1"/>
  <c r="D1029" i="1"/>
  <c r="D1073" i="14" s="1"/>
  <c r="T1073" i="14" s="1"/>
  <c r="F1029" i="1"/>
  <c r="G1029" i="1"/>
  <c r="C1073" i="14" s="1"/>
  <c r="I1029" i="1"/>
  <c r="E1073" i="14" s="1"/>
  <c r="BX1073" i="14" s="1"/>
  <c r="J1029" i="1"/>
  <c r="F1073" i="14" s="1"/>
  <c r="BY1073" i="14" s="1"/>
  <c r="K1029" i="1"/>
  <c r="G1073" i="14" s="1"/>
  <c r="BZ1073" i="14" s="1"/>
  <c r="L1029" i="1"/>
  <c r="H1073" i="14" s="1"/>
  <c r="CA1073" i="14" s="1"/>
  <c r="M1029" i="1"/>
  <c r="I1073" i="14" s="1"/>
  <c r="CB1073" i="14" s="1"/>
  <c r="N1029" i="1"/>
  <c r="J1073" i="14" s="1"/>
  <c r="CC1073" i="14" s="1"/>
  <c r="O1029" i="1"/>
  <c r="K1073" i="14" s="1"/>
  <c r="CD1073" i="14" s="1"/>
  <c r="P1029" i="1"/>
  <c r="L1073" i="14" s="1"/>
  <c r="CE1073" i="14" s="1"/>
  <c r="Q1029" i="1"/>
  <c r="M1073" i="14" s="1"/>
  <c r="CF1073" i="14" s="1"/>
  <c r="R1029" i="1"/>
  <c r="N1073" i="14" s="1"/>
  <c r="CG1073" i="14" s="1"/>
  <c r="S1029" i="1"/>
  <c r="O1073" i="14" s="1"/>
  <c r="CH1073" i="14" s="1"/>
  <c r="T1029" i="1"/>
  <c r="P1073" i="14" s="1"/>
  <c r="CI1073" i="14" s="1"/>
  <c r="V1029" i="1"/>
  <c r="Y1029" i="1"/>
  <c r="AB1029" i="1"/>
  <c r="AE1029" i="1"/>
  <c r="AH1029" i="1"/>
  <c r="AK1029" i="1"/>
  <c r="B1030" i="1"/>
  <c r="C1030" i="1"/>
  <c r="A1074" i="14" s="1"/>
  <c r="D1030" i="1"/>
  <c r="D1074" i="14" s="1"/>
  <c r="T1074" i="14" s="1"/>
  <c r="F1030" i="1"/>
  <c r="G1030" i="1"/>
  <c r="C1074" i="14" s="1"/>
  <c r="I1030" i="1"/>
  <c r="E1074" i="14" s="1"/>
  <c r="BX1074" i="14" s="1"/>
  <c r="J1030" i="1"/>
  <c r="F1074" i="14" s="1"/>
  <c r="BY1074" i="14" s="1"/>
  <c r="K1030" i="1"/>
  <c r="G1074" i="14" s="1"/>
  <c r="BZ1074" i="14" s="1"/>
  <c r="L1030" i="1"/>
  <c r="H1074" i="14" s="1"/>
  <c r="CA1074" i="14" s="1"/>
  <c r="M1030" i="1"/>
  <c r="I1074" i="14" s="1"/>
  <c r="CB1074" i="14" s="1"/>
  <c r="N1030" i="1"/>
  <c r="J1074" i="14" s="1"/>
  <c r="CC1074" i="14" s="1"/>
  <c r="O1030" i="1"/>
  <c r="K1074" i="14" s="1"/>
  <c r="CD1074" i="14" s="1"/>
  <c r="P1030" i="1"/>
  <c r="L1074" i="14" s="1"/>
  <c r="CE1074" i="14" s="1"/>
  <c r="Q1030" i="1"/>
  <c r="M1074" i="14" s="1"/>
  <c r="CF1074" i="14" s="1"/>
  <c r="R1030" i="1"/>
  <c r="N1074" i="14" s="1"/>
  <c r="CG1074" i="14" s="1"/>
  <c r="S1030" i="1"/>
  <c r="O1074" i="14" s="1"/>
  <c r="CH1074" i="14" s="1"/>
  <c r="T1030" i="1"/>
  <c r="P1074" i="14" s="1"/>
  <c r="CI1074" i="14" s="1"/>
  <c r="V1030" i="1"/>
  <c r="Y1030" i="1"/>
  <c r="AB1030" i="1"/>
  <c r="AE1030" i="1"/>
  <c r="AH1030" i="1"/>
  <c r="AK1030" i="1"/>
  <c r="B1031" i="1"/>
  <c r="C1031" i="1"/>
  <c r="A1075" i="14" s="1"/>
  <c r="D1031" i="1"/>
  <c r="D1075" i="14" s="1"/>
  <c r="T1075" i="14" s="1"/>
  <c r="F1031" i="1"/>
  <c r="G1031" i="1"/>
  <c r="C1075" i="14" s="1"/>
  <c r="I1031" i="1"/>
  <c r="E1075" i="14" s="1"/>
  <c r="BX1075" i="14" s="1"/>
  <c r="J1031" i="1"/>
  <c r="F1075" i="14" s="1"/>
  <c r="BY1075" i="14" s="1"/>
  <c r="K1031" i="1"/>
  <c r="G1075" i="14" s="1"/>
  <c r="BZ1075" i="14" s="1"/>
  <c r="L1031" i="1"/>
  <c r="H1075" i="14" s="1"/>
  <c r="CA1075" i="14" s="1"/>
  <c r="M1031" i="1"/>
  <c r="I1075" i="14" s="1"/>
  <c r="CB1075" i="14" s="1"/>
  <c r="N1031" i="1"/>
  <c r="J1075" i="14" s="1"/>
  <c r="CC1075" i="14" s="1"/>
  <c r="O1031" i="1"/>
  <c r="K1075" i="14" s="1"/>
  <c r="CD1075" i="14" s="1"/>
  <c r="P1031" i="1"/>
  <c r="L1075" i="14" s="1"/>
  <c r="CE1075" i="14" s="1"/>
  <c r="Q1031" i="1"/>
  <c r="M1075" i="14" s="1"/>
  <c r="CF1075" i="14" s="1"/>
  <c r="R1031" i="1"/>
  <c r="N1075" i="14" s="1"/>
  <c r="CG1075" i="14" s="1"/>
  <c r="S1031" i="1"/>
  <c r="O1075" i="14" s="1"/>
  <c r="CH1075" i="14" s="1"/>
  <c r="T1031" i="1"/>
  <c r="P1075" i="14" s="1"/>
  <c r="CI1075" i="14" s="1"/>
  <c r="V1031" i="1"/>
  <c r="Y1031" i="1"/>
  <c r="AB1031" i="1"/>
  <c r="AE1031" i="1"/>
  <c r="AH1031" i="1"/>
  <c r="AK1031" i="1"/>
  <c r="B1032" i="1"/>
  <c r="C1032" i="1"/>
  <c r="A1076" i="14" s="1"/>
  <c r="D1032" i="1"/>
  <c r="D1076" i="14" s="1"/>
  <c r="T1076" i="14" s="1"/>
  <c r="F1032" i="1"/>
  <c r="G1032" i="1"/>
  <c r="C1076" i="14" s="1"/>
  <c r="I1032" i="1"/>
  <c r="E1076" i="14" s="1"/>
  <c r="BX1076" i="14" s="1"/>
  <c r="J1032" i="1"/>
  <c r="F1076" i="14" s="1"/>
  <c r="BY1076" i="14" s="1"/>
  <c r="K1032" i="1"/>
  <c r="G1076" i="14" s="1"/>
  <c r="BZ1076" i="14" s="1"/>
  <c r="L1032" i="1"/>
  <c r="H1076" i="14" s="1"/>
  <c r="CA1076" i="14" s="1"/>
  <c r="M1032" i="1"/>
  <c r="I1076" i="14" s="1"/>
  <c r="CB1076" i="14" s="1"/>
  <c r="N1032" i="1"/>
  <c r="J1076" i="14" s="1"/>
  <c r="CC1076" i="14" s="1"/>
  <c r="O1032" i="1"/>
  <c r="K1076" i="14" s="1"/>
  <c r="CD1076" i="14" s="1"/>
  <c r="P1032" i="1"/>
  <c r="L1076" i="14" s="1"/>
  <c r="CE1076" i="14" s="1"/>
  <c r="Q1032" i="1"/>
  <c r="M1076" i="14" s="1"/>
  <c r="CF1076" i="14" s="1"/>
  <c r="R1032" i="1"/>
  <c r="N1076" i="14" s="1"/>
  <c r="CG1076" i="14" s="1"/>
  <c r="S1032" i="1"/>
  <c r="O1076" i="14" s="1"/>
  <c r="CH1076" i="14" s="1"/>
  <c r="T1032" i="1"/>
  <c r="P1076" i="14" s="1"/>
  <c r="CI1076" i="14" s="1"/>
  <c r="V1032" i="1"/>
  <c r="Y1032" i="1"/>
  <c r="AB1032" i="1"/>
  <c r="AE1032" i="1"/>
  <c r="AH1032" i="1"/>
  <c r="AK1032" i="1"/>
  <c r="B1033" i="1"/>
  <c r="C1033" i="1"/>
  <c r="A1077" i="14" s="1"/>
  <c r="D1033" i="1"/>
  <c r="D1077" i="14" s="1"/>
  <c r="T1077" i="14" s="1"/>
  <c r="F1033" i="1"/>
  <c r="G1033" i="1"/>
  <c r="C1077" i="14" s="1"/>
  <c r="I1033" i="1"/>
  <c r="E1077" i="14" s="1"/>
  <c r="BX1077" i="14" s="1"/>
  <c r="J1033" i="1"/>
  <c r="F1077" i="14" s="1"/>
  <c r="BY1077" i="14" s="1"/>
  <c r="K1033" i="1"/>
  <c r="G1077" i="14" s="1"/>
  <c r="BZ1077" i="14" s="1"/>
  <c r="L1033" i="1"/>
  <c r="H1077" i="14" s="1"/>
  <c r="CA1077" i="14" s="1"/>
  <c r="M1033" i="1"/>
  <c r="I1077" i="14" s="1"/>
  <c r="CB1077" i="14" s="1"/>
  <c r="N1033" i="1"/>
  <c r="J1077" i="14" s="1"/>
  <c r="CC1077" i="14" s="1"/>
  <c r="O1033" i="1"/>
  <c r="K1077" i="14" s="1"/>
  <c r="CD1077" i="14" s="1"/>
  <c r="P1033" i="1"/>
  <c r="L1077" i="14" s="1"/>
  <c r="CE1077" i="14" s="1"/>
  <c r="Q1033" i="1"/>
  <c r="M1077" i="14" s="1"/>
  <c r="CF1077" i="14" s="1"/>
  <c r="R1033" i="1"/>
  <c r="N1077" i="14" s="1"/>
  <c r="CG1077" i="14" s="1"/>
  <c r="S1033" i="1"/>
  <c r="O1077" i="14" s="1"/>
  <c r="CH1077" i="14" s="1"/>
  <c r="T1033" i="1"/>
  <c r="P1077" i="14" s="1"/>
  <c r="CI1077" i="14" s="1"/>
  <c r="V1033" i="1"/>
  <c r="Y1033" i="1"/>
  <c r="AB1033" i="1"/>
  <c r="AE1033" i="1"/>
  <c r="AH1033" i="1"/>
  <c r="AK1033" i="1"/>
  <c r="B1034" i="1"/>
  <c r="C1034" i="1"/>
  <c r="A1078" i="14" s="1"/>
  <c r="D1034" i="1"/>
  <c r="D1078" i="14" s="1"/>
  <c r="T1078" i="14" s="1"/>
  <c r="F1034" i="1"/>
  <c r="G1034" i="1"/>
  <c r="I1034" i="1"/>
  <c r="E1078" i="14" s="1"/>
  <c r="BX1078" i="14" s="1"/>
  <c r="J1034" i="1"/>
  <c r="F1078" i="14" s="1"/>
  <c r="BY1078" i="14" s="1"/>
  <c r="K1034" i="1"/>
  <c r="G1078" i="14" s="1"/>
  <c r="BZ1078" i="14" s="1"/>
  <c r="L1034" i="1"/>
  <c r="H1078" i="14" s="1"/>
  <c r="CA1078" i="14" s="1"/>
  <c r="M1034" i="1"/>
  <c r="I1078" i="14" s="1"/>
  <c r="CB1078" i="14" s="1"/>
  <c r="N1034" i="1"/>
  <c r="J1078" i="14" s="1"/>
  <c r="CC1078" i="14" s="1"/>
  <c r="O1034" i="1"/>
  <c r="K1078" i="14" s="1"/>
  <c r="CD1078" i="14" s="1"/>
  <c r="P1034" i="1"/>
  <c r="L1078" i="14" s="1"/>
  <c r="CE1078" i="14" s="1"/>
  <c r="Q1034" i="1"/>
  <c r="M1078" i="14" s="1"/>
  <c r="CF1078" i="14" s="1"/>
  <c r="R1034" i="1"/>
  <c r="N1078" i="14" s="1"/>
  <c r="CG1078" i="14" s="1"/>
  <c r="S1034" i="1"/>
  <c r="O1078" i="14" s="1"/>
  <c r="CH1078" i="14" s="1"/>
  <c r="T1034" i="1"/>
  <c r="P1078" i="14" s="1"/>
  <c r="CI1078" i="14" s="1"/>
  <c r="V1034" i="1"/>
  <c r="Y1034" i="1"/>
  <c r="AB1034" i="1"/>
  <c r="AE1034" i="1"/>
  <c r="AH1034" i="1"/>
  <c r="AK1034" i="1"/>
  <c r="B1035" i="1"/>
  <c r="C1035" i="1"/>
  <c r="A1079" i="14" s="1"/>
  <c r="D1035" i="1"/>
  <c r="D1079" i="14" s="1"/>
  <c r="T1079" i="14" s="1"/>
  <c r="F1035" i="1"/>
  <c r="G1035" i="1"/>
  <c r="C1079" i="14" s="1"/>
  <c r="I1035" i="1"/>
  <c r="E1079" i="14" s="1"/>
  <c r="BX1079" i="14" s="1"/>
  <c r="J1035" i="1"/>
  <c r="F1079" i="14" s="1"/>
  <c r="BY1079" i="14" s="1"/>
  <c r="K1035" i="1"/>
  <c r="G1079" i="14" s="1"/>
  <c r="BZ1079" i="14" s="1"/>
  <c r="L1035" i="1"/>
  <c r="H1079" i="14" s="1"/>
  <c r="CA1079" i="14" s="1"/>
  <c r="M1035" i="1"/>
  <c r="I1079" i="14" s="1"/>
  <c r="CB1079" i="14" s="1"/>
  <c r="N1035" i="1"/>
  <c r="J1079" i="14" s="1"/>
  <c r="CC1079" i="14" s="1"/>
  <c r="O1035" i="1"/>
  <c r="K1079" i="14" s="1"/>
  <c r="CD1079" i="14" s="1"/>
  <c r="P1035" i="1"/>
  <c r="L1079" i="14" s="1"/>
  <c r="CE1079" i="14" s="1"/>
  <c r="Q1035" i="1"/>
  <c r="M1079" i="14" s="1"/>
  <c r="CF1079" i="14" s="1"/>
  <c r="R1035" i="1"/>
  <c r="N1079" i="14" s="1"/>
  <c r="CG1079" i="14" s="1"/>
  <c r="S1035" i="1"/>
  <c r="O1079" i="14" s="1"/>
  <c r="CH1079" i="14" s="1"/>
  <c r="T1035" i="1"/>
  <c r="P1079" i="14" s="1"/>
  <c r="CI1079" i="14" s="1"/>
  <c r="V1035" i="1"/>
  <c r="Y1035" i="1"/>
  <c r="AB1035" i="1"/>
  <c r="AE1035" i="1"/>
  <c r="AH1035" i="1"/>
  <c r="AK1035" i="1"/>
  <c r="B1036" i="1"/>
  <c r="C1036" i="1"/>
  <c r="A1080" i="14" s="1"/>
  <c r="D1036" i="1"/>
  <c r="D1080" i="14" s="1"/>
  <c r="T1080" i="14" s="1"/>
  <c r="F1036" i="1"/>
  <c r="G1036" i="1"/>
  <c r="C1080" i="14" s="1"/>
  <c r="I1036" i="1"/>
  <c r="E1080" i="14" s="1"/>
  <c r="BX1080" i="14" s="1"/>
  <c r="J1036" i="1"/>
  <c r="F1080" i="14" s="1"/>
  <c r="BY1080" i="14" s="1"/>
  <c r="K1036" i="1"/>
  <c r="G1080" i="14" s="1"/>
  <c r="BZ1080" i="14" s="1"/>
  <c r="L1036" i="1"/>
  <c r="H1080" i="14" s="1"/>
  <c r="CA1080" i="14" s="1"/>
  <c r="M1036" i="1"/>
  <c r="I1080" i="14" s="1"/>
  <c r="CB1080" i="14" s="1"/>
  <c r="N1036" i="1"/>
  <c r="J1080" i="14" s="1"/>
  <c r="CC1080" i="14" s="1"/>
  <c r="O1036" i="1"/>
  <c r="K1080" i="14" s="1"/>
  <c r="CD1080" i="14" s="1"/>
  <c r="P1036" i="1"/>
  <c r="L1080" i="14" s="1"/>
  <c r="CE1080" i="14" s="1"/>
  <c r="Q1036" i="1"/>
  <c r="M1080" i="14" s="1"/>
  <c r="CF1080" i="14" s="1"/>
  <c r="R1036" i="1"/>
  <c r="N1080" i="14" s="1"/>
  <c r="CG1080" i="14" s="1"/>
  <c r="S1036" i="1"/>
  <c r="O1080" i="14" s="1"/>
  <c r="CH1080" i="14" s="1"/>
  <c r="T1036" i="1"/>
  <c r="P1080" i="14" s="1"/>
  <c r="CI1080" i="14" s="1"/>
  <c r="V1036" i="1"/>
  <c r="Y1036" i="1"/>
  <c r="AB1036" i="1"/>
  <c r="AE1036" i="1"/>
  <c r="AH1036" i="1"/>
  <c r="AK1036" i="1"/>
  <c r="B1037" i="1"/>
  <c r="C1037" i="1"/>
  <c r="A1081" i="14" s="1"/>
  <c r="D1037" i="1"/>
  <c r="D1081" i="14" s="1"/>
  <c r="T1081" i="14" s="1"/>
  <c r="F1037" i="1"/>
  <c r="G1037" i="1"/>
  <c r="C1081" i="14" s="1"/>
  <c r="I1037" i="1"/>
  <c r="E1081" i="14" s="1"/>
  <c r="BX1081" i="14" s="1"/>
  <c r="J1037" i="1"/>
  <c r="F1081" i="14" s="1"/>
  <c r="BY1081" i="14" s="1"/>
  <c r="K1037" i="1"/>
  <c r="G1081" i="14" s="1"/>
  <c r="BZ1081" i="14" s="1"/>
  <c r="L1037" i="1"/>
  <c r="H1081" i="14" s="1"/>
  <c r="CA1081" i="14" s="1"/>
  <c r="M1037" i="1"/>
  <c r="I1081" i="14" s="1"/>
  <c r="CB1081" i="14" s="1"/>
  <c r="N1037" i="1"/>
  <c r="J1081" i="14" s="1"/>
  <c r="CC1081" i="14" s="1"/>
  <c r="O1037" i="1"/>
  <c r="K1081" i="14" s="1"/>
  <c r="CD1081" i="14" s="1"/>
  <c r="P1037" i="1"/>
  <c r="L1081" i="14" s="1"/>
  <c r="CE1081" i="14" s="1"/>
  <c r="Q1037" i="1"/>
  <c r="M1081" i="14" s="1"/>
  <c r="CF1081" i="14" s="1"/>
  <c r="R1037" i="1"/>
  <c r="N1081" i="14" s="1"/>
  <c r="CG1081" i="14" s="1"/>
  <c r="S1037" i="1"/>
  <c r="O1081" i="14" s="1"/>
  <c r="CH1081" i="14" s="1"/>
  <c r="T1037" i="1"/>
  <c r="P1081" i="14" s="1"/>
  <c r="CI1081" i="14" s="1"/>
  <c r="V1037" i="1"/>
  <c r="Y1037" i="1"/>
  <c r="AB1037" i="1"/>
  <c r="AE1037" i="1"/>
  <c r="AH1037" i="1"/>
  <c r="AK1037" i="1"/>
  <c r="B1038" i="1"/>
  <c r="C1038" i="1"/>
  <c r="A1082" i="14" s="1"/>
  <c r="D1038" i="1"/>
  <c r="D1082" i="14" s="1"/>
  <c r="T1082" i="14" s="1"/>
  <c r="F1038" i="1"/>
  <c r="G1038" i="1"/>
  <c r="C1082" i="14" s="1"/>
  <c r="I1038" i="1"/>
  <c r="E1082" i="14" s="1"/>
  <c r="BX1082" i="14" s="1"/>
  <c r="J1038" i="1"/>
  <c r="F1082" i="14" s="1"/>
  <c r="BY1082" i="14" s="1"/>
  <c r="K1038" i="1"/>
  <c r="G1082" i="14" s="1"/>
  <c r="BZ1082" i="14" s="1"/>
  <c r="L1038" i="1"/>
  <c r="H1082" i="14" s="1"/>
  <c r="CA1082" i="14" s="1"/>
  <c r="M1038" i="1"/>
  <c r="I1082" i="14" s="1"/>
  <c r="CB1082" i="14" s="1"/>
  <c r="N1038" i="1"/>
  <c r="J1082" i="14" s="1"/>
  <c r="CC1082" i="14" s="1"/>
  <c r="O1038" i="1"/>
  <c r="K1082" i="14" s="1"/>
  <c r="CD1082" i="14" s="1"/>
  <c r="P1038" i="1"/>
  <c r="L1082" i="14" s="1"/>
  <c r="CE1082" i="14" s="1"/>
  <c r="Q1038" i="1"/>
  <c r="M1082" i="14" s="1"/>
  <c r="CF1082" i="14" s="1"/>
  <c r="R1038" i="1"/>
  <c r="N1082" i="14" s="1"/>
  <c r="CG1082" i="14" s="1"/>
  <c r="S1038" i="1"/>
  <c r="O1082" i="14" s="1"/>
  <c r="CH1082" i="14" s="1"/>
  <c r="T1038" i="1"/>
  <c r="P1082" i="14" s="1"/>
  <c r="CI1082" i="14" s="1"/>
  <c r="V1038" i="1"/>
  <c r="Y1038" i="1"/>
  <c r="AB1038" i="1"/>
  <c r="AE1038" i="1"/>
  <c r="AH1038" i="1"/>
  <c r="AK1038" i="1"/>
  <c r="B1039" i="1"/>
  <c r="C1039" i="1"/>
  <c r="A1083" i="14" s="1"/>
  <c r="D1039" i="1"/>
  <c r="D1083" i="14" s="1"/>
  <c r="T1083" i="14" s="1"/>
  <c r="F1039" i="1"/>
  <c r="G1039" i="1"/>
  <c r="C1083" i="14" s="1"/>
  <c r="I1039" i="1"/>
  <c r="E1083" i="14" s="1"/>
  <c r="BX1083" i="14" s="1"/>
  <c r="J1039" i="1"/>
  <c r="F1083" i="14" s="1"/>
  <c r="BY1083" i="14" s="1"/>
  <c r="K1039" i="1"/>
  <c r="G1083" i="14" s="1"/>
  <c r="BZ1083" i="14" s="1"/>
  <c r="L1039" i="1"/>
  <c r="H1083" i="14" s="1"/>
  <c r="CA1083" i="14" s="1"/>
  <c r="M1039" i="1"/>
  <c r="I1083" i="14" s="1"/>
  <c r="CB1083" i="14" s="1"/>
  <c r="N1039" i="1"/>
  <c r="J1083" i="14" s="1"/>
  <c r="CC1083" i="14" s="1"/>
  <c r="O1039" i="1"/>
  <c r="K1083" i="14" s="1"/>
  <c r="CD1083" i="14" s="1"/>
  <c r="P1039" i="1"/>
  <c r="L1083" i="14" s="1"/>
  <c r="CE1083" i="14" s="1"/>
  <c r="Q1039" i="1"/>
  <c r="M1083" i="14" s="1"/>
  <c r="CF1083" i="14" s="1"/>
  <c r="R1039" i="1"/>
  <c r="N1083" i="14" s="1"/>
  <c r="CG1083" i="14" s="1"/>
  <c r="S1039" i="1"/>
  <c r="O1083" i="14" s="1"/>
  <c r="CH1083" i="14" s="1"/>
  <c r="T1039" i="1"/>
  <c r="P1083" i="14" s="1"/>
  <c r="CI1083" i="14" s="1"/>
  <c r="V1039" i="1"/>
  <c r="Y1039" i="1"/>
  <c r="AB1039" i="1"/>
  <c r="AE1039" i="1"/>
  <c r="AH1039" i="1"/>
  <c r="AK1039" i="1"/>
  <c r="B1040" i="1"/>
  <c r="C1040" i="1"/>
  <c r="A1084" i="14" s="1"/>
  <c r="D1040" i="1"/>
  <c r="D1084" i="14" s="1"/>
  <c r="T1084" i="14" s="1"/>
  <c r="F1040" i="1"/>
  <c r="G1040" i="1"/>
  <c r="C1084" i="14" s="1"/>
  <c r="I1040" i="1"/>
  <c r="E1084" i="14" s="1"/>
  <c r="BX1084" i="14" s="1"/>
  <c r="J1040" i="1"/>
  <c r="F1084" i="14" s="1"/>
  <c r="BY1084" i="14" s="1"/>
  <c r="K1040" i="1"/>
  <c r="G1084" i="14" s="1"/>
  <c r="BZ1084" i="14" s="1"/>
  <c r="L1040" i="1"/>
  <c r="H1084" i="14" s="1"/>
  <c r="CA1084" i="14" s="1"/>
  <c r="M1040" i="1"/>
  <c r="I1084" i="14" s="1"/>
  <c r="CB1084" i="14" s="1"/>
  <c r="N1040" i="1"/>
  <c r="J1084" i="14" s="1"/>
  <c r="CC1084" i="14" s="1"/>
  <c r="O1040" i="1"/>
  <c r="K1084" i="14" s="1"/>
  <c r="CD1084" i="14" s="1"/>
  <c r="P1040" i="1"/>
  <c r="L1084" i="14" s="1"/>
  <c r="CE1084" i="14" s="1"/>
  <c r="Q1040" i="1"/>
  <c r="M1084" i="14" s="1"/>
  <c r="CF1084" i="14" s="1"/>
  <c r="R1040" i="1"/>
  <c r="N1084" i="14" s="1"/>
  <c r="CG1084" i="14" s="1"/>
  <c r="S1040" i="1"/>
  <c r="O1084" i="14" s="1"/>
  <c r="CH1084" i="14" s="1"/>
  <c r="T1040" i="1"/>
  <c r="P1084" i="14" s="1"/>
  <c r="CI1084" i="14" s="1"/>
  <c r="V1040" i="1"/>
  <c r="Y1040" i="1"/>
  <c r="AB1040" i="1"/>
  <c r="AE1040" i="1"/>
  <c r="AH1040" i="1"/>
  <c r="AK1040" i="1"/>
  <c r="B1041" i="1"/>
  <c r="C1041" i="1"/>
  <c r="A1085" i="14" s="1"/>
  <c r="D1041" i="1"/>
  <c r="D1085" i="14" s="1"/>
  <c r="T1085" i="14" s="1"/>
  <c r="F1041" i="1"/>
  <c r="G1041" i="1"/>
  <c r="I1041" i="1"/>
  <c r="E1085" i="14" s="1"/>
  <c r="BX1085" i="14" s="1"/>
  <c r="J1041" i="1"/>
  <c r="F1085" i="14" s="1"/>
  <c r="BY1085" i="14" s="1"/>
  <c r="K1041" i="1"/>
  <c r="G1085" i="14" s="1"/>
  <c r="BZ1085" i="14" s="1"/>
  <c r="L1041" i="1"/>
  <c r="H1085" i="14" s="1"/>
  <c r="CA1085" i="14" s="1"/>
  <c r="M1041" i="1"/>
  <c r="I1085" i="14" s="1"/>
  <c r="CB1085" i="14" s="1"/>
  <c r="N1041" i="1"/>
  <c r="J1085" i="14" s="1"/>
  <c r="CC1085" i="14" s="1"/>
  <c r="O1041" i="1"/>
  <c r="K1085" i="14" s="1"/>
  <c r="CD1085" i="14" s="1"/>
  <c r="P1041" i="1"/>
  <c r="L1085" i="14" s="1"/>
  <c r="CE1085" i="14" s="1"/>
  <c r="Q1041" i="1"/>
  <c r="M1085" i="14" s="1"/>
  <c r="CF1085" i="14" s="1"/>
  <c r="R1041" i="1"/>
  <c r="N1085" i="14" s="1"/>
  <c r="CG1085" i="14" s="1"/>
  <c r="S1041" i="1"/>
  <c r="O1085" i="14" s="1"/>
  <c r="CH1085" i="14" s="1"/>
  <c r="T1041" i="1"/>
  <c r="P1085" i="14" s="1"/>
  <c r="CI1085" i="14" s="1"/>
  <c r="V1041" i="1"/>
  <c r="Y1041" i="1"/>
  <c r="AB1041" i="1"/>
  <c r="AE1041" i="1"/>
  <c r="AH1041" i="1"/>
  <c r="AK1041" i="1"/>
  <c r="B1042" i="1"/>
  <c r="C1042" i="1"/>
  <c r="A1086" i="14" s="1"/>
  <c r="D1042" i="1"/>
  <c r="D1086" i="14" s="1"/>
  <c r="T1086" i="14" s="1"/>
  <c r="F1042" i="1"/>
  <c r="G1042" i="1"/>
  <c r="I1042" i="1"/>
  <c r="E1086" i="14" s="1"/>
  <c r="BX1086" i="14" s="1"/>
  <c r="J1042" i="1"/>
  <c r="F1086" i="14" s="1"/>
  <c r="BY1086" i="14" s="1"/>
  <c r="K1042" i="1"/>
  <c r="G1086" i="14" s="1"/>
  <c r="BZ1086" i="14" s="1"/>
  <c r="L1042" i="1"/>
  <c r="H1086" i="14" s="1"/>
  <c r="CA1086" i="14" s="1"/>
  <c r="M1042" i="1"/>
  <c r="I1086" i="14" s="1"/>
  <c r="CB1086" i="14" s="1"/>
  <c r="N1042" i="1"/>
  <c r="J1086" i="14" s="1"/>
  <c r="CC1086" i="14" s="1"/>
  <c r="O1042" i="1"/>
  <c r="K1086" i="14" s="1"/>
  <c r="CD1086" i="14" s="1"/>
  <c r="P1042" i="1"/>
  <c r="L1086" i="14" s="1"/>
  <c r="CE1086" i="14" s="1"/>
  <c r="Q1042" i="1"/>
  <c r="M1086" i="14" s="1"/>
  <c r="CF1086" i="14" s="1"/>
  <c r="R1042" i="1"/>
  <c r="N1086" i="14" s="1"/>
  <c r="CG1086" i="14" s="1"/>
  <c r="S1042" i="1"/>
  <c r="O1086" i="14" s="1"/>
  <c r="CH1086" i="14" s="1"/>
  <c r="T1042" i="1"/>
  <c r="P1086" i="14" s="1"/>
  <c r="CI1086" i="14" s="1"/>
  <c r="V1042" i="1"/>
  <c r="Y1042" i="1"/>
  <c r="AB1042" i="1"/>
  <c r="AE1042" i="1"/>
  <c r="AH1042" i="1"/>
  <c r="AK1042" i="1"/>
  <c r="B1043" i="1"/>
  <c r="C1043" i="1"/>
  <c r="A1087" i="14" s="1"/>
  <c r="D1043" i="1"/>
  <c r="D1087" i="14" s="1"/>
  <c r="T1087" i="14" s="1"/>
  <c r="F1043" i="1"/>
  <c r="G1043" i="1"/>
  <c r="C1087" i="14" s="1"/>
  <c r="I1043" i="1"/>
  <c r="E1087" i="14" s="1"/>
  <c r="BX1087" i="14" s="1"/>
  <c r="J1043" i="1"/>
  <c r="F1087" i="14" s="1"/>
  <c r="BY1087" i="14" s="1"/>
  <c r="K1043" i="1"/>
  <c r="G1087" i="14" s="1"/>
  <c r="BZ1087" i="14" s="1"/>
  <c r="L1043" i="1"/>
  <c r="H1087" i="14" s="1"/>
  <c r="CA1087" i="14" s="1"/>
  <c r="M1043" i="1"/>
  <c r="I1087" i="14" s="1"/>
  <c r="CB1087" i="14" s="1"/>
  <c r="N1043" i="1"/>
  <c r="J1087" i="14" s="1"/>
  <c r="CC1087" i="14" s="1"/>
  <c r="O1043" i="1"/>
  <c r="K1087" i="14" s="1"/>
  <c r="CD1087" i="14" s="1"/>
  <c r="P1043" i="1"/>
  <c r="L1087" i="14" s="1"/>
  <c r="CE1087" i="14" s="1"/>
  <c r="Q1043" i="1"/>
  <c r="M1087" i="14" s="1"/>
  <c r="CF1087" i="14" s="1"/>
  <c r="R1043" i="1"/>
  <c r="N1087" i="14" s="1"/>
  <c r="CG1087" i="14" s="1"/>
  <c r="S1043" i="1"/>
  <c r="O1087" i="14" s="1"/>
  <c r="CH1087" i="14" s="1"/>
  <c r="T1043" i="1"/>
  <c r="P1087" i="14" s="1"/>
  <c r="CI1087" i="14" s="1"/>
  <c r="V1043" i="1"/>
  <c r="Y1043" i="1"/>
  <c r="AB1043" i="1"/>
  <c r="AE1043" i="1"/>
  <c r="AH1043" i="1"/>
  <c r="AK1043" i="1"/>
  <c r="B1044" i="1"/>
  <c r="C1044" i="1"/>
  <c r="A1088" i="14" s="1"/>
  <c r="D1044" i="1"/>
  <c r="D1088" i="14" s="1"/>
  <c r="T1088" i="14" s="1"/>
  <c r="F1044" i="1"/>
  <c r="G1044" i="1"/>
  <c r="C1088" i="14" s="1"/>
  <c r="I1044" i="1"/>
  <c r="E1088" i="14" s="1"/>
  <c r="BX1088" i="14" s="1"/>
  <c r="J1044" i="1"/>
  <c r="F1088" i="14" s="1"/>
  <c r="BY1088" i="14" s="1"/>
  <c r="K1044" i="1"/>
  <c r="G1088" i="14" s="1"/>
  <c r="BZ1088" i="14" s="1"/>
  <c r="L1044" i="1"/>
  <c r="H1088" i="14" s="1"/>
  <c r="CA1088" i="14" s="1"/>
  <c r="M1044" i="1"/>
  <c r="I1088" i="14" s="1"/>
  <c r="CB1088" i="14" s="1"/>
  <c r="N1044" i="1"/>
  <c r="J1088" i="14" s="1"/>
  <c r="CC1088" i="14" s="1"/>
  <c r="O1044" i="1"/>
  <c r="K1088" i="14" s="1"/>
  <c r="CD1088" i="14" s="1"/>
  <c r="P1044" i="1"/>
  <c r="L1088" i="14" s="1"/>
  <c r="CE1088" i="14" s="1"/>
  <c r="Q1044" i="1"/>
  <c r="M1088" i="14" s="1"/>
  <c r="CF1088" i="14" s="1"/>
  <c r="R1044" i="1"/>
  <c r="N1088" i="14" s="1"/>
  <c r="CG1088" i="14" s="1"/>
  <c r="S1044" i="1"/>
  <c r="O1088" i="14" s="1"/>
  <c r="CH1088" i="14" s="1"/>
  <c r="T1044" i="1"/>
  <c r="P1088" i="14" s="1"/>
  <c r="CI1088" i="14" s="1"/>
  <c r="V1044" i="1"/>
  <c r="Y1044" i="1"/>
  <c r="AB1044" i="1"/>
  <c r="AE1044" i="1"/>
  <c r="AH1044" i="1"/>
  <c r="AK1044" i="1"/>
  <c r="B1045" i="1"/>
  <c r="C1045" i="1"/>
  <c r="A1089" i="14" s="1"/>
  <c r="D1045" i="1"/>
  <c r="D1089" i="14" s="1"/>
  <c r="T1089" i="14" s="1"/>
  <c r="F1045" i="1"/>
  <c r="G1045" i="1"/>
  <c r="C1089" i="14" s="1"/>
  <c r="I1045" i="1"/>
  <c r="E1089" i="14" s="1"/>
  <c r="BX1089" i="14" s="1"/>
  <c r="J1045" i="1"/>
  <c r="F1089" i="14" s="1"/>
  <c r="BY1089" i="14" s="1"/>
  <c r="K1045" i="1"/>
  <c r="G1089" i="14" s="1"/>
  <c r="BZ1089" i="14" s="1"/>
  <c r="L1045" i="1"/>
  <c r="H1089" i="14" s="1"/>
  <c r="CA1089" i="14" s="1"/>
  <c r="M1045" i="1"/>
  <c r="I1089" i="14" s="1"/>
  <c r="CB1089" i="14" s="1"/>
  <c r="N1045" i="1"/>
  <c r="J1089" i="14" s="1"/>
  <c r="CC1089" i="14" s="1"/>
  <c r="O1045" i="1"/>
  <c r="K1089" i="14" s="1"/>
  <c r="CD1089" i="14" s="1"/>
  <c r="P1045" i="1"/>
  <c r="L1089" i="14" s="1"/>
  <c r="CE1089" i="14" s="1"/>
  <c r="Q1045" i="1"/>
  <c r="M1089" i="14" s="1"/>
  <c r="CF1089" i="14" s="1"/>
  <c r="R1045" i="1"/>
  <c r="N1089" i="14" s="1"/>
  <c r="CG1089" i="14" s="1"/>
  <c r="S1045" i="1"/>
  <c r="O1089" i="14" s="1"/>
  <c r="CH1089" i="14" s="1"/>
  <c r="T1045" i="1"/>
  <c r="P1089" i="14" s="1"/>
  <c r="CI1089" i="14" s="1"/>
  <c r="V1045" i="1"/>
  <c r="Y1045" i="1"/>
  <c r="AB1045" i="1"/>
  <c r="AE1045" i="1"/>
  <c r="AH1045" i="1"/>
  <c r="AK1045" i="1"/>
  <c r="B1046" i="1"/>
  <c r="C1046" i="1"/>
  <c r="A1090" i="14" s="1"/>
  <c r="D1046" i="1"/>
  <c r="D1090" i="14" s="1"/>
  <c r="T1090" i="14" s="1"/>
  <c r="F1046" i="1"/>
  <c r="G1046" i="1"/>
  <c r="C1090" i="14" s="1"/>
  <c r="I1046" i="1"/>
  <c r="E1090" i="14" s="1"/>
  <c r="BX1090" i="14" s="1"/>
  <c r="J1046" i="1"/>
  <c r="F1090" i="14" s="1"/>
  <c r="BY1090" i="14" s="1"/>
  <c r="K1046" i="1"/>
  <c r="G1090" i="14" s="1"/>
  <c r="BZ1090" i="14" s="1"/>
  <c r="L1046" i="1"/>
  <c r="H1090" i="14" s="1"/>
  <c r="CA1090" i="14" s="1"/>
  <c r="M1046" i="1"/>
  <c r="I1090" i="14" s="1"/>
  <c r="CB1090" i="14" s="1"/>
  <c r="N1046" i="1"/>
  <c r="J1090" i="14" s="1"/>
  <c r="CC1090" i="14" s="1"/>
  <c r="O1046" i="1"/>
  <c r="K1090" i="14" s="1"/>
  <c r="CD1090" i="14" s="1"/>
  <c r="P1046" i="1"/>
  <c r="L1090" i="14" s="1"/>
  <c r="CE1090" i="14" s="1"/>
  <c r="Q1046" i="1"/>
  <c r="M1090" i="14" s="1"/>
  <c r="CF1090" i="14" s="1"/>
  <c r="R1046" i="1"/>
  <c r="N1090" i="14" s="1"/>
  <c r="CG1090" i="14" s="1"/>
  <c r="S1046" i="1"/>
  <c r="O1090" i="14" s="1"/>
  <c r="CH1090" i="14" s="1"/>
  <c r="T1046" i="1"/>
  <c r="P1090" i="14" s="1"/>
  <c r="CI1090" i="14" s="1"/>
  <c r="V1046" i="1"/>
  <c r="Y1046" i="1"/>
  <c r="AB1046" i="1"/>
  <c r="AE1046" i="1"/>
  <c r="AH1046" i="1"/>
  <c r="AK1046" i="1"/>
  <c r="B1047" i="1"/>
  <c r="C1047" i="1"/>
  <c r="A1091" i="14" s="1"/>
  <c r="D1047" i="1"/>
  <c r="D1091" i="14" s="1"/>
  <c r="T1091" i="14" s="1"/>
  <c r="F1047" i="1"/>
  <c r="G1047" i="1"/>
  <c r="C1091" i="14" s="1"/>
  <c r="I1047" i="1"/>
  <c r="E1091" i="14" s="1"/>
  <c r="BX1091" i="14" s="1"/>
  <c r="J1047" i="1"/>
  <c r="F1091" i="14" s="1"/>
  <c r="BY1091" i="14" s="1"/>
  <c r="K1047" i="1"/>
  <c r="G1091" i="14" s="1"/>
  <c r="BZ1091" i="14" s="1"/>
  <c r="L1047" i="1"/>
  <c r="H1091" i="14" s="1"/>
  <c r="CA1091" i="14" s="1"/>
  <c r="M1047" i="1"/>
  <c r="I1091" i="14" s="1"/>
  <c r="CB1091" i="14" s="1"/>
  <c r="N1047" i="1"/>
  <c r="J1091" i="14" s="1"/>
  <c r="CC1091" i="14" s="1"/>
  <c r="O1047" i="1"/>
  <c r="K1091" i="14" s="1"/>
  <c r="CD1091" i="14" s="1"/>
  <c r="P1047" i="1"/>
  <c r="L1091" i="14" s="1"/>
  <c r="CE1091" i="14" s="1"/>
  <c r="Q1047" i="1"/>
  <c r="M1091" i="14" s="1"/>
  <c r="CF1091" i="14" s="1"/>
  <c r="R1047" i="1"/>
  <c r="N1091" i="14" s="1"/>
  <c r="CG1091" i="14" s="1"/>
  <c r="S1047" i="1"/>
  <c r="O1091" i="14" s="1"/>
  <c r="CH1091" i="14" s="1"/>
  <c r="T1047" i="1"/>
  <c r="P1091" i="14" s="1"/>
  <c r="CI1091" i="14" s="1"/>
  <c r="V1047" i="1"/>
  <c r="Y1047" i="1"/>
  <c r="AB1047" i="1"/>
  <c r="AE1047" i="1"/>
  <c r="AH1047" i="1"/>
  <c r="AK1047" i="1"/>
  <c r="B1048" i="1"/>
  <c r="C1048" i="1"/>
  <c r="A1092" i="14" s="1"/>
  <c r="D1048" i="1"/>
  <c r="D1092" i="14" s="1"/>
  <c r="T1092" i="14" s="1"/>
  <c r="F1048" i="1"/>
  <c r="G1048" i="1"/>
  <c r="C1092" i="14" s="1"/>
  <c r="I1048" i="1"/>
  <c r="E1092" i="14" s="1"/>
  <c r="BX1092" i="14" s="1"/>
  <c r="J1048" i="1"/>
  <c r="F1092" i="14" s="1"/>
  <c r="BY1092" i="14" s="1"/>
  <c r="K1048" i="1"/>
  <c r="G1092" i="14" s="1"/>
  <c r="BZ1092" i="14" s="1"/>
  <c r="L1048" i="1"/>
  <c r="H1092" i="14" s="1"/>
  <c r="CA1092" i="14" s="1"/>
  <c r="M1048" i="1"/>
  <c r="I1092" i="14" s="1"/>
  <c r="CB1092" i="14" s="1"/>
  <c r="N1048" i="1"/>
  <c r="J1092" i="14" s="1"/>
  <c r="CC1092" i="14" s="1"/>
  <c r="O1048" i="1"/>
  <c r="K1092" i="14" s="1"/>
  <c r="CD1092" i="14" s="1"/>
  <c r="P1048" i="1"/>
  <c r="L1092" i="14" s="1"/>
  <c r="CE1092" i="14" s="1"/>
  <c r="Q1048" i="1"/>
  <c r="M1092" i="14" s="1"/>
  <c r="CF1092" i="14" s="1"/>
  <c r="R1048" i="1"/>
  <c r="N1092" i="14" s="1"/>
  <c r="CG1092" i="14" s="1"/>
  <c r="S1048" i="1"/>
  <c r="O1092" i="14" s="1"/>
  <c r="CH1092" i="14" s="1"/>
  <c r="T1048" i="1"/>
  <c r="P1092" i="14" s="1"/>
  <c r="CI1092" i="14" s="1"/>
  <c r="V1048" i="1"/>
  <c r="Y1048" i="1"/>
  <c r="AB1048" i="1"/>
  <c r="AE1048" i="1"/>
  <c r="AH1048" i="1"/>
  <c r="AK1048" i="1"/>
  <c r="B1049" i="1"/>
  <c r="C1049" i="1"/>
  <c r="A1093" i="14" s="1"/>
  <c r="D1049" i="1"/>
  <c r="D1093" i="14" s="1"/>
  <c r="T1093" i="14" s="1"/>
  <c r="F1049" i="1"/>
  <c r="G1049" i="1"/>
  <c r="I1049" i="1"/>
  <c r="E1093" i="14" s="1"/>
  <c r="BX1093" i="14" s="1"/>
  <c r="J1049" i="1"/>
  <c r="F1093" i="14" s="1"/>
  <c r="BY1093" i="14" s="1"/>
  <c r="K1049" i="1"/>
  <c r="G1093" i="14" s="1"/>
  <c r="BZ1093" i="14" s="1"/>
  <c r="L1049" i="1"/>
  <c r="H1093" i="14" s="1"/>
  <c r="CA1093" i="14" s="1"/>
  <c r="M1049" i="1"/>
  <c r="I1093" i="14" s="1"/>
  <c r="CB1093" i="14" s="1"/>
  <c r="N1049" i="1"/>
  <c r="J1093" i="14" s="1"/>
  <c r="CC1093" i="14" s="1"/>
  <c r="O1049" i="1"/>
  <c r="K1093" i="14" s="1"/>
  <c r="CD1093" i="14" s="1"/>
  <c r="P1049" i="1"/>
  <c r="L1093" i="14" s="1"/>
  <c r="CE1093" i="14" s="1"/>
  <c r="Q1049" i="1"/>
  <c r="M1093" i="14" s="1"/>
  <c r="CF1093" i="14" s="1"/>
  <c r="R1049" i="1"/>
  <c r="N1093" i="14" s="1"/>
  <c r="CG1093" i="14" s="1"/>
  <c r="S1049" i="1"/>
  <c r="O1093" i="14" s="1"/>
  <c r="CH1093" i="14" s="1"/>
  <c r="T1049" i="1"/>
  <c r="P1093" i="14" s="1"/>
  <c r="CI1093" i="14" s="1"/>
  <c r="V1049" i="1"/>
  <c r="Y1049" i="1"/>
  <c r="AB1049" i="1"/>
  <c r="AE1049" i="1"/>
  <c r="AH1049" i="1"/>
  <c r="AK1049" i="1"/>
  <c r="B1050" i="1"/>
  <c r="C1050" i="1"/>
  <c r="A1094" i="14" s="1"/>
  <c r="D1050" i="1"/>
  <c r="D1094" i="14" s="1"/>
  <c r="T1094" i="14" s="1"/>
  <c r="F1050" i="1"/>
  <c r="G1050" i="1"/>
  <c r="I1050" i="1"/>
  <c r="E1094" i="14" s="1"/>
  <c r="BX1094" i="14" s="1"/>
  <c r="J1050" i="1"/>
  <c r="F1094" i="14" s="1"/>
  <c r="BY1094" i="14" s="1"/>
  <c r="K1050" i="1"/>
  <c r="G1094" i="14" s="1"/>
  <c r="BZ1094" i="14" s="1"/>
  <c r="L1050" i="1"/>
  <c r="H1094" i="14" s="1"/>
  <c r="CA1094" i="14" s="1"/>
  <c r="M1050" i="1"/>
  <c r="I1094" i="14" s="1"/>
  <c r="CB1094" i="14" s="1"/>
  <c r="N1050" i="1"/>
  <c r="J1094" i="14" s="1"/>
  <c r="CC1094" i="14" s="1"/>
  <c r="O1050" i="1"/>
  <c r="K1094" i="14" s="1"/>
  <c r="CD1094" i="14" s="1"/>
  <c r="P1050" i="1"/>
  <c r="L1094" i="14" s="1"/>
  <c r="CE1094" i="14" s="1"/>
  <c r="Q1050" i="1"/>
  <c r="M1094" i="14" s="1"/>
  <c r="CF1094" i="14" s="1"/>
  <c r="R1050" i="1"/>
  <c r="N1094" i="14" s="1"/>
  <c r="CG1094" i="14" s="1"/>
  <c r="S1050" i="1"/>
  <c r="O1094" i="14" s="1"/>
  <c r="CH1094" i="14" s="1"/>
  <c r="T1050" i="1"/>
  <c r="P1094" i="14" s="1"/>
  <c r="CI1094" i="14" s="1"/>
  <c r="V1050" i="1"/>
  <c r="Y1050" i="1"/>
  <c r="AB1050" i="1"/>
  <c r="AE1050" i="1"/>
  <c r="AH1050" i="1"/>
  <c r="AK1050" i="1"/>
  <c r="B1051" i="1"/>
  <c r="C1051" i="1"/>
  <c r="A1095" i="14" s="1"/>
  <c r="D1051" i="1"/>
  <c r="D1095" i="14" s="1"/>
  <c r="T1095" i="14" s="1"/>
  <c r="F1051" i="1"/>
  <c r="G1051" i="1"/>
  <c r="C1095" i="14" s="1"/>
  <c r="I1051" i="1"/>
  <c r="E1095" i="14" s="1"/>
  <c r="BX1095" i="14" s="1"/>
  <c r="J1051" i="1"/>
  <c r="F1095" i="14" s="1"/>
  <c r="BY1095" i="14" s="1"/>
  <c r="K1051" i="1"/>
  <c r="G1095" i="14" s="1"/>
  <c r="BZ1095" i="14" s="1"/>
  <c r="L1051" i="1"/>
  <c r="H1095" i="14" s="1"/>
  <c r="CA1095" i="14" s="1"/>
  <c r="M1051" i="1"/>
  <c r="I1095" i="14" s="1"/>
  <c r="CB1095" i="14" s="1"/>
  <c r="N1051" i="1"/>
  <c r="J1095" i="14" s="1"/>
  <c r="CC1095" i="14" s="1"/>
  <c r="O1051" i="1"/>
  <c r="K1095" i="14" s="1"/>
  <c r="CD1095" i="14" s="1"/>
  <c r="P1051" i="1"/>
  <c r="L1095" i="14" s="1"/>
  <c r="CE1095" i="14" s="1"/>
  <c r="Q1051" i="1"/>
  <c r="M1095" i="14" s="1"/>
  <c r="CF1095" i="14" s="1"/>
  <c r="R1051" i="1"/>
  <c r="N1095" i="14" s="1"/>
  <c r="CG1095" i="14" s="1"/>
  <c r="S1051" i="1"/>
  <c r="O1095" i="14" s="1"/>
  <c r="CH1095" i="14" s="1"/>
  <c r="T1051" i="1"/>
  <c r="P1095" i="14" s="1"/>
  <c r="CI1095" i="14" s="1"/>
  <c r="V1051" i="1"/>
  <c r="Y1051" i="1"/>
  <c r="AB1051" i="1"/>
  <c r="AE1051" i="1"/>
  <c r="AH1051" i="1"/>
  <c r="AK1051" i="1"/>
  <c r="B1052" i="1"/>
  <c r="C1052" i="1"/>
  <c r="A1096" i="14" s="1"/>
  <c r="D1052" i="1"/>
  <c r="D1096" i="14" s="1"/>
  <c r="T1096" i="14" s="1"/>
  <c r="F1052" i="1"/>
  <c r="G1052" i="1"/>
  <c r="C1096" i="14" s="1"/>
  <c r="I1052" i="1"/>
  <c r="E1096" i="14" s="1"/>
  <c r="BX1096" i="14" s="1"/>
  <c r="J1052" i="1"/>
  <c r="F1096" i="14" s="1"/>
  <c r="BY1096" i="14" s="1"/>
  <c r="K1052" i="1"/>
  <c r="G1096" i="14" s="1"/>
  <c r="BZ1096" i="14" s="1"/>
  <c r="L1052" i="1"/>
  <c r="H1096" i="14" s="1"/>
  <c r="CA1096" i="14" s="1"/>
  <c r="M1052" i="1"/>
  <c r="I1096" i="14" s="1"/>
  <c r="CB1096" i="14" s="1"/>
  <c r="N1052" i="1"/>
  <c r="J1096" i="14" s="1"/>
  <c r="CC1096" i="14" s="1"/>
  <c r="O1052" i="1"/>
  <c r="K1096" i="14" s="1"/>
  <c r="CD1096" i="14" s="1"/>
  <c r="P1052" i="1"/>
  <c r="L1096" i="14" s="1"/>
  <c r="CE1096" i="14" s="1"/>
  <c r="Q1052" i="1"/>
  <c r="M1096" i="14" s="1"/>
  <c r="CF1096" i="14" s="1"/>
  <c r="R1052" i="1"/>
  <c r="N1096" i="14" s="1"/>
  <c r="CG1096" i="14" s="1"/>
  <c r="S1052" i="1"/>
  <c r="O1096" i="14" s="1"/>
  <c r="CH1096" i="14" s="1"/>
  <c r="T1052" i="1"/>
  <c r="P1096" i="14" s="1"/>
  <c r="CI1096" i="14" s="1"/>
  <c r="V1052" i="1"/>
  <c r="Y1052" i="1"/>
  <c r="AB1052" i="1"/>
  <c r="AE1052" i="1"/>
  <c r="AH1052" i="1"/>
  <c r="AK1052" i="1"/>
  <c r="B1053" i="1"/>
  <c r="C1053" i="1"/>
  <c r="A1097" i="14" s="1"/>
  <c r="D1053" i="1"/>
  <c r="D1097" i="14" s="1"/>
  <c r="T1097" i="14" s="1"/>
  <c r="F1053" i="1"/>
  <c r="G1053" i="1"/>
  <c r="C1097" i="14" s="1"/>
  <c r="I1053" i="1"/>
  <c r="E1097" i="14" s="1"/>
  <c r="BX1097" i="14" s="1"/>
  <c r="J1053" i="1"/>
  <c r="F1097" i="14" s="1"/>
  <c r="BY1097" i="14" s="1"/>
  <c r="K1053" i="1"/>
  <c r="G1097" i="14" s="1"/>
  <c r="BZ1097" i="14" s="1"/>
  <c r="L1053" i="1"/>
  <c r="H1097" i="14" s="1"/>
  <c r="CA1097" i="14" s="1"/>
  <c r="M1053" i="1"/>
  <c r="I1097" i="14" s="1"/>
  <c r="CB1097" i="14" s="1"/>
  <c r="N1053" i="1"/>
  <c r="J1097" i="14" s="1"/>
  <c r="CC1097" i="14" s="1"/>
  <c r="O1053" i="1"/>
  <c r="K1097" i="14" s="1"/>
  <c r="CD1097" i="14" s="1"/>
  <c r="P1053" i="1"/>
  <c r="L1097" i="14" s="1"/>
  <c r="CE1097" i="14" s="1"/>
  <c r="Q1053" i="1"/>
  <c r="M1097" i="14" s="1"/>
  <c r="CF1097" i="14" s="1"/>
  <c r="R1053" i="1"/>
  <c r="N1097" i="14" s="1"/>
  <c r="CG1097" i="14" s="1"/>
  <c r="S1053" i="1"/>
  <c r="O1097" i="14" s="1"/>
  <c r="CH1097" i="14" s="1"/>
  <c r="T1053" i="1"/>
  <c r="P1097" i="14" s="1"/>
  <c r="CI1097" i="14" s="1"/>
  <c r="V1053" i="1"/>
  <c r="Y1053" i="1"/>
  <c r="AB1053" i="1"/>
  <c r="AE1053" i="1"/>
  <c r="AH1053" i="1"/>
  <c r="AK1053" i="1"/>
  <c r="B1054" i="1"/>
  <c r="C1054" i="1"/>
  <c r="A1098" i="14" s="1"/>
  <c r="D1054" i="1"/>
  <c r="D1098" i="14" s="1"/>
  <c r="T1098" i="14" s="1"/>
  <c r="F1054" i="1"/>
  <c r="G1054" i="1"/>
  <c r="C1098" i="14" s="1"/>
  <c r="I1054" i="1"/>
  <c r="E1098" i="14" s="1"/>
  <c r="BX1098" i="14" s="1"/>
  <c r="J1054" i="1"/>
  <c r="F1098" i="14" s="1"/>
  <c r="BY1098" i="14" s="1"/>
  <c r="K1054" i="1"/>
  <c r="G1098" i="14" s="1"/>
  <c r="BZ1098" i="14" s="1"/>
  <c r="L1054" i="1"/>
  <c r="H1098" i="14" s="1"/>
  <c r="CA1098" i="14" s="1"/>
  <c r="M1054" i="1"/>
  <c r="I1098" i="14" s="1"/>
  <c r="CB1098" i="14" s="1"/>
  <c r="N1054" i="1"/>
  <c r="J1098" i="14" s="1"/>
  <c r="CC1098" i="14" s="1"/>
  <c r="O1054" i="1"/>
  <c r="K1098" i="14" s="1"/>
  <c r="CD1098" i="14" s="1"/>
  <c r="P1054" i="1"/>
  <c r="L1098" i="14" s="1"/>
  <c r="CE1098" i="14" s="1"/>
  <c r="Q1054" i="1"/>
  <c r="M1098" i="14" s="1"/>
  <c r="CF1098" i="14" s="1"/>
  <c r="R1054" i="1"/>
  <c r="N1098" i="14" s="1"/>
  <c r="CG1098" i="14" s="1"/>
  <c r="S1054" i="1"/>
  <c r="O1098" i="14" s="1"/>
  <c r="CH1098" i="14" s="1"/>
  <c r="T1054" i="1"/>
  <c r="P1098" i="14" s="1"/>
  <c r="CI1098" i="14" s="1"/>
  <c r="V1054" i="1"/>
  <c r="Y1054" i="1"/>
  <c r="AB1054" i="1"/>
  <c r="AE1054" i="1"/>
  <c r="AH1054" i="1"/>
  <c r="AK1054" i="1"/>
  <c r="B1055" i="1"/>
  <c r="C1055" i="1"/>
  <c r="A1099" i="14" s="1"/>
  <c r="D1055" i="1"/>
  <c r="D1099" i="14" s="1"/>
  <c r="T1099" i="14" s="1"/>
  <c r="F1055" i="1"/>
  <c r="G1055" i="1"/>
  <c r="C1099" i="14" s="1"/>
  <c r="I1055" i="1"/>
  <c r="E1099" i="14" s="1"/>
  <c r="BX1099" i="14" s="1"/>
  <c r="J1055" i="1"/>
  <c r="F1099" i="14" s="1"/>
  <c r="BY1099" i="14" s="1"/>
  <c r="K1055" i="1"/>
  <c r="G1099" i="14" s="1"/>
  <c r="BZ1099" i="14" s="1"/>
  <c r="L1055" i="1"/>
  <c r="H1099" i="14" s="1"/>
  <c r="CA1099" i="14" s="1"/>
  <c r="M1055" i="1"/>
  <c r="I1099" i="14" s="1"/>
  <c r="CB1099" i="14" s="1"/>
  <c r="N1055" i="1"/>
  <c r="J1099" i="14" s="1"/>
  <c r="CC1099" i="14" s="1"/>
  <c r="O1055" i="1"/>
  <c r="K1099" i="14" s="1"/>
  <c r="CD1099" i="14" s="1"/>
  <c r="P1055" i="1"/>
  <c r="L1099" i="14" s="1"/>
  <c r="CE1099" i="14" s="1"/>
  <c r="Q1055" i="1"/>
  <c r="M1099" i="14" s="1"/>
  <c r="CF1099" i="14" s="1"/>
  <c r="R1055" i="1"/>
  <c r="N1099" i="14" s="1"/>
  <c r="CG1099" i="14" s="1"/>
  <c r="S1055" i="1"/>
  <c r="O1099" i="14" s="1"/>
  <c r="CH1099" i="14" s="1"/>
  <c r="T1055" i="1"/>
  <c r="P1099" i="14" s="1"/>
  <c r="CI1099" i="14" s="1"/>
  <c r="V1055" i="1"/>
  <c r="Y1055" i="1"/>
  <c r="AB1055" i="1"/>
  <c r="AE1055" i="1"/>
  <c r="AH1055" i="1"/>
  <c r="AK1055" i="1"/>
  <c r="B1056" i="1"/>
  <c r="C1056" i="1"/>
  <c r="A1100" i="14" s="1"/>
  <c r="D1056" i="1"/>
  <c r="D1100" i="14" s="1"/>
  <c r="T1100" i="14" s="1"/>
  <c r="F1056" i="1"/>
  <c r="G1056" i="1"/>
  <c r="C1100" i="14" s="1"/>
  <c r="I1056" i="1"/>
  <c r="E1100" i="14" s="1"/>
  <c r="BX1100" i="14" s="1"/>
  <c r="J1056" i="1"/>
  <c r="F1100" i="14" s="1"/>
  <c r="BY1100" i="14" s="1"/>
  <c r="K1056" i="1"/>
  <c r="G1100" i="14" s="1"/>
  <c r="BZ1100" i="14" s="1"/>
  <c r="L1056" i="1"/>
  <c r="H1100" i="14" s="1"/>
  <c r="CA1100" i="14" s="1"/>
  <c r="M1056" i="1"/>
  <c r="I1100" i="14" s="1"/>
  <c r="CB1100" i="14" s="1"/>
  <c r="N1056" i="1"/>
  <c r="J1100" i="14" s="1"/>
  <c r="CC1100" i="14" s="1"/>
  <c r="O1056" i="1"/>
  <c r="K1100" i="14" s="1"/>
  <c r="CD1100" i="14" s="1"/>
  <c r="P1056" i="1"/>
  <c r="L1100" i="14" s="1"/>
  <c r="CE1100" i="14" s="1"/>
  <c r="Q1056" i="1"/>
  <c r="M1100" i="14" s="1"/>
  <c r="CF1100" i="14" s="1"/>
  <c r="R1056" i="1"/>
  <c r="N1100" i="14" s="1"/>
  <c r="CG1100" i="14" s="1"/>
  <c r="S1056" i="1"/>
  <c r="O1100" i="14" s="1"/>
  <c r="CH1100" i="14" s="1"/>
  <c r="T1056" i="1"/>
  <c r="P1100" i="14" s="1"/>
  <c r="CI1100" i="14" s="1"/>
  <c r="V1056" i="1"/>
  <c r="Y1056" i="1"/>
  <c r="AB1056" i="1"/>
  <c r="AE1056" i="1"/>
  <c r="AH1056" i="1"/>
  <c r="AK1056" i="1"/>
  <c r="B1057" i="1"/>
  <c r="C1057" i="1"/>
  <c r="A1101" i="14" s="1"/>
  <c r="D1057" i="1"/>
  <c r="D1101" i="14" s="1"/>
  <c r="T1101" i="14" s="1"/>
  <c r="F1057" i="1"/>
  <c r="G1057" i="1"/>
  <c r="I1057" i="1"/>
  <c r="E1101" i="14" s="1"/>
  <c r="BX1101" i="14" s="1"/>
  <c r="J1057" i="1"/>
  <c r="F1101" i="14" s="1"/>
  <c r="BY1101" i="14" s="1"/>
  <c r="K1057" i="1"/>
  <c r="G1101" i="14" s="1"/>
  <c r="BZ1101" i="14" s="1"/>
  <c r="L1057" i="1"/>
  <c r="H1101" i="14" s="1"/>
  <c r="CA1101" i="14" s="1"/>
  <c r="M1057" i="1"/>
  <c r="I1101" i="14" s="1"/>
  <c r="CB1101" i="14" s="1"/>
  <c r="N1057" i="1"/>
  <c r="J1101" i="14" s="1"/>
  <c r="CC1101" i="14" s="1"/>
  <c r="O1057" i="1"/>
  <c r="K1101" i="14" s="1"/>
  <c r="CD1101" i="14" s="1"/>
  <c r="P1057" i="1"/>
  <c r="L1101" i="14" s="1"/>
  <c r="CE1101" i="14" s="1"/>
  <c r="Q1057" i="1"/>
  <c r="M1101" i="14" s="1"/>
  <c r="CF1101" i="14" s="1"/>
  <c r="R1057" i="1"/>
  <c r="N1101" i="14" s="1"/>
  <c r="CG1101" i="14" s="1"/>
  <c r="S1057" i="1"/>
  <c r="O1101" i="14" s="1"/>
  <c r="CH1101" i="14" s="1"/>
  <c r="T1057" i="1"/>
  <c r="P1101" i="14" s="1"/>
  <c r="CI1101" i="14" s="1"/>
  <c r="V1057" i="1"/>
  <c r="Y1057" i="1"/>
  <c r="AB1057" i="1"/>
  <c r="AE1057" i="1"/>
  <c r="AH1057" i="1"/>
  <c r="AK1057" i="1"/>
  <c r="B1058" i="1"/>
  <c r="C1058" i="1"/>
  <c r="A1102" i="14" s="1"/>
  <c r="D1058" i="1"/>
  <c r="D1102" i="14" s="1"/>
  <c r="T1102" i="14" s="1"/>
  <c r="F1058" i="1"/>
  <c r="G1058" i="1"/>
  <c r="I1058" i="1"/>
  <c r="E1102" i="14" s="1"/>
  <c r="BX1102" i="14" s="1"/>
  <c r="J1058" i="1"/>
  <c r="F1102" i="14" s="1"/>
  <c r="BY1102" i="14" s="1"/>
  <c r="K1058" i="1"/>
  <c r="G1102" i="14" s="1"/>
  <c r="BZ1102" i="14" s="1"/>
  <c r="L1058" i="1"/>
  <c r="H1102" i="14" s="1"/>
  <c r="CA1102" i="14" s="1"/>
  <c r="M1058" i="1"/>
  <c r="I1102" i="14" s="1"/>
  <c r="CB1102" i="14" s="1"/>
  <c r="N1058" i="1"/>
  <c r="J1102" i="14" s="1"/>
  <c r="CC1102" i="14" s="1"/>
  <c r="O1058" i="1"/>
  <c r="K1102" i="14" s="1"/>
  <c r="CD1102" i="14" s="1"/>
  <c r="P1058" i="1"/>
  <c r="L1102" i="14" s="1"/>
  <c r="CE1102" i="14" s="1"/>
  <c r="Q1058" i="1"/>
  <c r="M1102" i="14" s="1"/>
  <c r="CF1102" i="14" s="1"/>
  <c r="R1058" i="1"/>
  <c r="N1102" i="14" s="1"/>
  <c r="CG1102" i="14" s="1"/>
  <c r="S1058" i="1"/>
  <c r="O1102" i="14" s="1"/>
  <c r="CH1102" i="14" s="1"/>
  <c r="T1058" i="1"/>
  <c r="P1102" i="14" s="1"/>
  <c r="CI1102" i="14" s="1"/>
  <c r="V1058" i="1"/>
  <c r="Y1058" i="1"/>
  <c r="AB1058" i="1"/>
  <c r="AE1058" i="1"/>
  <c r="AH1058" i="1"/>
  <c r="AK1058" i="1"/>
  <c r="B1059" i="1"/>
  <c r="C1059" i="1"/>
  <c r="A1103" i="14" s="1"/>
  <c r="D1059" i="1"/>
  <c r="D1103" i="14" s="1"/>
  <c r="T1103" i="14" s="1"/>
  <c r="F1059" i="1"/>
  <c r="G1059" i="1"/>
  <c r="C1103" i="14" s="1"/>
  <c r="I1059" i="1"/>
  <c r="E1103" i="14" s="1"/>
  <c r="BX1103" i="14" s="1"/>
  <c r="J1059" i="1"/>
  <c r="F1103" i="14" s="1"/>
  <c r="BY1103" i="14" s="1"/>
  <c r="K1059" i="1"/>
  <c r="G1103" i="14" s="1"/>
  <c r="BZ1103" i="14" s="1"/>
  <c r="L1059" i="1"/>
  <c r="H1103" i="14" s="1"/>
  <c r="CA1103" i="14" s="1"/>
  <c r="M1059" i="1"/>
  <c r="I1103" i="14" s="1"/>
  <c r="CB1103" i="14" s="1"/>
  <c r="N1059" i="1"/>
  <c r="J1103" i="14" s="1"/>
  <c r="CC1103" i="14" s="1"/>
  <c r="O1059" i="1"/>
  <c r="K1103" i="14" s="1"/>
  <c r="CD1103" i="14" s="1"/>
  <c r="P1059" i="1"/>
  <c r="L1103" i="14" s="1"/>
  <c r="CE1103" i="14" s="1"/>
  <c r="Q1059" i="1"/>
  <c r="M1103" i="14" s="1"/>
  <c r="CF1103" i="14" s="1"/>
  <c r="R1059" i="1"/>
  <c r="N1103" i="14" s="1"/>
  <c r="CG1103" i="14" s="1"/>
  <c r="S1059" i="1"/>
  <c r="O1103" i="14" s="1"/>
  <c r="CH1103" i="14" s="1"/>
  <c r="T1059" i="1"/>
  <c r="P1103" i="14" s="1"/>
  <c r="CI1103" i="14" s="1"/>
  <c r="V1059" i="1"/>
  <c r="Y1059" i="1"/>
  <c r="AB1059" i="1"/>
  <c r="AE1059" i="1"/>
  <c r="AH1059" i="1"/>
  <c r="AK1059" i="1"/>
  <c r="B1060" i="1"/>
  <c r="C1060" i="1"/>
  <c r="A1104" i="14" s="1"/>
  <c r="D1060" i="1"/>
  <c r="D1104" i="14" s="1"/>
  <c r="T1104" i="14" s="1"/>
  <c r="F1060" i="1"/>
  <c r="G1060" i="1"/>
  <c r="C1104" i="14" s="1"/>
  <c r="I1060" i="1"/>
  <c r="E1104" i="14" s="1"/>
  <c r="BX1104" i="14" s="1"/>
  <c r="J1060" i="1"/>
  <c r="F1104" i="14" s="1"/>
  <c r="BY1104" i="14" s="1"/>
  <c r="K1060" i="1"/>
  <c r="G1104" i="14" s="1"/>
  <c r="BZ1104" i="14" s="1"/>
  <c r="L1060" i="1"/>
  <c r="H1104" i="14" s="1"/>
  <c r="CA1104" i="14" s="1"/>
  <c r="M1060" i="1"/>
  <c r="I1104" i="14" s="1"/>
  <c r="CB1104" i="14" s="1"/>
  <c r="N1060" i="1"/>
  <c r="J1104" i="14" s="1"/>
  <c r="CC1104" i="14" s="1"/>
  <c r="O1060" i="1"/>
  <c r="K1104" i="14" s="1"/>
  <c r="CD1104" i="14" s="1"/>
  <c r="P1060" i="1"/>
  <c r="L1104" i="14" s="1"/>
  <c r="CE1104" i="14" s="1"/>
  <c r="Q1060" i="1"/>
  <c r="M1104" i="14" s="1"/>
  <c r="CF1104" i="14" s="1"/>
  <c r="R1060" i="1"/>
  <c r="N1104" i="14" s="1"/>
  <c r="CG1104" i="14" s="1"/>
  <c r="S1060" i="1"/>
  <c r="O1104" i="14" s="1"/>
  <c r="CH1104" i="14" s="1"/>
  <c r="T1060" i="1"/>
  <c r="P1104" i="14" s="1"/>
  <c r="CI1104" i="14" s="1"/>
  <c r="V1060" i="1"/>
  <c r="Y1060" i="1"/>
  <c r="AB1060" i="1"/>
  <c r="AE1060" i="1"/>
  <c r="AH1060" i="1"/>
  <c r="AK1060" i="1"/>
  <c r="B1061" i="1"/>
  <c r="C1061" i="1"/>
  <c r="A1105" i="14" s="1"/>
  <c r="D1061" i="1"/>
  <c r="D1105" i="14" s="1"/>
  <c r="T1105" i="14" s="1"/>
  <c r="F1061" i="1"/>
  <c r="G1061" i="1"/>
  <c r="C1105" i="14" s="1"/>
  <c r="I1061" i="1"/>
  <c r="E1105" i="14" s="1"/>
  <c r="BX1105" i="14" s="1"/>
  <c r="J1061" i="1"/>
  <c r="F1105" i="14" s="1"/>
  <c r="BY1105" i="14" s="1"/>
  <c r="K1061" i="1"/>
  <c r="G1105" i="14" s="1"/>
  <c r="BZ1105" i="14" s="1"/>
  <c r="L1061" i="1"/>
  <c r="H1105" i="14" s="1"/>
  <c r="CA1105" i="14" s="1"/>
  <c r="M1061" i="1"/>
  <c r="I1105" i="14" s="1"/>
  <c r="CB1105" i="14" s="1"/>
  <c r="N1061" i="1"/>
  <c r="J1105" i="14" s="1"/>
  <c r="CC1105" i="14" s="1"/>
  <c r="O1061" i="1"/>
  <c r="K1105" i="14" s="1"/>
  <c r="CD1105" i="14" s="1"/>
  <c r="P1061" i="1"/>
  <c r="L1105" i="14" s="1"/>
  <c r="CE1105" i="14" s="1"/>
  <c r="Q1061" i="1"/>
  <c r="M1105" i="14" s="1"/>
  <c r="CF1105" i="14" s="1"/>
  <c r="R1061" i="1"/>
  <c r="N1105" i="14" s="1"/>
  <c r="CG1105" i="14" s="1"/>
  <c r="S1061" i="1"/>
  <c r="O1105" i="14" s="1"/>
  <c r="CH1105" i="14" s="1"/>
  <c r="T1061" i="1"/>
  <c r="P1105" i="14" s="1"/>
  <c r="CI1105" i="14" s="1"/>
  <c r="V1061" i="1"/>
  <c r="Y1061" i="1"/>
  <c r="AB1061" i="1"/>
  <c r="AE1061" i="1"/>
  <c r="AH1061" i="1"/>
  <c r="AK1061" i="1"/>
  <c r="B1062" i="1"/>
  <c r="C1062" i="1"/>
  <c r="A1106" i="14" s="1"/>
  <c r="D1062" i="1"/>
  <c r="D1106" i="14" s="1"/>
  <c r="T1106" i="14" s="1"/>
  <c r="F1062" i="1"/>
  <c r="G1062" i="1"/>
  <c r="C1106" i="14" s="1"/>
  <c r="I1062" i="1"/>
  <c r="E1106" i="14" s="1"/>
  <c r="BX1106" i="14" s="1"/>
  <c r="J1062" i="1"/>
  <c r="F1106" i="14" s="1"/>
  <c r="BY1106" i="14" s="1"/>
  <c r="K1062" i="1"/>
  <c r="G1106" i="14" s="1"/>
  <c r="BZ1106" i="14" s="1"/>
  <c r="L1062" i="1"/>
  <c r="H1106" i="14" s="1"/>
  <c r="CA1106" i="14" s="1"/>
  <c r="M1062" i="1"/>
  <c r="I1106" i="14" s="1"/>
  <c r="CB1106" i="14" s="1"/>
  <c r="N1062" i="1"/>
  <c r="J1106" i="14" s="1"/>
  <c r="CC1106" i="14" s="1"/>
  <c r="O1062" i="1"/>
  <c r="K1106" i="14" s="1"/>
  <c r="CD1106" i="14" s="1"/>
  <c r="P1062" i="1"/>
  <c r="L1106" i="14" s="1"/>
  <c r="CE1106" i="14" s="1"/>
  <c r="Q1062" i="1"/>
  <c r="M1106" i="14" s="1"/>
  <c r="CF1106" i="14" s="1"/>
  <c r="R1062" i="1"/>
  <c r="N1106" i="14" s="1"/>
  <c r="CG1106" i="14" s="1"/>
  <c r="S1062" i="1"/>
  <c r="O1106" i="14" s="1"/>
  <c r="CH1106" i="14" s="1"/>
  <c r="T1062" i="1"/>
  <c r="P1106" i="14" s="1"/>
  <c r="CI1106" i="14" s="1"/>
  <c r="V1062" i="1"/>
  <c r="Y1062" i="1"/>
  <c r="AB1062" i="1"/>
  <c r="AE1062" i="1"/>
  <c r="AH1062" i="1"/>
  <c r="AK1062" i="1"/>
  <c r="B1063" i="1"/>
  <c r="C1063" i="1"/>
  <c r="A1107" i="14" s="1"/>
  <c r="D1063" i="1"/>
  <c r="D1107" i="14" s="1"/>
  <c r="T1107" i="14" s="1"/>
  <c r="F1063" i="1"/>
  <c r="G1063" i="1"/>
  <c r="C1107" i="14" s="1"/>
  <c r="I1063" i="1"/>
  <c r="E1107" i="14" s="1"/>
  <c r="BX1107" i="14" s="1"/>
  <c r="J1063" i="1"/>
  <c r="F1107" i="14" s="1"/>
  <c r="BY1107" i="14" s="1"/>
  <c r="K1063" i="1"/>
  <c r="G1107" i="14" s="1"/>
  <c r="BZ1107" i="14" s="1"/>
  <c r="L1063" i="1"/>
  <c r="H1107" i="14" s="1"/>
  <c r="CA1107" i="14" s="1"/>
  <c r="M1063" i="1"/>
  <c r="I1107" i="14" s="1"/>
  <c r="CB1107" i="14" s="1"/>
  <c r="N1063" i="1"/>
  <c r="J1107" i="14" s="1"/>
  <c r="CC1107" i="14" s="1"/>
  <c r="O1063" i="1"/>
  <c r="K1107" i="14" s="1"/>
  <c r="CD1107" i="14" s="1"/>
  <c r="P1063" i="1"/>
  <c r="L1107" i="14" s="1"/>
  <c r="CE1107" i="14" s="1"/>
  <c r="Q1063" i="1"/>
  <c r="M1107" i="14" s="1"/>
  <c r="CF1107" i="14" s="1"/>
  <c r="R1063" i="1"/>
  <c r="N1107" i="14" s="1"/>
  <c r="CG1107" i="14" s="1"/>
  <c r="S1063" i="1"/>
  <c r="O1107" i="14" s="1"/>
  <c r="CH1107" i="14" s="1"/>
  <c r="T1063" i="1"/>
  <c r="P1107" i="14" s="1"/>
  <c r="CI1107" i="14" s="1"/>
  <c r="V1063" i="1"/>
  <c r="Y1063" i="1"/>
  <c r="AB1063" i="1"/>
  <c r="AE1063" i="1"/>
  <c r="AH1063" i="1"/>
  <c r="AK1063" i="1"/>
  <c r="B1064" i="1"/>
  <c r="C1064" i="1"/>
  <c r="A1108" i="14" s="1"/>
  <c r="D1064" i="1"/>
  <c r="D1108" i="14" s="1"/>
  <c r="T1108" i="14" s="1"/>
  <c r="F1064" i="1"/>
  <c r="G1064" i="1"/>
  <c r="C1108" i="14" s="1"/>
  <c r="I1064" i="1"/>
  <c r="E1108" i="14" s="1"/>
  <c r="BX1108" i="14" s="1"/>
  <c r="J1064" i="1"/>
  <c r="F1108" i="14" s="1"/>
  <c r="BY1108" i="14" s="1"/>
  <c r="K1064" i="1"/>
  <c r="G1108" i="14" s="1"/>
  <c r="BZ1108" i="14" s="1"/>
  <c r="L1064" i="1"/>
  <c r="H1108" i="14" s="1"/>
  <c r="CA1108" i="14" s="1"/>
  <c r="M1064" i="1"/>
  <c r="I1108" i="14" s="1"/>
  <c r="CB1108" i="14" s="1"/>
  <c r="N1064" i="1"/>
  <c r="J1108" i="14" s="1"/>
  <c r="CC1108" i="14" s="1"/>
  <c r="O1064" i="1"/>
  <c r="K1108" i="14" s="1"/>
  <c r="CD1108" i="14" s="1"/>
  <c r="P1064" i="1"/>
  <c r="L1108" i="14" s="1"/>
  <c r="CE1108" i="14" s="1"/>
  <c r="Q1064" i="1"/>
  <c r="M1108" i="14" s="1"/>
  <c r="CF1108" i="14" s="1"/>
  <c r="R1064" i="1"/>
  <c r="N1108" i="14" s="1"/>
  <c r="CG1108" i="14" s="1"/>
  <c r="S1064" i="1"/>
  <c r="O1108" i="14" s="1"/>
  <c r="CH1108" i="14" s="1"/>
  <c r="T1064" i="1"/>
  <c r="P1108" i="14" s="1"/>
  <c r="CI1108" i="14" s="1"/>
  <c r="V1064" i="1"/>
  <c r="Y1064" i="1"/>
  <c r="AB1064" i="1"/>
  <c r="AE1064" i="1"/>
  <c r="AH1064" i="1"/>
  <c r="AK1064" i="1"/>
  <c r="B1065" i="1"/>
  <c r="C1065" i="1"/>
  <c r="A1109" i="14" s="1"/>
  <c r="D1065" i="1"/>
  <c r="D1109" i="14" s="1"/>
  <c r="T1109" i="14" s="1"/>
  <c r="F1065" i="1"/>
  <c r="G1065" i="1"/>
  <c r="I1065" i="1"/>
  <c r="E1109" i="14" s="1"/>
  <c r="BX1109" i="14" s="1"/>
  <c r="J1065" i="1"/>
  <c r="F1109" i="14" s="1"/>
  <c r="BY1109" i="14" s="1"/>
  <c r="K1065" i="1"/>
  <c r="G1109" i="14" s="1"/>
  <c r="BZ1109" i="14" s="1"/>
  <c r="L1065" i="1"/>
  <c r="H1109" i="14" s="1"/>
  <c r="CA1109" i="14" s="1"/>
  <c r="M1065" i="1"/>
  <c r="I1109" i="14" s="1"/>
  <c r="CB1109" i="14" s="1"/>
  <c r="N1065" i="1"/>
  <c r="J1109" i="14" s="1"/>
  <c r="CC1109" i="14" s="1"/>
  <c r="O1065" i="1"/>
  <c r="K1109" i="14" s="1"/>
  <c r="CD1109" i="14" s="1"/>
  <c r="P1065" i="1"/>
  <c r="L1109" i="14" s="1"/>
  <c r="CE1109" i="14" s="1"/>
  <c r="Q1065" i="1"/>
  <c r="M1109" i="14" s="1"/>
  <c r="CF1109" i="14" s="1"/>
  <c r="R1065" i="1"/>
  <c r="N1109" i="14" s="1"/>
  <c r="CG1109" i="14" s="1"/>
  <c r="S1065" i="1"/>
  <c r="O1109" i="14" s="1"/>
  <c r="CH1109" i="14" s="1"/>
  <c r="T1065" i="1"/>
  <c r="P1109" i="14" s="1"/>
  <c r="CI1109" i="14" s="1"/>
  <c r="V1065" i="1"/>
  <c r="Y1065" i="1"/>
  <c r="AB1065" i="1"/>
  <c r="AE1065" i="1"/>
  <c r="AH1065" i="1"/>
  <c r="AK1065" i="1"/>
  <c r="B1066" i="1"/>
  <c r="C1066" i="1"/>
  <c r="A1110" i="14" s="1"/>
  <c r="D1066" i="1"/>
  <c r="D1110" i="14" s="1"/>
  <c r="T1110" i="14" s="1"/>
  <c r="F1066" i="1"/>
  <c r="G1066" i="1"/>
  <c r="I1066" i="1"/>
  <c r="E1110" i="14" s="1"/>
  <c r="BX1110" i="14" s="1"/>
  <c r="J1066" i="1"/>
  <c r="F1110" i="14" s="1"/>
  <c r="BY1110" i="14" s="1"/>
  <c r="K1066" i="1"/>
  <c r="G1110" i="14" s="1"/>
  <c r="BZ1110" i="14" s="1"/>
  <c r="L1066" i="1"/>
  <c r="H1110" i="14" s="1"/>
  <c r="CA1110" i="14" s="1"/>
  <c r="M1066" i="1"/>
  <c r="I1110" i="14" s="1"/>
  <c r="CB1110" i="14" s="1"/>
  <c r="N1066" i="1"/>
  <c r="J1110" i="14" s="1"/>
  <c r="CC1110" i="14" s="1"/>
  <c r="O1066" i="1"/>
  <c r="K1110" i="14" s="1"/>
  <c r="CD1110" i="14" s="1"/>
  <c r="P1066" i="1"/>
  <c r="L1110" i="14" s="1"/>
  <c r="CE1110" i="14" s="1"/>
  <c r="Q1066" i="1"/>
  <c r="M1110" i="14" s="1"/>
  <c r="CF1110" i="14" s="1"/>
  <c r="R1066" i="1"/>
  <c r="N1110" i="14" s="1"/>
  <c r="CG1110" i="14" s="1"/>
  <c r="S1066" i="1"/>
  <c r="O1110" i="14" s="1"/>
  <c r="CH1110" i="14" s="1"/>
  <c r="T1066" i="1"/>
  <c r="P1110" i="14" s="1"/>
  <c r="CI1110" i="14" s="1"/>
  <c r="V1066" i="1"/>
  <c r="Y1066" i="1"/>
  <c r="AB1066" i="1"/>
  <c r="AE1066" i="1"/>
  <c r="AH1066" i="1"/>
  <c r="AK1066" i="1"/>
  <c r="B1067" i="1"/>
  <c r="C1067" i="1"/>
  <c r="A1111" i="14" s="1"/>
  <c r="D1067" i="1"/>
  <c r="D1111" i="14" s="1"/>
  <c r="T1111" i="14" s="1"/>
  <c r="F1067" i="1"/>
  <c r="G1067" i="1"/>
  <c r="C1111" i="14" s="1"/>
  <c r="I1067" i="1"/>
  <c r="E1111" i="14" s="1"/>
  <c r="BX1111" i="14" s="1"/>
  <c r="J1067" i="1"/>
  <c r="F1111" i="14" s="1"/>
  <c r="BY1111" i="14" s="1"/>
  <c r="K1067" i="1"/>
  <c r="G1111" i="14" s="1"/>
  <c r="BZ1111" i="14" s="1"/>
  <c r="L1067" i="1"/>
  <c r="H1111" i="14" s="1"/>
  <c r="CA1111" i="14" s="1"/>
  <c r="M1067" i="1"/>
  <c r="I1111" i="14" s="1"/>
  <c r="CB1111" i="14" s="1"/>
  <c r="N1067" i="1"/>
  <c r="J1111" i="14" s="1"/>
  <c r="CC1111" i="14" s="1"/>
  <c r="O1067" i="1"/>
  <c r="K1111" i="14" s="1"/>
  <c r="CD1111" i="14" s="1"/>
  <c r="P1067" i="1"/>
  <c r="L1111" i="14" s="1"/>
  <c r="CE1111" i="14" s="1"/>
  <c r="Q1067" i="1"/>
  <c r="M1111" i="14" s="1"/>
  <c r="CF1111" i="14" s="1"/>
  <c r="R1067" i="1"/>
  <c r="N1111" i="14" s="1"/>
  <c r="CG1111" i="14" s="1"/>
  <c r="S1067" i="1"/>
  <c r="O1111" i="14" s="1"/>
  <c r="CH1111" i="14" s="1"/>
  <c r="T1067" i="1"/>
  <c r="P1111" i="14" s="1"/>
  <c r="CI1111" i="14" s="1"/>
  <c r="V1067" i="1"/>
  <c r="Y1067" i="1"/>
  <c r="AB1067" i="1"/>
  <c r="AE1067" i="1"/>
  <c r="AH1067" i="1"/>
  <c r="AK1067" i="1"/>
  <c r="B1068" i="1"/>
  <c r="C1068" i="1"/>
  <c r="A1112" i="14" s="1"/>
  <c r="D1068" i="1"/>
  <c r="D1112" i="14" s="1"/>
  <c r="T1112" i="14" s="1"/>
  <c r="F1068" i="1"/>
  <c r="G1068" i="1"/>
  <c r="C1112" i="14" s="1"/>
  <c r="I1068" i="1"/>
  <c r="E1112" i="14" s="1"/>
  <c r="BX1112" i="14" s="1"/>
  <c r="J1068" i="1"/>
  <c r="F1112" i="14" s="1"/>
  <c r="BY1112" i="14" s="1"/>
  <c r="K1068" i="1"/>
  <c r="G1112" i="14" s="1"/>
  <c r="BZ1112" i="14" s="1"/>
  <c r="L1068" i="1"/>
  <c r="H1112" i="14" s="1"/>
  <c r="CA1112" i="14" s="1"/>
  <c r="M1068" i="1"/>
  <c r="I1112" i="14" s="1"/>
  <c r="CB1112" i="14" s="1"/>
  <c r="N1068" i="1"/>
  <c r="J1112" i="14" s="1"/>
  <c r="CC1112" i="14" s="1"/>
  <c r="O1068" i="1"/>
  <c r="K1112" i="14" s="1"/>
  <c r="CD1112" i="14" s="1"/>
  <c r="P1068" i="1"/>
  <c r="L1112" i="14" s="1"/>
  <c r="CE1112" i="14" s="1"/>
  <c r="Q1068" i="1"/>
  <c r="M1112" i="14" s="1"/>
  <c r="CF1112" i="14" s="1"/>
  <c r="R1068" i="1"/>
  <c r="N1112" i="14" s="1"/>
  <c r="CG1112" i="14" s="1"/>
  <c r="S1068" i="1"/>
  <c r="O1112" i="14" s="1"/>
  <c r="CH1112" i="14" s="1"/>
  <c r="T1068" i="1"/>
  <c r="P1112" i="14" s="1"/>
  <c r="CI1112" i="14" s="1"/>
  <c r="V1068" i="1"/>
  <c r="Y1068" i="1"/>
  <c r="AB1068" i="1"/>
  <c r="AE1068" i="1"/>
  <c r="AH1068" i="1"/>
  <c r="AK1068" i="1"/>
  <c r="B1069" i="1"/>
  <c r="C1069" i="1"/>
  <c r="A1113" i="14" s="1"/>
  <c r="D1069" i="1"/>
  <c r="D1113" i="14" s="1"/>
  <c r="T1113" i="14" s="1"/>
  <c r="F1069" i="1"/>
  <c r="G1069" i="1"/>
  <c r="C1113" i="14" s="1"/>
  <c r="I1069" i="1"/>
  <c r="E1113" i="14" s="1"/>
  <c r="BX1113" i="14" s="1"/>
  <c r="J1069" i="1"/>
  <c r="F1113" i="14" s="1"/>
  <c r="BY1113" i="14" s="1"/>
  <c r="K1069" i="1"/>
  <c r="G1113" i="14" s="1"/>
  <c r="BZ1113" i="14" s="1"/>
  <c r="L1069" i="1"/>
  <c r="H1113" i="14" s="1"/>
  <c r="CA1113" i="14" s="1"/>
  <c r="M1069" i="1"/>
  <c r="I1113" i="14" s="1"/>
  <c r="CB1113" i="14" s="1"/>
  <c r="N1069" i="1"/>
  <c r="J1113" i="14" s="1"/>
  <c r="CC1113" i="14" s="1"/>
  <c r="O1069" i="1"/>
  <c r="K1113" i="14" s="1"/>
  <c r="CD1113" i="14" s="1"/>
  <c r="P1069" i="1"/>
  <c r="L1113" i="14" s="1"/>
  <c r="CE1113" i="14" s="1"/>
  <c r="Q1069" i="1"/>
  <c r="M1113" i="14" s="1"/>
  <c r="CF1113" i="14" s="1"/>
  <c r="R1069" i="1"/>
  <c r="N1113" i="14" s="1"/>
  <c r="CG1113" i="14" s="1"/>
  <c r="S1069" i="1"/>
  <c r="O1113" i="14" s="1"/>
  <c r="CH1113" i="14" s="1"/>
  <c r="T1069" i="1"/>
  <c r="P1113" i="14" s="1"/>
  <c r="CI1113" i="14" s="1"/>
  <c r="V1069" i="1"/>
  <c r="Y1069" i="1"/>
  <c r="AB1069" i="1"/>
  <c r="AE1069" i="1"/>
  <c r="AH1069" i="1"/>
  <c r="AK1069" i="1"/>
  <c r="B1070" i="1"/>
  <c r="C1070" i="1"/>
  <c r="A1114" i="14" s="1"/>
  <c r="D1070" i="1"/>
  <c r="D1114" i="14" s="1"/>
  <c r="T1114" i="14" s="1"/>
  <c r="F1070" i="1"/>
  <c r="G1070" i="1"/>
  <c r="C1114" i="14" s="1"/>
  <c r="I1070" i="1"/>
  <c r="E1114" i="14" s="1"/>
  <c r="BX1114" i="14" s="1"/>
  <c r="J1070" i="1"/>
  <c r="F1114" i="14" s="1"/>
  <c r="BY1114" i="14" s="1"/>
  <c r="K1070" i="1"/>
  <c r="G1114" i="14" s="1"/>
  <c r="BZ1114" i="14" s="1"/>
  <c r="L1070" i="1"/>
  <c r="H1114" i="14" s="1"/>
  <c r="CA1114" i="14" s="1"/>
  <c r="M1070" i="1"/>
  <c r="I1114" i="14" s="1"/>
  <c r="CB1114" i="14" s="1"/>
  <c r="N1070" i="1"/>
  <c r="J1114" i="14" s="1"/>
  <c r="CC1114" i="14" s="1"/>
  <c r="O1070" i="1"/>
  <c r="K1114" i="14" s="1"/>
  <c r="CD1114" i="14" s="1"/>
  <c r="P1070" i="1"/>
  <c r="L1114" i="14" s="1"/>
  <c r="CE1114" i="14" s="1"/>
  <c r="Q1070" i="1"/>
  <c r="M1114" i="14" s="1"/>
  <c r="CF1114" i="14" s="1"/>
  <c r="R1070" i="1"/>
  <c r="N1114" i="14" s="1"/>
  <c r="CG1114" i="14" s="1"/>
  <c r="S1070" i="1"/>
  <c r="O1114" i="14" s="1"/>
  <c r="CH1114" i="14" s="1"/>
  <c r="T1070" i="1"/>
  <c r="P1114" i="14" s="1"/>
  <c r="CI1114" i="14" s="1"/>
  <c r="V1070" i="1"/>
  <c r="Y1070" i="1"/>
  <c r="AB1070" i="1"/>
  <c r="AE1070" i="1"/>
  <c r="AH1070" i="1"/>
  <c r="AK1070" i="1"/>
  <c r="B1071" i="1"/>
  <c r="C1071" i="1"/>
  <c r="A1115" i="14" s="1"/>
  <c r="D1071" i="1"/>
  <c r="D1115" i="14" s="1"/>
  <c r="T1115" i="14" s="1"/>
  <c r="F1071" i="1"/>
  <c r="G1071" i="1"/>
  <c r="C1115" i="14" s="1"/>
  <c r="I1071" i="1"/>
  <c r="E1115" i="14" s="1"/>
  <c r="BX1115" i="14" s="1"/>
  <c r="J1071" i="1"/>
  <c r="F1115" i="14" s="1"/>
  <c r="BY1115" i="14" s="1"/>
  <c r="K1071" i="1"/>
  <c r="G1115" i="14" s="1"/>
  <c r="BZ1115" i="14" s="1"/>
  <c r="L1071" i="1"/>
  <c r="H1115" i="14" s="1"/>
  <c r="CA1115" i="14" s="1"/>
  <c r="M1071" i="1"/>
  <c r="I1115" i="14" s="1"/>
  <c r="CB1115" i="14" s="1"/>
  <c r="N1071" i="1"/>
  <c r="J1115" i="14" s="1"/>
  <c r="CC1115" i="14" s="1"/>
  <c r="O1071" i="1"/>
  <c r="K1115" i="14" s="1"/>
  <c r="CD1115" i="14" s="1"/>
  <c r="P1071" i="1"/>
  <c r="L1115" i="14" s="1"/>
  <c r="CE1115" i="14" s="1"/>
  <c r="Q1071" i="1"/>
  <c r="M1115" i="14" s="1"/>
  <c r="CF1115" i="14" s="1"/>
  <c r="R1071" i="1"/>
  <c r="N1115" i="14" s="1"/>
  <c r="CG1115" i="14" s="1"/>
  <c r="S1071" i="1"/>
  <c r="O1115" i="14" s="1"/>
  <c r="CH1115" i="14" s="1"/>
  <c r="T1071" i="1"/>
  <c r="P1115" i="14" s="1"/>
  <c r="CI1115" i="14" s="1"/>
  <c r="V1071" i="1"/>
  <c r="Y1071" i="1"/>
  <c r="AB1071" i="1"/>
  <c r="AE1071" i="1"/>
  <c r="AH1071" i="1"/>
  <c r="AK1071" i="1"/>
  <c r="B1072" i="1"/>
  <c r="C1072" i="1"/>
  <c r="A1116" i="14" s="1"/>
  <c r="D1072" i="1"/>
  <c r="D1116" i="14" s="1"/>
  <c r="T1116" i="14" s="1"/>
  <c r="F1072" i="1"/>
  <c r="G1072" i="1"/>
  <c r="C1116" i="14" s="1"/>
  <c r="I1072" i="1"/>
  <c r="E1116" i="14" s="1"/>
  <c r="BX1116" i="14" s="1"/>
  <c r="J1072" i="1"/>
  <c r="F1116" i="14" s="1"/>
  <c r="BY1116" i="14" s="1"/>
  <c r="K1072" i="1"/>
  <c r="G1116" i="14" s="1"/>
  <c r="BZ1116" i="14" s="1"/>
  <c r="L1072" i="1"/>
  <c r="H1116" i="14" s="1"/>
  <c r="CA1116" i="14" s="1"/>
  <c r="M1072" i="1"/>
  <c r="I1116" i="14" s="1"/>
  <c r="CB1116" i="14" s="1"/>
  <c r="N1072" i="1"/>
  <c r="J1116" i="14" s="1"/>
  <c r="CC1116" i="14" s="1"/>
  <c r="O1072" i="1"/>
  <c r="K1116" i="14" s="1"/>
  <c r="CD1116" i="14" s="1"/>
  <c r="P1072" i="1"/>
  <c r="L1116" i="14" s="1"/>
  <c r="CE1116" i="14" s="1"/>
  <c r="Q1072" i="1"/>
  <c r="M1116" i="14" s="1"/>
  <c r="CF1116" i="14" s="1"/>
  <c r="R1072" i="1"/>
  <c r="N1116" i="14" s="1"/>
  <c r="CG1116" i="14" s="1"/>
  <c r="S1072" i="1"/>
  <c r="O1116" i="14" s="1"/>
  <c r="CH1116" i="14" s="1"/>
  <c r="T1072" i="1"/>
  <c r="P1116" i="14" s="1"/>
  <c r="CI1116" i="14" s="1"/>
  <c r="V1072" i="1"/>
  <c r="Y1072" i="1"/>
  <c r="AB1072" i="1"/>
  <c r="AE1072" i="1"/>
  <c r="AH1072" i="1"/>
  <c r="AK1072" i="1"/>
  <c r="B1073" i="1"/>
  <c r="C1073" i="1"/>
  <c r="A1117" i="14" s="1"/>
  <c r="D1073" i="1"/>
  <c r="D1117" i="14" s="1"/>
  <c r="T1117" i="14" s="1"/>
  <c r="F1073" i="1"/>
  <c r="G1073" i="1"/>
  <c r="I1073" i="1"/>
  <c r="E1117" i="14" s="1"/>
  <c r="BX1117" i="14" s="1"/>
  <c r="J1073" i="1"/>
  <c r="F1117" i="14" s="1"/>
  <c r="BY1117" i="14" s="1"/>
  <c r="K1073" i="1"/>
  <c r="G1117" i="14" s="1"/>
  <c r="BZ1117" i="14" s="1"/>
  <c r="L1073" i="1"/>
  <c r="H1117" i="14" s="1"/>
  <c r="CA1117" i="14" s="1"/>
  <c r="M1073" i="1"/>
  <c r="I1117" i="14" s="1"/>
  <c r="CB1117" i="14" s="1"/>
  <c r="N1073" i="1"/>
  <c r="J1117" i="14" s="1"/>
  <c r="CC1117" i="14" s="1"/>
  <c r="O1073" i="1"/>
  <c r="K1117" i="14" s="1"/>
  <c r="CD1117" i="14" s="1"/>
  <c r="P1073" i="1"/>
  <c r="L1117" i="14" s="1"/>
  <c r="CE1117" i="14" s="1"/>
  <c r="Q1073" i="1"/>
  <c r="M1117" i="14" s="1"/>
  <c r="CF1117" i="14" s="1"/>
  <c r="R1073" i="1"/>
  <c r="N1117" i="14" s="1"/>
  <c r="CG1117" i="14" s="1"/>
  <c r="S1073" i="1"/>
  <c r="O1117" i="14" s="1"/>
  <c r="CH1117" i="14" s="1"/>
  <c r="T1073" i="1"/>
  <c r="P1117" i="14" s="1"/>
  <c r="CI1117" i="14" s="1"/>
  <c r="V1073" i="1"/>
  <c r="Y1073" i="1"/>
  <c r="AB1073" i="1"/>
  <c r="AE1073" i="1"/>
  <c r="AH1073" i="1"/>
  <c r="AK1073" i="1"/>
  <c r="B1074" i="1"/>
  <c r="C1074" i="1"/>
  <c r="A1118" i="14" s="1"/>
  <c r="D1074" i="1"/>
  <c r="D1118" i="14" s="1"/>
  <c r="T1118" i="14" s="1"/>
  <c r="F1074" i="1"/>
  <c r="G1074" i="1"/>
  <c r="I1074" i="1"/>
  <c r="E1118" i="14" s="1"/>
  <c r="BX1118" i="14" s="1"/>
  <c r="J1074" i="1"/>
  <c r="F1118" i="14" s="1"/>
  <c r="BY1118" i="14" s="1"/>
  <c r="K1074" i="1"/>
  <c r="G1118" i="14" s="1"/>
  <c r="BZ1118" i="14" s="1"/>
  <c r="L1074" i="1"/>
  <c r="H1118" i="14" s="1"/>
  <c r="CA1118" i="14" s="1"/>
  <c r="M1074" i="1"/>
  <c r="I1118" i="14" s="1"/>
  <c r="CB1118" i="14" s="1"/>
  <c r="N1074" i="1"/>
  <c r="J1118" i="14" s="1"/>
  <c r="CC1118" i="14" s="1"/>
  <c r="O1074" i="1"/>
  <c r="K1118" i="14" s="1"/>
  <c r="CD1118" i="14" s="1"/>
  <c r="P1074" i="1"/>
  <c r="L1118" i="14" s="1"/>
  <c r="CE1118" i="14" s="1"/>
  <c r="Q1074" i="1"/>
  <c r="M1118" i="14" s="1"/>
  <c r="CF1118" i="14" s="1"/>
  <c r="R1074" i="1"/>
  <c r="N1118" i="14" s="1"/>
  <c r="CG1118" i="14" s="1"/>
  <c r="S1074" i="1"/>
  <c r="O1118" i="14" s="1"/>
  <c r="CH1118" i="14" s="1"/>
  <c r="T1074" i="1"/>
  <c r="P1118" i="14" s="1"/>
  <c r="CI1118" i="14" s="1"/>
  <c r="V1074" i="1"/>
  <c r="Y1074" i="1"/>
  <c r="AB1074" i="1"/>
  <c r="AE1074" i="1"/>
  <c r="AH1074" i="1"/>
  <c r="AK1074" i="1"/>
  <c r="B1075" i="1"/>
  <c r="C1075" i="1"/>
  <c r="A1119" i="14" s="1"/>
  <c r="D1075" i="1"/>
  <c r="D1119" i="14" s="1"/>
  <c r="T1119" i="14" s="1"/>
  <c r="F1075" i="1"/>
  <c r="G1075" i="1"/>
  <c r="C1119" i="14" s="1"/>
  <c r="I1075" i="1"/>
  <c r="E1119" i="14" s="1"/>
  <c r="BX1119" i="14" s="1"/>
  <c r="J1075" i="1"/>
  <c r="F1119" i="14" s="1"/>
  <c r="BY1119" i="14" s="1"/>
  <c r="K1075" i="1"/>
  <c r="G1119" i="14" s="1"/>
  <c r="BZ1119" i="14" s="1"/>
  <c r="L1075" i="1"/>
  <c r="H1119" i="14" s="1"/>
  <c r="CA1119" i="14" s="1"/>
  <c r="M1075" i="1"/>
  <c r="I1119" i="14" s="1"/>
  <c r="CB1119" i="14" s="1"/>
  <c r="N1075" i="1"/>
  <c r="J1119" i="14" s="1"/>
  <c r="CC1119" i="14" s="1"/>
  <c r="O1075" i="1"/>
  <c r="K1119" i="14" s="1"/>
  <c r="CD1119" i="14" s="1"/>
  <c r="P1075" i="1"/>
  <c r="L1119" i="14" s="1"/>
  <c r="CE1119" i="14" s="1"/>
  <c r="Q1075" i="1"/>
  <c r="M1119" i="14" s="1"/>
  <c r="CF1119" i="14" s="1"/>
  <c r="R1075" i="1"/>
  <c r="N1119" i="14" s="1"/>
  <c r="CG1119" i="14" s="1"/>
  <c r="S1075" i="1"/>
  <c r="O1119" i="14" s="1"/>
  <c r="CH1119" i="14" s="1"/>
  <c r="T1075" i="1"/>
  <c r="P1119" i="14" s="1"/>
  <c r="CI1119" i="14" s="1"/>
  <c r="V1075" i="1"/>
  <c r="Y1075" i="1"/>
  <c r="AB1075" i="1"/>
  <c r="AE1075" i="1"/>
  <c r="AH1075" i="1"/>
  <c r="AK1075" i="1"/>
  <c r="B1076" i="1"/>
  <c r="C1076" i="1"/>
  <c r="A1120" i="14" s="1"/>
  <c r="D1076" i="1"/>
  <c r="D1120" i="14" s="1"/>
  <c r="T1120" i="14" s="1"/>
  <c r="F1076" i="1"/>
  <c r="G1076" i="1"/>
  <c r="C1120" i="14" s="1"/>
  <c r="I1076" i="1"/>
  <c r="E1120" i="14" s="1"/>
  <c r="BX1120" i="14" s="1"/>
  <c r="J1076" i="1"/>
  <c r="F1120" i="14" s="1"/>
  <c r="BY1120" i="14" s="1"/>
  <c r="K1076" i="1"/>
  <c r="G1120" i="14" s="1"/>
  <c r="BZ1120" i="14" s="1"/>
  <c r="L1076" i="1"/>
  <c r="H1120" i="14" s="1"/>
  <c r="CA1120" i="14" s="1"/>
  <c r="M1076" i="1"/>
  <c r="I1120" i="14" s="1"/>
  <c r="CB1120" i="14" s="1"/>
  <c r="N1076" i="1"/>
  <c r="J1120" i="14" s="1"/>
  <c r="CC1120" i="14" s="1"/>
  <c r="O1076" i="1"/>
  <c r="K1120" i="14" s="1"/>
  <c r="CD1120" i="14" s="1"/>
  <c r="P1076" i="1"/>
  <c r="L1120" i="14" s="1"/>
  <c r="CE1120" i="14" s="1"/>
  <c r="Q1076" i="1"/>
  <c r="M1120" i="14" s="1"/>
  <c r="CF1120" i="14" s="1"/>
  <c r="R1076" i="1"/>
  <c r="N1120" i="14" s="1"/>
  <c r="CG1120" i="14" s="1"/>
  <c r="S1076" i="1"/>
  <c r="O1120" i="14" s="1"/>
  <c r="CH1120" i="14" s="1"/>
  <c r="T1076" i="1"/>
  <c r="P1120" i="14" s="1"/>
  <c r="CI1120" i="14" s="1"/>
  <c r="V1076" i="1"/>
  <c r="Y1076" i="1"/>
  <c r="AB1076" i="1"/>
  <c r="AE1076" i="1"/>
  <c r="AH1076" i="1"/>
  <c r="AK1076" i="1"/>
  <c r="B1077" i="1"/>
  <c r="C1077" i="1"/>
  <c r="A1121" i="14" s="1"/>
  <c r="D1077" i="1"/>
  <c r="D1121" i="14" s="1"/>
  <c r="T1121" i="14" s="1"/>
  <c r="F1077" i="1"/>
  <c r="G1077" i="1"/>
  <c r="C1121" i="14" s="1"/>
  <c r="I1077" i="1"/>
  <c r="E1121" i="14" s="1"/>
  <c r="BX1121" i="14" s="1"/>
  <c r="J1077" i="1"/>
  <c r="F1121" i="14" s="1"/>
  <c r="BY1121" i="14" s="1"/>
  <c r="K1077" i="1"/>
  <c r="G1121" i="14" s="1"/>
  <c r="BZ1121" i="14" s="1"/>
  <c r="L1077" i="1"/>
  <c r="H1121" i="14" s="1"/>
  <c r="CA1121" i="14" s="1"/>
  <c r="M1077" i="1"/>
  <c r="I1121" i="14" s="1"/>
  <c r="CB1121" i="14" s="1"/>
  <c r="N1077" i="1"/>
  <c r="J1121" i="14" s="1"/>
  <c r="CC1121" i="14" s="1"/>
  <c r="O1077" i="1"/>
  <c r="K1121" i="14" s="1"/>
  <c r="CD1121" i="14" s="1"/>
  <c r="P1077" i="1"/>
  <c r="L1121" i="14" s="1"/>
  <c r="CE1121" i="14" s="1"/>
  <c r="Q1077" i="1"/>
  <c r="M1121" i="14" s="1"/>
  <c r="CF1121" i="14" s="1"/>
  <c r="R1077" i="1"/>
  <c r="N1121" i="14" s="1"/>
  <c r="CG1121" i="14" s="1"/>
  <c r="S1077" i="1"/>
  <c r="O1121" i="14" s="1"/>
  <c r="CH1121" i="14" s="1"/>
  <c r="T1077" i="1"/>
  <c r="P1121" i="14" s="1"/>
  <c r="CI1121" i="14" s="1"/>
  <c r="V1077" i="1"/>
  <c r="Y1077" i="1"/>
  <c r="AB1077" i="1"/>
  <c r="AE1077" i="1"/>
  <c r="AH1077" i="1"/>
  <c r="AK1077" i="1"/>
  <c r="B1078" i="1"/>
  <c r="C1078" i="1"/>
  <c r="A1122" i="14" s="1"/>
  <c r="D1078" i="1"/>
  <c r="D1122" i="14" s="1"/>
  <c r="T1122" i="14" s="1"/>
  <c r="F1078" i="1"/>
  <c r="G1078" i="1"/>
  <c r="C1122" i="14" s="1"/>
  <c r="I1078" i="1"/>
  <c r="E1122" i="14" s="1"/>
  <c r="BX1122" i="14" s="1"/>
  <c r="J1078" i="1"/>
  <c r="F1122" i="14" s="1"/>
  <c r="BY1122" i="14" s="1"/>
  <c r="K1078" i="1"/>
  <c r="G1122" i="14" s="1"/>
  <c r="BZ1122" i="14" s="1"/>
  <c r="L1078" i="1"/>
  <c r="H1122" i="14" s="1"/>
  <c r="CA1122" i="14" s="1"/>
  <c r="M1078" i="1"/>
  <c r="I1122" i="14" s="1"/>
  <c r="CB1122" i="14" s="1"/>
  <c r="N1078" i="1"/>
  <c r="J1122" i="14" s="1"/>
  <c r="CC1122" i="14" s="1"/>
  <c r="O1078" i="1"/>
  <c r="K1122" i="14" s="1"/>
  <c r="CD1122" i="14" s="1"/>
  <c r="P1078" i="1"/>
  <c r="L1122" i="14" s="1"/>
  <c r="CE1122" i="14" s="1"/>
  <c r="Q1078" i="1"/>
  <c r="M1122" i="14" s="1"/>
  <c r="CF1122" i="14" s="1"/>
  <c r="R1078" i="1"/>
  <c r="N1122" i="14" s="1"/>
  <c r="CG1122" i="14" s="1"/>
  <c r="S1078" i="1"/>
  <c r="O1122" i="14" s="1"/>
  <c r="CH1122" i="14" s="1"/>
  <c r="T1078" i="1"/>
  <c r="P1122" i="14" s="1"/>
  <c r="CI1122" i="14" s="1"/>
  <c r="V1078" i="1"/>
  <c r="Y1078" i="1"/>
  <c r="AB1078" i="1"/>
  <c r="AE1078" i="1"/>
  <c r="AH1078" i="1"/>
  <c r="AK1078" i="1"/>
  <c r="B1079" i="1"/>
  <c r="C1079" i="1"/>
  <c r="A1123" i="14" s="1"/>
  <c r="D1079" i="1"/>
  <c r="D1123" i="14" s="1"/>
  <c r="T1123" i="14" s="1"/>
  <c r="F1079" i="1"/>
  <c r="G1079" i="1"/>
  <c r="C1123" i="14" s="1"/>
  <c r="I1079" i="1"/>
  <c r="E1123" i="14" s="1"/>
  <c r="BX1123" i="14" s="1"/>
  <c r="J1079" i="1"/>
  <c r="F1123" i="14" s="1"/>
  <c r="BY1123" i="14" s="1"/>
  <c r="K1079" i="1"/>
  <c r="G1123" i="14" s="1"/>
  <c r="BZ1123" i="14" s="1"/>
  <c r="L1079" i="1"/>
  <c r="H1123" i="14" s="1"/>
  <c r="CA1123" i="14" s="1"/>
  <c r="M1079" i="1"/>
  <c r="I1123" i="14" s="1"/>
  <c r="CB1123" i="14" s="1"/>
  <c r="N1079" i="1"/>
  <c r="J1123" i="14" s="1"/>
  <c r="CC1123" i="14" s="1"/>
  <c r="O1079" i="1"/>
  <c r="K1123" i="14" s="1"/>
  <c r="CD1123" i="14" s="1"/>
  <c r="P1079" i="1"/>
  <c r="L1123" i="14" s="1"/>
  <c r="CE1123" i="14" s="1"/>
  <c r="Q1079" i="1"/>
  <c r="M1123" i="14" s="1"/>
  <c r="CF1123" i="14" s="1"/>
  <c r="R1079" i="1"/>
  <c r="N1123" i="14" s="1"/>
  <c r="CG1123" i="14" s="1"/>
  <c r="S1079" i="1"/>
  <c r="O1123" i="14" s="1"/>
  <c r="CH1123" i="14" s="1"/>
  <c r="T1079" i="1"/>
  <c r="P1123" i="14" s="1"/>
  <c r="CI1123" i="14" s="1"/>
  <c r="V1079" i="1"/>
  <c r="Y1079" i="1"/>
  <c r="AB1079" i="1"/>
  <c r="AE1079" i="1"/>
  <c r="AH1079" i="1"/>
  <c r="AK1079" i="1"/>
  <c r="B1080" i="1"/>
  <c r="C1080" i="1"/>
  <c r="A1124" i="14" s="1"/>
  <c r="D1080" i="1"/>
  <c r="D1124" i="14" s="1"/>
  <c r="T1124" i="14" s="1"/>
  <c r="F1080" i="1"/>
  <c r="G1080" i="1"/>
  <c r="C1124" i="14" s="1"/>
  <c r="I1080" i="1"/>
  <c r="E1124" i="14" s="1"/>
  <c r="BX1124" i="14" s="1"/>
  <c r="J1080" i="1"/>
  <c r="F1124" i="14" s="1"/>
  <c r="BY1124" i="14" s="1"/>
  <c r="K1080" i="1"/>
  <c r="G1124" i="14" s="1"/>
  <c r="BZ1124" i="14" s="1"/>
  <c r="L1080" i="1"/>
  <c r="H1124" i="14" s="1"/>
  <c r="CA1124" i="14" s="1"/>
  <c r="M1080" i="1"/>
  <c r="I1124" i="14" s="1"/>
  <c r="CB1124" i="14" s="1"/>
  <c r="N1080" i="1"/>
  <c r="J1124" i="14" s="1"/>
  <c r="CC1124" i="14" s="1"/>
  <c r="O1080" i="1"/>
  <c r="K1124" i="14" s="1"/>
  <c r="CD1124" i="14" s="1"/>
  <c r="P1080" i="1"/>
  <c r="L1124" i="14" s="1"/>
  <c r="CE1124" i="14" s="1"/>
  <c r="Q1080" i="1"/>
  <c r="M1124" i="14" s="1"/>
  <c r="CF1124" i="14" s="1"/>
  <c r="R1080" i="1"/>
  <c r="N1124" i="14" s="1"/>
  <c r="CG1124" i="14" s="1"/>
  <c r="S1080" i="1"/>
  <c r="O1124" i="14" s="1"/>
  <c r="CH1124" i="14" s="1"/>
  <c r="T1080" i="1"/>
  <c r="P1124" i="14" s="1"/>
  <c r="CI1124" i="14" s="1"/>
  <c r="V1080" i="1"/>
  <c r="Y1080" i="1"/>
  <c r="AB1080" i="1"/>
  <c r="AE1080" i="1"/>
  <c r="AH1080" i="1"/>
  <c r="AK1080" i="1"/>
  <c r="B1081" i="1"/>
  <c r="C1081" i="1"/>
  <c r="A1125" i="14" s="1"/>
  <c r="D1081" i="1"/>
  <c r="D1125" i="14" s="1"/>
  <c r="T1125" i="14" s="1"/>
  <c r="F1081" i="1"/>
  <c r="G1081" i="1"/>
  <c r="I1081" i="1"/>
  <c r="E1125" i="14" s="1"/>
  <c r="BX1125" i="14" s="1"/>
  <c r="J1081" i="1"/>
  <c r="F1125" i="14" s="1"/>
  <c r="BY1125" i="14" s="1"/>
  <c r="K1081" i="1"/>
  <c r="G1125" i="14" s="1"/>
  <c r="BZ1125" i="14" s="1"/>
  <c r="L1081" i="1"/>
  <c r="H1125" i="14" s="1"/>
  <c r="CA1125" i="14" s="1"/>
  <c r="M1081" i="1"/>
  <c r="I1125" i="14" s="1"/>
  <c r="CB1125" i="14" s="1"/>
  <c r="N1081" i="1"/>
  <c r="J1125" i="14" s="1"/>
  <c r="CC1125" i="14" s="1"/>
  <c r="O1081" i="1"/>
  <c r="K1125" i="14" s="1"/>
  <c r="CD1125" i="14" s="1"/>
  <c r="P1081" i="1"/>
  <c r="L1125" i="14" s="1"/>
  <c r="CE1125" i="14" s="1"/>
  <c r="Q1081" i="1"/>
  <c r="M1125" i="14" s="1"/>
  <c r="CF1125" i="14" s="1"/>
  <c r="R1081" i="1"/>
  <c r="N1125" i="14" s="1"/>
  <c r="CG1125" i="14" s="1"/>
  <c r="S1081" i="1"/>
  <c r="O1125" i="14" s="1"/>
  <c r="CH1125" i="14" s="1"/>
  <c r="T1081" i="1"/>
  <c r="P1125" i="14" s="1"/>
  <c r="CI1125" i="14" s="1"/>
  <c r="V1081" i="1"/>
  <c r="Y1081" i="1"/>
  <c r="AB1081" i="1"/>
  <c r="AE1081" i="1"/>
  <c r="AH1081" i="1"/>
  <c r="AK1081" i="1"/>
  <c r="B1082" i="1"/>
  <c r="C1082" i="1"/>
  <c r="A1126" i="14" s="1"/>
  <c r="D1082" i="1"/>
  <c r="D1126" i="14" s="1"/>
  <c r="T1126" i="14" s="1"/>
  <c r="F1082" i="1"/>
  <c r="G1082" i="1"/>
  <c r="I1082" i="1"/>
  <c r="E1126" i="14" s="1"/>
  <c r="BX1126" i="14" s="1"/>
  <c r="J1082" i="1"/>
  <c r="F1126" i="14" s="1"/>
  <c r="BY1126" i="14" s="1"/>
  <c r="K1082" i="1"/>
  <c r="G1126" i="14" s="1"/>
  <c r="BZ1126" i="14" s="1"/>
  <c r="L1082" i="1"/>
  <c r="H1126" i="14" s="1"/>
  <c r="CA1126" i="14" s="1"/>
  <c r="M1082" i="1"/>
  <c r="I1126" i="14" s="1"/>
  <c r="CB1126" i="14" s="1"/>
  <c r="N1082" i="1"/>
  <c r="J1126" i="14" s="1"/>
  <c r="CC1126" i="14" s="1"/>
  <c r="O1082" i="1"/>
  <c r="K1126" i="14" s="1"/>
  <c r="CD1126" i="14" s="1"/>
  <c r="P1082" i="1"/>
  <c r="L1126" i="14" s="1"/>
  <c r="CE1126" i="14" s="1"/>
  <c r="Q1082" i="1"/>
  <c r="M1126" i="14" s="1"/>
  <c r="CF1126" i="14" s="1"/>
  <c r="R1082" i="1"/>
  <c r="N1126" i="14" s="1"/>
  <c r="CG1126" i="14" s="1"/>
  <c r="S1082" i="1"/>
  <c r="O1126" i="14" s="1"/>
  <c r="CH1126" i="14" s="1"/>
  <c r="T1082" i="1"/>
  <c r="P1126" i="14" s="1"/>
  <c r="CI1126" i="14" s="1"/>
  <c r="V1082" i="1"/>
  <c r="Y1082" i="1"/>
  <c r="AB1082" i="1"/>
  <c r="AE1082" i="1"/>
  <c r="AH1082" i="1"/>
  <c r="AK1082" i="1"/>
  <c r="AK905" i="1"/>
  <c r="AH905" i="1"/>
  <c r="AE905" i="1"/>
  <c r="AB905" i="1"/>
  <c r="Y905" i="1"/>
  <c r="V905" i="1"/>
  <c r="J905" i="1"/>
  <c r="F949" i="14" s="1"/>
  <c r="BY949" i="14" s="1"/>
  <c r="K905" i="1"/>
  <c r="G949" i="14" s="1"/>
  <c r="BZ949" i="14" s="1"/>
  <c r="L905" i="1"/>
  <c r="H949" i="14" s="1"/>
  <c r="CA949" i="14" s="1"/>
  <c r="M905" i="1"/>
  <c r="I949" i="14" s="1"/>
  <c r="CB949" i="14" s="1"/>
  <c r="N905" i="1"/>
  <c r="J949" i="14" s="1"/>
  <c r="CC949" i="14" s="1"/>
  <c r="O905" i="1"/>
  <c r="K949" i="14" s="1"/>
  <c r="CD949" i="14" s="1"/>
  <c r="P905" i="1"/>
  <c r="L949" i="14" s="1"/>
  <c r="CE949" i="14" s="1"/>
  <c r="Q905" i="1"/>
  <c r="M949" i="14" s="1"/>
  <c r="CF949" i="14" s="1"/>
  <c r="R905" i="1"/>
  <c r="N949" i="14" s="1"/>
  <c r="CG949" i="14" s="1"/>
  <c r="S905" i="1"/>
  <c r="O949" i="14" s="1"/>
  <c r="CH949" i="14" s="1"/>
  <c r="T905" i="1"/>
  <c r="P949" i="14" s="1"/>
  <c r="CI949" i="14" s="1"/>
  <c r="I905" i="1"/>
  <c r="E949" i="14" s="1"/>
  <c r="BX949" i="14" s="1"/>
  <c r="G905" i="1"/>
  <c r="AV905" i="1" s="1"/>
  <c r="F905" i="1"/>
  <c r="D905" i="1"/>
  <c r="D949" i="14" s="1"/>
  <c r="T949" i="14" s="1"/>
  <c r="C905" i="1"/>
  <c r="A949" i="14" s="1"/>
  <c r="B905" i="1"/>
  <c r="B731" i="1"/>
  <c r="C731" i="1"/>
  <c r="A775" i="14" s="1"/>
  <c r="D731" i="1"/>
  <c r="D775" i="14" s="1"/>
  <c r="T775" i="14" s="1"/>
  <c r="F731" i="1"/>
  <c r="I731" i="1"/>
  <c r="E775" i="14" s="1"/>
  <c r="BX775" i="14" s="1"/>
  <c r="J731" i="1"/>
  <c r="F775" i="14" s="1"/>
  <c r="BY775" i="14" s="1"/>
  <c r="K731" i="1"/>
  <c r="G775" i="14" s="1"/>
  <c r="BZ775" i="14" s="1"/>
  <c r="L731" i="1"/>
  <c r="H775" i="14" s="1"/>
  <c r="CA775" i="14" s="1"/>
  <c r="M731" i="1"/>
  <c r="I775" i="14" s="1"/>
  <c r="CB775" i="14" s="1"/>
  <c r="N731" i="1"/>
  <c r="J775" i="14" s="1"/>
  <c r="CC775" i="14" s="1"/>
  <c r="O731" i="1"/>
  <c r="K775" i="14" s="1"/>
  <c r="CD775" i="14" s="1"/>
  <c r="P731" i="1"/>
  <c r="L775" i="14" s="1"/>
  <c r="CE775" i="14" s="1"/>
  <c r="Q731" i="1"/>
  <c r="M775" i="14" s="1"/>
  <c r="CF775" i="14" s="1"/>
  <c r="R731" i="1"/>
  <c r="N775" i="14" s="1"/>
  <c r="CG775" i="14" s="1"/>
  <c r="S731" i="1"/>
  <c r="O775" i="14" s="1"/>
  <c r="CH775" i="14" s="1"/>
  <c r="T731" i="1"/>
  <c r="P775" i="14" s="1"/>
  <c r="CI775" i="14" s="1"/>
  <c r="B732" i="1"/>
  <c r="C732" i="1"/>
  <c r="A776" i="14" s="1"/>
  <c r="D732" i="1"/>
  <c r="D776" i="14" s="1"/>
  <c r="T776" i="14" s="1"/>
  <c r="F732" i="1"/>
  <c r="I732" i="1"/>
  <c r="E776" i="14" s="1"/>
  <c r="BX776" i="14" s="1"/>
  <c r="J732" i="1"/>
  <c r="F776" i="14" s="1"/>
  <c r="BY776" i="14" s="1"/>
  <c r="K732" i="1"/>
  <c r="G776" i="14" s="1"/>
  <c r="BZ776" i="14" s="1"/>
  <c r="L732" i="1"/>
  <c r="H776" i="14" s="1"/>
  <c r="CA776" i="14" s="1"/>
  <c r="M732" i="1"/>
  <c r="I776" i="14" s="1"/>
  <c r="CB776" i="14" s="1"/>
  <c r="N732" i="1"/>
  <c r="J776" i="14" s="1"/>
  <c r="CC776" i="14" s="1"/>
  <c r="O732" i="1"/>
  <c r="K776" i="14" s="1"/>
  <c r="CD776" i="14" s="1"/>
  <c r="P732" i="1"/>
  <c r="L776" i="14" s="1"/>
  <c r="CE776" i="14" s="1"/>
  <c r="Q732" i="1"/>
  <c r="M776" i="14" s="1"/>
  <c r="CF776" i="14" s="1"/>
  <c r="R732" i="1"/>
  <c r="N776" i="14" s="1"/>
  <c r="CG776" i="14" s="1"/>
  <c r="S732" i="1"/>
  <c r="O776" i="14" s="1"/>
  <c r="CH776" i="14" s="1"/>
  <c r="T732" i="1"/>
  <c r="P776" i="14" s="1"/>
  <c r="CI776" i="14" s="1"/>
  <c r="B733" i="1"/>
  <c r="C733" i="1"/>
  <c r="A777" i="14" s="1"/>
  <c r="D733" i="1"/>
  <c r="D777" i="14" s="1"/>
  <c r="T777" i="14" s="1"/>
  <c r="F733" i="1"/>
  <c r="I733" i="1"/>
  <c r="E777" i="14" s="1"/>
  <c r="BX777" i="14" s="1"/>
  <c r="J733" i="1"/>
  <c r="F777" i="14" s="1"/>
  <c r="BY777" i="14" s="1"/>
  <c r="K733" i="1"/>
  <c r="G777" i="14" s="1"/>
  <c r="BZ777" i="14" s="1"/>
  <c r="L733" i="1"/>
  <c r="H777" i="14" s="1"/>
  <c r="CA777" i="14" s="1"/>
  <c r="M733" i="1"/>
  <c r="I777" i="14" s="1"/>
  <c r="CB777" i="14" s="1"/>
  <c r="N733" i="1"/>
  <c r="J777" i="14" s="1"/>
  <c r="CC777" i="14" s="1"/>
  <c r="O733" i="1"/>
  <c r="K777" i="14" s="1"/>
  <c r="CD777" i="14" s="1"/>
  <c r="P733" i="1"/>
  <c r="L777" i="14" s="1"/>
  <c r="CE777" i="14" s="1"/>
  <c r="Q733" i="1"/>
  <c r="M777" i="14" s="1"/>
  <c r="CF777" i="14" s="1"/>
  <c r="R733" i="1"/>
  <c r="N777" i="14" s="1"/>
  <c r="CG777" i="14" s="1"/>
  <c r="S733" i="1"/>
  <c r="O777" i="14" s="1"/>
  <c r="CH777" i="14" s="1"/>
  <c r="T733" i="1"/>
  <c r="P777" i="14" s="1"/>
  <c r="CI777" i="14" s="1"/>
  <c r="B734" i="1"/>
  <c r="C734" i="1"/>
  <c r="A778" i="14" s="1"/>
  <c r="D734" i="1"/>
  <c r="D778" i="14" s="1"/>
  <c r="T778" i="14" s="1"/>
  <c r="F734" i="1"/>
  <c r="I734" i="1"/>
  <c r="E778" i="14" s="1"/>
  <c r="BX778" i="14" s="1"/>
  <c r="J734" i="1"/>
  <c r="F778" i="14" s="1"/>
  <c r="BY778" i="14" s="1"/>
  <c r="K734" i="1"/>
  <c r="G778" i="14" s="1"/>
  <c r="BZ778" i="14" s="1"/>
  <c r="L734" i="1"/>
  <c r="H778" i="14" s="1"/>
  <c r="CA778" i="14" s="1"/>
  <c r="M734" i="1"/>
  <c r="I778" i="14" s="1"/>
  <c r="CB778" i="14" s="1"/>
  <c r="N734" i="1"/>
  <c r="J778" i="14" s="1"/>
  <c r="CC778" i="14" s="1"/>
  <c r="O734" i="1"/>
  <c r="K778" i="14" s="1"/>
  <c r="CD778" i="14" s="1"/>
  <c r="P734" i="1"/>
  <c r="L778" i="14" s="1"/>
  <c r="CE778" i="14" s="1"/>
  <c r="Q734" i="1"/>
  <c r="M778" i="14" s="1"/>
  <c r="CF778" i="14" s="1"/>
  <c r="R734" i="1"/>
  <c r="N778" i="14" s="1"/>
  <c r="CG778" i="14" s="1"/>
  <c r="S734" i="1"/>
  <c r="O778" i="14" s="1"/>
  <c r="CH778" i="14" s="1"/>
  <c r="T734" i="1"/>
  <c r="P778" i="14" s="1"/>
  <c r="CI778" i="14" s="1"/>
  <c r="B735" i="1"/>
  <c r="C735" i="1"/>
  <c r="A779" i="14" s="1"/>
  <c r="D735" i="1"/>
  <c r="D779" i="14" s="1"/>
  <c r="T779" i="14" s="1"/>
  <c r="F735" i="1"/>
  <c r="I735" i="1"/>
  <c r="E779" i="14" s="1"/>
  <c r="BX779" i="14" s="1"/>
  <c r="J735" i="1"/>
  <c r="F779" i="14" s="1"/>
  <c r="BY779" i="14" s="1"/>
  <c r="K735" i="1"/>
  <c r="G779" i="14" s="1"/>
  <c r="BZ779" i="14" s="1"/>
  <c r="L735" i="1"/>
  <c r="H779" i="14" s="1"/>
  <c r="CA779" i="14" s="1"/>
  <c r="M735" i="1"/>
  <c r="I779" i="14" s="1"/>
  <c r="CB779" i="14" s="1"/>
  <c r="N735" i="1"/>
  <c r="J779" i="14" s="1"/>
  <c r="CC779" i="14" s="1"/>
  <c r="O735" i="1"/>
  <c r="K779" i="14" s="1"/>
  <c r="CD779" i="14" s="1"/>
  <c r="P735" i="1"/>
  <c r="L779" i="14" s="1"/>
  <c r="CE779" i="14" s="1"/>
  <c r="Q735" i="1"/>
  <c r="M779" i="14" s="1"/>
  <c r="CF779" i="14" s="1"/>
  <c r="R735" i="1"/>
  <c r="N779" i="14" s="1"/>
  <c r="CG779" i="14" s="1"/>
  <c r="S735" i="1"/>
  <c r="O779" i="14" s="1"/>
  <c r="CH779" i="14" s="1"/>
  <c r="T735" i="1"/>
  <c r="P779" i="14" s="1"/>
  <c r="CI779" i="14" s="1"/>
  <c r="B736" i="1"/>
  <c r="C736" i="1"/>
  <c r="A780" i="14" s="1"/>
  <c r="D736" i="1"/>
  <c r="D780" i="14" s="1"/>
  <c r="T780" i="14" s="1"/>
  <c r="F736" i="1"/>
  <c r="I736" i="1"/>
  <c r="E780" i="14" s="1"/>
  <c r="BX780" i="14" s="1"/>
  <c r="J736" i="1"/>
  <c r="F780" i="14" s="1"/>
  <c r="BY780" i="14" s="1"/>
  <c r="K736" i="1"/>
  <c r="G780" i="14" s="1"/>
  <c r="BZ780" i="14" s="1"/>
  <c r="L736" i="1"/>
  <c r="H780" i="14" s="1"/>
  <c r="CA780" i="14" s="1"/>
  <c r="M736" i="1"/>
  <c r="I780" i="14" s="1"/>
  <c r="CB780" i="14" s="1"/>
  <c r="N736" i="1"/>
  <c r="J780" i="14" s="1"/>
  <c r="CC780" i="14" s="1"/>
  <c r="O736" i="1"/>
  <c r="K780" i="14" s="1"/>
  <c r="CD780" i="14" s="1"/>
  <c r="P736" i="1"/>
  <c r="L780" i="14" s="1"/>
  <c r="CE780" i="14" s="1"/>
  <c r="Q736" i="1"/>
  <c r="M780" i="14" s="1"/>
  <c r="CF780" i="14" s="1"/>
  <c r="R736" i="1"/>
  <c r="N780" i="14" s="1"/>
  <c r="CG780" i="14" s="1"/>
  <c r="S736" i="1"/>
  <c r="O780" i="14" s="1"/>
  <c r="CH780" i="14" s="1"/>
  <c r="T736" i="1"/>
  <c r="P780" i="14" s="1"/>
  <c r="CI780" i="14" s="1"/>
  <c r="B737" i="1"/>
  <c r="C737" i="1"/>
  <c r="A781" i="14" s="1"/>
  <c r="D737" i="1"/>
  <c r="D781" i="14" s="1"/>
  <c r="T781" i="14" s="1"/>
  <c r="F737" i="1"/>
  <c r="I737" i="1"/>
  <c r="E781" i="14" s="1"/>
  <c r="BX781" i="14" s="1"/>
  <c r="J737" i="1"/>
  <c r="F781" i="14" s="1"/>
  <c r="BY781" i="14" s="1"/>
  <c r="K737" i="1"/>
  <c r="G781" i="14" s="1"/>
  <c r="BZ781" i="14" s="1"/>
  <c r="L737" i="1"/>
  <c r="H781" i="14" s="1"/>
  <c r="CA781" i="14" s="1"/>
  <c r="M737" i="1"/>
  <c r="I781" i="14" s="1"/>
  <c r="CB781" i="14" s="1"/>
  <c r="N737" i="1"/>
  <c r="J781" i="14" s="1"/>
  <c r="CC781" i="14" s="1"/>
  <c r="O737" i="1"/>
  <c r="K781" i="14" s="1"/>
  <c r="CD781" i="14" s="1"/>
  <c r="P737" i="1"/>
  <c r="L781" i="14" s="1"/>
  <c r="CE781" i="14" s="1"/>
  <c r="Q737" i="1"/>
  <c r="M781" i="14" s="1"/>
  <c r="CF781" i="14" s="1"/>
  <c r="R737" i="1"/>
  <c r="N781" i="14" s="1"/>
  <c r="CG781" i="14" s="1"/>
  <c r="S737" i="1"/>
  <c r="O781" i="14" s="1"/>
  <c r="CH781" i="14" s="1"/>
  <c r="T737" i="1"/>
  <c r="P781" i="14" s="1"/>
  <c r="CI781" i="14" s="1"/>
  <c r="B738" i="1"/>
  <c r="C738" i="1"/>
  <c r="A782" i="14" s="1"/>
  <c r="D738" i="1"/>
  <c r="D782" i="14" s="1"/>
  <c r="T782" i="14" s="1"/>
  <c r="F738" i="1"/>
  <c r="I738" i="1"/>
  <c r="E782" i="14" s="1"/>
  <c r="BX782" i="14" s="1"/>
  <c r="J738" i="1"/>
  <c r="F782" i="14" s="1"/>
  <c r="BY782" i="14" s="1"/>
  <c r="K738" i="1"/>
  <c r="G782" i="14" s="1"/>
  <c r="BZ782" i="14" s="1"/>
  <c r="L738" i="1"/>
  <c r="H782" i="14" s="1"/>
  <c r="CA782" i="14" s="1"/>
  <c r="M738" i="1"/>
  <c r="I782" i="14" s="1"/>
  <c r="CB782" i="14" s="1"/>
  <c r="N738" i="1"/>
  <c r="J782" i="14" s="1"/>
  <c r="CC782" i="14" s="1"/>
  <c r="O738" i="1"/>
  <c r="K782" i="14" s="1"/>
  <c r="CD782" i="14" s="1"/>
  <c r="P738" i="1"/>
  <c r="L782" i="14" s="1"/>
  <c r="CE782" i="14" s="1"/>
  <c r="Q738" i="1"/>
  <c r="M782" i="14" s="1"/>
  <c r="CF782" i="14" s="1"/>
  <c r="R738" i="1"/>
  <c r="N782" i="14" s="1"/>
  <c r="CG782" i="14" s="1"/>
  <c r="S738" i="1"/>
  <c r="O782" i="14" s="1"/>
  <c r="CH782" i="14" s="1"/>
  <c r="T738" i="1"/>
  <c r="P782" i="14" s="1"/>
  <c r="CI782" i="14" s="1"/>
  <c r="B739" i="1"/>
  <c r="C739" i="1"/>
  <c r="A783" i="14" s="1"/>
  <c r="D739" i="1"/>
  <c r="D783" i="14" s="1"/>
  <c r="T783" i="14" s="1"/>
  <c r="F739" i="1"/>
  <c r="I739" i="1"/>
  <c r="E783" i="14" s="1"/>
  <c r="BX783" i="14" s="1"/>
  <c r="J739" i="1"/>
  <c r="F783" i="14" s="1"/>
  <c r="BY783" i="14" s="1"/>
  <c r="K739" i="1"/>
  <c r="G783" i="14" s="1"/>
  <c r="BZ783" i="14" s="1"/>
  <c r="L739" i="1"/>
  <c r="H783" i="14" s="1"/>
  <c r="CA783" i="14" s="1"/>
  <c r="M739" i="1"/>
  <c r="I783" i="14" s="1"/>
  <c r="CB783" i="14" s="1"/>
  <c r="N739" i="1"/>
  <c r="J783" i="14" s="1"/>
  <c r="CC783" i="14" s="1"/>
  <c r="O739" i="1"/>
  <c r="K783" i="14" s="1"/>
  <c r="CD783" i="14" s="1"/>
  <c r="P739" i="1"/>
  <c r="L783" i="14" s="1"/>
  <c r="CE783" i="14" s="1"/>
  <c r="Q739" i="1"/>
  <c r="M783" i="14" s="1"/>
  <c r="CF783" i="14" s="1"/>
  <c r="R739" i="1"/>
  <c r="N783" i="14" s="1"/>
  <c r="CG783" i="14" s="1"/>
  <c r="S739" i="1"/>
  <c r="O783" i="14" s="1"/>
  <c r="CH783" i="14" s="1"/>
  <c r="T739" i="1"/>
  <c r="P783" i="14" s="1"/>
  <c r="CI783" i="14" s="1"/>
  <c r="B740" i="1"/>
  <c r="C740" i="1"/>
  <c r="A784" i="14" s="1"/>
  <c r="D740" i="1"/>
  <c r="D784" i="14" s="1"/>
  <c r="T784" i="14" s="1"/>
  <c r="F740" i="1"/>
  <c r="I740" i="1"/>
  <c r="E784" i="14" s="1"/>
  <c r="BX784" i="14" s="1"/>
  <c r="J740" i="1"/>
  <c r="F784" i="14" s="1"/>
  <c r="BY784" i="14" s="1"/>
  <c r="K740" i="1"/>
  <c r="G784" i="14" s="1"/>
  <c r="BZ784" i="14" s="1"/>
  <c r="L740" i="1"/>
  <c r="H784" i="14" s="1"/>
  <c r="CA784" i="14" s="1"/>
  <c r="M740" i="1"/>
  <c r="I784" i="14" s="1"/>
  <c r="CB784" i="14" s="1"/>
  <c r="N740" i="1"/>
  <c r="J784" i="14" s="1"/>
  <c r="CC784" i="14" s="1"/>
  <c r="O740" i="1"/>
  <c r="K784" i="14" s="1"/>
  <c r="CD784" i="14" s="1"/>
  <c r="P740" i="1"/>
  <c r="L784" i="14" s="1"/>
  <c r="CE784" i="14" s="1"/>
  <c r="Q740" i="1"/>
  <c r="M784" i="14" s="1"/>
  <c r="CF784" i="14" s="1"/>
  <c r="R740" i="1"/>
  <c r="N784" i="14" s="1"/>
  <c r="CG784" i="14" s="1"/>
  <c r="S740" i="1"/>
  <c r="O784" i="14" s="1"/>
  <c r="CH784" i="14" s="1"/>
  <c r="T740" i="1"/>
  <c r="P784" i="14" s="1"/>
  <c r="CI784" i="14" s="1"/>
  <c r="B741" i="1"/>
  <c r="C741" i="1"/>
  <c r="A785" i="14" s="1"/>
  <c r="D741" i="1"/>
  <c r="D785" i="14" s="1"/>
  <c r="T785" i="14" s="1"/>
  <c r="F741" i="1"/>
  <c r="I741" i="1"/>
  <c r="E785" i="14" s="1"/>
  <c r="BX785" i="14" s="1"/>
  <c r="J741" i="1"/>
  <c r="F785" i="14" s="1"/>
  <c r="BY785" i="14" s="1"/>
  <c r="K741" i="1"/>
  <c r="G785" i="14" s="1"/>
  <c r="BZ785" i="14" s="1"/>
  <c r="L741" i="1"/>
  <c r="H785" i="14" s="1"/>
  <c r="CA785" i="14" s="1"/>
  <c r="M741" i="1"/>
  <c r="I785" i="14" s="1"/>
  <c r="CB785" i="14" s="1"/>
  <c r="N741" i="1"/>
  <c r="J785" i="14" s="1"/>
  <c r="CC785" i="14" s="1"/>
  <c r="O741" i="1"/>
  <c r="K785" i="14" s="1"/>
  <c r="CD785" i="14" s="1"/>
  <c r="P741" i="1"/>
  <c r="L785" i="14" s="1"/>
  <c r="CE785" i="14" s="1"/>
  <c r="Q741" i="1"/>
  <c r="M785" i="14" s="1"/>
  <c r="CF785" i="14" s="1"/>
  <c r="R741" i="1"/>
  <c r="N785" i="14" s="1"/>
  <c r="CG785" i="14" s="1"/>
  <c r="S741" i="1"/>
  <c r="O785" i="14" s="1"/>
  <c r="CH785" i="14" s="1"/>
  <c r="T741" i="1"/>
  <c r="P785" i="14" s="1"/>
  <c r="CI785" i="14" s="1"/>
  <c r="B742" i="1"/>
  <c r="C742" i="1"/>
  <c r="A786" i="14" s="1"/>
  <c r="D742" i="1"/>
  <c r="D786" i="14" s="1"/>
  <c r="T786" i="14" s="1"/>
  <c r="F742" i="1"/>
  <c r="I742" i="1"/>
  <c r="E786" i="14" s="1"/>
  <c r="BX786" i="14" s="1"/>
  <c r="J742" i="1"/>
  <c r="F786" i="14" s="1"/>
  <c r="BY786" i="14" s="1"/>
  <c r="K742" i="1"/>
  <c r="G786" i="14" s="1"/>
  <c r="BZ786" i="14" s="1"/>
  <c r="L742" i="1"/>
  <c r="H786" i="14" s="1"/>
  <c r="CA786" i="14" s="1"/>
  <c r="M742" i="1"/>
  <c r="I786" i="14" s="1"/>
  <c r="CB786" i="14" s="1"/>
  <c r="N742" i="1"/>
  <c r="J786" i="14" s="1"/>
  <c r="CC786" i="14" s="1"/>
  <c r="O742" i="1"/>
  <c r="K786" i="14" s="1"/>
  <c r="CD786" i="14" s="1"/>
  <c r="P742" i="1"/>
  <c r="L786" i="14" s="1"/>
  <c r="CE786" i="14" s="1"/>
  <c r="Q742" i="1"/>
  <c r="M786" i="14" s="1"/>
  <c r="CF786" i="14" s="1"/>
  <c r="R742" i="1"/>
  <c r="N786" i="14" s="1"/>
  <c r="CG786" i="14" s="1"/>
  <c r="S742" i="1"/>
  <c r="O786" i="14" s="1"/>
  <c r="CH786" i="14" s="1"/>
  <c r="T742" i="1"/>
  <c r="P786" i="14" s="1"/>
  <c r="CI786" i="14" s="1"/>
  <c r="B743" i="1"/>
  <c r="C743" i="1"/>
  <c r="A787" i="14" s="1"/>
  <c r="D743" i="1"/>
  <c r="D787" i="14" s="1"/>
  <c r="T787" i="14" s="1"/>
  <c r="F743" i="1"/>
  <c r="I743" i="1"/>
  <c r="E787" i="14" s="1"/>
  <c r="BX787" i="14" s="1"/>
  <c r="J743" i="1"/>
  <c r="F787" i="14" s="1"/>
  <c r="BY787" i="14" s="1"/>
  <c r="K743" i="1"/>
  <c r="G787" i="14" s="1"/>
  <c r="BZ787" i="14" s="1"/>
  <c r="L743" i="1"/>
  <c r="H787" i="14" s="1"/>
  <c r="CA787" i="14" s="1"/>
  <c r="M743" i="1"/>
  <c r="I787" i="14" s="1"/>
  <c r="CB787" i="14" s="1"/>
  <c r="N743" i="1"/>
  <c r="J787" i="14" s="1"/>
  <c r="CC787" i="14" s="1"/>
  <c r="O743" i="1"/>
  <c r="K787" i="14" s="1"/>
  <c r="CD787" i="14" s="1"/>
  <c r="P743" i="1"/>
  <c r="L787" i="14" s="1"/>
  <c r="CE787" i="14" s="1"/>
  <c r="Q743" i="1"/>
  <c r="M787" i="14" s="1"/>
  <c r="CF787" i="14" s="1"/>
  <c r="R743" i="1"/>
  <c r="N787" i="14" s="1"/>
  <c r="CG787" i="14" s="1"/>
  <c r="S743" i="1"/>
  <c r="O787" i="14" s="1"/>
  <c r="CH787" i="14" s="1"/>
  <c r="T743" i="1"/>
  <c r="P787" i="14" s="1"/>
  <c r="CI787" i="14" s="1"/>
  <c r="B744" i="1"/>
  <c r="C744" i="1"/>
  <c r="A788" i="14" s="1"/>
  <c r="D744" i="1"/>
  <c r="D788" i="14" s="1"/>
  <c r="T788" i="14" s="1"/>
  <c r="F744" i="1"/>
  <c r="I744" i="1"/>
  <c r="E788" i="14" s="1"/>
  <c r="BX788" i="14" s="1"/>
  <c r="J744" i="1"/>
  <c r="F788" i="14" s="1"/>
  <c r="BY788" i="14" s="1"/>
  <c r="K744" i="1"/>
  <c r="G788" i="14" s="1"/>
  <c r="BZ788" i="14" s="1"/>
  <c r="L744" i="1"/>
  <c r="H788" i="14" s="1"/>
  <c r="CA788" i="14" s="1"/>
  <c r="M744" i="1"/>
  <c r="I788" i="14" s="1"/>
  <c r="CB788" i="14" s="1"/>
  <c r="N744" i="1"/>
  <c r="J788" i="14" s="1"/>
  <c r="CC788" i="14" s="1"/>
  <c r="O744" i="1"/>
  <c r="K788" i="14" s="1"/>
  <c r="CD788" i="14" s="1"/>
  <c r="P744" i="1"/>
  <c r="L788" i="14" s="1"/>
  <c r="CE788" i="14" s="1"/>
  <c r="Q744" i="1"/>
  <c r="M788" i="14" s="1"/>
  <c r="CF788" i="14" s="1"/>
  <c r="R744" i="1"/>
  <c r="N788" i="14" s="1"/>
  <c r="CG788" i="14" s="1"/>
  <c r="S744" i="1"/>
  <c r="O788" i="14" s="1"/>
  <c r="CH788" i="14" s="1"/>
  <c r="T744" i="1"/>
  <c r="P788" i="14" s="1"/>
  <c r="CI788" i="14" s="1"/>
  <c r="B745" i="1"/>
  <c r="C745" i="1"/>
  <c r="A789" i="14" s="1"/>
  <c r="D745" i="1"/>
  <c r="D789" i="14" s="1"/>
  <c r="T789" i="14" s="1"/>
  <c r="F745" i="1"/>
  <c r="I745" i="1"/>
  <c r="E789" i="14" s="1"/>
  <c r="BX789" i="14" s="1"/>
  <c r="J745" i="1"/>
  <c r="F789" i="14" s="1"/>
  <c r="BY789" i="14" s="1"/>
  <c r="K745" i="1"/>
  <c r="G789" i="14" s="1"/>
  <c r="BZ789" i="14" s="1"/>
  <c r="L745" i="1"/>
  <c r="H789" i="14" s="1"/>
  <c r="CA789" i="14" s="1"/>
  <c r="M745" i="1"/>
  <c r="I789" i="14" s="1"/>
  <c r="CB789" i="14" s="1"/>
  <c r="N745" i="1"/>
  <c r="J789" i="14" s="1"/>
  <c r="CC789" i="14" s="1"/>
  <c r="O745" i="1"/>
  <c r="K789" i="14" s="1"/>
  <c r="CD789" i="14" s="1"/>
  <c r="P745" i="1"/>
  <c r="L789" i="14" s="1"/>
  <c r="CE789" i="14" s="1"/>
  <c r="Q745" i="1"/>
  <c r="M789" i="14" s="1"/>
  <c r="CF789" i="14" s="1"/>
  <c r="R745" i="1"/>
  <c r="N789" i="14" s="1"/>
  <c r="CG789" i="14" s="1"/>
  <c r="S745" i="1"/>
  <c r="O789" i="14" s="1"/>
  <c r="CH789" i="14" s="1"/>
  <c r="T745" i="1"/>
  <c r="P789" i="14" s="1"/>
  <c r="CI789" i="14" s="1"/>
  <c r="B746" i="1"/>
  <c r="C746" i="1"/>
  <c r="A790" i="14" s="1"/>
  <c r="D746" i="1"/>
  <c r="D790" i="14" s="1"/>
  <c r="T790" i="14" s="1"/>
  <c r="F746" i="1"/>
  <c r="I746" i="1"/>
  <c r="E790" i="14" s="1"/>
  <c r="BX790" i="14" s="1"/>
  <c r="J746" i="1"/>
  <c r="F790" i="14" s="1"/>
  <c r="BY790" i="14" s="1"/>
  <c r="K746" i="1"/>
  <c r="G790" i="14" s="1"/>
  <c r="BZ790" i="14" s="1"/>
  <c r="L746" i="1"/>
  <c r="H790" i="14" s="1"/>
  <c r="CA790" i="14" s="1"/>
  <c r="M746" i="1"/>
  <c r="I790" i="14" s="1"/>
  <c r="CB790" i="14" s="1"/>
  <c r="N746" i="1"/>
  <c r="J790" i="14" s="1"/>
  <c r="CC790" i="14" s="1"/>
  <c r="O746" i="1"/>
  <c r="K790" i="14" s="1"/>
  <c r="CD790" i="14" s="1"/>
  <c r="P746" i="1"/>
  <c r="L790" i="14" s="1"/>
  <c r="CE790" i="14" s="1"/>
  <c r="Q746" i="1"/>
  <c r="M790" i="14" s="1"/>
  <c r="CF790" i="14" s="1"/>
  <c r="R746" i="1"/>
  <c r="N790" i="14" s="1"/>
  <c r="CG790" i="14" s="1"/>
  <c r="S746" i="1"/>
  <c r="O790" i="14" s="1"/>
  <c r="CH790" i="14" s="1"/>
  <c r="T746" i="1"/>
  <c r="P790" i="14" s="1"/>
  <c r="CI790" i="14" s="1"/>
  <c r="B747" i="1"/>
  <c r="C747" i="1"/>
  <c r="A791" i="14" s="1"/>
  <c r="D747" i="1"/>
  <c r="D791" i="14" s="1"/>
  <c r="T791" i="14" s="1"/>
  <c r="F747" i="1"/>
  <c r="I747" i="1"/>
  <c r="E791" i="14" s="1"/>
  <c r="BX791" i="14" s="1"/>
  <c r="J747" i="1"/>
  <c r="F791" i="14" s="1"/>
  <c r="BY791" i="14" s="1"/>
  <c r="K747" i="1"/>
  <c r="G791" i="14" s="1"/>
  <c r="BZ791" i="14" s="1"/>
  <c r="L747" i="1"/>
  <c r="H791" i="14" s="1"/>
  <c r="CA791" i="14" s="1"/>
  <c r="M747" i="1"/>
  <c r="I791" i="14" s="1"/>
  <c r="CB791" i="14" s="1"/>
  <c r="N747" i="1"/>
  <c r="J791" i="14" s="1"/>
  <c r="CC791" i="14" s="1"/>
  <c r="O747" i="1"/>
  <c r="K791" i="14" s="1"/>
  <c r="CD791" i="14" s="1"/>
  <c r="P747" i="1"/>
  <c r="L791" i="14" s="1"/>
  <c r="CE791" i="14" s="1"/>
  <c r="Q747" i="1"/>
  <c r="M791" i="14" s="1"/>
  <c r="CF791" i="14" s="1"/>
  <c r="R747" i="1"/>
  <c r="N791" i="14" s="1"/>
  <c r="CG791" i="14" s="1"/>
  <c r="S747" i="1"/>
  <c r="O791" i="14" s="1"/>
  <c r="CH791" i="14" s="1"/>
  <c r="T747" i="1"/>
  <c r="P791" i="14" s="1"/>
  <c r="CI791" i="14" s="1"/>
  <c r="B748" i="1"/>
  <c r="C748" i="1"/>
  <c r="A792" i="14" s="1"/>
  <c r="D748" i="1"/>
  <c r="D792" i="14" s="1"/>
  <c r="T792" i="14" s="1"/>
  <c r="F748" i="1"/>
  <c r="I748" i="1"/>
  <c r="E792" i="14" s="1"/>
  <c r="BX792" i="14" s="1"/>
  <c r="J748" i="1"/>
  <c r="F792" i="14" s="1"/>
  <c r="BY792" i="14" s="1"/>
  <c r="K748" i="1"/>
  <c r="G792" i="14" s="1"/>
  <c r="BZ792" i="14" s="1"/>
  <c r="L748" i="1"/>
  <c r="H792" i="14" s="1"/>
  <c r="CA792" i="14" s="1"/>
  <c r="M748" i="1"/>
  <c r="I792" i="14" s="1"/>
  <c r="CB792" i="14" s="1"/>
  <c r="N748" i="1"/>
  <c r="J792" i="14" s="1"/>
  <c r="CC792" i="14" s="1"/>
  <c r="O748" i="1"/>
  <c r="K792" i="14" s="1"/>
  <c r="CD792" i="14" s="1"/>
  <c r="P748" i="1"/>
  <c r="L792" i="14" s="1"/>
  <c r="CE792" i="14" s="1"/>
  <c r="Q748" i="1"/>
  <c r="M792" i="14" s="1"/>
  <c r="CF792" i="14" s="1"/>
  <c r="R748" i="1"/>
  <c r="N792" i="14" s="1"/>
  <c r="CG792" i="14" s="1"/>
  <c r="S748" i="1"/>
  <c r="O792" i="14" s="1"/>
  <c r="CH792" i="14" s="1"/>
  <c r="T748" i="1"/>
  <c r="P792" i="14" s="1"/>
  <c r="CI792" i="14" s="1"/>
  <c r="B749" i="1"/>
  <c r="C749" i="1"/>
  <c r="A793" i="14" s="1"/>
  <c r="D749" i="1"/>
  <c r="D793" i="14" s="1"/>
  <c r="T793" i="14" s="1"/>
  <c r="F749" i="1"/>
  <c r="I749" i="1"/>
  <c r="E793" i="14" s="1"/>
  <c r="BX793" i="14" s="1"/>
  <c r="J749" i="1"/>
  <c r="F793" i="14" s="1"/>
  <c r="BY793" i="14" s="1"/>
  <c r="K749" i="1"/>
  <c r="G793" i="14" s="1"/>
  <c r="BZ793" i="14" s="1"/>
  <c r="L749" i="1"/>
  <c r="H793" i="14" s="1"/>
  <c r="CA793" i="14" s="1"/>
  <c r="M749" i="1"/>
  <c r="I793" i="14" s="1"/>
  <c r="CB793" i="14" s="1"/>
  <c r="N749" i="1"/>
  <c r="J793" i="14" s="1"/>
  <c r="CC793" i="14" s="1"/>
  <c r="O749" i="1"/>
  <c r="K793" i="14" s="1"/>
  <c r="CD793" i="14" s="1"/>
  <c r="P749" i="1"/>
  <c r="L793" i="14" s="1"/>
  <c r="CE793" i="14" s="1"/>
  <c r="Q749" i="1"/>
  <c r="M793" i="14" s="1"/>
  <c r="CF793" i="14" s="1"/>
  <c r="R749" i="1"/>
  <c r="N793" i="14" s="1"/>
  <c r="CG793" i="14" s="1"/>
  <c r="S749" i="1"/>
  <c r="O793" i="14" s="1"/>
  <c r="CH793" i="14" s="1"/>
  <c r="T749" i="1"/>
  <c r="P793" i="14" s="1"/>
  <c r="CI793" i="14" s="1"/>
  <c r="B750" i="1"/>
  <c r="C750" i="1"/>
  <c r="A794" i="14" s="1"/>
  <c r="D750" i="1"/>
  <c r="D794" i="14" s="1"/>
  <c r="T794" i="14" s="1"/>
  <c r="F750" i="1"/>
  <c r="I750" i="1"/>
  <c r="E794" i="14" s="1"/>
  <c r="BX794" i="14" s="1"/>
  <c r="J750" i="1"/>
  <c r="F794" i="14" s="1"/>
  <c r="BY794" i="14" s="1"/>
  <c r="K750" i="1"/>
  <c r="G794" i="14" s="1"/>
  <c r="BZ794" i="14" s="1"/>
  <c r="L750" i="1"/>
  <c r="H794" i="14" s="1"/>
  <c r="CA794" i="14" s="1"/>
  <c r="M750" i="1"/>
  <c r="I794" i="14" s="1"/>
  <c r="CB794" i="14" s="1"/>
  <c r="N750" i="1"/>
  <c r="J794" i="14" s="1"/>
  <c r="CC794" i="14" s="1"/>
  <c r="O750" i="1"/>
  <c r="K794" i="14" s="1"/>
  <c r="CD794" i="14" s="1"/>
  <c r="P750" i="1"/>
  <c r="L794" i="14" s="1"/>
  <c r="CE794" i="14" s="1"/>
  <c r="Q750" i="1"/>
  <c r="M794" i="14" s="1"/>
  <c r="CF794" i="14" s="1"/>
  <c r="R750" i="1"/>
  <c r="N794" i="14" s="1"/>
  <c r="CG794" i="14" s="1"/>
  <c r="S750" i="1"/>
  <c r="O794" i="14" s="1"/>
  <c r="CH794" i="14" s="1"/>
  <c r="T750" i="1"/>
  <c r="P794" i="14" s="1"/>
  <c r="CI794" i="14" s="1"/>
  <c r="B751" i="1"/>
  <c r="C751" i="1"/>
  <c r="A795" i="14" s="1"/>
  <c r="D751" i="1"/>
  <c r="D795" i="14" s="1"/>
  <c r="T795" i="14" s="1"/>
  <c r="F751" i="1"/>
  <c r="I751" i="1"/>
  <c r="E795" i="14" s="1"/>
  <c r="BX795" i="14" s="1"/>
  <c r="J751" i="1"/>
  <c r="F795" i="14" s="1"/>
  <c r="BY795" i="14" s="1"/>
  <c r="K751" i="1"/>
  <c r="G795" i="14" s="1"/>
  <c r="BZ795" i="14" s="1"/>
  <c r="L751" i="1"/>
  <c r="H795" i="14" s="1"/>
  <c r="CA795" i="14" s="1"/>
  <c r="M751" i="1"/>
  <c r="I795" i="14" s="1"/>
  <c r="CB795" i="14" s="1"/>
  <c r="N751" i="1"/>
  <c r="J795" i="14" s="1"/>
  <c r="CC795" i="14" s="1"/>
  <c r="O751" i="1"/>
  <c r="K795" i="14" s="1"/>
  <c r="CD795" i="14" s="1"/>
  <c r="P751" i="1"/>
  <c r="L795" i="14" s="1"/>
  <c r="CE795" i="14" s="1"/>
  <c r="Q751" i="1"/>
  <c r="M795" i="14" s="1"/>
  <c r="CF795" i="14" s="1"/>
  <c r="R751" i="1"/>
  <c r="N795" i="14" s="1"/>
  <c r="CG795" i="14" s="1"/>
  <c r="S751" i="1"/>
  <c r="O795" i="14" s="1"/>
  <c r="CH795" i="14" s="1"/>
  <c r="T751" i="1"/>
  <c r="P795" i="14" s="1"/>
  <c r="CI795" i="14" s="1"/>
  <c r="B752" i="1"/>
  <c r="C752" i="1"/>
  <c r="A796" i="14" s="1"/>
  <c r="D752" i="1"/>
  <c r="D796" i="14" s="1"/>
  <c r="T796" i="14" s="1"/>
  <c r="F752" i="1"/>
  <c r="I752" i="1"/>
  <c r="E796" i="14" s="1"/>
  <c r="BX796" i="14" s="1"/>
  <c r="J752" i="1"/>
  <c r="F796" i="14" s="1"/>
  <c r="BY796" i="14" s="1"/>
  <c r="K752" i="1"/>
  <c r="G796" i="14" s="1"/>
  <c r="BZ796" i="14" s="1"/>
  <c r="L752" i="1"/>
  <c r="H796" i="14" s="1"/>
  <c r="CA796" i="14" s="1"/>
  <c r="M752" i="1"/>
  <c r="I796" i="14" s="1"/>
  <c r="CB796" i="14" s="1"/>
  <c r="N752" i="1"/>
  <c r="J796" i="14" s="1"/>
  <c r="CC796" i="14" s="1"/>
  <c r="O752" i="1"/>
  <c r="K796" i="14" s="1"/>
  <c r="CD796" i="14" s="1"/>
  <c r="P752" i="1"/>
  <c r="L796" i="14" s="1"/>
  <c r="CE796" i="14" s="1"/>
  <c r="Q752" i="1"/>
  <c r="M796" i="14" s="1"/>
  <c r="CF796" i="14" s="1"/>
  <c r="R752" i="1"/>
  <c r="N796" i="14" s="1"/>
  <c r="CG796" i="14" s="1"/>
  <c r="S752" i="1"/>
  <c r="O796" i="14" s="1"/>
  <c r="CH796" i="14" s="1"/>
  <c r="T752" i="1"/>
  <c r="P796" i="14" s="1"/>
  <c r="CI796" i="14" s="1"/>
  <c r="B753" i="1"/>
  <c r="C753" i="1"/>
  <c r="A797" i="14" s="1"/>
  <c r="D753" i="1"/>
  <c r="D797" i="14" s="1"/>
  <c r="T797" i="14" s="1"/>
  <c r="F753" i="1"/>
  <c r="I753" i="1"/>
  <c r="E797" i="14" s="1"/>
  <c r="BX797" i="14" s="1"/>
  <c r="J753" i="1"/>
  <c r="F797" i="14" s="1"/>
  <c r="BY797" i="14" s="1"/>
  <c r="K753" i="1"/>
  <c r="G797" i="14" s="1"/>
  <c r="BZ797" i="14" s="1"/>
  <c r="L753" i="1"/>
  <c r="H797" i="14" s="1"/>
  <c r="CA797" i="14" s="1"/>
  <c r="M753" i="1"/>
  <c r="I797" i="14" s="1"/>
  <c r="CB797" i="14" s="1"/>
  <c r="N753" i="1"/>
  <c r="J797" i="14" s="1"/>
  <c r="CC797" i="14" s="1"/>
  <c r="O753" i="1"/>
  <c r="K797" i="14" s="1"/>
  <c r="CD797" i="14" s="1"/>
  <c r="P753" i="1"/>
  <c r="L797" i="14" s="1"/>
  <c r="CE797" i="14" s="1"/>
  <c r="Q753" i="1"/>
  <c r="M797" i="14" s="1"/>
  <c r="CF797" i="14" s="1"/>
  <c r="R753" i="1"/>
  <c r="N797" i="14" s="1"/>
  <c r="CG797" i="14" s="1"/>
  <c r="S753" i="1"/>
  <c r="O797" i="14" s="1"/>
  <c r="CH797" i="14" s="1"/>
  <c r="T753" i="1"/>
  <c r="P797" i="14" s="1"/>
  <c r="CI797" i="14" s="1"/>
  <c r="B754" i="1"/>
  <c r="C754" i="1"/>
  <c r="A798" i="14" s="1"/>
  <c r="D754" i="1"/>
  <c r="D798" i="14" s="1"/>
  <c r="T798" i="14" s="1"/>
  <c r="F754" i="1"/>
  <c r="I754" i="1"/>
  <c r="E798" i="14" s="1"/>
  <c r="BX798" i="14" s="1"/>
  <c r="J754" i="1"/>
  <c r="F798" i="14" s="1"/>
  <c r="BY798" i="14" s="1"/>
  <c r="K754" i="1"/>
  <c r="G798" i="14" s="1"/>
  <c r="BZ798" i="14" s="1"/>
  <c r="L754" i="1"/>
  <c r="H798" i="14" s="1"/>
  <c r="CA798" i="14" s="1"/>
  <c r="M754" i="1"/>
  <c r="I798" i="14" s="1"/>
  <c r="CB798" i="14" s="1"/>
  <c r="N754" i="1"/>
  <c r="J798" i="14" s="1"/>
  <c r="CC798" i="14" s="1"/>
  <c r="O754" i="1"/>
  <c r="K798" i="14" s="1"/>
  <c r="CD798" i="14" s="1"/>
  <c r="P754" i="1"/>
  <c r="L798" i="14" s="1"/>
  <c r="CE798" i="14" s="1"/>
  <c r="Q754" i="1"/>
  <c r="M798" i="14" s="1"/>
  <c r="CF798" i="14" s="1"/>
  <c r="R754" i="1"/>
  <c r="N798" i="14" s="1"/>
  <c r="CG798" i="14" s="1"/>
  <c r="S754" i="1"/>
  <c r="O798" i="14" s="1"/>
  <c r="CH798" i="14" s="1"/>
  <c r="T754" i="1"/>
  <c r="P798" i="14" s="1"/>
  <c r="CI798" i="14" s="1"/>
  <c r="B755" i="1"/>
  <c r="C755" i="1"/>
  <c r="A799" i="14" s="1"/>
  <c r="D755" i="1"/>
  <c r="D799" i="14" s="1"/>
  <c r="T799" i="14" s="1"/>
  <c r="F755" i="1"/>
  <c r="I755" i="1"/>
  <c r="E799" i="14" s="1"/>
  <c r="BX799" i="14" s="1"/>
  <c r="J755" i="1"/>
  <c r="F799" i="14" s="1"/>
  <c r="BY799" i="14" s="1"/>
  <c r="K755" i="1"/>
  <c r="G799" i="14" s="1"/>
  <c r="BZ799" i="14" s="1"/>
  <c r="L755" i="1"/>
  <c r="H799" i="14" s="1"/>
  <c r="CA799" i="14" s="1"/>
  <c r="M755" i="1"/>
  <c r="I799" i="14" s="1"/>
  <c r="CB799" i="14" s="1"/>
  <c r="N755" i="1"/>
  <c r="J799" i="14" s="1"/>
  <c r="CC799" i="14" s="1"/>
  <c r="O755" i="1"/>
  <c r="K799" i="14" s="1"/>
  <c r="CD799" i="14" s="1"/>
  <c r="P755" i="1"/>
  <c r="L799" i="14" s="1"/>
  <c r="CE799" i="14" s="1"/>
  <c r="Q755" i="1"/>
  <c r="M799" i="14" s="1"/>
  <c r="CF799" i="14" s="1"/>
  <c r="R755" i="1"/>
  <c r="N799" i="14" s="1"/>
  <c r="CG799" i="14" s="1"/>
  <c r="S755" i="1"/>
  <c r="O799" i="14" s="1"/>
  <c r="CH799" i="14" s="1"/>
  <c r="T755" i="1"/>
  <c r="P799" i="14" s="1"/>
  <c r="CI799" i="14" s="1"/>
  <c r="B756" i="1"/>
  <c r="C756" i="1"/>
  <c r="A800" i="14" s="1"/>
  <c r="D756" i="1"/>
  <c r="D800" i="14" s="1"/>
  <c r="T800" i="14" s="1"/>
  <c r="F756" i="1"/>
  <c r="I756" i="1"/>
  <c r="E800" i="14" s="1"/>
  <c r="BX800" i="14" s="1"/>
  <c r="J756" i="1"/>
  <c r="F800" i="14" s="1"/>
  <c r="BY800" i="14" s="1"/>
  <c r="K756" i="1"/>
  <c r="G800" i="14" s="1"/>
  <c r="BZ800" i="14" s="1"/>
  <c r="L756" i="1"/>
  <c r="H800" i="14" s="1"/>
  <c r="CA800" i="14" s="1"/>
  <c r="M756" i="1"/>
  <c r="I800" i="14" s="1"/>
  <c r="CB800" i="14" s="1"/>
  <c r="N756" i="1"/>
  <c r="J800" i="14" s="1"/>
  <c r="CC800" i="14" s="1"/>
  <c r="O756" i="1"/>
  <c r="K800" i="14" s="1"/>
  <c r="CD800" i="14" s="1"/>
  <c r="P756" i="1"/>
  <c r="L800" i="14" s="1"/>
  <c r="CE800" i="14" s="1"/>
  <c r="Q756" i="1"/>
  <c r="M800" i="14" s="1"/>
  <c r="CF800" i="14" s="1"/>
  <c r="R756" i="1"/>
  <c r="N800" i="14" s="1"/>
  <c r="CG800" i="14" s="1"/>
  <c r="S756" i="1"/>
  <c r="O800" i="14" s="1"/>
  <c r="CH800" i="14" s="1"/>
  <c r="T756" i="1"/>
  <c r="P800" i="14" s="1"/>
  <c r="CI800" i="14" s="1"/>
  <c r="B757" i="1"/>
  <c r="C757" i="1"/>
  <c r="A801" i="14" s="1"/>
  <c r="D757" i="1"/>
  <c r="D801" i="14" s="1"/>
  <c r="T801" i="14" s="1"/>
  <c r="F757" i="1"/>
  <c r="I757" i="1"/>
  <c r="E801" i="14" s="1"/>
  <c r="BX801" i="14" s="1"/>
  <c r="J757" i="1"/>
  <c r="F801" i="14" s="1"/>
  <c r="BY801" i="14" s="1"/>
  <c r="K757" i="1"/>
  <c r="G801" i="14" s="1"/>
  <c r="BZ801" i="14" s="1"/>
  <c r="L757" i="1"/>
  <c r="H801" i="14" s="1"/>
  <c r="CA801" i="14" s="1"/>
  <c r="M757" i="1"/>
  <c r="I801" i="14" s="1"/>
  <c r="CB801" i="14" s="1"/>
  <c r="N757" i="1"/>
  <c r="J801" i="14" s="1"/>
  <c r="CC801" i="14" s="1"/>
  <c r="O757" i="1"/>
  <c r="K801" i="14" s="1"/>
  <c r="CD801" i="14" s="1"/>
  <c r="P757" i="1"/>
  <c r="L801" i="14" s="1"/>
  <c r="CE801" i="14" s="1"/>
  <c r="Q757" i="1"/>
  <c r="M801" i="14" s="1"/>
  <c r="CF801" i="14" s="1"/>
  <c r="R757" i="1"/>
  <c r="N801" i="14" s="1"/>
  <c r="CG801" i="14" s="1"/>
  <c r="S757" i="1"/>
  <c r="O801" i="14" s="1"/>
  <c r="CH801" i="14" s="1"/>
  <c r="T757" i="1"/>
  <c r="P801" i="14" s="1"/>
  <c r="CI801" i="14" s="1"/>
  <c r="B758" i="1"/>
  <c r="C758" i="1"/>
  <c r="A802" i="14" s="1"/>
  <c r="D758" i="1"/>
  <c r="D802" i="14" s="1"/>
  <c r="T802" i="14" s="1"/>
  <c r="F758" i="1"/>
  <c r="I758" i="1"/>
  <c r="E802" i="14" s="1"/>
  <c r="BX802" i="14" s="1"/>
  <c r="J758" i="1"/>
  <c r="F802" i="14" s="1"/>
  <c r="BY802" i="14" s="1"/>
  <c r="K758" i="1"/>
  <c r="G802" i="14" s="1"/>
  <c r="BZ802" i="14" s="1"/>
  <c r="L758" i="1"/>
  <c r="H802" i="14" s="1"/>
  <c r="CA802" i="14" s="1"/>
  <c r="M758" i="1"/>
  <c r="I802" i="14" s="1"/>
  <c r="CB802" i="14" s="1"/>
  <c r="N758" i="1"/>
  <c r="J802" i="14" s="1"/>
  <c r="CC802" i="14" s="1"/>
  <c r="O758" i="1"/>
  <c r="K802" i="14" s="1"/>
  <c r="CD802" i="14" s="1"/>
  <c r="P758" i="1"/>
  <c r="L802" i="14" s="1"/>
  <c r="CE802" i="14" s="1"/>
  <c r="Q758" i="1"/>
  <c r="M802" i="14" s="1"/>
  <c r="CF802" i="14" s="1"/>
  <c r="R758" i="1"/>
  <c r="N802" i="14" s="1"/>
  <c r="CG802" i="14" s="1"/>
  <c r="S758" i="1"/>
  <c r="O802" i="14" s="1"/>
  <c r="CH802" i="14" s="1"/>
  <c r="T758" i="1"/>
  <c r="P802" i="14" s="1"/>
  <c r="CI802" i="14" s="1"/>
  <c r="B759" i="1"/>
  <c r="C759" i="1"/>
  <c r="A803" i="14" s="1"/>
  <c r="D759" i="1"/>
  <c r="D803" i="14" s="1"/>
  <c r="T803" i="14" s="1"/>
  <c r="F759" i="1"/>
  <c r="I759" i="1"/>
  <c r="E803" i="14" s="1"/>
  <c r="BX803" i="14" s="1"/>
  <c r="J759" i="1"/>
  <c r="F803" i="14" s="1"/>
  <c r="BY803" i="14" s="1"/>
  <c r="K759" i="1"/>
  <c r="G803" i="14" s="1"/>
  <c r="BZ803" i="14" s="1"/>
  <c r="L759" i="1"/>
  <c r="H803" i="14" s="1"/>
  <c r="CA803" i="14" s="1"/>
  <c r="M759" i="1"/>
  <c r="I803" i="14" s="1"/>
  <c r="CB803" i="14" s="1"/>
  <c r="N759" i="1"/>
  <c r="J803" i="14" s="1"/>
  <c r="CC803" i="14" s="1"/>
  <c r="O759" i="1"/>
  <c r="K803" i="14" s="1"/>
  <c r="CD803" i="14" s="1"/>
  <c r="P759" i="1"/>
  <c r="L803" i="14" s="1"/>
  <c r="CE803" i="14" s="1"/>
  <c r="Q759" i="1"/>
  <c r="M803" i="14" s="1"/>
  <c r="CF803" i="14" s="1"/>
  <c r="R759" i="1"/>
  <c r="N803" i="14" s="1"/>
  <c r="CG803" i="14" s="1"/>
  <c r="S759" i="1"/>
  <c r="O803" i="14" s="1"/>
  <c r="CH803" i="14" s="1"/>
  <c r="T759" i="1"/>
  <c r="P803" i="14" s="1"/>
  <c r="CI803" i="14" s="1"/>
  <c r="B760" i="1"/>
  <c r="C760" i="1"/>
  <c r="A804" i="14" s="1"/>
  <c r="D760" i="1"/>
  <c r="D804" i="14" s="1"/>
  <c r="T804" i="14" s="1"/>
  <c r="F760" i="1"/>
  <c r="I760" i="1"/>
  <c r="E804" i="14" s="1"/>
  <c r="BX804" i="14" s="1"/>
  <c r="J760" i="1"/>
  <c r="F804" i="14" s="1"/>
  <c r="BY804" i="14" s="1"/>
  <c r="K760" i="1"/>
  <c r="G804" i="14" s="1"/>
  <c r="BZ804" i="14" s="1"/>
  <c r="L760" i="1"/>
  <c r="H804" i="14" s="1"/>
  <c r="CA804" i="14" s="1"/>
  <c r="M760" i="1"/>
  <c r="I804" i="14" s="1"/>
  <c r="CB804" i="14" s="1"/>
  <c r="N760" i="1"/>
  <c r="J804" i="14" s="1"/>
  <c r="CC804" i="14" s="1"/>
  <c r="O760" i="1"/>
  <c r="K804" i="14" s="1"/>
  <c r="CD804" i="14" s="1"/>
  <c r="P760" i="1"/>
  <c r="L804" i="14" s="1"/>
  <c r="CE804" i="14" s="1"/>
  <c r="Q760" i="1"/>
  <c r="M804" i="14" s="1"/>
  <c r="CF804" i="14" s="1"/>
  <c r="R760" i="1"/>
  <c r="N804" i="14" s="1"/>
  <c r="CG804" i="14" s="1"/>
  <c r="S760" i="1"/>
  <c r="O804" i="14" s="1"/>
  <c r="CH804" i="14" s="1"/>
  <c r="T760" i="1"/>
  <c r="P804" i="14" s="1"/>
  <c r="CI804" i="14" s="1"/>
  <c r="B761" i="1"/>
  <c r="C761" i="1"/>
  <c r="A805" i="14" s="1"/>
  <c r="D761" i="1"/>
  <c r="D805" i="14" s="1"/>
  <c r="T805" i="14" s="1"/>
  <c r="F761" i="1"/>
  <c r="I761" i="1"/>
  <c r="E805" i="14" s="1"/>
  <c r="BX805" i="14" s="1"/>
  <c r="J761" i="1"/>
  <c r="F805" i="14" s="1"/>
  <c r="BY805" i="14" s="1"/>
  <c r="K761" i="1"/>
  <c r="G805" i="14" s="1"/>
  <c r="BZ805" i="14" s="1"/>
  <c r="L761" i="1"/>
  <c r="H805" i="14" s="1"/>
  <c r="CA805" i="14" s="1"/>
  <c r="M761" i="1"/>
  <c r="I805" i="14" s="1"/>
  <c r="CB805" i="14" s="1"/>
  <c r="N761" i="1"/>
  <c r="J805" i="14" s="1"/>
  <c r="CC805" i="14" s="1"/>
  <c r="O761" i="1"/>
  <c r="K805" i="14" s="1"/>
  <c r="CD805" i="14" s="1"/>
  <c r="P761" i="1"/>
  <c r="L805" i="14" s="1"/>
  <c r="CE805" i="14" s="1"/>
  <c r="Q761" i="1"/>
  <c r="M805" i="14" s="1"/>
  <c r="CF805" i="14" s="1"/>
  <c r="R761" i="1"/>
  <c r="N805" i="14" s="1"/>
  <c r="CG805" i="14" s="1"/>
  <c r="S761" i="1"/>
  <c r="O805" i="14" s="1"/>
  <c r="CH805" i="14" s="1"/>
  <c r="T761" i="1"/>
  <c r="P805" i="14" s="1"/>
  <c r="CI805" i="14" s="1"/>
  <c r="B762" i="1"/>
  <c r="C762" i="1"/>
  <c r="A806" i="14" s="1"/>
  <c r="D762" i="1"/>
  <c r="D806" i="14" s="1"/>
  <c r="T806" i="14" s="1"/>
  <c r="F762" i="1"/>
  <c r="I762" i="1"/>
  <c r="E806" i="14" s="1"/>
  <c r="BX806" i="14" s="1"/>
  <c r="J762" i="1"/>
  <c r="F806" i="14" s="1"/>
  <c r="BY806" i="14" s="1"/>
  <c r="K762" i="1"/>
  <c r="G806" i="14" s="1"/>
  <c r="BZ806" i="14" s="1"/>
  <c r="L762" i="1"/>
  <c r="H806" i="14" s="1"/>
  <c r="CA806" i="14" s="1"/>
  <c r="M762" i="1"/>
  <c r="I806" i="14" s="1"/>
  <c r="CB806" i="14" s="1"/>
  <c r="N762" i="1"/>
  <c r="J806" i="14" s="1"/>
  <c r="CC806" i="14" s="1"/>
  <c r="O762" i="1"/>
  <c r="K806" i="14" s="1"/>
  <c r="CD806" i="14" s="1"/>
  <c r="P762" i="1"/>
  <c r="L806" i="14" s="1"/>
  <c r="CE806" i="14" s="1"/>
  <c r="Q762" i="1"/>
  <c r="M806" i="14" s="1"/>
  <c r="CF806" i="14" s="1"/>
  <c r="R762" i="1"/>
  <c r="N806" i="14" s="1"/>
  <c r="CG806" i="14" s="1"/>
  <c r="S762" i="1"/>
  <c r="O806" i="14" s="1"/>
  <c r="CH806" i="14" s="1"/>
  <c r="T762" i="1"/>
  <c r="P806" i="14" s="1"/>
  <c r="CI806" i="14" s="1"/>
  <c r="B763" i="1"/>
  <c r="C763" i="1"/>
  <c r="A807" i="14" s="1"/>
  <c r="D763" i="1"/>
  <c r="D807" i="14" s="1"/>
  <c r="T807" i="14" s="1"/>
  <c r="F763" i="1"/>
  <c r="I763" i="1"/>
  <c r="E807" i="14" s="1"/>
  <c r="BX807" i="14" s="1"/>
  <c r="J763" i="1"/>
  <c r="F807" i="14" s="1"/>
  <c r="BY807" i="14" s="1"/>
  <c r="K763" i="1"/>
  <c r="G807" i="14" s="1"/>
  <c r="BZ807" i="14" s="1"/>
  <c r="L763" i="1"/>
  <c r="H807" i="14" s="1"/>
  <c r="CA807" i="14" s="1"/>
  <c r="M763" i="1"/>
  <c r="I807" i="14" s="1"/>
  <c r="CB807" i="14" s="1"/>
  <c r="N763" i="1"/>
  <c r="J807" i="14" s="1"/>
  <c r="CC807" i="14" s="1"/>
  <c r="O763" i="1"/>
  <c r="K807" i="14" s="1"/>
  <c r="CD807" i="14" s="1"/>
  <c r="P763" i="1"/>
  <c r="L807" i="14" s="1"/>
  <c r="CE807" i="14" s="1"/>
  <c r="Q763" i="1"/>
  <c r="M807" i="14" s="1"/>
  <c r="CF807" i="14" s="1"/>
  <c r="R763" i="1"/>
  <c r="N807" i="14" s="1"/>
  <c r="CG807" i="14" s="1"/>
  <c r="S763" i="1"/>
  <c r="O807" i="14" s="1"/>
  <c r="CH807" i="14" s="1"/>
  <c r="T763" i="1"/>
  <c r="P807" i="14" s="1"/>
  <c r="CI807" i="14" s="1"/>
  <c r="B764" i="1"/>
  <c r="C764" i="1"/>
  <c r="A808" i="14" s="1"/>
  <c r="D764" i="1"/>
  <c r="D808" i="14" s="1"/>
  <c r="T808" i="14" s="1"/>
  <c r="F764" i="1"/>
  <c r="I764" i="1"/>
  <c r="E808" i="14" s="1"/>
  <c r="BX808" i="14" s="1"/>
  <c r="J764" i="1"/>
  <c r="F808" i="14" s="1"/>
  <c r="BY808" i="14" s="1"/>
  <c r="K764" i="1"/>
  <c r="G808" i="14" s="1"/>
  <c r="BZ808" i="14" s="1"/>
  <c r="L764" i="1"/>
  <c r="H808" i="14" s="1"/>
  <c r="CA808" i="14" s="1"/>
  <c r="M764" i="1"/>
  <c r="I808" i="14" s="1"/>
  <c r="CB808" i="14" s="1"/>
  <c r="N764" i="1"/>
  <c r="J808" i="14" s="1"/>
  <c r="CC808" i="14" s="1"/>
  <c r="O764" i="1"/>
  <c r="K808" i="14" s="1"/>
  <c r="CD808" i="14" s="1"/>
  <c r="P764" i="1"/>
  <c r="L808" i="14" s="1"/>
  <c r="CE808" i="14" s="1"/>
  <c r="Q764" i="1"/>
  <c r="M808" i="14" s="1"/>
  <c r="CF808" i="14" s="1"/>
  <c r="R764" i="1"/>
  <c r="N808" i="14" s="1"/>
  <c r="CG808" i="14" s="1"/>
  <c r="S764" i="1"/>
  <c r="O808" i="14" s="1"/>
  <c r="CH808" i="14" s="1"/>
  <c r="T764" i="1"/>
  <c r="P808" i="14" s="1"/>
  <c r="CI808" i="14" s="1"/>
  <c r="B765" i="1"/>
  <c r="C765" i="1"/>
  <c r="A809" i="14" s="1"/>
  <c r="D765" i="1"/>
  <c r="D809" i="14" s="1"/>
  <c r="T809" i="14" s="1"/>
  <c r="F765" i="1"/>
  <c r="I765" i="1"/>
  <c r="E809" i="14" s="1"/>
  <c r="BX809" i="14" s="1"/>
  <c r="J765" i="1"/>
  <c r="F809" i="14" s="1"/>
  <c r="BY809" i="14" s="1"/>
  <c r="K765" i="1"/>
  <c r="G809" i="14" s="1"/>
  <c r="BZ809" i="14" s="1"/>
  <c r="L765" i="1"/>
  <c r="H809" i="14" s="1"/>
  <c r="CA809" i="14" s="1"/>
  <c r="M765" i="1"/>
  <c r="I809" i="14" s="1"/>
  <c r="CB809" i="14" s="1"/>
  <c r="N765" i="1"/>
  <c r="J809" i="14" s="1"/>
  <c r="CC809" i="14" s="1"/>
  <c r="O765" i="1"/>
  <c r="K809" i="14" s="1"/>
  <c r="CD809" i="14" s="1"/>
  <c r="P765" i="1"/>
  <c r="L809" i="14" s="1"/>
  <c r="CE809" i="14" s="1"/>
  <c r="Q765" i="1"/>
  <c r="M809" i="14" s="1"/>
  <c r="CF809" i="14" s="1"/>
  <c r="R765" i="1"/>
  <c r="N809" i="14" s="1"/>
  <c r="CG809" i="14" s="1"/>
  <c r="S765" i="1"/>
  <c r="O809" i="14" s="1"/>
  <c r="CH809" i="14" s="1"/>
  <c r="T765" i="1"/>
  <c r="P809" i="14" s="1"/>
  <c r="CI809" i="14" s="1"/>
  <c r="B766" i="1"/>
  <c r="C766" i="1"/>
  <c r="A810" i="14" s="1"/>
  <c r="D766" i="1"/>
  <c r="D810" i="14" s="1"/>
  <c r="T810" i="14" s="1"/>
  <c r="F766" i="1"/>
  <c r="H766" i="1"/>
  <c r="I766" i="1"/>
  <c r="E810" i="14" s="1"/>
  <c r="BX810" i="14" s="1"/>
  <c r="J766" i="1"/>
  <c r="F810" i="14" s="1"/>
  <c r="BY810" i="14" s="1"/>
  <c r="K766" i="1"/>
  <c r="G810" i="14" s="1"/>
  <c r="BZ810" i="14" s="1"/>
  <c r="L766" i="1"/>
  <c r="H810" i="14" s="1"/>
  <c r="CA810" i="14" s="1"/>
  <c r="M766" i="1"/>
  <c r="I810" i="14" s="1"/>
  <c r="CB810" i="14" s="1"/>
  <c r="N766" i="1"/>
  <c r="J810" i="14" s="1"/>
  <c r="CC810" i="14" s="1"/>
  <c r="O766" i="1"/>
  <c r="K810" i="14" s="1"/>
  <c r="CD810" i="14" s="1"/>
  <c r="P766" i="1"/>
  <c r="L810" i="14" s="1"/>
  <c r="CE810" i="14" s="1"/>
  <c r="Q766" i="1"/>
  <c r="M810" i="14" s="1"/>
  <c r="CF810" i="14" s="1"/>
  <c r="R766" i="1"/>
  <c r="N810" i="14" s="1"/>
  <c r="CG810" i="14" s="1"/>
  <c r="S766" i="1"/>
  <c r="O810" i="14" s="1"/>
  <c r="CH810" i="14" s="1"/>
  <c r="T766" i="1"/>
  <c r="P810" i="14" s="1"/>
  <c r="CI810" i="14" s="1"/>
  <c r="B767" i="1"/>
  <c r="C767" i="1"/>
  <c r="A811" i="14" s="1"/>
  <c r="D767" i="1"/>
  <c r="D811" i="14" s="1"/>
  <c r="T811" i="14" s="1"/>
  <c r="F767" i="1"/>
  <c r="I767" i="1"/>
  <c r="E811" i="14" s="1"/>
  <c r="BX811" i="14" s="1"/>
  <c r="J767" i="1"/>
  <c r="F811" i="14" s="1"/>
  <c r="BY811" i="14" s="1"/>
  <c r="K767" i="1"/>
  <c r="G811" i="14" s="1"/>
  <c r="BZ811" i="14" s="1"/>
  <c r="L767" i="1"/>
  <c r="H811" i="14" s="1"/>
  <c r="CA811" i="14" s="1"/>
  <c r="M767" i="1"/>
  <c r="I811" i="14" s="1"/>
  <c r="CB811" i="14" s="1"/>
  <c r="N767" i="1"/>
  <c r="J811" i="14" s="1"/>
  <c r="CC811" i="14" s="1"/>
  <c r="O767" i="1"/>
  <c r="K811" i="14" s="1"/>
  <c r="CD811" i="14" s="1"/>
  <c r="P767" i="1"/>
  <c r="L811" i="14" s="1"/>
  <c r="CE811" i="14" s="1"/>
  <c r="Q767" i="1"/>
  <c r="M811" i="14" s="1"/>
  <c r="CF811" i="14" s="1"/>
  <c r="R767" i="1"/>
  <c r="N811" i="14" s="1"/>
  <c r="CG811" i="14" s="1"/>
  <c r="S767" i="1"/>
  <c r="O811" i="14" s="1"/>
  <c r="CH811" i="14" s="1"/>
  <c r="T767" i="1"/>
  <c r="P811" i="14" s="1"/>
  <c r="CI811" i="14" s="1"/>
  <c r="B768" i="1"/>
  <c r="C768" i="1"/>
  <c r="A812" i="14" s="1"/>
  <c r="D768" i="1"/>
  <c r="D812" i="14" s="1"/>
  <c r="T812" i="14" s="1"/>
  <c r="F768" i="1"/>
  <c r="I768" i="1"/>
  <c r="E812" i="14" s="1"/>
  <c r="BX812" i="14" s="1"/>
  <c r="J768" i="1"/>
  <c r="F812" i="14" s="1"/>
  <c r="BY812" i="14" s="1"/>
  <c r="K768" i="1"/>
  <c r="G812" i="14" s="1"/>
  <c r="BZ812" i="14" s="1"/>
  <c r="L768" i="1"/>
  <c r="H812" i="14" s="1"/>
  <c r="CA812" i="14" s="1"/>
  <c r="M768" i="1"/>
  <c r="I812" i="14" s="1"/>
  <c r="CB812" i="14" s="1"/>
  <c r="N768" i="1"/>
  <c r="J812" i="14" s="1"/>
  <c r="CC812" i="14" s="1"/>
  <c r="O768" i="1"/>
  <c r="K812" i="14" s="1"/>
  <c r="CD812" i="14" s="1"/>
  <c r="P768" i="1"/>
  <c r="L812" i="14" s="1"/>
  <c r="CE812" i="14" s="1"/>
  <c r="Q768" i="1"/>
  <c r="M812" i="14" s="1"/>
  <c r="CF812" i="14" s="1"/>
  <c r="R768" i="1"/>
  <c r="N812" i="14" s="1"/>
  <c r="CG812" i="14" s="1"/>
  <c r="S768" i="1"/>
  <c r="O812" i="14" s="1"/>
  <c r="CH812" i="14" s="1"/>
  <c r="T768" i="1"/>
  <c r="P812" i="14" s="1"/>
  <c r="CI812" i="14" s="1"/>
  <c r="B769" i="1"/>
  <c r="C769" i="1"/>
  <c r="A813" i="14" s="1"/>
  <c r="D769" i="1"/>
  <c r="D813" i="14" s="1"/>
  <c r="T813" i="14" s="1"/>
  <c r="F769" i="1"/>
  <c r="I769" i="1"/>
  <c r="E813" i="14" s="1"/>
  <c r="BX813" i="14" s="1"/>
  <c r="J769" i="1"/>
  <c r="F813" i="14" s="1"/>
  <c r="BY813" i="14" s="1"/>
  <c r="K769" i="1"/>
  <c r="G813" i="14" s="1"/>
  <c r="BZ813" i="14" s="1"/>
  <c r="L769" i="1"/>
  <c r="H813" i="14" s="1"/>
  <c r="CA813" i="14" s="1"/>
  <c r="M769" i="1"/>
  <c r="I813" i="14" s="1"/>
  <c r="CB813" i="14" s="1"/>
  <c r="N769" i="1"/>
  <c r="J813" i="14" s="1"/>
  <c r="CC813" i="14" s="1"/>
  <c r="O769" i="1"/>
  <c r="K813" i="14" s="1"/>
  <c r="CD813" i="14" s="1"/>
  <c r="P769" i="1"/>
  <c r="L813" i="14" s="1"/>
  <c r="CE813" i="14" s="1"/>
  <c r="Q769" i="1"/>
  <c r="M813" i="14" s="1"/>
  <c r="CF813" i="14" s="1"/>
  <c r="R769" i="1"/>
  <c r="N813" i="14" s="1"/>
  <c r="CG813" i="14" s="1"/>
  <c r="S769" i="1"/>
  <c r="O813" i="14" s="1"/>
  <c r="CH813" i="14" s="1"/>
  <c r="T769" i="1"/>
  <c r="P813" i="14" s="1"/>
  <c r="CI813" i="14" s="1"/>
  <c r="B770" i="1"/>
  <c r="C770" i="1"/>
  <c r="A814" i="14" s="1"/>
  <c r="D770" i="1"/>
  <c r="D814" i="14" s="1"/>
  <c r="T814" i="14" s="1"/>
  <c r="F770" i="1"/>
  <c r="I770" i="1"/>
  <c r="E814" i="14" s="1"/>
  <c r="BX814" i="14" s="1"/>
  <c r="J770" i="1"/>
  <c r="F814" i="14" s="1"/>
  <c r="BY814" i="14" s="1"/>
  <c r="K770" i="1"/>
  <c r="G814" i="14" s="1"/>
  <c r="BZ814" i="14" s="1"/>
  <c r="L770" i="1"/>
  <c r="H814" i="14" s="1"/>
  <c r="CA814" i="14" s="1"/>
  <c r="M770" i="1"/>
  <c r="I814" i="14" s="1"/>
  <c r="CB814" i="14" s="1"/>
  <c r="N770" i="1"/>
  <c r="J814" i="14" s="1"/>
  <c r="CC814" i="14" s="1"/>
  <c r="O770" i="1"/>
  <c r="K814" i="14" s="1"/>
  <c r="CD814" i="14" s="1"/>
  <c r="P770" i="1"/>
  <c r="L814" i="14" s="1"/>
  <c r="CE814" i="14" s="1"/>
  <c r="Q770" i="1"/>
  <c r="M814" i="14" s="1"/>
  <c r="CF814" i="14" s="1"/>
  <c r="R770" i="1"/>
  <c r="N814" i="14" s="1"/>
  <c r="CG814" i="14" s="1"/>
  <c r="S770" i="1"/>
  <c r="O814" i="14" s="1"/>
  <c r="CH814" i="14" s="1"/>
  <c r="T770" i="1"/>
  <c r="P814" i="14" s="1"/>
  <c r="CI814" i="14" s="1"/>
  <c r="B771" i="1"/>
  <c r="C771" i="1"/>
  <c r="A815" i="14" s="1"/>
  <c r="D771" i="1"/>
  <c r="D815" i="14" s="1"/>
  <c r="T815" i="14" s="1"/>
  <c r="F771" i="1"/>
  <c r="I771" i="1"/>
  <c r="E815" i="14" s="1"/>
  <c r="BX815" i="14" s="1"/>
  <c r="J771" i="1"/>
  <c r="F815" i="14" s="1"/>
  <c r="BY815" i="14" s="1"/>
  <c r="K771" i="1"/>
  <c r="G815" i="14" s="1"/>
  <c r="BZ815" i="14" s="1"/>
  <c r="L771" i="1"/>
  <c r="H815" i="14" s="1"/>
  <c r="CA815" i="14" s="1"/>
  <c r="M771" i="1"/>
  <c r="I815" i="14" s="1"/>
  <c r="CB815" i="14" s="1"/>
  <c r="N771" i="1"/>
  <c r="J815" i="14" s="1"/>
  <c r="CC815" i="14" s="1"/>
  <c r="O771" i="1"/>
  <c r="K815" i="14" s="1"/>
  <c r="CD815" i="14" s="1"/>
  <c r="P771" i="1"/>
  <c r="L815" i="14" s="1"/>
  <c r="CE815" i="14" s="1"/>
  <c r="Q771" i="1"/>
  <c r="M815" i="14" s="1"/>
  <c r="CF815" i="14" s="1"/>
  <c r="R771" i="1"/>
  <c r="N815" i="14" s="1"/>
  <c r="CG815" i="14" s="1"/>
  <c r="S771" i="1"/>
  <c r="O815" i="14" s="1"/>
  <c r="CH815" i="14" s="1"/>
  <c r="T771" i="1"/>
  <c r="P815" i="14" s="1"/>
  <c r="CI815" i="14" s="1"/>
  <c r="B772" i="1"/>
  <c r="C772" i="1"/>
  <c r="A816" i="14" s="1"/>
  <c r="D772" i="1"/>
  <c r="D816" i="14" s="1"/>
  <c r="T816" i="14" s="1"/>
  <c r="F772" i="1"/>
  <c r="I772" i="1"/>
  <c r="E816" i="14" s="1"/>
  <c r="BX816" i="14" s="1"/>
  <c r="J772" i="1"/>
  <c r="F816" i="14" s="1"/>
  <c r="BY816" i="14" s="1"/>
  <c r="K772" i="1"/>
  <c r="G816" i="14" s="1"/>
  <c r="BZ816" i="14" s="1"/>
  <c r="L772" i="1"/>
  <c r="H816" i="14" s="1"/>
  <c r="CA816" i="14" s="1"/>
  <c r="M772" i="1"/>
  <c r="I816" i="14" s="1"/>
  <c r="CB816" i="14" s="1"/>
  <c r="N772" i="1"/>
  <c r="J816" i="14" s="1"/>
  <c r="CC816" i="14" s="1"/>
  <c r="O772" i="1"/>
  <c r="K816" i="14" s="1"/>
  <c r="CD816" i="14" s="1"/>
  <c r="P772" i="1"/>
  <c r="L816" i="14" s="1"/>
  <c r="CE816" i="14" s="1"/>
  <c r="Q772" i="1"/>
  <c r="M816" i="14" s="1"/>
  <c r="CF816" i="14" s="1"/>
  <c r="R772" i="1"/>
  <c r="N816" i="14" s="1"/>
  <c r="CG816" i="14" s="1"/>
  <c r="S772" i="1"/>
  <c r="O816" i="14" s="1"/>
  <c r="CH816" i="14" s="1"/>
  <c r="T772" i="1"/>
  <c r="P816" i="14" s="1"/>
  <c r="CI816" i="14" s="1"/>
  <c r="B773" i="1"/>
  <c r="C773" i="1"/>
  <c r="A817" i="14" s="1"/>
  <c r="D773" i="1"/>
  <c r="D817" i="14" s="1"/>
  <c r="T817" i="14" s="1"/>
  <c r="F773" i="1"/>
  <c r="I773" i="1"/>
  <c r="E817" i="14" s="1"/>
  <c r="BX817" i="14" s="1"/>
  <c r="J773" i="1"/>
  <c r="F817" i="14" s="1"/>
  <c r="BY817" i="14" s="1"/>
  <c r="K773" i="1"/>
  <c r="G817" i="14" s="1"/>
  <c r="BZ817" i="14" s="1"/>
  <c r="L773" i="1"/>
  <c r="H817" i="14" s="1"/>
  <c r="CA817" i="14" s="1"/>
  <c r="M773" i="1"/>
  <c r="I817" i="14" s="1"/>
  <c r="CB817" i="14" s="1"/>
  <c r="N773" i="1"/>
  <c r="J817" i="14" s="1"/>
  <c r="CC817" i="14" s="1"/>
  <c r="O773" i="1"/>
  <c r="K817" i="14" s="1"/>
  <c r="CD817" i="14" s="1"/>
  <c r="P773" i="1"/>
  <c r="L817" i="14" s="1"/>
  <c r="CE817" i="14" s="1"/>
  <c r="Q773" i="1"/>
  <c r="M817" i="14" s="1"/>
  <c r="CF817" i="14" s="1"/>
  <c r="R773" i="1"/>
  <c r="N817" i="14" s="1"/>
  <c r="CG817" i="14" s="1"/>
  <c r="S773" i="1"/>
  <c r="O817" i="14" s="1"/>
  <c r="CH817" i="14" s="1"/>
  <c r="T773" i="1"/>
  <c r="P817" i="14" s="1"/>
  <c r="CI817" i="14" s="1"/>
  <c r="B774" i="1"/>
  <c r="C774" i="1"/>
  <c r="A818" i="14" s="1"/>
  <c r="D774" i="1"/>
  <c r="D818" i="14" s="1"/>
  <c r="T818" i="14" s="1"/>
  <c r="F774" i="1"/>
  <c r="I774" i="1"/>
  <c r="E818" i="14" s="1"/>
  <c r="BX818" i="14" s="1"/>
  <c r="J774" i="1"/>
  <c r="F818" i="14" s="1"/>
  <c r="BY818" i="14" s="1"/>
  <c r="K774" i="1"/>
  <c r="G818" i="14" s="1"/>
  <c r="BZ818" i="14" s="1"/>
  <c r="L774" i="1"/>
  <c r="H818" i="14" s="1"/>
  <c r="CA818" i="14" s="1"/>
  <c r="M774" i="1"/>
  <c r="I818" i="14" s="1"/>
  <c r="CB818" i="14" s="1"/>
  <c r="N774" i="1"/>
  <c r="J818" i="14" s="1"/>
  <c r="CC818" i="14" s="1"/>
  <c r="O774" i="1"/>
  <c r="K818" i="14" s="1"/>
  <c r="CD818" i="14" s="1"/>
  <c r="P774" i="1"/>
  <c r="L818" i="14" s="1"/>
  <c r="CE818" i="14" s="1"/>
  <c r="Q774" i="1"/>
  <c r="M818" i="14" s="1"/>
  <c r="CF818" i="14" s="1"/>
  <c r="R774" i="1"/>
  <c r="N818" i="14" s="1"/>
  <c r="CG818" i="14" s="1"/>
  <c r="S774" i="1"/>
  <c r="O818" i="14" s="1"/>
  <c r="CH818" i="14" s="1"/>
  <c r="T774" i="1"/>
  <c r="P818" i="14" s="1"/>
  <c r="CI818" i="14" s="1"/>
  <c r="B775" i="1"/>
  <c r="C775" i="1"/>
  <c r="A819" i="14" s="1"/>
  <c r="D775" i="1"/>
  <c r="D819" i="14" s="1"/>
  <c r="T819" i="14" s="1"/>
  <c r="F775" i="1"/>
  <c r="I775" i="1"/>
  <c r="E819" i="14" s="1"/>
  <c r="BX819" i="14" s="1"/>
  <c r="J775" i="1"/>
  <c r="F819" i="14" s="1"/>
  <c r="BY819" i="14" s="1"/>
  <c r="K775" i="1"/>
  <c r="G819" i="14" s="1"/>
  <c r="BZ819" i="14" s="1"/>
  <c r="L775" i="1"/>
  <c r="H819" i="14" s="1"/>
  <c r="CA819" i="14" s="1"/>
  <c r="M775" i="1"/>
  <c r="I819" i="14" s="1"/>
  <c r="CB819" i="14" s="1"/>
  <c r="N775" i="1"/>
  <c r="J819" i="14" s="1"/>
  <c r="CC819" i="14" s="1"/>
  <c r="O775" i="1"/>
  <c r="K819" i="14" s="1"/>
  <c r="CD819" i="14" s="1"/>
  <c r="P775" i="1"/>
  <c r="L819" i="14" s="1"/>
  <c r="CE819" i="14" s="1"/>
  <c r="Q775" i="1"/>
  <c r="M819" i="14" s="1"/>
  <c r="CF819" i="14" s="1"/>
  <c r="R775" i="1"/>
  <c r="N819" i="14" s="1"/>
  <c r="CG819" i="14" s="1"/>
  <c r="S775" i="1"/>
  <c r="O819" i="14" s="1"/>
  <c r="CH819" i="14" s="1"/>
  <c r="T775" i="1"/>
  <c r="P819" i="14" s="1"/>
  <c r="CI819" i="14" s="1"/>
  <c r="B776" i="1"/>
  <c r="C776" i="1"/>
  <c r="A820" i="14" s="1"/>
  <c r="D776" i="1"/>
  <c r="D820" i="14" s="1"/>
  <c r="T820" i="14" s="1"/>
  <c r="F776" i="1"/>
  <c r="I776" i="1"/>
  <c r="E820" i="14" s="1"/>
  <c r="BX820" i="14" s="1"/>
  <c r="J776" i="1"/>
  <c r="F820" i="14" s="1"/>
  <c r="BY820" i="14" s="1"/>
  <c r="K776" i="1"/>
  <c r="G820" i="14" s="1"/>
  <c r="BZ820" i="14" s="1"/>
  <c r="L776" i="1"/>
  <c r="H820" i="14" s="1"/>
  <c r="CA820" i="14" s="1"/>
  <c r="M776" i="1"/>
  <c r="I820" i="14" s="1"/>
  <c r="CB820" i="14" s="1"/>
  <c r="N776" i="1"/>
  <c r="J820" i="14" s="1"/>
  <c r="CC820" i="14" s="1"/>
  <c r="O776" i="1"/>
  <c r="K820" i="14" s="1"/>
  <c r="CD820" i="14" s="1"/>
  <c r="P776" i="1"/>
  <c r="L820" i="14" s="1"/>
  <c r="CE820" i="14" s="1"/>
  <c r="Q776" i="1"/>
  <c r="M820" i="14" s="1"/>
  <c r="CF820" i="14" s="1"/>
  <c r="R776" i="1"/>
  <c r="N820" i="14" s="1"/>
  <c r="CG820" i="14" s="1"/>
  <c r="S776" i="1"/>
  <c r="O820" i="14" s="1"/>
  <c r="CH820" i="14" s="1"/>
  <c r="T776" i="1"/>
  <c r="P820" i="14" s="1"/>
  <c r="CI820" i="14" s="1"/>
  <c r="B777" i="1"/>
  <c r="C777" i="1"/>
  <c r="A821" i="14" s="1"/>
  <c r="D777" i="1"/>
  <c r="D821" i="14" s="1"/>
  <c r="T821" i="14" s="1"/>
  <c r="F777" i="1"/>
  <c r="I777" i="1"/>
  <c r="E821" i="14" s="1"/>
  <c r="BX821" i="14" s="1"/>
  <c r="J777" i="1"/>
  <c r="F821" i="14" s="1"/>
  <c r="BY821" i="14" s="1"/>
  <c r="K777" i="1"/>
  <c r="G821" i="14" s="1"/>
  <c r="BZ821" i="14" s="1"/>
  <c r="L777" i="1"/>
  <c r="H821" i="14" s="1"/>
  <c r="CA821" i="14" s="1"/>
  <c r="M777" i="1"/>
  <c r="I821" i="14" s="1"/>
  <c r="CB821" i="14" s="1"/>
  <c r="N777" i="1"/>
  <c r="J821" i="14" s="1"/>
  <c r="CC821" i="14" s="1"/>
  <c r="O777" i="1"/>
  <c r="K821" i="14" s="1"/>
  <c r="CD821" i="14" s="1"/>
  <c r="P777" i="1"/>
  <c r="L821" i="14" s="1"/>
  <c r="CE821" i="14" s="1"/>
  <c r="Q777" i="1"/>
  <c r="M821" i="14" s="1"/>
  <c r="CF821" i="14" s="1"/>
  <c r="R777" i="1"/>
  <c r="N821" i="14" s="1"/>
  <c r="CG821" i="14" s="1"/>
  <c r="S777" i="1"/>
  <c r="O821" i="14" s="1"/>
  <c r="CH821" i="14" s="1"/>
  <c r="T777" i="1"/>
  <c r="P821" i="14" s="1"/>
  <c r="CI821" i="14" s="1"/>
  <c r="B778" i="1"/>
  <c r="C778" i="1"/>
  <c r="A822" i="14" s="1"/>
  <c r="D778" i="1"/>
  <c r="D822" i="14" s="1"/>
  <c r="T822" i="14" s="1"/>
  <c r="F778" i="1"/>
  <c r="I778" i="1"/>
  <c r="E822" i="14" s="1"/>
  <c r="BX822" i="14" s="1"/>
  <c r="J778" i="1"/>
  <c r="F822" i="14" s="1"/>
  <c r="BY822" i="14" s="1"/>
  <c r="K778" i="1"/>
  <c r="G822" i="14" s="1"/>
  <c r="BZ822" i="14" s="1"/>
  <c r="L778" i="1"/>
  <c r="H822" i="14" s="1"/>
  <c r="CA822" i="14" s="1"/>
  <c r="M778" i="1"/>
  <c r="I822" i="14" s="1"/>
  <c r="CB822" i="14" s="1"/>
  <c r="N778" i="1"/>
  <c r="J822" i="14" s="1"/>
  <c r="CC822" i="14" s="1"/>
  <c r="O778" i="1"/>
  <c r="K822" i="14" s="1"/>
  <c r="CD822" i="14" s="1"/>
  <c r="P778" i="1"/>
  <c r="L822" i="14" s="1"/>
  <c r="CE822" i="14" s="1"/>
  <c r="Q778" i="1"/>
  <c r="M822" i="14" s="1"/>
  <c r="CF822" i="14" s="1"/>
  <c r="R778" i="1"/>
  <c r="N822" i="14" s="1"/>
  <c r="CG822" i="14" s="1"/>
  <c r="S778" i="1"/>
  <c r="O822" i="14" s="1"/>
  <c r="CH822" i="14" s="1"/>
  <c r="T778" i="1"/>
  <c r="P822" i="14" s="1"/>
  <c r="CI822" i="14" s="1"/>
  <c r="B779" i="1"/>
  <c r="C779" i="1"/>
  <c r="A823" i="14" s="1"/>
  <c r="D779" i="1"/>
  <c r="D823" i="14" s="1"/>
  <c r="T823" i="14" s="1"/>
  <c r="F779" i="1"/>
  <c r="I779" i="1"/>
  <c r="E823" i="14" s="1"/>
  <c r="BX823" i="14" s="1"/>
  <c r="J779" i="1"/>
  <c r="F823" i="14" s="1"/>
  <c r="BY823" i="14" s="1"/>
  <c r="K779" i="1"/>
  <c r="G823" i="14" s="1"/>
  <c r="BZ823" i="14" s="1"/>
  <c r="L779" i="1"/>
  <c r="H823" i="14" s="1"/>
  <c r="CA823" i="14" s="1"/>
  <c r="M779" i="1"/>
  <c r="I823" i="14" s="1"/>
  <c r="CB823" i="14" s="1"/>
  <c r="N779" i="1"/>
  <c r="J823" i="14" s="1"/>
  <c r="CC823" i="14" s="1"/>
  <c r="O779" i="1"/>
  <c r="K823" i="14" s="1"/>
  <c r="CD823" i="14" s="1"/>
  <c r="P779" i="1"/>
  <c r="L823" i="14" s="1"/>
  <c r="CE823" i="14" s="1"/>
  <c r="Q779" i="1"/>
  <c r="M823" i="14" s="1"/>
  <c r="CF823" i="14" s="1"/>
  <c r="R779" i="1"/>
  <c r="N823" i="14" s="1"/>
  <c r="CG823" i="14" s="1"/>
  <c r="S779" i="1"/>
  <c r="O823" i="14" s="1"/>
  <c r="CH823" i="14" s="1"/>
  <c r="T779" i="1"/>
  <c r="P823" i="14" s="1"/>
  <c r="CI823" i="14" s="1"/>
  <c r="B780" i="1"/>
  <c r="C780" i="1"/>
  <c r="A824" i="14" s="1"/>
  <c r="D780" i="1"/>
  <c r="D824" i="14" s="1"/>
  <c r="T824" i="14" s="1"/>
  <c r="F780" i="1"/>
  <c r="I780" i="1"/>
  <c r="E824" i="14" s="1"/>
  <c r="BX824" i="14" s="1"/>
  <c r="J780" i="1"/>
  <c r="F824" i="14" s="1"/>
  <c r="BY824" i="14" s="1"/>
  <c r="K780" i="1"/>
  <c r="G824" i="14" s="1"/>
  <c r="BZ824" i="14" s="1"/>
  <c r="L780" i="1"/>
  <c r="H824" i="14" s="1"/>
  <c r="CA824" i="14" s="1"/>
  <c r="M780" i="1"/>
  <c r="I824" i="14" s="1"/>
  <c r="CB824" i="14" s="1"/>
  <c r="N780" i="1"/>
  <c r="J824" i="14" s="1"/>
  <c r="CC824" i="14" s="1"/>
  <c r="O780" i="1"/>
  <c r="K824" i="14" s="1"/>
  <c r="CD824" i="14" s="1"/>
  <c r="P780" i="1"/>
  <c r="L824" i="14" s="1"/>
  <c r="CE824" i="14" s="1"/>
  <c r="Q780" i="1"/>
  <c r="M824" i="14" s="1"/>
  <c r="CF824" i="14" s="1"/>
  <c r="R780" i="1"/>
  <c r="N824" i="14" s="1"/>
  <c r="CG824" i="14" s="1"/>
  <c r="S780" i="1"/>
  <c r="O824" i="14" s="1"/>
  <c r="CH824" i="14" s="1"/>
  <c r="T780" i="1"/>
  <c r="P824" i="14" s="1"/>
  <c r="CI824" i="14" s="1"/>
  <c r="B781" i="1"/>
  <c r="C781" i="1"/>
  <c r="A825" i="14" s="1"/>
  <c r="D781" i="1"/>
  <c r="D825" i="14" s="1"/>
  <c r="T825" i="14" s="1"/>
  <c r="F781" i="1"/>
  <c r="I781" i="1"/>
  <c r="E825" i="14" s="1"/>
  <c r="BX825" i="14" s="1"/>
  <c r="J781" i="1"/>
  <c r="F825" i="14" s="1"/>
  <c r="BY825" i="14" s="1"/>
  <c r="K781" i="1"/>
  <c r="G825" i="14" s="1"/>
  <c r="BZ825" i="14" s="1"/>
  <c r="L781" i="1"/>
  <c r="H825" i="14" s="1"/>
  <c r="CA825" i="14" s="1"/>
  <c r="M781" i="1"/>
  <c r="I825" i="14" s="1"/>
  <c r="CB825" i="14" s="1"/>
  <c r="N781" i="1"/>
  <c r="J825" i="14" s="1"/>
  <c r="CC825" i="14" s="1"/>
  <c r="O781" i="1"/>
  <c r="K825" i="14" s="1"/>
  <c r="CD825" i="14" s="1"/>
  <c r="P781" i="1"/>
  <c r="L825" i="14" s="1"/>
  <c r="CE825" i="14" s="1"/>
  <c r="Q781" i="1"/>
  <c r="M825" i="14" s="1"/>
  <c r="CF825" i="14" s="1"/>
  <c r="R781" i="1"/>
  <c r="N825" i="14" s="1"/>
  <c r="CG825" i="14" s="1"/>
  <c r="S781" i="1"/>
  <c r="O825" i="14" s="1"/>
  <c r="CH825" i="14" s="1"/>
  <c r="T781" i="1"/>
  <c r="P825" i="14" s="1"/>
  <c r="CI825" i="14" s="1"/>
  <c r="B782" i="1"/>
  <c r="C782" i="1"/>
  <c r="A826" i="14" s="1"/>
  <c r="D782" i="1"/>
  <c r="D826" i="14" s="1"/>
  <c r="T826" i="14" s="1"/>
  <c r="F782" i="1"/>
  <c r="I782" i="1"/>
  <c r="E826" i="14" s="1"/>
  <c r="BX826" i="14" s="1"/>
  <c r="J782" i="1"/>
  <c r="F826" i="14" s="1"/>
  <c r="BY826" i="14" s="1"/>
  <c r="K782" i="1"/>
  <c r="G826" i="14" s="1"/>
  <c r="BZ826" i="14" s="1"/>
  <c r="L782" i="1"/>
  <c r="H826" i="14" s="1"/>
  <c r="CA826" i="14" s="1"/>
  <c r="M782" i="1"/>
  <c r="I826" i="14" s="1"/>
  <c r="CB826" i="14" s="1"/>
  <c r="N782" i="1"/>
  <c r="J826" i="14" s="1"/>
  <c r="CC826" i="14" s="1"/>
  <c r="O782" i="1"/>
  <c r="K826" i="14" s="1"/>
  <c r="CD826" i="14" s="1"/>
  <c r="P782" i="1"/>
  <c r="L826" i="14" s="1"/>
  <c r="CE826" i="14" s="1"/>
  <c r="Q782" i="1"/>
  <c r="M826" i="14" s="1"/>
  <c r="CF826" i="14" s="1"/>
  <c r="R782" i="1"/>
  <c r="N826" i="14" s="1"/>
  <c r="CG826" i="14" s="1"/>
  <c r="S782" i="1"/>
  <c r="O826" i="14" s="1"/>
  <c r="CH826" i="14" s="1"/>
  <c r="T782" i="1"/>
  <c r="P826" i="14" s="1"/>
  <c r="CI826" i="14" s="1"/>
  <c r="B783" i="1"/>
  <c r="C783" i="1"/>
  <c r="A827" i="14" s="1"/>
  <c r="D783" i="1"/>
  <c r="D827" i="14" s="1"/>
  <c r="T827" i="14" s="1"/>
  <c r="F783" i="1"/>
  <c r="I783" i="1"/>
  <c r="E827" i="14" s="1"/>
  <c r="BX827" i="14" s="1"/>
  <c r="J783" i="1"/>
  <c r="F827" i="14" s="1"/>
  <c r="BY827" i="14" s="1"/>
  <c r="K783" i="1"/>
  <c r="G827" i="14" s="1"/>
  <c r="BZ827" i="14" s="1"/>
  <c r="L783" i="1"/>
  <c r="H827" i="14" s="1"/>
  <c r="CA827" i="14" s="1"/>
  <c r="M783" i="1"/>
  <c r="I827" i="14" s="1"/>
  <c r="CB827" i="14" s="1"/>
  <c r="N783" i="1"/>
  <c r="J827" i="14" s="1"/>
  <c r="CC827" i="14" s="1"/>
  <c r="O783" i="1"/>
  <c r="K827" i="14" s="1"/>
  <c r="CD827" i="14" s="1"/>
  <c r="P783" i="1"/>
  <c r="L827" i="14" s="1"/>
  <c r="CE827" i="14" s="1"/>
  <c r="Q783" i="1"/>
  <c r="M827" i="14" s="1"/>
  <c r="CF827" i="14" s="1"/>
  <c r="R783" i="1"/>
  <c r="N827" i="14" s="1"/>
  <c r="CG827" i="14" s="1"/>
  <c r="S783" i="1"/>
  <c r="O827" i="14" s="1"/>
  <c r="CH827" i="14" s="1"/>
  <c r="T783" i="1"/>
  <c r="P827" i="14" s="1"/>
  <c r="CI827" i="14" s="1"/>
  <c r="B784" i="1"/>
  <c r="C784" i="1"/>
  <c r="A828" i="14" s="1"/>
  <c r="D784" i="1"/>
  <c r="D828" i="14" s="1"/>
  <c r="T828" i="14" s="1"/>
  <c r="F784" i="1"/>
  <c r="I784" i="1"/>
  <c r="E828" i="14" s="1"/>
  <c r="BX828" i="14" s="1"/>
  <c r="J784" i="1"/>
  <c r="F828" i="14" s="1"/>
  <c r="BY828" i="14" s="1"/>
  <c r="K784" i="1"/>
  <c r="G828" i="14" s="1"/>
  <c r="BZ828" i="14" s="1"/>
  <c r="L784" i="1"/>
  <c r="H828" i="14" s="1"/>
  <c r="CA828" i="14" s="1"/>
  <c r="M784" i="1"/>
  <c r="I828" i="14" s="1"/>
  <c r="CB828" i="14" s="1"/>
  <c r="N784" i="1"/>
  <c r="J828" i="14" s="1"/>
  <c r="CC828" i="14" s="1"/>
  <c r="O784" i="1"/>
  <c r="K828" i="14" s="1"/>
  <c r="CD828" i="14" s="1"/>
  <c r="P784" i="1"/>
  <c r="L828" i="14" s="1"/>
  <c r="CE828" i="14" s="1"/>
  <c r="Q784" i="1"/>
  <c r="M828" i="14" s="1"/>
  <c r="CF828" i="14" s="1"/>
  <c r="R784" i="1"/>
  <c r="N828" i="14" s="1"/>
  <c r="CG828" i="14" s="1"/>
  <c r="S784" i="1"/>
  <c r="O828" i="14" s="1"/>
  <c r="CH828" i="14" s="1"/>
  <c r="T784" i="1"/>
  <c r="P828" i="14" s="1"/>
  <c r="CI828" i="14" s="1"/>
  <c r="B785" i="1"/>
  <c r="C785" i="1"/>
  <c r="A829" i="14" s="1"/>
  <c r="D785" i="1"/>
  <c r="D829" i="14" s="1"/>
  <c r="T829" i="14" s="1"/>
  <c r="F785" i="1"/>
  <c r="I785" i="1"/>
  <c r="E829" i="14" s="1"/>
  <c r="BX829" i="14" s="1"/>
  <c r="J785" i="1"/>
  <c r="F829" i="14" s="1"/>
  <c r="BY829" i="14" s="1"/>
  <c r="K785" i="1"/>
  <c r="G829" i="14" s="1"/>
  <c r="BZ829" i="14" s="1"/>
  <c r="L785" i="1"/>
  <c r="H829" i="14" s="1"/>
  <c r="CA829" i="14" s="1"/>
  <c r="M785" i="1"/>
  <c r="I829" i="14" s="1"/>
  <c r="CB829" i="14" s="1"/>
  <c r="N785" i="1"/>
  <c r="J829" i="14" s="1"/>
  <c r="CC829" i="14" s="1"/>
  <c r="O785" i="1"/>
  <c r="K829" i="14" s="1"/>
  <c r="CD829" i="14" s="1"/>
  <c r="P785" i="1"/>
  <c r="L829" i="14" s="1"/>
  <c r="CE829" i="14" s="1"/>
  <c r="Q785" i="1"/>
  <c r="M829" i="14" s="1"/>
  <c r="CF829" i="14" s="1"/>
  <c r="R785" i="1"/>
  <c r="N829" i="14" s="1"/>
  <c r="CG829" i="14" s="1"/>
  <c r="S785" i="1"/>
  <c r="O829" i="14" s="1"/>
  <c r="CH829" i="14" s="1"/>
  <c r="T785" i="1"/>
  <c r="P829" i="14" s="1"/>
  <c r="CI829" i="14" s="1"/>
  <c r="B786" i="1"/>
  <c r="C786" i="1"/>
  <c r="A830" i="14" s="1"/>
  <c r="D786" i="1"/>
  <c r="D830" i="14" s="1"/>
  <c r="T830" i="14" s="1"/>
  <c r="F786" i="1"/>
  <c r="I786" i="1"/>
  <c r="E830" i="14" s="1"/>
  <c r="BX830" i="14" s="1"/>
  <c r="J786" i="1"/>
  <c r="F830" i="14" s="1"/>
  <c r="BY830" i="14" s="1"/>
  <c r="K786" i="1"/>
  <c r="G830" i="14" s="1"/>
  <c r="BZ830" i="14" s="1"/>
  <c r="L786" i="1"/>
  <c r="H830" i="14" s="1"/>
  <c r="CA830" i="14" s="1"/>
  <c r="M786" i="1"/>
  <c r="I830" i="14" s="1"/>
  <c r="CB830" i="14" s="1"/>
  <c r="N786" i="1"/>
  <c r="J830" i="14" s="1"/>
  <c r="CC830" i="14" s="1"/>
  <c r="O786" i="1"/>
  <c r="K830" i="14" s="1"/>
  <c r="CD830" i="14" s="1"/>
  <c r="P786" i="1"/>
  <c r="L830" i="14" s="1"/>
  <c r="CE830" i="14" s="1"/>
  <c r="Q786" i="1"/>
  <c r="M830" i="14" s="1"/>
  <c r="CF830" i="14" s="1"/>
  <c r="R786" i="1"/>
  <c r="N830" i="14" s="1"/>
  <c r="CG830" i="14" s="1"/>
  <c r="S786" i="1"/>
  <c r="O830" i="14" s="1"/>
  <c r="CH830" i="14" s="1"/>
  <c r="T786" i="1"/>
  <c r="P830" i="14" s="1"/>
  <c r="CI830" i="14" s="1"/>
  <c r="B787" i="1"/>
  <c r="C787" i="1"/>
  <c r="A831" i="14" s="1"/>
  <c r="D787" i="1"/>
  <c r="D831" i="14" s="1"/>
  <c r="T831" i="14" s="1"/>
  <c r="F787" i="1"/>
  <c r="I787" i="1"/>
  <c r="E831" i="14" s="1"/>
  <c r="BX831" i="14" s="1"/>
  <c r="J787" i="1"/>
  <c r="F831" i="14" s="1"/>
  <c r="BY831" i="14" s="1"/>
  <c r="K787" i="1"/>
  <c r="G831" i="14" s="1"/>
  <c r="BZ831" i="14" s="1"/>
  <c r="L787" i="1"/>
  <c r="H831" i="14" s="1"/>
  <c r="CA831" i="14" s="1"/>
  <c r="M787" i="1"/>
  <c r="I831" i="14" s="1"/>
  <c r="CB831" i="14" s="1"/>
  <c r="N787" i="1"/>
  <c r="J831" i="14" s="1"/>
  <c r="CC831" i="14" s="1"/>
  <c r="O787" i="1"/>
  <c r="K831" i="14" s="1"/>
  <c r="CD831" i="14" s="1"/>
  <c r="P787" i="1"/>
  <c r="L831" i="14" s="1"/>
  <c r="CE831" i="14" s="1"/>
  <c r="Q787" i="1"/>
  <c r="M831" i="14" s="1"/>
  <c r="CF831" i="14" s="1"/>
  <c r="R787" i="1"/>
  <c r="N831" i="14" s="1"/>
  <c r="CG831" i="14" s="1"/>
  <c r="S787" i="1"/>
  <c r="O831" i="14" s="1"/>
  <c r="CH831" i="14" s="1"/>
  <c r="T787" i="1"/>
  <c r="P831" i="14" s="1"/>
  <c r="CI831" i="14" s="1"/>
  <c r="B788" i="1"/>
  <c r="C788" i="1"/>
  <c r="A832" i="14" s="1"/>
  <c r="D788" i="1"/>
  <c r="D832" i="14" s="1"/>
  <c r="T832" i="14" s="1"/>
  <c r="F788" i="1"/>
  <c r="I788" i="1"/>
  <c r="E832" i="14" s="1"/>
  <c r="BX832" i="14" s="1"/>
  <c r="J788" i="1"/>
  <c r="F832" i="14" s="1"/>
  <c r="BY832" i="14" s="1"/>
  <c r="K788" i="1"/>
  <c r="G832" i="14" s="1"/>
  <c r="BZ832" i="14" s="1"/>
  <c r="L788" i="1"/>
  <c r="H832" i="14" s="1"/>
  <c r="CA832" i="14" s="1"/>
  <c r="M788" i="1"/>
  <c r="I832" i="14" s="1"/>
  <c r="CB832" i="14" s="1"/>
  <c r="N788" i="1"/>
  <c r="J832" i="14" s="1"/>
  <c r="CC832" i="14" s="1"/>
  <c r="O788" i="1"/>
  <c r="K832" i="14" s="1"/>
  <c r="CD832" i="14" s="1"/>
  <c r="P788" i="1"/>
  <c r="L832" i="14" s="1"/>
  <c r="CE832" i="14" s="1"/>
  <c r="Q788" i="1"/>
  <c r="M832" i="14" s="1"/>
  <c r="CF832" i="14" s="1"/>
  <c r="R788" i="1"/>
  <c r="N832" i="14" s="1"/>
  <c r="CG832" i="14" s="1"/>
  <c r="S788" i="1"/>
  <c r="O832" i="14" s="1"/>
  <c r="CH832" i="14" s="1"/>
  <c r="T788" i="1"/>
  <c r="P832" i="14" s="1"/>
  <c r="CI832" i="14" s="1"/>
  <c r="B789" i="1"/>
  <c r="C789" i="1"/>
  <c r="A833" i="14" s="1"/>
  <c r="D789" i="1"/>
  <c r="D833" i="14" s="1"/>
  <c r="T833" i="14" s="1"/>
  <c r="F789" i="1"/>
  <c r="I789" i="1"/>
  <c r="E833" i="14" s="1"/>
  <c r="BX833" i="14" s="1"/>
  <c r="J789" i="1"/>
  <c r="F833" i="14" s="1"/>
  <c r="BY833" i="14" s="1"/>
  <c r="K789" i="1"/>
  <c r="G833" i="14" s="1"/>
  <c r="BZ833" i="14" s="1"/>
  <c r="L789" i="1"/>
  <c r="H833" i="14" s="1"/>
  <c r="CA833" i="14" s="1"/>
  <c r="M789" i="1"/>
  <c r="I833" i="14" s="1"/>
  <c r="CB833" i="14" s="1"/>
  <c r="N789" i="1"/>
  <c r="J833" i="14" s="1"/>
  <c r="CC833" i="14" s="1"/>
  <c r="O789" i="1"/>
  <c r="K833" i="14" s="1"/>
  <c r="CD833" i="14" s="1"/>
  <c r="P789" i="1"/>
  <c r="L833" i="14" s="1"/>
  <c r="CE833" i="14" s="1"/>
  <c r="Q789" i="1"/>
  <c r="M833" i="14" s="1"/>
  <c r="CF833" i="14" s="1"/>
  <c r="R789" i="1"/>
  <c r="N833" i="14" s="1"/>
  <c r="CG833" i="14" s="1"/>
  <c r="S789" i="1"/>
  <c r="O833" i="14" s="1"/>
  <c r="CH833" i="14" s="1"/>
  <c r="T789" i="1"/>
  <c r="P833" i="14" s="1"/>
  <c r="CI833" i="14" s="1"/>
  <c r="B790" i="1"/>
  <c r="C790" i="1"/>
  <c r="A834" i="14" s="1"/>
  <c r="D790" i="1"/>
  <c r="D834" i="14" s="1"/>
  <c r="T834" i="14" s="1"/>
  <c r="F790" i="1"/>
  <c r="I790" i="1"/>
  <c r="E834" i="14" s="1"/>
  <c r="BX834" i="14" s="1"/>
  <c r="J790" i="1"/>
  <c r="F834" i="14" s="1"/>
  <c r="BY834" i="14" s="1"/>
  <c r="K790" i="1"/>
  <c r="G834" i="14" s="1"/>
  <c r="BZ834" i="14" s="1"/>
  <c r="L790" i="1"/>
  <c r="H834" i="14" s="1"/>
  <c r="CA834" i="14" s="1"/>
  <c r="M790" i="1"/>
  <c r="I834" i="14" s="1"/>
  <c r="CB834" i="14" s="1"/>
  <c r="N790" i="1"/>
  <c r="J834" i="14" s="1"/>
  <c r="CC834" i="14" s="1"/>
  <c r="O790" i="1"/>
  <c r="K834" i="14" s="1"/>
  <c r="CD834" i="14" s="1"/>
  <c r="P790" i="1"/>
  <c r="L834" i="14" s="1"/>
  <c r="CE834" i="14" s="1"/>
  <c r="Q790" i="1"/>
  <c r="M834" i="14" s="1"/>
  <c r="CF834" i="14" s="1"/>
  <c r="R790" i="1"/>
  <c r="N834" i="14" s="1"/>
  <c r="CG834" i="14" s="1"/>
  <c r="S790" i="1"/>
  <c r="O834" i="14" s="1"/>
  <c r="CH834" i="14" s="1"/>
  <c r="T790" i="1"/>
  <c r="P834" i="14" s="1"/>
  <c r="CI834" i="14" s="1"/>
  <c r="B791" i="1"/>
  <c r="C791" i="1"/>
  <c r="A835" i="14" s="1"/>
  <c r="D791" i="1"/>
  <c r="D835" i="14" s="1"/>
  <c r="T835" i="14" s="1"/>
  <c r="F791" i="1"/>
  <c r="I791" i="1"/>
  <c r="E835" i="14" s="1"/>
  <c r="BX835" i="14" s="1"/>
  <c r="J791" i="1"/>
  <c r="F835" i="14" s="1"/>
  <c r="BY835" i="14" s="1"/>
  <c r="K791" i="1"/>
  <c r="G835" i="14" s="1"/>
  <c r="BZ835" i="14" s="1"/>
  <c r="L791" i="1"/>
  <c r="H835" i="14" s="1"/>
  <c r="CA835" i="14" s="1"/>
  <c r="M791" i="1"/>
  <c r="I835" i="14" s="1"/>
  <c r="CB835" i="14" s="1"/>
  <c r="N791" i="1"/>
  <c r="J835" i="14" s="1"/>
  <c r="CC835" i="14" s="1"/>
  <c r="O791" i="1"/>
  <c r="K835" i="14" s="1"/>
  <c r="CD835" i="14" s="1"/>
  <c r="P791" i="1"/>
  <c r="L835" i="14" s="1"/>
  <c r="CE835" i="14" s="1"/>
  <c r="Q791" i="1"/>
  <c r="M835" i="14" s="1"/>
  <c r="CF835" i="14" s="1"/>
  <c r="R791" i="1"/>
  <c r="N835" i="14" s="1"/>
  <c r="CG835" i="14" s="1"/>
  <c r="S791" i="1"/>
  <c r="O835" i="14" s="1"/>
  <c r="CH835" i="14" s="1"/>
  <c r="T791" i="1"/>
  <c r="P835" i="14" s="1"/>
  <c r="CI835" i="14" s="1"/>
  <c r="B792" i="1"/>
  <c r="C792" i="1"/>
  <c r="A836" i="14" s="1"/>
  <c r="D792" i="1"/>
  <c r="D836" i="14" s="1"/>
  <c r="T836" i="14" s="1"/>
  <c r="F792" i="1"/>
  <c r="I792" i="1"/>
  <c r="E836" i="14" s="1"/>
  <c r="BX836" i="14" s="1"/>
  <c r="J792" i="1"/>
  <c r="F836" i="14" s="1"/>
  <c r="BY836" i="14" s="1"/>
  <c r="K792" i="1"/>
  <c r="G836" i="14" s="1"/>
  <c r="BZ836" i="14" s="1"/>
  <c r="L792" i="1"/>
  <c r="H836" i="14" s="1"/>
  <c r="CA836" i="14" s="1"/>
  <c r="M792" i="1"/>
  <c r="I836" i="14" s="1"/>
  <c r="CB836" i="14" s="1"/>
  <c r="N792" i="1"/>
  <c r="J836" i="14" s="1"/>
  <c r="CC836" i="14" s="1"/>
  <c r="O792" i="1"/>
  <c r="K836" i="14" s="1"/>
  <c r="CD836" i="14" s="1"/>
  <c r="P792" i="1"/>
  <c r="L836" i="14" s="1"/>
  <c r="CE836" i="14" s="1"/>
  <c r="Q792" i="1"/>
  <c r="M836" i="14" s="1"/>
  <c r="CF836" i="14" s="1"/>
  <c r="R792" i="1"/>
  <c r="N836" i="14" s="1"/>
  <c r="CG836" i="14" s="1"/>
  <c r="S792" i="1"/>
  <c r="O836" i="14" s="1"/>
  <c r="CH836" i="14" s="1"/>
  <c r="T792" i="1"/>
  <c r="P836" i="14" s="1"/>
  <c r="CI836" i="14" s="1"/>
  <c r="B793" i="1"/>
  <c r="C793" i="1"/>
  <c r="A837" i="14" s="1"/>
  <c r="D793" i="1"/>
  <c r="D837" i="14" s="1"/>
  <c r="T837" i="14" s="1"/>
  <c r="F793" i="1"/>
  <c r="I793" i="1"/>
  <c r="E837" i="14" s="1"/>
  <c r="BX837" i="14" s="1"/>
  <c r="J793" i="1"/>
  <c r="F837" i="14" s="1"/>
  <c r="BY837" i="14" s="1"/>
  <c r="K793" i="1"/>
  <c r="G837" i="14" s="1"/>
  <c r="BZ837" i="14" s="1"/>
  <c r="L793" i="1"/>
  <c r="H837" i="14" s="1"/>
  <c r="CA837" i="14" s="1"/>
  <c r="M793" i="1"/>
  <c r="I837" i="14" s="1"/>
  <c r="CB837" i="14" s="1"/>
  <c r="N793" i="1"/>
  <c r="J837" i="14" s="1"/>
  <c r="CC837" i="14" s="1"/>
  <c r="O793" i="1"/>
  <c r="K837" i="14" s="1"/>
  <c r="CD837" i="14" s="1"/>
  <c r="P793" i="1"/>
  <c r="L837" i="14" s="1"/>
  <c r="CE837" i="14" s="1"/>
  <c r="Q793" i="1"/>
  <c r="M837" i="14" s="1"/>
  <c r="CF837" i="14" s="1"/>
  <c r="R793" i="1"/>
  <c r="N837" i="14" s="1"/>
  <c r="CG837" i="14" s="1"/>
  <c r="S793" i="1"/>
  <c r="O837" i="14" s="1"/>
  <c r="CH837" i="14" s="1"/>
  <c r="T793" i="1"/>
  <c r="P837" i="14" s="1"/>
  <c r="CI837" i="14" s="1"/>
  <c r="B794" i="1"/>
  <c r="C794" i="1"/>
  <c r="A838" i="14" s="1"/>
  <c r="D794" i="1"/>
  <c r="D838" i="14" s="1"/>
  <c r="T838" i="14" s="1"/>
  <c r="F794" i="1"/>
  <c r="I794" i="1"/>
  <c r="E838" i="14" s="1"/>
  <c r="BX838" i="14" s="1"/>
  <c r="J794" i="1"/>
  <c r="F838" i="14" s="1"/>
  <c r="BY838" i="14" s="1"/>
  <c r="K794" i="1"/>
  <c r="G838" i="14" s="1"/>
  <c r="BZ838" i="14" s="1"/>
  <c r="L794" i="1"/>
  <c r="H838" i="14" s="1"/>
  <c r="CA838" i="14" s="1"/>
  <c r="M794" i="1"/>
  <c r="I838" i="14" s="1"/>
  <c r="CB838" i="14" s="1"/>
  <c r="N794" i="1"/>
  <c r="J838" i="14" s="1"/>
  <c r="CC838" i="14" s="1"/>
  <c r="O794" i="1"/>
  <c r="K838" i="14" s="1"/>
  <c r="CD838" i="14" s="1"/>
  <c r="P794" i="1"/>
  <c r="L838" i="14" s="1"/>
  <c r="CE838" i="14" s="1"/>
  <c r="Q794" i="1"/>
  <c r="M838" i="14" s="1"/>
  <c r="CF838" i="14" s="1"/>
  <c r="R794" i="1"/>
  <c r="N838" i="14" s="1"/>
  <c r="CG838" i="14" s="1"/>
  <c r="S794" i="1"/>
  <c r="O838" i="14" s="1"/>
  <c r="CH838" i="14" s="1"/>
  <c r="T794" i="1"/>
  <c r="P838" i="14" s="1"/>
  <c r="CI838" i="14" s="1"/>
  <c r="B795" i="1"/>
  <c r="C795" i="1"/>
  <c r="A839" i="14" s="1"/>
  <c r="D795" i="1"/>
  <c r="D839" i="14" s="1"/>
  <c r="T839" i="14" s="1"/>
  <c r="F795" i="1"/>
  <c r="I795" i="1"/>
  <c r="E839" i="14" s="1"/>
  <c r="BX839" i="14" s="1"/>
  <c r="J795" i="1"/>
  <c r="F839" i="14" s="1"/>
  <c r="BY839" i="14" s="1"/>
  <c r="K795" i="1"/>
  <c r="G839" i="14" s="1"/>
  <c r="BZ839" i="14" s="1"/>
  <c r="L795" i="1"/>
  <c r="H839" i="14" s="1"/>
  <c r="CA839" i="14" s="1"/>
  <c r="M795" i="1"/>
  <c r="I839" i="14" s="1"/>
  <c r="CB839" i="14" s="1"/>
  <c r="N795" i="1"/>
  <c r="J839" i="14" s="1"/>
  <c r="CC839" i="14" s="1"/>
  <c r="O795" i="1"/>
  <c r="K839" i="14" s="1"/>
  <c r="CD839" i="14" s="1"/>
  <c r="P795" i="1"/>
  <c r="L839" i="14" s="1"/>
  <c r="CE839" i="14" s="1"/>
  <c r="Q795" i="1"/>
  <c r="M839" i="14" s="1"/>
  <c r="CF839" i="14" s="1"/>
  <c r="R795" i="1"/>
  <c r="N839" i="14" s="1"/>
  <c r="CG839" i="14" s="1"/>
  <c r="S795" i="1"/>
  <c r="O839" i="14" s="1"/>
  <c r="CH839" i="14" s="1"/>
  <c r="T795" i="1"/>
  <c r="P839" i="14" s="1"/>
  <c r="CI839" i="14" s="1"/>
  <c r="B796" i="1"/>
  <c r="C796" i="1"/>
  <c r="A840" i="14" s="1"/>
  <c r="D796" i="1"/>
  <c r="D840" i="14" s="1"/>
  <c r="T840" i="14" s="1"/>
  <c r="F796" i="1"/>
  <c r="I796" i="1"/>
  <c r="E840" i="14" s="1"/>
  <c r="BX840" i="14" s="1"/>
  <c r="J796" i="1"/>
  <c r="F840" i="14" s="1"/>
  <c r="BY840" i="14" s="1"/>
  <c r="K796" i="1"/>
  <c r="G840" i="14" s="1"/>
  <c r="BZ840" i="14" s="1"/>
  <c r="L796" i="1"/>
  <c r="H840" i="14" s="1"/>
  <c r="CA840" i="14" s="1"/>
  <c r="M796" i="1"/>
  <c r="I840" i="14" s="1"/>
  <c r="CB840" i="14" s="1"/>
  <c r="N796" i="1"/>
  <c r="J840" i="14" s="1"/>
  <c r="CC840" i="14" s="1"/>
  <c r="O796" i="1"/>
  <c r="K840" i="14" s="1"/>
  <c r="CD840" i="14" s="1"/>
  <c r="P796" i="1"/>
  <c r="L840" i="14" s="1"/>
  <c r="CE840" i="14" s="1"/>
  <c r="Q796" i="1"/>
  <c r="M840" i="14" s="1"/>
  <c r="CF840" i="14" s="1"/>
  <c r="R796" i="1"/>
  <c r="N840" i="14" s="1"/>
  <c r="CG840" i="14" s="1"/>
  <c r="S796" i="1"/>
  <c r="O840" i="14" s="1"/>
  <c r="CH840" i="14" s="1"/>
  <c r="T796" i="1"/>
  <c r="P840" i="14" s="1"/>
  <c r="CI840" i="14" s="1"/>
  <c r="B797" i="1"/>
  <c r="C797" i="1"/>
  <c r="A841" i="14" s="1"/>
  <c r="D797" i="1"/>
  <c r="D841" i="14" s="1"/>
  <c r="T841" i="14" s="1"/>
  <c r="F797" i="1"/>
  <c r="I797" i="1"/>
  <c r="E841" i="14" s="1"/>
  <c r="BX841" i="14" s="1"/>
  <c r="J797" i="1"/>
  <c r="F841" i="14" s="1"/>
  <c r="BY841" i="14" s="1"/>
  <c r="K797" i="1"/>
  <c r="G841" i="14" s="1"/>
  <c r="BZ841" i="14" s="1"/>
  <c r="L797" i="1"/>
  <c r="H841" i="14" s="1"/>
  <c r="CA841" i="14" s="1"/>
  <c r="M797" i="1"/>
  <c r="I841" i="14" s="1"/>
  <c r="CB841" i="14" s="1"/>
  <c r="N797" i="1"/>
  <c r="J841" i="14" s="1"/>
  <c r="CC841" i="14" s="1"/>
  <c r="O797" i="1"/>
  <c r="K841" i="14" s="1"/>
  <c r="CD841" i="14" s="1"/>
  <c r="P797" i="1"/>
  <c r="L841" i="14" s="1"/>
  <c r="CE841" i="14" s="1"/>
  <c r="Q797" i="1"/>
  <c r="M841" i="14" s="1"/>
  <c r="CF841" i="14" s="1"/>
  <c r="R797" i="1"/>
  <c r="N841" i="14" s="1"/>
  <c r="CG841" i="14" s="1"/>
  <c r="S797" i="1"/>
  <c r="O841" i="14" s="1"/>
  <c r="CH841" i="14" s="1"/>
  <c r="T797" i="1"/>
  <c r="P841" i="14" s="1"/>
  <c r="CI841" i="14" s="1"/>
  <c r="B798" i="1"/>
  <c r="C798" i="1"/>
  <c r="A842" i="14" s="1"/>
  <c r="D798" i="1"/>
  <c r="D842" i="14" s="1"/>
  <c r="T842" i="14" s="1"/>
  <c r="F798" i="1"/>
  <c r="I798" i="1"/>
  <c r="E842" i="14" s="1"/>
  <c r="BX842" i="14" s="1"/>
  <c r="J798" i="1"/>
  <c r="F842" i="14" s="1"/>
  <c r="BY842" i="14" s="1"/>
  <c r="K798" i="1"/>
  <c r="G842" i="14" s="1"/>
  <c r="BZ842" i="14" s="1"/>
  <c r="L798" i="1"/>
  <c r="H842" i="14" s="1"/>
  <c r="CA842" i="14" s="1"/>
  <c r="M798" i="1"/>
  <c r="I842" i="14" s="1"/>
  <c r="CB842" i="14" s="1"/>
  <c r="N798" i="1"/>
  <c r="J842" i="14" s="1"/>
  <c r="CC842" i="14" s="1"/>
  <c r="O798" i="1"/>
  <c r="K842" i="14" s="1"/>
  <c r="CD842" i="14" s="1"/>
  <c r="P798" i="1"/>
  <c r="L842" i="14" s="1"/>
  <c r="CE842" i="14" s="1"/>
  <c r="Q798" i="1"/>
  <c r="M842" i="14" s="1"/>
  <c r="CF842" i="14" s="1"/>
  <c r="R798" i="1"/>
  <c r="N842" i="14" s="1"/>
  <c r="CG842" i="14" s="1"/>
  <c r="S798" i="1"/>
  <c r="O842" i="14" s="1"/>
  <c r="CH842" i="14" s="1"/>
  <c r="T798" i="1"/>
  <c r="P842" i="14" s="1"/>
  <c r="CI842" i="14" s="1"/>
  <c r="B799" i="1"/>
  <c r="C799" i="1"/>
  <c r="A843" i="14" s="1"/>
  <c r="D799" i="1"/>
  <c r="D843" i="14" s="1"/>
  <c r="T843" i="14" s="1"/>
  <c r="F799" i="1"/>
  <c r="I799" i="1"/>
  <c r="E843" i="14" s="1"/>
  <c r="BX843" i="14" s="1"/>
  <c r="J799" i="1"/>
  <c r="F843" i="14" s="1"/>
  <c r="BY843" i="14" s="1"/>
  <c r="K799" i="1"/>
  <c r="G843" i="14" s="1"/>
  <c r="BZ843" i="14" s="1"/>
  <c r="L799" i="1"/>
  <c r="H843" i="14" s="1"/>
  <c r="CA843" i="14" s="1"/>
  <c r="M799" i="1"/>
  <c r="I843" i="14" s="1"/>
  <c r="CB843" i="14" s="1"/>
  <c r="N799" i="1"/>
  <c r="J843" i="14" s="1"/>
  <c r="CC843" i="14" s="1"/>
  <c r="O799" i="1"/>
  <c r="K843" i="14" s="1"/>
  <c r="CD843" i="14" s="1"/>
  <c r="P799" i="1"/>
  <c r="L843" i="14" s="1"/>
  <c r="CE843" i="14" s="1"/>
  <c r="Q799" i="1"/>
  <c r="M843" i="14" s="1"/>
  <c r="CF843" i="14" s="1"/>
  <c r="R799" i="1"/>
  <c r="N843" i="14" s="1"/>
  <c r="CG843" i="14" s="1"/>
  <c r="S799" i="1"/>
  <c r="O843" i="14" s="1"/>
  <c r="CH843" i="14" s="1"/>
  <c r="T799" i="1"/>
  <c r="P843" i="14" s="1"/>
  <c r="CI843" i="14" s="1"/>
  <c r="B800" i="1"/>
  <c r="C800" i="1"/>
  <c r="A844" i="14" s="1"/>
  <c r="D800" i="1"/>
  <c r="D844" i="14" s="1"/>
  <c r="T844" i="14" s="1"/>
  <c r="F800" i="1"/>
  <c r="I800" i="1"/>
  <c r="E844" i="14" s="1"/>
  <c r="BX844" i="14" s="1"/>
  <c r="J800" i="1"/>
  <c r="F844" i="14" s="1"/>
  <c r="BY844" i="14" s="1"/>
  <c r="K800" i="1"/>
  <c r="G844" i="14" s="1"/>
  <c r="BZ844" i="14" s="1"/>
  <c r="L800" i="1"/>
  <c r="H844" i="14" s="1"/>
  <c r="CA844" i="14" s="1"/>
  <c r="M800" i="1"/>
  <c r="I844" i="14" s="1"/>
  <c r="CB844" i="14" s="1"/>
  <c r="N800" i="1"/>
  <c r="J844" i="14" s="1"/>
  <c r="CC844" i="14" s="1"/>
  <c r="O800" i="1"/>
  <c r="K844" i="14" s="1"/>
  <c r="CD844" i="14" s="1"/>
  <c r="P800" i="1"/>
  <c r="L844" i="14" s="1"/>
  <c r="CE844" i="14" s="1"/>
  <c r="Q800" i="1"/>
  <c r="M844" i="14" s="1"/>
  <c r="CF844" i="14" s="1"/>
  <c r="R800" i="1"/>
  <c r="N844" i="14" s="1"/>
  <c r="CG844" i="14" s="1"/>
  <c r="S800" i="1"/>
  <c r="O844" i="14" s="1"/>
  <c r="CH844" i="14" s="1"/>
  <c r="T800" i="1"/>
  <c r="P844" i="14" s="1"/>
  <c r="CI844" i="14" s="1"/>
  <c r="B801" i="1"/>
  <c r="C801" i="1"/>
  <c r="A845" i="14" s="1"/>
  <c r="D801" i="1"/>
  <c r="D845" i="14" s="1"/>
  <c r="T845" i="14" s="1"/>
  <c r="F801" i="1"/>
  <c r="I801" i="1"/>
  <c r="E845" i="14" s="1"/>
  <c r="BX845" i="14" s="1"/>
  <c r="J801" i="1"/>
  <c r="F845" i="14" s="1"/>
  <c r="BY845" i="14" s="1"/>
  <c r="K801" i="1"/>
  <c r="G845" i="14" s="1"/>
  <c r="BZ845" i="14" s="1"/>
  <c r="L801" i="1"/>
  <c r="H845" i="14" s="1"/>
  <c r="CA845" i="14" s="1"/>
  <c r="M801" i="1"/>
  <c r="I845" i="14" s="1"/>
  <c r="CB845" i="14" s="1"/>
  <c r="N801" i="1"/>
  <c r="J845" i="14" s="1"/>
  <c r="CC845" i="14" s="1"/>
  <c r="O801" i="1"/>
  <c r="K845" i="14" s="1"/>
  <c r="CD845" i="14" s="1"/>
  <c r="P801" i="1"/>
  <c r="L845" i="14" s="1"/>
  <c r="CE845" i="14" s="1"/>
  <c r="Q801" i="1"/>
  <c r="M845" i="14" s="1"/>
  <c r="CF845" i="14" s="1"/>
  <c r="R801" i="1"/>
  <c r="N845" i="14" s="1"/>
  <c r="CG845" i="14" s="1"/>
  <c r="S801" i="1"/>
  <c r="O845" i="14" s="1"/>
  <c r="CH845" i="14" s="1"/>
  <c r="T801" i="1"/>
  <c r="P845" i="14" s="1"/>
  <c r="CI845" i="14" s="1"/>
  <c r="B802" i="1"/>
  <c r="C802" i="1"/>
  <c r="A846" i="14" s="1"/>
  <c r="D802" i="1"/>
  <c r="D846" i="14" s="1"/>
  <c r="T846" i="14" s="1"/>
  <c r="F802" i="1"/>
  <c r="I802" i="1"/>
  <c r="E846" i="14" s="1"/>
  <c r="BX846" i="14" s="1"/>
  <c r="J802" i="1"/>
  <c r="F846" i="14" s="1"/>
  <c r="BY846" i="14" s="1"/>
  <c r="K802" i="1"/>
  <c r="G846" i="14" s="1"/>
  <c r="BZ846" i="14" s="1"/>
  <c r="L802" i="1"/>
  <c r="H846" i="14" s="1"/>
  <c r="CA846" i="14" s="1"/>
  <c r="M802" i="1"/>
  <c r="I846" i="14" s="1"/>
  <c r="CB846" i="14" s="1"/>
  <c r="N802" i="1"/>
  <c r="J846" i="14" s="1"/>
  <c r="CC846" i="14" s="1"/>
  <c r="O802" i="1"/>
  <c r="K846" i="14" s="1"/>
  <c r="CD846" i="14" s="1"/>
  <c r="P802" i="1"/>
  <c r="L846" i="14" s="1"/>
  <c r="CE846" i="14" s="1"/>
  <c r="Q802" i="1"/>
  <c r="M846" i="14" s="1"/>
  <c r="CF846" i="14" s="1"/>
  <c r="R802" i="1"/>
  <c r="N846" i="14" s="1"/>
  <c r="CG846" i="14" s="1"/>
  <c r="S802" i="1"/>
  <c r="O846" i="14" s="1"/>
  <c r="CH846" i="14" s="1"/>
  <c r="T802" i="1"/>
  <c r="P846" i="14" s="1"/>
  <c r="CI846" i="14" s="1"/>
  <c r="B803" i="1"/>
  <c r="C803" i="1"/>
  <c r="A847" i="14" s="1"/>
  <c r="D803" i="1"/>
  <c r="D847" i="14" s="1"/>
  <c r="T847" i="14" s="1"/>
  <c r="F803" i="1"/>
  <c r="I803" i="1"/>
  <c r="E847" i="14" s="1"/>
  <c r="BX847" i="14" s="1"/>
  <c r="J803" i="1"/>
  <c r="F847" i="14" s="1"/>
  <c r="BY847" i="14" s="1"/>
  <c r="K803" i="1"/>
  <c r="G847" i="14" s="1"/>
  <c r="BZ847" i="14" s="1"/>
  <c r="L803" i="1"/>
  <c r="H847" i="14" s="1"/>
  <c r="CA847" i="14" s="1"/>
  <c r="M803" i="1"/>
  <c r="I847" i="14" s="1"/>
  <c r="CB847" i="14" s="1"/>
  <c r="N803" i="1"/>
  <c r="J847" i="14" s="1"/>
  <c r="CC847" i="14" s="1"/>
  <c r="O803" i="1"/>
  <c r="K847" i="14" s="1"/>
  <c r="CD847" i="14" s="1"/>
  <c r="P803" i="1"/>
  <c r="L847" i="14" s="1"/>
  <c r="CE847" i="14" s="1"/>
  <c r="Q803" i="1"/>
  <c r="M847" i="14" s="1"/>
  <c r="CF847" i="14" s="1"/>
  <c r="R803" i="1"/>
  <c r="N847" i="14" s="1"/>
  <c r="CG847" i="14" s="1"/>
  <c r="S803" i="1"/>
  <c r="O847" i="14" s="1"/>
  <c r="CH847" i="14" s="1"/>
  <c r="T803" i="1"/>
  <c r="P847" i="14" s="1"/>
  <c r="CI847" i="14" s="1"/>
  <c r="B804" i="1"/>
  <c r="C804" i="1"/>
  <c r="A848" i="14" s="1"/>
  <c r="D804" i="1"/>
  <c r="D848" i="14" s="1"/>
  <c r="T848" i="14" s="1"/>
  <c r="F804" i="1"/>
  <c r="I804" i="1"/>
  <c r="E848" i="14" s="1"/>
  <c r="BX848" i="14" s="1"/>
  <c r="J804" i="1"/>
  <c r="F848" i="14" s="1"/>
  <c r="BY848" i="14" s="1"/>
  <c r="K804" i="1"/>
  <c r="G848" i="14" s="1"/>
  <c r="BZ848" i="14" s="1"/>
  <c r="L804" i="1"/>
  <c r="H848" i="14" s="1"/>
  <c r="CA848" i="14" s="1"/>
  <c r="M804" i="1"/>
  <c r="I848" i="14" s="1"/>
  <c r="CB848" i="14" s="1"/>
  <c r="N804" i="1"/>
  <c r="J848" i="14" s="1"/>
  <c r="CC848" i="14" s="1"/>
  <c r="O804" i="1"/>
  <c r="K848" i="14" s="1"/>
  <c r="CD848" i="14" s="1"/>
  <c r="P804" i="1"/>
  <c r="L848" i="14" s="1"/>
  <c r="CE848" i="14" s="1"/>
  <c r="Q804" i="1"/>
  <c r="M848" i="14" s="1"/>
  <c r="CF848" i="14" s="1"/>
  <c r="R804" i="1"/>
  <c r="N848" i="14" s="1"/>
  <c r="CG848" i="14" s="1"/>
  <c r="S804" i="1"/>
  <c r="O848" i="14" s="1"/>
  <c r="CH848" i="14" s="1"/>
  <c r="T804" i="1"/>
  <c r="P848" i="14" s="1"/>
  <c r="CI848" i="14" s="1"/>
  <c r="B805" i="1"/>
  <c r="C805" i="1"/>
  <c r="A849" i="14" s="1"/>
  <c r="D805" i="1"/>
  <c r="D849" i="14" s="1"/>
  <c r="T849" i="14" s="1"/>
  <c r="F805" i="1"/>
  <c r="I805" i="1"/>
  <c r="E849" i="14" s="1"/>
  <c r="BX849" i="14" s="1"/>
  <c r="J805" i="1"/>
  <c r="F849" i="14" s="1"/>
  <c r="BY849" i="14" s="1"/>
  <c r="K805" i="1"/>
  <c r="G849" i="14" s="1"/>
  <c r="BZ849" i="14" s="1"/>
  <c r="L805" i="1"/>
  <c r="H849" i="14" s="1"/>
  <c r="CA849" i="14" s="1"/>
  <c r="M805" i="1"/>
  <c r="I849" i="14" s="1"/>
  <c r="CB849" i="14" s="1"/>
  <c r="N805" i="1"/>
  <c r="J849" i="14" s="1"/>
  <c r="CC849" i="14" s="1"/>
  <c r="O805" i="1"/>
  <c r="K849" i="14" s="1"/>
  <c r="CD849" i="14" s="1"/>
  <c r="P805" i="1"/>
  <c r="L849" i="14" s="1"/>
  <c r="CE849" i="14" s="1"/>
  <c r="Q805" i="1"/>
  <c r="M849" i="14" s="1"/>
  <c r="CF849" i="14" s="1"/>
  <c r="R805" i="1"/>
  <c r="N849" i="14" s="1"/>
  <c r="CG849" i="14" s="1"/>
  <c r="S805" i="1"/>
  <c r="O849" i="14" s="1"/>
  <c r="CH849" i="14" s="1"/>
  <c r="T805" i="1"/>
  <c r="P849" i="14" s="1"/>
  <c r="CI849" i="14" s="1"/>
  <c r="B806" i="1"/>
  <c r="C806" i="1"/>
  <c r="A850" i="14" s="1"/>
  <c r="D806" i="1"/>
  <c r="D850" i="14" s="1"/>
  <c r="T850" i="14" s="1"/>
  <c r="F806" i="1"/>
  <c r="I806" i="1"/>
  <c r="E850" i="14" s="1"/>
  <c r="BX850" i="14" s="1"/>
  <c r="J806" i="1"/>
  <c r="F850" i="14" s="1"/>
  <c r="BY850" i="14" s="1"/>
  <c r="K806" i="1"/>
  <c r="G850" i="14" s="1"/>
  <c r="BZ850" i="14" s="1"/>
  <c r="L806" i="1"/>
  <c r="H850" i="14" s="1"/>
  <c r="CA850" i="14" s="1"/>
  <c r="M806" i="1"/>
  <c r="I850" i="14" s="1"/>
  <c r="CB850" i="14" s="1"/>
  <c r="N806" i="1"/>
  <c r="J850" i="14" s="1"/>
  <c r="CC850" i="14" s="1"/>
  <c r="O806" i="1"/>
  <c r="K850" i="14" s="1"/>
  <c r="CD850" i="14" s="1"/>
  <c r="P806" i="1"/>
  <c r="L850" i="14" s="1"/>
  <c r="CE850" i="14" s="1"/>
  <c r="Q806" i="1"/>
  <c r="M850" i="14" s="1"/>
  <c r="CF850" i="14" s="1"/>
  <c r="R806" i="1"/>
  <c r="N850" i="14" s="1"/>
  <c r="CG850" i="14" s="1"/>
  <c r="S806" i="1"/>
  <c r="O850" i="14" s="1"/>
  <c r="CH850" i="14" s="1"/>
  <c r="T806" i="1"/>
  <c r="P850" i="14" s="1"/>
  <c r="CI850" i="14" s="1"/>
  <c r="B807" i="1"/>
  <c r="C807" i="1"/>
  <c r="A851" i="14" s="1"/>
  <c r="D807" i="1"/>
  <c r="D851" i="14" s="1"/>
  <c r="T851" i="14" s="1"/>
  <c r="F807" i="1"/>
  <c r="I807" i="1"/>
  <c r="E851" i="14" s="1"/>
  <c r="BX851" i="14" s="1"/>
  <c r="J807" i="1"/>
  <c r="F851" i="14" s="1"/>
  <c r="BY851" i="14" s="1"/>
  <c r="K807" i="1"/>
  <c r="G851" i="14" s="1"/>
  <c r="BZ851" i="14" s="1"/>
  <c r="L807" i="1"/>
  <c r="H851" i="14" s="1"/>
  <c r="CA851" i="14" s="1"/>
  <c r="M807" i="1"/>
  <c r="I851" i="14" s="1"/>
  <c r="CB851" i="14" s="1"/>
  <c r="N807" i="1"/>
  <c r="J851" i="14" s="1"/>
  <c r="CC851" i="14" s="1"/>
  <c r="O807" i="1"/>
  <c r="K851" i="14" s="1"/>
  <c r="CD851" i="14" s="1"/>
  <c r="P807" i="1"/>
  <c r="L851" i="14" s="1"/>
  <c r="CE851" i="14" s="1"/>
  <c r="Q807" i="1"/>
  <c r="M851" i="14" s="1"/>
  <c r="CF851" i="14" s="1"/>
  <c r="R807" i="1"/>
  <c r="N851" i="14" s="1"/>
  <c r="CG851" i="14" s="1"/>
  <c r="S807" i="1"/>
  <c r="O851" i="14" s="1"/>
  <c r="CH851" i="14" s="1"/>
  <c r="T807" i="1"/>
  <c r="P851" i="14" s="1"/>
  <c r="CI851" i="14" s="1"/>
  <c r="B808" i="1"/>
  <c r="C808" i="1"/>
  <c r="A852" i="14" s="1"/>
  <c r="D808" i="1"/>
  <c r="D852" i="14" s="1"/>
  <c r="T852" i="14" s="1"/>
  <c r="F808" i="1"/>
  <c r="I808" i="1"/>
  <c r="E852" i="14" s="1"/>
  <c r="BX852" i="14" s="1"/>
  <c r="J808" i="1"/>
  <c r="F852" i="14" s="1"/>
  <c r="BY852" i="14" s="1"/>
  <c r="K808" i="1"/>
  <c r="G852" i="14" s="1"/>
  <c r="BZ852" i="14" s="1"/>
  <c r="L808" i="1"/>
  <c r="H852" i="14" s="1"/>
  <c r="CA852" i="14" s="1"/>
  <c r="M808" i="1"/>
  <c r="I852" i="14" s="1"/>
  <c r="CB852" i="14" s="1"/>
  <c r="N808" i="1"/>
  <c r="J852" i="14" s="1"/>
  <c r="CC852" i="14" s="1"/>
  <c r="O808" i="1"/>
  <c r="K852" i="14" s="1"/>
  <c r="CD852" i="14" s="1"/>
  <c r="P808" i="1"/>
  <c r="L852" i="14" s="1"/>
  <c r="CE852" i="14" s="1"/>
  <c r="Q808" i="1"/>
  <c r="M852" i="14" s="1"/>
  <c r="CF852" i="14" s="1"/>
  <c r="R808" i="1"/>
  <c r="N852" i="14" s="1"/>
  <c r="CG852" i="14" s="1"/>
  <c r="S808" i="1"/>
  <c r="O852" i="14" s="1"/>
  <c r="CH852" i="14" s="1"/>
  <c r="T808" i="1"/>
  <c r="P852" i="14" s="1"/>
  <c r="CI852" i="14" s="1"/>
  <c r="B809" i="1"/>
  <c r="C809" i="1"/>
  <c r="A853" i="14" s="1"/>
  <c r="D809" i="1"/>
  <c r="D853" i="14" s="1"/>
  <c r="T853" i="14" s="1"/>
  <c r="F809" i="1"/>
  <c r="I809" i="1"/>
  <c r="E853" i="14" s="1"/>
  <c r="BX853" i="14" s="1"/>
  <c r="J809" i="1"/>
  <c r="F853" i="14" s="1"/>
  <c r="BY853" i="14" s="1"/>
  <c r="K809" i="1"/>
  <c r="G853" i="14" s="1"/>
  <c r="BZ853" i="14" s="1"/>
  <c r="L809" i="1"/>
  <c r="H853" i="14" s="1"/>
  <c r="CA853" i="14" s="1"/>
  <c r="M809" i="1"/>
  <c r="I853" i="14" s="1"/>
  <c r="CB853" i="14" s="1"/>
  <c r="N809" i="1"/>
  <c r="J853" i="14" s="1"/>
  <c r="CC853" i="14" s="1"/>
  <c r="O809" i="1"/>
  <c r="K853" i="14" s="1"/>
  <c r="CD853" i="14" s="1"/>
  <c r="P809" i="1"/>
  <c r="L853" i="14" s="1"/>
  <c r="CE853" i="14" s="1"/>
  <c r="Q809" i="1"/>
  <c r="M853" i="14" s="1"/>
  <c r="CF853" i="14" s="1"/>
  <c r="R809" i="1"/>
  <c r="N853" i="14" s="1"/>
  <c r="CG853" i="14" s="1"/>
  <c r="S809" i="1"/>
  <c r="O853" i="14" s="1"/>
  <c r="CH853" i="14" s="1"/>
  <c r="T809" i="1"/>
  <c r="P853" i="14" s="1"/>
  <c r="CI853" i="14" s="1"/>
  <c r="B810" i="1"/>
  <c r="C810" i="1"/>
  <c r="A854" i="14" s="1"/>
  <c r="D810" i="1"/>
  <c r="D854" i="14" s="1"/>
  <c r="T854" i="14" s="1"/>
  <c r="F810" i="1"/>
  <c r="I810" i="1"/>
  <c r="E854" i="14" s="1"/>
  <c r="BX854" i="14" s="1"/>
  <c r="J810" i="1"/>
  <c r="F854" i="14" s="1"/>
  <c r="BY854" i="14" s="1"/>
  <c r="K810" i="1"/>
  <c r="G854" i="14" s="1"/>
  <c r="BZ854" i="14" s="1"/>
  <c r="L810" i="1"/>
  <c r="H854" i="14" s="1"/>
  <c r="CA854" i="14" s="1"/>
  <c r="M810" i="1"/>
  <c r="I854" i="14" s="1"/>
  <c r="CB854" i="14" s="1"/>
  <c r="N810" i="1"/>
  <c r="J854" i="14" s="1"/>
  <c r="CC854" i="14" s="1"/>
  <c r="O810" i="1"/>
  <c r="K854" i="14" s="1"/>
  <c r="CD854" i="14" s="1"/>
  <c r="P810" i="1"/>
  <c r="L854" i="14" s="1"/>
  <c r="CE854" i="14" s="1"/>
  <c r="Q810" i="1"/>
  <c r="M854" i="14" s="1"/>
  <c r="CF854" i="14" s="1"/>
  <c r="R810" i="1"/>
  <c r="N854" i="14" s="1"/>
  <c r="CG854" i="14" s="1"/>
  <c r="S810" i="1"/>
  <c r="O854" i="14" s="1"/>
  <c r="CH854" i="14" s="1"/>
  <c r="T810" i="1"/>
  <c r="P854" i="14" s="1"/>
  <c r="CI854" i="14" s="1"/>
  <c r="B811" i="1"/>
  <c r="C811" i="1"/>
  <c r="A855" i="14" s="1"/>
  <c r="D811" i="1"/>
  <c r="D855" i="14" s="1"/>
  <c r="T855" i="14" s="1"/>
  <c r="F811" i="1"/>
  <c r="I811" i="1"/>
  <c r="E855" i="14" s="1"/>
  <c r="BX855" i="14" s="1"/>
  <c r="J811" i="1"/>
  <c r="F855" i="14" s="1"/>
  <c r="BY855" i="14" s="1"/>
  <c r="K811" i="1"/>
  <c r="G855" i="14" s="1"/>
  <c r="BZ855" i="14" s="1"/>
  <c r="L811" i="1"/>
  <c r="H855" i="14" s="1"/>
  <c r="CA855" i="14" s="1"/>
  <c r="M811" i="1"/>
  <c r="I855" i="14" s="1"/>
  <c r="CB855" i="14" s="1"/>
  <c r="N811" i="1"/>
  <c r="J855" i="14" s="1"/>
  <c r="CC855" i="14" s="1"/>
  <c r="O811" i="1"/>
  <c r="K855" i="14" s="1"/>
  <c r="CD855" i="14" s="1"/>
  <c r="P811" i="1"/>
  <c r="L855" i="14" s="1"/>
  <c r="CE855" i="14" s="1"/>
  <c r="Q811" i="1"/>
  <c r="M855" i="14" s="1"/>
  <c r="CF855" i="14" s="1"/>
  <c r="R811" i="1"/>
  <c r="N855" i="14" s="1"/>
  <c r="CG855" i="14" s="1"/>
  <c r="S811" i="1"/>
  <c r="O855" i="14" s="1"/>
  <c r="CH855" i="14" s="1"/>
  <c r="T811" i="1"/>
  <c r="P855" i="14" s="1"/>
  <c r="CI855" i="14" s="1"/>
  <c r="B812" i="1"/>
  <c r="C812" i="1"/>
  <c r="A856" i="14" s="1"/>
  <c r="D812" i="1"/>
  <c r="D856" i="14" s="1"/>
  <c r="T856" i="14" s="1"/>
  <c r="F812" i="1"/>
  <c r="I812" i="1"/>
  <c r="E856" i="14" s="1"/>
  <c r="BX856" i="14" s="1"/>
  <c r="J812" i="1"/>
  <c r="F856" i="14" s="1"/>
  <c r="BY856" i="14" s="1"/>
  <c r="K812" i="1"/>
  <c r="G856" i="14" s="1"/>
  <c r="BZ856" i="14" s="1"/>
  <c r="L812" i="1"/>
  <c r="H856" i="14" s="1"/>
  <c r="CA856" i="14" s="1"/>
  <c r="M812" i="1"/>
  <c r="I856" i="14" s="1"/>
  <c r="CB856" i="14" s="1"/>
  <c r="N812" i="1"/>
  <c r="J856" i="14" s="1"/>
  <c r="CC856" i="14" s="1"/>
  <c r="O812" i="1"/>
  <c r="K856" i="14" s="1"/>
  <c r="CD856" i="14" s="1"/>
  <c r="P812" i="1"/>
  <c r="L856" i="14" s="1"/>
  <c r="CE856" i="14" s="1"/>
  <c r="Q812" i="1"/>
  <c r="M856" i="14" s="1"/>
  <c r="CF856" i="14" s="1"/>
  <c r="R812" i="1"/>
  <c r="N856" i="14" s="1"/>
  <c r="CG856" i="14" s="1"/>
  <c r="S812" i="1"/>
  <c r="O856" i="14" s="1"/>
  <c r="CH856" i="14" s="1"/>
  <c r="T812" i="1"/>
  <c r="P856" i="14" s="1"/>
  <c r="CI856" i="14" s="1"/>
  <c r="B813" i="1"/>
  <c r="C813" i="1"/>
  <c r="A857" i="14" s="1"/>
  <c r="D813" i="1"/>
  <c r="D857" i="14" s="1"/>
  <c r="T857" i="14" s="1"/>
  <c r="F813" i="1"/>
  <c r="I813" i="1"/>
  <c r="E857" i="14" s="1"/>
  <c r="BX857" i="14" s="1"/>
  <c r="J813" i="1"/>
  <c r="F857" i="14" s="1"/>
  <c r="BY857" i="14" s="1"/>
  <c r="K813" i="1"/>
  <c r="G857" i="14" s="1"/>
  <c r="BZ857" i="14" s="1"/>
  <c r="L813" i="1"/>
  <c r="H857" i="14" s="1"/>
  <c r="CA857" i="14" s="1"/>
  <c r="M813" i="1"/>
  <c r="I857" i="14" s="1"/>
  <c r="CB857" i="14" s="1"/>
  <c r="N813" i="1"/>
  <c r="J857" i="14" s="1"/>
  <c r="CC857" i="14" s="1"/>
  <c r="O813" i="1"/>
  <c r="K857" i="14" s="1"/>
  <c r="CD857" i="14" s="1"/>
  <c r="P813" i="1"/>
  <c r="L857" i="14" s="1"/>
  <c r="CE857" i="14" s="1"/>
  <c r="Q813" i="1"/>
  <c r="M857" i="14" s="1"/>
  <c r="CF857" i="14" s="1"/>
  <c r="R813" i="1"/>
  <c r="N857" i="14" s="1"/>
  <c r="CG857" i="14" s="1"/>
  <c r="S813" i="1"/>
  <c r="O857" i="14" s="1"/>
  <c r="CH857" i="14" s="1"/>
  <c r="T813" i="1"/>
  <c r="P857" i="14" s="1"/>
  <c r="CI857" i="14" s="1"/>
  <c r="B814" i="1"/>
  <c r="C814" i="1"/>
  <c r="A858" i="14" s="1"/>
  <c r="D814" i="1"/>
  <c r="D858" i="14" s="1"/>
  <c r="T858" i="14" s="1"/>
  <c r="F814" i="1"/>
  <c r="I814" i="1"/>
  <c r="E858" i="14" s="1"/>
  <c r="BX858" i="14" s="1"/>
  <c r="J814" i="1"/>
  <c r="F858" i="14" s="1"/>
  <c r="BY858" i="14" s="1"/>
  <c r="K814" i="1"/>
  <c r="G858" i="14" s="1"/>
  <c r="BZ858" i="14" s="1"/>
  <c r="L814" i="1"/>
  <c r="H858" i="14" s="1"/>
  <c r="CA858" i="14" s="1"/>
  <c r="M814" i="1"/>
  <c r="I858" i="14" s="1"/>
  <c r="CB858" i="14" s="1"/>
  <c r="N814" i="1"/>
  <c r="J858" i="14" s="1"/>
  <c r="CC858" i="14" s="1"/>
  <c r="O814" i="1"/>
  <c r="K858" i="14" s="1"/>
  <c r="CD858" i="14" s="1"/>
  <c r="P814" i="1"/>
  <c r="L858" i="14" s="1"/>
  <c r="CE858" i="14" s="1"/>
  <c r="Q814" i="1"/>
  <c r="M858" i="14" s="1"/>
  <c r="CF858" i="14" s="1"/>
  <c r="R814" i="1"/>
  <c r="N858" i="14" s="1"/>
  <c r="CG858" i="14" s="1"/>
  <c r="S814" i="1"/>
  <c r="O858" i="14" s="1"/>
  <c r="CH858" i="14" s="1"/>
  <c r="T814" i="1"/>
  <c r="P858" i="14" s="1"/>
  <c r="CI858" i="14" s="1"/>
  <c r="B815" i="1"/>
  <c r="C815" i="1"/>
  <c r="A859" i="14" s="1"/>
  <c r="D815" i="1"/>
  <c r="D859" i="14" s="1"/>
  <c r="T859" i="14" s="1"/>
  <c r="F815" i="1"/>
  <c r="I815" i="1"/>
  <c r="E859" i="14" s="1"/>
  <c r="BX859" i="14" s="1"/>
  <c r="J815" i="1"/>
  <c r="F859" i="14" s="1"/>
  <c r="BY859" i="14" s="1"/>
  <c r="K815" i="1"/>
  <c r="G859" i="14" s="1"/>
  <c r="BZ859" i="14" s="1"/>
  <c r="L815" i="1"/>
  <c r="H859" i="14" s="1"/>
  <c r="CA859" i="14" s="1"/>
  <c r="M815" i="1"/>
  <c r="I859" i="14" s="1"/>
  <c r="CB859" i="14" s="1"/>
  <c r="N815" i="1"/>
  <c r="J859" i="14" s="1"/>
  <c r="CC859" i="14" s="1"/>
  <c r="O815" i="1"/>
  <c r="K859" i="14" s="1"/>
  <c r="CD859" i="14" s="1"/>
  <c r="P815" i="1"/>
  <c r="L859" i="14" s="1"/>
  <c r="CE859" i="14" s="1"/>
  <c r="Q815" i="1"/>
  <c r="M859" i="14" s="1"/>
  <c r="CF859" i="14" s="1"/>
  <c r="R815" i="1"/>
  <c r="N859" i="14" s="1"/>
  <c r="CG859" i="14" s="1"/>
  <c r="S815" i="1"/>
  <c r="O859" i="14" s="1"/>
  <c r="CH859" i="14" s="1"/>
  <c r="T815" i="1"/>
  <c r="P859" i="14" s="1"/>
  <c r="CI859" i="14" s="1"/>
  <c r="B816" i="1"/>
  <c r="C816" i="1"/>
  <c r="A860" i="14" s="1"/>
  <c r="D816" i="1"/>
  <c r="D860" i="14" s="1"/>
  <c r="T860" i="14" s="1"/>
  <c r="F816" i="1"/>
  <c r="I816" i="1"/>
  <c r="E860" i="14" s="1"/>
  <c r="BX860" i="14" s="1"/>
  <c r="J816" i="1"/>
  <c r="F860" i="14" s="1"/>
  <c r="BY860" i="14" s="1"/>
  <c r="K816" i="1"/>
  <c r="G860" i="14" s="1"/>
  <c r="BZ860" i="14" s="1"/>
  <c r="L816" i="1"/>
  <c r="H860" i="14" s="1"/>
  <c r="CA860" i="14" s="1"/>
  <c r="M816" i="1"/>
  <c r="I860" i="14" s="1"/>
  <c r="CB860" i="14" s="1"/>
  <c r="N816" i="1"/>
  <c r="J860" i="14" s="1"/>
  <c r="CC860" i="14" s="1"/>
  <c r="O816" i="1"/>
  <c r="K860" i="14" s="1"/>
  <c r="CD860" i="14" s="1"/>
  <c r="P816" i="1"/>
  <c r="L860" i="14" s="1"/>
  <c r="CE860" i="14" s="1"/>
  <c r="Q816" i="1"/>
  <c r="M860" i="14" s="1"/>
  <c r="CF860" i="14" s="1"/>
  <c r="R816" i="1"/>
  <c r="N860" i="14" s="1"/>
  <c r="CG860" i="14" s="1"/>
  <c r="S816" i="1"/>
  <c r="O860" i="14" s="1"/>
  <c r="CH860" i="14" s="1"/>
  <c r="T816" i="1"/>
  <c r="P860" i="14" s="1"/>
  <c r="CI860" i="14" s="1"/>
  <c r="B817" i="1"/>
  <c r="C817" i="1"/>
  <c r="A861" i="14" s="1"/>
  <c r="D817" i="1"/>
  <c r="D861" i="14" s="1"/>
  <c r="T861" i="14" s="1"/>
  <c r="F817" i="1"/>
  <c r="I817" i="1"/>
  <c r="E861" i="14" s="1"/>
  <c r="BX861" i="14" s="1"/>
  <c r="J817" i="1"/>
  <c r="F861" i="14" s="1"/>
  <c r="BY861" i="14" s="1"/>
  <c r="K817" i="1"/>
  <c r="G861" i="14" s="1"/>
  <c r="BZ861" i="14" s="1"/>
  <c r="L817" i="1"/>
  <c r="H861" i="14" s="1"/>
  <c r="CA861" i="14" s="1"/>
  <c r="M817" i="1"/>
  <c r="I861" i="14" s="1"/>
  <c r="CB861" i="14" s="1"/>
  <c r="N817" i="1"/>
  <c r="J861" i="14" s="1"/>
  <c r="CC861" i="14" s="1"/>
  <c r="O817" i="1"/>
  <c r="K861" i="14" s="1"/>
  <c r="CD861" i="14" s="1"/>
  <c r="P817" i="1"/>
  <c r="L861" i="14" s="1"/>
  <c r="CE861" i="14" s="1"/>
  <c r="Q817" i="1"/>
  <c r="M861" i="14" s="1"/>
  <c r="CF861" i="14" s="1"/>
  <c r="R817" i="1"/>
  <c r="N861" i="14" s="1"/>
  <c r="CG861" i="14" s="1"/>
  <c r="S817" i="1"/>
  <c r="O861" i="14" s="1"/>
  <c r="CH861" i="14" s="1"/>
  <c r="T817" i="1"/>
  <c r="P861" i="14" s="1"/>
  <c r="CI861" i="14" s="1"/>
  <c r="B818" i="1"/>
  <c r="C818" i="1"/>
  <c r="A862" i="14" s="1"/>
  <c r="D818" i="1"/>
  <c r="D862" i="14" s="1"/>
  <c r="T862" i="14" s="1"/>
  <c r="F818" i="1"/>
  <c r="I818" i="1"/>
  <c r="E862" i="14" s="1"/>
  <c r="BX862" i="14" s="1"/>
  <c r="J818" i="1"/>
  <c r="F862" i="14" s="1"/>
  <c r="BY862" i="14" s="1"/>
  <c r="K818" i="1"/>
  <c r="G862" i="14" s="1"/>
  <c r="BZ862" i="14" s="1"/>
  <c r="L818" i="1"/>
  <c r="H862" i="14" s="1"/>
  <c r="CA862" i="14" s="1"/>
  <c r="M818" i="1"/>
  <c r="I862" i="14" s="1"/>
  <c r="CB862" i="14" s="1"/>
  <c r="N818" i="1"/>
  <c r="J862" i="14" s="1"/>
  <c r="CC862" i="14" s="1"/>
  <c r="O818" i="1"/>
  <c r="K862" i="14" s="1"/>
  <c r="CD862" i="14" s="1"/>
  <c r="P818" i="1"/>
  <c r="L862" i="14" s="1"/>
  <c r="CE862" i="14" s="1"/>
  <c r="Q818" i="1"/>
  <c r="M862" i="14" s="1"/>
  <c r="CF862" i="14" s="1"/>
  <c r="R818" i="1"/>
  <c r="N862" i="14" s="1"/>
  <c r="CG862" i="14" s="1"/>
  <c r="S818" i="1"/>
  <c r="O862" i="14" s="1"/>
  <c r="CH862" i="14" s="1"/>
  <c r="T818" i="1"/>
  <c r="P862" i="14" s="1"/>
  <c r="CI862" i="14" s="1"/>
  <c r="B819" i="1"/>
  <c r="C819" i="1"/>
  <c r="A863" i="14" s="1"/>
  <c r="D819" i="1"/>
  <c r="D863" i="14" s="1"/>
  <c r="T863" i="14" s="1"/>
  <c r="F819" i="1"/>
  <c r="I819" i="1"/>
  <c r="E863" i="14" s="1"/>
  <c r="BX863" i="14" s="1"/>
  <c r="J819" i="1"/>
  <c r="F863" i="14" s="1"/>
  <c r="BY863" i="14" s="1"/>
  <c r="K819" i="1"/>
  <c r="G863" i="14" s="1"/>
  <c r="BZ863" i="14" s="1"/>
  <c r="L819" i="1"/>
  <c r="H863" i="14" s="1"/>
  <c r="CA863" i="14" s="1"/>
  <c r="M819" i="1"/>
  <c r="I863" i="14" s="1"/>
  <c r="CB863" i="14" s="1"/>
  <c r="N819" i="1"/>
  <c r="J863" i="14" s="1"/>
  <c r="CC863" i="14" s="1"/>
  <c r="O819" i="1"/>
  <c r="K863" i="14" s="1"/>
  <c r="CD863" i="14" s="1"/>
  <c r="P819" i="1"/>
  <c r="L863" i="14" s="1"/>
  <c r="CE863" i="14" s="1"/>
  <c r="Q819" i="1"/>
  <c r="M863" i="14" s="1"/>
  <c r="CF863" i="14" s="1"/>
  <c r="R819" i="1"/>
  <c r="N863" i="14" s="1"/>
  <c r="CG863" i="14" s="1"/>
  <c r="S819" i="1"/>
  <c r="O863" i="14" s="1"/>
  <c r="CH863" i="14" s="1"/>
  <c r="T819" i="1"/>
  <c r="P863" i="14" s="1"/>
  <c r="CI863" i="14" s="1"/>
  <c r="B820" i="1"/>
  <c r="C820" i="1"/>
  <c r="A864" i="14" s="1"/>
  <c r="D820" i="1"/>
  <c r="D864" i="14" s="1"/>
  <c r="T864" i="14" s="1"/>
  <c r="F820" i="1"/>
  <c r="I820" i="1"/>
  <c r="E864" i="14" s="1"/>
  <c r="BX864" i="14" s="1"/>
  <c r="J820" i="1"/>
  <c r="F864" i="14" s="1"/>
  <c r="BY864" i="14" s="1"/>
  <c r="K820" i="1"/>
  <c r="G864" i="14" s="1"/>
  <c r="BZ864" i="14" s="1"/>
  <c r="L820" i="1"/>
  <c r="H864" i="14" s="1"/>
  <c r="CA864" i="14" s="1"/>
  <c r="M820" i="1"/>
  <c r="I864" i="14" s="1"/>
  <c r="CB864" i="14" s="1"/>
  <c r="N820" i="1"/>
  <c r="J864" i="14" s="1"/>
  <c r="CC864" i="14" s="1"/>
  <c r="O820" i="1"/>
  <c r="K864" i="14" s="1"/>
  <c r="CD864" i="14" s="1"/>
  <c r="P820" i="1"/>
  <c r="L864" i="14" s="1"/>
  <c r="CE864" i="14" s="1"/>
  <c r="Q820" i="1"/>
  <c r="M864" i="14" s="1"/>
  <c r="CF864" i="14" s="1"/>
  <c r="R820" i="1"/>
  <c r="N864" i="14" s="1"/>
  <c r="CG864" i="14" s="1"/>
  <c r="S820" i="1"/>
  <c r="O864" i="14" s="1"/>
  <c r="CH864" i="14" s="1"/>
  <c r="T820" i="1"/>
  <c r="P864" i="14" s="1"/>
  <c r="CI864" i="14" s="1"/>
  <c r="B821" i="1"/>
  <c r="C821" i="1"/>
  <c r="A865" i="14" s="1"/>
  <c r="D821" i="1"/>
  <c r="D865" i="14" s="1"/>
  <c r="T865" i="14" s="1"/>
  <c r="F821" i="1"/>
  <c r="I821" i="1"/>
  <c r="E865" i="14" s="1"/>
  <c r="BX865" i="14" s="1"/>
  <c r="J821" i="1"/>
  <c r="F865" i="14" s="1"/>
  <c r="BY865" i="14" s="1"/>
  <c r="K821" i="1"/>
  <c r="G865" i="14" s="1"/>
  <c r="BZ865" i="14" s="1"/>
  <c r="L821" i="1"/>
  <c r="H865" i="14" s="1"/>
  <c r="CA865" i="14" s="1"/>
  <c r="M821" i="1"/>
  <c r="I865" i="14" s="1"/>
  <c r="CB865" i="14" s="1"/>
  <c r="N821" i="1"/>
  <c r="J865" i="14" s="1"/>
  <c r="CC865" i="14" s="1"/>
  <c r="O821" i="1"/>
  <c r="K865" i="14" s="1"/>
  <c r="CD865" i="14" s="1"/>
  <c r="P821" i="1"/>
  <c r="L865" i="14" s="1"/>
  <c r="CE865" i="14" s="1"/>
  <c r="Q821" i="1"/>
  <c r="M865" i="14" s="1"/>
  <c r="CF865" i="14" s="1"/>
  <c r="R821" i="1"/>
  <c r="N865" i="14" s="1"/>
  <c r="CG865" i="14" s="1"/>
  <c r="S821" i="1"/>
  <c r="O865" i="14" s="1"/>
  <c r="CH865" i="14" s="1"/>
  <c r="T821" i="1"/>
  <c r="P865" i="14" s="1"/>
  <c r="CI865" i="14" s="1"/>
  <c r="B822" i="1"/>
  <c r="C822" i="1"/>
  <c r="A866" i="14" s="1"/>
  <c r="D822" i="1"/>
  <c r="D866" i="14" s="1"/>
  <c r="T866" i="14" s="1"/>
  <c r="F822" i="1"/>
  <c r="I822" i="1"/>
  <c r="E866" i="14" s="1"/>
  <c r="BX866" i="14" s="1"/>
  <c r="J822" i="1"/>
  <c r="F866" i="14" s="1"/>
  <c r="BY866" i="14" s="1"/>
  <c r="K822" i="1"/>
  <c r="G866" i="14" s="1"/>
  <c r="BZ866" i="14" s="1"/>
  <c r="L822" i="1"/>
  <c r="H866" i="14" s="1"/>
  <c r="CA866" i="14" s="1"/>
  <c r="M822" i="1"/>
  <c r="I866" i="14" s="1"/>
  <c r="CB866" i="14" s="1"/>
  <c r="N822" i="1"/>
  <c r="J866" i="14" s="1"/>
  <c r="CC866" i="14" s="1"/>
  <c r="O822" i="1"/>
  <c r="K866" i="14" s="1"/>
  <c r="CD866" i="14" s="1"/>
  <c r="P822" i="1"/>
  <c r="L866" i="14" s="1"/>
  <c r="CE866" i="14" s="1"/>
  <c r="Q822" i="1"/>
  <c r="M866" i="14" s="1"/>
  <c r="CF866" i="14" s="1"/>
  <c r="R822" i="1"/>
  <c r="N866" i="14" s="1"/>
  <c r="CG866" i="14" s="1"/>
  <c r="S822" i="1"/>
  <c r="O866" i="14" s="1"/>
  <c r="CH866" i="14" s="1"/>
  <c r="T822" i="1"/>
  <c r="P866" i="14" s="1"/>
  <c r="CI866" i="14" s="1"/>
  <c r="B823" i="1"/>
  <c r="C823" i="1"/>
  <c r="A867" i="14" s="1"/>
  <c r="D823" i="1"/>
  <c r="D867" i="14" s="1"/>
  <c r="T867" i="14" s="1"/>
  <c r="F823" i="1"/>
  <c r="I823" i="1"/>
  <c r="E867" i="14" s="1"/>
  <c r="BX867" i="14" s="1"/>
  <c r="J823" i="1"/>
  <c r="F867" i="14" s="1"/>
  <c r="BY867" i="14" s="1"/>
  <c r="K823" i="1"/>
  <c r="G867" i="14" s="1"/>
  <c r="BZ867" i="14" s="1"/>
  <c r="L823" i="1"/>
  <c r="H867" i="14" s="1"/>
  <c r="CA867" i="14" s="1"/>
  <c r="M823" i="1"/>
  <c r="I867" i="14" s="1"/>
  <c r="CB867" i="14" s="1"/>
  <c r="N823" i="1"/>
  <c r="J867" i="14" s="1"/>
  <c r="CC867" i="14" s="1"/>
  <c r="O823" i="1"/>
  <c r="K867" i="14" s="1"/>
  <c r="CD867" i="14" s="1"/>
  <c r="P823" i="1"/>
  <c r="L867" i="14" s="1"/>
  <c r="CE867" i="14" s="1"/>
  <c r="Q823" i="1"/>
  <c r="M867" i="14" s="1"/>
  <c r="CF867" i="14" s="1"/>
  <c r="R823" i="1"/>
  <c r="N867" i="14" s="1"/>
  <c r="CG867" i="14" s="1"/>
  <c r="S823" i="1"/>
  <c r="O867" i="14" s="1"/>
  <c r="CH867" i="14" s="1"/>
  <c r="T823" i="1"/>
  <c r="P867" i="14" s="1"/>
  <c r="CI867" i="14" s="1"/>
  <c r="B824" i="1"/>
  <c r="C824" i="1"/>
  <c r="A868" i="14" s="1"/>
  <c r="D824" i="1"/>
  <c r="D868" i="14" s="1"/>
  <c r="T868" i="14" s="1"/>
  <c r="F824" i="1"/>
  <c r="I824" i="1"/>
  <c r="E868" i="14" s="1"/>
  <c r="BX868" i="14" s="1"/>
  <c r="J824" i="1"/>
  <c r="F868" i="14" s="1"/>
  <c r="BY868" i="14" s="1"/>
  <c r="K824" i="1"/>
  <c r="G868" i="14" s="1"/>
  <c r="BZ868" i="14" s="1"/>
  <c r="L824" i="1"/>
  <c r="H868" i="14" s="1"/>
  <c r="CA868" i="14" s="1"/>
  <c r="M824" i="1"/>
  <c r="I868" i="14" s="1"/>
  <c r="CB868" i="14" s="1"/>
  <c r="N824" i="1"/>
  <c r="J868" i="14" s="1"/>
  <c r="CC868" i="14" s="1"/>
  <c r="O824" i="1"/>
  <c r="K868" i="14" s="1"/>
  <c r="CD868" i="14" s="1"/>
  <c r="P824" i="1"/>
  <c r="L868" i="14" s="1"/>
  <c r="CE868" i="14" s="1"/>
  <c r="Q824" i="1"/>
  <c r="M868" i="14" s="1"/>
  <c r="CF868" i="14" s="1"/>
  <c r="R824" i="1"/>
  <c r="N868" i="14" s="1"/>
  <c r="CG868" i="14" s="1"/>
  <c r="S824" i="1"/>
  <c r="O868" i="14" s="1"/>
  <c r="CH868" i="14" s="1"/>
  <c r="T824" i="1"/>
  <c r="P868" i="14" s="1"/>
  <c r="CI868" i="14" s="1"/>
  <c r="B825" i="1"/>
  <c r="C825" i="1"/>
  <c r="A869" i="14" s="1"/>
  <c r="D825" i="1"/>
  <c r="D869" i="14" s="1"/>
  <c r="T869" i="14" s="1"/>
  <c r="F825" i="1"/>
  <c r="I825" i="1"/>
  <c r="E869" i="14" s="1"/>
  <c r="BX869" i="14" s="1"/>
  <c r="J825" i="1"/>
  <c r="F869" i="14" s="1"/>
  <c r="BY869" i="14" s="1"/>
  <c r="K825" i="1"/>
  <c r="G869" i="14" s="1"/>
  <c r="BZ869" i="14" s="1"/>
  <c r="L825" i="1"/>
  <c r="H869" i="14" s="1"/>
  <c r="CA869" i="14" s="1"/>
  <c r="M825" i="1"/>
  <c r="I869" i="14" s="1"/>
  <c r="CB869" i="14" s="1"/>
  <c r="N825" i="1"/>
  <c r="J869" i="14" s="1"/>
  <c r="CC869" i="14" s="1"/>
  <c r="O825" i="1"/>
  <c r="K869" i="14" s="1"/>
  <c r="CD869" i="14" s="1"/>
  <c r="P825" i="1"/>
  <c r="L869" i="14" s="1"/>
  <c r="CE869" i="14" s="1"/>
  <c r="Q825" i="1"/>
  <c r="M869" i="14" s="1"/>
  <c r="CF869" i="14" s="1"/>
  <c r="R825" i="1"/>
  <c r="N869" i="14" s="1"/>
  <c r="CG869" i="14" s="1"/>
  <c r="S825" i="1"/>
  <c r="O869" i="14" s="1"/>
  <c r="CH869" i="14" s="1"/>
  <c r="T825" i="1"/>
  <c r="P869" i="14" s="1"/>
  <c r="CI869" i="14" s="1"/>
  <c r="B826" i="1"/>
  <c r="C826" i="1"/>
  <c r="A870" i="14" s="1"/>
  <c r="D826" i="1"/>
  <c r="D870" i="14" s="1"/>
  <c r="T870" i="14" s="1"/>
  <c r="F826" i="1"/>
  <c r="I826" i="1"/>
  <c r="E870" i="14" s="1"/>
  <c r="BX870" i="14" s="1"/>
  <c r="J826" i="1"/>
  <c r="F870" i="14" s="1"/>
  <c r="BY870" i="14" s="1"/>
  <c r="K826" i="1"/>
  <c r="G870" i="14" s="1"/>
  <c r="BZ870" i="14" s="1"/>
  <c r="L826" i="1"/>
  <c r="H870" i="14" s="1"/>
  <c r="CA870" i="14" s="1"/>
  <c r="M826" i="1"/>
  <c r="I870" i="14" s="1"/>
  <c r="CB870" i="14" s="1"/>
  <c r="N826" i="1"/>
  <c r="J870" i="14" s="1"/>
  <c r="CC870" i="14" s="1"/>
  <c r="O826" i="1"/>
  <c r="K870" i="14" s="1"/>
  <c r="CD870" i="14" s="1"/>
  <c r="P826" i="1"/>
  <c r="L870" i="14" s="1"/>
  <c r="CE870" i="14" s="1"/>
  <c r="Q826" i="1"/>
  <c r="M870" i="14" s="1"/>
  <c r="CF870" i="14" s="1"/>
  <c r="R826" i="1"/>
  <c r="N870" i="14" s="1"/>
  <c r="CG870" i="14" s="1"/>
  <c r="S826" i="1"/>
  <c r="O870" i="14" s="1"/>
  <c r="CH870" i="14" s="1"/>
  <c r="T826" i="1"/>
  <c r="P870" i="14" s="1"/>
  <c r="CI870" i="14" s="1"/>
  <c r="B827" i="1"/>
  <c r="C827" i="1"/>
  <c r="A871" i="14" s="1"/>
  <c r="D827" i="1"/>
  <c r="D871" i="14" s="1"/>
  <c r="T871" i="14" s="1"/>
  <c r="F827" i="1"/>
  <c r="I827" i="1"/>
  <c r="E871" i="14" s="1"/>
  <c r="BX871" i="14" s="1"/>
  <c r="J827" i="1"/>
  <c r="F871" i="14" s="1"/>
  <c r="BY871" i="14" s="1"/>
  <c r="K827" i="1"/>
  <c r="G871" i="14" s="1"/>
  <c r="BZ871" i="14" s="1"/>
  <c r="L827" i="1"/>
  <c r="H871" i="14" s="1"/>
  <c r="CA871" i="14" s="1"/>
  <c r="M827" i="1"/>
  <c r="I871" i="14" s="1"/>
  <c r="CB871" i="14" s="1"/>
  <c r="N827" i="1"/>
  <c r="J871" i="14" s="1"/>
  <c r="CC871" i="14" s="1"/>
  <c r="O827" i="1"/>
  <c r="K871" i="14" s="1"/>
  <c r="CD871" i="14" s="1"/>
  <c r="P827" i="1"/>
  <c r="L871" i="14" s="1"/>
  <c r="CE871" i="14" s="1"/>
  <c r="Q827" i="1"/>
  <c r="M871" i="14" s="1"/>
  <c r="CF871" i="14" s="1"/>
  <c r="R827" i="1"/>
  <c r="N871" i="14" s="1"/>
  <c r="CG871" i="14" s="1"/>
  <c r="S827" i="1"/>
  <c r="O871" i="14" s="1"/>
  <c r="CH871" i="14" s="1"/>
  <c r="T827" i="1"/>
  <c r="P871" i="14" s="1"/>
  <c r="CI871" i="14" s="1"/>
  <c r="B828" i="1"/>
  <c r="C828" i="1"/>
  <c r="A872" i="14" s="1"/>
  <c r="D828" i="1"/>
  <c r="D872" i="14" s="1"/>
  <c r="T872" i="14" s="1"/>
  <c r="F828" i="1"/>
  <c r="I828" i="1"/>
  <c r="E872" i="14" s="1"/>
  <c r="BX872" i="14" s="1"/>
  <c r="J828" i="1"/>
  <c r="F872" i="14" s="1"/>
  <c r="BY872" i="14" s="1"/>
  <c r="K828" i="1"/>
  <c r="G872" i="14" s="1"/>
  <c r="BZ872" i="14" s="1"/>
  <c r="L828" i="1"/>
  <c r="H872" i="14" s="1"/>
  <c r="CA872" i="14" s="1"/>
  <c r="M828" i="1"/>
  <c r="I872" i="14" s="1"/>
  <c r="CB872" i="14" s="1"/>
  <c r="N828" i="1"/>
  <c r="J872" i="14" s="1"/>
  <c r="CC872" i="14" s="1"/>
  <c r="O828" i="1"/>
  <c r="K872" i="14" s="1"/>
  <c r="CD872" i="14" s="1"/>
  <c r="P828" i="1"/>
  <c r="L872" i="14" s="1"/>
  <c r="CE872" i="14" s="1"/>
  <c r="Q828" i="1"/>
  <c r="M872" i="14" s="1"/>
  <c r="CF872" i="14" s="1"/>
  <c r="R828" i="1"/>
  <c r="N872" i="14" s="1"/>
  <c r="CG872" i="14" s="1"/>
  <c r="S828" i="1"/>
  <c r="O872" i="14" s="1"/>
  <c r="CH872" i="14" s="1"/>
  <c r="T828" i="1"/>
  <c r="P872" i="14" s="1"/>
  <c r="CI872" i="14" s="1"/>
  <c r="B829" i="1"/>
  <c r="C829" i="1"/>
  <c r="A873" i="14" s="1"/>
  <c r="D829" i="1"/>
  <c r="D873" i="14" s="1"/>
  <c r="T873" i="14" s="1"/>
  <c r="F829" i="1"/>
  <c r="I829" i="1"/>
  <c r="E873" i="14" s="1"/>
  <c r="BX873" i="14" s="1"/>
  <c r="J829" i="1"/>
  <c r="F873" i="14" s="1"/>
  <c r="BY873" i="14" s="1"/>
  <c r="K829" i="1"/>
  <c r="G873" i="14" s="1"/>
  <c r="BZ873" i="14" s="1"/>
  <c r="L829" i="1"/>
  <c r="H873" i="14" s="1"/>
  <c r="CA873" i="14" s="1"/>
  <c r="M829" i="1"/>
  <c r="I873" i="14" s="1"/>
  <c r="CB873" i="14" s="1"/>
  <c r="N829" i="1"/>
  <c r="J873" i="14" s="1"/>
  <c r="CC873" i="14" s="1"/>
  <c r="O829" i="1"/>
  <c r="K873" i="14" s="1"/>
  <c r="CD873" i="14" s="1"/>
  <c r="P829" i="1"/>
  <c r="L873" i="14" s="1"/>
  <c r="CE873" i="14" s="1"/>
  <c r="Q829" i="1"/>
  <c r="M873" i="14" s="1"/>
  <c r="CF873" i="14" s="1"/>
  <c r="R829" i="1"/>
  <c r="N873" i="14" s="1"/>
  <c r="CG873" i="14" s="1"/>
  <c r="S829" i="1"/>
  <c r="O873" i="14" s="1"/>
  <c r="CH873" i="14" s="1"/>
  <c r="T829" i="1"/>
  <c r="P873" i="14" s="1"/>
  <c r="CI873" i="14" s="1"/>
  <c r="B830" i="1"/>
  <c r="C830" i="1"/>
  <c r="A874" i="14" s="1"/>
  <c r="D830" i="1"/>
  <c r="D874" i="14" s="1"/>
  <c r="T874" i="14" s="1"/>
  <c r="F830" i="1"/>
  <c r="H830" i="1"/>
  <c r="I830" i="1"/>
  <c r="E874" i="14" s="1"/>
  <c r="BX874" i="14" s="1"/>
  <c r="J830" i="1"/>
  <c r="F874" i="14" s="1"/>
  <c r="BY874" i="14" s="1"/>
  <c r="K830" i="1"/>
  <c r="G874" i="14" s="1"/>
  <c r="BZ874" i="14" s="1"/>
  <c r="L830" i="1"/>
  <c r="H874" i="14" s="1"/>
  <c r="CA874" i="14" s="1"/>
  <c r="M830" i="1"/>
  <c r="I874" i="14" s="1"/>
  <c r="CB874" i="14" s="1"/>
  <c r="N830" i="1"/>
  <c r="J874" i="14" s="1"/>
  <c r="CC874" i="14" s="1"/>
  <c r="O830" i="1"/>
  <c r="K874" i="14" s="1"/>
  <c r="CD874" i="14" s="1"/>
  <c r="P830" i="1"/>
  <c r="L874" i="14" s="1"/>
  <c r="CE874" i="14" s="1"/>
  <c r="Q830" i="1"/>
  <c r="M874" i="14" s="1"/>
  <c r="CF874" i="14" s="1"/>
  <c r="R830" i="1"/>
  <c r="N874" i="14" s="1"/>
  <c r="CG874" i="14" s="1"/>
  <c r="S830" i="1"/>
  <c r="O874" i="14" s="1"/>
  <c r="CH874" i="14" s="1"/>
  <c r="T830" i="1"/>
  <c r="P874" i="14" s="1"/>
  <c r="CI874" i="14" s="1"/>
  <c r="B831" i="1"/>
  <c r="C831" i="1"/>
  <c r="A875" i="14" s="1"/>
  <c r="D831" i="1"/>
  <c r="D875" i="14" s="1"/>
  <c r="T875" i="14" s="1"/>
  <c r="F831" i="1"/>
  <c r="I831" i="1"/>
  <c r="E875" i="14" s="1"/>
  <c r="BX875" i="14" s="1"/>
  <c r="J831" i="1"/>
  <c r="F875" i="14" s="1"/>
  <c r="BY875" i="14" s="1"/>
  <c r="K831" i="1"/>
  <c r="G875" i="14" s="1"/>
  <c r="BZ875" i="14" s="1"/>
  <c r="L831" i="1"/>
  <c r="H875" i="14" s="1"/>
  <c r="CA875" i="14" s="1"/>
  <c r="M831" i="1"/>
  <c r="I875" i="14" s="1"/>
  <c r="CB875" i="14" s="1"/>
  <c r="N831" i="1"/>
  <c r="J875" i="14" s="1"/>
  <c r="CC875" i="14" s="1"/>
  <c r="O831" i="1"/>
  <c r="K875" i="14" s="1"/>
  <c r="CD875" i="14" s="1"/>
  <c r="P831" i="1"/>
  <c r="L875" i="14" s="1"/>
  <c r="CE875" i="14" s="1"/>
  <c r="Q831" i="1"/>
  <c r="M875" i="14" s="1"/>
  <c r="CF875" i="14" s="1"/>
  <c r="R831" i="1"/>
  <c r="N875" i="14" s="1"/>
  <c r="CG875" i="14" s="1"/>
  <c r="S831" i="1"/>
  <c r="O875" i="14" s="1"/>
  <c r="CH875" i="14" s="1"/>
  <c r="T831" i="1"/>
  <c r="P875" i="14" s="1"/>
  <c r="CI875" i="14" s="1"/>
  <c r="B832" i="1"/>
  <c r="C832" i="1"/>
  <c r="A876" i="14" s="1"/>
  <c r="D832" i="1"/>
  <c r="D876" i="14" s="1"/>
  <c r="T876" i="14" s="1"/>
  <c r="F832" i="1"/>
  <c r="I832" i="1"/>
  <c r="E876" i="14" s="1"/>
  <c r="BX876" i="14" s="1"/>
  <c r="J832" i="1"/>
  <c r="F876" i="14" s="1"/>
  <c r="BY876" i="14" s="1"/>
  <c r="K832" i="1"/>
  <c r="G876" i="14" s="1"/>
  <c r="BZ876" i="14" s="1"/>
  <c r="L832" i="1"/>
  <c r="H876" i="14" s="1"/>
  <c r="CA876" i="14" s="1"/>
  <c r="M832" i="1"/>
  <c r="I876" i="14" s="1"/>
  <c r="CB876" i="14" s="1"/>
  <c r="N832" i="1"/>
  <c r="J876" i="14" s="1"/>
  <c r="CC876" i="14" s="1"/>
  <c r="O832" i="1"/>
  <c r="K876" i="14" s="1"/>
  <c r="CD876" i="14" s="1"/>
  <c r="P832" i="1"/>
  <c r="L876" i="14" s="1"/>
  <c r="CE876" i="14" s="1"/>
  <c r="Q832" i="1"/>
  <c r="M876" i="14" s="1"/>
  <c r="CF876" i="14" s="1"/>
  <c r="R832" i="1"/>
  <c r="N876" i="14" s="1"/>
  <c r="CG876" i="14" s="1"/>
  <c r="S832" i="1"/>
  <c r="O876" i="14" s="1"/>
  <c r="CH876" i="14" s="1"/>
  <c r="T832" i="1"/>
  <c r="P876" i="14" s="1"/>
  <c r="CI876" i="14" s="1"/>
  <c r="B833" i="1"/>
  <c r="C833" i="1"/>
  <c r="A877" i="14" s="1"/>
  <c r="D833" i="1"/>
  <c r="D877" i="14" s="1"/>
  <c r="T877" i="14" s="1"/>
  <c r="F833" i="1"/>
  <c r="I833" i="1"/>
  <c r="E877" i="14" s="1"/>
  <c r="BX877" i="14" s="1"/>
  <c r="J833" i="1"/>
  <c r="F877" i="14" s="1"/>
  <c r="BY877" i="14" s="1"/>
  <c r="K833" i="1"/>
  <c r="G877" i="14" s="1"/>
  <c r="BZ877" i="14" s="1"/>
  <c r="L833" i="1"/>
  <c r="H877" i="14" s="1"/>
  <c r="CA877" i="14" s="1"/>
  <c r="M833" i="1"/>
  <c r="I877" i="14" s="1"/>
  <c r="CB877" i="14" s="1"/>
  <c r="N833" i="1"/>
  <c r="J877" i="14" s="1"/>
  <c r="CC877" i="14" s="1"/>
  <c r="O833" i="1"/>
  <c r="K877" i="14" s="1"/>
  <c r="CD877" i="14" s="1"/>
  <c r="P833" i="1"/>
  <c r="L877" i="14" s="1"/>
  <c r="CE877" i="14" s="1"/>
  <c r="Q833" i="1"/>
  <c r="M877" i="14" s="1"/>
  <c r="CF877" i="14" s="1"/>
  <c r="R833" i="1"/>
  <c r="N877" i="14" s="1"/>
  <c r="CG877" i="14" s="1"/>
  <c r="S833" i="1"/>
  <c r="O877" i="14" s="1"/>
  <c r="CH877" i="14" s="1"/>
  <c r="T833" i="1"/>
  <c r="P877" i="14" s="1"/>
  <c r="CI877" i="14" s="1"/>
  <c r="B834" i="1"/>
  <c r="C834" i="1"/>
  <c r="A878" i="14" s="1"/>
  <c r="D834" i="1"/>
  <c r="D878" i="14" s="1"/>
  <c r="T878" i="14" s="1"/>
  <c r="F834" i="1"/>
  <c r="I834" i="1"/>
  <c r="E878" i="14" s="1"/>
  <c r="BX878" i="14" s="1"/>
  <c r="J834" i="1"/>
  <c r="F878" i="14" s="1"/>
  <c r="BY878" i="14" s="1"/>
  <c r="K834" i="1"/>
  <c r="G878" i="14" s="1"/>
  <c r="BZ878" i="14" s="1"/>
  <c r="L834" i="1"/>
  <c r="H878" i="14" s="1"/>
  <c r="CA878" i="14" s="1"/>
  <c r="M834" i="1"/>
  <c r="I878" i="14" s="1"/>
  <c r="CB878" i="14" s="1"/>
  <c r="N834" i="1"/>
  <c r="J878" i="14" s="1"/>
  <c r="CC878" i="14" s="1"/>
  <c r="O834" i="1"/>
  <c r="K878" i="14" s="1"/>
  <c r="CD878" i="14" s="1"/>
  <c r="P834" i="1"/>
  <c r="L878" i="14" s="1"/>
  <c r="CE878" i="14" s="1"/>
  <c r="Q834" i="1"/>
  <c r="M878" i="14" s="1"/>
  <c r="CF878" i="14" s="1"/>
  <c r="R834" i="1"/>
  <c r="N878" i="14" s="1"/>
  <c r="CG878" i="14" s="1"/>
  <c r="S834" i="1"/>
  <c r="O878" i="14" s="1"/>
  <c r="CH878" i="14" s="1"/>
  <c r="T834" i="1"/>
  <c r="P878" i="14" s="1"/>
  <c r="CI878" i="14" s="1"/>
  <c r="B835" i="1"/>
  <c r="C835" i="1"/>
  <c r="A879" i="14" s="1"/>
  <c r="D835" i="1"/>
  <c r="D879" i="14" s="1"/>
  <c r="T879" i="14" s="1"/>
  <c r="F835" i="1"/>
  <c r="I835" i="1"/>
  <c r="E879" i="14" s="1"/>
  <c r="BX879" i="14" s="1"/>
  <c r="J835" i="1"/>
  <c r="F879" i="14" s="1"/>
  <c r="BY879" i="14" s="1"/>
  <c r="K835" i="1"/>
  <c r="G879" i="14" s="1"/>
  <c r="BZ879" i="14" s="1"/>
  <c r="L835" i="1"/>
  <c r="H879" i="14" s="1"/>
  <c r="CA879" i="14" s="1"/>
  <c r="M835" i="1"/>
  <c r="I879" i="14" s="1"/>
  <c r="CB879" i="14" s="1"/>
  <c r="N835" i="1"/>
  <c r="J879" i="14" s="1"/>
  <c r="CC879" i="14" s="1"/>
  <c r="O835" i="1"/>
  <c r="K879" i="14" s="1"/>
  <c r="CD879" i="14" s="1"/>
  <c r="P835" i="1"/>
  <c r="L879" i="14" s="1"/>
  <c r="CE879" i="14" s="1"/>
  <c r="Q835" i="1"/>
  <c r="M879" i="14" s="1"/>
  <c r="CF879" i="14" s="1"/>
  <c r="R835" i="1"/>
  <c r="N879" i="14" s="1"/>
  <c r="CG879" i="14" s="1"/>
  <c r="S835" i="1"/>
  <c r="O879" i="14" s="1"/>
  <c r="CH879" i="14" s="1"/>
  <c r="T835" i="1"/>
  <c r="P879" i="14" s="1"/>
  <c r="CI879" i="14" s="1"/>
  <c r="B836" i="1"/>
  <c r="C836" i="1"/>
  <c r="A880" i="14" s="1"/>
  <c r="D836" i="1"/>
  <c r="D880" i="14" s="1"/>
  <c r="T880" i="14" s="1"/>
  <c r="F836" i="1"/>
  <c r="I836" i="1"/>
  <c r="E880" i="14" s="1"/>
  <c r="BX880" i="14" s="1"/>
  <c r="J836" i="1"/>
  <c r="F880" i="14" s="1"/>
  <c r="BY880" i="14" s="1"/>
  <c r="K836" i="1"/>
  <c r="G880" i="14" s="1"/>
  <c r="BZ880" i="14" s="1"/>
  <c r="L836" i="1"/>
  <c r="H880" i="14" s="1"/>
  <c r="CA880" i="14" s="1"/>
  <c r="M836" i="1"/>
  <c r="I880" i="14" s="1"/>
  <c r="CB880" i="14" s="1"/>
  <c r="N836" i="1"/>
  <c r="J880" i="14" s="1"/>
  <c r="CC880" i="14" s="1"/>
  <c r="O836" i="1"/>
  <c r="K880" i="14" s="1"/>
  <c r="CD880" i="14" s="1"/>
  <c r="P836" i="1"/>
  <c r="L880" i="14" s="1"/>
  <c r="CE880" i="14" s="1"/>
  <c r="Q836" i="1"/>
  <c r="M880" i="14" s="1"/>
  <c r="CF880" i="14" s="1"/>
  <c r="R836" i="1"/>
  <c r="N880" i="14" s="1"/>
  <c r="CG880" i="14" s="1"/>
  <c r="S836" i="1"/>
  <c r="O880" i="14" s="1"/>
  <c r="CH880" i="14" s="1"/>
  <c r="T836" i="1"/>
  <c r="P880" i="14" s="1"/>
  <c r="CI880" i="14" s="1"/>
  <c r="B837" i="1"/>
  <c r="C837" i="1"/>
  <c r="A881" i="14" s="1"/>
  <c r="D837" i="1"/>
  <c r="D881" i="14" s="1"/>
  <c r="T881" i="14" s="1"/>
  <c r="F837" i="1"/>
  <c r="H837" i="1"/>
  <c r="I837" i="1"/>
  <c r="E881" i="14" s="1"/>
  <c r="BX881" i="14" s="1"/>
  <c r="J837" i="1"/>
  <c r="F881" i="14" s="1"/>
  <c r="BY881" i="14" s="1"/>
  <c r="K837" i="1"/>
  <c r="G881" i="14" s="1"/>
  <c r="BZ881" i="14" s="1"/>
  <c r="L837" i="1"/>
  <c r="H881" i="14" s="1"/>
  <c r="CA881" i="14" s="1"/>
  <c r="M837" i="1"/>
  <c r="I881" i="14" s="1"/>
  <c r="CB881" i="14" s="1"/>
  <c r="N837" i="1"/>
  <c r="J881" i="14" s="1"/>
  <c r="CC881" i="14" s="1"/>
  <c r="O837" i="1"/>
  <c r="K881" i="14" s="1"/>
  <c r="CD881" i="14" s="1"/>
  <c r="P837" i="1"/>
  <c r="L881" i="14" s="1"/>
  <c r="CE881" i="14" s="1"/>
  <c r="Q837" i="1"/>
  <c r="M881" i="14" s="1"/>
  <c r="CF881" i="14" s="1"/>
  <c r="R837" i="1"/>
  <c r="N881" i="14" s="1"/>
  <c r="CG881" i="14" s="1"/>
  <c r="S837" i="1"/>
  <c r="O881" i="14" s="1"/>
  <c r="CH881" i="14" s="1"/>
  <c r="T837" i="1"/>
  <c r="P881" i="14" s="1"/>
  <c r="CI881" i="14" s="1"/>
  <c r="B838" i="1"/>
  <c r="C838" i="1"/>
  <c r="A882" i="14" s="1"/>
  <c r="D838" i="1"/>
  <c r="D882" i="14" s="1"/>
  <c r="T882" i="14" s="1"/>
  <c r="F838" i="1"/>
  <c r="I838" i="1"/>
  <c r="E882" i="14" s="1"/>
  <c r="BX882" i="14" s="1"/>
  <c r="J838" i="1"/>
  <c r="F882" i="14" s="1"/>
  <c r="BY882" i="14" s="1"/>
  <c r="K838" i="1"/>
  <c r="G882" i="14" s="1"/>
  <c r="BZ882" i="14" s="1"/>
  <c r="L838" i="1"/>
  <c r="H882" i="14" s="1"/>
  <c r="CA882" i="14" s="1"/>
  <c r="M838" i="1"/>
  <c r="I882" i="14" s="1"/>
  <c r="CB882" i="14" s="1"/>
  <c r="N838" i="1"/>
  <c r="J882" i="14" s="1"/>
  <c r="CC882" i="14" s="1"/>
  <c r="O838" i="1"/>
  <c r="K882" i="14" s="1"/>
  <c r="CD882" i="14" s="1"/>
  <c r="P838" i="1"/>
  <c r="L882" i="14" s="1"/>
  <c r="CE882" i="14" s="1"/>
  <c r="Q838" i="1"/>
  <c r="M882" i="14" s="1"/>
  <c r="CF882" i="14" s="1"/>
  <c r="R838" i="1"/>
  <c r="N882" i="14" s="1"/>
  <c r="CG882" i="14" s="1"/>
  <c r="S838" i="1"/>
  <c r="O882" i="14" s="1"/>
  <c r="CH882" i="14" s="1"/>
  <c r="T838" i="1"/>
  <c r="P882" i="14" s="1"/>
  <c r="CI882" i="14" s="1"/>
  <c r="B839" i="1"/>
  <c r="C839" i="1"/>
  <c r="A883" i="14" s="1"/>
  <c r="D839" i="1"/>
  <c r="D883" i="14" s="1"/>
  <c r="T883" i="14" s="1"/>
  <c r="F839" i="1"/>
  <c r="I839" i="1"/>
  <c r="E883" i="14" s="1"/>
  <c r="BX883" i="14" s="1"/>
  <c r="J839" i="1"/>
  <c r="F883" i="14" s="1"/>
  <c r="BY883" i="14" s="1"/>
  <c r="K839" i="1"/>
  <c r="G883" i="14" s="1"/>
  <c r="BZ883" i="14" s="1"/>
  <c r="L839" i="1"/>
  <c r="H883" i="14" s="1"/>
  <c r="CA883" i="14" s="1"/>
  <c r="M839" i="1"/>
  <c r="I883" i="14" s="1"/>
  <c r="CB883" i="14" s="1"/>
  <c r="N839" i="1"/>
  <c r="J883" i="14" s="1"/>
  <c r="CC883" i="14" s="1"/>
  <c r="O839" i="1"/>
  <c r="K883" i="14" s="1"/>
  <c r="CD883" i="14" s="1"/>
  <c r="P839" i="1"/>
  <c r="L883" i="14" s="1"/>
  <c r="CE883" i="14" s="1"/>
  <c r="Q839" i="1"/>
  <c r="M883" i="14" s="1"/>
  <c r="CF883" i="14" s="1"/>
  <c r="R839" i="1"/>
  <c r="N883" i="14" s="1"/>
  <c r="CG883" i="14" s="1"/>
  <c r="S839" i="1"/>
  <c r="O883" i="14" s="1"/>
  <c r="CH883" i="14" s="1"/>
  <c r="T839" i="1"/>
  <c r="P883" i="14" s="1"/>
  <c r="CI883" i="14" s="1"/>
  <c r="B840" i="1"/>
  <c r="C840" i="1"/>
  <c r="A884" i="14" s="1"/>
  <c r="D840" i="1"/>
  <c r="D884" i="14" s="1"/>
  <c r="T884" i="14" s="1"/>
  <c r="F840" i="1"/>
  <c r="I840" i="1"/>
  <c r="E884" i="14" s="1"/>
  <c r="BX884" i="14" s="1"/>
  <c r="J840" i="1"/>
  <c r="F884" i="14" s="1"/>
  <c r="BY884" i="14" s="1"/>
  <c r="K840" i="1"/>
  <c r="G884" i="14" s="1"/>
  <c r="BZ884" i="14" s="1"/>
  <c r="L840" i="1"/>
  <c r="H884" i="14" s="1"/>
  <c r="CA884" i="14" s="1"/>
  <c r="M840" i="1"/>
  <c r="I884" i="14" s="1"/>
  <c r="CB884" i="14" s="1"/>
  <c r="N840" i="1"/>
  <c r="J884" i="14" s="1"/>
  <c r="CC884" i="14" s="1"/>
  <c r="O840" i="1"/>
  <c r="K884" i="14" s="1"/>
  <c r="CD884" i="14" s="1"/>
  <c r="P840" i="1"/>
  <c r="L884" i="14" s="1"/>
  <c r="CE884" i="14" s="1"/>
  <c r="Q840" i="1"/>
  <c r="M884" i="14" s="1"/>
  <c r="CF884" i="14" s="1"/>
  <c r="R840" i="1"/>
  <c r="N884" i="14" s="1"/>
  <c r="CG884" i="14" s="1"/>
  <c r="S840" i="1"/>
  <c r="O884" i="14" s="1"/>
  <c r="CH884" i="14" s="1"/>
  <c r="T840" i="1"/>
  <c r="P884" i="14" s="1"/>
  <c r="CI884" i="14" s="1"/>
  <c r="B841" i="1"/>
  <c r="C841" i="1"/>
  <c r="A885" i="14" s="1"/>
  <c r="D841" i="1"/>
  <c r="D885" i="14" s="1"/>
  <c r="T885" i="14" s="1"/>
  <c r="F841" i="1"/>
  <c r="I841" i="1"/>
  <c r="E885" i="14" s="1"/>
  <c r="BX885" i="14" s="1"/>
  <c r="J841" i="1"/>
  <c r="F885" i="14" s="1"/>
  <c r="BY885" i="14" s="1"/>
  <c r="K841" i="1"/>
  <c r="G885" i="14" s="1"/>
  <c r="BZ885" i="14" s="1"/>
  <c r="L841" i="1"/>
  <c r="H885" i="14" s="1"/>
  <c r="CA885" i="14" s="1"/>
  <c r="M841" i="1"/>
  <c r="I885" i="14" s="1"/>
  <c r="CB885" i="14" s="1"/>
  <c r="N841" i="1"/>
  <c r="J885" i="14" s="1"/>
  <c r="CC885" i="14" s="1"/>
  <c r="O841" i="1"/>
  <c r="K885" i="14" s="1"/>
  <c r="CD885" i="14" s="1"/>
  <c r="P841" i="1"/>
  <c r="L885" i="14" s="1"/>
  <c r="CE885" i="14" s="1"/>
  <c r="Q841" i="1"/>
  <c r="M885" i="14" s="1"/>
  <c r="CF885" i="14" s="1"/>
  <c r="R841" i="1"/>
  <c r="N885" i="14" s="1"/>
  <c r="CG885" i="14" s="1"/>
  <c r="S841" i="1"/>
  <c r="O885" i="14" s="1"/>
  <c r="CH885" i="14" s="1"/>
  <c r="T841" i="1"/>
  <c r="P885" i="14" s="1"/>
  <c r="CI885" i="14" s="1"/>
  <c r="B842" i="1"/>
  <c r="C842" i="1"/>
  <c r="A886" i="14" s="1"/>
  <c r="D842" i="1"/>
  <c r="D886" i="14" s="1"/>
  <c r="T886" i="14" s="1"/>
  <c r="F842" i="1"/>
  <c r="I842" i="1"/>
  <c r="E886" i="14" s="1"/>
  <c r="BX886" i="14" s="1"/>
  <c r="J842" i="1"/>
  <c r="F886" i="14" s="1"/>
  <c r="BY886" i="14" s="1"/>
  <c r="K842" i="1"/>
  <c r="G886" i="14" s="1"/>
  <c r="BZ886" i="14" s="1"/>
  <c r="L842" i="1"/>
  <c r="H886" i="14" s="1"/>
  <c r="CA886" i="14" s="1"/>
  <c r="M842" i="1"/>
  <c r="I886" i="14" s="1"/>
  <c r="CB886" i="14" s="1"/>
  <c r="N842" i="1"/>
  <c r="J886" i="14" s="1"/>
  <c r="CC886" i="14" s="1"/>
  <c r="O842" i="1"/>
  <c r="K886" i="14" s="1"/>
  <c r="CD886" i="14" s="1"/>
  <c r="P842" i="1"/>
  <c r="L886" i="14" s="1"/>
  <c r="CE886" i="14" s="1"/>
  <c r="Q842" i="1"/>
  <c r="M886" i="14" s="1"/>
  <c r="CF886" i="14" s="1"/>
  <c r="R842" i="1"/>
  <c r="N886" i="14" s="1"/>
  <c r="CG886" i="14" s="1"/>
  <c r="S842" i="1"/>
  <c r="O886" i="14" s="1"/>
  <c r="CH886" i="14" s="1"/>
  <c r="T842" i="1"/>
  <c r="P886" i="14" s="1"/>
  <c r="CI886" i="14" s="1"/>
  <c r="B843" i="1"/>
  <c r="C843" i="1"/>
  <c r="A887" i="14" s="1"/>
  <c r="D843" i="1"/>
  <c r="D887" i="14" s="1"/>
  <c r="T887" i="14" s="1"/>
  <c r="F843" i="1"/>
  <c r="I843" i="1"/>
  <c r="E887" i="14" s="1"/>
  <c r="BX887" i="14" s="1"/>
  <c r="J843" i="1"/>
  <c r="F887" i="14" s="1"/>
  <c r="BY887" i="14" s="1"/>
  <c r="K843" i="1"/>
  <c r="G887" i="14" s="1"/>
  <c r="BZ887" i="14" s="1"/>
  <c r="L843" i="1"/>
  <c r="H887" i="14" s="1"/>
  <c r="CA887" i="14" s="1"/>
  <c r="M843" i="1"/>
  <c r="I887" i="14" s="1"/>
  <c r="CB887" i="14" s="1"/>
  <c r="N843" i="1"/>
  <c r="J887" i="14" s="1"/>
  <c r="CC887" i="14" s="1"/>
  <c r="O843" i="1"/>
  <c r="K887" i="14" s="1"/>
  <c r="CD887" i="14" s="1"/>
  <c r="P843" i="1"/>
  <c r="L887" i="14" s="1"/>
  <c r="CE887" i="14" s="1"/>
  <c r="Q843" i="1"/>
  <c r="M887" i="14" s="1"/>
  <c r="CF887" i="14" s="1"/>
  <c r="R843" i="1"/>
  <c r="N887" i="14" s="1"/>
  <c r="CG887" i="14" s="1"/>
  <c r="S843" i="1"/>
  <c r="O887" i="14" s="1"/>
  <c r="CH887" i="14" s="1"/>
  <c r="T843" i="1"/>
  <c r="P887" i="14" s="1"/>
  <c r="CI887" i="14" s="1"/>
  <c r="B844" i="1"/>
  <c r="C844" i="1"/>
  <c r="A888" i="14" s="1"/>
  <c r="D844" i="1"/>
  <c r="D888" i="14" s="1"/>
  <c r="T888" i="14" s="1"/>
  <c r="F844" i="1"/>
  <c r="I844" i="1"/>
  <c r="E888" i="14" s="1"/>
  <c r="BX888" i="14" s="1"/>
  <c r="J844" i="1"/>
  <c r="F888" i="14" s="1"/>
  <c r="BY888" i="14" s="1"/>
  <c r="K844" i="1"/>
  <c r="G888" i="14" s="1"/>
  <c r="BZ888" i="14" s="1"/>
  <c r="L844" i="1"/>
  <c r="H888" i="14" s="1"/>
  <c r="CA888" i="14" s="1"/>
  <c r="M844" i="1"/>
  <c r="I888" i="14" s="1"/>
  <c r="CB888" i="14" s="1"/>
  <c r="N844" i="1"/>
  <c r="J888" i="14" s="1"/>
  <c r="CC888" i="14" s="1"/>
  <c r="O844" i="1"/>
  <c r="K888" i="14" s="1"/>
  <c r="CD888" i="14" s="1"/>
  <c r="P844" i="1"/>
  <c r="L888" i="14" s="1"/>
  <c r="CE888" i="14" s="1"/>
  <c r="Q844" i="1"/>
  <c r="M888" i="14" s="1"/>
  <c r="CF888" i="14" s="1"/>
  <c r="R844" i="1"/>
  <c r="N888" i="14" s="1"/>
  <c r="CG888" i="14" s="1"/>
  <c r="S844" i="1"/>
  <c r="O888" i="14" s="1"/>
  <c r="CH888" i="14" s="1"/>
  <c r="T844" i="1"/>
  <c r="P888" i="14" s="1"/>
  <c r="CI888" i="14" s="1"/>
  <c r="B845" i="1"/>
  <c r="C845" i="1"/>
  <c r="A889" i="14" s="1"/>
  <c r="D845" i="1"/>
  <c r="D889" i="14" s="1"/>
  <c r="T889" i="14" s="1"/>
  <c r="F845" i="1"/>
  <c r="I845" i="1"/>
  <c r="E889" i="14" s="1"/>
  <c r="BX889" i="14" s="1"/>
  <c r="J845" i="1"/>
  <c r="F889" i="14" s="1"/>
  <c r="BY889" i="14" s="1"/>
  <c r="K845" i="1"/>
  <c r="G889" i="14" s="1"/>
  <c r="BZ889" i="14" s="1"/>
  <c r="L845" i="1"/>
  <c r="H889" i="14" s="1"/>
  <c r="CA889" i="14" s="1"/>
  <c r="M845" i="1"/>
  <c r="I889" i="14" s="1"/>
  <c r="CB889" i="14" s="1"/>
  <c r="N845" i="1"/>
  <c r="J889" i="14" s="1"/>
  <c r="CC889" i="14" s="1"/>
  <c r="O845" i="1"/>
  <c r="K889" i="14" s="1"/>
  <c r="CD889" i="14" s="1"/>
  <c r="P845" i="1"/>
  <c r="L889" i="14" s="1"/>
  <c r="CE889" i="14" s="1"/>
  <c r="Q845" i="1"/>
  <c r="M889" i="14" s="1"/>
  <c r="CF889" i="14" s="1"/>
  <c r="R845" i="1"/>
  <c r="N889" i="14" s="1"/>
  <c r="CG889" i="14" s="1"/>
  <c r="S845" i="1"/>
  <c r="O889" i="14" s="1"/>
  <c r="CH889" i="14" s="1"/>
  <c r="T845" i="1"/>
  <c r="P889" i="14" s="1"/>
  <c r="CI889" i="14" s="1"/>
  <c r="B846" i="1"/>
  <c r="C846" i="1"/>
  <c r="A890" i="14" s="1"/>
  <c r="D846" i="1"/>
  <c r="D890" i="14" s="1"/>
  <c r="T890" i="14" s="1"/>
  <c r="F846" i="1"/>
  <c r="I846" i="1"/>
  <c r="E890" i="14" s="1"/>
  <c r="BX890" i="14" s="1"/>
  <c r="J846" i="1"/>
  <c r="F890" i="14" s="1"/>
  <c r="BY890" i="14" s="1"/>
  <c r="K846" i="1"/>
  <c r="G890" i="14" s="1"/>
  <c r="BZ890" i="14" s="1"/>
  <c r="L846" i="1"/>
  <c r="H890" i="14" s="1"/>
  <c r="CA890" i="14" s="1"/>
  <c r="M846" i="1"/>
  <c r="I890" i="14" s="1"/>
  <c r="CB890" i="14" s="1"/>
  <c r="N846" i="1"/>
  <c r="J890" i="14" s="1"/>
  <c r="CC890" i="14" s="1"/>
  <c r="O846" i="1"/>
  <c r="K890" i="14" s="1"/>
  <c r="CD890" i="14" s="1"/>
  <c r="P846" i="1"/>
  <c r="L890" i="14" s="1"/>
  <c r="CE890" i="14" s="1"/>
  <c r="Q846" i="1"/>
  <c r="M890" i="14" s="1"/>
  <c r="CF890" i="14" s="1"/>
  <c r="R846" i="1"/>
  <c r="N890" i="14" s="1"/>
  <c r="CG890" i="14" s="1"/>
  <c r="S846" i="1"/>
  <c r="O890" i="14" s="1"/>
  <c r="CH890" i="14" s="1"/>
  <c r="T846" i="1"/>
  <c r="P890" i="14" s="1"/>
  <c r="CI890" i="14" s="1"/>
  <c r="B847" i="1"/>
  <c r="C847" i="1"/>
  <c r="A891" i="14" s="1"/>
  <c r="D847" i="1"/>
  <c r="D891" i="14" s="1"/>
  <c r="T891" i="14" s="1"/>
  <c r="F847" i="1"/>
  <c r="I847" i="1"/>
  <c r="E891" i="14" s="1"/>
  <c r="BX891" i="14" s="1"/>
  <c r="J847" i="1"/>
  <c r="F891" i="14" s="1"/>
  <c r="BY891" i="14" s="1"/>
  <c r="K847" i="1"/>
  <c r="G891" i="14" s="1"/>
  <c r="BZ891" i="14" s="1"/>
  <c r="L847" i="1"/>
  <c r="H891" i="14" s="1"/>
  <c r="CA891" i="14" s="1"/>
  <c r="M847" i="1"/>
  <c r="I891" i="14" s="1"/>
  <c r="CB891" i="14" s="1"/>
  <c r="N847" i="1"/>
  <c r="J891" i="14" s="1"/>
  <c r="CC891" i="14" s="1"/>
  <c r="O847" i="1"/>
  <c r="K891" i="14" s="1"/>
  <c r="CD891" i="14" s="1"/>
  <c r="P847" i="1"/>
  <c r="L891" i="14" s="1"/>
  <c r="CE891" i="14" s="1"/>
  <c r="Q847" i="1"/>
  <c r="M891" i="14" s="1"/>
  <c r="CF891" i="14" s="1"/>
  <c r="R847" i="1"/>
  <c r="N891" i="14" s="1"/>
  <c r="CG891" i="14" s="1"/>
  <c r="S847" i="1"/>
  <c r="O891" i="14" s="1"/>
  <c r="CH891" i="14" s="1"/>
  <c r="T847" i="1"/>
  <c r="P891" i="14" s="1"/>
  <c r="CI891" i="14" s="1"/>
  <c r="B848" i="1"/>
  <c r="C848" i="1"/>
  <c r="A892" i="14" s="1"/>
  <c r="D848" i="1"/>
  <c r="D892" i="14" s="1"/>
  <c r="T892" i="14" s="1"/>
  <c r="F848" i="1"/>
  <c r="I848" i="1"/>
  <c r="E892" i="14" s="1"/>
  <c r="BX892" i="14" s="1"/>
  <c r="J848" i="1"/>
  <c r="F892" i="14" s="1"/>
  <c r="BY892" i="14" s="1"/>
  <c r="K848" i="1"/>
  <c r="G892" i="14" s="1"/>
  <c r="BZ892" i="14" s="1"/>
  <c r="L848" i="1"/>
  <c r="H892" i="14" s="1"/>
  <c r="CA892" i="14" s="1"/>
  <c r="M848" i="1"/>
  <c r="I892" i="14" s="1"/>
  <c r="CB892" i="14" s="1"/>
  <c r="N848" i="1"/>
  <c r="J892" i="14" s="1"/>
  <c r="CC892" i="14" s="1"/>
  <c r="O848" i="1"/>
  <c r="K892" i="14" s="1"/>
  <c r="CD892" i="14" s="1"/>
  <c r="P848" i="1"/>
  <c r="L892" i="14" s="1"/>
  <c r="CE892" i="14" s="1"/>
  <c r="Q848" i="1"/>
  <c r="M892" i="14" s="1"/>
  <c r="CF892" i="14" s="1"/>
  <c r="R848" i="1"/>
  <c r="N892" i="14" s="1"/>
  <c r="CG892" i="14" s="1"/>
  <c r="S848" i="1"/>
  <c r="O892" i="14" s="1"/>
  <c r="CH892" i="14" s="1"/>
  <c r="T848" i="1"/>
  <c r="P892" i="14" s="1"/>
  <c r="CI892" i="14" s="1"/>
  <c r="B849" i="1"/>
  <c r="C849" i="1"/>
  <c r="A893" i="14" s="1"/>
  <c r="D849" i="1"/>
  <c r="D893" i="14" s="1"/>
  <c r="T893" i="14" s="1"/>
  <c r="F849" i="1"/>
  <c r="I849" i="1"/>
  <c r="E893" i="14" s="1"/>
  <c r="BX893" i="14" s="1"/>
  <c r="J849" i="1"/>
  <c r="F893" i="14" s="1"/>
  <c r="BY893" i="14" s="1"/>
  <c r="K849" i="1"/>
  <c r="G893" i="14" s="1"/>
  <c r="BZ893" i="14" s="1"/>
  <c r="L849" i="1"/>
  <c r="H893" i="14" s="1"/>
  <c r="CA893" i="14" s="1"/>
  <c r="M849" i="1"/>
  <c r="I893" i="14" s="1"/>
  <c r="CB893" i="14" s="1"/>
  <c r="N849" i="1"/>
  <c r="J893" i="14" s="1"/>
  <c r="CC893" i="14" s="1"/>
  <c r="O849" i="1"/>
  <c r="K893" i="14" s="1"/>
  <c r="CD893" i="14" s="1"/>
  <c r="P849" i="1"/>
  <c r="L893" i="14" s="1"/>
  <c r="CE893" i="14" s="1"/>
  <c r="Q849" i="1"/>
  <c r="M893" i="14" s="1"/>
  <c r="CF893" i="14" s="1"/>
  <c r="R849" i="1"/>
  <c r="N893" i="14" s="1"/>
  <c r="CG893" i="14" s="1"/>
  <c r="S849" i="1"/>
  <c r="O893" i="14" s="1"/>
  <c r="CH893" i="14" s="1"/>
  <c r="T849" i="1"/>
  <c r="P893" i="14" s="1"/>
  <c r="CI893" i="14" s="1"/>
  <c r="B850" i="1"/>
  <c r="C850" i="1"/>
  <c r="A894" i="14" s="1"/>
  <c r="D850" i="1"/>
  <c r="D894" i="14" s="1"/>
  <c r="T894" i="14" s="1"/>
  <c r="F850" i="1"/>
  <c r="I850" i="1"/>
  <c r="E894" i="14" s="1"/>
  <c r="BX894" i="14" s="1"/>
  <c r="J850" i="1"/>
  <c r="F894" i="14" s="1"/>
  <c r="BY894" i="14" s="1"/>
  <c r="K850" i="1"/>
  <c r="G894" i="14" s="1"/>
  <c r="BZ894" i="14" s="1"/>
  <c r="L850" i="1"/>
  <c r="H894" i="14" s="1"/>
  <c r="CA894" i="14" s="1"/>
  <c r="M850" i="1"/>
  <c r="I894" i="14" s="1"/>
  <c r="CB894" i="14" s="1"/>
  <c r="N850" i="1"/>
  <c r="J894" i="14" s="1"/>
  <c r="CC894" i="14" s="1"/>
  <c r="O850" i="1"/>
  <c r="K894" i="14" s="1"/>
  <c r="CD894" i="14" s="1"/>
  <c r="P850" i="1"/>
  <c r="L894" i="14" s="1"/>
  <c r="CE894" i="14" s="1"/>
  <c r="Q850" i="1"/>
  <c r="M894" i="14" s="1"/>
  <c r="CF894" i="14" s="1"/>
  <c r="R850" i="1"/>
  <c r="N894" i="14" s="1"/>
  <c r="CG894" i="14" s="1"/>
  <c r="S850" i="1"/>
  <c r="O894" i="14" s="1"/>
  <c r="CH894" i="14" s="1"/>
  <c r="T850" i="1"/>
  <c r="P894" i="14" s="1"/>
  <c r="CI894" i="14" s="1"/>
  <c r="B851" i="1"/>
  <c r="C851" i="1"/>
  <c r="A895" i="14" s="1"/>
  <c r="D851" i="1"/>
  <c r="D895" i="14" s="1"/>
  <c r="T895" i="14" s="1"/>
  <c r="F851" i="1"/>
  <c r="I851" i="1"/>
  <c r="E895" i="14" s="1"/>
  <c r="BX895" i="14" s="1"/>
  <c r="J851" i="1"/>
  <c r="F895" i="14" s="1"/>
  <c r="BY895" i="14" s="1"/>
  <c r="K851" i="1"/>
  <c r="G895" i="14" s="1"/>
  <c r="BZ895" i="14" s="1"/>
  <c r="L851" i="1"/>
  <c r="H895" i="14" s="1"/>
  <c r="CA895" i="14" s="1"/>
  <c r="M851" i="1"/>
  <c r="I895" i="14" s="1"/>
  <c r="CB895" i="14" s="1"/>
  <c r="N851" i="1"/>
  <c r="J895" i="14" s="1"/>
  <c r="CC895" i="14" s="1"/>
  <c r="O851" i="1"/>
  <c r="K895" i="14" s="1"/>
  <c r="CD895" i="14" s="1"/>
  <c r="P851" i="1"/>
  <c r="L895" i="14" s="1"/>
  <c r="CE895" i="14" s="1"/>
  <c r="Q851" i="1"/>
  <c r="M895" i="14" s="1"/>
  <c r="CF895" i="14" s="1"/>
  <c r="R851" i="1"/>
  <c r="N895" i="14" s="1"/>
  <c r="CG895" i="14" s="1"/>
  <c r="S851" i="1"/>
  <c r="O895" i="14" s="1"/>
  <c r="CH895" i="14" s="1"/>
  <c r="T851" i="1"/>
  <c r="P895" i="14" s="1"/>
  <c r="CI895" i="14" s="1"/>
  <c r="B852" i="1"/>
  <c r="C852" i="1"/>
  <c r="A896" i="14" s="1"/>
  <c r="D852" i="1"/>
  <c r="D896" i="14" s="1"/>
  <c r="T896" i="14" s="1"/>
  <c r="F852" i="1"/>
  <c r="I852" i="1"/>
  <c r="E896" i="14" s="1"/>
  <c r="BX896" i="14" s="1"/>
  <c r="J852" i="1"/>
  <c r="F896" i="14" s="1"/>
  <c r="BY896" i="14" s="1"/>
  <c r="K852" i="1"/>
  <c r="G896" i="14" s="1"/>
  <c r="BZ896" i="14" s="1"/>
  <c r="L852" i="1"/>
  <c r="H896" i="14" s="1"/>
  <c r="CA896" i="14" s="1"/>
  <c r="M852" i="1"/>
  <c r="I896" i="14" s="1"/>
  <c r="CB896" i="14" s="1"/>
  <c r="N852" i="1"/>
  <c r="J896" i="14" s="1"/>
  <c r="CC896" i="14" s="1"/>
  <c r="O852" i="1"/>
  <c r="K896" i="14" s="1"/>
  <c r="CD896" i="14" s="1"/>
  <c r="P852" i="1"/>
  <c r="L896" i="14" s="1"/>
  <c r="CE896" i="14" s="1"/>
  <c r="Q852" i="1"/>
  <c r="M896" i="14" s="1"/>
  <c r="CF896" i="14" s="1"/>
  <c r="R852" i="1"/>
  <c r="N896" i="14" s="1"/>
  <c r="CG896" i="14" s="1"/>
  <c r="S852" i="1"/>
  <c r="O896" i="14" s="1"/>
  <c r="CH896" i="14" s="1"/>
  <c r="T852" i="1"/>
  <c r="P896" i="14" s="1"/>
  <c r="CI896" i="14" s="1"/>
  <c r="B853" i="1"/>
  <c r="C853" i="1"/>
  <c r="A897" i="14" s="1"/>
  <c r="D853" i="1"/>
  <c r="D897" i="14" s="1"/>
  <c r="T897" i="14" s="1"/>
  <c r="F853" i="1"/>
  <c r="I853" i="1"/>
  <c r="E897" i="14" s="1"/>
  <c r="BX897" i="14" s="1"/>
  <c r="J853" i="1"/>
  <c r="F897" i="14" s="1"/>
  <c r="BY897" i="14" s="1"/>
  <c r="K853" i="1"/>
  <c r="G897" i="14" s="1"/>
  <c r="BZ897" i="14" s="1"/>
  <c r="L853" i="1"/>
  <c r="H897" i="14" s="1"/>
  <c r="CA897" i="14" s="1"/>
  <c r="M853" i="1"/>
  <c r="I897" i="14" s="1"/>
  <c r="CB897" i="14" s="1"/>
  <c r="N853" i="1"/>
  <c r="J897" i="14" s="1"/>
  <c r="CC897" i="14" s="1"/>
  <c r="O853" i="1"/>
  <c r="K897" i="14" s="1"/>
  <c r="CD897" i="14" s="1"/>
  <c r="P853" i="1"/>
  <c r="L897" i="14" s="1"/>
  <c r="CE897" i="14" s="1"/>
  <c r="Q853" i="1"/>
  <c r="M897" i="14" s="1"/>
  <c r="CF897" i="14" s="1"/>
  <c r="R853" i="1"/>
  <c r="N897" i="14" s="1"/>
  <c r="CG897" i="14" s="1"/>
  <c r="S853" i="1"/>
  <c r="O897" i="14" s="1"/>
  <c r="CH897" i="14" s="1"/>
  <c r="T853" i="1"/>
  <c r="P897" i="14" s="1"/>
  <c r="CI897" i="14" s="1"/>
  <c r="B854" i="1"/>
  <c r="C854" i="1"/>
  <c r="A898" i="14" s="1"/>
  <c r="D854" i="1"/>
  <c r="D898" i="14" s="1"/>
  <c r="T898" i="14" s="1"/>
  <c r="F854" i="1"/>
  <c r="I854" i="1"/>
  <c r="E898" i="14" s="1"/>
  <c r="BX898" i="14" s="1"/>
  <c r="J854" i="1"/>
  <c r="F898" i="14" s="1"/>
  <c r="BY898" i="14" s="1"/>
  <c r="K854" i="1"/>
  <c r="G898" i="14" s="1"/>
  <c r="BZ898" i="14" s="1"/>
  <c r="L854" i="1"/>
  <c r="H898" i="14" s="1"/>
  <c r="CA898" i="14" s="1"/>
  <c r="M854" i="1"/>
  <c r="I898" i="14" s="1"/>
  <c r="CB898" i="14" s="1"/>
  <c r="N854" i="1"/>
  <c r="J898" i="14" s="1"/>
  <c r="CC898" i="14" s="1"/>
  <c r="O854" i="1"/>
  <c r="K898" i="14" s="1"/>
  <c r="CD898" i="14" s="1"/>
  <c r="P854" i="1"/>
  <c r="L898" i="14" s="1"/>
  <c r="CE898" i="14" s="1"/>
  <c r="Q854" i="1"/>
  <c r="M898" i="14" s="1"/>
  <c r="CF898" i="14" s="1"/>
  <c r="R854" i="1"/>
  <c r="N898" i="14" s="1"/>
  <c r="CG898" i="14" s="1"/>
  <c r="S854" i="1"/>
  <c r="O898" i="14" s="1"/>
  <c r="CH898" i="14" s="1"/>
  <c r="T854" i="1"/>
  <c r="P898" i="14" s="1"/>
  <c r="CI898" i="14" s="1"/>
  <c r="B855" i="1"/>
  <c r="C855" i="1"/>
  <c r="A899" i="14" s="1"/>
  <c r="D855" i="1"/>
  <c r="D899" i="14" s="1"/>
  <c r="T899" i="14" s="1"/>
  <c r="F855" i="1"/>
  <c r="I855" i="1"/>
  <c r="E899" i="14" s="1"/>
  <c r="BX899" i="14" s="1"/>
  <c r="J855" i="1"/>
  <c r="F899" i="14" s="1"/>
  <c r="BY899" i="14" s="1"/>
  <c r="K855" i="1"/>
  <c r="G899" i="14" s="1"/>
  <c r="BZ899" i="14" s="1"/>
  <c r="L855" i="1"/>
  <c r="H899" i="14" s="1"/>
  <c r="CA899" i="14" s="1"/>
  <c r="M855" i="1"/>
  <c r="I899" i="14" s="1"/>
  <c r="CB899" i="14" s="1"/>
  <c r="N855" i="1"/>
  <c r="J899" i="14" s="1"/>
  <c r="CC899" i="14" s="1"/>
  <c r="O855" i="1"/>
  <c r="K899" i="14" s="1"/>
  <c r="CD899" i="14" s="1"/>
  <c r="P855" i="1"/>
  <c r="L899" i="14" s="1"/>
  <c r="CE899" i="14" s="1"/>
  <c r="Q855" i="1"/>
  <c r="M899" i="14" s="1"/>
  <c r="CF899" i="14" s="1"/>
  <c r="R855" i="1"/>
  <c r="N899" i="14" s="1"/>
  <c r="CG899" i="14" s="1"/>
  <c r="S855" i="1"/>
  <c r="O899" i="14" s="1"/>
  <c r="CH899" i="14" s="1"/>
  <c r="T855" i="1"/>
  <c r="P899" i="14" s="1"/>
  <c r="CI899" i="14" s="1"/>
  <c r="B856" i="1"/>
  <c r="C856" i="1"/>
  <c r="A900" i="14" s="1"/>
  <c r="D856" i="1"/>
  <c r="D900" i="14" s="1"/>
  <c r="T900" i="14" s="1"/>
  <c r="F856" i="1"/>
  <c r="I856" i="1"/>
  <c r="E900" i="14" s="1"/>
  <c r="BX900" i="14" s="1"/>
  <c r="J856" i="1"/>
  <c r="F900" i="14" s="1"/>
  <c r="BY900" i="14" s="1"/>
  <c r="K856" i="1"/>
  <c r="G900" i="14" s="1"/>
  <c r="BZ900" i="14" s="1"/>
  <c r="L856" i="1"/>
  <c r="H900" i="14" s="1"/>
  <c r="CA900" i="14" s="1"/>
  <c r="M856" i="1"/>
  <c r="I900" i="14" s="1"/>
  <c r="CB900" i="14" s="1"/>
  <c r="N856" i="1"/>
  <c r="J900" i="14" s="1"/>
  <c r="CC900" i="14" s="1"/>
  <c r="O856" i="1"/>
  <c r="K900" i="14" s="1"/>
  <c r="CD900" i="14" s="1"/>
  <c r="P856" i="1"/>
  <c r="L900" i="14" s="1"/>
  <c r="CE900" i="14" s="1"/>
  <c r="Q856" i="1"/>
  <c r="M900" i="14" s="1"/>
  <c r="CF900" i="14" s="1"/>
  <c r="R856" i="1"/>
  <c r="N900" i="14" s="1"/>
  <c r="CG900" i="14" s="1"/>
  <c r="S856" i="1"/>
  <c r="O900" i="14" s="1"/>
  <c r="CH900" i="14" s="1"/>
  <c r="T856" i="1"/>
  <c r="P900" i="14" s="1"/>
  <c r="CI900" i="14" s="1"/>
  <c r="B857" i="1"/>
  <c r="C857" i="1"/>
  <c r="A901" i="14" s="1"/>
  <c r="D857" i="1"/>
  <c r="D901" i="14" s="1"/>
  <c r="T901" i="14" s="1"/>
  <c r="F857" i="1"/>
  <c r="I857" i="1"/>
  <c r="E901" i="14" s="1"/>
  <c r="BX901" i="14" s="1"/>
  <c r="J857" i="1"/>
  <c r="F901" i="14" s="1"/>
  <c r="BY901" i="14" s="1"/>
  <c r="K857" i="1"/>
  <c r="G901" i="14" s="1"/>
  <c r="BZ901" i="14" s="1"/>
  <c r="L857" i="1"/>
  <c r="H901" i="14" s="1"/>
  <c r="CA901" i="14" s="1"/>
  <c r="M857" i="1"/>
  <c r="I901" i="14" s="1"/>
  <c r="CB901" i="14" s="1"/>
  <c r="N857" i="1"/>
  <c r="J901" i="14" s="1"/>
  <c r="CC901" i="14" s="1"/>
  <c r="O857" i="1"/>
  <c r="K901" i="14" s="1"/>
  <c r="CD901" i="14" s="1"/>
  <c r="P857" i="1"/>
  <c r="L901" i="14" s="1"/>
  <c r="CE901" i="14" s="1"/>
  <c r="Q857" i="1"/>
  <c r="M901" i="14" s="1"/>
  <c r="CF901" i="14" s="1"/>
  <c r="R857" i="1"/>
  <c r="N901" i="14" s="1"/>
  <c r="CG901" i="14" s="1"/>
  <c r="S857" i="1"/>
  <c r="O901" i="14" s="1"/>
  <c r="CH901" i="14" s="1"/>
  <c r="T857" i="1"/>
  <c r="P901" i="14" s="1"/>
  <c r="CI901" i="14" s="1"/>
  <c r="B858" i="1"/>
  <c r="C858" i="1"/>
  <c r="A902" i="14" s="1"/>
  <c r="D858" i="1"/>
  <c r="D902" i="14" s="1"/>
  <c r="T902" i="14" s="1"/>
  <c r="F858" i="1"/>
  <c r="I858" i="1"/>
  <c r="E902" i="14" s="1"/>
  <c r="BX902" i="14" s="1"/>
  <c r="J858" i="1"/>
  <c r="F902" i="14" s="1"/>
  <c r="BY902" i="14" s="1"/>
  <c r="K858" i="1"/>
  <c r="G902" i="14" s="1"/>
  <c r="BZ902" i="14" s="1"/>
  <c r="L858" i="1"/>
  <c r="H902" i="14" s="1"/>
  <c r="CA902" i="14" s="1"/>
  <c r="M858" i="1"/>
  <c r="I902" i="14" s="1"/>
  <c r="CB902" i="14" s="1"/>
  <c r="N858" i="1"/>
  <c r="J902" i="14" s="1"/>
  <c r="CC902" i="14" s="1"/>
  <c r="O858" i="1"/>
  <c r="K902" i="14" s="1"/>
  <c r="CD902" i="14" s="1"/>
  <c r="P858" i="1"/>
  <c r="L902" i="14" s="1"/>
  <c r="CE902" i="14" s="1"/>
  <c r="Q858" i="1"/>
  <c r="M902" i="14" s="1"/>
  <c r="CF902" i="14" s="1"/>
  <c r="R858" i="1"/>
  <c r="N902" i="14" s="1"/>
  <c r="CG902" i="14" s="1"/>
  <c r="S858" i="1"/>
  <c r="O902" i="14" s="1"/>
  <c r="CH902" i="14" s="1"/>
  <c r="T858" i="1"/>
  <c r="P902" i="14" s="1"/>
  <c r="CI902" i="14" s="1"/>
  <c r="B859" i="1"/>
  <c r="C859" i="1"/>
  <c r="A903" i="14" s="1"/>
  <c r="D859" i="1"/>
  <c r="D903" i="14" s="1"/>
  <c r="T903" i="14" s="1"/>
  <c r="F859" i="1"/>
  <c r="I859" i="1"/>
  <c r="E903" i="14" s="1"/>
  <c r="BX903" i="14" s="1"/>
  <c r="J859" i="1"/>
  <c r="F903" i="14" s="1"/>
  <c r="BY903" i="14" s="1"/>
  <c r="K859" i="1"/>
  <c r="G903" i="14" s="1"/>
  <c r="BZ903" i="14" s="1"/>
  <c r="L859" i="1"/>
  <c r="H903" i="14" s="1"/>
  <c r="CA903" i="14" s="1"/>
  <c r="M859" i="1"/>
  <c r="I903" i="14" s="1"/>
  <c r="CB903" i="14" s="1"/>
  <c r="N859" i="1"/>
  <c r="J903" i="14" s="1"/>
  <c r="CC903" i="14" s="1"/>
  <c r="O859" i="1"/>
  <c r="K903" i="14" s="1"/>
  <c r="CD903" i="14" s="1"/>
  <c r="P859" i="1"/>
  <c r="L903" i="14" s="1"/>
  <c r="CE903" i="14" s="1"/>
  <c r="Q859" i="1"/>
  <c r="M903" i="14" s="1"/>
  <c r="CF903" i="14" s="1"/>
  <c r="R859" i="1"/>
  <c r="N903" i="14" s="1"/>
  <c r="CG903" i="14" s="1"/>
  <c r="S859" i="1"/>
  <c r="O903" i="14" s="1"/>
  <c r="CH903" i="14" s="1"/>
  <c r="T859" i="1"/>
  <c r="P903" i="14" s="1"/>
  <c r="CI903" i="14" s="1"/>
  <c r="B860" i="1"/>
  <c r="C860" i="1"/>
  <c r="A904" i="14" s="1"/>
  <c r="D860" i="1"/>
  <c r="D904" i="14" s="1"/>
  <c r="T904" i="14" s="1"/>
  <c r="F860" i="1"/>
  <c r="I860" i="1"/>
  <c r="E904" i="14" s="1"/>
  <c r="BX904" i="14" s="1"/>
  <c r="J860" i="1"/>
  <c r="F904" i="14" s="1"/>
  <c r="BY904" i="14" s="1"/>
  <c r="K860" i="1"/>
  <c r="G904" i="14" s="1"/>
  <c r="BZ904" i="14" s="1"/>
  <c r="L860" i="1"/>
  <c r="H904" i="14" s="1"/>
  <c r="CA904" i="14" s="1"/>
  <c r="M860" i="1"/>
  <c r="I904" i="14" s="1"/>
  <c r="CB904" i="14" s="1"/>
  <c r="N860" i="1"/>
  <c r="J904" i="14" s="1"/>
  <c r="CC904" i="14" s="1"/>
  <c r="O860" i="1"/>
  <c r="K904" i="14" s="1"/>
  <c r="CD904" i="14" s="1"/>
  <c r="P860" i="1"/>
  <c r="L904" i="14" s="1"/>
  <c r="CE904" i="14" s="1"/>
  <c r="Q860" i="1"/>
  <c r="M904" i="14" s="1"/>
  <c r="CF904" i="14" s="1"/>
  <c r="R860" i="1"/>
  <c r="N904" i="14" s="1"/>
  <c r="CG904" i="14" s="1"/>
  <c r="S860" i="1"/>
  <c r="O904" i="14" s="1"/>
  <c r="CH904" i="14" s="1"/>
  <c r="T860" i="1"/>
  <c r="P904" i="14" s="1"/>
  <c r="CI904" i="14" s="1"/>
  <c r="B861" i="1"/>
  <c r="C861" i="1"/>
  <c r="A905" i="14" s="1"/>
  <c r="D861" i="1"/>
  <c r="D905" i="14" s="1"/>
  <c r="T905" i="14" s="1"/>
  <c r="F861" i="1"/>
  <c r="I861" i="1"/>
  <c r="E905" i="14" s="1"/>
  <c r="BX905" i="14" s="1"/>
  <c r="J861" i="1"/>
  <c r="F905" i="14" s="1"/>
  <c r="BY905" i="14" s="1"/>
  <c r="K861" i="1"/>
  <c r="G905" i="14" s="1"/>
  <c r="BZ905" i="14" s="1"/>
  <c r="L861" i="1"/>
  <c r="H905" i="14" s="1"/>
  <c r="CA905" i="14" s="1"/>
  <c r="M861" i="1"/>
  <c r="I905" i="14" s="1"/>
  <c r="CB905" i="14" s="1"/>
  <c r="N861" i="1"/>
  <c r="J905" i="14" s="1"/>
  <c r="CC905" i="14" s="1"/>
  <c r="O861" i="1"/>
  <c r="K905" i="14" s="1"/>
  <c r="CD905" i="14" s="1"/>
  <c r="P861" i="1"/>
  <c r="L905" i="14" s="1"/>
  <c r="CE905" i="14" s="1"/>
  <c r="Q861" i="1"/>
  <c r="M905" i="14" s="1"/>
  <c r="CF905" i="14" s="1"/>
  <c r="R861" i="1"/>
  <c r="N905" i="14" s="1"/>
  <c r="CG905" i="14" s="1"/>
  <c r="S861" i="1"/>
  <c r="O905" i="14" s="1"/>
  <c r="CH905" i="14" s="1"/>
  <c r="T861" i="1"/>
  <c r="P905" i="14" s="1"/>
  <c r="CI905" i="14" s="1"/>
  <c r="B862" i="1"/>
  <c r="C862" i="1"/>
  <c r="A906" i="14" s="1"/>
  <c r="D862" i="1"/>
  <c r="D906" i="14" s="1"/>
  <c r="T906" i="14" s="1"/>
  <c r="F862" i="1"/>
  <c r="I862" i="1"/>
  <c r="E906" i="14" s="1"/>
  <c r="BX906" i="14" s="1"/>
  <c r="J862" i="1"/>
  <c r="F906" i="14" s="1"/>
  <c r="BY906" i="14" s="1"/>
  <c r="K862" i="1"/>
  <c r="G906" i="14" s="1"/>
  <c r="BZ906" i="14" s="1"/>
  <c r="L862" i="1"/>
  <c r="H906" i="14" s="1"/>
  <c r="CA906" i="14" s="1"/>
  <c r="M862" i="1"/>
  <c r="I906" i="14" s="1"/>
  <c r="CB906" i="14" s="1"/>
  <c r="N862" i="1"/>
  <c r="J906" i="14" s="1"/>
  <c r="CC906" i="14" s="1"/>
  <c r="O862" i="1"/>
  <c r="K906" i="14" s="1"/>
  <c r="CD906" i="14" s="1"/>
  <c r="P862" i="1"/>
  <c r="L906" i="14" s="1"/>
  <c r="CE906" i="14" s="1"/>
  <c r="Q862" i="1"/>
  <c r="M906" i="14" s="1"/>
  <c r="CF906" i="14" s="1"/>
  <c r="R862" i="1"/>
  <c r="N906" i="14" s="1"/>
  <c r="CG906" i="14" s="1"/>
  <c r="S862" i="1"/>
  <c r="O906" i="14" s="1"/>
  <c r="CH906" i="14" s="1"/>
  <c r="T862" i="1"/>
  <c r="P906" i="14" s="1"/>
  <c r="CI906" i="14" s="1"/>
  <c r="B863" i="1"/>
  <c r="C863" i="1"/>
  <c r="A907" i="14" s="1"/>
  <c r="D863" i="1"/>
  <c r="D907" i="14" s="1"/>
  <c r="T907" i="14" s="1"/>
  <c r="F863" i="1"/>
  <c r="I863" i="1"/>
  <c r="E907" i="14" s="1"/>
  <c r="BX907" i="14" s="1"/>
  <c r="J863" i="1"/>
  <c r="F907" i="14" s="1"/>
  <c r="BY907" i="14" s="1"/>
  <c r="K863" i="1"/>
  <c r="G907" i="14" s="1"/>
  <c r="BZ907" i="14" s="1"/>
  <c r="L863" i="1"/>
  <c r="H907" i="14" s="1"/>
  <c r="CA907" i="14" s="1"/>
  <c r="M863" i="1"/>
  <c r="I907" i="14" s="1"/>
  <c r="CB907" i="14" s="1"/>
  <c r="N863" i="1"/>
  <c r="J907" i="14" s="1"/>
  <c r="CC907" i="14" s="1"/>
  <c r="O863" i="1"/>
  <c r="K907" i="14" s="1"/>
  <c r="CD907" i="14" s="1"/>
  <c r="P863" i="1"/>
  <c r="L907" i="14" s="1"/>
  <c r="CE907" i="14" s="1"/>
  <c r="Q863" i="1"/>
  <c r="M907" i="14" s="1"/>
  <c r="CF907" i="14" s="1"/>
  <c r="R863" i="1"/>
  <c r="N907" i="14" s="1"/>
  <c r="CG907" i="14" s="1"/>
  <c r="S863" i="1"/>
  <c r="O907" i="14" s="1"/>
  <c r="CH907" i="14" s="1"/>
  <c r="T863" i="1"/>
  <c r="P907" i="14" s="1"/>
  <c r="CI907" i="14" s="1"/>
  <c r="B864" i="1"/>
  <c r="C864" i="1"/>
  <c r="A908" i="14" s="1"/>
  <c r="D864" i="1"/>
  <c r="D908" i="14" s="1"/>
  <c r="T908" i="14" s="1"/>
  <c r="F864" i="1"/>
  <c r="I864" i="1"/>
  <c r="E908" i="14" s="1"/>
  <c r="BX908" i="14" s="1"/>
  <c r="J864" i="1"/>
  <c r="F908" i="14" s="1"/>
  <c r="BY908" i="14" s="1"/>
  <c r="K864" i="1"/>
  <c r="G908" i="14" s="1"/>
  <c r="BZ908" i="14" s="1"/>
  <c r="L864" i="1"/>
  <c r="H908" i="14" s="1"/>
  <c r="CA908" i="14" s="1"/>
  <c r="M864" i="1"/>
  <c r="I908" i="14" s="1"/>
  <c r="CB908" i="14" s="1"/>
  <c r="N864" i="1"/>
  <c r="J908" i="14" s="1"/>
  <c r="CC908" i="14" s="1"/>
  <c r="O864" i="1"/>
  <c r="K908" i="14" s="1"/>
  <c r="CD908" i="14" s="1"/>
  <c r="P864" i="1"/>
  <c r="L908" i="14" s="1"/>
  <c r="CE908" i="14" s="1"/>
  <c r="Q864" i="1"/>
  <c r="M908" i="14" s="1"/>
  <c r="CF908" i="14" s="1"/>
  <c r="R864" i="1"/>
  <c r="N908" i="14" s="1"/>
  <c r="CG908" i="14" s="1"/>
  <c r="S864" i="1"/>
  <c r="O908" i="14" s="1"/>
  <c r="CH908" i="14" s="1"/>
  <c r="T864" i="1"/>
  <c r="P908" i="14" s="1"/>
  <c r="CI908" i="14" s="1"/>
  <c r="B865" i="1"/>
  <c r="C865" i="1"/>
  <c r="A909" i="14" s="1"/>
  <c r="D865" i="1"/>
  <c r="D909" i="14" s="1"/>
  <c r="T909" i="14" s="1"/>
  <c r="F865" i="1"/>
  <c r="I865" i="1"/>
  <c r="E909" i="14" s="1"/>
  <c r="BX909" i="14" s="1"/>
  <c r="J865" i="1"/>
  <c r="F909" i="14" s="1"/>
  <c r="BY909" i="14" s="1"/>
  <c r="K865" i="1"/>
  <c r="G909" i="14" s="1"/>
  <c r="BZ909" i="14" s="1"/>
  <c r="L865" i="1"/>
  <c r="H909" i="14" s="1"/>
  <c r="CA909" i="14" s="1"/>
  <c r="M865" i="1"/>
  <c r="I909" i="14" s="1"/>
  <c r="CB909" i="14" s="1"/>
  <c r="N865" i="1"/>
  <c r="J909" i="14" s="1"/>
  <c r="CC909" i="14" s="1"/>
  <c r="O865" i="1"/>
  <c r="K909" i="14" s="1"/>
  <c r="CD909" i="14" s="1"/>
  <c r="P865" i="1"/>
  <c r="L909" i="14" s="1"/>
  <c r="CE909" i="14" s="1"/>
  <c r="Q865" i="1"/>
  <c r="M909" i="14" s="1"/>
  <c r="CF909" i="14" s="1"/>
  <c r="R865" i="1"/>
  <c r="N909" i="14" s="1"/>
  <c r="CG909" i="14" s="1"/>
  <c r="S865" i="1"/>
  <c r="O909" i="14" s="1"/>
  <c r="CH909" i="14" s="1"/>
  <c r="T865" i="1"/>
  <c r="P909" i="14" s="1"/>
  <c r="CI909" i="14" s="1"/>
  <c r="B866" i="1"/>
  <c r="C866" i="1"/>
  <c r="A910" i="14" s="1"/>
  <c r="D866" i="1"/>
  <c r="D910" i="14" s="1"/>
  <c r="T910" i="14" s="1"/>
  <c r="F866" i="1"/>
  <c r="I866" i="1"/>
  <c r="E910" i="14" s="1"/>
  <c r="BX910" i="14" s="1"/>
  <c r="J866" i="1"/>
  <c r="F910" i="14" s="1"/>
  <c r="BY910" i="14" s="1"/>
  <c r="K866" i="1"/>
  <c r="G910" i="14" s="1"/>
  <c r="BZ910" i="14" s="1"/>
  <c r="L866" i="1"/>
  <c r="H910" i="14" s="1"/>
  <c r="CA910" i="14" s="1"/>
  <c r="M866" i="1"/>
  <c r="I910" i="14" s="1"/>
  <c r="CB910" i="14" s="1"/>
  <c r="N866" i="1"/>
  <c r="J910" i="14" s="1"/>
  <c r="CC910" i="14" s="1"/>
  <c r="O866" i="1"/>
  <c r="K910" i="14" s="1"/>
  <c r="CD910" i="14" s="1"/>
  <c r="P866" i="1"/>
  <c r="L910" i="14" s="1"/>
  <c r="CE910" i="14" s="1"/>
  <c r="Q866" i="1"/>
  <c r="M910" i="14" s="1"/>
  <c r="CF910" i="14" s="1"/>
  <c r="R866" i="1"/>
  <c r="N910" i="14" s="1"/>
  <c r="CG910" i="14" s="1"/>
  <c r="S866" i="1"/>
  <c r="O910" i="14" s="1"/>
  <c r="CH910" i="14" s="1"/>
  <c r="T866" i="1"/>
  <c r="P910" i="14" s="1"/>
  <c r="CI910" i="14" s="1"/>
  <c r="B867" i="1"/>
  <c r="C867" i="1"/>
  <c r="A911" i="14" s="1"/>
  <c r="D867" i="1"/>
  <c r="D911" i="14" s="1"/>
  <c r="T911" i="14" s="1"/>
  <c r="F867" i="1"/>
  <c r="I867" i="1"/>
  <c r="E911" i="14" s="1"/>
  <c r="BX911" i="14" s="1"/>
  <c r="J867" i="1"/>
  <c r="F911" i="14" s="1"/>
  <c r="BY911" i="14" s="1"/>
  <c r="K867" i="1"/>
  <c r="G911" i="14" s="1"/>
  <c r="BZ911" i="14" s="1"/>
  <c r="L867" i="1"/>
  <c r="H911" i="14" s="1"/>
  <c r="CA911" i="14" s="1"/>
  <c r="M867" i="1"/>
  <c r="I911" i="14" s="1"/>
  <c r="CB911" i="14" s="1"/>
  <c r="N867" i="1"/>
  <c r="J911" i="14" s="1"/>
  <c r="CC911" i="14" s="1"/>
  <c r="O867" i="1"/>
  <c r="K911" i="14" s="1"/>
  <c r="CD911" i="14" s="1"/>
  <c r="P867" i="1"/>
  <c r="L911" i="14" s="1"/>
  <c r="CE911" i="14" s="1"/>
  <c r="Q867" i="1"/>
  <c r="M911" i="14" s="1"/>
  <c r="CF911" i="14" s="1"/>
  <c r="R867" i="1"/>
  <c r="N911" i="14" s="1"/>
  <c r="CG911" i="14" s="1"/>
  <c r="S867" i="1"/>
  <c r="O911" i="14" s="1"/>
  <c r="CH911" i="14" s="1"/>
  <c r="T867" i="1"/>
  <c r="P911" i="14" s="1"/>
  <c r="CI911" i="14" s="1"/>
  <c r="B868" i="1"/>
  <c r="C868" i="1"/>
  <c r="A912" i="14" s="1"/>
  <c r="D868" i="1"/>
  <c r="D912" i="14" s="1"/>
  <c r="T912" i="14" s="1"/>
  <c r="F868" i="1"/>
  <c r="I868" i="1"/>
  <c r="E912" i="14" s="1"/>
  <c r="BX912" i="14" s="1"/>
  <c r="J868" i="1"/>
  <c r="F912" i="14" s="1"/>
  <c r="BY912" i="14" s="1"/>
  <c r="K868" i="1"/>
  <c r="G912" i="14" s="1"/>
  <c r="BZ912" i="14" s="1"/>
  <c r="L868" i="1"/>
  <c r="H912" i="14" s="1"/>
  <c r="CA912" i="14" s="1"/>
  <c r="M868" i="1"/>
  <c r="I912" i="14" s="1"/>
  <c r="CB912" i="14" s="1"/>
  <c r="N868" i="1"/>
  <c r="J912" i="14" s="1"/>
  <c r="CC912" i="14" s="1"/>
  <c r="O868" i="1"/>
  <c r="K912" i="14" s="1"/>
  <c r="CD912" i="14" s="1"/>
  <c r="P868" i="1"/>
  <c r="L912" i="14" s="1"/>
  <c r="CE912" i="14" s="1"/>
  <c r="Q868" i="1"/>
  <c r="M912" i="14" s="1"/>
  <c r="CF912" i="14" s="1"/>
  <c r="R868" i="1"/>
  <c r="N912" i="14" s="1"/>
  <c r="CG912" i="14" s="1"/>
  <c r="S868" i="1"/>
  <c r="O912" i="14" s="1"/>
  <c r="CH912" i="14" s="1"/>
  <c r="T868" i="1"/>
  <c r="P912" i="14" s="1"/>
  <c r="CI912" i="14" s="1"/>
  <c r="B869" i="1"/>
  <c r="C869" i="1"/>
  <c r="A913" i="14" s="1"/>
  <c r="D869" i="1"/>
  <c r="D913" i="14" s="1"/>
  <c r="T913" i="14" s="1"/>
  <c r="F869" i="1"/>
  <c r="I869" i="1"/>
  <c r="E913" i="14" s="1"/>
  <c r="BX913" i="14" s="1"/>
  <c r="J869" i="1"/>
  <c r="F913" i="14" s="1"/>
  <c r="BY913" i="14" s="1"/>
  <c r="K869" i="1"/>
  <c r="G913" i="14" s="1"/>
  <c r="BZ913" i="14" s="1"/>
  <c r="L869" i="1"/>
  <c r="H913" i="14" s="1"/>
  <c r="CA913" i="14" s="1"/>
  <c r="M869" i="1"/>
  <c r="I913" i="14" s="1"/>
  <c r="CB913" i="14" s="1"/>
  <c r="N869" i="1"/>
  <c r="J913" i="14" s="1"/>
  <c r="CC913" i="14" s="1"/>
  <c r="O869" i="1"/>
  <c r="K913" i="14" s="1"/>
  <c r="CD913" i="14" s="1"/>
  <c r="P869" i="1"/>
  <c r="L913" i="14" s="1"/>
  <c r="CE913" i="14" s="1"/>
  <c r="Q869" i="1"/>
  <c r="M913" i="14" s="1"/>
  <c r="CF913" i="14" s="1"/>
  <c r="R869" i="1"/>
  <c r="N913" i="14" s="1"/>
  <c r="CG913" i="14" s="1"/>
  <c r="S869" i="1"/>
  <c r="O913" i="14" s="1"/>
  <c r="CH913" i="14" s="1"/>
  <c r="T869" i="1"/>
  <c r="P913" i="14" s="1"/>
  <c r="CI913" i="14" s="1"/>
  <c r="B870" i="1"/>
  <c r="C870" i="1"/>
  <c r="A914" i="14" s="1"/>
  <c r="D870" i="1"/>
  <c r="D914" i="14" s="1"/>
  <c r="T914" i="14" s="1"/>
  <c r="F870" i="1"/>
  <c r="I870" i="1"/>
  <c r="E914" i="14" s="1"/>
  <c r="BX914" i="14" s="1"/>
  <c r="J870" i="1"/>
  <c r="F914" i="14" s="1"/>
  <c r="BY914" i="14" s="1"/>
  <c r="K870" i="1"/>
  <c r="G914" i="14" s="1"/>
  <c r="BZ914" i="14" s="1"/>
  <c r="L870" i="1"/>
  <c r="H914" i="14" s="1"/>
  <c r="CA914" i="14" s="1"/>
  <c r="M870" i="1"/>
  <c r="I914" i="14" s="1"/>
  <c r="CB914" i="14" s="1"/>
  <c r="N870" i="1"/>
  <c r="J914" i="14" s="1"/>
  <c r="CC914" i="14" s="1"/>
  <c r="O870" i="1"/>
  <c r="K914" i="14" s="1"/>
  <c r="CD914" i="14" s="1"/>
  <c r="P870" i="1"/>
  <c r="L914" i="14" s="1"/>
  <c r="CE914" i="14" s="1"/>
  <c r="Q870" i="1"/>
  <c r="M914" i="14" s="1"/>
  <c r="CF914" i="14" s="1"/>
  <c r="R870" i="1"/>
  <c r="N914" i="14" s="1"/>
  <c r="CG914" i="14" s="1"/>
  <c r="S870" i="1"/>
  <c r="O914" i="14" s="1"/>
  <c r="CH914" i="14" s="1"/>
  <c r="T870" i="1"/>
  <c r="P914" i="14" s="1"/>
  <c r="CI914" i="14" s="1"/>
  <c r="B871" i="1"/>
  <c r="C871" i="1"/>
  <c r="A915" i="14" s="1"/>
  <c r="D871" i="1"/>
  <c r="D915" i="14" s="1"/>
  <c r="T915" i="14" s="1"/>
  <c r="F871" i="1"/>
  <c r="I871" i="1"/>
  <c r="E915" i="14" s="1"/>
  <c r="BX915" i="14" s="1"/>
  <c r="J871" i="1"/>
  <c r="F915" i="14" s="1"/>
  <c r="BY915" i="14" s="1"/>
  <c r="K871" i="1"/>
  <c r="G915" i="14" s="1"/>
  <c r="BZ915" i="14" s="1"/>
  <c r="L871" i="1"/>
  <c r="H915" i="14" s="1"/>
  <c r="CA915" i="14" s="1"/>
  <c r="M871" i="1"/>
  <c r="I915" i="14" s="1"/>
  <c r="CB915" i="14" s="1"/>
  <c r="N871" i="1"/>
  <c r="J915" i="14" s="1"/>
  <c r="CC915" i="14" s="1"/>
  <c r="O871" i="1"/>
  <c r="K915" i="14" s="1"/>
  <c r="CD915" i="14" s="1"/>
  <c r="P871" i="1"/>
  <c r="L915" i="14" s="1"/>
  <c r="CE915" i="14" s="1"/>
  <c r="Q871" i="1"/>
  <c r="M915" i="14" s="1"/>
  <c r="CF915" i="14" s="1"/>
  <c r="R871" i="1"/>
  <c r="N915" i="14" s="1"/>
  <c r="CG915" i="14" s="1"/>
  <c r="S871" i="1"/>
  <c r="O915" i="14" s="1"/>
  <c r="CH915" i="14" s="1"/>
  <c r="T871" i="1"/>
  <c r="P915" i="14" s="1"/>
  <c r="CI915" i="14" s="1"/>
  <c r="B872" i="1"/>
  <c r="C872" i="1"/>
  <c r="A916" i="14" s="1"/>
  <c r="D872" i="1"/>
  <c r="D916" i="14" s="1"/>
  <c r="T916" i="14" s="1"/>
  <c r="F872" i="1"/>
  <c r="I872" i="1"/>
  <c r="E916" i="14" s="1"/>
  <c r="BX916" i="14" s="1"/>
  <c r="J872" i="1"/>
  <c r="F916" i="14" s="1"/>
  <c r="BY916" i="14" s="1"/>
  <c r="K872" i="1"/>
  <c r="G916" i="14" s="1"/>
  <c r="BZ916" i="14" s="1"/>
  <c r="L872" i="1"/>
  <c r="H916" i="14" s="1"/>
  <c r="CA916" i="14" s="1"/>
  <c r="M872" i="1"/>
  <c r="I916" i="14" s="1"/>
  <c r="CB916" i="14" s="1"/>
  <c r="N872" i="1"/>
  <c r="J916" i="14" s="1"/>
  <c r="CC916" i="14" s="1"/>
  <c r="O872" i="1"/>
  <c r="K916" i="14" s="1"/>
  <c r="CD916" i="14" s="1"/>
  <c r="P872" i="1"/>
  <c r="L916" i="14" s="1"/>
  <c r="CE916" i="14" s="1"/>
  <c r="Q872" i="1"/>
  <c r="M916" i="14" s="1"/>
  <c r="CF916" i="14" s="1"/>
  <c r="R872" i="1"/>
  <c r="N916" i="14" s="1"/>
  <c r="CG916" i="14" s="1"/>
  <c r="S872" i="1"/>
  <c r="O916" i="14" s="1"/>
  <c r="CH916" i="14" s="1"/>
  <c r="T872" i="1"/>
  <c r="P916" i="14" s="1"/>
  <c r="CI916" i="14" s="1"/>
  <c r="B873" i="1"/>
  <c r="C873" i="1"/>
  <c r="A917" i="14" s="1"/>
  <c r="D873" i="1"/>
  <c r="D917" i="14" s="1"/>
  <c r="T917" i="14" s="1"/>
  <c r="F873" i="1"/>
  <c r="I873" i="1"/>
  <c r="E917" i="14" s="1"/>
  <c r="BX917" i="14" s="1"/>
  <c r="J873" i="1"/>
  <c r="F917" i="14" s="1"/>
  <c r="BY917" i="14" s="1"/>
  <c r="K873" i="1"/>
  <c r="G917" i="14" s="1"/>
  <c r="BZ917" i="14" s="1"/>
  <c r="L873" i="1"/>
  <c r="H917" i="14" s="1"/>
  <c r="CA917" i="14" s="1"/>
  <c r="M873" i="1"/>
  <c r="I917" i="14" s="1"/>
  <c r="CB917" i="14" s="1"/>
  <c r="N873" i="1"/>
  <c r="J917" i="14" s="1"/>
  <c r="CC917" i="14" s="1"/>
  <c r="O873" i="1"/>
  <c r="K917" i="14" s="1"/>
  <c r="CD917" i="14" s="1"/>
  <c r="P873" i="1"/>
  <c r="L917" i="14" s="1"/>
  <c r="CE917" i="14" s="1"/>
  <c r="Q873" i="1"/>
  <c r="M917" i="14" s="1"/>
  <c r="CF917" i="14" s="1"/>
  <c r="R873" i="1"/>
  <c r="N917" i="14" s="1"/>
  <c r="CG917" i="14" s="1"/>
  <c r="S873" i="1"/>
  <c r="O917" i="14" s="1"/>
  <c r="CH917" i="14" s="1"/>
  <c r="T873" i="1"/>
  <c r="P917" i="14" s="1"/>
  <c r="CI917" i="14" s="1"/>
  <c r="B874" i="1"/>
  <c r="C874" i="1"/>
  <c r="A918" i="14" s="1"/>
  <c r="D874" i="1"/>
  <c r="D918" i="14" s="1"/>
  <c r="T918" i="14" s="1"/>
  <c r="F874" i="1"/>
  <c r="I874" i="1"/>
  <c r="E918" i="14" s="1"/>
  <c r="BX918" i="14" s="1"/>
  <c r="J874" i="1"/>
  <c r="F918" i="14" s="1"/>
  <c r="BY918" i="14" s="1"/>
  <c r="K874" i="1"/>
  <c r="G918" i="14" s="1"/>
  <c r="BZ918" i="14" s="1"/>
  <c r="L874" i="1"/>
  <c r="H918" i="14" s="1"/>
  <c r="CA918" i="14" s="1"/>
  <c r="M874" i="1"/>
  <c r="I918" i="14" s="1"/>
  <c r="CB918" i="14" s="1"/>
  <c r="N874" i="1"/>
  <c r="J918" i="14" s="1"/>
  <c r="CC918" i="14" s="1"/>
  <c r="O874" i="1"/>
  <c r="K918" i="14" s="1"/>
  <c r="CD918" i="14" s="1"/>
  <c r="P874" i="1"/>
  <c r="L918" i="14" s="1"/>
  <c r="CE918" i="14" s="1"/>
  <c r="Q874" i="1"/>
  <c r="M918" i="14" s="1"/>
  <c r="CF918" i="14" s="1"/>
  <c r="R874" i="1"/>
  <c r="N918" i="14" s="1"/>
  <c r="CG918" i="14" s="1"/>
  <c r="S874" i="1"/>
  <c r="O918" i="14" s="1"/>
  <c r="CH918" i="14" s="1"/>
  <c r="T874" i="1"/>
  <c r="P918" i="14" s="1"/>
  <c r="CI918" i="14" s="1"/>
  <c r="B875" i="1"/>
  <c r="C875" i="1"/>
  <c r="A919" i="14" s="1"/>
  <c r="D875" i="1"/>
  <c r="D919" i="14" s="1"/>
  <c r="T919" i="14" s="1"/>
  <c r="F875" i="1"/>
  <c r="I875" i="1"/>
  <c r="E919" i="14" s="1"/>
  <c r="BX919" i="14" s="1"/>
  <c r="J875" i="1"/>
  <c r="F919" i="14" s="1"/>
  <c r="BY919" i="14" s="1"/>
  <c r="K875" i="1"/>
  <c r="G919" i="14" s="1"/>
  <c r="BZ919" i="14" s="1"/>
  <c r="L875" i="1"/>
  <c r="H919" i="14" s="1"/>
  <c r="CA919" i="14" s="1"/>
  <c r="M875" i="1"/>
  <c r="I919" i="14" s="1"/>
  <c r="CB919" i="14" s="1"/>
  <c r="N875" i="1"/>
  <c r="J919" i="14" s="1"/>
  <c r="CC919" i="14" s="1"/>
  <c r="O875" i="1"/>
  <c r="K919" i="14" s="1"/>
  <c r="CD919" i="14" s="1"/>
  <c r="P875" i="1"/>
  <c r="L919" i="14" s="1"/>
  <c r="CE919" i="14" s="1"/>
  <c r="Q875" i="1"/>
  <c r="M919" i="14" s="1"/>
  <c r="CF919" i="14" s="1"/>
  <c r="R875" i="1"/>
  <c r="N919" i="14" s="1"/>
  <c r="CG919" i="14" s="1"/>
  <c r="S875" i="1"/>
  <c r="O919" i="14" s="1"/>
  <c r="CH919" i="14" s="1"/>
  <c r="T875" i="1"/>
  <c r="P919" i="14" s="1"/>
  <c r="CI919" i="14" s="1"/>
  <c r="B876" i="1"/>
  <c r="C876" i="1"/>
  <c r="A920" i="14" s="1"/>
  <c r="D876" i="1"/>
  <c r="D920" i="14" s="1"/>
  <c r="T920" i="14" s="1"/>
  <c r="F876" i="1"/>
  <c r="I876" i="1"/>
  <c r="E920" i="14" s="1"/>
  <c r="BX920" i="14" s="1"/>
  <c r="J876" i="1"/>
  <c r="F920" i="14" s="1"/>
  <c r="BY920" i="14" s="1"/>
  <c r="K876" i="1"/>
  <c r="G920" i="14" s="1"/>
  <c r="BZ920" i="14" s="1"/>
  <c r="L876" i="1"/>
  <c r="H920" i="14" s="1"/>
  <c r="CA920" i="14" s="1"/>
  <c r="M876" i="1"/>
  <c r="I920" i="14" s="1"/>
  <c r="CB920" i="14" s="1"/>
  <c r="N876" i="1"/>
  <c r="J920" i="14" s="1"/>
  <c r="CC920" i="14" s="1"/>
  <c r="O876" i="1"/>
  <c r="K920" i="14" s="1"/>
  <c r="CD920" i="14" s="1"/>
  <c r="P876" i="1"/>
  <c r="L920" i="14" s="1"/>
  <c r="CE920" i="14" s="1"/>
  <c r="Q876" i="1"/>
  <c r="M920" i="14" s="1"/>
  <c r="CF920" i="14" s="1"/>
  <c r="R876" i="1"/>
  <c r="N920" i="14" s="1"/>
  <c r="CG920" i="14" s="1"/>
  <c r="S876" i="1"/>
  <c r="O920" i="14" s="1"/>
  <c r="CH920" i="14" s="1"/>
  <c r="T876" i="1"/>
  <c r="P920" i="14" s="1"/>
  <c r="CI920" i="14" s="1"/>
  <c r="B877" i="1"/>
  <c r="C877" i="1"/>
  <c r="A921" i="14" s="1"/>
  <c r="D877" i="1"/>
  <c r="D921" i="14" s="1"/>
  <c r="T921" i="14" s="1"/>
  <c r="F877" i="1"/>
  <c r="I877" i="1"/>
  <c r="E921" i="14" s="1"/>
  <c r="BX921" i="14" s="1"/>
  <c r="J877" i="1"/>
  <c r="F921" i="14" s="1"/>
  <c r="BY921" i="14" s="1"/>
  <c r="K877" i="1"/>
  <c r="G921" i="14" s="1"/>
  <c r="BZ921" i="14" s="1"/>
  <c r="L877" i="1"/>
  <c r="H921" i="14" s="1"/>
  <c r="CA921" i="14" s="1"/>
  <c r="M877" i="1"/>
  <c r="I921" i="14" s="1"/>
  <c r="CB921" i="14" s="1"/>
  <c r="N877" i="1"/>
  <c r="J921" i="14" s="1"/>
  <c r="CC921" i="14" s="1"/>
  <c r="O877" i="1"/>
  <c r="K921" i="14" s="1"/>
  <c r="CD921" i="14" s="1"/>
  <c r="P877" i="1"/>
  <c r="L921" i="14" s="1"/>
  <c r="CE921" i="14" s="1"/>
  <c r="Q877" i="1"/>
  <c r="M921" i="14" s="1"/>
  <c r="CF921" i="14" s="1"/>
  <c r="R877" i="1"/>
  <c r="N921" i="14" s="1"/>
  <c r="CG921" i="14" s="1"/>
  <c r="S877" i="1"/>
  <c r="O921" i="14" s="1"/>
  <c r="CH921" i="14" s="1"/>
  <c r="T877" i="1"/>
  <c r="P921" i="14" s="1"/>
  <c r="CI921" i="14" s="1"/>
  <c r="B878" i="1"/>
  <c r="C878" i="1"/>
  <c r="A922" i="14" s="1"/>
  <c r="D878" i="1"/>
  <c r="D922" i="14" s="1"/>
  <c r="T922" i="14" s="1"/>
  <c r="F878" i="1"/>
  <c r="I878" i="1"/>
  <c r="E922" i="14" s="1"/>
  <c r="BX922" i="14" s="1"/>
  <c r="J878" i="1"/>
  <c r="F922" i="14" s="1"/>
  <c r="BY922" i="14" s="1"/>
  <c r="K878" i="1"/>
  <c r="G922" i="14" s="1"/>
  <c r="BZ922" i="14" s="1"/>
  <c r="L878" i="1"/>
  <c r="H922" i="14" s="1"/>
  <c r="CA922" i="14" s="1"/>
  <c r="M878" i="1"/>
  <c r="I922" i="14" s="1"/>
  <c r="CB922" i="14" s="1"/>
  <c r="N878" i="1"/>
  <c r="J922" i="14" s="1"/>
  <c r="CC922" i="14" s="1"/>
  <c r="O878" i="1"/>
  <c r="K922" i="14" s="1"/>
  <c r="CD922" i="14" s="1"/>
  <c r="P878" i="1"/>
  <c r="L922" i="14" s="1"/>
  <c r="CE922" i="14" s="1"/>
  <c r="Q878" i="1"/>
  <c r="M922" i="14" s="1"/>
  <c r="CF922" i="14" s="1"/>
  <c r="R878" i="1"/>
  <c r="N922" i="14" s="1"/>
  <c r="CG922" i="14" s="1"/>
  <c r="S878" i="1"/>
  <c r="O922" i="14" s="1"/>
  <c r="CH922" i="14" s="1"/>
  <c r="T878" i="1"/>
  <c r="P922" i="14" s="1"/>
  <c r="CI922" i="14" s="1"/>
  <c r="B879" i="1"/>
  <c r="C879" i="1"/>
  <c r="A923" i="14" s="1"/>
  <c r="D879" i="1"/>
  <c r="D923" i="14" s="1"/>
  <c r="T923" i="14" s="1"/>
  <c r="F879" i="1"/>
  <c r="I879" i="1"/>
  <c r="E923" i="14" s="1"/>
  <c r="BX923" i="14" s="1"/>
  <c r="J879" i="1"/>
  <c r="F923" i="14" s="1"/>
  <c r="BY923" i="14" s="1"/>
  <c r="K879" i="1"/>
  <c r="G923" i="14" s="1"/>
  <c r="BZ923" i="14" s="1"/>
  <c r="L879" i="1"/>
  <c r="H923" i="14" s="1"/>
  <c r="CA923" i="14" s="1"/>
  <c r="M879" i="1"/>
  <c r="I923" i="14" s="1"/>
  <c r="CB923" i="14" s="1"/>
  <c r="N879" i="1"/>
  <c r="J923" i="14" s="1"/>
  <c r="CC923" i="14" s="1"/>
  <c r="O879" i="1"/>
  <c r="K923" i="14" s="1"/>
  <c r="CD923" i="14" s="1"/>
  <c r="P879" i="1"/>
  <c r="L923" i="14" s="1"/>
  <c r="CE923" i="14" s="1"/>
  <c r="Q879" i="1"/>
  <c r="M923" i="14" s="1"/>
  <c r="CF923" i="14" s="1"/>
  <c r="R879" i="1"/>
  <c r="N923" i="14" s="1"/>
  <c r="CG923" i="14" s="1"/>
  <c r="S879" i="1"/>
  <c r="O923" i="14" s="1"/>
  <c r="CH923" i="14" s="1"/>
  <c r="T879" i="1"/>
  <c r="P923" i="14" s="1"/>
  <c r="CI923" i="14" s="1"/>
  <c r="B880" i="1"/>
  <c r="C880" i="1"/>
  <c r="A924" i="14" s="1"/>
  <c r="D880" i="1"/>
  <c r="D924" i="14" s="1"/>
  <c r="T924" i="14" s="1"/>
  <c r="F880" i="1"/>
  <c r="I880" i="1"/>
  <c r="E924" i="14" s="1"/>
  <c r="BX924" i="14" s="1"/>
  <c r="J880" i="1"/>
  <c r="F924" i="14" s="1"/>
  <c r="BY924" i="14" s="1"/>
  <c r="K880" i="1"/>
  <c r="G924" i="14" s="1"/>
  <c r="BZ924" i="14" s="1"/>
  <c r="L880" i="1"/>
  <c r="H924" i="14" s="1"/>
  <c r="CA924" i="14" s="1"/>
  <c r="M880" i="1"/>
  <c r="I924" i="14" s="1"/>
  <c r="CB924" i="14" s="1"/>
  <c r="N880" i="1"/>
  <c r="J924" i="14" s="1"/>
  <c r="CC924" i="14" s="1"/>
  <c r="O880" i="1"/>
  <c r="K924" i="14" s="1"/>
  <c r="CD924" i="14" s="1"/>
  <c r="P880" i="1"/>
  <c r="L924" i="14" s="1"/>
  <c r="CE924" i="14" s="1"/>
  <c r="Q880" i="1"/>
  <c r="M924" i="14" s="1"/>
  <c r="CF924" i="14" s="1"/>
  <c r="R880" i="1"/>
  <c r="N924" i="14" s="1"/>
  <c r="CG924" i="14" s="1"/>
  <c r="S880" i="1"/>
  <c r="O924" i="14" s="1"/>
  <c r="CH924" i="14" s="1"/>
  <c r="T880" i="1"/>
  <c r="P924" i="14" s="1"/>
  <c r="CI924" i="14" s="1"/>
  <c r="B881" i="1"/>
  <c r="C881" i="1"/>
  <c r="A925" i="14" s="1"/>
  <c r="D881" i="1"/>
  <c r="D925" i="14" s="1"/>
  <c r="T925" i="14" s="1"/>
  <c r="F881" i="1"/>
  <c r="I881" i="1"/>
  <c r="E925" i="14" s="1"/>
  <c r="BX925" i="14" s="1"/>
  <c r="J881" i="1"/>
  <c r="F925" i="14" s="1"/>
  <c r="BY925" i="14" s="1"/>
  <c r="K881" i="1"/>
  <c r="G925" i="14" s="1"/>
  <c r="BZ925" i="14" s="1"/>
  <c r="L881" i="1"/>
  <c r="H925" i="14" s="1"/>
  <c r="CA925" i="14" s="1"/>
  <c r="M881" i="1"/>
  <c r="I925" i="14" s="1"/>
  <c r="CB925" i="14" s="1"/>
  <c r="N881" i="1"/>
  <c r="J925" i="14" s="1"/>
  <c r="CC925" i="14" s="1"/>
  <c r="O881" i="1"/>
  <c r="K925" i="14" s="1"/>
  <c r="CD925" i="14" s="1"/>
  <c r="P881" i="1"/>
  <c r="L925" i="14" s="1"/>
  <c r="CE925" i="14" s="1"/>
  <c r="Q881" i="1"/>
  <c r="M925" i="14" s="1"/>
  <c r="CF925" i="14" s="1"/>
  <c r="R881" i="1"/>
  <c r="N925" i="14" s="1"/>
  <c r="CG925" i="14" s="1"/>
  <c r="S881" i="1"/>
  <c r="O925" i="14" s="1"/>
  <c r="CH925" i="14" s="1"/>
  <c r="T881" i="1"/>
  <c r="P925" i="14" s="1"/>
  <c r="CI925" i="14" s="1"/>
  <c r="B882" i="1"/>
  <c r="C882" i="1"/>
  <c r="A926" i="14" s="1"/>
  <c r="D882" i="1"/>
  <c r="D926" i="14" s="1"/>
  <c r="T926" i="14" s="1"/>
  <c r="F882" i="1"/>
  <c r="I882" i="1"/>
  <c r="E926" i="14" s="1"/>
  <c r="BX926" i="14" s="1"/>
  <c r="J882" i="1"/>
  <c r="F926" i="14" s="1"/>
  <c r="BY926" i="14" s="1"/>
  <c r="K882" i="1"/>
  <c r="G926" i="14" s="1"/>
  <c r="BZ926" i="14" s="1"/>
  <c r="L882" i="1"/>
  <c r="H926" i="14" s="1"/>
  <c r="CA926" i="14" s="1"/>
  <c r="M882" i="1"/>
  <c r="I926" i="14" s="1"/>
  <c r="CB926" i="14" s="1"/>
  <c r="N882" i="1"/>
  <c r="J926" i="14" s="1"/>
  <c r="CC926" i="14" s="1"/>
  <c r="O882" i="1"/>
  <c r="K926" i="14" s="1"/>
  <c r="CD926" i="14" s="1"/>
  <c r="P882" i="1"/>
  <c r="L926" i="14" s="1"/>
  <c r="CE926" i="14" s="1"/>
  <c r="Q882" i="1"/>
  <c r="M926" i="14" s="1"/>
  <c r="CF926" i="14" s="1"/>
  <c r="R882" i="1"/>
  <c r="N926" i="14" s="1"/>
  <c r="CG926" i="14" s="1"/>
  <c r="S882" i="1"/>
  <c r="O926" i="14" s="1"/>
  <c r="CH926" i="14" s="1"/>
  <c r="T882" i="1"/>
  <c r="P926" i="14" s="1"/>
  <c r="CI926" i="14" s="1"/>
  <c r="B883" i="1"/>
  <c r="C883" i="1"/>
  <c r="A927" i="14" s="1"/>
  <c r="D883" i="1"/>
  <c r="D927" i="14" s="1"/>
  <c r="T927" i="14" s="1"/>
  <c r="F883" i="1"/>
  <c r="I883" i="1"/>
  <c r="E927" i="14" s="1"/>
  <c r="BX927" i="14" s="1"/>
  <c r="J883" i="1"/>
  <c r="F927" i="14" s="1"/>
  <c r="BY927" i="14" s="1"/>
  <c r="K883" i="1"/>
  <c r="G927" i="14" s="1"/>
  <c r="BZ927" i="14" s="1"/>
  <c r="L883" i="1"/>
  <c r="H927" i="14" s="1"/>
  <c r="CA927" i="14" s="1"/>
  <c r="M883" i="1"/>
  <c r="I927" i="14" s="1"/>
  <c r="CB927" i="14" s="1"/>
  <c r="N883" i="1"/>
  <c r="J927" i="14" s="1"/>
  <c r="CC927" i="14" s="1"/>
  <c r="O883" i="1"/>
  <c r="K927" i="14" s="1"/>
  <c r="CD927" i="14" s="1"/>
  <c r="P883" i="1"/>
  <c r="L927" i="14" s="1"/>
  <c r="CE927" i="14" s="1"/>
  <c r="Q883" i="1"/>
  <c r="M927" i="14" s="1"/>
  <c r="CF927" i="14" s="1"/>
  <c r="R883" i="1"/>
  <c r="N927" i="14" s="1"/>
  <c r="CG927" i="14" s="1"/>
  <c r="S883" i="1"/>
  <c r="O927" i="14" s="1"/>
  <c r="CH927" i="14" s="1"/>
  <c r="T883" i="1"/>
  <c r="P927" i="14" s="1"/>
  <c r="CI927" i="14" s="1"/>
  <c r="B884" i="1"/>
  <c r="C884" i="1"/>
  <c r="A928" i="14" s="1"/>
  <c r="D884" i="1"/>
  <c r="D928" i="14" s="1"/>
  <c r="T928" i="14" s="1"/>
  <c r="F884" i="1"/>
  <c r="I884" i="1"/>
  <c r="E928" i="14" s="1"/>
  <c r="BX928" i="14" s="1"/>
  <c r="J884" i="1"/>
  <c r="F928" i="14" s="1"/>
  <c r="BY928" i="14" s="1"/>
  <c r="K884" i="1"/>
  <c r="G928" i="14" s="1"/>
  <c r="BZ928" i="14" s="1"/>
  <c r="L884" i="1"/>
  <c r="H928" i="14" s="1"/>
  <c r="CA928" i="14" s="1"/>
  <c r="M884" i="1"/>
  <c r="I928" i="14" s="1"/>
  <c r="CB928" i="14" s="1"/>
  <c r="N884" i="1"/>
  <c r="J928" i="14" s="1"/>
  <c r="CC928" i="14" s="1"/>
  <c r="O884" i="1"/>
  <c r="K928" i="14" s="1"/>
  <c r="CD928" i="14" s="1"/>
  <c r="P884" i="1"/>
  <c r="L928" i="14" s="1"/>
  <c r="CE928" i="14" s="1"/>
  <c r="Q884" i="1"/>
  <c r="M928" i="14" s="1"/>
  <c r="CF928" i="14" s="1"/>
  <c r="R884" i="1"/>
  <c r="N928" i="14" s="1"/>
  <c r="CG928" i="14" s="1"/>
  <c r="S884" i="1"/>
  <c r="O928" i="14" s="1"/>
  <c r="CH928" i="14" s="1"/>
  <c r="T884" i="1"/>
  <c r="P928" i="14" s="1"/>
  <c r="CI928" i="14" s="1"/>
  <c r="B885" i="1"/>
  <c r="C885" i="1"/>
  <c r="A929" i="14" s="1"/>
  <c r="D885" i="1"/>
  <c r="D929" i="14" s="1"/>
  <c r="T929" i="14" s="1"/>
  <c r="F885" i="1"/>
  <c r="I885" i="1"/>
  <c r="E929" i="14" s="1"/>
  <c r="BX929" i="14" s="1"/>
  <c r="J885" i="1"/>
  <c r="F929" i="14" s="1"/>
  <c r="BY929" i="14" s="1"/>
  <c r="K885" i="1"/>
  <c r="G929" i="14" s="1"/>
  <c r="BZ929" i="14" s="1"/>
  <c r="L885" i="1"/>
  <c r="H929" i="14" s="1"/>
  <c r="CA929" i="14" s="1"/>
  <c r="M885" i="1"/>
  <c r="I929" i="14" s="1"/>
  <c r="CB929" i="14" s="1"/>
  <c r="N885" i="1"/>
  <c r="J929" i="14" s="1"/>
  <c r="CC929" i="14" s="1"/>
  <c r="O885" i="1"/>
  <c r="K929" i="14" s="1"/>
  <c r="CD929" i="14" s="1"/>
  <c r="P885" i="1"/>
  <c r="L929" i="14" s="1"/>
  <c r="CE929" i="14" s="1"/>
  <c r="Q885" i="1"/>
  <c r="M929" i="14" s="1"/>
  <c r="CF929" i="14" s="1"/>
  <c r="R885" i="1"/>
  <c r="N929" i="14" s="1"/>
  <c r="CG929" i="14" s="1"/>
  <c r="S885" i="1"/>
  <c r="O929" i="14" s="1"/>
  <c r="CH929" i="14" s="1"/>
  <c r="T885" i="1"/>
  <c r="P929" i="14" s="1"/>
  <c r="CI929" i="14" s="1"/>
  <c r="B886" i="1"/>
  <c r="C886" i="1"/>
  <c r="A930" i="14" s="1"/>
  <c r="D886" i="1"/>
  <c r="D930" i="14" s="1"/>
  <c r="T930" i="14" s="1"/>
  <c r="F886" i="1"/>
  <c r="I886" i="1"/>
  <c r="E930" i="14" s="1"/>
  <c r="BX930" i="14" s="1"/>
  <c r="J886" i="1"/>
  <c r="F930" i="14" s="1"/>
  <c r="BY930" i="14" s="1"/>
  <c r="K886" i="1"/>
  <c r="G930" i="14" s="1"/>
  <c r="BZ930" i="14" s="1"/>
  <c r="L886" i="1"/>
  <c r="H930" i="14" s="1"/>
  <c r="CA930" i="14" s="1"/>
  <c r="M886" i="1"/>
  <c r="I930" i="14" s="1"/>
  <c r="CB930" i="14" s="1"/>
  <c r="N886" i="1"/>
  <c r="J930" i="14" s="1"/>
  <c r="CC930" i="14" s="1"/>
  <c r="O886" i="1"/>
  <c r="K930" i="14" s="1"/>
  <c r="CD930" i="14" s="1"/>
  <c r="P886" i="1"/>
  <c r="L930" i="14" s="1"/>
  <c r="CE930" i="14" s="1"/>
  <c r="Q886" i="1"/>
  <c r="M930" i="14" s="1"/>
  <c r="CF930" i="14" s="1"/>
  <c r="R886" i="1"/>
  <c r="N930" i="14" s="1"/>
  <c r="CG930" i="14" s="1"/>
  <c r="S886" i="1"/>
  <c r="O930" i="14" s="1"/>
  <c r="CH930" i="14" s="1"/>
  <c r="T886" i="1"/>
  <c r="P930" i="14" s="1"/>
  <c r="CI930" i="14" s="1"/>
  <c r="B887" i="1"/>
  <c r="C887" i="1"/>
  <c r="A931" i="14" s="1"/>
  <c r="D887" i="1"/>
  <c r="D931" i="14" s="1"/>
  <c r="T931" i="14" s="1"/>
  <c r="F887" i="1"/>
  <c r="I887" i="1"/>
  <c r="E931" i="14" s="1"/>
  <c r="BX931" i="14" s="1"/>
  <c r="J887" i="1"/>
  <c r="F931" i="14" s="1"/>
  <c r="BY931" i="14" s="1"/>
  <c r="K887" i="1"/>
  <c r="G931" i="14" s="1"/>
  <c r="BZ931" i="14" s="1"/>
  <c r="L887" i="1"/>
  <c r="H931" i="14" s="1"/>
  <c r="CA931" i="14" s="1"/>
  <c r="M887" i="1"/>
  <c r="I931" i="14" s="1"/>
  <c r="CB931" i="14" s="1"/>
  <c r="N887" i="1"/>
  <c r="J931" i="14" s="1"/>
  <c r="CC931" i="14" s="1"/>
  <c r="O887" i="1"/>
  <c r="K931" i="14" s="1"/>
  <c r="CD931" i="14" s="1"/>
  <c r="P887" i="1"/>
  <c r="L931" i="14" s="1"/>
  <c r="CE931" i="14" s="1"/>
  <c r="Q887" i="1"/>
  <c r="M931" i="14" s="1"/>
  <c r="CF931" i="14" s="1"/>
  <c r="R887" i="1"/>
  <c r="N931" i="14" s="1"/>
  <c r="CG931" i="14" s="1"/>
  <c r="S887" i="1"/>
  <c r="O931" i="14" s="1"/>
  <c r="CH931" i="14" s="1"/>
  <c r="T887" i="1"/>
  <c r="P931" i="14" s="1"/>
  <c r="CI931" i="14" s="1"/>
  <c r="B888" i="1"/>
  <c r="C888" i="1"/>
  <c r="A932" i="14" s="1"/>
  <c r="D888" i="1"/>
  <c r="D932" i="14" s="1"/>
  <c r="T932" i="14" s="1"/>
  <c r="F888" i="1"/>
  <c r="I888" i="1"/>
  <c r="E932" i="14" s="1"/>
  <c r="BX932" i="14" s="1"/>
  <c r="J888" i="1"/>
  <c r="F932" i="14" s="1"/>
  <c r="BY932" i="14" s="1"/>
  <c r="K888" i="1"/>
  <c r="G932" i="14" s="1"/>
  <c r="BZ932" i="14" s="1"/>
  <c r="L888" i="1"/>
  <c r="H932" i="14" s="1"/>
  <c r="CA932" i="14" s="1"/>
  <c r="M888" i="1"/>
  <c r="I932" i="14" s="1"/>
  <c r="CB932" i="14" s="1"/>
  <c r="N888" i="1"/>
  <c r="J932" i="14" s="1"/>
  <c r="CC932" i="14" s="1"/>
  <c r="O888" i="1"/>
  <c r="K932" i="14" s="1"/>
  <c r="CD932" i="14" s="1"/>
  <c r="P888" i="1"/>
  <c r="L932" i="14" s="1"/>
  <c r="CE932" i="14" s="1"/>
  <c r="Q888" i="1"/>
  <c r="M932" i="14" s="1"/>
  <c r="CF932" i="14" s="1"/>
  <c r="R888" i="1"/>
  <c r="N932" i="14" s="1"/>
  <c r="CG932" i="14" s="1"/>
  <c r="S888" i="1"/>
  <c r="O932" i="14" s="1"/>
  <c r="CH932" i="14" s="1"/>
  <c r="T888" i="1"/>
  <c r="P932" i="14" s="1"/>
  <c r="CI932" i="14" s="1"/>
  <c r="B889" i="1"/>
  <c r="C889" i="1"/>
  <c r="A933" i="14" s="1"/>
  <c r="D889" i="1"/>
  <c r="D933" i="14" s="1"/>
  <c r="T933" i="14" s="1"/>
  <c r="F889" i="1"/>
  <c r="I889" i="1"/>
  <c r="E933" i="14" s="1"/>
  <c r="BX933" i="14" s="1"/>
  <c r="J889" i="1"/>
  <c r="F933" i="14" s="1"/>
  <c r="BY933" i="14" s="1"/>
  <c r="K889" i="1"/>
  <c r="G933" i="14" s="1"/>
  <c r="BZ933" i="14" s="1"/>
  <c r="L889" i="1"/>
  <c r="H933" i="14" s="1"/>
  <c r="CA933" i="14" s="1"/>
  <c r="M889" i="1"/>
  <c r="I933" i="14" s="1"/>
  <c r="CB933" i="14" s="1"/>
  <c r="N889" i="1"/>
  <c r="J933" i="14" s="1"/>
  <c r="CC933" i="14" s="1"/>
  <c r="O889" i="1"/>
  <c r="K933" i="14" s="1"/>
  <c r="CD933" i="14" s="1"/>
  <c r="P889" i="1"/>
  <c r="L933" i="14" s="1"/>
  <c r="CE933" i="14" s="1"/>
  <c r="Q889" i="1"/>
  <c r="M933" i="14" s="1"/>
  <c r="CF933" i="14" s="1"/>
  <c r="R889" i="1"/>
  <c r="N933" i="14" s="1"/>
  <c r="CG933" i="14" s="1"/>
  <c r="S889" i="1"/>
  <c r="O933" i="14" s="1"/>
  <c r="CH933" i="14" s="1"/>
  <c r="T889" i="1"/>
  <c r="P933" i="14" s="1"/>
  <c r="CI933" i="14" s="1"/>
  <c r="B890" i="1"/>
  <c r="C890" i="1"/>
  <c r="A934" i="14" s="1"/>
  <c r="D890" i="1"/>
  <c r="D934" i="14" s="1"/>
  <c r="T934" i="14" s="1"/>
  <c r="F890" i="1"/>
  <c r="I890" i="1"/>
  <c r="E934" i="14" s="1"/>
  <c r="BX934" i="14" s="1"/>
  <c r="J890" i="1"/>
  <c r="F934" i="14" s="1"/>
  <c r="BY934" i="14" s="1"/>
  <c r="K890" i="1"/>
  <c r="G934" i="14" s="1"/>
  <c r="BZ934" i="14" s="1"/>
  <c r="L890" i="1"/>
  <c r="H934" i="14" s="1"/>
  <c r="CA934" i="14" s="1"/>
  <c r="M890" i="1"/>
  <c r="I934" i="14" s="1"/>
  <c r="CB934" i="14" s="1"/>
  <c r="N890" i="1"/>
  <c r="J934" i="14" s="1"/>
  <c r="CC934" i="14" s="1"/>
  <c r="O890" i="1"/>
  <c r="K934" i="14" s="1"/>
  <c r="CD934" i="14" s="1"/>
  <c r="P890" i="1"/>
  <c r="L934" i="14" s="1"/>
  <c r="CE934" i="14" s="1"/>
  <c r="Q890" i="1"/>
  <c r="M934" i="14" s="1"/>
  <c r="CF934" i="14" s="1"/>
  <c r="R890" i="1"/>
  <c r="N934" i="14" s="1"/>
  <c r="CG934" i="14" s="1"/>
  <c r="S890" i="1"/>
  <c r="O934" i="14" s="1"/>
  <c r="CH934" i="14" s="1"/>
  <c r="T890" i="1"/>
  <c r="P934" i="14" s="1"/>
  <c r="CI934" i="14" s="1"/>
  <c r="B891" i="1"/>
  <c r="C891" i="1"/>
  <c r="A935" i="14" s="1"/>
  <c r="D891" i="1"/>
  <c r="D935" i="14" s="1"/>
  <c r="T935" i="14" s="1"/>
  <c r="F891" i="1"/>
  <c r="I891" i="1"/>
  <c r="E935" i="14" s="1"/>
  <c r="BX935" i="14" s="1"/>
  <c r="J891" i="1"/>
  <c r="F935" i="14" s="1"/>
  <c r="BY935" i="14" s="1"/>
  <c r="K891" i="1"/>
  <c r="G935" i="14" s="1"/>
  <c r="BZ935" i="14" s="1"/>
  <c r="L891" i="1"/>
  <c r="H935" i="14" s="1"/>
  <c r="CA935" i="14" s="1"/>
  <c r="M891" i="1"/>
  <c r="I935" i="14" s="1"/>
  <c r="CB935" i="14" s="1"/>
  <c r="N891" i="1"/>
  <c r="J935" i="14" s="1"/>
  <c r="CC935" i="14" s="1"/>
  <c r="O891" i="1"/>
  <c r="K935" i="14" s="1"/>
  <c r="CD935" i="14" s="1"/>
  <c r="P891" i="1"/>
  <c r="L935" i="14" s="1"/>
  <c r="CE935" i="14" s="1"/>
  <c r="Q891" i="1"/>
  <c r="M935" i="14" s="1"/>
  <c r="CF935" i="14" s="1"/>
  <c r="R891" i="1"/>
  <c r="N935" i="14" s="1"/>
  <c r="CG935" i="14" s="1"/>
  <c r="S891" i="1"/>
  <c r="O935" i="14" s="1"/>
  <c r="CH935" i="14" s="1"/>
  <c r="T891" i="1"/>
  <c r="P935" i="14" s="1"/>
  <c r="CI935" i="14" s="1"/>
  <c r="B892" i="1"/>
  <c r="C892" i="1"/>
  <c r="A936" i="14" s="1"/>
  <c r="D892" i="1"/>
  <c r="D936" i="14" s="1"/>
  <c r="T936" i="14" s="1"/>
  <c r="F892" i="1"/>
  <c r="I892" i="1"/>
  <c r="E936" i="14" s="1"/>
  <c r="BX936" i="14" s="1"/>
  <c r="J892" i="1"/>
  <c r="F936" i="14" s="1"/>
  <c r="BY936" i="14" s="1"/>
  <c r="K892" i="1"/>
  <c r="G936" i="14" s="1"/>
  <c r="BZ936" i="14" s="1"/>
  <c r="L892" i="1"/>
  <c r="H936" i="14" s="1"/>
  <c r="CA936" i="14" s="1"/>
  <c r="M892" i="1"/>
  <c r="I936" i="14" s="1"/>
  <c r="CB936" i="14" s="1"/>
  <c r="N892" i="1"/>
  <c r="J936" i="14" s="1"/>
  <c r="CC936" i="14" s="1"/>
  <c r="O892" i="1"/>
  <c r="K936" i="14" s="1"/>
  <c r="CD936" i="14" s="1"/>
  <c r="P892" i="1"/>
  <c r="L936" i="14" s="1"/>
  <c r="CE936" i="14" s="1"/>
  <c r="Q892" i="1"/>
  <c r="M936" i="14" s="1"/>
  <c r="CF936" i="14" s="1"/>
  <c r="R892" i="1"/>
  <c r="N936" i="14" s="1"/>
  <c r="CG936" i="14" s="1"/>
  <c r="S892" i="1"/>
  <c r="O936" i="14" s="1"/>
  <c r="CH936" i="14" s="1"/>
  <c r="T892" i="1"/>
  <c r="P936" i="14" s="1"/>
  <c r="CI936" i="14" s="1"/>
  <c r="B893" i="1"/>
  <c r="C893" i="1"/>
  <c r="A937" i="14" s="1"/>
  <c r="D893" i="1"/>
  <c r="D937" i="14" s="1"/>
  <c r="T937" i="14" s="1"/>
  <c r="F893" i="1"/>
  <c r="I893" i="1"/>
  <c r="E937" i="14" s="1"/>
  <c r="BX937" i="14" s="1"/>
  <c r="J893" i="1"/>
  <c r="F937" i="14" s="1"/>
  <c r="BY937" i="14" s="1"/>
  <c r="K893" i="1"/>
  <c r="G937" i="14" s="1"/>
  <c r="BZ937" i="14" s="1"/>
  <c r="L893" i="1"/>
  <c r="H937" i="14" s="1"/>
  <c r="CA937" i="14" s="1"/>
  <c r="M893" i="1"/>
  <c r="I937" i="14" s="1"/>
  <c r="CB937" i="14" s="1"/>
  <c r="N893" i="1"/>
  <c r="J937" i="14" s="1"/>
  <c r="CC937" i="14" s="1"/>
  <c r="O893" i="1"/>
  <c r="K937" i="14" s="1"/>
  <c r="CD937" i="14" s="1"/>
  <c r="P893" i="1"/>
  <c r="L937" i="14" s="1"/>
  <c r="CE937" i="14" s="1"/>
  <c r="Q893" i="1"/>
  <c r="M937" i="14" s="1"/>
  <c r="CF937" i="14" s="1"/>
  <c r="R893" i="1"/>
  <c r="N937" i="14" s="1"/>
  <c r="CG937" i="14" s="1"/>
  <c r="S893" i="1"/>
  <c r="O937" i="14" s="1"/>
  <c r="CH937" i="14" s="1"/>
  <c r="T893" i="1"/>
  <c r="P937" i="14" s="1"/>
  <c r="CI937" i="14" s="1"/>
  <c r="B894" i="1"/>
  <c r="C894" i="1"/>
  <c r="A938" i="14" s="1"/>
  <c r="D894" i="1"/>
  <c r="D938" i="14" s="1"/>
  <c r="T938" i="14" s="1"/>
  <c r="F894" i="1"/>
  <c r="I894" i="1"/>
  <c r="E938" i="14" s="1"/>
  <c r="BX938" i="14" s="1"/>
  <c r="J894" i="1"/>
  <c r="F938" i="14" s="1"/>
  <c r="BY938" i="14" s="1"/>
  <c r="K894" i="1"/>
  <c r="G938" i="14" s="1"/>
  <c r="BZ938" i="14" s="1"/>
  <c r="L894" i="1"/>
  <c r="H938" i="14" s="1"/>
  <c r="CA938" i="14" s="1"/>
  <c r="M894" i="1"/>
  <c r="I938" i="14" s="1"/>
  <c r="CB938" i="14" s="1"/>
  <c r="N894" i="1"/>
  <c r="J938" i="14" s="1"/>
  <c r="CC938" i="14" s="1"/>
  <c r="O894" i="1"/>
  <c r="K938" i="14" s="1"/>
  <c r="CD938" i="14" s="1"/>
  <c r="P894" i="1"/>
  <c r="L938" i="14" s="1"/>
  <c r="CE938" i="14" s="1"/>
  <c r="Q894" i="1"/>
  <c r="M938" i="14" s="1"/>
  <c r="CF938" i="14" s="1"/>
  <c r="R894" i="1"/>
  <c r="N938" i="14" s="1"/>
  <c r="CG938" i="14" s="1"/>
  <c r="S894" i="1"/>
  <c r="O938" i="14" s="1"/>
  <c r="CH938" i="14" s="1"/>
  <c r="T894" i="1"/>
  <c r="P938" i="14" s="1"/>
  <c r="CI938" i="14" s="1"/>
  <c r="B895" i="1"/>
  <c r="C895" i="1"/>
  <c r="A939" i="14" s="1"/>
  <c r="D895" i="1"/>
  <c r="D939" i="14" s="1"/>
  <c r="T939" i="14" s="1"/>
  <c r="F895" i="1"/>
  <c r="I895" i="1"/>
  <c r="E939" i="14" s="1"/>
  <c r="BX939" i="14" s="1"/>
  <c r="J895" i="1"/>
  <c r="F939" i="14" s="1"/>
  <c r="BY939" i="14" s="1"/>
  <c r="K895" i="1"/>
  <c r="G939" i="14" s="1"/>
  <c r="BZ939" i="14" s="1"/>
  <c r="L895" i="1"/>
  <c r="H939" i="14" s="1"/>
  <c r="CA939" i="14" s="1"/>
  <c r="M895" i="1"/>
  <c r="I939" i="14" s="1"/>
  <c r="CB939" i="14" s="1"/>
  <c r="N895" i="1"/>
  <c r="J939" i="14" s="1"/>
  <c r="CC939" i="14" s="1"/>
  <c r="O895" i="1"/>
  <c r="K939" i="14" s="1"/>
  <c r="CD939" i="14" s="1"/>
  <c r="P895" i="1"/>
  <c r="L939" i="14" s="1"/>
  <c r="CE939" i="14" s="1"/>
  <c r="Q895" i="1"/>
  <c r="M939" i="14" s="1"/>
  <c r="CF939" i="14" s="1"/>
  <c r="R895" i="1"/>
  <c r="N939" i="14" s="1"/>
  <c r="CG939" i="14" s="1"/>
  <c r="S895" i="1"/>
  <c r="O939" i="14" s="1"/>
  <c r="CH939" i="14" s="1"/>
  <c r="T895" i="1"/>
  <c r="P939" i="14" s="1"/>
  <c r="CI939" i="14" s="1"/>
  <c r="B896" i="1"/>
  <c r="C896" i="1"/>
  <c r="A940" i="14" s="1"/>
  <c r="D896" i="1"/>
  <c r="D940" i="14" s="1"/>
  <c r="T940" i="14" s="1"/>
  <c r="F896" i="1"/>
  <c r="I896" i="1"/>
  <c r="E940" i="14" s="1"/>
  <c r="BX940" i="14" s="1"/>
  <c r="J896" i="1"/>
  <c r="F940" i="14" s="1"/>
  <c r="BY940" i="14" s="1"/>
  <c r="K896" i="1"/>
  <c r="G940" i="14" s="1"/>
  <c r="BZ940" i="14" s="1"/>
  <c r="L896" i="1"/>
  <c r="H940" i="14" s="1"/>
  <c r="CA940" i="14" s="1"/>
  <c r="M896" i="1"/>
  <c r="I940" i="14" s="1"/>
  <c r="CB940" i="14" s="1"/>
  <c r="N896" i="1"/>
  <c r="J940" i="14" s="1"/>
  <c r="CC940" i="14" s="1"/>
  <c r="O896" i="1"/>
  <c r="K940" i="14" s="1"/>
  <c r="CD940" i="14" s="1"/>
  <c r="P896" i="1"/>
  <c r="L940" i="14" s="1"/>
  <c r="CE940" i="14" s="1"/>
  <c r="Q896" i="1"/>
  <c r="M940" i="14" s="1"/>
  <c r="CF940" i="14" s="1"/>
  <c r="R896" i="1"/>
  <c r="N940" i="14" s="1"/>
  <c r="CG940" i="14" s="1"/>
  <c r="S896" i="1"/>
  <c r="O940" i="14" s="1"/>
  <c r="CH940" i="14" s="1"/>
  <c r="T896" i="1"/>
  <c r="P940" i="14" s="1"/>
  <c r="CI940" i="14" s="1"/>
  <c r="AD731" i="1"/>
  <c r="AE731" i="1"/>
  <c r="AF731" i="1"/>
  <c r="AG731" i="1"/>
  <c r="AH731" i="1"/>
  <c r="AL731" i="1"/>
  <c r="AD732" i="1"/>
  <c r="AE732" i="1"/>
  <c r="AF732" i="1"/>
  <c r="AG732" i="1"/>
  <c r="AH732" i="1"/>
  <c r="AL732" i="1"/>
  <c r="AD733" i="1"/>
  <c r="AE733" i="1"/>
  <c r="AF733" i="1"/>
  <c r="AG733" i="1"/>
  <c r="AH733" i="1"/>
  <c r="AL733" i="1"/>
  <c r="AD734" i="1"/>
  <c r="AE734" i="1"/>
  <c r="AF734" i="1"/>
  <c r="AG734" i="1"/>
  <c r="AH734" i="1"/>
  <c r="AL734" i="1"/>
  <c r="AD735" i="1"/>
  <c r="AE735" i="1"/>
  <c r="AF735" i="1"/>
  <c r="AG735" i="1"/>
  <c r="AH735" i="1"/>
  <c r="AL735" i="1"/>
  <c r="AD736" i="1"/>
  <c r="AE736" i="1"/>
  <c r="AF736" i="1"/>
  <c r="AG736" i="1"/>
  <c r="AH736" i="1"/>
  <c r="AL736" i="1"/>
  <c r="AD737" i="1"/>
  <c r="AE737" i="1"/>
  <c r="AF737" i="1"/>
  <c r="AG737" i="1"/>
  <c r="AH737" i="1"/>
  <c r="AL737" i="1"/>
  <c r="AD738" i="1"/>
  <c r="AE738" i="1"/>
  <c r="AF738" i="1"/>
  <c r="AG738" i="1"/>
  <c r="AH738" i="1"/>
  <c r="AL738" i="1"/>
  <c r="AD739" i="1"/>
  <c r="AE739" i="1"/>
  <c r="AF739" i="1"/>
  <c r="AG739" i="1"/>
  <c r="AH739" i="1"/>
  <c r="AL739" i="1"/>
  <c r="AD740" i="1"/>
  <c r="AE740" i="1"/>
  <c r="AF740" i="1"/>
  <c r="AG740" i="1"/>
  <c r="AH740" i="1"/>
  <c r="AL740" i="1"/>
  <c r="AD741" i="1"/>
  <c r="AE741" i="1"/>
  <c r="AF741" i="1"/>
  <c r="AG741" i="1"/>
  <c r="AH741" i="1"/>
  <c r="AL741" i="1"/>
  <c r="AD742" i="1"/>
  <c r="AE742" i="1"/>
  <c r="AF742" i="1"/>
  <c r="AG742" i="1"/>
  <c r="AH742" i="1"/>
  <c r="AL742" i="1"/>
  <c r="AD743" i="1"/>
  <c r="AE743" i="1"/>
  <c r="AF743" i="1"/>
  <c r="AG743" i="1"/>
  <c r="AH743" i="1"/>
  <c r="AL743" i="1"/>
  <c r="AD744" i="1"/>
  <c r="AE744" i="1"/>
  <c r="AF744" i="1"/>
  <c r="AG744" i="1"/>
  <c r="AH744" i="1"/>
  <c r="AL744" i="1"/>
  <c r="AD745" i="1"/>
  <c r="AE745" i="1"/>
  <c r="AF745" i="1"/>
  <c r="AG745" i="1"/>
  <c r="AH745" i="1"/>
  <c r="AL745" i="1"/>
  <c r="AD746" i="1"/>
  <c r="AE746" i="1"/>
  <c r="AF746" i="1"/>
  <c r="AG746" i="1"/>
  <c r="AH746" i="1"/>
  <c r="AL746" i="1"/>
  <c r="AD747" i="1"/>
  <c r="AE747" i="1"/>
  <c r="AF747" i="1"/>
  <c r="AG747" i="1"/>
  <c r="AH747" i="1"/>
  <c r="AL747" i="1"/>
  <c r="AD748" i="1"/>
  <c r="AE748" i="1"/>
  <c r="AF748" i="1"/>
  <c r="AG748" i="1"/>
  <c r="AH748" i="1"/>
  <c r="AL748" i="1"/>
  <c r="AD749" i="1"/>
  <c r="AE749" i="1"/>
  <c r="AF749" i="1"/>
  <c r="AG749" i="1"/>
  <c r="AH749" i="1"/>
  <c r="AL749" i="1"/>
  <c r="AD750" i="1"/>
  <c r="AE750" i="1"/>
  <c r="AF750" i="1"/>
  <c r="AG750" i="1"/>
  <c r="AH750" i="1"/>
  <c r="AL750" i="1"/>
  <c r="AD751" i="1"/>
  <c r="AE751" i="1"/>
  <c r="AF751" i="1"/>
  <c r="AG751" i="1"/>
  <c r="AH751" i="1"/>
  <c r="AL751" i="1"/>
  <c r="AD752" i="1"/>
  <c r="AE752" i="1"/>
  <c r="AF752" i="1"/>
  <c r="AG752" i="1"/>
  <c r="AH752" i="1"/>
  <c r="AL752" i="1"/>
  <c r="AD753" i="1"/>
  <c r="AE753" i="1"/>
  <c r="AF753" i="1"/>
  <c r="AG753" i="1"/>
  <c r="AH753" i="1"/>
  <c r="AL753" i="1"/>
  <c r="AD754" i="1"/>
  <c r="AE754" i="1"/>
  <c r="AF754" i="1"/>
  <c r="AG754" i="1"/>
  <c r="AH754" i="1"/>
  <c r="AL754" i="1"/>
  <c r="AD755" i="1"/>
  <c r="AE755" i="1"/>
  <c r="AF755" i="1"/>
  <c r="AG755" i="1"/>
  <c r="AH755" i="1"/>
  <c r="AL755" i="1"/>
  <c r="AD756" i="1"/>
  <c r="AE756" i="1"/>
  <c r="AF756" i="1"/>
  <c r="AG756" i="1"/>
  <c r="AH756" i="1"/>
  <c r="AL756" i="1"/>
  <c r="AD757" i="1"/>
  <c r="AE757" i="1"/>
  <c r="AF757" i="1"/>
  <c r="AG757" i="1"/>
  <c r="AH757" i="1"/>
  <c r="AL757" i="1"/>
  <c r="AD758" i="1"/>
  <c r="AE758" i="1"/>
  <c r="AF758" i="1"/>
  <c r="AG758" i="1"/>
  <c r="AH758" i="1"/>
  <c r="AL758" i="1"/>
  <c r="AD759" i="1"/>
  <c r="AE759" i="1"/>
  <c r="AF759" i="1"/>
  <c r="AG759" i="1"/>
  <c r="AH759" i="1"/>
  <c r="AL759" i="1"/>
  <c r="AD760" i="1"/>
  <c r="AE760" i="1"/>
  <c r="AF760" i="1"/>
  <c r="AG760" i="1"/>
  <c r="AH760" i="1"/>
  <c r="AL760" i="1"/>
  <c r="AD761" i="1"/>
  <c r="AE761" i="1"/>
  <c r="AF761" i="1"/>
  <c r="AG761" i="1"/>
  <c r="AH761" i="1"/>
  <c r="AL761" i="1"/>
  <c r="AD762" i="1"/>
  <c r="AE762" i="1"/>
  <c r="AF762" i="1"/>
  <c r="AG762" i="1"/>
  <c r="AH762" i="1"/>
  <c r="AL762" i="1"/>
  <c r="AD763" i="1"/>
  <c r="AE763" i="1"/>
  <c r="AF763" i="1"/>
  <c r="AG763" i="1"/>
  <c r="AH763" i="1"/>
  <c r="AL763" i="1"/>
  <c r="AD764" i="1"/>
  <c r="AE764" i="1"/>
  <c r="AF764" i="1"/>
  <c r="AG764" i="1"/>
  <c r="AH764" i="1"/>
  <c r="AL764" i="1"/>
  <c r="AD765" i="1"/>
  <c r="AE765" i="1"/>
  <c r="AF765" i="1"/>
  <c r="AG765" i="1"/>
  <c r="AH765" i="1"/>
  <c r="AL765" i="1"/>
  <c r="AD766" i="1"/>
  <c r="AE766" i="1"/>
  <c r="AF766" i="1"/>
  <c r="AG766" i="1"/>
  <c r="AH766" i="1"/>
  <c r="AL766" i="1"/>
  <c r="AD767" i="1"/>
  <c r="AE767" i="1"/>
  <c r="AF767" i="1"/>
  <c r="AG767" i="1"/>
  <c r="AH767" i="1"/>
  <c r="AL767" i="1"/>
  <c r="AD768" i="1"/>
  <c r="AE768" i="1"/>
  <c r="AF768" i="1"/>
  <c r="AG768" i="1"/>
  <c r="AH768" i="1"/>
  <c r="AL768" i="1"/>
  <c r="AD769" i="1"/>
  <c r="AE769" i="1"/>
  <c r="AF769" i="1"/>
  <c r="AG769" i="1"/>
  <c r="AH769" i="1"/>
  <c r="AL769" i="1"/>
  <c r="AD770" i="1"/>
  <c r="AE770" i="1"/>
  <c r="AF770" i="1"/>
  <c r="AG770" i="1"/>
  <c r="AH770" i="1"/>
  <c r="AL770" i="1"/>
  <c r="AD771" i="1"/>
  <c r="AE771" i="1"/>
  <c r="AF771" i="1"/>
  <c r="AG771" i="1"/>
  <c r="AH771" i="1"/>
  <c r="AL771" i="1"/>
  <c r="AD772" i="1"/>
  <c r="AE772" i="1"/>
  <c r="AF772" i="1"/>
  <c r="AG772" i="1"/>
  <c r="AH772" i="1"/>
  <c r="AL772" i="1"/>
  <c r="AD773" i="1"/>
  <c r="AE773" i="1"/>
  <c r="AF773" i="1"/>
  <c r="AG773" i="1"/>
  <c r="AH773" i="1"/>
  <c r="AL773" i="1"/>
  <c r="AD774" i="1"/>
  <c r="AE774" i="1"/>
  <c r="AF774" i="1"/>
  <c r="AG774" i="1"/>
  <c r="AH774" i="1"/>
  <c r="AL774" i="1"/>
  <c r="AD775" i="1"/>
  <c r="AE775" i="1"/>
  <c r="AF775" i="1"/>
  <c r="AG775" i="1"/>
  <c r="AH775" i="1"/>
  <c r="AL775" i="1"/>
  <c r="AD776" i="1"/>
  <c r="AE776" i="1"/>
  <c r="AF776" i="1"/>
  <c r="AG776" i="1"/>
  <c r="AH776" i="1"/>
  <c r="AL776" i="1"/>
  <c r="AD777" i="1"/>
  <c r="AE777" i="1"/>
  <c r="AF777" i="1"/>
  <c r="AG777" i="1"/>
  <c r="AH777" i="1"/>
  <c r="AL777" i="1"/>
  <c r="AD778" i="1"/>
  <c r="AE778" i="1"/>
  <c r="AF778" i="1"/>
  <c r="AG778" i="1"/>
  <c r="AH778" i="1"/>
  <c r="AL778" i="1"/>
  <c r="AD779" i="1"/>
  <c r="AE779" i="1"/>
  <c r="AF779" i="1"/>
  <c r="AG779" i="1"/>
  <c r="AH779" i="1"/>
  <c r="AL779" i="1"/>
  <c r="AD780" i="1"/>
  <c r="AE780" i="1"/>
  <c r="AF780" i="1"/>
  <c r="AG780" i="1"/>
  <c r="AH780" i="1"/>
  <c r="AL780" i="1"/>
  <c r="AD781" i="1"/>
  <c r="AE781" i="1"/>
  <c r="AF781" i="1"/>
  <c r="AG781" i="1"/>
  <c r="AH781" i="1"/>
  <c r="AL781" i="1"/>
  <c r="AD782" i="1"/>
  <c r="AE782" i="1"/>
  <c r="AF782" i="1"/>
  <c r="AG782" i="1"/>
  <c r="AH782" i="1"/>
  <c r="AL782" i="1"/>
  <c r="AD783" i="1"/>
  <c r="AE783" i="1"/>
  <c r="AF783" i="1"/>
  <c r="AG783" i="1"/>
  <c r="AH783" i="1"/>
  <c r="AL783" i="1"/>
  <c r="AD784" i="1"/>
  <c r="AE784" i="1"/>
  <c r="AF784" i="1"/>
  <c r="AG784" i="1"/>
  <c r="AH784" i="1"/>
  <c r="AL784" i="1"/>
  <c r="AD785" i="1"/>
  <c r="AE785" i="1"/>
  <c r="AF785" i="1"/>
  <c r="AG785" i="1"/>
  <c r="AH785" i="1"/>
  <c r="AL785" i="1"/>
  <c r="AD786" i="1"/>
  <c r="AE786" i="1"/>
  <c r="AF786" i="1"/>
  <c r="AG786" i="1"/>
  <c r="AH786" i="1"/>
  <c r="AL786" i="1"/>
  <c r="AD787" i="1"/>
  <c r="AE787" i="1"/>
  <c r="AF787" i="1"/>
  <c r="AG787" i="1"/>
  <c r="AH787" i="1"/>
  <c r="AL787" i="1"/>
  <c r="AD788" i="1"/>
  <c r="AE788" i="1"/>
  <c r="AF788" i="1"/>
  <c r="AG788" i="1"/>
  <c r="AH788" i="1"/>
  <c r="AL788" i="1"/>
  <c r="AD789" i="1"/>
  <c r="AE789" i="1"/>
  <c r="AF789" i="1"/>
  <c r="AG789" i="1"/>
  <c r="AH789" i="1"/>
  <c r="AL789" i="1"/>
  <c r="AD790" i="1"/>
  <c r="AE790" i="1"/>
  <c r="AF790" i="1"/>
  <c r="AG790" i="1"/>
  <c r="AH790" i="1"/>
  <c r="AL790" i="1"/>
  <c r="AD791" i="1"/>
  <c r="AE791" i="1"/>
  <c r="AF791" i="1"/>
  <c r="AG791" i="1"/>
  <c r="AH791" i="1"/>
  <c r="AL791" i="1"/>
  <c r="AD792" i="1"/>
  <c r="AE792" i="1"/>
  <c r="AF792" i="1"/>
  <c r="AG792" i="1"/>
  <c r="AH792" i="1"/>
  <c r="AL792" i="1"/>
  <c r="AD793" i="1"/>
  <c r="AE793" i="1"/>
  <c r="AF793" i="1"/>
  <c r="AG793" i="1"/>
  <c r="AH793" i="1"/>
  <c r="AL793" i="1"/>
  <c r="AD794" i="1"/>
  <c r="AE794" i="1"/>
  <c r="AF794" i="1"/>
  <c r="AG794" i="1"/>
  <c r="AH794" i="1"/>
  <c r="AL794" i="1"/>
  <c r="AD795" i="1"/>
  <c r="AE795" i="1"/>
  <c r="AF795" i="1"/>
  <c r="AG795" i="1"/>
  <c r="AH795" i="1"/>
  <c r="AL795" i="1"/>
  <c r="AD796" i="1"/>
  <c r="AE796" i="1"/>
  <c r="AF796" i="1"/>
  <c r="AG796" i="1"/>
  <c r="AH796" i="1"/>
  <c r="AL796" i="1"/>
  <c r="AD797" i="1"/>
  <c r="AE797" i="1"/>
  <c r="AF797" i="1"/>
  <c r="AG797" i="1"/>
  <c r="AH797" i="1"/>
  <c r="AL797" i="1"/>
  <c r="AD798" i="1"/>
  <c r="AE798" i="1"/>
  <c r="AF798" i="1"/>
  <c r="AG798" i="1"/>
  <c r="AH798" i="1"/>
  <c r="AL798" i="1"/>
  <c r="AD799" i="1"/>
  <c r="AE799" i="1"/>
  <c r="AF799" i="1"/>
  <c r="AG799" i="1"/>
  <c r="AH799" i="1"/>
  <c r="AL799" i="1"/>
  <c r="AD800" i="1"/>
  <c r="AE800" i="1"/>
  <c r="AF800" i="1"/>
  <c r="AG800" i="1"/>
  <c r="AH800" i="1"/>
  <c r="AL800" i="1"/>
  <c r="AD801" i="1"/>
  <c r="AE801" i="1"/>
  <c r="AF801" i="1"/>
  <c r="AG801" i="1"/>
  <c r="AH801" i="1"/>
  <c r="AL801" i="1"/>
  <c r="AD802" i="1"/>
  <c r="AE802" i="1"/>
  <c r="AF802" i="1"/>
  <c r="AG802" i="1"/>
  <c r="AH802" i="1"/>
  <c r="AL802" i="1"/>
  <c r="AD803" i="1"/>
  <c r="AE803" i="1"/>
  <c r="AF803" i="1"/>
  <c r="AG803" i="1"/>
  <c r="AH803" i="1"/>
  <c r="AL803" i="1"/>
  <c r="AD804" i="1"/>
  <c r="AE804" i="1"/>
  <c r="AF804" i="1"/>
  <c r="AG804" i="1"/>
  <c r="AH804" i="1"/>
  <c r="AL804" i="1"/>
  <c r="AD805" i="1"/>
  <c r="AE805" i="1"/>
  <c r="AF805" i="1"/>
  <c r="AG805" i="1"/>
  <c r="AH805" i="1"/>
  <c r="AL805" i="1"/>
  <c r="AD806" i="1"/>
  <c r="AE806" i="1"/>
  <c r="AF806" i="1"/>
  <c r="AG806" i="1"/>
  <c r="AH806" i="1"/>
  <c r="AL806" i="1"/>
  <c r="AD807" i="1"/>
  <c r="AE807" i="1"/>
  <c r="AF807" i="1"/>
  <c r="AG807" i="1"/>
  <c r="AH807" i="1"/>
  <c r="AL807" i="1"/>
  <c r="AD808" i="1"/>
  <c r="AE808" i="1"/>
  <c r="AF808" i="1"/>
  <c r="AG808" i="1"/>
  <c r="AH808" i="1"/>
  <c r="AL808" i="1"/>
  <c r="AD809" i="1"/>
  <c r="AE809" i="1"/>
  <c r="AF809" i="1"/>
  <c r="AG809" i="1"/>
  <c r="AH809" i="1"/>
  <c r="AL809" i="1"/>
  <c r="AD810" i="1"/>
  <c r="AE810" i="1"/>
  <c r="AF810" i="1"/>
  <c r="AG810" i="1"/>
  <c r="AH810" i="1"/>
  <c r="AL810" i="1"/>
  <c r="AD811" i="1"/>
  <c r="AE811" i="1"/>
  <c r="AF811" i="1"/>
  <c r="AG811" i="1"/>
  <c r="AH811" i="1"/>
  <c r="AL811" i="1"/>
  <c r="AD812" i="1"/>
  <c r="AE812" i="1"/>
  <c r="AF812" i="1"/>
  <c r="AG812" i="1"/>
  <c r="AH812" i="1"/>
  <c r="AL812" i="1"/>
  <c r="AD813" i="1"/>
  <c r="AE813" i="1"/>
  <c r="AF813" i="1"/>
  <c r="AG813" i="1"/>
  <c r="AH813" i="1"/>
  <c r="AL813" i="1"/>
  <c r="AD814" i="1"/>
  <c r="AE814" i="1"/>
  <c r="AF814" i="1"/>
  <c r="AG814" i="1"/>
  <c r="AH814" i="1"/>
  <c r="AL814" i="1"/>
  <c r="AD815" i="1"/>
  <c r="AE815" i="1"/>
  <c r="AF815" i="1"/>
  <c r="AG815" i="1"/>
  <c r="AH815" i="1"/>
  <c r="AL815" i="1"/>
  <c r="AD816" i="1"/>
  <c r="AE816" i="1"/>
  <c r="AF816" i="1"/>
  <c r="AG816" i="1"/>
  <c r="AH816" i="1"/>
  <c r="AL816" i="1"/>
  <c r="AD817" i="1"/>
  <c r="AE817" i="1"/>
  <c r="AF817" i="1"/>
  <c r="AG817" i="1"/>
  <c r="AH817" i="1"/>
  <c r="AL817" i="1"/>
  <c r="AD818" i="1"/>
  <c r="AE818" i="1"/>
  <c r="AF818" i="1"/>
  <c r="AG818" i="1"/>
  <c r="AH818" i="1"/>
  <c r="AL818" i="1"/>
  <c r="AD819" i="1"/>
  <c r="AE819" i="1"/>
  <c r="AF819" i="1"/>
  <c r="AG819" i="1"/>
  <c r="AH819" i="1"/>
  <c r="AL819" i="1"/>
  <c r="AD820" i="1"/>
  <c r="AE820" i="1"/>
  <c r="AF820" i="1"/>
  <c r="AG820" i="1"/>
  <c r="AH820" i="1"/>
  <c r="AL820" i="1"/>
  <c r="AD821" i="1"/>
  <c r="AE821" i="1"/>
  <c r="AF821" i="1"/>
  <c r="AG821" i="1"/>
  <c r="AH821" i="1"/>
  <c r="AL821" i="1"/>
  <c r="AD822" i="1"/>
  <c r="AE822" i="1"/>
  <c r="AF822" i="1"/>
  <c r="AG822" i="1"/>
  <c r="AH822" i="1"/>
  <c r="AL822" i="1"/>
  <c r="AD823" i="1"/>
  <c r="AE823" i="1"/>
  <c r="AF823" i="1"/>
  <c r="AG823" i="1"/>
  <c r="AH823" i="1"/>
  <c r="AL823" i="1"/>
  <c r="AD824" i="1"/>
  <c r="AE824" i="1"/>
  <c r="AF824" i="1"/>
  <c r="AG824" i="1"/>
  <c r="AH824" i="1"/>
  <c r="AL824" i="1"/>
  <c r="AD825" i="1"/>
  <c r="AE825" i="1"/>
  <c r="AF825" i="1"/>
  <c r="AG825" i="1"/>
  <c r="AH825" i="1"/>
  <c r="AL825" i="1"/>
  <c r="AD826" i="1"/>
  <c r="AE826" i="1"/>
  <c r="AF826" i="1"/>
  <c r="AG826" i="1"/>
  <c r="AH826" i="1"/>
  <c r="AL826" i="1"/>
  <c r="AD827" i="1"/>
  <c r="AE827" i="1"/>
  <c r="AF827" i="1"/>
  <c r="AG827" i="1"/>
  <c r="AH827" i="1"/>
  <c r="AL827" i="1"/>
  <c r="AD828" i="1"/>
  <c r="AE828" i="1"/>
  <c r="AF828" i="1"/>
  <c r="AG828" i="1"/>
  <c r="AH828" i="1"/>
  <c r="AL828" i="1"/>
  <c r="AD829" i="1"/>
  <c r="AE829" i="1"/>
  <c r="AF829" i="1"/>
  <c r="AG829" i="1"/>
  <c r="AH829" i="1"/>
  <c r="AL829" i="1"/>
  <c r="AD830" i="1"/>
  <c r="AE830" i="1"/>
  <c r="AF830" i="1"/>
  <c r="AG830" i="1"/>
  <c r="AH830" i="1"/>
  <c r="AL830" i="1"/>
  <c r="AD831" i="1"/>
  <c r="AE831" i="1"/>
  <c r="AF831" i="1"/>
  <c r="AG831" i="1"/>
  <c r="AH831" i="1"/>
  <c r="AL831" i="1"/>
  <c r="AD832" i="1"/>
  <c r="AE832" i="1"/>
  <c r="AF832" i="1"/>
  <c r="AG832" i="1"/>
  <c r="AH832" i="1"/>
  <c r="AL832" i="1"/>
  <c r="AD833" i="1"/>
  <c r="AE833" i="1"/>
  <c r="AF833" i="1"/>
  <c r="AG833" i="1"/>
  <c r="AH833" i="1"/>
  <c r="AL833" i="1"/>
  <c r="AD834" i="1"/>
  <c r="AE834" i="1"/>
  <c r="AF834" i="1"/>
  <c r="AG834" i="1"/>
  <c r="AH834" i="1"/>
  <c r="AL834" i="1"/>
  <c r="AD835" i="1"/>
  <c r="AE835" i="1"/>
  <c r="AF835" i="1"/>
  <c r="AG835" i="1"/>
  <c r="AH835" i="1"/>
  <c r="AL835" i="1"/>
  <c r="AD836" i="1"/>
  <c r="AE836" i="1"/>
  <c r="AF836" i="1"/>
  <c r="AG836" i="1"/>
  <c r="AH836" i="1"/>
  <c r="AL836" i="1"/>
  <c r="AD837" i="1"/>
  <c r="AE837" i="1"/>
  <c r="AF837" i="1"/>
  <c r="AG837" i="1"/>
  <c r="AH837" i="1"/>
  <c r="AL837" i="1"/>
  <c r="AD838" i="1"/>
  <c r="AE838" i="1"/>
  <c r="AF838" i="1"/>
  <c r="AG838" i="1"/>
  <c r="AH838" i="1"/>
  <c r="AL838" i="1"/>
  <c r="AD839" i="1"/>
  <c r="AE839" i="1"/>
  <c r="AF839" i="1"/>
  <c r="AG839" i="1"/>
  <c r="AH839" i="1"/>
  <c r="AL839" i="1"/>
  <c r="AD840" i="1"/>
  <c r="AE840" i="1"/>
  <c r="AF840" i="1"/>
  <c r="AG840" i="1"/>
  <c r="AH840" i="1"/>
  <c r="AL840" i="1"/>
  <c r="AD841" i="1"/>
  <c r="AE841" i="1"/>
  <c r="AF841" i="1"/>
  <c r="AG841" i="1"/>
  <c r="AH841" i="1"/>
  <c r="AL841" i="1"/>
  <c r="AD842" i="1"/>
  <c r="AE842" i="1"/>
  <c r="AF842" i="1"/>
  <c r="AG842" i="1"/>
  <c r="AH842" i="1"/>
  <c r="AL842" i="1"/>
  <c r="AD843" i="1"/>
  <c r="AE843" i="1"/>
  <c r="AF843" i="1"/>
  <c r="AG843" i="1"/>
  <c r="AH843" i="1"/>
  <c r="AL843" i="1"/>
  <c r="AD844" i="1"/>
  <c r="AE844" i="1"/>
  <c r="AF844" i="1"/>
  <c r="AG844" i="1"/>
  <c r="AH844" i="1"/>
  <c r="AL844" i="1"/>
  <c r="AD845" i="1"/>
  <c r="AE845" i="1"/>
  <c r="AF845" i="1"/>
  <c r="AG845" i="1"/>
  <c r="AH845" i="1"/>
  <c r="AL845" i="1"/>
  <c r="AD846" i="1"/>
  <c r="AE846" i="1"/>
  <c r="AF846" i="1"/>
  <c r="AG846" i="1"/>
  <c r="AH846" i="1"/>
  <c r="AL846" i="1"/>
  <c r="AD847" i="1"/>
  <c r="AE847" i="1"/>
  <c r="AF847" i="1"/>
  <c r="AG847" i="1"/>
  <c r="AH847" i="1"/>
  <c r="AL847" i="1"/>
  <c r="AD848" i="1"/>
  <c r="AE848" i="1"/>
  <c r="AF848" i="1"/>
  <c r="AG848" i="1"/>
  <c r="AH848" i="1"/>
  <c r="AL848" i="1"/>
  <c r="AD849" i="1"/>
  <c r="AE849" i="1"/>
  <c r="AF849" i="1"/>
  <c r="AG849" i="1"/>
  <c r="AH849" i="1"/>
  <c r="AL849" i="1"/>
  <c r="AD850" i="1"/>
  <c r="AE850" i="1"/>
  <c r="AF850" i="1"/>
  <c r="AG850" i="1"/>
  <c r="AH850" i="1"/>
  <c r="AL850" i="1"/>
  <c r="AD851" i="1"/>
  <c r="AE851" i="1"/>
  <c r="AF851" i="1"/>
  <c r="AG851" i="1"/>
  <c r="AH851" i="1"/>
  <c r="AL851" i="1"/>
  <c r="AD852" i="1"/>
  <c r="AE852" i="1"/>
  <c r="AF852" i="1"/>
  <c r="AG852" i="1"/>
  <c r="AH852" i="1"/>
  <c r="AL852" i="1"/>
  <c r="AD853" i="1"/>
  <c r="AE853" i="1"/>
  <c r="AF853" i="1"/>
  <c r="AG853" i="1"/>
  <c r="AH853" i="1"/>
  <c r="AL853" i="1"/>
  <c r="AD854" i="1"/>
  <c r="AE854" i="1"/>
  <c r="AF854" i="1"/>
  <c r="AG854" i="1"/>
  <c r="AH854" i="1"/>
  <c r="AL854" i="1"/>
  <c r="AD855" i="1"/>
  <c r="AE855" i="1"/>
  <c r="AF855" i="1"/>
  <c r="AG855" i="1"/>
  <c r="AH855" i="1"/>
  <c r="AL855" i="1"/>
  <c r="AD856" i="1"/>
  <c r="AE856" i="1"/>
  <c r="AF856" i="1"/>
  <c r="AG856" i="1"/>
  <c r="AH856" i="1"/>
  <c r="AL856" i="1"/>
  <c r="AD857" i="1"/>
  <c r="AE857" i="1"/>
  <c r="AF857" i="1"/>
  <c r="AG857" i="1"/>
  <c r="AH857" i="1"/>
  <c r="AL857" i="1"/>
  <c r="AD858" i="1"/>
  <c r="AE858" i="1"/>
  <c r="AF858" i="1"/>
  <c r="AG858" i="1"/>
  <c r="AH858" i="1"/>
  <c r="AL858" i="1"/>
  <c r="AD859" i="1"/>
  <c r="AE859" i="1"/>
  <c r="AF859" i="1"/>
  <c r="AG859" i="1"/>
  <c r="AH859" i="1"/>
  <c r="AL859" i="1"/>
  <c r="AD860" i="1"/>
  <c r="AE860" i="1"/>
  <c r="AF860" i="1"/>
  <c r="AG860" i="1"/>
  <c r="AH860" i="1"/>
  <c r="AL860" i="1"/>
  <c r="AD861" i="1"/>
  <c r="AE861" i="1"/>
  <c r="AF861" i="1"/>
  <c r="AG861" i="1"/>
  <c r="AH861" i="1"/>
  <c r="AL861" i="1"/>
  <c r="AD862" i="1"/>
  <c r="AE862" i="1"/>
  <c r="AF862" i="1"/>
  <c r="AG862" i="1"/>
  <c r="AH862" i="1"/>
  <c r="AL862" i="1"/>
  <c r="AD863" i="1"/>
  <c r="AE863" i="1"/>
  <c r="AF863" i="1"/>
  <c r="AG863" i="1"/>
  <c r="AH863" i="1"/>
  <c r="AL863" i="1"/>
  <c r="AD864" i="1"/>
  <c r="AE864" i="1"/>
  <c r="AF864" i="1"/>
  <c r="AG864" i="1"/>
  <c r="AH864" i="1"/>
  <c r="AL864" i="1"/>
  <c r="AD865" i="1"/>
  <c r="AE865" i="1"/>
  <c r="AF865" i="1"/>
  <c r="AG865" i="1"/>
  <c r="AH865" i="1"/>
  <c r="AL865" i="1"/>
  <c r="AD866" i="1"/>
  <c r="AE866" i="1"/>
  <c r="AF866" i="1"/>
  <c r="AG866" i="1"/>
  <c r="AH866" i="1"/>
  <c r="AL866" i="1"/>
  <c r="AD867" i="1"/>
  <c r="AE867" i="1"/>
  <c r="AF867" i="1"/>
  <c r="AG867" i="1"/>
  <c r="AH867" i="1"/>
  <c r="AL867" i="1"/>
  <c r="AD868" i="1"/>
  <c r="AE868" i="1"/>
  <c r="AF868" i="1"/>
  <c r="AG868" i="1"/>
  <c r="AH868" i="1"/>
  <c r="AL868" i="1"/>
  <c r="AD869" i="1"/>
  <c r="AE869" i="1"/>
  <c r="AF869" i="1"/>
  <c r="AG869" i="1"/>
  <c r="AH869" i="1"/>
  <c r="AL869" i="1"/>
  <c r="AD870" i="1"/>
  <c r="AE870" i="1"/>
  <c r="AF870" i="1"/>
  <c r="AG870" i="1"/>
  <c r="AH870" i="1"/>
  <c r="AL870" i="1"/>
  <c r="AD871" i="1"/>
  <c r="AE871" i="1"/>
  <c r="AF871" i="1"/>
  <c r="AG871" i="1"/>
  <c r="AH871" i="1"/>
  <c r="AL871" i="1"/>
  <c r="AD872" i="1"/>
  <c r="AE872" i="1"/>
  <c r="AF872" i="1"/>
  <c r="AG872" i="1"/>
  <c r="AH872" i="1"/>
  <c r="AL872" i="1"/>
  <c r="AD873" i="1"/>
  <c r="AE873" i="1"/>
  <c r="AF873" i="1"/>
  <c r="AG873" i="1"/>
  <c r="AH873" i="1"/>
  <c r="AL873" i="1"/>
  <c r="AD874" i="1"/>
  <c r="AE874" i="1"/>
  <c r="AF874" i="1"/>
  <c r="AG874" i="1"/>
  <c r="AH874" i="1"/>
  <c r="AL874" i="1"/>
  <c r="AD875" i="1"/>
  <c r="AE875" i="1"/>
  <c r="AF875" i="1"/>
  <c r="AG875" i="1"/>
  <c r="AH875" i="1"/>
  <c r="AL875" i="1"/>
  <c r="AD876" i="1"/>
  <c r="AE876" i="1"/>
  <c r="AF876" i="1"/>
  <c r="AG876" i="1"/>
  <c r="AH876" i="1"/>
  <c r="AL876" i="1"/>
  <c r="AD877" i="1"/>
  <c r="AE877" i="1"/>
  <c r="AF877" i="1"/>
  <c r="AG877" i="1"/>
  <c r="AH877" i="1"/>
  <c r="AL877" i="1"/>
  <c r="AD878" i="1"/>
  <c r="AE878" i="1"/>
  <c r="AF878" i="1"/>
  <c r="AG878" i="1"/>
  <c r="AH878" i="1"/>
  <c r="AL878" i="1"/>
  <c r="AD879" i="1"/>
  <c r="AE879" i="1"/>
  <c r="AF879" i="1"/>
  <c r="AG879" i="1"/>
  <c r="AH879" i="1"/>
  <c r="AL879" i="1"/>
  <c r="AD880" i="1"/>
  <c r="AE880" i="1"/>
  <c r="AF880" i="1"/>
  <c r="AG880" i="1"/>
  <c r="AH880" i="1"/>
  <c r="AL880" i="1"/>
  <c r="AD881" i="1"/>
  <c r="AE881" i="1"/>
  <c r="AF881" i="1"/>
  <c r="AG881" i="1"/>
  <c r="AH881" i="1"/>
  <c r="AL881" i="1"/>
  <c r="AD882" i="1"/>
  <c r="AE882" i="1"/>
  <c r="AF882" i="1"/>
  <c r="AG882" i="1"/>
  <c r="AH882" i="1"/>
  <c r="AL882" i="1"/>
  <c r="AD883" i="1"/>
  <c r="AE883" i="1"/>
  <c r="AF883" i="1"/>
  <c r="AG883" i="1"/>
  <c r="AH883" i="1"/>
  <c r="AL883" i="1"/>
  <c r="AD884" i="1"/>
  <c r="AE884" i="1"/>
  <c r="AF884" i="1"/>
  <c r="AG884" i="1"/>
  <c r="AH884" i="1"/>
  <c r="AL884" i="1"/>
  <c r="AD885" i="1"/>
  <c r="AE885" i="1"/>
  <c r="AF885" i="1"/>
  <c r="AG885" i="1"/>
  <c r="AH885" i="1"/>
  <c r="AL885" i="1"/>
  <c r="AD886" i="1"/>
  <c r="AE886" i="1"/>
  <c r="AF886" i="1"/>
  <c r="AG886" i="1"/>
  <c r="AH886" i="1"/>
  <c r="AL886" i="1"/>
  <c r="AD887" i="1"/>
  <c r="AE887" i="1"/>
  <c r="AF887" i="1"/>
  <c r="AG887" i="1"/>
  <c r="AH887" i="1"/>
  <c r="AL887" i="1"/>
  <c r="AD888" i="1"/>
  <c r="AE888" i="1"/>
  <c r="AF888" i="1"/>
  <c r="AG888" i="1"/>
  <c r="AH888" i="1"/>
  <c r="AL888" i="1"/>
  <c r="AD889" i="1"/>
  <c r="AE889" i="1"/>
  <c r="AF889" i="1"/>
  <c r="AG889" i="1"/>
  <c r="AH889" i="1"/>
  <c r="AL889" i="1"/>
  <c r="AD890" i="1"/>
  <c r="AE890" i="1"/>
  <c r="AF890" i="1"/>
  <c r="AG890" i="1"/>
  <c r="AH890" i="1"/>
  <c r="AL890" i="1"/>
  <c r="AD891" i="1"/>
  <c r="AE891" i="1"/>
  <c r="AF891" i="1"/>
  <c r="AG891" i="1"/>
  <c r="AH891" i="1"/>
  <c r="AL891" i="1"/>
  <c r="AD892" i="1"/>
  <c r="AE892" i="1"/>
  <c r="AF892" i="1"/>
  <c r="AG892" i="1"/>
  <c r="AH892" i="1"/>
  <c r="AL892" i="1"/>
  <c r="AD893" i="1"/>
  <c r="AE893" i="1"/>
  <c r="AF893" i="1"/>
  <c r="AG893" i="1"/>
  <c r="AH893" i="1"/>
  <c r="AL893" i="1"/>
  <c r="AD894" i="1"/>
  <c r="AE894" i="1"/>
  <c r="AF894" i="1"/>
  <c r="AG894" i="1"/>
  <c r="AH894" i="1"/>
  <c r="AL894" i="1"/>
  <c r="AD895" i="1"/>
  <c r="AE895" i="1"/>
  <c r="AF895" i="1"/>
  <c r="AG895" i="1"/>
  <c r="AH895" i="1"/>
  <c r="AL895" i="1"/>
  <c r="AD896" i="1"/>
  <c r="AE896" i="1"/>
  <c r="AF896" i="1"/>
  <c r="AG896" i="1"/>
  <c r="AH896" i="1"/>
  <c r="AL896" i="1"/>
  <c r="AL730" i="1"/>
  <c r="AE730" i="1"/>
  <c r="AF730" i="1"/>
  <c r="AG730" i="1"/>
  <c r="AH730" i="1"/>
  <c r="AD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U731" i="1"/>
  <c r="V731" i="1"/>
  <c r="W731" i="1"/>
  <c r="X731" i="1"/>
  <c r="Y731" i="1"/>
  <c r="U732" i="1"/>
  <c r="V732" i="1"/>
  <c r="W732" i="1"/>
  <c r="X732" i="1"/>
  <c r="Y732" i="1"/>
  <c r="U733" i="1"/>
  <c r="V733" i="1"/>
  <c r="W733" i="1"/>
  <c r="X733" i="1"/>
  <c r="Y733" i="1"/>
  <c r="U734" i="1"/>
  <c r="V734" i="1"/>
  <c r="W734" i="1"/>
  <c r="X734" i="1"/>
  <c r="Y734" i="1"/>
  <c r="U735" i="1"/>
  <c r="V735" i="1"/>
  <c r="W735" i="1"/>
  <c r="X735" i="1"/>
  <c r="Y735" i="1"/>
  <c r="U736" i="1"/>
  <c r="V736" i="1"/>
  <c r="W736" i="1"/>
  <c r="X736" i="1"/>
  <c r="Y736" i="1"/>
  <c r="U737" i="1"/>
  <c r="V737" i="1"/>
  <c r="W737" i="1"/>
  <c r="X737" i="1"/>
  <c r="Y737" i="1"/>
  <c r="U738" i="1"/>
  <c r="V738" i="1"/>
  <c r="W738" i="1"/>
  <c r="X738" i="1"/>
  <c r="Y738" i="1"/>
  <c r="U739" i="1"/>
  <c r="V739" i="1"/>
  <c r="W739" i="1"/>
  <c r="X739" i="1"/>
  <c r="Y739" i="1"/>
  <c r="U740" i="1"/>
  <c r="V740" i="1"/>
  <c r="W740" i="1"/>
  <c r="X740" i="1"/>
  <c r="Y740" i="1"/>
  <c r="U741" i="1"/>
  <c r="V741" i="1"/>
  <c r="W741" i="1"/>
  <c r="X741" i="1"/>
  <c r="Y741" i="1"/>
  <c r="U742" i="1"/>
  <c r="V742" i="1"/>
  <c r="W742" i="1"/>
  <c r="X742" i="1"/>
  <c r="Y742" i="1"/>
  <c r="U743" i="1"/>
  <c r="V743" i="1"/>
  <c r="W743" i="1"/>
  <c r="X743" i="1"/>
  <c r="Y743" i="1"/>
  <c r="U744" i="1"/>
  <c r="V744" i="1"/>
  <c r="W744" i="1"/>
  <c r="X744" i="1"/>
  <c r="Y744" i="1"/>
  <c r="U745" i="1"/>
  <c r="V745" i="1"/>
  <c r="W745" i="1"/>
  <c r="X745" i="1"/>
  <c r="Y745" i="1"/>
  <c r="U746" i="1"/>
  <c r="V746" i="1"/>
  <c r="W746" i="1"/>
  <c r="X746" i="1"/>
  <c r="Y746" i="1"/>
  <c r="U747" i="1"/>
  <c r="V747" i="1"/>
  <c r="W747" i="1"/>
  <c r="X747" i="1"/>
  <c r="Y747" i="1"/>
  <c r="U748" i="1"/>
  <c r="V748" i="1"/>
  <c r="W748" i="1"/>
  <c r="X748" i="1"/>
  <c r="Y748" i="1"/>
  <c r="U749" i="1"/>
  <c r="V749" i="1"/>
  <c r="W749" i="1"/>
  <c r="X749" i="1"/>
  <c r="Y749" i="1"/>
  <c r="U750" i="1"/>
  <c r="V750" i="1"/>
  <c r="W750" i="1"/>
  <c r="X750" i="1"/>
  <c r="Y750" i="1"/>
  <c r="U751" i="1"/>
  <c r="V751" i="1"/>
  <c r="W751" i="1"/>
  <c r="X751" i="1"/>
  <c r="Y751" i="1"/>
  <c r="U752" i="1"/>
  <c r="V752" i="1"/>
  <c r="W752" i="1"/>
  <c r="X752" i="1"/>
  <c r="Y752" i="1"/>
  <c r="U753" i="1"/>
  <c r="V753" i="1"/>
  <c r="W753" i="1"/>
  <c r="X753" i="1"/>
  <c r="Y753" i="1"/>
  <c r="U754" i="1"/>
  <c r="V754" i="1"/>
  <c r="W754" i="1"/>
  <c r="X754" i="1"/>
  <c r="Y754" i="1"/>
  <c r="U755" i="1"/>
  <c r="V755" i="1"/>
  <c r="W755" i="1"/>
  <c r="X755" i="1"/>
  <c r="Y755" i="1"/>
  <c r="U756" i="1"/>
  <c r="V756" i="1"/>
  <c r="W756" i="1"/>
  <c r="X756" i="1"/>
  <c r="Y756" i="1"/>
  <c r="U757" i="1"/>
  <c r="V757" i="1"/>
  <c r="W757" i="1"/>
  <c r="X757" i="1"/>
  <c r="Y757" i="1"/>
  <c r="U758" i="1"/>
  <c r="V758" i="1"/>
  <c r="W758" i="1"/>
  <c r="X758" i="1"/>
  <c r="Y758" i="1"/>
  <c r="U759" i="1"/>
  <c r="V759" i="1"/>
  <c r="W759" i="1"/>
  <c r="X759" i="1"/>
  <c r="Y759" i="1"/>
  <c r="U760" i="1"/>
  <c r="V760" i="1"/>
  <c r="W760" i="1"/>
  <c r="X760" i="1"/>
  <c r="Y760" i="1"/>
  <c r="U761" i="1"/>
  <c r="V761" i="1"/>
  <c r="W761" i="1"/>
  <c r="X761" i="1"/>
  <c r="Y761" i="1"/>
  <c r="U762" i="1"/>
  <c r="V762" i="1"/>
  <c r="W762" i="1"/>
  <c r="X762" i="1"/>
  <c r="Y762" i="1"/>
  <c r="U763" i="1"/>
  <c r="V763" i="1"/>
  <c r="W763" i="1"/>
  <c r="X763" i="1"/>
  <c r="Y763" i="1"/>
  <c r="U764" i="1"/>
  <c r="V764" i="1"/>
  <c r="W764" i="1"/>
  <c r="X764" i="1"/>
  <c r="Y764" i="1"/>
  <c r="U765" i="1"/>
  <c r="V765" i="1"/>
  <c r="W765" i="1"/>
  <c r="X765" i="1"/>
  <c r="Y765" i="1"/>
  <c r="U766" i="1"/>
  <c r="V766" i="1"/>
  <c r="W766" i="1"/>
  <c r="X766" i="1"/>
  <c r="Y766" i="1"/>
  <c r="U767" i="1"/>
  <c r="V767" i="1"/>
  <c r="W767" i="1"/>
  <c r="X767" i="1"/>
  <c r="Y767" i="1"/>
  <c r="U768" i="1"/>
  <c r="V768" i="1"/>
  <c r="W768" i="1"/>
  <c r="X768" i="1"/>
  <c r="Y768" i="1"/>
  <c r="U769" i="1"/>
  <c r="V769" i="1"/>
  <c r="W769" i="1"/>
  <c r="X769" i="1"/>
  <c r="Y769" i="1"/>
  <c r="U770" i="1"/>
  <c r="V770" i="1"/>
  <c r="W770" i="1"/>
  <c r="X770" i="1"/>
  <c r="Y770" i="1"/>
  <c r="U771" i="1"/>
  <c r="V771" i="1"/>
  <c r="W771" i="1"/>
  <c r="X771" i="1"/>
  <c r="Y771" i="1"/>
  <c r="U772" i="1"/>
  <c r="V772" i="1"/>
  <c r="W772" i="1"/>
  <c r="X772" i="1"/>
  <c r="Y772" i="1"/>
  <c r="U773" i="1"/>
  <c r="V773" i="1"/>
  <c r="W773" i="1"/>
  <c r="X773" i="1"/>
  <c r="Y773" i="1"/>
  <c r="U774" i="1"/>
  <c r="V774" i="1"/>
  <c r="W774" i="1"/>
  <c r="X774" i="1"/>
  <c r="Y774" i="1"/>
  <c r="U775" i="1"/>
  <c r="V775" i="1"/>
  <c r="W775" i="1"/>
  <c r="X775" i="1"/>
  <c r="Y775" i="1"/>
  <c r="U776" i="1"/>
  <c r="V776" i="1"/>
  <c r="W776" i="1"/>
  <c r="X776" i="1"/>
  <c r="Y776" i="1"/>
  <c r="U777" i="1"/>
  <c r="V777" i="1"/>
  <c r="W777" i="1"/>
  <c r="X777" i="1"/>
  <c r="Y777" i="1"/>
  <c r="U778" i="1"/>
  <c r="V778" i="1"/>
  <c r="W778" i="1"/>
  <c r="X778" i="1"/>
  <c r="Y778" i="1"/>
  <c r="U779" i="1"/>
  <c r="V779" i="1"/>
  <c r="W779" i="1"/>
  <c r="X779" i="1"/>
  <c r="Y779" i="1"/>
  <c r="U780" i="1"/>
  <c r="V780" i="1"/>
  <c r="W780" i="1"/>
  <c r="X780" i="1"/>
  <c r="Y780" i="1"/>
  <c r="U781" i="1"/>
  <c r="V781" i="1"/>
  <c r="W781" i="1"/>
  <c r="X781" i="1"/>
  <c r="Y781" i="1"/>
  <c r="U782" i="1"/>
  <c r="V782" i="1"/>
  <c r="W782" i="1"/>
  <c r="X782" i="1"/>
  <c r="Y782" i="1"/>
  <c r="U783" i="1"/>
  <c r="V783" i="1"/>
  <c r="W783" i="1"/>
  <c r="X783" i="1"/>
  <c r="Y783" i="1"/>
  <c r="U784" i="1"/>
  <c r="V784" i="1"/>
  <c r="W784" i="1"/>
  <c r="X784" i="1"/>
  <c r="Y784" i="1"/>
  <c r="U785" i="1"/>
  <c r="V785" i="1"/>
  <c r="W785" i="1"/>
  <c r="X785" i="1"/>
  <c r="Y785" i="1"/>
  <c r="U786" i="1"/>
  <c r="V786" i="1"/>
  <c r="W786" i="1"/>
  <c r="X786" i="1"/>
  <c r="Y786" i="1"/>
  <c r="U787" i="1"/>
  <c r="V787" i="1"/>
  <c r="W787" i="1"/>
  <c r="X787" i="1"/>
  <c r="Y787" i="1"/>
  <c r="U788" i="1"/>
  <c r="V788" i="1"/>
  <c r="W788" i="1"/>
  <c r="X788" i="1"/>
  <c r="Y788" i="1"/>
  <c r="U789" i="1"/>
  <c r="V789" i="1"/>
  <c r="W789" i="1"/>
  <c r="X789" i="1"/>
  <c r="Y789" i="1"/>
  <c r="U790" i="1"/>
  <c r="V790" i="1"/>
  <c r="W790" i="1"/>
  <c r="X790" i="1"/>
  <c r="Y790" i="1"/>
  <c r="U791" i="1"/>
  <c r="V791" i="1"/>
  <c r="W791" i="1"/>
  <c r="X791" i="1"/>
  <c r="Y791" i="1"/>
  <c r="U792" i="1"/>
  <c r="V792" i="1"/>
  <c r="W792" i="1"/>
  <c r="X792" i="1"/>
  <c r="Y792" i="1"/>
  <c r="U793" i="1"/>
  <c r="V793" i="1"/>
  <c r="W793" i="1"/>
  <c r="X793" i="1"/>
  <c r="Y793" i="1"/>
  <c r="U794" i="1"/>
  <c r="V794" i="1"/>
  <c r="W794" i="1"/>
  <c r="X794" i="1"/>
  <c r="Y794" i="1"/>
  <c r="U795" i="1"/>
  <c r="V795" i="1"/>
  <c r="W795" i="1"/>
  <c r="X795" i="1"/>
  <c r="Y795" i="1"/>
  <c r="U796" i="1"/>
  <c r="V796" i="1"/>
  <c r="W796" i="1"/>
  <c r="X796" i="1"/>
  <c r="Y796" i="1"/>
  <c r="U797" i="1"/>
  <c r="V797" i="1"/>
  <c r="W797" i="1"/>
  <c r="X797" i="1"/>
  <c r="Y797" i="1"/>
  <c r="U798" i="1"/>
  <c r="V798" i="1"/>
  <c r="W798" i="1"/>
  <c r="X798" i="1"/>
  <c r="Y798" i="1"/>
  <c r="U799" i="1"/>
  <c r="V799" i="1"/>
  <c r="W799" i="1"/>
  <c r="X799" i="1"/>
  <c r="Y799" i="1"/>
  <c r="U800" i="1"/>
  <c r="V800" i="1"/>
  <c r="W800" i="1"/>
  <c r="X800" i="1"/>
  <c r="Y800" i="1"/>
  <c r="U801" i="1"/>
  <c r="V801" i="1"/>
  <c r="W801" i="1"/>
  <c r="X801" i="1"/>
  <c r="Y801" i="1"/>
  <c r="U802" i="1"/>
  <c r="V802" i="1"/>
  <c r="W802" i="1"/>
  <c r="X802" i="1"/>
  <c r="Y802" i="1"/>
  <c r="U803" i="1"/>
  <c r="V803" i="1"/>
  <c r="W803" i="1"/>
  <c r="X803" i="1"/>
  <c r="Y803" i="1"/>
  <c r="U804" i="1"/>
  <c r="V804" i="1"/>
  <c r="W804" i="1"/>
  <c r="X804" i="1"/>
  <c r="Y804" i="1"/>
  <c r="U805" i="1"/>
  <c r="V805" i="1"/>
  <c r="W805" i="1"/>
  <c r="X805" i="1"/>
  <c r="Y805" i="1"/>
  <c r="U806" i="1"/>
  <c r="V806" i="1"/>
  <c r="W806" i="1"/>
  <c r="X806" i="1"/>
  <c r="Y806" i="1"/>
  <c r="U807" i="1"/>
  <c r="V807" i="1"/>
  <c r="W807" i="1"/>
  <c r="X807" i="1"/>
  <c r="Y807" i="1"/>
  <c r="U808" i="1"/>
  <c r="V808" i="1"/>
  <c r="W808" i="1"/>
  <c r="X808" i="1"/>
  <c r="Y808" i="1"/>
  <c r="U809" i="1"/>
  <c r="V809" i="1"/>
  <c r="W809" i="1"/>
  <c r="X809" i="1"/>
  <c r="Y809" i="1"/>
  <c r="U810" i="1"/>
  <c r="V810" i="1"/>
  <c r="W810" i="1"/>
  <c r="X810" i="1"/>
  <c r="Y810" i="1"/>
  <c r="U811" i="1"/>
  <c r="V811" i="1"/>
  <c r="W811" i="1"/>
  <c r="X811" i="1"/>
  <c r="Y811" i="1"/>
  <c r="U812" i="1"/>
  <c r="V812" i="1"/>
  <c r="W812" i="1"/>
  <c r="X812" i="1"/>
  <c r="Y812" i="1"/>
  <c r="U813" i="1"/>
  <c r="V813" i="1"/>
  <c r="W813" i="1"/>
  <c r="X813" i="1"/>
  <c r="Y813" i="1"/>
  <c r="U814" i="1"/>
  <c r="V814" i="1"/>
  <c r="W814" i="1"/>
  <c r="X814" i="1"/>
  <c r="Y814" i="1"/>
  <c r="U815" i="1"/>
  <c r="V815" i="1"/>
  <c r="W815" i="1"/>
  <c r="X815" i="1"/>
  <c r="Y815" i="1"/>
  <c r="U816" i="1"/>
  <c r="V816" i="1"/>
  <c r="W816" i="1"/>
  <c r="X816" i="1"/>
  <c r="Y816" i="1"/>
  <c r="U817" i="1"/>
  <c r="V817" i="1"/>
  <c r="W817" i="1"/>
  <c r="X817" i="1"/>
  <c r="Y817" i="1"/>
  <c r="U818" i="1"/>
  <c r="V818" i="1"/>
  <c r="W818" i="1"/>
  <c r="X818" i="1"/>
  <c r="Y818" i="1"/>
  <c r="U819" i="1"/>
  <c r="V819" i="1"/>
  <c r="W819" i="1"/>
  <c r="X819" i="1"/>
  <c r="Y819" i="1"/>
  <c r="U820" i="1"/>
  <c r="V820" i="1"/>
  <c r="W820" i="1"/>
  <c r="X820" i="1"/>
  <c r="Y820" i="1"/>
  <c r="U821" i="1"/>
  <c r="V821" i="1"/>
  <c r="W821" i="1"/>
  <c r="X821" i="1"/>
  <c r="Y821" i="1"/>
  <c r="U822" i="1"/>
  <c r="V822" i="1"/>
  <c r="W822" i="1"/>
  <c r="X822" i="1"/>
  <c r="Y822" i="1"/>
  <c r="U823" i="1"/>
  <c r="V823" i="1"/>
  <c r="W823" i="1"/>
  <c r="X823" i="1"/>
  <c r="Y823" i="1"/>
  <c r="U824" i="1"/>
  <c r="V824" i="1"/>
  <c r="W824" i="1"/>
  <c r="X824" i="1"/>
  <c r="Y824" i="1"/>
  <c r="U825" i="1"/>
  <c r="V825" i="1"/>
  <c r="W825" i="1"/>
  <c r="X825" i="1"/>
  <c r="Y825" i="1"/>
  <c r="U826" i="1"/>
  <c r="V826" i="1"/>
  <c r="W826" i="1"/>
  <c r="X826" i="1"/>
  <c r="Y826" i="1"/>
  <c r="U827" i="1"/>
  <c r="V827" i="1"/>
  <c r="W827" i="1"/>
  <c r="X827" i="1"/>
  <c r="Y827" i="1"/>
  <c r="U828" i="1"/>
  <c r="V828" i="1"/>
  <c r="W828" i="1"/>
  <c r="X828" i="1"/>
  <c r="Y828" i="1"/>
  <c r="U829" i="1"/>
  <c r="V829" i="1"/>
  <c r="W829" i="1"/>
  <c r="X829" i="1"/>
  <c r="Y829" i="1"/>
  <c r="U830" i="1"/>
  <c r="V830" i="1"/>
  <c r="W830" i="1"/>
  <c r="X830" i="1"/>
  <c r="Y830" i="1"/>
  <c r="U831" i="1"/>
  <c r="V831" i="1"/>
  <c r="W831" i="1"/>
  <c r="X831" i="1"/>
  <c r="Y831" i="1"/>
  <c r="U832" i="1"/>
  <c r="V832" i="1"/>
  <c r="W832" i="1"/>
  <c r="X832" i="1"/>
  <c r="Y832" i="1"/>
  <c r="U833" i="1"/>
  <c r="V833" i="1"/>
  <c r="W833" i="1"/>
  <c r="X833" i="1"/>
  <c r="Y833" i="1"/>
  <c r="U834" i="1"/>
  <c r="V834" i="1"/>
  <c r="W834" i="1"/>
  <c r="X834" i="1"/>
  <c r="Y834" i="1"/>
  <c r="U835" i="1"/>
  <c r="V835" i="1"/>
  <c r="W835" i="1"/>
  <c r="X835" i="1"/>
  <c r="Y835" i="1"/>
  <c r="U836" i="1"/>
  <c r="V836" i="1"/>
  <c r="W836" i="1"/>
  <c r="X836" i="1"/>
  <c r="Y836" i="1"/>
  <c r="U837" i="1"/>
  <c r="V837" i="1"/>
  <c r="W837" i="1"/>
  <c r="X837" i="1"/>
  <c r="Y837" i="1"/>
  <c r="U838" i="1"/>
  <c r="V838" i="1"/>
  <c r="W838" i="1"/>
  <c r="X838" i="1"/>
  <c r="Y838" i="1"/>
  <c r="U839" i="1"/>
  <c r="V839" i="1"/>
  <c r="W839" i="1"/>
  <c r="X839" i="1"/>
  <c r="Y839" i="1"/>
  <c r="U840" i="1"/>
  <c r="V840" i="1"/>
  <c r="W840" i="1"/>
  <c r="X840" i="1"/>
  <c r="Y840" i="1"/>
  <c r="U841" i="1"/>
  <c r="V841" i="1"/>
  <c r="W841" i="1"/>
  <c r="X841" i="1"/>
  <c r="Y841" i="1"/>
  <c r="U842" i="1"/>
  <c r="V842" i="1"/>
  <c r="W842" i="1"/>
  <c r="X842" i="1"/>
  <c r="Y842" i="1"/>
  <c r="U843" i="1"/>
  <c r="V843" i="1"/>
  <c r="W843" i="1"/>
  <c r="X843" i="1"/>
  <c r="Y843" i="1"/>
  <c r="U844" i="1"/>
  <c r="V844" i="1"/>
  <c r="W844" i="1"/>
  <c r="X844" i="1"/>
  <c r="Y844" i="1"/>
  <c r="U845" i="1"/>
  <c r="V845" i="1"/>
  <c r="W845" i="1"/>
  <c r="X845" i="1"/>
  <c r="Y845" i="1"/>
  <c r="U846" i="1"/>
  <c r="V846" i="1"/>
  <c r="W846" i="1"/>
  <c r="X846" i="1"/>
  <c r="Y846" i="1"/>
  <c r="U847" i="1"/>
  <c r="V847" i="1"/>
  <c r="W847" i="1"/>
  <c r="X847" i="1"/>
  <c r="Y847" i="1"/>
  <c r="U848" i="1"/>
  <c r="V848" i="1"/>
  <c r="W848" i="1"/>
  <c r="X848" i="1"/>
  <c r="Y848" i="1"/>
  <c r="U849" i="1"/>
  <c r="V849" i="1"/>
  <c r="W849" i="1"/>
  <c r="X849" i="1"/>
  <c r="Y849" i="1"/>
  <c r="U850" i="1"/>
  <c r="V850" i="1"/>
  <c r="W850" i="1"/>
  <c r="X850" i="1"/>
  <c r="Y850" i="1"/>
  <c r="U851" i="1"/>
  <c r="V851" i="1"/>
  <c r="W851" i="1"/>
  <c r="X851" i="1"/>
  <c r="Y851" i="1"/>
  <c r="U852" i="1"/>
  <c r="V852" i="1"/>
  <c r="W852" i="1"/>
  <c r="X852" i="1"/>
  <c r="Y852" i="1"/>
  <c r="U853" i="1"/>
  <c r="V853" i="1"/>
  <c r="W853" i="1"/>
  <c r="X853" i="1"/>
  <c r="Y853" i="1"/>
  <c r="U854" i="1"/>
  <c r="V854" i="1"/>
  <c r="W854" i="1"/>
  <c r="X854" i="1"/>
  <c r="Y854" i="1"/>
  <c r="U855" i="1"/>
  <c r="V855" i="1"/>
  <c r="W855" i="1"/>
  <c r="X855" i="1"/>
  <c r="Y855" i="1"/>
  <c r="U856" i="1"/>
  <c r="V856" i="1"/>
  <c r="W856" i="1"/>
  <c r="X856" i="1"/>
  <c r="Y856" i="1"/>
  <c r="U857" i="1"/>
  <c r="V857" i="1"/>
  <c r="W857" i="1"/>
  <c r="X857" i="1"/>
  <c r="Y857" i="1"/>
  <c r="U858" i="1"/>
  <c r="V858" i="1"/>
  <c r="W858" i="1"/>
  <c r="X858" i="1"/>
  <c r="Y858" i="1"/>
  <c r="U859" i="1"/>
  <c r="V859" i="1"/>
  <c r="W859" i="1"/>
  <c r="X859" i="1"/>
  <c r="Y859" i="1"/>
  <c r="U860" i="1"/>
  <c r="V860" i="1"/>
  <c r="W860" i="1"/>
  <c r="X860" i="1"/>
  <c r="Y860" i="1"/>
  <c r="U861" i="1"/>
  <c r="V861" i="1"/>
  <c r="W861" i="1"/>
  <c r="X861" i="1"/>
  <c r="Y861" i="1"/>
  <c r="U862" i="1"/>
  <c r="V862" i="1"/>
  <c r="W862" i="1"/>
  <c r="X862" i="1"/>
  <c r="Y862" i="1"/>
  <c r="U863" i="1"/>
  <c r="V863" i="1"/>
  <c r="W863" i="1"/>
  <c r="X863" i="1"/>
  <c r="Y863" i="1"/>
  <c r="U864" i="1"/>
  <c r="V864" i="1"/>
  <c r="W864" i="1"/>
  <c r="X864" i="1"/>
  <c r="Y864" i="1"/>
  <c r="U865" i="1"/>
  <c r="V865" i="1"/>
  <c r="W865" i="1"/>
  <c r="X865" i="1"/>
  <c r="Y865" i="1"/>
  <c r="U866" i="1"/>
  <c r="V866" i="1"/>
  <c r="W866" i="1"/>
  <c r="X866" i="1"/>
  <c r="Y866" i="1"/>
  <c r="U867" i="1"/>
  <c r="V867" i="1"/>
  <c r="W867" i="1"/>
  <c r="X867" i="1"/>
  <c r="Y867" i="1"/>
  <c r="U868" i="1"/>
  <c r="V868" i="1"/>
  <c r="W868" i="1"/>
  <c r="X868" i="1"/>
  <c r="Y868" i="1"/>
  <c r="U869" i="1"/>
  <c r="V869" i="1"/>
  <c r="W869" i="1"/>
  <c r="X869" i="1"/>
  <c r="Y869" i="1"/>
  <c r="U870" i="1"/>
  <c r="V870" i="1"/>
  <c r="W870" i="1"/>
  <c r="X870" i="1"/>
  <c r="Y870" i="1"/>
  <c r="U871" i="1"/>
  <c r="V871" i="1"/>
  <c r="W871" i="1"/>
  <c r="X871" i="1"/>
  <c r="Y871" i="1"/>
  <c r="U872" i="1"/>
  <c r="V872" i="1"/>
  <c r="W872" i="1"/>
  <c r="X872" i="1"/>
  <c r="Y872" i="1"/>
  <c r="U873" i="1"/>
  <c r="V873" i="1"/>
  <c r="W873" i="1"/>
  <c r="X873" i="1"/>
  <c r="Y873" i="1"/>
  <c r="U874" i="1"/>
  <c r="V874" i="1"/>
  <c r="W874" i="1"/>
  <c r="X874" i="1"/>
  <c r="Y874" i="1"/>
  <c r="U875" i="1"/>
  <c r="V875" i="1"/>
  <c r="W875" i="1"/>
  <c r="X875" i="1"/>
  <c r="Y875" i="1"/>
  <c r="U876" i="1"/>
  <c r="V876" i="1"/>
  <c r="W876" i="1"/>
  <c r="X876" i="1"/>
  <c r="Y876" i="1"/>
  <c r="U877" i="1"/>
  <c r="V877" i="1"/>
  <c r="W877" i="1"/>
  <c r="X877" i="1"/>
  <c r="Y877" i="1"/>
  <c r="U878" i="1"/>
  <c r="V878" i="1"/>
  <c r="W878" i="1"/>
  <c r="X878" i="1"/>
  <c r="Y878" i="1"/>
  <c r="U879" i="1"/>
  <c r="V879" i="1"/>
  <c r="W879" i="1"/>
  <c r="X879" i="1"/>
  <c r="Y879" i="1"/>
  <c r="U880" i="1"/>
  <c r="V880" i="1"/>
  <c r="W880" i="1"/>
  <c r="X880" i="1"/>
  <c r="Y880" i="1"/>
  <c r="U881" i="1"/>
  <c r="V881" i="1"/>
  <c r="W881" i="1"/>
  <c r="X881" i="1"/>
  <c r="Y881" i="1"/>
  <c r="U882" i="1"/>
  <c r="V882" i="1"/>
  <c r="W882" i="1"/>
  <c r="X882" i="1"/>
  <c r="Y882" i="1"/>
  <c r="U883" i="1"/>
  <c r="V883" i="1"/>
  <c r="W883" i="1"/>
  <c r="X883" i="1"/>
  <c r="Y883" i="1"/>
  <c r="U884" i="1"/>
  <c r="V884" i="1"/>
  <c r="W884" i="1"/>
  <c r="X884" i="1"/>
  <c r="Y884" i="1"/>
  <c r="U885" i="1"/>
  <c r="V885" i="1"/>
  <c r="W885" i="1"/>
  <c r="X885" i="1"/>
  <c r="Y885" i="1"/>
  <c r="U886" i="1"/>
  <c r="V886" i="1"/>
  <c r="W886" i="1"/>
  <c r="X886" i="1"/>
  <c r="Y886" i="1"/>
  <c r="U887" i="1"/>
  <c r="V887" i="1"/>
  <c r="W887" i="1"/>
  <c r="X887" i="1"/>
  <c r="Y887" i="1"/>
  <c r="U888" i="1"/>
  <c r="V888" i="1"/>
  <c r="W888" i="1"/>
  <c r="X888" i="1"/>
  <c r="Y888" i="1"/>
  <c r="U889" i="1"/>
  <c r="V889" i="1"/>
  <c r="W889" i="1"/>
  <c r="X889" i="1"/>
  <c r="Y889" i="1"/>
  <c r="U890" i="1"/>
  <c r="V890" i="1"/>
  <c r="W890" i="1"/>
  <c r="X890" i="1"/>
  <c r="Y890" i="1"/>
  <c r="U891" i="1"/>
  <c r="V891" i="1"/>
  <c r="W891" i="1"/>
  <c r="X891" i="1"/>
  <c r="Y891" i="1"/>
  <c r="U892" i="1"/>
  <c r="V892" i="1"/>
  <c r="W892" i="1"/>
  <c r="X892" i="1"/>
  <c r="Y892" i="1"/>
  <c r="U893" i="1"/>
  <c r="V893" i="1"/>
  <c r="W893" i="1"/>
  <c r="X893" i="1"/>
  <c r="Y893" i="1"/>
  <c r="U894" i="1"/>
  <c r="V894" i="1"/>
  <c r="W894" i="1"/>
  <c r="X894" i="1"/>
  <c r="Y894" i="1"/>
  <c r="U895" i="1"/>
  <c r="V895" i="1"/>
  <c r="W895" i="1"/>
  <c r="X895" i="1"/>
  <c r="Y895" i="1"/>
  <c r="U896" i="1"/>
  <c r="V896" i="1"/>
  <c r="W896" i="1"/>
  <c r="X896" i="1"/>
  <c r="Y896" i="1"/>
  <c r="AC730" i="1"/>
  <c r="V730" i="1"/>
  <c r="W730" i="1"/>
  <c r="X730" i="1"/>
  <c r="Y730" i="1"/>
  <c r="U730" i="1"/>
  <c r="V530" i="1"/>
  <c r="W530" i="1"/>
  <c r="X530" i="1"/>
  <c r="Y530" i="1"/>
  <c r="AB530" i="1"/>
  <c r="AC530" i="1"/>
  <c r="AE530" i="1"/>
  <c r="AF530" i="1"/>
  <c r="AG530" i="1"/>
  <c r="AH530" i="1"/>
  <c r="AK530" i="1"/>
  <c r="AL530" i="1"/>
  <c r="V531" i="1"/>
  <c r="W531" i="1"/>
  <c r="X531" i="1"/>
  <c r="Y531" i="1"/>
  <c r="AB531" i="1"/>
  <c r="AC531" i="1"/>
  <c r="AE531" i="1"/>
  <c r="AF531" i="1"/>
  <c r="AG531" i="1"/>
  <c r="AH531" i="1"/>
  <c r="AK531" i="1"/>
  <c r="AL531" i="1"/>
  <c r="V532" i="1"/>
  <c r="W532" i="1"/>
  <c r="X532" i="1"/>
  <c r="Y532" i="1"/>
  <c r="AB532" i="1"/>
  <c r="AC532" i="1"/>
  <c r="AE532" i="1"/>
  <c r="AF532" i="1"/>
  <c r="AG532" i="1"/>
  <c r="AH532" i="1"/>
  <c r="AK532" i="1"/>
  <c r="AL532" i="1"/>
  <c r="V533" i="1"/>
  <c r="W533" i="1"/>
  <c r="X533" i="1"/>
  <c r="Y533" i="1"/>
  <c r="AB533" i="1"/>
  <c r="AC533" i="1"/>
  <c r="AE533" i="1"/>
  <c r="AF533" i="1"/>
  <c r="AG533" i="1"/>
  <c r="AH533" i="1"/>
  <c r="AK533" i="1"/>
  <c r="AL533" i="1"/>
  <c r="V534" i="1"/>
  <c r="W534" i="1"/>
  <c r="X534" i="1"/>
  <c r="Y534" i="1"/>
  <c r="AB534" i="1"/>
  <c r="AC534" i="1"/>
  <c r="AE534" i="1"/>
  <c r="AF534" i="1"/>
  <c r="AG534" i="1"/>
  <c r="AH534" i="1"/>
  <c r="AK534" i="1"/>
  <c r="AL534" i="1"/>
  <c r="V535" i="1"/>
  <c r="W535" i="1"/>
  <c r="X535" i="1"/>
  <c r="Y535" i="1"/>
  <c r="AB535" i="1"/>
  <c r="AC535" i="1"/>
  <c r="AE535" i="1"/>
  <c r="AF535" i="1"/>
  <c r="AG535" i="1"/>
  <c r="AH535" i="1"/>
  <c r="AK535" i="1"/>
  <c r="AL535" i="1"/>
  <c r="V536" i="1"/>
  <c r="W536" i="1"/>
  <c r="X536" i="1"/>
  <c r="Y536" i="1"/>
  <c r="AB536" i="1"/>
  <c r="AC536" i="1"/>
  <c r="AE536" i="1"/>
  <c r="AF536" i="1"/>
  <c r="AG536" i="1"/>
  <c r="AH536" i="1"/>
  <c r="AK536" i="1"/>
  <c r="AL536" i="1"/>
  <c r="V537" i="1"/>
  <c r="W537" i="1"/>
  <c r="X537" i="1"/>
  <c r="Y537" i="1"/>
  <c r="AB537" i="1"/>
  <c r="AC537" i="1"/>
  <c r="AE537" i="1"/>
  <c r="AF537" i="1"/>
  <c r="AG537" i="1"/>
  <c r="AH537" i="1"/>
  <c r="AK537" i="1"/>
  <c r="AL537" i="1"/>
  <c r="V538" i="1"/>
  <c r="W538" i="1"/>
  <c r="X538" i="1"/>
  <c r="Y538" i="1"/>
  <c r="AB538" i="1"/>
  <c r="AC538" i="1"/>
  <c r="AE538" i="1"/>
  <c r="AF538" i="1"/>
  <c r="AG538" i="1"/>
  <c r="AH538" i="1"/>
  <c r="AK538" i="1"/>
  <c r="AL538" i="1"/>
  <c r="V539" i="1"/>
  <c r="W539" i="1"/>
  <c r="X539" i="1"/>
  <c r="Y539" i="1"/>
  <c r="AB539" i="1"/>
  <c r="AC539" i="1"/>
  <c r="AE539" i="1"/>
  <c r="AF539" i="1"/>
  <c r="AG539" i="1"/>
  <c r="AH539" i="1"/>
  <c r="AK539" i="1"/>
  <c r="AL539" i="1"/>
  <c r="V540" i="1"/>
  <c r="W540" i="1"/>
  <c r="X540" i="1"/>
  <c r="Y540" i="1"/>
  <c r="AB540" i="1"/>
  <c r="AC540" i="1"/>
  <c r="AE540" i="1"/>
  <c r="AF540" i="1"/>
  <c r="AG540" i="1"/>
  <c r="AH540" i="1"/>
  <c r="AK540" i="1"/>
  <c r="AL540" i="1"/>
  <c r="V541" i="1"/>
  <c r="W541" i="1"/>
  <c r="X541" i="1"/>
  <c r="Y541" i="1"/>
  <c r="AB541" i="1"/>
  <c r="AC541" i="1"/>
  <c r="AE541" i="1"/>
  <c r="AF541" i="1"/>
  <c r="AG541" i="1"/>
  <c r="AH541" i="1"/>
  <c r="AK541" i="1"/>
  <c r="AL541" i="1"/>
  <c r="V542" i="1"/>
  <c r="W542" i="1"/>
  <c r="X542" i="1"/>
  <c r="Y542" i="1"/>
  <c r="AB542" i="1"/>
  <c r="AC542" i="1"/>
  <c r="AE542" i="1"/>
  <c r="AF542" i="1"/>
  <c r="AG542" i="1"/>
  <c r="AH542" i="1"/>
  <c r="AK542" i="1"/>
  <c r="AL542" i="1"/>
  <c r="V543" i="1"/>
  <c r="W543" i="1"/>
  <c r="X543" i="1"/>
  <c r="Y543" i="1"/>
  <c r="AB543" i="1"/>
  <c r="AC543" i="1"/>
  <c r="AE543" i="1"/>
  <c r="AF543" i="1"/>
  <c r="AG543" i="1"/>
  <c r="AH543" i="1"/>
  <c r="AK543" i="1"/>
  <c r="AL543" i="1"/>
  <c r="V544" i="1"/>
  <c r="W544" i="1"/>
  <c r="X544" i="1"/>
  <c r="Y544" i="1"/>
  <c r="AB544" i="1"/>
  <c r="AC544" i="1"/>
  <c r="AE544" i="1"/>
  <c r="AF544" i="1"/>
  <c r="AG544" i="1"/>
  <c r="AH544" i="1"/>
  <c r="AK544" i="1"/>
  <c r="AL544" i="1"/>
  <c r="V545" i="1"/>
  <c r="W545" i="1"/>
  <c r="X545" i="1"/>
  <c r="Y545" i="1"/>
  <c r="AB545" i="1"/>
  <c r="AC545" i="1"/>
  <c r="AE545" i="1"/>
  <c r="AF545" i="1"/>
  <c r="AG545" i="1"/>
  <c r="AH545" i="1"/>
  <c r="AK545" i="1"/>
  <c r="AL545" i="1"/>
  <c r="V546" i="1"/>
  <c r="W546" i="1"/>
  <c r="X546" i="1"/>
  <c r="Y546" i="1"/>
  <c r="AB546" i="1"/>
  <c r="AC546" i="1"/>
  <c r="AE546" i="1"/>
  <c r="AF546" i="1"/>
  <c r="AG546" i="1"/>
  <c r="AH546" i="1"/>
  <c r="AK546" i="1"/>
  <c r="AL546" i="1"/>
  <c r="V547" i="1"/>
  <c r="W547" i="1"/>
  <c r="X547" i="1"/>
  <c r="Y547" i="1"/>
  <c r="AB547" i="1"/>
  <c r="AC547" i="1"/>
  <c r="AE547" i="1"/>
  <c r="AF547" i="1"/>
  <c r="AG547" i="1"/>
  <c r="AH547" i="1"/>
  <c r="AK547" i="1"/>
  <c r="AL547" i="1"/>
  <c r="V548" i="1"/>
  <c r="W548" i="1"/>
  <c r="X548" i="1"/>
  <c r="Y548" i="1"/>
  <c r="AB548" i="1"/>
  <c r="AC548" i="1"/>
  <c r="AE548" i="1"/>
  <c r="AF548" i="1"/>
  <c r="AG548" i="1"/>
  <c r="AH548" i="1"/>
  <c r="AK548" i="1"/>
  <c r="AL548" i="1"/>
  <c r="V549" i="1"/>
  <c r="W549" i="1"/>
  <c r="X549" i="1"/>
  <c r="Y549" i="1"/>
  <c r="AB549" i="1"/>
  <c r="AC549" i="1"/>
  <c r="AE549" i="1"/>
  <c r="AF549" i="1"/>
  <c r="AG549" i="1"/>
  <c r="AH549" i="1"/>
  <c r="AK549" i="1"/>
  <c r="AL549" i="1"/>
  <c r="V550" i="1"/>
  <c r="W550" i="1"/>
  <c r="X550" i="1"/>
  <c r="Y550" i="1"/>
  <c r="AB550" i="1"/>
  <c r="AC550" i="1"/>
  <c r="AE550" i="1"/>
  <c r="AF550" i="1"/>
  <c r="AG550" i="1"/>
  <c r="AH550" i="1"/>
  <c r="AK550" i="1"/>
  <c r="AL550" i="1"/>
  <c r="V551" i="1"/>
  <c r="W551" i="1"/>
  <c r="X551" i="1"/>
  <c r="Y551" i="1"/>
  <c r="AB551" i="1"/>
  <c r="AC551" i="1"/>
  <c r="AE551" i="1"/>
  <c r="AF551" i="1"/>
  <c r="AG551" i="1"/>
  <c r="AH551" i="1"/>
  <c r="AK551" i="1"/>
  <c r="AL551" i="1"/>
  <c r="V552" i="1"/>
  <c r="W552" i="1"/>
  <c r="X552" i="1"/>
  <c r="Y552" i="1"/>
  <c r="AB552" i="1"/>
  <c r="AC552" i="1"/>
  <c r="AE552" i="1"/>
  <c r="AF552" i="1"/>
  <c r="AG552" i="1"/>
  <c r="AH552" i="1"/>
  <c r="AK552" i="1"/>
  <c r="AL552" i="1"/>
  <c r="V553" i="1"/>
  <c r="W553" i="1"/>
  <c r="X553" i="1"/>
  <c r="Y553" i="1"/>
  <c r="AB553" i="1"/>
  <c r="AC553" i="1"/>
  <c r="AE553" i="1"/>
  <c r="AF553" i="1"/>
  <c r="AG553" i="1"/>
  <c r="AH553" i="1"/>
  <c r="AK553" i="1"/>
  <c r="AL553" i="1"/>
  <c r="V554" i="1"/>
  <c r="W554" i="1"/>
  <c r="X554" i="1"/>
  <c r="Y554" i="1"/>
  <c r="AB554" i="1"/>
  <c r="AC554" i="1"/>
  <c r="AE554" i="1"/>
  <c r="AF554" i="1"/>
  <c r="AG554" i="1"/>
  <c r="AH554" i="1"/>
  <c r="AK554" i="1"/>
  <c r="AL554" i="1"/>
  <c r="V555" i="1"/>
  <c r="W555" i="1"/>
  <c r="X555" i="1"/>
  <c r="Y555" i="1"/>
  <c r="AB555" i="1"/>
  <c r="AC555" i="1"/>
  <c r="AE555" i="1"/>
  <c r="AF555" i="1"/>
  <c r="AG555" i="1"/>
  <c r="AH555" i="1"/>
  <c r="AK555" i="1"/>
  <c r="AL555" i="1"/>
  <c r="V556" i="1"/>
  <c r="W556" i="1"/>
  <c r="X556" i="1"/>
  <c r="Y556" i="1"/>
  <c r="AB556" i="1"/>
  <c r="AC556" i="1"/>
  <c r="AE556" i="1"/>
  <c r="AF556" i="1"/>
  <c r="AG556" i="1"/>
  <c r="AH556" i="1"/>
  <c r="AK556" i="1"/>
  <c r="AL556" i="1"/>
  <c r="V557" i="1"/>
  <c r="W557" i="1"/>
  <c r="X557" i="1"/>
  <c r="Y557" i="1"/>
  <c r="AB557" i="1"/>
  <c r="AC557" i="1"/>
  <c r="AE557" i="1"/>
  <c r="AF557" i="1"/>
  <c r="AG557" i="1"/>
  <c r="AH557" i="1"/>
  <c r="AK557" i="1"/>
  <c r="AL557" i="1"/>
  <c r="V558" i="1"/>
  <c r="W558" i="1"/>
  <c r="X558" i="1"/>
  <c r="Y558" i="1"/>
  <c r="AB558" i="1"/>
  <c r="AC558" i="1"/>
  <c r="AE558" i="1"/>
  <c r="AF558" i="1"/>
  <c r="AG558" i="1"/>
  <c r="AH558" i="1"/>
  <c r="AK558" i="1"/>
  <c r="AL558" i="1"/>
  <c r="V559" i="1"/>
  <c r="W559" i="1"/>
  <c r="X559" i="1"/>
  <c r="Y559" i="1"/>
  <c r="AB559" i="1"/>
  <c r="AC559" i="1"/>
  <c r="AE559" i="1"/>
  <c r="AF559" i="1"/>
  <c r="AG559" i="1"/>
  <c r="AH559" i="1"/>
  <c r="AK559" i="1"/>
  <c r="AL559" i="1"/>
  <c r="V560" i="1"/>
  <c r="W560" i="1"/>
  <c r="X560" i="1"/>
  <c r="Y560" i="1"/>
  <c r="AB560" i="1"/>
  <c r="AC560" i="1"/>
  <c r="AE560" i="1"/>
  <c r="AF560" i="1"/>
  <c r="AG560" i="1"/>
  <c r="AH560" i="1"/>
  <c r="AK560" i="1"/>
  <c r="AL560" i="1"/>
  <c r="V561" i="1"/>
  <c r="W561" i="1"/>
  <c r="X561" i="1"/>
  <c r="Y561" i="1"/>
  <c r="AB561" i="1"/>
  <c r="AC561" i="1"/>
  <c r="AE561" i="1"/>
  <c r="AF561" i="1"/>
  <c r="AG561" i="1"/>
  <c r="AH561" i="1"/>
  <c r="AK561" i="1"/>
  <c r="AL561" i="1"/>
  <c r="V562" i="1"/>
  <c r="W562" i="1"/>
  <c r="X562" i="1"/>
  <c r="Y562" i="1"/>
  <c r="AB562" i="1"/>
  <c r="AC562" i="1"/>
  <c r="AE562" i="1"/>
  <c r="AF562" i="1"/>
  <c r="AG562" i="1"/>
  <c r="AH562" i="1"/>
  <c r="AK562" i="1"/>
  <c r="AL562" i="1"/>
  <c r="V563" i="1"/>
  <c r="W563" i="1"/>
  <c r="X563" i="1"/>
  <c r="Y563" i="1"/>
  <c r="AB563" i="1"/>
  <c r="AC563" i="1"/>
  <c r="AE563" i="1"/>
  <c r="AF563" i="1"/>
  <c r="AG563" i="1"/>
  <c r="AH563" i="1"/>
  <c r="AK563" i="1"/>
  <c r="AL563" i="1"/>
  <c r="V564" i="1"/>
  <c r="W564" i="1"/>
  <c r="X564" i="1"/>
  <c r="Y564" i="1"/>
  <c r="AB564" i="1"/>
  <c r="AC564" i="1"/>
  <c r="AE564" i="1"/>
  <c r="AF564" i="1"/>
  <c r="AG564" i="1"/>
  <c r="AH564" i="1"/>
  <c r="AK564" i="1"/>
  <c r="AL564" i="1"/>
  <c r="V565" i="1"/>
  <c r="W565" i="1"/>
  <c r="X565" i="1"/>
  <c r="Y565" i="1"/>
  <c r="AB565" i="1"/>
  <c r="AC565" i="1"/>
  <c r="AE565" i="1"/>
  <c r="AF565" i="1"/>
  <c r="AG565" i="1"/>
  <c r="AH565" i="1"/>
  <c r="AK565" i="1"/>
  <c r="AL565" i="1"/>
  <c r="V566" i="1"/>
  <c r="W566" i="1"/>
  <c r="X566" i="1"/>
  <c r="Y566" i="1"/>
  <c r="AB566" i="1"/>
  <c r="AC566" i="1"/>
  <c r="AE566" i="1"/>
  <c r="AF566" i="1"/>
  <c r="AG566" i="1"/>
  <c r="AH566" i="1"/>
  <c r="AK566" i="1"/>
  <c r="AL566" i="1"/>
  <c r="V567" i="1"/>
  <c r="W567" i="1"/>
  <c r="X567" i="1"/>
  <c r="Y567" i="1"/>
  <c r="AB567" i="1"/>
  <c r="AC567" i="1"/>
  <c r="AE567" i="1"/>
  <c r="AF567" i="1"/>
  <c r="AG567" i="1"/>
  <c r="AH567" i="1"/>
  <c r="AK567" i="1"/>
  <c r="AL567" i="1"/>
  <c r="V568" i="1"/>
  <c r="W568" i="1"/>
  <c r="X568" i="1"/>
  <c r="Y568" i="1"/>
  <c r="AB568" i="1"/>
  <c r="AC568" i="1"/>
  <c r="AE568" i="1"/>
  <c r="AF568" i="1"/>
  <c r="AG568" i="1"/>
  <c r="AH568" i="1"/>
  <c r="AK568" i="1"/>
  <c r="AL568" i="1"/>
  <c r="V569" i="1"/>
  <c r="W569" i="1"/>
  <c r="X569" i="1"/>
  <c r="Y569" i="1"/>
  <c r="AB569" i="1"/>
  <c r="AC569" i="1"/>
  <c r="AE569" i="1"/>
  <c r="AF569" i="1"/>
  <c r="AG569" i="1"/>
  <c r="AH569" i="1"/>
  <c r="AK569" i="1"/>
  <c r="AL569" i="1"/>
  <c r="V570" i="1"/>
  <c r="W570" i="1"/>
  <c r="X570" i="1"/>
  <c r="Y570" i="1"/>
  <c r="AB570" i="1"/>
  <c r="AC570" i="1"/>
  <c r="AE570" i="1"/>
  <c r="AF570" i="1"/>
  <c r="AG570" i="1"/>
  <c r="AH570" i="1"/>
  <c r="AK570" i="1"/>
  <c r="AL570" i="1"/>
  <c r="V571" i="1"/>
  <c r="W571" i="1"/>
  <c r="X571" i="1"/>
  <c r="Y571" i="1"/>
  <c r="AB571" i="1"/>
  <c r="AC571" i="1"/>
  <c r="AE571" i="1"/>
  <c r="AF571" i="1"/>
  <c r="AG571" i="1"/>
  <c r="AH571" i="1"/>
  <c r="AK571" i="1"/>
  <c r="AL571" i="1"/>
  <c r="V572" i="1"/>
  <c r="W572" i="1"/>
  <c r="X572" i="1"/>
  <c r="Y572" i="1"/>
  <c r="AB572" i="1"/>
  <c r="AC572" i="1"/>
  <c r="AE572" i="1"/>
  <c r="AF572" i="1"/>
  <c r="AG572" i="1"/>
  <c r="AH572" i="1"/>
  <c r="AK572" i="1"/>
  <c r="AL572" i="1"/>
  <c r="V573" i="1"/>
  <c r="W573" i="1"/>
  <c r="X573" i="1"/>
  <c r="Y573" i="1"/>
  <c r="AB573" i="1"/>
  <c r="AC573" i="1"/>
  <c r="AE573" i="1"/>
  <c r="AF573" i="1"/>
  <c r="AG573" i="1"/>
  <c r="AH573" i="1"/>
  <c r="AK573" i="1"/>
  <c r="AL573" i="1"/>
  <c r="V574" i="1"/>
  <c r="W574" i="1"/>
  <c r="X574" i="1"/>
  <c r="Y574" i="1"/>
  <c r="AB574" i="1"/>
  <c r="AC574" i="1"/>
  <c r="AE574" i="1"/>
  <c r="AF574" i="1"/>
  <c r="AG574" i="1"/>
  <c r="AH574" i="1"/>
  <c r="AK574" i="1"/>
  <c r="AL574" i="1"/>
  <c r="V575" i="1"/>
  <c r="W575" i="1"/>
  <c r="X575" i="1"/>
  <c r="Y575" i="1"/>
  <c r="AB575" i="1"/>
  <c r="AC575" i="1"/>
  <c r="AE575" i="1"/>
  <c r="AF575" i="1"/>
  <c r="AG575" i="1"/>
  <c r="AH575" i="1"/>
  <c r="AK575" i="1"/>
  <c r="AL575" i="1"/>
  <c r="V576" i="1"/>
  <c r="W576" i="1"/>
  <c r="X576" i="1"/>
  <c r="Y576" i="1"/>
  <c r="AB576" i="1"/>
  <c r="AC576" i="1"/>
  <c r="AE576" i="1"/>
  <c r="AF576" i="1"/>
  <c r="AG576" i="1"/>
  <c r="AH576" i="1"/>
  <c r="AK576" i="1"/>
  <c r="AL576" i="1"/>
  <c r="V577" i="1"/>
  <c r="W577" i="1"/>
  <c r="X577" i="1"/>
  <c r="Y577" i="1"/>
  <c r="AB577" i="1"/>
  <c r="AC577" i="1"/>
  <c r="AE577" i="1"/>
  <c r="AF577" i="1"/>
  <c r="AG577" i="1"/>
  <c r="AH577" i="1"/>
  <c r="AK577" i="1"/>
  <c r="AL577" i="1"/>
  <c r="V578" i="1"/>
  <c r="W578" i="1"/>
  <c r="X578" i="1"/>
  <c r="Y578" i="1"/>
  <c r="AB578" i="1"/>
  <c r="AC578" i="1"/>
  <c r="AE578" i="1"/>
  <c r="AF578" i="1"/>
  <c r="AG578" i="1"/>
  <c r="AH578" i="1"/>
  <c r="AK578" i="1"/>
  <c r="AL578" i="1"/>
  <c r="V579" i="1"/>
  <c r="W579" i="1"/>
  <c r="X579" i="1"/>
  <c r="Y579" i="1"/>
  <c r="AB579" i="1"/>
  <c r="AC579" i="1"/>
  <c r="AE579" i="1"/>
  <c r="AF579" i="1"/>
  <c r="AG579" i="1"/>
  <c r="AH579" i="1"/>
  <c r="AK579" i="1"/>
  <c r="AL579" i="1"/>
  <c r="V580" i="1"/>
  <c r="W580" i="1"/>
  <c r="X580" i="1"/>
  <c r="Y580" i="1"/>
  <c r="AB580" i="1"/>
  <c r="AC580" i="1"/>
  <c r="AE580" i="1"/>
  <c r="AF580" i="1"/>
  <c r="AG580" i="1"/>
  <c r="AH580" i="1"/>
  <c r="AK580" i="1"/>
  <c r="AL580" i="1"/>
  <c r="V581" i="1"/>
  <c r="W581" i="1"/>
  <c r="X581" i="1"/>
  <c r="Y581" i="1"/>
  <c r="AB581" i="1"/>
  <c r="AC581" i="1"/>
  <c r="AE581" i="1"/>
  <c r="AF581" i="1"/>
  <c r="AG581" i="1"/>
  <c r="AH581" i="1"/>
  <c r="AK581" i="1"/>
  <c r="AL581" i="1"/>
  <c r="V582" i="1"/>
  <c r="W582" i="1"/>
  <c r="X582" i="1"/>
  <c r="Y582" i="1"/>
  <c r="AB582" i="1"/>
  <c r="AC582" i="1"/>
  <c r="AE582" i="1"/>
  <c r="AF582" i="1"/>
  <c r="AG582" i="1"/>
  <c r="AH582" i="1"/>
  <c r="AK582" i="1"/>
  <c r="AL582" i="1"/>
  <c r="V583" i="1"/>
  <c r="W583" i="1"/>
  <c r="X583" i="1"/>
  <c r="Y583" i="1"/>
  <c r="AB583" i="1"/>
  <c r="AC583" i="1"/>
  <c r="AE583" i="1"/>
  <c r="AF583" i="1"/>
  <c r="AG583" i="1"/>
  <c r="AH583" i="1"/>
  <c r="AK583" i="1"/>
  <c r="AL583" i="1"/>
  <c r="V584" i="1"/>
  <c r="W584" i="1"/>
  <c r="X584" i="1"/>
  <c r="Y584" i="1"/>
  <c r="AB584" i="1"/>
  <c r="AC584" i="1"/>
  <c r="AE584" i="1"/>
  <c r="AF584" i="1"/>
  <c r="AG584" i="1"/>
  <c r="AH584" i="1"/>
  <c r="AK584" i="1"/>
  <c r="AL584" i="1"/>
  <c r="V585" i="1"/>
  <c r="W585" i="1"/>
  <c r="X585" i="1"/>
  <c r="Y585" i="1"/>
  <c r="AB585" i="1"/>
  <c r="AC585" i="1"/>
  <c r="AE585" i="1"/>
  <c r="AF585" i="1"/>
  <c r="AG585" i="1"/>
  <c r="AH585" i="1"/>
  <c r="AK585" i="1"/>
  <c r="AL585" i="1"/>
  <c r="V586" i="1"/>
  <c r="W586" i="1"/>
  <c r="X586" i="1"/>
  <c r="Y586" i="1"/>
  <c r="AB586" i="1"/>
  <c r="AC586" i="1"/>
  <c r="AE586" i="1"/>
  <c r="AF586" i="1"/>
  <c r="AG586" i="1"/>
  <c r="AH586" i="1"/>
  <c r="AK586" i="1"/>
  <c r="AL586" i="1"/>
  <c r="V587" i="1"/>
  <c r="W587" i="1"/>
  <c r="X587" i="1"/>
  <c r="Y587" i="1"/>
  <c r="AB587" i="1"/>
  <c r="AC587" i="1"/>
  <c r="AE587" i="1"/>
  <c r="AF587" i="1"/>
  <c r="AG587" i="1"/>
  <c r="AH587" i="1"/>
  <c r="AK587" i="1"/>
  <c r="AL587" i="1"/>
  <c r="V588" i="1"/>
  <c r="W588" i="1"/>
  <c r="X588" i="1"/>
  <c r="Y588" i="1"/>
  <c r="AB588" i="1"/>
  <c r="AC588" i="1"/>
  <c r="AE588" i="1"/>
  <c r="AF588" i="1"/>
  <c r="AG588" i="1"/>
  <c r="AH588" i="1"/>
  <c r="AK588" i="1"/>
  <c r="AL588" i="1"/>
  <c r="V589" i="1"/>
  <c r="W589" i="1"/>
  <c r="X589" i="1"/>
  <c r="Y589" i="1"/>
  <c r="AB589" i="1"/>
  <c r="AC589" i="1"/>
  <c r="AE589" i="1"/>
  <c r="AF589" i="1"/>
  <c r="AG589" i="1"/>
  <c r="AH589" i="1"/>
  <c r="AK589" i="1"/>
  <c r="AL589" i="1"/>
  <c r="V590" i="1"/>
  <c r="W590" i="1"/>
  <c r="X590" i="1"/>
  <c r="Y590" i="1"/>
  <c r="AB590" i="1"/>
  <c r="AC590" i="1"/>
  <c r="AE590" i="1"/>
  <c r="AF590" i="1"/>
  <c r="AG590" i="1"/>
  <c r="AH590" i="1"/>
  <c r="AK590" i="1"/>
  <c r="AL590" i="1"/>
  <c r="V591" i="1"/>
  <c r="W591" i="1"/>
  <c r="X591" i="1"/>
  <c r="Y591" i="1"/>
  <c r="AB591" i="1"/>
  <c r="AC591" i="1"/>
  <c r="AE591" i="1"/>
  <c r="AF591" i="1"/>
  <c r="AG591" i="1"/>
  <c r="AH591" i="1"/>
  <c r="AK591" i="1"/>
  <c r="AL591" i="1"/>
  <c r="V592" i="1"/>
  <c r="W592" i="1"/>
  <c r="X592" i="1"/>
  <c r="Y592" i="1"/>
  <c r="AB592" i="1"/>
  <c r="AC592" i="1"/>
  <c r="AE592" i="1"/>
  <c r="AF592" i="1"/>
  <c r="AG592" i="1"/>
  <c r="AH592" i="1"/>
  <c r="AK592" i="1"/>
  <c r="AL592" i="1"/>
  <c r="V593" i="1"/>
  <c r="W593" i="1"/>
  <c r="X593" i="1"/>
  <c r="Y593" i="1"/>
  <c r="AB593" i="1"/>
  <c r="AC593" i="1"/>
  <c r="AE593" i="1"/>
  <c r="AF593" i="1"/>
  <c r="AG593" i="1"/>
  <c r="AH593" i="1"/>
  <c r="AK593" i="1"/>
  <c r="AL593" i="1"/>
  <c r="V594" i="1"/>
  <c r="W594" i="1"/>
  <c r="X594" i="1"/>
  <c r="Y594" i="1"/>
  <c r="AB594" i="1"/>
  <c r="AC594" i="1"/>
  <c r="AE594" i="1"/>
  <c r="AF594" i="1"/>
  <c r="AG594" i="1"/>
  <c r="AH594" i="1"/>
  <c r="AK594" i="1"/>
  <c r="AL594" i="1"/>
  <c r="V595" i="1"/>
  <c r="W595" i="1"/>
  <c r="X595" i="1"/>
  <c r="Y595" i="1"/>
  <c r="AB595" i="1"/>
  <c r="AC595" i="1"/>
  <c r="AE595" i="1"/>
  <c r="AF595" i="1"/>
  <c r="AG595" i="1"/>
  <c r="AH595" i="1"/>
  <c r="AK595" i="1"/>
  <c r="AL595" i="1"/>
  <c r="V596" i="1"/>
  <c r="W596" i="1"/>
  <c r="X596" i="1"/>
  <c r="Y596" i="1"/>
  <c r="AB596" i="1"/>
  <c r="AC596" i="1"/>
  <c r="AE596" i="1"/>
  <c r="AF596" i="1"/>
  <c r="AG596" i="1"/>
  <c r="AH596" i="1"/>
  <c r="AK596" i="1"/>
  <c r="AL596" i="1"/>
  <c r="V597" i="1"/>
  <c r="W597" i="1"/>
  <c r="X597" i="1"/>
  <c r="Y597" i="1"/>
  <c r="AB597" i="1"/>
  <c r="AC597" i="1"/>
  <c r="AE597" i="1"/>
  <c r="AF597" i="1"/>
  <c r="AG597" i="1"/>
  <c r="AH597" i="1"/>
  <c r="AK597" i="1"/>
  <c r="AL597" i="1"/>
  <c r="V598" i="1"/>
  <c r="W598" i="1"/>
  <c r="X598" i="1"/>
  <c r="Y598" i="1"/>
  <c r="AB598" i="1"/>
  <c r="AC598" i="1"/>
  <c r="AE598" i="1"/>
  <c r="AF598" i="1"/>
  <c r="AG598" i="1"/>
  <c r="AH598" i="1"/>
  <c r="AK598" i="1"/>
  <c r="AL598" i="1"/>
  <c r="V599" i="1"/>
  <c r="W599" i="1"/>
  <c r="X599" i="1"/>
  <c r="Y599" i="1"/>
  <c r="AB599" i="1"/>
  <c r="AC599" i="1"/>
  <c r="AE599" i="1"/>
  <c r="AF599" i="1"/>
  <c r="AG599" i="1"/>
  <c r="AH599" i="1"/>
  <c r="AK599" i="1"/>
  <c r="AL599" i="1"/>
  <c r="V600" i="1"/>
  <c r="W600" i="1"/>
  <c r="X600" i="1"/>
  <c r="Y600" i="1"/>
  <c r="AB600" i="1"/>
  <c r="AC600" i="1"/>
  <c r="AE600" i="1"/>
  <c r="AF600" i="1"/>
  <c r="AG600" i="1"/>
  <c r="AH600" i="1"/>
  <c r="AK600" i="1"/>
  <c r="AL600" i="1"/>
  <c r="V601" i="1"/>
  <c r="W601" i="1"/>
  <c r="X601" i="1"/>
  <c r="Y601" i="1"/>
  <c r="AB601" i="1"/>
  <c r="AC601" i="1"/>
  <c r="AE601" i="1"/>
  <c r="AF601" i="1"/>
  <c r="AG601" i="1"/>
  <c r="AH601" i="1"/>
  <c r="AK601" i="1"/>
  <c r="AL601" i="1"/>
  <c r="V602" i="1"/>
  <c r="W602" i="1"/>
  <c r="X602" i="1"/>
  <c r="Y602" i="1"/>
  <c r="AB602" i="1"/>
  <c r="AC602" i="1"/>
  <c r="AE602" i="1"/>
  <c r="AF602" i="1"/>
  <c r="AG602" i="1"/>
  <c r="AH602" i="1"/>
  <c r="AK602" i="1"/>
  <c r="AL602" i="1"/>
  <c r="V603" i="1"/>
  <c r="W603" i="1"/>
  <c r="X603" i="1"/>
  <c r="Y603" i="1"/>
  <c r="AB603" i="1"/>
  <c r="AC603" i="1"/>
  <c r="AE603" i="1"/>
  <c r="AF603" i="1"/>
  <c r="AG603" i="1"/>
  <c r="AH603" i="1"/>
  <c r="AK603" i="1"/>
  <c r="AL603" i="1"/>
  <c r="V604" i="1"/>
  <c r="W604" i="1"/>
  <c r="X604" i="1"/>
  <c r="Y604" i="1"/>
  <c r="AB604" i="1"/>
  <c r="AC604" i="1"/>
  <c r="AE604" i="1"/>
  <c r="AF604" i="1"/>
  <c r="AG604" i="1"/>
  <c r="AH604" i="1"/>
  <c r="AK604" i="1"/>
  <c r="AL604" i="1"/>
  <c r="V605" i="1"/>
  <c r="W605" i="1"/>
  <c r="X605" i="1"/>
  <c r="Y605" i="1"/>
  <c r="AB605" i="1"/>
  <c r="AC605" i="1"/>
  <c r="AE605" i="1"/>
  <c r="AF605" i="1"/>
  <c r="AG605" i="1"/>
  <c r="AH605" i="1"/>
  <c r="AK605" i="1"/>
  <c r="AL605" i="1"/>
  <c r="V606" i="1"/>
  <c r="W606" i="1"/>
  <c r="X606" i="1"/>
  <c r="Y606" i="1"/>
  <c r="AB606" i="1"/>
  <c r="AC606" i="1"/>
  <c r="AE606" i="1"/>
  <c r="AF606" i="1"/>
  <c r="AG606" i="1"/>
  <c r="AH606" i="1"/>
  <c r="AK606" i="1"/>
  <c r="AL606" i="1"/>
  <c r="V607" i="1"/>
  <c r="W607" i="1"/>
  <c r="X607" i="1"/>
  <c r="Y607" i="1"/>
  <c r="AB607" i="1"/>
  <c r="AC607" i="1"/>
  <c r="AE607" i="1"/>
  <c r="AF607" i="1"/>
  <c r="AG607" i="1"/>
  <c r="AH607" i="1"/>
  <c r="AK607" i="1"/>
  <c r="AL607" i="1"/>
  <c r="V608" i="1"/>
  <c r="W608" i="1"/>
  <c r="X608" i="1"/>
  <c r="Y608" i="1"/>
  <c r="AB608" i="1"/>
  <c r="AC608" i="1"/>
  <c r="AE608" i="1"/>
  <c r="AF608" i="1"/>
  <c r="AG608" i="1"/>
  <c r="AH608" i="1"/>
  <c r="AK608" i="1"/>
  <c r="AL608" i="1"/>
  <c r="V609" i="1"/>
  <c r="W609" i="1"/>
  <c r="X609" i="1"/>
  <c r="Y609" i="1"/>
  <c r="AB609" i="1"/>
  <c r="AC609" i="1"/>
  <c r="AE609" i="1"/>
  <c r="AF609" i="1"/>
  <c r="AG609" i="1"/>
  <c r="AH609" i="1"/>
  <c r="AK609" i="1"/>
  <c r="AL609" i="1"/>
  <c r="V610" i="1"/>
  <c r="W610" i="1"/>
  <c r="X610" i="1"/>
  <c r="Y610" i="1"/>
  <c r="AB610" i="1"/>
  <c r="AC610" i="1"/>
  <c r="AE610" i="1"/>
  <c r="AF610" i="1"/>
  <c r="AG610" i="1"/>
  <c r="AH610" i="1"/>
  <c r="AK610" i="1"/>
  <c r="AL610" i="1"/>
  <c r="V611" i="1"/>
  <c r="W611" i="1"/>
  <c r="X611" i="1"/>
  <c r="Y611" i="1"/>
  <c r="AB611" i="1"/>
  <c r="AC611" i="1"/>
  <c r="AE611" i="1"/>
  <c r="AF611" i="1"/>
  <c r="AG611" i="1"/>
  <c r="AH611" i="1"/>
  <c r="AK611" i="1"/>
  <c r="AL611" i="1"/>
  <c r="V612" i="1"/>
  <c r="W612" i="1"/>
  <c r="X612" i="1"/>
  <c r="Y612" i="1"/>
  <c r="AB612" i="1"/>
  <c r="AC612" i="1"/>
  <c r="AE612" i="1"/>
  <c r="AF612" i="1"/>
  <c r="AG612" i="1"/>
  <c r="AH612" i="1"/>
  <c r="AK612" i="1"/>
  <c r="AL612" i="1"/>
  <c r="V613" i="1"/>
  <c r="W613" i="1"/>
  <c r="X613" i="1"/>
  <c r="Y613" i="1"/>
  <c r="AB613" i="1"/>
  <c r="AC613" i="1"/>
  <c r="AE613" i="1"/>
  <c r="AF613" i="1"/>
  <c r="AG613" i="1"/>
  <c r="AH613" i="1"/>
  <c r="AK613" i="1"/>
  <c r="AL613" i="1"/>
  <c r="V614" i="1"/>
  <c r="W614" i="1"/>
  <c r="X614" i="1"/>
  <c r="Y614" i="1"/>
  <c r="AB614" i="1"/>
  <c r="AC614" i="1"/>
  <c r="AE614" i="1"/>
  <c r="AF614" i="1"/>
  <c r="AG614" i="1"/>
  <c r="AH614" i="1"/>
  <c r="AK614" i="1"/>
  <c r="AL614" i="1"/>
  <c r="V615" i="1"/>
  <c r="W615" i="1"/>
  <c r="X615" i="1"/>
  <c r="Y615" i="1"/>
  <c r="AB615" i="1"/>
  <c r="AC615" i="1"/>
  <c r="AE615" i="1"/>
  <c r="AF615" i="1"/>
  <c r="AG615" i="1"/>
  <c r="AH615" i="1"/>
  <c r="AK615" i="1"/>
  <c r="AL615" i="1"/>
  <c r="V616" i="1"/>
  <c r="W616" i="1"/>
  <c r="X616" i="1"/>
  <c r="Y616" i="1"/>
  <c r="AB616" i="1"/>
  <c r="AC616" i="1"/>
  <c r="AE616" i="1"/>
  <c r="AF616" i="1"/>
  <c r="AG616" i="1"/>
  <c r="AH616" i="1"/>
  <c r="AK616" i="1"/>
  <c r="AL616" i="1"/>
  <c r="V617" i="1"/>
  <c r="W617" i="1"/>
  <c r="X617" i="1"/>
  <c r="Y617" i="1"/>
  <c r="AB617" i="1"/>
  <c r="AC617" i="1"/>
  <c r="AE617" i="1"/>
  <c r="AF617" i="1"/>
  <c r="AG617" i="1"/>
  <c r="AH617" i="1"/>
  <c r="AK617" i="1"/>
  <c r="AL617" i="1"/>
  <c r="V618" i="1"/>
  <c r="W618" i="1"/>
  <c r="X618" i="1"/>
  <c r="Y618" i="1"/>
  <c r="AB618" i="1"/>
  <c r="AC618" i="1"/>
  <c r="AE618" i="1"/>
  <c r="AF618" i="1"/>
  <c r="AG618" i="1"/>
  <c r="AH618" i="1"/>
  <c r="AK618" i="1"/>
  <c r="AL618" i="1"/>
  <c r="V619" i="1"/>
  <c r="W619" i="1"/>
  <c r="X619" i="1"/>
  <c r="Y619" i="1"/>
  <c r="AB619" i="1"/>
  <c r="AC619" i="1"/>
  <c r="AE619" i="1"/>
  <c r="AF619" i="1"/>
  <c r="AG619" i="1"/>
  <c r="AH619" i="1"/>
  <c r="AK619" i="1"/>
  <c r="AL619" i="1"/>
  <c r="V620" i="1"/>
  <c r="W620" i="1"/>
  <c r="X620" i="1"/>
  <c r="Y620" i="1"/>
  <c r="AB620" i="1"/>
  <c r="AC620" i="1"/>
  <c r="AE620" i="1"/>
  <c r="AF620" i="1"/>
  <c r="AG620" i="1"/>
  <c r="AH620" i="1"/>
  <c r="AK620" i="1"/>
  <c r="AL620" i="1"/>
  <c r="V621" i="1"/>
  <c r="W621" i="1"/>
  <c r="X621" i="1"/>
  <c r="Y621" i="1"/>
  <c r="AB621" i="1"/>
  <c r="AC621" i="1"/>
  <c r="AE621" i="1"/>
  <c r="AF621" i="1"/>
  <c r="AG621" i="1"/>
  <c r="AH621" i="1"/>
  <c r="AK621" i="1"/>
  <c r="AL621" i="1"/>
  <c r="V622" i="1"/>
  <c r="W622" i="1"/>
  <c r="X622" i="1"/>
  <c r="Y622" i="1"/>
  <c r="AB622" i="1"/>
  <c r="AC622" i="1"/>
  <c r="AE622" i="1"/>
  <c r="AF622" i="1"/>
  <c r="AG622" i="1"/>
  <c r="AH622" i="1"/>
  <c r="AK622" i="1"/>
  <c r="AL622" i="1"/>
  <c r="V623" i="1"/>
  <c r="W623" i="1"/>
  <c r="X623" i="1"/>
  <c r="Y623" i="1"/>
  <c r="AB623" i="1"/>
  <c r="AC623" i="1"/>
  <c r="AE623" i="1"/>
  <c r="AF623" i="1"/>
  <c r="AG623" i="1"/>
  <c r="AH623" i="1"/>
  <c r="AK623" i="1"/>
  <c r="AL623" i="1"/>
  <c r="V624" i="1"/>
  <c r="W624" i="1"/>
  <c r="X624" i="1"/>
  <c r="Y624" i="1"/>
  <c r="AB624" i="1"/>
  <c r="AC624" i="1"/>
  <c r="AE624" i="1"/>
  <c r="AF624" i="1"/>
  <c r="AG624" i="1"/>
  <c r="AH624" i="1"/>
  <c r="AK624" i="1"/>
  <c r="AL624" i="1"/>
  <c r="V625" i="1"/>
  <c r="W625" i="1"/>
  <c r="X625" i="1"/>
  <c r="Y625" i="1"/>
  <c r="AB625" i="1"/>
  <c r="AC625" i="1"/>
  <c r="AE625" i="1"/>
  <c r="AF625" i="1"/>
  <c r="AG625" i="1"/>
  <c r="AH625" i="1"/>
  <c r="AK625" i="1"/>
  <c r="AL625" i="1"/>
  <c r="V626" i="1"/>
  <c r="W626" i="1"/>
  <c r="X626" i="1"/>
  <c r="Y626" i="1"/>
  <c r="AB626" i="1"/>
  <c r="AC626" i="1"/>
  <c r="AE626" i="1"/>
  <c r="AF626" i="1"/>
  <c r="AG626" i="1"/>
  <c r="AH626" i="1"/>
  <c r="AK626" i="1"/>
  <c r="AL626" i="1"/>
  <c r="V627" i="1"/>
  <c r="W627" i="1"/>
  <c r="X627" i="1"/>
  <c r="Y627" i="1"/>
  <c r="AB627" i="1"/>
  <c r="AC627" i="1"/>
  <c r="AE627" i="1"/>
  <c r="AF627" i="1"/>
  <c r="AG627" i="1"/>
  <c r="AH627" i="1"/>
  <c r="AK627" i="1"/>
  <c r="AL627" i="1"/>
  <c r="V628" i="1"/>
  <c r="W628" i="1"/>
  <c r="X628" i="1"/>
  <c r="Y628" i="1"/>
  <c r="AB628" i="1"/>
  <c r="AC628" i="1"/>
  <c r="AE628" i="1"/>
  <c r="AF628" i="1"/>
  <c r="AG628" i="1"/>
  <c r="AH628" i="1"/>
  <c r="AK628" i="1"/>
  <c r="AL628" i="1"/>
  <c r="V629" i="1"/>
  <c r="W629" i="1"/>
  <c r="X629" i="1"/>
  <c r="Y629" i="1"/>
  <c r="AB629" i="1"/>
  <c r="AC629" i="1"/>
  <c r="AE629" i="1"/>
  <c r="AF629" i="1"/>
  <c r="AG629" i="1"/>
  <c r="AH629" i="1"/>
  <c r="AK629" i="1"/>
  <c r="AL629" i="1"/>
  <c r="V630" i="1"/>
  <c r="W630" i="1"/>
  <c r="X630" i="1"/>
  <c r="Y630" i="1"/>
  <c r="AB630" i="1"/>
  <c r="AC630" i="1"/>
  <c r="AE630" i="1"/>
  <c r="AF630" i="1"/>
  <c r="AG630" i="1"/>
  <c r="AH630" i="1"/>
  <c r="AK630" i="1"/>
  <c r="AL630" i="1"/>
  <c r="V631" i="1"/>
  <c r="W631" i="1"/>
  <c r="X631" i="1"/>
  <c r="Y631" i="1"/>
  <c r="AB631" i="1"/>
  <c r="AC631" i="1"/>
  <c r="AE631" i="1"/>
  <c r="AF631" i="1"/>
  <c r="AG631" i="1"/>
  <c r="AH631" i="1"/>
  <c r="AK631" i="1"/>
  <c r="AL631" i="1"/>
  <c r="V632" i="1"/>
  <c r="W632" i="1"/>
  <c r="X632" i="1"/>
  <c r="Y632" i="1"/>
  <c r="AB632" i="1"/>
  <c r="AC632" i="1"/>
  <c r="AE632" i="1"/>
  <c r="AF632" i="1"/>
  <c r="AG632" i="1"/>
  <c r="AH632" i="1"/>
  <c r="AK632" i="1"/>
  <c r="AL632" i="1"/>
  <c r="V633" i="1"/>
  <c r="W633" i="1"/>
  <c r="X633" i="1"/>
  <c r="Y633" i="1"/>
  <c r="AB633" i="1"/>
  <c r="AC633" i="1"/>
  <c r="AE633" i="1"/>
  <c r="AF633" i="1"/>
  <c r="AG633" i="1"/>
  <c r="AH633" i="1"/>
  <c r="AK633" i="1"/>
  <c r="AL633" i="1"/>
  <c r="V634" i="1"/>
  <c r="W634" i="1"/>
  <c r="X634" i="1"/>
  <c r="Y634" i="1"/>
  <c r="AB634" i="1"/>
  <c r="AC634" i="1"/>
  <c r="AE634" i="1"/>
  <c r="AF634" i="1"/>
  <c r="AG634" i="1"/>
  <c r="AH634" i="1"/>
  <c r="AK634" i="1"/>
  <c r="AL634" i="1"/>
  <c r="V635" i="1"/>
  <c r="W635" i="1"/>
  <c r="X635" i="1"/>
  <c r="Y635" i="1"/>
  <c r="AB635" i="1"/>
  <c r="AC635" i="1"/>
  <c r="AE635" i="1"/>
  <c r="AF635" i="1"/>
  <c r="AG635" i="1"/>
  <c r="AH635" i="1"/>
  <c r="AK635" i="1"/>
  <c r="AL635" i="1"/>
  <c r="V636" i="1"/>
  <c r="W636" i="1"/>
  <c r="X636" i="1"/>
  <c r="Y636" i="1"/>
  <c r="AB636" i="1"/>
  <c r="AC636" i="1"/>
  <c r="AE636" i="1"/>
  <c r="AF636" i="1"/>
  <c r="AG636" i="1"/>
  <c r="AH636" i="1"/>
  <c r="AK636" i="1"/>
  <c r="AL636" i="1"/>
  <c r="V637" i="1"/>
  <c r="W637" i="1"/>
  <c r="X637" i="1"/>
  <c r="Y637" i="1"/>
  <c r="AB637" i="1"/>
  <c r="AC637" i="1"/>
  <c r="AE637" i="1"/>
  <c r="AF637" i="1"/>
  <c r="AG637" i="1"/>
  <c r="AH637" i="1"/>
  <c r="AK637" i="1"/>
  <c r="AL637" i="1"/>
  <c r="V638" i="1"/>
  <c r="W638" i="1"/>
  <c r="X638" i="1"/>
  <c r="Y638" i="1"/>
  <c r="AB638" i="1"/>
  <c r="AC638" i="1"/>
  <c r="AE638" i="1"/>
  <c r="AF638" i="1"/>
  <c r="AG638" i="1"/>
  <c r="AH638" i="1"/>
  <c r="AK638" i="1"/>
  <c r="AL638" i="1"/>
  <c r="V639" i="1"/>
  <c r="W639" i="1"/>
  <c r="X639" i="1"/>
  <c r="Y639" i="1"/>
  <c r="AB639" i="1"/>
  <c r="AC639" i="1"/>
  <c r="AE639" i="1"/>
  <c r="AF639" i="1"/>
  <c r="AG639" i="1"/>
  <c r="AH639" i="1"/>
  <c r="AK639" i="1"/>
  <c r="AL639" i="1"/>
  <c r="V640" i="1"/>
  <c r="W640" i="1"/>
  <c r="X640" i="1"/>
  <c r="Y640" i="1"/>
  <c r="AB640" i="1"/>
  <c r="AC640" i="1"/>
  <c r="AE640" i="1"/>
  <c r="AF640" i="1"/>
  <c r="AG640" i="1"/>
  <c r="AH640" i="1"/>
  <c r="AK640" i="1"/>
  <c r="AL640" i="1"/>
  <c r="V641" i="1"/>
  <c r="W641" i="1"/>
  <c r="X641" i="1"/>
  <c r="Y641" i="1"/>
  <c r="AB641" i="1"/>
  <c r="AC641" i="1"/>
  <c r="AE641" i="1"/>
  <c r="AF641" i="1"/>
  <c r="AG641" i="1"/>
  <c r="AH641" i="1"/>
  <c r="AK641" i="1"/>
  <c r="AL641" i="1"/>
  <c r="V642" i="1"/>
  <c r="W642" i="1"/>
  <c r="X642" i="1"/>
  <c r="Y642" i="1"/>
  <c r="AB642" i="1"/>
  <c r="AC642" i="1"/>
  <c r="AE642" i="1"/>
  <c r="AF642" i="1"/>
  <c r="AG642" i="1"/>
  <c r="AH642" i="1"/>
  <c r="AK642" i="1"/>
  <c r="AL642" i="1"/>
  <c r="V643" i="1"/>
  <c r="W643" i="1"/>
  <c r="X643" i="1"/>
  <c r="Y643" i="1"/>
  <c r="AB643" i="1"/>
  <c r="AC643" i="1"/>
  <c r="AE643" i="1"/>
  <c r="AF643" i="1"/>
  <c r="AG643" i="1"/>
  <c r="AH643" i="1"/>
  <c r="AK643" i="1"/>
  <c r="AL643" i="1"/>
  <c r="V644" i="1"/>
  <c r="W644" i="1"/>
  <c r="X644" i="1"/>
  <c r="Y644" i="1"/>
  <c r="AB644" i="1"/>
  <c r="AC644" i="1"/>
  <c r="AE644" i="1"/>
  <c r="AF644" i="1"/>
  <c r="AG644" i="1"/>
  <c r="AH644" i="1"/>
  <c r="AK644" i="1"/>
  <c r="AL644" i="1"/>
  <c r="V645" i="1"/>
  <c r="W645" i="1"/>
  <c r="X645" i="1"/>
  <c r="Y645" i="1"/>
  <c r="AB645" i="1"/>
  <c r="AC645" i="1"/>
  <c r="AE645" i="1"/>
  <c r="AF645" i="1"/>
  <c r="AG645" i="1"/>
  <c r="AH645" i="1"/>
  <c r="AK645" i="1"/>
  <c r="AL645" i="1"/>
  <c r="V646" i="1"/>
  <c r="W646" i="1"/>
  <c r="X646" i="1"/>
  <c r="Y646" i="1"/>
  <c r="AB646" i="1"/>
  <c r="AC646" i="1"/>
  <c r="AE646" i="1"/>
  <c r="AF646" i="1"/>
  <c r="AG646" i="1"/>
  <c r="AH646" i="1"/>
  <c r="AK646" i="1"/>
  <c r="AL646" i="1"/>
  <c r="V647" i="1"/>
  <c r="W647" i="1"/>
  <c r="X647" i="1"/>
  <c r="Y647" i="1"/>
  <c r="AB647" i="1"/>
  <c r="AC647" i="1"/>
  <c r="AE647" i="1"/>
  <c r="AF647" i="1"/>
  <c r="AG647" i="1"/>
  <c r="AH647" i="1"/>
  <c r="AK647" i="1"/>
  <c r="AL647" i="1"/>
  <c r="V648" i="1"/>
  <c r="W648" i="1"/>
  <c r="X648" i="1"/>
  <c r="Y648" i="1"/>
  <c r="AB648" i="1"/>
  <c r="AC648" i="1"/>
  <c r="AE648" i="1"/>
  <c r="AF648" i="1"/>
  <c r="AG648" i="1"/>
  <c r="AH648" i="1"/>
  <c r="AK648" i="1"/>
  <c r="AL648" i="1"/>
  <c r="V649" i="1"/>
  <c r="W649" i="1"/>
  <c r="X649" i="1"/>
  <c r="Y649" i="1"/>
  <c r="AB649" i="1"/>
  <c r="AC649" i="1"/>
  <c r="AE649" i="1"/>
  <c r="AF649" i="1"/>
  <c r="AG649" i="1"/>
  <c r="AH649" i="1"/>
  <c r="AK649" i="1"/>
  <c r="AL649" i="1"/>
  <c r="V650" i="1"/>
  <c r="W650" i="1"/>
  <c r="X650" i="1"/>
  <c r="Y650" i="1"/>
  <c r="AB650" i="1"/>
  <c r="AC650" i="1"/>
  <c r="AE650" i="1"/>
  <c r="AF650" i="1"/>
  <c r="AG650" i="1"/>
  <c r="AH650" i="1"/>
  <c r="AK650" i="1"/>
  <c r="AL650" i="1"/>
  <c r="V651" i="1"/>
  <c r="W651" i="1"/>
  <c r="X651" i="1"/>
  <c r="Y651" i="1"/>
  <c r="AB651" i="1"/>
  <c r="AC651" i="1"/>
  <c r="AE651" i="1"/>
  <c r="AF651" i="1"/>
  <c r="AG651" i="1"/>
  <c r="AH651" i="1"/>
  <c r="AK651" i="1"/>
  <c r="AL651" i="1"/>
  <c r="V652" i="1"/>
  <c r="W652" i="1"/>
  <c r="X652" i="1"/>
  <c r="Y652" i="1"/>
  <c r="AB652" i="1"/>
  <c r="AC652" i="1"/>
  <c r="AE652" i="1"/>
  <c r="AF652" i="1"/>
  <c r="AG652" i="1"/>
  <c r="AH652" i="1"/>
  <c r="AK652" i="1"/>
  <c r="AL652" i="1"/>
  <c r="V653" i="1"/>
  <c r="W653" i="1"/>
  <c r="X653" i="1"/>
  <c r="Y653" i="1"/>
  <c r="AB653" i="1"/>
  <c r="AC653" i="1"/>
  <c r="AE653" i="1"/>
  <c r="AF653" i="1"/>
  <c r="AG653" i="1"/>
  <c r="AH653" i="1"/>
  <c r="AK653" i="1"/>
  <c r="AL653" i="1"/>
  <c r="V654" i="1"/>
  <c r="W654" i="1"/>
  <c r="X654" i="1"/>
  <c r="Y654" i="1"/>
  <c r="AB654" i="1"/>
  <c r="AC654" i="1"/>
  <c r="AE654" i="1"/>
  <c r="AF654" i="1"/>
  <c r="AG654" i="1"/>
  <c r="AH654" i="1"/>
  <c r="AK654" i="1"/>
  <c r="AL654" i="1"/>
  <c r="V655" i="1"/>
  <c r="W655" i="1"/>
  <c r="X655" i="1"/>
  <c r="Y655" i="1"/>
  <c r="AB655" i="1"/>
  <c r="AC655" i="1"/>
  <c r="AE655" i="1"/>
  <c r="AF655" i="1"/>
  <c r="AG655" i="1"/>
  <c r="AH655" i="1"/>
  <c r="AK655" i="1"/>
  <c r="AL655" i="1"/>
  <c r="V656" i="1"/>
  <c r="W656" i="1"/>
  <c r="X656" i="1"/>
  <c r="Y656" i="1"/>
  <c r="AB656" i="1"/>
  <c r="AC656" i="1"/>
  <c r="AE656" i="1"/>
  <c r="AF656" i="1"/>
  <c r="AG656" i="1"/>
  <c r="AH656" i="1"/>
  <c r="AK656" i="1"/>
  <c r="AL656" i="1"/>
  <c r="V657" i="1"/>
  <c r="W657" i="1"/>
  <c r="X657" i="1"/>
  <c r="Y657" i="1"/>
  <c r="AB657" i="1"/>
  <c r="AC657" i="1"/>
  <c r="AE657" i="1"/>
  <c r="AF657" i="1"/>
  <c r="AG657" i="1"/>
  <c r="AH657" i="1"/>
  <c r="AK657" i="1"/>
  <c r="AL657" i="1"/>
  <c r="V658" i="1"/>
  <c r="W658" i="1"/>
  <c r="X658" i="1"/>
  <c r="Y658" i="1"/>
  <c r="AB658" i="1"/>
  <c r="AC658" i="1"/>
  <c r="AE658" i="1"/>
  <c r="AF658" i="1"/>
  <c r="AG658" i="1"/>
  <c r="AH658" i="1"/>
  <c r="AK658" i="1"/>
  <c r="AL658" i="1"/>
  <c r="V659" i="1"/>
  <c r="W659" i="1"/>
  <c r="X659" i="1"/>
  <c r="Y659" i="1"/>
  <c r="AB659" i="1"/>
  <c r="AC659" i="1"/>
  <c r="AE659" i="1"/>
  <c r="AF659" i="1"/>
  <c r="AG659" i="1"/>
  <c r="AH659" i="1"/>
  <c r="AK659" i="1"/>
  <c r="AL659" i="1"/>
  <c r="V660" i="1"/>
  <c r="W660" i="1"/>
  <c r="X660" i="1"/>
  <c r="Y660" i="1"/>
  <c r="AB660" i="1"/>
  <c r="AC660" i="1"/>
  <c r="AE660" i="1"/>
  <c r="AF660" i="1"/>
  <c r="AG660" i="1"/>
  <c r="AH660" i="1"/>
  <c r="AK660" i="1"/>
  <c r="AL660" i="1"/>
  <c r="V661" i="1"/>
  <c r="W661" i="1"/>
  <c r="X661" i="1"/>
  <c r="Y661" i="1"/>
  <c r="AB661" i="1"/>
  <c r="AC661" i="1"/>
  <c r="AE661" i="1"/>
  <c r="AF661" i="1"/>
  <c r="AG661" i="1"/>
  <c r="AH661" i="1"/>
  <c r="AK661" i="1"/>
  <c r="AL661" i="1"/>
  <c r="V662" i="1"/>
  <c r="W662" i="1"/>
  <c r="X662" i="1"/>
  <c r="Y662" i="1"/>
  <c r="AB662" i="1"/>
  <c r="AC662" i="1"/>
  <c r="AE662" i="1"/>
  <c r="AF662" i="1"/>
  <c r="AG662" i="1"/>
  <c r="AH662" i="1"/>
  <c r="AK662" i="1"/>
  <c r="AL662" i="1"/>
  <c r="V663" i="1"/>
  <c r="W663" i="1"/>
  <c r="X663" i="1"/>
  <c r="Y663" i="1"/>
  <c r="AB663" i="1"/>
  <c r="AC663" i="1"/>
  <c r="AE663" i="1"/>
  <c r="AF663" i="1"/>
  <c r="AG663" i="1"/>
  <c r="AH663" i="1"/>
  <c r="AK663" i="1"/>
  <c r="AL663" i="1"/>
  <c r="V664" i="1"/>
  <c r="W664" i="1"/>
  <c r="X664" i="1"/>
  <c r="Y664" i="1"/>
  <c r="AB664" i="1"/>
  <c r="AC664" i="1"/>
  <c r="AE664" i="1"/>
  <c r="AF664" i="1"/>
  <c r="AG664" i="1"/>
  <c r="AH664" i="1"/>
  <c r="AK664" i="1"/>
  <c r="AL664" i="1"/>
  <c r="V665" i="1"/>
  <c r="W665" i="1"/>
  <c r="X665" i="1"/>
  <c r="Y665" i="1"/>
  <c r="AB665" i="1"/>
  <c r="AC665" i="1"/>
  <c r="AE665" i="1"/>
  <c r="AF665" i="1"/>
  <c r="AG665" i="1"/>
  <c r="AH665" i="1"/>
  <c r="AK665" i="1"/>
  <c r="AL665" i="1"/>
  <c r="V666" i="1"/>
  <c r="W666" i="1"/>
  <c r="X666" i="1"/>
  <c r="Y666" i="1"/>
  <c r="AB666" i="1"/>
  <c r="AC666" i="1"/>
  <c r="AE666" i="1"/>
  <c r="AF666" i="1"/>
  <c r="AG666" i="1"/>
  <c r="AH666" i="1"/>
  <c r="AK666" i="1"/>
  <c r="AL666" i="1"/>
  <c r="V667" i="1"/>
  <c r="W667" i="1"/>
  <c r="X667" i="1"/>
  <c r="Y667" i="1"/>
  <c r="AB667" i="1"/>
  <c r="AC667" i="1"/>
  <c r="AE667" i="1"/>
  <c r="AF667" i="1"/>
  <c r="AG667" i="1"/>
  <c r="AH667" i="1"/>
  <c r="AK667" i="1"/>
  <c r="AL667" i="1"/>
  <c r="V668" i="1"/>
  <c r="W668" i="1"/>
  <c r="X668" i="1"/>
  <c r="Y668" i="1"/>
  <c r="AB668" i="1"/>
  <c r="AC668" i="1"/>
  <c r="AE668" i="1"/>
  <c r="AF668" i="1"/>
  <c r="AG668" i="1"/>
  <c r="AH668" i="1"/>
  <c r="AK668" i="1"/>
  <c r="AL668" i="1"/>
  <c r="V669" i="1"/>
  <c r="W669" i="1"/>
  <c r="X669" i="1"/>
  <c r="Y669" i="1"/>
  <c r="AB669" i="1"/>
  <c r="AC669" i="1"/>
  <c r="AE669" i="1"/>
  <c r="AF669" i="1"/>
  <c r="AG669" i="1"/>
  <c r="AH669" i="1"/>
  <c r="AK669" i="1"/>
  <c r="AL669" i="1"/>
  <c r="V670" i="1"/>
  <c r="W670" i="1"/>
  <c r="X670" i="1"/>
  <c r="Y670" i="1"/>
  <c r="AB670" i="1"/>
  <c r="AC670" i="1"/>
  <c r="AE670" i="1"/>
  <c r="AF670" i="1"/>
  <c r="AG670" i="1"/>
  <c r="AH670" i="1"/>
  <c r="AK670" i="1"/>
  <c r="AL670" i="1"/>
  <c r="V671" i="1"/>
  <c r="W671" i="1"/>
  <c r="X671" i="1"/>
  <c r="Y671" i="1"/>
  <c r="AB671" i="1"/>
  <c r="AC671" i="1"/>
  <c r="AE671" i="1"/>
  <c r="AF671" i="1"/>
  <c r="AG671" i="1"/>
  <c r="AH671" i="1"/>
  <c r="AK671" i="1"/>
  <c r="AL671" i="1"/>
  <c r="V672" i="1"/>
  <c r="W672" i="1"/>
  <c r="X672" i="1"/>
  <c r="Y672" i="1"/>
  <c r="AB672" i="1"/>
  <c r="AC672" i="1"/>
  <c r="AE672" i="1"/>
  <c r="AF672" i="1"/>
  <c r="AG672" i="1"/>
  <c r="AH672" i="1"/>
  <c r="AK672" i="1"/>
  <c r="AL672" i="1"/>
  <c r="V673" i="1"/>
  <c r="W673" i="1"/>
  <c r="X673" i="1"/>
  <c r="Y673" i="1"/>
  <c r="AB673" i="1"/>
  <c r="AC673" i="1"/>
  <c r="AE673" i="1"/>
  <c r="AF673" i="1"/>
  <c r="AG673" i="1"/>
  <c r="AH673" i="1"/>
  <c r="AK673" i="1"/>
  <c r="AL673" i="1"/>
  <c r="V674" i="1"/>
  <c r="W674" i="1"/>
  <c r="X674" i="1"/>
  <c r="Y674" i="1"/>
  <c r="AB674" i="1"/>
  <c r="AC674" i="1"/>
  <c r="AE674" i="1"/>
  <c r="AF674" i="1"/>
  <c r="AG674" i="1"/>
  <c r="AH674" i="1"/>
  <c r="AK674" i="1"/>
  <c r="AL674" i="1"/>
  <c r="V675" i="1"/>
  <c r="W675" i="1"/>
  <c r="X675" i="1"/>
  <c r="Y675" i="1"/>
  <c r="AB675" i="1"/>
  <c r="AC675" i="1"/>
  <c r="AE675" i="1"/>
  <c r="AF675" i="1"/>
  <c r="AG675" i="1"/>
  <c r="AH675" i="1"/>
  <c r="AK675" i="1"/>
  <c r="AL675" i="1"/>
  <c r="V676" i="1"/>
  <c r="W676" i="1"/>
  <c r="X676" i="1"/>
  <c r="Y676" i="1"/>
  <c r="AB676" i="1"/>
  <c r="AC676" i="1"/>
  <c r="AE676" i="1"/>
  <c r="AF676" i="1"/>
  <c r="AG676" i="1"/>
  <c r="AH676" i="1"/>
  <c r="AK676" i="1"/>
  <c r="AL676" i="1"/>
  <c r="V677" i="1"/>
  <c r="W677" i="1"/>
  <c r="X677" i="1"/>
  <c r="Y677" i="1"/>
  <c r="AB677" i="1"/>
  <c r="AC677" i="1"/>
  <c r="AE677" i="1"/>
  <c r="AF677" i="1"/>
  <c r="AG677" i="1"/>
  <c r="AH677" i="1"/>
  <c r="AK677" i="1"/>
  <c r="AL677" i="1"/>
  <c r="V678" i="1"/>
  <c r="W678" i="1"/>
  <c r="X678" i="1"/>
  <c r="Y678" i="1"/>
  <c r="AB678" i="1"/>
  <c r="AC678" i="1"/>
  <c r="AE678" i="1"/>
  <c r="AF678" i="1"/>
  <c r="AG678" i="1"/>
  <c r="AH678" i="1"/>
  <c r="AK678" i="1"/>
  <c r="AL678" i="1"/>
  <c r="V679" i="1"/>
  <c r="W679" i="1"/>
  <c r="X679" i="1"/>
  <c r="Y679" i="1"/>
  <c r="AB679" i="1"/>
  <c r="AC679" i="1"/>
  <c r="AE679" i="1"/>
  <c r="AF679" i="1"/>
  <c r="AG679" i="1"/>
  <c r="AH679" i="1"/>
  <c r="AK679" i="1"/>
  <c r="AL679" i="1"/>
  <c r="V680" i="1"/>
  <c r="W680" i="1"/>
  <c r="X680" i="1"/>
  <c r="Y680" i="1"/>
  <c r="AB680" i="1"/>
  <c r="AC680" i="1"/>
  <c r="AE680" i="1"/>
  <c r="AF680" i="1"/>
  <c r="AG680" i="1"/>
  <c r="AH680" i="1"/>
  <c r="AK680" i="1"/>
  <c r="AL680" i="1"/>
  <c r="V681" i="1"/>
  <c r="W681" i="1"/>
  <c r="X681" i="1"/>
  <c r="Y681" i="1"/>
  <c r="AB681" i="1"/>
  <c r="AC681" i="1"/>
  <c r="AE681" i="1"/>
  <c r="AF681" i="1"/>
  <c r="AG681" i="1"/>
  <c r="AH681" i="1"/>
  <c r="AK681" i="1"/>
  <c r="AL681" i="1"/>
  <c r="V682" i="1"/>
  <c r="W682" i="1"/>
  <c r="X682" i="1"/>
  <c r="Y682" i="1"/>
  <c r="AB682" i="1"/>
  <c r="AC682" i="1"/>
  <c r="AE682" i="1"/>
  <c r="AF682" i="1"/>
  <c r="AG682" i="1"/>
  <c r="AH682" i="1"/>
  <c r="AK682" i="1"/>
  <c r="AL682" i="1"/>
  <c r="V683" i="1"/>
  <c r="W683" i="1"/>
  <c r="X683" i="1"/>
  <c r="Y683" i="1"/>
  <c r="AB683" i="1"/>
  <c r="AC683" i="1"/>
  <c r="AE683" i="1"/>
  <c r="AF683" i="1"/>
  <c r="AG683" i="1"/>
  <c r="AH683" i="1"/>
  <c r="AK683" i="1"/>
  <c r="AL683" i="1"/>
  <c r="V684" i="1"/>
  <c r="W684" i="1"/>
  <c r="X684" i="1"/>
  <c r="Y684" i="1"/>
  <c r="AB684" i="1"/>
  <c r="AC684" i="1"/>
  <c r="AE684" i="1"/>
  <c r="AF684" i="1"/>
  <c r="AG684" i="1"/>
  <c r="AH684" i="1"/>
  <c r="AK684" i="1"/>
  <c r="AL684" i="1"/>
  <c r="V685" i="1"/>
  <c r="W685" i="1"/>
  <c r="X685" i="1"/>
  <c r="Y685" i="1"/>
  <c r="AB685" i="1"/>
  <c r="AC685" i="1"/>
  <c r="AE685" i="1"/>
  <c r="AF685" i="1"/>
  <c r="AG685" i="1"/>
  <c r="AH685" i="1"/>
  <c r="AK685" i="1"/>
  <c r="AL685" i="1"/>
  <c r="V686" i="1"/>
  <c r="W686" i="1"/>
  <c r="X686" i="1"/>
  <c r="Y686" i="1"/>
  <c r="AB686" i="1"/>
  <c r="AC686" i="1"/>
  <c r="AE686" i="1"/>
  <c r="AF686" i="1"/>
  <c r="AG686" i="1"/>
  <c r="AH686" i="1"/>
  <c r="AK686" i="1"/>
  <c r="AL686" i="1"/>
  <c r="V687" i="1"/>
  <c r="W687" i="1"/>
  <c r="X687" i="1"/>
  <c r="Y687" i="1"/>
  <c r="AB687" i="1"/>
  <c r="AC687" i="1"/>
  <c r="AE687" i="1"/>
  <c r="AF687" i="1"/>
  <c r="AG687" i="1"/>
  <c r="AH687" i="1"/>
  <c r="AK687" i="1"/>
  <c r="AL687" i="1"/>
  <c r="V688" i="1"/>
  <c r="W688" i="1"/>
  <c r="X688" i="1"/>
  <c r="Y688" i="1"/>
  <c r="AB688" i="1"/>
  <c r="AC688" i="1"/>
  <c r="AE688" i="1"/>
  <c r="AF688" i="1"/>
  <c r="AG688" i="1"/>
  <c r="AH688" i="1"/>
  <c r="AK688" i="1"/>
  <c r="AL688" i="1"/>
  <c r="V689" i="1"/>
  <c r="W689" i="1"/>
  <c r="X689" i="1"/>
  <c r="Y689" i="1"/>
  <c r="AB689" i="1"/>
  <c r="AC689" i="1"/>
  <c r="AE689" i="1"/>
  <c r="AF689" i="1"/>
  <c r="AG689" i="1"/>
  <c r="AH689" i="1"/>
  <c r="AK689" i="1"/>
  <c r="AL689" i="1"/>
  <c r="V690" i="1"/>
  <c r="W690" i="1"/>
  <c r="X690" i="1"/>
  <c r="Y690" i="1"/>
  <c r="AB690" i="1"/>
  <c r="AC690" i="1"/>
  <c r="AE690" i="1"/>
  <c r="AF690" i="1"/>
  <c r="AG690" i="1"/>
  <c r="AH690" i="1"/>
  <c r="AK690" i="1"/>
  <c r="AL690" i="1"/>
  <c r="V691" i="1"/>
  <c r="W691" i="1"/>
  <c r="X691" i="1"/>
  <c r="Y691" i="1"/>
  <c r="AB691" i="1"/>
  <c r="AC691" i="1"/>
  <c r="AE691" i="1"/>
  <c r="AF691" i="1"/>
  <c r="AG691" i="1"/>
  <c r="AH691" i="1"/>
  <c r="AK691" i="1"/>
  <c r="AL691" i="1"/>
  <c r="V692" i="1"/>
  <c r="W692" i="1"/>
  <c r="X692" i="1"/>
  <c r="Y692" i="1"/>
  <c r="AB692" i="1"/>
  <c r="AC692" i="1"/>
  <c r="AE692" i="1"/>
  <c r="AF692" i="1"/>
  <c r="AG692" i="1"/>
  <c r="AH692" i="1"/>
  <c r="AK692" i="1"/>
  <c r="AL692" i="1"/>
  <c r="V693" i="1"/>
  <c r="W693" i="1"/>
  <c r="X693" i="1"/>
  <c r="Y693" i="1"/>
  <c r="AB693" i="1"/>
  <c r="AC693" i="1"/>
  <c r="AE693" i="1"/>
  <c r="AF693" i="1"/>
  <c r="AG693" i="1"/>
  <c r="AH693" i="1"/>
  <c r="AK693" i="1"/>
  <c r="AL693" i="1"/>
  <c r="V694" i="1"/>
  <c r="W694" i="1"/>
  <c r="X694" i="1"/>
  <c r="Y694" i="1"/>
  <c r="AB694" i="1"/>
  <c r="AC694" i="1"/>
  <c r="AE694" i="1"/>
  <c r="AF694" i="1"/>
  <c r="AG694" i="1"/>
  <c r="AH694" i="1"/>
  <c r="AK694" i="1"/>
  <c r="AL694" i="1"/>
  <c r="V695" i="1"/>
  <c r="W695" i="1"/>
  <c r="X695" i="1"/>
  <c r="Y695" i="1"/>
  <c r="AB695" i="1"/>
  <c r="AC695" i="1"/>
  <c r="AE695" i="1"/>
  <c r="AF695" i="1"/>
  <c r="AG695" i="1"/>
  <c r="AH695" i="1"/>
  <c r="AK695" i="1"/>
  <c r="AL695" i="1"/>
  <c r="V696" i="1"/>
  <c r="W696" i="1"/>
  <c r="X696" i="1"/>
  <c r="Y696" i="1"/>
  <c r="AB696" i="1"/>
  <c r="AC696" i="1"/>
  <c r="AE696" i="1"/>
  <c r="AF696" i="1"/>
  <c r="AG696" i="1"/>
  <c r="AH696" i="1"/>
  <c r="AK696" i="1"/>
  <c r="AL696" i="1"/>
  <c r="V697" i="1"/>
  <c r="W697" i="1"/>
  <c r="X697" i="1"/>
  <c r="Y697" i="1"/>
  <c r="AB697" i="1"/>
  <c r="AC697" i="1"/>
  <c r="AE697" i="1"/>
  <c r="AF697" i="1"/>
  <c r="AG697" i="1"/>
  <c r="AH697" i="1"/>
  <c r="AK697" i="1"/>
  <c r="AL697" i="1"/>
  <c r="V698" i="1"/>
  <c r="W698" i="1"/>
  <c r="X698" i="1"/>
  <c r="Y698" i="1"/>
  <c r="AB698" i="1"/>
  <c r="AC698" i="1"/>
  <c r="AE698" i="1"/>
  <c r="AF698" i="1"/>
  <c r="AG698" i="1"/>
  <c r="AH698" i="1"/>
  <c r="AK698" i="1"/>
  <c r="AL698" i="1"/>
  <c r="V699" i="1"/>
  <c r="W699" i="1"/>
  <c r="X699" i="1"/>
  <c r="Y699" i="1"/>
  <c r="AB699" i="1"/>
  <c r="AC699" i="1"/>
  <c r="AE699" i="1"/>
  <c r="AF699" i="1"/>
  <c r="AG699" i="1"/>
  <c r="AH699" i="1"/>
  <c r="AK699" i="1"/>
  <c r="AL699" i="1"/>
  <c r="V700" i="1"/>
  <c r="W700" i="1"/>
  <c r="X700" i="1"/>
  <c r="Y700" i="1"/>
  <c r="AB700" i="1"/>
  <c r="AC700" i="1"/>
  <c r="AE700" i="1"/>
  <c r="AF700" i="1"/>
  <c r="AG700" i="1"/>
  <c r="AH700" i="1"/>
  <c r="AK700" i="1"/>
  <c r="AL700" i="1"/>
  <c r="V701" i="1"/>
  <c r="W701" i="1"/>
  <c r="X701" i="1"/>
  <c r="Y701" i="1"/>
  <c r="AB701" i="1"/>
  <c r="AC701" i="1"/>
  <c r="AE701" i="1"/>
  <c r="AF701" i="1"/>
  <c r="AG701" i="1"/>
  <c r="AH701" i="1"/>
  <c r="AK701" i="1"/>
  <c r="AL701" i="1"/>
  <c r="V702" i="1"/>
  <c r="W702" i="1"/>
  <c r="X702" i="1"/>
  <c r="Y702" i="1"/>
  <c r="AB702" i="1"/>
  <c r="AC702" i="1"/>
  <c r="AE702" i="1"/>
  <c r="AF702" i="1"/>
  <c r="AG702" i="1"/>
  <c r="AH702" i="1"/>
  <c r="AK702" i="1"/>
  <c r="AL702" i="1"/>
  <c r="V703" i="1"/>
  <c r="W703" i="1"/>
  <c r="X703" i="1"/>
  <c r="Y703" i="1"/>
  <c r="AB703" i="1"/>
  <c r="AC703" i="1"/>
  <c r="AE703" i="1"/>
  <c r="AF703" i="1"/>
  <c r="AG703" i="1"/>
  <c r="AH703" i="1"/>
  <c r="AK703" i="1"/>
  <c r="AL703" i="1"/>
  <c r="V704" i="1"/>
  <c r="W704" i="1"/>
  <c r="X704" i="1"/>
  <c r="Y704" i="1"/>
  <c r="AB704" i="1"/>
  <c r="AC704" i="1"/>
  <c r="AE704" i="1"/>
  <c r="AF704" i="1"/>
  <c r="AG704" i="1"/>
  <c r="AH704" i="1"/>
  <c r="AK704" i="1"/>
  <c r="AL704" i="1"/>
  <c r="V705" i="1"/>
  <c r="W705" i="1"/>
  <c r="X705" i="1"/>
  <c r="Y705" i="1"/>
  <c r="AB705" i="1"/>
  <c r="AC705" i="1"/>
  <c r="AE705" i="1"/>
  <c r="AF705" i="1"/>
  <c r="AG705" i="1"/>
  <c r="AH705" i="1"/>
  <c r="AK705" i="1"/>
  <c r="AL705" i="1"/>
  <c r="V706" i="1"/>
  <c r="W706" i="1"/>
  <c r="X706" i="1"/>
  <c r="Y706" i="1"/>
  <c r="AB706" i="1"/>
  <c r="AC706" i="1"/>
  <c r="AE706" i="1"/>
  <c r="AF706" i="1"/>
  <c r="AG706" i="1"/>
  <c r="AH706" i="1"/>
  <c r="AK706" i="1"/>
  <c r="AL706" i="1"/>
  <c r="V707" i="1"/>
  <c r="W707" i="1"/>
  <c r="X707" i="1"/>
  <c r="Y707" i="1"/>
  <c r="AB707" i="1"/>
  <c r="AC707" i="1"/>
  <c r="AE707" i="1"/>
  <c r="AF707" i="1"/>
  <c r="AG707" i="1"/>
  <c r="AH707" i="1"/>
  <c r="AK707" i="1"/>
  <c r="AL707" i="1"/>
  <c r="V708" i="1"/>
  <c r="W708" i="1"/>
  <c r="X708" i="1"/>
  <c r="Y708" i="1"/>
  <c r="AB708" i="1"/>
  <c r="AC708" i="1"/>
  <c r="AE708" i="1"/>
  <c r="AF708" i="1"/>
  <c r="AG708" i="1"/>
  <c r="AH708" i="1"/>
  <c r="AK708" i="1"/>
  <c r="AL708" i="1"/>
  <c r="V709" i="1"/>
  <c r="W709" i="1"/>
  <c r="X709" i="1"/>
  <c r="Y709" i="1"/>
  <c r="AB709" i="1"/>
  <c r="AC709" i="1"/>
  <c r="AE709" i="1"/>
  <c r="AF709" i="1"/>
  <c r="AG709" i="1"/>
  <c r="AH709" i="1"/>
  <c r="AK709" i="1"/>
  <c r="AL709" i="1"/>
  <c r="V710" i="1"/>
  <c r="W710" i="1"/>
  <c r="X710" i="1"/>
  <c r="Y710" i="1"/>
  <c r="AB710" i="1"/>
  <c r="AC710" i="1"/>
  <c r="AE710" i="1"/>
  <c r="AF710" i="1"/>
  <c r="AG710" i="1"/>
  <c r="AH710" i="1"/>
  <c r="AK710" i="1"/>
  <c r="AL710" i="1"/>
  <c r="V711" i="1"/>
  <c r="W711" i="1"/>
  <c r="X711" i="1"/>
  <c r="Y711" i="1"/>
  <c r="AB711" i="1"/>
  <c r="AC711" i="1"/>
  <c r="AE711" i="1"/>
  <c r="AF711" i="1"/>
  <c r="AG711" i="1"/>
  <c r="AH711" i="1"/>
  <c r="AK711" i="1"/>
  <c r="AL711" i="1"/>
  <c r="V712" i="1"/>
  <c r="W712" i="1"/>
  <c r="X712" i="1"/>
  <c r="Y712" i="1"/>
  <c r="AB712" i="1"/>
  <c r="AC712" i="1"/>
  <c r="AE712" i="1"/>
  <c r="AF712" i="1"/>
  <c r="AG712" i="1"/>
  <c r="AH712" i="1"/>
  <c r="AK712" i="1"/>
  <c r="AL712" i="1"/>
  <c r="V713" i="1"/>
  <c r="W713" i="1"/>
  <c r="X713" i="1"/>
  <c r="Y713" i="1"/>
  <c r="AB713" i="1"/>
  <c r="AC713" i="1"/>
  <c r="AE713" i="1"/>
  <c r="AF713" i="1"/>
  <c r="AG713" i="1"/>
  <c r="AH713" i="1"/>
  <c r="AK713" i="1"/>
  <c r="AL713" i="1"/>
  <c r="V714" i="1"/>
  <c r="W714" i="1"/>
  <c r="X714" i="1"/>
  <c r="Y714" i="1"/>
  <c r="AB714" i="1"/>
  <c r="AC714" i="1"/>
  <c r="AE714" i="1"/>
  <c r="AF714" i="1"/>
  <c r="AG714" i="1"/>
  <c r="AH714" i="1"/>
  <c r="AK714" i="1"/>
  <c r="AL714" i="1"/>
  <c r="V715" i="1"/>
  <c r="W715" i="1"/>
  <c r="X715" i="1"/>
  <c r="Y715" i="1"/>
  <c r="AB715" i="1"/>
  <c r="AC715" i="1"/>
  <c r="AE715" i="1"/>
  <c r="AF715" i="1"/>
  <c r="AG715" i="1"/>
  <c r="AH715" i="1"/>
  <c r="AK715" i="1"/>
  <c r="AL715" i="1"/>
  <c r="V716" i="1"/>
  <c r="W716" i="1"/>
  <c r="X716" i="1"/>
  <c r="Y716" i="1"/>
  <c r="AB716" i="1"/>
  <c r="AC716" i="1"/>
  <c r="AE716" i="1"/>
  <c r="AF716" i="1"/>
  <c r="AG716" i="1"/>
  <c r="AH716" i="1"/>
  <c r="AK716" i="1"/>
  <c r="AL716" i="1"/>
  <c r="V717" i="1"/>
  <c r="W717" i="1"/>
  <c r="X717" i="1"/>
  <c r="Y717" i="1"/>
  <c r="AB717" i="1"/>
  <c r="AC717" i="1"/>
  <c r="AE717" i="1"/>
  <c r="AF717" i="1"/>
  <c r="AG717" i="1"/>
  <c r="AH717" i="1"/>
  <c r="AK717" i="1"/>
  <c r="AL717" i="1"/>
  <c r="V718" i="1"/>
  <c r="W718" i="1"/>
  <c r="X718" i="1"/>
  <c r="Y718" i="1"/>
  <c r="AB718" i="1"/>
  <c r="AC718" i="1"/>
  <c r="AE718" i="1"/>
  <c r="AF718" i="1"/>
  <c r="AG718" i="1"/>
  <c r="AH718" i="1"/>
  <c r="AK718" i="1"/>
  <c r="AL718" i="1"/>
  <c r="V719" i="1"/>
  <c r="W719" i="1"/>
  <c r="X719" i="1"/>
  <c r="Y719" i="1"/>
  <c r="AB719" i="1"/>
  <c r="AC719" i="1"/>
  <c r="AE719" i="1"/>
  <c r="AF719" i="1"/>
  <c r="AG719" i="1"/>
  <c r="AH719" i="1"/>
  <c r="AK719" i="1"/>
  <c r="AL719" i="1"/>
  <c r="V720" i="1"/>
  <c r="W720" i="1"/>
  <c r="X720" i="1"/>
  <c r="Y720" i="1"/>
  <c r="AB720" i="1"/>
  <c r="AC720" i="1"/>
  <c r="AE720" i="1"/>
  <c r="AF720" i="1"/>
  <c r="AG720" i="1"/>
  <c r="AH720" i="1"/>
  <c r="AK720" i="1"/>
  <c r="AL720" i="1"/>
  <c r="V721" i="1"/>
  <c r="W721" i="1"/>
  <c r="X721" i="1"/>
  <c r="Y721" i="1"/>
  <c r="AB721" i="1"/>
  <c r="AC721" i="1"/>
  <c r="AE721" i="1"/>
  <c r="AF721" i="1"/>
  <c r="AG721" i="1"/>
  <c r="AH721" i="1"/>
  <c r="AK721" i="1"/>
  <c r="AL721" i="1"/>
  <c r="V722" i="1"/>
  <c r="W722" i="1"/>
  <c r="X722" i="1"/>
  <c r="Y722" i="1"/>
  <c r="AB722" i="1"/>
  <c r="AC722" i="1"/>
  <c r="AE722" i="1"/>
  <c r="AF722" i="1"/>
  <c r="AG722" i="1"/>
  <c r="AH722" i="1"/>
  <c r="AK722" i="1"/>
  <c r="AL722" i="1"/>
  <c r="V723" i="1"/>
  <c r="W723" i="1"/>
  <c r="X723" i="1"/>
  <c r="Y723" i="1"/>
  <c r="AB723" i="1"/>
  <c r="AC723" i="1"/>
  <c r="AE723" i="1"/>
  <c r="AF723" i="1"/>
  <c r="AG723" i="1"/>
  <c r="AH723" i="1"/>
  <c r="AK723" i="1"/>
  <c r="AL723" i="1"/>
  <c r="V724" i="1"/>
  <c r="W724" i="1"/>
  <c r="X724" i="1"/>
  <c r="Y724" i="1"/>
  <c r="AB724" i="1"/>
  <c r="AC724" i="1"/>
  <c r="AE724" i="1"/>
  <c r="AF724" i="1"/>
  <c r="AG724" i="1"/>
  <c r="AH724" i="1"/>
  <c r="AK724" i="1"/>
  <c r="AL724" i="1"/>
  <c r="V725" i="1"/>
  <c r="W725" i="1"/>
  <c r="X725" i="1"/>
  <c r="Y725" i="1"/>
  <c r="AB725" i="1"/>
  <c r="AC725" i="1"/>
  <c r="AE725" i="1"/>
  <c r="AF725" i="1"/>
  <c r="AG725" i="1"/>
  <c r="AH725" i="1"/>
  <c r="AK725" i="1"/>
  <c r="AL725" i="1"/>
  <c r="V726" i="1"/>
  <c r="W726" i="1"/>
  <c r="X726" i="1"/>
  <c r="Y726" i="1"/>
  <c r="AB726" i="1"/>
  <c r="AC726" i="1"/>
  <c r="AE726" i="1"/>
  <c r="AF726" i="1"/>
  <c r="AG726" i="1"/>
  <c r="AH726" i="1"/>
  <c r="AK726" i="1"/>
  <c r="AL726" i="1"/>
  <c r="V727" i="1"/>
  <c r="W727" i="1"/>
  <c r="X727" i="1"/>
  <c r="Y727" i="1"/>
  <c r="AB727" i="1"/>
  <c r="AC727" i="1"/>
  <c r="AE727" i="1"/>
  <c r="AF727" i="1"/>
  <c r="AG727" i="1"/>
  <c r="AH727" i="1"/>
  <c r="AK727" i="1"/>
  <c r="AL727" i="1"/>
  <c r="V728" i="1"/>
  <c r="W728" i="1"/>
  <c r="X728" i="1"/>
  <c r="Y728" i="1"/>
  <c r="AB728" i="1"/>
  <c r="AC728" i="1"/>
  <c r="AE728" i="1"/>
  <c r="AF728" i="1"/>
  <c r="AG728" i="1"/>
  <c r="AH728" i="1"/>
  <c r="AK728" i="1"/>
  <c r="AL728" i="1"/>
  <c r="AL529" i="1"/>
  <c r="AK529" i="1"/>
  <c r="AF529" i="1"/>
  <c r="AG529" i="1"/>
  <c r="AH529" i="1"/>
  <c r="AE529" i="1"/>
  <c r="AC529" i="1"/>
  <c r="AB529" i="1"/>
  <c r="X529" i="1"/>
  <c r="Y529" i="1"/>
  <c r="W529" i="1"/>
  <c r="V529" i="1"/>
  <c r="J730" i="1"/>
  <c r="F774" i="14" s="1"/>
  <c r="BY774" i="14" s="1"/>
  <c r="K730" i="1"/>
  <c r="G774" i="14" s="1"/>
  <c r="BZ774" i="14" s="1"/>
  <c r="L730" i="1"/>
  <c r="H774" i="14" s="1"/>
  <c r="CA774" i="14" s="1"/>
  <c r="M730" i="1"/>
  <c r="I774" i="14" s="1"/>
  <c r="CB774" i="14" s="1"/>
  <c r="N730" i="1"/>
  <c r="J774" i="14" s="1"/>
  <c r="CC774" i="14" s="1"/>
  <c r="O730" i="1"/>
  <c r="K774" i="14" s="1"/>
  <c r="CD774" i="14" s="1"/>
  <c r="P730" i="1"/>
  <c r="L774" i="14" s="1"/>
  <c r="CE774" i="14" s="1"/>
  <c r="Q730" i="1"/>
  <c r="M774" i="14" s="1"/>
  <c r="CF774" i="14" s="1"/>
  <c r="R730" i="1"/>
  <c r="N774" i="14" s="1"/>
  <c r="CG774" i="14" s="1"/>
  <c r="S730" i="1"/>
  <c r="O774" i="14" s="1"/>
  <c r="CH774" i="14" s="1"/>
  <c r="T730" i="1"/>
  <c r="P774" i="14" s="1"/>
  <c r="CI774" i="14" s="1"/>
  <c r="I730" i="1"/>
  <c r="E774" i="14" s="1"/>
  <c r="BX774" i="14" s="1"/>
  <c r="F730" i="1"/>
  <c r="D730" i="1"/>
  <c r="D774" i="14" s="1"/>
  <c r="T774" i="14" s="1"/>
  <c r="C730" i="1"/>
  <c r="A774" i="14" s="1"/>
  <c r="B730" i="1"/>
  <c r="H43" i="14"/>
  <c r="H42" i="14"/>
  <c r="H41" i="14"/>
  <c r="G41" i="14" s="1"/>
  <c r="H40" i="14"/>
  <c r="H39" i="14"/>
  <c r="G39" i="14" s="1"/>
  <c r="H38" i="14"/>
  <c r="H37" i="14"/>
  <c r="G37" i="14" s="1"/>
  <c r="P37" i="14" s="1"/>
  <c r="AE37" i="14" s="1"/>
  <c r="H36" i="14"/>
  <c r="H35" i="14"/>
  <c r="G35" i="14" s="1"/>
  <c r="H34" i="14"/>
  <c r="G34" i="14" s="1"/>
  <c r="P34" i="14" s="1"/>
  <c r="H33" i="14"/>
  <c r="G33" i="14" s="1"/>
  <c r="H32" i="14"/>
  <c r="G32" i="14" s="1"/>
  <c r="H31" i="14"/>
  <c r="G31" i="14" s="1"/>
  <c r="H30" i="14"/>
  <c r="G30" i="14" s="1"/>
  <c r="H29" i="14"/>
  <c r="H28" i="14"/>
  <c r="H27" i="14"/>
  <c r="H26" i="14"/>
  <c r="G26" i="14" s="1"/>
  <c r="H25" i="14"/>
  <c r="H24" i="14"/>
  <c r="H23" i="14"/>
  <c r="G23" i="14" s="1"/>
  <c r="H22" i="14"/>
  <c r="G22" i="14" s="1"/>
  <c r="H21" i="14"/>
  <c r="G21" i="14" s="1"/>
  <c r="P21" i="14" s="1"/>
  <c r="H20" i="14"/>
  <c r="G20" i="14" s="1"/>
  <c r="P20" i="14" s="1"/>
  <c r="AE20" i="14" s="1"/>
  <c r="H19" i="14"/>
  <c r="G19" i="14" s="1"/>
  <c r="H18" i="14"/>
  <c r="G18" i="14" s="1"/>
  <c r="P18" i="14" s="1"/>
  <c r="U18" i="14" s="1"/>
  <c r="H17" i="14"/>
  <c r="G17" i="14" s="1"/>
  <c r="P17" i="14" s="1"/>
  <c r="Y17" i="14" s="1"/>
  <c r="H16" i="14"/>
  <c r="H15" i="14"/>
  <c r="G15" i="14" s="1"/>
  <c r="H14" i="14"/>
  <c r="G14" i="14" s="1"/>
  <c r="H13" i="14"/>
  <c r="G13" i="14" s="1"/>
  <c r="P13" i="14" s="1"/>
  <c r="AB13" i="14" s="1"/>
  <c r="H11" i="14"/>
  <c r="H10" i="14"/>
  <c r="G10" i="14" s="1"/>
  <c r="H9" i="14"/>
  <c r="G9" i="14" s="1"/>
  <c r="H8" i="14"/>
  <c r="G8" i="14" s="1"/>
  <c r="P8" i="14" s="1"/>
  <c r="X8" i="14" s="1"/>
  <c r="H7" i="14"/>
  <c r="H6" i="14"/>
  <c r="G6" i="14" s="1"/>
  <c r="H5" i="14"/>
  <c r="G5" i="14" s="1"/>
  <c r="AR903" i="1" l="1"/>
  <c r="AR899" i="1"/>
  <c r="AR895" i="1"/>
  <c r="AR891" i="1"/>
  <c r="AR887" i="1"/>
  <c r="AR883" i="1"/>
  <c r="AR879" i="1"/>
  <c r="AR875" i="1"/>
  <c r="AR871" i="1"/>
  <c r="AR867" i="1"/>
  <c r="AR863" i="1"/>
  <c r="AR859" i="1"/>
  <c r="AR855" i="1"/>
  <c r="AR851" i="1"/>
  <c r="AR847" i="1"/>
  <c r="AR843" i="1"/>
  <c r="AR839" i="1"/>
  <c r="AR835" i="1"/>
  <c r="AR831" i="1"/>
  <c r="AR827" i="1"/>
  <c r="AR823" i="1"/>
  <c r="AY201" i="2"/>
  <c r="H757" i="1"/>
  <c r="H813" i="1"/>
  <c r="H781" i="1"/>
  <c r="H773" i="1"/>
  <c r="H749" i="1"/>
  <c r="H829" i="1"/>
  <c r="H797" i="1"/>
  <c r="H805" i="1"/>
  <c r="H821" i="1"/>
  <c r="H789" i="1"/>
  <c r="H765" i="1"/>
  <c r="DB947" i="14"/>
  <c r="DO947" i="14" s="1"/>
  <c r="DF947" i="14"/>
  <c r="DS947" i="14" s="1"/>
  <c r="DJ947" i="14"/>
  <c r="DA947" i="14"/>
  <c r="DN947" i="14" s="1"/>
  <c r="DC947" i="14"/>
  <c r="DP947" i="14" s="1"/>
  <c r="DG947" i="14"/>
  <c r="DT947" i="14" s="1"/>
  <c r="DK947" i="14"/>
  <c r="DX947" i="14" s="1"/>
  <c r="DI947" i="14"/>
  <c r="DV947" i="14" s="1"/>
  <c r="CZ947" i="14"/>
  <c r="DM947" i="14" s="1"/>
  <c r="DD947" i="14"/>
  <c r="DQ947" i="14" s="1"/>
  <c r="DH947" i="14"/>
  <c r="DU947" i="14" s="1"/>
  <c r="DE947" i="14"/>
  <c r="DR947" i="14" s="1"/>
  <c r="DC946" i="14"/>
  <c r="DP946" i="14" s="1"/>
  <c r="DG946" i="14"/>
  <c r="DT946" i="14" s="1"/>
  <c r="DK946" i="14"/>
  <c r="DX946" i="14" s="1"/>
  <c r="DB946" i="14"/>
  <c r="DO946" i="14" s="1"/>
  <c r="CZ946" i="14"/>
  <c r="DM946" i="14" s="1"/>
  <c r="DD946" i="14"/>
  <c r="DQ946" i="14" s="1"/>
  <c r="DH946" i="14"/>
  <c r="DU946" i="14" s="1"/>
  <c r="DJ946" i="14"/>
  <c r="DA946" i="14"/>
  <c r="DN946" i="14" s="1"/>
  <c r="DE946" i="14"/>
  <c r="DR946" i="14" s="1"/>
  <c r="DI946" i="14"/>
  <c r="DV946" i="14" s="1"/>
  <c r="DF946" i="14"/>
  <c r="DS946" i="14" s="1"/>
  <c r="CZ945" i="14"/>
  <c r="DM945" i="14" s="1"/>
  <c r="DD945" i="14"/>
  <c r="DQ945" i="14" s="1"/>
  <c r="DH945" i="14"/>
  <c r="DU945" i="14" s="1"/>
  <c r="DC945" i="14"/>
  <c r="DP945" i="14" s="1"/>
  <c r="DA945" i="14"/>
  <c r="DN945" i="14" s="1"/>
  <c r="DE945" i="14"/>
  <c r="DR945" i="14" s="1"/>
  <c r="DI945" i="14"/>
  <c r="DV945" i="14" s="1"/>
  <c r="DK945" i="14"/>
  <c r="DX945" i="14" s="1"/>
  <c r="DB945" i="14"/>
  <c r="DO945" i="14" s="1"/>
  <c r="DF945" i="14"/>
  <c r="DS945" i="14" s="1"/>
  <c r="DJ945" i="14"/>
  <c r="DG945" i="14"/>
  <c r="DT945" i="14" s="1"/>
  <c r="DA944" i="14"/>
  <c r="DN944" i="14" s="1"/>
  <c r="DE944" i="14"/>
  <c r="DR944" i="14" s="1"/>
  <c r="DI944" i="14"/>
  <c r="DV944" i="14" s="1"/>
  <c r="CZ944" i="14"/>
  <c r="DM944" i="14" s="1"/>
  <c r="DB944" i="14"/>
  <c r="DO944" i="14" s="1"/>
  <c r="DF944" i="14"/>
  <c r="DS944" i="14" s="1"/>
  <c r="DJ944" i="14"/>
  <c r="DH944" i="14"/>
  <c r="DU944" i="14" s="1"/>
  <c r="DC944" i="14"/>
  <c r="DP944" i="14" s="1"/>
  <c r="DG944" i="14"/>
  <c r="DT944" i="14" s="1"/>
  <c r="DK944" i="14"/>
  <c r="DX944" i="14" s="1"/>
  <c r="DD944" i="14"/>
  <c r="DQ944" i="14" s="1"/>
  <c r="DB943" i="14"/>
  <c r="DO943" i="14" s="1"/>
  <c r="DF943" i="14"/>
  <c r="DS943" i="14" s="1"/>
  <c r="DJ943" i="14"/>
  <c r="DA943" i="14"/>
  <c r="DN943" i="14" s="1"/>
  <c r="DI943" i="14"/>
  <c r="DV943" i="14" s="1"/>
  <c r="DC943" i="14"/>
  <c r="DP943" i="14" s="1"/>
  <c r="DG943" i="14"/>
  <c r="DT943" i="14" s="1"/>
  <c r="DK943" i="14"/>
  <c r="DX943" i="14" s="1"/>
  <c r="CZ943" i="14"/>
  <c r="DM943" i="14" s="1"/>
  <c r="DD943" i="14"/>
  <c r="DQ943" i="14" s="1"/>
  <c r="DH943" i="14"/>
  <c r="DU943" i="14" s="1"/>
  <c r="DE943" i="14"/>
  <c r="DR943" i="14" s="1"/>
  <c r="DC942" i="14"/>
  <c r="DP942" i="14" s="1"/>
  <c r="DG942" i="14"/>
  <c r="DT942" i="14" s="1"/>
  <c r="DK942" i="14"/>
  <c r="DX942" i="14" s="1"/>
  <c r="DF942" i="14"/>
  <c r="DS942" i="14" s="1"/>
  <c r="CZ942" i="14"/>
  <c r="DM942" i="14" s="1"/>
  <c r="DD942" i="14"/>
  <c r="DQ942" i="14" s="1"/>
  <c r="DH942" i="14"/>
  <c r="DU942" i="14" s="1"/>
  <c r="DJ942" i="14"/>
  <c r="DA942" i="14"/>
  <c r="DN942" i="14" s="1"/>
  <c r="DE942" i="14"/>
  <c r="DR942" i="14" s="1"/>
  <c r="DI942" i="14"/>
  <c r="DV942" i="14" s="1"/>
  <c r="DB942" i="14"/>
  <c r="DO942" i="14" s="1"/>
  <c r="CZ941" i="14"/>
  <c r="DM941" i="14" s="1"/>
  <c r="DD941" i="14"/>
  <c r="DQ941" i="14" s="1"/>
  <c r="DH941" i="14"/>
  <c r="DU941" i="14" s="1"/>
  <c r="DA941" i="14"/>
  <c r="DN941" i="14" s="1"/>
  <c r="DE941" i="14"/>
  <c r="DR941" i="14" s="1"/>
  <c r="DI941" i="14"/>
  <c r="DV941" i="14" s="1"/>
  <c r="DC941" i="14"/>
  <c r="DP941" i="14" s="1"/>
  <c r="DK941" i="14"/>
  <c r="DX941" i="14" s="1"/>
  <c r="DB941" i="14"/>
  <c r="DO941" i="14" s="1"/>
  <c r="DF941" i="14"/>
  <c r="DS941" i="14" s="1"/>
  <c r="DJ941" i="14"/>
  <c r="DG941" i="14"/>
  <c r="DT941" i="14" s="1"/>
  <c r="EB940" i="14"/>
  <c r="S940" i="14"/>
  <c r="EB939" i="14"/>
  <c r="S939" i="14"/>
  <c r="EB938" i="14"/>
  <c r="S938" i="14"/>
  <c r="EB937" i="14"/>
  <c r="S937" i="14"/>
  <c r="EB936" i="14"/>
  <c r="S936" i="14"/>
  <c r="EB935" i="14"/>
  <c r="S935" i="14"/>
  <c r="CJ934" i="14"/>
  <c r="CW934" i="14" s="1"/>
  <c r="EB934" i="14"/>
  <c r="S934" i="14"/>
  <c r="EB933" i="14"/>
  <c r="S933" i="14"/>
  <c r="EB932" i="14"/>
  <c r="S932" i="14"/>
  <c r="EB931" i="14"/>
  <c r="S931" i="14"/>
  <c r="CJ930" i="14"/>
  <c r="EB928" i="14"/>
  <c r="S928" i="14"/>
  <c r="EB924" i="14"/>
  <c r="S924" i="14"/>
  <c r="CJ921" i="14"/>
  <c r="CT921" i="14" s="1"/>
  <c r="CJ918" i="14"/>
  <c r="EB918" i="14"/>
  <c r="S918" i="14"/>
  <c r="EB917" i="14"/>
  <c r="S917" i="14"/>
  <c r="EB915" i="14"/>
  <c r="S915" i="14"/>
  <c r="EB914" i="14"/>
  <c r="S914" i="14"/>
  <c r="CJ913" i="14"/>
  <c r="CS913" i="14" s="1"/>
  <c r="EB907" i="14"/>
  <c r="S907" i="14"/>
  <c r="EB906" i="14"/>
  <c r="S906" i="14"/>
  <c r="EB905" i="14"/>
  <c r="S905" i="14"/>
  <c r="EB901" i="14"/>
  <c r="S901" i="14"/>
  <c r="EB900" i="14"/>
  <c r="S900" i="14"/>
  <c r="CJ899" i="14"/>
  <c r="CO899" i="14" s="1"/>
  <c r="EB899" i="14"/>
  <c r="S899" i="14"/>
  <c r="CJ895" i="14"/>
  <c r="CL895" i="14" s="1"/>
  <c r="EB895" i="14"/>
  <c r="S895" i="14"/>
  <c r="CJ883" i="14"/>
  <c r="CJ875" i="14"/>
  <c r="CJ872" i="14"/>
  <c r="CO872" i="14" s="1"/>
  <c r="CJ870" i="14"/>
  <c r="CW870" i="14" s="1"/>
  <c r="CJ869" i="14"/>
  <c r="CO869" i="14" s="1"/>
  <c r="CJ868" i="14"/>
  <c r="CL868" i="14" s="1"/>
  <c r="CJ866" i="14"/>
  <c r="CJ865" i="14"/>
  <c r="CP865" i="14" s="1"/>
  <c r="EB865" i="14"/>
  <c r="S865" i="14"/>
  <c r="CJ860" i="14"/>
  <c r="CQ860" i="14" s="1"/>
  <c r="EB858" i="14"/>
  <c r="S858" i="14"/>
  <c r="CJ840" i="14"/>
  <c r="CR840" i="14" s="1"/>
  <c r="CJ839" i="14"/>
  <c r="CS839" i="14" s="1"/>
  <c r="CJ837" i="14"/>
  <c r="CP837" i="14" s="1"/>
  <c r="CJ836" i="14"/>
  <c r="CL836" i="14" s="1"/>
  <c r="CJ835" i="14"/>
  <c r="CW835" i="14" s="1"/>
  <c r="EB833" i="14"/>
  <c r="S833" i="14"/>
  <c r="EB832" i="14"/>
  <c r="S832" i="14"/>
  <c r="EB831" i="14"/>
  <c r="S831" i="14"/>
  <c r="EB830" i="14"/>
  <c r="S830" i="14"/>
  <c r="CJ829" i="14"/>
  <c r="EB829" i="14"/>
  <c r="S829" i="14"/>
  <c r="EB828" i="14"/>
  <c r="S828" i="14"/>
  <c r="EB827" i="14"/>
  <c r="S827" i="14"/>
  <c r="EB826" i="14"/>
  <c r="S826" i="14"/>
  <c r="CJ825" i="14"/>
  <c r="CJ809" i="14"/>
  <c r="CL809" i="14" s="1"/>
  <c r="EB809" i="14"/>
  <c r="S809" i="14"/>
  <c r="EB808" i="14"/>
  <c r="S808" i="14"/>
  <c r="EB807" i="14"/>
  <c r="S807" i="14"/>
  <c r="CJ806" i="14"/>
  <c r="EB806" i="14"/>
  <c r="S806" i="14"/>
  <c r="EB805" i="14"/>
  <c r="S805" i="14"/>
  <c r="EB804" i="14"/>
  <c r="S804" i="14"/>
  <c r="EB803" i="14"/>
  <c r="S803" i="14"/>
  <c r="EB802" i="14"/>
  <c r="S802" i="14"/>
  <c r="CJ774" i="14"/>
  <c r="CS774" i="14" s="1"/>
  <c r="CJ940" i="14"/>
  <c r="CJ938" i="14"/>
  <c r="CQ938" i="14" s="1"/>
  <c r="CJ937" i="14"/>
  <c r="CO937" i="14" s="1"/>
  <c r="CJ936" i="14"/>
  <c r="CJ935" i="14"/>
  <c r="CV935" i="14" s="1"/>
  <c r="CJ933" i="14"/>
  <c r="CL933" i="14" s="1"/>
  <c r="CJ932" i="14"/>
  <c r="CO932" i="14" s="1"/>
  <c r="CJ931" i="14"/>
  <c r="CS931" i="14" s="1"/>
  <c r="CJ929" i="14"/>
  <c r="CW929" i="14" s="1"/>
  <c r="CJ928" i="14"/>
  <c r="CJ927" i="14"/>
  <c r="CU927" i="14" s="1"/>
  <c r="CJ926" i="14"/>
  <c r="CQ926" i="14" s="1"/>
  <c r="CJ925" i="14"/>
  <c r="CQ925" i="14" s="1"/>
  <c r="CJ924" i="14"/>
  <c r="CJ923" i="14"/>
  <c r="CU923" i="14" s="1"/>
  <c r="CJ922" i="14"/>
  <c r="CQ922" i="14" s="1"/>
  <c r="CJ920" i="14"/>
  <c r="CQ920" i="14" s="1"/>
  <c r="CJ919" i="14"/>
  <c r="CJ916" i="14"/>
  <c r="CO916" i="14" s="1"/>
  <c r="CJ915" i="14"/>
  <c r="CO915" i="14" s="1"/>
  <c r="CJ912" i="14"/>
  <c r="CJ911" i="14"/>
  <c r="CR911" i="14" s="1"/>
  <c r="CJ910" i="14"/>
  <c r="CR910" i="14" s="1"/>
  <c r="CJ909" i="14"/>
  <c r="CN909" i="14" s="1"/>
  <c r="CJ908" i="14"/>
  <c r="CJ907" i="14"/>
  <c r="CJ905" i="14"/>
  <c r="CO905" i="14" s="1"/>
  <c r="CJ904" i="14"/>
  <c r="CU904" i="14" s="1"/>
  <c r="CJ903" i="14"/>
  <c r="CJ902" i="14"/>
  <c r="CW902" i="14" s="1"/>
  <c r="CJ901" i="14"/>
  <c r="CS901" i="14" s="1"/>
  <c r="CJ900" i="14"/>
  <c r="CV900" i="14" s="1"/>
  <c r="CJ897" i="14"/>
  <c r="CJ896" i="14"/>
  <c r="CS896" i="14" s="1"/>
  <c r="CT895" i="14"/>
  <c r="CJ893" i="14"/>
  <c r="CV893" i="14" s="1"/>
  <c r="CJ892" i="14"/>
  <c r="CR892" i="14" s="1"/>
  <c r="CJ891" i="14"/>
  <c r="CV891" i="14" s="1"/>
  <c r="CJ890" i="14"/>
  <c r="CW890" i="14" s="1"/>
  <c r="CJ889" i="14"/>
  <c r="CM889" i="14" s="1"/>
  <c r="CJ888" i="14"/>
  <c r="CN888" i="14" s="1"/>
  <c r="CJ887" i="14"/>
  <c r="CS887" i="14" s="1"/>
  <c r="CJ886" i="14"/>
  <c r="CU886" i="14" s="1"/>
  <c r="CJ885" i="14"/>
  <c r="CJ884" i="14"/>
  <c r="CT883" i="14"/>
  <c r="CJ882" i="14"/>
  <c r="CL882" i="14" s="1"/>
  <c r="CJ881" i="14"/>
  <c r="CR881" i="14" s="1"/>
  <c r="EB881" i="14"/>
  <c r="S881" i="14"/>
  <c r="EB880" i="14"/>
  <c r="S880" i="14"/>
  <c r="CJ879" i="14"/>
  <c r="EB879" i="14"/>
  <c r="S879" i="14"/>
  <c r="EB878" i="14"/>
  <c r="S878" i="14"/>
  <c r="EB877" i="14"/>
  <c r="S877" i="14"/>
  <c r="EB876" i="14"/>
  <c r="S876" i="14"/>
  <c r="EB875" i="14"/>
  <c r="S875" i="14"/>
  <c r="CW869" i="14"/>
  <c r="CW868" i="14"/>
  <c r="CS868" i="14"/>
  <c r="CJ863" i="14"/>
  <c r="CR863" i="14" s="1"/>
  <c r="CJ862" i="14"/>
  <c r="CT862" i="14" s="1"/>
  <c r="CJ861" i="14"/>
  <c r="CV861" i="14" s="1"/>
  <c r="CJ859" i="14"/>
  <c r="CQ859" i="14" s="1"/>
  <c r="CJ858" i="14"/>
  <c r="CQ858" i="14" s="1"/>
  <c r="CJ857" i="14"/>
  <c r="CL857" i="14" s="1"/>
  <c r="EB857" i="14"/>
  <c r="S857" i="14"/>
  <c r="EB856" i="14"/>
  <c r="S856" i="14"/>
  <c r="EB855" i="14"/>
  <c r="S855" i="14"/>
  <c r="EB854" i="14"/>
  <c r="S854" i="14"/>
  <c r="EB853" i="14"/>
  <c r="S853" i="14"/>
  <c r="EB852" i="14"/>
  <c r="S852" i="14"/>
  <c r="EB851" i="14"/>
  <c r="S851" i="14"/>
  <c r="EB850" i="14"/>
  <c r="S850" i="14"/>
  <c r="CS835" i="14"/>
  <c r="CJ832" i="14"/>
  <c r="CV832" i="14" s="1"/>
  <c r="CJ831" i="14"/>
  <c r="CS831" i="14" s="1"/>
  <c r="CJ830" i="14"/>
  <c r="CR830" i="14" s="1"/>
  <c r="CJ828" i="14"/>
  <c r="CJ827" i="14"/>
  <c r="CO827" i="14" s="1"/>
  <c r="CJ826" i="14"/>
  <c r="CO826" i="14" s="1"/>
  <c r="EB825" i="14"/>
  <c r="S825" i="14"/>
  <c r="EB824" i="14"/>
  <c r="S824" i="14"/>
  <c r="EB823" i="14"/>
  <c r="S823" i="14"/>
  <c r="EB822" i="14"/>
  <c r="S822" i="14"/>
  <c r="EB821" i="14"/>
  <c r="S821" i="14"/>
  <c r="EB820" i="14"/>
  <c r="S820" i="14"/>
  <c r="EB819" i="14"/>
  <c r="S819" i="14"/>
  <c r="EB818" i="14"/>
  <c r="S818" i="14"/>
  <c r="CJ815" i="14"/>
  <c r="CS809" i="14"/>
  <c r="CJ808" i="14"/>
  <c r="CJ807" i="14"/>
  <c r="CJ805" i="14"/>
  <c r="CJ804" i="14"/>
  <c r="CJ803" i="14"/>
  <c r="CJ802" i="14"/>
  <c r="CO802" i="14" s="1"/>
  <c r="CJ801" i="14"/>
  <c r="EB801" i="14"/>
  <c r="S801" i="14"/>
  <c r="EB800" i="14"/>
  <c r="S800" i="14"/>
  <c r="EB799" i="14"/>
  <c r="S799" i="14"/>
  <c r="EB798" i="14"/>
  <c r="S798" i="14"/>
  <c r="EB797" i="14"/>
  <c r="S797" i="14"/>
  <c r="CJ796" i="14"/>
  <c r="CU796" i="14" s="1"/>
  <c r="EB796" i="14"/>
  <c r="S796" i="14"/>
  <c r="EB795" i="14"/>
  <c r="S795" i="14"/>
  <c r="EB794" i="14"/>
  <c r="S794" i="14"/>
  <c r="CJ783" i="14"/>
  <c r="CN783" i="14" s="1"/>
  <c r="EB949" i="14"/>
  <c r="S949" i="14"/>
  <c r="CJ1126" i="14"/>
  <c r="CO1126" i="14" s="1"/>
  <c r="CJ1125" i="14"/>
  <c r="CL1125" i="14" s="1"/>
  <c r="CJ1124" i="14"/>
  <c r="CV1124" i="14" s="1"/>
  <c r="CJ1122" i="14"/>
  <c r="CO1122" i="14" s="1"/>
  <c r="CJ1121" i="14"/>
  <c r="CJ1120" i="14"/>
  <c r="CJ1119" i="14"/>
  <c r="CQ1119" i="14" s="1"/>
  <c r="CJ1118" i="14"/>
  <c r="CQ1118" i="14" s="1"/>
  <c r="CJ1117" i="14"/>
  <c r="CJ1116" i="14"/>
  <c r="CS1116" i="14" s="1"/>
  <c r="CJ1115" i="14"/>
  <c r="CP1115" i="14" s="1"/>
  <c r="CJ1114" i="14"/>
  <c r="CQ1114" i="14" s="1"/>
  <c r="CJ1113" i="14"/>
  <c r="CJ1112" i="14"/>
  <c r="CS1112" i="14" s="1"/>
  <c r="CJ1110" i="14"/>
  <c r="CU1110" i="14" s="1"/>
  <c r="CJ1109" i="14"/>
  <c r="CU1109" i="14" s="1"/>
  <c r="CJ1108" i="14"/>
  <c r="CJ1106" i="14"/>
  <c r="CL1106" i="14" s="1"/>
  <c r="CJ1105" i="14"/>
  <c r="CM1105" i="14" s="1"/>
  <c r="CJ1104" i="14"/>
  <c r="CU1104" i="14" s="1"/>
  <c r="CJ1103" i="14"/>
  <c r="CJ1102" i="14"/>
  <c r="CJ1101" i="14"/>
  <c r="CP1101" i="14" s="1"/>
  <c r="CJ1100" i="14"/>
  <c r="CO1100" i="14" s="1"/>
  <c r="CJ1099" i="14"/>
  <c r="CJ1098" i="14"/>
  <c r="CJ1097" i="14"/>
  <c r="CS1097" i="14" s="1"/>
  <c r="CJ1096" i="14"/>
  <c r="CM1096" i="14" s="1"/>
  <c r="CJ1094" i="14"/>
  <c r="CW1094" i="14" s="1"/>
  <c r="CJ1093" i="14"/>
  <c r="CJ1092" i="14"/>
  <c r="CO1092" i="14" s="1"/>
  <c r="CJ1090" i="14"/>
  <c r="CQ1090" i="14" s="1"/>
  <c r="CJ1089" i="14"/>
  <c r="CW1089" i="14" s="1"/>
  <c r="CJ1088" i="14"/>
  <c r="CT1088" i="14" s="1"/>
  <c r="CJ1087" i="14"/>
  <c r="CQ1087" i="14" s="1"/>
  <c r="CJ1086" i="14"/>
  <c r="CU1086" i="14" s="1"/>
  <c r="CJ1085" i="14"/>
  <c r="CJ1084" i="14"/>
  <c r="CJ1083" i="14"/>
  <c r="CN1083" i="14" s="1"/>
  <c r="CJ1082" i="14"/>
  <c r="CS1082" i="14" s="1"/>
  <c r="CJ1081" i="14"/>
  <c r="CJ1080" i="14"/>
  <c r="CP1080" i="14" s="1"/>
  <c r="CJ1079" i="14"/>
  <c r="CL1079" i="14" s="1"/>
  <c r="CJ1078" i="14"/>
  <c r="CQ1078" i="14" s="1"/>
  <c r="CJ1077" i="14"/>
  <c r="CW1077" i="14" s="1"/>
  <c r="CJ1076" i="14"/>
  <c r="CJ1075" i="14"/>
  <c r="CT1075" i="14" s="1"/>
  <c r="CJ1074" i="14"/>
  <c r="CQ1074" i="14" s="1"/>
  <c r="CJ1073" i="14"/>
  <c r="CJ1072" i="14"/>
  <c r="CP1072" i="14" s="1"/>
  <c r="CJ1071" i="14"/>
  <c r="CU1071" i="14" s="1"/>
  <c r="CJ1070" i="14"/>
  <c r="CM1070" i="14" s="1"/>
  <c r="CJ1069" i="14"/>
  <c r="CJ1068" i="14"/>
  <c r="CW1068" i="14" s="1"/>
  <c r="CJ1067" i="14"/>
  <c r="CT1067" i="14" s="1"/>
  <c r="CJ1066" i="14"/>
  <c r="CM1066" i="14" s="1"/>
  <c r="CJ1065" i="14"/>
  <c r="CJ1064" i="14"/>
  <c r="CQ1064" i="14" s="1"/>
  <c r="CJ1063" i="14"/>
  <c r="CL1063" i="14" s="1"/>
  <c r="CJ1062" i="14"/>
  <c r="CN1062" i="14" s="1"/>
  <c r="CJ1061" i="14"/>
  <c r="CJ1060" i="14"/>
  <c r="CO1060" i="14" s="1"/>
  <c r="CJ1059" i="14"/>
  <c r="CN1059" i="14" s="1"/>
  <c r="CJ1058" i="14"/>
  <c r="CV1058" i="14" s="1"/>
  <c r="CJ1057" i="14"/>
  <c r="CJ1056" i="14"/>
  <c r="CO1056" i="14" s="1"/>
  <c r="CJ1055" i="14"/>
  <c r="CT1055" i="14" s="1"/>
  <c r="CJ1054" i="14"/>
  <c r="CN1054" i="14" s="1"/>
  <c r="CJ1053" i="14"/>
  <c r="CJ1052" i="14"/>
  <c r="CJ1051" i="14"/>
  <c r="CW1051" i="14" s="1"/>
  <c r="CJ1050" i="14"/>
  <c r="CR1050" i="14" s="1"/>
  <c r="CJ1049" i="14"/>
  <c r="CJ1048" i="14"/>
  <c r="CJ1047" i="14"/>
  <c r="CR1047" i="14" s="1"/>
  <c r="CJ1046" i="14"/>
  <c r="CQ1046" i="14" s="1"/>
  <c r="CJ1045" i="14"/>
  <c r="CJ1044" i="14"/>
  <c r="CJ1043" i="14"/>
  <c r="CL1043" i="14" s="1"/>
  <c r="CJ1042" i="14"/>
  <c r="CQ1042" i="14" s="1"/>
  <c r="CJ1041" i="14"/>
  <c r="CJ1040" i="14"/>
  <c r="CS1040" i="14" s="1"/>
  <c r="CJ1039" i="14"/>
  <c r="CV1039" i="14" s="1"/>
  <c r="CJ1038" i="14"/>
  <c r="CN1038" i="14" s="1"/>
  <c r="CJ1037" i="14"/>
  <c r="CJ1036" i="14"/>
  <c r="CT1036" i="14" s="1"/>
  <c r="CJ1035" i="14"/>
  <c r="CV1035" i="14" s="1"/>
  <c r="CJ1034" i="14"/>
  <c r="CU1034" i="14" s="1"/>
  <c r="CJ1033" i="14"/>
  <c r="CJ1032" i="14"/>
  <c r="CM1032" i="14" s="1"/>
  <c r="CJ1031" i="14"/>
  <c r="CT1031" i="14" s="1"/>
  <c r="CJ1030" i="14"/>
  <c r="CL1030" i="14" s="1"/>
  <c r="CJ1029" i="14"/>
  <c r="CO1029" i="14" s="1"/>
  <c r="CJ1028" i="14"/>
  <c r="CS1028" i="14" s="1"/>
  <c r="CJ1027" i="14"/>
  <c r="CN1027" i="14" s="1"/>
  <c r="CJ1026" i="14"/>
  <c r="CM1026" i="14" s="1"/>
  <c r="CJ1025" i="14"/>
  <c r="CJ1024" i="14"/>
  <c r="CJ1023" i="14"/>
  <c r="CT1023" i="14" s="1"/>
  <c r="CJ1022" i="14"/>
  <c r="CM1022" i="14" s="1"/>
  <c r="CJ1021" i="14"/>
  <c r="CJ1020" i="14"/>
  <c r="CT1020" i="14" s="1"/>
  <c r="CJ1019" i="14"/>
  <c r="CP1019" i="14" s="1"/>
  <c r="CJ1018" i="14"/>
  <c r="CM1018" i="14" s="1"/>
  <c r="CJ1016" i="14"/>
  <c r="CJ1015" i="14"/>
  <c r="CR1015" i="14" s="1"/>
  <c r="CJ1014" i="14"/>
  <c r="CL1014" i="14" s="1"/>
  <c r="CJ1012" i="14"/>
  <c r="CV1012" i="14" s="1"/>
  <c r="CJ1011" i="14"/>
  <c r="CJ1010" i="14"/>
  <c r="CL1010" i="14" s="1"/>
  <c r="CJ1009" i="14"/>
  <c r="CQ1009" i="14" s="1"/>
  <c r="CJ1008" i="14"/>
  <c r="CM1008" i="14" s="1"/>
  <c r="CJ1007" i="14"/>
  <c r="CJ1006" i="14"/>
  <c r="CL1006" i="14" s="1"/>
  <c r="CJ1005" i="14"/>
  <c r="CQ1005" i="14" s="1"/>
  <c r="CJ1004" i="14"/>
  <c r="CR1004" i="14" s="1"/>
  <c r="CJ1003" i="14"/>
  <c r="CJ1002" i="14"/>
  <c r="CW1002" i="14" s="1"/>
  <c r="CJ1000" i="14"/>
  <c r="CU1000" i="14" s="1"/>
  <c r="CJ999" i="14"/>
  <c r="CU999" i="14" s="1"/>
  <c r="CJ998" i="14"/>
  <c r="CJ996" i="14"/>
  <c r="CJ995" i="14"/>
  <c r="CJ994" i="14"/>
  <c r="CN994" i="14" s="1"/>
  <c r="CJ993" i="14"/>
  <c r="CV993" i="14" s="1"/>
  <c r="CJ992" i="14"/>
  <c r="CJ991" i="14"/>
  <c r="CJ990" i="14"/>
  <c r="CW990" i="14" s="1"/>
  <c r="CJ989" i="14"/>
  <c r="CW989" i="14" s="1"/>
  <c r="CJ988" i="14"/>
  <c r="CJ987" i="14"/>
  <c r="CN987" i="14" s="1"/>
  <c r="CJ986" i="14"/>
  <c r="CQ986" i="14" s="1"/>
  <c r="CJ984" i="14"/>
  <c r="CJ983" i="14"/>
  <c r="CO983" i="14" s="1"/>
  <c r="CJ982" i="14"/>
  <c r="CS982" i="14" s="1"/>
  <c r="CJ980" i="14"/>
  <c r="CM980" i="14" s="1"/>
  <c r="CJ979" i="14"/>
  <c r="CJ978" i="14"/>
  <c r="CJ977" i="14"/>
  <c r="CN977" i="14" s="1"/>
  <c r="CJ976" i="14"/>
  <c r="CM976" i="14" s="1"/>
  <c r="CJ975" i="14"/>
  <c r="CJ974" i="14"/>
  <c r="CO974" i="14" s="1"/>
  <c r="CJ973" i="14"/>
  <c r="CN973" i="14" s="1"/>
  <c r="CJ972" i="14"/>
  <c r="CV972" i="14" s="1"/>
  <c r="CJ971" i="14"/>
  <c r="CJ970" i="14"/>
  <c r="CL970" i="14" s="1"/>
  <c r="CJ968" i="14"/>
  <c r="CR968" i="14" s="1"/>
  <c r="CJ967" i="14"/>
  <c r="CS967" i="14" s="1"/>
  <c r="CJ966" i="14"/>
  <c r="CJ964" i="14"/>
  <c r="CL964" i="14" s="1"/>
  <c r="CJ963" i="14"/>
  <c r="CO963" i="14" s="1"/>
  <c r="CJ962" i="14"/>
  <c r="CR962" i="14" s="1"/>
  <c r="CJ961" i="14"/>
  <c r="CJ960" i="14"/>
  <c r="CL960" i="14" s="1"/>
  <c r="CJ959" i="14"/>
  <c r="CQ959" i="14" s="1"/>
  <c r="CJ958" i="14"/>
  <c r="CW958" i="14" s="1"/>
  <c r="CJ957" i="14"/>
  <c r="CV957" i="14" s="1"/>
  <c r="CJ956" i="14"/>
  <c r="CN956" i="14" s="1"/>
  <c r="CJ955" i="14"/>
  <c r="CV955" i="14" s="1"/>
  <c r="CJ954" i="14"/>
  <c r="CM954" i="14" s="1"/>
  <c r="CJ952" i="14"/>
  <c r="CU952" i="14" s="1"/>
  <c r="CJ951" i="14"/>
  <c r="CL951" i="14" s="1"/>
  <c r="CS895" i="14"/>
  <c r="CO893" i="14"/>
  <c r="CO883" i="14"/>
  <c r="CJ880" i="14"/>
  <c r="CL880" i="14" s="1"/>
  <c r="CJ878" i="14"/>
  <c r="CT878" i="14" s="1"/>
  <c r="CJ876" i="14"/>
  <c r="CV869" i="14"/>
  <c r="CN869" i="14"/>
  <c r="CJ855" i="14"/>
  <c r="CO855" i="14" s="1"/>
  <c r="CJ853" i="14"/>
  <c r="CM853" i="14" s="1"/>
  <c r="CJ850" i="14"/>
  <c r="EB849" i="14"/>
  <c r="S849" i="14"/>
  <c r="EB847" i="14"/>
  <c r="S847" i="14"/>
  <c r="EB846" i="14"/>
  <c r="S846" i="14"/>
  <c r="EB845" i="14"/>
  <c r="S845" i="14"/>
  <c r="EB844" i="14"/>
  <c r="S844" i="14"/>
  <c r="EB843" i="14"/>
  <c r="S843" i="14"/>
  <c r="EB842" i="14"/>
  <c r="S842" i="14"/>
  <c r="CR836" i="14"/>
  <c r="CW831" i="14"/>
  <c r="CW826" i="14"/>
  <c r="CJ799" i="14"/>
  <c r="CL799" i="14" s="1"/>
  <c r="CJ797" i="14"/>
  <c r="CR797" i="14" s="1"/>
  <c r="CJ794" i="14"/>
  <c r="CR794" i="14" s="1"/>
  <c r="CJ792" i="14"/>
  <c r="CP792" i="14" s="1"/>
  <c r="EB792" i="14"/>
  <c r="S792" i="14"/>
  <c r="EB791" i="14"/>
  <c r="S791" i="14"/>
  <c r="EB789" i="14"/>
  <c r="S789" i="14"/>
  <c r="EB786" i="14"/>
  <c r="S786" i="14"/>
  <c r="EB785" i="14"/>
  <c r="S785" i="14"/>
  <c r="CM783" i="14"/>
  <c r="CJ782" i="14"/>
  <c r="CW782" i="14" s="1"/>
  <c r="EB781" i="14"/>
  <c r="S781" i="14"/>
  <c r="EB780" i="14"/>
  <c r="S780" i="14"/>
  <c r="EB779" i="14"/>
  <c r="S779" i="14"/>
  <c r="CJ778" i="14"/>
  <c r="CT778" i="14" s="1"/>
  <c r="EB778" i="14"/>
  <c r="S778" i="14"/>
  <c r="EB777" i="14"/>
  <c r="S777" i="14"/>
  <c r="EB776" i="14"/>
  <c r="S776" i="14"/>
  <c r="EB775" i="14"/>
  <c r="S775" i="14"/>
  <c r="CJ949" i="14"/>
  <c r="EB1126" i="14"/>
  <c r="S1126" i="14"/>
  <c r="CW1125" i="14"/>
  <c r="CS1125" i="14"/>
  <c r="EB1125" i="14"/>
  <c r="S1125" i="14"/>
  <c r="EB1124" i="14"/>
  <c r="S1124" i="14"/>
  <c r="EB1123" i="14"/>
  <c r="S1123" i="14"/>
  <c r="EB1122" i="14"/>
  <c r="S1122" i="14"/>
  <c r="CO1121" i="14"/>
  <c r="EB1121" i="14"/>
  <c r="S1121" i="14"/>
  <c r="CS1120" i="14"/>
  <c r="EB1120" i="14"/>
  <c r="S1120" i="14"/>
  <c r="CW1119" i="14"/>
  <c r="EB1119" i="14"/>
  <c r="S1119" i="14"/>
  <c r="EB1118" i="14"/>
  <c r="S1118" i="14"/>
  <c r="EB1117" i="14"/>
  <c r="S1117" i="14"/>
  <c r="EB1116" i="14"/>
  <c r="S1116" i="14"/>
  <c r="CS1115" i="14"/>
  <c r="EB1115" i="14"/>
  <c r="S1115" i="14"/>
  <c r="EB1114" i="14"/>
  <c r="S1114" i="14"/>
  <c r="EB1113" i="14"/>
  <c r="S1113" i="14"/>
  <c r="EB1112" i="14"/>
  <c r="S1112" i="14"/>
  <c r="EB1111" i="14"/>
  <c r="S1111" i="14"/>
  <c r="EB1110" i="14"/>
  <c r="S1110" i="14"/>
  <c r="EB1109" i="14"/>
  <c r="S1109" i="14"/>
  <c r="EB1108" i="14"/>
  <c r="S1108" i="14"/>
  <c r="EB1107" i="14"/>
  <c r="S1107" i="14"/>
  <c r="CW1106" i="14"/>
  <c r="CS1106" i="14"/>
  <c r="CO1106" i="14"/>
  <c r="EB1106" i="14"/>
  <c r="S1106" i="14"/>
  <c r="EB1105" i="14"/>
  <c r="S1105" i="14"/>
  <c r="EB1104" i="14"/>
  <c r="S1104" i="14"/>
  <c r="EB1103" i="14"/>
  <c r="S1103" i="14"/>
  <c r="CO1102" i="14"/>
  <c r="EB1102" i="14"/>
  <c r="S1102" i="14"/>
  <c r="EB1101" i="14"/>
  <c r="S1101" i="14"/>
  <c r="EB1100" i="14"/>
  <c r="S1100" i="14"/>
  <c r="CW1099" i="14"/>
  <c r="EB1099" i="14"/>
  <c r="S1099" i="14"/>
  <c r="CW1098" i="14"/>
  <c r="CS1098" i="14"/>
  <c r="CO1098" i="14"/>
  <c r="EB1098" i="14"/>
  <c r="S1098" i="14"/>
  <c r="EB1097" i="14"/>
  <c r="S1097" i="14"/>
  <c r="EB1096" i="14"/>
  <c r="S1096" i="14"/>
  <c r="EB1095" i="14"/>
  <c r="S1095" i="14"/>
  <c r="EB1094" i="14"/>
  <c r="S1094" i="14"/>
  <c r="CS1093" i="14"/>
  <c r="EB1093" i="14"/>
  <c r="S1093" i="14"/>
  <c r="EB1092" i="14"/>
  <c r="S1092" i="14"/>
  <c r="EB1091" i="14"/>
  <c r="S1091" i="14"/>
  <c r="EB1090" i="14"/>
  <c r="S1090" i="14"/>
  <c r="EB1089" i="14"/>
  <c r="S1089" i="14"/>
  <c r="CW1088" i="14"/>
  <c r="CS1088" i="14"/>
  <c r="CO1088" i="14"/>
  <c r="EB1088" i="14"/>
  <c r="S1088" i="14"/>
  <c r="EB1087" i="14"/>
  <c r="S1087" i="14"/>
  <c r="EB1086" i="14"/>
  <c r="S1086" i="14"/>
  <c r="EB1085" i="14"/>
  <c r="S1085" i="14"/>
  <c r="CO1084" i="14"/>
  <c r="EB1084" i="14"/>
  <c r="S1084" i="14"/>
  <c r="EB1083" i="14"/>
  <c r="S1083" i="14"/>
  <c r="EB1082" i="14"/>
  <c r="S1082" i="14"/>
  <c r="EB1081" i="14"/>
  <c r="S1081" i="14"/>
  <c r="CW1080" i="14"/>
  <c r="CS1080" i="14"/>
  <c r="CO1080" i="14"/>
  <c r="EB1080" i="14"/>
  <c r="S1080" i="14"/>
  <c r="EB1079" i="14"/>
  <c r="S1079" i="14"/>
  <c r="EB1078" i="14"/>
  <c r="S1078" i="14"/>
  <c r="EB1077" i="14"/>
  <c r="S1077" i="14"/>
  <c r="CW1076" i="14"/>
  <c r="CS1076" i="14"/>
  <c r="CO1076" i="14"/>
  <c r="EB1076" i="14"/>
  <c r="S1076" i="14"/>
  <c r="EB1075" i="14"/>
  <c r="S1075" i="14"/>
  <c r="EB1074" i="14"/>
  <c r="S1074" i="14"/>
  <c r="EB1073" i="14"/>
  <c r="S1073" i="14"/>
  <c r="CW1072" i="14"/>
  <c r="EB1072" i="14"/>
  <c r="S1072" i="14"/>
  <c r="CO1071" i="14"/>
  <c r="EB1071" i="14"/>
  <c r="S1071" i="14"/>
  <c r="EB1070" i="14"/>
  <c r="S1070" i="14"/>
  <c r="EB1069" i="14"/>
  <c r="S1069" i="14"/>
  <c r="CS1068" i="14"/>
  <c r="CO1068" i="14"/>
  <c r="EB1068" i="14"/>
  <c r="S1068" i="14"/>
  <c r="EB1067" i="14"/>
  <c r="S1067" i="14"/>
  <c r="EB1066" i="14"/>
  <c r="S1066" i="14"/>
  <c r="EB1065" i="14"/>
  <c r="S1065" i="14"/>
  <c r="CS1064" i="14"/>
  <c r="CO1064" i="14"/>
  <c r="EB1064" i="14"/>
  <c r="S1064" i="14"/>
  <c r="EB1063" i="14"/>
  <c r="S1063" i="14"/>
  <c r="EB1062" i="14"/>
  <c r="S1062" i="14"/>
  <c r="CS1061" i="14"/>
  <c r="EB1061" i="14"/>
  <c r="S1061" i="14"/>
  <c r="EB1060" i="14"/>
  <c r="S1060" i="14"/>
  <c r="EB1059" i="14"/>
  <c r="S1059" i="14"/>
  <c r="EB1058" i="14"/>
  <c r="S1058" i="14"/>
  <c r="CW1057" i="14"/>
  <c r="EB1057" i="14"/>
  <c r="S1057" i="14"/>
  <c r="CW1056" i="14"/>
  <c r="EB1056" i="14"/>
  <c r="S1056" i="14"/>
  <c r="EB1055" i="14"/>
  <c r="S1055" i="14"/>
  <c r="EB1054" i="14"/>
  <c r="S1054" i="14"/>
  <c r="CS1053" i="14"/>
  <c r="EB1053" i="14"/>
  <c r="S1053" i="14"/>
  <c r="CS1052" i="14"/>
  <c r="EB1052" i="14"/>
  <c r="S1052" i="14"/>
  <c r="EB1051" i="14"/>
  <c r="S1051" i="14"/>
  <c r="EB1050" i="14"/>
  <c r="S1050" i="14"/>
  <c r="CO1049" i="14"/>
  <c r="EB1049" i="14"/>
  <c r="S1049" i="14"/>
  <c r="CO1048" i="14"/>
  <c r="EB1048" i="14"/>
  <c r="S1048" i="14"/>
  <c r="EB1047" i="14"/>
  <c r="S1047" i="14"/>
  <c r="EB1046" i="14"/>
  <c r="S1046" i="14"/>
  <c r="CW1045" i="14"/>
  <c r="EB1045" i="14"/>
  <c r="S1045" i="14"/>
  <c r="CW1044" i="14"/>
  <c r="CS1044" i="14"/>
  <c r="CO1044" i="14"/>
  <c r="EB1044" i="14"/>
  <c r="S1044" i="14"/>
  <c r="EB1043" i="14"/>
  <c r="S1043" i="14"/>
  <c r="EB1042" i="14"/>
  <c r="S1042" i="14"/>
  <c r="CW1041" i="14"/>
  <c r="EB1041" i="14"/>
  <c r="S1041" i="14"/>
  <c r="EB1040" i="14"/>
  <c r="S1040" i="14"/>
  <c r="EB1039" i="14"/>
  <c r="S1039" i="14"/>
  <c r="EB1038" i="14"/>
  <c r="S1038" i="14"/>
  <c r="EB1037" i="14"/>
  <c r="S1037" i="14"/>
  <c r="CW1036" i="14"/>
  <c r="CS1036" i="14"/>
  <c r="CO1036" i="14"/>
  <c r="EB1036" i="14"/>
  <c r="S1036" i="14"/>
  <c r="EB1035" i="14"/>
  <c r="S1035" i="14"/>
  <c r="EB1034" i="14"/>
  <c r="S1034" i="14"/>
  <c r="EB1033" i="14"/>
  <c r="S1033" i="14"/>
  <c r="CW1032" i="14"/>
  <c r="CS1032" i="14"/>
  <c r="CO1032" i="14"/>
  <c r="EB1032" i="14"/>
  <c r="S1032" i="14"/>
  <c r="EB1031" i="14"/>
  <c r="S1031" i="14"/>
  <c r="EB1030" i="14"/>
  <c r="S1030" i="14"/>
  <c r="EB1029" i="14"/>
  <c r="S1029" i="14"/>
  <c r="CW1028" i="14"/>
  <c r="CO1028" i="14"/>
  <c r="EB1028" i="14"/>
  <c r="S1028" i="14"/>
  <c r="EB1027" i="14"/>
  <c r="S1027" i="14"/>
  <c r="EB1026" i="14"/>
  <c r="S1026" i="14"/>
  <c r="CO1025" i="14"/>
  <c r="EB1025" i="14"/>
  <c r="S1025" i="14"/>
  <c r="CW1024" i="14"/>
  <c r="EB1024" i="14"/>
  <c r="S1024" i="14"/>
  <c r="EB1023" i="14"/>
  <c r="S1023" i="14"/>
  <c r="EB1022" i="14"/>
  <c r="S1022" i="14"/>
  <c r="CO1021" i="14"/>
  <c r="EB1021" i="14"/>
  <c r="S1021" i="14"/>
  <c r="CW1020" i="14"/>
  <c r="EB1020" i="14"/>
  <c r="S1020" i="14"/>
  <c r="EB1019" i="14"/>
  <c r="S1019" i="14"/>
  <c r="EB1018" i="14"/>
  <c r="S1018" i="14"/>
  <c r="EB1017" i="14"/>
  <c r="S1017" i="14"/>
  <c r="EB1016" i="14"/>
  <c r="S1016" i="14"/>
  <c r="EB1015" i="14"/>
  <c r="S1015" i="14"/>
  <c r="EB1014" i="14"/>
  <c r="S1014" i="14"/>
  <c r="EB1013" i="14"/>
  <c r="S1013" i="14"/>
  <c r="EB1012" i="14"/>
  <c r="S1012" i="14"/>
  <c r="EB1011" i="14"/>
  <c r="S1011" i="14"/>
  <c r="CW1010" i="14"/>
  <c r="CS1010" i="14"/>
  <c r="EB1010" i="14"/>
  <c r="S1010" i="14"/>
  <c r="EB1009" i="14"/>
  <c r="S1009" i="14"/>
  <c r="EB1008" i="14"/>
  <c r="S1008" i="14"/>
  <c r="EB1007" i="14"/>
  <c r="S1007" i="14"/>
  <c r="CW1006" i="14"/>
  <c r="CS1006" i="14"/>
  <c r="EB1006" i="14"/>
  <c r="S1006" i="14"/>
  <c r="EB1005" i="14"/>
  <c r="S1005" i="14"/>
  <c r="EB1004" i="14"/>
  <c r="S1004" i="14"/>
  <c r="EB1003" i="14"/>
  <c r="S1003" i="14"/>
  <c r="CS1002" i="14"/>
  <c r="CO1002" i="14"/>
  <c r="EB1002" i="14"/>
  <c r="S1002" i="14"/>
  <c r="EB1001" i="14"/>
  <c r="S1001" i="14"/>
  <c r="EB1000" i="14"/>
  <c r="S1000" i="14"/>
  <c r="EB999" i="14"/>
  <c r="S999" i="14"/>
  <c r="EB998" i="14"/>
  <c r="S998" i="14"/>
  <c r="EB997" i="14"/>
  <c r="S997" i="14"/>
  <c r="CW996" i="14"/>
  <c r="EB996" i="14"/>
  <c r="S996" i="14"/>
  <c r="EB995" i="14"/>
  <c r="S995" i="14"/>
  <c r="EB994" i="14"/>
  <c r="S994" i="14"/>
  <c r="EB993" i="14"/>
  <c r="S993" i="14"/>
  <c r="EB992" i="14"/>
  <c r="S992" i="14"/>
  <c r="EB991" i="14"/>
  <c r="S991" i="14"/>
  <c r="EB990" i="14"/>
  <c r="S990" i="14"/>
  <c r="EB989" i="14"/>
  <c r="S989" i="14"/>
  <c r="CW988" i="14"/>
  <c r="EB988" i="14"/>
  <c r="S988" i="14"/>
  <c r="EB987" i="14"/>
  <c r="S987" i="14"/>
  <c r="EB986" i="14"/>
  <c r="S986" i="14"/>
  <c r="EB985" i="14"/>
  <c r="S985" i="14"/>
  <c r="EB984" i="14"/>
  <c r="S984" i="14"/>
  <c r="CW983" i="14"/>
  <c r="CS983" i="14"/>
  <c r="EB983" i="14"/>
  <c r="S983" i="14"/>
  <c r="EB982" i="14"/>
  <c r="S982" i="14"/>
  <c r="EB981" i="14"/>
  <c r="S981" i="14"/>
  <c r="EB980" i="14"/>
  <c r="S980" i="14"/>
  <c r="EB979" i="14"/>
  <c r="S979" i="14"/>
  <c r="CO978" i="14"/>
  <c r="EB978" i="14"/>
  <c r="S978" i="14"/>
  <c r="EB977" i="14"/>
  <c r="S977" i="14"/>
  <c r="EB976" i="14"/>
  <c r="S976" i="14"/>
  <c r="EB975" i="14"/>
  <c r="S975" i="14"/>
  <c r="EB974" i="14"/>
  <c r="S974" i="14"/>
  <c r="EB973" i="14"/>
  <c r="S973" i="14"/>
  <c r="EB972" i="14"/>
  <c r="S972" i="14"/>
  <c r="EB971" i="14"/>
  <c r="S971" i="14"/>
  <c r="CW970" i="14"/>
  <c r="EB970" i="14"/>
  <c r="S970" i="14"/>
  <c r="EB969" i="14"/>
  <c r="S969" i="14"/>
  <c r="EB968" i="14"/>
  <c r="S968" i="14"/>
  <c r="EB967" i="14"/>
  <c r="S967" i="14"/>
  <c r="EB966" i="14"/>
  <c r="S966" i="14"/>
  <c r="EB965" i="14"/>
  <c r="S965" i="14"/>
  <c r="CW964" i="14"/>
  <c r="CS964" i="14"/>
  <c r="CO964" i="14"/>
  <c r="EB964" i="14"/>
  <c r="S964" i="14"/>
  <c r="EB963" i="14"/>
  <c r="S963" i="14"/>
  <c r="EB962" i="14"/>
  <c r="S962" i="14"/>
  <c r="CW961" i="14"/>
  <c r="EB961" i="14"/>
  <c r="S961" i="14"/>
  <c r="CW960" i="14"/>
  <c r="CS960" i="14"/>
  <c r="CO960" i="14"/>
  <c r="EB960" i="14"/>
  <c r="S960" i="14"/>
  <c r="EB959" i="14"/>
  <c r="S959" i="14"/>
  <c r="EB958" i="14"/>
  <c r="S958" i="14"/>
  <c r="EB957" i="14"/>
  <c r="S957" i="14"/>
  <c r="CW956" i="14"/>
  <c r="CS956" i="14"/>
  <c r="CO956" i="14"/>
  <c r="EB956" i="14"/>
  <c r="S956" i="14"/>
  <c r="EB955" i="14"/>
  <c r="S955" i="14"/>
  <c r="EB954" i="14"/>
  <c r="S954" i="14"/>
  <c r="EB953" i="14"/>
  <c r="S953" i="14"/>
  <c r="EB952" i="14"/>
  <c r="S952" i="14"/>
  <c r="CS951" i="14"/>
  <c r="CO951" i="14"/>
  <c r="EB951" i="14"/>
  <c r="S951" i="14"/>
  <c r="EB950" i="14"/>
  <c r="S950" i="14"/>
  <c r="CW938" i="14"/>
  <c r="CS938" i="14"/>
  <c r="CO938" i="14"/>
  <c r="CW937" i="14"/>
  <c r="CS937" i="14"/>
  <c r="CW933" i="14"/>
  <c r="CS933" i="14"/>
  <c r="CO933" i="14"/>
  <c r="CO930" i="14"/>
  <c r="CW928" i="14"/>
  <c r="CS928" i="14"/>
  <c r="CO928" i="14"/>
  <c r="CW924" i="14"/>
  <c r="CS924" i="14"/>
  <c r="CO924" i="14"/>
  <c r="CW921" i="14"/>
  <c r="CW920" i="14"/>
  <c r="CS920" i="14"/>
  <c r="CO920" i="14"/>
  <c r="CW912" i="14"/>
  <c r="CS912" i="14"/>
  <c r="CO912" i="14"/>
  <c r="CW908" i="14"/>
  <c r="CS908" i="14"/>
  <c r="CO908" i="14"/>
  <c r="CO903" i="14"/>
  <c r="CO897" i="14"/>
  <c r="CW895" i="14"/>
  <c r="CO895" i="14"/>
  <c r="CS886" i="14"/>
  <c r="CS883" i="14"/>
  <c r="CJ877" i="14"/>
  <c r="CQ877" i="14" s="1"/>
  <c r="CT875" i="14"/>
  <c r="CJ874" i="14"/>
  <c r="CV874" i="14" s="1"/>
  <c r="EB874" i="14"/>
  <c r="S874" i="14"/>
  <c r="CR869" i="14"/>
  <c r="CV868" i="14"/>
  <c r="CS861" i="14"/>
  <c r="CW859" i="14"/>
  <c r="CJ856" i="14"/>
  <c r="CJ854" i="14"/>
  <c r="CR854" i="14" s="1"/>
  <c r="CJ852" i="14"/>
  <c r="CR852" i="14" s="1"/>
  <c r="CJ851" i="14"/>
  <c r="CJ849" i="14"/>
  <c r="CS849" i="14" s="1"/>
  <c r="CJ848" i="14"/>
  <c r="CU848" i="14" s="1"/>
  <c r="EB848" i="14"/>
  <c r="S848" i="14"/>
  <c r="CJ844" i="14"/>
  <c r="CV836" i="14"/>
  <c r="CN836" i="14"/>
  <c r="CR835" i="14"/>
  <c r="CW828" i="14"/>
  <c r="CS826" i="14"/>
  <c r="CJ824" i="14"/>
  <c r="CV824" i="14" s="1"/>
  <c r="CJ823" i="14"/>
  <c r="CL823" i="14" s="1"/>
  <c r="CJ822" i="14"/>
  <c r="CN822" i="14" s="1"/>
  <c r="CJ821" i="14"/>
  <c r="CO821" i="14" s="1"/>
  <c r="CJ820" i="14"/>
  <c r="CO820" i="14" s="1"/>
  <c r="CJ819" i="14"/>
  <c r="CO819" i="14" s="1"/>
  <c r="CJ818" i="14"/>
  <c r="CU818" i="14" s="1"/>
  <c r="CJ817" i="14"/>
  <c r="EB817" i="14"/>
  <c r="S817" i="14"/>
  <c r="EB816" i="14"/>
  <c r="S816" i="14"/>
  <c r="EB815" i="14"/>
  <c r="S815" i="14"/>
  <c r="EB814" i="14"/>
  <c r="S814" i="14"/>
  <c r="EB813" i="14"/>
  <c r="S813" i="14"/>
  <c r="EB812" i="14"/>
  <c r="S812" i="14"/>
  <c r="EB811" i="14"/>
  <c r="S811" i="14"/>
  <c r="CV809" i="14"/>
  <c r="CR809" i="14"/>
  <c r="CN809" i="14"/>
  <c r="CW804" i="14"/>
  <c r="CJ800" i="14"/>
  <c r="CL800" i="14" s="1"/>
  <c r="CJ798" i="14"/>
  <c r="CL798" i="14" s="1"/>
  <c r="CJ795" i="14"/>
  <c r="CV795" i="14" s="1"/>
  <c r="CJ793" i="14"/>
  <c r="CO793" i="14" s="1"/>
  <c r="EB793" i="14"/>
  <c r="S793" i="14"/>
  <c r="CQ792" i="14"/>
  <c r="EB790" i="14"/>
  <c r="S790" i="14"/>
  <c r="EB788" i="14"/>
  <c r="S788" i="14"/>
  <c r="EB787" i="14"/>
  <c r="S787" i="14"/>
  <c r="EB784" i="14"/>
  <c r="S784" i="14"/>
  <c r="CQ783" i="14"/>
  <c r="EB783" i="14"/>
  <c r="S783" i="14"/>
  <c r="EB782" i="14"/>
  <c r="S782" i="14"/>
  <c r="EB774" i="14"/>
  <c r="S774" i="14"/>
  <c r="CJ939" i="14"/>
  <c r="CM939" i="14" s="1"/>
  <c r="CV938" i="14"/>
  <c r="CR938" i="14"/>
  <c r="CN938" i="14"/>
  <c r="CV937" i="14"/>
  <c r="CR937" i="14"/>
  <c r="CN937" i="14"/>
  <c r="CV933" i="14"/>
  <c r="CR933" i="14"/>
  <c r="CN933" i="14"/>
  <c r="CV928" i="14"/>
  <c r="CR928" i="14"/>
  <c r="CN928" i="14"/>
  <c r="CV924" i="14"/>
  <c r="CR924" i="14"/>
  <c r="CN924" i="14"/>
  <c r="CV921" i="14"/>
  <c r="CR921" i="14"/>
  <c r="CN921" i="14"/>
  <c r="CV920" i="14"/>
  <c r="CR920" i="14"/>
  <c r="CN920" i="14"/>
  <c r="CN919" i="14"/>
  <c r="CV912" i="14"/>
  <c r="CR912" i="14"/>
  <c r="CN912" i="14"/>
  <c r="CV908" i="14"/>
  <c r="CR908" i="14"/>
  <c r="CN908" i="14"/>
  <c r="CN903" i="14"/>
  <c r="CV897" i="14"/>
  <c r="CV895" i="14"/>
  <c r="CR895" i="14"/>
  <c r="CR886" i="14"/>
  <c r="CV884" i="14"/>
  <c r="CV883" i="14"/>
  <c r="CR883" i="14"/>
  <c r="CS878" i="14"/>
  <c r="CJ873" i="14"/>
  <c r="CS873" i="14" s="1"/>
  <c r="EB873" i="14"/>
  <c r="S873" i="14"/>
  <c r="EB872" i="14"/>
  <c r="S872" i="14"/>
  <c r="EB871" i="14"/>
  <c r="S871" i="14"/>
  <c r="EB870" i="14"/>
  <c r="S870" i="14"/>
  <c r="CU869" i="14"/>
  <c r="CQ869" i="14"/>
  <c r="CM869" i="14"/>
  <c r="EB869" i="14"/>
  <c r="S869" i="14"/>
  <c r="CU868" i="14"/>
  <c r="CQ868" i="14"/>
  <c r="EB868" i="14"/>
  <c r="S868" i="14"/>
  <c r="EB867" i="14"/>
  <c r="S867" i="14"/>
  <c r="EB866" i="14"/>
  <c r="S866" i="14"/>
  <c r="CN861" i="14"/>
  <c r="CR859" i="14"/>
  <c r="CW850" i="14"/>
  <c r="CJ847" i="14"/>
  <c r="CM847" i="14" s="1"/>
  <c r="CJ846" i="14"/>
  <c r="CJ845" i="14"/>
  <c r="CL845" i="14" s="1"/>
  <c r="CJ843" i="14"/>
  <c r="CS843" i="14" s="1"/>
  <c r="CJ842" i="14"/>
  <c r="CL842" i="14" s="1"/>
  <c r="CJ841" i="14"/>
  <c r="CL841" i="14" s="1"/>
  <c r="EB841" i="14"/>
  <c r="S841" i="14"/>
  <c r="EB840" i="14"/>
  <c r="S840" i="14"/>
  <c r="EB839" i="14"/>
  <c r="S839" i="14"/>
  <c r="EB838" i="14"/>
  <c r="S838" i="14"/>
  <c r="EB837" i="14"/>
  <c r="S837" i="14"/>
  <c r="CU836" i="14"/>
  <c r="CQ836" i="14"/>
  <c r="CM836" i="14"/>
  <c r="EB836" i="14"/>
  <c r="S836" i="14"/>
  <c r="CU835" i="14"/>
  <c r="CM835" i="14"/>
  <c r="EB835" i="14"/>
  <c r="S835" i="14"/>
  <c r="EB834" i="14"/>
  <c r="S834" i="14"/>
  <c r="CJ833" i="14"/>
  <c r="CV831" i="14"/>
  <c r="CN831" i="14"/>
  <c r="CV826" i="14"/>
  <c r="CR826" i="14"/>
  <c r="CJ816" i="14"/>
  <c r="CW816" i="14" s="1"/>
  <c r="CJ814" i="14"/>
  <c r="CW814" i="14" s="1"/>
  <c r="CJ813" i="14"/>
  <c r="CS813" i="14" s="1"/>
  <c r="CJ812" i="14"/>
  <c r="CN812" i="14" s="1"/>
  <c r="CJ811" i="14"/>
  <c r="CW811" i="14" s="1"/>
  <c r="CJ810" i="14"/>
  <c r="CS810" i="14" s="1"/>
  <c r="EB810" i="14"/>
  <c r="S810" i="14"/>
  <c r="CU809" i="14"/>
  <c r="CQ809" i="14"/>
  <c r="CM809" i="14"/>
  <c r="CN808" i="14"/>
  <c r="CV807" i="14"/>
  <c r="CR803" i="14"/>
  <c r="CN803" i="14"/>
  <c r="CV802" i="14"/>
  <c r="CR802" i="14"/>
  <c r="CN802" i="14"/>
  <c r="CS798" i="14"/>
  <c r="CS796" i="14"/>
  <c r="CO796" i="14"/>
  <c r="CT792" i="14"/>
  <c r="CJ791" i="14"/>
  <c r="CR791" i="14" s="1"/>
  <c r="CJ790" i="14"/>
  <c r="CN790" i="14" s="1"/>
  <c r="CJ789" i="14"/>
  <c r="CL789" i="14" s="1"/>
  <c r="CJ788" i="14"/>
  <c r="CV788" i="14" s="1"/>
  <c r="CJ787" i="14"/>
  <c r="CV787" i="14" s="1"/>
  <c r="CJ786" i="14"/>
  <c r="CM786" i="14" s="1"/>
  <c r="CJ785" i="14"/>
  <c r="CV785" i="14" s="1"/>
  <c r="CJ784" i="14"/>
  <c r="CR784" i="14" s="1"/>
  <c r="CT783" i="14"/>
  <c r="CP783" i="14"/>
  <c r="CL783" i="14"/>
  <c r="CJ781" i="14"/>
  <c r="CL781" i="14" s="1"/>
  <c r="CJ780" i="14"/>
  <c r="CT780" i="14" s="1"/>
  <c r="CJ779" i="14"/>
  <c r="CS779" i="14" s="1"/>
  <c r="CJ777" i="14"/>
  <c r="CL777" i="14" s="1"/>
  <c r="CJ776" i="14"/>
  <c r="CO776" i="14" s="1"/>
  <c r="CJ775" i="14"/>
  <c r="CL775" i="14" s="1"/>
  <c r="CV1126" i="14"/>
  <c r="CV1125" i="14"/>
  <c r="CR1125" i="14"/>
  <c r="CN1125" i="14"/>
  <c r="CR1124" i="14"/>
  <c r="CR1121" i="14"/>
  <c r="CV1120" i="14"/>
  <c r="CR1120" i="14"/>
  <c r="CN1120" i="14"/>
  <c r="CN1119" i="14"/>
  <c r="CV1117" i="14"/>
  <c r="CR1116" i="14"/>
  <c r="CN1116" i="14"/>
  <c r="CV1115" i="14"/>
  <c r="CR1113" i="14"/>
  <c r="CN1110" i="14"/>
  <c r="CV1106" i="14"/>
  <c r="CN1106" i="14"/>
  <c r="CR1105" i="14"/>
  <c r="CV1103" i="14"/>
  <c r="CR1101" i="14"/>
  <c r="CV1098" i="14"/>
  <c r="CR1098" i="14"/>
  <c r="CN1098" i="14"/>
  <c r="CV1093" i="14"/>
  <c r="CR1093" i="14"/>
  <c r="CN1093" i="14"/>
  <c r="CR1089" i="14"/>
  <c r="CR1088" i="14"/>
  <c r="CN1088" i="14"/>
  <c r="CN1085" i="14"/>
  <c r="CV1084" i="14"/>
  <c r="CV1080" i="14"/>
  <c r="CR1080" i="14"/>
  <c r="CN1080" i="14"/>
  <c r="CR1077" i="14"/>
  <c r="CV1076" i="14"/>
  <c r="CR1076" i="14"/>
  <c r="CN1076" i="14"/>
  <c r="CV1075" i="14"/>
  <c r="CR1073" i="14"/>
  <c r="CV1072" i="14"/>
  <c r="CR1072" i="14"/>
  <c r="CN1072" i="14"/>
  <c r="CV1071" i="14"/>
  <c r="CN1069" i="14"/>
  <c r="CV1068" i="14"/>
  <c r="CR1068" i="14"/>
  <c r="CN1068" i="14"/>
  <c r="CN1067" i="14"/>
  <c r="CV1064" i="14"/>
  <c r="CR1064" i="14"/>
  <c r="CN1064" i="14"/>
  <c r="CV1063" i="14"/>
  <c r="CV1060" i="14"/>
  <c r="CR1060" i="14"/>
  <c r="CN1060" i="14"/>
  <c r="CN1057" i="14"/>
  <c r="CV1056" i="14"/>
  <c r="CR1056" i="14"/>
  <c r="CN1056" i="14"/>
  <c r="CN1055" i="14"/>
  <c r="CN1053" i="14"/>
  <c r="CV1052" i="14"/>
  <c r="CR1052" i="14"/>
  <c r="CN1052" i="14"/>
  <c r="CV1048" i="14"/>
  <c r="CR1048" i="14"/>
  <c r="CN1048" i="14"/>
  <c r="CN1047" i="14"/>
  <c r="CV1045" i="14"/>
  <c r="CV1044" i="14"/>
  <c r="CR1044" i="14"/>
  <c r="CN1044" i="14"/>
  <c r="CR1041" i="14"/>
  <c r="CR1039" i="14"/>
  <c r="CR1037" i="14"/>
  <c r="CV1036" i="14"/>
  <c r="CR1036" i="14"/>
  <c r="CN1036" i="14"/>
  <c r="CN1035" i="14"/>
  <c r="CV1032" i="14"/>
  <c r="CR1032" i="14"/>
  <c r="CN1032" i="14"/>
  <c r="CV1031" i="14"/>
  <c r="CR1029" i="14"/>
  <c r="CN1029" i="14"/>
  <c r="CV1028" i="14"/>
  <c r="CR1028" i="14"/>
  <c r="CN1028" i="14"/>
  <c r="CV1027" i="14"/>
  <c r="CR1025" i="14"/>
  <c r="CN1025" i="14"/>
  <c r="CV1024" i="14"/>
  <c r="CR1024" i="14"/>
  <c r="CN1024" i="14"/>
  <c r="CV1023" i="14"/>
  <c r="CR1021" i="14"/>
  <c r="CN1021" i="14"/>
  <c r="CV1020" i="14"/>
  <c r="CN1020" i="14"/>
  <c r="CR1019" i="14"/>
  <c r="CN1016" i="14"/>
  <c r="CV1015" i="14"/>
  <c r="CV1014" i="14"/>
  <c r="CV1011" i="14"/>
  <c r="CR1011" i="14"/>
  <c r="CV1010" i="14"/>
  <c r="CR1010" i="14"/>
  <c r="CN1010" i="14"/>
  <c r="CR1009" i="14"/>
  <c r="CR1007" i="14"/>
  <c r="CN1007" i="14"/>
  <c r="CV1006" i="14"/>
  <c r="CR1006" i="14"/>
  <c r="CN1006" i="14"/>
  <c r="CN1005" i="14"/>
  <c r="CV1003" i="14"/>
  <c r="CV1002" i="14"/>
  <c r="CR1002" i="14"/>
  <c r="CN1002" i="14"/>
  <c r="CR996" i="14"/>
  <c r="CN993" i="14"/>
  <c r="CN992" i="14"/>
  <c r="CR988" i="14"/>
  <c r="CN988" i="14"/>
  <c r="CV983" i="14"/>
  <c r="CR983" i="14"/>
  <c r="CN983" i="14"/>
  <c r="CR979" i="14"/>
  <c r="CN979" i="14"/>
  <c r="CV978" i="14"/>
  <c r="CR978" i="14"/>
  <c r="CN978" i="14"/>
  <c r="CV975" i="14"/>
  <c r="CR975" i="14"/>
  <c r="CN975" i="14"/>
  <c r="CV974" i="14"/>
  <c r="CR974" i="14"/>
  <c r="CN974" i="14"/>
  <c r="CV971" i="14"/>
  <c r="CR971" i="14"/>
  <c r="CN971" i="14"/>
  <c r="CV970" i="14"/>
  <c r="CR970" i="14"/>
  <c r="CN970" i="14"/>
  <c r="CV966" i="14"/>
  <c r="CR966" i="14"/>
  <c r="CN966" i="14"/>
  <c r="CV964" i="14"/>
  <c r="CR964" i="14"/>
  <c r="CN964" i="14"/>
  <c r="CV961" i="14"/>
  <c r="CR961" i="14"/>
  <c r="CN961" i="14"/>
  <c r="CV960" i="14"/>
  <c r="CR960" i="14"/>
  <c r="CN960" i="14"/>
  <c r="CR959" i="14"/>
  <c r="CN957" i="14"/>
  <c r="CV956" i="14"/>
  <c r="CR956" i="14"/>
  <c r="CR955" i="14"/>
  <c r="CN952" i="14"/>
  <c r="CV951" i="14"/>
  <c r="CR951" i="14"/>
  <c r="CN951" i="14"/>
  <c r="CJ950" i="14"/>
  <c r="CO950" i="14" s="1"/>
  <c r="CQ930" i="14"/>
  <c r="EB930" i="14"/>
  <c r="S930" i="14"/>
  <c r="EB929" i="14"/>
  <c r="S929" i="14"/>
  <c r="CM928" i="14"/>
  <c r="EB927" i="14"/>
  <c r="S927" i="14"/>
  <c r="EB926" i="14"/>
  <c r="S926" i="14"/>
  <c r="EB925" i="14"/>
  <c r="S925" i="14"/>
  <c r="CQ924" i="14"/>
  <c r="EB923" i="14"/>
  <c r="S923" i="14"/>
  <c r="EB922" i="14"/>
  <c r="S922" i="14"/>
  <c r="CQ921" i="14"/>
  <c r="EB921" i="14"/>
  <c r="S921" i="14"/>
  <c r="CU920" i="14"/>
  <c r="EB920" i="14"/>
  <c r="S920" i="14"/>
  <c r="CQ919" i="14"/>
  <c r="EB919" i="14"/>
  <c r="S919" i="14"/>
  <c r="CJ917" i="14"/>
  <c r="CU917" i="14" s="1"/>
  <c r="EB916" i="14"/>
  <c r="S916" i="14"/>
  <c r="CJ914" i="14"/>
  <c r="CV914" i="14" s="1"/>
  <c r="EB913" i="14"/>
  <c r="S913" i="14"/>
  <c r="CQ912" i="14"/>
  <c r="EB912" i="14"/>
  <c r="S912" i="14"/>
  <c r="CM911" i="14"/>
  <c r="EB911" i="14"/>
  <c r="S911" i="14"/>
  <c r="EB910" i="14"/>
  <c r="S910" i="14"/>
  <c r="EB909" i="14"/>
  <c r="S909" i="14"/>
  <c r="CQ908" i="14"/>
  <c r="EB908" i="14"/>
  <c r="S908" i="14"/>
  <c r="CJ906" i="14"/>
  <c r="CP906" i="14" s="1"/>
  <c r="EB904" i="14"/>
  <c r="S904" i="14"/>
  <c r="CQ903" i="14"/>
  <c r="EB903" i="14"/>
  <c r="S903" i="14"/>
  <c r="CQ902" i="14"/>
  <c r="EB902" i="14"/>
  <c r="S902" i="14"/>
  <c r="CJ898" i="14"/>
  <c r="CM898" i="14" s="1"/>
  <c r="EB898" i="14"/>
  <c r="S898" i="14"/>
  <c r="CQ897" i="14"/>
  <c r="EB897" i="14"/>
  <c r="S897" i="14"/>
  <c r="EB896" i="14"/>
  <c r="S896" i="14"/>
  <c r="CQ895" i="14"/>
  <c r="CJ894" i="14"/>
  <c r="CU894" i="14" s="1"/>
  <c r="EB894" i="14"/>
  <c r="S894" i="14"/>
  <c r="EB893" i="14"/>
  <c r="S893" i="14"/>
  <c r="CM892" i="14"/>
  <c r="EB892" i="14"/>
  <c r="S892" i="14"/>
  <c r="EB891" i="14"/>
  <c r="S891" i="14"/>
  <c r="EB890" i="14"/>
  <c r="S890" i="14"/>
  <c r="CQ889" i="14"/>
  <c r="EB889" i="14"/>
  <c r="S889" i="14"/>
  <c r="CQ888" i="14"/>
  <c r="EB888" i="14"/>
  <c r="S888" i="14"/>
  <c r="EB887" i="14"/>
  <c r="S887" i="14"/>
  <c r="EB886" i="14"/>
  <c r="S886" i="14"/>
  <c r="EB885" i="14"/>
  <c r="S885" i="14"/>
  <c r="CQ884" i="14"/>
  <c r="EB884" i="14"/>
  <c r="S884" i="14"/>
  <c r="CQ883" i="14"/>
  <c r="EB883" i="14"/>
  <c r="S883" i="14"/>
  <c r="EB882" i="14"/>
  <c r="S882" i="14"/>
  <c r="CQ881" i="14"/>
  <c r="CV879" i="14"/>
  <c r="CJ871" i="14"/>
  <c r="CL871" i="14" s="1"/>
  <c r="CP869" i="14"/>
  <c r="CT868" i="14"/>
  <c r="CJ867" i="14"/>
  <c r="CW867" i="14" s="1"/>
  <c r="CJ864" i="14"/>
  <c r="CM864" i="14" s="1"/>
  <c r="EB864" i="14"/>
  <c r="S864" i="14"/>
  <c r="CM863" i="14"/>
  <c r="EB863" i="14"/>
  <c r="S863" i="14"/>
  <c r="EB862" i="14"/>
  <c r="S862" i="14"/>
  <c r="EB861" i="14"/>
  <c r="S861" i="14"/>
  <c r="EB860" i="14"/>
  <c r="S860" i="14"/>
  <c r="EB859" i="14"/>
  <c r="S859" i="14"/>
  <c r="CO842" i="14"/>
  <c r="CJ838" i="14"/>
  <c r="CQ838" i="14" s="1"/>
  <c r="CP836" i="14"/>
  <c r="CT835" i="14"/>
  <c r="CJ834" i="14"/>
  <c r="CO834" i="14" s="1"/>
  <c r="CQ831" i="14"/>
  <c r="CR796" i="14"/>
  <c r="CN796" i="14"/>
  <c r="CN793" i="14"/>
  <c r="CW783" i="14"/>
  <c r="CS783" i="14"/>
  <c r="CO783" i="14"/>
  <c r="CO782" i="14"/>
  <c r="CU1126" i="14"/>
  <c r="CQ1126" i="14"/>
  <c r="CM1126" i="14"/>
  <c r="CU1125" i="14"/>
  <c r="CQ1125" i="14"/>
  <c r="CM1125" i="14"/>
  <c r="CQ1124" i="14"/>
  <c r="CJ1123" i="14"/>
  <c r="CV1123" i="14" s="1"/>
  <c r="CU1121" i="14"/>
  <c r="CM1121" i="14"/>
  <c r="CU1120" i="14"/>
  <c r="CQ1120" i="14"/>
  <c r="CM1120" i="14"/>
  <c r="CU1119" i="14"/>
  <c r="CU1117" i="14"/>
  <c r="CQ1117" i="14"/>
  <c r="CM1117" i="14"/>
  <c r="CU1116" i="14"/>
  <c r="CQ1116" i="14"/>
  <c r="CM1116" i="14"/>
  <c r="CU1115" i="14"/>
  <c r="CU1113" i="14"/>
  <c r="CQ1113" i="14"/>
  <c r="CM1113" i="14"/>
  <c r="CJ1111" i="14"/>
  <c r="CL1111" i="14" s="1"/>
  <c r="CQ1110" i="14"/>
  <c r="CU1108" i="14"/>
  <c r="CQ1108" i="14"/>
  <c r="CM1108" i="14"/>
  <c r="CJ1107" i="14"/>
  <c r="CV1107" i="14" s="1"/>
  <c r="CU1106" i="14"/>
  <c r="CQ1106" i="14"/>
  <c r="CM1106" i="14"/>
  <c r="CU1103" i="14"/>
  <c r="CQ1103" i="14"/>
  <c r="CM1103" i="14"/>
  <c r="CU1102" i="14"/>
  <c r="CQ1102" i="14"/>
  <c r="CM1102" i="14"/>
  <c r="CU1099" i="14"/>
  <c r="CQ1099" i="14"/>
  <c r="CM1099" i="14"/>
  <c r="CU1098" i="14"/>
  <c r="CQ1098" i="14"/>
  <c r="CM1098" i="14"/>
  <c r="CJ1095" i="14"/>
  <c r="CN1095" i="14" s="1"/>
  <c r="CU1094" i="14"/>
  <c r="CQ1094" i="14"/>
  <c r="CM1094" i="14"/>
  <c r="CQ1093" i="14"/>
  <c r="CM1093" i="14"/>
  <c r="CU1092" i="14"/>
  <c r="CJ1091" i="14"/>
  <c r="CV1091" i="14" s="1"/>
  <c r="CU1089" i="14"/>
  <c r="CQ1089" i="14"/>
  <c r="CM1089" i="14"/>
  <c r="CU1088" i="14"/>
  <c r="CQ1088" i="14"/>
  <c r="CM1088" i="14"/>
  <c r="CU1085" i="14"/>
  <c r="CQ1085" i="14"/>
  <c r="CM1085" i="14"/>
  <c r="CU1084" i="14"/>
  <c r="CQ1084" i="14"/>
  <c r="CM1084" i="14"/>
  <c r="CM1081" i="14"/>
  <c r="CU1080" i="14"/>
  <c r="CQ1080" i="14"/>
  <c r="CM1080" i="14"/>
  <c r="CU1079" i="14"/>
  <c r="CU1077" i="14"/>
  <c r="CQ1077" i="14"/>
  <c r="CM1077" i="14"/>
  <c r="CU1076" i="14"/>
  <c r="CQ1076" i="14"/>
  <c r="CM1076" i="14"/>
  <c r="CU1073" i="14"/>
  <c r="CQ1073" i="14"/>
  <c r="CM1073" i="14"/>
  <c r="CU1072" i="14"/>
  <c r="CQ1072" i="14"/>
  <c r="CM1072" i="14"/>
  <c r="CM1071" i="14"/>
  <c r="CU1069" i="14"/>
  <c r="CQ1069" i="14"/>
  <c r="CM1069" i="14"/>
  <c r="CU1068" i="14"/>
  <c r="CQ1068" i="14"/>
  <c r="CM1068" i="14"/>
  <c r="CQ1067" i="14"/>
  <c r="CU1065" i="14"/>
  <c r="CQ1065" i="14"/>
  <c r="CM1065" i="14"/>
  <c r="CU1064" i="14"/>
  <c r="CM1064" i="14"/>
  <c r="CQ1063" i="14"/>
  <c r="CU1061" i="14"/>
  <c r="CQ1061" i="14"/>
  <c r="CM1061" i="14"/>
  <c r="CU1060" i="14"/>
  <c r="CQ1060" i="14"/>
  <c r="CM1060" i="14"/>
  <c r="CM1059" i="14"/>
  <c r="CU1057" i="14"/>
  <c r="CQ1057" i="14"/>
  <c r="CM1057" i="14"/>
  <c r="CU1056" i="14"/>
  <c r="CQ1056" i="14"/>
  <c r="CM1056" i="14"/>
  <c r="CQ1055" i="14"/>
  <c r="CU1053" i="14"/>
  <c r="CQ1053" i="14"/>
  <c r="CM1053" i="14"/>
  <c r="CU1052" i="14"/>
  <c r="CQ1052" i="14"/>
  <c r="CM1052" i="14"/>
  <c r="CU1049" i="14"/>
  <c r="CQ1049" i="14"/>
  <c r="CM1049" i="14"/>
  <c r="CU1048" i="14"/>
  <c r="CQ1048" i="14"/>
  <c r="CM1048" i="14"/>
  <c r="CM1047" i="14"/>
  <c r="CU1045" i="14"/>
  <c r="CQ1045" i="14"/>
  <c r="CM1045" i="14"/>
  <c r="CU1044" i="14"/>
  <c r="CQ1044" i="14"/>
  <c r="CM1044" i="14"/>
  <c r="CU1043" i="14"/>
  <c r="CU1041" i="14"/>
  <c r="CQ1041" i="14"/>
  <c r="CM1041" i="14"/>
  <c r="CQ1040" i="14"/>
  <c r="CQ1039" i="14"/>
  <c r="CU1037" i="14"/>
  <c r="CQ1037" i="14"/>
  <c r="CM1037" i="14"/>
  <c r="CU1036" i="14"/>
  <c r="CQ1036" i="14"/>
  <c r="CM1036" i="14"/>
  <c r="CU1035" i="14"/>
  <c r="CU1033" i="14"/>
  <c r="CQ1033" i="14"/>
  <c r="CM1033" i="14"/>
  <c r="CU1032" i="14"/>
  <c r="CQ1032" i="14"/>
  <c r="CU1031" i="14"/>
  <c r="CU1029" i="14"/>
  <c r="CQ1029" i="14"/>
  <c r="CM1029" i="14"/>
  <c r="CU1028" i="14"/>
  <c r="CQ1028" i="14"/>
  <c r="CM1028" i="14"/>
  <c r="CU1025" i="14"/>
  <c r="CQ1025" i="14"/>
  <c r="CM1025" i="14"/>
  <c r="CU1024" i="14"/>
  <c r="CQ1024" i="14"/>
  <c r="CM1024" i="14"/>
  <c r="CM1023" i="14"/>
  <c r="CU1021" i="14"/>
  <c r="CQ1021" i="14"/>
  <c r="CM1021" i="14"/>
  <c r="CU1020" i="14"/>
  <c r="CQ1020" i="14"/>
  <c r="CM1020" i="14"/>
  <c r="CQ1019" i="14"/>
  <c r="CJ1017" i="14"/>
  <c r="CU1017" i="14" s="1"/>
  <c r="CU1016" i="14"/>
  <c r="CQ1016" i="14"/>
  <c r="CM1016" i="14"/>
  <c r="CQ1015" i="14"/>
  <c r="CQ1014" i="14"/>
  <c r="CJ1013" i="14"/>
  <c r="CL1013" i="14" s="1"/>
  <c r="CU1011" i="14"/>
  <c r="CQ1011" i="14"/>
  <c r="CM1011" i="14"/>
  <c r="CU1010" i="14"/>
  <c r="CQ1010" i="14"/>
  <c r="CM1010" i="14"/>
  <c r="CU1007" i="14"/>
  <c r="CM1007" i="14"/>
  <c r="CU1006" i="14"/>
  <c r="CQ1006" i="14"/>
  <c r="CM1006" i="14"/>
  <c r="CU1003" i="14"/>
  <c r="CQ1003" i="14"/>
  <c r="CM1003" i="14"/>
  <c r="CU1002" i="14"/>
  <c r="CQ1002" i="14"/>
  <c r="CM1002" i="14"/>
  <c r="CJ1001" i="14"/>
  <c r="CO1001" i="14" s="1"/>
  <c r="CQ1000" i="14"/>
  <c r="CU998" i="14"/>
  <c r="CJ997" i="14"/>
  <c r="CP997" i="14" s="1"/>
  <c r="CU996" i="14"/>
  <c r="CQ996" i="14"/>
  <c r="CM996" i="14"/>
  <c r="CM993" i="14"/>
  <c r="CU992" i="14"/>
  <c r="CQ992" i="14"/>
  <c r="CM992" i="14"/>
  <c r="CQ989" i="14"/>
  <c r="CU988" i="14"/>
  <c r="CQ988" i="14"/>
  <c r="CM988" i="14"/>
  <c r="CJ985" i="14"/>
  <c r="CU985" i="14" s="1"/>
  <c r="CU983" i="14"/>
  <c r="CQ983" i="14"/>
  <c r="CM983" i="14"/>
  <c r="CU982" i="14"/>
  <c r="CJ981" i="14"/>
  <c r="CP981" i="14" s="1"/>
  <c r="CU979" i="14"/>
  <c r="CQ979" i="14"/>
  <c r="CM979" i="14"/>
  <c r="CU978" i="14"/>
  <c r="CQ978" i="14"/>
  <c r="CM978" i="14"/>
  <c r="CM977" i="14"/>
  <c r="CU975" i="14"/>
  <c r="CQ975" i="14"/>
  <c r="CM975" i="14"/>
  <c r="CU974" i="14"/>
  <c r="CQ974" i="14"/>
  <c r="CM974" i="14"/>
  <c r="CU971" i="14"/>
  <c r="CQ971" i="14"/>
  <c r="CM971" i="14"/>
  <c r="CU970" i="14"/>
  <c r="CQ970" i="14"/>
  <c r="CM970" i="14"/>
  <c r="CJ969" i="14"/>
  <c r="CW969" i="14" s="1"/>
  <c r="CU966" i="14"/>
  <c r="CQ966" i="14"/>
  <c r="CM966" i="14"/>
  <c r="CJ965" i="14"/>
  <c r="CR965" i="14" s="1"/>
  <c r="CU964" i="14"/>
  <c r="CQ964" i="14"/>
  <c r="CM964" i="14"/>
  <c r="CU961" i="14"/>
  <c r="CQ961" i="14"/>
  <c r="CM961" i="14"/>
  <c r="CU960" i="14"/>
  <c r="CQ960" i="14"/>
  <c r="CM960" i="14"/>
  <c r="CQ957" i="14"/>
  <c r="CM957" i="14"/>
  <c r="CU956" i="14"/>
  <c r="CQ956" i="14"/>
  <c r="CM956" i="14"/>
  <c r="CJ953" i="14"/>
  <c r="CL953" i="14" s="1"/>
  <c r="CU951" i="14"/>
  <c r="CQ951" i="14"/>
  <c r="CM951" i="14"/>
  <c r="AR730" i="1"/>
  <c r="AR900" i="1"/>
  <c r="AR896" i="1"/>
  <c r="AR892" i="1"/>
  <c r="AR888" i="1"/>
  <c r="AR884" i="1"/>
  <c r="AR880" i="1"/>
  <c r="AR876" i="1"/>
  <c r="AR872" i="1"/>
  <c r="AR868" i="1"/>
  <c r="AR864" i="1"/>
  <c r="AR860" i="1"/>
  <c r="AR856" i="1"/>
  <c r="AR852" i="1"/>
  <c r="AR848" i="1"/>
  <c r="AR844" i="1"/>
  <c r="AR840" i="1"/>
  <c r="AR836" i="1"/>
  <c r="AR832" i="1"/>
  <c r="AR828" i="1"/>
  <c r="AR824" i="1"/>
  <c r="AR820" i="1"/>
  <c r="AR816" i="1"/>
  <c r="AR812" i="1"/>
  <c r="AR808" i="1"/>
  <c r="AR804" i="1"/>
  <c r="AR800" i="1"/>
  <c r="AR796" i="1"/>
  <c r="AR792" i="1"/>
  <c r="AR788" i="1"/>
  <c r="AR784" i="1"/>
  <c r="AR780" i="1"/>
  <c r="AR776" i="1"/>
  <c r="AR772" i="1"/>
  <c r="AR768" i="1"/>
  <c r="AR764" i="1"/>
  <c r="AR760" i="1"/>
  <c r="AR756" i="1"/>
  <c r="AR752" i="1"/>
  <c r="AR748" i="1"/>
  <c r="AR744" i="1"/>
  <c r="AR740" i="1"/>
  <c r="AR736" i="1"/>
  <c r="AR732" i="1"/>
  <c r="AR819" i="1"/>
  <c r="AR815" i="1"/>
  <c r="AR811" i="1"/>
  <c r="AR807" i="1"/>
  <c r="AR803" i="1"/>
  <c r="AR799" i="1"/>
  <c r="AR795" i="1"/>
  <c r="AR791" i="1"/>
  <c r="AR787" i="1"/>
  <c r="AR783" i="1"/>
  <c r="AR779" i="1"/>
  <c r="AR775" i="1"/>
  <c r="AR771" i="1"/>
  <c r="AR767" i="1"/>
  <c r="AR763" i="1"/>
  <c r="AR759" i="1"/>
  <c r="AR755" i="1"/>
  <c r="AR751" i="1"/>
  <c r="AR747" i="1"/>
  <c r="AR743" i="1"/>
  <c r="AR739" i="1"/>
  <c r="AR735" i="1"/>
  <c r="AR731" i="1"/>
  <c r="L209" i="9"/>
  <c r="N209" i="9" s="1"/>
  <c r="H782" i="1"/>
  <c r="H798" i="1"/>
  <c r="AP903" i="1"/>
  <c r="AR902" i="1"/>
  <c r="AR898" i="1"/>
  <c r="AR894" i="1"/>
  <c r="AR890" i="1"/>
  <c r="AR886" i="1"/>
  <c r="AR882" i="1"/>
  <c r="AR878" i="1"/>
  <c r="AR874" i="1"/>
  <c r="AR870" i="1"/>
  <c r="AR866" i="1"/>
  <c r="AR862" i="1"/>
  <c r="AR858" i="1"/>
  <c r="AR854" i="1"/>
  <c r="AR850" i="1"/>
  <c r="AR846" i="1"/>
  <c r="AR842" i="1"/>
  <c r="AR838" i="1"/>
  <c r="AR834" i="1"/>
  <c r="AR830" i="1"/>
  <c r="AR826" i="1"/>
  <c r="AR822" i="1"/>
  <c r="AR818" i="1"/>
  <c r="AR814" i="1"/>
  <c r="AR810" i="1"/>
  <c r="AR806" i="1"/>
  <c r="AR802" i="1"/>
  <c r="AR798" i="1"/>
  <c r="AR794" i="1"/>
  <c r="AR790" i="1"/>
  <c r="AR786" i="1"/>
  <c r="AR782" i="1"/>
  <c r="AR778" i="1"/>
  <c r="AR774" i="1"/>
  <c r="AR770" i="1"/>
  <c r="AR766" i="1"/>
  <c r="AR762" i="1"/>
  <c r="AR758" i="1"/>
  <c r="AR754" i="1"/>
  <c r="AR750" i="1"/>
  <c r="AR746" i="1"/>
  <c r="AR742" i="1"/>
  <c r="AR738" i="1"/>
  <c r="AR734" i="1"/>
  <c r="H834" i="1"/>
  <c r="H814" i="1"/>
  <c r="H750" i="1"/>
  <c r="AR901" i="1"/>
  <c r="AR897" i="1"/>
  <c r="AR893" i="1"/>
  <c r="AR889" i="1"/>
  <c r="AR885" i="1"/>
  <c r="AR881" i="1"/>
  <c r="AR877" i="1"/>
  <c r="AR873" i="1"/>
  <c r="AR869" i="1"/>
  <c r="AR865" i="1"/>
  <c r="AR861" i="1"/>
  <c r="AR857" i="1"/>
  <c r="AR853" i="1"/>
  <c r="AR849" i="1"/>
  <c r="AR845" i="1"/>
  <c r="AR841" i="1"/>
  <c r="AR837" i="1"/>
  <c r="AR833" i="1"/>
  <c r="AR829" i="1"/>
  <c r="AR825" i="1"/>
  <c r="AR821" i="1"/>
  <c r="AR817" i="1"/>
  <c r="AR813" i="1"/>
  <c r="AR809" i="1"/>
  <c r="AR805" i="1"/>
  <c r="AR801" i="1"/>
  <c r="AR797" i="1"/>
  <c r="AR793" i="1"/>
  <c r="AR789" i="1"/>
  <c r="AR785" i="1"/>
  <c r="AR781" i="1"/>
  <c r="AR777" i="1"/>
  <c r="AR773" i="1"/>
  <c r="AR769" i="1"/>
  <c r="AR765" i="1"/>
  <c r="AR761" i="1"/>
  <c r="AR757" i="1"/>
  <c r="AR753" i="1"/>
  <c r="AR749" i="1"/>
  <c r="AR745" i="1"/>
  <c r="AR741" i="1"/>
  <c r="AR737" i="1"/>
  <c r="AR733" i="1"/>
  <c r="C931" i="14"/>
  <c r="AV887" i="1"/>
  <c r="AV867" i="1"/>
  <c r="H867" i="1"/>
  <c r="C911" i="14"/>
  <c r="H819" i="1"/>
  <c r="C863" i="14"/>
  <c r="H787" i="1"/>
  <c r="C831" i="14"/>
  <c r="H755" i="1"/>
  <c r="C799" i="14"/>
  <c r="H739" i="1"/>
  <c r="C783" i="14"/>
  <c r="AV787" i="1"/>
  <c r="C815" i="14"/>
  <c r="AV883" i="1"/>
  <c r="H883" i="1"/>
  <c r="C927" i="14"/>
  <c r="C907" i="14"/>
  <c r="AV863" i="1"/>
  <c r="H835" i="1"/>
  <c r="AV835" i="1"/>
  <c r="H803" i="1"/>
  <c r="C847" i="14"/>
  <c r="H851" i="1"/>
  <c r="AV898" i="1"/>
  <c r="H898" i="1"/>
  <c r="H838" i="1"/>
  <c r="AU901" i="1"/>
  <c r="AN901" i="1"/>
  <c r="AU900" i="1"/>
  <c r="AN900" i="1"/>
  <c r="AP899" i="1"/>
  <c r="AU897" i="1"/>
  <c r="AN897" i="1"/>
  <c r="AP897" i="1"/>
  <c r="H822" i="1"/>
  <c r="H806" i="1"/>
  <c r="H790" i="1"/>
  <c r="H774" i="1"/>
  <c r="H758" i="1"/>
  <c r="H742" i="1"/>
  <c r="AQ903" i="1"/>
  <c r="AM903" i="1"/>
  <c r="AO903" i="1"/>
  <c r="AO902" i="1"/>
  <c r="AO901" i="1"/>
  <c r="AQ899" i="1"/>
  <c r="AM899" i="1"/>
  <c r="AO899" i="1"/>
  <c r="AO898" i="1"/>
  <c r="AQ897" i="1"/>
  <c r="AM897" i="1"/>
  <c r="AO897" i="1"/>
  <c r="AP901" i="1"/>
  <c r="AP900" i="1"/>
  <c r="H902" i="1"/>
  <c r="H900" i="1"/>
  <c r="AV903" i="1"/>
  <c r="AV899" i="1"/>
  <c r="AP902" i="1"/>
  <c r="AQ900" i="1"/>
  <c r="AM900" i="1"/>
  <c r="AO900" i="1"/>
  <c r="AP898" i="1"/>
  <c r="H901" i="1"/>
  <c r="H897" i="1"/>
  <c r="AV855" i="1"/>
  <c r="AV767" i="1"/>
  <c r="H863" i="1"/>
  <c r="H847" i="1"/>
  <c r="C939" i="14"/>
  <c r="C923" i="14"/>
  <c r="C891" i="14"/>
  <c r="C875" i="14"/>
  <c r="C859" i="14"/>
  <c r="C843" i="14"/>
  <c r="C827" i="14"/>
  <c r="C811" i="14"/>
  <c r="C795" i="14"/>
  <c r="C779" i="14"/>
  <c r="AV763" i="1"/>
  <c r="H891" i="1"/>
  <c r="H875" i="1"/>
  <c r="H859" i="1"/>
  <c r="H843" i="1"/>
  <c r="H738" i="1"/>
  <c r="C871" i="14"/>
  <c r="C855" i="14"/>
  <c r="C839" i="14"/>
  <c r="C823" i="14"/>
  <c r="C807" i="14"/>
  <c r="C791" i="14"/>
  <c r="AU902" i="1"/>
  <c r="AN902" i="1"/>
  <c r="AQ901" i="1"/>
  <c r="AM901" i="1"/>
  <c r="AU898" i="1"/>
  <c r="AN898" i="1"/>
  <c r="AV831" i="1"/>
  <c r="AV871" i="1"/>
  <c r="AV811" i="1"/>
  <c r="AV839" i="1"/>
  <c r="AV799" i="1"/>
  <c r="AV743" i="1"/>
  <c r="H887" i="1"/>
  <c r="H871" i="1"/>
  <c r="H855" i="1"/>
  <c r="H839" i="1"/>
  <c r="H826" i="1"/>
  <c r="H823" i="1"/>
  <c r="H818" i="1"/>
  <c r="H810" i="1"/>
  <c r="H807" i="1"/>
  <c r="H802" i="1"/>
  <c r="H794" i="1"/>
  <c r="H791" i="1"/>
  <c r="H786" i="1"/>
  <c r="H778" i="1"/>
  <c r="H775" i="1"/>
  <c r="H770" i="1"/>
  <c r="H762" i="1"/>
  <c r="H759" i="1"/>
  <c r="H754" i="1"/>
  <c r="H746" i="1"/>
  <c r="H743" i="1"/>
  <c r="AU903" i="1"/>
  <c r="AN903" i="1"/>
  <c r="AQ902" i="1"/>
  <c r="AM902" i="1"/>
  <c r="AU899" i="1"/>
  <c r="AN899" i="1"/>
  <c r="AQ898" i="1"/>
  <c r="AM898" i="1"/>
  <c r="AV849" i="1"/>
  <c r="H893" i="1"/>
  <c r="H885" i="1"/>
  <c r="H877" i="1"/>
  <c r="H869" i="1"/>
  <c r="H861" i="1"/>
  <c r="H853" i="1"/>
  <c r="H845" i="1"/>
  <c r="H833" i="1"/>
  <c r="H817" i="1"/>
  <c r="H801" i="1"/>
  <c r="H785" i="1"/>
  <c r="H769" i="1"/>
  <c r="H753" i="1"/>
  <c r="H737" i="1"/>
  <c r="C785" i="14"/>
  <c r="C777" i="14"/>
  <c r="AV809" i="1"/>
  <c r="H889" i="1"/>
  <c r="H881" i="1"/>
  <c r="H873" i="1"/>
  <c r="H865" i="1"/>
  <c r="H857" i="1"/>
  <c r="H849" i="1"/>
  <c r="H841" i="1"/>
  <c r="H825" i="1"/>
  <c r="H809" i="1"/>
  <c r="H793" i="1"/>
  <c r="H777" i="1"/>
  <c r="H761" i="1"/>
  <c r="H745" i="1"/>
  <c r="H733" i="1"/>
  <c r="C774" i="14"/>
  <c r="C860" i="14"/>
  <c r="AQ841" i="1"/>
  <c r="AU735" i="1"/>
  <c r="C796" i="14"/>
  <c r="H880" i="1"/>
  <c r="H864" i="1"/>
  <c r="C844" i="14"/>
  <c r="C780" i="14"/>
  <c r="H848" i="1"/>
  <c r="C828" i="14"/>
  <c r="AN893" i="1"/>
  <c r="AN889" i="1"/>
  <c r="AN885" i="1"/>
  <c r="AN881" i="1"/>
  <c r="AN877" i="1"/>
  <c r="AN873" i="1"/>
  <c r="AN869" i="1"/>
  <c r="AN865" i="1"/>
  <c r="AN861" i="1"/>
  <c r="AN857" i="1"/>
  <c r="AN853" i="1"/>
  <c r="AN849" i="1"/>
  <c r="AN845" i="1"/>
  <c r="AN841" i="1"/>
  <c r="AN837" i="1"/>
  <c r="AM834" i="1"/>
  <c r="AN833" i="1"/>
  <c r="AN817" i="1"/>
  <c r="AN813" i="1"/>
  <c r="AN801" i="1"/>
  <c r="AN797" i="1"/>
  <c r="AN785" i="1"/>
  <c r="AN781" i="1"/>
  <c r="AN777" i="1"/>
  <c r="AN773" i="1"/>
  <c r="AN765" i="1"/>
  <c r="AN761" i="1"/>
  <c r="AN757" i="1"/>
  <c r="AN749" i="1"/>
  <c r="AN745" i="1"/>
  <c r="AN741" i="1"/>
  <c r="AN733" i="1"/>
  <c r="H896" i="1"/>
  <c r="H732" i="1"/>
  <c r="C876" i="14"/>
  <c r="C812" i="14"/>
  <c r="H884" i="1"/>
  <c r="H868" i="1"/>
  <c r="H852" i="1"/>
  <c r="H836" i="1"/>
  <c r="H828" i="1"/>
  <c r="H824" i="1"/>
  <c r="H820" i="1"/>
  <c r="H816" i="1"/>
  <c r="H812" i="1"/>
  <c r="H808" i="1"/>
  <c r="H804" i="1"/>
  <c r="H796" i="1"/>
  <c r="H792" i="1"/>
  <c r="H788" i="1"/>
  <c r="H780" i="1"/>
  <c r="H776" i="1"/>
  <c r="H772" i="1"/>
  <c r="H764" i="1"/>
  <c r="H760" i="1"/>
  <c r="H756" i="1"/>
  <c r="H748" i="1"/>
  <c r="H744" i="1"/>
  <c r="H740" i="1"/>
  <c r="H888" i="1"/>
  <c r="H872" i="1"/>
  <c r="H856" i="1"/>
  <c r="AV732" i="1"/>
  <c r="H892" i="1"/>
  <c r="H876" i="1"/>
  <c r="H860" i="1"/>
  <c r="H844" i="1"/>
  <c r="AV1082" i="1"/>
  <c r="C1126" i="14"/>
  <c r="AV1081" i="1"/>
  <c r="C1125" i="14"/>
  <c r="AV1074" i="1"/>
  <c r="C1118" i="14"/>
  <c r="AV1073" i="1"/>
  <c r="C1117" i="14"/>
  <c r="AV1066" i="1"/>
  <c r="C1110" i="14"/>
  <c r="AV1065" i="1"/>
  <c r="C1109" i="14"/>
  <c r="AV1058" i="1"/>
  <c r="C1102" i="14"/>
  <c r="AV1057" i="1"/>
  <c r="C1101" i="14"/>
  <c r="AV1050" i="1"/>
  <c r="C1094" i="14"/>
  <c r="AV1049" i="1"/>
  <c r="C1093" i="14"/>
  <c r="AV1042" i="1"/>
  <c r="C1086" i="14"/>
  <c r="AV1041" i="1"/>
  <c r="C1085" i="14"/>
  <c r="AV1034" i="1"/>
  <c r="C1078" i="14"/>
  <c r="AV1026" i="1"/>
  <c r="C1070" i="14"/>
  <c r="AV1025" i="1"/>
  <c r="C1069" i="14"/>
  <c r="AV1018" i="1"/>
  <c r="C1062" i="14"/>
  <c r="AV1017" i="1"/>
  <c r="C1061" i="14"/>
  <c r="AV1015" i="1"/>
  <c r="C1059" i="14"/>
  <c r="AV1014" i="1"/>
  <c r="C1058" i="14"/>
  <c r="AV1011" i="1"/>
  <c r="C1055" i="14"/>
  <c r="AV1006" i="1"/>
  <c r="C1050" i="14"/>
  <c r="AV1005" i="1"/>
  <c r="C1049" i="14"/>
  <c r="AV1002" i="1"/>
  <c r="C1046" i="14"/>
  <c r="AV1001" i="1"/>
  <c r="C1045" i="14"/>
  <c r="AV999" i="1"/>
  <c r="C1043" i="14"/>
  <c r="AV998" i="1"/>
  <c r="C1042" i="14"/>
  <c r="AV995" i="1"/>
  <c r="C1039" i="14"/>
  <c r="AV989" i="1"/>
  <c r="C1033" i="14"/>
  <c r="AV986" i="1"/>
  <c r="C1030" i="14"/>
  <c r="AV985" i="1"/>
  <c r="C1029" i="14"/>
  <c r="AV982" i="1"/>
  <c r="C1026" i="14"/>
  <c r="AV979" i="1"/>
  <c r="C1023" i="14"/>
  <c r="AV973" i="1"/>
  <c r="C1017" i="14"/>
  <c r="AV970" i="1"/>
  <c r="C1014" i="14"/>
  <c r="AV969" i="1"/>
  <c r="C1013" i="14"/>
  <c r="AV962" i="1"/>
  <c r="C1006" i="14"/>
  <c r="AV961" i="1"/>
  <c r="C1005" i="14"/>
  <c r="AV954" i="1"/>
  <c r="C998" i="14"/>
  <c r="AV953" i="1"/>
  <c r="C997" i="14"/>
  <c r="AV946" i="1"/>
  <c r="C990" i="14"/>
  <c r="AV945" i="1"/>
  <c r="C989" i="14"/>
  <c r="AV938" i="1"/>
  <c r="C982" i="14"/>
  <c r="AV937" i="1"/>
  <c r="C981" i="14"/>
  <c r="AV933" i="1"/>
  <c r="C977" i="14"/>
  <c r="C970" i="14"/>
  <c r="C969" i="14"/>
  <c r="C957" i="14"/>
  <c r="C953" i="14"/>
  <c r="C951" i="14"/>
  <c r="C949" i="14"/>
  <c r="Q830" i="14"/>
  <c r="X830" i="14" s="1"/>
  <c r="Q938" i="14"/>
  <c r="AC938" i="14" s="1"/>
  <c r="Q922" i="14"/>
  <c r="Y922" i="14" s="1"/>
  <c r="Q906" i="14"/>
  <c r="AF906" i="14" s="1"/>
  <c r="Q890" i="14"/>
  <c r="W890" i="14" s="1"/>
  <c r="Q963" i="14"/>
  <c r="AA963" i="14" s="1"/>
  <c r="Q874" i="14"/>
  <c r="AA874" i="14" s="1"/>
  <c r="Q996" i="14"/>
  <c r="Q1047" i="14"/>
  <c r="AF1047" i="14" s="1"/>
  <c r="Q1044" i="14"/>
  <c r="AC1044" i="14" s="1"/>
  <c r="Q1118" i="14"/>
  <c r="Z1118" i="14" s="1"/>
  <c r="Q862" i="14"/>
  <c r="AB862" i="14" s="1"/>
  <c r="Q846" i="14"/>
  <c r="X846" i="14" s="1"/>
  <c r="Q1000" i="14"/>
  <c r="W1000" i="14" s="1"/>
  <c r="Q1040" i="14"/>
  <c r="AA1040" i="14" s="1"/>
  <c r="Q1053" i="14"/>
  <c r="AF1053" i="14" s="1"/>
  <c r="Q1068" i="14"/>
  <c r="AC1068" i="14" s="1"/>
  <c r="Q1078" i="14"/>
  <c r="Y1078" i="14" s="1"/>
  <c r="Q1093" i="14"/>
  <c r="AD1093" i="14" s="1"/>
  <c r="Q1109" i="14"/>
  <c r="AE1109" i="14" s="1"/>
  <c r="Q918" i="14"/>
  <c r="V918" i="14" s="1"/>
  <c r="Q909" i="14"/>
  <c r="V909" i="14" s="1"/>
  <c r="Q866" i="14"/>
  <c r="AE866" i="14" s="1"/>
  <c r="Q814" i="14"/>
  <c r="AB814" i="14" s="1"/>
  <c r="Q798" i="14"/>
  <c r="AE798" i="14" s="1"/>
  <c r="Q782" i="14"/>
  <c r="X782" i="14" s="1"/>
  <c r="Q1084" i="14"/>
  <c r="AC1084" i="14" s="1"/>
  <c r="H734" i="1"/>
  <c r="AV746" i="1"/>
  <c r="H894" i="1"/>
  <c r="H890" i="1"/>
  <c r="H886" i="1"/>
  <c r="H882" i="1"/>
  <c r="H878" i="1"/>
  <c r="H874" i="1"/>
  <c r="H870" i="1"/>
  <c r="H866" i="1"/>
  <c r="H862" i="1"/>
  <c r="H858" i="1"/>
  <c r="H854" i="1"/>
  <c r="H850" i="1"/>
  <c r="H846" i="1"/>
  <c r="H842" i="1"/>
  <c r="AV774" i="1"/>
  <c r="Q967" i="14"/>
  <c r="AE967" i="14" s="1"/>
  <c r="Q902" i="14"/>
  <c r="W902" i="14" s="1"/>
  <c r="Q788" i="14"/>
  <c r="W788" i="14" s="1"/>
  <c r="Q1110" i="14"/>
  <c r="Z1110" i="14" s="1"/>
  <c r="Q1122" i="14"/>
  <c r="Y1122" i="14" s="1"/>
  <c r="Q964" i="14"/>
  <c r="AD964" i="14" s="1"/>
  <c r="Q850" i="14"/>
  <c r="AF850" i="14" s="1"/>
  <c r="Q959" i="14"/>
  <c r="AF959" i="14" s="1"/>
  <c r="Q951" i="14"/>
  <c r="AD951" i="14" s="1"/>
  <c r="Q940" i="14"/>
  <c r="AA940" i="14" s="1"/>
  <c r="Q928" i="14"/>
  <c r="V928" i="14" s="1"/>
  <c r="Q898" i="14"/>
  <c r="AB898" i="14" s="1"/>
  <c r="Q894" i="14"/>
  <c r="AE894" i="14" s="1"/>
  <c r="Q842" i="14"/>
  <c r="AF842" i="14" s="1"/>
  <c r="Q834" i="14"/>
  <c r="Q832" i="14"/>
  <c r="W832" i="14" s="1"/>
  <c r="Q1031" i="14"/>
  <c r="AE1031" i="14" s="1"/>
  <c r="Q1056" i="14"/>
  <c r="X1056" i="14" s="1"/>
  <c r="Q1066" i="14"/>
  <c r="X1066" i="14" s="1"/>
  <c r="Q910" i="14"/>
  <c r="W910" i="14" s="1"/>
  <c r="Q975" i="14"/>
  <c r="AF975" i="14" s="1"/>
  <c r="Q934" i="14"/>
  <c r="Z934" i="14" s="1"/>
  <c r="Q926" i="14"/>
  <c r="Q912" i="14"/>
  <c r="AF912" i="14" s="1"/>
  <c r="Q878" i="14"/>
  <c r="AE878" i="14" s="1"/>
  <c r="Q820" i="14"/>
  <c r="Y820" i="14" s="1"/>
  <c r="Q1081" i="14"/>
  <c r="AC1081" i="14" s="1"/>
  <c r="AC21" i="14"/>
  <c r="AB21" i="14"/>
  <c r="W21" i="14"/>
  <c r="P31" i="14"/>
  <c r="X31" i="14" s="1"/>
  <c r="P41" i="14"/>
  <c r="X41" i="14" s="1"/>
  <c r="Y918" i="14"/>
  <c r="AE34" i="14"/>
  <c r="AA34" i="14"/>
  <c r="P39" i="14"/>
  <c r="AD39" i="14" s="1"/>
  <c r="Q790" i="14"/>
  <c r="AF790" i="14" s="1"/>
  <c r="Q877" i="14"/>
  <c r="X877" i="14" s="1"/>
  <c r="Q854" i="14"/>
  <c r="AF854" i="14" s="1"/>
  <c r="Q852" i="14"/>
  <c r="AF852" i="14" s="1"/>
  <c r="Q822" i="14"/>
  <c r="AF822" i="14" s="1"/>
  <c r="Q800" i="14"/>
  <c r="W800" i="14" s="1"/>
  <c r="V37" i="14"/>
  <c r="Q968" i="14"/>
  <c r="Q952" i="14"/>
  <c r="AA952" i="14" s="1"/>
  <c r="Q932" i="14"/>
  <c r="X932" i="14" s="1"/>
  <c r="Q929" i="14"/>
  <c r="AB929" i="14" s="1"/>
  <c r="Q916" i="14"/>
  <c r="AC916" i="14" s="1"/>
  <c r="Q913" i="14"/>
  <c r="X913" i="14" s="1"/>
  <c r="Q900" i="14"/>
  <c r="X900" i="14" s="1"/>
  <c r="Q880" i="14"/>
  <c r="AB880" i="14" s="1"/>
  <c r="Q858" i="14"/>
  <c r="AF858" i="14" s="1"/>
  <c r="Q855" i="14"/>
  <c r="AA855" i="14" s="1"/>
  <c r="Q835" i="14"/>
  <c r="AB835" i="14" s="1"/>
  <c r="Q826" i="14"/>
  <c r="AB826" i="14" s="1"/>
  <c r="Q823" i="14"/>
  <c r="W823" i="14" s="1"/>
  <c r="Q803" i="14"/>
  <c r="AD803" i="14" s="1"/>
  <c r="Q802" i="14"/>
  <c r="AB802" i="14" s="1"/>
  <c r="Q794" i="14"/>
  <c r="Q791" i="14"/>
  <c r="V791" i="14" s="1"/>
  <c r="X21" i="14"/>
  <c r="Q925" i="14"/>
  <c r="AC925" i="14" s="1"/>
  <c r="X17" i="14"/>
  <c r="P22" i="14"/>
  <c r="AB22" i="14" s="1"/>
  <c r="Z37" i="14"/>
  <c r="Q972" i="14"/>
  <c r="AB972" i="14" s="1"/>
  <c r="Q971" i="14"/>
  <c r="Q956" i="14"/>
  <c r="Q955" i="14"/>
  <c r="AE955" i="14" s="1"/>
  <c r="Q936" i="14"/>
  <c r="AC936" i="14" s="1"/>
  <c r="Q933" i="14"/>
  <c r="AE933" i="14" s="1"/>
  <c r="Q930" i="14"/>
  <c r="AD930" i="14" s="1"/>
  <c r="Q920" i="14"/>
  <c r="X920" i="14" s="1"/>
  <c r="Q917" i="14"/>
  <c r="V917" i="14" s="1"/>
  <c r="Q914" i="14"/>
  <c r="AE914" i="14" s="1"/>
  <c r="Q904" i="14"/>
  <c r="Y904" i="14" s="1"/>
  <c r="Q893" i="14"/>
  <c r="V893" i="14" s="1"/>
  <c r="Q882" i="14"/>
  <c r="AD882" i="14" s="1"/>
  <c r="Q881" i="14"/>
  <c r="AE881" i="14" s="1"/>
  <c r="Q870" i="14"/>
  <c r="AF870" i="14" s="1"/>
  <c r="Q848" i="14"/>
  <c r="Y848" i="14" s="1"/>
  <c r="Q838" i="14"/>
  <c r="AB838" i="14" s="1"/>
  <c r="Q836" i="14"/>
  <c r="AB836" i="14" s="1"/>
  <c r="Q816" i="14"/>
  <c r="AB816" i="14" s="1"/>
  <c r="Q806" i="14"/>
  <c r="AB806" i="14" s="1"/>
  <c r="Q804" i="14"/>
  <c r="X804" i="14" s="1"/>
  <c r="Q784" i="14"/>
  <c r="AE784" i="14" s="1"/>
  <c r="Q774" i="14"/>
  <c r="Z774" i="14" s="1"/>
  <c r="X20" i="14"/>
  <c r="Q897" i="14"/>
  <c r="AE897" i="14" s="1"/>
  <c r="G43" i="14"/>
  <c r="Q976" i="14"/>
  <c r="AF976" i="14" s="1"/>
  <c r="AD975" i="14"/>
  <c r="Q960" i="14"/>
  <c r="Q937" i="14"/>
  <c r="Q924" i="14"/>
  <c r="AF924" i="14" s="1"/>
  <c r="Q921" i="14"/>
  <c r="X921" i="14" s="1"/>
  <c r="Q908" i="14"/>
  <c r="V908" i="14" s="1"/>
  <c r="Q905" i="14"/>
  <c r="AF905" i="14" s="1"/>
  <c r="Q896" i="14"/>
  <c r="V896" i="14" s="1"/>
  <c r="Q886" i="14"/>
  <c r="AE886" i="14" s="1"/>
  <c r="Q884" i="14"/>
  <c r="AC884" i="14" s="1"/>
  <c r="Q851" i="14"/>
  <c r="AF851" i="14" s="1"/>
  <c r="Q839" i="14"/>
  <c r="X839" i="14" s="1"/>
  <c r="Q819" i="14"/>
  <c r="AA819" i="14" s="1"/>
  <c r="Q818" i="14"/>
  <c r="AD818" i="14" s="1"/>
  <c r="Q810" i="14"/>
  <c r="X810" i="14" s="1"/>
  <c r="Q807" i="14"/>
  <c r="X807" i="14" s="1"/>
  <c r="Q787" i="14"/>
  <c r="AF787" i="14" s="1"/>
  <c r="Q786" i="14"/>
  <c r="AE786" i="14" s="1"/>
  <c r="Q778" i="14"/>
  <c r="W778" i="14" s="1"/>
  <c r="Q775" i="14"/>
  <c r="X775" i="14" s="1"/>
  <c r="Q901" i="14"/>
  <c r="Y901" i="14" s="1"/>
  <c r="Q888" i="14"/>
  <c r="AD888" i="14" s="1"/>
  <c r="Q885" i="14"/>
  <c r="W885" i="14" s="1"/>
  <c r="Q872" i="14"/>
  <c r="AF872" i="14" s="1"/>
  <c r="Q867" i="14"/>
  <c r="X867" i="14" s="1"/>
  <c r="Q864" i="14"/>
  <c r="AE864" i="14" s="1"/>
  <c r="Q859" i="14"/>
  <c r="Y859" i="14" s="1"/>
  <c r="Q856" i="14"/>
  <c r="AB856" i="14" s="1"/>
  <c r="Q843" i="14"/>
  <c r="AF843" i="14" s="1"/>
  <c r="Q840" i="14"/>
  <c r="AE840" i="14" s="1"/>
  <c r="Q827" i="14"/>
  <c r="AC827" i="14" s="1"/>
  <c r="Q824" i="14"/>
  <c r="AC824" i="14" s="1"/>
  <c r="Q811" i="14"/>
  <c r="AC811" i="14" s="1"/>
  <c r="Q808" i="14"/>
  <c r="Z808" i="14" s="1"/>
  <c r="Q795" i="14"/>
  <c r="Y795" i="14" s="1"/>
  <c r="Q792" i="14"/>
  <c r="X792" i="14" s="1"/>
  <c r="Q779" i="14"/>
  <c r="AC779" i="14" s="1"/>
  <c r="Q776" i="14"/>
  <c r="V776" i="14" s="1"/>
  <c r="Q892" i="14"/>
  <c r="AF892" i="14" s="1"/>
  <c r="Q889" i="14"/>
  <c r="X889" i="14" s="1"/>
  <c r="Q876" i="14"/>
  <c r="AB876" i="14" s="1"/>
  <c r="Q873" i="14"/>
  <c r="AB873" i="14" s="1"/>
  <c r="Q860" i="14"/>
  <c r="X860" i="14" s="1"/>
  <c r="Q847" i="14"/>
  <c r="Y847" i="14" s="1"/>
  <c r="Q844" i="14"/>
  <c r="AF844" i="14" s="1"/>
  <c r="Q831" i="14"/>
  <c r="AF831" i="14" s="1"/>
  <c r="Q828" i="14"/>
  <c r="AF828" i="14" s="1"/>
  <c r="Q815" i="14"/>
  <c r="X815" i="14" s="1"/>
  <c r="Q812" i="14"/>
  <c r="W812" i="14" s="1"/>
  <c r="Q799" i="14"/>
  <c r="AF799" i="14" s="1"/>
  <c r="Q796" i="14"/>
  <c r="X796" i="14" s="1"/>
  <c r="Q783" i="14"/>
  <c r="AC783" i="14" s="1"/>
  <c r="Q780" i="14"/>
  <c r="W780" i="14" s="1"/>
  <c r="Q987" i="14"/>
  <c r="AD987" i="14" s="1"/>
  <c r="Q1051" i="14"/>
  <c r="AF1051" i="14" s="1"/>
  <c r="Q1101" i="14"/>
  <c r="W1101" i="14" s="1"/>
  <c r="Q1017" i="14"/>
  <c r="Z1017" i="14" s="1"/>
  <c r="Q1004" i="14"/>
  <c r="Q1029" i="14"/>
  <c r="Q1025" i="14"/>
  <c r="X1025" i="14" s="1"/>
  <c r="Q1113" i="14"/>
  <c r="X1113" i="14" s="1"/>
  <c r="Q1126" i="14"/>
  <c r="X1126" i="14" s="1"/>
  <c r="Q1123" i="14"/>
  <c r="Q983" i="14"/>
  <c r="AE983" i="14" s="1"/>
  <c r="Q1014" i="14"/>
  <c r="Z1014" i="14" s="1"/>
  <c r="Q1060" i="14"/>
  <c r="Z1060" i="14" s="1"/>
  <c r="Q1100" i="14"/>
  <c r="X1100" i="14" s="1"/>
  <c r="Q1089" i="14"/>
  <c r="AC1089" i="14" s="1"/>
  <c r="Q1021" i="14"/>
  <c r="AA1021" i="14" s="1"/>
  <c r="Q1008" i="14"/>
  <c r="Y1008" i="14" s="1"/>
  <c r="Q1035" i="14"/>
  <c r="AD1035" i="14" s="1"/>
  <c r="Q1095" i="14"/>
  <c r="AB1095" i="14" s="1"/>
  <c r="Q977" i="14"/>
  <c r="AC977" i="14" s="1"/>
  <c r="Q1030" i="14"/>
  <c r="AD1030" i="14" s="1"/>
  <c r="Q1057" i="14"/>
  <c r="AE1057" i="14" s="1"/>
  <c r="Q1085" i="14"/>
  <c r="Q1080" i="14"/>
  <c r="AA1080" i="14" s="1"/>
  <c r="Q1103" i="14"/>
  <c r="AA1103" i="14" s="1"/>
  <c r="Q988" i="14"/>
  <c r="Q1005" i="14"/>
  <c r="Z1005" i="14" s="1"/>
  <c r="Q1036" i="14"/>
  <c r="AB1036" i="14" s="1"/>
  <c r="Q1026" i="14"/>
  <c r="V1026" i="14" s="1"/>
  <c r="Q1055" i="14"/>
  <c r="Q1063" i="14"/>
  <c r="Q1075" i="14"/>
  <c r="Y1075" i="14" s="1"/>
  <c r="Q1074" i="14"/>
  <c r="AD1074" i="14" s="1"/>
  <c r="Q1094" i="14"/>
  <c r="AB1094" i="14" s="1"/>
  <c r="Q1018" i="14"/>
  <c r="Q1012" i="14"/>
  <c r="AF1012" i="14" s="1"/>
  <c r="Q1038" i="14"/>
  <c r="W1038" i="14" s="1"/>
  <c r="Q1059" i="14"/>
  <c r="W1059" i="14" s="1"/>
  <c r="Q1125" i="14"/>
  <c r="AE1125" i="14" s="1"/>
  <c r="Q1124" i="14"/>
  <c r="Y1124" i="14" s="1"/>
  <c r="Q1120" i="14"/>
  <c r="AF1120" i="14" s="1"/>
  <c r="Q1121" i="14"/>
  <c r="AE1121" i="14" s="1"/>
  <c r="Q1119" i="14"/>
  <c r="Y1119" i="14" s="1"/>
  <c r="Q1117" i="14"/>
  <c r="Q1112" i="14"/>
  <c r="Q1111" i="14"/>
  <c r="AB1111" i="14" s="1"/>
  <c r="Q1107" i="14"/>
  <c r="X1107" i="14" s="1"/>
  <c r="Q1115" i="14"/>
  <c r="Q1108" i="14"/>
  <c r="W1108" i="14" s="1"/>
  <c r="Q1106" i="14"/>
  <c r="Y1106" i="14" s="1"/>
  <c r="Q1116" i="14"/>
  <c r="AA1116" i="14" s="1"/>
  <c r="Q1114" i="14"/>
  <c r="Q1105" i="14"/>
  <c r="AA1105" i="14" s="1"/>
  <c r="Q1102" i="14"/>
  <c r="Q1097" i="14"/>
  <c r="Y1097" i="14" s="1"/>
  <c r="Q1091" i="14"/>
  <c r="Z1091" i="14" s="1"/>
  <c r="Q1104" i="14"/>
  <c r="Q1099" i="14"/>
  <c r="Q1098" i="14"/>
  <c r="AF1098" i="14" s="1"/>
  <c r="Q1092" i="14"/>
  <c r="W1092" i="14" s="1"/>
  <c r="Q1090" i="14"/>
  <c r="Q1087" i="14"/>
  <c r="AF1087" i="14" s="1"/>
  <c r="Q1088" i="14"/>
  <c r="Q1086" i="14"/>
  <c r="Q1096" i="14"/>
  <c r="AA1096" i="14" s="1"/>
  <c r="Q1083" i="14"/>
  <c r="AC1083" i="14" s="1"/>
  <c r="Q1082" i="14"/>
  <c r="Q1077" i="14"/>
  <c r="AE1077" i="14" s="1"/>
  <c r="Q1076" i="14"/>
  <c r="Q1072" i="14"/>
  <c r="X1072" i="14" s="1"/>
  <c r="Q1073" i="14"/>
  <c r="Q1071" i="14"/>
  <c r="AC1071" i="14" s="1"/>
  <c r="Q1079" i="14"/>
  <c r="Q1070" i="14"/>
  <c r="AA1070" i="14" s="1"/>
  <c r="Q1067" i="14"/>
  <c r="Y1067" i="14" s="1"/>
  <c r="Q1061" i="14"/>
  <c r="AA1061" i="14" s="1"/>
  <c r="Q1069" i="14"/>
  <c r="Y1069" i="14" s="1"/>
  <c r="Q1064" i="14"/>
  <c r="V1064" i="14" s="1"/>
  <c r="Q1062" i="14"/>
  <c r="Q1065" i="14"/>
  <c r="AB1065" i="14" s="1"/>
  <c r="Q1058" i="14"/>
  <c r="AF1058" i="14" s="1"/>
  <c r="Q1054" i="14"/>
  <c r="AC1054" i="14" s="1"/>
  <c r="Q1041" i="14"/>
  <c r="Y1041" i="14" s="1"/>
  <c r="Q1052" i="14"/>
  <c r="AE1052" i="14" s="1"/>
  <c r="Q1048" i="14"/>
  <c r="W1048" i="14" s="1"/>
  <c r="Q1046" i="14"/>
  <c r="AF1046" i="14" s="1"/>
  <c r="Q1042" i="14"/>
  <c r="AF1042" i="14" s="1"/>
  <c r="Q1049" i="14"/>
  <c r="Q1043" i="14"/>
  <c r="Q1050" i="14"/>
  <c r="AC1050" i="14" s="1"/>
  <c r="Q1045" i="14"/>
  <c r="Z1045" i="14" s="1"/>
  <c r="Q1039" i="14"/>
  <c r="W1039" i="14" s="1"/>
  <c r="Q1037" i="14"/>
  <c r="Q1034" i="14"/>
  <c r="AE1034" i="14" s="1"/>
  <c r="Q1033" i="14"/>
  <c r="AC1033" i="14" s="1"/>
  <c r="Q1027" i="14"/>
  <c r="V1027" i="14" s="1"/>
  <c r="Q1028" i="14"/>
  <c r="Q1023" i="14"/>
  <c r="AB1023" i="14" s="1"/>
  <c r="Q1024" i="14"/>
  <c r="W1024" i="14" s="1"/>
  <c r="Q1022" i="14"/>
  <c r="AC1022" i="14" s="1"/>
  <c r="Q1032" i="14"/>
  <c r="Q1020" i="14"/>
  <c r="Q1016" i="14"/>
  <c r="AF1016" i="14" s="1"/>
  <c r="Q1015" i="14"/>
  <c r="AC1015" i="14" s="1"/>
  <c r="Q1019" i="14"/>
  <c r="AF1019" i="14" s="1"/>
  <c r="Q1013" i="14"/>
  <c r="Q1011" i="14"/>
  <c r="AE1011" i="14" s="1"/>
  <c r="Q1010" i="14"/>
  <c r="AA1010" i="14" s="1"/>
  <c r="Q1007" i="14"/>
  <c r="AA1007" i="14" s="1"/>
  <c r="Q1006" i="14"/>
  <c r="Q1003" i="14"/>
  <c r="AE1003" i="14" s="1"/>
  <c r="Q1002" i="14"/>
  <c r="Q1001" i="14"/>
  <c r="AC1001" i="14" s="1"/>
  <c r="Q1009" i="14"/>
  <c r="Y1009" i="14" s="1"/>
  <c r="Q997" i="14"/>
  <c r="Y997" i="14" s="1"/>
  <c r="Q994" i="14"/>
  <c r="X994" i="14" s="1"/>
  <c r="Q999" i="14"/>
  <c r="Q998" i="14"/>
  <c r="V998" i="14" s="1"/>
  <c r="Q995" i="14"/>
  <c r="Y995" i="14" s="1"/>
  <c r="Q993" i="14"/>
  <c r="Q992" i="14"/>
  <c r="AF992" i="14" s="1"/>
  <c r="Q991" i="14"/>
  <c r="AF991" i="14" s="1"/>
  <c r="Q990" i="14"/>
  <c r="Q986" i="14"/>
  <c r="AE986" i="14" s="1"/>
  <c r="Q985" i="14"/>
  <c r="Y985" i="14" s="1"/>
  <c r="Q989" i="14"/>
  <c r="Y989" i="14" s="1"/>
  <c r="Q980" i="14"/>
  <c r="Q981" i="14"/>
  <c r="AB981" i="14" s="1"/>
  <c r="Q984" i="14"/>
  <c r="Y984" i="14" s="1"/>
  <c r="Q982" i="14"/>
  <c r="Q979" i="14"/>
  <c r="W979" i="14" s="1"/>
  <c r="Q978" i="14"/>
  <c r="AF978" i="14" s="1"/>
  <c r="Q974" i="14"/>
  <c r="AC974" i="14" s="1"/>
  <c r="Q970" i="14"/>
  <c r="Y970" i="14" s="1"/>
  <c r="Q966" i="14"/>
  <c r="W966" i="14" s="1"/>
  <c r="Q962" i="14"/>
  <c r="W962" i="14" s="1"/>
  <c r="Q958" i="14"/>
  <c r="AA958" i="14" s="1"/>
  <c r="Q954" i="14"/>
  <c r="AC954" i="14" s="1"/>
  <c r="Q950" i="14"/>
  <c r="AA950" i="14" s="1"/>
  <c r="Q939" i="14"/>
  <c r="W939" i="14" s="1"/>
  <c r="Q935" i="14"/>
  <c r="AA935" i="14" s="1"/>
  <c r="Q931" i="14"/>
  <c r="W931" i="14" s="1"/>
  <c r="Q927" i="14"/>
  <c r="Y927" i="14" s="1"/>
  <c r="Q923" i="14"/>
  <c r="AA923" i="14" s="1"/>
  <c r="Q919" i="14"/>
  <c r="AC919" i="14" s="1"/>
  <c r="Q915" i="14"/>
  <c r="AA915" i="14" s="1"/>
  <c r="Q911" i="14"/>
  <c r="W911" i="14" s="1"/>
  <c r="Q907" i="14"/>
  <c r="Y907" i="14" s="1"/>
  <c r="Q903" i="14"/>
  <c r="AA903" i="14" s="1"/>
  <c r="Q899" i="14"/>
  <c r="AE899" i="14" s="1"/>
  <c r="Q895" i="14"/>
  <c r="Y895" i="14" s="1"/>
  <c r="Q891" i="14"/>
  <c r="AC891" i="14" s="1"/>
  <c r="Q887" i="14"/>
  <c r="AA887" i="14" s="1"/>
  <c r="Q883" i="14"/>
  <c r="Q879" i="14"/>
  <c r="AE879" i="14" s="1"/>
  <c r="Q875" i="14"/>
  <c r="W875" i="14" s="1"/>
  <c r="Q861" i="14"/>
  <c r="AE861" i="14" s="1"/>
  <c r="Q973" i="14"/>
  <c r="AF973" i="14" s="1"/>
  <c r="Q969" i="14"/>
  <c r="X969" i="14" s="1"/>
  <c r="Q965" i="14"/>
  <c r="X965" i="14" s="1"/>
  <c r="Q961" i="14"/>
  <c r="Z961" i="14" s="1"/>
  <c r="Q957" i="14"/>
  <c r="V957" i="14" s="1"/>
  <c r="Q953" i="14"/>
  <c r="V953" i="14" s="1"/>
  <c r="Q949" i="14"/>
  <c r="AB949" i="14" s="1"/>
  <c r="Q871" i="14"/>
  <c r="AC871" i="14" s="1"/>
  <c r="Q869" i="14"/>
  <c r="W869" i="14" s="1"/>
  <c r="Q868" i="14"/>
  <c r="AB868" i="14" s="1"/>
  <c r="Q863" i="14"/>
  <c r="Q865" i="14"/>
  <c r="AE865" i="14" s="1"/>
  <c r="Q857" i="14"/>
  <c r="AE857" i="14" s="1"/>
  <c r="Q853" i="14"/>
  <c r="X853" i="14" s="1"/>
  <c r="Q849" i="14"/>
  <c r="W849" i="14" s="1"/>
  <c r="Q845" i="14"/>
  <c r="AE845" i="14" s="1"/>
  <c r="Q841" i="14"/>
  <c r="AA841" i="14" s="1"/>
  <c r="Q837" i="14"/>
  <c r="AE837" i="14" s="1"/>
  <c r="Q833" i="14"/>
  <c r="AE833" i="14" s="1"/>
  <c r="Q829" i="14"/>
  <c r="X829" i="14" s="1"/>
  <c r="Q825" i="14"/>
  <c r="W825" i="14" s="1"/>
  <c r="Q821" i="14"/>
  <c r="X821" i="14" s="1"/>
  <c r="Q817" i="14"/>
  <c r="AE817" i="14" s="1"/>
  <c r="Q813" i="14"/>
  <c r="AB813" i="14" s="1"/>
  <c r="Q809" i="14"/>
  <c r="Q805" i="14"/>
  <c r="X805" i="14" s="1"/>
  <c r="Q801" i="14"/>
  <c r="AF801" i="14" s="1"/>
  <c r="Q797" i="14"/>
  <c r="Q793" i="14"/>
  <c r="Q789" i="14"/>
  <c r="X789" i="14" s="1"/>
  <c r="Q785" i="14"/>
  <c r="AE785" i="14" s="1"/>
  <c r="Q781" i="14"/>
  <c r="Q777" i="14"/>
  <c r="AM750" i="1"/>
  <c r="AP801" i="1"/>
  <c r="AU834" i="1"/>
  <c r="AU830" i="1"/>
  <c r="AU822" i="1"/>
  <c r="AU814" i="1"/>
  <c r="AU806" i="1"/>
  <c r="AU802" i="1"/>
  <c r="AU798" i="1"/>
  <c r="AU790" i="1"/>
  <c r="AV756" i="1"/>
  <c r="AV894" i="1"/>
  <c r="AV866" i="1"/>
  <c r="AV856" i="1"/>
  <c r="AV838" i="1"/>
  <c r="AV804" i="1"/>
  <c r="AO813" i="1"/>
  <c r="AV860" i="1"/>
  <c r="AV844" i="1"/>
  <c r="AV826" i="1"/>
  <c r="AV822" i="1"/>
  <c r="AV818" i="1"/>
  <c r="AV758" i="1"/>
  <c r="AV748" i="1"/>
  <c r="AV738" i="1"/>
  <c r="AV734" i="1"/>
  <c r="AN829" i="1"/>
  <c r="AP769" i="1"/>
  <c r="AV832" i="1"/>
  <c r="AV752" i="1"/>
  <c r="AV880" i="1"/>
  <c r="AV858" i="1"/>
  <c r="AV842" i="1"/>
  <c r="AV828" i="1"/>
  <c r="AV824" i="1"/>
  <c r="AV820" i="1"/>
  <c r="AV806" i="1"/>
  <c r="AV750" i="1"/>
  <c r="AV740" i="1"/>
  <c r="AV736" i="1"/>
  <c r="AP737" i="1"/>
  <c r="AV830" i="1"/>
  <c r="AV800" i="1"/>
  <c r="AV794" i="1"/>
  <c r="AV760" i="1"/>
  <c r="AV742" i="1"/>
  <c r="AN825" i="1"/>
  <c r="AN809" i="1"/>
  <c r="AN793" i="1"/>
  <c r="AU894" i="1"/>
  <c r="AU886" i="1"/>
  <c r="AU878" i="1"/>
  <c r="AU870" i="1"/>
  <c r="AU866" i="1"/>
  <c r="AU862" i="1"/>
  <c r="AU854" i="1"/>
  <c r="AU846" i="1"/>
  <c r="AU838" i="1"/>
  <c r="AU782" i="1"/>
  <c r="AU774" i="1"/>
  <c r="AU770" i="1"/>
  <c r="AU766" i="1"/>
  <c r="AU758" i="1"/>
  <c r="AU750" i="1"/>
  <c r="AU742" i="1"/>
  <c r="AU738" i="1"/>
  <c r="AU734" i="1"/>
  <c r="AV875" i="1"/>
  <c r="AV869" i="1"/>
  <c r="AV864" i="1"/>
  <c r="AV859" i="1"/>
  <c r="AV851" i="1"/>
  <c r="AV843" i="1"/>
  <c r="AV836" i="1"/>
  <c r="AV834" i="1"/>
  <c r="AV827" i="1"/>
  <c r="AV825" i="1"/>
  <c r="AV823" i="1"/>
  <c r="AV821" i="1"/>
  <c r="AV819" i="1"/>
  <c r="AV814" i="1"/>
  <c r="AV812" i="1"/>
  <c r="AV810" i="1"/>
  <c r="AV802" i="1"/>
  <c r="AV762" i="1"/>
  <c r="AV754" i="1"/>
  <c r="AV739" i="1"/>
  <c r="AV737" i="1"/>
  <c r="AN878" i="1"/>
  <c r="AN856" i="1"/>
  <c r="AN821" i="1"/>
  <c r="AN805" i="1"/>
  <c r="AN789" i="1"/>
  <c r="AN769" i="1"/>
  <c r="AN753" i="1"/>
  <c r="AN737" i="1"/>
  <c r="AP885" i="1"/>
  <c r="AP853" i="1"/>
  <c r="AO844" i="1"/>
  <c r="AP865" i="1"/>
  <c r="AN863" i="1"/>
  <c r="AM882" i="1"/>
  <c r="AN875" i="1"/>
  <c r="AO836" i="1"/>
  <c r="AP833" i="1"/>
  <c r="AP821" i="1"/>
  <c r="AP789" i="1"/>
  <c r="AP757" i="1"/>
  <c r="AQ789" i="1"/>
  <c r="AO877" i="1"/>
  <c r="AO861" i="1"/>
  <c r="AO849" i="1"/>
  <c r="AM847" i="1"/>
  <c r="AM835" i="1"/>
  <c r="AO825" i="1"/>
  <c r="AP822" i="1"/>
  <c r="AQ819" i="1"/>
  <c r="AO817" i="1"/>
  <c r="AO805" i="1"/>
  <c r="AQ803" i="1"/>
  <c r="AO801" i="1"/>
  <c r="AO797" i="1"/>
  <c r="AO769" i="1"/>
  <c r="AM767" i="1"/>
  <c r="AM735" i="1"/>
  <c r="AO733" i="1"/>
  <c r="AU730" i="1"/>
  <c r="AQ893" i="1"/>
  <c r="AM893" i="1"/>
  <c r="AQ889" i="1"/>
  <c r="AM889" i="1"/>
  <c r="AQ885" i="1"/>
  <c r="AQ881" i="1"/>
  <c r="AM881" i="1"/>
  <c r="AQ877" i="1"/>
  <c r="AM877" i="1"/>
  <c r="AQ873" i="1"/>
  <c r="AM873" i="1"/>
  <c r="AQ869" i="1"/>
  <c r="AM869" i="1"/>
  <c r="AQ865" i="1"/>
  <c r="AM865" i="1"/>
  <c r="AQ861" i="1"/>
  <c r="AM861" i="1"/>
  <c r="AQ857" i="1"/>
  <c r="AM857" i="1"/>
  <c r="AQ853" i="1"/>
  <c r="AM853" i="1"/>
  <c r="AQ849" i="1"/>
  <c r="AM849" i="1"/>
  <c r="AQ845" i="1"/>
  <c r="AM841" i="1"/>
  <c r="AQ837" i="1"/>
  <c r="AM837" i="1"/>
  <c r="AQ833" i="1"/>
  <c r="AM833" i="1"/>
  <c r="AQ829" i="1"/>
  <c r="AM829" i="1"/>
  <c r="AQ825" i="1"/>
  <c r="AM825" i="1"/>
  <c r="AQ821" i="1"/>
  <c r="AM821" i="1"/>
  <c r="AQ817" i="1"/>
  <c r="AM817" i="1"/>
  <c r="AQ813" i="1"/>
  <c r="AQ809" i="1"/>
  <c r="AM809" i="1"/>
  <c r="AQ805" i="1"/>
  <c r="AM805" i="1"/>
  <c r="AQ801" i="1"/>
  <c r="AQ797" i="1"/>
  <c r="AM797" i="1"/>
  <c r="AQ793" i="1"/>
  <c r="AM793" i="1"/>
  <c r="AM789" i="1"/>
  <c r="AQ785" i="1"/>
  <c r="AM785" i="1"/>
  <c r="AQ781" i="1"/>
  <c r="AM781" i="1"/>
  <c r="AQ777" i="1"/>
  <c r="AM777" i="1"/>
  <c r="AQ773" i="1"/>
  <c r="AM773" i="1"/>
  <c r="AQ769" i="1"/>
  <c r="AM769" i="1"/>
  <c r="AQ765" i="1"/>
  <c r="AM765" i="1"/>
  <c r="AQ761" i="1"/>
  <c r="AM761" i="1"/>
  <c r="AQ757" i="1"/>
  <c r="AM757" i="1"/>
  <c r="AQ753" i="1"/>
  <c r="AM753" i="1"/>
  <c r="AQ749" i="1"/>
  <c r="AM749" i="1"/>
  <c r="AQ745" i="1"/>
  <c r="AM745" i="1"/>
  <c r="AQ741" i="1"/>
  <c r="AQ737" i="1"/>
  <c r="AQ733" i="1"/>
  <c r="H985" i="1"/>
  <c r="AO893" i="1"/>
  <c r="AM891" i="1"/>
  <c r="AO889" i="1"/>
  <c r="AO885" i="1"/>
  <c r="AO881" i="1"/>
  <c r="AM879" i="1"/>
  <c r="AO873" i="1"/>
  <c r="AM871" i="1"/>
  <c r="AO869" i="1"/>
  <c r="AO865" i="1"/>
  <c r="AQ859" i="1"/>
  <c r="AO857" i="1"/>
  <c r="AO853" i="1"/>
  <c r="AO845" i="1"/>
  <c r="AO841" i="1"/>
  <c r="AO837" i="1"/>
  <c r="AN836" i="1"/>
  <c r="AO833" i="1"/>
  <c r="AO829" i="1"/>
  <c r="AM823" i="1"/>
  <c r="AO821" i="1"/>
  <c r="AO809" i="1"/>
  <c r="AM799" i="1"/>
  <c r="AQ795" i="1"/>
  <c r="AO793" i="1"/>
  <c r="AO789" i="1"/>
  <c r="AO785" i="1"/>
  <c r="AM783" i="1"/>
  <c r="AO781" i="1"/>
  <c r="AO777" i="1"/>
  <c r="AO773" i="1"/>
  <c r="AQ771" i="1"/>
  <c r="AO765" i="1"/>
  <c r="AO761" i="1"/>
  <c r="AP758" i="1"/>
  <c r="AO757" i="1"/>
  <c r="AO753" i="1"/>
  <c r="AO749" i="1"/>
  <c r="AQ747" i="1"/>
  <c r="AO745" i="1"/>
  <c r="AM743" i="1"/>
  <c r="AO741" i="1"/>
  <c r="AN740" i="1"/>
  <c r="AO737" i="1"/>
  <c r="AQ731" i="1"/>
  <c r="AO739" i="1"/>
  <c r="AO888" i="1"/>
  <c r="AO884" i="1"/>
  <c r="AO816" i="1"/>
  <c r="AO812" i="1"/>
  <c r="AO780" i="1"/>
  <c r="AO776" i="1"/>
  <c r="AO764" i="1"/>
  <c r="AO740" i="1"/>
  <c r="AO732" i="1"/>
  <c r="AO894" i="1"/>
  <c r="AO890" i="1"/>
  <c r="AO886" i="1"/>
  <c r="AO882" i="1"/>
  <c r="AO878" i="1"/>
  <c r="AO874" i="1"/>
  <c r="AO870" i="1"/>
  <c r="AO866" i="1"/>
  <c r="AO862" i="1"/>
  <c r="AO858" i="1"/>
  <c r="AO854" i="1"/>
  <c r="AO850" i="1"/>
  <c r="AO846" i="1"/>
  <c r="AO842" i="1"/>
  <c r="AO838" i="1"/>
  <c r="AO834" i="1"/>
  <c r="AO830" i="1"/>
  <c r="AO826" i="1"/>
  <c r="AO822" i="1"/>
  <c r="AO818" i="1"/>
  <c r="AV1033" i="1"/>
  <c r="H1033" i="1"/>
  <c r="AO895" i="1"/>
  <c r="AO891" i="1"/>
  <c r="AO887" i="1"/>
  <c r="AO883" i="1"/>
  <c r="AO879" i="1"/>
  <c r="AO875" i="1"/>
  <c r="AO871" i="1"/>
  <c r="AO867" i="1"/>
  <c r="AO863" i="1"/>
  <c r="AO859" i="1"/>
  <c r="AO855" i="1"/>
  <c r="AO851" i="1"/>
  <c r="AO847" i="1"/>
  <c r="AO843" i="1"/>
  <c r="AO839" i="1"/>
  <c r="AO835" i="1"/>
  <c r="AO831" i="1"/>
  <c r="AO827" i="1"/>
  <c r="AO823" i="1"/>
  <c r="AO819" i="1"/>
  <c r="AO815" i="1"/>
  <c r="AO730" i="1"/>
  <c r="AO896" i="1"/>
  <c r="AO892" i="1"/>
  <c r="AO880" i="1"/>
  <c r="AO876" i="1"/>
  <c r="AO872" i="1"/>
  <c r="AO868" i="1"/>
  <c r="AO864" i="1"/>
  <c r="AO860" i="1"/>
  <c r="AO856" i="1"/>
  <c r="AO852" i="1"/>
  <c r="AO848" i="1"/>
  <c r="AO840" i="1"/>
  <c r="AO832" i="1"/>
  <c r="AO828" i="1"/>
  <c r="AO824" i="1"/>
  <c r="AO820" i="1"/>
  <c r="AO808" i="1"/>
  <c r="AO804" i="1"/>
  <c r="AO800" i="1"/>
  <c r="AO796" i="1"/>
  <c r="AO792" i="1"/>
  <c r="AO788" i="1"/>
  <c r="AO784" i="1"/>
  <c r="AO772" i="1"/>
  <c r="AO768" i="1"/>
  <c r="AO760" i="1"/>
  <c r="AO756" i="1"/>
  <c r="AO752" i="1"/>
  <c r="AO748" i="1"/>
  <c r="AO744" i="1"/>
  <c r="AO736" i="1"/>
  <c r="H933" i="1"/>
  <c r="AO814" i="1"/>
  <c r="AO810" i="1"/>
  <c r="AO806" i="1"/>
  <c r="AO802" i="1"/>
  <c r="AO798" i="1"/>
  <c r="AO794" i="1"/>
  <c r="AO790" i="1"/>
  <c r="AO786" i="1"/>
  <c r="AO782" i="1"/>
  <c r="AO778" i="1"/>
  <c r="AO774" i="1"/>
  <c r="AO770" i="1"/>
  <c r="AO766" i="1"/>
  <c r="AO762" i="1"/>
  <c r="AO758" i="1"/>
  <c r="AO754" i="1"/>
  <c r="AO750" i="1"/>
  <c r="AO746" i="1"/>
  <c r="AO742" i="1"/>
  <c r="AO738" i="1"/>
  <c r="AO734" i="1"/>
  <c r="H905" i="1"/>
  <c r="AO811" i="1"/>
  <c r="AO807" i="1"/>
  <c r="AO803" i="1"/>
  <c r="AO799" i="1"/>
  <c r="AO795" i="1"/>
  <c r="AO791" i="1"/>
  <c r="AO787" i="1"/>
  <c r="AO783" i="1"/>
  <c r="AO779" i="1"/>
  <c r="AO775" i="1"/>
  <c r="AO771" i="1"/>
  <c r="AO767" i="1"/>
  <c r="AO763" i="1"/>
  <c r="AO759" i="1"/>
  <c r="AO755" i="1"/>
  <c r="AO751" i="1"/>
  <c r="AO747" i="1"/>
  <c r="AO743" i="1"/>
  <c r="AO735" i="1"/>
  <c r="AO731" i="1"/>
  <c r="AU895" i="1"/>
  <c r="AU863" i="1"/>
  <c r="AU799" i="1"/>
  <c r="AM895" i="1"/>
  <c r="AQ891" i="1"/>
  <c r="AQ890" i="1"/>
  <c r="AQ887" i="1"/>
  <c r="AM887" i="1"/>
  <c r="AM886" i="1"/>
  <c r="AM883" i="1"/>
  <c r="AQ879" i="1"/>
  <c r="AM878" i="1"/>
  <c r="AM875" i="1"/>
  <c r="AQ871" i="1"/>
  <c r="AQ867" i="1"/>
  <c r="AM867" i="1"/>
  <c r="AQ863" i="1"/>
  <c r="AM863" i="1"/>
  <c r="AQ855" i="1"/>
  <c r="AQ854" i="1"/>
  <c r="AM851" i="1"/>
  <c r="AQ850" i="1"/>
  <c r="AQ847" i="1"/>
  <c r="AQ843" i="1"/>
  <c r="AM843" i="1"/>
  <c r="AQ839" i="1"/>
  <c r="AM839" i="1"/>
  <c r="AQ831" i="1"/>
  <c r="AM831" i="1"/>
  <c r="AM827" i="1"/>
  <c r="AQ826" i="1"/>
  <c r="AM819" i="1"/>
  <c r="AQ815" i="1"/>
  <c r="AQ811" i="1"/>
  <c r="AM811" i="1"/>
  <c r="AQ807" i="1"/>
  <c r="AM807" i="1"/>
  <c r="AM806" i="1"/>
  <c r="AQ799" i="1"/>
  <c r="AM795" i="1"/>
  <c r="AM791" i="1"/>
  <c r="AM790" i="1"/>
  <c r="AQ787" i="1"/>
  <c r="AM787" i="1"/>
  <c r="AQ782" i="1"/>
  <c r="AM779" i="1"/>
  <c r="AQ775" i="1"/>
  <c r="AM775" i="1"/>
  <c r="AQ774" i="1"/>
  <c r="AM771" i="1"/>
  <c r="AQ770" i="1"/>
  <c r="AQ767" i="1"/>
  <c r="AQ763" i="1"/>
  <c r="AQ759" i="1"/>
  <c r="AM759" i="1"/>
  <c r="AM755" i="1"/>
  <c r="AM751" i="1"/>
  <c r="AM747" i="1"/>
  <c r="AM742" i="1"/>
  <c r="AM741" i="1"/>
  <c r="AQ739" i="1"/>
  <c r="AQ735" i="1"/>
  <c r="AM734" i="1"/>
  <c r="AM731" i="1"/>
  <c r="AV791" i="1"/>
  <c r="AV779" i="1"/>
  <c r="AQ894" i="1"/>
  <c r="AM894" i="1"/>
  <c r="AM890" i="1"/>
  <c r="AQ886" i="1"/>
  <c r="AQ882" i="1"/>
  <c r="AQ874" i="1"/>
  <c r="AQ870" i="1"/>
  <c r="AM870" i="1"/>
  <c r="AM866" i="1"/>
  <c r="AQ862" i="1"/>
  <c r="AQ858" i="1"/>
  <c r="AM854" i="1"/>
  <c r="AM850" i="1"/>
  <c r="AQ846" i="1"/>
  <c r="AM842" i="1"/>
  <c r="AQ838" i="1"/>
  <c r="AM838" i="1"/>
  <c r="AQ834" i="1"/>
  <c r="AM830" i="1"/>
  <c r="AM826" i="1"/>
  <c r="AQ822" i="1"/>
  <c r="AM818" i="1"/>
  <c r="AQ814" i="1"/>
  <c r="AM810" i="1"/>
  <c r="AQ806" i="1"/>
  <c r="AQ802" i="1"/>
  <c r="AM802" i="1"/>
  <c r="AQ798" i="1"/>
  <c r="AM798" i="1"/>
  <c r="AQ794" i="1"/>
  <c r="AM794" i="1"/>
  <c r="AQ790" i="1"/>
  <c r="AQ786" i="1"/>
  <c r="AM786" i="1"/>
  <c r="AM782" i="1"/>
  <c r="AQ778" i="1"/>
  <c r="AM778" i="1"/>
  <c r="AM770" i="1"/>
  <c r="AQ766" i="1"/>
  <c r="AQ762" i="1"/>
  <c r="AM762" i="1"/>
  <c r="AQ758" i="1"/>
  <c r="AM758" i="1"/>
  <c r="AQ754" i="1"/>
  <c r="AM754" i="1"/>
  <c r="AQ750" i="1"/>
  <c r="AQ746" i="1"/>
  <c r="AM746" i="1"/>
  <c r="AQ742" i="1"/>
  <c r="AQ738" i="1"/>
  <c r="AQ734" i="1"/>
  <c r="AN905" i="1"/>
  <c r="H982" i="1"/>
  <c r="H907" i="1"/>
  <c r="AV795" i="1"/>
  <c r="AV783" i="1"/>
  <c r="AV775" i="1"/>
  <c r="AV771" i="1"/>
  <c r="AV765" i="1"/>
  <c r="AV747" i="1"/>
  <c r="AT905" i="1"/>
  <c r="H1017" i="1"/>
  <c r="H973" i="1"/>
  <c r="AV781" i="1"/>
  <c r="AV759" i="1"/>
  <c r="AV755" i="1"/>
  <c r="AV751" i="1"/>
  <c r="AV735" i="1"/>
  <c r="AQ896" i="1"/>
  <c r="AM896" i="1"/>
  <c r="AQ892" i="1"/>
  <c r="AM892" i="1"/>
  <c r="AQ888" i="1"/>
  <c r="AM888" i="1"/>
  <c r="AQ884" i="1"/>
  <c r="AM884" i="1"/>
  <c r="AQ880" i="1"/>
  <c r="AM880" i="1"/>
  <c r="AQ876" i="1"/>
  <c r="AM876" i="1"/>
  <c r="AQ872" i="1"/>
  <c r="AM872" i="1"/>
  <c r="AQ905" i="1"/>
  <c r="AU905" i="1"/>
  <c r="H1014" i="1"/>
  <c r="H945" i="1"/>
  <c r="H1082" i="1"/>
  <c r="H1057" i="1"/>
  <c r="H1025" i="1"/>
  <c r="H961" i="1"/>
  <c r="H925" i="1"/>
  <c r="H1049" i="1"/>
  <c r="H1073" i="1"/>
  <c r="H1066" i="1"/>
  <c r="H1041" i="1"/>
  <c r="H1002" i="1"/>
  <c r="H999" i="1"/>
  <c r="H937" i="1"/>
  <c r="AU1081" i="1"/>
  <c r="AQ1081" i="1"/>
  <c r="AT1080" i="1"/>
  <c r="H1079" i="1"/>
  <c r="AV1079" i="1"/>
  <c r="AT1078" i="1"/>
  <c r="H1077" i="1"/>
  <c r="AV1077" i="1"/>
  <c r="AT1076" i="1"/>
  <c r="H1075" i="1"/>
  <c r="AV1075" i="1"/>
  <c r="AT1074" i="1"/>
  <c r="AN1073" i="1"/>
  <c r="H1072" i="1"/>
  <c r="AV1072" i="1"/>
  <c r="AT1071" i="1"/>
  <c r="H1070" i="1"/>
  <c r="AV1070" i="1"/>
  <c r="AT1069" i="1"/>
  <c r="H1068" i="1"/>
  <c r="AV1068" i="1"/>
  <c r="AT1067" i="1"/>
  <c r="AU1065" i="1"/>
  <c r="AQ1065" i="1"/>
  <c r="AT1064" i="1"/>
  <c r="H1063" i="1"/>
  <c r="AV1063" i="1"/>
  <c r="AT1062" i="1"/>
  <c r="H1061" i="1"/>
  <c r="AV1061" i="1"/>
  <c r="AT1060" i="1"/>
  <c r="H1059" i="1"/>
  <c r="AV1059" i="1"/>
  <c r="AT1058" i="1"/>
  <c r="AM730" i="1"/>
  <c r="AP886" i="1"/>
  <c r="AU885" i="1"/>
  <c r="AU883" i="1"/>
  <c r="AP866" i="1"/>
  <c r="AU865" i="1"/>
  <c r="AP855" i="1"/>
  <c r="AP854" i="1"/>
  <c r="AU853" i="1"/>
  <c r="AP834" i="1"/>
  <c r="AU833" i="1"/>
  <c r="AU821" i="1"/>
  <c r="AP802" i="1"/>
  <c r="AU801" i="1"/>
  <c r="AP790" i="1"/>
  <c r="AU789" i="1"/>
  <c r="AP770" i="1"/>
  <c r="AU769" i="1"/>
  <c r="AU767" i="1"/>
  <c r="AU757" i="1"/>
  <c r="AP738" i="1"/>
  <c r="AU737" i="1"/>
  <c r="AP736" i="1"/>
  <c r="AU1082" i="1"/>
  <c r="AQ1082" i="1"/>
  <c r="AT1081" i="1"/>
  <c r="AN1080" i="1"/>
  <c r="AU1079" i="1"/>
  <c r="AQ1079" i="1"/>
  <c r="AN1078" i="1"/>
  <c r="AU1077" i="1"/>
  <c r="AQ1077" i="1"/>
  <c r="AN1076" i="1"/>
  <c r="AU1075" i="1"/>
  <c r="AQ1075" i="1"/>
  <c r="AN1074" i="1"/>
  <c r="AU1072" i="1"/>
  <c r="AQ1072" i="1"/>
  <c r="AN1071" i="1"/>
  <c r="AU1070" i="1"/>
  <c r="AQ1070" i="1"/>
  <c r="AN1069" i="1"/>
  <c r="AU1068" i="1"/>
  <c r="AQ1068" i="1"/>
  <c r="AN1067" i="1"/>
  <c r="AU1066" i="1"/>
  <c r="AQ1066" i="1"/>
  <c r="AT1065" i="1"/>
  <c r="AN1064" i="1"/>
  <c r="AT1082" i="1"/>
  <c r="AN1081" i="1"/>
  <c r="H1080" i="1"/>
  <c r="AV1080" i="1"/>
  <c r="AT1079" i="1"/>
  <c r="H1078" i="1"/>
  <c r="AV1078" i="1"/>
  <c r="AT1077" i="1"/>
  <c r="H1076" i="1"/>
  <c r="AV1076" i="1"/>
  <c r="AT1075" i="1"/>
  <c r="H1074" i="1"/>
  <c r="AU1073" i="1"/>
  <c r="AQ1073" i="1"/>
  <c r="AT1072" i="1"/>
  <c r="H1071" i="1"/>
  <c r="AV1071" i="1"/>
  <c r="AT1070" i="1"/>
  <c r="H1069" i="1"/>
  <c r="AV1069" i="1"/>
  <c r="AT1068" i="1"/>
  <c r="AN1082" i="1"/>
  <c r="H1081" i="1"/>
  <c r="AU1080" i="1"/>
  <c r="AQ1080" i="1"/>
  <c r="AN1079" i="1"/>
  <c r="AU1078" i="1"/>
  <c r="AQ1078" i="1"/>
  <c r="AN1077" i="1"/>
  <c r="AU1076" i="1"/>
  <c r="AQ1076" i="1"/>
  <c r="AN1075" i="1"/>
  <c r="AU1074" i="1"/>
  <c r="AQ1074" i="1"/>
  <c r="AT1073" i="1"/>
  <c r="AN1072" i="1"/>
  <c r="AU1071" i="1"/>
  <c r="AQ1071" i="1"/>
  <c r="AN1070" i="1"/>
  <c r="AU1069" i="1"/>
  <c r="AQ1069" i="1"/>
  <c r="AN1068" i="1"/>
  <c r="AU1067" i="1"/>
  <c r="AQ1067" i="1"/>
  <c r="AN1066" i="1"/>
  <c r="H1065" i="1"/>
  <c r="AU1064" i="1"/>
  <c r="AQ1064" i="1"/>
  <c r="AN1063" i="1"/>
  <c r="AN1057" i="1"/>
  <c r="H1056" i="1"/>
  <c r="AV1056" i="1"/>
  <c r="H1067" i="1"/>
  <c r="AV1067" i="1"/>
  <c r="AT1066" i="1"/>
  <c r="AN1065" i="1"/>
  <c r="H1064" i="1"/>
  <c r="AV1064" i="1"/>
  <c r="AT1063" i="1"/>
  <c r="H1062" i="1"/>
  <c r="AV1062" i="1"/>
  <c r="AT1061" i="1"/>
  <c r="H1060" i="1"/>
  <c r="AV1060" i="1"/>
  <c r="AT1059" i="1"/>
  <c r="H1058" i="1"/>
  <c r="AU1057" i="1"/>
  <c r="AQ1057" i="1"/>
  <c r="AT1056" i="1"/>
  <c r="H1055" i="1"/>
  <c r="AV1055" i="1"/>
  <c r="AT1054" i="1"/>
  <c r="H1053" i="1"/>
  <c r="AV1053" i="1"/>
  <c r="AT1052" i="1"/>
  <c r="H1051" i="1"/>
  <c r="AV1051" i="1"/>
  <c r="AT1050" i="1"/>
  <c r="AN1049" i="1"/>
  <c r="H1048" i="1"/>
  <c r="AV1048" i="1"/>
  <c r="AT1047" i="1"/>
  <c r="H1046" i="1"/>
  <c r="AV1046" i="1"/>
  <c r="AT1045" i="1"/>
  <c r="H1044" i="1"/>
  <c r="AV1044" i="1"/>
  <c r="AT1043" i="1"/>
  <c r="H1042" i="1"/>
  <c r="AU1041" i="1"/>
  <c r="AQ1041" i="1"/>
  <c r="AT1040" i="1"/>
  <c r="H1039" i="1"/>
  <c r="AV1039" i="1"/>
  <c r="AT1038" i="1"/>
  <c r="H1037" i="1"/>
  <c r="AV1037" i="1"/>
  <c r="AT1036" i="1"/>
  <c r="H1035" i="1"/>
  <c r="AV1035" i="1"/>
  <c r="AT1034" i="1"/>
  <c r="AN1033" i="1"/>
  <c r="H1032" i="1"/>
  <c r="AV1032" i="1"/>
  <c r="AT1031" i="1"/>
  <c r="H1030" i="1"/>
  <c r="AV1030" i="1"/>
  <c r="AT1029" i="1"/>
  <c r="H1028" i="1"/>
  <c r="AV1028" i="1"/>
  <c r="AT1027" i="1"/>
  <c r="H1026" i="1"/>
  <c r="AU1025" i="1"/>
  <c r="AQ1025" i="1"/>
  <c r="AT1024" i="1"/>
  <c r="H1023" i="1"/>
  <c r="AV1023" i="1"/>
  <c r="AT1022" i="1"/>
  <c r="H1021" i="1"/>
  <c r="AV1021" i="1"/>
  <c r="AT1020" i="1"/>
  <c r="H1019" i="1"/>
  <c r="AV1019" i="1"/>
  <c r="AT1018" i="1"/>
  <c r="AN1017" i="1"/>
  <c r="H1016" i="1"/>
  <c r="AV1016" i="1"/>
  <c r="AT1015" i="1"/>
  <c r="AN1014" i="1"/>
  <c r="H1013" i="1"/>
  <c r="AV1013" i="1"/>
  <c r="AT1012" i="1"/>
  <c r="H1011" i="1"/>
  <c r="AU1010" i="1"/>
  <c r="AQ1010" i="1"/>
  <c r="AN1009" i="1"/>
  <c r="AU1008" i="1"/>
  <c r="AQ1008" i="1"/>
  <c r="AN1007" i="1"/>
  <c r="AU1006" i="1"/>
  <c r="AQ1006" i="1"/>
  <c r="AT1005" i="1"/>
  <c r="AN1004" i="1"/>
  <c r="AU1003" i="1"/>
  <c r="AQ1003" i="1"/>
  <c r="AN1002" i="1"/>
  <c r="H1001" i="1"/>
  <c r="AU1000" i="1"/>
  <c r="AQ1000" i="1"/>
  <c r="AN999" i="1"/>
  <c r="H998" i="1"/>
  <c r="AU997" i="1"/>
  <c r="AQ997" i="1"/>
  <c r="AN996" i="1"/>
  <c r="AU995" i="1"/>
  <c r="AQ995" i="1"/>
  <c r="AT994" i="1"/>
  <c r="H993" i="1"/>
  <c r="AV993" i="1"/>
  <c r="AT992" i="1"/>
  <c r="H991" i="1"/>
  <c r="AV991" i="1"/>
  <c r="AT990" i="1"/>
  <c r="H989" i="1"/>
  <c r="AU988" i="1"/>
  <c r="AQ988" i="1"/>
  <c r="AN987" i="1"/>
  <c r="AU986" i="1"/>
  <c r="AQ986" i="1"/>
  <c r="AT985" i="1"/>
  <c r="AN984" i="1"/>
  <c r="AU983" i="1"/>
  <c r="AQ983" i="1"/>
  <c r="AN982" i="1"/>
  <c r="H981" i="1"/>
  <c r="AV981" i="1"/>
  <c r="AT980" i="1"/>
  <c r="H979" i="1"/>
  <c r="AU978" i="1"/>
  <c r="AQ978" i="1"/>
  <c r="AN977" i="1"/>
  <c r="AU976" i="1"/>
  <c r="AQ976" i="1"/>
  <c r="AN975" i="1"/>
  <c r="AU1062" i="1"/>
  <c r="AQ1062" i="1"/>
  <c r="AN1061" i="1"/>
  <c r="AU1060" i="1"/>
  <c r="AQ1060" i="1"/>
  <c r="AN1059" i="1"/>
  <c r="AU1058" i="1"/>
  <c r="AQ1058" i="1"/>
  <c r="AT1057" i="1"/>
  <c r="AN1056" i="1"/>
  <c r="AU1055" i="1"/>
  <c r="AQ1055" i="1"/>
  <c r="AN1054" i="1"/>
  <c r="AU1053" i="1"/>
  <c r="AQ1053" i="1"/>
  <c r="AN1052" i="1"/>
  <c r="AU1051" i="1"/>
  <c r="AQ1051" i="1"/>
  <c r="AN1050" i="1"/>
  <c r="AU1048" i="1"/>
  <c r="AQ1048" i="1"/>
  <c r="AN1047" i="1"/>
  <c r="AU1046" i="1"/>
  <c r="AQ1046" i="1"/>
  <c r="AN1045" i="1"/>
  <c r="AU1044" i="1"/>
  <c r="AQ1044" i="1"/>
  <c r="AN1043" i="1"/>
  <c r="AU1042" i="1"/>
  <c r="AQ1042" i="1"/>
  <c r="AT1041" i="1"/>
  <c r="AN1040" i="1"/>
  <c r="AU1039" i="1"/>
  <c r="AQ1039" i="1"/>
  <c r="AN1038" i="1"/>
  <c r="AU1037" i="1"/>
  <c r="AQ1037" i="1"/>
  <c r="AN1036" i="1"/>
  <c r="AU1035" i="1"/>
  <c r="AQ1035" i="1"/>
  <c r="AN1034" i="1"/>
  <c r="AU1032" i="1"/>
  <c r="AQ1032" i="1"/>
  <c r="AN1031" i="1"/>
  <c r="AU1030" i="1"/>
  <c r="AQ1030" i="1"/>
  <c r="AN1029" i="1"/>
  <c r="AU1028" i="1"/>
  <c r="AQ1028" i="1"/>
  <c r="AN1027" i="1"/>
  <c r="AU1026" i="1"/>
  <c r="AQ1026" i="1"/>
  <c r="AT1025" i="1"/>
  <c r="AN1024" i="1"/>
  <c r="AU1023" i="1"/>
  <c r="AQ1023" i="1"/>
  <c r="AN1022" i="1"/>
  <c r="AU1021" i="1"/>
  <c r="AQ1021" i="1"/>
  <c r="AN1020" i="1"/>
  <c r="AU1019" i="1"/>
  <c r="AQ1019" i="1"/>
  <c r="AN1018" i="1"/>
  <c r="AU1016" i="1"/>
  <c r="AQ1016" i="1"/>
  <c r="AN1015" i="1"/>
  <c r="AU1013" i="1"/>
  <c r="AQ1013" i="1"/>
  <c r="AN1012" i="1"/>
  <c r="AU1011" i="1"/>
  <c r="AQ1011" i="1"/>
  <c r="AT1010" i="1"/>
  <c r="H1009" i="1"/>
  <c r="AV1009" i="1"/>
  <c r="AT1008" i="1"/>
  <c r="H1007" i="1"/>
  <c r="AV1007" i="1"/>
  <c r="AT1006" i="1"/>
  <c r="AN1005" i="1"/>
  <c r="H1004" i="1"/>
  <c r="AV1004" i="1"/>
  <c r="AT1003" i="1"/>
  <c r="AU1001" i="1"/>
  <c r="AQ1001" i="1"/>
  <c r="AT1000" i="1"/>
  <c r="AU998" i="1"/>
  <c r="AQ998" i="1"/>
  <c r="AT997" i="1"/>
  <c r="H996" i="1"/>
  <c r="AV996" i="1"/>
  <c r="AT995" i="1"/>
  <c r="AN994" i="1"/>
  <c r="AU993" i="1"/>
  <c r="AQ993" i="1"/>
  <c r="AN992" i="1"/>
  <c r="AU991" i="1"/>
  <c r="AQ991" i="1"/>
  <c r="AN990" i="1"/>
  <c r="AU989" i="1"/>
  <c r="AQ989" i="1"/>
  <c r="AT988" i="1"/>
  <c r="H987" i="1"/>
  <c r="AV987" i="1"/>
  <c r="AT986" i="1"/>
  <c r="AN985" i="1"/>
  <c r="H984" i="1"/>
  <c r="AV984" i="1"/>
  <c r="AT983" i="1"/>
  <c r="AU981" i="1"/>
  <c r="AQ981" i="1"/>
  <c r="AN980" i="1"/>
  <c r="AU979" i="1"/>
  <c r="AQ979" i="1"/>
  <c r="AT978" i="1"/>
  <c r="H977" i="1"/>
  <c r="AV977" i="1"/>
  <c r="AT976" i="1"/>
  <c r="H975" i="1"/>
  <c r="AV975" i="1"/>
  <c r="AT974" i="1"/>
  <c r="AT1055" i="1"/>
  <c r="H1054" i="1"/>
  <c r="AV1054" i="1"/>
  <c r="AT1053" i="1"/>
  <c r="H1052" i="1"/>
  <c r="AV1052" i="1"/>
  <c r="AT1051" i="1"/>
  <c r="H1050" i="1"/>
  <c r="AU1049" i="1"/>
  <c r="AQ1049" i="1"/>
  <c r="AT1048" i="1"/>
  <c r="H1047" i="1"/>
  <c r="AV1047" i="1"/>
  <c r="AT1046" i="1"/>
  <c r="H1045" i="1"/>
  <c r="AV1045" i="1"/>
  <c r="AT1044" i="1"/>
  <c r="H1043" i="1"/>
  <c r="AV1043" i="1"/>
  <c r="AT1042" i="1"/>
  <c r="AN1041" i="1"/>
  <c r="H1040" i="1"/>
  <c r="AV1040" i="1"/>
  <c r="AT1039" i="1"/>
  <c r="H1038" i="1"/>
  <c r="AV1038" i="1"/>
  <c r="AT1037" i="1"/>
  <c r="H1036" i="1"/>
  <c r="AV1036" i="1"/>
  <c r="AT1035" i="1"/>
  <c r="H1034" i="1"/>
  <c r="AU1033" i="1"/>
  <c r="AQ1033" i="1"/>
  <c r="AT1032" i="1"/>
  <c r="H1031" i="1"/>
  <c r="AV1031" i="1"/>
  <c r="AT1030" i="1"/>
  <c r="H1029" i="1"/>
  <c r="AV1029" i="1"/>
  <c r="AT1028" i="1"/>
  <c r="H1027" i="1"/>
  <c r="AV1027" i="1"/>
  <c r="AT1026" i="1"/>
  <c r="AN1025" i="1"/>
  <c r="H1024" i="1"/>
  <c r="AV1024" i="1"/>
  <c r="AT1023" i="1"/>
  <c r="H1022" i="1"/>
  <c r="AV1022" i="1"/>
  <c r="AT1021" i="1"/>
  <c r="H1020" i="1"/>
  <c r="AV1020" i="1"/>
  <c r="AT1019" i="1"/>
  <c r="H1018" i="1"/>
  <c r="AU1017" i="1"/>
  <c r="AQ1017" i="1"/>
  <c r="AT1016" i="1"/>
  <c r="H1015" i="1"/>
  <c r="AU1014" i="1"/>
  <c r="AQ1014" i="1"/>
  <c r="AT1013" i="1"/>
  <c r="H1012" i="1"/>
  <c r="AV1012" i="1"/>
  <c r="AT1011" i="1"/>
  <c r="AN1010" i="1"/>
  <c r="AU1009" i="1"/>
  <c r="AQ1009" i="1"/>
  <c r="AN1008" i="1"/>
  <c r="AU1007" i="1"/>
  <c r="AQ1007" i="1"/>
  <c r="AN1006" i="1"/>
  <c r="H1005" i="1"/>
  <c r="AU1004" i="1"/>
  <c r="AQ1004" i="1"/>
  <c r="AN1003" i="1"/>
  <c r="AU1002" i="1"/>
  <c r="AQ1002" i="1"/>
  <c r="AT1001" i="1"/>
  <c r="AN1000" i="1"/>
  <c r="AU999" i="1"/>
  <c r="AQ999" i="1"/>
  <c r="AT998" i="1"/>
  <c r="AN997" i="1"/>
  <c r="AU996" i="1"/>
  <c r="AQ996" i="1"/>
  <c r="AN995" i="1"/>
  <c r="H994" i="1"/>
  <c r="AV994" i="1"/>
  <c r="AT993" i="1"/>
  <c r="H992" i="1"/>
  <c r="AV992" i="1"/>
  <c r="AT991" i="1"/>
  <c r="H990" i="1"/>
  <c r="AV990" i="1"/>
  <c r="AT989" i="1"/>
  <c r="AN988" i="1"/>
  <c r="AU987" i="1"/>
  <c r="AQ987" i="1"/>
  <c r="AN986" i="1"/>
  <c r="AU984" i="1"/>
  <c r="AQ984" i="1"/>
  <c r="AN983" i="1"/>
  <c r="AU1063" i="1"/>
  <c r="AQ1063" i="1"/>
  <c r="AN1062" i="1"/>
  <c r="AU1061" i="1"/>
  <c r="AQ1061" i="1"/>
  <c r="AN1060" i="1"/>
  <c r="AU1059" i="1"/>
  <c r="AQ1059" i="1"/>
  <c r="AN1058" i="1"/>
  <c r="AU1056" i="1"/>
  <c r="AQ1056" i="1"/>
  <c r="AN1055" i="1"/>
  <c r="AU1054" i="1"/>
  <c r="AQ1054" i="1"/>
  <c r="AN1053" i="1"/>
  <c r="AU1052" i="1"/>
  <c r="AQ1052" i="1"/>
  <c r="AN1051" i="1"/>
  <c r="AU1050" i="1"/>
  <c r="AQ1050" i="1"/>
  <c r="AT1049" i="1"/>
  <c r="AN1048" i="1"/>
  <c r="AU1047" i="1"/>
  <c r="AQ1047" i="1"/>
  <c r="AN1046" i="1"/>
  <c r="AU1045" i="1"/>
  <c r="AQ1045" i="1"/>
  <c r="AN1044" i="1"/>
  <c r="AU1043" i="1"/>
  <c r="AQ1043" i="1"/>
  <c r="AN1042" i="1"/>
  <c r="AU1040" i="1"/>
  <c r="AQ1040" i="1"/>
  <c r="AN1039" i="1"/>
  <c r="AU1038" i="1"/>
  <c r="AQ1038" i="1"/>
  <c r="AN1037" i="1"/>
  <c r="AU1036" i="1"/>
  <c r="AQ1036" i="1"/>
  <c r="AN1035" i="1"/>
  <c r="AU1034" i="1"/>
  <c r="AQ1034" i="1"/>
  <c r="AT1033" i="1"/>
  <c r="AN1032" i="1"/>
  <c r="AU1031" i="1"/>
  <c r="AQ1031" i="1"/>
  <c r="AN1030" i="1"/>
  <c r="AU1029" i="1"/>
  <c r="AQ1029" i="1"/>
  <c r="AN1028" i="1"/>
  <c r="AU1027" i="1"/>
  <c r="AQ1027" i="1"/>
  <c r="AN1026" i="1"/>
  <c r="AU1024" i="1"/>
  <c r="AQ1024" i="1"/>
  <c r="AN1023" i="1"/>
  <c r="AU1022" i="1"/>
  <c r="AQ1022" i="1"/>
  <c r="AN1021" i="1"/>
  <c r="AU1020" i="1"/>
  <c r="AQ1020" i="1"/>
  <c r="AN1019" i="1"/>
  <c r="AU1018" i="1"/>
  <c r="AQ1018" i="1"/>
  <c r="AT1017" i="1"/>
  <c r="AN1016" i="1"/>
  <c r="AU1015" i="1"/>
  <c r="AQ1015" i="1"/>
  <c r="AT1014" i="1"/>
  <c r="AN1013" i="1"/>
  <c r="AU1012" i="1"/>
  <c r="AQ1012" i="1"/>
  <c r="AN1011" i="1"/>
  <c r="H1010" i="1"/>
  <c r="AV1010" i="1"/>
  <c r="AT1009" i="1"/>
  <c r="H1008" i="1"/>
  <c r="AV1008" i="1"/>
  <c r="AT1007" i="1"/>
  <c r="H1006" i="1"/>
  <c r="AU1005" i="1"/>
  <c r="AQ1005" i="1"/>
  <c r="AT1004" i="1"/>
  <c r="H1003" i="1"/>
  <c r="AV1003" i="1"/>
  <c r="AT1002" i="1"/>
  <c r="AN1001" i="1"/>
  <c r="H1000" i="1"/>
  <c r="AV1000" i="1"/>
  <c r="AT999" i="1"/>
  <c r="AN998" i="1"/>
  <c r="H997" i="1"/>
  <c r="AV997" i="1"/>
  <c r="AT996" i="1"/>
  <c r="H995" i="1"/>
  <c r="AU994" i="1"/>
  <c r="AQ994" i="1"/>
  <c r="AN993" i="1"/>
  <c r="AU992" i="1"/>
  <c r="AQ992" i="1"/>
  <c r="AN991" i="1"/>
  <c r="AU990" i="1"/>
  <c r="AQ990" i="1"/>
  <c r="AN989" i="1"/>
  <c r="H988" i="1"/>
  <c r="AV988" i="1"/>
  <c r="AT987" i="1"/>
  <c r="H986" i="1"/>
  <c r="AU985" i="1"/>
  <c r="AV983" i="1"/>
  <c r="H983" i="1"/>
  <c r="AT982" i="1"/>
  <c r="AN981" i="1"/>
  <c r="AU980" i="1"/>
  <c r="AQ980" i="1"/>
  <c r="AN979" i="1"/>
  <c r="H978" i="1"/>
  <c r="AV978" i="1"/>
  <c r="AT977" i="1"/>
  <c r="H976" i="1"/>
  <c r="AV976" i="1"/>
  <c r="AT975" i="1"/>
  <c r="H974" i="1"/>
  <c r="AV974" i="1"/>
  <c r="AT973" i="1"/>
  <c r="AN972" i="1"/>
  <c r="AU971" i="1"/>
  <c r="AQ971" i="1"/>
  <c r="AN970" i="1"/>
  <c r="H969" i="1"/>
  <c r="AU968" i="1"/>
  <c r="AQ968" i="1"/>
  <c r="AN967" i="1"/>
  <c r="AU966" i="1"/>
  <c r="AQ966" i="1"/>
  <c r="AN965" i="1"/>
  <c r="AU964" i="1"/>
  <c r="AQ964" i="1"/>
  <c r="AN963" i="1"/>
  <c r="AU962" i="1"/>
  <c r="AQ962" i="1"/>
  <c r="AT961" i="1"/>
  <c r="AN960" i="1"/>
  <c r="AU959" i="1"/>
  <c r="AQ959" i="1"/>
  <c r="AN958" i="1"/>
  <c r="AU957" i="1"/>
  <c r="AQ957" i="1"/>
  <c r="AN956" i="1"/>
  <c r="AU955" i="1"/>
  <c r="AQ955" i="1"/>
  <c r="AN954" i="1"/>
  <c r="H953" i="1"/>
  <c r="AU952" i="1"/>
  <c r="AQ952" i="1"/>
  <c r="AN951" i="1"/>
  <c r="AU950" i="1"/>
  <c r="AQ950" i="1"/>
  <c r="AN949" i="1"/>
  <c r="AU948" i="1"/>
  <c r="AQ948" i="1"/>
  <c r="AN947" i="1"/>
  <c r="AU946" i="1"/>
  <c r="AQ946" i="1"/>
  <c r="AT945" i="1"/>
  <c r="AN944" i="1"/>
  <c r="AU943" i="1"/>
  <c r="AQ943" i="1"/>
  <c r="AN942" i="1"/>
  <c r="AU941" i="1"/>
  <c r="AQ941" i="1"/>
  <c r="AN940" i="1"/>
  <c r="AU939" i="1"/>
  <c r="AQ939" i="1"/>
  <c r="AN938" i="1"/>
  <c r="AU936" i="1"/>
  <c r="AQ936" i="1"/>
  <c r="AN935" i="1"/>
  <c r="AU934" i="1"/>
  <c r="AQ934" i="1"/>
  <c r="AN933" i="1"/>
  <c r="H932" i="1"/>
  <c r="AV932" i="1"/>
  <c r="AT931" i="1"/>
  <c r="H930" i="1"/>
  <c r="AV930" i="1"/>
  <c r="AT929" i="1"/>
  <c r="H928" i="1"/>
  <c r="AV928" i="1"/>
  <c r="AT927" i="1"/>
  <c r="H926" i="1"/>
  <c r="AU925" i="1"/>
  <c r="AQ925" i="1"/>
  <c r="AT924" i="1"/>
  <c r="H923" i="1"/>
  <c r="AV923" i="1"/>
  <c r="AT922" i="1"/>
  <c r="H921" i="1"/>
  <c r="AV921" i="1"/>
  <c r="AT920" i="1"/>
  <c r="H919" i="1"/>
  <c r="AV919" i="1"/>
  <c r="AT918" i="1"/>
  <c r="H917" i="1"/>
  <c r="AV917" i="1"/>
  <c r="AT916" i="1"/>
  <c r="H915" i="1"/>
  <c r="AV915" i="1"/>
  <c r="AT914" i="1"/>
  <c r="H913" i="1"/>
  <c r="AU912" i="1"/>
  <c r="AQ912" i="1"/>
  <c r="AN911" i="1"/>
  <c r="AU910" i="1"/>
  <c r="AQ910" i="1"/>
  <c r="AN909" i="1"/>
  <c r="H908" i="1"/>
  <c r="AV908" i="1"/>
  <c r="AT907" i="1"/>
  <c r="AN906" i="1"/>
  <c r="AU974" i="1"/>
  <c r="AQ974" i="1"/>
  <c r="AN973" i="1"/>
  <c r="H972" i="1"/>
  <c r="AV972" i="1"/>
  <c r="AT971" i="1"/>
  <c r="H970" i="1"/>
  <c r="AU969" i="1"/>
  <c r="AQ969" i="1"/>
  <c r="AT968" i="1"/>
  <c r="H967" i="1"/>
  <c r="AV967" i="1"/>
  <c r="AT966" i="1"/>
  <c r="H965" i="1"/>
  <c r="AV965" i="1"/>
  <c r="AT964" i="1"/>
  <c r="H963" i="1"/>
  <c r="AV963" i="1"/>
  <c r="AT962" i="1"/>
  <c r="AN961" i="1"/>
  <c r="H960" i="1"/>
  <c r="AV960" i="1"/>
  <c r="AT959" i="1"/>
  <c r="H958" i="1"/>
  <c r="AV958" i="1"/>
  <c r="AT957" i="1"/>
  <c r="H956" i="1"/>
  <c r="AV956" i="1"/>
  <c r="AT955" i="1"/>
  <c r="H954" i="1"/>
  <c r="AU953" i="1"/>
  <c r="AQ953" i="1"/>
  <c r="AT952" i="1"/>
  <c r="H951" i="1"/>
  <c r="AV951" i="1"/>
  <c r="AT950" i="1"/>
  <c r="H949" i="1"/>
  <c r="AV949" i="1"/>
  <c r="AT948" i="1"/>
  <c r="H947" i="1"/>
  <c r="AV947" i="1"/>
  <c r="AT946" i="1"/>
  <c r="AN945" i="1"/>
  <c r="H944" i="1"/>
  <c r="AV944" i="1"/>
  <c r="AT943" i="1"/>
  <c r="H942" i="1"/>
  <c r="AV942" i="1"/>
  <c r="AT941" i="1"/>
  <c r="H940" i="1"/>
  <c r="AV940" i="1"/>
  <c r="AT939" i="1"/>
  <c r="H938" i="1"/>
  <c r="AU937" i="1"/>
  <c r="AQ937" i="1"/>
  <c r="AT936" i="1"/>
  <c r="H935" i="1"/>
  <c r="AV935" i="1"/>
  <c r="AT934" i="1"/>
  <c r="AU932" i="1"/>
  <c r="AQ932" i="1"/>
  <c r="AN931" i="1"/>
  <c r="AU930" i="1"/>
  <c r="AQ930" i="1"/>
  <c r="AN929" i="1"/>
  <c r="AU928" i="1"/>
  <c r="AQ928" i="1"/>
  <c r="AN927" i="1"/>
  <c r="AU926" i="1"/>
  <c r="AQ926" i="1"/>
  <c r="AT925" i="1"/>
  <c r="AN924" i="1"/>
  <c r="AU923" i="1"/>
  <c r="AQ923" i="1"/>
  <c r="AN922" i="1"/>
  <c r="AU921" i="1"/>
  <c r="AQ921" i="1"/>
  <c r="AN920" i="1"/>
  <c r="AU919" i="1"/>
  <c r="AQ919" i="1"/>
  <c r="AN918" i="1"/>
  <c r="AU917" i="1"/>
  <c r="AQ917" i="1"/>
  <c r="AN916" i="1"/>
  <c r="AU915" i="1"/>
  <c r="AQ915" i="1"/>
  <c r="AN914" i="1"/>
  <c r="AU913" i="1"/>
  <c r="AQ913" i="1"/>
  <c r="AT912" i="1"/>
  <c r="H911" i="1"/>
  <c r="AV911" i="1"/>
  <c r="AT910" i="1"/>
  <c r="H909" i="1"/>
  <c r="AU908" i="1"/>
  <c r="AQ908" i="1"/>
  <c r="AN907" i="1"/>
  <c r="H906" i="1"/>
  <c r="AV906" i="1"/>
  <c r="AU972" i="1"/>
  <c r="AQ972" i="1"/>
  <c r="AN971" i="1"/>
  <c r="AU970" i="1"/>
  <c r="AQ970" i="1"/>
  <c r="AT969" i="1"/>
  <c r="AN968" i="1"/>
  <c r="AU967" i="1"/>
  <c r="AQ967" i="1"/>
  <c r="AN966" i="1"/>
  <c r="AU965" i="1"/>
  <c r="AQ965" i="1"/>
  <c r="AN964" i="1"/>
  <c r="AU963" i="1"/>
  <c r="AQ963" i="1"/>
  <c r="AN962" i="1"/>
  <c r="AU960" i="1"/>
  <c r="AQ960" i="1"/>
  <c r="AN959" i="1"/>
  <c r="AU958" i="1"/>
  <c r="AQ958" i="1"/>
  <c r="AN957" i="1"/>
  <c r="AU956" i="1"/>
  <c r="AQ956" i="1"/>
  <c r="AN955" i="1"/>
  <c r="AU954" i="1"/>
  <c r="AQ954" i="1"/>
  <c r="AT953" i="1"/>
  <c r="AN952" i="1"/>
  <c r="AU951" i="1"/>
  <c r="AQ951" i="1"/>
  <c r="AN950" i="1"/>
  <c r="AU949" i="1"/>
  <c r="AQ949" i="1"/>
  <c r="AN948" i="1"/>
  <c r="AU947" i="1"/>
  <c r="AQ947" i="1"/>
  <c r="AN946" i="1"/>
  <c r="AU944" i="1"/>
  <c r="AQ944" i="1"/>
  <c r="AN943" i="1"/>
  <c r="AU942" i="1"/>
  <c r="AQ942" i="1"/>
  <c r="AN941" i="1"/>
  <c r="AU940" i="1"/>
  <c r="AQ940" i="1"/>
  <c r="AN939" i="1"/>
  <c r="AU938" i="1"/>
  <c r="AQ938" i="1"/>
  <c r="AT937" i="1"/>
  <c r="AN936" i="1"/>
  <c r="AU935" i="1"/>
  <c r="AQ935" i="1"/>
  <c r="AN934" i="1"/>
  <c r="AU933" i="1"/>
  <c r="AQ933" i="1"/>
  <c r="AT932" i="1"/>
  <c r="H931" i="1"/>
  <c r="AV931" i="1"/>
  <c r="AT930" i="1"/>
  <c r="H929" i="1"/>
  <c r="AV929" i="1"/>
  <c r="AT928" i="1"/>
  <c r="H927" i="1"/>
  <c r="AV927" i="1"/>
  <c r="AT926" i="1"/>
  <c r="AN925" i="1"/>
  <c r="H924" i="1"/>
  <c r="AV924" i="1"/>
  <c r="AT923" i="1"/>
  <c r="H922" i="1"/>
  <c r="AV922" i="1"/>
  <c r="AT921" i="1"/>
  <c r="H920" i="1"/>
  <c r="AV920" i="1"/>
  <c r="AT919" i="1"/>
  <c r="H918" i="1"/>
  <c r="AV918" i="1"/>
  <c r="AT917" i="1"/>
  <c r="H916" i="1"/>
  <c r="AV916" i="1"/>
  <c r="AT915" i="1"/>
  <c r="H914" i="1"/>
  <c r="AV914" i="1"/>
  <c r="AT913" i="1"/>
  <c r="AN912" i="1"/>
  <c r="AU911" i="1"/>
  <c r="AQ911" i="1"/>
  <c r="AN910" i="1"/>
  <c r="AU909" i="1"/>
  <c r="AQ909" i="1"/>
  <c r="AT908" i="1"/>
  <c r="AU906" i="1"/>
  <c r="AQ906" i="1"/>
  <c r="AQ985" i="1"/>
  <c r="AT984" i="1"/>
  <c r="AU982" i="1"/>
  <c r="AQ982" i="1"/>
  <c r="AT981" i="1"/>
  <c r="H980" i="1"/>
  <c r="AV980" i="1"/>
  <c r="AT979" i="1"/>
  <c r="AN978" i="1"/>
  <c r="AU977" i="1"/>
  <c r="AQ977" i="1"/>
  <c r="AN976" i="1"/>
  <c r="AU975" i="1"/>
  <c r="AQ975" i="1"/>
  <c r="AN974" i="1"/>
  <c r="AU973" i="1"/>
  <c r="AQ973" i="1"/>
  <c r="AT972" i="1"/>
  <c r="H971" i="1"/>
  <c r="AV971" i="1"/>
  <c r="AT970" i="1"/>
  <c r="AN969" i="1"/>
  <c r="H968" i="1"/>
  <c r="AV968" i="1"/>
  <c r="AT967" i="1"/>
  <c r="H966" i="1"/>
  <c r="AV966" i="1"/>
  <c r="AT965" i="1"/>
  <c r="H964" i="1"/>
  <c r="AV964" i="1"/>
  <c r="AT963" i="1"/>
  <c r="H962" i="1"/>
  <c r="AU961" i="1"/>
  <c r="AQ961" i="1"/>
  <c r="AT960" i="1"/>
  <c r="H959" i="1"/>
  <c r="AV959" i="1"/>
  <c r="AT958" i="1"/>
  <c r="H957" i="1"/>
  <c r="AV957" i="1"/>
  <c r="AT956" i="1"/>
  <c r="H955" i="1"/>
  <c r="AV955" i="1"/>
  <c r="AT954" i="1"/>
  <c r="AN953" i="1"/>
  <c r="H952" i="1"/>
  <c r="AV952" i="1"/>
  <c r="AT951" i="1"/>
  <c r="H950" i="1"/>
  <c r="AV950" i="1"/>
  <c r="AT949" i="1"/>
  <c r="H948" i="1"/>
  <c r="AV948" i="1"/>
  <c r="AT947" i="1"/>
  <c r="H946" i="1"/>
  <c r="AU945" i="1"/>
  <c r="AQ945" i="1"/>
  <c r="AT944" i="1"/>
  <c r="H943" i="1"/>
  <c r="AV943" i="1"/>
  <c r="AT942" i="1"/>
  <c r="H941" i="1"/>
  <c r="AV941" i="1"/>
  <c r="AT940" i="1"/>
  <c r="H939" i="1"/>
  <c r="AV939" i="1"/>
  <c r="AT938" i="1"/>
  <c r="AN937" i="1"/>
  <c r="H936" i="1"/>
  <c r="AV936" i="1"/>
  <c r="AT935" i="1"/>
  <c r="H934" i="1"/>
  <c r="AV934" i="1"/>
  <c r="AT933" i="1"/>
  <c r="AN932" i="1"/>
  <c r="AU931" i="1"/>
  <c r="AQ931" i="1"/>
  <c r="AN930" i="1"/>
  <c r="AU929" i="1"/>
  <c r="AQ929" i="1"/>
  <c r="AN928" i="1"/>
  <c r="AU927" i="1"/>
  <c r="AQ927" i="1"/>
  <c r="AN926" i="1"/>
  <c r="AU924" i="1"/>
  <c r="AQ924" i="1"/>
  <c r="AN923" i="1"/>
  <c r="AU922" i="1"/>
  <c r="AQ922" i="1"/>
  <c r="AN921" i="1"/>
  <c r="AU920" i="1"/>
  <c r="AQ920" i="1"/>
  <c r="AN919" i="1"/>
  <c r="AU918" i="1"/>
  <c r="AQ918" i="1"/>
  <c r="AN917" i="1"/>
  <c r="AU916" i="1"/>
  <c r="AQ916" i="1"/>
  <c r="AN915" i="1"/>
  <c r="AU914" i="1"/>
  <c r="AQ914" i="1"/>
  <c r="AN913" i="1"/>
  <c r="H912" i="1"/>
  <c r="AV912" i="1"/>
  <c r="AT911" i="1"/>
  <c r="H910" i="1"/>
  <c r="AV910" i="1"/>
  <c r="AT909" i="1"/>
  <c r="AN908" i="1"/>
  <c r="AU907" i="1"/>
  <c r="AQ907" i="1"/>
  <c r="AT906" i="1"/>
  <c r="AV896" i="1"/>
  <c r="AV888" i="1"/>
  <c r="AV882" i="1"/>
  <c r="AV890" i="1"/>
  <c r="AV884" i="1"/>
  <c r="AP887" i="1"/>
  <c r="AP875" i="1"/>
  <c r="AP843" i="1"/>
  <c r="AP823" i="1"/>
  <c r="AP811" i="1"/>
  <c r="AP791" i="1"/>
  <c r="AP779" i="1"/>
  <c r="AP759" i="1"/>
  <c r="AP747" i="1"/>
  <c r="AU896" i="1"/>
  <c r="AU884" i="1"/>
  <c r="AU864" i="1"/>
  <c r="AU852" i="1"/>
  <c r="AU832" i="1"/>
  <c r="AU820" i="1"/>
  <c r="AU800" i="1"/>
  <c r="AU788" i="1"/>
  <c r="AU768" i="1"/>
  <c r="AU756" i="1"/>
  <c r="AU736" i="1"/>
  <c r="AN730" i="1"/>
  <c r="AN896" i="1"/>
  <c r="AN895" i="1"/>
  <c r="AN892" i="1"/>
  <c r="AN891" i="1"/>
  <c r="AN888" i="1"/>
  <c r="AN886" i="1"/>
  <c r="AN884" i="1"/>
  <c r="AN883" i="1"/>
  <c r="AN880" i="1"/>
  <c r="AN876" i="1"/>
  <c r="AN872" i="1"/>
  <c r="AN871" i="1"/>
  <c r="AN868" i="1"/>
  <c r="AN867" i="1"/>
  <c r="AN864" i="1"/>
  <c r="AN860" i="1"/>
  <c r="AN859" i="1"/>
  <c r="AN855" i="1"/>
  <c r="AN852" i="1"/>
  <c r="AN851" i="1"/>
  <c r="AN848" i="1"/>
  <c r="AN847" i="1"/>
  <c r="AN844" i="1"/>
  <c r="AN842" i="1"/>
  <c r="AN840" i="1"/>
  <c r="AN839" i="1"/>
  <c r="AN835" i="1"/>
  <c r="AN832" i="1"/>
  <c r="AN830" i="1"/>
  <c r="AN828" i="1"/>
  <c r="AN827" i="1"/>
  <c r="AN824" i="1"/>
  <c r="AN823" i="1"/>
  <c r="AN820" i="1"/>
  <c r="AN816" i="1"/>
  <c r="AN815" i="1"/>
  <c r="AN812" i="1"/>
  <c r="AN808" i="1"/>
  <c r="AN804" i="1"/>
  <c r="AN803" i="1"/>
  <c r="AN800" i="1"/>
  <c r="AN799" i="1"/>
  <c r="AN796" i="1"/>
  <c r="AN795" i="1"/>
  <c r="AV892" i="1"/>
  <c r="AV870" i="1"/>
  <c r="AV868" i="1"/>
  <c r="AP730" i="1"/>
  <c r="AP896" i="1"/>
  <c r="AP884" i="1"/>
  <c r="AP864" i="1"/>
  <c r="AP852" i="1"/>
  <c r="AP832" i="1"/>
  <c r="AP820" i="1"/>
  <c r="AP800" i="1"/>
  <c r="AP788" i="1"/>
  <c r="AP768" i="1"/>
  <c r="AP756" i="1"/>
  <c r="AU851" i="1"/>
  <c r="AU831" i="1"/>
  <c r="AU819" i="1"/>
  <c r="AU787" i="1"/>
  <c r="AU755" i="1"/>
  <c r="AN792" i="1"/>
  <c r="AN791" i="1"/>
  <c r="AN788" i="1"/>
  <c r="AN786" i="1"/>
  <c r="AN784" i="1"/>
  <c r="AN783" i="1"/>
  <c r="AN780" i="1"/>
  <c r="AN779" i="1"/>
  <c r="AN776" i="1"/>
  <c r="AN775" i="1"/>
  <c r="AN772" i="1"/>
  <c r="AN771" i="1"/>
  <c r="AN768" i="1"/>
  <c r="AN764" i="1"/>
  <c r="AN763" i="1"/>
  <c r="AN760" i="1"/>
  <c r="AN756" i="1"/>
  <c r="AN755" i="1"/>
  <c r="AN752" i="1"/>
  <c r="AN751" i="1"/>
  <c r="AN748" i="1"/>
  <c r="AN747" i="1"/>
  <c r="AN744" i="1"/>
  <c r="AN743" i="1"/>
  <c r="AN739" i="1"/>
  <c r="AN738" i="1"/>
  <c r="AN736" i="1"/>
  <c r="AN734" i="1"/>
  <c r="AN732" i="1"/>
  <c r="AV854" i="1"/>
  <c r="AV846" i="1"/>
  <c r="AV796" i="1"/>
  <c r="AV893" i="1"/>
  <c r="AV878" i="1"/>
  <c r="AV876" i="1"/>
  <c r="AV874" i="1"/>
  <c r="AV803" i="1"/>
  <c r="AV788" i="1"/>
  <c r="AV784" i="1"/>
  <c r="AV782" i="1"/>
  <c r="AV780" i="1"/>
  <c r="AV776" i="1"/>
  <c r="AV768" i="1"/>
  <c r="AQ878" i="1"/>
  <c r="AQ866" i="1"/>
  <c r="AQ842" i="1"/>
  <c r="AQ830" i="1"/>
  <c r="AQ818" i="1"/>
  <c r="AQ810" i="1"/>
  <c r="AU893" i="1"/>
  <c r="AV891" i="1"/>
  <c r="AV865" i="1"/>
  <c r="AV852" i="1"/>
  <c r="AV807" i="1"/>
  <c r="AV792" i="1"/>
  <c r="AV790" i="1"/>
  <c r="AV786" i="1"/>
  <c r="AV778" i="1"/>
  <c r="AV772" i="1"/>
  <c r="AV770" i="1"/>
  <c r="AV850" i="1"/>
  <c r="AV815" i="1"/>
  <c r="AV764" i="1"/>
  <c r="AN894" i="1"/>
  <c r="AN890" i="1"/>
  <c r="AN882" i="1"/>
  <c r="AN874" i="1"/>
  <c r="AN870" i="1"/>
  <c r="AN866" i="1"/>
  <c r="AN862" i="1"/>
  <c r="AN858" i="1"/>
  <c r="AN854" i="1"/>
  <c r="AN850" i="1"/>
  <c r="AN846" i="1"/>
  <c r="AN838" i="1"/>
  <c r="AV848" i="1"/>
  <c r="AN834" i="1"/>
  <c r="AN826" i="1"/>
  <c r="AN822" i="1"/>
  <c r="AN818" i="1"/>
  <c r="AN814" i="1"/>
  <c r="AN810" i="1"/>
  <c r="AN806" i="1"/>
  <c r="AN802" i="1"/>
  <c r="AN798" i="1"/>
  <c r="AN794" i="1"/>
  <c r="AN790" i="1"/>
  <c r="AN782" i="1"/>
  <c r="AN778" i="1"/>
  <c r="AN774" i="1"/>
  <c r="AN770" i="1"/>
  <c r="AN766" i="1"/>
  <c r="AN762" i="1"/>
  <c r="AN758" i="1"/>
  <c r="AN754" i="1"/>
  <c r="AN750" i="1"/>
  <c r="AN746" i="1"/>
  <c r="AN742" i="1"/>
  <c r="AQ895" i="1"/>
  <c r="AM885" i="1"/>
  <c r="AQ883" i="1"/>
  <c r="AQ875" i="1"/>
  <c r="AM874" i="1"/>
  <c r="AM862" i="1"/>
  <c r="AM859" i="1"/>
  <c r="AM858" i="1"/>
  <c r="AM855" i="1"/>
  <c r="AQ851" i="1"/>
  <c r="AM846" i="1"/>
  <c r="AM845" i="1"/>
  <c r="AQ835" i="1"/>
  <c r="AQ827" i="1"/>
  <c r="AQ823" i="1"/>
  <c r="AM822" i="1"/>
  <c r="AM815" i="1"/>
  <c r="AM814" i="1"/>
  <c r="AM813" i="1"/>
  <c r="AM803" i="1"/>
  <c r="AM801" i="1"/>
  <c r="AQ791" i="1"/>
  <c r="AQ783" i="1"/>
  <c r="AQ779" i="1"/>
  <c r="AM774" i="1"/>
  <c r="AM766" i="1"/>
  <c r="AM763" i="1"/>
  <c r="AQ755" i="1"/>
  <c r="AQ751" i="1"/>
  <c r="AQ743" i="1"/>
  <c r="AM739" i="1"/>
  <c r="AM738" i="1"/>
  <c r="AM737" i="1"/>
  <c r="AM733" i="1"/>
  <c r="AN887" i="1"/>
  <c r="AN879" i="1"/>
  <c r="AN843" i="1"/>
  <c r="AN831" i="1"/>
  <c r="AN819" i="1"/>
  <c r="AN811" i="1"/>
  <c r="AN807" i="1"/>
  <c r="AN787" i="1"/>
  <c r="AN767" i="1"/>
  <c r="AN759" i="1"/>
  <c r="AN735" i="1"/>
  <c r="AN731" i="1"/>
  <c r="AP894" i="1"/>
  <c r="AU892" i="1"/>
  <c r="AP890" i="1"/>
  <c r="AU889" i="1"/>
  <c r="AP882" i="1"/>
  <c r="AU881" i="1"/>
  <c r="AP878" i="1"/>
  <c r="AU877" i="1"/>
  <c r="AP874" i="1"/>
  <c r="AU873" i="1"/>
  <c r="AP870" i="1"/>
  <c r="AU869" i="1"/>
  <c r="AP862" i="1"/>
  <c r="AU861" i="1"/>
  <c r="AP858" i="1"/>
  <c r="AU857" i="1"/>
  <c r="AP850" i="1"/>
  <c r="AU849" i="1"/>
  <c r="AP846" i="1"/>
  <c r="AU845" i="1"/>
  <c r="AP842" i="1"/>
  <c r="AU841" i="1"/>
  <c r="AP838" i="1"/>
  <c r="AU837" i="1"/>
  <c r="AP830" i="1"/>
  <c r="AU829" i="1"/>
  <c r="AP826" i="1"/>
  <c r="AU825" i="1"/>
  <c r="AP818" i="1"/>
  <c r="AU817" i="1"/>
  <c r="AP814" i="1"/>
  <c r="AU813" i="1"/>
  <c r="AP810" i="1"/>
  <c r="AU809" i="1"/>
  <c r="AP806" i="1"/>
  <c r="AU805" i="1"/>
  <c r="AP798" i="1"/>
  <c r="AU797" i="1"/>
  <c r="AP794" i="1"/>
  <c r="AU793" i="1"/>
  <c r="AP786" i="1"/>
  <c r="AU785" i="1"/>
  <c r="AP782" i="1"/>
  <c r="AU781" i="1"/>
  <c r="AP778" i="1"/>
  <c r="AU777" i="1"/>
  <c r="AP774" i="1"/>
  <c r="AU773" i="1"/>
  <c r="AP766" i="1"/>
  <c r="AU765" i="1"/>
  <c r="AU761" i="1"/>
  <c r="AU753" i="1"/>
  <c r="AU749" i="1"/>
  <c r="AU745" i="1"/>
  <c r="AU741" i="1"/>
  <c r="AU891" i="1"/>
  <c r="AU887" i="1"/>
  <c r="AU879" i="1"/>
  <c r="AU875" i="1"/>
  <c r="AU871" i="1"/>
  <c r="AU867" i="1"/>
  <c r="AU859" i="1"/>
  <c r="AU855" i="1"/>
  <c r="AU847" i="1"/>
  <c r="AU843" i="1"/>
  <c r="AU839" i="1"/>
  <c r="AU835" i="1"/>
  <c r="AU827" i="1"/>
  <c r="AU823" i="1"/>
  <c r="AU815" i="1"/>
  <c r="AU811" i="1"/>
  <c r="AU807" i="1"/>
  <c r="AU803" i="1"/>
  <c r="AV895" i="1"/>
  <c r="AV879" i="1"/>
  <c r="AV862" i="1"/>
  <c r="AQ868" i="1"/>
  <c r="AM868" i="1"/>
  <c r="AQ864" i="1"/>
  <c r="AM864" i="1"/>
  <c r="AQ860" i="1"/>
  <c r="AM860" i="1"/>
  <c r="AQ856" i="1"/>
  <c r="AM856" i="1"/>
  <c r="AQ852" i="1"/>
  <c r="AM852" i="1"/>
  <c r="AQ848" i="1"/>
  <c r="AM848" i="1"/>
  <c r="AQ844" i="1"/>
  <c r="AM844" i="1"/>
  <c r="AQ840" i="1"/>
  <c r="AM840" i="1"/>
  <c r="AQ836" i="1"/>
  <c r="AM836" i="1"/>
  <c r="AQ832" i="1"/>
  <c r="AM832" i="1"/>
  <c r="AQ828" i="1"/>
  <c r="AM828" i="1"/>
  <c r="AQ824" i="1"/>
  <c r="AM824" i="1"/>
  <c r="AQ820" i="1"/>
  <c r="AM820" i="1"/>
  <c r="AQ816" i="1"/>
  <c r="AM816" i="1"/>
  <c r="AQ812" i="1"/>
  <c r="AM812" i="1"/>
  <c r="AQ808" i="1"/>
  <c r="AM808" i="1"/>
  <c r="AQ804" i="1"/>
  <c r="AM804" i="1"/>
  <c r="AQ800" i="1"/>
  <c r="AM800" i="1"/>
  <c r="AQ796" i="1"/>
  <c r="AM796" i="1"/>
  <c r="AQ792" i="1"/>
  <c r="AM792" i="1"/>
  <c r="AQ788" i="1"/>
  <c r="AM788" i="1"/>
  <c r="AQ784" i="1"/>
  <c r="AM784" i="1"/>
  <c r="AQ780" i="1"/>
  <c r="AM780" i="1"/>
  <c r="AQ776" i="1"/>
  <c r="AM776" i="1"/>
  <c r="AQ772" i="1"/>
  <c r="AM772" i="1"/>
  <c r="AQ768" i="1"/>
  <c r="AM768" i="1"/>
  <c r="AQ764" i="1"/>
  <c r="AM764" i="1"/>
  <c r="AQ760" i="1"/>
  <c r="AM760" i="1"/>
  <c r="AQ756" i="1"/>
  <c r="AM756" i="1"/>
  <c r="AQ752" i="1"/>
  <c r="AM752" i="1"/>
  <c r="AQ748" i="1"/>
  <c r="AM748" i="1"/>
  <c r="AQ744" i="1"/>
  <c r="AM744" i="1"/>
  <c r="AQ740" i="1"/>
  <c r="AM740" i="1"/>
  <c r="AQ736" i="1"/>
  <c r="AM736" i="1"/>
  <c r="AQ732" i="1"/>
  <c r="AM732" i="1"/>
  <c r="H840" i="1"/>
  <c r="AV840" i="1"/>
  <c r="H731" i="1"/>
  <c r="AV731" i="1"/>
  <c r="H730" i="1"/>
  <c r="AV798" i="1"/>
  <c r="AV886" i="1"/>
  <c r="AV872" i="1"/>
  <c r="AV808" i="1"/>
  <c r="AV766" i="1"/>
  <c r="AV744" i="1"/>
  <c r="AV741" i="1"/>
  <c r="AP895" i="1"/>
  <c r="AP893" i="1"/>
  <c r="AP892" i="1"/>
  <c r="AP891" i="1"/>
  <c r="AU890" i="1"/>
  <c r="AP889" i="1"/>
  <c r="AU888" i="1"/>
  <c r="AP888" i="1"/>
  <c r="AP883" i="1"/>
  <c r="AU882" i="1"/>
  <c r="AP881" i="1"/>
  <c r="AU880" i="1"/>
  <c r="AP880" i="1"/>
  <c r="AP879" i="1"/>
  <c r="AP877" i="1"/>
  <c r="AU876" i="1"/>
  <c r="AP876" i="1"/>
  <c r="AU874" i="1"/>
  <c r="AP873" i="1"/>
  <c r="AU872" i="1"/>
  <c r="AP872" i="1"/>
  <c r="AP871" i="1"/>
  <c r="AP869" i="1"/>
  <c r="AU868" i="1"/>
  <c r="AP868" i="1"/>
  <c r="AP867" i="1"/>
  <c r="AP863" i="1"/>
  <c r="AP861" i="1"/>
  <c r="AU860" i="1"/>
  <c r="AP860" i="1"/>
  <c r="AP859" i="1"/>
  <c r="AU858" i="1"/>
  <c r="AP857" i="1"/>
  <c r="AU856" i="1"/>
  <c r="AP856" i="1"/>
  <c r="AP851" i="1"/>
  <c r="AU850" i="1"/>
  <c r="AP849" i="1"/>
  <c r="AU848" i="1"/>
  <c r="AP848" i="1"/>
  <c r="AP847" i="1"/>
  <c r="AP845" i="1"/>
  <c r="AU844" i="1"/>
  <c r="AP844" i="1"/>
  <c r="AU842" i="1"/>
  <c r="AP841" i="1"/>
  <c r="AU840" i="1"/>
  <c r="AP840" i="1"/>
  <c r="AP839" i="1"/>
  <c r="AP837" i="1"/>
  <c r="AU836" i="1"/>
  <c r="AP836" i="1"/>
  <c r="AP835" i="1"/>
  <c r="AP831" i="1"/>
  <c r="AP829" i="1"/>
  <c r="AU828" i="1"/>
  <c r="AP828" i="1"/>
  <c r="AP827" i="1"/>
  <c r="AU826" i="1"/>
  <c r="AP825" i="1"/>
  <c r="AU824" i="1"/>
  <c r="AP824" i="1"/>
  <c r="AP819" i="1"/>
  <c r="AU818" i="1"/>
  <c r="AP817" i="1"/>
  <c r="AU816" i="1"/>
  <c r="AP816" i="1"/>
  <c r="AP815" i="1"/>
  <c r="AP813" i="1"/>
  <c r="AU812" i="1"/>
  <c r="AP812" i="1"/>
  <c r="AU810" i="1"/>
  <c r="AP809" i="1"/>
  <c r="AU808" i="1"/>
  <c r="AQ730" i="1"/>
  <c r="AP808" i="1"/>
  <c r="AP807" i="1"/>
  <c r="AP805" i="1"/>
  <c r="AU804" i="1"/>
  <c r="AP804" i="1"/>
  <c r="AP803" i="1"/>
  <c r="AP799" i="1"/>
  <c r="AP797" i="1"/>
  <c r="AU796" i="1"/>
  <c r="AP796" i="1"/>
  <c r="AU795" i="1"/>
  <c r="AP795" i="1"/>
  <c r="AU794" i="1"/>
  <c r="AP793" i="1"/>
  <c r="AU792" i="1"/>
  <c r="AP792" i="1"/>
  <c r="AU791" i="1"/>
  <c r="AP787" i="1"/>
  <c r="AU786" i="1"/>
  <c r="AP785" i="1"/>
  <c r="AU784" i="1"/>
  <c r="AP784" i="1"/>
  <c r="AU783" i="1"/>
  <c r="AP783" i="1"/>
  <c r="AP781" i="1"/>
  <c r="AU780" i="1"/>
  <c r="AP780" i="1"/>
  <c r="AU779" i="1"/>
  <c r="AU778" i="1"/>
  <c r="AP777" i="1"/>
  <c r="AU776" i="1"/>
  <c r="AP776" i="1"/>
  <c r="AU775" i="1"/>
  <c r="AP775" i="1"/>
  <c r="AP773" i="1"/>
  <c r="AU772" i="1"/>
  <c r="AP772" i="1"/>
  <c r="AU771" i="1"/>
  <c r="AP771" i="1"/>
  <c r="AP767" i="1"/>
  <c r="AP765" i="1"/>
  <c r="AU764" i="1"/>
  <c r="AP764" i="1"/>
  <c r="AU763" i="1"/>
  <c r="AP763" i="1"/>
  <c r="AU762" i="1"/>
  <c r="AP762" i="1"/>
  <c r="AP761" i="1"/>
  <c r="AU760" i="1"/>
  <c r="AP760" i="1"/>
  <c r="AU759" i="1"/>
  <c r="AP755" i="1"/>
  <c r="AU754" i="1"/>
  <c r="AP754" i="1"/>
  <c r="AP753" i="1"/>
  <c r="AU752" i="1"/>
  <c r="AP752" i="1"/>
  <c r="AU751" i="1"/>
  <c r="AP751" i="1"/>
  <c r="AP750" i="1"/>
  <c r="AP749" i="1"/>
  <c r="AU748" i="1"/>
  <c r="AP748" i="1"/>
  <c r="AU747" i="1"/>
  <c r="AU746" i="1"/>
  <c r="AP746" i="1"/>
  <c r="AP745" i="1"/>
  <c r="AU744" i="1"/>
  <c r="AP744" i="1"/>
  <c r="AU743" i="1"/>
  <c r="AP743" i="1"/>
  <c r="AP742" i="1"/>
  <c r="AP741" i="1"/>
  <c r="AU740" i="1"/>
  <c r="AP740" i="1"/>
  <c r="AU739" i="1"/>
  <c r="AP739" i="1"/>
  <c r="AP735" i="1"/>
  <c r="AP734" i="1"/>
  <c r="AU733" i="1"/>
  <c r="AP733" i="1"/>
  <c r="AU732" i="1"/>
  <c r="AP732" i="1"/>
  <c r="AU731" i="1"/>
  <c r="AV881" i="1"/>
  <c r="AV857" i="1"/>
  <c r="AV853" i="1"/>
  <c r="AV841" i="1"/>
  <c r="AV813" i="1"/>
  <c r="AV797" i="1"/>
  <c r="AV773" i="1"/>
  <c r="AV769" i="1"/>
  <c r="AV753" i="1"/>
  <c r="AV889" i="1"/>
  <c r="AV885" i="1"/>
  <c r="AV873" i="1"/>
  <c r="AV845" i="1"/>
  <c r="AV829" i="1"/>
  <c r="AV805" i="1"/>
  <c r="AV801" i="1"/>
  <c r="AV785" i="1"/>
  <c r="AV761" i="1"/>
  <c r="AV757" i="1"/>
  <c r="AV745" i="1"/>
  <c r="AV877" i="1"/>
  <c r="AV861" i="1"/>
  <c r="AV837" i="1"/>
  <c r="AV833" i="1"/>
  <c r="AV817" i="1"/>
  <c r="AV793" i="1"/>
  <c r="AV789" i="1"/>
  <c r="AV777" i="1"/>
  <c r="AV749" i="1"/>
  <c r="AP731" i="1"/>
  <c r="G11" i="14"/>
  <c r="P14" i="14"/>
  <c r="G27" i="14"/>
  <c r="G7" i="14"/>
  <c r="P9" i="14"/>
  <c r="X9" i="14" s="1"/>
  <c r="P15" i="14"/>
  <c r="Y15" i="14" s="1"/>
  <c r="AC20" i="14"/>
  <c r="U20" i="14"/>
  <c r="AD20" i="14"/>
  <c r="AB20" i="14"/>
  <c r="W20" i="14"/>
  <c r="AA20" i="14"/>
  <c r="V20" i="14"/>
  <c r="P6" i="14"/>
  <c r="AE13" i="14"/>
  <c r="AA13" i="14"/>
  <c r="W13" i="14"/>
  <c r="AD13" i="14"/>
  <c r="Z13" i="14"/>
  <c r="V13" i="14"/>
  <c r="AC13" i="14"/>
  <c r="Y13" i="14"/>
  <c r="U13" i="14"/>
  <c r="G16" i="14"/>
  <c r="AE18" i="14"/>
  <c r="AA18" i="14"/>
  <c r="W18" i="14"/>
  <c r="AD18" i="14"/>
  <c r="Y18" i="14"/>
  <c r="AC18" i="14"/>
  <c r="X18" i="14"/>
  <c r="AB18" i="14"/>
  <c r="V18" i="14"/>
  <c r="P19" i="14"/>
  <c r="Y19" i="14" s="1"/>
  <c r="G25" i="14"/>
  <c r="AE8" i="14"/>
  <c r="AA8" i="14"/>
  <c r="W8" i="14"/>
  <c r="AD8" i="14"/>
  <c r="Z8" i="14"/>
  <c r="V8" i="14"/>
  <c r="AC8" i="14"/>
  <c r="Y8" i="14"/>
  <c r="U8" i="14"/>
  <c r="X13" i="14"/>
  <c r="AD17" i="14"/>
  <c r="Z17" i="14"/>
  <c r="V17" i="14"/>
  <c r="AC17" i="14"/>
  <c r="AB17" i="14"/>
  <c r="W17" i="14"/>
  <c r="AA17" i="14"/>
  <c r="U17" i="14"/>
  <c r="P5" i="14"/>
  <c r="AB8" i="14"/>
  <c r="P10" i="14"/>
  <c r="X10" i="14" s="1"/>
  <c r="AE17" i="14"/>
  <c r="Z18" i="14"/>
  <c r="Z20" i="14"/>
  <c r="AD22" i="14"/>
  <c r="G28" i="14"/>
  <c r="G36" i="14"/>
  <c r="P32" i="14"/>
  <c r="X32" i="14" s="1"/>
  <c r="AD21" i="14"/>
  <c r="Z21" i="14"/>
  <c r="V21" i="14"/>
  <c r="Y21" i="14"/>
  <c r="AE21" i="14"/>
  <c r="P23" i="14"/>
  <c r="G29" i="14"/>
  <c r="AE31" i="14"/>
  <c r="Y31" i="14"/>
  <c r="U31" i="14"/>
  <c r="P33" i="14"/>
  <c r="Y20" i="14"/>
  <c r="U21" i="14"/>
  <c r="AA21" i="14"/>
  <c r="G24" i="14"/>
  <c r="P26" i="14"/>
  <c r="P30" i="14"/>
  <c r="X30" i="14" s="1"/>
  <c r="X34" i="14"/>
  <c r="G38" i="14"/>
  <c r="V39" i="14"/>
  <c r="AD34" i="14"/>
  <c r="Z34" i="14"/>
  <c r="V34" i="14"/>
  <c r="AC34" i="14"/>
  <c r="AB34" i="14"/>
  <c r="W34" i="14"/>
  <c r="U34" i="14"/>
  <c r="Y34" i="14"/>
  <c r="AC37" i="14"/>
  <c r="U37" i="14"/>
  <c r="AD37" i="14"/>
  <c r="AB37" i="14"/>
  <c r="W37" i="14"/>
  <c r="AA37" i="14"/>
  <c r="P35" i="14"/>
  <c r="X35" i="14" s="1"/>
  <c r="X37" i="14"/>
  <c r="G40" i="14"/>
  <c r="Y37" i="14"/>
  <c r="G42" i="14"/>
  <c r="CV881" i="14" l="1"/>
  <c r="CS775" i="14"/>
  <c r="CN893" i="14"/>
  <c r="CS889" i="14"/>
  <c r="CW780" i="14"/>
  <c r="CO881" i="14"/>
  <c r="AE39" i="14"/>
  <c r="W22" i="14"/>
  <c r="CW818" i="14"/>
  <c r="CW878" i="14"/>
  <c r="CN889" i="14"/>
  <c r="CR893" i="14"/>
  <c r="CR915" i="14"/>
  <c r="CW881" i="14"/>
  <c r="CS893" i="14"/>
  <c r="AE41" i="14"/>
  <c r="CR878" i="14"/>
  <c r="CM893" i="14"/>
  <c r="CO799" i="14"/>
  <c r="CN881" i="14"/>
  <c r="CR889" i="14"/>
  <c r="AC41" i="14"/>
  <c r="CO878" i="14"/>
  <c r="CV889" i="14"/>
  <c r="CO889" i="14"/>
  <c r="CW842" i="14"/>
  <c r="CW798" i="14"/>
  <c r="CW779" i="14"/>
  <c r="CR793" i="14"/>
  <c r="CV796" i="14"/>
  <c r="CO847" i="14"/>
  <c r="CQ861" i="14"/>
  <c r="CQ896" i="14"/>
  <c r="CM923" i="14"/>
  <c r="CW796" i="14"/>
  <c r="CN826" i="14"/>
  <c r="CR831" i="14"/>
  <c r="CQ835" i="14"/>
  <c r="CS853" i="14"/>
  <c r="CR861" i="14"/>
  <c r="CM868" i="14"/>
  <c r="CS880" i="14"/>
  <c r="CN895" i="14"/>
  <c r="CL796" i="14"/>
  <c r="CS802" i="14"/>
  <c r="CN868" i="14"/>
  <c r="CS921" i="14"/>
  <c r="CN835" i="14"/>
  <c r="CW861" i="14"/>
  <c r="CW886" i="14"/>
  <c r="CO780" i="14"/>
  <c r="CV794" i="14"/>
  <c r="CR853" i="14"/>
  <c r="CO794" i="14"/>
  <c r="CO798" i="14"/>
  <c r="CW853" i="14"/>
  <c r="CT796" i="14"/>
  <c r="CO831" i="14"/>
  <c r="CV835" i="14"/>
  <c r="CR868" i="14"/>
  <c r="CO835" i="14"/>
  <c r="CO868" i="14"/>
  <c r="CW787" i="14"/>
  <c r="CW809" i="14"/>
  <c r="CS780" i="14"/>
  <c r="CP878" i="14"/>
  <c r="CU783" i="14"/>
  <c r="CW889" i="14"/>
  <c r="CO809" i="14"/>
  <c r="CO836" i="14"/>
  <c r="CS1027" i="14"/>
  <c r="CS1014" i="14"/>
  <c r="CQ973" i="14"/>
  <c r="CQ955" i="14"/>
  <c r="CU963" i="14"/>
  <c r="CN963" i="14"/>
  <c r="CU957" i="14"/>
  <c r="CR957" i="14"/>
  <c r="CW957" i="14"/>
  <c r="CS1067" i="14"/>
  <c r="CS1092" i="14"/>
  <c r="CO1019" i="14"/>
  <c r="CW1047" i="14"/>
  <c r="CW1063" i="14"/>
  <c r="CO1079" i="14"/>
  <c r="CS1101" i="14"/>
  <c r="CU967" i="14"/>
  <c r="CU986" i="14"/>
  <c r="CQ958" i="14"/>
  <c r="CU1046" i="14"/>
  <c r="CU1054" i="14"/>
  <c r="CR1074" i="14"/>
  <c r="CM955" i="14"/>
  <c r="CU959" i="14"/>
  <c r="CQ963" i="14"/>
  <c r="CU968" i="14"/>
  <c r="CM973" i="14"/>
  <c r="CQ982" i="14"/>
  <c r="CM1000" i="14"/>
  <c r="CU1005" i="14"/>
  <c r="CU1009" i="14"/>
  <c r="CM1014" i="14"/>
  <c r="CM1019" i="14"/>
  <c r="CU1027" i="14"/>
  <c r="CQ1031" i="14"/>
  <c r="CQ1035" i="14"/>
  <c r="CM1039" i="14"/>
  <c r="CQ1043" i="14"/>
  <c r="CU1051" i="14"/>
  <c r="CM1055" i="14"/>
  <c r="CM1063" i="14"/>
  <c r="CM1067" i="14"/>
  <c r="CU1075" i="14"/>
  <c r="CQ1079" i="14"/>
  <c r="CU1083" i="14"/>
  <c r="CQ1092" i="14"/>
  <c r="CU1101" i="14"/>
  <c r="CU1105" i="14"/>
  <c r="CM1110" i="14"/>
  <c r="CQ1115" i="14"/>
  <c r="CM1119" i="14"/>
  <c r="CM1124" i="14"/>
  <c r="CN955" i="14"/>
  <c r="CN959" i="14"/>
  <c r="CV968" i="14"/>
  <c r="CV973" i="14"/>
  <c r="CV977" i="14"/>
  <c r="CN1000" i="14"/>
  <c r="CN1009" i="14"/>
  <c r="CR1014" i="14"/>
  <c r="CN1019" i="14"/>
  <c r="CR1023" i="14"/>
  <c r="CR1027" i="14"/>
  <c r="CR1031" i="14"/>
  <c r="CN1039" i="14"/>
  <c r="CR1043" i="14"/>
  <c r="CV1051" i="14"/>
  <c r="CR1063" i="14"/>
  <c r="CR1071" i="14"/>
  <c r="CR1075" i="14"/>
  <c r="CV1083" i="14"/>
  <c r="CV1092" i="14"/>
  <c r="CR1097" i="14"/>
  <c r="CN1101" i="14"/>
  <c r="CN1105" i="14"/>
  <c r="CR1115" i="14"/>
  <c r="CN1124" i="14"/>
  <c r="CW1031" i="14"/>
  <c r="CO1035" i="14"/>
  <c r="CO1039" i="14"/>
  <c r="CS1047" i="14"/>
  <c r="CW1055" i="14"/>
  <c r="CS1063" i="14"/>
  <c r="CO1067" i="14"/>
  <c r="CS1075" i="14"/>
  <c r="CO1101" i="14"/>
  <c r="CS1105" i="14"/>
  <c r="CO1115" i="14"/>
  <c r="CS1119" i="14"/>
  <c r="CU955" i="14"/>
  <c r="CM959" i="14"/>
  <c r="CM968" i="14"/>
  <c r="CU973" i="14"/>
  <c r="CQ977" i="14"/>
  <c r="CM1005" i="14"/>
  <c r="CM1009" i="14"/>
  <c r="CU1014" i="14"/>
  <c r="CU1019" i="14"/>
  <c r="CQ1023" i="14"/>
  <c r="CM1027" i="14"/>
  <c r="CU1039" i="14"/>
  <c r="CQ1047" i="14"/>
  <c r="CM1051" i="14"/>
  <c r="CU1055" i="14"/>
  <c r="CU1063" i="14"/>
  <c r="CU1067" i="14"/>
  <c r="CQ1071" i="14"/>
  <c r="CM1075" i="14"/>
  <c r="CM1083" i="14"/>
  <c r="CM1101" i="14"/>
  <c r="CU1124" i="14"/>
  <c r="CV959" i="14"/>
  <c r="CR963" i="14"/>
  <c r="CN968" i="14"/>
  <c r="CN982" i="14"/>
  <c r="CR1005" i="14"/>
  <c r="CV1019" i="14"/>
  <c r="CR1035" i="14"/>
  <c r="CV1047" i="14"/>
  <c r="CN1051" i="14"/>
  <c r="CR1055" i="14"/>
  <c r="CR1067" i="14"/>
  <c r="CN1079" i="14"/>
  <c r="CN1092" i="14"/>
  <c r="CV1101" i="14"/>
  <c r="CV1105" i="14"/>
  <c r="CR1119" i="14"/>
  <c r="CO959" i="14"/>
  <c r="CW1014" i="14"/>
  <c r="CS1019" i="14"/>
  <c r="CO1023" i="14"/>
  <c r="CW1027" i="14"/>
  <c r="CO1031" i="14"/>
  <c r="CO1043" i="14"/>
  <c r="CO1055" i="14"/>
  <c r="CW1067" i="14"/>
  <c r="CS1079" i="14"/>
  <c r="CW1092" i="14"/>
  <c r="CW1101" i="14"/>
  <c r="CW1115" i="14"/>
  <c r="CM963" i="14"/>
  <c r="CQ968" i="14"/>
  <c r="CU977" i="14"/>
  <c r="CM982" i="14"/>
  <c r="CU1023" i="14"/>
  <c r="CQ1027" i="14"/>
  <c r="CM1031" i="14"/>
  <c r="CM1035" i="14"/>
  <c r="CM1043" i="14"/>
  <c r="CU1047" i="14"/>
  <c r="CQ1051" i="14"/>
  <c r="CQ1075" i="14"/>
  <c r="CM1079" i="14"/>
  <c r="CQ1083" i="14"/>
  <c r="CM1092" i="14"/>
  <c r="CQ1101" i="14"/>
  <c r="CM1115" i="14"/>
  <c r="CV963" i="14"/>
  <c r="CN1014" i="14"/>
  <c r="CN1023" i="14"/>
  <c r="CN1031" i="14"/>
  <c r="CN1043" i="14"/>
  <c r="CR1051" i="14"/>
  <c r="CV1055" i="14"/>
  <c r="CN1063" i="14"/>
  <c r="CV1067" i="14"/>
  <c r="CN1075" i="14"/>
  <c r="CR1079" i="14"/>
  <c r="CR1092" i="14"/>
  <c r="CN1115" i="14"/>
  <c r="CV1119" i="14"/>
  <c r="CW1019" i="14"/>
  <c r="CS1031" i="14"/>
  <c r="CO1047" i="14"/>
  <c r="CS1055" i="14"/>
  <c r="CO1075" i="14"/>
  <c r="CO1119" i="14"/>
  <c r="CP872" i="14"/>
  <c r="CM901" i="14"/>
  <c r="CS822" i="14"/>
  <c r="CO848" i="14"/>
  <c r="CM931" i="14"/>
  <c r="CW822" i="14"/>
  <c r="CW848" i="14"/>
  <c r="CQ887" i="14"/>
  <c r="CS818" i="14"/>
  <c r="CN901" i="14"/>
  <c r="CS790" i="14"/>
  <c r="CN874" i="14"/>
  <c r="CU905" i="14"/>
  <c r="CQ872" i="14"/>
  <c r="CS891" i="14"/>
  <c r="CS905" i="14"/>
  <c r="CO922" i="14"/>
  <c r="CQ910" i="14"/>
  <c r="CU916" i="14"/>
  <c r="CO823" i="14"/>
  <c r="CN905" i="14"/>
  <c r="CV910" i="14"/>
  <c r="CW901" i="14"/>
  <c r="CQ891" i="14"/>
  <c r="CQ899" i="14"/>
  <c r="CO781" i="14"/>
  <c r="CR901" i="14"/>
  <c r="CR905" i="14"/>
  <c r="CR926" i="14"/>
  <c r="CW905" i="14"/>
  <c r="CO910" i="14"/>
  <c r="CS781" i="14"/>
  <c r="CO841" i="14"/>
  <c r="CM905" i="14"/>
  <c r="CR774" i="14"/>
  <c r="CP848" i="14"/>
  <c r="CW854" i="14"/>
  <c r="CV901" i="14"/>
  <c r="CV905" i="14"/>
  <c r="CN910" i="14"/>
  <c r="CR916" i="14"/>
  <c r="CO901" i="14"/>
  <c r="CS910" i="14"/>
  <c r="CW781" i="14"/>
  <c r="CQ905" i="14"/>
  <c r="CO818" i="14"/>
  <c r="CO822" i="14"/>
  <c r="CV857" i="14"/>
  <c r="CP799" i="14"/>
  <c r="CW857" i="14"/>
  <c r="CP796" i="14"/>
  <c r="CQ976" i="14"/>
  <c r="CM994" i="14"/>
  <c r="CQ1012" i="14"/>
  <c r="CQ1022" i="14"/>
  <c r="CU1030" i="14"/>
  <c r="CU1070" i="14"/>
  <c r="CU1078" i="14"/>
  <c r="CM1082" i="14"/>
  <c r="CM1100" i="14"/>
  <c r="CM1109" i="14"/>
  <c r="CU1114" i="14"/>
  <c r="CO789" i="14"/>
  <c r="CW845" i="14"/>
  <c r="CQ862" i="14"/>
  <c r="CM904" i="14"/>
  <c r="CN954" i="14"/>
  <c r="CN999" i="14"/>
  <c r="CR827" i="14"/>
  <c r="CN832" i="14"/>
  <c r="CM870" i="14"/>
  <c r="CS1086" i="14"/>
  <c r="AB31" i="14"/>
  <c r="V31" i="14"/>
  <c r="W31" i="14"/>
  <c r="CQ954" i="14"/>
  <c r="CM1004" i="14"/>
  <c r="CU1042" i="14"/>
  <c r="CU1050" i="14"/>
  <c r="CU1058" i="14"/>
  <c r="CM1062" i="14"/>
  <c r="CQ1096" i="14"/>
  <c r="CU1122" i="14"/>
  <c r="CS777" i="14"/>
  <c r="CO785" i="14"/>
  <c r="CS789" i="14"/>
  <c r="CN794" i="14"/>
  <c r="CM857" i="14"/>
  <c r="CR958" i="14"/>
  <c r="CN976" i="14"/>
  <c r="CR980" i="14"/>
  <c r="CR1096" i="14"/>
  <c r="CN904" i="14"/>
  <c r="CS1078" i="14"/>
  <c r="AD31" i="14"/>
  <c r="Z31" i="14"/>
  <c r="AC31" i="14"/>
  <c r="AA31" i="14"/>
  <c r="CQ972" i="14"/>
  <c r="CQ980" i="14"/>
  <c r="CQ999" i="14"/>
  <c r="CQ1008" i="14"/>
  <c r="CQ1018" i="14"/>
  <c r="CQ1026" i="14"/>
  <c r="CQ1066" i="14"/>
  <c r="CU1074" i="14"/>
  <c r="CM1086" i="14"/>
  <c r="CU1090" i="14"/>
  <c r="CM1104" i="14"/>
  <c r="CS785" i="14"/>
  <c r="CR934" i="14"/>
  <c r="CO832" i="14"/>
  <c r="CW862" i="14"/>
  <c r="CO1038" i="14"/>
  <c r="CO1058" i="14"/>
  <c r="CS832" i="14"/>
  <c r="CU954" i="14"/>
  <c r="CU958" i="14"/>
  <c r="CU972" i="14"/>
  <c r="CU976" i="14"/>
  <c r="CU980" i="14"/>
  <c r="CM990" i="14"/>
  <c r="CQ994" i="14"/>
  <c r="CQ1004" i="14"/>
  <c r="CU1008" i="14"/>
  <c r="CU1012" i="14"/>
  <c r="CU1018" i="14"/>
  <c r="CU1022" i="14"/>
  <c r="CU1026" i="14"/>
  <c r="CM1034" i="14"/>
  <c r="CM1038" i="14"/>
  <c r="CQ1062" i="14"/>
  <c r="CU1066" i="14"/>
  <c r="CQ1082" i="14"/>
  <c r="CQ1086" i="14"/>
  <c r="CU1096" i="14"/>
  <c r="CQ1100" i="14"/>
  <c r="CQ1104" i="14"/>
  <c r="CQ1109" i="14"/>
  <c r="CO778" i="14"/>
  <c r="CO792" i="14"/>
  <c r="CU857" i="14"/>
  <c r="CM915" i="14"/>
  <c r="CR954" i="14"/>
  <c r="CV958" i="14"/>
  <c r="CN967" i="14"/>
  <c r="CN972" i="14"/>
  <c r="CV980" i="14"/>
  <c r="CN1018" i="14"/>
  <c r="CR1046" i="14"/>
  <c r="CV1070" i="14"/>
  <c r="CV1086" i="14"/>
  <c r="CN1090" i="14"/>
  <c r="CV1100" i="14"/>
  <c r="CV1114" i="14"/>
  <c r="CL778" i="14"/>
  <c r="CS799" i="14"/>
  <c r="CR832" i="14"/>
  <c r="CN862" i="14"/>
  <c r="CW880" i="14"/>
  <c r="CN882" i="14"/>
  <c r="CV886" i="14"/>
  <c r="CV915" i="14"/>
  <c r="CW832" i="14"/>
  <c r="CN837" i="14"/>
  <c r="CO882" i="14"/>
  <c r="CS900" i="14"/>
  <c r="CW1074" i="14"/>
  <c r="CS882" i="14"/>
  <c r="CM967" i="14"/>
  <c r="CM986" i="14"/>
  <c r="CQ990" i="14"/>
  <c r="CU994" i="14"/>
  <c r="CU1004" i="14"/>
  <c r="CQ1034" i="14"/>
  <c r="CU1038" i="14"/>
  <c r="CM1042" i="14"/>
  <c r="CM1046" i="14"/>
  <c r="CM1050" i="14"/>
  <c r="CM1054" i="14"/>
  <c r="CM1058" i="14"/>
  <c r="CU1062" i="14"/>
  <c r="CM1074" i="14"/>
  <c r="CM1078" i="14"/>
  <c r="CU1082" i="14"/>
  <c r="CM1090" i="14"/>
  <c r="CU1100" i="14"/>
  <c r="CM1114" i="14"/>
  <c r="CM1122" i="14"/>
  <c r="CS778" i="14"/>
  <c r="CS792" i="14"/>
  <c r="CO873" i="14"/>
  <c r="CQ886" i="14"/>
  <c r="CQ890" i="14"/>
  <c r="CQ900" i="14"/>
  <c r="CV954" i="14"/>
  <c r="CR967" i="14"/>
  <c r="CR972" i="14"/>
  <c r="CV986" i="14"/>
  <c r="CN990" i="14"/>
  <c r="CV1008" i="14"/>
  <c r="CN1012" i="14"/>
  <c r="CR1018" i="14"/>
  <c r="CV1022" i="14"/>
  <c r="CR1034" i="14"/>
  <c r="CV1042" i="14"/>
  <c r="CP778" i="14"/>
  <c r="CL792" i="14"/>
  <c r="CW799" i="14"/>
  <c r="CN857" i="14"/>
  <c r="CR862" i="14"/>
  <c r="CR882" i="14"/>
  <c r="CP880" i="14"/>
  <c r="CW882" i="14"/>
  <c r="CS915" i="14"/>
  <c r="CO954" i="14"/>
  <c r="CW967" i="14"/>
  <c r="CO972" i="14"/>
  <c r="CS862" i="14"/>
  <c r="CM958" i="14"/>
  <c r="CQ962" i="14"/>
  <c r="CQ967" i="14"/>
  <c r="CM972" i="14"/>
  <c r="CU990" i="14"/>
  <c r="CM1012" i="14"/>
  <c r="CQ1030" i="14"/>
  <c r="CQ1050" i="14"/>
  <c r="CQ1054" i="14"/>
  <c r="CQ1058" i="14"/>
  <c r="CQ1122" i="14"/>
  <c r="CW778" i="14"/>
  <c r="CW792" i="14"/>
  <c r="CP870" i="14"/>
  <c r="CN880" i="14"/>
  <c r="CQ882" i="14"/>
  <c r="CM909" i="14"/>
  <c r="CQ913" i="14"/>
  <c r="CN958" i="14"/>
  <c r="CV962" i="14"/>
  <c r="CV967" i="14"/>
  <c r="CR990" i="14"/>
  <c r="CR1012" i="14"/>
  <c r="CV1030" i="14"/>
  <c r="CR857" i="14"/>
  <c r="CV862" i="14"/>
  <c r="CV882" i="14"/>
  <c r="CN886" i="14"/>
  <c r="CN915" i="14"/>
  <c r="CO857" i="14"/>
  <c r="CO862" i="14"/>
  <c r="CW915" i="14"/>
  <c r="CO886" i="14"/>
  <c r="CO949" i="14"/>
  <c r="CW949" i="14"/>
  <c r="CQ940" i="14"/>
  <c r="CW940" i="14"/>
  <c r="CS940" i="14"/>
  <c r="CV940" i="14"/>
  <c r="CO940" i="14"/>
  <c r="CR940" i="14"/>
  <c r="CO806" i="14"/>
  <c r="CT806" i="14"/>
  <c r="CV806" i="14"/>
  <c r="CL806" i="14"/>
  <c r="CR806" i="14"/>
  <c r="CN865" i="14"/>
  <c r="CV865" i="14"/>
  <c r="CU865" i="14"/>
  <c r="CR865" i="14"/>
  <c r="CQ865" i="14"/>
  <c r="CM865" i="14"/>
  <c r="X929" i="14"/>
  <c r="CN949" i="14"/>
  <c r="CS782" i="14"/>
  <c r="CS800" i="14"/>
  <c r="CN940" i="14"/>
  <c r="CT876" i="14"/>
  <c r="CW876" i="14"/>
  <c r="CT808" i="14"/>
  <c r="CW808" i="14"/>
  <c r="CS808" i="14"/>
  <c r="CV808" i="14"/>
  <c r="CO808" i="14"/>
  <c r="CR808" i="14"/>
  <c r="CU815" i="14"/>
  <c r="CT815" i="14"/>
  <c r="CQ815" i="14"/>
  <c r="CP815" i="14"/>
  <c r="CM815" i="14"/>
  <c r="CL815" i="14"/>
  <c r="CM916" i="14"/>
  <c r="CN916" i="14"/>
  <c r="CW916" i="14"/>
  <c r="CS916" i="14"/>
  <c r="CV916" i="14"/>
  <c r="CV922" i="14"/>
  <c r="CW922" i="14"/>
  <c r="CR922" i="14"/>
  <c r="CS922" i="14"/>
  <c r="CN922" i="14"/>
  <c r="CW926" i="14"/>
  <c r="CN926" i="14"/>
  <c r="CO926" i="14"/>
  <c r="CV926" i="14"/>
  <c r="CO931" i="14"/>
  <c r="CV931" i="14"/>
  <c r="CR931" i="14"/>
  <c r="CW931" i="14"/>
  <c r="CN931" i="14"/>
  <c r="CR817" i="14"/>
  <c r="CW817" i="14"/>
  <c r="CS817" i="14"/>
  <c r="CO817" i="14"/>
  <c r="CR949" i="14"/>
  <c r="CW806" i="14"/>
  <c r="CL879" i="14"/>
  <c r="CO879" i="14"/>
  <c r="CU884" i="14"/>
  <c r="CW884" i="14"/>
  <c r="CR884" i="14"/>
  <c r="CO884" i="14"/>
  <c r="CN884" i="14"/>
  <c r="CS884" i="14"/>
  <c r="CW888" i="14"/>
  <c r="CV888" i="14"/>
  <c r="CS888" i="14"/>
  <c r="CR888" i="14"/>
  <c r="CU892" i="14"/>
  <c r="CS892" i="14"/>
  <c r="CW892" i="14"/>
  <c r="CN892" i="14"/>
  <c r="CO892" i="14"/>
  <c r="CV892" i="14"/>
  <c r="CS902" i="14"/>
  <c r="CV902" i="14"/>
  <c r="CO902" i="14"/>
  <c r="CR902" i="14"/>
  <c r="CN902" i="14"/>
  <c r="CW907" i="14"/>
  <c r="CV907" i="14"/>
  <c r="CS907" i="14"/>
  <c r="CR907" i="14"/>
  <c r="CO907" i="14"/>
  <c r="CN907" i="14"/>
  <c r="CW911" i="14"/>
  <c r="CN911" i="14"/>
  <c r="CS911" i="14"/>
  <c r="CO911" i="14"/>
  <c r="CV911" i="14"/>
  <c r="CT821" i="14"/>
  <c r="CS821" i="14"/>
  <c r="CN782" i="14"/>
  <c r="CL782" i="14"/>
  <c r="CR858" i="14"/>
  <c r="CN858" i="14"/>
  <c r="CS858" i="14"/>
  <c r="CO935" i="14"/>
  <c r="CR935" i="14"/>
  <c r="CW935" i="14"/>
  <c r="CN935" i="14"/>
  <c r="CS935" i="14"/>
  <c r="CW837" i="14"/>
  <c r="CU837" i="14"/>
  <c r="CV837" i="14"/>
  <c r="CQ837" i="14"/>
  <c r="CT870" i="14"/>
  <c r="CS870" i="14"/>
  <c r="CR870" i="14"/>
  <c r="CN870" i="14"/>
  <c r="CO870" i="14"/>
  <c r="CU870" i="14"/>
  <c r="CQ870" i="14"/>
  <c r="CO913" i="14"/>
  <c r="CV913" i="14"/>
  <c r="CT913" i="14"/>
  <c r="CR913" i="14"/>
  <c r="CW913" i="14"/>
  <c r="CN913" i="14"/>
  <c r="CP934" i="14"/>
  <c r="CS934" i="14"/>
  <c r="CN934" i="14"/>
  <c r="CO934" i="14"/>
  <c r="CV934" i="14"/>
  <c r="CV949" i="14"/>
  <c r="CS949" i="14"/>
  <c r="CN806" i="14"/>
  <c r="CM837" i="14"/>
  <c r="CV858" i="14"/>
  <c r="CV870" i="14"/>
  <c r="CS806" i="14"/>
  <c r="CW858" i="14"/>
  <c r="CW954" i="14"/>
  <c r="CS954" i="14"/>
  <c r="CL972" i="14"/>
  <c r="CS972" i="14"/>
  <c r="CL976" i="14"/>
  <c r="CW976" i="14"/>
  <c r="CV976" i="14"/>
  <c r="CS976" i="14"/>
  <c r="CR976" i="14"/>
  <c r="CP980" i="14"/>
  <c r="CW980" i="14"/>
  <c r="CN980" i="14"/>
  <c r="CS980" i="14"/>
  <c r="CO980" i="14"/>
  <c r="CW986" i="14"/>
  <c r="CR986" i="14"/>
  <c r="CO986" i="14"/>
  <c r="CN986" i="14"/>
  <c r="CO990" i="14"/>
  <c r="CV990" i="14"/>
  <c r="CL994" i="14"/>
  <c r="CV994" i="14"/>
  <c r="CR994" i="14"/>
  <c r="CO994" i="14"/>
  <c r="CM999" i="14"/>
  <c r="CW999" i="14"/>
  <c r="CV999" i="14"/>
  <c r="CS999" i="14"/>
  <c r="CR999" i="14"/>
  <c r="CO999" i="14"/>
  <c r="CN1004" i="14"/>
  <c r="CV1004" i="14"/>
  <c r="CR1008" i="14"/>
  <c r="CN1008" i="14"/>
  <c r="CS1018" i="14"/>
  <c r="CO1018" i="14"/>
  <c r="CV1018" i="14"/>
  <c r="CL1022" i="14"/>
  <c r="CW1022" i="14"/>
  <c r="CR1022" i="14"/>
  <c r="CS1022" i="14"/>
  <c r="CN1022" i="14"/>
  <c r="CO1022" i="14"/>
  <c r="CP1026" i="14"/>
  <c r="CW1026" i="14"/>
  <c r="CV1026" i="14"/>
  <c r="CR1026" i="14"/>
  <c r="CN1026" i="14"/>
  <c r="CW1034" i="14"/>
  <c r="CN1034" i="14"/>
  <c r="CQ1038" i="14"/>
  <c r="CW1038" i="14"/>
  <c r="CV1038" i="14"/>
  <c r="CS1038" i="14"/>
  <c r="CR1038" i="14"/>
  <c r="CW1042" i="14"/>
  <c r="CR1042" i="14"/>
  <c r="CS1042" i="14"/>
  <c r="CN1042" i="14"/>
  <c r="CO1042" i="14"/>
  <c r="CT1046" i="14"/>
  <c r="CW1046" i="14"/>
  <c r="CN1046" i="14"/>
  <c r="CS1046" i="14"/>
  <c r="CO1046" i="14"/>
  <c r="CV1046" i="14"/>
  <c r="CV1050" i="14"/>
  <c r="CW1050" i="14"/>
  <c r="CN1050" i="14"/>
  <c r="CS1050" i="14"/>
  <c r="CO1050" i="14"/>
  <c r="CL1054" i="14"/>
  <c r="CO1054" i="14"/>
  <c r="CV1054" i="14"/>
  <c r="CR1054" i="14"/>
  <c r="CL1058" i="14"/>
  <c r="CR1058" i="14"/>
  <c r="CN1058" i="14"/>
  <c r="CS1058" i="14"/>
  <c r="CS1062" i="14"/>
  <c r="CW1062" i="14"/>
  <c r="CV1062" i="14"/>
  <c r="CR1062" i="14"/>
  <c r="CR1066" i="14"/>
  <c r="CN1066" i="14"/>
  <c r="CL1070" i="14"/>
  <c r="CW1070" i="14"/>
  <c r="CR1070" i="14"/>
  <c r="CS1070" i="14"/>
  <c r="CN1070" i="14"/>
  <c r="CO1070" i="14"/>
  <c r="CT1074" i="14"/>
  <c r="CS1074" i="14"/>
  <c r="CN1074" i="14"/>
  <c r="CO1074" i="14"/>
  <c r="CV1074" i="14"/>
  <c r="CP1078" i="14"/>
  <c r="CO1078" i="14"/>
  <c r="CV1078" i="14"/>
  <c r="CR1078" i="14"/>
  <c r="CW1078" i="14"/>
  <c r="CN1078" i="14"/>
  <c r="CV1082" i="14"/>
  <c r="CO1082" i="14"/>
  <c r="CR1082" i="14"/>
  <c r="CW1082" i="14"/>
  <c r="CN1082" i="14"/>
  <c r="CL1086" i="14"/>
  <c r="CO1086" i="14"/>
  <c r="CN1086" i="14"/>
  <c r="CW1086" i="14"/>
  <c r="CN1096" i="14"/>
  <c r="CW1096" i="14"/>
  <c r="CV1096" i="14"/>
  <c r="CT1100" i="14"/>
  <c r="CR1100" i="14"/>
  <c r="CN1100" i="14"/>
  <c r="CW1100" i="14"/>
  <c r="CV1104" i="14"/>
  <c r="CW1104" i="14"/>
  <c r="CR1104" i="14"/>
  <c r="CN1104" i="14"/>
  <c r="CW1109" i="14"/>
  <c r="CV1109" i="14"/>
  <c r="CS1109" i="14"/>
  <c r="CR1109" i="14"/>
  <c r="CO1109" i="14"/>
  <c r="CN1109" i="14"/>
  <c r="CL1114" i="14"/>
  <c r="CW1114" i="14"/>
  <c r="CR1114" i="14"/>
  <c r="CS1114" i="14"/>
  <c r="CN1114" i="14"/>
  <c r="CO1114" i="14"/>
  <c r="CR1122" i="14"/>
  <c r="CV1122" i="14"/>
  <c r="CN1122" i="14"/>
  <c r="CU801" i="14"/>
  <c r="CV801" i="14"/>
  <c r="CS801" i="14"/>
  <c r="CW801" i="14"/>
  <c r="CR801" i="14"/>
  <c r="CO801" i="14"/>
  <c r="CN801" i="14"/>
  <c r="CL805" i="14"/>
  <c r="CV805" i="14"/>
  <c r="CW805" i="14"/>
  <c r="CR805" i="14"/>
  <c r="CO805" i="14"/>
  <c r="CN805" i="14"/>
  <c r="CV919" i="14"/>
  <c r="CR919" i="14"/>
  <c r="CO927" i="14"/>
  <c r="CV927" i="14"/>
  <c r="CR927" i="14"/>
  <c r="CW927" i="14"/>
  <c r="CN927" i="14"/>
  <c r="CU936" i="14"/>
  <c r="CO936" i="14"/>
  <c r="CR936" i="14"/>
  <c r="CN936" i="14"/>
  <c r="CW936" i="14"/>
  <c r="CQ829" i="14"/>
  <c r="CT829" i="14"/>
  <c r="CP829" i="14"/>
  <c r="CW829" i="14"/>
  <c r="CV829" i="14"/>
  <c r="CL829" i="14"/>
  <c r="CO829" i="14"/>
  <c r="CR829" i="14"/>
  <c r="CM860" i="14"/>
  <c r="CR860" i="14"/>
  <c r="CO860" i="14"/>
  <c r="CW860" i="14"/>
  <c r="CN860" i="14"/>
  <c r="CP860" i="14"/>
  <c r="CS860" i="14"/>
  <c r="CL866" i="14"/>
  <c r="CW866" i="14"/>
  <c r="CM866" i="14"/>
  <c r="CS866" i="14"/>
  <c r="CR866" i="14"/>
  <c r="CV866" i="14"/>
  <c r="CO866" i="14"/>
  <c r="CN866" i="14"/>
  <c r="CU866" i="14"/>
  <c r="CP899" i="14"/>
  <c r="CN899" i="14"/>
  <c r="CW899" i="14"/>
  <c r="CS899" i="14"/>
  <c r="CV899" i="14"/>
  <c r="CM918" i="14"/>
  <c r="CT918" i="14"/>
  <c r="CV918" i="14"/>
  <c r="CW918" i="14"/>
  <c r="CR918" i="14"/>
  <c r="CS918" i="14"/>
  <c r="CN918" i="14"/>
  <c r="AA840" i="14"/>
  <c r="CQ918" i="14"/>
  <c r="CU839" i="14"/>
  <c r="CV860" i="14"/>
  <c r="CV936" i="14"/>
  <c r="CS927" i="14"/>
  <c r="CS936" i="14"/>
  <c r="CL855" i="14"/>
  <c r="CP855" i="14"/>
  <c r="CL952" i="14"/>
  <c r="CO952" i="14"/>
  <c r="CL957" i="14"/>
  <c r="CS957" i="14"/>
  <c r="CO957" i="14"/>
  <c r="CL961" i="14"/>
  <c r="CS961" i="14"/>
  <c r="CO961" i="14"/>
  <c r="CO966" i="14"/>
  <c r="CW966" i="14"/>
  <c r="CL971" i="14"/>
  <c r="CW971" i="14"/>
  <c r="CS971" i="14"/>
  <c r="CL975" i="14"/>
  <c r="CW975" i="14"/>
  <c r="CO979" i="14"/>
  <c r="CS979" i="14"/>
  <c r="CV979" i="14"/>
  <c r="CR984" i="14"/>
  <c r="CN984" i="14"/>
  <c r="CV998" i="14"/>
  <c r="CR998" i="14"/>
  <c r="CL1003" i="14"/>
  <c r="CS1003" i="14"/>
  <c r="CR1003" i="14"/>
  <c r="CO1003" i="14"/>
  <c r="CN1003" i="14"/>
  <c r="CQ1007" i="14"/>
  <c r="CS1007" i="14"/>
  <c r="CO1007" i="14"/>
  <c r="CV1007" i="14"/>
  <c r="CL1011" i="14"/>
  <c r="CS1011" i="14"/>
  <c r="CN1011" i="14"/>
  <c r="CO1011" i="14"/>
  <c r="CL1016" i="14"/>
  <c r="CO1016" i="14"/>
  <c r="CV1016" i="14"/>
  <c r="CR1016" i="14"/>
  <c r="CP1021" i="14"/>
  <c r="CW1021" i="14"/>
  <c r="CS1021" i="14"/>
  <c r="CV1021" i="14"/>
  <c r="CP1025" i="14"/>
  <c r="CW1025" i="14"/>
  <c r="CS1025" i="14"/>
  <c r="CV1025" i="14"/>
  <c r="CL1029" i="14"/>
  <c r="CW1029" i="14"/>
  <c r="CS1029" i="14"/>
  <c r="CV1029" i="14"/>
  <c r="CV1033" i="14"/>
  <c r="CR1033" i="14"/>
  <c r="CN1037" i="14"/>
  <c r="CW1037" i="14"/>
  <c r="CV1037" i="14"/>
  <c r="CS1041" i="14"/>
  <c r="CO1041" i="14"/>
  <c r="CN1041" i="14"/>
  <c r="CV1041" i="14"/>
  <c r="CT1045" i="14"/>
  <c r="CR1045" i="14"/>
  <c r="CN1045" i="14"/>
  <c r="CT1049" i="14"/>
  <c r="CV1049" i="14"/>
  <c r="CW1049" i="14"/>
  <c r="CR1049" i="14"/>
  <c r="CS1049" i="14"/>
  <c r="CN1049" i="14"/>
  <c r="CT1053" i="14"/>
  <c r="CO1053" i="14"/>
  <c r="CV1053" i="14"/>
  <c r="CW1053" i="14"/>
  <c r="CR1053" i="14"/>
  <c r="CL1057" i="14"/>
  <c r="CS1057" i="14"/>
  <c r="CV1057" i="14"/>
  <c r="CR1057" i="14"/>
  <c r="CT1061" i="14"/>
  <c r="CO1061" i="14"/>
  <c r="CV1061" i="14"/>
  <c r="CR1061" i="14"/>
  <c r="CW1061" i="14"/>
  <c r="CN1061" i="14"/>
  <c r="CV1065" i="14"/>
  <c r="CR1065" i="14"/>
  <c r="CN1065" i="14"/>
  <c r="CT1069" i="14"/>
  <c r="CV1069" i="14"/>
  <c r="CW1069" i="14"/>
  <c r="CR1069" i="14"/>
  <c r="CO1073" i="14"/>
  <c r="CN1073" i="14"/>
  <c r="CV1073" i="14"/>
  <c r="CN1077" i="14"/>
  <c r="CV1077" i="14"/>
  <c r="CW1081" i="14"/>
  <c r="CN1081" i="14"/>
  <c r="CP1085" i="14"/>
  <c r="CW1085" i="14"/>
  <c r="CS1085" i="14"/>
  <c r="CV1085" i="14"/>
  <c r="CO1085" i="14"/>
  <c r="CR1085" i="14"/>
  <c r="CP1089" i="14"/>
  <c r="CS1089" i="14"/>
  <c r="CN1089" i="14"/>
  <c r="CO1089" i="14"/>
  <c r="CV1089" i="14"/>
  <c r="CP1094" i="14"/>
  <c r="CS1094" i="14"/>
  <c r="CV1094" i="14"/>
  <c r="CO1094" i="14"/>
  <c r="CR1094" i="14"/>
  <c r="CN1094" i="14"/>
  <c r="CL1099" i="14"/>
  <c r="CN1099" i="14"/>
  <c r="CS1103" i="14"/>
  <c r="CR1103" i="14"/>
  <c r="CN1103" i="14"/>
  <c r="CV1108" i="14"/>
  <c r="CR1108" i="14"/>
  <c r="CP1113" i="14"/>
  <c r="CO1113" i="14"/>
  <c r="CN1113" i="14"/>
  <c r="CV1113" i="14"/>
  <c r="CO1117" i="14"/>
  <c r="CW1117" i="14"/>
  <c r="CR1117" i="14"/>
  <c r="CS1117" i="14"/>
  <c r="CN1117" i="14"/>
  <c r="CQ1121" i="14"/>
  <c r="CN1121" i="14"/>
  <c r="CW1121" i="14"/>
  <c r="CS1121" i="14"/>
  <c r="CV1121" i="14"/>
  <c r="CL1126" i="14"/>
  <c r="CR1126" i="14"/>
  <c r="CN1126" i="14"/>
  <c r="CS1126" i="14"/>
  <c r="CS804" i="14"/>
  <c r="CO804" i="14"/>
  <c r="CV804" i="14"/>
  <c r="CR804" i="14"/>
  <c r="CN804" i="14"/>
  <c r="CR807" i="14"/>
  <c r="CW807" i="14"/>
  <c r="CN807" i="14"/>
  <c r="CO807" i="14"/>
  <c r="CL828" i="14"/>
  <c r="CO828" i="14"/>
  <c r="CV828" i="14"/>
  <c r="CR828" i="14"/>
  <c r="CN828" i="14"/>
  <c r="CO900" i="14"/>
  <c r="CR900" i="14"/>
  <c r="CN900" i="14"/>
  <c r="CW900" i="14"/>
  <c r="CW904" i="14"/>
  <c r="CS904" i="14"/>
  <c r="CV904" i="14"/>
  <c r="CO904" i="14"/>
  <c r="CR904" i="14"/>
  <c r="CW909" i="14"/>
  <c r="CS909" i="14"/>
  <c r="CV909" i="14"/>
  <c r="CO909" i="14"/>
  <c r="CR909" i="14"/>
  <c r="CL859" i="14"/>
  <c r="CO859" i="14"/>
  <c r="CN859" i="14"/>
  <c r="CV859" i="14"/>
  <c r="CO923" i="14"/>
  <c r="CV923" i="14"/>
  <c r="CW923" i="14"/>
  <c r="CR923" i="14"/>
  <c r="CM932" i="14"/>
  <c r="CR932" i="14"/>
  <c r="CW932" i="14"/>
  <c r="CN932" i="14"/>
  <c r="CS932" i="14"/>
  <c r="CP774" i="14"/>
  <c r="CO774" i="14"/>
  <c r="CW774" i="14"/>
  <c r="CL839" i="14"/>
  <c r="CO839" i="14"/>
  <c r="CR839" i="14"/>
  <c r="CQ839" i="14"/>
  <c r="CM839" i="14"/>
  <c r="CW839" i="14"/>
  <c r="CV839" i="14"/>
  <c r="CT872" i="14"/>
  <c r="CR872" i="14"/>
  <c r="CM872" i="14"/>
  <c r="CW872" i="14"/>
  <c r="CS872" i="14"/>
  <c r="CV872" i="14"/>
  <c r="CU872" i="14"/>
  <c r="CT839" i="14"/>
  <c r="CP866" i="14"/>
  <c r="CQ866" i="14"/>
  <c r="CR899" i="14"/>
  <c r="CN923" i="14"/>
  <c r="CW874" i="14"/>
  <c r="CS874" i="14"/>
  <c r="CO874" i="14"/>
  <c r="CO918" i="14"/>
  <c r="CT830" i="14"/>
  <c r="CO830" i="14"/>
  <c r="CN830" i="14"/>
  <c r="CW830" i="14"/>
  <c r="CV830" i="14"/>
  <c r="CM887" i="14"/>
  <c r="CW887" i="14"/>
  <c r="CV887" i="14"/>
  <c r="CO887" i="14"/>
  <c r="CR887" i="14"/>
  <c r="CN887" i="14"/>
  <c r="CO891" i="14"/>
  <c r="CW891" i="14"/>
  <c r="CR891" i="14"/>
  <c r="CN891" i="14"/>
  <c r="Y884" i="14"/>
  <c r="CM927" i="14"/>
  <c r="CN829" i="14"/>
  <c r="CV932" i="14"/>
  <c r="CR819" i="14"/>
  <c r="CW819" i="14"/>
  <c r="CS819" i="14"/>
  <c r="CN839" i="14"/>
  <c r="CN872" i="14"/>
  <c r="CS923" i="14"/>
  <c r="CL774" i="14"/>
  <c r="CS1069" i="14"/>
  <c r="CU794" i="14"/>
  <c r="CW794" i="14"/>
  <c r="CP794" i="14"/>
  <c r="CS794" i="14"/>
  <c r="CS829" i="14"/>
  <c r="CN863" i="14"/>
  <c r="CS863" i="14"/>
  <c r="CV863" i="14"/>
  <c r="CT1028" i="14"/>
  <c r="CL1032" i="14"/>
  <c r="CT889" i="14"/>
  <c r="CP892" i="14"/>
  <c r="CT838" i="14"/>
  <c r="CP784" i="14"/>
  <c r="CT956" i="14"/>
  <c r="CT1019" i="14"/>
  <c r="CT1026" i="14"/>
  <c r="CP868" i="14"/>
  <c r="CP1053" i="14"/>
  <c r="CU969" i="14"/>
  <c r="CL838" i="14"/>
  <c r="CM917" i="14"/>
  <c r="CR1017" i="14"/>
  <c r="CP818" i="14"/>
  <c r="CL966" i="14"/>
  <c r="CL1019" i="14"/>
  <c r="CT1025" i="14"/>
  <c r="CL1028" i="14"/>
  <c r="CL1046" i="14"/>
  <c r="CP1061" i="14"/>
  <c r="CL1078" i="14"/>
  <c r="CT1101" i="14"/>
  <c r="CR783" i="14"/>
  <c r="CP839" i="14"/>
  <c r="CL780" i="14"/>
  <c r="CL847" i="14"/>
  <c r="CP817" i="14"/>
  <c r="CL819" i="14"/>
  <c r="CP956" i="14"/>
  <c r="CT1032" i="14"/>
  <c r="CL1050" i="14"/>
  <c r="CP1055" i="14"/>
  <c r="CT1068" i="14"/>
  <c r="CT1070" i="14"/>
  <c r="CL1074" i="14"/>
  <c r="CT1114" i="14"/>
  <c r="CP831" i="14"/>
  <c r="CL892" i="14"/>
  <c r="CP936" i="14"/>
  <c r="CP938" i="14"/>
  <c r="CT940" i="14"/>
  <c r="CT866" i="14"/>
  <c r="CL870" i="14"/>
  <c r="CM906" i="14"/>
  <c r="CM914" i="14"/>
  <c r="CR969" i="14"/>
  <c r="CL818" i="14"/>
  <c r="CT1078" i="14"/>
  <c r="CL1101" i="14"/>
  <c r="CL886" i="14"/>
  <c r="CP935" i="14"/>
  <c r="CT938" i="14"/>
  <c r="CT847" i="14"/>
  <c r="CP819" i="14"/>
  <c r="CT960" i="14"/>
  <c r="CT999" i="14"/>
  <c r="CP1067" i="14"/>
  <c r="CP1074" i="14"/>
  <c r="CQ878" i="14"/>
  <c r="CP884" i="14"/>
  <c r="CL936" i="14"/>
  <c r="CL938" i="14"/>
  <c r="CL940" i="14"/>
  <c r="CU831" i="14"/>
  <c r="CL872" i="14"/>
  <c r="CW1097" i="14"/>
  <c r="CL1097" i="14"/>
  <c r="CO1097" i="14"/>
  <c r="CT1097" i="14"/>
  <c r="CP1097" i="14"/>
  <c r="CL1118" i="14"/>
  <c r="CW1118" i="14"/>
  <c r="CS1118" i="14"/>
  <c r="CO1118" i="14"/>
  <c r="CM903" i="14"/>
  <c r="CU903" i="14"/>
  <c r="CL903" i="14"/>
  <c r="CT903" i="14"/>
  <c r="CP903" i="14"/>
  <c r="DZ944" i="14"/>
  <c r="EA944" i="14" s="1"/>
  <c r="E900" i="1" s="1"/>
  <c r="AF1068" i="14"/>
  <c r="CM953" i="14"/>
  <c r="CU962" i="14"/>
  <c r="CM984" i="14"/>
  <c r="CU989" i="14"/>
  <c r="CQ993" i="14"/>
  <c r="CU1015" i="14"/>
  <c r="CM1017" i="14"/>
  <c r="CU1040" i="14"/>
  <c r="CQ1059" i="14"/>
  <c r="CQ1081" i="14"/>
  <c r="CM1097" i="14"/>
  <c r="CM1112" i="14"/>
  <c r="CU1118" i="14"/>
  <c r="CU864" i="14"/>
  <c r="CN876" i="14"/>
  <c r="CR952" i="14"/>
  <c r="CN989" i="14"/>
  <c r="CR993" i="14"/>
  <c r="CV1040" i="14"/>
  <c r="CR1081" i="14"/>
  <c r="CV1097" i="14"/>
  <c r="CN1112" i="14"/>
  <c r="CN1118" i="14"/>
  <c r="CP788" i="14"/>
  <c r="CW800" i="14"/>
  <c r="CV827" i="14"/>
  <c r="CM840" i="14"/>
  <c r="CT848" i="14"/>
  <c r="CS855" i="14"/>
  <c r="CO877" i="14"/>
  <c r="CR903" i="14"/>
  <c r="CT817" i="14"/>
  <c r="CT818" i="14"/>
  <c r="CT819" i="14"/>
  <c r="CO864" i="14"/>
  <c r="CP876" i="14"/>
  <c r="CS903" i="14"/>
  <c r="CW914" i="14"/>
  <c r="CS989" i="14"/>
  <c r="CS1024" i="14"/>
  <c r="CO1024" i="14"/>
  <c r="CT1024" i="14"/>
  <c r="CT1037" i="14"/>
  <c r="CS1037" i="14"/>
  <c r="CU1093" i="14"/>
  <c r="CL1093" i="14"/>
  <c r="CO1093" i="14"/>
  <c r="CW1093" i="14"/>
  <c r="CP1103" i="14"/>
  <c r="CO1103" i="14"/>
  <c r="CT1103" i="14"/>
  <c r="CW1103" i="14"/>
  <c r="CL1108" i="14"/>
  <c r="CW1108" i="14"/>
  <c r="CO1124" i="14"/>
  <c r="CW1124" i="14"/>
  <c r="CS807" i="14"/>
  <c r="CM807" i="14"/>
  <c r="CP807" i="14"/>
  <c r="CO861" i="14"/>
  <c r="CP861" i="14"/>
  <c r="CM900" i="14"/>
  <c r="CL900" i="14"/>
  <c r="CT900" i="14"/>
  <c r="CP900" i="14"/>
  <c r="CQ904" i="14"/>
  <c r="CL904" i="14"/>
  <c r="CT904" i="14"/>
  <c r="CP904" i="14"/>
  <c r="CP909" i="14"/>
  <c r="CL909" i="14"/>
  <c r="CT909" i="14"/>
  <c r="CO919" i="14"/>
  <c r="CL919" i="14"/>
  <c r="CW919" i="14"/>
  <c r="CS919" i="14"/>
  <c r="CT919" i="14"/>
  <c r="CL837" i="14"/>
  <c r="CS837" i="14"/>
  <c r="CO837" i="14"/>
  <c r="CT837" i="14"/>
  <c r="CR837" i="14"/>
  <c r="CL921" i="14"/>
  <c r="CO921" i="14"/>
  <c r="CP984" i="14"/>
  <c r="CL984" i="14"/>
  <c r="CW984" i="14"/>
  <c r="CS984" i="14"/>
  <c r="CO984" i="14"/>
  <c r="CO998" i="14"/>
  <c r="CS998" i="14"/>
  <c r="CT998" i="14"/>
  <c r="CL1059" i="14"/>
  <c r="CO1059" i="14"/>
  <c r="X1068" i="14"/>
  <c r="CQ950" i="14"/>
  <c r="CM952" i="14"/>
  <c r="CQ984" i="14"/>
  <c r="CU993" i="14"/>
  <c r="CM998" i="14"/>
  <c r="CU1059" i="14"/>
  <c r="CU1081" i="14"/>
  <c r="CQ1097" i="14"/>
  <c r="CQ1112" i="14"/>
  <c r="CP840" i="14"/>
  <c r="CR855" i="14"/>
  <c r="CV876" i="14"/>
  <c r="CV952" i="14"/>
  <c r="CN962" i="14"/>
  <c r="CV984" i="14"/>
  <c r="CR989" i="14"/>
  <c r="CR1059" i="14"/>
  <c r="CV1081" i="14"/>
  <c r="CR1112" i="14"/>
  <c r="CR1118" i="14"/>
  <c r="CN781" i="14"/>
  <c r="CM781" i="14"/>
  <c r="CS824" i="14"/>
  <c r="CO849" i="14"/>
  <c r="CW855" i="14"/>
  <c r="CO876" i="14"/>
  <c r="CV903" i="14"/>
  <c r="CW903" i="14"/>
  <c r="CO962" i="14"/>
  <c r="CL1012" i="14"/>
  <c r="CO1012" i="14"/>
  <c r="CV1034" i="14"/>
  <c r="CS1034" i="14"/>
  <c r="CO1034" i="14"/>
  <c r="CT1034" i="14"/>
  <c r="CW1048" i="14"/>
  <c r="CL1048" i="14"/>
  <c r="CS1048" i="14"/>
  <c r="CT1051" i="14"/>
  <c r="CS1051" i="14"/>
  <c r="CO1051" i="14"/>
  <c r="CP1077" i="14"/>
  <c r="CS1077" i="14"/>
  <c r="CO1077" i="14"/>
  <c r="CT1077" i="14"/>
  <c r="CL1083" i="14"/>
  <c r="CW1083" i="14"/>
  <c r="CS1083" i="14"/>
  <c r="CO1083" i="14"/>
  <c r="CT1120" i="14"/>
  <c r="CL1120" i="14"/>
  <c r="CO1120" i="14"/>
  <c r="CW1120" i="14"/>
  <c r="CV815" i="14"/>
  <c r="CN815" i="14"/>
  <c r="CQ901" i="14"/>
  <c r="CL901" i="14"/>
  <c r="CT901" i="14"/>
  <c r="CP901" i="14"/>
  <c r="CL905" i="14"/>
  <c r="CT905" i="14"/>
  <c r="CP905" i="14"/>
  <c r="CU900" i="14"/>
  <c r="CO993" i="14"/>
  <c r="CS993" i="14"/>
  <c r="CW827" i="14"/>
  <c r="CL827" i="14"/>
  <c r="CS827" i="14"/>
  <c r="W913" i="14"/>
  <c r="AD1122" i="14"/>
  <c r="V1047" i="14"/>
  <c r="CQ952" i="14"/>
  <c r="CM962" i="14"/>
  <c r="CQ969" i="14"/>
  <c r="CU984" i="14"/>
  <c r="CM989" i="14"/>
  <c r="CQ998" i="14"/>
  <c r="CM1015" i="14"/>
  <c r="CM1040" i="14"/>
  <c r="CU1097" i="14"/>
  <c r="CU1112" i="14"/>
  <c r="CM1118" i="14"/>
  <c r="CO788" i="14"/>
  <c r="CW791" i="14"/>
  <c r="CR849" i="14"/>
  <c r="CV989" i="14"/>
  <c r="CN998" i="14"/>
  <c r="CV1059" i="14"/>
  <c r="CN1097" i="14"/>
  <c r="CV1118" i="14"/>
  <c r="CW824" i="14"/>
  <c r="CN827" i="14"/>
  <c r="CL848" i="14"/>
  <c r="CW849" i="14"/>
  <c r="CS876" i="14"/>
  <c r="CL849" i="14"/>
  <c r="CU874" i="14"/>
  <c r="CP874" i="14"/>
  <c r="CW998" i="14"/>
  <c r="CO1004" i="14"/>
  <c r="CS958" i="14"/>
  <c r="CO958" i="14"/>
  <c r="CL978" i="14"/>
  <c r="CS978" i="14"/>
  <c r="CS1065" i="14"/>
  <c r="CO1065" i="14"/>
  <c r="CL1073" i="14"/>
  <c r="CP1073" i="14"/>
  <c r="CW1073" i="14"/>
  <c r="CO1096" i="14"/>
  <c r="CL1096" i="14"/>
  <c r="CS1096" i="14"/>
  <c r="CT1096" i="14"/>
  <c r="CP1096" i="14"/>
  <c r="CQ1105" i="14"/>
  <c r="CL1105" i="14"/>
  <c r="CO1105" i="14"/>
  <c r="CT1105" i="14"/>
  <c r="CW1105" i="14"/>
  <c r="CT863" i="14"/>
  <c r="CW863" i="14"/>
  <c r="CO863" i="14"/>
  <c r="CP863" i="14"/>
  <c r="CO888" i="14"/>
  <c r="CT888" i="14"/>
  <c r="CQ893" i="14"/>
  <c r="CU893" i="14"/>
  <c r="CL893" i="14"/>
  <c r="CP893" i="14"/>
  <c r="CW893" i="14"/>
  <c r="CU902" i="14"/>
  <c r="CL902" i="14"/>
  <c r="CT902" i="14"/>
  <c r="CP902" i="14"/>
  <c r="CQ907" i="14"/>
  <c r="CL907" i="14"/>
  <c r="CT907" i="14"/>
  <c r="CP911" i="14"/>
  <c r="CL911" i="14"/>
  <c r="CT911" i="14"/>
  <c r="CL1021" i="14"/>
  <c r="CL1038" i="14"/>
  <c r="CL1041" i="14"/>
  <c r="CL1068" i="14"/>
  <c r="CL1082" i="14"/>
  <c r="CL1089" i="14"/>
  <c r="CL1092" i="14"/>
  <c r="CL1094" i="14"/>
  <c r="CL1109" i="14"/>
  <c r="CL1115" i="14"/>
  <c r="CL1117" i="14"/>
  <c r="CL1119" i="14"/>
  <c r="CL1121" i="14"/>
  <c r="CL826" i="14"/>
  <c r="CT831" i="14"/>
  <c r="CT884" i="14"/>
  <c r="CT886" i="14"/>
  <c r="CL935" i="14"/>
  <c r="CM829" i="14"/>
  <c r="CL835" i="14"/>
  <c r="CQ935" i="14"/>
  <c r="CL794" i="14"/>
  <c r="CL878" i="14"/>
  <c r="CP961" i="14"/>
  <c r="CT983" i="14"/>
  <c r="CL999" i="14"/>
  <c r="CL1025" i="14"/>
  <c r="CU889" i="14"/>
  <c r="CT957" i="14"/>
  <c r="CP960" i="14"/>
  <c r="CT961" i="14"/>
  <c r="CT964" i="14"/>
  <c r="CT1021" i="14"/>
  <c r="CL1053" i="14"/>
  <c r="CL1055" i="14"/>
  <c r="CL1061" i="14"/>
  <c r="CL1067" i="14"/>
  <c r="CP1068" i="14"/>
  <c r="CT1080" i="14"/>
  <c r="CT1082" i="14"/>
  <c r="CT1085" i="14"/>
  <c r="CT1089" i="14"/>
  <c r="CT1115" i="14"/>
  <c r="CT1117" i="14"/>
  <c r="CP887" i="14"/>
  <c r="CP889" i="14"/>
  <c r="CP891" i="14"/>
  <c r="CP809" i="14"/>
  <c r="CU829" i="14"/>
  <c r="DZ941" i="14"/>
  <c r="EA941" i="14" s="1"/>
  <c r="E897" i="1" s="1"/>
  <c r="DZ942" i="14"/>
  <c r="EA942" i="14" s="1"/>
  <c r="E898" i="1" s="1"/>
  <c r="DZ943" i="14"/>
  <c r="EA943" i="14" s="1"/>
  <c r="E899" i="1" s="1"/>
  <c r="DZ945" i="14"/>
  <c r="EA945" i="14" s="1"/>
  <c r="E901" i="1" s="1"/>
  <c r="DZ946" i="14"/>
  <c r="EA946" i="14" s="1"/>
  <c r="E902" i="1" s="1"/>
  <c r="DZ947" i="14"/>
  <c r="EA947" i="14" s="1"/>
  <c r="E903" i="1" s="1"/>
  <c r="CN965" i="14"/>
  <c r="CN776" i="14"/>
  <c r="CT776" i="14"/>
  <c r="CP776" i="14"/>
  <c r="CW833" i="14"/>
  <c r="CR833" i="14"/>
  <c r="CV833" i="14"/>
  <c r="CU833" i="14"/>
  <c r="CQ833" i="14"/>
  <c r="CO843" i="14"/>
  <c r="CM843" i="14"/>
  <c r="CT843" i="14"/>
  <c r="CR846" i="14"/>
  <c r="CM846" i="14"/>
  <c r="CU846" i="14"/>
  <c r="CL846" i="14"/>
  <c r="CQ846" i="14"/>
  <c r="CU851" i="14"/>
  <c r="CL851" i="14"/>
  <c r="CV856" i="14"/>
  <c r="CS856" i="14"/>
  <c r="CO856" i="14"/>
  <c r="CS797" i="14"/>
  <c r="CM797" i="14"/>
  <c r="CT797" i="14"/>
  <c r="CL797" i="14"/>
  <c r="CO797" i="14"/>
  <c r="CQ987" i="14"/>
  <c r="CV987" i="14"/>
  <c r="CO987" i="14"/>
  <c r="CR987" i="14"/>
  <c r="CL991" i="14"/>
  <c r="CW991" i="14"/>
  <c r="CV991" i="14"/>
  <c r="CS991" i="14"/>
  <c r="CR991" i="14"/>
  <c r="CL995" i="14"/>
  <c r="CV995" i="14"/>
  <c r="CR995" i="14"/>
  <c r="CV1087" i="14"/>
  <c r="CL1087" i="14"/>
  <c r="CO1087" i="14"/>
  <c r="CR1087" i="14"/>
  <c r="CT1087" i="14"/>
  <c r="CW1087" i="14"/>
  <c r="CN1087" i="14"/>
  <c r="CM885" i="14"/>
  <c r="CP885" i="14"/>
  <c r="CS885" i="14"/>
  <c r="CU885" i="14"/>
  <c r="CO885" i="14"/>
  <c r="CV885" i="14"/>
  <c r="CR885" i="14"/>
  <c r="CU890" i="14"/>
  <c r="CP890" i="14"/>
  <c r="CS890" i="14"/>
  <c r="CO890" i="14"/>
  <c r="CV890" i="14"/>
  <c r="CO896" i="14"/>
  <c r="CU896" i="14"/>
  <c r="CL896" i="14"/>
  <c r="CW896" i="14"/>
  <c r="CV896" i="14"/>
  <c r="CM925" i="14"/>
  <c r="CL925" i="14"/>
  <c r="CU925" i="14"/>
  <c r="CO925" i="14"/>
  <c r="CV925" i="14"/>
  <c r="CT929" i="14"/>
  <c r="CL929" i="14"/>
  <c r="CM929" i="14"/>
  <c r="CS929" i="14"/>
  <c r="CO929" i="14"/>
  <c r="CV929" i="14"/>
  <c r="CM825" i="14"/>
  <c r="CO825" i="14"/>
  <c r="CS825" i="14"/>
  <c r="CV825" i="14"/>
  <c r="CR825" i="14"/>
  <c r="CU840" i="14"/>
  <c r="CL840" i="14"/>
  <c r="CO840" i="14"/>
  <c r="CT840" i="14"/>
  <c r="CW840" i="14"/>
  <c r="CS840" i="14"/>
  <c r="CV840" i="14"/>
  <c r="CN840" i="14"/>
  <c r="CM875" i="14"/>
  <c r="CV875" i="14"/>
  <c r="CQ875" i="14"/>
  <c r="CU875" i="14"/>
  <c r="CL875" i="14"/>
  <c r="CS875" i="14"/>
  <c r="CO875" i="14"/>
  <c r="W41" i="14"/>
  <c r="AB41" i="14"/>
  <c r="V41" i="14"/>
  <c r="AC39" i="14"/>
  <c r="AB39" i="14"/>
  <c r="Y22" i="14"/>
  <c r="AA22" i="14"/>
  <c r="AE898" i="14"/>
  <c r="W1008" i="14"/>
  <c r="Z959" i="14"/>
  <c r="CU965" i="14"/>
  <c r="CM985" i="14"/>
  <c r="CM991" i="14"/>
  <c r="CM995" i="14"/>
  <c r="CM1001" i="14"/>
  <c r="CU1087" i="14"/>
  <c r="CO775" i="14"/>
  <c r="CS776" i="14"/>
  <c r="CW777" i="14"/>
  <c r="CW790" i="14"/>
  <c r="CV797" i="14"/>
  <c r="CS838" i="14"/>
  <c r="CM838" i="14"/>
  <c r="CV838" i="14"/>
  <c r="CT864" i="14"/>
  <c r="CR864" i="14"/>
  <c r="CQ885" i="14"/>
  <c r="CN991" i="14"/>
  <c r="CP786" i="14"/>
  <c r="CQ840" i="14"/>
  <c r="CN841" i="14"/>
  <c r="CT841" i="14"/>
  <c r="CM841" i="14"/>
  <c r="CP841" i="14"/>
  <c r="CP843" i="14"/>
  <c r="CT846" i="14"/>
  <c r="CN885" i="14"/>
  <c r="CV894" i="14"/>
  <c r="CN896" i="14"/>
  <c r="CN929" i="14"/>
  <c r="CW825" i="14"/>
  <c r="CN838" i="14"/>
  <c r="CQ843" i="14"/>
  <c r="CN852" i="14"/>
  <c r="CS852" i="14"/>
  <c r="CO852" i="14"/>
  <c r="CW885" i="14"/>
  <c r="CW894" i="14"/>
  <c r="CW995" i="14"/>
  <c r="CR850" i="14"/>
  <c r="CT850" i="14"/>
  <c r="CM850" i="14"/>
  <c r="CS850" i="14"/>
  <c r="CP850" i="14"/>
  <c r="CO850" i="14"/>
  <c r="CT968" i="14"/>
  <c r="CS968" i="14"/>
  <c r="CL973" i="14"/>
  <c r="CO973" i="14"/>
  <c r="CS977" i="14"/>
  <c r="CW977" i="14"/>
  <c r="CO977" i="14"/>
  <c r="CL988" i="14"/>
  <c r="CV988" i="14"/>
  <c r="CL992" i="14"/>
  <c r="CS992" i="14"/>
  <c r="CO992" i="14"/>
  <c r="CV992" i="14"/>
  <c r="CT996" i="14"/>
  <c r="CS996" i="14"/>
  <c r="CV996" i="14"/>
  <c r="CS1033" i="14"/>
  <c r="CT1033" i="14"/>
  <c r="CL1033" i="14"/>
  <c r="CO1033" i="14"/>
  <c r="CN1033" i="14"/>
  <c r="CV1102" i="14"/>
  <c r="CT1102" i="14"/>
  <c r="CW1102" i="14"/>
  <c r="CL1102" i="14"/>
  <c r="CR1102" i="14"/>
  <c r="CS1102" i="14"/>
  <c r="CN1102" i="14"/>
  <c r="CT1110" i="14"/>
  <c r="CO1110" i="14"/>
  <c r="CV1110" i="14"/>
  <c r="CR1110" i="14"/>
  <c r="CV803" i="14"/>
  <c r="CL803" i="14"/>
  <c r="CQ803" i="14"/>
  <c r="CS803" i="14"/>
  <c r="CW803" i="14"/>
  <c r="CR879" i="14"/>
  <c r="CM879" i="14"/>
  <c r="CP879" i="14"/>
  <c r="CT879" i="14"/>
  <c r="CW879" i="14"/>
  <c r="CT885" i="14"/>
  <c r="CT890" i="14"/>
  <c r="CT897" i="14"/>
  <c r="CL897" i="14"/>
  <c r="CN897" i="14"/>
  <c r="CW897" i="14"/>
  <c r="CM883" i="14"/>
  <c r="CU883" i="14"/>
  <c r="CP883" i="14"/>
  <c r="CL883" i="14"/>
  <c r="CN883" i="14"/>
  <c r="CW883" i="14"/>
  <c r="CV930" i="14"/>
  <c r="CU930" i="14"/>
  <c r="CT930" i="14"/>
  <c r="CL930" i="14"/>
  <c r="CP930" i="14"/>
  <c r="CW930" i="14"/>
  <c r="CN930" i="14"/>
  <c r="CS930" i="14"/>
  <c r="V22" i="14"/>
  <c r="CM987" i="14"/>
  <c r="CQ991" i="14"/>
  <c r="CQ995" i="14"/>
  <c r="CW776" i="14"/>
  <c r="CS786" i="14"/>
  <c r="CS846" i="14"/>
  <c r="CO871" i="14"/>
  <c r="CM871" i="14"/>
  <c r="CN995" i="14"/>
  <c r="CU775" i="14"/>
  <c r="CT775" i="14"/>
  <c r="CP775" i="14"/>
  <c r="CR777" i="14"/>
  <c r="CQ777" i="14"/>
  <c r="CT777" i="14"/>
  <c r="CP777" i="14"/>
  <c r="CO779" i="14"/>
  <c r="CU779" i="14"/>
  <c r="CL779" i="14"/>
  <c r="CW797" i="14"/>
  <c r="CN825" i="14"/>
  <c r="CW875" i="14"/>
  <c r="CN890" i="14"/>
  <c r="CR896" i="14"/>
  <c r="CN925" i="14"/>
  <c r="CR929" i="14"/>
  <c r="CP797" i="14"/>
  <c r="CV820" i="14"/>
  <c r="CT820" i="14"/>
  <c r="CW820" i="14"/>
  <c r="CP820" i="14"/>
  <c r="CS820" i="14"/>
  <c r="CQ844" i="14"/>
  <c r="CT844" i="14"/>
  <c r="CS925" i="14"/>
  <c r="CW1033" i="14"/>
  <c r="CU776" i="14"/>
  <c r="CS897" i="14"/>
  <c r="CL955" i="14"/>
  <c r="CT955" i="14"/>
  <c r="CW955" i="14"/>
  <c r="CS955" i="14"/>
  <c r="CL959" i="14"/>
  <c r="CT959" i="14"/>
  <c r="CW959" i="14"/>
  <c r="CS959" i="14"/>
  <c r="CL962" i="14"/>
  <c r="CT962" i="14"/>
  <c r="CP962" i="14"/>
  <c r="CW962" i="14"/>
  <c r="CO982" i="14"/>
  <c r="CL982" i="14"/>
  <c r="CV982" i="14"/>
  <c r="CT982" i="14"/>
  <c r="CR982" i="14"/>
  <c r="CT1015" i="14"/>
  <c r="CP1015" i="14"/>
  <c r="CW1015" i="14"/>
  <c r="CL1015" i="14"/>
  <c r="CS1015" i="14"/>
  <c r="CN1015" i="14"/>
  <c r="CO1015" i="14"/>
  <c r="CT1040" i="14"/>
  <c r="CL1040" i="14"/>
  <c r="CO1040" i="14"/>
  <c r="CR1040" i="14"/>
  <c r="CN1040" i="14"/>
  <c r="CR1090" i="14"/>
  <c r="CT1090" i="14"/>
  <c r="CL1090" i="14"/>
  <c r="CS1090" i="14"/>
  <c r="CO1090" i="14"/>
  <c r="CW1090" i="14"/>
  <c r="CV1090" i="14"/>
  <c r="CO1108" i="14"/>
  <c r="CS1108" i="14"/>
  <c r="CN1108" i="14"/>
  <c r="CO1112" i="14"/>
  <c r="CT1112" i="14"/>
  <c r="CP1112" i="14"/>
  <c r="CW1112" i="14"/>
  <c r="CV1112" i="14"/>
  <c r="CP1116" i="14"/>
  <c r="CT1116" i="14"/>
  <c r="CL1116" i="14"/>
  <c r="CO1116" i="14"/>
  <c r="CW1116" i="14"/>
  <c r="CV1116" i="14"/>
  <c r="CT965" i="14"/>
  <c r="CW965" i="14"/>
  <c r="Y41" i="14"/>
  <c r="Y39" i="14"/>
  <c r="AD41" i="14"/>
  <c r="AA41" i="14"/>
  <c r="U39" i="14"/>
  <c r="W39" i="14"/>
  <c r="U22" i="14"/>
  <c r="AE22" i="14"/>
  <c r="V832" i="14"/>
  <c r="Z41" i="14"/>
  <c r="U41" i="14"/>
  <c r="Z39" i="14"/>
  <c r="AA39" i="14"/>
  <c r="AC22" i="14"/>
  <c r="Z22" i="14"/>
  <c r="Z836" i="14"/>
  <c r="V1081" i="14"/>
  <c r="X1110" i="14"/>
  <c r="CM965" i="14"/>
  <c r="CU987" i="14"/>
  <c r="CU991" i="14"/>
  <c r="CU995" i="14"/>
  <c r="CM997" i="14"/>
  <c r="CM1013" i="14"/>
  <c r="CP1017" i="14"/>
  <c r="CV1017" i="14"/>
  <c r="CM1087" i="14"/>
  <c r="CM1111" i="14"/>
  <c r="CW775" i="14"/>
  <c r="CO777" i="14"/>
  <c r="CO784" i="14"/>
  <c r="CW786" i="14"/>
  <c r="CN797" i="14"/>
  <c r="CL834" i="14"/>
  <c r="CN850" i="14"/>
  <c r="CR856" i="14"/>
  <c r="CR875" i="14"/>
  <c r="CQ898" i="14"/>
  <c r="CV898" i="14"/>
  <c r="CQ929" i="14"/>
  <c r="CN969" i="14"/>
  <c r="CR973" i="14"/>
  <c r="CR977" i="14"/>
  <c r="CR992" i="14"/>
  <c r="CN996" i="14"/>
  <c r="CL776" i="14"/>
  <c r="CT779" i="14"/>
  <c r="CP790" i="14"/>
  <c r="CR842" i="14"/>
  <c r="CU842" i="14"/>
  <c r="CT842" i="14"/>
  <c r="CM842" i="14"/>
  <c r="CP842" i="14"/>
  <c r="CO845" i="14"/>
  <c r="CT845" i="14"/>
  <c r="CO851" i="14"/>
  <c r="CN864" i="14"/>
  <c r="CS879" i="14"/>
  <c r="CR890" i="14"/>
  <c r="CR897" i="14"/>
  <c r="CR925" i="14"/>
  <c r="CR930" i="14"/>
  <c r="CT795" i="14"/>
  <c r="CW795" i="14"/>
  <c r="CS795" i="14"/>
  <c r="CN800" i="14"/>
  <c r="CP800" i="14"/>
  <c r="CO800" i="14"/>
  <c r="CO803" i="14"/>
  <c r="CW821" i="14"/>
  <c r="CL821" i="14"/>
  <c r="CU823" i="14"/>
  <c r="CS823" i="14"/>
  <c r="CP875" i="14"/>
  <c r="CS914" i="14"/>
  <c r="CW925" i="14"/>
  <c r="CO955" i="14"/>
  <c r="CS962" i="14"/>
  <c r="CO968" i="14"/>
  <c r="CW982" i="14"/>
  <c r="CW1040" i="14"/>
  <c r="CS1087" i="14"/>
  <c r="CS1110" i="14"/>
  <c r="CP955" i="14"/>
  <c r="CP959" i="14"/>
  <c r="CL963" i="14"/>
  <c r="CT963" i="14"/>
  <c r="CW963" i="14"/>
  <c r="CP963" i="14"/>
  <c r="CS963" i="14"/>
  <c r="CP1000" i="14"/>
  <c r="CS1000" i="14"/>
  <c r="CO1000" i="14"/>
  <c r="CL1000" i="14"/>
  <c r="CV1000" i="14"/>
  <c r="CW1000" i="14"/>
  <c r="CR1000" i="14"/>
  <c r="CL1005" i="14"/>
  <c r="CW1005" i="14"/>
  <c r="CV1005" i="14"/>
  <c r="CL1009" i="14"/>
  <c r="CW1009" i="14"/>
  <c r="CV1009" i="14"/>
  <c r="CM1030" i="14"/>
  <c r="CW1030" i="14"/>
  <c r="CT1030" i="14"/>
  <c r="CS1030" i="14"/>
  <c r="CR1030" i="14"/>
  <c r="CO1030" i="14"/>
  <c r="CN1030" i="14"/>
  <c r="CS1084" i="14"/>
  <c r="CT1084" i="14"/>
  <c r="CW1084" i="14"/>
  <c r="CL1084" i="14"/>
  <c r="CR1084" i="14"/>
  <c r="CN1084" i="14"/>
  <c r="CP1099" i="14"/>
  <c r="CS1099" i="14"/>
  <c r="CT1099" i="14"/>
  <c r="CO1099" i="14"/>
  <c r="CV1099" i="14"/>
  <c r="CR1099" i="14"/>
  <c r="CL793" i="14"/>
  <c r="CV798" i="14"/>
  <c r="CP798" i="14"/>
  <c r="CL822" i="14"/>
  <c r="CM848" i="14"/>
  <c r="CL874" i="14"/>
  <c r="CV778" i="14"/>
  <c r="CM778" i="14"/>
  <c r="CQ799" i="14"/>
  <c r="CU799" i="14"/>
  <c r="CT799" i="14"/>
  <c r="CU855" i="14"/>
  <c r="CT855" i="14"/>
  <c r="CO1014" i="14"/>
  <c r="CT1014" i="14"/>
  <c r="CP1014" i="14"/>
  <c r="CP1016" i="14"/>
  <c r="CW1016" i="14"/>
  <c r="CT1016" i="14"/>
  <c r="CS1016" i="14"/>
  <c r="CP1023" i="14"/>
  <c r="CL1023" i="14"/>
  <c r="CW1023" i="14"/>
  <c r="CS1023" i="14"/>
  <c r="CV1043" i="14"/>
  <c r="CW1043" i="14"/>
  <c r="CS1043" i="14"/>
  <c r="CW1052" i="14"/>
  <c r="CO1052" i="14"/>
  <c r="CV1066" i="14"/>
  <c r="CO1066" i="14"/>
  <c r="CL1069" i="14"/>
  <c r="CP1069" i="14"/>
  <c r="CO1069" i="14"/>
  <c r="CN1071" i="14"/>
  <c r="CT1071" i="14"/>
  <c r="CW1071" i="14"/>
  <c r="CP1071" i="14"/>
  <c r="CS1071" i="14"/>
  <c r="CL1075" i="14"/>
  <c r="CW1075" i="14"/>
  <c r="CP1081" i="14"/>
  <c r="CL1081" i="14"/>
  <c r="CS1081" i="14"/>
  <c r="CT1081" i="14"/>
  <c r="CO1081" i="14"/>
  <c r="CW1113" i="14"/>
  <c r="CT1113" i="14"/>
  <c r="CL1113" i="14"/>
  <c r="CS1113" i="14"/>
  <c r="CU881" i="14"/>
  <c r="CS881" i="14"/>
  <c r="CU913" i="14"/>
  <c r="CP913" i="14"/>
  <c r="CM913" i="14"/>
  <c r="CL913" i="14"/>
  <c r="CR780" i="14"/>
  <c r="CQ780" i="14"/>
  <c r="CT781" i="14"/>
  <c r="CP785" i="14"/>
  <c r="CP787" i="14"/>
  <c r="CP789" i="14"/>
  <c r="CP791" i="14"/>
  <c r="CP816" i="14"/>
  <c r="CW847" i="14"/>
  <c r="CU847" i="14"/>
  <c r="CM949" i="14"/>
  <c r="CQ949" i="14"/>
  <c r="CL949" i="14"/>
  <c r="CT949" i="14"/>
  <c r="CV792" i="14"/>
  <c r="CM792" i="14"/>
  <c r="CO880" i="14"/>
  <c r="CU880" i="14"/>
  <c r="CL954" i="14"/>
  <c r="CT954" i="14"/>
  <c r="CP954" i="14"/>
  <c r="CL958" i="14"/>
  <c r="CT958" i="14"/>
  <c r="CP958" i="14"/>
  <c r="CT967" i="14"/>
  <c r="CL967" i="14"/>
  <c r="CL980" i="14"/>
  <c r="CT980" i="14"/>
  <c r="CL1008" i="14"/>
  <c r="CO1008" i="14"/>
  <c r="CT1012" i="14"/>
  <c r="CW1012" i="14"/>
  <c r="CP1012" i="14"/>
  <c r="CS1012" i="14"/>
  <c r="CP1018" i="14"/>
  <c r="CT1018" i="14"/>
  <c r="CL1018" i="14"/>
  <c r="CW1018" i="14"/>
  <c r="CR1020" i="14"/>
  <c r="CL1020" i="14"/>
  <c r="CS1020" i="14"/>
  <c r="CO1020" i="14"/>
  <c r="CP1027" i="14"/>
  <c r="CL1027" i="14"/>
  <c r="CO1027" i="14"/>
  <c r="CT1027" i="14"/>
  <c r="CT1035" i="14"/>
  <c r="CL1035" i="14"/>
  <c r="CW1035" i="14"/>
  <c r="CS1035" i="14"/>
  <c r="CT1072" i="14"/>
  <c r="CL1072" i="14"/>
  <c r="CS1072" i="14"/>
  <c r="CO1072" i="14"/>
  <c r="CV1079" i="14"/>
  <c r="CT1079" i="14"/>
  <c r="CW1079" i="14"/>
  <c r="CP1104" i="14"/>
  <c r="CL1104" i="14"/>
  <c r="CS1104" i="14"/>
  <c r="CT1104" i="14"/>
  <c r="CO1104" i="14"/>
  <c r="CQ802" i="14"/>
  <c r="CU802" i="14"/>
  <c r="CL802" i="14"/>
  <c r="CW802" i="14"/>
  <c r="CU808" i="14"/>
  <c r="CP808" i="14"/>
  <c r="CP832" i="14"/>
  <c r="CQ832" i="14"/>
  <c r="CT832" i="14"/>
  <c r="CM858" i="14"/>
  <c r="CO858" i="14"/>
  <c r="CT924" i="14"/>
  <c r="CL924" i="14"/>
  <c r="CU928" i="14"/>
  <c r="CL928" i="14"/>
  <c r="CU937" i="14"/>
  <c r="CP937" i="14"/>
  <c r="CV774" i="14"/>
  <c r="CM774" i="14"/>
  <c r="CU774" i="14"/>
  <c r="CT774" i="14"/>
  <c r="CL983" i="14"/>
  <c r="CL998" i="14"/>
  <c r="CP1022" i="14"/>
  <c r="CT1022" i="14"/>
  <c r="CP1024" i="14"/>
  <c r="CL1024" i="14"/>
  <c r="CL1034" i="14"/>
  <c r="CL1036" i="14"/>
  <c r="CT1044" i="14"/>
  <c r="CL1044" i="14"/>
  <c r="CL1047" i="14"/>
  <c r="CL1049" i="14"/>
  <c r="CL1051" i="14"/>
  <c r="CP1076" i="14"/>
  <c r="CT1076" i="14"/>
  <c r="CL1080" i="14"/>
  <c r="CR1086" i="14"/>
  <c r="CT1086" i="14"/>
  <c r="CV1088" i="14"/>
  <c r="CL1088" i="14"/>
  <c r="CL1103" i="14"/>
  <c r="CM796" i="14"/>
  <c r="CQ796" i="14"/>
  <c r="CT804" i="14"/>
  <c r="CM804" i="14"/>
  <c r="CL804" i="14"/>
  <c r="CL862" i="14"/>
  <c r="CP862" i="14"/>
  <c r="CM862" i="14"/>
  <c r="CM908" i="14"/>
  <c r="CU908" i="14"/>
  <c r="CL908" i="14"/>
  <c r="CT908" i="14"/>
  <c r="CW910" i="14"/>
  <c r="CT910" i="14"/>
  <c r="CL910" i="14"/>
  <c r="CM912" i="14"/>
  <c r="CL912" i="14"/>
  <c r="CT912" i="14"/>
  <c r="CT922" i="14"/>
  <c r="CM922" i="14"/>
  <c r="CL922" i="14"/>
  <c r="CS926" i="14"/>
  <c r="CL926" i="14"/>
  <c r="CM806" i="14"/>
  <c r="CQ806" i="14"/>
  <c r="CP806" i="14"/>
  <c r="CS865" i="14"/>
  <c r="CO865" i="14"/>
  <c r="CM899" i="14"/>
  <c r="CT899" i="14"/>
  <c r="CU899" i="14"/>
  <c r="CL899" i="14"/>
  <c r="CQ934" i="14"/>
  <c r="CL934" i="14"/>
  <c r="CU934" i="14"/>
  <c r="CT934" i="14"/>
  <c r="CQ876" i="14"/>
  <c r="CU876" i="14"/>
  <c r="CP957" i="14"/>
  <c r="CP1029" i="14"/>
  <c r="CT1029" i="14"/>
  <c r="CP1031" i="14"/>
  <c r="CL1031" i="14"/>
  <c r="CT1042" i="14"/>
  <c r="CL1042" i="14"/>
  <c r="CQ1070" i="14"/>
  <c r="CP1070" i="14"/>
  <c r="CS1073" i="14"/>
  <c r="CT1073" i="14"/>
  <c r="CR1083" i="14"/>
  <c r="CT1083" i="14"/>
  <c r="CL1098" i="14"/>
  <c r="CT1098" i="14"/>
  <c r="CS1100" i="14"/>
  <c r="CL1100" i="14"/>
  <c r="CR1106" i="14"/>
  <c r="CT1106" i="14"/>
  <c r="CQ801" i="14"/>
  <c r="CL801" i="14"/>
  <c r="CS830" i="14"/>
  <c r="CU830" i="14"/>
  <c r="CP830" i="14"/>
  <c r="CU888" i="14"/>
  <c r="CP888" i="14"/>
  <c r="CM920" i="14"/>
  <c r="CL920" i="14"/>
  <c r="CT920" i="14"/>
  <c r="CT923" i="14"/>
  <c r="CL923" i="14"/>
  <c r="CQ927" i="14"/>
  <c r="CL927" i="14"/>
  <c r="CT869" i="14"/>
  <c r="CS869" i="14"/>
  <c r="CL869" i="14"/>
  <c r="CU895" i="14"/>
  <c r="CM895" i="14"/>
  <c r="CP895" i="14"/>
  <c r="CU910" i="14"/>
  <c r="CU921" i="14"/>
  <c r="CP921" i="14"/>
  <c r="CM921" i="14"/>
  <c r="CV783" i="14"/>
  <c r="CT807" i="14"/>
  <c r="CT861" i="14"/>
  <c r="CP886" i="14"/>
  <c r="CT887" i="14"/>
  <c r="CT891" i="14"/>
  <c r="CT892" i="14"/>
  <c r="CT893" i="14"/>
  <c r="CT935" i="14"/>
  <c r="CT936" i="14"/>
  <c r="CU827" i="14"/>
  <c r="CU887" i="14"/>
  <c r="CO815" i="14"/>
  <c r="CU891" i="14"/>
  <c r="CU901" i="14"/>
  <c r="CM936" i="14"/>
  <c r="DC860" i="14"/>
  <c r="DP860" i="14" s="1"/>
  <c r="DG860" i="14"/>
  <c r="DK860" i="14"/>
  <c r="CZ860" i="14"/>
  <c r="DD860" i="14"/>
  <c r="DH860" i="14"/>
  <c r="DA860" i="14"/>
  <c r="DN860" i="14" s="1"/>
  <c r="DE860" i="14"/>
  <c r="DR860" i="14" s="1"/>
  <c r="DI860" i="14"/>
  <c r="DF860" i="14"/>
  <c r="DJ860" i="14"/>
  <c r="DB860" i="14"/>
  <c r="DA864" i="14"/>
  <c r="DN864" i="14" s="1"/>
  <c r="DE864" i="14"/>
  <c r="DI864" i="14"/>
  <c r="DB864" i="14"/>
  <c r="DF864" i="14"/>
  <c r="DJ864" i="14"/>
  <c r="DC864" i="14"/>
  <c r="DP864" i="14" s="1"/>
  <c r="DG864" i="14"/>
  <c r="DK864" i="14"/>
  <c r="DD864" i="14"/>
  <c r="DH864" i="14"/>
  <c r="CZ864" i="14"/>
  <c r="CZ882" i="14"/>
  <c r="DM882" i="14" s="1"/>
  <c r="DD882" i="14"/>
  <c r="DH882" i="14"/>
  <c r="DA882" i="14"/>
  <c r="DE882" i="14"/>
  <c r="DI882" i="14"/>
  <c r="DB882" i="14"/>
  <c r="DO882" i="14" s="1"/>
  <c r="DF882" i="14"/>
  <c r="DJ882" i="14"/>
  <c r="DC882" i="14"/>
  <c r="DG882" i="14"/>
  <c r="DT882" i="14" s="1"/>
  <c r="DK882" i="14"/>
  <c r="CZ886" i="14"/>
  <c r="DM886" i="14" s="1"/>
  <c r="DD886" i="14"/>
  <c r="DH886" i="14"/>
  <c r="DA886" i="14"/>
  <c r="DE886" i="14"/>
  <c r="DR886" i="14" s="1"/>
  <c r="DI886" i="14"/>
  <c r="DV886" i="14" s="1"/>
  <c r="DB886" i="14"/>
  <c r="DF886" i="14"/>
  <c r="DS886" i="14" s="1"/>
  <c r="DJ886" i="14"/>
  <c r="DC886" i="14"/>
  <c r="DG886" i="14"/>
  <c r="DT886" i="14" s="1"/>
  <c r="DK886" i="14"/>
  <c r="DB890" i="14"/>
  <c r="DO890" i="14" s="1"/>
  <c r="DF890" i="14"/>
  <c r="DJ890" i="14"/>
  <c r="DC890" i="14"/>
  <c r="DG890" i="14"/>
  <c r="DK890" i="14"/>
  <c r="DX890" i="14" s="1"/>
  <c r="CZ890" i="14"/>
  <c r="DD890" i="14"/>
  <c r="DH890" i="14"/>
  <c r="DA890" i="14"/>
  <c r="DE890" i="14"/>
  <c r="DR890" i="14" s="1"/>
  <c r="DI890" i="14"/>
  <c r="DC894" i="14"/>
  <c r="DG894" i="14"/>
  <c r="DK894" i="14"/>
  <c r="CZ894" i="14"/>
  <c r="DD894" i="14"/>
  <c r="DH894" i="14"/>
  <c r="DA894" i="14"/>
  <c r="DE894" i="14"/>
  <c r="DI894" i="14"/>
  <c r="DV894" i="14" s="1"/>
  <c r="DF894" i="14"/>
  <c r="DJ894" i="14"/>
  <c r="DB894" i="14"/>
  <c r="DC897" i="14"/>
  <c r="DP897" i="14" s="1"/>
  <c r="DG897" i="14"/>
  <c r="DK897" i="14"/>
  <c r="DX897" i="14" s="1"/>
  <c r="CZ897" i="14"/>
  <c r="DD897" i="14"/>
  <c r="DH897" i="14"/>
  <c r="DA897" i="14"/>
  <c r="DE897" i="14"/>
  <c r="DR897" i="14" s="1"/>
  <c r="DI897" i="14"/>
  <c r="DJ897" i="14"/>
  <c r="DB897" i="14"/>
  <c r="DF897" i="14"/>
  <c r="DA911" i="14"/>
  <c r="DN911" i="14" s="1"/>
  <c r="DE911" i="14"/>
  <c r="DI911" i="14"/>
  <c r="DB911" i="14"/>
  <c r="DF911" i="14"/>
  <c r="DS911" i="14" s="1"/>
  <c r="DJ911" i="14"/>
  <c r="DC911" i="14"/>
  <c r="DK911" i="14"/>
  <c r="DD911" i="14"/>
  <c r="DQ911" i="14" s="1"/>
  <c r="DG911" i="14"/>
  <c r="CZ911" i="14"/>
  <c r="DH911" i="14"/>
  <c r="CZ922" i="14"/>
  <c r="DD922" i="14"/>
  <c r="DH922" i="14"/>
  <c r="DA922" i="14"/>
  <c r="DE922" i="14"/>
  <c r="DR922" i="14" s="1"/>
  <c r="DI922" i="14"/>
  <c r="DB922" i="14"/>
  <c r="DF922" i="14"/>
  <c r="DJ922" i="14"/>
  <c r="DC922" i="14"/>
  <c r="DP922" i="14" s="1"/>
  <c r="DG922" i="14"/>
  <c r="DK922" i="14"/>
  <c r="DC925" i="14"/>
  <c r="DP925" i="14" s="1"/>
  <c r="DG925" i="14"/>
  <c r="DK925" i="14"/>
  <c r="CZ925" i="14"/>
  <c r="DD925" i="14"/>
  <c r="DH925" i="14"/>
  <c r="DA925" i="14"/>
  <c r="DE925" i="14"/>
  <c r="DR925" i="14" s="1"/>
  <c r="DI925" i="14"/>
  <c r="DJ925" i="14"/>
  <c r="DB925" i="14"/>
  <c r="DO925" i="14" s="1"/>
  <c r="DF925" i="14"/>
  <c r="CN981" i="14"/>
  <c r="CN985" i="14"/>
  <c r="CN997" i="14"/>
  <c r="CN1001" i="14"/>
  <c r="CR1013" i="14"/>
  <c r="CN1123" i="14"/>
  <c r="CL810" i="14"/>
  <c r="CL811" i="14"/>
  <c r="CL812" i="14"/>
  <c r="CL813" i="14"/>
  <c r="CL814" i="14"/>
  <c r="CM834" i="14"/>
  <c r="DB836" i="14"/>
  <c r="DO836" i="14" s="1"/>
  <c r="DF836" i="14"/>
  <c r="DS836" i="14" s="1"/>
  <c r="DJ836" i="14"/>
  <c r="DC836" i="14"/>
  <c r="DG836" i="14"/>
  <c r="DK836" i="14"/>
  <c r="DA836" i="14"/>
  <c r="DN836" i="14" s="1"/>
  <c r="DE836" i="14"/>
  <c r="DR836" i="14" s="1"/>
  <c r="DI836" i="14"/>
  <c r="DV836" i="14" s="1"/>
  <c r="CZ836" i="14"/>
  <c r="DM836" i="14" s="1"/>
  <c r="DD836" i="14"/>
  <c r="DQ836" i="14" s="1"/>
  <c r="DH836" i="14"/>
  <c r="DB840" i="14"/>
  <c r="DF840" i="14"/>
  <c r="DS840" i="14" s="1"/>
  <c r="DJ840" i="14"/>
  <c r="CZ840" i="14"/>
  <c r="DD840" i="14"/>
  <c r="DH840" i="14"/>
  <c r="DA840" i="14"/>
  <c r="DN840" i="14" s="1"/>
  <c r="DI840" i="14"/>
  <c r="DC840" i="14"/>
  <c r="DK840" i="14"/>
  <c r="DE840" i="14"/>
  <c r="DG840" i="14"/>
  <c r="DB841" i="14"/>
  <c r="DF841" i="14"/>
  <c r="DJ841" i="14"/>
  <c r="CZ841" i="14"/>
  <c r="DM841" i="14" s="1"/>
  <c r="DD841" i="14"/>
  <c r="DH841" i="14"/>
  <c r="DE841" i="14"/>
  <c r="DG841" i="14"/>
  <c r="DA841" i="14"/>
  <c r="DI841" i="14"/>
  <c r="DK841" i="14"/>
  <c r="DC841" i="14"/>
  <c r="DP841" i="14" s="1"/>
  <c r="CZ868" i="14"/>
  <c r="DM868" i="14" s="1"/>
  <c r="DD868" i="14"/>
  <c r="DH868" i="14"/>
  <c r="DU868" i="14" s="1"/>
  <c r="DA868" i="14"/>
  <c r="DE868" i="14"/>
  <c r="DR868" i="14" s="1"/>
  <c r="DI868" i="14"/>
  <c r="DV868" i="14" s="1"/>
  <c r="DB868" i="14"/>
  <c r="DF868" i="14"/>
  <c r="DS868" i="14" s="1"/>
  <c r="DJ868" i="14"/>
  <c r="DC868" i="14"/>
  <c r="DG868" i="14"/>
  <c r="DT868" i="14" s="1"/>
  <c r="DK868" i="14"/>
  <c r="DX868" i="14" s="1"/>
  <c r="DC872" i="14"/>
  <c r="DP872" i="14" s="1"/>
  <c r="DG872" i="14"/>
  <c r="DK872" i="14"/>
  <c r="CZ872" i="14"/>
  <c r="DD872" i="14"/>
  <c r="DQ872" i="14" s="1"/>
  <c r="DH872" i="14"/>
  <c r="DA872" i="14"/>
  <c r="DE872" i="14"/>
  <c r="DI872" i="14"/>
  <c r="DV872" i="14" s="1"/>
  <c r="DJ872" i="14"/>
  <c r="DB872" i="14"/>
  <c r="DF872" i="14"/>
  <c r="CV906" i="14"/>
  <c r="CV917" i="14"/>
  <c r="DC784" i="14"/>
  <c r="DG784" i="14"/>
  <c r="DK784" i="14"/>
  <c r="CZ784" i="14"/>
  <c r="DD784" i="14"/>
  <c r="DH784" i="14"/>
  <c r="DA784" i="14"/>
  <c r="DE784" i="14"/>
  <c r="DI784" i="14"/>
  <c r="DB784" i="14"/>
  <c r="DF784" i="14"/>
  <c r="DS784" i="14" s="1"/>
  <c r="DJ784" i="14"/>
  <c r="CM785" i="14"/>
  <c r="CM788" i="14"/>
  <c r="CU791" i="14"/>
  <c r="CQ810" i="14"/>
  <c r="CM811" i="14"/>
  <c r="DC813" i="14"/>
  <c r="DG813" i="14"/>
  <c r="DT813" i="14" s="1"/>
  <c r="DK813" i="14"/>
  <c r="CZ813" i="14"/>
  <c r="DD813" i="14"/>
  <c r="DH813" i="14"/>
  <c r="DB813" i="14"/>
  <c r="DF813" i="14"/>
  <c r="DJ813" i="14"/>
  <c r="DA813" i="14"/>
  <c r="DE813" i="14"/>
  <c r="DI813" i="14"/>
  <c r="CU813" i="14"/>
  <c r="CQ814" i="14"/>
  <c r="DB817" i="14"/>
  <c r="DF817" i="14"/>
  <c r="DJ817" i="14"/>
  <c r="DC817" i="14"/>
  <c r="DP817" i="14" s="1"/>
  <c r="DG817" i="14"/>
  <c r="DK817" i="14"/>
  <c r="DA817" i="14"/>
  <c r="DE817" i="14"/>
  <c r="DI817" i="14"/>
  <c r="CZ817" i="14"/>
  <c r="DD817" i="14"/>
  <c r="DH817" i="14"/>
  <c r="CV867" i="14"/>
  <c r="CO906" i="14"/>
  <c r="DX911" i="14"/>
  <c r="CS917" i="14"/>
  <c r="CS950" i="14"/>
  <c r="DA953" i="14"/>
  <c r="DE953" i="14"/>
  <c r="DI953" i="14"/>
  <c r="DB953" i="14"/>
  <c r="DF953" i="14"/>
  <c r="DJ953" i="14"/>
  <c r="DC953" i="14"/>
  <c r="DG953" i="14"/>
  <c r="DK953" i="14"/>
  <c r="DD953" i="14"/>
  <c r="DH953" i="14"/>
  <c r="CZ953" i="14"/>
  <c r="DM953" i="14" s="1"/>
  <c r="CW953" i="14"/>
  <c r="DX953" i="14" s="1"/>
  <c r="DB957" i="14"/>
  <c r="DO957" i="14" s="1"/>
  <c r="DF957" i="14"/>
  <c r="DS957" i="14" s="1"/>
  <c r="DJ957" i="14"/>
  <c r="DC957" i="14"/>
  <c r="DG957" i="14"/>
  <c r="DT957" i="14" s="1"/>
  <c r="DK957" i="14"/>
  <c r="DX957" i="14" s="1"/>
  <c r="CZ957" i="14"/>
  <c r="DD957" i="14"/>
  <c r="DH957" i="14"/>
  <c r="DA957" i="14"/>
  <c r="DN957" i="14" s="1"/>
  <c r="DE957" i="14"/>
  <c r="DR957" i="14" s="1"/>
  <c r="DI957" i="14"/>
  <c r="DV957" i="14" s="1"/>
  <c r="DB961" i="14"/>
  <c r="DO961" i="14" s="1"/>
  <c r="DF961" i="14"/>
  <c r="DS961" i="14" s="1"/>
  <c r="DJ961" i="14"/>
  <c r="DC961" i="14"/>
  <c r="DG961" i="14"/>
  <c r="CZ961" i="14"/>
  <c r="DH961" i="14"/>
  <c r="DA961" i="14"/>
  <c r="DN961" i="14" s="1"/>
  <c r="DI961" i="14"/>
  <c r="DV961" i="14" s="1"/>
  <c r="DD961" i="14"/>
  <c r="DK961" i="14"/>
  <c r="DX961" i="14" s="1"/>
  <c r="DE961" i="14"/>
  <c r="DR961" i="14" s="1"/>
  <c r="DB965" i="14"/>
  <c r="DF965" i="14"/>
  <c r="DS965" i="14" s="1"/>
  <c r="DJ965" i="14"/>
  <c r="DC965" i="14"/>
  <c r="DG965" i="14"/>
  <c r="DK965" i="14"/>
  <c r="CZ965" i="14"/>
  <c r="DD965" i="14"/>
  <c r="DH965" i="14"/>
  <c r="DE965" i="14"/>
  <c r="DI965" i="14"/>
  <c r="DV965" i="14" s="1"/>
  <c r="DA965" i="14"/>
  <c r="DA970" i="14"/>
  <c r="DN970" i="14" s="1"/>
  <c r="DE970" i="14"/>
  <c r="DR970" i="14" s="1"/>
  <c r="DI970" i="14"/>
  <c r="DV970" i="14" s="1"/>
  <c r="DB970" i="14"/>
  <c r="DO970" i="14" s="1"/>
  <c r="DF970" i="14"/>
  <c r="DS970" i="14" s="1"/>
  <c r="DJ970" i="14"/>
  <c r="DC970" i="14"/>
  <c r="DG970" i="14"/>
  <c r="DK970" i="14"/>
  <c r="DD970" i="14"/>
  <c r="DH970" i="14"/>
  <c r="CZ970" i="14"/>
  <c r="DM970" i="14" s="1"/>
  <c r="DX970" i="14"/>
  <c r="CZ974" i="14"/>
  <c r="DD974" i="14"/>
  <c r="DH974" i="14"/>
  <c r="DA974" i="14"/>
  <c r="DN974" i="14" s="1"/>
  <c r="DE974" i="14"/>
  <c r="DR974" i="14" s="1"/>
  <c r="DI974" i="14"/>
  <c r="DV974" i="14" s="1"/>
  <c r="DB974" i="14"/>
  <c r="DO974" i="14" s="1"/>
  <c r="DF974" i="14"/>
  <c r="DS974" i="14" s="1"/>
  <c r="DJ974" i="14"/>
  <c r="DC974" i="14"/>
  <c r="DP974" i="14" s="1"/>
  <c r="DG974" i="14"/>
  <c r="DK974" i="14"/>
  <c r="CZ975" i="14"/>
  <c r="DD975" i="14"/>
  <c r="DH975" i="14"/>
  <c r="DA975" i="14"/>
  <c r="DN975" i="14" s="1"/>
  <c r="DE975" i="14"/>
  <c r="DR975" i="14" s="1"/>
  <c r="DI975" i="14"/>
  <c r="DV975" i="14" s="1"/>
  <c r="DB975" i="14"/>
  <c r="DO975" i="14" s="1"/>
  <c r="DF975" i="14"/>
  <c r="DS975" i="14" s="1"/>
  <c r="DJ975" i="14"/>
  <c r="DK975" i="14"/>
  <c r="DC975" i="14"/>
  <c r="DG975" i="14"/>
  <c r="DB981" i="14"/>
  <c r="DF981" i="14"/>
  <c r="DJ981" i="14"/>
  <c r="DC981" i="14"/>
  <c r="DG981" i="14"/>
  <c r="DK981" i="14"/>
  <c r="CZ981" i="14"/>
  <c r="DD981" i="14"/>
  <c r="DQ981" i="14" s="1"/>
  <c r="DH981" i="14"/>
  <c r="DE981" i="14"/>
  <c r="DI981" i="14"/>
  <c r="DA981" i="14"/>
  <c r="CW981" i="14"/>
  <c r="CO985" i="14"/>
  <c r="DC988" i="14"/>
  <c r="DG988" i="14"/>
  <c r="DK988" i="14"/>
  <c r="DX988" i="14" s="1"/>
  <c r="CZ988" i="14"/>
  <c r="DM988" i="14" s="1"/>
  <c r="DD988" i="14"/>
  <c r="DH988" i="14"/>
  <c r="DA988" i="14"/>
  <c r="DN988" i="14" s="1"/>
  <c r="DE988" i="14"/>
  <c r="DR988" i="14" s="1"/>
  <c r="DI988" i="14"/>
  <c r="DV988" i="14" s="1"/>
  <c r="DF988" i="14"/>
  <c r="DS988" i="14" s="1"/>
  <c r="DJ988" i="14"/>
  <c r="DB988" i="14"/>
  <c r="DO988" i="14" s="1"/>
  <c r="CZ995" i="14"/>
  <c r="DD995" i="14"/>
  <c r="DH995" i="14"/>
  <c r="DA995" i="14"/>
  <c r="DE995" i="14"/>
  <c r="DI995" i="14"/>
  <c r="DB995" i="14"/>
  <c r="DF995" i="14"/>
  <c r="DJ995" i="14"/>
  <c r="DG995" i="14"/>
  <c r="DK995" i="14"/>
  <c r="DC995" i="14"/>
  <c r="CO997" i="14"/>
  <c r="DB1000" i="14"/>
  <c r="DF1000" i="14"/>
  <c r="DJ1000" i="14"/>
  <c r="DC1000" i="14"/>
  <c r="DG1000" i="14"/>
  <c r="DK1000" i="14"/>
  <c r="CZ1000" i="14"/>
  <c r="DD1000" i="14"/>
  <c r="DH1000" i="14"/>
  <c r="DI1000" i="14"/>
  <c r="DV1000" i="14" s="1"/>
  <c r="DA1000" i="14"/>
  <c r="DE1000" i="14"/>
  <c r="DR1000" i="14" s="1"/>
  <c r="CS1001" i="14"/>
  <c r="DA1005" i="14"/>
  <c r="DN1005" i="14" s="1"/>
  <c r="DE1005" i="14"/>
  <c r="DR1005" i="14" s="1"/>
  <c r="DI1005" i="14"/>
  <c r="DB1005" i="14"/>
  <c r="DO1005" i="14" s="1"/>
  <c r="DF1005" i="14"/>
  <c r="DJ1005" i="14"/>
  <c r="DD1005" i="14"/>
  <c r="DG1005" i="14"/>
  <c r="CZ1005" i="14"/>
  <c r="DH1005" i="14"/>
  <c r="DC1005" i="14"/>
  <c r="DK1005" i="14"/>
  <c r="DC1009" i="14"/>
  <c r="DG1009" i="14"/>
  <c r="DK1009" i="14"/>
  <c r="CZ1009" i="14"/>
  <c r="DD1009" i="14"/>
  <c r="DH1009" i="14"/>
  <c r="DB1009" i="14"/>
  <c r="DO1009" i="14" s="1"/>
  <c r="DJ1009" i="14"/>
  <c r="DE1009" i="14"/>
  <c r="DF1009" i="14"/>
  <c r="DS1009" i="14" s="1"/>
  <c r="DA1009" i="14"/>
  <c r="DI1009" i="14"/>
  <c r="DV1009" i="14" s="1"/>
  <c r="CZ1013" i="14"/>
  <c r="DM1013" i="14" s="1"/>
  <c r="DD1013" i="14"/>
  <c r="DH1013" i="14"/>
  <c r="DA1013" i="14"/>
  <c r="DE1013" i="14"/>
  <c r="DI1013" i="14"/>
  <c r="DC1013" i="14"/>
  <c r="DK1013" i="14"/>
  <c r="DF1013" i="14"/>
  <c r="DG1013" i="14"/>
  <c r="DB1013" i="14"/>
  <c r="DJ1013" i="14"/>
  <c r="CW1013" i="14"/>
  <c r="DB1018" i="14"/>
  <c r="DF1018" i="14"/>
  <c r="DJ1018" i="14"/>
  <c r="DC1018" i="14"/>
  <c r="DG1018" i="14"/>
  <c r="DT1018" i="14" s="1"/>
  <c r="DK1018" i="14"/>
  <c r="DA1018" i="14"/>
  <c r="DN1018" i="14" s="1"/>
  <c r="DI1018" i="14"/>
  <c r="DD1018" i="14"/>
  <c r="DE1018" i="14"/>
  <c r="CZ1018" i="14"/>
  <c r="DH1018" i="14"/>
  <c r="DA1022" i="14"/>
  <c r="DN1022" i="14" s="1"/>
  <c r="DE1022" i="14"/>
  <c r="DI1022" i="14"/>
  <c r="DB1022" i="14"/>
  <c r="DF1022" i="14"/>
  <c r="DJ1022" i="14"/>
  <c r="CZ1022" i="14"/>
  <c r="DH1022" i="14"/>
  <c r="DC1022" i="14"/>
  <c r="DK1022" i="14"/>
  <c r="DX1022" i="14" s="1"/>
  <c r="DD1022" i="14"/>
  <c r="DG1022" i="14"/>
  <c r="DA1026" i="14"/>
  <c r="DN1026" i="14" s="1"/>
  <c r="DE1026" i="14"/>
  <c r="DI1026" i="14"/>
  <c r="DB1026" i="14"/>
  <c r="DF1026" i="14"/>
  <c r="DS1026" i="14" s="1"/>
  <c r="DJ1026" i="14"/>
  <c r="CZ1026" i="14"/>
  <c r="DH1026" i="14"/>
  <c r="DC1026" i="14"/>
  <c r="DK1026" i="14"/>
  <c r="DD1026" i="14"/>
  <c r="DG1026" i="14"/>
  <c r="CZ1031" i="14"/>
  <c r="DD1031" i="14"/>
  <c r="DH1031" i="14"/>
  <c r="DU1031" i="14" s="1"/>
  <c r="DA1031" i="14"/>
  <c r="DE1031" i="14"/>
  <c r="DR1031" i="14" s="1"/>
  <c r="DI1031" i="14"/>
  <c r="DV1031" i="14" s="1"/>
  <c r="DC1031" i="14"/>
  <c r="DP1031" i="14" s="1"/>
  <c r="DK1031" i="14"/>
  <c r="DF1031" i="14"/>
  <c r="DG1031" i="14"/>
  <c r="DB1031" i="14"/>
  <c r="DO1031" i="14" s="1"/>
  <c r="DJ1031" i="14"/>
  <c r="DC1036" i="14"/>
  <c r="DP1036" i="14" s="1"/>
  <c r="DG1036" i="14"/>
  <c r="DT1036" i="14" s="1"/>
  <c r="DK1036" i="14"/>
  <c r="DX1036" i="14" s="1"/>
  <c r="CZ1036" i="14"/>
  <c r="DD1036" i="14"/>
  <c r="DH1036" i="14"/>
  <c r="DU1036" i="14" s="1"/>
  <c r="DB1036" i="14"/>
  <c r="DO1036" i="14" s="1"/>
  <c r="DJ1036" i="14"/>
  <c r="DE1036" i="14"/>
  <c r="DR1036" i="14" s="1"/>
  <c r="DF1036" i="14"/>
  <c r="DS1036" i="14" s="1"/>
  <c r="DA1036" i="14"/>
  <c r="DN1036" i="14" s="1"/>
  <c r="DI1036" i="14"/>
  <c r="DV1036" i="14" s="1"/>
  <c r="CZ1040" i="14"/>
  <c r="DD1040" i="14"/>
  <c r="DH1040" i="14"/>
  <c r="DA1040" i="14"/>
  <c r="DE1040" i="14"/>
  <c r="DR1040" i="14" s="1"/>
  <c r="DI1040" i="14"/>
  <c r="DB1040" i="14"/>
  <c r="DF1040" i="14"/>
  <c r="DJ1040" i="14"/>
  <c r="DC1040" i="14"/>
  <c r="DP1040" i="14" s="1"/>
  <c r="DG1040" i="14"/>
  <c r="DT1040" i="14" s="1"/>
  <c r="DK1040" i="14"/>
  <c r="DC1045" i="14"/>
  <c r="DG1045" i="14"/>
  <c r="DK1045" i="14"/>
  <c r="DX1045" i="14" s="1"/>
  <c r="CZ1045" i="14"/>
  <c r="DD1045" i="14"/>
  <c r="DH1045" i="14"/>
  <c r="DA1045" i="14"/>
  <c r="DN1045" i="14" s="1"/>
  <c r="DE1045" i="14"/>
  <c r="DR1045" i="14" s="1"/>
  <c r="DI1045" i="14"/>
  <c r="DV1045" i="14" s="1"/>
  <c r="DF1045" i="14"/>
  <c r="DJ1045" i="14"/>
  <c r="DB1045" i="14"/>
  <c r="CZ1050" i="14"/>
  <c r="DD1050" i="14"/>
  <c r="DH1050" i="14"/>
  <c r="DA1050" i="14"/>
  <c r="DE1050" i="14"/>
  <c r="DI1050" i="14"/>
  <c r="DB1050" i="14"/>
  <c r="DF1050" i="14"/>
  <c r="DS1050" i="14" s="1"/>
  <c r="DJ1050" i="14"/>
  <c r="DK1050" i="14"/>
  <c r="DC1050" i="14"/>
  <c r="DG1050" i="14"/>
  <c r="DC1055" i="14"/>
  <c r="DP1055" i="14" s="1"/>
  <c r="DG1055" i="14"/>
  <c r="DT1055" i="14" s="1"/>
  <c r="DK1055" i="14"/>
  <c r="CZ1055" i="14"/>
  <c r="DD1055" i="14"/>
  <c r="DQ1055" i="14" s="1"/>
  <c r="DH1055" i="14"/>
  <c r="DU1055" i="14" s="1"/>
  <c r="DA1055" i="14"/>
  <c r="DE1055" i="14"/>
  <c r="DR1055" i="14" s="1"/>
  <c r="DI1055" i="14"/>
  <c r="DB1055" i="14"/>
  <c r="DO1055" i="14" s="1"/>
  <c r="DF1055" i="14"/>
  <c r="DS1055" i="14" s="1"/>
  <c r="DJ1055" i="14"/>
  <c r="DB1060" i="14"/>
  <c r="DO1060" i="14" s="1"/>
  <c r="DF1060" i="14"/>
  <c r="DS1060" i="14" s="1"/>
  <c r="DJ1060" i="14"/>
  <c r="DC1060" i="14"/>
  <c r="DP1060" i="14" s="1"/>
  <c r="DG1060" i="14"/>
  <c r="DK1060" i="14"/>
  <c r="CZ1060" i="14"/>
  <c r="DD1060" i="14"/>
  <c r="DH1060" i="14"/>
  <c r="DE1060" i="14"/>
  <c r="DR1060" i="14" s="1"/>
  <c r="DI1060" i="14"/>
  <c r="DV1060" i="14" s="1"/>
  <c r="DA1060" i="14"/>
  <c r="DN1060" i="14" s="1"/>
  <c r="DB1061" i="14"/>
  <c r="DO1061" i="14" s="1"/>
  <c r="DF1061" i="14"/>
  <c r="DJ1061" i="14"/>
  <c r="DC1061" i="14"/>
  <c r="DG1061" i="14"/>
  <c r="DT1061" i="14" s="1"/>
  <c r="DK1061" i="14"/>
  <c r="CZ1061" i="14"/>
  <c r="DD1061" i="14"/>
  <c r="DH1061" i="14"/>
  <c r="DI1061" i="14"/>
  <c r="DV1061" i="14" s="1"/>
  <c r="DA1061" i="14"/>
  <c r="DN1061" i="14" s="1"/>
  <c r="DE1061" i="14"/>
  <c r="DR1061" i="14" s="1"/>
  <c r="DA1067" i="14"/>
  <c r="DE1067" i="14"/>
  <c r="DR1067" i="14" s="1"/>
  <c r="DI1067" i="14"/>
  <c r="DB1067" i="14"/>
  <c r="DO1067" i="14" s="1"/>
  <c r="DF1067" i="14"/>
  <c r="DJ1067" i="14"/>
  <c r="DC1067" i="14"/>
  <c r="DG1067" i="14"/>
  <c r="DK1067" i="14"/>
  <c r="DH1067" i="14"/>
  <c r="DU1067" i="14" s="1"/>
  <c r="CZ1067" i="14"/>
  <c r="DD1067" i="14"/>
  <c r="DA1072" i="14"/>
  <c r="DN1072" i="14" s="1"/>
  <c r="DE1072" i="14"/>
  <c r="DR1072" i="14" s="1"/>
  <c r="DI1072" i="14"/>
  <c r="DV1072" i="14" s="1"/>
  <c r="DB1072" i="14"/>
  <c r="DO1072" i="14" s="1"/>
  <c r="DF1072" i="14"/>
  <c r="DS1072" i="14" s="1"/>
  <c r="DJ1072" i="14"/>
  <c r="DC1072" i="14"/>
  <c r="DG1072" i="14"/>
  <c r="DT1072" i="14" s="1"/>
  <c r="DK1072" i="14"/>
  <c r="CZ1072" i="14"/>
  <c r="DD1072" i="14"/>
  <c r="DQ1072" i="14" s="1"/>
  <c r="DH1072" i="14"/>
  <c r="DX1072" i="14"/>
  <c r="CZ1077" i="14"/>
  <c r="DD1077" i="14"/>
  <c r="DH1077" i="14"/>
  <c r="DA1077" i="14"/>
  <c r="DN1077" i="14" s="1"/>
  <c r="DE1077" i="14"/>
  <c r="DR1077" i="14" s="1"/>
  <c r="DI1077" i="14"/>
  <c r="DV1077" i="14" s="1"/>
  <c r="DB1077" i="14"/>
  <c r="DF1077" i="14"/>
  <c r="DS1077" i="14" s="1"/>
  <c r="DJ1077" i="14"/>
  <c r="DC1077" i="14"/>
  <c r="DP1077" i="14" s="1"/>
  <c r="DG1077" i="14"/>
  <c r="DK1077" i="14"/>
  <c r="DX1077" i="14" s="1"/>
  <c r="DA1081" i="14"/>
  <c r="DN1081" i="14" s="1"/>
  <c r="DE1081" i="14"/>
  <c r="DI1081" i="14"/>
  <c r="DB1081" i="14"/>
  <c r="DF1081" i="14"/>
  <c r="DJ1081" i="14"/>
  <c r="DC1081" i="14"/>
  <c r="DG1081" i="14"/>
  <c r="DK1081" i="14"/>
  <c r="CZ1081" i="14"/>
  <c r="DD1081" i="14"/>
  <c r="DH1081" i="14"/>
  <c r="DU1081" i="14" s="1"/>
  <c r="DC1086" i="14"/>
  <c r="DG1086" i="14"/>
  <c r="DK1086" i="14"/>
  <c r="DX1086" i="14" s="1"/>
  <c r="CZ1086" i="14"/>
  <c r="DD1086" i="14"/>
  <c r="DH1086" i="14"/>
  <c r="DA1086" i="14"/>
  <c r="DE1086" i="14"/>
  <c r="DI1086" i="14"/>
  <c r="DV1086" i="14" s="1"/>
  <c r="DB1086" i="14"/>
  <c r="DF1086" i="14"/>
  <c r="DJ1086" i="14"/>
  <c r="DC1090" i="14"/>
  <c r="DG1090" i="14"/>
  <c r="DK1090" i="14"/>
  <c r="DX1090" i="14" s="1"/>
  <c r="CZ1090" i="14"/>
  <c r="DD1090" i="14"/>
  <c r="DH1090" i="14"/>
  <c r="DA1090" i="14"/>
  <c r="DN1090" i="14" s="1"/>
  <c r="DE1090" i="14"/>
  <c r="DR1090" i="14" s="1"/>
  <c r="DI1090" i="14"/>
  <c r="DJ1090" i="14"/>
  <c r="DB1090" i="14"/>
  <c r="DF1090" i="14"/>
  <c r="CS1091" i="14"/>
  <c r="DC1095" i="14"/>
  <c r="DG1095" i="14"/>
  <c r="DK1095" i="14"/>
  <c r="CZ1095" i="14"/>
  <c r="DD1095" i="14"/>
  <c r="DH1095" i="14"/>
  <c r="DA1095" i="14"/>
  <c r="DE1095" i="14"/>
  <c r="DI1095" i="14"/>
  <c r="DJ1095" i="14"/>
  <c r="DB1095" i="14"/>
  <c r="DO1095" i="14" s="1"/>
  <c r="DF1095" i="14"/>
  <c r="CW1095" i="14"/>
  <c r="CZ1102" i="14"/>
  <c r="DD1102" i="14"/>
  <c r="DH1102" i="14"/>
  <c r="DA1102" i="14"/>
  <c r="DN1102" i="14" s="1"/>
  <c r="DE1102" i="14"/>
  <c r="DR1102" i="14" s="1"/>
  <c r="DI1102" i="14"/>
  <c r="DV1102" i="14" s="1"/>
  <c r="DB1102" i="14"/>
  <c r="DF1102" i="14"/>
  <c r="DJ1102" i="14"/>
  <c r="DC1102" i="14"/>
  <c r="DP1102" i="14" s="1"/>
  <c r="DG1102" i="14"/>
  <c r="DK1102" i="14"/>
  <c r="DB1106" i="14"/>
  <c r="DO1106" i="14" s="1"/>
  <c r="DF1106" i="14"/>
  <c r="DJ1106" i="14"/>
  <c r="DC1106" i="14"/>
  <c r="DG1106" i="14"/>
  <c r="DT1106" i="14" s="1"/>
  <c r="DK1106" i="14"/>
  <c r="DX1106" i="14" s="1"/>
  <c r="CZ1106" i="14"/>
  <c r="DM1106" i="14" s="1"/>
  <c r="DD1106" i="14"/>
  <c r="DH1106" i="14"/>
  <c r="DU1106" i="14" s="1"/>
  <c r="DI1106" i="14"/>
  <c r="DV1106" i="14" s="1"/>
  <c r="DA1106" i="14"/>
  <c r="DN1106" i="14" s="1"/>
  <c r="DE1106" i="14"/>
  <c r="DR1106" i="14" s="1"/>
  <c r="CS1107" i="14"/>
  <c r="DA1112" i="14"/>
  <c r="DE1112" i="14"/>
  <c r="DI1112" i="14"/>
  <c r="DB1112" i="14"/>
  <c r="DF1112" i="14"/>
  <c r="DJ1112" i="14"/>
  <c r="DC1112" i="14"/>
  <c r="DG1112" i="14"/>
  <c r="DT1112" i="14" s="1"/>
  <c r="DK1112" i="14"/>
  <c r="DX1112" i="14" s="1"/>
  <c r="CZ1112" i="14"/>
  <c r="DD1112" i="14"/>
  <c r="DH1112" i="14"/>
  <c r="DA1113" i="14"/>
  <c r="DN1113" i="14" s="1"/>
  <c r="DE1113" i="14"/>
  <c r="DR1113" i="14" s="1"/>
  <c r="DI1113" i="14"/>
  <c r="DV1113" i="14" s="1"/>
  <c r="DB1113" i="14"/>
  <c r="DF1113" i="14"/>
  <c r="DS1113" i="14" s="1"/>
  <c r="DJ1113" i="14"/>
  <c r="DC1113" i="14"/>
  <c r="DP1113" i="14" s="1"/>
  <c r="DG1113" i="14"/>
  <c r="DK1113" i="14"/>
  <c r="DH1113" i="14"/>
  <c r="CZ1113" i="14"/>
  <c r="DM1113" i="14" s="1"/>
  <c r="DD1113" i="14"/>
  <c r="DA1114" i="14"/>
  <c r="DE1114" i="14"/>
  <c r="DR1114" i="14" s="1"/>
  <c r="DI1114" i="14"/>
  <c r="DB1114" i="14"/>
  <c r="DF1114" i="14"/>
  <c r="DS1114" i="14" s="1"/>
  <c r="DJ1114" i="14"/>
  <c r="DC1114" i="14"/>
  <c r="DG1114" i="14"/>
  <c r="DK1114" i="14"/>
  <c r="CZ1114" i="14"/>
  <c r="DD1114" i="14"/>
  <c r="DH1114" i="14"/>
  <c r="DU1114" i="14" s="1"/>
  <c r="DC1119" i="14"/>
  <c r="DG1119" i="14"/>
  <c r="DK1119" i="14"/>
  <c r="DX1119" i="14" s="1"/>
  <c r="CZ1119" i="14"/>
  <c r="DM1119" i="14" s="1"/>
  <c r="DD1119" i="14"/>
  <c r="DH1119" i="14"/>
  <c r="DA1119" i="14"/>
  <c r="DN1119" i="14" s="1"/>
  <c r="DE1119" i="14"/>
  <c r="DR1119" i="14" s="1"/>
  <c r="DI1119" i="14"/>
  <c r="DV1119" i="14" s="1"/>
  <c r="DB1119" i="14"/>
  <c r="DO1119" i="14" s="1"/>
  <c r="DF1119" i="14"/>
  <c r="DS1119" i="14" s="1"/>
  <c r="DJ1119" i="14"/>
  <c r="DC1123" i="14"/>
  <c r="DG1123" i="14"/>
  <c r="DK1123" i="14"/>
  <c r="CZ1123" i="14"/>
  <c r="DD1123" i="14"/>
  <c r="DH1123" i="14"/>
  <c r="DA1123" i="14"/>
  <c r="DE1123" i="14"/>
  <c r="DI1123" i="14"/>
  <c r="DB1123" i="14"/>
  <c r="DF1123" i="14"/>
  <c r="DJ1123" i="14"/>
  <c r="CW1123" i="14"/>
  <c r="DC776" i="14"/>
  <c r="DP776" i="14" s="1"/>
  <c r="DG776" i="14"/>
  <c r="DK776" i="14"/>
  <c r="CZ776" i="14"/>
  <c r="DD776" i="14"/>
  <c r="DH776" i="14"/>
  <c r="DA776" i="14"/>
  <c r="DE776" i="14"/>
  <c r="DI776" i="14"/>
  <c r="DB776" i="14"/>
  <c r="DF776" i="14"/>
  <c r="DJ776" i="14"/>
  <c r="DA779" i="14"/>
  <c r="DE779" i="14"/>
  <c r="DI779" i="14"/>
  <c r="DB779" i="14"/>
  <c r="DF779" i="14"/>
  <c r="DJ779" i="14"/>
  <c r="DC779" i="14"/>
  <c r="DG779" i="14"/>
  <c r="DK779" i="14"/>
  <c r="DX779" i="14" s="1"/>
  <c r="CZ779" i="14"/>
  <c r="DD779" i="14"/>
  <c r="DH779" i="14"/>
  <c r="CQ785" i="14"/>
  <c r="CM787" i="14"/>
  <c r="DA791" i="14"/>
  <c r="DE791" i="14"/>
  <c r="DI791" i="14"/>
  <c r="DB791" i="14"/>
  <c r="DF791" i="14"/>
  <c r="DS791" i="14" s="1"/>
  <c r="DJ791" i="14"/>
  <c r="DC791" i="14"/>
  <c r="DG791" i="14"/>
  <c r="DK791" i="14"/>
  <c r="CZ791" i="14"/>
  <c r="DD791" i="14"/>
  <c r="DH791" i="14"/>
  <c r="CP793" i="14"/>
  <c r="CP795" i="14"/>
  <c r="DC845" i="14"/>
  <c r="DG845" i="14"/>
  <c r="DK845" i="14"/>
  <c r="DX845" i="14" s="1"/>
  <c r="DA845" i="14"/>
  <c r="DE845" i="14"/>
  <c r="DI845" i="14"/>
  <c r="DF845" i="14"/>
  <c r="CZ845" i="14"/>
  <c r="DM845" i="14" s="1"/>
  <c r="DH845" i="14"/>
  <c r="DB845" i="14"/>
  <c r="DJ845" i="14"/>
  <c r="DD845" i="14"/>
  <c r="CS864" i="14"/>
  <c r="CR871" i="14"/>
  <c r="CL950" i="14"/>
  <c r="CP953" i="14"/>
  <c r="CL969" i="14"/>
  <c r="CT981" i="14"/>
  <c r="CL985" i="14"/>
  <c r="CT997" i="14"/>
  <c r="CL1001" i="14"/>
  <c r="CP1013" i="14"/>
  <c r="CT1017" i="14"/>
  <c r="CP1095" i="14"/>
  <c r="CP1111" i="14"/>
  <c r="CL1123" i="14"/>
  <c r="CN775" i="14"/>
  <c r="CR776" i="14"/>
  <c r="CV777" i="14"/>
  <c r="CR779" i="14"/>
  <c r="CV780" i="14"/>
  <c r="CR782" i="14"/>
  <c r="CV784" i="14"/>
  <c r="CN786" i="14"/>
  <c r="CR787" i="14"/>
  <c r="CN789" i="14"/>
  <c r="CR790" i="14"/>
  <c r="CV791" i="14"/>
  <c r="CM793" i="14"/>
  <c r="CZ796" i="14"/>
  <c r="DM796" i="14" s="1"/>
  <c r="DD796" i="14"/>
  <c r="DH796" i="14"/>
  <c r="DB796" i="14"/>
  <c r="DO796" i="14" s="1"/>
  <c r="DF796" i="14"/>
  <c r="DS796" i="14" s="1"/>
  <c r="DJ796" i="14"/>
  <c r="DG796" i="14"/>
  <c r="DT796" i="14" s="1"/>
  <c r="DA796" i="14"/>
  <c r="DI796" i="14"/>
  <c r="DV796" i="14" s="1"/>
  <c r="DC796" i="14"/>
  <c r="DP796" i="14" s="1"/>
  <c r="DK796" i="14"/>
  <c r="DX796" i="14" s="1"/>
  <c r="DE796" i="14"/>
  <c r="CZ799" i="14"/>
  <c r="DM799" i="14" s="1"/>
  <c r="DD799" i="14"/>
  <c r="DQ799" i="14" s="1"/>
  <c r="DH799" i="14"/>
  <c r="DB799" i="14"/>
  <c r="DF799" i="14"/>
  <c r="DJ799" i="14"/>
  <c r="DC799" i="14"/>
  <c r="DP799" i="14" s="1"/>
  <c r="DK799" i="14"/>
  <c r="DX799" i="14" s="1"/>
  <c r="DE799" i="14"/>
  <c r="DG799" i="14"/>
  <c r="DT799" i="14" s="1"/>
  <c r="DA799" i="14"/>
  <c r="DI799" i="14"/>
  <c r="CQ800" i="14"/>
  <c r="CN811" i="14"/>
  <c r="CR812" i="14"/>
  <c r="CV813" i="14"/>
  <c r="CN816" i="14"/>
  <c r="CQ817" i="14"/>
  <c r="CM818" i="14"/>
  <c r="CM819" i="14"/>
  <c r="CZ821" i="14"/>
  <c r="DD821" i="14"/>
  <c r="DH821" i="14"/>
  <c r="DA821" i="14"/>
  <c r="DE821" i="14"/>
  <c r="DI821" i="14"/>
  <c r="DC821" i="14"/>
  <c r="DP821" i="14" s="1"/>
  <c r="DG821" i="14"/>
  <c r="DK821" i="14"/>
  <c r="DB821" i="14"/>
  <c r="DF821" i="14"/>
  <c r="DJ821" i="14"/>
  <c r="CU821" i="14"/>
  <c r="CQ822" i="14"/>
  <c r="CM823" i="14"/>
  <c r="CM824" i="14"/>
  <c r="CS834" i="14"/>
  <c r="CW838" i="14"/>
  <c r="CR841" i="14"/>
  <c r="CV842" i="14"/>
  <c r="CN844" i="14"/>
  <c r="CR845" i="14"/>
  <c r="CV846" i="14"/>
  <c r="CN848" i="14"/>
  <c r="CQ849" i="14"/>
  <c r="CZ852" i="14"/>
  <c r="DD852" i="14"/>
  <c r="DH852" i="14"/>
  <c r="DB852" i="14"/>
  <c r="DF852" i="14"/>
  <c r="DS852" i="14" s="1"/>
  <c r="DJ852" i="14"/>
  <c r="DC852" i="14"/>
  <c r="DK852" i="14"/>
  <c r="DE852" i="14"/>
  <c r="DG852" i="14"/>
  <c r="DA852" i="14"/>
  <c r="DI852" i="14"/>
  <c r="CU852" i="14"/>
  <c r="CQ853" i="14"/>
  <c r="CM854" i="14"/>
  <c r="DC856" i="14"/>
  <c r="DG856" i="14"/>
  <c r="DK856" i="14"/>
  <c r="CZ856" i="14"/>
  <c r="DD856" i="14"/>
  <c r="DH856" i="14"/>
  <c r="DA856" i="14"/>
  <c r="DE856" i="14"/>
  <c r="DI856" i="14"/>
  <c r="DB856" i="14"/>
  <c r="DF856" i="14"/>
  <c r="DJ856" i="14"/>
  <c r="CU856" i="14"/>
  <c r="DV856" i="14" s="1"/>
  <c r="CV873" i="14"/>
  <c r="DA875" i="14"/>
  <c r="DE875" i="14"/>
  <c r="DI875" i="14"/>
  <c r="DB875" i="14"/>
  <c r="DF875" i="14"/>
  <c r="DJ875" i="14"/>
  <c r="DC875" i="14"/>
  <c r="DG875" i="14"/>
  <c r="DT875" i="14" s="1"/>
  <c r="DK875" i="14"/>
  <c r="CZ875" i="14"/>
  <c r="DD875" i="14"/>
  <c r="DH875" i="14"/>
  <c r="DU875" i="14" s="1"/>
  <c r="DA876" i="14"/>
  <c r="DE876" i="14"/>
  <c r="DI876" i="14"/>
  <c r="DB876" i="14"/>
  <c r="DO876" i="14" s="1"/>
  <c r="DF876" i="14"/>
  <c r="DJ876" i="14"/>
  <c r="DC876" i="14"/>
  <c r="DG876" i="14"/>
  <c r="DK876" i="14"/>
  <c r="DH876" i="14"/>
  <c r="DU876" i="14" s="1"/>
  <c r="CZ876" i="14"/>
  <c r="DD876" i="14"/>
  <c r="CU877" i="14"/>
  <c r="CZ880" i="14"/>
  <c r="DM880" i="14" s="1"/>
  <c r="DD880" i="14"/>
  <c r="DQ880" i="14" s="1"/>
  <c r="DH880" i="14"/>
  <c r="DA880" i="14"/>
  <c r="DE880" i="14"/>
  <c r="DI880" i="14"/>
  <c r="DB880" i="14"/>
  <c r="DO880" i="14" s="1"/>
  <c r="DF880" i="14"/>
  <c r="DJ880" i="14"/>
  <c r="DC880" i="14"/>
  <c r="DG880" i="14"/>
  <c r="DK880" i="14"/>
  <c r="CT894" i="14"/>
  <c r="CL898" i="14"/>
  <c r="CT906" i="14"/>
  <c r="CL914" i="14"/>
  <c r="CP917" i="14"/>
  <c r="CT939" i="14"/>
  <c r="CN799" i="14"/>
  <c r="CR800" i="14"/>
  <c r="DB806" i="14"/>
  <c r="DF806" i="14"/>
  <c r="DS806" i="14" s="1"/>
  <c r="DJ806" i="14"/>
  <c r="CZ806" i="14"/>
  <c r="DD806" i="14"/>
  <c r="DH806" i="14"/>
  <c r="DA806" i="14"/>
  <c r="DI806" i="14"/>
  <c r="DC806" i="14"/>
  <c r="DP806" i="14" s="1"/>
  <c r="DK806" i="14"/>
  <c r="DE806" i="14"/>
  <c r="DG806" i="14"/>
  <c r="DA809" i="14"/>
  <c r="DN809" i="14" s="1"/>
  <c r="DE809" i="14"/>
  <c r="DR809" i="14" s="1"/>
  <c r="DI809" i="14"/>
  <c r="DV809" i="14" s="1"/>
  <c r="DB809" i="14"/>
  <c r="DO809" i="14" s="1"/>
  <c r="DF809" i="14"/>
  <c r="DS809" i="14" s="1"/>
  <c r="DJ809" i="14"/>
  <c r="DC809" i="14"/>
  <c r="DP809" i="14" s="1"/>
  <c r="DG809" i="14"/>
  <c r="CZ809" i="14"/>
  <c r="DM809" i="14" s="1"/>
  <c r="DD809" i="14"/>
  <c r="DH809" i="14"/>
  <c r="DK809" i="14"/>
  <c r="DX809" i="14" s="1"/>
  <c r="CW810" i="14"/>
  <c r="CO812" i="14"/>
  <c r="CW813" i="14"/>
  <c r="CS816" i="14"/>
  <c r="CR818" i="14"/>
  <c r="CV819" i="14"/>
  <c r="CN821" i="14"/>
  <c r="CR822" i="14"/>
  <c r="CV823" i="14"/>
  <c r="DB827" i="14"/>
  <c r="DF827" i="14"/>
  <c r="DS827" i="14" s="1"/>
  <c r="DJ827" i="14"/>
  <c r="DC827" i="14"/>
  <c r="DP827" i="14" s="1"/>
  <c r="DG827" i="14"/>
  <c r="DK827" i="14"/>
  <c r="DA827" i="14"/>
  <c r="DE827" i="14"/>
  <c r="DI827" i="14"/>
  <c r="DD827" i="14"/>
  <c r="DH827" i="14"/>
  <c r="CZ827" i="14"/>
  <c r="CQ828" i="14"/>
  <c r="DB830" i="14"/>
  <c r="DF830" i="14"/>
  <c r="DS830" i="14" s="1"/>
  <c r="DJ830" i="14"/>
  <c r="DC830" i="14"/>
  <c r="DG830" i="14"/>
  <c r="DK830" i="14"/>
  <c r="DA830" i="14"/>
  <c r="DE830" i="14"/>
  <c r="DI830" i="14"/>
  <c r="DH830" i="14"/>
  <c r="CZ830" i="14"/>
  <c r="DD830" i="14"/>
  <c r="CL833" i="14"/>
  <c r="CS841" i="14"/>
  <c r="CW843" i="14"/>
  <c r="CO846" i="14"/>
  <c r="CS848" i="14"/>
  <c r="CV850" i="14"/>
  <c r="CV852" i="14"/>
  <c r="CN855" i="14"/>
  <c r="CQ857" i="14"/>
  <c r="CU858" i="14"/>
  <c r="CQ864" i="14"/>
  <c r="CW873" i="14"/>
  <c r="CN878" i="14"/>
  <c r="CR880" i="14"/>
  <c r="CM882" i="14"/>
  <c r="DA899" i="14"/>
  <c r="DE899" i="14"/>
  <c r="DR899" i="14" s="1"/>
  <c r="DI899" i="14"/>
  <c r="DB899" i="14"/>
  <c r="DO899" i="14" s="1"/>
  <c r="DF899" i="14"/>
  <c r="DJ899" i="14"/>
  <c r="DC899" i="14"/>
  <c r="DP899" i="14" s="1"/>
  <c r="DG899" i="14"/>
  <c r="DK899" i="14"/>
  <c r="DH899" i="14"/>
  <c r="CZ899" i="14"/>
  <c r="DD899" i="14"/>
  <c r="CZ906" i="14"/>
  <c r="DD906" i="14"/>
  <c r="DQ906" i="14" s="1"/>
  <c r="DH906" i="14"/>
  <c r="DA906" i="14"/>
  <c r="DE906" i="14"/>
  <c r="DI906" i="14"/>
  <c r="DB906" i="14"/>
  <c r="DF906" i="14"/>
  <c r="DJ906" i="14"/>
  <c r="DG906" i="14"/>
  <c r="DK906" i="14"/>
  <c r="DC906" i="14"/>
  <c r="CQ914" i="14"/>
  <c r="CU915" i="14"/>
  <c r="CQ917" i="14"/>
  <c r="DA928" i="14"/>
  <c r="DN928" i="14" s="1"/>
  <c r="DE928" i="14"/>
  <c r="DI928" i="14"/>
  <c r="DB928" i="14"/>
  <c r="DO928" i="14" s="1"/>
  <c r="DF928" i="14"/>
  <c r="DS928" i="14" s="1"/>
  <c r="DJ928" i="14"/>
  <c r="DC928" i="14"/>
  <c r="DP928" i="14" s="1"/>
  <c r="DG928" i="14"/>
  <c r="DT928" i="14" s="1"/>
  <c r="DK928" i="14"/>
  <c r="DX928" i="14" s="1"/>
  <c r="CZ928" i="14"/>
  <c r="DD928" i="14"/>
  <c r="DH928" i="14"/>
  <c r="CU931" i="14"/>
  <c r="CQ932" i="14"/>
  <c r="CM933" i="14"/>
  <c r="DB938" i="14"/>
  <c r="DO938" i="14" s="1"/>
  <c r="DF938" i="14"/>
  <c r="DS938" i="14" s="1"/>
  <c r="DJ938" i="14"/>
  <c r="DC938" i="14"/>
  <c r="DP938" i="14" s="1"/>
  <c r="DG938" i="14"/>
  <c r="DT938" i="14" s="1"/>
  <c r="DK938" i="14"/>
  <c r="DX938" i="14" s="1"/>
  <c r="CZ938" i="14"/>
  <c r="DD938" i="14"/>
  <c r="DH938" i="14"/>
  <c r="DA938" i="14"/>
  <c r="DE938" i="14"/>
  <c r="DR938" i="14" s="1"/>
  <c r="DI938" i="14"/>
  <c r="CU938" i="14"/>
  <c r="CQ939" i="14"/>
  <c r="CM940" i="14"/>
  <c r="DB859" i="14"/>
  <c r="DF859" i="14"/>
  <c r="DS859" i="14" s="1"/>
  <c r="DJ859" i="14"/>
  <c r="DC859" i="14"/>
  <c r="DG859" i="14"/>
  <c r="DK859" i="14"/>
  <c r="DX859" i="14" s="1"/>
  <c r="CZ859" i="14"/>
  <c r="DD859" i="14"/>
  <c r="DH859" i="14"/>
  <c r="DA859" i="14"/>
  <c r="DE859" i="14"/>
  <c r="DR859" i="14" s="1"/>
  <c r="DI859" i="14"/>
  <c r="CT867" i="14"/>
  <c r="DA910" i="14"/>
  <c r="DE910" i="14"/>
  <c r="DI910" i="14"/>
  <c r="DB910" i="14"/>
  <c r="DO910" i="14" s="1"/>
  <c r="DF910" i="14"/>
  <c r="DJ910" i="14"/>
  <c r="DG910" i="14"/>
  <c r="CZ910" i="14"/>
  <c r="DH910" i="14"/>
  <c r="DC910" i="14"/>
  <c r="DP910" i="14" s="1"/>
  <c r="DK910" i="14"/>
  <c r="DD910" i="14"/>
  <c r="DA916" i="14"/>
  <c r="DE916" i="14"/>
  <c r="DI916" i="14"/>
  <c r="DB916" i="14"/>
  <c r="DF916" i="14"/>
  <c r="DS916" i="14" s="1"/>
  <c r="DJ916" i="14"/>
  <c r="DC916" i="14"/>
  <c r="DP916" i="14" s="1"/>
  <c r="DG916" i="14"/>
  <c r="DK916" i="14"/>
  <c r="DX916" i="14" s="1"/>
  <c r="DH916" i="14"/>
  <c r="CZ916" i="14"/>
  <c r="DD916" i="14"/>
  <c r="CZ921" i="14"/>
  <c r="DD921" i="14"/>
  <c r="DH921" i="14"/>
  <c r="DU921" i="14" s="1"/>
  <c r="DA921" i="14"/>
  <c r="DE921" i="14"/>
  <c r="DR921" i="14" s="1"/>
  <c r="DI921" i="14"/>
  <c r="DB921" i="14"/>
  <c r="DO921" i="14" s="1"/>
  <c r="DF921" i="14"/>
  <c r="DS921" i="14" s="1"/>
  <c r="DJ921" i="14"/>
  <c r="DK921" i="14"/>
  <c r="DX921" i="14" s="1"/>
  <c r="DC921" i="14"/>
  <c r="DG921" i="14"/>
  <c r="CR950" i="14"/>
  <c r="CN953" i="14"/>
  <c r="CR981" i="14"/>
  <c r="CR985" i="14"/>
  <c r="CR997" i="14"/>
  <c r="CR1001" i="14"/>
  <c r="CV1013" i="14"/>
  <c r="CR1095" i="14"/>
  <c r="CN1111" i="14"/>
  <c r="CR1123" i="14"/>
  <c r="CQ834" i="14"/>
  <c r="DA837" i="14"/>
  <c r="DE837" i="14"/>
  <c r="DR837" i="14" s="1"/>
  <c r="DI837" i="14"/>
  <c r="DB837" i="14"/>
  <c r="DO837" i="14" s="1"/>
  <c r="DF837" i="14"/>
  <c r="DJ837" i="14"/>
  <c r="CZ837" i="14"/>
  <c r="DD837" i="14"/>
  <c r="DQ837" i="14" s="1"/>
  <c r="DH837" i="14"/>
  <c r="DG837" i="14"/>
  <c r="DK837" i="14"/>
  <c r="DX837" i="14" s="1"/>
  <c r="DC837" i="14"/>
  <c r="CM867" i="14"/>
  <c r="CZ869" i="14"/>
  <c r="DD869" i="14"/>
  <c r="DQ869" i="14" s="1"/>
  <c r="DH869" i="14"/>
  <c r="DA869" i="14"/>
  <c r="DN869" i="14" s="1"/>
  <c r="DE869" i="14"/>
  <c r="DR869" i="14" s="1"/>
  <c r="DI869" i="14"/>
  <c r="DV869" i="14" s="1"/>
  <c r="DB869" i="14"/>
  <c r="DO869" i="14" s="1"/>
  <c r="DF869" i="14"/>
  <c r="DS869" i="14" s="1"/>
  <c r="DJ869" i="14"/>
  <c r="DG869" i="14"/>
  <c r="DT869" i="14" s="1"/>
  <c r="DK869" i="14"/>
  <c r="DC869" i="14"/>
  <c r="DP869" i="14" s="1"/>
  <c r="DB873" i="14"/>
  <c r="DF873" i="14"/>
  <c r="DJ873" i="14"/>
  <c r="DC873" i="14"/>
  <c r="DG873" i="14"/>
  <c r="DT873" i="14" s="1"/>
  <c r="DK873" i="14"/>
  <c r="CZ873" i="14"/>
  <c r="DD873" i="14"/>
  <c r="DH873" i="14"/>
  <c r="DA873" i="14"/>
  <c r="DE873" i="14"/>
  <c r="DI873" i="14"/>
  <c r="CP873" i="14"/>
  <c r="CS877" i="14"/>
  <c r="CR939" i="14"/>
  <c r="DC774" i="14"/>
  <c r="DG774" i="14"/>
  <c r="DT774" i="14" s="1"/>
  <c r="DK774" i="14"/>
  <c r="CZ774" i="14"/>
  <c r="DD774" i="14"/>
  <c r="DH774" i="14"/>
  <c r="DA774" i="14"/>
  <c r="DE774" i="14"/>
  <c r="DI774" i="14"/>
  <c r="DB774" i="14"/>
  <c r="DF774" i="14"/>
  <c r="DJ774" i="14"/>
  <c r="DC783" i="14"/>
  <c r="DP783" i="14" s="1"/>
  <c r="DG783" i="14"/>
  <c r="DT783" i="14" s="1"/>
  <c r="DK783" i="14"/>
  <c r="DX783" i="14" s="1"/>
  <c r="CZ783" i="14"/>
  <c r="DM783" i="14" s="1"/>
  <c r="DD783" i="14"/>
  <c r="DQ783" i="14" s="1"/>
  <c r="DH783" i="14"/>
  <c r="DU783" i="14" s="1"/>
  <c r="DA783" i="14"/>
  <c r="DN783" i="14" s="1"/>
  <c r="DE783" i="14"/>
  <c r="DI783" i="14"/>
  <c r="DV783" i="14" s="1"/>
  <c r="DB783" i="14"/>
  <c r="DO783" i="14" s="1"/>
  <c r="DF783" i="14"/>
  <c r="DJ783" i="14"/>
  <c r="CU785" i="14"/>
  <c r="CQ787" i="14"/>
  <c r="CU788" i="14"/>
  <c r="CM790" i="14"/>
  <c r="CL795" i="14"/>
  <c r="CU810" i="14"/>
  <c r="CQ811" i="14"/>
  <c r="CM812" i="14"/>
  <c r="DC814" i="14"/>
  <c r="DG814" i="14"/>
  <c r="DK814" i="14"/>
  <c r="DX814" i="14" s="1"/>
  <c r="CZ814" i="14"/>
  <c r="DD814" i="14"/>
  <c r="DH814" i="14"/>
  <c r="DB814" i="14"/>
  <c r="DF814" i="14"/>
  <c r="DJ814" i="14"/>
  <c r="DI814" i="14"/>
  <c r="DA814" i="14"/>
  <c r="DE814" i="14"/>
  <c r="CU814" i="14"/>
  <c r="CM816" i="14"/>
  <c r="CP824" i="14"/>
  <c r="CN834" i="14"/>
  <c r="CU844" i="14"/>
  <c r="CT852" i="14"/>
  <c r="CT854" i="14"/>
  <c r="CT856" i="14"/>
  <c r="CT877" i="14"/>
  <c r="CS906" i="14"/>
  <c r="CW917" i="14"/>
  <c r="CO939" i="14"/>
  <c r="DC950" i="14"/>
  <c r="DP950" i="14" s="1"/>
  <c r="DG950" i="14"/>
  <c r="DK950" i="14"/>
  <c r="CZ950" i="14"/>
  <c r="DD950" i="14"/>
  <c r="DH950" i="14"/>
  <c r="DA950" i="14"/>
  <c r="DE950" i="14"/>
  <c r="DI950" i="14"/>
  <c r="DB950" i="14"/>
  <c r="DF950" i="14"/>
  <c r="DJ950" i="14"/>
  <c r="CW950" i="14"/>
  <c r="DB954" i="14"/>
  <c r="DF954" i="14"/>
  <c r="DJ954" i="14"/>
  <c r="DC954" i="14"/>
  <c r="DG954" i="14"/>
  <c r="DK954" i="14"/>
  <c r="CZ954" i="14"/>
  <c r="DD954" i="14"/>
  <c r="DQ954" i="14" s="1"/>
  <c r="DH954" i="14"/>
  <c r="DI954" i="14"/>
  <c r="DA954" i="14"/>
  <c r="DN954" i="14" s="1"/>
  <c r="DE954" i="14"/>
  <c r="DA958" i="14"/>
  <c r="DE958" i="14"/>
  <c r="DR958" i="14" s="1"/>
  <c r="DI958" i="14"/>
  <c r="DB958" i="14"/>
  <c r="DO958" i="14" s="1"/>
  <c r="DF958" i="14"/>
  <c r="DJ958" i="14"/>
  <c r="DC958" i="14"/>
  <c r="DG958" i="14"/>
  <c r="DK958" i="14"/>
  <c r="DH958" i="14"/>
  <c r="CZ958" i="14"/>
  <c r="DD958" i="14"/>
  <c r="DX958" i="14"/>
  <c r="DA962" i="14"/>
  <c r="DE962" i="14"/>
  <c r="DI962" i="14"/>
  <c r="DB962" i="14"/>
  <c r="DF962" i="14"/>
  <c r="DS962" i="14" s="1"/>
  <c r="DJ962" i="14"/>
  <c r="DC962" i="14"/>
  <c r="DG962" i="14"/>
  <c r="DK962" i="14"/>
  <c r="CZ962" i="14"/>
  <c r="DD962" i="14"/>
  <c r="DQ962" i="14" s="1"/>
  <c r="DH962" i="14"/>
  <c r="DA966" i="14"/>
  <c r="DN966" i="14" s="1"/>
  <c r="DE966" i="14"/>
  <c r="DR966" i="14" s="1"/>
  <c r="DI966" i="14"/>
  <c r="DV966" i="14" s="1"/>
  <c r="DB966" i="14"/>
  <c r="DO966" i="14" s="1"/>
  <c r="DF966" i="14"/>
  <c r="DS966" i="14" s="1"/>
  <c r="DJ966" i="14"/>
  <c r="DC966" i="14"/>
  <c r="DG966" i="14"/>
  <c r="DK966" i="14"/>
  <c r="DH966" i="14"/>
  <c r="CZ966" i="14"/>
  <c r="DD966" i="14"/>
  <c r="DA967" i="14"/>
  <c r="DE967" i="14"/>
  <c r="DI967" i="14"/>
  <c r="DB967" i="14"/>
  <c r="DF967" i="14"/>
  <c r="DJ967" i="14"/>
  <c r="DC967" i="14"/>
  <c r="DG967" i="14"/>
  <c r="DT967" i="14" s="1"/>
  <c r="DK967" i="14"/>
  <c r="CZ967" i="14"/>
  <c r="DD967" i="14"/>
  <c r="DH967" i="14"/>
  <c r="CO969" i="14"/>
  <c r="DA971" i="14"/>
  <c r="DN971" i="14" s="1"/>
  <c r="DE971" i="14"/>
  <c r="DR971" i="14" s="1"/>
  <c r="DI971" i="14"/>
  <c r="DV971" i="14" s="1"/>
  <c r="DB971" i="14"/>
  <c r="DO971" i="14" s="1"/>
  <c r="DF971" i="14"/>
  <c r="DS971" i="14" s="1"/>
  <c r="DJ971" i="14"/>
  <c r="DC971" i="14"/>
  <c r="DG971" i="14"/>
  <c r="DK971" i="14"/>
  <c r="DX971" i="14" s="1"/>
  <c r="CZ971" i="14"/>
  <c r="DD971" i="14"/>
  <c r="DH971" i="14"/>
  <c r="CZ976" i="14"/>
  <c r="DD976" i="14"/>
  <c r="DH976" i="14"/>
  <c r="DA976" i="14"/>
  <c r="DN976" i="14" s="1"/>
  <c r="DE976" i="14"/>
  <c r="DI976" i="14"/>
  <c r="DB976" i="14"/>
  <c r="DF976" i="14"/>
  <c r="DJ976" i="14"/>
  <c r="DC976" i="14"/>
  <c r="DG976" i="14"/>
  <c r="DK976" i="14"/>
  <c r="DC982" i="14"/>
  <c r="DG982" i="14"/>
  <c r="DT982" i="14" s="1"/>
  <c r="DK982" i="14"/>
  <c r="CZ982" i="14"/>
  <c r="DD982" i="14"/>
  <c r="DH982" i="14"/>
  <c r="DA982" i="14"/>
  <c r="DE982" i="14"/>
  <c r="DI982" i="14"/>
  <c r="DV982" i="14" s="1"/>
  <c r="DJ982" i="14"/>
  <c r="DB982" i="14"/>
  <c r="DO982" i="14" s="1"/>
  <c r="DF982" i="14"/>
  <c r="DC983" i="14"/>
  <c r="DP983" i="14" s="1"/>
  <c r="DG983" i="14"/>
  <c r="DT983" i="14" s="1"/>
  <c r="DK983" i="14"/>
  <c r="DX983" i="14" s="1"/>
  <c r="CZ983" i="14"/>
  <c r="DD983" i="14"/>
  <c r="DH983" i="14"/>
  <c r="DA983" i="14"/>
  <c r="DN983" i="14" s="1"/>
  <c r="DE983" i="14"/>
  <c r="DR983" i="14" s="1"/>
  <c r="DI983" i="14"/>
  <c r="DV983" i="14" s="1"/>
  <c r="DB983" i="14"/>
  <c r="DO983" i="14" s="1"/>
  <c r="DF983" i="14"/>
  <c r="DS983" i="14" s="1"/>
  <c r="DJ983" i="14"/>
  <c r="DC984" i="14"/>
  <c r="DG984" i="14"/>
  <c r="DK984" i="14"/>
  <c r="CZ984" i="14"/>
  <c r="DD984" i="14"/>
  <c r="DH984" i="14"/>
  <c r="DA984" i="14"/>
  <c r="DE984" i="14"/>
  <c r="DI984" i="14"/>
  <c r="DJ984" i="14"/>
  <c r="DB984" i="14"/>
  <c r="DF984" i="14"/>
  <c r="CS985" i="14"/>
  <c r="DC989" i="14"/>
  <c r="DG989" i="14"/>
  <c r="DK989" i="14"/>
  <c r="DX989" i="14" s="1"/>
  <c r="CZ989" i="14"/>
  <c r="DD989" i="14"/>
  <c r="DH989" i="14"/>
  <c r="DA989" i="14"/>
  <c r="DE989" i="14"/>
  <c r="DR989" i="14" s="1"/>
  <c r="DI989" i="14"/>
  <c r="DB989" i="14"/>
  <c r="DF989" i="14"/>
  <c r="DJ989" i="14"/>
  <c r="DB990" i="14"/>
  <c r="DF990" i="14"/>
  <c r="DJ990" i="14"/>
  <c r="DC990" i="14"/>
  <c r="DP990" i="14" s="1"/>
  <c r="DG990" i="14"/>
  <c r="DK990" i="14"/>
  <c r="DX990" i="14" s="1"/>
  <c r="CZ990" i="14"/>
  <c r="DD990" i="14"/>
  <c r="DH990" i="14"/>
  <c r="DE990" i="14"/>
  <c r="DI990" i="14"/>
  <c r="DA990" i="14"/>
  <c r="DN990" i="14" s="1"/>
  <c r="DB991" i="14"/>
  <c r="DF991" i="14"/>
  <c r="DJ991" i="14"/>
  <c r="DC991" i="14"/>
  <c r="DG991" i="14"/>
  <c r="DK991" i="14"/>
  <c r="CZ991" i="14"/>
  <c r="DD991" i="14"/>
  <c r="DH991" i="14"/>
  <c r="DA991" i="14"/>
  <c r="DE991" i="14"/>
  <c r="DI991" i="14"/>
  <c r="CZ996" i="14"/>
  <c r="DD996" i="14"/>
  <c r="DH996" i="14"/>
  <c r="DA996" i="14"/>
  <c r="DN996" i="14" s="1"/>
  <c r="DE996" i="14"/>
  <c r="DR996" i="14" s="1"/>
  <c r="DI996" i="14"/>
  <c r="DV996" i="14" s="1"/>
  <c r="DB996" i="14"/>
  <c r="DF996" i="14"/>
  <c r="DS996" i="14" s="1"/>
  <c r="DJ996" i="14"/>
  <c r="DC996" i="14"/>
  <c r="DG996" i="14"/>
  <c r="DK996" i="14"/>
  <c r="DX996" i="14" s="1"/>
  <c r="CS997" i="14"/>
  <c r="DA1001" i="14"/>
  <c r="DE1001" i="14"/>
  <c r="DI1001" i="14"/>
  <c r="DB1001" i="14"/>
  <c r="DF1001" i="14"/>
  <c r="DJ1001" i="14"/>
  <c r="DC1001" i="14"/>
  <c r="DP1001" i="14" s="1"/>
  <c r="DG1001" i="14"/>
  <c r="DK1001" i="14"/>
  <c r="CZ1001" i="14"/>
  <c r="DD1001" i="14"/>
  <c r="DH1001" i="14"/>
  <c r="CW1001" i="14"/>
  <c r="DX1001" i="14" s="1"/>
  <c r="DC1006" i="14"/>
  <c r="DG1006" i="14"/>
  <c r="DT1006" i="14" s="1"/>
  <c r="DK1006" i="14"/>
  <c r="DX1006" i="14" s="1"/>
  <c r="CZ1006" i="14"/>
  <c r="DM1006" i="14" s="1"/>
  <c r="DD1006" i="14"/>
  <c r="DH1006" i="14"/>
  <c r="DB1006" i="14"/>
  <c r="DO1006" i="14" s="1"/>
  <c r="DJ1006" i="14"/>
  <c r="DE1006" i="14"/>
  <c r="DR1006" i="14" s="1"/>
  <c r="DF1006" i="14"/>
  <c r="DS1006" i="14" s="1"/>
  <c r="DA1006" i="14"/>
  <c r="DN1006" i="14" s="1"/>
  <c r="DI1006" i="14"/>
  <c r="DV1006" i="14" s="1"/>
  <c r="DC1010" i="14"/>
  <c r="DG1010" i="14"/>
  <c r="DT1010" i="14" s="1"/>
  <c r="DK1010" i="14"/>
  <c r="DX1010" i="14" s="1"/>
  <c r="CZ1010" i="14"/>
  <c r="DM1010" i="14" s="1"/>
  <c r="DD1010" i="14"/>
  <c r="DH1010" i="14"/>
  <c r="DF1010" i="14"/>
  <c r="DS1010" i="14" s="1"/>
  <c r="DA1010" i="14"/>
  <c r="DN1010" i="14" s="1"/>
  <c r="DI1010" i="14"/>
  <c r="DV1010" i="14" s="1"/>
  <c r="DB1010" i="14"/>
  <c r="DO1010" i="14" s="1"/>
  <c r="DJ1010" i="14"/>
  <c r="DE1010" i="14"/>
  <c r="DR1010" i="14" s="1"/>
  <c r="CZ1014" i="14"/>
  <c r="DM1014" i="14" s="1"/>
  <c r="DD1014" i="14"/>
  <c r="DH1014" i="14"/>
  <c r="DA1014" i="14"/>
  <c r="DE1014" i="14"/>
  <c r="DR1014" i="14" s="1"/>
  <c r="DI1014" i="14"/>
  <c r="DG1014" i="14"/>
  <c r="DT1014" i="14" s="1"/>
  <c r="DB1014" i="14"/>
  <c r="DO1014" i="14" s="1"/>
  <c r="DJ1014" i="14"/>
  <c r="DC1014" i="14"/>
  <c r="DK1014" i="14"/>
  <c r="DF1014" i="14"/>
  <c r="DS1014" i="14" s="1"/>
  <c r="DC1015" i="14"/>
  <c r="DG1015" i="14"/>
  <c r="DK1015" i="14"/>
  <c r="CZ1015" i="14"/>
  <c r="DD1015" i="14"/>
  <c r="DQ1015" i="14" s="1"/>
  <c r="DH1015" i="14"/>
  <c r="DF1015" i="14"/>
  <c r="DS1015" i="14" s="1"/>
  <c r="DA1015" i="14"/>
  <c r="DI1015" i="14"/>
  <c r="DB1015" i="14"/>
  <c r="DO1015" i="14" s="1"/>
  <c r="DJ1015" i="14"/>
  <c r="DE1015" i="14"/>
  <c r="DR1015" i="14" s="1"/>
  <c r="CO1017" i="14"/>
  <c r="DB1019" i="14"/>
  <c r="DF1019" i="14"/>
  <c r="DS1019" i="14" s="1"/>
  <c r="DJ1019" i="14"/>
  <c r="DC1019" i="14"/>
  <c r="DG1019" i="14"/>
  <c r="DK1019" i="14"/>
  <c r="DA1019" i="14"/>
  <c r="DI1019" i="14"/>
  <c r="DD1019" i="14"/>
  <c r="DQ1019" i="14" s="1"/>
  <c r="DE1019" i="14"/>
  <c r="DR1019" i="14" s="1"/>
  <c r="CZ1019" i="14"/>
  <c r="DH1019" i="14"/>
  <c r="DA1023" i="14"/>
  <c r="DN1023" i="14" s="1"/>
  <c r="DE1023" i="14"/>
  <c r="DR1023" i="14" s="1"/>
  <c r="DI1023" i="14"/>
  <c r="DB1023" i="14"/>
  <c r="DF1023" i="14"/>
  <c r="DJ1023" i="14"/>
  <c r="CZ1023" i="14"/>
  <c r="DH1023" i="14"/>
  <c r="DU1023" i="14" s="1"/>
  <c r="DC1023" i="14"/>
  <c r="DP1023" i="14" s="1"/>
  <c r="DK1023" i="14"/>
  <c r="DD1023" i="14"/>
  <c r="DG1023" i="14"/>
  <c r="DA1027" i="14"/>
  <c r="DE1027" i="14"/>
  <c r="DI1027" i="14"/>
  <c r="DB1027" i="14"/>
  <c r="DO1027" i="14" s="1"/>
  <c r="DF1027" i="14"/>
  <c r="DS1027" i="14" s="1"/>
  <c r="DJ1027" i="14"/>
  <c r="CZ1027" i="14"/>
  <c r="DH1027" i="14"/>
  <c r="DC1027" i="14"/>
  <c r="DP1027" i="14" s="1"/>
  <c r="DK1027" i="14"/>
  <c r="DD1027" i="14"/>
  <c r="DG1027" i="14"/>
  <c r="DT1027" i="14" s="1"/>
  <c r="CZ1032" i="14"/>
  <c r="DM1032" i="14" s="1"/>
  <c r="DD1032" i="14"/>
  <c r="DH1032" i="14"/>
  <c r="DA1032" i="14"/>
  <c r="DN1032" i="14" s="1"/>
  <c r="DE1032" i="14"/>
  <c r="DR1032" i="14" s="1"/>
  <c r="DI1032" i="14"/>
  <c r="DV1032" i="14" s="1"/>
  <c r="DC1032" i="14"/>
  <c r="DP1032" i="14" s="1"/>
  <c r="DK1032" i="14"/>
  <c r="DX1032" i="14" s="1"/>
  <c r="DF1032" i="14"/>
  <c r="DS1032" i="14" s="1"/>
  <c r="DG1032" i="14"/>
  <c r="DT1032" i="14" s="1"/>
  <c r="DB1032" i="14"/>
  <c r="DO1032" i="14" s="1"/>
  <c r="DJ1032" i="14"/>
  <c r="CZ1037" i="14"/>
  <c r="DD1037" i="14"/>
  <c r="DH1037" i="14"/>
  <c r="DA1037" i="14"/>
  <c r="DN1037" i="14" s="1"/>
  <c r="DE1037" i="14"/>
  <c r="DR1037" i="14" s="1"/>
  <c r="DI1037" i="14"/>
  <c r="DV1037" i="14" s="1"/>
  <c r="DB1037" i="14"/>
  <c r="DF1037" i="14"/>
  <c r="DS1037" i="14" s="1"/>
  <c r="DJ1037" i="14"/>
  <c r="DK1037" i="14"/>
  <c r="DC1037" i="14"/>
  <c r="DG1037" i="14"/>
  <c r="DC1041" i="14"/>
  <c r="DG1041" i="14"/>
  <c r="DK1041" i="14"/>
  <c r="DX1041" i="14" s="1"/>
  <c r="CZ1041" i="14"/>
  <c r="DD1041" i="14"/>
  <c r="DH1041" i="14"/>
  <c r="DA1041" i="14"/>
  <c r="DN1041" i="14" s="1"/>
  <c r="DE1041" i="14"/>
  <c r="DR1041" i="14" s="1"/>
  <c r="DI1041" i="14"/>
  <c r="DV1041" i="14" s="1"/>
  <c r="DJ1041" i="14"/>
  <c r="DB1041" i="14"/>
  <c r="DF1041" i="14"/>
  <c r="DS1041" i="14" s="1"/>
  <c r="DC1042" i="14"/>
  <c r="DG1042" i="14"/>
  <c r="DK1042" i="14"/>
  <c r="CZ1042" i="14"/>
  <c r="DM1042" i="14" s="1"/>
  <c r="DD1042" i="14"/>
  <c r="DH1042" i="14"/>
  <c r="DA1042" i="14"/>
  <c r="DE1042" i="14"/>
  <c r="DR1042" i="14" s="1"/>
  <c r="DI1042" i="14"/>
  <c r="DV1042" i="14" s="1"/>
  <c r="DB1042" i="14"/>
  <c r="DF1042" i="14"/>
  <c r="DJ1042" i="14"/>
  <c r="DB1046" i="14"/>
  <c r="DO1046" i="14" s="1"/>
  <c r="DF1046" i="14"/>
  <c r="DJ1046" i="14"/>
  <c r="DC1046" i="14"/>
  <c r="DG1046" i="14"/>
  <c r="DK1046" i="14"/>
  <c r="CZ1046" i="14"/>
  <c r="DD1046" i="14"/>
  <c r="DH1046" i="14"/>
  <c r="DA1046" i="14"/>
  <c r="DE1046" i="14"/>
  <c r="DR1046" i="14" s="1"/>
  <c r="DI1046" i="14"/>
  <c r="CZ1051" i="14"/>
  <c r="DD1051" i="14"/>
  <c r="DH1051" i="14"/>
  <c r="DA1051" i="14"/>
  <c r="DN1051" i="14" s="1"/>
  <c r="DE1051" i="14"/>
  <c r="DR1051" i="14" s="1"/>
  <c r="DI1051" i="14"/>
  <c r="DV1051" i="14" s="1"/>
  <c r="DB1051" i="14"/>
  <c r="DO1051" i="14" s="1"/>
  <c r="DF1051" i="14"/>
  <c r="DS1051" i="14" s="1"/>
  <c r="DJ1051" i="14"/>
  <c r="DC1051" i="14"/>
  <c r="DG1051" i="14"/>
  <c r="DK1051" i="14"/>
  <c r="DX1051" i="14" s="1"/>
  <c r="DC1056" i="14"/>
  <c r="DP1056" i="14" s="1"/>
  <c r="DG1056" i="14"/>
  <c r="DK1056" i="14"/>
  <c r="DX1056" i="14" s="1"/>
  <c r="CZ1056" i="14"/>
  <c r="DD1056" i="14"/>
  <c r="DH1056" i="14"/>
  <c r="DA1056" i="14"/>
  <c r="DN1056" i="14" s="1"/>
  <c r="DE1056" i="14"/>
  <c r="DR1056" i="14" s="1"/>
  <c r="DI1056" i="14"/>
  <c r="DV1056" i="14" s="1"/>
  <c r="DF1056" i="14"/>
  <c r="DS1056" i="14" s="1"/>
  <c r="DJ1056" i="14"/>
  <c r="DB1056" i="14"/>
  <c r="DO1056" i="14" s="1"/>
  <c r="DB1057" i="14"/>
  <c r="DO1057" i="14" s="1"/>
  <c r="DF1057" i="14"/>
  <c r="DJ1057" i="14"/>
  <c r="DC1057" i="14"/>
  <c r="DG1057" i="14"/>
  <c r="DT1057" i="14" s="1"/>
  <c r="DK1057" i="14"/>
  <c r="DX1057" i="14" s="1"/>
  <c r="CZ1057" i="14"/>
  <c r="DD1057" i="14"/>
  <c r="DH1057" i="14"/>
  <c r="DA1057" i="14"/>
  <c r="DN1057" i="14" s="1"/>
  <c r="DE1057" i="14"/>
  <c r="DR1057" i="14" s="1"/>
  <c r="DI1057" i="14"/>
  <c r="DV1057" i="14" s="1"/>
  <c r="DB1062" i="14"/>
  <c r="DO1062" i="14" s="1"/>
  <c r="DF1062" i="14"/>
  <c r="DJ1062" i="14"/>
  <c r="DC1062" i="14"/>
  <c r="DG1062" i="14"/>
  <c r="DK1062" i="14"/>
  <c r="CZ1062" i="14"/>
  <c r="DD1062" i="14"/>
  <c r="DH1062" i="14"/>
  <c r="DA1062" i="14"/>
  <c r="DE1062" i="14"/>
  <c r="DI1062" i="14"/>
  <c r="DV1062" i="14" s="1"/>
  <c r="DB1063" i="14"/>
  <c r="DF1063" i="14"/>
  <c r="DJ1063" i="14"/>
  <c r="DC1063" i="14"/>
  <c r="DG1063" i="14"/>
  <c r="DT1063" i="14" s="1"/>
  <c r="DK1063" i="14"/>
  <c r="CZ1063" i="14"/>
  <c r="DM1063" i="14" s="1"/>
  <c r="DD1063" i="14"/>
  <c r="DH1063" i="14"/>
  <c r="DI1063" i="14"/>
  <c r="DA1063" i="14"/>
  <c r="DE1063" i="14"/>
  <c r="DR1063" i="14" s="1"/>
  <c r="DA1068" i="14"/>
  <c r="DN1068" i="14" s="1"/>
  <c r="DE1068" i="14"/>
  <c r="DR1068" i="14" s="1"/>
  <c r="DI1068" i="14"/>
  <c r="DV1068" i="14" s="1"/>
  <c r="DB1068" i="14"/>
  <c r="DO1068" i="14" s="1"/>
  <c r="DF1068" i="14"/>
  <c r="DS1068" i="14" s="1"/>
  <c r="DJ1068" i="14"/>
  <c r="DC1068" i="14"/>
  <c r="DP1068" i="14" s="1"/>
  <c r="DG1068" i="14"/>
  <c r="DT1068" i="14" s="1"/>
  <c r="DK1068" i="14"/>
  <c r="DX1068" i="14" s="1"/>
  <c r="CZ1068" i="14"/>
  <c r="DD1068" i="14"/>
  <c r="DH1068" i="14"/>
  <c r="DA1069" i="14"/>
  <c r="DN1069" i="14" s="1"/>
  <c r="DE1069" i="14"/>
  <c r="DR1069" i="14" s="1"/>
  <c r="DI1069" i="14"/>
  <c r="DV1069" i="14" s="1"/>
  <c r="DB1069" i="14"/>
  <c r="DO1069" i="14" s="1"/>
  <c r="DF1069" i="14"/>
  <c r="DJ1069" i="14"/>
  <c r="DC1069" i="14"/>
  <c r="DG1069" i="14"/>
  <c r="DK1069" i="14"/>
  <c r="DD1069" i="14"/>
  <c r="DH1069" i="14"/>
  <c r="CZ1069" i="14"/>
  <c r="CZ1073" i="14"/>
  <c r="DD1073" i="14"/>
  <c r="DH1073" i="14"/>
  <c r="DA1073" i="14"/>
  <c r="DN1073" i="14" s="1"/>
  <c r="DE1073" i="14"/>
  <c r="DR1073" i="14" s="1"/>
  <c r="DI1073" i="14"/>
  <c r="DV1073" i="14" s="1"/>
  <c r="DB1073" i="14"/>
  <c r="DF1073" i="14"/>
  <c r="DS1073" i="14" s="1"/>
  <c r="DJ1073" i="14"/>
  <c r="DC1073" i="14"/>
  <c r="DG1073" i="14"/>
  <c r="DK1073" i="14"/>
  <c r="CZ1074" i="14"/>
  <c r="DD1074" i="14"/>
  <c r="DH1074" i="14"/>
  <c r="DA1074" i="14"/>
  <c r="DE1074" i="14"/>
  <c r="DR1074" i="14" s="1"/>
  <c r="DI1074" i="14"/>
  <c r="DB1074" i="14"/>
  <c r="DF1074" i="14"/>
  <c r="DJ1074" i="14"/>
  <c r="DK1074" i="14"/>
  <c r="DC1074" i="14"/>
  <c r="DP1074" i="14" s="1"/>
  <c r="DG1074" i="14"/>
  <c r="DC1078" i="14"/>
  <c r="DG1078" i="14"/>
  <c r="DK1078" i="14"/>
  <c r="CZ1078" i="14"/>
  <c r="DD1078" i="14"/>
  <c r="DH1078" i="14"/>
  <c r="DA1078" i="14"/>
  <c r="DE1078" i="14"/>
  <c r="DR1078" i="14" s="1"/>
  <c r="DI1078" i="14"/>
  <c r="DV1078" i="14" s="1"/>
  <c r="DF1078" i="14"/>
  <c r="DJ1078" i="14"/>
  <c r="DB1078" i="14"/>
  <c r="DA1082" i="14"/>
  <c r="DE1082" i="14"/>
  <c r="DI1082" i="14"/>
  <c r="DB1082" i="14"/>
  <c r="DO1082" i="14" s="1"/>
  <c r="DF1082" i="14"/>
  <c r="DJ1082" i="14"/>
  <c r="DC1082" i="14"/>
  <c r="DP1082" i="14" s="1"/>
  <c r="DG1082" i="14"/>
  <c r="DT1082" i="14" s="1"/>
  <c r="DK1082" i="14"/>
  <c r="DD1082" i="14"/>
  <c r="DH1082" i="14"/>
  <c r="CZ1082" i="14"/>
  <c r="DB1087" i="14"/>
  <c r="DF1087" i="14"/>
  <c r="DJ1087" i="14"/>
  <c r="DC1087" i="14"/>
  <c r="DG1087" i="14"/>
  <c r="DK1087" i="14"/>
  <c r="CZ1087" i="14"/>
  <c r="DD1087" i="14"/>
  <c r="DH1087" i="14"/>
  <c r="DE1087" i="14"/>
  <c r="DR1087" i="14" s="1"/>
  <c r="DI1087" i="14"/>
  <c r="DA1087" i="14"/>
  <c r="DN1087" i="14" s="1"/>
  <c r="DA1091" i="14"/>
  <c r="DE1091" i="14"/>
  <c r="DI1091" i="14"/>
  <c r="DB1091" i="14"/>
  <c r="DF1091" i="14"/>
  <c r="DJ1091" i="14"/>
  <c r="DC1091" i="14"/>
  <c r="DG1091" i="14"/>
  <c r="DK1091" i="14"/>
  <c r="CZ1091" i="14"/>
  <c r="DD1091" i="14"/>
  <c r="DH1091" i="14"/>
  <c r="CW1091" i="14"/>
  <c r="DX1091" i="14" s="1"/>
  <c r="DA1096" i="14"/>
  <c r="DN1096" i="14" s="1"/>
  <c r="DE1096" i="14"/>
  <c r="DI1096" i="14"/>
  <c r="DV1096" i="14" s="1"/>
  <c r="DB1096" i="14"/>
  <c r="DF1096" i="14"/>
  <c r="DJ1096" i="14"/>
  <c r="DC1096" i="14"/>
  <c r="DG1096" i="14"/>
  <c r="DK1096" i="14"/>
  <c r="CZ1096" i="14"/>
  <c r="DD1096" i="14"/>
  <c r="DH1096" i="14"/>
  <c r="DA1097" i="14"/>
  <c r="DE1097" i="14"/>
  <c r="DI1097" i="14"/>
  <c r="DV1097" i="14" s="1"/>
  <c r="DB1097" i="14"/>
  <c r="DF1097" i="14"/>
  <c r="DJ1097" i="14"/>
  <c r="DC1097" i="14"/>
  <c r="DP1097" i="14" s="1"/>
  <c r="DG1097" i="14"/>
  <c r="DT1097" i="14" s="1"/>
  <c r="DK1097" i="14"/>
  <c r="DH1097" i="14"/>
  <c r="CZ1097" i="14"/>
  <c r="DD1097" i="14"/>
  <c r="DA1098" i="14"/>
  <c r="DN1098" i="14" s="1"/>
  <c r="DE1098" i="14"/>
  <c r="DR1098" i="14" s="1"/>
  <c r="DI1098" i="14"/>
  <c r="DV1098" i="14" s="1"/>
  <c r="DB1098" i="14"/>
  <c r="DO1098" i="14" s="1"/>
  <c r="DF1098" i="14"/>
  <c r="DS1098" i="14" s="1"/>
  <c r="DJ1098" i="14"/>
  <c r="DC1098" i="14"/>
  <c r="DP1098" i="14" s="1"/>
  <c r="DG1098" i="14"/>
  <c r="DT1098" i="14" s="1"/>
  <c r="DK1098" i="14"/>
  <c r="CZ1098" i="14"/>
  <c r="DD1098" i="14"/>
  <c r="DH1098" i="14"/>
  <c r="DU1098" i="14" s="1"/>
  <c r="DX1098" i="14"/>
  <c r="CZ1103" i="14"/>
  <c r="DD1103" i="14"/>
  <c r="DH1103" i="14"/>
  <c r="DU1103" i="14" s="1"/>
  <c r="DA1103" i="14"/>
  <c r="DN1103" i="14" s="1"/>
  <c r="DE1103" i="14"/>
  <c r="DR1103" i="14" s="1"/>
  <c r="DI1103" i="14"/>
  <c r="DV1103" i="14" s="1"/>
  <c r="DB1103" i="14"/>
  <c r="DO1103" i="14" s="1"/>
  <c r="DF1103" i="14"/>
  <c r="DJ1103" i="14"/>
  <c r="DG1103" i="14"/>
  <c r="DK1103" i="14"/>
  <c r="DC1103" i="14"/>
  <c r="CZ1107" i="14"/>
  <c r="DD1107" i="14"/>
  <c r="DH1107" i="14"/>
  <c r="DA1107" i="14"/>
  <c r="DE1107" i="14"/>
  <c r="DI1107" i="14"/>
  <c r="DB1107" i="14"/>
  <c r="DF1107" i="14"/>
  <c r="DJ1107" i="14"/>
  <c r="DC1107" i="14"/>
  <c r="DG1107" i="14"/>
  <c r="DK1107" i="14"/>
  <c r="CW1107" i="14"/>
  <c r="CO1111" i="14"/>
  <c r="DB1115" i="14"/>
  <c r="DF1115" i="14"/>
  <c r="DJ1115" i="14"/>
  <c r="DC1115" i="14"/>
  <c r="DG1115" i="14"/>
  <c r="DT1115" i="14" s="1"/>
  <c r="DE1115" i="14"/>
  <c r="CZ1115" i="14"/>
  <c r="DH1115" i="14"/>
  <c r="DA1115" i="14"/>
  <c r="DI1115" i="14"/>
  <c r="DV1115" i="14" s="1"/>
  <c r="DD1115" i="14"/>
  <c r="DQ1115" i="14" s="1"/>
  <c r="DK1115" i="14"/>
  <c r="DC1120" i="14"/>
  <c r="DP1120" i="14" s="1"/>
  <c r="DG1120" i="14"/>
  <c r="DT1120" i="14" s="1"/>
  <c r="DK1120" i="14"/>
  <c r="CZ1120" i="14"/>
  <c r="DD1120" i="14"/>
  <c r="DH1120" i="14"/>
  <c r="DA1120" i="14"/>
  <c r="DN1120" i="14" s="1"/>
  <c r="DE1120" i="14"/>
  <c r="DR1120" i="14" s="1"/>
  <c r="DI1120" i="14"/>
  <c r="DV1120" i="14" s="1"/>
  <c r="DB1120" i="14"/>
  <c r="DO1120" i="14" s="1"/>
  <c r="DF1120" i="14"/>
  <c r="DS1120" i="14" s="1"/>
  <c r="DJ1120" i="14"/>
  <c r="DC1124" i="14"/>
  <c r="DP1124" i="14" s="1"/>
  <c r="DG1124" i="14"/>
  <c r="DK1124" i="14"/>
  <c r="CZ1124" i="14"/>
  <c r="DD1124" i="14"/>
  <c r="DH1124" i="14"/>
  <c r="DA1124" i="14"/>
  <c r="DE1124" i="14"/>
  <c r="DR1124" i="14" s="1"/>
  <c r="DI1124" i="14"/>
  <c r="DV1124" i="14" s="1"/>
  <c r="DB1124" i="14"/>
  <c r="DF1124" i="14"/>
  <c r="DS1124" i="14" s="1"/>
  <c r="DJ1124" i="14"/>
  <c r="DB1125" i="14"/>
  <c r="DO1125" i="14" s="1"/>
  <c r="DF1125" i="14"/>
  <c r="DS1125" i="14" s="1"/>
  <c r="DJ1125" i="14"/>
  <c r="DC1125" i="14"/>
  <c r="DG1125" i="14"/>
  <c r="DT1125" i="14" s="1"/>
  <c r="DK1125" i="14"/>
  <c r="DX1125" i="14" s="1"/>
  <c r="DA1125" i="14"/>
  <c r="DN1125" i="14" s="1"/>
  <c r="DE1125" i="14"/>
  <c r="DR1125" i="14" s="1"/>
  <c r="DI1125" i="14"/>
  <c r="DV1125" i="14" s="1"/>
  <c r="DH1125" i="14"/>
  <c r="CZ1125" i="14"/>
  <c r="DM1125" i="14" s="1"/>
  <c r="DD1125" i="14"/>
  <c r="CM775" i="14"/>
  <c r="DC777" i="14"/>
  <c r="DG777" i="14"/>
  <c r="DT777" i="14" s="1"/>
  <c r="DK777" i="14"/>
  <c r="DX777" i="14" s="1"/>
  <c r="CZ777" i="14"/>
  <c r="DM777" i="14" s="1"/>
  <c r="DD777" i="14"/>
  <c r="DH777" i="14"/>
  <c r="DA777" i="14"/>
  <c r="DE777" i="14"/>
  <c r="DI777" i="14"/>
  <c r="DB777" i="14"/>
  <c r="DF777" i="14"/>
  <c r="DS777" i="14" s="1"/>
  <c r="DJ777" i="14"/>
  <c r="CU777" i="14"/>
  <c r="DV777" i="14" s="1"/>
  <c r="CZ780" i="14"/>
  <c r="DD780" i="14"/>
  <c r="DH780" i="14"/>
  <c r="DU780" i="14" s="1"/>
  <c r="DA780" i="14"/>
  <c r="DE780" i="14"/>
  <c r="DI780" i="14"/>
  <c r="DB780" i="14"/>
  <c r="DF780" i="14"/>
  <c r="DJ780" i="14"/>
  <c r="DC780" i="14"/>
  <c r="DP780" i="14" s="1"/>
  <c r="DG780" i="14"/>
  <c r="DK780" i="14"/>
  <c r="CU780" i="14"/>
  <c r="CQ781" i="14"/>
  <c r="CQ782" i="14"/>
  <c r="CQ784" i="14"/>
  <c r="DB786" i="14"/>
  <c r="DF786" i="14"/>
  <c r="DJ786" i="14"/>
  <c r="DC786" i="14"/>
  <c r="DG786" i="14"/>
  <c r="DK786" i="14"/>
  <c r="CZ786" i="14"/>
  <c r="DD786" i="14"/>
  <c r="DH786" i="14"/>
  <c r="DA786" i="14"/>
  <c r="DN786" i="14" s="1"/>
  <c r="DE786" i="14"/>
  <c r="DI786" i="14"/>
  <c r="CU787" i="14"/>
  <c r="CM789" i="14"/>
  <c r="CR834" i="14"/>
  <c r="DB844" i="14"/>
  <c r="DF844" i="14"/>
  <c r="DJ844" i="14"/>
  <c r="CZ844" i="14"/>
  <c r="DD844" i="14"/>
  <c r="DH844" i="14"/>
  <c r="DA844" i="14"/>
  <c r="DI844" i="14"/>
  <c r="DC844" i="14"/>
  <c r="DK844" i="14"/>
  <c r="DE844" i="14"/>
  <c r="DR844" i="14" s="1"/>
  <c r="DG844" i="14"/>
  <c r="CP849" i="14"/>
  <c r="CT851" i="14"/>
  <c r="CT853" i="14"/>
  <c r="CP877" i="14"/>
  <c r="CS894" i="14"/>
  <c r="DT894" i="14" s="1"/>
  <c r="CO898" i="14"/>
  <c r="CP950" i="14"/>
  <c r="CP951" i="14"/>
  <c r="CP952" i="14"/>
  <c r="CT953" i="14"/>
  <c r="CL965" i="14"/>
  <c r="CL968" i="14"/>
  <c r="CP969" i="14"/>
  <c r="CP970" i="14"/>
  <c r="CP971" i="14"/>
  <c r="CP972" i="14"/>
  <c r="CP973" i="14"/>
  <c r="CP974" i="14"/>
  <c r="CP975" i="14"/>
  <c r="CP976" i="14"/>
  <c r="CP977" i="14"/>
  <c r="CP978" i="14"/>
  <c r="CP979" i="14"/>
  <c r="CP985" i="14"/>
  <c r="CP986" i="14"/>
  <c r="CP987" i="14"/>
  <c r="CP988" i="14"/>
  <c r="CP989" i="14"/>
  <c r="CP990" i="14"/>
  <c r="CP991" i="14"/>
  <c r="CP992" i="14"/>
  <c r="CP993" i="14"/>
  <c r="CP994" i="14"/>
  <c r="CP995" i="14"/>
  <c r="DQ995" i="14" s="1"/>
  <c r="CP996" i="14"/>
  <c r="CP1001" i="14"/>
  <c r="CP1002" i="14"/>
  <c r="CP1003" i="14"/>
  <c r="CP1004" i="14"/>
  <c r="CP1005" i="14"/>
  <c r="CP1006" i="14"/>
  <c r="CP1007" i="14"/>
  <c r="CP1008" i="14"/>
  <c r="CP1009" i="14"/>
  <c r="CP1010" i="14"/>
  <c r="CP1011" i="14"/>
  <c r="CT1013" i="14"/>
  <c r="CL1037" i="14"/>
  <c r="CL1039" i="14"/>
  <c r="CL1045" i="14"/>
  <c r="CP1052" i="14"/>
  <c r="CP1054" i="14"/>
  <c r="CP1056" i="14"/>
  <c r="CP1057" i="14"/>
  <c r="CP1058" i="14"/>
  <c r="CP1059" i="14"/>
  <c r="CP1060" i="14"/>
  <c r="CP1062" i="14"/>
  <c r="CP1063" i="14"/>
  <c r="CP1064" i="14"/>
  <c r="CP1065" i="14"/>
  <c r="CP1066" i="14"/>
  <c r="CL1091" i="14"/>
  <c r="CT1095" i="14"/>
  <c r="CL1107" i="14"/>
  <c r="CL1110" i="14"/>
  <c r="CT1111" i="14"/>
  <c r="CL1122" i="14"/>
  <c r="CP1123" i="14"/>
  <c r="CP1124" i="14"/>
  <c r="CP1125" i="14"/>
  <c r="CP1126" i="14"/>
  <c r="CU949" i="14"/>
  <c r="CR775" i="14"/>
  <c r="CV776" i="14"/>
  <c r="CN778" i="14"/>
  <c r="CV779" i="14"/>
  <c r="CR781" i="14"/>
  <c r="CV782" i="14"/>
  <c r="CN785" i="14"/>
  <c r="CR786" i="14"/>
  <c r="CN788" i="14"/>
  <c r="CR789" i="14"/>
  <c r="CV790" i="14"/>
  <c r="CN792" i="14"/>
  <c r="CQ793" i="14"/>
  <c r="CM794" i="14"/>
  <c r="CM795" i="14"/>
  <c r="CQ797" i="14"/>
  <c r="CM798" i="14"/>
  <c r="CZ800" i="14"/>
  <c r="DM800" i="14" s="1"/>
  <c r="DD800" i="14"/>
  <c r="DH800" i="14"/>
  <c r="DB800" i="14"/>
  <c r="DF800" i="14"/>
  <c r="DJ800" i="14"/>
  <c r="DC800" i="14"/>
  <c r="DK800" i="14"/>
  <c r="DE800" i="14"/>
  <c r="DG800" i="14"/>
  <c r="DA800" i="14"/>
  <c r="DI800" i="14"/>
  <c r="CU800" i="14"/>
  <c r="CP805" i="14"/>
  <c r="CN810" i="14"/>
  <c r="CR811" i="14"/>
  <c r="CV812" i="14"/>
  <c r="CN814" i="14"/>
  <c r="CR816" i="14"/>
  <c r="CU817" i="14"/>
  <c r="CQ818" i="14"/>
  <c r="CQ819" i="14"/>
  <c r="CM820" i="14"/>
  <c r="CZ822" i="14"/>
  <c r="DD822" i="14"/>
  <c r="DH822" i="14"/>
  <c r="DA822" i="14"/>
  <c r="DE822" i="14"/>
  <c r="DI822" i="14"/>
  <c r="DC822" i="14"/>
  <c r="DG822" i="14"/>
  <c r="DT822" i="14" s="1"/>
  <c r="DK822" i="14"/>
  <c r="DX822" i="14" s="1"/>
  <c r="DB822" i="14"/>
  <c r="DO822" i="14" s="1"/>
  <c r="DF822" i="14"/>
  <c r="DJ822" i="14"/>
  <c r="CU822" i="14"/>
  <c r="CQ823" i="14"/>
  <c r="CQ824" i="14"/>
  <c r="CL825" i="14"/>
  <c r="CP828" i="14"/>
  <c r="CO833" i="14"/>
  <c r="CW834" i="14"/>
  <c r="CS836" i="14"/>
  <c r="CV841" i="14"/>
  <c r="CN843" i="14"/>
  <c r="CR844" i="14"/>
  <c r="CV845" i="14"/>
  <c r="CN847" i="14"/>
  <c r="CR848" i="14"/>
  <c r="CU849" i="14"/>
  <c r="CQ850" i="14"/>
  <c r="CM851" i="14"/>
  <c r="DC853" i="14"/>
  <c r="DG853" i="14"/>
  <c r="DT853" i="14" s="1"/>
  <c r="DK853" i="14"/>
  <c r="DX853" i="14" s="1"/>
  <c r="DA853" i="14"/>
  <c r="DN853" i="14" s="1"/>
  <c r="DE853" i="14"/>
  <c r="DI853" i="14"/>
  <c r="DB853" i="14"/>
  <c r="DJ853" i="14"/>
  <c r="DD853" i="14"/>
  <c r="DF853" i="14"/>
  <c r="CZ853" i="14"/>
  <c r="DH853" i="14"/>
  <c r="CU853" i="14"/>
  <c r="CQ854" i="14"/>
  <c r="CM855" i="14"/>
  <c r="DC857" i="14"/>
  <c r="DP857" i="14" s="1"/>
  <c r="DG857" i="14"/>
  <c r="DK857" i="14"/>
  <c r="CZ857" i="14"/>
  <c r="DM857" i="14" s="1"/>
  <c r="DD857" i="14"/>
  <c r="DH857" i="14"/>
  <c r="DA857" i="14"/>
  <c r="DN857" i="14" s="1"/>
  <c r="DE857" i="14"/>
  <c r="DI857" i="14"/>
  <c r="DV857" i="14" s="1"/>
  <c r="DB857" i="14"/>
  <c r="DF857" i="14"/>
  <c r="DJ857" i="14"/>
  <c r="CP857" i="14"/>
  <c r="DQ857" i="14" s="1"/>
  <c r="CP858" i="14"/>
  <c r="CP859" i="14"/>
  <c r="CT860" i="14"/>
  <c r="CL864" i="14"/>
  <c r="CW865" i="14"/>
  <c r="CO867" i="14"/>
  <c r="DX869" i="14"/>
  <c r="CS871" i="14"/>
  <c r="CM874" i="14"/>
  <c r="DA877" i="14"/>
  <c r="DE877" i="14"/>
  <c r="DR877" i="14" s="1"/>
  <c r="DI877" i="14"/>
  <c r="DB877" i="14"/>
  <c r="DF877" i="14"/>
  <c r="DJ877" i="14"/>
  <c r="DC877" i="14"/>
  <c r="DG877" i="14"/>
  <c r="DK877" i="14"/>
  <c r="CZ877" i="14"/>
  <c r="DD877" i="14"/>
  <c r="DH877" i="14"/>
  <c r="DA878" i="14"/>
  <c r="DE878" i="14"/>
  <c r="DI878" i="14"/>
  <c r="DB878" i="14"/>
  <c r="DF878" i="14"/>
  <c r="DS878" i="14" s="1"/>
  <c r="DJ878" i="14"/>
  <c r="DC878" i="14"/>
  <c r="DP878" i="14" s="1"/>
  <c r="DG878" i="14"/>
  <c r="DT878" i="14" s="1"/>
  <c r="DK878" i="14"/>
  <c r="DH878" i="14"/>
  <c r="DU878" i="14" s="1"/>
  <c r="CZ878" i="14"/>
  <c r="DD878" i="14"/>
  <c r="CU878" i="14"/>
  <c r="CZ881" i="14"/>
  <c r="DD881" i="14"/>
  <c r="DH881" i="14"/>
  <c r="DA881" i="14"/>
  <c r="DE881" i="14"/>
  <c r="DR881" i="14" s="1"/>
  <c r="DI881" i="14"/>
  <c r="DB881" i="14"/>
  <c r="DO881" i="14" s="1"/>
  <c r="DF881" i="14"/>
  <c r="DS881" i="14" s="1"/>
  <c r="DJ881" i="14"/>
  <c r="DK881" i="14"/>
  <c r="DC881" i="14"/>
  <c r="DP881" i="14" s="1"/>
  <c r="DG881" i="14"/>
  <c r="CP881" i="14"/>
  <c r="CP882" i="14"/>
  <c r="CP898" i="14"/>
  <c r="CP914" i="14"/>
  <c r="CP915" i="14"/>
  <c r="CP916" i="14"/>
  <c r="CT917" i="14"/>
  <c r="CP931" i="14"/>
  <c r="CP932" i="14"/>
  <c r="CP933" i="14"/>
  <c r="CT937" i="14"/>
  <c r="CN798" i="14"/>
  <c r="CR799" i="14"/>
  <c r="CV800" i="14"/>
  <c r="DC802" i="14"/>
  <c r="DG802" i="14"/>
  <c r="DK802" i="14"/>
  <c r="DA802" i="14"/>
  <c r="DE802" i="14"/>
  <c r="DI802" i="14"/>
  <c r="DB802" i="14"/>
  <c r="DO802" i="14" s="1"/>
  <c r="DJ802" i="14"/>
  <c r="DD802" i="14"/>
  <c r="DF802" i="14"/>
  <c r="DS802" i="14" s="1"/>
  <c r="CZ802" i="14"/>
  <c r="DM802" i="14" s="1"/>
  <c r="DH802" i="14"/>
  <c r="DC803" i="14"/>
  <c r="DG803" i="14"/>
  <c r="DK803" i="14"/>
  <c r="DA803" i="14"/>
  <c r="DE803" i="14"/>
  <c r="DI803" i="14"/>
  <c r="DB803" i="14"/>
  <c r="DO803" i="14" s="1"/>
  <c r="DJ803" i="14"/>
  <c r="DD803" i="14"/>
  <c r="DF803" i="14"/>
  <c r="DS803" i="14" s="1"/>
  <c r="CZ803" i="14"/>
  <c r="DH803" i="14"/>
  <c r="CU803" i="14"/>
  <c r="CQ804" i="14"/>
  <c r="CM805" i="14"/>
  <c r="CU806" i="14"/>
  <c r="CQ807" i="14"/>
  <c r="CM808" i="14"/>
  <c r="CT809" i="14"/>
  <c r="CO811" i="14"/>
  <c r="CS812" i="14"/>
  <c r="CO814" i="14"/>
  <c r="CS815" i="14"/>
  <c r="CN817" i="14"/>
  <c r="CV818" i="14"/>
  <c r="CN820" i="14"/>
  <c r="CR821" i="14"/>
  <c r="CV822" i="14"/>
  <c r="CN824" i="14"/>
  <c r="CQ825" i="14"/>
  <c r="CM826" i="14"/>
  <c r="DB828" i="14"/>
  <c r="DF828" i="14"/>
  <c r="DJ828" i="14"/>
  <c r="DC828" i="14"/>
  <c r="DG828" i="14"/>
  <c r="DK828" i="14"/>
  <c r="DX828" i="14" s="1"/>
  <c r="DA828" i="14"/>
  <c r="DE828" i="14"/>
  <c r="DI828" i="14"/>
  <c r="CZ828" i="14"/>
  <c r="DD828" i="14"/>
  <c r="DH828" i="14"/>
  <c r="CU828" i="14"/>
  <c r="DV828" i="14" s="1"/>
  <c r="DB831" i="14"/>
  <c r="DO831" i="14" s="1"/>
  <c r="DF831" i="14"/>
  <c r="DJ831" i="14"/>
  <c r="DC831" i="14"/>
  <c r="DG831" i="14"/>
  <c r="DK831" i="14"/>
  <c r="DX831" i="14" s="1"/>
  <c r="DA831" i="14"/>
  <c r="DE831" i="14"/>
  <c r="DR831" i="14" s="1"/>
  <c r="DI831" i="14"/>
  <c r="CZ831" i="14"/>
  <c r="DD831" i="14"/>
  <c r="DH831" i="14"/>
  <c r="DB832" i="14"/>
  <c r="DF832" i="14"/>
  <c r="DJ832" i="14"/>
  <c r="DC832" i="14"/>
  <c r="DP832" i="14" s="1"/>
  <c r="DG832" i="14"/>
  <c r="DK832" i="14"/>
  <c r="DA832" i="14"/>
  <c r="DE832" i="14"/>
  <c r="DI832" i="14"/>
  <c r="DH832" i="14"/>
  <c r="CZ832" i="14"/>
  <c r="DD832" i="14"/>
  <c r="CU832" i="14"/>
  <c r="DV832" i="14" s="1"/>
  <c r="CP833" i="14"/>
  <c r="CT836" i="14"/>
  <c r="CP838" i="14"/>
  <c r="CW841" i="14"/>
  <c r="CO844" i="14"/>
  <c r="CW846" i="14"/>
  <c r="CN849" i="14"/>
  <c r="CN851" i="14"/>
  <c r="CN853" i="14"/>
  <c r="CV855" i="14"/>
  <c r="DB858" i="14"/>
  <c r="DF858" i="14"/>
  <c r="DJ858" i="14"/>
  <c r="DC858" i="14"/>
  <c r="DP858" i="14" s="1"/>
  <c r="DG858" i="14"/>
  <c r="DK858" i="14"/>
  <c r="CZ858" i="14"/>
  <c r="DD858" i="14"/>
  <c r="DH858" i="14"/>
  <c r="DI858" i="14"/>
  <c r="DA858" i="14"/>
  <c r="DE858" i="14"/>
  <c r="DR858" i="14" s="1"/>
  <c r="CM859" i="14"/>
  <c r="CU860" i="14"/>
  <c r="CU862" i="14"/>
  <c r="DB865" i="14"/>
  <c r="DO865" i="14" s="1"/>
  <c r="DF865" i="14"/>
  <c r="DS865" i="14" s="1"/>
  <c r="DJ865" i="14"/>
  <c r="DC865" i="14"/>
  <c r="DG865" i="14"/>
  <c r="DK865" i="14"/>
  <c r="DD865" i="14"/>
  <c r="DQ865" i="14" s="1"/>
  <c r="DE865" i="14"/>
  <c r="CZ865" i="14"/>
  <c r="DH865" i="14"/>
  <c r="DI865" i="14"/>
  <c r="DA865" i="14"/>
  <c r="CT865" i="14"/>
  <c r="CP867" i="14"/>
  <c r="CR874" i="14"/>
  <c r="CR876" i="14"/>
  <c r="CV878" i="14"/>
  <c r="CV880" i="14"/>
  <c r="CU882" i="14"/>
  <c r="CM884" i="14"/>
  <c r="CM886" i="14"/>
  <c r="CM888" i="14"/>
  <c r="CM890" i="14"/>
  <c r="CQ892" i="14"/>
  <c r="CQ894" i="14"/>
  <c r="CM897" i="14"/>
  <c r="CZ900" i="14"/>
  <c r="DD900" i="14"/>
  <c r="DH900" i="14"/>
  <c r="DA900" i="14"/>
  <c r="DE900" i="14"/>
  <c r="DI900" i="14"/>
  <c r="DB900" i="14"/>
  <c r="DF900" i="14"/>
  <c r="DJ900" i="14"/>
  <c r="DC900" i="14"/>
  <c r="DG900" i="14"/>
  <c r="DK900" i="14"/>
  <c r="CZ901" i="14"/>
  <c r="DD901" i="14"/>
  <c r="DH901" i="14"/>
  <c r="DA901" i="14"/>
  <c r="DE901" i="14"/>
  <c r="DI901" i="14"/>
  <c r="DB901" i="14"/>
  <c r="DO901" i="14" s="1"/>
  <c r="DF901" i="14"/>
  <c r="DJ901" i="14"/>
  <c r="DG901" i="14"/>
  <c r="DT901" i="14" s="1"/>
  <c r="DK901" i="14"/>
  <c r="DX901" i="14" s="1"/>
  <c r="DC901" i="14"/>
  <c r="CM902" i="14"/>
  <c r="CM907" i="14"/>
  <c r="CQ909" i="14"/>
  <c r="CQ911" i="14"/>
  <c r="DB915" i="14"/>
  <c r="DF915" i="14"/>
  <c r="DS915" i="14" s="1"/>
  <c r="DJ915" i="14"/>
  <c r="DC915" i="14"/>
  <c r="DP915" i="14" s="1"/>
  <c r="DG915" i="14"/>
  <c r="DK915" i="14"/>
  <c r="CZ915" i="14"/>
  <c r="DD915" i="14"/>
  <c r="DH915" i="14"/>
  <c r="DA915" i="14"/>
  <c r="DE915" i="14"/>
  <c r="DI915" i="14"/>
  <c r="CQ916" i="14"/>
  <c r="DB918" i="14"/>
  <c r="DF918" i="14"/>
  <c r="DS918" i="14" s="1"/>
  <c r="DJ918" i="14"/>
  <c r="DC918" i="14"/>
  <c r="DG918" i="14"/>
  <c r="DK918" i="14"/>
  <c r="DX918" i="14" s="1"/>
  <c r="CZ918" i="14"/>
  <c r="DD918" i="14"/>
  <c r="DH918" i="14"/>
  <c r="DE918" i="14"/>
  <c r="DI918" i="14"/>
  <c r="DA918" i="14"/>
  <c r="CU918" i="14"/>
  <c r="CU922" i="14"/>
  <c r="CM924" i="14"/>
  <c r="CM926" i="14"/>
  <c r="CU929" i="14"/>
  <c r="DC931" i="14"/>
  <c r="DP931" i="14" s="1"/>
  <c r="DG931" i="14"/>
  <c r="DT931" i="14" s="1"/>
  <c r="DK931" i="14"/>
  <c r="CZ931" i="14"/>
  <c r="DD931" i="14"/>
  <c r="DH931" i="14"/>
  <c r="DA931" i="14"/>
  <c r="DN931" i="14" s="1"/>
  <c r="DE931" i="14"/>
  <c r="DI931" i="14"/>
  <c r="DB931" i="14"/>
  <c r="DO931" i="14" s="1"/>
  <c r="DF931" i="14"/>
  <c r="DJ931" i="14"/>
  <c r="DB932" i="14"/>
  <c r="DO932" i="14" s="1"/>
  <c r="DF932" i="14"/>
  <c r="DJ932" i="14"/>
  <c r="DC932" i="14"/>
  <c r="DP932" i="14" s="1"/>
  <c r="DG932" i="14"/>
  <c r="DK932" i="14"/>
  <c r="CZ932" i="14"/>
  <c r="DD932" i="14"/>
  <c r="DH932" i="14"/>
  <c r="DE932" i="14"/>
  <c r="DI932" i="14"/>
  <c r="DA932" i="14"/>
  <c r="CU932" i="14"/>
  <c r="CQ933" i="14"/>
  <c r="CM934" i="14"/>
  <c r="DB935" i="14"/>
  <c r="DF935" i="14"/>
  <c r="DS935" i="14" s="1"/>
  <c r="DJ935" i="14"/>
  <c r="DC935" i="14"/>
  <c r="DG935" i="14"/>
  <c r="DT935" i="14" s="1"/>
  <c r="DK935" i="14"/>
  <c r="CZ935" i="14"/>
  <c r="DD935" i="14"/>
  <c r="DH935" i="14"/>
  <c r="DI935" i="14"/>
  <c r="DA935" i="14"/>
  <c r="DE935" i="14"/>
  <c r="CU935" i="14"/>
  <c r="CQ936" i="14"/>
  <c r="CM937" i="14"/>
  <c r="DB939" i="14"/>
  <c r="DF939" i="14"/>
  <c r="DJ939" i="14"/>
  <c r="DC939" i="14"/>
  <c r="DG939" i="14"/>
  <c r="DK939" i="14"/>
  <c r="CZ939" i="14"/>
  <c r="DD939" i="14"/>
  <c r="DH939" i="14"/>
  <c r="DI939" i="14"/>
  <c r="DA939" i="14"/>
  <c r="DN939" i="14" s="1"/>
  <c r="DE939" i="14"/>
  <c r="CU939" i="14"/>
  <c r="CU940" i="14"/>
  <c r="AC924" i="14"/>
  <c r="CQ1095" i="14"/>
  <c r="DB889" i="14"/>
  <c r="DO889" i="14" s="1"/>
  <c r="DF889" i="14"/>
  <c r="DS889" i="14" s="1"/>
  <c r="DJ889" i="14"/>
  <c r="DC889" i="14"/>
  <c r="DP889" i="14" s="1"/>
  <c r="DG889" i="14"/>
  <c r="DT889" i="14" s="1"/>
  <c r="DK889" i="14"/>
  <c r="DX889" i="14" s="1"/>
  <c r="CZ889" i="14"/>
  <c r="DD889" i="14"/>
  <c r="DH889" i="14"/>
  <c r="DE889" i="14"/>
  <c r="DR889" i="14" s="1"/>
  <c r="DI889" i="14"/>
  <c r="DA889" i="14"/>
  <c r="DN889" i="14" s="1"/>
  <c r="DA893" i="14"/>
  <c r="DE893" i="14"/>
  <c r="DI893" i="14"/>
  <c r="DB893" i="14"/>
  <c r="DO893" i="14" s="1"/>
  <c r="DF893" i="14"/>
  <c r="DS893" i="14" s="1"/>
  <c r="DJ893" i="14"/>
  <c r="DC893" i="14"/>
  <c r="DP893" i="14" s="1"/>
  <c r="DG893" i="14"/>
  <c r="DT893" i="14" s="1"/>
  <c r="DK893" i="14"/>
  <c r="CZ893" i="14"/>
  <c r="DD893" i="14"/>
  <c r="DH893" i="14"/>
  <c r="DC896" i="14"/>
  <c r="DG896" i="14"/>
  <c r="DT896" i="14" s="1"/>
  <c r="DK896" i="14"/>
  <c r="CZ896" i="14"/>
  <c r="DD896" i="14"/>
  <c r="DH896" i="14"/>
  <c r="DA896" i="14"/>
  <c r="DE896" i="14"/>
  <c r="DI896" i="14"/>
  <c r="DB896" i="14"/>
  <c r="DO896" i="14" s="1"/>
  <c r="DF896" i="14"/>
  <c r="DJ896" i="14"/>
  <c r="Y1031" i="14"/>
  <c r="Y952" i="14"/>
  <c r="CQ953" i="14"/>
  <c r="CM969" i="14"/>
  <c r="CU981" i="14"/>
  <c r="CQ985" i="14"/>
  <c r="CQ997" i="14"/>
  <c r="CQ1001" i="14"/>
  <c r="CQ1013" i="14"/>
  <c r="CU1091" i="14"/>
  <c r="CU1095" i="14"/>
  <c r="CU1107" i="14"/>
  <c r="CQ1111" i="14"/>
  <c r="CU1123" i="14"/>
  <c r="CS784" i="14"/>
  <c r="CW785" i="14"/>
  <c r="CO787" i="14"/>
  <c r="CS788" i="14"/>
  <c r="CW789" i="14"/>
  <c r="CO791" i="14"/>
  <c r="CV793" i="14"/>
  <c r="CN795" i="14"/>
  <c r="CT834" i="14"/>
  <c r="CN854" i="14"/>
  <c r="DA862" i="14"/>
  <c r="DE862" i="14"/>
  <c r="DR862" i="14" s="1"/>
  <c r="DI862" i="14"/>
  <c r="DB862" i="14"/>
  <c r="DF862" i="14"/>
  <c r="DJ862" i="14"/>
  <c r="DC862" i="14"/>
  <c r="DG862" i="14"/>
  <c r="DK862" i="14"/>
  <c r="DX862" i="14" s="1"/>
  <c r="DD862" i="14"/>
  <c r="DH862" i="14"/>
  <c r="DU862" i="14" s="1"/>
  <c r="CZ862" i="14"/>
  <c r="CZ884" i="14"/>
  <c r="DD884" i="14"/>
  <c r="DH884" i="14"/>
  <c r="DA884" i="14"/>
  <c r="DE884" i="14"/>
  <c r="DR884" i="14" s="1"/>
  <c r="DI884" i="14"/>
  <c r="DB884" i="14"/>
  <c r="DF884" i="14"/>
  <c r="DJ884" i="14"/>
  <c r="DC884" i="14"/>
  <c r="DP884" i="14" s="1"/>
  <c r="DG884" i="14"/>
  <c r="DK884" i="14"/>
  <c r="DB888" i="14"/>
  <c r="DO888" i="14" s="1"/>
  <c r="DF888" i="14"/>
  <c r="DJ888" i="14"/>
  <c r="DC888" i="14"/>
  <c r="DG888" i="14"/>
  <c r="DK888" i="14"/>
  <c r="CZ888" i="14"/>
  <c r="DD888" i="14"/>
  <c r="DH888" i="14"/>
  <c r="DA888" i="14"/>
  <c r="DE888" i="14"/>
  <c r="DR888" i="14" s="1"/>
  <c r="DI888" i="14"/>
  <c r="DB892" i="14"/>
  <c r="DF892" i="14"/>
  <c r="DS892" i="14" s="1"/>
  <c r="DJ892" i="14"/>
  <c r="DC892" i="14"/>
  <c r="DG892" i="14"/>
  <c r="DT892" i="14" s="1"/>
  <c r="DK892" i="14"/>
  <c r="CZ892" i="14"/>
  <c r="DD892" i="14"/>
  <c r="DH892" i="14"/>
  <c r="DI892" i="14"/>
  <c r="DA892" i="14"/>
  <c r="DN892" i="14" s="1"/>
  <c r="DE892" i="14"/>
  <c r="CM894" i="14"/>
  <c r="CZ903" i="14"/>
  <c r="DD903" i="14"/>
  <c r="DH903" i="14"/>
  <c r="DA903" i="14"/>
  <c r="DE903" i="14"/>
  <c r="DR903" i="14" s="1"/>
  <c r="DI903" i="14"/>
  <c r="DB903" i="14"/>
  <c r="DO903" i="14" s="1"/>
  <c r="DF903" i="14"/>
  <c r="DJ903" i="14"/>
  <c r="DG903" i="14"/>
  <c r="DK903" i="14"/>
  <c r="DC903" i="14"/>
  <c r="DP903" i="14" s="1"/>
  <c r="CU906" i="14"/>
  <c r="DA909" i="14"/>
  <c r="DE909" i="14"/>
  <c r="DI909" i="14"/>
  <c r="DB909" i="14"/>
  <c r="DO909" i="14" s="1"/>
  <c r="DF909" i="14"/>
  <c r="DJ909" i="14"/>
  <c r="DG909" i="14"/>
  <c r="CZ909" i="14"/>
  <c r="DH909" i="14"/>
  <c r="DC909" i="14"/>
  <c r="DK909" i="14"/>
  <c r="DD909" i="14"/>
  <c r="DB913" i="14"/>
  <c r="DF913" i="14"/>
  <c r="DJ913" i="14"/>
  <c r="DC913" i="14"/>
  <c r="DP913" i="14" s="1"/>
  <c r="DG913" i="14"/>
  <c r="DT913" i="14" s="1"/>
  <c r="CZ913" i="14"/>
  <c r="DH913" i="14"/>
  <c r="DA913" i="14"/>
  <c r="DI913" i="14"/>
  <c r="DD913" i="14"/>
  <c r="DK913" i="14"/>
  <c r="DX913" i="14" s="1"/>
  <c r="DE913" i="14"/>
  <c r="DR913" i="14" s="1"/>
  <c r="CZ920" i="14"/>
  <c r="DD920" i="14"/>
  <c r="DH920" i="14"/>
  <c r="DA920" i="14"/>
  <c r="DE920" i="14"/>
  <c r="DR920" i="14" s="1"/>
  <c r="DI920" i="14"/>
  <c r="DV920" i="14" s="1"/>
  <c r="DB920" i="14"/>
  <c r="DO920" i="14" s="1"/>
  <c r="DF920" i="14"/>
  <c r="DS920" i="14" s="1"/>
  <c r="DJ920" i="14"/>
  <c r="DC920" i="14"/>
  <c r="DP920" i="14" s="1"/>
  <c r="DG920" i="14"/>
  <c r="DT920" i="14" s="1"/>
  <c r="DK920" i="14"/>
  <c r="DX920" i="14" s="1"/>
  <c r="DC927" i="14"/>
  <c r="DG927" i="14"/>
  <c r="DK927" i="14"/>
  <c r="CZ927" i="14"/>
  <c r="DD927" i="14"/>
  <c r="DH927" i="14"/>
  <c r="DA927" i="14"/>
  <c r="DE927" i="14"/>
  <c r="DI927" i="14"/>
  <c r="DV927" i="14" s="1"/>
  <c r="DF927" i="14"/>
  <c r="DJ927" i="14"/>
  <c r="DB927" i="14"/>
  <c r="DC930" i="14"/>
  <c r="DP930" i="14" s="1"/>
  <c r="DG930" i="14"/>
  <c r="DK930" i="14"/>
  <c r="CZ930" i="14"/>
  <c r="DD930" i="14"/>
  <c r="DH930" i="14"/>
  <c r="DA930" i="14"/>
  <c r="DE930" i="14"/>
  <c r="DR930" i="14" s="1"/>
  <c r="DI930" i="14"/>
  <c r="DJ930" i="14"/>
  <c r="DB930" i="14"/>
  <c r="DF930" i="14"/>
  <c r="CV950" i="14"/>
  <c r="CR953" i="14"/>
  <c r="DS953" i="14" s="1"/>
  <c r="CV965" i="14"/>
  <c r="CV969" i="14"/>
  <c r="CV981" i="14"/>
  <c r="CV985" i="14"/>
  <c r="CV997" i="14"/>
  <c r="CV1001" i="14"/>
  <c r="CN1091" i="14"/>
  <c r="CV1095" i="14"/>
  <c r="CN1107" i="14"/>
  <c r="CR1111" i="14"/>
  <c r="CP782" i="14"/>
  <c r="CT784" i="14"/>
  <c r="CT785" i="14"/>
  <c r="CT786" i="14"/>
  <c r="CT787" i="14"/>
  <c r="CT788" i="14"/>
  <c r="CT789" i="14"/>
  <c r="CT790" i="14"/>
  <c r="CT791" i="14"/>
  <c r="CS793" i="14"/>
  <c r="DA810" i="14"/>
  <c r="DE810" i="14"/>
  <c r="DI810" i="14"/>
  <c r="DB810" i="14"/>
  <c r="DF810" i="14"/>
  <c r="DJ810" i="14"/>
  <c r="CZ810" i="14"/>
  <c r="DD810" i="14"/>
  <c r="DH810" i="14"/>
  <c r="DK810" i="14"/>
  <c r="DC810" i="14"/>
  <c r="DG810" i="14"/>
  <c r="DT810" i="14" s="1"/>
  <c r="CP810" i="14"/>
  <c r="CP811" i="14"/>
  <c r="CP812" i="14"/>
  <c r="CP813" i="14"/>
  <c r="CP814" i="14"/>
  <c r="DQ814" i="14" s="1"/>
  <c r="CT816" i="14"/>
  <c r="CW823" i="14"/>
  <c r="CM833" i="14"/>
  <c r="DB834" i="14"/>
  <c r="DF834" i="14"/>
  <c r="DJ834" i="14"/>
  <c r="DC834" i="14"/>
  <c r="DP834" i="14" s="1"/>
  <c r="DG834" i="14"/>
  <c r="DK834" i="14"/>
  <c r="DA834" i="14"/>
  <c r="DE834" i="14"/>
  <c r="DI834" i="14"/>
  <c r="CZ834" i="14"/>
  <c r="DD834" i="14"/>
  <c r="DH834" i="14"/>
  <c r="CU834" i="14"/>
  <c r="DV834" i="14" s="1"/>
  <c r="DA838" i="14"/>
  <c r="DE838" i="14"/>
  <c r="DR838" i="14" s="1"/>
  <c r="DI838" i="14"/>
  <c r="DB838" i="14"/>
  <c r="DF838" i="14"/>
  <c r="DJ838" i="14"/>
  <c r="CZ838" i="14"/>
  <c r="DD838" i="14"/>
  <c r="DH838" i="14"/>
  <c r="DC838" i="14"/>
  <c r="DG838" i="14"/>
  <c r="DK838" i="14"/>
  <c r="CU838" i="14"/>
  <c r="CL844" i="14"/>
  <c r="CS851" i="14"/>
  <c r="CW852" i="14"/>
  <c r="CO854" i="14"/>
  <c r="CW856" i="14"/>
  <c r="CV864" i="14"/>
  <c r="DB866" i="14"/>
  <c r="DF866" i="14"/>
  <c r="DJ866" i="14"/>
  <c r="DC866" i="14"/>
  <c r="DG866" i="14"/>
  <c r="DK866" i="14"/>
  <c r="DD866" i="14"/>
  <c r="DE866" i="14"/>
  <c r="CZ866" i="14"/>
  <c r="DH866" i="14"/>
  <c r="DA866" i="14"/>
  <c r="DI866" i="14"/>
  <c r="CQ867" i="14"/>
  <c r="CZ870" i="14"/>
  <c r="DD870" i="14"/>
  <c r="DQ870" i="14" s="1"/>
  <c r="DH870" i="14"/>
  <c r="DU870" i="14" s="1"/>
  <c r="DA870" i="14"/>
  <c r="DE870" i="14"/>
  <c r="DI870" i="14"/>
  <c r="DB870" i="14"/>
  <c r="DO870" i="14" s="1"/>
  <c r="DF870" i="14"/>
  <c r="DJ870" i="14"/>
  <c r="DC870" i="14"/>
  <c r="DG870" i="14"/>
  <c r="DK870" i="14"/>
  <c r="DX870" i="14" s="1"/>
  <c r="CQ871" i="14"/>
  <c r="CT873" i="14"/>
  <c r="CW877" i="14"/>
  <c r="CN894" i="14"/>
  <c r="CN898" i="14"/>
  <c r="CN906" i="14"/>
  <c r="CN914" i="14"/>
  <c r="CN917" i="14"/>
  <c r="CV939" i="14"/>
  <c r="CM784" i="14"/>
  <c r="CQ786" i="14"/>
  <c r="DB788" i="14"/>
  <c r="DF788" i="14"/>
  <c r="DJ788" i="14"/>
  <c r="DC788" i="14"/>
  <c r="DG788" i="14"/>
  <c r="DK788" i="14"/>
  <c r="CZ788" i="14"/>
  <c r="DD788" i="14"/>
  <c r="DH788" i="14"/>
  <c r="DA788" i="14"/>
  <c r="DE788" i="14"/>
  <c r="DI788" i="14"/>
  <c r="CQ789" i="14"/>
  <c r="CU790" i="14"/>
  <c r="CZ793" i="14"/>
  <c r="DD793" i="14"/>
  <c r="DH793" i="14"/>
  <c r="DB793" i="14"/>
  <c r="DO793" i="14" s="1"/>
  <c r="DF793" i="14"/>
  <c r="DJ793" i="14"/>
  <c r="DG793" i="14"/>
  <c r="DA793" i="14"/>
  <c r="DI793" i="14"/>
  <c r="DC793" i="14"/>
  <c r="DP793" i="14" s="1"/>
  <c r="DK793" i="14"/>
  <c r="DE793" i="14"/>
  <c r="CT793" i="14"/>
  <c r="CZ811" i="14"/>
  <c r="DD811" i="14"/>
  <c r="DH811" i="14"/>
  <c r="DA811" i="14"/>
  <c r="DE811" i="14"/>
  <c r="DI811" i="14"/>
  <c r="DC811" i="14"/>
  <c r="DG811" i="14"/>
  <c r="DK811" i="14"/>
  <c r="DX811" i="14" s="1"/>
  <c r="DB811" i="14"/>
  <c r="DF811" i="14"/>
  <c r="DJ811" i="14"/>
  <c r="CU811" i="14"/>
  <c r="CQ812" i="14"/>
  <c r="CM813" i="14"/>
  <c r="DB815" i="14"/>
  <c r="DF815" i="14"/>
  <c r="DJ815" i="14"/>
  <c r="DC815" i="14"/>
  <c r="DG815" i="14"/>
  <c r="DK815" i="14"/>
  <c r="DA815" i="14"/>
  <c r="DN815" i="14" s="1"/>
  <c r="DE815" i="14"/>
  <c r="DI815" i="14"/>
  <c r="CZ815" i="14"/>
  <c r="DD815" i="14"/>
  <c r="DH815" i="14"/>
  <c r="DV815" i="14"/>
  <c r="CQ816" i="14"/>
  <c r="CL817" i="14"/>
  <c r="CP823" i="14"/>
  <c r="CT824" i="14"/>
  <c r="CV834" i="14"/>
  <c r="CU841" i="14"/>
  <c r="CU843" i="14"/>
  <c r="CM845" i="14"/>
  <c r="CQ847" i="14"/>
  <c r="CT849" i="14"/>
  <c r="CP851" i="14"/>
  <c r="CP853" i="14"/>
  <c r="CW864" i="14"/>
  <c r="CN871" i="14"/>
  <c r="CQ873" i="14"/>
  <c r="CS898" i="14"/>
  <c r="CW906" i="14"/>
  <c r="CS939" i="14"/>
  <c r="DC951" i="14"/>
  <c r="DP951" i="14" s="1"/>
  <c r="DG951" i="14"/>
  <c r="DT951" i="14" s="1"/>
  <c r="DK951" i="14"/>
  <c r="CZ951" i="14"/>
  <c r="DM951" i="14" s="1"/>
  <c r="DD951" i="14"/>
  <c r="DH951" i="14"/>
  <c r="DA951" i="14"/>
  <c r="DN951" i="14" s="1"/>
  <c r="DE951" i="14"/>
  <c r="DR951" i="14" s="1"/>
  <c r="DI951" i="14"/>
  <c r="DV951" i="14" s="1"/>
  <c r="DF951" i="14"/>
  <c r="DS951" i="14" s="1"/>
  <c r="DJ951" i="14"/>
  <c r="DB951" i="14"/>
  <c r="DO951" i="14" s="1"/>
  <c r="CW951" i="14"/>
  <c r="CS952" i="14"/>
  <c r="CO953" i="14"/>
  <c r="DB955" i="14"/>
  <c r="DF955" i="14"/>
  <c r="DS955" i="14" s="1"/>
  <c r="DJ955" i="14"/>
  <c r="DC955" i="14"/>
  <c r="DG955" i="14"/>
  <c r="DK955" i="14"/>
  <c r="DX955" i="14" s="1"/>
  <c r="CZ955" i="14"/>
  <c r="DD955" i="14"/>
  <c r="DH955" i="14"/>
  <c r="DA955" i="14"/>
  <c r="DN955" i="14" s="1"/>
  <c r="DE955" i="14"/>
  <c r="DI955" i="14"/>
  <c r="DA959" i="14"/>
  <c r="DN959" i="14" s="1"/>
  <c r="DE959" i="14"/>
  <c r="DR959" i="14" s="1"/>
  <c r="DI959" i="14"/>
  <c r="DB959" i="14"/>
  <c r="DF959" i="14"/>
  <c r="DS959" i="14" s="1"/>
  <c r="DJ959" i="14"/>
  <c r="DC959" i="14"/>
  <c r="DG959" i="14"/>
  <c r="DK959" i="14"/>
  <c r="DX959" i="14" s="1"/>
  <c r="CZ959" i="14"/>
  <c r="DD959" i="14"/>
  <c r="DH959" i="14"/>
  <c r="DP961" i="14"/>
  <c r="CZ963" i="14"/>
  <c r="DD963" i="14"/>
  <c r="DH963" i="14"/>
  <c r="DA963" i="14"/>
  <c r="DE963" i="14"/>
  <c r="DI963" i="14"/>
  <c r="DV963" i="14" s="1"/>
  <c r="DB963" i="14"/>
  <c r="DF963" i="14"/>
  <c r="DJ963" i="14"/>
  <c r="DG963" i="14"/>
  <c r="DK963" i="14"/>
  <c r="DC963" i="14"/>
  <c r="DP963" i="14" s="1"/>
  <c r="CO965" i="14"/>
  <c r="DA968" i="14"/>
  <c r="DE968" i="14"/>
  <c r="DI968" i="14"/>
  <c r="DB968" i="14"/>
  <c r="DF968" i="14"/>
  <c r="DS968" i="14" s="1"/>
  <c r="DJ968" i="14"/>
  <c r="DC968" i="14"/>
  <c r="DP968" i="14" s="1"/>
  <c r="DG968" i="14"/>
  <c r="DK968" i="14"/>
  <c r="DH968" i="14"/>
  <c r="CZ968" i="14"/>
  <c r="DD968" i="14"/>
  <c r="CW968" i="14"/>
  <c r="DX968" i="14" s="1"/>
  <c r="CS969" i="14"/>
  <c r="CO970" i="14"/>
  <c r="DA972" i="14"/>
  <c r="DE972" i="14"/>
  <c r="DI972" i="14"/>
  <c r="DB972" i="14"/>
  <c r="DF972" i="14"/>
  <c r="DS972" i="14" s="1"/>
  <c r="DJ972" i="14"/>
  <c r="DC972" i="14"/>
  <c r="DP972" i="14" s="1"/>
  <c r="DG972" i="14"/>
  <c r="DK972" i="14"/>
  <c r="DD972" i="14"/>
  <c r="DH972" i="14"/>
  <c r="CZ972" i="14"/>
  <c r="DM972" i="14" s="1"/>
  <c r="CW972" i="14"/>
  <c r="CS973" i="14"/>
  <c r="CS974" i="14"/>
  <c r="CO975" i="14"/>
  <c r="CZ977" i="14"/>
  <c r="DD977" i="14"/>
  <c r="DH977" i="14"/>
  <c r="DA977" i="14"/>
  <c r="DN977" i="14" s="1"/>
  <c r="DE977" i="14"/>
  <c r="DI977" i="14"/>
  <c r="DV977" i="14" s="1"/>
  <c r="DB977" i="14"/>
  <c r="DO977" i="14" s="1"/>
  <c r="DF977" i="14"/>
  <c r="DS977" i="14" s="1"/>
  <c r="DJ977" i="14"/>
  <c r="DK977" i="14"/>
  <c r="DC977" i="14"/>
  <c r="DG977" i="14"/>
  <c r="CZ978" i="14"/>
  <c r="DD978" i="14"/>
  <c r="DH978" i="14"/>
  <c r="DA978" i="14"/>
  <c r="DN978" i="14" s="1"/>
  <c r="DE978" i="14"/>
  <c r="DR978" i="14" s="1"/>
  <c r="DI978" i="14"/>
  <c r="DV978" i="14" s="1"/>
  <c r="DB978" i="14"/>
  <c r="DO978" i="14" s="1"/>
  <c r="DF978" i="14"/>
  <c r="DS978" i="14" s="1"/>
  <c r="DJ978" i="14"/>
  <c r="DC978" i="14"/>
  <c r="DP978" i="14" s="1"/>
  <c r="DG978" i="14"/>
  <c r="DK978" i="14"/>
  <c r="CW978" i="14"/>
  <c r="CW979" i="14"/>
  <c r="CO981" i="14"/>
  <c r="DA985" i="14"/>
  <c r="DE985" i="14"/>
  <c r="DI985" i="14"/>
  <c r="DV985" i="14" s="1"/>
  <c r="DB985" i="14"/>
  <c r="DF985" i="14"/>
  <c r="DJ985" i="14"/>
  <c r="DC985" i="14"/>
  <c r="DG985" i="14"/>
  <c r="DK985" i="14"/>
  <c r="CZ985" i="14"/>
  <c r="DD985" i="14"/>
  <c r="DH985" i="14"/>
  <c r="CW985" i="14"/>
  <c r="CS986" i="14"/>
  <c r="CS987" i="14"/>
  <c r="CO988" i="14"/>
  <c r="DB992" i="14"/>
  <c r="DO992" i="14" s="1"/>
  <c r="DF992" i="14"/>
  <c r="DJ992" i="14"/>
  <c r="DC992" i="14"/>
  <c r="DG992" i="14"/>
  <c r="DK992" i="14"/>
  <c r="CZ992" i="14"/>
  <c r="DD992" i="14"/>
  <c r="DH992" i="14"/>
  <c r="DE992" i="14"/>
  <c r="DR992" i="14" s="1"/>
  <c r="DI992" i="14"/>
  <c r="DV992" i="14" s="1"/>
  <c r="DA992" i="14"/>
  <c r="DN992" i="14" s="1"/>
  <c r="CW992" i="14"/>
  <c r="CW993" i="14"/>
  <c r="CS994" i="14"/>
  <c r="CO995" i="14"/>
  <c r="DB997" i="14"/>
  <c r="DF997" i="14"/>
  <c r="DJ997" i="14"/>
  <c r="DC997" i="14"/>
  <c r="DG997" i="14"/>
  <c r="DK997" i="14"/>
  <c r="CZ997" i="14"/>
  <c r="DD997" i="14"/>
  <c r="DQ997" i="14" s="1"/>
  <c r="DH997" i="14"/>
  <c r="DE997" i="14"/>
  <c r="DI997" i="14"/>
  <c r="DA997" i="14"/>
  <c r="CW997" i="14"/>
  <c r="CZ1002" i="14"/>
  <c r="DA1002" i="14"/>
  <c r="DN1002" i="14" s="1"/>
  <c r="DE1002" i="14"/>
  <c r="DR1002" i="14" s="1"/>
  <c r="DI1002" i="14"/>
  <c r="DV1002" i="14" s="1"/>
  <c r="DB1002" i="14"/>
  <c r="DO1002" i="14" s="1"/>
  <c r="DF1002" i="14"/>
  <c r="DS1002" i="14" s="1"/>
  <c r="DJ1002" i="14"/>
  <c r="DD1002" i="14"/>
  <c r="DG1002" i="14"/>
  <c r="DT1002" i="14" s="1"/>
  <c r="DH1002" i="14"/>
  <c r="DC1002" i="14"/>
  <c r="DP1002" i="14" s="1"/>
  <c r="DK1002" i="14"/>
  <c r="DX1002" i="14" s="1"/>
  <c r="DA1003" i="14"/>
  <c r="DN1003" i="14" s="1"/>
  <c r="DE1003" i="14"/>
  <c r="DR1003" i="14" s="1"/>
  <c r="DI1003" i="14"/>
  <c r="DV1003" i="14" s="1"/>
  <c r="DB1003" i="14"/>
  <c r="DF1003" i="14"/>
  <c r="DJ1003" i="14"/>
  <c r="DD1003" i="14"/>
  <c r="DG1003" i="14"/>
  <c r="DT1003" i="14" s="1"/>
  <c r="CZ1003" i="14"/>
  <c r="DH1003" i="14"/>
  <c r="DC1003" i="14"/>
  <c r="DK1003" i="14"/>
  <c r="CW1003" i="14"/>
  <c r="CS1004" i="14"/>
  <c r="CO1005" i="14"/>
  <c r="DC1007" i="14"/>
  <c r="DG1007" i="14"/>
  <c r="DK1007" i="14"/>
  <c r="CZ1007" i="14"/>
  <c r="DD1007" i="14"/>
  <c r="DH1007" i="14"/>
  <c r="DB1007" i="14"/>
  <c r="DO1007" i="14" s="1"/>
  <c r="DJ1007" i="14"/>
  <c r="DE1007" i="14"/>
  <c r="DR1007" i="14" s="1"/>
  <c r="DF1007" i="14"/>
  <c r="DS1007" i="14" s="1"/>
  <c r="DA1007" i="14"/>
  <c r="DN1007" i="14" s="1"/>
  <c r="DI1007" i="14"/>
  <c r="DV1007" i="14" s="1"/>
  <c r="CW1007" i="14"/>
  <c r="CS1008" i="14"/>
  <c r="CO1009" i="14"/>
  <c r="DA1011" i="14"/>
  <c r="DN1011" i="14" s="1"/>
  <c r="DE1011" i="14"/>
  <c r="DR1011" i="14" s="1"/>
  <c r="DI1011" i="14"/>
  <c r="DV1011" i="14" s="1"/>
  <c r="DB1011" i="14"/>
  <c r="DF1011" i="14"/>
  <c r="DS1011" i="14" s="1"/>
  <c r="DJ1011" i="14"/>
  <c r="DD1011" i="14"/>
  <c r="DG1011" i="14"/>
  <c r="CZ1011" i="14"/>
  <c r="DM1011" i="14" s="1"/>
  <c r="DH1011" i="14"/>
  <c r="DC1011" i="14"/>
  <c r="DK1011" i="14"/>
  <c r="CW1011" i="14"/>
  <c r="CO1013" i="14"/>
  <c r="DC1016" i="14"/>
  <c r="DG1016" i="14"/>
  <c r="DK1016" i="14"/>
  <c r="CZ1016" i="14"/>
  <c r="DM1016" i="14" s="1"/>
  <c r="DD1016" i="14"/>
  <c r="DQ1016" i="14" s="1"/>
  <c r="DH1016" i="14"/>
  <c r="DF1016" i="14"/>
  <c r="DA1016" i="14"/>
  <c r="DN1016" i="14" s="1"/>
  <c r="DI1016" i="14"/>
  <c r="DV1016" i="14" s="1"/>
  <c r="DB1016" i="14"/>
  <c r="DO1016" i="14" s="1"/>
  <c r="DJ1016" i="14"/>
  <c r="DE1016" i="14"/>
  <c r="DR1016" i="14" s="1"/>
  <c r="CS1017" i="14"/>
  <c r="DB1020" i="14"/>
  <c r="DO1020" i="14" s="1"/>
  <c r="DF1020" i="14"/>
  <c r="DJ1020" i="14"/>
  <c r="DC1020" i="14"/>
  <c r="DG1020" i="14"/>
  <c r="DK1020" i="14"/>
  <c r="DX1020" i="14" s="1"/>
  <c r="DA1020" i="14"/>
  <c r="DN1020" i="14" s="1"/>
  <c r="DI1020" i="14"/>
  <c r="DV1020" i="14" s="1"/>
  <c r="DD1020" i="14"/>
  <c r="DE1020" i="14"/>
  <c r="DR1020" i="14" s="1"/>
  <c r="CZ1020" i="14"/>
  <c r="DH1020" i="14"/>
  <c r="DU1020" i="14" s="1"/>
  <c r="DA1024" i="14"/>
  <c r="DN1024" i="14" s="1"/>
  <c r="DE1024" i="14"/>
  <c r="DR1024" i="14" s="1"/>
  <c r="DI1024" i="14"/>
  <c r="DV1024" i="14" s="1"/>
  <c r="DB1024" i="14"/>
  <c r="DO1024" i="14" s="1"/>
  <c r="DF1024" i="14"/>
  <c r="DS1024" i="14" s="1"/>
  <c r="DJ1024" i="14"/>
  <c r="CZ1024" i="14"/>
  <c r="DM1024" i="14" s="1"/>
  <c r="DH1024" i="14"/>
  <c r="DC1024" i="14"/>
  <c r="DK1024" i="14"/>
  <c r="DX1024" i="14" s="1"/>
  <c r="DD1024" i="14"/>
  <c r="DG1024" i="14"/>
  <c r="CO1026" i="14"/>
  <c r="DC1028" i="14"/>
  <c r="DP1028" i="14" s="1"/>
  <c r="DG1028" i="14"/>
  <c r="DT1028" i="14" s="1"/>
  <c r="DK1028" i="14"/>
  <c r="DX1028" i="14" s="1"/>
  <c r="CZ1028" i="14"/>
  <c r="DD1028" i="14"/>
  <c r="DH1028" i="14"/>
  <c r="DF1028" i="14"/>
  <c r="DS1028" i="14" s="1"/>
  <c r="DA1028" i="14"/>
  <c r="DN1028" i="14" s="1"/>
  <c r="DI1028" i="14"/>
  <c r="DV1028" i="14" s="1"/>
  <c r="DB1028" i="14"/>
  <c r="DO1028" i="14" s="1"/>
  <c r="DJ1028" i="14"/>
  <c r="DE1028" i="14"/>
  <c r="DR1028" i="14" s="1"/>
  <c r="DC1029" i="14"/>
  <c r="DP1029" i="14" s="1"/>
  <c r="DG1029" i="14"/>
  <c r="DK1029" i="14"/>
  <c r="CZ1029" i="14"/>
  <c r="DM1029" i="14" s="1"/>
  <c r="DD1029" i="14"/>
  <c r="DH1029" i="14"/>
  <c r="DU1029" i="14" s="1"/>
  <c r="DF1029" i="14"/>
  <c r="DS1029" i="14" s="1"/>
  <c r="DA1029" i="14"/>
  <c r="DN1029" i="14" s="1"/>
  <c r="DI1029" i="14"/>
  <c r="DV1029" i="14" s="1"/>
  <c r="DB1029" i="14"/>
  <c r="DO1029" i="14" s="1"/>
  <c r="DJ1029" i="14"/>
  <c r="DE1029" i="14"/>
  <c r="DR1029" i="14" s="1"/>
  <c r="DC1033" i="14"/>
  <c r="DP1033" i="14" s="1"/>
  <c r="DG1033" i="14"/>
  <c r="DK1033" i="14"/>
  <c r="CZ1033" i="14"/>
  <c r="DD1033" i="14"/>
  <c r="DH1033" i="14"/>
  <c r="DB1033" i="14"/>
  <c r="DJ1033" i="14"/>
  <c r="DE1033" i="14"/>
  <c r="DR1033" i="14" s="1"/>
  <c r="DF1033" i="14"/>
  <c r="DS1033" i="14" s="1"/>
  <c r="DA1033" i="14"/>
  <c r="DN1033" i="14" s="1"/>
  <c r="DI1033" i="14"/>
  <c r="DV1033" i="14" s="1"/>
  <c r="DC1034" i="14"/>
  <c r="DG1034" i="14"/>
  <c r="DK1034" i="14"/>
  <c r="CZ1034" i="14"/>
  <c r="DD1034" i="14"/>
  <c r="DH1034" i="14"/>
  <c r="DB1034" i="14"/>
  <c r="DJ1034" i="14"/>
  <c r="DE1034" i="14"/>
  <c r="DF1034" i="14"/>
  <c r="DI1034" i="14"/>
  <c r="DV1034" i="14" s="1"/>
  <c r="DA1034" i="14"/>
  <c r="DN1034" i="14" s="1"/>
  <c r="CZ1038" i="14"/>
  <c r="DD1038" i="14"/>
  <c r="DH1038" i="14"/>
  <c r="DA1038" i="14"/>
  <c r="DE1038" i="14"/>
  <c r="DR1038" i="14" s="1"/>
  <c r="DI1038" i="14"/>
  <c r="DB1038" i="14"/>
  <c r="DO1038" i="14" s="1"/>
  <c r="DF1038" i="14"/>
  <c r="DS1038" i="14" s="1"/>
  <c r="DJ1038" i="14"/>
  <c r="DC1038" i="14"/>
  <c r="DG1038" i="14"/>
  <c r="DK1038" i="14"/>
  <c r="CS1039" i="14"/>
  <c r="DC1043" i="14"/>
  <c r="DG1043" i="14"/>
  <c r="DK1043" i="14"/>
  <c r="CZ1043" i="14"/>
  <c r="DM1043" i="14" s="1"/>
  <c r="DD1043" i="14"/>
  <c r="DH1043" i="14"/>
  <c r="DA1043" i="14"/>
  <c r="DE1043" i="14"/>
  <c r="DI1043" i="14"/>
  <c r="DV1043" i="14" s="1"/>
  <c r="DJ1043" i="14"/>
  <c r="DB1043" i="14"/>
  <c r="DF1043" i="14"/>
  <c r="CO1045" i="14"/>
  <c r="DB1047" i="14"/>
  <c r="DO1047" i="14" s="1"/>
  <c r="DF1047" i="14"/>
  <c r="DS1047" i="14" s="1"/>
  <c r="DJ1047" i="14"/>
  <c r="DC1047" i="14"/>
  <c r="DG1047" i="14"/>
  <c r="DT1047" i="14" s="1"/>
  <c r="DK1047" i="14"/>
  <c r="CZ1047" i="14"/>
  <c r="DD1047" i="14"/>
  <c r="DH1047" i="14"/>
  <c r="DE1047" i="14"/>
  <c r="DI1047" i="14"/>
  <c r="DA1047" i="14"/>
  <c r="DN1047" i="14" s="1"/>
  <c r="CZ1052" i="14"/>
  <c r="DD1052" i="14"/>
  <c r="DH1052" i="14"/>
  <c r="DA1052" i="14"/>
  <c r="DN1052" i="14" s="1"/>
  <c r="DE1052" i="14"/>
  <c r="DR1052" i="14" s="1"/>
  <c r="DI1052" i="14"/>
  <c r="DV1052" i="14" s="1"/>
  <c r="DB1052" i="14"/>
  <c r="DO1052" i="14" s="1"/>
  <c r="DF1052" i="14"/>
  <c r="DS1052" i="14" s="1"/>
  <c r="DJ1052" i="14"/>
  <c r="DK1052" i="14"/>
  <c r="DC1052" i="14"/>
  <c r="DP1052" i="14" s="1"/>
  <c r="DG1052" i="14"/>
  <c r="DT1052" i="14" s="1"/>
  <c r="CZ1053" i="14"/>
  <c r="DD1053" i="14"/>
  <c r="DH1053" i="14"/>
  <c r="DA1053" i="14"/>
  <c r="DN1053" i="14" s="1"/>
  <c r="DE1053" i="14"/>
  <c r="DR1053" i="14" s="1"/>
  <c r="DI1053" i="14"/>
  <c r="DV1053" i="14" s="1"/>
  <c r="DB1053" i="14"/>
  <c r="DO1053" i="14" s="1"/>
  <c r="DF1053" i="14"/>
  <c r="DJ1053" i="14"/>
  <c r="DC1053" i="14"/>
  <c r="DG1053" i="14"/>
  <c r="DT1053" i="14" s="1"/>
  <c r="DK1053" i="14"/>
  <c r="CS1054" i="14"/>
  <c r="DB1058" i="14"/>
  <c r="DF1058" i="14"/>
  <c r="DJ1058" i="14"/>
  <c r="DC1058" i="14"/>
  <c r="DG1058" i="14"/>
  <c r="DT1058" i="14" s="1"/>
  <c r="DK1058" i="14"/>
  <c r="CZ1058" i="14"/>
  <c r="DD1058" i="14"/>
  <c r="DH1058" i="14"/>
  <c r="DE1058" i="14"/>
  <c r="DI1058" i="14"/>
  <c r="DA1058" i="14"/>
  <c r="CW1058" i="14"/>
  <c r="CS1059" i="14"/>
  <c r="CS1060" i="14"/>
  <c r="DB1064" i="14"/>
  <c r="DO1064" i="14" s="1"/>
  <c r="DF1064" i="14"/>
  <c r="DS1064" i="14" s="1"/>
  <c r="DJ1064" i="14"/>
  <c r="DC1064" i="14"/>
  <c r="DP1064" i="14" s="1"/>
  <c r="DG1064" i="14"/>
  <c r="DT1064" i="14" s="1"/>
  <c r="DK1064" i="14"/>
  <c r="CZ1064" i="14"/>
  <c r="DD1064" i="14"/>
  <c r="DH1064" i="14"/>
  <c r="DA1064" i="14"/>
  <c r="DN1064" i="14" s="1"/>
  <c r="DE1064" i="14"/>
  <c r="DR1064" i="14" s="1"/>
  <c r="DI1064" i="14"/>
  <c r="DV1064" i="14" s="1"/>
  <c r="CW1064" i="14"/>
  <c r="CW1065" i="14"/>
  <c r="CS1066" i="14"/>
  <c r="DA1070" i="14"/>
  <c r="DN1070" i="14" s="1"/>
  <c r="DE1070" i="14"/>
  <c r="DI1070" i="14"/>
  <c r="DB1070" i="14"/>
  <c r="DF1070" i="14"/>
  <c r="DJ1070" i="14"/>
  <c r="DC1070" i="14"/>
  <c r="DP1070" i="14" s="1"/>
  <c r="DG1070" i="14"/>
  <c r="DK1070" i="14"/>
  <c r="CZ1070" i="14"/>
  <c r="DD1070" i="14"/>
  <c r="DH1070" i="14"/>
  <c r="CZ1075" i="14"/>
  <c r="DD1075" i="14"/>
  <c r="DH1075" i="14"/>
  <c r="DU1075" i="14" s="1"/>
  <c r="DA1075" i="14"/>
  <c r="DE1075" i="14"/>
  <c r="DI1075" i="14"/>
  <c r="DV1075" i="14" s="1"/>
  <c r="DB1075" i="14"/>
  <c r="DO1075" i="14" s="1"/>
  <c r="DF1075" i="14"/>
  <c r="DJ1075" i="14"/>
  <c r="DC1075" i="14"/>
  <c r="DG1075" i="14"/>
  <c r="DK1075" i="14"/>
  <c r="DC1079" i="14"/>
  <c r="DP1079" i="14" s="1"/>
  <c r="DG1079" i="14"/>
  <c r="DK1079" i="14"/>
  <c r="CZ1079" i="14"/>
  <c r="DM1079" i="14" s="1"/>
  <c r="DD1079" i="14"/>
  <c r="DH1079" i="14"/>
  <c r="DA1079" i="14"/>
  <c r="DE1079" i="14"/>
  <c r="DI1079" i="14"/>
  <c r="DV1079" i="14" s="1"/>
  <c r="DB1079" i="14"/>
  <c r="DO1079" i="14" s="1"/>
  <c r="DF1079" i="14"/>
  <c r="DJ1079" i="14"/>
  <c r="DA1083" i="14"/>
  <c r="DN1083" i="14" s="1"/>
  <c r="DE1083" i="14"/>
  <c r="DI1083" i="14"/>
  <c r="DB1083" i="14"/>
  <c r="DO1083" i="14" s="1"/>
  <c r="DF1083" i="14"/>
  <c r="DJ1083" i="14"/>
  <c r="DC1083" i="14"/>
  <c r="DG1083" i="14"/>
  <c r="DT1083" i="14" s="1"/>
  <c r="DK1083" i="14"/>
  <c r="CZ1083" i="14"/>
  <c r="DD1083" i="14"/>
  <c r="DH1083" i="14"/>
  <c r="DA1088" i="14"/>
  <c r="DN1088" i="14" s="1"/>
  <c r="DE1088" i="14"/>
  <c r="DR1088" i="14" s="1"/>
  <c r="DI1088" i="14"/>
  <c r="DV1088" i="14" s="1"/>
  <c r="DB1088" i="14"/>
  <c r="DO1088" i="14" s="1"/>
  <c r="DF1088" i="14"/>
  <c r="DS1088" i="14" s="1"/>
  <c r="DJ1088" i="14"/>
  <c r="DC1088" i="14"/>
  <c r="DP1088" i="14" s="1"/>
  <c r="DG1088" i="14"/>
  <c r="DT1088" i="14" s="1"/>
  <c r="DK1088" i="14"/>
  <c r="DX1088" i="14" s="1"/>
  <c r="CZ1088" i="14"/>
  <c r="DD1088" i="14"/>
  <c r="DH1088" i="14"/>
  <c r="DU1088" i="14" s="1"/>
  <c r="DA1092" i="14"/>
  <c r="DN1092" i="14" s="1"/>
  <c r="DE1092" i="14"/>
  <c r="DI1092" i="14"/>
  <c r="DV1092" i="14" s="1"/>
  <c r="DB1092" i="14"/>
  <c r="DF1092" i="14"/>
  <c r="DJ1092" i="14"/>
  <c r="DC1092" i="14"/>
  <c r="DP1092" i="14" s="1"/>
  <c r="DG1092" i="14"/>
  <c r="DT1092" i="14" s="1"/>
  <c r="DK1092" i="14"/>
  <c r="DD1092" i="14"/>
  <c r="DH1092" i="14"/>
  <c r="CZ1092" i="14"/>
  <c r="CZ1093" i="14"/>
  <c r="DD1093" i="14"/>
  <c r="DH1093" i="14"/>
  <c r="DA1093" i="14"/>
  <c r="DN1093" i="14" s="1"/>
  <c r="DE1093" i="14"/>
  <c r="DR1093" i="14" s="1"/>
  <c r="DI1093" i="14"/>
  <c r="DB1093" i="14"/>
  <c r="DO1093" i="14" s="1"/>
  <c r="DF1093" i="14"/>
  <c r="DS1093" i="14" s="1"/>
  <c r="DJ1093" i="14"/>
  <c r="DK1093" i="14"/>
  <c r="DC1093" i="14"/>
  <c r="DP1093" i="14" s="1"/>
  <c r="DG1093" i="14"/>
  <c r="DT1093" i="14" s="1"/>
  <c r="CO1095" i="14"/>
  <c r="DA1099" i="14"/>
  <c r="DN1099" i="14" s="1"/>
  <c r="DE1099" i="14"/>
  <c r="DR1099" i="14" s="1"/>
  <c r="DI1099" i="14"/>
  <c r="DV1099" i="14" s="1"/>
  <c r="DB1099" i="14"/>
  <c r="DF1099" i="14"/>
  <c r="DJ1099" i="14"/>
  <c r="DC1099" i="14"/>
  <c r="DG1099" i="14"/>
  <c r="DK1099" i="14"/>
  <c r="DH1099" i="14"/>
  <c r="DU1099" i="14" s="1"/>
  <c r="CZ1099" i="14"/>
  <c r="DM1099" i="14" s="1"/>
  <c r="DD1099" i="14"/>
  <c r="DX1099" i="14"/>
  <c r="CZ1104" i="14"/>
  <c r="DD1104" i="14"/>
  <c r="DH1104" i="14"/>
  <c r="DA1104" i="14"/>
  <c r="DE1104" i="14"/>
  <c r="DR1104" i="14" s="1"/>
  <c r="DI1104" i="14"/>
  <c r="DV1104" i="14" s="1"/>
  <c r="DB1104" i="14"/>
  <c r="DF1104" i="14"/>
  <c r="DJ1104" i="14"/>
  <c r="DK1104" i="14"/>
  <c r="DC1104" i="14"/>
  <c r="DG1104" i="14"/>
  <c r="DP1106" i="14"/>
  <c r="CZ1108" i="14"/>
  <c r="DD1108" i="14"/>
  <c r="DH1108" i="14"/>
  <c r="DA1108" i="14"/>
  <c r="DN1108" i="14" s="1"/>
  <c r="DE1108" i="14"/>
  <c r="DR1108" i="14" s="1"/>
  <c r="DI1108" i="14"/>
  <c r="DV1108" i="14" s="1"/>
  <c r="DB1108" i="14"/>
  <c r="DO1108" i="14" s="1"/>
  <c r="DF1108" i="14"/>
  <c r="DJ1108" i="14"/>
  <c r="DC1108" i="14"/>
  <c r="DG1108" i="14"/>
  <c r="DK1108" i="14"/>
  <c r="DC1109" i="14"/>
  <c r="DP1109" i="14" s="1"/>
  <c r="DG1109" i="14"/>
  <c r="DK1109" i="14"/>
  <c r="DX1109" i="14" s="1"/>
  <c r="CZ1109" i="14"/>
  <c r="DD1109" i="14"/>
  <c r="DH1109" i="14"/>
  <c r="DA1109" i="14"/>
  <c r="DE1109" i="14"/>
  <c r="DI1109" i="14"/>
  <c r="DV1109" i="14" s="1"/>
  <c r="DJ1109" i="14"/>
  <c r="DB1109" i="14"/>
  <c r="DF1109" i="14"/>
  <c r="DC1110" i="14"/>
  <c r="DG1110" i="14"/>
  <c r="DK1110" i="14"/>
  <c r="CZ1110" i="14"/>
  <c r="DD1110" i="14"/>
  <c r="DH1110" i="14"/>
  <c r="DA1110" i="14"/>
  <c r="DE1110" i="14"/>
  <c r="DR1110" i="14" s="1"/>
  <c r="DI1110" i="14"/>
  <c r="DV1110" i="14" s="1"/>
  <c r="DB1110" i="14"/>
  <c r="DO1110" i="14" s="1"/>
  <c r="DF1110" i="14"/>
  <c r="DS1110" i="14" s="1"/>
  <c r="DJ1110" i="14"/>
  <c r="CW1110" i="14"/>
  <c r="CS1111" i="14"/>
  <c r="DC1116" i="14"/>
  <c r="DG1116" i="14"/>
  <c r="DT1116" i="14" s="1"/>
  <c r="DK1116" i="14"/>
  <c r="CZ1116" i="14"/>
  <c r="DM1116" i="14" s="1"/>
  <c r="DD1116" i="14"/>
  <c r="DH1116" i="14"/>
  <c r="DA1116" i="14"/>
  <c r="DN1116" i="14" s="1"/>
  <c r="DE1116" i="14"/>
  <c r="DR1116" i="14" s="1"/>
  <c r="DI1116" i="14"/>
  <c r="DV1116" i="14" s="1"/>
  <c r="DB1116" i="14"/>
  <c r="DO1116" i="14" s="1"/>
  <c r="DF1116" i="14"/>
  <c r="DS1116" i="14" s="1"/>
  <c r="DJ1116" i="14"/>
  <c r="DA1121" i="14"/>
  <c r="DN1121" i="14" s="1"/>
  <c r="DE1121" i="14"/>
  <c r="DI1121" i="14"/>
  <c r="DV1121" i="14" s="1"/>
  <c r="DB1121" i="14"/>
  <c r="DF1121" i="14"/>
  <c r="DS1121" i="14" s="1"/>
  <c r="DJ1121" i="14"/>
  <c r="DC1121" i="14"/>
  <c r="DP1121" i="14" s="1"/>
  <c r="DG1121" i="14"/>
  <c r="DK1121" i="14"/>
  <c r="CZ1121" i="14"/>
  <c r="DD1121" i="14"/>
  <c r="DH1121" i="14"/>
  <c r="CS1122" i="14"/>
  <c r="CO1123" i="14"/>
  <c r="DB1126" i="14"/>
  <c r="DO1126" i="14" s="1"/>
  <c r="DF1126" i="14"/>
  <c r="DJ1126" i="14"/>
  <c r="DC1126" i="14"/>
  <c r="DP1126" i="14" s="1"/>
  <c r="DG1126" i="14"/>
  <c r="DT1126" i="14" s="1"/>
  <c r="DK1126" i="14"/>
  <c r="DA1126" i="14"/>
  <c r="DN1126" i="14" s="1"/>
  <c r="DE1126" i="14"/>
  <c r="DR1126" i="14" s="1"/>
  <c r="DI1126" i="14"/>
  <c r="DV1126" i="14" s="1"/>
  <c r="CZ1126" i="14"/>
  <c r="DD1126" i="14"/>
  <c r="DH1126" i="14"/>
  <c r="CW1126" i="14"/>
  <c r="CQ775" i="14"/>
  <c r="CM776" i="14"/>
  <c r="DA778" i="14"/>
  <c r="DE778" i="14"/>
  <c r="DI778" i="14"/>
  <c r="DB778" i="14"/>
  <c r="DF778" i="14"/>
  <c r="DJ778" i="14"/>
  <c r="DC778" i="14"/>
  <c r="DG778" i="14"/>
  <c r="DT778" i="14" s="1"/>
  <c r="DK778" i="14"/>
  <c r="CZ778" i="14"/>
  <c r="DD778" i="14"/>
  <c r="DQ778" i="14" s="1"/>
  <c r="DH778" i="14"/>
  <c r="DU778" i="14" s="1"/>
  <c r="CQ778" i="14"/>
  <c r="CM779" i="14"/>
  <c r="CZ781" i="14"/>
  <c r="DM781" i="14" s="1"/>
  <c r="DD781" i="14"/>
  <c r="DH781" i="14"/>
  <c r="DA781" i="14"/>
  <c r="DE781" i="14"/>
  <c r="DI781" i="14"/>
  <c r="DB781" i="14"/>
  <c r="DF781" i="14"/>
  <c r="DJ781" i="14"/>
  <c r="DC781" i="14"/>
  <c r="DP781" i="14" s="1"/>
  <c r="DG781" i="14"/>
  <c r="DT781" i="14" s="1"/>
  <c r="DK781" i="14"/>
  <c r="DX781" i="14" s="1"/>
  <c r="CU781" i="14"/>
  <c r="CU782" i="14"/>
  <c r="DB785" i="14"/>
  <c r="DF785" i="14"/>
  <c r="DJ785" i="14"/>
  <c r="DC785" i="14"/>
  <c r="DP785" i="14" s="1"/>
  <c r="DG785" i="14"/>
  <c r="DK785" i="14"/>
  <c r="CZ785" i="14"/>
  <c r="DD785" i="14"/>
  <c r="DH785" i="14"/>
  <c r="DA785" i="14"/>
  <c r="DE785" i="14"/>
  <c r="DI785" i="14"/>
  <c r="CQ788" i="14"/>
  <c r="CU789" i="14"/>
  <c r="CM791" i="14"/>
  <c r="CP822" i="14"/>
  <c r="CR838" i="14"/>
  <c r="CQ841" i="14"/>
  <c r="DA843" i="14"/>
  <c r="DE843" i="14"/>
  <c r="DI843" i="14"/>
  <c r="DC843" i="14"/>
  <c r="DG843" i="14"/>
  <c r="DT843" i="14" s="1"/>
  <c r="DK843" i="14"/>
  <c r="DD843" i="14"/>
  <c r="DF843" i="14"/>
  <c r="CZ843" i="14"/>
  <c r="DH843" i="14"/>
  <c r="DB843" i="14"/>
  <c r="DJ843" i="14"/>
  <c r="CQ845" i="14"/>
  <c r="DC847" i="14"/>
  <c r="DP847" i="14" s="1"/>
  <c r="DG847" i="14"/>
  <c r="DK847" i="14"/>
  <c r="DA847" i="14"/>
  <c r="DN847" i="14" s="1"/>
  <c r="DE847" i="14"/>
  <c r="DI847" i="14"/>
  <c r="DF847" i="14"/>
  <c r="CZ847" i="14"/>
  <c r="DH847" i="14"/>
  <c r="DB847" i="14"/>
  <c r="DJ847" i="14"/>
  <c r="DD847" i="14"/>
  <c r="CQ848" i="14"/>
  <c r="CL850" i="14"/>
  <c r="CP852" i="14"/>
  <c r="DQ852" i="14" s="1"/>
  <c r="CP854" i="14"/>
  <c r="CP856" i="14"/>
  <c r="CS859" i="14"/>
  <c r="CM873" i="14"/>
  <c r="CL876" i="14"/>
  <c r="CW898" i="14"/>
  <c r="CT950" i="14"/>
  <c r="CT951" i="14"/>
  <c r="CT952" i="14"/>
  <c r="CL956" i="14"/>
  <c r="CP965" i="14"/>
  <c r="CP966" i="14"/>
  <c r="CP967" i="14"/>
  <c r="CP968" i="14"/>
  <c r="CT969" i="14"/>
  <c r="CT970" i="14"/>
  <c r="DU970" i="14" s="1"/>
  <c r="CT971" i="14"/>
  <c r="CT972" i="14"/>
  <c r="CT973" i="14"/>
  <c r="CT974" i="14"/>
  <c r="CT975" i="14"/>
  <c r="CT976" i="14"/>
  <c r="CT977" i="14"/>
  <c r="CT978" i="14"/>
  <c r="CT979" i="14"/>
  <c r="CL981" i="14"/>
  <c r="CT985" i="14"/>
  <c r="CT986" i="14"/>
  <c r="CT987" i="14"/>
  <c r="CT988" i="14"/>
  <c r="CT989" i="14"/>
  <c r="CT990" i="14"/>
  <c r="CT991" i="14"/>
  <c r="CT992" i="14"/>
  <c r="CT993" i="14"/>
  <c r="CT994" i="14"/>
  <c r="CT995" i="14"/>
  <c r="CL997" i="14"/>
  <c r="CT1001" i="14"/>
  <c r="CT1002" i="14"/>
  <c r="CT1003" i="14"/>
  <c r="CT1004" i="14"/>
  <c r="CT1005" i="14"/>
  <c r="CT1006" i="14"/>
  <c r="CT1007" i="14"/>
  <c r="CT1008" i="14"/>
  <c r="CT1009" i="14"/>
  <c r="CT1010" i="14"/>
  <c r="CT1011" i="14"/>
  <c r="CL1017" i="14"/>
  <c r="CL1026" i="14"/>
  <c r="CP1036" i="14"/>
  <c r="CP1037" i="14"/>
  <c r="CP1038" i="14"/>
  <c r="CP1039" i="14"/>
  <c r="CP1040" i="14"/>
  <c r="CP1041" i="14"/>
  <c r="CP1042" i="14"/>
  <c r="CP1043" i="14"/>
  <c r="CP1044" i="14"/>
  <c r="CP1045" i="14"/>
  <c r="CP1046" i="14"/>
  <c r="CP1047" i="14"/>
  <c r="CP1048" i="14"/>
  <c r="CP1049" i="14"/>
  <c r="CP1050" i="14"/>
  <c r="CP1051" i="14"/>
  <c r="CT1052" i="14"/>
  <c r="CT1054" i="14"/>
  <c r="CT1056" i="14"/>
  <c r="CT1057" i="14"/>
  <c r="CT1058" i="14"/>
  <c r="CT1059" i="14"/>
  <c r="CT1060" i="14"/>
  <c r="CT1062" i="14"/>
  <c r="CT1063" i="14"/>
  <c r="CT1064" i="14"/>
  <c r="CT1065" i="14"/>
  <c r="CT1066" i="14"/>
  <c r="CL1076" i="14"/>
  <c r="CL1077" i="14"/>
  <c r="CL1085" i="14"/>
  <c r="CP1091" i="14"/>
  <c r="CP1092" i="14"/>
  <c r="CP1093" i="14"/>
  <c r="CT1094" i="14"/>
  <c r="CP1107" i="14"/>
  <c r="CP1108" i="14"/>
  <c r="CP1109" i="14"/>
  <c r="CP1110" i="14"/>
  <c r="CL1112" i="14"/>
  <c r="CP1118" i="14"/>
  <c r="CP1119" i="14"/>
  <c r="CP1120" i="14"/>
  <c r="CP1121" i="14"/>
  <c r="CP1122" i="14"/>
  <c r="CT1123" i="14"/>
  <c r="CT1124" i="14"/>
  <c r="CT1125" i="14"/>
  <c r="CT1126" i="14"/>
  <c r="DB949" i="14"/>
  <c r="DF949" i="14"/>
  <c r="DS949" i="14" s="1"/>
  <c r="DJ949" i="14"/>
  <c r="DC949" i="14"/>
  <c r="DP949" i="14" s="1"/>
  <c r="DG949" i="14"/>
  <c r="DK949" i="14"/>
  <c r="DX949" i="14" s="1"/>
  <c r="CZ949" i="14"/>
  <c r="DM949" i="14" s="1"/>
  <c r="DD949" i="14"/>
  <c r="DH949" i="14"/>
  <c r="DI949" i="14"/>
  <c r="DA949" i="14"/>
  <c r="DE949" i="14"/>
  <c r="CV775" i="14"/>
  <c r="CN777" i="14"/>
  <c r="CR778" i="14"/>
  <c r="CN780" i="14"/>
  <c r="CV781" i="14"/>
  <c r="CN784" i="14"/>
  <c r="CR785" i="14"/>
  <c r="CV786" i="14"/>
  <c r="CR788" i="14"/>
  <c r="CV789" i="14"/>
  <c r="CN791" i="14"/>
  <c r="CR792" i="14"/>
  <c r="CU793" i="14"/>
  <c r="CQ794" i="14"/>
  <c r="CQ795" i="14"/>
  <c r="CZ797" i="14"/>
  <c r="DD797" i="14"/>
  <c r="DH797" i="14"/>
  <c r="DU797" i="14" s="1"/>
  <c r="DB797" i="14"/>
  <c r="DF797" i="14"/>
  <c r="DS797" i="14" s="1"/>
  <c r="DJ797" i="14"/>
  <c r="DC797" i="14"/>
  <c r="DK797" i="14"/>
  <c r="DE797" i="14"/>
  <c r="DG797" i="14"/>
  <c r="DA797" i="14"/>
  <c r="DI797" i="14"/>
  <c r="CU797" i="14"/>
  <c r="CQ798" i="14"/>
  <c r="CM799" i="14"/>
  <c r="DN799" i="14" s="1"/>
  <c r="DC801" i="14"/>
  <c r="DG801" i="14"/>
  <c r="DK801" i="14"/>
  <c r="DA801" i="14"/>
  <c r="DE801" i="14"/>
  <c r="DI801" i="14"/>
  <c r="DV801" i="14" s="1"/>
  <c r="DB801" i="14"/>
  <c r="DJ801" i="14"/>
  <c r="DD801" i="14"/>
  <c r="DF801" i="14"/>
  <c r="DS801" i="14" s="1"/>
  <c r="CZ801" i="14"/>
  <c r="DH801" i="14"/>
  <c r="CP801" i="14"/>
  <c r="DQ801" i="14" s="1"/>
  <c r="CP802" i="14"/>
  <c r="CP803" i="14"/>
  <c r="CP804" i="14"/>
  <c r="CT805" i="14"/>
  <c r="CL807" i="14"/>
  <c r="CL808" i="14"/>
  <c r="CR810" i="14"/>
  <c r="CV811" i="14"/>
  <c r="CN813" i="14"/>
  <c r="CR814" i="14"/>
  <c r="CR815" i="14"/>
  <c r="CV816" i="14"/>
  <c r="DB818" i="14"/>
  <c r="DF818" i="14"/>
  <c r="DJ818" i="14"/>
  <c r="DC818" i="14"/>
  <c r="DG818" i="14"/>
  <c r="DT818" i="14" s="1"/>
  <c r="DK818" i="14"/>
  <c r="DX818" i="14" s="1"/>
  <c r="DA818" i="14"/>
  <c r="DE818" i="14"/>
  <c r="DI818" i="14"/>
  <c r="DV818" i="14" s="1"/>
  <c r="DH818" i="14"/>
  <c r="CZ818" i="14"/>
  <c r="DD818" i="14"/>
  <c r="CZ819" i="14"/>
  <c r="DD819" i="14"/>
  <c r="DH819" i="14"/>
  <c r="DA819" i="14"/>
  <c r="DE819" i="14"/>
  <c r="DI819" i="14"/>
  <c r="DC819" i="14"/>
  <c r="DP819" i="14" s="1"/>
  <c r="DG819" i="14"/>
  <c r="DK819" i="14"/>
  <c r="DB819" i="14"/>
  <c r="DF819" i="14"/>
  <c r="DJ819" i="14"/>
  <c r="CU819" i="14"/>
  <c r="CQ820" i="14"/>
  <c r="CM821" i="14"/>
  <c r="CZ823" i="14"/>
  <c r="DM823" i="14" s="1"/>
  <c r="DD823" i="14"/>
  <c r="DH823" i="14"/>
  <c r="DA823" i="14"/>
  <c r="DE823" i="14"/>
  <c r="DI823" i="14"/>
  <c r="DC823" i="14"/>
  <c r="DP823" i="14" s="1"/>
  <c r="DG823" i="14"/>
  <c r="DK823" i="14"/>
  <c r="DJ823" i="14"/>
  <c r="DB823" i="14"/>
  <c r="DF823" i="14"/>
  <c r="CZ824" i="14"/>
  <c r="DD824" i="14"/>
  <c r="DH824" i="14"/>
  <c r="DA824" i="14"/>
  <c r="DE824" i="14"/>
  <c r="DI824" i="14"/>
  <c r="DC824" i="14"/>
  <c r="DG824" i="14"/>
  <c r="DK824" i="14"/>
  <c r="DB824" i="14"/>
  <c r="DF824" i="14"/>
  <c r="DJ824" i="14"/>
  <c r="CU824" i="14"/>
  <c r="CP825" i="14"/>
  <c r="CP826" i="14"/>
  <c r="CP827" i="14"/>
  <c r="CT828" i="14"/>
  <c r="CL830" i="14"/>
  <c r="CL831" i="14"/>
  <c r="CL832" i="14"/>
  <c r="CS833" i="14"/>
  <c r="CW836" i="14"/>
  <c r="DX836" i="14" s="1"/>
  <c r="CO838" i="14"/>
  <c r="CN842" i="14"/>
  <c r="CR843" i="14"/>
  <c r="CV844" i="14"/>
  <c r="CN846" i="14"/>
  <c r="CR847" i="14"/>
  <c r="CV848" i="14"/>
  <c r="CZ850" i="14"/>
  <c r="DD850" i="14"/>
  <c r="DH850" i="14"/>
  <c r="DU850" i="14" s="1"/>
  <c r="DB850" i="14"/>
  <c r="DF850" i="14"/>
  <c r="DJ850" i="14"/>
  <c r="DC850" i="14"/>
  <c r="DP850" i="14" s="1"/>
  <c r="DK850" i="14"/>
  <c r="DX850" i="14" s="1"/>
  <c r="DE850" i="14"/>
  <c r="DG850" i="14"/>
  <c r="DI850" i="14"/>
  <c r="DA850" i="14"/>
  <c r="CU850" i="14"/>
  <c r="CQ851" i="14"/>
  <c r="CM852" i="14"/>
  <c r="DC854" i="14"/>
  <c r="DG854" i="14"/>
  <c r="DK854" i="14"/>
  <c r="DX854" i="14" s="1"/>
  <c r="DA854" i="14"/>
  <c r="DE854" i="14"/>
  <c r="DI854" i="14"/>
  <c r="DB854" i="14"/>
  <c r="DJ854" i="14"/>
  <c r="DD854" i="14"/>
  <c r="DF854" i="14"/>
  <c r="DS854" i="14" s="1"/>
  <c r="DH854" i="14"/>
  <c r="CZ854" i="14"/>
  <c r="CU854" i="14"/>
  <c r="CQ855" i="14"/>
  <c r="CM856" i="14"/>
  <c r="DN856" i="14" s="1"/>
  <c r="CT857" i="14"/>
  <c r="DU857" i="14" s="1"/>
  <c r="CT858" i="14"/>
  <c r="CT859" i="14"/>
  <c r="CL861" i="14"/>
  <c r="CL863" i="14"/>
  <c r="CP864" i="14"/>
  <c r="DQ864" i="14" s="1"/>
  <c r="CS867" i="14"/>
  <c r="CW871" i="14"/>
  <c r="CN873" i="14"/>
  <c r="CQ874" i="14"/>
  <c r="CM876" i="14"/>
  <c r="CZ879" i="14"/>
  <c r="DD879" i="14"/>
  <c r="DQ879" i="14" s="1"/>
  <c r="DH879" i="14"/>
  <c r="DA879" i="14"/>
  <c r="DE879" i="14"/>
  <c r="DI879" i="14"/>
  <c r="DB879" i="14"/>
  <c r="DF879" i="14"/>
  <c r="DJ879" i="14"/>
  <c r="DC879" i="14"/>
  <c r="DP879" i="14" s="1"/>
  <c r="DG879" i="14"/>
  <c r="DK879" i="14"/>
  <c r="CQ879" i="14"/>
  <c r="DR879" i="14" s="1"/>
  <c r="CM880" i="14"/>
  <c r="CT881" i="14"/>
  <c r="CT882" i="14"/>
  <c r="CL884" i="14"/>
  <c r="CL885" i="14"/>
  <c r="CL887" i="14"/>
  <c r="CL888" i="14"/>
  <c r="CL889" i="14"/>
  <c r="CL890" i="14"/>
  <c r="CL891" i="14"/>
  <c r="CL894" i="14"/>
  <c r="CP896" i="14"/>
  <c r="CP897" i="14"/>
  <c r="CT898" i="14"/>
  <c r="CL906" i="14"/>
  <c r="CT914" i="14"/>
  <c r="CT915" i="14"/>
  <c r="CT916" i="14"/>
  <c r="CL918" i="14"/>
  <c r="CP922" i="14"/>
  <c r="DQ922" i="14" s="1"/>
  <c r="CP923" i="14"/>
  <c r="CP924" i="14"/>
  <c r="CP925" i="14"/>
  <c r="CP926" i="14"/>
  <c r="CP927" i="14"/>
  <c r="CP928" i="14"/>
  <c r="CP929" i="14"/>
  <c r="CT931" i="14"/>
  <c r="CT932" i="14"/>
  <c r="CT933" i="14"/>
  <c r="CL939" i="14"/>
  <c r="CR798" i="14"/>
  <c r="CV799" i="14"/>
  <c r="CM801" i="14"/>
  <c r="DC804" i="14"/>
  <c r="DG804" i="14"/>
  <c r="DT804" i="14" s="1"/>
  <c r="DK804" i="14"/>
  <c r="DX804" i="14" s="1"/>
  <c r="DA804" i="14"/>
  <c r="DE804" i="14"/>
  <c r="DI804" i="14"/>
  <c r="DB804" i="14"/>
  <c r="DJ804" i="14"/>
  <c r="DD804" i="14"/>
  <c r="DF804" i="14"/>
  <c r="DS804" i="14" s="1"/>
  <c r="CZ804" i="14"/>
  <c r="DH804" i="14"/>
  <c r="CU804" i="14"/>
  <c r="CQ805" i="14"/>
  <c r="CZ807" i="14"/>
  <c r="DD807" i="14"/>
  <c r="DH807" i="14"/>
  <c r="DC807" i="14"/>
  <c r="DI807" i="14"/>
  <c r="DE807" i="14"/>
  <c r="DJ807" i="14"/>
  <c r="DA807" i="14"/>
  <c r="DF807" i="14"/>
  <c r="DK807" i="14"/>
  <c r="DB807" i="14"/>
  <c r="DG807" i="14"/>
  <c r="CU807" i="14"/>
  <c r="DV807" i="14" s="1"/>
  <c r="CQ808" i="14"/>
  <c r="CO810" i="14"/>
  <c r="CS811" i="14"/>
  <c r="CW812" i="14"/>
  <c r="CS814" i="14"/>
  <c r="CW815" i="14"/>
  <c r="CV817" i="14"/>
  <c r="CN819" i="14"/>
  <c r="CR820" i="14"/>
  <c r="CV821" i="14"/>
  <c r="CN823" i="14"/>
  <c r="CR824" i="14"/>
  <c r="CU825" i="14"/>
  <c r="CQ826" i="14"/>
  <c r="CM827" i="14"/>
  <c r="DB829" i="14"/>
  <c r="DF829" i="14"/>
  <c r="DJ829" i="14"/>
  <c r="DC829" i="14"/>
  <c r="DG829" i="14"/>
  <c r="DK829" i="14"/>
  <c r="DA829" i="14"/>
  <c r="DE829" i="14"/>
  <c r="DR829" i="14" s="1"/>
  <c r="DI829" i="14"/>
  <c r="DD829" i="14"/>
  <c r="DH829" i="14"/>
  <c r="CZ829" i="14"/>
  <c r="DM829" i="14" s="1"/>
  <c r="CM830" i="14"/>
  <c r="DC833" i="14"/>
  <c r="DG833" i="14"/>
  <c r="DK833" i="14"/>
  <c r="DX833" i="14" s="1"/>
  <c r="CZ833" i="14"/>
  <c r="DD833" i="14"/>
  <c r="DH833" i="14"/>
  <c r="DB833" i="14"/>
  <c r="DF833" i="14"/>
  <c r="DJ833" i="14"/>
  <c r="DA833" i="14"/>
  <c r="DE833" i="14"/>
  <c r="DR833" i="14" s="1"/>
  <c r="DI833" i="14"/>
  <c r="CT833" i="14"/>
  <c r="CP835" i="14"/>
  <c r="CS842" i="14"/>
  <c r="CW844" i="14"/>
  <c r="CS847" i="14"/>
  <c r="CV849" i="14"/>
  <c r="CV851" i="14"/>
  <c r="CV853" i="14"/>
  <c r="CN856" i="14"/>
  <c r="CU859" i="14"/>
  <c r="CM861" i="14"/>
  <c r="CQ863" i="14"/>
  <c r="CN875" i="14"/>
  <c r="CN877" i="14"/>
  <c r="CN879" i="14"/>
  <c r="CM881" i="14"/>
  <c r="DB895" i="14"/>
  <c r="DO895" i="14" s="1"/>
  <c r="DF895" i="14"/>
  <c r="DS895" i="14" s="1"/>
  <c r="DJ895" i="14"/>
  <c r="DC895" i="14"/>
  <c r="DP895" i="14" s="1"/>
  <c r="DG895" i="14"/>
  <c r="DT895" i="14" s="1"/>
  <c r="DK895" i="14"/>
  <c r="DX895" i="14" s="1"/>
  <c r="CZ895" i="14"/>
  <c r="DM895" i="14" s="1"/>
  <c r="DD895" i="14"/>
  <c r="DH895" i="14"/>
  <c r="DU895" i="14" s="1"/>
  <c r="DA895" i="14"/>
  <c r="DE895" i="14"/>
  <c r="DR895" i="14" s="1"/>
  <c r="DI895" i="14"/>
  <c r="CU897" i="14"/>
  <c r="DB905" i="14"/>
  <c r="DO905" i="14" s="1"/>
  <c r="DF905" i="14"/>
  <c r="DS905" i="14" s="1"/>
  <c r="DJ905" i="14"/>
  <c r="DC905" i="14"/>
  <c r="DP905" i="14" s="1"/>
  <c r="DG905" i="14"/>
  <c r="DT905" i="14" s="1"/>
  <c r="DK905" i="14"/>
  <c r="DX905" i="14" s="1"/>
  <c r="CZ905" i="14"/>
  <c r="DD905" i="14"/>
  <c r="DH905" i="14"/>
  <c r="DA905" i="14"/>
  <c r="DN905" i="14" s="1"/>
  <c r="DE905" i="14"/>
  <c r="DR905" i="14" s="1"/>
  <c r="DI905" i="14"/>
  <c r="DV905" i="14" s="1"/>
  <c r="CQ906" i="14"/>
  <c r="CU907" i="14"/>
  <c r="CU909" i="14"/>
  <c r="CU911" i="14"/>
  <c r="DA914" i="14"/>
  <c r="DE914" i="14"/>
  <c r="DI914" i="14"/>
  <c r="DB914" i="14"/>
  <c r="DF914" i="14"/>
  <c r="DJ914" i="14"/>
  <c r="DC914" i="14"/>
  <c r="DG914" i="14"/>
  <c r="DK914" i="14"/>
  <c r="CZ914" i="14"/>
  <c r="DD914" i="14"/>
  <c r="DH914" i="14"/>
  <c r="DC917" i="14"/>
  <c r="DG917" i="14"/>
  <c r="DK917" i="14"/>
  <c r="CZ917" i="14"/>
  <c r="DD917" i="14"/>
  <c r="DH917" i="14"/>
  <c r="DA917" i="14"/>
  <c r="DE917" i="14"/>
  <c r="DI917" i="14"/>
  <c r="DV917" i="14" s="1"/>
  <c r="DB917" i="14"/>
  <c r="DF917" i="14"/>
  <c r="DJ917" i="14"/>
  <c r="CM919" i="14"/>
  <c r="CQ923" i="14"/>
  <c r="CU924" i="14"/>
  <c r="CU926" i="14"/>
  <c r="CQ928" i="14"/>
  <c r="CM930" i="14"/>
  <c r="DB933" i="14"/>
  <c r="DO933" i="14" s="1"/>
  <c r="DF933" i="14"/>
  <c r="DS933" i="14" s="1"/>
  <c r="DJ933" i="14"/>
  <c r="DC933" i="14"/>
  <c r="DP933" i="14" s="1"/>
  <c r="DG933" i="14"/>
  <c r="DT933" i="14" s="1"/>
  <c r="DK933" i="14"/>
  <c r="DX933" i="14" s="1"/>
  <c r="CZ933" i="14"/>
  <c r="DM933" i="14" s="1"/>
  <c r="DD933" i="14"/>
  <c r="DH933" i="14"/>
  <c r="DA933" i="14"/>
  <c r="DE933" i="14"/>
  <c r="DI933" i="14"/>
  <c r="CU933" i="14"/>
  <c r="DB936" i="14"/>
  <c r="DF936" i="14"/>
  <c r="DJ936" i="14"/>
  <c r="DC936" i="14"/>
  <c r="DG936" i="14"/>
  <c r="DK936" i="14"/>
  <c r="CZ936" i="14"/>
  <c r="DM936" i="14" s="1"/>
  <c r="DD936" i="14"/>
  <c r="DH936" i="14"/>
  <c r="DA936" i="14"/>
  <c r="DE936" i="14"/>
  <c r="DI936" i="14"/>
  <c r="CQ937" i="14"/>
  <c r="CM938" i="14"/>
  <c r="DB940" i="14"/>
  <c r="DF940" i="14"/>
  <c r="DJ940" i="14"/>
  <c r="DC940" i="14"/>
  <c r="DG940" i="14"/>
  <c r="DT940" i="14" s="1"/>
  <c r="DK940" i="14"/>
  <c r="CZ940" i="14"/>
  <c r="DD940" i="14"/>
  <c r="DH940" i="14"/>
  <c r="DU940" i="14" s="1"/>
  <c r="DA940" i="14"/>
  <c r="DE940" i="14"/>
  <c r="DI940" i="14"/>
  <c r="CN774" i="14"/>
  <c r="CU950" i="14"/>
  <c r="CQ981" i="14"/>
  <c r="DR1009" i="14"/>
  <c r="CQ1091" i="14"/>
  <c r="CQ1107" i="14"/>
  <c r="CQ1123" i="14"/>
  <c r="DP784" i="14"/>
  <c r="DA863" i="14"/>
  <c r="DN863" i="14" s="1"/>
  <c r="DE863" i="14"/>
  <c r="DI863" i="14"/>
  <c r="DB863" i="14"/>
  <c r="DO863" i="14" s="1"/>
  <c r="DF863" i="14"/>
  <c r="DS863" i="14" s="1"/>
  <c r="DJ863" i="14"/>
  <c r="DC863" i="14"/>
  <c r="DG863" i="14"/>
  <c r="DT863" i="14" s="1"/>
  <c r="DK863" i="14"/>
  <c r="CZ863" i="14"/>
  <c r="DD863" i="14"/>
  <c r="DH863" i="14"/>
  <c r="DU863" i="14" s="1"/>
  <c r="CZ885" i="14"/>
  <c r="DD885" i="14"/>
  <c r="DH885" i="14"/>
  <c r="DA885" i="14"/>
  <c r="DE885" i="14"/>
  <c r="DI885" i="14"/>
  <c r="DB885" i="14"/>
  <c r="DF885" i="14"/>
  <c r="DS885" i="14" s="1"/>
  <c r="DJ885" i="14"/>
  <c r="DG885" i="14"/>
  <c r="DK885" i="14"/>
  <c r="DC885" i="14"/>
  <c r="DB904" i="14"/>
  <c r="DO904" i="14" s="1"/>
  <c r="DF904" i="14"/>
  <c r="DJ904" i="14"/>
  <c r="DC904" i="14"/>
  <c r="DG904" i="14"/>
  <c r="DK904" i="14"/>
  <c r="CZ904" i="14"/>
  <c r="DD904" i="14"/>
  <c r="DH904" i="14"/>
  <c r="DI904" i="14"/>
  <c r="DV904" i="14" s="1"/>
  <c r="DA904" i="14"/>
  <c r="DE904" i="14"/>
  <c r="V792" i="14"/>
  <c r="AE1075" i="14"/>
  <c r="CM950" i="14"/>
  <c r="CU953" i="14"/>
  <c r="CQ965" i="14"/>
  <c r="CM981" i="14"/>
  <c r="CU997" i="14"/>
  <c r="CU1001" i="14"/>
  <c r="CU1013" i="14"/>
  <c r="CQ1017" i="14"/>
  <c r="DN1031" i="14"/>
  <c r="CM1091" i="14"/>
  <c r="CM1095" i="14"/>
  <c r="CM1107" i="14"/>
  <c r="CU1111" i="14"/>
  <c r="CM1123" i="14"/>
  <c r="DT779" i="14"/>
  <c r="DX780" i="14"/>
  <c r="CW784" i="14"/>
  <c r="CO786" i="14"/>
  <c r="DP786" i="14" s="1"/>
  <c r="CS787" i="14"/>
  <c r="CW788" i="14"/>
  <c r="CO790" i="14"/>
  <c r="CS791" i="14"/>
  <c r="CR795" i="14"/>
  <c r="CS844" i="14"/>
  <c r="CR851" i="14"/>
  <c r="CV854" i="14"/>
  <c r="DA861" i="14"/>
  <c r="DE861" i="14"/>
  <c r="DR861" i="14" s="1"/>
  <c r="DI861" i="14"/>
  <c r="DB861" i="14"/>
  <c r="DO861" i="14" s="1"/>
  <c r="DF861" i="14"/>
  <c r="DS861" i="14" s="1"/>
  <c r="DJ861" i="14"/>
  <c r="DC861" i="14"/>
  <c r="DG861" i="14"/>
  <c r="DT861" i="14" s="1"/>
  <c r="DK861" i="14"/>
  <c r="CZ861" i="14"/>
  <c r="DD861" i="14"/>
  <c r="DH861" i="14"/>
  <c r="CL867" i="14"/>
  <c r="CT871" i="14"/>
  <c r="CR877" i="14"/>
  <c r="DB883" i="14"/>
  <c r="DF883" i="14"/>
  <c r="DS883" i="14" s="1"/>
  <c r="DJ883" i="14"/>
  <c r="DC883" i="14"/>
  <c r="DP883" i="14" s="1"/>
  <c r="DG883" i="14"/>
  <c r="DT883" i="14" s="1"/>
  <c r="DK883" i="14"/>
  <c r="CZ883" i="14"/>
  <c r="DM883" i="14" s="1"/>
  <c r="DD883" i="14"/>
  <c r="DH883" i="14"/>
  <c r="DU883" i="14" s="1"/>
  <c r="DI883" i="14"/>
  <c r="DA883" i="14"/>
  <c r="DE883" i="14"/>
  <c r="DR883" i="14" s="1"/>
  <c r="CZ887" i="14"/>
  <c r="DD887" i="14"/>
  <c r="DH887" i="14"/>
  <c r="DA887" i="14"/>
  <c r="DE887" i="14"/>
  <c r="DR887" i="14" s="1"/>
  <c r="DI887" i="14"/>
  <c r="DB887" i="14"/>
  <c r="DF887" i="14"/>
  <c r="DJ887" i="14"/>
  <c r="DG887" i="14"/>
  <c r="DT887" i="14" s="1"/>
  <c r="DK887" i="14"/>
  <c r="DC887" i="14"/>
  <c r="DB891" i="14"/>
  <c r="DF891" i="14"/>
  <c r="DJ891" i="14"/>
  <c r="DC891" i="14"/>
  <c r="DG891" i="14"/>
  <c r="DK891" i="14"/>
  <c r="CZ891" i="14"/>
  <c r="DD891" i="14"/>
  <c r="DH891" i="14"/>
  <c r="DE891" i="14"/>
  <c r="DR891" i="14" s="1"/>
  <c r="DI891" i="14"/>
  <c r="DA891" i="14"/>
  <c r="DC898" i="14"/>
  <c r="DG898" i="14"/>
  <c r="DK898" i="14"/>
  <c r="CZ898" i="14"/>
  <c r="DD898" i="14"/>
  <c r="DH898" i="14"/>
  <c r="DA898" i="14"/>
  <c r="DN898" i="14" s="1"/>
  <c r="DE898" i="14"/>
  <c r="DI898" i="14"/>
  <c r="DB898" i="14"/>
  <c r="DF898" i="14"/>
  <c r="DJ898" i="14"/>
  <c r="CU898" i="14"/>
  <c r="DV898" i="14" s="1"/>
  <c r="CZ902" i="14"/>
  <c r="DD902" i="14"/>
  <c r="DH902" i="14"/>
  <c r="DA902" i="14"/>
  <c r="DE902" i="14"/>
  <c r="DR902" i="14" s="1"/>
  <c r="DI902" i="14"/>
  <c r="DB902" i="14"/>
  <c r="DO902" i="14" s="1"/>
  <c r="DF902" i="14"/>
  <c r="DS902" i="14" s="1"/>
  <c r="DJ902" i="14"/>
  <c r="DC902" i="14"/>
  <c r="DG902" i="14"/>
  <c r="DT902" i="14" s="1"/>
  <c r="DK902" i="14"/>
  <c r="DX902" i="14" s="1"/>
  <c r="CZ908" i="14"/>
  <c r="DD908" i="14"/>
  <c r="DH908" i="14"/>
  <c r="DA908" i="14"/>
  <c r="DE908" i="14"/>
  <c r="DR908" i="14" s="1"/>
  <c r="DI908" i="14"/>
  <c r="DB908" i="14"/>
  <c r="DO908" i="14" s="1"/>
  <c r="DF908" i="14"/>
  <c r="DS908" i="14" s="1"/>
  <c r="DJ908" i="14"/>
  <c r="DG908" i="14"/>
  <c r="DT908" i="14" s="1"/>
  <c r="DK908" i="14"/>
  <c r="DX908" i="14" s="1"/>
  <c r="DC908" i="14"/>
  <c r="DP908" i="14" s="1"/>
  <c r="CZ912" i="14"/>
  <c r="DD912" i="14"/>
  <c r="DH912" i="14"/>
  <c r="DA912" i="14"/>
  <c r="DE912" i="14"/>
  <c r="DR912" i="14" s="1"/>
  <c r="DI912" i="14"/>
  <c r="DB912" i="14"/>
  <c r="DO912" i="14" s="1"/>
  <c r="DJ912" i="14"/>
  <c r="DC912" i="14"/>
  <c r="DP912" i="14" s="1"/>
  <c r="DK912" i="14"/>
  <c r="DX912" i="14" s="1"/>
  <c r="DF912" i="14"/>
  <c r="DS912" i="14" s="1"/>
  <c r="DG912" i="14"/>
  <c r="DT912" i="14" s="1"/>
  <c r="CU914" i="14"/>
  <c r="DV916" i="14"/>
  <c r="CZ919" i="14"/>
  <c r="DD919" i="14"/>
  <c r="DH919" i="14"/>
  <c r="DA919" i="14"/>
  <c r="DE919" i="14"/>
  <c r="DR919" i="14" s="1"/>
  <c r="DI919" i="14"/>
  <c r="DB919" i="14"/>
  <c r="DO919" i="14" s="1"/>
  <c r="DF919" i="14"/>
  <c r="DS919" i="14" s="1"/>
  <c r="DJ919" i="14"/>
  <c r="DK919" i="14"/>
  <c r="DC919" i="14"/>
  <c r="DG919" i="14"/>
  <c r="DC923" i="14"/>
  <c r="DG923" i="14"/>
  <c r="DK923" i="14"/>
  <c r="CZ923" i="14"/>
  <c r="DM923" i="14" s="1"/>
  <c r="DD923" i="14"/>
  <c r="DH923" i="14"/>
  <c r="DA923" i="14"/>
  <c r="DE923" i="14"/>
  <c r="DI923" i="14"/>
  <c r="DV923" i="14" s="1"/>
  <c r="DJ923" i="14"/>
  <c r="DB923" i="14"/>
  <c r="DF923" i="14"/>
  <c r="DS923" i="14" s="1"/>
  <c r="DC926" i="14"/>
  <c r="DG926" i="14"/>
  <c r="DK926" i="14"/>
  <c r="DX926" i="14" s="1"/>
  <c r="CZ926" i="14"/>
  <c r="DD926" i="14"/>
  <c r="DH926" i="14"/>
  <c r="DA926" i="14"/>
  <c r="DE926" i="14"/>
  <c r="DR926" i="14" s="1"/>
  <c r="DI926" i="14"/>
  <c r="DB926" i="14"/>
  <c r="DF926" i="14"/>
  <c r="DS926" i="14" s="1"/>
  <c r="DJ926" i="14"/>
  <c r="DA929" i="14"/>
  <c r="DE929" i="14"/>
  <c r="DI929" i="14"/>
  <c r="DB929" i="14"/>
  <c r="DF929" i="14"/>
  <c r="DJ929" i="14"/>
  <c r="DC929" i="14"/>
  <c r="DG929" i="14"/>
  <c r="DK929" i="14"/>
  <c r="DX929" i="14" s="1"/>
  <c r="DD929" i="14"/>
  <c r="DH929" i="14"/>
  <c r="CZ929" i="14"/>
  <c r="CN950" i="14"/>
  <c r="CV953" i="14"/>
  <c r="CN1013" i="14"/>
  <c r="CN1017" i="14"/>
  <c r="CR1091" i="14"/>
  <c r="CR1107" i="14"/>
  <c r="CV1111" i="14"/>
  <c r="CP779" i="14"/>
  <c r="CP780" i="14"/>
  <c r="CP781" i="14"/>
  <c r="CT782" i="14"/>
  <c r="CL784" i="14"/>
  <c r="CL785" i="14"/>
  <c r="CL786" i="14"/>
  <c r="CL787" i="14"/>
  <c r="CL788" i="14"/>
  <c r="CL790" i="14"/>
  <c r="CL791" i="14"/>
  <c r="CW793" i="14"/>
  <c r="CO795" i="14"/>
  <c r="CT810" i="14"/>
  <c r="CT811" i="14"/>
  <c r="CT812" i="14"/>
  <c r="CT813" i="14"/>
  <c r="CT814" i="14"/>
  <c r="CL816" i="14"/>
  <c r="CO824" i="14"/>
  <c r="DB835" i="14"/>
  <c r="DO835" i="14" s="1"/>
  <c r="DF835" i="14"/>
  <c r="DS835" i="14" s="1"/>
  <c r="DJ835" i="14"/>
  <c r="DC835" i="14"/>
  <c r="DP835" i="14" s="1"/>
  <c r="DG835" i="14"/>
  <c r="DT835" i="14" s="1"/>
  <c r="DK835" i="14"/>
  <c r="DX835" i="14" s="1"/>
  <c r="DA835" i="14"/>
  <c r="DN835" i="14" s="1"/>
  <c r="DE835" i="14"/>
  <c r="DR835" i="14" s="1"/>
  <c r="DI835" i="14"/>
  <c r="DH835" i="14"/>
  <c r="DU835" i="14" s="1"/>
  <c r="CZ835" i="14"/>
  <c r="DD835" i="14"/>
  <c r="DV835" i="14"/>
  <c r="DB839" i="14"/>
  <c r="DF839" i="14"/>
  <c r="DJ839" i="14"/>
  <c r="CZ839" i="14"/>
  <c r="DD839" i="14"/>
  <c r="DH839" i="14"/>
  <c r="DA839" i="14"/>
  <c r="DI839" i="14"/>
  <c r="DC839" i="14"/>
  <c r="DK839" i="14"/>
  <c r="DE839" i="14"/>
  <c r="DR839" i="14" s="1"/>
  <c r="DG839" i="14"/>
  <c r="DT839" i="14" s="1"/>
  <c r="CL843" i="14"/>
  <c r="CP844" i="14"/>
  <c r="DQ844" i="14" s="1"/>
  <c r="CP845" i="14"/>
  <c r="CP846" i="14"/>
  <c r="CP847" i="14"/>
  <c r="CW851" i="14"/>
  <c r="CO853" i="14"/>
  <c r="CS854" i="14"/>
  <c r="CZ867" i="14"/>
  <c r="DD867" i="14"/>
  <c r="DH867" i="14"/>
  <c r="DA867" i="14"/>
  <c r="DE867" i="14"/>
  <c r="DI867" i="14"/>
  <c r="DB867" i="14"/>
  <c r="DF867" i="14"/>
  <c r="DJ867" i="14"/>
  <c r="DG867" i="14"/>
  <c r="DK867" i="14"/>
  <c r="DX867" i="14" s="1"/>
  <c r="DC867" i="14"/>
  <c r="CU867" i="14"/>
  <c r="DC871" i="14"/>
  <c r="DG871" i="14"/>
  <c r="DK871" i="14"/>
  <c r="CZ871" i="14"/>
  <c r="DM871" i="14" s="1"/>
  <c r="DD871" i="14"/>
  <c r="DH871" i="14"/>
  <c r="DA871" i="14"/>
  <c r="DE871" i="14"/>
  <c r="DI871" i="14"/>
  <c r="DB871" i="14"/>
  <c r="DF871" i="14"/>
  <c r="DJ871" i="14"/>
  <c r="CU871" i="14"/>
  <c r="DV871" i="14" s="1"/>
  <c r="CL873" i="14"/>
  <c r="CR894" i="14"/>
  <c r="DS894" i="14" s="1"/>
  <c r="CR898" i="14"/>
  <c r="CR906" i="14"/>
  <c r="DS910" i="14"/>
  <c r="CR914" i="14"/>
  <c r="CR917" i="14"/>
  <c r="CN939" i="14"/>
  <c r="DC782" i="14"/>
  <c r="DP782" i="14" s="1"/>
  <c r="DG782" i="14"/>
  <c r="DT782" i="14" s="1"/>
  <c r="DK782" i="14"/>
  <c r="DX782" i="14" s="1"/>
  <c r="CZ782" i="14"/>
  <c r="DM782" i="14" s="1"/>
  <c r="DD782" i="14"/>
  <c r="DH782" i="14"/>
  <c r="DA782" i="14"/>
  <c r="DE782" i="14"/>
  <c r="DI782" i="14"/>
  <c r="DB782" i="14"/>
  <c r="DF782" i="14"/>
  <c r="DJ782" i="14"/>
  <c r="DR783" i="14"/>
  <c r="CU784" i="14"/>
  <c r="DB787" i="14"/>
  <c r="DF787" i="14"/>
  <c r="DJ787" i="14"/>
  <c r="DC787" i="14"/>
  <c r="DG787" i="14"/>
  <c r="DK787" i="14"/>
  <c r="DX787" i="14" s="1"/>
  <c r="CZ787" i="14"/>
  <c r="DD787" i="14"/>
  <c r="DH787" i="14"/>
  <c r="DA787" i="14"/>
  <c r="DE787" i="14"/>
  <c r="DI787" i="14"/>
  <c r="DA790" i="14"/>
  <c r="DE790" i="14"/>
  <c r="DI790" i="14"/>
  <c r="DB790" i="14"/>
  <c r="DO790" i="14" s="1"/>
  <c r="DF790" i="14"/>
  <c r="DJ790" i="14"/>
  <c r="DC790" i="14"/>
  <c r="DG790" i="14"/>
  <c r="DK790" i="14"/>
  <c r="CZ790" i="14"/>
  <c r="DD790" i="14"/>
  <c r="DH790" i="14"/>
  <c r="CQ791" i="14"/>
  <c r="DR791" i="14" s="1"/>
  <c r="CT798" i="14"/>
  <c r="CT800" i="14"/>
  <c r="CM810" i="14"/>
  <c r="CZ812" i="14"/>
  <c r="DD812" i="14"/>
  <c r="DH812" i="14"/>
  <c r="DA812" i="14"/>
  <c r="DE812" i="14"/>
  <c r="DI812" i="14"/>
  <c r="DC812" i="14"/>
  <c r="DG812" i="14"/>
  <c r="DK812" i="14"/>
  <c r="DJ812" i="14"/>
  <c r="DB812" i="14"/>
  <c r="DO812" i="14" s="1"/>
  <c r="DF812" i="14"/>
  <c r="CU812" i="14"/>
  <c r="CQ813" i="14"/>
  <c r="CM814" i="14"/>
  <c r="DB816" i="14"/>
  <c r="DF816" i="14"/>
  <c r="DJ816" i="14"/>
  <c r="DC816" i="14"/>
  <c r="DG816" i="14"/>
  <c r="DK816" i="14"/>
  <c r="DX816" i="14" s="1"/>
  <c r="DA816" i="14"/>
  <c r="DE816" i="14"/>
  <c r="DI816" i="14"/>
  <c r="DH816" i="14"/>
  <c r="CZ816" i="14"/>
  <c r="DD816" i="14"/>
  <c r="CU816" i="14"/>
  <c r="CL820" i="14"/>
  <c r="CP821" i="14"/>
  <c r="CT822" i="14"/>
  <c r="CL824" i="14"/>
  <c r="CN833" i="14"/>
  <c r="CQ842" i="14"/>
  <c r="CM844" i="14"/>
  <c r="CU845" i="14"/>
  <c r="DV845" i="14" s="1"/>
  <c r="DC848" i="14"/>
  <c r="DP848" i="14" s="1"/>
  <c r="DG848" i="14"/>
  <c r="DK848" i="14"/>
  <c r="DA848" i="14"/>
  <c r="DE848" i="14"/>
  <c r="DI848" i="14"/>
  <c r="DV848" i="14" s="1"/>
  <c r="DF848" i="14"/>
  <c r="CZ848" i="14"/>
  <c r="DH848" i="14"/>
  <c r="DB848" i="14"/>
  <c r="DJ848" i="14"/>
  <c r="DD848" i="14"/>
  <c r="DQ848" i="14" s="1"/>
  <c r="CL852" i="14"/>
  <c r="CL854" i="14"/>
  <c r="CL856" i="14"/>
  <c r="CN867" i="14"/>
  <c r="CV871" i="14"/>
  <c r="DB874" i="14"/>
  <c r="DO874" i="14" s="1"/>
  <c r="DF874" i="14"/>
  <c r="DJ874" i="14"/>
  <c r="DC874" i="14"/>
  <c r="DG874" i="14"/>
  <c r="DK874" i="14"/>
  <c r="CZ874" i="14"/>
  <c r="DD874" i="14"/>
  <c r="DH874" i="14"/>
  <c r="DI874" i="14"/>
  <c r="DA874" i="14"/>
  <c r="DE874" i="14"/>
  <c r="CT874" i="14"/>
  <c r="DU874" i="14" s="1"/>
  <c r="CL877" i="14"/>
  <c r="CO894" i="14"/>
  <c r="DT911" i="14"/>
  <c r="CO914" i="14"/>
  <c r="CO917" i="14"/>
  <c r="DT921" i="14"/>
  <c r="DX922" i="14"/>
  <c r="CW939" i="14"/>
  <c r="DC952" i="14"/>
  <c r="DG952" i="14"/>
  <c r="DK952" i="14"/>
  <c r="CZ952" i="14"/>
  <c r="DD952" i="14"/>
  <c r="DH952" i="14"/>
  <c r="DA952" i="14"/>
  <c r="DE952" i="14"/>
  <c r="DI952" i="14"/>
  <c r="DV952" i="14" s="1"/>
  <c r="DB952" i="14"/>
  <c r="DO952" i="14" s="1"/>
  <c r="DF952" i="14"/>
  <c r="DJ952" i="14"/>
  <c r="CW952" i="14"/>
  <c r="CS953" i="14"/>
  <c r="DB956" i="14"/>
  <c r="DO956" i="14" s="1"/>
  <c r="DF956" i="14"/>
  <c r="DS956" i="14" s="1"/>
  <c r="DJ956" i="14"/>
  <c r="DC956" i="14"/>
  <c r="DP956" i="14" s="1"/>
  <c r="DG956" i="14"/>
  <c r="DT956" i="14" s="1"/>
  <c r="DK956" i="14"/>
  <c r="DX956" i="14" s="1"/>
  <c r="CZ956" i="14"/>
  <c r="DD956" i="14"/>
  <c r="DH956" i="14"/>
  <c r="DI956" i="14"/>
  <c r="DV956" i="14" s="1"/>
  <c r="DA956" i="14"/>
  <c r="DN956" i="14" s="1"/>
  <c r="DE956" i="14"/>
  <c r="DR956" i="14" s="1"/>
  <c r="DA960" i="14"/>
  <c r="DN960" i="14" s="1"/>
  <c r="DE960" i="14"/>
  <c r="DR960" i="14" s="1"/>
  <c r="DI960" i="14"/>
  <c r="DV960" i="14" s="1"/>
  <c r="DB960" i="14"/>
  <c r="DO960" i="14" s="1"/>
  <c r="DF960" i="14"/>
  <c r="DS960" i="14" s="1"/>
  <c r="DJ960" i="14"/>
  <c r="DC960" i="14"/>
  <c r="DP960" i="14" s="1"/>
  <c r="DG960" i="14"/>
  <c r="DT960" i="14" s="1"/>
  <c r="DK960" i="14"/>
  <c r="DX960" i="14" s="1"/>
  <c r="DH960" i="14"/>
  <c r="CZ960" i="14"/>
  <c r="DM960" i="14" s="1"/>
  <c r="DD960" i="14"/>
  <c r="CZ964" i="14"/>
  <c r="DM964" i="14" s="1"/>
  <c r="DD964" i="14"/>
  <c r="DH964" i="14"/>
  <c r="DU964" i="14" s="1"/>
  <c r="DA964" i="14"/>
  <c r="DN964" i="14" s="1"/>
  <c r="DE964" i="14"/>
  <c r="DR964" i="14" s="1"/>
  <c r="DI964" i="14"/>
  <c r="DV964" i="14" s="1"/>
  <c r="DB964" i="14"/>
  <c r="DO964" i="14" s="1"/>
  <c r="DF964" i="14"/>
  <c r="DS964" i="14" s="1"/>
  <c r="DJ964" i="14"/>
  <c r="DC964" i="14"/>
  <c r="DP964" i="14" s="1"/>
  <c r="DG964" i="14"/>
  <c r="DT964" i="14" s="1"/>
  <c r="DK964" i="14"/>
  <c r="DX964" i="14" s="1"/>
  <c r="CS965" i="14"/>
  <c r="CS966" i="14"/>
  <c r="CO967" i="14"/>
  <c r="DC969" i="14"/>
  <c r="DG969" i="14"/>
  <c r="DK969" i="14"/>
  <c r="DX969" i="14" s="1"/>
  <c r="CZ969" i="14"/>
  <c r="DD969" i="14"/>
  <c r="DH969" i="14"/>
  <c r="DA969" i="14"/>
  <c r="DE969" i="14"/>
  <c r="DI969" i="14"/>
  <c r="DB969" i="14"/>
  <c r="DF969" i="14"/>
  <c r="DJ969" i="14"/>
  <c r="CS970" i="14"/>
  <c r="CO971" i="14"/>
  <c r="DA973" i="14"/>
  <c r="DN973" i="14" s="1"/>
  <c r="DE973" i="14"/>
  <c r="DR973" i="14" s="1"/>
  <c r="DI973" i="14"/>
  <c r="DB973" i="14"/>
  <c r="DO973" i="14" s="1"/>
  <c r="DF973" i="14"/>
  <c r="DJ973" i="14"/>
  <c r="DC973" i="14"/>
  <c r="DP973" i="14" s="1"/>
  <c r="DG973" i="14"/>
  <c r="DK973" i="14"/>
  <c r="CZ973" i="14"/>
  <c r="DD973" i="14"/>
  <c r="DH973" i="14"/>
  <c r="CW973" i="14"/>
  <c r="CW974" i="14"/>
  <c r="CS975" i="14"/>
  <c r="CO976" i="14"/>
  <c r="DC979" i="14"/>
  <c r="DP979" i="14" s="1"/>
  <c r="DG979" i="14"/>
  <c r="DK979" i="14"/>
  <c r="CZ979" i="14"/>
  <c r="DD979" i="14"/>
  <c r="DH979" i="14"/>
  <c r="DA979" i="14"/>
  <c r="DN979" i="14" s="1"/>
  <c r="DE979" i="14"/>
  <c r="DR979" i="14" s="1"/>
  <c r="DI979" i="14"/>
  <c r="DV979" i="14" s="1"/>
  <c r="DF979" i="14"/>
  <c r="DS979" i="14" s="1"/>
  <c r="DJ979" i="14"/>
  <c r="DB979" i="14"/>
  <c r="DO979" i="14" s="1"/>
  <c r="DC980" i="14"/>
  <c r="DG980" i="14"/>
  <c r="DK980" i="14"/>
  <c r="DX980" i="14" s="1"/>
  <c r="CZ980" i="14"/>
  <c r="DD980" i="14"/>
  <c r="DH980" i="14"/>
  <c r="DA980" i="14"/>
  <c r="DN980" i="14" s="1"/>
  <c r="DE980" i="14"/>
  <c r="DI980" i="14"/>
  <c r="DB980" i="14"/>
  <c r="DF980" i="14"/>
  <c r="DJ980" i="14"/>
  <c r="CS981" i="14"/>
  <c r="DC986" i="14"/>
  <c r="DG986" i="14"/>
  <c r="DK986" i="14"/>
  <c r="DX986" i="14" s="1"/>
  <c r="CZ986" i="14"/>
  <c r="DD986" i="14"/>
  <c r="DH986" i="14"/>
  <c r="DA986" i="14"/>
  <c r="DN986" i="14" s="1"/>
  <c r="DE986" i="14"/>
  <c r="DR986" i="14" s="1"/>
  <c r="DI986" i="14"/>
  <c r="DF986" i="14"/>
  <c r="DJ986" i="14"/>
  <c r="DB986" i="14"/>
  <c r="DC987" i="14"/>
  <c r="DG987" i="14"/>
  <c r="DK987" i="14"/>
  <c r="CZ987" i="14"/>
  <c r="DD987" i="14"/>
  <c r="DH987" i="14"/>
  <c r="DA987" i="14"/>
  <c r="DN987" i="14" s="1"/>
  <c r="DE987" i="14"/>
  <c r="DI987" i="14"/>
  <c r="DB987" i="14"/>
  <c r="DO987" i="14" s="1"/>
  <c r="DF987" i="14"/>
  <c r="DJ987" i="14"/>
  <c r="CW987" i="14"/>
  <c r="CS988" i="14"/>
  <c r="CO989" i="14"/>
  <c r="CS990" i="14"/>
  <c r="CO991" i="14"/>
  <c r="DB993" i="14"/>
  <c r="DO993" i="14" s="1"/>
  <c r="DF993" i="14"/>
  <c r="DJ993" i="14"/>
  <c r="DC993" i="14"/>
  <c r="DP993" i="14" s="1"/>
  <c r="DG993" i="14"/>
  <c r="DK993" i="14"/>
  <c r="CZ993" i="14"/>
  <c r="DD993" i="14"/>
  <c r="DH993" i="14"/>
  <c r="DA993" i="14"/>
  <c r="DN993" i="14" s="1"/>
  <c r="DE993" i="14"/>
  <c r="DI993" i="14"/>
  <c r="DV993" i="14" s="1"/>
  <c r="DB994" i="14"/>
  <c r="DO994" i="14" s="1"/>
  <c r="DF994" i="14"/>
  <c r="DS994" i="14" s="1"/>
  <c r="DJ994" i="14"/>
  <c r="DC994" i="14"/>
  <c r="DG994" i="14"/>
  <c r="DK994" i="14"/>
  <c r="CZ994" i="14"/>
  <c r="DD994" i="14"/>
  <c r="DH994" i="14"/>
  <c r="DA994" i="14"/>
  <c r="DE994" i="14"/>
  <c r="DI994" i="14"/>
  <c r="CW994" i="14"/>
  <c r="CS995" i="14"/>
  <c r="CO996" i="14"/>
  <c r="DB998" i="14"/>
  <c r="DF998" i="14"/>
  <c r="DJ998" i="14"/>
  <c r="DC998" i="14"/>
  <c r="DG998" i="14"/>
  <c r="DT998" i="14" s="1"/>
  <c r="DK998" i="14"/>
  <c r="CZ998" i="14"/>
  <c r="DM998" i="14" s="1"/>
  <c r="DD998" i="14"/>
  <c r="DH998" i="14"/>
  <c r="DI998" i="14"/>
  <c r="DV998" i="14" s="1"/>
  <c r="DA998" i="14"/>
  <c r="DE998" i="14"/>
  <c r="DB999" i="14"/>
  <c r="DF999" i="14"/>
  <c r="DJ999" i="14"/>
  <c r="DC999" i="14"/>
  <c r="DG999" i="14"/>
  <c r="DK999" i="14"/>
  <c r="CZ999" i="14"/>
  <c r="DD999" i="14"/>
  <c r="DH999" i="14"/>
  <c r="DU999" i="14" s="1"/>
  <c r="DA999" i="14"/>
  <c r="DE999" i="14"/>
  <c r="DI999" i="14"/>
  <c r="DV999" i="14" s="1"/>
  <c r="DA1004" i="14"/>
  <c r="DE1004" i="14"/>
  <c r="DI1004" i="14"/>
  <c r="DV1004" i="14" s="1"/>
  <c r="DB1004" i="14"/>
  <c r="DO1004" i="14" s="1"/>
  <c r="DF1004" i="14"/>
  <c r="DS1004" i="14" s="1"/>
  <c r="DJ1004" i="14"/>
  <c r="DD1004" i="14"/>
  <c r="DG1004" i="14"/>
  <c r="CZ1004" i="14"/>
  <c r="DH1004" i="14"/>
  <c r="DC1004" i="14"/>
  <c r="DP1004" i="14" s="1"/>
  <c r="DK1004" i="14"/>
  <c r="CW1004" i="14"/>
  <c r="CS1005" i="14"/>
  <c r="CO1006" i="14"/>
  <c r="DC1008" i="14"/>
  <c r="DG1008" i="14"/>
  <c r="DK1008" i="14"/>
  <c r="CZ1008" i="14"/>
  <c r="DM1008" i="14" s="1"/>
  <c r="DD1008" i="14"/>
  <c r="DH1008" i="14"/>
  <c r="DB1008" i="14"/>
  <c r="DJ1008" i="14"/>
  <c r="DE1008" i="14"/>
  <c r="DR1008" i="14" s="1"/>
  <c r="DF1008" i="14"/>
  <c r="DA1008" i="14"/>
  <c r="DN1008" i="14" s="1"/>
  <c r="DI1008" i="14"/>
  <c r="CW1008" i="14"/>
  <c r="CS1009" i="14"/>
  <c r="CO1010" i="14"/>
  <c r="DA1012" i="14"/>
  <c r="DE1012" i="14"/>
  <c r="DR1012" i="14" s="1"/>
  <c r="DI1012" i="14"/>
  <c r="DV1012" i="14" s="1"/>
  <c r="DB1012" i="14"/>
  <c r="DO1012" i="14" s="1"/>
  <c r="DF1012" i="14"/>
  <c r="DS1012" i="14" s="1"/>
  <c r="DJ1012" i="14"/>
  <c r="DD1012" i="14"/>
  <c r="DQ1012" i="14" s="1"/>
  <c r="DG1012" i="14"/>
  <c r="CZ1012" i="14"/>
  <c r="DH1012" i="14"/>
  <c r="DC1012" i="14"/>
  <c r="DK1012" i="14"/>
  <c r="CS1013" i="14"/>
  <c r="DA1017" i="14"/>
  <c r="DN1017" i="14" s="1"/>
  <c r="DE1017" i="14"/>
  <c r="DI1017" i="14"/>
  <c r="DV1017" i="14" s="1"/>
  <c r="DB1017" i="14"/>
  <c r="DF1017" i="14"/>
  <c r="DJ1017" i="14"/>
  <c r="DD1017" i="14"/>
  <c r="DG1017" i="14"/>
  <c r="CZ1017" i="14"/>
  <c r="DH1017" i="14"/>
  <c r="DC1017" i="14"/>
  <c r="DK1017" i="14"/>
  <c r="CW1017" i="14"/>
  <c r="DB1021" i="14"/>
  <c r="DO1021" i="14" s="1"/>
  <c r="DF1021" i="14"/>
  <c r="DS1021" i="14" s="1"/>
  <c r="DJ1021" i="14"/>
  <c r="DC1021" i="14"/>
  <c r="DP1021" i="14" s="1"/>
  <c r="DG1021" i="14"/>
  <c r="DK1021" i="14"/>
  <c r="DA1021" i="14"/>
  <c r="DN1021" i="14" s="1"/>
  <c r="DI1021" i="14"/>
  <c r="DV1021" i="14" s="1"/>
  <c r="DD1021" i="14"/>
  <c r="DQ1021" i="14" s="1"/>
  <c r="DE1021" i="14"/>
  <c r="DR1021" i="14" s="1"/>
  <c r="CZ1021" i="14"/>
  <c r="DH1021" i="14"/>
  <c r="DA1025" i="14"/>
  <c r="DN1025" i="14" s="1"/>
  <c r="DE1025" i="14"/>
  <c r="DR1025" i="14" s="1"/>
  <c r="DI1025" i="14"/>
  <c r="DV1025" i="14" s="1"/>
  <c r="DB1025" i="14"/>
  <c r="DO1025" i="14" s="1"/>
  <c r="DF1025" i="14"/>
  <c r="DS1025" i="14" s="1"/>
  <c r="DJ1025" i="14"/>
  <c r="CZ1025" i="14"/>
  <c r="DH1025" i="14"/>
  <c r="DC1025" i="14"/>
  <c r="DP1025" i="14" s="1"/>
  <c r="DK1025" i="14"/>
  <c r="DD1025" i="14"/>
  <c r="DQ1025" i="14" s="1"/>
  <c r="DG1025" i="14"/>
  <c r="CS1026" i="14"/>
  <c r="CZ1030" i="14"/>
  <c r="DM1030" i="14" s="1"/>
  <c r="DD1030" i="14"/>
  <c r="DH1030" i="14"/>
  <c r="DA1030" i="14"/>
  <c r="DE1030" i="14"/>
  <c r="DR1030" i="14" s="1"/>
  <c r="DI1030" i="14"/>
  <c r="DC1030" i="14"/>
  <c r="DK1030" i="14"/>
  <c r="DF1030" i="14"/>
  <c r="DG1030" i="14"/>
  <c r="DT1030" i="14" s="1"/>
  <c r="DJ1030" i="14"/>
  <c r="DB1030" i="14"/>
  <c r="DC1035" i="14"/>
  <c r="DP1035" i="14" s="1"/>
  <c r="DG1035" i="14"/>
  <c r="DK1035" i="14"/>
  <c r="DX1035" i="14" s="1"/>
  <c r="CZ1035" i="14"/>
  <c r="DD1035" i="14"/>
  <c r="DH1035" i="14"/>
  <c r="DB1035" i="14"/>
  <c r="DO1035" i="14" s="1"/>
  <c r="DJ1035" i="14"/>
  <c r="DE1035" i="14"/>
  <c r="DF1035" i="14"/>
  <c r="DA1035" i="14"/>
  <c r="DI1035" i="14"/>
  <c r="DV1035" i="14" s="1"/>
  <c r="CO1037" i="14"/>
  <c r="CZ1039" i="14"/>
  <c r="DD1039" i="14"/>
  <c r="DH1039" i="14"/>
  <c r="DA1039" i="14"/>
  <c r="DE1039" i="14"/>
  <c r="DR1039" i="14" s="1"/>
  <c r="DI1039" i="14"/>
  <c r="DB1039" i="14"/>
  <c r="DO1039" i="14" s="1"/>
  <c r="DF1039" i="14"/>
  <c r="DS1039" i="14" s="1"/>
  <c r="DJ1039" i="14"/>
  <c r="DK1039" i="14"/>
  <c r="DC1039" i="14"/>
  <c r="DG1039" i="14"/>
  <c r="CW1039" i="14"/>
  <c r="DC1044" i="14"/>
  <c r="DP1044" i="14" s="1"/>
  <c r="DG1044" i="14"/>
  <c r="DT1044" i="14" s="1"/>
  <c r="DK1044" i="14"/>
  <c r="DX1044" i="14" s="1"/>
  <c r="CZ1044" i="14"/>
  <c r="DM1044" i="14" s="1"/>
  <c r="DD1044" i="14"/>
  <c r="DH1044" i="14"/>
  <c r="DA1044" i="14"/>
  <c r="DN1044" i="14" s="1"/>
  <c r="DE1044" i="14"/>
  <c r="DR1044" i="14" s="1"/>
  <c r="DI1044" i="14"/>
  <c r="DV1044" i="14" s="1"/>
  <c r="DB1044" i="14"/>
  <c r="DO1044" i="14" s="1"/>
  <c r="DF1044" i="14"/>
  <c r="DS1044" i="14" s="1"/>
  <c r="DJ1044" i="14"/>
  <c r="CS1045" i="14"/>
  <c r="DB1048" i="14"/>
  <c r="DO1048" i="14" s="1"/>
  <c r="DF1048" i="14"/>
  <c r="DS1048" i="14" s="1"/>
  <c r="DJ1048" i="14"/>
  <c r="DC1048" i="14"/>
  <c r="DP1048" i="14" s="1"/>
  <c r="DG1048" i="14"/>
  <c r="DK1048" i="14"/>
  <c r="DX1048" i="14" s="1"/>
  <c r="CZ1048" i="14"/>
  <c r="DD1048" i="14"/>
  <c r="DH1048" i="14"/>
  <c r="DA1048" i="14"/>
  <c r="DN1048" i="14" s="1"/>
  <c r="DE1048" i="14"/>
  <c r="DR1048" i="14" s="1"/>
  <c r="DI1048" i="14"/>
  <c r="DV1048" i="14" s="1"/>
  <c r="CZ1049" i="14"/>
  <c r="DD1049" i="14"/>
  <c r="DH1049" i="14"/>
  <c r="DU1049" i="14" s="1"/>
  <c r="DA1049" i="14"/>
  <c r="DN1049" i="14" s="1"/>
  <c r="DE1049" i="14"/>
  <c r="DR1049" i="14" s="1"/>
  <c r="DI1049" i="14"/>
  <c r="DV1049" i="14" s="1"/>
  <c r="DB1049" i="14"/>
  <c r="DF1049" i="14"/>
  <c r="DJ1049" i="14"/>
  <c r="DC1049" i="14"/>
  <c r="DP1049" i="14" s="1"/>
  <c r="DG1049" i="14"/>
  <c r="DT1049" i="14" s="1"/>
  <c r="DK1049" i="14"/>
  <c r="DC1054" i="14"/>
  <c r="DG1054" i="14"/>
  <c r="DK1054" i="14"/>
  <c r="CZ1054" i="14"/>
  <c r="DD1054" i="14"/>
  <c r="DH1054" i="14"/>
  <c r="DA1054" i="14"/>
  <c r="DE1054" i="14"/>
  <c r="DI1054" i="14"/>
  <c r="DF1054" i="14"/>
  <c r="DS1054" i="14" s="1"/>
  <c r="DJ1054" i="14"/>
  <c r="DB1054" i="14"/>
  <c r="DO1054" i="14" s="1"/>
  <c r="CW1054" i="14"/>
  <c r="CS1056" i="14"/>
  <c r="CO1057" i="14"/>
  <c r="DB1059" i="14"/>
  <c r="DO1059" i="14" s="1"/>
  <c r="DF1059" i="14"/>
  <c r="DJ1059" i="14"/>
  <c r="DC1059" i="14"/>
  <c r="DG1059" i="14"/>
  <c r="DK1059" i="14"/>
  <c r="CZ1059" i="14"/>
  <c r="DD1059" i="14"/>
  <c r="DH1059" i="14"/>
  <c r="DA1059" i="14"/>
  <c r="DN1059" i="14" s="1"/>
  <c r="DE1059" i="14"/>
  <c r="DI1059" i="14"/>
  <c r="CW1059" i="14"/>
  <c r="CW1060" i="14"/>
  <c r="CO1062" i="14"/>
  <c r="CO1063" i="14"/>
  <c r="DA1065" i="14"/>
  <c r="DN1065" i="14" s="1"/>
  <c r="DE1065" i="14"/>
  <c r="DR1065" i="14" s="1"/>
  <c r="DI1065" i="14"/>
  <c r="DV1065" i="14" s="1"/>
  <c r="DB1065" i="14"/>
  <c r="DF1065" i="14"/>
  <c r="DJ1065" i="14"/>
  <c r="DC1065" i="14"/>
  <c r="DG1065" i="14"/>
  <c r="DK1065" i="14"/>
  <c r="DH1065" i="14"/>
  <c r="CZ1065" i="14"/>
  <c r="DD1065" i="14"/>
  <c r="DA1066" i="14"/>
  <c r="DN1066" i="14" s="1"/>
  <c r="DE1066" i="14"/>
  <c r="DI1066" i="14"/>
  <c r="DB1066" i="14"/>
  <c r="DF1066" i="14"/>
  <c r="DJ1066" i="14"/>
  <c r="DC1066" i="14"/>
  <c r="DG1066" i="14"/>
  <c r="DK1066" i="14"/>
  <c r="CZ1066" i="14"/>
  <c r="DD1066" i="14"/>
  <c r="DH1066" i="14"/>
  <c r="CW1066" i="14"/>
  <c r="DX1066" i="14" s="1"/>
  <c r="DA1071" i="14"/>
  <c r="DN1071" i="14" s="1"/>
  <c r="DE1071" i="14"/>
  <c r="DR1071" i="14" s="1"/>
  <c r="DI1071" i="14"/>
  <c r="DV1071" i="14" s="1"/>
  <c r="DB1071" i="14"/>
  <c r="DF1071" i="14"/>
  <c r="DJ1071" i="14"/>
  <c r="DC1071" i="14"/>
  <c r="DP1071" i="14" s="1"/>
  <c r="DG1071" i="14"/>
  <c r="DK1071" i="14"/>
  <c r="DX1071" i="14" s="1"/>
  <c r="DD1071" i="14"/>
  <c r="DH1071" i="14"/>
  <c r="CZ1071" i="14"/>
  <c r="CZ1076" i="14"/>
  <c r="DD1076" i="14"/>
  <c r="DH1076" i="14"/>
  <c r="DA1076" i="14"/>
  <c r="DN1076" i="14" s="1"/>
  <c r="DE1076" i="14"/>
  <c r="DR1076" i="14" s="1"/>
  <c r="DI1076" i="14"/>
  <c r="DV1076" i="14" s="1"/>
  <c r="DB1076" i="14"/>
  <c r="DO1076" i="14" s="1"/>
  <c r="DF1076" i="14"/>
  <c r="DS1076" i="14" s="1"/>
  <c r="DJ1076" i="14"/>
  <c r="DK1076" i="14"/>
  <c r="DX1076" i="14" s="1"/>
  <c r="DC1076" i="14"/>
  <c r="DP1076" i="14" s="1"/>
  <c r="DG1076" i="14"/>
  <c r="DT1076" i="14" s="1"/>
  <c r="DC1080" i="14"/>
  <c r="DP1080" i="14" s="1"/>
  <c r="DG1080" i="14"/>
  <c r="DT1080" i="14" s="1"/>
  <c r="DK1080" i="14"/>
  <c r="DX1080" i="14" s="1"/>
  <c r="CZ1080" i="14"/>
  <c r="DD1080" i="14"/>
  <c r="DQ1080" i="14" s="1"/>
  <c r="DH1080" i="14"/>
  <c r="DU1080" i="14" s="1"/>
  <c r="DA1080" i="14"/>
  <c r="DN1080" i="14" s="1"/>
  <c r="DE1080" i="14"/>
  <c r="DR1080" i="14" s="1"/>
  <c r="DI1080" i="14"/>
  <c r="DV1080" i="14" s="1"/>
  <c r="DF1080" i="14"/>
  <c r="DS1080" i="14" s="1"/>
  <c r="DJ1080" i="14"/>
  <c r="DB1080" i="14"/>
  <c r="DO1080" i="14" s="1"/>
  <c r="DA1084" i="14"/>
  <c r="DN1084" i="14" s="1"/>
  <c r="DE1084" i="14"/>
  <c r="DR1084" i="14" s="1"/>
  <c r="DI1084" i="14"/>
  <c r="DV1084" i="14" s="1"/>
  <c r="DB1084" i="14"/>
  <c r="DF1084" i="14"/>
  <c r="DS1084" i="14" s="1"/>
  <c r="DJ1084" i="14"/>
  <c r="DC1084" i="14"/>
  <c r="DP1084" i="14" s="1"/>
  <c r="DG1084" i="14"/>
  <c r="DT1084" i="14" s="1"/>
  <c r="DK1084" i="14"/>
  <c r="DD1084" i="14"/>
  <c r="DH1084" i="14"/>
  <c r="CZ1084" i="14"/>
  <c r="DA1085" i="14"/>
  <c r="DN1085" i="14" s="1"/>
  <c r="DE1085" i="14"/>
  <c r="DR1085" i="14" s="1"/>
  <c r="DI1085" i="14"/>
  <c r="DV1085" i="14" s="1"/>
  <c r="DB1085" i="14"/>
  <c r="DO1085" i="14" s="1"/>
  <c r="DF1085" i="14"/>
  <c r="DS1085" i="14" s="1"/>
  <c r="DJ1085" i="14"/>
  <c r="DC1085" i="14"/>
  <c r="DG1085" i="14"/>
  <c r="DK1085" i="14"/>
  <c r="DX1085" i="14" s="1"/>
  <c r="DH1085" i="14"/>
  <c r="CZ1085" i="14"/>
  <c r="DD1085" i="14"/>
  <c r="DT1086" i="14"/>
  <c r="DC1089" i="14"/>
  <c r="DP1089" i="14" s="1"/>
  <c r="DG1089" i="14"/>
  <c r="DK1089" i="14"/>
  <c r="DX1089" i="14" s="1"/>
  <c r="CZ1089" i="14"/>
  <c r="DD1089" i="14"/>
  <c r="DH1089" i="14"/>
  <c r="DA1089" i="14"/>
  <c r="DN1089" i="14" s="1"/>
  <c r="DE1089" i="14"/>
  <c r="DR1089" i="14" s="1"/>
  <c r="DI1089" i="14"/>
  <c r="DV1089" i="14" s="1"/>
  <c r="DB1089" i="14"/>
  <c r="DF1089" i="14"/>
  <c r="DS1089" i="14" s="1"/>
  <c r="DJ1089" i="14"/>
  <c r="CO1091" i="14"/>
  <c r="CZ1094" i="14"/>
  <c r="DM1094" i="14" s="1"/>
  <c r="DD1094" i="14"/>
  <c r="DH1094" i="14"/>
  <c r="DA1094" i="14"/>
  <c r="DN1094" i="14" s="1"/>
  <c r="DE1094" i="14"/>
  <c r="DR1094" i="14" s="1"/>
  <c r="DI1094" i="14"/>
  <c r="DV1094" i="14" s="1"/>
  <c r="DB1094" i="14"/>
  <c r="DF1094" i="14"/>
  <c r="DJ1094" i="14"/>
  <c r="DC1094" i="14"/>
  <c r="DG1094" i="14"/>
  <c r="DK1094" i="14"/>
  <c r="DX1094" i="14" s="1"/>
  <c r="CS1095" i="14"/>
  <c r="DT1096" i="14"/>
  <c r="CZ1100" i="14"/>
  <c r="DD1100" i="14"/>
  <c r="DH1100" i="14"/>
  <c r="DU1100" i="14" s="1"/>
  <c r="DA1100" i="14"/>
  <c r="DE1100" i="14"/>
  <c r="DI1100" i="14"/>
  <c r="DB1100" i="14"/>
  <c r="DF1100" i="14"/>
  <c r="DJ1100" i="14"/>
  <c r="DC1100" i="14"/>
  <c r="DP1100" i="14" s="1"/>
  <c r="DG1100" i="14"/>
  <c r="DK1100" i="14"/>
  <c r="CZ1101" i="14"/>
  <c r="DD1101" i="14"/>
  <c r="DQ1101" i="14" s="1"/>
  <c r="DH1101" i="14"/>
  <c r="DA1101" i="14"/>
  <c r="DE1101" i="14"/>
  <c r="DI1101" i="14"/>
  <c r="DV1101" i="14" s="1"/>
  <c r="DB1101" i="14"/>
  <c r="DF1101" i="14"/>
  <c r="DS1101" i="14" s="1"/>
  <c r="DJ1101" i="14"/>
  <c r="DG1101" i="14"/>
  <c r="DK1101" i="14"/>
  <c r="DX1101" i="14" s="1"/>
  <c r="DC1101" i="14"/>
  <c r="DB1105" i="14"/>
  <c r="DO1105" i="14" s="1"/>
  <c r="DF1105" i="14"/>
  <c r="DS1105" i="14" s="1"/>
  <c r="DJ1105" i="14"/>
  <c r="DC1105" i="14"/>
  <c r="DG1105" i="14"/>
  <c r="DT1105" i="14" s="1"/>
  <c r="DK1105" i="14"/>
  <c r="CZ1105" i="14"/>
  <c r="DM1105" i="14" s="1"/>
  <c r="DD1105" i="14"/>
  <c r="DH1105" i="14"/>
  <c r="DA1105" i="14"/>
  <c r="DN1105" i="14" s="1"/>
  <c r="DE1105" i="14"/>
  <c r="DI1105" i="14"/>
  <c r="CO1107" i="14"/>
  <c r="DC1111" i="14"/>
  <c r="DG1111" i="14"/>
  <c r="DK1111" i="14"/>
  <c r="CZ1111" i="14"/>
  <c r="DM1111" i="14" s="1"/>
  <c r="DD1111" i="14"/>
  <c r="DH1111" i="14"/>
  <c r="DA1111" i="14"/>
  <c r="DE1111" i="14"/>
  <c r="DI1111" i="14"/>
  <c r="DJ1111" i="14"/>
  <c r="DB1111" i="14"/>
  <c r="DF1111" i="14"/>
  <c r="CW1111" i="14"/>
  <c r="DC1117" i="14"/>
  <c r="DG1117" i="14"/>
  <c r="DK1117" i="14"/>
  <c r="DX1117" i="14" s="1"/>
  <c r="CZ1117" i="14"/>
  <c r="DD1117" i="14"/>
  <c r="DH1117" i="14"/>
  <c r="DU1117" i="14" s="1"/>
  <c r="DA1117" i="14"/>
  <c r="DN1117" i="14" s="1"/>
  <c r="DE1117" i="14"/>
  <c r="DR1117" i="14" s="1"/>
  <c r="DI1117" i="14"/>
  <c r="DV1117" i="14" s="1"/>
  <c r="DB1117" i="14"/>
  <c r="DF1117" i="14"/>
  <c r="DJ1117" i="14"/>
  <c r="DC1118" i="14"/>
  <c r="DG1118" i="14"/>
  <c r="DK1118" i="14"/>
  <c r="DX1118" i="14" s="1"/>
  <c r="CZ1118" i="14"/>
  <c r="DD1118" i="14"/>
  <c r="DH1118" i="14"/>
  <c r="DA1118" i="14"/>
  <c r="DE1118" i="14"/>
  <c r="DR1118" i="14" s="1"/>
  <c r="DI1118" i="14"/>
  <c r="DB1118" i="14"/>
  <c r="DO1118" i="14" s="1"/>
  <c r="DF1118" i="14"/>
  <c r="DS1118" i="14" s="1"/>
  <c r="DJ1118" i="14"/>
  <c r="DA1122" i="14"/>
  <c r="DE1122" i="14"/>
  <c r="DR1122" i="14" s="1"/>
  <c r="DI1122" i="14"/>
  <c r="DB1122" i="14"/>
  <c r="DF1122" i="14"/>
  <c r="DS1122" i="14" s="1"/>
  <c r="DJ1122" i="14"/>
  <c r="DC1122" i="14"/>
  <c r="DP1122" i="14" s="1"/>
  <c r="DG1122" i="14"/>
  <c r="DK1122" i="14"/>
  <c r="CZ1122" i="14"/>
  <c r="DD1122" i="14"/>
  <c r="DH1122" i="14"/>
  <c r="CW1122" i="14"/>
  <c r="CS1123" i="14"/>
  <c r="DT1123" i="14" s="1"/>
  <c r="CS1124" i="14"/>
  <c r="CO1125" i="14"/>
  <c r="CP949" i="14"/>
  <c r="DC775" i="14"/>
  <c r="DG775" i="14"/>
  <c r="DT775" i="14" s="1"/>
  <c r="DK775" i="14"/>
  <c r="CZ775" i="14"/>
  <c r="DM775" i="14" s="1"/>
  <c r="DD775" i="14"/>
  <c r="DH775" i="14"/>
  <c r="DA775" i="14"/>
  <c r="DE775" i="14"/>
  <c r="DI775" i="14"/>
  <c r="DB775" i="14"/>
  <c r="DF775" i="14"/>
  <c r="DJ775" i="14"/>
  <c r="CQ776" i="14"/>
  <c r="CM777" i="14"/>
  <c r="CU778" i="14"/>
  <c r="CQ779" i="14"/>
  <c r="CM780" i="14"/>
  <c r="DN780" i="14" s="1"/>
  <c r="CM782" i="14"/>
  <c r="CU786" i="14"/>
  <c r="DB789" i="14"/>
  <c r="DF789" i="14"/>
  <c r="DJ789" i="14"/>
  <c r="DC789" i="14"/>
  <c r="DG789" i="14"/>
  <c r="DT789" i="14" s="1"/>
  <c r="DK789" i="14"/>
  <c r="CZ789" i="14"/>
  <c r="DM789" i="14" s="1"/>
  <c r="DD789" i="14"/>
  <c r="DH789" i="14"/>
  <c r="DA789" i="14"/>
  <c r="DE789" i="14"/>
  <c r="DI789" i="14"/>
  <c r="CQ790" i="14"/>
  <c r="DB792" i="14"/>
  <c r="DF792" i="14"/>
  <c r="DJ792" i="14"/>
  <c r="DC792" i="14"/>
  <c r="DP792" i="14" s="1"/>
  <c r="DG792" i="14"/>
  <c r="DK792" i="14"/>
  <c r="DX792" i="14" s="1"/>
  <c r="CZ792" i="14"/>
  <c r="DD792" i="14"/>
  <c r="DQ792" i="14" s="1"/>
  <c r="DA792" i="14"/>
  <c r="DE792" i="14"/>
  <c r="DR792" i="14" s="1"/>
  <c r="DI792" i="14"/>
  <c r="DH792" i="14"/>
  <c r="DU792" i="14" s="1"/>
  <c r="CU792" i="14"/>
  <c r="CT794" i="14"/>
  <c r="DP802" i="14"/>
  <c r="CS805" i="14"/>
  <c r="CT823" i="14"/>
  <c r="CS828" i="14"/>
  <c r="DT832" i="14"/>
  <c r="DA842" i="14"/>
  <c r="DE842" i="14"/>
  <c r="DI842" i="14"/>
  <c r="DC842" i="14"/>
  <c r="DP842" i="14" s="1"/>
  <c r="DG842" i="14"/>
  <c r="DK842" i="14"/>
  <c r="DD842" i="14"/>
  <c r="DF842" i="14"/>
  <c r="CZ842" i="14"/>
  <c r="DM842" i="14" s="1"/>
  <c r="DH842" i="14"/>
  <c r="DU842" i="14" s="1"/>
  <c r="DB842" i="14"/>
  <c r="DJ842" i="14"/>
  <c r="DC846" i="14"/>
  <c r="DG846" i="14"/>
  <c r="DK846" i="14"/>
  <c r="DA846" i="14"/>
  <c r="DE846" i="14"/>
  <c r="DR846" i="14" s="1"/>
  <c r="DI846" i="14"/>
  <c r="DF846" i="14"/>
  <c r="CZ846" i="14"/>
  <c r="DM846" i="14" s="1"/>
  <c r="DH846" i="14"/>
  <c r="DB846" i="14"/>
  <c r="DJ846" i="14"/>
  <c r="DD846" i="14"/>
  <c r="CZ849" i="14"/>
  <c r="DM849" i="14" s="1"/>
  <c r="DD849" i="14"/>
  <c r="DH849" i="14"/>
  <c r="DB849" i="14"/>
  <c r="DF849" i="14"/>
  <c r="DJ849" i="14"/>
  <c r="DC849" i="14"/>
  <c r="DK849" i="14"/>
  <c r="DE849" i="14"/>
  <c r="DG849" i="14"/>
  <c r="DT849" i="14" s="1"/>
  <c r="DA849" i="14"/>
  <c r="DI849" i="14"/>
  <c r="CL853" i="14"/>
  <c r="CS857" i="14"/>
  <c r="CR867" i="14"/>
  <c r="CU873" i="14"/>
  <c r="CT880" i="14"/>
  <c r="CP964" i="14"/>
  <c r="CT966" i="14"/>
  <c r="CL974" i="14"/>
  <c r="CL977" i="14"/>
  <c r="CL979" i="14"/>
  <c r="CP982" i="14"/>
  <c r="CP983" i="14"/>
  <c r="CT984" i="14"/>
  <c r="DU984" i="14" s="1"/>
  <c r="CL986" i="14"/>
  <c r="CL987" i="14"/>
  <c r="CL989" i="14"/>
  <c r="CL990" i="14"/>
  <c r="CL993" i="14"/>
  <c r="CL996" i="14"/>
  <c r="CP998" i="14"/>
  <c r="CP999" i="14"/>
  <c r="CT1000" i="14"/>
  <c r="CL1002" i="14"/>
  <c r="CL1004" i="14"/>
  <c r="CL1007" i="14"/>
  <c r="CP1020" i="14"/>
  <c r="CP1028" i="14"/>
  <c r="CP1030" i="14"/>
  <c r="CP1032" i="14"/>
  <c r="CP1033" i="14"/>
  <c r="CP1034" i="14"/>
  <c r="CP1035" i="14"/>
  <c r="CT1038" i="14"/>
  <c r="CT1039" i="14"/>
  <c r="CT1041" i="14"/>
  <c r="CT1043" i="14"/>
  <c r="CT1047" i="14"/>
  <c r="DU1047" i="14" s="1"/>
  <c r="CT1048" i="14"/>
  <c r="CT1050" i="14"/>
  <c r="CL1052" i="14"/>
  <c r="CL1056" i="14"/>
  <c r="CL1060" i="14"/>
  <c r="CL1062" i="14"/>
  <c r="CL1064" i="14"/>
  <c r="CL1065" i="14"/>
  <c r="CL1066" i="14"/>
  <c r="CL1071" i="14"/>
  <c r="CP1075" i="14"/>
  <c r="CP1079" i="14"/>
  <c r="CP1082" i="14"/>
  <c r="CP1083" i="14"/>
  <c r="CP1084" i="14"/>
  <c r="CP1086" i="14"/>
  <c r="DQ1086" i="14" s="1"/>
  <c r="CP1087" i="14"/>
  <c r="CP1088" i="14"/>
  <c r="CP1090" i="14"/>
  <c r="DQ1090" i="14" s="1"/>
  <c r="CT1091" i="14"/>
  <c r="CT1092" i="14"/>
  <c r="CT1093" i="14"/>
  <c r="CL1095" i="14"/>
  <c r="CP1098" i="14"/>
  <c r="CP1100" i="14"/>
  <c r="CP1102" i="14"/>
  <c r="CP1105" i="14"/>
  <c r="CP1106" i="14"/>
  <c r="DQ1106" i="14" s="1"/>
  <c r="CT1107" i="14"/>
  <c r="CT1108" i="14"/>
  <c r="CT1109" i="14"/>
  <c r="CP1114" i="14"/>
  <c r="DQ1114" i="14" s="1"/>
  <c r="CP1117" i="14"/>
  <c r="CT1118" i="14"/>
  <c r="CT1119" i="14"/>
  <c r="DU1119" i="14" s="1"/>
  <c r="CT1121" i="14"/>
  <c r="CT1122" i="14"/>
  <c r="CL1124" i="14"/>
  <c r="CN779" i="14"/>
  <c r="DO779" i="14" s="1"/>
  <c r="CN787" i="14"/>
  <c r="CZ794" i="14"/>
  <c r="DD794" i="14"/>
  <c r="DH794" i="14"/>
  <c r="DB794" i="14"/>
  <c r="DF794" i="14"/>
  <c r="DS794" i="14" s="1"/>
  <c r="DJ794" i="14"/>
  <c r="DG794" i="14"/>
  <c r="DA794" i="14"/>
  <c r="DI794" i="14"/>
  <c r="DC794" i="14"/>
  <c r="DK794" i="14"/>
  <c r="DX794" i="14" s="1"/>
  <c r="DE794" i="14"/>
  <c r="CZ795" i="14"/>
  <c r="DD795" i="14"/>
  <c r="DH795" i="14"/>
  <c r="DU795" i="14" s="1"/>
  <c r="DB795" i="14"/>
  <c r="DF795" i="14"/>
  <c r="DJ795" i="14"/>
  <c r="DG795" i="14"/>
  <c r="DA795" i="14"/>
  <c r="DI795" i="14"/>
  <c r="DC795" i="14"/>
  <c r="DK795" i="14"/>
  <c r="DE795" i="14"/>
  <c r="CU795" i="14"/>
  <c r="DV795" i="14" s="1"/>
  <c r="CZ798" i="14"/>
  <c r="DM798" i="14" s="1"/>
  <c r="DD798" i="14"/>
  <c r="DH798" i="14"/>
  <c r="DB798" i="14"/>
  <c r="DF798" i="14"/>
  <c r="DJ798" i="14"/>
  <c r="DC798" i="14"/>
  <c r="DP798" i="14" s="1"/>
  <c r="DK798" i="14"/>
  <c r="DX798" i="14" s="1"/>
  <c r="DE798" i="14"/>
  <c r="DG798" i="14"/>
  <c r="DT798" i="14" s="1"/>
  <c r="DA798" i="14"/>
  <c r="DI798" i="14"/>
  <c r="CU798" i="14"/>
  <c r="CM800" i="14"/>
  <c r="CT801" i="14"/>
  <c r="CT802" i="14"/>
  <c r="CT803" i="14"/>
  <c r="DT809" i="14"/>
  <c r="CV810" i="14"/>
  <c r="CR813" i="14"/>
  <c r="CV814" i="14"/>
  <c r="CM817" i="14"/>
  <c r="CZ820" i="14"/>
  <c r="DD820" i="14"/>
  <c r="DH820" i="14"/>
  <c r="DA820" i="14"/>
  <c r="DE820" i="14"/>
  <c r="DI820" i="14"/>
  <c r="DC820" i="14"/>
  <c r="DP820" i="14" s="1"/>
  <c r="DG820" i="14"/>
  <c r="DK820" i="14"/>
  <c r="DF820" i="14"/>
  <c r="DJ820" i="14"/>
  <c r="DB820" i="14"/>
  <c r="CU820" i="14"/>
  <c r="CQ821" i="14"/>
  <c r="DR821" i="14" s="1"/>
  <c r="CM822" i="14"/>
  <c r="DA825" i="14"/>
  <c r="DE825" i="14"/>
  <c r="DI825" i="14"/>
  <c r="DB825" i="14"/>
  <c r="DF825" i="14"/>
  <c r="DJ825" i="14"/>
  <c r="CZ825" i="14"/>
  <c r="DD825" i="14"/>
  <c r="DH825" i="14"/>
  <c r="DG825" i="14"/>
  <c r="DT825" i="14" s="1"/>
  <c r="DK825" i="14"/>
  <c r="DC825" i="14"/>
  <c r="CT825" i="14"/>
  <c r="CT826" i="14"/>
  <c r="CT827" i="14"/>
  <c r="DT831" i="14"/>
  <c r="DQ832" i="14"/>
  <c r="CV843" i="14"/>
  <c r="CN845" i="14"/>
  <c r="CV847" i="14"/>
  <c r="CM849" i="14"/>
  <c r="CZ851" i="14"/>
  <c r="DD851" i="14"/>
  <c r="DH851" i="14"/>
  <c r="DB851" i="14"/>
  <c r="DF851" i="14"/>
  <c r="DJ851" i="14"/>
  <c r="DC851" i="14"/>
  <c r="DK851" i="14"/>
  <c r="DE851" i="14"/>
  <c r="DG851" i="14"/>
  <c r="DA851" i="14"/>
  <c r="DI851" i="14"/>
  <c r="CQ852" i="14"/>
  <c r="DC855" i="14"/>
  <c r="DP855" i="14" s="1"/>
  <c r="DG855" i="14"/>
  <c r="DT855" i="14" s="1"/>
  <c r="DK855" i="14"/>
  <c r="CZ855" i="14"/>
  <c r="DD855" i="14"/>
  <c r="DH855" i="14"/>
  <c r="DA855" i="14"/>
  <c r="DE855" i="14"/>
  <c r="DI855" i="14"/>
  <c r="DF855" i="14"/>
  <c r="DJ855" i="14"/>
  <c r="DB855" i="14"/>
  <c r="CQ856" i="14"/>
  <c r="CL858" i="14"/>
  <c r="CL860" i="14"/>
  <c r="CR873" i="14"/>
  <c r="CM877" i="14"/>
  <c r="CM878" i="14"/>
  <c r="DN878" i="14" s="1"/>
  <c r="CU879" i="14"/>
  <c r="CQ880" i="14"/>
  <c r="DR880" i="14" s="1"/>
  <c r="CL881" i="14"/>
  <c r="CP894" i="14"/>
  <c r="CT896" i="14"/>
  <c r="CP907" i="14"/>
  <c r="CP908" i="14"/>
  <c r="CP910" i="14"/>
  <c r="DQ910" i="14" s="1"/>
  <c r="CP912" i="14"/>
  <c r="CL915" i="14"/>
  <c r="CL916" i="14"/>
  <c r="CL917" i="14"/>
  <c r="CP918" i="14"/>
  <c r="DQ918" i="14" s="1"/>
  <c r="CP919" i="14"/>
  <c r="CP920" i="14"/>
  <c r="CT925" i="14"/>
  <c r="DU925" i="14" s="1"/>
  <c r="CT926" i="14"/>
  <c r="CT927" i="14"/>
  <c r="CT928" i="14"/>
  <c r="DU928" i="14" s="1"/>
  <c r="CL931" i="14"/>
  <c r="CL932" i="14"/>
  <c r="DP935" i="14"/>
  <c r="CL937" i="14"/>
  <c r="CP939" i="14"/>
  <c r="CP940" i="14"/>
  <c r="CQ774" i="14"/>
  <c r="DR774" i="14" s="1"/>
  <c r="CM802" i="14"/>
  <c r="CM803" i="14"/>
  <c r="DN803" i="14" s="1"/>
  <c r="DC805" i="14"/>
  <c r="DG805" i="14"/>
  <c r="DK805" i="14"/>
  <c r="DA805" i="14"/>
  <c r="DE805" i="14"/>
  <c r="DI805" i="14"/>
  <c r="DB805" i="14"/>
  <c r="DO805" i="14" s="1"/>
  <c r="DJ805" i="14"/>
  <c r="DD805" i="14"/>
  <c r="DF805" i="14"/>
  <c r="CZ805" i="14"/>
  <c r="DH805" i="14"/>
  <c r="CU805" i="14"/>
  <c r="CZ808" i="14"/>
  <c r="DA808" i="14"/>
  <c r="DE808" i="14"/>
  <c r="DI808" i="14"/>
  <c r="DB808" i="14"/>
  <c r="DO808" i="14" s="1"/>
  <c r="DF808" i="14"/>
  <c r="DJ808" i="14"/>
  <c r="DC808" i="14"/>
  <c r="DG808" i="14"/>
  <c r="DT808" i="14" s="1"/>
  <c r="DK808" i="14"/>
  <c r="DD808" i="14"/>
  <c r="DH808" i="14"/>
  <c r="CO813" i="14"/>
  <c r="CO816" i="14"/>
  <c r="CN818" i="14"/>
  <c r="DO818" i="14" s="1"/>
  <c r="CR823" i="14"/>
  <c r="DB826" i="14"/>
  <c r="DO826" i="14" s="1"/>
  <c r="DF826" i="14"/>
  <c r="DS826" i="14" s="1"/>
  <c r="DJ826" i="14"/>
  <c r="DC826" i="14"/>
  <c r="DP826" i="14" s="1"/>
  <c r="DG826" i="14"/>
  <c r="DT826" i="14" s="1"/>
  <c r="DK826" i="14"/>
  <c r="DX826" i="14" s="1"/>
  <c r="DA826" i="14"/>
  <c r="DE826" i="14"/>
  <c r="DI826" i="14"/>
  <c r="CZ826" i="14"/>
  <c r="DD826" i="14"/>
  <c r="DH826" i="14"/>
  <c r="CU826" i="14"/>
  <c r="CQ827" i="14"/>
  <c r="CM828" i="14"/>
  <c r="CQ830" i="14"/>
  <c r="CM831" i="14"/>
  <c r="CM832" i="14"/>
  <c r="CP834" i="14"/>
  <c r="CS845" i="14"/>
  <c r="DT845" i="14" s="1"/>
  <c r="CU861" i="14"/>
  <c r="CU863" i="14"/>
  <c r="CL865" i="14"/>
  <c r="CP871" i="14"/>
  <c r="CV877" i="14"/>
  <c r="CM891" i="14"/>
  <c r="CM896" i="14"/>
  <c r="CZ907" i="14"/>
  <c r="DM907" i="14" s="1"/>
  <c r="DD907" i="14"/>
  <c r="DH907" i="14"/>
  <c r="DA907" i="14"/>
  <c r="DE907" i="14"/>
  <c r="DI907" i="14"/>
  <c r="DB907" i="14"/>
  <c r="DF907" i="14"/>
  <c r="DS907" i="14" s="1"/>
  <c r="DJ907" i="14"/>
  <c r="DC907" i="14"/>
  <c r="DG907" i="14"/>
  <c r="DT907" i="14" s="1"/>
  <c r="DK907" i="14"/>
  <c r="CM910" i="14"/>
  <c r="CU912" i="14"/>
  <c r="CQ915" i="14"/>
  <c r="CU919" i="14"/>
  <c r="DC924" i="14"/>
  <c r="DP924" i="14" s="1"/>
  <c r="DG924" i="14"/>
  <c r="DT924" i="14" s="1"/>
  <c r="DK924" i="14"/>
  <c r="DX924" i="14" s="1"/>
  <c r="CZ924" i="14"/>
  <c r="DD924" i="14"/>
  <c r="DH924" i="14"/>
  <c r="DA924" i="14"/>
  <c r="DE924" i="14"/>
  <c r="DR924" i="14" s="1"/>
  <c r="DI924" i="14"/>
  <c r="DB924" i="14"/>
  <c r="DO924" i="14" s="1"/>
  <c r="DF924" i="14"/>
  <c r="DS924" i="14" s="1"/>
  <c r="DJ924" i="14"/>
  <c r="CQ931" i="14"/>
  <c r="DR931" i="14" s="1"/>
  <c r="DA934" i="14"/>
  <c r="DE934" i="14"/>
  <c r="DI934" i="14"/>
  <c r="DB934" i="14"/>
  <c r="DO934" i="14" s="1"/>
  <c r="DF934" i="14"/>
  <c r="DJ934" i="14"/>
  <c r="DC934" i="14"/>
  <c r="DP934" i="14" s="1"/>
  <c r="DG934" i="14"/>
  <c r="DK934" i="14"/>
  <c r="DX934" i="14" s="1"/>
  <c r="DD934" i="14"/>
  <c r="DH934" i="14"/>
  <c r="DU934" i="14" s="1"/>
  <c r="CZ934" i="14"/>
  <c r="CM935" i="14"/>
  <c r="DB937" i="14"/>
  <c r="DO937" i="14" s="1"/>
  <c r="DF937" i="14"/>
  <c r="DS937" i="14" s="1"/>
  <c r="DJ937" i="14"/>
  <c r="DC937" i="14"/>
  <c r="DP937" i="14" s="1"/>
  <c r="DG937" i="14"/>
  <c r="DT937" i="14" s="1"/>
  <c r="DK937" i="14"/>
  <c r="DX937" i="14" s="1"/>
  <c r="CZ937" i="14"/>
  <c r="DD937" i="14"/>
  <c r="DH937" i="14"/>
  <c r="DI937" i="14"/>
  <c r="DA937" i="14"/>
  <c r="DE937" i="14"/>
  <c r="AE959" i="14"/>
  <c r="AB1017" i="14"/>
  <c r="AD977" i="14"/>
  <c r="V1008" i="14"/>
  <c r="AE1008" i="14"/>
  <c r="AD1008" i="14"/>
  <c r="AB1008" i="14"/>
  <c r="AC1030" i="14"/>
  <c r="V1030" i="14"/>
  <c r="X1078" i="14"/>
  <c r="Z889" i="14"/>
  <c r="AF897" i="14"/>
  <c r="AE836" i="14"/>
  <c r="W897" i="14"/>
  <c r="AD897" i="14"/>
  <c r="AB897" i="14"/>
  <c r="AD872" i="14"/>
  <c r="W872" i="14"/>
  <c r="Y897" i="14"/>
  <c r="Y933" i="14"/>
  <c r="AF836" i="14"/>
  <c r="X924" i="14"/>
  <c r="Z881" i="14"/>
  <c r="Z897" i="14"/>
  <c r="X897" i="14"/>
  <c r="W896" i="14"/>
  <c r="AD933" i="14"/>
  <c r="AC856" i="14"/>
  <c r="X881" i="14"/>
  <c r="V897" i="14"/>
  <c r="V924" i="14"/>
  <c r="AB933" i="14"/>
  <c r="V795" i="14"/>
  <c r="AF810" i="14"/>
  <c r="W795" i="14"/>
  <c r="V799" i="14"/>
  <c r="AA827" i="14"/>
  <c r="AD905" i="14"/>
  <c r="AB774" i="14"/>
  <c r="AF832" i="14"/>
  <c r="Z816" i="14"/>
  <c r="W860" i="14"/>
  <c r="AA810" i="14"/>
  <c r="AW901" i="1"/>
  <c r="AF786" i="14"/>
  <c r="AE963" i="14"/>
  <c r="AB905" i="14"/>
  <c r="X936" i="14"/>
  <c r="Y1044" i="14"/>
  <c r="AC820" i="14"/>
  <c r="AD820" i="14"/>
  <c r="W855" i="14"/>
  <c r="AA938" i="14"/>
  <c r="V835" i="14"/>
  <c r="AB864" i="14"/>
  <c r="W815" i="14"/>
  <c r="V952" i="14"/>
  <c r="Z964" i="14"/>
  <c r="AF987" i="14"/>
  <c r="AC1026" i="14"/>
  <c r="V1044" i="14"/>
  <c r="Z1094" i="14"/>
  <c r="AF1000" i="14"/>
  <c r="Z810" i="14"/>
  <c r="Y881" i="14"/>
  <c r="AC897" i="14"/>
  <c r="Y798" i="14"/>
  <c r="AD800" i="14"/>
  <c r="AF782" i="14"/>
  <c r="AA820" i="14"/>
  <c r="AC864" i="14"/>
  <c r="Y792" i="14"/>
  <c r="AF820" i="14"/>
  <c r="W964" i="14"/>
  <c r="Y976" i="14"/>
  <c r="AE1000" i="14"/>
  <c r="AF1031" i="14"/>
  <c r="X1026" i="14"/>
  <c r="AD1031" i="14"/>
  <c r="AB1044" i="14"/>
  <c r="Z1078" i="14"/>
  <c r="AE1122" i="14"/>
  <c r="AD1000" i="14"/>
  <c r="AW897" i="1"/>
  <c r="AW900" i="1"/>
  <c r="AF774" i="14"/>
  <c r="V839" i="14"/>
  <c r="AA910" i="14"/>
  <c r="V816" i="14"/>
  <c r="AE832" i="14"/>
  <c r="AC912" i="14"/>
  <c r="AE904" i="14"/>
  <c r="AW899" i="1"/>
  <c r="AW903" i="1"/>
  <c r="AA791" i="14"/>
  <c r="AD852" i="14"/>
  <c r="Y870" i="14"/>
  <c r="AE910" i="14"/>
  <c r="AA816" i="14"/>
  <c r="AD832" i="14"/>
  <c r="AA832" i="14"/>
  <c r="V862" i="14"/>
  <c r="AB859" i="14"/>
  <c r="AA1110" i="14"/>
  <c r="AC796" i="14"/>
  <c r="AA898" i="14"/>
  <c r="AD816" i="14"/>
  <c r="W816" i="14"/>
  <c r="Z832" i="14"/>
  <c r="W862" i="14"/>
  <c r="AA959" i="14"/>
  <c r="X912" i="14"/>
  <c r="Z873" i="14"/>
  <c r="V1110" i="14"/>
  <c r="AF910" i="14"/>
  <c r="AD1103" i="14"/>
  <c r="AD910" i="14"/>
  <c r="AW898" i="1"/>
  <c r="AW902" i="1"/>
  <c r="AF802" i="14"/>
  <c r="AC792" i="14"/>
  <c r="AE835" i="14"/>
  <c r="X835" i="14"/>
  <c r="W792" i="14"/>
  <c r="AB901" i="14"/>
  <c r="AA983" i="14"/>
  <c r="AA835" i="14"/>
  <c r="Y1101" i="14"/>
  <c r="AA1118" i="14"/>
  <c r="W1040" i="14"/>
  <c r="AW749" i="1"/>
  <c r="Z835" i="14"/>
  <c r="Z792" i="14"/>
  <c r="AF866" i="14"/>
  <c r="Z983" i="14"/>
  <c r="AC816" i="14"/>
  <c r="X816" i="14"/>
  <c r="Z820" i="14"/>
  <c r="AE787" i="14"/>
  <c r="Z844" i="14"/>
  <c r="AA880" i="14"/>
  <c r="Z880" i="14"/>
  <c r="AC782" i="14"/>
  <c r="X902" i="14"/>
  <c r="AB918" i="14"/>
  <c r="AF838" i="14"/>
  <c r="W820" i="14"/>
  <c r="Z800" i="14"/>
  <c r="AF806" i="14"/>
  <c r="V820" i="14"/>
  <c r="AA882" i="14"/>
  <c r="W787" i="14"/>
  <c r="AA800" i="14"/>
  <c r="X820" i="14"/>
  <c r="W835" i="14"/>
  <c r="AF835" i="14"/>
  <c r="Z848" i="14"/>
  <c r="AD796" i="14"/>
  <c r="AA847" i="14"/>
  <c r="AF779" i="14"/>
  <c r="AE792" i="14"/>
  <c r="AB796" i="14"/>
  <c r="AC847" i="14"/>
  <c r="W908" i="14"/>
  <c r="AD901" i="14"/>
  <c r="AA838" i="14"/>
  <c r="AF818" i="14"/>
  <c r="Y812" i="14"/>
  <c r="AE820" i="14"/>
  <c r="AE882" i="14"/>
  <c r="AB787" i="14"/>
  <c r="AD795" i="14"/>
  <c r="AE816" i="14"/>
  <c r="AB820" i="14"/>
  <c r="AD835" i="14"/>
  <c r="Y856" i="14"/>
  <c r="AB799" i="14"/>
  <c r="V847" i="14"/>
  <c r="AE870" i="14"/>
  <c r="AD792" i="14"/>
  <c r="AA792" i="14"/>
  <c r="Y799" i="14"/>
  <c r="V856" i="14"/>
  <c r="W901" i="14"/>
  <c r="AD913" i="14"/>
  <c r="V901" i="14"/>
  <c r="AF816" i="14"/>
  <c r="V806" i="14"/>
  <c r="Y816" i="14"/>
  <c r="V836" i="14"/>
  <c r="AA836" i="14"/>
  <c r="AD864" i="14"/>
  <c r="Y864" i="14"/>
  <c r="AA914" i="14"/>
  <c r="Y776" i="14"/>
  <c r="AF864" i="14"/>
  <c r="Z840" i="14"/>
  <c r="W864" i="14"/>
  <c r="W881" i="14"/>
  <c r="V881" i="14"/>
  <c r="AA892" i="14"/>
  <c r="V885" i="14"/>
  <c r="Z933" i="14"/>
  <c r="X933" i="14"/>
  <c r="AC881" i="14"/>
  <c r="AD782" i="14"/>
  <c r="Y902" i="14"/>
  <c r="AE838" i="14"/>
  <c r="AB778" i="14"/>
  <c r="AB798" i="14"/>
  <c r="AC836" i="14"/>
  <c r="W836" i="14"/>
  <c r="AE852" i="14"/>
  <c r="Z864" i="14"/>
  <c r="AA886" i="14"/>
  <c r="AE902" i="14"/>
  <c r="Z779" i="14"/>
  <c r="AA803" i="14"/>
  <c r="AB819" i="14"/>
  <c r="X836" i="14"/>
  <c r="AB852" i="14"/>
  <c r="V796" i="14"/>
  <c r="V823" i="14"/>
  <c r="V855" i="14"/>
  <c r="V840" i="14"/>
  <c r="X892" i="14"/>
  <c r="W933" i="14"/>
  <c r="AC873" i="14"/>
  <c r="AF881" i="14"/>
  <c r="Z892" i="14"/>
  <c r="AF909" i="14"/>
  <c r="X873" i="14"/>
  <c r="AC892" i="14"/>
  <c r="AF885" i="14"/>
  <c r="V933" i="14"/>
  <c r="V886" i="14"/>
  <c r="AB890" i="14"/>
  <c r="V782" i="14"/>
  <c r="AB846" i="14"/>
  <c r="W807" i="14"/>
  <c r="AD836" i="14"/>
  <c r="Y836" i="14"/>
  <c r="AA839" i="14"/>
  <c r="AA852" i="14"/>
  <c r="V864" i="14"/>
  <c r="AA890" i="14"/>
  <c r="AA918" i="14"/>
  <c r="X803" i="14"/>
  <c r="X864" i="14"/>
  <c r="AA796" i="14"/>
  <c r="AC860" i="14"/>
  <c r="V867" i="14"/>
  <c r="W776" i="14"/>
  <c r="W808" i="14"/>
  <c r="AD881" i="14"/>
  <c r="AB881" i="14"/>
  <c r="Z929" i="14"/>
  <c r="Y888" i="14"/>
  <c r="AF933" i="14"/>
  <c r="AE782" i="14"/>
  <c r="AC803" i="14"/>
  <c r="AA830" i="14"/>
  <c r="X878" i="14"/>
  <c r="AE909" i="14"/>
  <c r="Z830" i="14"/>
  <c r="AF778" i="14"/>
  <c r="AB818" i="14"/>
  <c r="AF807" i="14"/>
  <c r="W839" i="14"/>
  <c r="AF839" i="14"/>
  <c r="X855" i="14"/>
  <c r="AE938" i="14"/>
  <c r="AD779" i="14"/>
  <c r="AA787" i="14"/>
  <c r="X787" i="14"/>
  <c r="Z795" i="14"/>
  <c r="W803" i="14"/>
  <c r="Y807" i="14"/>
  <c r="Y839" i="14"/>
  <c r="Z796" i="14"/>
  <c r="W796" i="14"/>
  <c r="AE844" i="14"/>
  <c r="Z860" i="14"/>
  <c r="V870" i="14"/>
  <c r="AA870" i="14"/>
  <c r="AA955" i="14"/>
  <c r="AE779" i="14"/>
  <c r="AB779" i="14"/>
  <c r="AF796" i="14"/>
  <c r="W811" i="14"/>
  <c r="W909" i="14"/>
  <c r="W976" i="14"/>
  <c r="AE884" i="14"/>
  <c r="AD892" i="14"/>
  <c r="Z913" i="14"/>
  <c r="Z924" i="14"/>
  <c r="W932" i="14"/>
  <c r="AC976" i="14"/>
  <c r="AD909" i="14"/>
  <c r="AB909" i="14"/>
  <c r="AE892" i="14"/>
  <c r="Y892" i="14"/>
  <c r="AE924" i="14"/>
  <c r="Y924" i="14"/>
  <c r="Z896" i="14"/>
  <c r="AF901" i="14"/>
  <c r="Y909" i="14"/>
  <c r="Y1000" i="14"/>
  <c r="AF1008" i="14"/>
  <c r="AA1008" i="14"/>
  <c r="Z1044" i="14"/>
  <c r="X1044" i="14"/>
  <c r="AD1078" i="14"/>
  <c r="AE1078" i="14"/>
  <c r="W1044" i="14"/>
  <c r="V902" i="14"/>
  <c r="Z902" i="14"/>
  <c r="AC929" i="14"/>
  <c r="AB902" i="14"/>
  <c r="AC902" i="14"/>
  <c r="AE807" i="14"/>
  <c r="AB807" i="14"/>
  <c r="AD839" i="14"/>
  <c r="AB839" i="14"/>
  <c r="AA930" i="14"/>
  <c r="V784" i="14"/>
  <c r="AF803" i="14"/>
  <c r="AC807" i="14"/>
  <c r="AC839" i="14"/>
  <c r="AB870" i="14"/>
  <c r="AD828" i="14"/>
  <c r="Z870" i="14"/>
  <c r="W870" i="14"/>
  <c r="AA779" i="14"/>
  <c r="X779" i="14"/>
  <c r="AB913" i="14"/>
  <c r="AD924" i="14"/>
  <c r="AC932" i="14"/>
  <c r="Z909" i="14"/>
  <c r="X909" i="14"/>
  <c r="AA924" i="14"/>
  <c r="V976" i="14"/>
  <c r="AC909" i="14"/>
  <c r="Z972" i="14"/>
  <c r="AC1000" i="14"/>
  <c r="AD1044" i="14"/>
  <c r="AF1078" i="14"/>
  <c r="AA1078" i="14"/>
  <c r="V1000" i="14"/>
  <c r="AA1044" i="14"/>
  <c r="X1000" i="14"/>
  <c r="W782" i="14"/>
  <c r="AD902" i="14"/>
  <c r="AC913" i="14"/>
  <c r="V932" i="14"/>
  <c r="Z782" i="14"/>
  <c r="AB963" i="14"/>
  <c r="AF902" i="14"/>
  <c r="AA909" i="14"/>
  <c r="AB782" i="14"/>
  <c r="AB842" i="14"/>
  <c r="Y796" i="14"/>
  <c r="AA807" i="14"/>
  <c r="AE839" i="14"/>
  <c r="Z839" i="14"/>
  <c r="AA902" i="14"/>
  <c r="AE930" i="14"/>
  <c r="V779" i="14"/>
  <c r="AE803" i="14"/>
  <c r="AB803" i="14"/>
  <c r="AC808" i="14"/>
  <c r="AE796" i="14"/>
  <c r="W831" i="14"/>
  <c r="AE860" i="14"/>
  <c r="AA867" i="14"/>
  <c r="AD870" i="14"/>
  <c r="W779" i="14"/>
  <c r="X827" i="14"/>
  <c r="AB860" i="14"/>
  <c r="W972" i="14"/>
  <c r="V892" i="14"/>
  <c r="W892" i="14"/>
  <c r="W924" i="14"/>
  <c r="Z901" i="14"/>
  <c r="X901" i="14"/>
  <c r="X972" i="14"/>
  <c r="AA1000" i="14"/>
  <c r="Z1008" i="14"/>
  <c r="X1008" i="14"/>
  <c r="Z1036" i="14"/>
  <c r="AF1036" i="14"/>
  <c r="AF1044" i="14"/>
  <c r="V1078" i="14"/>
  <c r="AB1078" i="14"/>
  <c r="W1078" i="14"/>
  <c r="Z1000" i="14"/>
  <c r="AE1044" i="14"/>
  <c r="AB1000" i="14"/>
  <c r="AC1078" i="14"/>
  <c r="AA782" i="14"/>
  <c r="Y782" i="14"/>
  <c r="AF795" i="14"/>
  <c r="AE856" i="14"/>
  <c r="X896" i="14"/>
  <c r="V929" i="14"/>
  <c r="AC896" i="14"/>
  <c r="AE912" i="14"/>
  <c r="Y912" i="14"/>
  <c r="V873" i="14"/>
  <c r="Z905" i="14"/>
  <c r="X905" i="14"/>
  <c r="AC872" i="14"/>
  <c r="AD896" i="14"/>
  <c r="AC904" i="14"/>
  <c r="V912" i="14"/>
  <c r="V972" i="14"/>
  <c r="V1012" i="14"/>
  <c r="AF1109" i="14"/>
  <c r="AD1113" i="14"/>
  <c r="AF1110" i="14"/>
  <c r="W1110" i="14"/>
  <c r="V898" i="14"/>
  <c r="AW963" i="1"/>
  <c r="AW1023" i="1"/>
  <c r="Z776" i="14"/>
  <c r="AE795" i="14"/>
  <c r="AB795" i="14"/>
  <c r="AD856" i="14"/>
  <c r="AA856" i="14"/>
  <c r="X872" i="14"/>
  <c r="X904" i="14"/>
  <c r="W929" i="14"/>
  <c r="Y905" i="14"/>
  <c r="AF929" i="14"/>
  <c r="V872" i="14"/>
  <c r="AE896" i="14"/>
  <c r="Y896" i="14"/>
  <c r="AA912" i="14"/>
  <c r="AF873" i="14"/>
  <c r="V905" i="14"/>
  <c r="AE872" i="14"/>
  <c r="Y872" i="14"/>
  <c r="Z912" i="14"/>
  <c r="AF972" i="14"/>
  <c r="AC1012" i="14"/>
  <c r="AB1012" i="14"/>
  <c r="W1017" i="14"/>
  <c r="Y1110" i="14"/>
  <c r="AE1113" i="14"/>
  <c r="AD1110" i="14"/>
  <c r="X910" i="14"/>
  <c r="V814" i="14"/>
  <c r="AA795" i="14"/>
  <c r="X795" i="14"/>
  <c r="Z856" i="14"/>
  <c r="W856" i="14"/>
  <c r="W873" i="14"/>
  <c r="W905" i="14"/>
  <c r="Y873" i="14"/>
  <c r="AC905" i="14"/>
  <c r="AD929" i="14"/>
  <c r="Z872" i="14"/>
  <c r="AA896" i="14"/>
  <c r="W912" i="14"/>
  <c r="AD873" i="14"/>
  <c r="AA872" i="14"/>
  <c r="AD912" i="14"/>
  <c r="AD972" i="14"/>
  <c r="AE1017" i="14"/>
  <c r="AE1089" i="14"/>
  <c r="AC1110" i="14"/>
  <c r="AB1110" i="14"/>
  <c r="AE1110" i="14"/>
  <c r="AB910" i="14"/>
  <c r="V910" i="14"/>
  <c r="AW958" i="1"/>
  <c r="AW1066" i="1"/>
  <c r="AA846" i="14"/>
  <c r="AF798" i="14"/>
  <c r="AF846" i="14"/>
  <c r="X791" i="14"/>
  <c r="AA804" i="14"/>
  <c r="V815" i="14"/>
  <c r="AE890" i="14"/>
  <c r="AE918" i="14"/>
  <c r="V827" i="14"/>
  <c r="AE848" i="14"/>
  <c r="AF815" i="14"/>
  <c r="V844" i="14"/>
  <c r="AA844" i="14"/>
  <c r="AA951" i="14"/>
  <c r="AA967" i="14"/>
  <c r="AA975" i="14"/>
  <c r="AC799" i="14"/>
  <c r="Y815" i="14"/>
  <c r="W827" i="14"/>
  <c r="X844" i="14"/>
  <c r="X876" i="14"/>
  <c r="W952" i="14"/>
  <c r="V876" i="14"/>
  <c r="AF952" i="14"/>
  <c r="AC908" i="14"/>
  <c r="AE1021" i="14"/>
  <c r="W1047" i="14"/>
  <c r="AA1068" i="14"/>
  <c r="AD1068" i="14"/>
  <c r="W1068" i="14"/>
  <c r="V1068" i="14"/>
  <c r="AF1122" i="14"/>
  <c r="X1047" i="14"/>
  <c r="Y1047" i="14"/>
  <c r="AD1047" i="14"/>
  <c r="AE830" i="14"/>
  <c r="AF890" i="14"/>
  <c r="Y830" i="14"/>
  <c r="AC952" i="14"/>
  <c r="Z890" i="14"/>
  <c r="AD830" i="14"/>
  <c r="V846" i="14"/>
  <c r="AD890" i="14"/>
  <c r="Y951" i="14"/>
  <c r="AW773" i="1"/>
  <c r="AW790" i="1"/>
  <c r="AW908" i="1"/>
  <c r="AW919" i="1"/>
  <c r="AW1028" i="1"/>
  <c r="AE846" i="14"/>
  <c r="AB830" i="14"/>
  <c r="AB775" i="14"/>
  <c r="Z815" i="14"/>
  <c r="AF823" i="14"/>
  <c r="AA894" i="14"/>
  <c r="AC775" i="14"/>
  <c r="Z827" i="14"/>
  <c r="AA851" i="14"/>
  <c r="AE799" i="14"/>
  <c r="AE815" i="14"/>
  <c r="AB815" i="14"/>
  <c r="AC844" i="14"/>
  <c r="W844" i="14"/>
  <c r="AE951" i="14"/>
  <c r="AE975" i="14"/>
  <c r="AC815" i="14"/>
  <c r="AF827" i="14"/>
  <c r="AB844" i="14"/>
  <c r="X908" i="14"/>
  <c r="AD952" i="14"/>
  <c r="AB952" i="14"/>
  <c r="AF893" i="14"/>
  <c r="AA876" i="14"/>
  <c r="X1031" i="14"/>
  <c r="AA1031" i="14"/>
  <c r="V1031" i="14"/>
  <c r="AA1047" i="14"/>
  <c r="Z1068" i="14"/>
  <c r="AE1068" i="14"/>
  <c r="W1071" i="14"/>
  <c r="V1122" i="14"/>
  <c r="AB1122" i="14"/>
  <c r="W1122" i="14"/>
  <c r="AB1047" i="14"/>
  <c r="AC1031" i="14"/>
  <c r="AC830" i="14"/>
  <c r="V890" i="14"/>
  <c r="Y890" i="14"/>
  <c r="AW954" i="1"/>
  <c r="AF830" i="14"/>
  <c r="AD815" i="14"/>
  <c r="AD827" i="14"/>
  <c r="AA815" i="14"/>
  <c r="AD844" i="14"/>
  <c r="Y844" i="14"/>
  <c r="AE827" i="14"/>
  <c r="AB827" i="14"/>
  <c r="AD859" i="14"/>
  <c r="W900" i="14"/>
  <c r="Z952" i="14"/>
  <c r="X952" i="14"/>
  <c r="AB1031" i="14"/>
  <c r="Z1031" i="14"/>
  <c r="AE1047" i="14"/>
  <c r="AB1068" i="14"/>
  <c r="Y1068" i="14"/>
  <c r="Z1122" i="14"/>
  <c r="X1122" i="14"/>
  <c r="AA1122" i="14"/>
  <c r="AC1122" i="14"/>
  <c r="W1031" i="14"/>
  <c r="W830" i="14"/>
  <c r="X890" i="14"/>
  <c r="AB951" i="14"/>
  <c r="V830" i="14"/>
  <c r="AB912" i="14"/>
  <c r="AC890" i="14"/>
  <c r="AD814" i="14"/>
  <c r="AC910" i="14"/>
  <c r="Y910" i="14"/>
  <c r="AW972" i="1"/>
  <c r="AW944" i="1"/>
  <c r="AW942" i="1"/>
  <c r="AW956" i="1"/>
  <c r="AW970" i="1"/>
  <c r="AW1009" i="1"/>
  <c r="AW1014" i="1"/>
  <c r="AW1007" i="1"/>
  <c r="AW1057" i="1"/>
  <c r="AW1072" i="1"/>
  <c r="AW965" i="1"/>
  <c r="AW1033" i="1"/>
  <c r="AW913" i="1"/>
  <c r="AW989" i="1"/>
  <c r="AW1021" i="1"/>
  <c r="AW1035" i="1"/>
  <c r="AW1044" i="1"/>
  <c r="AW1055" i="1"/>
  <c r="AW995" i="1"/>
  <c r="AW981" i="1"/>
  <c r="AA858" i="14"/>
  <c r="W791" i="14"/>
  <c r="AE823" i="14"/>
  <c r="AB823" i="14"/>
  <c r="Y791" i="14"/>
  <c r="Y823" i="14"/>
  <c r="V848" i="14"/>
  <c r="AA848" i="14"/>
  <c r="AB867" i="14"/>
  <c r="W847" i="14"/>
  <c r="AF847" i="14"/>
  <c r="W867" i="14"/>
  <c r="AE843" i="14"/>
  <c r="W893" i="14"/>
  <c r="Z876" i="14"/>
  <c r="AC900" i="14"/>
  <c r="W916" i="14"/>
  <c r="Z925" i="14"/>
  <c r="W876" i="14"/>
  <c r="Z986" i="14"/>
  <c r="AB1080" i="14"/>
  <c r="Y1083" i="14"/>
  <c r="V1089" i="14"/>
  <c r="AA1089" i="14"/>
  <c r="X1089" i="14"/>
  <c r="X1093" i="14"/>
  <c r="Z791" i="14"/>
  <c r="AD810" i="14"/>
  <c r="Z858" i="14"/>
  <c r="AE810" i="14"/>
  <c r="Z910" i="14"/>
  <c r="X1016" i="14"/>
  <c r="AW789" i="1"/>
  <c r="AW757" i="1"/>
  <c r="AW885" i="1"/>
  <c r="AW853" i="1"/>
  <c r="AW766" i="1"/>
  <c r="AW798" i="1"/>
  <c r="AW862" i="1"/>
  <c r="AW770" i="1"/>
  <c r="AW865" i="1"/>
  <c r="AW896" i="1"/>
  <c r="AW911" i="1"/>
  <c r="AW928" i="1"/>
  <c r="AW941" i="1"/>
  <c r="AW950" i="1"/>
  <c r="AW962" i="1"/>
  <c r="AW987" i="1"/>
  <c r="AW998" i="1"/>
  <c r="AW1001" i="1"/>
  <c r="AW1004" i="1"/>
  <c r="AW1011" i="1"/>
  <c r="AW1016" i="1"/>
  <c r="AW979" i="1"/>
  <c r="AB790" i="14"/>
  <c r="AB858" i="14"/>
  <c r="AF791" i="14"/>
  <c r="AA823" i="14"/>
  <c r="X823" i="14"/>
  <c r="AC791" i="14"/>
  <c r="AC823" i="14"/>
  <c r="AC848" i="14"/>
  <c r="W848" i="14"/>
  <c r="Z780" i="14"/>
  <c r="AD847" i="14"/>
  <c r="AB847" i="14"/>
  <c r="AD867" i="14"/>
  <c r="Z843" i="14"/>
  <c r="Y867" i="14"/>
  <c r="X888" i="14"/>
  <c r="X916" i="14"/>
  <c r="AD876" i="14"/>
  <c r="AF925" i="14"/>
  <c r="AC876" i="14"/>
  <c r="AC964" i="14"/>
  <c r="AA987" i="14"/>
  <c r="V987" i="14"/>
  <c r="W1080" i="14"/>
  <c r="Z1084" i="14"/>
  <c r="Z1089" i="14"/>
  <c r="W1089" i="14"/>
  <c r="AB1089" i="14"/>
  <c r="AD791" i="14"/>
  <c r="AW984" i="1"/>
  <c r="AW837" i="1"/>
  <c r="AW805" i="1"/>
  <c r="AW861" i="1"/>
  <c r="AW909" i="1"/>
  <c r="AW926" i="1"/>
  <c r="AW939" i="1"/>
  <c r="AW951" i="1"/>
  <c r="AW1026" i="1"/>
  <c r="AB786" i="14"/>
  <c r="AB810" i="14"/>
  <c r="AE791" i="14"/>
  <c r="AB791" i="14"/>
  <c r="AD848" i="14"/>
  <c r="AE847" i="14"/>
  <c r="Z847" i="14"/>
  <c r="X847" i="14"/>
  <c r="AE867" i="14"/>
  <c r="Z867" i="14"/>
  <c r="X843" i="14"/>
  <c r="AC867" i="14"/>
  <c r="AC921" i="14"/>
  <c r="AE876" i="14"/>
  <c r="Y876" i="14"/>
  <c r="AE888" i="14"/>
  <c r="AE987" i="14"/>
  <c r="AB987" i="14"/>
  <c r="AE1036" i="14"/>
  <c r="Y1080" i="14"/>
  <c r="AD1089" i="14"/>
  <c r="AF1089" i="14"/>
  <c r="V810" i="14"/>
  <c r="W810" i="14"/>
  <c r="AW1017" i="1"/>
  <c r="AF1063" i="14"/>
  <c r="AD1063" i="14"/>
  <c r="AB988" i="14"/>
  <c r="W988" i="14"/>
  <c r="Z988" i="14"/>
  <c r="AF812" i="14"/>
  <c r="AA812" i="14"/>
  <c r="AD812" i="14"/>
  <c r="AB812" i="14"/>
  <c r="AE812" i="14"/>
  <c r="AF824" i="14"/>
  <c r="W824" i="14"/>
  <c r="Z824" i="14"/>
  <c r="Y824" i="14"/>
  <c r="AA824" i="14"/>
  <c r="AD824" i="14"/>
  <c r="AE804" i="14"/>
  <c r="AF804" i="14"/>
  <c r="V804" i="14"/>
  <c r="Y996" i="14"/>
  <c r="AC996" i="14"/>
  <c r="AD996" i="14"/>
  <c r="AF996" i="14"/>
  <c r="W996" i="14"/>
  <c r="Z996" i="14"/>
  <c r="AA996" i="14"/>
  <c r="AE996" i="14"/>
  <c r="AW793" i="1"/>
  <c r="AW1002" i="1"/>
  <c r="AW1042" i="1"/>
  <c r="W804" i="14"/>
  <c r="AC812" i="14"/>
  <c r="V831" i="14"/>
  <c r="AC862" i="14"/>
  <c r="AB804" i="14"/>
  <c r="Z828" i="14"/>
  <c r="Z862" i="14"/>
  <c r="V996" i="14"/>
  <c r="AF1037" i="14"/>
  <c r="AB1037" i="14"/>
  <c r="V1053" i="14"/>
  <c r="W1066" i="14"/>
  <c r="V1063" i="14"/>
  <c r="X1123" i="14"/>
  <c r="AB1123" i="14"/>
  <c r="Y1123" i="14"/>
  <c r="AE1123" i="14"/>
  <c r="AB1029" i="14"/>
  <c r="W1029" i="14"/>
  <c r="AE1051" i="14"/>
  <c r="W1051" i="14"/>
  <c r="X1051" i="14"/>
  <c r="AC1051" i="14"/>
  <c r="AE814" i="14"/>
  <c r="Y775" i="14"/>
  <c r="AF775" i="14"/>
  <c r="W775" i="14"/>
  <c r="AF819" i="14"/>
  <c r="W819" i="14"/>
  <c r="AC851" i="14"/>
  <c r="X851" i="14"/>
  <c r="Y906" i="14"/>
  <c r="AC934" i="14"/>
  <c r="X934" i="14"/>
  <c r="AA934" i="14"/>
  <c r="AB1056" i="14"/>
  <c r="AD1056" i="14"/>
  <c r="AE1056" i="14"/>
  <c r="W1056" i="14"/>
  <c r="Y1056" i="14"/>
  <c r="V1056" i="14"/>
  <c r="W842" i="14"/>
  <c r="Z842" i="14"/>
  <c r="Y842" i="14"/>
  <c r="V842" i="14"/>
  <c r="X842" i="14"/>
  <c r="AE842" i="14"/>
  <c r="AD842" i="14"/>
  <c r="AA842" i="14"/>
  <c r="AC940" i="14"/>
  <c r="Y940" i="14"/>
  <c r="Z940" i="14"/>
  <c r="AB940" i="14"/>
  <c r="V940" i="14"/>
  <c r="X940" i="14"/>
  <c r="AF940" i="14"/>
  <c r="W940" i="14"/>
  <c r="Y964" i="14"/>
  <c r="AF964" i="14"/>
  <c r="V964" i="14"/>
  <c r="X964" i="14"/>
  <c r="AB964" i="14"/>
  <c r="Y788" i="14"/>
  <c r="AC788" i="14"/>
  <c r="AB788" i="14"/>
  <c r="AA788" i="14"/>
  <c r="AD788" i="14"/>
  <c r="X788" i="14"/>
  <c r="AE788" i="14"/>
  <c r="Y1084" i="14"/>
  <c r="AB1084" i="14"/>
  <c r="AA1084" i="14"/>
  <c r="V1084" i="14"/>
  <c r="X1084" i="14"/>
  <c r="AE1084" i="14"/>
  <c r="W1084" i="14"/>
  <c r="AD1084" i="14"/>
  <c r="Y866" i="14"/>
  <c r="X866" i="14"/>
  <c r="Z866" i="14"/>
  <c r="W866" i="14"/>
  <c r="AB866" i="14"/>
  <c r="V866" i="14"/>
  <c r="AC866" i="14"/>
  <c r="AF1093" i="14"/>
  <c r="W1093" i="14"/>
  <c r="Z1093" i="14"/>
  <c r="AB1093" i="14"/>
  <c r="AA1093" i="14"/>
  <c r="V1093" i="14"/>
  <c r="X1040" i="14"/>
  <c r="AE1040" i="14"/>
  <c r="AF1040" i="14"/>
  <c r="Z1040" i="14"/>
  <c r="Y1040" i="14"/>
  <c r="AB1040" i="14"/>
  <c r="W1118" i="14"/>
  <c r="Y1118" i="14"/>
  <c r="AD1118" i="14"/>
  <c r="AF1118" i="14"/>
  <c r="AE1118" i="14"/>
  <c r="V1118" i="14"/>
  <c r="X1118" i="14"/>
  <c r="AC1118" i="14"/>
  <c r="AB874" i="14"/>
  <c r="Z874" i="14"/>
  <c r="AE874" i="14"/>
  <c r="Z922" i="14"/>
  <c r="AE922" i="14"/>
  <c r="X831" i="14"/>
  <c r="AA831" i="14"/>
  <c r="AD831" i="14"/>
  <c r="AC831" i="14"/>
  <c r="AB831" i="14"/>
  <c r="AE831" i="14"/>
  <c r="Z831" i="14"/>
  <c r="AE921" i="14"/>
  <c r="AB921" i="14"/>
  <c r="AD921" i="14"/>
  <c r="Y921" i="14"/>
  <c r="AF921" i="14"/>
  <c r="V921" i="14"/>
  <c r="Z921" i="14"/>
  <c r="W921" i="14"/>
  <c r="AD826" i="14"/>
  <c r="AE826" i="14"/>
  <c r="AF826" i="14"/>
  <c r="Y926" i="14"/>
  <c r="X926" i="14"/>
  <c r="AA926" i="14"/>
  <c r="Y834" i="14"/>
  <c r="AD834" i="14"/>
  <c r="AC834" i="14"/>
  <c r="Z834" i="14"/>
  <c r="W834" i="14"/>
  <c r="X834" i="14"/>
  <c r="AE834" i="14"/>
  <c r="V834" i="14"/>
  <c r="AA834" i="14"/>
  <c r="Y850" i="14"/>
  <c r="X850" i="14"/>
  <c r="AE850" i="14"/>
  <c r="AA850" i="14"/>
  <c r="AW968" i="1"/>
  <c r="AW999" i="1"/>
  <c r="AW1010" i="1"/>
  <c r="AW915" i="1"/>
  <c r="AW923" i="1"/>
  <c r="AW935" i="1"/>
  <c r="AW938" i="1"/>
  <c r="AW912" i="1"/>
  <c r="AW946" i="1"/>
  <c r="AW957" i="1"/>
  <c r="AW966" i="1"/>
  <c r="AW991" i="1"/>
  <c r="AW1048" i="1"/>
  <c r="AW1051" i="1"/>
  <c r="AW1025" i="1"/>
  <c r="AW1079" i="1"/>
  <c r="AB834" i="14"/>
  <c r="AE775" i="14"/>
  <c r="Z788" i="14"/>
  <c r="AD804" i="14"/>
  <c r="AA922" i="14"/>
  <c r="AE934" i="14"/>
  <c r="AF788" i="14"/>
  <c r="X819" i="14"/>
  <c r="Z812" i="14"/>
  <c r="AA828" i="14"/>
  <c r="V824" i="14"/>
  <c r="AA866" i="14"/>
  <c r="X996" i="14"/>
  <c r="Z1029" i="14"/>
  <c r="AA1056" i="14"/>
  <c r="AE1093" i="14"/>
  <c r="AD1059" i="14"/>
  <c r="AF1059" i="14"/>
  <c r="AD1095" i="14"/>
  <c r="V1095" i="14"/>
  <c r="AF1095" i="14"/>
  <c r="AA780" i="14"/>
  <c r="X780" i="14"/>
  <c r="Y783" i="14"/>
  <c r="AF783" i="14"/>
  <c r="V783" i="14"/>
  <c r="AB776" i="14"/>
  <c r="AA776" i="14"/>
  <c r="AD776" i="14"/>
  <c r="AE776" i="14"/>
  <c r="AC776" i="14"/>
  <c r="AF840" i="14"/>
  <c r="Y840" i="14"/>
  <c r="AD840" i="14"/>
  <c r="W840" i="14"/>
  <c r="AC840" i="14"/>
  <c r="Z920" i="14"/>
  <c r="Y920" i="14"/>
  <c r="AE920" i="14"/>
  <c r="AC920" i="14"/>
  <c r="W920" i="14"/>
  <c r="AA936" i="14"/>
  <c r="Y936" i="14"/>
  <c r="AE936" i="14"/>
  <c r="W936" i="14"/>
  <c r="AD855" i="14"/>
  <c r="AC855" i="14"/>
  <c r="AB855" i="14"/>
  <c r="AE855" i="14"/>
  <c r="Z855" i="14"/>
  <c r="Y855" i="14"/>
  <c r="AF855" i="14"/>
  <c r="AB828" i="14"/>
  <c r="AE828" i="14"/>
  <c r="X828" i="14"/>
  <c r="V828" i="14"/>
  <c r="AE854" i="14"/>
  <c r="V854" i="14"/>
  <c r="AA854" i="14"/>
  <c r="AD854" i="14"/>
  <c r="AB854" i="14"/>
  <c r="Z854" i="14"/>
  <c r="W878" i="14"/>
  <c r="V878" i="14"/>
  <c r="AC878" i="14"/>
  <c r="AF878" i="14"/>
  <c r="Y878" i="14"/>
  <c r="AD878" i="14"/>
  <c r="AA878" i="14"/>
  <c r="Z878" i="14"/>
  <c r="AB878" i="14"/>
  <c r="Y1066" i="14"/>
  <c r="AD1066" i="14"/>
  <c r="AE1066" i="14"/>
  <c r="AC1066" i="14"/>
  <c r="Z1066" i="14"/>
  <c r="AF1066" i="14"/>
  <c r="AA1066" i="14"/>
  <c r="AB1066" i="14"/>
  <c r="AF928" i="14"/>
  <c r="AD928" i="14"/>
  <c r="Y928" i="14"/>
  <c r="AE928" i="14"/>
  <c r="Z928" i="14"/>
  <c r="AC928" i="14"/>
  <c r="AB928" i="14"/>
  <c r="W928" i="14"/>
  <c r="AA928" i="14"/>
  <c r="X928" i="14"/>
  <c r="X814" i="14"/>
  <c r="Z814" i="14"/>
  <c r="AA814" i="14"/>
  <c r="AC814" i="14"/>
  <c r="W814" i="14"/>
  <c r="Y814" i="14"/>
  <c r="AF814" i="14"/>
  <c r="Y1109" i="14"/>
  <c r="X1109" i="14"/>
  <c r="Z1109" i="14"/>
  <c r="W1109" i="14"/>
  <c r="AB1109" i="14"/>
  <c r="V1109" i="14"/>
  <c r="AC1109" i="14"/>
  <c r="AD1109" i="14"/>
  <c r="AA1109" i="14"/>
  <c r="W1053" i="14"/>
  <c r="AB1053" i="14"/>
  <c r="AA1053" i="14"/>
  <c r="X1053" i="14"/>
  <c r="AD1053" i="14"/>
  <c r="Z1053" i="14"/>
  <c r="AE1053" i="14"/>
  <c r="AC1053" i="14"/>
  <c r="Y862" i="14"/>
  <c r="AA862" i="14"/>
  <c r="AF862" i="14"/>
  <c r="AE862" i="14"/>
  <c r="AD862" i="14"/>
  <c r="W906" i="14"/>
  <c r="AB906" i="14"/>
  <c r="V906" i="14"/>
  <c r="Z906" i="14"/>
  <c r="X906" i="14"/>
  <c r="AE906" i="14"/>
  <c r="AW857" i="1"/>
  <c r="AW906" i="1"/>
  <c r="AW917" i="1"/>
  <c r="AW925" i="1"/>
  <c r="AW959" i="1"/>
  <c r="AW971" i="1"/>
  <c r="AW996" i="1"/>
  <c r="AW1019" i="1"/>
  <c r="AW1070" i="1"/>
  <c r="AW817" i="1"/>
  <c r="AW813" i="1"/>
  <c r="AW777" i="1"/>
  <c r="AW833" i="1"/>
  <c r="AW745" i="1"/>
  <c r="AW801" i="1"/>
  <c r="AW873" i="1"/>
  <c r="AW769" i="1"/>
  <c r="AW841" i="1"/>
  <c r="AW886" i="1"/>
  <c r="AW921" i="1"/>
  <c r="AW930" i="1"/>
  <c r="AW953" i="1"/>
  <c r="AW976" i="1"/>
  <c r="AW910" i="1"/>
  <c r="AW952" i="1"/>
  <c r="AW955" i="1"/>
  <c r="AW1013" i="1"/>
  <c r="AW1032" i="1"/>
  <c r="AW1037" i="1"/>
  <c r="AW1046" i="1"/>
  <c r="AW1049" i="1"/>
  <c r="AW986" i="1"/>
  <c r="AW1006" i="1"/>
  <c r="AW1065" i="1"/>
  <c r="AF834" i="14"/>
  <c r="AB850" i="14"/>
  <c r="AA775" i="14"/>
  <c r="V788" i="14"/>
  <c r="Z804" i="14"/>
  <c r="AA906" i="14"/>
  <c r="AE926" i="14"/>
  <c r="AE819" i="14"/>
  <c r="V812" i="14"/>
  <c r="W828" i="14"/>
  <c r="X862" i="14"/>
  <c r="X812" i="14"/>
  <c r="AE824" i="14"/>
  <c r="Y831" i="14"/>
  <c r="AD866" i="14"/>
  <c r="AA920" i="14"/>
  <c r="AB996" i="14"/>
  <c r="AE1029" i="14"/>
  <c r="AB1051" i="14"/>
  <c r="Y1053" i="14"/>
  <c r="W1057" i="14"/>
  <c r="V1066" i="14"/>
  <c r="AB1118" i="14"/>
  <c r="AF1084" i="14"/>
  <c r="AC1055" i="14"/>
  <c r="Z1055" i="14"/>
  <c r="W799" i="14"/>
  <c r="AD799" i="14"/>
  <c r="X799" i="14"/>
  <c r="AA799" i="14"/>
  <c r="Z799" i="14"/>
  <c r="X960" i="14"/>
  <c r="Z960" i="14"/>
  <c r="W960" i="14"/>
  <c r="AC784" i="14"/>
  <c r="W784" i="14"/>
  <c r="Z784" i="14"/>
  <c r="AA784" i="14"/>
  <c r="AD784" i="14"/>
  <c r="Z838" i="14"/>
  <c r="X838" i="14"/>
  <c r="AC906" i="14"/>
  <c r="AC922" i="14"/>
  <c r="AB971" i="14"/>
  <c r="AE971" i="14"/>
  <c r="AA971" i="14"/>
  <c r="AD940" i="14"/>
  <c r="AE968" i="14"/>
  <c r="AC968" i="14"/>
  <c r="X968" i="14"/>
  <c r="Z968" i="14"/>
  <c r="Y968" i="14"/>
  <c r="AB968" i="14"/>
  <c r="AD968" i="14"/>
  <c r="AF968" i="14"/>
  <c r="V968" i="14"/>
  <c r="W968" i="14"/>
  <c r="AF800" i="14"/>
  <c r="AB800" i="14"/>
  <c r="AC800" i="14"/>
  <c r="AE800" i="14"/>
  <c r="Y800" i="14"/>
  <c r="X800" i="14"/>
  <c r="V800" i="14"/>
  <c r="X852" i="14"/>
  <c r="V852" i="14"/>
  <c r="W852" i="14"/>
  <c r="Z852" i="14"/>
  <c r="AD906" i="14"/>
  <c r="W1126" i="14"/>
  <c r="AE1126" i="14"/>
  <c r="W1004" i="14"/>
  <c r="AB1004" i="14"/>
  <c r="X885" i="14"/>
  <c r="Z885" i="14"/>
  <c r="AB885" i="14"/>
  <c r="AD885" i="14"/>
  <c r="X778" i="14"/>
  <c r="AE778" i="14"/>
  <c r="Z778" i="14"/>
  <c r="AA778" i="14"/>
  <c r="V778" i="14"/>
  <c r="AB908" i="14"/>
  <c r="AA908" i="14"/>
  <c r="AD908" i="14"/>
  <c r="Y908" i="14"/>
  <c r="AE908" i="14"/>
  <c r="Z908" i="14"/>
  <c r="AA937" i="14"/>
  <c r="AB937" i="14"/>
  <c r="AC937" i="14"/>
  <c r="AD937" i="14"/>
  <c r="X976" i="14"/>
  <c r="Z976" i="14"/>
  <c r="AB976" i="14"/>
  <c r="AD976" i="14"/>
  <c r="AE893" i="14"/>
  <c r="AC893" i="14"/>
  <c r="X893" i="14"/>
  <c r="Z893" i="14"/>
  <c r="Y893" i="14"/>
  <c r="AB893" i="14"/>
  <c r="AD893" i="14"/>
  <c r="Y925" i="14"/>
  <c r="X925" i="14"/>
  <c r="Z803" i="14"/>
  <c r="V803" i="14"/>
  <c r="AF913" i="14"/>
  <c r="V913" i="14"/>
  <c r="AB932" i="14"/>
  <c r="AD932" i="14"/>
  <c r="AA932" i="14"/>
  <c r="Z932" i="14"/>
  <c r="Y932" i="14"/>
  <c r="AE932" i="14"/>
  <c r="AC1018" i="14"/>
  <c r="W1018" i="14"/>
  <c r="AB1075" i="14"/>
  <c r="X1075" i="14"/>
  <c r="W1075" i="14"/>
  <c r="Z1075" i="14"/>
  <c r="AD778" i="14"/>
  <c r="Y803" i="14"/>
  <c r="W904" i="14"/>
  <c r="AA904" i="14"/>
  <c r="V900" i="14"/>
  <c r="AA900" i="14"/>
  <c r="Y900" i="14"/>
  <c r="AE900" i="14"/>
  <c r="AA916" i="14"/>
  <c r="Z916" i="14"/>
  <c r="Y916" i="14"/>
  <c r="AE916" i="14"/>
  <c r="AW744" i="1"/>
  <c r="AW763" i="1"/>
  <c r="AW850" i="1"/>
  <c r="AW786" i="1"/>
  <c r="AW852" i="1"/>
  <c r="AW780" i="1"/>
  <c r="AW803" i="1"/>
  <c r="AW893" i="1"/>
  <c r="AW888" i="1"/>
  <c r="AW755" i="1"/>
  <c r="AW771" i="1"/>
  <c r="AW787" i="1"/>
  <c r="AW867" i="1"/>
  <c r="AW887" i="1"/>
  <c r="AW743" i="1"/>
  <c r="AW849" i="1"/>
  <c r="AW835" i="1"/>
  <c r="AW754" i="1"/>
  <c r="AW812" i="1"/>
  <c r="AW823" i="1"/>
  <c r="AW836" i="1"/>
  <c r="AW864" i="1"/>
  <c r="AW742" i="1"/>
  <c r="AW830" i="1"/>
  <c r="AW750" i="1"/>
  <c r="AW828" i="1"/>
  <c r="AW752" i="1"/>
  <c r="AW734" i="1"/>
  <c r="AW818" i="1"/>
  <c r="AW860" i="1"/>
  <c r="AW856" i="1"/>
  <c r="AW840" i="1"/>
  <c r="AW816" i="1"/>
  <c r="AW733" i="1"/>
  <c r="AW848" i="1"/>
  <c r="AW782" i="1"/>
  <c r="AW874" i="1"/>
  <c r="AW796" i="1"/>
  <c r="AW868" i="1"/>
  <c r="AW884" i="1"/>
  <c r="AW730" i="1"/>
  <c r="AW759" i="1"/>
  <c r="AW775" i="1"/>
  <c r="AW811" i="1"/>
  <c r="AW839" i="1"/>
  <c r="AW871" i="1"/>
  <c r="AW847" i="1"/>
  <c r="AW762" i="1"/>
  <c r="AW814" i="1"/>
  <c r="AW825" i="1"/>
  <c r="AW843" i="1"/>
  <c r="AW869" i="1"/>
  <c r="AW760" i="1"/>
  <c r="AW806" i="1"/>
  <c r="AW842" i="1"/>
  <c r="AW832" i="1"/>
  <c r="AW738" i="1"/>
  <c r="AW822" i="1"/>
  <c r="AW866" i="1"/>
  <c r="AW761" i="1"/>
  <c r="AW829" i="1"/>
  <c r="AW889" i="1"/>
  <c r="AW797" i="1"/>
  <c r="AW808" i="1"/>
  <c r="AW879" i="1"/>
  <c r="AW855" i="1"/>
  <c r="AW764" i="1"/>
  <c r="AW772" i="1"/>
  <c r="AW792" i="1"/>
  <c r="AW891" i="1"/>
  <c r="AW768" i="1"/>
  <c r="AW784" i="1"/>
  <c r="AW876" i="1"/>
  <c r="AW846" i="1"/>
  <c r="AW870" i="1"/>
  <c r="AW890" i="1"/>
  <c r="AW735" i="1"/>
  <c r="AW781" i="1"/>
  <c r="AW747" i="1"/>
  <c r="AW783" i="1"/>
  <c r="AW779" i="1"/>
  <c r="AW863" i="1"/>
  <c r="AW883" i="1"/>
  <c r="AW799" i="1"/>
  <c r="AW767" i="1"/>
  <c r="AW737" i="1"/>
  <c r="AW802" i="1"/>
  <c r="AW819" i="1"/>
  <c r="AW827" i="1"/>
  <c r="AW851" i="1"/>
  <c r="AW875" i="1"/>
  <c r="AW794" i="1"/>
  <c r="AW736" i="1"/>
  <c r="AW820" i="1"/>
  <c r="AW858" i="1"/>
  <c r="AW748" i="1"/>
  <c r="AW826" i="1"/>
  <c r="AW804" i="1"/>
  <c r="AW894" i="1"/>
  <c r="AW877" i="1"/>
  <c r="AW785" i="1"/>
  <c r="AW845" i="1"/>
  <c r="AW753" i="1"/>
  <c r="AW881" i="1"/>
  <c r="AW741" i="1"/>
  <c r="AW872" i="1"/>
  <c r="AW731" i="1"/>
  <c r="AW732" i="1"/>
  <c r="AW895" i="1"/>
  <c r="AW815" i="1"/>
  <c r="AW778" i="1"/>
  <c r="AW807" i="1"/>
  <c r="AW776" i="1"/>
  <c r="AW788" i="1"/>
  <c r="AW878" i="1"/>
  <c r="AW854" i="1"/>
  <c r="AW892" i="1"/>
  <c r="AW882" i="1"/>
  <c r="AW751" i="1"/>
  <c r="AW765" i="1"/>
  <c r="AW795" i="1"/>
  <c r="AW791" i="1"/>
  <c r="AW831" i="1"/>
  <c r="AW809" i="1"/>
  <c r="AW739" i="1"/>
  <c r="AW810" i="1"/>
  <c r="AW821" i="1"/>
  <c r="AW834" i="1"/>
  <c r="AW859" i="1"/>
  <c r="AW800" i="1"/>
  <c r="AW740" i="1"/>
  <c r="AW824" i="1"/>
  <c r="AW880" i="1"/>
  <c r="AW758" i="1"/>
  <c r="AW844" i="1"/>
  <c r="AW838" i="1"/>
  <c r="AW756" i="1"/>
  <c r="AW746" i="1"/>
  <c r="AW774" i="1"/>
  <c r="AE1083" i="14"/>
  <c r="X794" i="14"/>
  <c r="Y794" i="14"/>
  <c r="W794" i="14"/>
  <c r="AD794" i="14"/>
  <c r="AE794" i="14"/>
  <c r="Z794" i="14"/>
  <c r="W858" i="14"/>
  <c r="V858" i="14"/>
  <c r="Y858" i="14"/>
  <c r="AD858" i="14"/>
  <c r="AE822" i="14"/>
  <c r="AA822" i="14"/>
  <c r="AD822" i="14"/>
  <c r="Z822" i="14"/>
  <c r="AB1081" i="14"/>
  <c r="AF1081" i="14"/>
  <c r="AE858" i="14"/>
  <c r="AB794" i="14"/>
  <c r="X884" i="14"/>
  <c r="AA884" i="14"/>
  <c r="W880" i="14"/>
  <c r="Z937" i="14"/>
  <c r="X937" i="14"/>
  <c r="AD880" i="14"/>
  <c r="AA888" i="14"/>
  <c r="AF977" i="14"/>
  <c r="Z977" i="14"/>
  <c r="X986" i="14"/>
  <c r="Z987" i="14"/>
  <c r="X987" i="14"/>
  <c r="AA1005" i="14"/>
  <c r="Y1018" i="14"/>
  <c r="AA1030" i="14"/>
  <c r="X1030" i="14"/>
  <c r="AB1030" i="14"/>
  <c r="AA1051" i="14"/>
  <c r="V1051" i="14"/>
  <c r="AD1057" i="14"/>
  <c r="W1081" i="14"/>
  <c r="Z1081" i="14"/>
  <c r="X1081" i="14"/>
  <c r="AE1081" i="14"/>
  <c r="Z1103" i="14"/>
  <c r="Z1126" i="14"/>
  <c r="AC1057" i="14"/>
  <c r="V794" i="14"/>
  <c r="W963" i="14"/>
  <c r="X963" i="14"/>
  <c r="Y963" i="14"/>
  <c r="V963" i="14"/>
  <c r="AD963" i="14"/>
  <c r="AC963" i="14"/>
  <c r="AF963" i="14"/>
  <c r="Z963" i="14"/>
  <c r="W922" i="14"/>
  <c r="V922" i="14"/>
  <c r="AF922" i="14"/>
  <c r="AD922" i="14"/>
  <c r="AB922" i="14"/>
  <c r="X922" i="14"/>
  <c r="AF794" i="14"/>
  <c r="AB822" i="14"/>
  <c r="X858" i="14"/>
  <c r="X880" i="14"/>
  <c r="W937" i="14"/>
  <c r="W884" i="14"/>
  <c r="Z877" i="14"/>
  <c r="AC880" i="14"/>
  <c r="V937" i="14"/>
  <c r="W888" i="14"/>
  <c r="AB977" i="14"/>
  <c r="V977" i="14"/>
  <c r="W987" i="14"/>
  <c r="Z1018" i="14"/>
  <c r="W1030" i="14"/>
  <c r="AF1030" i="14"/>
  <c r="AE1030" i="14"/>
  <c r="Z1030" i="14"/>
  <c r="Y1051" i="14"/>
  <c r="AD1051" i="14"/>
  <c r="Z1057" i="14"/>
  <c r="AA1081" i="14"/>
  <c r="AD1081" i="14"/>
  <c r="Y1103" i="14"/>
  <c r="AD1126" i="14"/>
  <c r="V822" i="14"/>
  <c r="Y787" i="14"/>
  <c r="V787" i="14"/>
  <c r="AC1056" i="14"/>
  <c r="Z1056" i="14"/>
  <c r="AC832" i="14"/>
  <c r="AB832" i="14"/>
  <c r="Y832" i="14"/>
  <c r="X832" i="14"/>
  <c r="W898" i="14"/>
  <c r="Y898" i="14"/>
  <c r="X898" i="14"/>
  <c r="AD898" i="14"/>
  <c r="AF898" i="14"/>
  <c r="Z898" i="14"/>
  <c r="W959" i="14"/>
  <c r="AB959" i="14"/>
  <c r="V959" i="14"/>
  <c r="X959" i="14"/>
  <c r="AD959" i="14"/>
  <c r="AA964" i="14"/>
  <c r="AE964" i="14"/>
  <c r="Y1093" i="14"/>
  <c r="AC1093" i="14"/>
  <c r="AC1040" i="14"/>
  <c r="AD1040" i="14"/>
  <c r="V1040" i="14"/>
  <c r="W874" i="14"/>
  <c r="V874" i="14"/>
  <c r="AC874" i="14"/>
  <c r="X874" i="14"/>
  <c r="Y874" i="14"/>
  <c r="AD874" i="14"/>
  <c r="AF874" i="14"/>
  <c r="Y937" i="14"/>
  <c r="AE880" i="14"/>
  <c r="Y880" i="14"/>
  <c r="AF937" i="14"/>
  <c r="V880" i="14"/>
  <c r="AC888" i="14"/>
  <c r="W977" i="14"/>
  <c r="X977" i="14"/>
  <c r="Y1030" i="14"/>
  <c r="AB1055" i="14"/>
  <c r="Y1081" i="14"/>
  <c r="AB1103" i="14"/>
  <c r="AA794" i="14"/>
  <c r="AF916" i="14"/>
  <c r="V916" i="14"/>
  <c r="AD916" i="14"/>
  <c r="W975" i="14"/>
  <c r="AB975" i="14"/>
  <c r="Z975" i="14"/>
  <c r="X975" i="14"/>
  <c r="V975" i="14"/>
  <c r="Y975" i="14"/>
  <c r="AC842" i="14"/>
  <c r="AE1038" i="14"/>
  <c r="X1057" i="14"/>
  <c r="V1057" i="14"/>
  <c r="AD1080" i="14"/>
  <c r="Z1095" i="14"/>
  <c r="W1103" i="14"/>
  <c r="X1103" i="14"/>
  <c r="V1103" i="14"/>
  <c r="Z1123" i="14"/>
  <c r="AF1126" i="14"/>
  <c r="AA1126" i="14"/>
  <c r="W1123" i="14"/>
  <c r="X1029" i="14"/>
  <c r="AC979" i="14"/>
  <c r="AA1018" i="14"/>
  <c r="Y1057" i="14"/>
  <c r="AB1057" i="14"/>
  <c r="AF1057" i="14"/>
  <c r="V1080" i="14"/>
  <c r="X1095" i="14"/>
  <c r="AF1103" i="14"/>
  <c r="V1126" i="14"/>
  <c r="AB1126" i="14"/>
  <c r="AF1029" i="14"/>
  <c r="V1021" i="14"/>
  <c r="Z1051" i="14"/>
  <c r="AE952" i="14"/>
  <c r="Y1071" i="14"/>
  <c r="AB1042" i="14"/>
  <c r="AF1072" i="14"/>
  <c r="AA1057" i="14"/>
  <c r="AB916" i="14"/>
  <c r="AD1017" i="14"/>
  <c r="V1017" i="14"/>
  <c r="Z775" i="14"/>
  <c r="V775" i="14"/>
  <c r="Y851" i="14"/>
  <c r="AD851" i="14"/>
  <c r="Z851" i="14"/>
  <c r="W886" i="14"/>
  <c r="AD886" i="14"/>
  <c r="AB886" i="14"/>
  <c r="Z886" i="14"/>
  <c r="AE790" i="14"/>
  <c r="Z790" i="14"/>
  <c r="AA790" i="14"/>
  <c r="V790" i="14"/>
  <c r="AE851" i="14"/>
  <c r="AB851" i="14"/>
  <c r="V860" i="14"/>
  <c r="AA860" i="14"/>
  <c r="AF860" i="14"/>
  <c r="W925" i="14"/>
  <c r="AA970" i="14"/>
  <c r="V925" i="14"/>
  <c r="AD988" i="14"/>
  <c r="AD983" i="14"/>
  <c r="AC988" i="14"/>
  <c r="AE988" i="14"/>
  <c r="AA988" i="14"/>
  <c r="AF1017" i="14"/>
  <c r="AA1017" i="14"/>
  <c r="AD1018" i="14"/>
  <c r="AB1018" i="14"/>
  <c r="X1018" i="14"/>
  <c r="V1029" i="14"/>
  <c r="AA1029" i="14"/>
  <c r="AA1034" i="14"/>
  <c r="AA1036" i="14"/>
  <c r="V1036" i="14"/>
  <c r="AA1052" i="14"/>
  <c r="AC1075" i="14"/>
  <c r="AF1080" i="14"/>
  <c r="AF1075" i="14"/>
  <c r="V1075" i="14"/>
  <c r="Z1080" i="14"/>
  <c r="W1094" i="14"/>
  <c r="X1094" i="14"/>
  <c r="V1094" i="14"/>
  <c r="AF1113" i="14"/>
  <c r="AA1113" i="14"/>
  <c r="V1123" i="14"/>
  <c r="AF1123" i="14"/>
  <c r="AA1123" i="14"/>
  <c r="V851" i="14"/>
  <c r="AE913" i="14"/>
  <c r="Y913" i="14"/>
  <c r="W846" i="14"/>
  <c r="AC846" i="14"/>
  <c r="Z846" i="14"/>
  <c r="Y846" i="14"/>
  <c r="AD846" i="14"/>
  <c r="Z1047" i="14"/>
  <c r="AC1047" i="14"/>
  <c r="W938" i="14"/>
  <c r="AF938" i="14"/>
  <c r="Y938" i="14"/>
  <c r="V938" i="14"/>
  <c r="AB938" i="14"/>
  <c r="AD938" i="14"/>
  <c r="X938" i="14"/>
  <c r="Z938" i="14"/>
  <c r="Y988" i="14"/>
  <c r="AF1010" i="14"/>
  <c r="Y1036" i="14"/>
  <c r="X1036" i="14"/>
  <c r="W1036" i="14"/>
  <c r="V1087" i="14"/>
  <c r="Y1094" i="14"/>
  <c r="AF1094" i="14"/>
  <c r="Z1100" i="14"/>
  <c r="V1113" i="14"/>
  <c r="AB1113" i="14"/>
  <c r="W1113" i="14"/>
  <c r="AF1021" i="14"/>
  <c r="AD1021" i="14"/>
  <c r="Y784" i="14"/>
  <c r="AF784" i="14"/>
  <c r="AB784" i="14"/>
  <c r="X784" i="14"/>
  <c r="V967" i="14"/>
  <c r="AB967" i="14"/>
  <c r="X798" i="14"/>
  <c r="AD798" i="14"/>
  <c r="AA798" i="14"/>
  <c r="Z798" i="14"/>
  <c r="W798" i="14"/>
  <c r="V798" i="14"/>
  <c r="AC798" i="14"/>
  <c r="W918" i="14"/>
  <c r="X918" i="14"/>
  <c r="AD918" i="14"/>
  <c r="AC918" i="14"/>
  <c r="AF918" i="14"/>
  <c r="Z918" i="14"/>
  <c r="W851" i="14"/>
  <c r="AD860" i="14"/>
  <c r="Y860" i="14"/>
  <c r="AD925" i="14"/>
  <c r="AB925" i="14"/>
  <c r="V988" i="14"/>
  <c r="V983" i="14"/>
  <c r="W983" i="14"/>
  <c r="X988" i="14"/>
  <c r="X1017" i="14"/>
  <c r="V1018" i="14"/>
  <c r="AF1018" i="14"/>
  <c r="AE1018" i="14"/>
  <c r="AD1029" i="14"/>
  <c r="AC1036" i="14"/>
  <c r="AD1036" i="14"/>
  <c r="Z1067" i="14"/>
  <c r="AA1067" i="14"/>
  <c r="Z1063" i="14"/>
  <c r="X1080" i="14"/>
  <c r="AA1071" i="14"/>
  <c r="AD1075" i="14"/>
  <c r="AA1075" i="14"/>
  <c r="AE1080" i="14"/>
  <c r="AC1080" i="14"/>
  <c r="AC1094" i="14"/>
  <c r="AD1094" i="14"/>
  <c r="Z1113" i="14"/>
  <c r="AC1123" i="14"/>
  <c r="AD1123" i="14"/>
  <c r="Z1021" i="14"/>
  <c r="AD775" i="14"/>
  <c r="AD790" i="14"/>
  <c r="AA905" i="14"/>
  <c r="AE905" i="14"/>
  <c r="AC804" i="14"/>
  <c r="Y804" i="14"/>
  <c r="V838" i="14"/>
  <c r="AD838" i="14"/>
  <c r="AB882" i="14"/>
  <c r="Z882" i="14"/>
  <c r="V882" i="14"/>
  <c r="AF971" i="14"/>
  <c r="V971" i="14"/>
  <c r="AE802" i="14"/>
  <c r="AA802" i="14"/>
  <c r="W934" i="14"/>
  <c r="Y934" i="14"/>
  <c r="V934" i="14"/>
  <c r="AF934" i="14"/>
  <c r="AB934" i="14"/>
  <c r="AD934" i="14"/>
  <c r="Y894" i="14"/>
  <c r="AB894" i="14"/>
  <c r="AC951" i="14"/>
  <c r="Z951" i="14"/>
  <c r="X951" i="14"/>
  <c r="V951" i="14"/>
  <c r="W951" i="14"/>
  <c r="AF951" i="14"/>
  <c r="AD850" i="14"/>
  <c r="W850" i="14"/>
  <c r="Z850" i="14"/>
  <c r="AC850" i="14"/>
  <c r="V850" i="14"/>
  <c r="AF930" i="14"/>
  <c r="AE853" i="14"/>
  <c r="Z994" i="14"/>
  <c r="X1010" i="14"/>
  <c r="W1034" i="14"/>
  <c r="Y1061" i="14"/>
  <c r="AA1077" i="14"/>
  <c r="AD1087" i="14"/>
  <c r="AB1087" i="14"/>
  <c r="AC1103" i="14"/>
  <c r="AB1021" i="14"/>
  <c r="AD786" i="14"/>
  <c r="AA921" i="14"/>
  <c r="AE937" i="14"/>
  <c r="Z930" i="14"/>
  <c r="W854" i="14"/>
  <c r="X39" i="14"/>
  <c r="AB817" i="14"/>
  <c r="W974" i="14"/>
  <c r="AD994" i="14"/>
  <c r="AB1010" i="14"/>
  <c r="W1010" i="14"/>
  <c r="AC1061" i="14"/>
  <c r="AB1061" i="14"/>
  <c r="AA818" i="14"/>
  <c r="AE1063" i="14"/>
  <c r="AB892" i="14"/>
  <c r="AF888" i="14"/>
  <c r="AA901" i="14"/>
  <c r="AA893" i="14"/>
  <c r="AB792" i="14"/>
  <c r="X882" i="14"/>
  <c r="AA913" i="14"/>
  <c r="AF932" i="14"/>
  <c r="AC975" i="14"/>
  <c r="AE940" i="14"/>
  <c r="W954" i="14"/>
  <c r="V994" i="14"/>
  <c r="AA995" i="14"/>
  <c r="Y1015" i="14"/>
  <c r="AF1061" i="14"/>
  <c r="AC1069" i="14"/>
  <c r="Z1087" i="14"/>
  <c r="X1087" i="14"/>
  <c r="X1120" i="14"/>
  <c r="AE1103" i="14"/>
  <c r="AF876" i="14"/>
  <c r="V786" i="14"/>
  <c r="V818" i="14"/>
  <c r="AA881" i="14"/>
  <c r="V930" i="14"/>
  <c r="AA968" i="14"/>
  <c r="AC794" i="14"/>
  <c r="AF1056" i="14"/>
  <c r="AW1053" i="1"/>
  <c r="AW1068" i="1"/>
  <c r="AW1081" i="1"/>
  <c r="AW1030" i="1"/>
  <c r="AW983" i="1"/>
  <c r="AW997" i="1"/>
  <c r="AW1000" i="1"/>
  <c r="AW1003" i="1"/>
  <c r="AW1041" i="1"/>
  <c r="AW933" i="1"/>
  <c r="AW948" i="1"/>
  <c r="AW993" i="1"/>
  <c r="AW1039" i="1"/>
  <c r="AW978" i="1"/>
  <c r="AW988" i="1"/>
  <c r="AW1008" i="1"/>
  <c r="AW973" i="1"/>
  <c r="AW975" i="1"/>
  <c r="AW977" i="1"/>
  <c r="AW982" i="1"/>
  <c r="AW1027" i="1"/>
  <c r="AW1029" i="1"/>
  <c r="AW1031" i="1"/>
  <c r="AW1059" i="1"/>
  <c r="AW1061" i="1"/>
  <c r="AW1063" i="1"/>
  <c r="AW1058" i="1"/>
  <c r="AW1060" i="1"/>
  <c r="AW1062" i="1"/>
  <c r="AW1064" i="1"/>
  <c r="AW1067" i="1"/>
  <c r="AW1069" i="1"/>
  <c r="AW1071" i="1"/>
  <c r="AW1012" i="1"/>
  <c r="AW1034" i="1"/>
  <c r="AW1036" i="1"/>
  <c r="AW1038" i="1"/>
  <c r="AW1040" i="1"/>
  <c r="AW1074" i="1"/>
  <c r="AW1076" i="1"/>
  <c r="AW1078" i="1"/>
  <c r="AW1080" i="1"/>
  <c r="AW980" i="1"/>
  <c r="AW985" i="1"/>
  <c r="AW990" i="1"/>
  <c r="AW992" i="1"/>
  <c r="AW994" i="1"/>
  <c r="AW1005" i="1"/>
  <c r="AW1015" i="1"/>
  <c r="AW1043" i="1"/>
  <c r="AW1045" i="1"/>
  <c r="AW1047" i="1"/>
  <c r="AW1073" i="1"/>
  <c r="AW1075" i="1"/>
  <c r="AW1077" i="1"/>
  <c r="AW974" i="1"/>
  <c r="AW1018" i="1"/>
  <c r="AW1020" i="1"/>
  <c r="AW1022" i="1"/>
  <c r="AW1024" i="1"/>
  <c r="AW1050" i="1"/>
  <c r="AW1052" i="1"/>
  <c r="AW1054" i="1"/>
  <c r="AW1056" i="1"/>
  <c r="AW1082" i="1"/>
  <c r="AW964" i="1"/>
  <c r="AW961" i="1"/>
  <c r="AW967" i="1"/>
  <c r="AW969" i="1"/>
  <c r="AW960" i="1"/>
  <c r="AW947" i="1"/>
  <c r="AW949" i="1"/>
  <c r="AW937" i="1"/>
  <c r="AW934" i="1"/>
  <c r="AW936" i="1"/>
  <c r="AW940" i="1"/>
  <c r="AW943" i="1"/>
  <c r="AW945" i="1"/>
  <c r="AW932" i="1"/>
  <c r="AW927" i="1"/>
  <c r="AW929" i="1"/>
  <c r="AW931" i="1"/>
  <c r="AW914" i="1"/>
  <c r="AW916" i="1"/>
  <c r="AW918" i="1"/>
  <c r="AW920" i="1"/>
  <c r="AW922" i="1"/>
  <c r="AW924" i="1"/>
  <c r="AW907" i="1"/>
  <c r="AW905" i="1"/>
  <c r="AF985" i="14"/>
  <c r="W985" i="14"/>
  <c r="AB985" i="14"/>
  <c r="AA985" i="14"/>
  <c r="AC985" i="14"/>
  <c r="X985" i="14"/>
  <c r="Z1049" i="14"/>
  <c r="V1049" i="14"/>
  <c r="X1049" i="14"/>
  <c r="AE1062" i="14"/>
  <c r="W1062" i="14"/>
  <c r="X1062" i="14"/>
  <c r="AE1073" i="14"/>
  <c r="AA1073" i="14"/>
  <c r="AE777" i="14"/>
  <c r="X777" i="14"/>
  <c r="AA793" i="14"/>
  <c r="X793" i="14"/>
  <c r="W809" i="14"/>
  <c r="X809" i="14"/>
  <c r="Y877" i="14"/>
  <c r="AE877" i="14"/>
  <c r="AC877" i="14"/>
  <c r="AA877" i="14"/>
  <c r="AB877" i="14"/>
  <c r="AD877" i="14"/>
  <c r="AF877" i="14"/>
  <c r="V877" i="14"/>
  <c r="W877" i="14"/>
  <c r="X1006" i="14"/>
  <c r="AF1006" i="14"/>
  <c r="AE1013" i="14"/>
  <c r="AA1013" i="14"/>
  <c r="AC1014" i="14"/>
  <c r="Y1014" i="14"/>
  <c r="AA1014" i="14"/>
  <c r="AF1014" i="14"/>
  <c r="AE1014" i="14"/>
  <c r="AD1014" i="14"/>
  <c r="W1014" i="14"/>
  <c r="V1014" i="14"/>
  <c r="X1014" i="14"/>
  <c r="AB1014" i="14"/>
  <c r="AC917" i="14"/>
  <c r="Y917" i="14"/>
  <c r="AE917" i="14"/>
  <c r="X917" i="14"/>
  <c r="Z917" i="14"/>
  <c r="AB917" i="14"/>
  <c r="AD917" i="14"/>
  <c r="W917" i="14"/>
  <c r="AF917" i="14"/>
  <c r="Y956" i="14"/>
  <c r="AE956" i="14"/>
  <c r="AC956" i="14"/>
  <c r="X956" i="14"/>
  <c r="Z956" i="14"/>
  <c r="AB956" i="14"/>
  <c r="AD956" i="14"/>
  <c r="W956" i="14"/>
  <c r="AF956" i="14"/>
  <c r="X825" i="14"/>
  <c r="V956" i="14"/>
  <c r="X990" i="14"/>
  <c r="AD990" i="14"/>
  <c r="AA999" i="14"/>
  <c r="W999" i="14"/>
  <c r="Y999" i="14"/>
  <c r="W821" i="14"/>
  <c r="AA857" i="14"/>
  <c r="AC962" i="14"/>
  <c r="Y923" i="14"/>
  <c r="AA1112" i="14"/>
  <c r="AE1112" i="14"/>
  <c r="W805" i="14"/>
  <c r="AE891" i="14"/>
  <c r="AB994" i="14"/>
  <c r="AF994" i="14"/>
  <c r="AE1088" i="14"/>
  <c r="W1088" i="14"/>
  <c r="AF1102" i="14"/>
  <c r="AB1102" i="14"/>
  <c r="AE1035" i="14"/>
  <c r="X1035" i="14"/>
  <c r="Z1035" i="14"/>
  <c r="AA1035" i="14"/>
  <c r="AB1035" i="14"/>
  <c r="V1035" i="14"/>
  <c r="W1035" i="14"/>
  <c r="AF1035" i="14"/>
  <c r="AF884" i="14"/>
  <c r="Z884" i="14"/>
  <c r="V884" i="14"/>
  <c r="AB884" i="14"/>
  <c r="AD884" i="14"/>
  <c r="W789" i="14"/>
  <c r="AC903" i="14"/>
  <c r="Y991" i="14"/>
  <c r="X1074" i="14"/>
  <c r="Z1074" i="14"/>
  <c r="AB1074" i="14"/>
  <c r="V1074" i="14"/>
  <c r="AF1074" i="14"/>
  <c r="AE1055" i="14"/>
  <c r="V1055" i="14"/>
  <c r="AD1055" i="14"/>
  <c r="X1055" i="14"/>
  <c r="AA1055" i="14"/>
  <c r="W1055" i="14"/>
  <c r="Y1055" i="14"/>
  <c r="AF1055" i="14"/>
  <c r="AE1005" i="14"/>
  <c r="V1005" i="14"/>
  <c r="W1074" i="14"/>
  <c r="W1100" i="14"/>
  <c r="AB1100" i="14"/>
  <c r="V1100" i="14"/>
  <c r="AA1100" i="14"/>
  <c r="AF1100" i="14"/>
  <c r="AE1100" i="14"/>
  <c r="AD1100" i="14"/>
  <c r="AE1025" i="14"/>
  <c r="AD1025" i="14"/>
  <c r="AC987" i="14"/>
  <c r="Y987" i="14"/>
  <c r="X1033" i="14"/>
  <c r="AD1058" i="14"/>
  <c r="AE806" i="14"/>
  <c r="AD806" i="14"/>
  <c r="AA806" i="14"/>
  <c r="Z806" i="14"/>
  <c r="AF900" i="14"/>
  <c r="AD900" i="14"/>
  <c r="AB900" i="14"/>
  <c r="Z900" i="14"/>
  <c r="AC852" i="14"/>
  <c r="Y852" i="14"/>
  <c r="AD894" i="14"/>
  <c r="X894" i="14"/>
  <c r="W894" i="14"/>
  <c r="Z894" i="14"/>
  <c r="AC894" i="14"/>
  <c r="V894" i="14"/>
  <c r="AF894" i="14"/>
  <c r="Y1045" i="14"/>
  <c r="AE1067" i="14"/>
  <c r="W1096" i="14"/>
  <c r="AA1121" i="14"/>
  <c r="Y1063" i="14"/>
  <c r="AA1094" i="14"/>
  <c r="AF988" i="14"/>
  <c r="AC1008" i="14"/>
  <c r="Y1089" i="14"/>
  <c r="X1063" i="14"/>
  <c r="AE873" i="14"/>
  <c r="AA873" i="14"/>
  <c r="AD807" i="14"/>
  <c r="Z807" i="14"/>
  <c r="V807" i="14"/>
  <c r="Y819" i="14"/>
  <c r="Z819" i="14"/>
  <c r="Z904" i="14"/>
  <c r="V904" i="14"/>
  <c r="AF904" i="14"/>
  <c r="AB904" i="14"/>
  <c r="V936" i="14"/>
  <c r="AD936" i="14"/>
  <c r="AF936" i="14"/>
  <c r="AB936" i="14"/>
  <c r="AD926" i="14"/>
  <c r="AC926" i="14"/>
  <c r="Z926" i="14"/>
  <c r="AF926" i="14"/>
  <c r="W926" i="14"/>
  <c r="V926" i="14"/>
  <c r="AB926" i="14"/>
  <c r="AD1011" i="14"/>
  <c r="V1045" i="14"/>
  <c r="V1067" i="14"/>
  <c r="AE1094" i="14"/>
  <c r="AA1063" i="14"/>
  <c r="Y828" i="14"/>
  <c r="AC828" i="14"/>
  <c r="Y885" i="14"/>
  <c r="AE885" i="14"/>
  <c r="AA885" i="14"/>
  <c r="AD787" i="14"/>
  <c r="Z787" i="14"/>
  <c r="AC787" i="14"/>
  <c r="AB896" i="14"/>
  <c r="AF896" i="14"/>
  <c r="AF848" i="14"/>
  <c r="AB848" i="14"/>
  <c r="X848" i="14"/>
  <c r="AC885" i="14"/>
  <c r="AD802" i="14"/>
  <c r="Z802" i="14"/>
  <c r="V802" i="14"/>
  <c r="AD823" i="14"/>
  <c r="Z823" i="14"/>
  <c r="AE929" i="14"/>
  <c r="Y929" i="14"/>
  <c r="AA929" i="14"/>
  <c r="W967" i="14"/>
  <c r="X967" i="14"/>
  <c r="AC967" i="14"/>
  <c r="AD967" i="14"/>
  <c r="Y967" i="14"/>
  <c r="Z967" i="14"/>
  <c r="AF967" i="14"/>
  <c r="Z786" i="14"/>
  <c r="AC795" i="14"/>
  <c r="X840" i="14"/>
  <c r="Y778" i="14"/>
  <c r="AF856" i="14"/>
  <c r="AC886" i="14"/>
  <c r="Y959" i="14"/>
  <c r="AC959" i="14"/>
  <c r="AF776" i="14"/>
  <c r="AC933" i="14"/>
  <c r="X22" i="14"/>
  <c r="AB872" i="14"/>
  <c r="X886" i="14"/>
  <c r="AF908" i="14"/>
  <c r="AB924" i="14"/>
  <c r="AA933" i="14"/>
  <c r="AA897" i="14"/>
  <c r="X971" i="14"/>
  <c r="AF880" i="14"/>
  <c r="AC898" i="14"/>
  <c r="AC1117" i="14"/>
  <c r="AA1117" i="14"/>
  <c r="AE889" i="14"/>
  <c r="AA889" i="14"/>
  <c r="AF808" i="14"/>
  <c r="AB808" i="14"/>
  <c r="AE960" i="14"/>
  <c r="AA960" i="14"/>
  <c r="AB777" i="14"/>
  <c r="Z783" i="14"/>
  <c r="AB793" i="14"/>
  <c r="AB809" i="14"/>
  <c r="AB825" i="14"/>
  <c r="V811" i="14"/>
  <c r="V780" i="14"/>
  <c r="AE783" i="14"/>
  <c r="AB783" i="14"/>
  <c r="AB780" i="14"/>
  <c r="V808" i="14"/>
  <c r="AA809" i="14"/>
  <c r="AF811" i="14"/>
  <c r="AA843" i="14"/>
  <c r="V843" i="14"/>
  <c r="AE859" i="14"/>
  <c r="Z859" i="14"/>
  <c r="X859" i="14"/>
  <c r="W889" i="14"/>
  <c r="Y889" i="14"/>
  <c r="AD949" i="14"/>
  <c r="AE954" i="14"/>
  <c r="Z965" i="14"/>
  <c r="V961" i="14"/>
  <c r="V889" i="14"/>
  <c r="AF949" i="14"/>
  <c r="V960" i="14"/>
  <c r="W997" i="14"/>
  <c r="Y993" i="14"/>
  <c r="AA993" i="14"/>
  <c r="W993" i="14"/>
  <c r="AF998" i="14"/>
  <c r="AD998" i="14"/>
  <c r="X998" i="14"/>
  <c r="Z998" i="14"/>
  <c r="AC993" i="14"/>
  <c r="AA1004" i="14"/>
  <c r="AC1090" i="14"/>
  <c r="W1090" i="14"/>
  <c r="AE1090" i="14"/>
  <c r="Y1090" i="14"/>
  <c r="X1104" i="14"/>
  <c r="AD1104" i="14"/>
  <c r="Y1004" i="14"/>
  <c r="AD920" i="14"/>
  <c r="V920" i="14"/>
  <c r="AF920" i="14"/>
  <c r="AB920" i="14"/>
  <c r="AC899" i="14"/>
  <c r="AB992" i="14"/>
  <c r="AB1076" i="14"/>
  <c r="AC1076" i="14"/>
  <c r="Y780" i="14"/>
  <c r="AD783" i="14"/>
  <c r="Z811" i="14"/>
  <c r="AE780" i="14"/>
  <c r="AA783" i="14"/>
  <c r="X783" i="14"/>
  <c r="AF868" i="14"/>
  <c r="AF780" i="14"/>
  <c r="AE808" i="14"/>
  <c r="AE811" i="14"/>
  <c r="AB811" i="14"/>
  <c r="W843" i="14"/>
  <c r="AA859" i="14"/>
  <c r="V859" i="14"/>
  <c r="AA861" i="14"/>
  <c r="AC889" i="14"/>
  <c r="Y919" i="14"/>
  <c r="Y960" i="14"/>
  <c r="AE887" i="14"/>
  <c r="AF889" i="14"/>
  <c r="W903" i="14"/>
  <c r="AE919" i="14"/>
  <c r="W935" i="14"/>
  <c r="AF960" i="14"/>
  <c r="AB965" i="14"/>
  <c r="AC907" i="14"/>
  <c r="AF961" i="14"/>
  <c r="AB986" i="14"/>
  <c r="Z984" i="14"/>
  <c r="AC991" i="14"/>
  <c r="W986" i="14"/>
  <c r="AE990" i="14"/>
  <c r="AB990" i="14"/>
  <c r="V1004" i="14"/>
  <c r="Y1024" i="14"/>
  <c r="AE1024" i="14"/>
  <c r="AC1024" i="14"/>
  <c r="AA1024" i="14"/>
  <c r="W1028" i="14"/>
  <c r="Y1028" i="14"/>
  <c r="AF1027" i="14"/>
  <c r="Z1027" i="14"/>
  <c r="X1102" i="14"/>
  <c r="AF1104" i="14"/>
  <c r="AF1005" i="14"/>
  <c r="AD1005" i="14"/>
  <c r="X1005" i="14"/>
  <c r="AC1005" i="14"/>
  <c r="W1005" i="14"/>
  <c r="AB1005" i="14"/>
  <c r="Y1005" i="14"/>
  <c r="Y977" i="14"/>
  <c r="AE977" i="14"/>
  <c r="AA977" i="14"/>
  <c r="Y1025" i="14"/>
  <c r="AC1025" i="14"/>
  <c r="AF1025" i="14"/>
  <c r="W1025" i="14"/>
  <c r="Z1025" i="14"/>
  <c r="AB1025" i="14"/>
  <c r="AA1025" i="14"/>
  <c r="V1025" i="14"/>
  <c r="X808" i="14"/>
  <c r="V819" i="14"/>
  <c r="AD819" i="14"/>
  <c r="AC819" i="14"/>
  <c r="AE976" i="14"/>
  <c r="AA976" i="14"/>
  <c r="W914" i="14"/>
  <c r="AC914" i="14"/>
  <c r="Y914" i="14"/>
  <c r="AD914" i="14"/>
  <c r="Z914" i="14"/>
  <c r="AB914" i="14"/>
  <c r="X914" i="14"/>
  <c r="AF914" i="14"/>
  <c r="V914" i="14"/>
  <c r="W955" i="14"/>
  <c r="AC955" i="14"/>
  <c r="Y955" i="14"/>
  <c r="AF955" i="14"/>
  <c r="AD955" i="14"/>
  <c r="AB955" i="14"/>
  <c r="Z955" i="14"/>
  <c r="X955" i="14"/>
  <c r="V955" i="14"/>
  <c r="AA925" i="14"/>
  <c r="AE925" i="14"/>
  <c r="AC931" i="14"/>
  <c r="AE997" i="14"/>
  <c r="AA997" i="14"/>
  <c r="AC997" i="14"/>
  <c r="AF1076" i="14"/>
  <c r="AE1099" i="14"/>
  <c r="AA1099" i="14"/>
  <c r="W1099" i="14"/>
  <c r="AB1026" i="14"/>
  <c r="AF1026" i="14"/>
  <c r="AE1026" i="14"/>
  <c r="Z1026" i="14"/>
  <c r="AA1026" i="14"/>
  <c r="AD1026" i="14"/>
  <c r="Z1085" i="14"/>
  <c r="AC1085" i="14"/>
  <c r="AB1085" i="14"/>
  <c r="W1085" i="14"/>
  <c r="AD1085" i="14"/>
  <c r="Y1085" i="14"/>
  <c r="AA1085" i="14"/>
  <c r="AF1085" i="14"/>
  <c r="AE1085" i="14"/>
  <c r="X1085" i="14"/>
  <c r="AE1004" i="14"/>
  <c r="AD1004" i="14"/>
  <c r="AC1004" i="14"/>
  <c r="X1004" i="14"/>
  <c r="Z1004" i="14"/>
  <c r="AC843" i="14"/>
  <c r="Y843" i="14"/>
  <c r="AC859" i="14"/>
  <c r="AC780" i="14"/>
  <c r="AE801" i="14"/>
  <c r="Y808" i="14"/>
  <c r="AD811" i="14"/>
  <c r="AD780" i="14"/>
  <c r="W783" i="14"/>
  <c r="AE793" i="14"/>
  <c r="AD808" i="14"/>
  <c r="AA808" i="14"/>
  <c r="AA811" i="14"/>
  <c r="X811" i="14"/>
  <c r="AD843" i="14"/>
  <c r="AB843" i="14"/>
  <c r="W859" i="14"/>
  <c r="AF859" i="14"/>
  <c r="AC960" i="14"/>
  <c r="W907" i="14"/>
  <c r="AE923" i="14"/>
  <c r="AD889" i="14"/>
  <c r="AB889" i="14"/>
  <c r="AD960" i="14"/>
  <c r="AB960" i="14"/>
  <c r="AC970" i="14"/>
  <c r="AF986" i="14"/>
  <c r="X991" i="14"/>
  <c r="AB998" i="14"/>
  <c r="AF1004" i="14"/>
  <c r="W1026" i="14"/>
  <c r="Y1026" i="14"/>
  <c r="AC1046" i="14"/>
  <c r="Y1046" i="14"/>
  <c r="Y1076" i="14"/>
  <c r="AD1082" i="14"/>
  <c r="V1082" i="14"/>
  <c r="AB1082" i="14"/>
  <c r="V1085" i="14"/>
  <c r="Y1086" i="14"/>
  <c r="AC1086" i="14"/>
  <c r="W1086" i="14"/>
  <c r="V1091" i="14"/>
  <c r="AF1091" i="14"/>
  <c r="AD1091" i="14"/>
  <c r="AB1059" i="14"/>
  <c r="Z1059" i="14"/>
  <c r="AE1059" i="14"/>
  <c r="V1059" i="14"/>
  <c r="AC1059" i="14"/>
  <c r="X1059" i="14"/>
  <c r="Y1059" i="14"/>
  <c r="AA1059" i="14"/>
  <c r="V1038" i="14"/>
  <c r="AF1038" i="14"/>
  <c r="Z1038" i="14"/>
  <c r="AC1038" i="14"/>
  <c r="AB1038" i="14"/>
  <c r="AA1038" i="14"/>
  <c r="AD1038" i="14"/>
  <c r="Y1038" i="14"/>
  <c r="X1038" i="14"/>
  <c r="AE1012" i="14"/>
  <c r="AA1012" i="14"/>
  <c r="X1012" i="14"/>
  <c r="Z1012" i="14"/>
  <c r="Y1012" i="14"/>
  <c r="AD1012" i="14"/>
  <c r="W1012" i="14"/>
  <c r="W1060" i="14"/>
  <c r="V1060" i="14"/>
  <c r="AF1060" i="14"/>
  <c r="X1060" i="14"/>
  <c r="AE1060" i="14"/>
  <c r="AC1060" i="14"/>
  <c r="AB1060" i="14"/>
  <c r="AA1060" i="14"/>
  <c r="AD1060" i="14"/>
  <c r="Y1060" i="14"/>
  <c r="AB1101" i="14"/>
  <c r="AF1101" i="14"/>
  <c r="V1101" i="14"/>
  <c r="AA1101" i="14"/>
  <c r="X1101" i="14"/>
  <c r="Z1101" i="14"/>
  <c r="AE1101" i="14"/>
  <c r="AD1101" i="14"/>
  <c r="AC1101" i="14"/>
  <c r="X774" i="14"/>
  <c r="Y774" i="14"/>
  <c r="AC774" i="14"/>
  <c r="AE774" i="14"/>
  <c r="V774" i="14"/>
  <c r="AA774" i="14"/>
  <c r="W774" i="14"/>
  <c r="AD774" i="14"/>
  <c r="Y972" i="14"/>
  <c r="AE972" i="14"/>
  <c r="AC972" i="14"/>
  <c r="AA972" i="14"/>
  <c r="Y811" i="14"/>
  <c r="X826" i="14"/>
  <c r="AA826" i="14"/>
  <c r="Z826" i="14"/>
  <c r="Y826" i="14"/>
  <c r="W826" i="14"/>
  <c r="V826" i="14"/>
  <c r="AC835" i="14"/>
  <c r="Y835" i="14"/>
  <c r="AC826" i="14"/>
  <c r="AC999" i="14"/>
  <c r="Y1050" i="14"/>
  <c r="AA1062" i="14"/>
  <c r="AF1062" i="14"/>
  <c r="AE1071" i="14"/>
  <c r="AB1120" i="14"/>
  <c r="AC1074" i="14"/>
  <c r="Y1074" i="14"/>
  <c r="AA1074" i="14"/>
  <c r="Y1095" i="14"/>
  <c r="AC1095" i="14"/>
  <c r="W1095" i="14"/>
  <c r="AA1095" i="14"/>
  <c r="Y1035" i="14"/>
  <c r="AC1035" i="14"/>
  <c r="W1021" i="14"/>
  <c r="Y1021" i="14"/>
  <c r="AC1021" i="14"/>
  <c r="AB983" i="14"/>
  <c r="AF983" i="14"/>
  <c r="X983" i="14"/>
  <c r="AC1017" i="14"/>
  <c r="Y1017" i="14"/>
  <c r="X786" i="14"/>
  <c r="AC786" i="14"/>
  <c r="Y786" i="14"/>
  <c r="Z818" i="14"/>
  <c r="Y827" i="14"/>
  <c r="AB840" i="14"/>
  <c r="AF886" i="14"/>
  <c r="X806" i="14"/>
  <c r="Y806" i="14"/>
  <c r="AC806" i="14"/>
  <c r="Y810" i="14"/>
  <c r="AE818" i="14"/>
  <c r="Y886" i="14"/>
  <c r="AE901" i="14"/>
  <c r="Z971" i="14"/>
  <c r="AC901" i="14"/>
  <c r="AF792" i="14"/>
  <c r="X824" i="14"/>
  <c r="X822" i="14"/>
  <c r="AC822" i="14"/>
  <c r="Y822" i="14"/>
  <c r="AA864" i="14"/>
  <c r="Z936" i="14"/>
  <c r="X790" i="14"/>
  <c r="AC790" i="14"/>
  <c r="Y790" i="14"/>
  <c r="AC858" i="14"/>
  <c r="W1041" i="14"/>
  <c r="AE1096" i="14"/>
  <c r="AC1105" i="14"/>
  <c r="W1116" i="14"/>
  <c r="W1121" i="14"/>
  <c r="AB1063" i="14"/>
  <c r="AC1063" i="14"/>
  <c r="AE1074" i="14"/>
  <c r="W1063" i="14"/>
  <c r="AE1095" i="14"/>
  <c r="X1021" i="14"/>
  <c r="Y1126" i="14"/>
  <c r="AC1126" i="14"/>
  <c r="Y983" i="14"/>
  <c r="AB888" i="14"/>
  <c r="X776" i="14"/>
  <c r="W786" i="14"/>
  <c r="W806" i="14"/>
  <c r="AF867" i="14"/>
  <c r="W882" i="14"/>
  <c r="Y882" i="14"/>
  <c r="AC882" i="14"/>
  <c r="AA917" i="14"/>
  <c r="W930" i="14"/>
  <c r="Y930" i="14"/>
  <c r="AC930" i="14"/>
  <c r="AA956" i="14"/>
  <c r="AD971" i="14"/>
  <c r="V888" i="14"/>
  <c r="AD904" i="14"/>
  <c r="X930" i="14"/>
  <c r="Y779" i="14"/>
  <c r="X802" i="14"/>
  <c r="AC802" i="14"/>
  <c r="Y802" i="14"/>
  <c r="AB824" i="14"/>
  <c r="X856" i="14"/>
  <c r="AF882" i="14"/>
  <c r="W822" i="14"/>
  <c r="X854" i="14"/>
  <c r="AC854" i="14"/>
  <c r="Y854" i="14"/>
  <c r="W790" i="14"/>
  <c r="AC778" i="14"/>
  <c r="AC810" i="14"/>
  <c r="AC1041" i="14"/>
  <c r="AC1100" i="14"/>
  <c r="Y1100" i="14"/>
  <c r="Y1113" i="14"/>
  <c r="AC1113" i="14"/>
  <c r="AC1029" i="14"/>
  <c r="Y1029" i="14"/>
  <c r="AC983" i="14"/>
  <c r="X818" i="14"/>
  <c r="AC818" i="14"/>
  <c r="Y818" i="14"/>
  <c r="P43" i="14"/>
  <c r="Z888" i="14"/>
  <c r="AA786" i="14"/>
  <c r="W818" i="14"/>
  <c r="W838" i="14"/>
  <c r="Y838" i="14"/>
  <c r="AC838" i="14"/>
  <c r="X870" i="14"/>
  <c r="AC870" i="14"/>
  <c r="W971" i="14"/>
  <c r="AC971" i="14"/>
  <c r="W802" i="14"/>
  <c r="AB930" i="14"/>
  <c r="Y971" i="14"/>
  <c r="V1124" i="14"/>
  <c r="Z1124" i="14"/>
  <c r="AD1124" i="14"/>
  <c r="W1124" i="14"/>
  <c r="AA1124" i="14"/>
  <c r="AE1124" i="14"/>
  <c r="AC1124" i="14"/>
  <c r="AA1119" i="14"/>
  <c r="X1125" i="14"/>
  <c r="AB1125" i="14"/>
  <c r="AF1125" i="14"/>
  <c r="Y1125" i="14"/>
  <c r="AC1125" i="14"/>
  <c r="V1125" i="14"/>
  <c r="Z1125" i="14"/>
  <c r="AD1125" i="14"/>
  <c r="AB1124" i="14"/>
  <c r="V1119" i="14"/>
  <c r="Z1119" i="14"/>
  <c r="AD1119" i="14"/>
  <c r="X1119" i="14"/>
  <c r="AB1119" i="14"/>
  <c r="AF1119" i="14"/>
  <c r="X1124" i="14"/>
  <c r="AE1119" i="14"/>
  <c r="W1125" i="14"/>
  <c r="AC1119" i="14"/>
  <c r="AF1124" i="14"/>
  <c r="W1119" i="14"/>
  <c r="X1121" i="14"/>
  <c r="AB1121" i="14"/>
  <c r="AF1121" i="14"/>
  <c r="Y1121" i="14"/>
  <c r="AC1121" i="14"/>
  <c r="V1121" i="14"/>
  <c r="Z1121" i="14"/>
  <c r="AD1121" i="14"/>
  <c r="Y1120" i="14"/>
  <c r="AC1120" i="14"/>
  <c r="V1120" i="14"/>
  <c r="Z1120" i="14"/>
  <c r="AD1120" i="14"/>
  <c r="W1120" i="14"/>
  <c r="AA1120" i="14"/>
  <c r="AE1120" i="14"/>
  <c r="AA1125" i="14"/>
  <c r="V1106" i="14"/>
  <c r="Z1106" i="14"/>
  <c r="AD1106" i="14"/>
  <c r="AA1106" i="14"/>
  <c r="AE1106" i="14"/>
  <c r="X1106" i="14"/>
  <c r="AB1106" i="14"/>
  <c r="AF1106" i="14"/>
  <c r="AC1106" i="14"/>
  <c r="Y1111" i="14"/>
  <c r="AC1111" i="14"/>
  <c r="V1111" i="14"/>
  <c r="Z1111" i="14"/>
  <c r="AD1111" i="14"/>
  <c r="AE1111" i="14"/>
  <c r="W1111" i="14"/>
  <c r="AA1111" i="14"/>
  <c r="Y1117" i="14"/>
  <c r="AE1117" i="14"/>
  <c r="X1108" i="14"/>
  <c r="AB1108" i="14"/>
  <c r="AF1108" i="14"/>
  <c r="Y1108" i="14"/>
  <c r="AC1108" i="14"/>
  <c r="V1108" i="14"/>
  <c r="Z1108" i="14"/>
  <c r="AD1108" i="14"/>
  <c r="Y1115" i="14"/>
  <c r="AC1115" i="14"/>
  <c r="V1115" i="14"/>
  <c r="AD1115" i="14"/>
  <c r="W1115" i="14"/>
  <c r="AE1115" i="14"/>
  <c r="Z1115" i="14"/>
  <c r="AA1115" i="14"/>
  <c r="Y1107" i="14"/>
  <c r="AC1107" i="14"/>
  <c r="V1107" i="14"/>
  <c r="Z1107" i="14"/>
  <c r="AD1107" i="14"/>
  <c r="W1107" i="14"/>
  <c r="AA1107" i="14"/>
  <c r="AE1107" i="14"/>
  <c r="V1114" i="14"/>
  <c r="Z1114" i="14"/>
  <c r="AD1114" i="14"/>
  <c r="W1114" i="14"/>
  <c r="AA1114" i="14"/>
  <c r="AE1114" i="14"/>
  <c r="AF1114" i="14"/>
  <c r="AB1114" i="14"/>
  <c r="X1114" i="14"/>
  <c r="X1111" i="14"/>
  <c r="AA1108" i="14"/>
  <c r="Y1114" i="14"/>
  <c r="AB1107" i="14"/>
  <c r="X1112" i="14"/>
  <c r="AB1112" i="14"/>
  <c r="AF1112" i="14"/>
  <c r="Y1112" i="14"/>
  <c r="AC1112" i="14"/>
  <c r="AD1112" i="14"/>
  <c r="V1112" i="14"/>
  <c r="Z1112" i="14"/>
  <c r="X1115" i="14"/>
  <c r="AF1115" i="14"/>
  <c r="X1117" i="14"/>
  <c r="AB1117" i="14"/>
  <c r="AF1117" i="14"/>
  <c r="V1117" i="14"/>
  <c r="Z1117" i="14"/>
  <c r="AD1117" i="14"/>
  <c r="X1116" i="14"/>
  <c r="AB1116" i="14"/>
  <c r="AF1116" i="14"/>
  <c r="AE1116" i="14"/>
  <c r="V1116" i="14"/>
  <c r="AC1116" i="14"/>
  <c r="Y1116" i="14"/>
  <c r="AD1116" i="14"/>
  <c r="Z1116" i="14"/>
  <c r="W1106" i="14"/>
  <c r="AE1108" i="14"/>
  <c r="AC1114" i="14"/>
  <c r="AF1111" i="14"/>
  <c r="AF1107" i="14"/>
  <c r="W1112" i="14"/>
  <c r="AB1115" i="14"/>
  <c r="W1117" i="14"/>
  <c r="AA1088" i="14"/>
  <c r="V1090" i="14"/>
  <c r="Z1090" i="14"/>
  <c r="AD1090" i="14"/>
  <c r="X1090" i="14"/>
  <c r="AB1090" i="14"/>
  <c r="AF1090" i="14"/>
  <c r="AC1088" i="14"/>
  <c r="Y1098" i="14"/>
  <c r="AC1098" i="14"/>
  <c r="V1098" i="14"/>
  <c r="Z1098" i="14"/>
  <c r="AD1098" i="14"/>
  <c r="W1098" i="14"/>
  <c r="AA1098" i="14"/>
  <c r="AE1098" i="14"/>
  <c r="Y1088" i="14"/>
  <c r="Y1091" i="14"/>
  <c r="AC1091" i="14"/>
  <c r="W1091" i="14"/>
  <c r="AA1091" i="14"/>
  <c r="AE1091" i="14"/>
  <c r="V1097" i="14"/>
  <c r="Z1097" i="14"/>
  <c r="AD1097" i="14"/>
  <c r="W1097" i="14"/>
  <c r="AA1097" i="14"/>
  <c r="AE1097" i="14"/>
  <c r="X1097" i="14"/>
  <c r="AB1097" i="14"/>
  <c r="AF1097" i="14"/>
  <c r="Y1102" i="14"/>
  <c r="AC1102" i="14"/>
  <c r="V1102" i="14"/>
  <c r="AD1102" i="14"/>
  <c r="W1102" i="14"/>
  <c r="AE1102" i="14"/>
  <c r="Z1102" i="14"/>
  <c r="AA1102" i="14"/>
  <c r="W1105" i="14"/>
  <c r="X1092" i="14"/>
  <c r="AB1092" i="14"/>
  <c r="AF1092" i="14"/>
  <c r="V1092" i="14"/>
  <c r="Z1092" i="14"/>
  <c r="AD1092" i="14"/>
  <c r="Y1092" i="14"/>
  <c r="V1086" i="14"/>
  <c r="Z1086" i="14"/>
  <c r="AD1086" i="14"/>
  <c r="AA1086" i="14"/>
  <c r="AE1086" i="14"/>
  <c r="X1086" i="14"/>
  <c r="AB1086" i="14"/>
  <c r="AF1086" i="14"/>
  <c r="Y1087" i="14"/>
  <c r="AC1087" i="14"/>
  <c r="W1087" i="14"/>
  <c r="AA1087" i="14"/>
  <c r="AE1087" i="14"/>
  <c r="AA1090" i="14"/>
  <c r="AA1092" i="14"/>
  <c r="X1099" i="14"/>
  <c r="AB1099" i="14"/>
  <c r="AF1099" i="14"/>
  <c r="Y1099" i="14"/>
  <c r="AC1099" i="14"/>
  <c r="V1099" i="14"/>
  <c r="Z1099" i="14"/>
  <c r="AD1099" i="14"/>
  <c r="X1091" i="14"/>
  <c r="X1098" i="14"/>
  <c r="AC1097" i="14"/>
  <c r="V1104" i="14"/>
  <c r="AC1092" i="14"/>
  <c r="X1096" i="14"/>
  <c r="AD1096" i="14"/>
  <c r="Z1096" i="14"/>
  <c r="AB1096" i="14"/>
  <c r="AF1096" i="14"/>
  <c r="V1096" i="14"/>
  <c r="AC1096" i="14"/>
  <c r="X1088" i="14"/>
  <c r="AB1088" i="14"/>
  <c r="AF1088" i="14"/>
  <c r="V1088" i="14"/>
  <c r="Z1088" i="14"/>
  <c r="AD1088" i="14"/>
  <c r="AE1092" i="14"/>
  <c r="Y1096" i="14"/>
  <c r="W1104" i="14"/>
  <c r="Y1104" i="14"/>
  <c r="AC1104" i="14"/>
  <c r="AA1104" i="14"/>
  <c r="AE1104" i="14"/>
  <c r="AB1091" i="14"/>
  <c r="AB1098" i="14"/>
  <c r="V1105" i="14"/>
  <c r="AD1105" i="14"/>
  <c r="X1105" i="14"/>
  <c r="AB1105" i="14"/>
  <c r="AF1105" i="14"/>
  <c r="Z1105" i="14"/>
  <c r="Y1105" i="14"/>
  <c r="Z1104" i="14"/>
  <c r="AB1104" i="14"/>
  <c r="AE1105" i="14"/>
  <c r="Y1072" i="14"/>
  <c r="AC1072" i="14"/>
  <c r="V1072" i="14"/>
  <c r="Z1072" i="14"/>
  <c r="AD1072" i="14"/>
  <c r="W1072" i="14"/>
  <c r="AA1072" i="14"/>
  <c r="AE1072" i="14"/>
  <c r="V1076" i="14"/>
  <c r="Z1076" i="14"/>
  <c r="AD1076" i="14"/>
  <c r="AE1076" i="14"/>
  <c r="W1076" i="14"/>
  <c r="AA1076" i="14"/>
  <c r="X1083" i="14"/>
  <c r="AB1083" i="14"/>
  <c r="AF1083" i="14"/>
  <c r="V1083" i="14"/>
  <c r="AD1083" i="14"/>
  <c r="Z1083" i="14"/>
  <c r="V1079" i="14"/>
  <c r="Z1079" i="14"/>
  <c r="AD1079" i="14"/>
  <c r="W1079" i="14"/>
  <c r="AA1079" i="14"/>
  <c r="AE1079" i="14"/>
  <c r="AF1079" i="14"/>
  <c r="X1079" i="14"/>
  <c r="AB1079" i="14"/>
  <c r="X1073" i="14"/>
  <c r="AB1073" i="14"/>
  <c r="AF1073" i="14"/>
  <c r="Y1073" i="14"/>
  <c r="AC1073" i="14"/>
  <c r="V1073" i="14"/>
  <c r="Z1073" i="14"/>
  <c r="AD1073" i="14"/>
  <c r="Y1079" i="14"/>
  <c r="X1077" i="14"/>
  <c r="AB1077" i="14"/>
  <c r="AF1077" i="14"/>
  <c r="Y1077" i="14"/>
  <c r="AC1077" i="14"/>
  <c r="V1077" i="14"/>
  <c r="Z1077" i="14"/>
  <c r="AD1077" i="14"/>
  <c r="Y1082" i="14"/>
  <c r="AC1082" i="14"/>
  <c r="AE1082" i="14"/>
  <c r="W1082" i="14"/>
  <c r="AA1082" i="14"/>
  <c r="W1083" i="14"/>
  <c r="AF1082" i="14"/>
  <c r="V1071" i="14"/>
  <c r="Z1071" i="14"/>
  <c r="AD1071" i="14"/>
  <c r="X1071" i="14"/>
  <c r="AB1071" i="14"/>
  <c r="AF1071" i="14"/>
  <c r="W1073" i="14"/>
  <c r="AC1079" i="14"/>
  <c r="X1076" i="14"/>
  <c r="AB1072" i="14"/>
  <c r="W1077" i="14"/>
  <c r="Z1082" i="14"/>
  <c r="X1082" i="14"/>
  <c r="AA1083" i="14"/>
  <c r="AF1064" i="14"/>
  <c r="X1065" i="14"/>
  <c r="AC1065" i="14"/>
  <c r="X1067" i="14"/>
  <c r="AF1067" i="14"/>
  <c r="AB1067" i="14"/>
  <c r="W1070" i="14"/>
  <c r="AD1067" i="14"/>
  <c r="V1069" i="14"/>
  <c r="W1069" i="14"/>
  <c r="X1069" i="14"/>
  <c r="AD1069" i="14"/>
  <c r="AE1069" i="14"/>
  <c r="Z1069" i="14"/>
  <c r="Y1064" i="14"/>
  <c r="AB1069" i="14"/>
  <c r="AC1067" i="14"/>
  <c r="W1065" i="14"/>
  <c r="AE1065" i="14"/>
  <c r="Z1065" i="14"/>
  <c r="AA1065" i="14"/>
  <c r="AD1065" i="14"/>
  <c r="V1065" i="14"/>
  <c r="AA1064" i="14"/>
  <c r="AB1064" i="14"/>
  <c r="AE1064" i="14"/>
  <c r="W1064" i="14"/>
  <c r="Y1065" i="14"/>
  <c r="AD1064" i="14"/>
  <c r="X1070" i="14"/>
  <c r="AB1070" i="14"/>
  <c r="AF1070" i="14"/>
  <c r="Y1070" i="14"/>
  <c r="AC1070" i="14"/>
  <c r="AD1070" i="14"/>
  <c r="V1070" i="14"/>
  <c r="Z1070" i="14"/>
  <c r="X1064" i="14"/>
  <c r="Z1062" i="14"/>
  <c r="AC1062" i="14"/>
  <c r="V1062" i="14"/>
  <c r="AD1062" i="14"/>
  <c r="Y1062" i="14"/>
  <c r="AF1065" i="14"/>
  <c r="W1067" i="14"/>
  <c r="V1061" i="14"/>
  <c r="AD1061" i="14"/>
  <c r="W1061" i="14"/>
  <c r="AE1061" i="14"/>
  <c r="Z1061" i="14"/>
  <c r="AC1064" i="14"/>
  <c r="X1061" i="14"/>
  <c r="AF1069" i="14"/>
  <c r="AB1062" i="14"/>
  <c r="Z1064" i="14"/>
  <c r="AE1070" i="14"/>
  <c r="AA1069" i="14"/>
  <c r="X1043" i="14"/>
  <c r="AB1043" i="14"/>
  <c r="AF1043" i="14"/>
  <c r="Y1043" i="14"/>
  <c r="AC1043" i="14"/>
  <c r="V1043" i="14"/>
  <c r="Z1043" i="14"/>
  <c r="AD1043" i="14"/>
  <c r="V1054" i="14"/>
  <c r="AD1054" i="14"/>
  <c r="X1054" i="14"/>
  <c r="AF1054" i="14"/>
  <c r="Z1054" i="14"/>
  <c r="AB1054" i="14"/>
  <c r="W1045" i="14"/>
  <c r="AA1045" i="14"/>
  <c r="AE1045" i="14"/>
  <c r="X1045" i="14"/>
  <c r="AB1045" i="14"/>
  <c r="AF1045" i="14"/>
  <c r="W1043" i="14"/>
  <c r="AD1045" i="14"/>
  <c r="Y1042" i="14"/>
  <c r="AC1042" i="14"/>
  <c r="V1042" i="14"/>
  <c r="Z1042" i="14"/>
  <c r="AD1042" i="14"/>
  <c r="W1042" i="14"/>
  <c r="AA1042" i="14"/>
  <c r="AE1042" i="14"/>
  <c r="V1046" i="14"/>
  <c r="Z1046" i="14"/>
  <c r="AD1046" i="14"/>
  <c r="W1046" i="14"/>
  <c r="AA1046" i="14"/>
  <c r="AE1046" i="14"/>
  <c r="V1048" i="14"/>
  <c r="Y1049" i="14"/>
  <c r="W1054" i="14"/>
  <c r="X1052" i="14"/>
  <c r="AB1052" i="14"/>
  <c r="AF1052" i="14"/>
  <c r="Z1052" i="14"/>
  <c r="AD1052" i="14"/>
  <c r="V1052" i="14"/>
  <c r="AA1054" i="14"/>
  <c r="X1046" i="14"/>
  <c r="Y1052" i="14"/>
  <c r="AB1046" i="14"/>
  <c r="X1058" i="14"/>
  <c r="AE1048" i="14"/>
  <c r="AC1045" i="14"/>
  <c r="W1050" i="14"/>
  <c r="X1050" i="14"/>
  <c r="AD1050" i="14"/>
  <c r="Z1050" i="14"/>
  <c r="AE1050" i="14"/>
  <c r="AF1050" i="14"/>
  <c r="V1050" i="14"/>
  <c r="AA1050" i="14"/>
  <c r="AA1043" i="14"/>
  <c r="AA1049" i="14"/>
  <c r="W1049" i="14"/>
  <c r="AE1049" i="14"/>
  <c r="X1042" i="14"/>
  <c r="Z1048" i="14"/>
  <c r="AC1049" i="14"/>
  <c r="W1052" i="14"/>
  <c r="AF1049" i="14"/>
  <c r="AD1049" i="14"/>
  <c r="AE1054" i="14"/>
  <c r="AC1052" i="14"/>
  <c r="Y1054" i="14"/>
  <c r="V1058" i="14"/>
  <c r="AB1048" i="14"/>
  <c r="X1048" i="14"/>
  <c r="AF1048" i="14"/>
  <c r="AC1048" i="14"/>
  <c r="AE1043" i="14"/>
  <c r="AD1048" i="14"/>
  <c r="Y1048" i="14"/>
  <c r="V1041" i="14"/>
  <c r="Z1041" i="14"/>
  <c r="AD1041" i="14"/>
  <c r="AA1041" i="14"/>
  <c r="AE1041" i="14"/>
  <c r="X1041" i="14"/>
  <c r="AB1041" i="14"/>
  <c r="AF1041" i="14"/>
  <c r="Y1058" i="14"/>
  <c r="AC1058" i="14"/>
  <c r="AE1058" i="14"/>
  <c r="W1058" i="14"/>
  <c r="AA1058" i="14"/>
  <c r="AB1049" i="14"/>
  <c r="AA1048" i="14"/>
  <c r="AB1050" i="14"/>
  <c r="Z1058" i="14"/>
  <c r="AB1058" i="14"/>
  <c r="V1023" i="14"/>
  <c r="AC1028" i="14"/>
  <c r="X1032" i="14"/>
  <c r="AD1032" i="14"/>
  <c r="Z1032" i="14"/>
  <c r="AE1032" i="14"/>
  <c r="V1032" i="14"/>
  <c r="AB1032" i="14"/>
  <c r="AF1032" i="14"/>
  <c r="AA1022" i="14"/>
  <c r="X1023" i="14"/>
  <c r="Y1027" i="14"/>
  <c r="AC1027" i="14"/>
  <c r="W1027" i="14"/>
  <c r="AA1027" i="14"/>
  <c r="AE1027" i="14"/>
  <c r="V1039" i="14"/>
  <c r="Y1039" i="14"/>
  <c r="AC1039" i="14"/>
  <c r="Z1039" i="14"/>
  <c r="AD1039" i="14"/>
  <c r="X1039" i="14"/>
  <c r="AE1039" i="14"/>
  <c r="X1028" i="14"/>
  <c r="AB1028" i="14"/>
  <c r="AF1028" i="14"/>
  <c r="V1028" i="14"/>
  <c r="Z1028" i="14"/>
  <c r="AD1028" i="14"/>
  <c r="W1022" i="14"/>
  <c r="Z1023" i="14"/>
  <c r="W1032" i="14"/>
  <c r="AE1022" i="14"/>
  <c r="AD1027" i="14"/>
  <c r="AA1028" i="14"/>
  <c r="X1027" i="14"/>
  <c r="Y1032" i="14"/>
  <c r="V1033" i="14"/>
  <c r="Z1033" i="14"/>
  <c r="AD1033" i="14"/>
  <c r="W1033" i="14"/>
  <c r="AA1033" i="14"/>
  <c r="AE1033" i="14"/>
  <c r="X1037" i="14"/>
  <c r="AB1033" i="14"/>
  <c r="AB1039" i="14"/>
  <c r="AA1039" i="14"/>
  <c r="V1022" i="14"/>
  <c r="Z1022" i="14"/>
  <c r="AD1022" i="14"/>
  <c r="X1022" i="14"/>
  <c r="AB1022" i="14"/>
  <c r="AF1022" i="14"/>
  <c r="Y1023" i="14"/>
  <c r="AC1023" i="14"/>
  <c r="W1023" i="14"/>
  <c r="AA1023" i="14"/>
  <c r="AE1023" i="14"/>
  <c r="Y1037" i="14"/>
  <c r="AC1037" i="14"/>
  <c r="V1037" i="14"/>
  <c r="Z1037" i="14"/>
  <c r="AE1037" i="14"/>
  <c r="W1037" i="14"/>
  <c r="AD1037" i="14"/>
  <c r="AA1037" i="14"/>
  <c r="AD1023" i="14"/>
  <c r="AA1032" i="14"/>
  <c r="X1024" i="14"/>
  <c r="AB1024" i="14"/>
  <c r="AF1024" i="14"/>
  <c r="V1024" i="14"/>
  <c r="Z1024" i="14"/>
  <c r="AD1024" i="14"/>
  <c r="AF1023" i="14"/>
  <c r="AE1028" i="14"/>
  <c r="AB1027" i="14"/>
  <c r="Y1033" i="14"/>
  <c r="X1034" i="14"/>
  <c r="AB1034" i="14"/>
  <c r="AF1034" i="14"/>
  <c r="Y1034" i="14"/>
  <c r="AC1034" i="14"/>
  <c r="V1034" i="14"/>
  <c r="Z1034" i="14"/>
  <c r="AD1034" i="14"/>
  <c r="Y1022" i="14"/>
  <c r="AF1033" i="14"/>
  <c r="AC1032" i="14"/>
  <c r="AF1039" i="14"/>
  <c r="Y1002" i="14"/>
  <c r="AC1002" i="14"/>
  <c r="V1002" i="14"/>
  <c r="Z1002" i="14"/>
  <c r="AD1002" i="14"/>
  <c r="W1002" i="14"/>
  <c r="AA1002" i="14"/>
  <c r="AE1002" i="14"/>
  <c r="X1002" i="14"/>
  <c r="X1003" i="14"/>
  <c r="AB1003" i="14"/>
  <c r="AF1003" i="14"/>
  <c r="Y1003" i="14"/>
  <c r="AC1003" i="14"/>
  <c r="V1003" i="14"/>
  <c r="Z1003" i="14"/>
  <c r="AD1003" i="14"/>
  <c r="AB1002" i="14"/>
  <c r="W1007" i="14"/>
  <c r="X1011" i="14"/>
  <c r="AC1011" i="14"/>
  <c r="Y1011" i="14"/>
  <c r="Z1011" i="14"/>
  <c r="V1011" i="14"/>
  <c r="AB1011" i="14"/>
  <c r="AF1011" i="14"/>
  <c r="Y1019" i="14"/>
  <c r="AC1019" i="14"/>
  <c r="W1019" i="14"/>
  <c r="AA1019" i="14"/>
  <c r="AE1019" i="14"/>
  <c r="V1015" i="14"/>
  <c r="Z1015" i="14"/>
  <c r="AD1015" i="14"/>
  <c r="W1015" i="14"/>
  <c r="AA1015" i="14"/>
  <c r="AE1015" i="14"/>
  <c r="X1015" i="14"/>
  <c r="AF1015" i="14"/>
  <c r="AB1015" i="14"/>
  <c r="X1020" i="14"/>
  <c r="AB1020" i="14"/>
  <c r="AF1020" i="14"/>
  <c r="V1020" i="14"/>
  <c r="Z1020" i="14"/>
  <c r="AD1020" i="14"/>
  <c r="V1019" i="14"/>
  <c r="W1020" i="14"/>
  <c r="W1003" i="14"/>
  <c r="AF1002" i="14"/>
  <c r="Y1001" i="14"/>
  <c r="W1011" i="14"/>
  <c r="X1013" i="14"/>
  <c r="AB1013" i="14"/>
  <c r="AF1013" i="14"/>
  <c r="Y1013" i="14"/>
  <c r="AC1013" i="14"/>
  <c r="V1013" i="14"/>
  <c r="Z1013" i="14"/>
  <c r="AD1013" i="14"/>
  <c r="Y1016" i="14"/>
  <c r="AC1016" i="14"/>
  <c r="AA1016" i="14"/>
  <c r="V1016" i="14"/>
  <c r="AD1016" i="14"/>
  <c r="Z1016" i="14"/>
  <c r="W1016" i="14"/>
  <c r="AE1016" i="14"/>
  <c r="Y1020" i="14"/>
  <c r="Z1019" i="14"/>
  <c r="AA1020" i="14"/>
  <c r="X1019" i="14"/>
  <c r="X1007" i="14"/>
  <c r="AB1007" i="14"/>
  <c r="AF1007" i="14"/>
  <c r="Y1007" i="14"/>
  <c r="AC1007" i="14"/>
  <c r="V1007" i="14"/>
  <c r="Z1007" i="14"/>
  <c r="AD1007" i="14"/>
  <c r="V1009" i="14"/>
  <c r="Z1009" i="14"/>
  <c r="AD1009" i="14"/>
  <c r="W1009" i="14"/>
  <c r="AA1009" i="14"/>
  <c r="AE1009" i="14"/>
  <c r="AF1009" i="14"/>
  <c r="X1009" i="14"/>
  <c r="AB1009" i="14"/>
  <c r="V1001" i="14"/>
  <c r="Z1001" i="14"/>
  <c r="AD1001" i="14"/>
  <c r="W1001" i="14"/>
  <c r="AA1001" i="14"/>
  <c r="AE1001" i="14"/>
  <c r="X1001" i="14"/>
  <c r="AB1001" i="14"/>
  <c r="AF1001" i="14"/>
  <c r="AA1003" i="14"/>
  <c r="AC1009" i="14"/>
  <c r="Y1006" i="14"/>
  <c r="AC1006" i="14"/>
  <c r="V1006" i="14"/>
  <c r="Z1006" i="14"/>
  <c r="AD1006" i="14"/>
  <c r="W1006" i="14"/>
  <c r="AA1006" i="14"/>
  <c r="AE1006" i="14"/>
  <c r="AE1007" i="14"/>
  <c r="Y1010" i="14"/>
  <c r="AC1010" i="14"/>
  <c r="Z1010" i="14"/>
  <c r="V1010" i="14"/>
  <c r="AD1010" i="14"/>
  <c r="AE1010" i="14"/>
  <c r="AA1011" i="14"/>
  <c r="W1013" i="14"/>
  <c r="AB1006" i="14"/>
  <c r="AB1016" i="14"/>
  <c r="AC1020" i="14"/>
  <c r="AD1019" i="14"/>
  <c r="AE1020" i="14"/>
  <c r="AB1019" i="14"/>
  <c r="V980" i="14"/>
  <c r="Z980" i="14"/>
  <c r="AD980" i="14"/>
  <c r="W980" i="14"/>
  <c r="AE980" i="14"/>
  <c r="AA980" i="14"/>
  <c r="AB980" i="14"/>
  <c r="AA984" i="14"/>
  <c r="AB984" i="14"/>
  <c r="W984" i="14"/>
  <c r="AE984" i="14"/>
  <c r="X984" i="14"/>
  <c r="AF984" i="14"/>
  <c r="Y981" i="14"/>
  <c r="AC981" i="14"/>
  <c r="V981" i="14"/>
  <c r="AD981" i="14"/>
  <c r="W981" i="14"/>
  <c r="AE981" i="14"/>
  <c r="Z981" i="14"/>
  <c r="AA981" i="14"/>
  <c r="AC984" i="14"/>
  <c r="X981" i="14"/>
  <c r="AD984" i="14"/>
  <c r="Y986" i="14"/>
  <c r="AC986" i="14"/>
  <c r="V986" i="14"/>
  <c r="AD986" i="14"/>
  <c r="AF980" i="14"/>
  <c r="V991" i="14"/>
  <c r="Z991" i="14"/>
  <c r="AD991" i="14"/>
  <c r="W991" i="14"/>
  <c r="AE991" i="14"/>
  <c r="AA991" i="14"/>
  <c r="AB991" i="14"/>
  <c r="Y980" i="14"/>
  <c r="AE993" i="14"/>
  <c r="AE995" i="14"/>
  <c r="AA998" i="14"/>
  <c r="AC998" i="14"/>
  <c r="Y998" i="14"/>
  <c r="W998" i="14"/>
  <c r="AE998" i="14"/>
  <c r="AE999" i="14"/>
  <c r="X982" i="14"/>
  <c r="AB982" i="14"/>
  <c r="AF982" i="14"/>
  <c r="AC982" i="14"/>
  <c r="V982" i="14"/>
  <c r="AD982" i="14"/>
  <c r="Y982" i="14"/>
  <c r="Z982" i="14"/>
  <c r="W982" i="14"/>
  <c r="Z989" i="14"/>
  <c r="V989" i="14"/>
  <c r="W989" i="14"/>
  <c r="AD989" i="14"/>
  <c r="X989" i="14"/>
  <c r="AA989" i="14"/>
  <c r="AB989" i="14"/>
  <c r="Y992" i="14"/>
  <c r="V992" i="14"/>
  <c r="AC992" i="14"/>
  <c r="W992" i="14"/>
  <c r="AD992" i="14"/>
  <c r="Z992" i="14"/>
  <c r="AE992" i="14"/>
  <c r="AA992" i="14"/>
  <c r="X995" i="14"/>
  <c r="AB995" i="14"/>
  <c r="AF995" i="14"/>
  <c r="V995" i="14"/>
  <c r="Z995" i="14"/>
  <c r="AD995" i="14"/>
  <c r="AC980" i="14"/>
  <c r="X980" i="14"/>
  <c r="AE982" i="14"/>
  <c r="AC989" i="14"/>
  <c r="AA982" i="14"/>
  <c r="AF981" i="14"/>
  <c r="V984" i="14"/>
  <c r="AE989" i="14"/>
  <c r="Z985" i="14"/>
  <c r="V985" i="14"/>
  <c r="AD985" i="14"/>
  <c r="AE985" i="14"/>
  <c r="AA986" i="14"/>
  <c r="AF989" i="14"/>
  <c r="Y990" i="14"/>
  <c r="Z990" i="14"/>
  <c r="AC990" i="14"/>
  <c r="V990" i="14"/>
  <c r="W990" i="14"/>
  <c r="AA990" i="14"/>
  <c r="AF990" i="14"/>
  <c r="X992" i="14"/>
  <c r="V993" i="14"/>
  <c r="Z993" i="14"/>
  <c r="AD993" i="14"/>
  <c r="X993" i="14"/>
  <c r="AB993" i="14"/>
  <c r="AF993" i="14"/>
  <c r="W995" i="14"/>
  <c r="Z999" i="14"/>
  <c r="AB999" i="14"/>
  <c r="X999" i="14"/>
  <c r="V999" i="14"/>
  <c r="AD999" i="14"/>
  <c r="AF999" i="14"/>
  <c r="Y994" i="14"/>
  <c r="AC994" i="14"/>
  <c r="W994" i="14"/>
  <c r="AA994" i="14"/>
  <c r="AE994" i="14"/>
  <c r="AB997" i="14"/>
  <c r="Z997" i="14"/>
  <c r="V997" i="14"/>
  <c r="AD997" i="14"/>
  <c r="X997" i="14"/>
  <c r="AF997" i="14"/>
  <c r="AC995" i="14"/>
  <c r="X978" i="14"/>
  <c r="AD978" i="14"/>
  <c r="X979" i="14"/>
  <c r="AB979" i="14"/>
  <c r="AF979" i="14"/>
  <c r="V979" i="14"/>
  <c r="Z979" i="14"/>
  <c r="AD979" i="14"/>
  <c r="AA979" i="14"/>
  <c r="Y978" i="14"/>
  <c r="AC978" i="14"/>
  <c r="W978" i="14"/>
  <c r="AA978" i="14"/>
  <c r="AE978" i="14"/>
  <c r="Z978" i="14"/>
  <c r="AB978" i="14"/>
  <c r="V978" i="14"/>
  <c r="Y979" i="14"/>
  <c r="AE979" i="14"/>
  <c r="V781" i="14"/>
  <c r="Z781" i="14"/>
  <c r="AD781" i="14"/>
  <c r="Y781" i="14"/>
  <c r="AC781" i="14"/>
  <c r="AF781" i="14"/>
  <c r="W781" i="14"/>
  <c r="AB781" i="14"/>
  <c r="X781" i="14"/>
  <c r="AE781" i="14"/>
  <c r="AA781" i="14"/>
  <c r="V797" i="14"/>
  <c r="Z797" i="14"/>
  <c r="AD797" i="14"/>
  <c r="Y797" i="14"/>
  <c r="AC797" i="14"/>
  <c r="AB797" i="14"/>
  <c r="X797" i="14"/>
  <c r="AE797" i="14"/>
  <c r="AA797" i="14"/>
  <c r="AF797" i="14"/>
  <c r="W797" i="14"/>
  <c r="V785" i="14"/>
  <c r="Z785" i="14"/>
  <c r="AD785" i="14"/>
  <c r="Y785" i="14"/>
  <c r="AC785" i="14"/>
  <c r="V801" i="14"/>
  <c r="Z801" i="14"/>
  <c r="AD801" i="14"/>
  <c r="Y801" i="14"/>
  <c r="AC801" i="14"/>
  <c r="V817" i="14"/>
  <c r="Z817" i="14"/>
  <c r="AD817" i="14"/>
  <c r="Y817" i="14"/>
  <c r="AC817" i="14"/>
  <c r="V833" i="14"/>
  <c r="Z833" i="14"/>
  <c r="AD833" i="14"/>
  <c r="X833" i="14"/>
  <c r="AB833" i="14"/>
  <c r="AF833" i="14"/>
  <c r="Y833" i="14"/>
  <c r="AC833" i="14"/>
  <c r="V837" i="14"/>
  <c r="Z837" i="14"/>
  <c r="AD837" i="14"/>
  <c r="X837" i="14"/>
  <c r="AB837" i="14"/>
  <c r="AF837" i="14"/>
  <c r="Y837" i="14"/>
  <c r="AC837" i="14"/>
  <c r="V841" i="14"/>
  <c r="Z841" i="14"/>
  <c r="AD841" i="14"/>
  <c r="X841" i="14"/>
  <c r="AB841" i="14"/>
  <c r="AF841" i="14"/>
  <c r="Y841" i="14"/>
  <c r="AC841" i="14"/>
  <c r="V845" i="14"/>
  <c r="Z845" i="14"/>
  <c r="AD845" i="14"/>
  <c r="X845" i="14"/>
  <c r="AB845" i="14"/>
  <c r="AF845" i="14"/>
  <c r="Y845" i="14"/>
  <c r="AC845" i="14"/>
  <c r="V849" i="14"/>
  <c r="Z849" i="14"/>
  <c r="AD849" i="14"/>
  <c r="X849" i="14"/>
  <c r="AB849" i="14"/>
  <c r="AF849" i="14"/>
  <c r="Y849" i="14"/>
  <c r="AC849" i="14"/>
  <c r="V853" i="14"/>
  <c r="Z853" i="14"/>
  <c r="AD853" i="14"/>
  <c r="Y853" i="14"/>
  <c r="AC853" i="14"/>
  <c r="AA837" i="14"/>
  <c r="AA853" i="14"/>
  <c r="AF857" i="14"/>
  <c r="AA785" i="14"/>
  <c r="AF789" i="14"/>
  <c r="AA801" i="14"/>
  <c r="AF805" i="14"/>
  <c r="AA817" i="14"/>
  <c r="AF821" i="14"/>
  <c r="AA833" i="14"/>
  <c r="V863" i="14"/>
  <c r="Z863" i="14"/>
  <c r="AD863" i="14"/>
  <c r="W863" i="14"/>
  <c r="AA863" i="14"/>
  <c r="AE863" i="14"/>
  <c r="AB863" i="14"/>
  <c r="AF863" i="14"/>
  <c r="X863" i="14"/>
  <c r="AF785" i="14"/>
  <c r="AB801" i="14"/>
  <c r="X817" i="14"/>
  <c r="AA845" i="14"/>
  <c r="AC863" i="14"/>
  <c r="AE869" i="14"/>
  <c r="W957" i="14"/>
  <c r="AA957" i="14"/>
  <c r="AE957" i="14"/>
  <c r="Y957" i="14"/>
  <c r="AC957" i="14"/>
  <c r="W973" i="14"/>
  <c r="AA973" i="14"/>
  <c r="AE973" i="14"/>
  <c r="Y973" i="14"/>
  <c r="AC973" i="14"/>
  <c r="W841" i="14"/>
  <c r="W857" i="14"/>
  <c r="W861" i="14"/>
  <c r="V883" i="14"/>
  <c r="Z883" i="14"/>
  <c r="AD883" i="14"/>
  <c r="X883" i="14"/>
  <c r="AB883" i="14"/>
  <c r="AF883" i="14"/>
  <c r="V899" i="14"/>
  <c r="Z899" i="14"/>
  <c r="AD899" i="14"/>
  <c r="X899" i="14"/>
  <c r="AB899" i="14"/>
  <c r="AF899" i="14"/>
  <c r="V915" i="14"/>
  <c r="Z915" i="14"/>
  <c r="AD915" i="14"/>
  <c r="X915" i="14"/>
  <c r="AB915" i="14"/>
  <c r="AF915" i="14"/>
  <c r="V931" i="14"/>
  <c r="Z931" i="14"/>
  <c r="AD931" i="14"/>
  <c r="X931" i="14"/>
  <c r="AB931" i="14"/>
  <c r="AF931" i="14"/>
  <c r="V950" i="14"/>
  <c r="Z950" i="14"/>
  <c r="AD950" i="14"/>
  <c r="X950" i="14"/>
  <c r="AB950" i="14"/>
  <c r="AF950" i="14"/>
  <c r="V958" i="14"/>
  <c r="Z958" i="14"/>
  <c r="AD958" i="14"/>
  <c r="X958" i="14"/>
  <c r="AB958" i="14"/>
  <c r="AF958" i="14"/>
  <c r="V966" i="14"/>
  <c r="Z966" i="14"/>
  <c r="AD966" i="14"/>
  <c r="X966" i="14"/>
  <c r="AB966" i="14"/>
  <c r="AF966" i="14"/>
  <c r="V974" i="14"/>
  <c r="Z974" i="14"/>
  <c r="AD974" i="14"/>
  <c r="X974" i="14"/>
  <c r="AB974" i="14"/>
  <c r="AF974" i="14"/>
  <c r="AC887" i="14"/>
  <c r="AA895" i="14"/>
  <c r="Y903" i="14"/>
  <c r="Z949" i="14"/>
  <c r="AA954" i="14"/>
  <c r="AF957" i="14"/>
  <c r="V965" i="14"/>
  <c r="W970" i="14"/>
  <c r="AB973" i="14"/>
  <c r="AA891" i="14"/>
  <c r="Y899" i="14"/>
  <c r="Y931" i="14"/>
  <c r="W950" i="14"/>
  <c r="AB953" i="14"/>
  <c r="AC958" i="14"/>
  <c r="Y974" i="14"/>
  <c r="AA919" i="14"/>
  <c r="AD973" i="14"/>
  <c r="AE883" i="14"/>
  <c r="AA899" i="14"/>
  <c r="W915" i="14"/>
  <c r="W958" i="14"/>
  <c r="AB961" i="14"/>
  <c r="AC966" i="14"/>
  <c r="V813" i="14"/>
  <c r="Z813" i="14"/>
  <c r="AD813" i="14"/>
  <c r="Y813" i="14"/>
  <c r="AC813" i="14"/>
  <c r="V829" i="14"/>
  <c r="Z829" i="14"/>
  <c r="AD829" i="14"/>
  <c r="Y829" i="14"/>
  <c r="AC829" i="14"/>
  <c r="X865" i="14"/>
  <c r="AB865" i="14"/>
  <c r="AF865" i="14"/>
  <c r="Y865" i="14"/>
  <c r="AC865" i="14"/>
  <c r="Z865" i="14"/>
  <c r="AD865" i="14"/>
  <c r="V865" i="14"/>
  <c r="V871" i="14"/>
  <c r="Z871" i="14"/>
  <c r="AD871" i="14"/>
  <c r="X871" i="14"/>
  <c r="AF871" i="14"/>
  <c r="AA871" i="14"/>
  <c r="AB871" i="14"/>
  <c r="W871" i="14"/>
  <c r="AE871" i="14"/>
  <c r="W813" i="14"/>
  <c r="W829" i="14"/>
  <c r="W953" i="14"/>
  <c r="AA953" i="14"/>
  <c r="AE953" i="14"/>
  <c r="Y953" i="14"/>
  <c r="AC953" i="14"/>
  <c r="W969" i="14"/>
  <c r="AA969" i="14"/>
  <c r="AE969" i="14"/>
  <c r="Y969" i="14"/>
  <c r="AC969" i="14"/>
  <c r="AF813" i="14"/>
  <c r="AB829" i="14"/>
  <c r="V879" i="14"/>
  <c r="Z879" i="14"/>
  <c r="AD879" i="14"/>
  <c r="X879" i="14"/>
  <c r="AB879" i="14"/>
  <c r="AF879" i="14"/>
  <c r="V895" i="14"/>
  <c r="Z895" i="14"/>
  <c r="AD895" i="14"/>
  <c r="X895" i="14"/>
  <c r="AB895" i="14"/>
  <c r="AF895" i="14"/>
  <c r="V911" i="14"/>
  <c r="Z911" i="14"/>
  <c r="AD911" i="14"/>
  <c r="X911" i="14"/>
  <c r="AB911" i="14"/>
  <c r="AF911" i="14"/>
  <c r="V927" i="14"/>
  <c r="Z927" i="14"/>
  <c r="AD927" i="14"/>
  <c r="X927" i="14"/>
  <c r="AB927" i="14"/>
  <c r="AF927" i="14"/>
  <c r="AE895" i="14"/>
  <c r="AA911" i="14"/>
  <c r="W927" i="14"/>
  <c r="AF953" i="14"/>
  <c r="AB969" i="14"/>
  <c r="AC895" i="14"/>
  <c r="AC927" i="14"/>
  <c r="Z953" i="14"/>
  <c r="V969" i="14"/>
  <c r="V777" i="14"/>
  <c r="Z777" i="14"/>
  <c r="AD777" i="14"/>
  <c r="Y777" i="14"/>
  <c r="AC777" i="14"/>
  <c r="V793" i="14"/>
  <c r="Z793" i="14"/>
  <c r="AD793" i="14"/>
  <c r="Y793" i="14"/>
  <c r="AC793" i="14"/>
  <c r="V809" i="14"/>
  <c r="Z809" i="14"/>
  <c r="AD809" i="14"/>
  <c r="Y809" i="14"/>
  <c r="AC809" i="14"/>
  <c r="V825" i="14"/>
  <c r="Z825" i="14"/>
  <c r="AD825" i="14"/>
  <c r="Y825" i="14"/>
  <c r="AC825" i="14"/>
  <c r="AF777" i="14"/>
  <c r="AA789" i="14"/>
  <c r="AF793" i="14"/>
  <c r="AA805" i="14"/>
  <c r="AF809" i="14"/>
  <c r="AA821" i="14"/>
  <c r="AF825" i="14"/>
  <c r="X857" i="14"/>
  <c r="W865" i="14"/>
  <c r="AA849" i="14"/>
  <c r="AB853" i="14"/>
  <c r="Y868" i="14"/>
  <c r="AC868" i="14"/>
  <c r="V868" i="14"/>
  <c r="Z868" i="14"/>
  <c r="AD868" i="14"/>
  <c r="W868" i="14"/>
  <c r="AA868" i="14"/>
  <c r="AE868" i="14"/>
  <c r="X785" i="14"/>
  <c r="AA813" i="14"/>
  <c r="AF817" i="14"/>
  <c r="AA829" i="14"/>
  <c r="W949" i="14"/>
  <c r="AA949" i="14"/>
  <c r="AE949" i="14"/>
  <c r="Y949" i="14"/>
  <c r="AC949" i="14"/>
  <c r="W965" i="14"/>
  <c r="AA965" i="14"/>
  <c r="AE965" i="14"/>
  <c r="Y965" i="14"/>
  <c r="AC965" i="14"/>
  <c r="W777" i="14"/>
  <c r="AE809" i="14"/>
  <c r="AA825" i="14"/>
  <c r="AF829" i="14"/>
  <c r="AE841" i="14"/>
  <c r="V875" i="14"/>
  <c r="Z875" i="14"/>
  <c r="AD875" i="14"/>
  <c r="X875" i="14"/>
  <c r="AB875" i="14"/>
  <c r="AF875" i="14"/>
  <c r="V891" i="14"/>
  <c r="Z891" i="14"/>
  <c r="AD891" i="14"/>
  <c r="X891" i="14"/>
  <c r="AB891" i="14"/>
  <c r="AF891" i="14"/>
  <c r="V907" i="14"/>
  <c r="Z907" i="14"/>
  <c r="AD907" i="14"/>
  <c r="X907" i="14"/>
  <c r="AB907" i="14"/>
  <c r="AF907" i="14"/>
  <c r="V923" i="14"/>
  <c r="Z923" i="14"/>
  <c r="AD923" i="14"/>
  <c r="X923" i="14"/>
  <c r="AB923" i="14"/>
  <c r="AF923" i="14"/>
  <c r="V939" i="14"/>
  <c r="Z939" i="14"/>
  <c r="AD939" i="14"/>
  <c r="X939" i="14"/>
  <c r="AB939" i="14"/>
  <c r="AF939" i="14"/>
  <c r="V954" i="14"/>
  <c r="Z954" i="14"/>
  <c r="AD954" i="14"/>
  <c r="X954" i="14"/>
  <c r="AB954" i="14"/>
  <c r="AF954" i="14"/>
  <c r="V962" i="14"/>
  <c r="Z962" i="14"/>
  <c r="AD962" i="14"/>
  <c r="X962" i="14"/>
  <c r="AB962" i="14"/>
  <c r="AF962" i="14"/>
  <c r="V970" i="14"/>
  <c r="Z970" i="14"/>
  <c r="AD970" i="14"/>
  <c r="X970" i="14"/>
  <c r="AB970" i="14"/>
  <c r="AF970" i="14"/>
  <c r="W879" i="14"/>
  <c r="AE911" i="14"/>
  <c r="AA927" i="14"/>
  <c r="Y935" i="14"/>
  <c r="X957" i="14"/>
  <c r="Y962" i="14"/>
  <c r="AD965" i="14"/>
  <c r="AE970" i="14"/>
  <c r="AA875" i="14"/>
  <c r="Y883" i="14"/>
  <c r="AA907" i="14"/>
  <c r="Y915" i="14"/>
  <c r="AA939" i="14"/>
  <c r="AE950" i="14"/>
  <c r="AA966" i="14"/>
  <c r="AF969" i="14"/>
  <c r="Y879" i="14"/>
  <c r="Y911" i="14"/>
  <c r="Z957" i="14"/>
  <c r="AA962" i="14"/>
  <c r="AF965" i="14"/>
  <c r="V973" i="14"/>
  <c r="Y875" i="14"/>
  <c r="W883" i="14"/>
  <c r="AE915" i="14"/>
  <c r="AC923" i="14"/>
  <c r="AA931" i="14"/>
  <c r="Y939" i="14"/>
  <c r="Y950" i="14"/>
  <c r="AD953" i="14"/>
  <c r="AE958" i="14"/>
  <c r="Z969" i="14"/>
  <c r="AA974" i="14"/>
  <c r="V789" i="14"/>
  <c r="Z789" i="14"/>
  <c r="AD789" i="14"/>
  <c r="Y789" i="14"/>
  <c r="AC789" i="14"/>
  <c r="V805" i="14"/>
  <c r="Z805" i="14"/>
  <c r="AD805" i="14"/>
  <c r="Y805" i="14"/>
  <c r="AC805" i="14"/>
  <c r="V821" i="14"/>
  <c r="Z821" i="14"/>
  <c r="AD821" i="14"/>
  <c r="Y821" i="14"/>
  <c r="AC821" i="14"/>
  <c r="V857" i="14"/>
  <c r="Z857" i="14"/>
  <c r="AD857" i="14"/>
  <c r="Y857" i="14"/>
  <c r="AC857" i="14"/>
  <c r="AE789" i="14"/>
  <c r="AE805" i="14"/>
  <c r="AE821" i="14"/>
  <c r="W837" i="14"/>
  <c r="W853" i="14"/>
  <c r="AB857" i="14"/>
  <c r="AA865" i="14"/>
  <c r="W785" i="14"/>
  <c r="AB789" i="14"/>
  <c r="W801" i="14"/>
  <c r="AB805" i="14"/>
  <c r="W817" i="14"/>
  <c r="AB821" i="14"/>
  <c r="W833" i="14"/>
  <c r="AE849" i="14"/>
  <c r="AF853" i="14"/>
  <c r="X869" i="14"/>
  <c r="AB869" i="14"/>
  <c r="AF869" i="14"/>
  <c r="Z869" i="14"/>
  <c r="AC869" i="14"/>
  <c r="V869" i="14"/>
  <c r="AD869" i="14"/>
  <c r="Y869" i="14"/>
  <c r="AB785" i="14"/>
  <c r="X801" i="14"/>
  <c r="AE813" i="14"/>
  <c r="AE829" i="14"/>
  <c r="W845" i="14"/>
  <c r="Y863" i="14"/>
  <c r="X868" i="14"/>
  <c r="AA869" i="14"/>
  <c r="Y871" i="14"/>
  <c r="W961" i="14"/>
  <c r="AA961" i="14"/>
  <c r="AE961" i="14"/>
  <c r="Y961" i="14"/>
  <c r="AC961" i="14"/>
  <c r="AA777" i="14"/>
  <c r="W793" i="14"/>
  <c r="X813" i="14"/>
  <c r="AE825" i="14"/>
  <c r="X861" i="14"/>
  <c r="AB861" i="14"/>
  <c r="AF861" i="14"/>
  <c r="Y861" i="14"/>
  <c r="AC861" i="14"/>
  <c r="AD861" i="14"/>
  <c r="V861" i="14"/>
  <c r="Z861" i="14"/>
  <c r="V887" i="14"/>
  <c r="Z887" i="14"/>
  <c r="AD887" i="14"/>
  <c r="X887" i="14"/>
  <c r="AB887" i="14"/>
  <c r="AF887" i="14"/>
  <c r="V903" i="14"/>
  <c r="Z903" i="14"/>
  <c r="AD903" i="14"/>
  <c r="X903" i="14"/>
  <c r="AB903" i="14"/>
  <c r="AF903" i="14"/>
  <c r="V919" i="14"/>
  <c r="Z919" i="14"/>
  <c r="AD919" i="14"/>
  <c r="X919" i="14"/>
  <c r="AB919" i="14"/>
  <c r="AF919" i="14"/>
  <c r="V935" i="14"/>
  <c r="Z935" i="14"/>
  <c r="AD935" i="14"/>
  <c r="X935" i="14"/>
  <c r="AB935" i="14"/>
  <c r="AF935" i="14"/>
  <c r="AA879" i="14"/>
  <c r="Y887" i="14"/>
  <c r="W895" i="14"/>
  <c r="AE927" i="14"/>
  <c r="AC935" i="14"/>
  <c r="V949" i="14"/>
  <c r="AB957" i="14"/>
  <c r="X973" i="14"/>
  <c r="AE875" i="14"/>
  <c r="AC883" i="14"/>
  <c r="W891" i="14"/>
  <c r="AE907" i="14"/>
  <c r="AC915" i="14"/>
  <c r="W923" i="14"/>
  <c r="AE939" i="14"/>
  <c r="X953" i="14"/>
  <c r="Y958" i="14"/>
  <c r="AD961" i="14"/>
  <c r="AE966" i="14"/>
  <c r="AC879" i="14"/>
  <c r="W887" i="14"/>
  <c r="AE903" i="14"/>
  <c r="AC911" i="14"/>
  <c r="W919" i="14"/>
  <c r="AE935" i="14"/>
  <c r="X949" i="14"/>
  <c r="Y954" i="14"/>
  <c r="AD957" i="14"/>
  <c r="AE962" i="14"/>
  <c r="Z973" i="14"/>
  <c r="AC875" i="14"/>
  <c r="AA883" i="14"/>
  <c r="Y891" i="14"/>
  <c r="W899" i="14"/>
  <c r="AE931" i="14"/>
  <c r="AC939" i="14"/>
  <c r="AC950" i="14"/>
  <c r="X961" i="14"/>
  <c r="Y966" i="14"/>
  <c r="AD969" i="14"/>
  <c r="AE974" i="14"/>
  <c r="P28" i="14"/>
  <c r="X28" i="14" s="1"/>
  <c r="AF17" i="14"/>
  <c r="P11" i="14"/>
  <c r="AF34" i="14"/>
  <c r="AL34" i="14" s="1"/>
  <c r="AB23" i="14"/>
  <c r="AC23" i="14"/>
  <c r="W23" i="14"/>
  <c r="AE23" i="14"/>
  <c r="Z23" i="14"/>
  <c r="U23" i="14"/>
  <c r="V23" i="14"/>
  <c r="AD23" i="14"/>
  <c r="AA23" i="14"/>
  <c r="Y23" i="14"/>
  <c r="AC6" i="14"/>
  <c r="U6" i="14"/>
  <c r="AB6" i="14"/>
  <c r="AE6" i="14"/>
  <c r="AA6" i="14"/>
  <c r="W6" i="14"/>
  <c r="Z6" i="14"/>
  <c r="V6" i="14"/>
  <c r="AD6" i="14"/>
  <c r="AF20" i="14"/>
  <c r="AP20" i="14" s="1"/>
  <c r="AE30" i="14"/>
  <c r="AA30" i="14"/>
  <c r="W30" i="14"/>
  <c r="Z30" i="14"/>
  <c r="U30" i="14"/>
  <c r="AD30" i="14"/>
  <c r="Y30" i="14"/>
  <c r="AC30" i="14"/>
  <c r="AB30" i="14"/>
  <c r="V30" i="14"/>
  <c r="X23" i="14"/>
  <c r="AF8" i="14"/>
  <c r="AK8" i="14" s="1"/>
  <c r="AB19" i="14"/>
  <c r="AA19" i="14"/>
  <c r="V19" i="14"/>
  <c r="AE19" i="14"/>
  <c r="Z19" i="14"/>
  <c r="U19" i="14"/>
  <c r="AD19" i="14"/>
  <c r="AC19" i="14"/>
  <c r="W19" i="14"/>
  <c r="P16" i="14"/>
  <c r="X6" i="14"/>
  <c r="AJ20" i="14"/>
  <c r="AV20" i="14" s="1"/>
  <c r="AB14" i="14"/>
  <c r="AE14" i="14"/>
  <c r="AA14" i="14"/>
  <c r="W14" i="14"/>
  <c r="AD14" i="14"/>
  <c r="Z14" i="14"/>
  <c r="V14" i="14"/>
  <c r="Y14" i="14"/>
  <c r="U14" i="14"/>
  <c r="AC14" i="14"/>
  <c r="Y6" i="14"/>
  <c r="AF18" i="14"/>
  <c r="AP18" i="14" s="1"/>
  <c r="P42" i="14"/>
  <c r="X42" i="14" s="1"/>
  <c r="AE35" i="14"/>
  <c r="AA35" i="14"/>
  <c r="W35" i="14"/>
  <c r="AD35" i="14"/>
  <c r="Y35" i="14"/>
  <c r="AC35" i="14"/>
  <c r="Z35" i="14"/>
  <c r="V35" i="14"/>
  <c r="U35" i="14"/>
  <c r="AB35" i="14"/>
  <c r="AO34" i="14"/>
  <c r="AX34" i="14" s="1"/>
  <c r="AE26" i="14"/>
  <c r="AA26" i="14"/>
  <c r="W26" i="14"/>
  <c r="AC26" i="14"/>
  <c r="Z26" i="14"/>
  <c r="U26" i="14"/>
  <c r="AD26" i="14"/>
  <c r="AB26" i="14"/>
  <c r="Y26" i="14"/>
  <c r="V26" i="14"/>
  <c r="AF21" i="14"/>
  <c r="AH21" i="14" s="1"/>
  <c r="AC33" i="14"/>
  <c r="U33" i="14"/>
  <c r="AD33" i="14"/>
  <c r="AB33" i="14"/>
  <c r="V33" i="14"/>
  <c r="AA33" i="14"/>
  <c r="Z33" i="14"/>
  <c r="W33" i="14"/>
  <c r="AE33" i="14"/>
  <c r="X26" i="14"/>
  <c r="AF13" i="14"/>
  <c r="AO13" i="14" s="1"/>
  <c r="AX13" i="14" s="1"/>
  <c r="P40" i="14"/>
  <c r="P38" i="14"/>
  <c r="AB5" i="14"/>
  <c r="AE5" i="14"/>
  <c r="AA5" i="14"/>
  <c r="W5" i="14"/>
  <c r="AD5" i="14"/>
  <c r="Z5" i="14"/>
  <c r="V5" i="14"/>
  <c r="Y5" i="14"/>
  <c r="U5" i="14"/>
  <c r="AC5" i="14"/>
  <c r="AB9" i="14"/>
  <c r="AE9" i="14"/>
  <c r="AA9" i="14"/>
  <c r="W9" i="14"/>
  <c r="AD9" i="14"/>
  <c r="Z9" i="14"/>
  <c r="V9" i="14"/>
  <c r="U9" i="14"/>
  <c r="AC9" i="14"/>
  <c r="Y9" i="14"/>
  <c r="AC10" i="14"/>
  <c r="U10" i="14"/>
  <c r="AB10" i="14"/>
  <c r="AE10" i="14"/>
  <c r="AA10" i="14"/>
  <c r="W10" i="14"/>
  <c r="AD10" i="14"/>
  <c r="V10" i="14"/>
  <c r="Z10" i="14"/>
  <c r="X5" i="14"/>
  <c r="X19" i="14"/>
  <c r="AC15" i="14"/>
  <c r="U15" i="14"/>
  <c r="AB15" i="14"/>
  <c r="AE15" i="14"/>
  <c r="AA15" i="14"/>
  <c r="W15" i="14"/>
  <c r="V15" i="14"/>
  <c r="AD15" i="14"/>
  <c r="Z15" i="14"/>
  <c r="P27" i="14"/>
  <c r="X27" i="14" s="1"/>
  <c r="X14" i="14"/>
  <c r="Y33" i="14"/>
  <c r="AF37" i="14"/>
  <c r="P24" i="14"/>
  <c r="X24" i="14" s="1"/>
  <c r="X33" i="14"/>
  <c r="P29" i="14"/>
  <c r="AB32" i="14"/>
  <c r="AA32" i="14"/>
  <c r="V32" i="14"/>
  <c r="AD32" i="14"/>
  <c r="W32" i="14"/>
  <c r="AC32" i="14"/>
  <c r="U32" i="14"/>
  <c r="Z32" i="14"/>
  <c r="AE32" i="14"/>
  <c r="Y32" i="14"/>
  <c r="P36" i="14"/>
  <c r="X36" i="14" s="1"/>
  <c r="AQ17" i="14"/>
  <c r="AU17" i="14" s="1"/>
  <c r="P25" i="14"/>
  <c r="X25" i="14" s="1"/>
  <c r="Y10" i="14"/>
  <c r="X15" i="14"/>
  <c r="P7" i="14"/>
  <c r="X7" i="14" s="1"/>
  <c r="DN896" i="14" l="1"/>
  <c r="DS872" i="14"/>
  <c r="DN865" i="14"/>
  <c r="AF31" i="14"/>
  <c r="AK31" i="14" s="1"/>
  <c r="DX881" i="14"/>
  <c r="DU896" i="14"/>
  <c r="DN800" i="14"/>
  <c r="DT1101" i="14"/>
  <c r="DR1035" i="14"/>
  <c r="DX1025" i="14"/>
  <c r="DX1021" i="14"/>
  <c r="DN923" i="14"/>
  <c r="DN1075" i="14"/>
  <c r="DT909" i="14"/>
  <c r="DS862" i="14"/>
  <c r="DN893" i="14"/>
  <c r="DX878" i="14"/>
  <c r="DP822" i="14"/>
  <c r="DS1115" i="14"/>
  <c r="DS1063" i="14"/>
  <c r="DX1027" i="14"/>
  <c r="DX1019" i="14"/>
  <c r="DN1055" i="14"/>
  <c r="DM872" i="14"/>
  <c r="DP836" i="14"/>
  <c r="DX886" i="14"/>
  <c r="DX910" i="14"/>
  <c r="DS890" i="14"/>
  <c r="DQ868" i="14"/>
  <c r="DS817" i="14"/>
  <c r="DX857" i="14"/>
  <c r="DU796" i="14"/>
  <c r="CX868" i="14"/>
  <c r="DN822" i="14"/>
  <c r="DP794" i="14"/>
  <c r="DR1101" i="14"/>
  <c r="DP1039" i="14"/>
  <c r="DT1026" i="14"/>
  <c r="DM848" i="14"/>
  <c r="DT790" i="14"/>
  <c r="DT891" i="14"/>
  <c r="DT819" i="14"/>
  <c r="DS1079" i="14"/>
  <c r="DR955" i="14"/>
  <c r="DT927" i="14"/>
  <c r="DX884" i="14"/>
  <c r="DQ878" i="14"/>
  <c r="DT880" i="14"/>
  <c r="DQ796" i="14"/>
  <c r="DX1050" i="14"/>
  <c r="DV1050" i="14"/>
  <c r="DU1045" i="14"/>
  <c r="DR1022" i="14"/>
  <c r="DR1018" i="14"/>
  <c r="DS1018" i="14"/>
  <c r="DN1009" i="14"/>
  <c r="DO868" i="14"/>
  <c r="DQ934" i="14"/>
  <c r="DR827" i="14"/>
  <c r="DR856" i="14"/>
  <c r="DV825" i="14"/>
  <c r="DX842" i="14"/>
  <c r="DT1118" i="14"/>
  <c r="DV1105" i="14"/>
  <c r="DP1105" i="14"/>
  <c r="DS1100" i="14"/>
  <c r="DP1094" i="14"/>
  <c r="DT1085" i="14"/>
  <c r="DN1035" i="14"/>
  <c r="DX848" i="14"/>
  <c r="DU800" i="14"/>
  <c r="DS887" i="14"/>
  <c r="DN887" i="14"/>
  <c r="DN830" i="14"/>
  <c r="DO873" i="14"/>
  <c r="DN821" i="14"/>
  <c r="DS901" i="14"/>
  <c r="DP831" i="14"/>
  <c r="DU953" i="14"/>
  <c r="DP1019" i="14"/>
  <c r="DS774" i="14"/>
  <c r="DT910" i="14"/>
  <c r="DP830" i="14"/>
  <c r="DX806" i="14"/>
  <c r="DP868" i="14"/>
  <c r="DR934" i="14"/>
  <c r="DR915" i="14"/>
  <c r="DX805" i="14"/>
  <c r="DN802" i="14"/>
  <c r="DU855" i="14"/>
  <c r="DO825" i="14"/>
  <c r="DU820" i="14"/>
  <c r="DU803" i="14"/>
  <c r="DX874" i="14"/>
  <c r="DN848" i="14"/>
  <c r="DM835" i="14"/>
  <c r="DU929" i="14"/>
  <c r="DP929" i="14"/>
  <c r="DM912" i="14"/>
  <c r="DM902" i="14"/>
  <c r="DX891" i="14"/>
  <c r="DV887" i="14"/>
  <c r="DX861" i="14"/>
  <c r="DN904" i="14"/>
  <c r="DM904" i="14"/>
  <c r="DX885" i="14"/>
  <c r="DN936" i="14"/>
  <c r="DR928" i="14"/>
  <c r="DR906" i="14"/>
  <c r="DV859" i="14"/>
  <c r="DO807" i="14"/>
  <c r="DS814" i="14"/>
  <c r="DS793" i="14"/>
  <c r="DM793" i="14"/>
  <c r="DX856" i="14"/>
  <c r="DS927" i="14"/>
  <c r="DX903" i="14"/>
  <c r="DP888" i="14"/>
  <c r="DR865" i="14"/>
  <c r="DS832" i="14"/>
  <c r="DS831" i="14"/>
  <c r="DT803" i="14"/>
  <c r="DT802" i="14"/>
  <c r="DR910" i="14"/>
  <c r="DN906" i="14"/>
  <c r="DQ899" i="14"/>
  <c r="DN882" i="14"/>
  <c r="DO827" i="14"/>
  <c r="DQ809" i="14"/>
  <c r="DU806" i="14"/>
  <c r="DN935" i="14"/>
  <c r="DQ855" i="14"/>
  <c r="DS813" i="14"/>
  <c r="DU802" i="14"/>
  <c r="DP849" i="14"/>
  <c r="DS846" i="14"/>
  <c r="DT828" i="14"/>
  <c r="DQ839" i="14"/>
  <c r="DO926" i="14"/>
  <c r="DT923" i="14"/>
  <c r="DX919" i="14"/>
  <c r="DN908" i="14"/>
  <c r="DT885" i="14"/>
  <c r="DT914" i="14"/>
  <c r="DQ807" i="14"/>
  <c r="DQ928" i="14"/>
  <c r="DX847" i="14"/>
  <c r="DR841" i="14"/>
  <c r="DU815" i="14"/>
  <c r="DX866" i="14"/>
  <c r="DN838" i="14"/>
  <c r="DV930" i="14"/>
  <c r="DV913" i="14"/>
  <c r="DO913" i="14"/>
  <c r="DS909" i="14"/>
  <c r="DV903" i="14"/>
  <c r="DO884" i="14"/>
  <c r="DU884" i="14"/>
  <c r="DR896" i="14"/>
  <c r="DO832" i="14"/>
  <c r="DS853" i="14"/>
  <c r="DX791" i="14"/>
  <c r="DP779" i="14"/>
  <c r="DR852" i="14"/>
  <c r="DP887" i="14"/>
  <c r="DO850" i="14"/>
  <c r="DP818" i="14"/>
  <c r="DP801" i="14"/>
  <c r="DQ843" i="14"/>
  <c r="DP901" i="14"/>
  <c r="DN901" i="14"/>
  <c r="DT780" i="14"/>
  <c r="DN921" i="14"/>
  <c r="DT916" i="14"/>
  <c r="DR872" i="14"/>
  <c r="DN868" i="14"/>
  <c r="DT840" i="14"/>
  <c r="DM840" i="14"/>
  <c r="DM925" i="14"/>
  <c r="DS922" i="14"/>
  <c r="DX882" i="14"/>
  <c r="DO860" i="14"/>
  <c r="DP1114" i="14"/>
  <c r="DS967" i="14"/>
  <c r="DT1067" i="14"/>
  <c r="DR1100" i="14"/>
  <c r="DT1009" i="14"/>
  <c r="DN1004" i="14"/>
  <c r="DV994" i="14"/>
  <c r="DV986" i="14"/>
  <c r="DO1034" i="14"/>
  <c r="DR977" i="14"/>
  <c r="DO968" i="14"/>
  <c r="DO1065" i="14"/>
  <c r="DS1035" i="14"/>
  <c r="DO1104" i="14"/>
  <c r="DX1092" i="14"/>
  <c r="DP1047" i="14"/>
  <c r="DP1043" i="14"/>
  <c r="DP1101" i="14"/>
  <c r="DN1101" i="14"/>
  <c r="DX1100" i="14"/>
  <c r="DV1066" i="14"/>
  <c r="DM1025" i="14"/>
  <c r="DP999" i="14"/>
  <c r="DO986" i="14"/>
  <c r="DV980" i="14"/>
  <c r="DQ980" i="14"/>
  <c r="DP980" i="14"/>
  <c r="DU1009" i="14"/>
  <c r="DU1005" i="14"/>
  <c r="DM1092" i="14"/>
  <c r="DS1075" i="14"/>
  <c r="DO1070" i="14"/>
  <c r="DR1058" i="14"/>
  <c r="DV1047" i="14"/>
  <c r="DS1043" i="14"/>
  <c r="DR1043" i="14"/>
  <c r="DS1034" i="14"/>
  <c r="DP970" i="14"/>
  <c r="DV968" i="14"/>
  <c r="DR1115" i="14"/>
  <c r="DX1063" i="14"/>
  <c r="DN1062" i="14"/>
  <c r="DX1046" i="14"/>
  <c r="DT1042" i="14"/>
  <c r="DX1037" i="14"/>
  <c r="DR1027" i="14"/>
  <c r="DO1090" i="14"/>
  <c r="DT1050" i="14"/>
  <c r="DX1031" i="14"/>
  <c r="DO1022" i="14"/>
  <c r="DQ1035" i="14"/>
  <c r="DN1122" i="14"/>
  <c r="DP1117" i="14"/>
  <c r="DO1101" i="14"/>
  <c r="DR1066" i="14"/>
  <c r="DT1013" i="14"/>
  <c r="DN1012" i="14"/>
  <c r="DV1008" i="14"/>
  <c r="DR999" i="14"/>
  <c r="DN994" i="14"/>
  <c r="DP971" i="14"/>
  <c r="DR981" i="14"/>
  <c r="DS1109" i="14"/>
  <c r="DV1070" i="14"/>
  <c r="DR1047" i="14"/>
  <c r="DO1043" i="14"/>
  <c r="DO963" i="14"/>
  <c r="DQ975" i="14"/>
  <c r="DO1115" i="14"/>
  <c r="DX1082" i="14"/>
  <c r="DP1078" i="14"/>
  <c r="DS1023" i="14"/>
  <c r="DT1019" i="14"/>
  <c r="DX972" i="14"/>
  <c r="DX1105" i="14"/>
  <c r="DO1008" i="14"/>
  <c r="DX999" i="14"/>
  <c r="DX998" i="14"/>
  <c r="DT949" i="14"/>
  <c r="DO949" i="14"/>
  <c r="DT1121" i="14"/>
  <c r="DN1109" i="14"/>
  <c r="DN1104" i="14"/>
  <c r="DR1092" i="14"/>
  <c r="DR1083" i="14"/>
  <c r="DM1070" i="14"/>
  <c r="DN1058" i="14"/>
  <c r="DT1038" i="14"/>
  <c r="DQ974" i="14"/>
  <c r="DX967" i="14"/>
  <c r="DT981" i="14"/>
  <c r="DO1058" i="14"/>
  <c r="DR968" i="14"/>
  <c r="DO959" i="14"/>
  <c r="DV955" i="14"/>
  <c r="DQ970" i="14"/>
  <c r="DM1120" i="14"/>
  <c r="DU1115" i="14"/>
  <c r="DM1097" i="14"/>
  <c r="DO1078" i="14"/>
  <c r="DS1074" i="14"/>
  <c r="DV1019" i="14"/>
  <c r="DX976" i="14"/>
  <c r="DR962" i="14"/>
  <c r="DO1086" i="14"/>
  <c r="DV1067" i="14"/>
  <c r="DX1055" i="14"/>
  <c r="DV1026" i="14"/>
  <c r="DM1022" i="14"/>
  <c r="DO1000" i="14"/>
  <c r="DT1119" i="14"/>
  <c r="DR965" i="14"/>
  <c r="DU995" i="14"/>
  <c r="DP1009" i="14"/>
  <c r="DR1013" i="14"/>
  <c r="DQ1060" i="14"/>
  <c r="DV1082" i="14"/>
  <c r="DO1074" i="14"/>
  <c r="DN1042" i="14"/>
  <c r="DV1027" i="14"/>
  <c r="DS990" i="14"/>
  <c r="DV954" i="14"/>
  <c r="DP1090" i="14"/>
  <c r="DV1005" i="14"/>
  <c r="DX1067" i="14"/>
  <c r="DQ1009" i="14"/>
  <c r="DM971" i="14"/>
  <c r="DU962" i="14"/>
  <c r="DT962" i="14"/>
  <c r="DS958" i="14"/>
  <c r="DT954" i="14"/>
  <c r="DX1114" i="14"/>
  <c r="DS1067" i="14"/>
  <c r="DN1067" i="14"/>
  <c r="DO1018" i="14"/>
  <c r="DN1100" i="14"/>
  <c r="DV1039" i="14"/>
  <c r="DN1123" i="14"/>
  <c r="DN1110" i="14"/>
  <c r="DV1058" i="14"/>
  <c r="DR963" i="14"/>
  <c r="DV1095" i="14"/>
  <c r="DR1001" i="14"/>
  <c r="DN1063" i="14"/>
  <c r="DV1023" i="14"/>
  <c r="DN1019" i="14"/>
  <c r="DV1090" i="14"/>
  <c r="DT1031" i="14"/>
  <c r="DR1026" i="14"/>
  <c r="DN982" i="14"/>
  <c r="DN1014" i="14"/>
  <c r="DR980" i="14"/>
  <c r="DU1108" i="14"/>
  <c r="DU966" i="14"/>
  <c r="DS1071" i="14"/>
  <c r="DV973" i="14"/>
  <c r="DN950" i="14"/>
  <c r="DQ1091" i="14"/>
  <c r="DP1095" i="14"/>
  <c r="DS1092" i="14"/>
  <c r="DV1083" i="14"/>
  <c r="DN1079" i="14"/>
  <c r="DS963" i="14"/>
  <c r="DN963" i="14"/>
  <c r="DO955" i="14"/>
  <c r="DO1124" i="14"/>
  <c r="DS1097" i="14"/>
  <c r="DS1096" i="14"/>
  <c r="DV1063" i="14"/>
  <c r="DX1014" i="14"/>
  <c r="DP1119" i="14"/>
  <c r="DR1086" i="14"/>
  <c r="DM1086" i="14"/>
  <c r="DN1000" i="14"/>
  <c r="DS1094" i="14"/>
  <c r="DP1091" i="14"/>
  <c r="DV1054" i="14"/>
  <c r="DN1039" i="14"/>
  <c r="DP1037" i="14"/>
  <c r="DV1030" i="14"/>
  <c r="DO999" i="14"/>
  <c r="DU1123" i="14"/>
  <c r="DT1079" i="14"/>
  <c r="DT1075" i="14"/>
  <c r="DX1047" i="14"/>
  <c r="DN1043" i="14"/>
  <c r="DQ971" i="14"/>
  <c r="DN1115" i="14"/>
  <c r="DO1063" i="14"/>
  <c r="DO1019" i="14"/>
  <c r="DV1014" i="14"/>
  <c r="DR976" i="14"/>
  <c r="DV967" i="14"/>
  <c r="DR954" i="14"/>
  <c r="DU956" i="14"/>
  <c r="DX1104" i="14"/>
  <c r="DO1092" i="14"/>
  <c r="DO1096" i="14"/>
  <c r="DO1087" i="14"/>
  <c r="DN1082" i="14"/>
  <c r="DT1062" i="14"/>
  <c r="DT1046" i="14"/>
  <c r="DP1042" i="14"/>
  <c r="DN1027" i="14"/>
  <c r="DP966" i="14"/>
  <c r="DV1055" i="14"/>
  <c r="DS1031" i="14"/>
  <c r="DX973" i="14"/>
  <c r="DX985" i="14"/>
  <c r="DQ1088" i="14"/>
  <c r="DP1075" i="14"/>
  <c r="DN968" i="14"/>
  <c r="DP959" i="14"/>
  <c r="DV959" i="14"/>
  <c r="DX1115" i="14"/>
  <c r="DP1115" i="14"/>
  <c r="DV1046" i="14"/>
  <c r="DO1023" i="14"/>
  <c r="DR982" i="14"/>
  <c r="DS1005" i="14"/>
  <c r="DT1124" i="14"/>
  <c r="DN1107" i="14"/>
  <c r="DR1079" i="14"/>
  <c r="DR1075" i="14"/>
  <c r="DP1016" i="14"/>
  <c r="DT1007" i="14"/>
  <c r="DS1003" i="14"/>
  <c r="DS992" i="14"/>
  <c r="DN972" i="14"/>
  <c r="DN1124" i="14"/>
  <c r="DP1067" i="14"/>
  <c r="DQ1000" i="14"/>
  <c r="DM995" i="14"/>
  <c r="DN965" i="14"/>
  <c r="DQ1095" i="14"/>
  <c r="DU1124" i="14"/>
  <c r="DS1107" i="14"/>
  <c r="DU1125" i="14"/>
  <c r="DS1095" i="14"/>
  <c r="DU1109" i="14"/>
  <c r="DU1043" i="14"/>
  <c r="DQ1108" i="14"/>
  <c r="DR1095" i="14"/>
  <c r="DU1092" i="14"/>
  <c r="DQ1020" i="14"/>
  <c r="DR1107" i="14"/>
  <c r="DP791" i="14"/>
  <c r="DQ871" i="14"/>
  <c r="DQ912" i="14"/>
  <c r="DU926" i="14"/>
  <c r="DO939" i="14"/>
  <c r="DU860" i="14"/>
  <c r="DQ921" i="14"/>
  <c r="DU801" i="14"/>
  <c r="DX844" i="14"/>
  <c r="DR864" i="14"/>
  <c r="DP1014" i="14"/>
  <c r="DP1112" i="14"/>
  <c r="DU886" i="14"/>
  <c r="DX863" i="14"/>
  <c r="DQ1067" i="14"/>
  <c r="DU1068" i="14"/>
  <c r="DP807" i="14"/>
  <c r="DO1073" i="14"/>
  <c r="DP957" i="14"/>
  <c r="DS860" i="14"/>
  <c r="DO1026" i="14"/>
  <c r="DN837" i="14"/>
  <c r="DU913" i="14"/>
  <c r="DX817" i="14"/>
  <c r="DR1050" i="14"/>
  <c r="DN1050" i="14"/>
  <c r="DT900" i="14"/>
  <c r="DV1018" i="14"/>
  <c r="DP880" i="14"/>
  <c r="DV776" i="14"/>
  <c r="DO995" i="14"/>
  <c r="DM1087" i="14"/>
  <c r="DU911" i="14"/>
  <c r="DM893" i="14"/>
  <c r="DT827" i="14"/>
  <c r="DM1019" i="14"/>
  <c r="DT872" i="14"/>
  <c r="DX1070" i="14"/>
  <c r="DP1022" i="14"/>
  <c r="DT888" i="14"/>
  <c r="DS934" i="14"/>
  <c r="DP907" i="14"/>
  <c r="DN831" i="14"/>
  <c r="DP813" i="14"/>
  <c r="DS805" i="14"/>
  <c r="DV851" i="14"/>
  <c r="DO794" i="14"/>
  <c r="DS867" i="14"/>
  <c r="DN846" i="14"/>
  <c r="DP789" i="14"/>
  <c r="DO1049" i="14"/>
  <c r="DS986" i="14"/>
  <c r="DS980" i="14"/>
  <c r="DQ956" i="14"/>
  <c r="DT874" i="14"/>
  <c r="DM839" i="14"/>
  <c r="DQ781" i="14"/>
  <c r="DS1091" i="14"/>
  <c r="DS891" i="14"/>
  <c r="DN883" i="14"/>
  <c r="DP940" i="14"/>
  <c r="DS936" i="14"/>
  <c r="DN914" i="14"/>
  <c r="DU829" i="14"/>
  <c r="DQ1120" i="14"/>
  <c r="DP843" i="14"/>
  <c r="DM1126" i="14"/>
  <c r="DO1121" i="14"/>
  <c r="DR1109" i="14"/>
  <c r="DS1083" i="14"/>
  <c r="DQ1053" i="14"/>
  <c r="DX1038" i="14"/>
  <c r="DN1038" i="14"/>
  <c r="DR1034" i="14"/>
  <c r="DT972" i="14"/>
  <c r="DO972" i="14"/>
  <c r="DR815" i="14"/>
  <c r="DN870" i="14"/>
  <c r="DT884" i="14"/>
  <c r="DT862" i="14"/>
  <c r="DO862" i="14"/>
  <c r="DN932" i="14"/>
  <c r="DN915" i="14"/>
  <c r="DX915" i="14"/>
  <c r="DM1078" i="14"/>
  <c r="DN1074" i="14"/>
  <c r="DT1114" i="14"/>
  <c r="DO1113" i="14"/>
  <c r="DN1086" i="14"/>
  <c r="DP890" i="14"/>
  <c r="DQ784" i="14"/>
  <c r="DO911" i="14"/>
  <c r="DR830" i="14"/>
  <c r="DU808" i="14"/>
  <c r="DP808" i="14"/>
  <c r="DQ940" i="14"/>
  <c r="DQ1079" i="14"/>
  <c r="DQ1033" i="14"/>
  <c r="DQ982" i="14"/>
  <c r="DU880" i="14"/>
  <c r="DV1122" i="14"/>
  <c r="DV1100" i="14"/>
  <c r="DQ1089" i="14"/>
  <c r="DX1060" i="14"/>
  <c r="DS1059" i="14"/>
  <c r="DU1025" i="14"/>
  <c r="DT999" i="14"/>
  <c r="DP994" i="14"/>
  <c r="DO980" i="14"/>
  <c r="DT979" i="14"/>
  <c r="DX790" i="14"/>
  <c r="DN839" i="14"/>
  <c r="DQ887" i="14"/>
  <c r="DT844" i="14"/>
  <c r="DR940" i="14"/>
  <c r="DO801" i="14"/>
  <c r="DU992" i="14"/>
  <c r="DO1109" i="14"/>
  <c r="DP1058" i="14"/>
  <c r="DN997" i="14"/>
  <c r="DP995" i="14"/>
  <c r="DP992" i="14"/>
  <c r="DT978" i="14"/>
  <c r="DV972" i="14"/>
  <c r="DU963" i="14"/>
  <c r="DT870" i="14"/>
  <c r="DR866" i="14"/>
  <c r="DP866" i="14"/>
  <c r="DN920" i="14"/>
  <c r="DM909" i="14"/>
  <c r="DS931" i="14"/>
  <c r="DN918" i="14"/>
  <c r="DT915" i="14"/>
  <c r="DR901" i="14"/>
  <c r="DR900" i="14"/>
  <c r="DM900" i="14"/>
  <c r="DX858" i="14"/>
  <c r="DS858" i="14"/>
  <c r="DX841" i="14"/>
  <c r="DV831" i="14"/>
  <c r="DS828" i="14"/>
  <c r="DS981" i="14"/>
  <c r="DM821" i="14"/>
  <c r="DR799" i="14"/>
  <c r="DU845" i="14"/>
  <c r="DV912" i="14"/>
  <c r="DU927" i="14"/>
  <c r="DX855" i="14"/>
  <c r="DV937" i="14"/>
  <c r="DX907" i="14"/>
  <c r="DQ834" i="14"/>
  <c r="DN828" i="14"/>
  <c r="DN877" i="14"/>
  <c r="DO845" i="14"/>
  <c r="DQ794" i="14"/>
  <c r="DT792" i="14"/>
  <c r="DR776" i="14"/>
  <c r="DS1117" i="14"/>
  <c r="DM1101" i="14"/>
  <c r="DQ1076" i="14"/>
  <c r="DS1066" i="14"/>
  <c r="DM1054" i="14"/>
  <c r="DS1017" i="14"/>
  <c r="DR994" i="14"/>
  <c r="DR952" i="14"/>
  <c r="DM952" i="14"/>
  <c r="DX939" i="14"/>
  <c r="DO833" i="14"/>
  <c r="DQ787" i="14"/>
  <c r="DV784" i="14"/>
  <c r="DP926" i="14"/>
  <c r="DP923" i="14"/>
  <c r="DV1013" i="14"/>
  <c r="DT904" i="14"/>
  <c r="DR885" i="14"/>
  <c r="DP936" i="14"/>
  <c r="DN917" i="14"/>
  <c r="DM905" i="14"/>
  <c r="DQ895" i="14"/>
  <c r="DO829" i="14"/>
  <c r="DM804" i="14"/>
  <c r="DO804" i="14"/>
  <c r="DQ927" i="14"/>
  <c r="DX819" i="14"/>
  <c r="DM819" i="14"/>
  <c r="DT801" i="14"/>
  <c r="DU847" i="14"/>
  <c r="DR843" i="14"/>
  <c r="DT785" i="14"/>
  <c r="DX778" i="14"/>
  <c r="DP1123" i="14"/>
  <c r="DR1121" i="14"/>
  <c r="DT1110" i="14"/>
  <c r="DU1104" i="14"/>
  <c r="DO1099" i="14"/>
  <c r="DX1079" i="14"/>
  <c r="DX1075" i="14"/>
  <c r="DS1070" i="14"/>
  <c r="DM1058" i="14"/>
  <c r="DX1053" i="14"/>
  <c r="DP1038" i="14"/>
  <c r="DX1029" i="14"/>
  <c r="DT1020" i="14"/>
  <c r="DT1011" i="14"/>
  <c r="DR972" i="14"/>
  <c r="DQ955" i="14"/>
  <c r="DM815" i="14"/>
  <c r="DU873" i="14"/>
  <c r="DP870" i="14"/>
  <c r="DV870" i="14"/>
  <c r="DN866" i="14"/>
  <c r="DQ866" i="14"/>
  <c r="DO930" i="14"/>
  <c r="DX930" i="14"/>
  <c r="DN894" i="14"/>
  <c r="DO892" i="14"/>
  <c r="DM896" i="14"/>
  <c r="DU893" i="14"/>
  <c r="DS780" i="14"/>
  <c r="DN1097" i="14"/>
  <c r="DX1087" i="14"/>
  <c r="DR1082" i="14"/>
  <c r="DU1078" i="14"/>
  <c r="DT1078" i="14"/>
  <c r="DV1074" i="14"/>
  <c r="DP1073" i="14"/>
  <c r="DQ1073" i="14"/>
  <c r="DQ1069" i="14"/>
  <c r="DM1068" i="14"/>
  <c r="DS1062" i="14"/>
  <c r="DN1046" i="14"/>
  <c r="DS1046" i="14"/>
  <c r="DO1042" i="14"/>
  <c r="DU967" i="14"/>
  <c r="DO967" i="14"/>
  <c r="DO954" i="14"/>
  <c r="DM928" i="14"/>
  <c r="DN899" i="14"/>
  <c r="DV830" i="14"/>
  <c r="DR806" i="14"/>
  <c r="DX876" i="14"/>
  <c r="DS989" i="14"/>
  <c r="DN989" i="14"/>
  <c r="DT971" i="14"/>
  <c r="DR967" i="14"/>
  <c r="DV958" i="14"/>
  <c r="DT837" i="14"/>
  <c r="DU938" i="14"/>
  <c r="DO806" i="14"/>
  <c r="DN796" i="14"/>
  <c r="DQ953" i="14"/>
  <c r="DV1114" i="14"/>
  <c r="DX1102" i="14"/>
  <c r="DU1090" i="14"/>
  <c r="DU1086" i="14"/>
  <c r="DQ1061" i="14"/>
  <c r="DP1061" i="14"/>
  <c r="DU872" i="14"/>
  <c r="DP882" i="14"/>
  <c r="DN927" i="14"/>
  <c r="DX927" i="14"/>
  <c r="DX909" i="14"/>
  <c r="DS903" i="14"/>
  <c r="DX892" i="14"/>
  <c r="DS888" i="14"/>
  <c r="DV884" i="14"/>
  <c r="DQ884" i="14"/>
  <c r="DP862" i="14"/>
  <c r="DV889" i="14"/>
  <c r="DS900" i="14"/>
  <c r="DO857" i="14"/>
  <c r="DT800" i="14"/>
  <c r="DQ800" i="14"/>
  <c r="DT786" i="14"/>
  <c r="DR1097" i="14"/>
  <c r="DR1096" i="14"/>
  <c r="DU1082" i="14"/>
  <c r="DU1073" i="14"/>
  <c r="DU1069" i="14"/>
  <c r="DT1051" i="14"/>
  <c r="DU1037" i="14"/>
  <c r="DQ1023" i="14"/>
  <c r="DN1001" i="14"/>
  <c r="DX991" i="14"/>
  <c r="DT989" i="14"/>
  <c r="DO984" i="14"/>
  <c r="DN984" i="14"/>
  <c r="DX984" i="14"/>
  <c r="DO976" i="14"/>
  <c r="DN967" i="14"/>
  <c r="DN774" i="14"/>
  <c r="DX774" i="14"/>
  <c r="DS1123" i="14"/>
  <c r="DM921" i="14"/>
  <c r="DN916" i="14"/>
  <c r="DQ938" i="14"/>
  <c r="DU830" i="14"/>
  <c r="DT806" i="14"/>
  <c r="DU894" i="14"/>
  <c r="DR876" i="14"/>
  <c r="DT856" i="14"/>
  <c r="DU821" i="14"/>
  <c r="DU981" i="14"/>
  <c r="DU779" i="14"/>
  <c r="DO1102" i="14"/>
  <c r="DM1061" i="14"/>
  <c r="DP1050" i="14"/>
  <c r="DQ1026" i="14"/>
  <c r="DM1018" i="14"/>
  <c r="DX1005" i="14"/>
  <c r="DU965" i="14"/>
  <c r="DO965" i="14"/>
  <c r="DQ961" i="14"/>
  <c r="DU817" i="14"/>
  <c r="DO841" i="14"/>
  <c r="DM922" i="14"/>
  <c r="DU890" i="14"/>
  <c r="DR882" i="14"/>
  <c r="DQ860" i="14"/>
  <c r="DS925" i="14"/>
  <c r="AF39" i="14"/>
  <c r="AL39" i="14" s="1"/>
  <c r="DS995" i="14"/>
  <c r="CX1068" i="14"/>
  <c r="CX1101" i="14"/>
  <c r="DT918" i="14"/>
  <c r="DP927" i="14"/>
  <c r="DP886" i="14"/>
  <c r="DV990" i="14"/>
  <c r="DP954" i="14"/>
  <c r="DS882" i="14"/>
  <c r="DR990" i="14"/>
  <c r="DR1062" i="14"/>
  <c r="DO840" i="14"/>
  <c r="DX880" i="14"/>
  <c r="DV1022" i="14"/>
  <c r="DN891" i="14"/>
  <c r="DU1000" i="14"/>
  <c r="DV846" i="14"/>
  <c r="DP775" i="14"/>
  <c r="DN1118" i="14"/>
  <c r="DP952" i="14"/>
  <c r="DN1114" i="14"/>
  <c r="DX825" i="14"/>
  <c r="DQ820" i="14"/>
  <c r="DO1066" i="14"/>
  <c r="DP1063" i="14"/>
  <c r="DN1054" i="14"/>
  <c r="DV839" i="14"/>
  <c r="DX784" i="14"/>
  <c r="DP810" i="14"/>
  <c r="DN880" i="14"/>
  <c r="DQ827" i="14"/>
  <c r="DU971" i="14"/>
  <c r="DM778" i="14"/>
  <c r="DS876" i="14"/>
  <c r="DX832" i="14"/>
  <c r="DT934" i="14"/>
  <c r="DU1050" i="14"/>
  <c r="DM792" i="14"/>
  <c r="DP1125" i="14"/>
  <c r="DU1089" i="14"/>
  <c r="DT1089" i="14"/>
  <c r="DM1080" i="14"/>
  <c r="DZ1080" i="14" s="1"/>
  <c r="EA1080" i="14" s="1"/>
  <c r="E1036" i="1" s="1"/>
  <c r="DP1062" i="14"/>
  <c r="DT995" i="14"/>
  <c r="DT965" i="14"/>
  <c r="DN981" i="14"/>
  <c r="DV953" i="14"/>
  <c r="DQ856" i="14"/>
  <c r="DO915" i="14"/>
  <c r="DR817" i="14"/>
  <c r="DM779" i="14"/>
  <c r="DO1114" i="14"/>
  <c r="DU1112" i="14"/>
  <c r="DS1045" i="14"/>
  <c r="DX1026" i="14"/>
  <c r="DP1000" i="14"/>
  <c r="DR995" i="14"/>
  <c r="DP1054" i="14"/>
  <c r="DT1005" i="14"/>
  <c r="DR1004" i="14"/>
  <c r="DT988" i="14"/>
  <c r="DT975" i="14"/>
  <c r="DV969" i="14"/>
  <c r="DS906" i="14"/>
  <c r="DQ779" i="14"/>
  <c r="DP919" i="14"/>
  <c r="DU919" i="14"/>
  <c r="DM908" i="14"/>
  <c r="DP902" i="14"/>
  <c r="DQ902" i="14"/>
  <c r="DV891" i="14"/>
  <c r="DN1091" i="14"/>
  <c r="DV909" i="14"/>
  <c r="DN881" i="14"/>
  <c r="DN876" i="14"/>
  <c r="DS788" i="14"/>
  <c r="DQ1119" i="14"/>
  <c r="DQ1046" i="14"/>
  <c r="DR845" i="14"/>
  <c r="DR786" i="14"/>
  <c r="DX852" i="14"/>
  <c r="DO858" i="14"/>
  <c r="DS857" i="14"/>
  <c r="DQ1062" i="14"/>
  <c r="DQ1006" i="14"/>
  <c r="DM780" i="14"/>
  <c r="DN1078" i="14"/>
  <c r="DU1074" i="14"/>
  <c r="DX1042" i="14"/>
  <c r="DT976" i="14"/>
  <c r="DS954" i="14"/>
  <c r="DV837" i="14"/>
  <c r="DQ806" i="14"/>
  <c r="DS1022" i="14"/>
  <c r="DT922" i="14"/>
  <c r="DO886" i="14"/>
  <c r="DR1054" i="14"/>
  <c r="DS1008" i="14"/>
  <c r="DP986" i="14"/>
  <c r="DX974" i="14"/>
  <c r="DU813" i="14"/>
  <c r="DQ818" i="14"/>
  <c r="DO780" i="14"/>
  <c r="DU988" i="14"/>
  <c r="DP778" i="14"/>
  <c r="DQ1116" i="14"/>
  <c r="DP1110" i="14"/>
  <c r="DM1108" i="14"/>
  <c r="DM1088" i="14"/>
  <c r="DZ1088" i="14" s="1"/>
  <c r="EA1088" i="14" s="1"/>
  <c r="E1044" i="1" s="1"/>
  <c r="DM1083" i="14"/>
  <c r="DU1070" i="14"/>
  <c r="DT1070" i="14"/>
  <c r="DS1058" i="14"/>
  <c r="DU1053" i="14"/>
  <c r="DV1038" i="14"/>
  <c r="DX1034" i="14"/>
  <c r="DM1028" i="14"/>
  <c r="DP1024" i="14"/>
  <c r="DS1020" i="14"/>
  <c r="DP1003" i="14"/>
  <c r="DP981" i="14"/>
  <c r="DN813" i="14"/>
  <c r="DN784" i="14"/>
  <c r="DR927" i="14"/>
  <c r="DM920" i="14"/>
  <c r="DN909" i="14"/>
  <c r="DP896" i="14"/>
  <c r="DX893" i="14"/>
  <c r="DU889" i="14"/>
  <c r="DX935" i="14"/>
  <c r="DT932" i="14"/>
  <c r="DR918" i="14"/>
  <c r="DO900" i="14"/>
  <c r="DR894" i="14"/>
  <c r="DN886" i="14"/>
  <c r="DU836" i="14"/>
  <c r="DQ831" i="14"/>
  <c r="DQ1123" i="14"/>
  <c r="DS1078" i="14"/>
  <c r="DX1074" i="14"/>
  <c r="DT1041" i="14"/>
  <c r="DO990" i="14"/>
  <c r="DV976" i="14"/>
  <c r="DN958" i="14"/>
  <c r="DM774" i="14"/>
  <c r="DP873" i="14"/>
  <c r="DM859" i="14"/>
  <c r="DT821" i="14"/>
  <c r="DX1081" i="14"/>
  <c r="DP1018" i="14"/>
  <c r="DQ886" i="14"/>
  <c r="CX1055" i="14"/>
  <c r="DM910" i="14"/>
  <c r="DM1036" i="14"/>
  <c r="DU774" i="14"/>
  <c r="DU1072" i="14"/>
  <c r="DX1113" i="14"/>
  <c r="DT1090" i="14"/>
  <c r="DT925" i="14"/>
  <c r="DM897" i="14"/>
  <c r="DS1102" i="14"/>
  <c r="DT852" i="14"/>
  <c r="DN991" i="14"/>
  <c r="DV875" i="14"/>
  <c r="DU840" i="14"/>
  <c r="DQ890" i="14"/>
  <c r="DS1087" i="14"/>
  <c r="DP958" i="14"/>
  <c r="DN1015" i="14"/>
  <c r="DP876" i="14"/>
  <c r="DP984" i="14"/>
  <c r="DQ984" i="14"/>
  <c r="DN953" i="14"/>
  <c r="DX1097" i="14"/>
  <c r="DM938" i="14"/>
  <c r="CX1019" i="14"/>
  <c r="DS899" i="14"/>
  <c r="DX839" i="14"/>
  <c r="DQ774" i="14"/>
  <c r="DX1121" i="14"/>
  <c r="DO1081" i="14"/>
  <c r="DX1069" i="14"/>
  <c r="DS1061" i="14"/>
  <c r="DX1049" i="14"/>
  <c r="DT860" i="14"/>
  <c r="CX829" i="14"/>
  <c r="DT1022" i="14"/>
  <c r="DS976" i="14"/>
  <c r="DS870" i="14"/>
  <c r="DO935" i="14"/>
  <c r="DO916" i="14"/>
  <c r="DM806" i="14"/>
  <c r="DV816" i="14"/>
  <c r="DN841" i="14"/>
  <c r="DQ840" i="14"/>
  <c r="CX1078" i="14"/>
  <c r="DV934" i="14"/>
  <c r="DM924" i="14"/>
  <c r="DV808" i="14"/>
  <c r="DP805" i="14"/>
  <c r="DQ894" i="14"/>
  <c r="DM794" i="14"/>
  <c r="DT1117" i="14"/>
  <c r="DU1105" i="14"/>
  <c r="DM1100" i="14"/>
  <c r="DP1066" i="14"/>
  <c r="DP1065" i="14"/>
  <c r="DV1059" i="14"/>
  <c r="DX1030" i="14"/>
  <c r="DU1012" i="14"/>
  <c r="DM994" i="14"/>
  <c r="DR993" i="14"/>
  <c r="DT980" i="14"/>
  <c r="DR969" i="14"/>
  <c r="DQ960" i="14"/>
  <c r="DX887" i="14"/>
  <c r="DO887" i="14"/>
  <c r="DU807" i="14"/>
  <c r="DP804" i="14"/>
  <c r="DN781" i="14"/>
  <c r="DN913" i="14"/>
  <c r="DM892" i="14"/>
  <c r="DT1103" i="14"/>
  <c r="DQ1103" i="14"/>
  <c r="DQ1096" i="14"/>
  <c r="DP1096" i="14"/>
  <c r="DT1074" i="14"/>
  <c r="DU1046" i="14"/>
  <c r="DP1041" i="14"/>
  <c r="DV991" i="14"/>
  <c r="DP982" i="14"/>
  <c r="DM976" i="14"/>
  <c r="DO907" i="14"/>
  <c r="DM851" i="14"/>
  <c r="DS825" i="14"/>
  <c r="DN825" i="14"/>
  <c r="DN817" i="14"/>
  <c r="DX849" i="14"/>
  <c r="DS842" i="14"/>
  <c r="DX775" i="14"/>
  <c r="DO1122" i="14"/>
  <c r="DV1118" i="14"/>
  <c r="DP1118" i="14"/>
  <c r="DQ1094" i="14"/>
  <c r="DM1089" i="14"/>
  <c r="DX1084" i="14"/>
  <c r="DT1071" i="14"/>
  <c r="DO1071" i="14"/>
  <c r="DR1059" i="14"/>
  <c r="DM1059" i="14"/>
  <c r="DM1049" i="14"/>
  <c r="DT1048" i="14"/>
  <c r="DU1035" i="14"/>
  <c r="DP1030" i="14"/>
  <c r="DM1012" i="14"/>
  <c r="DM999" i="14"/>
  <c r="DS987" i="14"/>
  <c r="DS969" i="14"/>
  <c r="DN952" i="14"/>
  <c r="DO782" i="14"/>
  <c r="DN929" i="14"/>
  <c r="DU891" i="14"/>
  <c r="DO891" i="14"/>
  <c r="DV883" i="14"/>
  <c r="DX883" i="14"/>
  <c r="DQ861" i="14"/>
  <c r="DQ904" i="14"/>
  <c r="DP904" i="14"/>
  <c r="DP885" i="14"/>
  <c r="DN885" i="14"/>
  <c r="DU936" i="14"/>
  <c r="DT936" i="14"/>
  <c r="DO936" i="14"/>
  <c r="DU978" i="14"/>
  <c r="DQ937" i="14"/>
  <c r="DM826" i="14"/>
  <c r="DX808" i="14"/>
  <c r="DS808" i="14"/>
  <c r="DM805" i="14"/>
  <c r="DQ798" i="14"/>
  <c r="DT795" i="14"/>
  <c r="DT794" i="14"/>
  <c r="DQ1100" i="14"/>
  <c r="CX999" i="14"/>
  <c r="DQ842" i="14"/>
  <c r="DU775" i="14"/>
  <c r="DU1101" i="14"/>
  <c r="DO1100" i="14"/>
  <c r="DT1095" i="14"/>
  <c r="DS1065" i="14"/>
  <c r="DT1045" i="14"/>
  <c r="DT1025" i="14"/>
  <c r="DT1021" i="14"/>
  <c r="DQ1017" i="14"/>
  <c r="DN999" i="14"/>
  <c r="DS999" i="14"/>
  <c r="DS998" i="14"/>
  <c r="DM980" i="14"/>
  <c r="DO969" i="14"/>
  <c r="DQ874" i="14"/>
  <c r="DP874" i="14"/>
  <c r="DP871" i="14"/>
  <c r="DP839" i="14"/>
  <c r="DO839" i="14"/>
  <c r="DM926" i="14"/>
  <c r="DO885" i="14"/>
  <c r="DP863" i="14"/>
  <c r="DU1060" i="14"/>
  <c r="DQ1050" i="14"/>
  <c r="DU985" i="14"/>
  <c r="DX900" i="14"/>
  <c r="DT858" i="14"/>
  <c r="DO828" i="14"/>
  <c r="DV899" i="14"/>
  <c r="DQ905" i="14"/>
  <c r="DQ829" i="14"/>
  <c r="DU804" i="14"/>
  <c r="DQ896" i="14"/>
  <c r="DT823" i="14"/>
  <c r="DO797" i="14"/>
  <c r="DN949" i="14"/>
  <c r="DM847" i="14"/>
  <c r="DN843" i="14"/>
  <c r="DU781" i="14"/>
  <c r="DS1108" i="14"/>
  <c r="DM1104" i="14"/>
  <c r="DQ1070" i="14"/>
  <c r="DM1038" i="14"/>
  <c r="DU1033" i="14"/>
  <c r="DU1016" i="14"/>
  <c r="DO1011" i="14"/>
  <c r="DM992" i="14"/>
  <c r="DX977" i="14"/>
  <c r="DQ963" i="14"/>
  <c r="DQ959" i="14"/>
  <c r="DP955" i="14"/>
  <c r="DT930" i="14"/>
  <c r="DU920" i="14"/>
  <c r="DV892" i="14"/>
  <c r="DX888" i="14"/>
  <c r="DQ889" i="14"/>
  <c r="DU901" i="14"/>
  <c r="DT865" i="14"/>
  <c r="DM803" i="14"/>
  <c r="DS799" i="14"/>
  <c r="DU777" i="14"/>
  <c r="DM1115" i="14"/>
  <c r="DX1078" i="14"/>
  <c r="DT1069" i="14"/>
  <c r="DP1046" i="14"/>
  <c r="DU1019" i="14"/>
  <c r="DO996" i="14"/>
  <c r="DU996" i="14"/>
  <c r="DS982" i="14"/>
  <c r="DM962" i="14"/>
  <c r="DM954" i="14"/>
  <c r="DP859" i="14"/>
  <c r="DQ791" i="14"/>
  <c r="DU776" i="14"/>
  <c r="DM1081" i="14"/>
  <c r="DQ1077" i="14"/>
  <c r="DM1031" i="14"/>
  <c r="DQ1018" i="14"/>
  <c r="DQ957" i="14"/>
  <c r="DO864" i="14"/>
  <c r="DV950" i="14"/>
  <c r="DX940" i="14"/>
  <c r="DS940" i="14"/>
  <c r="DV895" i="14"/>
  <c r="DS807" i="14"/>
  <c r="DM879" i="14"/>
  <c r="DT850" i="14"/>
  <c r="DQ819" i="14"/>
  <c r="DU818" i="14"/>
  <c r="DP797" i="14"/>
  <c r="DO784" i="14"/>
  <c r="CX1058" i="14"/>
  <c r="DQ1040" i="14"/>
  <c r="DX1116" i="14"/>
  <c r="DS1104" i="14"/>
  <c r="DV1093" i="14"/>
  <c r="DU1083" i="14"/>
  <c r="DM1053" i="14"/>
  <c r="DT1043" i="14"/>
  <c r="DP1034" i="14"/>
  <c r="DT1029" i="14"/>
  <c r="DT968" i="14"/>
  <c r="DM959" i="14"/>
  <c r="DM955" i="14"/>
  <c r="DQ815" i="14"/>
  <c r="DR870" i="14"/>
  <c r="DU866" i="14"/>
  <c r="DS913" i="14"/>
  <c r="DU903" i="14"/>
  <c r="DX931" i="14"/>
  <c r="DU918" i="14"/>
  <c r="DQ900" i="14"/>
  <c r="DU832" i="14"/>
  <c r="DQ786" i="14"/>
  <c r="DU1120" i="14"/>
  <c r="DX1096" i="14"/>
  <c r="DQ1074" i="14"/>
  <c r="DQ1068" i="14"/>
  <c r="DS1042" i="14"/>
  <c r="DO1037" i="14"/>
  <c r="DU1032" i="14"/>
  <c r="DQ1027" i="14"/>
  <c r="DM1015" i="14"/>
  <c r="DO989" i="14"/>
  <c r="DX966" i="14"/>
  <c r="DU958" i="14"/>
  <c r="DX954" i="14"/>
  <c r="DU837" i="14"/>
  <c r="DV921" i="14"/>
  <c r="DX899" i="14"/>
  <c r="DS845" i="14"/>
  <c r="DU799" i="14"/>
  <c r="DM1114" i="14"/>
  <c r="DP1086" i="14"/>
  <c r="DX1040" i="14"/>
  <c r="DU1022" i="14"/>
  <c r="DS1000" i="14"/>
  <c r="DX995" i="14"/>
  <c r="DM975" i="14"/>
  <c r="DT817" i="14"/>
  <c r="DN872" i="14"/>
  <c r="DO922" i="14"/>
  <c r="DU922" i="14"/>
  <c r="DP911" i="14"/>
  <c r="DU864" i="14"/>
  <c r="DO940" i="14"/>
  <c r="DN930" i="14"/>
  <c r="DP829" i="14"/>
  <c r="DT811" i="14"/>
  <c r="DT807" i="14"/>
  <c r="DU932" i="14"/>
  <c r="DX879" i="14"/>
  <c r="DS879" i="14"/>
  <c r="DU859" i="14"/>
  <c r="DM801" i="14"/>
  <c r="DX801" i="14"/>
  <c r="DT797" i="14"/>
  <c r="DQ797" i="14"/>
  <c r="DT859" i="14"/>
  <c r="DS1126" i="14"/>
  <c r="DT1109" i="14"/>
  <c r="DP1108" i="14"/>
  <c r="DQ1099" i="14"/>
  <c r="DT1060" i="14"/>
  <c r="DS1053" i="14"/>
  <c r="DP1007" i="14"/>
  <c r="DT866" i="14"/>
  <c r="DO866" i="14"/>
  <c r="DM930" i="14"/>
  <c r="DO927" i="14"/>
  <c r="DM927" i="14"/>
  <c r="DT903" i="14"/>
  <c r="DQ892" i="14"/>
  <c r="DP892" i="14"/>
  <c r="DV888" i="14"/>
  <c r="DS884" i="14"/>
  <c r="DQ862" i="14"/>
  <c r="DR893" i="14"/>
  <c r="DM935" i="14"/>
  <c r="DS932" i="14"/>
  <c r="DV865" i="14"/>
  <c r="DM828" i="14"/>
  <c r="DP803" i="14"/>
  <c r="DR802" i="14"/>
  <c r="DV881" i="14"/>
  <c r="DX800" i="14"/>
  <c r="DQ1097" i="14"/>
  <c r="DS1082" i="14"/>
  <c r="DQ1078" i="14"/>
  <c r="DX1062" i="14"/>
  <c r="DS1057" i="14"/>
  <c r="DX1023" i="14"/>
  <c r="DU1014" i="14"/>
  <c r="DT991" i="14"/>
  <c r="DO962" i="14"/>
  <c r="DO830" i="14"/>
  <c r="DX827" i="14"/>
  <c r="DS875" i="14"/>
  <c r="DO1050" i="14"/>
  <c r="DO1040" i="14"/>
  <c r="DU1040" i="14"/>
  <c r="DM1009" i="14"/>
  <c r="DM961" i="14"/>
  <c r="DS1086" i="14"/>
  <c r="CX954" i="14"/>
  <c r="DM1075" i="14"/>
  <c r="CX1115" i="14"/>
  <c r="CX1080" i="14"/>
  <c r="DU961" i="14"/>
  <c r="CX1025" i="14"/>
  <c r="DM878" i="14"/>
  <c r="DM911" i="14"/>
  <c r="DM1096" i="14"/>
  <c r="DX1083" i="14"/>
  <c r="DT1077" i="14"/>
  <c r="DV1081" i="14"/>
  <c r="DR984" i="14"/>
  <c r="DM984" i="14"/>
  <c r="DP1103" i="14"/>
  <c r="DV962" i="14"/>
  <c r="CX960" i="14"/>
  <c r="CX870" i="14"/>
  <c r="CX936" i="14"/>
  <c r="CX1074" i="14"/>
  <c r="DU1026" i="14"/>
  <c r="DX872" i="14"/>
  <c r="CX839" i="14"/>
  <c r="DP774" i="14"/>
  <c r="DO859" i="14"/>
  <c r="CX1089" i="14"/>
  <c r="DO1077" i="14"/>
  <c r="DX1061" i="14"/>
  <c r="CX1061" i="14"/>
  <c r="CX1053" i="14"/>
  <c r="DO1045" i="14"/>
  <c r="DS984" i="14"/>
  <c r="DS866" i="14"/>
  <c r="DS829" i="14"/>
  <c r="CX872" i="14"/>
  <c r="DO872" i="14"/>
  <c r="DS855" i="14"/>
  <c r="DQ1098" i="14"/>
  <c r="DQ1087" i="14"/>
  <c r="DU1041" i="14"/>
  <c r="DV873" i="14"/>
  <c r="DM1118" i="14"/>
  <c r="DM1117" i="14"/>
  <c r="DO1089" i="14"/>
  <c r="DQ1085" i="14"/>
  <c r="DP1059" i="14"/>
  <c r="DO1030" i="14"/>
  <c r="DP1012" i="14"/>
  <c r="DO998" i="14"/>
  <c r="DQ1107" i="14"/>
  <c r="DP788" i="14"/>
  <c r="DP909" i="14"/>
  <c r="DX830" i="14"/>
  <c r="DM1073" i="14"/>
  <c r="DT961" i="14"/>
  <c r="CX961" i="14"/>
  <c r="DV794" i="14"/>
  <c r="CX1117" i="14"/>
  <c r="CX792" i="14"/>
  <c r="DN792" i="14"/>
  <c r="DQ775" i="14"/>
  <c r="DT1094" i="14"/>
  <c r="DO1094" i="14"/>
  <c r="DP1085" i="14"/>
  <c r="DT1056" i="14"/>
  <c r="DO950" i="14"/>
  <c r="DM919" i="14"/>
  <c r="DN1095" i="14"/>
  <c r="DX936" i="14"/>
  <c r="DX914" i="14"/>
  <c r="DN829" i="14"/>
  <c r="DU991" i="14"/>
  <c r="DU1028" i="14"/>
  <c r="DQ1024" i="14"/>
  <c r="DP1011" i="14"/>
  <c r="DM1003" i="14"/>
  <c r="DM870" i="14"/>
  <c r="DN900" i="14"/>
  <c r="DS1106" i="14"/>
  <c r="DZ1106" i="14" s="1"/>
  <c r="EA1106" i="14" s="1"/>
  <c r="E1062" i="1" s="1"/>
  <c r="DS1112" i="14"/>
  <c r="DM1074" i="14"/>
  <c r="CX866" i="14"/>
  <c r="DR907" i="14"/>
  <c r="DM855" i="14"/>
  <c r="DU1121" i="14"/>
  <c r="DQ1102" i="14"/>
  <c r="DQ1032" i="14"/>
  <c r="DR779" i="14"/>
  <c r="DO1117" i="14"/>
  <c r="DR1105" i="14"/>
  <c r="DS1049" i="14"/>
  <c r="DQ891" i="14"/>
  <c r="DP891" i="14"/>
  <c r="DQ1051" i="14"/>
  <c r="DM1050" i="14"/>
  <c r="DR813" i="14"/>
  <c r="DT929" i="14"/>
  <c r="DQ883" i="14"/>
  <c r="DR904" i="14"/>
  <c r="DM940" i="14"/>
  <c r="DV897" i="14"/>
  <c r="DO856" i="14"/>
  <c r="DX829" i="14"/>
  <c r="DT814" i="14"/>
  <c r="DX807" i="14"/>
  <c r="DN804" i="14"/>
  <c r="DQ897" i="14"/>
  <c r="DT879" i="14"/>
  <c r="DQ803" i="14"/>
  <c r="DU1056" i="14"/>
  <c r="DU975" i="14"/>
  <c r="DX1108" i="14"/>
  <c r="DP1045" i="14"/>
  <c r="DQ1029" i="14"/>
  <c r="DP1013" i="14"/>
  <c r="DO1003" i="14"/>
  <c r="DM978" i="14"/>
  <c r="DN845" i="14"/>
  <c r="DM866" i="14"/>
  <c r="DU838" i="14"/>
  <c r="DQ903" i="14"/>
  <c r="DR953" i="14"/>
  <c r="DV893" i="14"/>
  <c r="DU831" i="14"/>
  <c r="DO817" i="14"/>
  <c r="DP877" i="14"/>
  <c r="DV817" i="14"/>
  <c r="DU1013" i="14"/>
  <c r="DS1069" i="14"/>
  <c r="DV984" i="14"/>
  <c r="DM966" i="14"/>
  <c r="DS837" i="14"/>
  <c r="DT776" i="14"/>
  <c r="DQ1113" i="14"/>
  <c r="DO1112" i="14"/>
  <c r="DM1055" i="14"/>
  <c r="DN1040" i="14"/>
  <c r="DX975" i="14"/>
  <c r="DP998" i="14"/>
  <c r="DT990" i="14"/>
  <c r="DP976" i="14"/>
  <c r="DN871" i="14"/>
  <c r="DQ845" i="14"/>
  <c r="DO1013" i="14"/>
  <c r="DO923" i="14"/>
  <c r="DX923" i="14"/>
  <c r="DR898" i="14"/>
  <c r="DQ863" i="14"/>
  <c r="DV936" i="14"/>
  <c r="DQ936" i="14"/>
  <c r="DT829" i="14"/>
  <c r="DQ925" i="14"/>
  <c r="DU858" i="14"/>
  <c r="DX824" i="14"/>
  <c r="DQ802" i="14"/>
  <c r="DR949" i="14"/>
  <c r="DQ1045" i="14"/>
  <c r="DQ1037" i="14"/>
  <c r="DU1001" i="14"/>
  <c r="DU974" i="14"/>
  <c r="DQ966" i="14"/>
  <c r="DN776" i="14"/>
  <c r="DT1108" i="14"/>
  <c r="DP1026" i="14"/>
  <c r="DS1016" i="14"/>
  <c r="DX906" i="14"/>
  <c r="DO906" i="14"/>
  <c r="DV866" i="14"/>
  <c r="DQ909" i="14"/>
  <c r="DQ935" i="14"/>
  <c r="DO918" i="14"/>
  <c r="DQ901" i="14"/>
  <c r="DP900" i="14"/>
  <c r="DV900" i="14"/>
  <c r="DP828" i="14"/>
  <c r="DR878" i="14"/>
  <c r="DV853" i="14"/>
  <c r="DT836" i="14"/>
  <c r="DQ1125" i="14"/>
  <c r="DR784" i="14"/>
  <c r="DS1103" i="14"/>
  <c r="DM1041" i="14"/>
  <c r="DV1015" i="14"/>
  <c r="DT876" i="14"/>
  <c r="DS776" i="14"/>
  <c r="DM957" i="14"/>
  <c r="DQ817" i="14"/>
  <c r="DV864" i="14"/>
  <c r="DX860" i="14"/>
  <c r="CX783" i="14"/>
  <c r="DS993" i="14"/>
  <c r="DP989" i="14"/>
  <c r="DT970" i="14"/>
  <c r="DU960" i="14"/>
  <c r="DP894" i="14"/>
  <c r="DU839" i="14"/>
  <c r="DS839" i="14"/>
  <c r="DU814" i="14"/>
  <c r="DN912" i="14"/>
  <c r="DV902" i="14"/>
  <c r="DT791" i="14"/>
  <c r="DV997" i="14"/>
  <c r="DX904" i="14"/>
  <c r="DS904" i="14"/>
  <c r="DO774" i="14"/>
  <c r="DN807" i="14"/>
  <c r="DT824" i="14"/>
  <c r="DS819" i="14"/>
  <c r="DU819" i="14"/>
  <c r="DM818" i="14"/>
  <c r="DO791" i="14"/>
  <c r="CX1094" i="14"/>
  <c r="DQ1036" i="14"/>
  <c r="DQ965" i="14"/>
  <c r="DU950" i="14"/>
  <c r="DU1116" i="14"/>
  <c r="DM1093" i="14"/>
  <c r="DP1053" i="14"/>
  <c r="DU1034" i="14"/>
  <c r="DU1024" i="14"/>
  <c r="DP988" i="14"/>
  <c r="DT974" i="14"/>
  <c r="DX864" i="14"/>
  <c r="DO815" i="14"/>
  <c r="DM838" i="14"/>
  <c r="DU791" i="14"/>
  <c r="DN903" i="14"/>
  <c r="DX932" i="14"/>
  <c r="DP918" i="14"/>
  <c r="DM1057" i="14"/>
  <c r="DU1051" i="14"/>
  <c r="DM1046" i="14"/>
  <c r="DO1041" i="14"/>
  <c r="DS783" i="14"/>
  <c r="DZ783" i="14" s="1"/>
  <c r="EA783" i="14" s="1"/>
  <c r="E739" i="1" s="1"/>
  <c r="DM837" i="14"/>
  <c r="DT899" i="14"/>
  <c r="DT841" i="14"/>
  <c r="DM827" i="14"/>
  <c r="DR1081" i="14"/>
  <c r="DU1061" i="14"/>
  <c r="DQ908" i="14"/>
  <c r="DU1093" i="14"/>
  <c r="DX1004" i="14"/>
  <c r="DT854" i="14"/>
  <c r="DX788" i="14"/>
  <c r="DQ1043" i="14"/>
  <c r="DU1007" i="14"/>
  <c r="DS844" i="14"/>
  <c r="DU856" i="14"/>
  <c r="CX1070" i="14"/>
  <c r="CX1031" i="14"/>
  <c r="CX796" i="14"/>
  <c r="CX1022" i="14"/>
  <c r="CX905" i="14"/>
  <c r="CX837" i="14"/>
  <c r="CX904" i="14"/>
  <c r="DP816" i="14"/>
  <c r="DR790" i="14"/>
  <c r="CX1006" i="14"/>
  <c r="DX815" i="14"/>
  <c r="DU1038" i="14"/>
  <c r="DS815" i="14"/>
  <c r="DX951" i="14"/>
  <c r="AF41" i="14"/>
  <c r="AK41" i="14" s="1"/>
  <c r="AF22" i="14"/>
  <c r="AR22" i="14" s="1"/>
  <c r="DZ960" i="14"/>
  <c r="EA960" i="14" s="1"/>
  <c r="E916" i="1" s="1"/>
  <c r="DV878" i="14"/>
  <c r="DU853" i="14"/>
  <c r="DX950" i="14"/>
  <c r="DX981" i="14"/>
  <c r="DU935" i="14"/>
  <c r="DV876" i="14"/>
  <c r="CX806" i="14"/>
  <c r="DM862" i="14"/>
  <c r="DP1072" i="14"/>
  <c r="DX1018" i="14"/>
  <c r="DV880" i="14"/>
  <c r="DQ913" i="14"/>
  <c r="DT1113" i="14"/>
  <c r="DP1081" i="14"/>
  <c r="DP1069" i="14"/>
  <c r="DM1023" i="14"/>
  <c r="DT1000" i="14"/>
  <c r="DS856" i="14"/>
  <c r="DN1013" i="14"/>
  <c r="DM1090" i="14"/>
  <c r="DX962" i="14"/>
  <c r="DT897" i="14"/>
  <c r="DV779" i="14"/>
  <c r="DR991" i="14"/>
  <c r="CX883" i="14"/>
  <c r="DM1102" i="14"/>
  <c r="DT1033" i="14"/>
  <c r="DX894" i="14"/>
  <c r="DO991" i="14"/>
  <c r="DN985" i="14"/>
  <c r="DP875" i="14"/>
  <c r="DR875" i="14"/>
  <c r="DP840" i="14"/>
  <c r="DX896" i="14"/>
  <c r="DP1087" i="14"/>
  <c r="DU957" i="14"/>
  <c r="CX886" i="14"/>
  <c r="CX893" i="14"/>
  <c r="DU1096" i="14"/>
  <c r="CX1073" i="14"/>
  <c r="DV1112" i="14"/>
  <c r="DN962" i="14"/>
  <c r="DM901" i="14"/>
  <c r="DU1077" i="14"/>
  <c r="DP1051" i="14"/>
  <c r="DP921" i="14"/>
  <c r="DX1103" i="14"/>
  <c r="DT1037" i="14"/>
  <c r="DU848" i="14"/>
  <c r="DS1081" i="14"/>
  <c r="DV1040" i="14"/>
  <c r="DV989" i="14"/>
  <c r="DN849" i="14"/>
  <c r="DO867" i="14"/>
  <c r="DX1107" i="14"/>
  <c r="CX1029" i="14"/>
  <c r="DU825" i="14"/>
  <c r="DM1067" i="14"/>
  <c r="CX1067" i="14"/>
  <c r="CX1021" i="14"/>
  <c r="DO1097" i="14"/>
  <c r="CX1097" i="14"/>
  <c r="DU907" i="14"/>
  <c r="DP851" i="14"/>
  <c r="DQ1082" i="14"/>
  <c r="DR1070" i="14"/>
  <c r="DQ789" i="14"/>
  <c r="DU1076" i="14"/>
  <c r="DS1030" i="14"/>
  <c r="DT1012" i="14"/>
  <c r="DP1010" i="14"/>
  <c r="DV874" i="14"/>
  <c r="DS929" i="14"/>
  <c r="DV823" i="14"/>
  <c r="DU949" i="14"/>
  <c r="DQ1110" i="14"/>
  <c r="DX1043" i="14"/>
  <c r="DT1034" i="14"/>
  <c r="DR780" i="14"/>
  <c r="DX1124" i="14"/>
  <c r="DX1120" i="14"/>
  <c r="DU910" i="14"/>
  <c r="DU899" i="14"/>
  <c r="DX925" i="14"/>
  <c r="DP1015" i="14"/>
  <c r="DU900" i="14"/>
  <c r="CX900" i="14"/>
  <c r="DU924" i="14"/>
  <c r="DU827" i="14"/>
  <c r="DO787" i="14"/>
  <c r="DU1091" i="14"/>
  <c r="DT846" i="14"/>
  <c r="DN782" i="14"/>
  <c r="DU1084" i="14"/>
  <c r="DU1011" i="14"/>
  <c r="DQ1104" i="14"/>
  <c r="DP815" i="14"/>
  <c r="DR950" i="14"/>
  <c r="DQ876" i="14"/>
  <c r="DX1122" i="14"/>
  <c r="DX1093" i="14"/>
  <c r="CX903" i="14"/>
  <c r="DM903" i="14"/>
  <c r="DM934" i="14"/>
  <c r="DX820" i="14"/>
  <c r="DX795" i="14"/>
  <c r="DS849" i="14"/>
  <c r="DU846" i="14"/>
  <c r="DN842" i="14"/>
  <c r="DN1111" i="14"/>
  <c r="DU1085" i="14"/>
  <c r="DR998" i="14"/>
  <c r="DU905" i="14"/>
  <c r="CX1096" i="14"/>
  <c r="DO781" i="14"/>
  <c r="DQ893" i="14"/>
  <c r="CX902" i="14"/>
  <c r="DR819" i="14"/>
  <c r="DO814" i="14"/>
  <c r="DO776" i="14"/>
  <c r="DT1065" i="14"/>
  <c r="DX1039" i="14"/>
  <c r="DN1030" i="14"/>
  <c r="DN998" i="14"/>
  <c r="DS952" i="14"/>
  <c r="DN844" i="14"/>
  <c r="DM929" i="14"/>
  <c r="DO929" i="14"/>
  <c r="DU912" i="14"/>
  <c r="DU904" i="14"/>
  <c r="DV885" i="14"/>
  <c r="DV911" i="14"/>
  <c r="DU833" i="14"/>
  <c r="DR808" i="14"/>
  <c r="DU882" i="14"/>
  <c r="DN850" i="14"/>
  <c r="DV824" i="14"/>
  <c r="DM797" i="14"/>
  <c r="DQ1042" i="14"/>
  <c r="DV847" i="14"/>
  <c r="DM1121" i="14"/>
  <c r="DM1109" i="14"/>
  <c r="DP1099" i="14"/>
  <c r="DX1016" i="14"/>
  <c r="DP1005" i="14"/>
  <c r="DT977" i="14"/>
  <c r="DQ788" i="14"/>
  <c r="DQ810" i="14"/>
  <c r="DU909" i="14"/>
  <c r="DU888" i="14"/>
  <c r="DN859" i="14"/>
  <c r="DP800" i="14"/>
  <c r="DQ1052" i="14"/>
  <c r="DQ1010" i="14"/>
  <c r="DU844" i="14"/>
  <c r="DU1097" i="14"/>
  <c r="DM1048" i="14"/>
  <c r="DT1035" i="14"/>
  <c r="DU1021" i="14"/>
  <c r="DP1008" i="14"/>
  <c r="DT993" i="14"/>
  <c r="DQ790" i="14"/>
  <c r="DS914" i="14"/>
  <c r="DS898" i="14"/>
  <c r="DX793" i="14"/>
  <c r="DT919" i="14"/>
  <c r="DO883" i="14"/>
  <c r="DP861" i="14"/>
  <c r="DV924" i="14"/>
  <c r="DS833" i="14"/>
  <c r="DV829" i="14"/>
  <c r="DU931" i="14"/>
  <c r="DU915" i="14"/>
  <c r="DU881" i="14"/>
  <c r="DU879" i="14"/>
  <c r="DN852" i="14"/>
  <c r="DS847" i="14"/>
  <c r="DR801" i="14"/>
  <c r="DS778" i="14"/>
  <c r="DQ1121" i="14"/>
  <c r="DQ1093" i="14"/>
  <c r="DU1064" i="14"/>
  <c r="DQ1041" i="14"/>
  <c r="DQ968" i="14"/>
  <c r="DP1083" i="14"/>
  <c r="DM1034" i="14"/>
  <c r="DT1024" i="14"/>
  <c r="DU968" i="14"/>
  <c r="DX963" i="14"/>
  <c r="DT959" i="14"/>
  <c r="DT955" i="14"/>
  <c r="DU793" i="14"/>
  <c r="DU930" i="14"/>
  <c r="DV906" i="14"/>
  <c r="DR832" i="14"/>
  <c r="DQ858" i="14"/>
  <c r="DQ1005" i="14"/>
  <c r="DQ1001" i="14"/>
  <c r="DR777" i="14"/>
  <c r="DV1087" i="14"/>
  <c r="DM1082" i="14"/>
  <c r="DX1073" i="14"/>
  <c r="DX1015" i="14"/>
  <c r="DX982" i="14"/>
  <c r="DM967" i="14"/>
  <c r="DP962" i="14"/>
  <c r="DT958" i="14"/>
  <c r="DV774" i="14"/>
  <c r="DP837" i="14"/>
  <c r="DV910" i="14"/>
  <c r="DV931" i="14"/>
  <c r="DQ830" i="14"/>
  <c r="DV799" i="14"/>
  <c r="DR796" i="14"/>
  <c r="DV775" i="14"/>
  <c r="DT1100" i="14"/>
  <c r="DO1084" i="14"/>
  <c r="DQ1071" i="14"/>
  <c r="DM1021" i="14"/>
  <c r="DU998" i="14"/>
  <c r="DP991" i="14"/>
  <c r="DV987" i="14"/>
  <c r="DP987" i="14"/>
  <c r="DT966" i="14"/>
  <c r="DP917" i="14"/>
  <c r="DM874" i="14"/>
  <c r="DN814" i="14"/>
  <c r="DR929" i="14"/>
  <c r="DT926" i="14"/>
  <c r="DV908" i="14"/>
  <c r="DU902" i="14"/>
  <c r="DU887" i="14"/>
  <c r="DV1001" i="14"/>
  <c r="DP838" i="14"/>
  <c r="DQ804" i="14"/>
  <c r="DO777" i="14"/>
  <c r="DQ1092" i="14"/>
  <c r="DU1052" i="14"/>
  <c r="DU1004" i="14"/>
  <c r="DU979" i="14"/>
  <c r="DN779" i="14"/>
  <c r="DX1126" i="14"/>
  <c r="DP1116" i="14"/>
  <c r="DU1110" i="14"/>
  <c r="DP1104" i="14"/>
  <c r="DX1058" i="14"/>
  <c r="DM1047" i="14"/>
  <c r="DO1033" i="14"/>
  <c r="DP1020" i="14"/>
  <c r="DU786" i="14"/>
  <c r="DV939" i="14"/>
  <c r="DR935" i="14"/>
  <c r="DX803" i="14"/>
  <c r="DX802" i="14"/>
  <c r="DV800" i="14"/>
  <c r="DX786" i="14"/>
  <c r="DU1027" i="14"/>
  <c r="DT997" i="14"/>
  <c r="DT984" i="14"/>
  <c r="DU983" i="14"/>
  <c r="DU982" i="14"/>
  <c r="DM958" i="14"/>
  <c r="DM869" i="14"/>
  <c r="DX875" i="14"/>
  <c r="DP856" i="14"/>
  <c r="DO852" i="14"/>
  <c r="CX957" i="14"/>
  <c r="DQ1031" i="14"/>
  <c r="DQ1022" i="14"/>
  <c r="DX965" i="14"/>
  <c r="DT950" i="14"/>
  <c r="DN788" i="14"/>
  <c r="DU841" i="14"/>
  <c r="DS1013" i="14"/>
  <c r="DU897" i="14"/>
  <c r="DR1112" i="14"/>
  <c r="DQ1081" i="14"/>
  <c r="DS1040" i="14"/>
  <c r="DX1000" i="14"/>
  <c r="DV925" i="14"/>
  <c r="CX901" i="14"/>
  <c r="DV827" i="14"/>
  <c r="CX921" i="14"/>
  <c r="CX895" i="14"/>
  <c r="CX869" i="14"/>
  <c r="DT830" i="14"/>
  <c r="CX1098" i="14"/>
  <c r="DT1073" i="14"/>
  <c r="CX934" i="14"/>
  <c r="CX899" i="14"/>
  <c r="DN806" i="14"/>
  <c r="DU908" i="14"/>
  <c r="CX1103" i="14"/>
  <c r="CX1051" i="14"/>
  <c r="CX1024" i="14"/>
  <c r="DM983" i="14"/>
  <c r="DM1072" i="14"/>
  <c r="DZ1072" i="14" s="1"/>
  <c r="EA1072" i="14" s="1"/>
  <c r="E1028" i="1" s="1"/>
  <c r="CX1027" i="14"/>
  <c r="CX1018" i="14"/>
  <c r="CX1012" i="14"/>
  <c r="CX980" i="14"/>
  <c r="CX958" i="14"/>
  <c r="CX913" i="14"/>
  <c r="DU1113" i="14"/>
  <c r="CX1081" i="14"/>
  <c r="DU1071" i="14"/>
  <c r="DM1069" i="14"/>
  <c r="CX1023" i="14"/>
  <c r="CX1016" i="14"/>
  <c r="CX1014" i="14"/>
  <c r="CX1099" i="14"/>
  <c r="DT1099" i="14"/>
  <c r="CX1084" i="14"/>
  <c r="DM1000" i="14"/>
  <c r="CX963" i="14"/>
  <c r="DT1087" i="14"/>
  <c r="CX962" i="14"/>
  <c r="DX821" i="14"/>
  <c r="DO800" i="14"/>
  <c r="DS930" i="14"/>
  <c r="DP845" i="14"/>
  <c r="DM776" i="14"/>
  <c r="DV995" i="14"/>
  <c r="DS1090" i="14"/>
  <c r="DM1040" i="14"/>
  <c r="CX1015" i="14"/>
  <c r="DU1015" i="14"/>
  <c r="DM982" i="14"/>
  <c r="CX959" i="14"/>
  <c r="CX955" i="14"/>
  <c r="DS896" i="14"/>
  <c r="CX775" i="14"/>
  <c r="DO897" i="14"/>
  <c r="DN879" i="14"/>
  <c r="DT1102" i="14"/>
  <c r="DU1102" i="14"/>
  <c r="DT992" i="14"/>
  <c r="DQ850" i="14"/>
  <c r="DO838" i="14"/>
  <c r="DQ841" i="14"/>
  <c r="CX840" i="14"/>
  <c r="DS864" i="14"/>
  <c r="DN995" i="14"/>
  <c r="DM875" i="14"/>
  <c r="DN875" i="14"/>
  <c r="DX840" i="14"/>
  <c r="DV840" i="14"/>
  <c r="DQ885" i="14"/>
  <c r="DS991" i="14"/>
  <c r="CX797" i="14"/>
  <c r="DN1112" i="14"/>
  <c r="DS897" i="14"/>
  <c r="DV890" i="14"/>
  <c r="DU869" i="14"/>
  <c r="DM899" i="14"/>
  <c r="DU1107" i="14"/>
  <c r="DQ1084" i="14"/>
  <c r="DV842" i="14"/>
  <c r="DQ949" i="14"/>
  <c r="DU1044" i="14"/>
  <c r="DM1035" i="14"/>
  <c r="DU1030" i="14"/>
  <c r="DQ816" i="14"/>
  <c r="DS795" i="14"/>
  <c r="DV1111" i="14"/>
  <c r="DU885" i="14"/>
  <c r="DR923" i="14"/>
  <c r="DO879" i="14"/>
  <c r="DN861" i="14"/>
  <c r="DT842" i="14"/>
  <c r="DV833" i="14"/>
  <c r="DS824" i="14"/>
  <c r="DO819" i="14"/>
  <c r="DX812" i="14"/>
  <c r="DU916" i="14"/>
  <c r="DR874" i="14"/>
  <c r="DU805" i="14"/>
  <c r="DX797" i="14"/>
  <c r="DS785" i="14"/>
  <c r="CX1113" i="14"/>
  <c r="DQ1109" i="14"/>
  <c r="CX1072" i="14"/>
  <c r="DU843" i="14"/>
  <c r="DR778" i="14"/>
  <c r="DN778" i="14"/>
  <c r="DS1099" i="14"/>
  <c r="DX979" i="14"/>
  <c r="DO914" i="14"/>
  <c r="DQ782" i="14"/>
  <c r="DX785" i="14"/>
  <c r="DQ915" i="14"/>
  <c r="DR917" i="14"/>
  <c r="CX823" i="14"/>
  <c r="DS812" i="14"/>
  <c r="DM1005" i="14"/>
  <c r="CX922" i="14"/>
  <c r="DN922" i="14"/>
  <c r="CX1116" i="14"/>
  <c r="AG897" i="14"/>
  <c r="AK897" i="14" s="1"/>
  <c r="AW897" i="14" s="1"/>
  <c r="DT820" i="14"/>
  <c r="DQ1083" i="14"/>
  <c r="DU1039" i="14"/>
  <c r="DM1084" i="14"/>
  <c r="DU980" i="14"/>
  <c r="DM973" i="14"/>
  <c r="DP967" i="14"/>
  <c r="DS917" i="14"/>
  <c r="DU812" i="14"/>
  <c r="DQ780" i="14"/>
  <c r="DU871" i="14"/>
  <c r="DU861" i="14"/>
  <c r="DN895" i="14"/>
  <c r="CX929" i="14"/>
  <c r="DS850" i="14"/>
  <c r="DQ826" i="14"/>
  <c r="DR820" i="14"/>
  <c r="DN797" i="14"/>
  <c r="CX1038" i="14"/>
  <c r="DU987" i="14"/>
  <c r="CX951" i="14"/>
  <c r="DQ785" i="14"/>
  <c r="DV782" i="14"/>
  <c r="DT1122" i="14"/>
  <c r="DU1079" i="14"/>
  <c r="DT986" i="14"/>
  <c r="DT838" i="14"/>
  <c r="DN862" i="14"/>
  <c r="DS848" i="14"/>
  <c r="DO843" i="14"/>
  <c r="DU1087" i="14"/>
  <c r="DT985" i="14"/>
  <c r="DN812" i="14"/>
  <c r="CX779" i="14"/>
  <c r="DP852" i="14"/>
  <c r="DX1009" i="14"/>
  <c r="DR824" i="14"/>
  <c r="DT1104" i="14"/>
  <c r="CX1104" i="14"/>
  <c r="DX1033" i="14"/>
  <c r="CX910" i="14"/>
  <c r="DQ808" i="14"/>
  <c r="CX919" i="14"/>
  <c r="DV855" i="14"/>
  <c r="DP825" i="14"/>
  <c r="DU1122" i="14"/>
  <c r="DQ1105" i="14"/>
  <c r="DN777" i="14"/>
  <c r="DT1081" i="14"/>
  <c r="DX1012" i="14"/>
  <c r="DP996" i="14"/>
  <c r="DR987" i="14"/>
  <c r="DS973" i="14"/>
  <c r="DT953" i="14"/>
  <c r="DR840" i="14"/>
  <c r="DP795" i="14"/>
  <c r="DO1017" i="14"/>
  <c r="DU923" i="14"/>
  <c r="DV914" i="14"/>
  <c r="DP790" i="14"/>
  <c r="CX875" i="14"/>
  <c r="DT847" i="14"/>
  <c r="DV804" i="14"/>
  <c r="DQ924" i="14"/>
  <c r="DU914" i="14"/>
  <c r="DV854" i="14"/>
  <c r="DU1059" i="14"/>
  <c r="DQ1049" i="14"/>
  <c r="CX878" i="14"/>
  <c r="DT1016" i="14"/>
  <c r="DT1004" i="14"/>
  <c r="DT881" i="14"/>
  <c r="DO785" i="14"/>
  <c r="DQ991" i="14"/>
  <c r="DM1103" i="14"/>
  <c r="CX1040" i="14"/>
  <c r="CX1069" i="14"/>
  <c r="DQ967" i="14"/>
  <c r="DX898" i="14"/>
  <c r="DN791" i="14"/>
  <c r="DX1064" i="14"/>
  <c r="DX1052" i="14"/>
  <c r="DM1020" i="14"/>
  <c r="DX1003" i="14"/>
  <c r="DX978" i="14"/>
  <c r="DP965" i="14"/>
  <c r="DT963" i="14"/>
  <c r="DU959" i="14"/>
  <c r="DU955" i="14"/>
  <c r="DV841" i="14"/>
  <c r="DN833" i="14"/>
  <c r="DQ813" i="14"/>
  <c r="DU785" i="14"/>
  <c r="DQ930" i="14"/>
  <c r="DU892" i="14"/>
  <c r="DO854" i="14"/>
  <c r="DT784" i="14"/>
  <c r="DV935" i="14"/>
  <c r="DR909" i="14"/>
  <c r="DN826" i="14"/>
  <c r="DS821" i="14"/>
  <c r="DT815" i="14"/>
  <c r="DU809" i="14"/>
  <c r="DN805" i="14"/>
  <c r="DQ932" i="14"/>
  <c r="DN874" i="14"/>
  <c r="DQ828" i="14"/>
  <c r="DR823" i="14"/>
  <c r="DR818" i="14"/>
  <c r="DU1095" i="14"/>
  <c r="DQ1056" i="14"/>
  <c r="CX994" i="14"/>
  <c r="DQ990" i="14"/>
  <c r="DV780" i="14"/>
  <c r="DV1107" i="14"/>
  <c r="DM1098" i="14"/>
  <c r="DZ1098" i="14" s="1"/>
  <c r="EA1098" i="14" s="1"/>
  <c r="E1054" i="1" s="1"/>
  <c r="DM991" i="14"/>
  <c r="DQ958" i="14"/>
  <c r="DT906" i="14"/>
  <c r="DU854" i="14"/>
  <c r="DQ873" i="14"/>
  <c r="DS985" i="14"/>
  <c r="DR857" i="14"/>
  <c r="DT848" i="14"/>
  <c r="DO799" i="14"/>
  <c r="DQ875" i="14"/>
  <c r="DS841" i="14"/>
  <c r="DR822" i="14"/>
  <c r="DQ1013" i="14"/>
  <c r="DQ776" i="14"/>
  <c r="DQ1112" i="14"/>
  <c r="DU1018" i="14"/>
  <c r="DT1001" i="14"/>
  <c r="DO981" i="14"/>
  <c r="DT890" i="14"/>
  <c r="DM963" i="14"/>
  <c r="DR847" i="14"/>
  <c r="DR812" i="14"/>
  <c r="DO898" i="14"/>
  <c r="DV838" i="14"/>
  <c r="DO1091" i="14"/>
  <c r="DN926" i="14"/>
  <c r="DV918" i="14"/>
  <c r="DN907" i="14"/>
  <c r="DV901" i="14"/>
  <c r="DR892" i="14"/>
  <c r="DN884" i="14"/>
  <c r="DV802" i="14"/>
  <c r="DQ931" i="14"/>
  <c r="DQ882" i="14"/>
  <c r="DM822" i="14"/>
  <c r="DQ1124" i="14"/>
  <c r="DQ1064" i="14"/>
  <c r="DQ1059" i="14"/>
  <c r="DQ1011" i="14"/>
  <c r="DQ1007" i="14"/>
  <c r="DQ877" i="14"/>
  <c r="DQ777" i="14"/>
  <c r="DP777" i="14"/>
  <c r="DM1027" i="14"/>
  <c r="DT1023" i="14"/>
  <c r="DT1015" i="14"/>
  <c r="DQ1014" i="14"/>
  <c r="DU954" i="14"/>
  <c r="DS939" i="14"/>
  <c r="DV928" i="14"/>
  <c r="DZ928" i="14" s="1"/>
  <c r="EA928" i="14" s="1"/>
  <c r="E884" i="1" s="1"/>
  <c r="DX1123" i="14"/>
  <c r="DN925" i="14"/>
  <c r="DT1059" i="14"/>
  <c r="DM1033" i="14"/>
  <c r="DT994" i="14"/>
  <c r="DT987" i="14"/>
  <c r="DP977" i="14"/>
  <c r="DT952" i="14"/>
  <c r="DT898" i="14"/>
  <c r="DQ853" i="14"/>
  <c r="DM834" i="14"/>
  <c r="DO1107" i="14"/>
  <c r="DM913" i="14"/>
  <c r="DQ888" i="14"/>
  <c r="DV896" i="14"/>
  <c r="DN937" i="14"/>
  <c r="DR933" i="14"/>
  <c r="DR916" i="14"/>
  <c r="DN890" i="14"/>
  <c r="DV882" i="14"/>
  <c r="DP865" i="14"/>
  <c r="DN858" i="14"/>
  <c r="DO853" i="14"/>
  <c r="DV803" i="14"/>
  <c r="DR803" i="14"/>
  <c r="DQ881" i="14"/>
  <c r="DQ859" i="14"/>
  <c r="DS786" i="14"/>
  <c r="DQ1063" i="14"/>
  <c r="DQ1002" i="14"/>
  <c r="DQ996" i="14"/>
  <c r="DQ992" i="14"/>
  <c r="DQ988" i="14"/>
  <c r="DQ952" i="14"/>
  <c r="DV844" i="14"/>
  <c r="DS834" i="14"/>
  <c r="DM1051" i="14"/>
  <c r="DU1042" i="14"/>
  <c r="DT996" i="14"/>
  <c r="DQ824" i="14"/>
  <c r="DV814" i="14"/>
  <c r="DO953" i="14"/>
  <c r="DS822" i="14"/>
  <c r="DT816" i="14"/>
  <c r="DQ917" i="14"/>
  <c r="DX838" i="14"/>
  <c r="DN793" i="14"/>
  <c r="DS787" i="14"/>
  <c r="DX776" i="14"/>
  <c r="DO997" i="14"/>
  <c r="DM1056" i="14"/>
  <c r="CX1056" i="14"/>
  <c r="DU798" i="14"/>
  <c r="DM791" i="14"/>
  <c r="CX791" i="14"/>
  <c r="DM890" i="14"/>
  <c r="CX890" i="14"/>
  <c r="DM885" i="14"/>
  <c r="CX885" i="14"/>
  <c r="CX863" i="14"/>
  <c r="DM863" i="14"/>
  <c r="DO842" i="14"/>
  <c r="DM831" i="14"/>
  <c r="CX831" i="14"/>
  <c r="DR794" i="14"/>
  <c r="CX1114" i="14"/>
  <c r="DM1112" i="14"/>
  <c r="CX1112" i="14"/>
  <c r="DM1085" i="14"/>
  <c r="CX1085" i="14"/>
  <c r="DM1076" i="14"/>
  <c r="CX1076" i="14"/>
  <c r="DU1054" i="14"/>
  <c r="DU1008" i="14"/>
  <c r="DM956" i="14"/>
  <c r="CX956" i="14"/>
  <c r="DT1039" i="14"/>
  <c r="DX993" i="14"/>
  <c r="DT973" i="14"/>
  <c r="DM817" i="14"/>
  <c r="CX817" i="14"/>
  <c r="DU789" i="14"/>
  <c r="CX838" i="14"/>
  <c r="DO795" i="14"/>
  <c r="DX789" i="14"/>
  <c r="DN969" i="14"/>
  <c r="DN924" i="14"/>
  <c r="DQ867" i="14"/>
  <c r="DO849" i="14"/>
  <c r="DQ914" i="14"/>
  <c r="CX912" i="14"/>
  <c r="DN795" i="14"/>
  <c r="DO778" i="14"/>
  <c r="DQ1126" i="14"/>
  <c r="DM1122" i="14"/>
  <c r="CX1122" i="14"/>
  <c r="CX1105" i="14"/>
  <c r="DM1091" i="14"/>
  <c r="CX1091" i="14"/>
  <c r="CX1087" i="14"/>
  <c r="CX1033" i="14"/>
  <c r="CX1020" i="14"/>
  <c r="DQ978" i="14"/>
  <c r="CX965" i="14"/>
  <c r="DM965" i="14"/>
  <c r="DP1017" i="14"/>
  <c r="DX917" i="14"/>
  <c r="DO834" i="14"/>
  <c r="DM795" i="14"/>
  <c r="CX795" i="14"/>
  <c r="DV788" i="14"/>
  <c r="CX847" i="14"/>
  <c r="DS1001" i="14"/>
  <c r="DR939" i="14"/>
  <c r="DO878" i="14"/>
  <c r="DM833" i="14"/>
  <c r="CX833" i="14"/>
  <c r="DX810" i="14"/>
  <c r="DS800" i="14"/>
  <c r="DU939" i="14"/>
  <c r="CX930" i="14"/>
  <c r="CX926" i="14"/>
  <c r="CX924" i="14"/>
  <c r="DN854" i="14"/>
  <c r="DR849" i="14"/>
  <c r="DO844" i="14"/>
  <c r="CX828" i="14"/>
  <c r="CX804" i="14"/>
  <c r="CX802" i="14"/>
  <c r="DR800" i="14"/>
  <c r="DS782" i="14"/>
  <c r="DM1123" i="14"/>
  <c r="CX1123" i="14"/>
  <c r="CX1109" i="14"/>
  <c r="CX1092" i="14"/>
  <c r="CX1047" i="14"/>
  <c r="CX1001" i="14"/>
  <c r="DM1001" i="14"/>
  <c r="DQ795" i="14"/>
  <c r="CX849" i="14"/>
  <c r="DR810" i="14"/>
  <c r="DM814" i="14"/>
  <c r="CX814" i="14"/>
  <c r="CX810" i="14"/>
  <c r="DM810" i="14"/>
  <c r="DV860" i="14"/>
  <c r="CX1011" i="14"/>
  <c r="CX971" i="14"/>
  <c r="CX1009" i="14"/>
  <c r="CX973" i="14"/>
  <c r="CX995" i="14"/>
  <c r="CX976" i="14"/>
  <c r="CX952" i="14"/>
  <c r="CX931" i="14"/>
  <c r="DM931" i="14"/>
  <c r="DM993" i="14"/>
  <c r="CX993" i="14"/>
  <c r="CX856" i="14"/>
  <c r="DM856" i="14"/>
  <c r="CX873" i="14"/>
  <c r="DM873" i="14"/>
  <c r="DN910" i="14"/>
  <c r="DV863" i="14"/>
  <c r="DS823" i="14"/>
  <c r="DV805" i="14"/>
  <c r="DM917" i="14"/>
  <c r="CX917" i="14"/>
  <c r="DV879" i="14"/>
  <c r="DS873" i="14"/>
  <c r="DM858" i="14"/>
  <c r="CX858" i="14"/>
  <c r="DU826" i="14"/>
  <c r="DV820" i="14"/>
  <c r="DM1095" i="14"/>
  <c r="CX1095" i="14"/>
  <c r="DQ1075" i="14"/>
  <c r="CX1064" i="14"/>
  <c r="DM1064" i="14"/>
  <c r="CX1052" i="14"/>
  <c r="DM1052" i="14"/>
  <c r="DQ1030" i="14"/>
  <c r="CX1007" i="14"/>
  <c r="DM1007" i="14"/>
  <c r="DQ999" i="14"/>
  <c r="CX990" i="14"/>
  <c r="DM990" i="14"/>
  <c r="DT857" i="14"/>
  <c r="DV792" i="14"/>
  <c r="DV786" i="14"/>
  <c r="DX1111" i="14"/>
  <c r="DX1059" i="14"/>
  <c r="DX1054" i="14"/>
  <c r="DX1008" i="14"/>
  <c r="DX994" i="14"/>
  <c r="DM854" i="14"/>
  <c r="CX854" i="14"/>
  <c r="DU822" i="14"/>
  <c r="DV812" i="14"/>
  <c r="DV867" i="14"/>
  <c r="DP853" i="14"/>
  <c r="DQ847" i="14"/>
  <c r="DM843" i="14"/>
  <c r="CX843" i="14"/>
  <c r="CX816" i="14"/>
  <c r="DM816" i="14"/>
  <c r="DU811" i="14"/>
  <c r="DM790" i="14"/>
  <c r="CX790" i="14"/>
  <c r="DM785" i="14"/>
  <c r="CX785" i="14"/>
  <c r="DM867" i="14"/>
  <c r="CX867" i="14"/>
  <c r="DR1017" i="14"/>
  <c r="CX871" i="14"/>
  <c r="DR1123" i="14"/>
  <c r="DR1091" i="14"/>
  <c r="DN938" i="14"/>
  <c r="DN919" i="14"/>
  <c r="DO877" i="14"/>
  <c r="DN827" i="14"/>
  <c r="DO823" i="14"/>
  <c r="DR805" i="14"/>
  <c r="DS798" i="14"/>
  <c r="CX938" i="14"/>
  <c r="CX935" i="14"/>
  <c r="DQ926" i="14"/>
  <c r="CX918" i="14"/>
  <c r="DM918" i="14"/>
  <c r="CX906" i="14"/>
  <c r="DM906" i="14"/>
  <c r="CX892" i="14"/>
  <c r="CX889" i="14"/>
  <c r="DM889" i="14"/>
  <c r="DM884" i="14"/>
  <c r="CX884" i="14"/>
  <c r="DT867" i="14"/>
  <c r="CX861" i="14"/>
  <c r="DM861" i="14"/>
  <c r="DR851" i="14"/>
  <c r="DO846" i="14"/>
  <c r="CX830" i="14"/>
  <c r="DM830" i="14"/>
  <c r="DQ825" i="14"/>
  <c r="DV819" i="14"/>
  <c r="DO813" i="14"/>
  <c r="DM808" i="14"/>
  <c r="CX808" i="14"/>
  <c r="DR798" i="14"/>
  <c r="DV793" i="14"/>
  <c r="CX1075" i="14"/>
  <c r="DU1063" i="14"/>
  <c r="DU1058" i="14"/>
  <c r="DQ1048" i="14"/>
  <c r="DQ1044" i="14"/>
  <c r="CX1017" i="14"/>
  <c r="DM1017" i="14"/>
  <c r="DU1003" i="14"/>
  <c r="DU994" i="14"/>
  <c r="DU990" i="14"/>
  <c r="DU986" i="14"/>
  <c r="DU977" i="14"/>
  <c r="DU973" i="14"/>
  <c r="DU969" i="14"/>
  <c r="DU952" i="14"/>
  <c r="DM876" i="14"/>
  <c r="CX876" i="14"/>
  <c r="DM850" i="14"/>
  <c r="CX850" i="14"/>
  <c r="DS838" i="14"/>
  <c r="DQ822" i="14"/>
  <c r="CX799" i="14"/>
  <c r="DV781" i="14"/>
  <c r="DV778" i="14"/>
  <c r="DR775" i="14"/>
  <c r="DT1111" i="14"/>
  <c r="DT1008" i="14"/>
  <c r="DX997" i="14"/>
  <c r="DX992" i="14"/>
  <c r="DR873" i="14"/>
  <c r="DQ851" i="14"/>
  <c r="DV843" i="14"/>
  <c r="DU824" i="14"/>
  <c r="CX819" i="14"/>
  <c r="DR816" i="14"/>
  <c r="DV811" i="14"/>
  <c r="DV790" i="14"/>
  <c r="DO894" i="14"/>
  <c r="DT851" i="14"/>
  <c r="CX844" i="14"/>
  <c r="DM844" i="14"/>
  <c r="CX841" i="14"/>
  <c r="DX823" i="14"/>
  <c r="DT793" i="14"/>
  <c r="DU788" i="14"/>
  <c r="DU784" i="14"/>
  <c r="CX777" i="14"/>
  <c r="DS1111" i="14"/>
  <c r="DT788" i="14"/>
  <c r="DR936" i="14"/>
  <c r="DV932" i="14"/>
  <c r="DV922" i="14"/>
  <c r="DN902" i="14"/>
  <c r="DS874" i="14"/>
  <c r="DU865" i="14"/>
  <c r="DX846" i="14"/>
  <c r="DQ833" i="14"/>
  <c r="DR825" i="14"/>
  <c r="DO820" i="14"/>
  <c r="DP814" i="14"/>
  <c r="DN808" i="14"/>
  <c r="DR804" i="14"/>
  <c r="DO798" i="14"/>
  <c r="DU917" i="14"/>
  <c r="DP867" i="14"/>
  <c r="DN851" i="14"/>
  <c r="DO847" i="14"/>
  <c r="DV822" i="14"/>
  <c r="DS811" i="14"/>
  <c r="DN798" i="14"/>
  <c r="DN794" i="14"/>
  <c r="DS789" i="14"/>
  <c r="DU1111" i="14"/>
  <c r="CX1107" i="14"/>
  <c r="DM1107" i="14"/>
  <c r="CX1088" i="14"/>
  <c r="CX1086" i="14"/>
  <c r="CX1079" i="14"/>
  <c r="DQ1066" i="14"/>
  <c r="DQ1058" i="14"/>
  <c r="DQ1054" i="14"/>
  <c r="DM1039" i="14"/>
  <c r="CX1039" i="14"/>
  <c r="CX1035" i="14"/>
  <c r="DQ987" i="14"/>
  <c r="CX984" i="14"/>
  <c r="CX982" i="14"/>
  <c r="DQ977" i="14"/>
  <c r="DQ973" i="14"/>
  <c r="DQ969" i="14"/>
  <c r="DQ951" i="14"/>
  <c r="CX880" i="14"/>
  <c r="DU851" i="14"/>
  <c r="DR782" i="14"/>
  <c r="DN775" i="14"/>
  <c r="DP1111" i="14"/>
  <c r="DP969" i="14"/>
  <c r="DP939" i="14"/>
  <c r="CX874" i="14"/>
  <c r="DU852" i="14"/>
  <c r="CX821" i="14"/>
  <c r="DN816" i="14"/>
  <c r="DR811" i="14"/>
  <c r="CX800" i="14"/>
  <c r="DR787" i="14"/>
  <c r="DN867" i="14"/>
  <c r="CX845" i="14"/>
  <c r="DR834" i="14"/>
  <c r="CX781" i="14"/>
  <c r="DS950" i="14"/>
  <c r="DV938" i="14"/>
  <c r="DN933" i="14"/>
  <c r="DV915" i="14"/>
  <c r="DX873" i="14"/>
  <c r="DO855" i="14"/>
  <c r="DP846" i="14"/>
  <c r="DR828" i="14"/>
  <c r="DO821" i="14"/>
  <c r="CX925" i="14"/>
  <c r="DR853" i="14"/>
  <c r="DO848" i="14"/>
  <c r="CX826" i="14"/>
  <c r="DV821" i="14"/>
  <c r="DO816" i="14"/>
  <c r="DO811" i="14"/>
  <c r="DO786" i="14"/>
  <c r="DO775" i="14"/>
  <c r="CX1120" i="14"/>
  <c r="CX1050" i="14"/>
  <c r="CX1041" i="14"/>
  <c r="DS871" i="14"/>
  <c r="DQ793" i="14"/>
  <c r="DT1107" i="14"/>
  <c r="DT1091" i="14"/>
  <c r="CX774" i="14"/>
  <c r="DR814" i="14"/>
  <c r="DN785" i="14"/>
  <c r="CX813" i="14"/>
  <c r="DM813" i="14"/>
  <c r="DO1123" i="14"/>
  <c r="CX933" i="14"/>
  <c r="CX1013" i="14"/>
  <c r="CX970" i="14"/>
  <c r="CX988" i="14"/>
  <c r="DM865" i="14"/>
  <c r="CX865" i="14"/>
  <c r="DV826" i="14"/>
  <c r="DQ907" i="14"/>
  <c r="CX860" i="14"/>
  <c r="DM860" i="14"/>
  <c r="DM1065" i="14"/>
  <c r="CX1065" i="14"/>
  <c r="CX986" i="14"/>
  <c r="DM986" i="14"/>
  <c r="DM974" i="14"/>
  <c r="CX974" i="14"/>
  <c r="DM824" i="14"/>
  <c r="CX824" i="14"/>
  <c r="DM786" i="14"/>
  <c r="CX786" i="14"/>
  <c r="DV907" i="14"/>
  <c r="DQ923" i="14"/>
  <c r="DV919" i="14"/>
  <c r="DV861" i="14"/>
  <c r="DN832" i="14"/>
  <c r="DQ939" i="14"/>
  <c r="DQ920" i="14"/>
  <c r="DM916" i="14"/>
  <c r="CX916" i="14"/>
  <c r="DV798" i="14"/>
  <c r="CX1124" i="14"/>
  <c r="DM1124" i="14"/>
  <c r="DU1118" i="14"/>
  <c r="CX1062" i="14"/>
  <c r="DM1062" i="14"/>
  <c r="DQ1034" i="14"/>
  <c r="DQ1028" i="14"/>
  <c r="CX1004" i="14"/>
  <c r="DM1004" i="14"/>
  <c r="DQ998" i="14"/>
  <c r="CX989" i="14"/>
  <c r="DM989" i="14"/>
  <c r="DQ983" i="14"/>
  <c r="DM979" i="14"/>
  <c r="CX979" i="14"/>
  <c r="DQ964" i="14"/>
  <c r="DZ964" i="14" s="1"/>
  <c r="EA964" i="14" s="1"/>
  <c r="E920" i="1" s="1"/>
  <c r="CX853" i="14"/>
  <c r="DM853" i="14"/>
  <c r="DU823" i="14"/>
  <c r="DU794" i="14"/>
  <c r="DP1107" i="14"/>
  <c r="DP1057" i="14"/>
  <c r="DX1017" i="14"/>
  <c r="DP1006" i="14"/>
  <c r="DX987" i="14"/>
  <c r="DX952" i="14"/>
  <c r="DP914" i="14"/>
  <c r="CX879" i="14"/>
  <c r="CX852" i="14"/>
  <c r="DM852" i="14"/>
  <c r="DR842" i="14"/>
  <c r="DQ821" i="14"/>
  <c r="DN810" i="14"/>
  <c r="DX851" i="14"/>
  <c r="DQ846" i="14"/>
  <c r="DU810" i="14"/>
  <c r="CX788" i="14"/>
  <c r="DM788" i="14"/>
  <c r="CX784" i="14"/>
  <c r="DM784" i="14"/>
  <c r="DS877" i="14"/>
  <c r="DS851" i="14"/>
  <c r="DT787" i="14"/>
  <c r="DR937" i="14"/>
  <c r="DV926" i="14"/>
  <c r="DO875" i="14"/>
  <c r="DQ835" i="14"/>
  <c r="DZ835" i="14" s="1"/>
  <c r="EA835" i="14" s="1"/>
  <c r="E791" i="1" s="1"/>
  <c r="DR826" i="14"/>
  <c r="DU933" i="14"/>
  <c r="DQ929" i="14"/>
  <c r="DU898" i="14"/>
  <c r="CX894" i="14"/>
  <c r="DM894" i="14"/>
  <c r="CX888" i="14"/>
  <c r="DM888" i="14"/>
  <c r="DX871" i="14"/>
  <c r="DR855" i="14"/>
  <c r="DV850" i="14"/>
  <c r="DT833" i="14"/>
  <c r="DU828" i="14"/>
  <c r="CX807" i="14"/>
  <c r="DM807" i="14"/>
  <c r="DV797" i="14"/>
  <c r="DS792" i="14"/>
  <c r="DU1126" i="14"/>
  <c r="DQ1122" i="14"/>
  <c r="DQ1118" i="14"/>
  <c r="DU1094" i="14"/>
  <c r="DU1066" i="14"/>
  <c r="DU1062" i="14"/>
  <c r="DU1057" i="14"/>
  <c r="DQ1047" i="14"/>
  <c r="DQ1039" i="14"/>
  <c r="DU1010" i="14"/>
  <c r="DU1006" i="14"/>
  <c r="DU1002" i="14"/>
  <c r="DU993" i="14"/>
  <c r="DU989" i="14"/>
  <c r="CX981" i="14"/>
  <c r="DM981" i="14"/>
  <c r="DU976" i="14"/>
  <c r="DU972" i="14"/>
  <c r="CX964" i="14"/>
  <c r="DU951" i="14"/>
  <c r="DN873" i="14"/>
  <c r="DR848" i="14"/>
  <c r="DV789" i="14"/>
  <c r="DX1110" i="14"/>
  <c r="DT1066" i="14"/>
  <c r="DT1054" i="14"/>
  <c r="DX1007" i="14"/>
  <c r="DP975" i="14"/>
  <c r="DP953" i="14"/>
  <c r="DT939" i="14"/>
  <c r="DO871" i="14"/>
  <c r="DU849" i="14"/>
  <c r="DQ823" i="14"/>
  <c r="CX818" i="14"/>
  <c r="DR789" i="14"/>
  <c r="DO917" i="14"/>
  <c r="DX877" i="14"/>
  <c r="DR867" i="14"/>
  <c r="CX842" i="14"/>
  <c r="DU816" i="14"/>
  <c r="DQ812" i="14"/>
  <c r="DU787" i="14"/>
  <c r="CX778" i="14"/>
  <c r="CX776" i="14"/>
  <c r="DU834" i="14"/>
  <c r="DP787" i="14"/>
  <c r="DR1111" i="14"/>
  <c r="DR997" i="14"/>
  <c r="DV981" i="14"/>
  <c r="DV940" i="14"/>
  <c r="DV929" i="14"/>
  <c r="DR911" i="14"/>
  <c r="DN897" i="14"/>
  <c r="DN888" i="14"/>
  <c r="DV862" i="14"/>
  <c r="DP844" i="14"/>
  <c r="DQ838" i="14"/>
  <c r="DO824" i="14"/>
  <c r="DT812" i="14"/>
  <c r="DR807" i="14"/>
  <c r="DU937" i="14"/>
  <c r="DQ933" i="14"/>
  <c r="CX920" i="14"/>
  <c r="DQ916" i="14"/>
  <c r="CX911" i="14"/>
  <c r="CX909" i="14"/>
  <c r="CX907" i="14"/>
  <c r="DQ898" i="14"/>
  <c r="DT871" i="14"/>
  <c r="DX865" i="14"/>
  <c r="DN855" i="14"/>
  <c r="DR850" i="14"/>
  <c r="DX834" i="14"/>
  <c r="CX825" i="14"/>
  <c r="DM825" i="14"/>
  <c r="DN820" i="14"/>
  <c r="DS816" i="14"/>
  <c r="DO810" i="14"/>
  <c r="DQ805" i="14"/>
  <c r="DR797" i="14"/>
  <c r="DR793" i="14"/>
  <c r="DO788" i="14"/>
  <c r="DS781" i="14"/>
  <c r="DS775" i="14"/>
  <c r="DM1110" i="14"/>
  <c r="CX1110" i="14"/>
  <c r="CX1106" i="14"/>
  <c r="CX1090" i="14"/>
  <c r="CX1083" i="14"/>
  <c r="DQ1065" i="14"/>
  <c r="DQ1057" i="14"/>
  <c r="CX1034" i="14"/>
  <c r="DQ1008" i="14"/>
  <c r="DQ1004" i="14"/>
  <c r="DQ994" i="14"/>
  <c r="DQ986" i="14"/>
  <c r="CX983" i="14"/>
  <c r="DQ976" i="14"/>
  <c r="DQ972" i="14"/>
  <c r="DM968" i="14"/>
  <c r="CX968" i="14"/>
  <c r="DQ950" i="14"/>
  <c r="DQ849" i="14"/>
  <c r="DN789" i="14"/>
  <c r="DR781" i="14"/>
  <c r="CX949" i="14"/>
  <c r="DV1091" i="14"/>
  <c r="DU877" i="14"/>
  <c r="DV810" i="14"/>
  <c r="CX798" i="14"/>
  <c r="DV785" i="14"/>
  <c r="DT877" i="14"/>
  <c r="CX846" i="14"/>
  <c r="CX780" i="14"/>
  <c r="DO1111" i="14"/>
  <c r="DS997" i="14"/>
  <c r="DU867" i="14"/>
  <c r="DR932" i="14"/>
  <c r="DR914" i="14"/>
  <c r="DX843" i="14"/>
  <c r="DX813" i="14"/>
  <c r="CX927" i="14"/>
  <c r="CX923" i="14"/>
  <c r="DU906" i="14"/>
  <c r="DM898" i="14"/>
  <c r="CX898" i="14"/>
  <c r="CX896" i="14"/>
  <c r="DV877" i="14"/>
  <c r="DV852" i="14"/>
  <c r="CX827" i="14"/>
  <c r="DN824" i="14"/>
  <c r="DN819" i="14"/>
  <c r="CX805" i="14"/>
  <c r="CX803" i="14"/>
  <c r="DS790" i="14"/>
  <c r="DS779" i="14"/>
  <c r="CX1121" i="14"/>
  <c r="CX1119" i="14"/>
  <c r="DQ1111" i="14"/>
  <c r="CX1093" i="14"/>
  <c r="CX1048" i="14"/>
  <c r="CX1046" i="14"/>
  <c r="CX1043" i="14"/>
  <c r="DU1017" i="14"/>
  <c r="CX985" i="14"/>
  <c r="DM985" i="14"/>
  <c r="CX969" i="14"/>
  <c r="DM969" i="14"/>
  <c r="CX966" i="14"/>
  <c r="CX855" i="14"/>
  <c r="DN787" i="14"/>
  <c r="DX1095" i="14"/>
  <c r="DP997" i="14"/>
  <c r="DP985" i="14"/>
  <c r="CX851" i="14"/>
  <c r="DV813" i="14"/>
  <c r="CX793" i="14"/>
  <c r="DN834" i="14"/>
  <c r="CX812" i="14"/>
  <c r="DM812" i="14"/>
  <c r="DO1001" i="14"/>
  <c r="DO985" i="14"/>
  <c r="CX834" i="14"/>
  <c r="CX836" i="14"/>
  <c r="CX975" i="14"/>
  <c r="CX1111" i="14"/>
  <c r="CX809" i="14"/>
  <c r="CX882" i="14"/>
  <c r="CX1057" i="14"/>
  <c r="CX978" i="14"/>
  <c r="CX789" i="14"/>
  <c r="CX1054" i="14"/>
  <c r="CX1005" i="14"/>
  <c r="CX1008" i="14"/>
  <c r="CX991" i="14"/>
  <c r="DM937" i="14"/>
  <c r="CX937" i="14"/>
  <c r="CX932" i="14"/>
  <c r="DM932" i="14"/>
  <c r="DQ919" i="14"/>
  <c r="CX915" i="14"/>
  <c r="DM915" i="14"/>
  <c r="DM881" i="14"/>
  <c r="CX881" i="14"/>
  <c r="DQ1117" i="14"/>
  <c r="CX1071" i="14"/>
  <c r="DM1071" i="14"/>
  <c r="DM1066" i="14"/>
  <c r="CX1066" i="14"/>
  <c r="DM1060" i="14"/>
  <c r="CX1060" i="14"/>
  <c r="DU1048" i="14"/>
  <c r="CX1002" i="14"/>
  <c r="DM1002" i="14"/>
  <c r="DM996" i="14"/>
  <c r="CX996" i="14"/>
  <c r="DM987" i="14"/>
  <c r="CX987" i="14"/>
  <c r="CX977" i="14"/>
  <c r="DM977" i="14"/>
  <c r="DT805" i="14"/>
  <c r="DM877" i="14"/>
  <c r="CX877" i="14"/>
  <c r="DM820" i="14"/>
  <c r="CX820" i="14"/>
  <c r="DP824" i="14"/>
  <c r="DM787" i="14"/>
  <c r="CX787" i="14"/>
  <c r="DU782" i="14"/>
  <c r="DV933" i="14"/>
  <c r="DR863" i="14"/>
  <c r="DS820" i="14"/>
  <c r="DN801" i="14"/>
  <c r="CX939" i="14"/>
  <c r="DM939" i="14"/>
  <c r="DM891" i="14"/>
  <c r="CX891" i="14"/>
  <c r="CX887" i="14"/>
  <c r="DM887" i="14"/>
  <c r="DS843" i="14"/>
  <c r="DM832" i="14"/>
  <c r="CX832" i="14"/>
  <c r="DS810" i="14"/>
  <c r="DR795" i="14"/>
  <c r="DM1077" i="14"/>
  <c r="CX1077" i="14"/>
  <c r="DU1065" i="14"/>
  <c r="DQ1038" i="14"/>
  <c r="CX1026" i="14"/>
  <c r="DM1026" i="14"/>
  <c r="DM997" i="14"/>
  <c r="CX997" i="14"/>
  <c r="DQ854" i="14"/>
  <c r="DR788" i="14"/>
  <c r="DX1065" i="14"/>
  <c r="DT1017" i="14"/>
  <c r="DX1011" i="14"/>
  <c r="DT969" i="14"/>
  <c r="DR871" i="14"/>
  <c r="DP854" i="14"/>
  <c r="DQ811" i="14"/>
  <c r="DU790" i="14"/>
  <c r="DR985" i="14"/>
  <c r="DN934" i="14"/>
  <c r="DO851" i="14"/>
  <c r="DP811" i="14"/>
  <c r="DV806" i="14"/>
  <c r="CX940" i="14"/>
  <c r="CX908" i="14"/>
  <c r="DM864" i="14"/>
  <c r="CX864" i="14"/>
  <c r="DR854" i="14"/>
  <c r="DV849" i="14"/>
  <c r="DP833" i="14"/>
  <c r="DO792" i="14"/>
  <c r="DV949" i="14"/>
  <c r="CX1118" i="14"/>
  <c r="CX1102" i="14"/>
  <c r="CX1100" i="14"/>
  <c r="CX1082" i="14"/>
  <c r="CX1045" i="14"/>
  <c r="DM1045" i="14"/>
  <c r="DM1037" i="14"/>
  <c r="CX1037" i="14"/>
  <c r="CX1032" i="14"/>
  <c r="CX1030" i="14"/>
  <c r="CX1028" i="14"/>
  <c r="DQ1003" i="14"/>
  <c r="CX1000" i="14"/>
  <c r="CX998" i="14"/>
  <c r="DQ993" i="14"/>
  <c r="DQ989" i="14"/>
  <c r="DQ985" i="14"/>
  <c r="DQ979" i="14"/>
  <c r="DP898" i="14"/>
  <c r="CX794" i="14"/>
  <c r="DV787" i="14"/>
  <c r="CX822" i="14"/>
  <c r="DN790" i="14"/>
  <c r="CX848" i="14"/>
  <c r="CX782" i="14"/>
  <c r="DN940" i="14"/>
  <c r="DS880" i="14"/>
  <c r="DV858" i="14"/>
  <c r="CX835" i="14"/>
  <c r="DS818" i="14"/>
  <c r="DP812" i="14"/>
  <c r="CX928" i="14"/>
  <c r="DM914" i="14"/>
  <c r="CX914" i="14"/>
  <c r="CX897" i="14"/>
  <c r="DT834" i="14"/>
  <c r="DN823" i="14"/>
  <c r="DN818" i="14"/>
  <c r="CX801" i="14"/>
  <c r="DO789" i="14"/>
  <c r="CX1108" i="14"/>
  <c r="CX1049" i="14"/>
  <c r="CX1044" i="14"/>
  <c r="CX1042" i="14"/>
  <c r="CX1036" i="14"/>
  <c r="DU997" i="14"/>
  <c r="CX967" i="14"/>
  <c r="CX950" i="14"/>
  <c r="DM950" i="14"/>
  <c r="DT864" i="14"/>
  <c r="DR785" i="14"/>
  <c r="DV1123" i="14"/>
  <c r="DX1013" i="14"/>
  <c r="DT917" i="14"/>
  <c r="DP906" i="14"/>
  <c r="DN811" i="14"/>
  <c r="DV791" i="14"/>
  <c r="CX815" i="14"/>
  <c r="CX811" i="14"/>
  <c r="DM811" i="14"/>
  <c r="CX862" i="14"/>
  <c r="CX1125" i="14"/>
  <c r="CX1003" i="14"/>
  <c r="CX859" i="14"/>
  <c r="CX1063" i="14"/>
  <c r="CX1010" i="14"/>
  <c r="CX992" i="14"/>
  <c r="CX857" i="14"/>
  <c r="CX1126" i="14"/>
  <c r="CX1059" i="14"/>
  <c r="CX972" i="14"/>
  <c r="CX953" i="14"/>
  <c r="AG909" i="14"/>
  <c r="AS909" i="14" s="1"/>
  <c r="AG1000" i="14"/>
  <c r="AO1000" i="14" s="1"/>
  <c r="AG782" i="14"/>
  <c r="AR782" i="14" s="1"/>
  <c r="AV782" i="14" s="1"/>
  <c r="AG788" i="14"/>
  <c r="AM788" i="14" s="1"/>
  <c r="AG1122" i="14"/>
  <c r="AL1122" i="14" s="1"/>
  <c r="AG1044" i="14"/>
  <c r="AO1044" i="14" s="1"/>
  <c r="AG1078" i="14"/>
  <c r="AJ1078" i="14" s="1"/>
  <c r="AG847" i="14"/>
  <c r="AI847" i="14" s="1"/>
  <c r="AG791" i="14"/>
  <c r="AL791" i="14" s="1"/>
  <c r="AG910" i="14"/>
  <c r="AR910" i="14" s="1"/>
  <c r="AV910" i="14" s="1"/>
  <c r="AG912" i="14"/>
  <c r="AP912" i="14" s="1"/>
  <c r="AY912" i="14" s="1"/>
  <c r="AG830" i="14"/>
  <c r="AJ830" i="14" s="1"/>
  <c r="AG924" i="14"/>
  <c r="AI924" i="14" s="1"/>
  <c r="AG836" i="14"/>
  <c r="AR836" i="14" s="1"/>
  <c r="AV836" i="14" s="1"/>
  <c r="AG816" i="14"/>
  <c r="AI816" i="14" s="1"/>
  <c r="AG820" i="14"/>
  <c r="AI820" i="14" s="1"/>
  <c r="AG864" i="14"/>
  <c r="AP864" i="14" s="1"/>
  <c r="AY864" i="14" s="1"/>
  <c r="AG881" i="14"/>
  <c r="AL881" i="14" s="1"/>
  <c r="AG792" i="14"/>
  <c r="AL792" i="14" s="1"/>
  <c r="AG850" i="14"/>
  <c r="AN850" i="14" s="1"/>
  <c r="AG872" i="14"/>
  <c r="AM872" i="14" s="1"/>
  <c r="AG1110" i="14"/>
  <c r="AI1110" i="14" s="1"/>
  <c r="AG1008" i="14"/>
  <c r="AN1008" i="14" s="1"/>
  <c r="AG892" i="14"/>
  <c r="AJ892" i="14" s="1"/>
  <c r="AG902" i="14"/>
  <c r="AR902" i="14" s="1"/>
  <c r="AV902" i="14" s="1"/>
  <c r="AG796" i="14"/>
  <c r="AI796" i="14" s="1"/>
  <c r="AG803" i="14"/>
  <c r="AI803" i="14" s="1"/>
  <c r="AG839" i="14"/>
  <c r="AL839" i="14" s="1"/>
  <c r="AG807" i="14"/>
  <c r="AR807" i="14" s="1"/>
  <c r="AV807" i="14" s="1"/>
  <c r="AG779" i="14"/>
  <c r="AK779" i="14" s="1"/>
  <c r="AW779" i="14" s="1"/>
  <c r="AG795" i="14"/>
  <c r="AM795" i="14" s="1"/>
  <c r="AG799" i="14"/>
  <c r="AG814" i="14"/>
  <c r="AI814" i="14" s="1"/>
  <c r="AG878" i="14"/>
  <c r="AP878" i="14" s="1"/>
  <c r="AY878" i="14" s="1"/>
  <c r="AG890" i="14"/>
  <c r="AJ890" i="14" s="1"/>
  <c r="AK820" i="14"/>
  <c r="AW820" i="14" s="1"/>
  <c r="AG874" i="14"/>
  <c r="AG884" i="14"/>
  <c r="AQ884" i="14" s="1"/>
  <c r="AG834" i="14"/>
  <c r="AQ834" i="14" s="1"/>
  <c r="AG1118" i="14"/>
  <c r="AN1118" i="14" s="1"/>
  <c r="AG848" i="14"/>
  <c r="AI848" i="14" s="1"/>
  <c r="AG1031" i="14"/>
  <c r="AS1031" i="14" s="1"/>
  <c r="AG815" i="14"/>
  <c r="AO815" i="14" s="1"/>
  <c r="AG1068" i="14"/>
  <c r="AS1068" i="14" s="1"/>
  <c r="AG844" i="14"/>
  <c r="AJ844" i="14" s="1"/>
  <c r="AG827" i="14"/>
  <c r="AI827" i="14" s="1"/>
  <c r="AG867" i="14"/>
  <c r="AP867" i="14" s="1"/>
  <c r="AY867" i="14" s="1"/>
  <c r="AG840" i="14"/>
  <c r="AK840" i="14" s="1"/>
  <c r="AW840" i="14" s="1"/>
  <c r="AG987" i="14"/>
  <c r="AN987" i="14" s="1"/>
  <c r="AG952" i="14"/>
  <c r="AO952" i="14" s="1"/>
  <c r="AG880" i="14"/>
  <c r="AR880" i="14" s="1"/>
  <c r="AV880" i="14" s="1"/>
  <c r="AG822" i="14"/>
  <c r="AR822" i="14" s="1"/>
  <c r="AV822" i="14" s="1"/>
  <c r="AG900" i="14"/>
  <c r="AP900" i="14" s="1"/>
  <c r="AY900" i="14" s="1"/>
  <c r="AG1053" i="14"/>
  <c r="AM1053" i="14" s="1"/>
  <c r="AG934" i="14"/>
  <c r="AP934" i="14" s="1"/>
  <c r="AY934" i="14" s="1"/>
  <c r="AG1093" i="14"/>
  <c r="AK1093" i="14" s="1"/>
  <c r="AW1093" i="14" s="1"/>
  <c r="AG1084" i="14"/>
  <c r="AN1084" i="14" s="1"/>
  <c r="AG1056" i="14"/>
  <c r="AS1056" i="14" s="1"/>
  <c r="AG996" i="14"/>
  <c r="AL996" i="14" s="1"/>
  <c r="AG1080" i="14"/>
  <c r="AN1080" i="14" s="1"/>
  <c r="AG1089" i="14"/>
  <c r="AM1089" i="14" s="1"/>
  <c r="AG876" i="14"/>
  <c r="AQ876" i="14" s="1"/>
  <c r="AX876" i="14" s="1"/>
  <c r="AG824" i="14"/>
  <c r="AL824" i="14" s="1"/>
  <c r="AG808" i="14"/>
  <c r="AI808" i="14" s="1"/>
  <c r="AG896" i="14"/>
  <c r="AN896" i="14" s="1"/>
  <c r="AG873" i="14"/>
  <c r="AJ873" i="14" s="1"/>
  <c r="AG894" i="14"/>
  <c r="AL894" i="14" s="1"/>
  <c r="AG901" i="14"/>
  <c r="AQ901" i="14" s="1"/>
  <c r="AX901" i="14" s="1"/>
  <c r="AG951" i="14"/>
  <c r="AK951" i="14" s="1"/>
  <c r="AW951" i="14" s="1"/>
  <c r="AG925" i="14"/>
  <c r="AM925" i="14" s="1"/>
  <c r="AG819" i="14"/>
  <c r="AJ819" i="14" s="1"/>
  <c r="AG920" i="14"/>
  <c r="AS920" i="14" s="1"/>
  <c r="AG933" i="14"/>
  <c r="AP933" i="14" s="1"/>
  <c r="AY933" i="14" s="1"/>
  <c r="AG810" i="14"/>
  <c r="AP810" i="14" s="1"/>
  <c r="AY810" i="14" s="1"/>
  <c r="AG856" i="14"/>
  <c r="AL856" i="14" s="1"/>
  <c r="AG882" i="14"/>
  <c r="AI882" i="14" s="1"/>
  <c r="AG818" i="14"/>
  <c r="AP818" i="14" s="1"/>
  <c r="AY818" i="14" s="1"/>
  <c r="AG835" i="14"/>
  <c r="AL835" i="14" s="1"/>
  <c r="AG826" i="14"/>
  <c r="AN826" i="14" s="1"/>
  <c r="AG972" i="14"/>
  <c r="AI972" i="14" s="1"/>
  <c r="AG783" i="14"/>
  <c r="AK783" i="14" s="1"/>
  <c r="AW783" i="14" s="1"/>
  <c r="AG1026" i="14"/>
  <c r="AR1026" i="14" s="1"/>
  <c r="AV1026" i="14" s="1"/>
  <c r="AG960" i="14"/>
  <c r="AK960" i="14" s="1"/>
  <c r="AW960" i="14" s="1"/>
  <c r="AG956" i="14"/>
  <c r="AK956" i="14" s="1"/>
  <c r="AW956" i="14" s="1"/>
  <c r="AG917" i="14"/>
  <c r="AL917" i="14" s="1"/>
  <c r="AG1014" i="14"/>
  <c r="AN1014" i="14" s="1"/>
  <c r="AG905" i="14"/>
  <c r="AG1094" i="14"/>
  <c r="AP1094" i="14" s="1"/>
  <c r="AY1094" i="14" s="1"/>
  <c r="AG1029" i="14"/>
  <c r="AQ1029" i="14" s="1"/>
  <c r="AX1029" i="14" s="1"/>
  <c r="AG886" i="14"/>
  <c r="AJ886" i="14" s="1"/>
  <c r="AG975" i="14"/>
  <c r="AP975" i="14" s="1"/>
  <c r="AY975" i="14" s="1"/>
  <c r="AG916" i="14"/>
  <c r="AS916" i="14" s="1"/>
  <c r="AG959" i="14"/>
  <c r="AI959" i="14" s="1"/>
  <c r="AG898" i="14"/>
  <c r="AR898" i="14" s="1"/>
  <c r="AV898" i="14" s="1"/>
  <c r="AG832" i="14"/>
  <c r="AS832" i="14" s="1"/>
  <c r="AG1030" i="14"/>
  <c r="AS1030" i="14" s="1"/>
  <c r="AG877" i="14"/>
  <c r="AJ877" i="14" s="1"/>
  <c r="AG922" i="14"/>
  <c r="AO922" i="14" s="1"/>
  <c r="AG963" i="14"/>
  <c r="AR963" i="14" s="1"/>
  <c r="AV963" i="14" s="1"/>
  <c r="AG1081" i="14"/>
  <c r="AQ1081" i="14" s="1"/>
  <c r="AX1081" i="14" s="1"/>
  <c r="AG937" i="14"/>
  <c r="AN937" i="14" s="1"/>
  <c r="AG794" i="14"/>
  <c r="AL794" i="14" s="1"/>
  <c r="AG932" i="14"/>
  <c r="AJ932" i="14" s="1"/>
  <c r="AG913" i="14"/>
  <c r="AM913" i="14" s="1"/>
  <c r="AG893" i="14"/>
  <c r="AG976" i="14"/>
  <c r="AK976" i="14" s="1"/>
  <c r="AW976" i="14" s="1"/>
  <c r="AG852" i="14"/>
  <c r="AN852" i="14" s="1"/>
  <c r="AG800" i="14"/>
  <c r="AL800" i="14" s="1"/>
  <c r="AG968" i="14"/>
  <c r="AS968" i="14" s="1"/>
  <c r="AG784" i="14"/>
  <c r="AI784" i="14" s="1"/>
  <c r="AG812" i="14"/>
  <c r="AR812" i="14" s="1"/>
  <c r="AV812" i="14" s="1"/>
  <c r="AG804" i="14"/>
  <c r="AG906" i="14"/>
  <c r="AO906" i="14" s="1"/>
  <c r="AG862" i="14"/>
  <c r="AI862" i="14" s="1"/>
  <c r="AG1109" i="14"/>
  <c r="AN1109" i="14" s="1"/>
  <c r="AG928" i="14"/>
  <c r="AQ928" i="14" s="1"/>
  <c r="AG1066" i="14"/>
  <c r="AN1066" i="14" s="1"/>
  <c r="AG854" i="14"/>
  <c r="AJ854" i="14" s="1"/>
  <c r="AG855" i="14"/>
  <c r="AL855" i="14" s="1"/>
  <c r="AG776" i="14"/>
  <c r="AR776" i="14" s="1"/>
  <c r="AV776" i="14" s="1"/>
  <c r="AG780" i="14"/>
  <c r="AG921" i="14"/>
  <c r="AL921" i="14" s="1"/>
  <c r="AG831" i="14"/>
  <c r="AL831" i="14" s="1"/>
  <c r="AG1040" i="14"/>
  <c r="AJ1040" i="14" s="1"/>
  <c r="AG866" i="14"/>
  <c r="AN866" i="14" s="1"/>
  <c r="AG964" i="14"/>
  <c r="AO964" i="14" s="1"/>
  <c r="AG940" i="14"/>
  <c r="AG842" i="14"/>
  <c r="AQ842" i="14" s="1"/>
  <c r="AG775" i="14"/>
  <c r="AK775" i="14" s="1"/>
  <c r="AW775" i="14" s="1"/>
  <c r="AG908" i="14"/>
  <c r="AI908" i="14" s="1"/>
  <c r="AG870" i="14"/>
  <c r="AL870" i="14" s="1"/>
  <c r="AG778" i="14"/>
  <c r="AJ778" i="14" s="1"/>
  <c r="AG858" i="14"/>
  <c r="AK858" i="14" s="1"/>
  <c r="AW858" i="14" s="1"/>
  <c r="AG1051" i="14"/>
  <c r="AP1051" i="14" s="1"/>
  <c r="AY1051" i="14" s="1"/>
  <c r="AG1005" i="14"/>
  <c r="AK1005" i="14" s="1"/>
  <c r="AW1005" i="14" s="1"/>
  <c r="AG843" i="14"/>
  <c r="AR843" i="14" s="1"/>
  <c r="AV843" i="14" s="1"/>
  <c r="AG967" i="14"/>
  <c r="AL967" i="14" s="1"/>
  <c r="AG929" i="14"/>
  <c r="AJ929" i="14" s="1"/>
  <c r="AG823" i="14"/>
  <c r="AP823" i="14" s="1"/>
  <c r="AY823" i="14" s="1"/>
  <c r="AG885" i="14"/>
  <c r="AI885" i="14" s="1"/>
  <c r="AG787" i="14"/>
  <c r="AL787" i="14" s="1"/>
  <c r="AG828" i="14"/>
  <c r="AM828" i="14" s="1"/>
  <c r="AG926" i="14"/>
  <c r="AS926" i="14" s="1"/>
  <c r="AG1100" i="14"/>
  <c r="AS1100" i="14" s="1"/>
  <c r="AG1036" i="14"/>
  <c r="AN1036" i="14" s="1"/>
  <c r="AG988" i="14"/>
  <c r="AQ988" i="14" s="1"/>
  <c r="AG938" i="14"/>
  <c r="AK938" i="14" s="1"/>
  <c r="AW938" i="14" s="1"/>
  <c r="AG846" i="14"/>
  <c r="AS846" i="14" s="1"/>
  <c r="AG851" i="14"/>
  <c r="AM851" i="14" s="1"/>
  <c r="AG1123" i="14"/>
  <c r="AL1123" i="14" s="1"/>
  <c r="AG1075" i="14"/>
  <c r="AO1075" i="14" s="1"/>
  <c r="AG860" i="14"/>
  <c r="AP860" i="14" s="1"/>
  <c r="AY860" i="14" s="1"/>
  <c r="AG1126" i="14"/>
  <c r="AG1103" i="14"/>
  <c r="AO1103" i="14" s="1"/>
  <c r="AG1057" i="14"/>
  <c r="AI1057" i="14" s="1"/>
  <c r="AG802" i="14"/>
  <c r="AL802" i="14" s="1"/>
  <c r="AG888" i="14"/>
  <c r="AJ888" i="14" s="1"/>
  <c r="AG806" i="14"/>
  <c r="AO806" i="14" s="1"/>
  <c r="AG1095" i="14"/>
  <c r="AJ1095" i="14" s="1"/>
  <c r="AJ34" i="14"/>
  <c r="AV34" i="14" s="1"/>
  <c r="AI34" i="14"/>
  <c r="AM34" i="14"/>
  <c r="AG918" i="14"/>
  <c r="AG1047" i="14"/>
  <c r="AG1018" i="14"/>
  <c r="AR1018" i="14" s="1"/>
  <c r="AV1018" i="14" s="1"/>
  <c r="AQ13" i="14"/>
  <c r="AU13" i="14" s="1"/>
  <c r="AP34" i="14"/>
  <c r="AQ8" i="14"/>
  <c r="AU8" i="14" s="1"/>
  <c r="AM21" i="14"/>
  <c r="AM8" i="14"/>
  <c r="AH18" i="14"/>
  <c r="AI18" i="14"/>
  <c r="AP8" i="14"/>
  <c r="AW8" i="14" s="1"/>
  <c r="AL20" i="14"/>
  <c r="AR13" i="14"/>
  <c r="AN21" i="14"/>
  <c r="AQ34" i="14"/>
  <c r="AU34" i="14" s="1"/>
  <c r="AP17" i="14"/>
  <c r="AW17" i="14" s="1"/>
  <c r="AO17" i="14"/>
  <c r="AX17" i="14" s="1"/>
  <c r="AG936" i="14"/>
  <c r="AM936" i="14" s="1"/>
  <c r="AG1038" i="14"/>
  <c r="AL1038" i="14" s="1"/>
  <c r="AG1055" i="14"/>
  <c r="AR1055" i="14" s="1"/>
  <c r="AV1055" i="14" s="1"/>
  <c r="AG1035" i="14"/>
  <c r="AN1035" i="14" s="1"/>
  <c r="AG1063" i="14"/>
  <c r="AI1063" i="14" s="1"/>
  <c r="AG1113" i="14"/>
  <c r="AG1017" i="14"/>
  <c r="AN1017" i="14" s="1"/>
  <c r="AG774" i="14"/>
  <c r="AS774" i="14" s="1"/>
  <c r="AG1012" i="14"/>
  <c r="AG904" i="14"/>
  <c r="AR904" i="14" s="1"/>
  <c r="AV904" i="14" s="1"/>
  <c r="AG798" i="14"/>
  <c r="AR798" i="14" s="1"/>
  <c r="AV798" i="14" s="1"/>
  <c r="AL21" i="14"/>
  <c r="AI17" i="14"/>
  <c r="AG1025" i="14"/>
  <c r="AP1025" i="14" s="1"/>
  <c r="AY1025" i="14" s="1"/>
  <c r="AM17" i="14"/>
  <c r="AM18" i="14"/>
  <c r="AN17" i="14"/>
  <c r="AQ21" i="14"/>
  <c r="AU21" i="14" s="1"/>
  <c r="AH8" i="14"/>
  <c r="AR21" i="14"/>
  <c r="AG790" i="14"/>
  <c r="AO790" i="14" s="1"/>
  <c r="AG1074" i="14"/>
  <c r="AS1074" i="14" s="1"/>
  <c r="AG1091" i="14"/>
  <c r="AK1091" i="14" s="1"/>
  <c r="AW1091" i="14" s="1"/>
  <c r="AG914" i="14"/>
  <c r="AJ914" i="14" s="1"/>
  <c r="AG977" i="14"/>
  <c r="AJ977" i="14" s="1"/>
  <c r="AG889" i="14"/>
  <c r="AP889" i="14" s="1"/>
  <c r="AY889" i="14" s="1"/>
  <c r="AG930" i="14"/>
  <c r="AI930" i="14" s="1"/>
  <c r="AG786" i="14"/>
  <c r="AJ786" i="14" s="1"/>
  <c r="AG1004" i="14"/>
  <c r="AI1004" i="14" s="1"/>
  <c r="AG838" i="14"/>
  <c r="AN838" i="14" s="1"/>
  <c r="AG955" i="14"/>
  <c r="AL955" i="14" s="1"/>
  <c r="AJ18" i="14"/>
  <c r="AV18" i="14" s="1"/>
  <c r="AP13" i="14"/>
  <c r="AW13" i="14" s="1"/>
  <c r="AQ20" i="14"/>
  <c r="AU20" i="14" s="1"/>
  <c r="AL13" i="14"/>
  <c r="AJ13" i="14"/>
  <c r="AV13" i="14" s="1"/>
  <c r="AM13" i="14"/>
  <c r="AI20" i="14"/>
  <c r="AR18" i="14"/>
  <c r="AJ8" i="14"/>
  <c r="AV8" i="14" s="1"/>
  <c r="AO8" i="14"/>
  <c r="AX8" i="14" s="1"/>
  <c r="AN18" i="14"/>
  <c r="AK18" i="14"/>
  <c r="AN39" i="14"/>
  <c r="AO18" i="14"/>
  <c r="AX18" i="14" s="1"/>
  <c r="AL8" i="14"/>
  <c r="AK34" i="14"/>
  <c r="AN13" i="14"/>
  <c r="AR8" i="14"/>
  <c r="AQ18" i="14"/>
  <c r="AU18" i="14" s="1"/>
  <c r="AN41" i="14"/>
  <c r="AG983" i="14"/>
  <c r="AR983" i="14" s="1"/>
  <c r="AV983" i="14" s="1"/>
  <c r="AG1101" i="14"/>
  <c r="AG1060" i="14"/>
  <c r="AG1059" i="14"/>
  <c r="AP1059" i="14" s="1"/>
  <c r="AY1059" i="14" s="1"/>
  <c r="AG859" i="14"/>
  <c r="AJ859" i="14" s="1"/>
  <c r="AG811" i="14"/>
  <c r="AL811" i="14" s="1"/>
  <c r="AL18" i="14"/>
  <c r="AR17" i="14"/>
  <c r="AL41" i="14"/>
  <c r="AM41" i="14"/>
  <c r="AK13" i="14"/>
  <c r="AO20" i="14"/>
  <c r="AX20" i="14" s="1"/>
  <c r="AJ17" i="14"/>
  <c r="AV17" i="14" s="1"/>
  <c r="AR41" i="14"/>
  <c r="AG971" i="14"/>
  <c r="AG1085" i="14"/>
  <c r="AN1085" i="14" s="1"/>
  <c r="AB43" i="14"/>
  <c r="AC43" i="14"/>
  <c r="U43" i="14"/>
  <c r="Y43" i="14"/>
  <c r="V43" i="14"/>
  <c r="AA43" i="14"/>
  <c r="AE43" i="14"/>
  <c r="Z43" i="14"/>
  <c r="AD43" i="14"/>
  <c r="W43" i="14"/>
  <c r="AG1021" i="14"/>
  <c r="AL1021" i="14" s="1"/>
  <c r="X43" i="14"/>
  <c r="AG1027" i="14"/>
  <c r="AI1027" i="14" s="1"/>
  <c r="AG1087" i="14"/>
  <c r="AK1087" i="14" s="1"/>
  <c r="AW1087" i="14" s="1"/>
  <c r="AG1121" i="14"/>
  <c r="AO1121" i="14" s="1"/>
  <c r="AG1124" i="14"/>
  <c r="AL1124" i="14" s="1"/>
  <c r="AG1119" i="14"/>
  <c r="AL1119" i="14" s="1"/>
  <c r="AG1120" i="14"/>
  <c r="AI1120" i="14" s="1"/>
  <c r="AG1125" i="14"/>
  <c r="AR1125" i="14" s="1"/>
  <c r="AV1125" i="14" s="1"/>
  <c r="AG1112" i="14"/>
  <c r="AS1112" i="14" s="1"/>
  <c r="AG1111" i="14"/>
  <c r="AO1111" i="14" s="1"/>
  <c r="AG1106" i="14"/>
  <c r="AL1106" i="14" s="1"/>
  <c r="AG1107" i="14"/>
  <c r="AK1107" i="14" s="1"/>
  <c r="AW1107" i="14" s="1"/>
  <c r="AG1115" i="14"/>
  <c r="AS1115" i="14" s="1"/>
  <c r="AG1116" i="14"/>
  <c r="AM1116" i="14" s="1"/>
  <c r="AG1108" i="14"/>
  <c r="AJ1108" i="14" s="1"/>
  <c r="AG1117" i="14"/>
  <c r="AO1117" i="14" s="1"/>
  <c r="AG1114" i="14"/>
  <c r="AS1114" i="14" s="1"/>
  <c r="AG1096" i="14"/>
  <c r="AO1096" i="14" s="1"/>
  <c r="AG1104" i="14"/>
  <c r="AI1104" i="14" s="1"/>
  <c r="AG1086" i="14"/>
  <c r="AG1097" i="14"/>
  <c r="AL1097" i="14" s="1"/>
  <c r="AG1090" i="14"/>
  <c r="AK1090" i="14" s="1"/>
  <c r="AW1090" i="14" s="1"/>
  <c r="AG1105" i="14"/>
  <c r="AQ1105" i="14" s="1"/>
  <c r="AG1088" i="14"/>
  <c r="AQ1088" i="14" s="1"/>
  <c r="AG1099" i="14"/>
  <c r="AP1099" i="14" s="1"/>
  <c r="AY1099" i="14" s="1"/>
  <c r="AG1092" i="14"/>
  <c r="AJ1092" i="14" s="1"/>
  <c r="AG1102" i="14"/>
  <c r="AJ1102" i="14" s="1"/>
  <c r="AG1098" i="14"/>
  <c r="AS1098" i="14" s="1"/>
  <c r="AG1071" i="14"/>
  <c r="AS1071" i="14" s="1"/>
  <c r="AG1073" i="14"/>
  <c r="AI1073" i="14" s="1"/>
  <c r="AG1079" i="14"/>
  <c r="AO1079" i="14" s="1"/>
  <c r="AG1083" i="14"/>
  <c r="AJ1083" i="14" s="1"/>
  <c r="AG1072" i="14"/>
  <c r="AG1082" i="14"/>
  <c r="AM1082" i="14" s="1"/>
  <c r="AG1077" i="14"/>
  <c r="AM1077" i="14" s="1"/>
  <c r="AG1076" i="14"/>
  <c r="AG1061" i="14"/>
  <c r="AK1061" i="14" s="1"/>
  <c r="AW1061" i="14" s="1"/>
  <c r="AG1070" i="14"/>
  <c r="AN1070" i="14" s="1"/>
  <c r="AG1067" i="14"/>
  <c r="AP1067" i="14" s="1"/>
  <c r="AY1067" i="14" s="1"/>
  <c r="AG1062" i="14"/>
  <c r="AI1062" i="14" s="1"/>
  <c r="AG1065" i="14"/>
  <c r="AO1065" i="14" s="1"/>
  <c r="AG1069" i="14"/>
  <c r="AI1069" i="14" s="1"/>
  <c r="AG1064" i="14"/>
  <c r="AI1064" i="14" s="1"/>
  <c r="AG1058" i="14"/>
  <c r="AI1058" i="14" s="1"/>
  <c r="AG1050" i="14"/>
  <c r="AI1050" i="14" s="1"/>
  <c r="AG1046" i="14"/>
  <c r="AQ1046" i="14" s="1"/>
  <c r="AG1054" i="14"/>
  <c r="AP1054" i="14" s="1"/>
  <c r="AY1054" i="14" s="1"/>
  <c r="AG1043" i="14"/>
  <c r="AS1043" i="14" s="1"/>
  <c r="AG1041" i="14"/>
  <c r="AI1041" i="14" s="1"/>
  <c r="AG1045" i="14"/>
  <c r="AR1045" i="14" s="1"/>
  <c r="AV1045" i="14" s="1"/>
  <c r="AG1052" i="14"/>
  <c r="AJ1052" i="14" s="1"/>
  <c r="AG1048" i="14"/>
  <c r="AJ1048" i="14" s="1"/>
  <c r="AG1042" i="14"/>
  <c r="AL1042" i="14" s="1"/>
  <c r="AG1049" i="14"/>
  <c r="AN1049" i="14" s="1"/>
  <c r="AG1039" i="14"/>
  <c r="AJ1039" i="14" s="1"/>
  <c r="AG1033" i="14"/>
  <c r="AR1033" i="14" s="1"/>
  <c r="AV1033" i="14" s="1"/>
  <c r="AG1034" i="14"/>
  <c r="AI1034" i="14" s="1"/>
  <c r="AG1024" i="14"/>
  <c r="AQ1024" i="14" s="1"/>
  <c r="AG1037" i="14"/>
  <c r="AL1037" i="14" s="1"/>
  <c r="AG1022" i="14"/>
  <c r="AP1022" i="14" s="1"/>
  <c r="AY1022" i="14" s="1"/>
  <c r="AG1028" i="14"/>
  <c r="AM1028" i="14" s="1"/>
  <c r="AG1032" i="14"/>
  <c r="AK1032" i="14" s="1"/>
  <c r="AW1032" i="14" s="1"/>
  <c r="AG1023" i="14"/>
  <c r="AO1023" i="14" s="1"/>
  <c r="AG1003" i="14"/>
  <c r="AR1003" i="14" s="1"/>
  <c r="AV1003" i="14" s="1"/>
  <c r="AG1001" i="14"/>
  <c r="AG1013" i="14"/>
  <c r="AI1013" i="14" s="1"/>
  <c r="AG1019" i="14"/>
  <c r="AS1019" i="14" s="1"/>
  <c r="AG1020" i="14"/>
  <c r="AM1020" i="14" s="1"/>
  <c r="AG1011" i="14"/>
  <c r="AI1011" i="14" s="1"/>
  <c r="AG1010" i="14"/>
  <c r="AQ1010" i="14" s="1"/>
  <c r="AG1006" i="14"/>
  <c r="AG1009" i="14"/>
  <c r="AG1007" i="14"/>
  <c r="AN1007" i="14" s="1"/>
  <c r="AG1015" i="14"/>
  <c r="AI1015" i="14" s="1"/>
  <c r="AG1002" i="14"/>
  <c r="AO1002" i="14" s="1"/>
  <c r="AG1016" i="14"/>
  <c r="AP1016" i="14" s="1"/>
  <c r="AY1016" i="14" s="1"/>
  <c r="AG999" i="14"/>
  <c r="AI999" i="14" s="1"/>
  <c r="AG994" i="14"/>
  <c r="AL994" i="14" s="1"/>
  <c r="AG992" i="14"/>
  <c r="AM992" i="14" s="1"/>
  <c r="AG997" i="14"/>
  <c r="AQ997" i="14" s="1"/>
  <c r="AG984" i="14"/>
  <c r="AI984" i="14" s="1"/>
  <c r="AG981" i="14"/>
  <c r="AO981" i="14" s="1"/>
  <c r="AG993" i="14"/>
  <c r="AO993" i="14" s="1"/>
  <c r="AG991" i="14"/>
  <c r="AN991" i="14" s="1"/>
  <c r="AG989" i="14"/>
  <c r="AG982" i="14"/>
  <c r="AO982" i="14" s="1"/>
  <c r="AG990" i="14"/>
  <c r="AG985" i="14"/>
  <c r="AI985" i="14" s="1"/>
  <c r="AG998" i="14"/>
  <c r="AL998" i="14" s="1"/>
  <c r="AG995" i="14"/>
  <c r="AQ995" i="14" s="1"/>
  <c r="AG986" i="14"/>
  <c r="AL986" i="14" s="1"/>
  <c r="AG980" i="14"/>
  <c r="AJ980" i="14" s="1"/>
  <c r="AG979" i="14"/>
  <c r="AS979" i="14" s="1"/>
  <c r="AG978" i="14"/>
  <c r="AS978" i="14" s="1"/>
  <c r="AG961" i="14"/>
  <c r="AN961" i="14" s="1"/>
  <c r="AG805" i="14"/>
  <c r="AN805" i="14" s="1"/>
  <c r="AG949" i="14"/>
  <c r="AI949" i="14" s="1"/>
  <c r="AG857" i="14"/>
  <c r="AQ857" i="14" s="1"/>
  <c r="AG821" i="14"/>
  <c r="AS821" i="14" s="1"/>
  <c r="AG935" i="14"/>
  <c r="AR935" i="14" s="1"/>
  <c r="AV935" i="14" s="1"/>
  <c r="AG919" i="14"/>
  <c r="AQ919" i="14" s="1"/>
  <c r="AG903" i="14"/>
  <c r="AG887" i="14"/>
  <c r="AM887" i="14" s="1"/>
  <c r="AG861" i="14"/>
  <c r="AO861" i="14" s="1"/>
  <c r="AG869" i="14"/>
  <c r="AG957" i="14"/>
  <c r="AG789" i="14"/>
  <c r="AO789" i="14" s="1"/>
  <c r="AG953" i="14"/>
  <c r="AI953" i="14" s="1"/>
  <c r="AG973" i="14"/>
  <c r="AO973" i="14" s="1"/>
  <c r="AG868" i="14"/>
  <c r="AG777" i="14"/>
  <c r="AG969" i="14"/>
  <c r="AK969" i="14" s="1"/>
  <c r="AW969" i="14" s="1"/>
  <c r="AG829" i="14"/>
  <c r="AK829" i="14" s="1"/>
  <c r="AW829" i="14" s="1"/>
  <c r="AG817" i="14"/>
  <c r="AL817" i="14" s="1"/>
  <c r="AG781" i="14"/>
  <c r="AK781" i="14" s="1"/>
  <c r="AW781" i="14" s="1"/>
  <c r="AG970" i="14"/>
  <c r="AM970" i="14" s="1"/>
  <c r="AG954" i="14"/>
  <c r="AK954" i="14" s="1"/>
  <c r="AW954" i="14" s="1"/>
  <c r="AG793" i="14"/>
  <c r="AG974" i="14"/>
  <c r="AN974" i="14" s="1"/>
  <c r="AG958" i="14"/>
  <c r="AG853" i="14"/>
  <c r="AO853" i="14" s="1"/>
  <c r="AG849" i="14"/>
  <c r="AJ849" i="14" s="1"/>
  <c r="AG845" i="14"/>
  <c r="AR845" i="14" s="1"/>
  <c r="AV845" i="14" s="1"/>
  <c r="AG841" i="14"/>
  <c r="AN841" i="14" s="1"/>
  <c r="AG837" i="14"/>
  <c r="AR837" i="14" s="1"/>
  <c r="AV837" i="14" s="1"/>
  <c r="AG833" i="14"/>
  <c r="AR833" i="14" s="1"/>
  <c r="AV833" i="14" s="1"/>
  <c r="AG797" i="14"/>
  <c r="AS797" i="14" s="1"/>
  <c r="AG809" i="14"/>
  <c r="AG871" i="14"/>
  <c r="AP871" i="14" s="1"/>
  <c r="AY871" i="14" s="1"/>
  <c r="AG965" i="14"/>
  <c r="AG931" i="14"/>
  <c r="AO931" i="14" s="1"/>
  <c r="AG915" i="14"/>
  <c r="AG899" i="14"/>
  <c r="AM899" i="14" s="1"/>
  <c r="AG883" i="14"/>
  <c r="AK883" i="14" s="1"/>
  <c r="AW883" i="14" s="1"/>
  <c r="AG863" i="14"/>
  <c r="AJ863" i="14" s="1"/>
  <c r="AG785" i="14"/>
  <c r="AR785" i="14" s="1"/>
  <c r="AV785" i="14" s="1"/>
  <c r="AG962" i="14"/>
  <c r="AK962" i="14" s="1"/>
  <c r="AW962" i="14" s="1"/>
  <c r="AG939" i="14"/>
  <c r="AJ939" i="14" s="1"/>
  <c r="AG923" i="14"/>
  <c r="AO923" i="14" s="1"/>
  <c r="AG907" i="14"/>
  <c r="AN907" i="14" s="1"/>
  <c r="AG891" i="14"/>
  <c r="AM891" i="14" s="1"/>
  <c r="AG875" i="14"/>
  <c r="AJ875" i="14" s="1"/>
  <c r="AG825" i="14"/>
  <c r="AR825" i="14" s="1"/>
  <c r="AV825" i="14" s="1"/>
  <c r="AG927" i="14"/>
  <c r="AL927" i="14" s="1"/>
  <c r="AG911" i="14"/>
  <c r="AJ911" i="14" s="1"/>
  <c r="AG895" i="14"/>
  <c r="AL895" i="14" s="1"/>
  <c r="AG879" i="14"/>
  <c r="AR879" i="14" s="1"/>
  <c r="AV879" i="14" s="1"/>
  <c r="AG865" i="14"/>
  <c r="AR865" i="14" s="1"/>
  <c r="AV865" i="14" s="1"/>
  <c r="AG813" i="14"/>
  <c r="AO813" i="14" s="1"/>
  <c r="AG966" i="14"/>
  <c r="AJ966" i="14" s="1"/>
  <c r="AG950" i="14"/>
  <c r="AN950" i="14" s="1"/>
  <c r="AG801" i="14"/>
  <c r="AM801" i="14" s="1"/>
  <c r="AD29" i="14"/>
  <c r="Z29" i="14"/>
  <c r="V29" i="14"/>
  <c r="AE29" i="14"/>
  <c r="AB29" i="14"/>
  <c r="W29" i="14"/>
  <c r="U29" i="14"/>
  <c r="AC29" i="14"/>
  <c r="AA29" i="14"/>
  <c r="Y29" i="14"/>
  <c r="AM37" i="14"/>
  <c r="AR37" i="14"/>
  <c r="AI37" i="14"/>
  <c r="AF19" i="14"/>
  <c r="AL19" i="14" s="1"/>
  <c r="AF23" i="14"/>
  <c r="AH23" i="14" s="1"/>
  <c r="AI22" i="14"/>
  <c r="AJ31" i="14"/>
  <c r="AV31" i="14" s="1"/>
  <c r="AI41" i="14"/>
  <c r="AH37" i="14"/>
  <c r="AL37" i="14"/>
  <c r="AB27" i="14"/>
  <c r="AE27" i="14"/>
  <c r="Z27" i="14"/>
  <c r="U27" i="14"/>
  <c r="AC27" i="14"/>
  <c r="W27" i="14"/>
  <c r="AA27" i="14"/>
  <c r="V27" i="14"/>
  <c r="AD27" i="14"/>
  <c r="Y27" i="14"/>
  <c r="AJ22" i="14"/>
  <c r="AV22" i="14" s="1"/>
  <c r="AH31" i="14"/>
  <c r="AB40" i="14"/>
  <c r="AD40" i="14"/>
  <c r="AC40" i="14"/>
  <c r="W40" i="14"/>
  <c r="V40" i="14"/>
  <c r="AE40" i="14"/>
  <c r="AA40" i="14"/>
  <c r="Z40" i="14"/>
  <c r="U40" i="14"/>
  <c r="Y40" i="14"/>
  <c r="AQ31" i="14"/>
  <c r="AU31" i="14" s="1"/>
  <c r="AK21" i="14"/>
  <c r="AP21" i="14"/>
  <c r="AJ21" i="14"/>
  <c r="AV21" i="14" s="1"/>
  <c r="AO21" i="14"/>
  <c r="AX21" i="14" s="1"/>
  <c r="AW20" i="14"/>
  <c r="AI13" i="14"/>
  <c r="AR31" i="14"/>
  <c r="AR20" i="14"/>
  <c r="AK20" i="14"/>
  <c r="AN8" i="14"/>
  <c r="AN34" i="14"/>
  <c r="AR34" i="14"/>
  <c r="AH41" i="14"/>
  <c r="AI8" i="14"/>
  <c r="AF15" i="14"/>
  <c r="AL15" i="14" s="1"/>
  <c r="AK37" i="14"/>
  <c r="AB36" i="14"/>
  <c r="AA36" i="14"/>
  <c r="V36" i="14"/>
  <c r="AE36" i="14"/>
  <c r="Z36" i="14"/>
  <c r="U36" i="14"/>
  <c r="W36" i="14"/>
  <c r="AD36" i="14"/>
  <c r="AC36" i="14"/>
  <c r="Y36" i="14"/>
  <c r="AI31" i="14"/>
  <c r="AC24" i="14"/>
  <c r="U24" i="14"/>
  <c r="AE24" i="14"/>
  <c r="Z24" i="14"/>
  <c r="AB24" i="14"/>
  <c r="W24" i="14"/>
  <c r="AD24" i="14"/>
  <c r="AA24" i="14"/>
  <c r="V24" i="14"/>
  <c r="Y24" i="14"/>
  <c r="AO41" i="14"/>
  <c r="AX41" i="14" s="1"/>
  <c r="AN37" i="14"/>
  <c r="AP31" i="14"/>
  <c r="X40" i="14"/>
  <c r="AH13" i="14"/>
  <c r="AO31" i="14"/>
  <c r="AX31" i="14" s="1"/>
  <c r="AF33" i="14"/>
  <c r="AQ33" i="14" s="1"/>
  <c r="AU33" i="14" s="1"/>
  <c r="AF26" i="14"/>
  <c r="AO26" i="14" s="1"/>
  <c r="AX26" i="14" s="1"/>
  <c r="AF35" i="14"/>
  <c r="AK35" i="14" s="1"/>
  <c r="AF14" i="14"/>
  <c r="AM14" i="14" s="1"/>
  <c r="AD16" i="14"/>
  <c r="Z16" i="14"/>
  <c r="V16" i="14"/>
  <c r="AC16" i="14"/>
  <c r="U16" i="14"/>
  <c r="AB16" i="14"/>
  <c r="AE16" i="14"/>
  <c r="AA16" i="14"/>
  <c r="W16" i="14"/>
  <c r="Y16" i="14"/>
  <c r="AM20" i="14"/>
  <c r="AH20" i="14"/>
  <c r="AF6" i="14"/>
  <c r="AO6" i="14" s="1"/>
  <c r="AX6" i="14" s="1"/>
  <c r="AN31" i="14"/>
  <c r="AH34" i="14"/>
  <c r="AD11" i="14"/>
  <c r="Z11" i="14"/>
  <c r="V11" i="14"/>
  <c r="AC11" i="14"/>
  <c r="U11" i="14"/>
  <c r="AB11" i="14"/>
  <c r="AA11" i="14"/>
  <c r="W11" i="14"/>
  <c r="AE11" i="14"/>
  <c r="Y11" i="14"/>
  <c r="AK17" i="14"/>
  <c r="AL17" i="14"/>
  <c r="AC28" i="14"/>
  <c r="U28" i="14"/>
  <c r="AB28" i="14"/>
  <c r="W28" i="14"/>
  <c r="AE28" i="14"/>
  <c r="Z28" i="14"/>
  <c r="V28" i="14"/>
  <c r="AD28" i="14"/>
  <c r="AA28" i="14"/>
  <c r="Y28" i="14"/>
  <c r="AQ41" i="14"/>
  <c r="AU41" i="14" s="1"/>
  <c r="AO22" i="14"/>
  <c r="AX22" i="14" s="1"/>
  <c r="AD38" i="14"/>
  <c r="Z38" i="14"/>
  <c r="V38" i="14"/>
  <c r="AA38" i="14"/>
  <c r="U38" i="14"/>
  <c r="AE38" i="14"/>
  <c r="AB38" i="14"/>
  <c r="W38" i="14"/>
  <c r="AC38" i="14"/>
  <c r="Y38" i="14"/>
  <c r="AJ37" i="14"/>
  <c r="AV37" i="14" s="1"/>
  <c r="AN22" i="14"/>
  <c r="AM31" i="14"/>
  <c r="AD7" i="14"/>
  <c r="Z7" i="14"/>
  <c r="V7" i="14"/>
  <c r="AC7" i="14"/>
  <c r="U7" i="14"/>
  <c r="AB7" i="14"/>
  <c r="W7" i="14"/>
  <c r="AE7" i="14"/>
  <c r="AA7" i="14"/>
  <c r="Y7" i="14"/>
  <c r="AD25" i="14"/>
  <c r="Z25" i="14"/>
  <c r="V25" i="14"/>
  <c r="AB25" i="14"/>
  <c r="W25" i="14"/>
  <c r="AE25" i="14"/>
  <c r="AA25" i="14"/>
  <c r="U25" i="14"/>
  <c r="AC25" i="14"/>
  <c r="Y25" i="14"/>
  <c r="AH22" i="14"/>
  <c r="AF32" i="14"/>
  <c r="AK32" i="14" s="1"/>
  <c r="X29" i="14"/>
  <c r="AF10" i="14"/>
  <c r="AK10" i="14" s="1"/>
  <c r="AL31" i="14"/>
  <c r="AO37" i="14"/>
  <c r="AX37" i="14" s="1"/>
  <c r="AF9" i="14"/>
  <c r="AK9" i="14" s="1"/>
  <c r="AF5" i="14"/>
  <c r="AR5" i="14" s="1"/>
  <c r="X38" i="14"/>
  <c r="AW18" i="14"/>
  <c r="AY18" i="14"/>
  <c r="AP41" i="14"/>
  <c r="AQ37" i="14"/>
  <c r="AU37" i="14" s="1"/>
  <c r="AD42" i="14"/>
  <c r="Z42" i="14"/>
  <c r="V42" i="14"/>
  <c r="AC42" i="14"/>
  <c r="U42" i="14"/>
  <c r="AA42" i="14"/>
  <c r="AB42" i="14"/>
  <c r="AE42" i="14"/>
  <c r="W42" i="14"/>
  <c r="Y42" i="14"/>
  <c r="X16" i="14"/>
  <c r="AF30" i="14"/>
  <c r="AK30" i="14" s="1"/>
  <c r="AQ6" i="14"/>
  <c r="AU6" i="14" s="1"/>
  <c r="AP22" i="14"/>
  <c r="AJ41" i="14"/>
  <c r="AV41" i="14" s="1"/>
  <c r="X11" i="14"/>
  <c r="AN20" i="14"/>
  <c r="AH17" i="14"/>
  <c r="AI21" i="14"/>
  <c r="AP37" i="14"/>
  <c r="AS17" i="14" l="1"/>
  <c r="AK6" i="14"/>
  <c r="AY17" i="14"/>
  <c r="AI925" i="14"/>
  <c r="AI910" i="14"/>
  <c r="AK878" i="14"/>
  <c r="AW878" i="14" s="1"/>
  <c r="DZ921" i="14"/>
  <c r="EA921" i="14" s="1"/>
  <c r="E877" i="1" s="1"/>
  <c r="DZ868" i="14"/>
  <c r="EA868" i="14" s="1"/>
  <c r="E824" i="1" s="1"/>
  <c r="AI39" i="14"/>
  <c r="AR39" i="14"/>
  <c r="AK39" i="14"/>
  <c r="AM39" i="14"/>
  <c r="AK932" i="14"/>
  <c r="AW932" i="14" s="1"/>
  <c r="AP39" i="14"/>
  <c r="AW39" i="14" s="1"/>
  <c r="DZ889" i="14"/>
  <c r="EA889" i="14" s="1"/>
  <c r="E845" i="1" s="1"/>
  <c r="DZ836" i="14"/>
  <c r="EA836" i="14" s="1"/>
  <c r="E792" i="1" s="1"/>
  <c r="AJ39" i="14"/>
  <c r="AV39" i="14" s="1"/>
  <c r="AQ39" i="14"/>
  <c r="AU39" i="14" s="1"/>
  <c r="DZ920" i="14"/>
  <c r="EA920" i="14" s="1"/>
  <c r="E876" i="1" s="1"/>
  <c r="AH39" i="14"/>
  <c r="AO39" i="14"/>
  <c r="AX39" i="14" s="1"/>
  <c r="DZ809" i="14"/>
  <c r="EA809" i="14" s="1"/>
  <c r="E765" i="1" s="1"/>
  <c r="DZ796" i="14"/>
  <c r="EA796" i="14" s="1"/>
  <c r="E752" i="1" s="1"/>
  <c r="DZ1055" i="14"/>
  <c r="EA1055" i="14" s="1"/>
  <c r="E1011" i="1" s="1"/>
  <c r="DZ1119" i="14"/>
  <c r="EA1119" i="14" s="1"/>
  <c r="E1075" i="1" s="1"/>
  <c r="DZ956" i="14"/>
  <c r="EA956" i="14" s="1"/>
  <c r="E912" i="1" s="1"/>
  <c r="DZ1079" i="14"/>
  <c r="EA1079" i="14" s="1"/>
  <c r="E1035" i="1" s="1"/>
  <c r="DZ1068" i="14"/>
  <c r="EA1068" i="14" s="1"/>
  <c r="E1024" i="1" s="1"/>
  <c r="DZ1021" i="14"/>
  <c r="EA1021" i="14" s="1"/>
  <c r="E977" i="1" s="1"/>
  <c r="DZ970" i="14"/>
  <c r="EA970" i="14" s="1"/>
  <c r="E926" i="1" s="1"/>
  <c r="DZ1089" i="14"/>
  <c r="EA1089" i="14" s="1"/>
  <c r="E1045" i="1" s="1"/>
  <c r="DZ1067" i="14"/>
  <c r="EA1067" i="14" s="1"/>
  <c r="E1023" i="1" s="1"/>
  <c r="DZ1082" i="14"/>
  <c r="EA1082" i="14" s="1"/>
  <c r="E1038" i="1" s="1"/>
  <c r="DZ949" i="14"/>
  <c r="EA949" i="14" s="1"/>
  <c r="E905" i="1" s="1"/>
  <c r="DZ1092" i="14"/>
  <c r="EA1092" i="14" s="1"/>
  <c r="E1048" i="1" s="1"/>
  <c r="DZ996" i="14"/>
  <c r="EA996" i="14" s="1"/>
  <c r="E952" i="1" s="1"/>
  <c r="DZ1014" i="14"/>
  <c r="EA1014" i="14" s="1"/>
  <c r="E970" i="1" s="1"/>
  <c r="DZ980" i="14"/>
  <c r="EA980" i="14" s="1"/>
  <c r="E936" i="1" s="1"/>
  <c r="DZ1073" i="14"/>
  <c r="EA1073" i="14" s="1"/>
  <c r="E1029" i="1" s="1"/>
  <c r="DZ1031" i="14"/>
  <c r="EA1031" i="14" s="1"/>
  <c r="E987" i="1" s="1"/>
  <c r="DZ1019" i="14"/>
  <c r="EA1019" i="14" s="1"/>
  <c r="E975" i="1" s="1"/>
  <c r="DZ1115" i="14"/>
  <c r="EA1115" i="14" s="1"/>
  <c r="E1071" i="1" s="1"/>
  <c r="DZ1102" i="14"/>
  <c r="EA1102" i="14" s="1"/>
  <c r="E1058" i="1" s="1"/>
  <c r="DZ1121" i="14"/>
  <c r="EA1121" i="14" s="1"/>
  <c r="E1077" i="1" s="1"/>
  <c r="AO1053" i="14"/>
  <c r="AM1026" i="14"/>
  <c r="DZ1015" i="14"/>
  <c r="EA1015" i="14" s="1"/>
  <c r="E971" i="1" s="1"/>
  <c r="DZ971" i="14"/>
  <c r="EA971" i="14" s="1"/>
  <c r="E927" i="1" s="1"/>
  <c r="AL1000" i="14"/>
  <c r="AM1000" i="14"/>
  <c r="AI1044" i="14"/>
  <c r="DZ1069" i="14"/>
  <c r="EA1069" i="14" s="1"/>
  <c r="E1025" i="1" s="1"/>
  <c r="DZ1096" i="14"/>
  <c r="EA1096" i="14" s="1"/>
  <c r="E1052" i="1" s="1"/>
  <c r="DZ1114" i="14"/>
  <c r="EA1114" i="14" s="1"/>
  <c r="E1070" i="1" s="1"/>
  <c r="DZ799" i="14"/>
  <c r="EA799" i="14" s="1"/>
  <c r="E755" i="1" s="1"/>
  <c r="AM836" i="14"/>
  <c r="AS881" i="14"/>
  <c r="AQ909" i="14"/>
  <c r="AX909" i="14" s="1"/>
  <c r="DZ910" i="14"/>
  <c r="EA910" i="14" s="1"/>
  <c r="E866" i="1" s="1"/>
  <c r="DZ895" i="14"/>
  <c r="EA895" i="14" s="1"/>
  <c r="E851" i="1" s="1"/>
  <c r="DZ774" i="14"/>
  <c r="EA774" i="14" s="1"/>
  <c r="E730" i="1" s="1"/>
  <c r="AO783" i="14"/>
  <c r="AR818" i="14"/>
  <c r="AV818" i="14" s="1"/>
  <c r="AO909" i="14"/>
  <c r="AN878" i="14"/>
  <c r="AQ836" i="14"/>
  <c r="AX836" i="14" s="1"/>
  <c r="AY34" i="14"/>
  <c r="DZ1070" i="14"/>
  <c r="EA1070" i="14" s="1"/>
  <c r="E1026" i="1" s="1"/>
  <c r="DZ1061" i="14"/>
  <c r="EA1061" i="14" s="1"/>
  <c r="E1017" i="1" s="1"/>
  <c r="DZ886" i="14"/>
  <c r="EA886" i="14" s="1"/>
  <c r="E842" i="1" s="1"/>
  <c r="DZ1125" i="14"/>
  <c r="EA1125" i="14" s="1"/>
  <c r="E1081" i="1" s="1"/>
  <c r="DZ955" i="14"/>
  <c r="EA955" i="14" s="1"/>
  <c r="E911" i="1" s="1"/>
  <c r="DZ1000" i="14"/>
  <c r="EA1000" i="14" s="1"/>
  <c r="E956" i="1" s="1"/>
  <c r="DZ1036" i="14"/>
  <c r="EA1036" i="14" s="1"/>
  <c r="E992" i="1" s="1"/>
  <c r="DZ1093" i="14"/>
  <c r="EA1093" i="14" s="1"/>
  <c r="E1049" i="1" s="1"/>
  <c r="DZ1053" i="14"/>
  <c r="EA1053" i="14" s="1"/>
  <c r="E1009" i="1" s="1"/>
  <c r="DZ1041" i="14"/>
  <c r="EA1041" i="14" s="1"/>
  <c r="E997" i="1" s="1"/>
  <c r="DZ1029" i="14"/>
  <c r="EA1029" i="14" s="1"/>
  <c r="E985" i="1" s="1"/>
  <c r="DZ900" i="14"/>
  <c r="EA900" i="14" s="1"/>
  <c r="E856" i="1" s="1"/>
  <c r="DZ1024" i="14"/>
  <c r="EA1024" i="14" s="1"/>
  <c r="E980" i="1" s="1"/>
  <c r="DZ872" i="14"/>
  <c r="EA872" i="14" s="1"/>
  <c r="E828" i="1" s="1"/>
  <c r="DZ1009" i="14"/>
  <c r="EA1009" i="14" s="1"/>
  <c r="E965" i="1" s="1"/>
  <c r="DZ995" i="14"/>
  <c r="EA995" i="14" s="1"/>
  <c r="E951" i="1" s="1"/>
  <c r="DZ1086" i="14"/>
  <c r="EA1086" i="14" s="1"/>
  <c r="E1042" i="1" s="1"/>
  <c r="DZ899" i="14"/>
  <c r="EA899" i="14" s="1"/>
  <c r="E855" i="1" s="1"/>
  <c r="DZ958" i="14"/>
  <c r="EA958" i="14" s="1"/>
  <c r="E914" i="1" s="1"/>
  <c r="DZ1116" i="14"/>
  <c r="EA1116" i="14" s="1"/>
  <c r="E1072" i="1" s="1"/>
  <c r="DZ839" i="14"/>
  <c r="EA839" i="14" s="1"/>
  <c r="E795" i="1" s="1"/>
  <c r="DZ1101" i="14"/>
  <c r="EA1101" i="14" s="1"/>
  <c r="E1057" i="1" s="1"/>
  <c r="DZ1012" i="14"/>
  <c r="EA1012" i="14" s="1"/>
  <c r="E968" i="1" s="1"/>
  <c r="AI834" i="14"/>
  <c r="AN824" i="14"/>
  <c r="DZ880" i="14"/>
  <c r="EA880" i="14" s="1"/>
  <c r="E836" i="1" s="1"/>
  <c r="DZ1047" i="14"/>
  <c r="EA1047" i="14" s="1"/>
  <c r="E1003" i="1" s="1"/>
  <c r="DZ857" i="14"/>
  <c r="EA857" i="14" s="1"/>
  <c r="E813" i="1" s="1"/>
  <c r="AW34" i="14"/>
  <c r="AK22" i="14"/>
  <c r="AN897" i="14"/>
  <c r="AQ22" i="14"/>
  <c r="AU22" i="14" s="1"/>
  <c r="AL22" i="14"/>
  <c r="AM22" i="14"/>
  <c r="AM963" i="14"/>
  <c r="AP897" i="14"/>
  <c r="AY897" i="14" s="1"/>
  <c r="AR1051" i="14"/>
  <c r="AV1051" i="14" s="1"/>
  <c r="AN1051" i="14"/>
  <c r="AQ897" i="14"/>
  <c r="AX897" i="14" s="1"/>
  <c r="AS897" i="14"/>
  <c r="DZ1028" i="14"/>
  <c r="EA1028" i="14" s="1"/>
  <c r="E984" i="1" s="1"/>
  <c r="DZ902" i="14"/>
  <c r="EA902" i="14" s="1"/>
  <c r="E858" i="1" s="1"/>
  <c r="DZ831" i="14"/>
  <c r="EA831" i="14" s="1"/>
  <c r="E787" i="1" s="1"/>
  <c r="DZ988" i="14"/>
  <c r="EA988" i="14" s="1"/>
  <c r="E944" i="1" s="1"/>
  <c r="DZ1081" i="14"/>
  <c r="EA1081" i="14" s="1"/>
  <c r="E1037" i="1" s="1"/>
  <c r="DZ1050" i="14"/>
  <c r="EA1050" i="14" s="1"/>
  <c r="E1006" i="1" s="1"/>
  <c r="DZ1032" i="14"/>
  <c r="EA1032" i="14" s="1"/>
  <c r="E988" i="1" s="1"/>
  <c r="DZ1025" i="14"/>
  <c r="EA1025" i="14" s="1"/>
  <c r="E981" i="1" s="1"/>
  <c r="DZ925" i="14"/>
  <c r="EA925" i="14" s="1"/>
  <c r="E881" i="1" s="1"/>
  <c r="AN6" i="14"/>
  <c r="AQ35" i="14"/>
  <c r="AU35" i="14" s="1"/>
  <c r="AY8" i="14"/>
  <c r="AP873" i="14"/>
  <c r="AY873" i="14" s="1"/>
  <c r="AS876" i="14"/>
  <c r="AK910" i="14"/>
  <c r="AW910" i="14" s="1"/>
  <c r="AR878" i="14"/>
  <c r="AV878" i="14" s="1"/>
  <c r="AQ878" i="14"/>
  <c r="AZ878" i="14" s="1"/>
  <c r="AP1053" i="14"/>
  <c r="AY1053" i="14" s="1"/>
  <c r="AS778" i="14"/>
  <c r="AI778" i="14"/>
  <c r="DZ913" i="14"/>
  <c r="EA913" i="14" s="1"/>
  <c r="E869" i="1" s="1"/>
  <c r="DZ1026" i="14"/>
  <c r="EA1026" i="14" s="1"/>
  <c r="E982" i="1" s="1"/>
  <c r="DZ876" i="14"/>
  <c r="EA876" i="14" s="1"/>
  <c r="E832" i="1" s="1"/>
  <c r="AL6" i="14"/>
  <c r="AL876" i="14"/>
  <c r="AL878" i="14"/>
  <c r="AR881" i="14"/>
  <c r="AV881" i="14" s="1"/>
  <c r="AS1000" i="14"/>
  <c r="AS1014" i="14"/>
  <c r="AM1056" i="14"/>
  <c r="AN1110" i="14"/>
  <c r="AI836" i="14"/>
  <c r="DZ862" i="14"/>
  <c r="EA862" i="14" s="1"/>
  <c r="E818" i="1" s="1"/>
  <c r="DZ974" i="14"/>
  <c r="EA974" i="14" s="1"/>
  <c r="E930" i="1" s="1"/>
  <c r="DZ999" i="14"/>
  <c r="EA999" i="14" s="1"/>
  <c r="E955" i="1" s="1"/>
  <c r="DZ1052" i="14"/>
  <c r="EA1052" i="14" s="1"/>
  <c r="E1008" i="1" s="1"/>
  <c r="DZ1075" i="14"/>
  <c r="EA1075" i="14" s="1"/>
  <c r="E1031" i="1" s="1"/>
  <c r="DZ879" i="14"/>
  <c r="EA879" i="14" s="1"/>
  <c r="E835" i="1" s="1"/>
  <c r="DZ802" i="14"/>
  <c r="EA802" i="14" s="1"/>
  <c r="E758" i="1" s="1"/>
  <c r="DZ1109" i="14"/>
  <c r="EA1109" i="14" s="1"/>
  <c r="E1065" i="1" s="1"/>
  <c r="DZ1035" i="14"/>
  <c r="EA1035" i="14" s="1"/>
  <c r="E991" i="1" s="1"/>
  <c r="DZ866" i="14"/>
  <c r="EA866" i="14" s="1"/>
  <c r="E822" i="1" s="1"/>
  <c r="DZ1071" i="14"/>
  <c r="EA1071" i="14" s="1"/>
  <c r="E1027" i="1" s="1"/>
  <c r="DZ1018" i="14"/>
  <c r="EA1018" i="14" s="1"/>
  <c r="E974" i="1" s="1"/>
  <c r="DZ1083" i="14"/>
  <c r="EA1083" i="14" s="1"/>
  <c r="E1039" i="1" s="1"/>
  <c r="DZ778" i="14"/>
  <c r="EA778" i="14" s="1"/>
  <c r="E734" i="1" s="1"/>
  <c r="DZ845" i="14"/>
  <c r="EA845" i="14" s="1"/>
  <c r="E801" i="1" s="1"/>
  <c r="DZ1022" i="14"/>
  <c r="EA1022" i="14" s="1"/>
  <c r="E978" i="1" s="1"/>
  <c r="DZ967" i="14"/>
  <c r="EA967" i="14" s="1"/>
  <c r="E923" i="1" s="1"/>
  <c r="DZ905" i="14"/>
  <c r="EA905" i="14" s="1"/>
  <c r="E861" i="1" s="1"/>
  <c r="DZ815" i="14"/>
  <c r="EA815" i="14" s="1"/>
  <c r="E771" i="1" s="1"/>
  <c r="DZ837" i="14"/>
  <c r="EA837" i="14" s="1"/>
  <c r="E793" i="1" s="1"/>
  <c r="DZ903" i="14"/>
  <c r="EA903" i="14" s="1"/>
  <c r="E859" i="1" s="1"/>
  <c r="DZ1034" i="14"/>
  <c r="EA1034" i="14" s="1"/>
  <c r="E990" i="1" s="1"/>
  <c r="DZ912" i="14"/>
  <c r="EA912" i="14" s="1"/>
  <c r="E868" i="1" s="1"/>
  <c r="DZ1108" i="14"/>
  <c r="EA1108" i="14" s="1"/>
  <c r="E1064" i="1" s="1"/>
  <c r="DZ829" i="14"/>
  <c r="EA829" i="14" s="1"/>
  <c r="E785" i="1" s="1"/>
  <c r="DZ961" i="14"/>
  <c r="EA961" i="14" s="1"/>
  <c r="E917" i="1" s="1"/>
  <c r="DZ962" i="14"/>
  <c r="EA962" i="14" s="1"/>
  <c r="E918" i="1" s="1"/>
  <c r="DZ927" i="14"/>
  <c r="EA927" i="14" s="1"/>
  <c r="E883" i="1" s="1"/>
  <c r="DZ1042" i="14"/>
  <c r="EA1042" i="14" s="1"/>
  <c r="E998" i="1" s="1"/>
  <c r="DZ1120" i="14"/>
  <c r="EA1120" i="14" s="1"/>
  <c r="E1076" i="1" s="1"/>
  <c r="DZ954" i="14"/>
  <c r="EA954" i="14" s="1"/>
  <c r="E910" i="1" s="1"/>
  <c r="DZ1078" i="14"/>
  <c r="EA1078" i="14" s="1"/>
  <c r="E1034" i="1" s="1"/>
  <c r="DZ904" i="14"/>
  <c r="EA904" i="14" s="1"/>
  <c r="E860" i="1" s="1"/>
  <c r="DZ883" i="14"/>
  <c r="EA883" i="14" s="1"/>
  <c r="E839" i="1" s="1"/>
  <c r="DZ1046" i="14"/>
  <c r="EA1046" i="14" s="1"/>
  <c r="E1002" i="1" s="1"/>
  <c r="AL1093" i="14"/>
  <c r="AN778" i="14"/>
  <c r="AK778" i="14"/>
  <c r="AW778" i="14" s="1"/>
  <c r="DZ965" i="14"/>
  <c r="EA965" i="14" s="1"/>
  <c r="E921" i="1" s="1"/>
  <c r="DZ892" i="14"/>
  <c r="EA892" i="14" s="1"/>
  <c r="E848" i="1" s="1"/>
  <c r="AN847" i="14"/>
  <c r="DZ1045" i="14"/>
  <c r="EA1045" i="14" s="1"/>
  <c r="E1001" i="1" s="1"/>
  <c r="DZ891" i="14"/>
  <c r="EA891" i="14" s="1"/>
  <c r="E847" i="1" s="1"/>
  <c r="DZ1066" i="14"/>
  <c r="EA1066" i="14" s="1"/>
  <c r="E1022" i="1" s="1"/>
  <c r="DZ830" i="14"/>
  <c r="EA830" i="14" s="1"/>
  <c r="E786" i="1" s="1"/>
  <c r="DZ884" i="14"/>
  <c r="EA884" i="14" s="1"/>
  <c r="E840" i="1" s="1"/>
  <c r="AJ909" i="14"/>
  <c r="DZ792" i="14"/>
  <c r="EA792" i="14" s="1"/>
  <c r="E748" i="1" s="1"/>
  <c r="DZ1060" i="14"/>
  <c r="EA1060" i="14" s="1"/>
  <c r="E1016" i="1" s="1"/>
  <c r="DZ784" i="14"/>
  <c r="EA784" i="14" s="1"/>
  <c r="E740" i="1" s="1"/>
  <c r="DZ919" i="14"/>
  <c r="EA919" i="14" s="1"/>
  <c r="E875" i="1" s="1"/>
  <c r="DZ959" i="14"/>
  <c r="EA959" i="14" s="1"/>
  <c r="E915" i="1" s="1"/>
  <c r="DZ1049" i="14"/>
  <c r="EA1049" i="14" s="1"/>
  <c r="E1005" i="1" s="1"/>
  <c r="DZ841" i="14"/>
  <c r="EA841" i="14" s="1"/>
  <c r="E797" i="1" s="1"/>
  <c r="DZ982" i="14"/>
  <c r="EA982" i="14" s="1"/>
  <c r="E938" i="1" s="1"/>
  <c r="DZ930" i="14"/>
  <c r="EA930" i="14" s="1"/>
  <c r="E886" i="1" s="1"/>
  <c r="DZ1113" i="14"/>
  <c r="EA1113" i="14" s="1"/>
  <c r="E1069" i="1" s="1"/>
  <c r="DZ966" i="14"/>
  <c r="EA966" i="14" s="1"/>
  <c r="E922" i="1" s="1"/>
  <c r="DZ1100" i="14"/>
  <c r="EA1100" i="14" s="1"/>
  <c r="E1056" i="1" s="1"/>
  <c r="DZ1097" i="14"/>
  <c r="EA1097" i="14" s="1"/>
  <c r="E1053" i="1" s="1"/>
  <c r="DZ893" i="14"/>
  <c r="EA893" i="14" s="1"/>
  <c r="E849" i="1" s="1"/>
  <c r="DZ1090" i="14"/>
  <c r="EA1090" i="14" s="1"/>
  <c r="E1046" i="1" s="1"/>
  <c r="DZ1023" i="14"/>
  <c r="EA1023" i="14" s="1"/>
  <c r="E979" i="1" s="1"/>
  <c r="DZ1043" i="14"/>
  <c r="EA1043" i="14" s="1"/>
  <c r="E999" i="1" s="1"/>
  <c r="DZ957" i="14"/>
  <c r="EA957" i="14" s="1"/>
  <c r="E913" i="1" s="1"/>
  <c r="DZ1105" i="14"/>
  <c r="EA1105" i="14" s="1"/>
  <c r="E1061" i="1" s="1"/>
  <c r="AR783" i="14"/>
  <c r="AV783" i="14" s="1"/>
  <c r="AJ818" i="14"/>
  <c r="AL909" i="14"/>
  <c r="AL987" i="14"/>
  <c r="AJ820" i="14"/>
  <c r="AL783" i="14"/>
  <c r="AN818" i="14"/>
  <c r="AI909" i="14"/>
  <c r="AN909" i="14"/>
  <c r="AJ1051" i="14"/>
  <c r="AP1055" i="14"/>
  <c r="AY1055" i="14" s="1"/>
  <c r="AP909" i="14"/>
  <c r="AY909" i="14" s="1"/>
  <c r="DZ801" i="14"/>
  <c r="EA801" i="14" s="1"/>
  <c r="E757" i="1" s="1"/>
  <c r="DZ1064" i="14"/>
  <c r="EA1064" i="14" s="1"/>
  <c r="E1020" i="1" s="1"/>
  <c r="DZ1027" i="14"/>
  <c r="EA1027" i="14" s="1"/>
  <c r="E983" i="1" s="1"/>
  <c r="DZ909" i="14"/>
  <c r="EA909" i="14" s="1"/>
  <c r="E865" i="1" s="1"/>
  <c r="DZ1020" i="14"/>
  <c r="EA1020" i="14" s="1"/>
  <c r="E976" i="1" s="1"/>
  <c r="DZ1103" i="14"/>
  <c r="EA1103" i="14" s="1"/>
  <c r="E1059" i="1" s="1"/>
  <c r="DZ840" i="14"/>
  <c r="EA840" i="14" s="1"/>
  <c r="E796" i="1" s="1"/>
  <c r="DZ1005" i="14"/>
  <c r="EA1005" i="14" s="1"/>
  <c r="E961" i="1" s="1"/>
  <c r="DZ896" i="14"/>
  <c r="EA896" i="14" s="1"/>
  <c r="E852" i="1" s="1"/>
  <c r="DZ869" i="14"/>
  <c r="EA869" i="14" s="1"/>
  <c r="E825" i="1" s="1"/>
  <c r="DZ984" i="14"/>
  <c r="EA984" i="14" s="1"/>
  <c r="E940" i="1" s="1"/>
  <c r="DZ859" i="14"/>
  <c r="EA859" i="14" s="1"/>
  <c r="E815" i="1" s="1"/>
  <c r="DZ1099" i="14"/>
  <c r="EA1099" i="14" s="1"/>
  <c r="E1055" i="1" s="1"/>
  <c r="DZ901" i="14"/>
  <c r="EA901" i="14" s="1"/>
  <c r="E857" i="1" s="1"/>
  <c r="DZ908" i="14"/>
  <c r="EA908" i="14" s="1"/>
  <c r="E864" i="1" s="1"/>
  <c r="DZ1040" i="14"/>
  <c r="EA1040" i="14" s="1"/>
  <c r="E996" i="1" s="1"/>
  <c r="DZ1074" i="14"/>
  <c r="EA1074" i="14" s="1"/>
  <c r="E1030" i="1" s="1"/>
  <c r="DZ870" i="14"/>
  <c r="EA870" i="14" s="1"/>
  <c r="E826" i="1" s="1"/>
  <c r="AJ783" i="14"/>
  <c r="DZ818" i="14"/>
  <c r="EA818" i="14" s="1"/>
  <c r="E774" i="1" s="1"/>
  <c r="AJ776" i="14"/>
  <c r="AJ900" i="14"/>
  <c r="AI902" i="14"/>
  <c r="AO818" i="14"/>
  <c r="AM909" i="14"/>
  <c r="AK909" i="14"/>
  <c r="AW909" i="14" s="1"/>
  <c r="AR909" i="14"/>
  <c r="AV909" i="14" s="1"/>
  <c r="AI1051" i="14"/>
  <c r="AO1122" i="14"/>
  <c r="AK1122" i="14"/>
  <c r="AW1122" i="14" s="1"/>
  <c r="AO864" i="14"/>
  <c r="AN906" i="14"/>
  <c r="DZ1038" i="14"/>
  <c r="EA1038" i="14" s="1"/>
  <c r="E994" i="1" s="1"/>
  <c r="DZ972" i="14"/>
  <c r="EA972" i="14" s="1"/>
  <c r="E928" i="1" s="1"/>
  <c r="DZ975" i="14"/>
  <c r="EA975" i="14" s="1"/>
  <c r="E931" i="1" s="1"/>
  <c r="DZ894" i="14"/>
  <c r="EA894" i="14" s="1"/>
  <c r="E850" i="1" s="1"/>
  <c r="DZ878" i="14"/>
  <c r="EA878" i="14" s="1"/>
  <c r="E834" i="1" s="1"/>
  <c r="DZ817" i="14"/>
  <c r="EA817" i="14" s="1"/>
  <c r="E773" i="1" s="1"/>
  <c r="DZ1051" i="14"/>
  <c r="EA1051" i="14" s="1"/>
  <c r="E1007" i="1" s="1"/>
  <c r="AM816" i="14"/>
  <c r="AQ815" i="14"/>
  <c r="AX815" i="14" s="1"/>
  <c r="DZ923" i="14"/>
  <c r="EA923" i="14" s="1"/>
  <c r="E879" i="1" s="1"/>
  <c r="DZ856" i="14"/>
  <c r="EA856" i="14" s="1"/>
  <c r="E812" i="1" s="1"/>
  <c r="DZ777" i="14"/>
  <c r="EA777" i="14" s="1"/>
  <c r="E733" i="1" s="1"/>
  <c r="AL873" i="14"/>
  <c r="AR873" i="14"/>
  <c r="AV873" i="14" s="1"/>
  <c r="AO910" i="14"/>
  <c r="AL910" i="14"/>
  <c r="AM824" i="14"/>
  <c r="AI878" i="14"/>
  <c r="AR897" i="14"/>
  <c r="AV897" i="14" s="1"/>
  <c r="AP826" i="14"/>
  <c r="AY826" i="14" s="1"/>
  <c r="AP881" i="14"/>
  <c r="AY881" i="14" s="1"/>
  <c r="AQ1000" i="14"/>
  <c r="AX1000" i="14" s="1"/>
  <c r="AS1053" i="14"/>
  <c r="AJ1044" i="14"/>
  <c r="AP1110" i="14"/>
  <c r="AY1110" i="14" s="1"/>
  <c r="AN910" i="14"/>
  <c r="AJ897" i="14"/>
  <c r="AM897" i="14"/>
  <c r="AO897" i="14"/>
  <c r="DZ1011" i="14"/>
  <c r="EA1011" i="14" s="1"/>
  <c r="E967" i="1" s="1"/>
  <c r="DZ1002" i="14"/>
  <c r="EA1002" i="14" s="1"/>
  <c r="E958" i="1" s="1"/>
  <c r="DZ779" i="14"/>
  <c r="EA779" i="14" s="1"/>
  <c r="E735" i="1" s="1"/>
  <c r="DZ1010" i="14"/>
  <c r="EA1010" i="14" s="1"/>
  <c r="E966" i="1" s="1"/>
  <c r="DZ918" i="14"/>
  <c r="EA918" i="14" s="1"/>
  <c r="E874" i="1" s="1"/>
  <c r="DZ827" i="14"/>
  <c r="EA827" i="14" s="1"/>
  <c r="E783" i="1" s="1"/>
  <c r="DZ1030" i="14"/>
  <c r="EA1030" i="14" s="1"/>
  <c r="E986" i="1" s="1"/>
  <c r="DZ978" i="14"/>
  <c r="EA978" i="14" s="1"/>
  <c r="E934" i="1" s="1"/>
  <c r="DZ1085" i="14"/>
  <c r="EA1085" i="14" s="1"/>
  <c r="E1041" i="1" s="1"/>
  <c r="AP792" i="14"/>
  <c r="AY792" i="14" s="1"/>
  <c r="AN912" i="14"/>
  <c r="DZ1094" i="14"/>
  <c r="EA1094" i="14" s="1"/>
  <c r="E1050" i="1" s="1"/>
  <c r="DZ1033" i="14"/>
  <c r="EA1033" i="14" s="1"/>
  <c r="E989" i="1" s="1"/>
  <c r="AO779" i="14"/>
  <c r="AI897" i="14"/>
  <c r="AL779" i="14"/>
  <c r="AS910" i="14"/>
  <c r="AN876" i="14"/>
  <c r="AS878" i="14"/>
  <c r="AL897" i="14"/>
  <c r="AO834" i="14"/>
  <c r="AJ996" i="14"/>
  <c r="AI1000" i="14"/>
  <c r="AL1008" i="14"/>
  <c r="AJ1056" i="14"/>
  <c r="AL925" i="14"/>
  <c r="AN779" i="14"/>
  <c r="AN782" i="14"/>
  <c r="DZ811" i="14"/>
  <c r="EA811" i="14" s="1"/>
  <c r="E767" i="1" s="1"/>
  <c r="DZ1037" i="14"/>
  <c r="EA1037" i="14" s="1"/>
  <c r="E993" i="1" s="1"/>
  <c r="DZ806" i="14"/>
  <c r="EA806" i="14" s="1"/>
  <c r="E762" i="1" s="1"/>
  <c r="DZ1077" i="14"/>
  <c r="EA1077" i="14" s="1"/>
  <c r="E1033" i="1" s="1"/>
  <c r="DZ1117" i="14"/>
  <c r="EA1117" i="14" s="1"/>
  <c r="E1073" i="1" s="1"/>
  <c r="DZ911" i="14"/>
  <c r="EA911" i="14" s="1"/>
  <c r="E867" i="1" s="1"/>
  <c r="DZ953" i="14"/>
  <c r="EA953" i="14" s="1"/>
  <c r="E909" i="1" s="1"/>
  <c r="DZ826" i="14"/>
  <c r="EA826" i="14" s="1"/>
  <c r="E782" i="1" s="1"/>
  <c r="DZ804" i="14"/>
  <c r="EA804" i="14" s="1"/>
  <c r="E760" i="1" s="1"/>
  <c r="DZ936" i="14"/>
  <c r="EA936" i="14" s="1"/>
  <c r="E892" i="1" s="1"/>
  <c r="DZ1063" i="14"/>
  <c r="EA1063" i="14" s="1"/>
  <c r="E1019" i="1" s="1"/>
  <c r="DZ991" i="14"/>
  <c r="EA991" i="14" s="1"/>
  <c r="E947" i="1" s="1"/>
  <c r="BB20" i="14"/>
  <c r="BB34" i="14"/>
  <c r="AM917" i="14"/>
  <c r="AQ1038" i="14"/>
  <c r="AX1038" i="14" s="1"/>
  <c r="AN1044" i="14"/>
  <c r="AQ1056" i="14"/>
  <c r="AJ1053" i="14"/>
  <c r="AQ1110" i="14"/>
  <c r="AX1110" i="14" s="1"/>
  <c r="AS1110" i="14"/>
  <c r="AI873" i="14"/>
  <c r="AO925" i="14"/>
  <c r="AN836" i="14"/>
  <c r="AS906" i="14"/>
  <c r="DZ950" i="14"/>
  <c r="EA950" i="14" s="1"/>
  <c r="E906" i="1" s="1"/>
  <c r="DZ963" i="14"/>
  <c r="EA963" i="14" s="1"/>
  <c r="E919" i="1" s="1"/>
  <c r="AO1110" i="14"/>
  <c r="AI876" i="14"/>
  <c r="AS796" i="14"/>
  <c r="AS873" i="14"/>
  <c r="AK836" i="14"/>
  <c r="AW836" i="14" s="1"/>
  <c r="BC836" i="14" s="1"/>
  <c r="DZ832" i="14"/>
  <c r="EA832" i="14" s="1"/>
  <c r="E788" i="1" s="1"/>
  <c r="AP917" i="14"/>
  <c r="AY917" i="14" s="1"/>
  <c r="AR925" i="14"/>
  <c r="AV925" i="14" s="1"/>
  <c r="AM1029" i="14"/>
  <c r="AS1044" i="14"/>
  <c r="AL1053" i="14"/>
  <c r="AO1056" i="14"/>
  <c r="AP1056" i="14"/>
  <c r="AY1056" i="14" s="1"/>
  <c r="AM1110" i="14"/>
  <c r="AP876" i="14"/>
  <c r="AY876" i="14" s="1"/>
  <c r="AP796" i="14"/>
  <c r="AY796" i="14" s="1"/>
  <c r="AK876" i="14"/>
  <c r="AW876" i="14" s="1"/>
  <c r="DZ780" i="14"/>
  <c r="EA780" i="14" s="1"/>
  <c r="E736" i="1" s="1"/>
  <c r="DZ1084" i="14"/>
  <c r="EA1084" i="14" s="1"/>
  <c r="E1040" i="1" s="1"/>
  <c r="DZ1087" i="14"/>
  <c r="EA1087" i="14" s="1"/>
  <c r="E1043" i="1" s="1"/>
  <c r="DZ983" i="14"/>
  <c r="EA983" i="14" s="1"/>
  <c r="E939" i="1" s="1"/>
  <c r="DZ935" i="14"/>
  <c r="EA935" i="14" s="1"/>
  <c r="E891" i="1" s="1"/>
  <c r="DZ1016" i="14"/>
  <c r="EA1016" i="14" s="1"/>
  <c r="E972" i="1" s="1"/>
  <c r="DZ776" i="14"/>
  <c r="EA776" i="14" s="1"/>
  <c r="E732" i="1" s="1"/>
  <c r="DZ1104" i="14"/>
  <c r="EA1104" i="14" s="1"/>
  <c r="E1060" i="1" s="1"/>
  <c r="DZ882" i="14"/>
  <c r="EA882" i="14" s="1"/>
  <c r="E838" i="1" s="1"/>
  <c r="AR876" i="14"/>
  <c r="AV876" i="14" s="1"/>
  <c r="AP779" i="14"/>
  <c r="AY779" i="14" s="1"/>
  <c r="AK873" i="14"/>
  <c r="AW873" i="14" s="1"/>
  <c r="AN873" i="14"/>
  <c r="AO788" i="14"/>
  <c r="AM910" i="14"/>
  <c r="AJ910" i="14"/>
  <c r="AP963" i="14"/>
  <c r="AY963" i="14" s="1"/>
  <c r="AR850" i="14"/>
  <c r="AV850" i="14" s="1"/>
  <c r="AS855" i="14"/>
  <c r="AQ850" i="14"/>
  <c r="AX850" i="14" s="1"/>
  <c r="AO878" i="14"/>
  <c r="AM878" i="14"/>
  <c r="AL877" i="14"/>
  <c r="AQ855" i="14"/>
  <c r="AX855" i="14" s="1"/>
  <c r="AI917" i="14"/>
  <c r="AN968" i="14"/>
  <c r="AR852" i="14"/>
  <c r="AV852" i="14" s="1"/>
  <c r="AQ881" i="14"/>
  <c r="AX881" i="14" s="1"/>
  <c r="AI881" i="14"/>
  <c r="AR1000" i="14"/>
  <c r="AV1000" i="14" s="1"/>
  <c r="AK1000" i="14"/>
  <c r="AW1000" i="14" s="1"/>
  <c r="AJ1000" i="14"/>
  <c r="AQ1044" i="14"/>
  <c r="AM1051" i="14"/>
  <c r="AN1056" i="14"/>
  <c r="AL1044" i="14"/>
  <c r="AP1044" i="14"/>
  <c r="AY1044" i="14" s="1"/>
  <c r="AI1056" i="14"/>
  <c r="AL1056" i="14"/>
  <c r="AI1053" i="14"/>
  <c r="AR1053" i="14"/>
  <c r="AV1053" i="14" s="1"/>
  <c r="AM1093" i="14"/>
  <c r="AL1110" i="14"/>
  <c r="AR1110" i="14"/>
  <c r="AV1110" i="14" s="1"/>
  <c r="AK1110" i="14"/>
  <c r="AW1110" i="14" s="1"/>
  <c r="AM1055" i="14"/>
  <c r="AO1080" i="14"/>
  <c r="AM796" i="14"/>
  <c r="AR796" i="14"/>
  <c r="AV796" i="14" s="1"/>
  <c r="AL796" i="14"/>
  <c r="AR1056" i="14"/>
  <c r="AV1056" i="14" s="1"/>
  <c r="AJ870" i="14"/>
  <c r="AP836" i="14"/>
  <c r="AY836" i="14" s="1"/>
  <c r="AL836" i="14"/>
  <c r="AN1053" i="14"/>
  <c r="AQ779" i="14"/>
  <c r="AX779" i="14" s="1"/>
  <c r="DZ1003" i="14"/>
  <c r="EA1003" i="14" s="1"/>
  <c r="E959" i="1" s="1"/>
  <c r="DZ934" i="14"/>
  <c r="EA934" i="14" s="1"/>
  <c r="E890" i="1" s="1"/>
  <c r="DZ887" i="14"/>
  <c r="EA887" i="14" s="1"/>
  <c r="E843" i="1" s="1"/>
  <c r="DZ976" i="14"/>
  <c r="EA976" i="14" s="1"/>
  <c r="E932" i="1" s="1"/>
  <c r="DZ855" i="14"/>
  <c r="EA855" i="14" s="1"/>
  <c r="E811" i="1" s="1"/>
  <c r="DZ907" i="14"/>
  <c r="EA907" i="14" s="1"/>
  <c r="E863" i="1" s="1"/>
  <c r="DZ793" i="14"/>
  <c r="EA793" i="14" s="1"/>
  <c r="E749" i="1" s="1"/>
  <c r="DZ794" i="14"/>
  <c r="EA794" i="14" s="1"/>
  <c r="E750" i="1" s="1"/>
  <c r="DZ847" i="14"/>
  <c r="EA847" i="14" s="1"/>
  <c r="E803" i="1" s="1"/>
  <c r="DZ952" i="14"/>
  <c r="EA952" i="14" s="1"/>
  <c r="E908" i="1" s="1"/>
  <c r="DZ938" i="14"/>
  <c r="EA938" i="14" s="1"/>
  <c r="E894" i="1" s="1"/>
  <c r="DZ800" i="14"/>
  <c r="EA800" i="14" s="1"/>
  <c r="E756" i="1" s="1"/>
  <c r="DZ1126" i="14"/>
  <c r="EA1126" i="14" s="1"/>
  <c r="E1082" i="1" s="1"/>
  <c r="DZ1076" i="14"/>
  <c r="EA1076" i="14" s="1"/>
  <c r="E1032" i="1" s="1"/>
  <c r="DZ881" i="14"/>
  <c r="EA881" i="14" s="1"/>
  <c r="E837" i="1" s="1"/>
  <c r="DZ1110" i="14"/>
  <c r="EA1110" i="14" s="1"/>
  <c r="E1066" i="1" s="1"/>
  <c r="DZ871" i="14"/>
  <c r="EA871" i="14" s="1"/>
  <c r="E827" i="1" s="1"/>
  <c r="DZ929" i="14"/>
  <c r="EA929" i="14" s="1"/>
  <c r="E885" i="1" s="1"/>
  <c r="DZ875" i="14"/>
  <c r="EA875" i="14" s="1"/>
  <c r="E831" i="1" s="1"/>
  <c r="DZ998" i="14"/>
  <c r="EA998" i="14" s="1"/>
  <c r="E954" i="1" s="1"/>
  <c r="DZ1124" i="14"/>
  <c r="EA1124" i="14" s="1"/>
  <c r="E1080" i="1" s="1"/>
  <c r="DZ874" i="14"/>
  <c r="EA874" i="14" s="1"/>
  <c r="E830" i="1" s="1"/>
  <c r="DZ931" i="14"/>
  <c r="EA931" i="14" s="1"/>
  <c r="E887" i="1" s="1"/>
  <c r="DZ924" i="14"/>
  <c r="EA924" i="14" s="1"/>
  <c r="E880" i="1" s="1"/>
  <c r="DZ1112" i="14"/>
  <c r="EA1112" i="14" s="1"/>
  <c r="E1068" i="1" s="1"/>
  <c r="AI932" i="14"/>
  <c r="AN963" i="14"/>
  <c r="AS820" i="14"/>
  <c r="AP847" i="14"/>
  <c r="AY847" i="14" s="1"/>
  <c r="AK832" i="14"/>
  <c r="AW832" i="14" s="1"/>
  <c r="AK892" i="14"/>
  <c r="AW892" i="14" s="1"/>
  <c r="AQ1055" i="14"/>
  <c r="AZ1055" i="14" s="1"/>
  <c r="AJ925" i="14"/>
  <c r="AL788" i="14"/>
  <c r="AQ932" i="14"/>
  <c r="AX932" i="14" s="1"/>
  <c r="AO876" i="14"/>
  <c r="AJ790" i="14"/>
  <c r="AQ910" i="14"/>
  <c r="AZ910" i="14" s="1"/>
  <c r="AP910" i="14"/>
  <c r="AY910" i="14" s="1"/>
  <c r="AO836" i="14"/>
  <c r="AO937" i="14"/>
  <c r="AJ878" i="14"/>
  <c r="AN925" i="14"/>
  <c r="AO847" i="14"/>
  <c r="AO881" i="14"/>
  <c r="AM839" i="14"/>
  <c r="AK885" i="14"/>
  <c r="AW885" i="14" s="1"/>
  <c r="AN1000" i="14"/>
  <c r="AP1000" i="14"/>
  <c r="AY1000" i="14" s="1"/>
  <c r="AQ1051" i="14"/>
  <c r="AX1051" i="14" s="1"/>
  <c r="AK1053" i="14"/>
  <c r="AW1053" i="14" s="1"/>
  <c r="AR1044" i="14"/>
  <c r="AV1044" i="14" s="1"/>
  <c r="AI1055" i="14"/>
  <c r="AK1056" i="14"/>
  <c r="AW1056" i="14" s="1"/>
  <c r="AQ1053" i="14"/>
  <c r="AX1053" i="14" s="1"/>
  <c r="AJ1080" i="14"/>
  <c r="AM1109" i="14"/>
  <c r="AJ1110" i="14"/>
  <c r="AS836" i="14"/>
  <c r="AJ796" i="14"/>
  <c r="AM1044" i="14"/>
  <c r="AK1044" i="14"/>
  <c r="AW1044" i="14" s="1"/>
  <c r="AJ836" i="14"/>
  <c r="AR779" i="14"/>
  <c r="AV779" i="14" s="1"/>
  <c r="AO850" i="14"/>
  <c r="DZ987" i="14"/>
  <c r="EA987" i="14" s="1"/>
  <c r="E943" i="1" s="1"/>
  <c r="DZ915" i="14"/>
  <c r="EA915" i="14" s="1"/>
  <c r="E871" i="1" s="1"/>
  <c r="DZ834" i="14"/>
  <c r="EA834" i="14" s="1"/>
  <c r="E790" i="1" s="1"/>
  <c r="DZ789" i="14"/>
  <c r="EA789" i="14" s="1"/>
  <c r="E745" i="1" s="1"/>
  <c r="DZ968" i="14"/>
  <c r="EA968" i="14" s="1"/>
  <c r="E924" i="1" s="1"/>
  <c r="DZ1008" i="14"/>
  <c r="EA1008" i="14" s="1"/>
  <c r="E964" i="1" s="1"/>
  <c r="DZ838" i="14"/>
  <c r="EA838" i="14" s="1"/>
  <c r="E794" i="1" s="1"/>
  <c r="DZ897" i="14"/>
  <c r="EA897" i="14" s="1"/>
  <c r="E853" i="1" s="1"/>
  <c r="DZ860" i="14"/>
  <c r="EA860" i="14" s="1"/>
  <c r="E816" i="1" s="1"/>
  <c r="DZ1044" i="14"/>
  <c r="EA1044" i="14" s="1"/>
  <c r="E1000" i="1" s="1"/>
  <c r="DZ842" i="14"/>
  <c r="EA842" i="14" s="1"/>
  <c r="E798" i="1" s="1"/>
  <c r="DZ885" i="14"/>
  <c r="EA885" i="14" s="1"/>
  <c r="E841" i="1" s="1"/>
  <c r="DZ1056" i="14"/>
  <c r="EA1056" i="14" s="1"/>
  <c r="E1012" i="1" s="1"/>
  <c r="DZ803" i="14"/>
  <c r="EA803" i="14" s="1"/>
  <c r="E759" i="1" s="1"/>
  <c r="DZ922" i="14"/>
  <c r="EA922" i="14" s="1"/>
  <c r="E878" i="1" s="1"/>
  <c r="DZ933" i="14"/>
  <c r="EA933" i="14" s="1"/>
  <c r="E889" i="1" s="1"/>
  <c r="AY13" i="14"/>
  <c r="AS13" i="14"/>
  <c r="AY20" i="14"/>
  <c r="AP790" i="14"/>
  <c r="AY790" i="14" s="1"/>
  <c r="AQ822" i="14"/>
  <c r="AX822" i="14" s="1"/>
  <c r="AK834" i="14"/>
  <c r="AW834" i="14" s="1"/>
  <c r="AJ834" i="14"/>
  <c r="AO816" i="14"/>
  <c r="AJ815" i="14"/>
  <c r="AK842" i="14"/>
  <c r="AW842" i="14" s="1"/>
  <c r="AR819" i="14"/>
  <c r="AV819" i="14" s="1"/>
  <c r="AQ1008" i="14"/>
  <c r="AX1008" i="14" s="1"/>
  <c r="AP1080" i="14"/>
  <c r="AY1080" i="14" s="1"/>
  <c r="AQ1080" i="14"/>
  <c r="AX1080" i="14" s="1"/>
  <c r="AN1093" i="14"/>
  <c r="AQ1093" i="14"/>
  <c r="AX1093" i="14" s="1"/>
  <c r="AJ1093" i="14"/>
  <c r="AO1093" i="14"/>
  <c r="AI1080" i="14"/>
  <c r="AK1080" i="14"/>
  <c r="AW1080" i="14" s="1"/>
  <c r="AR1080" i="14"/>
  <c r="AV1080" i="14" s="1"/>
  <c r="AR1078" i="14"/>
  <c r="AV1078" i="14" s="1"/>
  <c r="AO782" i="14"/>
  <c r="AL808" i="14"/>
  <c r="AK782" i="14"/>
  <c r="AW782" i="14" s="1"/>
  <c r="DZ823" i="14"/>
  <c r="EA823" i="14" s="1"/>
  <c r="E779" i="1" s="1"/>
  <c r="DZ914" i="14"/>
  <c r="EA914" i="14" s="1"/>
  <c r="E870" i="1" s="1"/>
  <c r="DZ977" i="14"/>
  <c r="EA977" i="14" s="1"/>
  <c r="E933" i="1" s="1"/>
  <c r="DZ1111" i="14"/>
  <c r="EA1111" i="14" s="1"/>
  <c r="E1067" i="1" s="1"/>
  <c r="DZ994" i="14"/>
  <c r="EA994" i="14" s="1"/>
  <c r="E950" i="1" s="1"/>
  <c r="DZ1118" i="14"/>
  <c r="EA1118" i="14" s="1"/>
  <c r="E1074" i="1" s="1"/>
  <c r="DZ1057" i="14"/>
  <c r="EA1057" i="14" s="1"/>
  <c r="E1013" i="1" s="1"/>
  <c r="DZ853" i="14"/>
  <c r="EA853" i="14" s="1"/>
  <c r="E809" i="1" s="1"/>
  <c r="DZ786" i="14"/>
  <c r="EA786" i="14" s="1"/>
  <c r="E742" i="1" s="1"/>
  <c r="DZ775" i="14"/>
  <c r="EA775" i="14" s="1"/>
  <c r="E731" i="1" s="1"/>
  <c r="DZ951" i="14"/>
  <c r="EA951" i="14" s="1"/>
  <c r="E907" i="1" s="1"/>
  <c r="DZ1054" i="14"/>
  <c r="EA1054" i="14" s="1"/>
  <c r="E1010" i="1" s="1"/>
  <c r="DZ798" i="14"/>
  <c r="EA798" i="14" s="1"/>
  <c r="E754" i="1" s="1"/>
  <c r="DZ851" i="14"/>
  <c r="EA851" i="14" s="1"/>
  <c r="E807" i="1" s="1"/>
  <c r="DZ846" i="14"/>
  <c r="EA846" i="14" s="1"/>
  <c r="E802" i="1" s="1"/>
  <c r="AJ23" i="14"/>
  <c r="AV23" i="14" s="1"/>
  <c r="AN827" i="14"/>
  <c r="AI912" i="14"/>
  <c r="AL790" i="14"/>
  <c r="AP827" i="14"/>
  <c r="AY827" i="14" s="1"/>
  <c r="AQ890" i="14"/>
  <c r="AX890" i="14" s="1"/>
  <c r="AR834" i="14"/>
  <c r="AV834" i="14" s="1"/>
  <c r="AL834" i="14"/>
  <c r="AN815" i="14"/>
  <c r="AM815" i="14"/>
  <c r="AI842" i="14"/>
  <c r="AQ819" i="14"/>
  <c r="AX819" i="14" s="1"/>
  <c r="AS1080" i="14"/>
  <c r="AR1093" i="14"/>
  <c r="AV1093" i="14" s="1"/>
  <c r="AP1093" i="14"/>
  <c r="AY1093" i="14" s="1"/>
  <c r="AS1093" i="14"/>
  <c r="AM1080" i="14"/>
  <c r="AR815" i="14"/>
  <c r="AV815" i="14" s="1"/>
  <c r="AQ1078" i="14"/>
  <c r="AX1078" i="14" s="1"/>
  <c r="AM782" i="14"/>
  <c r="AI782" i="14"/>
  <c r="AS782" i="14"/>
  <c r="DZ1013" i="14"/>
  <c r="EA1013" i="14" s="1"/>
  <c r="E969" i="1" s="1"/>
  <c r="DZ940" i="14"/>
  <c r="EA940" i="14" s="1"/>
  <c r="E896" i="1" s="1"/>
  <c r="DZ939" i="14"/>
  <c r="EA939" i="14" s="1"/>
  <c r="E895" i="1" s="1"/>
  <c r="DZ937" i="14"/>
  <c r="EA937" i="14" s="1"/>
  <c r="E893" i="1" s="1"/>
  <c r="DZ797" i="14"/>
  <c r="EA797" i="14" s="1"/>
  <c r="E753" i="1" s="1"/>
  <c r="DZ821" i="14"/>
  <c r="EA821" i="14" s="1"/>
  <c r="E777" i="1" s="1"/>
  <c r="DZ782" i="14"/>
  <c r="EA782" i="14" s="1"/>
  <c r="E738" i="1" s="1"/>
  <c r="DZ1058" i="14"/>
  <c r="EA1058" i="14" s="1"/>
  <c r="E1014" i="1" s="1"/>
  <c r="DZ992" i="14"/>
  <c r="EA992" i="14" s="1"/>
  <c r="E948" i="1" s="1"/>
  <c r="DZ822" i="14"/>
  <c r="EA822" i="14" s="1"/>
  <c r="E778" i="1" s="1"/>
  <c r="DZ890" i="14"/>
  <c r="EA890" i="14" s="1"/>
  <c r="E846" i="1" s="1"/>
  <c r="AZ8" i="14"/>
  <c r="AN816" i="14"/>
  <c r="AS815" i="14"/>
  <c r="AJ1008" i="14"/>
  <c r="AP1078" i="14"/>
  <c r="AY1078" i="14" s="1"/>
  <c r="AL1080" i="14"/>
  <c r="AL1094" i="14"/>
  <c r="AI1093" i="14"/>
  <c r="AI1123" i="14"/>
  <c r="AS802" i="14"/>
  <c r="AJ782" i="14"/>
  <c r="AL782" i="14"/>
  <c r="AP782" i="14"/>
  <c r="AY782" i="14" s="1"/>
  <c r="AQ782" i="14"/>
  <c r="AZ782" i="14" s="1"/>
  <c r="DZ877" i="14"/>
  <c r="EA877" i="14" s="1"/>
  <c r="E833" i="1" s="1"/>
  <c r="DZ932" i="14"/>
  <c r="EA932" i="14" s="1"/>
  <c r="E888" i="1" s="1"/>
  <c r="DZ819" i="14"/>
  <c r="EA819" i="14" s="1"/>
  <c r="E775" i="1" s="1"/>
  <c r="DZ781" i="14"/>
  <c r="EA781" i="14" s="1"/>
  <c r="E737" i="1" s="1"/>
  <c r="DZ805" i="14"/>
  <c r="EA805" i="14" s="1"/>
  <c r="E761" i="1" s="1"/>
  <c r="DZ825" i="14"/>
  <c r="EA825" i="14" s="1"/>
  <c r="E781" i="1" s="1"/>
  <c r="DZ1006" i="14"/>
  <c r="EA1006" i="14" s="1"/>
  <c r="E962" i="1" s="1"/>
  <c r="DZ848" i="14"/>
  <c r="EA848" i="14" s="1"/>
  <c r="E804" i="1" s="1"/>
  <c r="DZ828" i="14"/>
  <c r="EA828" i="14" s="1"/>
  <c r="E784" i="1" s="1"/>
  <c r="DZ973" i="14"/>
  <c r="EA973" i="14" s="1"/>
  <c r="E929" i="1" s="1"/>
  <c r="DZ1048" i="14"/>
  <c r="EA1048" i="14" s="1"/>
  <c r="E1004" i="1" s="1"/>
  <c r="DZ926" i="14"/>
  <c r="EA926" i="14" s="1"/>
  <c r="E882" i="1" s="1"/>
  <c r="DZ1059" i="14"/>
  <c r="EA1059" i="14" s="1"/>
  <c r="E1015" i="1" s="1"/>
  <c r="DZ849" i="14"/>
  <c r="EA849" i="14" s="1"/>
  <c r="E805" i="1" s="1"/>
  <c r="DZ864" i="14"/>
  <c r="EA864" i="14" s="1"/>
  <c r="E820" i="1" s="1"/>
  <c r="DZ820" i="14"/>
  <c r="EA820" i="14" s="1"/>
  <c r="E776" i="1" s="1"/>
  <c r="DZ888" i="14"/>
  <c r="EA888" i="14" s="1"/>
  <c r="E844" i="1" s="1"/>
  <c r="DZ788" i="14"/>
  <c r="EA788" i="14" s="1"/>
  <c r="E744" i="1" s="1"/>
  <c r="DZ852" i="14"/>
  <c r="EA852" i="14" s="1"/>
  <c r="E808" i="1" s="1"/>
  <c r="DZ979" i="14"/>
  <c r="EA979" i="14" s="1"/>
  <c r="E935" i="1" s="1"/>
  <c r="DZ1065" i="14"/>
  <c r="EA1065" i="14" s="1"/>
  <c r="E1021" i="1" s="1"/>
  <c r="DZ813" i="14"/>
  <c r="EA813" i="14" s="1"/>
  <c r="E769" i="1" s="1"/>
  <c r="DZ1039" i="14"/>
  <c r="EA1039" i="14" s="1"/>
  <c r="E995" i="1" s="1"/>
  <c r="DZ1107" i="14"/>
  <c r="EA1107" i="14" s="1"/>
  <c r="E1063" i="1" s="1"/>
  <c r="DZ808" i="14"/>
  <c r="EA808" i="14" s="1"/>
  <c r="E764" i="1" s="1"/>
  <c r="DZ861" i="14"/>
  <c r="EA861" i="14" s="1"/>
  <c r="E817" i="1" s="1"/>
  <c r="DZ906" i="14"/>
  <c r="EA906" i="14" s="1"/>
  <c r="E862" i="1" s="1"/>
  <c r="DZ843" i="14"/>
  <c r="EA843" i="14" s="1"/>
  <c r="E799" i="1" s="1"/>
  <c r="DZ1007" i="14"/>
  <c r="EA1007" i="14" s="1"/>
  <c r="E963" i="1" s="1"/>
  <c r="DZ810" i="14"/>
  <c r="EA810" i="14" s="1"/>
  <c r="E766" i="1" s="1"/>
  <c r="DZ1001" i="14"/>
  <c r="EA1001" i="14" s="1"/>
  <c r="E957" i="1" s="1"/>
  <c r="DZ833" i="14"/>
  <c r="EA833" i="14" s="1"/>
  <c r="E789" i="1" s="1"/>
  <c r="DZ997" i="14"/>
  <c r="EA997" i="14" s="1"/>
  <c r="E953" i="1" s="1"/>
  <c r="DZ787" i="14"/>
  <c r="EA787" i="14" s="1"/>
  <c r="E743" i="1" s="1"/>
  <c r="DZ812" i="14"/>
  <c r="EA812" i="14" s="1"/>
  <c r="E768" i="1" s="1"/>
  <c r="DZ969" i="14"/>
  <c r="EA969" i="14" s="1"/>
  <c r="E925" i="1" s="1"/>
  <c r="DZ898" i="14"/>
  <c r="EA898" i="14" s="1"/>
  <c r="E854" i="1" s="1"/>
  <c r="DZ807" i="14"/>
  <c r="EA807" i="14" s="1"/>
  <c r="E763" i="1" s="1"/>
  <c r="DZ1004" i="14"/>
  <c r="EA1004" i="14" s="1"/>
  <c r="E960" i="1" s="1"/>
  <c r="DZ1062" i="14"/>
  <c r="EA1062" i="14" s="1"/>
  <c r="E1018" i="1" s="1"/>
  <c r="DZ916" i="14"/>
  <c r="EA916" i="14" s="1"/>
  <c r="E872" i="1" s="1"/>
  <c r="DZ986" i="14"/>
  <c r="EA986" i="14" s="1"/>
  <c r="E942" i="1" s="1"/>
  <c r="DZ1017" i="14"/>
  <c r="EA1017" i="14" s="1"/>
  <c r="E973" i="1" s="1"/>
  <c r="DZ785" i="14"/>
  <c r="EA785" i="14" s="1"/>
  <c r="E741" i="1" s="1"/>
  <c r="DZ816" i="14"/>
  <c r="EA816" i="14" s="1"/>
  <c r="E772" i="1" s="1"/>
  <c r="DZ990" i="14"/>
  <c r="EA990" i="14" s="1"/>
  <c r="E946" i="1" s="1"/>
  <c r="DZ1095" i="14"/>
  <c r="EA1095" i="14" s="1"/>
  <c r="E1051" i="1" s="1"/>
  <c r="DZ873" i="14"/>
  <c r="EA873" i="14" s="1"/>
  <c r="E829" i="1" s="1"/>
  <c r="DZ795" i="14"/>
  <c r="EA795" i="14" s="1"/>
  <c r="E751" i="1" s="1"/>
  <c r="DZ1122" i="14"/>
  <c r="EA1122" i="14" s="1"/>
  <c r="E1078" i="1" s="1"/>
  <c r="DZ981" i="14"/>
  <c r="EA981" i="14" s="1"/>
  <c r="E937" i="1" s="1"/>
  <c r="DZ989" i="14"/>
  <c r="EA989" i="14" s="1"/>
  <c r="E945" i="1" s="1"/>
  <c r="DZ824" i="14"/>
  <c r="EA824" i="14" s="1"/>
  <c r="E780" i="1" s="1"/>
  <c r="DZ865" i="14"/>
  <c r="EA865" i="14" s="1"/>
  <c r="E821" i="1" s="1"/>
  <c r="DZ850" i="14"/>
  <c r="EA850" i="14" s="1"/>
  <c r="E806" i="1" s="1"/>
  <c r="DZ858" i="14"/>
  <c r="EA858" i="14" s="1"/>
  <c r="E814" i="1" s="1"/>
  <c r="DZ993" i="14"/>
  <c r="EA993" i="14" s="1"/>
  <c r="E949" i="1" s="1"/>
  <c r="DZ1123" i="14"/>
  <c r="EA1123" i="14" s="1"/>
  <c r="E1079" i="1" s="1"/>
  <c r="DZ863" i="14"/>
  <c r="EA863" i="14" s="1"/>
  <c r="E819" i="1" s="1"/>
  <c r="DZ985" i="14"/>
  <c r="EA985" i="14" s="1"/>
  <c r="E941" i="1" s="1"/>
  <c r="DZ844" i="14"/>
  <c r="EA844" i="14" s="1"/>
  <c r="E800" i="1" s="1"/>
  <c r="DZ867" i="14"/>
  <c r="EA867" i="14" s="1"/>
  <c r="E823" i="1" s="1"/>
  <c r="DZ790" i="14"/>
  <c r="EA790" i="14" s="1"/>
  <c r="E746" i="1" s="1"/>
  <c r="DZ854" i="14"/>
  <c r="EA854" i="14" s="1"/>
  <c r="E810" i="1" s="1"/>
  <c r="DZ917" i="14"/>
  <c r="EA917" i="14" s="1"/>
  <c r="E873" i="1" s="1"/>
  <c r="DZ814" i="14"/>
  <c r="EA814" i="14" s="1"/>
  <c r="E770" i="1" s="1"/>
  <c r="DZ1091" i="14"/>
  <c r="EA1091" i="14" s="1"/>
  <c r="E1047" i="1" s="1"/>
  <c r="DZ791" i="14"/>
  <c r="EA791" i="14" s="1"/>
  <c r="E747" i="1" s="1"/>
  <c r="AP1029" i="14"/>
  <c r="AY1029" i="14" s="1"/>
  <c r="AO968" i="14"/>
  <c r="AI968" i="14"/>
  <c r="AR1029" i="14"/>
  <c r="AV1029" i="14" s="1"/>
  <c r="AL968" i="14"/>
  <c r="AN977" i="14"/>
  <c r="AO1029" i="14"/>
  <c r="AJ1055" i="14"/>
  <c r="AL1055" i="14"/>
  <c r="AK1074" i="14"/>
  <c r="AW1074" i="14" s="1"/>
  <c r="AJ1029" i="14"/>
  <c r="AO1051" i="14"/>
  <c r="AI1118" i="14"/>
  <c r="AK968" i="14"/>
  <c r="AW968" i="14" s="1"/>
  <c r="AK1029" i="14"/>
  <c r="AW1029" i="14" s="1"/>
  <c r="AS1029" i="14"/>
  <c r="AS1055" i="14"/>
  <c r="AK1055" i="14"/>
  <c r="AW1055" i="14" s="1"/>
  <c r="AO1055" i="14"/>
  <c r="AP1066" i="14"/>
  <c r="AY1066" i="14" s="1"/>
  <c r="AI987" i="14"/>
  <c r="AN1029" i="14"/>
  <c r="AR1084" i="14"/>
  <c r="AV1084" i="14" s="1"/>
  <c r="AO1123" i="14"/>
  <c r="AS959" i="14"/>
  <c r="AQ968" i="14"/>
  <c r="AX968" i="14" s="1"/>
  <c r="AM968" i="14"/>
  <c r="AR968" i="14"/>
  <c r="AV968" i="14" s="1"/>
  <c r="AJ968" i="14"/>
  <c r="AP968" i="14"/>
  <c r="AY968" i="14" s="1"/>
  <c r="AI1029" i="14"/>
  <c r="AL1029" i="14"/>
  <c r="AN1055" i="14"/>
  <c r="AP1074" i="14"/>
  <c r="AY1074" i="14" s="1"/>
  <c r="AP1103" i="14"/>
  <c r="AY1103" i="14" s="1"/>
  <c r="AL1051" i="14"/>
  <c r="AM1027" i="14"/>
  <c r="AJ976" i="14"/>
  <c r="AJ1005" i="14"/>
  <c r="AK1051" i="14"/>
  <c r="AW1051" i="14" s="1"/>
  <c r="AS1051" i="14"/>
  <c r="AS1118" i="14"/>
  <c r="AK1118" i="14"/>
  <c r="AW1118" i="14" s="1"/>
  <c r="AL1017" i="14"/>
  <c r="AL1027" i="14"/>
  <c r="AJ1068" i="14"/>
  <c r="AK996" i="14"/>
  <c r="AW996" i="14" s="1"/>
  <c r="AM1118" i="14"/>
  <c r="AN830" i="14"/>
  <c r="AO820" i="14"/>
  <c r="AO934" i="14"/>
  <c r="AK847" i="14"/>
  <c r="AW847" i="14" s="1"/>
  <c r="AS847" i="14"/>
  <c r="AQ892" i="14"/>
  <c r="AJ894" i="14"/>
  <c r="AL847" i="14"/>
  <c r="AQ788" i="14"/>
  <c r="AR830" i="14"/>
  <c r="AV830" i="14" s="1"/>
  <c r="AP830" i="14"/>
  <c r="AY830" i="14" s="1"/>
  <c r="AO830" i="14"/>
  <c r="AQ820" i="14"/>
  <c r="AX820" i="14" s="1"/>
  <c r="AS830" i="14"/>
  <c r="AL820" i="14"/>
  <c r="AK824" i="14"/>
  <c r="AW824" i="14" s="1"/>
  <c r="AN880" i="14"/>
  <c r="AQ847" i="14"/>
  <c r="AX847" i="14" s="1"/>
  <c r="AR847" i="14"/>
  <c r="AV847" i="14" s="1"/>
  <c r="AI788" i="14"/>
  <c r="AS788" i="14"/>
  <c r="AK788" i="14"/>
  <c r="AW788" i="14" s="1"/>
  <c r="AR788" i="14"/>
  <c r="AV788" i="14" s="1"/>
  <c r="AM830" i="14"/>
  <c r="AI830" i="14"/>
  <c r="AL830" i="14"/>
  <c r="AN820" i="14"/>
  <c r="AP788" i="14"/>
  <c r="AY788" i="14" s="1"/>
  <c r="AM820" i="14"/>
  <c r="AR934" i="14"/>
  <c r="AV934" i="14" s="1"/>
  <c r="AJ788" i="14"/>
  <c r="AP820" i="14"/>
  <c r="AY820" i="14" s="1"/>
  <c r="AM847" i="14"/>
  <c r="AJ847" i="14"/>
  <c r="AN898" i="14"/>
  <c r="AN788" i="14"/>
  <c r="AN892" i="14"/>
  <c r="AK844" i="14"/>
  <c r="AW844" i="14" s="1"/>
  <c r="AS850" i="14"/>
  <c r="AK830" i="14"/>
  <c r="AW830" i="14" s="1"/>
  <c r="AQ830" i="14"/>
  <c r="AX830" i="14" s="1"/>
  <c r="AR820" i="14"/>
  <c r="AV820" i="14" s="1"/>
  <c r="AI791" i="14"/>
  <c r="AR786" i="14"/>
  <c r="AV786" i="14" s="1"/>
  <c r="AR901" i="14"/>
  <c r="AV901" i="14" s="1"/>
  <c r="AS862" i="14"/>
  <c r="AM902" i="14"/>
  <c r="AK807" i="14"/>
  <c r="AW807" i="14" s="1"/>
  <c r="AP822" i="14"/>
  <c r="AY822" i="14" s="1"/>
  <c r="AI810" i="14"/>
  <c r="AR842" i="14"/>
  <c r="AV842" i="14" s="1"/>
  <c r="AJ842" i="14"/>
  <c r="AQ924" i="14"/>
  <c r="AX924" i="14" s="1"/>
  <c r="AJ814" i="14"/>
  <c r="AL840" i="14"/>
  <c r="AO872" i="14"/>
  <c r="AS791" i="14"/>
  <c r="AN858" i="14"/>
  <c r="AK791" i="14"/>
  <c r="AW791" i="14" s="1"/>
  <c r="AJ924" i="14"/>
  <c r="AS872" i="14"/>
  <c r="AR840" i="14"/>
  <c r="AV840" i="14" s="1"/>
  <c r="AP901" i="14"/>
  <c r="AY901" i="14" s="1"/>
  <c r="AS840" i="14"/>
  <c r="AL822" i="14"/>
  <c r="AO842" i="14"/>
  <c r="AL842" i="14"/>
  <c r="AP886" i="14"/>
  <c r="AY886" i="14" s="1"/>
  <c r="AK794" i="14"/>
  <c r="AW794" i="14" s="1"/>
  <c r="AQ808" i="14"/>
  <c r="AX808" i="14" s="1"/>
  <c r="AM901" i="14"/>
  <c r="AK901" i="14"/>
  <c r="AW901" i="14" s="1"/>
  <c r="AL814" i="14"/>
  <c r="AR858" i="14"/>
  <c r="AV858" i="14" s="1"/>
  <c r="AL864" i="14"/>
  <c r="AO924" i="14"/>
  <c r="AK808" i="14"/>
  <c r="AW808" i="14" s="1"/>
  <c r="AJ858" i="14"/>
  <c r="AM822" i="14"/>
  <c r="AS842" i="14"/>
  <c r="AN808" i="14"/>
  <c r="BB18" i="14"/>
  <c r="BB17" i="14"/>
  <c r="AJ880" i="14"/>
  <c r="AR916" i="14"/>
  <c r="AV916" i="14" s="1"/>
  <c r="AM996" i="14"/>
  <c r="AO996" i="14"/>
  <c r="AN1059" i="14"/>
  <c r="AI1085" i="14"/>
  <c r="AJ1123" i="14"/>
  <c r="AS1122" i="14"/>
  <c r="AI1031" i="14"/>
  <c r="AN867" i="14"/>
  <c r="AJ956" i="14"/>
  <c r="AM934" i="14"/>
  <c r="AN956" i="14"/>
  <c r="AL902" i="14"/>
  <c r="AN855" i="14"/>
  <c r="AN807" i="14"/>
  <c r="AP831" i="14"/>
  <c r="AY831" i="14" s="1"/>
  <c r="AK884" i="14"/>
  <c r="AW884" i="14" s="1"/>
  <c r="AP1031" i="14"/>
  <c r="AY1031" i="14" s="1"/>
  <c r="AL1059" i="14"/>
  <c r="AS1085" i="14"/>
  <c r="AP1123" i="14"/>
  <c r="AY1123" i="14" s="1"/>
  <c r="AK1123" i="14"/>
  <c r="AW1123" i="14" s="1"/>
  <c r="AO791" i="14"/>
  <c r="AI988" i="14"/>
  <c r="AP814" i="14"/>
  <c r="AY814" i="14" s="1"/>
  <c r="AK855" i="14"/>
  <c r="AW855" i="14" s="1"/>
  <c r="AN853" i="14"/>
  <c r="AR867" i="14"/>
  <c r="AV867" i="14" s="1"/>
  <c r="AL934" i="14"/>
  <c r="AP855" i="14"/>
  <c r="AY855" i="14" s="1"/>
  <c r="AQ821" i="14"/>
  <c r="AM831" i="14"/>
  <c r="AN894" i="14"/>
  <c r="AO884" i="14"/>
  <c r="AN1030" i="14"/>
  <c r="AR1059" i="14"/>
  <c r="AV1059" i="14" s="1"/>
  <c r="AO1085" i="14"/>
  <c r="AR1123" i="14"/>
  <c r="AV1123" i="14" s="1"/>
  <c r="AI864" i="14"/>
  <c r="AI1030" i="14"/>
  <c r="AR1122" i="14"/>
  <c r="AV1122" i="14" s="1"/>
  <c r="AR814" i="14"/>
  <c r="AV814" i="14" s="1"/>
  <c r="AS864" i="14"/>
  <c r="AN1040" i="14"/>
  <c r="AQ864" i="14"/>
  <c r="AX864" i="14" s="1"/>
  <c r="AL872" i="14"/>
  <c r="AR949" i="14"/>
  <c r="AV949" i="14" s="1"/>
  <c r="AN902" i="14"/>
  <c r="AP870" i="14"/>
  <c r="AY870" i="14" s="1"/>
  <c r="AL913" i="14"/>
  <c r="AI934" i="14"/>
  <c r="AK934" i="14"/>
  <c r="AW934" i="14" s="1"/>
  <c r="AM791" i="14"/>
  <c r="AO824" i="14"/>
  <c r="AP924" i="14"/>
  <c r="AY924" i="14" s="1"/>
  <c r="AN864" i="14"/>
  <c r="AK867" i="14"/>
  <c r="AW867" i="14" s="1"/>
  <c r="AN791" i="14"/>
  <c r="AK913" i="14"/>
  <c r="AW913" i="14" s="1"/>
  <c r="AI824" i="14"/>
  <c r="AJ902" i="14"/>
  <c r="AS902" i="14"/>
  <c r="AI880" i="14"/>
  <c r="AO880" i="14"/>
  <c r="AR821" i="14"/>
  <c r="AV821" i="14" s="1"/>
  <c r="AP807" i="14"/>
  <c r="AY807" i="14" s="1"/>
  <c r="AM807" i="14"/>
  <c r="AM894" i="14"/>
  <c r="AO894" i="14"/>
  <c r="AR884" i="14"/>
  <c r="AV884" i="14" s="1"/>
  <c r="AL884" i="14"/>
  <c r="AI884" i="14"/>
  <c r="AL977" i="14"/>
  <c r="AP996" i="14"/>
  <c r="AY996" i="14" s="1"/>
  <c r="AJ1030" i="14"/>
  <c r="AR1031" i="14"/>
  <c r="AV1031" i="14" s="1"/>
  <c r="AS1036" i="14"/>
  <c r="AI1094" i="14"/>
  <c r="AN1094" i="14"/>
  <c r="AI1122" i="14"/>
  <c r="AM1031" i="14"/>
  <c r="AO1031" i="14"/>
  <c r="AK864" i="14"/>
  <c r="AW864" i="14" s="1"/>
  <c r="AQ872" i="14"/>
  <c r="AX872" i="14" s="1"/>
  <c r="AN872" i="14"/>
  <c r="AJ1122" i="14"/>
  <c r="AJ872" i="14"/>
  <c r="AS870" i="14"/>
  <c r="AN1122" i="14"/>
  <c r="AQ814" i="14"/>
  <c r="AZ814" i="14" s="1"/>
  <c r="AO814" i="14"/>
  <c r="AS814" i="14"/>
  <c r="AR924" i="14"/>
  <c r="AV924" i="14" s="1"/>
  <c r="AJ864" i="14"/>
  <c r="AM774" i="14"/>
  <c r="AM864" i="14"/>
  <c r="AO867" i="14"/>
  <c r="AN934" i="14"/>
  <c r="AO956" i="14"/>
  <c r="AI787" i="14"/>
  <c r="AN913" i="14"/>
  <c r="AJ934" i="14"/>
  <c r="AQ934" i="14"/>
  <c r="AX934" i="14" s="1"/>
  <c r="AN821" i="14"/>
  <c r="AQ867" i="14"/>
  <c r="AX867" i="14" s="1"/>
  <c r="AS824" i="14"/>
  <c r="AR864" i="14"/>
  <c r="AV864" i="14" s="1"/>
  <c r="AS867" i="14"/>
  <c r="AM949" i="14"/>
  <c r="AR872" i="14"/>
  <c r="AV872" i="14" s="1"/>
  <c r="AJ791" i="14"/>
  <c r="AK902" i="14"/>
  <c r="AW902" i="14" s="1"/>
  <c r="AQ902" i="14"/>
  <c r="AX902" i="14" s="1"/>
  <c r="AK880" i="14"/>
  <c r="AW880" i="14" s="1"/>
  <c r="AS880" i="14"/>
  <c r="AS807" i="14"/>
  <c r="AQ807" i="14"/>
  <c r="AX807" i="14" s="1"/>
  <c r="AO807" i="14"/>
  <c r="AM972" i="14"/>
  <c r="AQ894" i="14"/>
  <c r="AX894" i="14" s="1"/>
  <c r="AP894" i="14"/>
  <c r="AY894" i="14" s="1"/>
  <c r="AP884" i="14"/>
  <c r="AY884" i="14" s="1"/>
  <c r="AM884" i="14"/>
  <c r="AS884" i="14"/>
  <c r="AN916" i="14"/>
  <c r="AP977" i="14"/>
  <c r="AY977" i="14" s="1"/>
  <c r="AN996" i="14"/>
  <c r="AI996" i="14"/>
  <c r="AL1031" i="14"/>
  <c r="AK1031" i="14"/>
  <c r="AW1031" i="14" s="1"/>
  <c r="AJ1063" i="14"/>
  <c r="AQ1094" i="14"/>
  <c r="AQ1122" i="14"/>
  <c r="AX1122" i="14" s="1"/>
  <c r="BC1122" i="14" s="1"/>
  <c r="AP1081" i="14"/>
  <c r="AY1081" i="14" s="1"/>
  <c r="AP872" i="14"/>
  <c r="AY872" i="14" s="1"/>
  <c r="AI872" i="14"/>
  <c r="AM924" i="14"/>
  <c r="AP1122" i="14"/>
  <c r="AY1122" i="14" s="1"/>
  <c r="AR791" i="14"/>
  <c r="AV791" i="14" s="1"/>
  <c r="AM880" i="14"/>
  <c r="AK814" i="14"/>
  <c r="AW814" i="14" s="1"/>
  <c r="AK774" i="14"/>
  <c r="AW774" i="14" s="1"/>
  <c r="AP887" i="14"/>
  <c r="AY887" i="14" s="1"/>
  <c r="AI870" i="14"/>
  <c r="AI775" i="14"/>
  <c r="AS924" i="14"/>
  <c r="AS934" i="14"/>
  <c r="AQ791" i="14"/>
  <c r="AX791" i="14" s="1"/>
  <c r="AM802" i="14"/>
  <c r="AM867" i="14"/>
  <c r="AL867" i="14"/>
  <c r="AP791" i="14"/>
  <c r="AY791" i="14" s="1"/>
  <c r="AO902" i="14"/>
  <c r="AP902" i="14"/>
  <c r="AY902" i="14" s="1"/>
  <c r="AJ807" i="14"/>
  <c r="AL807" i="14"/>
  <c r="AI807" i="14"/>
  <c r="AK972" i="14"/>
  <c r="AW972" i="14" s="1"/>
  <c r="AP800" i="14"/>
  <c r="AY800" i="14" s="1"/>
  <c r="AK949" i="14"/>
  <c r="AW949" i="14" s="1"/>
  <c r="AN972" i="14"/>
  <c r="AJ884" i="14"/>
  <c r="AI894" i="14"/>
  <c r="AN884" i="14"/>
  <c r="AQ916" i="14"/>
  <c r="AZ916" i="14" s="1"/>
  <c r="AR977" i="14"/>
  <c r="AV977" i="14" s="1"/>
  <c r="AR996" i="14"/>
  <c r="AV996" i="14" s="1"/>
  <c r="AS996" i="14"/>
  <c r="AJ1031" i="14"/>
  <c r="AQ1031" i="14"/>
  <c r="AX1031" i="14" s="1"/>
  <c r="AO1063" i="14"/>
  <c r="AN1031" i="14"/>
  <c r="AS956" i="14"/>
  <c r="AK872" i="14"/>
  <c r="AW872" i="14" s="1"/>
  <c r="AL924" i="14"/>
  <c r="AK924" i="14"/>
  <c r="AW924" i="14" s="1"/>
  <c r="AM1122" i="14"/>
  <c r="AQ996" i="14"/>
  <c r="AX996" i="14" s="1"/>
  <c r="AN924" i="14"/>
  <c r="AN814" i="14"/>
  <c r="AM814" i="14"/>
  <c r="AP1068" i="14"/>
  <c r="AY1068" i="14" s="1"/>
  <c r="AN862" i="14"/>
  <c r="AN976" i="14"/>
  <c r="AJ949" i="14"/>
  <c r="AL843" i="14"/>
  <c r="AO810" i="14"/>
  <c r="AR784" i="14"/>
  <c r="AV784" i="14" s="1"/>
  <c r="AJ792" i="14"/>
  <c r="AO890" i="14"/>
  <c r="AK810" i="14"/>
  <c r="AW810" i="14" s="1"/>
  <c r="AZ836" i="14"/>
  <c r="AQ816" i="14"/>
  <c r="AX816" i="14" s="1"/>
  <c r="AL816" i="14"/>
  <c r="AS816" i="14"/>
  <c r="AO898" i="14"/>
  <c r="AR835" i="14"/>
  <c r="AV835" i="14" s="1"/>
  <c r="AK819" i="14"/>
  <c r="AW819" i="14" s="1"/>
  <c r="AS819" i="14"/>
  <c r="AI819" i="14"/>
  <c r="AN922" i="14"/>
  <c r="AR886" i="14"/>
  <c r="AV886" i="14" s="1"/>
  <c r="AK987" i="14"/>
  <c r="AW987" i="14" s="1"/>
  <c r="AM1008" i="14"/>
  <c r="AP1014" i="14"/>
  <c r="AY1014" i="14" s="1"/>
  <c r="AI1068" i="14"/>
  <c r="AN1068" i="14"/>
  <c r="AI1059" i="14"/>
  <c r="AS1059" i="14"/>
  <c r="AM987" i="14"/>
  <c r="AS1018" i="14"/>
  <c r="AJ987" i="14"/>
  <c r="AM912" i="14"/>
  <c r="AR1014" i="14"/>
  <c r="AV1014" i="14" s="1"/>
  <c r="AJ862" i="14"/>
  <c r="AR803" i="14"/>
  <c r="AV803" i="14" s="1"/>
  <c r="AI795" i="14"/>
  <c r="AS803" i="14"/>
  <c r="AS1005" i="14"/>
  <c r="AO862" i="14"/>
  <c r="AN795" i="14"/>
  <c r="AI1078" i="14"/>
  <c r="AS1078" i="14"/>
  <c r="AN928" i="14"/>
  <c r="AN1078" i="14"/>
  <c r="AP1118" i="14"/>
  <c r="AY1118" i="14" s="1"/>
  <c r="AJ1118" i="14"/>
  <c r="AO1068" i="14"/>
  <c r="AK912" i="14"/>
  <c r="AW912" i="14" s="1"/>
  <c r="AQ776" i="14"/>
  <c r="AX776" i="14" s="1"/>
  <c r="AJ928" i="14"/>
  <c r="AI900" i="14"/>
  <c r="AQ806" i="14"/>
  <c r="AO912" i="14"/>
  <c r="AN949" i="14"/>
  <c r="AS784" i="14"/>
  <c r="AO792" i="14"/>
  <c r="AP890" i="14"/>
  <c r="AY890" i="14" s="1"/>
  <c r="AM810" i="14"/>
  <c r="AL810" i="14"/>
  <c r="AR816" i="14"/>
  <c r="AV816" i="14" s="1"/>
  <c r="AK816" i="14"/>
  <c r="AW816" i="14" s="1"/>
  <c r="AP898" i="14"/>
  <c r="AY898" i="14" s="1"/>
  <c r="AN819" i="14"/>
  <c r="AP819" i="14"/>
  <c r="AY819" i="14" s="1"/>
  <c r="AL819" i="14"/>
  <c r="AI922" i="14"/>
  <c r="AN886" i="14"/>
  <c r="AR987" i="14"/>
  <c r="AV987" i="14" s="1"/>
  <c r="AL1005" i="14"/>
  <c r="AS1008" i="14"/>
  <c r="AJ1018" i="14"/>
  <c r="AO1035" i="14"/>
  <c r="AM1068" i="14"/>
  <c r="AK1068" i="14"/>
  <c r="AW1068" i="14" s="1"/>
  <c r="AL1068" i="14"/>
  <c r="AJ1059" i="14"/>
  <c r="AQ1018" i="14"/>
  <c r="AX1018" i="14" s="1"/>
  <c r="AL912" i="14"/>
  <c r="AL803" i="14"/>
  <c r="AM862" i="14"/>
  <c r="AN803" i="14"/>
  <c r="AM955" i="14"/>
  <c r="AS987" i="14"/>
  <c r="AK1078" i="14"/>
  <c r="AW1078" i="14" s="1"/>
  <c r="AJ912" i="14"/>
  <c r="AS976" i="14"/>
  <c r="AO1118" i="14"/>
  <c r="AJ794" i="14"/>
  <c r="AR1118" i="14"/>
  <c r="AV1118" i="14" s="1"/>
  <c r="AR912" i="14"/>
  <c r="AV912" i="14" s="1"/>
  <c r="AP953" i="14"/>
  <c r="AY953" i="14" s="1"/>
  <c r="AO953" i="14"/>
  <c r="AN776" i="14"/>
  <c r="AS912" i="14"/>
  <c r="AQ846" i="14"/>
  <c r="AS792" i="14"/>
  <c r="AN810" i="14"/>
  <c r="AJ816" i="14"/>
  <c r="AP816" i="14"/>
  <c r="AY816" i="14" s="1"/>
  <c r="AO819" i="14"/>
  <c r="AM819" i="14"/>
  <c r="AP922" i="14"/>
  <c r="AY922" i="14" s="1"/>
  <c r="AK978" i="14"/>
  <c r="AW978" i="14" s="1"/>
  <c r="AP987" i="14"/>
  <c r="AY987" i="14" s="1"/>
  <c r="AO987" i="14"/>
  <c r="AO1008" i="14"/>
  <c r="AK1008" i="14"/>
  <c r="AW1008" i="14" s="1"/>
  <c r="AR1008" i="14"/>
  <c r="AV1008" i="14" s="1"/>
  <c r="AI1008" i="14"/>
  <c r="AP1008" i="14"/>
  <c r="AY1008" i="14" s="1"/>
  <c r="AM1059" i="14"/>
  <c r="AQ1059" i="14"/>
  <c r="AO1059" i="14"/>
  <c r="AK1059" i="14"/>
  <c r="AW1059" i="14" s="1"/>
  <c r="AL1078" i="14"/>
  <c r="AR1068" i="14"/>
  <c r="AV1068" i="14" s="1"/>
  <c r="AQ987" i="14"/>
  <c r="AX987" i="14" s="1"/>
  <c r="AR794" i="14"/>
  <c r="AV794" i="14" s="1"/>
  <c r="AO803" i="14"/>
  <c r="AO1078" i="14"/>
  <c r="AQ1068" i="14"/>
  <c r="AQ912" i="14"/>
  <c r="AX912" i="14" s="1"/>
  <c r="AQ976" i="14"/>
  <c r="AX976" i="14" s="1"/>
  <c r="AM1078" i="14"/>
  <c r="AL1118" i="14"/>
  <c r="AK918" i="14"/>
  <c r="AW918" i="14" s="1"/>
  <c r="AP918" i="14"/>
  <c r="AY918" i="14" s="1"/>
  <c r="AI823" i="14"/>
  <c r="AQ823" i="14"/>
  <c r="AX823" i="14" s="1"/>
  <c r="AO874" i="14"/>
  <c r="AI874" i="14"/>
  <c r="AI799" i="14"/>
  <c r="AJ799" i="14"/>
  <c r="AI839" i="14"/>
  <c r="AN839" i="14"/>
  <c r="AK839" i="14"/>
  <c r="AW839" i="14" s="1"/>
  <c r="AR839" i="14"/>
  <c r="AV839" i="14" s="1"/>
  <c r="AK785" i="14"/>
  <c r="AW785" i="14" s="1"/>
  <c r="AP850" i="14"/>
  <c r="AY850" i="14" s="1"/>
  <c r="AM858" i="14"/>
  <c r="AP892" i="14"/>
  <c r="AY892" i="14" s="1"/>
  <c r="AJ828" i="14"/>
  <c r="AI828" i="14"/>
  <c r="AI831" i="14"/>
  <c r="AN831" i="14"/>
  <c r="AJ831" i="14"/>
  <c r="AP906" i="14"/>
  <c r="AY906" i="14" s="1"/>
  <c r="AM906" i="14"/>
  <c r="AI906" i="14"/>
  <c r="AJ917" i="14"/>
  <c r="AK917" i="14"/>
  <c r="AW917" i="14" s="1"/>
  <c r="AS917" i="14"/>
  <c r="AI783" i="14"/>
  <c r="AP783" i="14"/>
  <c r="AY783" i="14" s="1"/>
  <c r="AS783" i="14"/>
  <c r="AS901" i="14"/>
  <c r="AJ901" i="14"/>
  <c r="AO901" i="14"/>
  <c r="AL901" i="14"/>
  <c r="AN840" i="14"/>
  <c r="AJ840" i="14"/>
  <c r="AQ795" i="14"/>
  <c r="AX795" i="14" s="1"/>
  <c r="AJ795" i="14"/>
  <c r="AO795" i="14"/>
  <c r="AP795" i="14"/>
  <c r="AY795" i="14" s="1"/>
  <c r="AS790" i="14"/>
  <c r="AK850" i="14"/>
  <c r="AW850" i="14" s="1"/>
  <c r="AS858" i="14"/>
  <c r="AN790" i="14"/>
  <c r="AK827" i="14"/>
  <c r="AW827" i="14" s="1"/>
  <c r="AM844" i="14"/>
  <c r="AO858" i="14"/>
  <c r="AL850" i="14"/>
  <c r="AL828" i="14"/>
  <c r="AN917" i="14"/>
  <c r="AQ858" i="14"/>
  <c r="AX858" i="14" s="1"/>
  <c r="AP858" i="14"/>
  <c r="AY858" i="14" s="1"/>
  <c r="AO855" i="14"/>
  <c r="AP926" i="14"/>
  <c r="AY926" i="14" s="1"/>
  <c r="AN929" i="14"/>
  <c r="AQ792" i="14"/>
  <c r="AX792" i="14" s="1"/>
  <c r="AO822" i="14"/>
  <c r="AN890" i="14"/>
  <c r="AQ783" i="14"/>
  <c r="AX783" i="14" s="1"/>
  <c r="AM783" i="14"/>
  <c r="AQ818" i="14"/>
  <c r="AZ818" i="14" s="1"/>
  <c r="AL892" i="14"/>
  <c r="AJ839" i="14"/>
  <c r="AQ831" i="14"/>
  <c r="AX831" i="14" s="1"/>
  <c r="AK831" i="14"/>
  <c r="AW831" i="14" s="1"/>
  <c r="AR848" i="14"/>
  <c r="AV848" i="14" s="1"/>
  <c r="AP840" i="14"/>
  <c r="AY840" i="14" s="1"/>
  <c r="AP914" i="14"/>
  <c r="AY914" i="14" s="1"/>
  <c r="AM827" i="14"/>
  <c r="AM855" i="14"/>
  <c r="AK795" i="14"/>
  <c r="AW795" i="14" s="1"/>
  <c r="AP803" i="14"/>
  <c r="AY803" i="14" s="1"/>
  <c r="AP778" i="14"/>
  <c r="AY778" i="14" s="1"/>
  <c r="AR831" i="14"/>
  <c r="AV831" i="14" s="1"/>
  <c r="AK906" i="14"/>
  <c r="AW906" i="14" s="1"/>
  <c r="AR906" i="14"/>
  <c r="AV906" i="14" s="1"/>
  <c r="AL906" i="14"/>
  <c r="AJ906" i="14"/>
  <c r="AQ870" i="14"/>
  <c r="AX870" i="14" s="1"/>
  <c r="AO870" i="14"/>
  <c r="AO917" i="14"/>
  <c r="AP842" i="14"/>
  <c r="AY842" i="14" s="1"/>
  <c r="AM842" i="14"/>
  <c r="AN842" i="14"/>
  <c r="AR882" i="14"/>
  <c r="AV882" i="14" s="1"/>
  <c r="AP882" i="14"/>
  <c r="AY882" i="14" s="1"/>
  <c r="AS933" i="14"/>
  <c r="AQ933" i="14"/>
  <c r="AX933" i="14" s="1"/>
  <c r="AS894" i="14"/>
  <c r="AK894" i="14"/>
  <c r="AW894" i="14" s="1"/>
  <c r="AR894" i="14"/>
  <c r="AV894" i="14" s="1"/>
  <c r="AP824" i="14"/>
  <c r="AY824" i="14" s="1"/>
  <c r="AQ824" i="14"/>
  <c r="AX824" i="14" s="1"/>
  <c r="AJ824" i="14"/>
  <c r="AP880" i="14"/>
  <c r="AY880" i="14" s="1"/>
  <c r="AQ880" i="14"/>
  <c r="AZ880" i="14" s="1"/>
  <c r="AL880" i="14"/>
  <c r="AI867" i="14"/>
  <c r="AJ867" i="14"/>
  <c r="AP815" i="14"/>
  <c r="AY815" i="14" s="1"/>
  <c r="AI815" i="14"/>
  <c r="AK815" i="14"/>
  <c r="AW815" i="14" s="1"/>
  <c r="AL815" i="14"/>
  <c r="AN834" i="14"/>
  <c r="AP834" i="14"/>
  <c r="AY834" i="14" s="1"/>
  <c r="AM834" i="14"/>
  <c r="AS834" i="14"/>
  <c r="AJ779" i="14"/>
  <c r="AM779" i="14"/>
  <c r="AI779" i="14"/>
  <c r="AQ796" i="14"/>
  <c r="AO796" i="14"/>
  <c r="AK796" i="14"/>
  <c r="AW796" i="14" s="1"/>
  <c r="AN796" i="14"/>
  <c r="AK881" i="14"/>
  <c r="AW881" i="14" s="1"/>
  <c r="AJ881" i="14"/>
  <c r="AN881" i="14"/>
  <c r="AM881" i="14"/>
  <c r="AI892" i="14"/>
  <c r="AO892" i="14"/>
  <c r="AM892" i="14"/>
  <c r="AI850" i="14"/>
  <c r="AM926" i="14"/>
  <c r="AP799" i="14"/>
  <c r="AY799" i="14" s="1"/>
  <c r="AS839" i="14"/>
  <c r="AQ839" i="14"/>
  <c r="AX839" i="14" s="1"/>
  <c r="AP839" i="14"/>
  <c r="AY839" i="14" s="1"/>
  <c r="AL818" i="14"/>
  <c r="AK818" i="14"/>
  <c r="AW818" i="14" s="1"/>
  <c r="AM818" i="14"/>
  <c r="AJ808" i="14"/>
  <c r="AM808" i="14"/>
  <c r="AR808" i="14"/>
  <c r="AV808" i="14" s="1"/>
  <c r="AK822" i="14"/>
  <c r="AW822" i="14" s="1"/>
  <c r="AN822" i="14"/>
  <c r="AS822" i="14"/>
  <c r="AR890" i="14"/>
  <c r="AV890" i="14" s="1"/>
  <c r="AL890" i="14"/>
  <c r="AI890" i="14"/>
  <c r="AM890" i="14"/>
  <c r="AJ803" i="14"/>
  <c r="AM803" i="14"/>
  <c r="AI792" i="14"/>
  <c r="AM792" i="14"/>
  <c r="AR792" i="14"/>
  <c r="AV792" i="14" s="1"/>
  <c r="AI859" i="14"/>
  <c r="AQ838" i="14"/>
  <c r="AX838" i="14" s="1"/>
  <c r="AL827" i="14"/>
  <c r="AM929" i="14"/>
  <c r="AK802" i="14"/>
  <c r="AW802" i="14" s="1"/>
  <c r="AO808" i="14"/>
  <c r="AJ850" i="14"/>
  <c r="AL785" i="14"/>
  <c r="AS795" i="14"/>
  <c r="AI901" i="14"/>
  <c r="AR926" i="14"/>
  <c r="AV926" i="14" s="1"/>
  <c r="AM840" i="14"/>
  <c r="AI840" i="14"/>
  <c r="AR790" i="14"/>
  <c r="AV790" i="14" s="1"/>
  <c r="AL838" i="14"/>
  <c r="AS808" i="14"/>
  <c r="AM850" i="14"/>
  <c r="AR855" i="14"/>
  <c r="AV855" i="14" s="1"/>
  <c r="AP828" i="14"/>
  <c r="AY828" i="14" s="1"/>
  <c r="AR917" i="14"/>
  <c r="AV917" i="14" s="1"/>
  <c r="AI858" i="14"/>
  <c r="AL858" i="14"/>
  <c r="AQ840" i="14"/>
  <c r="AZ840" i="14" s="1"/>
  <c r="AN901" i="14"/>
  <c r="AL795" i="14"/>
  <c r="AO840" i="14"/>
  <c r="AN792" i="14"/>
  <c r="AK792" i="14"/>
  <c r="AW792" i="14" s="1"/>
  <c r="AJ822" i="14"/>
  <c r="AI822" i="14"/>
  <c r="AK890" i="14"/>
  <c r="AW890" i="14" s="1"/>
  <c r="AS890" i="14"/>
  <c r="AN783" i="14"/>
  <c r="AS818" i="14"/>
  <c r="AI818" i="14"/>
  <c r="AR892" i="14"/>
  <c r="AV892" i="14" s="1"/>
  <c r="AS892" i="14"/>
  <c r="AO839" i="14"/>
  <c r="AS831" i="14"/>
  <c r="AJ848" i="14"/>
  <c r="AI866" i="14"/>
  <c r="AK803" i="14"/>
  <c r="AW803" i="14" s="1"/>
  <c r="AN914" i="14"/>
  <c r="AR795" i="14"/>
  <c r="AV795" i="14" s="1"/>
  <c r="AQ803" i="14"/>
  <c r="AX803" i="14" s="1"/>
  <c r="AL778" i="14"/>
  <c r="AO831" i="14"/>
  <c r="AI855" i="14"/>
  <c r="AR828" i="14"/>
  <c r="AV828" i="14" s="1"/>
  <c r="AQ917" i="14"/>
  <c r="AX917" i="14" s="1"/>
  <c r="AP808" i="14"/>
  <c r="AY808" i="14" s="1"/>
  <c r="AR940" i="14"/>
  <c r="AV940" i="14" s="1"/>
  <c r="AN940" i="14"/>
  <c r="AK780" i="14"/>
  <c r="AW780" i="14" s="1"/>
  <c r="AJ780" i="14"/>
  <c r="AI832" i="14"/>
  <c r="AN832" i="14"/>
  <c r="AI905" i="14"/>
  <c r="AJ905" i="14"/>
  <c r="AP925" i="14"/>
  <c r="AY925" i="14" s="1"/>
  <c r="AK925" i="14"/>
  <c r="AW925" i="14" s="1"/>
  <c r="AQ925" i="14"/>
  <c r="AX925" i="14" s="1"/>
  <c r="AS925" i="14"/>
  <c r="AQ873" i="14"/>
  <c r="AX873" i="14" s="1"/>
  <c r="AM873" i="14"/>
  <c r="AO873" i="14"/>
  <c r="AM876" i="14"/>
  <c r="AJ876" i="14"/>
  <c r="AS779" i="14"/>
  <c r="AQ844" i="14"/>
  <c r="AX844" i="14" s="1"/>
  <c r="AQ1118" i="14"/>
  <c r="AL973" i="14"/>
  <c r="AR774" i="14"/>
  <c r="AV774" i="14" s="1"/>
  <c r="AP774" i="14"/>
  <c r="AY774" i="14" s="1"/>
  <c r="AQ974" i="14"/>
  <c r="AX974" i="14" s="1"/>
  <c r="AO933" i="14"/>
  <c r="AO932" i="14"/>
  <c r="AN781" i="14"/>
  <c r="AI838" i="14"/>
  <c r="AK812" i="14"/>
  <c r="AW812" i="14" s="1"/>
  <c r="AL974" i="14"/>
  <c r="AI963" i="14"/>
  <c r="AK963" i="14"/>
  <c r="AW963" i="14" s="1"/>
  <c r="AL963" i="14"/>
  <c r="AL949" i="14"/>
  <c r="AK900" i="14"/>
  <c r="AW900" i="14" s="1"/>
  <c r="AR956" i="14"/>
  <c r="AV956" i="14" s="1"/>
  <c r="AO774" i="14"/>
  <c r="AL859" i="14"/>
  <c r="AO961" i="14"/>
  <c r="AI846" i="14"/>
  <c r="AP846" i="14"/>
  <c r="AY846" i="14" s="1"/>
  <c r="AO882" i="14"/>
  <c r="AJ882" i="14"/>
  <c r="AL882" i="14"/>
  <c r="AR933" i="14"/>
  <c r="AV933" i="14" s="1"/>
  <c r="AS799" i="14"/>
  <c r="AO799" i="14"/>
  <c r="AS852" i="14"/>
  <c r="AR780" i="14"/>
  <c r="AV780" i="14" s="1"/>
  <c r="AO972" i="14"/>
  <c r="AR972" i="14"/>
  <c r="AV972" i="14" s="1"/>
  <c r="AL916" i="14"/>
  <c r="AR832" i="14"/>
  <c r="AV832" i="14" s="1"/>
  <c r="AL832" i="14"/>
  <c r="AM848" i="14"/>
  <c r="AO848" i="14"/>
  <c r="AR885" i="14"/>
  <c r="AV885" i="14" s="1"/>
  <c r="AJ916" i="14"/>
  <c r="AO916" i="14"/>
  <c r="AI916" i="14"/>
  <c r="AR1004" i="14"/>
  <c r="AV1004" i="14" s="1"/>
  <c r="AI1025" i="14"/>
  <c r="AS1038" i="14"/>
  <c r="AK1066" i="14"/>
  <c r="AW1066" i="14" s="1"/>
  <c r="AK1063" i="14"/>
  <c r="AW1063" i="14" s="1"/>
  <c r="AS1063" i="14"/>
  <c r="AL1066" i="14"/>
  <c r="AR1094" i="14"/>
  <c r="AV1094" i="14" s="1"/>
  <c r="AS1091" i="14"/>
  <c r="AI1089" i="14"/>
  <c r="AI956" i="14"/>
  <c r="AN860" i="14"/>
  <c r="AM1063" i="14"/>
  <c r="AM977" i="14"/>
  <c r="AS874" i="14"/>
  <c r="AJ1084" i="14"/>
  <c r="AJ855" i="14"/>
  <c r="AK1040" i="14"/>
  <c r="AW1040" i="14" s="1"/>
  <c r="AM874" i="14"/>
  <c r="AR824" i="14"/>
  <c r="AV824" i="14" s="1"/>
  <c r="AO844" i="14"/>
  <c r="AN846" i="14"/>
  <c r="AQ774" i="14"/>
  <c r="AK933" i="14"/>
  <c r="AW933" i="14" s="1"/>
  <c r="AJ838" i="14"/>
  <c r="AJ963" i="14"/>
  <c r="AN889" i="14"/>
  <c r="AM956" i="14"/>
  <c r="AJ846" i="14"/>
  <c r="AN932" i="14"/>
  <c r="AJ933" i="14"/>
  <c r="AQ882" i="14"/>
  <c r="AX882" i="14" s="1"/>
  <c r="AK882" i="14"/>
  <c r="AW882" i="14" s="1"/>
  <c r="AL933" i="14"/>
  <c r="AQ799" i="14"/>
  <c r="AX799" i="14" s="1"/>
  <c r="AR799" i="14"/>
  <c r="AV799" i="14" s="1"/>
  <c r="AJ852" i="14"/>
  <c r="AP780" i="14"/>
  <c r="AY780" i="14" s="1"/>
  <c r="AQ951" i="14"/>
  <c r="AK799" i="14"/>
  <c r="AW799" i="14" s="1"/>
  <c r="AQ972" i="14"/>
  <c r="AX972" i="14" s="1"/>
  <c r="AL972" i="14"/>
  <c r="AQ832" i="14"/>
  <c r="AX832" i="14" s="1"/>
  <c r="AO832" i="14"/>
  <c r="AL848" i="14"/>
  <c r="AS848" i="14"/>
  <c r="AK896" i="14"/>
  <c r="AW896" i="14" s="1"/>
  <c r="AK916" i="14"/>
  <c r="AW916" i="14" s="1"/>
  <c r="AM916" i="14"/>
  <c r="AQ1063" i="14"/>
  <c r="AP1063" i="14"/>
  <c r="AY1063" i="14" s="1"/>
  <c r="AR1063" i="14"/>
  <c r="AV1063" i="14" s="1"/>
  <c r="AR1091" i="14"/>
  <c r="AV1091" i="14" s="1"/>
  <c r="AJ1094" i="14"/>
  <c r="AM1091" i="14"/>
  <c r="AN1100" i="14"/>
  <c r="AS1094" i="14"/>
  <c r="AN844" i="14"/>
  <c r="AJ1004" i="14"/>
  <c r="AI860" i="14"/>
  <c r="AR900" i="14"/>
  <c r="AV900" i="14" s="1"/>
  <c r="AQ1100" i="14"/>
  <c r="AX1100" i="14" s="1"/>
  <c r="AP932" i="14"/>
  <c r="AY932" i="14" s="1"/>
  <c r="AN900" i="14"/>
  <c r="AL844" i="14"/>
  <c r="AS952" i="14"/>
  <c r="AL874" i="14"/>
  <c r="AL932" i="14"/>
  <c r="AR874" i="14"/>
  <c r="AV874" i="14" s="1"/>
  <c r="AQ874" i="14"/>
  <c r="AJ874" i="14"/>
  <c r="AJ774" i="14"/>
  <c r="AL774" i="14"/>
  <c r="AR932" i="14"/>
  <c r="AV932" i="14" s="1"/>
  <c r="AQ956" i="14"/>
  <c r="AX956" i="14" s="1"/>
  <c r="AS932" i="14"/>
  <c r="AL853" i="14"/>
  <c r="AQ963" i="14"/>
  <c r="AZ963" i="14" s="1"/>
  <c r="AN882" i="14"/>
  <c r="AL956" i="14"/>
  <c r="AR844" i="14"/>
  <c r="AV844" i="14" s="1"/>
  <c r="AP859" i="14"/>
  <c r="AY859" i="14" s="1"/>
  <c r="AL846" i="14"/>
  <c r="AN774" i="14"/>
  <c r="AI774" i="14"/>
  <c r="AI843" i="14"/>
  <c r="AJ953" i="14"/>
  <c r="AM932" i="14"/>
  <c r="AI933" i="14"/>
  <c r="AM838" i="14"/>
  <c r="AP838" i="14"/>
  <c r="AY838" i="14" s="1"/>
  <c r="AM812" i="14"/>
  <c r="AK974" i="14"/>
  <c r="AW974" i="14" s="1"/>
  <c r="AS963" i="14"/>
  <c r="AO963" i="14"/>
  <c r="AR889" i="14"/>
  <c r="AV889" i="14" s="1"/>
  <c r="AR952" i="14"/>
  <c r="AV952" i="14" s="1"/>
  <c r="AP949" i="14"/>
  <c r="AY949" i="14" s="1"/>
  <c r="AP956" i="14"/>
  <c r="AY956" i="14" s="1"/>
  <c r="AK846" i="14"/>
  <c r="AW846" i="14" s="1"/>
  <c r="AM846" i="14"/>
  <c r="AM933" i="14"/>
  <c r="AS882" i="14"/>
  <c r="AM882" i="14"/>
  <c r="AN933" i="14"/>
  <c r="AM799" i="14"/>
  <c r="AL799" i="14"/>
  <c r="AO951" i="14"/>
  <c r="AJ972" i="14"/>
  <c r="AS972" i="14"/>
  <c r="AP972" i="14"/>
  <c r="AY972" i="14" s="1"/>
  <c r="AM832" i="14"/>
  <c r="AJ832" i="14"/>
  <c r="AP832" i="14"/>
  <c r="AY832" i="14" s="1"/>
  <c r="AP848" i="14"/>
  <c r="AY848" i="14" s="1"/>
  <c r="AQ848" i="14"/>
  <c r="AX848" i="14" s="1"/>
  <c r="AK848" i="14"/>
  <c r="AW848" i="14" s="1"/>
  <c r="AR896" i="14"/>
  <c r="AV896" i="14" s="1"/>
  <c r="AP916" i="14"/>
  <c r="AY916" i="14" s="1"/>
  <c r="AK1027" i="14"/>
  <c r="AW1027" i="14" s="1"/>
  <c r="AL1063" i="14"/>
  <c r="AN1063" i="14"/>
  <c r="AS1084" i="14"/>
  <c r="AM1094" i="14"/>
  <c r="AO1094" i="14"/>
  <c r="AK1094" i="14"/>
  <c r="AW1094" i="14" s="1"/>
  <c r="AJ1109" i="14"/>
  <c r="AO812" i="14"/>
  <c r="AN848" i="14"/>
  <c r="AI844" i="14"/>
  <c r="AN799" i="14"/>
  <c r="AS844" i="14"/>
  <c r="AN874" i="14"/>
  <c r="AK874" i="14"/>
  <c r="AW874" i="14" s="1"/>
  <c r="AP844" i="14"/>
  <c r="AY844" i="14" s="1"/>
  <c r="AP874" i="14"/>
  <c r="AY874" i="14" s="1"/>
  <c r="AJ1079" i="14"/>
  <c r="AS781" i="14"/>
  <c r="AQ833" i="14"/>
  <c r="AX833" i="14" s="1"/>
  <c r="AS785" i="14"/>
  <c r="AO781" i="14"/>
  <c r="AO857" i="14"/>
  <c r="AK977" i="14"/>
  <c r="AW977" i="14" s="1"/>
  <c r="AS860" i="14"/>
  <c r="AR823" i="14"/>
  <c r="AV823" i="14" s="1"/>
  <c r="AZ779" i="14"/>
  <c r="AN938" i="14"/>
  <c r="AQ866" i="14"/>
  <c r="AX866" i="14" s="1"/>
  <c r="AJ970" i="14"/>
  <c r="AP833" i="14"/>
  <c r="AY833" i="14" s="1"/>
  <c r="AQ938" i="14"/>
  <c r="AX938" i="14" s="1"/>
  <c r="AL928" i="14"/>
  <c r="AM976" i="14"/>
  <c r="AX928" i="14"/>
  <c r="AJ861" i="14"/>
  <c r="AP952" i="14"/>
  <c r="AY952" i="14" s="1"/>
  <c r="AM900" i="14"/>
  <c r="AS928" i="14"/>
  <c r="AL775" i="14"/>
  <c r="AM776" i="14"/>
  <c r="AI926" i="14"/>
  <c r="AO926" i="14"/>
  <c r="AL926" i="14"/>
  <c r="AK776" i="14"/>
  <c r="AW776" i="14" s="1"/>
  <c r="AN784" i="14"/>
  <c r="AL784" i="14"/>
  <c r="AN951" i="14"/>
  <c r="AR951" i="14"/>
  <c r="AV951" i="14" s="1"/>
  <c r="AI951" i="14"/>
  <c r="AP951" i="14"/>
  <c r="AY951" i="14" s="1"/>
  <c r="AR922" i="14"/>
  <c r="AV922" i="14" s="1"/>
  <c r="AM898" i="14"/>
  <c r="AI898" i="14"/>
  <c r="AL898" i="14"/>
  <c r="AN823" i="14"/>
  <c r="AL823" i="14"/>
  <c r="AL888" i="14"/>
  <c r="AQ896" i="14"/>
  <c r="AS896" i="14"/>
  <c r="AM922" i="14"/>
  <c r="AJ922" i="14"/>
  <c r="AL922" i="14"/>
  <c r="AJ1011" i="14"/>
  <c r="AR1027" i="14"/>
  <c r="AV1027" i="14" s="1"/>
  <c r="AQ1027" i="14"/>
  <c r="AX1027" i="14" s="1"/>
  <c r="AS1027" i="14"/>
  <c r="AN1057" i="14"/>
  <c r="AS1050" i="14"/>
  <c r="AO1057" i="14"/>
  <c r="AI1084" i="14"/>
  <c r="AO1084" i="14"/>
  <c r="AL1084" i="14"/>
  <c r="AR1089" i="14"/>
  <c r="AV1089" i="14" s="1"/>
  <c r="AJ1087" i="14"/>
  <c r="AL1087" i="14"/>
  <c r="AJ1089" i="14"/>
  <c r="AS1075" i="14"/>
  <c r="AO794" i="14"/>
  <c r="AI976" i="14"/>
  <c r="AM794" i="14"/>
  <c r="AP794" i="14"/>
  <c r="AY794" i="14" s="1"/>
  <c r="AN955" i="14"/>
  <c r="AL862" i="14"/>
  <c r="AR866" i="14"/>
  <c r="AV866" i="14" s="1"/>
  <c r="AS1089" i="14"/>
  <c r="AM1057" i="14"/>
  <c r="AJ1057" i="14"/>
  <c r="AR928" i="14"/>
  <c r="AV928" i="14" s="1"/>
  <c r="AI896" i="14"/>
  <c r="AQ1084" i="14"/>
  <c r="AL938" i="14"/>
  <c r="AM928" i="14"/>
  <c r="AO976" i="14"/>
  <c r="AR938" i="14"/>
  <c r="AV938" i="14" s="1"/>
  <c r="AI952" i="14"/>
  <c r="AP938" i="14"/>
  <c r="AY938" i="14" s="1"/>
  <c r="AR775" i="14"/>
  <c r="AV775" i="14" s="1"/>
  <c r="AL866" i="14"/>
  <c r="AP976" i="14"/>
  <c r="AY976" i="14" s="1"/>
  <c r="AK899" i="14"/>
  <c r="AW899" i="14" s="1"/>
  <c r="AR976" i="14"/>
  <c r="AV976" i="14" s="1"/>
  <c r="AM775" i="14"/>
  <c r="AL833" i="14"/>
  <c r="AN926" i="14"/>
  <c r="AN845" i="14"/>
  <c r="AJ952" i="14"/>
  <c r="AN775" i="14"/>
  <c r="AK952" i="14"/>
  <c r="AW952" i="14" s="1"/>
  <c r="AQ775" i="14"/>
  <c r="AX775" i="14" s="1"/>
  <c r="AN952" i="14"/>
  <c r="AS953" i="14"/>
  <c r="AO900" i="14"/>
  <c r="AO928" i="14"/>
  <c r="AP776" i="14"/>
  <c r="AY776" i="14" s="1"/>
  <c r="AQ862" i="14"/>
  <c r="AJ926" i="14"/>
  <c r="AQ926" i="14"/>
  <c r="AX926" i="14" s="1"/>
  <c r="AO776" i="14"/>
  <c r="AJ784" i="14"/>
  <c r="AQ784" i="14"/>
  <c r="AX784" i="14" s="1"/>
  <c r="AK784" i="14"/>
  <c r="AW784" i="14" s="1"/>
  <c r="AM951" i="14"/>
  <c r="AJ951" i="14"/>
  <c r="AL951" i="14"/>
  <c r="AK898" i="14"/>
  <c r="AW898" i="14" s="1"/>
  <c r="AJ898" i="14"/>
  <c r="AL896" i="14"/>
  <c r="AS823" i="14"/>
  <c r="AK823" i="14"/>
  <c r="AW823" i="14" s="1"/>
  <c r="AI888" i="14"/>
  <c r="AP896" i="14"/>
  <c r="AY896" i="14" s="1"/>
  <c r="AO896" i="14"/>
  <c r="AS922" i="14"/>
  <c r="AK922" i="14"/>
  <c r="AW922" i="14" s="1"/>
  <c r="AP1027" i="14"/>
  <c r="AY1027" i="14" s="1"/>
  <c r="AO1027" i="14"/>
  <c r="AP1057" i="14"/>
  <c r="AY1057" i="14" s="1"/>
  <c r="AQ1085" i="14"/>
  <c r="AX1085" i="14" s="1"/>
  <c r="AP1084" i="14"/>
  <c r="AY1084" i="14" s="1"/>
  <c r="AK1085" i="14"/>
  <c r="AW1085" i="14" s="1"/>
  <c r="AL1085" i="14"/>
  <c r="AM1085" i="14"/>
  <c r="AN1087" i="14"/>
  <c r="AR1087" i="14"/>
  <c r="AV1087" i="14" s="1"/>
  <c r="AP1089" i="14"/>
  <c r="AY1089" i="14" s="1"/>
  <c r="AM1087" i="14"/>
  <c r="AO1089" i="14"/>
  <c r="AO866" i="14"/>
  <c r="AK866" i="14"/>
  <c r="AW866" i="14" s="1"/>
  <c r="AQ794" i="14"/>
  <c r="AX794" i="14" s="1"/>
  <c r="AP862" i="14"/>
  <c r="AY862" i="14" s="1"/>
  <c r="AK862" i="14"/>
  <c r="AW862" i="14" s="1"/>
  <c r="AI794" i="14"/>
  <c r="AS904" i="14"/>
  <c r="AQ977" i="14"/>
  <c r="AX977" i="14" s="1"/>
  <c r="AS977" i="14"/>
  <c r="AJ866" i="14"/>
  <c r="AM866" i="14"/>
  <c r="AL900" i="14"/>
  <c r="AS866" i="14"/>
  <c r="AN1089" i="14"/>
  <c r="AQ1057" i="14"/>
  <c r="AX1057" i="14" s="1"/>
  <c r="AM938" i="14"/>
  <c r="AJ938" i="14"/>
  <c r="AI928" i="14"/>
  <c r="AS775" i="14"/>
  <c r="AP775" i="14"/>
  <c r="AY775" i="14" s="1"/>
  <c r="AM1040" i="14"/>
  <c r="AO1040" i="14"/>
  <c r="AJ827" i="14"/>
  <c r="AS827" i="14"/>
  <c r="AO827" i="14"/>
  <c r="AQ827" i="14"/>
  <c r="AR969" i="14"/>
  <c r="AV969" i="14" s="1"/>
  <c r="AQ849" i="14"/>
  <c r="AX849" i="14" s="1"/>
  <c r="AR862" i="14"/>
  <c r="AV862" i="14" s="1"/>
  <c r="AM952" i="14"/>
  <c r="AJ775" i="14"/>
  <c r="AP928" i="14"/>
  <c r="AY928" i="14" s="1"/>
  <c r="AI776" i="14"/>
  <c r="AQ970" i="14"/>
  <c r="AX970" i="14" s="1"/>
  <c r="AM975" i="14"/>
  <c r="AL952" i="14"/>
  <c r="AS900" i="14"/>
  <c r="AQ900" i="14"/>
  <c r="AK926" i="14"/>
  <c r="AW926" i="14" s="1"/>
  <c r="AS776" i="14"/>
  <c r="AM784" i="14"/>
  <c r="AO784" i="14"/>
  <c r="AP784" i="14"/>
  <c r="AY784" i="14" s="1"/>
  <c r="AS826" i="14"/>
  <c r="AS951" i="14"/>
  <c r="AO823" i="14"/>
  <c r="AS960" i="14"/>
  <c r="AQ898" i="14"/>
  <c r="AX898" i="14" s="1"/>
  <c r="AS898" i="14"/>
  <c r="AJ823" i="14"/>
  <c r="AM823" i="14"/>
  <c r="AJ896" i="14"/>
  <c r="AM896" i="14"/>
  <c r="AQ922" i="14"/>
  <c r="AX922" i="14" s="1"/>
  <c r="AN1027" i="14"/>
  <c r="AJ1027" i="14"/>
  <c r="AR1057" i="14"/>
  <c r="AV1057" i="14" s="1"/>
  <c r="AL1057" i="14"/>
  <c r="AS1057" i="14"/>
  <c r="AJ1085" i="14"/>
  <c r="AK1084" i="14"/>
  <c r="AW1084" i="14" s="1"/>
  <c r="AR1074" i="14"/>
  <c r="AV1074" i="14" s="1"/>
  <c r="AQ1089" i="14"/>
  <c r="AL1089" i="14"/>
  <c r="AO1087" i="14"/>
  <c r="AP866" i="14"/>
  <c r="AY866" i="14" s="1"/>
  <c r="AM1084" i="14"/>
  <c r="AL976" i="14"/>
  <c r="AS794" i="14"/>
  <c r="AN794" i="14"/>
  <c r="AI977" i="14"/>
  <c r="AO977" i="14"/>
  <c r="AL776" i="14"/>
  <c r="AK1089" i="14"/>
  <c r="AW1089" i="14" s="1"/>
  <c r="AK1057" i="14"/>
  <c r="AW1057" i="14" s="1"/>
  <c r="AK928" i="14"/>
  <c r="AW928" i="14" s="1"/>
  <c r="AI938" i="14"/>
  <c r="AQ952" i="14"/>
  <c r="AX952" i="14" s="1"/>
  <c r="AS938" i="14"/>
  <c r="AN828" i="14"/>
  <c r="AO775" i="14"/>
  <c r="AL1040" i="14"/>
  <c r="AR1040" i="14"/>
  <c r="AV1040" i="14" s="1"/>
  <c r="AR827" i="14"/>
  <c r="AV827" i="14" s="1"/>
  <c r="AP1087" i="14"/>
  <c r="AY1087" i="14" s="1"/>
  <c r="AQ1087" i="14"/>
  <c r="AX1087" i="14" s="1"/>
  <c r="AR846" i="14"/>
  <c r="AV846" i="14" s="1"/>
  <c r="AP1040" i="14"/>
  <c r="AY1040" i="14" s="1"/>
  <c r="AS1040" i="14"/>
  <c r="AQ1040" i="14"/>
  <c r="AN1104" i="14"/>
  <c r="AI1087" i="14"/>
  <c r="AS1087" i="14"/>
  <c r="AO1100" i="14"/>
  <c r="AI1040" i="14"/>
  <c r="AQ906" i="14"/>
  <c r="AX906" i="14" s="1"/>
  <c r="AM863" i="14"/>
  <c r="AS863" i="14"/>
  <c r="AQ826" i="14"/>
  <c r="AK920" i="14"/>
  <c r="AW920" i="14" s="1"/>
  <c r="AR903" i="14"/>
  <c r="AV903" i="14" s="1"/>
  <c r="AK903" i="14"/>
  <c r="AW903" i="14" s="1"/>
  <c r="AL903" i="14"/>
  <c r="AI1113" i="14"/>
  <c r="AR1113" i="14"/>
  <c r="AV1113" i="14" s="1"/>
  <c r="AM1113" i="14"/>
  <c r="AK1113" i="14"/>
  <c r="AW1113" i="14" s="1"/>
  <c r="AQ1113" i="14"/>
  <c r="AX1113" i="14" s="1"/>
  <c r="AQ936" i="14"/>
  <c r="AX936" i="14" s="1"/>
  <c r="AI936" i="14"/>
  <c r="AP1095" i="14"/>
  <c r="AY1095" i="14" s="1"/>
  <c r="AI1095" i="14"/>
  <c r="AQ1095" i="14"/>
  <c r="AX1095" i="14" s="1"/>
  <c r="AL1095" i="14"/>
  <c r="AK1095" i="14"/>
  <c r="AW1095" i="14" s="1"/>
  <c r="AN1095" i="14"/>
  <c r="AO1095" i="14"/>
  <c r="AM1095" i="14"/>
  <c r="AR1095" i="14"/>
  <c r="AV1095" i="14" s="1"/>
  <c r="AK1126" i="14"/>
  <c r="AW1126" i="14" s="1"/>
  <c r="AR1126" i="14"/>
  <c r="AV1126" i="14" s="1"/>
  <c r="AP1126" i="14"/>
  <c r="AY1126" i="14" s="1"/>
  <c r="AS1126" i="14"/>
  <c r="AM1126" i="14"/>
  <c r="AN1126" i="14"/>
  <c r="AI1126" i="14"/>
  <c r="AO1126" i="14"/>
  <c r="AQ1126" i="14"/>
  <c r="AX1126" i="14" s="1"/>
  <c r="AL1126" i="14"/>
  <c r="AJ1126" i="14"/>
  <c r="AQ851" i="14"/>
  <c r="AX851" i="14" s="1"/>
  <c r="AS851" i="14"/>
  <c r="AR1036" i="14"/>
  <c r="AV1036" i="14" s="1"/>
  <c r="AJ1036" i="14"/>
  <c r="AO1036" i="14"/>
  <c r="AK1036" i="14"/>
  <c r="AW1036" i="14" s="1"/>
  <c r="AQ1036" i="14"/>
  <c r="AZ1036" i="14" s="1"/>
  <c r="AI1036" i="14"/>
  <c r="AL1036" i="14"/>
  <c r="AP1036" i="14"/>
  <c r="AY1036" i="14" s="1"/>
  <c r="AN787" i="14"/>
  <c r="AQ787" i="14"/>
  <c r="AX787" i="14" s="1"/>
  <c r="AN967" i="14"/>
  <c r="AK967" i="14"/>
  <c r="AW967" i="14" s="1"/>
  <c r="AO967" i="14"/>
  <c r="AQ967" i="14"/>
  <c r="AS967" i="14"/>
  <c r="AM967" i="14"/>
  <c r="AP967" i="14"/>
  <c r="AY967" i="14" s="1"/>
  <c r="AI967" i="14"/>
  <c r="AJ967" i="14"/>
  <c r="AR967" i="14"/>
  <c r="AV967" i="14" s="1"/>
  <c r="AS940" i="14"/>
  <c r="AQ940" i="14"/>
  <c r="AL940" i="14"/>
  <c r="AJ940" i="14"/>
  <c r="AK940" i="14"/>
  <c r="AW940" i="14" s="1"/>
  <c r="AO940" i="14"/>
  <c r="AP940" i="14"/>
  <c r="AY940" i="14" s="1"/>
  <c r="AM940" i="14"/>
  <c r="AK921" i="14"/>
  <c r="AW921" i="14" s="1"/>
  <c r="AI921" i="14"/>
  <c r="AS921" i="14"/>
  <c r="AQ921" i="14"/>
  <c r="AX921" i="14" s="1"/>
  <c r="AO921" i="14"/>
  <c r="AR921" i="14"/>
  <c r="AV921" i="14" s="1"/>
  <c r="AN921" i="14"/>
  <c r="AP921" i="14"/>
  <c r="AY921" i="14" s="1"/>
  <c r="AM921" i="14"/>
  <c r="AJ921" i="14"/>
  <c r="AP854" i="14"/>
  <c r="AY854" i="14" s="1"/>
  <c r="AK854" i="14"/>
  <c r="AW854" i="14" s="1"/>
  <c r="AO854" i="14"/>
  <c r="AM854" i="14"/>
  <c r="AI854" i="14"/>
  <c r="AS804" i="14"/>
  <c r="AN804" i="14"/>
  <c r="AL804" i="14"/>
  <c r="AI804" i="14"/>
  <c r="AK804" i="14"/>
  <c r="AW804" i="14" s="1"/>
  <c r="AQ804" i="14"/>
  <c r="AX804" i="14" s="1"/>
  <c r="AR804" i="14"/>
  <c r="AV804" i="14" s="1"/>
  <c r="AI800" i="14"/>
  <c r="AS800" i="14"/>
  <c r="AN800" i="14"/>
  <c r="AQ800" i="14"/>
  <c r="AX800" i="14" s="1"/>
  <c r="AO800" i="14"/>
  <c r="AM800" i="14"/>
  <c r="AI893" i="14"/>
  <c r="AK893" i="14"/>
  <c r="AW893" i="14" s="1"/>
  <c r="AQ893" i="14"/>
  <c r="AX893" i="14" s="1"/>
  <c r="AP893" i="14"/>
  <c r="AY893" i="14" s="1"/>
  <c r="AS893" i="14"/>
  <c r="AL893" i="14"/>
  <c r="AR893" i="14"/>
  <c r="AV893" i="14" s="1"/>
  <c r="AN893" i="14"/>
  <c r="AJ893" i="14"/>
  <c r="AM893" i="14"/>
  <c r="AQ937" i="14"/>
  <c r="AX937" i="14" s="1"/>
  <c r="AS937" i="14"/>
  <c r="AK937" i="14"/>
  <c r="AW937" i="14" s="1"/>
  <c r="AJ937" i="14"/>
  <c r="AI937" i="14"/>
  <c r="AS877" i="14"/>
  <c r="AI877" i="14"/>
  <c r="AR877" i="14"/>
  <c r="AV877" i="14" s="1"/>
  <c r="AM877" i="14"/>
  <c r="AN877" i="14"/>
  <c r="AN959" i="14"/>
  <c r="AR959" i="14"/>
  <c r="AV959" i="14" s="1"/>
  <c r="AP959" i="14"/>
  <c r="AY959" i="14" s="1"/>
  <c r="AO959" i="14"/>
  <c r="AQ959" i="14"/>
  <c r="AX959" i="14" s="1"/>
  <c r="AK959" i="14"/>
  <c r="AW959" i="14" s="1"/>
  <c r="AR975" i="14"/>
  <c r="AV975" i="14" s="1"/>
  <c r="AO975" i="14"/>
  <c r="AQ975" i="14"/>
  <c r="AX975" i="14" s="1"/>
  <c r="AN975" i="14"/>
  <c r="AL975" i="14"/>
  <c r="AK975" i="14"/>
  <c r="AW975" i="14" s="1"/>
  <c r="AS975" i="14"/>
  <c r="AQ905" i="14"/>
  <c r="AX905" i="14" s="1"/>
  <c r="AS905" i="14"/>
  <c r="AK905" i="14"/>
  <c r="AW905" i="14" s="1"/>
  <c r="AM905" i="14"/>
  <c r="AR905" i="14"/>
  <c r="AV905" i="14" s="1"/>
  <c r="AI960" i="14"/>
  <c r="AR960" i="14"/>
  <c r="AV960" i="14" s="1"/>
  <c r="AP960" i="14"/>
  <c r="AY960" i="14" s="1"/>
  <c r="AM960" i="14"/>
  <c r="AJ960" i="14"/>
  <c r="AN960" i="14"/>
  <c r="AQ960" i="14"/>
  <c r="AX960" i="14" s="1"/>
  <c r="AO826" i="14"/>
  <c r="AK826" i="14"/>
  <c r="AW826" i="14" s="1"/>
  <c r="AJ826" i="14"/>
  <c r="AL826" i="14"/>
  <c r="AI826" i="14"/>
  <c r="AM826" i="14"/>
  <c r="AQ856" i="14"/>
  <c r="AN856" i="14"/>
  <c r="AP856" i="14"/>
  <c r="AY856" i="14" s="1"/>
  <c r="AM856" i="14"/>
  <c r="AK856" i="14"/>
  <c r="AW856" i="14" s="1"/>
  <c r="AI856" i="14"/>
  <c r="AJ856" i="14"/>
  <c r="AR856" i="14"/>
  <c r="AV856" i="14" s="1"/>
  <c r="AS856" i="14"/>
  <c r="AR920" i="14"/>
  <c r="AV920" i="14" s="1"/>
  <c r="AL920" i="14"/>
  <c r="AQ920" i="14"/>
  <c r="AJ920" i="14"/>
  <c r="AO920" i="14"/>
  <c r="AP920" i="14"/>
  <c r="AY920" i="14" s="1"/>
  <c r="AM920" i="14"/>
  <c r="AN920" i="14"/>
  <c r="AL959" i="14"/>
  <c r="AR937" i="14"/>
  <c r="AV937" i="14" s="1"/>
  <c r="AN958" i="14"/>
  <c r="AQ958" i="14"/>
  <c r="AK958" i="14"/>
  <c r="AW958" i="14" s="1"/>
  <c r="AP877" i="14"/>
  <c r="AY877" i="14" s="1"/>
  <c r="AN854" i="14"/>
  <c r="AJ800" i="14"/>
  <c r="AO960" i="14"/>
  <c r="AI940" i="14"/>
  <c r="AQ877" i="14"/>
  <c r="AX877" i="14" s="1"/>
  <c r="AP937" i="14"/>
  <c r="AY937" i="14" s="1"/>
  <c r="AJ959" i="14"/>
  <c r="AI975" i="14"/>
  <c r="AO804" i="14"/>
  <c r="AO877" i="14"/>
  <c r="AM793" i="14"/>
  <c r="AQ793" i="14"/>
  <c r="AX793" i="14" s="1"/>
  <c r="AM804" i="14"/>
  <c r="AO856" i="14"/>
  <c r="AM937" i="14"/>
  <c r="AR854" i="14"/>
  <c r="AV854" i="14" s="1"/>
  <c r="AL854" i="14"/>
  <c r="AR800" i="14"/>
  <c r="AV800" i="14" s="1"/>
  <c r="AJ804" i="14"/>
  <c r="AK931" i="14"/>
  <c r="AW931" i="14" s="1"/>
  <c r="AM959" i="14"/>
  <c r="AL905" i="14"/>
  <c r="AN905" i="14"/>
  <c r="AJ975" i="14"/>
  <c r="AR958" i="14"/>
  <c r="AV958" i="14" s="1"/>
  <c r="AL937" i="14"/>
  <c r="AO905" i="14"/>
  <c r="AK877" i="14"/>
  <c r="AW877" i="14" s="1"/>
  <c r="AP804" i="14"/>
  <c r="AY804" i="14" s="1"/>
  <c r="AS854" i="14"/>
  <c r="AQ854" i="14"/>
  <c r="AX854" i="14" s="1"/>
  <c r="AR957" i="14"/>
  <c r="AV957" i="14" s="1"/>
  <c r="AS957" i="14"/>
  <c r="AJ957" i="14"/>
  <c r="AL957" i="14"/>
  <c r="AK800" i="14"/>
  <c r="AW800" i="14" s="1"/>
  <c r="AR826" i="14"/>
  <c r="AV826" i="14" s="1"/>
  <c r="AL960" i="14"/>
  <c r="AI920" i="14"/>
  <c r="AL989" i="14"/>
  <c r="AM989" i="14"/>
  <c r="AS1095" i="14"/>
  <c r="AP905" i="14"/>
  <c r="AY905" i="14" s="1"/>
  <c r="AM1036" i="14"/>
  <c r="AO893" i="14"/>
  <c r="AS1012" i="14"/>
  <c r="AK1012" i="14"/>
  <c r="AW1012" i="14" s="1"/>
  <c r="AQ1035" i="14"/>
  <c r="AX1035" i="14" s="1"/>
  <c r="AM1035" i="14"/>
  <c r="AR1035" i="14"/>
  <c r="AV1035" i="14" s="1"/>
  <c r="AS1035" i="14"/>
  <c r="AI1035" i="14"/>
  <c r="AP1035" i="14"/>
  <c r="AY1035" i="14" s="1"/>
  <c r="AN908" i="14"/>
  <c r="AR908" i="14"/>
  <c r="AV908" i="14" s="1"/>
  <c r="AI964" i="14"/>
  <c r="AN964" i="14"/>
  <c r="AL964" i="14"/>
  <c r="AR964" i="14"/>
  <c r="AV964" i="14" s="1"/>
  <c r="AS964" i="14"/>
  <c r="AI780" i="14"/>
  <c r="AO780" i="14"/>
  <c r="AR1066" i="14"/>
  <c r="AV1066" i="14" s="1"/>
  <c r="AM1066" i="14"/>
  <c r="AI1066" i="14"/>
  <c r="AJ1066" i="14"/>
  <c r="AO1109" i="14"/>
  <c r="AS1109" i="14"/>
  <c r="AK1109" i="14"/>
  <c r="AW1109" i="14" s="1"/>
  <c r="AR1109" i="14"/>
  <c r="AV1109" i="14" s="1"/>
  <c r="AI1109" i="14"/>
  <c r="AP1109" i="14"/>
  <c r="AY1109" i="14" s="1"/>
  <c r="AL812" i="14"/>
  <c r="AS812" i="14"/>
  <c r="AQ812" i="14"/>
  <c r="AI812" i="14"/>
  <c r="AI852" i="14"/>
  <c r="AO852" i="14"/>
  <c r="AQ913" i="14"/>
  <c r="AX913" i="14" s="1"/>
  <c r="AJ913" i="14"/>
  <c r="AI1081" i="14"/>
  <c r="AL1081" i="14"/>
  <c r="AO1081" i="14"/>
  <c r="AR1081" i="14"/>
  <c r="AV1081" i="14" s="1"/>
  <c r="AM1081" i="14"/>
  <c r="AN1081" i="14"/>
  <c r="AS1081" i="14"/>
  <c r="AO1030" i="14"/>
  <c r="AP1030" i="14"/>
  <c r="AY1030" i="14" s="1"/>
  <c r="AK1030" i="14"/>
  <c r="AW1030" i="14" s="1"/>
  <c r="AQ1030" i="14"/>
  <c r="AX1030" i="14" s="1"/>
  <c r="AI886" i="14"/>
  <c r="AM886" i="14"/>
  <c r="AL886" i="14"/>
  <c r="AS886" i="14"/>
  <c r="AK886" i="14"/>
  <c r="AW886" i="14" s="1"/>
  <c r="AJ1014" i="14"/>
  <c r="AK1014" i="14"/>
  <c r="AW1014" i="14" s="1"/>
  <c r="AL1014" i="14"/>
  <c r="AQ1014" i="14"/>
  <c r="AM1014" i="14"/>
  <c r="AL1026" i="14"/>
  <c r="AJ1026" i="14"/>
  <c r="AS1026" i="14"/>
  <c r="AI1026" i="14"/>
  <c r="AK1026" i="14"/>
  <c r="AW1026" i="14" s="1"/>
  <c r="AQ1026" i="14"/>
  <c r="AX1026" i="14" s="1"/>
  <c r="AN1026" i="14"/>
  <c r="AI835" i="14"/>
  <c r="AQ835" i="14"/>
  <c r="AX835" i="14" s="1"/>
  <c r="AM835" i="14"/>
  <c r="AP835" i="14"/>
  <c r="AY835" i="14" s="1"/>
  <c r="AS835" i="14"/>
  <c r="AK835" i="14"/>
  <c r="AW835" i="14" s="1"/>
  <c r="AR870" i="14"/>
  <c r="AV870" i="14" s="1"/>
  <c r="AI790" i="14"/>
  <c r="AM790" i="14"/>
  <c r="AK870" i="14"/>
  <c r="AW870" i="14" s="1"/>
  <c r="AP913" i="14"/>
  <c r="AY913" i="14" s="1"/>
  <c r="AJ812" i="14"/>
  <c r="AR806" i="14"/>
  <c r="AV806" i="14" s="1"/>
  <c r="AO908" i="14"/>
  <c r="AK852" i="14"/>
  <c r="AW852" i="14" s="1"/>
  <c r="AL852" i="14"/>
  <c r="AM780" i="14"/>
  <c r="AN780" i="14"/>
  <c r="AQ780" i="14"/>
  <c r="AX780" i="14" s="1"/>
  <c r="AQ810" i="14"/>
  <c r="AX810" i="14" s="1"/>
  <c r="AJ810" i="14"/>
  <c r="AP964" i="14"/>
  <c r="AY964" i="14" s="1"/>
  <c r="AN835" i="14"/>
  <c r="AO835" i="14"/>
  <c r="AQ964" i="14"/>
  <c r="AX964" i="14" s="1"/>
  <c r="AO886" i="14"/>
  <c r="AL1035" i="14"/>
  <c r="AO1026" i="14"/>
  <c r="AO1025" i="14"/>
  <c r="AS1066" i="14"/>
  <c r="AQ1066" i="14"/>
  <c r="AX1066" i="14" s="1"/>
  <c r="AL1030" i="14"/>
  <c r="AJ1081" i="14"/>
  <c r="AK1035" i="14"/>
  <c r="AW1035" i="14" s="1"/>
  <c r="AI955" i="14"/>
  <c r="AS913" i="14"/>
  <c r="AK790" i="14"/>
  <c r="AW790" i="14" s="1"/>
  <c r="AQ790" i="14"/>
  <c r="AR913" i="14"/>
  <c r="AV913" i="14" s="1"/>
  <c r="AI913" i="14"/>
  <c r="AS908" i="14"/>
  <c r="AK964" i="14"/>
  <c r="AW964" i="14" s="1"/>
  <c r="AQ852" i="14"/>
  <c r="AX852" i="14" s="1"/>
  <c r="AM852" i="14"/>
  <c r="AP852" i="14"/>
  <c r="AY852" i="14" s="1"/>
  <c r="AL780" i="14"/>
  <c r="AS780" i="14"/>
  <c r="AS810" i="14"/>
  <c r="AR810" i="14"/>
  <c r="AV810" i="14" s="1"/>
  <c r="AJ964" i="14"/>
  <c r="AJ835" i="14"/>
  <c r="AM964" i="14"/>
  <c r="AQ886" i="14"/>
  <c r="AX886" i="14" s="1"/>
  <c r="AI1014" i="14"/>
  <c r="AR1012" i="14"/>
  <c r="AV1012" i="14" s="1"/>
  <c r="AO1014" i="14"/>
  <c r="AM1030" i="14"/>
  <c r="AO1066" i="14"/>
  <c r="AL1109" i="14"/>
  <c r="AQ1109" i="14"/>
  <c r="AX1109" i="14" s="1"/>
  <c r="AP1026" i="14"/>
  <c r="AY1026" i="14" s="1"/>
  <c r="AI1060" i="14"/>
  <c r="AS1060" i="14"/>
  <c r="AP1060" i="14"/>
  <c r="AY1060" i="14" s="1"/>
  <c r="AJ1035" i="14"/>
  <c r="AM908" i="14"/>
  <c r="AQ955" i="14"/>
  <c r="AJ955" i="14"/>
  <c r="AO955" i="14"/>
  <c r="AP955" i="14"/>
  <c r="AY955" i="14" s="1"/>
  <c r="AK955" i="14"/>
  <c r="AW955" i="14" s="1"/>
  <c r="AS955" i="14"/>
  <c r="AR955" i="14"/>
  <c r="AV955" i="14" s="1"/>
  <c r="AR1030" i="14"/>
  <c r="AV1030" i="14" s="1"/>
  <c r="AK1081" i="14"/>
  <c r="AW1081" i="14" s="1"/>
  <c r="AQ1091" i="14"/>
  <c r="AX1091" i="14" s="1"/>
  <c r="AI1091" i="14"/>
  <c r="AL1091" i="14"/>
  <c r="AO1091" i="14"/>
  <c r="AJ1091" i="14"/>
  <c r="AN1091" i="14"/>
  <c r="AP1091" i="14"/>
  <c r="AY1091" i="14" s="1"/>
  <c r="AP812" i="14"/>
  <c r="AY812" i="14" s="1"/>
  <c r="AN812" i="14"/>
  <c r="AQ1123" i="14"/>
  <c r="AX1123" i="14" s="1"/>
  <c r="AS1123" i="14"/>
  <c r="AN1123" i="14"/>
  <c r="AM1123" i="14"/>
  <c r="AO828" i="14"/>
  <c r="AS828" i="14"/>
  <c r="AQ828" i="14"/>
  <c r="AK828" i="14"/>
  <c r="AW828" i="14" s="1"/>
  <c r="AQ1005" i="14"/>
  <c r="AX1005" i="14" s="1"/>
  <c r="AM1005" i="14"/>
  <c r="AO1005" i="14"/>
  <c r="AI1005" i="14"/>
  <c r="AP1005" i="14"/>
  <c r="AY1005" i="14" s="1"/>
  <c r="AN1005" i="14"/>
  <c r="AR1005" i="14"/>
  <c r="AV1005" i="14" s="1"/>
  <c r="AO913" i="14"/>
  <c r="AM969" i="14"/>
  <c r="AN888" i="14"/>
  <c r="AP888" i="14"/>
  <c r="AY888" i="14" s="1"/>
  <c r="AO888" i="14"/>
  <c r="AO885" i="14"/>
  <c r="AP885" i="14"/>
  <c r="AY885" i="14" s="1"/>
  <c r="AS1025" i="14"/>
  <c r="AL1100" i="14"/>
  <c r="AO1113" i="14"/>
  <c r="AL1113" i="14"/>
  <c r="AS1113" i="14"/>
  <c r="AR1100" i="14"/>
  <c r="AV1100" i="14" s="1"/>
  <c r="AQ860" i="14"/>
  <c r="AX860" i="14" s="1"/>
  <c r="AN1113" i="14"/>
  <c r="AK936" i="14"/>
  <c r="AW936" i="14" s="1"/>
  <c r="AR860" i="14"/>
  <c r="AV860" i="14" s="1"/>
  <c r="AO846" i="14"/>
  <c r="AQ778" i="14"/>
  <c r="AR778" i="14"/>
  <c r="AV778" i="14" s="1"/>
  <c r="AM778" i="14"/>
  <c r="AO778" i="14"/>
  <c r="AR781" i="14"/>
  <c r="AV781" i="14" s="1"/>
  <c r="AQ837" i="14"/>
  <c r="AX837" i="14" s="1"/>
  <c r="AL837" i="14"/>
  <c r="AN969" i="14"/>
  <c r="AQ781" i="14"/>
  <c r="AX781" i="14" s="1"/>
  <c r="AL797" i="14"/>
  <c r="AK837" i="14"/>
  <c r="AW837" i="14" s="1"/>
  <c r="AQ829" i="14"/>
  <c r="AO969" i="14"/>
  <c r="AM953" i="14"/>
  <c r="AR953" i="14"/>
  <c r="AV953" i="14" s="1"/>
  <c r="AN918" i="14"/>
  <c r="AM885" i="14"/>
  <c r="AR888" i="14"/>
  <c r="AV888" i="14" s="1"/>
  <c r="AM888" i="14"/>
  <c r="AS888" i="14"/>
  <c r="AJ885" i="14"/>
  <c r="AQ885" i="14"/>
  <c r="AX885" i="14" s="1"/>
  <c r="AN885" i="14"/>
  <c r="AM1011" i="14"/>
  <c r="AN1025" i="14"/>
  <c r="AJ1025" i="14"/>
  <c r="AL1025" i="14"/>
  <c r="AR1058" i="14"/>
  <c r="AV1058" i="14" s="1"/>
  <c r="AJ1100" i="14"/>
  <c r="AP1100" i="14"/>
  <c r="AY1100" i="14" s="1"/>
  <c r="AP1113" i="14"/>
  <c r="AY1113" i="14" s="1"/>
  <c r="AK838" i="14"/>
  <c r="AW838" i="14" s="1"/>
  <c r="AN936" i="14"/>
  <c r="AL904" i="14"/>
  <c r="AN904" i="14"/>
  <c r="AO860" i="14"/>
  <c r="AJ1113" i="14"/>
  <c r="AM860" i="14"/>
  <c r="AL936" i="14"/>
  <c r="AO936" i="14"/>
  <c r="AK1100" i="14"/>
  <c r="AW1100" i="14" s="1"/>
  <c r="AL860" i="14"/>
  <c r="AN870" i="14"/>
  <c r="AM870" i="14"/>
  <c r="AL908" i="14"/>
  <c r="AK908" i="14"/>
  <c r="AW908" i="14" s="1"/>
  <c r="AP908" i="14"/>
  <c r="AY908" i="14" s="1"/>
  <c r="AJ908" i="14"/>
  <c r="AQ908" i="14"/>
  <c r="AQ853" i="14"/>
  <c r="AX853" i="14" s="1"/>
  <c r="AM781" i="14"/>
  <c r="AJ797" i="14"/>
  <c r="AQ841" i="14"/>
  <c r="AX841" i="14" s="1"/>
  <c r="AL899" i="14"/>
  <c r="AJ781" i="14"/>
  <c r="AP837" i="14"/>
  <c r="AY837" i="14" s="1"/>
  <c r="AN837" i="14"/>
  <c r="AN953" i="14"/>
  <c r="AL781" i="14"/>
  <c r="AL969" i="14"/>
  <c r="AL935" i="14"/>
  <c r="AK888" i="14"/>
  <c r="AW888" i="14" s="1"/>
  <c r="AQ888" i="14"/>
  <c r="AX888" i="14" s="1"/>
  <c r="AS885" i="14"/>
  <c r="AL885" i="14"/>
  <c r="AM982" i="14"/>
  <c r="AK1025" i="14"/>
  <c r="AW1025" i="14" s="1"/>
  <c r="AM1025" i="14"/>
  <c r="AO1058" i="14"/>
  <c r="AI1100" i="14"/>
  <c r="AK860" i="14"/>
  <c r="AW860" i="14" s="1"/>
  <c r="AJ860" i="14"/>
  <c r="AJ930" i="14"/>
  <c r="AR936" i="14"/>
  <c r="AV936" i="14" s="1"/>
  <c r="AM1100" i="14"/>
  <c r="AO938" i="14"/>
  <c r="AR1020" i="14"/>
  <c r="AV1020" i="14" s="1"/>
  <c r="AQ1101" i="14"/>
  <c r="AX1101" i="14" s="1"/>
  <c r="AM1101" i="14"/>
  <c r="AO983" i="14"/>
  <c r="AP983" i="14"/>
  <c r="AY983" i="14" s="1"/>
  <c r="AN983" i="14"/>
  <c r="AK983" i="14"/>
  <c r="AW983" i="14" s="1"/>
  <c r="AX988" i="14"/>
  <c r="AS786" i="14"/>
  <c r="AL786" i="14"/>
  <c r="AK786" i="14"/>
  <c r="AW786" i="14" s="1"/>
  <c r="AM786" i="14"/>
  <c r="AP786" i="14"/>
  <c r="AY786" i="14" s="1"/>
  <c r="AI786" i="14"/>
  <c r="AO786" i="14"/>
  <c r="AN786" i="14"/>
  <c r="AQ786" i="14"/>
  <c r="AS806" i="14"/>
  <c r="AL806" i="14"/>
  <c r="AK806" i="14"/>
  <c r="AW806" i="14" s="1"/>
  <c r="AJ806" i="14"/>
  <c r="AP806" i="14"/>
  <c r="AY806" i="14" s="1"/>
  <c r="AI806" i="14"/>
  <c r="AM806" i="14"/>
  <c r="AN806" i="14"/>
  <c r="AK787" i="14"/>
  <c r="AW787" i="14" s="1"/>
  <c r="AJ787" i="14"/>
  <c r="AM787" i="14"/>
  <c r="AP787" i="14"/>
  <c r="AY787" i="14" s="1"/>
  <c r="AO787" i="14"/>
  <c r="AS787" i="14"/>
  <c r="AR787" i="14"/>
  <c r="AV787" i="14" s="1"/>
  <c r="AJ869" i="14"/>
  <c r="AP869" i="14"/>
  <c r="AY869" i="14" s="1"/>
  <c r="AK869" i="14"/>
  <c r="AW869" i="14" s="1"/>
  <c r="AR869" i="14"/>
  <c r="AV869" i="14" s="1"/>
  <c r="AN1072" i="14"/>
  <c r="AR1072" i="14"/>
  <c r="AV1072" i="14" s="1"/>
  <c r="AL1072" i="14"/>
  <c r="AX788" i="14"/>
  <c r="AO918" i="14"/>
  <c r="AQ918" i="14"/>
  <c r="AX918" i="14" s="1"/>
  <c r="AR918" i="14"/>
  <c r="AV918" i="14" s="1"/>
  <c r="AJ918" i="14"/>
  <c r="AM918" i="14"/>
  <c r="AL918" i="14"/>
  <c r="AI918" i="14"/>
  <c r="AS918" i="14"/>
  <c r="AP851" i="14"/>
  <c r="AY851" i="14" s="1"/>
  <c r="AJ851" i="14"/>
  <c r="AK851" i="14"/>
  <c r="AW851" i="14" s="1"/>
  <c r="AL851" i="14"/>
  <c r="AO851" i="14"/>
  <c r="AR851" i="14"/>
  <c r="AV851" i="14" s="1"/>
  <c r="AN851" i="14"/>
  <c r="AI851" i="14"/>
  <c r="AM988" i="14"/>
  <c r="AP988" i="14"/>
  <c r="AY988" i="14" s="1"/>
  <c r="AJ988" i="14"/>
  <c r="AS988" i="14"/>
  <c r="AN988" i="14"/>
  <c r="AR988" i="14"/>
  <c r="AV988" i="14" s="1"/>
  <c r="AL988" i="14"/>
  <c r="AO988" i="14"/>
  <c r="AK988" i="14"/>
  <c r="AW988" i="14" s="1"/>
  <c r="AQ843" i="14"/>
  <c r="AO843" i="14"/>
  <c r="AJ843" i="14"/>
  <c r="AN843" i="14"/>
  <c r="AK843" i="14"/>
  <c r="AW843" i="14" s="1"/>
  <c r="AM843" i="14"/>
  <c r="AS843" i="14"/>
  <c r="AP843" i="14"/>
  <c r="AY843" i="14" s="1"/>
  <c r="AN915" i="14"/>
  <c r="AR915" i="14"/>
  <c r="AV915" i="14" s="1"/>
  <c r="AI965" i="14"/>
  <c r="AL965" i="14"/>
  <c r="AI809" i="14"/>
  <c r="AL809" i="14"/>
  <c r="AS973" i="14"/>
  <c r="AQ973" i="14"/>
  <c r="AX973" i="14" s="1"/>
  <c r="AI957" i="14"/>
  <c r="AK957" i="14"/>
  <c r="AW957" i="14" s="1"/>
  <c r="AN957" i="14"/>
  <c r="AM957" i="14"/>
  <c r="AP957" i="14"/>
  <c r="AY957" i="14" s="1"/>
  <c r="AL805" i="14"/>
  <c r="AM805" i="14"/>
  <c r="AS805" i="14"/>
  <c r="AI1086" i="14"/>
  <c r="AQ1086" i="14"/>
  <c r="AX1086" i="14" s="1"/>
  <c r="AM798" i="14"/>
  <c r="AN798" i="14"/>
  <c r="AL798" i="14"/>
  <c r="AO1017" i="14"/>
  <c r="AS1017" i="14"/>
  <c r="AR1017" i="14"/>
  <c r="AV1017" i="14" s="1"/>
  <c r="AM1017" i="14"/>
  <c r="AP1017" i="14"/>
  <c r="AY1017" i="14" s="1"/>
  <c r="AI1017" i="14"/>
  <c r="AK1017" i="14"/>
  <c r="AW1017" i="14" s="1"/>
  <c r="AQ1017" i="14"/>
  <c r="AX1017" i="14" s="1"/>
  <c r="AO802" i="14"/>
  <c r="AP802" i="14"/>
  <c r="AY802" i="14" s="1"/>
  <c r="AI802" i="14"/>
  <c r="AN802" i="14"/>
  <c r="AQ802" i="14"/>
  <c r="AX802" i="14" s="1"/>
  <c r="AJ802" i="14"/>
  <c r="AR802" i="14"/>
  <c r="AV802" i="14" s="1"/>
  <c r="AJ817" i="14"/>
  <c r="AM817" i="14"/>
  <c r="AQ817" i="14"/>
  <c r="AX817" i="14" s="1"/>
  <c r="AJ1013" i="14"/>
  <c r="AK1013" i="14"/>
  <c r="AW1013" i="14" s="1"/>
  <c r="AM1006" i="14"/>
  <c r="AP1006" i="14"/>
  <c r="AY1006" i="14" s="1"/>
  <c r="AS1004" i="14"/>
  <c r="AP1004" i="14"/>
  <c r="AY1004" i="14" s="1"/>
  <c r="AO1004" i="14"/>
  <c r="AL1004" i="14"/>
  <c r="AM1004" i="14"/>
  <c r="AN1004" i="14"/>
  <c r="AP1038" i="14"/>
  <c r="AY1038" i="14" s="1"/>
  <c r="AI1038" i="14"/>
  <c r="AR1038" i="14"/>
  <c r="AV1038" i="14" s="1"/>
  <c r="AK1038" i="14"/>
  <c r="AW1038" i="14" s="1"/>
  <c r="AO1038" i="14"/>
  <c r="AI1103" i="14"/>
  <c r="AS1103" i="14"/>
  <c r="AR1103" i="14"/>
  <c r="AV1103" i="14" s="1"/>
  <c r="AQ1103" i="14"/>
  <c r="AX1103" i="14" s="1"/>
  <c r="AJ1103" i="14"/>
  <c r="AM1103" i="14"/>
  <c r="AK1103" i="14"/>
  <c r="AW1103" i="14" s="1"/>
  <c r="AL1103" i="14"/>
  <c r="AN1103" i="14"/>
  <c r="AJ1075" i="14"/>
  <c r="AL1075" i="14"/>
  <c r="AK1075" i="14"/>
  <c r="AW1075" i="14" s="1"/>
  <c r="AI1075" i="14"/>
  <c r="AM1075" i="14"/>
  <c r="AR1075" i="14"/>
  <c r="AV1075" i="14" s="1"/>
  <c r="AQ1075" i="14"/>
  <c r="AN1075" i="14"/>
  <c r="AP1075" i="14"/>
  <c r="AY1075" i="14" s="1"/>
  <c r="AP929" i="14"/>
  <c r="AY929" i="14" s="1"/>
  <c r="AK929" i="14"/>
  <c r="AW929" i="14" s="1"/>
  <c r="AR929" i="14"/>
  <c r="AV929" i="14" s="1"/>
  <c r="AO929" i="14"/>
  <c r="AI929" i="14"/>
  <c r="AS929" i="14"/>
  <c r="AL929" i="14"/>
  <c r="AQ929" i="14"/>
  <c r="AX929" i="14" s="1"/>
  <c r="AR1019" i="14"/>
  <c r="AV1019" i="14" s="1"/>
  <c r="AO1067" i="14"/>
  <c r="AQ954" i="14"/>
  <c r="AX954" i="14" s="1"/>
  <c r="AK833" i="14"/>
  <c r="AW833" i="14" s="1"/>
  <c r="AQ999" i="14"/>
  <c r="AX999" i="14" s="1"/>
  <c r="AQ1007" i="14"/>
  <c r="AX1007" i="14" s="1"/>
  <c r="AL777" i="14"/>
  <c r="AQ777" i="14"/>
  <c r="AX777" i="14" s="1"/>
  <c r="AI868" i="14"/>
  <c r="AJ868" i="14"/>
  <c r="AP883" i="14"/>
  <c r="AY883" i="14" s="1"/>
  <c r="AJ883" i="14"/>
  <c r="AR973" i="14"/>
  <c r="AV973" i="14" s="1"/>
  <c r="AO997" i="14"/>
  <c r="AO999" i="14"/>
  <c r="AJ1012" i="14"/>
  <c r="AP1007" i="14"/>
  <c r="AY1007" i="14" s="1"/>
  <c r="AL1006" i="14"/>
  <c r="AQ1012" i="14"/>
  <c r="AX1012" i="14" s="1"/>
  <c r="AK1003" i="14"/>
  <c r="AW1003" i="14" s="1"/>
  <c r="AR1050" i="14"/>
  <c r="AV1050" i="14" s="1"/>
  <c r="AJ1058" i="14"/>
  <c r="AM1043" i="14"/>
  <c r="AJ1060" i="14"/>
  <c r="AJ1074" i="14"/>
  <c r="AK930" i="14"/>
  <c r="AW930" i="14" s="1"/>
  <c r="AO914" i="14"/>
  <c r="AI914" i="14"/>
  <c r="AK904" i="14"/>
  <c r="AW904" i="14" s="1"/>
  <c r="AQ914" i="14"/>
  <c r="AX914" i="14" s="1"/>
  <c r="AJ889" i="14"/>
  <c r="AM914" i="14"/>
  <c r="AK935" i="14"/>
  <c r="AW935" i="14" s="1"/>
  <c r="AK997" i="14"/>
  <c r="AW997" i="14" s="1"/>
  <c r="AS999" i="14"/>
  <c r="AR999" i="14"/>
  <c r="AV999" i="14" s="1"/>
  <c r="AN1011" i="14"/>
  <c r="AJ1007" i="14"/>
  <c r="AI1012" i="14"/>
  <c r="AJ1043" i="14"/>
  <c r="AM1058" i="14"/>
  <c r="AL1074" i="14"/>
  <c r="AS1121" i="14"/>
  <c r="AK914" i="14"/>
  <c r="AW914" i="14" s="1"/>
  <c r="AM1074" i="14"/>
  <c r="AI904" i="14"/>
  <c r="AJ904" i="14"/>
  <c r="AO904" i="14"/>
  <c r="AM999" i="14"/>
  <c r="AM997" i="14"/>
  <c r="AM1012" i="14"/>
  <c r="AO1012" i="14"/>
  <c r="AN1012" i="14"/>
  <c r="AQ1074" i="14"/>
  <c r="AX1074" i="14" s="1"/>
  <c r="AN1074" i="14"/>
  <c r="AM1090" i="14"/>
  <c r="AI1090" i="14"/>
  <c r="AP1121" i="14"/>
  <c r="AY1121" i="14" s="1"/>
  <c r="AL889" i="14"/>
  <c r="AQ889" i="14"/>
  <c r="AX889" i="14" s="1"/>
  <c r="AL914" i="14"/>
  <c r="AP930" i="14"/>
  <c r="AY930" i="14" s="1"/>
  <c r="AQ904" i="14"/>
  <c r="AP904" i="14"/>
  <c r="AY904" i="14" s="1"/>
  <c r="AM904" i="14"/>
  <c r="AN891" i="14"/>
  <c r="AK919" i="14"/>
  <c r="AW919" i="14" s="1"/>
  <c r="AP1001" i="14"/>
  <c r="AY1001" i="14" s="1"/>
  <c r="AR1001" i="14"/>
  <c r="AV1001" i="14" s="1"/>
  <c r="AJ1001" i="14"/>
  <c r="BA20" i="14"/>
  <c r="AO821" i="14"/>
  <c r="AL821" i="14"/>
  <c r="AJ991" i="14"/>
  <c r="AM991" i="14"/>
  <c r="AO991" i="14"/>
  <c r="AQ991" i="14"/>
  <c r="AX991" i="14" s="1"/>
  <c r="AL1009" i="14"/>
  <c r="AJ1009" i="14"/>
  <c r="AP6" i="14"/>
  <c r="AY6" i="14" s="1"/>
  <c r="AR26" i="14"/>
  <c r="AP19" i="14"/>
  <c r="AJ19" i="14"/>
  <c r="AV19" i="14" s="1"/>
  <c r="AS861" i="14"/>
  <c r="AQ861" i="14"/>
  <c r="AX861" i="14" s="1"/>
  <c r="AP805" i="14"/>
  <c r="AY805" i="14" s="1"/>
  <c r="AO805" i="14"/>
  <c r="AQ805" i="14"/>
  <c r="AX805" i="14" s="1"/>
  <c r="AR805" i="14"/>
  <c r="AV805" i="14" s="1"/>
  <c r="AP961" i="14"/>
  <c r="AY961" i="14" s="1"/>
  <c r="AK961" i="14"/>
  <c r="AW961" i="14" s="1"/>
  <c r="AL961" i="14"/>
  <c r="AR961" i="14"/>
  <c r="AV961" i="14" s="1"/>
  <c r="AO15" i="14"/>
  <c r="AX15" i="14" s="1"/>
  <c r="AO907" i="14"/>
  <c r="AN954" i="14"/>
  <c r="AP1018" i="14"/>
  <c r="AY1018" i="14" s="1"/>
  <c r="AL1018" i="14"/>
  <c r="AK1018" i="14"/>
  <c r="AW1018" i="14" s="1"/>
  <c r="AM1018" i="14"/>
  <c r="AI1047" i="14"/>
  <c r="AK1047" i="14"/>
  <c r="AW1047" i="14" s="1"/>
  <c r="AQ1047" i="14"/>
  <c r="AR1047" i="14"/>
  <c r="AV1047" i="14" s="1"/>
  <c r="AN1047" i="14"/>
  <c r="AP1047" i="14"/>
  <c r="AY1047" i="14" s="1"/>
  <c r="AO1047" i="14"/>
  <c r="AS1047" i="14"/>
  <c r="AL1047" i="14"/>
  <c r="AJ1047" i="14"/>
  <c r="AK1070" i="14"/>
  <c r="AW1070" i="14" s="1"/>
  <c r="AR1079" i="14"/>
  <c r="AV1079" i="14" s="1"/>
  <c r="AI889" i="14"/>
  <c r="AP798" i="14"/>
  <c r="AY798" i="14" s="1"/>
  <c r="AI798" i="14"/>
  <c r="AL1012" i="14"/>
  <c r="AP1012" i="14"/>
  <c r="AY1012" i="14" s="1"/>
  <c r="AM1047" i="14"/>
  <c r="AL983" i="14"/>
  <c r="AL1020" i="14"/>
  <c r="AM1060" i="14"/>
  <c r="AJ1070" i="14"/>
  <c r="AL1070" i="14"/>
  <c r="AN1060" i="14"/>
  <c r="AL1060" i="14"/>
  <c r="AQ1070" i="14"/>
  <c r="AX1070" i="14" s="1"/>
  <c r="AQ1079" i="14"/>
  <c r="AX1079" i="14" s="1"/>
  <c r="AL1092" i="14"/>
  <c r="AJ1101" i="14"/>
  <c r="AS18" i="14"/>
  <c r="AJ1017" i="14"/>
  <c r="AL930" i="14"/>
  <c r="AN1038" i="14"/>
  <c r="AJ1038" i="14"/>
  <c r="AM889" i="14"/>
  <c r="AS914" i="14"/>
  <c r="AR914" i="14"/>
  <c r="AI1018" i="14"/>
  <c r="AJ798" i="14"/>
  <c r="AK798" i="14"/>
  <c r="AW798" i="14" s="1"/>
  <c r="AQ798" i="14"/>
  <c r="AS936" i="14"/>
  <c r="AJ936" i="14"/>
  <c r="AP936" i="14"/>
  <c r="AY936" i="14" s="1"/>
  <c r="AI983" i="14"/>
  <c r="AS983" i="14"/>
  <c r="AL1013" i="14"/>
  <c r="AM1070" i="14"/>
  <c r="AO1060" i="14"/>
  <c r="AM1072" i="14"/>
  <c r="AP1072" i="14"/>
  <c r="AY1072" i="14" s="1"/>
  <c r="AS1090" i="14"/>
  <c r="AR1101" i="14"/>
  <c r="AV1101" i="14" s="1"/>
  <c r="AL1096" i="14"/>
  <c r="AL1101" i="14"/>
  <c r="AM1038" i="14"/>
  <c r="AO889" i="14"/>
  <c r="AK889" i="14"/>
  <c r="AW889" i="14" s="1"/>
  <c r="AS889" i="14"/>
  <c r="AO798" i="14"/>
  <c r="AS798" i="14"/>
  <c r="AN1018" i="14"/>
  <c r="AO1018" i="14"/>
  <c r="AS984" i="14"/>
  <c r="AJ998" i="14"/>
  <c r="AK1007" i="14"/>
  <c r="AW1007" i="14" s="1"/>
  <c r="AK1009" i="14"/>
  <c r="AW1009" i="14" s="1"/>
  <c r="AM1010" i="14"/>
  <c r="AM1013" i="14"/>
  <c r="AR1007" i="14"/>
  <c r="AV1007" i="14" s="1"/>
  <c r="AP1013" i="14"/>
  <c r="AY1013" i="14" s="1"/>
  <c r="AP1020" i="14"/>
  <c r="AY1020" i="14" s="1"/>
  <c r="AN1042" i="14"/>
  <c r="AO1050" i="14"/>
  <c r="AM1050" i="14"/>
  <c r="AR1054" i="14"/>
  <c r="AV1054" i="14" s="1"/>
  <c r="AN1058" i="14"/>
  <c r="AK1058" i="14"/>
  <c r="AW1058" i="14" s="1"/>
  <c r="AR1070" i="14"/>
  <c r="AV1070" i="14" s="1"/>
  <c r="AK1073" i="14"/>
  <c r="AW1073" i="14" s="1"/>
  <c r="AO1086" i="14"/>
  <c r="AM1104" i="14"/>
  <c r="AO1104" i="14"/>
  <c r="AR1086" i="14"/>
  <c r="AV1086" i="14" s="1"/>
  <c r="AK1096" i="14"/>
  <c r="AW1096" i="14" s="1"/>
  <c r="AP1107" i="14"/>
  <c r="AY1107" i="14" s="1"/>
  <c r="AJ1106" i="14"/>
  <c r="AQ1107" i="14"/>
  <c r="AX1107" i="14" s="1"/>
  <c r="AN1107" i="14"/>
  <c r="AI19" i="14"/>
  <c r="AL14" i="14"/>
  <c r="AL33" i="14"/>
  <c r="AK19" i="14"/>
  <c r="AQ845" i="14"/>
  <c r="AZ845" i="14" s="1"/>
  <c r="AI865" i="14"/>
  <c r="AK845" i="14"/>
  <c r="AW845" i="14" s="1"/>
  <c r="AS789" i="14"/>
  <c r="AN973" i="14"/>
  <c r="AS817" i="14"/>
  <c r="AR1061" i="14"/>
  <c r="AV1061" i="14" s="1"/>
  <c r="AJ1107" i="14"/>
  <c r="AO1107" i="14"/>
  <c r="AQ19" i="14"/>
  <c r="AU19" i="14" s="1"/>
  <c r="AL845" i="14"/>
  <c r="AP845" i="14"/>
  <c r="AY845" i="14" s="1"/>
  <c r="AJ973" i="14"/>
  <c r="AP809" i="14"/>
  <c r="AY809" i="14" s="1"/>
  <c r="AP969" i="14"/>
  <c r="AY969" i="14" s="1"/>
  <c r="AN789" i="14"/>
  <c r="AN978" i="14"/>
  <c r="AP982" i="14"/>
  <c r="AY982" i="14" s="1"/>
  <c r="AO1020" i="14"/>
  <c r="AQ1013" i="14"/>
  <c r="AX1013" i="14" s="1"/>
  <c r="AK1020" i="14"/>
  <c r="AW1020" i="14" s="1"/>
  <c r="AS1020" i="14"/>
  <c r="AK1054" i="14"/>
  <c r="AW1054" i="14" s="1"/>
  <c r="AI1042" i="14"/>
  <c r="AJ1050" i="14"/>
  <c r="AK1050" i="14"/>
  <c r="AW1050" i="14" s="1"/>
  <c r="AJ1073" i="14"/>
  <c r="AP1096" i="14"/>
  <c r="AY1096" i="14" s="1"/>
  <c r="AP1104" i="14"/>
  <c r="AY1104" i="14" s="1"/>
  <c r="AQ1111" i="14"/>
  <c r="AX1111" i="14" s="1"/>
  <c r="AO1124" i="14"/>
  <c r="AK817" i="14"/>
  <c r="AW817" i="14" s="1"/>
  <c r="AP973" i="14"/>
  <c r="AY973" i="14" s="1"/>
  <c r="AQ1025" i="14"/>
  <c r="AR1025" i="14"/>
  <c r="AV1025" i="14" s="1"/>
  <c r="AI861" i="14"/>
  <c r="AJ961" i="14"/>
  <c r="AJ981" i="14"/>
  <c r="AN994" i="14"/>
  <c r="AQ1015" i="14"/>
  <c r="AX1015" i="14" s="1"/>
  <c r="AJ1020" i="14"/>
  <c r="AM1039" i="14"/>
  <c r="AL1058" i="14"/>
  <c r="AP1065" i="14"/>
  <c r="AY1065" i="14" s="1"/>
  <c r="AQ1072" i="14"/>
  <c r="AX1072" i="14" s="1"/>
  <c r="AO1077" i="14"/>
  <c r="AJ1072" i="14"/>
  <c r="AI1079" i="14"/>
  <c r="AM1102" i="14"/>
  <c r="AR1107" i="14"/>
  <c r="AV1107" i="14" s="1"/>
  <c r="AK1121" i="14"/>
  <c r="AW1121" i="14" s="1"/>
  <c r="AO1074" i="14"/>
  <c r="AI1074" i="14"/>
  <c r="AN863" i="14"/>
  <c r="AS21" i="14"/>
  <c r="AI785" i="14"/>
  <c r="AQ1069" i="14"/>
  <c r="AX1069" i="14" s="1"/>
  <c r="AR1069" i="14"/>
  <c r="AV1069" i="14" s="1"/>
  <c r="AS1079" i="14"/>
  <c r="AK1079" i="14"/>
  <c r="AW1079" i="14" s="1"/>
  <c r="AM1079" i="14"/>
  <c r="AO1097" i="14"/>
  <c r="AI1088" i="14"/>
  <c r="AS1092" i="14"/>
  <c r="AP1116" i="14"/>
  <c r="AY1116" i="14" s="1"/>
  <c r="AI863" i="14"/>
  <c r="AI931" i="14"/>
  <c r="AQ978" i="14"/>
  <c r="AX978" i="14" s="1"/>
  <c r="AR980" i="14"/>
  <c r="AV980" i="14" s="1"/>
  <c r="AL981" i="14"/>
  <c r="AN981" i="14"/>
  <c r="AR991" i="14"/>
  <c r="AV991" i="14" s="1"/>
  <c r="AK999" i="14"/>
  <c r="AW999" i="14" s="1"/>
  <c r="AQ1020" i="14"/>
  <c r="AX1020" i="14" s="1"/>
  <c r="AN1020" i="14"/>
  <c r="AL1003" i="14"/>
  <c r="AI1020" i="14"/>
  <c r="AN1001" i="14"/>
  <c r="AI1032" i="14"/>
  <c r="AS1041" i="14"/>
  <c r="AQ1041" i="14"/>
  <c r="AX1041" i="14" s="1"/>
  <c r="AR1041" i="14"/>
  <c r="AV1041" i="14" s="1"/>
  <c r="AL1079" i="14"/>
  <c r="AP1079" i="14"/>
  <c r="AY1079" i="14" s="1"/>
  <c r="AI879" i="14"/>
  <c r="AP785" i="14"/>
  <c r="AY785" i="14" s="1"/>
  <c r="AR809" i="14"/>
  <c r="AV809" i="14" s="1"/>
  <c r="AO833" i="14"/>
  <c r="AI845" i="14"/>
  <c r="AJ958" i="14"/>
  <c r="AP998" i="14"/>
  <c r="AY998" i="14" s="1"/>
  <c r="AM1032" i="14"/>
  <c r="AM6" i="14"/>
  <c r="AO19" i="14"/>
  <c r="AX19" i="14" s="1"/>
  <c r="AO879" i="14"/>
  <c r="AO974" i="14"/>
  <c r="AJ969" i="14"/>
  <c r="AI969" i="14"/>
  <c r="AO903" i="14"/>
  <c r="AP821" i="14"/>
  <c r="AY821" i="14" s="1"/>
  <c r="AJ982" i="14"/>
  <c r="AP981" i="14"/>
  <c r="AY981" i="14" s="1"/>
  <c r="AQ981" i="14"/>
  <c r="AX981" i="14" s="1"/>
  <c r="AL982" i="14"/>
  <c r="AQ980" i="14"/>
  <c r="AS980" i="14"/>
  <c r="AI997" i="14"/>
  <c r="AR1016" i="14"/>
  <c r="AV1016" i="14" s="1"/>
  <c r="AS1009" i="14"/>
  <c r="AO1007" i="14"/>
  <c r="AN1009" i="14"/>
  <c r="AJ1016" i="14"/>
  <c r="AR1032" i="14"/>
  <c r="AV1032" i="14" s="1"/>
  <c r="AO1054" i="14"/>
  <c r="AP1070" i="14"/>
  <c r="AY1070" i="14" s="1"/>
  <c r="AL1082" i="14"/>
  <c r="AO1072" i="14"/>
  <c r="AR1102" i="14"/>
  <c r="AV1102" i="14" s="1"/>
  <c r="AS1086" i="14"/>
  <c r="AK1086" i="14"/>
  <c r="AW1086" i="14" s="1"/>
  <c r="AQ1106" i="14"/>
  <c r="AX1106" i="14" s="1"/>
  <c r="AP1115" i="14"/>
  <c r="AY1115" i="14" s="1"/>
  <c r="AR1124" i="14"/>
  <c r="AV1124" i="14" s="1"/>
  <c r="AK1124" i="14"/>
  <c r="AW1124" i="14" s="1"/>
  <c r="AN1124" i="14"/>
  <c r="AK1004" i="14"/>
  <c r="AW1004" i="14" s="1"/>
  <c r="AQ1004" i="14"/>
  <c r="AX1004" i="14" s="1"/>
  <c r="AO32" i="14"/>
  <c r="AX32" i="14" s="1"/>
  <c r="AK982" i="14"/>
  <c r="AW982" i="14" s="1"/>
  <c r="AO1009" i="14"/>
  <c r="AN1028" i="14"/>
  <c r="AP1042" i="14"/>
  <c r="AY1042" i="14" s="1"/>
  <c r="AP1048" i="14"/>
  <c r="AY1048" i="14" s="1"/>
  <c r="AO1069" i="14"/>
  <c r="AI1072" i="14"/>
  <c r="AN1098" i="14"/>
  <c r="AM1086" i="14"/>
  <c r="AR1104" i="14"/>
  <c r="AV1104" i="14" s="1"/>
  <c r="AO1116" i="14"/>
  <c r="AI1116" i="14"/>
  <c r="AN1106" i="14"/>
  <c r="AS1116" i="14"/>
  <c r="AP1125" i="14"/>
  <c r="AY1125" i="14" s="1"/>
  <c r="AJ1124" i="14"/>
  <c r="AO958" i="14"/>
  <c r="AI887" i="14"/>
  <c r="AI982" i="14"/>
  <c r="AQ993" i="14"/>
  <c r="AX993" i="14" s="1"/>
  <c r="AR993" i="14"/>
  <c r="AV993" i="14" s="1"/>
  <c r="AI981" i="14"/>
  <c r="AN1015" i="14"/>
  <c r="AI1009" i="14"/>
  <c r="AM1015" i="14"/>
  <c r="AI1028" i="14"/>
  <c r="AQ1037" i="14"/>
  <c r="AX1037" i="14" s="1"/>
  <c r="AP1023" i="14"/>
  <c r="AY1023" i="14" s="1"/>
  <c r="AN1050" i="14"/>
  <c r="AO1070" i="14"/>
  <c r="AI1070" i="14"/>
  <c r="AQ1116" i="14"/>
  <c r="AX1116" i="14" s="1"/>
  <c r="AS838" i="14"/>
  <c r="AR838" i="14"/>
  <c r="AV838" i="14" s="1"/>
  <c r="AO838" i="14"/>
  <c r="AN930" i="14"/>
  <c r="AO930" i="14"/>
  <c r="AM930" i="14"/>
  <c r="AR930" i="14"/>
  <c r="AV930" i="14" s="1"/>
  <c r="AS930" i="14"/>
  <c r="AQ930" i="14"/>
  <c r="AP26" i="14"/>
  <c r="AW26" i="14" s="1"/>
  <c r="AJ995" i="14"/>
  <c r="AL1120" i="14"/>
  <c r="AR30" i="14"/>
  <c r="AI35" i="14"/>
  <c r="AL26" i="14"/>
  <c r="AI32" i="14"/>
  <c r="AJ35" i="14"/>
  <c r="AV35" i="14" s="1"/>
  <c r="AQ14" i="14"/>
  <c r="AU14" i="14" s="1"/>
  <c r="AH35" i="14"/>
  <c r="AP9" i="14"/>
  <c r="AW9" i="14" s="1"/>
  <c r="AI9" i="14"/>
  <c r="AP35" i="14"/>
  <c r="AW35" i="14" s="1"/>
  <c r="AZ17" i="14"/>
  <c r="AI801" i="14"/>
  <c r="AL841" i="14"/>
  <c r="AL849" i="14"/>
  <c r="AK915" i="14"/>
  <c r="AW915" i="14" s="1"/>
  <c r="AI813" i="14"/>
  <c r="AK871" i="14"/>
  <c r="AW871" i="14" s="1"/>
  <c r="AI891" i="14"/>
  <c r="AR797" i="14"/>
  <c r="AV797" i="14" s="1"/>
  <c r="AK863" i="14"/>
  <c r="AW863" i="14" s="1"/>
  <c r="AP863" i="14"/>
  <c r="AY863" i="14" s="1"/>
  <c r="AI915" i="14"/>
  <c r="AJ915" i="14"/>
  <c r="AL793" i="14"/>
  <c r="AK857" i="14"/>
  <c r="AW857" i="14" s="1"/>
  <c r="AI797" i="14"/>
  <c r="AO849" i="14"/>
  <c r="AP811" i="14"/>
  <c r="AY811" i="14" s="1"/>
  <c r="AI793" i="14"/>
  <c r="AI777" i="14"/>
  <c r="AS969" i="14"/>
  <c r="AL857" i="14"/>
  <c r="AO869" i="14"/>
  <c r="AO887" i="14"/>
  <c r="AJ887" i="14"/>
  <c r="AP857" i="14"/>
  <c r="AY857" i="14" s="1"/>
  <c r="AR978" i="14"/>
  <c r="AV978" i="14" s="1"/>
  <c r="AP978" i="14"/>
  <c r="AY978" i="14" s="1"/>
  <c r="AM995" i="14"/>
  <c r="AN984" i="14"/>
  <c r="AP986" i="14"/>
  <c r="AY986" i="14" s="1"/>
  <c r="AO980" i="14"/>
  <c r="AQ982" i="14"/>
  <c r="AX982" i="14" s="1"/>
  <c r="AK980" i="14"/>
  <c r="AW980" i="14" s="1"/>
  <c r="AR985" i="14"/>
  <c r="AV985" i="14" s="1"/>
  <c r="AN986" i="14"/>
  <c r="AL1011" i="14"/>
  <c r="AJ1015" i="14"/>
  <c r="AQ1001" i="14"/>
  <c r="AX1001" i="14" s="1"/>
  <c r="AJ1006" i="14"/>
  <c r="AP1019" i="14"/>
  <c r="AY1019" i="14" s="1"/>
  <c r="AL1016" i="14"/>
  <c r="AI1007" i="14"/>
  <c r="AO1001" i="14"/>
  <c r="AP1009" i="14"/>
  <c r="AY1009" i="14" s="1"/>
  <c r="AQ1019" i="14"/>
  <c r="AX1019" i="14" s="1"/>
  <c r="AN1019" i="14"/>
  <c r="AP1039" i="14"/>
  <c r="AY1039" i="14" s="1"/>
  <c r="AN1039" i="14"/>
  <c r="AQ1032" i="14"/>
  <c r="AR1039" i="14"/>
  <c r="AV1039" i="14" s="1"/>
  <c r="AK1039" i="14"/>
  <c r="AW1039" i="14" s="1"/>
  <c r="AL1052" i="14"/>
  <c r="AM1042" i="14"/>
  <c r="AL1048" i="14"/>
  <c r="AS1069" i="14"/>
  <c r="AK1067" i="14"/>
  <c r="AW1067" i="14" s="1"/>
  <c r="AR1064" i="14"/>
  <c r="AV1064" i="14" s="1"/>
  <c r="AJ1067" i="14"/>
  <c r="AS1077" i="14"/>
  <c r="AQ1077" i="14"/>
  <c r="AX1077" i="14" s="1"/>
  <c r="AI1102" i="14"/>
  <c r="AL1105" i="14"/>
  <c r="AN1097" i="14"/>
  <c r="AN1088" i="14"/>
  <c r="AS1096" i="14"/>
  <c r="AL1104" i="14"/>
  <c r="AO1106" i="14"/>
  <c r="AP1114" i="14"/>
  <c r="AY1114" i="14" s="1"/>
  <c r="AS1106" i="14"/>
  <c r="AK1111" i="14"/>
  <c r="AW1111" i="14" s="1"/>
  <c r="AJ1117" i="14"/>
  <c r="AR1106" i="14"/>
  <c r="AV1106" i="14" s="1"/>
  <c r="AJ1111" i="14"/>
  <c r="AN1108" i="14"/>
  <c r="AQ1124" i="14"/>
  <c r="AL1121" i="14"/>
  <c r="AN1120" i="14"/>
  <c r="AJ1125" i="14"/>
  <c r="AP1124" i="14"/>
  <c r="AY1124" i="14" s="1"/>
  <c r="AM1121" i="14"/>
  <c r="AQ1060" i="14"/>
  <c r="AR1060" i="14"/>
  <c r="AV1060" i="14" s="1"/>
  <c r="AO1101" i="14"/>
  <c r="AK1101" i="14"/>
  <c r="AW1101" i="14" s="1"/>
  <c r="AP1101" i="14"/>
  <c r="AY1101" i="14" s="1"/>
  <c r="AI1101" i="14"/>
  <c r="AS1101" i="14"/>
  <c r="AO9" i="14"/>
  <c r="AX9" i="14" s="1"/>
  <c r="AO801" i="14"/>
  <c r="AL1002" i="14"/>
  <c r="AR1049" i="14"/>
  <c r="AV1049" i="14" s="1"/>
  <c r="AS1099" i="14"/>
  <c r="AH32" i="14"/>
  <c r="AQ23" i="14"/>
  <c r="AU23" i="14" s="1"/>
  <c r="AH6" i="14"/>
  <c r="AM23" i="14"/>
  <c r="AM9" i="14"/>
  <c r="AQ797" i="14"/>
  <c r="AP801" i="14"/>
  <c r="AY801" i="14" s="1"/>
  <c r="AP813" i="14"/>
  <c r="AY813" i="14" s="1"/>
  <c r="AJ871" i="14"/>
  <c r="AO895" i="14"/>
  <c r="AS777" i="14"/>
  <c r="AM868" i="14"/>
  <c r="AN829" i="14"/>
  <c r="AO891" i="14"/>
  <c r="AK841" i="14"/>
  <c r="AW841" i="14" s="1"/>
  <c r="AK849" i="14"/>
  <c r="AW849" i="14" s="1"/>
  <c r="AJ841" i="14"/>
  <c r="AO915" i="14"/>
  <c r="AN919" i="14"/>
  <c r="AL868" i="14"/>
  <c r="AP797" i="14"/>
  <c r="AY797" i="14" s="1"/>
  <c r="AP777" i="14"/>
  <c r="AY777" i="14" s="1"/>
  <c r="AI821" i="14"/>
  <c r="AJ978" i="14"/>
  <c r="AI978" i="14"/>
  <c r="AI980" i="14"/>
  <c r="AI986" i="14"/>
  <c r="AS993" i="14"/>
  <c r="AL980" i="14"/>
  <c r="AQ985" i="14"/>
  <c r="AX985" i="14" s="1"/>
  <c r="AK984" i="14"/>
  <c r="AW984" i="14" s="1"/>
  <c r="AS982" i="14"/>
  <c r="AI993" i="14"/>
  <c r="AP984" i="14"/>
  <c r="AY984" i="14" s="1"/>
  <c r="AO995" i="14"/>
  <c r="AN982" i="14"/>
  <c r="AK993" i="14"/>
  <c r="AW993" i="14" s="1"/>
  <c r="AM1002" i="14"/>
  <c r="AS1011" i="14"/>
  <c r="AS1015" i="14"/>
  <c r="AK1001" i="14"/>
  <c r="AW1001" i="14" s="1"/>
  <c r="AP1011" i="14"/>
  <c r="AY1011" i="14" s="1"/>
  <c r="AS1002" i="14"/>
  <c r="AP1010" i="14"/>
  <c r="AY1010" i="14" s="1"/>
  <c r="AI1010" i="14"/>
  <c r="AK1011" i="14"/>
  <c r="AW1011" i="14" s="1"/>
  <c r="AI1001" i="14"/>
  <c r="AQ1009" i="14"/>
  <c r="AX1009" i="14" s="1"/>
  <c r="AI1023" i="14"/>
  <c r="AI1037" i="14"/>
  <c r="AL1039" i="14"/>
  <c r="AL1023" i="14"/>
  <c r="AL1043" i="14"/>
  <c r="AO1052" i="14"/>
  <c r="AN1043" i="14"/>
  <c r="AN1041" i="14"/>
  <c r="AK1043" i="14"/>
  <c r="AW1043" i="14" s="1"/>
  <c r="AS1052" i="14"/>
  <c r="AQ1048" i="14"/>
  <c r="AX1048" i="14" s="1"/>
  <c r="AJ1049" i="14"/>
  <c r="AJ1065" i="14"/>
  <c r="AM1064" i="14"/>
  <c r="AO1083" i="14"/>
  <c r="AL1073" i="14"/>
  <c r="AS1073" i="14"/>
  <c r="AP1077" i="14"/>
  <c r="AY1077" i="14" s="1"/>
  <c r="AN1079" i="14"/>
  <c r="AI1105" i="14"/>
  <c r="AQ1097" i="14"/>
  <c r="AX1097" i="14" s="1"/>
  <c r="AR1098" i="14"/>
  <c r="AV1098" i="14" s="1"/>
  <c r="AJ1105" i="14"/>
  <c r="AN1086" i="14"/>
  <c r="AP1092" i="14"/>
  <c r="AY1092" i="14" s="1"/>
  <c r="AS1108" i="14"/>
  <c r="AM1106" i="14"/>
  <c r="AM1111" i="14"/>
  <c r="AO1114" i="14"/>
  <c r="AP1111" i="14"/>
  <c r="AY1111" i="14" s="1"/>
  <c r="AP1106" i="14"/>
  <c r="AY1106" i="14" s="1"/>
  <c r="AI1125" i="14"/>
  <c r="AK1119" i="14"/>
  <c r="AW1119" i="14" s="1"/>
  <c r="AQ1121" i="14"/>
  <c r="AX1121" i="14" s="1"/>
  <c r="AM1124" i="14"/>
  <c r="AS1124" i="14"/>
  <c r="AP1119" i="14"/>
  <c r="AY1119" i="14" s="1"/>
  <c r="AI1124" i="14"/>
  <c r="AI1121" i="14"/>
  <c r="AF43" i="14"/>
  <c r="AR43" i="14" s="1"/>
  <c r="AN859" i="14"/>
  <c r="AK859" i="14"/>
  <c r="AW859" i="14" s="1"/>
  <c r="AS859" i="14"/>
  <c r="AQ859" i="14"/>
  <c r="AM859" i="14"/>
  <c r="AO859" i="14"/>
  <c r="AK1060" i="14"/>
  <c r="AW1060" i="14" s="1"/>
  <c r="AN1101" i="14"/>
  <c r="AK995" i="14"/>
  <c r="AW995" i="14" s="1"/>
  <c r="AQ1064" i="14"/>
  <c r="AX1064" i="14" s="1"/>
  <c r="AJ1114" i="14"/>
  <c r="AI811" i="14"/>
  <c r="AO811" i="14"/>
  <c r="AK811" i="14"/>
  <c r="AW811" i="14" s="1"/>
  <c r="AQ811" i="14"/>
  <c r="AM811" i="14"/>
  <c r="AR811" i="14"/>
  <c r="AV811" i="14" s="1"/>
  <c r="AN811" i="14"/>
  <c r="AH9" i="14"/>
  <c r="BB13" i="14"/>
  <c r="AS20" i="14"/>
  <c r="AL35" i="14"/>
  <c r="AN26" i="14"/>
  <c r="AK26" i="14"/>
  <c r="AM32" i="14"/>
  <c r="AL23" i="14"/>
  <c r="AS8" i="14"/>
  <c r="BB8" i="14"/>
  <c r="AK797" i="14"/>
  <c r="AW797" i="14" s="1"/>
  <c r="AJ811" i="14"/>
  <c r="AM829" i="14"/>
  <c r="AJ829" i="14"/>
  <c r="AM777" i="14"/>
  <c r="AR868" i="14"/>
  <c r="AV868" i="14" s="1"/>
  <c r="AL915" i="14"/>
  <c r="AP841" i="14"/>
  <c r="AY841" i="14" s="1"/>
  <c r="AP849" i="14"/>
  <c r="AY849" i="14" s="1"/>
  <c r="AJ857" i="14"/>
  <c r="AS793" i="14"/>
  <c r="AQ868" i="14"/>
  <c r="AX868" i="14" s="1"/>
  <c r="AJ777" i="14"/>
  <c r="AN797" i="14"/>
  <c r="AO845" i="14"/>
  <c r="AL829" i="14"/>
  <c r="AP868" i="14"/>
  <c r="AY868" i="14" s="1"/>
  <c r="AS829" i="14"/>
  <c r="AS857" i="14"/>
  <c r="AS811" i="14"/>
  <c r="AR979" i="14"/>
  <c r="AV979" i="14" s="1"/>
  <c r="AO984" i="14"/>
  <c r="AR995" i="14"/>
  <c r="AV995" i="14" s="1"/>
  <c r="AI995" i="14"/>
  <c r="AJ984" i="14"/>
  <c r="AQ984" i="14"/>
  <c r="AX984" i="14" s="1"/>
  <c r="AR984" i="14"/>
  <c r="AV984" i="14" s="1"/>
  <c r="AR1002" i="14"/>
  <c r="AV1002" i="14" s="1"/>
  <c r="AL1019" i="14"/>
  <c r="AI1002" i="14"/>
  <c r="AK1019" i="14"/>
  <c r="AW1019" i="14" s="1"/>
  <c r="AN1002" i="14"/>
  <c r="AM1019" i="14"/>
  <c r="AL1010" i="14"/>
  <c r="AR1010" i="14"/>
  <c r="AV1010" i="14" s="1"/>
  <c r="AI1022" i="14"/>
  <c r="AS1039" i="14"/>
  <c r="AQ1043" i="14"/>
  <c r="AX1043" i="14" s="1"/>
  <c r="AI1052" i="14"/>
  <c r="AP1043" i="14"/>
  <c r="AY1043" i="14" s="1"/>
  <c r="AO1043" i="14"/>
  <c r="AK1041" i="14"/>
  <c r="AW1041" i="14" s="1"/>
  <c r="AQ1065" i="14"/>
  <c r="AX1065" i="14" s="1"/>
  <c r="AS1065" i="14"/>
  <c r="AI1065" i="14"/>
  <c r="AQ1073" i="14"/>
  <c r="AX1073" i="14" s="1"/>
  <c r="AO1073" i="14"/>
  <c r="AJ1097" i="14"/>
  <c r="AO1099" i="14"/>
  <c r="AM1096" i="14"/>
  <c r="AQ1096" i="14"/>
  <c r="AX1096" i="14" s="1"/>
  <c r="AL1111" i="14"/>
  <c r="AM1108" i="14"/>
  <c r="AI1114" i="14"/>
  <c r="AK1106" i="14"/>
  <c r="AW1106" i="14" s="1"/>
  <c r="AI1108" i="14"/>
  <c r="AR1111" i="14"/>
  <c r="AV1111" i="14" s="1"/>
  <c r="AN1111" i="14"/>
  <c r="AI1106" i="14"/>
  <c r="AI1111" i="14"/>
  <c r="AS1119" i="14"/>
  <c r="AM1021" i="14"/>
  <c r="AP1021" i="14"/>
  <c r="AY1021" i="14" s="1"/>
  <c r="AR1021" i="14"/>
  <c r="AV1021" i="14" s="1"/>
  <c r="AS1021" i="14"/>
  <c r="AJ1021" i="14"/>
  <c r="AK1021" i="14"/>
  <c r="AW1021" i="14" s="1"/>
  <c r="AN1021" i="14"/>
  <c r="AQ1021" i="14"/>
  <c r="AI1021" i="14"/>
  <c r="AO1021" i="14"/>
  <c r="AI43" i="14"/>
  <c r="AR1085" i="14"/>
  <c r="AV1085" i="14" s="1"/>
  <c r="AP1085" i="14"/>
  <c r="AY1085" i="14" s="1"/>
  <c r="AJ971" i="14"/>
  <c r="AS971" i="14"/>
  <c r="AP971" i="14"/>
  <c r="AY971" i="14" s="1"/>
  <c r="AI971" i="14"/>
  <c r="AN971" i="14"/>
  <c r="AQ971" i="14"/>
  <c r="AK971" i="14"/>
  <c r="AW971" i="14" s="1"/>
  <c r="AO971" i="14"/>
  <c r="AM971" i="14"/>
  <c r="AR971" i="14"/>
  <c r="AV971" i="14" s="1"/>
  <c r="AL971" i="14"/>
  <c r="AM983" i="14"/>
  <c r="AQ983" i="14"/>
  <c r="AX983" i="14" s="1"/>
  <c r="AJ983" i="14"/>
  <c r="AR859" i="14"/>
  <c r="AV859" i="14" s="1"/>
  <c r="AS1120" i="14"/>
  <c r="AK1120" i="14"/>
  <c r="AW1120" i="14" s="1"/>
  <c r="AO1120" i="14"/>
  <c r="AS1125" i="14"/>
  <c r="AI1119" i="14"/>
  <c r="AK1125" i="14"/>
  <c r="AW1125" i="14" s="1"/>
  <c r="AQ1119" i="14"/>
  <c r="AP1120" i="14"/>
  <c r="AY1120" i="14" s="1"/>
  <c r="AJ1119" i="14"/>
  <c r="AQ1120" i="14"/>
  <c r="AM1125" i="14"/>
  <c r="AM1120" i="14"/>
  <c r="AN1125" i="14"/>
  <c r="AL1125" i="14"/>
  <c r="AO1125" i="14"/>
  <c r="AJ1120" i="14"/>
  <c r="AO1119" i="14"/>
  <c r="AR1119" i="14"/>
  <c r="AV1119" i="14" s="1"/>
  <c r="AR1120" i="14"/>
  <c r="AV1120" i="14" s="1"/>
  <c r="AN1119" i="14"/>
  <c r="AQ1125" i="14"/>
  <c r="AM1119" i="14"/>
  <c r="AJ1121" i="14"/>
  <c r="AN1121" i="14"/>
  <c r="AR1121" i="14"/>
  <c r="AV1121" i="14" s="1"/>
  <c r="AR1115" i="14"/>
  <c r="AV1115" i="14" s="1"/>
  <c r="AK1112" i="14"/>
  <c r="AW1112" i="14" s="1"/>
  <c r="AN1117" i="14"/>
  <c r="AP1117" i="14"/>
  <c r="AY1117" i="14" s="1"/>
  <c r="AJ1112" i="14"/>
  <c r="AN1116" i="14"/>
  <c r="AJ1116" i="14"/>
  <c r="AL1108" i="14"/>
  <c r="AM1115" i="14"/>
  <c r="AL1114" i="14"/>
  <c r="AL1116" i="14"/>
  <c r="AO1108" i="14"/>
  <c r="AL1112" i="14"/>
  <c r="AS1107" i="14"/>
  <c r="AL1117" i="14"/>
  <c r="AQ1115" i="14"/>
  <c r="AQ1117" i="14"/>
  <c r="AN1114" i="14"/>
  <c r="AP1112" i="14"/>
  <c r="AY1112" i="14" s="1"/>
  <c r="AI1117" i="14"/>
  <c r="AJ1115" i="14"/>
  <c r="AM1112" i="14"/>
  <c r="AQ1108" i="14"/>
  <c r="AI1107" i="14"/>
  <c r="AM1114" i="14"/>
  <c r="AO1112" i="14"/>
  <c r="AK1117" i="14"/>
  <c r="AW1117" i="14" s="1"/>
  <c r="AR1108" i="14"/>
  <c r="AV1108" i="14" s="1"/>
  <c r="AL1115" i="14"/>
  <c r="AK1108" i="14"/>
  <c r="AW1108" i="14" s="1"/>
  <c r="AN1115" i="14"/>
  <c r="AQ1114" i="14"/>
  <c r="AS1111" i="14"/>
  <c r="AR1112" i="14"/>
  <c r="AV1112" i="14" s="1"/>
  <c r="AN1112" i="14"/>
  <c r="AK1114" i="14"/>
  <c r="AW1114" i="14" s="1"/>
  <c r="AK1115" i="14"/>
  <c r="AW1115" i="14" s="1"/>
  <c r="AR1117" i="14"/>
  <c r="AV1117" i="14" s="1"/>
  <c r="AS1117" i="14"/>
  <c r="AI1115" i="14"/>
  <c r="AR1114" i="14"/>
  <c r="AV1114" i="14" s="1"/>
  <c r="AQ1112" i="14"/>
  <c r="AM1117" i="14"/>
  <c r="AO1115" i="14"/>
  <c r="AL1107" i="14"/>
  <c r="AK1116" i="14"/>
  <c r="AW1116" i="14" s="1"/>
  <c r="AP1108" i="14"/>
  <c r="AY1108" i="14" s="1"/>
  <c r="AM1107" i="14"/>
  <c r="AI1112" i="14"/>
  <c r="AR1116" i="14"/>
  <c r="AV1116" i="14" s="1"/>
  <c r="AX1105" i="14"/>
  <c r="AR1088" i="14"/>
  <c r="AV1088" i="14" s="1"/>
  <c r="AJ1088" i="14"/>
  <c r="AS1097" i="14"/>
  <c r="AK1092" i="14"/>
  <c r="AW1092" i="14" s="1"/>
  <c r="AM1099" i="14"/>
  <c r="AP1098" i="14"/>
  <c r="AY1098" i="14" s="1"/>
  <c r="AS1088" i="14"/>
  <c r="AL1098" i="14"/>
  <c r="AM1097" i="14"/>
  <c r="AO1098" i="14"/>
  <c r="AX1088" i="14"/>
  <c r="AI1098" i="14"/>
  <c r="AK1102" i="14"/>
  <c r="AW1102" i="14" s="1"/>
  <c r="AS1102" i="14"/>
  <c r="AO1102" i="14"/>
  <c r="AI1092" i="14"/>
  <c r="AN1092" i="14"/>
  <c r="AI1099" i="14"/>
  <c r="AP1105" i="14"/>
  <c r="AY1105" i="14" s="1"/>
  <c r="AN1105" i="14"/>
  <c r="AP1090" i="14"/>
  <c r="AY1090" i="14" s="1"/>
  <c r="AR1090" i="14"/>
  <c r="AV1090" i="14" s="1"/>
  <c r="AJ1090" i="14"/>
  <c r="AL1090" i="14"/>
  <c r="AJ1098" i="14"/>
  <c r="AP1088" i="14"/>
  <c r="AY1088" i="14" s="1"/>
  <c r="AI1097" i="14"/>
  <c r="AQ1102" i="14"/>
  <c r="AM1092" i="14"/>
  <c r="AK1088" i="14"/>
  <c r="AW1088" i="14" s="1"/>
  <c r="AM1105" i="14"/>
  <c r="AN1090" i="14"/>
  <c r="AO1105" i="14"/>
  <c r="AQ1098" i="14"/>
  <c r="AR1097" i="14"/>
  <c r="AV1097" i="14" s="1"/>
  <c r="AO1092" i="14"/>
  <c r="AL1099" i="14"/>
  <c r="AS1104" i="14"/>
  <c r="AQ1104" i="14"/>
  <c r="AK1104" i="14"/>
  <c r="AW1104" i="14" s="1"/>
  <c r="AR1092" i="14"/>
  <c r="AV1092" i="14" s="1"/>
  <c r="AK1105" i="14"/>
  <c r="AW1105" i="14" s="1"/>
  <c r="AK1097" i="14"/>
  <c r="AW1097" i="14" s="1"/>
  <c r="AR1096" i="14"/>
  <c r="AV1096" i="14" s="1"/>
  <c r="AJ1096" i="14"/>
  <c r="AN1096" i="14"/>
  <c r="AR1105" i="14"/>
  <c r="AV1105" i="14" s="1"/>
  <c r="AR1099" i="14"/>
  <c r="AV1099" i="14" s="1"/>
  <c r="AN1099" i="14"/>
  <c r="AJ1099" i="14"/>
  <c r="AS1105" i="14"/>
  <c r="AK1099" i="14"/>
  <c r="AW1099" i="14" s="1"/>
  <c r="AQ1090" i="14"/>
  <c r="AM1098" i="14"/>
  <c r="AN1102" i="14"/>
  <c r="AP1097" i="14"/>
  <c r="AY1097" i="14" s="1"/>
  <c r="AM1088" i="14"/>
  <c r="AP1102" i="14"/>
  <c r="AY1102" i="14" s="1"/>
  <c r="AL1088" i="14"/>
  <c r="AL1102" i="14"/>
  <c r="AQ1092" i="14"/>
  <c r="AL1086" i="14"/>
  <c r="AJ1086" i="14"/>
  <c r="AP1086" i="14"/>
  <c r="AY1086" i="14" s="1"/>
  <c r="AQ1099" i="14"/>
  <c r="AO1088" i="14"/>
  <c r="AJ1104" i="14"/>
  <c r="AO1090" i="14"/>
  <c r="AK1098" i="14"/>
  <c r="AW1098" i="14" s="1"/>
  <c r="AI1096" i="14"/>
  <c r="AO1076" i="14"/>
  <c r="AS1076" i="14"/>
  <c r="AP1076" i="14"/>
  <c r="AY1076" i="14" s="1"/>
  <c r="AL1076" i="14"/>
  <c r="AP1083" i="14"/>
  <c r="AY1083" i="14" s="1"/>
  <c r="AR1083" i="14"/>
  <c r="AV1083" i="14" s="1"/>
  <c r="AL1083" i="14"/>
  <c r="AJ1076" i="14"/>
  <c r="AM1083" i="14"/>
  <c r="AI1077" i="14"/>
  <c r="AN1082" i="14"/>
  <c r="AQ1083" i="14"/>
  <c r="AK1077" i="14"/>
  <c r="AW1077" i="14" s="1"/>
  <c r="AM1076" i="14"/>
  <c r="AS1083" i="14"/>
  <c r="AK1083" i="14"/>
  <c r="AW1083" i="14" s="1"/>
  <c r="AM1071" i="14"/>
  <c r="AQ1076" i="14"/>
  <c r="AO1071" i="14"/>
  <c r="AK1082" i="14"/>
  <c r="AW1082" i="14" s="1"/>
  <c r="AR1071" i="14"/>
  <c r="AV1071" i="14" s="1"/>
  <c r="AL1071" i="14"/>
  <c r="AN1071" i="14"/>
  <c r="AJ1071" i="14"/>
  <c r="AP1071" i="14"/>
  <c r="AY1071" i="14" s="1"/>
  <c r="AR1077" i="14"/>
  <c r="AV1077" i="14" s="1"/>
  <c r="AN1077" i="14"/>
  <c r="AR1076" i="14"/>
  <c r="AV1076" i="14" s="1"/>
  <c r="AN1076" i="14"/>
  <c r="AK1076" i="14"/>
  <c r="AW1076" i="14" s="1"/>
  <c r="AJ1077" i="14"/>
  <c r="AR1073" i="14"/>
  <c r="AV1073" i="14" s="1"/>
  <c r="AN1073" i="14"/>
  <c r="AR1082" i="14"/>
  <c r="AV1082" i="14" s="1"/>
  <c r="AI1076" i="14"/>
  <c r="AO1082" i="14"/>
  <c r="AI1082" i="14"/>
  <c r="AQ1082" i="14"/>
  <c r="AQ1071" i="14"/>
  <c r="AP1073" i="14"/>
  <c r="AY1073" i="14" s="1"/>
  <c r="AP1082" i="14"/>
  <c r="AY1082" i="14" s="1"/>
  <c r="AK1071" i="14"/>
  <c r="AW1071" i="14" s="1"/>
  <c r="AM1073" i="14"/>
  <c r="AJ1082" i="14"/>
  <c r="AN1083" i="14"/>
  <c r="AS1072" i="14"/>
  <c r="AK1072" i="14"/>
  <c r="AW1072" i="14" s="1"/>
  <c r="AI1083" i="14"/>
  <c r="AL1077" i="14"/>
  <c r="AS1082" i="14"/>
  <c r="AI1071" i="14"/>
  <c r="AS1064" i="14"/>
  <c r="AL1064" i="14"/>
  <c r="AO1064" i="14"/>
  <c r="AP1062" i="14"/>
  <c r="AY1062" i="14" s="1"/>
  <c r="AP1069" i="14"/>
  <c r="AY1069" i="14" s="1"/>
  <c r="AL1069" i="14"/>
  <c r="AR1065" i="14"/>
  <c r="AV1065" i="14" s="1"/>
  <c r="AL1065" i="14"/>
  <c r="AN1069" i="14"/>
  <c r="AK1069" i="14"/>
  <c r="AW1069" i="14" s="1"/>
  <c r="AN1064" i="14"/>
  <c r="AJ1064" i="14"/>
  <c r="AK1064" i="14"/>
  <c r="AW1064" i="14" s="1"/>
  <c r="AP1064" i="14"/>
  <c r="AY1064" i="14" s="1"/>
  <c r="AJ1062" i="14"/>
  <c r="AK1062" i="14"/>
  <c r="AW1062" i="14" s="1"/>
  <c r="AR1062" i="14"/>
  <c r="AV1062" i="14" s="1"/>
  <c r="AS1062" i="14"/>
  <c r="AN1062" i="14"/>
  <c r="AN1061" i="14"/>
  <c r="AS1061" i="14"/>
  <c r="AL1061" i="14"/>
  <c r="AO1061" i="14"/>
  <c r="AP1061" i="14"/>
  <c r="AY1061" i="14" s="1"/>
  <c r="AO1062" i="14"/>
  <c r="AM1067" i="14"/>
  <c r="AR1067" i="14"/>
  <c r="AV1067" i="14" s="1"/>
  <c r="AL1067" i="14"/>
  <c r="AI1067" i="14"/>
  <c r="AN1067" i="14"/>
  <c r="AL1062" i="14"/>
  <c r="AJ1069" i="14"/>
  <c r="AN1065" i="14"/>
  <c r="AM1062" i="14"/>
  <c r="AQ1061" i="14"/>
  <c r="AQ1067" i="14"/>
  <c r="AJ1061" i="14"/>
  <c r="AK1065" i="14"/>
  <c r="AW1065" i="14" s="1"/>
  <c r="AM1061" i="14"/>
  <c r="AS1067" i="14"/>
  <c r="AM1069" i="14"/>
  <c r="AM1065" i="14"/>
  <c r="AQ1062" i="14"/>
  <c r="AS1070" i="14"/>
  <c r="AI1061" i="14"/>
  <c r="AX1044" i="14"/>
  <c r="AX1046" i="14"/>
  <c r="AP1046" i="14"/>
  <c r="AY1046" i="14" s="1"/>
  <c r="AL1046" i="14"/>
  <c r="AS1046" i="14"/>
  <c r="AN1052" i="14"/>
  <c r="AR1052" i="14"/>
  <c r="AV1052" i="14" s="1"/>
  <c r="AO1048" i="14"/>
  <c r="AN1048" i="14"/>
  <c r="AQ1049" i="14"/>
  <c r="AJ1045" i="14"/>
  <c r="AR1042" i="14"/>
  <c r="AV1042" i="14" s="1"/>
  <c r="AP1052" i="14"/>
  <c r="AY1052" i="14" s="1"/>
  <c r="AI1043" i="14"/>
  <c r="AM1054" i="14"/>
  <c r="AN1046" i="14"/>
  <c r="AQ1050" i="14"/>
  <c r="AM1048" i="14"/>
  <c r="AR1046" i="14"/>
  <c r="AV1046" i="14" s="1"/>
  <c r="AP1049" i="14"/>
  <c r="AY1049" i="14" s="1"/>
  <c r="AR1043" i="14"/>
  <c r="AV1043" i="14" s="1"/>
  <c r="AM1045" i="14"/>
  <c r="AI1045" i="14"/>
  <c r="AL1045" i="14"/>
  <c r="AS1045" i="14"/>
  <c r="AL1054" i="14"/>
  <c r="AS1042" i="14"/>
  <c r="AO1042" i="14"/>
  <c r="AI1048" i="14"/>
  <c r="AN1054" i="14"/>
  <c r="AK1042" i="14"/>
  <c r="AW1042" i="14" s="1"/>
  <c r="AM1046" i="14"/>
  <c r="AO1045" i="14"/>
  <c r="AJ1046" i="14"/>
  <c r="AK1046" i="14"/>
  <c r="AW1046" i="14" s="1"/>
  <c r="AP1041" i="14"/>
  <c r="AY1041" i="14" s="1"/>
  <c r="AL1041" i="14"/>
  <c r="AJ1041" i="14"/>
  <c r="AJ1042" i="14"/>
  <c r="AQ1042" i="14"/>
  <c r="AJ1054" i="14"/>
  <c r="AS1058" i="14"/>
  <c r="AQ1058" i="14"/>
  <c r="AP1058" i="14"/>
  <c r="AY1058" i="14" s="1"/>
  <c r="AQ1052" i="14"/>
  <c r="AO1041" i="14"/>
  <c r="AM1049" i="14"/>
  <c r="AI1049" i="14"/>
  <c r="AK1049" i="14"/>
  <c r="AW1049" i="14" s="1"/>
  <c r="AK1045" i="14"/>
  <c r="AW1045" i="14" s="1"/>
  <c r="AO1046" i="14"/>
  <c r="AS1054" i="14"/>
  <c r="AQ1045" i="14"/>
  <c r="AL1049" i="14"/>
  <c r="AS1049" i="14"/>
  <c r="AK1048" i="14"/>
  <c r="AW1048" i="14" s="1"/>
  <c r="AK1052" i="14"/>
  <c r="AW1052" i="14" s="1"/>
  <c r="AP1045" i="14"/>
  <c r="AY1045" i="14" s="1"/>
  <c r="AI1054" i="14"/>
  <c r="AN1045" i="14"/>
  <c r="AI1046" i="14"/>
  <c r="AM1052" i="14"/>
  <c r="AP1050" i="14"/>
  <c r="AY1050" i="14" s="1"/>
  <c r="AL1050" i="14"/>
  <c r="AS1048" i="14"/>
  <c r="AM1041" i="14"/>
  <c r="AO1049" i="14"/>
  <c r="AQ1054" i="14"/>
  <c r="AR1048" i="14"/>
  <c r="AV1048" i="14" s="1"/>
  <c r="AX1024" i="14"/>
  <c r="AK1033" i="14"/>
  <c r="AW1033" i="14" s="1"/>
  <c r="AP1033" i="14"/>
  <c r="AY1033" i="14" s="1"/>
  <c r="AS1024" i="14"/>
  <c r="AM1024" i="14"/>
  <c r="AO1033" i="14"/>
  <c r="AN1023" i="14"/>
  <c r="AQ1023" i="14"/>
  <c r="AN1034" i="14"/>
  <c r="AJ1034" i="14"/>
  <c r="AR1034" i="14"/>
  <c r="AV1034" i="14" s="1"/>
  <c r="AN1033" i="14"/>
  <c r="AK1034" i="14"/>
  <c r="AW1034" i="14" s="1"/>
  <c r="AO1032" i="14"/>
  <c r="AJ1022" i="14"/>
  <c r="AR1023" i="14"/>
  <c r="AV1023" i="14" s="1"/>
  <c r="AM1037" i="14"/>
  <c r="AN1022" i="14"/>
  <c r="AS1032" i="14"/>
  <c r="AM1023" i="14"/>
  <c r="AL1032" i="14"/>
  <c r="AO1039" i="14"/>
  <c r="AO1024" i="14"/>
  <c r="AL1034" i="14"/>
  <c r="AP1032" i="14"/>
  <c r="AY1032" i="14" s="1"/>
  <c r="AP1034" i="14"/>
  <c r="AY1034" i="14" s="1"/>
  <c r="AK1023" i="14"/>
  <c r="AW1023" i="14" s="1"/>
  <c r="AL1028" i="14"/>
  <c r="AJ1028" i="14"/>
  <c r="AN1032" i="14"/>
  <c r="AS1023" i="14"/>
  <c r="AL1022" i="14"/>
  <c r="AR1022" i="14"/>
  <c r="AV1022" i="14" s="1"/>
  <c r="AK1022" i="14"/>
  <c r="AW1022" i="14" s="1"/>
  <c r="AS1033" i="14"/>
  <c r="AQ1033" i="14"/>
  <c r="AM1022" i="14"/>
  <c r="AN1037" i="14"/>
  <c r="AS1034" i="14"/>
  <c r="AJ1023" i="14"/>
  <c r="AI1039" i="14"/>
  <c r="AO1028" i="14"/>
  <c r="AJ1032" i="14"/>
  <c r="AJ1033" i="14"/>
  <c r="AQ1034" i="14"/>
  <c r="AN1024" i="14"/>
  <c r="AR1024" i="14"/>
  <c r="AV1024" i="14" s="1"/>
  <c r="AP1024" i="14"/>
  <c r="AY1024" i="14" s="1"/>
  <c r="AJ1024" i="14"/>
  <c r="AL1024" i="14"/>
  <c r="AL1033" i="14"/>
  <c r="AM1033" i="14"/>
  <c r="AO1022" i="14"/>
  <c r="AO1037" i="14"/>
  <c r="AS1037" i="14"/>
  <c r="AI1024" i="14"/>
  <c r="AO1034" i="14"/>
  <c r="AP1028" i="14"/>
  <c r="AY1028" i="14" s="1"/>
  <c r="AI1033" i="14"/>
  <c r="AP1037" i="14"/>
  <c r="AY1037" i="14" s="1"/>
  <c r="AK1028" i="14"/>
  <c r="AW1028" i="14" s="1"/>
  <c r="AK1037" i="14"/>
  <c r="AW1037" i="14" s="1"/>
  <c r="AS1022" i="14"/>
  <c r="AK1024" i="14"/>
  <c r="AW1024" i="14" s="1"/>
  <c r="AM1034" i="14"/>
  <c r="AS1028" i="14"/>
  <c r="AJ1037" i="14"/>
  <c r="AQ1039" i="14"/>
  <c r="AQ1028" i="14"/>
  <c r="AQ1022" i="14"/>
  <c r="AR1037" i="14"/>
  <c r="AV1037" i="14" s="1"/>
  <c r="AR1028" i="14"/>
  <c r="AV1028" i="14" s="1"/>
  <c r="AX1010" i="14"/>
  <c r="AS1003" i="14"/>
  <c r="AQ1002" i="14"/>
  <c r="AQ1003" i="14"/>
  <c r="AL1015" i="14"/>
  <c r="AP1015" i="14"/>
  <c r="AY1015" i="14" s="1"/>
  <c r="AQ1016" i="14"/>
  <c r="AI1006" i="14"/>
  <c r="AP1002" i="14"/>
  <c r="AY1002" i="14" s="1"/>
  <c r="AP1003" i="14"/>
  <c r="AY1003" i="14" s="1"/>
  <c r="AR1015" i="14"/>
  <c r="AV1015" i="14" s="1"/>
  <c r="AI1019" i="14"/>
  <c r="AN1013" i="14"/>
  <c r="AR1013" i="14"/>
  <c r="AV1013" i="14" s="1"/>
  <c r="AS1007" i="14"/>
  <c r="AK1015" i="14"/>
  <c r="AW1015" i="14" s="1"/>
  <c r="AJ1003" i="14"/>
  <c r="AL1007" i="14"/>
  <c r="AM1001" i="14"/>
  <c r="AO1016" i="14"/>
  <c r="AM1003" i="14"/>
  <c r="AI1016" i="14"/>
  <c r="AO1003" i="14"/>
  <c r="AK1006" i="14"/>
  <c r="AW1006" i="14" s="1"/>
  <c r="AS1006" i="14"/>
  <c r="AJ1002" i="14"/>
  <c r="AQ1011" i="14"/>
  <c r="AR1011" i="14"/>
  <c r="AV1011" i="14" s="1"/>
  <c r="AM1007" i="14"/>
  <c r="AM1009" i="14"/>
  <c r="AR1006" i="14"/>
  <c r="AV1006" i="14" s="1"/>
  <c r="AL1001" i="14"/>
  <c r="AN1003" i="14"/>
  <c r="AS1016" i="14"/>
  <c r="AK1016" i="14"/>
  <c r="AW1016" i="14" s="1"/>
  <c r="AN1016" i="14"/>
  <c r="AO1015" i="14"/>
  <c r="AN1006" i="14"/>
  <c r="AK1010" i="14"/>
  <c r="AW1010" i="14" s="1"/>
  <c r="AO1010" i="14"/>
  <c r="AN1010" i="14"/>
  <c r="AS1010" i="14"/>
  <c r="AJ1010" i="14"/>
  <c r="AO1019" i="14"/>
  <c r="AK1002" i="14"/>
  <c r="AW1002" i="14" s="1"/>
  <c r="AJ1019" i="14"/>
  <c r="AO1013" i="14"/>
  <c r="AM1016" i="14"/>
  <c r="AR1009" i="14"/>
  <c r="AV1009" i="14" s="1"/>
  <c r="AS1001" i="14"/>
  <c r="AO1006" i="14"/>
  <c r="AI1003" i="14"/>
  <c r="AO1011" i="14"/>
  <c r="AS1013" i="14"/>
  <c r="AQ1006" i="14"/>
  <c r="AR990" i="14"/>
  <c r="AV990" i="14" s="1"/>
  <c r="AQ990" i="14"/>
  <c r="AO990" i="14"/>
  <c r="AK990" i="14"/>
  <c r="AW990" i="14" s="1"/>
  <c r="AR989" i="14"/>
  <c r="AV989" i="14" s="1"/>
  <c r="AS992" i="14"/>
  <c r="AO992" i="14"/>
  <c r="AK989" i="14"/>
  <c r="AW989" i="14" s="1"/>
  <c r="AL990" i="14"/>
  <c r="AN993" i="14"/>
  <c r="AL993" i="14"/>
  <c r="AP993" i="14"/>
  <c r="AY993" i="14" s="1"/>
  <c r="AJ993" i="14"/>
  <c r="AL992" i="14"/>
  <c r="AN997" i="14"/>
  <c r="AL997" i="14"/>
  <c r="AP997" i="14"/>
  <c r="AY997" i="14" s="1"/>
  <c r="AR997" i="14"/>
  <c r="AV997" i="14" s="1"/>
  <c r="AJ997" i="14"/>
  <c r="AJ986" i="14"/>
  <c r="AK986" i="14"/>
  <c r="AW986" i="14" s="1"/>
  <c r="AO986" i="14"/>
  <c r="AM986" i="14"/>
  <c r="AR986" i="14"/>
  <c r="AV986" i="14" s="1"/>
  <c r="AS986" i="14"/>
  <c r="AP992" i="14"/>
  <c r="AY992" i="14" s="1"/>
  <c r="AL995" i="14"/>
  <c r="AN995" i="14"/>
  <c r="AN985" i="14"/>
  <c r="AK985" i="14"/>
  <c r="AW985" i="14" s="1"/>
  <c r="AS985" i="14"/>
  <c r="AP985" i="14"/>
  <c r="AY985" i="14" s="1"/>
  <c r="AO985" i="14"/>
  <c r="AJ985" i="14"/>
  <c r="AL985" i="14"/>
  <c r="AS990" i="14"/>
  <c r="AM980" i="14"/>
  <c r="AR981" i="14"/>
  <c r="AV981" i="14" s="1"/>
  <c r="AQ986" i="14"/>
  <c r="AN998" i="14"/>
  <c r="AJ992" i="14"/>
  <c r="AP989" i="14"/>
  <c r="AY989" i="14" s="1"/>
  <c r="AJ990" i="14"/>
  <c r="AS997" i="14"/>
  <c r="AK981" i="14"/>
  <c r="AW981" i="14" s="1"/>
  <c r="AI991" i="14"/>
  <c r="AQ989" i="14"/>
  <c r="AS995" i="14"/>
  <c r="AM981" i="14"/>
  <c r="AQ992" i="14"/>
  <c r="AP980" i="14"/>
  <c r="AY980" i="14" s="1"/>
  <c r="AM990" i="14"/>
  <c r="AP995" i="14"/>
  <c r="AY995" i="14" s="1"/>
  <c r="AR982" i="14"/>
  <c r="AV982" i="14" s="1"/>
  <c r="AJ999" i="14"/>
  <c r="AL999" i="14"/>
  <c r="AN999" i="14"/>
  <c r="AP999" i="14"/>
  <c r="AY999" i="14" s="1"/>
  <c r="AX997" i="14"/>
  <c r="AI990" i="14"/>
  <c r="AO989" i="14"/>
  <c r="AN992" i="14"/>
  <c r="AX995" i="14"/>
  <c r="AO994" i="14"/>
  <c r="AI994" i="14"/>
  <c r="AS994" i="14"/>
  <c r="AQ994" i="14"/>
  <c r="AM994" i="14"/>
  <c r="AK994" i="14"/>
  <c r="AW994" i="14" s="1"/>
  <c r="AP990" i="14"/>
  <c r="AY990" i="14" s="1"/>
  <c r="AR992" i="14"/>
  <c r="AV992" i="14" s="1"/>
  <c r="AO998" i="14"/>
  <c r="AQ998" i="14"/>
  <c r="AS998" i="14"/>
  <c r="AK998" i="14"/>
  <c r="AW998" i="14" s="1"/>
  <c r="AM998" i="14"/>
  <c r="AI998" i="14"/>
  <c r="AS989" i="14"/>
  <c r="AM993" i="14"/>
  <c r="AJ994" i="14"/>
  <c r="AN980" i="14"/>
  <c r="AR998" i="14"/>
  <c r="AV998" i="14" s="1"/>
  <c r="AI989" i="14"/>
  <c r="AS981" i="14"/>
  <c r="AK992" i="14"/>
  <c r="AW992" i="14" s="1"/>
  <c r="AP991" i="14"/>
  <c r="AY991" i="14" s="1"/>
  <c r="AK991" i="14"/>
  <c r="AW991" i="14" s="1"/>
  <c r="AS991" i="14"/>
  <c r="AL991" i="14"/>
  <c r="AN989" i="14"/>
  <c r="AJ989" i="14"/>
  <c r="AL984" i="14"/>
  <c r="AM984" i="14"/>
  <c r="AN990" i="14"/>
  <c r="AR994" i="14"/>
  <c r="AV994" i="14" s="1"/>
  <c r="AI992" i="14"/>
  <c r="AM985" i="14"/>
  <c r="AP994" i="14"/>
  <c r="AY994" i="14" s="1"/>
  <c r="AO979" i="14"/>
  <c r="AK979" i="14"/>
  <c r="AW979" i="14" s="1"/>
  <c r="AQ979" i="14"/>
  <c r="AM978" i="14"/>
  <c r="AP979" i="14"/>
  <c r="AY979" i="14" s="1"/>
  <c r="AJ979" i="14"/>
  <c r="AM979" i="14"/>
  <c r="AN979" i="14"/>
  <c r="AO978" i="14"/>
  <c r="AL978" i="14"/>
  <c r="AI979" i="14"/>
  <c r="AL979" i="14"/>
  <c r="AX919" i="14"/>
  <c r="AI950" i="14"/>
  <c r="AI966" i="14"/>
  <c r="AP966" i="14"/>
  <c r="AY966" i="14" s="1"/>
  <c r="AI911" i="14"/>
  <c r="AO927" i="14"/>
  <c r="AJ927" i="14"/>
  <c r="AP825" i="14"/>
  <c r="AY825" i="14" s="1"/>
  <c r="AJ865" i="14"/>
  <c r="AO875" i="14"/>
  <c r="AL907" i="14"/>
  <c r="AJ907" i="14"/>
  <c r="AP907" i="14"/>
  <c r="AY907" i="14" s="1"/>
  <c r="AI923" i="14"/>
  <c r="AO939" i="14"/>
  <c r="AO962" i="14"/>
  <c r="AN939" i="14"/>
  <c r="AL875" i="14"/>
  <c r="AL950" i="14"/>
  <c r="AI883" i="14"/>
  <c r="AO899" i="14"/>
  <c r="AJ931" i="14"/>
  <c r="AP931" i="14"/>
  <c r="AY931" i="14" s="1"/>
  <c r="AS950" i="14"/>
  <c r="AP865" i="14"/>
  <c r="AY865" i="14" s="1"/>
  <c r="AR871" i="14"/>
  <c r="AV871" i="14" s="1"/>
  <c r="AS813" i="14"/>
  <c r="AM879" i="14"/>
  <c r="AM911" i="14"/>
  <c r="AP895" i="14"/>
  <c r="AY895" i="14" s="1"/>
  <c r="AJ809" i="14"/>
  <c r="AN809" i="14"/>
  <c r="AK809" i="14"/>
  <c r="AW809" i="14" s="1"/>
  <c r="AO809" i="14"/>
  <c r="AM875" i="14"/>
  <c r="AI837" i="14"/>
  <c r="AO841" i="14"/>
  <c r="AI853" i="14"/>
  <c r="AR863" i="14"/>
  <c r="AV863" i="14" s="1"/>
  <c r="AS883" i="14"/>
  <c r="AS915" i="14"/>
  <c r="AJ974" i="14"/>
  <c r="AP974" i="14"/>
  <c r="AY974" i="14" s="1"/>
  <c r="AP958" i="14"/>
  <c r="AY958" i="14" s="1"/>
  <c r="AN899" i="14"/>
  <c r="AQ813" i="14"/>
  <c r="AM871" i="14"/>
  <c r="AP793" i="14"/>
  <c r="AY793" i="14" s="1"/>
  <c r="AQ907" i="14"/>
  <c r="AI954" i="14"/>
  <c r="AI970" i="14"/>
  <c r="AN927" i="14"/>
  <c r="AN931" i="14"/>
  <c r="AI781" i="14"/>
  <c r="AM797" i="14"/>
  <c r="AI817" i="14"/>
  <c r="AM837" i="14"/>
  <c r="AM845" i="14"/>
  <c r="AM853" i="14"/>
  <c r="AN785" i="14"/>
  <c r="AQ863" i="14"/>
  <c r="AQ899" i="14"/>
  <c r="AQ931" i="14"/>
  <c r="AM958" i="14"/>
  <c r="AS974" i="14"/>
  <c r="AP829" i="14"/>
  <c r="AY829" i="14" s="1"/>
  <c r="AS865" i="14"/>
  <c r="AL953" i="14"/>
  <c r="AK895" i="14"/>
  <c r="AW895" i="14" s="1"/>
  <c r="AO868" i="14"/>
  <c r="AS868" i="14"/>
  <c r="AK923" i="14"/>
  <c r="AW923" i="14" s="1"/>
  <c r="AS954" i="14"/>
  <c r="AJ879" i="14"/>
  <c r="AL879" i="14"/>
  <c r="AL939" i="14"/>
  <c r="AS923" i="14"/>
  <c r="AP789" i="14"/>
  <c r="AY789" i="14" s="1"/>
  <c r="AX857" i="14"/>
  <c r="AJ837" i="14"/>
  <c r="AL871" i="14"/>
  <c r="AN875" i="14"/>
  <c r="AI869" i="14"/>
  <c r="AK868" i="14"/>
  <c r="AW868" i="14" s="1"/>
  <c r="AR861" i="14"/>
  <c r="AV861" i="14" s="1"/>
  <c r="AN861" i="14"/>
  <c r="AJ903" i="14"/>
  <c r="AN903" i="14"/>
  <c r="AP903" i="14"/>
  <c r="AY903" i="14" s="1"/>
  <c r="AI919" i="14"/>
  <c r="AO935" i="14"/>
  <c r="AX892" i="14"/>
  <c r="AJ923" i="14"/>
  <c r="AR857" i="14"/>
  <c r="AV857" i="14" s="1"/>
  <c r="AN857" i="14"/>
  <c r="AR849" i="14"/>
  <c r="AV849" i="14" s="1"/>
  <c r="AN869" i="14"/>
  <c r="AM919" i="14"/>
  <c r="AR962" i="14"/>
  <c r="AV962" i="14" s="1"/>
  <c r="AP875" i="14"/>
  <c r="AY875" i="14" s="1"/>
  <c r="AM939" i="14"/>
  <c r="AS962" i="14"/>
  <c r="AI805" i="14"/>
  <c r="AM857" i="14"/>
  <c r="AX842" i="14"/>
  <c r="BC842" i="14" s="1"/>
  <c r="AR907" i="14"/>
  <c r="AV907" i="14" s="1"/>
  <c r="AR939" i="14"/>
  <c r="AV939" i="14" s="1"/>
  <c r="AJ919" i="14"/>
  <c r="AP939" i="14"/>
  <c r="AY939" i="14" s="1"/>
  <c r="AN879" i="14"/>
  <c r="AR801" i="14"/>
  <c r="AV801" i="14" s="1"/>
  <c r="AS801" i="14"/>
  <c r="AO950" i="14"/>
  <c r="AO966" i="14"/>
  <c r="AL865" i="14"/>
  <c r="AI895" i="14"/>
  <c r="AO911" i="14"/>
  <c r="AP891" i="14"/>
  <c r="AY891" i="14" s="1"/>
  <c r="AR891" i="14"/>
  <c r="AV891" i="14" s="1"/>
  <c r="AI907" i="14"/>
  <c r="AO883" i="14"/>
  <c r="AI871" i="14"/>
  <c r="AS879" i="14"/>
  <c r="AS911" i="14"/>
  <c r="AS875" i="14"/>
  <c r="AM785" i="14"/>
  <c r="AI833" i="14"/>
  <c r="AO837" i="14"/>
  <c r="AI849" i="14"/>
  <c r="AP853" i="14"/>
  <c r="AY853" i="14" s="1"/>
  <c r="AM931" i="14"/>
  <c r="AI958" i="14"/>
  <c r="AI974" i="14"/>
  <c r="AN871" i="14"/>
  <c r="AQ911" i="14"/>
  <c r="AM809" i="14"/>
  <c r="AS809" i="14"/>
  <c r="AX806" i="14"/>
  <c r="AO954" i="14"/>
  <c r="AO970" i="14"/>
  <c r="AN966" i="14"/>
  <c r="AP781" i="14"/>
  <c r="AY781" i="14" s="1"/>
  <c r="AO797" i="14"/>
  <c r="AQ785" i="14"/>
  <c r="AP817" i="14"/>
  <c r="AY817" i="14" s="1"/>
  <c r="AS837" i="14"/>
  <c r="AS845" i="14"/>
  <c r="AN801" i="14"/>
  <c r="AO863" i="14"/>
  <c r="AS958" i="14"/>
  <c r="AL813" i="14"/>
  <c r="AQ865" i="14"/>
  <c r="AO829" i="14"/>
  <c r="AR895" i="14"/>
  <c r="AV895" i="14" s="1"/>
  <c r="AO777" i="14"/>
  <c r="AR777" i="14"/>
  <c r="AV777" i="14" s="1"/>
  <c r="AK777" i="14"/>
  <c r="AW777" i="14" s="1"/>
  <c r="AQ809" i="14"/>
  <c r="AN868" i="14"/>
  <c r="AK875" i="14"/>
  <c r="AW875" i="14" s="1"/>
  <c r="AL911" i="14"/>
  <c r="AM907" i="14"/>
  <c r="AR829" i="14"/>
  <c r="AV829" i="14" s="1"/>
  <c r="AS891" i="14"/>
  <c r="AS853" i="14"/>
  <c r="AN887" i="14"/>
  <c r="AR887" i="14"/>
  <c r="AV887" i="14" s="1"/>
  <c r="AI903" i="14"/>
  <c r="AO919" i="14"/>
  <c r="AJ891" i="14"/>
  <c r="AK953" i="14"/>
  <c r="AW953" i="14" s="1"/>
  <c r="AQ953" i="14"/>
  <c r="AK821" i="14"/>
  <c r="AW821" i="14" s="1"/>
  <c r="AJ821" i="14"/>
  <c r="AI857" i="14"/>
  <c r="AS869" i="14"/>
  <c r="AJ845" i="14"/>
  <c r="AS887" i="14"/>
  <c r="AS919" i="14"/>
  <c r="AL958" i="14"/>
  <c r="AN883" i="14"/>
  <c r="AK887" i="14"/>
  <c r="AW887" i="14" s="1"/>
  <c r="AO949" i="14"/>
  <c r="AQ949" i="14"/>
  <c r="AS949" i="14"/>
  <c r="AS939" i="14"/>
  <c r="AK970" i="14"/>
  <c r="AW970" i="14" s="1"/>
  <c r="AM869" i="14"/>
  <c r="AI961" i="14"/>
  <c r="AS961" i="14"/>
  <c r="AM961" i="14"/>
  <c r="AK861" i="14"/>
  <c r="AW861" i="14" s="1"/>
  <c r="AQ887" i="14"/>
  <c r="AQ935" i="14"/>
  <c r="AQ961" i="14"/>
  <c r="AX896" i="14"/>
  <c r="AL966" i="14"/>
  <c r="AK973" i="14"/>
  <c r="AW973" i="14" s="1"/>
  <c r="AJ825" i="14"/>
  <c r="AK825" i="14"/>
  <c r="AW825" i="14" s="1"/>
  <c r="AO825" i="14"/>
  <c r="AJ962" i="14"/>
  <c r="AP962" i="14"/>
  <c r="AY962" i="14" s="1"/>
  <c r="AP899" i="14"/>
  <c r="AY899" i="14" s="1"/>
  <c r="AR899" i="14"/>
  <c r="AV899" i="14" s="1"/>
  <c r="AM966" i="14"/>
  <c r="AO965" i="14"/>
  <c r="AM965" i="14"/>
  <c r="AK965" i="14"/>
  <c r="AW965" i="14" s="1"/>
  <c r="AM813" i="14"/>
  <c r="AM895" i="14"/>
  <c r="AM927" i="14"/>
  <c r="AJ965" i="14"/>
  <c r="AQ801" i="14"/>
  <c r="AS899" i="14"/>
  <c r="AS931" i="14"/>
  <c r="AO865" i="14"/>
  <c r="AJ813" i="14"/>
  <c r="AQ879" i="14"/>
  <c r="AQ927" i="14"/>
  <c r="AO793" i="14"/>
  <c r="AR793" i="14"/>
  <c r="AV793" i="14" s="1"/>
  <c r="AK793" i="14"/>
  <c r="AW793" i="14" s="1"/>
  <c r="AN793" i="14"/>
  <c r="AQ825" i="14"/>
  <c r="AR841" i="14"/>
  <c r="AV841" i="14" s="1"/>
  <c r="AQ875" i="14"/>
  <c r="AQ939" i="14"/>
  <c r="AQ962" i="14"/>
  <c r="AX878" i="14"/>
  <c r="BC878" i="14" s="1"/>
  <c r="AQ965" i="14"/>
  <c r="AL801" i="14"/>
  <c r="AM833" i="14"/>
  <c r="AM841" i="14"/>
  <c r="AM849" i="14"/>
  <c r="AN817" i="14"/>
  <c r="AX862" i="14"/>
  <c r="AK966" i="14"/>
  <c r="AW966" i="14" s="1"/>
  <c r="AQ871" i="14"/>
  <c r="AK911" i="14"/>
  <c r="AW911" i="14" s="1"/>
  <c r="AL825" i="14"/>
  <c r="AS825" i="14"/>
  <c r="AN849" i="14"/>
  <c r="AN813" i="14"/>
  <c r="AN825" i="14"/>
  <c r="AK891" i="14"/>
  <c r="AW891" i="14" s="1"/>
  <c r="AK939" i="14"/>
  <c r="AW939" i="14" s="1"/>
  <c r="AR950" i="14"/>
  <c r="AV950" i="14" s="1"/>
  <c r="AI973" i="14"/>
  <c r="AS907" i="14"/>
  <c r="AN962" i="14"/>
  <c r="AK789" i="14"/>
  <c r="AW789" i="14" s="1"/>
  <c r="AJ789" i="14"/>
  <c r="AN777" i="14"/>
  <c r="AJ895" i="14"/>
  <c r="AR974" i="14"/>
  <c r="AV974" i="14" s="1"/>
  <c r="AJ833" i="14"/>
  <c r="AN935" i="14"/>
  <c r="AJ935" i="14"/>
  <c r="AO957" i="14"/>
  <c r="AJ785" i="14"/>
  <c r="AQ869" i="14"/>
  <c r="AL861" i="14"/>
  <c r="AM903" i="14"/>
  <c r="AM935" i="14"/>
  <c r="AP935" i="14"/>
  <c r="AY935" i="14" s="1"/>
  <c r="AP915" i="14"/>
  <c r="AY915" i="14" s="1"/>
  <c r="AR966" i="14"/>
  <c r="AV966" i="14" s="1"/>
  <c r="AL891" i="14"/>
  <c r="AL887" i="14"/>
  <c r="AL789" i="14"/>
  <c r="AM821" i="14"/>
  <c r="AN865" i="14"/>
  <c r="AL869" i="14"/>
  <c r="AL863" i="14"/>
  <c r="AP861" i="14"/>
  <c r="AY861" i="14" s="1"/>
  <c r="AX884" i="14"/>
  <c r="AQ957" i="14"/>
  <c r="AP911" i="14"/>
  <c r="AY911" i="14" s="1"/>
  <c r="AP950" i="14"/>
  <c r="AY950" i="14" s="1"/>
  <c r="AJ950" i="14"/>
  <c r="AI927" i="14"/>
  <c r="AN911" i="14"/>
  <c r="AI825" i="14"/>
  <c r="AI875" i="14"/>
  <c r="AL923" i="14"/>
  <c r="AN923" i="14"/>
  <c r="AR923" i="14"/>
  <c r="AV923" i="14" s="1"/>
  <c r="AI939" i="14"/>
  <c r="AI962" i="14"/>
  <c r="AI899" i="14"/>
  <c r="AM950" i="14"/>
  <c r="AS966" i="14"/>
  <c r="AK865" i="14"/>
  <c r="AW865" i="14" s="1"/>
  <c r="AS871" i="14"/>
  <c r="AS895" i="14"/>
  <c r="AS927" i="14"/>
  <c r="AM825" i="14"/>
  <c r="AP965" i="14"/>
  <c r="AY965" i="14" s="1"/>
  <c r="AI841" i="14"/>
  <c r="AR853" i="14"/>
  <c r="AV853" i="14" s="1"/>
  <c r="AK853" i="14"/>
  <c r="AW853" i="14" s="1"/>
  <c r="AM883" i="14"/>
  <c r="AM915" i="14"/>
  <c r="AQ950" i="14"/>
  <c r="AQ966" i="14"/>
  <c r="AN895" i="14"/>
  <c r="AL931" i="14"/>
  <c r="AR883" i="14"/>
  <c r="AV883" i="14" s="1"/>
  <c r="AM865" i="14"/>
  <c r="AQ895" i="14"/>
  <c r="AN965" i="14"/>
  <c r="AQ891" i="14"/>
  <c r="AQ923" i="14"/>
  <c r="AR954" i="14"/>
  <c r="AV954" i="14" s="1"/>
  <c r="AP954" i="14"/>
  <c r="AY954" i="14" s="1"/>
  <c r="AJ954" i="14"/>
  <c r="AL970" i="14"/>
  <c r="AN970" i="14"/>
  <c r="AP970" i="14"/>
  <c r="AY970" i="14" s="1"/>
  <c r="AR911" i="14"/>
  <c r="AV911" i="14" s="1"/>
  <c r="AS965" i="14"/>
  <c r="AR817" i="14"/>
  <c r="AV817" i="14" s="1"/>
  <c r="AO817" i="14"/>
  <c r="AS833" i="14"/>
  <c r="AS841" i="14"/>
  <c r="AS849" i="14"/>
  <c r="AN833" i="14"/>
  <c r="AQ883" i="14"/>
  <c r="AQ915" i="14"/>
  <c r="AK950" i="14"/>
  <c r="AW950" i="14" s="1"/>
  <c r="AM974" i="14"/>
  <c r="AI829" i="14"/>
  <c r="AO871" i="14"/>
  <c r="AK879" i="14"/>
  <c r="AW879" i="14" s="1"/>
  <c r="AK927" i="14"/>
  <c r="AW927" i="14" s="1"/>
  <c r="AP927" i="14"/>
  <c r="AY927" i="14" s="1"/>
  <c r="AR965" i="14"/>
  <c r="AV965" i="14" s="1"/>
  <c r="AK907" i="14"/>
  <c r="AW907" i="14" s="1"/>
  <c r="AM954" i="14"/>
  <c r="AS970" i="14"/>
  <c r="AP923" i="14"/>
  <c r="AY923" i="14" s="1"/>
  <c r="AM923" i="14"/>
  <c r="AL883" i="14"/>
  <c r="AI789" i="14"/>
  <c r="AR813" i="14"/>
  <c r="AV813" i="14" s="1"/>
  <c r="AR970" i="14"/>
  <c r="AV970" i="14" s="1"/>
  <c r="AM789" i="14"/>
  <c r="AR789" i="14"/>
  <c r="AV789" i="14" s="1"/>
  <c r="AX834" i="14"/>
  <c r="AO785" i="14"/>
  <c r="AK813" i="14"/>
  <c r="AW813" i="14" s="1"/>
  <c r="AL919" i="14"/>
  <c r="AR919" i="14"/>
  <c r="AV919" i="14" s="1"/>
  <c r="AP919" i="14"/>
  <c r="AY919" i="14" s="1"/>
  <c r="AI935" i="14"/>
  <c r="AL962" i="14"/>
  <c r="AQ789" i="14"/>
  <c r="AJ853" i="14"/>
  <c r="AJ793" i="14"/>
  <c r="AM861" i="14"/>
  <c r="AS903" i="14"/>
  <c r="AS935" i="14"/>
  <c r="AP879" i="14"/>
  <c r="AY879" i="14" s="1"/>
  <c r="AL954" i="14"/>
  <c r="AJ899" i="14"/>
  <c r="AQ969" i="14"/>
  <c r="AZ898" i="14"/>
  <c r="AM962" i="14"/>
  <c r="AJ805" i="14"/>
  <c r="AK805" i="14"/>
  <c r="AW805" i="14" s="1"/>
  <c r="AJ801" i="14"/>
  <c r="AK801" i="14"/>
  <c r="AW801" i="14" s="1"/>
  <c r="AQ903" i="14"/>
  <c r="AR927" i="14"/>
  <c r="AV927" i="14" s="1"/>
  <c r="AR875" i="14"/>
  <c r="AV875" i="14" s="1"/>
  <c r="AM973" i="14"/>
  <c r="AR931" i="14"/>
  <c r="AV931" i="14" s="1"/>
  <c r="AZ18" i="14"/>
  <c r="AZ34" i="14"/>
  <c r="BB39" i="14"/>
  <c r="AF38" i="14"/>
  <c r="AH38" i="14" s="1"/>
  <c r="AF28" i="14"/>
  <c r="AK28" i="14" s="1"/>
  <c r="AF16" i="14"/>
  <c r="AQ16" i="14" s="1"/>
  <c r="AU16" i="14" s="1"/>
  <c r="AW31" i="14"/>
  <c r="BB31" i="14" s="1"/>
  <c r="AY31" i="14"/>
  <c r="AQ10" i="14"/>
  <c r="AU10" i="14" s="1"/>
  <c r="AI33" i="14"/>
  <c r="AQ5" i="14"/>
  <c r="AU5" i="14" s="1"/>
  <c r="BA13" i="14"/>
  <c r="AJ10" i="14"/>
  <c r="AV10" i="14" s="1"/>
  <c r="AM30" i="14"/>
  <c r="AM10" i="14"/>
  <c r="AF11" i="14"/>
  <c r="AI11" i="14" s="1"/>
  <c r="AQ30" i="14"/>
  <c r="AU30" i="14" s="1"/>
  <c r="AN33" i="14"/>
  <c r="AM5" i="14"/>
  <c r="AQ15" i="14"/>
  <c r="AU15" i="14" s="1"/>
  <c r="AF24" i="14"/>
  <c r="AK24" i="14" s="1"/>
  <c r="AI14" i="14"/>
  <c r="AK14" i="14"/>
  <c r="AS41" i="14"/>
  <c r="AP14" i="14"/>
  <c r="AM33" i="14"/>
  <c r="AR10" i="14"/>
  <c r="AN15" i="14"/>
  <c r="AF27" i="14"/>
  <c r="AK27" i="14" s="1"/>
  <c r="AJ33" i="14"/>
  <c r="AV33" i="14" s="1"/>
  <c r="AN10" i="14"/>
  <c r="AF29" i="14"/>
  <c r="AH29" i="14" s="1"/>
  <c r="AI23" i="14"/>
  <c r="AO30" i="14"/>
  <c r="AX30" i="14" s="1"/>
  <c r="AM26" i="14"/>
  <c r="AR33" i="14"/>
  <c r="AH5" i="14"/>
  <c r="AJ9" i="14"/>
  <c r="AV9" i="14" s="1"/>
  <c r="AK5" i="14"/>
  <c r="AK33" i="14"/>
  <c r="AN32" i="14"/>
  <c r="AS34" i="14"/>
  <c r="AJ6" i="14"/>
  <c r="AV6" i="14" s="1"/>
  <c r="AI30" i="14"/>
  <c r="AO14" i="14"/>
  <c r="AX14" i="14" s="1"/>
  <c r="AR35" i="14"/>
  <c r="AI26" i="14"/>
  <c r="AP5" i="14"/>
  <c r="AO10" i="14"/>
  <c r="AX10" i="14" s="1"/>
  <c r="AF36" i="14"/>
  <c r="AK36" i="14" s="1"/>
  <c r="AI6" i="14"/>
  <c r="AM35" i="14"/>
  <c r="AP10" i="14"/>
  <c r="AP32" i="14"/>
  <c r="BA39" i="14"/>
  <c r="AZ39" i="14"/>
  <c r="AN23" i="14"/>
  <c r="AJ30" i="14"/>
  <c r="AV30" i="14" s="1"/>
  <c r="AM19" i="14"/>
  <c r="AN35" i="14"/>
  <c r="AJ26" i="14"/>
  <c r="AV26" i="14" s="1"/>
  <c r="AW21" i="14"/>
  <c r="BB21" i="14" s="1"/>
  <c r="AY21" i="14"/>
  <c r="AN5" i="14"/>
  <c r="AL9" i="14"/>
  <c r="AI10" i="14"/>
  <c r="AM15" i="14"/>
  <c r="AS37" i="14"/>
  <c r="AJ32" i="14"/>
  <c r="AV32" i="14" s="1"/>
  <c r="AR6" i="14"/>
  <c r="AN14" i="14"/>
  <c r="AJ15" i="14"/>
  <c r="AV15" i="14" s="1"/>
  <c r="BA8" i="14"/>
  <c r="AY37" i="14"/>
  <c r="AW37" i="14"/>
  <c r="BB37" i="14" s="1"/>
  <c r="AR32" i="14"/>
  <c r="AK15" i="14"/>
  <c r="AK23" i="14"/>
  <c r="AL5" i="14"/>
  <c r="AW22" i="14"/>
  <c r="BB22" i="14" s="1"/>
  <c r="AY22" i="14"/>
  <c r="AF25" i="14"/>
  <c r="AK25" i="14" s="1"/>
  <c r="AP30" i="14"/>
  <c r="AL10" i="14"/>
  <c r="AL30" i="14"/>
  <c r="AR14" i="14"/>
  <c r="AY35" i="14"/>
  <c r="AQ26" i="14"/>
  <c r="AU26" i="14" s="1"/>
  <c r="AF40" i="14"/>
  <c r="AP40" i="14" s="1"/>
  <c r="AI5" i="14"/>
  <c r="AS31" i="14"/>
  <c r="AL27" i="14"/>
  <c r="AW6" i="14"/>
  <c r="AH30" i="14"/>
  <c r="AJ14" i="14"/>
  <c r="AV14" i="14" s="1"/>
  <c r="AF42" i="14"/>
  <c r="AK42" i="14" s="1"/>
  <c r="AY41" i="14"/>
  <c r="AW41" i="14"/>
  <c r="BB41" i="14" s="1"/>
  <c r="AP33" i="14"/>
  <c r="AO5" i="14"/>
  <c r="AX5" i="14" s="1"/>
  <c r="AZ13" i="14"/>
  <c r="AH10" i="14"/>
  <c r="AI15" i="14"/>
  <c r="AS22" i="14"/>
  <c r="AF7" i="14"/>
  <c r="AK7" i="14" s="1"/>
  <c r="AP23" i="14"/>
  <c r="BA18" i="14"/>
  <c r="AJ5" i="14"/>
  <c r="AV5" i="14" s="1"/>
  <c r="AY39" i="14"/>
  <c r="AR23" i="14"/>
  <c r="AN30" i="14"/>
  <c r="AR19" i="14"/>
  <c r="AZ20" i="14"/>
  <c r="AH14" i="14"/>
  <c r="AH26" i="14"/>
  <c r="AH33" i="14"/>
  <c r="AQ9" i="14"/>
  <c r="AU9" i="14" s="1"/>
  <c r="AR15" i="14"/>
  <c r="AQ32" i="14"/>
  <c r="AU32" i="14" s="1"/>
  <c r="AN19" i="14"/>
  <c r="AO33" i="14"/>
  <c r="AX33" i="14" s="1"/>
  <c r="AH15" i="14"/>
  <c r="AO23" i="14"/>
  <c r="AX23" i="14" s="1"/>
  <c r="BA34" i="14"/>
  <c r="AO35" i="14"/>
  <c r="AX35" i="14" s="1"/>
  <c r="BA17" i="14"/>
  <c r="AR9" i="14"/>
  <c r="AP15" i="14"/>
  <c r="AH19" i="14"/>
  <c r="AN9" i="14"/>
  <c r="AL32" i="14"/>
  <c r="AS39" i="14" l="1"/>
  <c r="AX910" i="14"/>
  <c r="AQ27" i="14"/>
  <c r="AU27" i="14" s="1"/>
  <c r="AZ822" i="14"/>
  <c r="AZ1122" i="14"/>
  <c r="AZ909" i="14"/>
  <c r="AZ815" i="14"/>
  <c r="AZ855" i="14"/>
  <c r="AZ881" i="14"/>
  <c r="BC897" i="14"/>
  <c r="BC910" i="14"/>
  <c r="BC783" i="14"/>
  <c r="AN38" i="14"/>
  <c r="AT1056" i="14"/>
  <c r="AX916" i="14"/>
  <c r="BC916" i="14" s="1"/>
  <c r="AZ816" i="14"/>
  <c r="BC909" i="14"/>
  <c r="AZ901" i="14"/>
  <c r="AZ807" i="14"/>
  <c r="AZ833" i="14"/>
  <c r="AT909" i="14"/>
  <c r="AZ902" i="14"/>
  <c r="AZ1053" i="14"/>
  <c r="BC1053" i="14"/>
  <c r="AT897" i="14"/>
  <c r="AZ790" i="14"/>
  <c r="AZ924" i="14"/>
  <c r="BB820" i="14"/>
  <c r="AZ821" i="14"/>
  <c r="AX821" i="14"/>
  <c r="BC821" i="14" s="1"/>
  <c r="AZ842" i="14"/>
  <c r="AZ1093" i="14"/>
  <c r="AZ788" i="14"/>
  <c r="AT878" i="14"/>
  <c r="AZ864" i="14"/>
  <c r="AZ1018" i="14"/>
  <c r="AZ897" i="14"/>
  <c r="AZ934" i="14"/>
  <c r="AZ1051" i="14"/>
  <c r="BC791" i="14"/>
  <c r="BC1093" i="14"/>
  <c r="BA836" i="14"/>
  <c r="BB35" i="14"/>
  <c r="BB836" i="14"/>
  <c r="BC876" i="14"/>
  <c r="BC788" i="14"/>
  <c r="AZ892" i="14"/>
  <c r="AT836" i="14"/>
  <c r="BA876" i="14"/>
  <c r="AZ1056" i="14"/>
  <c r="AY19" i="14"/>
  <c r="BB876" i="14"/>
  <c r="AZ847" i="14"/>
  <c r="AZ776" i="14"/>
  <c r="AZ996" i="14"/>
  <c r="AX1056" i="14"/>
  <c r="BC1056" i="14" s="1"/>
  <c r="AZ977" i="14"/>
  <c r="AT910" i="14"/>
  <c r="BC1000" i="14"/>
  <c r="AZ1080" i="14"/>
  <c r="BC1018" i="14"/>
  <c r="AZ846" i="14"/>
  <c r="BB872" i="14"/>
  <c r="BB824" i="14"/>
  <c r="AT1029" i="14"/>
  <c r="AT782" i="14"/>
  <c r="BC779" i="14"/>
  <c r="AT1053" i="14"/>
  <c r="AT1044" i="14"/>
  <c r="AT1000" i="14"/>
  <c r="BC850" i="14"/>
  <c r="BA873" i="14"/>
  <c r="AZ876" i="14"/>
  <c r="AZ850" i="14"/>
  <c r="AZ1000" i="14"/>
  <c r="AT1093" i="14"/>
  <c r="BC873" i="14"/>
  <c r="AT788" i="14"/>
  <c r="AT1080" i="14"/>
  <c r="AZ819" i="14"/>
  <c r="AZ1044" i="14"/>
  <c r="AX846" i="14"/>
  <c r="BB846" i="14" s="1"/>
  <c r="BC1110" i="14"/>
  <c r="AZ867" i="14"/>
  <c r="AZ1110" i="14"/>
  <c r="AT1110" i="14"/>
  <c r="AX1055" i="14"/>
  <c r="BA1055" i="14" s="1"/>
  <c r="BC819" i="14"/>
  <c r="AQ43" i="14"/>
  <c r="AU43" i="14" s="1"/>
  <c r="AT820" i="14"/>
  <c r="AZ1078" i="14"/>
  <c r="AZ786" i="14"/>
  <c r="AW19" i="14"/>
  <c r="BB19" i="14" s="1"/>
  <c r="BC834" i="14"/>
  <c r="AZ873" i="14"/>
  <c r="BC847" i="14"/>
  <c r="AT847" i="14"/>
  <c r="BB1078" i="14"/>
  <c r="AI38" i="14"/>
  <c r="AZ834" i="14"/>
  <c r="AZ890" i="14"/>
  <c r="AZ882" i="14"/>
  <c r="AX1036" i="14"/>
  <c r="BB1036" i="14" s="1"/>
  <c r="AO43" i="14"/>
  <c r="AX43" i="14" s="1"/>
  <c r="AZ900" i="14"/>
  <c r="AX782" i="14"/>
  <c r="BC782" i="14" s="1"/>
  <c r="BC820" i="14"/>
  <c r="AP27" i="14"/>
  <c r="AQ24" i="14"/>
  <c r="AU24" i="14" s="1"/>
  <c r="AT830" i="14"/>
  <c r="BC824" i="14"/>
  <c r="BA901" i="14"/>
  <c r="BA830" i="14"/>
  <c r="BA820" i="14"/>
  <c r="BC901" i="14"/>
  <c r="BB873" i="14"/>
  <c r="BC892" i="14"/>
  <c r="BB830" i="14"/>
  <c r="BB901" i="14"/>
  <c r="BC807" i="14"/>
  <c r="BB779" i="14"/>
  <c r="BC830" i="14"/>
  <c r="BB1018" i="14"/>
  <c r="BC1066" i="14"/>
  <c r="AZ1020" i="14"/>
  <c r="AZ1014" i="14"/>
  <c r="AZ1084" i="14"/>
  <c r="BC1029" i="14"/>
  <c r="AX1084" i="14"/>
  <c r="BB1084" i="14" s="1"/>
  <c r="AT1055" i="14"/>
  <c r="BB1029" i="14"/>
  <c r="BA1029" i="14"/>
  <c r="AZ1029" i="14"/>
  <c r="AZ964" i="14"/>
  <c r="AZ976" i="14"/>
  <c r="AT968" i="14"/>
  <c r="AZ968" i="14"/>
  <c r="AZ1101" i="14"/>
  <c r="AZ1059" i="14"/>
  <c r="BC968" i="14"/>
  <c r="AT1051" i="14"/>
  <c r="BC996" i="14"/>
  <c r="BC1081" i="14"/>
  <c r="AZ1057" i="14"/>
  <c r="BC977" i="14"/>
  <c r="BB1091" i="14"/>
  <c r="AT1031" i="14"/>
  <c r="AZ1072" i="14"/>
  <c r="AZ1081" i="14"/>
  <c r="AZ940" i="14"/>
  <c r="BA928" i="14"/>
  <c r="AZ830" i="14"/>
  <c r="AZ820" i="14"/>
  <c r="AT864" i="14"/>
  <c r="BB976" i="14"/>
  <c r="BC1031" i="14"/>
  <c r="BB808" i="14"/>
  <c r="AZ884" i="14"/>
  <c r="AZ872" i="14"/>
  <c r="BA844" i="14"/>
  <c r="AX814" i="14"/>
  <c r="BB814" i="14" s="1"/>
  <c r="AZ858" i="14"/>
  <c r="AT814" i="14"/>
  <c r="AZ837" i="14"/>
  <c r="AT807" i="14"/>
  <c r="AZ791" i="14"/>
  <c r="BB925" i="14"/>
  <c r="BC894" i="14"/>
  <c r="BC867" i="14"/>
  <c r="BC1012" i="14"/>
  <c r="BC1036" i="14"/>
  <c r="BC1038" i="14"/>
  <c r="BB1122" i="14"/>
  <c r="BA1122" i="14"/>
  <c r="BA996" i="14"/>
  <c r="BC884" i="14"/>
  <c r="BB928" i="14"/>
  <c r="BB996" i="14"/>
  <c r="BB1123" i="14"/>
  <c r="BC1087" i="14"/>
  <c r="BA1078" i="14"/>
  <c r="BC925" i="14"/>
  <c r="BC1103" i="14"/>
  <c r="BC808" i="14"/>
  <c r="AT1118" i="14"/>
  <c r="AT872" i="14"/>
  <c r="AZ1094" i="14"/>
  <c r="AT996" i="14"/>
  <c r="BC872" i="14"/>
  <c r="AT1122" i="14"/>
  <c r="AT884" i="14"/>
  <c r="AT791" i="14"/>
  <c r="AT894" i="14"/>
  <c r="BA872" i="14"/>
  <c r="AT1068" i="14"/>
  <c r="AX1094" i="14"/>
  <c r="BC1094" i="14" s="1"/>
  <c r="BC885" i="14"/>
  <c r="AZ912" i="14"/>
  <c r="AT902" i="14"/>
  <c r="AZ885" i="14"/>
  <c r="BA925" i="14"/>
  <c r="BC822" i="14"/>
  <c r="AZ783" i="14"/>
  <c r="BC934" i="14"/>
  <c r="BC794" i="14"/>
  <c r="AT924" i="14"/>
  <c r="BA924" i="14"/>
  <c r="BC832" i="14"/>
  <c r="AZ774" i="14"/>
  <c r="BA808" i="14"/>
  <c r="AT779" i="14"/>
  <c r="AT934" i="14"/>
  <c r="AZ784" i="14"/>
  <c r="BC882" i="14"/>
  <c r="BC902" i="14"/>
  <c r="AZ1026" i="14"/>
  <c r="BC1027" i="14"/>
  <c r="AZ1031" i="14"/>
  <c r="AZ794" i="14"/>
  <c r="AZ1089" i="14"/>
  <c r="AT976" i="14"/>
  <c r="AT873" i="14"/>
  <c r="BA917" i="14"/>
  <c r="BB803" i="14"/>
  <c r="AT926" i="14"/>
  <c r="AT867" i="14"/>
  <c r="BC792" i="14"/>
  <c r="BC976" i="14"/>
  <c r="AT1078" i="14"/>
  <c r="BC803" i="14"/>
  <c r="AX940" i="14"/>
  <c r="BC940" i="14" s="1"/>
  <c r="AZ792" i="14"/>
  <c r="BC855" i="14"/>
  <c r="AZ917" i="14"/>
  <c r="BC1008" i="14"/>
  <c r="AZ1100" i="14"/>
  <c r="BB1103" i="14"/>
  <c r="BB844" i="14"/>
  <c r="AZ894" i="14"/>
  <c r="BC917" i="14"/>
  <c r="BA858" i="14"/>
  <c r="AZ925" i="14"/>
  <c r="AZ1103" i="14"/>
  <c r="BB917" i="14"/>
  <c r="AZ803" i="14"/>
  <c r="BC780" i="14"/>
  <c r="AT850" i="14"/>
  <c r="AT881" i="14"/>
  <c r="AT842" i="14"/>
  <c r="AT819" i="14"/>
  <c r="AZ1004" i="14"/>
  <c r="BC1100" i="14"/>
  <c r="BC1005" i="14"/>
  <c r="BC1026" i="14"/>
  <c r="AZ958" i="14"/>
  <c r="BC922" i="14"/>
  <c r="AT1063" i="14"/>
  <c r="BA860" i="14"/>
  <c r="BC960" i="14"/>
  <c r="AZ951" i="14"/>
  <c r="AT956" i="14"/>
  <c r="AT882" i="14"/>
  <c r="BC795" i="14"/>
  <c r="AT917" i="14"/>
  <c r="AT858" i="14"/>
  <c r="AT823" i="14"/>
  <c r="AT1059" i="14"/>
  <c r="AZ806" i="14"/>
  <c r="BA912" i="14"/>
  <c r="AT816" i="14"/>
  <c r="BB906" i="14"/>
  <c r="BC906" i="14"/>
  <c r="AZ851" i="14"/>
  <c r="BC959" i="14"/>
  <c r="BC816" i="14"/>
  <c r="BC890" i="14"/>
  <c r="AX963" i="14"/>
  <c r="BC963" i="14" s="1"/>
  <c r="BC896" i="14"/>
  <c r="AZ918" i="14"/>
  <c r="AT890" i="14"/>
  <c r="AX958" i="14"/>
  <c r="BC958" i="14" s="1"/>
  <c r="AZ1008" i="14"/>
  <c r="AT912" i="14"/>
  <c r="BC1074" i="14"/>
  <c r="BC1078" i="14"/>
  <c r="AZ1030" i="14"/>
  <c r="BA1091" i="14"/>
  <c r="BC912" i="14"/>
  <c r="AZ1063" i="14"/>
  <c r="BA1005" i="14"/>
  <c r="BC898" i="14"/>
  <c r="AX951" i="14"/>
  <c r="BC951" i="14" s="1"/>
  <c r="AZ956" i="14"/>
  <c r="AZ972" i="14"/>
  <c r="AT987" i="14"/>
  <c r="AX1059" i="14"/>
  <c r="BC1059" i="14" s="1"/>
  <c r="AZ1074" i="14"/>
  <c r="AZ1087" i="14"/>
  <c r="AZ1123" i="14"/>
  <c r="BC1123" i="14"/>
  <c r="AZ980" i="14"/>
  <c r="AZ1012" i="14"/>
  <c r="AZ987" i="14"/>
  <c r="AZ921" i="14"/>
  <c r="BB952" i="14"/>
  <c r="AZ1027" i="14"/>
  <c r="AT932" i="14"/>
  <c r="BC972" i="14"/>
  <c r="AZ905" i="14"/>
  <c r="AX818" i="14"/>
  <c r="BC818" i="14" s="1"/>
  <c r="AT1008" i="14"/>
  <c r="AZ1005" i="14"/>
  <c r="BB912" i="14"/>
  <c r="BB987" i="14"/>
  <c r="AX1068" i="14"/>
  <c r="AZ1068" i="14"/>
  <c r="BC886" i="14"/>
  <c r="BC799" i="14"/>
  <c r="AT876" i="14"/>
  <c r="AT925" i="14"/>
  <c r="AT818" i="14"/>
  <c r="AT840" i="14"/>
  <c r="AT892" i="14"/>
  <c r="AT796" i="14"/>
  <c r="AT834" i="14"/>
  <c r="BC831" i="14"/>
  <c r="AZ866" i="14"/>
  <c r="BC926" i="14"/>
  <c r="AZ896" i="14"/>
  <c r="BC860" i="14"/>
  <c r="AZ868" i="14"/>
  <c r="AT802" i="14"/>
  <c r="AT933" i="14"/>
  <c r="AT780" i="14"/>
  <c r="AT792" i="14"/>
  <c r="AT808" i="14"/>
  <c r="BA824" i="14"/>
  <c r="BC933" i="14"/>
  <c r="AT906" i="14"/>
  <c r="BA803" i="14"/>
  <c r="AT822" i="14"/>
  <c r="AT855" i="14"/>
  <c r="BB795" i="14"/>
  <c r="AT901" i="14"/>
  <c r="AT831" i="14"/>
  <c r="BA870" i="14"/>
  <c r="BB893" i="14"/>
  <c r="AZ839" i="14"/>
  <c r="AX840" i="14"/>
  <c r="BC840" i="14" s="1"/>
  <c r="AZ832" i="14"/>
  <c r="AZ805" i="14"/>
  <c r="AT880" i="14"/>
  <c r="BA795" i="14"/>
  <c r="AT795" i="14"/>
  <c r="BB870" i="14"/>
  <c r="BC784" i="14"/>
  <c r="BC848" i="14"/>
  <c r="AT774" i="14"/>
  <c r="AX796" i="14"/>
  <c r="AZ796" i="14"/>
  <c r="BB897" i="14"/>
  <c r="AT783" i="14"/>
  <c r="AZ823" i="14"/>
  <c r="AZ831" i="14"/>
  <c r="AZ926" i="14"/>
  <c r="AZ933" i="14"/>
  <c r="AX774" i="14"/>
  <c r="BC774" i="14" s="1"/>
  <c r="BC888" i="14"/>
  <c r="BC839" i="14"/>
  <c r="AZ799" i="14"/>
  <c r="AX880" i="14"/>
  <c r="BC880" i="14" s="1"/>
  <c r="AT913" i="14"/>
  <c r="AZ870" i="14"/>
  <c r="AT824" i="14"/>
  <c r="AZ795" i="14"/>
  <c r="AZ860" i="14"/>
  <c r="BB860" i="14"/>
  <c r="AT848" i="14"/>
  <c r="AT815" i="14"/>
  <c r="BA779" i="14"/>
  <c r="BC802" i="14"/>
  <c r="AT803" i="14"/>
  <c r="AZ808" i="14"/>
  <c r="AZ802" i="14"/>
  <c r="AZ932" i="14"/>
  <c r="AZ888" i="14"/>
  <c r="AZ862" i="14"/>
  <c r="AT839" i="14"/>
  <c r="AZ906" i="14"/>
  <c r="AT938" i="14"/>
  <c r="AT786" i="14"/>
  <c r="BC975" i="14"/>
  <c r="AZ959" i="14"/>
  <c r="BC851" i="14"/>
  <c r="AZ826" i="14"/>
  <c r="BC1057" i="14"/>
  <c r="AT977" i="14"/>
  <c r="BC1030" i="14"/>
  <c r="BC913" i="14"/>
  <c r="BA1081" i="14"/>
  <c r="AT812" i="14"/>
  <c r="AT905" i="14"/>
  <c r="BC1126" i="14"/>
  <c r="AX1118" i="14"/>
  <c r="AZ1118" i="14"/>
  <c r="AT827" i="14"/>
  <c r="AT922" i="14"/>
  <c r="AT951" i="14"/>
  <c r="BC928" i="14"/>
  <c r="BC938" i="14"/>
  <c r="AT846" i="14"/>
  <c r="BC952" i="14"/>
  <c r="BC844" i="14"/>
  <c r="BB1100" i="14"/>
  <c r="AT844" i="14"/>
  <c r="AT1094" i="14"/>
  <c r="AT972" i="14"/>
  <c r="AT916" i="14"/>
  <c r="AT832" i="14"/>
  <c r="AT799" i="14"/>
  <c r="AT963" i="14"/>
  <c r="AZ810" i="14"/>
  <c r="AZ775" i="14"/>
  <c r="AX845" i="14"/>
  <c r="BA845" i="14" s="1"/>
  <c r="AZ800" i="14"/>
  <c r="BC781" i="14"/>
  <c r="AZ886" i="14"/>
  <c r="AX1089" i="14"/>
  <c r="BA1089" i="14" s="1"/>
  <c r="AZ1091" i="14"/>
  <c r="BA938" i="14"/>
  <c r="BB938" i="14"/>
  <c r="BC924" i="14"/>
  <c r="AZ938" i="14"/>
  <c r="AZ952" i="14"/>
  <c r="AZ780" i="14"/>
  <c r="AZ844" i="14"/>
  <c r="AT828" i="14"/>
  <c r="AX826" i="14"/>
  <c r="BC826" i="14" s="1"/>
  <c r="AZ848" i="14"/>
  <c r="BA838" i="14"/>
  <c r="AX1014" i="14"/>
  <c r="BC1014" i="14" s="1"/>
  <c r="AX1063" i="14"/>
  <c r="BC1063" i="14" s="1"/>
  <c r="BC1095" i="14"/>
  <c r="BB1081" i="14"/>
  <c r="AT928" i="14"/>
  <c r="AZ1001" i="14"/>
  <c r="BA1103" i="14"/>
  <c r="AZ804" i="14"/>
  <c r="AT860" i="14"/>
  <c r="BC852" i="14"/>
  <c r="AT920" i="14"/>
  <c r="AZ920" i="14"/>
  <c r="AZ1095" i="14"/>
  <c r="BB1057" i="14"/>
  <c r="AT896" i="14"/>
  <c r="AT784" i="14"/>
  <c r="BB924" i="14"/>
  <c r="AT900" i="14"/>
  <c r="AT1027" i="14"/>
  <c r="BC1091" i="14"/>
  <c r="AT914" i="14"/>
  <c r="BB1035" i="14"/>
  <c r="BC810" i="14"/>
  <c r="AT874" i="14"/>
  <c r="AX874" i="14"/>
  <c r="AZ874" i="14"/>
  <c r="AZ824" i="14"/>
  <c r="BA934" i="14"/>
  <c r="AZ861" i="14"/>
  <c r="BC1041" i="14"/>
  <c r="BA889" i="14"/>
  <c r="AT1038" i="14"/>
  <c r="BA788" i="14"/>
  <c r="BA921" i="14"/>
  <c r="BB849" i="14"/>
  <c r="BC918" i="14"/>
  <c r="AT790" i="14"/>
  <c r="AT1026" i="14"/>
  <c r="AT1066" i="14"/>
  <c r="BB788" i="14"/>
  <c r="AT1075" i="14"/>
  <c r="AT1004" i="14"/>
  <c r="AT988" i="14"/>
  <c r="BA1100" i="14"/>
  <c r="AT1113" i="14"/>
  <c r="AT936" i="14"/>
  <c r="BA833" i="14"/>
  <c r="BC905" i="14"/>
  <c r="BB921" i="14"/>
  <c r="BC1035" i="14"/>
  <c r="BC937" i="14"/>
  <c r="BC893" i="14"/>
  <c r="AT1040" i="14"/>
  <c r="AT1089" i="14"/>
  <c r="AT866" i="14"/>
  <c r="AT794" i="14"/>
  <c r="BA1057" i="14"/>
  <c r="AT775" i="14"/>
  <c r="BA976" i="14"/>
  <c r="AT952" i="14"/>
  <c r="AT1057" i="14"/>
  <c r="AT862" i="14"/>
  <c r="AT1087" i="14"/>
  <c r="BA952" i="14"/>
  <c r="AZ827" i="14"/>
  <c r="AX827" i="14"/>
  <c r="BC823" i="14"/>
  <c r="AX790" i="14"/>
  <c r="BC790" i="14" s="1"/>
  <c r="AZ781" i="14"/>
  <c r="BC833" i="14"/>
  <c r="AZ838" i="14"/>
  <c r="AZ975" i="14"/>
  <c r="AZ1041" i="14"/>
  <c r="AZ1066" i="14"/>
  <c r="BC1113" i="14"/>
  <c r="BB1126" i="14"/>
  <c r="BA1035" i="14"/>
  <c r="BA1123" i="14"/>
  <c r="AZ889" i="14"/>
  <c r="BC964" i="14"/>
  <c r="AX920" i="14"/>
  <c r="BC920" i="14" s="1"/>
  <c r="AZ893" i="14"/>
  <c r="AT806" i="14"/>
  <c r="AZ787" i="14"/>
  <c r="AX900" i="14"/>
  <c r="BC900" i="14" s="1"/>
  <c r="BC929" i="14"/>
  <c r="AT776" i="14"/>
  <c r="BB1005" i="14"/>
  <c r="AZ1010" i="14"/>
  <c r="AZ1069" i="14"/>
  <c r="AZ1113" i="14"/>
  <c r="BC815" i="14"/>
  <c r="AZ922" i="14"/>
  <c r="AT898" i="14"/>
  <c r="AZ854" i="14"/>
  <c r="AZ849" i="14"/>
  <c r="BC776" i="14"/>
  <c r="AZ1007" i="14"/>
  <c r="AZ1019" i="14"/>
  <c r="AZ1035" i="14"/>
  <c r="AT1084" i="14"/>
  <c r="AT1109" i="14"/>
  <c r="AT908" i="14"/>
  <c r="AT889" i="14"/>
  <c r="AZ1126" i="14"/>
  <c r="AZ1124" i="14"/>
  <c r="AT838" i="14"/>
  <c r="AZ929" i="14"/>
  <c r="AT1103" i="14"/>
  <c r="BA988" i="14"/>
  <c r="AT851" i="14"/>
  <c r="AT918" i="14"/>
  <c r="AT1100" i="14"/>
  <c r="BC837" i="14"/>
  <c r="BB936" i="14"/>
  <c r="AT1123" i="14"/>
  <c r="AT835" i="14"/>
  <c r="AT810" i="14"/>
  <c r="AT886" i="14"/>
  <c r="AT959" i="14"/>
  <c r="BC877" i="14"/>
  <c r="AT940" i="14"/>
  <c r="BB937" i="14"/>
  <c r="BA893" i="14"/>
  <c r="BC866" i="14"/>
  <c r="AT967" i="14"/>
  <c r="BA1126" i="14"/>
  <c r="AZ928" i="14"/>
  <c r="BA975" i="14"/>
  <c r="AZ985" i="14"/>
  <c r="AZ1106" i="14"/>
  <c r="AZ797" i="14"/>
  <c r="AT868" i="14"/>
  <c r="AT1074" i="14"/>
  <c r="AT1025" i="14"/>
  <c r="AT904" i="14"/>
  <c r="AT929" i="14"/>
  <c r="AZ973" i="14"/>
  <c r="AT843" i="14"/>
  <c r="AT953" i="14"/>
  <c r="AZ829" i="14"/>
  <c r="BC936" i="14"/>
  <c r="AT1005" i="14"/>
  <c r="AT1091" i="14"/>
  <c r="AT955" i="14"/>
  <c r="BC835" i="14"/>
  <c r="BB1030" i="14"/>
  <c r="AT1081" i="14"/>
  <c r="AT852" i="14"/>
  <c r="BA1109" i="14"/>
  <c r="AT964" i="14"/>
  <c r="AT1035" i="14"/>
  <c r="AT826" i="14"/>
  <c r="AT960" i="14"/>
  <c r="AT877" i="14"/>
  <c r="AT893" i="14"/>
  <c r="BA804" i="14"/>
  <c r="AT1036" i="14"/>
  <c r="AT1126" i="14"/>
  <c r="AT1095" i="14"/>
  <c r="AZ1040" i="14"/>
  <c r="AX1040" i="14"/>
  <c r="BB919" i="14"/>
  <c r="AT1018" i="14"/>
  <c r="BA835" i="14"/>
  <c r="AZ967" i="14"/>
  <c r="AX967" i="14"/>
  <c r="AT861" i="14"/>
  <c r="AZ937" i="14"/>
  <c r="BA913" i="14"/>
  <c r="AX829" i="14"/>
  <c r="BC829" i="14" s="1"/>
  <c r="BC800" i="14"/>
  <c r="BC854" i="14"/>
  <c r="AX786" i="14"/>
  <c r="BC786" i="14" s="1"/>
  <c r="AT870" i="14"/>
  <c r="AZ877" i="14"/>
  <c r="AZ993" i="14"/>
  <c r="BC988" i="14"/>
  <c r="BC1007" i="14"/>
  <c r="BB1026" i="14"/>
  <c r="AZ1064" i="14"/>
  <c r="AZ1086" i="14"/>
  <c r="BC1109" i="14"/>
  <c r="AT937" i="14"/>
  <c r="AT800" i="14"/>
  <c r="BA1026" i="14"/>
  <c r="BC804" i="14"/>
  <c r="BC921" i="14"/>
  <c r="BA905" i="14"/>
  <c r="AZ913" i="14"/>
  <c r="AZ852" i="14"/>
  <c r="AZ835" i="14"/>
  <c r="BA937" i="14"/>
  <c r="AZ991" i="14"/>
  <c r="AX980" i="14"/>
  <c r="BC980" i="14" s="1"/>
  <c r="BB988" i="14"/>
  <c r="AZ999" i="14"/>
  <c r="AZ1017" i="14"/>
  <c r="AT1070" i="14"/>
  <c r="AZ1070" i="14"/>
  <c r="AZ1107" i="14"/>
  <c r="AZ1109" i="14"/>
  <c r="BB1109" i="14"/>
  <c r="BA983" i="14"/>
  <c r="AT856" i="14"/>
  <c r="BA1030" i="14"/>
  <c r="AT804" i="14"/>
  <c r="AZ1032" i="14"/>
  <c r="BA936" i="14"/>
  <c r="BA866" i="14"/>
  <c r="BB804" i="14"/>
  <c r="AX856" i="14"/>
  <c r="AZ856" i="14"/>
  <c r="BB913" i="14"/>
  <c r="AT787" i="14"/>
  <c r="AT888" i="14"/>
  <c r="BC870" i="14"/>
  <c r="BB905" i="14"/>
  <c r="AT854" i="14"/>
  <c r="AZ960" i="14"/>
  <c r="BC806" i="14"/>
  <c r="AT975" i="14"/>
  <c r="AT1014" i="14"/>
  <c r="BC1017" i="14"/>
  <c r="AT1012" i="14"/>
  <c r="AT1020" i="14"/>
  <c r="AZ1038" i="14"/>
  <c r="AZ1079" i="14"/>
  <c r="AT1079" i="14"/>
  <c r="AT1030" i="14"/>
  <c r="AT921" i="14"/>
  <c r="AT1017" i="14"/>
  <c r="AT778" i="14"/>
  <c r="BB866" i="14"/>
  <c r="AX828" i="14"/>
  <c r="AZ828" i="14"/>
  <c r="AZ955" i="14"/>
  <c r="AX955" i="14"/>
  <c r="AZ812" i="14"/>
  <c r="AX812" i="14"/>
  <c r="AT845" i="14"/>
  <c r="AT980" i="14"/>
  <c r="AZ908" i="14"/>
  <c r="AX908" i="14"/>
  <c r="AT885" i="14"/>
  <c r="AZ936" i="14"/>
  <c r="BB884" i="14"/>
  <c r="AT1106" i="14"/>
  <c r="AX778" i="14"/>
  <c r="AZ778" i="14"/>
  <c r="BA906" i="14"/>
  <c r="AX843" i="14"/>
  <c r="AZ843" i="14"/>
  <c r="AZ1075" i="14"/>
  <c r="AX1075" i="14"/>
  <c r="AZ988" i="14"/>
  <c r="BA776" i="14"/>
  <c r="BA987" i="14"/>
  <c r="BC1020" i="14"/>
  <c r="BA972" i="14"/>
  <c r="BB833" i="14"/>
  <c r="BC1086" i="14"/>
  <c r="BA800" i="14"/>
  <c r="BC987" i="14"/>
  <c r="BC1004" i="14"/>
  <c r="BB1107" i="14"/>
  <c r="BA1018" i="14"/>
  <c r="BB889" i="14"/>
  <c r="BA816" i="14"/>
  <c r="BC861" i="14"/>
  <c r="BA783" i="14"/>
  <c r="BB794" i="14"/>
  <c r="BC999" i="14"/>
  <c r="BC1079" i="14"/>
  <c r="BC1107" i="14"/>
  <c r="BC978" i="14"/>
  <c r="BB807" i="14"/>
  <c r="BB934" i="14"/>
  <c r="BB975" i="14"/>
  <c r="BB783" i="14"/>
  <c r="BA794" i="14"/>
  <c r="BB977" i="14"/>
  <c r="BC1070" i="14"/>
  <c r="BA897" i="14"/>
  <c r="BB1101" i="14"/>
  <c r="BB972" i="14"/>
  <c r="BA867" i="14"/>
  <c r="BC889" i="14"/>
  <c r="BB929" i="14"/>
  <c r="BB841" i="14"/>
  <c r="BC1001" i="14"/>
  <c r="BB800" i="14"/>
  <c r="BC993" i="14"/>
  <c r="BA854" i="14"/>
  <c r="BA929" i="14"/>
  <c r="BB886" i="14"/>
  <c r="BB776" i="14"/>
  <c r="BA1001" i="14"/>
  <c r="BB854" i="14"/>
  <c r="BB867" i="14"/>
  <c r="BA894" i="14"/>
  <c r="BA855" i="14"/>
  <c r="BB918" i="14"/>
  <c r="AM27" i="14"/>
  <c r="AO24" i="14"/>
  <c r="AX24" i="14" s="1"/>
  <c r="AO27" i="14"/>
  <c r="AX27" i="14" s="1"/>
  <c r="AN27" i="14"/>
  <c r="AI24" i="14"/>
  <c r="BA841" i="14"/>
  <c r="AZ904" i="14"/>
  <c r="AX904" i="14"/>
  <c r="BC904" i="14" s="1"/>
  <c r="AL43" i="14"/>
  <c r="BA1101" i="14"/>
  <c r="AT798" i="14"/>
  <c r="AL38" i="14"/>
  <c r="BB835" i="14"/>
  <c r="BA819" i="14"/>
  <c r="BB1110" i="14"/>
  <c r="AZ798" i="14"/>
  <c r="AX798" i="14"/>
  <c r="BA798" i="14" s="1"/>
  <c r="AZ1047" i="14"/>
  <c r="AX1047" i="14"/>
  <c r="AK38" i="14"/>
  <c r="AJ24" i="14"/>
  <c r="AV24" i="14" s="1"/>
  <c r="BB892" i="14"/>
  <c r="BB819" i="14"/>
  <c r="BC777" i="14"/>
  <c r="AT857" i="14"/>
  <c r="BC1085" i="14"/>
  <c r="AJ43" i="14"/>
  <c r="AV43" i="14" s="1"/>
  <c r="AV914" i="14"/>
  <c r="AZ914" i="14"/>
  <c r="BA807" i="14"/>
  <c r="AT821" i="14"/>
  <c r="AZ1085" i="14"/>
  <c r="AT1047" i="14"/>
  <c r="BA995" i="14"/>
  <c r="BB1113" i="14"/>
  <c r="AX1025" i="14"/>
  <c r="AZ1025" i="14"/>
  <c r="AZ22" i="14"/>
  <c r="AR27" i="14"/>
  <c r="AQ29" i="14"/>
  <c r="AU29" i="14" s="1"/>
  <c r="AL29" i="14"/>
  <c r="AP29" i="14"/>
  <c r="BA22" i="14"/>
  <c r="AJ27" i="14"/>
  <c r="AV27" i="14" s="1"/>
  <c r="BB1008" i="14"/>
  <c r="BA1013" i="14"/>
  <c r="BA1004" i="14"/>
  <c r="AO29" i="14"/>
  <c r="AX29" i="14" s="1"/>
  <c r="BA884" i="14"/>
  <c r="BB1121" i="14"/>
  <c r="AJ40" i="14"/>
  <c r="AV40" i="14" s="1"/>
  <c r="AM29" i="14"/>
  <c r="BB888" i="14"/>
  <c r="BC997" i="14"/>
  <c r="AT1007" i="14"/>
  <c r="AZ1043" i="14"/>
  <c r="BC1065" i="14"/>
  <c r="AT1104" i="14"/>
  <c r="BA1086" i="14"/>
  <c r="BA1110" i="14"/>
  <c r="BB1106" i="14"/>
  <c r="AL40" i="14"/>
  <c r="AR28" i="14"/>
  <c r="AN29" i="14"/>
  <c r="AR29" i="14"/>
  <c r="AM40" i="14"/>
  <c r="AI40" i="14"/>
  <c r="AP36" i="14"/>
  <c r="AW36" i="14" s="1"/>
  <c r="AJ29" i="14"/>
  <c r="AV29" i="14" s="1"/>
  <c r="BB894" i="14"/>
  <c r="BB816" i="14"/>
  <c r="AT992" i="14"/>
  <c r="AT984" i="14"/>
  <c r="AZ997" i="14"/>
  <c r="BA993" i="14"/>
  <c r="AN28" i="14"/>
  <c r="AN7" i="14"/>
  <c r="AS6" i="14"/>
  <c r="AJ28" i="14"/>
  <c r="AV28" i="14" s="1"/>
  <c r="BB855" i="14"/>
  <c r="AT887" i="14"/>
  <c r="AZ777" i="14"/>
  <c r="BA918" i="14"/>
  <c r="BB995" i="14"/>
  <c r="BC983" i="14"/>
  <c r="AZ981" i="14"/>
  <c r="BB1013" i="14"/>
  <c r="AT1013" i="14"/>
  <c r="AX1032" i="14"/>
  <c r="BC1032" i="14" s="1"/>
  <c r="AT1052" i="14"/>
  <c r="AT1042" i="14"/>
  <c r="BC1043" i="14"/>
  <c r="AT1060" i="14"/>
  <c r="AT1064" i="14"/>
  <c r="BB1066" i="14"/>
  <c r="BB1073" i="14"/>
  <c r="AZ1111" i="14"/>
  <c r="AT983" i="14"/>
  <c r="BA1085" i="14"/>
  <c r="AZ1073" i="14"/>
  <c r="AK43" i="14"/>
  <c r="AT1124" i="14"/>
  <c r="AT930" i="14"/>
  <c r="AQ42" i="14"/>
  <c r="AU42" i="14" s="1"/>
  <c r="BB6" i="14"/>
  <c r="AH40" i="14"/>
  <c r="AO28" i="14"/>
  <c r="AX28" i="14" s="1"/>
  <c r="AS23" i="14"/>
  <c r="AH27" i="14"/>
  <c r="AQ28" i="14"/>
  <c r="AU28" i="14" s="1"/>
  <c r="AR7" i="14"/>
  <c r="AT801" i="14"/>
  <c r="BA877" i="14"/>
  <c r="BB983" i="14"/>
  <c r="AT1003" i="14"/>
  <c r="BB1070" i="14"/>
  <c r="BC1105" i="14"/>
  <c r="AT1115" i="14"/>
  <c r="BC1111" i="14"/>
  <c r="AZ930" i="14"/>
  <c r="AX930" i="14"/>
  <c r="BB1004" i="14"/>
  <c r="AS32" i="14"/>
  <c r="AP28" i="14"/>
  <c r="AQ7" i="14"/>
  <c r="AU7" i="14" s="1"/>
  <c r="AM28" i="14"/>
  <c r="AI28" i="14"/>
  <c r="AT931" i="14"/>
  <c r="AT915" i="14"/>
  <c r="BA781" i="14"/>
  <c r="BB877" i="14"/>
  <c r="AZ983" i="14"/>
  <c r="BC984" i="14"/>
  <c r="BB1041" i="14"/>
  <c r="AT1065" i="14"/>
  <c r="BC1106" i="14"/>
  <c r="AT1111" i="14"/>
  <c r="BA849" i="14"/>
  <c r="BC982" i="14"/>
  <c r="AT985" i="14"/>
  <c r="AT1001" i="14"/>
  <c r="AT982" i="14"/>
  <c r="AT1069" i="14"/>
  <c r="AJ38" i="14"/>
  <c r="AV38" i="14" s="1"/>
  <c r="AJ7" i="14"/>
  <c r="AV7" i="14" s="1"/>
  <c r="AN40" i="14"/>
  <c r="AO38" i="14"/>
  <c r="AX38" i="14" s="1"/>
  <c r="AP38" i="14"/>
  <c r="AT939" i="14"/>
  <c r="BA888" i="14"/>
  <c r="BA892" i="14"/>
  <c r="BB832" i="14"/>
  <c r="AT813" i="14"/>
  <c r="AT797" i="14"/>
  <c r="AX797" i="14"/>
  <c r="BA886" i="14"/>
  <c r="AT978" i="14"/>
  <c r="BC991" i="14"/>
  <c r="AZ995" i="14"/>
  <c r="BA999" i="14"/>
  <c r="AT995" i="14"/>
  <c r="AT986" i="14"/>
  <c r="AZ984" i="14"/>
  <c r="AZ982" i="14"/>
  <c r="BA1017" i="14"/>
  <c r="AT1002" i="14"/>
  <c r="BB1020" i="14"/>
  <c r="BB1007" i="14"/>
  <c r="BC1019" i="14"/>
  <c r="BA1008" i="14"/>
  <c r="BA1027" i="14"/>
  <c r="AT1039" i="14"/>
  <c r="AT1037" i="14"/>
  <c r="BA1041" i="14"/>
  <c r="BA1073" i="14"/>
  <c r="BA1074" i="14"/>
  <c r="AT1086" i="14"/>
  <c r="BA1095" i="14"/>
  <c r="BA1096" i="14"/>
  <c r="BB1096" i="14"/>
  <c r="BC1101" i="14"/>
  <c r="BA1113" i="14"/>
  <c r="BA1121" i="14"/>
  <c r="AT1125" i="14"/>
  <c r="AX1124" i="14"/>
  <c r="AX859" i="14"/>
  <c r="BA859" i="14" s="1"/>
  <c r="AZ859" i="14"/>
  <c r="AT1085" i="14"/>
  <c r="AM43" i="14"/>
  <c r="AZ971" i="14"/>
  <c r="AX971" i="14"/>
  <c r="AR24" i="14"/>
  <c r="AP16" i="14"/>
  <c r="AY16" i="14" s="1"/>
  <c r="AL11" i="14"/>
  <c r="AH7" i="14"/>
  <c r="AQ38" i="14"/>
  <c r="AU38" i="14" s="1"/>
  <c r="AP24" i="14"/>
  <c r="AY24" i="14" s="1"/>
  <c r="AM38" i="14"/>
  <c r="AI42" i="14"/>
  <c r="AI27" i="14"/>
  <c r="AH28" i="14"/>
  <c r="AL7" i="14"/>
  <c r="AT793" i="14"/>
  <c r="BA919" i="14"/>
  <c r="AT829" i="14"/>
  <c r="BC974" i="14"/>
  <c r="BA832" i="14"/>
  <c r="AT785" i="14"/>
  <c r="AT777" i="14"/>
  <c r="AT965" i="14"/>
  <c r="AT961" i="14"/>
  <c r="AT949" i="14"/>
  <c r="BA842" i="14"/>
  <c r="AT879" i="14"/>
  <c r="BC995" i="14"/>
  <c r="AT1010" i="14"/>
  <c r="BA1020" i="14"/>
  <c r="BB1027" i="14"/>
  <c r="AT1034" i="14"/>
  <c r="AT1023" i="14"/>
  <c r="BC1064" i="14"/>
  <c r="AT1062" i="14"/>
  <c r="AT1071" i="14"/>
  <c r="AT1073" i="14"/>
  <c r="AT1076" i="14"/>
  <c r="BB1095" i="14"/>
  <c r="AT1092" i="14"/>
  <c r="AT971" i="14"/>
  <c r="AT1021" i="14"/>
  <c r="AT811" i="14"/>
  <c r="AP43" i="14"/>
  <c r="AT859" i="14"/>
  <c r="AH43" i="14"/>
  <c r="BA974" i="14"/>
  <c r="AT1022" i="14"/>
  <c r="AT1090" i="14"/>
  <c r="AS35" i="14"/>
  <c r="AO16" i="14"/>
  <c r="AX16" i="14" s="1"/>
  <c r="AR38" i="14"/>
  <c r="BA954" i="14"/>
  <c r="AT863" i="14"/>
  <c r="AZ974" i="14"/>
  <c r="AT957" i="14"/>
  <c r="BA817" i="14"/>
  <c r="AT809" i="14"/>
  <c r="BC849" i="14"/>
  <c r="AZ978" i="14"/>
  <c r="BA997" i="14"/>
  <c r="AT993" i="14"/>
  <c r="BB993" i="14"/>
  <c r="AT1011" i="14"/>
  <c r="BB1001" i="14"/>
  <c r="AT1009" i="14"/>
  <c r="AT1032" i="14"/>
  <c r="AT1028" i="14"/>
  <c r="AT1050" i="14"/>
  <c r="AT1041" i="14"/>
  <c r="AT1077" i="14"/>
  <c r="AT1101" i="14"/>
  <c r="AT1088" i="14"/>
  <c r="AT1121" i="14"/>
  <c r="AT1120" i="14"/>
  <c r="AX1021" i="14"/>
  <c r="BC1021" i="14" s="1"/>
  <c r="AZ1021" i="14"/>
  <c r="AZ811" i="14"/>
  <c r="AX811" i="14"/>
  <c r="BC811" i="14" s="1"/>
  <c r="AN43" i="14"/>
  <c r="AX1060" i="14"/>
  <c r="BB1060" i="14" s="1"/>
  <c r="AZ1060" i="14"/>
  <c r="BA977" i="14"/>
  <c r="AZ1119" i="14"/>
  <c r="AX1119" i="14"/>
  <c r="AT1119" i="14"/>
  <c r="AX1125" i="14"/>
  <c r="BC1125" i="14" s="1"/>
  <c r="AZ1125" i="14"/>
  <c r="AZ1121" i="14"/>
  <c r="BC1121" i="14"/>
  <c r="AX1120" i="14"/>
  <c r="BC1120" i="14" s="1"/>
  <c r="AZ1120" i="14"/>
  <c r="AT1112" i="14"/>
  <c r="AZ1116" i="14"/>
  <c r="AT1108" i="14"/>
  <c r="AT1107" i="14"/>
  <c r="AT1117" i="14"/>
  <c r="BA1111" i="14"/>
  <c r="AX1117" i="14"/>
  <c r="BC1117" i="14" s="1"/>
  <c r="AZ1117" i="14"/>
  <c r="BA1107" i="14"/>
  <c r="BA1106" i="14"/>
  <c r="BC1116" i="14"/>
  <c r="AT1114" i="14"/>
  <c r="AZ1114" i="14"/>
  <c r="AX1114" i="14"/>
  <c r="BC1114" i="14" s="1"/>
  <c r="AX1108" i="14"/>
  <c r="BC1108" i="14" s="1"/>
  <c r="AZ1108" i="14"/>
  <c r="BB1111" i="14"/>
  <c r="AX1115" i="14"/>
  <c r="BC1115" i="14" s="1"/>
  <c r="AZ1115" i="14"/>
  <c r="BB1116" i="14"/>
  <c r="BA1116" i="14"/>
  <c r="AX1112" i="14"/>
  <c r="BC1112" i="14" s="1"/>
  <c r="AZ1112" i="14"/>
  <c r="AT1116" i="14"/>
  <c r="AX1099" i="14"/>
  <c r="BC1099" i="14" s="1"/>
  <c r="AZ1099" i="14"/>
  <c r="AX1092" i="14"/>
  <c r="BC1092" i="14" s="1"/>
  <c r="AZ1092" i="14"/>
  <c r="BB1087" i="14"/>
  <c r="BA1105" i="14"/>
  <c r="BB1105" i="14"/>
  <c r="AX1098" i="14"/>
  <c r="BC1098" i="14" s="1"/>
  <c r="AZ1098" i="14"/>
  <c r="AZ1088" i="14"/>
  <c r="AT1102" i="14"/>
  <c r="AZ1090" i="14"/>
  <c r="AX1090" i="14"/>
  <c r="BA1087" i="14"/>
  <c r="AT1097" i="14"/>
  <c r="AT1096" i="14"/>
  <c r="BC1097" i="14"/>
  <c r="BB1093" i="14"/>
  <c r="BC1096" i="14"/>
  <c r="BC1088" i="14"/>
  <c r="BB1086" i="14"/>
  <c r="AT1105" i="14"/>
  <c r="BA1097" i="14"/>
  <c r="BB1097" i="14"/>
  <c r="AX1104" i="14"/>
  <c r="BC1104" i="14" s="1"/>
  <c r="AZ1104" i="14"/>
  <c r="AT1099" i="14"/>
  <c r="AT1098" i="14"/>
  <c r="AZ1097" i="14"/>
  <c r="BA1093" i="14"/>
  <c r="BA1088" i="14"/>
  <c r="BB1088" i="14"/>
  <c r="AX1102" i="14"/>
  <c r="BC1102" i="14" s="1"/>
  <c r="AZ1102" i="14"/>
  <c r="AZ1096" i="14"/>
  <c r="AZ1105" i="14"/>
  <c r="BB1072" i="14"/>
  <c r="BA1072" i="14"/>
  <c r="AT1072" i="14"/>
  <c r="AZ1071" i="14"/>
  <c r="AX1071" i="14"/>
  <c r="BC1071" i="14" s="1"/>
  <c r="AZ1077" i="14"/>
  <c r="AX1076" i="14"/>
  <c r="BC1076" i="14" s="1"/>
  <c r="AZ1076" i="14"/>
  <c r="BB1079" i="14"/>
  <c r="BA1077" i="14"/>
  <c r="BB1077" i="14"/>
  <c r="AX1082" i="14"/>
  <c r="BC1082" i="14" s="1"/>
  <c r="AZ1082" i="14"/>
  <c r="BC1077" i="14"/>
  <c r="BB1076" i="14"/>
  <c r="BC1073" i="14"/>
  <c r="BC1072" i="14"/>
  <c r="BA1079" i="14"/>
  <c r="AX1083" i="14"/>
  <c r="BC1083" i="14" s="1"/>
  <c r="AZ1083" i="14"/>
  <c r="BC1080" i="14"/>
  <c r="BB1080" i="14"/>
  <c r="AT1083" i="14"/>
  <c r="AT1082" i="14"/>
  <c r="BB1085" i="14"/>
  <c r="BB1074" i="14"/>
  <c r="BA1080" i="14"/>
  <c r="AX1062" i="14"/>
  <c r="BC1062" i="14" s="1"/>
  <c r="AZ1062" i="14"/>
  <c r="AX1061" i="14"/>
  <c r="AZ1061" i="14"/>
  <c r="BB1065" i="14"/>
  <c r="BA1065" i="14"/>
  <c r="BA1066" i="14"/>
  <c r="AT1061" i="14"/>
  <c r="AT1067" i="14"/>
  <c r="BB1069" i="14"/>
  <c r="BA1069" i="14"/>
  <c r="AZ1067" i="14"/>
  <c r="AX1067" i="14"/>
  <c r="BA1070" i="14"/>
  <c r="BC1069" i="14"/>
  <c r="BA1064" i="14"/>
  <c r="BB1064" i="14"/>
  <c r="AZ1065" i="14"/>
  <c r="AT1046" i="14"/>
  <c r="BB1046" i="14"/>
  <c r="BA1046" i="14"/>
  <c r="AZ1049" i="14"/>
  <c r="AX1049" i="14"/>
  <c r="BC1049" i="14" s="1"/>
  <c r="AX1054" i="14"/>
  <c r="AZ1054" i="14"/>
  <c r="AX1042" i="14"/>
  <c r="BC1042" i="14" s="1"/>
  <c r="AZ1042" i="14"/>
  <c r="AZ1050" i="14"/>
  <c r="AX1050" i="14"/>
  <c r="AT1043" i="14"/>
  <c r="BC1048" i="14"/>
  <c r="AZ1046" i="14"/>
  <c r="AT1054" i="14"/>
  <c r="AZ1045" i="14"/>
  <c r="AX1045" i="14"/>
  <c r="BC1045" i="14" s="1"/>
  <c r="AX1052" i="14"/>
  <c r="BC1052" i="14" s="1"/>
  <c r="AZ1052" i="14"/>
  <c r="AT1045" i="14"/>
  <c r="BB1053" i="14"/>
  <c r="BB1043" i="14"/>
  <c r="AZ1048" i="14"/>
  <c r="BC1046" i="14"/>
  <c r="AT1058" i="14"/>
  <c r="AX1058" i="14"/>
  <c r="AZ1058" i="14"/>
  <c r="AT1048" i="14"/>
  <c r="BA1048" i="14"/>
  <c r="BB1048" i="14"/>
  <c r="AT1049" i="14"/>
  <c r="BA1053" i="14"/>
  <c r="BA1043" i="14"/>
  <c r="BC1051" i="14"/>
  <c r="BB1051" i="14"/>
  <c r="BA1051" i="14"/>
  <c r="BC1044" i="14"/>
  <c r="BA1044" i="14"/>
  <c r="BB1044" i="14"/>
  <c r="AZ1022" i="14"/>
  <c r="AX1022" i="14"/>
  <c r="BC1022" i="14" s="1"/>
  <c r="AZ1039" i="14"/>
  <c r="AX1039" i="14"/>
  <c r="BA1037" i="14"/>
  <c r="BB1037" i="14"/>
  <c r="AT1024" i="14"/>
  <c r="BB1031" i="14"/>
  <c r="BC1024" i="14"/>
  <c r="AX1028" i="14"/>
  <c r="BC1028" i="14" s="1"/>
  <c r="AZ1028" i="14"/>
  <c r="BB1038" i="14"/>
  <c r="AZ1024" i="14"/>
  <c r="BA1024" i="14"/>
  <c r="BB1024" i="14"/>
  <c r="AT1033" i="14"/>
  <c r="AX1034" i="14"/>
  <c r="BC1034" i="14" s="1"/>
  <c r="AZ1034" i="14"/>
  <c r="BA1031" i="14"/>
  <c r="BC1037" i="14"/>
  <c r="AX1033" i="14"/>
  <c r="BC1033" i="14" s="1"/>
  <c r="AZ1033" i="14"/>
  <c r="AX1023" i="14"/>
  <c r="BC1023" i="14" s="1"/>
  <c r="AZ1023" i="14"/>
  <c r="BA1038" i="14"/>
  <c r="AZ1037" i="14"/>
  <c r="AX1006" i="14"/>
  <c r="BC1006" i="14" s="1"/>
  <c r="AZ1006" i="14"/>
  <c r="AX1016" i="14"/>
  <c r="BC1016" i="14" s="1"/>
  <c r="AZ1016" i="14"/>
  <c r="AX1002" i="14"/>
  <c r="BC1002" i="14" s="1"/>
  <c r="AZ1002" i="14"/>
  <c r="AZ1015" i="14"/>
  <c r="BA1007" i="14"/>
  <c r="BC1009" i="14"/>
  <c r="BA1019" i="14"/>
  <c r="AT1015" i="14"/>
  <c r="AZ1011" i="14"/>
  <c r="AX1011" i="14"/>
  <c r="BB1009" i="14"/>
  <c r="BA1012" i="14"/>
  <c r="AZ1009" i="14"/>
  <c r="BB1019" i="14"/>
  <c r="AZ1013" i="14"/>
  <c r="BB1017" i="14"/>
  <c r="BA1009" i="14"/>
  <c r="BB1012" i="14"/>
  <c r="BC1013" i="14"/>
  <c r="BB1010" i="14"/>
  <c r="BA1010" i="14"/>
  <c r="AT1016" i="14"/>
  <c r="BA1015" i="14"/>
  <c r="BB1015" i="14"/>
  <c r="AT1019" i="14"/>
  <c r="AT1006" i="14"/>
  <c r="AX1003" i="14"/>
  <c r="AZ1003" i="14"/>
  <c r="BC1015" i="14"/>
  <c r="BC1010" i="14"/>
  <c r="AT991" i="14"/>
  <c r="AT999" i="14"/>
  <c r="AX994" i="14"/>
  <c r="BC994" i="14" s="1"/>
  <c r="AZ994" i="14"/>
  <c r="BB981" i="14"/>
  <c r="BA981" i="14"/>
  <c r="BC981" i="14"/>
  <c r="AX986" i="14"/>
  <c r="BC986" i="14" s="1"/>
  <c r="AZ986" i="14"/>
  <c r="AT997" i="14"/>
  <c r="BB991" i="14"/>
  <c r="BA991" i="14"/>
  <c r="AT990" i="14"/>
  <c r="BB982" i="14"/>
  <c r="BB1000" i="14"/>
  <c r="BB984" i="14"/>
  <c r="AT981" i="14"/>
  <c r="AZ990" i="14"/>
  <c r="AX990" i="14"/>
  <c r="BC990" i="14" s="1"/>
  <c r="AT989" i="14"/>
  <c r="AT998" i="14"/>
  <c r="AX998" i="14"/>
  <c r="BC998" i="14" s="1"/>
  <c r="AZ998" i="14"/>
  <c r="AT994" i="14"/>
  <c r="BA982" i="14"/>
  <c r="BA1000" i="14"/>
  <c r="AX992" i="14"/>
  <c r="BC992" i="14" s="1"/>
  <c r="AZ992" i="14"/>
  <c r="AX989" i="14"/>
  <c r="BC989" i="14" s="1"/>
  <c r="AZ989" i="14"/>
  <c r="BB985" i="14"/>
  <c r="BA985" i="14"/>
  <c r="BB999" i="14"/>
  <c r="BA984" i="14"/>
  <c r="BB997" i="14"/>
  <c r="BC985" i="14"/>
  <c r="BA978" i="14"/>
  <c r="AT979" i="14"/>
  <c r="AX979" i="14"/>
  <c r="BC979" i="14" s="1"/>
  <c r="AZ979" i="14"/>
  <c r="BB978" i="14"/>
  <c r="AZ789" i="14"/>
  <c r="AX789" i="14"/>
  <c r="BC789" i="14" s="1"/>
  <c r="AT935" i="14"/>
  <c r="AZ915" i="14"/>
  <c r="AX915" i="14"/>
  <c r="BA915" i="14" s="1"/>
  <c r="AZ966" i="14"/>
  <c r="AX966" i="14"/>
  <c r="BC966" i="14" s="1"/>
  <c r="AT962" i="14"/>
  <c r="AT825" i="14"/>
  <c r="AZ853" i="14"/>
  <c r="AT865" i="14"/>
  <c r="BC864" i="14"/>
  <c r="BB864" i="14"/>
  <c r="BA864" i="14"/>
  <c r="AX869" i="14"/>
  <c r="AZ869" i="14"/>
  <c r="BB784" i="14"/>
  <c r="AX965" i="14"/>
  <c r="BC965" i="14" s="1"/>
  <c r="AZ965" i="14"/>
  <c r="AZ939" i="14"/>
  <c r="AX939" i="14"/>
  <c r="BC939" i="14" s="1"/>
  <c r="BB916" i="14"/>
  <c r="AX961" i="14"/>
  <c r="AZ961" i="14"/>
  <c r="BA861" i="14"/>
  <c r="BB861" i="14"/>
  <c r="BA970" i="14"/>
  <c r="BB970" i="14"/>
  <c r="AT903" i="14"/>
  <c r="BA890" i="14"/>
  <c r="BB882" i="14"/>
  <c r="AZ911" i="14"/>
  <c r="AX911" i="14"/>
  <c r="BC911" i="14" s="1"/>
  <c r="AT974" i="14"/>
  <c r="AT833" i="14"/>
  <c r="AT871" i="14"/>
  <c r="BC954" i="14"/>
  <c r="BA851" i="14"/>
  <c r="BA885" i="14"/>
  <c r="BA848" i="14"/>
  <c r="BB831" i="14"/>
  <c r="BB799" i="14"/>
  <c r="AT919" i="14"/>
  <c r="BA834" i="14"/>
  <c r="BC857" i="14"/>
  <c r="BA902" i="14"/>
  <c r="AZ931" i="14"/>
  <c r="AX931" i="14"/>
  <c r="AT817" i="14"/>
  <c r="AT781" i="14"/>
  <c r="BB878" i="14"/>
  <c r="AT954" i="14"/>
  <c r="BA806" i="14"/>
  <c r="AZ813" i="14"/>
  <c r="AX813" i="14"/>
  <c r="BC813" i="14" s="1"/>
  <c r="AT853" i="14"/>
  <c r="BB974" i="14"/>
  <c r="AZ793" i="14"/>
  <c r="AT911" i="14"/>
  <c r="AT966" i="14"/>
  <c r="BA791" i="14"/>
  <c r="BB781" i="14"/>
  <c r="BC919" i="14"/>
  <c r="AZ903" i="14"/>
  <c r="AX903" i="14"/>
  <c r="AZ883" i="14"/>
  <c r="AX883" i="14"/>
  <c r="AZ950" i="14"/>
  <c r="AX950" i="14"/>
  <c r="BC950" i="14" s="1"/>
  <c r="BA853" i="14"/>
  <c r="BB853" i="14"/>
  <c r="AT875" i="14"/>
  <c r="BB959" i="14"/>
  <c r="BC956" i="14"/>
  <c r="BB956" i="14"/>
  <c r="AX957" i="14"/>
  <c r="AZ957" i="14"/>
  <c r="BB898" i="14"/>
  <c r="BB810" i="14"/>
  <c r="BA784" i="14"/>
  <c r="AZ875" i="14"/>
  <c r="AX875" i="14"/>
  <c r="BC875" i="14" s="1"/>
  <c r="AZ825" i="14"/>
  <c r="AX825" i="14"/>
  <c r="BC825" i="14" s="1"/>
  <c r="BC817" i="14"/>
  <c r="BA916" i="14"/>
  <c r="AZ935" i="14"/>
  <c r="AX935" i="14"/>
  <c r="BA823" i="14"/>
  <c r="AX953" i="14"/>
  <c r="BC953" i="14" s="1"/>
  <c r="AZ953" i="14"/>
  <c r="BA882" i="14"/>
  <c r="AZ809" i="14"/>
  <c r="AX809" i="14"/>
  <c r="BC809" i="14" s="1"/>
  <c r="AX865" i="14"/>
  <c r="BC865" i="14" s="1"/>
  <c r="AZ865" i="14"/>
  <c r="AT958" i="14"/>
  <c r="BB802" i="14"/>
  <c r="BB837" i="14"/>
  <c r="AZ954" i="14"/>
  <c r="BB850" i="14"/>
  <c r="BB851" i="14"/>
  <c r="BB885" i="14"/>
  <c r="BB842" i="14"/>
  <c r="BA960" i="14"/>
  <c r="BB780" i="14"/>
  <c r="BC805" i="14"/>
  <c r="BB822" i="14"/>
  <c r="BA847" i="14"/>
  <c r="BB852" i="14"/>
  <c r="AZ857" i="14"/>
  <c r="BB926" i="14"/>
  <c r="AZ899" i="14"/>
  <c r="AX899" i="14"/>
  <c r="BA878" i="14"/>
  <c r="AZ907" i="14"/>
  <c r="AX907" i="14"/>
  <c r="BC907" i="14" s="1"/>
  <c r="BC868" i="14"/>
  <c r="BB817" i="14"/>
  <c r="AT923" i="14"/>
  <c r="AT950" i="14"/>
  <c r="BB791" i="14"/>
  <c r="AZ919" i="14"/>
  <c r="BA805" i="14"/>
  <c r="BB805" i="14"/>
  <c r="AX969" i="14"/>
  <c r="AZ969" i="14"/>
  <c r="AZ923" i="14"/>
  <c r="AX923" i="14"/>
  <c r="BC923" i="14" s="1"/>
  <c r="BC787" i="14"/>
  <c r="BB787" i="14"/>
  <c r="AT899" i="14"/>
  <c r="BA959" i="14"/>
  <c r="BA933" i="14"/>
  <c r="BA898" i="14"/>
  <c r="BA810" i="14"/>
  <c r="AT973" i="14"/>
  <c r="BC862" i="14"/>
  <c r="BA862" i="14"/>
  <c r="BB862" i="14"/>
  <c r="AZ927" i="14"/>
  <c r="AX927" i="14"/>
  <c r="BC927" i="14" s="1"/>
  <c r="AZ801" i="14"/>
  <c r="AX801" i="14"/>
  <c r="BC801" i="14" s="1"/>
  <c r="AZ817" i="14"/>
  <c r="BB823" i="14"/>
  <c r="BA815" i="14"/>
  <c r="BA839" i="14"/>
  <c r="BB792" i="14"/>
  <c r="BA777" i="14"/>
  <c r="BB777" i="14"/>
  <c r="BC858" i="14"/>
  <c r="BB858" i="14"/>
  <c r="AT849" i="14"/>
  <c r="BA802" i="14"/>
  <c r="BA837" i="14"/>
  <c r="BC970" i="14"/>
  <c r="AT907" i="14"/>
  <c r="AT895" i="14"/>
  <c r="BA850" i="14"/>
  <c r="BC841" i="14"/>
  <c r="BB922" i="14"/>
  <c r="BB896" i="14"/>
  <c r="BA909" i="14"/>
  <c r="BB960" i="14"/>
  <c r="BC881" i="14"/>
  <c r="BB881" i="14"/>
  <c r="BB868" i="14"/>
  <c r="BA868" i="14"/>
  <c r="BA780" i="14"/>
  <c r="BA822" i="14"/>
  <c r="BB847" i="14"/>
  <c r="BA852" i="14"/>
  <c r="BA964" i="14"/>
  <c r="BA926" i="14"/>
  <c r="AT837" i="14"/>
  <c r="BB857" i="14"/>
  <c r="BB910" i="14"/>
  <c r="AT883" i="14"/>
  <c r="BA968" i="14"/>
  <c r="BC973" i="14"/>
  <c r="BA881" i="14"/>
  <c r="BA787" i="14"/>
  <c r="AT789" i="14"/>
  <c r="AT969" i="14"/>
  <c r="AZ891" i="14"/>
  <c r="AX891" i="14"/>
  <c r="BC891" i="14" s="1"/>
  <c r="AZ895" i="14"/>
  <c r="AX895" i="14"/>
  <c r="BC895" i="14" s="1"/>
  <c r="AT841" i="14"/>
  <c r="BC775" i="14"/>
  <c r="BB775" i="14"/>
  <c r="BA775" i="14"/>
  <c r="BC932" i="14"/>
  <c r="BB932" i="14"/>
  <c r="BA932" i="14"/>
  <c r="AT927" i="14"/>
  <c r="BC853" i="14"/>
  <c r="BB933" i="14"/>
  <c r="AZ871" i="14"/>
  <c r="AX871" i="14"/>
  <c r="AZ962" i="14"/>
  <c r="AX962" i="14"/>
  <c r="BA793" i="14"/>
  <c r="BB793" i="14"/>
  <c r="AZ879" i="14"/>
  <c r="AX879" i="14"/>
  <c r="BC879" i="14" s="1"/>
  <c r="AT891" i="14"/>
  <c r="BA973" i="14"/>
  <c r="BB973" i="14"/>
  <c r="AZ887" i="14"/>
  <c r="AX887" i="14"/>
  <c r="BC887" i="14" s="1"/>
  <c r="BB815" i="14"/>
  <c r="AX949" i="14"/>
  <c r="AZ949" i="14"/>
  <c r="BB839" i="14"/>
  <c r="BB890" i="14"/>
  <c r="BA792" i="14"/>
  <c r="AZ785" i="14"/>
  <c r="AX785" i="14"/>
  <c r="AZ970" i="14"/>
  <c r="AZ841" i="14"/>
  <c r="BA922" i="14"/>
  <c r="BA896" i="14"/>
  <c r="BB848" i="14"/>
  <c r="BA831" i="14"/>
  <c r="AT805" i="14"/>
  <c r="BB909" i="14"/>
  <c r="BA799" i="14"/>
  <c r="AT869" i="14"/>
  <c r="BB834" i="14"/>
  <c r="BB964" i="14"/>
  <c r="BB902" i="14"/>
  <c r="AZ863" i="14"/>
  <c r="AX863" i="14"/>
  <c r="AT970" i="14"/>
  <c r="BB806" i="14"/>
  <c r="BA857" i="14"/>
  <c r="BA910" i="14"/>
  <c r="BC838" i="14"/>
  <c r="BB838" i="14"/>
  <c r="BC793" i="14"/>
  <c r="BB968" i="14"/>
  <c r="BA956" i="14"/>
  <c r="BB954" i="14"/>
  <c r="AZ31" i="14"/>
  <c r="AZ35" i="14"/>
  <c r="BA41" i="14"/>
  <c r="AZ41" i="14"/>
  <c r="BA31" i="14"/>
  <c r="BB26" i="14"/>
  <c r="AZ37" i="14"/>
  <c r="AW40" i="14"/>
  <c r="AS5" i="14"/>
  <c r="AI36" i="14"/>
  <c r="BB9" i="14"/>
  <c r="AN11" i="14"/>
  <c r="AN42" i="14"/>
  <c r="AY15" i="14"/>
  <c r="AW15" i="14"/>
  <c r="BB15" i="14" s="1"/>
  <c r="AS33" i="14"/>
  <c r="AW23" i="14"/>
  <c r="AZ23" i="14" s="1"/>
  <c r="AY23" i="14"/>
  <c r="AY33" i="14"/>
  <c r="AW33" i="14"/>
  <c r="BB33" i="14" s="1"/>
  <c r="AS30" i="14"/>
  <c r="AY30" i="14"/>
  <c r="AW30" i="14"/>
  <c r="BB30" i="14" s="1"/>
  <c r="AH25" i="14"/>
  <c r="AL36" i="14"/>
  <c r="AL16" i="14"/>
  <c r="AP11" i="14"/>
  <c r="AQ25" i="14"/>
  <c r="AU25" i="14" s="1"/>
  <c r="AO42" i="14"/>
  <c r="AX42" i="14" s="1"/>
  <c r="AI29" i="14"/>
  <c r="AJ36" i="14"/>
  <c r="AV36" i="14" s="1"/>
  <c r="AL24" i="14"/>
  <c r="AI16" i="14"/>
  <c r="AH11" i="14"/>
  <c r="BA37" i="14"/>
  <c r="AM25" i="14"/>
  <c r="AH16" i="14"/>
  <c r="AO25" i="14"/>
  <c r="AX25" i="14" s="1"/>
  <c r="AL42" i="14"/>
  <c r="AR36" i="14"/>
  <c r="AS26" i="14"/>
  <c r="AN16" i="14"/>
  <c r="AM11" i="14"/>
  <c r="AI25" i="14"/>
  <c r="AS10" i="14"/>
  <c r="AH42" i="14"/>
  <c r="AO36" i="14"/>
  <c r="AX36" i="14" s="1"/>
  <c r="AQ40" i="14"/>
  <c r="AU40" i="14" s="1"/>
  <c r="AY32" i="14"/>
  <c r="AW32" i="14"/>
  <c r="BB32" i="14" s="1"/>
  <c r="AN36" i="14"/>
  <c r="AW5" i="14"/>
  <c r="BB5" i="14" s="1"/>
  <c r="AY5" i="14"/>
  <c r="AJ11" i="14"/>
  <c r="AV11" i="14" s="1"/>
  <c r="BA35" i="14"/>
  <c r="AJ25" i="14"/>
  <c r="AV25" i="14" s="1"/>
  <c r="AK16" i="14"/>
  <c r="BA21" i="14"/>
  <c r="AK40" i="14"/>
  <c r="AR16" i="14"/>
  <c r="AR11" i="14"/>
  <c r="AR25" i="14"/>
  <c r="AP42" i="14"/>
  <c r="AM24" i="14"/>
  <c r="AJ16" i="14"/>
  <c r="AV16" i="14" s="1"/>
  <c r="AW38" i="14"/>
  <c r="AK29" i="14"/>
  <c r="AK11" i="14"/>
  <c r="AW14" i="14"/>
  <c r="BB14" i="14" s="1"/>
  <c r="AY14" i="14"/>
  <c r="AW29" i="14"/>
  <c r="AS19" i="14"/>
  <c r="AW27" i="14"/>
  <c r="AY27" i="14"/>
  <c r="AS15" i="14"/>
  <c r="AQ36" i="14"/>
  <c r="AU36" i="14" s="1"/>
  <c r="AS14" i="14"/>
  <c r="AO11" i="14"/>
  <c r="AX11" i="14" s="1"/>
  <c r="AN25" i="14"/>
  <c r="AJ42" i="14"/>
  <c r="AV42" i="14" s="1"/>
  <c r="AO40" i="14"/>
  <c r="AX40" i="14" s="1"/>
  <c r="AY26" i="14"/>
  <c r="AM36" i="14"/>
  <c r="AM7" i="14"/>
  <c r="AM42" i="14"/>
  <c r="AR40" i="14"/>
  <c r="BA26" i="14"/>
  <c r="AZ26" i="14"/>
  <c r="AY10" i="14"/>
  <c r="AW10" i="14"/>
  <c r="BB10" i="14" s="1"/>
  <c r="AH36" i="14"/>
  <c r="AM16" i="14"/>
  <c r="BA6" i="14"/>
  <c r="AZ6" i="14"/>
  <c r="AI7" i="14"/>
  <c r="AP25" i="14"/>
  <c r="BA9" i="14"/>
  <c r="AZ9" i="14"/>
  <c r="AZ21" i="14"/>
  <c r="AH24" i="14"/>
  <c r="AY9" i="14"/>
  <c r="AQ11" i="14"/>
  <c r="AU11" i="14" s="1"/>
  <c r="AP7" i="14"/>
  <c r="AL25" i="14"/>
  <c r="AR42" i="14"/>
  <c r="AN24" i="14"/>
  <c r="AL28" i="14"/>
  <c r="AO7" i="14"/>
  <c r="AX7" i="14" s="1"/>
  <c r="AS9" i="14"/>
  <c r="BA821" i="14" l="1"/>
  <c r="AY28" i="14"/>
  <c r="AY29" i="14"/>
  <c r="BC846" i="14"/>
  <c r="BB782" i="14"/>
  <c r="AW28" i="14"/>
  <c r="BA28" i="14" s="1"/>
  <c r="BA846" i="14"/>
  <c r="BB821" i="14"/>
  <c r="BA782" i="14"/>
  <c r="BA1117" i="14"/>
  <c r="BB840" i="14"/>
  <c r="BB1056" i="14"/>
  <c r="BA840" i="14"/>
  <c r="BA963" i="14"/>
  <c r="BA1056" i="14"/>
  <c r="BA19" i="14"/>
  <c r="BB900" i="14"/>
  <c r="AZ19" i="14"/>
  <c r="BA1059" i="14"/>
  <c r="BB1055" i="14"/>
  <c r="BC1055" i="14"/>
  <c r="BA1094" i="14"/>
  <c r="AW16" i="14"/>
  <c r="AZ16" i="14" s="1"/>
  <c r="AW24" i="14"/>
  <c r="BB24" i="14" s="1"/>
  <c r="AS28" i="14"/>
  <c r="BA774" i="14"/>
  <c r="BA1036" i="14"/>
  <c r="BA900" i="14"/>
  <c r="BA920" i="14"/>
  <c r="BB920" i="14"/>
  <c r="BC1084" i="14"/>
  <c r="BA1084" i="14"/>
  <c r="BB963" i="14"/>
  <c r="BB958" i="14"/>
  <c r="BB1094" i="14"/>
  <c r="BB1063" i="14"/>
  <c r="BA958" i="14"/>
  <c r="BC814" i="14"/>
  <c r="BA814" i="14"/>
  <c r="BB880" i="14"/>
  <c r="BB829" i="14"/>
  <c r="BA880" i="14"/>
  <c r="BB786" i="14"/>
  <c r="BB1089" i="14"/>
  <c r="BA786" i="14"/>
  <c r="BB940" i="14"/>
  <c r="BA980" i="14"/>
  <c r="BB980" i="14"/>
  <c r="BB951" i="14"/>
  <c r="BA951" i="14"/>
  <c r="BA1083" i="14"/>
  <c r="BA40" i="14"/>
  <c r="BA829" i="14"/>
  <c r="BB790" i="14"/>
  <c r="BB774" i="14"/>
  <c r="BA1063" i="14"/>
  <c r="BB826" i="14"/>
  <c r="BA826" i="14"/>
  <c r="BB1059" i="14"/>
  <c r="BC845" i="14"/>
  <c r="BB845" i="14"/>
  <c r="BA940" i="14"/>
  <c r="BA1006" i="14"/>
  <c r="BB950" i="14"/>
  <c r="BC1089" i="14"/>
  <c r="BB818" i="14"/>
  <c r="BA818" i="14"/>
  <c r="BC1068" i="14"/>
  <c r="BA1068" i="14"/>
  <c r="BB1068" i="14"/>
  <c r="BC796" i="14"/>
  <c r="BB796" i="14"/>
  <c r="BA796" i="14"/>
  <c r="BA1118" i="14"/>
  <c r="BB1118" i="14"/>
  <c r="BC1118" i="14"/>
  <c r="BA1014" i="14"/>
  <c r="BB1014" i="14"/>
  <c r="BC874" i="14"/>
  <c r="BB874" i="14"/>
  <c r="BA874" i="14"/>
  <c r="BB827" i="14"/>
  <c r="BA827" i="14"/>
  <c r="BC827" i="14"/>
  <c r="BA790" i="14"/>
  <c r="BC1040" i="14"/>
  <c r="BB1040" i="14"/>
  <c r="BA1040" i="14"/>
  <c r="BA812" i="14"/>
  <c r="BB812" i="14"/>
  <c r="BC812" i="14"/>
  <c r="BB828" i="14"/>
  <c r="BA828" i="14"/>
  <c r="BC828" i="14"/>
  <c r="BC856" i="14"/>
  <c r="BA856" i="14"/>
  <c r="BB856" i="14"/>
  <c r="BC955" i="14"/>
  <c r="BB955" i="14"/>
  <c r="BC967" i="14"/>
  <c r="BA967" i="14"/>
  <c r="BB967" i="14"/>
  <c r="BA955" i="14"/>
  <c r="BC908" i="14"/>
  <c r="BB908" i="14"/>
  <c r="BA908" i="14"/>
  <c r="BA778" i="14"/>
  <c r="BC778" i="14"/>
  <c r="BB778" i="14"/>
  <c r="BB965" i="14"/>
  <c r="BA950" i="14"/>
  <c r="BC843" i="14"/>
  <c r="BB843" i="14"/>
  <c r="BA843" i="14"/>
  <c r="BA1075" i="14"/>
  <c r="BC1075" i="14"/>
  <c r="BB1075" i="14"/>
  <c r="BB38" i="14"/>
  <c r="BB1062" i="14"/>
  <c r="BA895" i="14"/>
  <c r="BB911" i="14"/>
  <c r="BA1062" i="14"/>
  <c r="BA1092" i="14"/>
  <c r="BA875" i="14"/>
  <c r="BA911" i="14"/>
  <c r="BA965" i="14"/>
  <c r="BB904" i="14"/>
  <c r="BA904" i="14"/>
  <c r="AS38" i="14"/>
  <c r="BB813" i="14"/>
  <c r="BB1032" i="14"/>
  <c r="BA914" i="14"/>
  <c r="BB914" i="14"/>
  <c r="BC914" i="14"/>
  <c r="BC798" i="14"/>
  <c r="BB798" i="14"/>
  <c r="BA1099" i="14"/>
  <c r="BA966" i="14"/>
  <c r="BB809" i="14"/>
  <c r="BA813" i="14"/>
  <c r="AS27" i="14"/>
  <c r="BB29" i="14"/>
  <c r="BB966" i="14"/>
  <c r="BB27" i="14"/>
  <c r="BB28" i="14"/>
  <c r="BB895" i="14"/>
  <c r="BA927" i="14"/>
  <c r="BB907" i="14"/>
  <c r="BA809" i="14"/>
  <c r="BB875" i="14"/>
  <c r="BB994" i="14"/>
  <c r="BC1047" i="14"/>
  <c r="BB1047" i="14"/>
  <c r="BA1047" i="14"/>
  <c r="BB1117" i="14"/>
  <c r="BB1025" i="14"/>
  <c r="BC1025" i="14"/>
  <c r="BA1025" i="14"/>
  <c r="BB1049" i="14"/>
  <c r="BA1016" i="14"/>
  <c r="BA1049" i="14"/>
  <c r="BA1102" i="14"/>
  <c r="BB1108" i="14"/>
  <c r="BA1033" i="14"/>
  <c r="AS29" i="14"/>
  <c r="BB1104" i="14"/>
  <c r="BA1028" i="14"/>
  <c r="BA1052" i="14"/>
  <c r="BA1021" i="14"/>
  <c r="BB1102" i="14"/>
  <c r="BA1032" i="14"/>
  <c r="BB1120" i="14"/>
  <c r="BA994" i="14"/>
  <c r="BA1076" i="14"/>
  <c r="AY38" i="14"/>
  <c r="BA930" i="14"/>
  <c r="BC930" i="14"/>
  <c r="BB930" i="14"/>
  <c r="BB811" i="14"/>
  <c r="AS7" i="14"/>
  <c r="AS36" i="14"/>
  <c r="BA29" i="14"/>
  <c r="BA907" i="14"/>
  <c r="BB1006" i="14"/>
  <c r="BB1002" i="14"/>
  <c r="BA1022" i="14"/>
  <c r="BA1082" i="14"/>
  <c r="BA1071" i="14"/>
  <c r="AS43" i="14"/>
  <c r="AY43" i="14"/>
  <c r="AW43" i="14"/>
  <c r="BC971" i="14"/>
  <c r="BB971" i="14"/>
  <c r="BA971" i="14"/>
  <c r="BA811" i="14"/>
  <c r="BC1124" i="14"/>
  <c r="BA1124" i="14"/>
  <c r="BB1124" i="14"/>
  <c r="BC797" i="14"/>
  <c r="BB797" i="14"/>
  <c r="BA797" i="14"/>
  <c r="BA1002" i="14"/>
  <c r="BA825" i="14"/>
  <c r="BB789" i="14"/>
  <c r="BA992" i="14"/>
  <c r="BA1104" i="14"/>
  <c r="BA1098" i="14"/>
  <c r="BB1115" i="14"/>
  <c r="AS40" i="14"/>
  <c r="BB927" i="14"/>
  <c r="BA789" i="14"/>
  <c r="BB979" i="14"/>
  <c r="BB1098" i="14"/>
  <c r="BC1060" i="14"/>
  <c r="BA1060" i="14"/>
  <c r="BC859" i="14"/>
  <c r="BB859" i="14"/>
  <c r="BB1021" i="14"/>
  <c r="BB1125" i="14"/>
  <c r="BA1125" i="14"/>
  <c r="BC1119" i="14"/>
  <c r="BA1119" i="14"/>
  <c r="BB1119" i="14"/>
  <c r="BA1120" i="14"/>
  <c r="BB1112" i="14"/>
  <c r="BA1108" i="14"/>
  <c r="BA1112" i="14"/>
  <c r="BA1114" i="14"/>
  <c r="BA1115" i="14"/>
  <c r="BB1114" i="14"/>
  <c r="BB1099" i="14"/>
  <c r="BC1090" i="14"/>
  <c r="BB1090" i="14"/>
  <c r="BB1092" i="14"/>
  <c r="BA1090" i="14"/>
  <c r="BB1083" i="14"/>
  <c r="BB1082" i="14"/>
  <c r="BB1071" i="14"/>
  <c r="BC1061" i="14"/>
  <c r="BB1061" i="14"/>
  <c r="BC1067" i="14"/>
  <c r="BA1067" i="14"/>
  <c r="BB1067" i="14"/>
  <c r="BA1061" i="14"/>
  <c r="BC1058" i="14"/>
  <c r="BB1058" i="14"/>
  <c r="BA1058" i="14"/>
  <c r="BB1042" i="14"/>
  <c r="BC1050" i="14"/>
  <c r="BB1050" i="14"/>
  <c r="BA1050" i="14"/>
  <c r="BB1045" i="14"/>
  <c r="BA1045" i="14"/>
  <c r="BC1054" i="14"/>
  <c r="BA1054" i="14"/>
  <c r="BB1054" i="14"/>
  <c r="BA1042" i="14"/>
  <c r="BB1052" i="14"/>
  <c r="BC1039" i="14"/>
  <c r="BA1039" i="14"/>
  <c r="BB1039" i="14"/>
  <c r="BA1023" i="14"/>
  <c r="BB1033" i="14"/>
  <c r="BB1023" i="14"/>
  <c r="BB1034" i="14"/>
  <c r="BB1022" i="14"/>
  <c r="BB1028" i="14"/>
  <c r="BA1034" i="14"/>
  <c r="BC1003" i="14"/>
  <c r="BB1003" i="14"/>
  <c r="BB1016" i="14"/>
  <c r="BC1011" i="14"/>
  <c r="BA1011" i="14"/>
  <c r="BB1011" i="14"/>
  <c r="BA1003" i="14"/>
  <c r="BA989" i="14"/>
  <c r="BB992" i="14"/>
  <c r="BB986" i="14"/>
  <c r="BB989" i="14"/>
  <c r="BA998" i="14"/>
  <c r="BB990" i="14"/>
  <c r="BA986" i="14"/>
  <c r="BB998" i="14"/>
  <c r="BA990" i="14"/>
  <c r="BA979" i="14"/>
  <c r="BC899" i="14"/>
  <c r="BB899" i="14"/>
  <c r="BA899" i="14"/>
  <c r="BB923" i="14"/>
  <c r="BA953" i="14"/>
  <c r="BA887" i="14"/>
  <c r="BC935" i="14"/>
  <c r="BB935" i="14"/>
  <c r="BC957" i="14"/>
  <c r="BA957" i="14"/>
  <c r="BB957" i="14"/>
  <c r="BB865" i="14"/>
  <c r="BC883" i="14"/>
  <c r="BA883" i="14"/>
  <c r="BB883" i="14"/>
  <c r="BC961" i="14"/>
  <c r="BA961" i="14"/>
  <c r="BB961" i="14"/>
  <c r="BB939" i="14"/>
  <c r="BA879" i="14"/>
  <c r="BC949" i="14"/>
  <c r="BA949" i="14"/>
  <c r="BB949" i="14"/>
  <c r="BC871" i="14"/>
  <c r="BA871" i="14"/>
  <c r="BB871" i="14"/>
  <c r="BA923" i="14"/>
  <c r="BB825" i="14"/>
  <c r="BA865" i="14"/>
  <c r="BC903" i="14"/>
  <c r="BA903" i="14"/>
  <c r="BB903" i="14"/>
  <c r="BA939" i="14"/>
  <c r="BC915" i="14"/>
  <c r="BB915" i="14"/>
  <c r="BB801" i="14"/>
  <c r="BC863" i="14"/>
  <c r="BB863" i="14"/>
  <c r="BA863" i="14"/>
  <c r="BC785" i="14"/>
  <c r="BB785" i="14"/>
  <c r="BA785" i="14"/>
  <c r="BC962" i="14"/>
  <c r="BB962" i="14"/>
  <c r="BB891" i="14"/>
  <c r="BC869" i="14"/>
  <c r="BA869" i="14"/>
  <c r="BB869" i="14"/>
  <c r="BA801" i="14"/>
  <c r="BA962" i="14"/>
  <c r="BC969" i="14"/>
  <c r="BB969" i="14"/>
  <c r="BA969" i="14"/>
  <c r="BB953" i="14"/>
  <c r="BB887" i="14"/>
  <c r="BA891" i="14"/>
  <c r="BC931" i="14"/>
  <c r="BA931" i="14"/>
  <c r="BB931" i="14"/>
  <c r="BB879" i="14"/>
  <c r="BA935" i="14"/>
  <c r="BA32" i="14"/>
  <c r="AZ5" i="14"/>
  <c r="BA5" i="14"/>
  <c r="BB36" i="14"/>
  <c r="BA38" i="14"/>
  <c r="AZ40" i="14"/>
  <c r="AZ32" i="14"/>
  <c r="BA36" i="14"/>
  <c r="AZ36" i="14"/>
  <c r="AY36" i="14"/>
  <c r="AW42" i="14"/>
  <c r="BB42" i="14" s="1"/>
  <c r="AY42" i="14"/>
  <c r="AS11" i="14"/>
  <c r="AZ14" i="14"/>
  <c r="AY7" i="14"/>
  <c r="AW7" i="14"/>
  <c r="AZ15" i="14"/>
  <c r="AZ27" i="14"/>
  <c r="AZ38" i="14"/>
  <c r="AZ10" i="14"/>
  <c r="AZ30" i="14"/>
  <c r="AS16" i="14"/>
  <c r="BA33" i="14"/>
  <c r="AY11" i="14"/>
  <c r="AW11" i="14"/>
  <c r="BB11" i="14" s="1"/>
  <c r="AZ29" i="14"/>
  <c r="BA14" i="14"/>
  <c r="AY40" i="14"/>
  <c r="BA27" i="14"/>
  <c r="BA30" i="14"/>
  <c r="AZ33" i="14"/>
  <c r="AS24" i="14"/>
  <c r="AY25" i="14"/>
  <c r="AW25" i="14"/>
  <c r="BB25" i="14" s="1"/>
  <c r="BA15" i="14"/>
  <c r="BA10" i="14"/>
  <c r="AS42" i="14"/>
  <c r="AS25" i="14"/>
  <c r="BB23" i="14"/>
  <c r="BA23" i="14"/>
  <c r="BB40" i="14"/>
  <c r="BA16" i="14" l="1"/>
  <c r="BA24" i="14"/>
  <c r="BB16" i="14"/>
  <c r="AZ28" i="14"/>
  <c r="AZ24" i="14"/>
  <c r="AZ42" i="14"/>
  <c r="BB43" i="14"/>
  <c r="BA43" i="14"/>
  <c r="AZ43" i="14"/>
  <c r="BA42" i="14"/>
  <c r="BA25" i="14"/>
  <c r="AZ25" i="14"/>
  <c r="BA11" i="14"/>
  <c r="BB7" i="14"/>
  <c r="BA7" i="14"/>
  <c r="AZ11" i="14"/>
  <c r="AZ7" i="14"/>
  <c r="B530" i="1" l="1"/>
  <c r="C530" i="1"/>
  <c r="A574" i="14" s="1"/>
  <c r="D530" i="1"/>
  <c r="D574" i="14" s="1"/>
  <c r="T574" i="14" s="1"/>
  <c r="F530" i="1"/>
  <c r="G530" i="1"/>
  <c r="I530" i="1"/>
  <c r="E574" i="14" s="1"/>
  <c r="BX574" i="14" s="1"/>
  <c r="J530" i="1"/>
  <c r="F574" i="14" s="1"/>
  <c r="BY574" i="14" s="1"/>
  <c r="K530" i="1"/>
  <c r="G574" i="14" s="1"/>
  <c r="BZ574" i="14" s="1"/>
  <c r="L530" i="1"/>
  <c r="H574" i="14" s="1"/>
  <c r="CA574" i="14" s="1"/>
  <c r="M530" i="1"/>
  <c r="I574" i="14" s="1"/>
  <c r="CB574" i="14" s="1"/>
  <c r="N530" i="1"/>
  <c r="J574" i="14" s="1"/>
  <c r="CC574" i="14" s="1"/>
  <c r="O530" i="1"/>
  <c r="K574" i="14" s="1"/>
  <c r="CD574" i="14" s="1"/>
  <c r="P530" i="1"/>
  <c r="L574" i="14" s="1"/>
  <c r="CE574" i="14" s="1"/>
  <c r="Q530" i="1"/>
  <c r="M574" i="14" s="1"/>
  <c r="CF574" i="14" s="1"/>
  <c r="R530" i="1"/>
  <c r="N574" i="14" s="1"/>
  <c r="CG574" i="14" s="1"/>
  <c r="S530" i="1"/>
  <c r="O574" i="14" s="1"/>
  <c r="CH574" i="14" s="1"/>
  <c r="T530" i="1"/>
  <c r="P574" i="14" s="1"/>
  <c r="CI574" i="14" s="1"/>
  <c r="B531" i="1"/>
  <c r="C531" i="1"/>
  <c r="A575" i="14" s="1"/>
  <c r="D531" i="1"/>
  <c r="D575" i="14" s="1"/>
  <c r="T575" i="14" s="1"/>
  <c r="F531" i="1"/>
  <c r="G531" i="1"/>
  <c r="I531" i="1"/>
  <c r="E575" i="14" s="1"/>
  <c r="BX575" i="14" s="1"/>
  <c r="J531" i="1"/>
  <c r="F575" i="14" s="1"/>
  <c r="BY575" i="14" s="1"/>
  <c r="K531" i="1"/>
  <c r="G575" i="14" s="1"/>
  <c r="BZ575" i="14" s="1"/>
  <c r="L531" i="1"/>
  <c r="H575" i="14" s="1"/>
  <c r="CA575" i="14" s="1"/>
  <c r="M531" i="1"/>
  <c r="I575" i="14" s="1"/>
  <c r="CB575" i="14" s="1"/>
  <c r="N531" i="1"/>
  <c r="J575" i="14" s="1"/>
  <c r="CC575" i="14" s="1"/>
  <c r="O531" i="1"/>
  <c r="K575" i="14" s="1"/>
  <c r="CD575" i="14" s="1"/>
  <c r="P531" i="1"/>
  <c r="L575" i="14" s="1"/>
  <c r="CE575" i="14" s="1"/>
  <c r="Q531" i="1"/>
  <c r="M575" i="14" s="1"/>
  <c r="CF575" i="14" s="1"/>
  <c r="R531" i="1"/>
  <c r="N575" i="14" s="1"/>
  <c r="CG575" i="14" s="1"/>
  <c r="S531" i="1"/>
  <c r="O575" i="14" s="1"/>
  <c r="CH575" i="14" s="1"/>
  <c r="T531" i="1"/>
  <c r="P575" i="14" s="1"/>
  <c r="CI575" i="14" s="1"/>
  <c r="B532" i="1"/>
  <c r="C532" i="1"/>
  <c r="A576" i="14" s="1"/>
  <c r="D532" i="1"/>
  <c r="D576" i="14" s="1"/>
  <c r="T576" i="14" s="1"/>
  <c r="F532" i="1"/>
  <c r="G532" i="1"/>
  <c r="I532" i="1"/>
  <c r="E576" i="14" s="1"/>
  <c r="BX576" i="14" s="1"/>
  <c r="J532" i="1"/>
  <c r="F576" i="14" s="1"/>
  <c r="BY576" i="14" s="1"/>
  <c r="K532" i="1"/>
  <c r="G576" i="14" s="1"/>
  <c r="BZ576" i="14" s="1"/>
  <c r="L532" i="1"/>
  <c r="H576" i="14" s="1"/>
  <c r="CA576" i="14" s="1"/>
  <c r="M532" i="1"/>
  <c r="I576" i="14" s="1"/>
  <c r="CB576" i="14" s="1"/>
  <c r="N532" i="1"/>
  <c r="J576" i="14" s="1"/>
  <c r="CC576" i="14" s="1"/>
  <c r="O532" i="1"/>
  <c r="K576" i="14" s="1"/>
  <c r="CD576" i="14" s="1"/>
  <c r="P532" i="1"/>
  <c r="L576" i="14" s="1"/>
  <c r="CE576" i="14" s="1"/>
  <c r="Q532" i="1"/>
  <c r="M576" i="14" s="1"/>
  <c r="CF576" i="14" s="1"/>
  <c r="R532" i="1"/>
  <c r="N576" i="14" s="1"/>
  <c r="CG576" i="14" s="1"/>
  <c r="S532" i="1"/>
  <c r="O576" i="14" s="1"/>
  <c r="CH576" i="14" s="1"/>
  <c r="T532" i="1"/>
  <c r="P576" i="14" s="1"/>
  <c r="CI576" i="14" s="1"/>
  <c r="B533" i="1"/>
  <c r="C533" i="1"/>
  <c r="A577" i="14" s="1"/>
  <c r="D533" i="1"/>
  <c r="D577" i="14" s="1"/>
  <c r="T577" i="14" s="1"/>
  <c r="F533" i="1"/>
  <c r="G533" i="1"/>
  <c r="I533" i="1"/>
  <c r="E577" i="14" s="1"/>
  <c r="BX577" i="14" s="1"/>
  <c r="J533" i="1"/>
  <c r="F577" i="14" s="1"/>
  <c r="BY577" i="14" s="1"/>
  <c r="K533" i="1"/>
  <c r="G577" i="14" s="1"/>
  <c r="BZ577" i="14" s="1"/>
  <c r="L533" i="1"/>
  <c r="H577" i="14" s="1"/>
  <c r="CA577" i="14" s="1"/>
  <c r="M533" i="1"/>
  <c r="I577" i="14" s="1"/>
  <c r="CB577" i="14" s="1"/>
  <c r="N533" i="1"/>
  <c r="J577" i="14" s="1"/>
  <c r="CC577" i="14" s="1"/>
  <c r="O533" i="1"/>
  <c r="K577" i="14" s="1"/>
  <c r="CD577" i="14" s="1"/>
  <c r="P533" i="1"/>
  <c r="L577" i="14" s="1"/>
  <c r="CE577" i="14" s="1"/>
  <c r="Q533" i="1"/>
  <c r="M577" i="14" s="1"/>
  <c r="CF577" i="14" s="1"/>
  <c r="R533" i="1"/>
  <c r="N577" i="14" s="1"/>
  <c r="CG577" i="14" s="1"/>
  <c r="S533" i="1"/>
  <c r="O577" i="14" s="1"/>
  <c r="CH577" i="14" s="1"/>
  <c r="T533" i="1"/>
  <c r="P577" i="14" s="1"/>
  <c r="CI577" i="14" s="1"/>
  <c r="B534" i="1"/>
  <c r="C534" i="1"/>
  <c r="A578" i="14" s="1"/>
  <c r="D534" i="1"/>
  <c r="D578" i="14" s="1"/>
  <c r="T578" i="14" s="1"/>
  <c r="F534" i="1"/>
  <c r="G534" i="1"/>
  <c r="I534" i="1"/>
  <c r="E578" i="14" s="1"/>
  <c r="BX578" i="14" s="1"/>
  <c r="J534" i="1"/>
  <c r="F578" i="14" s="1"/>
  <c r="BY578" i="14" s="1"/>
  <c r="K534" i="1"/>
  <c r="G578" i="14" s="1"/>
  <c r="BZ578" i="14" s="1"/>
  <c r="L534" i="1"/>
  <c r="H578" i="14" s="1"/>
  <c r="CA578" i="14" s="1"/>
  <c r="M534" i="1"/>
  <c r="I578" i="14" s="1"/>
  <c r="CB578" i="14" s="1"/>
  <c r="N534" i="1"/>
  <c r="J578" i="14" s="1"/>
  <c r="CC578" i="14" s="1"/>
  <c r="O534" i="1"/>
  <c r="K578" i="14" s="1"/>
  <c r="CD578" i="14" s="1"/>
  <c r="P534" i="1"/>
  <c r="L578" i="14" s="1"/>
  <c r="CE578" i="14" s="1"/>
  <c r="Q534" i="1"/>
  <c r="M578" i="14" s="1"/>
  <c r="CF578" i="14" s="1"/>
  <c r="R534" i="1"/>
  <c r="N578" i="14" s="1"/>
  <c r="CG578" i="14" s="1"/>
  <c r="S534" i="1"/>
  <c r="O578" i="14" s="1"/>
  <c r="CH578" i="14" s="1"/>
  <c r="T534" i="1"/>
  <c r="P578" i="14" s="1"/>
  <c r="CI578" i="14" s="1"/>
  <c r="B535" i="1"/>
  <c r="C535" i="1"/>
  <c r="A579" i="14" s="1"/>
  <c r="D535" i="1"/>
  <c r="D579" i="14" s="1"/>
  <c r="T579" i="14" s="1"/>
  <c r="F535" i="1"/>
  <c r="G535" i="1"/>
  <c r="I535" i="1"/>
  <c r="E579" i="14" s="1"/>
  <c r="BX579" i="14" s="1"/>
  <c r="J535" i="1"/>
  <c r="F579" i="14" s="1"/>
  <c r="BY579" i="14" s="1"/>
  <c r="K535" i="1"/>
  <c r="G579" i="14" s="1"/>
  <c r="BZ579" i="14" s="1"/>
  <c r="L535" i="1"/>
  <c r="H579" i="14" s="1"/>
  <c r="CA579" i="14" s="1"/>
  <c r="M535" i="1"/>
  <c r="I579" i="14" s="1"/>
  <c r="CB579" i="14" s="1"/>
  <c r="N535" i="1"/>
  <c r="J579" i="14" s="1"/>
  <c r="CC579" i="14" s="1"/>
  <c r="O535" i="1"/>
  <c r="K579" i="14" s="1"/>
  <c r="CD579" i="14" s="1"/>
  <c r="P535" i="1"/>
  <c r="L579" i="14" s="1"/>
  <c r="CE579" i="14" s="1"/>
  <c r="Q535" i="1"/>
  <c r="M579" i="14" s="1"/>
  <c r="CF579" i="14" s="1"/>
  <c r="R535" i="1"/>
  <c r="N579" i="14" s="1"/>
  <c r="CG579" i="14" s="1"/>
  <c r="S535" i="1"/>
  <c r="O579" i="14" s="1"/>
  <c r="CH579" i="14" s="1"/>
  <c r="T535" i="1"/>
  <c r="P579" i="14" s="1"/>
  <c r="CI579" i="14" s="1"/>
  <c r="B536" i="1"/>
  <c r="C536" i="1"/>
  <c r="A580" i="14" s="1"/>
  <c r="D536" i="1"/>
  <c r="D580" i="14" s="1"/>
  <c r="T580" i="14" s="1"/>
  <c r="F536" i="1"/>
  <c r="G536" i="1"/>
  <c r="I536" i="1"/>
  <c r="E580" i="14" s="1"/>
  <c r="BX580" i="14" s="1"/>
  <c r="J536" i="1"/>
  <c r="F580" i="14" s="1"/>
  <c r="BY580" i="14" s="1"/>
  <c r="K536" i="1"/>
  <c r="G580" i="14" s="1"/>
  <c r="BZ580" i="14" s="1"/>
  <c r="L536" i="1"/>
  <c r="H580" i="14" s="1"/>
  <c r="CA580" i="14" s="1"/>
  <c r="M536" i="1"/>
  <c r="I580" i="14" s="1"/>
  <c r="CB580" i="14" s="1"/>
  <c r="N536" i="1"/>
  <c r="J580" i="14" s="1"/>
  <c r="CC580" i="14" s="1"/>
  <c r="O536" i="1"/>
  <c r="K580" i="14" s="1"/>
  <c r="CD580" i="14" s="1"/>
  <c r="P536" i="1"/>
  <c r="L580" i="14" s="1"/>
  <c r="CE580" i="14" s="1"/>
  <c r="Q536" i="1"/>
  <c r="M580" i="14" s="1"/>
  <c r="CF580" i="14" s="1"/>
  <c r="R536" i="1"/>
  <c r="N580" i="14" s="1"/>
  <c r="CG580" i="14" s="1"/>
  <c r="S536" i="1"/>
  <c r="O580" i="14" s="1"/>
  <c r="CH580" i="14" s="1"/>
  <c r="T536" i="1"/>
  <c r="P580" i="14" s="1"/>
  <c r="CI580" i="14" s="1"/>
  <c r="B537" i="1"/>
  <c r="C537" i="1"/>
  <c r="A581" i="14" s="1"/>
  <c r="D537" i="1"/>
  <c r="D581" i="14" s="1"/>
  <c r="T581" i="14" s="1"/>
  <c r="F537" i="1"/>
  <c r="G537" i="1"/>
  <c r="I537" i="1"/>
  <c r="E581" i="14" s="1"/>
  <c r="BX581" i="14" s="1"/>
  <c r="J537" i="1"/>
  <c r="F581" i="14" s="1"/>
  <c r="BY581" i="14" s="1"/>
  <c r="K537" i="1"/>
  <c r="G581" i="14" s="1"/>
  <c r="BZ581" i="14" s="1"/>
  <c r="L537" i="1"/>
  <c r="H581" i="14" s="1"/>
  <c r="CA581" i="14" s="1"/>
  <c r="M537" i="1"/>
  <c r="I581" i="14" s="1"/>
  <c r="CB581" i="14" s="1"/>
  <c r="N537" i="1"/>
  <c r="J581" i="14" s="1"/>
  <c r="CC581" i="14" s="1"/>
  <c r="O537" i="1"/>
  <c r="K581" i="14" s="1"/>
  <c r="CD581" i="14" s="1"/>
  <c r="P537" i="1"/>
  <c r="L581" i="14" s="1"/>
  <c r="CE581" i="14" s="1"/>
  <c r="Q537" i="1"/>
  <c r="M581" i="14" s="1"/>
  <c r="CF581" i="14" s="1"/>
  <c r="R537" i="1"/>
  <c r="N581" i="14" s="1"/>
  <c r="CG581" i="14" s="1"/>
  <c r="S537" i="1"/>
  <c r="O581" i="14" s="1"/>
  <c r="CH581" i="14" s="1"/>
  <c r="T537" i="1"/>
  <c r="P581" i="14" s="1"/>
  <c r="CI581" i="14" s="1"/>
  <c r="B538" i="1"/>
  <c r="C538" i="1"/>
  <c r="A582" i="14" s="1"/>
  <c r="D538" i="1"/>
  <c r="D582" i="14" s="1"/>
  <c r="T582" i="14" s="1"/>
  <c r="F538" i="1"/>
  <c r="G538" i="1"/>
  <c r="I538" i="1"/>
  <c r="E582" i="14" s="1"/>
  <c r="BX582" i="14" s="1"/>
  <c r="J538" i="1"/>
  <c r="F582" i="14" s="1"/>
  <c r="BY582" i="14" s="1"/>
  <c r="K538" i="1"/>
  <c r="G582" i="14" s="1"/>
  <c r="BZ582" i="14" s="1"/>
  <c r="L538" i="1"/>
  <c r="H582" i="14" s="1"/>
  <c r="CA582" i="14" s="1"/>
  <c r="M538" i="1"/>
  <c r="I582" i="14" s="1"/>
  <c r="CB582" i="14" s="1"/>
  <c r="N538" i="1"/>
  <c r="J582" i="14" s="1"/>
  <c r="CC582" i="14" s="1"/>
  <c r="O538" i="1"/>
  <c r="K582" i="14" s="1"/>
  <c r="CD582" i="14" s="1"/>
  <c r="P538" i="1"/>
  <c r="L582" i="14" s="1"/>
  <c r="CE582" i="14" s="1"/>
  <c r="Q538" i="1"/>
  <c r="M582" i="14" s="1"/>
  <c r="CF582" i="14" s="1"/>
  <c r="R538" i="1"/>
  <c r="N582" i="14" s="1"/>
  <c r="CG582" i="14" s="1"/>
  <c r="S538" i="1"/>
  <c r="O582" i="14" s="1"/>
  <c r="CH582" i="14" s="1"/>
  <c r="T538" i="1"/>
  <c r="P582" i="14" s="1"/>
  <c r="CI582" i="14" s="1"/>
  <c r="B539" i="1"/>
  <c r="C539" i="1"/>
  <c r="A583" i="14" s="1"/>
  <c r="D539" i="1"/>
  <c r="D583" i="14" s="1"/>
  <c r="T583" i="14" s="1"/>
  <c r="F539" i="1"/>
  <c r="G539" i="1"/>
  <c r="I539" i="1"/>
  <c r="E583" i="14" s="1"/>
  <c r="BX583" i="14" s="1"/>
  <c r="J539" i="1"/>
  <c r="F583" i="14" s="1"/>
  <c r="BY583" i="14" s="1"/>
  <c r="K539" i="1"/>
  <c r="G583" i="14" s="1"/>
  <c r="BZ583" i="14" s="1"/>
  <c r="L539" i="1"/>
  <c r="H583" i="14" s="1"/>
  <c r="CA583" i="14" s="1"/>
  <c r="M539" i="1"/>
  <c r="I583" i="14" s="1"/>
  <c r="CB583" i="14" s="1"/>
  <c r="N539" i="1"/>
  <c r="J583" i="14" s="1"/>
  <c r="CC583" i="14" s="1"/>
  <c r="O539" i="1"/>
  <c r="K583" i="14" s="1"/>
  <c r="CD583" i="14" s="1"/>
  <c r="P539" i="1"/>
  <c r="L583" i="14" s="1"/>
  <c r="CE583" i="14" s="1"/>
  <c r="Q539" i="1"/>
  <c r="M583" i="14" s="1"/>
  <c r="CF583" i="14" s="1"/>
  <c r="R539" i="1"/>
  <c r="N583" i="14" s="1"/>
  <c r="CG583" i="14" s="1"/>
  <c r="S539" i="1"/>
  <c r="O583" i="14" s="1"/>
  <c r="CH583" i="14" s="1"/>
  <c r="T539" i="1"/>
  <c r="P583" i="14" s="1"/>
  <c r="CI583" i="14" s="1"/>
  <c r="B540" i="1"/>
  <c r="C540" i="1"/>
  <c r="A584" i="14" s="1"/>
  <c r="D540" i="1"/>
  <c r="D584" i="14" s="1"/>
  <c r="T584" i="14" s="1"/>
  <c r="F540" i="1"/>
  <c r="G540" i="1"/>
  <c r="I540" i="1"/>
  <c r="E584" i="14" s="1"/>
  <c r="BX584" i="14" s="1"/>
  <c r="J540" i="1"/>
  <c r="F584" i="14" s="1"/>
  <c r="BY584" i="14" s="1"/>
  <c r="K540" i="1"/>
  <c r="G584" i="14" s="1"/>
  <c r="BZ584" i="14" s="1"/>
  <c r="L540" i="1"/>
  <c r="H584" i="14" s="1"/>
  <c r="CA584" i="14" s="1"/>
  <c r="M540" i="1"/>
  <c r="I584" i="14" s="1"/>
  <c r="CB584" i="14" s="1"/>
  <c r="N540" i="1"/>
  <c r="J584" i="14" s="1"/>
  <c r="CC584" i="14" s="1"/>
  <c r="O540" i="1"/>
  <c r="K584" i="14" s="1"/>
  <c r="CD584" i="14" s="1"/>
  <c r="P540" i="1"/>
  <c r="L584" i="14" s="1"/>
  <c r="CE584" i="14" s="1"/>
  <c r="Q540" i="1"/>
  <c r="M584" i="14" s="1"/>
  <c r="CF584" i="14" s="1"/>
  <c r="R540" i="1"/>
  <c r="N584" i="14" s="1"/>
  <c r="CG584" i="14" s="1"/>
  <c r="S540" i="1"/>
  <c r="O584" i="14" s="1"/>
  <c r="CH584" i="14" s="1"/>
  <c r="T540" i="1"/>
  <c r="P584" i="14" s="1"/>
  <c r="CI584" i="14" s="1"/>
  <c r="B541" i="1"/>
  <c r="C541" i="1"/>
  <c r="A585" i="14" s="1"/>
  <c r="D541" i="1"/>
  <c r="D585" i="14" s="1"/>
  <c r="T585" i="14" s="1"/>
  <c r="F541" i="1"/>
  <c r="G541" i="1"/>
  <c r="I541" i="1"/>
  <c r="E585" i="14" s="1"/>
  <c r="BX585" i="14" s="1"/>
  <c r="J541" i="1"/>
  <c r="F585" i="14" s="1"/>
  <c r="BY585" i="14" s="1"/>
  <c r="K541" i="1"/>
  <c r="G585" i="14" s="1"/>
  <c r="BZ585" i="14" s="1"/>
  <c r="L541" i="1"/>
  <c r="H585" i="14" s="1"/>
  <c r="CA585" i="14" s="1"/>
  <c r="M541" i="1"/>
  <c r="I585" i="14" s="1"/>
  <c r="CB585" i="14" s="1"/>
  <c r="N541" i="1"/>
  <c r="J585" i="14" s="1"/>
  <c r="CC585" i="14" s="1"/>
  <c r="O541" i="1"/>
  <c r="K585" i="14" s="1"/>
  <c r="CD585" i="14" s="1"/>
  <c r="P541" i="1"/>
  <c r="L585" i="14" s="1"/>
  <c r="CE585" i="14" s="1"/>
  <c r="Q541" i="1"/>
  <c r="M585" i="14" s="1"/>
  <c r="CF585" i="14" s="1"/>
  <c r="R541" i="1"/>
  <c r="N585" i="14" s="1"/>
  <c r="CG585" i="14" s="1"/>
  <c r="S541" i="1"/>
  <c r="O585" i="14" s="1"/>
  <c r="CH585" i="14" s="1"/>
  <c r="T541" i="1"/>
  <c r="P585" i="14" s="1"/>
  <c r="CI585" i="14" s="1"/>
  <c r="B542" i="1"/>
  <c r="C542" i="1"/>
  <c r="A586" i="14" s="1"/>
  <c r="D542" i="1"/>
  <c r="D586" i="14" s="1"/>
  <c r="T586" i="14" s="1"/>
  <c r="F542" i="1"/>
  <c r="G542" i="1"/>
  <c r="I542" i="1"/>
  <c r="E586" i="14" s="1"/>
  <c r="BX586" i="14" s="1"/>
  <c r="J542" i="1"/>
  <c r="F586" i="14" s="1"/>
  <c r="BY586" i="14" s="1"/>
  <c r="K542" i="1"/>
  <c r="G586" i="14" s="1"/>
  <c r="BZ586" i="14" s="1"/>
  <c r="L542" i="1"/>
  <c r="H586" i="14" s="1"/>
  <c r="CA586" i="14" s="1"/>
  <c r="M542" i="1"/>
  <c r="I586" i="14" s="1"/>
  <c r="CB586" i="14" s="1"/>
  <c r="N542" i="1"/>
  <c r="J586" i="14" s="1"/>
  <c r="CC586" i="14" s="1"/>
  <c r="O542" i="1"/>
  <c r="K586" i="14" s="1"/>
  <c r="CD586" i="14" s="1"/>
  <c r="P542" i="1"/>
  <c r="L586" i="14" s="1"/>
  <c r="CE586" i="14" s="1"/>
  <c r="Q542" i="1"/>
  <c r="M586" i="14" s="1"/>
  <c r="CF586" i="14" s="1"/>
  <c r="R542" i="1"/>
  <c r="N586" i="14" s="1"/>
  <c r="CG586" i="14" s="1"/>
  <c r="S542" i="1"/>
  <c r="O586" i="14" s="1"/>
  <c r="CH586" i="14" s="1"/>
  <c r="T542" i="1"/>
  <c r="P586" i="14" s="1"/>
  <c r="CI586" i="14" s="1"/>
  <c r="B543" i="1"/>
  <c r="C543" i="1"/>
  <c r="A587" i="14" s="1"/>
  <c r="D543" i="1"/>
  <c r="D587" i="14" s="1"/>
  <c r="T587" i="14" s="1"/>
  <c r="F543" i="1"/>
  <c r="G543" i="1"/>
  <c r="I543" i="1"/>
  <c r="E587" i="14" s="1"/>
  <c r="BX587" i="14" s="1"/>
  <c r="J543" i="1"/>
  <c r="F587" i="14" s="1"/>
  <c r="BY587" i="14" s="1"/>
  <c r="K543" i="1"/>
  <c r="G587" i="14" s="1"/>
  <c r="BZ587" i="14" s="1"/>
  <c r="L543" i="1"/>
  <c r="H587" i="14" s="1"/>
  <c r="CA587" i="14" s="1"/>
  <c r="M543" i="1"/>
  <c r="I587" i="14" s="1"/>
  <c r="CB587" i="14" s="1"/>
  <c r="N543" i="1"/>
  <c r="J587" i="14" s="1"/>
  <c r="CC587" i="14" s="1"/>
  <c r="O543" i="1"/>
  <c r="K587" i="14" s="1"/>
  <c r="CD587" i="14" s="1"/>
  <c r="P543" i="1"/>
  <c r="L587" i="14" s="1"/>
  <c r="CE587" i="14" s="1"/>
  <c r="Q543" i="1"/>
  <c r="M587" i="14" s="1"/>
  <c r="CF587" i="14" s="1"/>
  <c r="R543" i="1"/>
  <c r="N587" i="14" s="1"/>
  <c r="CG587" i="14" s="1"/>
  <c r="S543" i="1"/>
  <c r="O587" i="14" s="1"/>
  <c r="CH587" i="14" s="1"/>
  <c r="T543" i="1"/>
  <c r="P587" i="14" s="1"/>
  <c r="CI587" i="14" s="1"/>
  <c r="B544" i="1"/>
  <c r="C544" i="1"/>
  <c r="A588" i="14" s="1"/>
  <c r="D544" i="1"/>
  <c r="D588" i="14" s="1"/>
  <c r="T588" i="14" s="1"/>
  <c r="F544" i="1"/>
  <c r="G544" i="1"/>
  <c r="I544" i="1"/>
  <c r="E588" i="14" s="1"/>
  <c r="BX588" i="14" s="1"/>
  <c r="J544" i="1"/>
  <c r="F588" i="14" s="1"/>
  <c r="BY588" i="14" s="1"/>
  <c r="K544" i="1"/>
  <c r="G588" i="14" s="1"/>
  <c r="BZ588" i="14" s="1"/>
  <c r="L544" i="1"/>
  <c r="H588" i="14" s="1"/>
  <c r="CA588" i="14" s="1"/>
  <c r="M544" i="1"/>
  <c r="I588" i="14" s="1"/>
  <c r="CB588" i="14" s="1"/>
  <c r="N544" i="1"/>
  <c r="J588" i="14" s="1"/>
  <c r="CC588" i="14" s="1"/>
  <c r="O544" i="1"/>
  <c r="K588" i="14" s="1"/>
  <c r="CD588" i="14" s="1"/>
  <c r="P544" i="1"/>
  <c r="L588" i="14" s="1"/>
  <c r="CE588" i="14" s="1"/>
  <c r="Q544" i="1"/>
  <c r="M588" i="14" s="1"/>
  <c r="CF588" i="14" s="1"/>
  <c r="R544" i="1"/>
  <c r="N588" i="14" s="1"/>
  <c r="CG588" i="14" s="1"/>
  <c r="S544" i="1"/>
  <c r="O588" i="14" s="1"/>
  <c r="CH588" i="14" s="1"/>
  <c r="T544" i="1"/>
  <c r="P588" i="14" s="1"/>
  <c r="CI588" i="14" s="1"/>
  <c r="B545" i="1"/>
  <c r="C545" i="1"/>
  <c r="A589" i="14" s="1"/>
  <c r="D545" i="1"/>
  <c r="D589" i="14" s="1"/>
  <c r="T589" i="14" s="1"/>
  <c r="F545" i="1"/>
  <c r="G545" i="1"/>
  <c r="I545" i="1"/>
  <c r="E589" i="14" s="1"/>
  <c r="BX589" i="14" s="1"/>
  <c r="J545" i="1"/>
  <c r="F589" i="14" s="1"/>
  <c r="BY589" i="14" s="1"/>
  <c r="K545" i="1"/>
  <c r="G589" i="14" s="1"/>
  <c r="BZ589" i="14" s="1"/>
  <c r="L545" i="1"/>
  <c r="H589" i="14" s="1"/>
  <c r="CA589" i="14" s="1"/>
  <c r="M545" i="1"/>
  <c r="I589" i="14" s="1"/>
  <c r="CB589" i="14" s="1"/>
  <c r="N545" i="1"/>
  <c r="J589" i="14" s="1"/>
  <c r="CC589" i="14" s="1"/>
  <c r="O545" i="1"/>
  <c r="K589" i="14" s="1"/>
  <c r="CD589" i="14" s="1"/>
  <c r="P545" i="1"/>
  <c r="L589" i="14" s="1"/>
  <c r="CE589" i="14" s="1"/>
  <c r="Q545" i="1"/>
  <c r="M589" i="14" s="1"/>
  <c r="CF589" i="14" s="1"/>
  <c r="R545" i="1"/>
  <c r="N589" i="14" s="1"/>
  <c r="CG589" i="14" s="1"/>
  <c r="S545" i="1"/>
  <c r="O589" i="14" s="1"/>
  <c r="CH589" i="14" s="1"/>
  <c r="T545" i="1"/>
  <c r="P589" i="14" s="1"/>
  <c r="CI589" i="14" s="1"/>
  <c r="B546" i="1"/>
  <c r="C546" i="1"/>
  <c r="A590" i="14" s="1"/>
  <c r="D546" i="1"/>
  <c r="D590" i="14" s="1"/>
  <c r="T590" i="14" s="1"/>
  <c r="F546" i="1"/>
  <c r="G546" i="1"/>
  <c r="I546" i="1"/>
  <c r="E590" i="14" s="1"/>
  <c r="BX590" i="14" s="1"/>
  <c r="J546" i="1"/>
  <c r="F590" i="14" s="1"/>
  <c r="BY590" i="14" s="1"/>
  <c r="K546" i="1"/>
  <c r="G590" i="14" s="1"/>
  <c r="BZ590" i="14" s="1"/>
  <c r="L546" i="1"/>
  <c r="H590" i="14" s="1"/>
  <c r="CA590" i="14" s="1"/>
  <c r="M546" i="1"/>
  <c r="I590" i="14" s="1"/>
  <c r="CB590" i="14" s="1"/>
  <c r="N546" i="1"/>
  <c r="J590" i="14" s="1"/>
  <c r="CC590" i="14" s="1"/>
  <c r="O546" i="1"/>
  <c r="K590" i="14" s="1"/>
  <c r="CD590" i="14" s="1"/>
  <c r="P546" i="1"/>
  <c r="L590" i="14" s="1"/>
  <c r="CE590" i="14" s="1"/>
  <c r="Q546" i="1"/>
  <c r="M590" i="14" s="1"/>
  <c r="CF590" i="14" s="1"/>
  <c r="R546" i="1"/>
  <c r="N590" i="14" s="1"/>
  <c r="CG590" i="14" s="1"/>
  <c r="S546" i="1"/>
  <c r="O590" i="14" s="1"/>
  <c r="CH590" i="14" s="1"/>
  <c r="T546" i="1"/>
  <c r="P590" i="14" s="1"/>
  <c r="CI590" i="14" s="1"/>
  <c r="B547" i="1"/>
  <c r="C547" i="1"/>
  <c r="A591" i="14" s="1"/>
  <c r="D547" i="1"/>
  <c r="D591" i="14" s="1"/>
  <c r="T591" i="14" s="1"/>
  <c r="F547" i="1"/>
  <c r="G547" i="1"/>
  <c r="I547" i="1"/>
  <c r="E591" i="14" s="1"/>
  <c r="BX591" i="14" s="1"/>
  <c r="J547" i="1"/>
  <c r="F591" i="14" s="1"/>
  <c r="BY591" i="14" s="1"/>
  <c r="K547" i="1"/>
  <c r="G591" i="14" s="1"/>
  <c r="BZ591" i="14" s="1"/>
  <c r="L547" i="1"/>
  <c r="H591" i="14" s="1"/>
  <c r="CA591" i="14" s="1"/>
  <c r="M547" i="1"/>
  <c r="I591" i="14" s="1"/>
  <c r="CB591" i="14" s="1"/>
  <c r="N547" i="1"/>
  <c r="J591" i="14" s="1"/>
  <c r="CC591" i="14" s="1"/>
  <c r="O547" i="1"/>
  <c r="K591" i="14" s="1"/>
  <c r="CD591" i="14" s="1"/>
  <c r="P547" i="1"/>
  <c r="L591" i="14" s="1"/>
  <c r="CE591" i="14" s="1"/>
  <c r="Q547" i="1"/>
  <c r="M591" i="14" s="1"/>
  <c r="CF591" i="14" s="1"/>
  <c r="R547" i="1"/>
  <c r="N591" i="14" s="1"/>
  <c r="CG591" i="14" s="1"/>
  <c r="S547" i="1"/>
  <c r="O591" i="14" s="1"/>
  <c r="CH591" i="14" s="1"/>
  <c r="T547" i="1"/>
  <c r="P591" i="14" s="1"/>
  <c r="CI591" i="14" s="1"/>
  <c r="B548" i="1"/>
  <c r="C548" i="1"/>
  <c r="A592" i="14" s="1"/>
  <c r="D548" i="1"/>
  <c r="D592" i="14" s="1"/>
  <c r="T592" i="14" s="1"/>
  <c r="F548" i="1"/>
  <c r="G548" i="1"/>
  <c r="I548" i="1"/>
  <c r="E592" i="14" s="1"/>
  <c r="BX592" i="14" s="1"/>
  <c r="J548" i="1"/>
  <c r="F592" i="14" s="1"/>
  <c r="BY592" i="14" s="1"/>
  <c r="K548" i="1"/>
  <c r="G592" i="14" s="1"/>
  <c r="BZ592" i="14" s="1"/>
  <c r="L548" i="1"/>
  <c r="H592" i="14" s="1"/>
  <c r="CA592" i="14" s="1"/>
  <c r="M548" i="1"/>
  <c r="I592" i="14" s="1"/>
  <c r="CB592" i="14" s="1"/>
  <c r="N548" i="1"/>
  <c r="J592" i="14" s="1"/>
  <c r="CC592" i="14" s="1"/>
  <c r="O548" i="1"/>
  <c r="K592" i="14" s="1"/>
  <c r="CD592" i="14" s="1"/>
  <c r="P548" i="1"/>
  <c r="L592" i="14" s="1"/>
  <c r="CE592" i="14" s="1"/>
  <c r="Q548" i="1"/>
  <c r="M592" i="14" s="1"/>
  <c r="CF592" i="14" s="1"/>
  <c r="R548" i="1"/>
  <c r="N592" i="14" s="1"/>
  <c r="CG592" i="14" s="1"/>
  <c r="S548" i="1"/>
  <c r="O592" i="14" s="1"/>
  <c r="CH592" i="14" s="1"/>
  <c r="T548" i="1"/>
  <c r="P592" i="14" s="1"/>
  <c r="CI592" i="14" s="1"/>
  <c r="B549" i="1"/>
  <c r="C549" i="1"/>
  <c r="A593" i="14" s="1"/>
  <c r="D549" i="1"/>
  <c r="D593" i="14" s="1"/>
  <c r="T593" i="14" s="1"/>
  <c r="F549" i="1"/>
  <c r="G549" i="1"/>
  <c r="I549" i="1"/>
  <c r="E593" i="14" s="1"/>
  <c r="BX593" i="14" s="1"/>
  <c r="J549" i="1"/>
  <c r="F593" i="14" s="1"/>
  <c r="BY593" i="14" s="1"/>
  <c r="K549" i="1"/>
  <c r="G593" i="14" s="1"/>
  <c r="BZ593" i="14" s="1"/>
  <c r="L549" i="1"/>
  <c r="H593" i="14" s="1"/>
  <c r="CA593" i="14" s="1"/>
  <c r="M549" i="1"/>
  <c r="I593" i="14" s="1"/>
  <c r="CB593" i="14" s="1"/>
  <c r="N549" i="1"/>
  <c r="J593" i="14" s="1"/>
  <c r="CC593" i="14" s="1"/>
  <c r="O549" i="1"/>
  <c r="K593" i="14" s="1"/>
  <c r="CD593" i="14" s="1"/>
  <c r="P549" i="1"/>
  <c r="L593" i="14" s="1"/>
  <c r="CE593" i="14" s="1"/>
  <c r="Q549" i="1"/>
  <c r="M593" i="14" s="1"/>
  <c r="CF593" i="14" s="1"/>
  <c r="R549" i="1"/>
  <c r="N593" i="14" s="1"/>
  <c r="CG593" i="14" s="1"/>
  <c r="S549" i="1"/>
  <c r="O593" i="14" s="1"/>
  <c r="CH593" i="14" s="1"/>
  <c r="T549" i="1"/>
  <c r="P593" i="14" s="1"/>
  <c r="CI593" i="14" s="1"/>
  <c r="B550" i="1"/>
  <c r="C550" i="1"/>
  <c r="A594" i="14" s="1"/>
  <c r="D550" i="1"/>
  <c r="D594" i="14" s="1"/>
  <c r="T594" i="14" s="1"/>
  <c r="F550" i="1"/>
  <c r="G550" i="1"/>
  <c r="I550" i="1"/>
  <c r="E594" i="14" s="1"/>
  <c r="BX594" i="14" s="1"/>
  <c r="J550" i="1"/>
  <c r="F594" i="14" s="1"/>
  <c r="BY594" i="14" s="1"/>
  <c r="K550" i="1"/>
  <c r="G594" i="14" s="1"/>
  <c r="BZ594" i="14" s="1"/>
  <c r="L550" i="1"/>
  <c r="H594" i="14" s="1"/>
  <c r="CA594" i="14" s="1"/>
  <c r="M550" i="1"/>
  <c r="I594" i="14" s="1"/>
  <c r="CB594" i="14" s="1"/>
  <c r="N550" i="1"/>
  <c r="J594" i="14" s="1"/>
  <c r="CC594" i="14" s="1"/>
  <c r="O550" i="1"/>
  <c r="K594" i="14" s="1"/>
  <c r="CD594" i="14" s="1"/>
  <c r="P550" i="1"/>
  <c r="L594" i="14" s="1"/>
  <c r="CE594" i="14" s="1"/>
  <c r="Q550" i="1"/>
  <c r="M594" i="14" s="1"/>
  <c r="CF594" i="14" s="1"/>
  <c r="R550" i="1"/>
  <c r="N594" i="14" s="1"/>
  <c r="CG594" i="14" s="1"/>
  <c r="S550" i="1"/>
  <c r="O594" i="14" s="1"/>
  <c r="CH594" i="14" s="1"/>
  <c r="T550" i="1"/>
  <c r="P594" i="14" s="1"/>
  <c r="CI594" i="14" s="1"/>
  <c r="B551" i="1"/>
  <c r="C551" i="1"/>
  <c r="A595" i="14" s="1"/>
  <c r="D551" i="1"/>
  <c r="D595" i="14" s="1"/>
  <c r="T595" i="14" s="1"/>
  <c r="F551" i="1"/>
  <c r="G551" i="1"/>
  <c r="I551" i="1"/>
  <c r="E595" i="14" s="1"/>
  <c r="BX595" i="14" s="1"/>
  <c r="J551" i="1"/>
  <c r="F595" i="14" s="1"/>
  <c r="BY595" i="14" s="1"/>
  <c r="K551" i="1"/>
  <c r="G595" i="14" s="1"/>
  <c r="BZ595" i="14" s="1"/>
  <c r="L551" i="1"/>
  <c r="H595" i="14" s="1"/>
  <c r="CA595" i="14" s="1"/>
  <c r="M551" i="1"/>
  <c r="I595" i="14" s="1"/>
  <c r="CB595" i="14" s="1"/>
  <c r="N551" i="1"/>
  <c r="J595" i="14" s="1"/>
  <c r="CC595" i="14" s="1"/>
  <c r="O551" i="1"/>
  <c r="K595" i="14" s="1"/>
  <c r="CD595" i="14" s="1"/>
  <c r="P551" i="1"/>
  <c r="L595" i="14" s="1"/>
  <c r="CE595" i="14" s="1"/>
  <c r="Q551" i="1"/>
  <c r="M595" i="14" s="1"/>
  <c r="CF595" i="14" s="1"/>
  <c r="R551" i="1"/>
  <c r="N595" i="14" s="1"/>
  <c r="CG595" i="14" s="1"/>
  <c r="S551" i="1"/>
  <c r="O595" i="14" s="1"/>
  <c r="CH595" i="14" s="1"/>
  <c r="T551" i="1"/>
  <c r="P595" i="14" s="1"/>
  <c r="CI595" i="14" s="1"/>
  <c r="B552" i="1"/>
  <c r="C552" i="1"/>
  <c r="A596" i="14" s="1"/>
  <c r="D552" i="1"/>
  <c r="D596" i="14" s="1"/>
  <c r="T596" i="14" s="1"/>
  <c r="F552" i="1"/>
  <c r="G552" i="1"/>
  <c r="I552" i="1"/>
  <c r="E596" i="14" s="1"/>
  <c r="BX596" i="14" s="1"/>
  <c r="J552" i="1"/>
  <c r="F596" i="14" s="1"/>
  <c r="BY596" i="14" s="1"/>
  <c r="K552" i="1"/>
  <c r="G596" i="14" s="1"/>
  <c r="BZ596" i="14" s="1"/>
  <c r="L552" i="1"/>
  <c r="H596" i="14" s="1"/>
  <c r="CA596" i="14" s="1"/>
  <c r="M552" i="1"/>
  <c r="I596" i="14" s="1"/>
  <c r="CB596" i="14" s="1"/>
  <c r="N552" i="1"/>
  <c r="J596" i="14" s="1"/>
  <c r="CC596" i="14" s="1"/>
  <c r="O552" i="1"/>
  <c r="K596" i="14" s="1"/>
  <c r="CD596" i="14" s="1"/>
  <c r="P552" i="1"/>
  <c r="L596" i="14" s="1"/>
  <c r="CE596" i="14" s="1"/>
  <c r="Q552" i="1"/>
  <c r="M596" i="14" s="1"/>
  <c r="CF596" i="14" s="1"/>
  <c r="R552" i="1"/>
  <c r="N596" i="14" s="1"/>
  <c r="CG596" i="14" s="1"/>
  <c r="S552" i="1"/>
  <c r="O596" i="14" s="1"/>
  <c r="CH596" i="14" s="1"/>
  <c r="T552" i="1"/>
  <c r="P596" i="14" s="1"/>
  <c r="CI596" i="14" s="1"/>
  <c r="B553" i="1"/>
  <c r="C553" i="1"/>
  <c r="A597" i="14" s="1"/>
  <c r="D553" i="1"/>
  <c r="D597" i="14" s="1"/>
  <c r="T597" i="14" s="1"/>
  <c r="F553" i="1"/>
  <c r="G553" i="1"/>
  <c r="I553" i="1"/>
  <c r="E597" i="14" s="1"/>
  <c r="BX597" i="14" s="1"/>
  <c r="J553" i="1"/>
  <c r="F597" i="14" s="1"/>
  <c r="BY597" i="14" s="1"/>
  <c r="K553" i="1"/>
  <c r="G597" i="14" s="1"/>
  <c r="BZ597" i="14" s="1"/>
  <c r="L553" i="1"/>
  <c r="H597" i="14" s="1"/>
  <c r="CA597" i="14" s="1"/>
  <c r="M553" i="1"/>
  <c r="I597" i="14" s="1"/>
  <c r="CB597" i="14" s="1"/>
  <c r="N553" i="1"/>
  <c r="J597" i="14" s="1"/>
  <c r="CC597" i="14" s="1"/>
  <c r="O553" i="1"/>
  <c r="K597" i="14" s="1"/>
  <c r="CD597" i="14" s="1"/>
  <c r="P553" i="1"/>
  <c r="L597" i="14" s="1"/>
  <c r="CE597" i="14" s="1"/>
  <c r="Q553" i="1"/>
  <c r="M597" i="14" s="1"/>
  <c r="CF597" i="14" s="1"/>
  <c r="R553" i="1"/>
  <c r="N597" i="14" s="1"/>
  <c r="CG597" i="14" s="1"/>
  <c r="S553" i="1"/>
  <c r="O597" i="14" s="1"/>
  <c r="CH597" i="14" s="1"/>
  <c r="T553" i="1"/>
  <c r="P597" i="14" s="1"/>
  <c r="CI597" i="14" s="1"/>
  <c r="B554" i="1"/>
  <c r="C554" i="1"/>
  <c r="A598" i="14" s="1"/>
  <c r="D554" i="1"/>
  <c r="D598" i="14" s="1"/>
  <c r="T598" i="14" s="1"/>
  <c r="F554" i="1"/>
  <c r="G554" i="1"/>
  <c r="I554" i="1"/>
  <c r="E598" i="14" s="1"/>
  <c r="BX598" i="14" s="1"/>
  <c r="J554" i="1"/>
  <c r="F598" i="14" s="1"/>
  <c r="BY598" i="14" s="1"/>
  <c r="K554" i="1"/>
  <c r="G598" i="14" s="1"/>
  <c r="BZ598" i="14" s="1"/>
  <c r="L554" i="1"/>
  <c r="H598" i="14" s="1"/>
  <c r="CA598" i="14" s="1"/>
  <c r="M554" i="1"/>
  <c r="I598" i="14" s="1"/>
  <c r="CB598" i="14" s="1"/>
  <c r="N554" i="1"/>
  <c r="J598" i="14" s="1"/>
  <c r="CC598" i="14" s="1"/>
  <c r="O554" i="1"/>
  <c r="K598" i="14" s="1"/>
  <c r="CD598" i="14" s="1"/>
  <c r="P554" i="1"/>
  <c r="L598" i="14" s="1"/>
  <c r="CE598" i="14" s="1"/>
  <c r="Q554" i="1"/>
  <c r="M598" i="14" s="1"/>
  <c r="CF598" i="14" s="1"/>
  <c r="R554" i="1"/>
  <c r="N598" i="14" s="1"/>
  <c r="CG598" i="14" s="1"/>
  <c r="S554" i="1"/>
  <c r="O598" i="14" s="1"/>
  <c r="CH598" i="14" s="1"/>
  <c r="T554" i="1"/>
  <c r="P598" i="14" s="1"/>
  <c r="CI598" i="14" s="1"/>
  <c r="B555" i="1"/>
  <c r="C555" i="1"/>
  <c r="A599" i="14" s="1"/>
  <c r="D555" i="1"/>
  <c r="D599" i="14" s="1"/>
  <c r="T599" i="14" s="1"/>
  <c r="F555" i="1"/>
  <c r="G555" i="1"/>
  <c r="I555" i="1"/>
  <c r="E599" i="14" s="1"/>
  <c r="BX599" i="14" s="1"/>
  <c r="J555" i="1"/>
  <c r="F599" i="14" s="1"/>
  <c r="BY599" i="14" s="1"/>
  <c r="K555" i="1"/>
  <c r="G599" i="14" s="1"/>
  <c r="BZ599" i="14" s="1"/>
  <c r="L555" i="1"/>
  <c r="H599" i="14" s="1"/>
  <c r="CA599" i="14" s="1"/>
  <c r="M555" i="1"/>
  <c r="I599" i="14" s="1"/>
  <c r="CB599" i="14" s="1"/>
  <c r="N555" i="1"/>
  <c r="J599" i="14" s="1"/>
  <c r="CC599" i="14" s="1"/>
  <c r="O555" i="1"/>
  <c r="K599" i="14" s="1"/>
  <c r="CD599" i="14" s="1"/>
  <c r="P555" i="1"/>
  <c r="L599" i="14" s="1"/>
  <c r="CE599" i="14" s="1"/>
  <c r="Q555" i="1"/>
  <c r="M599" i="14" s="1"/>
  <c r="CF599" i="14" s="1"/>
  <c r="R555" i="1"/>
  <c r="N599" i="14" s="1"/>
  <c r="CG599" i="14" s="1"/>
  <c r="S555" i="1"/>
  <c r="O599" i="14" s="1"/>
  <c r="CH599" i="14" s="1"/>
  <c r="T555" i="1"/>
  <c r="P599" i="14" s="1"/>
  <c r="CI599" i="14" s="1"/>
  <c r="B556" i="1"/>
  <c r="C556" i="1"/>
  <c r="A600" i="14" s="1"/>
  <c r="D556" i="1"/>
  <c r="D600" i="14" s="1"/>
  <c r="T600" i="14" s="1"/>
  <c r="F556" i="1"/>
  <c r="G556" i="1"/>
  <c r="I556" i="1"/>
  <c r="E600" i="14" s="1"/>
  <c r="BX600" i="14" s="1"/>
  <c r="J556" i="1"/>
  <c r="F600" i="14" s="1"/>
  <c r="BY600" i="14" s="1"/>
  <c r="K556" i="1"/>
  <c r="G600" i="14" s="1"/>
  <c r="BZ600" i="14" s="1"/>
  <c r="L556" i="1"/>
  <c r="H600" i="14" s="1"/>
  <c r="CA600" i="14" s="1"/>
  <c r="M556" i="1"/>
  <c r="I600" i="14" s="1"/>
  <c r="CB600" i="14" s="1"/>
  <c r="N556" i="1"/>
  <c r="J600" i="14" s="1"/>
  <c r="CC600" i="14" s="1"/>
  <c r="O556" i="1"/>
  <c r="K600" i="14" s="1"/>
  <c r="CD600" i="14" s="1"/>
  <c r="P556" i="1"/>
  <c r="L600" i="14" s="1"/>
  <c r="CE600" i="14" s="1"/>
  <c r="Q556" i="1"/>
  <c r="M600" i="14" s="1"/>
  <c r="CF600" i="14" s="1"/>
  <c r="R556" i="1"/>
  <c r="N600" i="14" s="1"/>
  <c r="CG600" i="14" s="1"/>
  <c r="S556" i="1"/>
  <c r="O600" i="14" s="1"/>
  <c r="CH600" i="14" s="1"/>
  <c r="T556" i="1"/>
  <c r="P600" i="14" s="1"/>
  <c r="CI600" i="14" s="1"/>
  <c r="B557" i="1"/>
  <c r="C557" i="1"/>
  <c r="A601" i="14" s="1"/>
  <c r="D557" i="1"/>
  <c r="D601" i="14" s="1"/>
  <c r="T601" i="14" s="1"/>
  <c r="F557" i="1"/>
  <c r="G557" i="1"/>
  <c r="I557" i="1"/>
  <c r="E601" i="14" s="1"/>
  <c r="BX601" i="14" s="1"/>
  <c r="J557" i="1"/>
  <c r="F601" i="14" s="1"/>
  <c r="BY601" i="14" s="1"/>
  <c r="K557" i="1"/>
  <c r="G601" i="14" s="1"/>
  <c r="BZ601" i="14" s="1"/>
  <c r="L557" i="1"/>
  <c r="H601" i="14" s="1"/>
  <c r="CA601" i="14" s="1"/>
  <c r="M557" i="1"/>
  <c r="I601" i="14" s="1"/>
  <c r="CB601" i="14" s="1"/>
  <c r="N557" i="1"/>
  <c r="J601" i="14" s="1"/>
  <c r="CC601" i="14" s="1"/>
  <c r="O557" i="1"/>
  <c r="K601" i="14" s="1"/>
  <c r="CD601" i="14" s="1"/>
  <c r="P557" i="1"/>
  <c r="L601" i="14" s="1"/>
  <c r="CE601" i="14" s="1"/>
  <c r="Q557" i="1"/>
  <c r="M601" i="14" s="1"/>
  <c r="CF601" i="14" s="1"/>
  <c r="R557" i="1"/>
  <c r="N601" i="14" s="1"/>
  <c r="CG601" i="14" s="1"/>
  <c r="S557" i="1"/>
  <c r="O601" i="14" s="1"/>
  <c r="CH601" i="14" s="1"/>
  <c r="T557" i="1"/>
  <c r="P601" i="14" s="1"/>
  <c r="CI601" i="14" s="1"/>
  <c r="B558" i="1"/>
  <c r="C558" i="1"/>
  <c r="A602" i="14" s="1"/>
  <c r="D558" i="1"/>
  <c r="D602" i="14" s="1"/>
  <c r="T602" i="14" s="1"/>
  <c r="F558" i="1"/>
  <c r="G558" i="1"/>
  <c r="I558" i="1"/>
  <c r="E602" i="14" s="1"/>
  <c r="BX602" i="14" s="1"/>
  <c r="J558" i="1"/>
  <c r="F602" i="14" s="1"/>
  <c r="BY602" i="14" s="1"/>
  <c r="K558" i="1"/>
  <c r="G602" i="14" s="1"/>
  <c r="BZ602" i="14" s="1"/>
  <c r="L558" i="1"/>
  <c r="H602" i="14" s="1"/>
  <c r="CA602" i="14" s="1"/>
  <c r="M558" i="1"/>
  <c r="I602" i="14" s="1"/>
  <c r="CB602" i="14" s="1"/>
  <c r="N558" i="1"/>
  <c r="J602" i="14" s="1"/>
  <c r="CC602" i="14" s="1"/>
  <c r="O558" i="1"/>
  <c r="K602" i="14" s="1"/>
  <c r="CD602" i="14" s="1"/>
  <c r="P558" i="1"/>
  <c r="L602" i="14" s="1"/>
  <c r="CE602" i="14" s="1"/>
  <c r="Q558" i="1"/>
  <c r="M602" i="14" s="1"/>
  <c r="CF602" i="14" s="1"/>
  <c r="R558" i="1"/>
  <c r="N602" i="14" s="1"/>
  <c r="CG602" i="14" s="1"/>
  <c r="S558" i="1"/>
  <c r="O602" i="14" s="1"/>
  <c r="CH602" i="14" s="1"/>
  <c r="T558" i="1"/>
  <c r="P602" i="14" s="1"/>
  <c r="CI602" i="14" s="1"/>
  <c r="B559" i="1"/>
  <c r="C559" i="1"/>
  <c r="A603" i="14" s="1"/>
  <c r="D559" i="1"/>
  <c r="D603" i="14" s="1"/>
  <c r="T603" i="14" s="1"/>
  <c r="F559" i="1"/>
  <c r="G559" i="1"/>
  <c r="I559" i="1"/>
  <c r="E603" i="14" s="1"/>
  <c r="BX603" i="14" s="1"/>
  <c r="J559" i="1"/>
  <c r="F603" i="14" s="1"/>
  <c r="BY603" i="14" s="1"/>
  <c r="K559" i="1"/>
  <c r="G603" i="14" s="1"/>
  <c r="BZ603" i="14" s="1"/>
  <c r="L559" i="1"/>
  <c r="H603" i="14" s="1"/>
  <c r="CA603" i="14" s="1"/>
  <c r="M559" i="1"/>
  <c r="I603" i="14" s="1"/>
  <c r="CB603" i="14" s="1"/>
  <c r="N559" i="1"/>
  <c r="J603" i="14" s="1"/>
  <c r="CC603" i="14" s="1"/>
  <c r="O559" i="1"/>
  <c r="K603" i="14" s="1"/>
  <c r="CD603" i="14" s="1"/>
  <c r="P559" i="1"/>
  <c r="L603" i="14" s="1"/>
  <c r="CE603" i="14" s="1"/>
  <c r="Q559" i="1"/>
  <c r="M603" i="14" s="1"/>
  <c r="CF603" i="14" s="1"/>
  <c r="R559" i="1"/>
  <c r="N603" i="14" s="1"/>
  <c r="CG603" i="14" s="1"/>
  <c r="S559" i="1"/>
  <c r="O603" i="14" s="1"/>
  <c r="CH603" i="14" s="1"/>
  <c r="T559" i="1"/>
  <c r="P603" i="14" s="1"/>
  <c r="CI603" i="14" s="1"/>
  <c r="B560" i="1"/>
  <c r="C560" i="1"/>
  <c r="A604" i="14" s="1"/>
  <c r="D560" i="1"/>
  <c r="D604" i="14" s="1"/>
  <c r="T604" i="14" s="1"/>
  <c r="F560" i="1"/>
  <c r="G560" i="1"/>
  <c r="I560" i="1"/>
  <c r="E604" i="14" s="1"/>
  <c r="BX604" i="14" s="1"/>
  <c r="J560" i="1"/>
  <c r="F604" i="14" s="1"/>
  <c r="BY604" i="14" s="1"/>
  <c r="K560" i="1"/>
  <c r="G604" i="14" s="1"/>
  <c r="BZ604" i="14" s="1"/>
  <c r="L560" i="1"/>
  <c r="H604" i="14" s="1"/>
  <c r="CA604" i="14" s="1"/>
  <c r="M560" i="1"/>
  <c r="I604" i="14" s="1"/>
  <c r="CB604" i="14" s="1"/>
  <c r="N560" i="1"/>
  <c r="J604" i="14" s="1"/>
  <c r="CC604" i="14" s="1"/>
  <c r="O560" i="1"/>
  <c r="K604" i="14" s="1"/>
  <c r="CD604" i="14" s="1"/>
  <c r="P560" i="1"/>
  <c r="L604" i="14" s="1"/>
  <c r="CE604" i="14" s="1"/>
  <c r="Q560" i="1"/>
  <c r="M604" i="14" s="1"/>
  <c r="CF604" i="14" s="1"/>
  <c r="R560" i="1"/>
  <c r="N604" i="14" s="1"/>
  <c r="CG604" i="14" s="1"/>
  <c r="S560" i="1"/>
  <c r="O604" i="14" s="1"/>
  <c r="CH604" i="14" s="1"/>
  <c r="T560" i="1"/>
  <c r="P604" i="14" s="1"/>
  <c r="CI604" i="14" s="1"/>
  <c r="B561" i="1"/>
  <c r="C561" i="1"/>
  <c r="A605" i="14" s="1"/>
  <c r="D561" i="1"/>
  <c r="D605" i="14" s="1"/>
  <c r="T605" i="14" s="1"/>
  <c r="F561" i="1"/>
  <c r="G561" i="1"/>
  <c r="I561" i="1"/>
  <c r="E605" i="14" s="1"/>
  <c r="BX605" i="14" s="1"/>
  <c r="J561" i="1"/>
  <c r="F605" i="14" s="1"/>
  <c r="BY605" i="14" s="1"/>
  <c r="K561" i="1"/>
  <c r="G605" i="14" s="1"/>
  <c r="BZ605" i="14" s="1"/>
  <c r="L561" i="1"/>
  <c r="H605" i="14" s="1"/>
  <c r="CA605" i="14" s="1"/>
  <c r="M561" i="1"/>
  <c r="I605" i="14" s="1"/>
  <c r="CB605" i="14" s="1"/>
  <c r="N561" i="1"/>
  <c r="J605" i="14" s="1"/>
  <c r="CC605" i="14" s="1"/>
  <c r="O561" i="1"/>
  <c r="K605" i="14" s="1"/>
  <c r="CD605" i="14" s="1"/>
  <c r="P561" i="1"/>
  <c r="L605" i="14" s="1"/>
  <c r="CE605" i="14" s="1"/>
  <c r="Q561" i="1"/>
  <c r="M605" i="14" s="1"/>
  <c r="CF605" i="14" s="1"/>
  <c r="R561" i="1"/>
  <c r="N605" i="14" s="1"/>
  <c r="CG605" i="14" s="1"/>
  <c r="S561" i="1"/>
  <c r="O605" i="14" s="1"/>
  <c r="CH605" i="14" s="1"/>
  <c r="T561" i="1"/>
  <c r="P605" i="14" s="1"/>
  <c r="CI605" i="14" s="1"/>
  <c r="B562" i="1"/>
  <c r="C562" i="1"/>
  <c r="A606" i="14" s="1"/>
  <c r="D562" i="1"/>
  <c r="D606" i="14" s="1"/>
  <c r="T606" i="14" s="1"/>
  <c r="F562" i="1"/>
  <c r="G562" i="1"/>
  <c r="AV562" i="1" s="1"/>
  <c r="I562" i="1"/>
  <c r="E606" i="14" s="1"/>
  <c r="BX606" i="14" s="1"/>
  <c r="J562" i="1"/>
  <c r="F606" i="14" s="1"/>
  <c r="BY606" i="14" s="1"/>
  <c r="K562" i="1"/>
  <c r="G606" i="14" s="1"/>
  <c r="BZ606" i="14" s="1"/>
  <c r="L562" i="1"/>
  <c r="H606" i="14" s="1"/>
  <c r="CA606" i="14" s="1"/>
  <c r="M562" i="1"/>
  <c r="I606" i="14" s="1"/>
  <c r="CB606" i="14" s="1"/>
  <c r="N562" i="1"/>
  <c r="J606" i="14" s="1"/>
  <c r="CC606" i="14" s="1"/>
  <c r="O562" i="1"/>
  <c r="K606" i="14" s="1"/>
  <c r="CD606" i="14" s="1"/>
  <c r="P562" i="1"/>
  <c r="L606" i="14" s="1"/>
  <c r="CE606" i="14" s="1"/>
  <c r="Q562" i="1"/>
  <c r="M606" i="14" s="1"/>
  <c r="CF606" i="14" s="1"/>
  <c r="R562" i="1"/>
  <c r="N606" i="14" s="1"/>
  <c r="CG606" i="14" s="1"/>
  <c r="S562" i="1"/>
  <c r="O606" i="14" s="1"/>
  <c r="CH606" i="14" s="1"/>
  <c r="T562" i="1"/>
  <c r="P606" i="14" s="1"/>
  <c r="CI606" i="14" s="1"/>
  <c r="B563" i="1"/>
  <c r="C563" i="1"/>
  <c r="A607" i="14" s="1"/>
  <c r="D563" i="1"/>
  <c r="D607" i="14" s="1"/>
  <c r="T607" i="14" s="1"/>
  <c r="F563" i="1"/>
  <c r="G563" i="1"/>
  <c r="I563" i="1"/>
  <c r="E607" i="14" s="1"/>
  <c r="BX607" i="14" s="1"/>
  <c r="J563" i="1"/>
  <c r="F607" i="14" s="1"/>
  <c r="BY607" i="14" s="1"/>
  <c r="K563" i="1"/>
  <c r="G607" i="14" s="1"/>
  <c r="BZ607" i="14" s="1"/>
  <c r="L563" i="1"/>
  <c r="H607" i="14" s="1"/>
  <c r="CA607" i="14" s="1"/>
  <c r="M563" i="1"/>
  <c r="I607" i="14" s="1"/>
  <c r="CB607" i="14" s="1"/>
  <c r="N563" i="1"/>
  <c r="J607" i="14" s="1"/>
  <c r="CC607" i="14" s="1"/>
  <c r="O563" i="1"/>
  <c r="K607" i="14" s="1"/>
  <c r="CD607" i="14" s="1"/>
  <c r="P563" i="1"/>
  <c r="L607" i="14" s="1"/>
  <c r="CE607" i="14" s="1"/>
  <c r="Q563" i="1"/>
  <c r="M607" i="14" s="1"/>
  <c r="CF607" i="14" s="1"/>
  <c r="R563" i="1"/>
  <c r="N607" i="14" s="1"/>
  <c r="CG607" i="14" s="1"/>
  <c r="S563" i="1"/>
  <c r="O607" i="14" s="1"/>
  <c r="CH607" i="14" s="1"/>
  <c r="T563" i="1"/>
  <c r="P607" i="14" s="1"/>
  <c r="CI607" i="14" s="1"/>
  <c r="B564" i="1"/>
  <c r="C564" i="1"/>
  <c r="A608" i="14" s="1"/>
  <c r="D564" i="1"/>
  <c r="D608" i="14" s="1"/>
  <c r="T608" i="14" s="1"/>
  <c r="F564" i="1"/>
  <c r="G564" i="1"/>
  <c r="I564" i="1"/>
  <c r="E608" i="14" s="1"/>
  <c r="BX608" i="14" s="1"/>
  <c r="J564" i="1"/>
  <c r="F608" i="14" s="1"/>
  <c r="BY608" i="14" s="1"/>
  <c r="K564" i="1"/>
  <c r="G608" i="14" s="1"/>
  <c r="BZ608" i="14" s="1"/>
  <c r="L564" i="1"/>
  <c r="H608" i="14" s="1"/>
  <c r="CA608" i="14" s="1"/>
  <c r="M564" i="1"/>
  <c r="I608" i="14" s="1"/>
  <c r="CB608" i="14" s="1"/>
  <c r="N564" i="1"/>
  <c r="J608" i="14" s="1"/>
  <c r="CC608" i="14" s="1"/>
  <c r="O564" i="1"/>
  <c r="K608" i="14" s="1"/>
  <c r="CD608" i="14" s="1"/>
  <c r="P564" i="1"/>
  <c r="L608" i="14" s="1"/>
  <c r="CE608" i="14" s="1"/>
  <c r="Q564" i="1"/>
  <c r="M608" i="14" s="1"/>
  <c r="CF608" i="14" s="1"/>
  <c r="R564" i="1"/>
  <c r="N608" i="14" s="1"/>
  <c r="CG608" i="14" s="1"/>
  <c r="S564" i="1"/>
  <c r="O608" i="14" s="1"/>
  <c r="CH608" i="14" s="1"/>
  <c r="T564" i="1"/>
  <c r="P608" i="14" s="1"/>
  <c r="CI608" i="14" s="1"/>
  <c r="B565" i="1"/>
  <c r="C565" i="1"/>
  <c r="A609" i="14" s="1"/>
  <c r="D565" i="1"/>
  <c r="D609" i="14" s="1"/>
  <c r="T609" i="14" s="1"/>
  <c r="F565" i="1"/>
  <c r="G565" i="1"/>
  <c r="I565" i="1"/>
  <c r="E609" i="14" s="1"/>
  <c r="BX609" i="14" s="1"/>
  <c r="J565" i="1"/>
  <c r="F609" i="14" s="1"/>
  <c r="BY609" i="14" s="1"/>
  <c r="K565" i="1"/>
  <c r="G609" i="14" s="1"/>
  <c r="BZ609" i="14" s="1"/>
  <c r="L565" i="1"/>
  <c r="H609" i="14" s="1"/>
  <c r="CA609" i="14" s="1"/>
  <c r="M565" i="1"/>
  <c r="I609" i="14" s="1"/>
  <c r="CB609" i="14" s="1"/>
  <c r="N565" i="1"/>
  <c r="J609" i="14" s="1"/>
  <c r="CC609" i="14" s="1"/>
  <c r="O565" i="1"/>
  <c r="K609" i="14" s="1"/>
  <c r="CD609" i="14" s="1"/>
  <c r="P565" i="1"/>
  <c r="L609" i="14" s="1"/>
  <c r="CE609" i="14" s="1"/>
  <c r="Q565" i="1"/>
  <c r="M609" i="14" s="1"/>
  <c r="CF609" i="14" s="1"/>
  <c r="R565" i="1"/>
  <c r="N609" i="14" s="1"/>
  <c r="CG609" i="14" s="1"/>
  <c r="S565" i="1"/>
  <c r="O609" i="14" s="1"/>
  <c r="CH609" i="14" s="1"/>
  <c r="T565" i="1"/>
  <c r="P609" i="14" s="1"/>
  <c r="CI609" i="14" s="1"/>
  <c r="B566" i="1"/>
  <c r="C566" i="1"/>
  <c r="A610" i="14" s="1"/>
  <c r="D566" i="1"/>
  <c r="D610" i="14" s="1"/>
  <c r="T610" i="14" s="1"/>
  <c r="F566" i="1"/>
  <c r="G566" i="1"/>
  <c r="I566" i="1"/>
  <c r="E610" i="14" s="1"/>
  <c r="BX610" i="14" s="1"/>
  <c r="J566" i="1"/>
  <c r="F610" i="14" s="1"/>
  <c r="BY610" i="14" s="1"/>
  <c r="K566" i="1"/>
  <c r="G610" i="14" s="1"/>
  <c r="BZ610" i="14" s="1"/>
  <c r="L566" i="1"/>
  <c r="H610" i="14" s="1"/>
  <c r="CA610" i="14" s="1"/>
  <c r="M566" i="1"/>
  <c r="I610" i="14" s="1"/>
  <c r="CB610" i="14" s="1"/>
  <c r="N566" i="1"/>
  <c r="J610" i="14" s="1"/>
  <c r="CC610" i="14" s="1"/>
  <c r="O566" i="1"/>
  <c r="K610" i="14" s="1"/>
  <c r="CD610" i="14" s="1"/>
  <c r="P566" i="1"/>
  <c r="L610" i="14" s="1"/>
  <c r="CE610" i="14" s="1"/>
  <c r="Q566" i="1"/>
  <c r="M610" i="14" s="1"/>
  <c r="CF610" i="14" s="1"/>
  <c r="R566" i="1"/>
  <c r="N610" i="14" s="1"/>
  <c r="CG610" i="14" s="1"/>
  <c r="S566" i="1"/>
  <c r="O610" i="14" s="1"/>
  <c r="CH610" i="14" s="1"/>
  <c r="T566" i="1"/>
  <c r="P610" i="14" s="1"/>
  <c r="CI610" i="14" s="1"/>
  <c r="B567" i="1"/>
  <c r="C567" i="1"/>
  <c r="A611" i="14" s="1"/>
  <c r="D567" i="1"/>
  <c r="D611" i="14" s="1"/>
  <c r="T611" i="14" s="1"/>
  <c r="F567" i="1"/>
  <c r="G567" i="1"/>
  <c r="I567" i="1"/>
  <c r="E611" i="14" s="1"/>
  <c r="BX611" i="14" s="1"/>
  <c r="J567" i="1"/>
  <c r="F611" i="14" s="1"/>
  <c r="BY611" i="14" s="1"/>
  <c r="K567" i="1"/>
  <c r="G611" i="14" s="1"/>
  <c r="BZ611" i="14" s="1"/>
  <c r="L567" i="1"/>
  <c r="H611" i="14" s="1"/>
  <c r="CA611" i="14" s="1"/>
  <c r="M567" i="1"/>
  <c r="I611" i="14" s="1"/>
  <c r="CB611" i="14" s="1"/>
  <c r="N567" i="1"/>
  <c r="J611" i="14" s="1"/>
  <c r="CC611" i="14" s="1"/>
  <c r="O567" i="1"/>
  <c r="K611" i="14" s="1"/>
  <c r="CD611" i="14" s="1"/>
  <c r="P567" i="1"/>
  <c r="L611" i="14" s="1"/>
  <c r="CE611" i="14" s="1"/>
  <c r="Q567" i="1"/>
  <c r="M611" i="14" s="1"/>
  <c r="CF611" i="14" s="1"/>
  <c r="R567" i="1"/>
  <c r="N611" i="14" s="1"/>
  <c r="CG611" i="14" s="1"/>
  <c r="S567" i="1"/>
  <c r="O611" i="14" s="1"/>
  <c r="CH611" i="14" s="1"/>
  <c r="T567" i="1"/>
  <c r="P611" i="14" s="1"/>
  <c r="CI611" i="14" s="1"/>
  <c r="B568" i="1"/>
  <c r="C568" i="1"/>
  <c r="A612" i="14" s="1"/>
  <c r="D568" i="1"/>
  <c r="D612" i="14" s="1"/>
  <c r="T612" i="14" s="1"/>
  <c r="F568" i="1"/>
  <c r="G568" i="1"/>
  <c r="I568" i="1"/>
  <c r="E612" i="14" s="1"/>
  <c r="BX612" i="14" s="1"/>
  <c r="J568" i="1"/>
  <c r="F612" i="14" s="1"/>
  <c r="BY612" i="14" s="1"/>
  <c r="K568" i="1"/>
  <c r="G612" i="14" s="1"/>
  <c r="BZ612" i="14" s="1"/>
  <c r="L568" i="1"/>
  <c r="H612" i="14" s="1"/>
  <c r="CA612" i="14" s="1"/>
  <c r="M568" i="1"/>
  <c r="I612" i="14" s="1"/>
  <c r="CB612" i="14" s="1"/>
  <c r="N568" i="1"/>
  <c r="J612" i="14" s="1"/>
  <c r="CC612" i="14" s="1"/>
  <c r="O568" i="1"/>
  <c r="K612" i="14" s="1"/>
  <c r="CD612" i="14" s="1"/>
  <c r="P568" i="1"/>
  <c r="L612" i="14" s="1"/>
  <c r="CE612" i="14" s="1"/>
  <c r="Q568" i="1"/>
  <c r="M612" i="14" s="1"/>
  <c r="CF612" i="14" s="1"/>
  <c r="R568" i="1"/>
  <c r="N612" i="14" s="1"/>
  <c r="CG612" i="14" s="1"/>
  <c r="S568" i="1"/>
  <c r="O612" i="14" s="1"/>
  <c r="CH612" i="14" s="1"/>
  <c r="T568" i="1"/>
  <c r="P612" i="14" s="1"/>
  <c r="CI612" i="14" s="1"/>
  <c r="B569" i="1"/>
  <c r="C569" i="1"/>
  <c r="A613" i="14" s="1"/>
  <c r="D569" i="1"/>
  <c r="D613" i="14" s="1"/>
  <c r="T613" i="14" s="1"/>
  <c r="F569" i="1"/>
  <c r="G569" i="1"/>
  <c r="I569" i="1"/>
  <c r="E613" i="14" s="1"/>
  <c r="BX613" i="14" s="1"/>
  <c r="J569" i="1"/>
  <c r="F613" i="14" s="1"/>
  <c r="BY613" i="14" s="1"/>
  <c r="K569" i="1"/>
  <c r="G613" i="14" s="1"/>
  <c r="BZ613" i="14" s="1"/>
  <c r="L569" i="1"/>
  <c r="H613" i="14" s="1"/>
  <c r="CA613" i="14" s="1"/>
  <c r="M569" i="1"/>
  <c r="I613" i="14" s="1"/>
  <c r="CB613" i="14" s="1"/>
  <c r="N569" i="1"/>
  <c r="J613" i="14" s="1"/>
  <c r="CC613" i="14" s="1"/>
  <c r="O569" i="1"/>
  <c r="K613" i="14" s="1"/>
  <c r="CD613" i="14" s="1"/>
  <c r="P569" i="1"/>
  <c r="L613" i="14" s="1"/>
  <c r="CE613" i="14" s="1"/>
  <c r="Q569" i="1"/>
  <c r="M613" i="14" s="1"/>
  <c r="CF613" i="14" s="1"/>
  <c r="R569" i="1"/>
  <c r="N613" i="14" s="1"/>
  <c r="CG613" i="14" s="1"/>
  <c r="S569" i="1"/>
  <c r="O613" i="14" s="1"/>
  <c r="CH613" i="14" s="1"/>
  <c r="T569" i="1"/>
  <c r="P613" i="14" s="1"/>
  <c r="CI613" i="14" s="1"/>
  <c r="B570" i="1"/>
  <c r="C570" i="1"/>
  <c r="A614" i="14" s="1"/>
  <c r="D570" i="1"/>
  <c r="D614" i="14" s="1"/>
  <c r="T614" i="14" s="1"/>
  <c r="F570" i="1"/>
  <c r="G570" i="1"/>
  <c r="I570" i="1"/>
  <c r="E614" i="14" s="1"/>
  <c r="BX614" i="14" s="1"/>
  <c r="J570" i="1"/>
  <c r="F614" i="14" s="1"/>
  <c r="BY614" i="14" s="1"/>
  <c r="K570" i="1"/>
  <c r="G614" i="14" s="1"/>
  <c r="BZ614" i="14" s="1"/>
  <c r="L570" i="1"/>
  <c r="H614" i="14" s="1"/>
  <c r="CA614" i="14" s="1"/>
  <c r="M570" i="1"/>
  <c r="I614" i="14" s="1"/>
  <c r="CB614" i="14" s="1"/>
  <c r="N570" i="1"/>
  <c r="J614" i="14" s="1"/>
  <c r="CC614" i="14" s="1"/>
  <c r="O570" i="1"/>
  <c r="K614" i="14" s="1"/>
  <c r="CD614" i="14" s="1"/>
  <c r="P570" i="1"/>
  <c r="L614" i="14" s="1"/>
  <c r="CE614" i="14" s="1"/>
  <c r="Q570" i="1"/>
  <c r="M614" i="14" s="1"/>
  <c r="CF614" i="14" s="1"/>
  <c r="R570" i="1"/>
  <c r="N614" i="14" s="1"/>
  <c r="CG614" i="14" s="1"/>
  <c r="S570" i="1"/>
  <c r="O614" i="14" s="1"/>
  <c r="CH614" i="14" s="1"/>
  <c r="T570" i="1"/>
  <c r="P614" i="14" s="1"/>
  <c r="CI614" i="14" s="1"/>
  <c r="B571" i="1"/>
  <c r="C571" i="1"/>
  <c r="A615" i="14" s="1"/>
  <c r="D571" i="1"/>
  <c r="D615" i="14" s="1"/>
  <c r="T615" i="14" s="1"/>
  <c r="F571" i="1"/>
  <c r="G571" i="1"/>
  <c r="I571" i="1"/>
  <c r="E615" i="14" s="1"/>
  <c r="BX615" i="14" s="1"/>
  <c r="J571" i="1"/>
  <c r="F615" i="14" s="1"/>
  <c r="BY615" i="14" s="1"/>
  <c r="K571" i="1"/>
  <c r="G615" i="14" s="1"/>
  <c r="BZ615" i="14" s="1"/>
  <c r="L571" i="1"/>
  <c r="H615" i="14" s="1"/>
  <c r="CA615" i="14" s="1"/>
  <c r="M571" i="1"/>
  <c r="I615" i="14" s="1"/>
  <c r="CB615" i="14" s="1"/>
  <c r="N571" i="1"/>
  <c r="J615" i="14" s="1"/>
  <c r="CC615" i="14" s="1"/>
  <c r="O571" i="1"/>
  <c r="K615" i="14" s="1"/>
  <c r="CD615" i="14" s="1"/>
  <c r="P571" i="1"/>
  <c r="L615" i="14" s="1"/>
  <c r="CE615" i="14" s="1"/>
  <c r="Q571" i="1"/>
  <c r="M615" i="14" s="1"/>
  <c r="CF615" i="14" s="1"/>
  <c r="R571" i="1"/>
  <c r="N615" i="14" s="1"/>
  <c r="CG615" i="14" s="1"/>
  <c r="S571" i="1"/>
  <c r="O615" i="14" s="1"/>
  <c r="CH615" i="14" s="1"/>
  <c r="T571" i="1"/>
  <c r="P615" i="14" s="1"/>
  <c r="CI615" i="14" s="1"/>
  <c r="B572" i="1"/>
  <c r="C572" i="1"/>
  <c r="A616" i="14" s="1"/>
  <c r="D572" i="1"/>
  <c r="D616" i="14" s="1"/>
  <c r="T616" i="14" s="1"/>
  <c r="F572" i="1"/>
  <c r="G572" i="1"/>
  <c r="I572" i="1"/>
  <c r="E616" i="14" s="1"/>
  <c r="BX616" i="14" s="1"/>
  <c r="J572" i="1"/>
  <c r="F616" i="14" s="1"/>
  <c r="BY616" i="14" s="1"/>
  <c r="K572" i="1"/>
  <c r="G616" i="14" s="1"/>
  <c r="BZ616" i="14" s="1"/>
  <c r="L572" i="1"/>
  <c r="H616" i="14" s="1"/>
  <c r="CA616" i="14" s="1"/>
  <c r="M572" i="1"/>
  <c r="I616" i="14" s="1"/>
  <c r="CB616" i="14" s="1"/>
  <c r="N572" i="1"/>
  <c r="J616" i="14" s="1"/>
  <c r="CC616" i="14" s="1"/>
  <c r="O572" i="1"/>
  <c r="K616" i="14" s="1"/>
  <c r="CD616" i="14" s="1"/>
  <c r="P572" i="1"/>
  <c r="L616" i="14" s="1"/>
  <c r="CE616" i="14" s="1"/>
  <c r="Q572" i="1"/>
  <c r="M616" i="14" s="1"/>
  <c r="CF616" i="14" s="1"/>
  <c r="R572" i="1"/>
  <c r="N616" i="14" s="1"/>
  <c r="CG616" i="14" s="1"/>
  <c r="S572" i="1"/>
  <c r="O616" i="14" s="1"/>
  <c r="CH616" i="14" s="1"/>
  <c r="T572" i="1"/>
  <c r="P616" i="14" s="1"/>
  <c r="CI616" i="14" s="1"/>
  <c r="B573" i="1"/>
  <c r="C573" i="1"/>
  <c r="A617" i="14" s="1"/>
  <c r="D573" i="1"/>
  <c r="D617" i="14" s="1"/>
  <c r="T617" i="14" s="1"/>
  <c r="F573" i="1"/>
  <c r="G573" i="1"/>
  <c r="I573" i="1"/>
  <c r="E617" i="14" s="1"/>
  <c r="BX617" i="14" s="1"/>
  <c r="J573" i="1"/>
  <c r="F617" i="14" s="1"/>
  <c r="BY617" i="14" s="1"/>
  <c r="K573" i="1"/>
  <c r="G617" i="14" s="1"/>
  <c r="BZ617" i="14" s="1"/>
  <c r="L573" i="1"/>
  <c r="H617" i="14" s="1"/>
  <c r="CA617" i="14" s="1"/>
  <c r="M573" i="1"/>
  <c r="I617" i="14" s="1"/>
  <c r="CB617" i="14" s="1"/>
  <c r="N573" i="1"/>
  <c r="J617" i="14" s="1"/>
  <c r="CC617" i="14" s="1"/>
  <c r="O573" i="1"/>
  <c r="K617" i="14" s="1"/>
  <c r="CD617" i="14" s="1"/>
  <c r="P573" i="1"/>
  <c r="L617" i="14" s="1"/>
  <c r="CE617" i="14" s="1"/>
  <c r="Q573" i="1"/>
  <c r="M617" i="14" s="1"/>
  <c r="CF617" i="14" s="1"/>
  <c r="R573" i="1"/>
  <c r="N617" i="14" s="1"/>
  <c r="CG617" i="14" s="1"/>
  <c r="S573" i="1"/>
  <c r="O617" i="14" s="1"/>
  <c r="CH617" i="14" s="1"/>
  <c r="T573" i="1"/>
  <c r="P617" i="14" s="1"/>
  <c r="CI617" i="14" s="1"/>
  <c r="B574" i="1"/>
  <c r="C574" i="1"/>
  <c r="A618" i="14" s="1"/>
  <c r="D574" i="1"/>
  <c r="D618" i="14" s="1"/>
  <c r="T618" i="14" s="1"/>
  <c r="F574" i="1"/>
  <c r="G574" i="1"/>
  <c r="I574" i="1"/>
  <c r="E618" i="14" s="1"/>
  <c r="BX618" i="14" s="1"/>
  <c r="J574" i="1"/>
  <c r="F618" i="14" s="1"/>
  <c r="BY618" i="14" s="1"/>
  <c r="K574" i="1"/>
  <c r="G618" i="14" s="1"/>
  <c r="BZ618" i="14" s="1"/>
  <c r="L574" i="1"/>
  <c r="H618" i="14" s="1"/>
  <c r="CA618" i="14" s="1"/>
  <c r="M574" i="1"/>
  <c r="I618" i="14" s="1"/>
  <c r="CB618" i="14" s="1"/>
  <c r="N574" i="1"/>
  <c r="J618" i="14" s="1"/>
  <c r="CC618" i="14" s="1"/>
  <c r="O574" i="1"/>
  <c r="K618" i="14" s="1"/>
  <c r="CD618" i="14" s="1"/>
  <c r="P574" i="1"/>
  <c r="L618" i="14" s="1"/>
  <c r="CE618" i="14" s="1"/>
  <c r="Q574" i="1"/>
  <c r="M618" i="14" s="1"/>
  <c r="CF618" i="14" s="1"/>
  <c r="R574" i="1"/>
  <c r="N618" i="14" s="1"/>
  <c r="CG618" i="14" s="1"/>
  <c r="S574" i="1"/>
  <c r="O618" i="14" s="1"/>
  <c r="CH618" i="14" s="1"/>
  <c r="T574" i="1"/>
  <c r="P618" i="14" s="1"/>
  <c r="CI618" i="14" s="1"/>
  <c r="B575" i="1"/>
  <c r="C575" i="1"/>
  <c r="A619" i="14" s="1"/>
  <c r="D575" i="1"/>
  <c r="D619" i="14" s="1"/>
  <c r="T619" i="14" s="1"/>
  <c r="F575" i="1"/>
  <c r="G575" i="1"/>
  <c r="I575" i="1"/>
  <c r="E619" i="14" s="1"/>
  <c r="BX619" i="14" s="1"/>
  <c r="J575" i="1"/>
  <c r="F619" i="14" s="1"/>
  <c r="BY619" i="14" s="1"/>
  <c r="K575" i="1"/>
  <c r="G619" i="14" s="1"/>
  <c r="BZ619" i="14" s="1"/>
  <c r="L575" i="1"/>
  <c r="H619" i="14" s="1"/>
  <c r="CA619" i="14" s="1"/>
  <c r="M575" i="1"/>
  <c r="I619" i="14" s="1"/>
  <c r="CB619" i="14" s="1"/>
  <c r="N575" i="1"/>
  <c r="J619" i="14" s="1"/>
  <c r="CC619" i="14" s="1"/>
  <c r="O575" i="1"/>
  <c r="K619" i="14" s="1"/>
  <c r="CD619" i="14" s="1"/>
  <c r="P575" i="1"/>
  <c r="L619" i="14" s="1"/>
  <c r="CE619" i="14" s="1"/>
  <c r="Q575" i="1"/>
  <c r="M619" i="14" s="1"/>
  <c r="CF619" i="14" s="1"/>
  <c r="R575" i="1"/>
  <c r="N619" i="14" s="1"/>
  <c r="CG619" i="14" s="1"/>
  <c r="S575" i="1"/>
  <c r="O619" i="14" s="1"/>
  <c r="CH619" i="14" s="1"/>
  <c r="T575" i="1"/>
  <c r="P619" i="14" s="1"/>
  <c r="CI619" i="14" s="1"/>
  <c r="B576" i="1"/>
  <c r="C576" i="1"/>
  <c r="A620" i="14" s="1"/>
  <c r="D576" i="1"/>
  <c r="D620" i="14" s="1"/>
  <c r="T620" i="14" s="1"/>
  <c r="F576" i="1"/>
  <c r="G576" i="1"/>
  <c r="I576" i="1"/>
  <c r="E620" i="14" s="1"/>
  <c r="BX620" i="14" s="1"/>
  <c r="J576" i="1"/>
  <c r="F620" i="14" s="1"/>
  <c r="BY620" i="14" s="1"/>
  <c r="K576" i="1"/>
  <c r="G620" i="14" s="1"/>
  <c r="BZ620" i="14" s="1"/>
  <c r="L576" i="1"/>
  <c r="H620" i="14" s="1"/>
  <c r="CA620" i="14" s="1"/>
  <c r="M576" i="1"/>
  <c r="I620" i="14" s="1"/>
  <c r="CB620" i="14" s="1"/>
  <c r="N576" i="1"/>
  <c r="J620" i="14" s="1"/>
  <c r="CC620" i="14" s="1"/>
  <c r="O576" i="1"/>
  <c r="K620" i="14" s="1"/>
  <c r="CD620" i="14" s="1"/>
  <c r="P576" i="1"/>
  <c r="L620" i="14" s="1"/>
  <c r="CE620" i="14" s="1"/>
  <c r="Q576" i="1"/>
  <c r="M620" i="14" s="1"/>
  <c r="CF620" i="14" s="1"/>
  <c r="R576" i="1"/>
  <c r="N620" i="14" s="1"/>
  <c r="CG620" i="14" s="1"/>
  <c r="S576" i="1"/>
  <c r="O620" i="14" s="1"/>
  <c r="CH620" i="14" s="1"/>
  <c r="T576" i="1"/>
  <c r="P620" i="14" s="1"/>
  <c r="CI620" i="14" s="1"/>
  <c r="B577" i="1"/>
  <c r="C577" i="1"/>
  <c r="A621" i="14" s="1"/>
  <c r="D577" i="1"/>
  <c r="D621" i="14" s="1"/>
  <c r="T621" i="14" s="1"/>
  <c r="F577" i="1"/>
  <c r="G577" i="1"/>
  <c r="I577" i="1"/>
  <c r="E621" i="14" s="1"/>
  <c r="BX621" i="14" s="1"/>
  <c r="J577" i="1"/>
  <c r="F621" i="14" s="1"/>
  <c r="BY621" i="14" s="1"/>
  <c r="K577" i="1"/>
  <c r="G621" i="14" s="1"/>
  <c r="BZ621" i="14" s="1"/>
  <c r="L577" i="1"/>
  <c r="H621" i="14" s="1"/>
  <c r="CA621" i="14" s="1"/>
  <c r="M577" i="1"/>
  <c r="I621" i="14" s="1"/>
  <c r="CB621" i="14" s="1"/>
  <c r="N577" i="1"/>
  <c r="J621" i="14" s="1"/>
  <c r="CC621" i="14" s="1"/>
  <c r="O577" i="1"/>
  <c r="K621" i="14" s="1"/>
  <c r="CD621" i="14" s="1"/>
  <c r="P577" i="1"/>
  <c r="L621" i="14" s="1"/>
  <c r="CE621" i="14" s="1"/>
  <c r="Q577" i="1"/>
  <c r="M621" i="14" s="1"/>
  <c r="CF621" i="14" s="1"/>
  <c r="R577" i="1"/>
  <c r="N621" i="14" s="1"/>
  <c r="CG621" i="14" s="1"/>
  <c r="S577" i="1"/>
  <c r="O621" i="14" s="1"/>
  <c r="CH621" i="14" s="1"/>
  <c r="T577" i="1"/>
  <c r="P621" i="14" s="1"/>
  <c r="CI621" i="14" s="1"/>
  <c r="B578" i="1"/>
  <c r="C578" i="1"/>
  <c r="A622" i="14" s="1"/>
  <c r="D578" i="1"/>
  <c r="D622" i="14" s="1"/>
  <c r="T622" i="14" s="1"/>
  <c r="F578" i="1"/>
  <c r="G578" i="1"/>
  <c r="I578" i="1"/>
  <c r="E622" i="14" s="1"/>
  <c r="BX622" i="14" s="1"/>
  <c r="J578" i="1"/>
  <c r="F622" i="14" s="1"/>
  <c r="BY622" i="14" s="1"/>
  <c r="K578" i="1"/>
  <c r="G622" i="14" s="1"/>
  <c r="BZ622" i="14" s="1"/>
  <c r="L578" i="1"/>
  <c r="H622" i="14" s="1"/>
  <c r="CA622" i="14" s="1"/>
  <c r="M578" i="1"/>
  <c r="I622" i="14" s="1"/>
  <c r="CB622" i="14" s="1"/>
  <c r="N578" i="1"/>
  <c r="J622" i="14" s="1"/>
  <c r="CC622" i="14" s="1"/>
  <c r="O578" i="1"/>
  <c r="K622" i="14" s="1"/>
  <c r="CD622" i="14" s="1"/>
  <c r="P578" i="1"/>
  <c r="L622" i="14" s="1"/>
  <c r="CE622" i="14" s="1"/>
  <c r="Q578" i="1"/>
  <c r="M622" i="14" s="1"/>
  <c r="CF622" i="14" s="1"/>
  <c r="R578" i="1"/>
  <c r="N622" i="14" s="1"/>
  <c r="CG622" i="14" s="1"/>
  <c r="S578" i="1"/>
  <c r="O622" i="14" s="1"/>
  <c r="CH622" i="14" s="1"/>
  <c r="T578" i="1"/>
  <c r="P622" i="14" s="1"/>
  <c r="CI622" i="14" s="1"/>
  <c r="B579" i="1"/>
  <c r="C579" i="1"/>
  <c r="A623" i="14" s="1"/>
  <c r="D579" i="1"/>
  <c r="D623" i="14" s="1"/>
  <c r="T623" i="14" s="1"/>
  <c r="F579" i="1"/>
  <c r="G579" i="1"/>
  <c r="I579" i="1"/>
  <c r="E623" i="14" s="1"/>
  <c r="BX623" i="14" s="1"/>
  <c r="J579" i="1"/>
  <c r="F623" i="14" s="1"/>
  <c r="BY623" i="14" s="1"/>
  <c r="K579" i="1"/>
  <c r="G623" i="14" s="1"/>
  <c r="BZ623" i="14" s="1"/>
  <c r="L579" i="1"/>
  <c r="H623" i="14" s="1"/>
  <c r="CA623" i="14" s="1"/>
  <c r="M579" i="1"/>
  <c r="I623" i="14" s="1"/>
  <c r="CB623" i="14" s="1"/>
  <c r="N579" i="1"/>
  <c r="J623" i="14" s="1"/>
  <c r="CC623" i="14" s="1"/>
  <c r="O579" i="1"/>
  <c r="K623" i="14" s="1"/>
  <c r="CD623" i="14" s="1"/>
  <c r="P579" i="1"/>
  <c r="L623" i="14" s="1"/>
  <c r="CE623" i="14" s="1"/>
  <c r="Q579" i="1"/>
  <c r="M623" i="14" s="1"/>
  <c r="CF623" i="14" s="1"/>
  <c r="R579" i="1"/>
  <c r="N623" i="14" s="1"/>
  <c r="CG623" i="14" s="1"/>
  <c r="S579" i="1"/>
  <c r="O623" i="14" s="1"/>
  <c r="CH623" i="14" s="1"/>
  <c r="T579" i="1"/>
  <c r="P623" i="14" s="1"/>
  <c r="CI623" i="14" s="1"/>
  <c r="B580" i="1"/>
  <c r="C580" i="1"/>
  <c r="A624" i="14" s="1"/>
  <c r="D580" i="1"/>
  <c r="D624" i="14" s="1"/>
  <c r="T624" i="14" s="1"/>
  <c r="F580" i="1"/>
  <c r="G580" i="1"/>
  <c r="I580" i="1"/>
  <c r="E624" i="14" s="1"/>
  <c r="BX624" i="14" s="1"/>
  <c r="J580" i="1"/>
  <c r="F624" i="14" s="1"/>
  <c r="BY624" i="14" s="1"/>
  <c r="K580" i="1"/>
  <c r="G624" i="14" s="1"/>
  <c r="BZ624" i="14" s="1"/>
  <c r="L580" i="1"/>
  <c r="H624" i="14" s="1"/>
  <c r="CA624" i="14" s="1"/>
  <c r="M580" i="1"/>
  <c r="I624" i="14" s="1"/>
  <c r="CB624" i="14" s="1"/>
  <c r="N580" i="1"/>
  <c r="J624" i="14" s="1"/>
  <c r="CC624" i="14" s="1"/>
  <c r="O580" i="1"/>
  <c r="K624" i="14" s="1"/>
  <c r="CD624" i="14" s="1"/>
  <c r="P580" i="1"/>
  <c r="L624" i="14" s="1"/>
  <c r="CE624" i="14" s="1"/>
  <c r="Q580" i="1"/>
  <c r="M624" i="14" s="1"/>
  <c r="CF624" i="14" s="1"/>
  <c r="R580" i="1"/>
  <c r="N624" i="14" s="1"/>
  <c r="CG624" i="14" s="1"/>
  <c r="S580" i="1"/>
  <c r="O624" i="14" s="1"/>
  <c r="CH624" i="14" s="1"/>
  <c r="T580" i="1"/>
  <c r="P624" i="14" s="1"/>
  <c r="CI624" i="14" s="1"/>
  <c r="B581" i="1"/>
  <c r="C581" i="1"/>
  <c r="A625" i="14" s="1"/>
  <c r="D581" i="1"/>
  <c r="D625" i="14" s="1"/>
  <c r="T625" i="14" s="1"/>
  <c r="F581" i="1"/>
  <c r="G581" i="1"/>
  <c r="I581" i="1"/>
  <c r="E625" i="14" s="1"/>
  <c r="BX625" i="14" s="1"/>
  <c r="J581" i="1"/>
  <c r="F625" i="14" s="1"/>
  <c r="BY625" i="14" s="1"/>
  <c r="K581" i="1"/>
  <c r="G625" i="14" s="1"/>
  <c r="BZ625" i="14" s="1"/>
  <c r="L581" i="1"/>
  <c r="H625" i="14" s="1"/>
  <c r="CA625" i="14" s="1"/>
  <c r="M581" i="1"/>
  <c r="I625" i="14" s="1"/>
  <c r="CB625" i="14" s="1"/>
  <c r="N581" i="1"/>
  <c r="J625" i="14" s="1"/>
  <c r="CC625" i="14" s="1"/>
  <c r="O581" i="1"/>
  <c r="K625" i="14" s="1"/>
  <c r="CD625" i="14" s="1"/>
  <c r="P581" i="1"/>
  <c r="L625" i="14" s="1"/>
  <c r="CE625" i="14" s="1"/>
  <c r="Q581" i="1"/>
  <c r="M625" i="14" s="1"/>
  <c r="CF625" i="14" s="1"/>
  <c r="R581" i="1"/>
  <c r="N625" i="14" s="1"/>
  <c r="CG625" i="14" s="1"/>
  <c r="S581" i="1"/>
  <c r="O625" i="14" s="1"/>
  <c r="CH625" i="14" s="1"/>
  <c r="T581" i="1"/>
  <c r="P625" i="14" s="1"/>
  <c r="CI625" i="14" s="1"/>
  <c r="B582" i="1"/>
  <c r="C582" i="1"/>
  <c r="A626" i="14" s="1"/>
  <c r="D582" i="1"/>
  <c r="D626" i="14" s="1"/>
  <c r="T626" i="14" s="1"/>
  <c r="F582" i="1"/>
  <c r="G582" i="1"/>
  <c r="AV582" i="1" s="1"/>
  <c r="I582" i="1"/>
  <c r="E626" i="14" s="1"/>
  <c r="BX626" i="14" s="1"/>
  <c r="J582" i="1"/>
  <c r="F626" i="14" s="1"/>
  <c r="BY626" i="14" s="1"/>
  <c r="K582" i="1"/>
  <c r="G626" i="14" s="1"/>
  <c r="BZ626" i="14" s="1"/>
  <c r="L582" i="1"/>
  <c r="H626" i="14" s="1"/>
  <c r="CA626" i="14" s="1"/>
  <c r="M582" i="1"/>
  <c r="I626" i="14" s="1"/>
  <c r="CB626" i="14" s="1"/>
  <c r="N582" i="1"/>
  <c r="J626" i="14" s="1"/>
  <c r="CC626" i="14" s="1"/>
  <c r="O582" i="1"/>
  <c r="K626" i="14" s="1"/>
  <c r="CD626" i="14" s="1"/>
  <c r="P582" i="1"/>
  <c r="L626" i="14" s="1"/>
  <c r="CE626" i="14" s="1"/>
  <c r="Q582" i="1"/>
  <c r="M626" i="14" s="1"/>
  <c r="CF626" i="14" s="1"/>
  <c r="R582" i="1"/>
  <c r="N626" i="14" s="1"/>
  <c r="CG626" i="14" s="1"/>
  <c r="S582" i="1"/>
  <c r="O626" i="14" s="1"/>
  <c r="CH626" i="14" s="1"/>
  <c r="T582" i="1"/>
  <c r="P626" i="14" s="1"/>
  <c r="CI626" i="14" s="1"/>
  <c r="B583" i="1"/>
  <c r="C583" i="1"/>
  <c r="A627" i="14" s="1"/>
  <c r="D583" i="1"/>
  <c r="D627" i="14" s="1"/>
  <c r="T627" i="14" s="1"/>
  <c r="F583" i="1"/>
  <c r="G583" i="1"/>
  <c r="I583" i="1"/>
  <c r="E627" i="14" s="1"/>
  <c r="BX627" i="14" s="1"/>
  <c r="J583" i="1"/>
  <c r="F627" i="14" s="1"/>
  <c r="BY627" i="14" s="1"/>
  <c r="K583" i="1"/>
  <c r="G627" i="14" s="1"/>
  <c r="BZ627" i="14" s="1"/>
  <c r="L583" i="1"/>
  <c r="H627" i="14" s="1"/>
  <c r="CA627" i="14" s="1"/>
  <c r="M583" i="1"/>
  <c r="I627" i="14" s="1"/>
  <c r="CB627" i="14" s="1"/>
  <c r="N583" i="1"/>
  <c r="J627" i="14" s="1"/>
  <c r="CC627" i="14" s="1"/>
  <c r="O583" i="1"/>
  <c r="K627" i="14" s="1"/>
  <c r="CD627" i="14" s="1"/>
  <c r="P583" i="1"/>
  <c r="L627" i="14" s="1"/>
  <c r="CE627" i="14" s="1"/>
  <c r="Q583" i="1"/>
  <c r="M627" i="14" s="1"/>
  <c r="CF627" i="14" s="1"/>
  <c r="R583" i="1"/>
  <c r="N627" i="14" s="1"/>
  <c r="CG627" i="14" s="1"/>
  <c r="S583" i="1"/>
  <c r="O627" i="14" s="1"/>
  <c r="CH627" i="14" s="1"/>
  <c r="T583" i="1"/>
  <c r="P627" i="14" s="1"/>
  <c r="CI627" i="14" s="1"/>
  <c r="B584" i="1"/>
  <c r="C584" i="1"/>
  <c r="A628" i="14" s="1"/>
  <c r="D584" i="1"/>
  <c r="D628" i="14" s="1"/>
  <c r="T628" i="14" s="1"/>
  <c r="F584" i="1"/>
  <c r="G584" i="1"/>
  <c r="I584" i="1"/>
  <c r="E628" i="14" s="1"/>
  <c r="BX628" i="14" s="1"/>
  <c r="J584" i="1"/>
  <c r="F628" i="14" s="1"/>
  <c r="BY628" i="14" s="1"/>
  <c r="K584" i="1"/>
  <c r="G628" i="14" s="1"/>
  <c r="BZ628" i="14" s="1"/>
  <c r="L584" i="1"/>
  <c r="H628" i="14" s="1"/>
  <c r="CA628" i="14" s="1"/>
  <c r="M584" i="1"/>
  <c r="I628" i="14" s="1"/>
  <c r="CB628" i="14" s="1"/>
  <c r="N584" i="1"/>
  <c r="J628" i="14" s="1"/>
  <c r="CC628" i="14" s="1"/>
  <c r="O584" i="1"/>
  <c r="K628" i="14" s="1"/>
  <c r="CD628" i="14" s="1"/>
  <c r="P584" i="1"/>
  <c r="L628" i="14" s="1"/>
  <c r="CE628" i="14" s="1"/>
  <c r="Q584" i="1"/>
  <c r="M628" i="14" s="1"/>
  <c r="CF628" i="14" s="1"/>
  <c r="R584" i="1"/>
  <c r="N628" i="14" s="1"/>
  <c r="CG628" i="14" s="1"/>
  <c r="S584" i="1"/>
  <c r="O628" i="14" s="1"/>
  <c r="CH628" i="14" s="1"/>
  <c r="T584" i="1"/>
  <c r="P628" i="14" s="1"/>
  <c r="CI628" i="14" s="1"/>
  <c r="B585" i="1"/>
  <c r="C585" i="1"/>
  <c r="A629" i="14" s="1"/>
  <c r="D585" i="1"/>
  <c r="D629" i="14" s="1"/>
  <c r="T629" i="14" s="1"/>
  <c r="F585" i="1"/>
  <c r="G585" i="1"/>
  <c r="I585" i="1"/>
  <c r="E629" i="14" s="1"/>
  <c r="BX629" i="14" s="1"/>
  <c r="J585" i="1"/>
  <c r="F629" i="14" s="1"/>
  <c r="BY629" i="14" s="1"/>
  <c r="K585" i="1"/>
  <c r="G629" i="14" s="1"/>
  <c r="BZ629" i="14" s="1"/>
  <c r="L585" i="1"/>
  <c r="H629" i="14" s="1"/>
  <c r="CA629" i="14" s="1"/>
  <c r="M585" i="1"/>
  <c r="I629" i="14" s="1"/>
  <c r="CB629" i="14" s="1"/>
  <c r="N585" i="1"/>
  <c r="J629" i="14" s="1"/>
  <c r="CC629" i="14" s="1"/>
  <c r="O585" i="1"/>
  <c r="K629" i="14" s="1"/>
  <c r="CD629" i="14" s="1"/>
  <c r="P585" i="1"/>
  <c r="L629" i="14" s="1"/>
  <c r="CE629" i="14" s="1"/>
  <c r="Q585" i="1"/>
  <c r="M629" i="14" s="1"/>
  <c r="CF629" i="14" s="1"/>
  <c r="R585" i="1"/>
  <c r="N629" i="14" s="1"/>
  <c r="CG629" i="14" s="1"/>
  <c r="S585" i="1"/>
  <c r="O629" i="14" s="1"/>
  <c r="CH629" i="14" s="1"/>
  <c r="T585" i="1"/>
  <c r="P629" i="14" s="1"/>
  <c r="CI629" i="14" s="1"/>
  <c r="B586" i="1"/>
  <c r="C586" i="1"/>
  <c r="A630" i="14" s="1"/>
  <c r="D586" i="1"/>
  <c r="D630" i="14" s="1"/>
  <c r="T630" i="14" s="1"/>
  <c r="F586" i="1"/>
  <c r="G586" i="1"/>
  <c r="AV586" i="1" s="1"/>
  <c r="I586" i="1"/>
  <c r="E630" i="14" s="1"/>
  <c r="BX630" i="14" s="1"/>
  <c r="J586" i="1"/>
  <c r="F630" i="14" s="1"/>
  <c r="BY630" i="14" s="1"/>
  <c r="K586" i="1"/>
  <c r="G630" i="14" s="1"/>
  <c r="BZ630" i="14" s="1"/>
  <c r="L586" i="1"/>
  <c r="H630" i="14" s="1"/>
  <c r="CA630" i="14" s="1"/>
  <c r="M586" i="1"/>
  <c r="I630" i="14" s="1"/>
  <c r="CB630" i="14" s="1"/>
  <c r="N586" i="1"/>
  <c r="J630" i="14" s="1"/>
  <c r="CC630" i="14" s="1"/>
  <c r="O586" i="1"/>
  <c r="K630" i="14" s="1"/>
  <c r="CD630" i="14" s="1"/>
  <c r="P586" i="1"/>
  <c r="L630" i="14" s="1"/>
  <c r="CE630" i="14" s="1"/>
  <c r="Q586" i="1"/>
  <c r="M630" i="14" s="1"/>
  <c r="CF630" i="14" s="1"/>
  <c r="R586" i="1"/>
  <c r="N630" i="14" s="1"/>
  <c r="CG630" i="14" s="1"/>
  <c r="S586" i="1"/>
  <c r="O630" i="14" s="1"/>
  <c r="CH630" i="14" s="1"/>
  <c r="T586" i="1"/>
  <c r="P630" i="14" s="1"/>
  <c r="CI630" i="14" s="1"/>
  <c r="B587" i="1"/>
  <c r="C587" i="1"/>
  <c r="A631" i="14" s="1"/>
  <c r="D587" i="1"/>
  <c r="D631" i="14" s="1"/>
  <c r="T631" i="14" s="1"/>
  <c r="F587" i="1"/>
  <c r="G587" i="1"/>
  <c r="I587" i="1"/>
  <c r="E631" i="14" s="1"/>
  <c r="BX631" i="14" s="1"/>
  <c r="J587" i="1"/>
  <c r="F631" i="14" s="1"/>
  <c r="BY631" i="14" s="1"/>
  <c r="K587" i="1"/>
  <c r="G631" i="14" s="1"/>
  <c r="BZ631" i="14" s="1"/>
  <c r="L587" i="1"/>
  <c r="H631" i="14" s="1"/>
  <c r="CA631" i="14" s="1"/>
  <c r="M587" i="1"/>
  <c r="I631" i="14" s="1"/>
  <c r="CB631" i="14" s="1"/>
  <c r="N587" i="1"/>
  <c r="J631" i="14" s="1"/>
  <c r="CC631" i="14" s="1"/>
  <c r="O587" i="1"/>
  <c r="K631" i="14" s="1"/>
  <c r="CD631" i="14" s="1"/>
  <c r="P587" i="1"/>
  <c r="L631" i="14" s="1"/>
  <c r="CE631" i="14" s="1"/>
  <c r="Q587" i="1"/>
  <c r="M631" i="14" s="1"/>
  <c r="CF631" i="14" s="1"/>
  <c r="R587" i="1"/>
  <c r="N631" i="14" s="1"/>
  <c r="CG631" i="14" s="1"/>
  <c r="S587" i="1"/>
  <c r="O631" i="14" s="1"/>
  <c r="CH631" i="14" s="1"/>
  <c r="T587" i="1"/>
  <c r="P631" i="14" s="1"/>
  <c r="CI631" i="14" s="1"/>
  <c r="B588" i="1"/>
  <c r="C588" i="1"/>
  <c r="A632" i="14" s="1"/>
  <c r="D588" i="1"/>
  <c r="D632" i="14" s="1"/>
  <c r="T632" i="14" s="1"/>
  <c r="F588" i="1"/>
  <c r="G588" i="1"/>
  <c r="I588" i="1"/>
  <c r="E632" i="14" s="1"/>
  <c r="BX632" i="14" s="1"/>
  <c r="J588" i="1"/>
  <c r="F632" i="14" s="1"/>
  <c r="BY632" i="14" s="1"/>
  <c r="K588" i="1"/>
  <c r="G632" i="14" s="1"/>
  <c r="BZ632" i="14" s="1"/>
  <c r="L588" i="1"/>
  <c r="H632" i="14" s="1"/>
  <c r="CA632" i="14" s="1"/>
  <c r="M588" i="1"/>
  <c r="I632" i="14" s="1"/>
  <c r="CB632" i="14" s="1"/>
  <c r="N588" i="1"/>
  <c r="J632" i="14" s="1"/>
  <c r="CC632" i="14" s="1"/>
  <c r="O588" i="1"/>
  <c r="K632" i="14" s="1"/>
  <c r="CD632" i="14" s="1"/>
  <c r="P588" i="1"/>
  <c r="L632" i="14" s="1"/>
  <c r="CE632" i="14" s="1"/>
  <c r="Q588" i="1"/>
  <c r="M632" i="14" s="1"/>
  <c r="CF632" i="14" s="1"/>
  <c r="R588" i="1"/>
  <c r="N632" i="14" s="1"/>
  <c r="CG632" i="14" s="1"/>
  <c r="S588" i="1"/>
  <c r="O632" i="14" s="1"/>
  <c r="CH632" i="14" s="1"/>
  <c r="T588" i="1"/>
  <c r="P632" i="14" s="1"/>
  <c r="CI632" i="14" s="1"/>
  <c r="B589" i="1"/>
  <c r="C589" i="1"/>
  <c r="A633" i="14" s="1"/>
  <c r="D589" i="1"/>
  <c r="D633" i="14" s="1"/>
  <c r="T633" i="14" s="1"/>
  <c r="F589" i="1"/>
  <c r="G589" i="1"/>
  <c r="I589" i="1"/>
  <c r="E633" i="14" s="1"/>
  <c r="BX633" i="14" s="1"/>
  <c r="J589" i="1"/>
  <c r="F633" i="14" s="1"/>
  <c r="BY633" i="14" s="1"/>
  <c r="K589" i="1"/>
  <c r="G633" i="14" s="1"/>
  <c r="BZ633" i="14" s="1"/>
  <c r="L589" i="1"/>
  <c r="H633" i="14" s="1"/>
  <c r="CA633" i="14" s="1"/>
  <c r="M589" i="1"/>
  <c r="I633" i="14" s="1"/>
  <c r="CB633" i="14" s="1"/>
  <c r="N589" i="1"/>
  <c r="J633" i="14" s="1"/>
  <c r="CC633" i="14" s="1"/>
  <c r="O589" i="1"/>
  <c r="K633" i="14" s="1"/>
  <c r="CD633" i="14" s="1"/>
  <c r="P589" i="1"/>
  <c r="L633" i="14" s="1"/>
  <c r="CE633" i="14" s="1"/>
  <c r="Q589" i="1"/>
  <c r="M633" i="14" s="1"/>
  <c r="CF633" i="14" s="1"/>
  <c r="R589" i="1"/>
  <c r="N633" i="14" s="1"/>
  <c r="CG633" i="14" s="1"/>
  <c r="S589" i="1"/>
  <c r="O633" i="14" s="1"/>
  <c r="CH633" i="14" s="1"/>
  <c r="T589" i="1"/>
  <c r="P633" i="14" s="1"/>
  <c r="CI633" i="14" s="1"/>
  <c r="B590" i="1"/>
  <c r="C590" i="1"/>
  <c r="A634" i="14" s="1"/>
  <c r="D590" i="1"/>
  <c r="D634" i="14" s="1"/>
  <c r="T634" i="14" s="1"/>
  <c r="F590" i="1"/>
  <c r="G590" i="1"/>
  <c r="AV590" i="1" s="1"/>
  <c r="I590" i="1"/>
  <c r="E634" i="14" s="1"/>
  <c r="BX634" i="14" s="1"/>
  <c r="J590" i="1"/>
  <c r="F634" i="14" s="1"/>
  <c r="BY634" i="14" s="1"/>
  <c r="K590" i="1"/>
  <c r="G634" i="14" s="1"/>
  <c r="BZ634" i="14" s="1"/>
  <c r="L590" i="1"/>
  <c r="H634" i="14" s="1"/>
  <c r="CA634" i="14" s="1"/>
  <c r="M590" i="1"/>
  <c r="I634" i="14" s="1"/>
  <c r="CB634" i="14" s="1"/>
  <c r="N590" i="1"/>
  <c r="J634" i="14" s="1"/>
  <c r="CC634" i="14" s="1"/>
  <c r="O590" i="1"/>
  <c r="K634" i="14" s="1"/>
  <c r="CD634" i="14" s="1"/>
  <c r="P590" i="1"/>
  <c r="L634" i="14" s="1"/>
  <c r="CE634" i="14" s="1"/>
  <c r="Q590" i="1"/>
  <c r="M634" i="14" s="1"/>
  <c r="CF634" i="14" s="1"/>
  <c r="R590" i="1"/>
  <c r="N634" i="14" s="1"/>
  <c r="CG634" i="14" s="1"/>
  <c r="S590" i="1"/>
  <c r="O634" i="14" s="1"/>
  <c r="CH634" i="14" s="1"/>
  <c r="T590" i="1"/>
  <c r="P634" i="14" s="1"/>
  <c r="CI634" i="14" s="1"/>
  <c r="B591" i="1"/>
  <c r="C591" i="1"/>
  <c r="A635" i="14" s="1"/>
  <c r="D591" i="1"/>
  <c r="D635" i="14" s="1"/>
  <c r="T635" i="14" s="1"/>
  <c r="F591" i="1"/>
  <c r="G591" i="1"/>
  <c r="I591" i="1"/>
  <c r="E635" i="14" s="1"/>
  <c r="BX635" i="14" s="1"/>
  <c r="J591" i="1"/>
  <c r="F635" i="14" s="1"/>
  <c r="BY635" i="14" s="1"/>
  <c r="K591" i="1"/>
  <c r="G635" i="14" s="1"/>
  <c r="BZ635" i="14" s="1"/>
  <c r="L591" i="1"/>
  <c r="H635" i="14" s="1"/>
  <c r="CA635" i="14" s="1"/>
  <c r="M591" i="1"/>
  <c r="I635" i="14" s="1"/>
  <c r="CB635" i="14" s="1"/>
  <c r="N591" i="1"/>
  <c r="J635" i="14" s="1"/>
  <c r="CC635" i="14" s="1"/>
  <c r="O591" i="1"/>
  <c r="K635" i="14" s="1"/>
  <c r="CD635" i="14" s="1"/>
  <c r="P591" i="1"/>
  <c r="L635" i="14" s="1"/>
  <c r="CE635" i="14" s="1"/>
  <c r="Q591" i="1"/>
  <c r="M635" i="14" s="1"/>
  <c r="CF635" i="14" s="1"/>
  <c r="R591" i="1"/>
  <c r="N635" i="14" s="1"/>
  <c r="CG635" i="14" s="1"/>
  <c r="S591" i="1"/>
  <c r="O635" i="14" s="1"/>
  <c r="CH635" i="14" s="1"/>
  <c r="T591" i="1"/>
  <c r="P635" i="14" s="1"/>
  <c r="CI635" i="14" s="1"/>
  <c r="B592" i="1"/>
  <c r="C592" i="1"/>
  <c r="A636" i="14" s="1"/>
  <c r="D592" i="1"/>
  <c r="D636" i="14" s="1"/>
  <c r="T636" i="14" s="1"/>
  <c r="F592" i="1"/>
  <c r="G592" i="1"/>
  <c r="I592" i="1"/>
  <c r="E636" i="14" s="1"/>
  <c r="BX636" i="14" s="1"/>
  <c r="J592" i="1"/>
  <c r="F636" i="14" s="1"/>
  <c r="BY636" i="14" s="1"/>
  <c r="K592" i="1"/>
  <c r="G636" i="14" s="1"/>
  <c r="BZ636" i="14" s="1"/>
  <c r="L592" i="1"/>
  <c r="H636" i="14" s="1"/>
  <c r="CA636" i="14" s="1"/>
  <c r="M592" i="1"/>
  <c r="I636" i="14" s="1"/>
  <c r="CB636" i="14" s="1"/>
  <c r="N592" i="1"/>
  <c r="J636" i="14" s="1"/>
  <c r="CC636" i="14" s="1"/>
  <c r="O592" i="1"/>
  <c r="K636" i="14" s="1"/>
  <c r="CD636" i="14" s="1"/>
  <c r="P592" i="1"/>
  <c r="L636" i="14" s="1"/>
  <c r="CE636" i="14" s="1"/>
  <c r="Q592" i="1"/>
  <c r="M636" i="14" s="1"/>
  <c r="CF636" i="14" s="1"/>
  <c r="R592" i="1"/>
  <c r="N636" i="14" s="1"/>
  <c r="CG636" i="14" s="1"/>
  <c r="S592" i="1"/>
  <c r="O636" i="14" s="1"/>
  <c r="CH636" i="14" s="1"/>
  <c r="T592" i="1"/>
  <c r="P636" i="14" s="1"/>
  <c r="CI636" i="14" s="1"/>
  <c r="B593" i="1"/>
  <c r="C593" i="1"/>
  <c r="A637" i="14" s="1"/>
  <c r="D593" i="1"/>
  <c r="D637" i="14" s="1"/>
  <c r="T637" i="14" s="1"/>
  <c r="F593" i="1"/>
  <c r="G593" i="1"/>
  <c r="I593" i="1"/>
  <c r="E637" i="14" s="1"/>
  <c r="BX637" i="14" s="1"/>
  <c r="J593" i="1"/>
  <c r="F637" i="14" s="1"/>
  <c r="BY637" i="14" s="1"/>
  <c r="K593" i="1"/>
  <c r="G637" i="14" s="1"/>
  <c r="BZ637" i="14" s="1"/>
  <c r="L593" i="1"/>
  <c r="H637" i="14" s="1"/>
  <c r="CA637" i="14" s="1"/>
  <c r="M593" i="1"/>
  <c r="I637" i="14" s="1"/>
  <c r="CB637" i="14" s="1"/>
  <c r="N593" i="1"/>
  <c r="J637" i="14" s="1"/>
  <c r="CC637" i="14" s="1"/>
  <c r="O593" i="1"/>
  <c r="K637" i="14" s="1"/>
  <c r="CD637" i="14" s="1"/>
  <c r="P593" i="1"/>
  <c r="L637" i="14" s="1"/>
  <c r="CE637" i="14" s="1"/>
  <c r="Q593" i="1"/>
  <c r="M637" i="14" s="1"/>
  <c r="CF637" i="14" s="1"/>
  <c r="R593" i="1"/>
  <c r="N637" i="14" s="1"/>
  <c r="CG637" i="14" s="1"/>
  <c r="S593" i="1"/>
  <c r="O637" i="14" s="1"/>
  <c r="CH637" i="14" s="1"/>
  <c r="T593" i="1"/>
  <c r="P637" i="14" s="1"/>
  <c r="CI637" i="14" s="1"/>
  <c r="B594" i="1"/>
  <c r="C594" i="1"/>
  <c r="A638" i="14" s="1"/>
  <c r="D594" i="1"/>
  <c r="D638" i="14" s="1"/>
  <c r="T638" i="14" s="1"/>
  <c r="F594" i="1"/>
  <c r="G594" i="1"/>
  <c r="AV594" i="1" s="1"/>
  <c r="I594" i="1"/>
  <c r="E638" i="14" s="1"/>
  <c r="BX638" i="14" s="1"/>
  <c r="J594" i="1"/>
  <c r="F638" i="14" s="1"/>
  <c r="BY638" i="14" s="1"/>
  <c r="K594" i="1"/>
  <c r="G638" i="14" s="1"/>
  <c r="BZ638" i="14" s="1"/>
  <c r="L594" i="1"/>
  <c r="H638" i="14" s="1"/>
  <c r="CA638" i="14" s="1"/>
  <c r="M594" i="1"/>
  <c r="I638" i="14" s="1"/>
  <c r="CB638" i="14" s="1"/>
  <c r="N594" i="1"/>
  <c r="J638" i="14" s="1"/>
  <c r="CC638" i="14" s="1"/>
  <c r="O594" i="1"/>
  <c r="K638" i="14" s="1"/>
  <c r="CD638" i="14" s="1"/>
  <c r="P594" i="1"/>
  <c r="L638" i="14" s="1"/>
  <c r="CE638" i="14" s="1"/>
  <c r="Q594" i="1"/>
  <c r="M638" i="14" s="1"/>
  <c r="CF638" i="14" s="1"/>
  <c r="R594" i="1"/>
  <c r="N638" i="14" s="1"/>
  <c r="CG638" i="14" s="1"/>
  <c r="S594" i="1"/>
  <c r="O638" i="14" s="1"/>
  <c r="CH638" i="14" s="1"/>
  <c r="T594" i="1"/>
  <c r="P638" i="14" s="1"/>
  <c r="CI638" i="14" s="1"/>
  <c r="B595" i="1"/>
  <c r="C595" i="1"/>
  <c r="A639" i="14" s="1"/>
  <c r="D595" i="1"/>
  <c r="D639" i="14" s="1"/>
  <c r="T639" i="14" s="1"/>
  <c r="F595" i="1"/>
  <c r="G595" i="1"/>
  <c r="I595" i="1"/>
  <c r="E639" i="14" s="1"/>
  <c r="BX639" i="14" s="1"/>
  <c r="J595" i="1"/>
  <c r="F639" i="14" s="1"/>
  <c r="BY639" i="14" s="1"/>
  <c r="K595" i="1"/>
  <c r="G639" i="14" s="1"/>
  <c r="BZ639" i="14" s="1"/>
  <c r="L595" i="1"/>
  <c r="H639" i="14" s="1"/>
  <c r="CA639" i="14" s="1"/>
  <c r="M595" i="1"/>
  <c r="I639" i="14" s="1"/>
  <c r="CB639" i="14" s="1"/>
  <c r="N595" i="1"/>
  <c r="J639" i="14" s="1"/>
  <c r="CC639" i="14" s="1"/>
  <c r="O595" i="1"/>
  <c r="K639" i="14" s="1"/>
  <c r="CD639" i="14" s="1"/>
  <c r="P595" i="1"/>
  <c r="L639" i="14" s="1"/>
  <c r="CE639" i="14" s="1"/>
  <c r="Q595" i="1"/>
  <c r="M639" i="14" s="1"/>
  <c r="CF639" i="14" s="1"/>
  <c r="R595" i="1"/>
  <c r="N639" i="14" s="1"/>
  <c r="CG639" i="14" s="1"/>
  <c r="S595" i="1"/>
  <c r="O639" i="14" s="1"/>
  <c r="CH639" i="14" s="1"/>
  <c r="T595" i="1"/>
  <c r="P639" i="14" s="1"/>
  <c r="CI639" i="14" s="1"/>
  <c r="B596" i="1"/>
  <c r="C596" i="1"/>
  <c r="A640" i="14" s="1"/>
  <c r="D596" i="1"/>
  <c r="D640" i="14" s="1"/>
  <c r="T640" i="14" s="1"/>
  <c r="F596" i="1"/>
  <c r="G596" i="1"/>
  <c r="I596" i="1"/>
  <c r="E640" i="14" s="1"/>
  <c r="BX640" i="14" s="1"/>
  <c r="J596" i="1"/>
  <c r="F640" i="14" s="1"/>
  <c r="BY640" i="14" s="1"/>
  <c r="K596" i="1"/>
  <c r="G640" i="14" s="1"/>
  <c r="BZ640" i="14" s="1"/>
  <c r="L596" i="1"/>
  <c r="H640" i="14" s="1"/>
  <c r="CA640" i="14" s="1"/>
  <c r="M596" i="1"/>
  <c r="I640" i="14" s="1"/>
  <c r="CB640" i="14" s="1"/>
  <c r="N596" i="1"/>
  <c r="J640" i="14" s="1"/>
  <c r="CC640" i="14" s="1"/>
  <c r="O596" i="1"/>
  <c r="K640" i="14" s="1"/>
  <c r="CD640" i="14" s="1"/>
  <c r="P596" i="1"/>
  <c r="L640" i="14" s="1"/>
  <c r="CE640" i="14" s="1"/>
  <c r="Q596" i="1"/>
  <c r="M640" i="14" s="1"/>
  <c r="CF640" i="14" s="1"/>
  <c r="R596" i="1"/>
  <c r="N640" i="14" s="1"/>
  <c r="CG640" i="14" s="1"/>
  <c r="S596" i="1"/>
  <c r="O640" i="14" s="1"/>
  <c r="CH640" i="14" s="1"/>
  <c r="T596" i="1"/>
  <c r="P640" i="14" s="1"/>
  <c r="CI640" i="14" s="1"/>
  <c r="B597" i="1"/>
  <c r="C597" i="1"/>
  <c r="A641" i="14" s="1"/>
  <c r="D597" i="1"/>
  <c r="D641" i="14" s="1"/>
  <c r="T641" i="14" s="1"/>
  <c r="F597" i="1"/>
  <c r="G597" i="1"/>
  <c r="I597" i="1"/>
  <c r="E641" i="14" s="1"/>
  <c r="BX641" i="14" s="1"/>
  <c r="J597" i="1"/>
  <c r="F641" i="14" s="1"/>
  <c r="BY641" i="14" s="1"/>
  <c r="K597" i="1"/>
  <c r="G641" i="14" s="1"/>
  <c r="BZ641" i="14" s="1"/>
  <c r="L597" i="1"/>
  <c r="H641" i="14" s="1"/>
  <c r="CA641" i="14" s="1"/>
  <c r="M597" i="1"/>
  <c r="I641" i="14" s="1"/>
  <c r="CB641" i="14" s="1"/>
  <c r="N597" i="1"/>
  <c r="J641" i="14" s="1"/>
  <c r="CC641" i="14" s="1"/>
  <c r="O597" i="1"/>
  <c r="K641" i="14" s="1"/>
  <c r="CD641" i="14" s="1"/>
  <c r="P597" i="1"/>
  <c r="L641" i="14" s="1"/>
  <c r="CE641" i="14" s="1"/>
  <c r="Q597" i="1"/>
  <c r="M641" i="14" s="1"/>
  <c r="CF641" i="14" s="1"/>
  <c r="R597" i="1"/>
  <c r="N641" i="14" s="1"/>
  <c r="CG641" i="14" s="1"/>
  <c r="S597" i="1"/>
  <c r="O641" i="14" s="1"/>
  <c r="CH641" i="14" s="1"/>
  <c r="T597" i="1"/>
  <c r="P641" i="14" s="1"/>
  <c r="CI641" i="14" s="1"/>
  <c r="B598" i="1"/>
  <c r="C598" i="1"/>
  <c r="A642" i="14" s="1"/>
  <c r="D598" i="1"/>
  <c r="D642" i="14" s="1"/>
  <c r="T642" i="14" s="1"/>
  <c r="F598" i="1"/>
  <c r="G598" i="1"/>
  <c r="AV598" i="1" s="1"/>
  <c r="I598" i="1"/>
  <c r="E642" i="14" s="1"/>
  <c r="BX642" i="14" s="1"/>
  <c r="J598" i="1"/>
  <c r="F642" i="14" s="1"/>
  <c r="BY642" i="14" s="1"/>
  <c r="K598" i="1"/>
  <c r="G642" i="14" s="1"/>
  <c r="BZ642" i="14" s="1"/>
  <c r="L598" i="1"/>
  <c r="H642" i="14" s="1"/>
  <c r="CA642" i="14" s="1"/>
  <c r="M598" i="1"/>
  <c r="I642" i="14" s="1"/>
  <c r="CB642" i="14" s="1"/>
  <c r="N598" i="1"/>
  <c r="J642" i="14" s="1"/>
  <c r="CC642" i="14" s="1"/>
  <c r="O598" i="1"/>
  <c r="K642" i="14" s="1"/>
  <c r="CD642" i="14" s="1"/>
  <c r="P598" i="1"/>
  <c r="L642" i="14" s="1"/>
  <c r="CE642" i="14" s="1"/>
  <c r="Q598" i="1"/>
  <c r="M642" i="14" s="1"/>
  <c r="CF642" i="14" s="1"/>
  <c r="R598" i="1"/>
  <c r="N642" i="14" s="1"/>
  <c r="CG642" i="14" s="1"/>
  <c r="S598" i="1"/>
  <c r="O642" i="14" s="1"/>
  <c r="CH642" i="14" s="1"/>
  <c r="T598" i="1"/>
  <c r="P642" i="14" s="1"/>
  <c r="CI642" i="14" s="1"/>
  <c r="B599" i="1"/>
  <c r="C599" i="1"/>
  <c r="A643" i="14" s="1"/>
  <c r="D599" i="1"/>
  <c r="D643" i="14" s="1"/>
  <c r="T643" i="14" s="1"/>
  <c r="F599" i="1"/>
  <c r="G599" i="1"/>
  <c r="I599" i="1"/>
  <c r="E643" i="14" s="1"/>
  <c r="BX643" i="14" s="1"/>
  <c r="J599" i="1"/>
  <c r="F643" i="14" s="1"/>
  <c r="BY643" i="14" s="1"/>
  <c r="K599" i="1"/>
  <c r="G643" i="14" s="1"/>
  <c r="BZ643" i="14" s="1"/>
  <c r="L599" i="1"/>
  <c r="H643" i="14" s="1"/>
  <c r="CA643" i="14" s="1"/>
  <c r="M599" i="1"/>
  <c r="I643" i="14" s="1"/>
  <c r="CB643" i="14" s="1"/>
  <c r="N599" i="1"/>
  <c r="J643" i="14" s="1"/>
  <c r="CC643" i="14" s="1"/>
  <c r="O599" i="1"/>
  <c r="K643" i="14" s="1"/>
  <c r="CD643" i="14" s="1"/>
  <c r="P599" i="1"/>
  <c r="L643" i="14" s="1"/>
  <c r="CE643" i="14" s="1"/>
  <c r="Q599" i="1"/>
  <c r="M643" i="14" s="1"/>
  <c r="CF643" i="14" s="1"/>
  <c r="R599" i="1"/>
  <c r="N643" i="14" s="1"/>
  <c r="CG643" i="14" s="1"/>
  <c r="S599" i="1"/>
  <c r="O643" i="14" s="1"/>
  <c r="CH643" i="14" s="1"/>
  <c r="T599" i="1"/>
  <c r="P643" i="14" s="1"/>
  <c r="CI643" i="14" s="1"/>
  <c r="B600" i="1"/>
  <c r="C600" i="1"/>
  <c r="A644" i="14" s="1"/>
  <c r="D600" i="1"/>
  <c r="D644" i="14" s="1"/>
  <c r="T644" i="14" s="1"/>
  <c r="F600" i="1"/>
  <c r="G600" i="1"/>
  <c r="I600" i="1"/>
  <c r="E644" i="14" s="1"/>
  <c r="BX644" i="14" s="1"/>
  <c r="J600" i="1"/>
  <c r="F644" i="14" s="1"/>
  <c r="BY644" i="14" s="1"/>
  <c r="K600" i="1"/>
  <c r="G644" i="14" s="1"/>
  <c r="BZ644" i="14" s="1"/>
  <c r="L600" i="1"/>
  <c r="H644" i="14" s="1"/>
  <c r="CA644" i="14" s="1"/>
  <c r="M600" i="1"/>
  <c r="I644" i="14" s="1"/>
  <c r="CB644" i="14" s="1"/>
  <c r="N600" i="1"/>
  <c r="J644" i="14" s="1"/>
  <c r="CC644" i="14" s="1"/>
  <c r="O600" i="1"/>
  <c r="K644" i="14" s="1"/>
  <c r="CD644" i="14" s="1"/>
  <c r="P600" i="1"/>
  <c r="L644" i="14" s="1"/>
  <c r="CE644" i="14" s="1"/>
  <c r="Q600" i="1"/>
  <c r="M644" i="14" s="1"/>
  <c r="CF644" i="14" s="1"/>
  <c r="R600" i="1"/>
  <c r="N644" i="14" s="1"/>
  <c r="CG644" i="14" s="1"/>
  <c r="S600" i="1"/>
  <c r="O644" i="14" s="1"/>
  <c r="CH644" i="14" s="1"/>
  <c r="T600" i="1"/>
  <c r="P644" i="14" s="1"/>
  <c r="CI644" i="14" s="1"/>
  <c r="B601" i="1"/>
  <c r="C601" i="1"/>
  <c r="A645" i="14" s="1"/>
  <c r="D601" i="1"/>
  <c r="D645" i="14" s="1"/>
  <c r="T645" i="14" s="1"/>
  <c r="F601" i="1"/>
  <c r="G601" i="1"/>
  <c r="I601" i="1"/>
  <c r="E645" i="14" s="1"/>
  <c r="BX645" i="14" s="1"/>
  <c r="J601" i="1"/>
  <c r="F645" i="14" s="1"/>
  <c r="BY645" i="14" s="1"/>
  <c r="K601" i="1"/>
  <c r="G645" i="14" s="1"/>
  <c r="BZ645" i="14" s="1"/>
  <c r="L601" i="1"/>
  <c r="H645" i="14" s="1"/>
  <c r="CA645" i="14" s="1"/>
  <c r="M601" i="1"/>
  <c r="I645" i="14" s="1"/>
  <c r="CB645" i="14" s="1"/>
  <c r="N601" i="1"/>
  <c r="J645" i="14" s="1"/>
  <c r="CC645" i="14" s="1"/>
  <c r="O601" i="1"/>
  <c r="K645" i="14" s="1"/>
  <c r="CD645" i="14" s="1"/>
  <c r="P601" i="1"/>
  <c r="L645" i="14" s="1"/>
  <c r="CE645" i="14" s="1"/>
  <c r="Q601" i="1"/>
  <c r="M645" i="14" s="1"/>
  <c r="CF645" i="14" s="1"/>
  <c r="R601" i="1"/>
  <c r="N645" i="14" s="1"/>
  <c r="CG645" i="14" s="1"/>
  <c r="S601" i="1"/>
  <c r="O645" i="14" s="1"/>
  <c r="CH645" i="14" s="1"/>
  <c r="T601" i="1"/>
  <c r="P645" i="14" s="1"/>
  <c r="CI645" i="14" s="1"/>
  <c r="B602" i="1"/>
  <c r="C602" i="1"/>
  <c r="A646" i="14" s="1"/>
  <c r="D602" i="1"/>
  <c r="D646" i="14" s="1"/>
  <c r="T646" i="14" s="1"/>
  <c r="F602" i="1"/>
  <c r="G602" i="1"/>
  <c r="I602" i="1"/>
  <c r="E646" i="14" s="1"/>
  <c r="BX646" i="14" s="1"/>
  <c r="J602" i="1"/>
  <c r="F646" i="14" s="1"/>
  <c r="BY646" i="14" s="1"/>
  <c r="K602" i="1"/>
  <c r="G646" i="14" s="1"/>
  <c r="BZ646" i="14" s="1"/>
  <c r="L602" i="1"/>
  <c r="H646" i="14" s="1"/>
  <c r="CA646" i="14" s="1"/>
  <c r="M602" i="1"/>
  <c r="I646" i="14" s="1"/>
  <c r="CB646" i="14" s="1"/>
  <c r="N602" i="1"/>
  <c r="J646" i="14" s="1"/>
  <c r="CC646" i="14" s="1"/>
  <c r="O602" i="1"/>
  <c r="K646" i="14" s="1"/>
  <c r="CD646" i="14" s="1"/>
  <c r="P602" i="1"/>
  <c r="L646" i="14" s="1"/>
  <c r="CE646" i="14" s="1"/>
  <c r="Q602" i="1"/>
  <c r="M646" i="14" s="1"/>
  <c r="CF646" i="14" s="1"/>
  <c r="R602" i="1"/>
  <c r="N646" i="14" s="1"/>
  <c r="CG646" i="14" s="1"/>
  <c r="S602" i="1"/>
  <c r="O646" i="14" s="1"/>
  <c r="CH646" i="14" s="1"/>
  <c r="T602" i="1"/>
  <c r="P646" i="14" s="1"/>
  <c r="CI646" i="14" s="1"/>
  <c r="B603" i="1"/>
  <c r="C603" i="1"/>
  <c r="A647" i="14" s="1"/>
  <c r="D603" i="1"/>
  <c r="D647" i="14" s="1"/>
  <c r="T647" i="14" s="1"/>
  <c r="F603" i="1"/>
  <c r="G603" i="1"/>
  <c r="I603" i="1"/>
  <c r="E647" i="14" s="1"/>
  <c r="BX647" i="14" s="1"/>
  <c r="J603" i="1"/>
  <c r="F647" i="14" s="1"/>
  <c r="BY647" i="14" s="1"/>
  <c r="K603" i="1"/>
  <c r="G647" i="14" s="1"/>
  <c r="BZ647" i="14" s="1"/>
  <c r="L603" i="1"/>
  <c r="H647" i="14" s="1"/>
  <c r="CA647" i="14" s="1"/>
  <c r="M603" i="1"/>
  <c r="I647" i="14" s="1"/>
  <c r="CB647" i="14" s="1"/>
  <c r="N603" i="1"/>
  <c r="J647" i="14" s="1"/>
  <c r="CC647" i="14" s="1"/>
  <c r="O603" i="1"/>
  <c r="K647" i="14" s="1"/>
  <c r="CD647" i="14" s="1"/>
  <c r="P603" i="1"/>
  <c r="L647" i="14" s="1"/>
  <c r="CE647" i="14" s="1"/>
  <c r="Q603" i="1"/>
  <c r="M647" i="14" s="1"/>
  <c r="CF647" i="14" s="1"/>
  <c r="R603" i="1"/>
  <c r="N647" i="14" s="1"/>
  <c r="CG647" i="14" s="1"/>
  <c r="S603" i="1"/>
  <c r="O647" i="14" s="1"/>
  <c r="CH647" i="14" s="1"/>
  <c r="T603" i="1"/>
  <c r="P647" i="14" s="1"/>
  <c r="CI647" i="14" s="1"/>
  <c r="B604" i="1"/>
  <c r="C604" i="1"/>
  <c r="A648" i="14" s="1"/>
  <c r="D604" i="1"/>
  <c r="D648" i="14" s="1"/>
  <c r="T648" i="14" s="1"/>
  <c r="F604" i="1"/>
  <c r="G604" i="1"/>
  <c r="I604" i="1"/>
  <c r="E648" i="14" s="1"/>
  <c r="BX648" i="14" s="1"/>
  <c r="J604" i="1"/>
  <c r="F648" i="14" s="1"/>
  <c r="BY648" i="14" s="1"/>
  <c r="K604" i="1"/>
  <c r="G648" i="14" s="1"/>
  <c r="BZ648" i="14" s="1"/>
  <c r="L604" i="1"/>
  <c r="H648" i="14" s="1"/>
  <c r="CA648" i="14" s="1"/>
  <c r="M604" i="1"/>
  <c r="I648" i="14" s="1"/>
  <c r="CB648" i="14" s="1"/>
  <c r="N604" i="1"/>
  <c r="J648" i="14" s="1"/>
  <c r="CC648" i="14" s="1"/>
  <c r="O604" i="1"/>
  <c r="K648" i="14" s="1"/>
  <c r="CD648" i="14" s="1"/>
  <c r="P604" i="1"/>
  <c r="L648" i="14" s="1"/>
  <c r="CE648" i="14" s="1"/>
  <c r="Q604" i="1"/>
  <c r="M648" i="14" s="1"/>
  <c r="CF648" i="14" s="1"/>
  <c r="R604" i="1"/>
  <c r="N648" i="14" s="1"/>
  <c r="CG648" i="14" s="1"/>
  <c r="S604" i="1"/>
  <c r="O648" i="14" s="1"/>
  <c r="CH648" i="14" s="1"/>
  <c r="T604" i="1"/>
  <c r="P648" i="14" s="1"/>
  <c r="CI648" i="14" s="1"/>
  <c r="B605" i="1"/>
  <c r="C605" i="1"/>
  <c r="A649" i="14" s="1"/>
  <c r="D605" i="1"/>
  <c r="D649" i="14" s="1"/>
  <c r="T649" i="14" s="1"/>
  <c r="F605" i="1"/>
  <c r="G605" i="1"/>
  <c r="I605" i="1"/>
  <c r="E649" i="14" s="1"/>
  <c r="BX649" i="14" s="1"/>
  <c r="J605" i="1"/>
  <c r="F649" i="14" s="1"/>
  <c r="BY649" i="14" s="1"/>
  <c r="K605" i="1"/>
  <c r="G649" i="14" s="1"/>
  <c r="BZ649" i="14" s="1"/>
  <c r="L605" i="1"/>
  <c r="H649" i="14" s="1"/>
  <c r="CA649" i="14" s="1"/>
  <c r="M605" i="1"/>
  <c r="I649" i="14" s="1"/>
  <c r="CB649" i="14" s="1"/>
  <c r="N605" i="1"/>
  <c r="J649" i="14" s="1"/>
  <c r="CC649" i="14" s="1"/>
  <c r="O605" i="1"/>
  <c r="K649" i="14" s="1"/>
  <c r="CD649" i="14" s="1"/>
  <c r="P605" i="1"/>
  <c r="L649" i="14" s="1"/>
  <c r="CE649" i="14" s="1"/>
  <c r="Q605" i="1"/>
  <c r="M649" i="14" s="1"/>
  <c r="CF649" i="14" s="1"/>
  <c r="R605" i="1"/>
  <c r="N649" i="14" s="1"/>
  <c r="CG649" i="14" s="1"/>
  <c r="S605" i="1"/>
  <c r="O649" i="14" s="1"/>
  <c r="CH649" i="14" s="1"/>
  <c r="T605" i="1"/>
  <c r="P649" i="14" s="1"/>
  <c r="CI649" i="14" s="1"/>
  <c r="B606" i="1"/>
  <c r="C606" i="1"/>
  <c r="A650" i="14" s="1"/>
  <c r="D606" i="1"/>
  <c r="D650" i="14" s="1"/>
  <c r="T650" i="14" s="1"/>
  <c r="F606" i="1"/>
  <c r="G606" i="1"/>
  <c r="I606" i="1"/>
  <c r="E650" i="14" s="1"/>
  <c r="BX650" i="14" s="1"/>
  <c r="J606" i="1"/>
  <c r="F650" i="14" s="1"/>
  <c r="BY650" i="14" s="1"/>
  <c r="K606" i="1"/>
  <c r="G650" i="14" s="1"/>
  <c r="BZ650" i="14" s="1"/>
  <c r="L606" i="1"/>
  <c r="H650" i="14" s="1"/>
  <c r="CA650" i="14" s="1"/>
  <c r="M606" i="1"/>
  <c r="I650" i="14" s="1"/>
  <c r="CB650" i="14" s="1"/>
  <c r="N606" i="1"/>
  <c r="J650" i="14" s="1"/>
  <c r="CC650" i="14" s="1"/>
  <c r="O606" i="1"/>
  <c r="K650" i="14" s="1"/>
  <c r="CD650" i="14" s="1"/>
  <c r="P606" i="1"/>
  <c r="L650" i="14" s="1"/>
  <c r="CE650" i="14" s="1"/>
  <c r="Q606" i="1"/>
  <c r="M650" i="14" s="1"/>
  <c r="CF650" i="14" s="1"/>
  <c r="R606" i="1"/>
  <c r="N650" i="14" s="1"/>
  <c r="CG650" i="14" s="1"/>
  <c r="S606" i="1"/>
  <c r="O650" i="14" s="1"/>
  <c r="CH650" i="14" s="1"/>
  <c r="T606" i="1"/>
  <c r="P650" i="14" s="1"/>
  <c r="CI650" i="14" s="1"/>
  <c r="B607" i="1"/>
  <c r="C607" i="1"/>
  <c r="A651" i="14" s="1"/>
  <c r="D607" i="1"/>
  <c r="D651" i="14" s="1"/>
  <c r="T651" i="14" s="1"/>
  <c r="F607" i="1"/>
  <c r="G607" i="1"/>
  <c r="I607" i="1"/>
  <c r="E651" i="14" s="1"/>
  <c r="BX651" i="14" s="1"/>
  <c r="J607" i="1"/>
  <c r="F651" i="14" s="1"/>
  <c r="BY651" i="14" s="1"/>
  <c r="K607" i="1"/>
  <c r="G651" i="14" s="1"/>
  <c r="BZ651" i="14" s="1"/>
  <c r="L607" i="1"/>
  <c r="H651" i="14" s="1"/>
  <c r="CA651" i="14" s="1"/>
  <c r="M607" i="1"/>
  <c r="I651" i="14" s="1"/>
  <c r="CB651" i="14" s="1"/>
  <c r="N607" i="1"/>
  <c r="J651" i="14" s="1"/>
  <c r="CC651" i="14" s="1"/>
  <c r="O607" i="1"/>
  <c r="K651" i="14" s="1"/>
  <c r="CD651" i="14" s="1"/>
  <c r="P607" i="1"/>
  <c r="L651" i="14" s="1"/>
  <c r="CE651" i="14" s="1"/>
  <c r="Q607" i="1"/>
  <c r="M651" i="14" s="1"/>
  <c r="CF651" i="14" s="1"/>
  <c r="R607" i="1"/>
  <c r="N651" i="14" s="1"/>
  <c r="CG651" i="14" s="1"/>
  <c r="S607" i="1"/>
  <c r="O651" i="14" s="1"/>
  <c r="CH651" i="14" s="1"/>
  <c r="T607" i="1"/>
  <c r="P651" i="14" s="1"/>
  <c r="CI651" i="14" s="1"/>
  <c r="B608" i="1"/>
  <c r="C608" i="1"/>
  <c r="A652" i="14" s="1"/>
  <c r="D608" i="1"/>
  <c r="D652" i="14" s="1"/>
  <c r="T652" i="14" s="1"/>
  <c r="F608" i="1"/>
  <c r="G608" i="1"/>
  <c r="I608" i="1"/>
  <c r="E652" i="14" s="1"/>
  <c r="BX652" i="14" s="1"/>
  <c r="J608" i="1"/>
  <c r="F652" i="14" s="1"/>
  <c r="BY652" i="14" s="1"/>
  <c r="K608" i="1"/>
  <c r="G652" i="14" s="1"/>
  <c r="BZ652" i="14" s="1"/>
  <c r="L608" i="1"/>
  <c r="H652" i="14" s="1"/>
  <c r="CA652" i="14" s="1"/>
  <c r="M608" i="1"/>
  <c r="I652" i="14" s="1"/>
  <c r="CB652" i="14" s="1"/>
  <c r="N608" i="1"/>
  <c r="J652" i="14" s="1"/>
  <c r="CC652" i="14" s="1"/>
  <c r="O608" i="1"/>
  <c r="K652" i="14" s="1"/>
  <c r="CD652" i="14" s="1"/>
  <c r="P608" i="1"/>
  <c r="L652" i="14" s="1"/>
  <c r="CE652" i="14" s="1"/>
  <c r="Q608" i="1"/>
  <c r="M652" i="14" s="1"/>
  <c r="CF652" i="14" s="1"/>
  <c r="R608" i="1"/>
  <c r="N652" i="14" s="1"/>
  <c r="CG652" i="14" s="1"/>
  <c r="S608" i="1"/>
  <c r="O652" i="14" s="1"/>
  <c r="CH652" i="14" s="1"/>
  <c r="T608" i="1"/>
  <c r="P652" i="14" s="1"/>
  <c r="CI652" i="14" s="1"/>
  <c r="B609" i="1"/>
  <c r="C609" i="1"/>
  <c r="A653" i="14" s="1"/>
  <c r="D609" i="1"/>
  <c r="D653" i="14" s="1"/>
  <c r="T653" i="14" s="1"/>
  <c r="F609" i="1"/>
  <c r="G609" i="1"/>
  <c r="I609" i="1"/>
  <c r="E653" i="14" s="1"/>
  <c r="BX653" i="14" s="1"/>
  <c r="J609" i="1"/>
  <c r="F653" i="14" s="1"/>
  <c r="BY653" i="14" s="1"/>
  <c r="K609" i="1"/>
  <c r="G653" i="14" s="1"/>
  <c r="BZ653" i="14" s="1"/>
  <c r="L609" i="1"/>
  <c r="H653" i="14" s="1"/>
  <c r="CA653" i="14" s="1"/>
  <c r="M609" i="1"/>
  <c r="I653" i="14" s="1"/>
  <c r="CB653" i="14" s="1"/>
  <c r="N609" i="1"/>
  <c r="J653" i="14" s="1"/>
  <c r="CC653" i="14" s="1"/>
  <c r="O609" i="1"/>
  <c r="K653" i="14" s="1"/>
  <c r="CD653" i="14" s="1"/>
  <c r="P609" i="1"/>
  <c r="L653" i="14" s="1"/>
  <c r="CE653" i="14" s="1"/>
  <c r="Q609" i="1"/>
  <c r="M653" i="14" s="1"/>
  <c r="CF653" i="14" s="1"/>
  <c r="R609" i="1"/>
  <c r="N653" i="14" s="1"/>
  <c r="CG653" i="14" s="1"/>
  <c r="S609" i="1"/>
  <c r="O653" i="14" s="1"/>
  <c r="CH653" i="14" s="1"/>
  <c r="T609" i="1"/>
  <c r="P653" i="14" s="1"/>
  <c r="CI653" i="14" s="1"/>
  <c r="B610" i="1"/>
  <c r="C610" i="1"/>
  <c r="A654" i="14" s="1"/>
  <c r="D610" i="1"/>
  <c r="D654" i="14" s="1"/>
  <c r="T654" i="14" s="1"/>
  <c r="F610" i="1"/>
  <c r="G610" i="1"/>
  <c r="AV610" i="1" s="1"/>
  <c r="I610" i="1"/>
  <c r="E654" i="14" s="1"/>
  <c r="BX654" i="14" s="1"/>
  <c r="J610" i="1"/>
  <c r="F654" i="14" s="1"/>
  <c r="BY654" i="14" s="1"/>
  <c r="K610" i="1"/>
  <c r="G654" i="14" s="1"/>
  <c r="BZ654" i="14" s="1"/>
  <c r="L610" i="1"/>
  <c r="H654" i="14" s="1"/>
  <c r="CA654" i="14" s="1"/>
  <c r="M610" i="1"/>
  <c r="I654" i="14" s="1"/>
  <c r="CB654" i="14" s="1"/>
  <c r="N610" i="1"/>
  <c r="J654" i="14" s="1"/>
  <c r="CC654" i="14" s="1"/>
  <c r="O610" i="1"/>
  <c r="K654" i="14" s="1"/>
  <c r="CD654" i="14" s="1"/>
  <c r="P610" i="1"/>
  <c r="L654" i="14" s="1"/>
  <c r="CE654" i="14" s="1"/>
  <c r="Q610" i="1"/>
  <c r="M654" i="14" s="1"/>
  <c r="CF654" i="14" s="1"/>
  <c r="R610" i="1"/>
  <c r="N654" i="14" s="1"/>
  <c r="CG654" i="14" s="1"/>
  <c r="S610" i="1"/>
  <c r="O654" i="14" s="1"/>
  <c r="CH654" i="14" s="1"/>
  <c r="T610" i="1"/>
  <c r="P654" i="14" s="1"/>
  <c r="CI654" i="14" s="1"/>
  <c r="B611" i="1"/>
  <c r="C611" i="1"/>
  <c r="A655" i="14" s="1"/>
  <c r="D611" i="1"/>
  <c r="D655" i="14" s="1"/>
  <c r="T655" i="14" s="1"/>
  <c r="F611" i="1"/>
  <c r="G611" i="1"/>
  <c r="I611" i="1"/>
  <c r="E655" i="14" s="1"/>
  <c r="BX655" i="14" s="1"/>
  <c r="J611" i="1"/>
  <c r="F655" i="14" s="1"/>
  <c r="BY655" i="14" s="1"/>
  <c r="K611" i="1"/>
  <c r="G655" i="14" s="1"/>
  <c r="BZ655" i="14" s="1"/>
  <c r="L611" i="1"/>
  <c r="H655" i="14" s="1"/>
  <c r="CA655" i="14" s="1"/>
  <c r="M611" i="1"/>
  <c r="I655" i="14" s="1"/>
  <c r="CB655" i="14" s="1"/>
  <c r="N611" i="1"/>
  <c r="J655" i="14" s="1"/>
  <c r="CC655" i="14" s="1"/>
  <c r="O611" i="1"/>
  <c r="K655" i="14" s="1"/>
  <c r="CD655" i="14" s="1"/>
  <c r="P611" i="1"/>
  <c r="L655" i="14" s="1"/>
  <c r="CE655" i="14" s="1"/>
  <c r="Q611" i="1"/>
  <c r="M655" i="14" s="1"/>
  <c r="CF655" i="14" s="1"/>
  <c r="R611" i="1"/>
  <c r="N655" i="14" s="1"/>
  <c r="CG655" i="14" s="1"/>
  <c r="S611" i="1"/>
  <c r="O655" i="14" s="1"/>
  <c r="CH655" i="14" s="1"/>
  <c r="T611" i="1"/>
  <c r="P655" i="14" s="1"/>
  <c r="CI655" i="14" s="1"/>
  <c r="B612" i="1"/>
  <c r="C612" i="1"/>
  <c r="A656" i="14" s="1"/>
  <c r="D612" i="1"/>
  <c r="D656" i="14" s="1"/>
  <c r="T656" i="14" s="1"/>
  <c r="F612" i="1"/>
  <c r="G612" i="1"/>
  <c r="I612" i="1"/>
  <c r="E656" i="14" s="1"/>
  <c r="BX656" i="14" s="1"/>
  <c r="J612" i="1"/>
  <c r="F656" i="14" s="1"/>
  <c r="BY656" i="14" s="1"/>
  <c r="K612" i="1"/>
  <c r="G656" i="14" s="1"/>
  <c r="BZ656" i="14" s="1"/>
  <c r="L612" i="1"/>
  <c r="H656" i="14" s="1"/>
  <c r="CA656" i="14" s="1"/>
  <c r="M612" i="1"/>
  <c r="I656" i="14" s="1"/>
  <c r="CB656" i="14" s="1"/>
  <c r="N612" i="1"/>
  <c r="J656" i="14" s="1"/>
  <c r="CC656" i="14" s="1"/>
  <c r="O612" i="1"/>
  <c r="K656" i="14" s="1"/>
  <c r="CD656" i="14" s="1"/>
  <c r="P612" i="1"/>
  <c r="L656" i="14" s="1"/>
  <c r="CE656" i="14" s="1"/>
  <c r="Q612" i="1"/>
  <c r="M656" i="14" s="1"/>
  <c r="CF656" i="14" s="1"/>
  <c r="R612" i="1"/>
  <c r="N656" i="14" s="1"/>
  <c r="CG656" i="14" s="1"/>
  <c r="S612" i="1"/>
  <c r="O656" i="14" s="1"/>
  <c r="CH656" i="14" s="1"/>
  <c r="T612" i="1"/>
  <c r="P656" i="14" s="1"/>
  <c r="CI656" i="14" s="1"/>
  <c r="B613" i="1"/>
  <c r="C613" i="1"/>
  <c r="A657" i="14" s="1"/>
  <c r="D613" i="1"/>
  <c r="D657" i="14" s="1"/>
  <c r="T657" i="14" s="1"/>
  <c r="F613" i="1"/>
  <c r="G613" i="1"/>
  <c r="I613" i="1"/>
  <c r="E657" i="14" s="1"/>
  <c r="BX657" i="14" s="1"/>
  <c r="J613" i="1"/>
  <c r="F657" i="14" s="1"/>
  <c r="BY657" i="14" s="1"/>
  <c r="K613" i="1"/>
  <c r="G657" i="14" s="1"/>
  <c r="BZ657" i="14" s="1"/>
  <c r="L613" i="1"/>
  <c r="H657" i="14" s="1"/>
  <c r="CA657" i="14" s="1"/>
  <c r="M613" i="1"/>
  <c r="I657" i="14" s="1"/>
  <c r="CB657" i="14" s="1"/>
  <c r="N613" i="1"/>
  <c r="J657" i="14" s="1"/>
  <c r="CC657" i="14" s="1"/>
  <c r="O613" i="1"/>
  <c r="K657" i="14" s="1"/>
  <c r="CD657" i="14" s="1"/>
  <c r="P613" i="1"/>
  <c r="L657" i="14" s="1"/>
  <c r="CE657" i="14" s="1"/>
  <c r="Q613" i="1"/>
  <c r="M657" i="14" s="1"/>
  <c r="CF657" i="14" s="1"/>
  <c r="R613" i="1"/>
  <c r="N657" i="14" s="1"/>
  <c r="CG657" i="14" s="1"/>
  <c r="S613" i="1"/>
  <c r="O657" i="14" s="1"/>
  <c r="CH657" i="14" s="1"/>
  <c r="T613" i="1"/>
  <c r="P657" i="14" s="1"/>
  <c r="CI657" i="14" s="1"/>
  <c r="B614" i="1"/>
  <c r="C614" i="1"/>
  <c r="A658" i="14" s="1"/>
  <c r="D614" i="1"/>
  <c r="D658" i="14" s="1"/>
  <c r="T658" i="14" s="1"/>
  <c r="F614" i="1"/>
  <c r="G614" i="1"/>
  <c r="I614" i="1"/>
  <c r="E658" i="14" s="1"/>
  <c r="BX658" i="14" s="1"/>
  <c r="J614" i="1"/>
  <c r="F658" i="14" s="1"/>
  <c r="BY658" i="14" s="1"/>
  <c r="K614" i="1"/>
  <c r="G658" i="14" s="1"/>
  <c r="BZ658" i="14" s="1"/>
  <c r="L614" i="1"/>
  <c r="H658" i="14" s="1"/>
  <c r="CA658" i="14" s="1"/>
  <c r="M614" i="1"/>
  <c r="I658" i="14" s="1"/>
  <c r="CB658" i="14" s="1"/>
  <c r="N614" i="1"/>
  <c r="J658" i="14" s="1"/>
  <c r="CC658" i="14" s="1"/>
  <c r="O614" i="1"/>
  <c r="K658" i="14" s="1"/>
  <c r="CD658" i="14" s="1"/>
  <c r="P614" i="1"/>
  <c r="L658" i="14" s="1"/>
  <c r="CE658" i="14" s="1"/>
  <c r="Q614" i="1"/>
  <c r="M658" i="14" s="1"/>
  <c r="CF658" i="14" s="1"/>
  <c r="R614" i="1"/>
  <c r="N658" i="14" s="1"/>
  <c r="CG658" i="14" s="1"/>
  <c r="S614" i="1"/>
  <c r="O658" i="14" s="1"/>
  <c r="CH658" i="14" s="1"/>
  <c r="T614" i="1"/>
  <c r="P658" i="14" s="1"/>
  <c r="CI658" i="14" s="1"/>
  <c r="B615" i="1"/>
  <c r="C615" i="1"/>
  <c r="A659" i="14" s="1"/>
  <c r="D615" i="1"/>
  <c r="D659" i="14" s="1"/>
  <c r="T659" i="14" s="1"/>
  <c r="F615" i="1"/>
  <c r="G615" i="1"/>
  <c r="I615" i="1"/>
  <c r="E659" i="14" s="1"/>
  <c r="BX659" i="14" s="1"/>
  <c r="J615" i="1"/>
  <c r="F659" i="14" s="1"/>
  <c r="BY659" i="14" s="1"/>
  <c r="K615" i="1"/>
  <c r="G659" i="14" s="1"/>
  <c r="BZ659" i="14" s="1"/>
  <c r="L615" i="1"/>
  <c r="H659" i="14" s="1"/>
  <c r="CA659" i="14" s="1"/>
  <c r="M615" i="1"/>
  <c r="I659" i="14" s="1"/>
  <c r="CB659" i="14" s="1"/>
  <c r="N615" i="1"/>
  <c r="J659" i="14" s="1"/>
  <c r="CC659" i="14" s="1"/>
  <c r="O615" i="1"/>
  <c r="K659" i="14" s="1"/>
  <c r="CD659" i="14" s="1"/>
  <c r="P615" i="1"/>
  <c r="L659" i="14" s="1"/>
  <c r="CE659" i="14" s="1"/>
  <c r="Q615" i="1"/>
  <c r="M659" i="14" s="1"/>
  <c r="CF659" i="14" s="1"/>
  <c r="R615" i="1"/>
  <c r="N659" i="14" s="1"/>
  <c r="CG659" i="14" s="1"/>
  <c r="S615" i="1"/>
  <c r="O659" i="14" s="1"/>
  <c r="CH659" i="14" s="1"/>
  <c r="T615" i="1"/>
  <c r="P659" i="14" s="1"/>
  <c r="CI659" i="14" s="1"/>
  <c r="B616" i="1"/>
  <c r="C616" i="1"/>
  <c r="A660" i="14" s="1"/>
  <c r="D616" i="1"/>
  <c r="D660" i="14" s="1"/>
  <c r="T660" i="14" s="1"/>
  <c r="F616" i="1"/>
  <c r="G616" i="1"/>
  <c r="I616" i="1"/>
  <c r="E660" i="14" s="1"/>
  <c r="BX660" i="14" s="1"/>
  <c r="J616" i="1"/>
  <c r="F660" i="14" s="1"/>
  <c r="BY660" i="14" s="1"/>
  <c r="K616" i="1"/>
  <c r="G660" i="14" s="1"/>
  <c r="BZ660" i="14" s="1"/>
  <c r="L616" i="1"/>
  <c r="H660" i="14" s="1"/>
  <c r="CA660" i="14" s="1"/>
  <c r="M616" i="1"/>
  <c r="I660" i="14" s="1"/>
  <c r="CB660" i="14" s="1"/>
  <c r="N616" i="1"/>
  <c r="J660" i="14" s="1"/>
  <c r="CC660" i="14" s="1"/>
  <c r="O616" i="1"/>
  <c r="K660" i="14" s="1"/>
  <c r="CD660" i="14" s="1"/>
  <c r="P616" i="1"/>
  <c r="L660" i="14" s="1"/>
  <c r="CE660" i="14" s="1"/>
  <c r="Q616" i="1"/>
  <c r="M660" i="14" s="1"/>
  <c r="CF660" i="14" s="1"/>
  <c r="R616" i="1"/>
  <c r="N660" i="14" s="1"/>
  <c r="CG660" i="14" s="1"/>
  <c r="S616" i="1"/>
  <c r="O660" i="14" s="1"/>
  <c r="CH660" i="14" s="1"/>
  <c r="T616" i="1"/>
  <c r="P660" i="14" s="1"/>
  <c r="CI660" i="14" s="1"/>
  <c r="B617" i="1"/>
  <c r="C617" i="1"/>
  <c r="A661" i="14" s="1"/>
  <c r="D617" i="1"/>
  <c r="D661" i="14" s="1"/>
  <c r="T661" i="14" s="1"/>
  <c r="F617" i="1"/>
  <c r="G617" i="1"/>
  <c r="I617" i="1"/>
  <c r="E661" i="14" s="1"/>
  <c r="BX661" i="14" s="1"/>
  <c r="J617" i="1"/>
  <c r="F661" i="14" s="1"/>
  <c r="BY661" i="14" s="1"/>
  <c r="K617" i="1"/>
  <c r="G661" i="14" s="1"/>
  <c r="BZ661" i="14" s="1"/>
  <c r="L617" i="1"/>
  <c r="H661" i="14" s="1"/>
  <c r="CA661" i="14" s="1"/>
  <c r="M617" i="1"/>
  <c r="I661" i="14" s="1"/>
  <c r="CB661" i="14" s="1"/>
  <c r="N617" i="1"/>
  <c r="J661" i="14" s="1"/>
  <c r="CC661" i="14" s="1"/>
  <c r="O617" i="1"/>
  <c r="K661" i="14" s="1"/>
  <c r="CD661" i="14" s="1"/>
  <c r="P617" i="1"/>
  <c r="L661" i="14" s="1"/>
  <c r="CE661" i="14" s="1"/>
  <c r="Q617" i="1"/>
  <c r="M661" i="14" s="1"/>
  <c r="CF661" i="14" s="1"/>
  <c r="R617" i="1"/>
  <c r="N661" i="14" s="1"/>
  <c r="CG661" i="14" s="1"/>
  <c r="S617" i="1"/>
  <c r="O661" i="14" s="1"/>
  <c r="CH661" i="14" s="1"/>
  <c r="T617" i="1"/>
  <c r="P661" i="14" s="1"/>
  <c r="CI661" i="14" s="1"/>
  <c r="B618" i="1"/>
  <c r="C618" i="1"/>
  <c r="A662" i="14" s="1"/>
  <c r="D618" i="1"/>
  <c r="D662" i="14" s="1"/>
  <c r="T662" i="14" s="1"/>
  <c r="F618" i="1"/>
  <c r="G618" i="1"/>
  <c r="AV618" i="1" s="1"/>
  <c r="I618" i="1"/>
  <c r="E662" i="14" s="1"/>
  <c r="BX662" i="14" s="1"/>
  <c r="J618" i="1"/>
  <c r="F662" i="14" s="1"/>
  <c r="BY662" i="14" s="1"/>
  <c r="K618" i="1"/>
  <c r="G662" i="14" s="1"/>
  <c r="BZ662" i="14" s="1"/>
  <c r="L618" i="1"/>
  <c r="H662" i="14" s="1"/>
  <c r="CA662" i="14" s="1"/>
  <c r="M618" i="1"/>
  <c r="I662" i="14" s="1"/>
  <c r="CB662" i="14" s="1"/>
  <c r="N618" i="1"/>
  <c r="J662" i="14" s="1"/>
  <c r="CC662" i="14" s="1"/>
  <c r="O618" i="1"/>
  <c r="K662" i="14" s="1"/>
  <c r="CD662" i="14" s="1"/>
  <c r="P618" i="1"/>
  <c r="L662" i="14" s="1"/>
  <c r="CE662" i="14" s="1"/>
  <c r="Q618" i="1"/>
  <c r="M662" i="14" s="1"/>
  <c r="CF662" i="14" s="1"/>
  <c r="R618" i="1"/>
  <c r="N662" i="14" s="1"/>
  <c r="CG662" i="14" s="1"/>
  <c r="S618" i="1"/>
  <c r="O662" i="14" s="1"/>
  <c r="CH662" i="14" s="1"/>
  <c r="T618" i="1"/>
  <c r="P662" i="14" s="1"/>
  <c r="CI662" i="14" s="1"/>
  <c r="B619" i="1"/>
  <c r="C619" i="1"/>
  <c r="A663" i="14" s="1"/>
  <c r="D619" i="1"/>
  <c r="D663" i="14" s="1"/>
  <c r="T663" i="14" s="1"/>
  <c r="F619" i="1"/>
  <c r="G619" i="1"/>
  <c r="I619" i="1"/>
  <c r="E663" i="14" s="1"/>
  <c r="BX663" i="14" s="1"/>
  <c r="J619" i="1"/>
  <c r="F663" i="14" s="1"/>
  <c r="BY663" i="14" s="1"/>
  <c r="K619" i="1"/>
  <c r="G663" i="14" s="1"/>
  <c r="BZ663" i="14" s="1"/>
  <c r="L619" i="1"/>
  <c r="H663" i="14" s="1"/>
  <c r="CA663" i="14" s="1"/>
  <c r="M619" i="1"/>
  <c r="I663" i="14" s="1"/>
  <c r="CB663" i="14" s="1"/>
  <c r="N619" i="1"/>
  <c r="J663" i="14" s="1"/>
  <c r="CC663" i="14" s="1"/>
  <c r="O619" i="1"/>
  <c r="K663" i="14" s="1"/>
  <c r="CD663" i="14" s="1"/>
  <c r="P619" i="1"/>
  <c r="L663" i="14" s="1"/>
  <c r="CE663" i="14" s="1"/>
  <c r="Q619" i="1"/>
  <c r="M663" i="14" s="1"/>
  <c r="CF663" i="14" s="1"/>
  <c r="R619" i="1"/>
  <c r="N663" i="14" s="1"/>
  <c r="CG663" i="14" s="1"/>
  <c r="S619" i="1"/>
  <c r="O663" i="14" s="1"/>
  <c r="CH663" i="14" s="1"/>
  <c r="T619" i="1"/>
  <c r="P663" i="14" s="1"/>
  <c r="CI663" i="14" s="1"/>
  <c r="B620" i="1"/>
  <c r="C620" i="1"/>
  <c r="A664" i="14" s="1"/>
  <c r="D620" i="1"/>
  <c r="D664" i="14" s="1"/>
  <c r="T664" i="14" s="1"/>
  <c r="F620" i="1"/>
  <c r="G620" i="1"/>
  <c r="I620" i="1"/>
  <c r="E664" i="14" s="1"/>
  <c r="BX664" i="14" s="1"/>
  <c r="J620" i="1"/>
  <c r="F664" i="14" s="1"/>
  <c r="BY664" i="14" s="1"/>
  <c r="K620" i="1"/>
  <c r="G664" i="14" s="1"/>
  <c r="BZ664" i="14" s="1"/>
  <c r="L620" i="1"/>
  <c r="H664" i="14" s="1"/>
  <c r="CA664" i="14" s="1"/>
  <c r="M620" i="1"/>
  <c r="I664" i="14" s="1"/>
  <c r="CB664" i="14" s="1"/>
  <c r="N620" i="1"/>
  <c r="J664" i="14" s="1"/>
  <c r="CC664" i="14" s="1"/>
  <c r="O620" i="1"/>
  <c r="K664" i="14" s="1"/>
  <c r="CD664" i="14" s="1"/>
  <c r="P620" i="1"/>
  <c r="L664" i="14" s="1"/>
  <c r="CE664" i="14" s="1"/>
  <c r="Q620" i="1"/>
  <c r="M664" i="14" s="1"/>
  <c r="CF664" i="14" s="1"/>
  <c r="R620" i="1"/>
  <c r="N664" i="14" s="1"/>
  <c r="CG664" i="14" s="1"/>
  <c r="S620" i="1"/>
  <c r="O664" i="14" s="1"/>
  <c r="CH664" i="14" s="1"/>
  <c r="T620" i="1"/>
  <c r="P664" i="14" s="1"/>
  <c r="CI664" i="14" s="1"/>
  <c r="B621" i="1"/>
  <c r="C621" i="1"/>
  <c r="A665" i="14" s="1"/>
  <c r="D621" i="1"/>
  <c r="D665" i="14" s="1"/>
  <c r="T665" i="14" s="1"/>
  <c r="F621" i="1"/>
  <c r="G621" i="1"/>
  <c r="I621" i="1"/>
  <c r="E665" i="14" s="1"/>
  <c r="BX665" i="14" s="1"/>
  <c r="J621" i="1"/>
  <c r="F665" i="14" s="1"/>
  <c r="BY665" i="14" s="1"/>
  <c r="K621" i="1"/>
  <c r="G665" i="14" s="1"/>
  <c r="BZ665" i="14" s="1"/>
  <c r="L621" i="1"/>
  <c r="H665" i="14" s="1"/>
  <c r="CA665" i="14" s="1"/>
  <c r="M621" i="1"/>
  <c r="I665" i="14" s="1"/>
  <c r="CB665" i="14" s="1"/>
  <c r="N621" i="1"/>
  <c r="J665" i="14" s="1"/>
  <c r="CC665" i="14" s="1"/>
  <c r="O621" i="1"/>
  <c r="K665" i="14" s="1"/>
  <c r="CD665" i="14" s="1"/>
  <c r="P621" i="1"/>
  <c r="L665" i="14" s="1"/>
  <c r="CE665" i="14" s="1"/>
  <c r="Q621" i="1"/>
  <c r="M665" i="14" s="1"/>
  <c r="CF665" i="14" s="1"/>
  <c r="R621" i="1"/>
  <c r="N665" i="14" s="1"/>
  <c r="CG665" i="14" s="1"/>
  <c r="S621" i="1"/>
  <c r="O665" i="14" s="1"/>
  <c r="CH665" i="14" s="1"/>
  <c r="T621" i="1"/>
  <c r="P665" i="14" s="1"/>
  <c r="CI665" i="14" s="1"/>
  <c r="B622" i="1"/>
  <c r="C622" i="1"/>
  <c r="A666" i="14" s="1"/>
  <c r="D622" i="1"/>
  <c r="D666" i="14" s="1"/>
  <c r="T666" i="14" s="1"/>
  <c r="F622" i="1"/>
  <c r="G622" i="1"/>
  <c r="I622" i="1"/>
  <c r="E666" i="14" s="1"/>
  <c r="BX666" i="14" s="1"/>
  <c r="J622" i="1"/>
  <c r="F666" i="14" s="1"/>
  <c r="BY666" i="14" s="1"/>
  <c r="K622" i="1"/>
  <c r="G666" i="14" s="1"/>
  <c r="BZ666" i="14" s="1"/>
  <c r="L622" i="1"/>
  <c r="H666" i="14" s="1"/>
  <c r="CA666" i="14" s="1"/>
  <c r="M622" i="1"/>
  <c r="I666" i="14" s="1"/>
  <c r="CB666" i="14" s="1"/>
  <c r="N622" i="1"/>
  <c r="J666" i="14" s="1"/>
  <c r="CC666" i="14" s="1"/>
  <c r="O622" i="1"/>
  <c r="K666" i="14" s="1"/>
  <c r="CD666" i="14" s="1"/>
  <c r="P622" i="1"/>
  <c r="L666" i="14" s="1"/>
  <c r="CE666" i="14" s="1"/>
  <c r="Q622" i="1"/>
  <c r="M666" i="14" s="1"/>
  <c r="CF666" i="14" s="1"/>
  <c r="R622" i="1"/>
  <c r="N666" i="14" s="1"/>
  <c r="CG666" i="14" s="1"/>
  <c r="S622" i="1"/>
  <c r="O666" i="14" s="1"/>
  <c r="CH666" i="14" s="1"/>
  <c r="T622" i="1"/>
  <c r="P666" i="14" s="1"/>
  <c r="CI666" i="14" s="1"/>
  <c r="B623" i="1"/>
  <c r="C623" i="1"/>
  <c r="A667" i="14" s="1"/>
  <c r="D623" i="1"/>
  <c r="D667" i="14" s="1"/>
  <c r="T667" i="14" s="1"/>
  <c r="F623" i="1"/>
  <c r="G623" i="1"/>
  <c r="I623" i="1"/>
  <c r="E667" i="14" s="1"/>
  <c r="BX667" i="14" s="1"/>
  <c r="J623" i="1"/>
  <c r="F667" i="14" s="1"/>
  <c r="BY667" i="14" s="1"/>
  <c r="K623" i="1"/>
  <c r="G667" i="14" s="1"/>
  <c r="BZ667" i="14" s="1"/>
  <c r="L623" i="1"/>
  <c r="H667" i="14" s="1"/>
  <c r="CA667" i="14" s="1"/>
  <c r="M623" i="1"/>
  <c r="I667" i="14" s="1"/>
  <c r="CB667" i="14" s="1"/>
  <c r="N623" i="1"/>
  <c r="J667" i="14" s="1"/>
  <c r="CC667" i="14" s="1"/>
  <c r="O623" i="1"/>
  <c r="K667" i="14" s="1"/>
  <c r="CD667" i="14" s="1"/>
  <c r="P623" i="1"/>
  <c r="L667" i="14" s="1"/>
  <c r="CE667" i="14" s="1"/>
  <c r="Q623" i="1"/>
  <c r="M667" i="14" s="1"/>
  <c r="CF667" i="14" s="1"/>
  <c r="R623" i="1"/>
  <c r="N667" i="14" s="1"/>
  <c r="CG667" i="14" s="1"/>
  <c r="S623" i="1"/>
  <c r="O667" i="14" s="1"/>
  <c r="CH667" i="14" s="1"/>
  <c r="T623" i="1"/>
  <c r="P667" i="14" s="1"/>
  <c r="CI667" i="14" s="1"/>
  <c r="B624" i="1"/>
  <c r="C624" i="1"/>
  <c r="A668" i="14" s="1"/>
  <c r="D624" i="1"/>
  <c r="D668" i="14" s="1"/>
  <c r="T668" i="14" s="1"/>
  <c r="F624" i="1"/>
  <c r="G624" i="1"/>
  <c r="I624" i="1"/>
  <c r="E668" i="14" s="1"/>
  <c r="BX668" i="14" s="1"/>
  <c r="J624" i="1"/>
  <c r="F668" i="14" s="1"/>
  <c r="BY668" i="14" s="1"/>
  <c r="K624" i="1"/>
  <c r="G668" i="14" s="1"/>
  <c r="BZ668" i="14" s="1"/>
  <c r="L624" i="1"/>
  <c r="H668" i="14" s="1"/>
  <c r="CA668" i="14" s="1"/>
  <c r="M624" i="1"/>
  <c r="I668" i="14" s="1"/>
  <c r="CB668" i="14" s="1"/>
  <c r="N624" i="1"/>
  <c r="J668" i="14" s="1"/>
  <c r="CC668" i="14" s="1"/>
  <c r="O624" i="1"/>
  <c r="K668" i="14" s="1"/>
  <c r="CD668" i="14" s="1"/>
  <c r="P624" i="1"/>
  <c r="L668" i="14" s="1"/>
  <c r="CE668" i="14" s="1"/>
  <c r="Q624" i="1"/>
  <c r="M668" i="14" s="1"/>
  <c r="CF668" i="14" s="1"/>
  <c r="R624" i="1"/>
  <c r="N668" i="14" s="1"/>
  <c r="CG668" i="14" s="1"/>
  <c r="S624" i="1"/>
  <c r="O668" i="14" s="1"/>
  <c r="CH668" i="14" s="1"/>
  <c r="T624" i="1"/>
  <c r="P668" i="14" s="1"/>
  <c r="CI668" i="14" s="1"/>
  <c r="B625" i="1"/>
  <c r="C625" i="1"/>
  <c r="A669" i="14" s="1"/>
  <c r="D625" i="1"/>
  <c r="D669" i="14" s="1"/>
  <c r="T669" i="14" s="1"/>
  <c r="F625" i="1"/>
  <c r="G625" i="1"/>
  <c r="I625" i="1"/>
  <c r="E669" i="14" s="1"/>
  <c r="BX669" i="14" s="1"/>
  <c r="J625" i="1"/>
  <c r="F669" i="14" s="1"/>
  <c r="BY669" i="14" s="1"/>
  <c r="K625" i="1"/>
  <c r="G669" i="14" s="1"/>
  <c r="BZ669" i="14" s="1"/>
  <c r="L625" i="1"/>
  <c r="H669" i="14" s="1"/>
  <c r="CA669" i="14" s="1"/>
  <c r="M625" i="1"/>
  <c r="I669" i="14" s="1"/>
  <c r="CB669" i="14" s="1"/>
  <c r="N625" i="1"/>
  <c r="J669" i="14" s="1"/>
  <c r="CC669" i="14" s="1"/>
  <c r="O625" i="1"/>
  <c r="K669" i="14" s="1"/>
  <c r="CD669" i="14" s="1"/>
  <c r="P625" i="1"/>
  <c r="L669" i="14" s="1"/>
  <c r="CE669" i="14" s="1"/>
  <c r="Q625" i="1"/>
  <c r="M669" i="14" s="1"/>
  <c r="CF669" i="14" s="1"/>
  <c r="R625" i="1"/>
  <c r="N669" i="14" s="1"/>
  <c r="CG669" i="14" s="1"/>
  <c r="S625" i="1"/>
  <c r="O669" i="14" s="1"/>
  <c r="CH669" i="14" s="1"/>
  <c r="T625" i="1"/>
  <c r="P669" i="14" s="1"/>
  <c r="CI669" i="14" s="1"/>
  <c r="B626" i="1"/>
  <c r="C626" i="1"/>
  <c r="A670" i="14" s="1"/>
  <c r="D626" i="1"/>
  <c r="D670" i="14" s="1"/>
  <c r="T670" i="14" s="1"/>
  <c r="F626" i="1"/>
  <c r="G626" i="1"/>
  <c r="I626" i="1"/>
  <c r="E670" i="14" s="1"/>
  <c r="BX670" i="14" s="1"/>
  <c r="J626" i="1"/>
  <c r="F670" i="14" s="1"/>
  <c r="BY670" i="14" s="1"/>
  <c r="K626" i="1"/>
  <c r="G670" i="14" s="1"/>
  <c r="BZ670" i="14" s="1"/>
  <c r="L626" i="1"/>
  <c r="H670" i="14" s="1"/>
  <c r="CA670" i="14" s="1"/>
  <c r="M626" i="1"/>
  <c r="I670" i="14" s="1"/>
  <c r="CB670" i="14" s="1"/>
  <c r="N626" i="1"/>
  <c r="J670" i="14" s="1"/>
  <c r="CC670" i="14" s="1"/>
  <c r="O626" i="1"/>
  <c r="K670" i="14" s="1"/>
  <c r="CD670" i="14" s="1"/>
  <c r="P626" i="1"/>
  <c r="L670" i="14" s="1"/>
  <c r="CE670" i="14" s="1"/>
  <c r="Q626" i="1"/>
  <c r="M670" i="14" s="1"/>
  <c r="CF670" i="14" s="1"/>
  <c r="R626" i="1"/>
  <c r="N670" i="14" s="1"/>
  <c r="CG670" i="14" s="1"/>
  <c r="S626" i="1"/>
  <c r="O670" i="14" s="1"/>
  <c r="CH670" i="14" s="1"/>
  <c r="T626" i="1"/>
  <c r="P670" i="14" s="1"/>
  <c r="CI670" i="14" s="1"/>
  <c r="B627" i="1"/>
  <c r="C627" i="1"/>
  <c r="A671" i="14" s="1"/>
  <c r="D627" i="1"/>
  <c r="D671" i="14" s="1"/>
  <c r="T671" i="14" s="1"/>
  <c r="F627" i="1"/>
  <c r="G627" i="1"/>
  <c r="I627" i="1"/>
  <c r="E671" i="14" s="1"/>
  <c r="BX671" i="14" s="1"/>
  <c r="J627" i="1"/>
  <c r="F671" i="14" s="1"/>
  <c r="BY671" i="14" s="1"/>
  <c r="K627" i="1"/>
  <c r="G671" i="14" s="1"/>
  <c r="BZ671" i="14" s="1"/>
  <c r="L627" i="1"/>
  <c r="H671" i="14" s="1"/>
  <c r="CA671" i="14" s="1"/>
  <c r="M627" i="1"/>
  <c r="I671" i="14" s="1"/>
  <c r="CB671" i="14" s="1"/>
  <c r="N627" i="1"/>
  <c r="J671" i="14" s="1"/>
  <c r="CC671" i="14" s="1"/>
  <c r="O627" i="1"/>
  <c r="K671" i="14" s="1"/>
  <c r="CD671" i="14" s="1"/>
  <c r="P627" i="1"/>
  <c r="L671" i="14" s="1"/>
  <c r="CE671" i="14" s="1"/>
  <c r="Q627" i="1"/>
  <c r="M671" i="14" s="1"/>
  <c r="CF671" i="14" s="1"/>
  <c r="R627" i="1"/>
  <c r="N671" i="14" s="1"/>
  <c r="CG671" i="14" s="1"/>
  <c r="S627" i="1"/>
  <c r="O671" i="14" s="1"/>
  <c r="CH671" i="14" s="1"/>
  <c r="T627" i="1"/>
  <c r="P671" i="14" s="1"/>
  <c r="CI671" i="14" s="1"/>
  <c r="B628" i="1"/>
  <c r="C628" i="1"/>
  <c r="A672" i="14" s="1"/>
  <c r="D628" i="1"/>
  <c r="D672" i="14" s="1"/>
  <c r="T672" i="14" s="1"/>
  <c r="F628" i="1"/>
  <c r="G628" i="1"/>
  <c r="I628" i="1"/>
  <c r="E672" i="14" s="1"/>
  <c r="BX672" i="14" s="1"/>
  <c r="J628" i="1"/>
  <c r="F672" i="14" s="1"/>
  <c r="BY672" i="14" s="1"/>
  <c r="K628" i="1"/>
  <c r="G672" i="14" s="1"/>
  <c r="BZ672" i="14" s="1"/>
  <c r="L628" i="1"/>
  <c r="H672" i="14" s="1"/>
  <c r="CA672" i="14" s="1"/>
  <c r="M628" i="1"/>
  <c r="I672" i="14" s="1"/>
  <c r="CB672" i="14" s="1"/>
  <c r="N628" i="1"/>
  <c r="J672" i="14" s="1"/>
  <c r="CC672" i="14" s="1"/>
  <c r="O628" i="1"/>
  <c r="K672" i="14" s="1"/>
  <c r="CD672" i="14" s="1"/>
  <c r="P628" i="1"/>
  <c r="L672" i="14" s="1"/>
  <c r="CE672" i="14" s="1"/>
  <c r="Q628" i="1"/>
  <c r="M672" i="14" s="1"/>
  <c r="CF672" i="14" s="1"/>
  <c r="R628" i="1"/>
  <c r="N672" i="14" s="1"/>
  <c r="CG672" i="14" s="1"/>
  <c r="S628" i="1"/>
  <c r="O672" i="14" s="1"/>
  <c r="CH672" i="14" s="1"/>
  <c r="T628" i="1"/>
  <c r="P672" i="14" s="1"/>
  <c r="CI672" i="14" s="1"/>
  <c r="B629" i="1"/>
  <c r="C629" i="1"/>
  <c r="A673" i="14" s="1"/>
  <c r="D629" i="1"/>
  <c r="D673" i="14" s="1"/>
  <c r="T673" i="14" s="1"/>
  <c r="F629" i="1"/>
  <c r="G629" i="1"/>
  <c r="I629" i="1"/>
  <c r="E673" i="14" s="1"/>
  <c r="BX673" i="14" s="1"/>
  <c r="J629" i="1"/>
  <c r="F673" i="14" s="1"/>
  <c r="BY673" i="14" s="1"/>
  <c r="K629" i="1"/>
  <c r="G673" i="14" s="1"/>
  <c r="BZ673" i="14" s="1"/>
  <c r="L629" i="1"/>
  <c r="H673" i="14" s="1"/>
  <c r="CA673" i="14" s="1"/>
  <c r="M629" i="1"/>
  <c r="I673" i="14" s="1"/>
  <c r="CB673" i="14" s="1"/>
  <c r="N629" i="1"/>
  <c r="J673" i="14" s="1"/>
  <c r="CC673" i="14" s="1"/>
  <c r="O629" i="1"/>
  <c r="K673" i="14" s="1"/>
  <c r="CD673" i="14" s="1"/>
  <c r="P629" i="1"/>
  <c r="L673" i="14" s="1"/>
  <c r="CE673" i="14" s="1"/>
  <c r="Q629" i="1"/>
  <c r="M673" i="14" s="1"/>
  <c r="CF673" i="14" s="1"/>
  <c r="R629" i="1"/>
  <c r="N673" i="14" s="1"/>
  <c r="CG673" i="14" s="1"/>
  <c r="S629" i="1"/>
  <c r="O673" i="14" s="1"/>
  <c r="CH673" i="14" s="1"/>
  <c r="T629" i="1"/>
  <c r="P673" i="14" s="1"/>
  <c r="CI673" i="14" s="1"/>
  <c r="B630" i="1"/>
  <c r="C630" i="1"/>
  <c r="A674" i="14" s="1"/>
  <c r="D630" i="1"/>
  <c r="D674" i="14" s="1"/>
  <c r="T674" i="14" s="1"/>
  <c r="F630" i="1"/>
  <c r="G630" i="1"/>
  <c r="I630" i="1"/>
  <c r="E674" i="14" s="1"/>
  <c r="BX674" i="14" s="1"/>
  <c r="J630" i="1"/>
  <c r="F674" i="14" s="1"/>
  <c r="BY674" i="14" s="1"/>
  <c r="K630" i="1"/>
  <c r="G674" i="14" s="1"/>
  <c r="BZ674" i="14" s="1"/>
  <c r="L630" i="1"/>
  <c r="H674" i="14" s="1"/>
  <c r="CA674" i="14" s="1"/>
  <c r="M630" i="1"/>
  <c r="I674" i="14" s="1"/>
  <c r="CB674" i="14" s="1"/>
  <c r="N630" i="1"/>
  <c r="J674" i="14" s="1"/>
  <c r="CC674" i="14" s="1"/>
  <c r="O630" i="1"/>
  <c r="K674" i="14" s="1"/>
  <c r="CD674" i="14" s="1"/>
  <c r="P630" i="1"/>
  <c r="L674" i="14" s="1"/>
  <c r="CE674" i="14" s="1"/>
  <c r="Q630" i="1"/>
  <c r="M674" i="14" s="1"/>
  <c r="CF674" i="14" s="1"/>
  <c r="R630" i="1"/>
  <c r="N674" i="14" s="1"/>
  <c r="CG674" i="14" s="1"/>
  <c r="S630" i="1"/>
  <c r="O674" i="14" s="1"/>
  <c r="CH674" i="14" s="1"/>
  <c r="T630" i="1"/>
  <c r="P674" i="14" s="1"/>
  <c r="CI674" i="14" s="1"/>
  <c r="B631" i="1"/>
  <c r="C631" i="1"/>
  <c r="A675" i="14" s="1"/>
  <c r="D631" i="1"/>
  <c r="D675" i="14" s="1"/>
  <c r="T675" i="14" s="1"/>
  <c r="F631" i="1"/>
  <c r="G631" i="1"/>
  <c r="I631" i="1"/>
  <c r="E675" i="14" s="1"/>
  <c r="BX675" i="14" s="1"/>
  <c r="J631" i="1"/>
  <c r="F675" i="14" s="1"/>
  <c r="BY675" i="14" s="1"/>
  <c r="K631" i="1"/>
  <c r="G675" i="14" s="1"/>
  <c r="BZ675" i="14" s="1"/>
  <c r="L631" i="1"/>
  <c r="H675" i="14" s="1"/>
  <c r="CA675" i="14" s="1"/>
  <c r="M631" i="1"/>
  <c r="I675" i="14" s="1"/>
  <c r="CB675" i="14" s="1"/>
  <c r="N631" i="1"/>
  <c r="J675" i="14" s="1"/>
  <c r="CC675" i="14" s="1"/>
  <c r="O631" i="1"/>
  <c r="K675" i="14" s="1"/>
  <c r="CD675" i="14" s="1"/>
  <c r="P631" i="1"/>
  <c r="L675" i="14" s="1"/>
  <c r="CE675" i="14" s="1"/>
  <c r="Q631" i="1"/>
  <c r="M675" i="14" s="1"/>
  <c r="CF675" i="14" s="1"/>
  <c r="R631" i="1"/>
  <c r="N675" i="14" s="1"/>
  <c r="CG675" i="14" s="1"/>
  <c r="S631" i="1"/>
  <c r="O675" i="14" s="1"/>
  <c r="CH675" i="14" s="1"/>
  <c r="T631" i="1"/>
  <c r="P675" i="14" s="1"/>
  <c r="CI675" i="14" s="1"/>
  <c r="B632" i="1"/>
  <c r="C632" i="1"/>
  <c r="A676" i="14" s="1"/>
  <c r="D632" i="1"/>
  <c r="D676" i="14" s="1"/>
  <c r="T676" i="14" s="1"/>
  <c r="F632" i="1"/>
  <c r="G632" i="1"/>
  <c r="I632" i="1"/>
  <c r="E676" i="14" s="1"/>
  <c r="BX676" i="14" s="1"/>
  <c r="J632" i="1"/>
  <c r="F676" i="14" s="1"/>
  <c r="BY676" i="14" s="1"/>
  <c r="K632" i="1"/>
  <c r="G676" i="14" s="1"/>
  <c r="BZ676" i="14" s="1"/>
  <c r="L632" i="1"/>
  <c r="H676" i="14" s="1"/>
  <c r="CA676" i="14" s="1"/>
  <c r="M632" i="1"/>
  <c r="I676" i="14" s="1"/>
  <c r="CB676" i="14" s="1"/>
  <c r="N632" i="1"/>
  <c r="J676" i="14" s="1"/>
  <c r="CC676" i="14" s="1"/>
  <c r="O632" i="1"/>
  <c r="K676" i="14" s="1"/>
  <c r="CD676" i="14" s="1"/>
  <c r="P632" i="1"/>
  <c r="L676" i="14" s="1"/>
  <c r="CE676" i="14" s="1"/>
  <c r="Q632" i="1"/>
  <c r="M676" i="14" s="1"/>
  <c r="CF676" i="14" s="1"/>
  <c r="R632" i="1"/>
  <c r="N676" i="14" s="1"/>
  <c r="CG676" i="14" s="1"/>
  <c r="S632" i="1"/>
  <c r="O676" i="14" s="1"/>
  <c r="CH676" i="14" s="1"/>
  <c r="T632" i="1"/>
  <c r="P676" i="14" s="1"/>
  <c r="CI676" i="14" s="1"/>
  <c r="B633" i="1"/>
  <c r="C633" i="1"/>
  <c r="A677" i="14" s="1"/>
  <c r="D633" i="1"/>
  <c r="D677" i="14" s="1"/>
  <c r="T677" i="14" s="1"/>
  <c r="F633" i="1"/>
  <c r="G633" i="1"/>
  <c r="I633" i="1"/>
  <c r="E677" i="14" s="1"/>
  <c r="BX677" i="14" s="1"/>
  <c r="J633" i="1"/>
  <c r="F677" i="14" s="1"/>
  <c r="BY677" i="14" s="1"/>
  <c r="K633" i="1"/>
  <c r="G677" i="14" s="1"/>
  <c r="BZ677" i="14" s="1"/>
  <c r="L633" i="1"/>
  <c r="H677" i="14" s="1"/>
  <c r="CA677" i="14" s="1"/>
  <c r="M633" i="1"/>
  <c r="I677" i="14" s="1"/>
  <c r="CB677" i="14" s="1"/>
  <c r="N633" i="1"/>
  <c r="J677" i="14" s="1"/>
  <c r="CC677" i="14" s="1"/>
  <c r="O633" i="1"/>
  <c r="K677" i="14" s="1"/>
  <c r="CD677" i="14" s="1"/>
  <c r="P633" i="1"/>
  <c r="L677" i="14" s="1"/>
  <c r="CE677" i="14" s="1"/>
  <c r="Q633" i="1"/>
  <c r="M677" i="14" s="1"/>
  <c r="CF677" i="14" s="1"/>
  <c r="R633" i="1"/>
  <c r="N677" i="14" s="1"/>
  <c r="CG677" i="14" s="1"/>
  <c r="S633" i="1"/>
  <c r="O677" i="14" s="1"/>
  <c r="CH677" i="14" s="1"/>
  <c r="T633" i="1"/>
  <c r="P677" i="14" s="1"/>
  <c r="CI677" i="14" s="1"/>
  <c r="B634" i="1"/>
  <c r="C634" i="1"/>
  <c r="A678" i="14" s="1"/>
  <c r="D634" i="1"/>
  <c r="D678" i="14" s="1"/>
  <c r="T678" i="14" s="1"/>
  <c r="F634" i="1"/>
  <c r="G634" i="1"/>
  <c r="I634" i="1"/>
  <c r="E678" i="14" s="1"/>
  <c r="BX678" i="14" s="1"/>
  <c r="J634" i="1"/>
  <c r="F678" i="14" s="1"/>
  <c r="BY678" i="14" s="1"/>
  <c r="K634" i="1"/>
  <c r="G678" i="14" s="1"/>
  <c r="BZ678" i="14" s="1"/>
  <c r="L634" i="1"/>
  <c r="H678" i="14" s="1"/>
  <c r="CA678" i="14" s="1"/>
  <c r="M634" i="1"/>
  <c r="I678" i="14" s="1"/>
  <c r="CB678" i="14" s="1"/>
  <c r="N634" i="1"/>
  <c r="J678" i="14" s="1"/>
  <c r="CC678" i="14" s="1"/>
  <c r="O634" i="1"/>
  <c r="K678" i="14" s="1"/>
  <c r="CD678" i="14" s="1"/>
  <c r="P634" i="1"/>
  <c r="L678" i="14" s="1"/>
  <c r="CE678" i="14" s="1"/>
  <c r="Q634" i="1"/>
  <c r="M678" i="14" s="1"/>
  <c r="CF678" i="14" s="1"/>
  <c r="R634" i="1"/>
  <c r="N678" i="14" s="1"/>
  <c r="CG678" i="14" s="1"/>
  <c r="S634" i="1"/>
  <c r="O678" i="14" s="1"/>
  <c r="CH678" i="14" s="1"/>
  <c r="T634" i="1"/>
  <c r="P678" i="14" s="1"/>
  <c r="CI678" i="14" s="1"/>
  <c r="B635" i="1"/>
  <c r="C635" i="1"/>
  <c r="A679" i="14" s="1"/>
  <c r="D635" i="1"/>
  <c r="D679" i="14" s="1"/>
  <c r="T679" i="14" s="1"/>
  <c r="F635" i="1"/>
  <c r="G635" i="1"/>
  <c r="I635" i="1"/>
  <c r="E679" i="14" s="1"/>
  <c r="BX679" i="14" s="1"/>
  <c r="J635" i="1"/>
  <c r="F679" i="14" s="1"/>
  <c r="BY679" i="14" s="1"/>
  <c r="K635" i="1"/>
  <c r="G679" i="14" s="1"/>
  <c r="BZ679" i="14" s="1"/>
  <c r="L635" i="1"/>
  <c r="H679" i="14" s="1"/>
  <c r="CA679" i="14" s="1"/>
  <c r="M635" i="1"/>
  <c r="I679" i="14" s="1"/>
  <c r="CB679" i="14" s="1"/>
  <c r="N635" i="1"/>
  <c r="J679" i="14" s="1"/>
  <c r="CC679" i="14" s="1"/>
  <c r="O635" i="1"/>
  <c r="K679" i="14" s="1"/>
  <c r="CD679" i="14" s="1"/>
  <c r="P635" i="1"/>
  <c r="L679" i="14" s="1"/>
  <c r="CE679" i="14" s="1"/>
  <c r="Q635" i="1"/>
  <c r="M679" i="14" s="1"/>
  <c r="CF679" i="14" s="1"/>
  <c r="R635" i="1"/>
  <c r="N679" i="14" s="1"/>
  <c r="CG679" i="14" s="1"/>
  <c r="S635" i="1"/>
  <c r="O679" i="14" s="1"/>
  <c r="CH679" i="14" s="1"/>
  <c r="T635" i="1"/>
  <c r="P679" i="14" s="1"/>
  <c r="CI679" i="14" s="1"/>
  <c r="B636" i="1"/>
  <c r="C636" i="1"/>
  <c r="A680" i="14" s="1"/>
  <c r="D636" i="1"/>
  <c r="D680" i="14" s="1"/>
  <c r="T680" i="14" s="1"/>
  <c r="F636" i="1"/>
  <c r="G636" i="1"/>
  <c r="I636" i="1"/>
  <c r="E680" i="14" s="1"/>
  <c r="BX680" i="14" s="1"/>
  <c r="J636" i="1"/>
  <c r="F680" i="14" s="1"/>
  <c r="BY680" i="14" s="1"/>
  <c r="K636" i="1"/>
  <c r="G680" i="14" s="1"/>
  <c r="BZ680" i="14" s="1"/>
  <c r="L636" i="1"/>
  <c r="H680" i="14" s="1"/>
  <c r="CA680" i="14" s="1"/>
  <c r="M636" i="1"/>
  <c r="I680" i="14" s="1"/>
  <c r="CB680" i="14" s="1"/>
  <c r="N636" i="1"/>
  <c r="J680" i="14" s="1"/>
  <c r="CC680" i="14" s="1"/>
  <c r="O636" i="1"/>
  <c r="K680" i="14" s="1"/>
  <c r="CD680" i="14" s="1"/>
  <c r="P636" i="1"/>
  <c r="L680" i="14" s="1"/>
  <c r="CE680" i="14" s="1"/>
  <c r="Q636" i="1"/>
  <c r="M680" i="14" s="1"/>
  <c r="CF680" i="14" s="1"/>
  <c r="R636" i="1"/>
  <c r="N680" i="14" s="1"/>
  <c r="CG680" i="14" s="1"/>
  <c r="S636" i="1"/>
  <c r="O680" i="14" s="1"/>
  <c r="CH680" i="14" s="1"/>
  <c r="T636" i="1"/>
  <c r="P680" i="14" s="1"/>
  <c r="CI680" i="14" s="1"/>
  <c r="B637" i="1"/>
  <c r="C637" i="1"/>
  <c r="A681" i="14" s="1"/>
  <c r="D637" i="1"/>
  <c r="D681" i="14" s="1"/>
  <c r="T681" i="14" s="1"/>
  <c r="F637" i="1"/>
  <c r="G637" i="1"/>
  <c r="I637" i="1"/>
  <c r="E681" i="14" s="1"/>
  <c r="BX681" i="14" s="1"/>
  <c r="J637" i="1"/>
  <c r="F681" i="14" s="1"/>
  <c r="BY681" i="14" s="1"/>
  <c r="K637" i="1"/>
  <c r="G681" i="14" s="1"/>
  <c r="BZ681" i="14" s="1"/>
  <c r="L637" i="1"/>
  <c r="H681" i="14" s="1"/>
  <c r="CA681" i="14" s="1"/>
  <c r="M637" i="1"/>
  <c r="I681" i="14" s="1"/>
  <c r="CB681" i="14" s="1"/>
  <c r="N637" i="1"/>
  <c r="J681" i="14" s="1"/>
  <c r="CC681" i="14" s="1"/>
  <c r="O637" i="1"/>
  <c r="K681" i="14" s="1"/>
  <c r="CD681" i="14" s="1"/>
  <c r="P637" i="1"/>
  <c r="L681" i="14" s="1"/>
  <c r="CE681" i="14" s="1"/>
  <c r="Q637" i="1"/>
  <c r="M681" i="14" s="1"/>
  <c r="CF681" i="14" s="1"/>
  <c r="R637" i="1"/>
  <c r="N681" i="14" s="1"/>
  <c r="CG681" i="14" s="1"/>
  <c r="S637" i="1"/>
  <c r="O681" i="14" s="1"/>
  <c r="CH681" i="14" s="1"/>
  <c r="T637" i="1"/>
  <c r="P681" i="14" s="1"/>
  <c r="CI681" i="14" s="1"/>
  <c r="B638" i="1"/>
  <c r="C638" i="1"/>
  <c r="A682" i="14" s="1"/>
  <c r="D638" i="1"/>
  <c r="D682" i="14" s="1"/>
  <c r="T682" i="14" s="1"/>
  <c r="F638" i="1"/>
  <c r="G638" i="1"/>
  <c r="I638" i="1"/>
  <c r="E682" i="14" s="1"/>
  <c r="BX682" i="14" s="1"/>
  <c r="J638" i="1"/>
  <c r="F682" i="14" s="1"/>
  <c r="BY682" i="14" s="1"/>
  <c r="K638" i="1"/>
  <c r="G682" i="14" s="1"/>
  <c r="BZ682" i="14" s="1"/>
  <c r="L638" i="1"/>
  <c r="H682" i="14" s="1"/>
  <c r="CA682" i="14" s="1"/>
  <c r="M638" i="1"/>
  <c r="I682" i="14" s="1"/>
  <c r="CB682" i="14" s="1"/>
  <c r="N638" i="1"/>
  <c r="J682" i="14" s="1"/>
  <c r="CC682" i="14" s="1"/>
  <c r="O638" i="1"/>
  <c r="K682" i="14" s="1"/>
  <c r="CD682" i="14" s="1"/>
  <c r="P638" i="1"/>
  <c r="L682" i="14" s="1"/>
  <c r="CE682" i="14" s="1"/>
  <c r="Q638" i="1"/>
  <c r="M682" i="14" s="1"/>
  <c r="CF682" i="14" s="1"/>
  <c r="R638" i="1"/>
  <c r="N682" i="14" s="1"/>
  <c r="CG682" i="14" s="1"/>
  <c r="S638" i="1"/>
  <c r="O682" i="14" s="1"/>
  <c r="CH682" i="14" s="1"/>
  <c r="T638" i="1"/>
  <c r="P682" i="14" s="1"/>
  <c r="CI682" i="14" s="1"/>
  <c r="B639" i="1"/>
  <c r="C639" i="1"/>
  <c r="A683" i="14" s="1"/>
  <c r="D639" i="1"/>
  <c r="D683" i="14" s="1"/>
  <c r="T683" i="14" s="1"/>
  <c r="F639" i="1"/>
  <c r="G639" i="1"/>
  <c r="I639" i="1"/>
  <c r="E683" i="14" s="1"/>
  <c r="BX683" i="14" s="1"/>
  <c r="J639" i="1"/>
  <c r="F683" i="14" s="1"/>
  <c r="BY683" i="14" s="1"/>
  <c r="K639" i="1"/>
  <c r="G683" i="14" s="1"/>
  <c r="BZ683" i="14" s="1"/>
  <c r="L639" i="1"/>
  <c r="H683" i="14" s="1"/>
  <c r="CA683" i="14" s="1"/>
  <c r="M639" i="1"/>
  <c r="I683" i="14" s="1"/>
  <c r="CB683" i="14" s="1"/>
  <c r="N639" i="1"/>
  <c r="J683" i="14" s="1"/>
  <c r="CC683" i="14" s="1"/>
  <c r="O639" i="1"/>
  <c r="K683" i="14" s="1"/>
  <c r="CD683" i="14" s="1"/>
  <c r="P639" i="1"/>
  <c r="L683" i="14" s="1"/>
  <c r="CE683" i="14" s="1"/>
  <c r="Q639" i="1"/>
  <c r="M683" i="14" s="1"/>
  <c r="CF683" i="14" s="1"/>
  <c r="R639" i="1"/>
  <c r="N683" i="14" s="1"/>
  <c r="CG683" i="14" s="1"/>
  <c r="S639" i="1"/>
  <c r="O683" i="14" s="1"/>
  <c r="CH683" i="14" s="1"/>
  <c r="T639" i="1"/>
  <c r="P683" i="14" s="1"/>
  <c r="CI683" i="14" s="1"/>
  <c r="B640" i="1"/>
  <c r="C640" i="1"/>
  <c r="A684" i="14" s="1"/>
  <c r="D640" i="1"/>
  <c r="D684" i="14" s="1"/>
  <c r="T684" i="14" s="1"/>
  <c r="F640" i="1"/>
  <c r="G640" i="1"/>
  <c r="I640" i="1"/>
  <c r="E684" i="14" s="1"/>
  <c r="BX684" i="14" s="1"/>
  <c r="J640" i="1"/>
  <c r="F684" i="14" s="1"/>
  <c r="BY684" i="14" s="1"/>
  <c r="K640" i="1"/>
  <c r="G684" i="14" s="1"/>
  <c r="BZ684" i="14" s="1"/>
  <c r="L640" i="1"/>
  <c r="H684" i="14" s="1"/>
  <c r="CA684" i="14" s="1"/>
  <c r="M640" i="1"/>
  <c r="I684" i="14" s="1"/>
  <c r="CB684" i="14" s="1"/>
  <c r="N640" i="1"/>
  <c r="J684" i="14" s="1"/>
  <c r="CC684" i="14" s="1"/>
  <c r="O640" i="1"/>
  <c r="K684" i="14" s="1"/>
  <c r="CD684" i="14" s="1"/>
  <c r="P640" i="1"/>
  <c r="L684" i="14" s="1"/>
  <c r="CE684" i="14" s="1"/>
  <c r="Q640" i="1"/>
  <c r="M684" i="14" s="1"/>
  <c r="CF684" i="14" s="1"/>
  <c r="R640" i="1"/>
  <c r="N684" i="14" s="1"/>
  <c r="CG684" i="14" s="1"/>
  <c r="S640" i="1"/>
  <c r="O684" i="14" s="1"/>
  <c r="CH684" i="14" s="1"/>
  <c r="T640" i="1"/>
  <c r="P684" i="14" s="1"/>
  <c r="CI684" i="14" s="1"/>
  <c r="B641" i="1"/>
  <c r="C641" i="1"/>
  <c r="A685" i="14" s="1"/>
  <c r="D641" i="1"/>
  <c r="D685" i="14" s="1"/>
  <c r="T685" i="14" s="1"/>
  <c r="F641" i="1"/>
  <c r="G641" i="1"/>
  <c r="I641" i="1"/>
  <c r="E685" i="14" s="1"/>
  <c r="BX685" i="14" s="1"/>
  <c r="J641" i="1"/>
  <c r="F685" i="14" s="1"/>
  <c r="BY685" i="14" s="1"/>
  <c r="K641" i="1"/>
  <c r="G685" i="14" s="1"/>
  <c r="BZ685" i="14" s="1"/>
  <c r="L641" i="1"/>
  <c r="H685" i="14" s="1"/>
  <c r="CA685" i="14" s="1"/>
  <c r="M641" i="1"/>
  <c r="I685" i="14" s="1"/>
  <c r="CB685" i="14" s="1"/>
  <c r="N641" i="1"/>
  <c r="J685" i="14" s="1"/>
  <c r="CC685" i="14" s="1"/>
  <c r="O641" i="1"/>
  <c r="K685" i="14" s="1"/>
  <c r="CD685" i="14" s="1"/>
  <c r="P641" i="1"/>
  <c r="L685" i="14" s="1"/>
  <c r="CE685" i="14" s="1"/>
  <c r="Q641" i="1"/>
  <c r="M685" i="14" s="1"/>
  <c r="CF685" i="14" s="1"/>
  <c r="R641" i="1"/>
  <c r="N685" i="14" s="1"/>
  <c r="CG685" i="14" s="1"/>
  <c r="S641" i="1"/>
  <c r="O685" i="14" s="1"/>
  <c r="CH685" i="14" s="1"/>
  <c r="T641" i="1"/>
  <c r="P685" i="14" s="1"/>
  <c r="CI685" i="14" s="1"/>
  <c r="B642" i="1"/>
  <c r="C642" i="1"/>
  <c r="A686" i="14" s="1"/>
  <c r="D642" i="1"/>
  <c r="D686" i="14" s="1"/>
  <c r="T686" i="14" s="1"/>
  <c r="F642" i="1"/>
  <c r="G642" i="1"/>
  <c r="I642" i="1"/>
  <c r="E686" i="14" s="1"/>
  <c r="BX686" i="14" s="1"/>
  <c r="J642" i="1"/>
  <c r="F686" i="14" s="1"/>
  <c r="BY686" i="14" s="1"/>
  <c r="K642" i="1"/>
  <c r="G686" i="14" s="1"/>
  <c r="BZ686" i="14" s="1"/>
  <c r="L642" i="1"/>
  <c r="H686" i="14" s="1"/>
  <c r="CA686" i="14" s="1"/>
  <c r="M642" i="1"/>
  <c r="I686" i="14" s="1"/>
  <c r="CB686" i="14" s="1"/>
  <c r="N642" i="1"/>
  <c r="J686" i="14" s="1"/>
  <c r="CC686" i="14" s="1"/>
  <c r="O642" i="1"/>
  <c r="K686" i="14" s="1"/>
  <c r="CD686" i="14" s="1"/>
  <c r="P642" i="1"/>
  <c r="L686" i="14" s="1"/>
  <c r="CE686" i="14" s="1"/>
  <c r="Q642" i="1"/>
  <c r="M686" i="14" s="1"/>
  <c r="CF686" i="14" s="1"/>
  <c r="R642" i="1"/>
  <c r="N686" i="14" s="1"/>
  <c r="CG686" i="14" s="1"/>
  <c r="S642" i="1"/>
  <c r="O686" i="14" s="1"/>
  <c r="CH686" i="14" s="1"/>
  <c r="T642" i="1"/>
  <c r="P686" i="14" s="1"/>
  <c r="CI686" i="14" s="1"/>
  <c r="B643" i="1"/>
  <c r="C643" i="1"/>
  <c r="A687" i="14" s="1"/>
  <c r="D643" i="1"/>
  <c r="D687" i="14" s="1"/>
  <c r="T687" i="14" s="1"/>
  <c r="F643" i="1"/>
  <c r="G643" i="1"/>
  <c r="I643" i="1"/>
  <c r="E687" i="14" s="1"/>
  <c r="BX687" i="14" s="1"/>
  <c r="J643" i="1"/>
  <c r="F687" i="14" s="1"/>
  <c r="BY687" i="14" s="1"/>
  <c r="K643" i="1"/>
  <c r="G687" i="14" s="1"/>
  <c r="BZ687" i="14" s="1"/>
  <c r="L643" i="1"/>
  <c r="H687" i="14" s="1"/>
  <c r="CA687" i="14" s="1"/>
  <c r="M643" i="1"/>
  <c r="I687" i="14" s="1"/>
  <c r="CB687" i="14" s="1"/>
  <c r="N643" i="1"/>
  <c r="J687" i="14" s="1"/>
  <c r="CC687" i="14" s="1"/>
  <c r="O643" i="1"/>
  <c r="K687" i="14" s="1"/>
  <c r="CD687" i="14" s="1"/>
  <c r="P643" i="1"/>
  <c r="L687" i="14" s="1"/>
  <c r="CE687" i="14" s="1"/>
  <c r="Q643" i="1"/>
  <c r="M687" i="14" s="1"/>
  <c r="CF687" i="14" s="1"/>
  <c r="R643" i="1"/>
  <c r="N687" i="14" s="1"/>
  <c r="CG687" i="14" s="1"/>
  <c r="S643" i="1"/>
  <c r="O687" i="14" s="1"/>
  <c r="CH687" i="14" s="1"/>
  <c r="T643" i="1"/>
  <c r="P687" i="14" s="1"/>
  <c r="CI687" i="14" s="1"/>
  <c r="B644" i="1"/>
  <c r="C644" i="1"/>
  <c r="A688" i="14" s="1"/>
  <c r="D644" i="1"/>
  <c r="D688" i="14" s="1"/>
  <c r="T688" i="14" s="1"/>
  <c r="F644" i="1"/>
  <c r="G644" i="1"/>
  <c r="I644" i="1"/>
  <c r="E688" i="14" s="1"/>
  <c r="BX688" i="14" s="1"/>
  <c r="J644" i="1"/>
  <c r="F688" i="14" s="1"/>
  <c r="BY688" i="14" s="1"/>
  <c r="K644" i="1"/>
  <c r="G688" i="14" s="1"/>
  <c r="BZ688" i="14" s="1"/>
  <c r="L644" i="1"/>
  <c r="H688" i="14" s="1"/>
  <c r="CA688" i="14" s="1"/>
  <c r="M644" i="1"/>
  <c r="I688" i="14" s="1"/>
  <c r="CB688" i="14" s="1"/>
  <c r="N644" i="1"/>
  <c r="J688" i="14" s="1"/>
  <c r="CC688" i="14" s="1"/>
  <c r="O644" i="1"/>
  <c r="K688" i="14" s="1"/>
  <c r="CD688" i="14" s="1"/>
  <c r="P644" i="1"/>
  <c r="L688" i="14" s="1"/>
  <c r="CE688" i="14" s="1"/>
  <c r="Q644" i="1"/>
  <c r="M688" i="14" s="1"/>
  <c r="CF688" i="14" s="1"/>
  <c r="R644" i="1"/>
  <c r="N688" i="14" s="1"/>
  <c r="CG688" i="14" s="1"/>
  <c r="S644" i="1"/>
  <c r="O688" i="14" s="1"/>
  <c r="CH688" i="14" s="1"/>
  <c r="T644" i="1"/>
  <c r="P688" i="14" s="1"/>
  <c r="CI688" i="14" s="1"/>
  <c r="B645" i="1"/>
  <c r="C645" i="1"/>
  <c r="A689" i="14" s="1"/>
  <c r="D645" i="1"/>
  <c r="D689" i="14" s="1"/>
  <c r="T689" i="14" s="1"/>
  <c r="F645" i="1"/>
  <c r="G645" i="1"/>
  <c r="I645" i="1"/>
  <c r="E689" i="14" s="1"/>
  <c r="BX689" i="14" s="1"/>
  <c r="J645" i="1"/>
  <c r="F689" i="14" s="1"/>
  <c r="BY689" i="14" s="1"/>
  <c r="K645" i="1"/>
  <c r="G689" i="14" s="1"/>
  <c r="BZ689" i="14" s="1"/>
  <c r="L645" i="1"/>
  <c r="H689" i="14" s="1"/>
  <c r="CA689" i="14" s="1"/>
  <c r="M645" i="1"/>
  <c r="I689" i="14" s="1"/>
  <c r="CB689" i="14" s="1"/>
  <c r="N645" i="1"/>
  <c r="J689" i="14" s="1"/>
  <c r="CC689" i="14" s="1"/>
  <c r="O645" i="1"/>
  <c r="K689" i="14" s="1"/>
  <c r="CD689" i="14" s="1"/>
  <c r="P645" i="1"/>
  <c r="L689" i="14" s="1"/>
  <c r="CE689" i="14" s="1"/>
  <c r="Q645" i="1"/>
  <c r="M689" i="14" s="1"/>
  <c r="CF689" i="14" s="1"/>
  <c r="R645" i="1"/>
  <c r="N689" i="14" s="1"/>
  <c r="CG689" i="14" s="1"/>
  <c r="S645" i="1"/>
  <c r="O689" i="14" s="1"/>
  <c r="CH689" i="14" s="1"/>
  <c r="T645" i="1"/>
  <c r="P689" i="14" s="1"/>
  <c r="CI689" i="14" s="1"/>
  <c r="B646" i="1"/>
  <c r="C646" i="1"/>
  <c r="A690" i="14" s="1"/>
  <c r="D646" i="1"/>
  <c r="D690" i="14" s="1"/>
  <c r="T690" i="14" s="1"/>
  <c r="F646" i="1"/>
  <c r="G646" i="1"/>
  <c r="I646" i="1"/>
  <c r="E690" i="14" s="1"/>
  <c r="BX690" i="14" s="1"/>
  <c r="J646" i="1"/>
  <c r="F690" i="14" s="1"/>
  <c r="BY690" i="14" s="1"/>
  <c r="K646" i="1"/>
  <c r="G690" i="14" s="1"/>
  <c r="BZ690" i="14" s="1"/>
  <c r="L646" i="1"/>
  <c r="H690" i="14" s="1"/>
  <c r="CA690" i="14" s="1"/>
  <c r="M646" i="1"/>
  <c r="I690" i="14" s="1"/>
  <c r="CB690" i="14" s="1"/>
  <c r="N646" i="1"/>
  <c r="J690" i="14" s="1"/>
  <c r="CC690" i="14" s="1"/>
  <c r="O646" i="1"/>
  <c r="K690" i="14" s="1"/>
  <c r="CD690" i="14" s="1"/>
  <c r="P646" i="1"/>
  <c r="L690" i="14" s="1"/>
  <c r="CE690" i="14" s="1"/>
  <c r="Q646" i="1"/>
  <c r="M690" i="14" s="1"/>
  <c r="CF690" i="14" s="1"/>
  <c r="R646" i="1"/>
  <c r="N690" i="14" s="1"/>
  <c r="CG690" i="14" s="1"/>
  <c r="S646" i="1"/>
  <c r="O690" i="14" s="1"/>
  <c r="CH690" i="14" s="1"/>
  <c r="T646" i="1"/>
  <c r="P690" i="14" s="1"/>
  <c r="CI690" i="14" s="1"/>
  <c r="B647" i="1"/>
  <c r="C647" i="1"/>
  <c r="A691" i="14" s="1"/>
  <c r="D647" i="1"/>
  <c r="D691" i="14" s="1"/>
  <c r="T691" i="14" s="1"/>
  <c r="F647" i="1"/>
  <c r="G647" i="1"/>
  <c r="I647" i="1"/>
  <c r="E691" i="14" s="1"/>
  <c r="BX691" i="14" s="1"/>
  <c r="J647" i="1"/>
  <c r="F691" i="14" s="1"/>
  <c r="BY691" i="14" s="1"/>
  <c r="K647" i="1"/>
  <c r="G691" i="14" s="1"/>
  <c r="BZ691" i="14" s="1"/>
  <c r="L647" i="1"/>
  <c r="H691" i="14" s="1"/>
  <c r="CA691" i="14" s="1"/>
  <c r="M647" i="1"/>
  <c r="I691" i="14" s="1"/>
  <c r="CB691" i="14" s="1"/>
  <c r="N647" i="1"/>
  <c r="J691" i="14" s="1"/>
  <c r="CC691" i="14" s="1"/>
  <c r="O647" i="1"/>
  <c r="K691" i="14" s="1"/>
  <c r="CD691" i="14" s="1"/>
  <c r="P647" i="1"/>
  <c r="L691" i="14" s="1"/>
  <c r="CE691" i="14" s="1"/>
  <c r="Q647" i="1"/>
  <c r="M691" i="14" s="1"/>
  <c r="CF691" i="14" s="1"/>
  <c r="R647" i="1"/>
  <c r="N691" i="14" s="1"/>
  <c r="CG691" i="14" s="1"/>
  <c r="S647" i="1"/>
  <c r="O691" i="14" s="1"/>
  <c r="CH691" i="14" s="1"/>
  <c r="T647" i="1"/>
  <c r="P691" i="14" s="1"/>
  <c r="CI691" i="14" s="1"/>
  <c r="B648" i="1"/>
  <c r="C648" i="1"/>
  <c r="A692" i="14" s="1"/>
  <c r="D648" i="1"/>
  <c r="D692" i="14" s="1"/>
  <c r="T692" i="14" s="1"/>
  <c r="F648" i="1"/>
  <c r="G648" i="1"/>
  <c r="I648" i="1"/>
  <c r="E692" i="14" s="1"/>
  <c r="BX692" i="14" s="1"/>
  <c r="J648" i="1"/>
  <c r="F692" i="14" s="1"/>
  <c r="BY692" i="14" s="1"/>
  <c r="K648" i="1"/>
  <c r="G692" i="14" s="1"/>
  <c r="BZ692" i="14" s="1"/>
  <c r="L648" i="1"/>
  <c r="H692" i="14" s="1"/>
  <c r="CA692" i="14" s="1"/>
  <c r="M648" i="1"/>
  <c r="I692" i="14" s="1"/>
  <c r="CB692" i="14" s="1"/>
  <c r="N648" i="1"/>
  <c r="J692" i="14" s="1"/>
  <c r="CC692" i="14" s="1"/>
  <c r="O648" i="1"/>
  <c r="K692" i="14" s="1"/>
  <c r="CD692" i="14" s="1"/>
  <c r="P648" i="1"/>
  <c r="L692" i="14" s="1"/>
  <c r="CE692" i="14" s="1"/>
  <c r="Q648" i="1"/>
  <c r="M692" i="14" s="1"/>
  <c r="CF692" i="14" s="1"/>
  <c r="R648" i="1"/>
  <c r="N692" i="14" s="1"/>
  <c r="CG692" i="14" s="1"/>
  <c r="S648" i="1"/>
  <c r="O692" i="14" s="1"/>
  <c r="CH692" i="14" s="1"/>
  <c r="T648" i="1"/>
  <c r="P692" i="14" s="1"/>
  <c r="CI692" i="14" s="1"/>
  <c r="B649" i="1"/>
  <c r="C649" i="1"/>
  <c r="A693" i="14" s="1"/>
  <c r="D649" i="1"/>
  <c r="D693" i="14" s="1"/>
  <c r="T693" i="14" s="1"/>
  <c r="F649" i="1"/>
  <c r="G649" i="1"/>
  <c r="I649" i="1"/>
  <c r="E693" i="14" s="1"/>
  <c r="BX693" i="14" s="1"/>
  <c r="J649" i="1"/>
  <c r="F693" i="14" s="1"/>
  <c r="BY693" i="14" s="1"/>
  <c r="K649" i="1"/>
  <c r="G693" i="14" s="1"/>
  <c r="BZ693" i="14" s="1"/>
  <c r="L649" i="1"/>
  <c r="H693" i="14" s="1"/>
  <c r="CA693" i="14" s="1"/>
  <c r="M649" i="1"/>
  <c r="I693" i="14" s="1"/>
  <c r="CB693" i="14" s="1"/>
  <c r="N649" i="1"/>
  <c r="J693" i="14" s="1"/>
  <c r="CC693" i="14" s="1"/>
  <c r="O649" i="1"/>
  <c r="K693" i="14" s="1"/>
  <c r="CD693" i="14" s="1"/>
  <c r="P649" i="1"/>
  <c r="L693" i="14" s="1"/>
  <c r="CE693" i="14" s="1"/>
  <c r="Q649" i="1"/>
  <c r="M693" i="14" s="1"/>
  <c r="CF693" i="14" s="1"/>
  <c r="R649" i="1"/>
  <c r="N693" i="14" s="1"/>
  <c r="CG693" i="14" s="1"/>
  <c r="S649" i="1"/>
  <c r="O693" i="14" s="1"/>
  <c r="CH693" i="14" s="1"/>
  <c r="T649" i="1"/>
  <c r="P693" i="14" s="1"/>
  <c r="CI693" i="14" s="1"/>
  <c r="B650" i="1"/>
  <c r="C650" i="1"/>
  <c r="A694" i="14" s="1"/>
  <c r="D650" i="1"/>
  <c r="D694" i="14" s="1"/>
  <c r="T694" i="14" s="1"/>
  <c r="F650" i="1"/>
  <c r="G650" i="1"/>
  <c r="I650" i="1"/>
  <c r="E694" i="14" s="1"/>
  <c r="BX694" i="14" s="1"/>
  <c r="J650" i="1"/>
  <c r="F694" i="14" s="1"/>
  <c r="BY694" i="14" s="1"/>
  <c r="K650" i="1"/>
  <c r="G694" i="14" s="1"/>
  <c r="BZ694" i="14" s="1"/>
  <c r="L650" i="1"/>
  <c r="H694" i="14" s="1"/>
  <c r="CA694" i="14" s="1"/>
  <c r="M650" i="1"/>
  <c r="I694" i="14" s="1"/>
  <c r="CB694" i="14" s="1"/>
  <c r="N650" i="1"/>
  <c r="J694" i="14" s="1"/>
  <c r="CC694" i="14" s="1"/>
  <c r="O650" i="1"/>
  <c r="K694" i="14" s="1"/>
  <c r="CD694" i="14" s="1"/>
  <c r="P650" i="1"/>
  <c r="L694" i="14" s="1"/>
  <c r="CE694" i="14" s="1"/>
  <c r="Q650" i="1"/>
  <c r="M694" i="14" s="1"/>
  <c r="CF694" i="14" s="1"/>
  <c r="R650" i="1"/>
  <c r="N694" i="14" s="1"/>
  <c r="CG694" i="14" s="1"/>
  <c r="S650" i="1"/>
  <c r="O694" i="14" s="1"/>
  <c r="CH694" i="14" s="1"/>
  <c r="T650" i="1"/>
  <c r="P694" i="14" s="1"/>
  <c r="CI694" i="14" s="1"/>
  <c r="B651" i="1"/>
  <c r="C651" i="1"/>
  <c r="A695" i="14" s="1"/>
  <c r="D651" i="1"/>
  <c r="D695" i="14" s="1"/>
  <c r="T695" i="14" s="1"/>
  <c r="F651" i="1"/>
  <c r="G651" i="1"/>
  <c r="I651" i="1"/>
  <c r="E695" i="14" s="1"/>
  <c r="BX695" i="14" s="1"/>
  <c r="J651" i="1"/>
  <c r="F695" i="14" s="1"/>
  <c r="BY695" i="14" s="1"/>
  <c r="K651" i="1"/>
  <c r="G695" i="14" s="1"/>
  <c r="BZ695" i="14" s="1"/>
  <c r="L651" i="1"/>
  <c r="H695" i="14" s="1"/>
  <c r="CA695" i="14" s="1"/>
  <c r="M651" i="1"/>
  <c r="I695" i="14" s="1"/>
  <c r="CB695" i="14" s="1"/>
  <c r="N651" i="1"/>
  <c r="J695" i="14" s="1"/>
  <c r="CC695" i="14" s="1"/>
  <c r="O651" i="1"/>
  <c r="K695" i="14" s="1"/>
  <c r="CD695" i="14" s="1"/>
  <c r="P651" i="1"/>
  <c r="L695" i="14" s="1"/>
  <c r="CE695" i="14" s="1"/>
  <c r="Q651" i="1"/>
  <c r="M695" i="14" s="1"/>
  <c r="CF695" i="14" s="1"/>
  <c r="R651" i="1"/>
  <c r="N695" i="14" s="1"/>
  <c r="CG695" i="14" s="1"/>
  <c r="S651" i="1"/>
  <c r="O695" i="14" s="1"/>
  <c r="CH695" i="14" s="1"/>
  <c r="T651" i="1"/>
  <c r="P695" i="14" s="1"/>
  <c r="CI695" i="14" s="1"/>
  <c r="B652" i="1"/>
  <c r="C652" i="1"/>
  <c r="A696" i="14" s="1"/>
  <c r="D652" i="1"/>
  <c r="D696" i="14" s="1"/>
  <c r="T696" i="14" s="1"/>
  <c r="F652" i="1"/>
  <c r="G652" i="1"/>
  <c r="I652" i="1"/>
  <c r="E696" i="14" s="1"/>
  <c r="BX696" i="14" s="1"/>
  <c r="J652" i="1"/>
  <c r="F696" i="14" s="1"/>
  <c r="BY696" i="14" s="1"/>
  <c r="K652" i="1"/>
  <c r="G696" i="14" s="1"/>
  <c r="BZ696" i="14" s="1"/>
  <c r="L652" i="1"/>
  <c r="H696" i="14" s="1"/>
  <c r="CA696" i="14" s="1"/>
  <c r="M652" i="1"/>
  <c r="I696" i="14" s="1"/>
  <c r="CB696" i="14" s="1"/>
  <c r="N652" i="1"/>
  <c r="J696" i="14" s="1"/>
  <c r="CC696" i="14" s="1"/>
  <c r="O652" i="1"/>
  <c r="K696" i="14" s="1"/>
  <c r="CD696" i="14" s="1"/>
  <c r="P652" i="1"/>
  <c r="L696" i="14" s="1"/>
  <c r="CE696" i="14" s="1"/>
  <c r="Q652" i="1"/>
  <c r="M696" i="14" s="1"/>
  <c r="CF696" i="14" s="1"/>
  <c r="R652" i="1"/>
  <c r="N696" i="14" s="1"/>
  <c r="CG696" i="14" s="1"/>
  <c r="S652" i="1"/>
  <c r="O696" i="14" s="1"/>
  <c r="CH696" i="14" s="1"/>
  <c r="T652" i="1"/>
  <c r="P696" i="14" s="1"/>
  <c r="CI696" i="14" s="1"/>
  <c r="B653" i="1"/>
  <c r="C653" i="1"/>
  <c r="A697" i="14" s="1"/>
  <c r="D653" i="1"/>
  <c r="D697" i="14" s="1"/>
  <c r="T697" i="14" s="1"/>
  <c r="F653" i="1"/>
  <c r="G653" i="1"/>
  <c r="I653" i="1"/>
  <c r="E697" i="14" s="1"/>
  <c r="BX697" i="14" s="1"/>
  <c r="J653" i="1"/>
  <c r="F697" i="14" s="1"/>
  <c r="BY697" i="14" s="1"/>
  <c r="K653" i="1"/>
  <c r="G697" i="14" s="1"/>
  <c r="BZ697" i="14" s="1"/>
  <c r="L653" i="1"/>
  <c r="H697" i="14" s="1"/>
  <c r="CA697" i="14" s="1"/>
  <c r="M653" i="1"/>
  <c r="I697" i="14" s="1"/>
  <c r="CB697" i="14" s="1"/>
  <c r="N653" i="1"/>
  <c r="J697" i="14" s="1"/>
  <c r="CC697" i="14" s="1"/>
  <c r="O653" i="1"/>
  <c r="K697" i="14" s="1"/>
  <c r="CD697" i="14" s="1"/>
  <c r="P653" i="1"/>
  <c r="L697" i="14" s="1"/>
  <c r="CE697" i="14" s="1"/>
  <c r="Q653" i="1"/>
  <c r="M697" i="14" s="1"/>
  <c r="CF697" i="14" s="1"/>
  <c r="R653" i="1"/>
  <c r="N697" i="14" s="1"/>
  <c r="CG697" i="14" s="1"/>
  <c r="S653" i="1"/>
  <c r="O697" i="14" s="1"/>
  <c r="CH697" i="14" s="1"/>
  <c r="T653" i="1"/>
  <c r="P697" i="14" s="1"/>
  <c r="CI697" i="14" s="1"/>
  <c r="B654" i="1"/>
  <c r="C654" i="1"/>
  <c r="A698" i="14" s="1"/>
  <c r="D654" i="1"/>
  <c r="D698" i="14" s="1"/>
  <c r="T698" i="14" s="1"/>
  <c r="F654" i="1"/>
  <c r="G654" i="1"/>
  <c r="I654" i="1"/>
  <c r="E698" i="14" s="1"/>
  <c r="BX698" i="14" s="1"/>
  <c r="J654" i="1"/>
  <c r="F698" i="14" s="1"/>
  <c r="BY698" i="14" s="1"/>
  <c r="K654" i="1"/>
  <c r="G698" i="14" s="1"/>
  <c r="BZ698" i="14" s="1"/>
  <c r="L654" i="1"/>
  <c r="H698" i="14" s="1"/>
  <c r="CA698" i="14" s="1"/>
  <c r="M654" i="1"/>
  <c r="I698" i="14" s="1"/>
  <c r="CB698" i="14" s="1"/>
  <c r="N654" i="1"/>
  <c r="J698" i="14" s="1"/>
  <c r="CC698" i="14" s="1"/>
  <c r="O654" i="1"/>
  <c r="K698" i="14" s="1"/>
  <c r="CD698" i="14" s="1"/>
  <c r="P654" i="1"/>
  <c r="L698" i="14" s="1"/>
  <c r="CE698" i="14" s="1"/>
  <c r="Q654" i="1"/>
  <c r="M698" i="14" s="1"/>
  <c r="CF698" i="14" s="1"/>
  <c r="R654" i="1"/>
  <c r="N698" i="14" s="1"/>
  <c r="CG698" i="14" s="1"/>
  <c r="S654" i="1"/>
  <c r="O698" i="14" s="1"/>
  <c r="CH698" i="14" s="1"/>
  <c r="T654" i="1"/>
  <c r="P698" i="14" s="1"/>
  <c r="CI698" i="14" s="1"/>
  <c r="B655" i="1"/>
  <c r="C655" i="1"/>
  <c r="A699" i="14" s="1"/>
  <c r="D655" i="1"/>
  <c r="D699" i="14" s="1"/>
  <c r="T699" i="14" s="1"/>
  <c r="F655" i="1"/>
  <c r="G655" i="1"/>
  <c r="I655" i="1"/>
  <c r="E699" i="14" s="1"/>
  <c r="BX699" i="14" s="1"/>
  <c r="J655" i="1"/>
  <c r="F699" i="14" s="1"/>
  <c r="BY699" i="14" s="1"/>
  <c r="K655" i="1"/>
  <c r="G699" i="14" s="1"/>
  <c r="BZ699" i="14" s="1"/>
  <c r="L655" i="1"/>
  <c r="H699" i="14" s="1"/>
  <c r="CA699" i="14" s="1"/>
  <c r="M655" i="1"/>
  <c r="I699" i="14" s="1"/>
  <c r="CB699" i="14" s="1"/>
  <c r="N655" i="1"/>
  <c r="J699" i="14" s="1"/>
  <c r="CC699" i="14" s="1"/>
  <c r="O655" i="1"/>
  <c r="K699" i="14" s="1"/>
  <c r="CD699" i="14" s="1"/>
  <c r="P655" i="1"/>
  <c r="L699" i="14" s="1"/>
  <c r="CE699" i="14" s="1"/>
  <c r="Q655" i="1"/>
  <c r="M699" i="14" s="1"/>
  <c r="CF699" i="14" s="1"/>
  <c r="R655" i="1"/>
  <c r="N699" i="14" s="1"/>
  <c r="CG699" i="14" s="1"/>
  <c r="S655" i="1"/>
  <c r="O699" i="14" s="1"/>
  <c r="CH699" i="14" s="1"/>
  <c r="T655" i="1"/>
  <c r="P699" i="14" s="1"/>
  <c r="CI699" i="14" s="1"/>
  <c r="B656" i="1"/>
  <c r="C656" i="1"/>
  <c r="A700" i="14" s="1"/>
  <c r="D656" i="1"/>
  <c r="D700" i="14" s="1"/>
  <c r="T700" i="14" s="1"/>
  <c r="F656" i="1"/>
  <c r="G656" i="1"/>
  <c r="I656" i="1"/>
  <c r="E700" i="14" s="1"/>
  <c r="BX700" i="14" s="1"/>
  <c r="J656" i="1"/>
  <c r="F700" i="14" s="1"/>
  <c r="BY700" i="14" s="1"/>
  <c r="K656" i="1"/>
  <c r="G700" i="14" s="1"/>
  <c r="BZ700" i="14" s="1"/>
  <c r="L656" i="1"/>
  <c r="H700" i="14" s="1"/>
  <c r="CA700" i="14" s="1"/>
  <c r="M656" i="1"/>
  <c r="I700" i="14" s="1"/>
  <c r="CB700" i="14" s="1"/>
  <c r="N656" i="1"/>
  <c r="J700" i="14" s="1"/>
  <c r="CC700" i="14" s="1"/>
  <c r="O656" i="1"/>
  <c r="K700" i="14" s="1"/>
  <c r="CD700" i="14" s="1"/>
  <c r="P656" i="1"/>
  <c r="L700" i="14" s="1"/>
  <c r="CE700" i="14" s="1"/>
  <c r="Q656" i="1"/>
  <c r="M700" i="14" s="1"/>
  <c r="CF700" i="14" s="1"/>
  <c r="R656" i="1"/>
  <c r="N700" i="14" s="1"/>
  <c r="CG700" i="14" s="1"/>
  <c r="S656" i="1"/>
  <c r="O700" i="14" s="1"/>
  <c r="CH700" i="14" s="1"/>
  <c r="T656" i="1"/>
  <c r="P700" i="14" s="1"/>
  <c r="CI700" i="14" s="1"/>
  <c r="B657" i="1"/>
  <c r="C657" i="1"/>
  <c r="A701" i="14" s="1"/>
  <c r="D657" i="1"/>
  <c r="D701" i="14" s="1"/>
  <c r="T701" i="14" s="1"/>
  <c r="F657" i="1"/>
  <c r="G657" i="1"/>
  <c r="I657" i="1"/>
  <c r="E701" i="14" s="1"/>
  <c r="BX701" i="14" s="1"/>
  <c r="J657" i="1"/>
  <c r="F701" i="14" s="1"/>
  <c r="BY701" i="14" s="1"/>
  <c r="K657" i="1"/>
  <c r="G701" i="14" s="1"/>
  <c r="BZ701" i="14" s="1"/>
  <c r="L657" i="1"/>
  <c r="H701" i="14" s="1"/>
  <c r="CA701" i="14" s="1"/>
  <c r="M657" i="1"/>
  <c r="I701" i="14" s="1"/>
  <c r="CB701" i="14" s="1"/>
  <c r="N657" i="1"/>
  <c r="J701" i="14" s="1"/>
  <c r="CC701" i="14" s="1"/>
  <c r="O657" i="1"/>
  <c r="K701" i="14" s="1"/>
  <c r="CD701" i="14" s="1"/>
  <c r="P657" i="1"/>
  <c r="L701" i="14" s="1"/>
  <c r="CE701" i="14" s="1"/>
  <c r="Q657" i="1"/>
  <c r="M701" i="14" s="1"/>
  <c r="CF701" i="14" s="1"/>
  <c r="R657" i="1"/>
  <c r="N701" i="14" s="1"/>
  <c r="CG701" i="14" s="1"/>
  <c r="S657" i="1"/>
  <c r="O701" i="14" s="1"/>
  <c r="CH701" i="14" s="1"/>
  <c r="T657" i="1"/>
  <c r="P701" i="14" s="1"/>
  <c r="CI701" i="14" s="1"/>
  <c r="B658" i="1"/>
  <c r="C658" i="1"/>
  <c r="A702" i="14" s="1"/>
  <c r="D658" i="1"/>
  <c r="D702" i="14" s="1"/>
  <c r="T702" i="14" s="1"/>
  <c r="F658" i="1"/>
  <c r="G658" i="1"/>
  <c r="I658" i="1"/>
  <c r="E702" i="14" s="1"/>
  <c r="BX702" i="14" s="1"/>
  <c r="J658" i="1"/>
  <c r="F702" i="14" s="1"/>
  <c r="BY702" i="14" s="1"/>
  <c r="K658" i="1"/>
  <c r="G702" i="14" s="1"/>
  <c r="BZ702" i="14" s="1"/>
  <c r="L658" i="1"/>
  <c r="H702" i="14" s="1"/>
  <c r="CA702" i="14" s="1"/>
  <c r="M658" i="1"/>
  <c r="I702" i="14" s="1"/>
  <c r="CB702" i="14" s="1"/>
  <c r="N658" i="1"/>
  <c r="J702" i="14" s="1"/>
  <c r="CC702" i="14" s="1"/>
  <c r="O658" i="1"/>
  <c r="K702" i="14" s="1"/>
  <c r="CD702" i="14" s="1"/>
  <c r="P658" i="1"/>
  <c r="L702" i="14" s="1"/>
  <c r="CE702" i="14" s="1"/>
  <c r="Q658" i="1"/>
  <c r="M702" i="14" s="1"/>
  <c r="CF702" i="14" s="1"/>
  <c r="R658" i="1"/>
  <c r="N702" i="14" s="1"/>
  <c r="CG702" i="14" s="1"/>
  <c r="S658" i="1"/>
  <c r="O702" i="14" s="1"/>
  <c r="CH702" i="14" s="1"/>
  <c r="T658" i="1"/>
  <c r="P702" i="14" s="1"/>
  <c r="CI702" i="14" s="1"/>
  <c r="B659" i="1"/>
  <c r="C659" i="1"/>
  <c r="A703" i="14" s="1"/>
  <c r="D659" i="1"/>
  <c r="D703" i="14" s="1"/>
  <c r="T703" i="14" s="1"/>
  <c r="F659" i="1"/>
  <c r="G659" i="1"/>
  <c r="I659" i="1"/>
  <c r="E703" i="14" s="1"/>
  <c r="BX703" i="14" s="1"/>
  <c r="J659" i="1"/>
  <c r="F703" i="14" s="1"/>
  <c r="BY703" i="14" s="1"/>
  <c r="K659" i="1"/>
  <c r="G703" i="14" s="1"/>
  <c r="BZ703" i="14" s="1"/>
  <c r="L659" i="1"/>
  <c r="H703" i="14" s="1"/>
  <c r="CA703" i="14" s="1"/>
  <c r="M659" i="1"/>
  <c r="I703" i="14" s="1"/>
  <c r="CB703" i="14" s="1"/>
  <c r="N659" i="1"/>
  <c r="J703" i="14" s="1"/>
  <c r="CC703" i="14" s="1"/>
  <c r="O659" i="1"/>
  <c r="K703" i="14" s="1"/>
  <c r="CD703" i="14" s="1"/>
  <c r="P659" i="1"/>
  <c r="L703" i="14" s="1"/>
  <c r="CE703" i="14" s="1"/>
  <c r="Q659" i="1"/>
  <c r="M703" i="14" s="1"/>
  <c r="CF703" i="14" s="1"/>
  <c r="R659" i="1"/>
  <c r="N703" i="14" s="1"/>
  <c r="CG703" i="14" s="1"/>
  <c r="S659" i="1"/>
  <c r="O703" i="14" s="1"/>
  <c r="CH703" i="14" s="1"/>
  <c r="T659" i="1"/>
  <c r="P703" i="14" s="1"/>
  <c r="CI703" i="14" s="1"/>
  <c r="B660" i="1"/>
  <c r="C660" i="1"/>
  <c r="A704" i="14" s="1"/>
  <c r="D660" i="1"/>
  <c r="D704" i="14" s="1"/>
  <c r="T704" i="14" s="1"/>
  <c r="F660" i="1"/>
  <c r="G660" i="1"/>
  <c r="I660" i="1"/>
  <c r="E704" i="14" s="1"/>
  <c r="BX704" i="14" s="1"/>
  <c r="J660" i="1"/>
  <c r="F704" i="14" s="1"/>
  <c r="BY704" i="14" s="1"/>
  <c r="K660" i="1"/>
  <c r="G704" i="14" s="1"/>
  <c r="BZ704" i="14" s="1"/>
  <c r="L660" i="1"/>
  <c r="H704" i="14" s="1"/>
  <c r="CA704" i="14" s="1"/>
  <c r="M660" i="1"/>
  <c r="I704" i="14" s="1"/>
  <c r="CB704" i="14" s="1"/>
  <c r="N660" i="1"/>
  <c r="J704" i="14" s="1"/>
  <c r="CC704" i="14" s="1"/>
  <c r="O660" i="1"/>
  <c r="K704" i="14" s="1"/>
  <c r="CD704" i="14" s="1"/>
  <c r="P660" i="1"/>
  <c r="L704" i="14" s="1"/>
  <c r="CE704" i="14" s="1"/>
  <c r="Q660" i="1"/>
  <c r="M704" i="14" s="1"/>
  <c r="CF704" i="14" s="1"/>
  <c r="R660" i="1"/>
  <c r="N704" i="14" s="1"/>
  <c r="CG704" i="14" s="1"/>
  <c r="S660" i="1"/>
  <c r="O704" i="14" s="1"/>
  <c r="CH704" i="14" s="1"/>
  <c r="T660" i="1"/>
  <c r="P704" i="14" s="1"/>
  <c r="CI704" i="14" s="1"/>
  <c r="B661" i="1"/>
  <c r="C661" i="1"/>
  <c r="A705" i="14" s="1"/>
  <c r="D661" i="1"/>
  <c r="D705" i="14" s="1"/>
  <c r="T705" i="14" s="1"/>
  <c r="F661" i="1"/>
  <c r="G661" i="1"/>
  <c r="I661" i="1"/>
  <c r="E705" i="14" s="1"/>
  <c r="BX705" i="14" s="1"/>
  <c r="J661" i="1"/>
  <c r="F705" i="14" s="1"/>
  <c r="BY705" i="14" s="1"/>
  <c r="K661" i="1"/>
  <c r="G705" i="14" s="1"/>
  <c r="BZ705" i="14" s="1"/>
  <c r="L661" i="1"/>
  <c r="H705" i="14" s="1"/>
  <c r="CA705" i="14" s="1"/>
  <c r="M661" i="1"/>
  <c r="I705" i="14" s="1"/>
  <c r="CB705" i="14" s="1"/>
  <c r="N661" i="1"/>
  <c r="J705" i="14" s="1"/>
  <c r="CC705" i="14" s="1"/>
  <c r="O661" i="1"/>
  <c r="K705" i="14" s="1"/>
  <c r="CD705" i="14" s="1"/>
  <c r="P661" i="1"/>
  <c r="L705" i="14" s="1"/>
  <c r="CE705" i="14" s="1"/>
  <c r="Q661" i="1"/>
  <c r="M705" i="14" s="1"/>
  <c r="CF705" i="14" s="1"/>
  <c r="R661" i="1"/>
  <c r="N705" i="14" s="1"/>
  <c r="CG705" i="14" s="1"/>
  <c r="S661" i="1"/>
  <c r="O705" i="14" s="1"/>
  <c r="CH705" i="14" s="1"/>
  <c r="T661" i="1"/>
  <c r="P705" i="14" s="1"/>
  <c r="CI705" i="14" s="1"/>
  <c r="B662" i="1"/>
  <c r="C662" i="1"/>
  <c r="A706" i="14" s="1"/>
  <c r="D662" i="1"/>
  <c r="D706" i="14" s="1"/>
  <c r="T706" i="14" s="1"/>
  <c r="F662" i="1"/>
  <c r="G662" i="1"/>
  <c r="AV662" i="1" s="1"/>
  <c r="I662" i="1"/>
  <c r="E706" i="14" s="1"/>
  <c r="BX706" i="14" s="1"/>
  <c r="J662" i="1"/>
  <c r="F706" i="14" s="1"/>
  <c r="BY706" i="14" s="1"/>
  <c r="K662" i="1"/>
  <c r="G706" i="14" s="1"/>
  <c r="BZ706" i="14" s="1"/>
  <c r="L662" i="1"/>
  <c r="H706" i="14" s="1"/>
  <c r="CA706" i="14" s="1"/>
  <c r="M662" i="1"/>
  <c r="I706" i="14" s="1"/>
  <c r="CB706" i="14" s="1"/>
  <c r="N662" i="1"/>
  <c r="J706" i="14" s="1"/>
  <c r="CC706" i="14" s="1"/>
  <c r="O662" i="1"/>
  <c r="K706" i="14" s="1"/>
  <c r="CD706" i="14" s="1"/>
  <c r="P662" i="1"/>
  <c r="L706" i="14" s="1"/>
  <c r="CE706" i="14" s="1"/>
  <c r="Q662" i="1"/>
  <c r="M706" i="14" s="1"/>
  <c r="CF706" i="14" s="1"/>
  <c r="R662" i="1"/>
  <c r="N706" i="14" s="1"/>
  <c r="CG706" i="14" s="1"/>
  <c r="S662" i="1"/>
  <c r="O706" i="14" s="1"/>
  <c r="CH706" i="14" s="1"/>
  <c r="T662" i="1"/>
  <c r="P706" i="14" s="1"/>
  <c r="CI706" i="14" s="1"/>
  <c r="B663" i="1"/>
  <c r="C663" i="1"/>
  <c r="A707" i="14" s="1"/>
  <c r="D663" i="1"/>
  <c r="D707" i="14" s="1"/>
  <c r="T707" i="14" s="1"/>
  <c r="F663" i="1"/>
  <c r="G663" i="1"/>
  <c r="I663" i="1"/>
  <c r="E707" i="14" s="1"/>
  <c r="BX707" i="14" s="1"/>
  <c r="J663" i="1"/>
  <c r="F707" i="14" s="1"/>
  <c r="BY707" i="14" s="1"/>
  <c r="K663" i="1"/>
  <c r="G707" i="14" s="1"/>
  <c r="BZ707" i="14" s="1"/>
  <c r="L663" i="1"/>
  <c r="H707" i="14" s="1"/>
  <c r="CA707" i="14" s="1"/>
  <c r="M663" i="1"/>
  <c r="I707" i="14" s="1"/>
  <c r="CB707" i="14" s="1"/>
  <c r="N663" i="1"/>
  <c r="J707" i="14" s="1"/>
  <c r="CC707" i="14" s="1"/>
  <c r="O663" i="1"/>
  <c r="K707" i="14" s="1"/>
  <c r="CD707" i="14" s="1"/>
  <c r="P663" i="1"/>
  <c r="L707" i="14" s="1"/>
  <c r="CE707" i="14" s="1"/>
  <c r="Q663" i="1"/>
  <c r="M707" i="14" s="1"/>
  <c r="CF707" i="14" s="1"/>
  <c r="R663" i="1"/>
  <c r="N707" i="14" s="1"/>
  <c r="CG707" i="14" s="1"/>
  <c r="S663" i="1"/>
  <c r="O707" i="14" s="1"/>
  <c r="CH707" i="14" s="1"/>
  <c r="T663" i="1"/>
  <c r="P707" i="14" s="1"/>
  <c r="CI707" i="14" s="1"/>
  <c r="B664" i="1"/>
  <c r="C664" i="1"/>
  <c r="A708" i="14" s="1"/>
  <c r="D664" i="1"/>
  <c r="D708" i="14" s="1"/>
  <c r="T708" i="14" s="1"/>
  <c r="F664" i="1"/>
  <c r="G664" i="1"/>
  <c r="I664" i="1"/>
  <c r="E708" i="14" s="1"/>
  <c r="BX708" i="14" s="1"/>
  <c r="J664" i="1"/>
  <c r="F708" i="14" s="1"/>
  <c r="BY708" i="14" s="1"/>
  <c r="K664" i="1"/>
  <c r="G708" i="14" s="1"/>
  <c r="BZ708" i="14" s="1"/>
  <c r="L664" i="1"/>
  <c r="H708" i="14" s="1"/>
  <c r="CA708" i="14" s="1"/>
  <c r="M664" i="1"/>
  <c r="I708" i="14" s="1"/>
  <c r="CB708" i="14" s="1"/>
  <c r="N664" i="1"/>
  <c r="J708" i="14" s="1"/>
  <c r="CC708" i="14" s="1"/>
  <c r="O664" i="1"/>
  <c r="K708" i="14" s="1"/>
  <c r="CD708" i="14" s="1"/>
  <c r="P664" i="1"/>
  <c r="L708" i="14" s="1"/>
  <c r="CE708" i="14" s="1"/>
  <c r="Q664" i="1"/>
  <c r="M708" i="14" s="1"/>
  <c r="CF708" i="14" s="1"/>
  <c r="R664" i="1"/>
  <c r="N708" i="14" s="1"/>
  <c r="CG708" i="14" s="1"/>
  <c r="S664" i="1"/>
  <c r="O708" i="14" s="1"/>
  <c r="CH708" i="14" s="1"/>
  <c r="T664" i="1"/>
  <c r="P708" i="14" s="1"/>
  <c r="CI708" i="14" s="1"/>
  <c r="B665" i="1"/>
  <c r="C665" i="1"/>
  <c r="A709" i="14" s="1"/>
  <c r="D665" i="1"/>
  <c r="D709" i="14" s="1"/>
  <c r="T709" i="14" s="1"/>
  <c r="F665" i="1"/>
  <c r="G665" i="1"/>
  <c r="I665" i="1"/>
  <c r="E709" i="14" s="1"/>
  <c r="BX709" i="14" s="1"/>
  <c r="J665" i="1"/>
  <c r="F709" i="14" s="1"/>
  <c r="BY709" i="14" s="1"/>
  <c r="K665" i="1"/>
  <c r="G709" i="14" s="1"/>
  <c r="BZ709" i="14" s="1"/>
  <c r="L665" i="1"/>
  <c r="H709" i="14" s="1"/>
  <c r="CA709" i="14" s="1"/>
  <c r="M665" i="1"/>
  <c r="I709" i="14" s="1"/>
  <c r="CB709" i="14" s="1"/>
  <c r="N665" i="1"/>
  <c r="J709" i="14" s="1"/>
  <c r="CC709" i="14" s="1"/>
  <c r="O665" i="1"/>
  <c r="K709" i="14" s="1"/>
  <c r="CD709" i="14" s="1"/>
  <c r="P665" i="1"/>
  <c r="L709" i="14" s="1"/>
  <c r="CE709" i="14" s="1"/>
  <c r="Q665" i="1"/>
  <c r="M709" i="14" s="1"/>
  <c r="CF709" i="14" s="1"/>
  <c r="R665" i="1"/>
  <c r="N709" i="14" s="1"/>
  <c r="CG709" i="14" s="1"/>
  <c r="S665" i="1"/>
  <c r="O709" i="14" s="1"/>
  <c r="CH709" i="14" s="1"/>
  <c r="T665" i="1"/>
  <c r="P709" i="14" s="1"/>
  <c r="CI709" i="14" s="1"/>
  <c r="B666" i="1"/>
  <c r="C666" i="1"/>
  <c r="A710" i="14" s="1"/>
  <c r="D666" i="1"/>
  <c r="D710" i="14" s="1"/>
  <c r="T710" i="14" s="1"/>
  <c r="F666" i="1"/>
  <c r="G666" i="1"/>
  <c r="I666" i="1"/>
  <c r="E710" i="14" s="1"/>
  <c r="BX710" i="14" s="1"/>
  <c r="J666" i="1"/>
  <c r="F710" i="14" s="1"/>
  <c r="BY710" i="14" s="1"/>
  <c r="K666" i="1"/>
  <c r="G710" i="14" s="1"/>
  <c r="BZ710" i="14" s="1"/>
  <c r="L666" i="1"/>
  <c r="H710" i="14" s="1"/>
  <c r="CA710" i="14" s="1"/>
  <c r="M666" i="1"/>
  <c r="I710" i="14" s="1"/>
  <c r="CB710" i="14" s="1"/>
  <c r="N666" i="1"/>
  <c r="J710" i="14" s="1"/>
  <c r="CC710" i="14" s="1"/>
  <c r="O666" i="1"/>
  <c r="K710" i="14" s="1"/>
  <c r="CD710" i="14" s="1"/>
  <c r="P666" i="1"/>
  <c r="L710" i="14" s="1"/>
  <c r="CE710" i="14" s="1"/>
  <c r="Q666" i="1"/>
  <c r="M710" i="14" s="1"/>
  <c r="CF710" i="14" s="1"/>
  <c r="R666" i="1"/>
  <c r="N710" i="14" s="1"/>
  <c r="CG710" i="14" s="1"/>
  <c r="S666" i="1"/>
  <c r="O710" i="14" s="1"/>
  <c r="CH710" i="14" s="1"/>
  <c r="T666" i="1"/>
  <c r="P710" i="14" s="1"/>
  <c r="CI710" i="14" s="1"/>
  <c r="B667" i="1"/>
  <c r="C667" i="1"/>
  <c r="A711" i="14" s="1"/>
  <c r="D667" i="1"/>
  <c r="D711" i="14" s="1"/>
  <c r="T711" i="14" s="1"/>
  <c r="F667" i="1"/>
  <c r="G667" i="1"/>
  <c r="I667" i="1"/>
  <c r="E711" i="14" s="1"/>
  <c r="BX711" i="14" s="1"/>
  <c r="J667" i="1"/>
  <c r="F711" i="14" s="1"/>
  <c r="BY711" i="14" s="1"/>
  <c r="K667" i="1"/>
  <c r="G711" i="14" s="1"/>
  <c r="BZ711" i="14" s="1"/>
  <c r="L667" i="1"/>
  <c r="H711" i="14" s="1"/>
  <c r="CA711" i="14" s="1"/>
  <c r="M667" i="1"/>
  <c r="I711" i="14" s="1"/>
  <c r="CB711" i="14" s="1"/>
  <c r="N667" i="1"/>
  <c r="J711" i="14" s="1"/>
  <c r="CC711" i="14" s="1"/>
  <c r="O667" i="1"/>
  <c r="K711" i="14" s="1"/>
  <c r="CD711" i="14" s="1"/>
  <c r="P667" i="1"/>
  <c r="L711" i="14" s="1"/>
  <c r="CE711" i="14" s="1"/>
  <c r="Q667" i="1"/>
  <c r="M711" i="14" s="1"/>
  <c r="CF711" i="14" s="1"/>
  <c r="R667" i="1"/>
  <c r="N711" i="14" s="1"/>
  <c r="CG711" i="14" s="1"/>
  <c r="S667" i="1"/>
  <c r="O711" i="14" s="1"/>
  <c r="CH711" i="14" s="1"/>
  <c r="T667" i="1"/>
  <c r="P711" i="14" s="1"/>
  <c r="CI711" i="14" s="1"/>
  <c r="B668" i="1"/>
  <c r="C668" i="1"/>
  <c r="A712" i="14" s="1"/>
  <c r="D668" i="1"/>
  <c r="D712" i="14" s="1"/>
  <c r="T712" i="14" s="1"/>
  <c r="F668" i="1"/>
  <c r="G668" i="1"/>
  <c r="I668" i="1"/>
  <c r="E712" i="14" s="1"/>
  <c r="BX712" i="14" s="1"/>
  <c r="J668" i="1"/>
  <c r="F712" i="14" s="1"/>
  <c r="BY712" i="14" s="1"/>
  <c r="K668" i="1"/>
  <c r="G712" i="14" s="1"/>
  <c r="BZ712" i="14" s="1"/>
  <c r="L668" i="1"/>
  <c r="H712" i="14" s="1"/>
  <c r="CA712" i="14" s="1"/>
  <c r="M668" i="1"/>
  <c r="I712" i="14" s="1"/>
  <c r="CB712" i="14" s="1"/>
  <c r="N668" i="1"/>
  <c r="J712" i="14" s="1"/>
  <c r="CC712" i="14" s="1"/>
  <c r="O668" i="1"/>
  <c r="K712" i="14" s="1"/>
  <c r="CD712" i="14" s="1"/>
  <c r="P668" i="1"/>
  <c r="L712" i="14" s="1"/>
  <c r="CE712" i="14" s="1"/>
  <c r="Q668" i="1"/>
  <c r="M712" i="14" s="1"/>
  <c r="CF712" i="14" s="1"/>
  <c r="R668" i="1"/>
  <c r="N712" i="14" s="1"/>
  <c r="CG712" i="14" s="1"/>
  <c r="S668" i="1"/>
  <c r="O712" i="14" s="1"/>
  <c r="CH712" i="14" s="1"/>
  <c r="T668" i="1"/>
  <c r="P712" i="14" s="1"/>
  <c r="CI712" i="14" s="1"/>
  <c r="B669" i="1"/>
  <c r="C669" i="1"/>
  <c r="A713" i="14" s="1"/>
  <c r="D669" i="1"/>
  <c r="D713" i="14" s="1"/>
  <c r="T713" i="14" s="1"/>
  <c r="F669" i="1"/>
  <c r="G669" i="1"/>
  <c r="I669" i="1"/>
  <c r="E713" i="14" s="1"/>
  <c r="BX713" i="14" s="1"/>
  <c r="J669" i="1"/>
  <c r="F713" i="14" s="1"/>
  <c r="BY713" i="14" s="1"/>
  <c r="K669" i="1"/>
  <c r="G713" i="14" s="1"/>
  <c r="BZ713" i="14" s="1"/>
  <c r="L669" i="1"/>
  <c r="H713" i="14" s="1"/>
  <c r="CA713" i="14" s="1"/>
  <c r="M669" i="1"/>
  <c r="I713" i="14" s="1"/>
  <c r="CB713" i="14" s="1"/>
  <c r="N669" i="1"/>
  <c r="J713" i="14" s="1"/>
  <c r="CC713" i="14" s="1"/>
  <c r="O669" i="1"/>
  <c r="K713" i="14" s="1"/>
  <c r="CD713" i="14" s="1"/>
  <c r="P669" i="1"/>
  <c r="L713" i="14" s="1"/>
  <c r="CE713" i="14" s="1"/>
  <c r="Q669" i="1"/>
  <c r="M713" i="14" s="1"/>
  <c r="CF713" i="14" s="1"/>
  <c r="R669" i="1"/>
  <c r="N713" i="14" s="1"/>
  <c r="CG713" i="14" s="1"/>
  <c r="S669" i="1"/>
  <c r="O713" i="14" s="1"/>
  <c r="CH713" i="14" s="1"/>
  <c r="T669" i="1"/>
  <c r="P713" i="14" s="1"/>
  <c r="CI713" i="14" s="1"/>
  <c r="B670" i="1"/>
  <c r="C670" i="1"/>
  <c r="A714" i="14" s="1"/>
  <c r="D670" i="1"/>
  <c r="D714" i="14" s="1"/>
  <c r="T714" i="14" s="1"/>
  <c r="F670" i="1"/>
  <c r="G670" i="1"/>
  <c r="I670" i="1"/>
  <c r="E714" i="14" s="1"/>
  <c r="BX714" i="14" s="1"/>
  <c r="J670" i="1"/>
  <c r="F714" i="14" s="1"/>
  <c r="BY714" i="14" s="1"/>
  <c r="K670" i="1"/>
  <c r="G714" i="14" s="1"/>
  <c r="BZ714" i="14" s="1"/>
  <c r="L670" i="1"/>
  <c r="H714" i="14" s="1"/>
  <c r="CA714" i="14" s="1"/>
  <c r="M670" i="1"/>
  <c r="I714" i="14" s="1"/>
  <c r="CB714" i="14" s="1"/>
  <c r="N670" i="1"/>
  <c r="J714" i="14" s="1"/>
  <c r="CC714" i="14" s="1"/>
  <c r="O670" i="1"/>
  <c r="K714" i="14" s="1"/>
  <c r="CD714" i="14" s="1"/>
  <c r="P670" i="1"/>
  <c r="L714" i="14" s="1"/>
  <c r="CE714" i="14" s="1"/>
  <c r="Q670" i="1"/>
  <c r="M714" i="14" s="1"/>
  <c r="CF714" i="14" s="1"/>
  <c r="R670" i="1"/>
  <c r="N714" i="14" s="1"/>
  <c r="CG714" i="14" s="1"/>
  <c r="S670" i="1"/>
  <c r="O714" i="14" s="1"/>
  <c r="CH714" i="14" s="1"/>
  <c r="T670" i="1"/>
  <c r="P714" i="14" s="1"/>
  <c r="CI714" i="14" s="1"/>
  <c r="B671" i="1"/>
  <c r="C671" i="1"/>
  <c r="A715" i="14" s="1"/>
  <c r="D671" i="1"/>
  <c r="D715" i="14" s="1"/>
  <c r="T715" i="14" s="1"/>
  <c r="F671" i="1"/>
  <c r="G671" i="1"/>
  <c r="I671" i="1"/>
  <c r="E715" i="14" s="1"/>
  <c r="BX715" i="14" s="1"/>
  <c r="J671" i="1"/>
  <c r="F715" i="14" s="1"/>
  <c r="BY715" i="14" s="1"/>
  <c r="K671" i="1"/>
  <c r="G715" i="14" s="1"/>
  <c r="BZ715" i="14" s="1"/>
  <c r="L671" i="1"/>
  <c r="H715" i="14" s="1"/>
  <c r="CA715" i="14" s="1"/>
  <c r="M671" i="1"/>
  <c r="I715" i="14" s="1"/>
  <c r="CB715" i="14" s="1"/>
  <c r="N671" i="1"/>
  <c r="J715" i="14" s="1"/>
  <c r="CC715" i="14" s="1"/>
  <c r="O671" i="1"/>
  <c r="K715" i="14" s="1"/>
  <c r="CD715" i="14" s="1"/>
  <c r="P671" i="1"/>
  <c r="L715" i="14" s="1"/>
  <c r="CE715" i="14" s="1"/>
  <c r="Q671" i="1"/>
  <c r="M715" i="14" s="1"/>
  <c r="CF715" i="14" s="1"/>
  <c r="R671" i="1"/>
  <c r="N715" i="14" s="1"/>
  <c r="CG715" i="14" s="1"/>
  <c r="S671" i="1"/>
  <c r="O715" i="14" s="1"/>
  <c r="CH715" i="14" s="1"/>
  <c r="T671" i="1"/>
  <c r="P715" i="14" s="1"/>
  <c r="CI715" i="14" s="1"/>
  <c r="B672" i="1"/>
  <c r="C672" i="1"/>
  <c r="A716" i="14" s="1"/>
  <c r="D672" i="1"/>
  <c r="D716" i="14" s="1"/>
  <c r="T716" i="14" s="1"/>
  <c r="F672" i="1"/>
  <c r="G672" i="1"/>
  <c r="AV672" i="1" s="1"/>
  <c r="I672" i="1"/>
  <c r="E716" i="14" s="1"/>
  <c r="BX716" i="14" s="1"/>
  <c r="J672" i="1"/>
  <c r="F716" i="14" s="1"/>
  <c r="BY716" i="14" s="1"/>
  <c r="K672" i="1"/>
  <c r="G716" i="14" s="1"/>
  <c r="BZ716" i="14" s="1"/>
  <c r="L672" i="1"/>
  <c r="H716" i="14" s="1"/>
  <c r="CA716" i="14" s="1"/>
  <c r="M672" i="1"/>
  <c r="I716" i="14" s="1"/>
  <c r="CB716" i="14" s="1"/>
  <c r="N672" i="1"/>
  <c r="J716" i="14" s="1"/>
  <c r="CC716" i="14" s="1"/>
  <c r="O672" i="1"/>
  <c r="K716" i="14" s="1"/>
  <c r="CD716" i="14" s="1"/>
  <c r="P672" i="1"/>
  <c r="L716" i="14" s="1"/>
  <c r="CE716" i="14" s="1"/>
  <c r="Q672" i="1"/>
  <c r="M716" i="14" s="1"/>
  <c r="CF716" i="14" s="1"/>
  <c r="R672" i="1"/>
  <c r="N716" i="14" s="1"/>
  <c r="CG716" i="14" s="1"/>
  <c r="S672" i="1"/>
  <c r="O716" i="14" s="1"/>
  <c r="CH716" i="14" s="1"/>
  <c r="T672" i="1"/>
  <c r="P716" i="14" s="1"/>
  <c r="CI716" i="14" s="1"/>
  <c r="B673" i="1"/>
  <c r="C673" i="1"/>
  <c r="A717" i="14" s="1"/>
  <c r="D673" i="1"/>
  <c r="D717" i="14" s="1"/>
  <c r="T717" i="14" s="1"/>
  <c r="F673" i="1"/>
  <c r="G673" i="1"/>
  <c r="I673" i="1"/>
  <c r="E717" i="14" s="1"/>
  <c r="BX717" i="14" s="1"/>
  <c r="J673" i="1"/>
  <c r="F717" i="14" s="1"/>
  <c r="BY717" i="14" s="1"/>
  <c r="K673" i="1"/>
  <c r="G717" i="14" s="1"/>
  <c r="BZ717" i="14" s="1"/>
  <c r="L673" i="1"/>
  <c r="H717" i="14" s="1"/>
  <c r="CA717" i="14" s="1"/>
  <c r="M673" i="1"/>
  <c r="I717" i="14" s="1"/>
  <c r="CB717" i="14" s="1"/>
  <c r="N673" i="1"/>
  <c r="J717" i="14" s="1"/>
  <c r="CC717" i="14" s="1"/>
  <c r="O673" i="1"/>
  <c r="K717" i="14" s="1"/>
  <c r="CD717" i="14" s="1"/>
  <c r="P673" i="1"/>
  <c r="L717" i="14" s="1"/>
  <c r="CE717" i="14" s="1"/>
  <c r="Q673" i="1"/>
  <c r="M717" i="14" s="1"/>
  <c r="CF717" i="14" s="1"/>
  <c r="R673" i="1"/>
  <c r="N717" i="14" s="1"/>
  <c r="CG717" i="14" s="1"/>
  <c r="S673" i="1"/>
  <c r="O717" i="14" s="1"/>
  <c r="CH717" i="14" s="1"/>
  <c r="T673" i="1"/>
  <c r="P717" i="14" s="1"/>
  <c r="CI717" i="14" s="1"/>
  <c r="B674" i="1"/>
  <c r="C674" i="1"/>
  <c r="A718" i="14" s="1"/>
  <c r="D674" i="1"/>
  <c r="D718" i="14" s="1"/>
  <c r="T718" i="14" s="1"/>
  <c r="F674" i="1"/>
  <c r="G674" i="1"/>
  <c r="I674" i="1"/>
  <c r="E718" i="14" s="1"/>
  <c r="BX718" i="14" s="1"/>
  <c r="J674" i="1"/>
  <c r="F718" i="14" s="1"/>
  <c r="BY718" i="14" s="1"/>
  <c r="K674" i="1"/>
  <c r="G718" i="14" s="1"/>
  <c r="BZ718" i="14" s="1"/>
  <c r="L674" i="1"/>
  <c r="H718" i="14" s="1"/>
  <c r="CA718" i="14" s="1"/>
  <c r="M674" i="1"/>
  <c r="I718" i="14" s="1"/>
  <c r="CB718" i="14" s="1"/>
  <c r="N674" i="1"/>
  <c r="J718" i="14" s="1"/>
  <c r="CC718" i="14" s="1"/>
  <c r="O674" i="1"/>
  <c r="K718" i="14" s="1"/>
  <c r="CD718" i="14" s="1"/>
  <c r="P674" i="1"/>
  <c r="L718" i="14" s="1"/>
  <c r="CE718" i="14" s="1"/>
  <c r="Q674" i="1"/>
  <c r="M718" i="14" s="1"/>
  <c r="CF718" i="14" s="1"/>
  <c r="R674" i="1"/>
  <c r="N718" i="14" s="1"/>
  <c r="CG718" i="14" s="1"/>
  <c r="S674" i="1"/>
  <c r="O718" i="14" s="1"/>
  <c r="CH718" i="14" s="1"/>
  <c r="T674" i="1"/>
  <c r="P718" i="14" s="1"/>
  <c r="CI718" i="14" s="1"/>
  <c r="B675" i="1"/>
  <c r="C675" i="1"/>
  <c r="A719" i="14" s="1"/>
  <c r="D675" i="1"/>
  <c r="D719" i="14" s="1"/>
  <c r="T719" i="14" s="1"/>
  <c r="F675" i="1"/>
  <c r="G675" i="1"/>
  <c r="I675" i="1"/>
  <c r="E719" i="14" s="1"/>
  <c r="BX719" i="14" s="1"/>
  <c r="J675" i="1"/>
  <c r="F719" i="14" s="1"/>
  <c r="BY719" i="14" s="1"/>
  <c r="K675" i="1"/>
  <c r="G719" i="14" s="1"/>
  <c r="BZ719" i="14" s="1"/>
  <c r="L675" i="1"/>
  <c r="H719" i="14" s="1"/>
  <c r="CA719" i="14" s="1"/>
  <c r="M675" i="1"/>
  <c r="I719" i="14" s="1"/>
  <c r="CB719" i="14" s="1"/>
  <c r="N675" i="1"/>
  <c r="J719" i="14" s="1"/>
  <c r="CC719" i="14" s="1"/>
  <c r="O675" i="1"/>
  <c r="K719" i="14" s="1"/>
  <c r="CD719" i="14" s="1"/>
  <c r="P675" i="1"/>
  <c r="L719" i="14" s="1"/>
  <c r="CE719" i="14" s="1"/>
  <c r="Q675" i="1"/>
  <c r="M719" i="14" s="1"/>
  <c r="CF719" i="14" s="1"/>
  <c r="R675" i="1"/>
  <c r="N719" i="14" s="1"/>
  <c r="CG719" i="14" s="1"/>
  <c r="S675" i="1"/>
  <c r="O719" i="14" s="1"/>
  <c r="CH719" i="14" s="1"/>
  <c r="T675" i="1"/>
  <c r="P719" i="14" s="1"/>
  <c r="CI719" i="14" s="1"/>
  <c r="B676" i="1"/>
  <c r="C676" i="1"/>
  <c r="A720" i="14" s="1"/>
  <c r="D676" i="1"/>
  <c r="D720" i="14" s="1"/>
  <c r="T720" i="14" s="1"/>
  <c r="F676" i="1"/>
  <c r="G676" i="1"/>
  <c r="I676" i="1"/>
  <c r="E720" i="14" s="1"/>
  <c r="BX720" i="14" s="1"/>
  <c r="J676" i="1"/>
  <c r="F720" i="14" s="1"/>
  <c r="BY720" i="14" s="1"/>
  <c r="K676" i="1"/>
  <c r="G720" i="14" s="1"/>
  <c r="BZ720" i="14" s="1"/>
  <c r="L676" i="1"/>
  <c r="H720" i="14" s="1"/>
  <c r="CA720" i="14" s="1"/>
  <c r="M676" i="1"/>
  <c r="I720" i="14" s="1"/>
  <c r="CB720" i="14" s="1"/>
  <c r="N676" i="1"/>
  <c r="J720" i="14" s="1"/>
  <c r="CC720" i="14" s="1"/>
  <c r="O676" i="1"/>
  <c r="K720" i="14" s="1"/>
  <c r="CD720" i="14" s="1"/>
  <c r="P676" i="1"/>
  <c r="L720" i="14" s="1"/>
  <c r="CE720" i="14" s="1"/>
  <c r="Q676" i="1"/>
  <c r="M720" i="14" s="1"/>
  <c r="CF720" i="14" s="1"/>
  <c r="R676" i="1"/>
  <c r="N720" i="14" s="1"/>
  <c r="CG720" i="14" s="1"/>
  <c r="S676" i="1"/>
  <c r="O720" i="14" s="1"/>
  <c r="CH720" i="14" s="1"/>
  <c r="T676" i="1"/>
  <c r="P720" i="14" s="1"/>
  <c r="CI720" i="14" s="1"/>
  <c r="B677" i="1"/>
  <c r="C677" i="1"/>
  <c r="A721" i="14" s="1"/>
  <c r="D677" i="1"/>
  <c r="D721" i="14" s="1"/>
  <c r="T721" i="14" s="1"/>
  <c r="F677" i="1"/>
  <c r="G677" i="1"/>
  <c r="I677" i="1"/>
  <c r="E721" i="14" s="1"/>
  <c r="BX721" i="14" s="1"/>
  <c r="J677" i="1"/>
  <c r="F721" i="14" s="1"/>
  <c r="BY721" i="14" s="1"/>
  <c r="K677" i="1"/>
  <c r="G721" i="14" s="1"/>
  <c r="BZ721" i="14" s="1"/>
  <c r="L677" i="1"/>
  <c r="H721" i="14" s="1"/>
  <c r="CA721" i="14" s="1"/>
  <c r="M677" i="1"/>
  <c r="I721" i="14" s="1"/>
  <c r="CB721" i="14" s="1"/>
  <c r="N677" i="1"/>
  <c r="J721" i="14" s="1"/>
  <c r="CC721" i="14" s="1"/>
  <c r="O677" i="1"/>
  <c r="K721" i="14" s="1"/>
  <c r="CD721" i="14" s="1"/>
  <c r="P677" i="1"/>
  <c r="L721" i="14" s="1"/>
  <c r="CE721" i="14" s="1"/>
  <c r="Q677" i="1"/>
  <c r="M721" i="14" s="1"/>
  <c r="CF721" i="14" s="1"/>
  <c r="R677" i="1"/>
  <c r="N721" i="14" s="1"/>
  <c r="CG721" i="14" s="1"/>
  <c r="S677" i="1"/>
  <c r="O721" i="14" s="1"/>
  <c r="CH721" i="14" s="1"/>
  <c r="T677" i="1"/>
  <c r="P721" i="14" s="1"/>
  <c r="CI721" i="14" s="1"/>
  <c r="B678" i="1"/>
  <c r="C678" i="1"/>
  <c r="A722" i="14" s="1"/>
  <c r="D678" i="1"/>
  <c r="D722" i="14" s="1"/>
  <c r="T722" i="14" s="1"/>
  <c r="F678" i="1"/>
  <c r="G678" i="1"/>
  <c r="I678" i="1"/>
  <c r="E722" i="14" s="1"/>
  <c r="BX722" i="14" s="1"/>
  <c r="J678" i="1"/>
  <c r="F722" i="14" s="1"/>
  <c r="BY722" i="14" s="1"/>
  <c r="K678" i="1"/>
  <c r="G722" i="14" s="1"/>
  <c r="BZ722" i="14" s="1"/>
  <c r="L678" i="1"/>
  <c r="H722" i="14" s="1"/>
  <c r="CA722" i="14" s="1"/>
  <c r="M678" i="1"/>
  <c r="I722" i="14" s="1"/>
  <c r="CB722" i="14" s="1"/>
  <c r="N678" i="1"/>
  <c r="J722" i="14" s="1"/>
  <c r="CC722" i="14" s="1"/>
  <c r="O678" i="1"/>
  <c r="K722" i="14" s="1"/>
  <c r="CD722" i="14" s="1"/>
  <c r="P678" i="1"/>
  <c r="L722" i="14" s="1"/>
  <c r="CE722" i="14" s="1"/>
  <c r="Q678" i="1"/>
  <c r="M722" i="14" s="1"/>
  <c r="CF722" i="14" s="1"/>
  <c r="R678" i="1"/>
  <c r="N722" i="14" s="1"/>
  <c r="CG722" i="14" s="1"/>
  <c r="S678" i="1"/>
  <c r="O722" i="14" s="1"/>
  <c r="CH722" i="14" s="1"/>
  <c r="T678" i="1"/>
  <c r="P722" i="14" s="1"/>
  <c r="CI722" i="14" s="1"/>
  <c r="B679" i="1"/>
  <c r="C679" i="1"/>
  <c r="A723" i="14" s="1"/>
  <c r="D679" i="1"/>
  <c r="D723" i="14" s="1"/>
  <c r="T723" i="14" s="1"/>
  <c r="F679" i="1"/>
  <c r="G679" i="1"/>
  <c r="I679" i="1"/>
  <c r="E723" i="14" s="1"/>
  <c r="BX723" i="14" s="1"/>
  <c r="J679" i="1"/>
  <c r="F723" i="14" s="1"/>
  <c r="BY723" i="14" s="1"/>
  <c r="K679" i="1"/>
  <c r="G723" i="14" s="1"/>
  <c r="BZ723" i="14" s="1"/>
  <c r="L679" i="1"/>
  <c r="H723" i="14" s="1"/>
  <c r="CA723" i="14" s="1"/>
  <c r="M679" i="1"/>
  <c r="I723" i="14" s="1"/>
  <c r="CB723" i="14" s="1"/>
  <c r="N679" i="1"/>
  <c r="J723" i="14" s="1"/>
  <c r="CC723" i="14" s="1"/>
  <c r="O679" i="1"/>
  <c r="K723" i="14" s="1"/>
  <c r="CD723" i="14" s="1"/>
  <c r="P679" i="1"/>
  <c r="L723" i="14" s="1"/>
  <c r="CE723" i="14" s="1"/>
  <c r="Q679" i="1"/>
  <c r="M723" i="14" s="1"/>
  <c r="CF723" i="14" s="1"/>
  <c r="R679" i="1"/>
  <c r="N723" i="14" s="1"/>
  <c r="CG723" i="14" s="1"/>
  <c r="S679" i="1"/>
  <c r="O723" i="14" s="1"/>
  <c r="CH723" i="14" s="1"/>
  <c r="T679" i="1"/>
  <c r="P723" i="14" s="1"/>
  <c r="CI723" i="14" s="1"/>
  <c r="B680" i="1"/>
  <c r="C680" i="1"/>
  <c r="A724" i="14" s="1"/>
  <c r="D680" i="1"/>
  <c r="D724" i="14" s="1"/>
  <c r="T724" i="14" s="1"/>
  <c r="F680" i="1"/>
  <c r="G680" i="1"/>
  <c r="I680" i="1"/>
  <c r="E724" i="14" s="1"/>
  <c r="BX724" i="14" s="1"/>
  <c r="J680" i="1"/>
  <c r="F724" i="14" s="1"/>
  <c r="BY724" i="14" s="1"/>
  <c r="K680" i="1"/>
  <c r="G724" i="14" s="1"/>
  <c r="BZ724" i="14" s="1"/>
  <c r="L680" i="1"/>
  <c r="H724" i="14" s="1"/>
  <c r="CA724" i="14" s="1"/>
  <c r="M680" i="1"/>
  <c r="I724" i="14" s="1"/>
  <c r="CB724" i="14" s="1"/>
  <c r="N680" i="1"/>
  <c r="J724" i="14" s="1"/>
  <c r="CC724" i="14" s="1"/>
  <c r="O680" i="1"/>
  <c r="K724" i="14" s="1"/>
  <c r="CD724" i="14" s="1"/>
  <c r="P680" i="1"/>
  <c r="L724" i="14" s="1"/>
  <c r="CE724" i="14" s="1"/>
  <c r="Q680" i="1"/>
  <c r="M724" i="14" s="1"/>
  <c r="CF724" i="14" s="1"/>
  <c r="R680" i="1"/>
  <c r="N724" i="14" s="1"/>
  <c r="CG724" i="14" s="1"/>
  <c r="S680" i="1"/>
  <c r="O724" i="14" s="1"/>
  <c r="CH724" i="14" s="1"/>
  <c r="T680" i="1"/>
  <c r="P724" i="14" s="1"/>
  <c r="CI724" i="14" s="1"/>
  <c r="B681" i="1"/>
  <c r="C681" i="1"/>
  <c r="A725" i="14" s="1"/>
  <c r="D681" i="1"/>
  <c r="D725" i="14" s="1"/>
  <c r="T725" i="14" s="1"/>
  <c r="F681" i="1"/>
  <c r="G681" i="1"/>
  <c r="I681" i="1"/>
  <c r="E725" i="14" s="1"/>
  <c r="BX725" i="14" s="1"/>
  <c r="J681" i="1"/>
  <c r="F725" i="14" s="1"/>
  <c r="BY725" i="14" s="1"/>
  <c r="K681" i="1"/>
  <c r="G725" i="14" s="1"/>
  <c r="BZ725" i="14" s="1"/>
  <c r="L681" i="1"/>
  <c r="H725" i="14" s="1"/>
  <c r="CA725" i="14" s="1"/>
  <c r="M681" i="1"/>
  <c r="I725" i="14" s="1"/>
  <c r="CB725" i="14" s="1"/>
  <c r="N681" i="1"/>
  <c r="J725" i="14" s="1"/>
  <c r="CC725" i="14" s="1"/>
  <c r="O681" i="1"/>
  <c r="K725" i="14" s="1"/>
  <c r="CD725" i="14" s="1"/>
  <c r="P681" i="1"/>
  <c r="L725" i="14" s="1"/>
  <c r="CE725" i="14" s="1"/>
  <c r="Q681" i="1"/>
  <c r="M725" i="14" s="1"/>
  <c r="CF725" i="14" s="1"/>
  <c r="R681" i="1"/>
  <c r="N725" i="14" s="1"/>
  <c r="CG725" i="14" s="1"/>
  <c r="S681" i="1"/>
  <c r="O725" i="14" s="1"/>
  <c r="CH725" i="14" s="1"/>
  <c r="T681" i="1"/>
  <c r="P725" i="14" s="1"/>
  <c r="CI725" i="14" s="1"/>
  <c r="B682" i="1"/>
  <c r="C682" i="1"/>
  <c r="A726" i="14" s="1"/>
  <c r="D682" i="1"/>
  <c r="D726" i="14" s="1"/>
  <c r="T726" i="14" s="1"/>
  <c r="F682" i="1"/>
  <c r="G682" i="1"/>
  <c r="I682" i="1"/>
  <c r="E726" i="14" s="1"/>
  <c r="BX726" i="14" s="1"/>
  <c r="J682" i="1"/>
  <c r="F726" i="14" s="1"/>
  <c r="BY726" i="14" s="1"/>
  <c r="K682" i="1"/>
  <c r="G726" i="14" s="1"/>
  <c r="BZ726" i="14" s="1"/>
  <c r="L682" i="1"/>
  <c r="H726" i="14" s="1"/>
  <c r="CA726" i="14" s="1"/>
  <c r="M682" i="1"/>
  <c r="I726" i="14" s="1"/>
  <c r="CB726" i="14" s="1"/>
  <c r="N682" i="1"/>
  <c r="J726" i="14" s="1"/>
  <c r="CC726" i="14" s="1"/>
  <c r="O682" i="1"/>
  <c r="K726" i="14" s="1"/>
  <c r="CD726" i="14" s="1"/>
  <c r="P682" i="1"/>
  <c r="L726" i="14" s="1"/>
  <c r="CE726" i="14" s="1"/>
  <c r="Q682" i="1"/>
  <c r="M726" i="14" s="1"/>
  <c r="CF726" i="14" s="1"/>
  <c r="R682" i="1"/>
  <c r="N726" i="14" s="1"/>
  <c r="CG726" i="14" s="1"/>
  <c r="S682" i="1"/>
  <c r="O726" i="14" s="1"/>
  <c r="CH726" i="14" s="1"/>
  <c r="T682" i="1"/>
  <c r="P726" i="14" s="1"/>
  <c r="CI726" i="14" s="1"/>
  <c r="B683" i="1"/>
  <c r="C683" i="1"/>
  <c r="A727" i="14" s="1"/>
  <c r="D683" i="1"/>
  <c r="D727" i="14" s="1"/>
  <c r="T727" i="14" s="1"/>
  <c r="F683" i="1"/>
  <c r="G683" i="1"/>
  <c r="I683" i="1"/>
  <c r="E727" i="14" s="1"/>
  <c r="BX727" i="14" s="1"/>
  <c r="J683" i="1"/>
  <c r="F727" i="14" s="1"/>
  <c r="BY727" i="14" s="1"/>
  <c r="K683" i="1"/>
  <c r="G727" i="14" s="1"/>
  <c r="BZ727" i="14" s="1"/>
  <c r="L683" i="1"/>
  <c r="H727" i="14" s="1"/>
  <c r="CA727" i="14" s="1"/>
  <c r="M683" i="1"/>
  <c r="I727" i="14" s="1"/>
  <c r="CB727" i="14" s="1"/>
  <c r="N683" i="1"/>
  <c r="J727" i="14" s="1"/>
  <c r="CC727" i="14" s="1"/>
  <c r="O683" i="1"/>
  <c r="K727" i="14" s="1"/>
  <c r="CD727" i="14" s="1"/>
  <c r="P683" i="1"/>
  <c r="L727" i="14" s="1"/>
  <c r="CE727" i="14" s="1"/>
  <c r="Q683" i="1"/>
  <c r="M727" i="14" s="1"/>
  <c r="CF727" i="14" s="1"/>
  <c r="R683" i="1"/>
  <c r="N727" i="14" s="1"/>
  <c r="CG727" i="14" s="1"/>
  <c r="S683" i="1"/>
  <c r="O727" i="14" s="1"/>
  <c r="CH727" i="14" s="1"/>
  <c r="T683" i="1"/>
  <c r="P727" i="14" s="1"/>
  <c r="CI727" i="14" s="1"/>
  <c r="B684" i="1"/>
  <c r="C684" i="1"/>
  <c r="A728" i="14" s="1"/>
  <c r="D684" i="1"/>
  <c r="D728" i="14" s="1"/>
  <c r="T728" i="14" s="1"/>
  <c r="F684" i="1"/>
  <c r="G684" i="1"/>
  <c r="I684" i="1"/>
  <c r="E728" i="14" s="1"/>
  <c r="BX728" i="14" s="1"/>
  <c r="J684" i="1"/>
  <c r="F728" i="14" s="1"/>
  <c r="BY728" i="14" s="1"/>
  <c r="K684" i="1"/>
  <c r="G728" i="14" s="1"/>
  <c r="BZ728" i="14" s="1"/>
  <c r="L684" i="1"/>
  <c r="H728" i="14" s="1"/>
  <c r="CA728" i="14" s="1"/>
  <c r="M684" i="1"/>
  <c r="I728" i="14" s="1"/>
  <c r="CB728" i="14" s="1"/>
  <c r="N684" i="1"/>
  <c r="J728" i="14" s="1"/>
  <c r="CC728" i="14" s="1"/>
  <c r="O684" i="1"/>
  <c r="K728" i="14" s="1"/>
  <c r="CD728" i="14" s="1"/>
  <c r="P684" i="1"/>
  <c r="L728" i="14" s="1"/>
  <c r="CE728" i="14" s="1"/>
  <c r="Q684" i="1"/>
  <c r="M728" i="14" s="1"/>
  <c r="CF728" i="14" s="1"/>
  <c r="R684" i="1"/>
  <c r="N728" i="14" s="1"/>
  <c r="CG728" i="14" s="1"/>
  <c r="S684" i="1"/>
  <c r="O728" i="14" s="1"/>
  <c r="CH728" i="14" s="1"/>
  <c r="T684" i="1"/>
  <c r="P728" i="14" s="1"/>
  <c r="CI728" i="14" s="1"/>
  <c r="B685" i="1"/>
  <c r="C685" i="1"/>
  <c r="A729" i="14" s="1"/>
  <c r="D685" i="1"/>
  <c r="D729" i="14" s="1"/>
  <c r="T729" i="14" s="1"/>
  <c r="F685" i="1"/>
  <c r="G685" i="1"/>
  <c r="I685" i="1"/>
  <c r="E729" i="14" s="1"/>
  <c r="BX729" i="14" s="1"/>
  <c r="J685" i="1"/>
  <c r="F729" i="14" s="1"/>
  <c r="BY729" i="14" s="1"/>
  <c r="K685" i="1"/>
  <c r="G729" i="14" s="1"/>
  <c r="BZ729" i="14" s="1"/>
  <c r="L685" i="1"/>
  <c r="H729" i="14" s="1"/>
  <c r="CA729" i="14" s="1"/>
  <c r="M685" i="1"/>
  <c r="I729" i="14" s="1"/>
  <c r="CB729" i="14" s="1"/>
  <c r="N685" i="1"/>
  <c r="J729" i="14" s="1"/>
  <c r="CC729" i="14" s="1"/>
  <c r="O685" i="1"/>
  <c r="K729" i="14" s="1"/>
  <c r="CD729" i="14" s="1"/>
  <c r="P685" i="1"/>
  <c r="L729" i="14" s="1"/>
  <c r="CE729" i="14" s="1"/>
  <c r="Q685" i="1"/>
  <c r="M729" i="14" s="1"/>
  <c r="CF729" i="14" s="1"/>
  <c r="R685" i="1"/>
  <c r="N729" i="14" s="1"/>
  <c r="CG729" i="14" s="1"/>
  <c r="S685" i="1"/>
  <c r="O729" i="14" s="1"/>
  <c r="CH729" i="14" s="1"/>
  <c r="T685" i="1"/>
  <c r="P729" i="14" s="1"/>
  <c r="CI729" i="14" s="1"/>
  <c r="B686" i="1"/>
  <c r="C686" i="1"/>
  <c r="A730" i="14" s="1"/>
  <c r="D686" i="1"/>
  <c r="D730" i="14" s="1"/>
  <c r="T730" i="14" s="1"/>
  <c r="F686" i="1"/>
  <c r="G686" i="1"/>
  <c r="I686" i="1"/>
  <c r="E730" i="14" s="1"/>
  <c r="BX730" i="14" s="1"/>
  <c r="J686" i="1"/>
  <c r="F730" i="14" s="1"/>
  <c r="BY730" i="14" s="1"/>
  <c r="K686" i="1"/>
  <c r="G730" i="14" s="1"/>
  <c r="BZ730" i="14" s="1"/>
  <c r="L686" i="1"/>
  <c r="H730" i="14" s="1"/>
  <c r="CA730" i="14" s="1"/>
  <c r="M686" i="1"/>
  <c r="I730" i="14" s="1"/>
  <c r="CB730" i="14" s="1"/>
  <c r="N686" i="1"/>
  <c r="J730" i="14" s="1"/>
  <c r="CC730" i="14" s="1"/>
  <c r="O686" i="1"/>
  <c r="K730" i="14" s="1"/>
  <c r="CD730" i="14" s="1"/>
  <c r="P686" i="1"/>
  <c r="L730" i="14" s="1"/>
  <c r="CE730" i="14" s="1"/>
  <c r="Q686" i="1"/>
  <c r="M730" i="14" s="1"/>
  <c r="CF730" i="14" s="1"/>
  <c r="R686" i="1"/>
  <c r="N730" i="14" s="1"/>
  <c r="CG730" i="14" s="1"/>
  <c r="S686" i="1"/>
  <c r="O730" i="14" s="1"/>
  <c r="CH730" i="14" s="1"/>
  <c r="T686" i="1"/>
  <c r="P730" i="14" s="1"/>
  <c r="CI730" i="14" s="1"/>
  <c r="B687" i="1"/>
  <c r="C687" i="1"/>
  <c r="A731" i="14" s="1"/>
  <c r="D687" i="1"/>
  <c r="D731" i="14" s="1"/>
  <c r="T731" i="14" s="1"/>
  <c r="F687" i="1"/>
  <c r="G687" i="1"/>
  <c r="I687" i="1"/>
  <c r="E731" i="14" s="1"/>
  <c r="BX731" i="14" s="1"/>
  <c r="J687" i="1"/>
  <c r="F731" i="14" s="1"/>
  <c r="BY731" i="14" s="1"/>
  <c r="K687" i="1"/>
  <c r="G731" i="14" s="1"/>
  <c r="BZ731" i="14" s="1"/>
  <c r="L687" i="1"/>
  <c r="H731" i="14" s="1"/>
  <c r="CA731" i="14" s="1"/>
  <c r="M687" i="1"/>
  <c r="I731" i="14" s="1"/>
  <c r="CB731" i="14" s="1"/>
  <c r="N687" i="1"/>
  <c r="J731" i="14" s="1"/>
  <c r="CC731" i="14" s="1"/>
  <c r="O687" i="1"/>
  <c r="K731" i="14" s="1"/>
  <c r="CD731" i="14" s="1"/>
  <c r="P687" i="1"/>
  <c r="L731" i="14" s="1"/>
  <c r="CE731" i="14" s="1"/>
  <c r="Q687" i="1"/>
  <c r="M731" i="14" s="1"/>
  <c r="CF731" i="14" s="1"/>
  <c r="R687" i="1"/>
  <c r="N731" i="14" s="1"/>
  <c r="CG731" i="14" s="1"/>
  <c r="S687" i="1"/>
  <c r="O731" i="14" s="1"/>
  <c r="CH731" i="14" s="1"/>
  <c r="T687" i="1"/>
  <c r="P731" i="14" s="1"/>
  <c r="CI731" i="14" s="1"/>
  <c r="B688" i="1"/>
  <c r="C688" i="1"/>
  <c r="A732" i="14" s="1"/>
  <c r="D688" i="1"/>
  <c r="D732" i="14" s="1"/>
  <c r="T732" i="14" s="1"/>
  <c r="F688" i="1"/>
  <c r="G688" i="1"/>
  <c r="AV688" i="1" s="1"/>
  <c r="I688" i="1"/>
  <c r="E732" i="14" s="1"/>
  <c r="BX732" i="14" s="1"/>
  <c r="J688" i="1"/>
  <c r="F732" i="14" s="1"/>
  <c r="BY732" i="14" s="1"/>
  <c r="K688" i="1"/>
  <c r="G732" i="14" s="1"/>
  <c r="BZ732" i="14" s="1"/>
  <c r="L688" i="1"/>
  <c r="H732" i="14" s="1"/>
  <c r="CA732" i="14" s="1"/>
  <c r="M688" i="1"/>
  <c r="I732" i="14" s="1"/>
  <c r="CB732" i="14" s="1"/>
  <c r="N688" i="1"/>
  <c r="J732" i="14" s="1"/>
  <c r="CC732" i="14" s="1"/>
  <c r="O688" i="1"/>
  <c r="K732" i="14" s="1"/>
  <c r="CD732" i="14" s="1"/>
  <c r="P688" i="1"/>
  <c r="L732" i="14" s="1"/>
  <c r="CE732" i="14" s="1"/>
  <c r="Q688" i="1"/>
  <c r="M732" i="14" s="1"/>
  <c r="CF732" i="14" s="1"/>
  <c r="R688" i="1"/>
  <c r="N732" i="14" s="1"/>
  <c r="CG732" i="14" s="1"/>
  <c r="S688" i="1"/>
  <c r="O732" i="14" s="1"/>
  <c r="CH732" i="14" s="1"/>
  <c r="T688" i="1"/>
  <c r="P732" i="14" s="1"/>
  <c r="CI732" i="14" s="1"/>
  <c r="B689" i="1"/>
  <c r="C689" i="1"/>
  <c r="A733" i="14" s="1"/>
  <c r="D689" i="1"/>
  <c r="D733" i="14" s="1"/>
  <c r="T733" i="14" s="1"/>
  <c r="F689" i="1"/>
  <c r="G689" i="1"/>
  <c r="I689" i="1"/>
  <c r="E733" i="14" s="1"/>
  <c r="BX733" i="14" s="1"/>
  <c r="J689" i="1"/>
  <c r="F733" i="14" s="1"/>
  <c r="BY733" i="14" s="1"/>
  <c r="K689" i="1"/>
  <c r="G733" i="14" s="1"/>
  <c r="BZ733" i="14" s="1"/>
  <c r="L689" i="1"/>
  <c r="H733" i="14" s="1"/>
  <c r="CA733" i="14" s="1"/>
  <c r="M689" i="1"/>
  <c r="I733" i="14" s="1"/>
  <c r="CB733" i="14" s="1"/>
  <c r="N689" i="1"/>
  <c r="J733" i="14" s="1"/>
  <c r="CC733" i="14" s="1"/>
  <c r="O689" i="1"/>
  <c r="K733" i="14" s="1"/>
  <c r="CD733" i="14" s="1"/>
  <c r="P689" i="1"/>
  <c r="L733" i="14" s="1"/>
  <c r="CE733" i="14" s="1"/>
  <c r="Q689" i="1"/>
  <c r="M733" i="14" s="1"/>
  <c r="CF733" i="14" s="1"/>
  <c r="R689" i="1"/>
  <c r="N733" i="14" s="1"/>
  <c r="CG733" i="14" s="1"/>
  <c r="S689" i="1"/>
  <c r="O733" i="14" s="1"/>
  <c r="CH733" i="14" s="1"/>
  <c r="T689" i="1"/>
  <c r="P733" i="14" s="1"/>
  <c r="CI733" i="14" s="1"/>
  <c r="B690" i="1"/>
  <c r="C690" i="1"/>
  <c r="A734" i="14" s="1"/>
  <c r="D690" i="1"/>
  <c r="D734" i="14" s="1"/>
  <c r="T734" i="14" s="1"/>
  <c r="F690" i="1"/>
  <c r="G690" i="1"/>
  <c r="I690" i="1"/>
  <c r="E734" i="14" s="1"/>
  <c r="BX734" i="14" s="1"/>
  <c r="J690" i="1"/>
  <c r="F734" i="14" s="1"/>
  <c r="BY734" i="14" s="1"/>
  <c r="K690" i="1"/>
  <c r="G734" i="14" s="1"/>
  <c r="BZ734" i="14" s="1"/>
  <c r="L690" i="1"/>
  <c r="H734" i="14" s="1"/>
  <c r="CA734" i="14" s="1"/>
  <c r="M690" i="1"/>
  <c r="I734" i="14" s="1"/>
  <c r="CB734" i="14" s="1"/>
  <c r="N690" i="1"/>
  <c r="J734" i="14" s="1"/>
  <c r="CC734" i="14" s="1"/>
  <c r="O690" i="1"/>
  <c r="K734" i="14" s="1"/>
  <c r="CD734" i="14" s="1"/>
  <c r="P690" i="1"/>
  <c r="L734" i="14" s="1"/>
  <c r="CE734" i="14" s="1"/>
  <c r="Q690" i="1"/>
  <c r="M734" i="14" s="1"/>
  <c r="CF734" i="14" s="1"/>
  <c r="R690" i="1"/>
  <c r="N734" i="14" s="1"/>
  <c r="CG734" i="14" s="1"/>
  <c r="S690" i="1"/>
  <c r="O734" i="14" s="1"/>
  <c r="CH734" i="14" s="1"/>
  <c r="T690" i="1"/>
  <c r="P734" i="14" s="1"/>
  <c r="CI734" i="14" s="1"/>
  <c r="B691" i="1"/>
  <c r="C691" i="1"/>
  <c r="A735" i="14" s="1"/>
  <c r="D691" i="1"/>
  <c r="D735" i="14" s="1"/>
  <c r="T735" i="14" s="1"/>
  <c r="F691" i="1"/>
  <c r="G691" i="1"/>
  <c r="I691" i="1"/>
  <c r="E735" i="14" s="1"/>
  <c r="BX735" i="14" s="1"/>
  <c r="J691" i="1"/>
  <c r="F735" i="14" s="1"/>
  <c r="BY735" i="14" s="1"/>
  <c r="K691" i="1"/>
  <c r="G735" i="14" s="1"/>
  <c r="BZ735" i="14" s="1"/>
  <c r="L691" i="1"/>
  <c r="H735" i="14" s="1"/>
  <c r="CA735" i="14" s="1"/>
  <c r="M691" i="1"/>
  <c r="I735" i="14" s="1"/>
  <c r="CB735" i="14" s="1"/>
  <c r="N691" i="1"/>
  <c r="J735" i="14" s="1"/>
  <c r="CC735" i="14" s="1"/>
  <c r="O691" i="1"/>
  <c r="K735" i="14" s="1"/>
  <c r="CD735" i="14" s="1"/>
  <c r="P691" i="1"/>
  <c r="L735" i="14" s="1"/>
  <c r="CE735" i="14" s="1"/>
  <c r="Q691" i="1"/>
  <c r="M735" i="14" s="1"/>
  <c r="CF735" i="14" s="1"/>
  <c r="R691" i="1"/>
  <c r="N735" i="14" s="1"/>
  <c r="CG735" i="14" s="1"/>
  <c r="S691" i="1"/>
  <c r="O735" i="14" s="1"/>
  <c r="CH735" i="14" s="1"/>
  <c r="T691" i="1"/>
  <c r="P735" i="14" s="1"/>
  <c r="CI735" i="14" s="1"/>
  <c r="B692" i="1"/>
  <c r="C692" i="1"/>
  <c r="A736" i="14" s="1"/>
  <c r="D692" i="1"/>
  <c r="D736" i="14" s="1"/>
  <c r="T736" i="14" s="1"/>
  <c r="F692" i="1"/>
  <c r="G692" i="1"/>
  <c r="I692" i="1"/>
  <c r="E736" i="14" s="1"/>
  <c r="BX736" i="14" s="1"/>
  <c r="J692" i="1"/>
  <c r="F736" i="14" s="1"/>
  <c r="BY736" i="14" s="1"/>
  <c r="K692" i="1"/>
  <c r="G736" i="14" s="1"/>
  <c r="BZ736" i="14" s="1"/>
  <c r="L692" i="1"/>
  <c r="H736" i="14" s="1"/>
  <c r="CA736" i="14" s="1"/>
  <c r="M692" i="1"/>
  <c r="I736" i="14" s="1"/>
  <c r="CB736" i="14" s="1"/>
  <c r="N692" i="1"/>
  <c r="J736" i="14" s="1"/>
  <c r="CC736" i="14" s="1"/>
  <c r="O692" i="1"/>
  <c r="K736" i="14" s="1"/>
  <c r="CD736" i="14" s="1"/>
  <c r="P692" i="1"/>
  <c r="L736" i="14" s="1"/>
  <c r="CE736" i="14" s="1"/>
  <c r="Q692" i="1"/>
  <c r="M736" i="14" s="1"/>
  <c r="CF736" i="14" s="1"/>
  <c r="R692" i="1"/>
  <c r="N736" i="14" s="1"/>
  <c r="CG736" i="14" s="1"/>
  <c r="S692" i="1"/>
  <c r="O736" i="14" s="1"/>
  <c r="CH736" i="14" s="1"/>
  <c r="T692" i="1"/>
  <c r="P736" i="14" s="1"/>
  <c r="CI736" i="14" s="1"/>
  <c r="B693" i="1"/>
  <c r="C693" i="1"/>
  <c r="A737" i="14" s="1"/>
  <c r="D693" i="1"/>
  <c r="D737" i="14" s="1"/>
  <c r="T737" i="14" s="1"/>
  <c r="F693" i="1"/>
  <c r="G693" i="1"/>
  <c r="I693" i="1"/>
  <c r="E737" i="14" s="1"/>
  <c r="BX737" i="14" s="1"/>
  <c r="J693" i="1"/>
  <c r="F737" i="14" s="1"/>
  <c r="BY737" i="14" s="1"/>
  <c r="K693" i="1"/>
  <c r="G737" i="14" s="1"/>
  <c r="BZ737" i="14" s="1"/>
  <c r="L693" i="1"/>
  <c r="H737" i="14" s="1"/>
  <c r="CA737" i="14" s="1"/>
  <c r="M693" i="1"/>
  <c r="I737" i="14" s="1"/>
  <c r="CB737" i="14" s="1"/>
  <c r="N693" i="1"/>
  <c r="J737" i="14" s="1"/>
  <c r="CC737" i="14" s="1"/>
  <c r="O693" i="1"/>
  <c r="K737" i="14" s="1"/>
  <c r="CD737" i="14" s="1"/>
  <c r="P693" i="1"/>
  <c r="L737" i="14" s="1"/>
  <c r="CE737" i="14" s="1"/>
  <c r="Q693" i="1"/>
  <c r="M737" i="14" s="1"/>
  <c r="CF737" i="14" s="1"/>
  <c r="R693" i="1"/>
  <c r="N737" i="14" s="1"/>
  <c r="CG737" i="14" s="1"/>
  <c r="S693" i="1"/>
  <c r="O737" i="14" s="1"/>
  <c r="CH737" i="14" s="1"/>
  <c r="T693" i="1"/>
  <c r="P737" i="14" s="1"/>
  <c r="CI737" i="14" s="1"/>
  <c r="B694" i="1"/>
  <c r="C694" i="1"/>
  <c r="A738" i="14" s="1"/>
  <c r="D694" i="1"/>
  <c r="D738" i="14" s="1"/>
  <c r="T738" i="14" s="1"/>
  <c r="F694" i="1"/>
  <c r="G694" i="1"/>
  <c r="I694" i="1"/>
  <c r="E738" i="14" s="1"/>
  <c r="BX738" i="14" s="1"/>
  <c r="J694" i="1"/>
  <c r="F738" i="14" s="1"/>
  <c r="BY738" i="14" s="1"/>
  <c r="K694" i="1"/>
  <c r="G738" i="14" s="1"/>
  <c r="BZ738" i="14" s="1"/>
  <c r="L694" i="1"/>
  <c r="H738" i="14" s="1"/>
  <c r="CA738" i="14" s="1"/>
  <c r="M694" i="1"/>
  <c r="I738" i="14" s="1"/>
  <c r="CB738" i="14" s="1"/>
  <c r="N694" i="1"/>
  <c r="J738" i="14" s="1"/>
  <c r="CC738" i="14" s="1"/>
  <c r="O694" i="1"/>
  <c r="K738" i="14" s="1"/>
  <c r="CD738" i="14" s="1"/>
  <c r="P694" i="1"/>
  <c r="L738" i="14" s="1"/>
  <c r="CE738" i="14" s="1"/>
  <c r="Q694" i="1"/>
  <c r="M738" i="14" s="1"/>
  <c r="CF738" i="14" s="1"/>
  <c r="R694" i="1"/>
  <c r="N738" i="14" s="1"/>
  <c r="CG738" i="14" s="1"/>
  <c r="S694" i="1"/>
  <c r="O738" i="14" s="1"/>
  <c r="CH738" i="14" s="1"/>
  <c r="T694" i="1"/>
  <c r="P738" i="14" s="1"/>
  <c r="CI738" i="14" s="1"/>
  <c r="B695" i="1"/>
  <c r="C695" i="1"/>
  <c r="A739" i="14" s="1"/>
  <c r="D695" i="1"/>
  <c r="D739" i="14" s="1"/>
  <c r="T739" i="14" s="1"/>
  <c r="F695" i="1"/>
  <c r="G695" i="1"/>
  <c r="I695" i="1"/>
  <c r="E739" i="14" s="1"/>
  <c r="BX739" i="14" s="1"/>
  <c r="J695" i="1"/>
  <c r="F739" i="14" s="1"/>
  <c r="BY739" i="14" s="1"/>
  <c r="K695" i="1"/>
  <c r="G739" i="14" s="1"/>
  <c r="BZ739" i="14" s="1"/>
  <c r="L695" i="1"/>
  <c r="H739" i="14" s="1"/>
  <c r="CA739" i="14" s="1"/>
  <c r="M695" i="1"/>
  <c r="I739" i="14" s="1"/>
  <c r="CB739" i="14" s="1"/>
  <c r="N695" i="1"/>
  <c r="J739" i="14" s="1"/>
  <c r="CC739" i="14" s="1"/>
  <c r="O695" i="1"/>
  <c r="K739" i="14" s="1"/>
  <c r="CD739" i="14" s="1"/>
  <c r="P695" i="1"/>
  <c r="L739" i="14" s="1"/>
  <c r="CE739" i="14" s="1"/>
  <c r="Q695" i="1"/>
  <c r="M739" i="14" s="1"/>
  <c r="CF739" i="14" s="1"/>
  <c r="R695" i="1"/>
  <c r="N739" i="14" s="1"/>
  <c r="CG739" i="14" s="1"/>
  <c r="S695" i="1"/>
  <c r="O739" i="14" s="1"/>
  <c r="CH739" i="14" s="1"/>
  <c r="T695" i="1"/>
  <c r="P739" i="14" s="1"/>
  <c r="CI739" i="14" s="1"/>
  <c r="B696" i="1"/>
  <c r="C696" i="1"/>
  <c r="A740" i="14" s="1"/>
  <c r="D696" i="1"/>
  <c r="D740" i="14" s="1"/>
  <c r="T740" i="14" s="1"/>
  <c r="F696" i="1"/>
  <c r="G696" i="1"/>
  <c r="I696" i="1"/>
  <c r="E740" i="14" s="1"/>
  <c r="BX740" i="14" s="1"/>
  <c r="J696" i="1"/>
  <c r="F740" i="14" s="1"/>
  <c r="BY740" i="14" s="1"/>
  <c r="K696" i="1"/>
  <c r="G740" i="14" s="1"/>
  <c r="BZ740" i="14" s="1"/>
  <c r="L696" i="1"/>
  <c r="H740" i="14" s="1"/>
  <c r="CA740" i="14" s="1"/>
  <c r="M696" i="1"/>
  <c r="I740" i="14" s="1"/>
  <c r="CB740" i="14" s="1"/>
  <c r="N696" i="1"/>
  <c r="J740" i="14" s="1"/>
  <c r="CC740" i="14" s="1"/>
  <c r="O696" i="1"/>
  <c r="K740" i="14" s="1"/>
  <c r="CD740" i="14" s="1"/>
  <c r="P696" i="1"/>
  <c r="L740" i="14" s="1"/>
  <c r="CE740" i="14" s="1"/>
  <c r="Q696" i="1"/>
  <c r="M740" i="14" s="1"/>
  <c r="CF740" i="14" s="1"/>
  <c r="R696" i="1"/>
  <c r="N740" i="14" s="1"/>
  <c r="CG740" i="14" s="1"/>
  <c r="S696" i="1"/>
  <c r="O740" i="14" s="1"/>
  <c r="CH740" i="14" s="1"/>
  <c r="T696" i="1"/>
  <c r="P740" i="14" s="1"/>
  <c r="CI740" i="14" s="1"/>
  <c r="B697" i="1"/>
  <c r="C697" i="1"/>
  <c r="A741" i="14" s="1"/>
  <c r="D697" i="1"/>
  <c r="D741" i="14" s="1"/>
  <c r="T741" i="14" s="1"/>
  <c r="F697" i="1"/>
  <c r="G697" i="1"/>
  <c r="I697" i="1"/>
  <c r="E741" i="14" s="1"/>
  <c r="BX741" i="14" s="1"/>
  <c r="J697" i="1"/>
  <c r="F741" i="14" s="1"/>
  <c r="BY741" i="14" s="1"/>
  <c r="K697" i="1"/>
  <c r="G741" i="14" s="1"/>
  <c r="BZ741" i="14" s="1"/>
  <c r="L697" i="1"/>
  <c r="H741" i="14" s="1"/>
  <c r="CA741" i="14" s="1"/>
  <c r="M697" i="1"/>
  <c r="I741" i="14" s="1"/>
  <c r="CB741" i="14" s="1"/>
  <c r="N697" i="1"/>
  <c r="J741" i="14" s="1"/>
  <c r="CC741" i="14" s="1"/>
  <c r="O697" i="1"/>
  <c r="K741" i="14" s="1"/>
  <c r="CD741" i="14" s="1"/>
  <c r="P697" i="1"/>
  <c r="L741" i="14" s="1"/>
  <c r="CE741" i="14" s="1"/>
  <c r="Q697" i="1"/>
  <c r="M741" i="14" s="1"/>
  <c r="CF741" i="14" s="1"/>
  <c r="R697" i="1"/>
  <c r="N741" i="14" s="1"/>
  <c r="CG741" i="14" s="1"/>
  <c r="S697" i="1"/>
  <c r="O741" i="14" s="1"/>
  <c r="CH741" i="14" s="1"/>
  <c r="T697" i="1"/>
  <c r="P741" i="14" s="1"/>
  <c r="CI741" i="14" s="1"/>
  <c r="B698" i="1"/>
  <c r="C698" i="1"/>
  <c r="A742" i="14" s="1"/>
  <c r="D698" i="1"/>
  <c r="D742" i="14" s="1"/>
  <c r="T742" i="14" s="1"/>
  <c r="F698" i="1"/>
  <c r="G698" i="1"/>
  <c r="AV698" i="1" s="1"/>
  <c r="I698" i="1"/>
  <c r="E742" i="14" s="1"/>
  <c r="BX742" i="14" s="1"/>
  <c r="J698" i="1"/>
  <c r="F742" i="14" s="1"/>
  <c r="BY742" i="14" s="1"/>
  <c r="K698" i="1"/>
  <c r="G742" i="14" s="1"/>
  <c r="BZ742" i="14" s="1"/>
  <c r="L698" i="1"/>
  <c r="H742" i="14" s="1"/>
  <c r="CA742" i="14" s="1"/>
  <c r="M698" i="1"/>
  <c r="I742" i="14" s="1"/>
  <c r="CB742" i="14" s="1"/>
  <c r="N698" i="1"/>
  <c r="J742" i="14" s="1"/>
  <c r="CC742" i="14" s="1"/>
  <c r="O698" i="1"/>
  <c r="K742" i="14" s="1"/>
  <c r="CD742" i="14" s="1"/>
  <c r="P698" i="1"/>
  <c r="L742" i="14" s="1"/>
  <c r="CE742" i="14" s="1"/>
  <c r="Q698" i="1"/>
  <c r="M742" i="14" s="1"/>
  <c r="CF742" i="14" s="1"/>
  <c r="R698" i="1"/>
  <c r="N742" i="14" s="1"/>
  <c r="CG742" i="14" s="1"/>
  <c r="S698" i="1"/>
  <c r="O742" i="14" s="1"/>
  <c r="CH742" i="14" s="1"/>
  <c r="T698" i="1"/>
  <c r="P742" i="14" s="1"/>
  <c r="CI742" i="14" s="1"/>
  <c r="B699" i="1"/>
  <c r="C699" i="1"/>
  <c r="A743" i="14" s="1"/>
  <c r="D699" i="1"/>
  <c r="D743" i="14" s="1"/>
  <c r="T743" i="14" s="1"/>
  <c r="F699" i="1"/>
  <c r="G699" i="1"/>
  <c r="I699" i="1"/>
  <c r="E743" i="14" s="1"/>
  <c r="BX743" i="14" s="1"/>
  <c r="J699" i="1"/>
  <c r="F743" i="14" s="1"/>
  <c r="BY743" i="14" s="1"/>
  <c r="K699" i="1"/>
  <c r="G743" i="14" s="1"/>
  <c r="BZ743" i="14" s="1"/>
  <c r="L699" i="1"/>
  <c r="H743" i="14" s="1"/>
  <c r="CA743" i="14" s="1"/>
  <c r="M699" i="1"/>
  <c r="I743" i="14" s="1"/>
  <c r="CB743" i="14" s="1"/>
  <c r="N699" i="1"/>
  <c r="J743" i="14" s="1"/>
  <c r="CC743" i="14" s="1"/>
  <c r="O699" i="1"/>
  <c r="K743" i="14" s="1"/>
  <c r="CD743" i="14" s="1"/>
  <c r="P699" i="1"/>
  <c r="L743" i="14" s="1"/>
  <c r="CE743" i="14" s="1"/>
  <c r="Q699" i="1"/>
  <c r="M743" i="14" s="1"/>
  <c r="CF743" i="14" s="1"/>
  <c r="R699" i="1"/>
  <c r="N743" i="14" s="1"/>
  <c r="CG743" i="14" s="1"/>
  <c r="S699" i="1"/>
  <c r="O743" i="14" s="1"/>
  <c r="CH743" i="14" s="1"/>
  <c r="T699" i="1"/>
  <c r="P743" i="14" s="1"/>
  <c r="CI743" i="14" s="1"/>
  <c r="B700" i="1"/>
  <c r="C700" i="1"/>
  <c r="A744" i="14" s="1"/>
  <c r="D700" i="1"/>
  <c r="D744" i="14" s="1"/>
  <c r="T744" i="14" s="1"/>
  <c r="F700" i="1"/>
  <c r="G700" i="1"/>
  <c r="I700" i="1"/>
  <c r="E744" i="14" s="1"/>
  <c r="BX744" i="14" s="1"/>
  <c r="J700" i="1"/>
  <c r="F744" i="14" s="1"/>
  <c r="BY744" i="14" s="1"/>
  <c r="K700" i="1"/>
  <c r="G744" i="14" s="1"/>
  <c r="BZ744" i="14" s="1"/>
  <c r="L700" i="1"/>
  <c r="H744" i="14" s="1"/>
  <c r="CA744" i="14" s="1"/>
  <c r="M700" i="1"/>
  <c r="I744" i="14" s="1"/>
  <c r="CB744" i="14" s="1"/>
  <c r="N700" i="1"/>
  <c r="J744" i="14" s="1"/>
  <c r="CC744" i="14" s="1"/>
  <c r="O700" i="1"/>
  <c r="K744" i="14" s="1"/>
  <c r="CD744" i="14" s="1"/>
  <c r="P700" i="1"/>
  <c r="L744" i="14" s="1"/>
  <c r="CE744" i="14" s="1"/>
  <c r="Q700" i="1"/>
  <c r="M744" i="14" s="1"/>
  <c r="CF744" i="14" s="1"/>
  <c r="R700" i="1"/>
  <c r="N744" i="14" s="1"/>
  <c r="CG744" i="14" s="1"/>
  <c r="S700" i="1"/>
  <c r="O744" i="14" s="1"/>
  <c r="CH744" i="14" s="1"/>
  <c r="T700" i="1"/>
  <c r="P744" i="14" s="1"/>
  <c r="CI744" i="14" s="1"/>
  <c r="B701" i="1"/>
  <c r="C701" i="1"/>
  <c r="A745" i="14" s="1"/>
  <c r="D701" i="1"/>
  <c r="D745" i="14" s="1"/>
  <c r="T745" i="14" s="1"/>
  <c r="F701" i="1"/>
  <c r="G701" i="1"/>
  <c r="I701" i="1"/>
  <c r="E745" i="14" s="1"/>
  <c r="BX745" i="14" s="1"/>
  <c r="J701" i="1"/>
  <c r="F745" i="14" s="1"/>
  <c r="BY745" i="14" s="1"/>
  <c r="K701" i="1"/>
  <c r="G745" i="14" s="1"/>
  <c r="BZ745" i="14" s="1"/>
  <c r="L701" i="1"/>
  <c r="H745" i="14" s="1"/>
  <c r="CA745" i="14" s="1"/>
  <c r="M701" i="1"/>
  <c r="I745" i="14" s="1"/>
  <c r="CB745" i="14" s="1"/>
  <c r="N701" i="1"/>
  <c r="J745" i="14" s="1"/>
  <c r="CC745" i="14" s="1"/>
  <c r="O701" i="1"/>
  <c r="K745" i="14" s="1"/>
  <c r="CD745" i="14" s="1"/>
  <c r="P701" i="1"/>
  <c r="L745" i="14" s="1"/>
  <c r="CE745" i="14" s="1"/>
  <c r="Q701" i="1"/>
  <c r="M745" i="14" s="1"/>
  <c r="CF745" i="14" s="1"/>
  <c r="R701" i="1"/>
  <c r="N745" i="14" s="1"/>
  <c r="CG745" i="14" s="1"/>
  <c r="S701" i="1"/>
  <c r="O745" i="14" s="1"/>
  <c r="CH745" i="14" s="1"/>
  <c r="T701" i="1"/>
  <c r="P745" i="14" s="1"/>
  <c r="CI745" i="14" s="1"/>
  <c r="B702" i="1"/>
  <c r="C702" i="1"/>
  <c r="A746" i="14" s="1"/>
  <c r="D702" i="1"/>
  <c r="D746" i="14" s="1"/>
  <c r="T746" i="14" s="1"/>
  <c r="F702" i="1"/>
  <c r="G702" i="1"/>
  <c r="AV702" i="1" s="1"/>
  <c r="I702" i="1"/>
  <c r="E746" i="14" s="1"/>
  <c r="BX746" i="14" s="1"/>
  <c r="J702" i="1"/>
  <c r="F746" i="14" s="1"/>
  <c r="BY746" i="14" s="1"/>
  <c r="K702" i="1"/>
  <c r="G746" i="14" s="1"/>
  <c r="BZ746" i="14" s="1"/>
  <c r="L702" i="1"/>
  <c r="H746" i="14" s="1"/>
  <c r="CA746" i="14" s="1"/>
  <c r="M702" i="1"/>
  <c r="I746" i="14" s="1"/>
  <c r="CB746" i="14" s="1"/>
  <c r="N702" i="1"/>
  <c r="J746" i="14" s="1"/>
  <c r="CC746" i="14" s="1"/>
  <c r="O702" i="1"/>
  <c r="K746" i="14" s="1"/>
  <c r="CD746" i="14" s="1"/>
  <c r="P702" i="1"/>
  <c r="L746" i="14" s="1"/>
  <c r="CE746" i="14" s="1"/>
  <c r="Q702" i="1"/>
  <c r="M746" i="14" s="1"/>
  <c r="CF746" i="14" s="1"/>
  <c r="R702" i="1"/>
  <c r="N746" i="14" s="1"/>
  <c r="CG746" i="14" s="1"/>
  <c r="S702" i="1"/>
  <c r="O746" i="14" s="1"/>
  <c r="CH746" i="14" s="1"/>
  <c r="T702" i="1"/>
  <c r="P746" i="14" s="1"/>
  <c r="CI746" i="14" s="1"/>
  <c r="B703" i="1"/>
  <c r="C703" i="1"/>
  <c r="A747" i="14" s="1"/>
  <c r="D703" i="1"/>
  <c r="D747" i="14" s="1"/>
  <c r="T747" i="14" s="1"/>
  <c r="F703" i="1"/>
  <c r="G703" i="1"/>
  <c r="I703" i="1"/>
  <c r="E747" i="14" s="1"/>
  <c r="BX747" i="14" s="1"/>
  <c r="J703" i="1"/>
  <c r="F747" i="14" s="1"/>
  <c r="BY747" i="14" s="1"/>
  <c r="K703" i="1"/>
  <c r="G747" i="14" s="1"/>
  <c r="BZ747" i="14" s="1"/>
  <c r="L703" i="1"/>
  <c r="H747" i="14" s="1"/>
  <c r="CA747" i="14" s="1"/>
  <c r="M703" i="1"/>
  <c r="I747" i="14" s="1"/>
  <c r="CB747" i="14" s="1"/>
  <c r="N703" i="1"/>
  <c r="J747" i="14" s="1"/>
  <c r="CC747" i="14" s="1"/>
  <c r="O703" i="1"/>
  <c r="K747" i="14" s="1"/>
  <c r="CD747" i="14" s="1"/>
  <c r="P703" i="1"/>
  <c r="L747" i="14" s="1"/>
  <c r="CE747" i="14" s="1"/>
  <c r="Q703" i="1"/>
  <c r="M747" i="14" s="1"/>
  <c r="CF747" i="14" s="1"/>
  <c r="R703" i="1"/>
  <c r="N747" i="14" s="1"/>
  <c r="CG747" i="14" s="1"/>
  <c r="S703" i="1"/>
  <c r="O747" i="14" s="1"/>
  <c r="CH747" i="14" s="1"/>
  <c r="T703" i="1"/>
  <c r="P747" i="14" s="1"/>
  <c r="CI747" i="14" s="1"/>
  <c r="B704" i="1"/>
  <c r="C704" i="1"/>
  <c r="A748" i="14" s="1"/>
  <c r="D704" i="1"/>
  <c r="D748" i="14" s="1"/>
  <c r="T748" i="14" s="1"/>
  <c r="F704" i="1"/>
  <c r="G704" i="1"/>
  <c r="I704" i="1"/>
  <c r="E748" i="14" s="1"/>
  <c r="BX748" i="14" s="1"/>
  <c r="J704" i="1"/>
  <c r="F748" i="14" s="1"/>
  <c r="BY748" i="14" s="1"/>
  <c r="K704" i="1"/>
  <c r="G748" i="14" s="1"/>
  <c r="BZ748" i="14" s="1"/>
  <c r="L704" i="1"/>
  <c r="H748" i="14" s="1"/>
  <c r="CA748" i="14" s="1"/>
  <c r="M704" i="1"/>
  <c r="I748" i="14" s="1"/>
  <c r="CB748" i="14" s="1"/>
  <c r="N704" i="1"/>
  <c r="J748" i="14" s="1"/>
  <c r="CC748" i="14" s="1"/>
  <c r="O704" i="1"/>
  <c r="K748" i="14" s="1"/>
  <c r="CD748" i="14" s="1"/>
  <c r="P704" i="1"/>
  <c r="L748" i="14" s="1"/>
  <c r="CE748" i="14" s="1"/>
  <c r="Q704" i="1"/>
  <c r="M748" i="14" s="1"/>
  <c r="CF748" i="14" s="1"/>
  <c r="R704" i="1"/>
  <c r="N748" i="14" s="1"/>
  <c r="CG748" i="14" s="1"/>
  <c r="S704" i="1"/>
  <c r="O748" i="14" s="1"/>
  <c r="CH748" i="14" s="1"/>
  <c r="T704" i="1"/>
  <c r="P748" i="14" s="1"/>
  <c r="CI748" i="14" s="1"/>
  <c r="B705" i="1"/>
  <c r="C705" i="1"/>
  <c r="A749" i="14" s="1"/>
  <c r="D705" i="1"/>
  <c r="D749" i="14" s="1"/>
  <c r="T749" i="14" s="1"/>
  <c r="F705" i="1"/>
  <c r="G705" i="1"/>
  <c r="I705" i="1"/>
  <c r="E749" i="14" s="1"/>
  <c r="BX749" i="14" s="1"/>
  <c r="J705" i="1"/>
  <c r="F749" i="14" s="1"/>
  <c r="BY749" i="14" s="1"/>
  <c r="K705" i="1"/>
  <c r="G749" i="14" s="1"/>
  <c r="BZ749" i="14" s="1"/>
  <c r="L705" i="1"/>
  <c r="H749" i="14" s="1"/>
  <c r="CA749" i="14" s="1"/>
  <c r="M705" i="1"/>
  <c r="I749" i="14" s="1"/>
  <c r="CB749" i="14" s="1"/>
  <c r="N705" i="1"/>
  <c r="J749" i="14" s="1"/>
  <c r="CC749" i="14" s="1"/>
  <c r="O705" i="1"/>
  <c r="K749" i="14" s="1"/>
  <c r="CD749" i="14" s="1"/>
  <c r="P705" i="1"/>
  <c r="L749" i="14" s="1"/>
  <c r="CE749" i="14" s="1"/>
  <c r="Q705" i="1"/>
  <c r="M749" i="14" s="1"/>
  <c r="CF749" i="14" s="1"/>
  <c r="R705" i="1"/>
  <c r="N749" i="14" s="1"/>
  <c r="CG749" i="14" s="1"/>
  <c r="S705" i="1"/>
  <c r="O749" i="14" s="1"/>
  <c r="CH749" i="14" s="1"/>
  <c r="T705" i="1"/>
  <c r="P749" i="14" s="1"/>
  <c r="CI749" i="14" s="1"/>
  <c r="B706" i="1"/>
  <c r="C706" i="1"/>
  <c r="A750" i="14" s="1"/>
  <c r="D706" i="1"/>
  <c r="D750" i="14" s="1"/>
  <c r="T750" i="14" s="1"/>
  <c r="F706" i="1"/>
  <c r="G706" i="1"/>
  <c r="I706" i="1"/>
  <c r="E750" i="14" s="1"/>
  <c r="BX750" i="14" s="1"/>
  <c r="J706" i="1"/>
  <c r="F750" i="14" s="1"/>
  <c r="BY750" i="14" s="1"/>
  <c r="K706" i="1"/>
  <c r="G750" i="14" s="1"/>
  <c r="BZ750" i="14" s="1"/>
  <c r="L706" i="1"/>
  <c r="H750" i="14" s="1"/>
  <c r="CA750" i="14" s="1"/>
  <c r="M706" i="1"/>
  <c r="I750" i="14" s="1"/>
  <c r="CB750" i="14" s="1"/>
  <c r="N706" i="1"/>
  <c r="J750" i="14" s="1"/>
  <c r="CC750" i="14" s="1"/>
  <c r="O706" i="1"/>
  <c r="K750" i="14" s="1"/>
  <c r="CD750" i="14" s="1"/>
  <c r="P706" i="1"/>
  <c r="L750" i="14" s="1"/>
  <c r="CE750" i="14" s="1"/>
  <c r="Q706" i="1"/>
  <c r="M750" i="14" s="1"/>
  <c r="CF750" i="14" s="1"/>
  <c r="R706" i="1"/>
  <c r="N750" i="14" s="1"/>
  <c r="CG750" i="14" s="1"/>
  <c r="S706" i="1"/>
  <c r="O750" i="14" s="1"/>
  <c r="CH750" i="14" s="1"/>
  <c r="T706" i="1"/>
  <c r="P750" i="14" s="1"/>
  <c r="CI750" i="14" s="1"/>
  <c r="B707" i="1"/>
  <c r="C707" i="1"/>
  <c r="A751" i="14" s="1"/>
  <c r="D707" i="1"/>
  <c r="D751" i="14" s="1"/>
  <c r="T751" i="14" s="1"/>
  <c r="F707" i="1"/>
  <c r="G707" i="1"/>
  <c r="I707" i="1"/>
  <c r="E751" i="14" s="1"/>
  <c r="BX751" i="14" s="1"/>
  <c r="J707" i="1"/>
  <c r="F751" i="14" s="1"/>
  <c r="BY751" i="14" s="1"/>
  <c r="K707" i="1"/>
  <c r="G751" i="14" s="1"/>
  <c r="BZ751" i="14" s="1"/>
  <c r="L707" i="1"/>
  <c r="H751" i="14" s="1"/>
  <c r="CA751" i="14" s="1"/>
  <c r="M707" i="1"/>
  <c r="I751" i="14" s="1"/>
  <c r="CB751" i="14" s="1"/>
  <c r="N707" i="1"/>
  <c r="J751" i="14" s="1"/>
  <c r="CC751" i="14" s="1"/>
  <c r="O707" i="1"/>
  <c r="K751" i="14" s="1"/>
  <c r="CD751" i="14" s="1"/>
  <c r="P707" i="1"/>
  <c r="L751" i="14" s="1"/>
  <c r="CE751" i="14" s="1"/>
  <c r="Q707" i="1"/>
  <c r="M751" i="14" s="1"/>
  <c r="CF751" i="14" s="1"/>
  <c r="R707" i="1"/>
  <c r="N751" i="14" s="1"/>
  <c r="CG751" i="14" s="1"/>
  <c r="S707" i="1"/>
  <c r="O751" i="14" s="1"/>
  <c r="CH751" i="14" s="1"/>
  <c r="T707" i="1"/>
  <c r="P751" i="14" s="1"/>
  <c r="CI751" i="14" s="1"/>
  <c r="B708" i="1"/>
  <c r="C708" i="1"/>
  <c r="A752" i="14" s="1"/>
  <c r="D708" i="1"/>
  <c r="D752" i="14" s="1"/>
  <c r="T752" i="14" s="1"/>
  <c r="F708" i="1"/>
  <c r="G708" i="1"/>
  <c r="AV708" i="1" s="1"/>
  <c r="I708" i="1"/>
  <c r="E752" i="14" s="1"/>
  <c r="BX752" i="14" s="1"/>
  <c r="J708" i="1"/>
  <c r="F752" i="14" s="1"/>
  <c r="BY752" i="14" s="1"/>
  <c r="K708" i="1"/>
  <c r="G752" i="14" s="1"/>
  <c r="BZ752" i="14" s="1"/>
  <c r="L708" i="1"/>
  <c r="H752" i="14" s="1"/>
  <c r="CA752" i="14" s="1"/>
  <c r="M708" i="1"/>
  <c r="I752" i="14" s="1"/>
  <c r="CB752" i="14" s="1"/>
  <c r="N708" i="1"/>
  <c r="J752" i="14" s="1"/>
  <c r="CC752" i="14" s="1"/>
  <c r="O708" i="1"/>
  <c r="K752" i="14" s="1"/>
  <c r="CD752" i="14" s="1"/>
  <c r="P708" i="1"/>
  <c r="L752" i="14" s="1"/>
  <c r="CE752" i="14" s="1"/>
  <c r="Q708" i="1"/>
  <c r="M752" i="14" s="1"/>
  <c r="CF752" i="14" s="1"/>
  <c r="R708" i="1"/>
  <c r="N752" i="14" s="1"/>
  <c r="CG752" i="14" s="1"/>
  <c r="S708" i="1"/>
  <c r="O752" i="14" s="1"/>
  <c r="CH752" i="14" s="1"/>
  <c r="T708" i="1"/>
  <c r="P752" i="14" s="1"/>
  <c r="CI752" i="14" s="1"/>
  <c r="B709" i="1"/>
  <c r="C709" i="1"/>
  <c r="A753" i="14" s="1"/>
  <c r="D709" i="1"/>
  <c r="D753" i="14" s="1"/>
  <c r="T753" i="14" s="1"/>
  <c r="F709" i="1"/>
  <c r="G709" i="1"/>
  <c r="I709" i="1"/>
  <c r="E753" i="14" s="1"/>
  <c r="BX753" i="14" s="1"/>
  <c r="J709" i="1"/>
  <c r="F753" i="14" s="1"/>
  <c r="BY753" i="14" s="1"/>
  <c r="K709" i="1"/>
  <c r="G753" i="14" s="1"/>
  <c r="BZ753" i="14" s="1"/>
  <c r="L709" i="1"/>
  <c r="H753" i="14" s="1"/>
  <c r="CA753" i="14" s="1"/>
  <c r="M709" i="1"/>
  <c r="I753" i="14" s="1"/>
  <c r="CB753" i="14" s="1"/>
  <c r="N709" i="1"/>
  <c r="J753" i="14" s="1"/>
  <c r="CC753" i="14" s="1"/>
  <c r="O709" i="1"/>
  <c r="K753" i="14" s="1"/>
  <c r="CD753" i="14" s="1"/>
  <c r="P709" i="1"/>
  <c r="L753" i="14" s="1"/>
  <c r="CE753" i="14" s="1"/>
  <c r="Q709" i="1"/>
  <c r="M753" i="14" s="1"/>
  <c r="CF753" i="14" s="1"/>
  <c r="R709" i="1"/>
  <c r="N753" i="14" s="1"/>
  <c r="CG753" i="14" s="1"/>
  <c r="S709" i="1"/>
  <c r="O753" i="14" s="1"/>
  <c r="CH753" i="14" s="1"/>
  <c r="T709" i="1"/>
  <c r="P753" i="14" s="1"/>
  <c r="CI753" i="14" s="1"/>
  <c r="B710" i="1"/>
  <c r="C710" i="1"/>
  <c r="A754" i="14" s="1"/>
  <c r="D710" i="1"/>
  <c r="D754" i="14" s="1"/>
  <c r="T754" i="14" s="1"/>
  <c r="F710" i="1"/>
  <c r="G710" i="1"/>
  <c r="AV710" i="1" s="1"/>
  <c r="I710" i="1"/>
  <c r="E754" i="14" s="1"/>
  <c r="BX754" i="14" s="1"/>
  <c r="J710" i="1"/>
  <c r="F754" i="14" s="1"/>
  <c r="BY754" i="14" s="1"/>
  <c r="K710" i="1"/>
  <c r="G754" i="14" s="1"/>
  <c r="BZ754" i="14" s="1"/>
  <c r="L710" i="1"/>
  <c r="H754" i="14" s="1"/>
  <c r="CA754" i="14" s="1"/>
  <c r="M710" i="1"/>
  <c r="I754" i="14" s="1"/>
  <c r="CB754" i="14" s="1"/>
  <c r="N710" i="1"/>
  <c r="J754" i="14" s="1"/>
  <c r="CC754" i="14" s="1"/>
  <c r="O710" i="1"/>
  <c r="K754" i="14" s="1"/>
  <c r="CD754" i="14" s="1"/>
  <c r="P710" i="1"/>
  <c r="L754" i="14" s="1"/>
  <c r="CE754" i="14" s="1"/>
  <c r="Q710" i="1"/>
  <c r="M754" i="14" s="1"/>
  <c r="CF754" i="14" s="1"/>
  <c r="R710" i="1"/>
  <c r="N754" i="14" s="1"/>
  <c r="CG754" i="14" s="1"/>
  <c r="S710" i="1"/>
  <c r="O754" i="14" s="1"/>
  <c r="CH754" i="14" s="1"/>
  <c r="T710" i="1"/>
  <c r="P754" i="14" s="1"/>
  <c r="CI754" i="14" s="1"/>
  <c r="B711" i="1"/>
  <c r="C711" i="1"/>
  <c r="A755" i="14" s="1"/>
  <c r="D711" i="1"/>
  <c r="D755" i="14" s="1"/>
  <c r="T755" i="14" s="1"/>
  <c r="F711" i="1"/>
  <c r="G711" i="1"/>
  <c r="I711" i="1"/>
  <c r="E755" i="14" s="1"/>
  <c r="BX755" i="14" s="1"/>
  <c r="J711" i="1"/>
  <c r="F755" i="14" s="1"/>
  <c r="BY755" i="14" s="1"/>
  <c r="K711" i="1"/>
  <c r="G755" i="14" s="1"/>
  <c r="BZ755" i="14" s="1"/>
  <c r="L711" i="1"/>
  <c r="H755" i="14" s="1"/>
  <c r="CA755" i="14" s="1"/>
  <c r="M711" i="1"/>
  <c r="I755" i="14" s="1"/>
  <c r="CB755" i="14" s="1"/>
  <c r="N711" i="1"/>
  <c r="J755" i="14" s="1"/>
  <c r="CC755" i="14" s="1"/>
  <c r="O711" i="1"/>
  <c r="K755" i="14" s="1"/>
  <c r="CD755" i="14" s="1"/>
  <c r="P711" i="1"/>
  <c r="L755" i="14" s="1"/>
  <c r="CE755" i="14" s="1"/>
  <c r="Q711" i="1"/>
  <c r="M755" i="14" s="1"/>
  <c r="CF755" i="14" s="1"/>
  <c r="R711" i="1"/>
  <c r="N755" i="14" s="1"/>
  <c r="CG755" i="14" s="1"/>
  <c r="S711" i="1"/>
  <c r="O755" i="14" s="1"/>
  <c r="CH755" i="14" s="1"/>
  <c r="T711" i="1"/>
  <c r="P755" i="14" s="1"/>
  <c r="CI755" i="14" s="1"/>
  <c r="B712" i="1"/>
  <c r="C712" i="1"/>
  <c r="A756" i="14" s="1"/>
  <c r="D712" i="1"/>
  <c r="D756" i="14" s="1"/>
  <c r="T756" i="14" s="1"/>
  <c r="F712" i="1"/>
  <c r="G712" i="1"/>
  <c r="I712" i="1"/>
  <c r="E756" i="14" s="1"/>
  <c r="BX756" i="14" s="1"/>
  <c r="J712" i="1"/>
  <c r="F756" i="14" s="1"/>
  <c r="BY756" i="14" s="1"/>
  <c r="K712" i="1"/>
  <c r="G756" i="14" s="1"/>
  <c r="BZ756" i="14" s="1"/>
  <c r="L712" i="1"/>
  <c r="H756" i="14" s="1"/>
  <c r="CA756" i="14" s="1"/>
  <c r="M712" i="1"/>
  <c r="I756" i="14" s="1"/>
  <c r="CB756" i="14" s="1"/>
  <c r="N712" i="1"/>
  <c r="J756" i="14" s="1"/>
  <c r="CC756" i="14" s="1"/>
  <c r="O712" i="1"/>
  <c r="K756" i="14" s="1"/>
  <c r="CD756" i="14" s="1"/>
  <c r="P712" i="1"/>
  <c r="L756" i="14" s="1"/>
  <c r="CE756" i="14" s="1"/>
  <c r="Q712" i="1"/>
  <c r="M756" i="14" s="1"/>
  <c r="CF756" i="14" s="1"/>
  <c r="R712" i="1"/>
  <c r="N756" i="14" s="1"/>
  <c r="CG756" i="14" s="1"/>
  <c r="S712" i="1"/>
  <c r="O756" i="14" s="1"/>
  <c r="CH756" i="14" s="1"/>
  <c r="T712" i="1"/>
  <c r="P756" i="14" s="1"/>
  <c r="CI756" i="14" s="1"/>
  <c r="B713" i="1"/>
  <c r="C713" i="1"/>
  <c r="A757" i="14" s="1"/>
  <c r="D713" i="1"/>
  <c r="D757" i="14" s="1"/>
  <c r="T757" i="14" s="1"/>
  <c r="F713" i="1"/>
  <c r="G713" i="1"/>
  <c r="I713" i="1"/>
  <c r="E757" i="14" s="1"/>
  <c r="BX757" i="14" s="1"/>
  <c r="J713" i="1"/>
  <c r="F757" i="14" s="1"/>
  <c r="BY757" i="14" s="1"/>
  <c r="K713" i="1"/>
  <c r="G757" i="14" s="1"/>
  <c r="BZ757" i="14" s="1"/>
  <c r="L713" i="1"/>
  <c r="H757" i="14" s="1"/>
  <c r="CA757" i="14" s="1"/>
  <c r="M713" i="1"/>
  <c r="I757" i="14" s="1"/>
  <c r="CB757" i="14" s="1"/>
  <c r="N713" i="1"/>
  <c r="J757" i="14" s="1"/>
  <c r="CC757" i="14" s="1"/>
  <c r="O713" i="1"/>
  <c r="K757" i="14" s="1"/>
  <c r="CD757" i="14" s="1"/>
  <c r="P713" i="1"/>
  <c r="L757" i="14" s="1"/>
  <c r="CE757" i="14" s="1"/>
  <c r="Q713" i="1"/>
  <c r="M757" i="14" s="1"/>
  <c r="CF757" i="14" s="1"/>
  <c r="R713" i="1"/>
  <c r="N757" i="14" s="1"/>
  <c r="CG757" i="14" s="1"/>
  <c r="S713" i="1"/>
  <c r="O757" i="14" s="1"/>
  <c r="CH757" i="14" s="1"/>
  <c r="T713" i="1"/>
  <c r="P757" i="14" s="1"/>
  <c r="CI757" i="14" s="1"/>
  <c r="B714" i="1"/>
  <c r="C714" i="1"/>
  <c r="A758" i="14" s="1"/>
  <c r="D714" i="1"/>
  <c r="D758" i="14" s="1"/>
  <c r="T758" i="14" s="1"/>
  <c r="F714" i="1"/>
  <c r="G714" i="1"/>
  <c r="I714" i="1"/>
  <c r="E758" i="14" s="1"/>
  <c r="BX758" i="14" s="1"/>
  <c r="J714" i="1"/>
  <c r="F758" i="14" s="1"/>
  <c r="BY758" i="14" s="1"/>
  <c r="K714" i="1"/>
  <c r="G758" i="14" s="1"/>
  <c r="BZ758" i="14" s="1"/>
  <c r="L714" i="1"/>
  <c r="H758" i="14" s="1"/>
  <c r="CA758" i="14" s="1"/>
  <c r="M714" i="1"/>
  <c r="I758" i="14" s="1"/>
  <c r="CB758" i="14" s="1"/>
  <c r="N714" i="1"/>
  <c r="J758" i="14" s="1"/>
  <c r="CC758" i="14" s="1"/>
  <c r="O714" i="1"/>
  <c r="K758" i="14" s="1"/>
  <c r="CD758" i="14" s="1"/>
  <c r="P714" i="1"/>
  <c r="L758" i="14" s="1"/>
  <c r="CE758" i="14" s="1"/>
  <c r="Q714" i="1"/>
  <c r="M758" i="14" s="1"/>
  <c r="CF758" i="14" s="1"/>
  <c r="R714" i="1"/>
  <c r="N758" i="14" s="1"/>
  <c r="CG758" i="14" s="1"/>
  <c r="S714" i="1"/>
  <c r="O758" i="14" s="1"/>
  <c r="CH758" i="14" s="1"/>
  <c r="T714" i="1"/>
  <c r="P758" i="14" s="1"/>
  <c r="CI758" i="14" s="1"/>
  <c r="B715" i="1"/>
  <c r="C715" i="1"/>
  <c r="A759" i="14" s="1"/>
  <c r="D715" i="1"/>
  <c r="D759" i="14" s="1"/>
  <c r="T759" i="14" s="1"/>
  <c r="F715" i="1"/>
  <c r="G715" i="1"/>
  <c r="I715" i="1"/>
  <c r="E759" i="14" s="1"/>
  <c r="BX759" i="14" s="1"/>
  <c r="J715" i="1"/>
  <c r="F759" i="14" s="1"/>
  <c r="BY759" i="14" s="1"/>
  <c r="K715" i="1"/>
  <c r="G759" i="14" s="1"/>
  <c r="BZ759" i="14" s="1"/>
  <c r="L715" i="1"/>
  <c r="H759" i="14" s="1"/>
  <c r="CA759" i="14" s="1"/>
  <c r="M715" i="1"/>
  <c r="I759" i="14" s="1"/>
  <c r="CB759" i="14" s="1"/>
  <c r="N715" i="1"/>
  <c r="J759" i="14" s="1"/>
  <c r="CC759" i="14" s="1"/>
  <c r="O715" i="1"/>
  <c r="K759" i="14" s="1"/>
  <c r="CD759" i="14" s="1"/>
  <c r="P715" i="1"/>
  <c r="L759" i="14" s="1"/>
  <c r="CE759" i="14" s="1"/>
  <c r="Q715" i="1"/>
  <c r="M759" i="14" s="1"/>
  <c r="CF759" i="14" s="1"/>
  <c r="R715" i="1"/>
  <c r="N759" i="14" s="1"/>
  <c r="CG759" i="14" s="1"/>
  <c r="S715" i="1"/>
  <c r="O759" i="14" s="1"/>
  <c r="CH759" i="14" s="1"/>
  <c r="T715" i="1"/>
  <c r="P759" i="14" s="1"/>
  <c r="CI759" i="14" s="1"/>
  <c r="B716" i="1"/>
  <c r="C716" i="1"/>
  <c r="A760" i="14" s="1"/>
  <c r="D716" i="1"/>
  <c r="D760" i="14" s="1"/>
  <c r="T760" i="14" s="1"/>
  <c r="F716" i="1"/>
  <c r="G716" i="1"/>
  <c r="I716" i="1"/>
  <c r="E760" i="14" s="1"/>
  <c r="BX760" i="14" s="1"/>
  <c r="J716" i="1"/>
  <c r="F760" i="14" s="1"/>
  <c r="BY760" i="14" s="1"/>
  <c r="K716" i="1"/>
  <c r="G760" i="14" s="1"/>
  <c r="BZ760" i="14" s="1"/>
  <c r="L716" i="1"/>
  <c r="H760" i="14" s="1"/>
  <c r="CA760" i="14" s="1"/>
  <c r="M716" i="1"/>
  <c r="I760" i="14" s="1"/>
  <c r="CB760" i="14" s="1"/>
  <c r="N716" i="1"/>
  <c r="J760" i="14" s="1"/>
  <c r="CC760" i="14" s="1"/>
  <c r="O716" i="1"/>
  <c r="K760" i="14" s="1"/>
  <c r="CD760" i="14" s="1"/>
  <c r="P716" i="1"/>
  <c r="L760" i="14" s="1"/>
  <c r="CE760" i="14" s="1"/>
  <c r="Q716" i="1"/>
  <c r="M760" i="14" s="1"/>
  <c r="CF760" i="14" s="1"/>
  <c r="R716" i="1"/>
  <c r="N760" i="14" s="1"/>
  <c r="CG760" i="14" s="1"/>
  <c r="S716" i="1"/>
  <c r="O760" i="14" s="1"/>
  <c r="CH760" i="14" s="1"/>
  <c r="T716" i="1"/>
  <c r="P760" i="14" s="1"/>
  <c r="CI760" i="14" s="1"/>
  <c r="B717" i="1"/>
  <c r="C717" i="1"/>
  <c r="A761" i="14" s="1"/>
  <c r="D717" i="1"/>
  <c r="D761" i="14" s="1"/>
  <c r="T761" i="14" s="1"/>
  <c r="F717" i="1"/>
  <c r="G717" i="1"/>
  <c r="I717" i="1"/>
  <c r="E761" i="14" s="1"/>
  <c r="BX761" i="14" s="1"/>
  <c r="J717" i="1"/>
  <c r="F761" i="14" s="1"/>
  <c r="BY761" i="14" s="1"/>
  <c r="K717" i="1"/>
  <c r="G761" i="14" s="1"/>
  <c r="BZ761" i="14" s="1"/>
  <c r="L717" i="1"/>
  <c r="H761" i="14" s="1"/>
  <c r="CA761" i="14" s="1"/>
  <c r="M717" i="1"/>
  <c r="I761" i="14" s="1"/>
  <c r="CB761" i="14" s="1"/>
  <c r="N717" i="1"/>
  <c r="J761" i="14" s="1"/>
  <c r="CC761" i="14" s="1"/>
  <c r="O717" i="1"/>
  <c r="K761" i="14" s="1"/>
  <c r="CD761" i="14" s="1"/>
  <c r="P717" i="1"/>
  <c r="L761" i="14" s="1"/>
  <c r="CE761" i="14" s="1"/>
  <c r="Q717" i="1"/>
  <c r="M761" i="14" s="1"/>
  <c r="CF761" i="14" s="1"/>
  <c r="R717" i="1"/>
  <c r="N761" i="14" s="1"/>
  <c r="CG761" i="14" s="1"/>
  <c r="S717" i="1"/>
  <c r="O761" i="14" s="1"/>
  <c r="CH761" i="14" s="1"/>
  <c r="T717" i="1"/>
  <c r="P761" i="14" s="1"/>
  <c r="CI761" i="14" s="1"/>
  <c r="B718" i="1"/>
  <c r="C718" i="1"/>
  <c r="A762" i="14" s="1"/>
  <c r="D718" i="1"/>
  <c r="D762" i="14" s="1"/>
  <c r="T762" i="14" s="1"/>
  <c r="F718" i="1"/>
  <c r="G718" i="1"/>
  <c r="I718" i="1"/>
  <c r="E762" i="14" s="1"/>
  <c r="BX762" i="14" s="1"/>
  <c r="J718" i="1"/>
  <c r="F762" i="14" s="1"/>
  <c r="BY762" i="14" s="1"/>
  <c r="K718" i="1"/>
  <c r="G762" i="14" s="1"/>
  <c r="BZ762" i="14" s="1"/>
  <c r="L718" i="1"/>
  <c r="H762" i="14" s="1"/>
  <c r="CA762" i="14" s="1"/>
  <c r="M718" i="1"/>
  <c r="I762" i="14" s="1"/>
  <c r="CB762" i="14" s="1"/>
  <c r="N718" i="1"/>
  <c r="J762" i="14" s="1"/>
  <c r="CC762" i="14" s="1"/>
  <c r="O718" i="1"/>
  <c r="K762" i="14" s="1"/>
  <c r="CD762" i="14" s="1"/>
  <c r="P718" i="1"/>
  <c r="L762" i="14" s="1"/>
  <c r="CE762" i="14" s="1"/>
  <c r="Q718" i="1"/>
  <c r="M762" i="14" s="1"/>
  <c r="CF762" i="14" s="1"/>
  <c r="R718" i="1"/>
  <c r="N762" i="14" s="1"/>
  <c r="CG762" i="14" s="1"/>
  <c r="S718" i="1"/>
  <c r="O762" i="14" s="1"/>
  <c r="CH762" i="14" s="1"/>
  <c r="T718" i="1"/>
  <c r="P762" i="14" s="1"/>
  <c r="CI762" i="14" s="1"/>
  <c r="B719" i="1"/>
  <c r="C719" i="1"/>
  <c r="A763" i="14" s="1"/>
  <c r="D719" i="1"/>
  <c r="D763" i="14" s="1"/>
  <c r="T763" i="14" s="1"/>
  <c r="F719" i="1"/>
  <c r="G719" i="1"/>
  <c r="I719" i="1"/>
  <c r="E763" i="14" s="1"/>
  <c r="BX763" i="14" s="1"/>
  <c r="J719" i="1"/>
  <c r="F763" i="14" s="1"/>
  <c r="BY763" i="14" s="1"/>
  <c r="K719" i="1"/>
  <c r="G763" i="14" s="1"/>
  <c r="BZ763" i="14" s="1"/>
  <c r="L719" i="1"/>
  <c r="H763" i="14" s="1"/>
  <c r="CA763" i="14" s="1"/>
  <c r="M719" i="1"/>
  <c r="I763" i="14" s="1"/>
  <c r="CB763" i="14" s="1"/>
  <c r="N719" i="1"/>
  <c r="J763" i="14" s="1"/>
  <c r="CC763" i="14" s="1"/>
  <c r="O719" i="1"/>
  <c r="K763" i="14" s="1"/>
  <c r="CD763" i="14" s="1"/>
  <c r="P719" i="1"/>
  <c r="L763" i="14" s="1"/>
  <c r="CE763" i="14" s="1"/>
  <c r="Q719" i="1"/>
  <c r="M763" i="14" s="1"/>
  <c r="CF763" i="14" s="1"/>
  <c r="R719" i="1"/>
  <c r="N763" i="14" s="1"/>
  <c r="CG763" i="14" s="1"/>
  <c r="S719" i="1"/>
  <c r="O763" i="14" s="1"/>
  <c r="CH763" i="14" s="1"/>
  <c r="T719" i="1"/>
  <c r="P763" i="14" s="1"/>
  <c r="CI763" i="14" s="1"/>
  <c r="B720" i="1"/>
  <c r="C720" i="1"/>
  <c r="A764" i="14" s="1"/>
  <c r="D720" i="1"/>
  <c r="D764" i="14" s="1"/>
  <c r="T764" i="14" s="1"/>
  <c r="F720" i="1"/>
  <c r="G720" i="1"/>
  <c r="AV720" i="1" s="1"/>
  <c r="I720" i="1"/>
  <c r="E764" i="14" s="1"/>
  <c r="BX764" i="14" s="1"/>
  <c r="J720" i="1"/>
  <c r="F764" i="14" s="1"/>
  <c r="BY764" i="14" s="1"/>
  <c r="K720" i="1"/>
  <c r="G764" i="14" s="1"/>
  <c r="BZ764" i="14" s="1"/>
  <c r="L720" i="1"/>
  <c r="H764" i="14" s="1"/>
  <c r="CA764" i="14" s="1"/>
  <c r="M720" i="1"/>
  <c r="I764" i="14" s="1"/>
  <c r="CB764" i="14" s="1"/>
  <c r="N720" i="1"/>
  <c r="J764" i="14" s="1"/>
  <c r="CC764" i="14" s="1"/>
  <c r="O720" i="1"/>
  <c r="K764" i="14" s="1"/>
  <c r="CD764" i="14" s="1"/>
  <c r="P720" i="1"/>
  <c r="L764" i="14" s="1"/>
  <c r="CE764" i="14" s="1"/>
  <c r="Q720" i="1"/>
  <c r="M764" i="14" s="1"/>
  <c r="CF764" i="14" s="1"/>
  <c r="R720" i="1"/>
  <c r="N764" i="14" s="1"/>
  <c r="CG764" i="14" s="1"/>
  <c r="S720" i="1"/>
  <c r="O764" i="14" s="1"/>
  <c r="CH764" i="14" s="1"/>
  <c r="T720" i="1"/>
  <c r="P764" i="14" s="1"/>
  <c r="CI764" i="14" s="1"/>
  <c r="B721" i="1"/>
  <c r="C721" i="1"/>
  <c r="A765" i="14" s="1"/>
  <c r="D721" i="1"/>
  <c r="D765" i="14" s="1"/>
  <c r="T765" i="14" s="1"/>
  <c r="F721" i="1"/>
  <c r="G721" i="1"/>
  <c r="I721" i="1"/>
  <c r="E765" i="14" s="1"/>
  <c r="BX765" i="14" s="1"/>
  <c r="J721" i="1"/>
  <c r="F765" i="14" s="1"/>
  <c r="BY765" i="14" s="1"/>
  <c r="K721" i="1"/>
  <c r="G765" i="14" s="1"/>
  <c r="BZ765" i="14" s="1"/>
  <c r="L721" i="1"/>
  <c r="H765" i="14" s="1"/>
  <c r="CA765" i="14" s="1"/>
  <c r="M721" i="1"/>
  <c r="I765" i="14" s="1"/>
  <c r="CB765" i="14" s="1"/>
  <c r="N721" i="1"/>
  <c r="J765" i="14" s="1"/>
  <c r="CC765" i="14" s="1"/>
  <c r="O721" i="1"/>
  <c r="K765" i="14" s="1"/>
  <c r="CD765" i="14" s="1"/>
  <c r="P721" i="1"/>
  <c r="L765" i="14" s="1"/>
  <c r="CE765" i="14" s="1"/>
  <c r="Q721" i="1"/>
  <c r="M765" i="14" s="1"/>
  <c r="CF765" i="14" s="1"/>
  <c r="R721" i="1"/>
  <c r="N765" i="14" s="1"/>
  <c r="CG765" i="14" s="1"/>
  <c r="S721" i="1"/>
  <c r="O765" i="14" s="1"/>
  <c r="CH765" i="14" s="1"/>
  <c r="T721" i="1"/>
  <c r="P765" i="14" s="1"/>
  <c r="CI765" i="14" s="1"/>
  <c r="B722" i="1"/>
  <c r="C722" i="1"/>
  <c r="A766" i="14" s="1"/>
  <c r="D722" i="1"/>
  <c r="D766" i="14" s="1"/>
  <c r="T766" i="14" s="1"/>
  <c r="F722" i="1"/>
  <c r="G722" i="1"/>
  <c r="I722" i="1"/>
  <c r="E766" i="14" s="1"/>
  <c r="BX766" i="14" s="1"/>
  <c r="J722" i="1"/>
  <c r="F766" i="14" s="1"/>
  <c r="BY766" i="14" s="1"/>
  <c r="K722" i="1"/>
  <c r="G766" i="14" s="1"/>
  <c r="BZ766" i="14" s="1"/>
  <c r="L722" i="1"/>
  <c r="H766" i="14" s="1"/>
  <c r="CA766" i="14" s="1"/>
  <c r="M722" i="1"/>
  <c r="I766" i="14" s="1"/>
  <c r="CB766" i="14" s="1"/>
  <c r="N722" i="1"/>
  <c r="J766" i="14" s="1"/>
  <c r="CC766" i="14" s="1"/>
  <c r="O722" i="1"/>
  <c r="K766" i="14" s="1"/>
  <c r="CD766" i="14" s="1"/>
  <c r="P722" i="1"/>
  <c r="L766" i="14" s="1"/>
  <c r="CE766" i="14" s="1"/>
  <c r="Q722" i="1"/>
  <c r="M766" i="14" s="1"/>
  <c r="CF766" i="14" s="1"/>
  <c r="R722" i="1"/>
  <c r="N766" i="14" s="1"/>
  <c r="CG766" i="14" s="1"/>
  <c r="S722" i="1"/>
  <c r="O766" i="14" s="1"/>
  <c r="CH766" i="14" s="1"/>
  <c r="T722" i="1"/>
  <c r="P766" i="14" s="1"/>
  <c r="CI766" i="14" s="1"/>
  <c r="B723" i="1"/>
  <c r="C723" i="1"/>
  <c r="A767" i="14" s="1"/>
  <c r="D723" i="1"/>
  <c r="D767" i="14" s="1"/>
  <c r="T767" i="14" s="1"/>
  <c r="F723" i="1"/>
  <c r="G723" i="1"/>
  <c r="I723" i="1"/>
  <c r="E767" i="14" s="1"/>
  <c r="BX767" i="14" s="1"/>
  <c r="J723" i="1"/>
  <c r="F767" i="14" s="1"/>
  <c r="BY767" i="14" s="1"/>
  <c r="K723" i="1"/>
  <c r="G767" i="14" s="1"/>
  <c r="BZ767" i="14" s="1"/>
  <c r="L723" i="1"/>
  <c r="H767" i="14" s="1"/>
  <c r="CA767" i="14" s="1"/>
  <c r="M723" i="1"/>
  <c r="I767" i="14" s="1"/>
  <c r="CB767" i="14" s="1"/>
  <c r="N723" i="1"/>
  <c r="J767" i="14" s="1"/>
  <c r="CC767" i="14" s="1"/>
  <c r="O723" i="1"/>
  <c r="K767" i="14" s="1"/>
  <c r="CD767" i="14" s="1"/>
  <c r="P723" i="1"/>
  <c r="L767" i="14" s="1"/>
  <c r="CE767" i="14" s="1"/>
  <c r="Q723" i="1"/>
  <c r="M767" i="14" s="1"/>
  <c r="CF767" i="14" s="1"/>
  <c r="R723" i="1"/>
  <c r="N767" i="14" s="1"/>
  <c r="CG767" i="14" s="1"/>
  <c r="S723" i="1"/>
  <c r="O767" i="14" s="1"/>
  <c r="CH767" i="14" s="1"/>
  <c r="T723" i="1"/>
  <c r="P767" i="14" s="1"/>
  <c r="CI767" i="14" s="1"/>
  <c r="B724" i="1"/>
  <c r="C724" i="1"/>
  <c r="A768" i="14" s="1"/>
  <c r="D724" i="1"/>
  <c r="D768" i="14" s="1"/>
  <c r="T768" i="14" s="1"/>
  <c r="F724" i="1"/>
  <c r="G724" i="1"/>
  <c r="I724" i="1"/>
  <c r="E768" i="14" s="1"/>
  <c r="BX768" i="14" s="1"/>
  <c r="J724" i="1"/>
  <c r="F768" i="14" s="1"/>
  <c r="BY768" i="14" s="1"/>
  <c r="K724" i="1"/>
  <c r="G768" i="14" s="1"/>
  <c r="BZ768" i="14" s="1"/>
  <c r="L724" i="1"/>
  <c r="H768" i="14" s="1"/>
  <c r="CA768" i="14" s="1"/>
  <c r="M724" i="1"/>
  <c r="I768" i="14" s="1"/>
  <c r="CB768" i="14" s="1"/>
  <c r="N724" i="1"/>
  <c r="J768" i="14" s="1"/>
  <c r="CC768" i="14" s="1"/>
  <c r="O724" i="1"/>
  <c r="K768" i="14" s="1"/>
  <c r="CD768" i="14" s="1"/>
  <c r="P724" i="1"/>
  <c r="L768" i="14" s="1"/>
  <c r="CE768" i="14" s="1"/>
  <c r="Q724" i="1"/>
  <c r="M768" i="14" s="1"/>
  <c r="CF768" i="14" s="1"/>
  <c r="R724" i="1"/>
  <c r="N768" i="14" s="1"/>
  <c r="CG768" i="14" s="1"/>
  <c r="S724" i="1"/>
  <c r="O768" i="14" s="1"/>
  <c r="CH768" i="14" s="1"/>
  <c r="T724" i="1"/>
  <c r="P768" i="14" s="1"/>
  <c r="CI768" i="14" s="1"/>
  <c r="B725" i="1"/>
  <c r="C725" i="1"/>
  <c r="A769" i="14" s="1"/>
  <c r="D725" i="1"/>
  <c r="D769" i="14" s="1"/>
  <c r="T769" i="14" s="1"/>
  <c r="F725" i="1"/>
  <c r="G725" i="1"/>
  <c r="I725" i="1"/>
  <c r="E769" i="14" s="1"/>
  <c r="BX769" i="14" s="1"/>
  <c r="J725" i="1"/>
  <c r="F769" i="14" s="1"/>
  <c r="BY769" i="14" s="1"/>
  <c r="K725" i="1"/>
  <c r="G769" i="14" s="1"/>
  <c r="BZ769" i="14" s="1"/>
  <c r="L725" i="1"/>
  <c r="H769" i="14" s="1"/>
  <c r="CA769" i="14" s="1"/>
  <c r="M725" i="1"/>
  <c r="I769" i="14" s="1"/>
  <c r="CB769" i="14" s="1"/>
  <c r="N725" i="1"/>
  <c r="J769" i="14" s="1"/>
  <c r="CC769" i="14" s="1"/>
  <c r="O725" i="1"/>
  <c r="K769" i="14" s="1"/>
  <c r="CD769" i="14" s="1"/>
  <c r="P725" i="1"/>
  <c r="L769" i="14" s="1"/>
  <c r="CE769" i="14" s="1"/>
  <c r="Q725" i="1"/>
  <c r="M769" i="14" s="1"/>
  <c r="CF769" i="14" s="1"/>
  <c r="R725" i="1"/>
  <c r="N769" i="14" s="1"/>
  <c r="CG769" i="14" s="1"/>
  <c r="S725" i="1"/>
  <c r="O769" i="14" s="1"/>
  <c r="CH769" i="14" s="1"/>
  <c r="T725" i="1"/>
  <c r="P769" i="14" s="1"/>
  <c r="CI769" i="14" s="1"/>
  <c r="B726" i="1"/>
  <c r="C726" i="1"/>
  <c r="A770" i="14" s="1"/>
  <c r="D726" i="1"/>
  <c r="D770" i="14" s="1"/>
  <c r="T770" i="14" s="1"/>
  <c r="F726" i="1"/>
  <c r="G726" i="1"/>
  <c r="I726" i="1"/>
  <c r="E770" i="14" s="1"/>
  <c r="BX770" i="14" s="1"/>
  <c r="J726" i="1"/>
  <c r="F770" i="14" s="1"/>
  <c r="BY770" i="14" s="1"/>
  <c r="K726" i="1"/>
  <c r="G770" i="14" s="1"/>
  <c r="BZ770" i="14" s="1"/>
  <c r="L726" i="1"/>
  <c r="H770" i="14" s="1"/>
  <c r="CA770" i="14" s="1"/>
  <c r="M726" i="1"/>
  <c r="I770" i="14" s="1"/>
  <c r="CB770" i="14" s="1"/>
  <c r="N726" i="1"/>
  <c r="J770" i="14" s="1"/>
  <c r="CC770" i="14" s="1"/>
  <c r="O726" i="1"/>
  <c r="K770" i="14" s="1"/>
  <c r="CD770" i="14" s="1"/>
  <c r="P726" i="1"/>
  <c r="L770" i="14" s="1"/>
  <c r="CE770" i="14" s="1"/>
  <c r="Q726" i="1"/>
  <c r="M770" i="14" s="1"/>
  <c r="CF770" i="14" s="1"/>
  <c r="R726" i="1"/>
  <c r="N770" i="14" s="1"/>
  <c r="CG770" i="14" s="1"/>
  <c r="S726" i="1"/>
  <c r="O770" i="14" s="1"/>
  <c r="CH770" i="14" s="1"/>
  <c r="T726" i="1"/>
  <c r="P770" i="14" s="1"/>
  <c r="CI770" i="14" s="1"/>
  <c r="B727" i="1"/>
  <c r="C727" i="1"/>
  <c r="A771" i="14" s="1"/>
  <c r="D727" i="1"/>
  <c r="D771" i="14" s="1"/>
  <c r="T771" i="14" s="1"/>
  <c r="F727" i="1"/>
  <c r="G727" i="1"/>
  <c r="I727" i="1"/>
  <c r="E771" i="14" s="1"/>
  <c r="BX771" i="14" s="1"/>
  <c r="J727" i="1"/>
  <c r="F771" i="14" s="1"/>
  <c r="BY771" i="14" s="1"/>
  <c r="K727" i="1"/>
  <c r="G771" i="14" s="1"/>
  <c r="BZ771" i="14" s="1"/>
  <c r="L727" i="1"/>
  <c r="H771" i="14" s="1"/>
  <c r="CA771" i="14" s="1"/>
  <c r="M727" i="1"/>
  <c r="I771" i="14" s="1"/>
  <c r="CB771" i="14" s="1"/>
  <c r="N727" i="1"/>
  <c r="J771" i="14" s="1"/>
  <c r="CC771" i="14" s="1"/>
  <c r="O727" i="1"/>
  <c r="K771" i="14" s="1"/>
  <c r="CD771" i="14" s="1"/>
  <c r="P727" i="1"/>
  <c r="L771" i="14" s="1"/>
  <c r="CE771" i="14" s="1"/>
  <c r="Q727" i="1"/>
  <c r="M771" i="14" s="1"/>
  <c r="CF771" i="14" s="1"/>
  <c r="R727" i="1"/>
  <c r="N771" i="14" s="1"/>
  <c r="CG771" i="14" s="1"/>
  <c r="S727" i="1"/>
  <c r="O771" i="14" s="1"/>
  <c r="CH771" i="14" s="1"/>
  <c r="T727" i="1"/>
  <c r="P771" i="14" s="1"/>
  <c r="CI771" i="14" s="1"/>
  <c r="B728" i="1"/>
  <c r="C728" i="1"/>
  <c r="A772" i="14" s="1"/>
  <c r="D728" i="1"/>
  <c r="D772" i="14" s="1"/>
  <c r="T772" i="14" s="1"/>
  <c r="F728" i="1"/>
  <c r="G728" i="1"/>
  <c r="I728" i="1"/>
  <c r="E772" i="14" s="1"/>
  <c r="BX772" i="14" s="1"/>
  <c r="J728" i="1"/>
  <c r="F772" i="14" s="1"/>
  <c r="BY772" i="14" s="1"/>
  <c r="K728" i="1"/>
  <c r="G772" i="14" s="1"/>
  <c r="BZ772" i="14" s="1"/>
  <c r="L728" i="1"/>
  <c r="H772" i="14" s="1"/>
  <c r="CA772" i="14" s="1"/>
  <c r="M728" i="1"/>
  <c r="I772" i="14" s="1"/>
  <c r="CB772" i="14" s="1"/>
  <c r="N728" i="1"/>
  <c r="J772" i="14" s="1"/>
  <c r="CC772" i="14" s="1"/>
  <c r="O728" i="1"/>
  <c r="K772" i="14" s="1"/>
  <c r="CD772" i="14" s="1"/>
  <c r="P728" i="1"/>
  <c r="L772" i="14" s="1"/>
  <c r="CE772" i="14" s="1"/>
  <c r="Q728" i="1"/>
  <c r="M772" i="14" s="1"/>
  <c r="CF772" i="14" s="1"/>
  <c r="R728" i="1"/>
  <c r="N772" i="14" s="1"/>
  <c r="CG772" i="14" s="1"/>
  <c r="S728" i="1"/>
  <c r="O772" i="14" s="1"/>
  <c r="CH772" i="14" s="1"/>
  <c r="T728" i="1"/>
  <c r="P772" i="14" s="1"/>
  <c r="CI772" i="14" s="1"/>
  <c r="AN531" i="1"/>
  <c r="AO531" i="1"/>
  <c r="AP531" i="1"/>
  <c r="AQ531" i="1"/>
  <c r="AT531" i="1"/>
  <c r="AU531" i="1"/>
  <c r="AN532" i="1"/>
  <c r="AO532" i="1"/>
  <c r="AP532" i="1"/>
  <c r="AQ532" i="1"/>
  <c r="AT532" i="1"/>
  <c r="AU532" i="1"/>
  <c r="AN533" i="1"/>
  <c r="AO533" i="1"/>
  <c r="AP533" i="1"/>
  <c r="AQ533" i="1"/>
  <c r="AT533" i="1"/>
  <c r="AU533" i="1"/>
  <c r="AN534" i="1"/>
  <c r="AO534" i="1"/>
  <c r="AP534" i="1"/>
  <c r="AQ534" i="1"/>
  <c r="AT534" i="1"/>
  <c r="AU534" i="1"/>
  <c r="AV534" i="1"/>
  <c r="AN535" i="1"/>
  <c r="AO535" i="1"/>
  <c r="AP535" i="1"/>
  <c r="AQ535" i="1"/>
  <c r="AT535" i="1"/>
  <c r="AU535" i="1"/>
  <c r="AN536" i="1"/>
  <c r="AO536" i="1"/>
  <c r="AP536" i="1"/>
  <c r="AQ536" i="1"/>
  <c r="AT536" i="1"/>
  <c r="AU536" i="1"/>
  <c r="AV536" i="1"/>
  <c r="AN537" i="1"/>
  <c r="AO537" i="1"/>
  <c r="AP537" i="1"/>
  <c r="AQ537" i="1"/>
  <c r="AT537" i="1"/>
  <c r="AU537" i="1"/>
  <c r="AN538" i="1"/>
  <c r="AO538" i="1"/>
  <c r="AP538" i="1"/>
  <c r="AQ538" i="1"/>
  <c r="AT538" i="1"/>
  <c r="AU538" i="1"/>
  <c r="AV538" i="1"/>
  <c r="AN539" i="1"/>
  <c r="AO539" i="1"/>
  <c r="AP539" i="1"/>
  <c r="AQ539" i="1"/>
  <c r="AT539" i="1"/>
  <c r="AU539" i="1"/>
  <c r="AN540" i="1"/>
  <c r="AO540" i="1"/>
  <c r="AP540" i="1"/>
  <c r="AQ540" i="1"/>
  <c r="AT540" i="1"/>
  <c r="AU540" i="1"/>
  <c r="AV540" i="1"/>
  <c r="AN541" i="1"/>
  <c r="AO541" i="1"/>
  <c r="AP541" i="1"/>
  <c r="AQ541" i="1"/>
  <c r="AT541" i="1"/>
  <c r="AU541" i="1"/>
  <c r="AN542" i="1"/>
  <c r="AO542" i="1"/>
  <c r="AP542" i="1"/>
  <c r="AQ542" i="1"/>
  <c r="AT542" i="1"/>
  <c r="AU542" i="1"/>
  <c r="AN543" i="1"/>
  <c r="AO543" i="1"/>
  <c r="AP543" i="1"/>
  <c r="AQ543" i="1"/>
  <c r="AT543" i="1"/>
  <c r="AU543" i="1"/>
  <c r="AN544" i="1"/>
  <c r="AO544" i="1"/>
  <c r="AP544" i="1"/>
  <c r="AQ544" i="1"/>
  <c r="AT544" i="1"/>
  <c r="AU544" i="1"/>
  <c r="AN545" i="1"/>
  <c r="AO545" i="1"/>
  <c r="AP545" i="1"/>
  <c r="AQ545" i="1"/>
  <c r="AT545" i="1"/>
  <c r="AU545" i="1"/>
  <c r="AN546" i="1"/>
  <c r="AO546" i="1"/>
  <c r="AP546" i="1"/>
  <c r="AQ546" i="1"/>
  <c r="AT546" i="1"/>
  <c r="AU546" i="1"/>
  <c r="AV546" i="1"/>
  <c r="AN547" i="1"/>
  <c r="AO547" i="1"/>
  <c r="AP547" i="1"/>
  <c r="AQ547" i="1"/>
  <c r="AT547" i="1"/>
  <c r="AU547" i="1"/>
  <c r="AN548" i="1"/>
  <c r="AO548" i="1"/>
  <c r="AP548" i="1"/>
  <c r="AQ548" i="1"/>
  <c r="AT548" i="1"/>
  <c r="AU548" i="1"/>
  <c r="AV548" i="1"/>
  <c r="AN549" i="1"/>
  <c r="AO549" i="1"/>
  <c r="AP549" i="1"/>
  <c r="AQ549" i="1"/>
  <c r="AT549" i="1"/>
  <c r="AU549" i="1"/>
  <c r="AN550" i="1"/>
  <c r="AO550" i="1"/>
  <c r="AP550" i="1"/>
  <c r="AQ550" i="1"/>
  <c r="AT550" i="1"/>
  <c r="AU550" i="1"/>
  <c r="AV550" i="1"/>
  <c r="AN551" i="1"/>
  <c r="AO551" i="1"/>
  <c r="AP551" i="1"/>
  <c r="AQ551" i="1"/>
  <c r="AT551" i="1"/>
  <c r="AU551" i="1"/>
  <c r="AN552" i="1"/>
  <c r="AO552" i="1"/>
  <c r="AP552" i="1"/>
  <c r="AQ552" i="1"/>
  <c r="AT552" i="1"/>
  <c r="AU552" i="1"/>
  <c r="AN553" i="1"/>
  <c r="AO553" i="1"/>
  <c r="AP553" i="1"/>
  <c r="AQ553" i="1"/>
  <c r="AT553" i="1"/>
  <c r="AU553" i="1"/>
  <c r="AN554" i="1"/>
  <c r="AO554" i="1"/>
  <c r="AP554" i="1"/>
  <c r="AQ554" i="1"/>
  <c r="AT554" i="1"/>
  <c r="AU554" i="1"/>
  <c r="AN555" i="1"/>
  <c r="AO555" i="1"/>
  <c r="AP555" i="1"/>
  <c r="AQ555" i="1"/>
  <c r="AT555" i="1"/>
  <c r="AU555" i="1"/>
  <c r="AN556" i="1"/>
  <c r="AO556" i="1"/>
  <c r="AP556" i="1"/>
  <c r="AQ556" i="1"/>
  <c r="AT556" i="1"/>
  <c r="AU556" i="1"/>
  <c r="AN557" i="1"/>
  <c r="AO557" i="1"/>
  <c r="AP557" i="1"/>
  <c r="AQ557" i="1"/>
  <c r="AT557" i="1"/>
  <c r="AU557" i="1"/>
  <c r="AN558" i="1"/>
  <c r="AO558" i="1"/>
  <c r="AP558" i="1"/>
  <c r="AQ558" i="1"/>
  <c r="AT558" i="1"/>
  <c r="AU558" i="1"/>
  <c r="AN559" i="1"/>
  <c r="AO559" i="1"/>
  <c r="AP559" i="1"/>
  <c r="AQ559" i="1"/>
  <c r="AT559" i="1"/>
  <c r="AU559" i="1"/>
  <c r="AN560" i="1"/>
  <c r="AO560" i="1"/>
  <c r="AP560" i="1"/>
  <c r="AQ560" i="1"/>
  <c r="AT560" i="1"/>
  <c r="AU560" i="1"/>
  <c r="AN561" i="1"/>
  <c r="AO561" i="1"/>
  <c r="AP561" i="1"/>
  <c r="AQ561" i="1"/>
  <c r="AT561" i="1"/>
  <c r="AU561" i="1"/>
  <c r="AN562" i="1"/>
  <c r="AO562" i="1"/>
  <c r="AP562" i="1"/>
  <c r="AQ562" i="1"/>
  <c r="AT562" i="1"/>
  <c r="AU562" i="1"/>
  <c r="AN563" i="1"/>
  <c r="AO563" i="1"/>
  <c r="AP563" i="1"/>
  <c r="AQ563" i="1"/>
  <c r="AT563" i="1"/>
  <c r="AU563" i="1"/>
  <c r="AN564" i="1"/>
  <c r="AO564" i="1"/>
  <c r="AP564" i="1"/>
  <c r="AQ564" i="1"/>
  <c r="AT564" i="1"/>
  <c r="AU564" i="1"/>
  <c r="AV564" i="1"/>
  <c r="AN565" i="1"/>
  <c r="AO565" i="1"/>
  <c r="AP565" i="1"/>
  <c r="AQ565" i="1"/>
  <c r="AT565" i="1"/>
  <c r="AU565" i="1"/>
  <c r="AN566" i="1"/>
  <c r="AO566" i="1"/>
  <c r="AP566" i="1"/>
  <c r="AQ566" i="1"/>
  <c r="AT566" i="1"/>
  <c r="AU566" i="1"/>
  <c r="AN567" i="1"/>
  <c r="AO567" i="1"/>
  <c r="AP567" i="1"/>
  <c r="AQ567" i="1"/>
  <c r="AT567" i="1"/>
  <c r="AU567" i="1"/>
  <c r="AN568" i="1"/>
  <c r="AO568" i="1"/>
  <c r="AP568" i="1"/>
  <c r="AQ568" i="1"/>
  <c r="AT568" i="1"/>
  <c r="AU568" i="1"/>
  <c r="AN569" i="1"/>
  <c r="AO569" i="1"/>
  <c r="AP569" i="1"/>
  <c r="AQ569" i="1"/>
  <c r="AT569" i="1"/>
  <c r="AU569" i="1"/>
  <c r="AN570" i="1"/>
  <c r="AO570" i="1"/>
  <c r="AP570" i="1"/>
  <c r="AQ570" i="1"/>
  <c r="AT570" i="1"/>
  <c r="AU570" i="1"/>
  <c r="AN571" i="1"/>
  <c r="AO571" i="1"/>
  <c r="AP571" i="1"/>
  <c r="AQ571" i="1"/>
  <c r="AT571" i="1"/>
  <c r="AU571" i="1"/>
  <c r="AN572" i="1"/>
  <c r="AO572" i="1"/>
  <c r="AP572" i="1"/>
  <c r="AQ572" i="1"/>
  <c r="AT572" i="1"/>
  <c r="AU572" i="1"/>
  <c r="AN573" i="1"/>
  <c r="AO573" i="1"/>
  <c r="AP573" i="1"/>
  <c r="AQ573" i="1"/>
  <c r="AT573" i="1"/>
  <c r="AU573" i="1"/>
  <c r="AN574" i="1"/>
  <c r="AO574" i="1"/>
  <c r="AP574" i="1"/>
  <c r="AQ574" i="1"/>
  <c r="AT574" i="1"/>
  <c r="AU574" i="1"/>
  <c r="AN575" i="1"/>
  <c r="AO575" i="1"/>
  <c r="AP575" i="1"/>
  <c r="AQ575" i="1"/>
  <c r="AT575" i="1"/>
  <c r="AU575" i="1"/>
  <c r="AN576" i="1"/>
  <c r="AO576" i="1"/>
  <c r="AP576" i="1"/>
  <c r="AQ576" i="1"/>
  <c r="AT576" i="1"/>
  <c r="AU576" i="1"/>
  <c r="AV576" i="1"/>
  <c r="AN577" i="1"/>
  <c r="AO577" i="1"/>
  <c r="AP577" i="1"/>
  <c r="AQ577" i="1"/>
  <c r="AT577" i="1"/>
  <c r="AU577" i="1"/>
  <c r="AN578" i="1"/>
  <c r="AO578" i="1"/>
  <c r="AP578" i="1"/>
  <c r="AQ578" i="1"/>
  <c r="AT578" i="1"/>
  <c r="AU578" i="1"/>
  <c r="AN579" i="1"/>
  <c r="AO579" i="1"/>
  <c r="AP579" i="1"/>
  <c r="AQ579" i="1"/>
  <c r="AT579" i="1"/>
  <c r="AU579" i="1"/>
  <c r="AN580" i="1"/>
  <c r="AO580" i="1"/>
  <c r="AP580" i="1"/>
  <c r="AQ580" i="1"/>
  <c r="AT580" i="1"/>
  <c r="AU580" i="1"/>
  <c r="AN581" i="1"/>
  <c r="AO581" i="1"/>
  <c r="AP581" i="1"/>
  <c r="AQ581" i="1"/>
  <c r="AT581" i="1"/>
  <c r="AU581" i="1"/>
  <c r="AN582" i="1"/>
  <c r="AO582" i="1"/>
  <c r="AP582" i="1"/>
  <c r="AQ582" i="1"/>
  <c r="AT582" i="1"/>
  <c r="AU582" i="1"/>
  <c r="AN583" i="1"/>
  <c r="AO583" i="1"/>
  <c r="AP583" i="1"/>
  <c r="AQ583" i="1"/>
  <c r="AT583" i="1"/>
  <c r="AU583" i="1"/>
  <c r="AN584" i="1"/>
  <c r="AO584" i="1"/>
  <c r="AP584" i="1"/>
  <c r="AQ584" i="1"/>
  <c r="AT584" i="1"/>
  <c r="AU584" i="1"/>
  <c r="AN585" i="1"/>
  <c r="AO585" i="1"/>
  <c r="AP585" i="1"/>
  <c r="AQ585" i="1"/>
  <c r="AT585" i="1"/>
  <c r="AU585" i="1"/>
  <c r="AN586" i="1"/>
  <c r="AO586" i="1"/>
  <c r="AP586" i="1"/>
  <c r="AQ586" i="1"/>
  <c r="AT586" i="1"/>
  <c r="AU586" i="1"/>
  <c r="AN587" i="1"/>
  <c r="AO587" i="1"/>
  <c r="AP587" i="1"/>
  <c r="AQ587" i="1"/>
  <c r="AT587" i="1"/>
  <c r="AU587" i="1"/>
  <c r="AN588" i="1"/>
  <c r="AO588" i="1"/>
  <c r="AP588" i="1"/>
  <c r="AQ588" i="1"/>
  <c r="AT588" i="1"/>
  <c r="AU588" i="1"/>
  <c r="AN589" i="1"/>
  <c r="AO589" i="1"/>
  <c r="AP589" i="1"/>
  <c r="AQ589" i="1"/>
  <c r="AT589" i="1"/>
  <c r="AU589" i="1"/>
  <c r="AN590" i="1"/>
  <c r="AO590" i="1"/>
  <c r="AP590" i="1"/>
  <c r="AQ590" i="1"/>
  <c r="AT590" i="1"/>
  <c r="AU590" i="1"/>
  <c r="AN591" i="1"/>
  <c r="AO591" i="1"/>
  <c r="AP591" i="1"/>
  <c r="AQ591" i="1"/>
  <c r="AT591" i="1"/>
  <c r="AU591" i="1"/>
  <c r="AN592" i="1"/>
  <c r="AO592" i="1"/>
  <c r="AP592" i="1"/>
  <c r="AQ592" i="1"/>
  <c r="AT592" i="1"/>
  <c r="AU592" i="1"/>
  <c r="AV592" i="1"/>
  <c r="AN593" i="1"/>
  <c r="AO593" i="1"/>
  <c r="AP593" i="1"/>
  <c r="AQ593" i="1"/>
  <c r="AT593" i="1"/>
  <c r="AU593" i="1"/>
  <c r="AN594" i="1"/>
  <c r="AO594" i="1"/>
  <c r="AP594" i="1"/>
  <c r="AQ594" i="1"/>
  <c r="AT594" i="1"/>
  <c r="AU594" i="1"/>
  <c r="AN595" i="1"/>
  <c r="AO595" i="1"/>
  <c r="AP595" i="1"/>
  <c r="AQ595" i="1"/>
  <c r="AT595" i="1"/>
  <c r="AU595" i="1"/>
  <c r="AN596" i="1"/>
  <c r="AO596" i="1"/>
  <c r="AP596" i="1"/>
  <c r="AQ596" i="1"/>
  <c r="AT596" i="1"/>
  <c r="AU596" i="1"/>
  <c r="AN597" i="1"/>
  <c r="AO597" i="1"/>
  <c r="AP597" i="1"/>
  <c r="AQ597" i="1"/>
  <c r="AT597" i="1"/>
  <c r="AU597" i="1"/>
  <c r="AN598" i="1"/>
  <c r="AO598" i="1"/>
  <c r="AP598" i="1"/>
  <c r="AQ598" i="1"/>
  <c r="AT598" i="1"/>
  <c r="AU598" i="1"/>
  <c r="AN599" i="1"/>
  <c r="AO599" i="1"/>
  <c r="AP599" i="1"/>
  <c r="AQ599" i="1"/>
  <c r="AT599" i="1"/>
  <c r="AU599" i="1"/>
  <c r="AN600" i="1"/>
  <c r="AO600" i="1"/>
  <c r="AP600" i="1"/>
  <c r="AQ600" i="1"/>
  <c r="AT600" i="1"/>
  <c r="AU600" i="1"/>
  <c r="AV600" i="1"/>
  <c r="AN601" i="1"/>
  <c r="AO601" i="1"/>
  <c r="AP601" i="1"/>
  <c r="AQ601" i="1"/>
  <c r="AT601" i="1"/>
  <c r="AU601" i="1"/>
  <c r="AN602" i="1"/>
  <c r="AO602" i="1"/>
  <c r="AP602" i="1"/>
  <c r="AQ602" i="1"/>
  <c r="AT602" i="1"/>
  <c r="AU602" i="1"/>
  <c r="AV602" i="1"/>
  <c r="AN603" i="1"/>
  <c r="AO603" i="1"/>
  <c r="AP603" i="1"/>
  <c r="AQ603" i="1"/>
  <c r="AT603" i="1"/>
  <c r="AU603" i="1"/>
  <c r="AN604" i="1"/>
  <c r="AO604" i="1"/>
  <c r="AP604" i="1"/>
  <c r="AQ604" i="1"/>
  <c r="AT604" i="1"/>
  <c r="AU604" i="1"/>
  <c r="AN605" i="1"/>
  <c r="AO605" i="1"/>
  <c r="AP605" i="1"/>
  <c r="AQ605" i="1"/>
  <c r="AT605" i="1"/>
  <c r="AU605" i="1"/>
  <c r="AN606" i="1"/>
  <c r="AO606" i="1"/>
  <c r="AP606" i="1"/>
  <c r="AQ606" i="1"/>
  <c r="AT606" i="1"/>
  <c r="AU606" i="1"/>
  <c r="AN607" i="1"/>
  <c r="AO607" i="1"/>
  <c r="AP607" i="1"/>
  <c r="AQ607" i="1"/>
  <c r="AT607" i="1"/>
  <c r="AU607" i="1"/>
  <c r="AN608" i="1"/>
  <c r="AO608" i="1"/>
  <c r="AP608" i="1"/>
  <c r="AQ608" i="1"/>
  <c r="AT608" i="1"/>
  <c r="AU608" i="1"/>
  <c r="AV608" i="1"/>
  <c r="AN609" i="1"/>
  <c r="AO609" i="1"/>
  <c r="AP609" i="1"/>
  <c r="AQ609" i="1"/>
  <c r="AT609" i="1"/>
  <c r="AU609" i="1"/>
  <c r="AN610" i="1"/>
  <c r="AO610" i="1"/>
  <c r="AP610" i="1"/>
  <c r="AQ610" i="1"/>
  <c r="AT610" i="1"/>
  <c r="AU610" i="1"/>
  <c r="AN611" i="1"/>
  <c r="AO611" i="1"/>
  <c r="AP611" i="1"/>
  <c r="AQ611" i="1"/>
  <c r="AT611" i="1"/>
  <c r="AU611" i="1"/>
  <c r="AN612" i="1"/>
  <c r="AO612" i="1"/>
  <c r="AP612" i="1"/>
  <c r="AQ612" i="1"/>
  <c r="AT612" i="1"/>
  <c r="AU612" i="1"/>
  <c r="AN613" i="1"/>
  <c r="AO613" i="1"/>
  <c r="AP613" i="1"/>
  <c r="AQ613" i="1"/>
  <c r="AT613" i="1"/>
  <c r="AU613" i="1"/>
  <c r="AN614" i="1"/>
  <c r="AO614" i="1"/>
  <c r="AP614" i="1"/>
  <c r="AQ614" i="1"/>
  <c r="AT614" i="1"/>
  <c r="AU614" i="1"/>
  <c r="AN615" i="1"/>
  <c r="AO615" i="1"/>
  <c r="AP615" i="1"/>
  <c r="AQ615" i="1"/>
  <c r="AT615" i="1"/>
  <c r="AU615" i="1"/>
  <c r="AN616" i="1"/>
  <c r="AO616" i="1"/>
  <c r="AP616" i="1"/>
  <c r="AQ616" i="1"/>
  <c r="AT616" i="1"/>
  <c r="AU616" i="1"/>
  <c r="AN617" i="1"/>
  <c r="AO617" i="1"/>
  <c r="AP617" i="1"/>
  <c r="AQ617" i="1"/>
  <c r="AT617" i="1"/>
  <c r="AU617" i="1"/>
  <c r="AN618" i="1"/>
  <c r="AO618" i="1"/>
  <c r="AP618" i="1"/>
  <c r="AQ618" i="1"/>
  <c r="AT618" i="1"/>
  <c r="AU618" i="1"/>
  <c r="AN619" i="1"/>
  <c r="AO619" i="1"/>
  <c r="AP619" i="1"/>
  <c r="AQ619" i="1"/>
  <c r="AT619" i="1"/>
  <c r="AU619" i="1"/>
  <c r="AN620" i="1"/>
  <c r="AO620" i="1"/>
  <c r="AP620" i="1"/>
  <c r="AQ620" i="1"/>
  <c r="AT620" i="1"/>
  <c r="AU620" i="1"/>
  <c r="AN621" i="1"/>
  <c r="AO621" i="1"/>
  <c r="AP621" i="1"/>
  <c r="AQ621" i="1"/>
  <c r="AT621" i="1"/>
  <c r="AU621" i="1"/>
  <c r="AN622" i="1"/>
  <c r="AO622" i="1"/>
  <c r="AP622" i="1"/>
  <c r="AQ622" i="1"/>
  <c r="AT622" i="1"/>
  <c r="AU622" i="1"/>
  <c r="AN623" i="1"/>
  <c r="AO623" i="1"/>
  <c r="AP623" i="1"/>
  <c r="AQ623" i="1"/>
  <c r="AT623" i="1"/>
  <c r="AU623" i="1"/>
  <c r="AN624" i="1"/>
  <c r="AO624" i="1"/>
  <c r="AP624" i="1"/>
  <c r="AQ624" i="1"/>
  <c r="AT624" i="1"/>
  <c r="AU624" i="1"/>
  <c r="AV624" i="1"/>
  <c r="AN625" i="1"/>
  <c r="AO625" i="1"/>
  <c r="AP625" i="1"/>
  <c r="AQ625" i="1"/>
  <c r="AT625" i="1"/>
  <c r="AU625" i="1"/>
  <c r="AN626" i="1"/>
  <c r="AO626" i="1"/>
  <c r="AP626" i="1"/>
  <c r="AQ626" i="1"/>
  <c r="AT626" i="1"/>
  <c r="AU626" i="1"/>
  <c r="AN627" i="1"/>
  <c r="AO627" i="1"/>
  <c r="AP627" i="1"/>
  <c r="AQ627" i="1"/>
  <c r="AT627" i="1"/>
  <c r="AU627" i="1"/>
  <c r="AN628" i="1"/>
  <c r="AO628" i="1"/>
  <c r="AP628" i="1"/>
  <c r="AQ628" i="1"/>
  <c r="AT628" i="1"/>
  <c r="AU628" i="1"/>
  <c r="AN629" i="1"/>
  <c r="AO629" i="1"/>
  <c r="AP629" i="1"/>
  <c r="AQ629" i="1"/>
  <c r="AT629" i="1"/>
  <c r="AU629" i="1"/>
  <c r="AN630" i="1"/>
  <c r="AO630" i="1"/>
  <c r="AP630" i="1"/>
  <c r="AQ630" i="1"/>
  <c r="AT630" i="1"/>
  <c r="AU630" i="1"/>
  <c r="AN631" i="1"/>
  <c r="AO631" i="1"/>
  <c r="AP631" i="1"/>
  <c r="AQ631" i="1"/>
  <c r="AT631" i="1"/>
  <c r="AU631" i="1"/>
  <c r="AN632" i="1"/>
  <c r="AO632" i="1"/>
  <c r="AP632" i="1"/>
  <c r="AQ632" i="1"/>
  <c r="AT632" i="1"/>
  <c r="AU632" i="1"/>
  <c r="AV632" i="1"/>
  <c r="AN633" i="1"/>
  <c r="AO633" i="1"/>
  <c r="AP633" i="1"/>
  <c r="AQ633" i="1"/>
  <c r="AT633" i="1"/>
  <c r="AU633" i="1"/>
  <c r="AN634" i="1"/>
  <c r="AO634" i="1"/>
  <c r="AP634" i="1"/>
  <c r="AQ634" i="1"/>
  <c r="AT634" i="1"/>
  <c r="AU634" i="1"/>
  <c r="AN635" i="1"/>
  <c r="AO635" i="1"/>
  <c r="AP635" i="1"/>
  <c r="AQ635" i="1"/>
  <c r="AT635" i="1"/>
  <c r="AU635" i="1"/>
  <c r="AN636" i="1"/>
  <c r="AO636" i="1"/>
  <c r="AP636" i="1"/>
  <c r="AQ636" i="1"/>
  <c r="AT636" i="1"/>
  <c r="AU636" i="1"/>
  <c r="AN637" i="1"/>
  <c r="AO637" i="1"/>
  <c r="AP637" i="1"/>
  <c r="AQ637" i="1"/>
  <c r="AT637" i="1"/>
  <c r="AU637" i="1"/>
  <c r="AN638" i="1"/>
  <c r="AO638" i="1"/>
  <c r="AP638" i="1"/>
  <c r="AQ638" i="1"/>
  <c r="AT638" i="1"/>
  <c r="AU638" i="1"/>
  <c r="AN639" i="1"/>
  <c r="AO639" i="1"/>
  <c r="AP639" i="1"/>
  <c r="AQ639" i="1"/>
  <c r="AT639" i="1"/>
  <c r="AU639" i="1"/>
  <c r="AN640" i="1"/>
  <c r="AO640" i="1"/>
  <c r="AP640" i="1"/>
  <c r="AQ640" i="1"/>
  <c r="AT640" i="1"/>
  <c r="AU640" i="1"/>
  <c r="AN641" i="1"/>
  <c r="AO641" i="1"/>
  <c r="AP641" i="1"/>
  <c r="AQ641" i="1"/>
  <c r="AT641" i="1"/>
  <c r="AU641" i="1"/>
  <c r="AN642" i="1"/>
  <c r="AO642" i="1"/>
  <c r="AP642" i="1"/>
  <c r="AQ642" i="1"/>
  <c r="AT642" i="1"/>
  <c r="AU642" i="1"/>
  <c r="AN643" i="1"/>
  <c r="AO643" i="1"/>
  <c r="AP643" i="1"/>
  <c r="AQ643" i="1"/>
  <c r="AT643" i="1"/>
  <c r="AU643" i="1"/>
  <c r="AN644" i="1"/>
  <c r="AO644" i="1"/>
  <c r="AP644" i="1"/>
  <c r="AQ644" i="1"/>
  <c r="AT644" i="1"/>
  <c r="AU644" i="1"/>
  <c r="AN645" i="1"/>
  <c r="AO645" i="1"/>
  <c r="AP645" i="1"/>
  <c r="AQ645" i="1"/>
  <c r="AT645" i="1"/>
  <c r="AU645" i="1"/>
  <c r="AN646" i="1"/>
  <c r="AO646" i="1"/>
  <c r="AP646" i="1"/>
  <c r="AQ646" i="1"/>
  <c r="AT646" i="1"/>
  <c r="AU646" i="1"/>
  <c r="AN647" i="1"/>
  <c r="AO647" i="1"/>
  <c r="AP647" i="1"/>
  <c r="AQ647" i="1"/>
  <c r="AT647" i="1"/>
  <c r="AU647" i="1"/>
  <c r="AN648" i="1"/>
  <c r="AO648" i="1"/>
  <c r="AP648" i="1"/>
  <c r="AQ648" i="1"/>
  <c r="AT648" i="1"/>
  <c r="AU648" i="1"/>
  <c r="AN649" i="1"/>
  <c r="AO649" i="1"/>
  <c r="AP649" i="1"/>
  <c r="AQ649" i="1"/>
  <c r="AT649" i="1"/>
  <c r="AU649" i="1"/>
  <c r="AN650" i="1"/>
  <c r="AO650" i="1"/>
  <c r="AP650" i="1"/>
  <c r="AQ650" i="1"/>
  <c r="AT650" i="1"/>
  <c r="AU650" i="1"/>
  <c r="AN651" i="1"/>
  <c r="AO651" i="1"/>
  <c r="AP651" i="1"/>
  <c r="AQ651" i="1"/>
  <c r="AT651" i="1"/>
  <c r="AU651" i="1"/>
  <c r="AN652" i="1"/>
  <c r="AO652" i="1"/>
  <c r="AP652" i="1"/>
  <c r="AQ652" i="1"/>
  <c r="AT652" i="1"/>
  <c r="AU652" i="1"/>
  <c r="AN653" i="1"/>
  <c r="AO653" i="1"/>
  <c r="AP653" i="1"/>
  <c r="AQ653" i="1"/>
  <c r="AT653" i="1"/>
  <c r="AU653" i="1"/>
  <c r="AN654" i="1"/>
  <c r="AO654" i="1"/>
  <c r="AP654" i="1"/>
  <c r="AQ654" i="1"/>
  <c r="AT654" i="1"/>
  <c r="AU654" i="1"/>
  <c r="AN655" i="1"/>
  <c r="AO655" i="1"/>
  <c r="AP655" i="1"/>
  <c r="AQ655" i="1"/>
  <c r="AT655" i="1"/>
  <c r="AU655" i="1"/>
  <c r="AN656" i="1"/>
  <c r="AO656" i="1"/>
  <c r="AP656" i="1"/>
  <c r="AQ656" i="1"/>
  <c r="AT656" i="1"/>
  <c r="AU656" i="1"/>
  <c r="AN657" i="1"/>
  <c r="AO657" i="1"/>
  <c r="AP657" i="1"/>
  <c r="AQ657" i="1"/>
  <c r="AT657" i="1"/>
  <c r="AU657" i="1"/>
  <c r="AN658" i="1"/>
  <c r="AO658" i="1"/>
  <c r="AP658" i="1"/>
  <c r="AQ658" i="1"/>
  <c r="AT658" i="1"/>
  <c r="AU658" i="1"/>
  <c r="AN659" i="1"/>
  <c r="AO659" i="1"/>
  <c r="AP659" i="1"/>
  <c r="AQ659" i="1"/>
  <c r="AT659" i="1"/>
  <c r="AU659" i="1"/>
  <c r="AN660" i="1"/>
  <c r="AO660" i="1"/>
  <c r="AP660" i="1"/>
  <c r="AQ660" i="1"/>
  <c r="AT660" i="1"/>
  <c r="AU660" i="1"/>
  <c r="AN661" i="1"/>
  <c r="AO661" i="1"/>
  <c r="AP661" i="1"/>
  <c r="AQ661" i="1"/>
  <c r="AT661" i="1"/>
  <c r="AU661" i="1"/>
  <c r="AN662" i="1"/>
  <c r="AO662" i="1"/>
  <c r="AP662" i="1"/>
  <c r="AQ662" i="1"/>
  <c r="AT662" i="1"/>
  <c r="AU662" i="1"/>
  <c r="AN663" i="1"/>
  <c r="AO663" i="1"/>
  <c r="AP663" i="1"/>
  <c r="AQ663" i="1"/>
  <c r="AT663" i="1"/>
  <c r="AU663" i="1"/>
  <c r="AN664" i="1"/>
  <c r="AO664" i="1"/>
  <c r="AP664" i="1"/>
  <c r="AQ664" i="1"/>
  <c r="AT664" i="1"/>
  <c r="AU664" i="1"/>
  <c r="AV664" i="1"/>
  <c r="AN665" i="1"/>
  <c r="AO665" i="1"/>
  <c r="AP665" i="1"/>
  <c r="AQ665" i="1"/>
  <c r="AT665" i="1"/>
  <c r="AU665" i="1"/>
  <c r="AN666" i="1"/>
  <c r="AO666" i="1"/>
  <c r="AP666" i="1"/>
  <c r="AQ666" i="1"/>
  <c r="AT666" i="1"/>
  <c r="AU666" i="1"/>
  <c r="AV666" i="1"/>
  <c r="AN667" i="1"/>
  <c r="AO667" i="1"/>
  <c r="AP667" i="1"/>
  <c r="AQ667" i="1"/>
  <c r="AT667" i="1"/>
  <c r="AU667" i="1"/>
  <c r="AN668" i="1"/>
  <c r="AO668" i="1"/>
  <c r="AP668" i="1"/>
  <c r="AQ668" i="1"/>
  <c r="AT668" i="1"/>
  <c r="AU668" i="1"/>
  <c r="AN669" i="1"/>
  <c r="AO669" i="1"/>
  <c r="AP669" i="1"/>
  <c r="AQ669" i="1"/>
  <c r="AT669" i="1"/>
  <c r="AU669" i="1"/>
  <c r="AN670" i="1"/>
  <c r="AO670" i="1"/>
  <c r="AP670" i="1"/>
  <c r="AQ670" i="1"/>
  <c r="AT670" i="1"/>
  <c r="AU670" i="1"/>
  <c r="AN671" i="1"/>
  <c r="AO671" i="1"/>
  <c r="AP671" i="1"/>
  <c r="AQ671" i="1"/>
  <c r="AT671" i="1"/>
  <c r="AU671" i="1"/>
  <c r="AN672" i="1"/>
  <c r="AO672" i="1"/>
  <c r="AP672" i="1"/>
  <c r="AQ672" i="1"/>
  <c r="AT672" i="1"/>
  <c r="AU672" i="1"/>
  <c r="AN673" i="1"/>
  <c r="AO673" i="1"/>
  <c r="AP673" i="1"/>
  <c r="AQ673" i="1"/>
  <c r="AT673" i="1"/>
  <c r="AU673" i="1"/>
  <c r="AN674" i="1"/>
  <c r="AO674" i="1"/>
  <c r="AP674" i="1"/>
  <c r="AQ674" i="1"/>
  <c r="AT674" i="1"/>
  <c r="AU674" i="1"/>
  <c r="AN675" i="1"/>
  <c r="AO675" i="1"/>
  <c r="AP675" i="1"/>
  <c r="AQ675" i="1"/>
  <c r="AT675" i="1"/>
  <c r="AU675" i="1"/>
  <c r="AN676" i="1"/>
  <c r="AO676" i="1"/>
  <c r="AP676" i="1"/>
  <c r="AQ676" i="1"/>
  <c r="AT676" i="1"/>
  <c r="AU676" i="1"/>
  <c r="AN677" i="1"/>
  <c r="AO677" i="1"/>
  <c r="AP677" i="1"/>
  <c r="AQ677" i="1"/>
  <c r="AT677" i="1"/>
  <c r="AU677" i="1"/>
  <c r="AN678" i="1"/>
  <c r="AO678" i="1"/>
  <c r="AP678" i="1"/>
  <c r="AQ678" i="1"/>
  <c r="AT678" i="1"/>
  <c r="AU678" i="1"/>
  <c r="AN679" i="1"/>
  <c r="AO679" i="1"/>
  <c r="AP679" i="1"/>
  <c r="AQ679" i="1"/>
  <c r="AT679" i="1"/>
  <c r="AU679" i="1"/>
  <c r="AN680" i="1"/>
  <c r="AO680" i="1"/>
  <c r="AP680" i="1"/>
  <c r="AQ680" i="1"/>
  <c r="AT680" i="1"/>
  <c r="AU680" i="1"/>
  <c r="AN681" i="1"/>
  <c r="AO681" i="1"/>
  <c r="AP681" i="1"/>
  <c r="AQ681" i="1"/>
  <c r="AT681" i="1"/>
  <c r="AU681" i="1"/>
  <c r="AN682" i="1"/>
  <c r="AO682" i="1"/>
  <c r="AP682" i="1"/>
  <c r="AQ682" i="1"/>
  <c r="AT682" i="1"/>
  <c r="AU682" i="1"/>
  <c r="AN683" i="1"/>
  <c r="AO683" i="1"/>
  <c r="AP683" i="1"/>
  <c r="AQ683" i="1"/>
  <c r="AT683" i="1"/>
  <c r="AU683" i="1"/>
  <c r="AN684" i="1"/>
  <c r="AO684" i="1"/>
  <c r="AP684" i="1"/>
  <c r="AQ684" i="1"/>
  <c r="AT684" i="1"/>
  <c r="AU684" i="1"/>
  <c r="AN685" i="1"/>
  <c r="AO685" i="1"/>
  <c r="AP685" i="1"/>
  <c r="AQ685" i="1"/>
  <c r="AT685" i="1"/>
  <c r="AU685" i="1"/>
  <c r="AN686" i="1"/>
  <c r="AO686" i="1"/>
  <c r="AP686" i="1"/>
  <c r="AQ686" i="1"/>
  <c r="AT686" i="1"/>
  <c r="AU686" i="1"/>
  <c r="AN687" i="1"/>
  <c r="AO687" i="1"/>
  <c r="AP687" i="1"/>
  <c r="AQ687" i="1"/>
  <c r="AT687" i="1"/>
  <c r="AU687" i="1"/>
  <c r="AN688" i="1"/>
  <c r="AO688" i="1"/>
  <c r="AP688" i="1"/>
  <c r="AQ688" i="1"/>
  <c r="AT688" i="1"/>
  <c r="AU688" i="1"/>
  <c r="AN689" i="1"/>
  <c r="AO689" i="1"/>
  <c r="AP689" i="1"/>
  <c r="AQ689" i="1"/>
  <c r="AT689" i="1"/>
  <c r="AU689" i="1"/>
  <c r="AN690" i="1"/>
  <c r="AO690" i="1"/>
  <c r="AP690" i="1"/>
  <c r="AQ690" i="1"/>
  <c r="AT690" i="1"/>
  <c r="AU690" i="1"/>
  <c r="AN691" i="1"/>
  <c r="AO691" i="1"/>
  <c r="AP691" i="1"/>
  <c r="AQ691" i="1"/>
  <c r="AT691" i="1"/>
  <c r="AU691" i="1"/>
  <c r="AN692" i="1"/>
  <c r="AO692" i="1"/>
  <c r="AP692" i="1"/>
  <c r="AQ692" i="1"/>
  <c r="AT692" i="1"/>
  <c r="AU692" i="1"/>
  <c r="AN693" i="1"/>
  <c r="AO693" i="1"/>
  <c r="AP693" i="1"/>
  <c r="AQ693" i="1"/>
  <c r="AT693" i="1"/>
  <c r="AU693" i="1"/>
  <c r="AN694" i="1"/>
  <c r="AO694" i="1"/>
  <c r="AP694" i="1"/>
  <c r="AQ694" i="1"/>
  <c r="AT694" i="1"/>
  <c r="AU694" i="1"/>
  <c r="AN695" i="1"/>
  <c r="AO695" i="1"/>
  <c r="AP695" i="1"/>
  <c r="AQ695" i="1"/>
  <c r="AT695" i="1"/>
  <c r="AU695" i="1"/>
  <c r="AN696" i="1"/>
  <c r="AO696" i="1"/>
  <c r="AP696" i="1"/>
  <c r="AQ696" i="1"/>
  <c r="AT696" i="1"/>
  <c r="AU696" i="1"/>
  <c r="AN697" i="1"/>
  <c r="AO697" i="1"/>
  <c r="AP697" i="1"/>
  <c r="AQ697" i="1"/>
  <c r="AT697" i="1"/>
  <c r="AU697" i="1"/>
  <c r="AN698" i="1"/>
  <c r="AO698" i="1"/>
  <c r="AP698" i="1"/>
  <c r="AQ698" i="1"/>
  <c r="AT698" i="1"/>
  <c r="AU698" i="1"/>
  <c r="AN699" i="1"/>
  <c r="AO699" i="1"/>
  <c r="AP699" i="1"/>
  <c r="AQ699" i="1"/>
  <c r="AT699" i="1"/>
  <c r="AU699" i="1"/>
  <c r="AN700" i="1"/>
  <c r="AO700" i="1"/>
  <c r="AP700" i="1"/>
  <c r="AQ700" i="1"/>
  <c r="AT700" i="1"/>
  <c r="AU700" i="1"/>
  <c r="AN701" i="1"/>
  <c r="AO701" i="1"/>
  <c r="AP701" i="1"/>
  <c r="AQ701" i="1"/>
  <c r="AT701" i="1"/>
  <c r="AU701" i="1"/>
  <c r="AN702" i="1"/>
  <c r="AO702" i="1"/>
  <c r="AP702" i="1"/>
  <c r="AQ702" i="1"/>
  <c r="AT702" i="1"/>
  <c r="AU702" i="1"/>
  <c r="AN703" i="1"/>
  <c r="AO703" i="1"/>
  <c r="AP703" i="1"/>
  <c r="AQ703" i="1"/>
  <c r="AT703" i="1"/>
  <c r="AU703" i="1"/>
  <c r="AN704" i="1"/>
  <c r="AO704" i="1"/>
  <c r="AP704" i="1"/>
  <c r="AQ704" i="1"/>
  <c r="AT704" i="1"/>
  <c r="AU704" i="1"/>
  <c r="AN705" i="1"/>
  <c r="AO705" i="1"/>
  <c r="AP705" i="1"/>
  <c r="AQ705" i="1"/>
  <c r="AT705" i="1"/>
  <c r="AU705" i="1"/>
  <c r="AN706" i="1"/>
  <c r="AO706" i="1"/>
  <c r="AP706" i="1"/>
  <c r="AQ706" i="1"/>
  <c r="AT706" i="1"/>
  <c r="AU706" i="1"/>
  <c r="AN707" i="1"/>
  <c r="AO707" i="1"/>
  <c r="AP707" i="1"/>
  <c r="AQ707" i="1"/>
  <c r="AT707" i="1"/>
  <c r="AU707" i="1"/>
  <c r="AN708" i="1"/>
  <c r="AO708" i="1"/>
  <c r="AP708" i="1"/>
  <c r="AQ708" i="1"/>
  <c r="AT708" i="1"/>
  <c r="AU708" i="1"/>
  <c r="AN709" i="1"/>
  <c r="AO709" i="1"/>
  <c r="AP709" i="1"/>
  <c r="AQ709" i="1"/>
  <c r="AT709" i="1"/>
  <c r="AU709" i="1"/>
  <c r="AN710" i="1"/>
  <c r="AO710" i="1"/>
  <c r="AP710" i="1"/>
  <c r="AQ710" i="1"/>
  <c r="AT710" i="1"/>
  <c r="AU710" i="1"/>
  <c r="AN711" i="1"/>
  <c r="AO711" i="1"/>
  <c r="AP711" i="1"/>
  <c r="AQ711" i="1"/>
  <c r="AT711" i="1"/>
  <c r="AU711" i="1"/>
  <c r="AN712" i="1"/>
  <c r="AO712" i="1"/>
  <c r="AP712" i="1"/>
  <c r="AQ712" i="1"/>
  <c r="AT712" i="1"/>
  <c r="AU712" i="1"/>
  <c r="AN713" i="1"/>
  <c r="AO713" i="1"/>
  <c r="AP713" i="1"/>
  <c r="AQ713" i="1"/>
  <c r="AT713" i="1"/>
  <c r="AU713" i="1"/>
  <c r="AN714" i="1"/>
  <c r="AO714" i="1"/>
  <c r="AP714" i="1"/>
  <c r="AQ714" i="1"/>
  <c r="AT714" i="1"/>
  <c r="AU714" i="1"/>
  <c r="AN715" i="1"/>
  <c r="AO715" i="1"/>
  <c r="AP715" i="1"/>
  <c r="AQ715" i="1"/>
  <c r="AT715" i="1"/>
  <c r="AU715" i="1"/>
  <c r="AN716" i="1"/>
  <c r="AO716" i="1"/>
  <c r="AP716" i="1"/>
  <c r="AQ716" i="1"/>
  <c r="AT716" i="1"/>
  <c r="AU716" i="1"/>
  <c r="AN717" i="1"/>
  <c r="AO717" i="1"/>
  <c r="AP717" i="1"/>
  <c r="AQ717" i="1"/>
  <c r="AT717" i="1"/>
  <c r="AU717" i="1"/>
  <c r="AN718" i="1"/>
  <c r="AO718" i="1"/>
  <c r="AP718" i="1"/>
  <c r="AQ718" i="1"/>
  <c r="AT718" i="1"/>
  <c r="AU718" i="1"/>
  <c r="AN719" i="1"/>
  <c r="AO719" i="1"/>
  <c r="AP719" i="1"/>
  <c r="AQ719" i="1"/>
  <c r="AT719" i="1"/>
  <c r="AU719" i="1"/>
  <c r="AN720" i="1"/>
  <c r="AO720" i="1"/>
  <c r="AP720" i="1"/>
  <c r="AQ720" i="1"/>
  <c r="AT720" i="1"/>
  <c r="AU720" i="1"/>
  <c r="AN721" i="1"/>
  <c r="AO721" i="1"/>
  <c r="AP721" i="1"/>
  <c r="AQ721" i="1"/>
  <c r="AT721" i="1"/>
  <c r="AU721" i="1"/>
  <c r="AN722" i="1"/>
  <c r="AO722" i="1"/>
  <c r="AP722" i="1"/>
  <c r="AQ722" i="1"/>
  <c r="AT722" i="1"/>
  <c r="AU722" i="1"/>
  <c r="AN723" i="1"/>
  <c r="AO723" i="1"/>
  <c r="AP723" i="1"/>
  <c r="AQ723" i="1"/>
  <c r="AT723" i="1"/>
  <c r="AU723" i="1"/>
  <c r="AN724" i="1"/>
  <c r="AO724" i="1"/>
  <c r="AP724" i="1"/>
  <c r="AQ724" i="1"/>
  <c r="AT724" i="1"/>
  <c r="AU724" i="1"/>
  <c r="AN725" i="1"/>
  <c r="AO725" i="1"/>
  <c r="AP725" i="1"/>
  <c r="AQ725" i="1"/>
  <c r="AT725" i="1"/>
  <c r="AU725" i="1"/>
  <c r="AN726" i="1"/>
  <c r="AO726" i="1"/>
  <c r="AP726" i="1"/>
  <c r="AQ726" i="1"/>
  <c r="AT726" i="1"/>
  <c r="AU726" i="1"/>
  <c r="AN727" i="1"/>
  <c r="AO727" i="1"/>
  <c r="AP727" i="1"/>
  <c r="AQ727" i="1"/>
  <c r="AT727" i="1"/>
  <c r="AU727" i="1"/>
  <c r="AN728" i="1"/>
  <c r="AO728" i="1"/>
  <c r="AP728" i="1"/>
  <c r="AQ728" i="1"/>
  <c r="AT728" i="1"/>
  <c r="AU728" i="1"/>
  <c r="AV530" i="1"/>
  <c r="AN529" i="1"/>
  <c r="AO529" i="1"/>
  <c r="AP529" i="1"/>
  <c r="AQ529" i="1"/>
  <c r="AT529" i="1"/>
  <c r="AU529" i="1"/>
  <c r="AN530" i="1"/>
  <c r="AO530" i="1"/>
  <c r="AP530" i="1"/>
  <c r="AQ530" i="1"/>
  <c r="AT530" i="1"/>
  <c r="AU530" i="1"/>
  <c r="J529" i="1"/>
  <c r="F573" i="14" s="1"/>
  <c r="BY573" i="14" s="1"/>
  <c r="K529" i="1"/>
  <c r="G573" i="14" s="1"/>
  <c r="BZ573" i="14" s="1"/>
  <c r="L529" i="1"/>
  <c r="H573" i="14" s="1"/>
  <c r="CA573" i="14" s="1"/>
  <c r="M529" i="1"/>
  <c r="I573" i="14" s="1"/>
  <c r="CB573" i="14" s="1"/>
  <c r="N529" i="1"/>
  <c r="J573" i="14" s="1"/>
  <c r="CC573" i="14" s="1"/>
  <c r="O529" i="1"/>
  <c r="K573" i="14" s="1"/>
  <c r="CD573" i="14" s="1"/>
  <c r="P529" i="1"/>
  <c r="L573" i="14" s="1"/>
  <c r="CE573" i="14" s="1"/>
  <c r="Q529" i="1"/>
  <c r="M573" i="14" s="1"/>
  <c r="CF573" i="14" s="1"/>
  <c r="R529" i="1"/>
  <c r="N573" i="14" s="1"/>
  <c r="CG573" i="14" s="1"/>
  <c r="S529" i="1"/>
  <c r="O573" i="14" s="1"/>
  <c r="CH573" i="14" s="1"/>
  <c r="T529" i="1"/>
  <c r="P573" i="14" s="1"/>
  <c r="CI573" i="14" s="1"/>
  <c r="I529" i="1"/>
  <c r="E573" i="14" s="1"/>
  <c r="BX573" i="14" s="1"/>
  <c r="G529" i="1"/>
  <c r="F529" i="1"/>
  <c r="D529" i="1"/>
  <c r="D573" i="14" s="1"/>
  <c r="T573" i="14" s="1"/>
  <c r="C529" i="1"/>
  <c r="A573" i="14" s="1"/>
  <c r="B529" i="1"/>
  <c r="B460" i="1"/>
  <c r="C460" i="1"/>
  <c r="A504" i="14" s="1"/>
  <c r="D460" i="1"/>
  <c r="D504" i="14" s="1"/>
  <c r="T504" i="14" s="1"/>
  <c r="F460" i="1"/>
  <c r="G460" i="1"/>
  <c r="I460" i="1"/>
  <c r="E504" i="14" s="1"/>
  <c r="BX504" i="14" s="1"/>
  <c r="J460" i="1"/>
  <c r="F504" i="14" s="1"/>
  <c r="BY504" i="14" s="1"/>
  <c r="K460" i="1"/>
  <c r="G504" i="14" s="1"/>
  <c r="BZ504" i="14" s="1"/>
  <c r="L460" i="1"/>
  <c r="H504" i="14" s="1"/>
  <c r="CA504" i="14" s="1"/>
  <c r="M460" i="1"/>
  <c r="I504" i="14" s="1"/>
  <c r="CB504" i="14" s="1"/>
  <c r="N460" i="1"/>
  <c r="J504" i="14" s="1"/>
  <c r="CC504" i="14" s="1"/>
  <c r="O460" i="1"/>
  <c r="K504" i="14" s="1"/>
  <c r="CD504" i="14" s="1"/>
  <c r="P460" i="1"/>
  <c r="L504" i="14" s="1"/>
  <c r="CE504" i="14" s="1"/>
  <c r="Q460" i="1"/>
  <c r="M504" i="14" s="1"/>
  <c r="CF504" i="14" s="1"/>
  <c r="R460" i="1"/>
  <c r="N504" i="14" s="1"/>
  <c r="CG504" i="14" s="1"/>
  <c r="S460" i="1"/>
  <c r="O504" i="14" s="1"/>
  <c r="CH504" i="14" s="1"/>
  <c r="T460" i="1"/>
  <c r="P504" i="14" s="1"/>
  <c r="CI504" i="14" s="1"/>
  <c r="V460" i="1"/>
  <c r="AB460" i="1"/>
  <c r="AC460" i="1"/>
  <c r="AE460" i="1"/>
  <c r="AK460" i="1"/>
  <c r="AL460" i="1"/>
  <c r="B461" i="1"/>
  <c r="C461" i="1"/>
  <c r="A505" i="14" s="1"/>
  <c r="D461" i="1"/>
  <c r="D505" i="14" s="1"/>
  <c r="T505" i="14" s="1"/>
  <c r="F461" i="1"/>
  <c r="G461" i="1"/>
  <c r="C505" i="14" s="1"/>
  <c r="I461" i="1"/>
  <c r="E505" i="14" s="1"/>
  <c r="BX505" i="14" s="1"/>
  <c r="J461" i="1"/>
  <c r="F505" i="14" s="1"/>
  <c r="BY505" i="14" s="1"/>
  <c r="K461" i="1"/>
  <c r="G505" i="14" s="1"/>
  <c r="BZ505" i="14" s="1"/>
  <c r="L461" i="1"/>
  <c r="H505" i="14" s="1"/>
  <c r="CA505" i="14" s="1"/>
  <c r="M461" i="1"/>
  <c r="I505" i="14" s="1"/>
  <c r="CB505" i="14" s="1"/>
  <c r="N461" i="1"/>
  <c r="J505" i="14" s="1"/>
  <c r="CC505" i="14" s="1"/>
  <c r="O461" i="1"/>
  <c r="K505" i="14" s="1"/>
  <c r="CD505" i="14" s="1"/>
  <c r="P461" i="1"/>
  <c r="L505" i="14" s="1"/>
  <c r="CE505" i="14" s="1"/>
  <c r="Q461" i="1"/>
  <c r="M505" i="14" s="1"/>
  <c r="CF505" i="14" s="1"/>
  <c r="R461" i="1"/>
  <c r="N505" i="14" s="1"/>
  <c r="CG505" i="14" s="1"/>
  <c r="S461" i="1"/>
  <c r="O505" i="14" s="1"/>
  <c r="CH505" i="14" s="1"/>
  <c r="T461" i="1"/>
  <c r="P505" i="14" s="1"/>
  <c r="CI505" i="14" s="1"/>
  <c r="V461" i="1"/>
  <c r="AB461" i="1"/>
  <c r="AC461" i="1"/>
  <c r="AE461" i="1"/>
  <c r="AK461" i="1"/>
  <c r="AL461" i="1"/>
  <c r="B462" i="1"/>
  <c r="C462" i="1"/>
  <c r="A506" i="14" s="1"/>
  <c r="D462" i="1"/>
  <c r="D506" i="14" s="1"/>
  <c r="T506" i="14" s="1"/>
  <c r="F462" i="1"/>
  <c r="G462" i="1"/>
  <c r="C506" i="14" s="1"/>
  <c r="I462" i="1"/>
  <c r="E506" i="14" s="1"/>
  <c r="BX506" i="14" s="1"/>
  <c r="J462" i="1"/>
  <c r="F506" i="14" s="1"/>
  <c r="BY506" i="14" s="1"/>
  <c r="K462" i="1"/>
  <c r="G506" i="14" s="1"/>
  <c r="BZ506" i="14" s="1"/>
  <c r="L462" i="1"/>
  <c r="H506" i="14" s="1"/>
  <c r="CA506" i="14" s="1"/>
  <c r="M462" i="1"/>
  <c r="I506" i="14" s="1"/>
  <c r="CB506" i="14" s="1"/>
  <c r="N462" i="1"/>
  <c r="J506" i="14" s="1"/>
  <c r="CC506" i="14" s="1"/>
  <c r="O462" i="1"/>
  <c r="K506" i="14" s="1"/>
  <c r="CD506" i="14" s="1"/>
  <c r="P462" i="1"/>
  <c r="L506" i="14" s="1"/>
  <c r="CE506" i="14" s="1"/>
  <c r="Q462" i="1"/>
  <c r="M506" i="14" s="1"/>
  <c r="CF506" i="14" s="1"/>
  <c r="R462" i="1"/>
  <c r="N506" i="14" s="1"/>
  <c r="CG506" i="14" s="1"/>
  <c r="S462" i="1"/>
  <c r="O506" i="14" s="1"/>
  <c r="CH506" i="14" s="1"/>
  <c r="T462" i="1"/>
  <c r="P506" i="14" s="1"/>
  <c r="CI506" i="14" s="1"/>
  <c r="V462" i="1"/>
  <c r="AB462" i="1"/>
  <c r="AC462" i="1"/>
  <c r="AE462" i="1"/>
  <c r="AK462" i="1"/>
  <c r="AL462" i="1"/>
  <c r="B463" i="1"/>
  <c r="C463" i="1"/>
  <c r="A507" i="14" s="1"/>
  <c r="D463" i="1"/>
  <c r="D507" i="14" s="1"/>
  <c r="T507" i="14" s="1"/>
  <c r="F463" i="1"/>
  <c r="G463" i="1"/>
  <c r="C507" i="14" s="1"/>
  <c r="I463" i="1"/>
  <c r="E507" i="14" s="1"/>
  <c r="BX507" i="14" s="1"/>
  <c r="J463" i="1"/>
  <c r="F507" i="14" s="1"/>
  <c r="BY507" i="14" s="1"/>
  <c r="K463" i="1"/>
  <c r="G507" i="14" s="1"/>
  <c r="BZ507" i="14" s="1"/>
  <c r="L463" i="1"/>
  <c r="H507" i="14" s="1"/>
  <c r="CA507" i="14" s="1"/>
  <c r="M463" i="1"/>
  <c r="I507" i="14" s="1"/>
  <c r="CB507" i="14" s="1"/>
  <c r="N463" i="1"/>
  <c r="J507" i="14" s="1"/>
  <c r="CC507" i="14" s="1"/>
  <c r="O463" i="1"/>
  <c r="K507" i="14" s="1"/>
  <c r="CD507" i="14" s="1"/>
  <c r="P463" i="1"/>
  <c r="L507" i="14" s="1"/>
  <c r="CE507" i="14" s="1"/>
  <c r="Q463" i="1"/>
  <c r="M507" i="14" s="1"/>
  <c r="CF507" i="14" s="1"/>
  <c r="R463" i="1"/>
  <c r="N507" i="14" s="1"/>
  <c r="CG507" i="14" s="1"/>
  <c r="S463" i="1"/>
  <c r="O507" i="14" s="1"/>
  <c r="CH507" i="14" s="1"/>
  <c r="T463" i="1"/>
  <c r="P507" i="14" s="1"/>
  <c r="CI507" i="14" s="1"/>
  <c r="V463" i="1"/>
  <c r="AB463" i="1"/>
  <c r="AC463" i="1"/>
  <c r="AE463" i="1"/>
  <c r="AK463" i="1"/>
  <c r="AL463" i="1"/>
  <c r="B464" i="1"/>
  <c r="C464" i="1"/>
  <c r="A508" i="14" s="1"/>
  <c r="D464" i="1"/>
  <c r="D508" i="14" s="1"/>
  <c r="T508" i="14" s="1"/>
  <c r="F464" i="1"/>
  <c r="G464" i="1"/>
  <c r="I464" i="1"/>
  <c r="E508" i="14" s="1"/>
  <c r="BX508" i="14" s="1"/>
  <c r="J464" i="1"/>
  <c r="F508" i="14" s="1"/>
  <c r="BY508" i="14" s="1"/>
  <c r="K464" i="1"/>
  <c r="G508" i="14" s="1"/>
  <c r="BZ508" i="14" s="1"/>
  <c r="L464" i="1"/>
  <c r="H508" i="14" s="1"/>
  <c r="CA508" i="14" s="1"/>
  <c r="M464" i="1"/>
  <c r="I508" i="14" s="1"/>
  <c r="CB508" i="14" s="1"/>
  <c r="N464" i="1"/>
  <c r="J508" i="14" s="1"/>
  <c r="CC508" i="14" s="1"/>
  <c r="O464" i="1"/>
  <c r="K508" i="14" s="1"/>
  <c r="CD508" i="14" s="1"/>
  <c r="P464" i="1"/>
  <c r="L508" i="14" s="1"/>
  <c r="CE508" i="14" s="1"/>
  <c r="Q464" i="1"/>
  <c r="M508" i="14" s="1"/>
  <c r="CF508" i="14" s="1"/>
  <c r="R464" i="1"/>
  <c r="N508" i="14" s="1"/>
  <c r="CG508" i="14" s="1"/>
  <c r="S464" i="1"/>
  <c r="O508" i="14" s="1"/>
  <c r="CH508" i="14" s="1"/>
  <c r="T464" i="1"/>
  <c r="P508" i="14" s="1"/>
  <c r="CI508" i="14" s="1"/>
  <c r="V464" i="1"/>
  <c r="AB464" i="1"/>
  <c r="AC464" i="1"/>
  <c r="AE464" i="1"/>
  <c r="AK464" i="1"/>
  <c r="AL464" i="1"/>
  <c r="B465" i="1"/>
  <c r="C465" i="1"/>
  <c r="A509" i="14" s="1"/>
  <c r="D465" i="1"/>
  <c r="D509" i="14" s="1"/>
  <c r="T509" i="14" s="1"/>
  <c r="F465" i="1"/>
  <c r="G465" i="1"/>
  <c r="I465" i="1"/>
  <c r="E509" i="14" s="1"/>
  <c r="BX509" i="14" s="1"/>
  <c r="J465" i="1"/>
  <c r="F509" i="14" s="1"/>
  <c r="BY509" i="14" s="1"/>
  <c r="K465" i="1"/>
  <c r="G509" i="14" s="1"/>
  <c r="BZ509" i="14" s="1"/>
  <c r="L465" i="1"/>
  <c r="H509" i="14" s="1"/>
  <c r="CA509" i="14" s="1"/>
  <c r="M465" i="1"/>
  <c r="I509" i="14" s="1"/>
  <c r="CB509" i="14" s="1"/>
  <c r="N465" i="1"/>
  <c r="J509" i="14" s="1"/>
  <c r="CC509" i="14" s="1"/>
  <c r="O465" i="1"/>
  <c r="K509" i="14" s="1"/>
  <c r="CD509" i="14" s="1"/>
  <c r="P465" i="1"/>
  <c r="L509" i="14" s="1"/>
  <c r="CE509" i="14" s="1"/>
  <c r="Q465" i="1"/>
  <c r="M509" i="14" s="1"/>
  <c r="CF509" i="14" s="1"/>
  <c r="R465" i="1"/>
  <c r="N509" i="14" s="1"/>
  <c r="CG509" i="14" s="1"/>
  <c r="S465" i="1"/>
  <c r="O509" i="14" s="1"/>
  <c r="CH509" i="14" s="1"/>
  <c r="T465" i="1"/>
  <c r="P509" i="14" s="1"/>
  <c r="CI509" i="14" s="1"/>
  <c r="V465" i="1"/>
  <c r="AB465" i="1"/>
  <c r="AC465" i="1"/>
  <c r="AE465" i="1"/>
  <c r="AK465" i="1"/>
  <c r="AL465" i="1"/>
  <c r="B466" i="1"/>
  <c r="C466" i="1"/>
  <c r="A510" i="14" s="1"/>
  <c r="D466" i="1"/>
  <c r="D510" i="14" s="1"/>
  <c r="T510" i="14" s="1"/>
  <c r="F466" i="1"/>
  <c r="G466" i="1"/>
  <c r="C510" i="14" s="1"/>
  <c r="I466" i="1"/>
  <c r="E510" i="14" s="1"/>
  <c r="BX510" i="14" s="1"/>
  <c r="J466" i="1"/>
  <c r="F510" i="14" s="1"/>
  <c r="BY510" i="14" s="1"/>
  <c r="K466" i="1"/>
  <c r="G510" i="14" s="1"/>
  <c r="BZ510" i="14" s="1"/>
  <c r="L466" i="1"/>
  <c r="H510" i="14" s="1"/>
  <c r="CA510" i="14" s="1"/>
  <c r="M466" i="1"/>
  <c r="I510" i="14" s="1"/>
  <c r="CB510" i="14" s="1"/>
  <c r="N466" i="1"/>
  <c r="J510" i="14" s="1"/>
  <c r="CC510" i="14" s="1"/>
  <c r="O466" i="1"/>
  <c r="K510" i="14" s="1"/>
  <c r="CD510" i="14" s="1"/>
  <c r="P466" i="1"/>
  <c r="L510" i="14" s="1"/>
  <c r="CE510" i="14" s="1"/>
  <c r="Q466" i="1"/>
  <c r="M510" i="14" s="1"/>
  <c r="CF510" i="14" s="1"/>
  <c r="R466" i="1"/>
  <c r="N510" i="14" s="1"/>
  <c r="CG510" i="14" s="1"/>
  <c r="S466" i="1"/>
  <c r="O510" i="14" s="1"/>
  <c r="CH510" i="14" s="1"/>
  <c r="T466" i="1"/>
  <c r="P510" i="14" s="1"/>
  <c r="CI510" i="14" s="1"/>
  <c r="V466" i="1"/>
  <c r="AB466" i="1"/>
  <c r="AC466" i="1"/>
  <c r="AE466" i="1"/>
  <c r="AK466" i="1"/>
  <c r="AL466" i="1"/>
  <c r="B467" i="1"/>
  <c r="C467" i="1"/>
  <c r="A511" i="14" s="1"/>
  <c r="D467" i="1"/>
  <c r="D511" i="14" s="1"/>
  <c r="T511" i="14" s="1"/>
  <c r="F467" i="1"/>
  <c r="G467" i="1"/>
  <c r="C511" i="14" s="1"/>
  <c r="I467" i="1"/>
  <c r="E511" i="14" s="1"/>
  <c r="BX511" i="14" s="1"/>
  <c r="J467" i="1"/>
  <c r="F511" i="14" s="1"/>
  <c r="BY511" i="14" s="1"/>
  <c r="K467" i="1"/>
  <c r="G511" i="14" s="1"/>
  <c r="BZ511" i="14" s="1"/>
  <c r="L467" i="1"/>
  <c r="H511" i="14" s="1"/>
  <c r="CA511" i="14" s="1"/>
  <c r="M467" i="1"/>
  <c r="I511" i="14" s="1"/>
  <c r="CB511" i="14" s="1"/>
  <c r="N467" i="1"/>
  <c r="J511" i="14" s="1"/>
  <c r="CC511" i="14" s="1"/>
  <c r="O467" i="1"/>
  <c r="K511" i="14" s="1"/>
  <c r="CD511" i="14" s="1"/>
  <c r="P467" i="1"/>
  <c r="L511" i="14" s="1"/>
  <c r="CE511" i="14" s="1"/>
  <c r="Q467" i="1"/>
  <c r="M511" i="14" s="1"/>
  <c r="CF511" i="14" s="1"/>
  <c r="R467" i="1"/>
  <c r="N511" i="14" s="1"/>
  <c r="CG511" i="14" s="1"/>
  <c r="S467" i="1"/>
  <c r="O511" i="14" s="1"/>
  <c r="CH511" i="14" s="1"/>
  <c r="T467" i="1"/>
  <c r="P511" i="14" s="1"/>
  <c r="CI511" i="14" s="1"/>
  <c r="V467" i="1"/>
  <c r="AB467" i="1"/>
  <c r="AC467" i="1"/>
  <c r="AE467" i="1"/>
  <c r="AK467" i="1"/>
  <c r="AL467" i="1"/>
  <c r="B468" i="1"/>
  <c r="C468" i="1"/>
  <c r="A512" i="14" s="1"/>
  <c r="D468" i="1"/>
  <c r="D512" i="14" s="1"/>
  <c r="T512" i="14" s="1"/>
  <c r="F468" i="1"/>
  <c r="G468" i="1"/>
  <c r="C512" i="14" s="1"/>
  <c r="I468" i="1"/>
  <c r="E512" i="14" s="1"/>
  <c r="BX512" i="14" s="1"/>
  <c r="J468" i="1"/>
  <c r="F512" i="14" s="1"/>
  <c r="BY512" i="14" s="1"/>
  <c r="K468" i="1"/>
  <c r="G512" i="14" s="1"/>
  <c r="BZ512" i="14" s="1"/>
  <c r="L468" i="1"/>
  <c r="H512" i="14" s="1"/>
  <c r="CA512" i="14" s="1"/>
  <c r="M468" i="1"/>
  <c r="I512" i="14" s="1"/>
  <c r="CB512" i="14" s="1"/>
  <c r="N468" i="1"/>
  <c r="J512" i="14" s="1"/>
  <c r="CC512" i="14" s="1"/>
  <c r="O468" i="1"/>
  <c r="K512" i="14" s="1"/>
  <c r="CD512" i="14" s="1"/>
  <c r="P468" i="1"/>
  <c r="L512" i="14" s="1"/>
  <c r="CE512" i="14" s="1"/>
  <c r="Q468" i="1"/>
  <c r="M512" i="14" s="1"/>
  <c r="CF512" i="14" s="1"/>
  <c r="R468" i="1"/>
  <c r="N512" i="14" s="1"/>
  <c r="CG512" i="14" s="1"/>
  <c r="S468" i="1"/>
  <c r="O512" i="14" s="1"/>
  <c r="CH512" i="14" s="1"/>
  <c r="T468" i="1"/>
  <c r="P512" i="14" s="1"/>
  <c r="CI512" i="14" s="1"/>
  <c r="V468" i="1"/>
  <c r="AB468" i="1"/>
  <c r="AC468" i="1"/>
  <c r="AE468" i="1"/>
  <c r="AK468" i="1"/>
  <c r="AL468" i="1"/>
  <c r="B469" i="1"/>
  <c r="C469" i="1"/>
  <c r="A513" i="14" s="1"/>
  <c r="D469" i="1"/>
  <c r="D513" i="14" s="1"/>
  <c r="T513" i="14" s="1"/>
  <c r="F469" i="1"/>
  <c r="G469" i="1"/>
  <c r="I469" i="1"/>
  <c r="E513" i="14" s="1"/>
  <c r="BX513" i="14" s="1"/>
  <c r="J469" i="1"/>
  <c r="F513" i="14" s="1"/>
  <c r="BY513" i="14" s="1"/>
  <c r="K469" i="1"/>
  <c r="G513" i="14" s="1"/>
  <c r="BZ513" i="14" s="1"/>
  <c r="L469" i="1"/>
  <c r="H513" i="14" s="1"/>
  <c r="CA513" i="14" s="1"/>
  <c r="M469" i="1"/>
  <c r="I513" i="14" s="1"/>
  <c r="CB513" i="14" s="1"/>
  <c r="N469" i="1"/>
  <c r="J513" i="14" s="1"/>
  <c r="CC513" i="14" s="1"/>
  <c r="O469" i="1"/>
  <c r="K513" i="14" s="1"/>
  <c r="CD513" i="14" s="1"/>
  <c r="P469" i="1"/>
  <c r="L513" i="14" s="1"/>
  <c r="CE513" i="14" s="1"/>
  <c r="Q469" i="1"/>
  <c r="M513" i="14" s="1"/>
  <c r="CF513" i="14" s="1"/>
  <c r="R469" i="1"/>
  <c r="N513" i="14" s="1"/>
  <c r="CG513" i="14" s="1"/>
  <c r="S469" i="1"/>
  <c r="O513" i="14" s="1"/>
  <c r="CH513" i="14" s="1"/>
  <c r="T469" i="1"/>
  <c r="P513" i="14" s="1"/>
  <c r="CI513" i="14" s="1"/>
  <c r="V469" i="1"/>
  <c r="AB469" i="1"/>
  <c r="AC469" i="1"/>
  <c r="AE469" i="1"/>
  <c r="AK469" i="1"/>
  <c r="AL469" i="1"/>
  <c r="B470" i="1"/>
  <c r="C470" i="1"/>
  <c r="A514" i="14" s="1"/>
  <c r="D470" i="1"/>
  <c r="D514" i="14" s="1"/>
  <c r="T514" i="14" s="1"/>
  <c r="F470" i="1"/>
  <c r="G470" i="1"/>
  <c r="C514" i="14" s="1"/>
  <c r="I470" i="1"/>
  <c r="E514" i="14" s="1"/>
  <c r="BX514" i="14" s="1"/>
  <c r="J470" i="1"/>
  <c r="F514" i="14" s="1"/>
  <c r="BY514" i="14" s="1"/>
  <c r="K470" i="1"/>
  <c r="G514" i="14" s="1"/>
  <c r="BZ514" i="14" s="1"/>
  <c r="L470" i="1"/>
  <c r="H514" i="14" s="1"/>
  <c r="CA514" i="14" s="1"/>
  <c r="M470" i="1"/>
  <c r="I514" i="14" s="1"/>
  <c r="CB514" i="14" s="1"/>
  <c r="N470" i="1"/>
  <c r="J514" i="14" s="1"/>
  <c r="CC514" i="14" s="1"/>
  <c r="O470" i="1"/>
  <c r="K514" i="14" s="1"/>
  <c r="CD514" i="14" s="1"/>
  <c r="P470" i="1"/>
  <c r="L514" i="14" s="1"/>
  <c r="CE514" i="14" s="1"/>
  <c r="Q470" i="1"/>
  <c r="M514" i="14" s="1"/>
  <c r="CF514" i="14" s="1"/>
  <c r="R470" i="1"/>
  <c r="N514" i="14" s="1"/>
  <c r="CG514" i="14" s="1"/>
  <c r="S470" i="1"/>
  <c r="O514" i="14" s="1"/>
  <c r="CH514" i="14" s="1"/>
  <c r="T470" i="1"/>
  <c r="P514" i="14" s="1"/>
  <c r="CI514" i="14" s="1"/>
  <c r="V470" i="1"/>
  <c r="AB470" i="1"/>
  <c r="AC470" i="1"/>
  <c r="AE470" i="1"/>
  <c r="AK470" i="1"/>
  <c r="AL470" i="1"/>
  <c r="B471" i="1"/>
  <c r="C471" i="1"/>
  <c r="A515" i="14" s="1"/>
  <c r="D471" i="1"/>
  <c r="D515" i="14" s="1"/>
  <c r="T515" i="14" s="1"/>
  <c r="F471" i="1"/>
  <c r="G471" i="1"/>
  <c r="C515" i="14" s="1"/>
  <c r="I471" i="1"/>
  <c r="E515" i="14" s="1"/>
  <c r="BX515" i="14" s="1"/>
  <c r="J471" i="1"/>
  <c r="F515" i="14" s="1"/>
  <c r="BY515" i="14" s="1"/>
  <c r="K471" i="1"/>
  <c r="G515" i="14" s="1"/>
  <c r="BZ515" i="14" s="1"/>
  <c r="L471" i="1"/>
  <c r="H515" i="14" s="1"/>
  <c r="CA515" i="14" s="1"/>
  <c r="M471" i="1"/>
  <c r="I515" i="14" s="1"/>
  <c r="CB515" i="14" s="1"/>
  <c r="N471" i="1"/>
  <c r="J515" i="14" s="1"/>
  <c r="CC515" i="14" s="1"/>
  <c r="O471" i="1"/>
  <c r="K515" i="14" s="1"/>
  <c r="CD515" i="14" s="1"/>
  <c r="P471" i="1"/>
  <c r="L515" i="14" s="1"/>
  <c r="CE515" i="14" s="1"/>
  <c r="Q471" i="1"/>
  <c r="M515" i="14" s="1"/>
  <c r="CF515" i="14" s="1"/>
  <c r="R471" i="1"/>
  <c r="N515" i="14" s="1"/>
  <c r="CG515" i="14" s="1"/>
  <c r="S471" i="1"/>
  <c r="O515" i="14" s="1"/>
  <c r="CH515" i="14" s="1"/>
  <c r="T471" i="1"/>
  <c r="P515" i="14" s="1"/>
  <c r="CI515" i="14" s="1"/>
  <c r="V471" i="1"/>
  <c r="AB471" i="1"/>
  <c r="AC471" i="1"/>
  <c r="AE471" i="1"/>
  <c r="AK471" i="1"/>
  <c r="AL471" i="1"/>
  <c r="B472" i="1"/>
  <c r="C472" i="1"/>
  <c r="A516" i="14" s="1"/>
  <c r="D472" i="1"/>
  <c r="D516" i="14" s="1"/>
  <c r="T516" i="14" s="1"/>
  <c r="F472" i="1"/>
  <c r="G472" i="1"/>
  <c r="C516" i="14" s="1"/>
  <c r="I472" i="1"/>
  <c r="E516" i="14" s="1"/>
  <c r="BX516" i="14" s="1"/>
  <c r="J472" i="1"/>
  <c r="F516" i="14" s="1"/>
  <c r="BY516" i="14" s="1"/>
  <c r="K472" i="1"/>
  <c r="G516" i="14" s="1"/>
  <c r="BZ516" i="14" s="1"/>
  <c r="L472" i="1"/>
  <c r="H516" i="14" s="1"/>
  <c r="CA516" i="14" s="1"/>
  <c r="M472" i="1"/>
  <c r="I516" i="14" s="1"/>
  <c r="CB516" i="14" s="1"/>
  <c r="N472" i="1"/>
  <c r="J516" i="14" s="1"/>
  <c r="CC516" i="14" s="1"/>
  <c r="O472" i="1"/>
  <c r="K516" i="14" s="1"/>
  <c r="CD516" i="14" s="1"/>
  <c r="P472" i="1"/>
  <c r="L516" i="14" s="1"/>
  <c r="CE516" i="14" s="1"/>
  <c r="Q472" i="1"/>
  <c r="M516" i="14" s="1"/>
  <c r="CF516" i="14" s="1"/>
  <c r="R472" i="1"/>
  <c r="N516" i="14" s="1"/>
  <c r="CG516" i="14" s="1"/>
  <c r="S472" i="1"/>
  <c r="O516" i="14" s="1"/>
  <c r="CH516" i="14" s="1"/>
  <c r="T472" i="1"/>
  <c r="P516" i="14" s="1"/>
  <c r="CI516" i="14" s="1"/>
  <c r="V472" i="1"/>
  <c r="AB472" i="1"/>
  <c r="AC472" i="1"/>
  <c r="AE472" i="1"/>
  <c r="AK472" i="1"/>
  <c r="AL472" i="1"/>
  <c r="B473" i="1"/>
  <c r="C473" i="1"/>
  <c r="A517" i="14" s="1"/>
  <c r="D473" i="1"/>
  <c r="D517" i="14" s="1"/>
  <c r="T517" i="14" s="1"/>
  <c r="F473" i="1"/>
  <c r="G473" i="1"/>
  <c r="I473" i="1"/>
  <c r="E517" i="14" s="1"/>
  <c r="BX517" i="14" s="1"/>
  <c r="J473" i="1"/>
  <c r="F517" i="14" s="1"/>
  <c r="BY517" i="14" s="1"/>
  <c r="K473" i="1"/>
  <c r="G517" i="14" s="1"/>
  <c r="BZ517" i="14" s="1"/>
  <c r="L473" i="1"/>
  <c r="H517" i="14" s="1"/>
  <c r="CA517" i="14" s="1"/>
  <c r="M473" i="1"/>
  <c r="I517" i="14" s="1"/>
  <c r="CB517" i="14" s="1"/>
  <c r="N473" i="1"/>
  <c r="J517" i="14" s="1"/>
  <c r="CC517" i="14" s="1"/>
  <c r="O473" i="1"/>
  <c r="K517" i="14" s="1"/>
  <c r="CD517" i="14" s="1"/>
  <c r="P473" i="1"/>
  <c r="L517" i="14" s="1"/>
  <c r="CE517" i="14" s="1"/>
  <c r="Q473" i="1"/>
  <c r="M517" i="14" s="1"/>
  <c r="CF517" i="14" s="1"/>
  <c r="R473" i="1"/>
  <c r="N517" i="14" s="1"/>
  <c r="CG517" i="14" s="1"/>
  <c r="S473" i="1"/>
  <c r="O517" i="14" s="1"/>
  <c r="CH517" i="14" s="1"/>
  <c r="T473" i="1"/>
  <c r="P517" i="14" s="1"/>
  <c r="CI517" i="14" s="1"/>
  <c r="V473" i="1"/>
  <c r="AB473" i="1"/>
  <c r="AC473" i="1"/>
  <c r="AE473" i="1"/>
  <c r="AK473" i="1"/>
  <c r="AL473" i="1"/>
  <c r="B474" i="1"/>
  <c r="C474" i="1"/>
  <c r="A518" i="14" s="1"/>
  <c r="D474" i="1"/>
  <c r="D518" i="14" s="1"/>
  <c r="T518" i="14" s="1"/>
  <c r="F474" i="1"/>
  <c r="G474" i="1"/>
  <c r="C518" i="14" s="1"/>
  <c r="I474" i="1"/>
  <c r="E518" i="14" s="1"/>
  <c r="BX518" i="14" s="1"/>
  <c r="J474" i="1"/>
  <c r="F518" i="14" s="1"/>
  <c r="BY518" i="14" s="1"/>
  <c r="K474" i="1"/>
  <c r="G518" i="14" s="1"/>
  <c r="BZ518" i="14" s="1"/>
  <c r="L474" i="1"/>
  <c r="H518" i="14" s="1"/>
  <c r="CA518" i="14" s="1"/>
  <c r="M474" i="1"/>
  <c r="I518" i="14" s="1"/>
  <c r="CB518" i="14" s="1"/>
  <c r="N474" i="1"/>
  <c r="J518" i="14" s="1"/>
  <c r="CC518" i="14" s="1"/>
  <c r="O474" i="1"/>
  <c r="K518" i="14" s="1"/>
  <c r="CD518" i="14" s="1"/>
  <c r="P474" i="1"/>
  <c r="L518" i="14" s="1"/>
  <c r="CE518" i="14" s="1"/>
  <c r="Q474" i="1"/>
  <c r="M518" i="14" s="1"/>
  <c r="CF518" i="14" s="1"/>
  <c r="R474" i="1"/>
  <c r="N518" i="14" s="1"/>
  <c r="CG518" i="14" s="1"/>
  <c r="S474" i="1"/>
  <c r="O518" i="14" s="1"/>
  <c r="CH518" i="14" s="1"/>
  <c r="T474" i="1"/>
  <c r="P518" i="14" s="1"/>
  <c r="CI518" i="14" s="1"/>
  <c r="V474" i="1"/>
  <c r="AB474" i="1"/>
  <c r="AC474" i="1"/>
  <c r="AE474" i="1"/>
  <c r="AK474" i="1"/>
  <c r="AL474" i="1"/>
  <c r="B475" i="1"/>
  <c r="C475" i="1"/>
  <c r="A519" i="14" s="1"/>
  <c r="D475" i="1"/>
  <c r="D519" i="14" s="1"/>
  <c r="T519" i="14" s="1"/>
  <c r="F475" i="1"/>
  <c r="G475" i="1"/>
  <c r="C519" i="14" s="1"/>
  <c r="I475" i="1"/>
  <c r="E519" i="14" s="1"/>
  <c r="BX519" i="14" s="1"/>
  <c r="J475" i="1"/>
  <c r="F519" i="14" s="1"/>
  <c r="BY519" i="14" s="1"/>
  <c r="K475" i="1"/>
  <c r="G519" i="14" s="1"/>
  <c r="BZ519" i="14" s="1"/>
  <c r="L475" i="1"/>
  <c r="H519" i="14" s="1"/>
  <c r="CA519" i="14" s="1"/>
  <c r="M475" i="1"/>
  <c r="I519" i="14" s="1"/>
  <c r="CB519" i="14" s="1"/>
  <c r="N475" i="1"/>
  <c r="J519" i="14" s="1"/>
  <c r="CC519" i="14" s="1"/>
  <c r="O475" i="1"/>
  <c r="K519" i="14" s="1"/>
  <c r="CD519" i="14" s="1"/>
  <c r="P475" i="1"/>
  <c r="L519" i="14" s="1"/>
  <c r="CE519" i="14" s="1"/>
  <c r="Q475" i="1"/>
  <c r="M519" i="14" s="1"/>
  <c r="CF519" i="14" s="1"/>
  <c r="R475" i="1"/>
  <c r="N519" i="14" s="1"/>
  <c r="CG519" i="14" s="1"/>
  <c r="S475" i="1"/>
  <c r="O519" i="14" s="1"/>
  <c r="CH519" i="14" s="1"/>
  <c r="T475" i="1"/>
  <c r="P519" i="14" s="1"/>
  <c r="CI519" i="14" s="1"/>
  <c r="V475" i="1"/>
  <c r="AB475" i="1"/>
  <c r="AC475" i="1"/>
  <c r="AE475" i="1"/>
  <c r="AK475" i="1"/>
  <c r="AL475" i="1"/>
  <c r="B476" i="1"/>
  <c r="C476" i="1"/>
  <c r="A520" i="14" s="1"/>
  <c r="D476" i="1"/>
  <c r="D520" i="14" s="1"/>
  <c r="T520" i="14" s="1"/>
  <c r="F476" i="1"/>
  <c r="G476" i="1"/>
  <c r="C520" i="14" s="1"/>
  <c r="I476" i="1"/>
  <c r="E520" i="14" s="1"/>
  <c r="BX520" i="14" s="1"/>
  <c r="J476" i="1"/>
  <c r="F520" i="14" s="1"/>
  <c r="BY520" i="14" s="1"/>
  <c r="K476" i="1"/>
  <c r="G520" i="14" s="1"/>
  <c r="BZ520" i="14" s="1"/>
  <c r="L476" i="1"/>
  <c r="H520" i="14" s="1"/>
  <c r="CA520" i="14" s="1"/>
  <c r="M476" i="1"/>
  <c r="I520" i="14" s="1"/>
  <c r="CB520" i="14" s="1"/>
  <c r="N476" i="1"/>
  <c r="J520" i="14" s="1"/>
  <c r="CC520" i="14" s="1"/>
  <c r="O476" i="1"/>
  <c r="K520" i="14" s="1"/>
  <c r="CD520" i="14" s="1"/>
  <c r="P476" i="1"/>
  <c r="L520" i="14" s="1"/>
  <c r="CE520" i="14" s="1"/>
  <c r="Q476" i="1"/>
  <c r="M520" i="14" s="1"/>
  <c r="CF520" i="14" s="1"/>
  <c r="R476" i="1"/>
  <c r="N520" i="14" s="1"/>
  <c r="CG520" i="14" s="1"/>
  <c r="S476" i="1"/>
  <c r="O520" i="14" s="1"/>
  <c r="CH520" i="14" s="1"/>
  <c r="T476" i="1"/>
  <c r="P520" i="14" s="1"/>
  <c r="CI520" i="14" s="1"/>
  <c r="V476" i="1"/>
  <c r="AB476" i="1"/>
  <c r="AC476" i="1"/>
  <c r="AE476" i="1"/>
  <c r="AK476" i="1"/>
  <c r="AL476" i="1"/>
  <c r="B477" i="1"/>
  <c r="C477" i="1"/>
  <c r="A521" i="14" s="1"/>
  <c r="D477" i="1"/>
  <c r="D521" i="14" s="1"/>
  <c r="T521" i="14" s="1"/>
  <c r="F477" i="1"/>
  <c r="G477" i="1"/>
  <c r="I477" i="1"/>
  <c r="E521" i="14" s="1"/>
  <c r="BX521" i="14" s="1"/>
  <c r="J477" i="1"/>
  <c r="F521" i="14" s="1"/>
  <c r="BY521" i="14" s="1"/>
  <c r="K477" i="1"/>
  <c r="G521" i="14" s="1"/>
  <c r="BZ521" i="14" s="1"/>
  <c r="L477" i="1"/>
  <c r="H521" i="14" s="1"/>
  <c r="CA521" i="14" s="1"/>
  <c r="M477" i="1"/>
  <c r="I521" i="14" s="1"/>
  <c r="CB521" i="14" s="1"/>
  <c r="N477" i="1"/>
  <c r="J521" i="14" s="1"/>
  <c r="CC521" i="14" s="1"/>
  <c r="O477" i="1"/>
  <c r="K521" i="14" s="1"/>
  <c r="CD521" i="14" s="1"/>
  <c r="P477" i="1"/>
  <c r="L521" i="14" s="1"/>
  <c r="CE521" i="14" s="1"/>
  <c r="Q477" i="1"/>
  <c r="M521" i="14" s="1"/>
  <c r="CF521" i="14" s="1"/>
  <c r="R477" i="1"/>
  <c r="N521" i="14" s="1"/>
  <c r="CG521" i="14" s="1"/>
  <c r="S477" i="1"/>
  <c r="O521" i="14" s="1"/>
  <c r="CH521" i="14" s="1"/>
  <c r="T477" i="1"/>
  <c r="P521" i="14" s="1"/>
  <c r="CI521" i="14" s="1"/>
  <c r="V477" i="1"/>
  <c r="AB477" i="1"/>
  <c r="AC477" i="1"/>
  <c r="AE477" i="1"/>
  <c r="AK477" i="1"/>
  <c r="AL477" i="1"/>
  <c r="B478" i="1"/>
  <c r="C478" i="1"/>
  <c r="A522" i="14" s="1"/>
  <c r="D478" i="1"/>
  <c r="D522" i="14" s="1"/>
  <c r="T522" i="14" s="1"/>
  <c r="F478" i="1"/>
  <c r="G478" i="1"/>
  <c r="C522" i="14" s="1"/>
  <c r="I478" i="1"/>
  <c r="E522" i="14" s="1"/>
  <c r="BX522" i="14" s="1"/>
  <c r="J478" i="1"/>
  <c r="F522" i="14" s="1"/>
  <c r="BY522" i="14" s="1"/>
  <c r="K478" i="1"/>
  <c r="G522" i="14" s="1"/>
  <c r="BZ522" i="14" s="1"/>
  <c r="L478" i="1"/>
  <c r="H522" i="14" s="1"/>
  <c r="CA522" i="14" s="1"/>
  <c r="M478" i="1"/>
  <c r="I522" i="14" s="1"/>
  <c r="CB522" i="14" s="1"/>
  <c r="N478" i="1"/>
  <c r="J522" i="14" s="1"/>
  <c r="CC522" i="14" s="1"/>
  <c r="O478" i="1"/>
  <c r="K522" i="14" s="1"/>
  <c r="CD522" i="14" s="1"/>
  <c r="P478" i="1"/>
  <c r="L522" i="14" s="1"/>
  <c r="CE522" i="14" s="1"/>
  <c r="Q478" i="1"/>
  <c r="M522" i="14" s="1"/>
  <c r="CF522" i="14" s="1"/>
  <c r="R478" i="1"/>
  <c r="N522" i="14" s="1"/>
  <c r="CG522" i="14" s="1"/>
  <c r="S478" i="1"/>
  <c r="O522" i="14" s="1"/>
  <c r="CH522" i="14" s="1"/>
  <c r="T478" i="1"/>
  <c r="P522" i="14" s="1"/>
  <c r="CI522" i="14" s="1"/>
  <c r="V478" i="1"/>
  <c r="AB478" i="1"/>
  <c r="AC478" i="1"/>
  <c r="AE478" i="1"/>
  <c r="AK478" i="1"/>
  <c r="AL478" i="1"/>
  <c r="B479" i="1"/>
  <c r="C479" i="1"/>
  <c r="A523" i="14" s="1"/>
  <c r="D479" i="1"/>
  <c r="D523" i="14" s="1"/>
  <c r="T523" i="14" s="1"/>
  <c r="F479" i="1"/>
  <c r="G479" i="1"/>
  <c r="I479" i="1"/>
  <c r="E523" i="14" s="1"/>
  <c r="BX523" i="14" s="1"/>
  <c r="J479" i="1"/>
  <c r="F523" i="14" s="1"/>
  <c r="BY523" i="14" s="1"/>
  <c r="K479" i="1"/>
  <c r="G523" i="14" s="1"/>
  <c r="BZ523" i="14" s="1"/>
  <c r="L479" i="1"/>
  <c r="H523" i="14" s="1"/>
  <c r="CA523" i="14" s="1"/>
  <c r="M479" i="1"/>
  <c r="I523" i="14" s="1"/>
  <c r="CB523" i="14" s="1"/>
  <c r="N479" i="1"/>
  <c r="J523" i="14" s="1"/>
  <c r="CC523" i="14" s="1"/>
  <c r="O479" i="1"/>
  <c r="K523" i="14" s="1"/>
  <c r="CD523" i="14" s="1"/>
  <c r="P479" i="1"/>
  <c r="L523" i="14" s="1"/>
  <c r="CE523" i="14" s="1"/>
  <c r="Q479" i="1"/>
  <c r="M523" i="14" s="1"/>
  <c r="CF523" i="14" s="1"/>
  <c r="R479" i="1"/>
  <c r="N523" i="14" s="1"/>
  <c r="CG523" i="14" s="1"/>
  <c r="S479" i="1"/>
  <c r="O523" i="14" s="1"/>
  <c r="CH523" i="14" s="1"/>
  <c r="T479" i="1"/>
  <c r="P523" i="14" s="1"/>
  <c r="CI523" i="14" s="1"/>
  <c r="V479" i="1"/>
  <c r="AB479" i="1"/>
  <c r="AC479" i="1"/>
  <c r="AE479" i="1"/>
  <c r="AK479" i="1"/>
  <c r="AL479" i="1"/>
  <c r="B480" i="1"/>
  <c r="C480" i="1"/>
  <c r="A524" i="14" s="1"/>
  <c r="D480" i="1"/>
  <c r="D524" i="14" s="1"/>
  <c r="T524" i="14" s="1"/>
  <c r="F480" i="1"/>
  <c r="G480" i="1"/>
  <c r="C524" i="14" s="1"/>
  <c r="I480" i="1"/>
  <c r="E524" i="14" s="1"/>
  <c r="BX524" i="14" s="1"/>
  <c r="J480" i="1"/>
  <c r="F524" i="14" s="1"/>
  <c r="BY524" i="14" s="1"/>
  <c r="K480" i="1"/>
  <c r="G524" i="14" s="1"/>
  <c r="BZ524" i="14" s="1"/>
  <c r="L480" i="1"/>
  <c r="H524" i="14" s="1"/>
  <c r="CA524" i="14" s="1"/>
  <c r="M480" i="1"/>
  <c r="I524" i="14" s="1"/>
  <c r="CB524" i="14" s="1"/>
  <c r="N480" i="1"/>
  <c r="J524" i="14" s="1"/>
  <c r="CC524" i="14" s="1"/>
  <c r="O480" i="1"/>
  <c r="K524" i="14" s="1"/>
  <c r="CD524" i="14" s="1"/>
  <c r="P480" i="1"/>
  <c r="L524" i="14" s="1"/>
  <c r="CE524" i="14" s="1"/>
  <c r="Q480" i="1"/>
  <c r="M524" i="14" s="1"/>
  <c r="CF524" i="14" s="1"/>
  <c r="R480" i="1"/>
  <c r="N524" i="14" s="1"/>
  <c r="CG524" i="14" s="1"/>
  <c r="S480" i="1"/>
  <c r="O524" i="14" s="1"/>
  <c r="CH524" i="14" s="1"/>
  <c r="T480" i="1"/>
  <c r="P524" i="14" s="1"/>
  <c r="CI524" i="14" s="1"/>
  <c r="V480" i="1"/>
  <c r="AB480" i="1"/>
  <c r="AC480" i="1"/>
  <c r="AE480" i="1"/>
  <c r="AK480" i="1"/>
  <c r="AL480" i="1"/>
  <c r="B481" i="1"/>
  <c r="C481" i="1"/>
  <c r="A525" i="14" s="1"/>
  <c r="D481" i="1"/>
  <c r="D525" i="14" s="1"/>
  <c r="T525" i="14" s="1"/>
  <c r="F481" i="1"/>
  <c r="G481" i="1"/>
  <c r="C525" i="14" s="1"/>
  <c r="I481" i="1"/>
  <c r="E525" i="14" s="1"/>
  <c r="BX525" i="14" s="1"/>
  <c r="J481" i="1"/>
  <c r="F525" i="14" s="1"/>
  <c r="BY525" i="14" s="1"/>
  <c r="K481" i="1"/>
  <c r="G525" i="14" s="1"/>
  <c r="BZ525" i="14" s="1"/>
  <c r="L481" i="1"/>
  <c r="H525" i="14" s="1"/>
  <c r="CA525" i="14" s="1"/>
  <c r="M481" i="1"/>
  <c r="I525" i="14" s="1"/>
  <c r="CB525" i="14" s="1"/>
  <c r="N481" i="1"/>
  <c r="J525" i="14" s="1"/>
  <c r="CC525" i="14" s="1"/>
  <c r="O481" i="1"/>
  <c r="K525" i="14" s="1"/>
  <c r="CD525" i="14" s="1"/>
  <c r="P481" i="1"/>
  <c r="L525" i="14" s="1"/>
  <c r="CE525" i="14" s="1"/>
  <c r="Q481" i="1"/>
  <c r="M525" i="14" s="1"/>
  <c r="CF525" i="14" s="1"/>
  <c r="R481" i="1"/>
  <c r="N525" i="14" s="1"/>
  <c r="CG525" i="14" s="1"/>
  <c r="S481" i="1"/>
  <c r="O525" i="14" s="1"/>
  <c r="CH525" i="14" s="1"/>
  <c r="T481" i="1"/>
  <c r="P525" i="14" s="1"/>
  <c r="CI525" i="14" s="1"/>
  <c r="V481" i="1"/>
  <c r="AB481" i="1"/>
  <c r="AC481" i="1"/>
  <c r="AE481" i="1"/>
  <c r="AK481" i="1"/>
  <c r="AL481" i="1"/>
  <c r="B482" i="1"/>
  <c r="C482" i="1"/>
  <c r="A526" i="14" s="1"/>
  <c r="D482" i="1"/>
  <c r="D526" i="14" s="1"/>
  <c r="T526" i="14" s="1"/>
  <c r="F482" i="1"/>
  <c r="G482" i="1"/>
  <c r="C526" i="14" s="1"/>
  <c r="I482" i="1"/>
  <c r="E526" i="14" s="1"/>
  <c r="BX526" i="14" s="1"/>
  <c r="J482" i="1"/>
  <c r="F526" i="14" s="1"/>
  <c r="BY526" i="14" s="1"/>
  <c r="K482" i="1"/>
  <c r="G526" i="14" s="1"/>
  <c r="BZ526" i="14" s="1"/>
  <c r="L482" i="1"/>
  <c r="H526" i="14" s="1"/>
  <c r="CA526" i="14" s="1"/>
  <c r="M482" i="1"/>
  <c r="I526" i="14" s="1"/>
  <c r="CB526" i="14" s="1"/>
  <c r="N482" i="1"/>
  <c r="J526" i="14" s="1"/>
  <c r="CC526" i="14" s="1"/>
  <c r="O482" i="1"/>
  <c r="K526" i="14" s="1"/>
  <c r="CD526" i="14" s="1"/>
  <c r="P482" i="1"/>
  <c r="L526" i="14" s="1"/>
  <c r="CE526" i="14" s="1"/>
  <c r="Q482" i="1"/>
  <c r="M526" i="14" s="1"/>
  <c r="CF526" i="14" s="1"/>
  <c r="R482" i="1"/>
  <c r="N526" i="14" s="1"/>
  <c r="CG526" i="14" s="1"/>
  <c r="S482" i="1"/>
  <c r="O526" i="14" s="1"/>
  <c r="CH526" i="14" s="1"/>
  <c r="T482" i="1"/>
  <c r="P526" i="14" s="1"/>
  <c r="CI526" i="14" s="1"/>
  <c r="V482" i="1"/>
  <c r="AB482" i="1"/>
  <c r="AC482" i="1"/>
  <c r="AE482" i="1"/>
  <c r="AK482" i="1"/>
  <c r="AL482" i="1"/>
  <c r="B483" i="1"/>
  <c r="C483" i="1"/>
  <c r="A527" i="14" s="1"/>
  <c r="D483" i="1"/>
  <c r="D527" i="14" s="1"/>
  <c r="T527" i="14" s="1"/>
  <c r="F483" i="1"/>
  <c r="G483" i="1"/>
  <c r="C527" i="14" s="1"/>
  <c r="I483" i="1"/>
  <c r="E527" i="14" s="1"/>
  <c r="BX527" i="14" s="1"/>
  <c r="J483" i="1"/>
  <c r="F527" i="14" s="1"/>
  <c r="BY527" i="14" s="1"/>
  <c r="K483" i="1"/>
  <c r="G527" i="14" s="1"/>
  <c r="BZ527" i="14" s="1"/>
  <c r="L483" i="1"/>
  <c r="H527" i="14" s="1"/>
  <c r="CA527" i="14" s="1"/>
  <c r="M483" i="1"/>
  <c r="I527" i="14" s="1"/>
  <c r="CB527" i="14" s="1"/>
  <c r="N483" i="1"/>
  <c r="J527" i="14" s="1"/>
  <c r="CC527" i="14" s="1"/>
  <c r="O483" i="1"/>
  <c r="K527" i="14" s="1"/>
  <c r="CD527" i="14" s="1"/>
  <c r="P483" i="1"/>
  <c r="L527" i="14" s="1"/>
  <c r="CE527" i="14" s="1"/>
  <c r="Q483" i="1"/>
  <c r="M527" i="14" s="1"/>
  <c r="CF527" i="14" s="1"/>
  <c r="R483" i="1"/>
  <c r="N527" i="14" s="1"/>
  <c r="CG527" i="14" s="1"/>
  <c r="S483" i="1"/>
  <c r="O527" i="14" s="1"/>
  <c r="CH527" i="14" s="1"/>
  <c r="T483" i="1"/>
  <c r="P527" i="14" s="1"/>
  <c r="CI527" i="14" s="1"/>
  <c r="V483" i="1"/>
  <c r="AB483" i="1"/>
  <c r="AC483" i="1"/>
  <c r="AE483" i="1"/>
  <c r="AK483" i="1"/>
  <c r="AL483" i="1"/>
  <c r="B484" i="1"/>
  <c r="C484" i="1"/>
  <c r="A528" i="14" s="1"/>
  <c r="D484" i="1"/>
  <c r="D528" i="14" s="1"/>
  <c r="T528" i="14" s="1"/>
  <c r="F484" i="1"/>
  <c r="G484" i="1"/>
  <c r="C528" i="14" s="1"/>
  <c r="I484" i="1"/>
  <c r="E528" i="14" s="1"/>
  <c r="BX528" i="14" s="1"/>
  <c r="J484" i="1"/>
  <c r="F528" i="14" s="1"/>
  <c r="BY528" i="14" s="1"/>
  <c r="K484" i="1"/>
  <c r="G528" i="14" s="1"/>
  <c r="BZ528" i="14" s="1"/>
  <c r="L484" i="1"/>
  <c r="H528" i="14" s="1"/>
  <c r="CA528" i="14" s="1"/>
  <c r="M484" i="1"/>
  <c r="I528" i="14" s="1"/>
  <c r="CB528" i="14" s="1"/>
  <c r="N484" i="1"/>
  <c r="J528" i="14" s="1"/>
  <c r="CC528" i="14" s="1"/>
  <c r="O484" i="1"/>
  <c r="K528" i="14" s="1"/>
  <c r="CD528" i="14" s="1"/>
  <c r="P484" i="1"/>
  <c r="L528" i="14" s="1"/>
  <c r="CE528" i="14" s="1"/>
  <c r="Q484" i="1"/>
  <c r="M528" i="14" s="1"/>
  <c r="CF528" i="14" s="1"/>
  <c r="R484" i="1"/>
  <c r="N528" i="14" s="1"/>
  <c r="CG528" i="14" s="1"/>
  <c r="S484" i="1"/>
  <c r="O528" i="14" s="1"/>
  <c r="CH528" i="14" s="1"/>
  <c r="T484" i="1"/>
  <c r="P528" i="14" s="1"/>
  <c r="CI528" i="14" s="1"/>
  <c r="V484" i="1"/>
  <c r="AB484" i="1"/>
  <c r="AC484" i="1"/>
  <c r="AE484" i="1"/>
  <c r="AK484" i="1"/>
  <c r="AL484" i="1"/>
  <c r="B485" i="1"/>
  <c r="C485" i="1"/>
  <c r="A529" i="14" s="1"/>
  <c r="D485" i="1"/>
  <c r="D529" i="14" s="1"/>
  <c r="T529" i="14" s="1"/>
  <c r="F485" i="1"/>
  <c r="G485" i="1"/>
  <c r="C529" i="14" s="1"/>
  <c r="I485" i="1"/>
  <c r="E529" i="14" s="1"/>
  <c r="BX529" i="14" s="1"/>
  <c r="J485" i="1"/>
  <c r="F529" i="14" s="1"/>
  <c r="BY529" i="14" s="1"/>
  <c r="K485" i="1"/>
  <c r="G529" i="14" s="1"/>
  <c r="BZ529" i="14" s="1"/>
  <c r="L485" i="1"/>
  <c r="H529" i="14" s="1"/>
  <c r="CA529" i="14" s="1"/>
  <c r="M485" i="1"/>
  <c r="I529" i="14" s="1"/>
  <c r="CB529" i="14" s="1"/>
  <c r="N485" i="1"/>
  <c r="J529" i="14" s="1"/>
  <c r="CC529" i="14" s="1"/>
  <c r="O485" i="1"/>
  <c r="K529" i="14" s="1"/>
  <c r="CD529" i="14" s="1"/>
  <c r="P485" i="1"/>
  <c r="L529" i="14" s="1"/>
  <c r="CE529" i="14" s="1"/>
  <c r="Q485" i="1"/>
  <c r="M529" i="14" s="1"/>
  <c r="CF529" i="14" s="1"/>
  <c r="R485" i="1"/>
  <c r="N529" i="14" s="1"/>
  <c r="CG529" i="14" s="1"/>
  <c r="S485" i="1"/>
  <c r="O529" i="14" s="1"/>
  <c r="CH529" i="14" s="1"/>
  <c r="T485" i="1"/>
  <c r="P529" i="14" s="1"/>
  <c r="CI529" i="14" s="1"/>
  <c r="V485" i="1"/>
  <c r="AB485" i="1"/>
  <c r="AC485" i="1"/>
  <c r="AE485" i="1"/>
  <c r="AK485" i="1"/>
  <c r="AL485" i="1"/>
  <c r="B486" i="1"/>
  <c r="C486" i="1"/>
  <c r="A530" i="14" s="1"/>
  <c r="D486" i="1"/>
  <c r="D530" i="14" s="1"/>
  <c r="T530" i="14" s="1"/>
  <c r="F486" i="1"/>
  <c r="G486" i="1"/>
  <c r="I486" i="1"/>
  <c r="E530" i="14" s="1"/>
  <c r="BX530" i="14" s="1"/>
  <c r="J486" i="1"/>
  <c r="F530" i="14" s="1"/>
  <c r="BY530" i="14" s="1"/>
  <c r="K486" i="1"/>
  <c r="G530" i="14" s="1"/>
  <c r="BZ530" i="14" s="1"/>
  <c r="L486" i="1"/>
  <c r="H530" i="14" s="1"/>
  <c r="CA530" i="14" s="1"/>
  <c r="M486" i="1"/>
  <c r="I530" i="14" s="1"/>
  <c r="CB530" i="14" s="1"/>
  <c r="N486" i="1"/>
  <c r="J530" i="14" s="1"/>
  <c r="CC530" i="14" s="1"/>
  <c r="O486" i="1"/>
  <c r="K530" i="14" s="1"/>
  <c r="CD530" i="14" s="1"/>
  <c r="P486" i="1"/>
  <c r="L530" i="14" s="1"/>
  <c r="CE530" i="14" s="1"/>
  <c r="Q486" i="1"/>
  <c r="M530" i="14" s="1"/>
  <c r="CF530" i="14" s="1"/>
  <c r="R486" i="1"/>
  <c r="N530" i="14" s="1"/>
  <c r="CG530" i="14" s="1"/>
  <c r="S486" i="1"/>
  <c r="O530" i="14" s="1"/>
  <c r="CH530" i="14" s="1"/>
  <c r="T486" i="1"/>
  <c r="P530" i="14" s="1"/>
  <c r="CI530" i="14" s="1"/>
  <c r="V486" i="1"/>
  <c r="AB486" i="1"/>
  <c r="AC486" i="1"/>
  <c r="AE486" i="1"/>
  <c r="AK486" i="1"/>
  <c r="AL486" i="1"/>
  <c r="B487" i="1"/>
  <c r="C487" i="1"/>
  <c r="A531" i="14" s="1"/>
  <c r="D487" i="1"/>
  <c r="D531" i="14" s="1"/>
  <c r="T531" i="14" s="1"/>
  <c r="F487" i="1"/>
  <c r="G487" i="1"/>
  <c r="C531" i="14" s="1"/>
  <c r="I487" i="1"/>
  <c r="E531" i="14" s="1"/>
  <c r="BX531" i="14" s="1"/>
  <c r="J487" i="1"/>
  <c r="F531" i="14" s="1"/>
  <c r="BY531" i="14" s="1"/>
  <c r="K487" i="1"/>
  <c r="G531" i="14" s="1"/>
  <c r="BZ531" i="14" s="1"/>
  <c r="L487" i="1"/>
  <c r="H531" i="14" s="1"/>
  <c r="CA531" i="14" s="1"/>
  <c r="M487" i="1"/>
  <c r="I531" i="14" s="1"/>
  <c r="CB531" i="14" s="1"/>
  <c r="N487" i="1"/>
  <c r="J531" i="14" s="1"/>
  <c r="CC531" i="14" s="1"/>
  <c r="O487" i="1"/>
  <c r="K531" i="14" s="1"/>
  <c r="CD531" i="14" s="1"/>
  <c r="P487" i="1"/>
  <c r="L531" i="14" s="1"/>
  <c r="CE531" i="14" s="1"/>
  <c r="Q487" i="1"/>
  <c r="M531" i="14" s="1"/>
  <c r="CF531" i="14" s="1"/>
  <c r="R487" i="1"/>
  <c r="N531" i="14" s="1"/>
  <c r="CG531" i="14" s="1"/>
  <c r="S487" i="1"/>
  <c r="O531" i="14" s="1"/>
  <c r="CH531" i="14" s="1"/>
  <c r="T487" i="1"/>
  <c r="P531" i="14" s="1"/>
  <c r="CI531" i="14" s="1"/>
  <c r="V487" i="1"/>
  <c r="AB487" i="1"/>
  <c r="AC487" i="1"/>
  <c r="AE487" i="1"/>
  <c r="AK487" i="1"/>
  <c r="AL487" i="1"/>
  <c r="B488" i="1"/>
  <c r="C488" i="1"/>
  <c r="A532" i="14" s="1"/>
  <c r="D488" i="1"/>
  <c r="D532" i="14" s="1"/>
  <c r="T532" i="14" s="1"/>
  <c r="F488" i="1"/>
  <c r="G488" i="1"/>
  <c r="C532" i="14" s="1"/>
  <c r="I488" i="1"/>
  <c r="E532" i="14" s="1"/>
  <c r="BX532" i="14" s="1"/>
  <c r="J488" i="1"/>
  <c r="F532" i="14" s="1"/>
  <c r="BY532" i="14" s="1"/>
  <c r="K488" i="1"/>
  <c r="G532" i="14" s="1"/>
  <c r="BZ532" i="14" s="1"/>
  <c r="L488" i="1"/>
  <c r="H532" i="14" s="1"/>
  <c r="CA532" i="14" s="1"/>
  <c r="M488" i="1"/>
  <c r="I532" i="14" s="1"/>
  <c r="CB532" i="14" s="1"/>
  <c r="N488" i="1"/>
  <c r="J532" i="14" s="1"/>
  <c r="CC532" i="14" s="1"/>
  <c r="O488" i="1"/>
  <c r="K532" i="14" s="1"/>
  <c r="CD532" i="14" s="1"/>
  <c r="P488" i="1"/>
  <c r="L532" i="14" s="1"/>
  <c r="CE532" i="14" s="1"/>
  <c r="Q488" i="1"/>
  <c r="M532" i="14" s="1"/>
  <c r="CF532" i="14" s="1"/>
  <c r="R488" i="1"/>
  <c r="N532" i="14" s="1"/>
  <c r="CG532" i="14" s="1"/>
  <c r="S488" i="1"/>
  <c r="O532" i="14" s="1"/>
  <c r="CH532" i="14" s="1"/>
  <c r="T488" i="1"/>
  <c r="P532" i="14" s="1"/>
  <c r="CI532" i="14" s="1"/>
  <c r="V488" i="1"/>
  <c r="AB488" i="1"/>
  <c r="AC488" i="1"/>
  <c r="AE488" i="1"/>
  <c r="AK488" i="1"/>
  <c r="AL488" i="1"/>
  <c r="B489" i="1"/>
  <c r="C489" i="1"/>
  <c r="A533" i="14" s="1"/>
  <c r="D489" i="1"/>
  <c r="D533" i="14" s="1"/>
  <c r="T533" i="14" s="1"/>
  <c r="F489" i="1"/>
  <c r="G489" i="1"/>
  <c r="I489" i="1"/>
  <c r="E533" i="14" s="1"/>
  <c r="BX533" i="14" s="1"/>
  <c r="J489" i="1"/>
  <c r="F533" i="14" s="1"/>
  <c r="BY533" i="14" s="1"/>
  <c r="K489" i="1"/>
  <c r="G533" i="14" s="1"/>
  <c r="BZ533" i="14" s="1"/>
  <c r="L489" i="1"/>
  <c r="H533" i="14" s="1"/>
  <c r="CA533" i="14" s="1"/>
  <c r="M489" i="1"/>
  <c r="I533" i="14" s="1"/>
  <c r="CB533" i="14" s="1"/>
  <c r="N489" i="1"/>
  <c r="J533" i="14" s="1"/>
  <c r="CC533" i="14" s="1"/>
  <c r="O489" i="1"/>
  <c r="K533" i="14" s="1"/>
  <c r="CD533" i="14" s="1"/>
  <c r="P489" i="1"/>
  <c r="L533" i="14" s="1"/>
  <c r="CE533" i="14" s="1"/>
  <c r="Q489" i="1"/>
  <c r="M533" i="14" s="1"/>
  <c r="CF533" i="14" s="1"/>
  <c r="R489" i="1"/>
  <c r="N533" i="14" s="1"/>
  <c r="CG533" i="14" s="1"/>
  <c r="S489" i="1"/>
  <c r="O533" i="14" s="1"/>
  <c r="CH533" i="14" s="1"/>
  <c r="T489" i="1"/>
  <c r="P533" i="14" s="1"/>
  <c r="CI533" i="14" s="1"/>
  <c r="V489" i="1"/>
  <c r="AB489" i="1"/>
  <c r="AC489" i="1"/>
  <c r="AE489" i="1"/>
  <c r="AK489" i="1"/>
  <c r="AL489" i="1"/>
  <c r="B490" i="1"/>
  <c r="C490" i="1"/>
  <c r="A534" i="14" s="1"/>
  <c r="D490" i="1"/>
  <c r="D534" i="14" s="1"/>
  <c r="T534" i="14" s="1"/>
  <c r="F490" i="1"/>
  <c r="G490" i="1"/>
  <c r="I490" i="1"/>
  <c r="E534" i="14" s="1"/>
  <c r="BX534" i="14" s="1"/>
  <c r="J490" i="1"/>
  <c r="F534" i="14" s="1"/>
  <c r="BY534" i="14" s="1"/>
  <c r="K490" i="1"/>
  <c r="G534" i="14" s="1"/>
  <c r="BZ534" i="14" s="1"/>
  <c r="L490" i="1"/>
  <c r="H534" i="14" s="1"/>
  <c r="CA534" i="14" s="1"/>
  <c r="M490" i="1"/>
  <c r="I534" i="14" s="1"/>
  <c r="CB534" i="14" s="1"/>
  <c r="N490" i="1"/>
  <c r="J534" i="14" s="1"/>
  <c r="CC534" i="14" s="1"/>
  <c r="O490" i="1"/>
  <c r="K534" i="14" s="1"/>
  <c r="CD534" i="14" s="1"/>
  <c r="P490" i="1"/>
  <c r="L534" i="14" s="1"/>
  <c r="CE534" i="14" s="1"/>
  <c r="Q490" i="1"/>
  <c r="M534" i="14" s="1"/>
  <c r="CF534" i="14" s="1"/>
  <c r="R490" i="1"/>
  <c r="N534" i="14" s="1"/>
  <c r="CG534" i="14" s="1"/>
  <c r="S490" i="1"/>
  <c r="O534" i="14" s="1"/>
  <c r="CH534" i="14" s="1"/>
  <c r="T490" i="1"/>
  <c r="P534" i="14" s="1"/>
  <c r="CI534" i="14" s="1"/>
  <c r="V490" i="1"/>
  <c r="AB490" i="1"/>
  <c r="AC490" i="1"/>
  <c r="AE490" i="1"/>
  <c r="AK490" i="1"/>
  <c r="AL490" i="1"/>
  <c r="B491" i="1"/>
  <c r="C491" i="1"/>
  <c r="A535" i="14" s="1"/>
  <c r="D491" i="1"/>
  <c r="D535" i="14" s="1"/>
  <c r="T535" i="14" s="1"/>
  <c r="F491" i="1"/>
  <c r="G491" i="1"/>
  <c r="C535" i="14" s="1"/>
  <c r="I491" i="1"/>
  <c r="E535" i="14" s="1"/>
  <c r="BX535" i="14" s="1"/>
  <c r="J491" i="1"/>
  <c r="F535" i="14" s="1"/>
  <c r="BY535" i="14" s="1"/>
  <c r="K491" i="1"/>
  <c r="G535" i="14" s="1"/>
  <c r="BZ535" i="14" s="1"/>
  <c r="L491" i="1"/>
  <c r="H535" i="14" s="1"/>
  <c r="CA535" i="14" s="1"/>
  <c r="M491" i="1"/>
  <c r="I535" i="14" s="1"/>
  <c r="CB535" i="14" s="1"/>
  <c r="N491" i="1"/>
  <c r="J535" i="14" s="1"/>
  <c r="CC535" i="14" s="1"/>
  <c r="O491" i="1"/>
  <c r="K535" i="14" s="1"/>
  <c r="CD535" i="14" s="1"/>
  <c r="P491" i="1"/>
  <c r="L535" i="14" s="1"/>
  <c r="CE535" i="14" s="1"/>
  <c r="Q491" i="1"/>
  <c r="M535" i="14" s="1"/>
  <c r="CF535" i="14" s="1"/>
  <c r="R491" i="1"/>
  <c r="N535" i="14" s="1"/>
  <c r="CG535" i="14" s="1"/>
  <c r="S491" i="1"/>
  <c r="O535" i="14" s="1"/>
  <c r="CH535" i="14" s="1"/>
  <c r="T491" i="1"/>
  <c r="P535" i="14" s="1"/>
  <c r="CI535" i="14" s="1"/>
  <c r="V491" i="1"/>
  <c r="AB491" i="1"/>
  <c r="AC491" i="1"/>
  <c r="AE491" i="1"/>
  <c r="AK491" i="1"/>
  <c r="AL491" i="1"/>
  <c r="B492" i="1"/>
  <c r="C492" i="1"/>
  <c r="A536" i="14" s="1"/>
  <c r="D492" i="1"/>
  <c r="D536" i="14" s="1"/>
  <c r="T536" i="14" s="1"/>
  <c r="F492" i="1"/>
  <c r="G492" i="1"/>
  <c r="C536" i="14" s="1"/>
  <c r="I492" i="1"/>
  <c r="E536" i="14" s="1"/>
  <c r="BX536" i="14" s="1"/>
  <c r="J492" i="1"/>
  <c r="F536" i="14" s="1"/>
  <c r="BY536" i="14" s="1"/>
  <c r="K492" i="1"/>
  <c r="G536" i="14" s="1"/>
  <c r="BZ536" i="14" s="1"/>
  <c r="L492" i="1"/>
  <c r="H536" i="14" s="1"/>
  <c r="CA536" i="14" s="1"/>
  <c r="M492" i="1"/>
  <c r="I536" i="14" s="1"/>
  <c r="CB536" i="14" s="1"/>
  <c r="N492" i="1"/>
  <c r="J536" i="14" s="1"/>
  <c r="CC536" i="14" s="1"/>
  <c r="O492" i="1"/>
  <c r="K536" i="14" s="1"/>
  <c r="CD536" i="14" s="1"/>
  <c r="P492" i="1"/>
  <c r="L536" i="14" s="1"/>
  <c r="CE536" i="14" s="1"/>
  <c r="Q492" i="1"/>
  <c r="M536" i="14" s="1"/>
  <c r="CF536" i="14" s="1"/>
  <c r="R492" i="1"/>
  <c r="N536" i="14" s="1"/>
  <c r="CG536" i="14" s="1"/>
  <c r="S492" i="1"/>
  <c r="O536" i="14" s="1"/>
  <c r="CH536" i="14" s="1"/>
  <c r="T492" i="1"/>
  <c r="P536" i="14" s="1"/>
  <c r="CI536" i="14" s="1"/>
  <c r="V492" i="1"/>
  <c r="AB492" i="1"/>
  <c r="AC492" i="1"/>
  <c r="AE492" i="1"/>
  <c r="AK492" i="1"/>
  <c r="AL492" i="1"/>
  <c r="B493" i="1"/>
  <c r="C493" i="1"/>
  <c r="A537" i="14" s="1"/>
  <c r="D493" i="1"/>
  <c r="D537" i="14" s="1"/>
  <c r="T537" i="14" s="1"/>
  <c r="F493" i="1"/>
  <c r="G493" i="1"/>
  <c r="C537" i="14" s="1"/>
  <c r="I493" i="1"/>
  <c r="E537" i="14" s="1"/>
  <c r="BX537" i="14" s="1"/>
  <c r="J493" i="1"/>
  <c r="F537" i="14" s="1"/>
  <c r="BY537" i="14" s="1"/>
  <c r="K493" i="1"/>
  <c r="G537" i="14" s="1"/>
  <c r="BZ537" i="14" s="1"/>
  <c r="L493" i="1"/>
  <c r="H537" i="14" s="1"/>
  <c r="CA537" i="14" s="1"/>
  <c r="M493" i="1"/>
  <c r="I537" i="14" s="1"/>
  <c r="CB537" i="14" s="1"/>
  <c r="N493" i="1"/>
  <c r="J537" i="14" s="1"/>
  <c r="CC537" i="14" s="1"/>
  <c r="O493" i="1"/>
  <c r="K537" i="14" s="1"/>
  <c r="CD537" i="14" s="1"/>
  <c r="P493" i="1"/>
  <c r="L537" i="14" s="1"/>
  <c r="CE537" i="14" s="1"/>
  <c r="Q493" i="1"/>
  <c r="M537" i="14" s="1"/>
  <c r="CF537" i="14" s="1"/>
  <c r="R493" i="1"/>
  <c r="N537" i="14" s="1"/>
  <c r="CG537" i="14" s="1"/>
  <c r="S493" i="1"/>
  <c r="O537" i="14" s="1"/>
  <c r="CH537" i="14" s="1"/>
  <c r="T493" i="1"/>
  <c r="P537" i="14" s="1"/>
  <c r="CI537" i="14" s="1"/>
  <c r="V493" i="1"/>
  <c r="AB493" i="1"/>
  <c r="AC493" i="1"/>
  <c r="AE493" i="1"/>
  <c r="AK493" i="1"/>
  <c r="AL493" i="1"/>
  <c r="B494" i="1"/>
  <c r="C494" i="1"/>
  <c r="A538" i="14" s="1"/>
  <c r="D494" i="1"/>
  <c r="D538" i="14" s="1"/>
  <c r="T538" i="14" s="1"/>
  <c r="F494" i="1"/>
  <c r="G494" i="1"/>
  <c r="C538" i="14" s="1"/>
  <c r="I494" i="1"/>
  <c r="E538" i="14" s="1"/>
  <c r="BX538" i="14" s="1"/>
  <c r="J494" i="1"/>
  <c r="F538" i="14" s="1"/>
  <c r="BY538" i="14" s="1"/>
  <c r="K494" i="1"/>
  <c r="G538" i="14" s="1"/>
  <c r="BZ538" i="14" s="1"/>
  <c r="L494" i="1"/>
  <c r="H538" i="14" s="1"/>
  <c r="CA538" i="14" s="1"/>
  <c r="M494" i="1"/>
  <c r="I538" i="14" s="1"/>
  <c r="CB538" i="14" s="1"/>
  <c r="N494" i="1"/>
  <c r="J538" i="14" s="1"/>
  <c r="CC538" i="14" s="1"/>
  <c r="O494" i="1"/>
  <c r="K538" i="14" s="1"/>
  <c r="CD538" i="14" s="1"/>
  <c r="P494" i="1"/>
  <c r="L538" i="14" s="1"/>
  <c r="CE538" i="14" s="1"/>
  <c r="Q494" i="1"/>
  <c r="M538" i="14" s="1"/>
  <c r="CF538" i="14" s="1"/>
  <c r="R494" i="1"/>
  <c r="N538" i="14" s="1"/>
  <c r="CG538" i="14" s="1"/>
  <c r="S494" i="1"/>
  <c r="O538" i="14" s="1"/>
  <c r="CH538" i="14" s="1"/>
  <c r="T494" i="1"/>
  <c r="P538" i="14" s="1"/>
  <c r="CI538" i="14" s="1"/>
  <c r="V494" i="1"/>
  <c r="AB494" i="1"/>
  <c r="AC494" i="1"/>
  <c r="AE494" i="1"/>
  <c r="AK494" i="1"/>
  <c r="AL494" i="1"/>
  <c r="B495" i="1"/>
  <c r="C495" i="1"/>
  <c r="A539" i="14" s="1"/>
  <c r="D495" i="1"/>
  <c r="D539" i="14" s="1"/>
  <c r="T539" i="14" s="1"/>
  <c r="F495" i="1"/>
  <c r="G495" i="1"/>
  <c r="I495" i="1"/>
  <c r="E539" i="14" s="1"/>
  <c r="BX539" i="14" s="1"/>
  <c r="J495" i="1"/>
  <c r="F539" i="14" s="1"/>
  <c r="BY539" i="14" s="1"/>
  <c r="K495" i="1"/>
  <c r="G539" i="14" s="1"/>
  <c r="BZ539" i="14" s="1"/>
  <c r="L495" i="1"/>
  <c r="H539" i="14" s="1"/>
  <c r="CA539" i="14" s="1"/>
  <c r="M495" i="1"/>
  <c r="I539" i="14" s="1"/>
  <c r="CB539" i="14" s="1"/>
  <c r="N495" i="1"/>
  <c r="J539" i="14" s="1"/>
  <c r="CC539" i="14" s="1"/>
  <c r="O495" i="1"/>
  <c r="K539" i="14" s="1"/>
  <c r="CD539" i="14" s="1"/>
  <c r="P495" i="1"/>
  <c r="L539" i="14" s="1"/>
  <c r="CE539" i="14" s="1"/>
  <c r="Q495" i="1"/>
  <c r="M539" i="14" s="1"/>
  <c r="CF539" i="14" s="1"/>
  <c r="R495" i="1"/>
  <c r="N539" i="14" s="1"/>
  <c r="CG539" i="14" s="1"/>
  <c r="S495" i="1"/>
  <c r="O539" i="14" s="1"/>
  <c r="CH539" i="14" s="1"/>
  <c r="T495" i="1"/>
  <c r="P539" i="14" s="1"/>
  <c r="CI539" i="14" s="1"/>
  <c r="V495" i="1"/>
  <c r="AB495" i="1"/>
  <c r="AC495" i="1"/>
  <c r="AE495" i="1"/>
  <c r="AK495" i="1"/>
  <c r="AL495" i="1"/>
  <c r="B496" i="1"/>
  <c r="C496" i="1"/>
  <c r="A540" i="14" s="1"/>
  <c r="D496" i="1"/>
  <c r="D540" i="14" s="1"/>
  <c r="T540" i="14" s="1"/>
  <c r="F496" i="1"/>
  <c r="G496" i="1"/>
  <c r="C540" i="14" s="1"/>
  <c r="I496" i="1"/>
  <c r="E540" i="14" s="1"/>
  <c r="BX540" i="14" s="1"/>
  <c r="J496" i="1"/>
  <c r="F540" i="14" s="1"/>
  <c r="BY540" i="14" s="1"/>
  <c r="K496" i="1"/>
  <c r="G540" i="14" s="1"/>
  <c r="BZ540" i="14" s="1"/>
  <c r="L496" i="1"/>
  <c r="H540" i="14" s="1"/>
  <c r="CA540" i="14" s="1"/>
  <c r="M496" i="1"/>
  <c r="I540" i="14" s="1"/>
  <c r="CB540" i="14" s="1"/>
  <c r="N496" i="1"/>
  <c r="J540" i="14" s="1"/>
  <c r="CC540" i="14" s="1"/>
  <c r="O496" i="1"/>
  <c r="K540" i="14" s="1"/>
  <c r="CD540" i="14" s="1"/>
  <c r="P496" i="1"/>
  <c r="L540" i="14" s="1"/>
  <c r="CE540" i="14" s="1"/>
  <c r="Q496" i="1"/>
  <c r="M540" i="14" s="1"/>
  <c r="CF540" i="14" s="1"/>
  <c r="R496" i="1"/>
  <c r="N540" i="14" s="1"/>
  <c r="CG540" i="14" s="1"/>
  <c r="S496" i="1"/>
  <c r="O540" i="14" s="1"/>
  <c r="CH540" i="14" s="1"/>
  <c r="T496" i="1"/>
  <c r="P540" i="14" s="1"/>
  <c r="CI540" i="14" s="1"/>
  <c r="V496" i="1"/>
  <c r="AB496" i="1"/>
  <c r="AC496" i="1"/>
  <c r="AE496" i="1"/>
  <c r="AK496" i="1"/>
  <c r="AL496" i="1"/>
  <c r="B497" i="1"/>
  <c r="C497" i="1"/>
  <c r="A541" i="14" s="1"/>
  <c r="D497" i="1"/>
  <c r="D541" i="14" s="1"/>
  <c r="T541" i="14" s="1"/>
  <c r="F497" i="1"/>
  <c r="G497" i="1"/>
  <c r="I497" i="1"/>
  <c r="E541" i="14" s="1"/>
  <c r="BX541" i="14" s="1"/>
  <c r="J497" i="1"/>
  <c r="F541" i="14" s="1"/>
  <c r="BY541" i="14" s="1"/>
  <c r="K497" i="1"/>
  <c r="G541" i="14" s="1"/>
  <c r="BZ541" i="14" s="1"/>
  <c r="L497" i="1"/>
  <c r="H541" i="14" s="1"/>
  <c r="CA541" i="14" s="1"/>
  <c r="M497" i="1"/>
  <c r="I541" i="14" s="1"/>
  <c r="CB541" i="14" s="1"/>
  <c r="N497" i="1"/>
  <c r="J541" i="14" s="1"/>
  <c r="CC541" i="14" s="1"/>
  <c r="O497" i="1"/>
  <c r="K541" i="14" s="1"/>
  <c r="CD541" i="14" s="1"/>
  <c r="P497" i="1"/>
  <c r="L541" i="14" s="1"/>
  <c r="CE541" i="14" s="1"/>
  <c r="Q497" i="1"/>
  <c r="M541" i="14" s="1"/>
  <c r="CF541" i="14" s="1"/>
  <c r="R497" i="1"/>
  <c r="N541" i="14" s="1"/>
  <c r="CG541" i="14" s="1"/>
  <c r="S497" i="1"/>
  <c r="O541" i="14" s="1"/>
  <c r="CH541" i="14" s="1"/>
  <c r="T497" i="1"/>
  <c r="P541" i="14" s="1"/>
  <c r="CI541" i="14" s="1"/>
  <c r="V497" i="1"/>
  <c r="AB497" i="1"/>
  <c r="AC497" i="1"/>
  <c r="AE497" i="1"/>
  <c r="AK497" i="1"/>
  <c r="AL497" i="1"/>
  <c r="B498" i="1"/>
  <c r="C498" i="1"/>
  <c r="A542" i="14" s="1"/>
  <c r="D498" i="1"/>
  <c r="D542" i="14" s="1"/>
  <c r="T542" i="14" s="1"/>
  <c r="F498" i="1"/>
  <c r="G498" i="1"/>
  <c r="C542" i="14" s="1"/>
  <c r="I498" i="1"/>
  <c r="E542" i="14" s="1"/>
  <c r="BX542" i="14" s="1"/>
  <c r="J498" i="1"/>
  <c r="F542" i="14" s="1"/>
  <c r="BY542" i="14" s="1"/>
  <c r="K498" i="1"/>
  <c r="G542" i="14" s="1"/>
  <c r="BZ542" i="14" s="1"/>
  <c r="L498" i="1"/>
  <c r="H542" i="14" s="1"/>
  <c r="CA542" i="14" s="1"/>
  <c r="M498" i="1"/>
  <c r="I542" i="14" s="1"/>
  <c r="CB542" i="14" s="1"/>
  <c r="N498" i="1"/>
  <c r="J542" i="14" s="1"/>
  <c r="CC542" i="14" s="1"/>
  <c r="O498" i="1"/>
  <c r="K542" i="14" s="1"/>
  <c r="CD542" i="14" s="1"/>
  <c r="P498" i="1"/>
  <c r="L542" i="14" s="1"/>
  <c r="CE542" i="14" s="1"/>
  <c r="Q498" i="1"/>
  <c r="M542" i="14" s="1"/>
  <c r="CF542" i="14" s="1"/>
  <c r="R498" i="1"/>
  <c r="N542" i="14" s="1"/>
  <c r="CG542" i="14" s="1"/>
  <c r="S498" i="1"/>
  <c r="O542" i="14" s="1"/>
  <c r="CH542" i="14" s="1"/>
  <c r="T498" i="1"/>
  <c r="P542" i="14" s="1"/>
  <c r="CI542" i="14" s="1"/>
  <c r="V498" i="1"/>
  <c r="AB498" i="1"/>
  <c r="AC498" i="1"/>
  <c r="AE498" i="1"/>
  <c r="AK498" i="1"/>
  <c r="AL498" i="1"/>
  <c r="B499" i="1"/>
  <c r="C499" i="1"/>
  <c r="A543" i="14" s="1"/>
  <c r="D499" i="1"/>
  <c r="D543" i="14" s="1"/>
  <c r="T543" i="14" s="1"/>
  <c r="F499" i="1"/>
  <c r="G499" i="1"/>
  <c r="I499" i="1"/>
  <c r="E543" i="14" s="1"/>
  <c r="BX543" i="14" s="1"/>
  <c r="J499" i="1"/>
  <c r="F543" i="14" s="1"/>
  <c r="BY543" i="14" s="1"/>
  <c r="K499" i="1"/>
  <c r="G543" i="14" s="1"/>
  <c r="BZ543" i="14" s="1"/>
  <c r="L499" i="1"/>
  <c r="H543" i="14" s="1"/>
  <c r="CA543" i="14" s="1"/>
  <c r="M499" i="1"/>
  <c r="I543" i="14" s="1"/>
  <c r="CB543" i="14" s="1"/>
  <c r="N499" i="1"/>
  <c r="J543" i="14" s="1"/>
  <c r="CC543" i="14" s="1"/>
  <c r="O499" i="1"/>
  <c r="K543" i="14" s="1"/>
  <c r="CD543" i="14" s="1"/>
  <c r="P499" i="1"/>
  <c r="L543" i="14" s="1"/>
  <c r="CE543" i="14" s="1"/>
  <c r="Q499" i="1"/>
  <c r="M543" i="14" s="1"/>
  <c r="CF543" i="14" s="1"/>
  <c r="R499" i="1"/>
  <c r="N543" i="14" s="1"/>
  <c r="CG543" i="14" s="1"/>
  <c r="S499" i="1"/>
  <c r="O543" i="14" s="1"/>
  <c r="CH543" i="14" s="1"/>
  <c r="T499" i="1"/>
  <c r="P543" i="14" s="1"/>
  <c r="CI543" i="14" s="1"/>
  <c r="V499" i="1"/>
  <c r="AB499" i="1"/>
  <c r="AC499" i="1"/>
  <c r="AE499" i="1"/>
  <c r="AK499" i="1"/>
  <c r="AL499" i="1"/>
  <c r="B500" i="1"/>
  <c r="C500" i="1"/>
  <c r="A544" i="14" s="1"/>
  <c r="D500" i="1"/>
  <c r="D544" i="14" s="1"/>
  <c r="T544" i="14" s="1"/>
  <c r="F500" i="1"/>
  <c r="G500" i="1"/>
  <c r="C544" i="14" s="1"/>
  <c r="I500" i="1"/>
  <c r="E544" i="14" s="1"/>
  <c r="BX544" i="14" s="1"/>
  <c r="J500" i="1"/>
  <c r="F544" i="14" s="1"/>
  <c r="BY544" i="14" s="1"/>
  <c r="K500" i="1"/>
  <c r="G544" i="14" s="1"/>
  <c r="BZ544" i="14" s="1"/>
  <c r="L500" i="1"/>
  <c r="H544" i="14" s="1"/>
  <c r="CA544" i="14" s="1"/>
  <c r="M500" i="1"/>
  <c r="I544" i="14" s="1"/>
  <c r="CB544" i="14" s="1"/>
  <c r="N500" i="1"/>
  <c r="J544" i="14" s="1"/>
  <c r="CC544" i="14" s="1"/>
  <c r="O500" i="1"/>
  <c r="K544" i="14" s="1"/>
  <c r="CD544" i="14" s="1"/>
  <c r="P500" i="1"/>
  <c r="L544" i="14" s="1"/>
  <c r="CE544" i="14" s="1"/>
  <c r="Q500" i="1"/>
  <c r="M544" i="14" s="1"/>
  <c r="CF544" i="14" s="1"/>
  <c r="R500" i="1"/>
  <c r="N544" i="14" s="1"/>
  <c r="CG544" i="14" s="1"/>
  <c r="S500" i="1"/>
  <c r="O544" i="14" s="1"/>
  <c r="CH544" i="14" s="1"/>
  <c r="T500" i="1"/>
  <c r="P544" i="14" s="1"/>
  <c r="CI544" i="14" s="1"/>
  <c r="V500" i="1"/>
  <c r="AB500" i="1"/>
  <c r="AC500" i="1"/>
  <c r="AE500" i="1"/>
  <c r="AK500" i="1"/>
  <c r="AL500" i="1"/>
  <c r="B501" i="1"/>
  <c r="C501" i="1"/>
  <c r="A545" i="14" s="1"/>
  <c r="D501" i="1"/>
  <c r="D545" i="14" s="1"/>
  <c r="T545" i="14" s="1"/>
  <c r="F501" i="1"/>
  <c r="G501" i="1"/>
  <c r="I501" i="1"/>
  <c r="E545" i="14" s="1"/>
  <c r="BX545" i="14" s="1"/>
  <c r="J501" i="1"/>
  <c r="F545" i="14" s="1"/>
  <c r="BY545" i="14" s="1"/>
  <c r="K501" i="1"/>
  <c r="G545" i="14" s="1"/>
  <c r="BZ545" i="14" s="1"/>
  <c r="L501" i="1"/>
  <c r="H545" i="14" s="1"/>
  <c r="CA545" i="14" s="1"/>
  <c r="M501" i="1"/>
  <c r="I545" i="14" s="1"/>
  <c r="CB545" i="14" s="1"/>
  <c r="N501" i="1"/>
  <c r="J545" i="14" s="1"/>
  <c r="CC545" i="14" s="1"/>
  <c r="O501" i="1"/>
  <c r="K545" i="14" s="1"/>
  <c r="CD545" i="14" s="1"/>
  <c r="P501" i="1"/>
  <c r="L545" i="14" s="1"/>
  <c r="CE545" i="14" s="1"/>
  <c r="Q501" i="1"/>
  <c r="M545" i="14" s="1"/>
  <c r="CF545" i="14" s="1"/>
  <c r="R501" i="1"/>
  <c r="N545" i="14" s="1"/>
  <c r="CG545" i="14" s="1"/>
  <c r="S501" i="1"/>
  <c r="O545" i="14" s="1"/>
  <c r="CH545" i="14" s="1"/>
  <c r="T501" i="1"/>
  <c r="P545" i="14" s="1"/>
  <c r="CI545" i="14" s="1"/>
  <c r="V501" i="1"/>
  <c r="AB501" i="1"/>
  <c r="AC501" i="1"/>
  <c r="AE501" i="1"/>
  <c r="AK501" i="1"/>
  <c r="AL501" i="1"/>
  <c r="B502" i="1"/>
  <c r="C502" i="1"/>
  <c r="A546" i="14" s="1"/>
  <c r="D502" i="1"/>
  <c r="D546" i="14" s="1"/>
  <c r="T546" i="14" s="1"/>
  <c r="F502" i="1"/>
  <c r="G502" i="1"/>
  <c r="C546" i="14" s="1"/>
  <c r="I502" i="1"/>
  <c r="E546" i="14" s="1"/>
  <c r="BX546" i="14" s="1"/>
  <c r="J502" i="1"/>
  <c r="F546" i="14" s="1"/>
  <c r="BY546" i="14" s="1"/>
  <c r="K502" i="1"/>
  <c r="G546" i="14" s="1"/>
  <c r="BZ546" i="14" s="1"/>
  <c r="L502" i="1"/>
  <c r="H546" i="14" s="1"/>
  <c r="CA546" i="14" s="1"/>
  <c r="M502" i="1"/>
  <c r="I546" i="14" s="1"/>
  <c r="CB546" i="14" s="1"/>
  <c r="N502" i="1"/>
  <c r="J546" i="14" s="1"/>
  <c r="CC546" i="14" s="1"/>
  <c r="O502" i="1"/>
  <c r="K546" i="14" s="1"/>
  <c r="CD546" i="14" s="1"/>
  <c r="P502" i="1"/>
  <c r="L546" i="14" s="1"/>
  <c r="CE546" i="14" s="1"/>
  <c r="Q502" i="1"/>
  <c r="M546" i="14" s="1"/>
  <c r="CF546" i="14" s="1"/>
  <c r="R502" i="1"/>
  <c r="N546" i="14" s="1"/>
  <c r="CG546" i="14" s="1"/>
  <c r="S502" i="1"/>
  <c r="O546" i="14" s="1"/>
  <c r="CH546" i="14" s="1"/>
  <c r="T502" i="1"/>
  <c r="P546" i="14" s="1"/>
  <c r="CI546" i="14" s="1"/>
  <c r="V502" i="1"/>
  <c r="AB502" i="1"/>
  <c r="AC502" i="1"/>
  <c r="AE502" i="1"/>
  <c r="AK502" i="1"/>
  <c r="AL502" i="1"/>
  <c r="B503" i="1"/>
  <c r="C503" i="1"/>
  <c r="A547" i="14" s="1"/>
  <c r="D503" i="1"/>
  <c r="D547" i="14" s="1"/>
  <c r="T547" i="14" s="1"/>
  <c r="F503" i="1"/>
  <c r="G503" i="1"/>
  <c r="C547" i="14" s="1"/>
  <c r="I503" i="1"/>
  <c r="E547" i="14" s="1"/>
  <c r="BX547" i="14" s="1"/>
  <c r="J503" i="1"/>
  <c r="F547" i="14" s="1"/>
  <c r="BY547" i="14" s="1"/>
  <c r="K503" i="1"/>
  <c r="G547" i="14" s="1"/>
  <c r="BZ547" i="14" s="1"/>
  <c r="L503" i="1"/>
  <c r="H547" i="14" s="1"/>
  <c r="CA547" i="14" s="1"/>
  <c r="M503" i="1"/>
  <c r="I547" i="14" s="1"/>
  <c r="CB547" i="14" s="1"/>
  <c r="N503" i="1"/>
  <c r="J547" i="14" s="1"/>
  <c r="CC547" i="14" s="1"/>
  <c r="O503" i="1"/>
  <c r="K547" i="14" s="1"/>
  <c r="CD547" i="14" s="1"/>
  <c r="P503" i="1"/>
  <c r="L547" i="14" s="1"/>
  <c r="CE547" i="14" s="1"/>
  <c r="Q503" i="1"/>
  <c r="M547" i="14" s="1"/>
  <c r="CF547" i="14" s="1"/>
  <c r="R503" i="1"/>
  <c r="N547" i="14" s="1"/>
  <c r="CG547" i="14" s="1"/>
  <c r="S503" i="1"/>
  <c r="O547" i="14" s="1"/>
  <c r="CH547" i="14" s="1"/>
  <c r="T503" i="1"/>
  <c r="P547" i="14" s="1"/>
  <c r="CI547" i="14" s="1"/>
  <c r="V503" i="1"/>
  <c r="AB503" i="1"/>
  <c r="AC503" i="1"/>
  <c r="AE503" i="1"/>
  <c r="AK503" i="1"/>
  <c r="AL503" i="1"/>
  <c r="B504" i="1"/>
  <c r="C504" i="1"/>
  <c r="A548" i="14" s="1"/>
  <c r="D504" i="1"/>
  <c r="D548" i="14" s="1"/>
  <c r="T548" i="14" s="1"/>
  <c r="F504" i="1"/>
  <c r="G504" i="1"/>
  <c r="C548" i="14" s="1"/>
  <c r="I504" i="1"/>
  <c r="E548" i="14" s="1"/>
  <c r="BX548" i="14" s="1"/>
  <c r="J504" i="1"/>
  <c r="F548" i="14" s="1"/>
  <c r="BY548" i="14" s="1"/>
  <c r="K504" i="1"/>
  <c r="G548" i="14" s="1"/>
  <c r="BZ548" i="14" s="1"/>
  <c r="L504" i="1"/>
  <c r="H548" i="14" s="1"/>
  <c r="CA548" i="14" s="1"/>
  <c r="M504" i="1"/>
  <c r="I548" i="14" s="1"/>
  <c r="CB548" i="14" s="1"/>
  <c r="N504" i="1"/>
  <c r="J548" i="14" s="1"/>
  <c r="CC548" i="14" s="1"/>
  <c r="O504" i="1"/>
  <c r="K548" i="14" s="1"/>
  <c r="CD548" i="14" s="1"/>
  <c r="P504" i="1"/>
  <c r="L548" i="14" s="1"/>
  <c r="CE548" i="14" s="1"/>
  <c r="Q504" i="1"/>
  <c r="M548" i="14" s="1"/>
  <c r="CF548" i="14" s="1"/>
  <c r="R504" i="1"/>
  <c r="N548" i="14" s="1"/>
  <c r="CG548" i="14" s="1"/>
  <c r="S504" i="1"/>
  <c r="O548" i="14" s="1"/>
  <c r="CH548" i="14" s="1"/>
  <c r="T504" i="1"/>
  <c r="P548" i="14" s="1"/>
  <c r="CI548" i="14" s="1"/>
  <c r="V504" i="1"/>
  <c r="AB504" i="1"/>
  <c r="AC504" i="1"/>
  <c r="AE504" i="1"/>
  <c r="AK504" i="1"/>
  <c r="AL504" i="1"/>
  <c r="B505" i="1"/>
  <c r="C505" i="1"/>
  <c r="A549" i="14" s="1"/>
  <c r="D505" i="1"/>
  <c r="D549" i="14" s="1"/>
  <c r="T549" i="14" s="1"/>
  <c r="F505" i="1"/>
  <c r="G505" i="1"/>
  <c r="I505" i="1"/>
  <c r="E549" i="14" s="1"/>
  <c r="BX549" i="14" s="1"/>
  <c r="J505" i="1"/>
  <c r="F549" i="14" s="1"/>
  <c r="BY549" i="14" s="1"/>
  <c r="K505" i="1"/>
  <c r="G549" i="14" s="1"/>
  <c r="BZ549" i="14" s="1"/>
  <c r="L505" i="1"/>
  <c r="H549" i="14" s="1"/>
  <c r="CA549" i="14" s="1"/>
  <c r="M505" i="1"/>
  <c r="I549" i="14" s="1"/>
  <c r="CB549" i="14" s="1"/>
  <c r="N505" i="1"/>
  <c r="J549" i="14" s="1"/>
  <c r="CC549" i="14" s="1"/>
  <c r="O505" i="1"/>
  <c r="K549" i="14" s="1"/>
  <c r="CD549" i="14" s="1"/>
  <c r="P505" i="1"/>
  <c r="L549" i="14" s="1"/>
  <c r="CE549" i="14" s="1"/>
  <c r="Q505" i="1"/>
  <c r="M549" i="14" s="1"/>
  <c r="CF549" i="14" s="1"/>
  <c r="R505" i="1"/>
  <c r="N549" i="14" s="1"/>
  <c r="CG549" i="14" s="1"/>
  <c r="S505" i="1"/>
  <c r="O549" i="14" s="1"/>
  <c r="CH549" i="14" s="1"/>
  <c r="T505" i="1"/>
  <c r="P549" i="14" s="1"/>
  <c r="CI549" i="14" s="1"/>
  <c r="V505" i="1"/>
  <c r="AB505" i="1"/>
  <c r="AC505" i="1"/>
  <c r="AE505" i="1"/>
  <c r="AK505" i="1"/>
  <c r="AL505" i="1"/>
  <c r="B506" i="1"/>
  <c r="C506" i="1"/>
  <c r="A550" i="14" s="1"/>
  <c r="D506" i="1"/>
  <c r="D550" i="14" s="1"/>
  <c r="T550" i="14" s="1"/>
  <c r="F506" i="1"/>
  <c r="G506" i="1"/>
  <c r="I506" i="1"/>
  <c r="E550" i="14" s="1"/>
  <c r="BX550" i="14" s="1"/>
  <c r="J506" i="1"/>
  <c r="F550" i="14" s="1"/>
  <c r="BY550" i="14" s="1"/>
  <c r="K506" i="1"/>
  <c r="G550" i="14" s="1"/>
  <c r="BZ550" i="14" s="1"/>
  <c r="L506" i="1"/>
  <c r="H550" i="14" s="1"/>
  <c r="CA550" i="14" s="1"/>
  <c r="M506" i="1"/>
  <c r="I550" i="14" s="1"/>
  <c r="CB550" i="14" s="1"/>
  <c r="N506" i="1"/>
  <c r="J550" i="14" s="1"/>
  <c r="CC550" i="14" s="1"/>
  <c r="O506" i="1"/>
  <c r="K550" i="14" s="1"/>
  <c r="CD550" i="14" s="1"/>
  <c r="P506" i="1"/>
  <c r="L550" i="14" s="1"/>
  <c r="CE550" i="14" s="1"/>
  <c r="Q506" i="1"/>
  <c r="M550" i="14" s="1"/>
  <c r="CF550" i="14" s="1"/>
  <c r="R506" i="1"/>
  <c r="N550" i="14" s="1"/>
  <c r="CG550" i="14" s="1"/>
  <c r="S506" i="1"/>
  <c r="O550" i="14" s="1"/>
  <c r="CH550" i="14" s="1"/>
  <c r="T506" i="1"/>
  <c r="P550" i="14" s="1"/>
  <c r="CI550" i="14" s="1"/>
  <c r="V506" i="1"/>
  <c r="AB506" i="1"/>
  <c r="AC506" i="1"/>
  <c r="AE506" i="1"/>
  <c r="AK506" i="1"/>
  <c r="AL506" i="1"/>
  <c r="B507" i="1"/>
  <c r="C507" i="1"/>
  <c r="A551" i="14" s="1"/>
  <c r="D507" i="1"/>
  <c r="D551" i="14" s="1"/>
  <c r="T551" i="14" s="1"/>
  <c r="F507" i="1"/>
  <c r="G507" i="1"/>
  <c r="C551" i="14" s="1"/>
  <c r="I507" i="1"/>
  <c r="E551" i="14" s="1"/>
  <c r="BX551" i="14" s="1"/>
  <c r="J507" i="1"/>
  <c r="F551" i="14" s="1"/>
  <c r="BY551" i="14" s="1"/>
  <c r="K507" i="1"/>
  <c r="G551" i="14" s="1"/>
  <c r="BZ551" i="14" s="1"/>
  <c r="L507" i="1"/>
  <c r="H551" i="14" s="1"/>
  <c r="CA551" i="14" s="1"/>
  <c r="M507" i="1"/>
  <c r="I551" i="14" s="1"/>
  <c r="CB551" i="14" s="1"/>
  <c r="N507" i="1"/>
  <c r="J551" i="14" s="1"/>
  <c r="CC551" i="14" s="1"/>
  <c r="O507" i="1"/>
  <c r="K551" i="14" s="1"/>
  <c r="CD551" i="14" s="1"/>
  <c r="P507" i="1"/>
  <c r="L551" i="14" s="1"/>
  <c r="CE551" i="14" s="1"/>
  <c r="Q507" i="1"/>
  <c r="M551" i="14" s="1"/>
  <c r="CF551" i="14" s="1"/>
  <c r="R507" i="1"/>
  <c r="N551" i="14" s="1"/>
  <c r="CG551" i="14" s="1"/>
  <c r="S507" i="1"/>
  <c r="O551" i="14" s="1"/>
  <c r="CH551" i="14" s="1"/>
  <c r="T507" i="1"/>
  <c r="P551" i="14" s="1"/>
  <c r="CI551" i="14" s="1"/>
  <c r="V507" i="1"/>
  <c r="AB507" i="1"/>
  <c r="AC507" i="1"/>
  <c r="AE507" i="1"/>
  <c r="AK507" i="1"/>
  <c r="AL507" i="1"/>
  <c r="B508" i="1"/>
  <c r="C508" i="1"/>
  <c r="A552" i="14" s="1"/>
  <c r="D508" i="1"/>
  <c r="D552" i="14" s="1"/>
  <c r="T552" i="14" s="1"/>
  <c r="F508" i="1"/>
  <c r="G508" i="1"/>
  <c r="C552" i="14" s="1"/>
  <c r="I508" i="1"/>
  <c r="E552" i="14" s="1"/>
  <c r="BX552" i="14" s="1"/>
  <c r="J508" i="1"/>
  <c r="F552" i="14" s="1"/>
  <c r="BY552" i="14" s="1"/>
  <c r="K508" i="1"/>
  <c r="G552" i="14" s="1"/>
  <c r="BZ552" i="14" s="1"/>
  <c r="L508" i="1"/>
  <c r="H552" i="14" s="1"/>
  <c r="CA552" i="14" s="1"/>
  <c r="M508" i="1"/>
  <c r="I552" i="14" s="1"/>
  <c r="CB552" i="14" s="1"/>
  <c r="N508" i="1"/>
  <c r="J552" i="14" s="1"/>
  <c r="CC552" i="14" s="1"/>
  <c r="O508" i="1"/>
  <c r="K552" i="14" s="1"/>
  <c r="CD552" i="14" s="1"/>
  <c r="P508" i="1"/>
  <c r="L552" i="14" s="1"/>
  <c r="CE552" i="14" s="1"/>
  <c r="Q508" i="1"/>
  <c r="M552" i="14" s="1"/>
  <c r="CF552" i="14" s="1"/>
  <c r="R508" i="1"/>
  <c r="N552" i="14" s="1"/>
  <c r="CG552" i="14" s="1"/>
  <c r="S508" i="1"/>
  <c r="O552" i="14" s="1"/>
  <c r="CH552" i="14" s="1"/>
  <c r="T508" i="1"/>
  <c r="P552" i="14" s="1"/>
  <c r="CI552" i="14" s="1"/>
  <c r="V508" i="1"/>
  <c r="AB508" i="1"/>
  <c r="AC508" i="1"/>
  <c r="AE508" i="1"/>
  <c r="AK508" i="1"/>
  <c r="AL508" i="1"/>
  <c r="B509" i="1"/>
  <c r="C509" i="1"/>
  <c r="A553" i="14" s="1"/>
  <c r="D509" i="1"/>
  <c r="D553" i="14" s="1"/>
  <c r="T553" i="14" s="1"/>
  <c r="F509" i="1"/>
  <c r="G509" i="1"/>
  <c r="I509" i="1"/>
  <c r="E553" i="14" s="1"/>
  <c r="BX553" i="14" s="1"/>
  <c r="J509" i="1"/>
  <c r="F553" i="14" s="1"/>
  <c r="BY553" i="14" s="1"/>
  <c r="K509" i="1"/>
  <c r="G553" i="14" s="1"/>
  <c r="BZ553" i="14" s="1"/>
  <c r="L509" i="1"/>
  <c r="H553" i="14" s="1"/>
  <c r="CA553" i="14" s="1"/>
  <c r="M509" i="1"/>
  <c r="I553" i="14" s="1"/>
  <c r="CB553" i="14" s="1"/>
  <c r="N509" i="1"/>
  <c r="J553" i="14" s="1"/>
  <c r="CC553" i="14" s="1"/>
  <c r="O509" i="1"/>
  <c r="K553" i="14" s="1"/>
  <c r="CD553" i="14" s="1"/>
  <c r="P509" i="1"/>
  <c r="L553" i="14" s="1"/>
  <c r="CE553" i="14" s="1"/>
  <c r="Q509" i="1"/>
  <c r="M553" i="14" s="1"/>
  <c r="CF553" i="14" s="1"/>
  <c r="R509" i="1"/>
  <c r="N553" i="14" s="1"/>
  <c r="CG553" i="14" s="1"/>
  <c r="S509" i="1"/>
  <c r="O553" i="14" s="1"/>
  <c r="CH553" i="14" s="1"/>
  <c r="T509" i="1"/>
  <c r="P553" i="14" s="1"/>
  <c r="CI553" i="14" s="1"/>
  <c r="V509" i="1"/>
  <c r="AB509" i="1"/>
  <c r="AC509" i="1"/>
  <c r="AE509" i="1"/>
  <c r="AK509" i="1"/>
  <c r="AL509" i="1"/>
  <c r="B510" i="1"/>
  <c r="C510" i="1"/>
  <c r="A554" i="14" s="1"/>
  <c r="D510" i="1"/>
  <c r="D554" i="14" s="1"/>
  <c r="T554" i="14" s="1"/>
  <c r="F510" i="1"/>
  <c r="G510" i="1"/>
  <c r="C554" i="14" s="1"/>
  <c r="I510" i="1"/>
  <c r="E554" i="14" s="1"/>
  <c r="BX554" i="14" s="1"/>
  <c r="J510" i="1"/>
  <c r="F554" i="14" s="1"/>
  <c r="BY554" i="14" s="1"/>
  <c r="K510" i="1"/>
  <c r="G554" i="14" s="1"/>
  <c r="BZ554" i="14" s="1"/>
  <c r="L510" i="1"/>
  <c r="H554" i="14" s="1"/>
  <c r="CA554" i="14" s="1"/>
  <c r="M510" i="1"/>
  <c r="I554" i="14" s="1"/>
  <c r="CB554" i="14" s="1"/>
  <c r="N510" i="1"/>
  <c r="J554" i="14" s="1"/>
  <c r="CC554" i="14" s="1"/>
  <c r="O510" i="1"/>
  <c r="K554" i="14" s="1"/>
  <c r="CD554" i="14" s="1"/>
  <c r="P510" i="1"/>
  <c r="L554" i="14" s="1"/>
  <c r="CE554" i="14" s="1"/>
  <c r="Q510" i="1"/>
  <c r="M554" i="14" s="1"/>
  <c r="CF554" i="14" s="1"/>
  <c r="R510" i="1"/>
  <c r="N554" i="14" s="1"/>
  <c r="CG554" i="14" s="1"/>
  <c r="S510" i="1"/>
  <c r="O554" i="14" s="1"/>
  <c r="CH554" i="14" s="1"/>
  <c r="T510" i="1"/>
  <c r="P554" i="14" s="1"/>
  <c r="CI554" i="14" s="1"/>
  <c r="V510" i="1"/>
  <c r="AB510" i="1"/>
  <c r="AC510" i="1"/>
  <c r="AE510" i="1"/>
  <c r="AK510" i="1"/>
  <c r="AL510" i="1"/>
  <c r="B511" i="1"/>
  <c r="C511" i="1"/>
  <c r="A555" i="14" s="1"/>
  <c r="D511" i="1"/>
  <c r="D555" i="14" s="1"/>
  <c r="T555" i="14" s="1"/>
  <c r="F511" i="1"/>
  <c r="G511" i="1"/>
  <c r="C555" i="14" s="1"/>
  <c r="I511" i="1"/>
  <c r="E555" i="14" s="1"/>
  <c r="BX555" i="14" s="1"/>
  <c r="J511" i="1"/>
  <c r="F555" i="14" s="1"/>
  <c r="BY555" i="14" s="1"/>
  <c r="K511" i="1"/>
  <c r="G555" i="14" s="1"/>
  <c r="BZ555" i="14" s="1"/>
  <c r="L511" i="1"/>
  <c r="H555" i="14" s="1"/>
  <c r="CA555" i="14" s="1"/>
  <c r="M511" i="1"/>
  <c r="I555" i="14" s="1"/>
  <c r="CB555" i="14" s="1"/>
  <c r="N511" i="1"/>
  <c r="J555" i="14" s="1"/>
  <c r="CC555" i="14" s="1"/>
  <c r="O511" i="1"/>
  <c r="K555" i="14" s="1"/>
  <c r="CD555" i="14" s="1"/>
  <c r="P511" i="1"/>
  <c r="L555" i="14" s="1"/>
  <c r="CE555" i="14" s="1"/>
  <c r="Q511" i="1"/>
  <c r="M555" i="14" s="1"/>
  <c r="CF555" i="14" s="1"/>
  <c r="R511" i="1"/>
  <c r="N555" i="14" s="1"/>
  <c r="CG555" i="14" s="1"/>
  <c r="S511" i="1"/>
  <c r="O555" i="14" s="1"/>
  <c r="CH555" i="14" s="1"/>
  <c r="T511" i="1"/>
  <c r="P555" i="14" s="1"/>
  <c r="CI555" i="14" s="1"/>
  <c r="V511" i="1"/>
  <c r="AB511" i="1"/>
  <c r="AC511" i="1"/>
  <c r="AE511" i="1"/>
  <c r="AK511" i="1"/>
  <c r="AL511" i="1"/>
  <c r="B512" i="1"/>
  <c r="C512" i="1"/>
  <c r="A556" i="14" s="1"/>
  <c r="D512" i="1"/>
  <c r="D556" i="14" s="1"/>
  <c r="T556" i="14" s="1"/>
  <c r="F512" i="1"/>
  <c r="G512" i="1"/>
  <c r="C556" i="14" s="1"/>
  <c r="I512" i="1"/>
  <c r="E556" i="14" s="1"/>
  <c r="BX556" i="14" s="1"/>
  <c r="J512" i="1"/>
  <c r="F556" i="14" s="1"/>
  <c r="BY556" i="14" s="1"/>
  <c r="K512" i="1"/>
  <c r="G556" i="14" s="1"/>
  <c r="BZ556" i="14" s="1"/>
  <c r="L512" i="1"/>
  <c r="H556" i="14" s="1"/>
  <c r="CA556" i="14" s="1"/>
  <c r="M512" i="1"/>
  <c r="I556" i="14" s="1"/>
  <c r="CB556" i="14" s="1"/>
  <c r="N512" i="1"/>
  <c r="J556" i="14" s="1"/>
  <c r="CC556" i="14" s="1"/>
  <c r="O512" i="1"/>
  <c r="K556" i="14" s="1"/>
  <c r="CD556" i="14" s="1"/>
  <c r="P512" i="1"/>
  <c r="L556" i="14" s="1"/>
  <c r="CE556" i="14" s="1"/>
  <c r="Q512" i="1"/>
  <c r="M556" i="14" s="1"/>
  <c r="CF556" i="14" s="1"/>
  <c r="R512" i="1"/>
  <c r="N556" i="14" s="1"/>
  <c r="CG556" i="14" s="1"/>
  <c r="S512" i="1"/>
  <c r="O556" i="14" s="1"/>
  <c r="CH556" i="14" s="1"/>
  <c r="T512" i="1"/>
  <c r="P556" i="14" s="1"/>
  <c r="CI556" i="14" s="1"/>
  <c r="V512" i="1"/>
  <c r="AB512" i="1"/>
  <c r="AC512" i="1"/>
  <c r="AE512" i="1"/>
  <c r="AK512" i="1"/>
  <c r="AL512" i="1"/>
  <c r="B513" i="1"/>
  <c r="C513" i="1"/>
  <c r="A557" i="14" s="1"/>
  <c r="D513" i="1"/>
  <c r="D557" i="14" s="1"/>
  <c r="T557" i="14" s="1"/>
  <c r="F513" i="1"/>
  <c r="G513" i="1"/>
  <c r="C557" i="14" s="1"/>
  <c r="I513" i="1"/>
  <c r="E557" i="14" s="1"/>
  <c r="BX557" i="14" s="1"/>
  <c r="J513" i="1"/>
  <c r="F557" i="14" s="1"/>
  <c r="BY557" i="14" s="1"/>
  <c r="K513" i="1"/>
  <c r="G557" i="14" s="1"/>
  <c r="BZ557" i="14" s="1"/>
  <c r="L513" i="1"/>
  <c r="H557" i="14" s="1"/>
  <c r="CA557" i="14" s="1"/>
  <c r="M513" i="1"/>
  <c r="I557" i="14" s="1"/>
  <c r="CB557" i="14" s="1"/>
  <c r="N513" i="1"/>
  <c r="J557" i="14" s="1"/>
  <c r="CC557" i="14" s="1"/>
  <c r="O513" i="1"/>
  <c r="K557" i="14" s="1"/>
  <c r="CD557" i="14" s="1"/>
  <c r="P513" i="1"/>
  <c r="L557" i="14" s="1"/>
  <c r="CE557" i="14" s="1"/>
  <c r="Q513" i="1"/>
  <c r="M557" i="14" s="1"/>
  <c r="CF557" i="14" s="1"/>
  <c r="R513" i="1"/>
  <c r="N557" i="14" s="1"/>
  <c r="CG557" i="14" s="1"/>
  <c r="S513" i="1"/>
  <c r="O557" i="14" s="1"/>
  <c r="CH557" i="14" s="1"/>
  <c r="T513" i="1"/>
  <c r="P557" i="14" s="1"/>
  <c r="CI557" i="14" s="1"/>
  <c r="V513" i="1"/>
  <c r="AB513" i="1"/>
  <c r="AC513" i="1"/>
  <c r="AE513" i="1"/>
  <c r="AK513" i="1"/>
  <c r="AL513" i="1"/>
  <c r="B514" i="1"/>
  <c r="C514" i="1"/>
  <c r="A558" i="14" s="1"/>
  <c r="D514" i="1"/>
  <c r="D558" i="14" s="1"/>
  <c r="T558" i="14" s="1"/>
  <c r="F514" i="1"/>
  <c r="G514" i="1"/>
  <c r="I514" i="1"/>
  <c r="E558" i="14" s="1"/>
  <c r="BX558" i="14" s="1"/>
  <c r="J514" i="1"/>
  <c r="F558" i="14" s="1"/>
  <c r="BY558" i="14" s="1"/>
  <c r="K514" i="1"/>
  <c r="G558" i="14" s="1"/>
  <c r="BZ558" i="14" s="1"/>
  <c r="L514" i="1"/>
  <c r="H558" i="14" s="1"/>
  <c r="CA558" i="14" s="1"/>
  <c r="M514" i="1"/>
  <c r="I558" i="14" s="1"/>
  <c r="CB558" i="14" s="1"/>
  <c r="N514" i="1"/>
  <c r="J558" i="14" s="1"/>
  <c r="CC558" i="14" s="1"/>
  <c r="O514" i="1"/>
  <c r="K558" i="14" s="1"/>
  <c r="CD558" i="14" s="1"/>
  <c r="P514" i="1"/>
  <c r="L558" i="14" s="1"/>
  <c r="CE558" i="14" s="1"/>
  <c r="Q514" i="1"/>
  <c r="M558" i="14" s="1"/>
  <c r="CF558" i="14" s="1"/>
  <c r="R514" i="1"/>
  <c r="N558" i="14" s="1"/>
  <c r="CG558" i="14" s="1"/>
  <c r="S514" i="1"/>
  <c r="O558" i="14" s="1"/>
  <c r="CH558" i="14" s="1"/>
  <c r="T514" i="1"/>
  <c r="P558" i="14" s="1"/>
  <c r="CI558" i="14" s="1"/>
  <c r="V514" i="1"/>
  <c r="AB514" i="1"/>
  <c r="AC514" i="1"/>
  <c r="AE514" i="1"/>
  <c r="AK514" i="1"/>
  <c r="AL514" i="1"/>
  <c r="B515" i="1"/>
  <c r="C515" i="1"/>
  <c r="A559" i="14" s="1"/>
  <c r="D515" i="1"/>
  <c r="D559" i="14" s="1"/>
  <c r="T559" i="14" s="1"/>
  <c r="F515" i="1"/>
  <c r="G515" i="1"/>
  <c r="C559" i="14" s="1"/>
  <c r="I515" i="1"/>
  <c r="E559" i="14" s="1"/>
  <c r="BX559" i="14" s="1"/>
  <c r="J515" i="1"/>
  <c r="F559" i="14" s="1"/>
  <c r="BY559" i="14" s="1"/>
  <c r="K515" i="1"/>
  <c r="G559" i="14" s="1"/>
  <c r="BZ559" i="14" s="1"/>
  <c r="L515" i="1"/>
  <c r="H559" i="14" s="1"/>
  <c r="CA559" i="14" s="1"/>
  <c r="M515" i="1"/>
  <c r="I559" i="14" s="1"/>
  <c r="CB559" i="14" s="1"/>
  <c r="N515" i="1"/>
  <c r="J559" i="14" s="1"/>
  <c r="CC559" i="14" s="1"/>
  <c r="O515" i="1"/>
  <c r="K559" i="14" s="1"/>
  <c r="CD559" i="14" s="1"/>
  <c r="P515" i="1"/>
  <c r="L559" i="14" s="1"/>
  <c r="CE559" i="14" s="1"/>
  <c r="Q515" i="1"/>
  <c r="M559" i="14" s="1"/>
  <c r="CF559" i="14" s="1"/>
  <c r="R515" i="1"/>
  <c r="N559" i="14" s="1"/>
  <c r="CG559" i="14" s="1"/>
  <c r="S515" i="1"/>
  <c r="O559" i="14" s="1"/>
  <c r="CH559" i="14" s="1"/>
  <c r="T515" i="1"/>
  <c r="P559" i="14" s="1"/>
  <c r="CI559" i="14" s="1"/>
  <c r="V515" i="1"/>
  <c r="AB515" i="1"/>
  <c r="AC515" i="1"/>
  <c r="AE515" i="1"/>
  <c r="AK515" i="1"/>
  <c r="AL515" i="1"/>
  <c r="B516" i="1"/>
  <c r="C516" i="1"/>
  <c r="A560" i="14" s="1"/>
  <c r="D516" i="1"/>
  <c r="D560" i="14" s="1"/>
  <c r="T560" i="14" s="1"/>
  <c r="F516" i="1"/>
  <c r="G516" i="1"/>
  <c r="C560" i="14" s="1"/>
  <c r="I516" i="1"/>
  <c r="E560" i="14" s="1"/>
  <c r="BX560" i="14" s="1"/>
  <c r="J516" i="1"/>
  <c r="F560" i="14" s="1"/>
  <c r="BY560" i="14" s="1"/>
  <c r="K516" i="1"/>
  <c r="G560" i="14" s="1"/>
  <c r="BZ560" i="14" s="1"/>
  <c r="L516" i="1"/>
  <c r="H560" i="14" s="1"/>
  <c r="CA560" i="14" s="1"/>
  <c r="M516" i="1"/>
  <c r="I560" i="14" s="1"/>
  <c r="CB560" i="14" s="1"/>
  <c r="N516" i="1"/>
  <c r="J560" i="14" s="1"/>
  <c r="CC560" i="14" s="1"/>
  <c r="O516" i="1"/>
  <c r="K560" i="14" s="1"/>
  <c r="CD560" i="14" s="1"/>
  <c r="P516" i="1"/>
  <c r="L560" i="14" s="1"/>
  <c r="CE560" i="14" s="1"/>
  <c r="Q516" i="1"/>
  <c r="M560" i="14" s="1"/>
  <c r="CF560" i="14" s="1"/>
  <c r="R516" i="1"/>
  <c r="N560" i="14" s="1"/>
  <c r="CG560" i="14" s="1"/>
  <c r="S516" i="1"/>
  <c r="O560" i="14" s="1"/>
  <c r="CH560" i="14" s="1"/>
  <c r="T516" i="1"/>
  <c r="P560" i="14" s="1"/>
  <c r="CI560" i="14" s="1"/>
  <c r="V516" i="1"/>
  <c r="AB516" i="1"/>
  <c r="AC516" i="1"/>
  <c r="AE516" i="1"/>
  <c r="AK516" i="1"/>
  <c r="AL516" i="1"/>
  <c r="B517" i="1"/>
  <c r="C517" i="1"/>
  <c r="A561" i="14" s="1"/>
  <c r="D517" i="1"/>
  <c r="D561" i="14" s="1"/>
  <c r="T561" i="14" s="1"/>
  <c r="F517" i="1"/>
  <c r="G517" i="1"/>
  <c r="I517" i="1"/>
  <c r="E561" i="14" s="1"/>
  <c r="BX561" i="14" s="1"/>
  <c r="J517" i="1"/>
  <c r="F561" i="14" s="1"/>
  <c r="BY561" i="14" s="1"/>
  <c r="K517" i="1"/>
  <c r="G561" i="14" s="1"/>
  <c r="BZ561" i="14" s="1"/>
  <c r="L517" i="1"/>
  <c r="H561" i="14" s="1"/>
  <c r="CA561" i="14" s="1"/>
  <c r="M517" i="1"/>
  <c r="I561" i="14" s="1"/>
  <c r="CB561" i="14" s="1"/>
  <c r="N517" i="1"/>
  <c r="J561" i="14" s="1"/>
  <c r="CC561" i="14" s="1"/>
  <c r="O517" i="1"/>
  <c r="K561" i="14" s="1"/>
  <c r="CD561" i="14" s="1"/>
  <c r="P517" i="1"/>
  <c r="L561" i="14" s="1"/>
  <c r="CE561" i="14" s="1"/>
  <c r="Q517" i="1"/>
  <c r="M561" i="14" s="1"/>
  <c r="CF561" i="14" s="1"/>
  <c r="R517" i="1"/>
  <c r="N561" i="14" s="1"/>
  <c r="CG561" i="14" s="1"/>
  <c r="S517" i="1"/>
  <c r="O561" i="14" s="1"/>
  <c r="CH561" i="14" s="1"/>
  <c r="T517" i="1"/>
  <c r="P561" i="14" s="1"/>
  <c r="CI561" i="14" s="1"/>
  <c r="V517" i="1"/>
  <c r="AB517" i="1"/>
  <c r="AC517" i="1"/>
  <c r="AE517" i="1"/>
  <c r="AK517" i="1"/>
  <c r="AL517" i="1"/>
  <c r="B518" i="1"/>
  <c r="C518" i="1"/>
  <c r="A562" i="14" s="1"/>
  <c r="D518" i="1"/>
  <c r="D562" i="14" s="1"/>
  <c r="T562" i="14" s="1"/>
  <c r="F518" i="1"/>
  <c r="G518" i="1"/>
  <c r="C562" i="14" s="1"/>
  <c r="I518" i="1"/>
  <c r="E562" i="14" s="1"/>
  <c r="BX562" i="14" s="1"/>
  <c r="J518" i="1"/>
  <c r="F562" i="14" s="1"/>
  <c r="BY562" i="14" s="1"/>
  <c r="K518" i="1"/>
  <c r="G562" i="14" s="1"/>
  <c r="BZ562" i="14" s="1"/>
  <c r="L518" i="1"/>
  <c r="H562" i="14" s="1"/>
  <c r="CA562" i="14" s="1"/>
  <c r="M518" i="1"/>
  <c r="I562" i="14" s="1"/>
  <c r="CB562" i="14" s="1"/>
  <c r="N518" i="1"/>
  <c r="J562" i="14" s="1"/>
  <c r="CC562" i="14" s="1"/>
  <c r="O518" i="1"/>
  <c r="K562" i="14" s="1"/>
  <c r="CD562" i="14" s="1"/>
  <c r="P518" i="1"/>
  <c r="L562" i="14" s="1"/>
  <c r="CE562" i="14" s="1"/>
  <c r="Q518" i="1"/>
  <c r="M562" i="14" s="1"/>
  <c r="CF562" i="14" s="1"/>
  <c r="R518" i="1"/>
  <c r="N562" i="14" s="1"/>
  <c r="CG562" i="14" s="1"/>
  <c r="S518" i="1"/>
  <c r="O562" i="14" s="1"/>
  <c r="CH562" i="14" s="1"/>
  <c r="T518" i="1"/>
  <c r="P562" i="14" s="1"/>
  <c r="CI562" i="14" s="1"/>
  <c r="V518" i="1"/>
  <c r="AB518" i="1"/>
  <c r="AC518" i="1"/>
  <c r="AE518" i="1"/>
  <c r="AK518" i="1"/>
  <c r="AL518" i="1"/>
  <c r="B519" i="1"/>
  <c r="C519" i="1"/>
  <c r="A563" i="14" s="1"/>
  <c r="D519" i="1"/>
  <c r="D563" i="14" s="1"/>
  <c r="T563" i="14" s="1"/>
  <c r="F519" i="1"/>
  <c r="G519" i="1"/>
  <c r="C563" i="14" s="1"/>
  <c r="I519" i="1"/>
  <c r="E563" i="14" s="1"/>
  <c r="BX563" i="14" s="1"/>
  <c r="J519" i="1"/>
  <c r="F563" i="14" s="1"/>
  <c r="BY563" i="14" s="1"/>
  <c r="K519" i="1"/>
  <c r="G563" i="14" s="1"/>
  <c r="BZ563" i="14" s="1"/>
  <c r="L519" i="1"/>
  <c r="H563" i="14" s="1"/>
  <c r="CA563" i="14" s="1"/>
  <c r="M519" i="1"/>
  <c r="I563" i="14" s="1"/>
  <c r="CB563" i="14" s="1"/>
  <c r="N519" i="1"/>
  <c r="J563" i="14" s="1"/>
  <c r="CC563" i="14" s="1"/>
  <c r="O519" i="1"/>
  <c r="K563" i="14" s="1"/>
  <c r="CD563" i="14" s="1"/>
  <c r="P519" i="1"/>
  <c r="L563" i="14" s="1"/>
  <c r="CE563" i="14" s="1"/>
  <c r="Q519" i="1"/>
  <c r="M563" i="14" s="1"/>
  <c r="CF563" i="14" s="1"/>
  <c r="R519" i="1"/>
  <c r="N563" i="14" s="1"/>
  <c r="CG563" i="14" s="1"/>
  <c r="S519" i="1"/>
  <c r="O563" i="14" s="1"/>
  <c r="CH563" i="14" s="1"/>
  <c r="T519" i="1"/>
  <c r="P563" i="14" s="1"/>
  <c r="CI563" i="14" s="1"/>
  <c r="V519" i="1"/>
  <c r="AB519" i="1"/>
  <c r="AC519" i="1"/>
  <c r="AE519" i="1"/>
  <c r="AK519" i="1"/>
  <c r="AL519" i="1"/>
  <c r="B520" i="1"/>
  <c r="C520" i="1"/>
  <c r="A564" i="14" s="1"/>
  <c r="D520" i="1"/>
  <c r="D564" i="14" s="1"/>
  <c r="T564" i="14" s="1"/>
  <c r="F520" i="1"/>
  <c r="G520" i="1"/>
  <c r="C564" i="14" s="1"/>
  <c r="I520" i="1"/>
  <c r="E564" i="14" s="1"/>
  <c r="BX564" i="14" s="1"/>
  <c r="J520" i="1"/>
  <c r="F564" i="14" s="1"/>
  <c r="BY564" i="14" s="1"/>
  <c r="K520" i="1"/>
  <c r="G564" i="14" s="1"/>
  <c r="BZ564" i="14" s="1"/>
  <c r="L520" i="1"/>
  <c r="H564" i="14" s="1"/>
  <c r="CA564" i="14" s="1"/>
  <c r="M520" i="1"/>
  <c r="I564" i="14" s="1"/>
  <c r="CB564" i="14" s="1"/>
  <c r="N520" i="1"/>
  <c r="J564" i="14" s="1"/>
  <c r="CC564" i="14" s="1"/>
  <c r="O520" i="1"/>
  <c r="K564" i="14" s="1"/>
  <c r="CD564" i="14" s="1"/>
  <c r="P520" i="1"/>
  <c r="L564" i="14" s="1"/>
  <c r="CE564" i="14" s="1"/>
  <c r="Q520" i="1"/>
  <c r="M564" i="14" s="1"/>
  <c r="CF564" i="14" s="1"/>
  <c r="R520" i="1"/>
  <c r="N564" i="14" s="1"/>
  <c r="CG564" i="14" s="1"/>
  <c r="S520" i="1"/>
  <c r="O564" i="14" s="1"/>
  <c r="CH564" i="14" s="1"/>
  <c r="T520" i="1"/>
  <c r="P564" i="14" s="1"/>
  <c r="CI564" i="14" s="1"/>
  <c r="V520" i="1"/>
  <c r="AB520" i="1"/>
  <c r="AC520" i="1"/>
  <c r="AE520" i="1"/>
  <c r="AK520" i="1"/>
  <c r="AL520" i="1"/>
  <c r="B521" i="1"/>
  <c r="C521" i="1"/>
  <c r="A565" i="14" s="1"/>
  <c r="D521" i="1"/>
  <c r="D565" i="14" s="1"/>
  <c r="T565" i="14" s="1"/>
  <c r="F521" i="1"/>
  <c r="G521" i="1"/>
  <c r="I521" i="1"/>
  <c r="E565" i="14" s="1"/>
  <c r="BX565" i="14" s="1"/>
  <c r="J521" i="1"/>
  <c r="F565" i="14" s="1"/>
  <c r="BY565" i="14" s="1"/>
  <c r="K521" i="1"/>
  <c r="G565" i="14" s="1"/>
  <c r="BZ565" i="14" s="1"/>
  <c r="L521" i="1"/>
  <c r="H565" i="14" s="1"/>
  <c r="CA565" i="14" s="1"/>
  <c r="M521" i="1"/>
  <c r="I565" i="14" s="1"/>
  <c r="CB565" i="14" s="1"/>
  <c r="N521" i="1"/>
  <c r="J565" i="14" s="1"/>
  <c r="CC565" i="14" s="1"/>
  <c r="O521" i="1"/>
  <c r="K565" i="14" s="1"/>
  <c r="CD565" i="14" s="1"/>
  <c r="P521" i="1"/>
  <c r="L565" i="14" s="1"/>
  <c r="CE565" i="14" s="1"/>
  <c r="Q521" i="1"/>
  <c r="M565" i="14" s="1"/>
  <c r="CF565" i="14" s="1"/>
  <c r="R521" i="1"/>
  <c r="N565" i="14" s="1"/>
  <c r="CG565" i="14" s="1"/>
  <c r="S521" i="1"/>
  <c r="O565" i="14" s="1"/>
  <c r="CH565" i="14" s="1"/>
  <c r="T521" i="1"/>
  <c r="P565" i="14" s="1"/>
  <c r="CI565" i="14" s="1"/>
  <c r="V521" i="1"/>
  <c r="AB521" i="1"/>
  <c r="AC521" i="1"/>
  <c r="AE521" i="1"/>
  <c r="AK521" i="1"/>
  <c r="AL521" i="1"/>
  <c r="B522" i="1"/>
  <c r="C522" i="1"/>
  <c r="A566" i="14" s="1"/>
  <c r="D522" i="1"/>
  <c r="D566" i="14" s="1"/>
  <c r="T566" i="14" s="1"/>
  <c r="F522" i="1"/>
  <c r="G522" i="1"/>
  <c r="C566" i="14" s="1"/>
  <c r="I522" i="1"/>
  <c r="E566" i="14" s="1"/>
  <c r="BX566" i="14" s="1"/>
  <c r="J522" i="1"/>
  <c r="F566" i="14" s="1"/>
  <c r="BY566" i="14" s="1"/>
  <c r="K522" i="1"/>
  <c r="G566" i="14" s="1"/>
  <c r="BZ566" i="14" s="1"/>
  <c r="L522" i="1"/>
  <c r="H566" i="14" s="1"/>
  <c r="CA566" i="14" s="1"/>
  <c r="M522" i="1"/>
  <c r="I566" i="14" s="1"/>
  <c r="CB566" i="14" s="1"/>
  <c r="N522" i="1"/>
  <c r="J566" i="14" s="1"/>
  <c r="CC566" i="14" s="1"/>
  <c r="O522" i="1"/>
  <c r="K566" i="14" s="1"/>
  <c r="CD566" i="14" s="1"/>
  <c r="P522" i="1"/>
  <c r="L566" i="14" s="1"/>
  <c r="CE566" i="14" s="1"/>
  <c r="Q522" i="1"/>
  <c r="M566" i="14" s="1"/>
  <c r="CF566" i="14" s="1"/>
  <c r="R522" i="1"/>
  <c r="N566" i="14" s="1"/>
  <c r="CG566" i="14" s="1"/>
  <c r="S522" i="1"/>
  <c r="O566" i="14" s="1"/>
  <c r="CH566" i="14" s="1"/>
  <c r="T522" i="1"/>
  <c r="P566" i="14" s="1"/>
  <c r="CI566" i="14" s="1"/>
  <c r="V522" i="1"/>
  <c r="AB522" i="1"/>
  <c r="AC522" i="1"/>
  <c r="AE522" i="1"/>
  <c r="AK522" i="1"/>
  <c r="AL522" i="1"/>
  <c r="B523" i="1"/>
  <c r="C523" i="1"/>
  <c r="A567" i="14" s="1"/>
  <c r="D523" i="1"/>
  <c r="D567" i="14" s="1"/>
  <c r="T567" i="14" s="1"/>
  <c r="F523" i="1"/>
  <c r="G523" i="1"/>
  <c r="C567" i="14" s="1"/>
  <c r="I523" i="1"/>
  <c r="E567" i="14" s="1"/>
  <c r="BX567" i="14" s="1"/>
  <c r="J523" i="1"/>
  <c r="F567" i="14" s="1"/>
  <c r="BY567" i="14" s="1"/>
  <c r="K523" i="1"/>
  <c r="G567" i="14" s="1"/>
  <c r="BZ567" i="14" s="1"/>
  <c r="L523" i="1"/>
  <c r="H567" i="14" s="1"/>
  <c r="CA567" i="14" s="1"/>
  <c r="M523" i="1"/>
  <c r="I567" i="14" s="1"/>
  <c r="CB567" i="14" s="1"/>
  <c r="N523" i="1"/>
  <c r="J567" i="14" s="1"/>
  <c r="CC567" i="14" s="1"/>
  <c r="O523" i="1"/>
  <c r="K567" i="14" s="1"/>
  <c r="CD567" i="14" s="1"/>
  <c r="P523" i="1"/>
  <c r="L567" i="14" s="1"/>
  <c r="CE567" i="14" s="1"/>
  <c r="Q523" i="1"/>
  <c r="M567" i="14" s="1"/>
  <c r="CF567" i="14" s="1"/>
  <c r="R523" i="1"/>
  <c r="N567" i="14" s="1"/>
  <c r="CG567" i="14" s="1"/>
  <c r="S523" i="1"/>
  <c r="O567" i="14" s="1"/>
  <c r="CH567" i="14" s="1"/>
  <c r="T523" i="1"/>
  <c r="P567" i="14" s="1"/>
  <c r="CI567" i="14" s="1"/>
  <c r="V523" i="1"/>
  <c r="AB523" i="1"/>
  <c r="AC523" i="1"/>
  <c r="AE523" i="1"/>
  <c r="AK523" i="1"/>
  <c r="AL523" i="1"/>
  <c r="B524" i="1"/>
  <c r="C524" i="1"/>
  <c r="A568" i="14" s="1"/>
  <c r="D524" i="1"/>
  <c r="D568" i="14" s="1"/>
  <c r="T568" i="14" s="1"/>
  <c r="F524" i="1"/>
  <c r="G524" i="1"/>
  <c r="C568" i="14" s="1"/>
  <c r="I524" i="1"/>
  <c r="E568" i="14" s="1"/>
  <c r="BX568" i="14" s="1"/>
  <c r="J524" i="1"/>
  <c r="F568" i="14" s="1"/>
  <c r="BY568" i="14" s="1"/>
  <c r="K524" i="1"/>
  <c r="G568" i="14" s="1"/>
  <c r="BZ568" i="14" s="1"/>
  <c r="L524" i="1"/>
  <c r="H568" i="14" s="1"/>
  <c r="CA568" i="14" s="1"/>
  <c r="M524" i="1"/>
  <c r="I568" i="14" s="1"/>
  <c r="CB568" i="14" s="1"/>
  <c r="N524" i="1"/>
  <c r="J568" i="14" s="1"/>
  <c r="CC568" i="14" s="1"/>
  <c r="O524" i="1"/>
  <c r="K568" i="14" s="1"/>
  <c r="CD568" i="14" s="1"/>
  <c r="P524" i="1"/>
  <c r="L568" i="14" s="1"/>
  <c r="CE568" i="14" s="1"/>
  <c r="Q524" i="1"/>
  <c r="M568" i="14" s="1"/>
  <c r="CF568" i="14" s="1"/>
  <c r="R524" i="1"/>
  <c r="N568" i="14" s="1"/>
  <c r="CG568" i="14" s="1"/>
  <c r="S524" i="1"/>
  <c r="O568" i="14" s="1"/>
  <c r="CH568" i="14" s="1"/>
  <c r="T524" i="1"/>
  <c r="P568" i="14" s="1"/>
  <c r="CI568" i="14" s="1"/>
  <c r="V524" i="1"/>
  <c r="AB524" i="1"/>
  <c r="AC524" i="1"/>
  <c r="AE524" i="1"/>
  <c r="AK524" i="1"/>
  <c r="AL524" i="1"/>
  <c r="B525" i="1"/>
  <c r="C525" i="1"/>
  <c r="A569" i="14" s="1"/>
  <c r="D525" i="1"/>
  <c r="D569" i="14" s="1"/>
  <c r="T569" i="14" s="1"/>
  <c r="F525" i="1"/>
  <c r="G525" i="1"/>
  <c r="I525" i="1"/>
  <c r="E569" i="14" s="1"/>
  <c r="BX569" i="14" s="1"/>
  <c r="J525" i="1"/>
  <c r="F569" i="14" s="1"/>
  <c r="BY569" i="14" s="1"/>
  <c r="K525" i="1"/>
  <c r="G569" i="14" s="1"/>
  <c r="BZ569" i="14" s="1"/>
  <c r="L525" i="1"/>
  <c r="H569" i="14" s="1"/>
  <c r="CA569" i="14" s="1"/>
  <c r="M525" i="1"/>
  <c r="I569" i="14" s="1"/>
  <c r="CB569" i="14" s="1"/>
  <c r="N525" i="1"/>
  <c r="J569" i="14" s="1"/>
  <c r="CC569" i="14" s="1"/>
  <c r="O525" i="1"/>
  <c r="K569" i="14" s="1"/>
  <c r="CD569" i="14" s="1"/>
  <c r="P525" i="1"/>
  <c r="L569" i="14" s="1"/>
  <c r="CE569" i="14" s="1"/>
  <c r="Q525" i="1"/>
  <c r="M569" i="14" s="1"/>
  <c r="CF569" i="14" s="1"/>
  <c r="R525" i="1"/>
  <c r="N569" i="14" s="1"/>
  <c r="CG569" i="14" s="1"/>
  <c r="S525" i="1"/>
  <c r="O569" i="14" s="1"/>
  <c r="CH569" i="14" s="1"/>
  <c r="T525" i="1"/>
  <c r="P569" i="14" s="1"/>
  <c r="CI569" i="14" s="1"/>
  <c r="V525" i="1"/>
  <c r="AB525" i="1"/>
  <c r="AC525" i="1"/>
  <c r="AE525" i="1"/>
  <c r="AK525" i="1"/>
  <c r="AL525" i="1"/>
  <c r="B526" i="1"/>
  <c r="C526" i="1"/>
  <c r="A570" i="14" s="1"/>
  <c r="D526" i="1"/>
  <c r="D570" i="14" s="1"/>
  <c r="T570" i="14" s="1"/>
  <c r="F526" i="1"/>
  <c r="G526" i="1"/>
  <c r="C570" i="14" s="1"/>
  <c r="I526" i="1"/>
  <c r="E570" i="14" s="1"/>
  <c r="BX570" i="14" s="1"/>
  <c r="J526" i="1"/>
  <c r="F570" i="14" s="1"/>
  <c r="BY570" i="14" s="1"/>
  <c r="K526" i="1"/>
  <c r="G570" i="14" s="1"/>
  <c r="BZ570" i="14" s="1"/>
  <c r="L526" i="1"/>
  <c r="H570" i="14" s="1"/>
  <c r="CA570" i="14" s="1"/>
  <c r="M526" i="1"/>
  <c r="I570" i="14" s="1"/>
  <c r="CB570" i="14" s="1"/>
  <c r="N526" i="1"/>
  <c r="J570" i="14" s="1"/>
  <c r="CC570" i="14" s="1"/>
  <c r="O526" i="1"/>
  <c r="K570" i="14" s="1"/>
  <c r="CD570" i="14" s="1"/>
  <c r="P526" i="1"/>
  <c r="L570" i="14" s="1"/>
  <c r="CE570" i="14" s="1"/>
  <c r="Q526" i="1"/>
  <c r="M570" i="14" s="1"/>
  <c r="CF570" i="14" s="1"/>
  <c r="R526" i="1"/>
  <c r="N570" i="14" s="1"/>
  <c r="CG570" i="14" s="1"/>
  <c r="S526" i="1"/>
  <c r="O570" i="14" s="1"/>
  <c r="CH570" i="14" s="1"/>
  <c r="T526" i="1"/>
  <c r="P570" i="14" s="1"/>
  <c r="CI570" i="14" s="1"/>
  <c r="V526" i="1"/>
  <c r="AB526" i="1"/>
  <c r="AC526" i="1"/>
  <c r="AE526" i="1"/>
  <c r="AK526" i="1"/>
  <c r="AL526" i="1"/>
  <c r="B527" i="1"/>
  <c r="C527" i="1"/>
  <c r="A571" i="14" s="1"/>
  <c r="D527" i="1"/>
  <c r="D571" i="14" s="1"/>
  <c r="T571" i="14" s="1"/>
  <c r="F527" i="1"/>
  <c r="G527" i="1"/>
  <c r="C571" i="14" s="1"/>
  <c r="I527" i="1"/>
  <c r="E571" i="14" s="1"/>
  <c r="BX571" i="14" s="1"/>
  <c r="J527" i="1"/>
  <c r="F571" i="14" s="1"/>
  <c r="BY571" i="14" s="1"/>
  <c r="K527" i="1"/>
  <c r="G571" i="14" s="1"/>
  <c r="BZ571" i="14" s="1"/>
  <c r="L527" i="1"/>
  <c r="H571" i="14" s="1"/>
  <c r="CA571" i="14" s="1"/>
  <c r="M527" i="1"/>
  <c r="I571" i="14" s="1"/>
  <c r="CB571" i="14" s="1"/>
  <c r="N527" i="1"/>
  <c r="J571" i="14" s="1"/>
  <c r="CC571" i="14" s="1"/>
  <c r="O527" i="1"/>
  <c r="K571" i="14" s="1"/>
  <c r="CD571" i="14" s="1"/>
  <c r="P527" i="1"/>
  <c r="L571" i="14" s="1"/>
  <c r="CE571" i="14" s="1"/>
  <c r="Q527" i="1"/>
  <c r="M571" i="14" s="1"/>
  <c r="CF571" i="14" s="1"/>
  <c r="R527" i="1"/>
  <c r="N571" i="14" s="1"/>
  <c r="CG571" i="14" s="1"/>
  <c r="S527" i="1"/>
  <c r="O571" i="14" s="1"/>
  <c r="CH571" i="14" s="1"/>
  <c r="T527" i="1"/>
  <c r="P571" i="14" s="1"/>
  <c r="CI571" i="14" s="1"/>
  <c r="V527" i="1"/>
  <c r="AB527" i="1"/>
  <c r="AC527" i="1"/>
  <c r="AE527" i="1"/>
  <c r="AK527" i="1"/>
  <c r="AL527" i="1"/>
  <c r="B329" i="1"/>
  <c r="C329" i="1"/>
  <c r="A373" i="14" s="1"/>
  <c r="D329" i="1"/>
  <c r="D373" i="14" s="1"/>
  <c r="T373" i="14" s="1"/>
  <c r="F329" i="1"/>
  <c r="G329" i="1"/>
  <c r="I329" i="1"/>
  <c r="E373" i="14" s="1"/>
  <c r="BX373" i="14" s="1"/>
  <c r="J329" i="1"/>
  <c r="F373" i="14" s="1"/>
  <c r="BY373" i="14" s="1"/>
  <c r="K329" i="1"/>
  <c r="G373" i="14" s="1"/>
  <c r="BZ373" i="14" s="1"/>
  <c r="L329" i="1"/>
  <c r="H373" i="14" s="1"/>
  <c r="CA373" i="14" s="1"/>
  <c r="M329" i="1"/>
  <c r="I373" i="14" s="1"/>
  <c r="CB373" i="14" s="1"/>
  <c r="N329" i="1"/>
  <c r="J373" i="14" s="1"/>
  <c r="CC373" i="14" s="1"/>
  <c r="O329" i="1"/>
  <c r="K373" i="14" s="1"/>
  <c r="CD373" i="14" s="1"/>
  <c r="P329" i="1"/>
  <c r="L373" i="14" s="1"/>
  <c r="CE373" i="14" s="1"/>
  <c r="Q329" i="1"/>
  <c r="M373" i="14" s="1"/>
  <c r="CF373" i="14" s="1"/>
  <c r="R329" i="1"/>
  <c r="N373" i="14" s="1"/>
  <c r="CG373" i="14" s="1"/>
  <c r="S329" i="1"/>
  <c r="O373" i="14" s="1"/>
  <c r="CH373" i="14" s="1"/>
  <c r="T329" i="1"/>
  <c r="P373" i="14" s="1"/>
  <c r="CI373" i="14" s="1"/>
  <c r="V329" i="1"/>
  <c r="AB329" i="1"/>
  <c r="AC329" i="1"/>
  <c r="AE329" i="1"/>
  <c r="AK329" i="1"/>
  <c r="AL329" i="1"/>
  <c r="B330" i="1"/>
  <c r="C330" i="1"/>
  <c r="A374" i="14" s="1"/>
  <c r="D330" i="1"/>
  <c r="D374" i="14" s="1"/>
  <c r="T374" i="14" s="1"/>
  <c r="F330" i="1"/>
  <c r="G330" i="1"/>
  <c r="I330" i="1"/>
  <c r="E374" i="14" s="1"/>
  <c r="BX374" i="14" s="1"/>
  <c r="J330" i="1"/>
  <c r="F374" i="14" s="1"/>
  <c r="BY374" i="14" s="1"/>
  <c r="K330" i="1"/>
  <c r="G374" i="14" s="1"/>
  <c r="BZ374" i="14" s="1"/>
  <c r="L330" i="1"/>
  <c r="H374" i="14" s="1"/>
  <c r="CA374" i="14" s="1"/>
  <c r="M330" i="1"/>
  <c r="I374" i="14" s="1"/>
  <c r="CB374" i="14" s="1"/>
  <c r="N330" i="1"/>
  <c r="J374" i="14" s="1"/>
  <c r="CC374" i="14" s="1"/>
  <c r="O330" i="1"/>
  <c r="K374" i="14" s="1"/>
  <c r="CD374" i="14" s="1"/>
  <c r="P330" i="1"/>
  <c r="L374" i="14" s="1"/>
  <c r="CE374" i="14" s="1"/>
  <c r="Q330" i="1"/>
  <c r="M374" i="14" s="1"/>
  <c r="CF374" i="14" s="1"/>
  <c r="R330" i="1"/>
  <c r="N374" i="14" s="1"/>
  <c r="CG374" i="14" s="1"/>
  <c r="S330" i="1"/>
  <c r="O374" i="14" s="1"/>
  <c r="CH374" i="14" s="1"/>
  <c r="T330" i="1"/>
  <c r="P374" i="14" s="1"/>
  <c r="CI374" i="14" s="1"/>
  <c r="V330" i="1"/>
  <c r="AB330" i="1"/>
  <c r="AC330" i="1"/>
  <c r="AE330" i="1"/>
  <c r="AK330" i="1"/>
  <c r="AL330" i="1"/>
  <c r="B331" i="1"/>
  <c r="C331" i="1"/>
  <c r="A375" i="14" s="1"/>
  <c r="D331" i="1"/>
  <c r="D375" i="14" s="1"/>
  <c r="T375" i="14" s="1"/>
  <c r="F331" i="1"/>
  <c r="G331" i="1"/>
  <c r="C375" i="14" s="1"/>
  <c r="I331" i="1"/>
  <c r="E375" i="14" s="1"/>
  <c r="BX375" i="14" s="1"/>
  <c r="J331" i="1"/>
  <c r="F375" i="14" s="1"/>
  <c r="BY375" i="14" s="1"/>
  <c r="K331" i="1"/>
  <c r="G375" i="14" s="1"/>
  <c r="BZ375" i="14" s="1"/>
  <c r="L331" i="1"/>
  <c r="H375" i="14" s="1"/>
  <c r="CA375" i="14" s="1"/>
  <c r="M331" i="1"/>
  <c r="I375" i="14" s="1"/>
  <c r="CB375" i="14" s="1"/>
  <c r="N331" i="1"/>
  <c r="J375" i="14" s="1"/>
  <c r="CC375" i="14" s="1"/>
  <c r="O331" i="1"/>
  <c r="K375" i="14" s="1"/>
  <c r="CD375" i="14" s="1"/>
  <c r="P331" i="1"/>
  <c r="L375" i="14" s="1"/>
  <c r="CE375" i="14" s="1"/>
  <c r="Q331" i="1"/>
  <c r="M375" i="14" s="1"/>
  <c r="CF375" i="14" s="1"/>
  <c r="R331" i="1"/>
  <c r="N375" i="14" s="1"/>
  <c r="CG375" i="14" s="1"/>
  <c r="S331" i="1"/>
  <c r="O375" i="14" s="1"/>
  <c r="CH375" i="14" s="1"/>
  <c r="T331" i="1"/>
  <c r="P375" i="14" s="1"/>
  <c r="CI375" i="14" s="1"/>
  <c r="V331" i="1"/>
  <c r="AB331" i="1"/>
  <c r="AC331" i="1"/>
  <c r="AE331" i="1"/>
  <c r="AK331" i="1"/>
  <c r="AL331" i="1"/>
  <c r="B332" i="1"/>
  <c r="C332" i="1"/>
  <c r="A376" i="14" s="1"/>
  <c r="D332" i="1"/>
  <c r="D376" i="14" s="1"/>
  <c r="T376" i="14" s="1"/>
  <c r="F332" i="1"/>
  <c r="G332" i="1"/>
  <c r="C376" i="14" s="1"/>
  <c r="I332" i="1"/>
  <c r="E376" i="14" s="1"/>
  <c r="BX376" i="14" s="1"/>
  <c r="J332" i="1"/>
  <c r="F376" i="14" s="1"/>
  <c r="BY376" i="14" s="1"/>
  <c r="K332" i="1"/>
  <c r="G376" i="14" s="1"/>
  <c r="BZ376" i="14" s="1"/>
  <c r="L332" i="1"/>
  <c r="H376" i="14" s="1"/>
  <c r="CA376" i="14" s="1"/>
  <c r="M332" i="1"/>
  <c r="I376" i="14" s="1"/>
  <c r="CB376" i="14" s="1"/>
  <c r="N332" i="1"/>
  <c r="J376" i="14" s="1"/>
  <c r="CC376" i="14" s="1"/>
  <c r="O332" i="1"/>
  <c r="K376" i="14" s="1"/>
  <c r="CD376" i="14" s="1"/>
  <c r="P332" i="1"/>
  <c r="L376" i="14" s="1"/>
  <c r="CE376" i="14" s="1"/>
  <c r="Q332" i="1"/>
  <c r="M376" i="14" s="1"/>
  <c r="CF376" i="14" s="1"/>
  <c r="R332" i="1"/>
  <c r="N376" i="14" s="1"/>
  <c r="CG376" i="14" s="1"/>
  <c r="S332" i="1"/>
  <c r="O376" i="14" s="1"/>
  <c r="CH376" i="14" s="1"/>
  <c r="T332" i="1"/>
  <c r="P376" i="14" s="1"/>
  <c r="CI376" i="14" s="1"/>
  <c r="V332" i="1"/>
  <c r="AB332" i="1"/>
  <c r="AC332" i="1"/>
  <c r="AE332" i="1"/>
  <c r="AK332" i="1"/>
  <c r="AL332" i="1"/>
  <c r="B333" i="1"/>
  <c r="C333" i="1"/>
  <c r="A377" i="14" s="1"/>
  <c r="D333" i="1"/>
  <c r="D377" i="14" s="1"/>
  <c r="T377" i="14" s="1"/>
  <c r="F333" i="1"/>
  <c r="G333" i="1"/>
  <c r="C377" i="14" s="1"/>
  <c r="I333" i="1"/>
  <c r="E377" i="14" s="1"/>
  <c r="BX377" i="14" s="1"/>
  <c r="J333" i="1"/>
  <c r="F377" i="14" s="1"/>
  <c r="BY377" i="14" s="1"/>
  <c r="K333" i="1"/>
  <c r="G377" i="14" s="1"/>
  <c r="BZ377" i="14" s="1"/>
  <c r="L333" i="1"/>
  <c r="H377" i="14" s="1"/>
  <c r="CA377" i="14" s="1"/>
  <c r="M333" i="1"/>
  <c r="I377" i="14" s="1"/>
  <c r="CB377" i="14" s="1"/>
  <c r="N333" i="1"/>
  <c r="J377" i="14" s="1"/>
  <c r="CC377" i="14" s="1"/>
  <c r="O333" i="1"/>
  <c r="K377" i="14" s="1"/>
  <c r="CD377" i="14" s="1"/>
  <c r="P333" i="1"/>
  <c r="L377" i="14" s="1"/>
  <c r="CE377" i="14" s="1"/>
  <c r="Q333" i="1"/>
  <c r="M377" i="14" s="1"/>
  <c r="CF377" i="14" s="1"/>
  <c r="R333" i="1"/>
  <c r="N377" i="14" s="1"/>
  <c r="CG377" i="14" s="1"/>
  <c r="S333" i="1"/>
  <c r="O377" i="14" s="1"/>
  <c r="CH377" i="14" s="1"/>
  <c r="T333" i="1"/>
  <c r="P377" i="14" s="1"/>
  <c r="CI377" i="14" s="1"/>
  <c r="V333" i="1"/>
  <c r="AB333" i="1"/>
  <c r="AC333" i="1"/>
  <c r="AE333" i="1"/>
  <c r="AK333" i="1"/>
  <c r="AL333" i="1"/>
  <c r="B334" i="1"/>
  <c r="C334" i="1"/>
  <c r="A378" i="14" s="1"/>
  <c r="D334" i="1"/>
  <c r="D378" i="14" s="1"/>
  <c r="T378" i="14" s="1"/>
  <c r="F334" i="1"/>
  <c r="G334" i="1"/>
  <c r="C378" i="14" s="1"/>
  <c r="I334" i="1"/>
  <c r="E378" i="14" s="1"/>
  <c r="BX378" i="14" s="1"/>
  <c r="J334" i="1"/>
  <c r="F378" i="14" s="1"/>
  <c r="BY378" i="14" s="1"/>
  <c r="K334" i="1"/>
  <c r="G378" i="14" s="1"/>
  <c r="BZ378" i="14" s="1"/>
  <c r="L334" i="1"/>
  <c r="H378" i="14" s="1"/>
  <c r="CA378" i="14" s="1"/>
  <c r="M334" i="1"/>
  <c r="I378" i="14" s="1"/>
  <c r="CB378" i="14" s="1"/>
  <c r="N334" i="1"/>
  <c r="J378" i="14" s="1"/>
  <c r="CC378" i="14" s="1"/>
  <c r="O334" i="1"/>
  <c r="K378" i="14" s="1"/>
  <c r="CD378" i="14" s="1"/>
  <c r="P334" i="1"/>
  <c r="L378" i="14" s="1"/>
  <c r="CE378" i="14" s="1"/>
  <c r="Q334" i="1"/>
  <c r="M378" i="14" s="1"/>
  <c r="CF378" i="14" s="1"/>
  <c r="R334" i="1"/>
  <c r="N378" i="14" s="1"/>
  <c r="CG378" i="14" s="1"/>
  <c r="S334" i="1"/>
  <c r="O378" i="14" s="1"/>
  <c r="CH378" i="14" s="1"/>
  <c r="T334" i="1"/>
  <c r="P378" i="14" s="1"/>
  <c r="CI378" i="14" s="1"/>
  <c r="V334" i="1"/>
  <c r="AB334" i="1"/>
  <c r="AC334" i="1"/>
  <c r="AE334" i="1"/>
  <c r="AK334" i="1"/>
  <c r="AL334" i="1"/>
  <c r="B335" i="1"/>
  <c r="C335" i="1"/>
  <c r="A379" i="14" s="1"/>
  <c r="D335" i="1"/>
  <c r="D379" i="14" s="1"/>
  <c r="T379" i="14" s="1"/>
  <c r="F335" i="1"/>
  <c r="G335" i="1"/>
  <c r="C379" i="14" s="1"/>
  <c r="I335" i="1"/>
  <c r="E379" i="14" s="1"/>
  <c r="BX379" i="14" s="1"/>
  <c r="J335" i="1"/>
  <c r="F379" i="14" s="1"/>
  <c r="BY379" i="14" s="1"/>
  <c r="K335" i="1"/>
  <c r="G379" i="14" s="1"/>
  <c r="BZ379" i="14" s="1"/>
  <c r="L335" i="1"/>
  <c r="H379" i="14" s="1"/>
  <c r="CA379" i="14" s="1"/>
  <c r="M335" i="1"/>
  <c r="I379" i="14" s="1"/>
  <c r="CB379" i="14" s="1"/>
  <c r="N335" i="1"/>
  <c r="J379" i="14" s="1"/>
  <c r="CC379" i="14" s="1"/>
  <c r="O335" i="1"/>
  <c r="K379" i="14" s="1"/>
  <c r="CD379" i="14" s="1"/>
  <c r="P335" i="1"/>
  <c r="L379" i="14" s="1"/>
  <c r="CE379" i="14" s="1"/>
  <c r="Q335" i="1"/>
  <c r="M379" i="14" s="1"/>
  <c r="CF379" i="14" s="1"/>
  <c r="R335" i="1"/>
  <c r="N379" i="14" s="1"/>
  <c r="CG379" i="14" s="1"/>
  <c r="S335" i="1"/>
  <c r="O379" i="14" s="1"/>
  <c r="CH379" i="14" s="1"/>
  <c r="T335" i="1"/>
  <c r="P379" i="14" s="1"/>
  <c r="CI379" i="14" s="1"/>
  <c r="V335" i="1"/>
  <c r="AB335" i="1"/>
  <c r="AC335" i="1"/>
  <c r="AE335" i="1"/>
  <c r="AK335" i="1"/>
  <c r="AL335" i="1"/>
  <c r="B336" i="1"/>
  <c r="C336" i="1"/>
  <c r="A380" i="14" s="1"/>
  <c r="D336" i="1"/>
  <c r="D380" i="14" s="1"/>
  <c r="T380" i="14" s="1"/>
  <c r="F336" i="1"/>
  <c r="G336" i="1"/>
  <c r="C380" i="14" s="1"/>
  <c r="I336" i="1"/>
  <c r="E380" i="14" s="1"/>
  <c r="BX380" i="14" s="1"/>
  <c r="J336" i="1"/>
  <c r="F380" i="14" s="1"/>
  <c r="BY380" i="14" s="1"/>
  <c r="K336" i="1"/>
  <c r="G380" i="14" s="1"/>
  <c r="BZ380" i="14" s="1"/>
  <c r="L336" i="1"/>
  <c r="H380" i="14" s="1"/>
  <c r="CA380" i="14" s="1"/>
  <c r="M336" i="1"/>
  <c r="I380" i="14" s="1"/>
  <c r="CB380" i="14" s="1"/>
  <c r="N336" i="1"/>
  <c r="J380" i="14" s="1"/>
  <c r="CC380" i="14" s="1"/>
  <c r="O336" i="1"/>
  <c r="K380" i="14" s="1"/>
  <c r="CD380" i="14" s="1"/>
  <c r="P336" i="1"/>
  <c r="L380" i="14" s="1"/>
  <c r="CE380" i="14" s="1"/>
  <c r="Q336" i="1"/>
  <c r="M380" i="14" s="1"/>
  <c r="CF380" i="14" s="1"/>
  <c r="R336" i="1"/>
  <c r="N380" i="14" s="1"/>
  <c r="CG380" i="14" s="1"/>
  <c r="S336" i="1"/>
  <c r="O380" i="14" s="1"/>
  <c r="CH380" i="14" s="1"/>
  <c r="T336" i="1"/>
  <c r="P380" i="14" s="1"/>
  <c r="CI380" i="14" s="1"/>
  <c r="V336" i="1"/>
  <c r="AB336" i="1"/>
  <c r="AC336" i="1"/>
  <c r="AE336" i="1"/>
  <c r="AK336" i="1"/>
  <c r="AL336" i="1"/>
  <c r="B337" i="1"/>
  <c r="C337" i="1"/>
  <c r="A381" i="14" s="1"/>
  <c r="D337" i="1"/>
  <c r="D381" i="14" s="1"/>
  <c r="T381" i="14" s="1"/>
  <c r="F337" i="1"/>
  <c r="G337" i="1"/>
  <c r="C381" i="14" s="1"/>
  <c r="I337" i="1"/>
  <c r="E381" i="14" s="1"/>
  <c r="BX381" i="14" s="1"/>
  <c r="J337" i="1"/>
  <c r="F381" i="14" s="1"/>
  <c r="BY381" i="14" s="1"/>
  <c r="K337" i="1"/>
  <c r="G381" i="14" s="1"/>
  <c r="BZ381" i="14" s="1"/>
  <c r="L337" i="1"/>
  <c r="H381" i="14" s="1"/>
  <c r="CA381" i="14" s="1"/>
  <c r="M337" i="1"/>
  <c r="I381" i="14" s="1"/>
  <c r="CB381" i="14" s="1"/>
  <c r="N337" i="1"/>
  <c r="J381" i="14" s="1"/>
  <c r="CC381" i="14" s="1"/>
  <c r="O337" i="1"/>
  <c r="K381" i="14" s="1"/>
  <c r="CD381" i="14" s="1"/>
  <c r="P337" i="1"/>
  <c r="L381" i="14" s="1"/>
  <c r="CE381" i="14" s="1"/>
  <c r="Q337" i="1"/>
  <c r="M381" i="14" s="1"/>
  <c r="CF381" i="14" s="1"/>
  <c r="R337" i="1"/>
  <c r="N381" i="14" s="1"/>
  <c r="CG381" i="14" s="1"/>
  <c r="S337" i="1"/>
  <c r="O381" i="14" s="1"/>
  <c r="CH381" i="14" s="1"/>
  <c r="T337" i="1"/>
  <c r="P381" i="14" s="1"/>
  <c r="CI381" i="14" s="1"/>
  <c r="V337" i="1"/>
  <c r="AB337" i="1"/>
  <c r="AC337" i="1"/>
  <c r="AE337" i="1"/>
  <c r="AK337" i="1"/>
  <c r="AL337" i="1"/>
  <c r="B338" i="1"/>
  <c r="C338" i="1"/>
  <c r="A382" i="14" s="1"/>
  <c r="D338" i="1"/>
  <c r="D382" i="14" s="1"/>
  <c r="T382" i="14" s="1"/>
  <c r="F338" i="1"/>
  <c r="G338" i="1"/>
  <c r="I338" i="1"/>
  <c r="E382" i="14" s="1"/>
  <c r="BX382" i="14" s="1"/>
  <c r="J338" i="1"/>
  <c r="F382" i="14" s="1"/>
  <c r="BY382" i="14" s="1"/>
  <c r="K338" i="1"/>
  <c r="G382" i="14" s="1"/>
  <c r="BZ382" i="14" s="1"/>
  <c r="L338" i="1"/>
  <c r="H382" i="14" s="1"/>
  <c r="CA382" i="14" s="1"/>
  <c r="M338" i="1"/>
  <c r="I382" i="14" s="1"/>
  <c r="CB382" i="14" s="1"/>
  <c r="N338" i="1"/>
  <c r="J382" i="14" s="1"/>
  <c r="CC382" i="14" s="1"/>
  <c r="O338" i="1"/>
  <c r="K382" i="14" s="1"/>
  <c r="CD382" i="14" s="1"/>
  <c r="P338" i="1"/>
  <c r="L382" i="14" s="1"/>
  <c r="CE382" i="14" s="1"/>
  <c r="Q338" i="1"/>
  <c r="M382" i="14" s="1"/>
  <c r="CF382" i="14" s="1"/>
  <c r="R338" i="1"/>
  <c r="N382" i="14" s="1"/>
  <c r="CG382" i="14" s="1"/>
  <c r="S338" i="1"/>
  <c r="O382" i="14" s="1"/>
  <c r="CH382" i="14" s="1"/>
  <c r="T338" i="1"/>
  <c r="P382" i="14" s="1"/>
  <c r="CI382" i="14" s="1"/>
  <c r="V338" i="1"/>
  <c r="AB338" i="1"/>
  <c r="AC338" i="1"/>
  <c r="AE338" i="1"/>
  <c r="AK338" i="1"/>
  <c r="AL338" i="1"/>
  <c r="B339" i="1"/>
  <c r="C339" i="1"/>
  <c r="A383" i="14" s="1"/>
  <c r="D339" i="1"/>
  <c r="D383" i="14" s="1"/>
  <c r="T383" i="14" s="1"/>
  <c r="F339" i="1"/>
  <c r="G339" i="1"/>
  <c r="C383" i="14" s="1"/>
  <c r="I339" i="1"/>
  <c r="E383" i="14" s="1"/>
  <c r="BX383" i="14" s="1"/>
  <c r="J339" i="1"/>
  <c r="F383" i="14" s="1"/>
  <c r="BY383" i="14" s="1"/>
  <c r="K339" i="1"/>
  <c r="G383" i="14" s="1"/>
  <c r="BZ383" i="14" s="1"/>
  <c r="L339" i="1"/>
  <c r="H383" i="14" s="1"/>
  <c r="CA383" i="14" s="1"/>
  <c r="M339" i="1"/>
  <c r="I383" i="14" s="1"/>
  <c r="CB383" i="14" s="1"/>
  <c r="N339" i="1"/>
  <c r="J383" i="14" s="1"/>
  <c r="CC383" i="14" s="1"/>
  <c r="O339" i="1"/>
  <c r="K383" i="14" s="1"/>
  <c r="CD383" i="14" s="1"/>
  <c r="P339" i="1"/>
  <c r="L383" i="14" s="1"/>
  <c r="CE383" i="14" s="1"/>
  <c r="Q339" i="1"/>
  <c r="M383" i="14" s="1"/>
  <c r="CF383" i="14" s="1"/>
  <c r="R339" i="1"/>
  <c r="N383" i="14" s="1"/>
  <c r="CG383" i="14" s="1"/>
  <c r="S339" i="1"/>
  <c r="O383" i="14" s="1"/>
  <c r="CH383" i="14" s="1"/>
  <c r="T339" i="1"/>
  <c r="P383" i="14" s="1"/>
  <c r="CI383" i="14" s="1"/>
  <c r="V339" i="1"/>
  <c r="AB339" i="1"/>
  <c r="AC339" i="1"/>
  <c r="AE339" i="1"/>
  <c r="AK339" i="1"/>
  <c r="AL339" i="1"/>
  <c r="B340" i="1"/>
  <c r="C340" i="1"/>
  <c r="A384" i="14" s="1"/>
  <c r="D340" i="1"/>
  <c r="D384" i="14" s="1"/>
  <c r="T384" i="14" s="1"/>
  <c r="F340" i="1"/>
  <c r="G340" i="1"/>
  <c r="I340" i="1"/>
  <c r="E384" i="14" s="1"/>
  <c r="BX384" i="14" s="1"/>
  <c r="J340" i="1"/>
  <c r="F384" i="14" s="1"/>
  <c r="BY384" i="14" s="1"/>
  <c r="K340" i="1"/>
  <c r="G384" i="14" s="1"/>
  <c r="BZ384" i="14" s="1"/>
  <c r="L340" i="1"/>
  <c r="H384" i="14" s="1"/>
  <c r="CA384" i="14" s="1"/>
  <c r="M340" i="1"/>
  <c r="I384" i="14" s="1"/>
  <c r="CB384" i="14" s="1"/>
  <c r="N340" i="1"/>
  <c r="J384" i="14" s="1"/>
  <c r="CC384" i="14" s="1"/>
  <c r="O340" i="1"/>
  <c r="K384" i="14" s="1"/>
  <c r="CD384" i="14" s="1"/>
  <c r="P340" i="1"/>
  <c r="L384" i="14" s="1"/>
  <c r="CE384" i="14" s="1"/>
  <c r="Q340" i="1"/>
  <c r="M384" i="14" s="1"/>
  <c r="CF384" i="14" s="1"/>
  <c r="R340" i="1"/>
  <c r="N384" i="14" s="1"/>
  <c r="CG384" i="14" s="1"/>
  <c r="S340" i="1"/>
  <c r="O384" i="14" s="1"/>
  <c r="CH384" i="14" s="1"/>
  <c r="T340" i="1"/>
  <c r="P384" i="14" s="1"/>
  <c r="CI384" i="14" s="1"/>
  <c r="V340" i="1"/>
  <c r="AB340" i="1"/>
  <c r="AC340" i="1"/>
  <c r="AE340" i="1"/>
  <c r="AK340" i="1"/>
  <c r="AL340" i="1"/>
  <c r="B341" i="1"/>
  <c r="C341" i="1"/>
  <c r="A385" i="14" s="1"/>
  <c r="D341" i="1"/>
  <c r="D385" i="14" s="1"/>
  <c r="T385" i="14" s="1"/>
  <c r="F341" i="1"/>
  <c r="G341" i="1"/>
  <c r="C385" i="14" s="1"/>
  <c r="I341" i="1"/>
  <c r="E385" i="14" s="1"/>
  <c r="BX385" i="14" s="1"/>
  <c r="J341" i="1"/>
  <c r="F385" i="14" s="1"/>
  <c r="BY385" i="14" s="1"/>
  <c r="K341" i="1"/>
  <c r="G385" i="14" s="1"/>
  <c r="BZ385" i="14" s="1"/>
  <c r="L341" i="1"/>
  <c r="H385" i="14" s="1"/>
  <c r="CA385" i="14" s="1"/>
  <c r="M341" i="1"/>
  <c r="I385" i="14" s="1"/>
  <c r="CB385" i="14" s="1"/>
  <c r="N341" i="1"/>
  <c r="J385" i="14" s="1"/>
  <c r="CC385" i="14" s="1"/>
  <c r="O341" i="1"/>
  <c r="K385" i="14" s="1"/>
  <c r="CD385" i="14" s="1"/>
  <c r="P341" i="1"/>
  <c r="L385" i="14" s="1"/>
  <c r="CE385" i="14" s="1"/>
  <c r="Q341" i="1"/>
  <c r="M385" i="14" s="1"/>
  <c r="CF385" i="14" s="1"/>
  <c r="R341" i="1"/>
  <c r="N385" i="14" s="1"/>
  <c r="CG385" i="14" s="1"/>
  <c r="S341" i="1"/>
  <c r="O385" i="14" s="1"/>
  <c r="CH385" i="14" s="1"/>
  <c r="T341" i="1"/>
  <c r="P385" i="14" s="1"/>
  <c r="CI385" i="14" s="1"/>
  <c r="V341" i="1"/>
  <c r="AB341" i="1"/>
  <c r="AC341" i="1"/>
  <c r="AE341" i="1"/>
  <c r="AK341" i="1"/>
  <c r="AL341" i="1"/>
  <c r="B342" i="1"/>
  <c r="C342" i="1"/>
  <c r="A386" i="14" s="1"/>
  <c r="D342" i="1"/>
  <c r="D386" i="14" s="1"/>
  <c r="T386" i="14" s="1"/>
  <c r="F342" i="1"/>
  <c r="G342" i="1"/>
  <c r="I342" i="1"/>
  <c r="E386" i="14" s="1"/>
  <c r="BX386" i="14" s="1"/>
  <c r="J342" i="1"/>
  <c r="F386" i="14" s="1"/>
  <c r="BY386" i="14" s="1"/>
  <c r="K342" i="1"/>
  <c r="G386" i="14" s="1"/>
  <c r="BZ386" i="14" s="1"/>
  <c r="L342" i="1"/>
  <c r="H386" i="14" s="1"/>
  <c r="CA386" i="14" s="1"/>
  <c r="M342" i="1"/>
  <c r="I386" i="14" s="1"/>
  <c r="CB386" i="14" s="1"/>
  <c r="N342" i="1"/>
  <c r="J386" i="14" s="1"/>
  <c r="CC386" i="14" s="1"/>
  <c r="O342" i="1"/>
  <c r="K386" i="14" s="1"/>
  <c r="CD386" i="14" s="1"/>
  <c r="P342" i="1"/>
  <c r="L386" i="14" s="1"/>
  <c r="CE386" i="14" s="1"/>
  <c r="Q342" i="1"/>
  <c r="M386" i="14" s="1"/>
  <c r="CF386" i="14" s="1"/>
  <c r="R342" i="1"/>
  <c r="N386" i="14" s="1"/>
  <c r="CG386" i="14" s="1"/>
  <c r="S342" i="1"/>
  <c r="O386" i="14" s="1"/>
  <c r="CH386" i="14" s="1"/>
  <c r="T342" i="1"/>
  <c r="P386" i="14" s="1"/>
  <c r="CI386" i="14" s="1"/>
  <c r="V342" i="1"/>
  <c r="AB342" i="1"/>
  <c r="AC342" i="1"/>
  <c r="AE342" i="1"/>
  <c r="AK342" i="1"/>
  <c r="AL342" i="1"/>
  <c r="B343" i="1"/>
  <c r="C343" i="1"/>
  <c r="A387" i="14" s="1"/>
  <c r="D343" i="1"/>
  <c r="D387" i="14" s="1"/>
  <c r="T387" i="14" s="1"/>
  <c r="F343" i="1"/>
  <c r="G343" i="1"/>
  <c r="C387" i="14" s="1"/>
  <c r="I343" i="1"/>
  <c r="E387" i="14" s="1"/>
  <c r="BX387" i="14" s="1"/>
  <c r="J343" i="1"/>
  <c r="F387" i="14" s="1"/>
  <c r="BY387" i="14" s="1"/>
  <c r="K343" i="1"/>
  <c r="G387" i="14" s="1"/>
  <c r="BZ387" i="14" s="1"/>
  <c r="L343" i="1"/>
  <c r="H387" i="14" s="1"/>
  <c r="CA387" i="14" s="1"/>
  <c r="M343" i="1"/>
  <c r="I387" i="14" s="1"/>
  <c r="CB387" i="14" s="1"/>
  <c r="N343" i="1"/>
  <c r="J387" i="14" s="1"/>
  <c r="CC387" i="14" s="1"/>
  <c r="O343" i="1"/>
  <c r="K387" i="14" s="1"/>
  <c r="CD387" i="14" s="1"/>
  <c r="P343" i="1"/>
  <c r="L387" i="14" s="1"/>
  <c r="CE387" i="14" s="1"/>
  <c r="Q343" i="1"/>
  <c r="M387" i="14" s="1"/>
  <c r="CF387" i="14" s="1"/>
  <c r="R343" i="1"/>
  <c r="N387" i="14" s="1"/>
  <c r="CG387" i="14" s="1"/>
  <c r="S343" i="1"/>
  <c r="O387" i="14" s="1"/>
  <c r="CH387" i="14" s="1"/>
  <c r="T343" i="1"/>
  <c r="P387" i="14" s="1"/>
  <c r="CI387" i="14" s="1"/>
  <c r="V343" i="1"/>
  <c r="AB343" i="1"/>
  <c r="AC343" i="1"/>
  <c r="AE343" i="1"/>
  <c r="AK343" i="1"/>
  <c r="AL343" i="1"/>
  <c r="B344" i="1"/>
  <c r="C344" i="1"/>
  <c r="A388" i="14" s="1"/>
  <c r="D344" i="1"/>
  <c r="D388" i="14" s="1"/>
  <c r="T388" i="14" s="1"/>
  <c r="F344" i="1"/>
  <c r="G344" i="1"/>
  <c r="C388" i="14" s="1"/>
  <c r="I344" i="1"/>
  <c r="E388" i="14" s="1"/>
  <c r="BX388" i="14" s="1"/>
  <c r="J344" i="1"/>
  <c r="F388" i="14" s="1"/>
  <c r="BY388" i="14" s="1"/>
  <c r="K344" i="1"/>
  <c r="G388" i="14" s="1"/>
  <c r="BZ388" i="14" s="1"/>
  <c r="L344" i="1"/>
  <c r="H388" i="14" s="1"/>
  <c r="CA388" i="14" s="1"/>
  <c r="M344" i="1"/>
  <c r="I388" i="14" s="1"/>
  <c r="CB388" i="14" s="1"/>
  <c r="N344" i="1"/>
  <c r="J388" i="14" s="1"/>
  <c r="CC388" i="14" s="1"/>
  <c r="O344" i="1"/>
  <c r="K388" i="14" s="1"/>
  <c r="CD388" i="14" s="1"/>
  <c r="P344" i="1"/>
  <c r="L388" i="14" s="1"/>
  <c r="CE388" i="14" s="1"/>
  <c r="Q344" i="1"/>
  <c r="M388" i="14" s="1"/>
  <c r="CF388" i="14" s="1"/>
  <c r="R344" i="1"/>
  <c r="N388" i="14" s="1"/>
  <c r="CG388" i="14" s="1"/>
  <c r="S344" i="1"/>
  <c r="O388" i="14" s="1"/>
  <c r="CH388" i="14" s="1"/>
  <c r="T344" i="1"/>
  <c r="P388" i="14" s="1"/>
  <c r="CI388" i="14" s="1"/>
  <c r="V344" i="1"/>
  <c r="AB344" i="1"/>
  <c r="AC344" i="1"/>
  <c r="AE344" i="1"/>
  <c r="AK344" i="1"/>
  <c r="AL344" i="1"/>
  <c r="B345" i="1"/>
  <c r="C345" i="1"/>
  <c r="A389" i="14" s="1"/>
  <c r="D345" i="1"/>
  <c r="D389" i="14" s="1"/>
  <c r="T389" i="14" s="1"/>
  <c r="F345" i="1"/>
  <c r="G345" i="1"/>
  <c r="C389" i="14" s="1"/>
  <c r="I345" i="1"/>
  <c r="E389" i="14" s="1"/>
  <c r="BX389" i="14" s="1"/>
  <c r="J345" i="1"/>
  <c r="F389" i="14" s="1"/>
  <c r="BY389" i="14" s="1"/>
  <c r="K345" i="1"/>
  <c r="G389" i="14" s="1"/>
  <c r="BZ389" i="14" s="1"/>
  <c r="L345" i="1"/>
  <c r="H389" i="14" s="1"/>
  <c r="CA389" i="14" s="1"/>
  <c r="M345" i="1"/>
  <c r="I389" i="14" s="1"/>
  <c r="CB389" i="14" s="1"/>
  <c r="N345" i="1"/>
  <c r="J389" i="14" s="1"/>
  <c r="CC389" i="14" s="1"/>
  <c r="O345" i="1"/>
  <c r="K389" i="14" s="1"/>
  <c r="CD389" i="14" s="1"/>
  <c r="P345" i="1"/>
  <c r="L389" i="14" s="1"/>
  <c r="CE389" i="14" s="1"/>
  <c r="Q345" i="1"/>
  <c r="M389" i="14" s="1"/>
  <c r="CF389" i="14" s="1"/>
  <c r="R345" i="1"/>
  <c r="N389" i="14" s="1"/>
  <c r="CG389" i="14" s="1"/>
  <c r="S345" i="1"/>
  <c r="O389" i="14" s="1"/>
  <c r="CH389" i="14" s="1"/>
  <c r="T345" i="1"/>
  <c r="P389" i="14" s="1"/>
  <c r="CI389" i="14" s="1"/>
  <c r="V345" i="1"/>
  <c r="AB345" i="1"/>
  <c r="AC345" i="1"/>
  <c r="AE345" i="1"/>
  <c r="AK345" i="1"/>
  <c r="AL345" i="1"/>
  <c r="B346" i="1"/>
  <c r="C346" i="1"/>
  <c r="A390" i="14" s="1"/>
  <c r="D346" i="1"/>
  <c r="D390" i="14" s="1"/>
  <c r="T390" i="14" s="1"/>
  <c r="F346" i="1"/>
  <c r="G346" i="1"/>
  <c r="C390" i="14" s="1"/>
  <c r="I346" i="1"/>
  <c r="E390" i="14" s="1"/>
  <c r="BX390" i="14" s="1"/>
  <c r="J346" i="1"/>
  <c r="F390" i="14" s="1"/>
  <c r="BY390" i="14" s="1"/>
  <c r="K346" i="1"/>
  <c r="G390" i="14" s="1"/>
  <c r="BZ390" i="14" s="1"/>
  <c r="L346" i="1"/>
  <c r="H390" i="14" s="1"/>
  <c r="CA390" i="14" s="1"/>
  <c r="M346" i="1"/>
  <c r="I390" i="14" s="1"/>
  <c r="CB390" i="14" s="1"/>
  <c r="N346" i="1"/>
  <c r="J390" i="14" s="1"/>
  <c r="CC390" i="14" s="1"/>
  <c r="O346" i="1"/>
  <c r="K390" i="14" s="1"/>
  <c r="CD390" i="14" s="1"/>
  <c r="P346" i="1"/>
  <c r="L390" i="14" s="1"/>
  <c r="CE390" i="14" s="1"/>
  <c r="Q346" i="1"/>
  <c r="M390" i="14" s="1"/>
  <c r="CF390" i="14" s="1"/>
  <c r="R346" i="1"/>
  <c r="N390" i="14" s="1"/>
  <c r="CG390" i="14" s="1"/>
  <c r="S346" i="1"/>
  <c r="O390" i="14" s="1"/>
  <c r="CH390" i="14" s="1"/>
  <c r="T346" i="1"/>
  <c r="P390" i="14" s="1"/>
  <c r="CI390" i="14" s="1"/>
  <c r="V346" i="1"/>
  <c r="AB346" i="1"/>
  <c r="AC346" i="1"/>
  <c r="AE346" i="1"/>
  <c r="AK346" i="1"/>
  <c r="AL346" i="1"/>
  <c r="B347" i="1"/>
  <c r="C347" i="1"/>
  <c r="A391" i="14" s="1"/>
  <c r="D347" i="1"/>
  <c r="D391" i="14" s="1"/>
  <c r="T391" i="14" s="1"/>
  <c r="F347" i="1"/>
  <c r="G347" i="1"/>
  <c r="C391" i="14" s="1"/>
  <c r="I347" i="1"/>
  <c r="E391" i="14" s="1"/>
  <c r="BX391" i="14" s="1"/>
  <c r="J347" i="1"/>
  <c r="F391" i="14" s="1"/>
  <c r="BY391" i="14" s="1"/>
  <c r="K347" i="1"/>
  <c r="G391" i="14" s="1"/>
  <c r="BZ391" i="14" s="1"/>
  <c r="L347" i="1"/>
  <c r="H391" i="14" s="1"/>
  <c r="CA391" i="14" s="1"/>
  <c r="M347" i="1"/>
  <c r="I391" i="14" s="1"/>
  <c r="CB391" i="14" s="1"/>
  <c r="N347" i="1"/>
  <c r="J391" i="14" s="1"/>
  <c r="CC391" i="14" s="1"/>
  <c r="O347" i="1"/>
  <c r="K391" i="14" s="1"/>
  <c r="CD391" i="14" s="1"/>
  <c r="P347" i="1"/>
  <c r="L391" i="14" s="1"/>
  <c r="CE391" i="14" s="1"/>
  <c r="Q347" i="1"/>
  <c r="M391" i="14" s="1"/>
  <c r="CF391" i="14" s="1"/>
  <c r="R347" i="1"/>
  <c r="N391" i="14" s="1"/>
  <c r="CG391" i="14" s="1"/>
  <c r="S347" i="1"/>
  <c r="O391" i="14" s="1"/>
  <c r="CH391" i="14" s="1"/>
  <c r="T347" i="1"/>
  <c r="P391" i="14" s="1"/>
  <c r="CI391" i="14" s="1"/>
  <c r="V347" i="1"/>
  <c r="AB347" i="1"/>
  <c r="AC347" i="1"/>
  <c r="AE347" i="1"/>
  <c r="AK347" i="1"/>
  <c r="AL347" i="1"/>
  <c r="B348" i="1"/>
  <c r="C348" i="1"/>
  <c r="A392" i="14" s="1"/>
  <c r="D348" i="1"/>
  <c r="D392" i="14" s="1"/>
  <c r="T392" i="14" s="1"/>
  <c r="F348" i="1"/>
  <c r="G348" i="1"/>
  <c r="I348" i="1"/>
  <c r="E392" i="14" s="1"/>
  <c r="BX392" i="14" s="1"/>
  <c r="J348" i="1"/>
  <c r="F392" i="14" s="1"/>
  <c r="BY392" i="14" s="1"/>
  <c r="K348" i="1"/>
  <c r="G392" i="14" s="1"/>
  <c r="BZ392" i="14" s="1"/>
  <c r="L348" i="1"/>
  <c r="H392" i="14" s="1"/>
  <c r="CA392" i="14" s="1"/>
  <c r="M348" i="1"/>
  <c r="I392" i="14" s="1"/>
  <c r="CB392" i="14" s="1"/>
  <c r="N348" i="1"/>
  <c r="J392" i="14" s="1"/>
  <c r="CC392" i="14" s="1"/>
  <c r="O348" i="1"/>
  <c r="K392" i="14" s="1"/>
  <c r="CD392" i="14" s="1"/>
  <c r="P348" i="1"/>
  <c r="L392" i="14" s="1"/>
  <c r="CE392" i="14" s="1"/>
  <c r="Q348" i="1"/>
  <c r="M392" i="14" s="1"/>
  <c r="CF392" i="14" s="1"/>
  <c r="R348" i="1"/>
  <c r="N392" i="14" s="1"/>
  <c r="CG392" i="14" s="1"/>
  <c r="S348" i="1"/>
  <c r="O392" i="14" s="1"/>
  <c r="CH392" i="14" s="1"/>
  <c r="T348" i="1"/>
  <c r="P392" i="14" s="1"/>
  <c r="CI392" i="14" s="1"/>
  <c r="V348" i="1"/>
  <c r="AB348" i="1"/>
  <c r="AC348" i="1"/>
  <c r="AE348" i="1"/>
  <c r="AK348" i="1"/>
  <c r="AL348" i="1"/>
  <c r="B349" i="1"/>
  <c r="C349" i="1"/>
  <c r="A393" i="14" s="1"/>
  <c r="D349" i="1"/>
  <c r="D393" i="14" s="1"/>
  <c r="T393" i="14" s="1"/>
  <c r="F349" i="1"/>
  <c r="G349" i="1"/>
  <c r="I349" i="1"/>
  <c r="E393" i="14" s="1"/>
  <c r="BX393" i="14" s="1"/>
  <c r="J349" i="1"/>
  <c r="F393" i="14" s="1"/>
  <c r="BY393" i="14" s="1"/>
  <c r="K349" i="1"/>
  <c r="G393" i="14" s="1"/>
  <c r="BZ393" i="14" s="1"/>
  <c r="L349" i="1"/>
  <c r="H393" i="14" s="1"/>
  <c r="CA393" i="14" s="1"/>
  <c r="M349" i="1"/>
  <c r="I393" i="14" s="1"/>
  <c r="CB393" i="14" s="1"/>
  <c r="N349" i="1"/>
  <c r="J393" i="14" s="1"/>
  <c r="CC393" i="14" s="1"/>
  <c r="O349" i="1"/>
  <c r="K393" i="14" s="1"/>
  <c r="CD393" i="14" s="1"/>
  <c r="P349" i="1"/>
  <c r="L393" i="14" s="1"/>
  <c r="CE393" i="14" s="1"/>
  <c r="Q349" i="1"/>
  <c r="M393" i="14" s="1"/>
  <c r="CF393" i="14" s="1"/>
  <c r="R349" i="1"/>
  <c r="N393" i="14" s="1"/>
  <c r="CG393" i="14" s="1"/>
  <c r="S349" i="1"/>
  <c r="O393" i="14" s="1"/>
  <c r="CH393" i="14" s="1"/>
  <c r="T349" i="1"/>
  <c r="P393" i="14" s="1"/>
  <c r="CI393" i="14" s="1"/>
  <c r="V349" i="1"/>
  <c r="AB349" i="1"/>
  <c r="AC349" i="1"/>
  <c r="AE349" i="1"/>
  <c r="AK349" i="1"/>
  <c r="AL349" i="1"/>
  <c r="B350" i="1"/>
  <c r="C350" i="1"/>
  <c r="A394" i="14" s="1"/>
  <c r="D350" i="1"/>
  <c r="D394" i="14" s="1"/>
  <c r="T394" i="14" s="1"/>
  <c r="F350" i="1"/>
  <c r="G350" i="1"/>
  <c r="C394" i="14" s="1"/>
  <c r="I350" i="1"/>
  <c r="E394" i="14" s="1"/>
  <c r="BX394" i="14" s="1"/>
  <c r="J350" i="1"/>
  <c r="F394" i="14" s="1"/>
  <c r="BY394" i="14" s="1"/>
  <c r="K350" i="1"/>
  <c r="G394" i="14" s="1"/>
  <c r="BZ394" i="14" s="1"/>
  <c r="L350" i="1"/>
  <c r="H394" i="14" s="1"/>
  <c r="CA394" i="14" s="1"/>
  <c r="M350" i="1"/>
  <c r="I394" i="14" s="1"/>
  <c r="CB394" i="14" s="1"/>
  <c r="N350" i="1"/>
  <c r="J394" i="14" s="1"/>
  <c r="CC394" i="14" s="1"/>
  <c r="O350" i="1"/>
  <c r="K394" i="14" s="1"/>
  <c r="CD394" i="14" s="1"/>
  <c r="P350" i="1"/>
  <c r="L394" i="14" s="1"/>
  <c r="CE394" i="14" s="1"/>
  <c r="Q350" i="1"/>
  <c r="M394" i="14" s="1"/>
  <c r="CF394" i="14" s="1"/>
  <c r="R350" i="1"/>
  <c r="N394" i="14" s="1"/>
  <c r="CG394" i="14" s="1"/>
  <c r="S350" i="1"/>
  <c r="O394" i="14" s="1"/>
  <c r="CH394" i="14" s="1"/>
  <c r="T350" i="1"/>
  <c r="P394" i="14" s="1"/>
  <c r="CI394" i="14" s="1"/>
  <c r="V350" i="1"/>
  <c r="AB350" i="1"/>
  <c r="AC350" i="1"/>
  <c r="AE350" i="1"/>
  <c r="AK350" i="1"/>
  <c r="AL350" i="1"/>
  <c r="B351" i="1"/>
  <c r="C351" i="1"/>
  <c r="A395" i="14" s="1"/>
  <c r="D351" i="1"/>
  <c r="D395" i="14" s="1"/>
  <c r="T395" i="14" s="1"/>
  <c r="F351" i="1"/>
  <c r="G351" i="1"/>
  <c r="C395" i="14" s="1"/>
  <c r="I351" i="1"/>
  <c r="E395" i="14" s="1"/>
  <c r="BX395" i="14" s="1"/>
  <c r="J351" i="1"/>
  <c r="F395" i="14" s="1"/>
  <c r="BY395" i="14" s="1"/>
  <c r="K351" i="1"/>
  <c r="G395" i="14" s="1"/>
  <c r="BZ395" i="14" s="1"/>
  <c r="L351" i="1"/>
  <c r="H395" i="14" s="1"/>
  <c r="CA395" i="14" s="1"/>
  <c r="M351" i="1"/>
  <c r="I395" i="14" s="1"/>
  <c r="CB395" i="14" s="1"/>
  <c r="N351" i="1"/>
  <c r="J395" i="14" s="1"/>
  <c r="CC395" i="14" s="1"/>
  <c r="O351" i="1"/>
  <c r="K395" i="14" s="1"/>
  <c r="CD395" i="14" s="1"/>
  <c r="P351" i="1"/>
  <c r="L395" i="14" s="1"/>
  <c r="CE395" i="14" s="1"/>
  <c r="Q351" i="1"/>
  <c r="M395" i="14" s="1"/>
  <c r="CF395" i="14" s="1"/>
  <c r="R351" i="1"/>
  <c r="N395" i="14" s="1"/>
  <c r="CG395" i="14" s="1"/>
  <c r="S351" i="1"/>
  <c r="O395" i="14" s="1"/>
  <c r="CH395" i="14" s="1"/>
  <c r="T351" i="1"/>
  <c r="P395" i="14" s="1"/>
  <c r="CI395" i="14" s="1"/>
  <c r="V351" i="1"/>
  <c r="AB351" i="1"/>
  <c r="AC351" i="1"/>
  <c r="AE351" i="1"/>
  <c r="AK351" i="1"/>
  <c r="AL351" i="1"/>
  <c r="B352" i="1"/>
  <c r="C352" i="1"/>
  <c r="A396" i="14" s="1"/>
  <c r="D352" i="1"/>
  <c r="D396" i="14" s="1"/>
  <c r="T396" i="14" s="1"/>
  <c r="F352" i="1"/>
  <c r="G352" i="1"/>
  <c r="I352" i="1"/>
  <c r="E396" i="14" s="1"/>
  <c r="BX396" i="14" s="1"/>
  <c r="J352" i="1"/>
  <c r="F396" i="14" s="1"/>
  <c r="BY396" i="14" s="1"/>
  <c r="K352" i="1"/>
  <c r="G396" i="14" s="1"/>
  <c r="BZ396" i="14" s="1"/>
  <c r="L352" i="1"/>
  <c r="H396" i="14" s="1"/>
  <c r="CA396" i="14" s="1"/>
  <c r="M352" i="1"/>
  <c r="I396" i="14" s="1"/>
  <c r="CB396" i="14" s="1"/>
  <c r="N352" i="1"/>
  <c r="J396" i="14" s="1"/>
  <c r="CC396" i="14" s="1"/>
  <c r="O352" i="1"/>
  <c r="K396" i="14" s="1"/>
  <c r="CD396" i="14" s="1"/>
  <c r="P352" i="1"/>
  <c r="L396" i="14" s="1"/>
  <c r="CE396" i="14" s="1"/>
  <c r="Q352" i="1"/>
  <c r="M396" i="14" s="1"/>
  <c r="CF396" i="14" s="1"/>
  <c r="R352" i="1"/>
  <c r="N396" i="14" s="1"/>
  <c r="CG396" i="14" s="1"/>
  <c r="S352" i="1"/>
  <c r="O396" i="14" s="1"/>
  <c r="CH396" i="14" s="1"/>
  <c r="T352" i="1"/>
  <c r="P396" i="14" s="1"/>
  <c r="CI396" i="14" s="1"/>
  <c r="V352" i="1"/>
  <c r="AB352" i="1"/>
  <c r="AC352" i="1"/>
  <c r="AE352" i="1"/>
  <c r="AK352" i="1"/>
  <c r="AL352" i="1"/>
  <c r="B353" i="1"/>
  <c r="C353" i="1"/>
  <c r="A397" i="14" s="1"/>
  <c r="D353" i="1"/>
  <c r="D397" i="14" s="1"/>
  <c r="T397" i="14" s="1"/>
  <c r="F353" i="1"/>
  <c r="G353" i="1"/>
  <c r="I353" i="1"/>
  <c r="E397" i="14" s="1"/>
  <c r="BX397" i="14" s="1"/>
  <c r="J353" i="1"/>
  <c r="F397" i="14" s="1"/>
  <c r="BY397" i="14" s="1"/>
  <c r="K353" i="1"/>
  <c r="G397" i="14" s="1"/>
  <c r="BZ397" i="14" s="1"/>
  <c r="L353" i="1"/>
  <c r="H397" i="14" s="1"/>
  <c r="CA397" i="14" s="1"/>
  <c r="M353" i="1"/>
  <c r="I397" i="14" s="1"/>
  <c r="CB397" i="14" s="1"/>
  <c r="N353" i="1"/>
  <c r="J397" i="14" s="1"/>
  <c r="CC397" i="14" s="1"/>
  <c r="O353" i="1"/>
  <c r="K397" i="14" s="1"/>
  <c r="CD397" i="14" s="1"/>
  <c r="P353" i="1"/>
  <c r="L397" i="14" s="1"/>
  <c r="CE397" i="14" s="1"/>
  <c r="Q353" i="1"/>
  <c r="M397" i="14" s="1"/>
  <c r="CF397" i="14" s="1"/>
  <c r="R353" i="1"/>
  <c r="N397" i="14" s="1"/>
  <c r="CG397" i="14" s="1"/>
  <c r="S353" i="1"/>
  <c r="O397" i="14" s="1"/>
  <c r="CH397" i="14" s="1"/>
  <c r="T353" i="1"/>
  <c r="P397" i="14" s="1"/>
  <c r="CI397" i="14" s="1"/>
  <c r="V353" i="1"/>
  <c r="AB353" i="1"/>
  <c r="AC353" i="1"/>
  <c r="AE353" i="1"/>
  <c r="AK353" i="1"/>
  <c r="AL353" i="1"/>
  <c r="B354" i="1"/>
  <c r="C354" i="1"/>
  <c r="A398" i="14" s="1"/>
  <c r="D354" i="1"/>
  <c r="D398" i="14" s="1"/>
  <c r="T398" i="14" s="1"/>
  <c r="F354" i="1"/>
  <c r="G354" i="1"/>
  <c r="I354" i="1"/>
  <c r="E398" i="14" s="1"/>
  <c r="BX398" i="14" s="1"/>
  <c r="J354" i="1"/>
  <c r="F398" i="14" s="1"/>
  <c r="BY398" i="14" s="1"/>
  <c r="K354" i="1"/>
  <c r="G398" i="14" s="1"/>
  <c r="BZ398" i="14" s="1"/>
  <c r="L354" i="1"/>
  <c r="H398" i="14" s="1"/>
  <c r="CA398" i="14" s="1"/>
  <c r="M354" i="1"/>
  <c r="I398" i="14" s="1"/>
  <c r="CB398" i="14" s="1"/>
  <c r="N354" i="1"/>
  <c r="J398" i="14" s="1"/>
  <c r="CC398" i="14" s="1"/>
  <c r="O354" i="1"/>
  <c r="K398" i="14" s="1"/>
  <c r="CD398" i="14" s="1"/>
  <c r="P354" i="1"/>
  <c r="L398" i="14" s="1"/>
  <c r="CE398" i="14" s="1"/>
  <c r="Q354" i="1"/>
  <c r="M398" i="14" s="1"/>
  <c r="CF398" i="14" s="1"/>
  <c r="R354" i="1"/>
  <c r="N398" i="14" s="1"/>
  <c r="CG398" i="14" s="1"/>
  <c r="S354" i="1"/>
  <c r="O398" i="14" s="1"/>
  <c r="CH398" i="14" s="1"/>
  <c r="T354" i="1"/>
  <c r="P398" i="14" s="1"/>
  <c r="CI398" i="14" s="1"/>
  <c r="V354" i="1"/>
  <c r="AB354" i="1"/>
  <c r="AC354" i="1"/>
  <c r="AE354" i="1"/>
  <c r="AK354" i="1"/>
  <c r="AL354" i="1"/>
  <c r="B355" i="1"/>
  <c r="C355" i="1"/>
  <c r="A399" i="14" s="1"/>
  <c r="D355" i="1"/>
  <c r="D399" i="14" s="1"/>
  <c r="T399" i="14" s="1"/>
  <c r="F355" i="1"/>
  <c r="G355" i="1"/>
  <c r="C399" i="14" s="1"/>
  <c r="I355" i="1"/>
  <c r="E399" i="14" s="1"/>
  <c r="BX399" i="14" s="1"/>
  <c r="J355" i="1"/>
  <c r="F399" i="14" s="1"/>
  <c r="BY399" i="14" s="1"/>
  <c r="K355" i="1"/>
  <c r="G399" i="14" s="1"/>
  <c r="BZ399" i="14" s="1"/>
  <c r="L355" i="1"/>
  <c r="H399" i="14" s="1"/>
  <c r="CA399" i="14" s="1"/>
  <c r="M355" i="1"/>
  <c r="I399" i="14" s="1"/>
  <c r="CB399" i="14" s="1"/>
  <c r="N355" i="1"/>
  <c r="J399" i="14" s="1"/>
  <c r="CC399" i="14" s="1"/>
  <c r="O355" i="1"/>
  <c r="K399" i="14" s="1"/>
  <c r="CD399" i="14" s="1"/>
  <c r="P355" i="1"/>
  <c r="L399" i="14" s="1"/>
  <c r="CE399" i="14" s="1"/>
  <c r="Q355" i="1"/>
  <c r="M399" i="14" s="1"/>
  <c r="CF399" i="14" s="1"/>
  <c r="R355" i="1"/>
  <c r="N399" i="14" s="1"/>
  <c r="CG399" i="14" s="1"/>
  <c r="S355" i="1"/>
  <c r="O399" i="14" s="1"/>
  <c r="CH399" i="14" s="1"/>
  <c r="T355" i="1"/>
  <c r="P399" i="14" s="1"/>
  <c r="CI399" i="14" s="1"/>
  <c r="V355" i="1"/>
  <c r="AB355" i="1"/>
  <c r="AC355" i="1"/>
  <c r="AE355" i="1"/>
  <c r="AK355" i="1"/>
  <c r="AL355" i="1"/>
  <c r="B356" i="1"/>
  <c r="C356" i="1"/>
  <c r="A400" i="14" s="1"/>
  <c r="D356" i="1"/>
  <c r="D400" i="14" s="1"/>
  <c r="T400" i="14" s="1"/>
  <c r="F356" i="1"/>
  <c r="G356" i="1"/>
  <c r="C400" i="14" s="1"/>
  <c r="I356" i="1"/>
  <c r="E400" i="14" s="1"/>
  <c r="BX400" i="14" s="1"/>
  <c r="J356" i="1"/>
  <c r="F400" i="14" s="1"/>
  <c r="BY400" i="14" s="1"/>
  <c r="K356" i="1"/>
  <c r="G400" i="14" s="1"/>
  <c r="BZ400" i="14" s="1"/>
  <c r="L356" i="1"/>
  <c r="H400" i="14" s="1"/>
  <c r="CA400" i="14" s="1"/>
  <c r="M356" i="1"/>
  <c r="I400" i="14" s="1"/>
  <c r="CB400" i="14" s="1"/>
  <c r="N356" i="1"/>
  <c r="J400" i="14" s="1"/>
  <c r="CC400" i="14" s="1"/>
  <c r="O356" i="1"/>
  <c r="K400" i="14" s="1"/>
  <c r="CD400" i="14" s="1"/>
  <c r="P356" i="1"/>
  <c r="L400" i="14" s="1"/>
  <c r="CE400" i="14" s="1"/>
  <c r="Q356" i="1"/>
  <c r="M400" i="14" s="1"/>
  <c r="CF400" i="14" s="1"/>
  <c r="R356" i="1"/>
  <c r="N400" i="14" s="1"/>
  <c r="CG400" i="14" s="1"/>
  <c r="S356" i="1"/>
  <c r="O400" i="14" s="1"/>
  <c r="CH400" i="14" s="1"/>
  <c r="T356" i="1"/>
  <c r="P400" i="14" s="1"/>
  <c r="CI400" i="14" s="1"/>
  <c r="V356" i="1"/>
  <c r="AB356" i="1"/>
  <c r="AC356" i="1"/>
  <c r="AE356" i="1"/>
  <c r="AK356" i="1"/>
  <c r="AL356" i="1"/>
  <c r="B357" i="1"/>
  <c r="C357" i="1"/>
  <c r="A401" i="14" s="1"/>
  <c r="D357" i="1"/>
  <c r="D401" i="14" s="1"/>
  <c r="T401" i="14" s="1"/>
  <c r="F357" i="1"/>
  <c r="G357" i="1"/>
  <c r="C401" i="14" s="1"/>
  <c r="I357" i="1"/>
  <c r="E401" i="14" s="1"/>
  <c r="BX401" i="14" s="1"/>
  <c r="J357" i="1"/>
  <c r="F401" i="14" s="1"/>
  <c r="BY401" i="14" s="1"/>
  <c r="K357" i="1"/>
  <c r="G401" i="14" s="1"/>
  <c r="BZ401" i="14" s="1"/>
  <c r="L357" i="1"/>
  <c r="H401" i="14" s="1"/>
  <c r="CA401" i="14" s="1"/>
  <c r="M357" i="1"/>
  <c r="I401" i="14" s="1"/>
  <c r="CB401" i="14" s="1"/>
  <c r="N357" i="1"/>
  <c r="J401" i="14" s="1"/>
  <c r="CC401" i="14" s="1"/>
  <c r="O357" i="1"/>
  <c r="K401" i="14" s="1"/>
  <c r="CD401" i="14" s="1"/>
  <c r="P357" i="1"/>
  <c r="L401" i="14" s="1"/>
  <c r="CE401" i="14" s="1"/>
  <c r="Q357" i="1"/>
  <c r="M401" i="14" s="1"/>
  <c r="CF401" i="14" s="1"/>
  <c r="R357" i="1"/>
  <c r="N401" i="14" s="1"/>
  <c r="CG401" i="14" s="1"/>
  <c r="S357" i="1"/>
  <c r="O401" i="14" s="1"/>
  <c r="CH401" i="14" s="1"/>
  <c r="T357" i="1"/>
  <c r="P401" i="14" s="1"/>
  <c r="CI401" i="14" s="1"/>
  <c r="V357" i="1"/>
  <c r="AB357" i="1"/>
  <c r="AC357" i="1"/>
  <c r="AE357" i="1"/>
  <c r="AK357" i="1"/>
  <c r="AL357" i="1"/>
  <c r="B358" i="1"/>
  <c r="C358" i="1"/>
  <c r="A402" i="14" s="1"/>
  <c r="D358" i="1"/>
  <c r="D402" i="14" s="1"/>
  <c r="T402" i="14" s="1"/>
  <c r="F358" i="1"/>
  <c r="G358" i="1"/>
  <c r="C402" i="14" s="1"/>
  <c r="I358" i="1"/>
  <c r="E402" i="14" s="1"/>
  <c r="BX402" i="14" s="1"/>
  <c r="J358" i="1"/>
  <c r="F402" i="14" s="1"/>
  <c r="BY402" i="14" s="1"/>
  <c r="K358" i="1"/>
  <c r="G402" i="14" s="1"/>
  <c r="BZ402" i="14" s="1"/>
  <c r="L358" i="1"/>
  <c r="H402" i="14" s="1"/>
  <c r="CA402" i="14" s="1"/>
  <c r="M358" i="1"/>
  <c r="I402" i="14" s="1"/>
  <c r="CB402" i="14" s="1"/>
  <c r="N358" i="1"/>
  <c r="J402" i="14" s="1"/>
  <c r="CC402" i="14" s="1"/>
  <c r="O358" i="1"/>
  <c r="K402" i="14" s="1"/>
  <c r="CD402" i="14" s="1"/>
  <c r="P358" i="1"/>
  <c r="L402" i="14" s="1"/>
  <c r="CE402" i="14" s="1"/>
  <c r="Q358" i="1"/>
  <c r="M402" i="14" s="1"/>
  <c r="CF402" i="14" s="1"/>
  <c r="R358" i="1"/>
  <c r="N402" i="14" s="1"/>
  <c r="CG402" i="14" s="1"/>
  <c r="S358" i="1"/>
  <c r="O402" i="14" s="1"/>
  <c r="CH402" i="14" s="1"/>
  <c r="T358" i="1"/>
  <c r="P402" i="14" s="1"/>
  <c r="CI402" i="14" s="1"/>
  <c r="V358" i="1"/>
  <c r="AB358" i="1"/>
  <c r="AC358" i="1"/>
  <c r="AE358" i="1"/>
  <c r="AK358" i="1"/>
  <c r="AL358" i="1"/>
  <c r="B359" i="1"/>
  <c r="C359" i="1"/>
  <c r="A403" i="14" s="1"/>
  <c r="D359" i="1"/>
  <c r="D403" i="14" s="1"/>
  <c r="T403" i="14" s="1"/>
  <c r="F359" i="1"/>
  <c r="G359" i="1"/>
  <c r="C403" i="14" s="1"/>
  <c r="I359" i="1"/>
  <c r="E403" i="14" s="1"/>
  <c r="BX403" i="14" s="1"/>
  <c r="J359" i="1"/>
  <c r="F403" i="14" s="1"/>
  <c r="BY403" i="14" s="1"/>
  <c r="K359" i="1"/>
  <c r="G403" i="14" s="1"/>
  <c r="BZ403" i="14" s="1"/>
  <c r="L359" i="1"/>
  <c r="H403" i="14" s="1"/>
  <c r="CA403" i="14" s="1"/>
  <c r="M359" i="1"/>
  <c r="I403" i="14" s="1"/>
  <c r="CB403" i="14" s="1"/>
  <c r="N359" i="1"/>
  <c r="J403" i="14" s="1"/>
  <c r="CC403" i="14" s="1"/>
  <c r="O359" i="1"/>
  <c r="K403" i="14" s="1"/>
  <c r="CD403" i="14" s="1"/>
  <c r="P359" i="1"/>
  <c r="L403" i="14" s="1"/>
  <c r="CE403" i="14" s="1"/>
  <c r="Q359" i="1"/>
  <c r="M403" i="14" s="1"/>
  <c r="CF403" i="14" s="1"/>
  <c r="R359" i="1"/>
  <c r="N403" i="14" s="1"/>
  <c r="CG403" i="14" s="1"/>
  <c r="S359" i="1"/>
  <c r="O403" i="14" s="1"/>
  <c r="CH403" i="14" s="1"/>
  <c r="T359" i="1"/>
  <c r="P403" i="14" s="1"/>
  <c r="CI403" i="14" s="1"/>
  <c r="V359" i="1"/>
  <c r="AB359" i="1"/>
  <c r="AC359" i="1"/>
  <c r="AE359" i="1"/>
  <c r="AK359" i="1"/>
  <c r="AL359" i="1"/>
  <c r="B360" i="1"/>
  <c r="C360" i="1"/>
  <c r="A404" i="14" s="1"/>
  <c r="D360" i="1"/>
  <c r="D404" i="14" s="1"/>
  <c r="T404" i="14" s="1"/>
  <c r="F360" i="1"/>
  <c r="G360" i="1"/>
  <c r="I360" i="1"/>
  <c r="E404" i="14" s="1"/>
  <c r="BX404" i="14" s="1"/>
  <c r="J360" i="1"/>
  <c r="F404" i="14" s="1"/>
  <c r="BY404" i="14" s="1"/>
  <c r="K360" i="1"/>
  <c r="G404" i="14" s="1"/>
  <c r="BZ404" i="14" s="1"/>
  <c r="L360" i="1"/>
  <c r="H404" i="14" s="1"/>
  <c r="CA404" i="14" s="1"/>
  <c r="M360" i="1"/>
  <c r="I404" i="14" s="1"/>
  <c r="CB404" i="14" s="1"/>
  <c r="N360" i="1"/>
  <c r="J404" i="14" s="1"/>
  <c r="CC404" i="14" s="1"/>
  <c r="O360" i="1"/>
  <c r="K404" i="14" s="1"/>
  <c r="CD404" i="14" s="1"/>
  <c r="P360" i="1"/>
  <c r="L404" i="14" s="1"/>
  <c r="CE404" i="14" s="1"/>
  <c r="Q360" i="1"/>
  <c r="M404" i="14" s="1"/>
  <c r="CF404" i="14" s="1"/>
  <c r="R360" i="1"/>
  <c r="N404" i="14" s="1"/>
  <c r="CG404" i="14" s="1"/>
  <c r="S360" i="1"/>
  <c r="O404" i="14" s="1"/>
  <c r="CH404" i="14" s="1"/>
  <c r="T360" i="1"/>
  <c r="P404" i="14" s="1"/>
  <c r="CI404" i="14" s="1"/>
  <c r="V360" i="1"/>
  <c r="AB360" i="1"/>
  <c r="AC360" i="1"/>
  <c r="AE360" i="1"/>
  <c r="AK360" i="1"/>
  <c r="AL360" i="1"/>
  <c r="B361" i="1"/>
  <c r="C361" i="1"/>
  <c r="A405" i="14" s="1"/>
  <c r="D361" i="1"/>
  <c r="D405" i="14" s="1"/>
  <c r="T405" i="14" s="1"/>
  <c r="F361" i="1"/>
  <c r="G361" i="1"/>
  <c r="C405" i="14" s="1"/>
  <c r="I361" i="1"/>
  <c r="E405" i="14" s="1"/>
  <c r="BX405" i="14" s="1"/>
  <c r="J361" i="1"/>
  <c r="F405" i="14" s="1"/>
  <c r="BY405" i="14" s="1"/>
  <c r="K361" i="1"/>
  <c r="G405" i="14" s="1"/>
  <c r="BZ405" i="14" s="1"/>
  <c r="L361" i="1"/>
  <c r="H405" i="14" s="1"/>
  <c r="CA405" i="14" s="1"/>
  <c r="M361" i="1"/>
  <c r="I405" i="14" s="1"/>
  <c r="CB405" i="14" s="1"/>
  <c r="N361" i="1"/>
  <c r="J405" i="14" s="1"/>
  <c r="CC405" i="14" s="1"/>
  <c r="O361" i="1"/>
  <c r="K405" i="14" s="1"/>
  <c r="CD405" i="14" s="1"/>
  <c r="P361" i="1"/>
  <c r="L405" i="14" s="1"/>
  <c r="CE405" i="14" s="1"/>
  <c r="Q361" i="1"/>
  <c r="M405" i="14" s="1"/>
  <c r="CF405" i="14" s="1"/>
  <c r="R361" i="1"/>
  <c r="N405" i="14" s="1"/>
  <c r="CG405" i="14" s="1"/>
  <c r="S361" i="1"/>
  <c r="O405" i="14" s="1"/>
  <c r="CH405" i="14" s="1"/>
  <c r="T361" i="1"/>
  <c r="P405" i="14" s="1"/>
  <c r="CI405" i="14" s="1"/>
  <c r="V361" i="1"/>
  <c r="AB361" i="1"/>
  <c r="AC361" i="1"/>
  <c r="AE361" i="1"/>
  <c r="AK361" i="1"/>
  <c r="AL361" i="1"/>
  <c r="B362" i="1"/>
  <c r="C362" i="1"/>
  <c r="A406" i="14" s="1"/>
  <c r="D362" i="1"/>
  <c r="D406" i="14" s="1"/>
  <c r="T406" i="14" s="1"/>
  <c r="F362" i="1"/>
  <c r="G362" i="1"/>
  <c r="I362" i="1"/>
  <c r="E406" i="14" s="1"/>
  <c r="BX406" i="14" s="1"/>
  <c r="J362" i="1"/>
  <c r="F406" i="14" s="1"/>
  <c r="BY406" i="14" s="1"/>
  <c r="K362" i="1"/>
  <c r="G406" i="14" s="1"/>
  <c r="BZ406" i="14" s="1"/>
  <c r="L362" i="1"/>
  <c r="H406" i="14" s="1"/>
  <c r="CA406" i="14" s="1"/>
  <c r="M362" i="1"/>
  <c r="I406" i="14" s="1"/>
  <c r="CB406" i="14" s="1"/>
  <c r="N362" i="1"/>
  <c r="J406" i="14" s="1"/>
  <c r="CC406" i="14" s="1"/>
  <c r="O362" i="1"/>
  <c r="K406" i="14" s="1"/>
  <c r="CD406" i="14" s="1"/>
  <c r="P362" i="1"/>
  <c r="L406" i="14" s="1"/>
  <c r="CE406" i="14" s="1"/>
  <c r="Q362" i="1"/>
  <c r="M406" i="14" s="1"/>
  <c r="CF406" i="14" s="1"/>
  <c r="R362" i="1"/>
  <c r="N406" i="14" s="1"/>
  <c r="CG406" i="14" s="1"/>
  <c r="S362" i="1"/>
  <c r="O406" i="14" s="1"/>
  <c r="CH406" i="14" s="1"/>
  <c r="T362" i="1"/>
  <c r="P406" i="14" s="1"/>
  <c r="CI406" i="14" s="1"/>
  <c r="V362" i="1"/>
  <c r="AB362" i="1"/>
  <c r="AC362" i="1"/>
  <c r="AE362" i="1"/>
  <c r="AK362" i="1"/>
  <c r="AL362" i="1"/>
  <c r="B363" i="1"/>
  <c r="C363" i="1"/>
  <c r="A407" i="14" s="1"/>
  <c r="D363" i="1"/>
  <c r="D407" i="14" s="1"/>
  <c r="T407" i="14" s="1"/>
  <c r="F363" i="1"/>
  <c r="G363" i="1"/>
  <c r="C407" i="14" s="1"/>
  <c r="I363" i="1"/>
  <c r="E407" i="14" s="1"/>
  <c r="BX407" i="14" s="1"/>
  <c r="J363" i="1"/>
  <c r="F407" i="14" s="1"/>
  <c r="BY407" i="14" s="1"/>
  <c r="K363" i="1"/>
  <c r="G407" i="14" s="1"/>
  <c r="BZ407" i="14" s="1"/>
  <c r="L363" i="1"/>
  <c r="H407" i="14" s="1"/>
  <c r="CA407" i="14" s="1"/>
  <c r="M363" i="1"/>
  <c r="I407" i="14" s="1"/>
  <c r="CB407" i="14" s="1"/>
  <c r="N363" i="1"/>
  <c r="J407" i="14" s="1"/>
  <c r="CC407" i="14" s="1"/>
  <c r="O363" i="1"/>
  <c r="K407" i="14" s="1"/>
  <c r="CD407" i="14" s="1"/>
  <c r="P363" i="1"/>
  <c r="L407" i="14" s="1"/>
  <c r="CE407" i="14" s="1"/>
  <c r="Q363" i="1"/>
  <c r="M407" i="14" s="1"/>
  <c r="CF407" i="14" s="1"/>
  <c r="R363" i="1"/>
  <c r="N407" i="14" s="1"/>
  <c r="CG407" i="14" s="1"/>
  <c r="S363" i="1"/>
  <c r="O407" i="14" s="1"/>
  <c r="CH407" i="14" s="1"/>
  <c r="T363" i="1"/>
  <c r="P407" i="14" s="1"/>
  <c r="CI407" i="14" s="1"/>
  <c r="V363" i="1"/>
  <c r="AB363" i="1"/>
  <c r="AC363" i="1"/>
  <c r="AE363" i="1"/>
  <c r="AK363" i="1"/>
  <c r="AL363" i="1"/>
  <c r="B364" i="1"/>
  <c r="C364" i="1"/>
  <c r="A408" i="14" s="1"/>
  <c r="D364" i="1"/>
  <c r="D408" i="14" s="1"/>
  <c r="T408" i="14" s="1"/>
  <c r="F364" i="1"/>
  <c r="G364" i="1"/>
  <c r="C408" i="14" s="1"/>
  <c r="I364" i="1"/>
  <c r="E408" i="14" s="1"/>
  <c r="BX408" i="14" s="1"/>
  <c r="J364" i="1"/>
  <c r="F408" i="14" s="1"/>
  <c r="BY408" i="14" s="1"/>
  <c r="K364" i="1"/>
  <c r="G408" i="14" s="1"/>
  <c r="BZ408" i="14" s="1"/>
  <c r="L364" i="1"/>
  <c r="H408" i="14" s="1"/>
  <c r="CA408" i="14" s="1"/>
  <c r="M364" i="1"/>
  <c r="I408" i="14" s="1"/>
  <c r="CB408" i="14" s="1"/>
  <c r="N364" i="1"/>
  <c r="J408" i="14" s="1"/>
  <c r="CC408" i="14" s="1"/>
  <c r="O364" i="1"/>
  <c r="K408" i="14" s="1"/>
  <c r="CD408" i="14" s="1"/>
  <c r="P364" i="1"/>
  <c r="L408" i="14" s="1"/>
  <c r="CE408" i="14" s="1"/>
  <c r="Q364" i="1"/>
  <c r="M408" i="14" s="1"/>
  <c r="CF408" i="14" s="1"/>
  <c r="R364" i="1"/>
  <c r="N408" i="14" s="1"/>
  <c r="CG408" i="14" s="1"/>
  <c r="S364" i="1"/>
  <c r="O408" i="14" s="1"/>
  <c r="CH408" i="14" s="1"/>
  <c r="T364" i="1"/>
  <c r="P408" i="14" s="1"/>
  <c r="CI408" i="14" s="1"/>
  <c r="V364" i="1"/>
  <c r="AB364" i="1"/>
  <c r="AC364" i="1"/>
  <c r="AE364" i="1"/>
  <c r="AK364" i="1"/>
  <c r="AL364" i="1"/>
  <c r="B365" i="1"/>
  <c r="C365" i="1"/>
  <c r="A409" i="14" s="1"/>
  <c r="D365" i="1"/>
  <c r="D409" i="14" s="1"/>
  <c r="T409" i="14" s="1"/>
  <c r="F365" i="1"/>
  <c r="G365" i="1"/>
  <c r="C409" i="14" s="1"/>
  <c r="I365" i="1"/>
  <c r="E409" i="14" s="1"/>
  <c r="BX409" i="14" s="1"/>
  <c r="J365" i="1"/>
  <c r="F409" i="14" s="1"/>
  <c r="BY409" i="14" s="1"/>
  <c r="K365" i="1"/>
  <c r="G409" i="14" s="1"/>
  <c r="BZ409" i="14" s="1"/>
  <c r="L365" i="1"/>
  <c r="H409" i="14" s="1"/>
  <c r="CA409" i="14" s="1"/>
  <c r="M365" i="1"/>
  <c r="I409" i="14" s="1"/>
  <c r="CB409" i="14" s="1"/>
  <c r="N365" i="1"/>
  <c r="J409" i="14" s="1"/>
  <c r="CC409" i="14" s="1"/>
  <c r="O365" i="1"/>
  <c r="K409" i="14" s="1"/>
  <c r="CD409" i="14" s="1"/>
  <c r="P365" i="1"/>
  <c r="L409" i="14" s="1"/>
  <c r="CE409" i="14" s="1"/>
  <c r="Q365" i="1"/>
  <c r="M409" i="14" s="1"/>
  <c r="CF409" i="14" s="1"/>
  <c r="R365" i="1"/>
  <c r="N409" i="14" s="1"/>
  <c r="CG409" i="14" s="1"/>
  <c r="S365" i="1"/>
  <c r="O409" i="14" s="1"/>
  <c r="CH409" i="14" s="1"/>
  <c r="T365" i="1"/>
  <c r="P409" i="14" s="1"/>
  <c r="CI409" i="14" s="1"/>
  <c r="V365" i="1"/>
  <c r="AB365" i="1"/>
  <c r="AC365" i="1"/>
  <c r="AE365" i="1"/>
  <c r="AK365" i="1"/>
  <c r="AL365" i="1"/>
  <c r="B366" i="1"/>
  <c r="C366" i="1"/>
  <c r="A410" i="14" s="1"/>
  <c r="D366" i="1"/>
  <c r="D410" i="14" s="1"/>
  <c r="T410" i="14" s="1"/>
  <c r="F366" i="1"/>
  <c r="G366" i="1"/>
  <c r="I366" i="1"/>
  <c r="E410" i="14" s="1"/>
  <c r="BX410" i="14" s="1"/>
  <c r="J366" i="1"/>
  <c r="F410" i="14" s="1"/>
  <c r="BY410" i="14" s="1"/>
  <c r="K366" i="1"/>
  <c r="G410" i="14" s="1"/>
  <c r="BZ410" i="14" s="1"/>
  <c r="L366" i="1"/>
  <c r="H410" i="14" s="1"/>
  <c r="CA410" i="14" s="1"/>
  <c r="M366" i="1"/>
  <c r="I410" i="14" s="1"/>
  <c r="CB410" i="14" s="1"/>
  <c r="N366" i="1"/>
  <c r="J410" i="14" s="1"/>
  <c r="CC410" i="14" s="1"/>
  <c r="O366" i="1"/>
  <c r="K410" i="14" s="1"/>
  <c r="CD410" i="14" s="1"/>
  <c r="P366" i="1"/>
  <c r="L410" i="14" s="1"/>
  <c r="CE410" i="14" s="1"/>
  <c r="Q366" i="1"/>
  <c r="M410" i="14" s="1"/>
  <c r="CF410" i="14" s="1"/>
  <c r="R366" i="1"/>
  <c r="N410" i="14" s="1"/>
  <c r="CG410" i="14" s="1"/>
  <c r="S366" i="1"/>
  <c r="O410" i="14" s="1"/>
  <c r="CH410" i="14" s="1"/>
  <c r="T366" i="1"/>
  <c r="P410" i="14" s="1"/>
  <c r="CI410" i="14" s="1"/>
  <c r="V366" i="1"/>
  <c r="AB366" i="1"/>
  <c r="AC366" i="1"/>
  <c r="AE366" i="1"/>
  <c r="AK366" i="1"/>
  <c r="AL366" i="1"/>
  <c r="B367" i="1"/>
  <c r="C367" i="1"/>
  <c r="A411" i="14" s="1"/>
  <c r="D367" i="1"/>
  <c r="D411" i="14" s="1"/>
  <c r="T411" i="14" s="1"/>
  <c r="F367" i="1"/>
  <c r="G367" i="1"/>
  <c r="C411" i="14" s="1"/>
  <c r="I367" i="1"/>
  <c r="E411" i="14" s="1"/>
  <c r="BX411" i="14" s="1"/>
  <c r="J367" i="1"/>
  <c r="F411" i="14" s="1"/>
  <c r="BY411" i="14" s="1"/>
  <c r="K367" i="1"/>
  <c r="G411" i="14" s="1"/>
  <c r="BZ411" i="14" s="1"/>
  <c r="L367" i="1"/>
  <c r="H411" i="14" s="1"/>
  <c r="CA411" i="14" s="1"/>
  <c r="M367" i="1"/>
  <c r="I411" i="14" s="1"/>
  <c r="CB411" i="14" s="1"/>
  <c r="N367" i="1"/>
  <c r="J411" i="14" s="1"/>
  <c r="CC411" i="14" s="1"/>
  <c r="O367" i="1"/>
  <c r="K411" i="14" s="1"/>
  <c r="CD411" i="14" s="1"/>
  <c r="P367" i="1"/>
  <c r="L411" i="14" s="1"/>
  <c r="CE411" i="14" s="1"/>
  <c r="Q367" i="1"/>
  <c r="M411" i="14" s="1"/>
  <c r="CF411" i="14" s="1"/>
  <c r="R367" i="1"/>
  <c r="N411" i="14" s="1"/>
  <c r="CG411" i="14" s="1"/>
  <c r="S367" i="1"/>
  <c r="O411" i="14" s="1"/>
  <c r="CH411" i="14" s="1"/>
  <c r="T367" i="1"/>
  <c r="P411" i="14" s="1"/>
  <c r="CI411" i="14" s="1"/>
  <c r="V367" i="1"/>
  <c r="AB367" i="1"/>
  <c r="AC367" i="1"/>
  <c r="AE367" i="1"/>
  <c r="AK367" i="1"/>
  <c r="AL367" i="1"/>
  <c r="B368" i="1"/>
  <c r="C368" i="1"/>
  <c r="A412" i="14" s="1"/>
  <c r="D368" i="1"/>
  <c r="D412" i="14" s="1"/>
  <c r="T412" i="14" s="1"/>
  <c r="F368" i="1"/>
  <c r="G368" i="1"/>
  <c r="I368" i="1"/>
  <c r="E412" i="14" s="1"/>
  <c r="BX412" i="14" s="1"/>
  <c r="J368" i="1"/>
  <c r="F412" i="14" s="1"/>
  <c r="BY412" i="14" s="1"/>
  <c r="K368" i="1"/>
  <c r="G412" i="14" s="1"/>
  <c r="BZ412" i="14" s="1"/>
  <c r="L368" i="1"/>
  <c r="H412" i="14" s="1"/>
  <c r="CA412" i="14" s="1"/>
  <c r="M368" i="1"/>
  <c r="I412" i="14" s="1"/>
  <c r="CB412" i="14" s="1"/>
  <c r="N368" i="1"/>
  <c r="J412" i="14" s="1"/>
  <c r="CC412" i="14" s="1"/>
  <c r="O368" i="1"/>
  <c r="K412" i="14" s="1"/>
  <c r="CD412" i="14" s="1"/>
  <c r="P368" i="1"/>
  <c r="L412" i="14" s="1"/>
  <c r="CE412" i="14" s="1"/>
  <c r="Q368" i="1"/>
  <c r="M412" i="14" s="1"/>
  <c r="CF412" i="14" s="1"/>
  <c r="R368" i="1"/>
  <c r="N412" i="14" s="1"/>
  <c r="CG412" i="14" s="1"/>
  <c r="S368" i="1"/>
  <c r="O412" i="14" s="1"/>
  <c r="CH412" i="14" s="1"/>
  <c r="T368" i="1"/>
  <c r="P412" i="14" s="1"/>
  <c r="CI412" i="14" s="1"/>
  <c r="V368" i="1"/>
  <c r="AB368" i="1"/>
  <c r="AC368" i="1"/>
  <c r="AE368" i="1"/>
  <c r="AK368" i="1"/>
  <c r="AL368" i="1"/>
  <c r="B369" i="1"/>
  <c r="C369" i="1"/>
  <c r="A413" i="14" s="1"/>
  <c r="D369" i="1"/>
  <c r="D413" i="14" s="1"/>
  <c r="T413" i="14" s="1"/>
  <c r="F369" i="1"/>
  <c r="G369" i="1"/>
  <c r="C413" i="14" s="1"/>
  <c r="I369" i="1"/>
  <c r="E413" i="14" s="1"/>
  <c r="BX413" i="14" s="1"/>
  <c r="J369" i="1"/>
  <c r="F413" i="14" s="1"/>
  <c r="BY413" i="14" s="1"/>
  <c r="K369" i="1"/>
  <c r="G413" i="14" s="1"/>
  <c r="BZ413" i="14" s="1"/>
  <c r="L369" i="1"/>
  <c r="H413" i="14" s="1"/>
  <c r="CA413" i="14" s="1"/>
  <c r="M369" i="1"/>
  <c r="I413" i="14" s="1"/>
  <c r="CB413" i="14" s="1"/>
  <c r="N369" i="1"/>
  <c r="J413" i="14" s="1"/>
  <c r="CC413" i="14" s="1"/>
  <c r="O369" i="1"/>
  <c r="K413" i="14" s="1"/>
  <c r="CD413" i="14" s="1"/>
  <c r="P369" i="1"/>
  <c r="L413" i="14" s="1"/>
  <c r="CE413" i="14" s="1"/>
  <c r="Q369" i="1"/>
  <c r="M413" i="14" s="1"/>
  <c r="CF413" i="14" s="1"/>
  <c r="R369" i="1"/>
  <c r="N413" i="14" s="1"/>
  <c r="CG413" i="14" s="1"/>
  <c r="S369" i="1"/>
  <c r="O413" i="14" s="1"/>
  <c r="CH413" i="14" s="1"/>
  <c r="T369" i="1"/>
  <c r="P413" i="14" s="1"/>
  <c r="CI413" i="14" s="1"/>
  <c r="V369" i="1"/>
  <c r="AB369" i="1"/>
  <c r="AC369" i="1"/>
  <c r="AE369" i="1"/>
  <c r="AK369" i="1"/>
  <c r="AL369" i="1"/>
  <c r="B370" i="1"/>
  <c r="C370" i="1"/>
  <c r="A414" i="14" s="1"/>
  <c r="D370" i="1"/>
  <c r="D414" i="14" s="1"/>
  <c r="T414" i="14" s="1"/>
  <c r="F370" i="1"/>
  <c r="G370" i="1"/>
  <c r="I370" i="1"/>
  <c r="E414" i="14" s="1"/>
  <c r="BX414" i="14" s="1"/>
  <c r="J370" i="1"/>
  <c r="F414" i="14" s="1"/>
  <c r="BY414" i="14" s="1"/>
  <c r="K370" i="1"/>
  <c r="G414" i="14" s="1"/>
  <c r="BZ414" i="14" s="1"/>
  <c r="L370" i="1"/>
  <c r="H414" i="14" s="1"/>
  <c r="CA414" i="14" s="1"/>
  <c r="M370" i="1"/>
  <c r="I414" i="14" s="1"/>
  <c r="CB414" i="14" s="1"/>
  <c r="N370" i="1"/>
  <c r="J414" i="14" s="1"/>
  <c r="CC414" i="14" s="1"/>
  <c r="O370" i="1"/>
  <c r="K414" i="14" s="1"/>
  <c r="CD414" i="14" s="1"/>
  <c r="P370" i="1"/>
  <c r="L414" i="14" s="1"/>
  <c r="CE414" i="14" s="1"/>
  <c r="Q370" i="1"/>
  <c r="M414" i="14" s="1"/>
  <c r="CF414" i="14" s="1"/>
  <c r="R370" i="1"/>
  <c r="N414" i="14" s="1"/>
  <c r="CG414" i="14" s="1"/>
  <c r="S370" i="1"/>
  <c r="O414" i="14" s="1"/>
  <c r="CH414" i="14" s="1"/>
  <c r="T370" i="1"/>
  <c r="P414" i="14" s="1"/>
  <c r="CI414" i="14" s="1"/>
  <c r="V370" i="1"/>
  <c r="AB370" i="1"/>
  <c r="AC370" i="1"/>
  <c r="AE370" i="1"/>
  <c r="AK370" i="1"/>
  <c r="AL370" i="1"/>
  <c r="B371" i="1"/>
  <c r="C371" i="1"/>
  <c r="A415" i="14" s="1"/>
  <c r="D371" i="1"/>
  <c r="D415" i="14" s="1"/>
  <c r="T415" i="14" s="1"/>
  <c r="F371" i="1"/>
  <c r="G371" i="1"/>
  <c r="C415" i="14" s="1"/>
  <c r="I371" i="1"/>
  <c r="E415" i="14" s="1"/>
  <c r="BX415" i="14" s="1"/>
  <c r="J371" i="1"/>
  <c r="F415" i="14" s="1"/>
  <c r="BY415" i="14" s="1"/>
  <c r="K371" i="1"/>
  <c r="G415" i="14" s="1"/>
  <c r="BZ415" i="14" s="1"/>
  <c r="L371" i="1"/>
  <c r="H415" i="14" s="1"/>
  <c r="CA415" i="14" s="1"/>
  <c r="M371" i="1"/>
  <c r="I415" i="14" s="1"/>
  <c r="CB415" i="14" s="1"/>
  <c r="N371" i="1"/>
  <c r="J415" i="14" s="1"/>
  <c r="CC415" i="14" s="1"/>
  <c r="O371" i="1"/>
  <c r="K415" i="14" s="1"/>
  <c r="CD415" i="14" s="1"/>
  <c r="P371" i="1"/>
  <c r="L415" i="14" s="1"/>
  <c r="CE415" i="14" s="1"/>
  <c r="Q371" i="1"/>
  <c r="M415" i="14" s="1"/>
  <c r="CF415" i="14" s="1"/>
  <c r="R371" i="1"/>
  <c r="N415" i="14" s="1"/>
  <c r="CG415" i="14" s="1"/>
  <c r="S371" i="1"/>
  <c r="O415" i="14" s="1"/>
  <c r="CH415" i="14" s="1"/>
  <c r="T371" i="1"/>
  <c r="P415" i="14" s="1"/>
  <c r="CI415" i="14" s="1"/>
  <c r="V371" i="1"/>
  <c r="AB371" i="1"/>
  <c r="AC371" i="1"/>
  <c r="AE371" i="1"/>
  <c r="AK371" i="1"/>
  <c r="AL371" i="1"/>
  <c r="B372" i="1"/>
  <c r="C372" i="1"/>
  <c r="A416" i="14" s="1"/>
  <c r="D372" i="1"/>
  <c r="D416" i="14" s="1"/>
  <c r="T416" i="14" s="1"/>
  <c r="F372" i="1"/>
  <c r="G372" i="1"/>
  <c r="C416" i="14" s="1"/>
  <c r="I372" i="1"/>
  <c r="E416" i="14" s="1"/>
  <c r="BX416" i="14" s="1"/>
  <c r="J372" i="1"/>
  <c r="F416" i="14" s="1"/>
  <c r="BY416" i="14" s="1"/>
  <c r="K372" i="1"/>
  <c r="G416" i="14" s="1"/>
  <c r="BZ416" i="14" s="1"/>
  <c r="L372" i="1"/>
  <c r="H416" i="14" s="1"/>
  <c r="CA416" i="14" s="1"/>
  <c r="M372" i="1"/>
  <c r="I416" i="14" s="1"/>
  <c r="CB416" i="14" s="1"/>
  <c r="N372" i="1"/>
  <c r="J416" i="14" s="1"/>
  <c r="CC416" i="14" s="1"/>
  <c r="O372" i="1"/>
  <c r="K416" i="14" s="1"/>
  <c r="CD416" i="14" s="1"/>
  <c r="P372" i="1"/>
  <c r="L416" i="14" s="1"/>
  <c r="CE416" i="14" s="1"/>
  <c r="Q372" i="1"/>
  <c r="M416" i="14" s="1"/>
  <c r="CF416" i="14" s="1"/>
  <c r="R372" i="1"/>
  <c r="N416" i="14" s="1"/>
  <c r="CG416" i="14" s="1"/>
  <c r="S372" i="1"/>
  <c r="O416" i="14" s="1"/>
  <c r="CH416" i="14" s="1"/>
  <c r="T372" i="1"/>
  <c r="P416" i="14" s="1"/>
  <c r="CI416" i="14" s="1"/>
  <c r="V372" i="1"/>
  <c r="AB372" i="1"/>
  <c r="AC372" i="1"/>
  <c r="AE372" i="1"/>
  <c r="AK372" i="1"/>
  <c r="AL372" i="1"/>
  <c r="B373" i="1"/>
  <c r="C373" i="1"/>
  <c r="A417" i="14" s="1"/>
  <c r="D373" i="1"/>
  <c r="D417" i="14" s="1"/>
  <c r="T417" i="14" s="1"/>
  <c r="F373" i="1"/>
  <c r="G373" i="1"/>
  <c r="C417" i="14" s="1"/>
  <c r="I373" i="1"/>
  <c r="E417" i="14" s="1"/>
  <c r="BX417" i="14" s="1"/>
  <c r="J373" i="1"/>
  <c r="F417" i="14" s="1"/>
  <c r="BY417" i="14" s="1"/>
  <c r="K373" i="1"/>
  <c r="G417" i="14" s="1"/>
  <c r="BZ417" i="14" s="1"/>
  <c r="L373" i="1"/>
  <c r="H417" i="14" s="1"/>
  <c r="CA417" i="14" s="1"/>
  <c r="M373" i="1"/>
  <c r="I417" i="14" s="1"/>
  <c r="CB417" i="14" s="1"/>
  <c r="N373" i="1"/>
  <c r="J417" i="14" s="1"/>
  <c r="CC417" i="14" s="1"/>
  <c r="O373" i="1"/>
  <c r="K417" i="14" s="1"/>
  <c r="CD417" i="14" s="1"/>
  <c r="P373" i="1"/>
  <c r="L417" i="14" s="1"/>
  <c r="CE417" i="14" s="1"/>
  <c r="Q373" i="1"/>
  <c r="M417" i="14" s="1"/>
  <c r="CF417" i="14" s="1"/>
  <c r="R373" i="1"/>
  <c r="N417" i="14" s="1"/>
  <c r="CG417" i="14" s="1"/>
  <c r="S373" i="1"/>
  <c r="O417" i="14" s="1"/>
  <c r="CH417" i="14" s="1"/>
  <c r="T373" i="1"/>
  <c r="P417" i="14" s="1"/>
  <c r="CI417" i="14" s="1"/>
  <c r="V373" i="1"/>
  <c r="AB373" i="1"/>
  <c r="AC373" i="1"/>
  <c r="AE373" i="1"/>
  <c r="AK373" i="1"/>
  <c r="AL373" i="1"/>
  <c r="B374" i="1"/>
  <c r="C374" i="1"/>
  <c r="A418" i="14" s="1"/>
  <c r="D374" i="1"/>
  <c r="D418" i="14" s="1"/>
  <c r="T418" i="14" s="1"/>
  <c r="F374" i="1"/>
  <c r="G374" i="1"/>
  <c r="C418" i="14" s="1"/>
  <c r="I374" i="1"/>
  <c r="E418" i="14" s="1"/>
  <c r="BX418" i="14" s="1"/>
  <c r="J374" i="1"/>
  <c r="F418" i="14" s="1"/>
  <c r="BY418" i="14" s="1"/>
  <c r="K374" i="1"/>
  <c r="G418" i="14" s="1"/>
  <c r="BZ418" i="14" s="1"/>
  <c r="L374" i="1"/>
  <c r="H418" i="14" s="1"/>
  <c r="CA418" i="14" s="1"/>
  <c r="M374" i="1"/>
  <c r="I418" i="14" s="1"/>
  <c r="CB418" i="14" s="1"/>
  <c r="N374" i="1"/>
  <c r="J418" i="14" s="1"/>
  <c r="CC418" i="14" s="1"/>
  <c r="O374" i="1"/>
  <c r="K418" i="14" s="1"/>
  <c r="CD418" i="14" s="1"/>
  <c r="P374" i="1"/>
  <c r="L418" i="14" s="1"/>
  <c r="CE418" i="14" s="1"/>
  <c r="Q374" i="1"/>
  <c r="M418" i="14" s="1"/>
  <c r="CF418" i="14" s="1"/>
  <c r="R374" i="1"/>
  <c r="N418" i="14" s="1"/>
  <c r="CG418" i="14" s="1"/>
  <c r="S374" i="1"/>
  <c r="O418" i="14" s="1"/>
  <c r="CH418" i="14" s="1"/>
  <c r="T374" i="1"/>
  <c r="P418" i="14" s="1"/>
  <c r="CI418" i="14" s="1"/>
  <c r="V374" i="1"/>
  <c r="AB374" i="1"/>
  <c r="AC374" i="1"/>
  <c r="AE374" i="1"/>
  <c r="AK374" i="1"/>
  <c r="AL374" i="1"/>
  <c r="B375" i="1"/>
  <c r="C375" i="1"/>
  <c r="A419" i="14" s="1"/>
  <c r="D375" i="1"/>
  <c r="D419" i="14" s="1"/>
  <c r="T419" i="14" s="1"/>
  <c r="F375" i="1"/>
  <c r="G375" i="1"/>
  <c r="C419" i="14" s="1"/>
  <c r="I375" i="1"/>
  <c r="E419" i="14" s="1"/>
  <c r="BX419" i="14" s="1"/>
  <c r="J375" i="1"/>
  <c r="F419" i="14" s="1"/>
  <c r="BY419" i="14" s="1"/>
  <c r="K375" i="1"/>
  <c r="G419" i="14" s="1"/>
  <c r="BZ419" i="14" s="1"/>
  <c r="L375" i="1"/>
  <c r="H419" i="14" s="1"/>
  <c r="CA419" i="14" s="1"/>
  <c r="M375" i="1"/>
  <c r="I419" i="14" s="1"/>
  <c r="CB419" i="14" s="1"/>
  <c r="N375" i="1"/>
  <c r="J419" i="14" s="1"/>
  <c r="CC419" i="14" s="1"/>
  <c r="O375" i="1"/>
  <c r="K419" i="14" s="1"/>
  <c r="CD419" i="14" s="1"/>
  <c r="P375" i="1"/>
  <c r="L419" i="14" s="1"/>
  <c r="CE419" i="14" s="1"/>
  <c r="Q375" i="1"/>
  <c r="M419" i="14" s="1"/>
  <c r="CF419" i="14" s="1"/>
  <c r="R375" i="1"/>
  <c r="N419" i="14" s="1"/>
  <c r="CG419" i="14" s="1"/>
  <c r="S375" i="1"/>
  <c r="O419" i="14" s="1"/>
  <c r="CH419" i="14" s="1"/>
  <c r="T375" i="1"/>
  <c r="P419" i="14" s="1"/>
  <c r="CI419" i="14" s="1"/>
  <c r="V375" i="1"/>
  <c r="AB375" i="1"/>
  <c r="AC375" i="1"/>
  <c r="AE375" i="1"/>
  <c r="AK375" i="1"/>
  <c r="AL375" i="1"/>
  <c r="B376" i="1"/>
  <c r="C376" i="1"/>
  <c r="A420" i="14" s="1"/>
  <c r="D376" i="1"/>
  <c r="D420" i="14" s="1"/>
  <c r="T420" i="14" s="1"/>
  <c r="F376" i="1"/>
  <c r="G376" i="1"/>
  <c r="I376" i="1"/>
  <c r="E420" i="14" s="1"/>
  <c r="BX420" i="14" s="1"/>
  <c r="J376" i="1"/>
  <c r="F420" i="14" s="1"/>
  <c r="BY420" i="14" s="1"/>
  <c r="K376" i="1"/>
  <c r="G420" i="14" s="1"/>
  <c r="BZ420" i="14" s="1"/>
  <c r="L376" i="1"/>
  <c r="H420" i="14" s="1"/>
  <c r="CA420" i="14" s="1"/>
  <c r="M376" i="1"/>
  <c r="I420" i="14" s="1"/>
  <c r="CB420" i="14" s="1"/>
  <c r="N376" i="1"/>
  <c r="J420" i="14" s="1"/>
  <c r="CC420" i="14" s="1"/>
  <c r="O376" i="1"/>
  <c r="K420" i="14" s="1"/>
  <c r="CD420" i="14" s="1"/>
  <c r="P376" i="1"/>
  <c r="L420" i="14" s="1"/>
  <c r="CE420" i="14" s="1"/>
  <c r="Q376" i="1"/>
  <c r="M420" i="14" s="1"/>
  <c r="CF420" i="14" s="1"/>
  <c r="R376" i="1"/>
  <c r="N420" i="14" s="1"/>
  <c r="CG420" i="14" s="1"/>
  <c r="S376" i="1"/>
  <c r="O420" i="14" s="1"/>
  <c r="CH420" i="14" s="1"/>
  <c r="T376" i="1"/>
  <c r="P420" i="14" s="1"/>
  <c r="CI420" i="14" s="1"/>
  <c r="V376" i="1"/>
  <c r="AB376" i="1"/>
  <c r="AC376" i="1"/>
  <c r="AE376" i="1"/>
  <c r="AK376" i="1"/>
  <c r="AL376" i="1"/>
  <c r="B377" i="1"/>
  <c r="C377" i="1"/>
  <c r="A421" i="14" s="1"/>
  <c r="D377" i="1"/>
  <c r="D421" i="14" s="1"/>
  <c r="T421" i="14" s="1"/>
  <c r="F377" i="1"/>
  <c r="G377" i="1"/>
  <c r="C421" i="14" s="1"/>
  <c r="I377" i="1"/>
  <c r="E421" i="14" s="1"/>
  <c r="BX421" i="14" s="1"/>
  <c r="J377" i="1"/>
  <c r="F421" i="14" s="1"/>
  <c r="BY421" i="14" s="1"/>
  <c r="K377" i="1"/>
  <c r="G421" i="14" s="1"/>
  <c r="BZ421" i="14" s="1"/>
  <c r="L377" i="1"/>
  <c r="H421" i="14" s="1"/>
  <c r="CA421" i="14" s="1"/>
  <c r="M377" i="1"/>
  <c r="I421" i="14" s="1"/>
  <c r="CB421" i="14" s="1"/>
  <c r="N377" i="1"/>
  <c r="J421" i="14" s="1"/>
  <c r="CC421" i="14" s="1"/>
  <c r="O377" i="1"/>
  <c r="K421" i="14" s="1"/>
  <c r="CD421" i="14" s="1"/>
  <c r="P377" i="1"/>
  <c r="L421" i="14" s="1"/>
  <c r="CE421" i="14" s="1"/>
  <c r="Q377" i="1"/>
  <c r="M421" i="14" s="1"/>
  <c r="CF421" i="14" s="1"/>
  <c r="R377" i="1"/>
  <c r="N421" i="14" s="1"/>
  <c r="CG421" i="14" s="1"/>
  <c r="S377" i="1"/>
  <c r="O421" i="14" s="1"/>
  <c r="CH421" i="14" s="1"/>
  <c r="T377" i="1"/>
  <c r="P421" i="14" s="1"/>
  <c r="CI421" i="14" s="1"/>
  <c r="V377" i="1"/>
  <c r="AB377" i="1"/>
  <c r="AC377" i="1"/>
  <c r="AE377" i="1"/>
  <c r="AK377" i="1"/>
  <c r="AL377" i="1"/>
  <c r="B378" i="1"/>
  <c r="C378" i="1"/>
  <c r="A422" i="14" s="1"/>
  <c r="D378" i="1"/>
  <c r="D422" i="14" s="1"/>
  <c r="T422" i="14" s="1"/>
  <c r="F378" i="1"/>
  <c r="G378" i="1"/>
  <c r="I378" i="1"/>
  <c r="E422" i="14" s="1"/>
  <c r="BX422" i="14" s="1"/>
  <c r="J378" i="1"/>
  <c r="F422" i="14" s="1"/>
  <c r="BY422" i="14" s="1"/>
  <c r="K378" i="1"/>
  <c r="G422" i="14" s="1"/>
  <c r="BZ422" i="14" s="1"/>
  <c r="L378" i="1"/>
  <c r="H422" i="14" s="1"/>
  <c r="CA422" i="14" s="1"/>
  <c r="M378" i="1"/>
  <c r="I422" i="14" s="1"/>
  <c r="CB422" i="14" s="1"/>
  <c r="N378" i="1"/>
  <c r="J422" i="14" s="1"/>
  <c r="CC422" i="14" s="1"/>
  <c r="O378" i="1"/>
  <c r="K422" i="14" s="1"/>
  <c r="CD422" i="14" s="1"/>
  <c r="P378" i="1"/>
  <c r="L422" i="14" s="1"/>
  <c r="CE422" i="14" s="1"/>
  <c r="Q378" i="1"/>
  <c r="M422" i="14" s="1"/>
  <c r="CF422" i="14" s="1"/>
  <c r="R378" i="1"/>
  <c r="N422" i="14" s="1"/>
  <c r="CG422" i="14" s="1"/>
  <c r="S378" i="1"/>
  <c r="O422" i="14" s="1"/>
  <c r="CH422" i="14" s="1"/>
  <c r="T378" i="1"/>
  <c r="P422" i="14" s="1"/>
  <c r="CI422" i="14" s="1"/>
  <c r="V378" i="1"/>
  <c r="AB378" i="1"/>
  <c r="AC378" i="1"/>
  <c r="AE378" i="1"/>
  <c r="AK378" i="1"/>
  <c r="AL378" i="1"/>
  <c r="B379" i="1"/>
  <c r="C379" i="1"/>
  <c r="A423" i="14" s="1"/>
  <c r="D379" i="1"/>
  <c r="D423" i="14" s="1"/>
  <c r="T423" i="14" s="1"/>
  <c r="F379" i="1"/>
  <c r="G379" i="1"/>
  <c r="C423" i="14" s="1"/>
  <c r="I379" i="1"/>
  <c r="E423" i="14" s="1"/>
  <c r="BX423" i="14" s="1"/>
  <c r="J379" i="1"/>
  <c r="F423" i="14" s="1"/>
  <c r="BY423" i="14" s="1"/>
  <c r="K379" i="1"/>
  <c r="G423" i="14" s="1"/>
  <c r="BZ423" i="14" s="1"/>
  <c r="L379" i="1"/>
  <c r="H423" i="14" s="1"/>
  <c r="CA423" i="14" s="1"/>
  <c r="M379" i="1"/>
  <c r="I423" i="14" s="1"/>
  <c r="CB423" i="14" s="1"/>
  <c r="N379" i="1"/>
  <c r="J423" i="14" s="1"/>
  <c r="CC423" i="14" s="1"/>
  <c r="O379" i="1"/>
  <c r="K423" i="14" s="1"/>
  <c r="CD423" i="14" s="1"/>
  <c r="P379" i="1"/>
  <c r="L423" i="14" s="1"/>
  <c r="CE423" i="14" s="1"/>
  <c r="Q379" i="1"/>
  <c r="M423" i="14" s="1"/>
  <c r="CF423" i="14" s="1"/>
  <c r="R379" i="1"/>
  <c r="N423" i="14" s="1"/>
  <c r="CG423" i="14" s="1"/>
  <c r="S379" i="1"/>
  <c r="O423" i="14" s="1"/>
  <c r="CH423" i="14" s="1"/>
  <c r="T379" i="1"/>
  <c r="P423" i="14" s="1"/>
  <c r="CI423" i="14" s="1"/>
  <c r="V379" i="1"/>
  <c r="AB379" i="1"/>
  <c r="AC379" i="1"/>
  <c r="AE379" i="1"/>
  <c r="AK379" i="1"/>
  <c r="AL379" i="1"/>
  <c r="B380" i="1"/>
  <c r="C380" i="1"/>
  <c r="A424" i="14" s="1"/>
  <c r="D380" i="1"/>
  <c r="D424" i="14" s="1"/>
  <c r="T424" i="14" s="1"/>
  <c r="F380" i="1"/>
  <c r="G380" i="1"/>
  <c r="C424" i="14" s="1"/>
  <c r="I380" i="1"/>
  <c r="E424" i="14" s="1"/>
  <c r="BX424" i="14" s="1"/>
  <c r="J380" i="1"/>
  <c r="F424" i="14" s="1"/>
  <c r="BY424" i="14" s="1"/>
  <c r="K380" i="1"/>
  <c r="G424" i="14" s="1"/>
  <c r="BZ424" i="14" s="1"/>
  <c r="L380" i="1"/>
  <c r="H424" i="14" s="1"/>
  <c r="CA424" i="14" s="1"/>
  <c r="M380" i="1"/>
  <c r="I424" i="14" s="1"/>
  <c r="CB424" i="14" s="1"/>
  <c r="N380" i="1"/>
  <c r="J424" i="14" s="1"/>
  <c r="CC424" i="14" s="1"/>
  <c r="O380" i="1"/>
  <c r="K424" i="14" s="1"/>
  <c r="CD424" i="14" s="1"/>
  <c r="P380" i="1"/>
  <c r="L424" i="14" s="1"/>
  <c r="CE424" i="14" s="1"/>
  <c r="Q380" i="1"/>
  <c r="M424" i="14" s="1"/>
  <c r="CF424" i="14" s="1"/>
  <c r="R380" i="1"/>
  <c r="N424" i="14" s="1"/>
  <c r="CG424" i="14" s="1"/>
  <c r="S380" i="1"/>
  <c r="O424" i="14" s="1"/>
  <c r="CH424" i="14" s="1"/>
  <c r="T380" i="1"/>
  <c r="P424" i="14" s="1"/>
  <c r="CI424" i="14" s="1"/>
  <c r="V380" i="1"/>
  <c r="AB380" i="1"/>
  <c r="AC380" i="1"/>
  <c r="AE380" i="1"/>
  <c r="AK380" i="1"/>
  <c r="AL380" i="1"/>
  <c r="B381" i="1"/>
  <c r="C381" i="1"/>
  <c r="A425" i="14" s="1"/>
  <c r="D381" i="1"/>
  <c r="D425" i="14" s="1"/>
  <c r="T425" i="14" s="1"/>
  <c r="F381" i="1"/>
  <c r="G381" i="1"/>
  <c r="C425" i="14" s="1"/>
  <c r="I381" i="1"/>
  <c r="E425" i="14" s="1"/>
  <c r="BX425" i="14" s="1"/>
  <c r="J381" i="1"/>
  <c r="F425" i="14" s="1"/>
  <c r="BY425" i="14" s="1"/>
  <c r="K381" i="1"/>
  <c r="G425" i="14" s="1"/>
  <c r="BZ425" i="14" s="1"/>
  <c r="L381" i="1"/>
  <c r="H425" i="14" s="1"/>
  <c r="CA425" i="14" s="1"/>
  <c r="M381" i="1"/>
  <c r="I425" i="14" s="1"/>
  <c r="CB425" i="14" s="1"/>
  <c r="N381" i="1"/>
  <c r="J425" i="14" s="1"/>
  <c r="CC425" i="14" s="1"/>
  <c r="O381" i="1"/>
  <c r="K425" i="14" s="1"/>
  <c r="CD425" i="14" s="1"/>
  <c r="P381" i="1"/>
  <c r="L425" i="14" s="1"/>
  <c r="CE425" i="14" s="1"/>
  <c r="Q381" i="1"/>
  <c r="M425" i="14" s="1"/>
  <c r="CF425" i="14" s="1"/>
  <c r="R381" i="1"/>
  <c r="N425" i="14" s="1"/>
  <c r="CG425" i="14" s="1"/>
  <c r="S381" i="1"/>
  <c r="O425" i="14" s="1"/>
  <c r="CH425" i="14" s="1"/>
  <c r="T381" i="1"/>
  <c r="P425" i="14" s="1"/>
  <c r="CI425" i="14" s="1"/>
  <c r="V381" i="1"/>
  <c r="AB381" i="1"/>
  <c r="AC381" i="1"/>
  <c r="AE381" i="1"/>
  <c r="AK381" i="1"/>
  <c r="AL381" i="1"/>
  <c r="B382" i="1"/>
  <c r="C382" i="1"/>
  <c r="A426" i="14" s="1"/>
  <c r="D382" i="1"/>
  <c r="D426" i="14" s="1"/>
  <c r="T426" i="14" s="1"/>
  <c r="F382" i="1"/>
  <c r="G382" i="1"/>
  <c r="I382" i="1"/>
  <c r="E426" i="14" s="1"/>
  <c r="BX426" i="14" s="1"/>
  <c r="J382" i="1"/>
  <c r="F426" i="14" s="1"/>
  <c r="BY426" i="14" s="1"/>
  <c r="K382" i="1"/>
  <c r="G426" i="14" s="1"/>
  <c r="BZ426" i="14" s="1"/>
  <c r="L382" i="1"/>
  <c r="H426" i="14" s="1"/>
  <c r="CA426" i="14" s="1"/>
  <c r="M382" i="1"/>
  <c r="I426" i="14" s="1"/>
  <c r="CB426" i="14" s="1"/>
  <c r="N382" i="1"/>
  <c r="J426" i="14" s="1"/>
  <c r="CC426" i="14" s="1"/>
  <c r="O382" i="1"/>
  <c r="K426" i="14" s="1"/>
  <c r="CD426" i="14" s="1"/>
  <c r="P382" i="1"/>
  <c r="L426" i="14" s="1"/>
  <c r="CE426" i="14" s="1"/>
  <c r="Q382" i="1"/>
  <c r="M426" i="14" s="1"/>
  <c r="CF426" i="14" s="1"/>
  <c r="R382" i="1"/>
  <c r="N426" i="14" s="1"/>
  <c r="CG426" i="14" s="1"/>
  <c r="S382" i="1"/>
  <c r="O426" i="14" s="1"/>
  <c r="CH426" i="14" s="1"/>
  <c r="T382" i="1"/>
  <c r="P426" i="14" s="1"/>
  <c r="CI426" i="14" s="1"/>
  <c r="V382" i="1"/>
  <c r="AB382" i="1"/>
  <c r="AC382" i="1"/>
  <c r="AE382" i="1"/>
  <c r="AK382" i="1"/>
  <c r="AL382" i="1"/>
  <c r="B383" i="1"/>
  <c r="C383" i="1"/>
  <c r="A427" i="14" s="1"/>
  <c r="D383" i="1"/>
  <c r="D427" i="14" s="1"/>
  <c r="T427" i="14" s="1"/>
  <c r="F383" i="1"/>
  <c r="G383" i="1"/>
  <c r="C427" i="14" s="1"/>
  <c r="I383" i="1"/>
  <c r="E427" i="14" s="1"/>
  <c r="BX427" i="14" s="1"/>
  <c r="J383" i="1"/>
  <c r="F427" i="14" s="1"/>
  <c r="BY427" i="14" s="1"/>
  <c r="K383" i="1"/>
  <c r="G427" i="14" s="1"/>
  <c r="BZ427" i="14" s="1"/>
  <c r="L383" i="1"/>
  <c r="H427" i="14" s="1"/>
  <c r="CA427" i="14" s="1"/>
  <c r="M383" i="1"/>
  <c r="I427" i="14" s="1"/>
  <c r="CB427" i="14" s="1"/>
  <c r="N383" i="1"/>
  <c r="J427" i="14" s="1"/>
  <c r="CC427" i="14" s="1"/>
  <c r="O383" i="1"/>
  <c r="K427" i="14" s="1"/>
  <c r="CD427" i="14" s="1"/>
  <c r="P383" i="1"/>
  <c r="L427" i="14" s="1"/>
  <c r="CE427" i="14" s="1"/>
  <c r="Q383" i="1"/>
  <c r="M427" i="14" s="1"/>
  <c r="CF427" i="14" s="1"/>
  <c r="R383" i="1"/>
  <c r="N427" i="14" s="1"/>
  <c r="CG427" i="14" s="1"/>
  <c r="S383" i="1"/>
  <c r="O427" i="14" s="1"/>
  <c r="CH427" i="14" s="1"/>
  <c r="T383" i="1"/>
  <c r="P427" i="14" s="1"/>
  <c r="CI427" i="14" s="1"/>
  <c r="V383" i="1"/>
  <c r="AB383" i="1"/>
  <c r="AC383" i="1"/>
  <c r="AE383" i="1"/>
  <c r="AK383" i="1"/>
  <c r="AL383" i="1"/>
  <c r="B384" i="1"/>
  <c r="C384" i="1"/>
  <c r="A428" i="14" s="1"/>
  <c r="D384" i="1"/>
  <c r="D428" i="14" s="1"/>
  <c r="T428" i="14" s="1"/>
  <c r="F384" i="1"/>
  <c r="G384" i="1"/>
  <c r="I384" i="1"/>
  <c r="E428" i="14" s="1"/>
  <c r="BX428" i="14" s="1"/>
  <c r="J384" i="1"/>
  <c r="F428" i="14" s="1"/>
  <c r="BY428" i="14" s="1"/>
  <c r="K384" i="1"/>
  <c r="G428" i="14" s="1"/>
  <c r="BZ428" i="14" s="1"/>
  <c r="L384" i="1"/>
  <c r="H428" i="14" s="1"/>
  <c r="CA428" i="14" s="1"/>
  <c r="M384" i="1"/>
  <c r="I428" i="14" s="1"/>
  <c r="CB428" i="14" s="1"/>
  <c r="N384" i="1"/>
  <c r="J428" i="14" s="1"/>
  <c r="CC428" i="14" s="1"/>
  <c r="O384" i="1"/>
  <c r="K428" i="14" s="1"/>
  <c r="CD428" i="14" s="1"/>
  <c r="P384" i="1"/>
  <c r="L428" i="14" s="1"/>
  <c r="CE428" i="14" s="1"/>
  <c r="Q384" i="1"/>
  <c r="M428" i="14" s="1"/>
  <c r="CF428" i="14" s="1"/>
  <c r="R384" i="1"/>
  <c r="N428" i="14" s="1"/>
  <c r="CG428" i="14" s="1"/>
  <c r="S384" i="1"/>
  <c r="O428" i="14" s="1"/>
  <c r="CH428" i="14" s="1"/>
  <c r="T384" i="1"/>
  <c r="P428" i="14" s="1"/>
  <c r="CI428" i="14" s="1"/>
  <c r="V384" i="1"/>
  <c r="AB384" i="1"/>
  <c r="AC384" i="1"/>
  <c r="AE384" i="1"/>
  <c r="AK384" i="1"/>
  <c r="AL384" i="1"/>
  <c r="B385" i="1"/>
  <c r="C385" i="1"/>
  <c r="A429" i="14" s="1"/>
  <c r="D385" i="1"/>
  <c r="D429" i="14" s="1"/>
  <c r="T429" i="14" s="1"/>
  <c r="F385" i="1"/>
  <c r="G385" i="1"/>
  <c r="C429" i="14" s="1"/>
  <c r="I385" i="1"/>
  <c r="E429" i="14" s="1"/>
  <c r="BX429" i="14" s="1"/>
  <c r="J385" i="1"/>
  <c r="F429" i="14" s="1"/>
  <c r="BY429" i="14" s="1"/>
  <c r="K385" i="1"/>
  <c r="G429" i="14" s="1"/>
  <c r="BZ429" i="14" s="1"/>
  <c r="L385" i="1"/>
  <c r="H429" i="14" s="1"/>
  <c r="CA429" i="14" s="1"/>
  <c r="M385" i="1"/>
  <c r="I429" i="14" s="1"/>
  <c r="CB429" i="14" s="1"/>
  <c r="N385" i="1"/>
  <c r="J429" i="14" s="1"/>
  <c r="CC429" i="14" s="1"/>
  <c r="O385" i="1"/>
  <c r="K429" i="14" s="1"/>
  <c r="CD429" i="14" s="1"/>
  <c r="P385" i="1"/>
  <c r="L429" i="14" s="1"/>
  <c r="CE429" i="14" s="1"/>
  <c r="Q385" i="1"/>
  <c r="M429" i="14" s="1"/>
  <c r="CF429" i="14" s="1"/>
  <c r="R385" i="1"/>
  <c r="N429" i="14" s="1"/>
  <c r="CG429" i="14" s="1"/>
  <c r="S385" i="1"/>
  <c r="O429" i="14" s="1"/>
  <c r="CH429" i="14" s="1"/>
  <c r="T385" i="1"/>
  <c r="P429" i="14" s="1"/>
  <c r="CI429" i="14" s="1"/>
  <c r="V385" i="1"/>
  <c r="AB385" i="1"/>
  <c r="AC385" i="1"/>
  <c r="AE385" i="1"/>
  <c r="AK385" i="1"/>
  <c r="AL385" i="1"/>
  <c r="B386" i="1"/>
  <c r="C386" i="1"/>
  <c r="A430" i="14" s="1"/>
  <c r="D386" i="1"/>
  <c r="D430" i="14" s="1"/>
  <c r="T430" i="14" s="1"/>
  <c r="F386" i="1"/>
  <c r="G386" i="1"/>
  <c r="I386" i="1"/>
  <c r="E430" i="14" s="1"/>
  <c r="BX430" i="14" s="1"/>
  <c r="J386" i="1"/>
  <c r="F430" i="14" s="1"/>
  <c r="BY430" i="14" s="1"/>
  <c r="K386" i="1"/>
  <c r="G430" i="14" s="1"/>
  <c r="BZ430" i="14" s="1"/>
  <c r="L386" i="1"/>
  <c r="H430" i="14" s="1"/>
  <c r="CA430" i="14" s="1"/>
  <c r="M386" i="1"/>
  <c r="I430" i="14" s="1"/>
  <c r="CB430" i="14" s="1"/>
  <c r="N386" i="1"/>
  <c r="J430" i="14" s="1"/>
  <c r="CC430" i="14" s="1"/>
  <c r="O386" i="1"/>
  <c r="K430" i="14" s="1"/>
  <c r="CD430" i="14" s="1"/>
  <c r="P386" i="1"/>
  <c r="L430" i="14" s="1"/>
  <c r="CE430" i="14" s="1"/>
  <c r="Q386" i="1"/>
  <c r="M430" i="14" s="1"/>
  <c r="CF430" i="14" s="1"/>
  <c r="R386" i="1"/>
  <c r="N430" i="14" s="1"/>
  <c r="CG430" i="14" s="1"/>
  <c r="S386" i="1"/>
  <c r="O430" i="14" s="1"/>
  <c r="CH430" i="14" s="1"/>
  <c r="T386" i="1"/>
  <c r="P430" i="14" s="1"/>
  <c r="CI430" i="14" s="1"/>
  <c r="V386" i="1"/>
  <c r="AB386" i="1"/>
  <c r="AC386" i="1"/>
  <c r="AE386" i="1"/>
  <c r="AK386" i="1"/>
  <c r="AL386" i="1"/>
  <c r="B387" i="1"/>
  <c r="C387" i="1"/>
  <c r="A431" i="14" s="1"/>
  <c r="D387" i="1"/>
  <c r="D431" i="14" s="1"/>
  <c r="T431" i="14" s="1"/>
  <c r="F387" i="1"/>
  <c r="G387" i="1"/>
  <c r="C431" i="14" s="1"/>
  <c r="I387" i="1"/>
  <c r="E431" i="14" s="1"/>
  <c r="BX431" i="14" s="1"/>
  <c r="J387" i="1"/>
  <c r="F431" i="14" s="1"/>
  <c r="BY431" i="14" s="1"/>
  <c r="K387" i="1"/>
  <c r="G431" i="14" s="1"/>
  <c r="BZ431" i="14" s="1"/>
  <c r="L387" i="1"/>
  <c r="H431" i="14" s="1"/>
  <c r="CA431" i="14" s="1"/>
  <c r="M387" i="1"/>
  <c r="I431" i="14" s="1"/>
  <c r="CB431" i="14" s="1"/>
  <c r="N387" i="1"/>
  <c r="J431" i="14" s="1"/>
  <c r="CC431" i="14" s="1"/>
  <c r="O387" i="1"/>
  <c r="K431" i="14" s="1"/>
  <c r="CD431" i="14" s="1"/>
  <c r="P387" i="1"/>
  <c r="L431" i="14" s="1"/>
  <c r="CE431" i="14" s="1"/>
  <c r="Q387" i="1"/>
  <c r="M431" i="14" s="1"/>
  <c r="CF431" i="14" s="1"/>
  <c r="R387" i="1"/>
  <c r="N431" i="14" s="1"/>
  <c r="CG431" i="14" s="1"/>
  <c r="S387" i="1"/>
  <c r="O431" i="14" s="1"/>
  <c r="CH431" i="14" s="1"/>
  <c r="T387" i="1"/>
  <c r="P431" i="14" s="1"/>
  <c r="CI431" i="14" s="1"/>
  <c r="V387" i="1"/>
  <c r="AB387" i="1"/>
  <c r="AC387" i="1"/>
  <c r="AE387" i="1"/>
  <c r="AK387" i="1"/>
  <c r="AL387" i="1"/>
  <c r="B388" i="1"/>
  <c r="C388" i="1"/>
  <c r="A432" i="14" s="1"/>
  <c r="D388" i="1"/>
  <c r="D432" i="14" s="1"/>
  <c r="T432" i="14" s="1"/>
  <c r="F388" i="1"/>
  <c r="G388" i="1"/>
  <c r="C432" i="14" s="1"/>
  <c r="I388" i="1"/>
  <c r="E432" i="14" s="1"/>
  <c r="BX432" i="14" s="1"/>
  <c r="J388" i="1"/>
  <c r="F432" i="14" s="1"/>
  <c r="BY432" i="14" s="1"/>
  <c r="K388" i="1"/>
  <c r="G432" i="14" s="1"/>
  <c r="BZ432" i="14" s="1"/>
  <c r="L388" i="1"/>
  <c r="H432" i="14" s="1"/>
  <c r="CA432" i="14" s="1"/>
  <c r="M388" i="1"/>
  <c r="I432" i="14" s="1"/>
  <c r="CB432" i="14" s="1"/>
  <c r="N388" i="1"/>
  <c r="J432" i="14" s="1"/>
  <c r="CC432" i="14" s="1"/>
  <c r="O388" i="1"/>
  <c r="K432" i="14" s="1"/>
  <c r="CD432" i="14" s="1"/>
  <c r="P388" i="1"/>
  <c r="L432" i="14" s="1"/>
  <c r="CE432" i="14" s="1"/>
  <c r="Q388" i="1"/>
  <c r="M432" i="14" s="1"/>
  <c r="CF432" i="14" s="1"/>
  <c r="R388" i="1"/>
  <c r="N432" i="14" s="1"/>
  <c r="CG432" i="14" s="1"/>
  <c r="S388" i="1"/>
  <c r="O432" i="14" s="1"/>
  <c r="CH432" i="14" s="1"/>
  <c r="T388" i="1"/>
  <c r="P432" i="14" s="1"/>
  <c r="CI432" i="14" s="1"/>
  <c r="V388" i="1"/>
  <c r="AB388" i="1"/>
  <c r="AC388" i="1"/>
  <c r="AE388" i="1"/>
  <c r="AK388" i="1"/>
  <c r="AL388" i="1"/>
  <c r="B389" i="1"/>
  <c r="C389" i="1"/>
  <c r="A433" i="14" s="1"/>
  <c r="D389" i="1"/>
  <c r="D433" i="14" s="1"/>
  <c r="T433" i="14" s="1"/>
  <c r="F389" i="1"/>
  <c r="G389" i="1"/>
  <c r="C433" i="14" s="1"/>
  <c r="I389" i="1"/>
  <c r="E433" i="14" s="1"/>
  <c r="BX433" i="14" s="1"/>
  <c r="J389" i="1"/>
  <c r="F433" i="14" s="1"/>
  <c r="BY433" i="14" s="1"/>
  <c r="K389" i="1"/>
  <c r="G433" i="14" s="1"/>
  <c r="BZ433" i="14" s="1"/>
  <c r="L389" i="1"/>
  <c r="H433" i="14" s="1"/>
  <c r="CA433" i="14" s="1"/>
  <c r="M389" i="1"/>
  <c r="I433" i="14" s="1"/>
  <c r="CB433" i="14" s="1"/>
  <c r="N389" i="1"/>
  <c r="J433" i="14" s="1"/>
  <c r="CC433" i="14" s="1"/>
  <c r="O389" i="1"/>
  <c r="K433" i="14" s="1"/>
  <c r="CD433" i="14" s="1"/>
  <c r="P389" i="1"/>
  <c r="L433" i="14" s="1"/>
  <c r="CE433" i="14" s="1"/>
  <c r="Q389" i="1"/>
  <c r="M433" i="14" s="1"/>
  <c r="CF433" i="14" s="1"/>
  <c r="R389" i="1"/>
  <c r="N433" i="14" s="1"/>
  <c r="CG433" i="14" s="1"/>
  <c r="S389" i="1"/>
  <c r="O433" i="14" s="1"/>
  <c r="CH433" i="14" s="1"/>
  <c r="T389" i="1"/>
  <c r="P433" i="14" s="1"/>
  <c r="CI433" i="14" s="1"/>
  <c r="V389" i="1"/>
  <c r="AB389" i="1"/>
  <c r="AC389" i="1"/>
  <c r="AE389" i="1"/>
  <c r="AK389" i="1"/>
  <c r="AL389" i="1"/>
  <c r="B390" i="1"/>
  <c r="C390" i="1"/>
  <c r="A434" i="14" s="1"/>
  <c r="D390" i="1"/>
  <c r="D434" i="14" s="1"/>
  <c r="T434" i="14" s="1"/>
  <c r="F390" i="1"/>
  <c r="G390" i="1"/>
  <c r="C434" i="14" s="1"/>
  <c r="I390" i="1"/>
  <c r="E434" i="14" s="1"/>
  <c r="BX434" i="14" s="1"/>
  <c r="J390" i="1"/>
  <c r="F434" i="14" s="1"/>
  <c r="BY434" i="14" s="1"/>
  <c r="K390" i="1"/>
  <c r="G434" i="14" s="1"/>
  <c r="BZ434" i="14" s="1"/>
  <c r="L390" i="1"/>
  <c r="H434" i="14" s="1"/>
  <c r="CA434" i="14" s="1"/>
  <c r="M390" i="1"/>
  <c r="I434" i="14" s="1"/>
  <c r="CB434" i="14" s="1"/>
  <c r="N390" i="1"/>
  <c r="J434" i="14" s="1"/>
  <c r="CC434" i="14" s="1"/>
  <c r="O390" i="1"/>
  <c r="K434" i="14" s="1"/>
  <c r="CD434" i="14" s="1"/>
  <c r="P390" i="1"/>
  <c r="L434" i="14" s="1"/>
  <c r="CE434" i="14" s="1"/>
  <c r="Q390" i="1"/>
  <c r="M434" i="14" s="1"/>
  <c r="CF434" i="14" s="1"/>
  <c r="R390" i="1"/>
  <c r="N434" i="14" s="1"/>
  <c r="CG434" i="14" s="1"/>
  <c r="S390" i="1"/>
  <c r="O434" i="14" s="1"/>
  <c r="CH434" i="14" s="1"/>
  <c r="T390" i="1"/>
  <c r="P434" i="14" s="1"/>
  <c r="CI434" i="14" s="1"/>
  <c r="V390" i="1"/>
  <c r="AB390" i="1"/>
  <c r="AC390" i="1"/>
  <c r="AE390" i="1"/>
  <c r="AK390" i="1"/>
  <c r="AL390" i="1"/>
  <c r="B391" i="1"/>
  <c r="C391" i="1"/>
  <c r="A435" i="14" s="1"/>
  <c r="D391" i="1"/>
  <c r="D435" i="14" s="1"/>
  <c r="T435" i="14" s="1"/>
  <c r="F391" i="1"/>
  <c r="G391" i="1"/>
  <c r="C435" i="14" s="1"/>
  <c r="I391" i="1"/>
  <c r="E435" i="14" s="1"/>
  <c r="BX435" i="14" s="1"/>
  <c r="J391" i="1"/>
  <c r="F435" i="14" s="1"/>
  <c r="BY435" i="14" s="1"/>
  <c r="K391" i="1"/>
  <c r="G435" i="14" s="1"/>
  <c r="BZ435" i="14" s="1"/>
  <c r="L391" i="1"/>
  <c r="H435" i="14" s="1"/>
  <c r="CA435" i="14" s="1"/>
  <c r="M391" i="1"/>
  <c r="I435" i="14" s="1"/>
  <c r="CB435" i="14" s="1"/>
  <c r="N391" i="1"/>
  <c r="J435" i="14" s="1"/>
  <c r="CC435" i="14" s="1"/>
  <c r="O391" i="1"/>
  <c r="K435" i="14" s="1"/>
  <c r="CD435" i="14" s="1"/>
  <c r="P391" i="1"/>
  <c r="L435" i="14" s="1"/>
  <c r="CE435" i="14" s="1"/>
  <c r="Q391" i="1"/>
  <c r="M435" i="14" s="1"/>
  <c r="CF435" i="14" s="1"/>
  <c r="R391" i="1"/>
  <c r="N435" i="14" s="1"/>
  <c r="CG435" i="14" s="1"/>
  <c r="S391" i="1"/>
  <c r="O435" i="14" s="1"/>
  <c r="CH435" i="14" s="1"/>
  <c r="T391" i="1"/>
  <c r="P435" i="14" s="1"/>
  <c r="CI435" i="14" s="1"/>
  <c r="V391" i="1"/>
  <c r="AB391" i="1"/>
  <c r="AC391" i="1"/>
  <c r="AE391" i="1"/>
  <c r="AK391" i="1"/>
  <c r="AL391" i="1"/>
  <c r="B392" i="1"/>
  <c r="C392" i="1"/>
  <c r="A436" i="14" s="1"/>
  <c r="D392" i="1"/>
  <c r="D436" i="14" s="1"/>
  <c r="T436" i="14" s="1"/>
  <c r="F392" i="1"/>
  <c r="G392" i="1"/>
  <c r="I392" i="1"/>
  <c r="E436" i="14" s="1"/>
  <c r="BX436" i="14" s="1"/>
  <c r="J392" i="1"/>
  <c r="F436" i="14" s="1"/>
  <c r="BY436" i="14" s="1"/>
  <c r="K392" i="1"/>
  <c r="G436" i="14" s="1"/>
  <c r="BZ436" i="14" s="1"/>
  <c r="L392" i="1"/>
  <c r="H436" i="14" s="1"/>
  <c r="CA436" i="14" s="1"/>
  <c r="M392" i="1"/>
  <c r="I436" i="14" s="1"/>
  <c r="CB436" i="14" s="1"/>
  <c r="N392" i="1"/>
  <c r="J436" i="14" s="1"/>
  <c r="CC436" i="14" s="1"/>
  <c r="O392" i="1"/>
  <c r="K436" i="14" s="1"/>
  <c r="CD436" i="14" s="1"/>
  <c r="P392" i="1"/>
  <c r="L436" i="14" s="1"/>
  <c r="CE436" i="14" s="1"/>
  <c r="Q392" i="1"/>
  <c r="M436" i="14" s="1"/>
  <c r="CF436" i="14" s="1"/>
  <c r="R392" i="1"/>
  <c r="N436" i="14" s="1"/>
  <c r="CG436" i="14" s="1"/>
  <c r="S392" i="1"/>
  <c r="O436" i="14" s="1"/>
  <c r="CH436" i="14" s="1"/>
  <c r="T392" i="1"/>
  <c r="P436" i="14" s="1"/>
  <c r="CI436" i="14" s="1"/>
  <c r="V392" i="1"/>
  <c r="AB392" i="1"/>
  <c r="AC392" i="1"/>
  <c r="AE392" i="1"/>
  <c r="AK392" i="1"/>
  <c r="AL392" i="1"/>
  <c r="B393" i="1"/>
  <c r="C393" i="1"/>
  <c r="A437" i="14" s="1"/>
  <c r="D393" i="1"/>
  <c r="D437" i="14" s="1"/>
  <c r="T437" i="14" s="1"/>
  <c r="F393" i="1"/>
  <c r="G393" i="1"/>
  <c r="C437" i="14" s="1"/>
  <c r="I393" i="1"/>
  <c r="E437" i="14" s="1"/>
  <c r="BX437" i="14" s="1"/>
  <c r="J393" i="1"/>
  <c r="F437" i="14" s="1"/>
  <c r="BY437" i="14" s="1"/>
  <c r="K393" i="1"/>
  <c r="G437" i="14" s="1"/>
  <c r="BZ437" i="14" s="1"/>
  <c r="L393" i="1"/>
  <c r="H437" i="14" s="1"/>
  <c r="CA437" i="14" s="1"/>
  <c r="M393" i="1"/>
  <c r="I437" i="14" s="1"/>
  <c r="CB437" i="14" s="1"/>
  <c r="N393" i="1"/>
  <c r="J437" i="14" s="1"/>
  <c r="CC437" i="14" s="1"/>
  <c r="O393" i="1"/>
  <c r="K437" i="14" s="1"/>
  <c r="CD437" i="14" s="1"/>
  <c r="P393" i="1"/>
  <c r="L437" i="14" s="1"/>
  <c r="CE437" i="14" s="1"/>
  <c r="Q393" i="1"/>
  <c r="M437" i="14" s="1"/>
  <c r="CF437" i="14" s="1"/>
  <c r="R393" i="1"/>
  <c r="N437" i="14" s="1"/>
  <c r="CG437" i="14" s="1"/>
  <c r="S393" i="1"/>
  <c r="O437" i="14" s="1"/>
  <c r="CH437" i="14" s="1"/>
  <c r="T393" i="1"/>
  <c r="P437" i="14" s="1"/>
  <c r="CI437" i="14" s="1"/>
  <c r="V393" i="1"/>
  <c r="AB393" i="1"/>
  <c r="AC393" i="1"/>
  <c r="AE393" i="1"/>
  <c r="AK393" i="1"/>
  <c r="AL393" i="1"/>
  <c r="B394" i="1"/>
  <c r="C394" i="1"/>
  <c r="A438" i="14" s="1"/>
  <c r="D394" i="1"/>
  <c r="D438" i="14" s="1"/>
  <c r="T438" i="14" s="1"/>
  <c r="F394" i="1"/>
  <c r="G394" i="1"/>
  <c r="I394" i="1"/>
  <c r="E438" i="14" s="1"/>
  <c r="BX438" i="14" s="1"/>
  <c r="J394" i="1"/>
  <c r="F438" i="14" s="1"/>
  <c r="BY438" i="14" s="1"/>
  <c r="K394" i="1"/>
  <c r="G438" i="14" s="1"/>
  <c r="BZ438" i="14" s="1"/>
  <c r="L394" i="1"/>
  <c r="H438" i="14" s="1"/>
  <c r="CA438" i="14" s="1"/>
  <c r="M394" i="1"/>
  <c r="I438" i="14" s="1"/>
  <c r="CB438" i="14" s="1"/>
  <c r="N394" i="1"/>
  <c r="J438" i="14" s="1"/>
  <c r="CC438" i="14" s="1"/>
  <c r="O394" i="1"/>
  <c r="K438" i="14" s="1"/>
  <c r="CD438" i="14" s="1"/>
  <c r="P394" i="1"/>
  <c r="L438" i="14" s="1"/>
  <c r="CE438" i="14" s="1"/>
  <c r="Q394" i="1"/>
  <c r="M438" i="14" s="1"/>
  <c r="CF438" i="14" s="1"/>
  <c r="R394" i="1"/>
  <c r="N438" i="14" s="1"/>
  <c r="CG438" i="14" s="1"/>
  <c r="S394" i="1"/>
  <c r="O438" i="14" s="1"/>
  <c r="CH438" i="14" s="1"/>
  <c r="T394" i="1"/>
  <c r="P438" i="14" s="1"/>
  <c r="CI438" i="14" s="1"/>
  <c r="V394" i="1"/>
  <c r="AB394" i="1"/>
  <c r="AC394" i="1"/>
  <c r="AE394" i="1"/>
  <c r="AK394" i="1"/>
  <c r="AL394" i="1"/>
  <c r="B395" i="1"/>
  <c r="C395" i="1"/>
  <c r="A439" i="14" s="1"/>
  <c r="D395" i="1"/>
  <c r="D439" i="14" s="1"/>
  <c r="T439" i="14" s="1"/>
  <c r="F395" i="1"/>
  <c r="G395" i="1"/>
  <c r="C439" i="14" s="1"/>
  <c r="I395" i="1"/>
  <c r="E439" i="14" s="1"/>
  <c r="BX439" i="14" s="1"/>
  <c r="J395" i="1"/>
  <c r="F439" i="14" s="1"/>
  <c r="BY439" i="14" s="1"/>
  <c r="K395" i="1"/>
  <c r="G439" i="14" s="1"/>
  <c r="BZ439" i="14" s="1"/>
  <c r="L395" i="1"/>
  <c r="H439" i="14" s="1"/>
  <c r="CA439" i="14" s="1"/>
  <c r="M395" i="1"/>
  <c r="I439" i="14" s="1"/>
  <c r="CB439" i="14" s="1"/>
  <c r="N395" i="1"/>
  <c r="J439" i="14" s="1"/>
  <c r="CC439" i="14" s="1"/>
  <c r="O395" i="1"/>
  <c r="K439" i="14" s="1"/>
  <c r="CD439" i="14" s="1"/>
  <c r="P395" i="1"/>
  <c r="L439" i="14" s="1"/>
  <c r="CE439" i="14" s="1"/>
  <c r="Q395" i="1"/>
  <c r="M439" i="14" s="1"/>
  <c r="CF439" i="14" s="1"/>
  <c r="R395" i="1"/>
  <c r="N439" i="14" s="1"/>
  <c r="CG439" i="14" s="1"/>
  <c r="S395" i="1"/>
  <c r="O439" i="14" s="1"/>
  <c r="CH439" i="14" s="1"/>
  <c r="T395" i="1"/>
  <c r="P439" i="14" s="1"/>
  <c r="CI439" i="14" s="1"/>
  <c r="V395" i="1"/>
  <c r="AB395" i="1"/>
  <c r="AC395" i="1"/>
  <c r="AE395" i="1"/>
  <c r="AK395" i="1"/>
  <c r="AL395" i="1"/>
  <c r="B396" i="1"/>
  <c r="C396" i="1"/>
  <c r="A440" i="14" s="1"/>
  <c r="D396" i="1"/>
  <c r="D440" i="14" s="1"/>
  <c r="T440" i="14" s="1"/>
  <c r="F396" i="1"/>
  <c r="G396" i="1"/>
  <c r="C440" i="14" s="1"/>
  <c r="I396" i="1"/>
  <c r="E440" i="14" s="1"/>
  <c r="BX440" i="14" s="1"/>
  <c r="J396" i="1"/>
  <c r="F440" i="14" s="1"/>
  <c r="BY440" i="14" s="1"/>
  <c r="K396" i="1"/>
  <c r="G440" i="14" s="1"/>
  <c r="BZ440" i="14" s="1"/>
  <c r="L396" i="1"/>
  <c r="H440" i="14" s="1"/>
  <c r="CA440" i="14" s="1"/>
  <c r="M396" i="1"/>
  <c r="I440" i="14" s="1"/>
  <c r="CB440" i="14" s="1"/>
  <c r="N396" i="1"/>
  <c r="J440" i="14" s="1"/>
  <c r="CC440" i="14" s="1"/>
  <c r="O396" i="1"/>
  <c r="K440" i="14" s="1"/>
  <c r="CD440" i="14" s="1"/>
  <c r="P396" i="1"/>
  <c r="L440" i="14" s="1"/>
  <c r="CE440" i="14" s="1"/>
  <c r="Q396" i="1"/>
  <c r="M440" i="14" s="1"/>
  <c r="CF440" i="14" s="1"/>
  <c r="R396" i="1"/>
  <c r="N440" i="14" s="1"/>
  <c r="CG440" i="14" s="1"/>
  <c r="S396" i="1"/>
  <c r="O440" i="14" s="1"/>
  <c r="CH440" i="14" s="1"/>
  <c r="T396" i="1"/>
  <c r="P440" i="14" s="1"/>
  <c r="CI440" i="14" s="1"/>
  <c r="V396" i="1"/>
  <c r="AB396" i="1"/>
  <c r="AC396" i="1"/>
  <c r="AE396" i="1"/>
  <c r="AK396" i="1"/>
  <c r="AL396" i="1"/>
  <c r="B397" i="1"/>
  <c r="C397" i="1"/>
  <c r="A441" i="14" s="1"/>
  <c r="D397" i="1"/>
  <c r="D441" i="14" s="1"/>
  <c r="T441" i="14" s="1"/>
  <c r="F397" i="1"/>
  <c r="G397" i="1"/>
  <c r="C441" i="14" s="1"/>
  <c r="I397" i="1"/>
  <c r="E441" i="14" s="1"/>
  <c r="BX441" i="14" s="1"/>
  <c r="J397" i="1"/>
  <c r="F441" i="14" s="1"/>
  <c r="BY441" i="14" s="1"/>
  <c r="K397" i="1"/>
  <c r="G441" i="14" s="1"/>
  <c r="BZ441" i="14" s="1"/>
  <c r="L397" i="1"/>
  <c r="H441" i="14" s="1"/>
  <c r="CA441" i="14" s="1"/>
  <c r="M397" i="1"/>
  <c r="I441" i="14" s="1"/>
  <c r="CB441" i="14" s="1"/>
  <c r="N397" i="1"/>
  <c r="J441" i="14" s="1"/>
  <c r="CC441" i="14" s="1"/>
  <c r="O397" i="1"/>
  <c r="K441" i="14" s="1"/>
  <c r="CD441" i="14" s="1"/>
  <c r="P397" i="1"/>
  <c r="L441" i="14" s="1"/>
  <c r="CE441" i="14" s="1"/>
  <c r="Q397" i="1"/>
  <c r="M441" i="14" s="1"/>
  <c r="CF441" i="14" s="1"/>
  <c r="R397" i="1"/>
  <c r="N441" i="14" s="1"/>
  <c r="CG441" i="14" s="1"/>
  <c r="S397" i="1"/>
  <c r="O441" i="14" s="1"/>
  <c r="CH441" i="14" s="1"/>
  <c r="T397" i="1"/>
  <c r="P441" i="14" s="1"/>
  <c r="CI441" i="14" s="1"/>
  <c r="V397" i="1"/>
  <c r="AB397" i="1"/>
  <c r="AC397" i="1"/>
  <c r="AE397" i="1"/>
  <c r="AK397" i="1"/>
  <c r="AL397" i="1"/>
  <c r="B398" i="1"/>
  <c r="C398" i="1"/>
  <c r="A442" i="14" s="1"/>
  <c r="D398" i="1"/>
  <c r="D442" i="14" s="1"/>
  <c r="T442" i="14" s="1"/>
  <c r="F398" i="1"/>
  <c r="G398" i="1"/>
  <c r="I398" i="1"/>
  <c r="E442" i="14" s="1"/>
  <c r="BX442" i="14" s="1"/>
  <c r="J398" i="1"/>
  <c r="F442" i="14" s="1"/>
  <c r="BY442" i="14" s="1"/>
  <c r="K398" i="1"/>
  <c r="G442" i="14" s="1"/>
  <c r="BZ442" i="14" s="1"/>
  <c r="L398" i="1"/>
  <c r="H442" i="14" s="1"/>
  <c r="CA442" i="14" s="1"/>
  <c r="M398" i="1"/>
  <c r="I442" i="14" s="1"/>
  <c r="CB442" i="14" s="1"/>
  <c r="N398" i="1"/>
  <c r="J442" i="14" s="1"/>
  <c r="CC442" i="14" s="1"/>
  <c r="O398" i="1"/>
  <c r="K442" i="14" s="1"/>
  <c r="CD442" i="14" s="1"/>
  <c r="P398" i="1"/>
  <c r="L442" i="14" s="1"/>
  <c r="CE442" i="14" s="1"/>
  <c r="Q398" i="1"/>
  <c r="M442" i="14" s="1"/>
  <c r="CF442" i="14" s="1"/>
  <c r="R398" i="1"/>
  <c r="N442" i="14" s="1"/>
  <c r="CG442" i="14" s="1"/>
  <c r="S398" i="1"/>
  <c r="O442" i="14" s="1"/>
  <c r="CH442" i="14" s="1"/>
  <c r="T398" i="1"/>
  <c r="P442" i="14" s="1"/>
  <c r="CI442" i="14" s="1"/>
  <c r="V398" i="1"/>
  <c r="AB398" i="1"/>
  <c r="AC398" i="1"/>
  <c r="AE398" i="1"/>
  <c r="AK398" i="1"/>
  <c r="AL398" i="1"/>
  <c r="B399" i="1"/>
  <c r="C399" i="1"/>
  <c r="A443" i="14" s="1"/>
  <c r="D399" i="1"/>
  <c r="D443" i="14" s="1"/>
  <c r="T443" i="14" s="1"/>
  <c r="F399" i="1"/>
  <c r="G399" i="1"/>
  <c r="C443" i="14" s="1"/>
  <c r="I399" i="1"/>
  <c r="E443" i="14" s="1"/>
  <c r="BX443" i="14" s="1"/>
  <c r="J399" i="1"/>
  <c r="F443" i="14" s="1"/>
  <c r="BY443" i="14" s="1"/>
  <c r="K399" i="1"/>
  <c r="G443" i="14" s="1"/>
  <c r="BZ443" i="14" s="1"/>
  <c r="L399" i="1"/>
  <c r="H443" i="14" s="1"/>
  <c r="CA443" i="14" s="1"/>
  <c r="M399" i="1"/>
  <c r="I443" i="14" s="1"/>
  <c r="CB443" i="14" s="1"/>
  <c r="N399" i="1"/>
  <c r="J443" i="14" s="1"/>
  <c r="CC443" i="14" s="1"/>
  <c r="O399" i="1"/>
  <c r="K443" i="14" s="1"/>
  <c r="CD443" i="14" s="1"/>
  <c r="P399" i="1"/>
  <c r="L443" i="14" s="1"/>
  <c r="CE443" i="14" s="1"/>
  <c r="Q399" i="1"/>
  <c r="M443" i="14" s="1"/>
  <c r="CF443" i="14" s="1"/>
  <c r="R399" i="1"/>
  <c r="N443" i="14" s="1"/>
  <c r="CG443" i="14" s="1"/>
  <c r="S399" i="1"/>
  <c r="O443" i="14" s="1"/>
  <c r="CH443" i="14" s="1"/>
  <c r="T399" i="1"/>
  <c r="P443" i="14" s="1"/>
  <c r="CI443" i="14" s="1"/>
  <c r="V399" i="1"/>
  <c r="AB399" i="1"/>
  <c r="AC399" i="1"/>
  <c r="AE399" i="1"/>
  <c r="AK399" i="1"/>
  <c r="AL399" i="1"/>
  <c r="B400" i="1"/>
  <c r="C400" i="1"/>
  <c r="A444" i="14" s="1"/>
  <c r="D400" i="1"/>
  <c r="D444" i="14" s="1"/>
  <c r="T444" i="14" s="1"/>
  <c r="F400" i="1"/>
  <c r="G400" i="1"/>
  <c r="I400" i="1"/>
  <c r="E444" i="14" s="1"/>
  <c r="BX444" i="14" s="1"/>
  <c r="J400" i="1"/>
  <c r="F444" i="14" s="1"/>
  <c r="BY444" i="14" s="1"/>
  <c r="K400" i="1"/>
  <c r="G444" i="14" s="1"/>
  <c r="BZ444" i="14" s="1"/>
  <c r="L400" i="1"/>
  <c r="H444" i="14" s="1"/>
  <c r="CA444" i="14" s="1"/>
  <c r="M400" i="1"/>
  <c r="I444" i="14" s="1"/>
  <c r="CB444" i="14" s="1"/>
  <c r="N400" i="1"/>
  <c r="J444" i="14" s="1"/>
  <c r="CC444" i="14" s="1"/>
  <c r="O400" i="1"/>
  <c r="K444" i="14" s="1"/>
  <c r="CD444" i="14" s="1"/>
  <c r="P400" i="1"/>
  <c r="L444" i="14" s="1"/>
  <c r="CE444" i="14" s="1"/>
  <c r="Q400" i="1"/>
  <c r="M444" i="14" s="1"/>
  <c r="CF444" i="14" s="1"/>
  <c r="R400" i="1"/>
  <c r="N444" i="14" s="1"/>
  <c r="CG444" i="14" s="1"/>
  <c r="S400" i="1"/>
  <c r="O444" i="14" s="1"/>
  <c r="CH444" i="14" s="1"/>
  <c r="T400" i="1"/>
  <c r="P444" i="14" s="1"/>
  <c r="CI444" i="14" s="1"/>
  <c r="V400" i="1"/>
  <c r="AB400" i="1"/>
  <c r="AC400" i="1"/>
  <c r="AE400" i="1"/>
  <c r="AK400" i="1"/>
  <c r="AL400" i="1"/>
  <c r="B401" i="1"/>
  <c r="C401" i="1"/>
  <c r="A445" i="14" s="1"/>
  <c r="D401" i="1"/>
  <c r="D445" i="14" s="1"/>
  <c r="T445" i="14" s="1"/>
  <c r="F401" i="1"/>
  <c r="G401" i="1"/>
  <c r="C445" i="14" s="1"/>
  <c r="I401" i="1"/>
  <c r="E445" i="14" s="1"/>
  <c r="BX445" i="14" s="1"/>
  <c r="J401" i="1"/>
  <c r="F445" i="14" s="1"/>
  <c r="BY445" i="14" s="1"/>
  <c r="K401" i="1"/>
  <c r="G445" i="14" s="1"/>
  <c r="BZ445" i="14" s="1"/>
  <c r="L401" i="1"/>
  <c r="H445" i="14" s="1"/>
  <c r="CA445" i="14" s="1"/>
  <c r="M401" i="1"/>
  <c r="I445" i="14" s="1"/>
  <c r="CB445" i="14" s="1"/>
  <c r="N401" i="1"/>
  <c r="J445" i="14" s="1"/>
  <c r="CC445" i="14" s="1"/>
  <c r="O401" i="1"/>
  <c r="K445" i="14" s="1"/>
  <c r="CD445" i="14" s="1"/>
  <c r="P401" i="1"/>
  <c r="L445" i="14" s="1"/>
  <c r="CE445" i="14" s="1"/>
  <c r="Q401" i="1"/>
  <c r="M445" i="14" s="1"/>
  <c r="CF445" i="14" s="1"/>
  <c r="R401" i="1"/>
  <c r="N445" i="14" s="1"/>
  <c r="CG445" i="14" s="1"/>
  <c r="S401" i="1"/>
  <c r="O445" i="14" s="1"/>
  <c r="CH445" i="14" s="1"/>
  <c r="T401" i="1"/>
  <c r="P445" i="14" s="1"/>
  <c r="CI445" i="14" s="1"/>
  <c r="V401" i="1"/>
  <c r="AB401" i="1"/>
  <c r="AC401" i="1"/>
  <c r="AE401" i="1"/>
  <c r="AK401" i="1"/>
  <c r="AL401" i="1"/>
  <c r="B402" i="1"/>
  <c r="C402" i="1"/>
  <c r="A446" i="14" s="1"/>
  <c r="D402" i="1"/>
  <c r="D446" i="14" s="1"/>
  <c r="T446" i="14" s="1"/>
  <c r="F402" i="1"/>
  <c r="G402" i="1"/>
  <c r="I402" i="1"/>
  <c r="E446" i="14" s="1"/>
  <c r="BX446" i="14" s="1"/>
  <c r="J402" i="1"/>
  <c r="F446" i="14" s="1"/>
  <c r="BY446" i="14" s="1"/>
  <c r="K402" i="1"/>
  <c r="G446" i="14" s="1"/>
  <c r="BZ446" i="14" s="1"/>
  <c r="L402" i="1"/>
  <c r="H446" i="14" s="1"/>
  <c r="CA446" i="14" s="1"/>
  <c r="M402" i="1"/>
  <c r="I446" i="14" s="1"/>
  <c r="CB446" i="14" s="1"/>
  <c r="N402" i="1"/>
  <c r="J446" i="14" s="1"/>
  <c r="CC446" i="14" s="1"/>
  <c r="O402" i="1"/>
  <c r="K446" i="14" s="1"/>
  <c r="CD446" i="14" s="1"/>
  <c r="P402" i="1"/>
  <c r="L446" i="14" s="1"/>
  <c r="CE446" i="14" s="1"/>
  <c r="Q402" i="1"/>
  <c r="M446" i="14" s="1"/>
  <c r="CF446" i="14" s="1"/>
  <c r="R402" i="1"/>
  <c r="N446" i="14" s="1"/>
  <c r="CG446" i="14" s="1"/>
  <c r="S402" i="1"/>
  <c r="O446" i="14" s="1"/>
  <c r="CH446" i="14" s="1"/>
  <c r="T402" i="1"/>
  <c r="P446" i="14" s="1"/>
  <c r="CI446" i="14" s="1"/>
  <c r="V402" i="1"/>
  <c r="AB402" i="1"/>
  <c r="AC402" i="1"/>
  <c r="AE402" i="1"/>
  <c r="AK402" i="1"/>
  <c r="AL402" i="1"/>
  <c r="B403" i="1"/>
  <c r="C403" i="1"/>
  <c r="A447" i="14" s="1"/>
  <c r="D403" i="1"/>
  <c r="D447" i="14" s="1"/>
  <c r="T447" i="14" s="1"/>
  <c r="F403" i="1"/>
  <c r="G403" i="1"/>
  <c r="C447" i="14" s="1"/>
  <c r="I403" i="1"/>
  <c r="E447" i="14" s="1"/>
  <c r="BX447" i="14" s="1"/>
  <c r="J403" i="1"/>
  <c r="F447" i="14" s="1"/>
  <c r="BY447" i="14" s="1"/>
  <c r="K403" i="1"/>
  <c r="G447" i="14" s="1"/>
  <c r="BZ447" i="14" s="1"/>
  <c r="L403" i="1"/>
  <c r="H447" i="14" s="1"/>
  <c r="CA447" i="14" s="1"/>
  <c r="M403" i="1"/>
  <c r="I447" i="14" s="1"/>
  <c r="CB447" i="14" s="1"/>
  <c r="N403" i="1"/>
  <c r="J447" i="14" s="1"/>
  <c r="CC447" i="14" s="1"/>
  <c r="O403" i="1"/>
  <c r="K447" i="14" s="1"/>
  <c r="CD447" i="14" s="1"/>
  <c r="P403" i="1"/>
  <c r="L447" i="14" s="1"/>
  <c r="CE447" i="14" s="1"/>
  <c r="Q403" i="1"/>
  <c r="M447" i="14" s="1"/>
  <c r="CF447" i="14" s="1"/>
  <c r="R403" i="1"/>
  <c r="N447" i="14" s="1"/>
  <c r="CG447" i="14" s="1"/>
  <c r="S403" i="1"/>
  <c r="O447" i="14" s="1"/>
  <c r="CH447" i="14" s="1"/>
  <c r="T403" i="1"/>
  <c r="P447" i="14" s="1"/>
  <c r="CI447" i="14" s="1"/>
  <c r="V403" i="1"/>
  <c r="AB403" i="1"/>
  <c r="AC403" i="1"/>
  <c r="AE403" i="1"/>
  <c r="AK403" i="1"/>
  <c r="AL403" i="1"/>
  <c r="B404" i="1"/>
  <c r="C404" i="1"/>
  <c r="A448" i="14" s="1"/>
  <c r="D404" i="1"/>
  <c r="D448" i="14" s="1"/>
  <c r="T448" i="14" s="1"/>
  <c r="F404" i="1"/>
  <c r="G404" i="1"/>
  <c r="C448" i="14" s="1"/>
  <c r="I404" i="1"/>
  <c r="E448" i="14" s="1"/>
  <c r="BX448" i="14" s="1"/>
  <c r="J404" i="1"/>
  <c r="F448" i="14" s="1"/>
  <c r="BY448" i="14" s="1"/>
  <c r="K404" i="1"/>
  <c r="G448" i="14" s="1"/>
  <c r="BZ448" i="14" s="1"/>
  <c r="L404" i="1"/>
  <c r="H448" i="14" s="1"/>
  <c r="CA448" i="14" s="1"/>
  <c r="M404" i="1"/>
  <c r="I448" i="14" s="1"/>
  <c r="CB448" i="14" s="1"/>
  <c r="N404" i="1"/>
  <c r="J448" i="14" s="1"/>
  <c r="CC448" i="14" s="1"/>
  <c r="O404" i="1"/>
  <c r="K448" i="14" s="1"/>
  <c r="CD448" i="14" s="1"/>
  <c r="P404" i="1"/>
  <c r="L448" i="14" s="1"/>
  <c r="CE448" i="14" s="1"/>
  <c r="Q404" i="1"/>
  <c r="M448" i="14" s="1"/>
  <c r="CF448" i="14" s="1"/>
  <c r="R404" i="1"/>
  <c r="N448" i="14" s="1"/>
  <c r="CG448" i="14" s="1"/>
  <c r="S404" i="1"/>
  <c r="O448" i="14" s="1"/>
  <c r="CH448" i="14" s="1"/>
  <c r="T404" i="1"/>
  <c r="P448" i="14" s="1"/>
  <c r="CI448" i="14" s="1"/>
  <c r="V404" i="1"/>
  <c r="AB404" i="1"/>
  <c r="AC404" i="1"/>
  <c r="AE404" i="1"/>
  <c r="AK404" i="1"/>
  <c r="AL404" i="1"/>
  <c r="B405" i="1"/>
  <c r="C405" i="1"/>
  <c r="A449" i="14" s="1"/>
  <c r="D405" i="1"/>
  <c r="D449" i="14" s="1"/>
  <c r="T449" i="14" s="1"/>
  <c r="F405" i="1"/>
  <c r="G405" i="1"/>
  <c r="C449" i="14" s="1"/>
  <c r="I405" i="1"/>
  <c r="E449" i="14" s="1"/>
  <c r="BX449" i="14" s="1"/>
  <c r="J405" i="1"/>
  <c r="F449" i="14" s="1"/>
  <c r="BY449" i="14" s="1"/>
  <c r="K405" i="1"/>
  <c r="G449" i="14" s="1"/>
  <c r="BZ449" i="14" s="1"/>
  <c r="L405" i="1"/>
  <c r="H449" i="14" s="1"/>
  <c r="CA449" i="14" s="1"/>
  <c r="M405" i="1"/>
  <c r="I449" i="14" s="1"/>
  <c r="CB449" i="14" s="1"/>
  <c r="N405" i="1"/>
  <c r="J449" i="14" s="1"/>
  <c r="CC449" i="14" s="1"/>
  <c r="O405" i="1"/>
  <c r="K449" i="14" s="1"/>
  <c r="CD449" i="14" s="1"/>
  <c r="P405" i="1"/>
  <c r="L449" i="14" s="1"/>
  <c r="CE449" i="14" s="1"/>
  <c r="Q405" i="1"/>
  <c r="M449" i="14" s="1"/>
  <c r="CF449" i="14" s="1"/>
  <c r="R405" i="1"/>
  <c r="N449" i="14" s="1"/>
  <c r="CG449" i="14" s="1"/>
  <c r="S405" i="1"/>
  <c r="O449" i="14" s="1"/>
  <c r="CH449" i="14" s="1"/>
  <c r="T405" i="1"/>
  <c r="P449" i="14" s="1"/>
  <c r="CI449" i="14" s="1"/>
  <c r="V405" i="1"/>
  <c r="AB405" i="1"/>
  <c r="AC405" i="1"/>
  <c r="AE405" i="1"/>
  <c r="AK405" i="1"/>
  <c r="AL405" i="1"/>
  <c r="B406" i="1"/>
  <c r="C406" i="1"/>
  <c r="A450" i="14" s="1"/>
  <c r="D406" i="1"/>
  <c r="D450" i="14" s="1"/>
  <c r="T450" i="14" s="1"/>
  <c r="F406" i="1"/>
  <c r="G406" i="1"/>
  <c r="C450" i="14" s="1"/>
  <c r="I406" i="1"/>
  <c r="E450" i="14" s="1"/>
  <c r="BX450" i="14" s="1"/>
  <c r="J406" i="1"/>
  <c r="F450" i="14" s="1"/>
  <c r="BY450" i="14" s="1"/>
  <c r="K406" i="1"/>
  <c r="G450" i="14" s="1"/>
  <c r="BZ450" i="14" s="1"/>
  <c r="L406" i="1"/>
  <c r="H450" i="14" s="1"/>
  <c r="CA450" i="14" s="1"/>
  <c r="M406" i="1"/>
  <c r="I450" i="14" s="1"/>
  <c r="CB450" i="14" s="1"/>
  <c r="N406" i="1"/>
  <c r="J450" i="14" s="1"/>
  <c r="CC450" i="14" s="1"/>
  <c r="O406" i="1"/>
  <c r="K450" i="14" s="1"/>
  <c r="CD450" i="14" s="1"/>
  <c r="P406" i="1"/>
  <c r="L450" i="14" s="1"/>
  <c r="CE450" i="14" s="1"/>
  <c r="Q406" i="1"/>
  <c r="M450" i="14" s="1"/>
  <c r="CF450" i="14" s="1"/>
  <c r="R406" i="1"/>
  <c r="N450" i="14" s="1"/>
  <c r="CG450" i="14" s="1"/>
  <c r="S406" i="1"/>
  <c r="O450" i="14" s="1"/>
  <c r="CH450" i="14" s="1"/>
  <c r="T406" i="1"/>
  <c r="P450" i="14" s="1"/>
  <c r="CI450" i="14" s="1"/>
  <c r="V406" i="1"/>
  <c r="AB406" i="1"/>
  <c r="AC406" i="1"/>
  <c r="AE406" i="1"/>
  <c r="AK406" i="1"/>
  <c r="AL406" i="1"/>
  <c r="B407" i="1"/>
  <c r="C407" i="1"/>
  <c r="A451" i="14" s="1"/>
  <c r="D407" i="1"/>
  <c r="D451" i="14" s="1"/>
  <c r="T451" i="14" s="1"/>
  <c r="F407" i="1"/>
  <c r="G407" i="1"/>
  <c r="C451" i="14" s="1"/>
  <c r="I407" i="1"/>
  <c r="E451" i="14" s="1"/>
  <c r="BX451" i="14" s="1"/>
  <c r="J407" i="1"/>
  <c r="F451" i="14" s="1"/>
  <c r="BY451" i="14" s="1"/>
  <c r="K407" i="1"/>
  <c r="G451" i="14" s="1"/>
  <c r="BZ451" i="14" s="1"/>
  <c r="L407" i="1"/>
  <c r="H451" i="14" s="1"/>
  <c r="CA451" i="14" s="1"/>
  <c r="M407" i="1"/>
  <c r="I451" i="14" s="1"/>
  <c r="CB451" i="14" s="1"/>
  <c r="N407" i="1"/>
  <c r="J451" i="14" s="1"/>
  <c r="CC451" i="14" s="1"/>
  <c r="O407" i="1"/>
  <c r="K451" i="14" s="1"/>
  <c r="CD451" i="14" s="1"/>
  <c r="P407" i="1"/>
  <c r="L451" i="14" s="1"/>
  <c r="CE451" i="14" s="1"/>
  <c r="Q407" i="1"/>
  <c r="M451" i="14" s="1"/>
  <c r="CF451" i="14" s="1"/>
  <c r="R407" i="1"/>
  <c r="N451" i="14" s="1"/>
  <c r="CG451" i="14" s="1"/>
  <c r="S407" i="1"/>
  <c r="O451" i="14" s="1"/>
  <c r="CH451" i="14" s="1"/>
  <c r="T407" i="1"/>
  <c r="P451" i="14" s="1"/>
  <c r="CI451" i="14" s="1"/>
  <c r="V407" i="1"/>
  <c r="AB407" i="1"/>
  <c r="AC407" i="1"/>
  <c r="AE407" i="1"/>
  <c r="AK407" i="1"/>
  <c r="AL407" i="1"/>
  <c r="B408" i="1"/>
  <c r="C408" i="1"/>
  <c r="A452" i="14" s="1"/>
  <c r="D408" i="1"/>
  <c r="D452" i="14" s="1"/>
  <c r="T452" i="14" s="1"/>
  <c r="F408" i="1"/>
  <c r="G408" i="1"/>
  <c r="I408" i="1"/>
  <c r="E452" i="14" s="1"/>
  <c r="BX452" i="14" s="1"/>
  <c r="J408" i="1"/>
  <c r="F452" i="14" s="1"/>
  <c r="BY452" i="14" s="1"/>
  <c r="K408" i="1"/>
  <c r="G452" i="14" s="1"/>
  <c r="BZ452" i="14" s="1"/>
  <c r="L408" i="1"/>
  <c r="H452" i="14" s="1"/>
  <c r="CA452" i="14" s="1"/>
  <c r="M408" i="1"/>
  <c r="I452" i="14" s="1"/>
  <c r="CB452" i="14" s="1"/>
  <c r="N408" i="1"/>
  <c r="J452" i="14" s="1"/>
  <c r="CC452" i="14" s="1"/>
  <c r="O408" i="1"/>
  <c r="K452" i="14" s="1"/>
  <c r="CD452" i="14" s="1"/>
  <c r="P408" i="1"/>
  <c r="L452" i="14" s="1"/>
  <c r="CE452" i="14" s="1"/>
  <c r="Q408" i="1"/>
  <c r="M452" i="14" s="1"/>
  <c r="CF452" i="14" s="1"/>
  <c r="R408" i="1"/>
  <c r="N452" i="14" s="1"/>
  <c r="CG452" i="14" s="1"/>
  <c r="S408" i="1"/>
  <c r="O452" i="14" s="1"/>
  <c r="CH452" i="14" s="1"/>
  <c r="T408" i="1"/>
  <c r="P452" i="14" s="1"/>
  <c r="CI452" i="14" s="1"/>
  <c r="V408" i="1"/>
  <c r="AB408" i="1"/>
  <c r="AC408" i="1"/>
  <c r="AE408" i="1"/>
  <c r="AK408" i="1"/>
  <c r="AL408" i="1"/>
  <c r="B409" i="1"/>
  <c r="C409" i="1"/>
  <c r="A453" i="14" s="1"/>
  <c r="D409" i="1"/>
  <c r="D453" i="14" s="1"/>
  <c r="T453" i="14" s="1"/>
  <c r="F409" i="1"/>
  <c r="G409" i="1"/>
  <c r="C453" i="14" s="1"/>
  <c r="I409" i="1"/>
  <c r="E453" i="14" s="1"/>
  <c r="BX453" i="14" s="1"/>
  <c r="J409" i="1"/>
  <c r="F453" i="14" s="1"/>
  <c r="BY453" i="14" s="1"/>
  <c r="K409" i="1"/>
  <c r="G453" i="14" s="1"/>
  <c r="BZ453" i="14" s="1"/>
  <c r="L409" i="1"/>
  <c r="H453" i="14" s="1"/>
  <c r="CA453" i="14" s="1"/>
  <c r="M409" i="1"/>
  <c r="I453" i="14" s="1"/>
  <c r="CB453" i="14" s="1"/>
  <c r="N409" i="1"/>
  <c r="J453" i="14" s="1"/>
  <c r="CC453" i="14" s="1"/>
  <c r="O409" i="1"/>
  <c r="K453" i="14" s="1"/>
  <c r="CD453" i="14" s="1"/>
  <c r="P409" i="1"/>
  <c r="L453" i="14" s="1"/>
  <c r="CE453" i="14" s="1"/>
  <c r="Q409" i="1"/>
  <c r="M453" i="14" s="1"/>
  <c r="CF453" i="14" s="1"/>
  <c r="R409" i="1"/>
  <c r="N453" i="14" s="1"/>
  <c r="CG453" i="14" s="1"/>
  <c r="S409" i="1"/>
  <c r="O453" i="14" s="1"/>
  <c r="CH453" i="14" s="1"/>
  <c r="T409" i="1"/>
  <c r="P453" i="14" s="1"/>
  <c r="CI453" i="14" s="1"/>
  <c r="V409" i="1"/>
  <c r="AB409" i="1"/>
  <c r="AC409" i="1"/>
  <c r="AE409" i="1"/>
  <c r="AK409" i="1"/>
  <c r="AL409" i="1"/>
  <c r="B410" i="1"/>
  <c r="C410" i="1"/>
  <c r="A454" i="14" s="1"/>
  <c r="D410" i="1"/>
  <c r="D454" i="14" s="1"/>
  <c r="T454" i="14" s="1"/>
  <c r="F410" i="1"/>
  <c r="G410" i="1"/>
  <c r="I410" i="1"/>
  <c r="E454" i="14" s="1"/>
  <c r="BX454" i="14" s="1"/>
  <c r="J410" i="1"/>
  <c r="F454" i="14" s="1"/>
  <c r="BY454" i="14" s="1"/>
  <c r="K410" i="1"/>
  <c r="G454" i="14" s="1"/>
  <c r="BZ454" i="14" s="1"/>
  <c r="L410" i="1"/>
  <c r="H454" i="14" s="1"/>
  <c r="CA454" i="14" s="1"/>
  <c r="M410" i="1"/>
  <c r="I454" i="14" s="1"/>
  <c r="CB454" i="14" s="1"/>
  <c r="N410" i="1"/>
  <c r="J454" i="14" s="1"/>
  <c r="CC454" i="14" s="1"/>
  <c r="O410" i="1"/>
  <c r="K454" i="14" s="1"/>
  <c r="CD454" i="14" s="1"/>
  <c r="P410" i="1"/>
  <c r="L454" i="14" s="1"/>
  <c r="CE454" i="14" s="1"/>
  <c r="Q410" i="1"/>
  <c r="M454" i="14" s="1"/>
  <c r="CF454" i="14" s="1"/>
  <c r="R410" i="1"/>
  <c r="N454" i="14" s="1"/>
  <c r="CG454" i="14" s="1"/>
  <c r="S410" i="1"/>
  <c r="O454" i="14" s="1"/>
  <c r="CH454" i="14" s="1"/>
  <c r="T410" i="1"/>
  <c r="P454" i="14" s="1"/>
  <c r="CI454" i="14" s="1"/>
  <c r="V410" i="1"/>
  <c r="AB410" i="1"/>
  <c r="AC410" i="1"/>
  <c r="AE410" i="1"/>
  <c r="AK410" i="1"/>
  <c r="AL410" i="1"/>
  <c r="B411" i="1"/>
  <c r="C411" i="1"/>
  <c r="A455" i="14" s="1"/>
  <c r="D411" i="1"/>
  <c r="D455" i="14" s="1"/>
  <c r="T455" i="14" s="1"/>
  <c r="F411" i="1"/>
  <c r="G411" i="1"/>
  <c r="C455" i="14" s="1"/>
  <c r="I411" i="1"/>
  <c r="E455" i="14" s="1"/>
  <c r="BX455" i="14" s="1"/>
  <c r="J411" i="1"/>
  <c r="F455" i="14" s="1"/>
  <c r="BY455" i="14" s="1"/>
  <c r="K411" i="1"/>
  <c r="G455" i="14" s="1"/>
  <c r="BZ455" i="14" s="1"/>
  <c r="L411" i="1"/>
  <c r="H455" i="14" s="1"/>
  <c r="CA455" i="14" s="1"/>
  <c r="M411" i="1"/>
  <c r="I455" i="14" s="1"/>
  <c r="CB455" i="14" s="1"/>
  <c r="N411" i="1"/>
  <c r="J455" i="14" s="1"/>
  <c r="CC455" i="14" s="1"/>
  <c r="O411" i="1"/>
  <c r="K455" i="14" s="1"/>
  <c r="CD455" i="14" s="1"/>
  <c r="P411" i="1"/>
  <c r="L455" i="14" s="1"/>
  <c r="CE455" i="14" s="1"/>
  <c r="Q411" i="1"/>
  <c r="M455" i="14" s="1"/>
  <c r="CF455" i="14" s="1"/>
  <c r="R411" i="1"/>
  <c r="N455" i="14" s="1"/>
  <c r="CG455" i="14" s="1"/>
  <c r="S411" i="1"/>
  <c r="O455" i="14" s="1"/>
  <c r="CH455" i="14" s="1"/>
  <c r="T411" i="1"/>
  <c r="P455" i="14" s="1"/>
  <c r="CI455" i="14" s="1"/>
  <c r="V411" i="1"/>
  <c r="AB411" i="1"/>
  <c r="AC411" i="1"/>
  <c r="AE411" i="1"/>
  <c r="AK411" i="1"/>
  <c r="AL411" i="1"/>
  <c r="B412" i="1"/>
  <c r="C412" i="1"/>
  <c r="A456" i="14" s="1"/>
  <c r="D412" i="1"/>
  <c r="D456" i="14" s="1"/>
  <c r="T456" i="14" s="1"/>
  <c r="F412" i="1"/>
  <c r="G412" i="1"/>
  <c r="C456" i="14" s="1"/>
  <c r="I412" i="1"/>
  <c r="E456" i="14" s="1"/>
  <c r="BX456" i="14" s="1"/>
  <c r="J412" i="1"/>
  <c r="F456" i="14" s="1"/>
  <c r="BY456" i="14" s="1"/>
  <c r="K412" i="1"/>
  <c r="G456" i="14" s="1"/>
  <c r="BZ456" i="14" s="1"/>
  <c r="L412" i="1"/>
  <c r="H456" i="14" s="1"/>
  <c r="CA456" i="14" s="1"/>
  <c r="M412" i="1"/>
  <c r="I456" i="14" s="1"/>
  <c r="CB456" i="14" s="1"/>
  <c r="N412" i="1"/>
  <c r="J456" i="14" s="1"/>
  <c r="CC456" i="14" s="1"/>
  <c r="O412" i="1"/>
  <c r="K456" i="14" s="1"/>
  <c r="CD456" i="14" s="1"/>
  <c r="P412" i="1"/>
  <c r="L456" i="14" s="1"/>
  <c r="CE456" i="14" s="1"/>
  <c r="Q412" i="1"/>
  <c r="M456" i="14" s="1"/>
  <c r="CF456" i="14" s="1"/>
  <c r="R412" i="1"/>
  <c r="N456" i="14" s="1"/>
  <c r="CG456" i="14" s="1"/>
  <c r="S412" i="1"/>
  <c r="O456" i="14" s="1"/>
  <c r="CH456" i="14" s="1"/>
  <c r="T412" i="1"/>
  <c r="P456" i="14" s="1"/>
  <c r="CI456" i="14" s="1"/>
  <c r="V412" i="1"/>
  <c r="AB412" i="1"/>
  <c r="AC412" i="1"/>
  <c r="AE412" i="1"/>
  <c r="AK412" i="1"/>
  <c r="AL412" i="1"/>
  <c r="B413" i="1"/>
  <c r="C413" i="1"/>
  <c r="A457" i="14" s="1"/>
  <c r="D413" i="1"/>
  <c r="D457" i="14" s="1"/>
  <c r="T457" i="14" s="1"/>
  <c r="F413" i="1"/>
  <c r="G413" i="1"/>
  <c r="C457" i="14" s="1"/>
  <c r="I413" i="1"/>
  <c r="E457" i="14" s="1"/>
  <c r="BX457" i="14" s="1"/>
  <c r="J413" i="1"/>
  <c r="F457" i="14" s="1"/>
  <c r="BY457" i="14" s="1"/>
  <c r="K413" i="1"/>
  <c r="G457" i="14" s="1"/>
  <c r="BZ457" i="14" s="1"/>
  <c r="L413" i="1"/>
  <c r="H457" i="14" s="1"/>
  <c r="CA457" i="14" s="1"/>
  <c r="M413" i="1"/>
  <c r="I457" i="14" s="1"/>
  <c r="CB457" i="14" s="1"/>
  <c r="N413" i="1"/>
  <c r="J457" i="14" s="1"/>
  <c r="CC457" i="14" s="1"/>
  <c r="O413" i="1"/>
  <c r="K457" i="14" s="1"/>
  <c r="CD457" i="14" s="1"/>
  <c r="P413" i="1"/>
  <c r="L457" i="14" s="1"/>
  <c r="CE457" i="14" s="1"/>
  <c r="Q413" i="1"/>
  <c r="M457" i="14" s="1"/>
  <c r="CF457" i="14" s="1"/>
  <c r="R413" i="1"/>
  <c r="N457" i="14" s="1"/>
  <c r="CG457" i="14" s="1"/>
  <c r="S413" i="1"/>
  <c r="O457" i="14" s="1"/>
  <c r="CH457" i="14" s="1"/>
  <c r="T413" i="1"/>
  <c r="P457" i="14" s="1"/>
  <c r="CI457" i="14" s="1"/>
  <c r="V413" i="1"/>
  <c r="AB413" i="1"/>
  <c r="AC413" i="1"/>
  <c r="AE413" i="1"/>
  <c r="AK413" i="1"/>
  <c r="AL413" i="1"/>
  <c r="B414" i="1"/>
  <c r="C414" i="1"/>
  <c r="A458" i="14" s="1"/>
  <c r="D414" i="1"/>
  <c r="D458" i="14" s="1"/>
  <c r="T458" i="14" s="1"/>
  <c r="F414" i="1"/>
  <c r="G414" i="1"/>
  <c r="I414" i="1"/>
  <c r="E458" i="14" s="1"/>
  <c r="BX458" i="14" s="1"/>
  <c r="J414" i="1"/>
  <c r="F458" i="14" s="1"/>
  <c r="BY458" i="14" s="1"/>
  <c r="K414" i="1"/>
  <c r="G458" i="14" s="1"/>
  <c r="BZ458" i="14" s="1"/>
  <c r="L414" i="1"/>
  <c r="H458" i="14" s="1"/>
  <c r="CA458" i="14" s="1"/>
  <c r="M414" i="1"/>
  <c r="I458" i="14" s="1"/>
  <c r="CB458" i="14" s="1"/>
  <c r="N414" i="1"/>
  <c r="J458" i="14" s="1"/>
  <c r="CC458" i="14" s="1"/>
  <c r="O414" i="1"/>
  <c r="K458" i="14" s="1"/>
  <c r="CD458" i="14" s="1"/>
  <c r="P414" i="1"/>
  <c r="L458" i="14" s="1"/>
  <c r="CE458" i="14" s="1"/>
  <c r="Q414" i="1"/>
  <c r="M458" i="14" s="1"/>
  <c r="CF458" i="14" s="1"/>
  <c r="R414" i="1"/>
  <c r="N458" i="14" s="1"/>
  <c r="CG458" i="14" s="1"/>
  <c r="S414" i="1"/>
  <c r="O458" i="14" s="1"/>
  <c r="CH458" i="14" s="1"/>
  <c r="T414" i="1"/>
  <c r="P458" i="14" s="1"/>
  <c r="CI458" i="14" s="1"/>
  <c r="V414" i="1"/>
  <c r="AB414" i="1"/>
  <c r="AC414" i="1"/>
  <c r="AE414" i="1"/>
  <c r="AK414" i="1"/>
  <c r="AL414" i="1"/>
  <c r="B415" i="1"/>
  <c r="C415" i="1"/>
  <c r="A459" i="14" s="1"/>
  <c r="D415" i="1"/>
  <c r="D459" i="14" s="1"/>
  <c r="T459" i="14" s="1"/>
  <c r="F415" i="1"/>
  <c r="G415" i="1"/>
  <c r="C459" i="14" s="1"/>
  <c r="I415" i="1"/>
  <c r="E459" i="14" s="1"/>
  <c r="BX459" i="14" s="1"/>
  <c r="J415" i="1"/>
  <c r="F459" i="14" s="1"/>
  <c r="BY459" i="14" s="1"/>
  <c r="K415" i="1"/>
  <c r="G459" i="14" s="1"/>
  <c r="BZ459" i="14" s="1"/>
  <c r="L415" i="1"/>
  <c r="H459" i="14" s="1"/>
  <c r="CA459" i="14" s="1"/>
  <c r="M415" i="1"/>
  <c r="I459" i="14" s="1"/>
  <c r="CB459" i="14" s="1"/>
  <c r="N415" i="1"/>
  <c r="J459" i="14" s="1"/>
  <c r="CC459" i="14" s="1"/>
  <c r="O415" i="1"/>
  <c r="K459" i="14" s="1"/>
  <c r="CD459" i="14" s="1"/>
  <c r="P415" i="1"/>
  <c r="L459" i="14" s="1"/>
  <c r="CE459" i="14" s="1"/>
  <c r="Q415" i="1"/>
  <c r="M459" i="14" s="1"/>
  <c r="CF459" i="14" s="1"/>
  <c r="R415" i="1"/>
  <c r="N459" i="14" s="1"/>
  <c r="CG459" i="14" s="1"/>
  <c r="S415" i="1"/>
  <c r="O459" i="14" s="1"/>
  <c r="CH459" i="14" s="1"/>
  <c r="T415" i="1"/>
  <c r="P459" i="14" s="1"/>
  <c r="CI459" i="14" s="1"/>
  <c r="V415" i="1"/>
  <c r="AB415" i="1"/>
  <c r="AC415" i="1"/>
  <c r="AE415" i="1"/>
  <c r="AK415" i="1"/>
  <c r="AL415" i="1"/>
  <c r="B416" i="1"/>
  <c r="C416" i="1"/>
  <c r="A460" i="14" s="1"/>
  <c r="D416" i="1"/>
  <c r="D460" i="14" s="1"/>
  <c r="T460" i="14" s="1"/>
  <c r="F416" i="1"/>
  <c r="G416" i="1"/>
  <c r="I416" i="1"/>
  <c r="E460" i="14" s="1"/>
  <c r="BX460" i="14" s="1"/>
  <c r="J416" i="1"/>
  <c r="F460" i="14" s="1"/>
  <c r="BY460" i="14" s="1"/>
  <c r="K416" i="1"/>
  <c r="G460" i="14" s="1"/>
  <c r="BZ460" i="14" s="1"/>
  <c r="L416" i="1"/>
  <c r="H460" i="14" s="1"/>
  <c r="CA460" i="14" s="1"/>
  <c r="M416" i="1"/>
  <c r="I460" i="14" s="1"/>
  <c r="CB460" i="14" s="1"/>
  <c r="N416" i="1"/>
  <c r="J460" i="14" s="1"/>
  <c r="CC460" i="14" s="1"/>
  <c r="O416" i="1"/>
  <c r="K460" i="14" s="1"/>
  <c r="CD460" i="14" s="1"/>
  <c r="P416" i="1"/>
  <c r="L460" i="14" s="1"/>
  <c r="CE460" i="14" s="1"/>
  <c r="Q416" i="1"/>
  <c r="M460" i="14" s="1"/>
  <c r="CF460" i="14" s="1"/>
  <c r="R416" i="1"/>
  <c r="N460" i="14" s="1"/>
  <c r="CG460" i="14" s="1"/>
  <c r="S416" i="1"/>
  <c r="O460" i="14" s="1"/>
  <c r="CH460" i="14" s="1"/>
  <c r="T416" i="1"/>
  <c r="P460" i="14" s="1"/>
  <c r="CI460" i="14" s="1"/>
  <c r="V416" i="1"/>
  <c r="AB416" i="1"/>
  <c r="AC416" i="1"/>
  <c r="AE416" i="1"/>
  <c r="AK416" i="1"/>
  <c r="AL416" i="1"/>
  <c r="B417" i="1"/>
  <c r="C417" i="1"/>
  <c r="A461" i="14" s="1"/>
  <c r="D417" i="1"/>
  <c r="D461" i="14" s="1"/>
  <c r="T461" i="14" s="1"/>
  <c r="F417" i="1"/>
  <c r="G417" i="1"/>
  <c r="C461" i="14" s="1"/>
  <c r="I417" i="1"/>
  <c r="E461" i="14" s="1"/>
  <c r="BX461" i="14" s="1"/>
  <c r="J417" i="1"/>
  <c r="F461" i="14" s="1"/>
  <c r="BY461" i="14" s="1"/>
  <c r="K417" i="1"/>
  <c r="G461" i="14" s="1"/>
  <c r="BZ461" i="14" s="1"/>
  <c r="L417" i="1"/>
  <c r="H461" i="14" s="1"/>
  <c r="CA461" i="14" s="1"/>
  <c r="M417" i="1"/>
  <c r="I461" i="14" s="1"/>
  <c r="CB461" i="14" s="1"/>
  <c r="N417" i="1"/>
  <c r="J461" i="14" s="1"/>
  <c r="CC461" i="14" s="1"/>
  <c r="O417" i="1"/>
  <c r="K461" i="14" s="1"/>
  <c r="CD461" i="14" s="1"/>
  <c r="P417" i="1"/>
  <c r="L461" i="14" s="1"/>
  <c r="CE461" i="14" s="1"/>
  <c r="Q417" i="1"/>
  <c r="M461" i="14" s="1"/>
  <c r="CF461" i="14" s="1"/>
  <c r="R417" i="1"/>
  <c r="N461" i="14" s="1"/>
  <c r="CG461" i="14" s="1"/>
  <c r="S417" i="1"/>
  <c r="O461" i="14" s="1"/>
  <c r="CH461" i="14" s="1"/>
  <c r="T417" i="1"/>
  <c r="P461" i="14" s="1"/>
  <c r="CI461" i="14" s="1"/>
  <c r="V417" i="1"/>
  <c r="AB417" i="1"/>
  <c r="AC417" i="1"/>
  <c r="AE417" i="1"/>
  <c r="AK417" i="1"/>
  <c r="AL417" i="1"/>
  <c r="B418" i="1"/>
  <c r="C418" i="1"/>
  <c r="A462" i="14" s="1"/>
  <c r="D418" i="1"/>
  <c r="D462" i="14" s="1"/>
  <c r="T462" i="14" s="1"/>
  <c r="F418" i="1"/>
  <c r="G418" i="1"/>
  <c r="I418" i="1"/>
  <c r="E462" i="14" s="1"/>
  <c r="BX462" i="14" s="1"/>
  <c r="J418" i="1"/>
  <c r="F462" i="14" s="1"/>
  <c r="BY462" i="14" s="1"/>
  <c r="K418" i="1"/>
  <c r="G462" i="14" s="1"/>
  <c r="BZ462" i="14" s="1"/>
  <c r="L418" i="1"/>
  <c r="H462" i="14" s="1"/>
  <c r="CA462" i="14" s="1"/>
  <c r="M418" i="1"/>
  <c r="I462" i="14" s="1"/>
  <c r="CB462" i="14" s="1"/>
  <c r="N418" i="1"/>
  <c r="J462" i="14" s="1"/>
  <c r="CC462" i="14" s="1"/>
  <c r="O418" i="1"/>
  <c r="K462" i="14" s="1"/>
  <c r="CD462" i="14" s="1"/>
  <c r="P418" i="1"/>
  <c r="L462" i="14" s="1"/>
  <c r="CE462" i="14" s="1"/>
  <c r="Q418" i="1"/>
  <c r="M462" i="14" s="1"/>
  <c r="CF462" i="14" s="1"/>
  <c r="R418" i="1"/>
  <c r="N462" i="14" s="1"/>
  <c r="CG462" i="14" s="1"/>
  <c r="S418" i="1"/>
  <c r="O462" i="14" s="1"/>
  <c r="CH462" i="14" s="1"/>
  <c r="T418" i="1"/>
  <c r="P462" i="14" s="1"/>
  <c r="CI462" i="14" s="1"/>
  <c r="V418" i="1"/>
  <c r="AB418" i="1"/>
  <c r="AC418" i="1"/>
  <c r="AE418" i="1"/>
  <c r="AK418" i="1"/>
  <c r="AL418" i="1"/>
  <c r="B419" i="1"/>
  <c r="C419" i="1"/>
  <c r="A463" i="14" s="1"/>
  <c r="D419" i="1"/>
  <c r="D463" i="14" s="1"/>
  <c r="T463" i="14" s="1"/>
  <c r="F419" i="1"/>
  <c r="G419" i="1"/>
  <c r="C463" i="14" s="1"/>
  <c r="I419" i="1"/>
  <c r="E463" i="14" s="1"/>
  <c r="BX463" i="14" s="1"/>
  <c r="J419" i="1"/>
  <c r="F463" i="14" s="1"/>
  <c r="BY463" i="14" s="1"/>
  <c r="K419" i="1"/>
  <c r="G463" i="14" s="1"/>
  <c r="BZ463" i="14" s="1"/>
  <c r="L419" i="1"/>
  <c r="H463" i="14" s="1"/>
  <c r="CA463" i="14" s="1"/>
  <c r="M419" i="1"/>
  <c r="I463" i="14" s="1"/>
  <c r="CB463" i="14" s="1"/>
  <c r="N419" i="1"/>
  <c r="J463" i="14" s="1"/>
  <c r="CC463" i="14" s="1"/>
  <c r="O419" i="1"/>
  <c r="K463" i="14" s="1"/>
  <c r="CD463" i="14" s="1"/>
  <c r="P419" i="1"/>
  <c r="L463" i="14" s="1"/>
  <c r="CE463" i="14" s="1"/>
  <c r="Q419" i="1"/>
  <c r="M463" i="14" s="1"/>
  <c r="CF463" i="14" s="1"/>
  <c r="R419" i="1"/>
  <c r="N463" i="14" s="1"/>
  <c r="CG463" i="14" s="1"/>
  <c r="S419" i="1"/>
  <c r="O463" i="14" s="1"/>
  <c r="CH463" i="14" s="1"/>
  <c r="T419" i="1"/>
  <c r="P463" i="14" s="1"/>
  <c r="CI463" i="14" s="1"/>
  <c r="V419" i="1"/>
  <c r="AB419" i="1"/>
  <c r="AC419" i="1"/>
  <c r="AE419" i="1"/>
  <c r="AK419" i="1"/>
  <c r="AL419" i="1"/>
  <c r="B420" i="1"/>
  <c r="C420" i="1"/>
  <c r="A464" i="14" s="1"/>
  <c r="D420" i="1"/>
  <c r="D464" i="14" s="1"/>
  <c r="T464" i="14" s="1"/>
  <c r="F420" i="1"/>
  <c r="G420" i="1"/>
  <c r="C464" i="14" s="1"/>
  <c r="I420" i="1"/>
  <c r="E464" i="14" s="1"/>
  <c r="BX464" i="14" s="1"/>
  <c r="J420" i="1"/>
  <c r="F464" i="14" s="1"/>
  <c r="BY464" i="14" s="1"/>
  <c r="K420" i="1"/>
  <c r="G464" i="14" s="1"/>
  <c r="BZ464" i="14" s="1"/>
  <c r="L420" i="1"/>
  <c r="H464" i="14" s="1"/>
  <c r="CA464" i="14" s="1"/>
  <c r="M420" i="1"/>
  <c r="I464" i="14" s="1"/>
  <c r="CB464" i="14" s="1"/>
  <c r="N420" i="1"/>
  <c r="J464" i="14" s="1"/>
  <c r="CC464" i="14" s="1"/>
  <c r="O420" i="1"/>
  <c r="K464" i="14" s="1"/>
  <c r="CD464" i="14" s="1"/>
  <c r="P420" i="1"/>
  <c r="L464" i="14" s="1"/>
  <c r="CE464" i="14" s="1"/>
  <c r="Q420" i="1"/>
  <c r="M464" i="14" s="1"/>
  <c r="CF464" i="14" s="1"/>
  <c r="R420" i="1"/>
  <c r="N464" i="14" s="1"/>
  <c r="CG464" i="14" s="1"/>
  <c r="S420" i="1"/>
  <c r="O464" i="14" s="1"/>
  <c r="CH464" i="14" s="1"/>
  <c r="T420" i="1"/>
  <c r="P464" i="14" s="1"/>
  <c r="CI464" i="14" s="1"/>
  <c r="V420" i="1"/>
  <c r="AB420" i="1"/>
  <c r="AC420" i="1"/>
  <c r="AE420" i="1"/>
  <c r="AK420" i="1"/>
  <c r="AL420" i="1"/>
  <c r="B421" i="1"/>
  <c r="C421" i="1"/>
  <c r="A465" i="14" s="1"/>
  <c r="D421" i="1"/>
  <c r="D465" i="14" s="1"/>
  <c r="T465" i="14" s="1"/>
  <c r="F421" i="1"/>
  <c r="G421" i="1"/>
  <c r="C465" i="14" s="1"/>
  <c r="I421" i="1"/>
  <c r="E465" i="14" s="1"/>
  <c r="BX465" i="14" s="1"/>
  <c r="J421" i="1"/>
  <c r="F465" i="14" s="1"/>
  <c r="BY465" i="14" s="1"/>
  <c r="K421" i="1"/>
  <c r="G465" i="14" s="1"/>
  <c r="BZ465" i="14" s="1"/>
  <c r="L421" i="1"/>
  <c r="H465" i="14" s="1"/>
  <c r="CA465" i="14" s="1"/>
  <c r="M421" i="1"/>
  <c r="I465" i="14" s="1"/>
  <c r="CB465" i="14" s="1"/>
  <c r="N421" i="1"/>
  <c r="J465" i="14" s="1"/>
  <c r="CC465" i="14" s="1"/>
  <c r="O421" i="1"/>
  <c r="K465" i="14" s="1"/>
  <c r="CD465" i="14" s="1"/>
  <c r="P421" i="1"/>
  <c r="L465" i="14" s="1"/>
  <c r="CE465" i="14" s="1"/>
  <c r="Q421" i="1"/>
  <c r="M465" i="14" s="1"/>
  <c r="CF465" i="14" s="1"/>
  <c r="R421" i="1"/>
  <c r="N465" i="14" s="1"/>
  <c r="CG465" i="14" s="1"/>
  <c r="S421" i="1"/>
  <c r="O465" i="14" s="1"/>
  <c r="CH465" i="14" s="1"/>
  <c r="T421" i="1"/>
  <c r="P465" i="14" s="1"/>
  <c r="CI465" i="14" s="1"/>
  <c r="V421" i="1"/>
  <c r="AB421" i="1"/>
  <c r="AC421" i="1"/>
  <c r="AE421" i="1"/>
  <c r="AK421" i="1"/>
  <c r="AL421" i="1"/>
  <c r="B422" i="1"/>
  <c r="C422" i="1"/>
  <c r="A466" i="14" s="1"/>
  <c r="D422" i="1"/>
  <c r="D466" i="14" s="1"/>
  <c r="T466" i="14" s="1"/>
  <c r="F422" i="1"/>
  <c r="G422" i="1"/>
  <c r="C466" i="14" s="1"/>
  <c r="I422" i="1"/>
  <c r="E466" i="14" s="1"/>
  <c r="BX466" i="14" s="1"/>
  <c r="J422" i="1"/>
  <c r="F466" i="14" s="1"/>
  <c r="BY466" i="14" s="1"/>
  <c r="K422" i="1"/>
  <c r="G466" i="14" s="1"/>
  <c r="BZ466" i="14" s="1"/>
  <c r="L422" i="1"/>
  <c r="H466" i="14" s="1"/>
  <c r="CA466" i="14" s="1"/>
  <c r="M422" i="1"/>
  <c r="I466" i="14" s="1"/>
  <c r="CB466" i="14" s="1"/>
  <c r="N422" i="1"/>
  <c r="J466" i="14" s="1"/>
  <c r="CC466" i="14" s="1"/>
  <c r="O422" i="1"/>
  <c r="K466" i="14" s="1"/>
  <c r="CD466" i="14" s="1"/>
  <c r="P422" i="1"/>
  <c r="L466" i="14" s="1"/>
  <c r="CE466" i="14" s="1"/>
  <c r="Q422" i="1"/>
  <c r="M466" i="14" s="1"/>
  <c r="CF466" i="14" s="1"/>
  <c r="R422" i="1"/>
  <c r="N466" i="14" s="1"/>
  <c r="CG466" i="14" s="1"/>
  <c r="S422" i="1"/>
  <c r="O466" i="14" s="1"/>
  <c r="CH466" i="14" s="1"/>
  <c r="T422" i="1"/>
  <c r="P466" i="14" s="1"/>
  <c r="CI466" i="14" s="1"/>
  <c r="V422" i="1"/>
  <c r="AB422" i="1"/>
  <c r="AC422" i="1"/>
  <c r="AE422" i="1"/>
  <c r="AK422" i="1"/>
  <c r="AL422" i="1"/>
  <c r="B423" i="1"/>
  <c r="C423" i="1"/>
  <c r="A467" i="14" s="1"/>
  <c r="D423" i="1"/>
  <c r="D467" i="14" s="1"/>
  <c r="T467" i="14" s="1"/>
  <c r="F423" i="1"/>
  <c r="G423" i="1"/>
  <c r="C467" i="14" s="1"/>
  <c r="I423" i="1"/>
  <c r="E467" i="14" s="1"/>
  <c r="BX467" i="14" s="1"/>
  <c r="J423" i="1"/>
  <c r="F467" i="14" s="1"/>
  <c r="BY467" i="14" s="1"/>
  <c r="K423" i="1"/>
  <c r="G467" i="14" s="1"/>
  <c r="BZ467" i="14" s="1"/>
  <c r="L423" i="1"/>
  <c r="H467" i="14" s="1"/>
  <c r="CA467" i="14" s="1"/>
  <c r="M423" i="1"/>
  <c r="I467" i="14" s="1"/>
  <c r="CB467" i="14" s="1"/>
  <c r="N423" i="1"/>
  <c r="J467" i="14" s="1"/>
  <c r="CC467" i="14" s="1"/>
  <c r="O423" i="1"/>
  <c r="K467" i="14" s="1"/>
  <c r="CD467" i="14" s="1"/>
  <c r="P423" i="1"/>
  <c r="L467" i="14" s="1"/>
  <c r="CE467" i="14" s="1"/>
  <c r="Q423" i="1"/>
  <c r="M467" i="14" s="1"/>
  <c r="CF467" i="14" s="1"/>
  <c r="R423" i="1"/>
  <c r="N467" i="14" s="1"/>
  <c r="CG467" i="14" s="1"/>
  <c r="S423" i="1"/>
  <c r="O467" i="14" s="1"/>
  <c r="CH467" i="14" s="1"/>
  <c r="T423" i="1"/>
  <c r="P467" i="14" s="1"/>
  <c r="CI467" i="14" s="1"/>
  <c r="V423" i="1"/>
  <c r="AB423" i="1"/>
  <c r="AC423" i="1"/>
  <c r="AE423" i="1"/>
  <c r="AK423" i="1"/>
  <c r="AL423" i="1"/>
  <c r="B424" i="1"/>
  <c r="C424" i="1"/>
  <c r="A468" i="14" s="1"/>
  <c r="D424" i="1"/>
  <c r="D468" i="14" s="1"/>
  <c r="T468" i="14" s="1"/>
  <c r="F424" i="1"/>
  <c r="G424" i="1"/>
  <c r="I424" i="1"/>
  <c r="E468" i="14" s="1"/>
  <c r="BX468" i="14" s="1"/>
  <c r="J424" i="1"/>
  <c r="F468" i="14" s="1"/>
  <c r="BY468" i="14" s="1"/>
  <c r="K424" i="1"/>
  <c r="G468" i="14" s="1"/>
  <c r="BZ468" i="14" s="1"/>
  <c r="L424" i="1"/>
  <c r="H468" i="14" s="1"/>
  <c r="CA468" i="14" s="1"/>
  <c r="M424" i="1"/>
  <c r="I468" i="14" s="1"/>
  <c r="CB468" i="14" s="1"/>
  <c r="N424" i="1"/>
  <c r="J468" i="14" s="1"/>
  <c r="CC468" i="14" s="1"/>
  <c r="O424" i="1"/>
  <c r="K468" i="14" s="1"/>
  <c r="CD468" i="14" s="1"/>
  <c r="P424" i="1"/>
  <c r="L468" i="14" s="1"/>
  <c r="CE468" i="14" s="1"/>
  <c r="Q424" i="1"/>
  <c r="M468" i="14" s="1"/>
  <c r="CF468" i="14" s="1"/>
  <c r="R424" i="1"/>
  <c r="N468" i="14" s="1"/>
  <c r="CG468" i="14" s="1"/>
  <c r="S424" i="1"/>
  <c r="O468" i="14" s="1"/>
  <c r="CH468" i="14" s="1"/>
  <c r="T424" i="1"/>
  <c r="P468" i="14" s="1"/>
  <c r="CI468" i="14" s="1"/>
  <c r="V424" i="1"/>
  <c r="AB424" i="1"/>
  <c r="AC424" i="1"/>
  <c r="AE424" i="1"/>
  <c r="AK424" i="1"/>
  <c r="AL424" i="1"/>
  <c r="B425" i="1"/>
  <c r="C425" i="1"/>
  <c r="A469" i="14" s="1"/>
  <c r="D425" i="1"/>
  <c r="D469" i="14" s="1"/>
  <c r="T469" i="14" s="1"/>
  <c r="F425" i="1"/>
  <c r="G425" i="1"/>
  <c r="C469" i="14" s="1"/>
  <c r="I425" i="1"/>
  <c r="E469" i="14" s="1"/>
  <c r="BX469" i="14" s="1"/>
  <c r="J425" i="1"/>
  <c r="F469" i="14" s="1"/>
  <c r="BY469" i="14" s="1"/>
  <c r="K425" i="1"/>
  <c r="G469" i="14" s="1"/>
  <c r="BZ469" i="14" s="1"/>
  <c r="L425" i="1"/>
  <c r="H469" i="14" s="1"/>
  <c r="CA469" i="14" s="1"/>
  <c r="M425" i="1"/>
  <c r="I469" i="14" s="1"/>
  <c r="CB469" i="14" s="1"/>
  <c r="N425" i="1"/>
  <c r="J469" i="14" s="1"/>
  <c r="CC469" i="14" s="1"/>
  <c r="O425" i="1"/>
  <c r="K469" i="14" s="1"/>
  <c r="CD469" i="14" s="1"/>
  <c r="P425" i="1"/>
  <c r="L469" i="14" s="1"/>
  <c r="CE469" i="14" s="1"/>
  <c r="Q425" i="1"/>
  <c r="M469" i="14" s="1"/>
  <c r="CF469" i="14" s="1"/>
  <c r="R425" i="1"/>
  <c r="N469" i="14" s="1"/>
  <c r="CG469" i="14" s="1"/>
  <c r="S425" i="1"/>
  <c r="O469" i="14" s="1"/>
  <c r="CH469" i="14" s="1"/>
  <c r="T425" i="1"/>
  <c r="P469" i="14" s="1"/>
  <c r="CI469" i="14" s="1"/>
  <c r="V425" i="1"/>
  <c r="AB425" i="1"/>
  <c r="AC425" i="1"/>
  <c r="AE425" i="1"/>
  <c r="AK425" i="1"/>
  <c r="AL425" i="1"/>
  <c r="B426" i="1"/>
  <c r="C426" i="1"/>
  <c r="A470" i="14" s="1"/>
  <c r="D426" i="1"/>
  <c r="D470" i="14" s="1"/>
  <c r="T470" i="14" s="1"/>
  <c r="F426" i="1"/>
  <c r="G426" i="1"/>
  <c r="I426" i="1"/>
  <c r="E470" i="14" s="1"/>
  <c r="BX470" i="14" s="1"/>
  <c r="J426" i="1"/>
  <c r="F470" i="14" s="1"/>
  <c r="BY470" i="14" s="1"/>
  <c r="K426" i="1"/>
  <c r="G470" i="14" s="1"/>
  <c r="BZ470" i="14" s="1"/>
  <c r="L426" i="1"/>
  <c r="H470" i="14" s="1"/>
  <c r="CA470" i="14" s="1"/>
  <c r="M426" i="1"/>
  <c r="I470" i="14" s="1"/>
  <c r="CB470" i="14" s="1"/>
  <c r="N426" i="1"/>
  <c r="J470" i="14" s="1"/>
  <c r="CC470" i="14" s="1"/>
  <c r="O426" i="1"/>
  <c r="K470" i="14" s="1"/>
  <c r="CD470" i="14" s="1"/>
  <c r="P426" i="1"/>
  <c r="L470" i="14" s="1"/>
  <c r="CE470" i="14" s="1"/>
  <c r="Q426" i="1"/>
  <c r="M470" i="14" s="1"/>
  <c r="CF470" i="14" s="1"/>
  <c r="R426" i="1"/>
  <c r="N470" i="14" s="1"/>
  <c r="CG470" i="14" s="1"/>
  <c r="S426" i="1"/>
  <c r="O470" i="14" s="1"/>
  <c r="CH470" i="14" s="1"/>
  <c r="T426" i="1"/>
  <c r="P470" i="14" s="1"/>
  <c r="CI470" i="14" s="1"/>
  <c r="V426" i="1"/>
  <c r="AB426" i="1"/>
  <c r="AC426" i="1"/>
  <c r="AE426" i="1"/>
  <c r="AK426" i="1"/>
  <c r="AL426" i="1"/>
  <c r="B427" i="1"/>
  <c r="C427" i="1"/>
  <c r="A471" i="14" s="1"/>
  <c r="D427" i="1"/>
  <c r="D471" i="14" s="1"/>
  <c r="T471" i="14" s="1"/>
  <c r="F427" i="1"/>
  <c r="G427" i="1"/>
  <c r="C471" i="14" s="1"/>
  <c r="I427" i="1"/>
  <c r="E471" i="14" s="1"/>
  <c r="BX471" i="14" s="1"/>
  <c r="J427" i="1"/>
  <c r="F471" i="14" s="1"/>
  <c r="BY471" i="14" s="1"/>
  <c r="K427" i="1"/>
  <c r="G471" i="14" s="1"/>
  <c r="BZ471" i="14" s="1"/>
  <c r="L427" i="1"/>
  <c r="H471" i="14" s="1"/>
  <c r="CA471" i="14" s="1"/>
  <c r="M427" i="1"/>
  <c r="I471" i="14" s="1"/>
  <c r="CB471" i="14" s="1"/>
  <c r="N427" i="1"/>
  <c r="J471" i="14" s="1"/>
  <c r="CC471" i="14" s="1"/>
  <c r="O427" i="1"/>
  <c r="K471" i="14" s="1"/>
  <c r="CD471" i="14" s="1"/>
  <c r="P427" i="1"/>
  <c r="L471" i="14" s="1"/>
  <c r="CE471" i="14" s="1"/>
  <c r="Q427" i="1"/>
  <c r="M471" i="14" s="1"/>
  <c r="CF471" i="14" s="1"/>
  <c r="R427" i="1"/>
  <c r="N471" i="14" s="1"/>
  <c r="CG471" i="14" s="1"/>
  <c r="S427" i="1"/>
  <c r="O471" i="14" s="1"/>
  <c r="CH471" i="14" s="1"/>
  <c r="T427" i="1"/>
  <c r="P471" i="14" s="1"/>
  <c r="CI471" i="14" s="1"/>
  <c r="V427" i="1"/>
  <c r="AB427" i="1"/>
  <c r="AC427" i="1"/>
  <c r="AE427" i="1"/>
  <c r="AK427" i="1"/>
  <c r="AL427" i="1"/>
  <c r="B428" i="1"/>
  <c r="C428" i="1"/>
  <c r="A472" i="14" s="1"/>
  <c r="D428" i="1"/>
  <c r="D472" i="14" s="1"/>
  <c r="T472" i="14" s="1"/>
  <c r="F428" i="1"/>
  <c r="G428" i="1"/>
  <c r="C472" i="14" s="1"/>
  <c r="I428" i="1"/>
  <c r="E472" i="14" s="1"/>
  <c r="BX472" i="14" s="1"/>
  <c r="J428" i="1"/>
  <c r="F472" i="14" s="1"/>
  <c r="BY472" i="14" s="1"/>
  <c r="K428" i="1"/>
  <c r="G472" i="14" s="1"/>
  <c r="BZ472" i="14" s="1"/>
  <c r="L428" i="1"/>
  <c r="H472" i="14" s="1"/>
  <c r="CA472" i="14" s="1"/>
  <c r="M428" i="1"/>
  <c r="I472" i="14" s="1"/>
  <c r="CB472" i="14" s="1"/>
  <c r="N428" i="1"/>
  <c r="J472" i="14" s="1"/>
  <c r="CC472" i="14" s="1"/>
  <c r="O428" i="1"/>
  <c r="K472" i="14" s="1"/>
  <c r="CD472" i="14" s="1"/>
  <c r="P428" i="1"/>
  <c r="L472" i="14" s="1"/>
  <c r="CE472" i="14" s="1"/>
  <c r="Q428" i="1"/>
  <c r="M472" i="14" s="1"/>
  <c r="CF472" i="14" s="1"/>
  <c r="R428" i="1"/>
  <c r="N472" i="14" s="1"/>
  <c r="CG472" i="14" s="1"/>
  <c r="S428" i="1"/>
  <c r="O472" i="14" s="1"/>
  <c r="CH472" i="14" s="1"/>
  <c r="T428" i="1"/>
  <c r="P472" i="14" s="1"/>
  <c r="CI472" i="14" s="1"/>
  <c r="V428" i="1"/>
  <c r="AB428" i="1"/>
  <c r="AC428" i="1"/>
  <c r="AE428" i="1"/>
  <c r="AK428" i="1"/>
  <c r="AL428" i="1"/>
  <c r="B429" i="1"/>
  <c r="C429" i="1"/>
  <c r="A473" i="14" s="1"/>
  <c r="D429" i="1"/>
  <c r="D473" i="14" s="1"/>
  <c r="T473" i="14" s="1"/>
  <c r="F429" i="1"/>
  <c r="G429" i="1"/>
  <c r="C473" i="14" s="1"/>
  <c r="I429" i="1"/>
  <c r="E473" i="14" s="1"/>
  <c r="BX473" i="14" s="1"/>
  <c r="J429" i="1"/>
  <c r="F473" i="14" s="1"/>
  <c r="BY473" i="14" s="1"/>
  <c r="K429" i="1"/>
  <c r="G473" i="14" s="1"/>
  <c r="BZ473" i="14" s="1"/>
  <c r="L429" i="1"/>
  <c r="H473" i="14" s="1"/>
  <c r="CA473" i="14" s="1"/>
  <c r="M429" i="1"/>
  <c r="I473" i="14" s="1"/>
  <c r="CB473" i="14" s="1"/>
  <c r="N429" i="1"/>
  <c r="J473" i="14" s="1"/>
  <c r="CC473" i="14" s="1"/>
  <c r="O429" i="1"/>
  <c r="K473" i="14" s="1"/>
  <c r="CD473" i="14" s="1"/>
  <c r="P429" i="1"/>
  <c r="L473" i="14" s="1"/>
  <c r="CE473" i="14" s="1"/>
  <c r="Q429" i="1"/>
  <c r="M473" i="14" s="1"/>
  <c r="CF473" i="14" s="1"/>
  <c r="R429" i="1"/>
  <c r="N473" i="14" s="1"/>
  <c r="CG473" i="14" s="1"/>
  <c r="S429" i="1"/>
  <c r="O473" i="14" s="1"/>
  <c r="CH473" i="14" s="1"/>
  <c r="T429" i="1"/>
  <c r="P473" i="14" s="1"/>
  <c r="CI473" i="14" s="1"/>
  <c r="V429" i="1"/>
  <c r="AB429" i="1"/>
  <c r="AC429" i="1"/>
  <c r="AE429" i="1"/>
  <c r="AK429" i="1"/>
  <c r="AL429" i="1"/>
  <c r="B430" i="1"/>
  <c r="C430" i="1"/>
  <c r="A474" i="14" s="1"/>
  <c r="D430" i="1"/>
  <c r="D474" i="14" s="1"/>
  <c r="T474" i="14" s="1"/>
  <c r="F430" i="1"/>
  <c r="G430" i="1"/>
  <c r="I430" i="1"/>
  <c r="E474" i="14" s="1"/>
  <c r="BX474" i="14" s="1"/>
  <c r="J430" i="1"/>
  <c r="F474" i="14" s="1"/>
  <c r="BY474" i="14" s="1"/>
  <c r="K430" i="1"/>
  <c r="G474" i="14" s="1"/>
  <c r="BZ474" i="14" s="1"/>
  <c r="L430" i="1"/>
  <c r="H474" i="14" s="1"/>
  <c r="CA474" i="14" s="1"/>
  <c r="M430" i="1"/>
  <c r="I474" i="14" s="1"/>
  <c r="CB474" i="14" s="1"/>
  <c r="N430" i="1"/>
  <c r="J474" i="14" s="1"/>
  <c r="CC474" i="14" s="1"/>
  <c r="O430" i="1"/>
  <c r="K474" i="14" s="1"/>
  <c r="CD474" i="14" s="1"/>
  <c r="P430" i="1"/>
  <c r="L474" i="14" s="1"/>
  <c r="CE474" i="14" s="1"/>
  <c r="Q430" i="1"/>
  <c r="M474" i="14" s="1"/>
  <c r="CF474" i="14" s="1"/>
  <c r="R430" i="1"/>
  <c r="N474" i="14" s="1"/>
  <c r="CG474" i="14" s="1"/>
  <c r="S430" i="1"/>
  <c r="O474" i="14" s="1"/>
  <c r="CH474" i="14" s="1"/>
  <c r="T430" i="1"/>
  <c r="P474" i="14" s="1"/>
  <c r="CI474" i="14" s="1"/>
  <c r="V430" i="1"/>
  <c r="AB430" i="1"/>
  <c r="AC430" i="1"/>
  <c r="AE430" i="1"/>
  <c r="AK430" i="1"/>
  <c r="AL430" i="1"/>
  <c r="B431" i="1"/>
  <c r="C431" i="1"/>
  <c r="A475" i="14" s="1"/>
  <c r="D431" i="1"/>
  <c r="D475" i="14" s="1"/>
  <c r="T475" i="14" s="1"/>
  <c r="F431" i="1"/>
  <c r="G431" i="1"/>
  <c r="C475" i="14" s="1"/>
  <c r="I431" i="1"/>
  <c r="E475" i="14" s="1"/>
  <c r="BX475" i="14" s="1"/>
  <c r="J431" i="1"/>
  <c r="F475" i="14" s="1"/>
  <c r="BY475" i="14" s="1"/>
  <c r="K431" i="1"/>
  <c r="G475" i="14" s="1"/>
  <c r="BZ475" i="14" s="1"/>
  <c r="L431" i="1"/>
  <c r="H475" i="14" s="1"/>
  <c r="CA475" i="14" s="1"/>
  <c r="M431" i="1"/>
  <c r="I475" i="14" s="1"/>
  <c r="CB475" i="14" s="1"/>
  <c r="N431" i="1"/>
  <c r="J475" i="14" s="1"/>
  <c r="CC475" i="14" s="1"/>
  <c r="O431" i="1"/>
  <c r="K475" i="14" s="1"/>
  <c r="CD475" i="14" s="1"/>
  <c r="P431" i="1"/>
  <c r="L475" i="14" s="1"/>
  <c r="CE475" i="14" s="1"/>
  <c r="Q431" i="1"/>
  <c r="M475" i="14" s="1"/>
  <c r="CF475" i="14" s="1"/>
  <c r="R431" i="1"/>
  <c r="N475" i="14" s="1"/>
  <c r="CG475" i="14" s="1"/>
  <c r="S431" i="1"/>
  <c r="O475" i="14" s="1"/>
  <c r="CH475" i="14" s="1"/>
  <c r="T431" i="1"/>
  <c r="P475" i="14" s="1"/>
  <c r="CI475" i="14" s="1"/>
  <c r="V431" i="1"/>
  <c r="AB431" i="1"/>
  <c r="AC431" i="1"/>
  <c r="AE431" i="1"/>
  <c r="AK431" i="1"/>
  <c r="AL431" i="1"/>
  <c r="B432" i="1"/>
  <c r="C432" i="1"/>
  <c r="A476" i="14" s="1"/>
  <c r="D432" i="1"/>
  <c r="D476" i="14" s="1"/>
  <c r="T476" i="14" s="1"/>
  <c r="F432" i="1"/>
  <c r="G432" i="1"/>
  <c r="I432" i="1"/>
  <c r="E476" i="14" s="1"/>
  <c r="BX476" i="14" s="1"/>
  <c r="J432" i="1"/>
  <c r="F476" i="14" s="1"/>
  <c r="BY476" i="14" s="1"/>
  <c r="K432" i="1"/>
  <c r="G476" i="14" s="1"/>
  <c r="BZ476" i="14" s="1"/>
  <c r="L432" i="1"/>
  <c r="H476" i="14" s="1"/>
  <c r="CA476" i="14" s="1"/>
  <c r="M432" i="1"/>
  <c r="I476" i="14" s="1"/>
  <c r="CB476" i="14" s="1"/>
  <c r="N432" i="1"/>
  <c r="J476" i="14" s="1"/>
  <c r="CC476" i="14" s="1"/>
  <c r="O432" i="1"/>
  <c r="K476" i="14" s="1"/>
  <c r="CD476" i="14" s="1"/>
  <c r="P432" i="1"/>
  <c r="L476" i="14" s="1"/>
  <c r="CE476" i="14" s="1"/>
  <c r="Q432" i="1"/>
  <c r="M476" i="14" s="1"/>
  <c r="CF476" i="14" s="1"/>
  <c r="R432" i="1"/>
  <c r="N476" i="14" s="1"/>
  <c r="CG476" i="14" s="1"/>
  <c r="S432" i="1"/>
  <c r="O476" i="14" s="1"/>
  <c r="CH476" i="14" s="1"/>
  <c r="T432" i="1"/>
  <c r="P476" i="14" s="1"/>
  <c r="CI476" i="14" s="1"/>
  <c r="V432" i="1"/>
  <c r="AB432" i="1"/>
  <c r="AC432" i="1"/>
  <c r="AE432" i="1"/>
  <c r="AK432" i="1"/>
  <c r="AL432" i="1"/>
  <c r="B433" i="1"/>
  <c r="C433" i="1"/>
  <c r="A477" i="14" s="1"/>
  <c r="D433" i="1"/>
  <c r="D477" i="14" s="1"/>
  <c r="T477" i="14" s="1"/>
  <c r="F433" i="1"/>
  <c r="G433" i="1"/>
  <c r="C477" i="14" s="1"/>
  <c r="I433" i="1"/>
  <c r="E477" i="14" s="1"/>
  <c r="BX477" i="14" s="1"/>
  <c r="J433" i="1"/>
  <c r="F477" i="14" s="1"/>
  <c r="BY477" i="14" s="1"/>
  <c r="K433" i="1"/>
  <c r="G477" i="14" s="1"/>
  <c r="BZ477" i="14" s="1"/>
  <c r="L433" i="1"/>
  <c r="H477" i="14" s="1"/>
  <c r="CA477" i="14" s="1"/>
  <c r="M433" i="1"/>
  <c r="I477" i="14" s="1"/>
  <c r="CB477" i="14" s="1"/>
  <c r="N433" i="1"/>
  <c r="J477" i="14" s="1"/>
  <c r="CC477" i="14" s="1"/>
  <c r="O433" i="1"/>
  <c r="K477" i="14" s="1"/>
  <c r="CD477" i="14" s="1"/>
  <c r="P433" i="1"/>
  <c r="L477" i="14" s="1"/>
  <c r="CE477" i="14" s="1"/>
  <c r="Q433" i="1"/>
  <c r="M477" i="14" s="1"/>
  <c r="CF477" i="14" s="1"/>
  <c r="R433" i="1"/>
  <c r="N477" i="14" s="1"/>
  <c r="CG477" i="14" s="1"/>
  <c r="S433" i="1"/>
  <c r="O477" i="14" s="1"/>
  <c r="CH477" i="14" s="1"/>
  <c r="T433" i="1"/>
  <c r="P477" i="14" s="1"/>
  <c r="CI477" i="14" s="1"/>
  <c r="V433" i="1"/>
  <c r="AB433" i="1"/>
  <c r="AC433" i="1"/>
  <c r="AE433" i="1"/>
  <c r="AK433" i="1"/>
  <c r="AL433" i="1"/>
  <c r="B434" i="1"/>
  <c r="C434" i="1"/>
  <c r="A478" i="14" s="1"/>
  <c r="D434" i="1"/>
  <c r="D478" i="14" s="1"/>
  <c r="T478" i="14" s="1"/>
  <c r="F434" i="1"/>
  <c r="G434" i="1"/>
  <c r="I434" i="1"/>
  <c r="E478" i="14" s="1"/>
  <c r="BX478" i="14" s="1"/>
  <c r="J434" i="1"/>
  <c r="F478" i="14" s="1"/>
  <c r="BY478" i="14" s="1"/>
  <c r="K434" i="1"/>
  <c r="G478" i="14" s="1"/>
  <c r="BZ478" i="14" s="1"/>
  <c r="L434" i="1"/>
  <c r="H478" i="14" s="1"/>
  <c r="CA478" i="14" s="1"/>
  <c r="M434" i="1"/>
  <c r="I478" i="14" s="1"/>
  <c r="CB478" i="14" s="1"/>
  <c r="N434" i="1"/>
  <c r="J478" i="14" s="1"/>
  <c r="CC478" i="14" s="1"/>
  <c r="O434" i="1"/>
  <c r="K478" i="14" s="1"/>
  <c r="CD478" i="14" s="1"/>
  <c r="P434" i="1"/>
  <c r="L478" i="14" s="1"/>
  <c r="CE478" i="14" s="1"/>
  <c r="Q434" i="1"/>
  <c r="M478" i="14" s="1"/>
  <c r="CF478" i="14" s="1"/>
  <c r="R434" i="1"/>
  <c r="N478" i="14" s="1"/>
  <c r="CG478" i="14" s="1"/>
  <c r="S434" i="1"/>
  <c r="O478" i="14" s="1"/>
  <c r="CH478" i="14" s="1"/>
  <c r="T434" i="1"/>
  <c r="P478" i="14" s="1"/>
  <c r="CI478" i="14" s="1"/>
  <c r="V434" i="1"/>
  <c r="AB434" i="1"/>
  <c r="AC434" i="1"/>
  <c r="AE434" i="1"/>
  <c r="AK434" i="1"/>
  <c r="AL434" i="1"/>
  <c r="B435" i="1"/>
  <c r="C435" i="1"/>
  <c r="A479" i="14" s="1"/>
  <c r="D435" i="1"/>
  <c r="D479" i="14" s="1"/>
  <c r="T479" i="14" s="1"/>
  <c r="F435" i="1"/>
  <c r="G435" i="1"/>
  <c r="C479" i="14" s="1"/>
  <c r="I435" i="1"/>
  <c r="E479" i="14" s="1"/>
  <c r="BX479" i="14" s="1"/>
  <c r="J435" i="1"/>
  <c r="F479" i="14" s="1"/>
  <c r="BY479" i="14" s="1"/>
  <c r="K435" i="1"/>
  <c r="G479" i="14" s="1"/>
  <c r="BZ479" i="14" s="1"/>
  <c r="L435" i="1"/>
  <c r="H479" i="14" s="1"/>
  <c r="CA479" i="14" s="1"/>
  <c r="M435" i="1"/>
  <c r="I479" i="14" s="1"/>
  <c r="CB479" i="14" s="1"/>
  <c r="N435" i="1"/>
  <c r="J479" i="14" s="1"/>
  <c r="CC479" i="14" s="1"/>
  <c r="O435" i="1"/>
  <c r="K479" i="14" s="1"/>
  <c r="CD479" i="14" s="1"/>
  <c r="P435" i="1"/>
  <c r="L479" i="14" s="1"/>
  <c r="CE479" i="14" s="1"/>
  <c r="Q435" i="1"/>
  <c r="M479" i="14" s="1"/>
  <c r="CF479" i="14" s="1"/>
  <c r="R435" i="1"/>
  <c r="N479" i="14" s="1"/>
  <c r="CG479" i="14" s="1"/>
  <c r="S435" i="1"/>
  <c r="O479" i="14" s="1"/>
  <c r="CH479" i="14" s="1"/>
  <c r="T435" i="1"/>
  <c r="P479" i="14" s="1"/>
  <c r="CI479" i="14" s="1"/>
  <c r="V435" i="1"/>
  <c r="AB435" i="1"/>
  <c r="AC435" i="1"/>
  <c r="AE435" i="1"/>
  <c r="AK435" i="1"/>
  <c r="AL435" i="1"/>
  <c r="B436" i="1"/>
  <c r="C436" i="1"/>
  <c r="A480" i="14" s="1"/>
  <c r="D436" i="1"/>
  <c r="D480" i="14" s="1"/>
  <c r="T480" i="14" s="1"/>
  <c r="F436" i="1"/>
  <c r="G436" i="1"/>
  <c r="C480" i="14" s="1"/>
  <c r="I436" i="1"/>
  <c r="E480" i="14" s="1"/>
  <c r="BX480" i="14" s="1"/>
  <c r="J436" i="1"/>
  <c r="F480" i="14" s="1"/>
  <c r="BY480" i="14" s="1"/>
  <c r="K436" i="1"/>
  <c r="G480" i="14" s="1"/>
  <c r="BZ480" i="14" s="1"/>
  <c r="L436" i="1"/>
  <c r="H480" i="14" s="1"/>
  <c r="CA480" i="14" s="1"/>
  <c r="M436" i="1"/>
  <c r="I480" i="14" s="1"/>
  <c r="CB480" i="14" s="1"/>
  <c r="N436" i="1"/>
  <c r="J480" i="14" s="1"/>
  <c r="CC480" i="14" s="1"/>
  <c r="O436" i="1"/>
  <c r="K480" i="14" s="1"/>
  <c r="CD480" i="14" s="1"/>
  <c r="P436" i="1"/>
  <c r="L480" i="14" s="1"/>
  <c r="CE480" i="14" s="1"/>
  <c r="Q436" i="1"/>
  <c r="M480" i="14" s="1"/>
  <c r="CF480" i="14" s="1"/>
  <c r="R436" i="1"/>
  <c r="N480" i="14" s="1"/>
  <c r="CG480" i="14" s="1"/>
  <c r="S436" i="1"/>
  <c r="O480" i="14" s="1"/>
  <c r="CH480" i="14" s="1"/>
  <c r="T436" i="1"/>
  <c r="P480" i="14" s="1"/>
  <c r="CI480" i="14" s="1"/>
  <c r="V436" i="1"/>
  <c r="AB436" i="1"/>
  <c r="AC436" i="1"/>
  <c r="AE436" i="1"/>
  <c r="AK436" i="1"/>
  <c r="AL436" i="1"/>
  <c r="B437" i="1"/>
  <c r="C437" i="1"/>
  <c r="A481" i="14" s="1"/>
  <c r="D437" i="1"/>
  <c r="D481" i="14" s="1"/>
  <c r="T481" i="14" s="1"/>
  <c r="F437" i="1"/>
  <c r="G437" i="1"/>
  <c r="C481" i="14" s="1"/>
  <c r="I437" i="1"/>
  <c r="E481" i="14" s="1"/>
  <c r="BX481" i="14" s="1"/>
  <c r="J437" i="1"/>
  <c r="F481" i="14" s="1"/>
  <c r="BY481" i="14" s="1"/>
  <c r="K437" i="1"/>
  <c r="G481" i="14" s="1"/>
  <c r="BZ481" i="14" s="1"/>
  <c r="L437" i="1"/>
  <c r="H481" i="14" s="1"/>
  <c r="CA481" i="14" s="1"/>
  <c r="M437" i="1"/>
  <c r="I481" i="14" s="1"/>
  <c r="CB481" i="14" s="1"/>
  <c r="N437" i="1"/>
  <c r="J481" i="14" s="1"/>
  <c r="CC481" i="14" s="1"/>
  <c r="O437" i="1"/>
  <c r="K481" i="14" s="1"/>
  <c r="CD481" i="14" s="1"/>
  <c r="P437" i="1"/>
  <c r="L481" i="14" s="1"/>
  <c r="CE481" i="14" s="1"/>
  <c r="Q437" i="1"/>
  <c r="M481" i="14" s="1"/>
  <c r="CF481" i="14" s="1"/>
  <c r="R437" i="1"/>
  <c r="N481" i="14" s="1"/>
  <c r="CG481" i="14" s="1"/>
  <c r="S437" i="1"/>
  <c r="O481" i="14" s="1"/>
  <c r="CH481" i="14" s="1"/>
  <c r="T437" i="1"/>
  <c r="P481" i="14" s="1"/>
  <c r="CI481" i="14" s="1"/>
  <c r="V437" i="1"/>
  <c r="AB437" i="1"/>
  <c r="AC437" i="1"/>
  <c r="AE437" i="1"/>
  <c r="AK437" i="1"/>
  <c r="AL437" i="1"/>
  <c r="B438" i="1"/>
  <c r="C438" i="1"/>
  <c r="A482" i="14" s="1"/>
  <c r="D438" i="1"/>
  <c r="D482" i="14" s="1"/>
  <c r="T482" i="14" s="1"/>
  <c r="F438" i="1"/>
  <c r="G438" i="1"/>
  <c r="C482" i="14" s="1"/>
  <c r="I438" i="1"/>
  <c r="E482" i="14" s="1"/>
  <c r="BX482" i="14" s="1"/>
  <c r="J438" i="1"/>
  <c r="F482" i="14" s="1"/>
  <c r="BY482" i="14" s="1"/>
  <c r="K438" i="1"/>
  <c r="G482" i="14" s="1"/>
  <c r="BZ482" i="14" s="1"/>
  <c r="L438" i="1"/>
  <c r="H482" i="14" s="1"/>
  <c r="CA482" i="14" s="1"/>
  <c r="M438" i="1"/>
  <c r="I482" i="14" s="1"/>
  <c r="CB482" i="14" s="1"/>
  <c r="N438" i="1"/>
  <c r="J482" i="14" s="1"/>
  <c r="CC482" i="14" s="1"/>
  <c r="O438" i="1"/>
  <c r="K482" i="14" s="1"/>
  <c r="CD482" i="14" s="1"/>
  <c r="P438" i="1"/>
  <c r="L482" i="14" s="1"/>
  <c r="CE482" i="14" s="1"/>
  <c r="Q438" i="1"/>
  <c r="M482" i="14" s="1"/>
  <c r="CF482" i="14" s="1"/>
  <c r="R438" i="1"/>
  <c r="N482" i="14" s="1"/>
  <c r="CG482" i="14" s="1"/>
  <c r="S438" i="1"/>
  <c r="O482" i="14" s="1"/>
  <c r="CH482" i="14" s="1"/>
  <c r="T438" i="1"/>
  <c r="P482" i="14" s="1"/>
  <c r="CI482" i="14" s="1"/>
  <c r="V438" i="1"/>
  <c r="AB438" i="1"/>
  <c r="AC438" i="1"/>
  <c r="AE438" i="1"/>
  <c r="AK438" i="1"/>
  <c r="AL438" i="1"/>
  <c r="B439" i="1"/>
  <c r="C439" i="1"/>
  <c r="A483" i="14" s="1"/>
  <c r="D439" i="1"/>
  <c r="D483" i="14" s="1"/>
  <c r="T483" i="14" s="1"/>
  <c r="F439" i="1"/>
  <c r="G439" i="1"/>
  <c r="C483" i="14" s="1"/>
  <c r="I439" i="1"/>
  <c r="E483" i="14" s="1"/>
  <c r="BX483" i="14" s="1"/>
  <c r="J439" i="1"/>
  <c r="F483" i="14" s="1"/>
  <c r="BY483" i="14" s="1"/>
  <c r="K439" i="1"/>
  <c r="G483" i="14" s="1"/>
  <c r="BZ483" i="14" s="1"/>
  <c r="L439" i="1"/>
  <c r="H483" i="14" s="1"/>
  <c r="CA483" i="14" s="1"/>
  <c r="M439" i="1"/>
  <c r="I483" i="14" s="1"/>
  <c r="CB483" i="14" s="1"/>
  <c r="N439" i="1"/>
  <c r="J483" i="14" s="1"/>
  <c r="CC483" i="14" s="1"/>
  <c r="O439" i="1"/>
  <c r="K483" i="14" s="1"/>
  <c r="CD483" i="14" s="1"/>
  <c r="P439" i="1"/>
  <c r="L483" i="14" s="1"/>
  <c r="CE483" i="14" s="1"/>
  <c r="Q439" i="1"/>
  <c r="M483" i="14" s="1"/>
  <c r="CF483" i="14" s="1"/>
  <c r="R439" i="1"/>
  <c r="N483" i="14" s="1"/>
  <c r="CG483" i="14" s="1"/>
  <c r="S439" i="1"/>
  <c r="O483" i="14" s="1"/>
  <c r="CH483" i="14" s="1"/>
  <c r="T439" i="1"/>
  <c r="P483" i="14" s="1"/>
  <c r="CI483" i="14" s="1"/>
  <c r="V439" i="1"/>
  <c r="AB439" i="1"/>
  <c r="AC439" i="1"/>
  <c r="AE439" i="1"/>
  <c r="AK439" i="1"/>
  <c r="AL439" i="1"/>
  <c r="B440" i="1"/>
  <c r="C440" i="1"/>
  <c r="A484" i="14" s="1"/>
  <c r="D440" i="1"/>
  <c r="D484" i="14" s="1"/>
  <c r="T484" i="14" s="1"/>
  <c r="F440" i="1"/>
  <c r="G440" i="1"/>
  <c r="I440" i="1"/>
  <c r="E484" i="14" s="1"/>
  <c r="BX484" i="14" s="1"/>
  <c r="J440" i="1"/>
  <c r="F484" i="14" s="1"/>
  <c r="BY484" i="14" s="1"/>
  <c r="K440" i="1"/>
  <c r="G484" i="14" s="1"/>
  <c r="BZ484" i="14" s="1"/>
  <c r="L440" i="1"/>
  <c r="H484" i="14" s="1"/>
  <c r="CA484" i="14" s="1"/>
  <c r="M440" i="1"/>
  <c r="I484" i="14" s="1"/>
  <c r="CB484" i="14" s="1"/>
  <c r="N440" i="1"/>
  <c r="J484" i="14" s="1"/>
  <c r="CC484" i="14" s="1"/>
  <c r="O440" i="1"/>
  <c r="K484" i="14" s="1"/>
  <c r="CD484" i="14" s="1"/>
  <c r="P440" i="1"/>
  <c r="L484" i="14" s="1"/>
  <c r="CE484" i="14" s="1"/>
  <c r="Q440" i="1"/>
  <c r="M484" i="14" s="1"/>
  <c r="CF484" i="14" s="1"/>
  <c r="R440" i="1"/>
  <c r="N484" i="14" s="1"/>
  <c r="CG484" i="14" s="1"/>
  <c r="S440" i="1"/>
  <c r="O484" i="14" s="1"/>
  <c r="CH484" i="14" s="1"/>
  <c r="T440" i="1"/>
  <c r="P484" i="14" s="1"/>
  <c r="CI484" i="14" s="1"/>
  <c r="V440" i="1"/>
  <c r="AB440" i="1"/>
  <c r="AC440" i="1"/>
  <c r="AE440" i="1"/>
  <c r="AK440" i="1"/>
  <c r="AL440" i="1"/>
  <c r="B441" i="1"/>
  <c r="C441" i="1"/>
  <c r="A485" i="14" s="1"/>
  <c r="D441" i="1"/>
  <c r="D485" i="14" s="1"/>
  <c r="T485" i="14" s="1"/>
  <c r="F441" i="1"/>
  <c r="G441" i="1"/>
  <c r="C485" i="14" s="1"/>
  <c r="I441" i="1"/>
  <c r="E485" i="14" s="1"/>
  <c r="BX485" i="14" s="1"/>
  <c r="J441" i="1"/>
  <c r="F485" i="14" s="1"/>
  <c r="BY485" i="14" s="1"/>
  <c r="K441" i="1"/>
  <c r="G485" i="14" s="1"/>
  <c r="BZ485" i="14" s="1"/>
  <c r="L441" i="1"/>
  <c r="H485" i="14" s="1"/>
  <c r="CA485" i="14" s="1"/>
  <c r="M441" i="1"/>
  <c r="I485" i="14" s="1"/>
  <c r="CB485" i="14" s="1"/>
  <c r="N441" i="1"/>
  <c r="J485" i="14" s="1"/>
  <c r="CC485" i="14" s="1"/>
  <c r="O441" i="1"/>
  <c r="K485" i="14" s="1"/>
  <c r="CD485" i="14" s="1"/>
  <c r="P441" i="1"/>
  <c r="L485" i="14" s="1"/>
  <c r="CE485" i="14" s="1"/>
  <c r="Q441" i="1"/>
  <c r="M485" i="14" s="1"/>
  <c r="CF485" i="14" s="1"/>
  <c r="R441" i="1"/>
  <c r="N485" i="14" s="1"/>
  <c r="CG485" i="14" s="1"/>
  <c r="S441" i="1"/>
  <c r="O485" i="14" s="1"/>
  <c r="CH485" i="14" s="1"/>
  <c r="T441" i="1"/>
  <c r="P485" i="14" s="1"/>
  <c r="CI485" i="14" s="1"/>
  <c r="V441" i="1"/>
  <c r="AB441" i="1"/>
  <c r="AC441" i="1"/>
  <c r="AE441" i="1"/>
  <c r="AK441" i="1"/>
  <c r="AL441" i="1"/>
  <c r="B442" i="1"/>
  <c r="C442" i="1"/>
  <c r="A486" i="14" s="1"/>
  <c r="D442" i="1"/>
  <c r="D486" i="14" s="1"/>
  <c r="T486" i="14" s="1"/>
  <c r="F442" i="1"/>
  <c r="G442" i="1"/>
  <c r="I442" i="1"/>
  <c r="E486" i="14" s="1"/>
  <c r="BX486" i="14" s="1"/>
  <c r="J442" i="1"/>
  <c r="F486" i="14" s="1"/>
  <c r="BY486" i="14" s="1"/>
  <c r="K442" i="1"/>
  <c r="G486" i="14" s="1"/>
  <c r="BZ486" i="14" s="1"/>
  <c r="L442" i="1"/>
  <c r="H486" i="14" s="1"/>
  <c r="CA486" i="14" s="1"/>
  <c r="M442" i="1"/>
  <c r="I486" i="14" s="1"/>
  <c r="CB486" i="14" s="1"/>
  <c r="N442" i="1"/>
  <c r="J486" i="14" s="1"/>
  <c r="CC486" i="14" s="1"/>
  <c r="O442" i="1"/>
  <c r="K486" i="14" s="1"/>
  <c r="CD486" i="14" s="1"/>
  <c r="P442" i="1"/>
  <c r="L486" i="14" s="1"/>
  <c r="CE486" i="14" s="1"/>
  <c r="Q442" i="1"/>
  <c r="M486" i="14" s="1"/>
  <c r="CF486" i="14" s="1"/>
  <c r="R442" i="1"/>
  <c r="N486" i="14" s="1"/>
  <c r="CG486" i="14" s="1"/>
  <c r="S442" i="1"/>
  <c r="O486" i="14" s="1"/>
  <c r="CH486" i="14" s="1"/>
  <c r="T442" i="1"/>
  <c r="P486" i="14" s="1"/>
  <c r="CI486" i="14" s="1"/>
  <c r="V442" i="1"/>
  <c r="AB442" i="1"/>
  <c r="AC442" i="1"/>
  <c r="AE442" i="1"/>
  <c r="AK442" i="1"/>
  <c r="AL442" i="1"/>
  <c r="B443" i="1"/>
  <c r="C443" i="1"/>
  <c r="A487" i="14" s="1"/>
  <c r="D443" i="1"/>
  <c r="D487" i="14" s="1"/>
  <c r="T487" i="14" s="1"/>
  <c r="F443" i="1"/>
  <c r="G443" i="1"/>
  <c r="C487" i="14" s="1"/>
  <c r="I443" i="1"/>
  <c r="E487" i="14" s="1"/>
  <c r="BX487" i="14" s="1"/>
  <c r="J443" i="1"/>
  <c r="F487" i="14" s="1"/>
  <c r="BY487" i="14" s="1"/>
  <c r="K443" i="1"/>
  <c r="G487" i="14" s="1"/>
  <c r="BZ487" i="14" s="1"/>
  <c r="L443" i="1"/>
  <c r="H487" i="14" s="1"/>
  <c r="CA487" i="14" s="1"/>
  <c r="M443" i="1"/>
  <c r="I487" i="14" s="1"/>
  <c r="CB487" i="14" s="1"/>
  <c r="N443" i="1"/>
  <c r="J487" i="14" s="1"/>
  <c r="CC487" i="14" s="1"/>
  <c r="O443" i="1"/>
  <c r="K487" i="14" s="1"/>
  <c r="CD487" i="14" s="1"/>
  <c r="P443" i="1"/>
  <c r="L487" i="14" s="1"/>
  <c r="CE487" i="14" s="1"/>
  <c r="Q443" i="1"/>
  <c r="M487" i="14" s="1"/>
  <c r="CF487" i="14" s="1"/>
  <c r="R443" i="1"/>
  <c r="N487" i="14" s="1"/>
  <c r="CG487" i="14" s="1"/>
  <c r="S443" i="1"/>
  <c r="O487" i="14" s="1"/>
  <c r="CH487" i="14" s="1"/>
  <c r="T443" i="1"/>
  <c r="P487" i="14" s="1"/>
  <c r="CI487" i="14" s="1"/>
  <c r="V443" i="1"/>
  <c r="AB443" i="1"/>
  <c r="AC443" i="1"/>
  <c r="AE443" i="1"/>
  <c r="AK443" i="1"/>
  <c r="AL443" i="1"/>
  <c r="B444" i="1"/>
  <c r="C444" i="1"/>
  <c r="A488" i="14" s="1"/>
  <c r="D444" i="1"/>
  <c r="D488" i="14" s="1"/>
  <c r="T488" i="14" s="1"/>
  <c r="F444" i="1"/>
  <c r="G444" i="1"/>
  <c r="C488" i="14" s="1"/>
  <c r="I444" i="1"/>
  <c r="E488" i="14" s="1"/>
  <c r="BX488" i="14" s="1"/>
  <c r="J444" i="1"/>
  <c r="F488" i="14" s="1"/>
  <c r="BY488" i="14" s="1"/>
  <c r="K444" i="1"/>
  <c r="G488" i="14" s="1"/>
  <c r="BZ488" i="14" s="1"/>
  <c r="L444" i="1"/>
  <c r="H488" i="14" s="1"/>
  <c r="CA488" i="14" s="1"/>
  <c r="M444" i="1"/>
  <c r="I488" i="14" s="1"/>
  <c r="CB488" i="14" s="1"/>
  <c r="N444" i="1"/>
  <c r="J488" i="14" s="1"/>
  <c r="CC488" i="14" s="1"/>
  <c r="O444" i="1"/>
  <c r="K488" i="14" s="1"/>
  <c r="CD488" i="14" s="1"/>
  <c r="P444" i="1"/>
  <c r="L488" i="14" s="1"/>
  <c r="CE488" i="14" s="1"/>
  <c r="Q444" i="1"/>
  <c r="M488" i="14" s="1"/>
  <c r="CF488" i="14" s="1"/>
  <c r="R444" i="1"/>
  <c r="N488" i="14" s="1"/>
  <c r="CG488" i="14" s="1"/>
  <c r="S444" i="1"/>
  <c r="O488" i="14" s="1"/>
  <c r="CH488" i="14" s="1"/>
  <c r="T444" i="1"/>
  <c r="P488" i="14" s="1"/>
  <c r="CI488" i="14" s="1"/>
  <c r="V444" i="1"/>
  <c r="AB444" i="1"/>
  <c r="AC444" i="1"/>
  <c r="AE444" i="1"/>
  <c r="AK444" i="1"/>
  <c r="AL444" i="1"/>
  <c r="B445" i="1"/>
  <c r="C445" i="1"/>
  <c r="A489" i="14" s="1"/>
  <c r="D445" i="1"/>
  <c r="D489" i="14" s="1"/>
  <c r="T489" i="14" s="1"/>
  <c r="F445" i="1"/>
  <c r="G445" i="1"/>
  <c r="C489" i="14" s="1"/>
  <c r="I445" i="1"/>
  <c r="E489" i="14" s="1"/>
  <c r="BX489" i="14" s="1"/>
  <c r="J445" i="1"/>
  <c r="F489" i="14" s="1"/>
  <c r="BY489" i="14" s="1"/>
  <c r="K445" i="1"/>
  <c r="G489" i="14" s="1"/>
  <c r="BZ489" i="14" s="1"/>
  <c r="L445" i="1"/>
  <c r="H489" i="14" s="1"/>
  <c r="CA489" i="14" s="1"/>
  <c r="M445" i="1"/>
  <c r="I489" i="14" s="1"/>
  <c r="CB489" i="14" s="1"/>
  <c r="N445" i="1"/>
  <c r="J489" i="14" s="1"/>
  <c r="CC489" i="14" s="1"/>
  <c r="O445" i="1"/>
  <c r="K489" i="14" s="1"/>
  <c r="CD489" i="14" s="1"/>
  <c r="P445" i="1"/>
  <c r="L489" i="14" s="1"/>
  <c r="CE489" i="14" s="1"/>
  <c r="Q445" i="1"/>
  <c r="M489" i="14" s="1"/>
  <c r="CF489" i="14" s="1"/>
  <c r="R445" i="1"/>
  <c r="N489" i="14" s="1"/>
  <c r="CG489" i="14" s="1"/>
  <c r="S445" i="1"/>
  <c r="O489" i="14" s="1"/>
  <c r="CH489" i="14" s="1"/>
  <c r="T445" i="1"/>
  <c r="P489" i="14" s="1"/>
  <c r="CI489" i="14" s="1"/>
  <c r="V445" i="1"/>
  <c r="AB445" i="1"/>
  <c r="AC445" i="1"/>
  <c r="AE445" i="1"/>
  <c r="AK445" i="1"/>
  <c r="AL445" i="1"/>
  <c r="B446" i="1"/>
  <c r="C446" i="1"/>
  <c r="A490" i="14" s="1"/>
  <c r="D446" i="1"/>
  <c r="D490" i="14" s="1"/>
  <c r="T490" i="14" s="1"/>
  <c r="F446" i="1"/>
  <c r="G446" i="1"/>
  <c r="I446" i="1"/>
  <c r="E490" i="14" s="1"/>
  <c r="BX490" i="14" s="1"/>
  <c r="J446" i="1"/>
  <c r="F490" i="14" s="1"/>
  <c r="BY490" i="14" s="1"/>
  <c r="K446" i="1"/>
  <c r="G490" i="14" s="1"/>
  <c r="BZ490" i="14" s="1"/>
  <c r="L446" i="1"/>
  <c r="H490" i="14" s="1"/>
  <c r="CA490" i="14" s="1"/>
  <c r="M446" i="1"/>
  <c r="I490" i="14" s="1"/>
  <c r="CB490" i="14" s="1"/>
  <c r="N446" i="1"/>
  <c r="J490" i="14" s="1"/>
  <c r="CC490" i="14" s="1"/>
  <c r="O446" i="1"/>
  <c r="K490" i="14" s="1"/>
  <c r="CD490" i="14" s="1"/>
  <c r="P446" i="1"/>
  <c r="L490" i="14" s="1"/>
  <c r="CE490" i="14" s="1"/>
  <c r="Q446" i="1"/>
  <c r="M490" i="14" s="1"/>
  <c r="CF490" i="14" s="1"/>
  <c r="R446" i="1"/>
  <c r="N490" i="14" s="1"/>
  <c r="CG490" i="14" s="1"/>
  <c r="S446" i="1"/>
  <c r="O490" i="14" s="1"/>
  <c r="CH490" i="14" s="1"/>
  <c r="T446" i="1"/>
  <c r="P490" i="14" s="1"/>
  <c r="CI490" i="14" s="1"/>
  <c r="V446" i="1"/>
  <c r="AB446" i="1"/>
  <c r="AC446" i="1"/>
  <c r="AE446" i="1"/>
  <c r="AK446" i="1"/>
  <c r="AL446" i="1"/>
  <c r="B447" i="1"/>
  <c r="C447" i="1"/>
  <c r="A491" i="14" s="1"/>
  <c r="D447" i="1"/>
  <c r="D491" i="14" s="1"/>
  <c r="T491" i="14" s="1"/>
  <c r="F447" i="1"/>
  <c r="G447" i="1"/>
  <c r="C491" i="14" s="1"/>
  <c r="I447" i="1"/>
  <c r="E491" i="14" s="1"/>
  <c r="BX491" i="14" s="1"/>
  <c r="J447" i="1"/>
  <c r="F491" i="14" s="1"/>
  <c r="BY491" i="14" s="1"/>
  <c r="K447" i="1"/>
  <c r="G491" i="14" s="1"/>
  <c r="BZ491" i="14" s="1"/>
  <c r="L447" i="1"/>
  <c r="H491" i="14" s="1"/>
  <c r="CA491" i="14" s="1"/>
  <c r="M447" i="1"/>
  <c r="I491" i="14" s="1"/>
  <c r="CB491" i="14" s="1"/>
  <c r="N447" i="1"/>
  <c r="J491" i="14" s="1"/>
  <c r="CC491" i="14" s="1"/>
  <c r="O447" i="1"/>
  <c r="K491" i="14" s="1"/>
  <c r="CD491" i="14" s="1"/>
  <c r="P447" i="1"/>
  <c r="L491" i="14" s="1"/>
  <c r="CE491" i="14" s="1"/>
  <c r="Q447" i="1"/>
  <c r="M491" i="14" s="1"/>
  <c r="CF491" i="14" s="1"/>
  <c r="R447" i="1"/>
  <c r="N491" i="14" s="1"/>
  <c r="CG491" i="14" s="1"/>
  <c r="S447" i="1"/>
  <c r="O491" i="14" s="1"/>
  <c r="CH491" i="14" s="1"/>
  <c r="T447" i="1"/>
  <c r="P491" i="14" s="1"/>
  <c r="CI491" i="14" s="1"/>
  <c r="V447" i="1"/>
  <c r="AB447" i="1"/>
  <c r="AC447" i="1"/>
  <c r="AE447" i="1"/>
  <c r="AK447" i="1"/>
  <c r="AL447" i="1"/>
  <c r="B448" i="1"/>
  <c r="C448" i="1"/>
  <c r="A492" i="14" s="1"/>
  <c r="D448" i="1"/>
  <c r="D492" i="14" s="1"/>
  <c r="T492" i="14" s="1"/>
  <c r="F448" i="1"/>
  <c r="G448" i="1"/>
  <c r="I448" i="1"/>
  <c r="E492" i="14" s="1"/>
  <c r="BX492" i="14" s="1"/>
  <c r="J448" i="1"/>
  <c r="F492" i="14" s="1"/>
  <c r="BY492" i="14" s="1"/>
  <c r="K448" i="1"/>
  <c r="G492" i="14" s="1"/>
  <c r="BZ492" i="14" s="1"/>
  <c r="L448" i="1"/>
  <c r="H492" i="14" s="1"/>
  <c r="CA492" i="14" s="1"/>
  <c r="M448" i="1"/>
  <c r="I492" i="14" s="1"/>
  <c r="CB492" i="14" s="1"/>
  <c r="N448" i="1"/>
  <c r="J492" i="14" s="1"/>
  <c r="CC492" i="14" s="1"/>
  <c r="O448" i="1"/>
  <c r="K492" i="14" s="1"/>
  <c r="CD492" i="14" s="1"/>
  <c r="P448" i="1"/>
  <c r="L492" i="14" s="1"/>
  <c r="CE492" i="14" s="1"/>
  <c r="Q448" i="1"/>
  <c r="M492" i="14" s="1"/>
  <c r="CF492" i="14" s="1"/>
  <c r="R448" i="1"/>
  <c r="N492" i="14" s="1"/>
  <c r="CG492" i="14" s="1"/>
  <c r="S448" i="1"/>
  <c r="O492" i="14" s="1"/>
  <c r="CH492" i="14" s="1"/>
  <c r="T448" i="1"/>
  <c r="P492" i="14" s="1"/>
  <c r="CI492" i="14" s="1"/>
  <c r="V448" i="1"/>
  <c r="AB448" i="1"/>
  <c r="AC448" i="1"/>
  <c r="AE448" i="1"/>
  <c r="AK448" i="1"/>
  <c r="AL448" i="1"/>
  <c r="B449" i="1"/>
  <c r="C449" i="1"/>
  <c r="A493" i="14" s="1"/>
  <c r="D449" i="1"/>
  <c r="D493" i="14" s="1"/>
  <c r="T493" i="14" s="1"/>
  <c r="F449" i="1"/>
  <c r="G449" i="1"/>
  <c r="C493" i="14" s="1"/>
  <c r="I449" i="1"/>
  <c r="E493" i="14" s="1"/>
  <c r="BX493" i="14" s="1"/>
  <c r="J449" i="1"/>
  <c r="F493" i="14" s="1"/>
  <c r="BY493" i="14" s="1"/>
  <c r="K449" i="1"/>
  <c r="G493" i="14" s="1"/>
  <c r="BZ493" i="14" s="1"/>
  <c r="L449" i="1"/>
  <c r="H493" i="14" s="1"/>
  <c r="CA493" i="14" s="1"/>
  <c r="M449" i="1"/>
  <c r="I493" i="14" s="1"/>
  <c r="CB493" i="14" s="1"/>
  <c r="N449" i="1"/>
  <c r="J493" i="14" s="1"/>
  <c r="CC493" i="14" s="1"/>
  <c r="O449" i="1"/>
  <c r="K493" i="14" s="1"/>
  <c r="CD493" i="14" s="1"/>
  <c r="P449" i="1"/>
  <c r="L493" i="14" s="1"/>
  <c r="CE493" i="14" s="1"/>
  <c r="Q449" i="1"/>
  <c r="M493" i="14" s="1"/>
  <c r="CF493" i="14" s="1"/>
  <c r="R449" i="1"/>
  <c r="N493" i="14" s="1"/>
  <c r="CG493" i="14" s="1"/>
  <c r="S449" i="1"/>
  <c r="O493" i="14" s="1"/>
  <c r="CH493" i="14" s="1"/>
  <c r="T449" i="1"/>
  <c r="P493" i="14" s="1"/>
  <c r="CI493" i="14" s="1"/>
  <c r="V449" i="1"/>
  <c r="AB449" i="1"/>
  <c r="AC449" i="1"/>
  <c r="AE449" i="1"/>
  <c r="AK449" i="1"/>
  <c r="AL449" i="1"/>
  <c r="B450" i="1"/>
  <c r="C450" i="1"/>
  <c r="A494" i="14" s="1"/>
  <c r="D450" i="1"/>
  <c r="D494" i="14" s="1"/>
  <c r="T494" i="14" s="1"/>
  <c r="F450" i="1"/>
  <c r="G450" i="1"/>
  <c r="C494" i="14" s="1"/>
  <c r="I450" i="1"/>
  <c r="E494" i="14" s="1"/>
  <c r="BX494" i="14" s="1"/>
  <c r="J450" i="1"/>
  <c r="F494" i="14" s="1"/>
  <c r="BY494" i="14" s="1"/>
  <c r="K450" i="1"/>
  <c r="G494" i="14" s="1"/>
  <c r="BZ494" i="14" s="1"/>
  <c r="L450" i="1"/>
  <c r="H494" i="14" s="1"/>
  <c r="CA494" i="14" s="1"/>
  <c r="M450" i="1"/>
  <c r="I494" i="14" s="1"/>
  <c r="CB494" i="14" s="1"/>
  <c r="N450" i="1"/>
  <c r="J494" i="14" s="1"/>
  <c r="CC494" i="14" s="1"/>
  <c r="O450" i="1"/>
  <c r="K494" i="14" s="1"/>
  <c r="CD494" i="14" s="1"/>
  <c r="P450" i="1"/>
  <c r="L494" i="14" s="1"/>
  <c r="CE494" i="14" s="1"/>
  <c r="Q450" i="1"/>
  <c r="M494" i="14" s="1"/>
  <c r="CF494" i="14" s="1"/>
  <c r="R450" i="1"/>
  <c r="N494" i="14" s="1"/>
  <c r="CG494" i="14" s="1"/>
  <c r="S450" i="1"/>
  <c r="O494" i="14" s="1"/>
  <c r="CH494" i="14" s="1"/>
  <c r="T450" i="1"/>
  <c r="P494" i="14" s="1"/>
  <c r="CI494" i="14" s="1"/>
  <c r="V450" i="1"/>
  <c r="AB450" i="1"/>
  <c r="AC450" i="1"/>
  <c r="AE450" i="1"/>
  <c r="AK450" i="1"/>
  <c r="AL450" i="1"/>
  <c r="B451" i="1"/>
  <c r="C451" i="1"/>
  <c r="A495" i="14" s="1"/>
  <c r="D451" i="1"/>
  <c r="D495" i="14" s="1"/>
  <c r="T495" i="14" s="1"/>
  <c r="F451" i="1"/>
  <c r="G451" i="1"/>
  <c r="C495" i="14" s="1"/>
  <c r="I451" i="1"/>
  <c r="E495" i="14" s="1"/>
  <c r="BX495" i="14" s="1"/>
  <c r="J451" i="1"/>
  <c r="F495" i="14" s="1"/>
  <c r="BY495" i="14" s="1"/>
  <c r="K451" i="1"/>
  <c r="G495" i="14" s="1"/>
  <c r="BZ495" i="14" s="1"/>
  <c r="L451" i="1"/>
  <c r="H495" i="14" s="1"/>
  <c r="CA495" i="14" s="1"/>
  <c r="M451" i="1"/>
  <c r="I495" i="14" s="1"/>
  <c r="CB495" i="14" s="1"/>
  <c r="N451" i="1"/>
  <c r="J495" i="14" s="1"/>
  <c r="CC495" i="14" s="1"/>
  <c r="O451" i="1"/>
  <c r="K495" i="14" s="1"/>
  <c r="CD495" i="14" s="1"/>
  <c r="P451" i="1"/>
  <c r="L495" i="14" s="1"/>
  <c r="CE495" i="14" s="1"/>
  <c r="Q451" i="1"/>
  <c r="M495" i="14" s="1"/>
  <c r="CF495" i="14" s="1"/>
  <c r="R451" i="1"/>
  <c r="N495" i="14" s="1"/>
  <c r="CG495" i="14" s="1"/>
  <c r="S451" i="1"/>
  <c r="O495" i="14" s="1"/>
  <c r="CH495" i="14" s="1"/>
  <c r="T451" i="1"/>
  <c r="P495" i="14" s="1"/>
  <c r="CI495" i="14" s="1"/>
  <c r="V451" i="1"/>
  <c r="AB451" i="1"/>
  <c r="AC451" i="1"/>
  <c r="AE451" i="1"/>
  <c r="AK451" i="1"/>
  <c r="AL451" i="1"/>
  <c r="B452" i="1"/>
  <c r="C452" i="1"/>
  <c r="A496" i="14" s="1"/>
  <c r="D452" i="1"/>
  <c r="D496" i="14" s="1"/>
  <c r="T496" i="14" s="1"/>
  <c r="F452" i="1"/>
  <c r="G452" i="1"/>
  <c r="I452" i="1"/>
  <c r="E496" i="14" s="1"/>
  <c r="BX496" i="14" s="1"/>
  <c r="J452" i="1"/>
  <c r="F496" i="14" s="1"/>
  <c r="BY496" i="14" s="1"/>
  <c r="K452" i="1"/>
  <c r="G496" i="14" s="1"/>
  <c r="BZ496" i="14" s="1"/>
  <c r="L452" i="1"/>
  <c r="H496" i="14" s="1"/>
  <c r="CA496" i="14" s="1"/>
  <c r="M452" i="1"/>
  <c r="I496" i="14" s="1"/>
  <c r="CB496" i="14" s="1"/>
  <c r="N452" i="1"/>
  <c r="J496" i="14" s="1"/>
  <c r="CC496" i="14" s="1"/>
  <c r="O452" i="1"/>
  <c r="K496" i="14" s="1"/>
  <c r="CD496" i="14" s="1"/>
  <c r="P452" i="1"/>
  <c r="L496" i="14" s="1"/>
  <c r="CE496" i="14" s="1"/>
  <c r="Q452" i="1"/>
  <c r="M496" i="14" s="1"/>
  <c r="CF496" i="14" s="1"/>
  <c r="R452" i="1"/>
  <c r="N496" i="14" s="1"/>
  <c r="CG496" i="14" s="1"/>
  <c r="S452" i="1"/>
  <c r="O496" i="14" s="1"/>
  <c r="CH496" i="14" s="1"/>
  <c r="T452" i="1"/>
  <c r="P496" i="14" s="1"/>
  <c r="CI496" i="14" s="1"/>
  <c r="V452" i="1"/>
  <c r="AB452" i="1"/>
  <c r="AC452" i="1"/>
  <c r="AE452" i="1"/>
  <c r="AK452" i="1"/>
  <c r="AL452" i="1"/>
  <c r="B453" i="1"/>
  <c r="C453" i="1"/>
  <c r="A497" i="14" s="1"/>
  <c r="D453" i="1"/>
  <c r="D497" i="14" s="1"/>
  <c r="T497" i="14" s="1"/>
  <c r="F453" i="1"/>
  <c r="G453" i="1"/>
  <c r="I453" i="1"/>
  <c r="E497" i="14" s="1"/>
  <c r="BX497" i="14" s="1"/>
  <c r="J453" i="1"/>
  <c r="F497" i="14" s="1"/>
  <c r="BY497" i="14" s="1"/>
  <c r="K453" i="1"/>
  <c r="G497" i="14" s="1"/>
  <c r="BZ497" i="14" s="1"/>
  <c r="L453" i="1"/>
  <c r="H497" i="14" s="1"/>
  <c r="CA497" i="14" s="1"/>
  <c r="M453" i="1"/>
  <c r="I497" i="14" s="1"/>
  <c r="CB497" i="14" s="1"/>
  <c r="N453" i="1"/>
  <c r="J497" i="14" s="1"/>
  <c r="CC497" i="14" s="1"/>
  <c r="O453" i="1"/>
  <c r="K497" i="14" s="1"/>
  <c r="CD497" i="14" s="1"/>
  <c r="P453" i="1"/>
  <c r="L497" i="14" s="1"/>
  <c r="CE497" i="14" s="1"/>
  <c r="Q453" i="1"/>
  <c r="M497" i="14" s="1"/>
  <c r="CF497" i="14" s="1"/>
  <c r="R453" i="1"/>
  <c r="N497" i="14" s="1"/>
  <c r="CG497" i="14" s="1"/>
  <c r="S453" i="1"/>
  <c r="O497" i="14" s="1"/>
  <c r="CH497" i="14" s="1"/>
  <c r="T453" i="1"/>
  <c r="P497" i="14" s="1"/>
  <c r="CI497" i="14" s="1"/>
  <c r="V453" i="1"/>
  <c r="AB453" i="1"/>
  <c r="AC453" i="1"/>
  <c r="AE453" i="1"/>
  <c r="AK453" i="1"/>
  <c r="AL453" i="1"/>
  <c r="B454" i="1"/>
  <c r="C454" i="1"/>
  <c r="A498" i="14" s="1"/>
  <c r="D454" i="1"/>
  <c r="D498" i="14" s="1"/>
  <c r="T498" i="14" s="1"/>
  <c r="F454" i="1"/>
  <c r="G454" i="1"/>
  <c r="I454" i="1"/>
  <c r="E498" i="14" s="1"/>
  <c r="BX498" i="14" s="1"/>
  <c r="J454" i="1"/>
  <c r="F498" i="14" s="1"/>
  <c r="BY498" i="14" s="1"/>
  <c r="K454" i="1"/>
  <c r="G498" i="14" s="1"/>
  <c r="BZ498" i="14" s="1"/>
  <c r="L454" i="1"/>
  <c r="H498" i="14" s="1"/>
  <c r="CA498" i="14" s="1"/>
  <c r="M454" i="1"/>
  <c r="I498" i="14" s="1"/>
  <c r="CB498" i="14" s="1"/>
  <c r="N454" i="1"/>
  <c r="J498" i="14" s="1"/>
  <c r="CC498" i="14" s="1"/>
  <c r="O454" i="1"/>
  <c r="K498" i="14" s="1"/>
  <c r="CD498" i="14" s="1"/>
  <c r="P454" i="1"/>
  <c r="L498" i="14" s="1"/>
  <c r="CE498" i="14" s="1"/>
  <c r="Q454" i="1"/>
  <c r="M498" i="14" s="1"/>
  <c r="CF498" i="14" s="1"/>
  <c r="R454" i="1"/>
  <c r="N498" i="14" s="1"/>
  <c r="CG498" i="14" s="1"/>
  <c r="S454" i="1"/>
  <c r="O498" i="14" s="1"/>
  <c r="CH498" i="14" s="1"/>
  <c r="T454" i="1"/>
  <c r="P498" i="14" s="1"/>
  <c r="CI498" i="14" s="1"/>
  <c r="V454" i="1"/>
  <c r="AB454" i="1"/>
  <c r="AC454" i="1"/>
  <c r="AE454" i="1"/>
  <c r="AK454" i="1"/>
  <c r="AL454" i="1"/>
  <c r="B455" i="1"/>
  <c r="C455" i="1"/>
  <c r="A499" i="14" s="1"/>
  <c r="D455" i="1"/>
  <c r="D499" i="14" s="1"/>
  <c r="T499" i="14" s="1"/>
  <c r="F455" i="1"/>
  <c r="G455" i="1"/>
  <c r="C499" i="14" s="1"/>
  <c r="I455" i="1"/>
  <c r="E499" i="14" s="1"/>
  <c r="BX499" i="14" s="1"/>
  <c r="J455" i="1"/>
  <c r="F499" i="14" s="1"/>
  <c r="BY499" i="14" s="1"/>
  <c r="K455" i="1"/>
  <c r="G499" i="14" s="1"/>
  <c r="BZ499" i="14" s="1"/>
  <c r="L455" i="1"/>
  <c r="H499" i="14" s="1"/>
  <c r="CA499" i="14" s="1"/>
  <c r="M455" i="1"/>
  <c r="I499" i="14" s="1"/>
  <c r="CB499" i="14" s="1"/>
  <c r="N455" i="1"/>
  <c r="J499" i="14" s="1"/>
  <c r="CC499" i="14" s="1"/>
  <c r="O455" i="1"/>
  <c r="K499" i="14" s="1"/>
  <c r="CD499" i="14" s="1"/>
  <c r="P455" i="1"/>
  <c r="L499" i="14" s="1"/>
  <c r="CE499" i="14" s="1"/>
  <c r="Q455" i="1"/>
  <c r="M499" i="14" s="1"/>
  <c r="CF499" i="14" s="1"/>
  <c r="R455" i="1"/>
  <c r="N499" i="14" s="1"/>
  <c r="CG499" i="14" s="1"/>
  <c r="S455" i="1"/>
  <c r="O499" i="14" s="1"/>
  <c r="CH499" i="14" s="1"/>
  <c r="T455" i="1"/>
  <c r="P499" i="14" s="1"/>
  <c r="CI499" i="14" s="1"/>
  <c r="V455" i="1"/>
  <c r="AB455" i="1"/>
  <c r="AC455" i="1"/>
  <c r="AE455" i="1"/>
  <c r="AK455" i="1"/>
  <c r="AL455" i="1"/>
  <c r="B456" i="1"/>
  <c r="C456" i="1"/>
  <c r="A500" i="14" s="1"/>
  <c r="D456" i="1"/>
  <c r="D500" i="14" s="1"/>
  <c r="T500" i="14" s="1"/>
  <c r="F456" i="1"/>
  <c r="G456" i="1"/>
  <c r="C500" i="14" s="1"/>
  <c r="I456" i="1"/>
  <c r="E500" i="14" s="1"/>
  <c r="BX500" i="14" s="1"/>
  <c r="J456" i="1"/>
  <c r="F500" i="14" s="1"/>
  <c r="BY500" i="14" s="1"/>
  <c r="K456" i="1"/>
  <c r="G500" i="14" s="1"/>
  <c r="BZ500" i="14" s="1"/>
  <c r="L456" i="1"/>
  <c r="H500" i="14" s="1"/>
  <c r="CA500" i="14" s="1"/>
  <c r="M456" i="1"/>
  <c r="I500" i="14" s="1"/>
  <c r="CB500" i="14" s="1"/>
  <c r="N456" i="1"/>
  <c r="J500" i="14" s="1"/>
  <c r="CC500" i="14" s="1"/>
  <c r="O456" i="1"/>
  <c r="K500" i="14" s="1"/>
  <c r="CD500" i="14" s="1"/>
  <c r="P456" i="1"/>
  <c r="L500" i="14" s="1"/>
  <c r="CE500" i="14" s="1"/>
  <c r="Q456" i="1"/>
  <c r="M500" i="14" s="1"/>
  <c r="CF500" i="14" s="1"/>
  <c r="R456" i="1"/>
  <c r="N500" i="14" s="1"/>
  <c r="CG500" i="14" s="1"/>
  <c r="S456" i="1"/>
  <c r="O500" i="14" s="1"/>
  <c r="CH500" i="14" s="1"/>
  <c r="T456" i="1"/>
  <c r="P500" i="14" s="1"/>
  <c r="CI500" i="14" s="1"/>
  <c r="V456" i="1"/>
  <c r="AB456" i="1"/>
  <c r="AC456" i="1"/>
  <c r="AE456" i="1"/>
  <c r="AK456" i="1"/>
  <c r="AL456" i="1"/>
  <c r="B457" i="1"/>
  <c r="C457" i="1"/>
  <c r="A501" i="14" s="1"/>
  <c r="D457" i="1"/>
  <c r="D501" i="14" s="1"/>
  <c r="T501" i="14" s="1"/>
  <c r="F457" i="1"/>
  <c r="G457" i="1"/>
  <c r="C501" i="14" s="1"/>
  <c r="I457" i="1"/>
  <c r="E501" i="14" s="1"/>
  <c r="BX501" i="14" s="1"/>
  <c r="J457" i="1"/>
  <c r="F501" i="14" s="1"/>
  <c r="BY501" i="14" s="1"/>
  <c r="K457" i="1"/>
  <c r="G501" i="14" s="1"/>
  <c r="BZ501" i="14" s="1"/>
  <c r="L457" i="1"/>
  <c r="H501" i="14" s="1"/>
  <c r="CA501" i="14" s="1"/>
  <c r="M457" i="1"/>
  <c r="I501" i="14" s="1"/>
  <c r="CB501" i="14" s="1"/>
  <c r="N457" i="1"/>
  <c r="J501" i="14" s="1"/>
  <c r="CC501" i="14" s="1"/>
  <c r="O457" i="1"/>
  <c r="K501" i="14" s="1"/>
  <c r="CD501" i="14" s="1"/>
  <c r="P457" i="1"/>
  <c r="L501" i="14" s="1"/>
  <c r="CE501" i="14" s="1"/>
  <c r="Q457" i="1"/>
  <c r="M501" i="14" s="1"/>
  <c r="CF501" i="14" s="1"/>
  <c r="R457" i="1"/>
  <c r="N501" i="14" s="1"/>
  <c r="CG501" i="14" s="1"/>
  <c r="S457" i="1"/>
  <c r="O501" i="14" s="1"/>
  <c r="CH501" i="14" s="1"/>
  <c r="T457" i="1"/>
  <c r="P501" i="14" s="1"/>
  <c r="CI501" i="14" s="1"/>
  <c r="V457" i="1"/>
  <c r="AB457" i="1"/>
  <c r="AC457" i="1"/>
  <c r="AE457" i="1"/>
  <c r="AK457" i="1"/>
  <c r="AL457" i="1"/>
  <c r="B458" i="1"/>
  <c r="C458" i="1"/>
  <c r="A502" i="14" s="1"/>
  <c r="D458" i="1"/>
  <c r="D502" i="14" s="1"/>
  <c r="T502" i="14" s="1"/>
  <c r="F458" i="1"/>
  <c r="G458" i="1"/>
  <c r="I458" i="1"/>
  <c r="E502" i="14" s="1"/>
  <c r="BX502" i="14" s="1"/>
  <c r="J458" i="1"/>
  <c r="F502" i="14" s="1"/>
  <c r="BY502" i="14" s="1"/>
  <c r="K458" i="1"/>
  <c r="G502" i="14" s="1"/>
  <c r="BZ502" i="14" s="1"/>
  <c r="L458" i="1"/>
  <c r="H502" i="14" s="1"/>
  <c r="CA502" i="14" s="1"/>
  <c r="M458" i="1"/>
  <c r="I502" i="14" s="1"/>
  <c r="CB502" i="14" s="1"/>
  <c r="N458" i="1"/>
  <c r="J502" i="14" s="1"/>
  <c r="CC502" i="14" s="1"/>
  <c r="O458" i="1"/>
  <c r="K502" i="14" s="1"/>
  <c r="CD502" i="14" s="1"/>
  <c r="P458" i="1"/>
  <c r="L502" i="14" s="1"/>
  <c r="CE502" i="14" s="1"/>
  <c r="Q458" i="1"/>
  <c r="M502" i="14" s="1"/>
  <c r="CF502" i="14" s="1"/>
  <c r="R458" i="1"/>
  <c r="N502" i="14" s="1"/>
  <c r="CG502" i="14" s="1"/>
  <c r="S458" i="1"/>
  <c r="O502" i="14" s="1"/>
  <c r="CH502" i="14" s="1"/>
  <c r="T458" i="1"/>
  <c r="P502" i="14" s="1"/>
  <c r="CI502" i="14" s="1"/>
  <c r="V458" i="1"/>
  <c r="AB458" i="1"/>
  <c r="AC458" i="1"/>
  <c r="AE458" i="1"/>
  <c r="AK458" i="1"/>
  <c r="AL458" i="1"/>
  <c r="B459" i="1"/>
  <c r="C459" i="1"/>
  <c r="A503" i="14" s="1"/>
  <c r="D459" i="1"/>
  <c r="D503" i="14" s="1"/>
  <c r="T503" i="14" s="1"/>
  <c r="F459" i="1"/>
  <c r="G459" i="1"/>
  <c r="C503" i="14" s="1"/>
  <c r="I459" i="1"/>
  <c r="E503" i="14" s="1"/>
  <c r="BX503" i="14" s="1"/>
  <c r="J459" i="1"/>
  <c r="F503" i="14" s="1"/>
  <c r="BY503" i="14" s="1"/>
  <c r="K459" i="1"/>
  <c r="G503" i="14" s="1"/>
  <c r="BZ503" i="14" s="1"/>
  <c r="L459" i="1"/>
  <c r="H503" i="14" s="1"/>
  <c r="CA503" i="14" s="1"/>
  <c r="M459" i="1"/>
  <c r="I503" i="14" s="1"/>
  <c r="CB503" i="14" s="1"/>
  <c r="N459" i="1"/>
  <c r="J503" i="14" s="1"/>
  <c r="CC503" i="14" s="1"/>
  <c r="O459" i="1"/>
  <c r="K503" i="14" s="1"/>
  <c r="CD503" i="14" s="1"/>
  <c r="P459" i="1"/>
  <c r="L503" i="14" s="1"/>
  <c r="CE503" i="14" s="1"/>
  <c r="Q459" i="1"/>
  <c r="M503" i="14" s="1"/>
  <c r="CF503" i="14" s="1"/>
  <c r="R459" i="1"/>
  <c r="N503" i="14" s="1"/>
  <c r="CG503" i="14" s="1"/>
  <c r="S459" i="1"/>
  <c r="O503" i="14" s="1"/>
  <c r="CH503" i="14" s="1"/>
  <c r="T459" i="1"/>
  <c r="P503" i="14" s="1"/>
  <c r="CI503" i="14" s="1"/>
  <c r="V459" i="1"/>
  <c r="AB459" i="1"/>
  <c r="AC459" i="1"/>
  <c r="AE459" i="1"/>
  <c r="AK459" i="1"/>
  <c r="AL459" i="1"/>
  <c r="AK328" i="1"/>
  <c r="AL328" i="1"/>
  <c r="AE328" i="1"/>
  <c r="AC328" i="1"/>
  <c r="AB328" i="1"/>
  <c r="AT328" i="1" s="1"/>
  <c r="V328" i="1"/>
  <c r="J328" i="1"/>
  <c r="F372" i="14" s="1"/>
  <c r="BY372" i="14" s="1"/>
  <c r="K328" i="1"/>
  <c r="G372" i="14" s="1"/>
  <c r="BZ372" i="14" s="1"/>
  <c r="L328" i="1"/>
  <c r="H372" i="14" s="1"/>
  <c r="CA372" i="14" s="1"/>
  <c r="M328" i="1"/>
  <c r="I372" i="14" s="1"/>
  <c r="CB372" i="14" s="1"/>
  <c r="N328" i="1"/>
  <c r="J372" i="14" s="1"/>
  <c r="CC372" i="14" s="1"/>
  <c r="O328" i="1"/>
  <c r="K372" i="14" s="1"/>
  <c r="CD372" i="14" s="1"/>
  <c r="P328" i="1"/>
  <c r="L372" i="14" s="1"/>
  <c r="CE372" i="14" s="1"/>
  <c r="Q328" i="1"/>
  <c r="M372" i="14" s="1"/>
  <c r="CF372" i="14" s="1"/>
  <c r="R328" i="1"/>
  <c r="N372" i="14" s="1"/>
  <c r="CG372" i="14" s="1"/>
  <c r="S328" i="1"/>
  <c r="O372" i="14" s="1"/>
  <c r="CH372" i="14" s="1"/>
  <c r="T328" i="1"/>
  <c r="P372" i="14" s="1"/>
  <c r="CI372" i="14" s="1"/>
  <c r="I328" i="1"/>
  <c r="E372" i="14" s="1"/>
  <c r="BX372" i="14" s="1"/>
  <c r="G328" i="1"/>
  <c r="C372" i="14" s="1"/>
  <c r="F328" i="1"/>
  <c r="D328" i="1"/>
  <c r="D372" i="14" s="1"/>
  <c r="T372" i="14" s="1"/>
  <c r="C328" i="1"/>
  <c r="A372" i="14" s="1"/>
  <c r="B328" i="1"/>
  <c r="B308" i="1"/>
  <c r="C308" i="1"/>
  <c r="A352" i="14" s="1"/>
  <c r="D308" i="1"/>
  <c r="D352" i="14" s="1"/>
  <c r="T352" i="14" s="1"/>
  <c r="F308" i="1"/>
  <c r="G308" i="1"/>
  <c r="I308" i="1"/>
  <c r="E352" i="14" s="1"/>
  <c r="BX352" i="14" s="1"/>
  <c r="J308" i="1"/>
  <c r="F352" i="14" s="1"/>
  <c r="BY352" i="14" s="1"/>
  <c r="K308" i="1"/>
  <c r="G352" i="14" s="1"/>
  <c r="BZ352" i="14" s="1"/>
  <c r="L308" i="1"/>
  <c r="H352" i="14" s="1"/>
  <c r="CA352" i="14" s="1"/>
  <c r="M308" i="1"/>
  <c r="I352" i="14" s="1"/>
  <c r="CB352" i="14" s="1"/>
  <c r="N308" i="1"/>
  <c r="J352" i="14" s="1"/>
  <c r="CC352" i="14" s="1"/>
  <c r="O308" i="1"/>
  <c r="K352" i="14" s="1"/>
  <c r="CD352" i="14" s="1"/>
  <c r="P308" i="1"/>
  <c r="L352" i="14" s="1"/>
  <c r="CE352" i="14" s="1"/>
  <c r="Q308" i="1"/>
  <c r="M352" i="14" s="1"/>
  <c r="CF352" i="14" s="1"/>
  <c r="R308" i="1"/>
  <c r="N352" i="14" s="1"/>
  <c r="CG352" i="14" s="1"/>
  <c r="S308" i="1"/>
  <c r="O352" i="14" s="1"/>
  <c r="CH352" i="14" s="1"/>
  <c r="T308" i="1"/>
  <c r="P352" i="14" s="1"/>
  <c r="CI352" i="14" s="1"/>
  <c r="U308" i="1"/>
  <c r="V308" i="1"/>
  <c r="AB308" i="1"/>
  <c r="AC308" i="1"/>
  <c r="AD308" i="1"/>
  <c r="AE308" i="1"/>
  <c r="AK308" i="1"/>
  <c r="AL308" i="1"/>
  <c r="B309" i="1"/>
  <c r="C309" i="1"/>
  <c r="A353" i="14" s="1"/>
  <c r="D309" i="1"/>
  <c r="D353" i="14" s="1"/>
  <c r="T353" i="14" s="1"/>
  <c r="F309" i="1"/>
  <c r="G309" i="1"/>
  <c r="I309" i="1"/>
  <c r="E353" i="14" s="1"/>
  <c r="BX353" i="14" s="1"/>
  <c r="J309" i="1"/>
  <c r="F353" i="14" s="1"/>
  <c r="BY353" i="14" s="1"/>
  <c r="K309" i="1"/>
  <c r="G353" i="14" s="1"/>
  <c r="BZ353" i="14" s="1"/>
  <c r="L309" i="1"/>
  <c r="H353" i="14" s="1"/>
  <c r="CA353" i="14" s="1"/>
  <c r="M309" i="1"/>
  <c r="I353" i="14" s="1"/>
  <c r="CB353" i="14" s="1"/>
  <c r="N309" i="1"/>
  <c r="J353" i="14" s="1"/>
  <c r="CC353" i="14" s="1"/>
  <c r="O309" i="1"/>
  <c r="K353" i="14" s="1"/>
  <c r="CD353" i="14" s="1"/>
  <c r="P309" i="1"/>
  <c r="L353" i="14" s="1"/>
  <c r="CE353" i="14" s="1"/>
  <c r="Q309" i="1"/>
  <c r="M353" i="14" s="1"/>
  <c r="CF353" i="14" s="1"/>
  <c r="R309" i="1"/>
  <c r="N353" i="14" s="1"/>
  <c r="CG353" i="14" s="1"/>
  <c r="S309" i="1"/>
  <c r="O353" i="14" s="1"/>
  <c r="CH353" i="14" s="1"/>
  <c r="T309" i="1"/>
  <c r="P353" i="14" s="1"/>
  <c r="CI353" i="14" s="1"/>
  <c r="U309" i="1"/>
  <c r="V309" i="1"/>
  <c r="AB309" i="1"/>
  <c r="AC309" i="1"/>
  <c r="AD309" i="1"/>
  <c r="AE309" i="1"/>
  <c r="AK309" i="1"/>
  <c r="AL309" i="1"/>
  <c r="B310" i="1"/>
  <c r="C310" i="1"/>
  <c r="A354" i="14" s="1"/>
  <c r="D310" i="1"/>
  <c r="D354" i="14" s="1"/>
  <c r="T354" i="14" s="1"/>
  <c r="F310" i="1"/>
  <c r="G310" i="1"/>
  <c r="C354" i="14" s="1"/>
  <c r="I310" i="1"/>
  <c r="E354" i="14" s="1"/>
  <c r="BX354" i="14" s="1"/>
  <c r="J310" i="1"/>
  <c r="F354" i="14" s="1"/>
  <c r="BY354" i="14" s="1"/>
  <c r="K310" i="1"/>
  <c r="G354" i="14" s="1"/>
  <c r="BZ354" i="14" s="1"/>
  <c r="L310" i="1"/>
  <c r="H354" i="14" s="1"/>
  <c r="CA354" i="14" s="1"/>
  <c r="M310" i="1"/>
  <c r="I354" i="14" s="1"/>
  <c r="CB354" i="14" s="1"/>
  <c r="N310" i="1"/>
  <c r="J354" i="14" s="1"/>
  <c r="CC354" i="14" s="1"/>
  <c r="O310" i="1"/>
  <c r="K354" i="14" s="1"/>
  <c r="CD354" i="14" s="1"/>
  <c r="P310" i="1"/>
  <c r="L354" i="14" s="1"/>
  <c r="CE354" i="14" s="1"/>
  <c r="Q310" i="1"/>
  <c r="M354" i="14" s="1"/>
  <c r="CF354" i="14" s="1"/>
  <c r="R310" i="1"/>
  <c r="N354" i="14" s="1"/>
  <c r="CG354" i="14" s="1"/>
  <c r="S310" i="1"/>
  <c r="O354" i="14" s="1"/>
  <c r="CH354" i="14" s="1"/>
  <c r="T310" i="1"/>
  <c r="P354" i="14" s="1"/>
  <c r="CI354" i="14" s="1"/>
  <c r="U310" i="1"/>
  <c r="V310" i="1"/>
  <c r="AB310" i="1"/>
  <c r="AC310" i="1"/>
  <c r="AD310" i="1"/>
  <c r="AE310" i="1"/>
  <c r="AK310" i="1"/>
  <c r="AL310" i="1"/>
  <c r="B311" i="1"/>
  <c r="C311" i="1"/>
  <c r="A355" i="14" s="1"/>
  <c r="D311" i="1"/>
  <c r="D355" i="14" s="1"/>
  <c r="T355" i="14" s="1"/>
  <c r="F311" i="1"/>
  <c r="G311" i="1"/>
  <c r="I311" i="1"/>
  <c r="E355" i="14" s="1"/>
  <c r="BX355" i="14" s="1"/>
  <c r="J311" i="1"/>
  <c r="F355" i="14" s="1"/>
  <c r="BY355" i="14" s="1"/>
  <c r="K311" i="1"/>
  <c r="G355" i="14" s="1"/>
  <c r="BZ355" i="14" s="1"/>
  <c r="L311" i="1"/>
  <c r="H355" i="14" s="1"/>
  <c r="CA355" i="14" s="1"/>
  <c r="M311" i="1"/>
  <c r="I355" i="14" s="1"/>
  <c r="CB355" i="14" s="1"/>
  <c r="N311" i="1"/>
  <c r="J355" i="14" s="1"/>
  <c r="CC355" i="14" s="1"/>
  <c r="O311" i="1"/>
  <c r="K355" i="14" s="1"/>
  <c r="CD355" i="14" s="1"/>
  <c r="P311" i="1"/>
  <c r="L355" i="14" s="1"/>
  <c r="CE355" i="14" s="1"/>
  <c r="Q311" i="1"/>
  <c r="M355" i="14" s="1"/>
  <c r="CF355" i="14" s="1"/>
  <c r="R311" i="1"/>
  <c r="N355" i="14" s="1"/>
  <c r="CG355" i="14" s="1"/>
  <c r="S311" i="1"/>
  <c r="O355" i="14" s="1"/>
  <c r="CH355" i="14" s="1"/>
  <c r="T311" i="1"/>
  <c r="P355" i="14" s="1"/>
  <c r="CI355" i="14" s="1"/>
  <c r="U311" i="1"/>
  <c r="V311" i="1"/>
  <c r="AB311" i="1"/>
  <c r="AC311" i="1"/>
  <c r="AD311" i="1"/>
  <c r="AE311" i="1"/>
  <c r="AK311" i="1"/>
  <c r="AL311" i="1"/>
  <c r="B312" i="1"/>
  <c r="C312" i="1"/>
  <c r="A356" i="14" s="1"/>
  <c r="D312" i="1"/>
  <c r="D356" i="14" s="1"/>
  <c r="T356" i="14" s="1"/>
  <c r="F312" i="1"/>
  <c r="G312" i="1"/>
  <c r="I312" i="1"/>
  <c r="E356" i="14" s="1"/>
  <c r="BX356" i="14" s="1"/>
  <c r="J312" i="1"/>
  <c r="F356" i="14" s="1"/>
  <c r="BY356" i="14" s="1"/>
  <c r="K312" i="1"/>
  <c r="G356" i="14" s="1"/>
  <c r="BZ356" i="14" s="1"/>
  <c r="L312" i="1"/>
  <c r="H356" i="14" s="1"/>
  <c r="CA356" i="14" s="1"/>
  <c r="M312" i="1"/>
  <c r="I356" i="14" s="1"/>
  <c r="CB356" i="14" s="1"/>
  <c r="N312" i="1"/>
  <c r="J356" i="14" s="1"/>
  <c r="CC356" i="14" s="1"/>
  <c r="O312" i="1"/>
  <c r="K356" i="14" s="1"/>
  <c r="CD356" i="14" s="1"/>
  <c r="P312" i="1"/>
  <c r="L356" i="14" s="1"/>
  <c r="CE356" i="14" s="1"/>
  <c r="Q312" i="1"/>
  <c r="M356" i="14" s="1"/>
  <c r="CF356" i="14" s="1"/>
  <c r="R312" i="1"/>
  <c r="N356" i="14" s="1"/>
  <c r="CG356" i="14" s="1"/>
  <c r="S312" i="1"/>
  <c r="O356" i="14" s="1"/>
  <c r="CH356" i="14" s="1"/>
  <c r="T312" i="1"/>
  <c r="P356" i="14" s="1"/>
  <c r="CI356" i="14" s="1"/>
  <c r="U312" i="1"/>
  <c r="V312" i="1"/>
  <c r="AB312" i="1"/>
  <c r="AC312" i="1"/>
  <c r="AD312" i="1"/>
  <c r="AE312" i="1"/>
  <c r="AK312" i="1"/>
  <c r="AL312" i="1"/>
  <c r="B313" i="1"/>
  <c r="C313" i="1"/>
  <c r="A357" i="14" s="1"/>
  <c r="D313" i="1"/>
  <c r="D357" i="14" s="1"/>
  <c r="T357" i="14" s="1"/>
  <c r="F313" i="1"/>
  <c r="G313" i="1"/>
  <c r="C357" i="14" s="1"/>
  <c r="I313" i="1"/>
  <c r="E357" i="14" s="1"/>
  <c r="BX357" i="14" s="1"/>
  <c r="J313" i="1"/>
  <c r="F357" i="14" s="1"/>
  <c r="BY357" i="14" s="1"/>
  <c r="K313" i="1"/>
  <c r="G357" i="14" s="1"/>
  <c r="BZ357" i="14" s="1"/>
  <c r="L313" i="1"/>
  <c r="H357" i="14" s="1"/>
  <c r="CA357" i="14" s="1"/>
  <c r="M313" i="1"/>
  <c r="I357" i="14" s="1"/>
  <c r="CB357" i="14" s="1"/>
  <c r="N313" i="1"/>
  <c r="J357" i="14" s="1"/>
  <c r="CC357" i="14" s="1"/>
  <c r="O313" i="1"/>
  <c r="K357" i="14" s="1"/>
  <c r="CD357" i="14" s="1"/>
  <c r="P313" i="1"/>
  <c r="L357" i="14" s="1"/>
  <c r="CE357" i="14" s="1"/>
  <c r="Q313" i="1"/>
  <c r="M357" i="14" s="1"/>
  <c r="CF357" i="14" s="1"/>
  <c r="R313" i="1"/>
  <c r="N357" i="14" s="1"/>
  <c r="CG357" i="14" s="1"/>
  <c r="S313" i="1"/>
  <c r="O357" i="14" s="1"/>
  <c r="CH357" i="14" s="1"/>
  <c r="T313" i="1"/>
  <c r="P357" i="14" s="1"/>
  <c r="CI357" i="14" s="1"/>
  <c r="U313" i="1"/>
  <c r="V313" i="1"/>
  <c r="AB313" i="1"/>
  <c r="AC313" i="1"/>
  <c r="AD313" i="1"/>
  <c r="AE313" i="1"/>
  <c r="AK313" i="1"/>
  <c r="AL313" i="1"/>
  <c r="B314" i="1"/>
  <c r="C314" i="1"/>
  <c r="A358" i="14" s="1"/>
  <c r="D314" i="1"/>
  <c r="D358" i="14" s="1"/>
  <c r="T358" i="14" s="1"/>
  <c r="F314" i="1"/>
  <c r="G314" i="1"/>
  <c r="C358" i="14" s="1"/>
  <c r="I314" i="1"/>
  <c r="E358" i="14" s="1"/>
  <c r="BX358" i="14" s="1"/>
  <c r="J314" i="1"/>
  <c r="F358" i="14" s="1"/>
  <c r="BY358" i="14" s="1"/>
  <c r="K314" i="1"/>
  <c r="G358" i="14" s="1"/>
  <c r="BZ358" i="14" s="1"/>
  <c r="L314" i="1"/>
  <c r="H358" i="14" s="1"/>
  <c r="CA358" i="14" s="1"/>
  <c r="M314" i="1"/>
  <c r="I358" i="14" s="1"/>
  <c r="CB358" i="14" s="1"/>
  <c r="N314" i="1"/>
  <c r="J358" i="14" s="1"/>
  <c r="CC358" i="14" s="1"/>
  <c r="O314" i="1"/>
  <c r="K358" i="14" s="1"/>
  <c r="CD358" i="14" s="1"/>
  <c r="P314" i="1"/>
  <c r="L358" i="14" s="1"/>
  <c r="CE358" i="14" s="1"/>
  <c r="Q314" i="1"/>
  <c r="M358" i="14" s="1"/>
  <c r="CF358" i="14" s="1"/>
  <c r="R314" i="1"/>
  <c r="N358" i="14" s="1"/>
  <c r="CG358" i="14" s="1"/>
  <c r="S314" i="1"/>
  <c r="O358" i="14" s="1"/>
  <c r="CH358" i="14" s="1"/>
  <c r="T314" i="1"/>
  <c r="P358" i="14" s="1"/>
  <c r="CI358" i="14" s="1"/>
  <c r="U314" i="1"/>
  <c r="V314" i="1"/>
  <c r="AB314" i="1"/>
  <c r="AC314" i="1"/>
  <c r="AD314" i="1"/>
  <c r="AE314" i="1"/>
  <c r="AK314" i="1"/>
  <c r="AL314" i="1"/>
  <c r="B315" i="1"/>
  <c r="C315" i="1"/>
  <c r="A359" i="14" s="1"/>
  <c r="D315" i="1"/>
  <c r="D359" i="14" s="1"/>
  <c r="T359" i="14" s="1"/>
  <c r="F315" i="1"/>
  <c r="G315" i="1"/>
  <c r="I315" i="1"/>
  <c r="E359" i="14" s="1"/>
  <c r="BX359" i="14" s="1"/>
  <c r="J315" i="1"/>
  <c r="F359" i="14" s="1"/>
  <c r="BY359" i="14" s="1"/>
  <c r="K315" i="1"/>
  <c r="G359" i="14" s="1"/>
  <c r="BZ359" i="14" s="1"/>
  <c r="L315" i="1"/>
  <c r="H359" i="14" s="1"/>
  <c r="CA359" i="14" s="1"/>
  <c r="M315" i="1"/>
  <c r="I359" i="14" s="1"/>
  <c r="CB359" i="14" s="1"/>
  <c r="N315" i="1"/>
  <c r="J359" i="14" s="1"/>
  <c r="CC359" i="14" s="1"/>
  <c r="O315" i="1"/>
  <c r="K359" i="14" s="1"/>
  <c r="CD359" i="14" s="1"/>
  <c r="P315" i="1"/>
  <c r="L359" i="14" s="1"/>
  <c r="CE359" i="14" s="1"/>
  <c r="Q315" i="1"/>
  <c r="M359" i="14" s="1"/>
  <c r="CF359" i="14" s="1"/>
  <c r="R315" i="1"/>
  <c r="N359" i="14" s="1"/>
  <c r="CG359" i="14" s="1"/>
  <c r="S315" i="1"/>
  <c r="O359" i="14" s="1"/>
  <c r="CH359" i="14" s="1"/>
  <c r="T315" i="1"/>
  <c r="P359" i="14" s="1"/>
  <c r="CI359" i="14" s="1"/>
  <c r="U315" i="1"/>
  <c r="V315" i="1"/>
  <c r="AB315" i="1"/>
  <c r="AC315" i="1"/>
  <c r="AD315" i="1"/>
  <c r="AE315" i="1"/>
  <c r="AK315" i="1"/>
  <c r="AL315" i="1"/>
  <c r="B316" i="1"/>
  <c r="C316" i="1"/>
  <c r="A360" i="14" s="1"/>
  <c r="D316" i="1"/>
  <c r="D360" i="14" s="1"/>
  <c r="T360" i="14" s="1"/>
  <c r="F316" i="1"/>
  <c r="G316" i="1"/>
  <c r="C360" i="14" s="1"/>
  <c r="I316" i="1"/>
  <c r="E360" i="14" s="1"/>
  <c r="BX360" i="14" s="1"/>
  <c r="J316" i="1"/>
  <c r="F360" i="14" s="1"/>
  <c r="BY360" i="14" s="1"/>
  <c r="K316" i="1"/>
  <c r="G360" i="14" s="1"/>
  <c r="BZ360" i="14" s="1"/>
  <c r="L316" i="1"/>
  <c r="H360" i="14" s="1"/>
  <c r="CA360" i="14" s="1"/>
  <c r="M316" i="1"/>
  <c r="I360" i="14" s="1"/>
  <c r="CB360" i="14" s="1"/>
  <c r="N316" i="1"/>
  <c r="J360" i="14" s="1"/>
  <c r="CC360" i="14" s="1"/>
  <c r="O316" i="1"/>
  <c r="K360" i="14" s="1"/>
  <c r="CD360" i="14" s="1"/>
  <c r="P316" i="1"/>
  <c r="L360" i="14" s="1"/>
  <c r="CE360" i="14" s="1"/>
  <c r="Q316" i="1"/>
  <c r="M360" i="14" s="1"/>
  <c r="CF360" i="14" s="1"/>
  <c r="R316" i="1"/>
  <c r="N360" i="14" s="1"/>
  <c r="CG360" i="14" s="1"/>
  <c r="S316" i="1"/>
  <c r="O360" i="14" s="1"/>
  <c r="CH360" i="14" s="1"/>
  <c r="T316" i="1"/>
  <c r="P360" i="14" s="1"/>
  <c r="CI360" i="14" s="1"/>
  <c r="U316" i="1"/>
  <c r="V316" i="1"/>
  <c r="AB316" i="1"/>
  <c r="AC316" i="1"/>
  <c r="AD316" i="1"/>
  <c r="AE316" i="1"/>
  <c r="AK316" i="1"/>
  <c r="AL316" i="1"/>
  <c r="B317" i="1"/>
  <c r="C317" i="1"/>
  <c r="A361" i="14" s="1"/>
  <c r="D317" i="1"/>
  <c r="D361" i="14" s="1"/>
  <c r="T361" i="14" s="1"/>
  <c r="F317" i="1"/>
  <c r="G317" i="1"/>
  <c r="C361" i="14" s="1"/>
  <c r="I317" i="1"/>
  <c r="E361" i="14" s="1"/>
  <c r="BX361" i="14" s="1"/>
  <c r="J317" i="1"/>
  <c r="F361" i="14" s="1"/>
  <c r="BY361" i="14" s="1"/>
  <c r="K317" i="1"/>
  <c r="G361" i="14" s="1"/>
  <c r="BZ361" i="14" s="1"/>
  <c r="L317" i="1"/>
  <c r="H361" i="14" s="1"/>
  <c r="CA361" i="14" s="1"/>
  <c r="M317" i="1"/>
  <c r="I361" i="14" s="1"/>
  <c r="CB361" i="14" s="1"/>
  <c r="N317" i="1"/>
  <c r="J361" i="14" s="1"/>
  <c r="CC361" i="14" s="1"/>
  <c r="O317" i="1"/>
  <c r="K361" i="14" s="1"/>
  <c r="CD361" i="14" s="1"/>
  <c r="P317" i="1"/>
  <c r="L361" i="14" s="1"/>
  <c r="CE361" i="14" s="1"/>
  <c r="Q317" i="1"/>
  <c r="M361" i="14" s="1"/>
  <c r="CF361" i="14" s="1"/>
  <c r="R317" i="1"/>
  <c r="N361" i="14" s="1"/>
  <c r="CG361" i="14" s="1"/>
  <c r="S317" i="1"/>
  <c r="O361" i="14" s="1"/>
  <c r="CH361" i="14" s="1"/>
  <c r="T317" i="1"/>
  <c r="P361" i="14" s="1"/>
  <c r="CI361" i="14" s="1"/>
  <c r="U317" i="1"/>
  <c r="V317" i="1"/>
  <c r="AB317" i="1"/>
  <c r="AC317" i="1"/>
  <c r="AD317" i="1"/>
  <c r="AE317" i="1"/>
  <c r="AK317" i="1"/>
  <c r="AL317" i="1"/>
  <c r="B318" i="1"/>
  <c r="C318" i="1"/>
  <c r="A362" i="14" s="1"/>
  <c r="D318" i="1"/>
  <c r="D362" i="14" s="1"/>
  <c r="T362" i="14" s="1"/>
  <c r="F318" i="1"/>
  <c r="G318" i="1"/>
  <c r="C362" i="14" s="1"/>
  <c r="I318" i="1"/>
  <c r="E362" i="14" s="1"/>
  <c r="BX362" i="14" s="1"/>
  <c r="J318" i="1"/>
  <c r="F362" i="14" s="1"/>
  <c r="BY362" i="14" s="1"/>
  <c r="K318" i="1"/>
  <c r="G362" i="14" s="1"/>
  <c r="BZ362" i="14" s="1"/>
  <c r="L318" i="1"/>
  <c r="H362" i="14" s="1"/>
  <c r="CA362" i="14" s="1"/>
  <c r="M318" i="1"/>
  <c r="I362" i="14" s="1"/>
  <c r="CB362" i="14" s="1"/>
  <c r="N318" i="1"/>
  <c r="J362" i="14" s="1"/>
  <c r="CC362" i="14" s="1"/>
  <c r="O318" i="1"/>
  <c r="K362" i="14" s="1"/>
  <c r="CD362" i="14" s="1"/>
  <c r="P318" i="1"/>
  <c r="L362" i="14" s="1"/>
  <c r="CE362" i="14" s="1"/>
  <c r="Q318" i="1"/>
  <c r="M362" i="14" s="1"/>
  <c r="CF362" i="14" s="1"/>
  <c r="R318" i="1"/>
  <c r="N362" i="14" s="1"/>
  <c r="CG362" i="14" s="1"/>
  <c r="S318" i="1"/>
  <c r="O362" i="14" s="1"/>
  <c r="CH362" i="14" s="1"/>
  <c r="T318" i="1"/>
  <c r="P362" i="14" s="1"/>
  <c r="CI362" i="14" s="1"/>
  <c r="U318" i="1"/>
  <c r="V318" i="1"/>
  <c r="AB318" i="1"/>
  <c r="AC318" i="1"/>
  <c r="AD318" i="1"/>
  <c r="AE318" i="1"/>
  <c r="AK318" i="1"/>
  <c r="AL318" i="1"/>
  <c r="B319" i="1"/>
  <c r="C319" i="1"/>
  <c r="A363" i="14" s="1"/>
  <c r="D319" i="1"/>
  <c r="D363" i="14" s="1"/>
  <c r="T363" i="14" s="1"/>
  <c r="F319" i="1"/>
  <c r="G319" i="1"/>
  <c r="I319" i="1"/>
  <c r="E363" i="14" s="1"/>
  <c r="BX363" i="14" s="1"/>
  <c r="J319" i="1"/>
  <c r="F363" i="14" s="1"/>
  <c r="BY363" i="14" s="1"/>
  <c r="K319" i="1"/>
  <c r="G363" i="14" s="1"/>
  <c r="BZ363" i="14" s="1"/>
  <c r="L319" i="1"/>
  <c r="H363" i="14" s="1"/>
  <c r="CA363" i="14" s="1"/>
  <c r="M319" i="1"/>
  <c r="I363" i="14" s="1"/>
  <c r="CB363" i="14" s="1"/>
  <c r="N319" i="1"/>
  <c r="J363" i="14" s="1"/>
  <c r="CC363" i="14" s="1"/>
  <c r="O319" i="1"/>
  <c r="K363" i="14" s="1"/>
  <c r="CD363" i="14" s="1"/>
  <c r="P319" i="1"/>
  <c r="L363" i="14" s="1"/>
  <c r="CE363" i="14" s="1"/>
  <c r="Q319" i="1"/>
  <c r="M363" i="14" s="1"/>
  <c r="CF363" i="14" s="1"/>
  <c r="R319" i="1"/>
  <c r="N363" i="14" s="1"/>
  <c r="CG363" i="14" s="1"/>
  <c r="S319" i="1"/>
  <c r="O363" i="14" s="1"/>
  <c r="CH363" i="14" s="1"/>
  <c r="T319" i="1"/>
  <c r="P363" i="14" s="1"/>
  <c r="CI363" i="14" s="1"/>
  <c r="U319" i="1"/>
  <c r="V319" i="1"/>
  <c r="AB319" i="1"/>
  <c r="AC319" i="1"/>
  <c r="AD319" i="1"/>
  <c r="AE319" i="1"/>
  <c r="AK319" i="1"/>
  <c r="AL319" i="1"/>
  <c r="B320" i="1"/>
  <c r="C320" i="1"/>
  <c r="A364" i="14" s="1"/>
  <c r="D320" i="1"/>
  <c r="D364" i="14" s="1"/>
  <c r="T364" i="14" s="1"/>
  <c r="F320" i="1"/>
  <c r="G320" i="1"/>
  <c r="C364" i="14" s="1"/>
  <c r="I320" i="1"/>
  <c r="E364" i="14" s="1"/>
  <c r="BX364" i="14" s="1"/>
  <c r="J320" i="1"/>
  <c r="F364" i="14" s="1"/>
  <c r="BY364" i="14" s="1"/>
  <c r="K320" i="1"/>
  <c r="G364" i="14" s="1"/>
  <c r="BZ364" i="14" s="1"/>
  <c r="L320" i="1"/>
  <c r="H364" i="14" s="1"/>
  <c r="CA364" i="14" s="1"/>
  <c r="M320" i="1"/>
  <c r="I364" i="14" s="1"/>
  <c r="CB364" i="14" s="1"/>
  <c r="N320" i="1"/>
  <c r="J364" i="14" s="1"/>
  <c r="CC364" i="14" s="1"/>
  <c r="O320" i="1"/>
  <c r="K364" i="14" s="1"/>
  <c r="CD364" i="14" s="1"/>
  <c r="P320" i="1"/>
  <c r="L364" i="14" s="1"/>
  <c r="CE364" i="14" s="1"/>
  <c r="Q320" i="1"/>
  <c r="M364" i="14" s="1"/>
  <c r="CF364" i="14" s="1"/>
  <c r="R320" i="1"/>
  <c r="N364" i="14" s="1"/>
  <c r="CG364" i="14" s="1"/>
  <c r="S320" i="1"/>
  <c r="O364" i="14" s="1"/>
  <c r="CH364" i="14" s="1"/>
  <c r="T320" i="1"/>
  <c r="P364" i="14" s="1"/>
  <c r="CI364" i="14" s="1"/>
  <c r="U320" i="1"/>
  <c r="V320" i="1"/>
  <c r="AB320" i="1"/>
  <c r="AC320" i="1"/>
  <c r="AD320" i="1"/>
  <c r="AE320" i="1"/>
  <c r="AK320" i="1"/>
  <c r="AL320" i="1"/>
  <c r="B321" i="1"/>
  <c r="C321" i="1"/>
  <c r="A365" i="14" s="1"/>
  <c r="D321" i="1"/>
  <c r="D365" i="14" s="1"/>
  <c r="T365" i="14" s="1"/>
  <c r="F321" i="1"/>
  <c r="G321" i="1"/>
  <c r="C365" i="14" s="1"/>
  <c r="I321" i="1"/>
  <c r="E365" i="14" s="1"/>
  <c r="BX365" i="14" s="1"/>
  <c r="J321" i="1"/>
  <c r="F365" i="14" s="1"/>
  <c r="BY365" i="14" s="1"/>
  <c r="K321" i="1"/>
  <c r="G365" i="14" s="1"/>
  <c r="BZ365" i="14" s="1"/>
  <c r="L321" i="1"/>
  <c r="H365" i="14" s="1"/>
  <c r="CA365" i="14" s="1"/>
  <c r="M321" i="1"/>
  <c r="I365" i="14" s="1"/>
  <c r="CB365" i="14" s="1"/>
  <c r="N321" i="1"/>
  <c r="J365" i="14" s="1"/>
  <c r="CC365" i="14" s="1"/>
  <c r="O321" i="1"/>
  <c r="K365" i="14" s="1"/>
  <c r="CD365" i="14" s="1"/>
  <c r="P321" i="1"/>
  <c r="L365" i="14" s="1"/>
  <c r="CE365" i="14" s="1"/>
  <c r="Q321" i="1"/>
  <c r="M365" i="14" s="1"/>
  <c r="CF365" i="14" s="1"/>
  <c r="R321" i="1"/>
  <c r="N365" i="14" s="1"/>
  <c r="CG365" i="14" s="1"/>
  <c r="S321" i="1"/>
  <c r="O365" i="14" s="1"/>
  <c r="CH365" i="14" s="1"/>
  <c r="T321" i="1"/>
  <c r="P365" i="14" s="1"/>
  <c r="CI365" i="14" s="1"/>
  <c r="U321" i="1"/>
  <c r="V321" i="1"/>
  <c r="AB321" i="1"/>
  <c r="AC321" i="1"/>
  <c r="AD321" i="1"/>
  <c r="AE321" i="1"/>
  <c r="AK321" i="1"/>
  <c r="AL321" i="1"/>
  <c r="B322" i="1"/>
  <c r="C322" i="1"/>
  <c r="A366" i="14" s="1"/>
  <c r="D322" i="1"/>
  <c r="D366" i="14" s="1"/>
  <c r="T366" i="14" s="1"/>
  <c r="F322" i="1"/>
  <c r="G322" i="1"/>
  <c r="C366" i="14" s="1"/>
  <c r="I322" i="1"/>
  <c r="E366" i="14" s="1"/>
  <c r="BX366" i="14" s="1"/>
  <c r="J322" i="1"/>
  <c r="F366" i="14" s="1"/>
  <c r="BY366" i="14" s="1"/>
  <c r="K322" i="1"/>
  <c r="G366" i="14" s="1"/>
  <c r="BZ366" i="14" s="1"/>
  <c r="L322" i="1"/>
  <c r="H366" i="14" s="1"/>
  <c r="CA366" i="14" s="1"/>
  <c r="M322" i="1"/>
  <c r="I366" i="14" s="1"/>
  <c r="CB366" i="14" s="1"/>
  <c r="N322" i="1"/>
  <c r="J366" i="14" s="1"/>
  <c r="CC366" i="14" s="1"/>
  <c r="O322" i="1"/>
  <c r="K366" i="14" s="1"/>
  <c r="CD366" i="14" s="1"/>
  <c r="P322" i="1"/>
  <c r="L366" i="14" s="1"/>
  <c r="CE366" i="14" s="1"/>
  <c r="Q322" i="1"/>
  <c r="M366" i="14" s="1"/>
  <c r="CF366" i="14" s="1"/>
  <c r="R322" i="1"/>
  <c r="N366" i="14" s="1"/>
  <c r="CG366" i="14" s="1"/>
  <c r="S322" i="1"/>
  <c r="O366" i="14" s="1"/>
  <c r="CH366" i="14" s="1"/>
  <c r="T322" i="1"/>
  <c r="P366" i="14" s="1"/>
  <c r="CI366" i="14" s="1"/>
  <c r="U322" i="1"/>
  <c r="V322" i="1"/>
  <c r="AB322" i="1"/>
  <c r="AC322" i="1"/>
  <c r="AD322" i="1"/>
  <c r="AE322" i="1"/>
  <c r="AK322" i="1"/>
  <c r="AL322" i="1"/>
  <c r="B323" i="1"/>
  <c r="C323" i="1"/>
  <c r="A367" i="14" s="1"/>
  <c r="D323" i="1"/>
  <c r="D367" i="14" s="1"/>
  <c r="T367" i="14" s="1"/>
  <c r="F323" i="1"/>
  <c r="G323" i="1"/>
  <c r="C367" i="14" s="1"/>
  <c r="I323" i="1"/>
  <c r="E367" i="14" s="1"/>
  <c r="BX367" i="14" s="1"/>
  <c r="J323" i="1"/>
  <c r="F367" i="14" s="1"/>
  <c r="BY367" i="14" s="1"/>
  <c r="K323" i="1"/>
  <c r="G367" i="14" s="1"/>
  <c r="BZ367" i="14" s="1"/>
  <c r="L323" i="1"/>
  <c r="H367" i="14" s="1"/>
  <c r="CA367" i="14" s="1"/>
  <c r="M323" i="1"/>
  <c r="I367" i="14" s="1"/>
  <c r="CB367" i="14" s="1"/>
  <c r="N323" i="1"/>
  <c r="J367" i="14" s="1"/>
  <c r="CC367" i="14" s="1"/>
  <c r="O323" i="1"/>
  <c r="K367" i="14" s="1"/>
  <c r="CD367" i="14" s="1"/>
  <c r="P323" i="1"/>
  <c r="L367" i="14" s="1"/>
  <c r="CE367" i="14" s="1"/>
  <c r="Q323" i="1"/>
  <c r="M367" i="14" s="1"/>
  <c r="CF367" i="14" s="1"/>
  <c r="R323" i="1"/>
  <c r="N367" i="14" s="1"/>
  <c r="CG367" i="14" s="1"/>
  <c r="S323" i="1"/>
  <c r="O367" i="14" s="1"/>
  <c r="CH367" i="14" s="1"/>
  <c r="T323" i="1"/>
  <c r="P367" i="14" s="1"/>
  <c r="CI367" i="14" s="1"/>
  <c r="U323" i="1"/>
  <c r="V323" i="1"/>
  <c r="AB323" i="1"/>
  <c r="AC323" i="1"/>
  <c r="AD323" i="1"/>
  <c r="AE323" i="1"/>
  <c r="AK323" i="1"/>
  <c r="AL323" i="1"/>
  <c r="B324" i="1"/>
  <c r="C324" i="1"/>
  <c r="A368" i="14" s="1"/>
  <c r="D324" i="1"/>
  <c r="D368" i="14" s="1"/>
  <c r="T368" i="14" s="1"/>
  <c r="F324" i="1"/>
  <c r="G324" i="1"/>
  <c r="I324" i="1"/>
  <c r="E368" i="14" s="1"/>
  <c r="BX368" i="14" s="1"/>
  <c r="J324" i="1"/>
  <c r="F368" i="14" s="1"/>
  <c r="BY368" i="14" s="1"/>
  <c r="K324" i="1"/>
  <c r="G368" i="14" s="1"/>
  <c r="BZ368" i="14" s="1"/>
  <c r="L324" i="1"/>
  <c r="H368" i="14" s="1"/>
  <c r="CA368" i="14" s="1"/>
  <c r="M324" i="1"/>
  <c r="I368" i="14" s="1"/>
  <c r="CB368" i="14" s="1"/>
  <c r="N324" i="1"/>
  <c r="J368" i="14" s="1"/>
  <c r="CC368" i="14" s="1"/>
  <c r="O324" i="1"/>
  <c r="K368" i="14" s="1"/>
  <c r="CD368" i="14" s="1"/>
  <c r="P324" i="1"/>
  <c r="L368" i="14" s="1"/>
  <c r="CE368" i="14" s="1"/>
  <c r="Q324" i="1"/>
  <c r="M368" i="14" s="1"/>
  <c r="CF368" i="14" s="1"/>
  <c r="R324" i="1"/>
  <c r="N368" i="14" s="1"/>
  <c r="CG368" i="14" s="1"/>
  <c r="S324" i="1"/>
  <c r="O368" i="14" s="1"/>
  <c r="CH368" i="14" s="1"/>
  <c r="T324" i="1"/>
  <c r="P368" i="14" s="1"/>
  <c r="CI368" i="14" s="1"/>
  <c r="U324" i="1"/>
  <c r="V324" i="1"/>
  <c r="AB324" i="1"/>
  <c r="AC324" i="1"/>
  <c r="AD324" i="1"/>
  <c r="AE324" i="1"/>
  <c r="AK324" i="1"/>
  <c r="AL324" i="1"/>
  <c r="B325" i="1"/>
  <c r="C325" i="1"/>
  <c r="A369" i="14" s="1"/>
  <c r="D325" i="1"/>
  <c r="D369" i="14" s="1"/>
  <c r="T369" i="14" s="1"/>
  <c r="F325" i="1"/>
  <c r="G325" i="1"/>
  <c r="I325" i="1"/>
  <c r="E369" i="14" s="1"/>
  <c r="BX369" i="14" s="1"/>
  <c r="J325" i="1"/>
  <c r="F369" i="14" s="1"/>
  <c r="BY369" i="14" s="1"/>
  <c r="K325" i="1"/>
  <c r="G369" i="14" s="1"/>
  <c r="BZ369" i="14" s="1"/>
  <c r="L325" i="1"/>
  <c r="H369" i="14" s="1"/>
  <c r="CA369" i="14" s="1"/>
  <c r="M325" i="1"/>
  <c r="I369" i="14" s="1"/>
  <c r="CB369" i="14" s="1"/>
  <c r="N325" i="1"/>
  <c r="J369" i="14" s="1"/>
  <c r="CC369" i="14" s="1"/>
  <c r="O325" i="1"/>
  <c r="K369" i="14" s="1"/>
  <c r="CD369" i="14" s="1"/>
  <c r="P325" i="1"/>
  <c r="L369" i="14" s="1"/>
  <c r="CE369" i="14" s="1"/>
  <c r="Q325" i="1"/>
  <c r="M369" i="14" s="1"/>
  <c r="CF369" i="14" s="1"/>
  <c r="R325" i="1"/>
  <c r="N369" i="14" s="1"/>
  <c r="CG369" i="14" s="1"/>
  <c r="S325" i="1"/>
  <c r="O369" i="14" s="1"/>
  <c r="CH369" i="14" s="1"/>
  <c r="T325" i="1"/>
  <c r="P369" i="14" s="1"/>
  <c r="CI369" i="14" s="1"/>
  <c r="U325" i="1"/>
  <c r="V325" i="1"/>
  <c r="AB325" i="1"/>
  <c r="AC325" i="1"/>
  <c r="AD325" i="1"/>
  <c r="AE325" i="1"/>
  <c r="AK325" i="1"/>
  <c r="AL325" i="1"/>
  <c r="B326" i="1"/>
  <c r="C326" i="1"/>
  <c r="A370" i="14" s="1"/>
  <c r="D326" i="1"/>
  <c r="D370" i="14" s="1"/>
  <c r="T370" i="14" s="1"/>
  <c r="F326" i="1"/>
  <c r="G326" i="1"/>
  <c r="C370" i="14" s="1"/>
  <c r="I326" i="1"/>
  <c r="E370" i="14" s="1"/>
  <c r="BX370" i="14" s="1"/>
  <c r="J326" i="1"/>
  <c r="F370" i="14" s="1"/>
  <c r="BY370" i="14" s="1"/>
  <c r="K326" i="1"/>
  <c r="G370" i="14" s="1"/>
  <c r="BZ370" i="14" s="1"/>
  <c r="L326" i="1"/>
  <c r="H370" i="14" s="1"/>
  <c r="CA370" i="14" s="1"/>
  <c r="M326" i="1"/>
  <c r="I370" i="14" s="1"/>
  <c r="CB370" i="14" s="1"/>
  <c r="N326" i="1"/>
  <c r="J370" i="14" s="1"/>
  <c r="CC370" i="14" s="1"/>
  <c r="O326" i="1"/>
  <c r="K370" i="14" s="1"/>
  <c r="CD370" i="14" s="1"/>
  <c r="P326" i="1"/>
  <c r="L370" i="14" s="1"/>
  <c r="CE370" i="14" s="1"/>
  <c r="Q326" i="1"/>
  <c r="M370" i="14" s="1"/>
  <c r="CF370" i="14" s="1"/>
  <c r="R326" i="1"/>
  <c r="N370" i="14" s="1"/>
  <c r="CG370" i="14" s="1"/>
  <c r="S326" i="1"/>
  <c r="O370" i="14" s="1"/>
  <c r="CH370" i="14" s="1"/>
  <c r="T326" i="1"/>
  <c r="P370" i="14" s="1"/>
  <c r="CI370" i="14" s="1"/>
  <c r="U326" i="1"/>
  <c r="V326" i="1"/>
  <c r="AB326" i="1"/>
  <c r="AC326" i="1"/>
  <c r="AD326" i="1"/>
  <c r="AE326" i="1"/>
  <c r="AK326" i="1"/>
  <c r="AL326" i="1"/>
  <c r="B261" i="1"/>
  <c r="C261" i="1"/>
  <c r="A305" i="14" s="1"/>
  <c r="D261" i="1"/>
  <c r="D305" i="14" s="1"/>
  <c r="T305" i="14" s="1"/>
  <c r="F261" i="1"/>
  <c r="G261" i="1"/>
  <c r="C305" i="14" s="1"/>
  <c r="I261" i="1"/>
  <c r="E305" i="14" s="1"/>
  <c r="BX305" i="14" s="1"/>
  <c r="J261" i="1"/>
  <c r="F305" i="14" s="1"/>
  <c r="BY305" i="14" s="1"/>
  <c r="K261" i="1"/>
  <c r="G305" i="14" s="1"/>
  <c r="BZ305" i="14" s="1"/>
  <c r="L261" i="1"/>
  <c r="H305" i="14" s="1"/>
  <c r="CA305" i="14" s="1"/>
  <c r="M261" i="1"/>
  <c r="I305" i="14" s="1"/>
  <c r="CB305" i="14" s="1"/>
  <c r="N261" i="1"/>
  <c r="J305" i="14" s="1"/>
  <c r="CC305" i="14" s="1"/>
  <c r="O261" i="1"/>
  <c r="K305" i="14" s="1"/>
  <c r="CD305" i="14" s="1"/>
  <c r="P261" i="1"/>
  <c r="L305" i="14" s="1"/>
  <c r="CE305" i="14" s="1"/>
  <c r="Q261" i="1"/>
  <c r="M305" i="14" s="1"/>
  <c r="CF305" i="14" s="1"/>
  <c r="R261" i="1"/>
  <c r="N305" i="14" s="1"/>
  <c r="CG305" i="14" s="1"/>
  <c r="S261" i="1"/>
  <c r="O305" i="14" s="1"/>
  <c r="CH305" i="14" s="1"/>
  <c r="T261" i="1"/>
  <c r="P305" i="14" s="1"/>
  <c r="CI305" i="14" s="1"/>
  <c r="U261" i="1"/>
  <c r="V261" i="1"/>
  <c r="AB261" i="1"/>
  <c r="AC261" i="1"/>
  <c r="AD261" i="1"/>
  <c r="AE261" i="1"/>
  <c r="AK261" i="1"/>
  <c r="AL261" i="1"/>
  <c r="B262" i="1"/>
  <c r="C262" i="1"/>
  <c r="A306" i="14" s="1"/>
  <c r="D262" i="1"/>
  <c r="D306" i="14" s="1"/>
  <c r="T306" i="14" s="1"/>
  <c r="F262" i="1"/>
  <c r="G262" i="1"/>
  <c r="I262" i="1"/>
  <c r="E306" i="14" s="1"/>
  <c r="BX306" i="14" s="1"/>
  <c r="J262" i="1"/>
  <c r="F306" i="14" s="1"/>
  <c r="BY306" i="14" s="1"/>
  <c r="K262" i="1"/>
  <c r="G306" i="14" s="1"/>
  <c r="BZ306" i="14" s="1"/>
  <c r="L262" i="1"/>
  <c r="H306" i="14" s="1"/>
  <c r="CA306" i="14" s="1"/>
  <c r="M262" i="1"/>
  <c r="I306" i="14" s="1"/>
  <c r="CB306" i="14" s="1"/>
  <c r="N262" i="1"/>
  <c r="J306" i="14" s="1"/>
  <c r="CC306" i="14" s="1"/>
  <c r="O262" i="1"/>
  <c r="K306" i="14" s="1"/>
  <c r="CD306" i="14" s="1"/>
  <c r="P262" i="1"/>
  <c r="L306" i="14" s="1"/>
  <c r="CE306" i="14" s="1"/>
  <c r="Q262" i="1"/>
  <c r="M306" i="14" s="1"/>
  <c r="CF306" i="14" s="1"/>
  <c r="R262" i="1"/>
  <c r="N306" i="14" s="1"/>
  <c r="CG306" i="14" s="1"/>
  <c r="S262" i="1"/>
  <c r="O306" i="14" s="1"/>
  <c r="CH306" i="14" s="1"/>
  <c r="T262" i="1"/>
  <c r="P306" i="14" s="1"/>
  <c r="CI306" i="14" s="1"/>
  <c r="U262" i="1"/>
  <c r="V262" i="1"/>
  <c r="AB262" i="1"/>
  <c r="AC262" i="1"/>
  <c r="AD262" i="1"/>
  <c r="AE262" i="1"/>
  <c r="AK262" i="1"/>
  <c r="AL262" i="1"/>
  <c r="B263" i="1"/>
  <c r="C263" i="1"/>
  <c r="A307" i="14" s="1"/>
  <c r="D263" i="1"/>
  <c r="D307" i="14" s="1"/>
  <c r="T307" i="14" s="1"/>
  <c r="F263" i="1"/>
  <c r="G263" i="1"/>
  <c r="C307" i="14" s="1"/>
  <c r="I263" i="1"/>
  <c r="E307" i="14" s="1"/>
  <c r="BX307" i="14" s="1"/>
  <c r="J263" i="1"/>
  <c r="F307" i="14" s="1"/>
  <c r="BY307" i="14" s="1"/>
  <c r="K263" i="1"/>
  <c r="G307" i="14" s="1"/>
  <c r="BZ307" i="14" s="1"/>
  <c r="L263" i="1"/>
  <c r="H307" i="14" s="1"/>
  <c r="CA307" i="14" s="1"/>
  <c r="M263" i="1"/>
  <c r="I307" i="14" s="1"/>
  <c r="CB307" i="14" s="1"/>
  <c r="N263" i="1"/>
  <c r="J307" i="14" s="1"/>
  <c r="CC307" i="14" s="1"/>
  <c r="O263" i="1"/>
  <c r="K307" i="14" s="1"/>
  <c r="CD307" i="14" s="1"/>
  <c r="P263" i="1"/>
  <c r="L307" i="14" s="1"/>
  <c r="CE307" i="14" s="1"/>
  <c r="Q263" i="1"/>
  <c r="M307" i="14" s="1"/>
  <c r="CF307" i="14" s="1"/>
  <c r="R263" i="1"/>
  <c r="N307" i="14" s="1"/>
  <c r="CG307" i="14" s="1"/>
  <c r="S263" i="1"/>
  <c r="O307" i="14" s="1"/>
  <c r="CH307" i="14" s="1"/>
  <c r="T263" i="1"/>
  <c r="P307" i="14" s="1"/>
  <c r="CI307" i="14" s="1"/>
  <c r="U263" i="1"/>
  <c r="V263" i="1"/>
  <c r="AB263" i="1"/>
  <c r="AC263" i="1"/>
  <c r="AD263" i="1"/>
  <c r="AE263" i="1"/>
  <c r="AK263" i="1"/>
  <c r="AL263" i="1"/>
  <c r="B264" i="1"/>
  <c r="C264" i="1"/>
  <c r="A308" i="14" s="1"/>
  <c r="D264" i="1"/>
  <c r="D308" i="14" s="1"/>
  <c r="T308" i="14" s="1"/>
  <c r="F264" i="1"/>
  <c r="G264" i="1"/>
  <c r="I264" i="1"/>
  <c r="E308" i="14" s="1"/>
  <c r="BX308" i="14" s="1"/>
  <c r="J264" i="1"/>
  <c r="F308" i="14" s="1"/>
  <c r="BY308" i="14" s="1"/>
  <c r="K264" i="1"/>
  <c r="G308" i="14" s="1"/>
  <c r="BZ308" i="14" s="1"/>
  <c r="L264" i="1"/>
  <c r="H308" i="14" s="1"/>
  <c r="CA308" i="14" s="1"/>
  <c r="M264" i="1"/>
  <c r="I308" i="14" s="1"/>
  <c r="CB308" i="14" s="1"/>
  <c r="N264" i="1"/>
  <c r="J308" i="14" s="1"/>
  <c r="CC308" i="14" s="1"/>
  <c r="O264" i="1"/>
  <c r="K308" i="14" s="1"/>
  <c r="CD308" i="14" s="1"/>
  <c r="P264" i="1"/>
  <c r="L308" i="14" s="1"/>
  <c r="CE308" i="14" s="1"/>
  <c r="Q264" i="1"/>
  <c r="M308" i="14" s="1"/>
  <c r="CF308" i="14" s="1"/>
  <c r="R264" i="1"/>
  <c r="N308" i="14" s="1"/>
  <c r="CG308" i="14" s="1"/>
  <c r="S264" i="1"/>
  <c r="O308" i="14" s="1"/>
  <c r="CH308" i="14" s="1"/>
  <c r="T264" i="1"/>
  <c r="P308" i="14" s="1"/>
  <c r="CI308" i="14" s="1"/>
  <c r="U264" i="1"/>
  <c r="V264" i="1"/>
  <c r="AB264" i="1"/>
  <c r="AC264" i="1"/>
  <c r="AD264" i="1"/>
  <c r="AE264" i="1"/>
  <c r="AK264" i="1"/>
  <c r="AL264" i="1"/>
  <c r="B265" i="1"/>
  <c r="C265" i="1"/>
  <c r="A309" i="14" s="1"/>
  <c r="D265" i="1"/>
  <c r="D309" i="14" s="1"/>
  <c r="T309" i="14" s="1"/>
  <c r="F265" i="1"/>
  <c r="G265" i="1"/>
  <c r="C309" i="14" s="1"/>
  <c r="I265" i="1"/>
  <c r="E309" i="14" s="1"/>
  <c r="BX309" i="14" s="1"/>
  <c r="J265" i="1"/>
  <c r="F309" i="14" s="1"/>
  <c r="BY309" i="14" s="1"/>
  <c r="K265" i="1"/>
  <c r="G309" i="14" s="1"/>
  <c r="BZ309" i="14" s="1"/>
  <c r="L265" i="1"/>
  <c r="H309" i="14" s="1"/>
  <c r="CA309" i="14" s="1"/>
  <c r="M265" i="1"/>
  <c r="I309" i="14" s="1"/>
  <c r="CB309" i="14" s="1"/>
  <c r="N265" i="1"/>
  <c r="J309" i="14" s="1"/>
  <c r="CC309" i="14" s="1"/>
  <c r="O265" i="1"/>
  <c r="K309" i="14" s="1"/>
  <c r="CD309" i="14" s="1"/>
  <c r="P265" i="1"/>
  <c r="L309" i="14" s="1"/>
  <c r="CE309" i="14" s="1"/>
  <c r="Q265" i="1"/>
  <c r="M309" i="14" s="1"/>
  <c r="CF309" i="14" s="1"/>
  <c r="R265" i="1"/>
  <c r="N309" i="14" s="1"/>
  <c r="CG309" i="14" s="1"/>
  <c r="S265" i="1"/>
  <c r="O309" i="14" s="1"/>
  <c r="CH309" i="14" s="1"/>
  <c r="T265" i="1"/>
  <c r="P309" i="14" s="1"/>
  <c r="CI309" i="14" s="1"/>
  <c r="U265" i="1"/>
  <c r="V265" i="1"/>
  <c r="AB265" i="1"/>
  <c r="AC265" i="1"/>
  <c r="AD265" i="1"/>
  <c r="AE265" i="1"/>
  <c r="AK265" i="1"/>
  <c r="AL265" i="1"/>
  <c r="B266" i="1"/>
  <c r="C266" i="1"/>
  <c r="A310" i="14" s="1"/>
  <c r="D266" i="1"/>
  <c r="D310" i="14" s="1"/>
  <c r="T310" i="14" s="1"/>
  <c r="F266" i="1"/>
  <c r="G266" i="1"/>
  <c r="C310" i="14" s="1"/>
  <c r="I266" i="1"/>
  <c r="E310" i="14" s="1"/>
  <c r="BX310" i="14" s="1"/>
  <c r="J266" i="1"/>
  <c r="F310" i="14" s="1"/>
  <c r="BY310" i="14" s="1"/>
  <c r="K266" i="1"/>
  <c r="G310" i="14" s="1"/>
  <c r="BZ310" i="14" s="1"/>
  <c r="L266" i="1"/>
  <c r="H310" i="14" s="1"/>
  <c r="CA310" i="14" s="1"/>
  <c r="M266" i="1"/>
  <c r="I310" i="14" s="1"/>
  <c r="CB310" i="14" s="1"/>
  <c r="N266" i="1"/>
  <c r="J310" i="14" s="1"/>
  <c r="CC310" i="14" s="1"/>
  <c r="O266" i="1"/>
  <c r="K310" i="14" s="1"/>
  <c r="CD310" i="14" s="1"/>
  <c r="P266" i="1"/>
  <c r="L310" i="14" s="1"/>
  <c r="CE310" i="14" s="1"/>
  <c r="Q266" i="1"/>
  <c r="M310" i="14" s="1"/>
  <c r="CF310" i="14" s="1"/>
  <c r="R266" i="1"/>
  <c r="N310" i="14" s="1"/>
  <c r="CG310" i="14" s="1"/>
  <c r="S266" i="1"/>
  <c r="O310" i="14" s="1"/>
  <c r="CH310" i="14" s="1"/>
  <c r="T266" i="1"/>
  <c r="P310" i="14" s="1"/>
  <c r="CI310" i="14" s="1"/>
  <c r="U266" i="1"/>
  <c r="V266" i="1"/>
  <c r="AB266" i="1"/>
  <c r="AC266" i="1"/>
  <c r="AD266" i="1"/>
  <c r="AE266" i="1"/>
  <c r="AK266" i="1"/>
  <c r="AL266" i="1"/>
  <c r="B267" i="1"/>
  <c r="C267" i="1"/>
  <c r="A311" i="14" s="1"/>
  <c r="D267" i="1"/>
  <c r="D311" i="14" s="1"/>
  <c r="T311" i="14" s="1"/>
  <c r="F267" i="1"/>
  <c r="G267" i="1"/>
  <c r="C311" i="14" s="1"/>
  <c r="I267" i="1"/>
  <c r="E311" i="14" s="1"/>
  <c r="BX311" i="14" s="1"/>
  <c r="J267" i="1"/>
  <c r="F311" i="14" s="1"/>
  <c r="BY311" i="14" s="1"/>
  <c r="K267" i="1"/>
  <c r="G311" i="14" s="1"/>
  <c r="BZ311" i="14" s="1"/>
  <c r="L267" i="1"/>
  <c r="H311" i="14" s="1"/>
  <c r="CA311" i="14" s="1"/>
  <c r="M267" i="1"/>
  <c r="I311" i="14" s="1"/>
  <c r="CB311" i="14" s="1"/>
  <c r="N267" i="1"/>
  <c r="J311" i="14" s="1"/>
  <c r="CC311" i="14" s="1"/>
  <c r="O267" i="1"/>
  <c r="K311" i="14" s="1"/>
  <c r="CD311" i="14" s="1"/>
  <c r="P267" i="1"/>
  <c r="L311" i="14" s="1"/>
  <c r="CE311" i="14" s="1"/>
  <c r="Q267" i="1"/>
  <c r="M311" i="14" s="1"/>
  <c r="CF311" i="14" s="1"/>
  <c r="R267" i="1"/>
  <c r="N311" i="14" s="1"/>
  <c r="CG311" i="14" s="1"/>
  <c r="S267" i="1"/>
  <c r="O311" i="14" s="1"/>
  <c r="CH311" i="14" s="1"/>
  <c r="T267" i="1"/>
  <c r="P311" i="14" s="1"/>
  <c r="CI311" i="14" s="1"/>
  <c r="U267" i="1"/>
  <c r="V267" i="1"/>
  <c r="AB267" i="1"/>
  <c r="AC267" i="1"/>
  <c r="AD267" i="1"/>
  <c r="AE267" i="1"/>
  <c r="AK267" i="1"/>
  <c r="AL267" i="1"/>
  <c r="B268" i="1"/>
  <c r="C268" i="1"/>
  <c r="A312" i="14" s="1"/>
  <c r="D268" i="1"/>
  <c r="D312" i="14" s="1"/>
  <c r="T312" i="14" s="1"/>
  <c r="F268" i="1"/>
  <c r="G268" i="1"/>
  <c r="I268" i="1"/>
  <c r="E312" i="14" s="1"/>
  <c r="BX312" i="14" s="1"/>
  <c r="J268" i="1"/>
  <c r="F312" i="14" s="1"/>
  <c r="BY312" i="14" s="1"/>
  <c r="K268" i="1"/>
  <c r="G312" i="14" s="1"/>
  <c r="BZ312" i="14" s="1"/>
  <c r="L268" i="1"/>
  <c r="H312" i="14" s="1"/>
  <c r="CA312" i="14" s="1"/>
  <c r="M268" i="1"/>
  <c r="I312" i="14" s="1"/>
  <c r="CB312" i="14" s="1"/>
  <c r="N268" i="1"/>
  <c r="J312" i="14" s="1"/>
  <c r="CC312" i="14" s="1"/>
  <c r="O268" i="1"/>
  <c r="K312" i="14" s="1"/>
  <c r="CD312" i="14" s="1"/>
  <c r="P268" i="1"/>
  <c r="L312" i="14" s="1"/>
  <c r="CE312" i="14" s="1"/>
  <c r="Q268" i="1"/>
  <c r="M312" i="14" s="1"/>
  <c r="CF312" i="14" s="1"/>
  <c r="R268" i="1"/>
  <c r="N312" i="14" s="1"/>
  <c r="CG312" i="14" s="1"/>
  <c r="S268" i="1"/>
  <c r="O312" i="14" s="1"/>
  <c r="CH312" i="14" s="1"/>
  <c r="T268" i="1"/>
  <c r="P312" i="14" s="1"/>
  <c r="CI312" i="14" s="1"/>
  <c r="U268" i="1"/>
  <c r="V268" i="1"/>
  <c r="AB268" i="1"/>
  <c r="AC268" i="1"/>
  <c r="AD268" i="1"/>
  <c r="AE268" i="1"/>
  <c r="AK268" i="1"/>
  <c r="AL268" i="1"/>
  <c r="B269" i="1"/>
  <c r="C269" i="1"/>
  <c r="A313" i="14" s="1"/>
  <c r="D269" i="1"/>
  <c r="D313" i="14" s="1"/>
  <c r="T313" i="14" s="1"/>
  <c r="F269" i="1"/>
  <c r="G269" i="1"/>
  <c r="C313" i="14" s="1"/>
  <c r="I269" i="1"/>
  <c r="E313" i="14" s="1"/>
  <c r="BX313" i="14" s="1"/>
  <c r="J269" i="1"/>
  <c r="F313" i="14" s="1"/>
  <c r="BY313" i="14" s="1"/>
  <c r="K269" i="1"/>
  <c r="G313" i="14" s="1"/>
  <c r="BZ313" i="14" s="1"/>
  <c r="L269" i="1"/>
  <c r="H313" i="14" s="1"/>
  <c r="CA313" i="14" s="1"/>
  <c r="M269" i="1"/>
  <c r="I313" i="14" s="1"/>
  <c r="CB313" i="14" s="1"/>
  <c r="N269" i="1"/>
  <c r="J313" i="14" s="1"/>
  <c r="CC313" i="14" s="1"/>
  <c r="O269" i="1"/>
  <c r="K313" i="14" s="1"/>
  <c r="CD313" i="14" s="1"/>
  <c r="P269" i="1"/>
  <c r="L313" i="14" s="1"/>
  <c r="CE313" i="14" s="1"/>
  <c r="Q269" i="1"/>
  <c r="M313" i="14" s="1"/>
  <c r="CF313" i="14" s="1"/>
  <c r="R269" i="1"/>
  <c r="N313" i="14" s="1"/>
  <c r="CG313" i="14" s="1"/>
  <c r="S269" i="1"/>
  <c r="O313" i="14" s="1"/>
  <c r="CH313" i="14" s="1"/>
  <c r="T269" i="1"/>
  <c r="P313" i="14" s="1"/>
  <c r="CI313" i="14" s="1"/>
  <c r="U269" i="1"/>
  <c r="V269" i="1"/>
  <c r="AB269" i="1"/>
  <c r="AC269" i="1"/>
  <c r="AD269" i="1"/>
  <c r="AE269" i="1"/>
  <c r="AK269" i="1"/>
  <c r="AL269" i="1"/>
  <c r="B270" i="1"/>
  <c r="C270" i="1"/>
  <c r="A314" i="14" s="1"/>
  <c r="D270" i="1"/>
  <c r="D314" i="14" s="1"/>
  <c r="T314" i="14" s="1"/>
  <c r="F270" i="1"/>
  <c r="G270" i="1"/>
  <c r="C314" i="14" s="1"/>
  <c r="I270" i="1"/>
  <c r="E314" i="14" s="1"/>
  <c r="BX314" i="14" s="1"/>
  <c r="J270" i="1"/>
  <c r="F314" i="14" s="1"/>
  <c r="BY314" i="14" s="1"/>
  <c r="K270" i="1"/>
  <c r="G314" i="14" s="1"/>
  <c r="BZ314" i="14" s="1"/>
  <c r="L270" i="1"/>
  <c r="H314" i="14" s="1"/>
  <c r="CA314" i="14" s="1"/>
  <c r="M270" i="1"/>
  <c r="I314" i="14" s="1"/>
  <c r="CB314" i="14" s="1"/>
  <c r="N270" i="1"/>
  <c r="J314" i="14" s="1"/>
  <c r="CC314" i="14" s="1"/>
  <c r="O270" i="1"/>
  <c r="K314" i="14" s="1"/>
  <c r="CD314" i="14" s="1"/>
  <c r="P270" i="1"/>
  <c r="L314" i="14" s="1"/>
  <c r="CE314" i="14" s="1"/>
  <c r="Q270" i="1"/>
  <c r="M314" i="14" s="1"/>
  <c r="CF314" i="14" s="1"/>
  <c r="R270" i="1"/>
  <c r="N314" i="14" s="1"/>
  <c r="CG314" i="14" s="1"/>
  <c r="S270" i="1"/>
  <c r="O314" i="14" s="1"/>
  <c r="CH314" i="14" s="1"/>
  <c r="T270" i="1"/>
  <c r="P314" i="14" s="1"/>
  <c r="CI314" i="14" s="1"/>
  <c r="U270" i="1"/>
  <c r="V270" i="1"/>
  <c r="AB270" i="1"/>
  <c r="AC270" i="1"/>
  <c r="AD270" i="1"/>
  <c r="AE270" i="1"/>
  <c r="AK270" i="1"/>
  <c r="AL270" i="1"/>
  <c r="B271" i="1"/>
  <c r="C271" i="1"/>
  <c r="A315" i="14" s="1"/>
  <c r="D271" i="1"/>
  <c r="D315" i="14" s="1"/>
  <c r="T315" i="14" s="1"/>
  <c r="F271" i="1"/>
  <c r="G271" i="1"/>
  <c r="C315" i="14" s="1"/>
  <c r="I271" i="1"/>
  <c r="E315" i="14" s="1"/>
  <c r="BX315" i="14" s="1"/>
  <c r="J271" i="1"/>
  <c r="F315" i="14" s="1"/>
  <c r="BY315" i="14" s="1"/>
  <c r="K271" i="1"/>
  <c r="G315" i="14" s="1"/>
  <c r="BZ315" i="14" s="1"/>
  <c r="L271" i="1"/>
  <c r="H315" i="14" s="1"/>
  <c r="CA315" i="14" s="1"/>
  <c r="M271" i="1"/>
  <c r="I315" i="14" s="1"/>
  <c r="CB315" i="14" s="1"/>
  <c r="N271" i="1"/>
  <c r="J315" i="14" s="1"/>
  <c r="CC315" i="14" s="1"/>
  <c r="O271" i="1"/>
  <c r="K315" i="14" s="1"/>
  <c r="CD315" i="14" s="1"/>
  <c r="P271" i="1"/>
  <c r="L315" i="14" s="1"/>
  <c r="CE315" i="14" s="1"/>
  <c r="Q271" i="1"/>
  <c r="M315" i="14" s="1"/>
  <c r="CF315" i="14" s="1"/>
  <c r="R271" i="1"/>
  <c r="N315" i="14" s="1"/>
  <c r="CG315" i="14" s="1"/>
  <c r="S271" i="1"/>
  <c r="O315" i="14" s="1"/>
  <c r="CH315" i="14" s="1"/>
  <c r="T271" i="1"/>
  <c r="P315" i="14" s="1"/>
  <c r="CI315" i="14" s="1"/>
  <c r="U271" i="1"/>
  <c r="V271" i="1"/>
  <c r="AB271" i="1"/>
  <c r="AC271" i="1"/>
  <c r="AD271" i="1"/>
  <c r="AE271" i="1"/>
  <c r="AK271" i="1"/>
  <c r="AL271" i="1"/>
  <c r="B272" i="1"/>
  <c r="C272" i="1"/>
  <c r="A316" i="14" s="1"/>
  <c r="D272" i="1"/>
  <c r="D316" i="14" s="1"/>
  <c r="T316" i="14" s="1"/>
  <c r="F272" i="1"/>
  <c r="G272" i="1"/>
  <c r="C316" i="14" s="1"/>
  <c r="I272" i="1"/>
  <c r="E316" i="14" s="1"/>
  <c r="BX316" i="14" s="1"/>
  <c r="J272" i="1"/>
  <c r="F316" i="14" s="1"/>
  <c r="BY316" i="14" s="1"/>
  <c r="K272" i="1"/>
  <c r="G316" i="14" s="1"/>
  <c r="BZ316" i="14" s="1"/>
  <c r="L272" i="1"/>
  <c r="H316" i="14" s="1"/>
  <c r="CA316" i="14" s="1"/>
  <c r="M272" i="1"/>
  <c r="I316" i="14" s="1"/>
  <c r="CB316" i="14" s="1"/>
  <c r="N272" i="1"/>
  <c r="J316" i="14" s="1"/>
  <c r="CC316" i="14" s="1"/>
  <c r="O272" i="1"/>
  <c r="K316" i="14" s="1"/>
  <c r="CD316" i="14" s="1"/>
  <c r="P272" i="1"/>
  <c r="L316" i="14" s="1"/>
  <c r="CE316" i="14" s="1"/>
  <c r="Q272" i="1"/>
  <c r="M316" i="14" s="1"/>
  <c r="CF316" i="14" s="1"/>
  <c r="R272" i="1"/>
  <c r="N316" i="14" s="1"/>
  <c r="CG316" i="14" s="1"/>
  <c r="S272" i="1"/>
  <c r="O316" i="14" s="1"/>
  <c r="CH316" i="14" s="1"/>
  <c r="T272" i="1"/>
  <c r="P316" i="14" s="1"/>
  <c r="CI316" i="14" s="1"/>
  <c r="U272" i="1"/>
  <c r="V272" i="1"/>
  <c r="AB272" i="1"/>
  <c r="AC272" i="1"/>
  <c r="AD272" i="1"/>
  <c r="AE272" i="1"/>
  <c r="AK272" i="1"/>
  <c r="AL272" i="1"/>
  <c r="B273" i="1"/>
  <c r="C273" i="1"/>
  <c r="A317" i="14" s="1"/>
  <c r="D273" i="1"/>
  <c r="D317" i="14" s="1"/>
  <c r="T317" i="14" s="1"/>
  <c r="F273" i="1"/>
  <c r="G273" i="1"/>
  <c r="C317" i="14" s="1"/>
  <c r="I273" i="1"/>
  <c r="E317" i="14" s="1"/>
  <c r="BX317" i="14" s="1"/>
  <c r="J273" i="1"/>
  <c r="F317" i="14" s="1"/>
  <c r="BY317" i="14" s="1"/>
  <c r="K273" i="1"/>
  <c r="G317" i="14" s="1"/>
  <c r="BZ317" i="14" s="1"/>
  <c r="L273" i="1"/>
  <c r="H317" i="14" s="1"/>
  <c r="CA317" i="14" s="1"/>
  <c r="M273" i="1"/>
  <c r="I317" i="14" s="1"/>
  <c r="CB317" i="14" s="1"/>
  <c r="N273" i="1"/>
  <c r="J317" i="14" s="1"/>
  <c r="CC317" i="14" s="1"/>
  <c r="O273" i="1"/>
  <c r="K317" i="14" s="1"/>
  <c r="CD317" i="14" s="1"/>
  <c r="P273" i="1"/>
  <c r="L317" i="14" s="1"/>
  <c r="CE317" i="14" s="1"/>
  <c r="Q273" i="1"/>
  <c r="M317" i="14" s="1"/>
  <c r="CF317" i="14" s="1"/>
  <c r="R273" i="1"/>
  <c r="N317" i="14" s="1"/>
  <c r="CG317" i="14" s="1"/>
  <c r="S273" i="1"/>
  <c r="O317" i="14" s="1"/>
  <c r="CH317" i="14" s="1"/>
  <c r="T273" i="1"/>
  <c r="P317" i="14" s="1"/>
  <c r="CI317" i="14" s="1"/>
  <c r="U273" i="1"/>
  <c r="V273" i="1"/>
  <c r="AB273" i="1"/>
  <c r="AC273" i="1"/>
  <c r="AD273" i="1"/>
  <c r="AE273" i="1"/>
  <c r="AK273" i="1"/>
  <c r="AL273" i="1"/>
  <c r="B274" i="1"/>
  <c r="C274" i="1"/>
  <c r="A318" i="14" s="1"/>
  <c r="D274" i="1"/>
  <c r="D318" i="14" s="1"/>
  <c r="T318" i="14" s="1"/>
  <c r="F274" i="1"/>
  <c r="G274" i="1"/>
  <c r="I274" i="1"/>
  <c r="E318" i="14" s="1"/>
  <c r="BX318" i="14" s="1"/>
  <c r="J274" i="1"/>
  <c r="F318" i="14" s="1"/>
  <c r="BY318" i="14" s="1"/>
  <c r="K274" i="1"/>
  <c r="G318" i="14" s="1"/>
  <c r="BZ318" i="14" s="1"/>
  <c r="L274" i="1"/>
  <c r="H318" i="14" s="1"/>
  <c r="CA318" i="14" s="1"/>
  <c r="M274" i="1"/>
  <c r="I318" i="14" s="1"/>
  <c r="CB318" i="14" s="1"/>
  <c r="N274" i="1"/>
  <c r="J318" i="14" s="1"/>
  <c r="CC318" i="14" s="1"/>
  <c r="O274" i="1"/>
  <c r="K318" i="14" s="1"/>
  <c r="CD318" i="14" s="1"/>
  <c r="P274" i="1"/>
  <c r="L318" i="14" s="1"/>
  <c r="CE318" i="14" s="1"/>
  <c r="Q274" i="1"/>
  <c r="M318" i="14" s="1"/>
  <c r="CF318" i="14" s="1"/>
  <c r="R274" i="1"/>
  <c r="N318" i="14" s="1"/>
  <c r="CG318" i="14" s="1"/>
  <c r="S274" i="1"/>
  <c r="O318" i="14" s="1"/>
  <c r="CH318" i="14" s="1"/>
  <c r="T274" i="1"/>
  <c r="P318" i="14" s="1"/>
  <c r="CI318" i="14" s="1"/>
  <c r="U274" i="1"/>
  <c r="V274" i="1"/>
  <c r="AB274" i="1"/>
  <c r="AC274" i="1"/>
  <c r="AD274" i="1"/>
  <c r="AE274" i="1"/>
  <c r="AK274" i="1"/>
  <c r="AL274" i="1"/>
  <c r="B275" i="1"/>
  <c r="C275" i="1"/>
  <c r="A319" i="14" s="1"/>
  <c r="D275" i="1"/>
  <c r="D319" i="14" s="1"/>
  <c r="T319" i="14" s="1"/>
  <c r="F275" i="1"/>
  <c r="G275" i="1"/>
  <c r="C319" i="14" s="1"/>
  <c r="I275" i="1"/>
  <c r="E319" i="14" s="1"/>
  <c r="BX319" i="14" s="1"/>
  <c r="J275" i="1"/>
  <c r="F319" i="14" s="1"/>
  <c r="BY319" i="14" s="1"/>
  <c r="K275" i="1"/>
  <c r="G319" i="14" s="1"/>
  <c r="BZ319" i="14" s="1"/>
  <c r="L275" i="1"/>
  <c r="H319" i="14" s="1"/>
  <c r="CA319" i="14" s="1"/>
  <c r="M275" i="1"/>
  <c r="I319" i="14" s="1"/>
  <c r="CB319" i="14" s="1"/>
  <c r="N275" i="1"/>
  <c r="J319" i="14" s="1"/>
  <c r="CC319" i="14" s="1"/>
  <c r="O275" i="1"/>
  <c r="K319" i="14" s="1"/>
  <c r="CD319" i="14" s="1"/>
  <c r="P275" i="1"/>
  <c r="L319" i="14" s="1"/>
  <c r="CE319" i="14" s="1"/>
  <c r="Q275" i="1"/>
  <c r="M319" i="14" s="1"/>
  <c r="CF319" i="14" s="1"/>
  <c r="R275" i="1"/>
  <c r="N319" i="14" s="1"/>
  <c r="CG319" i="14" s="1"/>
  <c r="S275" i="1"/>
  <c r="O319" i="14" s="1"/>
  <c r="CH319" i="14" s="1"/>
  <c r="T275" i="1"/>
  <c r="P319" i="14" s="1"/>
  <c r="CI319" i="14" s="1"/>
  <c r="U275" i="1"/>
  <c r="V275" i="1"/>
  <c r="AB275" i="1"/>
  <c r="AC275" i="1"/>
  <c r="AD275" i="1"/>
  <c r="AE275" i="1"/>
  <c r="AK275" i="1"/>
  <c r="AL275" i="1"/>
  <c r="B276" i="1"/>
  <c r="C276" i="1"/>
  <c r="A320" i="14" s="1"/>
  <c r="D276" i="1"/>
  <c r="D320" i="14" s="1"/>
  <c r="T320" i="14" s="1"/>
  <c r="F276" i="1"/>
  <c r="G276" i="1"/>
  <c r="I276" i="1"/>
  <c r="E320" i="14" s="1"/>
  <c r="BX320" i="14" s="1"/>
  <c r="J276" i="1"/>
  <c r="F320" i="14" s="1"/>
  <c r="BY320" i="14" s="1"/>
  <c r="K276" i="1"/>
  <c r="G320" i="14" s="1"/>
  <c r="BZ320" i="14" s="1"/>
  <c r="L276" i="1"/>
  <c r="H320" i="14" s="1"/>
  <c r="CA320" i="14" s="1"/>
  <c r="M276" i="1"/>
  <c r="I320" i="14" s="1"/>
  <c r="CB320" i="14" s="1"/>
  <c r="N276" i="1"/>
  <c r="J320" i="14" s="1"/>
  <c r="CC320" i="14" s="1"/>
  <c r="O276" i="1"/>
  <c r="K320" i="14" s="1"/>
  <c r="CD320" i="14" s="1"/>
  <c r="P276" i="1"/>
  <c r="L320" i="14" s="1"/>
  <c r="CE320" i="14" s="1"/>
  <c r="Q276" i="1"/>
  <c r="M320" i="14" s="1"/>
  <c r="CF320" i="14" s="1"/>
  <c r="R276" i="1"/>
  <c r="N320" i="14" s="1"/>
  <c r="CG320" i="14" s="1"/>
  <c r="S276" i="1"/>
  <c r="O320" i="14" s="1"/>
  <c r="CH320" i="14" s="1"/>
  <c r="T276" i="1"/>
  <c r="P320" i="14" s="1"/>
  <c r="CI320" i="14" s="1"/>
  <c r="U276" i="1"/>
  <c r="V276" i="1"/>
  <c r="AB276" i="1"/>
  <c r="AC276" i="1"/>
  <c r="AD276" i="1"/>
  <c r="AE276" i="1"/>
  <c r="AK276" i="1"/>
  <c r="AL276" i="1"/>
  <c r="B277" i="1"/>
  <c r="C277" i="1"/>
  <c r="A321" i="14" s="1"/>
  <c r="D277" i="1"/>
  <c r="D321" i="14" s="1"/>
  <c r="T321" i="14" s="1"/>
  <c r="F277" i="1"/>
  <c r="G277" i="1"/>
  <c r="C321" i="14" s="1"/>
  <c r="I277" i="1"/>
  <c r="E321" i="14" s="1"/>
  <c r="BX321" i="14" s="1"/>
  <c r="J277" i="1"/>
  <c r="F321" i="14" s="1"/>
  <c r="BY321" i="14" s="1"/>
  <c r="K277" i="1"/>
  <c r="G321" i="14" s="1"/>
  <c r="BZ321" i="14" s="1"/>
  <c r="L277" i="1"/>
  <c r="H321" i="14" s="1"/>
  <c r="CA321" i="14" s="1"/>
  <c r="M277" i="1"/>
  <c r="I321" i="14" s="1"/>
  <c r="CB321" i="14" s="1"/>
  <c r="N277" i="1"/>
  <c r="J321" i="14" s="1"/>
  <c r="CC321" i="14" s="1"/>
  <c r="O277" i="1"/>
  <c r="K321" i="14" s="1"/>
  <c r="CD321" i="14" s="1"/>
  <c r="P277" i="1"/>
  <c r="L321" i="14" s="1"/>
  <c r="CE321" i="14" s="1"/>
  <c r="Q277" i="1"/>
  <c r="M321" i="14" s="1"/>
  <c r="CF321" i="14" s="1"/>
  <c r="R277" i="1"/>
  <c r="N321" i="14" s="1"/>
  <c r="CG321" i="14" s="1"/>
  <c r="S277" i="1"/>
  <c r="O321" i="14" s="1"/>
  <c r="CH321" i="14" s="1"/>
  <c r="T277" i="1"/>
  <c r="P321" i="14" s="1"/>
  <c r="CI321" i="14" s="1"/>
  <c r="U277" i="1"/>
  <c r="V277" i="1"/>
  <c r="AB277" i="1"/>
  <c r="AC277" i="1"/>
  <c r="AD277" i="1"/>
  <c r="AE277" i="1"/>
  <c r="AK277" i="1"/>
  <c r="AL277" i="1"/>
  <c r="B278" i="1"/>
  <c r="C278" i="1"/>
  <c r="A322" i="14" s="1"/>
  <c r="D278" i="1"/>
  <c r="D322" i="14" s="1"/>
  <c r="T322" i="14" s="1"/>
  <c r="F278" i="1"/>
  <c r="G278" i="1"/>
  <c r="C322" i="14" s="1"/>
  <c r="I278" i="1"/>
  <c r="E322" i="14" s="1"/>
  <c r="BX322" i="14" s="1"/>
  <c r="J278" i="1"/>
  <c r="F322" i="14" s="1"/>
  <c r="BY322" i="14" s="1"/>
  <c r="K278" i="1"/>
  <c r="G322" i="14" s="1"/>
  <c r="BZ322" i="14" s="1"/>
  <c r="L278" i="1"/>
  <c r="H322" i="14" s="1"/>
  <c r="CA322" i="14" s="1"/>
  <c r="M278" i="1"/>
  <c r="I322" i="14" s="1"/>
  <c r="CB322" i="14" s="1"/>
  <c r="N278" i="1"/>
  <c r="J322" i="14" s="1"/>
  <c r="CC322" i="14" s="1"/>
  <c r="O278" i="1"/>
  <c r="K322" i="14" s="1"/>
  <c r="CD322" i="14" s="1"/>
  <c r="P278" i="1"/>
  <c r="L322" i="14" s="1"/>
  <c r="CE322" i="14" s="1"/>
  <c r="Q278" i="1"/>
  <c r="M322" i="14" s="1"/>
  <c r="CF322" i="14" s="1"/>
  <c r="R278" i="1"/>
  <c r="N322" i="14" s="1"/>
  <c r="CG322" i="14" s="1"/>
  <c r="S278" i="1"/>
  <c r="O322" i="14" s="1"/>
  <c r="CH322" i="14" s="1"/>
  <c r="T278" i="1"/>
  <c r="P322" i="14" s="1"/>
  <c r="CI322" i="14" s="1"/>
  <c r="U278" i="1"/>
  <c r="V278" i="1"/>
  <c r="AB278" i="1"/>
  <c r="AC278" i="1"/>
  <c r="AD278" i="1"/>
  <c r="AE278" i="1"/>
  <c r="AK278" i="1"/>
  <c r="AL278" i="1"/>
  <c r="B279" i="1"/>
  <c r="C279" i="1"/>
  <c r="A323" i="14" s="1"/>
  <c r="D279" i="1"/>
  <c r="D323" i="14" s="1"/>
  <c r="T323" i="14" s="1"/>
  <c r="F279" i="1"/>
  <c r="G279" i="1"/>
  <c r="C323" i="14" s="1"/>
  <c r="I279" i="1"/>
  <c r="E323" i="14" s="1"/>
  <c r="BX323" i="14" s="1"/>
  <c r="J279" i="1"/>
  <c r="F323" i="14" s="1"/>
  <c r="BY323" i="14" s="1"/>
  <c r="K279" i="1"/>
  <c r="G323" i="14" s="1"/>
  <c r="BZ323" i="14" s="1"/>
  <c r="L279" i="1"/>
  <c r="H323" i="14" s="1"/>
  <c r="CA323" i="14" s="1"/>
  <c r="M279" i="1"/>
  <c r="I323" i="14" s="1"/>
  <c r="CB323" i="14" s="1"/>
  <c r="N279" i="1"/>
  <c r="J323" i="14" s="1"/>
  <c r="CC323" i="14" s="1"/>
  <c r="O279" i="1"/>
  <c r="K323" i="14" s="1"/>
  <c r="CD323" i="14" s="1"/>
  <c r="P279" i="1"/>
  <c r="L323" i="14" s="1"/>
  <c r="CE323" i="14" s="1"/>
  <c r="Q279" i="1"/>
  <c r="M323" i="14" s="1"/>
  <c r="CF323" i="14" s="1"/>
  <c r="R279" i="1"/>
  <c r="N323" i="14" s="1"/>
  <c r="CG323" i="14" s="1"/>
  <c r="S279" i="1"/>
  <c r="O323" i="14" s="1"/>
  <c r="CH323" i="14" s="1"/>
  <c r="T279" i="1"/>
  <c r="P323" i="14" s="1"/>
  <c r="CI323" i="14" s="1"/>
  <c r="U279" i="1"/>
  <c r="V279" i="1"/>
  <c r="AB279" i="1"/>
  <c r="AC279" i="1"/>
  <c r="AD279" i="1"/>
  <c r="AE279" i="1"/>
  <c r="AK279" i="1"/>
  <c r="AL279" i="1"/>
  <c r="B280" i="1"/>
  <c r="C280" i="1"/>
  <c r="A324" i="14" s="1"/>
  <c r="D280" i="1"/>
  <c r="D324" i="14" s="1"/>
  <c r="T324" i="14" s="1"/>
  <c r="F280" i="1"/>
  <c r="G280" i="1"/>
  <c r="C324" i="14" s="1"/>
  <c r="I280" i="1"/>
  <c r="E324" i="14" s="1"/>
  <c r="BX324" i="14" s="1"/>
  <c r="J280" i="1"/>
  <c r="F324" i="14" s="1"/>
  <c r="BY324" i="14" s="1"/>
  <c r="K280" i="1"/>
  <c r="G324" i="14" s="1"/>
  <c r="BZ324" i="14" s="1"/>
  <c r="L280" i="1"/>
  <c r="H324" i="14" s="1"/>
  <c r="CA324" i="14" s="1"/>
  <c r="M280" i="1"/>
  <c r="I324" i="14" s="1"/>
  <c r="CB324" i="14" s="1"/>
  <c r="N280" i="1"/>
  <c r="J324" i="14" s="1"/>
  <c r="CC324" i="14" s="1"/>
  <c r="O280" i="1"/>
  <c r="K324" i="14" s="1"/>
  <c r="CD324" i="14" s="1"/>
  <c r="P280" i="1"/>
  <c r="L324" i="14" s="1"/>
  <c r="CE324" i="14" s="1"/>
  <c r="Q280" i="1"/>
  <c r="M324" i="14" s="1"/>
  <c r="CF324" i="14" s="1"/>
  <c r="R280" i="1"/>
  <c r="N324" i="14" s="1"/>
  <c r="CG324" i="14" s="1"/>
  <c r="S280" i="1"/>
  <c r="O324" i="14" s="1"/>
  <c r="CH324" i="14" s="1"/>
  <c r="T280" i="1"/>
  <c r="P324" i="14" s="1"/>
  <c r="CI324" i="14" s="1"/>
  <c r="U280" i="1"/>
  <c r="V280" i="1"/>
  <c r="AB280" i="1"/>
  <c r="AC280" i="1"/>
  <c r="AD280" i="1"/>
  <c r="AE280" i="1"/>
  <c r="AK280" i="1"/>
  <c r="AL280" i="1"/>
  <c r="B281" i="1"/>
  <c r="C281" i="1"/>
  <c r="A325" i="14" s="1"/>
  <c r="D281" i="1"/>
  <c r="D325" i="14" s="1"/>
  <c r="T325" i="14" s="1"/>
  <c r="F281" i="1"/>
  <c r="G281" i="1"/>
  <c r="C325" i="14" s="1"/>
  <c r="I281" i="1"/>
  <c r="E325" i="14" s="1"/>
  <c r="BX325" i="14" s="1"/>
  <c r="J281" i="1"/>
  <c r="F325" i="14" s="1"/>
  <c r="BY325" i="14" s="1"/>
  <c r="K281" i="1"/>
  <c r="G325" i="14" s="1"/>
  <c r="BZ325" i="14" s="1"/>
  <c r="L281" i="1"/>
  <c r="H325" i="14" s="1"/>
  <c r="CA325" i="14" s="1"/>
  <c r="M281" i="1"/>
  <c r="I325" i="14" s="1"/>
  <c r="CB325" i="14" s="1"/>
  <c r="N281" i="1"/>
  <c r="J325" i="14" s="1"/>
  <c r="CC325" i="14" s="1"/>
  <c r="O281" i="1"/>
  <c r="K325" i="14" s="1"/>
  <c r="CD325" i="14" s="1"/>
  <c r="P281" i="1"/>
  <c r="L325" i="14" s="1"/>
  <c r="CE325" i="14" s="1"/>
  <c r="Q281" i="1"/>
  <c r="M325" i="14" s="1"/>
  <c r="CF325" i="14" s="1"/>
  <c r="R281" i="1"/>
  <c r="N325" i="14" s="1"/>
  <c r="CG325" i="14" s="1"/>
  <c r="S281" i="1"/>
  <c r="O325" i="14" s="1"/>
  <c r="CH325" i="14" s="1"/>
  <c r="T281" i="1"/>
  <c r="P325" i="14" s="1"/>
  <c r="CI325" i="14" s="1"/>
  <c r="U281" i="1"/>
  <c r="V281" i="1"/>
  <c r="AB281" i="1"/>
  <c r="AC281" i="1"/>
  <c r="AD281" i="1"/>
  <c r="AE281" i="1"/>
  <c r="AK281" i="1"/>
  <c r="AL281" i="1"/>
  <c r="B282" i="1"/>
  <c r="C282" i="1"/>
  <c r="A326" i="14" s="1"/>
  <c r="D282" i="1"/>
  <c r="D326" i="14" s="1"/>
  <c r="T326" i="14" s="1"/>
  <c r="F282" i="1"/>
  <c r="G282" i="1"/>
  <c r="C326" i="14" s="1"/>
  <c r="I282" i="1"/>
  <c r="E326" i="14" s="1"/>
  <c r="BX326" i="14" s="1"/>
  <c r="J282" i="1"/>
  <c r="F326" i="14" s="1"/>
  <c r="BY326" i="14" s="1"/>
  <c r="K282" i="1"/>
  <c r="G326" i="14" s="1"/>
  <c r="BZ326" i="14" s="1"/>
  <c r="L282" i="1"/>
  <c r="H326" i="14" s="1"/>
  <c r="CA326" i="14" s="1"/>
  <c r="M282" i="1"/>
  <c r="I326" i="14" s="1"/>
  <c r="CB326" i="14" s="1"/>
  <c r="N282" i="1"/>
  <c r="J326" i="14" s="1"/>
  <c r="CC326" i="14" s="1"/>
  <c r="O282" i="1"/>
  <c r="K326" i="14" s="1"/>
  <c r="CD326" i="14" s="1"/>
  <c r="P282" i="1"/>
  <c r="L326" i="14" s="1"/>
  <c r="CE326" i="14" s="1"/>
  <c r="Q282" i="1"/>
  <c r="M326" i="14" s="1"/>
  <c r="CF326" i="14" s="1"/>
  <c r="R282" i="1"/>
  <c r="N326" i="14" s="1"/>
  <c r="CG326" i="14" s="1"/>
  <c r="S282" i="1"/>
  <c r="O326" i="14" s="1"/>
  <c r="CH326" i="14" s="1"/>
  <c r="T282" i="1"/>
  <c r="P326" i="14" s="1"/>
  <c r="CI326" i="14" s="1"/>
  <c r="U282" i="1"/>
  <c r="V282" i="1"/>
  <c r="AB282" i="1"/>
  <c r="AC282" i="1"/>
  <c r="AD282" i="1"/>
  <c r="AE282" i="1"/>
  <c r="AK282" i="1"/>
  <c r="AL282" i="1"/>
  <c r="B283" i="1"/>
  <c r="C283" i="1"/>
  <c r="A327" i="14" s="1"/>
  <c r="D283" i="1"/>
  <c r="D327" i="14" s="1"/>
  <c r="T327" i="14" s="1"/>
  <c r="F283" i="1"/>
  <c r="G283" i="1"/>
  <c r="C327" i="14" s="1"/>
  <c r="I283" i="1"/>
  <c r="E327" i="14" s="1"/>
  <c r="BX327" i="14" s="1"/>
  <c r="J283" i="1"/>
  <c r="F327" i="14" s="1"/>
  <c r="BY327" i="14" s="1"/>
  <c r="K283" i="1"/>
  <c r="G327" i="14" s="1"/>
  <c r="BZ327" i="14" s="1"/>
  <c r="L283" i="1"/>
  <c r="H327" i="14" s="1"/>
  <c r="CA327" i="14" s="1"/>
  <c r="M283" i="1"/>
  <c r="I327" i="14" s="1"/>
  <c r="CB327" i="14" s="1"/>
  <c r="N283" i="1"/>
  <c r="J327" i="14" s="1"/>
  <c r="CC327" i="14" s="1"/>
  <c r="O283" i="1"/>
  <c r="K327" i="14" s="1"/>
  <c r="CD327" i="14" s="1"/>
  <c r="P283" i="1"/>
  <c r="L327" i="14" s="1"/>
  <c r="CE327" i="14" s="1"/>
  <c r="Q283" i="1"/>
  <c r="M327" i="14" s="1"/>
  <c r="CF327" i="14" s="1"/>
  <c r="R283" i="1"/>
  <c r="N327" i="14" s="1"/>
  <c r="CG327" i="14" s="1"/>
  <c r="S283" i="1"/>
  <c r="O327" i="14" s="1"/>
  <c r="CH327" i="14" s="1"/>
  <c r="T283" i="1"/>
  <c r="P327" i="14" s="1"/>
  <c r="CI327" i="14" s="1"/>
  <c r="U283" i="1"/>
  <c r="V283" i="1"/>
  <c r="AB283" i="1"/>
  <c r="AC283" i="1"/>
  <c r="AD283" i="1"/>
  <c r="AE283" i="1"/>
  <c r="AK283" i="1"/>
  <c r="AL283" i="1"/>
  <c r="B284" i="1"/>
  <c r="C284" i="1"/>
  <c r="A328" i="14" s="1"/>
  <c r="D284" i="1"/>
  <c r="D328" i="14" s="1"/>
  <c r="T328" i="14" s="1"/>
  <c r="F284" i="1"/>
  <c r="G284" i="1"/>
  <c r="I284" i="1"/>
  <c r="E328" i="14" s="1"/>
  <c r="BX328" i="14" s="1"/>
  <c r="J284" i="1"/>
  <c r="F328" i="14" s="1"/>
  <c r="BY328" i="14" s="1"/>
  <c r="K284" i="1"/>
  <c r="G328" i="14" s="1"/>
  <c r="BZ328" i="14" s="1"/>
  <c r="L284" i="1"/>
  <c r="H328" i="14" s="1"/>
  <c r="CA328" i="14" s="1"/>
  <c r="M284" i="1"/>
  <c r="I328" i="14" s="1"/>
  <c r="CB328" i="14" s="1"/>
  <c r="N284" i="1"/>
  <c r="J328" i="14" s="1"/>
  <c r="CC328" i="14" s="1"/>
  <c r="O284" i="1"/>
  <c r="K328" i="14" s="1"/>
  <c r="CD328" i="14" s="1"/>
  <c r="P284" i="1"/>
  <c r="L328" i="14" s="1"/>
  <c r="CE328" i="14" s="1"/>
  <c r="Q284" i="1"/>
  <c r="M328" i="14" s="1"/>
  <c r="CF328" i="14" s="1"/>
  <c r="R284" i="1"/>
  <c r="N328" i="14" s="1"/>
  <c r="CG328" i="14" s="1"/>
  <c r="S284" i="1"/>
  <c r="O328" i="14" s="1"/>
  <c r="CH328" i="14" s="1"/>
  <c r="T284" i="1"/>
  <c r="P328" i="14" s="1"/>
  <c r="CI328" i="14" s="1"/>
  <c r="U284" i="1"/>
  <c r="V284" i="1"/>
  <c r="AB284" i="1"/>
  <c r="AC284" i="1"/>
  <c r="AD284" i="1"/>
  <c r="AE284" i="1"/>
  <c r="AK284" i="1"/>
  <c r="AL284" i="1"/>
  <c r="B285" i="1"/>
  <c r="C285" i="1"/>
  <c r="A329" i="14" s="1"/>
  <c r="D285" i="1"/>
  <c r="D329" i="14" s="1"/>
  <c r="T329" i="14" s="1"/>
  <c r="F285" i="1"/>
  <c r="G285" i="1"/>
  <c r="C329" i="14" s="1"/>
  <c r="I285" i="1"/>
  <c r="E329" i="14" s="1"/>
  <c r="BX329" i="14" s="1"/>
  <c r="J285" i="1"/>
  <c r="F329" i="14" s="1"/>
  <c r="BY329" i="14" s="1"/>
  <c r="K285" i="1"/>
  <c r="G329" i="14" s="1"/>
  <c r="BZ329" i="14" s="1"/>
  <c r="L285" i="1"/>
  <c r="H329" i="14" s="1"/>
  <c r="CA329" i="14" s="1"/>
  <c r="M285" i="1"/>
  <c r="I329" i="14" s="1"/>
  <c r="CB329" i="14" s="1"/>
  <c r="N285" i="1"/>
  <c r="J329" i="14" s="1"/>
  <c r="CC329" i="14" s="1"/>
  <c r="O285" i="1"/>
  <c r="K329" i="14" s="1"/>
  <c r="CD329" i="14" s="1"/>
  <c r="P285" i="1"/>
  <c r="L329" i="14" s="1"/>
  <c r="CE329" i="14" s="1"/>
  <c r="Q285" i="1"/>
  <c r="M329" i="14" s="1"/>
  <c r="CF329" i="14" s="1"/>
  <c r="R285" i="1"/>
  <c r="N329" i="14" s="1"/>
  <c r="CG329" i="14" s="1"/>
  <c r="S285" i="1"/>
  <c r="O329" i="14" s="1"/>
  <c r="CH329" i="14" s="1"/>
  <c r="T285" i="1"/>
  <c r="P329" i="14" s="1"/>
  <c r="CI329" i="14" s="1"/>
  <c r="U285" i="1"/>
  <c r="V285" i="1"/>
  <c r="AB285" i="1"/>
  <c r="AC285" i="1"/>
  <c r="AD285" i="1"/>
  <c r="AE285" i="1"/>
  <c r="AK285" i="1"/>
  <c r="AL285" i="1"/>
  <c r="B286" i="1"/>
  <c r="C286" i="1"/>
  <c r="A330" i="14" s="1"/>
  <c r="D286" i="1"/>
  <c r="D330" i="14" s="1"/>
  <c r="T330" i="14" s="1"/>
  <c r="F286" i="1"/>
  <c r="G286" i="1"/>
  <c r="C330" i="14" s="1"/>
  <c r="I286" i="1"/>
  <c r="E330" i="14" s="1"/>
  <c r="BX330" i="14" s="1"/>
  <c r="J286" i="1"/>
  <c r="F330" i="14" s="1"/>
  <c r="BY330" i="14" s="1"/>
  <c r="K286" i="1"/>
  <c r="G330" i="14" s="1"/>
  <c r="BZ330" i="14" s="1"/>
  <c r="L286" i="1"/>
  <c r="H330" i="14" s="1"/>
  <c r="CA330" i="14" s="1"/>
  <c r="M286" i="1"/>
  <c r="I330" i="14" s="1"/>
  <c r="CB330" i="14" s="1"/>
  <c r="N286" i="1"/>
  <c r="J330" i="14" s="1"/>
  <c r="CC330" i="14" s="1"/>
  <c r="O286" i="1"/>
  <c r="K330" i="14" s="1"/>
  <c r="CD330" i="14" s="1"/>
  <c r="P286" i="1"/>
  <c r="L330" i="14" s="1"/>
  <c r="CE330" i="14" s="1"/>
  <c r="Q286" i="1"/>
  <c r="M330" i="14" s="1"/>
  <c r="CF330" i="14" s="1"/>
  <c r="R286" i="1"/>
  <c r="N330" i="14" s="1"/>
  <c r="CG330" i="14" s="1"/>
  <c r="S286" i="1"/>
  <c r="O330" i="14" s="1"/>
  <c r="CH330" i="14" s="1"/>
  <c r="T286" i="1"/>
  <c r="P330" i="14" s="1"/>
  <c r="CI330" i="14" s="1"/>
  <c r="U286" i="1"/>
  <c r="V286" i="1"/>
  <c r="AB286" i="1"/>
  <c r="AC286" i="1"/>
  <c r="AD286" i="1"/>
  <c r="AE286" i="1"/>
  <c r="AK286" i="1"/>
  <c r="AL286" i="1"/>
  <c r="B287" i="1"/>
  <c r="C287" i="1"/>
  <c r="A331" i="14" s="1"/>
  <c r="D287" i="1"/>
  <c r="D331" i="14" s="1"/>
  <c r="T331" i="14" s="1"/>
  <c r="F287" i="1"/>
  <c r="G287" i="1"/>
  <c r="C331" i="14" s="1"/>
  <c r="I287" i="1"/>
  <c r="E331" i="14" s="1"/>
  <c r="BX331" i="14" s="1"/>
  <c r="J287" i="1"/>
  <c r="F331" i="14" s="1"/>
  <c r="BY331" i="14" s="1"/>
  <c r="K287" i="1"/>
  <c r="G331" i="14" s="1"/>
  <c r="BZ331" i="14" s="1"/>
  <c r="L287" i="1"/>
  <c r="H331" i="14" s="1"/>
  <c r="CA331" i="14" s="1"/>
  <c r="M287" i="1"/>
  <c r="I331" i="14" s="1"/>
  <c r="CB331" i="14" s="1"/>
  <c r="N287" i="1"/>
  <c r="J331" i="14" s="1"/>
  <c r="CC331" i="14" s="1"/>
  <c r="O287" i="1"/>
  <c r="K331" i="14" s="1"/>
  <c r="CD331" i="14" s="1"/>
  <c r="P287" i="1"/>
  <c r="L331" i="14" s="1"/>
  <c r="CE331" i="14" s="1"/>
  <c r="Q287" i="1"/>
  <c r="M331" i="14" s="1"/>
  <c r="CF331" i="14" s="1"/>
  <c r="R287" i="1"/>
  <c r="N331" i="14" s="1"/>
  <c r="CG331" i="14" s="1"/>
  <c r="S287" i="1"/>
  <c r="O331" i="14" s="1"/>
  <c r="CH331" i="14" s="1"/>
  <c r="T287" i="1"/>
  <c r="P331" i="14" s="1"/>
  <c r="CI331" i="14" s="1"/>
  <c r="U287" i="1"/>
  <c r="V287" i="1"/>
  <c r="AB287" i="1"/>
  <c r="AC287" i="1"/>
  <c r="AD287" i="1"/>
  <c r="AE287" i="1"/>
  <c r="AK287" i="1"/>
  <c r="AL287" i="1"/>
  <c r="B288" i="1"/>
  <c r="C288" i="1"/>
  <c r="A332" i="14" s="1"/>
  <c r="D288" i="1"/>
  <c r="D332" i="14" s="1"/>
  <c r="T332" i="14" s="1"/>
  <c r="F288" i="1"/>
  <c r="G288" i="1"/>
  <c r="I288" i="1"/>
  <c r="E332" i="14" s="1"/>
  <c r="BX332" i="14" s="1"/>
  <c r="J288" i="1"/>
  <c r="F332" i="14" s="1"/>
  <c r="BY332" i="14" s="1"/>
  <c r="K288" i="1"/>
  <c r="G332" i="14" s="1"/>
  <c r="BZ332" i="14" s="1"/>
  <c r="L288" i="1"/>
  <c r="H332" i="14" s="1"/>
  <c r="CA332" i="14" s="1"/>
  <c r="M288" i="1"/>
  <c r="I332" i="14" s="1"/>
  <c r="CB332" i="14" s="1"/>
  <c r="N288" i="1"/>
  <c r="J332" i="14" s="1"/>
  <c r="CC332" i="14" s="1"/>
  <c r="O288" i="1"/>
  <c r="K332" i="14" s="1"/>
  <c r="CD332" i="14" s="1"/>
  <c r="P288" i="1"/>
  <c r="L332" i="14" s="1"/>
  <c r="CE332" i="14" s="1"/>
  <c r="Q288" i="1"/>
  <c r="M332" i="14" s="1"/>
  <c r="CF332" i="14" s="1"/>
  <c r="R288" i="1"/>
  <c r="N332" i="14" s="1"/>
  <c r="CG332" i="14" s="1"/>
  <c r="S288" i="1"/>
  <c r="O332" i="14" s="1"/>
  <c r="CH332" i="14" s="1"/>
  <c r="T288" i="1"/>
  <c r="P332" i="14" s="1"/>
  <c r="CI332" i="14" s="1"/>
  <c r="U288" i="1"/>
  <c r="V288" i="1"/>
  <c r="AB288" i="1"/>
  <c r="AC288" i="1"/>
  <c r="AD288" i="1"/>
  <c r="AE288" i="1"/>
  <c r="AK288" i="1"/>
  <c r="AL288" i="1"/>
  <c r="B289" i="1"/>
  <c r="C289" i="1"/>
  <c r="A333" i="14" s="1"/>
  <c r="D289" i="1"/>
  <c r="D333" i="14" s="1"/>
  <c r="T333" i="14" s="1"/>
  <c r="F289" i="1"/>
  <c r="G289" i="1"/>
  <c r="C333" i="14" s="1"/>
  <c r="I289" i="1"/>
  <c r="E333" i="14" s="1"/>
  <c r="BX333" i="14" s="1"/>
  <c r="J289" i="1"/>
  <c r="F333" i="14" s="1"/>
  <c r="BY333" i="14" s="1"/>
  <c r="K289" i="1"/>
  <c r="G333" i="14" s="1"/>
  <c r="BZ333" i="14" s="1"/>
  <c r="L289" i="1"/>
  <c r="H333" i="14" s="1"/>
  <c r="CA333" i="14" s="1"/>
  <c r="M289" i="1"/>
  <c r="I333" i="14" s="1"/>
  <c r="CB333" i="14" s="1"/>
  <c r="N289" i="1"/>
  <c r="J333" i="14" s="1"/>
  <c r="CC333" i="14" s="1"/>
  <c r="O289" i="1"/>
  <c r="K333" i="14" s="1"/>
  <c r="CD333" i="14" s="1"/>
  <c r="P289" i="1"/>
  <c r="L333" i="14" s="1"/>
  <c r="CE333" i="14" s="1"/>
  <c r="Q289" i="1"/>
  <c r="M333" i="14" s="1"/>
  <c r="CF333" i="14" s="1"/>
  <c r="R289" i="1"/>
  <c r="N333" i="14" s="1"/>
  <c r="CG333" i="14" s="1"/>
  <c r="S289" i="1"/>
  <c r="O333" i="14" s="1"/>
  <c r="CH333" i="14" s="1"/>
  <c r="T289" i="1"/>
  <c r="P333" i="14" s="1"/>
  <c r="CI333" i="14" s="1"/>
  <c r="U289" i="1"/>
  <c r="V289" i="1"/>
  <c r="AB289" i="1"/>
  <c r="AC289" i="1"/>
  <c r="AD289" i="1"/>
  <c r="AE289" i="1"/>
  <c r="AK289" i="1"/>
  <c r="AL289" i="1"/>
  <c r="B290" i="1"/>
  <c r="C290" i="1"/>
  <c r="A334" i="14" s="1"/>
  <c r="D290" i="1"/>
  <c r="D334" i="14" s="1"/>
  <c r="T334" i="14" s="1"/>
  <c r="F290" i="1"/>
  <c r="G290" i="1"/>
  <c r="I290" i="1"/>
  <c r="E334" i="14" s="1"/>
  <c r="BX334" i="14" s="1"/>
  <c r="J290" i="1"/>
  <c r="F334" i="14" s="1"/>
  <c r="BY334" i="14" s="1"/>
  <c r="K290" i="1"/>
  <c r="G334" i="14" s="1"/>
  <c r="BZ334" i="14" s="1"/>
  <c r="L290" i="1"/>
  <c r="H334" i="14" s="1"/>
  <c r="CA334" i="14" s="1"/>
  <c r="M290" i="1"/>
  <c r="I334" i="14" s="1"/>
  <c r="CB334" i="14" s="1"/>
  <c r="N290" i="1"/>
  <c r="J334" i="14" s="1"/>
  <c r="CC334" i="14" s="1"/>
  <c r="O290" i="1"/>
  <c r="K334" i="14" s="1"/>
  <c r="CD334" i="14" s="1"/>
  <c r="P290" i="1"/>
  <c r="L334" i="14" s="1"/>
  <c r="CE334" i="14" s="1"/>
  <c r="Q290" i="1"/>
  <c r="M334" i="14" s="1"/>
  <c r="CF334" i="14" s="1"/>
  <c r="R290" i="1"/>
  <c r="N334" i="14" s="1"/>
  <c r="CG334" i="14" s="1"/>
  <c r="S290" i="1"/>
  <c r="O334" i="14" s="1"/>
  <c r="CH334" i="14" s="1"/>
  <c r="T290" i="1"/>
  <c r="P334" i="14" s="1"/>
  <c r="CI334" i="14" s="1"/>
  <c r="U290" i="1"/>
  <c r="V290" i="1"/>
  <c r="AB290" i="1"/>
  <c r="AC290" i="1"/>
  <c r="AD290" i="1"/>
  <c r="AE290" i="1"/>
  <c r="AK290" i="1"/>
  <c r="AL290" i="1"/>
  <c r="B291" i="1"/>
  <c r="C291" i="1"/>
  <c r="A335" i="14" s="1"/>
  <c r="D291" i="1"/>
  <c r="D335" i="14" s="1"/>
  <c r="T335" i="14" s="1"/>
  <c r="F291" i="1"/>
  <c r="G291" i="1"/>
  <c r="C335" i="14" s="1"/>
  <c r="I291" i="1"/>
  <c r="E335" i="14" s="1"/>
  <c r="BX335" i="14" s="1"/>
  <c r="J291" i="1"/>
  <c r="F335" i="14" s="1"/>
  <c r="BY335" i="14" s="1"/>
  <c r="K291" i="1"/>
  <c r="G335" i="14" s="1"/>
  <c r="BZ335" i="14" s="1"/>
  <c r="L291" i="1"/>
  <c r="H335" i="14" s="1"/>
  <c r="CA335" i="14" s="1"/>
  <c r="M291" i="1"/>
  <c r="I335" i="14" s="1"/>
  <c r="CB335" i="14" s="1"/>
  <c r="N291" i="1"/>
  <c r="J335" i="14" s="1"/>
  <c r="CC335" i="14" s="1"/>
  <c r="O291" i="1"/>
  <c r="K335" i="14" s="1"/>
  <c r="CD335" i="14" s="1"/>
  <c r="P291" i="1"/>
  <c r="L335" i="14" s="1"/>
  <c r="CE335" i="14" s="1"/>
  <c r="Q291" i="1"/>
  <c r="M335" i="14" s="1"/>
  <c r="CF335" i="14" s="1"/>
  <c r="R291" i="1"/>
  <c r="N335" i="14" s="1"/>
  <c r="CG335" i="14" s="1"/>
  <c r="S291" i="1"/>
  <c r="O335" i="14" s="1"/>
  <c r="CH335" i="14" s="1"/>
  <c r="T291" i="1"/>
  <c r="P335" i="14" s="1"/>
  <c r="CI335" i="14" s="1"/>
  <c r="U291" i="1"/>
  <c r="V291" i="1"/>
  <c r="AB291" i="1"/>
  <c r="AC291" i="1"/>
  <c r="AD291" i="1"/>
  <c r="AE291" i="1"/>
  <c r="AK291" i="1"/>
  <c r="AL291" i="1"/>
  <c r="B292" i="1"/>
  <c r="C292" i="1"/>
  <c r="A336" i="14" s="1"/>
  <c r="D292" i="1"/>
  <c r="D336" i="14" s="1"/>
  <c r="T336" i="14" s="1"/>
  <c r="F292" i="1"/>
  <c r="G292" i="1"/>
  <c r="C336" i="14" s="1"/>
  <c r="I292" i="1"/>
  <c r="E336" i="14" s="1"/>
  <c r="BX336" i="14" s="1"/>
  <c r="J292" i="1"/>
  <c r="F336" i="14" s="1"/>
  <c r="BY336" i="14" s="1"/>
  <c r="K292" i="1"/>
  <c r="G336" i="14" s="1"/>
  <c r="BZ336" i="14" s="1"/>
  <c r="L292" i="1"/>
  <c r="H336" i="14" s="1"/>
  <c r="CA336" i="14" s="1"/>
  <c r="M292" i="1"/>
  <c r="I336" i="14" s="1"/>
  <c r="CB336" i="14" s="1"/>
  <c r="N292" i="1"/>
  <c r="J336" i="14" s="1"/>
  <c r="CC336" i="14" s="1"/>
  <c r="O292" i="1"/>
  <c r="K336" i="14" s="1"/>
  <c r="CD336" i="14" s="1"/>
  <c r="P292" i="1"/>
  <c r="L336" i="14" s="1"/>
  <c r="CE336" i="14" s="1"/>
  <c r="Q292" i="1"/>
  <c r="M336" i="14" s="1"/>
  <c r="CF336" i="14" s="1"/>
  <c r="R292" i="1"/>
  <c r="N336" i="14" s="1"/>
  <c r="CG336" i="14" s="1"/>
  <c r="S292" i="1"/>
  <c r="O336" i="14" s="1"/>
  <c r="CH336" i="14" s="1"/>
  <c r="T292" i="1"/>
  <c r="P336" i="14" s="1"/>
  <c r="CI336" i="14" s="1"/>
  <c r="U292" i="1"/>
  <c r="V292" i="1"/>
  <c r="AB292" i="1"/>
  <c r="AC292" i="1"/>
  <c r="AD292" i="1"/>
  <c r="AE292" i="1"/>
  <c r="AK292" i="1"/>
  <c r="AL292" i="1"/>
  <c r="B293" i="1"/>
  <c r="C293" i="1"/>
  <c r="A337" i="14" s="1"/>
  <c r="D293" i="1"/>
  <c r="D337" i="14" s="1"/>
  <c r="T337" i="14" s="1"/>
  <c r="F293" i="1"/>
  <c r="G293" i="1"/>
  <c r="C337" i="14" s="1"/>
  <c r="I293" i="1"/>
  <c r="E337" i="14" s="1"/>
  <c r="BX337" i="14" s="1"/>
  <c r="J293" i="1"/>
  <c r="F337" i="14" s="1"/>
  <c r="BY337" i="14" s="1"/>
  <c r="K293" i="1"/>
  <c r="G337" i="14" s="1"/>
  <c r="BZ337" i="14" s="1"/>
  <c r="L293" i="1"/>
  <c r="H337" i="14" s="1"/>
  <c r="CA337" i="14" s="1"/>
  <c r="M293" i="1"/>
  <c r="I337" i="14" s="1"/>
  <c r="CB337" i="14" s="1"/>
  <c r="N293" i="1"/>
  <c r="J337" i="14" s="1"/>
  <c r="CC337" i="14" s="1"/>
  <c r="O293" i="1"/>
  <c r="K337" i="14" s="1"/>
  <c r="CD337" i="14" s="1"/>
  <c r="P293" i="1"/>
  <c r="L337" i="14" s="1"/>
  <c r="CE337" i="14" s="1"/>
  <c r="Q293" i="1"/>
  <c r="M337" i="14" s="1"/>
  <c r="CF337" i="14" s="1"/>
  <c r="R293" i="1"/>
  <c r="N337" i="14" s="1"/>
  <c r="CG337" i="14" s="1"/>
  <c r="S293" i="1"/>
  <c r="O337" i="14" s="1"/>
  <c r="CH337" i="14" s="1"/>
  <c r="T293" i="1"/>
  <c r="P337" i="14" s="1"/>
  <c r="CI337" i="14" s="1"/>
  <c r="U293" i="1"/>
  <c r="V293" i="1"/>
  <c r="AB293" i="1"/>
  <c r="AC293" i="1"/>
  <c r="AD293" i="1"/>
  <c r="AE293" i="1"/>
  <c r="AK293" i="1"/>
  <c r="AL293" i="1"/>
  <c r="B294" i="1"/>
  <c r="C294" i="1"/>
  <c r="A338" i="14" s="1"/>
  <c r="D294" i="1"/>
  <c r="D338" i="14" s="1"/>
  <c r="T338" i="14" s="1"/>
  <c r="F294" i="1"/>
  <c r="G294" i="1"/>
  <c r="C338" i="14" s="1"/>
  <c r="I294" i="1"/>
  <c r="E338" i="14" s="1"/>
  <c r="BX338" i="14" s="1"/>
  <c r="J294" i="1"/>
  <c r="F338" i="14" s="1"/>
  <c r="BY338" i="14" s="1"/>
  <c r="K294" i="1"/>
  <c r="G338" i="14" s="1"/>
  <c r="BZ338" i="14" s="1"/>
  <c r="L294" i="1"/>
  <c r="H338" i="14" s="1"/>
  <c r="CA338" i="14" s="1"/>
  <c r="M294" i="1"/>
  <c r="I338" i="14" s="1"/>
  <c r="CB338" i="14" s="1"/>
  <c r="N294" i="1"/>
  <c r="J338" i="14" s="1"/>
  <c r="CC338" i="14" s="1"/>
  <c r="O294" i="1"/>
  <c r="K338" i="14" s="1"/>
  <c r="CD338" i="14" s="1"/>
  <c r="P294" i="1"/>
  <c r="L338" i="14" s="1"/>
  <c r="CE338" i="14" s="1"/>
  <c r="Q294" i="1"/>
  <c r="M338" i="14" s="1"/>
  <c r="CF338" i="14" s="1"/>
  <c r="R294" i="1"/>
  <c r="N338" i="14" s="1"/>
  <c r="CG338" i="14" s="1"/>
  <c r="S294" i="1"/>
  <c r="O338" i="14" s="1"/>
  <c r="CH338" i="14" s="1"/>
  <c r="T294" i="1"/>
  <c r="P338" i="14" s="1"/>
  <c r="CI338" i="14" s="1"/>
  <c r="U294" i="1"/>
  <c r="V294" i="1"/>
  <c r="AB294" i="1"/>
  <c r="AC294" i="1"/>
  <c r="AD294" i="1"/>
  <c r="AE294" i="1"/>
  <c r="AK294" i="1"/>
  <c r="AL294" i="1"/>
  <c r="B295" i="1"/>
  <c r="C295" i="1"/>
  <c r="A339" i="14" s="1"/>
  <c r="D295" i="1"/>
  <c r="D339" i="14" s="1"/>
  <c r="T339" i="14" s="1"/>
  <c r="F295" i="1"/>
  <c r="G295" i="1"/>
  <c r="C339" i="14" s="1"/>
  <c r="I295" i="1"/>
  <c r="E339" i="14" s="1"/>
  <c r="BX339" i="14" s="1"/>
  <c r="J295" i="1"/>
  <c r="F339" i="14" s="1"/>
  <c r="BY339" i="14" s="1"/>
  <c r="K295" i="1"/>
  <c r="G339" i="14" s="1"/>
  <c r="BZ339" i="14" s="1"/>
  <c r="L295" i="1"/>
  <c r="H339" i="14" s="1"/>
  <c r="CA339" i="14" s="1"/>
  <c r="M295" i="1"/>
  <c r="I339" i="14" s="1"/>
  <c r="CB339" i="14" s="1"/>
  <c r="N295" i="1"/>
  <c r="J339" i="14" s="1"/>
  <c r="CC339" i="14" s="1"/>
  <c r="O295" i="1"/>
  <c r="K339" i="14" s="1"/>
  <c r="CD339" i="14" s="1"/>
  <c r="P295" i="1"/>
  <c r="L339" i="14" s="1"/>
  <c r="CE339" i="14" s="1"/>
  <c r="Q295" i="1"/>
  <c r="M339" i="14" s="1"/>
  <c r="CF339" i="14" s="1"/>
  <c r="R295" i="1"/>
  <c r="N339" i="14" s="1"/>
  <c r="CG339" i="14" s="1"/>
  <c r="S295" i="1"/>
  <c r="O339" i="14" s="1"/>
  <c r="CH339" i="14" s="1"/>
  <c r="T295" i="1"/>
  <c r="P339" i="14" s="1"/>
  <c r="CI339" i="14" s="1"/>
  <c r="U295" i="1"/>
  <c r="V295" i="1"/>
  <c r="AB295" i="1"/>
  <c r="AC295" i="1"/>
  <c r="AD295" i="1"/>
  <c r="AE295" i="1"/>
  <c r="AK295" i="1"/>
  <c r="AL295" i="1"/>
  <c r="B296" i="1"/>
  <c r="C296" i="1"/>
  <c r="A340" i="14" s="1"/>
  <c r="D296" i="1"/>
  <c r="D340" i="14" s="1"/>
  <c r="T340" i="14" s="1"/>
  <c r="F296" i="1"/>
  <c r="G296" i="1"/>
  <c r="C340" i="14" s="1"/>
  <c r="I296" i="1"/>
  <c r="E340" i="14" s="1"/>
  <c r="BX340" i="14" s="1"/>
  <c r="J296" i="1"/>
  <c r="F340" i="14" s="1"/>
  <c r="BY340" i="14" s="1"/>
  <c r="K296" i="1"/>
  <c r="G340" i="14" s="1"/>
  <c r="BZ340" i="14" s="1"/>
  <c r="L296" i="1"/>
  <c r="H340" i="14" s="1"/>
  <c r="CA340" i="14" s="1"/>
  <c r="M296" i="1"/>
  <c r="I340" i="14" s="1"/>
  <c r="CB340" i="14" s="1"/>
  <c r="N296" i="1"/>
  <c r="J340" i="14" s="1"/>
  <c r="CC340" i="14" s="1"/>
  <c r="O296" i="1"/>
  <c r="K340" i="14" s="1"/>
  <c r="CD340" i="14" s="1"/>
  <c r="P296" i="1"/>
  <c r="L340" i="14" s="1"/>
  <c r="CE340" i="14" s="1"/>
  <c r="Q296" i="1"/>
  <c r="M340" i="14" s="1"/>
  <c r="CF340" i="14" s="1"/>
  <c r="R296" i="1"/>
  <c r="N340" i="14" s="1"/>
  <c r="CG340" i="14" s="1"/>
  <c r="S296" i="1"/>
  <c r="O340" i="14" s="1"/>
  <c r="CH340" i="14" s="1"/>
  <c r="T296" i="1"/>
  <c r="P340" i="14" s="1"/>
  <c r="CI340" i="14" s="1"/>
  <c r="U296" i="1"/>
  <c r="V296" i="1"/>
  <c r="AB296" i="1"/>
  <c r="AC296" i="1"/>
  <c r="AD296" i="1"/>
  <c r="AE296" i="1"/>
  <c r="AK296" i="1"/>
  <c r="AL296" i="1"/>
  <c r="B297" i="1"/>
  <c r="C297" i="1"/>
  <c r="A341" i="14" s="1"/>
  <c r="D297" i="1"/>
  <c r="D341" i="14" s="1"/>
  <c r="T341" i="14" s="1"/>
  <c r="F297" i="1"/>
  <c r="G297" i="1"/>
  <c r="C341" i="14" s="1"/>
  <c r="I297" i="1"/>
  <c r="E341" i="14" s="1"/>
  <c r="BX341" i="14" s="1"/>
  <c r="J297" i="1"/>
  <c r="F341" i="14" s="1"/>
  <c r="BY341" i="14" s="1"/>
  <c r="K297" i="1"/>
  <c r="G341" i="14" s="1"/>
  <c r="BZ341" i="14" s="1"/>
  <c r="L297" i="1"/>
  <c r="H341" i="14" s="1"/>
  <c r="CA341" i="14" s="1"/>
  <c r="M297" i="1"/>
  <c r="I341" i="14" s="1"/>
  <c r="CB341" i="14" s="1"/>
  <c r="N297" i="1"/>
  <c r="J341" i="14" s="1"/>
  <c r="CC341" i="14" s="1"/>
  <c r="O297" i="1"/>
  <c r="K341" i="14" s="1"/>
  <c r="CD341" i="14" s="1"/>
  <c r="P297" i="1"/>
  <c r="L341" i="14" s="1"/>
  <c r="CE341" i="14" s="1"/>
  <c r="Q297" i="1"/>
  <c r="M341" i="14" s="1"/>
  <c r="CF341" i="14" s="1"/>
  <c r="R297" i="1"/>
  <c r="N341" i="14" s="1"/>
  <c r="CG341" i="14" s="1"/>
  <c r="S297" i="1"/>
  <c r="O341" i="14" s="1"/>
  <c r="CH341" i="14" s="1"/>
  <c r="T297" i="1"/>
  <c r="P341" i="14" s="1"/>
  <c r="CI341" i="14" s="1"/>
  <c r="U297" i="1"/>
  <c r="V297" i="1"/>
  <c r="AB297" i="1"/>
  <c r="AC297" i="1"/>
  <c r="AD297" i="1"/>
  <c r="AE297" i="1"/>
  <c r="AK297" i="1"/>
  <c r="AL297" i="1"/>
  <c r="B298" i="1"/>
  <c r="C298" i="1"/>
  <c r="A342" i="14" s="1"/>
  <c r="D298" i="1"/>
  <c r="D342" i="14" s="1"/>
  <c r="T342" i="14" s="1"/>
  <c r="F298" i="1"/>
  <c r="G298" i="1"/>
  <c r="C342" i="14" s="1"/>
  <c r="I298" i="1"/>
  <c r="E342" i="14" s="1"/>
  <c r="BX342" i="14" s="1"/>
  <c r="J298" i="1"/>
  <c r="F342" i="14" s="1"/>
  <c r="BY342" i="14" s="1"/>
  <c r="K298" i="1"/>
  <c r="G342" i="14" s="1"/>
  <c r="BZ342" i="14" s="1"/>
  <c r="L298" i="1"/>
  <c r="H342" i="14" s="1"/>
  <c r="CA342" i="14" s="1"/>
  <c r="M298" i="1"/>
  <c r="I342" i="14" s="1"/>
  <c r="CB342" i="14" s="1"/>
  <c r="N298" i="1"/>
  <c r="J342" i="14" s="1"/>
  <c r="CC342" i="14" s="1"/>
  <c r="O298" i="1"/>
  <c r="K342" i="14" s="1"/>
  <c r="CD342" i="14" s="1"/>
  <c r="P298" i="1"/>
  <c r="L342" i="14" s="1"/>
  <c r="CE342" i="14" s="1"/>
  <c r="Q298" i="1"/>
  <c r="M342" i="14" s="1"/>
  <c r="CF342" i="14" s="1"/>
  <c r="R298" i="1"/>
  <c r="N342" i="14" s="1"/>
  <c r="CG342" i="14" s="1"/>
  <c r="S298" i="1"/>
  <c r="O342" i="14" s="1"/>
  <c r="CH342" i="14" s="1"/>
  <c r="T298" i="1"/>
  <c r="P342" i="14" s="1"/>
  <c r="CI342" i="14" s="1"/>
  <c r="U298" i="1"/>
  <c r="V298" i="1"/>
  <c r="AB298" i="1"/>
  <c r="AC298" i="1"/>
  <c r="AD298" i="1"/>
  <c r="AE298" i="1"/>
  <c r="AK298" i="1"/>
  <c r="AL298" i="1"/>
  <c r="B299" i="1"/>
  <c r="C299" i="1"/>
  <c r="A343" i="14" s="1"/>
  <c r="D299" i="1"/>
  <c r="D343" i="14" s="1"/>
  <c r="T343" i="14" s="1"/>
  <c r="F299" i="1"/>
  <c r="G299" i="1"/>
  <c r="C343" i="14" s="1"/>
  <c r="I299" i="1"/>
  <c r="E343" i="14" s="1"/>
  <c r="BX343" i="14" s="1"/>
  <c r="J299" i="1"/>
  <c r="F343" i="14" s="1"/>
  <c r="BY343" i="14" s="1"/>
  <c r="K299" i="1"/>
  <c r="G343" i="14" s="1"/>
  <c r="BZ343" i="14" s="1"/>
  <c r="L299" i="1"/>
  <c r="H343" i="14" s="1"/>
  <c r="CA343" i="14" s="1"/>
  <c r="M299" i="1"/>
  <c r="I343" i="14" s="1"/>
  <c r="CB343" i="14" s="1"/>
  <c r="N299" i="1"/>
  <c r="J343" i="14" s="1"/>
  <c r="CC343" i="14" s="1"/>
  <c r="O299" i="1"/>
  <c r="K343" i="14" s="1"/>
  <c r="CD343" i="14" s="1"/>
  <c r="P299" i="1"/>
  <c r="L343" i="14" s="1"/>
  <c r="CE343" i="14" s="1"/>
  <c r="Q299" i="1"/>
  <c r="M343" i="14" s="1"/>
  <c r="CF343" i="14" s="1"/>
  <c r="R299" i="1"/>
  <c r="N343" i="14" s="1"/>
  <c r="CG343" i="14" s="1"/>
  <c r="S299" i="1"/>
  <c r="O343" i="14" s="1"/>
  <c r="CH343" i="14" s="1"/>
  <c r="T299" i="1"/>
  <c r="P343" i="14" s="1"/>
  <c r="CI343" i="14" s="1"/>
  <c r="U299" i="1"/>
  <c r="V299" i="1"/>
  <c r="AB299" i="1"/>
  <c r="AC299" i="1"/>
  <c r="AD299" i="1"/>
  <c r="AE299" i="1"/>
  <c r="AK299" i="1"/>
  <c r="AL299" i="1"/>
  <c r="B300" i="1"/>
  <c r="C300" i="1"/>
  <c r="A344" i="14" s="1"/>
  <c r="D300" i="1"/>
  <c r="D344" i="14" s="1"/>
  <c r="T344" i="14" s="1"/>
  <c r="F300" i="1"/>
  <c r="G300" i="1"/>
  <c r="I300" i="1"/>
  <c r="E344" i="14" s="1"/>
  <c r="BX344" i="14" s="1"/>
  <c r="J300" i="1"/>
  <c r="F344" i="14" s="1"/>
  <c r="BY344" i="14" s="1"/>
  <c r="K300" i="1"/>
  <c r="G344" i="14" s="1"/>
  <c r="BZ344" i="14" s="1"/>
  <c r="L300" i="1"/>
  <c r="H344" i="14" s="1"/>
  <c r="CA344" i="14" s="1"/>
  <c r="M300" i="1"/>
  <c r="I344" i="14" s="1"/>
  <c r="CB344" i="14" s="1"/>
  <c r="N300" i="1"/>
  <c r="J344" i="14" s="1"/>
  <c r="CC344" i="14" s="1"/>
  <c r="O300" i="1"/>
  <c r="K344" i="14" s="1"/>
  <c r="CD344" i="14" s="1"/>
  <c r="P300" i="1"/>
  <c r="L344" i="14" s="1"/>
  <c r="CE344" i="14" s="1"/>
  <c r="Q300" i="1"/>
  <c r="M344" i="14" s="1"/>
  <c r="CF344" i="14" s="1"/>
  <c r="R300" i="1"/>
  <c r="N344" i="14" s="1"/>
  <c r="CG344" i="14" s="1"/>
  <c r="S300" i="1"/>
  <c r="O344" i="14" s="1"/>
  <c r="CH344" i="14" s="1"/>
  <c r="T300" i="1"/>
  <c r="P344" i="14" s="1"/>
  <c r="CI344" i="14" s="1"/>
  <c r="U300" i="1"/>
  <c r="V300" i="1"/>
  <c r="AB300" i="1"/>
  <c r="AC300" i="1"/>
  <c r="AD300" i="1"/>
  <c r="AE300" i="1"/>
  <c r="AK300" i="1"/>
  <c r="AL300" i="1"/>
  <c r="B301" i="1"/>
  <c r="C301" i="1"/>
  <c r="A345" i="14" s="1"/>
  <c r="D301" i="1"/>
  <c r="D345" i="14" s="1"/>
  <c r="T345" i="14" s="1"/>
  <c r="F301" i="1"/>
  <c r="G301" i="1"/>
  <c r="C345" i="14" s="1"/>
  <c r="I301" i="1"/>
  <c r="E345" i="14" s="1"/>
  <c r="BX345" i="14" s="1"/>
  <c r="J301" i="1"/>
  <c r="F345" i="14" s="1"/>
  <c r="BY345" i="14" s="1"/>
  <c r="K301" i="1"/>
  <c r="G345" i="14" s="1"/>
  <c r="BZ345" i="14" s="1"/>
  <c r="L301" i="1"/>
  <c r="H345" i="14" s="1"/>
  <c r="CA345" i="14" s="1"/>
  <c r="M301" i="1"/>
  <c r="I345" i="14" s="1"/>
  <c r="CB345" i="14" s="1"/>
  <c r="N301" i="1"/>
  <c r="J345" i="14" s="1"/>
  <c r="CC345" i="14" s="1"/>
  <c r="O301" i="1"/>
  <c r="K345" i="14" s="1"/>
  <c r="CD345" i="14" s="1"/>
  <c r="P301" i="1"/>
  <c r="L345" i="14" s="1"/>
  <c r="CE345" i="14" s="1"/>
  <c r="Q301" i="1"/>
  <c r="M345" i="14" s="1"/>
  <c r="CF345" i="14" s="1"/>
  <c r="R301" i="1"/>
  <c r="N345" i="14" s="1"/>
  <c r="CG345" i="14" s="1"/>
  <c r="S301" i="1"/>
  <c r="O345" i="14" s="1"/>
  <c r="CH345" i="14" s="1"/>
  <c r="T301" i="1"/>
  <c r="P345" i="14" s="1"/>
  <c r="CI345" i="14" s="1"/>
  <c r="U301" i="1"/>
  <c r="V301" i="1"/>
  <c r="AB301" i="1"/>
  <c r="AC301" i="1"/>
  <c r="AD301" i="1"/>
  <c r="AE301" i="1"/>
  <c r="AK301" i="1"/>
  <c r="AL301" i="1"/>
  <c r="B302" i="1"/>
  <c r="C302" i="1"/>
  <c r="A346" i="14" s="1"/>
  <c r="D302" i="1"/>
  <c r="D346" i="14" s="1"/>
  <c r="T346" i="14" s="1"/>
  <c r="F302" i="1"/>
  <c r="G302" i="1"/>
  <c r="C346" i="14" s="1"/>
  <c r="I302" i="1"/>
  <c r="E346" i="14" s="1"/>
  <c r="BX346" i="14" s="1"/>
  <c r="J302" i="1"/>
  <c r="F346" i="14" s="1"/>
  <c r="BY346" i="14" s="1"/>
  <c r="K302" i="1"/>
  <c r="G346" i="14" s="1"/>
  <c r="BZ346" i="14" s="1"/>
  <c r="L302" i="1"/>
  <c r="H346" i="14" s="1"/>
  <c r="CA346" i="14" s="1"/>
  <c r="M302" i="1"/>
  <c r="I346" i="14" s="1"/>
  <c r="CB346" i="14" s="1"/>
  <c r="N302" i="1"/>
  <c r="J346" i="14" s="1"/>
  <c r="CC346" i="14" s="1"/>
  <c r="O302" i="1"/>
  <c r="K346" i="14" s="1"/>
  <c r="CD346" i="14" s="1"/>
  <c r="P302" i="1"/>
  <c r="L346" i="14" s="1"/>
  <c r="CE346" i="14" s="1"/>
  <c r="Q302" i="1"/>
  <c r="M346" i="14" s="1"/>
  <c r="CF346" i="14" s="1"/>
  <c r="R302" i="1"/>
  <c r="N346" i="14" s="1"/>
  <c r="CG346" i="14" s="1"/>
  <c r="S302" i="1"/>
  <c r="O346" i="14" s="1"/>
  <c r="CH346" i="14" s="1"/>
  <c r="T302" i="1"/>
  <c r="P346" i="14" s="1"/>
  <c r="CI346" i="14" s="1"/>
  <c r="U302" i="1"/>
  <c r="V302" i="1"/>
  <c r="AB302" i="1"/>
  <c r="AC302" i="1"/>
  <c r="AD302" i="1"/>
  <c r="AE302" i="1"/>
  <c r="AK302" i="1"/>
  <c r="AL302" i="1"/>
  <c r="B303" i="1"/>
  <c r="C303" i="1"/>
  <c r="A347" i="14" s="1"/>
  <c r="D303" i="1"/>
  <c r="D347" i="14" s="1"/>
  <c r="T347" i="14" s="1"/>
  <c r="F303" i="1"/>
  <c r="G303" i="1"/>
  <c r="C347" i="14" s="1"/>
  <c r="I303" i="1"/>
  <c r="E347" i="14" s="1"/>
  <c r="BX347" i="14" s="1"/>
  <c r="J303" i="1"/>
  <c r="F347" i="14" s="1"/>
  <c r="BY347" i="14" s="1"/>
  <c r="K303" i="1"/>
  <c r="G347" i="14" s="1"/>
  <c r="BZ347" i="14" s="1"/>
  <c r="L303" i="1"/>
  <c r="H347" i="14" s="1"/>
  <c r="CA347" i="14" s="1"/>
  <c r="M303" i="1"/>
  <c r="I347" i="14" s="1"/>
  <c r="CB347" i="14" s="1"/>
  <c r="N303" i="1"/>
  <c r="J347" i="14" s="1"/>
  <c r="CC347" i="14" s="1"/>
  <c r="O303" i="1"/>
  <c r="K347" i="14" s="1"/>
  <c r="CD347" i="14" s="1"/>
  <c r="P303" i="1"/>
  <c r="L347" i="14" s="1"/>
  <c r="CE347" i="14" s="1"/>
  <c r="Q303" i="1"/>
  <c r="M347" i="14" s="1"/>
  <c r="CF347" i="14" s="1"/>
  <c r="R303" i="1"/>
  <c r="N347" i="14" s="1"/>
  <c r="CG347" i="14" s="1"/>
  <c r="S303" i="1"/>
  <c r="O347" i="14" s="1"/>
  <c r="CH347" i="14" s="1"/>
  <c r="T303" i="1"/>
  <c r="P347" i="14" s="1"/>
  <c r="CI347" i="14" s="1"/>
  <c r="U303" i="1"/>
  <c r="V303" i="1"/>
  <c r="AB303" i="1"/>
  <c r="AC303" i="1"/>
  <c r="AD303" i="1"/>
  <c r="AE303" i="1"/>
  <c r="AK303" i="1"/>
  <c r="AL303" i="1"/>
  <c r="B304" i="1"/>
  <c r="C304" i="1"/>
  <c r="A348" i="14" s="1"/>
  <c r="D304" i="1"/>
  <c r="D348" i="14" s="1"/>
  <c r="T348" i="14" s="1"/>
  <c r="F304" i="1"/>
  <c r="G304" i="1"/>
  <c r="I304" i="1"/>
  <c r="E348" i="14" s="1"/>
  <c r="BX348" i="14" s="1"/>
  <c r="J304" i="1"/>
  <c r="F348" i="14" s="1"/>
  <c r="BY348" i="14" s="1"/>
  <c r="K304" i="1"/>
  <c r="G348" i="14" s="1"/>
  <c r="BZ348" i="14" s="1"/>
  <c r="L304" i="1"/>
  <c r="H348" i="14" s="1"/>
  <c r="CA348" i="14" s="1"/>
  <c r="M304" i="1"/>
  <c r="I348" i="14" s="1"/>
  <c r="CB348" i="14" s="1"/>
  <c r="N304" i="1"/>
  <c r="J348" i="14" s="1"/>
  <c r="CC348" i="14" s="1"/>
  <c r="O304" i="1"/>
  <c r="K348" i="14" s="1"/>
  <c r="CD348" i="14" s="1"/>
  <c r="P304" i="1"/>
  <c r="L348" i="14" s="1"/>
  <c r="CE348" i="14" s="1"/>
  <c r="Q304" i="1"/>
  <c r="M348" i="14" s="1"/>
  <c r="CF348" i="14" s="1"/>
  <c r="R304" i="1"/>
  <c r="N348" i="14" s="1"/>
  <c r="CG348" i="14" s="1"/>
  <c r="S304" i="1"/>
  <c r="O348" i="14" s="1"/>
  <c r="CH348" i="14" s="1"/>
  <c r="T304" i="1"/>
  <c r="P348" i="14" s="1"/>
  <c r="CI348" i="14" s="1"/>
  <c r="U304" i="1"/>
  <c r="V304" i="1"/>
  <c r="AB304" i="1"/>
  <c r="AC304" i="1"/>
  <c r="AD304" i="1"/>
  <c r="AE304" i="1"/>
  <c r="AK304" i="1"/>
  <c r="AL304" i="1"/>
  <c r="B305" i="1"/>
  <c r="C305" i="1"/>
  <c r="A349" i="14" s="1"/>
  <c r="D305" i="1"/>
  <c r="D349" i="14" s="1"/>
  <c r="T349" i="14" s="1"/>
  <c r="F305" i="1"/>
  <c r="G305" i="1"/>
  <c r="C349" i="14" s="1"/>
  <c r="I305" i="1"/>
  <c r="E349" i="14" s="1"/>
  <c r="BX349" i="14" s="1"/>
  <c r="J305" i="1"/>
  <c r="F349" i="14" s="1"/>
  <c r="BY349" i="14" s="1"/>
  <c r="K305" i="1"/>
  <c r="G349" i="14" s="1"/>
  <c r="BZ349" i="14" s="1"/>
  <c r="L305" i="1"/>
  <c r="H349" i="14" s="1"/>
  <c r="CA349" i="14" s="1"/>
  <c r="M305" i="1"/>
  <c r="I349" i="14" s="1"/>
  <c r="CB349" i="14" s="1"/>
  <c r="N305" i="1"/>
  <c r="J349" i="14" s="1"/>
  <c r="CC349" i="14" s="1"/>
  <c r="O305" i="1"/>
  <c r="K349" i="14" s="1"/>
  <c r="CD349" i="14" s="1"/>
  <c r="P305" i="1"/>
  <c r="L349" i="14" s="1"/>
  <c r="CE349" i="14" s="1"/>
  <c r="Q305" i="1"/>
  <c r="M349" i="14" s="1"/>
  <c r="CF349" i="14" s="1"/>
  <c r="R305" i="1"/>
  <c r="N349" i="14" s="1"/>
  <c r="CG349" i="14" s="1"/>
  <c r="S305" i="1"/>
  <c r="O349" i="14" s="1"/>
  <c r="CH349" i="14" s="1"/>
  <c r="T305" i="1"/>
  <c r="P349" i="14" s="1"/>
  <c r="CI349" i="14" s="1"/>
  <c r="U305" i="1"/>
  <c r="V305" i="1"/>
  <c r="AB305" i="1"/>
  <c r="AC305" i="1"/>
  <c r="AD305" i="1"/>
  <c r="AE305" i="1"/>
  <c r="AK305" i="1"/>
  <c r="AL305" i="1"/>
  <c r="B306" i="1"/>
  <c r="C306" i="1"/>
  <c r="A350" i="14" s="1"/>
  <c r="D306" i="1"/>
  <c r="D350" i="14" s="1"/>
  <c r="T350" i="14" s="1"/>
  <c r="F306" i="1"/>
  <c r="G306" i="1"/>
  <c r="C350" i="14" s="1"/>
  <c r="I306" i="1"/>
  <c r="E350" i="14" s="1"/>
  <c r="BX350" i="14" s="1"/>
  <c r="J306" i="1"/>
  <c r="F350" i="14" s="1"/>
  <c r="BY350" i="14" s="1"/>
  <c r="K306" i="1"/>
  <c r="G350" i="14" s="1"/>
  <c r="BZ350" i="14" s="1"/>
  <c r="L306" i="1"/>
  <c r="H350" i="14" s="1"/>
  <c r="CA350" i="14" s="1"/>
  <c r="M306" i="1"/>
  <c r="I350" i="14" s="1"/>
  <c r="CB350" i="14" s="1"/>
  <c r="N306" i="1"/>
  <c r="J350" i="14" s="1"/>
  <c r="CC350" i="14" s="1"/>
  <c r="O306" i="1"/>
  <c r="K350" i="14" s="1"/>
  <c r="CD350" i="14" s="1"/>
  <c r="P306" i="1"/>
  <c r="L350" i="14" s="1"/>
  <c r="CE350" i="14" s="1"/>
  <c r="Q306" i="1"/>
  <c r="M350" i="14" s="1"/>
  <c r="CF350" i="14" s="1"/>
  <c r="R306" i="1"/>
  <c r="N350" i="14" s="1"/>
  <c r="CG350" i="14" s="1"/>
  <c r="S306" i="1"/>
  <c r="O350" i="14" s="1"/>
  <c r="CH350" i="14" s="1"/>
  <c r="T306" i="1"/>
  <c r="P350" i="14" s="1"/>
  <c r="CI350" i="14" s="1"/>
  <c r="U306" i="1"/>
  <c r="V306" i="1"/>
  <c r="AB306" i="1"/>
  <c r="AC306" i="1"/>
  <c r="AD306" i="1"/>
  <c r="AE306" i="1"/>
  <c r="AK306" i="1"/>
  <c r="AL306" i="1"/>
  <c r="B307" i="1"/>
  <c r="C307" i="1"/>
  <c r="A351" i="14" s="1"/>
  <c r="D307" i="1"/>
  <c r="D351" i="14" s="1"/>
  <c r="T351" i="14" s="1"/>
  <c r="F307" i="1"/>
  <c r="G307" i="1"/>
  <c r="C351" i="14" s="1"/>
  <c r="I307" i="1"/>
  <c r="E351" i="14" s="1"/>
  <c r="BX351" i="14" s="1"/>
  <c r="J307" i="1"/>
  <c r="F351" i="14" s="1"/>
  <c r="BY351" i="14" s="1"/>
  <c r="K307" i="1"/>
  <c r="G351" i="14" s="1"/>
  <c r="BZ351" i="14" s="1"/>
  <c r="L307" i="1"/>
  <c r="H351" i="14" s="1"/>
  <c r="CA351" i="14" s="1"/>
  <c r="M307" i="1"/>
  <c r="I351" i="14" s="1"/>
  <c r="CB351" i="14" s="1"/>
  <c r="N307" i="1"/>
  <c r="J351" i="14" s="1"/>
  <c r="CC351" i="14" s="1"/>
  <c r="O307" i="1"/>
  <c r="K351" i="14" s="1"/>
  <c r="CD351" i="14" s="1"/>
  <c r="P307" i="1"/>
  <c r="L351" i="14" s="1"/>
  <c r="CE351" i="14" s="1"/>
  <c r="Q307" i="1"/>
  <c r="M351" i="14" s="1"/>
  <c r="CF351" i="14" s="1"/>
  <c r="R307" i="1"/>
  <c r="N351" i="14" s="1"/>
  <c r="CG351" i="14" s="1"/>
  <c r="S307" i="1"/>
  <c r="O351" i="14" s="1"/>
  <c r="CH351" i="14" s="1"/>
  <c r="T307" i="1"/>
  <c r="P351" i="14" s="1"/>
  <c r="CI351" i="14" s="1"/>
  <c r="U307" i="1"/>
  <c r="V307" i="1"/>
  <c r="AB307" i="1"/>
  <c r="AC307" i="1"/>
  <c r="AD307" i="1"/>
  <c r="AE307" i="1"/>
  <c r="AK307" i="1"/>
  <c r="AL307" i="1"/>
  <c r="B195" i="1"/>
  <c r="C195" i="1"/>
  <c r="A239" i="14" s="1"/>
  <c r="D195" i="1"/>
  <c r="D239" i="14" s="1"/>
  <c r="T239" i="14" s="1"/>
  <c r="F195" i="1"/>
  <c r="G195" i="1"/>
  <c r="I195" i="1"/>
  <c r="E239" i="14" s="1"/>
  <c r="BX239" i="14" s="1"/>
  <c r="J195" i="1"/>
  <c r="F239" i="14" s="1"/>
  <c r="BY239" i="14" s="1"/>
  <c r="K195" i="1"/>
  <c r="G239" i="14" s="1"/>
  <c r="BZ239" i="14" s="1"/>
  <c r="L195" i="1"/>
  <c r="H239" i="14" s="1"/>
  <c r="CA239" i="14" s="1"/>
  <c r="M195" i="1"/>
  <c r="I239" i="14" s="1"/>
  <c r="CB239" i="14" s="1"/>
  <c r="N195" i="1"/>
  <c r="J239" i="14" s="1"/>
  <c r="CC239" i="14" s="1"/>
  <c r="O195" i="1"/>
  <c r="K239" i="14" s="1"/>
  <c r="CD239" i="14" s="1"/>
  <c r="P195" i="1"/>
  <c r="L239" i="14" s="1"/>
  <c r="CE239" i="14" s="1"/>
  <c r="Q195" i="1"/>
  <c r="M239" i="14" s="1"/>
  <c r="CF239" i="14" s="1"/>
  <c r="R195" i="1"/>
  <c r="N239" i="14" s="1"/>
  <c r="CG239" i="14" s="1"/>
  <c r="S195" i="1"/>
  <c r="O239" i="14" s="1"/>
  <c r="CH239" i="14" s="1"/>
  <c r="T195" i="1"/>
  <c r="P239" i="14" s="1"/>
  <c r="CI239" i="14" s="1"/>
  <c r="U195" i="1"/>
  <c r="V195" i="1"/>
  <c r="AB195" i="1"/>
  <c r="AC195" i="1"/>
  <c r="AD195" i="1"/>
  <c r="AE195" i="1"/>
  <c r="AK195" i="1"/>
  <c r="AL195" i="1"/>
  <c r="B196" i="1"/>
  <c r="C196" i="1"/>
  <c r="A240" i="14" s="1"/>
  <c r="D196" i="1"/>
  <c r="D240" i="14" s="1"/>
  <c r="T240" i="14" s="1"/>
  <c r="F196" i="1"/>
  <c r="G196" i="1"/>
  <c r="C240" i="14" s="1"/>
  <c r="I196" i="1"/>
  <c r="E240" i="14" s="1"/>
  <c r="BX240" i="14" s="1"/>
  <c r="J196" i="1"/>
  <c r="F240" i="14" s="1"/>
  <c r="BY240" i="14" s="1"/>
  <c r="K196" i="1"/>
  <c r="G240" i="14" s="1"/>
  <c r="BZ240" i="14" s="1"/>
  <c r="L196" i="1"/>
  <c r="H240" i="14" s="1"/>
  <c r="CA240" i="14" s="1"/>
  <c r="M196" i="1"/>
  <c r="I240" i="14" s="1"/>
  <c r="CB240" i="14" s="1"/>
  <c r="N196" i="1"/>
  <c r="J240" i="14" s="1"/>
  <c r="CC240" i="14" s="1"/>
  <c r="O196" i="1"/>
  <c r="K240" i="14" s="1"/>
  <c r="CD240" i="14" s="1"/>
  <c r="P196" i="1"/>
  <c r="L240" i="14" s="1"/>
  <c r="CE240" i="14" s="1"/>
  <c r="Q196" i="1"/>
  <c r="M240" i="14" s="1"/>
  <c r="CF240" i="14" s="1"/>
  <c r="R196" i="1"/>
  <c r="N240" i="14" s="1"/>
  <c r="CG240" i="14" s="1"/>
  <c r="S196" i="1"/>
  <c r="O240" i="14" s="1"/>
  <c r="CH240" i="14" s="1"/>
  <c r="T196" i="1"/>
  <c r="P240" i="14" s="1"/>
  <c r="CI240" i="14" s="1"/>
  <c r="U196" i="1"/>
  <c r="V196" i="1"/>
  <c r="AB196" i="1"/>
  <c r="AC196" i="1"/>
  <c r="AD196" i="1"/>
  <c r="AE196" i="1"/>
  <c r="AK196" i="1"/>
  <c r="AL196" i="1"/>
  <c r="B197" i="1"/>
  <c r="C197" i="1"/>
  <c r="A241" i="14" s="1"/>
  <c r="D197" i="1"/>
  <c r="D241" i="14" s="1"/>
  <c r="T241" i="14" s="1"/>
  <c r="F197" i="1"/>
  <c r="G197" i="1"/>
  <c r="I197" i="1"/>
  <c r="E241" i="14" s="1"/>
  <c r="BX241" i="14" s="1"/>
  <c r="J197" i="1"/>
  <c r="F241" i="14" s="1"/>
  <c r="BY241" i="14" s="1"/>
  <c r="K197" i="1"/>
  <c r="G241" i="14" s="1"/>
  <c r="BZ241" i="14" s="1"/>
  <c r="L197" i="1"/>
  <c r="H241" i="14" s="1"/>
  <c r="CA241" i="14" s="1"/>
  <c r="M197" i="1"/>
  <c r="I241" i="14" s="1"/>
  <c r="CB241" i="14" s="1"/>
  <c r="N197" i="1"/>
  <c r="J241" i="14" s="1"/>
  <c r="CC241" i="14" s="1"/>
  <c r="O197" i="1"/>
  <c r="K241" i="14" s="1"/>
  <c r="CD241" i="14" s="1"/>
  <c r="P197" i="1"/>
  <c r="L241" i="14" s="1"/>
  <c r="CE241" i="14" s="1"/>
  <c r="Q197" i="1"/>
  <c r="M241" i="14" s="1"/>
  <c r="CF241" i="14" s="1"/>
  <c r="R197" i="1"/>
  <c r="N241" i="14" s="1"/>
  <c r="CG241" i="14" s="1"/>
  <c r="S197" i="1"/>
  <c r="O241" i="14" s="1"/>
  <c r="CH241" i="14" s="1"/>
  <c r="T197" i="1"/>
  <c r="P241" i="14" s="1"/>
  <c r="CI241" i="14" s="1"/>
  <c r="U197" i="1"/>
  <c r="V197" i="1"/>
  <c r="AB197" i="1"/>
  <c r="AC197" i="1"/>
  <c r="AD197" i="1"/>
  <c r="AE197" i="1"/>
  <c r="AK197" i="1"/>
  <c r="AL197" i="1"/>
  <c r="B198" i="1"/>
  <c r="C198" i="1"/>
  <c r="A242" i="14" s="1"/>
  <c r="D198" i="1"/>
  <c r="D242" i="14" s="1"/>
  <c r="T242" i="14" s="1"/>
  <c r="F198" i="1"/>
  <c r="G198" i="1"/>
  <c r="C242" i="14" s="1"/>
  <c r="I198" i="1"/>
  <c r="E242" i="14" s="1"/>
  <c r="BX242" i="14" s="1"/>
  <c r="J198" i="1"/>
  <c r="F242" i="14" s="1"/>
  <c r="BY242" i="14" s="1"/>
  <c r="K198" i="1"/>
  <c r="G242" i="14" s="1"/>
  <c r="BZ242" i="14" s="1"/>
  <c r="L198" i="1"/>
  <c r="H242" i="14" s="1"/>
  <c r="CA242" i="14" s="1"/>
  <c r="M198" i="1"/>
  <c r="I242" i="14" s="1"/>
  <c r="CB242" i="14" s="1"/>
  <c r="N198" i="1"/>
  <c r="J242" i="14" s="1"/>
  <c r="CC242" i="14" s="1"/>
  <c r="O198" i="1"/>
  <c r="K242" i="14" s="1"/>
  <c r="CD242" i="14" s="1"/>
  <c r="P198" i="1"/>
  <c r="L242" i="14" s="1"/>
  <c r="CE242" i="14" s="1"/>
  <c r="Q198" i="1"/>
  <c r="M242" i="14" s="1"/>
  <c r="CF242" i="14" s="1"/>
  <c r="R198" i="1"/>
  <c r="N242" i="14" s="1"/>
  <c r="CG242" i="14" s="1"/>
  <c r="S198" i="1"/>
  <c r="O242" i="14" s="1"/>
  <c r="CH242" i="14" s="1"/>
  <c r="T198" i="1"/>
  <c r="P242" i="14" s="1"/>
  <c r="CI242" i="14" s="1"/>
  <c r="U198" i="1"/>
  <c r="V198" i="1"/>
  <c r="AB198" i="1"/>
  <c r="AC198" i="1"/>
  <c r="AD198" i="1"/>
  <c r="AE198" i="1"/>
  <c r="AK198" i="1"/>
  <c r="AL198" i="1"/>
  <c r="B199" i="1"/>
  <c r="C199" i="1"/>
  <c r="A243" i="14" s="1"/>
  <c r="D199" i="1"/>
  <c r="D243" i="14" s="1"/>
  <c r="T243" i="14" s="1"/>
  <c r="F199" i="1"/>
  <c r="G199" i="1"/>
  <c r="C243" i="14" s="1"/>
  <c r="I199" i="1"/>
  <c r="E243" i="14" s="1"/>
  <c r="BX243" i="14" s="1"/>
  <c r="J199" i="1"/>
  <c r="F243" i="14" s="1"/>
  <c r="BY243" i="14" s="1"/>
  <c r="K199" i="1"/>
  <c r="G243" i="14" s="1"/>
  <c r="BZ243" i="14" s="1"/>
  <c r="L199" i="1"/>
  <c r="H243" i="14" s="1"/>
  <c r="CA243" i="14" s="1"/>
  <c r="M199" i="1"/>
  <c r="I243" i="14" s="1"/>
  <c r="CB243" i="14" s="1"/>
  <c r="N199" i="1"/>
  <c r="J243" i="14" s="1"/>
  <c r="CC243" i="14" s="1"/>
  <c r="O199" i="1"/>
  <c r="K243" i="14" s="1"/>
  <c r="CD243" i="14" s="1"/>
  <c r="P199" i="1"/>
  <c r="L243" i="14" s="1"/>
  <c r="CE243" i="14" s="1"/>
  <c r="Q199" i="1"/>
  <c r="M243" i="14" s="1"/>
  <c r="CF243" i="14" s="1"/>
  <c r="R199" i="1"/>
  <c r="N243" i="14" s="1"/>
  <c r="CG243" i="14" s="1"/>
  <c r="S199" i="1"/>
  <c r="O243" i="14" s="1"/>
  <c r="CH243" i="14" s="1"/>
  <c r="T199" i="1"/>
  <c r="P243" i="14" s="1"/>
  <c r="CI243" i="14" s="1"/>
  <c r="U199" i="1"/>
  <c r="V199" i="1"/>
  <c r="AB199" i="1"/>
  <c r="AC199" i="1"/>
  <c r="AD199" i="1"/>
  <c r="AE199" i="1"/>
  <c r="AK199" i="1"/>
  <c r="AL199" i="1"/>
  <c r="B200" i="1"/>
  <c r="C200" i="1"/>
  <c r="A244" i="14" s="1"/>
  <c r="D200" i="1"/>
  <c r="D244" i="14" s="1"/>
  <c r="T244" i="14" s="1"/>
  <c r="F200" i="1"/>
  <c r="G200" i="1"/>
  <c r="I200" i="1"/>
  <c r="E244" i="14" s="1"/>
  <c r="BX244" i="14" s="1"/>
  <c r="J200" i="1"/>
  <c r="F244" i="14" s="1"/>
  <c r="BY244" i="14" s="1"/>
  <c r="K200" i="1"/>
  <c r="G244" i="14" s="1"/>
  <c r="BZ244" i="14" s="1"/>
  <c r="L200" i="1"/>
  <c r="H244" i="14" s="1"/>
  <c r="CA244" i="14" s="1"/>
  <c r="M200" i="1"/>
  <c r="I244" i="14" s="1"/>
  <c r="CB244" i="14" s="1"/>
  <c r="N200" i="1"/>
  <c r="J244" i="14" s="1"/>
  <c r="CC244" i="14" s="1"/>
  <c r="O200" i="1"/>
  <c r="K244" i="14" s="1"/>
  <c r="CD244" i="14" s="1"/>
  <c r="P200" i="1"/>
  <c r="L244" i="14" s="1"/>
  <c r="CE244" i="14" s="1"/>
  <c r="Q200" i="1"/>
  <c r="M244" i="14" s="1"/>
  <c r="CF244" i="14" s="1"/>
  <c r="R200" i="1"/>
  <c r="N244" i="14" s="1"/>
  <c r="CG244" i="14" s="1"/>
  <c r="S200" i="1"/>
  <c r="O244" i="14" s="1"/>
  <c r="CH244" i="14" s="1"/>
  <c r="T200" i="1"/>
  <c r="P244" i="14" s="1"/>
  <c r="CI244" i="14" s="1"/>
  <c r="U200" i="1"/>
  <c r="V200" i="1"/>
  <c r="AB200" i="1"/>
  <c r="AC200" i="1"/>
  <c r="AD200" i="1"/>
  <c r="AE200" i="1"/>
  <c r="AK200" i="1"/>
  <c r="AL200" i="1"/>
  <c r="B201" i="1"/>
  <c r="C201" i="1"/>
  <c r="A245" i="14" s="1"/>
  <c r="D201" i="1"/>
  <c r="D245" i="14" s="1"/>
  <c r="T245" i="14" s="1"/>
  <c r="F201" i="1"/>
  <c r="G201" i="1"/>
  <c r="C245" i="14" s="1"/>
  <c r="I201" i="1"/>
  <c r="E245" i="14" s="1"/>
  <c r="BX245" i="14" s="1"/>
  <c r="J201" i="1"/>
  <c r="F245" i="14" s="1"/>
  <c r="BY245" i="14" s="1"/>
  <c r="K201" i="1"/>
  <c r="G245" i="14" s="1"/>
  <c r="BZ245" i="14" s="1"/>
  <c r="L201" i="1"/>
  <c r="H245" i="14" s="1"/>
  <c r="CA245" i="14" s="1"/>
  <c r="M201" i="1"/>
  <c r="I245" i="14" s="1"/>
  <c r="CB245" i="14" s="1"/>
  <c r="N201" i="1"/>
  <c r="J245" i="14" s="1"/>
  <c r="CC245" i="14" s="1"/>
  <c r="O201" i="1"/>
  <c r="K245" i="14" s="1"/>
  <c r="CD245" i="14" s="1"/>
  <c r="P201" i="1"/>
  <c r="L245" i="14" s="1"/>
  <c r="CE245" i="14" s="1"/>
  <c r="Q201" i="1"/>
  <c r="M245" i="14" s="1"/>
  <c r="CF245" i="14" s="1"/>
  <c r="R201" i="1"/>
  <c r="N245" i="14" s="1"/>
  <c r="CG245" i="14" s="1"/>
  <c r="S201" i="1"/>
  <c r="O245" i="14" s="1"/>
  <c r="CH245" i="14" s="1"/>
  <c r="T201" i="1"/>
  <c r="P245" i="14" s="1"/>
  <c r="CI245" i="14" s="1"/>
  <c r="U201" i="1"/>
  <c r="V201" i="1"/>
  <c r="AB201" i="1"/>
  <c r="AC201" i="1"/>
  <c r="AD201" i="1"/>
  <c r="AE201" i="1"/>
  <c r="AK201" i="1"/>
  <c r="AL201" i="1"/>
  <c r="B202" i="1"/>
  <c r="C202" i="1"/>
  <c r="A246" i="14" s="1"/>
  <c r="D202" i="1"/>
  <c r="D246" i="14" s="1"/>
  <c r="T246" i="14" s="1"/>
  <c r="F202" i="1"/>
  <c r="G202" i="1"/>
  <c r="C246" i="14" s="1"/>
  <c r="I202" i="1"/>
  <c r="E246" i="14" s="1"/>
  <c r="BX246" i="14" s="1"/>
  <c r="J202" i="1"/>
  <c r="F246" i="14" s="1"/>
  <c r="BY246" i="14" s="1"/>
  <c r="K202" i="1"/>
  <c r="G246" i="14" s="1"/>
  <c r="BZ246" i="14" s="1"/>
  <c r="L202" i="1"/>
  <c r="H246" i="14" s="1"/>
  <c r="CA246" i="14" s="1"/>
  <c r="M202" i="1"/>
  <c r="I246" i="14" s="1"/>
  <c r="CB246" i="14" s="1"/>
  <c r="N202" i="1"/>
  <c r="J246" i="14" s="1"/>
  <c r="CC246" i="14" s="1"/>
  <c r="O202" i="1"/>
  <c r="K246" i="14" s="1"/>
  <c r="CD246" i="14" s="1"/>
  <c r="P202" i="1"/>
  <c r="L246" i="14" s="1"/>
  <c r="CE246" i="14" s="1"/>
  <c r="Q202" i="1"/>
  <c r="M246" i="14" s="1"/>
  <c r="CF246" i="14" s="1"/>
  <c r="R202" i="1"/>
  <c r="N246" i="14" s="1"/>
  <c r="CG246" i="14" s="1"/>
  <c r="S202" i="1"/>
  <c r="O246" i="14" s="1"/>
  <c r="CH246" i="14" s="1"/>
  <c r="T202" i="1"/>
  <c r="P246" i="14" s="1"/>
  <c r="CI246" i="14" s="1"/>
  <c r="U202" i="1"/>
  <c r="V202" i="1"/>
  <c r="AB202" i="1"/>
  <c r="AC202" i="1"/>
  <c r="AD202" i="1"/>
  <c r="AE202" i="1"/>
  <c r="AK202" i="1"/>
  <c r="AL202" i="1"/>
  <c r="B203" i="1"/>
  <c r="C203" i="1"/>
  <c r="A247" i="14" s="1"/>
  <c r="D203" i="1"/>
  <c r="D247" i="14" s="1"/>
  <c r="T247" i="14" s="1"/>
  <c r="F203" i="1"/>
  <c r="G203" i="1"/>
  <c r="I203" i="1"/>
  <c r="E247" i="14" s="1"/>
  <c r="BX247" i="14" s="1"/>
  <c r="J203" i="1"/>
  <c r="F247" i="14" s="1"/>
  <c r="BY247" i="14" s="1"/>
  <c r="K203" i="1"/>
  <c r="G247" i="14" s="1"/>
  <c r="BZ247" i="14" s="1"/>
  <c r="L203" i="1"/>
  <c r="H247" i="14" s="1"/>
  <c r="CA247" i="14" s="1"/>
  <c r="M203" i="1"/>
  <c r="I247" i="14" s="1"/>
  <c r="CB247" i="14" s="1"/>
  <c r="N203" i="1"/>
  <c r="J247" i="14" s="1"/>
  <c r="CC247" i="14" s="1"/>
  <c r="O203" i="1"/>
  <c r="K247" i="14" s="1"/>
  <c r="CD247" i="14" s="1"/>
  <c r="P203" i="1"/>
  <c r="L247" i="14" s="1"/>
  <c r="CE247" i="14" s="1"/>
  <c r="Q203" i="1"/>
  <c r="M247" i="14" s="1"/>
  <c r="CF247" i="14" s="1"/>
  <c r="R203" i="1"/>
  <c r="N247" i="14" s="1"/>
  <c r="CG247" i="14" s="1"/>
  <c r="S203" i="1"/>
  <c r="O247" i="14" s="1"/>
  <c r="CH247" i="14" s="1"/>
  <c r="T203" i="1"/>
  <c r="P247" i="14" s="1"/>
  <c r="CI247" i="14" s="1"/>
  <c r="U203" i="1"/>
  <c r="V203" i="1"/>
  <c r="AB203" i="1"/>
  <c r="AC203" i="1"/>
  <c r="AD203" i="1"/>
  <c r="AE203" i="1"/>
  <c r="AK203" i="1"/>
  <c r="AL203" i="1"/>
  <c r="B204" i="1"/>
  <c r="C204" i="1"/>
  <c r="A248" i="14" s="1"/>
  <c r="D204" i="1"/>
  <c r="D248" i="14" s="1"/>
  <c r="T248" i="14" s="1"/>
  <c r="F204" i="1"/>
  <c r="G204" i="1"/>
  <c r="I204" i="1"/>
  <c r="E248" i="14" s="1"/>
  <c r="BX248" i="14" s="1"/>
  <c r="J204" i="1"/>
  <c r="F248" i="14" s="1"/>
  <c r="BY248" i="14" s="1"/>
  <c r="K204" i="1"/>
  <c r="G248" i="14" s="1"/>
  <c r="BZ248" i="14" s="1"/>
  <c r="L204" i="1"/>
  <c r="H248" i="14" s="1"/>
  <c r="CA248" i="14" s="1"/>
  <c r="M204" i="1"/>
  <c r="I248" i="14" s="1"/>
  <c r="CB248" i="14" s="1"/>
  <c r="N204" i="1"/>
  <c r="J248" i="14" s="1"/>
  <c r="CC248" i="14" s="1"/>
  <c r="O204" i="1"/>
  <c r="K248" i="14" s="1"/>
  <c r="CD248" i="14" s="1"/>
  <c r="P204" i="1"/>
  <c r="L248" i="14" s="1"/>
  <c r="CE248" i="14" s="1"/>
  <c r="Q204" i="1"/>
  <c r="M248" i="14" s="1"/>
  <c r="CF248" i="14" s="1"/>
  <c r="R204" i="1"/>
  <c r="N248" i="14" s="1"/>
  <c r="CG248" i="14" s="1"/>
  <c r="S204" i="1"/>
  <c r="O248" i="14" s="1"/>
  <c r="CH248" i="14" s="1"/>
  <c r="T204" i="1"/>
  <c r="P248" i="14" s="1"/>
  <c r="CI248" i="14" s="1"/>
  <c r="U204" i="1"/>
  <c r="V204" i="1"/>
  <c r="AB204" i="1"/>
  <c r="AC204" i="1"/>
  <c r="AD204" i="1"/>
  <c r="AE204" i="1"/>
  <c r="AK204" i="1"/>
  <c r="AL204" i="1"/>
  <c r="B205" i="1"/>
  <c r="C205" i="1"/>
  <c r="A249" i="14" s="1"/>
  <c r="D205" i="1"/>
  <c r="D249" i="14" s="1"/>
  <c r="T249" i="14" s="1"/>
  <c r="F205" i="1"/>
  <c r="G205" i="1"/>
  <c r="C249" i="14" s="1"/>
  <c r="I205" i="1"/>
  <c r="E249" i="14" s="1"/>
  <c r="BX249" i="14" s="1"/>
  <c r="J205" i="1"/>
  <c r="F249" i="14" s="1"/>
  <c r="BY249" i="14" s="1"/>
  <c r="K205" i="1"/>
  <c r="G249" i="14" s="1"/>
  <c r="BZ249" i="14" s="1"/>
  <c r="L205" i="1"/>
  <c r="H249" i="14" s="1"/>
  <c r="CA249" i="14" s="1"/>
  <c r="M205" i="1"/>
  <c r="I249" i="14" s="1"/>
  <c r="CB249" i="14" s="1"/>
  <c r="N205" i="1"/>
  <c r="J249" i="14" s="1"/>
  <c r="CC249" i="14" s="1"/>
  <c r="O205" i="1"/>
  <c r="K249" i="14" s="1"/>
  <c r="CD249" i="14" s="1"/>
  <c r="P205" i="1"/>
  <c r="L249" i="14" s="1"/>
  <c r="CE249" i="14" s="1"/>
  <c r="Q205" i="1"/>
  <c r="M249" i="14" s="1"/>
  <c r="CF249" i="14" s="1"/>
  <c r="R205" i="1"/>
  <c r="N249" i="14" s="1"/>
  <c r="CG249" i="14" s="1"/>
  <c r="S205" i="1"/>
  <c r="O249" i="14" s="1"/>
  <c r="CH249" i="14" s="1"/>
  <c r="T205" i="1"/>
  <c r="P249" i="14" s="1"/>
  <c r="CI249" i="14" s="1"/>
  <c r="U205" i="1"/>
  <c r="V205" i="1"/>
  <c r="AB205" i="1"/>
  <c r="AC205" i="1"/>
  <c r="AD205" i="1"/>
  <c r="AE205" i="1"/>
  <c r="AK205" i="1"/>
  <c r="AL205" i="1"/>
  <c r="B206" i="1"/>
  <c r="C206" i="1"/>
  <c r="A250" i="14" s="1"/>
  <c r="D206" i="1"/>
  <c r="D250" i="14" s="1"/>
  <c r="T250" i="14" s="1"/>
  <c r="F206" i="1"/>
  <c r="G206" i="1"/>
  <c r="C250" i="14" s="1"/>
  <c r="I206" i="1"/>
  <c r="E250" i="14" s="1"/>
  <c r="BX250" i="14" s="1"/>
  <c r="J206" i="1"/>
  <c r="F250" i="14" s="1"/>
  <c r="BY250" i="14" s="1"/>
  <c r="K206" i="1"/>
  <c r="G250" i="14" s="1"/>
  <c r="BZ250" i="14" s="1"/>
  <c r="L206" i="1"/>
  <c r="H250" i="14" s="1"/>
  <c r="CA250" i="14" s="1"/>
  <c r="M206" i="1"/>
  <c r="I250" i="14" s="1"/>
  <c r="CB250" i="14" s="1"/>
  <c r="N206" i="1"/>
  <c r="J250" i="14" s="1"/>
  <c r="CC250" i="14" s="1"/>
  <c r="O206" i="1"/>
  <c r="K250" i="14" s="1"/>
  <c r="CD250" i="14" s="1"/>
  <c r="P206" i="1"/>
  <c r="L250" i="14" s="1"/>
  <c r="CE250" i="14" s="1"/>
  <c r="Q206" i="1"/>
  <c r="M250" i="14" s="1"/>
  <c r="CF250" i="14" s="1"/>
  <c r="R206" i="1"/>
  <c r="N250" i="14" s="1"/>
  <c r="CG250" i="14" s="1"/>
  <c r="S206" i="1"/>
  <c r="O250" i="14" s="1"/>
  <c r="CH250" i="14" s="1"/>
  <c r="T206" i="1"/>
  <c r="P250" i="14" s="1"/>
  <c r="CI250" i="14" s="1"/>
  <c r="U206" i="1"/>
  <c r="V206" i="1"/>
  <c r="AB206" i="1"/>
  <c r="AC206" i="1"/>
  <c r="AD206" i="1"/>
  <c r="AE206" i="1"/>
  <c r="AK206" i="1"/>
  <c r="AL206" i="1"/>
  <c r="B207" i="1"/>
  <c r="C207" i="1"/>
  <c r="A251" i="14" s="1"/>
  <c r="D207" i="1"/>
  <c r="D251" i="14" s="1"/>
  <c r="T251" i="14" s="1"/>
  <c r="F207" i="1"/>
  <c r="G207" i="1"/>
  <c r="C251" i="14" s="1"/>
  <c r="I207" i="1"/>
  <c r="E251" i="14" s="1"/>
  <c r="BX251" i="14" s="1"/>
  <c r="J207" i="1"/>
  <c r="F251" i="14" s="1"/>
  <c r="BY251" i="14" s="1"/>
  <c r="K207" i="1"/>
  <c r="G251" i="14" s="1"/>
  <c r="BZ251" i="14" s="1"/>
  <c r="L207" i="1"/>
  <c r="H251" i="14" s="1"/>
  <c r="CA251" i="14" s="1"/>
  <c r="M207" i="1"/>
  <c r="I251" i="14" s="1"/>
  <c r="CB251" i="14" s="1"/>
  <c r="N207" i="1"/>
  <c r="J251" i="14" s="1"/>
  <c r="CC251" i="14" s="1"/>
  <c r="O207" i="1"/>
  <c r="K251" i="14" s="1"/>
  <c r="CD251" i="14" s="1"/>
  <c r="P207" i="1"/>
  <c r="L251" i="14" s="1"/>
  <c r="CE251" i="14" s="1"/>
  <c r="Q207" i="1"/>
  <c r="M251" i="14" s="1"/>
  <c r="CF251" i="14" s="1"/>
  <c r="R207" i="1"/>
  <c r="N251" i="14" s="1"/>
  <c r="CG251" i="14" s="1"/>
  <c r="S207" i="1"/>
  <c r="O251" i="14" s="1"/>
  <c r="CH251" i="14" s="1"/>
  <c r="T207" i="1"/>
  <c r="P251" i="14" s="1"/>
  <c r="CI251" i="14" s="1"/>
  <c r="U207" i="1"/>
  <c r="V207" i="1"/>
  <c r="AB207" i="1"/>
  <c r="AC207" i="1"/>
  <c r="AD207" i="1"/>
  <c r="AE207" i="1"/>
  <c r="AK207" i="1"/>
  <c r="AL207" i="1"/>
  <c r="B208" i="1"/>
  <c r="C208" i="1"/>
  <c r="A252" i="14" s="1"/>
  <c r="D208" i="1"/>
  <c r="D252" i="14" s="1"/>
  <c r="T252" i="14" s="1"/>
  <c r="F208" i="1"/>
  <c r="G208" i="1"/>
  <c r="C252" i="14" s="1"/>
  <c r="I208" i="1"/>
  <c r="E252" i="14" s="1"/>
  <c r="BX252" i="14" s="1"/>
  <c r="J208" i="1"/>
  <c r="F252" i="14" s="1"/>
  <c r="BY252" i="14" s="1"/>
  <c r="K208" i="1"/>
  <c r="G252" i="14" s="1"/>
  <c r="BZ252" i="14" s="1"/>
  <c r="L208" i="1"/>
  <c r="H252" i="14" s="1"/>
  <c r="CA252" i="14" s="1"/>
  <c r="M208" i="1"/>
  <c r="I252" i="14" s="1"/>
  <c r="CB252" i="14" s="1"/>
  <c r="N208" i="1"/>
  <c r="J252" i="14" s="1"/>
  <c r="CC252" i="14" s="1"/>
  <c r="O208" i="1"/>
  <c r="K252" i="14" s="1"/>
  <c r="CD252" i="14" s="1"/>
  <c r="P208" i="1"/>
  <c r="L252" i="14" s="1"/>
  <c r="CE252" i="14" s="1"/>
  <c r="Q208" i="1"/>
  <c r="M252" i="14" s="1"/>
  <c r="CF252" i="14" s="1"/>
  <c r="R208" i="1"/>
  <c r="N252" i="14" s="1"/>
  <c r="CG252" i="14" s="1"/>
  <c r="S208" i="1"/>
  <c r="O252" i="14" s="1"/>
  <c r="CH252" i="14" s="1"/>
  <c r="T208" i="1"/>
  <c r="P252" i="14" s="1"/>
  <c r="CI252" i="14" s="1"/>
  <c r="U208" i="1"/>
  <c r="V208" i="1"/>
  <c r="AB208" i="1"/>
  <c r="AC208" i="1"/>
  <c r="AD208" i="1"/>
  <c r="AE208" i="1"/>
  <c r="AK208" i="1"/>
  <c r="AL208" i="1"/>
  <c r="B209" i="1"/>
  <c r="C209" i="1"/>
  <c r="A253" i="14" s="1"/>
  <c r="D209" i="1"/>
  <c r="D253" i="14" s="1"/>
  <c r="T253" i="14" s="1"/>
  <c r="F209" i="1"/>
  <c r="G209" i="1"/>
  <c r="C253" i="14" s="1"/>
  <c r="I209" i="1"/>
  <c r="E253" i="14" s="1"/>
  <c r="BX253" i="14" s="1"/>
  <c r="J209" i="1"/>
  <c r="F253" i="14" s="1"/>
  <c r="BY253" i="14" s="1"/>
  <c r="K209" i="1"/>
  <c r="G253" i="14" s="1"/>
  <c r="BZ253" i="14" s="1"/>
  <c r="L209" i="1"/>
  <c r="H253" i="14" s="1"/>
  <c r="CA253" i="14" s="1"/>
  <c r="M209" i="1"/>
  <c r="I253" i="14" s="1"/>
  <c r="CB253" i="14" s="1"/>
  <c r="N209" i="1"/>
  <c r="J253" i="14" s="1"/>
  <c r="CC253" i="14" s="1"/>
  <c r="O209" i="1"/>
  <c r="K253" i="14" s="1"/>
  <c r="CD253" i="14" s="1"/>
  <c r="P209" i="1"/>
  <c r="L253" i="14" s="1"/>
  <c r="CE253" i="14" s="1"/>
  <c r="Q209" i="1"/>
  <c r="M253" i="14" s="1"/>
  <c r="CF253" i="14" s="1"/>
  <c r="R209" i="1"/>
  <c r="N253" i="14" s="1"/>
  <c r="CG253" i="14" s="1"/>
  <c r="S209" i="1"/>
  <c r="O253" i="14" s="1"/>
  <c r="CH253" i="14" s="1"/>
  <c r="T209" i="1"/>
  <c r="P253" i="14" s="1"/>
  <c r="CI253" i="14" s="1"/>
  <c r="U209" i="1"/>
  <c r="V209" i="1"/>
  <c r="AB209" i="1"/>
  <c r="AC209" i="1"/>
  <c r="AD209" i="1"/>
  <c r="AE209" i="1"/>
  <c r="AK209" i="1"/>
  <c r="AL209" i="1"/>
  <c r="B210" i="1"/>
  <c r="C210" i="1"/>
  <c r="A254" i="14" s="1"/>
  <c r="D210" i="1"/>
  <c r="D254" i="14" s="1"/>
  <c r="T254" i="14" s="1"/>
  <c r="F210" i="1"/>
  <c r="G210" i="1"/>
  <c r="C254" i="14" s="1"/>
  <c r="I210" i="1"/>
  <c r="E254" i="14" s="1"/>
  <c r="BX254" i="14" s="1"/>
  <c r="J210" i="1"/>
  <c r="F254" i="14" s="1"/>
  <c r="BY254" i="14" s="1"/>
  <c r="K210" i="1"/>
  <c r="G254" i="14" s="1"/>
  <c r="BZ254" i="14" s="1"/>
  <c r="L210" i="1"/>
  <c r="H254" i="14" s="1"/>
  <c r="CA254" i="14" s="1"/>
  <c r="M210" i="1"/>
  <c r="I254" i="14" s="1"/>
  <c r="CB254" i="14" s="1"/>
  <c r="N210" i="1"/>
  <c r="J254" i="14" s="1"/>
  <c r="CC254" i="14" s="1"/>
  <c r="O210" i="1"/>
  <c r="K254" i="14" s="1"/>
  <c r="CD254" i="14" s="1"/>
  <c r="P210" i="1"/>
  <c r="L254" i="14" s="1"/>
  <c r="CE254" i="14" s="1"/>
  <c r="Q210" i="1"/>
  <c r="M254" i="14" s="1"/>
  <c r="CF254" i="14" s="1"/>
  <c r="R210" i="1"/>
  <c r="N254" i="14" s="1"/>
  <c r="CG254" i="14" s="1"/>
  <c r="S210" i="1"/>
  <c r="O254" i="14" s="1"/>
  <c r="CH254" i="14" s="1"/>
  <c r="T210" i="1"/>
  <c r="P254" i="14" s="1"/>
  <c r="CI254" i="14" s="1"/>
  <c r="U210" i="1"/>
  <c r="V210" i="1"/>
  <c r="AB210" i="1"/>
  <c r="AC210" i="1"/>
  <c r="AD210" i="1"/>
  <c r="AE210" i="1"/>
  <c r="AK210" i="1"/>
  <c r="AL210" i="1"/>
  <c r="B211" i="1"/>
  <c r="C211" i="1"/>
  <c r="A255" i="14" s="1"/>
  <c r="D211" i="1"/>
  <c r="D255" i="14" s="1"/>
  <c r="T255" i="14" s="1"/>
  <c r="F211" i="1"/>
  <c r="G211" i="1"/>
  <c r="I211" i="1"/>
  <c r="E255" i="14" s="1"/>
  <c r="BX255" i="14" s="1"/>
  <c r="J211" i="1"/>
  <c r="F255" i="14" s="1"/>
  <c r="BY255" i="14" s="1"/>
  <c r="K211" i="1"/>
  <c r="G255" i="14" s="1"/>
  <c r="BZ255" i="14" s="1"/>
  <c r="L211" i="1"/>
  <c r="H255" i="14" s="1"/>
  <c r="CA255" i="14" s="1"/>
  <c r="M211" i="1"/>
  <c r="I255" i="14" s="1"/>
  <c r="CB255" i="14" s="1"/>
  <c r="N211" i="1"/>
  <c r="J255" i="14" s="1"/>
  <c r="CC255" i="14" s="1"/>
  <c r="O211" i="1"/>
  <c r="K255" i="14" s="1"/>
  <c r="CD255" i="14" s="1"/>
  <c r="P211" i="1"/>
  <c r="L255" i="14" s="1"/>
  <c r="CE255" i="14" s="1"/>
  <c r="Q211" i="1"/>
  <c r="M255" i="14" s="1"/>
  <c r="CF255" i="14" s="1"/>
  <c r="R211" i="1"/>
  <c r="N255" i="14" s="1"/>
  <c r="CG255" i="14" s="1"/>
  <c r="S211" i="1"/>
  <c r="O255" i="14" s="1"/>
  <c r="CH255" i="14" s="1"/>
  <c r="T211" i="1"/>
  <c r="P255" i="14" s="1"/>
  <c r="CI255" i="14" s="1"/>
  <c r="U211" i="1"/>
  <c r="V211" i="1"/>
  <c r="AB211" i="1"/>
  <c r="AC211" i="1"/>
  <c r="AD211" i="1"/>
  <c r="AE211" i="1"/>
  <c r="AK211" i="1"/>
  <c r="AL211" i="1"/>
  <c r="B212" i="1"/>
  <c r="C212" i="1"/>
  <c r="A256" i="14" s="1"/>
  <c r="D212" i="1"/>
  <c r="D256" i="14" s="1"/>
  <c r="T256" i="14" s="1"/>
  <c r="F212" i="1"/>
  <c r="G212" i="1"/>
  <c r="I212" i="1"/>
  <c r="E256" i="14" s="1"/>
  <c r="BX256" i="14" s="1"/>
  <c r="J212" i="1"/>
  <c r="F256" i="14" s="1"/>
  <c r="BY256" i="14" s="1"/>
  <c r="K212" i="1"/>
  <c r="G256" i="14" s="1"/>
  <c r="BZ256" i="14" s="1"/>
  <c r="L212" i="1"/>
  <c r="H256" i="14" s="1"/>
  <c r="CA256" i="14" s="1"/>
  <c r="M212" i="1"/>
  <c r="I256" i="14" s="1"/>
  <c r="CB256" i="14" s="1"/>
  <c r="N212" i="1"/>
  <c r="J256" i="14" s="1"/>
  <c r="CC256" i="14" s="1"/>
  <c r="O212" i="1"/>
  <c r="K256" i="14" s="1"/>
  <c r="CD256" i="14" s="1"/>
  <c r="P212" i="1"/>
  <c r="L256" i="14" s="1"/>
  <c r="CE256" i="14" s="1"/>
  <c r="Q212" i="1"/>
  <c r="M256" i="14" s="1"/>
  <c r="CF256" i="14" s="1"/>
  <c r="R212" i="1"/>
  <c r="N256" i="14" s="1"/>
  <c r="CG256" i="14" s="1"/>
  <c r="S212" i="1"/>
  <c r="O256" i="14" s="1"/>
  <c r="CH256" i="14" s="1"/>
  <c r="T212" i="1"/>
  <c r="P256" i="14" s="1"/>
  <c r="CI256" i="14" s="1"/>
  <c r="U212" i="1"/>
  <c r="V212" i="1"/>
  <c r="AB212" i="1"/>
  <c r="AC212" i="1"/>
  <c r="AD212" i="1"/>
  <c r="AE212" i="1"/>
  <c r="AK212" i="1"/>
  <c r="AL212" i="1"/>
  <c r="B213" i="1"/>
  <c r="C213" i="1"/>
  <c r="A257" i="14" s="1"/>
  <c r="D213" i="1"/>
  <c r="D257" i="14" s="1"/>
  <c r="T257" i="14" s="1"/>
  <c r="F213" i="1"/>
  <c r="G213" i="1"/>
  <c r="C257" i="14" s="1"/>
  <c r="I213" i="1"/>
  <c r="E257" i="14" s="1"/>
  <c r="BX257" i="14" s="1"/>
  <c r="J213" i="1"/>
  <c r="F257" i="14" s="1"/>
  <c r="BY257" i="14" s="1"/>
  <c r="K213" i="1"/>
  <c r="G257" i="14" s="1"/>
  <c r="BZ257" i="14" s="1"/>
  <c r="L213" i="1"/>
  <c r="H257" i="14" s="1"/>
  <c r="CA257" i="14" s="1"/>
  <c r="M213" i="1"/>
  <c r="I257" i="14" s="1"/>
  <c r="CB257" i="14" s="1"/>
  <c r="N213" i="1"/>
  <c r="J257" i="14" s="1"/>
  <c r="CC257" i="14" s="1"/>
  <c r="O213" i="1"/>
  <c r="K257" i="14" s="1"/>
  <c r="CD257" i="14" s="1"/>
  <c r="P213" i="1"/>
  <c r="L257" i="14" s="1"/>
  <c r="CE257" i="14" s="1"/>
  <c r="Q213" i="1"/>
  <c r="M257" i="14" s="1"/>
  <c r="CF257" i="14" s="1"/>
  <c r="R213" i="1"/>
  <c r="N257" i="14" s="1"/>
  <c r="CG257" i="14" s="1"/>
  <c r="S213" i="1"/>
  <c r="O257" i="14" s="1"/>
  <c r="CH257" i="14" s="1"/>
  <c r="T213" i="1"/>
  <c r="P257" i="14" s="1"/>
  <c r="CI257" i="14" s="1"/>
  <c r="U213" i="1"/>
  <c r="V213" i="1"/>
  <c r="AB213" i="1"/>
  <c r="AC213" i="1"/>
  <c r="AD213" i="1"/>
  <c r="AE213" i="1"/>
  <c r="AK213" i="1"/>
  <c r="AL213" i="1"/>
  <c r="B214" i="1"/>
  <c r="C214" i="1"/>
  <c r="A258" i="14" s="1"/>
  <c r="D214" i="1"/>
  <c r="D258" i="14" s="1"/>
  <c r="T258" i="14" s="1"/>
  <c r="F214" i="1"/>
  <c r="G214" i="1"/>
  <c r="C258" i="14" s="1"/>
  <c r="I214" i="1"/>
  <c r="E258" i="14" s="1"/>
  <c r="BX258" i="14" s="1"/>
  <c r="J214" i="1"/>
  <c r="F258" i="14" s="1"/>
  <c r="BY258" i="14" s="1"/>
  <c r="K214" i="1"/>
  <c r="G258" i="14" s="1"/>
  <c r="BZ258" i="14" s="1"/>
  <c r="L214" i="1"/>
  <c r="H258" i="14" s="1"/>
  <c r="CA258" i="14" s="1"/>
  <c r="M214" i="1"/>
  <c r="I258" i="14" s="1"/>
  <c r="CB258" i="14" s="1"/>
  <c r="N214" i="1"/>
  <c r="J258" i="14" s="1"/>
  <c r="CC258" i="14" s="1"/>
  <c r="O214" i="1"/>
  <c r="K258" i="14" s="1"/>
  <c r="CD258" i="14" s="1"/>
  <c r="P214" i="1"/>
  <c r="L258" i="14" s="1"/>
  <c r="CE258" i="14" s="1"/>
  <c r="Q214" i="1"/>
  <c r="M258" i="14" s="1"/>
  <c r="CF258" i="14" s="1"/>
  <c r="R214" i="1"/>
  <c r="N258" i="14" s="1"/>
  <c r="CG258" i="14" s="1"/>
  <c r="S214" i="1"/>
  <c r="O258" i="14" s="1"/>
  <c r="CH258" i="14" s="1"/>
  <c r="T214" i="1"/>
  <c r="P258" i="14" s="1"/>
  <c r="CI258" i="14" s="1"/>
  <c r="U214" i="1"/>
  <c r="V214" i="1"/>
  <c r="AB214" i="1"/>
  <c r="AC214" i="1"/>
  <c r="AD214" i="1"/>
  <c r="AE214" i="1"/>
  <c r="AK214" i="1"/>
  <c r="AL214" i="1"/>
  <c r="B215" i="1"/>
  <c r="C215" i="1"/>
  <c r="A259" i="14" s="1"/>
  <c r="D215" i="1"/>
  <c r="D259" i="14" s="1"/>
  <c r="T259" i="14" s="1"/>
  <c r="F215" i="1"/>
  <c r="G215" i="1"/>
  <c r="C259" i="14" s="1"/>
  <c r="I215" i="1"/>
  <c r="E259" i="14" s="1"/>
  <c r="BX259" i="14" s="1"/>
  <c r="J215" i="1"/>
  <c r="F259" i="14" s="1"/>
  <c r="BY259" i="14" s="1"/>
  <c r="K215" i="1"/>
  <c r="G259" i="14" s="1"/>
  <c r="BZ259" i="14" s="1"/>
  <c r="L215" i="1"/>
  <c r="H259" i="14" s="1"/>
  <c r="CA259" i="14" s="1"/>
  <c r="M215" i="1"/>
  <c r="I259" i="14" s="1"/>
  <c r="CB259" i="14" s="1"/>
  <c r="N215" i="1"/>
  <c r="J259" i="14" s="1"/>
  <c r="CC259" i="14" s="1"/>
  <c r="O215" i="1"/>
  <c r="K259" i="14" s="1"/>
  <c r="CD259" i="14" s="1"/>
  <c r="P215" i="1"/>
  <c r="L259" i="14" s="1"/>
  <c r="CE259" i="14" s="1"/>
  <c r="Q215" i="1"/>
  <c r="M259" i="14" s="1"/>
  <c r="CF259" i="14" s="1"/>
  <c r="R215" i="1"/>
  <c r="N259" i="14" s="1"/>
  <c r="CG259" i="14" s="1"/>
  <c r="S215" i="1"/>
  <c r="O259" i="14" s="1"/>
  <c r="CH259" i="14" s="1"/>
  <c r="T215" i="1"/>
  <c r="P259" i="14" s="1"/>
  <c r="CI259" i="14" s="1"/>
  <c r="U215" i="1"/>
  <c r="V215" i="1"/>
  <c r="AB215" i="1"/>
  <c r="AC215" i="1"/>
  <c r="AD215" i="1"/>
  <c r="AE215" i="1"/>
  <c r="AK215" i="1"/>
  <c r="AL215" i="1"/>
  <c r="B216" i="1"/>
  <c r="C216" i="1"/>
  <c r="A260" i="14" s="1"/>
  <c r="D216" i="1"/>
  <c r="D260" i="14" s="1"/>
  <c r="T260" i="14" s="1"/>
  <c r="F216" i="1"/>
  <c r="G216" i="1"/>
  <c r="C260" i="14" s="1"/>
  <c r="I216" i="1"/>
  <c r="E260" i="14" s="1"/>
  <c r="BX260" i="14" s="1"/>
  <c r="J216" i="1"/>
  <c r="F260" i="14" s="1"/>
  <c r="BY260" i="14" s="1"/>
  <c r="K216" i="1"/>
  <c r="G260" i="14" s="1"/>
  <c r="BZ260" i="14" s="1"/>
  <c r="L216" i="1"/>
  <c r="H260" i="14" s="1"/>
  <c r="CA260" i="14" s="1"/>
  <c r="M216" i="1"/>
  <c r="I260" i="14" s="1"/>
  <c r="CB260" i="14" s="1"/>
  <c r="N216" i="1"/>
  <c r="J260" i="14" s="1"/>
  <c r="CC260" i="14" s="1"/>
  <c r="O216" i="1"/>
  <c r="K260" i="14" s="1"/>
  <c r="CD260" i="14" s="1"/>
  <c r="P216" i="1"/>
  <c r="L260" i="14" s="1"/>
  <c r="CE260" i="14" s="1"/>
  <c r="Q216" i="1"/>
  <c r="M260" i="14" s="1"/>
  <c r="CF260" i="14" s="1"/>
  <c r="R216" i="1"/>
  <c r="N260" i="14" s="1"/>
  <c r="CG260" i="14" s="1"/>
  <c r="S216" i="1"/>
  <c r="O260" i="14" s="1"/>
  <c r="CH260" i="14" s="1"/>
  <c r="T216" i="1"/>
  <c r="P260" i="14" s="1"/>
  <c r="CI260" i="14" s="1"/>
  <c r="U216" i="1"/>
  <c r="V216" i="1"/>
  <c r="AB216" i="1"/>
  <c r="AC216" i="1"/>
  <c r="AD216" i="1"/>
  <c r="AE216" i="1"/>
  <c r="AK216" i="1"/>
  <c r="AL216" i="1"/>
  <c r="B217" i="1"/>
  <c r="C217" i="1"/>
  <c r="A261" i="14" s="1"/>
  <c r="D217" i="1"/>
  <c r="D261" i="14" s="1"/>
  <c r="T261" i="14" s="1"/>
  <c r="F217" i="1"/>
  <c r="G217" i="1"/>
  <c r="C261" i="14" s="1"/>
  <c r="I217" i="1"/>
  <c r="E261" i="14" s="1"/>
  <c r="BX261" i="14" s="1"/>
  <c r="J217" i="1"/>
  <c r="F261" i="14" s="1"/>
  <c r="BY261" i="14" s="1"/>
  <c r="K217" i="1"/>
  <c r="G261" i="14" s="1"/>
  <c r="BZ261" i="14" s="1"/>
  <c r="L217" i="1"/>
  <c r="H261" i="14" s="1"/>
  <c r="CA261" i="14" s="1"/>
  <c r="M217" i="1"/>
  <c r="I261" i="14" s="1"/>
  <c r="CB261" i="14" s="1"/>
  <c r="N217" i="1"/>
  <c r="J261" i="14" s="1"/>
  <c r="CC261" i="14" s="1"/>
  <c r="O217" i="1"/>
  <c r="K261" i="14" s="1"/>
  <c r="CD261" i="14" s="1"/>
  <c r="P217" i="1"/>
  <c r="L261" i="14" s="1"/>
  <c r="CE261" i="14" s="1"/>
  <c r="Q217" i="1"/>
  <c r="M261" i="14" s="1"/>
  <c r="CF261" i="14" s="1"/>
  <c r="R217" i="1"/>
  <c r="N261" i="14" s="1"/>
  <c r="CG261" i="14" s="1"/>
  <c r="S217" i="1"/>
  <c r="O261" i="14" s="1"/>
  <c r="CH261" i="14" s="1"/>
  <c r="T217" i="1"/>
  <c r="P261" i="14" s="1"/>
  <c r="CI261" i="14" s="1"/>
  <c r="U217" i="1"/>
  <c r="V217" i="1"/>
  <c r="AB217" i="1"/>
  <c r="AC217" i="1"/>
  <c r="AD217" i="1"/>
  <c r="AE217" i="1"/>
  <c r="AK217" i="1"/>
  <c r="AL217" i="1"/>
  <c r="B218" i="1"/>
  <c r="C218" i="1"/>
  <c r="A262" i="14" s="1"/>
  <c r="D218" i="1"/>
  <c r="D262" i="14" s="1"/>
  <c r="T262" i="14" s="1"/>
  <c r="F218" i="1"/>
  <c r="G218" i="1"/>
  <c r="C262" i="14" s="1"/>
  <c r="I218" i="1"/>
  <c r="E262" i="14" s="1"/>
  <c r="BX262" i="14" s="1"/>
  <c r="J218" i="1"/>
  <c r="F262" i="14" s="1"/>
  <c r="BY262" i="14" s="1"/>
  <c r="K218" i="1"/>
  <c r="G262" i="14" s="1"/>
  <c r="BZ262" i="14" s="1"/>
  <c r="L218" i="1"/>
  <c r="H262" i="14" s="1"/>
  <c r="CA262" i="14" s="1"/>
  <c r="M218" i="1"/>
  <c r="I262" i="14" s="1"/>
  <c r="CB262" i="14" s="1"/>
  <c r="N218" i="1"/>
  <c r="J262" i="14" s="1"/>
  <c r="CC262" i="14" s="1"/>
  <c r="O218" i="1"/>
  <c r="K262" i="14" s="1"/>
  <c r="CD262" i="14" s="1"/>
  <c r="P218" i="1"/>
  <c r="L262" i="14" s="1"/>
  <c r="CE262" i="14" s="1"/>
  <c r="Q218" i="1"/>
  <c r="M262" i="14" s="1"/>
  <c r="CF262" i="14" s="1"/>
  <c r="R218" i="1"/>
  <c r="N262" i="14" s="1"/>
  <c r="CG262" i="14" s="1"/>
  <c r="S218" i="1"/>
  <c r="O262" i="14" s="1"/>
  <c r="CH262" i="14" s="1"/>
  <c r="T218" i="1"/>
  <c r="P262" i="14" s="1"/>
  <c r="CI262" i="14" s="1"/>
  <c r="U218" i="1"/>
  <c r="V218" i="1"/>
  <c r="AB218" i="1"/>
  <c r="AC218" i="1"/>
  <c r="AD218" i="1"/>
  <c r="AE218" i="1"/>
  <c r="AK218" i="1"/>
  <c r="AL218" i="1"/>
  <c r="B219" i="1"/>
  <c r="C219" i="1"/>
  <c r="A263" i="14" s="1"/>
  <c r="D219" i="1"/>
  <c r="D263" i="14" s="1"/>
  <c r="T263" i="14" s="1"/>
  <c r="F219" i="1"/>
  <c r="G219" i="1"/>
  <c r="C263" i="14" s="1"/>
  <c r="I219" i="1"/>
  <c r="E263" i="14" s="1"/>
  <c r="BX263" i="14" s="1"/>
  <c r="J219" i="1"/>
  <c r="F263" i="14" s="1"/>
  <c r="BY263" i="14" s="1"/>
  <c r="K219" i="1"/>
  <c r="G263" i="14" s="1"/>
  <c r="BZ263" i="14" s="1"/>
  <c r="L219" i="1"/>
  <c r="H263" i="14" s="1"/>
  <c r="CA263" i="14" s="1"/>
  <c r="M219" i="1"/>
  <c r="I263" i="14" s="1"/>
  <c r="CB263" i="14" s="1"/>
  <c r="N219" i="1"/>
  <c r="J263" i="14" s="1"/>
  <c r="CC263" i="14" s="1"/>
  <c r="O219" i="1"/>
  <c r="K263" i="14" s="1"/>
  <c r="CD263" i="14" s="1"/>
  <c r="P219" i="1"/>
  <c r="L263" i="14" s="1"/>
  <c r="CE263" i="14" s="1"/>
  <c r="Q219" i="1"/>
  <c r="M263" i="14" s="1"/>
  <c r="CF263" i="14" s="1"/>
  <c r="R219" i="1"/>
  <c r="N263" i="14" s="1"/>
  <c r="CG263" i="14" s="1"/>
  <c r="S219" i="1"/>
  <c r="O263" i="14" s="1"/>
  <c r="CH263" i="14" s="1"/>
  <c r="T219" i="1"/>
  <c r="P263" i="14" s="1"/>
  <c r="CI263" i="14" s="1"/>
  <c r="U219" i="1"/>
  <c r="V219" i="1"/>
  <c r="AB219" i="1"/>
  <c r="AC219" i="1"/>
  <c r="AD219" i="1"/>
  <c r="AE219" i="1"/>
  <c r="AK219" i="1"/>
  <c r="AL219" i="1"/>
  <c r="B220" i="1"/>
  <c r="C220" i="1"/>
  <c r="A264" i="14" s="1"/>
  <c r="D220" i="1"/>
  <c r="D264" i="14" s="1"/>
  <c r="T264" i="14" s="1"/>
  <c r="F220" i="1"/>
  <c r="G220" i="1"/>
  <c r="I220" i="1"/>
  <c r="E264" i="14" s="1"/>
  <c r="BX264" i="14" s="1"/>
  <c r="J220" i="1"/>
  <c r="F264" i="14" s="1"/>
  <c r="BY264" i="14" s="1"/>
  <c r="K220" i="1"/>
  <c r="G264" i="14" s="1"/>
  <c r="BZ264" i="14" s="1"/>
  <c r="L220" i="1"/>
  <c r="H264" i="14" s="1"/>
  <c r="CA264" i="14" s="1"/>
  <c r="M220" i="1"/>
  <c r="I264" i="14" s="1"/>
  <c r="CB264" i="14" s="1"/>
  <c r="N220" i="1"/>
  <c r="J264" i="14" s="1"/>
  <c r="CC264" i="14" s="1"/>
  <c r="O220" i="1"/>
  <c r="K264" i="14" s="1"/>
  <c r="CD264" i="14" s="1"/>
  <c r="P220" i="1"/>
  <c r="L264" i="14" s="1"/>
  <c r="CE264" i="14" s="1"/>
  <c r="Q220" i="1"/>
  <c r="M264" i="14" s="1"/>
  <c r="CF264" i="14" s="1"/>
  <c r="R220" i="1"/>
  <c r="N264" i="14" s="1"/>
  <c r="CG264" i="14" s="1"/>
  <c r="S220" i="1"/>
  <c r="O264" i="14" s="1"/>
  <c r="CH264" i="14" s="1"/>
  <c r="T220" i="1"/>
  <c r="P264" i="14" s="1"/>
  <c r="CI264" i="14" s="1"/>
  <c r="U220" i="1"/>
  <c r="V220" i="1"/>
  <c r="AB220" i="1"/>
  <c r="AC220" i="1"/>
  <c r="AD220" i="1"/>
  <c r="AE220" i="1"/>
  <c r="AK220" i="1"/>
  <c r="AL220" i="1"/>
  <c r="B221" i="1"/>
  <c r="C221" i="1"/>
  <c r="A265" i="14" s="1"/>
  <c r="D221" i="1"/>
  <c r="D265" i="14" s="1"/>
  <c r="T265" i="14" s="1"/>
  <c r="F221" i="1"/>
  <c r="G221" i="1"/>
  <c r="C265" i="14" s="1"/>
  <c r="I221" i="1"/>
  <c r="E265" i="14" s="1"/>
  <c r="BX265" i="14" s="1"/>
  <c r="J221" i="1"/>
  <c r="F265" i="14" s="1"/>
  <c r="BY265" i="14" s="1"/>
  <c r="K221" i="1"/>
  <c r="G265" i="14" s="1"/>
  <c r="BZ265" i="14" s="1"/>
  <c r="L221" i="1"/>
  <c r="H265" i="14" s="1"/>
  <c r="CA265" i="14" s="1"/>
  <c r="M221" i="1"/>
  <c r="I265" i="14" s="1"/>
  <c r="CB265" i="14" s="1"/>
  <c r="N221" i="1"/>
  <c r="J265" i="14" s="1"/>
  <c r="CC265" i="14" s="1"/>
  <c r="O221" i="1"/>
  <c r="K265" i="14" s="1"/>
  <c r="CD265" i="14" s="1"/>
  <c r="P221" i="1"/>
  <c r="L265" i="14" s="1"/>
  <c r="CE265" i="14" s="1"/>
  <c r="Q221" i="1"/>
  <c r="M265" i="14" s="1"/>
  <c r="CF265" i="14" s="1"/>
  <c r="R221" i="1"/>
  <c r="N265" i="14" s="1"/>
  <c r="CG265" i="14" s="1"/>
  <c r="S221" i="1"/>
  <c r="O265" i="14" s="1"/>
  <c r="CH265" i="14" s="1"/>
  <c r="T221" i="1"/>
  <c r="P265" i="14" s="1"/>
  <c r="CI265" i="14" s="1"/>
  <c r="U221" i="1"/>
  <c r="V221" i="1"/>
  <c r="AB221" i="1"/>
  <c r="AC221" i="1"/>
  <c r="AD221" i="1"/>
  <c r="AE221" i="1"/>
  <c r="AK221" i="1"/>
  <c r="AL221" i="1"/>
  <c r="B222" i="1"/>
  <c r="C222" i="1"/>
  <c r="A266" i="14" s="1"/>
  <c r="D222" i="1"/>
  <c r="D266" i="14" s="1"/>
  <c r="T266" i="14" s="1"/>
  <c r="F222" i="1"/>
  <c r="G222" i="1"/>
  <c r="C266" i="14" s="1"/>
  <c r="I222" i="1"/>
  <c r="E266" i="14" s="1"/>
  <c r="BX266" i="14" s="1"/>
  <c r="J222" i="1"/>
  <c r="F266" i="14" s="1"/>
  <c r="BY266" i="14" s="1"/>
  <c r="K222" i="1"/>
  <c r="G266" i="14" s="1"/>
  <c r="BZ266" i="14" s="1"/>
  <c r="L222" i="1"/>
  <c r="H266" i="14" s="1"/>
  <c r="CA266" i="14" s="1"/>
  <c r="M222" i="1"/>
  <c r="I266" i="14" s="1"/>
  <c r="CB266" i="14" s="1"/>
  <c r="N222" i="1"/>
  <c r="J266" i="14" s="1"/>
  <c r="CC266" i="14" s="1"/>
  <c r="O222" i="1"/>
  <c r="K266" i="14" s="1"/>
  <c r="CD266" i="14" s="1"/>
  <c r="P222" i="1"/>
  <c r="L266" i="14" s="1"/>
  <c r="CE266" i="14" s="1"/>
  <c r="Q222" i="1"/>
  <c r="M266" i="14" s="1"/>
  <c r="CF266" i="14" s="1"/>
  <c r="R222" i="1"/>
  <c r="N266" i="14" s="1"/>
  <c r="CG266" i="14" s="1"/>
  <c r="S222" i="1"/>
  <c r="O266" i="14" s="1"/>
  <c r="CH266" i="14" s="1"/>
  <c r="T222" i="1"/>
  <c r="P266" i="14" s="1"/>
  <c r="CI266" i="14" s="1"/>
  <c r="U222" i="1"/>
  <c r="V222" i="1"/>
  <c r="AB222" i="1"/>
  <c r="AC222" i="1"/>
  <c r="AD222" i="1"/>
  <c r="AE222" i="1"/>
  <c r="AK222" i="1"/>
  <c r="AL222" i="1"/>
  <c r="B223" i="1"/>
  <c r="C223" i="1"/>
  <c r="A267" i="14" s="1"/>
  <c r="D223" i="1"/>
  <c r="D267" i="14" s="1"/>
  <c r="T267" i="14" s="1"/>
  <c r="F223" i="1"/>
  <c r="G223" i="1"/>
  <c r="C267" i="14" s="1"/>
  <c r="I223" i="1"/>
  <c r="E267" i="14" s="1"/>
  <c r="BX267" i="14" s="1"/>
  <c r="J223" i="1"/>
  <c r="F267" i="14" s="1"/>
  <c r="BY267" i="14" s="1"/>
  <c r="K223" i="1"/>
  <c r="G267" i="14" s="1"/>
  <c r="BZ267" i="14" s="1"/>
  <c r="L223" i="1"/>
  <c r="H267" i="14" s="1"/>
  <c r="CA267" i="14" s="1"/>
  <c r="M223" i="1"/>
  <c r="I267" i="14" s="1"/>
  <c r="CB267" i="14" s="1"/>
  <c r="N223" i="1"/>
  <c r="J267" i="14" s="1"/>
  <c r="CC267" i="14" s="1"/>
  <c r="O223" i="1"/>
  <c r="K267" i="14" s="1"/>
  <c r="CD267" i="14" s="1"/>
  <c r="P223" i="1"/>
  <c r="L267" i="14" s="1"/>
  <c r="CE267" i="14" s="1"/>
  <c r="Q223" i="1"/>
  <c r="M267" i="14" s="1"/>
  <c r="CF267" i="14" s="1"/>
  <c r="R223" i="1"/>
  <c r="N267" i="14" s="1"/>
  <c r="CG267" i="14" s="1"/>
  <c r="S223" i="1"/>
  <c r="O267" i="14" s="1"/>
  <c r="CH267" i="14" s="1"/>
  <c r="T223" i="1"/>
  <c r="P267" i="14" s="1"/>
  <c r="CI267" i="14" s="1"/>
  <c r="U223" i="1"/>
  <c r="V223" i="1"/>
  <c r="AB223" i="1"/>
  <c r="AC223" i="1"/>
  <c r="AD223" i="1"/>
  <c r="AE223" i="1"/>
  <c r="AK223" i="1"/>
  <c r="AL223" i="1"/>
  <c r="B224" i="1"/>
  <c r="C224" i="1"/>
  <c r="A268" i="14" s="1"/>
  <c r="D224" i="1"/>
  <c r="D268" i="14" s="1"/>
  <c r="T268" i="14" s="1"/>
  <c r="F224" i="1"/>
  <c r="G224" i="1"/>
  <c r="I224" i="1"/>
  <c r="E268" i="14" s="1"/>
  <c r="BX268" i="14" s="1"/>
  <c r="J224" i="1"/>
  <c r="F268" i="14" s="1"/>
  <c r="BY268" i="14" s="1"/>
  <c r="K224" i="1"/>
  <c r="G268" i="14" s="1"/>
  <c r="BZ268" i="14" s="1"/>
  <c r="L224" i="1"/>
  <c r="H268" i="14" s="1"/>
  <c r="CA268" i="14" s="1"/>
  <c r="M224" i="1"/>
  <c r="I268" i="14" s="1"/>
  <c r="CB268" i="14" s="1"/>
  <c r="N224" i="1"/>
  <c r="J268" i="14" s="1"/>
  <c r="CC268" i="14" s="1"/>
  <c r="O224" i="1"/>
  <c r="K268" i="14" s="1"/>
  <c r="CD268" i="14" s="1"/>
  <c r="P224" i="1"/>
  <c r="L268" i="14" s="1"/>
  <c r="CE268" i="14" s="1"/>
  <c r="Q224" i="1"/>
  <c r="M268" i="14" s="1"/>
  <c r="CF268" i="14" s="1"/>
  <c r="R224" i="1"/>
  <c r="N268" i="14" s="1"/>
  <c r="CG268" i="14" s="1"/>
  <c r="S224" i="1"/>
  <c r="O268" i="14" s="1"/>
  <c r="CH268" i="14" s="1"/>
  <c r="T224" i="1"/>
  <c r="P268" i="14" s="1"/>
  <c r="CI268" i="14" s="1"/>
  <c r="U224" i="1"/>
  <c r="V224" i="1"/>
  <c r="AB224" i="1"/>
  <c r="AC224" i="1"/>
  <c r="AD224" i="1"/>
  <c r="AE224" i="1"/>
  <c r="AK224" i="1"/>
  <c r="AL224" i="1"/>
  <c r="B225" i="1"/>
  <c r="C225" i="1"/>
  <c r="A269" i="14" s="1"/>
  <c r="D225" i="1"/>
  <c r="D269" i="14" s="1"/>
  <c r="T269" i="14" s="1"/>
  <c r="F225" i="1"/>
  <c r="G225" i="1"/>
  <c r="C269" i="14" s="1"/>
  <c r="I225" i="1"/>
  <c r="E269" i="14" s="1"/>
  <c r="BX269" i="14" s="1"/>
  <c r="J225" i="1"/>
  <c r="F269" i="14" s="1"/>
  <c r="BY269" i="14" s="1"/>
  <c r="K225" i="1"/>
  <c r="G269" i="14" s="1"/>
  <c r="BZ269" i="14" s="1"/>
  <c r="L225" i="1"/>
  <c r="H269" i="14" s="1"/>
  <c r="CA269" i="14" s="1"/>
  <c r="M225" i="1"/>
  <c r="I269" i="14" s="1"/>
  <c r="CB269" i="14" s="1"/>
  <c r="N225" i="1"/>
  <c r="J269" i="14" s="1"/>
  <c r="CC269" i="14" s="1"/>
  <c r="O225" i="1"/>
  <c r="K269" i="14" s="1"/>
  <c r="CD269" i="14" s="1"/>
  <c r="P225" i="1"/>
  <c r="L269" i="14" s="1"/>
  <c r="CE269" i="14" s="1"/>
  <c r="Q225" i="1"/>
  <c r="M269" i="14" s="1"/>
  <c r="CF269" i="14" s="1"/>
  <c r="R225" i="1"/>
  <c r="N269" i="14" s="1"/>
  <c r="CG269" i="14" s="1"/>
  <c r="S225" i="1"/>
  <c r="O269" i="14" s="1"/>
  <c r="CH269" i="14" s="1"/>
  <c r="T225" i="1"/>
  <c r="P269" i="14" s="1"/>
  <c r="CI269" i="14" s="1"/>
  <c r="U225" i="1"/>
  <c r="V225" i="1"/>
  <c r="AB225" i="1"/>
  <c r="AC225" i="1"/>
  <c r="AD225" i="1"/>
  <c r="AE225" i="1"/>
  <c r="AK225" i="1"/>
  <c r="AL225" i="1"/>
  <c r="B226" i="1"/>
  <c r="C226" i="1"/>
  <c r="A270" i="14" s="1"/>
  <c r="D226" i="1"/>
  <c r="D270" i="14" s="1"/>
  <c r="T270" i="14" s="1"/>
  <c r="F226" i="1"/>
  <c r="G226" i="1"/>
  <c r="C270" i="14" s="1"/>
  <c r="I226" i="1"/>
  <c r="E270" i="14" s="1"/>
  <c r="BX270" i="14" s="1"/>
  <c r="J226" i="1"/>
  <c r="F270" i="14" s="1"/>
  <c r="BY270" i="14" s="1"/>
  <c r="K226" i="1"/>
  <c r="G270" i="14" s="1"/>
  <c r="BZ270" i="14" s="1"/>
  <c r="L226" i="1"/>
  <c r="H270" i="14" s="1"/>
  <c r="CA270" i="14" s="1"/>
  <c r="M226" i="1"/>
  <c r="I270" i="14" s="1"/>
  <c r="CB270" i="14" s="1"/>
  <c r="N226" i="1"/>
  <c r="J270" i="14" s="1"/>
  <c r="CC270" i="14" s="1"/>
  <c r="O226" i="1"/>
  <c r="K270" i="14" s="1"/>
  <c r="CD270" i="14" s="1"/>
  <c r="P226" i="1"/>
  <c r="L270" i="14" s="1"/>
  <c r="CE270" i="14" s="1"/>
  <c r="Q226" i="1"/>
  <c r="M270" i="14" s="1"/>
  <c r="CF270" i="14" s="1"/>
  <c r="R226" i="1"/>
  <c r="N270" i="14" s="1"/>
  <c r="CG270" i="14" s="1"/>
  <c r="S226" i="1"/>
  <c r="O270" i="14" s="1"/>
  <c r="CH270" i="14" s="1"/>
  <c r="T226" i="1"/>
  <c r="P270" i="14" s="1"/>
  <c r="CI270" i="14" s="1"/>
  <c r="U226" i="1"/>
  <c r="V226" i="1"/>
  <c r="AB226" i="1"/>
  <c r="AC226" i="1"/>
  <c r="AD226" i="1"/>
  <c r="AE226" i="1"/>
  <c r="AK226" i="1"/>
  <c r="AL226" i="1"/>
  <c r="B227" i="1"/>
  <c r="C227" i="1"/>
  <c r="A271" i="14" s="1"/>
  <c r="D227" i="1"/>
  <c r="D271" i="14" s="1"/>
  <c r="T271" i="14" s="1"/>
  <c r="F227" i="1"/>
  <c r="G227" i="1"/>
  <c r="I227" i="1"/>
  <c r="E271" i="14" s="1"/>
  <c r="BX271" i="14" s="1"/>
  <c r="J227" i="1"/>
  <c r="F271" i="14" s="1"/>
  <c r="BY271" i="14" s="1"/>
  <c r="K227" i="1"/>
  <c r="G271" i="14" s="1"/>
  <c r="BZ271" i="14" s="1"/>
  <c r="L227" i="1"/>
  <c r="H271" i="14" s="1"/>
  <c r="CA271" i="14" s="1"/>
  <c r="M227" i="1"/>
  <c r="I271" i="14" s="1"/>
  <c r="CB271" i="14" s="1"/>
  <c r="N227" i="1"/>
  <c r="J271" i="14" s="1"/>
  <c r="CC271" i="14" s="1"/>
  <c r="O227" i="1"/>
  <c r="K271" i="14" s="1"/>
  <c r="CD271" i="14" s="1"/>
  <c r="P227" i="1"/>
  <c r="L271" i="14" s="1"/>
  <c r="CE271" i="14" s="1"/>
  <c r="Q227" i="1"/>
  <c r="M271" i="14" s="1"/>
  <c r="CF271" i="14" s="1"/>
  <c r="R227" i="1"/>
  <c r="N271" i="14" s="1"/>
  <c r="CG271" i="14" s="1"/>
  <c r="S227" i="1"/>
  <c r="O271" i="14" s="1"/>
  <c r="CH271" i="14" s="1"/>
  <c r="T227" i="1"/>
  <c r="P271" i="14" s="1"/>
  <c r="CI271" i="14" s="1"/>
  <c r="U227" i="1"/>
  <c r="V227" i="1"/>
  <c r="AB227" i="1"/>
  <c r="AC227" i="1"/>
  <c r="AD227" i="1"/>
  <c r="AE227" i="1"/>
  <c r="AK227" i="1"/>
  <c r="AL227" i="1"/>
  <c r="B228" i="1"/>
  <c r="C228" i="1"/>
  <c r="A272" i="14" s="1"/>
  <c r="D228" i="1"/>
  <c r="D272" i="14" s="1"/>
  <c r="T272" i="14" s="1"/>
  <c r="F228" i="1"/>
  <c r="G228" i="1"/>
  <c r="I228" i="1"/>
  <c r="E272" i="14" s="1"/>
  <c r="BX272" i="14" s="1"/>
  <c r="J228" i="1"/>
  <c r="F272" i="14" s="1"/>
  <c r="BY272" i="14" s="1"/>
  <c r="K228" i="1"/>
  <c r="G272" i="14" s="1"/>
  <c r="BZ272" i="14" s="1"/>
  <c r="L228" i="1"/>
  <c r="H272" i="14" s="1"/>
  <c r="CA272" i="14" s="1"/>
  <c r="M228" i="1"/>
  <c r="I272" i="14" s="1"/>
  <c r="CB272" i="14" s="1"/>
  <c r="N228" i="1"/>
  <c r="J272" i="14" s="1"/>
  <c r="CC272" i="14" s="1"/>
  <c r="O228" i="1"/>
  <c r="K272" i="14" s="1"/>
  <c r="CD272" i="14" s="1"/>
  <c r="P228" i="1"/>
  <c r="L272" i="14" s="1"/>
  <c r="CE272" i="14" s="1"/>
  <c r="Q228" i="1"/>
  <c r="M272" i="14" s="1"/>
  <c r="CF272" i="14" s="1"/>
  <c r="R228" i="1"/>
  <c r="N272" i="14" s="1"/>
  <c r="CG272" i="14" s="1"/>
  <c r="S228" i="1"/>
  <c r="O272" i="14" s="1"/>
  <c r="CH272" i="14" s="1"/>
  <c r="T228" i="1"/>
  <c r="P272" i="14" s="1"/>
  <c r="CI272" i="14" s="1"/>
  <c r="U228" i="1"/>
  <c r="V228" i="1"/>
  <c r="AB228" i="1"/>
  <c r="AC228" i="1"/>
  <c r="AD228" i="1"/>
  <c r="AE228" i="1"/>
  <c r="AK228" i="1"/>
  <c r="AL228" i="1"/>
  <c r="B229" i="1"/>
  <c r="C229" i="1"/>
  <c r="A273" i="14" s="1"/>
  <c r="D229" i="1"/>
  <c r="D273" i="14" s="1"/>
  <c r="T273" i="14" s="1"/>
  <c r="F229" i="1"/>
  <c r="G229" i="1"/>
  <c r="I229" i="1"/>
  <c r="E273" i="14" s="1"/>
  <c r="BX273" i="14" s="1"/>
  <c r="J229" i="1"/>
  <c r="F273" i="14" s="1"/>
  <c r="BY273" i="14" s="1"/>
  <c r="K229" i="1"/>
  <c r="G273" i="14" s="1"/>
  <c r="BZ273" i="14" s="1"/>
  <c r="L229" i="1"/>
  <c r="H273" i="14" s="1"/>
  <c r="CA273" i="14" s="1"/>
  <c r="M229" i="1"/>
  <c r="I273" i="14" s="1"/>
  <c r="CB273" i="14" s="1"/>
  <c r="N229" i="1"/>
  <c r="J273" i="14" s="1"/>
  <c r="CC273" i="14" s="1"/>
  <c r="O229" i="1"/>
  <c r="K273" i="14" s="1"/>
  <c r="CD273" i="14" s="1"/>
  <c r="P229" i="1"/>
  <c r="L273" i="14" s="1"/>
  <c r="CE273" i="14" s="1"/>
  <c r="Q229" i="1"/>
  <c r="M273" i="14" s="1"/>
  <c r="CF273" i="14" s="1"/>
  <c r="R229" i="1"/>
  <c r="N273" i="14" s="1"/>
  <c r="CG273" i="14" s="1"/>
  <c r="S229" i="1"/>
  <c r="O273" i="14" s="1"/>
  <c r="CH273" i="14" s="1"/>
  <c r="T229" i="1"/>
  <c r="P273" i="14" s="1"/>
  <c r="CI273" i="14" s="1"/>
  <c r="U229" i="1"/>
  <c r="V229" i="1"/>
  <c r="AB229" i="1"/>
  <c r="AC229" i="1"/>
  <c r="AD229" i="1"/>
  <c r="AE229" i="1"/>
  <c r="AK229" i="1"/>
  <c r="AL229" i="1"/>
  <c r="B230" i="1"/>
  <c r="C230" i="1"/>
  <c r="A274" i="14" s="1"/>
  <c r="D230" i="1"/>
  <c r="D274" i="14" s="1"/>
  <c r="T274" i="14" s="1"/>
  <c r="F230" i="1"/>
  <c r="G230" i="1"/>
  <c r="C274" i="14" s="1"/>
  <c r="I230" i="1"/>
  <c r="E274" i="14" s="1"/>
  <c r="BX274" i="14" s="1"/>
  <c r="J230" i="1"/>
  <c r="F274" i="14" s="1"/>
  <c r="BY274" i="14" s="1"/>
  <c r="K230" i="1"/>
  <c r="G274" i="14" s="1"/>
  <c r="BZ274" i="14" s="1"/>
  <c r="L230" i="1"/>
  <c r="H274" i="14" s="1"/>
  <c r="CA274" i="14" s="1"/>
  <c r="M230" i="1"/>
  <c r="I274" i="14" s="1"/>
  <c r="CB274" i="14" s="1"/>
  <c r="N230" i="1"/>
  <c r="J274" i="14" s="1"/>
  <c r="CC274" i="14" s="1"/>
  <c r="O230" i="1"/>
  <c r="K274" i="14" s="1"/>
  <c r="CD274" i="14" s="1"/>
  <c r="P230" i="1"/>
  <c r="L274" i="14" s="1"/>
  <c r="CE274" i="14" s="1"/>
  <c r="Q230" i="1"/>
  <c r="M274" i="14" s="1"/>
  <c r="CF274" i="14" s="1"/>
  <c r="R230" i="1"/>
  <c r="N274" i="14" s="1"/>
  <c r="CG274" i="14" s="1"/>
  <c r="S230" i="1"/>
  <c r="O274" i="14" s="1"/>
  <c r="CH274" i="14" s="1"/>
  <c r="T230" i="1"/>
  <c r="P274" i="14" s="1"/>
  <c r="CI274" i="14" s="1"/>
  <c r="U230" i="1"/>
  <c r="V230" i="1"/>
  <c r="AB230" i="1"/>
  <c r="AC230" i="1"/>
  <c r="AD230" i="1"/>
  <c r="AE230" i="1"/>
  <c r="AK230" i="1"/>
  <c r="AL230" i="1"/>
  <c r="B231" i="1"/>
  <c r="C231" i="1"/>
  <c r="A275" i="14" s="1"/>
  <c r="D231" i="1"/>
  <c r="D275" i="14" s="1"/>
  <c r="T275" i="14" s="1"/>
  <c r="F231" i="1"/>
  <c r="G231" i="1"/>
  <c r="C275" i="14" s="1"/>
  <c r="I231" i="1"/>
  <c r="E275" i="14" s="1"/>
  <c r="BX275" i="14" s="1"/>
  <c r="J231" i="1"/>
  <c r="F275" i="14" s="1"/>
  <c r="BY275" i="14" s="1"/>
  <c r="K231" i="1"/>
  <c r="G275" i="14" s="1"/>
  <c r="BZ275" i="14" s="1"/>
  <c r="L231" i="1"/>
  <c r="H275" i="14" s="1"/>
  <c r="CA275" i="14" s="1"/>
  <c r="M231" i="1"/>
  <c r="I275" i="14" s="1"/>
  <c r="CB275" i="14" s="1"/>
  <c r="N231" i="1"/>
  <c r="J275" i="14" s="1"/>
  <c r="CC275" i="14" s="1"/>
  <c r="O231" i="1"/>
  <c r="K275" i="14" s="1"/>
  <c r="CD275" i="14" s="1"/>
  <c r="P231" i="1"/>
  <c r="L275" i="14" s="1"/>
  <c r="CE275" i="14" s="1"/>
  <c r="Q231" i="1"/>
  <c r="M275" i="14" s="1"/>
  <c r="CF275" i="14" s="1"/>
  <c r="R231" i="1"/>
  <c r="N275" i="14" s="1"/>
  <c r="CG275" i="14" s="1"/>
  <c r="S231" i="1"/>
  <c r="O275" i="14" s="1"/>
  <c r="CH275" i="14" s="1"/>
  <c r="T231" i="1"/>
  <c r="P275" i="14" s="1"/>
  <c r="CI275" i="14" s="1"/>
  <c r="U231" i="1"/>
  <c r="V231" i="1"/>
  <c r="AB231" i="1"/>
  <c r="AC231" i="1"/>
  <c r="AD231" i="1"/>
  <c r="AE231" i="1"/>
  <c r="AK231" i="1"/>
  <c r="AL231" i="1"/>
  <c r="B232" i="1"/>
  <c r="C232" i="1"/>
  <c r="A276" i="14" s="1"/>
  <c r="D232" i="1"/>
  <c r="D276" i="14" s="1"/>
  <c r="T276" i="14" s="1"/>
  <c r="F232" i="1"/>
  <c r="G232" i="1"/>
  <c r="I232" i="1"/>
  <c r="E276" i="14" s="1"/>
  <c r="BX276" i="14" s="1"/>
  <c r="J232" i="1"/>
  <c r="F276" i="14" s="1"/>
  <c r="BY276" i="14" s="1"/>
  <c r="K232" i="1"/>
  <c r="G276" i="14" s="1"/>
  <c r="BZ276" i="14" s="1"/>
  <c r="L232" i="1"/>
  <c r="H276" i="14" s="1"/>
  <c r="CA276" i="14" s="1"/>
  <c r="M232" i="1"/>
  <c r="I276" i="14" s="1"/>
  <c r="CB276" i="14" s="1"/>
  <c r="N232" i="1"/>
  <c r="J276" i="14" s="1"/>
  <c r="CC276" i="14" s="1"/>
  <c r="O232" i="1"/>
  <c r="K276" i="14" s="1"/>
  <c r="CD276" i="14" s="1"/>
  <c r="P232" i="1"/>
  <c r="L276" i="14" s="1"/>
  <c r="CE276" i="14" s="1"/>
  <c r="Q232" i="1"/>
  <c r="M276" i="14" s="1"/>
  <c r="CF276" i="14" s="1"/>
  <c r="R232" i="1"/>
  <c r="N276" i="14" s="1"/>
  <c r="CG276" i="14" s="1"/>
  <c r="S232" i="1"/>
  <c r="O276" i="14" s="1"/>
  <c r="CH276" i="14" s="1"/>
  <c r="T232" i="1"/>
  <c r="P276" i="14" s="1"/>
  <c r="CI276" i="14" s="1"/>
  <c r="U232" i="1"/>
  <c r="V232" i="1"/>
  <c r="AB232" i="1"/>
  <c r="AC232" i="1"/>
  <c r="AD232" i="1"/>
  <c r="AE232" i="1"/>
  <c r="AK232" i="1"/>
  <c r="AL232" i="1"/>
  <c r="B233" i="1"/>
  <c r="C233" i="1"/>
  <c r="A277" i="14" s="1"/>
  <c r="D233" i="1"/>
  <c r="D277" i="14" s="1"/>
  <c r="T277" i="14" s="1"/>
  <c r="F233" i="1"/>
  <c r="G233" i="1"/>
  <c r="C277" i="14" s="1"/>
  <c r="I233" i="1"/>
  <c r="E277" i="14" s="1"/>
  <c r="BX277" i="14" s="1"/>
  <c r="J233" i="1"/>
  <c r="F277" i="14" s="1"/>
  <c r="BY277" i="14" s="1"/>
  <c r="K233" i="1"/>
  <c r="G277" i="14" s="1"/>
  <c r="BZ277" i="14" s="1"/>
  <c r="L233" i="1"/>
  <c r="H277" i="14" s="1"/>
  <c r="CA277" i="14" s="1"/>
  <c r="M233" i="1"/>
  <c r="I277" i="14" s="1"/>
  <c r="CB277" i="14" s="1"/>
  <c r="N233" i="1"/>
  <c r="J277" i="14" s="1"/>
  <c r="CC277" i="14" s="1"/>
  <c r="O233" i="1"/>
  <c r="K277" i="14" s="1"/>
  <c r="CD277" i="14" s="1"/>
  <c r="P233" i="1"/>
  <c r="L277" i="14" s="1"/>
  <c r="CE277" i="14" s="1"/>
  <c r="Q233" i="1"/>
  <c r="M277" i="14" s="1"/>
  <c r="CF277" i="14" s="1"/>
  <c r="R233" i="1"/>
  <c r="N277" i="14" s="1"/>
  <c r="CG277" i="14" s="1"/>
  <c r="S233" i="1"/>
  <c r="O277" i="14" s="1"/>
  <c r="CH277" i="14" s="1"/>
  <c r="T233" i="1"/>
  <c r="P277" i="14" s="1"/>
  <c r="CI277" i="14" s="1"/>
  <c r="U233" i="1"/>
  <c r="V233" i="1"/>
  <c r="AB233" i="1"/>
  <c r="AC233" i="1"/>
  <c r="AD233" i="1"/>
  <c r="AE233" i="1"/>
  <c r="AK233" i="1"/>
  <c r="AL233" i="1"/>
  <c r="B234" i="1"/>
  <c r="C234" i="1"/>
  <c r="A278" i="14" s="1"/>
  <c r="D234" i="1"/>
  <c r="D278" i="14" s="1"/>
  <c r="T278" i="14" s="1"/>
  <c r="F234" i="1"/>
  <c r="G234" i="1"/>
  <c r="C278" i="14" s="1"/>
  <c r="I234" i="1"/>
  <c r="E278" i="14" s="1"/>
  <c r="BX278" i="14" s="1"/>
  <c r="J234" i="1"/>
  <c r="F278" i="14" s="1"/>
  <c r="BY278" i="14" s="1"/>
  <c r="K234" i="1"/>
  <c r="G278" i="14" s="1"/>
  <c r="BZ278" i="14" s="1"/>
  <c r="L234" i="1"/>
  <c r="H278" i="14" s="1"/>
  <c r="CA278" i="14" s="1"/>
  <c r="M234" i="1"/>
  <c r="I278" i="14" s="1"/>
  <c r="CB278" i="14" s="1"/>
  <c r="N234" i="1"/>
  <c r="J278" i="14" s="1"/>
  <c r="CC278" i="14" s="1"/>
  <c r="O234" i="1"/>
  <c r="K278" i="14" s="1"/>
  <c r="CD278" i="14" s="1"/>
  <c r="P234" i="1"/>
  <c r="L278" i="14" s="1"/>
  <c r="CE278" i="14" s="1"/>
  <c r="Q234" i="1"/>
  <c r="M278" i="14" s="1"/>
  <c r="CF278" i="14" s="1"/>
  <c r="R234" i="1"/>
  <c r="N278" i="14" s="1"/>
  <c r="CG278" i="14" s="1"/>
  <c r="S234" i="1"/>
  <c r="O278" i="14" s="1"/>
  <c r="CH278" i="14" s="1"/>
  <c r="T234" i="1"/>
  <c r="P278" i="14" s="1"/>
  <c r="CI278" i="14" s="1"/>
  <c r="U234" i="1"/>
  <c r="V234" i="1"/>
  <c r="AB234" i="1"/>
  <c r="AC234" i="1"/>
  <c r="AD234" i="1"/>
  <c r="AE234" i="1"/>
  <c r="AK234" i="1"/>
  <c r="AL234" i="1"/>
  <c r="B235" i="1"/>
  <c r="C235" i="1"/>
  <c r="A279" i="14" s="1"/>
  <c r="D235" i="1"/>
  <c r="D279" i="14" s="1"/>
  <c r="T279" i="14" s="1"/>
  <c r="F235" i="1"/>
  <c r="G235" i="1"/>
  <c r="C279" i="14" s="1"/>
  <c r="I235" i="1"/>
  <c r="E279" i="14" s="1"/>
  <c r="BX279" i="14" s="1"/>
  <c r="J235" i="1"/>
  <c r="F279" i="14" s="1"/>
  <c r="BY279" i="14" s="1"/>
  <c r="K235" i="1"/>
  <c r="G279" i="14" s="1"/>
  <c r="BZ279" i="14" s="1"/>
  <c r="L235" i="1"/>
  <c r="H279" i="14" s="1"/>
  <c r="CA279" i="14" s="1"/>
  <c r="M235" i="1"/>
  <c r="I279" i="14" s="1"/>
  <c r="CB279" i="14" s="1"/>
  <c r="N235" i="1"/>
  <c r="J279" i="14" s="1"/>
  <c r="CC279" i="14" s="1"/>
  <c r="O235" i="1"/>
  <c r="K279" i="14" s="1"/>
  <c r="CD279" i="14" s="1"/>
  <c r="P235" i="1"/>
  <c r="L279" i="14" s="1"/>
  <c r="CE279" i="14" s="1"/>
  <c r="Q235" i="1"/>
  <c r="M279" i="14" s="1"/>
  <c r="CF279" i="14" s="1"/>
  <c r="R235" i="1"/>
  <c r="N279" i="14" s="1"/>
  <c r="CG279" i="14" s="1"/>
  <c r="S235" i="1"/>
  <c r="O279" i="14" s="1"/>
  <c r="CH279" i="14" s="1"/>
  <c r="T235" i="1"/>
  <c r="P279" i="14" s="1"/>
  <c r="CI279" i="14" s="1"/>
  <c r="U235" i="1"/>
  <c r="V235" i="1"/>
  <c r="AB235" i="1"/>
  <c r="AC235" i="1"/>
  <c r="AD235" i="1"/>
  <c r="AE235" i="1"/>
  <c r="AK235" i="1"/>
  <c r="AL235" i="1"/>
  <c r="B236" i="1"/>
  <c r="C236" i="1"/>
  <c r="A280" i="14" s="1"/>
  <c r="D236" i="1"/>
  <c r="D280" i="14" s="1"/>
  <c r="T280" i="14" s="1"/>
  <c r="F236" i="1"/>
  <c r="G236" i="1"/>
  <c r="I236" i="1"/>
  <c r="E280" i="14" s="1"/>
  <c r="BX280" i="14" s="1"/>
  <c r="J236" i="1"/>
  <c r="F280" i="14" s="1"/>
  <c r="BY280" i="14" s="1"/>
  <c r="K236" i="1"/>
  <c r="G280" i="14" s="1"/>
  <c r="BZ280" i="14" s="1"/>
  <c r="L236" i="1"/>
  <c r="H280" i="14" s="1"/>
  <c r="CA280" i="14" s="1"/>
  <c r="M236" i="1"/>
  <c r="I280" i="14" s="1"/>
  <c r="CB280" i="14" s="1"/>
  <c r="N236" i="1"/>
  <c r="J280" i="14" s="1"/>
  <c r="CC280" i="14" s="1"/>
  <c r="O236" i="1"/>
  <c r="K280" i="14" s="1"/>
  <c r="CD280" i="14" s="1"/>
  <c r="P236" i="1"/>
  <c r="L280" i="14" s="1"/>
  <c r="CE280" i="14" s="1"/>
  <c r="Q236" i="1"/>
  <c r="M280" i="14" s="1"/>
  <c r="CF280" i="14" s="1"/>
  <c r="R236" i="1"/>
  <c r="N280" i="14" s="1"/>
  <c r="CG280" i="14" s="1"/>
  <c r="S236" i="1"/>
  <c r="O280" i="14" s="1"/>
  <c r="CH280" i="14" s="1"/>
  <c r="T236" i="1"/>
  <c r="P280" i="14" s="1"/>
  <c r="CI280" i="14" s="1"/>
  <c r="U236" i="1"/>
  <c r="V236" i="1"/>
  <c r="AB236" i="1"/>
  <c r="AC236" i="1"/>
  <c r="AD236" i="1"/>
  <c r="AE236" i="1"/>
  <c r="AK236" i="1"/>
  <c r="AL236" i="1"/>
  <c r="B237" i="1"/>
  <c r="C237" i="1"/>
  <c r="A281" i="14" s="1"/>
  <c r="D237" i="1"/>
  <c r="D281" i="14" s="1"/>
  <c r="T281" i="14" s="1"/>
  <c r="F237" i="1"/>
  <c r="G237" i="1"/>
  <c r="C281" i="14" s="1"/>
  <c r="I237" i="1"/>
  <c r="E281" i="14" s="1"/>
  <c r="BX281" i="14" s="1"/>
  <c r="J237" i="1"/>
  <c r="F281" i="14" s="1"/>
  <c r="BY281" i="14" s="1"/>
  <c r="K237" i="1"/>
  <c r="G281" i="14" s="1"/>
  <c r="BZ281" i="14" s="1"/>
  <c r="L237" i="1"/>
  <c r="H281" i="14" s="1"/>
  <c r="CA281" i="14" s="1"/>
  <c r="M237" i="1"/>
  <c r="I281" i="14" s="1"/>
  <c r="CB281" i="14" s="1"/>
  <c r="N237" i="1"/>
  <c r="J281" i="14" s="1"/>
  <c r="CC281" i="14" s="1"/>
  <c r="O237" i="1"/>
  <c r="K281" i="14" s="1"/>
  <c r="CD281" i="14" s="1"/>
  <c r="P237" i="1"/>
  <c r="L281" i="14" s="1"/>
  <c r="CE281" i="14" s="1"/>
  <c r="Q237" i="1"/>
  <c r="M281" i="14" s="1"/>
  <c r="CF281" i="14" s="1"/>
  <c r="R237" i="1"/>
  <c r="N281" i="14" s="1"/>
  <c r="CG281" i="14" s="1"/>
  <c r="S237" i="1"/>
  <c r="O281" i="14" s="1"/>
  <c r="CH281" i="14" s="1"/>
  <c r="T237" i="1"/>
  <c r="P281" i="14" s="1"/>
  <c r="CI281" i="14" s="1"/>
  <c r="U237" i="1"/>
  <c r="V237" i="1"/>
  <c r="AB237" i="1"/>
  <c r="AC237" i="1"/>
  <c r="AD237" i="1"/>
  <c r="AE237" i="1"/>
  <c r="AK237" i="1"/>
  <c r="AL237" i="1"/>
  <c r="B238" i="1"/>
  <c r="C238" i="1"/>
  <c r="A282" i="14" s="1"/>
  <c r="D238" i="1"/>
  <c r="D282" i="14" s="1"/>
  <c r="T282" i="14" s="1"/>
  <c r="F238" i="1"/>
  <c r="G238" i="1"/>
  <c r="C282" i="14" s="1"/>
  <c r="I238" i="1"/>
  <c r="E282" i="14" s="1"/>
  <c r="BX282" i="14" s="1"/>
  <c r="J238" i="1"/>
  <c r="F282" i="14" s="1"/>
  <c r="BY282" i="14" s="1"/>
  <c r="K238" i="1"/>
  <c r="G282" i="14" s="1"/>
  <c r="BZ282" i="14" s="1"/>
  <c r="L238" i="1"/>
  <c r="H282" i="14" s="1"/>
  <c r="CA282" i="14" s="1"/>
  <c r="M238" i="1"/>
  <c r="I282" i="14" s="1"/>
  <c r="CB282" i="14" s="1"/>
  <c r="N238" i="1"/>
  <c r="J282" i="14" s="1"/>
  <c r="CC282" i="14" s="1"/>
  <c r="O238" i="1"/>
  <c r="K282" i="14" s="1"/>
  <c r="CD282" i="14" s="1"/>
  <c r="P238" i="1"/>
  <c r="L282" i="14" s="1"/>
  <c r="CE282" i="14" s="1"/>
  <c r="Q238" i="1"/>
  <c r="M282" i="14" s="1"/>
  <c r="CF282" i="14" s="1"/>
  <c r="R238" i="1"/>
  <c r="N282" i="14" s="1"/>
  <c r="CG282" i="14" s="1"/>
  <c r="S238" i="1"/>
  <c r="O282" i="14" s="1"/>
  <c r="CH282" i="14" s="1"/>
  <c r="T238" i="1"/>
  <c r="P282" i="14" s="1"/>
  <c r="CI282" i="14" s="1"/>
  <c r="U238" i="1"/>
  <c r="V238" i="1"/>
  <c r="AB238" i="1"/>
  <c r="AC238" i="1"/>
  <c r="AD238" i="1"/>
  <c r="AE238" i="1"/>
  <c r="AK238" i="1"/>
  <c r="AL238" i="1"/>
  <c r="B239" i="1"/>
  <c r="C239" i="1"/>
  <c r="A283" i="14" s="1"/>
  <c r="D239" i="1"/>
  <c r="D283" i="14" s="1"/>
  <c r="T283" i="14" s="1"/>
  <c r="F239" i="1"/>
  <c r="G239" i="1"/>
  <c r="C283" i="14" s="1"/>
  <c r="I239" i="1"/>
  <c r="E283" i="14" s="1"/>
  <c r="BX283" i="14" s="1"/>
  <c r="J239" i="1"/>
  <c r="F283" i="14" s="1"/>
  <c r="BY283" i="14" s="1"/>
  <c r="K239" i="1"/>
  <c r="G283" i="14" s="1"/>
  <c r="BZ283" i="14" s="1"/>
  <c r="L239" i="1"/>
  <c r="H283" i="14" s="1"/>
  <c r="CA283" i="14" s="1"/>
  <c r="M239" i="1"/>
  <c r="I283" i="14" s="1"/>
  <c r="CB283" i="14" s="1"/>
  <c r="N239" i="1"/>
  <c r="J283" i="14" s="1"/>
  <c r="CC283" i="14" s="1"/>
  <c r="O239" i="1"/>
  <c r="K283" i="14" s="1"/>
  <c r="CD283" i="14" s="1"/>
  <c r="P239" i="1"/>
  <c r="L283" i="14" s="1"/>
  <c r="CE283" i="14" s="1"/>
  <c r="Q239" i="1"/>
  <c r="M283" i="14" s="1"/>
  <c r="CF283" i="14" s="1"/>
  <c r="R239" i="1"/>
  <c r="N283" i="14" s="1"/>
  <c r="CG283" i="14" s="1"/>
  <c r="S239" i="1"/>
  <c r="O283" i="14" s="1"/>
  <c r="CH283" i="14" s="1"/>
  <c r="T239" i="1"/>
  <c r="P283" i="14" s="1"/>
  <c r="CI283" i="14" s="1"/>
  <c r="U239" i="1"/>
  <c r="V239" i="1"/>
  <c r="AB239" i="1"/>
  <c r="AC239" i="1"/>
  <c r="AD239" i="1"/>
  <c r="AE239" i="1"/>
  <c r="AK239" i="1"/>
  <c r="AL239" i="1"/>
  <c r="B240" i="1"/>
  <c r="C240" i="1"/>
  <c r="A284" i="14" s="1"/>
  <c r="D240" i="1"/>
  <c r="D284" i="14" s="1"/>
  <c r="T284" i="14" s="1"/>
  <c r="F240" i="1"/>
  <c r="G240" i="1"/>
  <c r="I240" i="1"/>
  <c r="E284" i="14" s="1"/>
  <c r="BX284" i="14" s="1"/>
  <c r="J240" i="1"/>
  <c r="F284" i="14" s="1"/>
  <c r="BY284" i="14" s="1"/>
  <c r="K240" i="1"/>
  <c r="G284" i="14" s="1"/>
  <c r="BZ284" i="14" s="1"/>
  <c r="L240" i="1"/>
  <c r="H284" i="14" s="1"/>
  <c r="CA284" i="14" s="1"/>
  <c r="M240" i="1"/>
  <c r="I284" i="14" s="1"/>
  <c r="CB284" i="14" s="1"/>
  <c r="N240" i="1"/>
  <c r="J284" i="14" s="1"/>
  <c r="CC284" i="14" s="1"/>
  <c r="O240" i="1"/>
  <c r="K284" i="14" s="1"/>
  <c r="CD284" i="14" s="1"/>
  <c r="P240" i="1"/>
  <c r="L284" i="14" s="1"/>
  <c r="CE284" i="14" s="1"/>
  <c r="Q240" i="1"/>
  <c r="M284" i="14" s="1"/>
  <c r="CF284" i="14" s="1"/>
  <c r="R240" i="1"/>
  <c r="N284" i="14" s="1"/>
  <c r="CG284" i="14" s="1"/>
  <c r="S240" i="1"/>
  <c r="O284" i="14" s="1"/>
  <c r="CH284" i="14" s="1"/>
  <c r="T240" i="1"/>
  <c r="P284" i="14" s="1"/>
  <c r="CI284" i="14" s="1"/>
  <c r="U240" i="1"/>
  <c r="V240" i="1"/>
  <c r="AB240" i="1"/>
  <c r="AC240" i="1"/>
  <c r="AD240" i="1"/>
  <c r="AE240" i="1"/>
  <c r="AK240" i="1"/>
  <c r="AL240" i="1"/>
  <c r="B241" i="1"/>
  <c r="C241" i="1"/>
  <c r="A285" i="14" s="1"/>
  <c r="D241" i="1"/>
  <c r="D285" i="14" s="1"/>
  <c r="T285" i="14" s="1"/>
  <c r="F241" i="1"/>
  <c r="G241" i="1"/>
  <c r="C285" i="14" s="1"/>
  <c r="I241" i="1"/>
  <c r="E285" i="14" s="1"/>
  <c r="BX285" i="14" s="1"/>
  <c r="J241" i="1"/>
  <c r="F285" i="14" s="1"/>
  <c r="BY285" i="14" s="1"/>
  <c r="K241" i="1"/>
  <c r="G285" i="14" s="1"/>
  <c r="BZ285" i="14" s="1"/>
  <c r="L241" i="1"/>
  <c r="H285" i="14" s="1"/>
  <c r="CA285" i="14" s="1"/>
  <c r="M241" i="1"/>
  <c r="I285" i="14" s="1"/>
  <c r="CB285" i="14" s="1"/>
  <c r="N241" i="1"/>
  <c r="J285" i="14" s="1"/>
  <c r="CC285" i="14" s="1"/>
  <c r="O241" i="1"/>
  <c r="K285" i="14" s="1"/>
  <c r="CD285" i="14" s="1"/>
  <c r="P241" i="1"/>
  <c r="L285" i="14" s="1"/>
  <c r="CE285" i="14" s="1"/>
  <c r="Q241" i="1"/>
  <c r="M285" i="14" s="1"/>
  <c r="CF285" i="14" s="1"/>
  <c r="R241" i="1"/>
  <c r="N285" i="14" s="1"/>
  <c r="CG285" i="14" s="1"/>
  <c r="S241" i="1"/>
  <c r="O285" i="14" s="1"/>
  <c r="CH285" i="14" s="1"/>
  <c r="T241" i="1"/>
  <c r="P285" i="14" s="1"/>
  <c r="CI285" i="14" s="1"/>
  <c r="U241" i="1"/>
  <c r="V241" i="1"/>
  <c r="AB241" i="1"/>
  <c r="AC241" i="1"/>
  <c r="AD241" i="1"/>
  <c r="AE241" i="1"/>
  <c r="AK241" i="1"/>
  <c r="AL241" i="1"/>
  <c r="B242" i="1"/>
  <c r="C242" i="1"/>
  <c r="A286" i="14" s="1"/>
  <c r="D242" i="1"/>
  <c r="D286" i="14" s="1"/>
  <c r="T286" i="14" s="1"/>
  <c r="F242" i="1"/>
  <c r="G242" i="1"/>
  <c r="C286" i="14" s="1"/>
  <c r="I242" i="1"/>
  <c r="E286" i="14" s="1"/>
  <c r="BX286" i="14" s="1"/>
  <c r="J242" i="1"/>
  <c r="F286" i="14" s="1"/>
  <c r="BY286" i="14" s="1"/>
  <c r="K242" i="1"/>
  <c r="G286" i="14" s="1"/>
  <c r="BZ286" i="14" s="1"/>
  <c r="L242" i="1"/>
  <c r="H286" i="14" s="1"/>
  <c r="CA286" i="14" s="1"/>
  <c r="M242" i="1"/>
  <c r="I286" i="14" s="1"/>
  <c r="CB286" i="14" s="1"/>
  <c r="N242" i="1"/>
  <c r="J286" i="14" s="1"/>
  <c r="CC286" i="14" s="1"/>
  <c r="O242" i="1"/>
  <c r="K286" i="14" s="1"/>
  <c r="CD286" i="14" s="1"/>
  <c r="P242" i="1"/>
  <c r="L286" i="14" s="1"/>
  <c r="CE286" i="14" s="1"/>
  <c r="Q242" i="1"/>
  <c r="M286" i="14" s="1"/>
  <c r="CF286" i="14" s="1"/>
  <c r="R242" i="1"/>
  <c r="N286" i="14" s="1"/>
  <c r="CG286" i="14" s="1"/>
  <c r="S242" i="1"/>
  <c r="O286" i="14" s="1"/>
  <c r="CH286" i="14" s="1"/>
  <c r="T242" i="1"/>
  <c r="P286" i="14" s="1"/>
  <c r="CI286" i="14" s="1"/>
  <c r="U242" i="1"/>
  <c r="V242" i="1"/>
  <c r="AB242" i="1"/>
  <c r="AC242" i="1"/>
  <c r="AD242" i="1"/>
  <c r="AE242" i="1"/>
  <c r="AK242" i="1"/>
  <c r="AL242" i="1"/>
  <c r="B243" i="1"/>
  <c r="C243" i="1"/>
  <c r="A287" i="14" s="1"/>
  <c r="D243" i="1"/>
  <c r="D287" i="14" s="1"/>
  <c r="T287" i="14" s="1"/>
  <c r="F243" i="1"/>
  <c r="G243" i="1"/>
  <c r="C287" i="14" s="1"/>
  <c r="I243" i="1"/>
  <c r="E287" i="14" s="1"/>
  <c r="BX287" i="14" s="1"/>
  <c r="J243" i="1"/>
  <c r="F287" i="14" s="1"/>
  <c r="BY287" i="14" s="1"/>
  <c r="K243" i="1"/>
  <c r="G287" i="14" s="1"/>
  <c r="BZ287" i="14" s="1"/>
  <c r="L243" i="1"/>
  <c r="H287" i="14" s="1"/>
  <c r="CA287" i="14" s="1"/>
  <c r="M243" i="1"/>
  <c r="I287" i="14" s="1"/>
  <c r="CB287" i="14" s="1"/>
  <c r="N243" i="1"/>
  <c r="J287" i="14" s="1"/>
  <c r="CC287" i="14" s="1"/>
  <c r="O243" i="1"/>
  <c r="K287" i="14" s="1"/>
  <c r="CD287" i="14" s="1"/>
  <c r="P243" i="1"/>
  <c r="L287" i="14" s="1"/>
  <c r="CE287" i="14" s="1"/>
  <c r="Q243" i="1"/>
  <c r="M287" i="14" s="1"/>
  <c r="CF287" i="14" s="1"/>
  <c r="R243" i="1"/>
  <c r="N287" i="14" s="1"/>
  <c r="CG287" i="14" s="1"/>
  <c r="S243" i="1"/>
  <c r="O287" i="14" s="1"/>
  <c r="CH287" i="14" s="1"/>
  <c r="T243" i="1"/>
  <c r="P287" i="14" s="1"/>
  <c r="CI287" i="14" s="1"/>
  <c r="U243" i="1"/>
  <c r="V243" i="1"/>
  <c r="AB243" i="1"/>
  <c r="AC243" i="1"/>
  <c r="AD243" i="1"/>
  <c r="AE243" i="1"/>
  <c r="AK243" i="1"/>
  <c r="AL243" i="1"/>
  <c r="B244" i="1"/>
  <c r="C244" i="1"/>
  <c r="A288" i="14" s="1"/>
  <c r="D244" i="1"/>
  <c r="D288" i="14" s="1"/>
  <c r="T288" i="14" s="1"/>
  <c r="F244" i="1"/>
  <c r="G244" i="1"/>
  <c r="I244" i="1"/>
  <c r="E288" i="14" s="1"/>
  <c r="BX288" i="14" s="1"/>
  <c r="J244" i="1"/>
  <c r="F288" i="14" s="1"/>
  <c r="BY288" i="14" s="1"/>
  <c r="K244" i="1"/>
  <c r="G288" i="14" s="1"/>
  <c r="BZ288" i="14" s="1"/>
  <c r="L244" i="1"/>
  <c r="H288" i="14" s="1"/>
  <c r="CA288" i="14" s="1"/>
  <c r="M244" i="1"/>
  <c r="I288" i="14" s="1"/>
  <c r="CB288" i="14" s="1"/>
  <c r="N244" i="1"/>
  <c r="J288" i="14" s="1"/>
  <c r="CC288" i="14" s="1"/>
  <c r="O244" i="1"/>
  <c r="K288" i="14" s="1"/>
  <c r="CD288" i="14" s="1"/>
  <c r="P244" i="1"/>
  <c r="L288" i="14" s="1"/>
  <c r="CE288" i="14" s="1"/>
  <c r="Q244" i="1"/>
  <c r="M288" i="14" s="1"/>
  <c r="CF288" i="14" s="1"/>
  <c r="R244" i="1"/>
  <c r="N288" i="14" s="1"/>
  <c r="CG288" i="14" s="1"/>
  <c r="S244" i="1"/>
  <c r="O288" i="14" s="1"/>
  <c r="CH288" i="14" s="1"/>
  <c r="T244" i="1"/>
  <c r="P288" i="14" s="1"/>
  <c r="CI288" i="14" s="1"/>
  <c r="U244" i="1"/>
  <c r="V244" i="1"/>
  <c r="AB244" i="1"/>
  <c r="AC244" i="1"/>
  <c r="AD244" i="1"/>
  <c r="AE244" i="1"/>
  <c r="AK244" i="1"/>
  <c r="AL244" i="1"/>
  <c r="B245" i="1"/>
  <c r="C245" i="1"/>
  <c r="A289" i="14" s="1"/>
  <c r="D245" i="1"/>
  <c r="D289" i="14" s="1"/>
  <c r="T289" i="14" s="1"/>
  <c r="F245" i="1"/>
  <c r="G245" i="1"/>
  <c r="I245" i="1"/>
  <c r="E289" i="14" s="1"/>
  <c r="BX289" i="14" s="1"/>
  <c r="J245" i="1"/>
  <c r="F289" i="14" s="1"/>
  <c r="BY289" i="14" s="1"/>
  <c r="K245" i="1"/>
  <c r="G289" i="14" s="1"/>
  <c r="BZ289" i="14" s="1"/>
  <c r="L245" i="1"/>
  <c r="H289" i="14" s="1"/>
  <c r="CA289" i="14" s="1"/>
  <c r="M245" i="1"/>
  <c r="I289" i="14" s="1"/>
  <c r="CB289" i="14" s="1"/>
  <c r="N245" i="1"/>
  <c r="J289" i="14" s="1"/>
  <c r="CC289" i="14" s="1"/>
  <c r="O245" i="1"/>
  <c r="K289" i="14" s="1"/>
  <c r="CD289" i="14" s="1"/>
  <c r="P245" i="1"/>
  <c r="L289" i="14" s="1"/>
  <c r="CE289" i="14" s="1"/>
  <c r="Q245" i="1"/>
  <c r="M289" i="14" s="1"/>
  <c r="CF289" i="14" s="1"/>
  <c r="R245" i="1"/>
  <c r="N289" i="14" s="1"/>
  <c r="CG289" i="14" s="1"/>
  <c r="S245" i="1"/>
  <c r="O289" i="14" s="1"/>
  <c r="CH289" i="14" s="1"/>
  <c r="T245" i="1"/>
  <c r="P289" i="14" s="1"/>
  <c r="CI289" i="14" s="1"/>
  <c r="U245" i="1"/>
  <c r="V245" i="1"/>
  <c r="AB245" i="1"/>
  <c r="AC245" i="1"/>
  <c r="AD245" i="1"/>
  <c r="AE245" i="1"/>
  <c r="AK245" i="1"/>
  <c r="AL245" i="1"/>
  <c r="B246" i="1"/>
  <c r="C246" i="1"/>
  <c r="A290" i="14" s="1"/>
  <c r="D246" i="1"/>
  <c r="D290" i="14" s="1"/>
  <c r="T290" i="14" s="1"/>
  <c r="F246" i="1"/>
  <c r="G246" i="1"/>
  <c r="C290" i="14" s="1"/>
  <c r="I246" i="1"/>
  <c r="E290" i="14" s="1"/>
  <c r="BX290" i="14" s="1"/>
  <c r="J246" i="1"/>
  <c r="F290" i="14" s="1"/>
  <c r="BY290" i="14" s="1"/>
  <c r="K246" i="1"/>
  <c r="G290" i="14" s="1"/>
  <c r="BZ290" i="14" s="1"/>
  <c r="L246" i="1"/>
  <c r="H290" i="14" s="1"/>
  <c r="CA290" i="14" s="1"/>
  <c r="M246" i="1"/>
  <c r="I290" i="14" s="1"/>
  <c r="CB290" i="14" s="1"/>
  <c r="N246" i="1"/>
  <c r="J290" i="14" s="1"/>
  <c r="CC290" i="14" s="1"/>
  <c r="O246" i="1"/>
  <c r="K290" i="14" s="1"/>
  <c r="CD290" i="14" s="1"/>
  <c r="P246" i="1"/>
  <c r="L290" i="14" s="1"/>
  <c r="CE290" i="14" s="1"/>
  <c r="Q246" i="1"/>
  <c r="M290" i="14" s="1"/>
  <c r="CF290" i="14" s="1"/>
  <c r="R246" i="1"/>
  <c r="N290" i="14" s="1"/>
  <c r="CG290" i="14" s="1"/>
  <c r="S246" i="1"/>
  <c r="O290" i="14" s="1"/>
  <c r="CH290" i="14" s="1"/>
  <c r="T246" i="1"/>
  <c r="P290" i="14" s="1"/>
  <c r="CI290" i="14" s="1"/>
  <c r="U246" i="1"/>
  <c r="V246" i="1"/>
  <c r="AB246" i="1"/>
  <c r="AC246" i="1"/>
  <c r="AD246" i="1"/>
  <c r="AE246" i="1"/>
  <c r="AK246" i="1"/>
  <c r="AL246" i="1"/>
  <c r="B247" i="1"/>
  <c r="C247" i="1"/>
  <c r="A291" i="14" s="1"/>
  <c r="D247" i="1"/>
  <c r="D291" i="14" s="1"/>
  <c r="T291" i="14" s="1"/>
  <c r="F247" i="1"/>
  <c r="G247" i="1"/>
  <c r="I247" i="1"/>
  <c r="E291" i="14" s="1"/>
  <c r="BX291" i="14" s="1"/>
  <c r="J247" i="1"/>
  <c r="F291" i="14" s="1"/>
  <c r="BY291" i="14" s="1"/>
  <c r="K247" i="1"/>
  <c r="G291" i="14" s="1"/>
  <c r="BZ291" i="14" s="1"/>
  <c r="L247" i="1"/>
  <c r="H291" i="14" s="1"/>
  <c r="CA291" i="14" s="1"/>
  <c r="M247" i="1"/>
  <c r="I291" i="14" s="1"/>
  <c r="CB291" i="14" s="1"/>
  <c r="N247" i="1"/>
  <c r="J291" i="14" s="1"/>
  <c r="CC291" i="14" s="1"/>
  <c r="O247" i="1"/>
  <c r="K291" i="14" s="1"/>
  <c r="CD291" i="14" s="1"/>
  <c r="P247" i="1"/>
  <c r="L291" i="14" s="1"/>
  <c r="CE291" i="14" s="1"/>
  <c r="Q247" i="1"/>
  <c r="M291" i="14" s="1"/>
  <c r="CF291" i="14" s="1"/>
  <c r="R247" i="1"/>
  <c r="N291" i="14" s="1"/>
  <c r="CG291" i="14" s="1"/>
  <c r="S247" i="1"/>
  <c r="O291" i="14" s="1"/>
  <c r="CH291" i="14" s="1"/>
  <c r="T247" i="1"/>
  <c r="P291" i="14" s="1"/>
  <c r="CI291" i="14" s="1"/>
  <c r="U247" i="1"/>
  <c r="V247" i="1"/>
  <c r="AB247" i="1"/>
  <c r="AC247" i="1"/>
  <c r="AD247" i="1"/>
  <c r="AE247" i="1"/>
  <c r="AK247" i="1"/>
  <c r="AL247" i="1"/>
  <c r="B248" i="1"/>
  <c r="C248" i="1"/>
  <c r="A292" i="14" s="1"/>
  <c r="D248" i="1"/>
  <c r="D292" i="14" s="1"/>
  <c r="T292" i="14" s="1"/>
  <c r="F248" i="1"/>
  <c r="G248" i="1"/>
  <c r="I248" i="1"/>
  <c r="E292" i="14" s="1"/>
  <c r="BX292" i="14" s="1"/>
  <c r="J248" i="1"/>
  <c r="F292" i="14" s="1"/>
  <c r="BY292" i="14" s="1"/>
  <c r="K248" i="1"/>
  <c r="G292" i="14" s="1"/>
  <c r="BZ292" i="14" s="1"/>
  <c r="L248" i="1"/>
  <c r="H292" i="14" s="1"/>
  <c r="CA292" i="14" s="1"/>
  <c r="M248" i="1"/>
  <c r="I292" i="14" s="1"/>
  <c r="CB292" i="14" s="1"/>
  <c r="N248" i="1"/>
  <c r="J292" i="14" s="1"/>
  <c r="CC292" i="14" s="1"/>
  <c r="O248" i="1"/>
  <c r="K292" i="14" s="1"/>
  <c r="CD292" i="14" s="1"/>
  <c r="P248" i="1"/>
  <c r="L292" i="14" s="1"/>
  <c r="CE292" i="14" s="1"/>
  <c r="Q248" i="1"/>
  <c r="M292" i="14" s="1"/>
  <c r="CF292" i="14" s="1"/>
  <c r="R248" i="1"/>
  <c r="N292" i="14" s="1"/>
  <c r="CG292" i="14" s="1"/>
  <c r="S248" i="1"/>
  <c r="O292" i="14" s="1"/>
  <c r="CH292" i="14" s="1"/>
  <c r="T248" i="1"/>
  <c r="P292" i="14" s="1"/>
  <c r="CI292" i="14" s="1"/>
  <c r="U248" i="1"/>
  <c r="V248" i="1"/>
  <c r="AB248" i="1"/>
  <c r="AC248" i="1"/>
  <c r="AD248" i="1"/>
  <c r="AE248" i="1"/>
  <c r="AK248" i="1"/>
  <c r="AL248" i="1"/>
  <c r="B249" i="1"/>
  <c r="C249" i="1"/>
  <c r="A293" i="14" s="1"/>
  <c r="D249" i="1"/>
  <c r="D293" i="14" s="1"/>
  <c r="T293" i="14" s="1"/>
  <c r="F249" i="1"/>
  <c r="G249" i="1"/>
  <c r="I249" i="1"/>
  <c r="E293" i="14" s="1"/>
  <c r="BX293" i="14" s="1"/>
  <c r="J249" i="1"/>
  <c r="F293" i="14" s="1"/>
  <c r="BY293" i="14" s="1"/>
  <c r="K249" i="1"/>
  <c r="G293" i="14" s="1"/>
  <c r="BZ293" i="14" s="1"/>
  <c r="L249" i="1"/>
  <c r="H293" i="14" s="1"/>
  <c r="CA293" i="14" s="1"/>
  <c r="M249" i="1"/>
  <c r="I293" i="14" s="1"/>
  <c r="CB293" i="14" s="1"/>
  <c r="N249" i="1"/>
  <c r="J293" i="14" s="1"/>
  <c r="CC293" i="14" s="1"/>
  <c r="O249" i="1"/>
  <c r="K293" i="14" s="1"/>
  <c r="CD293" i="14" s="1"/>
  <c r="P249" i="1"/>
  <c r="L293" i="14" s="1"/>
  <c r="CE293" i="14" s="1"/>
  <c r="Q249" i="1"/>
  <c r="M293" i="14" s="1"/>
  <c r="CF293" i="14" s="1"/>
  <c r="R249" i="1"/>
  <c r="N293" i="14" s="1"/>
  <c r="CG293" i="14" s="1"/>
  <c r="S249" i="1"/>
  <c r="O293" i="14" s="1"/>
  <c r="CH293" i="14" s="1"/>
  <c r="T249" i="1"/>
  <c r="P293" i="14" s="1"/>
  <c r="CI293" i="14" s="1"/>
  <c r="U249" i="1"/>
  <c r="V249" i="1"/>
  <c r="AB249" i="1"/>
  <c r="AC249" i="1"/>
  <c r="AD249" i="1"/>
  <c r="AE249" i="1"/>
  <c r="AK249" i="1"/>
  <c r="AL249" i="1"/>
  <c r="B250" i="1"/>
  <c r="C250" i="1"/>
  <c r="A294" i="14" s="1"/>
  <c r="D250" i="1"/>
  <c r="D294" i="14" s="1"/>
  <c r="T294" i="14" s="1"/>
  <c r="F250" i="1"/>
  <c r="G250" i="1"/>
  <c r="C294" i="14" s="1"/>
  <c r="I250" i="1"/>
  <c r="E294" i="14" s="1"/>
  <c r="BX294" i="14" s="1"/>
  <c r="J250" i="1"/>
  <c r="F294" i="14" s="1"/>
  <c r="BY294" i="14" s="1"/>
  <c r="K250" i="1"/>
  <c r="G294" i="14" s="1"/>
  <c r="BZ294" i="14" s="1"/>
  <c r="L250" i="1"/>
  <c r="H294" i="14" s="1"/>
  <c r="CA294" i="14" s="1"/>
  <c r="M250" i="1"/>
  <c r="I294" i="14" s="1"/>
  <c r="CB294" i="14" s="1"/>
  <c r="N250" i="1"/>
  <c r="J294" i="14" s="1"/>
  <c r="CC294" i="14" s="1"/>
  <c r="O250" i="1"/>
  <c r="K294" i="14" s="1"/>
  <c r="CD294" i="14" s="1"/>
  <c r="P250" i="1"/>
  <c r="L294" i="14" s="1"/>
  <c r="CE294" i="14" s="1"/>
  <c r="Q250" i="1"/>
  <c r="M294" i="14" s="1"/>
  <c r="CF294" i="14" s="1"/>
  <c r="R250" i="1"/>
  <c r="N294" i="14" s="1"/>
  <c r="CG294" i="14" s="1"/>
  <c r="S250" i="1"/>
  <c r="O294" i="14" s="1"/>
  <c r="CH294" i="14" s="1"/>
  <c r="T250" i="1"/>
  <c r="P294" i="14" s="1"/>
  <c r="CI294" i="14" s="1"/>
  <c r="U250" i="1"/>
  <c r="V250" i="1"/>
  <c r="AB250" i="1"/>
  <c r="AC250" i="1"/>
  <c r="AD250" i="1"/>
  <c r="AE250" i="1"/>
  <c r="AK250" i="1"/>
  <c r="AL250" i="1"/>
  <c r="B251" i="1"/>
  <c r="C251" i="1"/>
  <c r="A295" i="14" s="1"/>
  <c r="D251" i="1"/>
  <c r="D295" i="14" s="1"/>
  <c r="T295" i="14" s="1"/>
  <c r="F251" i="1"/>
  <c r="G251" i="1"/>
  <c r="C295" i="14" s="1"/>
  <c r="I251" i="1"/>
  <c r="E295" i="14" s="1"/>
  <c r="BX295" i="14" s="1"/>
  <c r="J251" i="1"/>
  <c r="F295" i="14" s="1"/>
  <c r="BY295" i="14" s="1"/>
  <c r="K251" i="1"/>
  <c r="G295" i="14" s="1"/>
  <c r="BZ295" i="14" s="1"/>
  <c r="L251" i="1"/>
  <c r="H295" i="14" s="1"/>
  <c r="CA295" i="14" s="1"/>
  <c r="M251" i="1"/>
  <c r="I295" i="14" s="1"/>
  <c r="CB295" i="14" s="1"/>
  <c r="N251" i="1"/>
  <c r="J295" i="14" s="1"/>
  <c r="CC295" i="14" s="1"/>
  <c r="O251" i="1"/>
  <c r="K295" i="14" s="1"/>
  <c r="CD295" i="14" s="1"/>
  <c r="P251" i="1"/>
  <c r="L295" i="14" s="1"/>
  <c r="CE295" i="14" s="1"/>
  <c r="Q251" i="1"/>
  <c r="M295" i="14" s="1"/>
  <c r="CF295" i="14" s="1"/>
  <c r="R251" i="1"/>
  <c r="N295" i="14" s="1"/>
  <c r="CG295" i="14" s="1"/>
  <c r="S251" i="1"/>
  <c r="O295" i="14" s="1"/>
  <c r="CH295" i="14" s="1"/>
  <c r="T251" i="1"/>
  <c r="P295" i="14" s="1"/>
  <c r="CI295" i="14" s="1"/>
  <c r="U251" i="1"/>
  <c r="V251" i="1"/>
  <c r="AB251" i="1"/>
  <c r="AC251" i="1"/>
  <c r="AD251" i="1"/>
  <c r="AE251" i="1"/>
  <c r="AK251" i="1"/>
  <c r="AL251" i="1"/>
  <c r="B252" i="1"/>
  <c r="C252" i="1"/>
  <c r="A296" i="14" s="1"/>
  <c r="D252" i="1"/>
  <c r="D296" i="14" s="1"/>
  <c r="T296" i="14" s="1"/>
  <c r="F252" i="1"/>
  <c r="G252" i="1"/>
  <c r="I252" i="1"/>
  <c r="E296" i="14" s="1"/>
  <c r="BX296" i="14" s="1"/>
  <c r="J252" i="1"/>
  <c r="F296" i="14" s="1"/>
  <c r="BY296" i="14" s="1"/>
  <c r="K252" i="1"/>
  <c r="G296" i="14" s="1"/>
  <c r="BZ296" i="14" s="1"/>
  <c r="L252" i="1"/>
  <c r="H296" i="14" s="1"/>
  <c r="CA296" i="14" s="1"/>
  <c r="M252" i="1"/>
  <c r="I296" i="14" s="1"/>
  <c r="CB296" i="14" s="1"/>
  <c r="N252" i="1"/>
  <c r="J296" i="14" s="1"/>
  <c r="CC296" i="14" s="1"/>
  <c r="O252" i="1"/>
  <c r="K296" i="14" s="1"/>
  <c r="CD296" i="14" s="1"/>
  <c r="P252" i="1"/>
  <c r="L296" i="14" s="1"/>
  <c r="CE296" i="14" s="1"/>
  <c r="Q252" i="1"/>
  <c r="M296" i="14" s="1"/>
  <c r="CF296" i="14" s="1"/>
  <c r="R252" i="1"/>
  <c r="N296" i="14" s="1"/>
  <c r="CG296" i="14" s="1"/>
  <c r="S252" i="1"/>
  <c r="O296" i="14" s="1"/>
  <c r="CH296" i="14" s="1"/>
  <c r="T252" i="1"/>
  <c r="P296" i="14" s="1"/>
  <c r="CI296" i="14" s="1"/>
  <c r="U252" i="1"/>
  <c r="V252" i="1"/>
  <c r="AB252" i="1"/>
  <c r="AC252" i="1"/>
  <c r="AD252" i="1"/>
  <c r="AE252" i="1"/>
  <c r="AK252" i="1"/>
  <c r="AL252" i="1"/>
  <c r="B253" i="1"/>
  <c r="C253" i="1"/>
  <c r="A297" i="14" s="1"/>
  <c r="D253" i="1"/>
  <c r="D297" i="14" s="1"/>
  <c r="T297" i="14" s="1"/>
  <c r="F253" i="1"/>
  <c r="G253" i="1"/>
  <c r="I253" i="1"/>
  <c r="E297" i="14" s="1"/>
  <c r="BX297" i="14" s="1"/>
  <c r="J253" i="1"/>
  <c r="F297" i="14" s="1"/>
  <c r="BY297" i="14" s="1"/>
  <c r="K253" i="1"/>
  <c r="G297" i="14" s="1"/>
  <c r="BZ297" i="14" s="1"/>
  <c r="L253" i="1"/>
  <c r="H297" i="14" s="1"/>
  <c r="CA297" i="14" s="1"/>
  <c r="M253" i="1"/>
  <c r="I297" i="14" s="1"/>
  <c r="CB297" i="14" s="1"/>
  <c r="N253" i="1"/>
  <c r="J297" i="14" s="1"/>
  <c r="CC297" i="14" s="1"/>
  <c r="O253" i="1"/>
  <c r="K297" i="14" s="1"/>
  <c r="CD297" i="14" s="1"/>
  <c r="P253" i="1"/>
  <c r="L297" i="14" s="1"/>
  <c r="CE297" i="14" s="1"/>
  <c r="Q253" i="1"/>
  <c r="M297" i="14" s="1"/>
  <c r="CF297" i="14" s="1"/>
  <c r="R253" i="1"/>
  <c r="N297" i="14" s="1"/>
  <c r="CG297" i="14" s="1"/>
  <c r="S253" i="1"/>
  <c r="O297" i="14" s="1"/>
  <c r="CH297" i="14" s="1"/>
  <c r="T253" i="1"/>
  <c r="P297" i="14" s="1"/>
  <c r="CI297" i="14" s="1"/>
  <c r="U253" i="1"/>
  <c r="V253" i="1"/>
  <c r="AB253" i="1"/>
  <c r="AC253" i="1"/>
  <c r="AD253" i="1"/>
  <c r="AE253" i="1"/>
  <c r="AK253" i="1"/>
  <c r="AL253" i="1"/>
  <c r="B254" i="1"/>
  <c r="C254" i="1"/>
  <c r="A298" i="14" s="1"/>
  <c r="D254" i="1"/>
  <c r="D298" i="14" s="1"/>
  <c r="T298" i="14" s="1"/>
  <c r="F254" i="1"/>
  <c r="G254" i="1"/>
  <c r="C298" i="14" s="1"/>
  <c r="I254" i="1"/>
  <c r="E298" i="14" s="1"/>
  <c r="BX298" i="14" s="1"/>
  <c r="J254" i="1"/>
  <c r="F298" i="14" s="1"/>
  <c r="BY298" i="14" s="1"/>
  <c r="K254" i="1"/>
  <c r="G298" i="14" s="1"/>
  <c r="BZ298" i="14" s="1"/>
  <c r="L254" i="1"/>
  <c r="H298" i="14" s="1"/>
  <c r="CA298" i="14" s="1"/>
  <c r="M254" i="1"/>
  <c r="I298" i="14" s="1"/>
  <c r="CB298" i="14" s="1"/>
  <c r="N254" i="1"/>
  <c r="J298" i="14" s="1"/>
  <c r="CC298" i="14" s="1"/>
  <c r="O254" i="1"/>
  <c r="K298" i="14" s="1"/>
  <c r="CD298" i="14" s="1"/>
  <c r="P254" i="1"/>
  <c r="L298" i="14" s="1"/>
  <c r="CE298" i="14" s="1"/>
  <c r="Q254" i="1"/>
  <c r="M298" i="14" s="1"/>
  <c r="CF298" i="14" s="1"/>
  <c r="R254" i="1"/>
  <c r="N298" i="14" s="1"/>
  <c r="CG298" i="14" s="1"/>
  <c r="S254" i="1"/>
  <c r="O298" i="14" s="1"/>
  <c r="CH298" i="14" s="1"/>
  <c r="T254" i="1"/>
  <c r="P298" i="14" s="1"/>
  <c r="CI298" i="14" s="1"/>
  <c r="U254" i="1"/>
  <c r="V254" i="1"/>
  <c r="AB254" i="1"/>
  <c r="AC254" i="1"/>
  <c r="AD254" i="1"/>
  <c r="AE254" i="1"/>
  <c r="AK254" i="1"/>
  <c r="AL254" i="1"/>
  <c r="B255" i="1"/>
  <c r="C255" i="1"/>
  <c r="A299" i="14" s="1"/>
  <c r="D255" i="1"/>
  <c r="D299" i="14" s="1"/>
  <c r="T299" i="14" s="1"/>
  <c r="F255" i="1"/>
  <c r="G255" i="1"/>
  <c r="C299" i="14" s="1"/>
  <c r="I255" i="1"/>
  <c r="E299" i="14" s="1"/>
  <c r="BX299" i="14" s="1"/>
  <c r="J255" i="1"/>
  <c r="F299" i="14" s="1"/>
  <c r="BY299" i="14" s="1"/>
  <c r="K255" i="1"/>
  <c r="G299" i="14" s="1"/>
  <c r="BZ299" i="14" s="1"/>
  <c r="L255" i="1"/>
  <c r="H299" i="14" s="1"/>
  <c r="CA299" i="14" s="1"/>
  <c r="M255" i="1"/>
  <c r="I299" i="14" s="1"/>
  <c r="CB299" i="14" s="1"/>
  <c r="N255" i="1"/>
  <c r="J299" i="14" s="1"/>
  <c r="CC299" i="14" s="1"/>
  <c r="O255" i="1"/>
  <c r="K299" i="14" s="1"/>
  <c r="CD299" i="14" s="1"/>
  <c r="P255" i="1"/>
  <c r="L299" i="14" s="1"/>
  <c r="CE299" i="14" s="1"/>
  <c r="Q255" i="1"/>
  <c r="M299" i="14" s="1"/>
  <c r="CF299" i="14" s="1"/>
  <c r="R255" i="1"/>
  <c r="N299" i="14" s="1"/>
  <c r="CG299" i="14" s="1"/>
  <c r="S255" i="1"/>
  <c r="O299" i="14" s="1"/>
  <c r="CH299" i="14" s="1"/>
  <c r="T255" i="1"/>
  <c r="P299" i="14" s="1"/>
  <c r="CI299" i="14" s="1"/>
  <c r="U255" i="1"/>
  <c r="V255" i="1"/>
  <c r="AB255" i="1"/>
  <c r="AC255" i="1"/>
  <c r="AD255" i="1"/>
  <c r="AE255" i="1"/>
  <c r="AK255" i="1"/>
  <c r="AL255" i="1"/>
  <c r="B256" i="1"/>
  <c r="C256" i="1"/>
  <c r="A300" i="14" s="1"/>
  <c r="D256" i="1"/>
  <c r="D300" i="14" s="1"/>
  <c r="T300" i="14" s="1"/>
  <c r="F256" i="1"/>
  <c r="G256" i="1"/>
  <c r="I256" i="1"/>
  <c r="E300" i="14" s="1"/>
  <c r="BX300" i="14" s="1"/>
  <c r="J256" i="1"/>
  <c r="F300" i="14" s="1"/>
  <c r="BY300" i="14" s="1"/>
  <c r="K256" i="1"/>
  <c r="G300" i="14" s="1"/>
  <c r="BZ300" i="14" s="1"/>
  <c r="L256" i="1"/>
  <c r="H300" i="14" s="1"/>
  <c r="CA300" i="14" s="1"/>
  <c r="M256" i="1"/>
  <c r="I300" i="14" s="1"/>
  <c r="CB300" i="14" s="1"/>
  <c r="N256" i="1"/>
  <c r="J300" i="14" s="1"/>
  <c r="CC300" i="14" s="1"/>
  <c r="O256" i="1"/>
  <c r="K300" i="14" s="1"/>
  <c r="CD300" i="14" s="1"/>
  <c r="P256" i="1"/>
  <c r="L300" i="14" s="1"/>
  <c r="CE300" i="14" s="1"/>
  <c r="Q256" i="1"/>
  <c r="M300" i="14" s="1"/>
  <c r="CF300" i="14" s="1"/>
  <c r="R256" i="1"/>
  <c r="N300" i="14" s="1"/>
  <c r="CG300" i="14" s="1"/>
  <c r="S256" i="1"/>
  <c r="O300" i="14" s="1"/>
  <c r="CH300" i="14" s="1"/>
  <c r="T256" i="1"/>
  <c r="P300" i="14" s="1"/>
  <c r="CI300" i="14" s="1"/>
  <c r="U256" i="1"/>
  <c r="V256" i="1"/>
  <c r="AB256" i="1"/>
  <c r="AC256" i="1"/>
  <c r="AD256" i="1"/>
  <c r="AE256" i="1"/>
  <c r="AK256" i="1"/>
  <c r="AL256" i="1"/>
  <c r="B257" i="1"/>
  <c r="C257" i="1"/>
  <c r="A301" i="14" s="1"/>
  <c r="D257" i="1"/>
  <c r="D301" i="14" s="1"/>
  <c r="T301" i="14" s="1"/>
  <c r="F257" i="1"/>
  <c r="G257" i="1"/>
  <c r="C301" i="14" s="1"/>
  <c r="I257" i="1"/>
  <c r="E301" i="14" s="1"/>
  <c r="BX301" i="14" s="1"/>
  <c r="J257" i="1"/>
  <c r="F301" i="14" s="1"/>
  <c r="BY301" i="14" s="1"/>
  <c r="K257" i="1"/>
  <c r="G301" i="14" s="1"/>
  <c r="BZ301" i="14" s="1"/>
  <c r="L257" i="1"/>
  <c r="H301" i="14" s="1"/>
  <c r="CA301" i="14" s="1"/>
  <c r="M257" i="1"/>
  <c r="I301" i="14" s="1"/>
  <c r="CB301" i="14" s="1"/>
  <c r="N257" i="1"/>
  <c r="J301" i="14" s="1"/>
  <c r="CC301" i="14" s="1"/>
  <c r="O257" i="1"/>
  <c r="K301" i="14" s="1"/>
  <c r="CD301" i="14" s="1"/>
  <c r="P257" i="1"/>
  <c r="L301" i="14" s="1"/>
  <c r="CE301" i="14" s="1"/>
  <c r="Q257" i="1"/>
  <c r="M301" i="14" s="1"/>
  <c r="CF301" i="14" s="1"/>
  <c r="R257" i="1"/>
  <c r="N301" i="14" s="1"/>
  <c r="CG301" i="14" s="1"/>
  <c r="S257" i="1"/>
  <c r="O301" i="14" s="1"/>
  <c r="CH301" i="14" s="1"/>
  <c r="T257" i="1"/>
  <c r="P301" i="14" s="1"/>
  <c r="CI301" i="14" s="1"/>
  <c r="U257" i="1"/>
  <c r="V257" i="1"/>
  <c r="AB257" i="1"/>
  <c r="AC257" i="1"/>
  <c r="AD257" i="1"/>
  <c r="AE257" i="1"/>
  <c r="AK257" i="1"/>
  <c r="AL257" i="1"/>
  <c r="B258" i="1"/>
  <c r="C258" i="1"/>
  <c r="A302" i="14" s="1"/>
  <c r="D258" i="1"/>
  <c r="D302" i="14" s="1"/>
  <c r="T302" i="14" s="1"/>
  <c r="F258" i="1"/>
  <c r="G258" i="1"/>
  <c r="C302" i="14" s="1"/>
  <c r="I258" i="1"/>
  <c r="E302" i="14" s="1"/>
  <c r="BX302" i="14" s="1"/>
  <c r="J258" i="1"/>
  <c r="F302" i="14" s="1"/>
  <c r="BY302" i="14" s="1"/>
  <c r="K258" i="1"/>
  <c r="G302" i="14" s="1"/>
  <c r="BZ302" i="14" s="1"/>
  <c r="L258" i="1"/>
  <c r="H302" i="14" s="1"/>
  <c r="CA302" i="14" s="1"/>
  <c r="M258" i="1"/>
  <c r="I302" i="14" s="1"/>
  <c r="CB302" i="14" s="1"/>
  <c r="N258" i="1"/>
  <c r="J302" i="14" s="1"/>
  <c r="CC302" i="14" s="1"/>
  <c r="O258" i="1"/>
  <c r="K302" i="14" s="1"/>
  <c r="CD302" i="14" s="1"/>
  <c r="P258" i="1"/>
  <c r="L302" i="14" s="1"/>
  <c r="CE302" i="14" s="1"/>
  <c r="Q258" i="1"/>
  <c r="M302" i="14" s="1"/>
  <c r="CF302" i="14" s="1"/>
  <c r="R258" i="1"/>
  <c r="N302" i="14" s="1"/>
  <c r="CG302" i="14" s="1"/>
  <c r="S258" i="1"/>
  <c r="O302" i="14" s="1"/>
  <c r="CH302" i="14" s="1"/>
  <c r="T258" i="1"/>
  <c r="P302" i="14" s="1"/>
  <c r="CI302" i="14" s="1"/>
  <c r="U258" i="1"/>
  <c r="V258" i="1"/>
  <c r="AB258" i="1"/>
  <c r="AC258" i="1"/>
  <c r="AD258" i="1"/>
  <c r="AE258" i="1"/>
  <c r="AK258" i="1"/>
  <c r="AL258" i="1"/>
  <c r="B259" i="1"/>
  <c r="C259" i="1"/>
  <c r="A303" i="14" s="1"/>
  <c r="D259" i="1"/>
  <c r="D303" i="14" s="1"/>
  <c r="T303" i="14" s="1"/>
  <c r="F259" i="1"/>
  <c r="G259" i="1"/>
  <c r="C303" i="14" s="1"/>
  <c r="I259" i="1"/>
  <c r="E303" i="14" s="1"/>
  <c r="BX303" i="14" s="1"/>
  <c r="J259" i="1"/>
  <c r="F303" i="14" s="1"/>
  <c r="BY303" i="14" s="1"/>
  <c r="K259" i="1"/>
  <c r="G303" i="14" s="1"/>
  <c r="BZ303" i="14" s="1"/>
  <c r="L259" i="1"/>
  <c r="H303" i="14" s="1"/>
  <c r="CA303" i="14" s="1"/>
  <c r="M259" i="1"/>
  <c r="I303" i="14" s="1"/>
  <c r="CB303" i="14" s="1"/>
  <c r="N259" i="1"/>
  <c r="J303" i="14" s="1"/>
  <c r="CC303" i="14" s="1"/>
  <c r="O259" i="1"/>
  <c r="K303" i="14" s="1"/>
  <c r="CD303" i="14" s="1"/>
  <c r="P259" i="1"/>
  <c r="L303" i="14" s="1"/>
  <c r="CE303" i="14" s="1"/>
  <c r="Q259" i="1"/>
  <c r="M303" i="14" s="1"/>
  <c r="CF303" i="14" s="1"/>
  <c r="R259" i="1"/>
  <c r="N303" i="14" s="1"/>
  <c r="CG303" i="14" s="1"/>
  <c r="S259" i="1"/>
  <c r="O303" i="14" s="1"/>
  <c r="CH303" i="14" s="1"/>
  <c r="T259" i="1"/>
  <c r="P303" i="14" s="1"/>
  <c r="CI303" i="14" s="1"/>
  <c r="U259" i="1"/>
  <c r="V259" i="1"/>
  <c r="AB259" i="1"/>
  <c r="AC259" i="1"/>
  <c r="AD259" i="1"/>
  <c r="AE259" i="1"/>
  <c r="AK259" i="1"/>
  <c r="AL259" i="1"/>
  <c r="B260" i="1"/>
  <c r="C260" i="1"/>
  <c r="A304" i="14" s="1"/>
  <c r="D260" i="1"/>
  <c r="D304" i="14" s="1"/>
  <c r="T304" i="14" s="1"/>
  <c r="F260" i="1"/>
  <c r="G260" i="1"/>
  <c r="I260" i="1"/>
  <c r="E304" i="14" s="1"/>
  <c r="BX304" i="14" s="1"/>
  <c r="J260" i="1"/>
  <c r="F304" i="14" s="1"/>
  <c r="BY304" i="14" s="1"/>
  <c r="K260" i="1"/>
  <c r="G304" i="14" s="1"/>
  <c r="BZ304" i="14" s="1"/>
  <c r="L260" i="1"/>
  <c r="H304" i="14" s="1"/>
  <c r="CA304" i="14" s="1"/>
  <c r="M260" i="1"/>
  <c r="I304" i="14" s="1"/>
  <c r="CB304" i="14" s="1"/>
  <c r="N260" i="1"/>
  <c r="J304" i="14" s="1"/>
  <c r="CC304" i="14" s="1"/>
  <c r="O260" i="1"/>
  <c r="K304" i="14" s="1"/>
  <c r="CD304" i="14" s="1"/>
  <c r="P260" i="1"/>
  <c r="L304" i="14" s="1"/>
  <c r="CE304" i="14" s="1"/>
  <c r="Q260" i="1"/>
  <c r="M304" i="14" s="1"/>
  <c r="CF304" i="14" s="1"/>
  <c r="R260" i="1"/>
  <c r="N304" i="14" s="1"/>
  <c r="CG304" i="14" s="1"/>
  <c r="S260" i="1"/>
  <c r="O304" i="14" s="1"/>
  <c r="CH304" i="14" s="1"/>
  <c r="T260" i="1"/>
  <c r="P304" i="14" s="1"/>
  <c r="CI304" i="14" s="1"/>
  <c r="U260" i="1"/>
  <c r="V260" i="1"/>
  <c r="AB260" i="1"/>
  <c r="AC260" i="1"/>
  <c r="AD260" i="1"/>
  <c r="AE260" i="1"/>
  <c r="AK260" i="1"/>
  <c r="AL260" i="1"/>
  <c r="AB194" i="1"/>
  <c r="AC194" i="1"/>
  <c r="AD194" i="1"/>
  <c r="AE194" i="1"/>
  <c r="AK194" i="1"/>
  <c r="AL194" i="1"/>
  <c r="V194" i="1"/>
  <c r="U194" i="1"/>
  <c r="J194" i="1"/>
  <c r="F238" i="14" s="1"/>
  <c r="BY238" i="14" s="1"/>
  <c r="K194" i="1"/>
  <c r="G238" i="14" s="1"/>
  <c r="BZ238" i="14" s="1"/>
  <c r="L194" i="1"/>
  <c r="H238" i="14" s="1"/>
  <c r="CA238" i="14" s="1"/>
  <c r="M194" i="1"/>
  <c r="I238" i="14" s="1"/>
  <c r="CB238" i="14" s="1"/>
  <c r="N194" i="1"/>
  <c r="J238" i="14" s="1"/>
  <c r="CC238" i="14" s="1"/>
  <c r="O194" i="1"/>
  <c r="K238" i="14" s="1"/>
  <c r="CD238" i="14" s="1"/>
  <c r="P194" i="1"/>
  <c r="L238" i="14" s="1"/>
  <c r="CE238" i="14" s="1"/>
  <c r="Q194" i="1"/>
  <c r="M238" i="14" s="1"/>
  <c r="CF238" i="14" s="1"/>
  <c r="R194" i="1"/>
  <c r="N238" i="14" s="1"/>
  <c r="CG238" i="14" s="1"/>
  <c r="S194" i="1"/>
  <c r="O238" i="14" s="1"/>
  <c r="CH238" i="14" s="1"/>
  <c r="T194" i="1"/>
  <c r="P238" i="14" s="1"/>
  <c r="CI238" i="14" s="1"/>
  <c r="I194" i="1"/>
  <c r="E238" i="14" s="1"/>
  <c r="BX238" i="14" s="1"/>
  <c r="G194" i="1"/>
  <c r="C238" i="14" s="1"/>
  <c r="F194" i="1"/>
  <c r="D194" i="1"/>
  <c r="D238" i="14" s="1"/>
  <c r="T238" i="14" s="1"/>
  <c r="C194" i="1"/>
  <c r="A238" i="14" s="1"/>
  <c r="B194" i="1"/>
  <c r="B117" i="1"/>
  <c r="C117" i="1"/>
  <c r="A161" i="14" s="1"/>
  <c r="D117" i="1"/>
  <c r="D161" i="14" s="1"/>
  <c r="T161" i="14" s="1"/>
  <c r="F117" i="1"/>
  <c r="G117" i="1"/>
  <c r="C161" i="14" s="1"/>
  <c r="I117" i="1"/>
  <c r="E161" i="14" s="1"/>
  <c r="BX161" i="14" s="1"/>
  <c r="J117" i="1"/>
  <c r="F161" i="14" s="1"/>
  <c r="BY161" i="14" s="1"/>
  <c r="K117" i="1"/>
  <c r="G161" i="14" s="1"/>
  <c r="BZ161" i="14" s="1"/>
  <c r="L117" i="1"/>
  <c r="H161" i="14" s="1"/>
  <c r="CA161" i="14" s="1"/>
  <c r="M117" i="1"/>
  <c r="I161" i="14" s="1"/>
  <c r="CB161" i="14" s="1"/>
  <c r="N117" i="1"/>
  <c r="J161" i="14" s="1"/>
  <c r="CC161" i="14" s="1"/>
  <c r="O117" i="1"/>
  <c r="K161" i="14" s="1"/>
  <c r="CD161" i="14" s="1"/>
  <c r="P117" i="1"/>
  <c r="L161" i="14" s="1"/>
  <c r="CE161" i="14" s="1"/>
  <c r="Q117" i="1"/>
  <c r="M161" i="14" s="1"/>
  <c r="CF161" i="14" s="1"/>
  <c r="R117" i="1"/>
  <c r="N161" i="14" s="1"/>
  <c r="CG161" i="14" s="1"/>
  <c r="S117" i="1"/>
  <c r="O161" i="14" s="1"/>
  <c r="CH161" i="14" s="1"/>
  <c r="T117" i="1"/>
  <c r="P161" i="14" s="1"/>
  <c r="CI161" i="14" s="1"/>
  <c r="U117" i="1"/>
  <c r="V117" i="1"/>
  <c r="AB117" i="1"/>
  <c r="AC117" i="1"/>
  <c r="AD117" i="1"/>
  <c r="AE117" i="1"/>
  <c r="AK117" i="1"/>
  <c r="AL117" i="1"/>
  <c r="B118" i="1"/>
  <c r="C118" i="1"/>
  <c r="A162" i="14" s="1"/>
  <c r="D118" i="1"/>
  <c r="D162" i="14" s="1"/>
  <c r="T162" i="14" s="1"/>
  <c r="F118" i="1"/>
  <c r="G118" i="1"/>
  <c r="I118" i="1"/>
  <c r="E162" i="14" s="1"/>
  <c r="BX162" i="14" s="1"/>
  <c r="J118" i="1"/>
  <c r="F162" i="14" s="1"/>
  <c r="BY162" i="14" s="1"/>
  <c r="K118" i="1"/>
  <c r="G162" i="14" s="1"/>
  <c r="BZ162" i="14" s="1"/>
  <c r="L118" i="1"/>
  <c r="H162" i="14" s="1"/>
  <c r="CA162" i="14" s="1"/>
  <c r="M118" i="1"/>
  <c r="I162" i="14" s="1"/>
  <c r="CB162" i="14" s="1"/>
  <c r="N118" i="1"/>
  <c r="J162" i="14" s="1"/>
  <c r="CC162" i="14" s="1"/>
  <c r="O118" i="1"/>
  <c r="K162" i="14" s="1"/>
  <c r="CD162" i="14" s="1"/>
  <c r="P118" i="1"/>
  <c r="L162" i="14" s="1"/>
  <c r="CE162" i="14" s="1"/>
  <c r="Q118" i="1"/>
  <c r="M162" i="14" s="1"/>
  <c r="CF162" i="14" s="1"/>
  <c r="R118" i="1"/>
  <c r="N162" i="14" s="1"/>
  <c r="CG162" i="14" s="1"/>
  <c r="S118" i="1"/>
  <c r="O162" i="14" s="1"/>
  <c r="CH162" i="14" s="1"/>
  <c r="T118" i="1"/>
  <c r="P162" i="14" s="1"/>
  <c r="CI162" i="14" s="1"/>
  <c r="U118" i="1"/>
  <c r="V118" i="1"/>
  <c r="AB118" i="1"/>
  <c r="AC118" i="1"/>
  <c r="AD118" i="1"/>
  <c r="AE118" i="1"/>
  <c r="AK118" i="1"/>
  <c r="AL118" i="1"/>
  <c r="B119" i="1"/>
  <c r="C119" i="1"/>
  <c r="A163" i="14" s="1"/>
  <c r="D119" i="1"/>
  <c r="D163" i="14" s="1"/>
  <c r="T163" i="14" s="1"/>
  <c r="F119" i="1"/>
  <c r="G119" i="1"/>
  <c r="C163" i="14" s="1"/>
  <c r="I119" i="1"/>
  <c r="E163" i="14" s="1"/>
  <c r="BX163" i="14" s="1"/>
  <c r="J119" i="1"/>
  <c r="F163" i="14" s="1"/>
  <c r="BY163" i="14" s="1"/>
  <c r="K119" i="1"/>
  <c r="G163" i="14" s="1"/>
  <c r="BZ163" i="14" s="1"/>
  <c r="L119" i="1"/>
  <c r="H163" i="14" s="1"/>
  <c r="CA163" i="14" s="1"/>
  <c r="M119" i="1"/>
  <c r="I163" i="14" s="1"/>
  <c r="CB163" i="14" s="1"/>
  <c r="N119" i="1"/>
  <c r="J163" i="14" s="1"/>
  <c r="CC163" i="14" s="1"/>
  <c r="O119" i="1"/>
  <c r="K163" i="14" s="1"/>
  <c r="CD163" i="14" s="1"/>
  <c r="P119" i="1"/>
  <c r="L163" i="14" s="1"/>
  <c r="CE163" i="14" s="1"/>
  <c r="Q119" i="1"/>
  <c r="M163" i="14" s="1"/>
  <c r="CF163" i="14" s="1"/>
  <c r="R119" i="1"/>
  <c r="N163" i="14" s="1"/>
  <c r="CG163" i="14" s="1"/>
  <c r="S119" i="1"/>
  <c r="O163" i="14" s="1"/>
  <c r="CH163" i="14" s="1"/>
  <c r="T119" i="1"/>
  <c r="P163" i="14" s="1"/>
  <c r="CI163" i="14" s="1"/>
  <c r="U119" i="1"/>
  <c r="V119" i="1"/>
  <c r="AB119" i="1"/>
  <c r="AC119" i="1"/>
  <c r="AD119" i="1"/>
  <c r="AE119" i="1"/>
  <c r="AK119" i="1"/>
  <c r="AL119" i="1"/>
  <c r="B120" i="1"/>
  <c r="C120" i="1"/>
  <c r="A164" i="14" s="1"/>
  <c r="D120" i="1"/>
  <c r="D164" i="14" s="1"/>
  <c r="T164" i="14" s="1"/>
  <c r="F120" i="1"/>
  <c r="G120" i="1"/>
  <c r="I120" i="1"/>
  <c r="E164" i="14" s="1"/>
  <c r="BX164" i="14" s="1"/>
  <c r="J120" i="1"/>
  <c r="F164" i="14" s="1"/>
  <c r="BY164" i="14" s="1"/>
  <c r="K120" i="1"/>
  <c r="G164" i="14" s="1"/>
  <c r="BZ164" i="14" s="1"/>
  <c r="L120" i="1"/>
  <c r="H164" i="14" s="1"/>
  <c r="CA164" i="14" s="1"/>
  <c r="M120" i="1"/>
  <c r="I164" i="14" s="1"/>
  <c r="CB164" i="14" s="1"/>
  <c r="N120" i="1"/>
  <c r="J164" i="14" s="1"/>
  <c r="CC164" i="14" s="1"/>
  <c r="O120" i="1"/>
  <c r="K164" i="14" s="1"/>
  <c r="CD164" i="14" s="1"/>
  <c r="P120" i="1"/>
  <c r="L164" i="14" s="1"/>
  <c r="CE164" i="14" s="1"/>
  <c r="Q120" i="1"/>
  <c r="M164" i="14" s="1"/>
  <c r="CF164" i="14" s="1"/>
  <c r="R120" i="1"/>
  <c r="N164" i="14" s="1"/>
  <c r="CG164" i="14" s="1"/>
  <c r="S120" i="1"/>
  <c r="O164" i="14" s="1"/>
  <c r="CH164" i="14" s="1"/>
  <c r="T120" i="1"/>
  <c r="P164" i="14" s="1"/>
  <c r="CI164" i="14" s="1"/>
  <c r="U120" i="1"/>
  <c r="V120" i="1"/>
  <c r="AB120" i="1"/>
  <c r="AC120" i="1"/>
  <c r="AD120" i="1"/>
  <c r="AE120" i="1"/>
  <c r="AK120" i="1"/>
  <c r="AL120" i="1"/>
  <c r="B121" i="1"/>
  <c r="C121" i="1"/>
  <c r="A165" i="14" s="1"/>
  <c r="D121" i="1"/>
  <c r="D165" i="14" s="1"/>
  <c r="T165" i="14" s="1"/>
  <c r="F121" i="1"/>
  <c r="G121" i="1"/>
  <c r="I121" i="1"/>
  <c r="E165" i="14" s="1"/>
  <c r="BX165" i="14" s="1"/>
  <c r="J121" i="1"/>
  <c r="F165" i="14" s="1"/>
  <c r="BY165" i="14" s="1"/>
  <c r="K121" i="1"/>
  <c r="G165" i="14" s="1"/>
  <c r="BZ165" i="14" s="1"/>
  <c r="L121" i="1"/>
  <c r="H165" i="14" s="1"/>
  <c r="CA165" i="14" s="1"/>
  <c r="M121" i="1"/>
  <c r="I165" i="14" s="1"/>
  <c r="CB165" i="14" s="1"/>
  <c r="N121" i="1"/>
  <c r="J165" i="14" s="1"/>
  <c r="CC165" i="14" s="1"/>
  <c r="O121" i="1"/>
  <c r="K165" i="14" s="1"/>
  <c r="CD165" i="14" s="1"/>
  <c r="P121" i="1"/>
  <c r="L165" i="14" s="1"/>
  <c r="CE165" i="14" s="1"/>
  <c r="Q121" i="1"/>
  <c r="M165" i="14" s="1"/>
  <c r="CF165" i="14" s="1"/>
  <c r="R121" i="1"/>
  <c r="N165" i="14" s="1"/>
  <c r="CG165" i="14" s="1"/>
  <c r="S121" i="1"/>
  <c r="O165" i="14" s="1"/>
  <c r="CH165" i="14" s="1"/>
  <c r="T121" i="1"/>
  <c r="P165" i="14" s="1"/>
  <c r="CI165" i="14" s="1"/>
  <c r="U121" i="1"/>
  <c r="V121" i="1"/>
  <c r="AB121" i="1"/>
  <c r="AC121" i="1"/>
  <c r="AD121" i="1"/>
  <c r="AE121" i="1"/>
  <c r="AK121" i="1"/>
  <c r="AL121" i="1"/>
  <c r="B122" i="1"/>
  <c r="C122" i="1"/>
  <c r="A166" i="14" s="1"/>
  <c r="D122" i="1"/>
  <c r="D166" i="14" s="1"/>
  <c r="T166" i="14" s="1"/>
  <c r="F122" i="1"/>
  <c r="G122" i="1"/>
  <c r="C166" i="14" s="1"/>
  <c r="I122" i="1"/>
  <c r="E166" i="14" s="1"/>
  <c r="BX166" i="14" s="1"/>
  <c r="J122" i="1"/>
  <c r="F166" i="14" s="1"/>
  <c r="BY166" i="14" s="1"/>
  <c r="K122" i="1"/>
  <c r="G166" i="14" s="1"/>
  <c r="BZ166" i="14" s="1"/>
  <c r="L122" i="1"/>
  <c r="H166" i="14" s="1"/>
  <c r="CA166" i="14" s="1"/>
  <c r="M122" i="1"/>
  <c r="I166" i="14" s="1"/>
  <c r="CB166" i="14" s="1"/>
  <c r="N122" i="1"/>
  <c r="J166" i="14" s="1"/>
  <c r="CC166" i="14" s="1"/>
  <c r="O122" i="1"/>
  <c r="K166" i="14" s="1"/>
  <c r="CD166" i="14" s="1"/>
  <c r="P122" i="1"/>
  <c r="L166" i="14" s="1"/>
  <c r="CE166" i="14" s="1"/>
  <c r="Q122" i="1"/>
  <c r="M166" i="14" s="1"/>
  <c r="CF166" i="14" s="1"/>
  <c r="R122" i="1"/>
  <c r="N166" i="14" s="1"/>
  <c r="CG166" i="14" s="1"/>
  <c r="S122" i="1"/>
  <c r="O166" i="14" s="1"/>
  <c r="CH166" i="14" s="1"/>
  <c r="T122" i="1"/>
  <c r="P166" i="14" s="1"/>
  <c r="CI166" i="14" s="1"/>
  <c r="U122" i="1"/>
  <c r="V122" i="1"/>
  <c r="AB122" i="1"/>
  <c r="AC122" i="1"/>
  <c r="AD122" i="1"/>
  <c r="AE122" i="1"/>
  <c r="AK122" i="1"/>
  <c r="AL122" i="1"/>
  <c r="B123" i="1"/>
  <c r="C123" i="1"/>
  <c r="A167" i="14" s="1"/>
  <c r="D123" i="1"/>
  <c r="D167" i="14" s="1"/>
  <c r="T167" i="14" s="1"/>
  <c r="F123" i="1"/>
  <c r="G123" i="1"/>
  <c r="C167" i="14" s="1"/>
  <c r="I123" i="1"/>
  <c r="E167" i="14" s="1"/>
  <c r="BX167" i="14" s="1"/>
  <c r="J123" i="1"/>
  <c r="F167" i="14" s="1"/>
  <c r="BY167" i="14" s="1"/>
  <c r="K123" i="1"/>
  <c r="G167" i="14" s="1"/>
  <c r="BZ167" i="14" s="1"/>
  <c r="L123" i="1"/>
  <c r="H167" i="14" s="1"/>
  <c r="CA167" i="14" s="1"/>
  <c r="M123" i="1"/>
  <c r="I167" i="14" s="1"/>
  <c r="CB167" i="14" s="1"/>
  <c r="N123" i="1"/>
  <c r="J167" i="14" s="1"/>
  <c r="CC167" i="14" s="1"/>
  <c r="O123" i="1"/>
  <c r="K167" i="14" s="1"/>
  <c r="CD167" i="14" s="1"/>
  <c r="P123" i="1"/>
  <c r="L167" i="14" s="1"/>
  <c r="CE167" i="14" s="1"/>
  <c r="Q123" i="1"/>
  <c r="M167" i="14" s="1"/>
  <c r="CF167" i="14" s="1"/>
  <c r="R123" i="1"/>
  <c r="N167" i="14" s="1"/>
  <c r="CG167" i="14" s="1"/>
  <c r="S123" i="1"/>
  <c r="O167" i="14" s="1"/>
  <c r="CH167" i="14" s="1"/>
  <c r="T123" i="1"/>
  <c r="P167" i="14" s="1"/>
  <c r="CI167" i="14" s="1"/>
  <c r="U123" i="1"/>
  <c r="V123" i="1"/>
  <c r="AB123" i="1"/>
  <c r="AC123" i="1"/>
  <c r="AD123" i="1"/>
  <c r="AE123" i="1"/>
  <c r="AK123" i="1"/>
  <c r="AL123" i="1"/>
  <c r="B124" i="1"/>
  <c r="C124" i="1"/>
  <c r="A168" i="14" s="1"/>
  <c r="D124" i="1"/>
  <c r="D168" i="14" s="1"/>
  <c r="T168" i="14" s="1"/>
  <c r="F124" i="1"/>
  <c r="G124" i="1"/>
  <c r="C168" i="14" s="1"/>
  <c r="I124" i="1"/>
  <c r="E168" i="14" s="1"/>
  <c r="BX168" i="14" s="1"/>
  <c r="J124" i="1"/>
  <c r="F168" i="14" s="1"/>
  <c r="BY168" i="14" s="1"/>
  <c r="K124" i="1"/>
  <c r="G168" i="14" s="1"/>
  <c r="BZ168" i="14" s="1"/>
  <c r="L124" i="1"/>
  <c r="H168" i="14" s="1"/>
  <c r="CA168" i="14" s="1"/>
  <c r="M124" i="1"/>
  <c r="I168" i="14" s="1"/>
  <c r="CB168" i="14" s="1"/>
  <c r="N124" i="1"/>
  <c r="J168" i="14" s="1"/>
  <c r="CC168" i="14" s="1"/>
  <c r="O124" i="1"/>
  <c r="K168" i="14" s="1"/>
  <c r="CD168" i="14" s="1"/>
  <c r="P124" i="1"/>
  <c r="L168" i="14" s="1"/>
  <c r="CE168" i="14" s="1"/>
  <c r="Q124" i="1"/>
  <c r="M168" i="14" s="1"/>
  <c r="CF168" i="14" s="1"/>
  <c r="R124" i="1"/>
  <c r="N168" i="14" s="1"/>
  <c r="CG168" i="14" s="1"/>
  <c r="S124" i="1"/>
  <c r="O168" i="14" s="1"/>
  <c r="CH168" i="14" s="1"/>
  <c r="T124" i="1"/>
  <c r="P168" i="14" s="1"/>
  <c r="CI168" i="14" s="1"/>
  <c r="U124" i="1"/>
  <c r="V124" i="1"/>
  <c r="AB124" i="1"/>
  <c r="AC124" i="1"/>
  <c r="AD124" i="1"/>
  <c r="AE124" i="1"/>
  <c r="AK124" i="1"/>
  <c r="AL124" i="1"/>
  <c r="B125" i="1"/>
  <c r="C125" i="1"/>
  <c r="A169" i="14" s="1"/>
  <c r="D125" i="1"/>
  <c r="D169" i="14" s="1"/>
  <c r="T169" i="14" s="1"/>
  <c r="F125" i="1"/>
  <c r="G125" i="1"/>
  <c r="I125" i="1"/>
  <c r="E169" i="14" s="1"/>
  <c r="BX169" i="14" s="1"/>
  <c r="J125" i="1"/>
  <c r="F169" i="14" s="1"/>
  <c r="BY169" i="14" s="1"/>
  <c r="K125" i="1"/>
  <c r="G169" i="14" s="1"/>
  <c r="BZ169" i="14" s="1"/>
  <c r="L125" i="1"/>
  <c r="H169" i="14" s="1"/>
  <c r="CA169" i="14" s="1"/>
  <c r="M125" i="1"/>
  <c r="I169" i="14" s="1"/>
  <c r="CB169" i="14" s="1"/>
  <c r="N125" i="1"/>
  <c r="J169" i="14" s="1"/>
  <c r="CC169" i="14" s="1"/>
  <c r="O125" i="1"/>
  <c r="K169" i="14" s="1"/>
  <c r="CD169" i="14" s="1"/>
  <c r="P125" i="1"/>
  <c r="L169" i="14" s="1"/>
  <c r="CE169" i="14" s="1"/>
  <c r="Q125" i="1"/>
  <c r="M169" i="14" s="1"/>
  <c r="CF169" i="14" s="1"/>
  <c r="R125" i="1"/>
  <c r="N169" i="14" s="1"/>
  <c r="CG169" i="14" s="1"/>
  <c r="S125" i="1"/>
  <c r="O169" i="14" s="1"/>
  <c r="CH169" i="14" s="1"/>
  <c r="T125" i="1"/>
  <c r="P169" i="14" s="1"/>
  <c r="CI169" i="14" s="1"/>
  <c r="U125" i="1"/>
  <c r="V125" i="1"/>
  <c r="AB125" i="1"/>
  <c r="AC125" i="1"/>
  <c r="AD125" i="1"/>
  <c r="AE125" i="1"/>
  <c r="AK125" i="1"/>
  <c r="AL125" i="1"/>
  <c r="B126" i="1"/>
  <c r="C126" i="1"/>
  <c r="A170" i="14" s="1"/>
  <c r="D126" i="1"/>
  <c r="D170" i="14" s="1"/>
  <c r="T170" i="14" s="1"/>
  <c r="F126" i="1"/>
  <c r="G126" i="1"/>
  <c r="C170" i="14" s="1"/>
  <c r="I126" i="1"/>
  <c r="E170" i="14" s="1"/>
  <c r="BX170" i="14" s="1"/>
  <c r="J126" i="1"/>
  <c r="F170" i="14" s="1"/>
  <c r="BY170" i="14" s="1"/>
  <c r="K126" i="1"/>
  <c r="G170" i="14" s="1"/>
  <c r="BZ170" i="14" s="1"/>
  <c r="L126" i="1"/>
  <c r="H170" i="14" s="1"/>
  <c r="CA170" i="14" s="1"/>
  <c r="M126" i="1"/>
  <c r="I170" i="14" s="1"/>
  <c r="CB170" i="14" s="1"/>
  <c r="N126" i="1"/>
  <c r="J170" i="14" s="1"/>
  <c r="CC170" i="14" s="1"/>
  <c r="O126" i="1"/>
  <c r="K170" i="14" s="1"/>
  <c r="CD170" i="14" s="1"/>
  <c r="P126" i="1"/>
  <c r="L170" i="14" s="1"/>
  <c r="CE170" i="14" s="1"/>
  <c r="Q126" i="1"/>
  <c r="M170" i="14" s="1"/>
  <c r="CF170" i="14" s="1"/>
  <c r="R126" i="1"/>
  <c r="N170" i="14" s="1"/>
  <c r="CG170" i="14" s="1"/>
  <c r="S126" i="1"/>
  <c r="O170" i="14" s="1"/>
  <c r="CH170" i="14" s="1"/>
  <c r="T126" i="1"/>
  <c r="P170" i="14" s="1"/>
  <c r="CI170" i="14" s="1"/>
  <c r="U126" i="1"/>
  <c r="V126" i="1"/>
  <c r="AB126" i="1"/>
  <c r="AC126" i="1"/>
  <c r="AD126" i="1"/>
  <c r="AE126" i="1"/>
  <c r="AK126" i="1"/>
  <c r="AL126" i="1"/>
  <c r="B127" i="1"/>
  <c r="C127" i="1"/>
  <c r="A171" i="14" s="1"/>
  <c r="D127" i="1"/>
  <c r="D171" i="14" s="1"/>
  <c r="T171" i="14" s="1"/>
  <c r="F127" i="1"/>
  <c r="G127" i="1"/>
  <c r="C171" i="14" s="1"/>
  <c r="I127" i="1"/>
  <c r="E171" i="14" s="1"/>
  <c r="BX171" i="14" s="1"/>
  <c r="J127" i="1"/>
  <c r="F171" i="14" s="1"/>
  <c r="BY171" i="14" s="1"/>
  <c r="K127" i="1"/>
  <c r="G171" i="14" s="1"/>
  <c r="BZ171" i="14" s="1"/>
  <c r="L127" i="1"/>
  <c r="H171" i="14" s="1"/>
  <c r="CA171" i="14" s="1"/>
  <c r="M127" i="1"/>
  <c r="I171" i="14" s="1"/>
  <c r="CB171" i="14" s="1"/>
  <c r="N127" i="1"/>
  <c r="J171" i="14" s="1"/>
  <c r="CC171" i="14" s="1"/>
  <c r="O127" i="1"/>
  <c r="K171" i="14" s="1"/>
  <c r="CD171" i="14" s="1"/>
  <c r="P127" i="1"/>
  <c r="L171" i="14" s="1"/>
  <c r="CE171" i="14" s="1"/>
  <c r="Q127" i="1"/>
  <c r="M171" i="14" s="1"/>
  <c r="CF171" i="14" s="1"/>
  <c r="R127" i="1"/>
  <c r="N171" i="14" s="1"/>
  <c r="CG171" i="14" s="1"/>
  <c r="S127" i="1"/>
  <c r="O171" i="14" s="1"/>
  <c r="CH171" i="14" s="1"/>
  <c r="T127" i="1"/>
  <c r="P171" i="14" s="1"/>
  <c r="CI171" i="14" s="1"/>
  <c r="U127" i="1"/>
  <c r="V127" i="1"/>
  <c r="AB127" i="1"/>
  <c r="AC127" i="1"/>
  <c r="AD127" i="1"/>
  <c r="AE127" i="1"/>
  <c r="AK127" i="1"/>
  <c r="AL127" i="1"/>
  <c r="B128" i="1"/>
  <c r="C128" i="1"/>
  <c r="A172" i="14" s="1"/>
  <c r="D128" i="1"/>
  <c r="D172" i="14" s="1"/>
  <c r="T172" i="14" s="1"/>
  <c r="F128" i="1"/>
  <c r="G128" i="1"/>
  <c r="C172" i="14" s="1"/>
  <c r="I128" i="1"/>
  <c r="E172" i="14" s="1"/>
  <c r="BX172" i="14" s="1"/>
  <c r="J128" i="1"/>
  <c r="F172" i="14" s="1"/>
  <c r="BY172" i="14" s="1"/>
  <c r="K128" i="1"/>
  <c r="G172" i="14" s="1"/>
  <c r="BZ172" i="14" s="1"/>
  <c r="L128" i="1"/>
  <c r="H172" i="14" s="1"/>
  <c r="CA172" i="14" s="1"/>
  <c r="M128" i="1"/>
  <c r="I172" i="14" s="1"/>
  <c r="CB172" i="14" s="1"/>
  <c r="N128" i="1"/>
  <c r="J172" i="14" s="1"/>
  <c r="CC172" i="14" s="1"/>
  <c r="O128" i="1"/>
  <c r="K172" i="14" s="1"/>
  <c r="CD172" i="14" s="1"/>
  <c r="P128" i="1"/>
  <c r="L172" i="14" s="1"/>
  <c r="CE172" i="14" s="1"/>
  <c r="Q128" i="1"/>
  <c r="M172" i="14" s="1"/>
  <c r="CF172" i="14" s="1"/>
  <c r="R128" i="1"/>
  <c r="N172" i="14" s="1"/>
  <c r="CG172" i="14" s="1"/>
  <c r="S128" i="1"/>
  <c r="O172" i="14" s="1"/>
  <c r="CH172" i="14" s="1"/>
  <c r="T128" i="1"/>
  <c r="P172" i="14" s="1"/>
  <c r="CI172" i="14" s="1"/>
  <c r="U128" i="1"/>
  <c r="V128" i="1"/>
  <c r="AB128" i="1"/>
  <c r="AC128" i="1"/>
  <c r="AD128" i="1"/>
  <c r="AE128" i="1"/>
  <c r="AK128" i="1"/>
  <c r="AL128" i="1"/>
  <c r="B129" i="1"/>
  <c r="C129" i="1"/>
  <c r="A173" i="14" s="1"/>
  <c r="D129" i="1"/>
  <c r="D173" i="14" s="1"/>
  <c r="T173" i="14" s="1"/>
  <c r="F129" i="1"/>
  <c r="G129" i="1"/>
  <c r="C173" i="14" s="1"/>
  <c r="I129" i="1"/>
  <c r="E173" i="14" s="1"/>
  <c r="BX173" i="14" s="1"/>
  <c r="J129" i="1"/>
  <c r="F173" i="14" s="1"/>
  <c r="BY173" i="14" s="1"/>
  <c r="K129" i="1"/>
  <c r="G173" i="14" s="1"/>
  <c r="BZ173" i="14" s="1"/>
  <c r="L129" i="1"/>
  <c r="H173" i="14" s="1"/>
  <c r="CA173" i="14" s="1"/>
  <c r="M129" i="1"/>
  <c r="I173" i="14" s="1"/>
  <c r="CB173" i="14" s="1"/>
  <c r="N129" i="1"/>
  <c r="J173" i="14" s="1"/>
  <c r="CC173" i="14" s="1"/>
  <c r="O129" i="1"/>
  <c r="K173" i="14" s="1"/>
  <c r="CD173" i="14" s="1"/>
  <c r="P129" i="1"/>
  <c r="L173" i="14" s="1"/>
  <c r="CE173" i="14" s="1"/>
  <c r="Q129" i="1"/>
  <c r="M173" i="14" s="1"/>
  <c r="CF173" i="14" s="1"/>
  <c r="R129" i="1"/>
  <c r="N173" i="14" s="1"/>
  <c r="CG173" i="14" s="1"/>
  <c r="S129" i="1"/>
  <c r="O173" i="14" s="1"/>
  <c r="CH173" i="14" s="1"/>
  <c r="T129" i="1"/>
  <c r="P173" i="14" s="1"/>
  <c r="CI173" i="14" s="1"/>
  <c r="U129" i="1"/>
  <c r="V129" i="1"/>
  <c r="AB129" i="1"/>
  <c r="AC129" i="1"/>
  <c r="AD129" i="1"/>
  <c r="AE129" i="1"/>
  <c r="AK129" i="1"/>
  <c r="AL129" i="1"/>
  <c r="B130" i="1"/>
  <c r="C130" i="1"/>
  <c r="A174" i="14" s="1"/>
  <c r="D130" i="1"/>
  <c r="D174" i="14" s="1"/>
  <c r="T174" i="14" s="1"/>
  <c r="F130" i="1"/>
  <c r="G130" i="1"/>
  <c r="C174" i="14" s="1"/>
  <c r="I130" i="1"/>
  <c r="E174" i="14" s="1"/>
  <c r="BX174" i="14" s="1"/>
  <c r="J130" i="1"/>
  <c r="F174" i="14" s="1"/>
  <c r="BY174" i="14" s="1"/>
  <c r="K130" i="1"/>
  <c r="G174" i="14" s="1"/>
  <c r="BZ174" i="14" s="1"/>
  <c r="L130" i="1"/>
  <c r="H174" i="14" s="1"/>
  <c r="CA174" i="14" s="1"/>
  <c r="M130" i="1"/>
  <c r="I174" i="14" s="1"/>
  <c r="CB174" i="14" s="1"/>
  <c r="N130" i="1"/>
  <c r="J174" i="14" s="1"/>
  <c r="CC174" i="14" s="1"/>
  <c r="O130" i="1"/>
  <c r="K174" i="14" s="1"/>
  <c r="CD174" i="14" s="1"/>
  <c r="P130" i="1"/>
  <c r="L174" i="14" s="1"/>
  <c r="CE174" i="14" s="1"/>
  <c r="Q130" i="1"/>
  <c r="M174" i="14" s="1"/>
  <c r="CF174" i="14" s="1"/>
  <c r="R130" i="1"/>
  <c r="N174" i="14" s="1"/>
  <c r="CG174" i="14" s="1"/>
  <c r="S130" i="1"/>
  <c r="O174" i="14" s="1"/>
  <c r="CH174" i="14" s="1"/>
  <c r="T130" i="1"/>
  <c r="P174" i="14" s="1"/>
  <c r="CI174" i="14" s="1"/>
  <c r="U130" i="1"/>
  <c r="V130" i="1"/>
  <c r="AB130" i="1"/>
  <c r="AC130" i="1"/>
  <c r="AD130" i="1"/>
  <c r="AE130" i="1"/>
  <c r="AK130" i="1"/>
  <c r="AL130" i="1"/>
  <c r="B131" i="1"/>
  <c r="C131" i="1"/>
  <c r="A175" i="14" s="1"/>
  <c r="D131" i="1"/>
  <c r="D175" i="14" s="1"/>
  <c r="T175" i="14" s="1"/>
  <c r="F131" i="1"/>
  <c r="G131" i="1"/>
  <c r="I131" i="1"/>
  <c r="E175" i="14" s="1"/>
  <c r="BX175" i="14" s="1"/>
  <c r="J131" i="1"/>
  <c r="F175" i="14" s="1"/>
  <c r="BY175" i="14" s="1"/>
  <c r="K131" i="1"/>
  <c r="G175" i="14" s="1"/>
  <c r="BZ175" i="14" s="1"/>
  <c r="L131" i="1"/>
  <c r="H175" i="14" s="1"/>
  <c r="CA175" i="14" s="1"/>
  <c r="M131" i="1"/>
  <c r="I175" i="14" s="1"/>
  <c r="CB175" i="14" s="1"/>
  <c r="N131" i="1"/>
  <c r="J175" i="14" s="1"/>
  <c r="CC175" i="14" s="1"/>
  <c r="O131" i="1"/>
  <c r="K175" i="14" s="1"/>
  <c r="CD175" i="14" s="1"/>
  <c r="P131" i="1"/>
  <c r="L175" i="14" s="1"/>
  <c r="CE175" i="14" s="1"/>
  <c r="Q131" i="1"/>
  <c r="M175" i="14" s="1"/>
  <c r="CF175" i="14" s="1"/>
  <c r="R131" i="1"/>
  <c r="N175" i="14" s="1"/>
  <c r="CG175" i="14" s="1"/>
  <c r="S131" i="1"/>
  <c r="O175" i="14" s="1"/>
  <c r="CH175" i="14" s="1"/>
  <c r="T131" i="1"/>
  <c r="P175" i="14" s="1"/>
  <c r="CI175" i="14" s="1"/>
  <c r="U131" i="1"/>
  <c r="V131" i="1"/>
  <c r="AB131" i="1"/>
  <c r="AC131" i="1"/>
  <c r="AD131" i="1"/>
  <c r="AE131" i="1"/>
  <c r="AK131" i="1"/>
  <c r="AL131" i="1"/>
  <c r="B132" i="1"/>
  <c r="C132" i="1"/>
  <c r="A176" i="14" s="1"/>
  <c r="D132" i="1"/>
  <c r="D176" i="14" s="1"/>
  <c r="T176" i="14" s="1"/>
  <c r="F132" i="1"/>
  <c r="G132" i="1"/>
  <c r="C176" i="14" s="1"/>
  <c r="I132" i="1"/>
  <c r="E176" i="14" s="1"/>
  <c r="BX176" i="14" s="1"/>
  <c r="J132" i="1"/>
  <c r="F176" i="14" s="1"/>
  <c r="BY176" i="14" s="1"/>
  <c r="K132" i="1"/>
  <c r="G176" i="14" s="1"/>
  <c r="BZ176" i="14" s="1"/>
  <c r="L132" i="1"/>
  <c r="H176" i="14" s="1"/>
  <c r="CA176" i="14" s="1"/>
  <c r="M132" i="1"/>
  <c r="I176" i="14" s="1"/>
  <c r="CB176" i="14" s="1"/>
  <c r="N132" i="1"/>
  <c r="J176" i="14" s="1"/>
  <c r="CC176" i="14" s="1"/>
  <c r="O132" i="1"/>
  <c r="K176" i="14" s="1"/>
  <c r="CD176" i="14" s="1"/>
  <c r="P132" i="1"/>
  <c r="L176" i="14" s="1"/>
  <c r="CE176" i="14" s="1"/>
  <c r="Q132" i="1"/>
  <c r="M176" i="14" s="1"/>
  <c r="CF176" i="14" s="1"/>
  <c r="R132" i="1"/>
  <c r="N176" i="14" s="1"/>
  <c r="CG176" i="14" s="1"/>
  <c r="S132" i="1"/>
  <c r="O176" i="14" s="1"/>
  <c r="CH176" i="14" s="1"/>
  <c r="T132" i="1"/>
  <c r="P176" i="14" s="1"/>
  <c r="CI176" i="14" s="1"/>
  <c r="U132" i="1"/>
  <c r="V132" i="1"/>
  <c r="AB132" i="1"/>
  <c r="AC132" i="1"/>
  <c r="AD132" i="1"/>
  <c r="AE132" i="1"/>
  <c r="AK132" i="1"/>
  <c r="AL132" i="1"/>
  <c r="B133" i="1"/>
  <c r="C133" i="1"/>
  <c r="A177" i="14" s="1"/>
  <c r="D133" i="1"/>
  <c r="D177" i="14" s="1"/>
  <c r="T177" i="14" s="1"/>
  <c r="F133" i="1"/>
  <c r="G133" i="1"/>
  <c r="C177" i="14" s="1"/>
  <c r="I133" i="1"/>
  <c r="E177" i="14" s="1"/>
  <c r="BX177" i="14" s="1"/>
  <c r="J133" i="1"/>
  <c r="F177" i="14" s="1"/>
  <c r="BY177" i="14" s="1"/>
  <c r="K133" i="1"/>
  <c r="G177" i="14" s="1"/>
  <c r="BZ177" i="14" s="1"/>
  <c r="L133" i="1"/>
  <c r="H177" i="14" s="1"/>
  <c r="CA177" i="14" s="1"/>
  <c r="M133" i="1"/>
  <c r="I177" i="14" s="1"/>
  <c r="CB177" i="14" s="1"/>
  <c r="N133" i="1"/>
  <c r="J177" i="14" s="1"/>
  <c r="CC177" i="14" s="1"/>
  <c r="O133" i="1"/>
  <c r="K177" i="14" s="1"/>
  <c r="CD177" i="14" s="1"/>
  <c r="P133" i="1"/>
  <c r="L177" i="14" s="1"/>
  <c r="CE177" i="14" s="1"/>
  <c r="Q133" i="1"/>
  <c r="M177" i="14" s="1"/>
  <c r="CF177" i="14" s="1"/>
  <c r="R133" i="1"/>
  <c r="N177" i="14" s="1"/>
  <c r="CG177" i="14" s="1"/>
  <c r="S133" i="1"/>
  <c r="O177" i="14" s="1"/>
  <c r="CH177" i="14" s="1"/>
  <c r="T133" i="1"/>
  <c r="P177" i="14" s="1"/>
  <c r="CI177" i="14" s="1"/>
  <c r="U133" i="1"/>
  <c r="V133" i="1"/>
  <c r="AB133" i="1"/>
  <c r="AC133" i="1"/>
  <c r="AD133" i="1"/>
  <c r="AE133" i="1"/>
  <c r="AK133" i="1"/>
  <c r="AL133" i="1"/>
  <c r="B134" i="1"/>
  <c r="C134" i="1"/>
  <c r="A178" i="14" s="1"/>
  <c r="D134" i="1"/>
  <c r="D178" i="14" s="1"/>
  <c r="T178" i="14" s="1"/>
  <c r="F134" i="1"/>
  <c r="G134" i="1"/>
  <c r="C178" i="14" s="1"/>
  <c r="I134" i="1"/>
  <c r="E178" i="14" s="1"/>
  <c r="BX178" i="14" s="1"/>
  <c r="J134" i="1"/>
  <c r="F178" i="14" s="1"/>
  <c r="BY178" i="14" s="1"/>
  <c r="K134" i="1"/>
  <c r="G178" i="14" s="1"/>
  <c r="BZ178" i="14" s="1"/>
  <c r="L134" i="1"/>
  <c r="H178" i="14" s="1"/>
  <c r="CA178" i="14" s="1"/>
  <c r="M134" i="1"/>
  <c r="I178" i="14" s="1"/>
  <c r="CB178" i="14" s="1"/>
  <c r="N134" i="1"/>
  <c r="J178" i="14" s="1"/>
  <c r="CC178" i="14" s="1"/>
  <c r="O134" i="1"/>
  <c r="K178" i="14" s="1"/>
  <c r="CD178" i="14" s="1"/>
  <c r="P134" i="1"/>
  <c r="L178" i="14" s="1"/>
  <c r="CE178" i="14" s="1"/>
  <c r="Q134" i="1"/>
  <c r="M178" i="14" s="1"/>
  <c r="CF178" i="14" s="1"/>
  <c r="R134" i="1"/>
  <c r="N178" i="14" s="1"/>
  <c r="CG178" i="14" s="1"/>
  <c r="S134" i="1"/>
  <c r="O178" i="14" s="1"/>
  <c r="CH178" i="14" s="1"/>
  <c r="T134" i="1"/>
  <c r="P178" i="14" s="1"/>
  <c r="CI178" i="14" s="1"/>
  <c r="U134" i="1"/>
  <c r="V134" i="1"/>
  <c r="AB134" i="1"/>
  <c r="AC134" i="1"/>
  <c r="AD134" i="1"/>
  <c r="AE134" i="1"/>
  <c r="AK134" i="1"/>
  <c r="AL134" i="1"/>
  <c r="B135" i="1"/>
  <c r="C135" i="1"/>
  <c r="A179" i="14" s="1"/>
  <c r="D135" i="1"/>
  <c r="D179" i="14" s="1"/>
  <c r="T179" i="14" s="1"/>
  <c r="F135" i="1"/>
  <c r="G135" i="1"/>
  <c r="C179" i="14" s="1"/>
  <c r="I135" i="1"/>
  <c r="E179" i="14" s="1"/>
  <c r="BX179" i="14" s="1"/>
  <c r="J135" i="1"/>
  <c r="F179" i="14" s="1"/>
  <c r="BY179" i="14" s="1"/>
  <c r="K135" i="1"/>
  <c r="G179" i="14" s="1"/>
  <c r="BZ179" i="14" s="1"/>
  <c r="L135" i="1"/>
  <c r="H179" i="14" s="1"/>
  <c r="CA179" i="14" s="1"/>
  <c r="M135" i="1"/>
  <c r="I179" i="14" s="1"/>
  <c r="CB179" i="14" s="1"/>
  <c r="N135" i="1"/>
  <c r="J179" i="14" s="1"/>
  <c r="CC179" i="14" s="1"/>
  <c r="O135" i="1"/>
  <c r="K179" i="14" s="1"/>
  <c r="CD179" i="14" s="1"/>
  <c r="P135" i="1"/>
  <c r="L179" i="14" s="1"/>
  <c r="CE179" i="14" s="1"/>
  <c r="Q135" i="1"/>
  <c r="M179" i="14" s="1"/>
  <c r="CF179" i="14" s="1"/>
  <c r="R135" i="1"/>
  <c r="N179" i="14" s="1"/>
  <c r="CG179" i="14" s="1"/>
  <c r="S135" i="1"/>
  <c r="O179" i="14" s="1"/>
  <c r="CH179" i="14" s="1"/>
  <c r="T135" i="1"/>
  <c r="P179" i="14" s="1"/>
  <c r="CI179" i="14" s="1"/>
  <c r="U135" i="1"/>
  <c r="V135" i="1"/>
  <c r="AB135" i="1"/>
  <c r="AC135" i="1"/>
  <c r="AD135" i="1"/>
  <c r="AE135" i="1"/>
  <c r="AK135" i="1"/>
  <c r="AL135" i="1"/>
  <c r="B136" i="1"/>
  <c r="C136" i="1"/>
  <c r="A180" i="14" s="1"/>
  <c r="D136" i="1"/>
  <c r="D180" i="14" s="1"/>
  <c r="T180" i="14" s="1"/>
  <c r="F136" i="1"/>
  <c r="G136" i="1"/>
  <c r="C180" i="14" s="1"/>
  <c r="I136" i="1"/>
  <c r="E180" i="14" s="1"/>
  <c r="BX180" i="14" s="1"/>
  <c r="J136" i="1"/>
  <c r="F180" i="14" s="1"/>
  <c r="BY180" i="14" s="1"/>
  <c r="K136" i="1"/>
  <c r="G180" i="14" s="1"/>
  <c r="BZ180" i="14" s="1"/>
  <c r="L136" i="1"/>
  <c r="H180" i="14" s="1"/>
  <c r="CA180" i="14" s="1"/>
  <c r="M136" i="1"/>
  <c r="I180" i="14" s="1"/>
  <c r="CB180" i="14" s="1"/>
  <c r="N136" i="1"/>
  <c r="J180" i="14" s="1"/>
  <c r="CC180" i="14" s="1"/>
  <c r="O136" i="1"/>
  <c r="K180" i="14" s="1"/>
  <c r="CD180" i="14" s="1"/>
  <c r="P136" i="1"/>
  <c r="L180" i="14" s="1"/>
  <c r="CE180" i="14" s="1"/>
  <c r="Q136" i="1"/>
  <c r="M180" i="14" s="1"/>
  <c r="CF180" i="14" s="1"/>
  <c r="R136" i="1"/>
  <c r="N180" i="14" s="1"/>
  <c r="CG180" i="14" s="1"/>
  <c r="S136" i="1"/>
  <c r="O180" i="14" s="1"/>
  <c r="CH180" i="14" s="1"/>
  <c r="T136" i="1"/>
  <c r="P180" i="14" s="1"/>
  <c r="CI180" i="14" s="1"/>
  <c r="U136" i="1"/>
  <c r="V136" i="1"/>
  <c r="AB136" i="1"/>
  <c r="AC136" i="1"/>
  <c r="AD136" i="1"/>
  <c r="AE136" i="1"/>
  <c r="AK136" i="1"/>
  <c r="AL136" i="1"/>
  <c r="B137" i="1"/>
  <c r="C137" i="1"/>
  <c r="A181" i="14" s="1"/>
  <c r="D137" i="1"/>
  <c r="D181" i="14" s="1"/>
  <c r="T181" i="14" s="1"/>
  <c r="F137" i="1"/>
  <c r="G137" i="1"/>
  <c r="C181" i="14" s="1"/>
  <c r="I137" i="1"/>
  <c r="E181" i="14" s="1"/>
  <c r="BX181" i="14" s="1"/>
  <c r="J137" i="1"/>
  <c r="F181" i="14" s="1"/>
  <c r="BY181" i="14" s="1"/>
  <c r="K137" i="1"/>
  <c r="G181" i="14" s="1"/>
  <c r="BZ181" i="14" s="1"/>
  <c r="L137" i="1"/>
  <c r="H181" i="14" s="1"/>
  <c r="CA181" i="14" s="1"/>
  <c r="M137" i="1"/>
  <c r="I181" i="14" s="1"/>
  <c r="CB181" i="14" s="1"/>
  <c r="N137" i="1"/>
  <c r="J181" i="14" s="1"/>
  <c r="CC181" i="14" s="1"/>
  <c r="O137" i="1"/>
  <c r="K181" i="14" s="1"/>
  <c r="CD181" i="14" s="1"/>
  <c r="P137" i="1"/>
  <c r="L181" i="14" s="1"/>
  <c r="CE181" i="14" s="1"/>
  <c r="Q137" i="1"/>
  <c r="M181" i="14" s="1"/>
  <c r="CF181" i="14" s="1"/>
  <c r="R137" i="1"/>
  <c r="N181" i="14" s="1"/>
  <c r="CG181" i="14" s="1"/>
  <c r="S137" i="1"/>
  <c r="O181" i="14" s="1"/>
  <c r="CH181" i="14" s="1"/>
  <c r="T137" i="1"/>
  <c r="P181" i="14" s="1"/>
  <c r="CI181" i="14" s="1"/>
  <c r="U137" i="1"/>
  <c r="V137" i="1"/>
  <c r="AB137" i="1"/>
  <c r="AC137" i="1"/>
  <c r="AD137" i="1"/>
  <c r="AE137" i="1"/>
  <c r="AK137" i="1"/>
  <c r="AL137" i="1"/>
  <c r="B138" i="1"/>
  <c r="C138" i="1"/>
  <c r="A182" i="14" s="1"/>
  <c r="D138" i="1"/>
  <c r="D182" i="14" s="1"/>
  <c r="T182" i="14" s="1"/>
  <c r="F138" i="1"/>
  <c r="G138" i="1"/>
  <c r="C182" i="14" s="1"/>
  <c r="I138" i="1"/>
  <c r="E182" i="14" s="1"/>
  <c r="BX182" i="14" s="1"/>
  <c r="J138" i="1"/>
  <c r="F182" i="14" s="1"/>
  <c r="BY182" i="14" s="1"/>
  <c r="K138" i="1"/>
  <c r="G182" i="14" s="1"/>
  <c r="BZ182" i="14" s="1"/>
  <c r="L138" i="1"/>
  <c r="H182" i="14" s="1"/>
  <c r="CA182" i="14" s="1"/>
  <c r="M138" i="1"/>
  <c r="I182" i="14" s="1"/>
  <c r="CB182" i="14" s="1"/>
  <c r="N138" i="1"/>
  <c r="J182" i="14" s="1"/>
  <c r="CC182" i="14" s="1"/>
  <c r="O138" i="1"/>
  <c r="K182" i="14" s="1"/>
  <c r="CD182" i="14" s="1"/>
  <c r="P138" i="1"/>
  <c r="L182" i="14" s="1"/>
  <c r="CE182" i="14" s="1"/>
  <c r="Q138" i="1"/>
  <c r="M182" i="14" s="1"/>
  <c r="CF182" i="14" s="1"/>
  <c r="R138" i="1"/>
  <c r="N182" i="14" s="1"/>
  <c r="CG182" i="14" s="1"/>
  <c r="S138" i="1"/>
  <c r="O182" i="14" s="1"/>
  <c r="CH182" i="14" s="1"/>
  <c r="T138" i="1"/>
  <c r="P182" i="14" s="1"/>
  <c r="CI182" i="14" s="1"/>
  <c r="U138" i="1"/>
  <c r="V138" i="1"/>
  <c r="AB138" i="1"/>
  <c r="AC138" i="1"/>
  <c r="AD138" i="1"/>
  <c r="AE138" i="1"/>
  <c r="AK138" i="1"/>
  <c r="AL138" i="1"/>
  <c r="B139" i="1"/>
  <c r="C139" i="1"/>
  <c r="A183" i="14" s="1"/>
  <c r="D139" i="1"/>
  <c r="D183" i="14" s="1"/>
  <c r="T183" i="14" s="1"/>
  <c r="F139" i="1"/>
  <c r="G139" i="1"/>
  <c r="C183" i="14" s="1"/>
  <c r="I139" i="1"/>
  <c r="E183" i="14" s="1"/>
  <c r="BX183" i="14" s="1"/>
  <c r="J139" i="1"/>
  <c r="F183" i="14" s="1"/>
  <c r="BY183" i="14" s="1"/>
  <c r="K139" i="1"/>
  <c r="G183" i="14" s="1"/>
  <c r="BZ183" i="14" s="1"/>
  <c r="L139" i="1"/>
  <c r="H183" i="14" s="1"/>
  <c r="CA183" i="14" s="1"/>
  <c r="M139" i="1"/>
  <c r="I183" i="14" s="1"/>
  <c r="CB183" i="14" s="1"/>
  <c r="N139" i="1"/>
  <c r="J183" i="14" s="1"/>
  <c r="CC183" i="14" s="1"/>
  <c r="O139" i="1"/>
  <c r="K183" i="14" s="1"/>
  <c r="CD183" i="14" s="1"/>
  <c r="P139" i="1"/>
  <c r="L183" i="14" s="1"/>
  <c r="CE183" i="14" s="1"/>
  <c r="Q139" i="1"/>
  <c r="M183" i="14" s="1"/>
  <c r="CF183" i="14" s="1"/>
  <c r="R139" i="1"/>
  <c r="N183" i="14" s="1"/>
  <c r="CG183" i="14" s="1"/>
  <c r="S139" i="1"/>
  <c r="O183" i="14" s="1"/>
  <c r="CH183" i="14" s="1"/>
  <c r="T139" i="1"/>
  <c r="P183" i="14" s="1"/>
  <c r="CI183" i="14" s="1"/>
  <c r="U139" i="1"/>
  <c r="V139" i="1"/>
  <c r="AB139" i="1"/>
  <c r="AC139" i="1"/>
  <c r="AD139" i="1"/>
  <c r="AE139" i="1"/>
  <c r="AK139" i="1"/>
  <c r="AL139" i="1"/>
  <c r="B140" i="1"/>
  <c r="C140" i="1"/>
  <c r="A184" i="14" s="1"/>
  <c r="D140" i="1"/>
  <c r="D184" i="14" s="1"/>
  <c r="T184" i="14" s="1"/>
  <c r="F140" i="1"/>
  <c r="G140" i="1"/>
  <c r="C184" i="14" s="1"/>
  <c r="I140" i="1"/>
  <c r="E184" i="14" s="1"/>
  <c r="BX184" i="14" s="1"/>
  <c r="J140" i="1"/>
  <c r="F184" i="14" s="1"/>
  <c r="BY184" i="14" s="1"/>
  <c r="K140" i="1"/>
  <c r="G184" i="14" s="1"/>
  <c r="BZ184" i="14" s="1"/>
  <c r="L140" i="1"/>
  <c r="H184" i="14" s="1"/>
  <c r="CA184" i="14" s="1"/>
  <c r="M140" i="1"/>
  <c r="I184" i="14" s="1"/>
  <c r="CB184" i="14" s="1"/>
  <c r="N140" i="1"/>
  <c r="J184" i="14" s="1"/>
  <c r="CC184" i="14" s="1"/>
  <c r="O140" i="1"/>
  <c r="K184" i="14" s="1"/>
  <c r="CD184" i="14" s="1"/>
  <c r="P140" i="1"/>
  <c r="L184" i="14" s="1"/>
  <c r="CE184" i="14" s="1"/>
  <c r="Q140" i="1"/>
  <c r="M184" i="14" s="1"/>
  <c r="CF184" i="14" s="1"/>
  <c r="R140" i="1"/>
  <c r="N184" i="14" s="1"/>
  <c r="CG184" i="14" s="1"/>
  <c r="S140" i="1"/>
  <c r="O184" i="14" s="1"/>
  <c r="CH184" i="14" s="1"/>
  <c r="T140" i="1"/>
  <c r="P184" i="14" s="1"/>
  <c r="CI184" i="14" s="1"/>
  <c r="U140" i="1"/>
  <c r="V140" i="1"/>
  <c r="AB140" i="1"/>
  <c r="AC140" i="1"/>
  <c r="AD140" i="1"/>
  <c r="AE140" i="1"/>
  <c r="AK140" i="1"/>
  <c r="AL140" i="1"/>
  <c r="B141" i="1"/>
  <c r="C141" i="1"/>
  <c r="A185" i="14" s="1"/>
  <c r="D141" i="1"/>
  <c r="D185" i="14" s="1"/>
  <c r="T185" i="14" s="1"/>
  <c r="F141" i="1"/>
  <c r="G141" i="1"/>
  <c r="C185" i="14" s="1"/>
  <c r="I141" i="1"/>
  <c r="E185" i="14" s="1"/>
  <c r="BX185" i="14" s="1"/>
  <c r="J141" i="1"/>
  <c r="F185" i="14" s="1"/>
  <c r="BY185" i="14" s="1"/>
  <c r="K141" i="1"/>
  <c r="G185" i="14" s="1"/>
  <c r="BZ185" i="14" s="1"/>
  <c r="L141" i="1"/>
  <c r="H185" i="14" s="1"/>
  <c r="CA185" i="14" s="1"/>
  <c r="M141" i="1"/>
  <c r="I185" i="14" s="1"/>
  <c r="CB185" i="14" s="1"/>
  <c r="N141" i="1"/>
  <c r="J185" i="14" s="1"/>
  <c r="CC185" i="14" s="1"/>
  <c r="O141" i="1"/>
  <c r="K185" i="14" s="1"/>
  <c r="CD185" i="14" s="1"/>
  <c r="P141" i="1"/>
  <c r="L185" i="14" s="1"/>
  <c r="CE185" i="14" s="1"/>
  <c r="Q141" i="1"/>
  <c r="M185" i="14" s="1"/>
  <c r="CF185" i="14" s="1"/>
  <c r="R141" i="1"/>
  <c r="N185" i="14" s="1"/>
  <c r="CG185" i="14" s="1"/>
  <c r="S141" i="1"/>
  <c r="O185" i="14" s="1"/>
  <c r="CH185" i="14" s="1"/>
  <c r="T141" i="1"/>
  <c r="P185" i="14" s="1"/>
  <c r="CI185" i="14" s="1"/>
  <c r="U141" i="1"/>
  <c r="V141" i="1"/>
  <c r="AB141" i="1"/>
  <c r="AC141" i="1"/>
  <c r="AD141" i="1"/>
  <c r="AE141" i="1"/>
  <c r="AK141" i="1"/>
  <c r="AL141" i="1"/>
  <c r="B142" i="1"/>
  <c r="C142" i="1"/>
  <c r="A186" i="14" s="1"/>
  <c r="D142" i="1"/>
  <c r="D186" i="14" s="1"/>
  <c r="T186" i="14" s="1"/>
  <c r="F142" i="1"/>
  <c r="G142" i="1"/>
  <c r="C186" i="14" s="1"/>
  <c r="I142" i="1"/>
  <c r="E186" i="14" s="1"/>
  <c r="BX186" i="14" s="1"/>
  <c r="J142" i="1"/>
  <c r="F186" i="14" s="1"/>
  <c r="BY186" i="14" s="1"/>
  <c r="K142" i="1"/>
  <c r="G186" i="14" s="1"/>
  <c r="BZ186" i="14" s="1"/>
  <c r="L142" i="1"/>
  <c r="H186" i="14" s="1"/>
  <c r="CA186" i="14" s="1"/>
  <c r="M142" i="1"/>
  <c r="I186" i="14" s="1"/>
  <c r="CB186" i="14" s="1"/>
  <c r="N142" i="1"/>
  <c r="J186" i="14" s="1"/>
  <c r="CC186" i="14" s="1"/>
  <c r="O142" i="1"/>
  <c r="K186" i="14" s="1"/>
  <c r="CD186" i="14" s="1"/>
  <c r="P142" i="1"/>
  <c r="L186" i="14" s="1"/>
  <c r="CE186" i="14" s="1"/>
  <c r="Q142" i="1"/>
  <c r="M186" i="14" s="1"/>
  <c r="CF186" i="14" s="1"/>
  <c r="R142" i="1"/>
  <c r="N186" i="14" s="1"/>
  <c r="CG186" i="14" s="1"/>
  <c r="S142" i="1"/>
  <c r="O186" i="14" s="1"/>
  <c r="CH186" i="14" s="1"/>
  <c r="T142" i="1"/>
  <c r="P186" i="14" s="1"/>
  <c r="CI186" i="14" s="1"/>
  <c r="U142" i="1"/>
  <c r="V142" i="1"/>
  <c r="AB142" i="1"/>
  <c r="AC142" i="1"/>
  <c r="AD142" i="1"/>
  <c r="AE142" i="1"/>
  <c r="AK142" i="1"/>
  <c r="AL142" i="1"/>
  <c r="B143" i="1"/>
  <c r="C143" i="1"/>
  <c r="A187" i="14" s="1"/>
  <c r="D143" i="1"/>
  <c r="D187" i="14" s="1"/>
  <c r="T187" i="14" s="1"/>
  <c r="F143" i="1"/>
  <c r="G143" i="1"/>
  <c r="C187" i="14" s="1"/>
  <c r="I143" i="1"/>
  <c r="E187" i="14" s="1"/>
  <c r="BX187" i="14" s="1"/>
  <c r="J143" i="1"/>
  <c r="F187" i="14" s="1"/>
  <c r="BY187" i="14" s="1"/>
  <c r="K143" i="1"/>
  <c r="G187" i="14" s="1"/>
  <c r="BZ187" i="14" s="1"/>
  <c r="L143" i="1"/>
  <c r="H187" i="14" s="1"/>
  <c r="CA187" i="14" s="1"/>
  <c r="M143" i="1"/>
  <c r="I187" i="14" s="1"/>
  <c r="CB187" i="14" s="1"/>
  <c r="N143" i="1"/>
  <c r="J187" i="14" s="1"/>
  <c r="CC187" i="14" s="1"/>
  <c r="O143" i="1"/>
  <c r="K187" i="14" s="1"/>
  <c r="CD187" i="14" s="1"/>
  <c r="P143" i="1"/>
  <c r="L187" i="14" s="1"/>
  <c r="CE187" i="14" s="1"/>
  <c r="Q143" i="1"/>
  <c r="M187" i="14" s="1"/>
  <c r="CF187" i="14" s="1"/>
  <c r="R143" i="1"/>
  <c r="N187" i="14" s="1"/>
  <c r="CG187" i="14" s="1"/>
  <c r="S143" i="1"/>
  <c r="O187" i="14" s="1"/>
  <c r="CH187" i="14" s="1"/>
  <c r="T143" i="1"/>
  <c r="P187" i="14" s="1"/>
  <c r="CI187" i="14" s="1"/>
  <c r="U143" i="1"/>
  <c r="V143" i="1"/>
  <c r="AB143" i="1"/>
  <c r="AC143" i="1"/>
  <c r="AD143" i="1"/>
  <c r="AE143" i="1"/>
  <c r="AK143" i="1"/>
  <c r="AL143" i="1"/>
  <c r="B144" i="1"/>
  <c r="C144" i="1"/>
  <c r="A188" i="14" s="1"/>
  <c r="D144" i="1"/>
  <c r="D188" i="14" s="1"/>
  <c r="T188" i="14" s="1"/>
  <c r="F144" i="1"/>
  <c r="G144" i="1"/>
  <c r="C188" i="14" s="1"/>
  <c r="I144" i="1"/>
  <c r="E188" i="14" s="1"/>
  <c r="BX188" i="14" s="1"/>
  <c r="J144" i="1"/>
  <c r="F188" i="14" s="1"/>
  <c r="BY188" i="14" s="1"/>
  <c r="K144" i="1"/>
  <c r="G188" i="14" s="1"/>
  <c r="BZ188" i="14" s="1"/>
  <c r="L144" i="1"/>
  <c r="H188" i="14" s="1"/>
  <c r="CA188" i="14" s="1"/>
  <c r="M144" i="1"/>
  <c r="I188" i="14" s="1"/>
  <c r="CB188" i="14" s="1"/>
  <c r="N144" i="1"/>
  <c r="J188" i="14" s="1"/>
  <c r="CC188" i="14" s="1"/>
  <c r="O144" i="1"/>
  <c r="K188" i="14" s="1"/>
  <c r="CD188" i="14" s="1"/>
  <c r="P144" i="1"/>
  <c r="L188" i="14" s="1"/>
  <c r="CE188" i="14" s="1"/>
  <c r="Q144" i="1"/>
  <c r="M188" i="14" s="1"/>
  <c r="CF188" i="14" s="1"/>
  <c r="R144" i="1"/>
  <c r="N188" i="14" s="1"/>
  <c r="CG188" i="14" s="1"/>
  <c r="S144" i="1"/>
  <c r="O188" i="14" s="1"/>
  <c r="CH188" i="14" s="1"/>
  <c r="T144" i="1"/>
  <c r="P188" i="14" s="1"/>
  <c r="CI188" i="14" s="1"/>
  <c r="U144" i="1"/>
  <c r="V144" i="1"/>
  <c r="AB144" i="1"/>
  <c r="AC144" i="1"/>
  <c r="AD144" i="1"/>
  <c r="AE144" i="1"/>
  <c r="AK144" i="1"/>
  <c r="AL144" i="1"/>
  <c r="B145" i="1"/>
  <c r="C145" i="1"/>
  <c r="A189" i="14" s="1"/>
  <c r="D145" i="1"/>
  <c r="D189" i="14" s="1"/>
  <c r="T189" i="14" s="1"/>
  <c r="F145" i="1"/>
  <c r="G145" i="1"/>
  <c r="C189" i="14" s="1"/>
  <c r="I145" i="1"/>
  <c r="E189" i="14" s="1"/>
  <c r="BX189" i="14" s="1"/>
  <c r="J145" i="1"/>
  <c r="F189" i="14" s="1"/>
  <c r="BY189" i="14" s="1"/>
  <c r="K145" i="1"/>
  <c r="G189" i="14" s="1"/>
  <c r="BZ189" i="14" s="1"/>
  <c r="L145" i="1"/>
  <c r="H189" i="14" s="1"/>
  <c r="CA189" i="14" s="1"/>
  <c r="M145" i="1"/>
  <c r="I189" i="14" s="1"/>
  <c r="CB189" i="14" s="1"/>
  <c r="N145" i="1"/>
  <c r="J189" i="14" s="1"/>
  <c r="CC189" i="14" s="1"/>
  <c r="O145" i="1"/>
  <c r="K189" i="14" s="1"/>
  <c r="CD189" i="14" s="1"/>
  <c r="P145" i="1"/>
  <c r="L189" i="14" s="1"/>
  <c r="CE189" i="14" s="1"/>
  <c r="Q145" i="1"/>
  <c r="M189" i="14" s="1"/>
  <c r="CF189" i="14" s="1"/>
  <c r="R145" i="1"/>
  <c r="N189" i="14" s="1"/>
  <c r="CG189" i="14" s="1"/>
  <c r="S145" i="1"/>
  <c r="O189" i="14" s="1"/>
  <c r="CH189" i="14" s="1"/>
  <c r="T145" i="1"/>
  <c r="P189" i="14" s="1"/>
  <c r="CI189" i="14" s="1"/>
  <c r="U145" i="1"/>
  <c r="V145" i="1"/>
  <c r="AB145" i="1"/>
  <c r="AC145" i="1"/>
  <c r="AD145" i="1"/>
  <c r="AE145" i="1"/>
  <c r="AK145" i="1"/>
  <c r="AL145" i="1"/>
  <c r="B146" i="1"/>
  <c r="C146" i="1"/>
  <c r="A190" i="14" s="1"/>
  <c r="D146" i="1"/>
  <c r="D190" i="14" s="1"/>
  <c r="T190" i="14" s="1"/>
  <c r="F146" i="1"/>
  <c r="G146" i="1"/>
  <c r="C190" i="14" s="1"/>
  <c r="I146" i="1"/>
  <c r="E190" i="14" s="1"/>
  <c r="BX190" i="14" s="1"/>
  <c r="J146" i="1"/>
  <c r="F190" i="14" s="1"/>
  <c r="BY190" i="14" s="1"/>
  <c r="K146" i="1"/>
  <c r="G190" i="14" s="1"/>
  <c r="BZ190" i="14" s="1"/>
  <c r="L146" i="1"/>
  <c r="H190" i="14" s="1"/>
  <c r="CA190" i="14" s="1"/>
  <c r="M146" i="1"/>
  <c r="I190" i="14" s="1"/>
  <c r="CB190" i="14" s="1"/>
  <c r="N146" i="1"/>
  <c r="J190" i="14" s="1"/>
  <c r="CC190" i="14" s="1"/>
  <c r="O146" i="1"/>
  <c r="K190" i="14" s="1"/>
  <c r="CD190" i="14" s="1"/>
  <c r="P146" i="1"/>
  <c r="L190" i="14" s="1"/>
  <c r="CE190" i="14" s="1"/>
  <c r="Q146" i="1"/>
  <c r="M190" i="14" s="1"/>
  <c r="CF190" i="14" s="1"/>
  <c r="R146" i="1"/>
  <c r="N190" i="14" s="1"/>
  <c r="CG190" i="14" s="1"/>
  <c r="S146" i="1"/>
  <c r="O190" i="14" s="1"/>
  <c r="CH190" i="14" s="1"/>
  <c r="T146" i="1"/>
  <c r="P190" i="14" s="1"/>
  <c r="CI190" i="14" s="1"/>
  <c r="U146" i="1"/>
  <c r="V146" i="1"/>
  <c r="AB146" i="1"/>
  <c r="AC146" i="1"/>
  <c r="AD146" i="1"/>
  <c r="AE146" i="1"/>
  <c r="AK146" i="1"/>
  <c r="AL146" i="1"/>
  <c r="B147" i="1"/>
  <c r="C147" i="1"/>
  <c r="A191" i="14" s="1"/>
  <c r="D147" i="1"/>
  <c r="D191" i="14" s="1"/>
  <c r="T191" i="14" s="1"/>
  <c r="F147" i="1"/>
  <c r="G147" i="1"/>
  <c r="I147" i="1"/>
  <c r="E191" i="14" s="1"/>
  <c r="BX191" i="14" s="1"/>
  <c r="J147" i="1"/>
  <c r="F191" i="14" s="1"/>
  <c r="BY191" i="14" s="1"/>
  <c r="K147" i="1"/>
  <c r="G191" i="14" s="1"/>
  <c r="BZ191" i="14" s="1"/>
  <c r="L147" i="1"/>
  <c r="H191" i="14" s="1"/>
  <c r="CA191" i="14" s="1"/>
  <c r="M147" i="1"/>
  <c r="I191" i="14" s="1"/>
  <c r="CB191" i="14" s="1"/>
  <c r="N147" i="1"/>
  <c r="J191" i="14" s="1"/>
  <c r="CC191" i="14" s="1"/>
  <c r="O147" i="1"/>
  <c r="K191" i="14" s="1"/>
  <c r="CD191" i="14" s="1"/>
  <c r="P147" i="1"/>
  <c r="L191" i="14" s="1"/>
  <c r="CE191" i="14" s="1"/>
  <c r="Q147" i="1"/>
  <c r="M191" i="14" s="1"/>
  <c r="CF191" i="14" s="1"/>
  <c r="R147" i="1"/>
  <c r="N191" i="14" s="1"/>
  <c r="CG191" i="14" s="1"/>
  <c r="S147" i="1"/>
  <c r="O191" i="14" s="1"/>
  <c r="CH191" i="14" s="1"/>
  <c r="T147" i="1"/>
  <c r="P191" i="14" s="1"/>
  <c r="CI191" i="14" s="1"/>
  <c r="U147" i="1"/>
  <c r="V147" i="1"/>
  <c r="AB147" i="1"/>
  <c r="AC147" i="1"/>
  <c r="AD147" i="1"/>
  <c r="AE147" i="1"/>
  <c r="AK147" i="1"/>
  <c r="AL147" i="1"/>
  <c r="B148" i="1"/>
  <c r="C148" i="1"/>
  <c r="A192" i="14" s="1"/>
  <c r="D148" i="1"/>
  <c r="D192" i="14" s="1"/>
  <c r="T192" i="14" s="1"/>
  <c r="F148" i="1"/>
  <c r="G148" i="1"/>
  <c r="C192" i="14" s="1"/>
  <c r="I148" i="1"/>
  <c r="E192" i="14" s="1"/>
  <c r="BX192" i="14" s="1"/>
  <c r="J148" i="1"/>
  <c r="F192" i="14" s="1"/>
  <c r="BY192" i="14" s="1"/>
  <c r="K148" i="1"/>
  <c r="G192" i="14" s="1"/>
  <c r="BZ192" i="14" s="1"/>
  <c r="L148" i="1"/>
  <c r="H192" i="14" s="1"/>
  <c r="CA192" i="14" s="1"/>
  <c r="M148" i="1"/>
  <c r="I192" i="14" s="1"/>
  <c r="CB192" i="14" s="1"/>
  <c r="N148" i="1"/>
  <c r="J192" i="14" s="1"/>
  <c r="CC192" i="14" s="1"/>
  <c r="O148" i="1"/>
  <c r="K192" i="14" s="1"/>
  <c r="CD192" i="14" s="1"/>
  <c r="P148" i="1"/>
  <c r="L192" i="14" s="1"/>
  <c r="CE192" i="14" s="1"/>
  <c r="Q148" i="1"/>
  <c r="M192" i="14" s="1"/>
  <c r="CF192" i="14" s="1"/>
  <c r="R148" i="1"/>
  <c r="N192" i="14" s="1"/>
  <c r="CG192" i="14" s="1"/>
  <c r="S148" i="1"/>
  <c r="O192" i="14" s="1"/>
  <c r="CH192" i="14" s="1"/>
  <c r="T148" i="1"/>
  <c r="P192" i="14" s="1"/>
  <c r="CI192" i="14" s="1"/>
  <c r="U148" i="1"/>
  <c r="V148" i="1"/>
  <c r="AB148" i="1"/>
  <c r="AC148" i="1"/>
  <c r="AD148" i="1"/>
  <c r="AE148" i="1"/>
  <c r="AK148" i="1"/>
  <c r="AL148" i="1"/>
  <c r="B149" i="1"/>
  <c r="C149" i="1"/>
  <c r="A193" i="14" s="1"/>
  <c r="D149" i="1"/>
  <c r="D193" i="14" s="1"/>
  <c r="T193" i="14" s="1"/>
  <c r="F149" i="1"/>
  <c r="G149" i="1"/>
  <c r="C193" i="14" s="1"/>
  <c r="I149" i="1"/>
  <c r="E193" i="14" s="1"/>
  <c r="BX193" i="14" s="1"/>
  <c r="J149" i="1"/>
  <c r="F193" i="14" s="1"/>
  <c r="BY193" i="14" s="1"/>
  <c r="K149" i="1"/>
  <c r="G193" i="14" s="1"/>
  <c r="BZ193" i="14" s="1"/>
  <c r="L149" i="1"/>
  <c r="H193" i="14" s="1"/>
  <c r="CA193" i="14" s="1"/>
  <c r="M149" i="1"/>
  <c r="I193" i="14" s="1"/>
  <c r="CB193" i="14" s="1"/>
  <c r="N149" i="1"/>
  <c r="J193" i="14" s="1"/>
  <c r="CC193" i="14" s="1"/>
  <c r="O149" i="1"/>
  <c r="K193" i="14" s="1"/>
  <c r="CD193" i="14" s="1"/>
  <c r="P149" i="1"/>
  <c r="L193" i="14" s="1"/>
  <c r="CE193" i="14" s="1"/>
  <c r="Q149" i="1"/>
  <c r="M193" i="14" s="1"/>
  <c r="CF193" i="14" s="1"/>
  <c r="R149" i="1"/>
  <c r="N193" i="14" s="1"/>
  <c r="CG193" i="14" s="1"/>
  <c r="S149" i="1"/>
  <c r="O193" i="14" s="1"/>
  <c r="CH193" i="14" s="1"/>
  <c r="T149" i="1"/>
  <c r="P193" i="14" s="1"/>
  <c r="CI193" i="14" s="1"/>
  <c r="U149" i="1"/>
  <c r="V149" i="1"/>
  <c r="AB149" i="1"/>
  <c r="AC149" i="1"/>
  <c r="AD149" i="1"/>
  <c r="AE149" i="1"/>
  <c r="AK149" i="1"/>
  <c r="AL149" i="1"/>
  <c r="B150" i="1"/>
  <c r="C150" i="1"/>
  <c r="A194" i="14" s="1"/>
  <c r="D150" i="1"/>
  <c r="D194" i="14" s="1"/>
  <c r="T194" i="14" s="1"/>
  <c r="F150" i="1"/>
  <c r="G150" i="1"/>
  <c r="C194" i="14" s="1"/>
  <c r="I150" i="1"/>
  <c r="E194" i="14" s="1"/>
  <c r="BX194" i="14" s="1"/>
  <c r="J150" i="1"/>
  <c r="F194" i="14" s="1"/>
  <c r="BY194" i="14" s="1"/>
  <c r="K150" i="1"/>
  <c r="G194" i="14" s="1"/>
  <c r="BZ194" i="14" s="1"/>
  <c r="L150" i="1"/>
  <c r="H194" i="14" s="1"/>
  <c r="CA194" i="14" s="1"/>
  <c r="M150" i="1"/>
  <c r="I194" i="14" s="1"/>
  <c r="CB194" i="14" s="1"/>
  <c r="N150" i="1"/>
  <c r="J194" i="14" s="1"/>
  <c r="CC194" i="14" s="1"/>
  <c r="O150" i="1"/>
  <c r="K194" i="14" s="1"/>
  <c r="CD194" i="14" s="1"/>
  <c r="P150" i="1"/>
  <c r="L194" i="14" s="1"/>
  <c r="CE194" i="14" s="1"/>
  <c r="Q150" i="1"/>
  <c r="M194" i="14" s="1"/>
  <c r="CF194" i="14" s="1"/>
  <c r="R150" i="1"/>
  <c r="N194" i="14" s="1"/>
  <c r="CG194" i="14" s="1"/>
  <c r="S150" i="1"/>
  <c r="O194" i="14" s="1"/>
  <c r="CH194" i="14" s="1"/>
  <c r="T150" i="1"/>
  <c r="P194" i="14" s="1"/>
  <c r="CI194" i="14" s="1"/>
  <c r="U150" i="1"/>
  <c r="V150" i="1"/>
  <c r="AB150" i="1"/>
  <c r="AC150" i="1"/>
  <c r="AD150" i="1"/>
  <c r="AE150" i="1"/>
  <c r="AK150" i="1"/>
  <c r="AL150" i="1"/>
  <c r="B151" i="1"/>
  <c r="C151" i="1"/>
  <c r="A195" i="14" s="1"/>
  <c r="D151" i="1"/>
  <c r="D195" i="14" s="1"/>
  <c r="T195" i="14" s="1"/>
  <c r="F151" i="1"/>
  <c r="G151" i="1"/>
  <c r="C195" i="14" s="1"/>
  <c r="I151" i="1"/>
  <c r="E195" i="14" s="1"/>
  <c r="BX195" i="14" s="1"/>
  <c r="J151" i="1"/>
  <c r="F195" i="14" s="1"/>
  <c r="BY195" i="14" s="1"/>
  <c r="K151" i="1"/>
  <c r="G195" i="14" s="1"/>
  <c r="BZ195" i="14" s="1"/>
  <c r="L151" i="1"/>
  <c r="H195" i="14" s="1"/>
  <c r="CA195" i="14" s="1"/>
  <c r="M151" i="1"/>
  <c r="I195" i="14" s="1"/>
  <c r="CB195" i="14" s="1"/>
  <c r="N151" i="1"/>
  <c r="J195" i="14" s="1"/>
  <c r="CC195" i="14" s="1"/>
  <c r="O151" i="1"/>
  <c r="K195" i="14" s="1"/>
  <c r="CD195" i="14" s="1"/>
  <c r="P151" i="1"/>
  <c r="L195" i="14" s="1"/>
  <c r="CE195" i="14" s="1"/>
  <c r="Q151" i="1"/>
  <c r="M195" i="14" s="1"/>
  <c r="CF195" i="14" s="1"/>
  <c r="R151" i="1"/>
  <c r="N195" i="14" s="1"/>
  <c r="CG195" i="14" s="1"/>
  <c r="S151" i="1"/>
  <c r="O195" i="14" s="1"/>
  <c r="CH195" i="14" s="1"/>
  <c r="T151" i="1"/>
  <c r="P195" i="14" s="1"/>
  <c r="CI195" i="14" s="1"/>
  <c r="U151" i="1"/>
  <c r="V151" i="1"/>
  <c r="AB151" i="1"/>
  <c r="AC151" i="1"/>
  <c r="AD151" i="1"/>
  <c r="AE151" i="1"/>
  <c r="AK151" i="1"/>
  <c r="AL151" i="1"/>
  <c r="B152" i="1"/>
  <c r="C152" i="1"/>
  <c r="A196" i="14" s="1"/>
  <c r="D152" i="1"/>
  <c r="D196" i="14" s="1"/>
  <c r="T196" i="14" s="1"/>
  <c r="F152" i="1"/>
  <c r="G152" i="1"/>
  <c r="C196" i="14" s="1"/>
  <c r="I152" i="1"/>
  <c r="E196" i="14" s="1"/>
  <c r="BX196" i="14" s="1"/>
  <c r="J152" i="1"/>
  <c r="F196" i="14" s="1"/>
  <c r="BY196" i="14" s="1"/>
  <c r="K152" i="1"/>
  <c r="G196" i="14" s="1"/>
  <c r="BZ196" i="14" s="1"/>
  <c r="L152" i="1"/>
  <c r="H196" i="14" s="1"/>
  <c r="CA196" i="14" s="1"/>
  <c r="M152" i="1"/>
  <c r="I196" i="14" s="1"/>
  <c r="CB196" i="14" s="1"/>
  <c r="N152" i="1"/>
  <c r="J196" i="14" s="1"/>
  <c r="CC196" i="14" s="1"/>
  <c r="O152" i="1"/>
  <c r="K196" i="14" s="1"/>
  <c r="CD196" i="14" s="1"/>
  <c r="P152" i="1"/>
  <c r="L196" i="14" s="1"/>
  <c r="CE196" i="14" s="1"/>
  <c r="Q152" i="1"/>
  <c r="M196" i="14" s="1"/>
  <c r="CF196" i="14" s="1"/>
  <c r="R152" i="1"/>
  <c r="N196" i="14" s="1"/>
  <c r="CG196" i="14" s="1"/>
  <c r="S152" i="1"/>
  <c r="O196" i="14" s="1"/>
  <c r="CH196" i="14" s="1"/>
  <c r="T152" i="1"/>
  <c r="P196" i="14" s="1"/>
  <c r="CI196" i="14" s="1"/>
  <c r="U152" i="1"/>
  <c r="V152" i="1"/>
  <c r="AB152" i="1"/>
  <c r="AC152" i="1"/>
  <c r="AD152" i="1"/>
  <c r="AE152" i="1"/>
  <c r="AK152" i="1"/>
  <c r="AL152" i="1"/>
  <c r="B153" i="1"/>
  <c r="C153" i="1"/>
  <c r="A197" i="14" s="1"/>
  <c r="D153" i="1"/>
  <c r="D197" i="14" s="1"/>
  <c r="T197" i="14" s="1"/>
  <c r="F153" i="1"/>
  <c r="G153" i="1"/>
  <c r="C197" i="14" s="1"/>
  <c r="I153" i="1"/>
  <c r="E197" i="14" s="1"/>
  <c r="BX197" i="14" s="1"/>
  <c r="J153" i="1"/>
  <c r="F197" i="14" s="1"/>
  <c r="BY197" i="14" s="1"/>
  <c r="K153" i="1"/>
  <c r="G197" i="14" s="1"/>
  <c r="BZ197" i="14" s="1"/>
  <c r="L153" i="1"/>
  <c r="H197" i="14" s="1"/>
  <c r="CA197" i="14" s="1"/>
  <c r="M153" i="1"/>
  <c r="I197" i="14" s="1"/>
  <c r="CB197" i="14" s="1"/>
  <c r="N153" i="1"/>
  <c r="J197" i="14" s="1"/>
  <c r="CC197" i="14" s="1"/>
  <c r="O153" i="1"/>
  <c r="K197" i="14" s="1"/>
  <c r="CD197" i="14" s="1"/>
  <c r="P153" i="1"/>
  <c r="L197" i="14" s="1"/>
  <c r="CE197" i="14" s="1"/>
  <c r="Q153" i="1"/>
  <c r="M197" i="14" s="1"/>
  <c r="CF197" i="14" s="1"/>
  <c r="R153" i="1"/>
  <c r="N197" i="14" s="1"/>
  <c r="CG197" i="14" s="1"/>
  <c r="S153" i="1"/>
  <c r="O197" i="14" s="1"/>
  <c r="CH197" i="14" s="1"/>
  <c r="T153" i="1"/>
  <c r="P197" i="14" s="1"/>
  <c r="CI197" i="14" s="1"/>
  <c r="U153" i="1"/>
  <c r="V153" i="1"/>
  <c r="AB153" i="1"/>
  <c r="AC153" i="1"/>
  <c r="AD153" i="1"/>
  <c r="AE153" i="1"/>
  <c r="AK153" i="1"/>
  <c r="AL153" i="1"/>
  <c r="B154" i="1"/>
  <c r="C154" i="1"/>
  <c r="A198" i="14" s="1"/>
  <c r="D154" i="1"/>
  <c r="D198" i="14" s="1"/>
  <c r="T198" i="14" s="1"/>
  <c r="F154" i="1"/>
  <c r="G154" i="1"/>
  <c r="C198" i="14" s="1"/>
  <c r="I154" i="1"/>
  <c r="E198" i="14" s="1"/>
  <c r="BX198" i="14" s="1"/>
  <c r="J154" i="1"/>
  <c r="F198" i="14" s="1"/>
  <c r="BY198" i="14" s="1"/>
  <c r="K154" i="1"/>
  <c r="G198" i="14" s="1"/>
  <c r="BZ198" i="14" s="1"/>
  <c r="L154" i="1"/>
  <c r="H198" i="14" s="1"/>
  <c r="CA198" i="14" s="1"/>
  <c r="M154" i="1"/>
  <c r="I198" i="14" s="1"/>
  <c r="CB198" i="14" s="1"/>
  <c r="N154" i="1"/>
  <c r="J198" i="14" s="1"/>
  <c r="CC198" i="14" s="1"/>
  <c r="O154" i="1"/>
  <c r="K198" i="14" s="1"/>
  <c r="CD198" i="14" s="1"/>
  <c r="P154" i="1"/>
  <c r="L198" i="14" s="1"/>
  <c r="CE198" i="14" s="1"/>
  <c r="Q154" i="1"/>
  <c r="M198" i="14" s="1"/>
  <c r="CF198" i="14" s="1"/>
  <c r="R154" i="1"/>
  <c r="N198" i="14" s="1"/>
  <c r="CG198" i="14" s="1"/>
  <c r="S154" i="1"/>
  <c r="O198" i="14" s="1"/>
  <c r="CH198" i="14" s="1"/>
  <c r="T154" i="1"/>
  <c r="P198" i="14" s="1"/>
  <c r="CI198" i="14" s="1"/>
  <c r="U154" i="1"/>
  <c r="V154" i="1"/>
  <c r="AB154" i="1"/>
  <c r="AC154" i="1"/>
  <c r="AD154" i="1"/>
  <c r="AE154" i="1"/>
  <c r="AK154" i="1"/>
  <c r="AL154" i="1"/>
  <c r="B155" i="1"/>
  <c r="C155" i="1"/>
  <c r="A199" i="14" s="1"/>
  <c r="D155" i="1"/>
  <c r="D199" i="14" s="1"/>
  <c r="T199" i="14" s="1"/>
  <c r="F155" i="1"/>
  <c r="G155" i="1"/>
  <c r="C199" i="14" s="1"/>
  <c r="I155" i="1"/>
  <c r="E199" i="14" s="1"/>
  <c r="BX199" i="14" s="1"/>
  <c r="J155" i="1"/>
  <c r="F199" i="14" s="1"/>
  <c r="BY199" i="14" s="1"/>
  <c r="K155" i="1"/>
  <c r="G199" i="14" s="1"/>
  <c r="BZ199" i="14" s="1"/>
  <c r="L155" i="1"/>
  <c r="H199" i="14" s="1"/>
  <c r="CA199" i="14" s="1"/>
  <c r="M155" i="1"/>
  <c r="I199" i="14" s="1"/>
  <c r="CB199" i="14" s="1"/>
  <c r="N155" i="1"/>
  <c r="J199" i="14" s="1"/>
  <c r="CC199" i="14" s="1"/>
  <c r="O155" i="1"/>
  <c r="K199" i="14" s="1"/>
  <c r="CD199" i="14" s="1"/>
  <c r="P155" i="1"/>
  <c r="L199" i="14" s="1"/>
  <c r="CE199" i="14" s="1"/>
  <c r="Q155" i="1"/>
  <c r="M199" i="14" s="1"/>
  <c r="CF199" i="14" s="1"/>
  <c r="R155" i="1"/>
  <c r="N199" i="14" s="1"/>
  <c r="CG199" i="14" s="1"/>
  <c r="S155" i="1"/>
  <c r="O199" i="14" s="1"/>
  <c r="CH199" i="14" s="1"/>
  <c r="T155" i="1"/>
  <c r="P199" i="14" s="1"/>
  <c r="CI199" i="14" s="1"/>
  <c r="U155" i="1"/>
  <c r="V155" i="1"/>
  <c r="AB155" i="1"/>
  <c r="AC155" i="1"/>
  <c r="AD155" i="1"/>
  <c r="AE155" i="1"/>
  <c r="AK155" i="1"/>
  <c r="AL155" i="1"/>
  <c r="B156" i="1"/>
  <c r="C156" i="1"/>
  <c r="A200" i="14" s="1"/>
  <c r="D156" i="1"/>
  <c r="D200" i="14" s="1"/>
  <c r="T200" i="14" s="1"/>
  <c r="F156" i="1"/>
  <c r="G156" i="1"/>
  <c r="C200" i="14" s="1"/>
  <c r="I156" i="1"/>
  <c r="E200" i="14" s="1"/>
  <c r="BX200" i="14" s="1"/>
  <c r="J156" i="1"/>
  <c r="F200" i="14" s="1"/>
  <c r="BY200" i="14" s="1"/>
  <c r="K156" i="1"/>
  <c r="G200" i="14" s="1"/>
  <c r="BZ200" i="14" s="1"/>
  <c r="L156" i="1"/>
  <c r="H200" i="14" s="1"/>
  <c r="CA200" i="14" s="1"/>
  <c r="M156" i="1"/>
  <c r="I200" i="14" s="1"/>
  <c r="CB200" i="14" s="1"/>
  <c r="N156" i="1"/>
  <c r="J200" i="14" s="1"/>
  <c r="CC200" i="14" s="1"/>
  <c r="O156" i="1"/>
  <c r="K200" i="14" s="1"/>
  <c r="CD200" i="14" s="1"/>
  <c r="P156" i="1"/>
  <c r="L200" i="14" s="1"/>
  <c r="CE200" i="14" s="1"/>
  <c r="Q156" i="1"/>
  <c r="M200" i="14" s="1"/>
  <c r="CF200" i="14" s="1"/>
  <c r="R156" i="1"/>
  <c r="N200" i="14" s="1"/>
  <c r="CG200" i="14" s="1"/>
  <c r="S156" i="1"/>
  <c r="O200" i="14" s="1"/>
  <c r="CH200" i="14" s="1"/>
  <c r="T156" i="1"/>
  <c r="P200" i="14" s="1"/>
  <c r="CI200" i="14" s="1"/>
  <c r="U156" i="1"/>
  <c r="V156" i="1"/>
  <c r="AB156" i="1"/>
  <c r="AC156" i="1"/>
  <c r="AD156" i="1"/>
  <c r="AE156" i="1"/>
  <c r="AK156" i="1"/>
  <c r="AL156" i="1"/>
  <c r="B157" i="1"/>
  <c r="C157" i="1"/>
  <c r="A201" i="14" s="1"/>
  <c r="D157" i="1"/>
  <c r="D201" i="14" s="1"/>
  <c r="T201" i="14" s="1"/>
  <c r="F157" i="1"/>
  <c r="G157" i="1"/>
  <c r="C201" i="14" s="1"/>
  <c r="I157" i="1"/>
  <c r="E201" i="14" s="1"/>
  <c r="BX201" i="14" s="1"/>
  <c r="J157" i="1"/>
  <c r="F201" i="14" s="1"/>
  <c r="BY201" i="14" s="1"/>
  <c r="K157" i="1"/>
  <c r="G201" i="14" s="1"/>
  <c r="BZ201" i="14" s="1"/>
  <c r="L157" i="1"/>
  <c r="H201" i="14" s="1"/>
  <c r="CA201" i="14" s="1"/>
  <c r="M157" i="1"/>
  <c r="I201" i="14" s="1"/>
  <c r="CB201" i="14" s="1"/>
  <c r="N157" i="1"/>
  <c r="J201" i="14" s="1"/>
  <c r="CC201" i="14" s="1"/>
  <c r="O157" i="1"/>
  <c r="K201" i="14" s="1"/>
  <c r="CD201" i="14" s="1"/>
  <c r="P157" i="1"/>
  <c r="L201" i="14" s="1"/>
  <c r="CE201" i="14" s="1"/>
  <c r="Q157" i="1"/>
  <c r="M201" i="14" s="1"/>
  <c r="CF201" i="14" s="1"/>
  <c r="R157" i="1"/>
  <c r="N201" i="14" s="1"/>
  <c r="CG201" i="14" s="1"/>
  <c r="S157" i="1"/>
  <c r="O201" i="14" s="1"/>
  <c r="CH201" i="14" s="1"/>
  <c r="T157" i="1"/>
  <c r="P201" i="14" s="1"/>
  <c r="CI201" i="14" s="1"/>
  <c r="U157" i="1"/>
  <c r="V157" i="1"/>
  <c r="AB157" i="1"/>
  <c r="AC157" i="1"/>
  <c r="AD157" i="1"/>
  <c r="AE157" i="1"/>
  <c r="AK157" i="1"/>
  <c r="AL157" i="1"/>
  <c r="B158" i="1"/>
  <c r="C158" i="1"/>
  <c r="A202" i="14" s="1"/>
  <c r="D158" i="1"/>
  <c r="D202" i="14" s="1"/>
  <c r="T202" i="14" s="1"/>
  <c r="F158" i="1"/>
  <c r="G158" i="1"/>
  <c r="C202" i="14" s="1"/>
  <c r="I158" i="1"/>
  <c r="E202" i="14" s="1"/>
  <c r="BX202" i="14" s="1"/>
  <c r="J158" i="1"/>
  <c r="F202" i="14" s="1"/>
  <c r="BY202" i="14" s="1"/>
  <c r="K158" i="1"/>
  <c r="G202" i="14" s="1"/>
  <c r="BZ202" i="14" s="1"/>
  <c r="L158" i="1"/>
  <c r="H202" i="14" s="1"/>
  <c r="CA202" i="14" s="1"/>
  <c r="M158" i="1"/>
  <c r="I202" i="14" s="1"/>
  <c r="CB202" i="14" s="1"/>
  <c r="N158" i="1"/>
  <c r="J202" i="14" s="1"/>
  <c r="CC202" i="14" s="1"/>
  <c r="O158" i="1"/>
  <c r="K202" i="14" s="1"/>
  <c r="CD202" i="14" s="1"/>
  <c r="P158" i="1"/>
  <c r="L202" i="14" s="1"/>
  <c r="CE202" i="14" s="1"/>
  <c r="Q158" i="1"/>
  <c r="M202" i="14" s="1"/>
  <c r="CF202" i="14" s="1"/>
  <c r="R158" i="1"/>
  <c r="N202" i="14" s="1"/>
  <c r="CG202" i="14" s="1"/>
  <c r="S158" i="1"/>
  <c r="O202" i="14" s="1"/>
  <c r="CH202" i="14" s="1"/>
  <c r="T158" i="1"/>
  <c r="P202" i="14" s="1"/>
  <c r="CI202" i="14" s="1"/>
  <c r="U158" i="1"/>
  <c r="V158" i="1"/>
  <c r="AB158" i="1"/>
  <c r="AC158" i="1"/>
  <c r="AD158" i="1"/>
  <c r="AE158" i="1"/>
  <c r="AK158" i="1"/>
  <c r="AL158" i="1"/>
  <c r="B159" i="1"/>
  <c r="C159" i="1"/>
  <c r="A203" i="14" s="1"/>
  <c r="D159" i="1"/>
  <c r="D203" i="14" s="1"/>
  <c r="T203" i="14" s="1"/>
  <c r="F159" i="1"/>
  <c r="G159" i="1"/>
  <c r="C203" i="14" s="1"/>
  <c r="I159" i="1"/>
  <c r="E203" i="14" s="1"/>
  <c r="BX203" i="14" s="1"/>
  <c r="J159" i="1"/>
  <c r="F203" i="14" s="1"/>
  <c r="BY203" i="14" s="1"/>
  <c r="K159" i="1"/>
  <c r="G203" i="14" s="1"/>
  <c r="BZ203" i="14" s="1"/>
  <c r="L159" i="1"/>
  <c r="H203" i="14" s="1"/>
  <c r="CA203" i="14" s="1"/>
  <c r="M159" i="1"/>
  <c r="I203" i="14" s="1"/>
  <c r="CB203" i="14" s="1"/>
  <c r="N159" i="1"/>
  <c r="J203" i="14" s="1"/>
  <c r="CC203" i="14" s="1"/>
  <c r="O159" i="1"/>
  <c r="K203" i="14" s="1"/>
  <c r="CD203" i="14" s="1"/>
  <c r="P159" i="1"/>
  <c r="L203" i="14" s="1"/>
  <c r="CE203" i="14" s="1"/>
  <c r="Q159" i="1"/>
  <c r="M203" i="14" s="1"/>
  <c r="CF203" i="14" s="1"/>
  <c r="R159" i="1"/>
  <c r="N203" i="14" s="1"/>
  <c r="CG203" i="14" s="1"/>
  <c r="S159" i="1"/>
  <c r="O203" i="14" s="1"/>
  <c r="CH203" i="14" s="1"/>
  <c r="T159" i="1"/>
  <c r="P203" i="14" s="1"/>
  <c r="CI203" i="14" s="1"/>
  <c r="U159" i="1"/>
  <c r="V159" i="1"/>
  <c r="AB159" i="1"/>
  <c r="AC159" i="1"/>
  <c r="AD159" i="1"/>
  <c r="AE159" i="1"/>
  <c r="AK159" i="1"/>
  <c r="AL159" i="1"/>
  <c r="B160" i="1"/>
  <c r="C160" i="1"/>
  <c r="A204" i="14" s="1"/>
  <c r="D160" i="1"/>
  <c r="D204" i="14" s="1"/>
  <c r="T204" i="14" s="1"/>
  <c r="F160" i="1"/>
  <c r="G160" i="1"/>
  <c r="C204" i="14" s="1"/>
  <c r="I160" i="1"/>
  <c r="E204" i="14" s="1"/>
  <c r="BX204" i="14" s="1"/>
  <c r="J160" i="1"/>
  <c r="F204" i="14" s="1"/>
  <c r="BY204" i="14" s="1"/>
  <c r="K160" i="1"/>
  <c r="G204" i="14" s="1"/>
  <c r="BZ204" i="14" s="1"/>
  <c r="L160" i="1"/>
  <c r="H204" i="14" s="1"/>
  <c r="CA204" i="14" s="1"/>
  <c r="M160" i="1"/>
  <c r="I204" i="14" s="1"/>
  <c r="CB204" i="14" s="1"/>
  <c r="N160" i="1"/>
  <c r="J204" i="14" s="1"/>
  <c r="CC204" i="14" s="1"/>
  <c r="O160" i="1"/>
  <c r="K204" i="14" s="1"/>
  <c r="CD204" i="14" s="1"/>
  <c r="P160" i="1"/>
  <c r="L204" i="14" s="1"/>
  <c r="CE204" i="14" s="1"/>
  <c r="Q160" i="1"/>
  <c r="M204" i="14" s="1"/>
  <c r="CF204" i="14" s="1"/>
  <c r="R160" i="1"/>
  <c r="N204" i="14" s="1"/>
  <c r="CG204" i="14" s="1"/>
  <c r="S160" i="1"/>
  <c r="O204" i="14" s="1"/>
  <c r="CH204" i="14" s="1"/>
  <c r="T160" i="1"/>
  <c r="P204" i="14" s="1"/>
  <c r="CI204" i="14" s="1"/>
  <c r="U160" i="1"/>
  <c r="V160" i="1"/>
  <c r="AB160" i="1"/>
  <c r="AC160" i="1"/>
  <c r="AD160" i="1"/>
  <c r="AE160" i="1"/>
  <c r="AK160" i="1"/>
  <c r="AL160" i="1"/>
  <c r="B161" i="1"/>
  <c r="C161" i="1"/>
  <c r="A205" i="14" s="1"/>
  <c r="D161" i="1"/>
  <c r="D205" i="14" s="1"/>
  <c r="T205" i="14" s="1"/>
  <c r="F161" i="1"/>
  <c r="G161" i="1"/>
  <c r="C205" i="14" s="1"/>
  <c r="I161" i="1"/>
  <c r="E205" i="14" s="1"/>
  <c r="BX205" i="14" s="1"/>
  <c r="J161" i="1"/>
  <c r="F205" i="14" s="1"/>
  <c r="BY205" i="14" s="1"/>
  <c r="K161" i="1"/>
  <c r="G205" i="14" s="1"/>
  <c r="BZ205" i="14" s="1"/>
  <c r="L161" i="1"/>
  <c r="H205" i="14" s="1"/>
  <c r="CA205" i="14" s="1"/>
  <c r="M161" i="1"/>
  <c r="I205" i="14" s="1"/>
  <c r="CB205" i="14" s="1"/>
  <c r="N161" i="1"/>
  <c r="J205" i="14" s="1"/>
  <c r="CC205" i="14" s="1"/>
  <c r="O161" i="1"/>
  <c r="K205" i="14" s="1"/>
  <c r="CD205" i="14" s="1"/>
  <c r="P161" i="1"/>
  <c r="L205" i="14" s="1"/>
  <c r="CE205" i="14" s="1"/>
  <c r="Q161" i="1"/>
  <c r="M205" i="14" s="1"/>
  <c r="CF205" i="14" s="1"/>
  <c r="R161" i="1"/>
  <c r="N205" i="14" s="1"/>
  <c r="CG205" i="14" s="1"/>
  <c r="S161" i="1"/>
  <c r="O205" i="14" s="1"/>
  <c r="CH205" i="14" s="1"/>
  <c r="T161" i="1"/>
  <c r="P205" i="14" s="1"/>
  <c r="CI205" i="14" s="1"/>
  <c r="U161" i="1"/>
  <c r="V161" i="1"/>
  <c r="AB161" i="1"/>
  <c r="AC161" i="1"/>
  <c r="AD161" i="1"/>
  <c r="AE161" i="1"/>
  <c r="AK161" i="1"/>
  <c r="AL161" i="1"/>
  <c r="B162" i="1"/>
  <c r="C162" i="1"/>
  <c r="A206" i="14" s="1"/>
  <c r="D162" i="1"/>
  <c r="D206" i="14" s="1"/>
  <c r="T206" i="14" s="1"/>
  <c r="F162" i="1"/>
  <c r="G162" i="1"/>
  <c r="C206" i="14" s="1"/>
  <c r="I162" i="1"/>
  <c r="E206" i="14" s="1"/>
  <c r="BX206" i="14" s="1"/>
  <c r="J162" i="1"/>
  <c r="F206" i="14" s="1"/>
  <c r="BY206" i="14" s="1"/>
  <c r="K162" i="1"/>
  <c r="G206" i="14" s="1"/>
  <c r="BZ206" i="14" s="1"/>
  <c r="L162" i="1"/>
  <c r="H206" i="14" s="1"/>
  <c r="CA206" i="14" s="1"/>
  <c r="M162" i="1"/>
  <c r="I206" i="14" s="1"/>
  <c r="CB206" i="14" s="1"/>
  <c r="N162" i="1"/>
  <c r="J206" i="14" s="1"/>
  <c r="CC206" i="14" s="1"/>
  <c r="O162" i="1"/>
  <c r="K206" i="14" s="1"/>
  <c r="CD206" i="14" s="1"/>
  <c r="P162" i="1"/>
  <c r="L206" i="14" s="1"/>
  <c r="CE206" i="14" s="1"/>
  <c r="Q162" i="1"/>
  <c r="M206" i="14" s="1"/>
  <c r="CF206" i="14" s="1"/>
  <c r="R162" i="1"/>
  <c r="N206" i="14" s="1"/>
  <c r="CG206" i="14" s="1"/>
  <c r="S162" i="1"/>
  <c r="O206" i="14" s="1"/>
  <c r="CH206" i="14" s="1"/>
  <c r="T162" i="1"/>
  <c r="P206" i="14" s="1"/>
  <c r="CI206" i="14" s="1"/>
  <c r="U162" i="1"/>
  <c r="V162" i="1"/>
  <c r="AB162" i="1"/>
  <c r="AC162" i="1"/>
  <c r="AD162" i="1"/>
  <c r="AE162" i="1"/>
  <c r="AK162" i="1"/>
  <c r="AL162" i="1"/>
  <c r="B163" i="1"/>
  <c r="C163" i="1"/>
  <c r="A207" i="14" s="1"/>
  <c r="D163" i="1"/>
  <c r="D207" i="14" s="1"/>
  <c r="T207" i="14" s="1"/>
  <c r="F163" i="1"/>
  <c r="G163" i="1"/>
  <c r="I163" i="1"/>
  <c r="E207" i="14" s="1"/>
  <c r="BX207" i="14" s="1"/>
  <c r="J163" i="1"/>
  <c r="F207" i="14" s="1"/>
  <c r="BY207" i="14" s="1"/>
  <c r="K163" i="1"/>
  <c r="G207" i="14" s="1"/>
  <c r="BZ207" i="14" s="1"/>
  <c r="L163" i="1"/>
  <c r="H207" i="14" s="1"/>
  <c r="CA207" i="14" s="1"/>
  <c r="M163" i="1"/>
  <c r="I207" i="14" s="1"/>
  <c r="CB207" i="14" s="1"/>
  <c r="N163" i="1"/>
  <c r="J207" i="14" s="1"/>
  <c r="CC207" i="14" s="1"/>
  <c r="O163" i="1"/>
  <c r="K207" i="14" s="1"/>
  <c r="CD207" i="14" s="1"/>
  <c r="P163" i="1"/>
  <c r="L207" i="14" s="1"/>
  <c r="CE207" i="14" s="1"/>
  <c r="Q163" i="1"/>
  <c r="M207" i="14" s="1"/>
  <c r="CF207" i="14" s="1"/>
  <c r="R163" i="1"/>
  <c r="N207" i="14" s="1"/>
  <c r="CG207" i="14" s="1"/>
  <c r="S163" i="1"/>
  <c r="O207" i="14" s="1"/>
  <c r="CH207" i="14" s="1"/>
  <c r="T163" i="1"/>
  <c r="P207" i="14" s="1"/>
  <c r="CI207" i="14" s="1"/>
  <c r="U163" i="1"/>
  <c r="V163" i="1"/>
  <c r="AB163" i="1"/>
  <c r="AC163" i="1"/>
  <c r="AD163" i="1"/>
  <c r="AE163" i="1"/>
  <c r="AK163" i="1"/>
  <c r="AL163" i="1"/>
  <c r="B164" i="1"/>
  <c r="C164" i="1"/>
  <c r="A208" i="14" s="1"/>
  <c r="D164" i="1"/>
  <c r="D208" i="14" s="1"/>
  <c r="T208" i="14" s="1"/>
  <c r="F164" i="1"/>
  <c r="G164" i="1"/>
  <c r="C208" i="14" s="1"/>
  <c r="I164" i="1"/>
  <c r="E208" i="14" s="1"/>
  <c r="BX208" i="14" s="1"/>
  <c r="J164" i="1"/>
  <c r="F208" i="14" s="1"/>
  <c r="BY208" i="14" s="1"/>
  <c r="K164" i="1"/>
  <c r="G208" i="14" s="1"/>
  <c r="BZ208" i="14" s="1"/>
  <c r="L164" i="1"/>
  <c r="H208" i="14" s="1"/>
  <c r="CA208" i="14" s="1"/>
  <c r="M164" i="1"/>
  <c r="I208" i="14" s="1"/>
  <c r="CB208" i="14" s="1"/>
  <c r="N164" i="1"/>
  <c r="J208" i="14" s="1"/>
  <c r="CC208" i="14" s="1"/>
  <c r="O164" i="1"/>
  <c r="K208" i="14" s="1"/>
  <c r="CD208" i="14" s="1"/>
  <c r="P164" i="1"/>
  <c r="L208" i="14" s="1"/>
  <c r="CE208" i="14" s="1"/>
  <c r="Q164" i="1"/>
  <c r="M208" i="14" s="1"/>
  <c r="CF208" i="14" s="1"/>
  <c r="R164" i="1"/>
  <c r="N208" i="14" s="1"/>
  <c r="CG208" i="14" s="1"/>
  <c r="S164" i="1"/>
  <c r="O208" i="14" s="1"/>
  <c r="CH208" i="14" s="1"/>
  <c r="T164" i="1"/>
  <c r="P208" i="14" s="1"/>
  <c r="CI208" i="14" s="1"/>
  <c r="U164" i="1"/>
  <c r="V164" i="1"/>
  <c r="AB164" i="1"/>
  <c r="AC164" i="1"/>
  <c r="AD164" i="1"/>
  <c r="AE164" i="1"/>
  <c r="AK164" i="1"/>
  <c r="AL164" i="1"/>
  <c r="B165" i="1"/>
  <c r="C165" i="1"/>
  <c r="A209" i="14" s="1"/>
  <c r="D165" i="1"/>
  <c r="D209" i="14" s="1"/>
  <c r="T209" i="14" s="1"/>
  <c r="F165" i="1"/>
  <c r="G165" i="1"/>
  <c r="I165" i="1"/>
  <c r="E209" i="14" s="1"/>
  <c r="BX209" i="14" s="1"/>
  <c r="J165" i="1"/>
  <c r="F209" i="14" s="1"/>
  <c r="BY209" i="14" s="1"/>
  <c r="K165" i="1"/>
  <c r="G209" i="14" s="1"/>
  <c r="BZ209" i="14" s="1"/>
  <c r="L165" i="1"/>
  <c r="H209" i="14" s="1"/>
  <c r="CA209" i="14" s="1"/>
  <c r="M165" i="1"/>
  <c r="I209" i="14" s="1"/>
  <c r="CB209" i="14" s="1"/>
  <c r="N165" i="1"/>
  <c r="J209" i="14" s="1"/>
  <c r="CC209" i="14" s="1"/>
  <c r="O165" i="1"/>
  <c r="K209" i="14" s="1"/>
  <c r="CD209" i="14" s="1"/>
  <c r="P165" i="1"/>
  <c r="L209" i="14" s="1"/>
  <c r="CE209" i="14" s="1"/>
  <c r="Q165" i="1"/>
  <c r="M209" i="14" s="1"/>
  <c r="CF209" i="14" s="1"/>
  <c r="R165" i="1"/>
  <c r="N209" i="14" s="1"/>
  <c r="CG209" i="14" s="1"/>
  <c r="S165" i="1"/>
  <c r="O209" i="14" s="1"/>
  <c r="CH209" i="14" s="1"/>
  <c r="T165" i="1"/>
  <c r="P209" i="14" s="1"/>
  <c r="CI209" i="14" s="1"/>
  <c r="U165" i="1"/>
  <c r="V165" i="1"/>
  <c r="AB165" i="1"/>
  <c r="AC165" i="1"/>
  <c r="AD165" i="1"/>
  <c r="AE165" i="1"/>
  <c r="AK165" i="1"/>
  <c r="AL165" i="1"/>
  <c r="B166" i="1"/>
  <c r="C166" i="1"/>
  <c r="A210" i="14" s="1"/>
  <c r="D166" i="1"/>
  <c r="D210" i="14" s="1"/>
  <c r="T210" i="14" s="1"/>
  <c r="F166" i="1"/>
  <c r="G166" i="1"/>
  <c r="C210" i="14" s="1"/>
  <c r="I166" i="1"/>
  <c r="E210" i="14" s="1"/>
  <c r="BX210" i="14" s="1"/>
  <c r="J166" i="1"/>
  <c r="F210" i="14" s="1"/>
  <c r="BY210" i="14" s="1"/>
  <c r="K166" i="1"/>
  <c r="G210" i="14" s="1"/>
  <c r="BZ210" i="14" s="1"/>
  <c r="L166" i="1"/>
  <c r="H210" i="14" s="1"/>
  <c r="CA210" i="14" s="1"/>
  <c r="M166" i="1"/>
  <c r="I210" i="14" s="1"/>
  <c r="CB210" i="14" s="1"/>
  <c r="N166" i="1"/>
  <c r="J210" i="14" s="1"/>
  <c r="CC210" i="14" s="1"/>
  <c r="O166" i="1"/>
  <c r="K210" i="14" s="1"/>
  <c r="CD210" i="14" s="1"/>
  <c r="P166" i="1"/>
  <c r="L210" i="14" s="1"/>
  <c r="CE210" i="14" s="1"/>
  <c r="Q166" i="1"/>
  <c r="M210" i="14" s="1"/>
  <c r="CF210" i="14" s="1"/>
  <c r="R166" i="1"/>
  <c r="N210" i="14" s="1"/>
  <c r="CG210" i="14" s="1"/>
  <c r="S166" i="1"/>
  <c r="O210" i="14" s="1"/>
  <c r="CH210" i="14" s="1"/>
  <c r="T166" i="1"/>
  <c r="P210" i="14" s="1"/>
  <c r="CI210" i="14" s="1"/>
  <c r="U166" i="1"/>
  <c r="V166" i="1"/>
  <c r="AB166" i="1"/>
  <c r="AC166" i="1"/>
  <c r="AD166" i="1"/>
  <c r="AE166" i="1"/>
  <c r="AK166" i="1"/>
  <c r="AL166" i="1"/>
  <c r="B167" i="1"/>
  <c r="C167" i="1"/>
  <c r="A211" i="14" s="1"/>
  <c r="D167" i="1"/>
  <c r="D211" i="14" s="1"/>
  <c r="T211" i="14" s="1"/>
  <c r="F167" i="1"/>
  <c r="G167" i="1"/>
  <c r="C211" i="14" s="1"/>
  <c r="I167" i="1"/>
  <c r="E211" i="14" s="1"/>
  <c r="BX211" i="14" s="1"/>
  <c r="J167" i="1"/>
  <c r="F211" i="14" s="1"/>
  <c r="BY211" i="14" s="1"/>
  <c r="K167" i="1"/>
  <c r="G211" i="14" s="1"/>
  <c r="BZ211" i="14" s="1"/>
  <c r="L167" i="1"/>
  <c r="H211" i="14" s="1"/>
  <c r="CA211" i="14" s="1"/>
  <c r="M167" i="1"/>
  <c r="I211" i="14" s="1"/>
  <c r="CB211" i="14" s="1"/>
  <c r="N167" i="1"/>
  <c r="J211" i="14" s="1"/>
  <c r="CC211" i="14" s="1"/>
  <c r="O167" i="1"/>
  <c r="K211" i="14" s="1"/>
  <c r="CD211" i="14" s="1"/>
  <c r="P167" i="1"/>
  <c r="L211" i="14" s="1"/>
  <c r="CE211" i="14" s="1"/>
  <c r="Q167" i="1"/>
  <c r="M211" i="14" s="1"/>
  <c r="CF211" i="14" s="1"/>
  <c r="R167" i="1"/>
  <c r="N211" i="14" s="1"/>
  <c r="CG211" i="14" s="1"/>
  <c r="S167" i="1"/>
  <c r="O211" i="14" s="1"/>
  <c r="CH211" i="14" s="1"/>
  <c r="T167" i="1"/>
  <c r="P211" i="14" s="1"/>
  <c r="CI211" i="14" s="1"/>
  <c r="U167" i="1"/>
  <c r="V167" i="1"/>
  <c r="AB167" i="1"/>
  <c r="AC167" i="1"/>
  <c r="AD167" i="1"/>
  <c r="AE167" i="1"/>
  <c r="AK167" i="1"/>
  <c r="AL167" i="1"/>
  <c r="B168" i="1"/>
  <c r="C168" i="1"/>
  <c r="A212" i="14" s="1"/>
  <c r="D168" i="1"/>
  <c r="D212" i="14" s="1"/>
  <c r="T212" i="14" s="1"/>
  <c r="F168" i="1"/>
  <c r="G168" i="1"/>
  <c r="C212" i="14" s="1"/>
  <c r="I168" i="1"/>
  <c r="E212" i="14" s="1"/>
  <c r="BX212" i="14" s="1"/>
  <c r="J168" i="1"/>
  <c r="F212" i="14" s="1"/>
  <c r="BY212" i="14" s="1"/>
  <c r="K168" i="1"/>
  <c r="G212" i="14" s="1"/>
  <c r="BZ212" i="14" s="1"/>
  <c r="L168" i="1"/>
  <c r="H212" i="14" s="1"/>
  <c r="CA212" i="14" s="1"/>
  <c r="M168" i="1"/>
  <c r="I212" i="14" s="1"/>
  <c r="CB212" i="14" s="1"/>
  <c r="N168" i="1"/>
  <c r="J212" i="14" s="1"/>
  <c r="CC212" i="14" s="1"/>
  <c r="O168" i="1"/>
  <c r="K212" i="14" s="1"/>
  <c r="CD212" i="14" s="1"/>
  <c r="P168" i="1"/>
  <c r="L212" i="14" s="1"/>
  <c r="CE212" i="14" s="1"/>
  <c r="Q168" i="1"/>
  <c r="M212" i="14" s="1"/>
  <c r="CF212" i="14" s="1"/>
  <c r="R168" i="1"/>
  <c r="N212" i="14" s="1"/>
  <c r="CG212" i="14" s="1"/>
  <c r="S168" i="1"/>
  <c r="O212" i="14" s="1"/>
  <c r="CH212" i="14" s="1"/>
  <c r="T168" i="1"/>
  <c r="P212" i="14" s="1"/>
  <c r="CI212" i="14" s="1"/>
  <c r="U168" i="1"/>
  <c r="V168" i="1"/>
  <c r="AB168" i="1"/>
  <c r="AC168" i="1"/>
  <c r="AD168" i="1"/>
  <c r="AE168" i="1"/>
  <c r="AK168" i="1"/>
  <c r="AL168" i="1"/>
  <c r="B169" i="1"/>
  <c r="C169" i="1"/>
  <c r="A213" i="14" s="1"/>
  <c r="D169" i="1"/>
  <c r="D213" i="14" s="1"/>
  <c r="T213" i="14" s="1"/>
  <c r="F169" i="1"/>
  <c r="G169" i="1"/>
  <c r="I169" i="1"/>
  <c r="E213" i="14" s="1"/>
  <c r="BX213" i="14" s="1"/>
  <c r="J169" i="1"/>
  <c r="F213" i="14" s="1"/>
  <c r="BY213" i="14" s="1"/>
  <c r="K169" i="1"/>
  <c r="G213" i="14" s="1"/>
  <c r="BZ213" i="14" s="1"/>
  <c r="L169" i="1"/>
  <c r="H213" i="14" s="1"/>
  <c r="CA213" i="14" s="1"/>
  <c r="M169" i="1"/>
  <c r="I213" i="14" s="1"/>
  <c r="CB213" i="14" s="1"/>
  <c r="N169" i="1"/>
  <c r="J213" i="14" s="1"/>
  <c r="CC213" i="14" s="1"/>
  <c r="O169" i="1"/>
  <c r="K213" i="14" s="1"/>
  <c r="CD213" i="14" s="1"/>
  <c r="P169" i="1"/>
  <c r="L213" i="14" s="1"/>
  <c r="CE213" i="14" s="1"/>
  <c r="Q169" i="1"/>
  <c r="M213" i="14" s="1"/>
  <c r="CF213" i="14" s="1"/>
  <c r="R169" i="1"/>
  <c r="N213" i="14" s="1"/>
  <c r="CG213" i="14" s="1"/>
  <c r="S169" i="1"/>
  <c r="O213" i="14" s="1"/>
  <c r="CH213" i="14" s="1"/>
  <c r="T169" i="1"/>
  <c r="P213" i="14" s="1"/>
  <c r="CI213" i="14" s="1"/>
  <c r="U169" i="1"/>
  <c r="V169" i="1"/>
  <c r="AB169" i="1"/>
  <c r="AC169" i="1"/>
  <c r="AD169" i="1"/>
  <c r="AE169" i="1"/>
  <c r="AK169" i="1"/>
  <c r="AL169" i="1"/>
  <c r="B170" i="1"/>
  <c r="C170" i="1"/>
  <c r="A214" i="14" s="1"/>
  <c r="D170" i="1"/>
  <c r="D214" i="14" s="1"/>
  <c r="T214" i="14" s="1"/>
  <c r="F170" i="1"/>
  <c r="G170" i="1"/>
  <c r="C214" i="14" s="1"/>
  <c r="I170" i="1"/>
  <c r="E214" i="14" s="1"/>
  <c r="BX214" i="14" s="1"/>
  <c r="J170" i="1"/>
  <c r="F214" i="14" s="1"/>
  <c r="BY214" i="14" s="1"/>
  <c r="K170" i="1"/>
  <c r="G214" i="14" s="1"/>
  <c r="BZ214" i="14" s="1"/>
  <c r="L170" i="1"/>
  <c r="H214" i="14" s="1"/>
  <c r="CA214" i="14" s="1"/>
  <c r="M170" i="1"/>
  <c r="I214" i="14" s="1"/>
  <c r="CB214" i="14" s="1"/>
  <c r="N170" i="1"/>
  <c r="J214" i="14" s="1"/>
  <c r="CC214" i="14" s="1"/>
  <c r="O170" i="1"/>
  <c r="K214" i="14" s="1"/>
  <c r="CD214" i="14" s="1"/>
  <c r="P170" i="1"/>
  <c r="L214" i="14" s="1"/>
  <c r="CE214" i="14" s="1"/>
  <c r="Q170" i="1"/>
  <c r="M214" i="14" s="1"/>
  <c r="CF214" i="14" s="1"/>
  <c r="R170" i="1"/>
  <c r="N214" i="14" s="1"/>
  <c r="CG214" i="14" s="1"/>
  <c r="S170" i="1"/>
  <c r="O214" i="14" s="1"/>
  <c r="CH214" i="14" s="1"/>
  <c r="T170" i="1"/>
  <c r="P214" i="14" s="1"/>
  <c r="CI214" i="14" s="1"/>
  <c r="U170" i="1"/>
  <c r="V170" i="1"/>
  <c r="AB170" i="1"/>
  <c r="AC170" i="1"/>
  <c r="AD170" i="1"/>
  <c r="AE170" i="1"/>
  <c r="AK170" i="1"/>
  <c r="AL170" i="1"/>
  <c r="B171" i="1"/>
  <c r="C171" i="1"/>
  <c r="A215" i="14" s="1"/>
  <c r="D171" i="1"/>
  <c r="D215" i="14" s="1"/>
  <c r="T215" i="14" s="1"/>
  <c r="F171" i="1"/>
  <c r="G171" i="1"/>
  <c r="C215" i="14" s="1"/>
  <c r="I171" i="1"/>
  <c r="E215" i="14" s="1"/>
  <c r="BX215" i="14" s="1"/>
  <c r="J171" i="1"/>
  <c r="F215" i="14" s="1"/>
  <c r="BY215" i="14" s="1"/>
  <c r="K171" i="1"/>
  <c r="G215" i="14" s="1"/>
  <c r="BZ215" i="14" s="1"/>
  <c r="L171" i="1"/>
  <c r="H215" i="14" s="1"/>
  <c r="CA215" i="14" s="1"/>
  <c r="M171" i="1"/>
  <c r="I215" i="14" s="1"/>
  <c r="CB215" i="14" s="1"/>
  <c r="N171" i="1"/>
  <c r="J215" i="14" s="1"/>
  <c r="CC215" i="14" s="1"/>
  <c r="O171" i="1"/>
  <c r="K215" i="14" s="1"/>
  <c r="CD215" i="14" s="1"/>
  <c r="P171" i="1"/>
  <c r="L215" i="14" s="1"/>
  <c r="CE215" i="14" s="1"/>
  <c r="Q171" i="1"/>
  <c r="M215" i="14" s="1"/>
  <c r="CF215" i="14" s="1"/>
  <c r="R171" i="1"/>
  <c r="N215" i="14" s="1"/>
  <c r="CG215" i="14" s="1"/>
  <c r="S171" i="1"/>
  <c r="O215" i="14" s="1"/>
  <c r="CH215" i="14" s="1"/>
  <c r="T171" i="1"/>
  <c r="P215" i="14" s="1"/>
  <c r="CI215" i="14" s="1"/>
  <c r="U171" i="1"/>
  <c r="V171" i="1"/>
  <c r="AB171" i="1"/>
  <c r="AC171" i="1"/>
  <c r="AD171" i="1"/>
  <c r="AE171" i="1"/>
  <c r="AK171" i="1"/>
  <c r="AL171" i="1"/>
  <c r="B172" i="1"/>
  <c r="C172" i="1"/>
  <c r="A216" i="14" s="1"/>
  <c r="D172" i="1"/>
  <c r="D216" i="14" s="1"/>
  <c r="T216" i="14" s="1"/>
  <c r="F172" i="1"/>
  <c r="G172" i="1"/>
  <c r="C216" i="14" s="1"/>
  <c r="I172" i="1"/>
  <c r="E216" i="14" s="1"/>
  <c r="BX216" i="14" s="1"/>
  <c r="J172" i="1"/>
  <c r="F216" i="14" s="1"/>
  <c r="BY216" i="14" s="1"/>
  <c r="K172" i="1"/>
  <c r="G216" i="14" s="1"/>
  <c r="BZ216" i="14" s="1"/>
  <c r="L172" i="1"/>
  <c r="H216" i="14" s="1"/>
  <c r="CA216" i="14" s="1"/>
  <c r="M172" i="1"/>
  <c r="I216" i="14" s="1"/>
  <c r="CB216" i="14" s="1"/>
  <c r="N172" i="1"/>
  <c r="J216" i="14" s="1"/>
  <c r="CC216" i="14" s="1"/>
  <c r="O172" i="1"/>
  <c r="K216" i="14" s="1"/>
  <c r="CD216" i="14" s="1"/>
  <c r="P172" i="1"/>
  <c r="L216" i="14" s="1"/>
  <c r="CE216" i="14" s="1"/>
  <c r="Q172" i="1"/>
  <c r="M216" i="14" s="1"/>
  <c r="CF216" i="14" s="1"/>
  <c r="R172" i="1"/>
  <c r="N216" i="14" s="1"/>
  <c r="CG216" i="14" s="1"/>
  <c r="S172" i="1"/>
  <c r="O216" i="14" s="1"/>
  <c r="CH216" i="14" s="1"/>
  <c r="T172" i="1"/>
  <c r="P216" i="14" s="1"/>
  <c r="CI216" i="14" s="1"/>
  <c r="U172" i="1"/>
  <c r="V172" i="1"/>
  <c r="AB172" i="1"/>
  <c r="AC172" i="1"/>
  <c r="AD172" i="1"/>
  <c r="AE172" i="1"/>
  <c r="AK172" i="1"/>
  <c r="AL172" i="1"/>
  <c r="B173" i="1"/>
  <c r="C173" i="1"/>
  <c r="A217" i="14" s="1"/>
  <c r="D173" i="1"/>
  <c r="D217" i="14" s="1"/>
  <c r="T217" i="14" s="1"/>
  <c r="F173" i="1"/>
  <c r="G173" i="1"/>
  <c r="I173" i="1"/>
  <c r="E217" i="14" s="1"/>
  <c r="BX217" i="14" s="1"/>
  <c r="J173" i="1"/>
  <c r="F217" i="14" s="1"/>
  <c r="BY217" i="14" s="1"/>
  <c r="K173" i="1"/>
  <c r="G217" i="14" s="1"/>
  <c r="BZ217" i="14" s="1"/>
  <c r="L173" i="1"/>
  <c r="H217" i="14" s="1"/>
  <c r="CA217" i="14" s="1"/>
  <c r="M173" i="1"/>
  <c r="I217" i="14" s="1"/>
  <c r="CB217" i="14" s="1"/>
  <c r="N173" i="1"/>
  <c r="J217" i="14" s="1"/>
  <c r="CC217" i="14" s="1"/>
  <c r="O173" i="1"/>
  <c r="K217" i="14" s="1"/>
  <c r="CD217" i="14" s="1"/>
  <c r="P173" i="1"/>
  <c r="L217" i="14" s="1"/>
  <c r="CE217" i="14" s="1"/>
  <c r="Q173" i="1"/>
  <c r="M217" i="14" s="1"/>
  <c r="CF217" i="14" s="1"/>
  <c r="R173" i="1"/>
  <c r="N217" i="14" s="1"/>
  <c r="CG217" i="14" s="1"/>
  <c r="S173" i="1"/>
  <c r="O217" i="14" s="1"/>
  <c r="CH217" i="14" s="1"/>
  <c r="T173" i="1"/>
  <c r="P217" i="14" s="1"/>
  <c r="CI217" i="14" s="1"/>
  <c r="U173" i="1"/>
  <c r="V173" i="1"/>
  <c r="AB173" i="1"/>
  <c r="AC173" i="1"/>
  <c r="AD173" i="1"/>
  <c r="AE173" i="1"/>
  <c r="AK173" i="1"/>
  <c r="AL173" i="1"/>
  <c r="B174" i="1"/>
  <c r="C174" i="1"/>
  <c r="A218" i="14" s="1"/>
  <c r="D174" i="1"/>
  <c r="D218" i="14" s="1"/>
  <c r="T218" i="14" s="1"/>
  <c r="F174" i="1"/>
  <c r="G174" i="1"/>
  <c r="C218" i="14" s="1"/>
  <c r="I174" i="1"/>
  <c r="E218" i="14" s="1"/>
  <c r="BX218" i="14" s="1"/>
  <c r="J174" i="1"/>
  <c r="F218" i="14" s="1"/>
  <c r="BY218" i="14" s="1"/>
  <c r="K174" i="1"/>
  <c r="G218" i="14" s="1"/>
  <c r="BZ218" i="14" s="1"/>
  <c r="L174" i="1"/>
  <c r="H218" i="14" s="1"/>
  <c r="CA218" i="14" s="1"/>
  <c r="M174" i="1"/>
  <c r="I218" i="14" s="1"/>
  <c r="CB218" i="14" s="1"/>
  <c r="N174" i="1"/>
  <c r="J218" i="14" s="1"/>
  <c r="CC218" i="14" s="1"/>
  <c r="O174" i="1"/>
  <c r="K218" i="14" s="1"/>
  <c r="CD218" i="14" s="1"/>
  <c r="P174" i="1"/>
  <c r="L218" i="14" s="1"/>
  <c r="CE218" i="14" s="1"/>
  <c r="Q174" i="1"/>
  <c r="M218" i="14" s="1"/>
  <c r="CF218" i="14" s="1"/>
  <c r="R174" i="1"/>
  <c r="N218" i="14" s="1"/>
  <c r="CG218" i="14" s="1"/>
  <c r="S174" i="1"/>
  <c r="O218" i="14" s="1"/>
  <c r="CH218" i="14" s="1"/>
  <c r="T174" i="1"/>
  <c r="P218" i="14" s="1"/>
  <c r="CI218" i="14" s="1"/>
  <c r="U174" i="1"/>
  <c r="V174" i="1"/>
  <c r="AB174" i="1"/>
  <c r="AC174" i="1"/>
  <c r="AD174" i="1"/>
  <c r="AE174" i="1"/>
  <c r="AK174" i="1"/>
  <c r="AL174" i="1"/>
  <c r="B175" i="1"/>
  <c r="C175" i="1"/>
  <c r="A219" i="14" s="1"/>
  <c r="D175" i="1"/>
  <c r="D219" i="14" s="1"/>
  <c r="T219" i="14" s="1"/>
  <c r="F175" i="1"/>
  <c r="G175" i="1"/>
  <c r="C219" i="14" s="1"/>
  <c r="I175" i="1"/>
  <c r="E219" i="14" s="1"/>
  <c r="BX219" i="14" s="1"/>
  <c r="J175" i="1"/>
  <c r="F219" i="14" s="1"/>
  <c r="BY219" i="14" s="1"/>
  <c r="K175" i="1"/>
  <c r="G219" i="14" s="1"/>
  <c r="BZ219" i="14" s="1"/>
  <c r="L175" i="1"/>
  <c r="H219" i="14" s="1"/>
  <c r="CA219" i="14" s="1"/>
  <c r="M175" i="1"/>
  <c r="I219" i="14" s="1"/>
  <c r="CB219" i="14" s="1"/>
  <c r="N175" i="1"/>
  <c r="J219" i="14" s="1"/>
  <c r="CC219" i="14" s="1"/>
  <c r="O175" i="1"/>
  <c r="K219" i="14" s="1"/>
  <c r="CD219" i="14" s="1"/>
  <c r="P175" i="1"/>
  <c r="L219" i="14" s="1"/>
  <c r="CE219" i="14" s="1"/>
  <c r="Q175" i="1"/>
  <c r="M219" i="14" s="1"/>
  <c r="CF219" i="14" s="1"/>
  <c r="R175" i="1"/>
  <c r="N219" i="14" s="1"/>
  <c r="CG219" i="14" s="1"/>
  <c r="S175" i="1"/>
  <c r="O219" i="14" s="1"/>
  <c r="CH219" i="14" s="1"/>
  <c r="T175" i="1"/>
  <c r="P219" i="14" s="1"/>
  <c r="CI219" i="14" s="1"/>
  <c r="U175" i="1"/>
  <c r="V175" i="1"/>
  <c r="AB175" i="1"/>
  <c r="AC175" i="1"/>
  <c r="AD175" i="1"/>
  <c r="AE175" i="1"/>
  <c r="AK175" i="1"/>
  <c r="AL175" i="1"/>
  <c r="B176" i="1"/>
  <c r="C176" i="1"/>
  <c r="A220" i="14" s="1"/>
  <c r="D176" i="1"/>
  <c r="D220" i="14" s="1"/>
  <c r="T220" i="14" s="1"/>
  <c r="F176" i="1"/>
  <c r="G176" i="1"/>
  <c r="C220" i="14" s="1"/>
  <c r="I176" i="1"/>
  <c r="E220" i="14" s="1"/>
  <c r="BX220" i="14" s="1"/>
  <c r="J176" i="1"/>
  <c r="F220" i="14" s="1"/>
  <c r="BY220" i="14" s="1"/>
  <c r="K176" i="1"/>
  <c r="G220" i="14" s="1"/>
  <c r="BZ220" i="14" s="1"/>
  <c r="L176" i="1"/>
  <c r="H220" i="14" s="1"/>
  <c r="CA220" i="14" s="1"/>
  <c r="M176" i="1"/>
  <c r="I220" i="14" s="1"/>
  <c r="CB220" i="14" s="1"/>
  <c r="N176" i="1"/>
  <c r="J220" i="14" s="1"/>
  <c r="CC220" i="14" s="1"/>
  <c r="O176" i="1"/>
  <c r="K220" i="14" s="1"/>
  <c r="CD220" i="14" s="1"/>
  <c r="P176" i="1"/>
  <c r="L220" i="14" s="1"/>
  <c r="CE220" i="14" s="1"/>
  <c r="Q176" i="1"/>
  <c r="M220" i="14" s="1"/>
  <c r="CF220" i="14" s="1"/>
  <c r="R176" i="1"/>
  <c r="N220" i="14" s="1"/>
  <c r="CG220" i="14" s="1"/>
  <c r="S176" i="1"/>
  <c r="O220" i="14" s="1"/>
  <c r="CH220" i="14" s="1"/>
  <c r="T176" i="1"/>
  <c r="P220" i="14" s="1"/>
  <c r="CI220" i="14" s="1"/>
  <c r="U176" i="1"/>
  <c r="V176" i="1"/>
  <c r="AB176" i="1"/>
  <c r="AC176" i="1"/>
  <c r="AD176" i="1"/>
  <c r="AE176" i="1"/>
  <c r="AK176" i="1"/>
  <c r="AL176" i="1"/>
  <c r="B177" i="1"/>
  <c r="C177" i="1"/>
  <c r="A221" i="14" s="1"/>
  <c r="D177" i="1"/>
  <c r="D221" i="14" s="1"/>
  <c r="T221" i="14" s="1"/>
  <c r="F177" i="1"/>
  <c r="G177" i="1"/>
  <c r="I177" i="1"/>
  <c r="E221" i="14" s="1"/>
  <c r="BX221" i="14" s="1"/>
  <c r="J177" i="1"/>
  <c r="F221" i="14" s="1"/>
  <c r="BY221" i="14" s="1"/>
  <c r="K177" i="1"/>
  <c r="G221" i="14" s="1"/>
  <c r="BZ221" i="14" s="1"/>
  <c r="L177" i="1"/>
  <c r="H221" i="14" s="1"/>
  <c r="CA221" i="14" s="1"/>
  <c r="M177" i="1"/>
  <c r="I221" i="14" s="1"/>
  <c r="CB221" i="14" s="1"/>
  <c r="N177" i="1"/>
  <c r="J221" i="14" s="1"/>
  <c r="CC221" i="14" s="1"/>
  <c r="O177" i="1"/>
  <c r="K221" i="14" s="1"/>
  <c r="CD221" i="14" s="1"/>
  <c r="P177" i="1"/>
  <c r="L221" i="14" s="1"/>
  <c r="CE221" i="14" s="1"/>
  <c r="Q177" i="1"/>
  <c r="M221" i="14" s="1"/>
  <c r="CF221" i="14" s="1"/>
  <c r="R177" i="1"/>
  <c r="N221" i="14" s="1"/>
  <c r="CG221" i="14" s="1"/>
  <c r="S177" i="1"/>
  <c r="O221" i="14" s="1"/>
  <c r="CH221" i="14" s="1"/>
  <c r="T177" i="1"/>
  <c r="P221" i="14" s="1"/>
  <c r="CI221" i="14" s="1"/>
  <c r="U177" i="1"/>
  <c r="V177" i="1"/>
  <c r="AB177" i="1"/>
  <c r="AC177" i="1"/>
  <c r="AD177" i="1"/>
  <c r="AE177" i="1"/>
  <c r="AK177" i="1"/>
  <c r="AL177" i="1"/>
  <c r="B178" i="1"/>
  <c r="C178" i="1"/>
  <c r="A222" i="14" s="1"/>
  <c r="D178" i="1"/>
  <c r="D222" i="14" s="1"/>
  <c r="T222" i="14" s="1"/>
  <c r="F178" i="1"/>
  <c r="G178" i="1"/>
  <c r="C222" i="14" s="1"/>
  <c r="I178" i="1"/>
  <c r="E222" i="14" s="1"/>
  <c r="BX222" i="14" s="1"/>
  <c r="J178" i="1"/>
  <c r="F222" i="14" s="1"/>
  <c r="BY222" i="14" s="1"/>
  <c r="K178" i="1"/>
  <c r="G222" i="14" s="1"/>
  <c r="BZ222" i="14" s="1"/>
  <c r="L178" i="1"/>
  <c r="H222" i="14" s="1"/>
  <c r="CA222" i="14" s="1"/>
  <c r="M178" i="1"/>
  <c r="I222" i="14" s="1"/>
  <c r="CB222" i="14" s="1"/>
  <c r="N178" i="1"/>
  <c r="J222" i="14" s="1"/>
  <c r="CC222" i="14" s="1"/>
  <c r="O178" i="1"/>
  <c r="K222" i="14" s="1"/>
  <c r="CD222" i="14" s="1"/>
  <c r="P178" i="1"/>
  <c r="L222" i="14" s="1"/>
  <c r="CE222" i="14" s="1"/>
  <c r="Q178" i="1"/>
  <c r="M222" i="14" s="1"/>
  <c r="CF222" i="14" s="1"/>
  <c r="R178" i="1"/>
  <c r="N222" i="14" s="1"/>
  <c r="CG222" i="14" s="1"/>
  <c r="S178" i="1"/>
  <c r="O222" i="14" s="1"/>
  <c r="CH222" i="14" s="1"/>
  <c r="T178" i="1"/>
  <c r="P222" i="14" s="1"/>
  <c r="CI222" i="14" s="1"/>
  <c r="U178" i="1"/>
  <c r="V178" i="1"/>
  <c r="AB178" i="1"/>
  <c r="AC178" i="1"/>
  <c r="AD178" i="1"/>
  <c r="AE178" i="1"/>
  <c r="AK178" i="1"/>
  <c r="AL178" i="1"/>
  <c r="B179" i="1"/>
  <c r="C179" i="1"/>
  <c r="A223" i="14" s="1"/>
  <c r="D179" i="1"/>
  <c r="D223" i="14" s="1"/>
  <c r="T223" i="14" s="1"/>
  <c r="F179" i="1"/>
  <c r="G179" i="1"/>
  <c r="C223" i="14" s="1"/>
  <c r="I179" i="1"/>
  <c r="E223" i="14" s="1"/>
  <c r="BX223" i="14" s="1"/>
  <c r="J179" i="1"/>
  <c r="F223" i="14" s="1"/>
  <c r="BY223" i="14" s="1"/>
  <c r="K179" i="1"/>
  <c r="G223" i="14" s="1"/>
  <c r="BZ223" i="14" s="1"/>
  <c r="L179" i="1"/>
  <c r="H223" i="14" s="1"/>
  <c r="CA223" i="14" s="1"/>
  <c r="M179" i="1"/>
  <c r="I223" i="14" s="1"/>
  <c r="CB223" i="14" s="1"/>
  <c r="N179" i="1"/>
  <c r="J223" i="14" s="1"/>
  <c r="CC223" i="14" s="1"/>
  <c r="O179" i="1"/>
  <c r="K223" i="14" s="1"/>
  <c r="CD223" i="14" s="1"/>
  <c r="P179" i="1"/>
  <c r="L223" i="14" s="1"/>
  <c r="CE223" i="14" s="1"/>
  <c r="Q179" i="1"/>
  <c r="M223" i="14" s="1"/>
  <c r="CF223" i="14" s="1"/>
  <c r="R179" i="1"/>
  <c r="N223" i="14" s="1"/>
  <c r="CG223" i="14" s="1"/>
  <c r="S179" i="1"/>
  <c r="O223" i="14" s="1"/>
  <c r="CH223" i="14" s="1"/>
  <c r="T179" i="1"/>
  <c r="P223" i="14" s="1"/>
  <c r="CI223" i="14" s="1"/>
  <c r="U179" i="1"/>
  <c r="V179" i="1"/>
  <c r="AB179" i="1"/>
  <c r="AC179" i="1"/>
  <c r="AD179" i="1"/>
  <c r="AE179" i="1"/>
  <c r="AK179" i="1"/>
  <c r="AL179" i="1"/>
  <c r="B180" i="1"/>
  <c r="C180" i="1"/>
  <c r="A224" i="14" s="1"/>
  <c r="D180" i="1"/>
  <c r="D224" i="14" s="1"/>
  <c r="T224" i="14" s="1"/>
  <c r="F180" i="1"/>
  <c r="G180" i="1"/>
  <c r="C224" i="14" s="1"/>
  <c r="I180" i="1"/>
  <c r="E224" i="14" s="1"/>
  <c r="BX224" i="14" s="1"/>
  <c r="J180" i="1"/>
  <c r="F224" i="14" s="1"/>
  <c r="BY224" i="14" s="1"/>
  <c r="K180" i="1"/>
  <c r="G224" i="14" s="1"/>
  <c r="BZ224" i="14" s="1"/>
  <c r="L180" i="1"/>
  <c r="H224" i="14" s="1"/>
  <c r="CA224" i="14" s="1"/>
  <c r="M180" i="1"/>
  <c r="I224" i="14" s="1"/>
  <c r="CB224" i="14" s="1"/>
  <c r="N180" i="1"/>
  <c r="J224" i="14" s="1"/>
  <c r="CC224" i="14" s="1"/>
  <c r="O180" i="1"/>
  <c r="K224" i="14" s="1"/>
  <c r="CD224" i="14" s="1"/>
  <c r="P180" i="1"/>
  <c r="L224" i="14" s="1"/>
  <c r="CE224" i="14" s="1"/>
  <c r="Q180" i="1"/>
  <c r="M224" i="14" s="1"/>
  <c r="CF224" i="14" s="1"/>
  <c r="R180" i="1"/>
  <c r="N224" i="14" s="1"/>
  <c r="CG224" i="14" s="1"/>
  <c r="S180" i="1"/>
  <c r="O224" i="14" s="1"/>
  <c r="CH224" i="14" s="1"/>
  <c r="T180" i="1"/>
  <c r="P224" i="14" s="1"/>
  <c r="CI224" i="14" s="1"/>
  <c r="U180" i="1"/>
  <c r="V180" i="1"/>
  <c r="AB180" i="1"/>
  <c r="AC180" i="1"/>
  <c r="AD180" i="1"/>
  <c r="AE180" i="1"/>
  <c r="AK180" i="1"/>
  <c r="AL180" i="1"/>
  <c r="B181" i="1"/>
  <c r="C181" i="1"/>
  <c r="A225" i="14" s="1"/>
  <c r="D181" i="1"/>
  <c r="D225" i="14" s="1"/>
  <c r="T225" i="14" s="1"/>
  <c r="F181" i="1"/>
  <c r="G181" i="1"/>
  <c r="C225" i="14" s="1"/>
  <c r="I181" i="1"/>
  <c r="E225" i="14" s="1"/>
  <c r="BX225" i="14" s="1"/>
  <c r="J181" i="1"/>
  <c r="F225" i="14" s="1"/>
  <c r="BY225" i="14" s="1"/>
  <c r="K181" i="1"/>
  <c r="G225" i="14" s="1"/>
  <c r="BZ225" i="14" s="1"/>
  <c r="L181" i="1"/>
  <c r="H225" i="14" s="1"/>
  <c r="CA225" i="14" s="1"/>
  <c r="M181" i="1"/>
  <c r="I225" i="14" s="1"/>
  <c r="CB225" i="14" s="1"/>
  <c r="N181" i="1"/>
  <c r="J225" i="14" s="1"/>
  <c r="CC225" i="14" s="1"/>
  <c r="O181" i="1"/>
  <c r="K225" i="14" s="1"/>
  <c r="CD225" i="14" s="1"/>
  <c r="P181" i="1"/>
  <c r="L225" i="14" s="1"/>
  <c r="CE225" i="14" s="1"/>
  <c r="Q181" i="1"/>
  <c r="M225" i="14" s="1"/>
  <c r="CF225" i="14" s="1"/>
  <c r="R181" i="1"/>
  <c r="N225" i="14" s="1"/>
  <c r="CG225" i="14" s="1"/>
  <c r="S181" i="1"/>
  <c r="O225" i="14" s="1"/>
  <c r="CH225" i="14" s="1"/>
  <c r="T181" i="1"/>
  <c r="P225" i="14" s="1"/>
  <c r="CI225" i="14" s="1"/>
  <c r="U181" i="1"/>
  <c r="V181" i="1"/>
  <c r="AB181" i="1"/>
  <c r="AC181" i="1"/>
  <c r="AD181" i="1"/>
  <c r="AE181" i="1"/>
  <c r="AK181" i="1"/>
  <c r="AL181" i="1"/>
  <c r="B182" i="1"/>
  <c r="C182" i="1"/>
  <c r="A226" i="14" s="1"/>
  <c r="D182" i="1"/>
  <c r="D226" i="14" s="1"/>
  <c r="T226" i="14" s="1"/>
  <c r="F182" i="1"/>
  <c r="G182" i="1"/>
  <c r="C226" i="14" s="1"/>
  <c r="I182" i="1"/>
  <c r="E226" i="14" s="1"/>
  <c r="BX226" i="14" s="1"/>
  <c r="J182" i="1"/>
  <c r="F226" i="14" s="1"/>
  <c r="BY226" i="14" s="1"/>
  <c r="K182" i="1"/>
  <c r="G226" i="14" s="1"/>
  <c r="BZ226" i="14" s="1"/>
  <c r="L182" i="1"/>
  <c r="H226" i="14" s="1"/>
  <c r="CA226" i="14" s="1"/>
  <c r="M182" i="1"/>
  <c r="I226" i="14" s="1"/>
  <c r="CB226" i="14" s="1"/>
  <c r="N182" i="1"/>
  <c r="J226" i="14" s="1"/>
  <c r="CC226" i="14" s="1"/>
  <c r="O182" i="1"/>
  <c r="K226" i="14" s="1"/>
  <c r="CD226" i="14" s="1"/>
  <c r="P182" i="1"/>
  <c r="L226" i="14" s="1"/>
  <c r="CE226" i="14" s="1"/>
  <c r="Q182" i="1"/>
  <c r="M226" i="14" s="1"/>
  <c r="CF226" i="14" s="1"/>
  <c r="R182" i="1"/>
  <c r="N226" i="14" s="1"/>
  <c r="CG226" i="14" s="1"/>
  <c r="S182" i="1"/>
  <c r="O226" i="14" s="1"/>
  <c r="CH226" i="14" s="1"/>
  <c r="T182" i="1"/>
  <c r="P226" i="14" s="1"/>
  <c r="CI226" i="14" s="1"/>
  <c r="U182" i="1"/>
  <c r="V182" i="1"/>
  <c r="AB182" i="1"/>
  <c r="AC182" i="1"/>
  <c r="AD182" i="1"/>
  <c r="AE182" i="1"/>
  <c r="AK182" i="1"/>
  <c r="AL182" i="1"/>
  <c r="B183" i="1"/>
  <c r="C183" i="1"/>
  <c r="A227" i="14" s="1"/>
  <c r="D183" i="1"/>
  <c r="D227" i="14" s="1"/>
  <c r="T227" i="14" s="1"/>
  <c r="F183" i="1"/>
  <c r="G183" i="1"/>
  <c r="C227" i="14" s="1"/>
  <c r="I183" i="1"/>
  <c r="E227" i="14" s="1"/>
  <c r="BX227" i="14" s="1"/>
  <c r="J183" i="1"/>
  <c r="F227" i="14" s="1"/>
  <c r="BY227" i="14" s="1"/>
  <c r="K183" i="1"/>
  <c r="G227" i="14" s="1"/>
  <c r="BZ227" i="14" s="1"/>
  <c r="L183" i="1"/>
  <c r="H227" i="14" s="1"/>
  <c r="CA227" i="14" s="1"/>
  <c r="M183" i="1"/>
  <c r="I227" i="14" s="1"/>
  <c r="CB227" i="14" s="1"/>
  <c r="N183" i="1"/>
  <c r="J227" i="14" s="1"/>
  <c r="CC227" i="14" s="1"/>
  <c r="O183" i="1"/>
  <c r="K227" i="14" s="1"/>
  <c r="CD227" i="14" s="1"/>
  <c r="P183" i="1"/>
  <c r="L227" i="14" s="1"/>
  <c r="CE227" i="14" s="1"/>
  <c r="Q183" i="1"/>
  <c r="M227" i="14" s="1"/>
  <c r="CF227" i="14" s="1"/>
  <c r="R183" i="1"/>
  <c r="N227" i="14" s="1"/>
  <c r="CG227" i="14" s="1"/>
  <c r="S183" i="1"/>
  <c r="O227" i="14" s="1"/>
  <c r="CH227" i="14" s="1"/>
  <c r="T183" i="1"/>
  <c r="P227" i="14" s="1"/>
  <c r="CI227" i="14" s="1"/>
  <c r="U183" i="1"/>
  <c r="V183" i="1"/>
  <c r="AB183" i="1"/>
  <c r="AC183" i="1"/>
  <c r="AD183" i="1"/>
  <c r="AE183" i="1"/>
  <c r="AK183" i="1"/>
  <c r="AL183" i="1"/>
  <c r="B184" i="1"/>
  <c r="C184" i="1"/>
  <c r="A228" i="14" s="1"/>
  <c r="D184" i="1"/>
  <c r="D228" i="14" s="1"/>
  <c r="T228" i="14" s="1"/>
  <c r="F184" i="1"/>
  <c r="G184" i="1"/>
  <c r="C228" i="14" s="1"/>
  <c r="I184" i="1"/>
  <c r="E228" i="14" s="1"/>
  <c r="BX228" i="14" s="1"/>
  <c r="J184" i="1"/>
  <c r="F228" i="14" s="1"/>
  <c r="BY228" i="14" s="1"/>
  <c r="K184" i="1"/>
  <c r="G228" i="14" s="1"/>
  <c r="BZ228" i="14" s="1"/>
  <c r="L184" i="1"/>
  <c r="H228" i="14" s="1"/>
  <c r="CA228" i="14" s="1"/>
  <c r="M184" i="1"/>
  <c r="I228" i="14" s="1"/>
  <c r="CB228" i="14" s="1"/>
  <c r="N184" i="1"/>
  <c r="J228" i="14" s="1"/>
  <c r="CC228" i="14" s="1"/>
  <c r="O184" i="1"/>
  <c r="K228" i="14" s="1"/>
  <c r="CD228" i="14" s="1"/>
  <c r="P184" i="1"/>
  <c r="L228" i="14" s="1"/>
  <c r="CE228" i="14" s="1"/>
  <c r="Q184" i="1"/>
  <c r="M228" i="14" s="1"/>
  <c r="CF228" i="14" s="1"/>
  <c r="R184" i="1"/>
  <c r="N228" i="14" s="1"/>
  <c r="CG228" i="14" s="1"/>
  <c r="S184" i="1"/>
  <c r="O228" i="14" s="1"/>
  <c r="CH228" i="14" s="1"/>
  <c r="T184" i="1"/>
  <c r="P228" i="14" s="1"/>
  <c r="CI228" i="14" s="1"/>
  <c r="U184" i="1"/>
  <c r="V184" i="1"/>
  <c r="AB184" i="1"/>
  <c r="AC184" i="1"/>
  <c r="AD184" i="1"/>
  <c r="AE184" i="1"/>
  <c r="AK184" i="1"/>
  <c r="AL184" i="1"/>
  <c r="B185" i="1"/>
  <c r="C185" i="1"/>
  <c r="A229" i="14" s="1"/>
  <c r="D185" i="1"/>
  <c r="D229" i="14" s="1"/>
  <c r="T229" i="14" s="1"/>
  <c r="F185" i="1"/>
  <c r="G185" i="1"/>
  <c r="C229" i="14" s="1"/>
  <c r="I185" i="1"/>
  <c r="E229" i="14" s="1"/>
  <c r="BX229" i="14" s="1"/>
  <c r="J185" i="1"/>
  <c r="F229" i="14" s="1"/>
  <c r="BY229" i="14" s="1"/>
  <c r="K185" i="1"/>
  <c r="G229" i="14" s="1"/>
  <c r="BZ229" i="14" s="1"/>
  <c r="L185" i="1"/>
  <c r="H229" i="14" s="1"/>
  <c r="CA229" i="14" s="1"/>
  <c r="M185" i="1"/>
  <c r="I229" i="14" s="1"/>
  <c r="CB229" i="14" s="1"/>
  <c r="N185" i="1"/>
  <c r="J229" i="14" s="1"/>
  <c r="CC229" i="14" s="1"/>
  <c r="O185" i="1"/>
  <c r="K229" i="14" s="1"/>
  <c r="CD229" i="14" s="1"/>
  <c r="P185" i="1"/>
  <c r="L229" i="14" s="1"/>
  <c r="CE229" i="14" s="1"/>
  <c r="Q185" i="1"/>
  <c r="M229" i="14" s="1"/>
  <c r="CF229" i="14" s="1"/>
  <c r="R185" i="1"/>
  <c r="N229" i="14" s="1"/>
  <c r="CG229" i="14" s="1"/>
  <c r="S185" i="1"/>
  <c r="O229" i="14" s="1"/>
  <c r="CH229" i="14" s="1"/>
  <c r="T185" i="1"/>
  <c r="P229" i="14" s="1"/>
  <c r="CI229" i="14" s="1"/>
  <c r="U185" i="1"/>
  <c r="V185" i="1"/>
  <c r="AB185" i="1"/>
  <c r="AC185" i="1"/>
  <c r="AD185" i="1"/>
  <c r="AE185" i="1"/>
  <c r="AK185" i="1"/>
  <c r="AL185" i="1"/>
  <c r="B186" i="1"/>
  <c r="C186" i="1"/>
  <c r="A230" i="14" s="1"/>
  <c r="D186" i="1"/>
  <c r="D230" i="14" s="1"/>
  <c r="T230" i="14" s="1"/>
  <c r="F186" i="1"/>
  <c r="G186" i="1"/>
  <c r="I186" i="1"/>
  <c r="E230" i="14" s="1"/>
  <c r="BX230" i="14" s="1"/>
  <c r="J186" i="1"/>
  <c r="F230" i="14" s="1"/>
  <c r="BY230" i="14" s="1"/>
  <c r="K186" i="1"/>
  <c r="G230" i="14" s="1"/>
  <c r="BZ230" i="14" s="1"/>
  <c r="L186" i="1"/>
  <c r="H230" i="14" s="1"/>
  <c r="CA230" i="14" s="1"/>
  <c r="M186" i="1"/>
  <c r="I230" i="14" s="1"/>
  <c r="CB230" i="14" s="1"/>
  <c r="N186" i="1"/>
  <c r="J230" i="14" s="1"/>
  <c r="CC230" i="14" s="1"/>
  <c r="O186" i="1"/>
  <c r="K230" i="14" s="1"/>
  <c r="CD230" i="14" s="1"/>
  <c r="P186" i="1"/>
  <c r="L230" i="14" s="1"/>
  <c r="CE230" i="14" s="1"/>
  <c r="Q186" i="1"/>
  <c r="M230" i="14" s="1"/>
  <c r="CF230" i="14" s="1"/>
  <c r="R186" i="1"/>
  <c r="N230" i="14" s="1"/>
  <c r="CG230" i="14" s="1"/>
  <c r="S186" i="1"/>
  <c r="O230" i="14" s="1"/>
  <c r="CH230" i="14" s="1"/>
  <c r="T186" i="1"/>
  <c r="P230" i="14" s="1"/>
  <c r="CI230" i="14" s="1"/>
  <c r="U186" i="1"/>
  <c r="V186" i="1"/>
  <c r="AB186" i="1"/>
  <c r="AC186" i="1"/>
  <c r="AD186" i="1"/>
  <c r="AE186" i="1"/>
  <c r="AK186" i="1"/>
  <c r="AL186" i="1"/>
  <c r="B187" i="1"/>
  <c r="C187" i="1"/>
  <c r="A231" i="14" s="1"/>
  <c r="D187" i="1"/>
  <c r="D231" i="14" s="1"/>
  <c r="T231" i="14" s="1"/>
  <c r="F187" i="1"/>
  <c r="G187" i="1"/>
  <c r="C231" i="14" s="1"/>
  <c r="I187" i="1"/>
  <c r="E231" i="14" s="1"/>
  <c r="BX231" i="14" s="1"/>
  <c r="J187" i="1"/>
  <c r="F231" i="14" s="1"/>
  <c r="BY231" i="14" s="1"/>
  <c r="K187" i="1"/>
  <c r="G231" i="14" s="1"/>
  <c r="BZ231" i="14" s="1"/>
  <c r="L187" i="1"/>
  <c r="H231" i="14" s="1"/>
  <c r="CA231" i="14" s="1"/>
  <c r="M187" i="1"/>
  <c r="I231" i="14" s="1"/>
  <c r="CB231" i="14" s="1"/>
  <c r="N187" i="1"/>
  <c r="J231" i="14" s="1"/>
  <c r="CC231" i="14" s="1"/>
  <c r="O187" i="1"/>
  <c r="K231" i="14" s="1"/>
  <c r="CD231" i="14" s="1"/>
  <c r="P187" i="1"/>
  <c r="L231" i="14" s="1"/>
  <c r="CE231" i="14" s="1"/>
  <c r="Q187" i="1"/>
  <c r="M231" i="14" s="1"/>
  <c r="CF231" i="14" s="1"/>
  <c r="R187" i="1"/>
  <c r="N231" i="14" s="1"/>
  <c r="CG231" i="14" s="1"/>
  <c r="S187" i="1"/>
  <c r="O231" i="14" s="1"/>
  <c r="CH231" i="14" s="1"/>
  <c r="T187" i="1"/>
  <c r="P231" i="14" s="1"/>
  <c r="CI231" i="14" s="1"/>
  <c r="U187" i="1"/>
  <c r="V187" i="1"/>
  <c r="AB187" i="1"/>
  <c r="AC187" i="1"/>
  <c r="AD187" i="1"/>
  <c r="AE187" i="1"/>
  <c r="AK187" i="1"/>
  <c r="AL187" i="1"/>
  <c r="B188" i="1"/>
  <c r="C188" i="1"/>
  <c r="A232" i="14" s="1"/>
  <c r="D188" i="1"/>
  <c r="D232" i="14" s="1"/>
  <c r="T232" i="14" s="1"/>
  <c r="F188" i="1"/>
  <c r="G188" i="1"/>
  <c r="C232" i="14" s="1"/>
  <c r="I188" i="1"/>
  <c r="E232" i="14" s="1"/>
  <c r="BX232" i="14" s="1"/>
  <c r="J188" i="1"/>
  <c r="F232" i="14" s="1"/>
  <c r="BY232" i="14" s="1"/>
  <c r="K188" i="1"/>
  <c r="G232" i="14" s="1"/>
  <c r="BZ232" i="14" s="1"/>
  <c r="L188" i="1"/>
  <c r="H232" i="14" s="1"/>
  <c r="CA232" i="14" s="1"/>
  <c r="M188" i="1"/>
  <c r="I232" i="14" s="1"/>
  <c r="CB232" i="14" s="1"/>
  <c r="N188" i="1"/>
  <c r="J232" i="14" s="1"/>
  <c r="CC232" i="14" s="1"/>
  <c r="O188" i="1"/>
  <c r="K232" i="14" s="1"/>
  <c r="CD232" i="14" s="1"/>
  <c r="P188" i="1"/>
  <c r="L232" i="14" s="1"/>
  <c r="CE232" i="14" s="1"/>
  <c r="Q188" i="1"/>
  <c r="M232" i="14" s="1"/>
  <c r="CF232" i="14" s="1"/>
  <c r="R188" i="1"/>
  <c r="N232" i="14" s="1"/>
  <c r="CG232" i="14" s="1"/>
  <c r="S188" i="1"/>
  <c r="O232" i="14" s="1"/>
  <c r="CH232" i="14" s="1"/>
  <c r="T188" i="1"/>
  <c r="P232" i="14" s="1"/>
  <c r="CI232" i="14" s="1"/>
  <c r="U188" i="1"/>
  <c r="V188" i="1"/>
  <c r="AB188" i="1"/>
  <c r="AC188" i="1"/>
  <c r="AD188" i="1"/>
  <c r="AE188" i="1"/>
  <c r="AK188" i="1"/>
  <c r="AL188" i="1"/>
  <c r="B189" i="1"/>
  <c r="C189" i="1"/>
  <c r="A233" i="14" s="1"/>
  <c r="D189" i="1"/>
  <c r="D233" i="14" s="1"/>
  <c r="T233" i="14" s="1"/>
  <c r="F189" i="1"/>
  <c r="G189" i="1"/>
  <c r="C233" i="14" s="1"/>
  <c r="I189" i="1"/>
  <c r="E233" i="14" s="1"/>
  <c r="BX233" i="14" s="1"/>
  <c r="J189" i="1"/>
  <c r="F233" i="14" s="1"/>
  <c r="BY233" i="14" s="1"/>
  <c r="K189" i="1"/>
  <c r="G233" i="14" s="1"/>
  <c r="BZ233" i="14" s="1"/>
  <c r="L189" i="1"/>
  <c r="H233" i="14" s="1"/>
  <c r="CA233" i="14" s="1"/>
  <c r="M189" i="1"/>
  <c r="I233" i="14" s="1"/>
  <c r="CB233" i="14" s="1"/>
  <c r="N189" i="1"/>
  <c r="J233" i="14" s="1"/>
  <c r="CC233" i="14" s="1"/>
  <c r="O189" i="1"/>
  <c r="K233" i="14" s="1"/>
  <c r="CD233" i="14" s="1"/>
  <c r="P189" i="1"/>
  <c r="L233" i="14" s="1"/>
  <c r="CE233" i="14" s="1"/>
  <c r="Q189" i="1"/>
  <c r="M233" i="14" s="1"/>
  <c r="CF233" i="14" s="1"/>
  <c r="R189" i="1"/>
  <c r="N233" i="14" s="1"/>
  <c r="CG233" i="14" s="1"/>
  <c r="S189" i="1"/>
  <c r="O233" i="14" s="1"/>
  <c r="CH233" i="14" s="1"/>
  <c r="T189" i="1"/>
  <c r="P233" i="14" s="1"/>
  <c r="CI233" i="14" s="1"/>
  <c r="U189" i="1"/>
  <c r="V189" i="1"/>
  <c r="AB189" i="1"/>
  <c r="AC189" i="1"/>
  <c r="AD189" i="1"/>
  <c r="AE189" i="1"/>
  <c r="AK189" i="1"/>
  <c r="AL189" i="1"/>
  <c r="B190" i="1"/>
  <c r="C190" i="1"/>
  <c r="A234" i="14" s="1"/>
  <c r="D190" i="1"/>
  <c r="D234" i="14" s="1"/>
  <c r="T234" i="14" s="1"/>
  <c r="F190" i="1"/>
  <c r="G190" i="1"/>
  <c r="I190" i="1"/>
  <c r="E234" i="14" s="1"/>
  <c r="BX234" i="14" s="1"/>
  <c r="J190" i="1"/>
  <c r="F234" i="14" s="1"/>
  <c r="BY234" i="14" s="1"/>
  <c r="K190" i="1"/>
  <c r="G234" i="14" s="1"/>
  <c r="BZ234" i="14" s="1"/>
  <c r="L190" i="1"/>
  <c r="H234" i="14" s="1"/>
  <c r="CA234" i="14" s="1"/>
  <c r="M190" i="1"/>
  <c r="I234" i="14" s="1"/>
  <c r="CB234" i="14" s="1"/>
  <c r="N190" i="1"/>
  <c r="J234" i="14" s="1"/>
  <c r="CC234" i="14" s="1"/>
  <c r="O190" i="1"/>
  <c r="K234" i="14" s="1"/>
  <c r="CD234" i="14" s="1"/>
  <c r="P190" i="1"/>
  <c r="L234" i="14" s="1"/>
  <c r="CE234" i="14" s="1"/>
  <c r="Q190" i="1"/>
  <c r="M234" i="14" s="1"/>
  <c r="CF234" i="14" s="1"/>
  <c r="R190" i="1"/>
  <c r="N234" i="14" s="1"/>
  <c r="CG234" i="14" s="1"/>
  <c r="S190" i="1"/>
  <c r="O234" i="14" s="1"/>
  <c r="CH234" i="14" s="1"/>
  <c r="T190" i="1"/>
  <c r="P234" i="14" s="1"/>
  <c r="CI234" i="14" s="1"/>
  <c r="U190" i="1"/>
  <c r="V190" i="1"/>
  <c r="AB190" i="1"/>
  <c r="AC190" i="1"/>
  <c r="AD190" i="1"/>
  <c r="AE190" i="1"/>
  <c r="AK190" i="1"/>
  <c r="AL190" i="1"/>
  <c r="B191" i="1"/>
  <c r="C191" i="1"/>
  <c r="A235" i="14" s="1"/>
  <c r="D191" i="1"/>
  <c r="D235" i="14" s="1"/>
  <c r="T235" i="14" s="1"/>
  <c r="F191" i="1"/>
  <c r="G191" i="1"/>
  <c r="C235" i="14" s="1"/>
  <c r="I191" i="1"/>
  <c r="E235" i="14" s="1"/>
  <c r="BX235" i="14" s="1"/>
  <c r="J191" i="1"/>
  <c r="F235" i="14" s="1"/>
  <c r="BY235" i="14" s="1"/>
  <c r="K191" i="1"/>
  <c r="G235" i="14" s="1"/>
  <c r="BZ235" i="14" s="1"/>
  <c r="L191" i="1"/>
  <c r="H235" i="14" s="1"/>
  <c r="CA235" i="14" s="1"/>
  <c r="M191" i="1"/>
  <c r="I235" i="14" s="1"/>
  <c r="CB235" i="14" s="1"/>
  <c r="N191" i="1"/>
  <c r="J235" i="14" s="1"/>
  <c r="CC235" i="14" s="1"/>
  <c r="O191" i="1"/>
  <c r="K235" i="14" s="1"/>
  <c r="CD235" i="14" s="1"/>
  <c r="P191" i="1"/>
  <c r="L235" i="14" s="1"/>
  <c r="CE235" i="14" s="1"/>
  <c r="Q191" i="1"/>
  <c r="M235" i="14" s="1"/>
  <c r="CF235" i="14" s="1"/>
  <c r="R191" i="1"/>
  <c r="N235" i="14" s="1"/>
  <c r="CG235" i="14" s="1"/>
  <c r="S191" i="1"/>
  <c r="O235" i="14" s="1"/>
  <c r="CH235" i="14" s="1"/>
  <c r="T191" i="1"/>
  <c r="P235" i="14" s="1"/>
  <c r="CI235" i="14" s="1"/>
  <c r="U191" i="1"/>
  <c r="V191" i="1"/>
  <c r="AB191" i="1"/>
  <c r="AC191" i="1"/>
  <c r="AD191" i="1"/>
  <c r="AE191" i="1"/>
  <c r="AK191" i="1"/>
  <c r="AL191" i="1"/>
  <c r="B192" i="1"/>
  <c r="C192" i="1"/>
  <c r="A236" i="14" s="1"/>
  <c r="D192" i="1"/>
  <c r="D236" i="14" s="1"/>
  <c r="T236" i="14" s="1"/>
  <c r="F192" i="1"/>
  <c r="G192" i="1"/>
  <c r="C236" i="14" s="1"/>
  <c r="I192" i="1"/>
  <c r="E236" i="14" s="1"/>
  <c r="BX236" i="14" s="1"/>
  <c r="J192" i="1"/>
  <c r="F236" i="14" s="1"/>
  <c r="BY236" i="14" s="1"/>
  <c r="K192" i="1"/>
  <c r="G236" i="14" s="1"/>
  <c r="BZ236" i="14" s="1"/>
  <c r="L192" i="1"/>
  <c r="H236" i="14" s="1"/>
  <c r="CA236" i="14" s="1"/>
  <c r="M192" i="1"/>
  <c r="I236" i="14" s="1"/>
  <c r="CB236" i="14" s="1"/>
  <c r="N192" i="1"/>
  <c r="J236" i="14" s="1"/>
  <c r="CC236" i="14" s="1"/>
  <c r="O192" i="1"/>
  <c r="K236" i="14" s="1"/>
  <c r="CD236" i="14" s="1"/>
  <c r="P192" i="1"/>
  <c r="L236" i="14" s="1"/>
  <c r="CE236" i="14" s="1"/>
  <c r="Q192" i="1"/>
  <c r="M236" i="14" s="1"/>
  <c r="CF236" i="14" s="1"/>
  <c r="R192" i="1"/>
  <c r="N236" i="14" s="1"/>
  <c r="CG236" i="14" s="1"/>
  <c r="S192" i="1"/>
  <c r="O236" i="14" s="1"/>
  <c r="CH236" i="14" s="1"/>
  <c r="T192" i="1"/>
  <c r="P236" i="14" s="1"/>
  <c r="CI236" i="14" s="1"/>
  <c r="U192" i="1"/>
  <c r="V192" i="1"/>
  <c r="AB192" i="1"/>
  <c r="AC192" i="1"/>
  <c r="AD192" i="1"/>
  <c r="AE192" i="1"/>
  <c r="AK192" i="1"/>
  <c r="AL192" i="1"/>
  <c r="B23" i="1"/>
  <c r="C23" i="1"/>
  <c r="A67" i="14" s="1"/>
  <c r="D23" i="1"/>
  <c r="D67" i="14" s="1"/>
  <c r="T67" i="14" s="1"/>
  <c r="F23" i="1"/>
  <c r="G23" i="1"/>
  <c r="C67" i="14" s="1"/>
  <c r="I23" i="1"/>
  <c r="E67" i="14" s="1"/>
  <c r="BX67" i="14" s="1"/>
  <c r="J23" i="1"/>
  <c r="F67" i="14" s="1"/>
  <c r="BY67" i="14" s="1"/>
  <c r="K23" i="1"/>
  <c r="G67" i="14" s="1"/>
  <c r="BZ67" i="14" s="1"/>
  <c r="L23" i="1"/>
  <c r="H67" i="14" s="1"/>
  <c r="CA67" i="14" s="1"/>
  <c r="M23" i="1"/>
  <c r="I67" i="14" s="1"/>
  <c r="CB67" i="14" s="1"/>
  <c r="N23" i="1"/>
  <c r="J67" i="14" s="1"/>
  <c r="CC67" i="14" s="1"/>
  <c r="O23" i="1"/>
  <c r="K67" i="14" s="1"/>
  <c r="CD67" i="14" s="1"/>
  <c r="P23" i="1"/>
  <c r="L67" i="14" s="1"/>
  <c r="CE67" i="14" s="1"/>
  <c r="Q23" i="1"/>
  <c r="M67" i="14" s="1"/>
  <c r="CF67" i="14" s="1"/>
  <c r="R23" i="1"/>
  <c r="N67" i="14" s="1"/>
  <c r="CG67" i="14" s="1"/>
  <c r="S23" i="1"/>
  <c r="O67" i="14" s="1"/>
  <c r="CH67" i="14" s="1"/>
  <c r="T23" i="1"/>
  <c r="P67" i="14" s="1"/>
  <c r="CI67" i="14" s="1"/>
  <c r="U23" i="1"/>
  <c r="V23" i="1"/>
  <c r="AB23" i="1"/>
  <c r="AC23" i="1"/>
  <c r="AD23" i="1"/>
  <c r="AE23" i="1"/>
  <c r="AK23" i="1"/>
  <c r="AL23" i="1"/>
  <c r="B24" i="1"/>
  <c r="C24" i="1"/>
  <c r="A68" i="14" s="1"/>
  <c r="D24" i="1"/>
  <c r="D68" i="14" s="1"/>
  <c r="T68" i="14" s="1"/>
  <c r="F24" i="1"/>
  <c r="G24" i="1"/>
  <c r="C68" i="14" s="1"/>
  <c r="I24" i="1"/>
  <c r="E68" i="14" s="1"/>
  <c r="BX68" i="14" s="1"/>
  <c r="J24" i="1"/>
  <c r="F68" i="14" s="1"/>
  <c r="BY68" i="14" s="1"/>
  <c r="K24" i="1"/>
  <c r="G68" i="14" s="1"/>
  <c r="BZ68" i="14" s="1"/>
  <c r="L24" i="1"/>
  <c r="H68" i="14" s="1"/>
  <c r="CA68" i="14" s="1"/>
  <c r="M24" i="1"/>
  <c r="I68" i="14" s="1"/>
  <c r="CB68" i="14" s="1"/>
  <c r="N24" i="1"/>
  <c r="J68" i="14" s="1"/>
  <c r="CC68" i="14" s="1"/>
  <c r="O24" i="1"/>
  <c r="K68" i="14" s="1"/>
  <c r="CD68" i="14" s="1"/>
  <c r="P24" i="1"/>
  <c r="L68" i="14" s="1"/>
  <c r="CE68" i="14" s="1"/>
  <c r="Q24" i="1"/>
  <c r="M68" i="14" s="1"/>
  <c r="CF68" i="14" s="1"/>
  <c r="R24" i="1"/>
  <c r="N68" i="14" s="1"/>
  <c r="CG68" i="14" s="1"/>
  <c r="S24" i="1"/>
  <c r="O68" i="14" s="1"/>
  <c r="CH68" i="14" s="1"/>
  <c r="T24" i="1"/>
  <c r="P68" i="14" s="1"/>
  <c r="CI68" i="14" s="1"/>
  <c r="U24" i="1"/>
  <c r="V24" i="1"/>
  <c r="AB24" i="1"/>
  <c r="AC24" i="1"/>
  <c r="AD24" i="1"/>
  <c r="AE24" i="1"/>
  <c r="AK24" i="1"/>
  <c r="AL24" i="1"/>
  <c r="B25" i="1"/>
  <c r="C25" i="1"/>
  <c r="A69" i="14" s="1"/>
  <c r="D25" i="1"/>
  <c r="D69" i="14" s="1"/>
  <c r="T69" i="14" s="1"/>
  <c r="F25" i="1"/>
  <c r="G25" i="1"/>
  <c r="C69" i="14" s="1"/>
  <c r="I25" i="1"/>
  <c r="E69" i="14" s="1"/>
  <c r="BX69" i="14" s="1"/>
  <c r="J25" i="1"/>
  <c r="F69" i="14" s="1"/>
  <c r="BY69" i="14" s="1"/>
  <c r="K25" i="1"/>
  <c r="G69" i="14" s="1"/>
  <c r="BZ69" i="14" s="1"/>
  <c r="L25" i="1"/>
  <c r="H69" i="14" s="1"/>
  <c r="CA69" i="14" s="1"/>
  <c r="M25" i="1"/>
  <c r="I69" i="14" s="1"/>
  <c r="CB69" i="14" s="1"/>
  <c r="N25" i="1"/>
  <c r="J69" i="14" s="1"/>
  <c r="CC69" i="14" s="1"/>
  <c r="O25" i="1"/>
  <c r="K69" i="14" s="1"/>
  <c r="CD69" i="14" s="1"/>
  <c r="P25" i="1"/>
  <c r="L69" i="14" s="1"/>
  <c r="CE69" i="14" s="1"/>
  <c r="Q25" i="1"/>
  <c r="M69" i="14" s="1"/>
  <c r="CF69" i="14" s="1"/>
  <c r="R25" i="1"/>
  <c r="N69" i="14" s="1"/>
  <c r="CG69" i="14" s="1"/>
  <c r="S25" i="1"/>
  <c r="O69" i="14" s="1"/>
  <c r="CH69" i="14" s="1"/>
  <c r="T25" i="1"/>
  <c r="P69" i="14" s="1"/>
  <c r="CI69" i="14" s="1"/>
  <c r="U25" i="1"/>
  <c r="V25" i="1"/>
  <c r="AB25" i="1"/>
  <c r="AC25" i="1"/>
  <c r="AD25" i="1"/>
  <c r="AE25" i="1"/>
  <c r="AK25" i="1"/>
  <c r="AL25" i="1"/>
  <c r="B26" i="1"/>
  <c r="C26" i="1"/>
  <c r="A70" i="14" s="1"/>
  <c r="D26" i="1"/>
  <c r="D70" i="14" s="1"/>
  <c r="T70" i="14" s="1"/>
  <c r="F26" i="1"/>
  <c r="G26" i="1"/>
  <c r="C70" i="14" s="1"/>
  <c r="I26" i="1"/>
  <c r="E70" i="14" s="1"/>
  <c r="BX70" i="14" s="1"/>
  <c r="J26" i="1"/>
  <c r="F70" i="14" s="1"/>
  <c r="BY70" i="14" s="1"/>
  <c r="K26" i="1"/>
  <c r="G70" i="14" s="1"/>
  <c r="BZ70" i="14" s="1"/>
  <c r="L26" i="1"/>
  <c r="H70" i="14" s="1"/>
  <c r="CA70" i="14" s="1"/>
  <c r="M26" i="1"/>
  <c r="I70" i="14" s="1"/>
  <c r="CB70" i="14" s="1"/>
  <c r="N26" i="1"/>
  <c r="J70" i="14" s="1"/>
  <c r="CC70" i="14" s="1"/>
  <c r="O26" i="1"/>
  <c r="K70" i="14" s="1"/>
  <c r="CD70" i="14" s="1"/>
  <c r="P26" i="1"/>
  <c r="L70" i="14" s="1"/>
  <c r="CE70" i="14" s="1"/>
  <c r="Q26" i="1"/>
  <c r="M70" i="14" s="1"/>
  <c r="CF70" i="14" s="1"/>
  <c r="R26" i="1"/>
  <c r="N70" i="14" s="1"/>
  <c r="CG70" i="14" s="1"/>
  <c r="S26" i="1"/>
  <c r="O70" i="14" s="1"/>
  <c r="CH70" i="14" s="1"/>
  <c r="T26" i="1"/>
  <c r="P70" i="14" s="1"/>
  <c r="CI70" i="14" s="1"/>
  <c r="U26" i="1"/>
  <c r="V26" i="1"/>
  <c r="AB26" i="1"/>
  <c r="AC26" i="1"/>
  <c r="AD26" i="1"/>
  <c r="AE26" i="1"/>
  <c r="AK26" i="1"/>
  <c r="AL26" i="1"/>
  <c r="B27" i="1"/>
  <c r="C27" i="1"/>
  <c r="A71" i="14" s="1"/>
  <c r="D27" i="1"/>
  <c r="D71" i="14" s="1"/>
  <c r="T71" i="14" s="1"/>
  <c r="F27" i="1"/>
  <c r="G27" i="1"/>
  <c r="C71" i="14" s="1"/>
  <c r="I27" i="1"/>
  <c r="E71" i="14" s="1"/>
  <c r="BX71" i="14" s="1"/>
  <c r="J27" i="1"/>
  <c r="F71" i="14" s="1"/>
  <c r="BY71" i="14" s="1"/>
  <c r="K27" i="1"/>
  <c r="G71" i="14" s="1"/>
  <c r="BZ71" i="14" s="1"/>
  <c r="L27" i="1"/>
  <c r="H71" i="14" s="1"/>
  <c r="CA71" i="14" s="1"/>
  <c r="M27" i="1"/>
  <c r="I71" i="14" s="1"/>
  <c r="CB71" i="14" s="1"/>
  <c r="N27" i="1"/>
  <c r="J71" i="14" s="1"/>
  <c r="CC71" i="14" s="1"/>
  <c r="O27" i="1"/>
  <c r="K71" i="14" s="1"/>
  <c r="CD71" i="14" s="1"/>
  <c r="P27" i="1"/>
  <c r="L71" i="14" s="1"/>
  <c r="CE71" i="14" s="1"/>
  <c r="Q27" i="1"/>
  <c r="M71" i="14" s="1"/>
  <c r="CF71" i="14" s="1"/>
  <c r="R27" i="1"/>
  <c r="N71" i="14" s="1"/>
  <c r="CG71" i="14" s="1"/>
  <c r="S27" i="1"/>
  <c r="O71" i="14" s="1"/>
  <c r="CH71" i="14" s="1"/>
  <c r="T27" i="1"/>
  <c r="P71" i="14" s="1"/>
  <c r="CI71" i="14" s="1"/>
  <c r="U27" i="1"/>
  <c r="V27" i="1"/>
  <c r="AB27" i="1"/>
  <c r="AC27" i="1"/>
  <c r="AD27" i="1"/>
  <c r="AE27" i="1"/>
  <c r="AK27" i="1"/>
  <c r="AL27" i="1"/>
  <c r="B28" i="1"/>
  <c r="C28" i="1"/>
  <c r="A72" i="14" s="1"/>
  <c r="D28" i="1"/>
  <c r="D72" i="14" s="1"/>
  <c r="T72" i="14" s="1"/>
  <c r="F28" i="1"/>
  <c r="G28" i="1"/>
  <c r="C72" i="14" s="1"/>
  <c r="I28" i="1"/>
  <c r="E72" i="14" s="1"/>
  <c r="BX72" i="14" s="1"/>
  <c r="J28" i="1"/>
  <c r="F72" i="14" s="1"/>
  <c r="BY72" i="14" s="1"/>
  <c r="K28" i="1"/>
  <c r="G72" i="14" s="1"/>
  <c r="BZ72" i="14" s="1"/>
  <c r="L28" i="1"/>
  <c r="H72" i="14" s="1"/>
  <c r="CA72" i="14" s="1"/>
  <c r="M28" i="1"/>
  <c r="I72" i="14" s="1"/>
  <c r="CB72" i="14" s="1"/>
  <c r="N28" i="1"/>
  <c r="J72" i="14" s="1"/>
  <c r="CC72" i="14" s="1"/>
  <c r="O28" i="1"/>
  <c r="K72" i="14" s="1"/>
  <c r="CD72" i="14" s="1"/>
  <c r="P28" i="1"/>
  <c r="L72" i="14" s="1"/>
  <c r="CE72" i="14" s="1"/>
  <c r="Q28" i="1"/>
  <c r="M72" i="14" s="1"/>
  <c r="CF72" i="14" s="1"/>
  <c r="R28" i="1"/>
  <c r="N72" i="14" s="1"/>
  <c r="CG72" i="14" s="1"/>
  <c r="S28" i="1"/>
  <c r="O72" i="14" s="1"/>
  <c r="CH72" i="14" s="1"/>
  <c r="T28" i="1"/>
  <c r="P72" i="14" s="1"/>
  <c r="CI72" i="14" s="1"/>
  <c r="U28" i="1"/>
  <c r="V28" i="1"/>
  <c r="AB28" i="1"/>
  <c r="AC28" i="1"/>
  <c r="AD28" i="1"/>
  <c r="AE28" i="1"/>
  <c r="AK28" i="1"/>
  <c r="AL28" i="1"/>
  <c r="B29" i="1"/>
  <c r="C29" i="1"/>
  <c r="A73" i="14" s="1"/>
  <c r="D29" i="1"/>
  <c r="D73" i="14" s="1"/>
  <c r="T73" i="14" s="1"/>
  <c r="F29" i="1"/>
  <c r="G29" i="1"/>
  <c r="I29" i="1"/>
  <c r="E73" i="14" s="1"/>
  <c r="BX73" i="14" s="1"/>
  <c r="J29" i="1"/>
  <c r="F73" i="14" s="1"/>
  <c r="BY73" i="14" s="1"/>
  <c r="K29" i="1"/>
  <c r="G73" i="14" s="1"/>
  <c r="BZ73" i="14" s="1"/>
  <c r="L29" i="1"/>
  <c r="H73" i="14" s="1"/>
  <c r="CA73" i="14" s="1"/>
  <c r="M29" i="1"/>
  <c r="I73" i="14" s="1"/>
  <c r="CB73" i="14" s="1"/>
  <c r="N29" i="1"/>
  <c r="J73" i="14" s="1"/>
  <c r="CC73" i="14" s="1"/>
  <c r="O29" i="1"/>
  <c r="K73" i="14" s="1"/>
  <c r="CD73" i="14" s="1"/>
  <c r="P29" i="1"/>
  <c r="L73" i="14" s="1"/>
  <c r="CE73" i="14" s="1"/>
  <c r="Q29" i="1"/>
  <c r="M73" i="14" s="1"/>
  <c r="CF73" i="14" s="1"/>
  <c r="R29" i="1"/>
  <c r="N73" i="14" s="1"/>
  <c r="CG73" i="14" s="1"/>
  <c r="S29" i="1"/>
  <c r="O73" i="14" s="1"/>
  <c r="CH73" i="14" s="1"/>
  <c r="T29" i="1"/>
  <c r="P73" i="14" s="1"/>
  <c r="CI73" i="14" s="1"/>
  <c r="U29" i="1"/>
  <c r="V29" i="1"/>
  <c r="AB29" i="1"/>
  <c r="AC29" i="1"/>
  <c r="AD29" i="1"/>
  <c r="AE29" i="1"/>
  <c r="AK29" i="1"/>
  <c r="AL29" i="1"/>
  <c r="B30" i="1"/>
  <c r="C30" i="1"/>
  <c r="A74" i="14" s="1"/>
  <c r="D30" i="1"/>
  <c r="D74" i="14" s="1"/>
  <c r="T74" i="14" s="1"/>
  <c r="F30" i="1"/>
  <c r="G30" i="1"/>
  <c r="C74" i="14" s="1"/>
  <c r="I30" i="1"/>
  <c r="E74" i="14" s="1"/>
  <c r="BX74" i="14" s="1"/>
  <c r="J30" i="1"/>
  <c r="F74" i="14" s="1"/>
  <c r="BY74" i="14" s="1"/>
  <c r="K30" i="1"/>
  <c r="G74" i="14" s="1"/>
  <c r="BZ74" i="14" s="1"/>
  <c r="L30" i="1"/>
  <c r="H74" i="14" s="1"/>
  <c r="CA74" i="14" s="1"/>
  <c r="M30" i="1"/>
  <c r="I74" i="14" s="1"/>
  <c r="CB74" i="14" s="1"/>
  <c r="N30" i="1"/>
  <c r="J74" i="14" s="1"/>
  <c r="CC74" i="14" s="1"/>
  <c r="O30" i="1"/>
  <c r="K74" i="14" s="1"/>
  <c r="CD74" i="14" s="1"/>
  <c r="P30" i="1"/>
  <c r="L74" i="14" s="1"/>
  <c r="CE74" i="14" s="1"/>
  <c r="Q30" i="1"/>
  <c r="M74" i="14" s="1"/>
  <c r="CF74" i="14" s="1"/>
  <c r="R30" i="1"/>
  <c r="N74" i="14" s="1"/>
  <c r="CG74" i="14" s="1"/>
  <c r="S30" i="1"/>
  <c r="O74" i="14" s="1"/>
  <c r="CH74" i="14" s="1"/>
  <c r="T30" i="1"/>
  <c r="P74" i="14" s="1"/>
  <c r="CI74" i="14" s="1"/>
  <c r="U30" i="1"/>
  <c r="V30" i="1"/>
  <c r="AB30" i="1"/>
  <c r="AC30" i="1"/>
  <c r="AD30" i="1"/>
  <c r="AE30" i="1"/>
  <c r="AK30" i="1"/>
  <c r="AL30" i="1"/>
  <c r="B31" i="1"/>
  <c r="C31" i="1"/>
  <c r="A75" i="14" s="1"/>
  <c r="D31" i="1"/>
  <c r="D75" i="14" s="1"/>
  <c r="T75" i="14" s="1"/>
  <c r="F31" i="1"/>
  <c r="G31" i="1"/>
  <c r="C75" i="14" s="1"/>
  <c r="I31" i="1"/>
  <c r="E75" i="14" s="1"/>
  <c r="BX75" i="14" s="1"/>
  <c r="J31" i="1"/>
  <c r="F75" i="14" s="1"/>
  <c r="BY75" i="14" s="1"/>
  <c r="K31" i="1"/>
  <c r="G75" i="14" s="1"/>
  <c r="BZ75" i="14" s="1"/>
  <c r="L31" i="1"/>
  <c r="H75" i="14" s="1"/>
  <c r="CA75" i="14" s="1"/>
  <c r="M31" i="1"/>
  <c r="I75" i="14" s="1"/>
  <c r="CB75" i="14" s="1"/>
  <c r="N31" i="1"/>
  <c r="J75" i="14" s="1"/>
  <c r="CC75" i="14" s="1"/>
  <c r="O31" i="1"/>
  <c r="K75" i="14" s="1"/>
  <c r="CD75" i="14" s="1"/>
  <c r="P31" i="1"/>
  <c r="L75" i="14" s="1"/>
  <c r="CE75" i="14" s="1"/>
  <c r="Q31" i="1"/>
  <c r="M75" i="14" s="1"/>
  <c r="CF75" i="14" s="1"/>
  <c r="R31" i="1"/>
  <c r="N75" i="14" s="1"/>
  <c r="CG75" i="14" s="1"/>
  <c r="S31" i="1"/>
  <c r="O75" i="14" s="1"/>
  <c r="CH75" i="14" s="1"/>
  <c r="T31" i="1"/>
  <c r="P75" i="14" s="1"/>
  <c r="CI75" i="14" s="1"/>
  <c r="U31" i="1"/>
  <c r="V31" i="1"/>
  <c r="AB31" i="1"/>
  <c r="AC31" i="1"/>
  <c r="AD31" i="1"/>
  <c r="AE31" i="1"/>
  <c r="AK31" i="1"/>
  <c r="AL31" i="1"/>
  <c r="B32" i="1"/>
  <c r="C32" i="1"/>
  <c r="A76" i="14" s="1"/>
  <c r="D32" i="1"/>
  <c r="D76" i="14" s="1"/>
  <c r="T76" i="14" s="1"/>
  <c r="F32" i="1"/>
  <c r="G32" i="1"/>
  <c r="C76" i="14" s="1"/>
  <c r="I32" i="1"/>
  <c r="E76" i="14" s="1"/>
  <c r="BX76" i="14" s="1"/>
  <c r="J32" i="1"/>
  <c r="F76" i="14" s="1"/>
  <c r="BY76" i="14" s="1"/>
  <c r="K32" i="1"/>
  <c r="G76" i="14" s="1"/>
  <c r="BZ76" i="14" s="1"/>
  <c r="L32" i="1"/>
  <c r="H76" i="14" s="1"/>
  <c r="CA76" i="14" s="1"/>
  <c r="M32" i="1"/>
  <c r="I76" i="14" s="1"/>
  <c r="CB76" i="14" s="1"/>
  <c r="N32" i="1"/>
  <c r="J76" i="14" s="1"/>
  <c r="CC76" i="14" s="1"/>
  <c r="O32" i="1"/>
  <c r="K76" i="14" s="1"/>
  <c r="CD76" i="14" s="1"/>
  <c r="P32" i="1"/>
  <c r="L76" i="14" s="1"/>
  <c r="CE76" i="14" s="1"/>
  <c r="Q32" i="1"/>
  <c r="M76" i="14" s="1"/>
  <c r="CF76" i="14" s="1"/>
  <c r="R32" i="1"/>
  <c r="N76" i="14" s="1"/>
  <c r="CG76" i="14" s="1"/>
  <c r="S32" i="1"/>
  <c r="O76" i="14" s="1"/>
  <c r="CH76" i="14" s="1"/>
  <c r="T32" i="1"/>
  <c r="P76" i="14" s="1"/>
  <c r="CI76" i="14" s="1"/>
  <c r="U32" i="1"/>
  <c r="V32" i="1"/>
  <c r="AB32" i="1"/>
  <c r="AC32" i="1"/>
  <c r="AD32" i="1"/>
  <c r="AE32" i="1"/>
  <c r="AK32" i="1"/>
  <c r="AL32" i="1"/>
  <c r="B33" i="1"/>
  <c r="C33" i="1"/>
  <c r="A77" i="14" s="1"/>
  <c r="D33" i="1"/>
  <c r="D77" i="14" s="1"/>
  <c r="T77" i="14" s="1"/>
  <c r="F33" i="1"/>
  <c r="G33" i="1"/>
  <c r="C77" i="14" s="1"/>
  <c r="I33" i="1"/>
  <c r="E77" i="14" s="1"/>
  <c r="BX77" i="14" s="1"/>
  <c r="J33" i="1"/>
  <c r="F77" i="14" s="1"/>
  <c r="BY77" i="14" s="1"/>
  <c r="K33" i="1"/>
  <c r="G77" i="14" s="1"/>
  <c r="BZ77" i="14" s="1"/>
  <c r="L33" i="1"/>
  <c r="H77" i="14" s="1"/>
  <c r="CA77" i="14" s="1"/>
  <c r="M33" i="1"/>
  <c r="I77" i="14" s="1"/>
  <c r="CB77" i="14" s="1"/>
  <c r="N33" i="1"/>
  <c r="J77" i="14" s="1"/>
  <c r="CC77" i="14" s="1"/>
  <c r="O33" i="1"/>
  <c r="K77" i="14" s="1"/>
  <c r="CD77" i="14" s="1"/>
  <c r="P33" i="1"/>
  <c r="L77" i="14" s="1"/>
  <c r="CE77" i="14" s="1"/>
  <c r="Q33" i="1"/>
  <c r="M77" i="14" s="1"/>
  <c r="CF77" i="14" s="1"/>
  <c r="R33" i="1"/>
  <c r="N77" i="14" s="1"/>
  <c r="CG77" i="14" s="1"/>
  <c r="S33" i="1"/>
  <c r="O77" i="14" s="1"/>
  <c r="CH77" i="14" s="1"/>
  <c r="T33" i="1"/>
  <c r="P77" i="14" s="1"/>
  <c r="CI77" i="14" s="1"/>
  <c r="U33" i="1"/>
  <c r="V33" i="1"/>
  <c r="AB33" i="1"/>
  <c r="AC33" i="1"/>
  <c r="AD33" i="1"/>
  <c r="AE33" i="1"/>
  <c r="AK33" i="1"/>
  <c r="AL33" i="1"/>
  <c r="B34" i="1"/>
  <c r="C34" i="1"/>
  <c r="A78" i="14" s="1"/>
  <c r="D34" i="1"/>
  <c r="D78" i="14" s="1"/>
  <c r="T78" i="14" s="1"/>
  <c r="F34" i="1"/>
  <c r="G34" i="1"/>
  <c r="C78" i="14" s="1"/>
  <c r="I34" i="1"/>
  <c r="E78" i="14" s="1"/>
  <c r="BX78" i="14" s="1"/>
  <c r="J34" i="1"/>
  <c r="F78" i="14" s="1"/>
  <c r="BY78" i="14" s="1"/>
  <c r="K34" i="1"/>
  <c r="G78" i="14" s="1"/>
  <c r="BZ78" i="14" s="1"/>
  <c r="L34" i="1"/>
  <c r="H78" i="14" s="1"/>
  <c r="CA78" i="14" s="1"/>
  <c r="M34" i="1"/>
  <c r="I78" i="14" s="1"/>
  <c r="CB78" i="14" s="1"/>
  <c r="N34" i="1"/>
  <c r="J78" i="14" s="1"/>
  <c r="CC78" i="14" s="1"/>
  <c r="O34" i="1"/>
  <c r="K78" i="14" s="1"/>
  <c r="CD78" i="14" s="1"/>
  <c r="P34" i="1"/>
  <c r="L78" i="14" s="1"/>
  <c r="CE78" i="14" s="1"/>
  <c r="Q34" i="1"/>
  <c r="M78" i="14" s="1"/>
  <c r="CF78" i="14" s="1"/>
  <c r="R34" i="1"/>
  <c r="N78" i="14" s="1"/>
  <c r="CG78" i="14" s="1"/>
  <c r="S34" i="1"/>
  <c r="O78" i="14" s="1"/>
  <c r="CH78" i="14" s="1"/>
  <c r="T34" i="1"/>
  <c r="P78" i="14" s="1"/>
  <c r="CI78" i="14" s="1"/>
  <c r="U34" i="1"/>
  <c r="V34" i="1"/>
  <c r="AB34" i="1"/>
  <c r="AC34" i="1"/>
  <c r="AD34" i="1"/>
  <c r="AE34" i="1"/>
  <c r="AK34" i="1"/>
  <c r="AL34" i="1"/>
  <c r="B35" i="1"/>
  <c r="C35" i="1"/>
  <c r="A79" i="14" s="1"/>
  <c r="D35" i="1"/>
  <c r="D79" i="14" s="1"/>
  <c r="T79" i="14" s="1"/>
  <c r="F35" i="1"/>
  <c r="G35" i="1"/>
  <c r="C79" i="14" s="1"/>
  <c r="I35" i="1"/>
  <c r="E79" i="14" s="1"/>
  <c r="BX79" i="14" s="1"/>
  <c r="J35" i="1"/>
  <c r="F79" i="14" s="1"/>
  <c r="BY79" i="14" s="1"/>
  <c r="K35" i="1"/>
  <c r="G79" i="14" s="1"/>
  <c r="BZ79" i="14" s="1"/>
  <c r="L35" i="1"/>
  <c r="H79" i="14" s="1"/>
  <c r="CA79" i="14" s="1"/>
  <c r="M35" i="1"/>
  <c r="I79" i="14" s="1"/>
  <c r="CB79" i="14" s="1"/>
  <c r="N35" i="1"/>
  <c r="J79" i="14" s="1"/>
  <c r="CC79" i="14" s="1"/>
  <c r="O35" i="1"/>
  <c r="K79" i="14" s="1"/>
  <c r="CD79" i="14" s="1"/>
  <c r="P35" i="1"/>
  <c r="L79" i="14" s="1"/>
  <c r="CE79" i="14" s="1"/>
  <c r="Q35" i="1"/>
  <c r="M79" i="14" s="1"/>
  <c r="CF79" i="14" s="1"/>
  <c r="R35" i="1"/>
  <c r="N79" i="14" s="1"/>
  <c r="CG79" i="14" s="1"/>
  <c r="S35" i="1"/>
  <c r="O79" i="14" s="1"/>
  <c r="CH79" i="14" s="1"/>
  <c r="T35" i="1"/>
  <c r="P79" i="14" s="1"/>
  <c r="CI79" i="14" s="1"/>
  <c r="U35" i="1"/>
  <c r="V35" i="1"/>
  <c r="AB35" i="1"/>
  <c r="AC35" i="1"/>
  <c r="AD35" i="1"/>
  <c r="AE35" i="1"/>
  <c r="AK35" i="1"/>
  <c r="AL35" i="1"/>
  <c r="B36" i="1"/>
  <c r="C36" i="1"/>
  <c r="A80" i="14" s="1"/>
  <c r="D36" i="1"/>
  <c r="D80" i="14" s="1"/>
  <c r="T80" i="14" s="1"/>
  <c r="F36" i="1"/>
  <c r="G36" i="1"/>
  <c r="C80" i="14" s="1"/>
  <c r="I36" i="1"/>
  <c r="E80" i="14" s="1"/>
  <c r="BX80" i="14" s="1"/>
  <c r="J36" i="1"/>
  <c r="F80" i="14" s="1"/>
  <c r="BY80" i="14" s="1"/>
  <c r="K36" i="1"/>
  <c r="G80" i="14" s="1"/>
  <c r="BZ80" i="14" s="1"/>
  <c r="L36" i="1"/>
  <c r="H80" i="14" s="1"/>
  <c r="CA80" i="14" s="1"/>
  <c r="M36" i="1"/>
  <c r="I80" i="14" s="1"/>
  <c r="CB80" i="14" s="1"/>
  <c r="N36" i="1"/>
  <c r="J80" i="14" s="1"/>
  <c r="CC80" i="14" s="1"/>
  <c r="O36" i="1"/>
  <c r="K80" i="14" s="1"/>
  <c r="CD80" i="14" s="1"/>
  <c r="P36" i="1"/>
  <c r="L80" i="14" s="1"/>
  <c r="CE80" i="14" s="1"/>
  <c r="Q36" i="1"/>
  <c r="M80" i="14" s="1"/>
  <c r="CF80" i="14" s="1"/>
  <c r="R36" i="1"/>
  <c r="N80" i="14" s="1"/>
  <c r="CG80" i="14" s="1"/>
  <c r="S36" i="1"/>
  <c r="O80" i="14" s="1"/>
  <c r="CH80" i="14" s="1"/>
  <c r="T36" i="1"/>
  <c r="P80" i="14" s="1"/>
  <c r="CI80" i="14" s="1"/>
  <c r="U36" i="1"/>
  <c r="V36" i="1"/>
  <c r="AB36" i="1"/>
  <c r="AC36" i="1"/>
  <c r="AD36" i="1"/>
  <c r="AE36" i="1"/>
  <c r="AK36" i="1"/>
  <c r="AL36" i="1"/>
  <c r="B37" i="1"/>
  <c r="C37" i="1"/>
  <c r="A81" i="14" s="1"/>
  <c r="D37" i="1"/>
  <c r="D81" i="14" s="1"/>
  <c r="T81" i="14" s="1"/>
  <c r="F37" i="1"/>
  <c r="G37" i="1"/>
  <c r="C81" i="14" s="1"/>
  <c r="I37" i="1"/>
  <c r="E81" i="14" s="1"/>
  <c r="BX81" i="14" s="1"/>
  <c r="J37" i="1"/>
  <c r="F81" i="14" s="1"/>
  <c r="BY81" i="14" s="1"/>
  <c r="K37" i="1"/>
  <c r="G81" i="14" s="1"/>
  <c r="BZ81" i="14" s="1"/>
  <c r="L37" i="1"/>
  <c r="H81" i="14" s="1"/>
  <c r="CA81" i="14" s="1"/>
  <c r="M37" i="1"/>
  <c r="I81" i="14" s="1"/>
  <c r="CB81" i="14" s="1"/>
  <c r="N37" i="1"/>
  <c r="J81" i="14" s="1"/>
  <c r="CC81" i="14" s="1"/>
  <c r="O37" i="1"/>
  <c r="K81" i="14" s="1"/>
  <c r="CD81" i="14" s="1"/>
  <c r="P37" i="1"/>
  <c r="L81" i="14" s="1"/>
  <c r="CE81" i="14" s="1"/>
  <c r="Q37" i="1"/>
  <c r="M81" i="14" s="1"/>
  <c r="CF81" i="14" s="1"/>
  <c r="R37" i="1"/>
  <c r="N81" i="14" s="1"/>
  <c r="CG81" i="14" s="1"/>
  <c r="S37" i="1"/>
  <c r="O81" i="14" s="1"/>
  <c r="CH81" i="14" s="1"/>
  <c r="T37" i="1"/>
  <c r="P81" i="14" s="1"/>
  <c r="CI81" i="14" s="1"/>
  <c r="U37" i="1"/>
  <c r="V37" i="1"/>
  <c r="AB37" i="1"/>
  <c r="AC37" i="1"/>
  <c r="AD37" i="1"/>
  <c r="AE37" i="1"/>
  <c r="AK37" i="1"/>
  <c r="AL37" i="1"/>
  <c r="B38" i="1"/>
  <c r="C38" i="1"/>
  <c r="A82" i="14" s="1"/>
  <c r="D38" i="1"/>
  <c r="D82" i="14" s="1"/>
  <c r="T82" i="14" s="1"/>
  <c r="F38" i="1"/>
  <c r="G38" i="1"/>
  <c r="I38" i="1"/>
  <c r="E82" i="14" s="1"/>
  <c r="BX82" i="14" s="1"/>
  <c r="J38" i="1"/>
  <c r="F82" i="14" s="1"/>
  <c r="BY82" i="14" s="1"/>
  <c r="K38" i="1"/>
  <c r="G82" i="14" s="1"/>
  <c r="BZ82" i="14" s="1"/>
  <c r="L38" i="1"/>
  <c r="H82" i="14" s="1"/>
  <c r="CA82" i="14" s="1"/>
  <c r="M38" i="1"/>
  <c r="I82" i="14" s="1"/>
  <c r="CB82" i="14" s="1"/>
  <c r="N38" i="1"/>
  <c r="J82" i="14" s="1"/>
  <c r="CC82" i="14" s="1"/>
  <c r="O38" i="1"/>
  <c r="K82" i="14" s="1"/>
  <c r="CD82" i="14" s="1"/>
  <c r="P38" i="1"/>
  <c r="L82" i="14" s="1"/>
  <c r="CE82" i="14" s="1"/>
  <c r="Q38" i="1"/>
  <c r="M82" i="14" s="1"/>
  <c r="CF82" i="14" s="1"/>
  <c r="R38" i="1"/>
  <c r="N82" i="14" s="1"/>
  <c r="CG82" i="14" s="1"/>
  <c r="S38" i="1"/>
  <c r="O82" i="14" s="1"/>
  <c r="CH82" i="14" s="1"/>
  <c r="T38" i="1"/>
  <c r="P82" i="14" s="1"/>
  <c r="CI82" i="14" s="1"/>
  <c r="U38" i="1"/>
  <c r="V38" i="1"/>
  <c r="AB38" i="1"/>
  <c r="AC38" i="1"/>
  <c r="AD38" i="1"/>
  <c r="AE38" i="1"/>
  <c r="AK38" i="1"/>
  <c r="AL38" i="1"/>
  <c r="B39" i="1"/>
  <c r="C39" i="1"/>
  <c r="A83" i="14" s="1"/>
  <c r="D39" i="1"/>
  <c r="D83" i="14" s="1"/>
  <c r="T83" i="14" s="1"/>
  <c r="F39" i="1"/>
  <c r="G39" i="1"/>
  <c r="C83" i="14" s="1"/>
  <c r="I39" i="1"/>
  <c r="E83" i="14" s="1"/>
  <c r="BX83" i="14" s="1"/>
  <c r="J39" i="1"/>
  <c r="F83" i="14" s="1"/>
  <c r="BY83" i="14" s="1"/>
  <c r="K39" i="1"/>
  <c r="G83" i="14" s="1"/>
  <c r="BZ83" i="14" s="1"/>
  <c r="L39" i="1"/>
  <c r="H83" i="14" s="1"/>
  <c r="CA83" i="14" s="1"/>
  <c r="M39" i="1"/>
  <c r="I83" i="14" s="1"/>
  <c r="CB83" i="14" s="1"/>
  <c r="N39" i="1"/>
  <c r="J83" i="14" s="1"/>
  <c r="CC83" i="14" s="1"/>
  <c r="O39" i="1"/>
  <c r="K83" i="14" s="1"/>
  <c r="CD83" i="14" s="1"/>
  <c r="P39" i="1"/>
  <c r="L83" i="14" s="1"/>
  <c r="CE83" i="14" s="1"/>
  <c r="Q39" i="1"/>
  <c r="M83" i="14" s="1"/>
  <c r="CF83" i="14" s="1"/>
  <c r="R39" i="1"/>
  <c r="N83" i="14" s="1"/>
  <c r="CG83" i="14" s="1"/>
  <c r="S39" i="1"/>
  <c r="O83" i="14" s="1"/>
  <c r="CH83" i="14" s="1"/>
  <c r="T39" i="1"/>
  <c r="P83" i="14" s="1"/>
  <c r="CI83" i="14" s="1"/>
  <c r="U39" i="1"/>
  <c r="V39" i="1"/>
  <c r="AB39" i="1"/>
  <c r="AC39" i="1"/>
  <c r="AD39" i="1"/>
  <c r="AE39" i="1"/>
  <c r="AK39" i="1"/>
  <c r="AL39" i="1"/>
  <c r="B40" i="1"/>
  <c r="C40" i="1"/>
  <c r="A84" i="14" s="1"/>
  <c r="D40" i="1"/>
  <c r="D84" i="14" s="1"/>
  <c r="T84" i="14" s="1"/>
  <c r="F40" i="1"/>
  <c r="G40" i="1"/>
  <c r="C84" i="14" s="1"/>
  <c r="I40" i="1"/>
  <c r="E84" i="14" s="1"/>
  <c r="BX84" i="14" s="1"/>
  <c r="J40" i="1"/>
  <c r="F84" i="14" s="1"/>
  <c r="BY84" i="14" s="1"/>
  <c r="K40" i="1"/>
  <c r="G84" i="14" s="1"/>
  <c r="BZ84" i="14" s="1"/>
  <c r="L40" i="1"/>
  <c r="H84" i="14" s="1"/>
  <c r="CA84" i="14" s="1"/>
  <c r="M40" i="1"/>
  <c r="I84" i="14" s="1"/>
  <c r="CB84" i="14" s="1"/>
  <c r="N40" i="1"/>
  <c r="J84" i="14" s="1"/>
  <c r="CC84" i="14" s="1"/>
  <c r="O40" i="1"/>
  <c r="K84" i="14" s="1"/>
  <c r="CD84" i="14" s="1"/>
  <c r="P40" i="1"/>
  <c r="L84" i="14" s="1"/>
  <c r="CE84" i="14" s="1"/>
  <c r="Q40" i="1"/>
  <c r="M84" i="14" s="1"/>
  <c r="CF84" i="14" s="1"/>
  <c r="R40" i="1"/>
  <c r="N84" i="14" s="1"/>
  <c r="CG84" i="14" s="1"/>
  <c r="S40" i="1"/>
  <c r="O84" i="14" s="1"/>
  <c r="CH84" i="14" s="1"/>
  <c r="T40" i="1"/>
  <c r="P84" i="14" s="1"/>
  <c r="CI84" i="14" s="1"/>
  <c r="U40" i="1"/>
  <c r="V40" i="1"/>
  <c r="AB40" i="1"/>
  <c r="AC40" i="1"/>
  <c r="AD40" i="1"/>
  <c r="AE40" i="1"/>
  <c r="AK40" i="1"/>
  <c r="AL40" i="1"/>
  <c r="B41" i="1"/>
  <c r="C41" i="1"/>
  <c r="A85" i="14" s="1"/>
  <c r="D41" i="1"/>
  <c r="D85" i="14" s="1"/>
  <c r="T85" i="14" s="1"/>
  <c r="F41" i="1"/>
  <c r="G41" i="1"/>
  <c r="C85" i="14" s="1"/>
  <c r="I41" i="1"/>
  <c r="E85" i="14" s="1"/>
  <c r="BX85" i="14" s="1"/>
  <c r="J41" i="1"/>
  <c r="F85" i="14" s="1"/>
  <c r="BY85" i="14" s="1"/>
  <c r="K41" i="1"/>
  <c r="G85" i="14" s="1"/>
  <c r="BZ85" i="14" s="1"/>
  <c r="L41" i="1"/>
  <c r="H85" i="14" s="1"/>
  <c r="CA85" i="14" s="1"/>
  <c r="M41" i="1"/>
  <c r="I85" i="14" s="1"/>
  <c r="CB85" i="14" s="1"/>
  <c r="N41" i="1"/>
  <c r="J85" i="14" s="1"/>
  <c r="CC85" i="14" s="1"/>
  <c r="O41" i="1"/>
  <c r="K85" i="14" s="1"/>
  <c r="CD85" i="14" s="1"/>
  <c r="P41" i="1"/>
  <c r="L85" i="14" s="1"/>
  <c r="CE85" i="14" s="1"/>
  <c r="Q41" i="1"/>
  <c r="M85" i="14" s="1"/>
  <c r="CF85" i="14" s="1"/>
  <c r="R41" i="1"/>
  <c r="N85" i="14" s="1"/>
  <c r="CG85" i="14" s="1"/>
  <c r="S41" i="1"/>
  <c r="O85" i="14" s="1"/>
  <c r="CH85" i="14" s="1"/>
  <c r="T41" i="1"/>
  <c r="P85" i="14" s="1"/>
  <c r="CI85" i="14" s="1"/>
  <c r="U41" i="1"/>
  <c r="V41" i="1"/>
  <c r="AB41" i="1"/>
  <c r="AC41" i="1"/>
  <c r="AD41" i="1"/>
  <c r="AE41" i="1"/>
  <c r="AK41" i="1"/>
  <c r="AL41" i="1"/>
  <c r="B42" i="1"/>
  <c r="C42" i="1"/>
  <c r="A86" i="14" s="1"/>
  <c r="D42" i="1"/>
  <c r="D86" i="14" s="1"/>
  <c r="T86" i="14" s="1"/>
  <c r="F42" i="1"/>
  <c r="G42" i="1"/>
  <c r="C86" i="14" s="1"/>
  <c r="I42" i="1"/>
  <c r="E86" i="14" s="1"/>
  <c r="BX86" i="14" s="1"/>
  <c r="J42" i="1"/>
  <c r="F86" i="14" s="1"/>
  <c r="BY86" i="14" s="1"/>
  <c r="K42" i="1"/>
  <c r="G86" i="14" s="1"/>
  <c r="BZ86" i="14" s="1"/>
  <c r="L42" i="1"/>
  <c r="H86" i="14" s="1"/>
  <c r="CA86" i="14" s="1"/>
  <c r="M42" i="1"/>
  <c r="I86" i="14" s="1"/>
  <c r="CB86" i="14" s="1"/>
  <c r="N42" i="1"/>
  <c r="J86" i="14" s="1"/>
  <c r="CC86" i="14" s="1"/>
  <c r="O42" i="1"/>
  <c r="K86" i="14" s="1"/>
  <c r="CD86" i="14" s="1"/>
  <c r="P42" i="1"/>
  <c r="L86" i="14" s="1"/>
  <c r="CE86" i="14" s="1"/>
  <c r="Q42" i="1"/>
  <c r="M86" i="14" s="1"/>
  <c r="CF86" i="14" s="1"/>
  <c r="R42" i="1"/>
  <c r="N86" i="14" s="1"/>
  <c r="CG86" i="14" s="1"/>
  <c r="S42" i="1"/>
  <c r="O86" i="14" s="1"/>
  <c r="CH86" i="14" s="1"/>
  <c r="T42" i="1"/>
  <c r="P86" i="14" s="1"/>
  <c r="CI86" i="14" s="1"/>
  <c r="U42" i="1"/>
  <c r="V42" i="1"/>
  <c r="AB42" i="1"/>
  <c r="AC42" i="1"/>
  <c r="AD42" i="1"/>
  <c r="AE42" i="1"/>
  <c r="AK42" i="1"/>
  <c r="AL42" i="1"/>
  <c r="B43" i="1"/>
  <c r="C43" i="1"/>
  <c r="A87" i="14" s="1"/>
  <c r="D43" i="1"/>
  <c r="D87" i="14" s="1"/>
  <c r="T87" i="14" s="1"/>
  <c r="F43" i="1"/>
  <c r="G43" i="1"/>
  <c r="C87" i="14" s="1"/>
  <c r="I43" i="1"/>
  <c r="E87" i="14" s="1"/>
  <c r="BX87" i="14" s="1"/>
  <c r="J43" i="1"/>
  <c r="F87" i="14" s="1"/>
  <c r="BY87" i="14" s="1"/>
  <c r="K43" i="1"/>
  <c r="G87" i="14" s="1"/>
  <c r="BZ87" i="14" s="1"/>
  <c r="L43" i="1"/>
  <c r="H87" i="14" s="1"/>
  <c r="CA87" i="14" s="1"/>
  <c r="M43" i="1"/>
  <c r="I87" i="14" s="1"/>
  <c r="CB87" i="14" s="1"/>
  <c r="N43" i="1"/>
  <c r="J87" i="14" s="1"/>
  <c r="CC87" i="14" s="1"/>
  <c r="O43" i="1"/>
  <c r="K87" i="14" s="1"/>
  <c r="CD87" i="14" s="1"/>
  <c r="P43" i="1"/>
  <c r="L87" i="14" s="1"/>
  <c r="CE87" i="14" s="1"/>
  <c r="Q43" i="1"/>
  <c r="M87" i="14" s="1"/>
  <c r="CF87" i="14" s="1"/>
  <c r="R43" i="1"/>
  <c r="N87" i="14" s="1"/>
  <c r="CG87" i="14" s="1"/>
  <c r="S43" i="1"/>
  <c r="O87" i="14" s="1"/>
  <c r="CH87" i="14" s="1"/>
  <c r="T43" i="1"/>
  <c r="P87" i="14" s="1"/>
  <c r="CI87" i="14" s="1"/>
  <c r="U43" i="1"/>
  <c r="V43" i="1"/>
  <c r="AB43" i="1"/>
  <c r="AC43" i="1"/>
  <c r="AD43" i="1"/>
  <c r="AE43" i="1"/>
  <c r="AK43" i="1"/>
  <c r="AL43" i="1"/>
  <c r="B44" i="1"/>
  <c r="C44" i="1"/>
  <c r="A88" i="14" s="1"/>
  <c r="D44" i="1"/>
  <c r="D88" i="14" s="1"/>
  <c r="T88" i="14" s="1"/>
  <c r="F44" i="1"/>
  <c r="G44" i="1"/>
  <c r="I44" i="1"/>
  <c r="E88" i="14" s="1"/>
  <c r="BX88" i="14" s="1"/>
  <c r="J44" i="1"/>
  <c r="F88" i="14" s="1"/>
  <c r="BY88" i="14" s="1"/>
  <c r="K44" i="1"/>
  <c r="G88" i="14" s="1"/>
  <c r="BZ88" i="14" s="1"/>
  <c r="L44" i="1"/>
  <c r="H88" i="14" s="1"/>
  <c r="CA88" i="14" s="1"/>
  <c r="M44" i="1"/>
  <c r="I88" i="14" s="1"/>
  <c r="CB88" i="14" s="1"/>
  <c r="N44" i="1"/>
  <c r="J88" i="14" s="1"/>
  <c r="CC88" i="14" s="1"/>
  <c r="O44" i="1"/>
  <c r="K88" i="14" s="1"/>
  <c r="CD88" i="14" s="1"/>
  <c r="P44" i="1"/>
  <c r="L88" i="14" s="1"/>
  <c r="CE88" i="14" s="1"/>
  <c r="Q44" i="1"/>
  <c r="M88" i="14" s="1"/>
  <c r="CF88" i="14" s="1"/>
  <c r="R44" i="1"/>
  <c r="N88" i="14" s="1"/>
  <c r="CG88" i="14" s="1"/>
  <c r="S44" i="1"/>
  <c r="O88" i="14" s="1"/>
  <c r="CH88" i="14" s="1"/>
  <c r="T44" i="1"/>
  <c r="P88" i="14" s="1"/>
  <c r="CI88" i="14" s="1"/>
  <c r="U44" i="1"/>
  <c r="V44" i="1"/>
  <c r="AB44" i="1"/>
  <c r="AC44" i="1"/>
  <c r="AD44" i="1"/>
  <c r="AE44" i="1"/>
  <c r="AK44" i="1"/>
  <c r="AL44" i="1"/>
  <c r="B45" i="1"/>
  <c r="C45" i="1"/>
  <c r="A89" i="14" s="1"/>
  <c r="D45" i="1"/>
  <c r="D89" i="14" s="1"/>
  <c r="T89" i="14" s="1"/>
  <c r="F45" i="1"/>
  <c r="G45" i="1"/>
  <c r="C89" i="14" s="1"/>
  <c r="I45" i="1"/>
  <c r="E89" i="14" s="1"/>
  <c r="BX89" i="14" s="1"/>
  <c r="J45" i="1"/>
  <c r="F89" i="14" s="1"/>
  <c r="BY89" i="14" s="1"/>
  <c r="K45" i="1"/>
  <c r="G89" i="14" s="1"/>
  <c r="BZ89" i="14" s="1"/>
  <c r="L45" i="1"/>
  <c r="H89" i="14" s="1"/>
  <c r="CA89" i="14" s="1"/>
  <c r="M45" i="1"/>
  <c r="I89" i="14" s="1"/>
  <c r="CB89" i="14" s="1"/>
  <c r="N45" i="1"/>
  <c r="J89" i="14" s="1"/>
  <c r="CC89" i="14" s="1"/>
  <c r="O45" i="1"/>
  <c r="K89" i="14" s="1"/>
  <c r="CD89" i="14" s="1"/>
  <c r="P45" i="1"/>
  <c r="L89" i="14" s="1"/>
  <c r="CE89" i="14" s="1"/>
  <c r="Q45" i="1"/>
  <c r="M89" i="14" s="1"/>
  <c r="CF89" i="14" s="1"/>
  <c r="R45" i="1"/>
  <c r="N89" i="14" s="1"/>
  <c r="CG89" i="14" s="1"/>
  <c r="S45" i="1"/>
  <c r="O89" i="14" s="1"/>
  <c r="CH89" i="14" s="1"/>
  <c r="T45" i="1"/>
  <c r="P89" i="14" s="1"/>
  <c r="CI89" i="14" s="1"/>
  <c r="U45" i="1"/>
  <c r="V45" i="1"/>
  <c r="AB45" i="1"/>
  <c r="AC45" i="1"/>
  <c r="AD45" i="1"/>
  <c r="AE45" i="1"/>
  <c r="AK45" i="1"/>
  <c r="AL45" i="1"/>
  <c r="B46" i="1"/>
  <c r="C46" i="1"/>
  <c r="A90" i="14" s="1"/>
  <c r="D46" i="1"/>
  <c r="D90" i="14" s="1"/>
  <c r="T90" i="14" s="1"/>
  <c r="F46" i="1"/>
  <c r="G46" i="1"/>
  <c r="C90" i="14" s="1"/>
  <c r="I46" i="1"/>
  <c r="E90" i="14" s="1"/>
  <c r="BX90" i="14" s="1"/>
  <c r="J46" i="1"/>
  <c r="F90" i="14" s="1"/>
  <c r="BY90" i="14" s="1"/>
  <c r="K46" i="1"/>
  <c r="G90" i="14" s="1"/>
  <c r="BZ90" i="14" s="1"/>
  <c r="L46" i="1"/>
  <c r="H90" i="14" s="1"/>
  <c r="CA90" i="14" s="1"/>
  <c r="M46" i="1"/>
  <c r="I90" i="14" s="1"/>
  <c r="CB90" i="14" s="1"/>
  <c r="N46" i="1"/>
  <c r="J90" i="14" s="1"/>
  <c r="CC90" i="14" s="1"/>
  <c r="O46" i="1"/>
  <c r="K90" i="14" s="1"/>
  <c r="CD90" i="14" s="1"/>
  <c r="P46" i="1"/>
  <c r="L90" i="14" s="1"/>
  <c r="CE90" i="14" s="1"/>
  <c r="Q46" i="1"/>
  <c r="M90" i="14" s="1"/>
  <c r="CF90" i="14" s="1"/>
  <c r="R46" i="1"/>
  <c r="N90" i="14" s="1"/>
  <c r="CG90" i="14" s="1"/>
  <c r="S46" i="1"/>
  <c r="O90" i="14" s="1"/>
  <c r="CH90" i="14" s="1"/>
  <c r="T46" i="1"/>
  <c r="P90" i="14" s="1"/>
  <c r="CI90" i="14" s="1"/>
  <c r="U46" i="1"/>
  <c r="V46" i="1"/>
  <c r="AB46" i="1"/>
  <c r="AC46" i="1"/>
  <c r="AD46" i="1"/>
  <c r="AE46" i="1"/>
  <c r="AK46" i="1"/>
  <c r="AL46" i="1"/>
  <c r="B47" i="1"/>
  <c r="C47" i="1"/>
  <c r="A91" i="14" s="1"/>
  <c r="D47" i="1"/>
  <c r="D91" i="14" s="1"/>
  <c r="T91" i="14" s="1"/>
  <c r="F47" i="1"/>
  <c r="G47" i="1"/>
  <c r="C91" i="14" s="1"/>
  <c r="I47" i="1"/>
  <c r="E91" i="14" s="1"/>
  <c r="BX91" i="14" s="1"/>
  <c r="J47" i="1"/>
  <c r="F91" i="14" s="1"/>
  <c r="BY91" i="14" s="1"/>
  <c r="K47" i="1"/>
  <c r="G91" i="14" s="1"/>
  <c r="BZ91" i="14" s="1"/>
  <c r="L47" i="1"/>
  <c r="H91" i="14" s="1"/>
  <c r="CA91" i="14" s="1"/>
  <c r="M47" i="1"/>
  <c r="I91" i="14" s="1"/>
  <c r="CB91" i="14" s="1"/>
  <c r="N47" i="1"/>
  <c r="J91" i="14" s="1"/>
  <c r="CC91" i="14" s="1"/>
  <c r="O47" i="1"/>
  <c r="K91" i="14" s="1"/>
  <c r="CD91" i="14" s="1"/>
  <c r="P47" i="1"/>
  <c r="L91" i="14" s="1"/>
  <c r="CE91" i="14" s="1"/>
  <c r="Q47" i="1"/>
  <c r="M91" i="14" s="1"/>
  <c r="CF91" i="14" s="1"/>
  <c r="R47" i="1"/>
  <c r="N91" i="14" s="1"/>
  <c r="CG91" i="14" s="1"/>
  <c r="S47" i="1"/>
  <c r="O91" i="14" s="1"/>
  <c r="CH91" i="14" s="1"/>
  <c r="T47" i="1"/>
  <c r="P91" i="14" s="1"/>
  <c r="CI91" i="14" s="1"/>
  <c r="U47" i="1"/>
  <c r="V47" i="1"/>
  <c r="AB47" i="1"/>
  <c r="AC47" i="1"/>
  <c r="AD47" i="1"/>
  <c r="AE47" i="1"/>
  <c r="AK47" i="1"/>
  <c r="AL47" i="1"/>
  <c r="B48" i="1"/>
  <c r="C48" i="1"/>
  <c r="A92" i="14" s="1"/>
  <c r="D48" i="1"/>
  <c r="D92" i="14" s="1"/>
  <c r="T92" i="14" s="1"/>
  <c r="F48" i="1"/>
  <c r="G48" i="1"/>
  <c r="C92" i="14" s="1"/>
  <c r="I48" i="1"/>
  <c r="E92" i="14" s="1"/>
  <c r="BX92" i="14" s="1"/>
  <c r="J48" i="1"/>
  <c r="F92" i="14" s="1"/>
  <c r="BY92" i="14" s="1"/>
  <c r="K48" i="1"/>
  <c r="G92" i="14" s="1"/>
  <c r="BZ92" i="14" s="1"/>
  <c r="L48" i="1"/>
  <c r="H92" i="14" s="1"/>
  <c r="CA92" i="14" s="1"/>
  <c r="M48" i="1"/>
  <c r="I92" i="14" s="1"/>
  <c r="CB92" i="14" s="1"/>
  <c r="N48" i="1"/>
  <c r="J92" i="14" s="1"/>
  <c r="CC92" i="14" s="1"/>
  <c r="O48" i="1"/>
  <c r="K92" i="14" s="1"/>
  <c r="CD92" i="14" s="1"/>
  <c r="P48" i="1"/>
  <c r="L92" i="14" s="1"/>
  <c r="CE92" i="14" s="1"/>
  <c r="Q48" i="1"/>
  <c r="M92" i="14" s="1"/>
  <c r="CF92" i="14" s="1"/>
  <c r="R48" i="1"/>
  <c r="N92" i="14" s="1"/>
  <c r="CG92" i="14" s="1"/>
  <c r="S48" i="1"/>
  <c r="O92" i="14" s="1"/>
  <c r="CH92" i="14" s="1"/>
  <c r="T48" i="1"/>
  <c r="P92" i="14" s="1"/>
  <c r="CI92" i="14" s="1"/>
  <c r="U48" i="1"/>
  <c r="V48" i="1"/>
  <c r="AB48" i="1"/>
  <c r="AC48" i="1"/>
  <c r="AD48" i="1"/>
  <c r="AE48" i="1"/>
  <c r="AK48" i="1"/>
  <c r="AL48" i="1"/>
  <c r="B49" i="1"/>
  <c r="C49" i="1"/>
  <c r="A93" i="14" s="1"/>
  <c r="D49" i="1"/>
  <c r="D93" i="14" s="1"/>
  <c r="T93" i="14" s="1"/>
  <c r="F49" i="1"/>
  <c r="G49" i="1"/>
  <c r="C93" i="14" s="1"/>
  <c r="I49" i="1"/>
  <c r="E93" i="14" s="1"/>
  <c r="BX93" i="14" s="1"/>
  <c r="J49" i="1"/>
  <c r="F93" i="14" s="1"/>
  <c r="BY93" i="14" s="1"/>
  <c r="K49" i="1"/>
  <c r="G93" i="14" s="1"/>
  <c r="BZ93" i="14" s="1"/>
  <c r="L49" i="1"/>
  <c r="H93" i="14" s="1"/>
  <c r="CA93" i="14" s="1"/>
  <c r="M49" i="1"/>
  <c r="I93" i="14" s="1"/>
  <c r="CB93" i="14" s="1"/>
  <c r="N49" i="1"/>
  <c r="J93" i="14" s="1"/>
  <c r="CC93" i="14" s="1"/>
  <c r="O49" i="1"/>
  <c r="K93" i="14" s="1"/>
  <c r="CD93" i="14" s="1"/>
  <c r="P49" i="1"/>
  <c r="L93" i="14" s="1"/>
  <c r="CE93" i="14" s="1"/>
  <c r="Q49" i="1"/>
  <c r="M93" i="14" s="1"/>
  <c r="CF93" i="14" s="1"/>
  <c r="R49" i="1"/>
  <c r="N93" i="14" s="1"/>
  <c r="CG93" i="14" s="1"/>
  <c r="S49" i="1"/>
  <c r="O93" i="14" s="1"/>
  <c r="CH93" i="14" s="1"/>
  <c r="T49" i="1"/>
  <c r="P93" i="14" s="1"/>
  <c r="CI93" i="14" s="1"/>
  <c r="U49" i="1"/>
  <c r="V49" i="1"/>
  <c r="AB49" i="1"/>
  <c r="AC49" i="1"/>
  <c r="AD49" i="1"/>
  <c r="AE49" i="1"/>
  <c r="AK49" i="1"/>
  <c r="AL49" i="1"/>
  <c r="B50" i="1"/>
  <c r="C50" i="1"/>
  <c r="A94" i="14" s="1"/>
  <c r="D50" i="1"/>
  <c r="D94" i="14" s="1"/>
  <c r="T94" i="14" s="1"/>
  <c r="F50" i="1"/>
  <c r="G50" i="1"/>
  <c r="C94" i="14" s="1"/>
  <c r="I50" i="1"/>
  <c r="E94" i="14" s="1"/>
  <c r="BX94" i="14" s="1"/>
  <c r="J50" i="1"/>
  <c r="F94" i="14" s="1"/>
  <c r="BY94" i="14" s="1"/>
  <c r="K50" i="1"/>
  <c r="G94" i="14" s="1"/>
  <c r="BZ94" i="14" s="1"/>
  <c r="L50" i="1"/>
  <c r="H94" i="14" s="1"/>
  <c r="CA94" i="14" s="1"/>
  <c r="M50" i="1"/>
  <c r="I94" i="14" s="1"/>
  <c r="CB94" i="14" s="1"/>
  <c r="N50" i="1"/>
  <c r="J94" i="14" s="1"/>
  <c r="CC94" i="14" s="1"/>
  <c r="O50" i="1"/>
  <c r="K94" i="14" s="1"/>
  <c r="CD94" i="14" s="1"/>
  <c r="P50" i="1"/>
  <c r="L94" i="14" s="1"/>
  <c r="CE94" i="14" s="1"/>
  <c r="Q50" i="1"/>
  <c r="M94" i="14" s="1"/>
  <c r="CF94" i="14" s="1"/>
  <c r="R50" i="1"/>
  <c r="N94" i="14" s="1"/>
  <c r="CG94" i="14" s="1"/>
  <c r="S50" i="1"/>
  <c r="O94" i="14" s="1"/>
  <c r="CH94" i="14" s="1"/>
  <c r="T50" i="1"/>
  <c r="P94" i="14" s="1"/>
  <c r="CI94" i="14" s="1"/>
  <c r="U50" i="1"/>
  <c r="V50" i="1"/>
  <c r="AB50" i="1"/>
  <c r="AC50" i="1"/>
  <c r="AD50" i="1"/>
  <c r="AE50" i="1"/>
  <c r="AK50" i="1"/>
  <c r="AL50" i="1"/>
  <c r="B51" i="1"/>
  <c r="C51" i="1"/>
  <c r="A95" i="14" s="1"/>
  <c r="D51" i="1"/>
  <c r="D95" i="14" s="1"/>
  <c r="T95" i="14" s="1"/>
  <c r="F51" i="1"/>
  <c r="G51" i="1"/>
  <c r="C95" i="14" s="1"/>
  <c r="I51" i="1"/>
  <c r="E95" i="14" s="1"/>
  <c r="BX95" i="14" s="1"/>
  <c r="J51" i="1"/>
  <c r="F95" i="14" s="1"/>
  <c r="BY95" i="14" s="1"/>
  <c r="K51" i="1"/>
  <c r="G95" i="14" s="1"/>
  <c r="BZ95" i="14" s="1"/>
  <c r="L51" i="1"/>
  <c r="H95" i="14" s="1"/>
  <c r="CA95" i="14" s="1"/>
  <c r="M51" i="1"/>
  <c r="I95" i="14" s="1"/>
  <c r="CB95" i="14" s="1"/>
  <c r="N51" i="1"/>
  <c r="J95" i="14" s="1"/>
  <c r="CC95" i="14" s="1"/>
  <c r="O51" i="1"/>
  <c r="K95" i="14" s="1"/>
  <c r="CD95" i="14" s="1"/>
  <c r="P51" i="1"/>
  <c r="L95" i="14" s="1"/>
  <c r="CE95" i="14" s="1"/>
  <c r="Q51" i="1"/>
  <c r="M95" i="14" s="1"/>
  <c r="CF95" i="14" s="1"/>
  <c r="R51" i="1"/>
  <c r="N95" i="14" s="1"/>
  <c r="CG95" i="14" s="1"/>
  <c r="S51" i="1"/>
  <c r="O95" i="14" s="1"/>
  <c r="CH95" i="14" s="1"/>
  <c r="T51" i="1"/>
  <c r="P95" i="14" s="1"/>
  <c r="CI95" i="14" s="1"/>
  <c r="U51" i="1"/>
  <c r="V51" i="1"/>
  <c r="AB51" i="1"/>
  <c r="AC51" i="1"/>
  <c r="AD51" i="1"/>
  <c r="AE51" i="1"/>
  <c r="AK51" i="1"/>
  <c r="AL51" i="1"/>
  <c r="B52" i="1"/>
  <c r="C52" i="1"/>
  <c r="A96" i="14" s="1"/>
  <c r="D52" i="1"/>
  <c r="D96" i="14" s="1"/>
  <c r="T96" i="14" s="1"/>
  <c r="F52" i="1"/>
  <c r="G52" i="1"/>
  <c r="C96" i="14" s="1"/>
  <c r="I52" i="1"/>
  <c r="E96" i="14" s="1"/>
  <c r="BX96" i="14" s="1"/>
  <c r="J52" i="1"/>
  <c r="F96" i="14" s="1"/>
  <c r="BY96" i="14" s="1"/>
  <c r="K52" i="1"/>
  <c r="G96" i="14" s="1"/>
  <c r="BZ96" i="14" s="1"/>
  <c r="L52" i="1"/>
  <c r="H96" i="14" s="1"/>
  <c r="CA96" i="14" s="1"/>
  <c r="M52" i="1"/>
  <c r="I96" i="14" s="1"/>
  <c r="CB96" i="14" s="1"/>
  <c r="N52" i="1"/>
  <c r="J96" i="14" s="1"/>
  <c r="CC96" i="14" s="1"/>
  <c r="O52" i="1"/>
  <c r="K96" i="14" s="1"/>
  <c r="CD96" i="14" s="1"/>
  <c r="P52" i="1"/>
  <c r="L96" i="14" s="1"/>
  <c r="CE96" i="14" s="1"/>
  <c r="Q52" i="1"/>
  <c r="M96" i="14" s="1"/>
  <c r="CF96" i="14" s="1"/>
  <c r="R52" i="1"/>
  <c r="N96" i="14" s="1"/>
  <c r="CG96" i="14" s="1"/>
  <c r="S52" i="1"/>
  <c r="O96" i="14" s="1"/>
  <c r="CH96" i="14" s="1"/>
  <c r="T52" i="1"/>
  <c r="P96" i="14" s="1"/>
  <c r="CI96" i="14" s="1"/>
  <c r="U52" i="1"/>
  <c r="V52" i="1"/>
  <c r="AB52" i="1"/>
  <c r="AC52" i="1"/>
  <c r="AD52" i="1"/>
  <c r="AE52" i="1"/>
  <c r="AK52" i="1"/>
  <c r="AL52" i="1"/>
  <c r="B53" i="1"/>
  <c r="C53" i="1"/>
  <c r="A97" i="14" s="1"/>
  <c r="D53" i="1"/>
  <c r="D97" i="14" s="1"/>
  <c r="T97" i="14" s="1"/>
  <c r="F53" i="1"/>
  <c r="G53" i="1"/>
  <c r="C97" i="14" s="1"/>
  <c r="I53" i="1"/>
  <c r="E97" i="14" s="1"/>
  <c r="BX97" i="14" s="1"/>
  <c r="J53" i="1"/>
  <c r="F97" i="14" s="1"/>
  <c r="BY97" i="14" s="1"/>
  <c r="K53" i="1"/>
  <c r="G97" i="14" s="1"/>
  <c r="BZ97" i="14" s="1"/>
  <c r="L53" i="1"/>
  <c r="H97" i="14" s="1"/>
  <c r="CA97" i="14" s="1"/>
  <c r="M53" i="1"/>
  <c r="I97" i="14" s="1"/>
  <c r="CB97" i="14" s="1"/>
  <c r="N53" i="1"/>
  <c r="J97" i="14" s="1"/>
  <c r="CC97" i="14" s="1"/>
  <c r="O53" i="1"/>
  <c r="K97" i="14" s="1"/>
  <c r="CD97" i="14" s="1"/>
  <c r="P53" i="1"/>
  <c r="L97" i="14" s="1"/>
  <c r="CE97" i="14" s="1"/>
  <c r="Q53" i="1"/>
  <c r="M97" i="14" s="1"/>
  <c r="CF97" i="14" s="1"/>
  <c r="R53" i="1"/>
  <c r="N97" i="14" s="1"/>
  <c r="CG97" i="14" s="1"/>
  <c r="S53" i="1"/>
  <c r="O97" i="14" s="1"/>
  <c r="CH97" i="14" s="1"/>
  <c r="T53" i="1"/>
  <c r="P97" i="14" s="1"/>
  <c r="CI97" i="14" s="1"/>
  <c r="U53" i="1"/>
  <c r="V53" i="1"/>
  <c r="AB53" i="1"/>
  <c r="AC53" i="1"/>
  <c r="AD53" i="1"/>
  <c r="AE53" i="1"/>
  <c r="AK53" i="1"/>
  <c r="AL53" i="1"/>
  <c r="B54" i="1"/>
  <c r="C54" i="1"/>
  <c r="A98" i="14" s="1"/>
  <c r="D54" i="1"/>
  <c r="D98" i="14" s="1"/>
  <c r="T98" i="14" s="1"/>
  <c r="F54" i="1"/>
  <c r="G54" i="1"/>
  <c r="C98" i="14" s="1"/>
  <c r="I54" i="1"/>
  <c r="E98" i="14" s="1"/>
  <c r="BX98" i="14" s="1"/>
  <c r="J54" i="1"/>
  <c r="F98" i="14" s="1"/>
  <c r="BY98" i="14" s="1"/>
  <c r="K54" i="1"/>
  <c r="G98" i="14" s="1"/>
  <c r="BZ98" i="14" s="1"/>
  <c r="L54" i="1"/>
  <c r="H98" i="14" s="1"/>
  <c r="CA98" i="14" s="1"/>
  <c r="M54" i="1"/>
  <c r="I98" i="14" s="1"/>
  <c r="CB98" i="14" s="1"/>
  <c r="N54" i="1"/>
  <c r="J98" i="14" s="1"/>
  <c r="CC98" i="14" s="1"/>
  <c r="O54" i="1"/>
  <c r="K98" i="14" s="1"/>
  <c r="CD98" i="14" s="1"/>
  <c r="P54" i="1"/>
  <c r="L98" i="14" s="1"/>
  <c r="CE98" i="14" s="1"/>
  <c r="Q54" i="1"/>
  <c r="M98" i="14" s="1"/>
  <c r="CF98" i="14" s="1"/>
  <c r="R54" i="1"/>
  <c r="N98" i="14" s="1"/>
  <c r="CG98" i="14" s="1"/>
  <c r="S54" i="1"/>
  <c r="O98" i="14" s="1"/>
  <c r="CH98" i="14" s="1"/>
  <c r="T54" i="1"/>
  <c r="P98" i="14" s="1"/>
  <c r="CI98" i="14" s="1"/>
  <c r="U54" i="1"/>
  <c r="V54" i="1"/>
  <c r="AB54" i="1"/>
  <c r="AC54" i="1"/>
  <c r="AD54" i="1"/>
  <c r="AE54" i="1"/>
  <c r="AK54" i="1"/>
  <c r="AL54" i="1"/>
  <c r="B55" i="1"/>
  <c r="C55" i="1"/>
  <c r="A99" i="14" s="1"/>
  <c r="D55" i="1"/>
  <c r="D99" i="14" s="1"/>
  <c r="T99" i="14" s="1"/>
  <c r="F55" i="1"/>
  <c r="G55" i="1"/>
  <c r="C99" i="14" s="1"/>
  <c r="I55" i="1"/>
  <c r="E99" i="14" s="1"/>
  <c r="BX99" i="14" s="1"/>
  <c r="J55" i="1"/>
  <c r="F99" i="14" s="1"/>
  <c r="BY99" i="14" s="1"/>
  <c r="K55" i="1"/>
  <c r="G99" i="14" s="1"/>
  <c r="BZ99" i="14" s="1"/>
  <c r="L55" i="1"/>
  <c r="H99" i="14" s="1"/>
  <c r="CA99" i="14" s="1"/>
  <c r="M55" i="1"/>
  <c r="I99" i="14" s="1"/>
  <c r="CB99" i="14" s="1"/>
  <c r="N55" i="1"/>
  <c r="J99" i="14" s="1"/>
  <c r="CC99" i="14" s="1"/>
  <c r="O55" i="1"/>
  <c r="K99" i="14" s="1"/>
  <c r="CD99" i="14" s="1"/>
  <c r="P55" i="1"/>
  <c r="L99" i="14" s="1"/>
  <c r="CE99" i="14" s="1"/>
  <c r="Q55" i="1"/>
  <c r="M99" i="14" s="1"/>
  <c r="CF99" i="14" s="1"/>
  <c r="R55" i="1"/>
  <c r="N99" i="14" s="1"/>
  <c r="CG99" i="14" s="1"/>
  <c r="S55" i="1"/>
  <c r="O99" i="14" s="1"/>
  <c r="CH99" i="14" s="1"/>
  <c r="T55" i="1"/>
  <c r="P99" i="14" s="1"/>
  <c r="CI99" i="14" s="1"/>
  <c r="U55" i="1"/>
  <c r="V55" i="1"/>
  <c r="AB55" i="1"/>
  <c r="AC55" i="1"/>
  <c r="AD55" i="1"/>
  <c r="AE55" i="1"/>
  <c r="AK55" i="1"/>
  <c r="AL55" i="1"/>
  <c r="B56" i="1"/>
  <c r="C56" i="1"/>
  <c r="A100" i="14" s="1"/>
  <c r="D56" i="1"/>
  <c r="D100" i="14" s="1"/>
  <c r="T100" i="14" s="1"/>
  <c r="F56" i="1"/>
  <c r="G56" i="1"/>
  <c r="C100" i="14" s="1"/>
  <c r="I56" i="1"/>
  <c r="E100" i="14" s="1"/>
  <c r="BX100" i="14" s="1"/>
  <c r="J56" i="1"/>
  <c r="F100" i="14" s="1"/>
  <c r="BY100" i="14" s="1"/>
  <c r="K56" i="1"/>
  <c r="G100" i="14" s="1"/>
  <c r="BZ100" i="14" s="1"/>
  <c r="L56" i="1"/>
  <c r="H100" i="14" s="1"/>
  <c r="CA100" i="14" s="1"/>
  <c r="M56" i="1"/>
  <c r="I100" i="14" s="1"/>
  <c r="CB100" i="14" s="1"/>
  <c r="N56" i="1"/>
  <c r="J100" i="14" s="1"/>
  <c r="CC100" i="14" s="1"/>
  <c r="O56" i="1"/>
  <c r="K100" i="14" s="1"/>
  <c r="CD100" i="14" s="1"/>
  <c r="P56" i="1"/>
  <c r="L100" i="14" s="1"/>
  <c r="CE100" i="14" s="1"/>
  <c r="Q56" i="1"/>
  <c r="M100" i="14" s="1"/>
  <c r="CF100" i="14" s="1"/>
  <c r="R56" i="1"/>
  <c r="N100" i="14" s="1"/>
  <c r="CG100" i="14" s="1"/>
  <c r="S56" i="1"/>
  <c r="O100" i="14" s="1"/>
  <c r="CH100" i="14" s="1"/>
  <c r="T56" i="1"/>
  <c r="P100" i="14" s="1"/>
  <c r="CI100" i="14" s="1"/>
  <c r="U56" i="1"/>
  <c r="V56" i="1"/>
  <c r="AB56" i="1"/>
  <c r="AC56" i="1"/>
  <c r="AD56" i="1"/>
  <c r="AE56" i="1"/>
  <c r="AK56" i="1"/>
  <c r="AL56" i="1"/>
  <c r="B57" i="1"/>
  <c r="C57" i="1"/>
  <c r="A101" i="14" s="1"/>
  <c r="D57" i="1"/>
  <c r="D101" i="14" s="1"/>
  <c r="T101" i="14" s="1"/>
  <c r="F57" i="1"/>
  <c r="G57" i="1"/>
  <c r="C101" i="14" s="1"/>
  <c r="I57" i="1"/>
  <c r="E101" i="14" s="1"/>
  <c r="BX101" i="14" s="1"/>
  <c r="J57" i="1"/>
  <c r="F101" i="14" s="1"/>
  <c r="BY101" i="14" s="1"/>
  <c r="K57" i="1"/>
  <c r="G101" i="14" s="1"/>
  <c r="BZ101" i="14" s="1"/>
  <c r="L57" i="1"/>
  <c r="H101" i="14" s="1"/>
  <c r="CA101" i="14" s="1"/>
  <c r="M57" i="1"/>
  <c r="I101" i="14" s="1"/>
  <c r="CB101" i="14" s="1"/>
  <c r="N57" i="1"/>
  <c r="J101" i="14" s="1"/>
  <c r="CC101" i="14" s="1"/>
  <c r="O57" i="1"/>
  <c r="K101" i="14" s="1"/>
  <c r="CD101" i="14" s="1"/>
  <c r="P57" i="1"/>
  <c r="L101" i="14" s="1"/>
  <c r="CE101" i="14" s="1"/>
  <c r="Q57" i="1"/>
  <c r="M101" i="14" s="1"/>
  <c r="CF101" i="14" s="1"/>
  <c r="R57" i="1"/>
  <c r="N101" i="14" s="1"/>
  <c r="CG101" i="14" s="1"/>
  <c r="S57" i="1"/>
  <c r="O101" i="14" s="1"/>
  <c r="CH101" i="14" s="1"/>
  <c r="T57" i="1"/>
  <c r="P101" i="14" s="1"/>
  <c r="CI101" i="14" s="1"/>
  <c r="U57" i="1"/>
  <c r="V57" i="1"/>
  <c r="AB57" i="1"/>
  <c r="AC57" i="1"/>
  <c r="AD57" i="1"/>
  <c r="AE57" i="1"/>
  <c r="AK57" i="1"/>
  <c r="AL57" i="1"/>
  <c r="B58" i="1"/>
  <c r="C58" i="1"/>
  <c r="A102" i="14" s="1"/>
  <c r="D58" i="1"/>
  <c r="D102" i="14" s="1"/>
  <c r="T102" i="14" s="1"/>
  <c r="F58" i="1"/>
  <c r="G58" i="1"/>
  <c r="C102" i="14" s="1"/>
  <c r="I58" i="1"/>
  <c r="E102" i="14" s="1"/>
  <c r="BX102" i="14" s="1"/>
  <c r="J58" i="1"/>
  <c r="F102" i="14" s="1"/>
  <c r="BY102" i="14" s="1"/>
  <c r="K58" i="1"/>
  <c r="G102" i="14" s="1"/>
  <c r="BZ102" i="14" s="1"/>
  <c r="L58" i="1"/>
  <c r="H102" i="14" s="1"/>
  <c r="CA102" i="14" s="1"/>
  <c r="M58" i="1"/>
  <c r="I102" i="14" s="1"/>
  <c r="CB102" i="14" s="1"/>
  <c r="N58" i="1"/>
  <c r="J102" i="14" s="1"/>
  <c r="CC102" i="14" s="1"/>
  <c r="O58" i="1"/>
  <c r="K102" i="14" s="1"/>
  <c r="CD102" i="14" s="1"/>
  <c r="P58" i="1"/>
  <c r="L102" i="14" s="1"/>
  <c r="CE102" i="14" s="1"/>
  <c r="Q58" i="1"/>
  <c r="M102" i="14" s="1"/>
  <c r="CF102" i="14" s="1"/>
  <c r="R58" i="1"/>
  <c r="N102" i="14" s="1"/>
  <c r="CG102" i="14" s="1"/>
  <c r="S58" i="1"/>
  <c r="O102" i="14" s="1"/>
  <c r="CH102" i="14" s="1"/>
  <c r="T58" i="1"/>
  <c r="P102" i="14" s="1"/>
  <c r="CI102" i="14" s="1"/>
  <c r="U58" i="1"/>
  <c r="V58" i="1"/>
  <c r="AB58" i="1"/>
  <c r="AC58" i="1"/>
  <c r="AD58" i="1"/>
  <c r="AE58" i="1"/>
  <c r="AK58" i="1"/>
  <c r="AL58" i="1"/>
  <c r="B59" i="1"/>
  <c r="C59" i="1"/>
  <c r="A103" i="14" s="1"/>
  <c r="D59" i="1"/>
  <c r="D103" i="14" s="1"/>
  <c r="T103" i="14" s="1"/>
  <c r="F59" i="1"/>
  <c r="G59" i="1"/>
  <c r="C103" i="14" s="1"/>
  <c r="I59" i="1"/>
  <c r="E103" i="14" s="1"/>
  <c r="BX103" i="14" s="1"/>
  <c r="J59" i="1"/>
  <c r="F103" i="14" s="1"/>
  <c r="BY103" i="14" s="1"/>
  <c r="K59" i="1"/>
  <c r="G103" i="14" s="1"/>
  <c r="BZ103" i="14" s="1"/>
  <c r="L59" i="1"/>
  <c r="H103" i="14" s="1"/>
  <c r="CA103" i="14" s="1"/>
  <c r="M59" i="1"/>
  <c r="I103" i="14" s="1"/>
  <c r="CB103" i="14" s="1"/>
  <c r="N59" i="1"/>
  <c r="J103" i="14" s="1"/>
  <c r="CC103" i="14" s="1"/>
  <c r="O59" i="1"/>
  <c r="K103" i="14" s="1"/>
  <c r="CD103" i="14" s="1"/>
  <c r="P59" i="1"/>
  <c r="L103" i="14" s="1"/>
  <c r="CE103" i="14" s="1"/>
  <c r="Q59" i="1"/>
  <c r="M103" i="14" s="1"/>
  <c r="CF103" i="14" s="1"/>
  <c r="R59" i="1"/>
  <c r="N103" i="14" s="1"/>
  <c r="CG103" i="14" s="1"/>
  <c r="S59" i="1"/>
  <c r="O103" i="14" s="1"/>
  <c r="CH103" i="14" s="1"/>
  <c r="T59" i="1"/>
  <c r="P103" i="14" s="1"/>
  <c r="CI103" i="14" s="1"/>
  <c r="U59" i="1"/>
  <c r="V59" i="1"/>
  <c r="AB59" i="1"/>
  <c r="AC59" i="1"/>
  <c r="AD59" i="1"/>
  <c r="AE59" i="1"/>
  <c r="AK59" i="1"/>
  <c r="AL59" i="1"/>
  <c r="B60" i="1"/>
  <c r="C60" i="1"/>
  <c r="A104" i="14" s="1"/>
  <c r="D60" i="1"/>
  <c r="D104" i="14" s="1"/>
  <c r="T104" i="14" s="1"/>
  <c r="F60" i="1"/>
  <c r="G60" i="1"/>
  <c r="I60" i="1"/>
  <c r="E104" i="14" s="1"/>
  <c r="BX104" i="14" s="1"/>
  <c r="J60" i="1"/>
  <c r="F104" i="14" s="1"/>
  <c r="BY104" i="14" s="1"/>
  <c r="K60" i="1"/>
  <c r="G104" i="14" s="1"/>
  <c r="BZ104" i="14" s="1"/>
  <c r="L60" i="1"/>
  <c r="H104" i="14" s="1"/>
  <c r="CA104" i="14" s="1"/>
  <c r="M60" i="1"/>
  <c r="I104" i="14" s="1"/>
  <c r="CB104" i="14" s="1"/>
  <c r="N60" i="1"/>
  <c r="J104" i="14" s="1"/>
  <c r="CC104" i="14" s="1"/>
  <c r="O60" i="1"/>
  <c r="K104" i="14" s="1"/>
  <c r="CD104" i="14" s="1"/>
  <c r="P60" i="1"/>
  <c r="L104" i="14" s="1"/>
  <c r="CE104" i="14" s="1"/>
  <c r="Q60" i="1"/>
  <c r="M104" i="14" s="1"/>
  <c r="CF104" i="14" s="1"/>
  <c r="R60" i="1"/>
  <c r="N104" i="14" s="1"/>
  <c r="CG104" i="14" s="1"/>
  <c r="S60" i="1"/>
  <c r="O104" i="14" s="1"/>
  <c r="CH104" i="14" s="1"/>
  <c r="T60" i="1"/>
  <c r="P104" i="14" s="1"/>
  <c r="CI104" i="14" s="1"/>
  <c r="U60" i="1"/>
  <c r="V60" i="1"/>
  <c r="AB60" i="1"/>
  <c r="AC60" i="1"/>
  <c r="AD60" i="1"/>
  <c r="AE60" i="1"/>
  <c r="AK60" i="1"/>
  <c r="AL60" i="1"/>
  <c r="B61" i="1"/>
  <c r="C61" i="1"/>
  <c r="A105" i="14" s="1"/>
  <c r="D61" i="1"/>
  <c r="D105" i="14" s="1"/>
  <c r="T105" i="14" s="1"/>
  <c r="F61" i="1"/>
  <c r="G61" i="1"/>
  <c r="C105" i="14" s="1"/>
  <c r="I61" i="1"/>
  <c r="E105" i="14" s="1"/>
  <c r="BX105" i="14" s="1"/>
  <c r="J61" i="1"/>
  <c r="F105" i="14" s="1"/>
  <c r="BY105" i="14" s="1"/>
  <c r="K61" i="1"/>
  <c r="G105" i="14" s="1"/>
  <c r="BZ105" i="14" s="1"/>
  <c r="L61" i="1"/>
  <c r="H105" i="14" s="1"/>
  <c r="CA105" i="14" s="1"/>
  <c r="M61" i="1"/>
  <c r="I105" i="14" s="1"/>
  <c r="CB105" i="14" s="1"/>
  <c r="N61" i="1"/>
  <c r="J105" i="14" s="1"/>
  <c r="CC105" i="14" s="1"/>
  <c r="O61" i="1"/>
  <c r="K105" i="14" s="1"/>
  <c r="CD105" i="14" s="1"/>
  <c r="P61" i="1"/>
  <c r="L105" i="14" s="1"/>
  <c r="CE105" i="14" s="1"/>
  <c r="Q61" i="1"/>
  <c r="M105" i="14" s="1"/>
  <c r="CF105" i="14" s="1"/>
  <c r="R61" i="1"/>
  <c r="N105" i="14" s="1"/>
  <c r="CG105" i="14" s="1"/>
  <c r="S61" i="1"/>
  <c r="O105" i="14" s="1"/>
  <c r="CH105" i="14" s="1"/>
  <c r="T61" i="1"/>
  <c r="P105" i="14" s="1"/>
  <c r="CI105" i="14" s="1"/>
  <c r="U61" i="1"/>
  <c r="V61" i="1"/>
  <c r="AB61" i="1"/>
  <c r="AC61" i="1"/>
  <c r="AD61" i="1"/>
  <c r="AE61" i="1"/>
  <c r="AK61" i="1"/>
  <c r="AL61" i="1"/>
  <c r="B62" i="1"/>
  <c r="C62" i="1"/>
  <c r="A106" i="14" s="1"/>
  <c r="D62" i="1"/>
  <c r="D106" i="14" s="1"/>
  <c r="T106" i="14" s="1"/>
  <c r="F62" i="1"/>
  <c r="G62" i="1"/>
  <c r="C106" i="14" s="1"/>
  <c r="I62" i="1"/>
  <c r="E106" i="14" s="1"/>
  <c r="BX106" i="14" s="1"/>
  <c r="J62" i="1"/>
  <c r="F106" i="14" s="1"/>
  <c r="BY106" i="14" s="1"/>
  <c r="K62" i="1"/>
  <c r="G106" i="14" s="1"/>
  <c r="BZ106" i="14" s="1"/>
  <c r="L62" i="1"/>
  <c r="H106" i="14" s="1"/>
  <c r="CA106" i="14" s="1"/>
  <c r="M62" i="1"/>
  <c r="I106" i="14" s="1"/>
  <c r="CB106" i="14" s="1"/>
  <c r="N62" i="1"/>
  <c r="J106" i="14" s="1"/>
  <c r="CC106" i="14" s="1"/>
  <c r="O62" i="1"/>
  <c r="K106" i="14" s="1"/>
  <c r="CD106" i="14" s="1"/>
  <c r="P62" i="1"/>
  <c r="L106" i="14" s="1"/>
  <c r="CE106" i="14" s="1"/>
  <c r="Q62" i="1"/>
  <c r="M106" i="14" s="1"/>
  <c r="CF106" i="14" s="1"/>
  <c r="R62" i="1"/>
  <c r="N106" i="14" s="1"/>
  <c r="CG106" i="14" s="1"/>
  <c r="S62" i="1"/>
  <c r="O106" i="14" s="1"/>
  <c r="CH106" i="14" s="1"/>
  <c r="T62" i="1"/>
  <c r="P106" i="14" s="1"/>
  <c r="CI106" i="14" s="1"/>
  <c r="U62" i="1"/>
  <c r="V62" i="1"/>
  <c r="AB62" i="1"/>
  <c r="AC62" i="1"/>
  <c r="AD62" i="1"/>
  <c r="AE62" i="1"/>
  <c r="AK62" i="1"/>
  <c r="AL62" i="1"/>
  <c r="B63" i="1"/>
  <c r="C63" i="1"/>
  <c r="A107" i="14" s="1"/>
  <c r="D63" i="1"/>
  <c r="D107" i="14" s="1"/>
  <c r="T107" i="14" s="1"/>
  <c r="F63" i="1"/>
  <c r="G63" i="1"/>
  <c r="C107" i="14" s="1"/>
  <c r="I63" i="1"/>
  <c r="E107" i="14" s="1"/>
  <c r="BX107" i="14" s="1"/>
  <c r="J63" i="1"/>
  <c r="F107" i="14" s="1"/>
  <c r="BY107" i="14" s="1"/>
  <c r="K63" i="1"/>
  <c r="G107" i="14" s="1"/>
  <c r="BZ107" i="14" s="1"/>
  <c r="L63" i="1"/>
  <c r="H107" i="14" s="1"/>
  <c r="CA107" i="14" s="1"/>
  <c r="M63" i="1"/>
  <c r="I107" i="14" s="1"/>
  <c r="CB107" i="14" s="1"/>
  <c r="N63" i="1"/>
  <c r="J107" i="14" s="1"/>
  <c r="CC107" i="14" s="1"/>
  <c r="O63" i="1"/>
  <c r="K107" i="14" s="1"/>
  <c r="CD107" i="14" s="1"/>
  <c r="P63" i="1"/>
  <c r="L107" i="14" s="1"/>
  <c r="CE107" i="14" s="1"/>
  <c r="Q63" i="1"/>
  <c r="M107" i="14" s="1"/>
  <c r="CF107" i="14" s="1"/>
  <c r="R63" i="1"/>
  <c r="N107" i="14" s="1"/>
  <c r="CG107" i="14" s="1"/>
  <c r="S63" i="1"/>
  <c r="O107" i="14" s="1"/>
  <c r="CH107" i="14" s="1"/>
  <c r="T63" i="1"/>
  <c r="P107" i="14" s="1"/>
  <c r="CI107" i="14" s="1"/>
  <c r="U63" i="1"/>
  <c r="V63" i="1"/>
  <c r="AB63" i="1"/>
  <c r="AC63" i="1"/>
  <c r="AD63" i="1"/>
  <c r="AE63" i="1"/>
  <c r="AK63" i="1"/>
  <c r="AL63" i="1"/>
  <c r="B64" i="1"/>
  <c r="C64" i="1"/>
  <c r="A108" i="14" s="1"/>
  <c r="D64" i="1"/>
  <c r="D108" i="14" s="1"/>
  <c r="T108" i="14" s="1"/>
  <c r="F64" i="1"/>
  <c r="G64" i="1"/>
  <c r="I64" i="1"/>
  <c r="E108" i="14" s="1"/>
  <c r="BX108" i="14" s="1"/>
  <c r="J64" i="1"/>
  <c r="F108" i="14" s="1"/>
  <c r="BY108" i="14" s="1"/>
  <c r="K64" i="1"/>
  <c r="G108" i="14" s="1"/>
  <c r="BZ108" i="14" s="1"/>
  <c r="L64" i="1"/>
  <c r="H108" i="14" s="1"/>
  <c r="CA108" i="14" s="1"/>
  <c r="M64" i="1"/>
  <c r="I108" i="14" s="1"/>
  <c r="CB108" i="14" s="1"/>
  <c r="N64" i="1"/>
  <c r="J108" i="14" s="1"/>
  <c r="CC108" i="14" s="1"/>
  <c r="O64" i="1"/>
  <c r="K108" i="14" s="1"/>
  <c r="CD108" i="14" s="1"/>
  <c r="P64" i="1"/>
  <c r="L108" i="14" s="1"/>
  <c r="CE108" i="14" s="1"/>
  <c r="Q64" i="1"/>
  <c r="M108" i="14" s="1"/>
  <c r="CF108" i="14" s="1"/>
  <c r="R64" i="1"/>
  <c r="N108" i="14" s="1"/>
  <c r="CG108" i="14" s="1"/>
  <c r="S64" i="1"/>
  <c r="O108" i="14" s="1"/>
  <c r="CH108" i="14" s="1"/>
  <c r="T64" i="1"/>
  <c r="P108" i="14" s="1"/>
  <c r="CI108" i="14" s="1"/>
  <c r="U64" i="1"/>
  <c r="V64" i="1"/>
  <c r="AB64" i="1"/>
  <c r="AC64" i="1"/>
  <c r="AD64" i="1"/>
  <c r="AE64" i="1"/>
  <c r="AK64" i="1"/>
  <c r="AL64" i="1"/>
  <c r="B65" i="1"/>
  <c r="C65" i="1"/>
  <c r="A109" i="14" s="1"/>
  <c r="D65" i="1"/>
  <c r="D109" i="14" s="1"/>
  <c r="T109" i="14" s="1"/>
  <c r="F65" i="1"/>
  <c r="G65" i="1"/>
  <c r="C109" i="14" s="1"/>
  <c r="I65" i="1"/>
  <c r="E109" i="14" s="1"/>
  <c r="BX109" i="14" s="1"/>
  <c r="J65" i="1"/>
  <c r="F109" i="14" s="1"/>
  <c r="BY109" i="14" s="1"/>
  <c r="K65" i="1"/>
  <c r="G109" i="14" s="1"/>
  <c r="BZ109" i="14" s="1"/>
  <c r="L65" i="1"/>
  <c r="H109" i="14" s="1"/>
  <c r="CA109" i="14" s="1"/>
  <c r="M65" i="1"/>
  <c r="I109" i="14" s="1"/>
  <c r="CB109" i="14" s="1"/>
  <c r="N65" i="1"/>
  <c r="J109" i="14" s="1"/>
  <c r="CC109" i="14" s="1"/>
  <c r="O65" i="1"/>
  <c r="K109" i="14" s="1"/>
  <c r="CD109" i="14" s="1"/>
  <c r="P65" i="1"/>
  <c r="L109" i="14" s="1"/>
  <c r="CE109" i="14" s="1"/>
  <c r="Q65" i="1"/>
  <c r="M109" i="14" s="1"/>
  <c r="CF109" i="14" s="1"/>
  <c r="R65" i="1"/>
  <c r="N109" i="14" s="1"/>
  <c r="CG109" i="14" s="1"/>
  <c r="S65" i="1"/>
  <c r="O109" i="14" s="1"/>
  <c r="CH109" i="14" s="1"/>
  <c r="T65" i="1"/>
  <c r="P109" i="14" s="1"/>
  <c r="CI109" i="14" s="1"/>
  <c r="U65" i="1"/>
  <c r="V65" i="1"/>
  <c r="AB65" i="1"/>
  <c r="AC65" i="1"/>
  <c r="AD65" i="1"/>
  <c r="AE65" i="1"/>
  <c r="AK65" i="1"/>
  <c r="AL65" i="1"/>
  <c r="B66" i="1"/>
  <c r="C66" i="1"/>
  <c r="A110" i="14" s="1"/>
  <c r="D66" i="1"/>
  <c r="D110" i="14" s="1"/>
  <c r="T110" i="14" s="1"/>
  <c r="F66" i="1"/>
  <c r="G66" i="1"/>
  <c r="C110" i="14" s="1"/>
  <c r="I66" i="1"/>
  <c r="E110" i="14" s="1"/>
  <c r="BX110" i="14" s="1"/>
  <c r="J66" i="1"/>
  <c r="F110" i="14" s="1"/>
  <c r="BY110" i="14" s="1"/>
  <c r="K66" i="1"/>
  <c r="G110" i="14" s="1"/>
  <c r="BZ110" i="14" s="1"/>
  <c r="L66" i="1"/>
  <c r="H110" i="14" s="1"/>
  <c r="CA110" i="14" s="1"/>
  <c r="M66" i="1"/>
  <c r="I110" i="14" s="1"/>
  <c r="CB110" i="14" s="1"/>
  <c r="N66" i="1"/>
  <c r="J110" i="14" s="1"/>
  <c r="CC110" i="14" s="1"/>
  <c r="O66" i="1"/>
  <c r="K110" i="14" s="1"/>
  <c r="CD110" i="14" s="1"/>
  <c r="P66" i="1"/>
  <c r="L110" i="14" s="1"/>
  <c r="CE110" i="14" s="1"/>
  <c r="Q66" i="1"/>
  <c r="M110" i="14" s="1"/>
  <c r="CF110" i="14" s="1"/>
  <c r="R66" i="1"/>
  <c r="N110" i="14" s="1"/>
  <c r="CG110" i="14" s="1"/>
  <c r="S66" i="1"/>
  <c r="O110" i="14" s="1"/>
  <c r="CH110" i="14" s="1"/>
  <c r="T66" i="1"/>
  <c r="P110" i="14" s="1"/>
  <c r="CI110" i="14" s="1"/>
  <c r="U66" i="1"/>
  <c r="V66" i="1"/>
  <c r="AB66" i="1"/>
  <c r="AC66" i="1"/>
  <c r="AD66" i="1"/>
  <c r="AE66" i="1"/>
  <c r="AK66" i="1"/>
  <c r="AL66" i="1"/>
  <c r="B67" i="1"/>
  <c r="C67" i="1"/>
  <c r="A111" i="14" s="1"/>
  <c r="D67" i="1"/>
  <c r="D111" i="14" s="1"/>
  <c r="T111" i="14" s="1"/>
  <c r="F67" i="1"/>
  <c r="G67" i="1"/>
  <c r="C111" i="14" s="1"/>
  <c r="I67" i="1"/>
  <c r="E111" i="14" s="1"/>
  <c r="BX111" i="14" s="1"/>
  <c r="J67" i="1"/>
  <c r="F111" i="14" s="1"/>
  <c r="BY111" i="14" s="1"/>
  <c r="K67" i="1"/>
  <c r="G111" i="14" s="1"/>
  <c r="BZ111" i="14" s="1"/>
  <c r="L67" i="1"/>
  <c r="H111" i="14" s="1"/>
  <c r="CA111" i="14" s="1"/>
  <c r="M67" i="1"/>
  <c r="I111" i="14" s="1"/>
  <c r="CB111" i="14" s="1"/>
  <c r="N67" i="1"/>
  <c r="J111" i="14" s="1"/>
  <c r="CC111" i="14" s="1"/>
  <c r="O67" i="1"/>
  <c r="K111" i="14" s="1"/>
  <c r="CD111" i="14" s="1"/>
  <c r="P67" i="1"/>
  <c r="L111" i="14" s="1"/>
  <c r="CE111" i="14" s="1"/>
  <c r="Q67" i="1"/>
  <c r="M111" i="14" s="1"/>
  <c r="CF111" i="14" s="1"/>
  <c r="R67" i="1"/>
  <c r="N111" i="14" s="1"/>
  <c r="CG111" i="14" s="1"/>
  <c r="S67" i="1"/>
  <c r="O111" i="14" s="1"/>
  <c r="CH111" i="14" s="1"/>
  <c r="T67" i="1"/>
  <c r="P111" i="14" s="1"/>
  <c r="CI111" i="14" s="1"/>
  <c r="U67" i="1"/>
  <c r="V67" i="1"/>
  <c r="AB67" i="1"/>
  <c r="AC67" i="1"/>
  <c r="AD67" i="1"/>
  <c r="AE67" i="1"/>
  <c r="AK67" i="1"/>
  <c r="AL67" i="1"/>
  <c r="B68" i="1"/>
  <c r="C68" i="1"/>
  <c r="A112" i="14" s="1"/>
  <c r="D68" i="1"/>
  <c r="D112" i="14" s="1"/>
  <c r="T112" i="14" s="1"/>
  <c r="F68" i="1"/>
  <c r="G68" i="1"/>
  <c r="C112" i="14" s="1"/>
  <c r="I68" i="1"/>
  <c r="E112" i="14" s="1"/>
  <c r="BX112" i="14" s="1"/>
  <c r="J68" i="1"/>
  <c r="F112" i="14" s="1"/>
  <c r="BY112" i="14" s="1"/>
  <c r="K68" i="1"/>
  <c r="G112" i="14" s="1"/>
  <c r="BZ112" i="14" s="1"/>
  <c r="L68" i="1"/>
  <c r="H112" i="14" s="1"/>
  <c r="CA112" i="14" s="1"/>
  <c r="M68" i="1"/>
  <c r="I112" i="14" s="1"/>
  <c r="CB112" i="14" s="1"/>
  <c r="N68" i="1"/>
  <c r="J112" i="14" s="1"/>
  <c r="CC112" i="14" s="1"/>
  <c r="O68" i="1"/>
  <c r="K112" i="14" s="1"/>
  <c r="CD112" i="14" s="1"/>
  <c r="P68" i="1"/>
  <c r="L112" i="14" s="1"/>
  <c r="CE112" i="14" s="1"/>
  <c r="Q68" i="1"/>
  <c r="M112" i="14" s="1"/>
  <c r="CF112" i="14" s="1"/>
  <c r="R68" i="1"/>
  <c r="N112" i="14" s="1"/>
  <c r="CG112" i="14" s="1"/>
  <c r="S68" i="1"/>
  <c r="O112" i="14" s="1"/>
  <c r="CH112" i="14" s="1"/>
  <c r="T68" i="1"/>
  <c r="P112" i="14" s="1"/>
  <c r="CI112" i="14" s="1"/>
  <c r="U68" i="1"/>
  <c r="V68" i="1"/>
  <c r="AB68" i="1"/>
  <c r="AC68" i="1"/>
  <c r="AD68" i="1"/>
  <c r="AE68" i="1"/>
  <c r="AK68" i="1"/>
  <c r="AL68" i="1"/>
  <c r="B69" i="1"/>
  <c r="C69" i="1"/>
  <c r="A113" i="14" s="1"/>
  <c r="D69" i="1"/>
  <c r="D113" i="14" s="1"/>
  <c r="T113" i="14" s="1"/>
  <c r="F69" i="1"/>
  <c r="G69" i="1"/>
  <c r="C113" i="14" s="1"/>
  <c r="I69" i="1"/>
  <c r="E113" i="14" s="1"/>
  <c r="BX113" i="14" s="1"/>
  <c r="J69" i="1"/>
  <c r="F113" i="14" s="1"/>
  <c r="BY113" i="14" s="1"/>
  <c r="K69" i="1"/>
  <c r="G113" i="14" s="1"/>
  <c r="BZ113" i="14" s="1"/>
  <c r="L69" i="1"/>
  <c r="H113" i="14" s="1"/>
  <c r="CA113" i="14" s="1"/>
  <c r="M69" i="1"/>
  <c r="I113" i="14" s="1"/>
  <c r="CB113" i="14" s="1"/>
  <c r="N69" i="1"/>
  <c r="J113" i="14" s="1"/>
  <c r="CC113" i="14" s="1"/>
  <c r="O69" i="1"/>
  <c r="K113" i="14" s="1"/>
  <c r="CD113" i="14" s="1"/>
  <c r="P69" i="1"/>
  <c r="L113" i="14" s="1"/>
  <c r="CE113" i="14" s="1"/>
  <c r="Q69" i="1"/>
  <c r="M113" i="14" s="1"/>
  <c r="CF113" i="14" s="1"/>
  <c r="R69" i="1"/>
  <c r="N113" i="14" s="1"/>
  <c r="CG113" i="14" s="1"/>
  <c r="S69" i="1"/>
  <c r="O113" i="14" s="1"/>
  <c r="CH113" i="14" s="1"/>
  <c r="T69" i="1"/>
  <c r="P113" i="14" s="1"/>
  <c r="CI113" i="14" s="1"/>
  <c r="U69" i="1"/>
  <c r="V69" i="1"/>
  <c r="AB69" i="1"/>
  <c r="AC69" i="1"/>
  <c r="AD69" i="1"/>
  <c r="AE69" i="1"/>
  <c r="AK69" i="1"/>
  <c r="AL69" i="1"/>
  <c r="B70" i="1"/>
  <c r="C70" i="1"/>
  <c r="A114" i="14" s="1"/>
  <c r="D70" i="1"/>
  <c r="D114" i="14" s="1"/>
  <c r="T114" i="14" s="1"/>
  <c r="F70" i="1"/>
  <c r="G70" i="1"/>
  <c r="C114" i="14" s="1"/>
  <c r="I70" i="1"/>
  <c r="E114" i="14" s="1"/>
  <c r="BX114" i="14" s="1"/>
  <c r="J70" i="1"/>
  <c r="F114" i="14" s="1"/>
  <c r="BY114" i="14" s="1"/>
  <c r="K70" i="1"/>
  <c r="G114" i="14" s="1"/>
  <c r="BZ114" i="14" s="1"/>
  <c r="L70" i="1"/>
  <c r="H114" i="14" s="1"/>
  <c r="CA114" i="14" s="1"/>
  <c r="M70" i="1"/>
  <c r="I114" i="14" s="1"/>
  <c r="CB114" i="14" s="1"/>
  <c r="N70" i="1"/>
  <c r="J114" i="14" s="1"/>
  <c r="CC114" i="14" s="1"/>
  <c r="O70" i="1"/>
  <c r="K114" i="14" s="1"/>
  <c r="CD114" i="14" s="1"/>
  <c r="P70" i="1"/>
  <c r="L114" i="14" s="1"/>
  <c r="CE114" i="14" s="1"/>
  <c r="Q70" i="1"/>
  <c r="M114" i="14" s="1"/>
  <c r="CF114" i="14" s="1"/>
  <c r="R70" i="1"/>
  <c r="N114" i="14" s="1"/>
  <c r="CG114" i="14" s="1"/>
  <c r="S70" i="1"/>
  <c r="O114" i="14" s="1"/>
  <c r="CH114" i="14" s="1"/>
  <c r="T70" i="1"/>
  <c r="P114" i="14" s="1"/>
  <c r="CI114" i="14" s="1"/>
  <c r="U70" i="1"/>
  <c r="V70" i="1"/>
  <c r="AB70" i="1"/>
  <c r="AC70" i="1"/>
  <c r="AD70" i="1"/>
  <c r="AE70" i="1"/>
  <c r="AK70" i="1"/>
  <c r="AL70" i="1"/>
  <c r="B71" i="1"/>
  <c r="C71" i="1"/>
  <c r="A115" i="14" s="1"/>
  <c r="D71" i="1"/>
  <c r="D115" i="14" s="1"/>
  <c r="T115" i="14" s="1"/>
  <c r="F71" i="1"/>
  <c r="G71" i="1"/>
  <c r="C115" i="14" s="1"/>
  <c r="I71" i="1"/>
  <c r="E115" i="14" s="1"/>
  <c r="BX115" i="14" s="1"/>
  <c r="J71" i="1"/>
  <c r="F115" i="14" s="1"/>
  <c r="BY115" i="14" s="1"/>
  <c r="K71" i="1"/>
  <c r="G115" i="14" s="1"/>
  <c r="BZ115" i="14" s="1"/>
  <c r="L71" i="1"/>
  <c r="H115" i="14" s="1"/>
  <c r="CA115" i="14" s="1"/>
  <c r="M71" i="1"/>
  <c r="I115" i="14" s="1"/>
  <c r="CB115" i="14" s="1"/>
  <c r="N71" i="1"/>
  <c r="J115" i="14" s="1"/>
  <c r="CC115" i="14" s="1"/>
  <c r="O71" i="1"/>
  <c r="K115" i="14" s="1"/>
  <c r="CD115" i="14" s="1"/>
  <c r="P71" i="1"/>
  <c r="L115" i="14" s="1"/>
  <c r="CE115" i="14" s="1"/>
  <c r="Q71" i="1"/>
  <c r="M115" i="14" s="1"/>
  <c r="CF115" i="14" s="1"/>
  <c r="R71" i="1"/>
  <c r="N115" i="14" s="1"/>
  <c r="CG115" i="14" s="1"/>
  <c r="S71" i="1"/>
  <c r="O115" i="14" s="1"/>
  <c r="CH115" i="14" s="1"/>
  <c r="T71" i="1"/>
  <c r="P115" i="14" s="1"/>
  <c r="CI115" i="14" s="1"/>
  <c r="U71" i="1"/>
  <c r="V71" i="1"/>
  <c r="AB71" i="1"/>
  <c r="AC71" i="1"/>
  <c r="AD71" i="1"/>
  <c r="AE71" i="1"/>
  <c r="AK71" i="1"/>
  <c r="AL71" i="1"/>
  <c r="B72" i="1"/>
  <c r="C72" i="1"/>
  <c r="A116" i="14" s="1"/>
  <c r="D72" i="1"/>
  <c r="D116" i="14" s="1"/>
  <c r="T116" i="14" s="1"/>
  <c r="F72" i="1"/>
  <c r="G72" i="1"/>
  <c r="C116" i="14" s="1"/>
  <c r="I72" i="1"/>
  <c r="E116" i="14" s="1"/>
  <c r="BX116" i="14" s="1"/>
  <c r="J72" i="1"/>
  <c r="F116" i="14" s="1"/>
  <c r="BY116" i="14" s="1"/>
  <c r="K72" i="1"/>
  <c r="G116" i="14" s="1"/>
  <c r="BZ116" i="14" s="1"/>
  <c r="L72" i="1"/>
  <c r="H116" i="14" s="1"/>
  <c r="CA116" i="14" s="1"/>
  <c r="M72" i="1"/>
  <c r="I116" i="14" s="1"/>
  <c r="CB116" i="14" s="1"/>
  <c r="N72" i="1"/>
  <c r="J116" i="14" s="1"/>
  <c r="CC116" i="14" s="1"/>
  <c r="O72" i="1"/>
  <c r="K116" i="14" s="1"/>
  <c r="CD116" i="14" s="1"/>
  <c r="P72" i="1"/>
  <c r="L116" i="14" s="1"/>
  <c r="CE116" i="14" s="1"/>
  <c r="Q72" i="1"/>
  <c r="M116" i="14" s="1"/>
  <c r="CF116" i="14" s="1"/>
  <c r="R72" i="1"/>
  <c r="N116" i="14" s="1"/>
  <c r="CG116" i="14" s="1"/>
  <c r="S72" i="1"/>
  <c r="O116" i="14" s="1"/>
  <c r="CH116" i="14" s="1"/>
  <c r="T72" i="1"/>
  <c r="P116" i="14" s="1"/>
  <c r="CI116" i="14" s="1"/>
  <c r="U72" i="1"/>
  <c r="V72" i="1"/>
  <c r="AB72" i="1"/>
  <c r="AC72" i="1"/>
  <c r="AD72" i="1"/>
  <c r="AE72" i="1"/>
  <c r="AK72" i="1"/>
  <c r="AL72" i="1"/>
  <c r="B73" i="1"/>
  <c r="C73" i="1"/>
  <c r="A117" i="14" s="1"/>
  <c r="D73" i="1"/>
  <c r="D117" i="14" s="1"/>
  <c r="T117" i="14" s="1"/>
  <c r="F73" i="1"/>
  <c r="G73" i="1"/>
  <c r="C117" i="14" s="1"/>
  <c r="I73" i="1"/>
  <c r="E117" i="14" s="1"/>
  <c r="BX117" i="14" s="1"/>
  <c r="J73" i="1"/>
  <c r="F117" i="14" s="1"/>
  <c r="BY117" i="14" s="1"/>
  <c r="K73" i="1"/>
  <c r="G117" i="14" s="1"/>
  <c r="BZ117" i="14" s="1"/>
  <c r="L73" i="1"/>
  <c r="H117" i="14" s="1"/>
  <c r="CA117" i="14" s="1"/>
  <c r="M73" i="1"/>
  <c r="I117" i="14" s="1"/>
  <c r="CB117" i="14" s="1"/>
  <c r="N73" i="1"/>
  <c r="J117" i="14" s="1"/>
  <c r="CC117" i="14" s="1"/>
  <c r="O73" i="1"/>
  <c r="K117" i="14" s="1"/>
  <c r="CD117" i="14" s="1"/>
  <c r="P73" i="1"/>
  <c r="L117" i="14" s="1"/>
  <c r="CE117" i="14" s="1"/>
  <c r="Q73" i="1"/>
  <c r="M117" i="14" s="1"/>
  <c r="CF117" i="14" s="1"/>
  <c r="R73" i="1"/>
  <c r="N117" i="14" s="1"/>
  <c r="CG117" i="14" s="1"/>
  <c r="S73" i="1"/>
  <c r="O117" i="14" s="1"/>
  <c r="CH117" i="14" s="1"/>
  <c r="T73" i="1"/>
  <c r="P117" i="14" s="1"/>
  <c r="CI117" i="14" s="1"/>
  <c r="U73" i="1"/>
  <c r="V73" i="1"/>
  <c r="AB73" i="1"/>
  <c r="AC73" i="1"/>
  <c r="AD73" i="1"/>
  <c r="AE73" i="1"/>
  <c r="AK73" i="1"/>
  <c r="AL73" i="1"/>
  <c r="B74" i="1"/>
  <c r="C74" i="1"/>
  <c r="A118" i="14" s="1"/>
  <c r="D74" i="1"/>
  <c r="D118" i="14" s="1"/>
  <c r="T118" i="14" s="1"/>
  <c r="F74" i="1"/>
  <c r="G74" i="1"/>
  <c r="C118" i="14" s="1"/>
  <c r="I74" i="1"/>
  <c r="E118" i="14" s="1"/>
  <c r="BX118" i="14" s="1"/>
  <c r="J74" i="1"/>
  <c r="F118" i="14" s="1"/>
  <c r="BY118" i="14" s="1"/>
  <c r="K74" i="1"/>
  <c r="G118" i="14" s="1"/>
  <c r="BZ118" i="14" s="1"/>
  <c r="L74" i="1"/>
  <c r="H118" i="14" s="1"/>
  <c r="CA118" i="14" s="1"/>
  <c r="M74" i="1"/>
  <c r="I118" i="14" s="1"/>
  <c r="CB118" i="14" s="1"/>
  <c r="N74" i="1"/>
  <c r="J118" i="14" s="1"/>
  <c r="CC118" i="14" s="1"/>
  <c r="O74" i="1"/>
  <c r="K118" i="14" s="1"/>
  <c r="CD118" i="14" s="1"/>
  <c r="P74" i="1"/>
  <c r="L118" i="14" s="1"/>
  <c r="CE118" i="14" s="1"/>
  <c r="Q74" i="1"/>
  <c r="M118" i="14" s="1"/>
  <c r="CF118" i="14" s="1"/>
  <c r="R74" i="1"/>
  <c r="N118" i="14" s="1"/>
  <c r="CG118" i="14" s="1"/>
  <c r="S74" i="1"/>
  <c r="O118" i="14" s="1"/>
  <c r="CH118" i="14" s="1"/>
  <c r="T74" i="1"/>
  <c r="P118" i="14" s="1"/>
  <c r="CI118" i="14" s="1"/>
  <c r="U74" i="1"/>
  <c r="V74" i="1"/>
  <c r="AB74" i="1"/>
  <c r="AC74" i="1"/>
  <c r="AD74" i="1"/>
  <c r="AE74" i="1"/>
  <c r="AK74" i="1"/>
  <c r="AL74" i="1"/>
  <c r="B75" i="1"/>
  <c r="C75" i="1"/>
  <c r="A119" i="14" s="1"/>
  <c r="D75" i="1"/>
  <c r="D119" i="14" s="1"/>
  <c r="T119" i="14" s="1"/>
  <c r="F75" i="1"/>
  <c r="G75" i="1"/>
  <c r="C119" i="14" s="1"/>
  <c r="I75" i="1"/>
  <c r="E119" i="14" s="1"/>
  <c r="BX119" i="14" s="1"/>
  <c r="J75" i="1"/>
  <c r="F119" i="14" s="1"/>
  <c r="BY119" i="14" s="1"/>
  <c r="K75" i="1"/>
  <c r="G119" i="14" s="1"/>
  <c r="BZ119" i="14" s="1"/>
  <c r="L75" i="1"/>
  <c r="H119" i="14" s="1"/>
  <c r="CA119" i="14" s="1"/>
  <c r="M75" i="1"/>
  <c r="I119" i="14" s="1"/>
  <c r="CB119" i="14" s="1"/>
  <c r="N75" i="1"/>
  <c r="J119" i="14" s="1"/>
  <c r="CC119" i="14" s="1"/>
  <c r="O75" i="1"/>
  <c r="K119" i="14" s="1"/>
  <c r="CD119" i="14" s="1"/>
  <c r="P75" i="1"/>
  <c r="L119" i="14" s="1"/>
  <c r="CE119" i="14" s="1"/>
  <c r="Q75" i="1"/>
  <c r="M119" i="14" s="1"/>
  <c r="CF119" i="14" s="1"/>
  <c r="R75" i="1"/>
  <c r="N119" i="14" s="1"/>
  <c r="CG119" i="14" s="1"/>
  <c r="S75" i="1"/>
  <c r="O119" i="14" s="1"/>
  <c r="CH119" i="14" s="1"/>
  <c r="T75" i="1"/>
  <c r="P119" i="14" s="1"/>
  <c r="CI119" i="14" s="1"/>
  <c r="U75" i="1"/>
  <c r="V75" i="1"/>
  <c r="AB75" i="1"/>
  <c r="AC75" i="1"/>
  <c r="AD75" i="1"/>
  <c r="AE75" i="1"/>
  <c r="AK75" i="1"/>
  <c r="AL75" i="1"/>
  <c r="B76" i="1"/>
  <c r="C76" i="1"/>
  <c r="A120" i="14" s="1"/>
  <c r="D76" i="1"/>
  <c r="D120" i="14" s="1"/>
  <c r="T120" i="14" s="1"/>
  <c r="F76" i="1"/>
  <c r="G76" i="1"/>
  <c r="C120" i="14" s="1"/>
  <c r="I76" i="1"/>
  <c r="E120" i="14" s="1"/>
  <c r="BX120" i="14" s="1"/>
  <c r="J76" i="1"/>
  <c r="F120" i="14" s="1"/>
  <c r="BY120" i="14" s="1"/>
  <c r="K76" i="1"/>
  <c r="G120" i="14" s="1"/>
  <c r="BZ120" i="14" s="1"/>
  <c r="L76" i="1"/>
  <c r="H120" i="14" s="1"/>
  <c r="CA120" i="14" s="1"/>
  <c r="M76" i="1"/>
  <c r="I120" i="14" s="1"/>
  <c r="CB120" i="14" s="1"/>
  <c r="N76" i="1"/>
  <c r="J120" i="14" s="1"/>
  <c r="CC120" i="14" s="1"/>
  <c r="O76" i="1"/>
  <c r="K120" i="14" s="1"/>
  <c r="CD120" i="14" s="1"/>
  <c r="P76" i="1"/>
  <c r="L120" i="14" s="1"/>
  <c r="CE120" i="14" s="1"/>
  <c r="Q76" i="1"/>
  <c r="M120" i="14" s="1"/>
  <c r="CF120" i="14" s="1"/>
  <c r="R76" i="1"/>
  <c r="N120" i="14" s="1"/>
  <c r="CG120" i="14" s="1"/>
  <c r="S76" i="1"/>
  <c r="O120" i="14" s="1"/>
  <c r="CH120" i="14" s="1"/>
  <c r="T76" i="1"/>
  <c r="P120" i="14" s="1"/>
  <c r="CI120" i="14" s="1"/>
  <c r="U76" i="1"/>
  <c r="V76" i="1"/>
  <c r="AB76" i="1"/>
  <c r="AC76" i="1"/>
  <c r="AD76" i="1"/>
  <c r="AE76" i="1"/>
  <c r="AK76" i="1"/>
  <c r="AL76" i="1"/>
  <c r="B77" i="1"/>
  <c r="C77" i="1"/>
  <c r="A121" i="14" s="1"/>
  <c r="D77" i="1"/>
  <c r="D121" i="14" s="1"/>
  <c r="T121" i="14" s="1"/>
  <c r="F77" i="1"/>
  <c r="G77" i="1"/>
  <c r="C121" i="14" s="1"/>
  <c r="I77" i="1"/>
  <c r="E121" i="14" s="1"/>
  <c r="BX121" i="14" s="1"/>
  <c r="J77" i="1"/>
  <c r="F121" i="14" s="1"/>
  <c r="BY121" i="14" s="1"/>
  <c r="K77" i="1"/>
  <c r="G121" i="14" s="1"/>
  <c r="BZ121" i="14" s="1"/>
  <c r="L77" i="1"/>
  <c r="H121" i="14" s="1"/>
  <c r="CA121" i="14" s="1"/>
  <c r="M77" i="1"/>
  <c r="I121" i="14" s="1"/>
  <c r="CB121" i="14" s="1"/>
  <c r="N77" i="1"/>
  <c r="J121" i="14" s="1"/>
  <c r="CC121" i="14" s="1"/>
  <c r="O77" i="1"/>
  <c r="K121" i="14" s="1"/>
  <c r="CD121" i="14" s="1"/>
  <c r="P77" i="1"/>
  <c r="L121" i="14" s="1"/>
  <c r="CE121" i="14" s="1"/>
  <c r="Q77" i="1"/>
  <c r="M121" i="14" s="1"/>
  <c r="CF121" i="14" s="1"/>
  <c r="R77" i="1"/>
  <c r="N121" i="14" s="1"/>
  <c r="CG121" i="14" s="1"/>
  <c r="S77" i="1"/>
  <c r="O121" i="14" s="1"/>
  <c r="CH121" i="14" s="1"/>
  <c r="T77" i="1"/>
  <c r="P121" i="14" s="1"/>
  <c r="CI121" i="14" s="1"/>
  <c r="U77" i="1"/>
  <c r="V77" i="1"/>
  <c r="AB77" i="1"/>
  <c r="AC77" i="1"/>
  <c r="AD77" i="1"/>
  <c r="AE77" i="1"/>
  <c r="AK77" i="1"/>
  <c r="AL77" i="1"/>
  <c r="B78" i="1"/>
  <c r="C78" i="1"/>
  <c r="A122" i="14" s="1"/>
  <c r="D78" i="1"/>
  <c r="D122" i="14" s="1"/>
  <c r="T122" i="14" s="1"/>
  <c r="F78" i="1"/>
  <c r="G78" i="1"/>
  <c r="C122" i="14" s="1"/>
  <c r="I78" i="1"/>
  <c r="E122" i="14" s="1"/>
  <c r="BX122" i="14" s="1"/>
  <c r="J78" i="1"/>
  <c r="F122" i="14" s="1"/>
  <c r="BY122" i="14" s="1"/>
  <c r="K78" i="1"/>
  <c r="G122" i="14" s="1"/>
  <c r="BZ122" i="14" s="1"/>
  <c r="L78" i="1"/>
  <c r="H122" i="14" s="1"/>
  <c r="CA122" i="14" s="1"/>
  <c r="M78" i="1"/>
  <c r="I122" i="14" s="1"/>
  <c r="CB122" i="14" s="1"/>
  <c r="N78" i="1"/>
  <c r="J122" i="14" s="1"/>
  <c r="CC122" i="14" s="1"/>
  <c r="O78" i="1"/>
  <c r="K122" i="14" s="1"/>
  <c r="CD122" i="14" s="1"/>
  <c r="P78" i="1"/>
  <c r="L122" i="14" s="1"/>
  <c r="CE122" i="14" s="1"/>
  <c r="Q78" i="1"/>
  <c r="M122" i="14" s="1"/>
  <c r="CF122" i="14" s="1"/>
  <c r="R78" i="1"/>
  <c r="N122" i="14" s="1"/>
  <c r="CG122" i="14" s="1"/>
  <c r="S78" i="1"/>
  <c r="O122" i="14" s="1"/>
  <c r="CH122" i="14" s="1"/>
  <c r="T78" i="1"/>
  <c r="P122" i="14" s="1"/>
  <c r="CI122" i="14" s="1"/>
  <c r="U78" i="1"/>
  <c r="V78" i="1"/>
  <c r="AB78" i="1"/>
  <c r="AC78" i="1"/>
  <c r="AD78" i="1"/>
  <c r="AE78" i="1"/>
  <c r="AK78" i="1"/>
  <c r="AL78" i="1"/>
  <c r="B79" i="1"/>
  <c r="C79" i="1"/>
  <c r="A123" i="14" s="1"/>
  <c r="D79" i="1"/>
  <c r="D123" i="14" s="1"/>
  <c r="T123" i="14" s="1"/>
  <c r="F79" i="1"/>
  <c r="G79" i="1"/>
  <c r="C123" i="14" s="1"/>
  <c r="I79" i="1"/>
  <c r="E123" i="14" s="1"/>
  <c r="BX123" i="14" s="1"/>
  <c r="J79" i="1"/>
  <c r="F123" i="14" s="1"/>
  <c r="BY123" i="14" s="1"/>
  <c r="K79" i="1"/>
  <c r="G123" i="14" s="1"/>
  <c r="BZ123" i="14" s="1"/>
  <c r="L79" i="1"/>
  <c r="H123" i="14" s="1"/>
  <c r="CA123" i="14" s="1"/>
  <c r="M79" i="1"/>
  <c r="I123" i="14" s="1"/>
  <c r="CB123" i="14" s="1"/>
  <c r="N79" i="1"/>
  <c r="J123" i="14" s="1"/>
  <c r="CC123" i="14" s="1"/>
  <c r="O79" i="1"/>
  <c r="K123" i="14" s="1"/>
  <c r="CD123" i="14" s="1"/>
  <c r="P79" i="1"/>
  <c r="L123" i="14" s="1"/>
  <c r="CE123" i="14" s="1"/>
  <c r="Q79" i="1"/>
  <c r="M123" i="14" s="1"/>
  <c r="CF123" i="14" s="1"/>
  <c r="R79" i="1"/>
  <c r="N123" i="14" s="1"/>
  <c r="CG123" i="14" s="1"/>
  <c r="S79" i="1"/>
  <c r="O123" i="14" s="1"/>
  <c r="CH123" i="14" s="1"/>
  <c r="T79" i="1"/>
  <c r="P123" i="14" s="1"/>
  <c r="CI123" i="14" s="1"/>
  <c r="U79" i="1"/>
  <c r="V79" i="1"/>
  <c r="AB79" i="1"/>
  <c r="AC79" i="1"/>
  <c r="AD79" i="1"/>
  <c r="AE79" i="1"/>
  <c r="AK79" i="1"/>
  <c r="AL79" i="1"/>
  <c r="B80" i="1"/>
  <c r="C80" i="1"/>
  <c r="A124" i="14" s="1"/>
  <c r="D80" i="1"/>
  <c r="D124" i="14" s="1"/>
  <c r="T124" i="14" s="1"/>
  <c r="F80" i="1"/>
  <c r="G80" i="1"/>
  <c r="I80" i="1"/>
  <c r="E124" i="14" s="1"/>
  <c r="BX124" i="14" s="1"/>
  <c r="J80" i="1"/>
  <c r="F124" i="14" s="1"/>
  <c r="BY124" i="14" s="1"/>
  <c r="K80" i="1"/>
  <c r="G124" i="14" s="1"/>
  <c r="BZ124" i="14" s="1"/>
  <c r="L80" i="1"/>
  <c r="H124" i="14" s="1"/>
  <c r="CA124" i="14" s="1"/>
  <c r="M80" i="1"/>
  <c r="I124" i="14" s="1"/>
  <c r="CB124" i="14" s="1"/>
  <c r="N80" i="1"/>
  <c r="J124" i="14" s="1"/>
  <c r="CC124" i="14" s="1"/>
  <c r="O80" i="1"/>
  <c r="K124" i="14" s="1"/>
  <c r="CD124" i="14" s="1"/>
  <c r="P80" i="1"/>
  <c r="L124" i="14" s="1"/>
  <c r="CE124" i="14" s="1"/>
  <c r="Q80" i="1"/>
  <c r="M124" i="14" s="1"/>
  <c r="CF124" i="14" s="1"/>
  <c r="R80" i="1"/>
  <c r="N124" i="14" s="1"/>
  <c r="CG124" i="14" s="1"/>
  <c r="S80" i="1"/>
  <c r="O124" i="14" s="1"/>
  <c r="CH124" i="14" s="1"/>
  <c r="T80" i="1"/>
  <c r="P124" i="14" s="1"/>
  <c r="CI124" i="14" s="1"/>
  <c r="U80" i="1"/>
  <c r="V80" i="1"/>
  <c r="AB80" i="1"/>
  <c r="AC80" i="1"/>
  <c r="AD80" i="1"/>
  <c r="AE80" i="1"/>
  <c r="AK80" i="1"/>
  <c r="AL80" i="1"/>
  <c r="B81" i="1"/>
  <c r="C81" i="1"/>
  <c r="A125" i="14" s="1"/>
  <c r="D81" i="1"/>
  <c r="D125" i="14" s="1"/>
  <c r="T125" i="14" s="1"/>
  <c r="F81" i="1"/>
  <c r="G81" i="1"/>
  <c r="C125" i="14" s="1"/>
  <c r="I81" i="1"/>
  <c r="E125" i="14" s="1"/>
  <c r="BX125" i="14" s="1"/>
  <c r="J81" i="1"/>
  <c r="F125" i="14" s="1"/>
  <c r="BY125" i="14" s="1"/>
  <c r="K81" i="1"/>
  <c r="G125" i="14" s="1"/>
  <c r="BZ125" i="14" s="1"/>
  <c r="L81" i="1"/>
  <c r="H125" i="14" s="1"/>
  <c r="CA125" i="14" s="1"/>
  <c r="M81" i="1"/>
  <c r="I125" i="14" s="1"/>
  <c r="CB125" i="14" s="1"/>
  <c r="N81" i="1"/>
  <c r="J125" i="14" s="1"/>
  <c r="CC125" i="14" s="1"/>
  <c r="O81" i="1"/>
  <c r="K125" i="14" s="1"/>
  <c r="CD125" i="14" s="1"/>
  <c r="P81" i="1"/>
  <c r="L125" i="14" s="1"/>
  <c r="CE125" i="14" s="1"/>
  <c r="Q81" i="1"/>
  <c r="M125" i="14" s="1"/>
  <c r="CF125" i="14" s="1"/>
  <c r="R81" i="1"/>
  <c r="N125" i="14" s="1"/>
  <c r="CG125" i="14" s="1"/>
  <c r="S81" i="1"/>
  <c r="O125" i="14" s="1"/>
  <c r="CH125" i="14" s="1"/>
  <c r="T81" i="1"/>
  <c r="P125" i="14" s="1"/>
  <c r="CI125" i="14" s="1"/>
  <c r="U81" i="1"/>
  <c r="V81" i="1"/>
  <c r="AB81" i="1"/>
  <c r="AC81" i="1"/>
  <c r="AD81" i="1"/>
  <c r="AE81" i="1"/>
  <c r="AK81" i="1"/>
  <c r="AL81" i="1"/>
  <c r="B82" i="1"/>
  <c r="C82" i="1"/>
  <c r="A126" i="14" s="1"/>
  <c r="D82" i="1"/>
  <c r="D126" i="14" s="1"/>
  <c r="T126" i="14" s="1"/>
  <c r="F82" i="1"/>
  <c r="G82" i="1"/>
  <c r="C126" i="14" s="1"/>
  <c r="I82" i="1"/>
  <c r="E126" i="14" s="1"/>
  <c r="BX126" i="14" s="1"/>
  <c r="J82" i="1"/>
  <c r="F126" i="14" s="1"/>
  <c r="BY126" i="14" s="1"/>
  <c r="K82" i="1"/>
  <c r="G126" i="14" s="1"/>
  <c r="BZ126" i="14" s="1"/>
  <c r="L82" i="1"/>
  <c r="H126" i="14" s="1"/>
  <c r="CA126" i="14" s="1"/>
  <c r="M82" i="1"/>
  <c r="I126" i="14" s="1"/>
  <c r="CB126" i="14" s="1"/>
  <c r="N82" i="1"/>
  <c r="J126" i="14" s="1"/>
  <c r="CC126" i="14" s="1"/>
  <c r="O82" i="1"/>
  <c r="K126" i="14" s="1"/>
  <c r="CD126" i="14" s="1"/>
  <c r="P82" i="1"/>
  <c r="L126" i="14" s="1"/>
  <c r="CE126" i="14" s="1"/>
  <c r="Q82" i="1"/>
  <c r="M126" i="14" s="1"/>
  <c r="CF126" i="14" s="1"/>
  <c r="R82" i="1"/>
  <c r="N126" i="14" s="1"/>
  <c r="CG126" i="14" s="1"/>
  <c r="S82" i="1"/>
  <c r="O126" i="14" s="1"/>
  <c r="CH126" i="14" s="1"/>
  <c r="T82" i="1"/>
  <c r="P126" i="14" s="1"/>
  <c r="CI126" i="14" s="1"/>
  <c r="U82" i="1"/>
  <c r="V82" i="1"/>
  <c r="AB82" i="1"/>
  <c r="AC82" i="1"/>
  <c r="AD82" i="1"/>
  <c r="AE82" i="1"/>
  <c r="AK82" i="1"/>
  <c r="AL82" i="1"/>
  <c r="B83" i="1"/>
  <c r="C83" i="1"/>
  <c r="A127" i="14" s="1"/>
  <c r="D83" i="1"/>
  <c r="D127" i="14" s="1"/>
  <c r="T127" i="14" s="1"/>
  <c r="F83" i="1"/>
  <c r="G83" i="1"/>
  <c r="C127" i="14" s="1"/>
  <c r="I83" i="1"/>
  <c r="E127" i="14" s="1"/>
  <c r="BX127" i="14" s="1"/>
  <c r="J83" i="1"/>
  <c r="F127" i="14" s="1"/>
  <c r="BY127" i="14" s="1"/>
  <c r="K83" i="1"/>
  <c r="G127" i="14" s="1"/>
  <c r="BZ127" i="14" s="1"/>
  <c r="L83" i="1"/>
  <c r="H127" i="14" s="1"/>
  <c r="CA127" i="14" s="1"/>
  <c r="M83" i="1"/>
  <c r="I127" i="14" s="1"/>
  <c r="CB127" i="14" s="1"/>
  <c r="N83" i="1"/>
  <c r="J127" i="14" s="1"/>
  <c r="CC127" i="14" s="1"/>
  <c r="O83" i="1"/>
  <c r="K127" i="14" s="1"/>
  <c r="CD127" i="14" s="1"/>
  <c r="P83" i="1"/>
  <c r="L127" i="14" s="1"/>
  <c r="CE127" i="14" s="1"/>
  <c r="Q83" i="1"/>
  <c r="M127" i="14" s="1"/>
  <c r="CF127" i="14" s="1"/>
  <c r="R83" i="1"/>
  <c r="N127" i="14" s="1"/>
  <c r="CG127" i="14" s="1"/>
  <c r="S83" i="1"/>
  <c r="O127" i="14" s="1"/>
  <c r="CH127" i="14" s="1"/>
  <c r="T83" i="1"/>
  <c r="P127" i="14" s="1"/>
  <c r="CI127" i="14" s="1"/>
  <c r="U83" i="1"/>
  <c r="V83" i="1"/>
  <c r="AB83" i="1"/>
  <c r="AC83" i="1"/>
  <c r="AD83" i="1"/>
  <c r="AE83" i="1"/>
  <c r="AK83" i="1"/>
  <c r="AL83" i="1"/>
  <c r="B84" i="1"/>
  <c r="C84" i="1"/>
  <c r="A128" i="14" s="1"/>
  <c r="D84" i="1"/>
  <c r="D128" i="14" s="1"/>
  <c r="T128" i="14" s="1"/>
  <c r="F84" i="1"/>
  <c r="G84" i="1"/>
  <c r="C128" i="14" s="1"/>
  <c r="I84" i="1"/>
  <c r="E128" i="14" s="1"/>
  <c r="BX128" i="14" s="1"/>
  <c r="J84" i="1"/>
  <c r="F128" i="14" s="1"/>
  <c r="BY128" i="14" s="1"/>
  <c r="K84" i="1"/>
  <c r="G128" i="14" s="1"/>
  <c r="BZ128" i="14" s="1"/>
  <c r="L84" i="1"/>
  <c r="H128" i="14" s="1"/>
  <c r="CA128" i="14" s="1"/>
  <c r="M84" i="1"/>
  <c r="I128" i="14" s="1"/>
  <c r="CB128" i="14" s="1"/>
  <c r="N84" i="1"/>
  <c r="J128" i="14" s="1"/>
  <c r="CC128" i="14" s="1"/>
  <c r="O84" i="1"/>
  <c r="K128" i="14" s="1"/>
  <c r="CD128" i="14" s="1"/>
  <c r="P84" i="1"/>
  <c r="L128" i="14" s="1"/>
  <c r="CE128" i="14" s="1"/>
  <c r="Q84" i="1"/>
  <c r="M128" i="14" s="1"/>
  <c r="CF128" i="14" s="1"/>
  <c r="R84" i="1"/>
  <c r="N128" i="14" s="1"/>
  <c r="CG128" i="14" s="1"/>
  <c r="S84" i="1"/>
  <c r="O128" i="14" s="1"/>
  <c r="CH128" i="14" s="1"/>
  <c r="T84" i="1"/>
  <c r="P128" i="14" s="1"/>
  <c r="CI128" i="14" s="1"/>
  <c r="U84" i="1"/>
  <c r="V84" i="1"/>
  <c r="AB84" i="1"/>
  <c r="AC84" i="1"/>
  <c r="AD84" i="1"/>
  <c r="AE84" i="1"/>
  <c r="AK84" i="1"/>
  <c r="AL84" i="1"/>
  <c r="B85" i="1"/>
  <c r="C85" i="1"/>
  <c r="A129" i="14" s="1"/>
  <c r="D85" i="1"/>
  <c r="D129" i="14" s="1"/>
  <c r="T129" i="14" s="1"/>
  <c r="F85" i="1"/>
  <c r="G85" i="1"/>
  <c r="C129" i="14" s="1"/>
  <c r="I85" i="1"/>
  <c r="E129" i="14" s="1"/>
  <c r="BX129" i="14" s="1"/>
  <c r="J85" i="1"/>
  <c r="F129" i="14" s="1"/>
  <c r="BY129" i="14" s="1"/>
  <c r="K85" i="1"/>
  <c r="G129" i="14" s="1"/>
  <c r="BZ129" i="14" s="1"/>
  <c r="L85" i="1"/>
  <c r="H129" i="14" s="1"/>
  <c r="CA129" i="14" s="1"/>
  <c r="M85" i="1"/>
  <c r="I129" i="14" s="1"/>
  <c r="CB129" i="14" s="1"/>
  <c r="N85" i="1"/>
  <c r="J129" i="14" s="1"/>
  <c r="CC129" i="14" s="1"/>
  <c r="O85" i="1"/>
  <c r="K129" i="14" s="1"/>
  <c r="CD129" i="14" s="1"/>
  <c r="P85" i="1"/>
  <c r="L129" i="14" s="1"/>
  <c r="CE129" i="14" s="1"/>
  <c r="Q85" i="1"/>
  <c r="M129" i="14" s="1"/>
  <c r="CF129" i="14" s="1"/>
  <c r="R85" i="1"/>
  <c r="N129" i="14" s="1"/>
  <c r="CG129" i="14" s="1"/>
  <c r="S85" i="1"/>
  <c r="O129" i="14" s="1"/>
  <c r="CH129" i="14" s="1"/>
  <c r="T85" i="1"/>
  <c r="P129" i="14" s="1"/>
  <c r="CI129" i="14" s="1"/>
  <c r="U85" i="1"/>
  <c r="V85" i="1"/>
  <c r="AB85" i="1"/>
  <c r="AC85" i="1"/>
  <c r="AD85" i="1"/>
  <c r="AE85" i="1"/>
  <c r="AK85" i="1"/>
  <c r="AL85" i="1"/>
  <c r="B86" i="1"/>
  <c r="C86" i="1"/>
  <c r="A130" i="14" s="1"/>
  <c r="D86" i="1"/>
  <c r="D130" i="14" s="1"/>
  <c r="T130" i="14" s="1"/>
  <c r="F86" i="1"/>
  <c r="G86" i="1"/>
  <c r="C130" i="14" s="1"/>
  <c r="I86" i="1"/>
  <c r="E130" i="14" s="1"/>
  <c r="BX130" i="14" s="1"/>
  <c r="J86" i="1"/>
  <c r="F130" i="14" s="1"/>
  <c r="BY130" i="14" s="1"/>
  <c r="K86" i="1"/>
  <c r="G130" i="14" s="1"/>
  <c r="BZ130" i="14" s="1"/>
  <c r="L86" i="1"/>
  <c r="H130" i="14" s="1"/>
  <c r="CA130" i="14" s="1"/>
  <c r="M86" i="1"/>
  <c r="I130" i="14" s="1"/>
  <c r="CB130" i="14" s="1"/>
  <c r="N86" i="1"/>
  <c r="J130" i="14" s="1"/>
  <c r="CC130" i="14" s="1"/>
  <c r="O86" i="1"/>
  <c r="K130" i="14" s="1"/>
  <c r="CD130" i="14" s="1"/>
  <c r="P86" i="1"/>
  <c r="L130" i="14" s="1"/>
  <c r="CE130" i="14" s="1"/>
  <c r="Q86" i="1"/>
  <c r="M130" i="14" s="1"/>
  <c r="CF130" i="14" s="1"/>
  <c r="R86" i="1"/>
  <c r="N130" i="14" s="1"/>
  <c r="CG130" i="14" s="1"/>
  <c r="S86" i="1"/>
  <c r="O130" i="14" s="1"/>
  <c r="CH130" i="14" s="1"/>
  <c r="T86" i="1"/>
  <c r="P130" i="14" s="1"/>
  <c r="CI130" i="14" s="1"/>
  <c r="U86" i="1"/>
  <c r="V86" i="1"/>
  <c r="AB86" i="1"/>
  <c r="AC86" i="1"/>
  <c r="AD86" i="1"/>
  <c r="AE86" i="1"/>
  <c r="AK86" i="1"/>
  <c r="AL86" i="1"/>
  <c r="B87" i="1"/>
  <c r="C87" i="1"/>
  <c r="A131" i="14" s="1"/>
  <c r="D87" i="1"/>
  <c r="D131" i="14" s="1"/>
  <c r="T131" i="14" s="1"/>
  <c r="F87" i="1"/>
  <c r="G87" i="1"/>
  <c r="C131" i="14" s="1"/>
  <c r="I87" i="1"/>
  <c r="E131" i="14" s="1"/>
  <c r="BX131" i="14" s="1"/>
  <c r="J87" i="1"/>
  <c r="F131" i="14" s="1"/>
  <c r="BY131" i="14" s="1"/>
  <c r="K87" i="1"/>
  <c r="G131" i="14" s="1"/>
  <c r="BZ131" i="14" s="1"/>
  <c r="L87" i="1"/>
  <c r="H131" i="14" s="1"/>
  <c r="CA131" i="14" s="1"/>
  <c r="M87" i="1"/>
  <c r="I131" i="14" s="1"/>
  <c r="CB131" i="14" s="1"/>
  <c r="N87" i="1"/>
  <c r="J131" i="14" s="1"/>
  <c r="CC131" i="14" s="1"/>
  <c r="O87" i="1"/>
  <c r="K131" i="14" s="1"/>
  <c r="CD131" i="14" s="1"/>
  <c r="P87" i="1"/>
  <c r="L131" i="14" s="1"/>
  <c r="CE131" i="14" s="1"/>
  <c r="Q87" i="1"/>
  <c r="M131" i="14" s="1"/>
  <c r="CF131" i="14" s="1"/>
  <c r="R87" i="1"/>
  <c r="N131" i="14" s="1"/>
  <c r="CG131" i="14" s="1"/>
  <c r="S87" i="1"/>
  <c r="O131" i="14" s="1"/>
  <c r="CH131" i="14" s="1"/>
  <c r="T87" i="1"/>
  <c r="P131" i="14" s="1"/>
  <c r="CI131" i="14" s="1"/>
  <c r="U87" i="1"/>
  <c r="V87" i="1"/>
  <c r="AB87" i="1"/>
  <c r="AC87" i="1"/>
  <c r="AD87" i="1"/>
  <c r="AE87" i="1"/>
  <c r="AK87" i="1"/>
  <c r="AL87" i="1"/>
  <c r="B88" i="1"/>
  <c r="C88" i="1"/>
  <c r="A132" i="14" s="1"/>
  <c r="D88" i="1"/>
  <c r="D132" i="14" s="1"/>
  <c r="T132" i="14" s="1"/>
  <c r="F88" i="1"/>
  <c r="G88" i="1"/>
  <c r="C132" i="14" s="1"/>
  <c r="I88" i="1"/>
  <c r="E132" i="14" s="1"/>
  <c r="BX132" i="14" s="1"/>
  <c r="J88" i="1"/>
  <c r="F132" i="14" s="1"/>
  <c r="BY132" i="14" s="1"/>
  <c r="K88" i="1"/>
  <c r="G132" i="14" s="1"/>
  <c r="BZ132" i="14" s="1"/>
  <c r="L88" i="1"/>
  <c r="H132" i="14" s="1"/>
  <c r="CA132" i="14" s="1"/>
  <c r="M88" i="1"/>
  <c r="I132" i="14" s="1"/>
  <c r="CB132" i="14" s="1"/>
  <c r="N88" i="1"/>
  <c r="J132" i="14" s="1"/>
  <c r="CC132" i="14" s="1"/>
  <c r="O88" i="1"/>
  <c r="K132" i="14" s="1"/>
  <c r="CD132" i="14" s="1"/>
  <c r="P88" i="1"/>
  <c r="L132" i="14" s="1"/>
  <c r="CE132" i="14" s="1"/>
  <c r="Q88" i="1"/>
  <c r="M132" i="14" s="1"/>
  <c r="CF132" i="14" s="1"/>
  <c r="R88" i="1"/>
  <c r="N132" i="14" s="1"/>
  <c r="CG132" i="14" s="1"/>
  <c r="S88" i="1"/>
  <c r="O132" i="14" s="1"/>
  <c r="CH132" i="14" s="1"/>
  <c r="T88" i="1"/>
  <c r="P132" i="14" s="1"/>
  <c r="CI132" i="14" s="1"/>
  <c r="U88" i="1"/>
  <c r="V88" i="1"/>
  <c r="AB88" i="1"/>
  <c r="AC88" i="1"/>
  <c r="AD88" i="1"/>
  <c r="AE88" i="1"/>
  <c r="AK88" i="1"/>
  <c r="AL88" i="1"/>
  <c r="B89" i="1"/>
  <c r="C89" i="1"/>
  <c r="A133" i="14" s="1"/>
  <c r="D89" i="1"/>
  <c r="D133" i="14" s="1"/>
  <c r="T133" i="14" s="1"/>
  <c r="F89" i="1"/>
  <c r="G89" i="1"/>
  <c r="C133" i="14" s="1"/>
  <c r="I89" i="1"/>
  <c r="E133" i="14" s="1"/>
  <c r="BX133" i="14" s="1"/>
  <c r="J89" i="1"/>
  <c r="F133" i="14" s="1"/>
  <c r="BY133" i="14" s="1"/>
  <c r="K89" i="1"/>
  <c r="G133" i="14" s="1"/>
  <c r="BZ133" i="14" s="1"/>
  <c r="L89" i="1"/>
  <c r="H133" i="14" s="1"/>
  <c r="CA133" i="14" s="1"/>
  <c r="M89" i="1"/>
  <c r="I133" i="14" s="1"/>
  <c r="CB133" i="14" s="1"/>
  <c r="N89" i="1"/>
  <c r="J133" i="14" s="1"/>
  <c r="CC133" i="14" s="1"/>
  <c r="O89" i="1"/>
  <c r="K133" i="14" s="1"/>
  <c r="CD133" i="14" s="1"/>
  <c r="P89" i="1"/>
  <c r="L133" i="14" s="1"/>
  <c r="CE133" i="14" s="1"/>
  <c r="Q89" i="1"/>
  <c r="M133" i="14" s="1"/>
  <c r="CF133" i="14" s="1"/>
  <c r="R89" i="1"/>
  <c r="N133" i="14" s="1"/>
  <c r="CG133" i="14" s="1"/>
  <c r="S89" i="1"/>
  <c r="O133" i="14" s="1"/>
  <c r="CH133" i="14" s="1"/>
  <c r="T89" i="1"/>
  <c r="P133" i="14" s="1"/>
  <c r="CI133" i="14" s="1"/>
  <c r="U89" i="1"/>
  <c r="V89" i="1"/>
  <c r="AB89" i="1"/>
  <c r="AC89" i="1"/>
  <c r="AD89" i="1"/>
  <c r="AE89" i="1"/>
  <c r="AK89" i="1"/>
  <c r="AL89" i="1"/>
  <c r="B90" i="1"/>
  <c r="C90" i="1"/>
  <c r="A134" i="14" s="1"/>
  <c r="D90" i="1"/>
  <c r="D134" i="14" s="1"/>
  <c r="T134" i="14" s="1"/>
  <c r="F90" i="1"/>
  <c r="G90" i="1"/>
  <c r="C134" i="14" s="1"/>
  <c r="I90" i="1"/>
  <c r="E134" i="14" s="1"/>
  <c r="BX134" i="14" s="1"/>
  <c r="J90" i="1"/>
  <c r="F134" i="14" s="1"/>
  <c r="BY134" i="14" s="1"/>
  <c r="K90" i="1"/>
  <c r="G134" i="14" s="1"/>
  <c r="BZ134" i="14" s="1"/>
  <c r="L90" i="1"/>
  <c r="H134" i="14" s="1"/>
  <c r="CA134" i="14" s="1"/>
  <c r="M90" i="1"/>
  <c r="I134" i="14" s="1"/>
  <c r="CB134" i="14" s="1"/>
  <c r="N90" i="1"/>
  <c r="J134" i="14" s="1"/>
  <c r="CC134" i="14" s="1"/>
  <c r="O90" i="1"/>
  <c r="K134" i="14" s="1"/>
  <c r="CD134" i="14" s="1"/>
  <c r="P90" i="1"/>
  <c r="L134" i="14" s="1"/>
  <c r="CE134" i="14" s="1"/>
  <c r="Q90" i="1"/>
  <c r="M134" i="14" s="1"/>
  <c r="CF134" i="14" s="1"/>
  <c r="R90" i="1"/>
  <c r="N134" i="14" s="1"/>
  <c r="CG134" i="14" s="1"/>
  <c r="S90" i="1"/>
  <c r="O134" i="14" s="1"/>
  <c r="CH134" i="14" s="1"/>
  <c r="T90" i="1"/>
  <c r="P134" i="14" s="1"/>
  <c r="CI134" i="14" s="1"/>
  <c r="U90" i="1"/>
  <c r="V90" i="1"/>
  <c r="AB90" i="1"/>
  <c r="AC90" i="1"/>
  <c r="AD90" i="1"/>
  <c r="AE90" i="1"/>
  <c r="AK90" i="1"/>
  <c r="AL90" i="1"/>
  <c r="B91" i="1"/>
  <c r="C91" i="1"/>
  <c r="A135" i="14" s="1"/>
  <c r="D91" i="1"/>
  <c r="D135" i="14" s="1"/>
  <c r="T135" i="14" s="1"/>
  <c r="F91" i="1"/>
  <c r="G91" i="1"/>
  <c r="C135" i="14" s="1"/>
  <c r="I91" i="1"/>
  <c r="E135" i="14" s="1"/>
  <c r="BX135" i="14" s="1"/>
  <c r="J91" i="1"/>
  <c r="F135" i="14" s="1"/>
  <c r="BY135" i="14" s="1"/>
  <c r="K91" i="1"/>
  <c r="G135" i="14" s="1"/>
  <c r="BZ135" i="14" s="1"/>
  <c r="L91" i="1"/>
  <c r="H135" i="14" s="1"/>
  <c r="CA135" i="14" s="1"/>
  <c r="M91" i="1"/>
  <c r="I135" i="14" s="1"/>
  <c r="CB135" i="14" s="1"/>
  <c r="N91" i="1"/>
  <c r="J135" i="14" s="1"/>
  <c r="CC135" i="14" s="1"/>
  <c r="O91" i="1"/>
  <c r="K135" i="14" s="1"/>
  <c r="CD135" i="14" s="1"/>
  <c r="P91" i="1"/>
  <c r="L135" i="14" s="1"/>
  <c r="CE135" i="14" s="1"/>
  <c r="Q91" i="1"/>
  <c r="M135" i="14" s="1"/>
  <c r="CF135" i="14" s="1"/>
  <c r="R91" i="1"/>
  <c r="N135" i="14" s="1"/>
  <c r="CG135" i="14" s="1"/>
  <c r="S91" i="1"/>
  <c r="O135" i="14" s="1"/>
  <c r="CH135" i="14" s="1"/>
  <c r="T91" i="1"/>
  <c r="P135" i="14" s="1"/>
  <c r="CI135" i="14" s="1"/>
  <c r="U91" i="1"/>
  <c r="V91" i="1"/>
  <c r="AB91" i="1"/>
  <c r="AC91" i="1"/>
  <c r="AD91" i="1"/>
  <c r="AE91" i="1"/>
  <c r="AK91" i="1"/>
  <c r="AL91" i="1"/>
  <c r="B92" i="1"/>
  <c r="C92" i="1"/>
  <c r="A136" i="14" s="1"/>
  <c r="D92" i="1"/>
  <c r="D136" i="14" s="1"/>
  <c r="T136" i="14" s="1"/>
  <c r="F92" i="1"/>
  <c r="G92" i="1"/>
  <c r="C136" i="14" s="1"/>
  <c r="I92" i="1"/>
  <c r="E136" i="14" s="1"/>
  <c r="BX136" i="14" s="1"/>
  <c r="J92" i="1"/>
  <c r="F136" i="14" s="1"/>
  <c r="BY136" i="14" s="1"/>
  <c r="K92" i="1"/>
  <c r="G136" i="14" s="1"/>
  <c r="BZ136" i="14" s="1"/>
  <c r="L92" i="1"/>
  <c r="H136" i="14" s="1"/>
  <c r="CA136" i="14" s="1"/>
  <c r="M92" i="1"/>
  <c r="I136" i="14" s="1"/>
  <c r="CB136" i="14" s="1"/>
  <c r="N92" i="1"/>
  <c r="J136" i="14" s="1"/>
  <c r="CC136" i="14" s="1"/>
  <c r="O92" i="1"/>
  <c r="K136" i="14" s="1"/>
  <c r="CD136" i="14" s="1"/>
  <c r="P92" i="1"/>
  <c r="L136" i="14" s="1"/>
  <c r="CE136" i="14" s="1"/>
  <c r="Q92" i="1"/>
  <c r="M136" i="14" s="1"/>
  <c r="CF136" i="14" s="1"/>
  <c r="R92" i="1"/>
  <c r="N136" i="14" s="1"/>
  <c r="CG136" i="14" s="1"/>
  <c r="S92" i="1"/>
  <c r="O136" i="14" s="1"/>
  <c r="CH136" i="14" s="1"/>
  <c r="T92" i="1"/>
  <c r="P136" i="14" s="1"/>
  <c r="CI136" i="14" s="1"/>
  <c r="U92" i="1"/>
  <c r="V92" i="1"/>
  <c r="AB92" i="1"/>
  <c r="AC92" i="1"/>
  <c r="AD92" i="1"/>
  <c r="AE92" i="1"/>
  <c r="AK92" i="1"/>
  <c r="AL92" i="1"/>
  <c r="B93" i="1"/>
  <c r="C93" i="1"/>
  <c r="A137" i="14" s="1"/>
  <c r="D93" i="1"/>
  <c r="D137" i="14" s="1"/>
  <c r="T137" i="14" s="1"/>
  <c r="F93" i="1"/>
  <c r="G93" i="1"/>
  <c r="C137" i="14" s="1"/>
  <c r="I93" i="1"/>
  <c r="E137" i="14" s="1"/>
  <c r="BX137" i="14" s="1"/>
  <c r="J93" i="1"/>
  <c r="F137" i="14" s="1"/>
  <c r="BY137" i="14" s="1"/>
  <c r="K93" i="1"/>
  <c r="G137" i="14" s="1"/>
  <c r="BZ137" i="14" s="1"/>
  <c r="L93" i="1"/>
  <c r="H137" i="14" s="1"/>
  <c r="CA137" i="14" s="1"/>
  <c r="M93" i="1"/>
  <c r="I137" i="14" s="1"/>
  <c r="CB137" i="14" s="1"/>
  <c r="N93" i="1"/>
  <c r="J137" i="14" s="1"/>
  <c r="CC137" i="14" s="1"/>
  <c r="O93" i="1"/>
  <c r="K137" i="14" s="1"/>
  <c r="CD137" i="14" s="1"/>
  <c r="P93" i="1"/>
  <c r="L137" i="14" s="1"/>
  <c r="CE137" i="14" s="1"/>
  <c r="Q93" i="1"/>
  <c r="M137" i="14" s="1"/>
  <c r="CF137" i="14" s="1"/>
  <c r="R93" i="1"/>
  <c r="N137" i="14" s="1"/>
  <c r="CG137" i="14" s="1"/>
  <c r="S93" i="1"/>
  <c r="O137" i="14" s="1"/>
  <c r="CH137" i="14" s="1"/>
  <c r="T93" i="1"/>
  <c r="P137" i="14" s="1"/>
  <c r="CI137" i="14" s="1"/>
  <c r="U93" i="1"/>
  <c r="V93" i="1"/>
  <c r="AB93" i="1"/>
  <c r="AC93" i="1"/>
  <c r="AD93" i="1"/>
  <c r="AE93" i="1"/>
  <c r="AK93" i="1"/>
  <c r="AL93" i="1"/>
  <c r="B94" i="1"/>
  <c r="C94" i="1"/>
  <c r="A138" i="14" s="1"/>
  <c r="D94" i="1"/>
  <c r="D138" i="14" s="1"/>
  <c r="T138" i="14" s="1"/>
  <c r="F94" i="1"/>
  <c r="G94" i="1"/>
  <c r="C138" i="14" s="1"/>
  <c r="I94" i="1"/>
  <c r="E138" i="14" s="1"/>
  <c r="BX138" i="14" s="1"/>
  <c r="J94" i="1"/>
  <c r="F138" i="14" s="1"/>
  <c r="BY138" i="14" s="1"/>
  <c r="K94" i="1"/>
  <c r="G138" i="14" s="1"/>
  <c r="BZ138" i="14" s="1"/>
  <c r="L94" i="1"/>
  <c r="H138" i="14" s="1"/>
  <c r="CA138" i="14" s="1"/>
  <c r="M94" i="1"/>
  <c r="I138" i="14" s="1"/>
  <c r="CB138" i="14" s="1"/>
  <c r="N94" i="1"/>
  <c r="J138" i="14" s="1"/>
  <c r="CC138" i="14" s="1"/>
  <c r="O94" i="1"/>
  <c r="K138" i="14" s="1"/>
  <c r="CD138" i="14" s="1"/>
  <c r="P94" i="1"/>
  <c r="L138" i="14" s="1"/>
  <c r="CE138" i="14" s="1"/>
  <c r="Q94" i="1"/>
  <c r="M138" i="14" s="1"/>
  <c r="CF138" i="14" s="1"/>
  <c r="R94" i="1"/>
  <c r="N138" i="14" s="1"/>
  <c r="CG138" i="14" s="1"/>
  <c r="S94" i="1"/>
  <c r="O138" i="14" s="1"/>
  <c r="CH138" i="14" s="1"/>
  <c r="T94" i="1"/>
  <c r="P138" i="14" s="1"/>
  <c r="CI138" i="14" s="1"/>
  <c r="U94" i="1"/>
  <c r="V94" i="1"/>
  <c r="AB94" i="1"/>
  <c r="AC94" i="1"/>
  <c r="AD94" i="1"/>
  <c r="AE94" i="1"/>
  <c r="AK94" i="1"/>
  <c r="AL94" i="1"/>
  <c r="B95" i="1"/>
  <c r="C95" i="1"/>
  <c r="A139" i="14" s="1"/>
  <c r="D95" i="1"/>
  <c r="D139" i="14" s="1"/>
  <c r="T139" i="14" s="1"/>
  <c r="F95" i="1"/>
  <c r="G95" i="1"/>
  <c r="C139" i="14" s="1"/>
  <c r="I95" i="1"/>
  <c r="E139" i="14" s="1"/>
  <c r="BX139" i="14" s="1"/>
  <c r="J95" i="1"/>
  <c r="F139" i="14" s="1"/>
  <c r="BY139" i="14" s="1"/>
  <c r="K95" i="1"/>
  <c r="G139" i="14" s="1"/>
  <c r="BZ139" i="14" s="1"/>
  <c r="L95" i="1"/>
  <c r="H139" i="14" s="1"/>
  <c r="CA139" i="14" s="1"/>
  <c r="M95" i="1"/>
  <c r="I139" i="14" s="1"/>
  <c r="CB139" i="14" s="1"/>
  <c r="N95" i="1"/>
  <c r="J139" i="14" s="1"/>
  <c r="CC139" i="14" s="1"/>
  <c r="O95" i="1"/>
  <c r="K139" i="14" s="1"/>
  <c r="CD139" i="14" s="1"/>
  <c r="P95" i="1"/>
  <c r="L139" i="14" s="1"/>
  <c r="CE139" i="14" s="1"/>
  <c r="Q95" i="1"/>
  <c r="M139" i="14" s="1"/>
  <c r="CF139" i="14" s="1"/>
  <c r="R95" i="1"/>
  <c r="N139" i="14" s="1"/>
  <c r="CG139" i="14" s="1"/>
  <c r="S95" i="1"/>
  <c r="O139" i="14" s="1"/>
  <c r="CH139" i="14" s="1"/>
  <c r="T95" i="1"/>
  <c r="P139" i="14" s="1"/>
  <c r="CI139" i="14" s="1"/>
  <c r="U95" i="1"/>
  <c r="V95" i="1"/>
  <c r="AB95" i="1"/>
  <c r="AC95" i="1"/>
  <c r="AD95" i="1"/>
  <c r="AE95" i="1"/>
  <c r="AK95" i="1"/>
  <c r="AL95" i="1"/>
  <c r="B96" i="1"/>
  <c r="C96" i="1"/>
  <c r="A140" i="14" s="1"/>
  <c r="D96" i="1"/>
  <c r="D140" i="14" s="1"/>
  <c r="T140" i="14" s="1"/>
  <c r="F96" i="1"/>
  <c r="G96" i="1"/>
  <c r="C140" i="14" s="1"/>
  <c r="I96" i="1"/>
  <c r="E140" i="14" s="1"/>
  <c r="BX140" i="14" s="1"/>
  <c r="J96" i="1"/>
  <c r="F140" i="14" s="1"/>
  <c r="BY140" i="14" s="1"/>
  <c r="K96" i="1"/>
  <c r="G140" i="14" s="1"/>
  <c r="BZ140" i="14" s="1"/>
  <c r="L96" i="1"/>
  <c r="H140" i="14" s="1"/>
  <c r="CA140" i="14" s="1"/>
  <c r="M96" i="1"/>
  <c r="I140" i="14" s="1"/>
  <c r="CB140" i="14" s="1"/>
  <c r="N96" i="1"/>
  <c r="J140" i="14" s="1"/>
  <c r="CC140" i="14" s="1"/>
  <c r="O96" i="1"/>
  <c r="K140" i="14" s="1"/>
  <c r="CD140" i="14" s="1"/>
  <c r="P96" i="1"/>
  <c r="L140" i="14" s="1"/>
  <c r="CE140" i="14" s="1"/>
  <c r="Q96" i="1"/>
  <c r="M140" i="14" s="1"/>
  <c r="CF140" i="14" s="1"/>
  <c r="R96" i="1"/>
  <c r="N140" i="14" s="1"/>
  <c r="CG140" i="14" s="1"/>
  <c r="S96" i="1"/>
  <c r="O140" i="14" s="1"/>
  <c r="CH140" i="14" s="1"/>
  <c r="T96" i="1"/>
  <c r="P140" i="14" s="1"/>
  <c r="CI140" i="14" s="1"/>
  <c r="U96" i="1"/>
  <c r="V96" i="1"/>
  <c r="AB96" i="1"/>
  <c r="AC96" i="1"/>
  <c r="AD96" i="1"/>
  <c r="AE96" i="1"/>
  <c r="AK96" i="1"/>
  <c r="AL96" i="1"/>
  <c r="B97" i="1"/>
  <c r="C97" i="1"/>
  <c r="A141" i="14" s="1"/>
  <c r="D97" i="1"/>
  <c r="D141" i="14" s="1"/>
  <c r="T141" i="14" s="1"/>
  <c r="F97" i="1"/>
  <c r="G97" i="1"/>
  <c r="C141" i="14" s="1"/>
  <c r="I97" i="1"/>
  <c r="E141" i="14" s="1"/>
  <c r="BX141" i="14" s="1"/>
  <c r="J97" i="1"/>
  <c r="F141" i="14" s="1"/>
  <c r="BY141" i="14" s="1"/>
  <c r="K97" i="1"/>
  <c r="G141" i="14" s="1"/>
  <c r="BZ141" i="14" s="1"/>
  <c r="L97" i="1"/>
  <c r="H141" i="14" s="1"/>
  <c r="CA141" i="14" s="1"/>
  <c r="M97" i="1"/>
  <c r="I141" i="14" s="1"/>
  <c r="CB141" i="14" s="1"/>
  <c r="N97" i="1"/>
  <c r="J141" i="14" s="1"/>
  <c r="CC141" i="14" s="1"/>
  <c r="O97" i="1"/>
  <c r="K141" i="14" s="1"/>
  <c r="CD141" i="14" s="1"/>
  <c r="P97" i="1"/>
  <c r="L141" i="14" s="1"/>
  <c r="CE141" i="14" s="1"/>
  <c r="Q97" i="1"/>
  <c r="M141" i="14" s="1"/>
  <c r="CF141" i="14" s="1"/>
  <c r="R97" i="1"/>
  <c r="N141" i="14" s="1"/>
  <c r="CG141" i="14" s="1"/>
  <c r="S97" i="1"/>
  <c r="O141" i="14" s="1"/>
  <c r="CH141" i="14" s="1"/>
  <c r="T97" i="1"/>
  <c r="P141" i="14" s="1"/>
  <c r="CI141" i="14" s="1"/>
  <c r="U97" i="1"/>
  <c r="V97" i="1"/>
  <c r="AB97" i="1"/>
  <c r="AC97" i="1"/>
  <c r="AD97" i="1"/>
  <c r="AE97" i="1"/>
  <c r="AK97" i="1"/>
  <c r="AL97" i="1"/>
  <c r="B98" i="1"/>
  <c r="C98" i="1"/>
  <c r="A142" i="14" s="1"/>
  <c r="D98" i="1"/>
  <c r="D142" i="14" s="1"/>
  <c r="T142" i="14" s="1"/>
  <c r="F98" i="1"/>
  <c r="G98" i="1"/>
  <c r="C142" i="14" s="1"/>
  <c r="I98" i="1"/>
  <c r="E142" i="14" s="1"/>
  <c r="BX142" i="14" s="1"/>
  <c r="J98" i="1"/>
  <c r="F142" i="14" s="1"/>
  <c r="BY142" i="14" s="1"/>
  <c r="K98" i="1"/>
  <c r="G142" i="14" s="1"/>
  <c r="BZ142" i="14" s="1"/>
  <c r="L98" i="1"/>
  <c r="H142" i="14" s="1"/>
  <c r="CA142" i="14" s="1"/>
  <c r="M98" i="1"/>
  <c r="I142" i="14" s="1"/>
  <c r="CB142" i="14" s="1"/>
  <c r="N98" i="1"/>
  <c r="J142" i="14" s="1"/>
  <c r="CC142" i="14" s="1"/>
  <c r="O98" i="1"/>
  <c r="K142" i="14" s="1"/>
  <c r="CD142" i="14" s="1"/>
  <c r="P98" i="1"/>
  <c r="L142" i="14" s="1"/>
  <c r="CE142" i="14" s="1"/>
  <c r="Q98" i="1"/>
  <c r="M142" i="14" s="1"/>
  <c r="CF142" i="14" s="1"/>
  <c r="R98" i="1"/>
  <c r="N142" i="14" s="1"/>
  <c r="CG142" i="14" s="1"/>
  <c r="S98" i="1"/>
  <c r="O142" i="14" s="1"/>
  <c r="CH142" i="14" s="1"/>
  <c r="T98" i="1"/>
  <c r="P142" i="14" s="1"/>
  <c r="CI142" i="14" s="1"/>
  <c r="U98" i="1"/>
  <c r="V98" i="1"/>
  <c r="AB98" i="1"/>
  <c r="AC98" i="1"/>
  <c r="AD98" i="1"/>
  <c r="AE98" i="1"/>
  <c r="AK98" i="1"/>
  <c r="AL98" i="1"/>
  <c r="B99" i="1"/>
  <c r="C99" i="1"/>
  <c r="A143" i="14" s="1"/>
  <c r="D99" i="1"/>
  <c r="D143" i="14" s="1"/>
  <c r="T143" i="14" s="1"/>
  <c r="F99" i="1"/>
  <c r="G99" i="1"/>
  <c r="I99" i="1"/>
  <c r="E143" i="14" s="1"/>
  <c r="BX143" i="14" s="1"/>
  <c r="J99" i="1"/>
  <c r="F143" i="14" s="1"/>
  <c r="BY143" i="14" s="1"/>
  <c r="K99" i="1"/>
  <c r="G143" i="14" s="1"/>
  <c r="BZ143" i="14" s="1"/>
  <c r="L99" i="1"/>
  <c r="H143" i="14" s="1"/>
  <c r="CA143" i="14" s="1"/>
  <c r="M99" i="1"/>
  <c r="I143" i="14" s="1"/>
  <c r="CB143" i="14" s="1"/>
  <c r="N99" i="1"/>
  <c r="J143" i="14" s="1"/>
  <c r="CC143" i="14" s="1"/>
  <c r="O99" i="1"/>
  <c r="K143" i="14" s="1"/>
  <c r="CD143" i="14" s="1"/>
  <c r="P99" i="1"/>
  <c r="L143" i="14" s="1"/>
  <c r="CE143" i="14" s="1"/>
  <c r="Q99" i="1"/>
  <c r="M143" i="14" s="1"/>
  <c r="CF143" i="14" s="1"/>
  <c r="R99" i="1"/>
  <c r="N143" i="14" s="1"/>
  <c r="CG143" i="14" s="1"/>
  <c r="S99" i="1"/>
  <c r="O143" i="14" s="1"/>
  <c r="CH143" i="14" s="1"/>
  <c r="T99" i="1"/>
  <c r="P143" i="14" s="1"/>
  <c r="CI143" i="14" s="1"/>
  <c r="U99" i="1"/>
  <c r="V99" i="1"/>
  <c r="AB99" i="1"/>
  <c r="AC99" i="1"/>
  <c r="AD99" i="1"/>
  <c r="AE99" i="1"/>
  <c r="AK99" i="1"/>
  <c r="AL99" i="1"/>
  <c r="B100" i="1"/>
  <c r="C100" i="1"/>
  <c r="A144" i="14" s="1"/>
  <c r="D100" i="1"/>
  <c r="D144" i="14" s="1"/>
  <c r="T144" i="14" s="1"/>
  <c r="F100" i="1"/>
  <c r="G100" i="1"/>
  <c r="C144" i="14" s="1"/>
  <c r="I100" i="1"/>
  <c r="E144" i="14" s="1"/>
  <c r="BX144" i="14" s="1"/>
  <c r="J100" i="1"/>
  <c r="F144" i="14" s="1"/>
  <c r="BY144" i="14" s="1"/>
  <c r="K100" i="1"/>
  <c r="G144" i="14" s="1"/>
  <c r="BZ144" i="14" s="1"/>
  <c r="L100" i="1"/>
  <c r="H144" i="14" s="1"/>
  <c r="CA144" i="14" s="1"/>
  <c r="M100" i="1"/>
  <c r="I144" i="14" s="1"/>
  <c r="CB144" i="14" s="1"/>
  <c r="N100" i="1"/>
  <c r="J144" i="14" s="1"/>
  <c r="CC144" i="14" s="1"/>
  <c r="O100" i="1"/>
  <c r="K144" i="14" s="1"/>
  <c r="CD144" i="14" s="1"/>
  <c r="P100" i="1"/>
  <c r="L144" i="14" s="1"/>
  <c r="CE144" i="14" s="1"/>
  <c r="Q100" i="1"/>
  <c r="M144" i="14" s="1"/>
  <c r="CF144" i="14" s="1"/>
  <c r="R100" i="1"/>
  <c r="N144" i="14" s="1"/>
  <c r="CG144" i="14" s="1"/>
  <c r="S100" i="1"/>
  <c r="O144" i="14" s="1"/>
  <c r="CH144" i="14" s="1"/>
  <c r="T100" i="1"/>
  <c r="P144" i="14" s="1"/>
  <c r="CI144" i="14" s="1"/>
  <c r="U100" i="1"/>
  <c r="V100" i="1"/>
  <c r="AB100" i="1"/>
  <c r="AC100" i="1"/>
  <c r="AD100" i="1"/>
  <c r="AE100" i="1"/>
  <c r="AK100" i="1"/>
  <c r="AL100" i="1"/>
  <c r="B101" i="1"/>
  <c r="C101" i="1"/>
  <c r="A145" i="14" s="1"/>
  <c r="D101" i="1"/>
  <c r="D145" i="14" s="1"/>
  <c r="T145" i="14" s="1"/>
  <c r="F101" i="1"/>
  <c r="G101" i="1"/>
  <c r="C145" i="14" s="1"/>
  <c r="I101" i="1"/>
  <c r="E145" i="14" s="1"/>
  <c r="BX145" i="14" s="1"/>
  <c r="J101" i="1"/>
  <c r="F145" i="14" s="1"/>
  <c r="BY145" i="14" s="1"/>
  <c r="K101" i="1"/>
  <c r="G145" i="14" s="1"/>
  <c r="BZ145" i="14" s="1"/>
  <c r="L101" i="1"/>
  <c r="H145" i="14" s="1"/>
  <c r="CA145" i="14" s="1"/>
  <c r="M101" i="1"/>
  <c r="I145" i="14" s="1"/>
  <c r="CB145" i="14" s="1"/>
  <c r="N101" i="1"/>
  <c r="J145" i="14" s="1"/>
  <c r="CC145" i="14" s="1"/>
  <c r="O101" i="1"/>
  <c r="K145" i="14" s="1"/>
  <c r="CD145" i="14" s="1"/>
  <c r="P101" i="1"/>
  <c r="L145" i="14" s="1"/>
  <c r="CE145" i="14" s="1"/>
  <c r="Q101" i="1"/>
  <c r="M145" i="14" s="1"/>
  <c r="CF145" i="14" s="1"/>
  <c r="R101" i="1"/>
  <c r="N145" i="14" s="1"/>
  <c r="CG145" i="14" s="1"/>
  <c r="S101" i="1"/>
  <c r="O145" i="14" s="1"/>
  <c r="CH145" i="14" s="1"/>
  <c r="T101" i="1"/>
  <c r="P145" i="14" s="1"/>
  <c r="CI145" i="14" s="1"/>
  <c r="U101" i="1"/>
  <c r="V101" i="1"/>
  <c r="AB101" i="1"/>
  <c r="AC101" i="1"/>
  <c r="AD101" i="1"/>
  <c r="AE101" i="1"/>
  <c r="AK101" i="1"/>
  <c r="AL101" i="1"/>
  <c r="B102" i="1"/>
  <c r="C102" i="1"/>
  <c r="A146" i="14" s="1"/>
  <c r="D102" i="1"/>
  <c r="D146" i="14" s="1"/>
  <c r="T146" i="14" s="1"/>
  <c r="F102" i="1"/>
  <c r="G102" i="1"/>
  <c r="C146" i="14" s="1"/>
  <c r="I102" i="1"/>
  <c r="E146" i="14" s="1"/>
  <c r="BX146" i="14" s="1"/>
  <c r="J102" i="1"/>
  <c r="F146" i="14" s="1"/>
  <c r="BY146" i="14" s="1"/>
  <c r="K102" i="1"/>
  <c r="G146" i="14" s="1"/>
  <c r="BZ146" i="14" s="1"/>
  <c r="L102" i="1"/>
  <c r="H146" i="14" s="1"/>
  <c r="CA146" i="14" s="1"/>
  <c r="M102" i="1"/>
  <c r="I146" i="14" s="1"/>
  <c r="CB146" i="14" s="1"/>
  <c r="N102" i="1"/>
  <c r="J146" i="14" s="1"/>
  <c r="CC146" i="14" s="1"/>
  <c r="O102" i="1"/>
  <c r="K146" i="14" s="1"/>
  <c r="CD146" i="14" s="1"/>
  <c r="P102" i="1"/>
  <c r="L146" i="14" s="1"/>
  <c r="CE146" i="14" s="1"/>
  <c r="Q102" i="1"/>
  <c r="M146" i="14" s="1"/>
  <c r="CF146" i="14" s="1"/>
  <c r="R102" i="1"/>
  <c r="N146" i="14" s="1"/>
  <c r="CG146" i="14" s="1"/>
  <c r="S102" i="1"/>
  <c r="O146" i="14" s="1"/>
  <c r="CH146" i="14" s="1"/>
  <c r="T102" i="1"/>
  <c r="P146" i="14" s="1"/>
  <c r="CI146" i="14" s="1"/>
  <c r="U102" i="1"/>
  <c r="V102" i="1"/>
  <c r="AB102" i="1"/>
  <c r="AC102" i="1"/>
  <c r="AD102" i="1"/>
  <c r="AE102" i="1"/>
  <c r="AK102" i="1"/>
  <c r="AL102" i="1"/>
  <c r="B103" i="1"/>
  <c r="C103" i="1"/>
  <c r="A147" i="14" s="1"/>
  <c r="D103" i="1"/>
  <c r="D147" i="14" s="1"/>
  <c r="T147" i="14" s="1"/>
  <c r="F103" i="1"/>
  <c r="G103" i="1"/>
  <c r="C147" i="14" s="1"/>
  <c r="I103" i="1"/>
  <c r="E147" i="14" s="1"/>
  <c r="BX147" i="14" s="1"/>
  <c r="J103" i="1"/>
  <c r="F147" i="14" s="1"/>
  <c r="BY147" i="14" s="1"/>
  <c r="K103" i="1"/>
  <c r="G147" i="14" s="1"/>
  <c r="BZ147" i="14" s="1"/>
  <c r="L103" i="1"/>
  <c r="H147" i="14" s="1"/>
  <c r="CA147" i="14" s="1"/>
  <c r="M103" i="1"/>
  <c r="I147" i="14" s="1"/>
  <c r="CB147" i="14" s="1"/>
  <c r="N103" i="1"/>
  <c r="J147" i="14" s="1"/>
  <c r="CC147" i="14" s="1"/>
  <c r="O103" i="1"/>
  <c r="K147" i="14" s="1"/>
  <c r="CD147" i="14" s="1"/>
  <c r="P103" i="1"/>
  <c r="L147" i="14" s="1"/>
  <c r="CE147" i="14" s="1"/>
  <c r="Q103" i="1"/>
  <c r="M147" i="14" s="1"/>
  <c r="CF147" i="14" s="1"/>
  <c r="R103" i="1"/>
  <c r="N147" i="14" s="1"/>
  <c r="CG147" i="14" s="1"/>
  <c r="S103" i="1"/>
  <c r="O147" i="14" s="1"/>
  <c r="CH147" i="14" s="1"/>
  <c r="T103" i="1"/>
  <c r="P147" i="14" s="1"/>
  <c r="CI147" i="14" s="1"/>
  <c r="U103" i="1"/>
  <c r="V103" i="1"/>
  <c r="AB103" i="1"/>
  <c r="AC103" i="1"/>
  <c r="AD103" i="1"/>
  <c r="AE103" i="1"/>
  <c r="AK103" i="1"/>
  <c r="AL103" i="1"/>
  <c r="B104" i="1"/>
  <c r="C104" i="1"/>
  <c r="A148" i="14" s="1"/>
  <c r="D104" i="1"/>
  <c r="D148" i="14" s="1"/>
  <c r="T148" i="14" s="1"/>
  <c r="F104" i="1"/>
  <c r="G104" i="1"/>
  <c r="C148" i="14" s="1"/>
  <c r="I104" i="1"/>
  <c r="E148" i="14" s="1"/>
  <c r="BX148" i="14" s="1"/>
  <c r="J104" i="1"/>
  <c r="F148" i="14" s="1"/>
  <c r="BY148" i="14" s="1"/>
  <c r="K104" i="1"/>
  <c r="G148" i="14" s="1"/>
  <c r="BZ148" i="14" s="1"/>
  <c r="L104" i="1"/>
  <c r="H148" i="14" s="1"/>
  <c r="CA148" i="14" s="1"/>
  <c r="M104" i="1"/>
  <c r="I148" i="14" s="1"/>
  <c r="CB148" i="14" s="1"/>
  <c r="N104" i="1"/>
  <c r="J148" i="14" s="1"/>
  <c r="CC148" i="14" s="1"/>
  <c r="O104" i="1"/>
  <c r="K148" i="14" s="1"/>
  <c r="CD148" i="14" s="1"/>
  <c r="P104" i="1"/>
  <c r="L148" i="14" s="1"/>
  <c r="CE148" i="14" s="1"/>
  <c r="Q104" i="1"/>
  <c r="M148" i="14" s="1"/>
  <c r="CF148" i="14" s="1"/>
  <c r="R104" i="1"/>
  <c r="N148" i="14" s="1"/>
  <c r="CG148" i="14" s="1"/>
  <c r="S104" i="1"/>
  <c r="O148" i="14" s="1"/>
  <c r="CH148" i="14" s="1"/>
  <c r="T104" i="1"/>
  <c r="P148" i="14" s="1"/>
  <c r="CI148" i="14" s="1"/>
  <c r="U104" i="1"/>
  <c r="V104" i="1"/>
  <c r="AB104" i="1"/>
  <c r="AC104" i="1"/>
  <c r="AD104" i="1"/>
  <c r="AE104" i="1"/>
  <c r="AK104" i="1"/>
  <c r="AL104" i="1"/>
  <c r="B105" i="1"/>
  <c r="C105" i="1"/>
  <c r="A149" i="14" s="1"/>
  <c r="D105" i="1"/>
  <c r="D149" i="14" s="1"/>
  <c r="T149" i="14" s="1"/>
  <c r="F105" i="1"/>
  <c r="G105" i="1"/>
  <c r="C149" i="14" s="1"/>
  <c r="I105" i="1"/>
  <c r="E149" i="14" s="1"/>
  <c r="BX149" i="14" s="1"/>
  <c r="J105" i="1"/>
  <c r="F149" i="14" s="1"/>
  <c r="BY149" i="14" s="1"/>
  <c r="K105" i="1"/>
  <c r="G149" i="14" s="1"/>
  <c r="BZ149" i="14" s="1"/>
  <c r="L105" i="1"/>
  <c r="H149" i="14" s="1"/>
  <c r="CA149" i="14" s="1"/>
  <c r="M105" i="1"/>
  <c r="I149" i="14" s="1"/>
  <c r="CB149" i="14" s="1"/>
  <c r="N105" i="1"/>
  <c r="J149" i="14" s="1"/>
  <c r="CC149" i="14" s="1"/>
  <c r="O105" i="1"/>
  <c r="K149" i="14" s="1"/>
  <c r="CD149" i="14" s="1"/>
  <c r="P105" i="1"/>
  <c r="L149" i="14" s="1"/>
  <c r="CE149" i="14" s="1"/>
  <c r="Q105" i="1"/>
  <c r="M149" i="14" s="1"/>
  <c r="CF149" i="14" s="1"/>
  <c r="R105" i="1"/>
  <c r="N149" i="14" s="1"/>
  <c r="CG149" i="14" s="1"/>
  <c r="S105" i="1"/>
  <c r="O149" i="14" s="1"/>
  <c r="CH149" i="14" s="1"/>
  <c r="T105" i="1"/>
  <c r="P149" i="14" s="1"/>
  <c r="CI149" i="14" s="1"/>
  <c r="U105" i="1"/>
  <c r="V105" i="1"/>
  <c r="AB105" i="1"/>
  <c r="AC105" i="1"/>
  <c r="AD105" i="1"/>
  <c r="AE105" i="1"/>
  <c r="AK105" i="1"/>
  <c r="AL105" i="1"/>
  <c r="B106" i="1"/>
  <c r="C106" i="1"/>
  <c r="A150" i="14" s="1"/>
  <c r="D106" i="1"/>
  <c r="D150" i="14" s="1"/>
  <c r="T150" i="14" s="1"/>
  <c r="F106" i="1"/>
  <c r="G106" i="1"/>
  <c r="C150" i="14" s="1"/>
  <c r="I106" i="1"/>
  <c r="E150" i="14" s="1"/>
  <c r="BX150" i="14" s="1"/>
  <c r="J106" i="1"/>
  <c r="F150" i="14" s="1"/>
  <c r="BY150" i="14" s="1"/>
  <c r="K106" i="1"/>
  <c r="G150" i="14" s="1"/>
  <c r="BZ150" i="14" s="1"/>
  <c r="L106" i="1"/>
  <c r="H150" i="14" s="1"/>
  <c r="CA150" i="14" s="1"/>
  <c r="M106" i="1"/>
  <c r="I150" i="14" s="1"/>
  <c r="CB150" i="14" s="1"/>
  <c r="N106" i="1"/>
  <c r="J150" i="14" s="1"/>
  <c r="CC150" i="14" s="1"/>
  <c r="O106" i="1"/>
  <c r="K150" i="14" s="1"/>
  <c r="CD150" i="14" s="1"/>
  <c r="P106" i="1"/>
  <c r="L150" i="14" s="1"/>
  <c r="CE150" i="14" s="1"/>
  <c r="Q106" i="1"/>
  <c r="M150" i="14" s="1"/>
  <c r="CF150" i="14" s="1"/>
  <c r="R106" i="1"/>
  <c r="N150" i="14" s="1"/>
  <c r="CG150" i="14" s="1"/>
  <c r="S106" i="1"/>
  <c r="O150" i="14" s="1"/>
  <c r="CH150" i="14" s="1"/>
  <c r="T106" i="1"/>
  <c r="P150" i="14" s="1"/>
  <c r="CI150" i="14" s="1"/>
  <c r="U106" i="1"/>
  <c r="V106" i="1"/>
  <c r="AB106" i="1"/>
  <c r="AC106" i="1"/>
  <c r="AD106" i="1"/>
  <c r="AE106" i="1"/>
  <c r="AK106" i="1"/>
  <c r="AL106" i="1"/>
  <c r="B107" i="1"/>
  <c r="C107" i="1"/>
  <c r="A151" i="14" s="1"/>
  <c r="D107" i="1"/>
  <c r="D151" i="14" s="1"/>
  <c r="T151" i="14" s="1"/>
  <c r="F107" i="1"/>
  <c r="G107" i="1"/>
  <c r="C151" i="14" s="1"/>
  <c r="I107" i="1"/>
  <c r="E151" i="14" s="1"/>
  <c r="BX151" i="14" s="1"/>
  <c r="J107" i="1"/>
  <c r="F151" i="14" s="1"/>
  <c r="BY151" i="14" s="1"/>
  <c r="K107" i="1"/>
  <c r="G151" i="14" s="1"/>
  <c r="BZ151" i="14" s="1"/>
  <c r="L107" i="1"/>
  <c r="H151" i="14" s="1"/>
  <c r="CA151" i="14" s="1"/>
  <c r="M107" i="1"/>
  <c r="I151" i="14" s="1"/>
  <c r="CB151" i="14" s="1"/>
  <c r="N107" i="1"/>
  <c r="J151" i="14" s="1"/>
  <c r="CC151" i="14" s="1"/>
  <c r="O107" i="1"/>
  <c r="K151" i="14" s="1"/>
  <c r="CD151" i="14" s="1"/>
  <c r="P107" i="1"/>
  <c r="L151" i="14" s="1"/>
  <c r="CE151" i="14" s="1"/>
  <c r="Q107" i="1"/>
  <c r="M151" i="14" s="1"/>
  <c r="CF151" i="14" s="1"/>
  <c r="R107" i="1"/>
  <c r="N151" i="14" s="1"/>
  <c r="CG151" i="14" s="1"/>
  <c r="S107" i="1"/>
  <c r="O151" i="14" s="1"/>
  <c r="CH151" i="14" s="1"/>
  <c r="T107" i="1"/>
  <c r="P151" i="14" s="1"/>
  <c r="CI151" i="14" s="1"/>
  <c r="U107" i="1"/>
  <c r="V107" i="1"/>
  <c r="AB107" i="1"/>
  <c r="AC107" i="1"/>
  <c r="AD107" i="1"/>
  <c r="AE107" i="1"/>
  <c r="AK107" i="1"/>
  <c r="AL107" i="1"/>
  <c r="B108" i="1"/>
  <c r="C108" i="1"/>
  <c r="A152" i="14" s="1"/>
  <c r="D108" i="1"/>
  <c r="D152" i="14" s="1"/>
  <c r="T152" i="14" s="1"/>
  <c r="F108" i="1"/>
  <c r="G108" i="1"/>
  <c r="C152" i="14" s="1"/>
  <c r="I108" i="1"/>
  <c r="E152" i="14" s="1"/>
  <c r="BX152" i="14" s="1"/>
  <c r="J108" i="1"/>
  <c r="F152" i="14" s="1"/>
  <c r="BY152" i="14" s="1"/>
  <c r="K108" i="1"/>
  <c r="G152" i="14" s="1"/>
  <c r="BZ152" i="14" s="1"/>
  <c r="L108" i="1"/>
  <c r="H152" i="14" s="1"/>
  <c r="CA152" i="14" s="1"/>
  <c r="M108" i="1"/>
  <c r="I152" i="14" s="1"/>
  <c r="CB152" i="14" s="1"/>
  <c r="N108" i="1"/>
  <c r="J152" i="14" s="1"/>
  <c r="CC152" i="14" s="1"/>
  <c r="O108" i="1"/>
  <c r="K152" i="14" s="1"/>
  <c r="CD152" i="14" s="1"/>
  <c r="P108" i="1"/>
  <c r="L152" i="14" s="1"/>
  <c r="CE152" i="14" s="1"/>
  <c r="Q108" i="1"/>
  <c r="M152" i="14" s="1"/>
  <c r="CF152" i="14" s="1"/>
  <c r="R108" i="1"/>
  <c r="N152" i="14" s="1"/>
  <c r="CG152" i="14" s="1"/>
  <c r="S108" i="1"/>
  <c r="O152" i="14" s="1"/>
  <c r="CH152" i="14" s="1"/>
  <c r="T108" i="1"/>
  <c r="P152" i="14" s="1"/>
  <c r="CI152" i="14" s="1"/>
  <c r="U108" i="1"/>
  <c r="V108" i="1"/>
  <c r="AB108" i="1"/>
  <c r="AC108" i="1"/>
  <c r="AD108" i="1"/>
  <c r="AE108" i="1"/>
  <c r="AK108" i="1"/>
  <c r="AL108" i="1"/>
  <c r="B109" i="1"/>
  <c r="C109" i="1"/>
  <c r="A153" i="14" s="1"/>
  <c r="D109" i="1"/>
  <c r="D153" i="14" s="1"/>
  <c r="T153" i="14" s="1"/>
  <c r="F109" i="1"/>
  <c r="G109" i="1"/>
  <c r="C153" i="14" s="1"/>
  <c r="I109" i="1"/>
  <c r="E153" i="14" s="1"/>
  <c r="BX153" i="14" s="1"/>
  <c r="J109" i="1"/>
  <c r="F153" i="14" s="1"/>
  <c r="BY153" i="14" s="1"/>
  <c r="K109" i="1"/>
  <c r="G153" i="14" s="1"/>
  <c r="BZ153" i="14" s="1"/>
  <c r="L109" i="1"/>
  <c r="H153" i="14" s="1"/>
  <c r="CA153" i="14" s="1"/>
  <c r="M109" i="1"/>
  <c r="I153" i="14" s="1"/>
  <c r="CB153" i="14" s="1"/>
  <c r="N109" i="1"/>
  <c r="J153" i="14" s="1"/>
  <c r="CC153" i="14" s="1"/>
  <c r="O109" i="1"/>
  <c r="K153" i="14" s="1"/>
  <c r="CD153" i="14" s="1"/>
  <c r="P109" i="1"/>
  <c r="L153" i="14" s="1"/>
  <c r="CE153" i="14" s="1"/>
  <c r="Q109" i="1"/>
  <c r="M153" i="14" s="1"/>
  <c r="CF153" i="14" s="1"/>
  <c r="R109" i="1"/>
  <c r="N153" i="14" s="1"/>
  <c r="CG153" i="14" s="1"/>
  <c r="S109" i="1"/>
  <c r="O153" i="14" s="1"/>
  <c r="CH153" i="14" s="1"/>
  <c r="T109" i="1"/>
  <c r="P153" i="14" s="1"/>
  <c r="CI153" i="14" s="1"/>
  <c r="U109" i="1"/>
  <c r="V109" i="1"/>
  <c r="AB109" i="1"/>
  <c r="AC109" i="1"/>
  <c r="AD109" i="1"/>
  <c r="AE109" i="1"/>
  <c r="AK109" i="1"/>
  <c r="AL109" i="1"/>
  <c r="B110" i="1"/>
  <c r="C110" i="1"/>
  <c r="A154" i="14" s="1"/>
  <c r="D110" i="1"/>
  <c r="D154" i="14" s="1"/>
  <c r="T154" i="14" s="1"/>
  <c r="F110" i="1"/>
  <c r="G110" i="1"/>
  <c r="I110" i="1"/>
  <c r="E154" i="14" s="1"/>
  <c r="BX154" i="14" s="1"/>
  <c r="J110" i="1"/>
  <c r="F154" i="14" s="1"/>
  <c r="BY154" i="14" s="1"/>
  <c r="K110" i="1"/>
  <c r="G154" i="14" s="1"/>
  <c r="BZ154" i="14" s="1"/>
  <c r="L110" i="1"/>
  <c r="H154" i="14" s="1"/>
  <c r="CA154" i="14" s="1"/>
  <c r="M110" i="1"/>
  <c r="I154" i="14" s="1"/>
  <c r="CB154" i="14" s="1"/>
  <c r="N110" i="1"/>
  <c r="J154" i="14" s="1"/>
  <c r="CC154" i="14" s="1"/>
  <c r="O110" i="1"/>
  <c r="K154" i="14" s="1"/>
  <c r="CD154" i="14" s="1"/>
  <c r="P110" i="1"/>
  <c r="L154" i="14" s="1"/>
  <c r="CE154" i="14" s="1"/>
  <c r="Q110" i="1"/>
  <c r="M154" i="14" s="1"/>
  <c r="CF154" i="14" s="1"/>
  <c r="R110" i="1"/>
  <c r="N154" i="14" s="1"/>
  <c r="CG154" i="14" s="1"/>
  <c r="S110" i="1"/>
  <c r="O154" i="14" s="1"/>
  <c r="CH154" i="14" s="1"/>
  <c r="T110" i="1"/>
  <c r="P154" i="14" s="1"/>
  <c r="CI154" i="14" s="1"/>
  <c r="U110" i="1"/>
  <c r="V110" i="1"/>
  <c r="AB110" i="1"/>
  <c r="AC110" i="1"/>
  <c r="AD110" i="1"/>
  <c r="AE110" i="1"/>
  <c r="AK110" i="1"/>
  <c r="AL110" i="1"/>
  <c r="B111" i="1"/>
  <c r="C111" i="1"/>
  <c r="A155" i="14" s="1"/>
  <c r="D111" i="1"/>
  <c r="D155" i="14" s="1"/>
  <c r="T155" i="14" s="1"/>
  <c r="F111" i="1"/>
  <c r="G111" i="1"/>
  <c r="C155" i="14" s="1"/>
  <c r="I111" i="1"/>
  <c r="E155" i="14" s="1"/>
  <c r="BX155" i="14" s="1"/>
  <c r="J111" i="1"/>
  <c r="F155" i="14" s="1"/>
  <c r="BY155" i="14" s="1"/>
  <c r="K111" i="1"/>
  <c r="G155" i="14" s="1"/>
  <c r="BZ155" i="14" s="1"/>
  <c r="L111" i="1"/>
  <c r="H155" i="14" s="1"/>
  <c r="CA155" i="14" s="1"/>
  <c r="M111" i="1"/>
  <c r="I155" i="14" s="1"/>
  <c r="CB155" i="14" s="1"/>
  <c r="N111" i="1"/>
  <c r="J155" i="14" s="1"/>
  <c r="CC155" i="14" s="1"/>
  <c r="O111" i="1"/>
  <c r="K155" i="14" s="1"/>
  <c r="CD155" i="14" s="1"/>
  <c r="P111" i="1"/>
  <c r="L155" i="14" s="1"/>
  <c r="CE155" i="14" s="1"/>
  <c r="Q111" i="1"/>
  <c r="M155" i="14" s="1"/>
  <c r="CF155" i="14" s="1"/>
  <c r="R111" i="1"/>
  <c r="N155" i="14" s="1"/>
  <c r="CG155" i="14" s="1"/>
  <c r="S111" i="1"/>
  <c r="O155" i="14" s="1"/>
  <c r="CH155" i="14" s="1"/>
  <c r="T111" i="1"/>
  <c r="P155" i="14" s="1"/>
  <c r="CI155" i="14" s="1"/>
  <c r="U111" i="1"/>
  <c r="V111" i="1"/>
  <c r="AB111" i="1"/>
  <c r="AC111" i="1"/>
  <c r="AD111" i="1"/>
  <c r="AE111" i="1"/>
  <c r="AK111" i="1"/>
  <c r="AL111" i="1"/>
  <c r="B112" i="1"/>
  <c r="C112" i="1"/>
  <c r="A156" i="14" s="1"/>
  <c r="D112" i="1"/>
  <c r="D156" i="14" s="1"/>
  <c r="T156" i="14" s="1"/>
  <c r="F112" i="1"/>
  <c r="G112" i="1"/>
  <c r="C156" i="14" s="1"/>
  <c r="I112" i="1"/>
  <c r="E156" i="14" s="1"/>
  <c r="BX156" i="14" s="1"/>
  <c r="J112" i="1"/>
  <c r="F156" i="14" s="1"/>
  <c r="BY156" i="14" s="1"/>
  <c r="K112" i="1"/>
  <c r="G156" i="14" s="1"/>
  <c r="BZ156" i="14" s="1"/>
  <c r="L112" i="1"/>
  <c r="H156" i="14" s="1"/>
  <c r="CA156" i="14" s="1"/>
  <c r="M112" i="1"/>
  <c r="I156" i="14" s="1"/>
  <c r="CB156" i="14" s="1"/>
  <c r="N112" i="1"/>
  <c r="J156" i="14" s="1"/>
  <c r="CC156" i="14" s="1"/>
  <c r="O112" i="1"/>
  <c r="K156" i="14" s="1"/>
  <c r="CD156" i="14" s="1"/>
  <c r="P112" i="1"/>
  <c r="L156" i="14" s="1"/>
  <c r="CE156" i="14" s="1"/>
  <c r="Q112" i="1"/>
  <c r="M156" i="14" s="1"/>
  <c r="CF156" i="14" s="1"/>
  <c r="R112" i="1"/>
  <c r="N156" i="14" s="1"/>
  <c r="CG156" i="14" s="1"/>
  <c r="S112" i="1"/>
  <c r="O156" i="14" s="1"/>
  <c r="CH156" i="14" s="1"/>
  <c r="T112" i="1"/>
  <c r="P156" i="14" s="1"/>
  <c r="CI156" i="14" s="1"/>
  <c r="U112" i="1"/>
  <c r="V112" i="1"/>
  <c r="AB112" i="1"/>
  <c r="AC112" i="1"/>
  <c r="AD112" i="1"/>
  <c r="AE112" i="1"/>
  <c r="AK112" i="1"/>
  <c r="AL112" i="1"/>
  <c r="B113" i="1"/>
  <c r="C113" i="1"/>
  <c r="A157" i="14" s="1"/>
  <c r="D113" i="1"/>
  <c r="D157" i="14" s="1"/>
  <c r="T157" i="14" s="1"/>
  <c r="F113" i="1"/>
  <c r="G113" i="1"/>
  <c r="C157" i="14" s="1"/>
  <c r="I113" i="1"/>
  <c r="E157" i="14" s="1"/>
  <c r="BX157" i="14" s="1"/>
  <c r="J113" i="1"/>
  <c r="F157" i="14" s="1"/>
  <c r="BY157" i="14" s="1"/>
  <c r="K113" i="1"/>
  <c r="G157" i="14" s="1"/>
  <c r="BZ157" i="14" s="1"/>
  <c r="L113" i="1"/>
  <c r="H157" i="14" s="1"/>
  <c r="CA157" i="14" s="1"/>
  <c r="M113" i="1"/>
  <c r="I157" i="14" s="1"/>
  <c r="CB157" i="14" s="1"/>
  <c r="N113" i="1"/>
  <c r="J157" i="14" s="1"/>
  <c r="CC157" i="14" s="1"/>
  <c r="O113" i="1"/>
  <c r="K157" i="14" s="1"/>
  <c r="CD157" i="14" s="1"/>
  <c r="P113" i="1"/>
  <c r="L157" i="14" s="1"/>
  <c r="CE157" i="14" s="1"/>
  <c r="Q113" i="1"/>
  <c r="M157" i="14" s="1"/>
  <c r="CF157" i="14" s="1"/>
  <c r="R113" i="1"/>
  <c r="N157" i="14" s="1"/>
  <c r="CG157" i="14" s="1"/>
  <c r="S113" i="1"/>
  <c r="O157" i="14" s="1"/>
  <c r="CH157" i="14" s="1"/>
  <c r="T113" i="1"/>
  <c r="P157" i="14" s="1"/>
  <c r="CI157" i="14" s="1"/>
  <c r="U113" i="1"/>
  <c r="V113" i="1"/>
  <c r="AB113" i="1"/>
  <c r="AC113" i="1"/>
  <c r="AD113" i="1"/>
  <c r="AE113" i="1"/>
  <c r="AK113" i="1"/>
  <c r="AL113" i="1"/>
  <c r="B114" i="1"/>
  <c r="C114" i="1"/>
  <c r="A158" i="14" s="1"/>
  <c r="D114" i="1"/>
  <c r="D158" i="14" s="1"/>
  <c r="T158" i="14" s="1"/>
  <c r="F114" i="1"/>
  <c r="G114" i="1"/>
  <c r="C158" i="14" s="1"/>
  <c r="I114" i="1"/>
  <c r="E158" i="14" s="1"/>
  <c r="BX158" i="14" s="1"/>
  <c r="J114" i="1"/>
  <c r="F158" i="14" s="1"/>
  <c r="BY158" i="14" s="1"/>
  <c r="K114" i="1"/>
  <c r="G158" i="14" s="1"/>
  <c r="BZ158" i="14" s="1"/>
  <c r="L114" i="1"/>
  <c r="H158" i="14" s="1"/>
  <c r="CA158" i="14" s="1"/>
  <c r="M114" i="1"/>
  <c r="I158" i="14" s="1"/>
  <c r="CB158" i="14" s="1"/>
  <c r="N114" i="1"/>
  <c r="J158" i="14" s="1"/>
  <c r="CC158" i="14" s="1"/>
  <c r="O114" i="1"/>
  <c r="K158" i="14" s="1"/>
  <c r="CD158" i="14" s="1"/>
  <c r="P114" i="1"/>
  <c r="L158" i="14" s="1"/>
  <c r="CE158" i="14" s="1"/>
  <c r="Q114" i="1"/>
  <c r="M158" i="14" s="1"/>
  <c r="CF158" i="14" s="1"/>
  <c r="R114" i="1"/>
  <c r="N158" i="14" s="1"/>
  <c r="CG158" i="14" s="1"/>
  <c r="S114" i="1"/>
  <c r="O158" i="14" s="1"/>
  <c r="CH158" i="14" s="1"/>
  <c r="T114" i="1"/>
  <c r="P158" i="14" s="1"/>
  <c r="CI158" i="14" s="1"/>
  <c r="U114" i="1"/>
  <c r="V114" i="1"/>
  <c r="AB114" i="1"/>
  <c r="AC114" i="1"/>
  <c r="AD114" i="1"/>
  <c r="AE114" i="1"/>
  <c r="AK114" i="1"/>
  <c r="AL114" i="1"/>
  <c r="B115" i="1"/>
  <c r="C115" i="1"/>
  <c r="A159" i="14" s="1"/>
  <c r="D115" i="1"/>
  <c r="D159" i="14" s="1"/>
  <c r="T159" i="14" s="1"/>
  <c r="F115" i="1"/>
  <c r="G115" i="1"/>
  <c r="I115" i="1"/>
  <c r="E159" i="14" s="1"/>
  <c r="BX159" i="14" s="1"/>
  <c r="J115" i="1"/>
  <c r="F159" i="14" s="1"/>
  <c r="BY159" i="14" s="1"/>
  <c r="K115" i="1"/>
  <c r="G159" i="14" s="1"/>
  <c r="BZ159" i="14" s="1"/>
  <c r="L115" i="1"/>
  <c r="H159" i="14" s="1"/>
  <c r="CA159" i="14" s="1"/>
  <c r="M115" i="1"/>
  <c r="I159" i="14" s="1"/>
  <c r="CB159" i="14" s="1"/>
  <c r="N115" i="1"/>
  <c r="J159" i="14" s="1"/>
  <c r="CC159" i="14" s="1"/>
  <c r="O115" i="1"/>
  <c r="K159" i="14" s="1"/>
  <c r="CD159" i="14" s="1"/>
  <c r="P115" i="1"/>
  <c r="L159" i="14" s="1"/>
  <c r="CE159" i="14" s="1"/>
  <c r="Q115" i="1"/>
  <c r="M159" i="14" s="1"/>
  <c r="CF159" i="14" s="1"/>
  <c r="R115" i="1"/>
  <c r="N159" i="14" s="1"/>
  <c r="CG159" i="14" s="1"/>
  <c r="S115" i="1"/>
  <c r="O159" i="14" s="1"/>
  <c r="CH159" i="14" s="1"/>
  <c r="T115" i="1"/>
  <c r="P159" i="14" s="1"/>
  <c r="CI159" i="14" s="1"/>
  <c r="U115" i="1"/>
  <c r="V115" i="1"/>
  <c r="AB115" i="1"/>
  <c r="AC115" i="1"/>
  <c r="AD115" i="1"/>
  <c r="AE115" i="1"/>
  <c r="AK115" i="1"/>
  <c r="AL115" i="1"/>
  <c r="B116" i="1"/>
  <c r="C116" i="1"/>
  <c r="A160" i="14" s="1"/>
  <c r="D116" i="1"/>
  <c r="D160" i="14" s="1"/>
  <c r="T160" i="14" s="1"/>
  <c r="F116" i="1"/>
  <c r="G116" i="1"/>
  <c r="C160" i="14" s="1"/>
  <c r="I116" i="1"/>
  <c r="E160" i="14" s="1"/>
  <c r="BX160" i="14" s="1"/>
  <c r="J116" i="1"/>
  <c r="F160" i="14" s="1"/>
  <c r="BY160" i="14" s="1"/>
  <c r="K116" i="1"/>
  <c r="G160" i="14" s="1"/>
  <c r="BZ160" i="14" s="1"/>
  <c r="L116" i="1"/>
  <c r="H160" i="14" s="1"/>
  <c r="CA160" i="14" s="1"/>
  <c r="M116" i="1"/>
  <c r="I160" i="14" s="1"/>
  <c r="CB160" i="14" s="1"/>
  <c r="N116" i="1"/>
  <c r="J160" i="14" s="1"/>
  <c r="CC160" i="14" s="1"/>
  <c r="O116" i="1"/>
  <c r="K160" i="14" s="1"/>
  <c r="CD160" i="14" s="1"/>
  <c r="P116" i="1"/>
  <c r="L160" i="14" s="1"/>
  <c r="CE160" i="14" s="1"/>
  <c r="Q116" i="1"/>
  <c r="M160" i="14" s="1"/>
  <c r="CF160" i="14" s="1"/>
  <c r="R116" i="1"/>
  <c r="N160" i="14" s="1"/>
  <c r="CG160" i="14" s="1"/>
  <c r="S116" i="1"/>
  <c r="O160" i="14" s="1"/>
  <c r="CH160" i="14" s="1"/>
  <c r="T116" i="1"/>
  <c r="P160" i="14" s="1"/>
  <c r="CI160" i="14" s="1"/>
  <c r="U116" i="1"/>
  <c r="V116" i="1"/>
  <c r="AB116" i="1"/>
  <c r="AC116" i="1"/>
  <c r="AD116" i="1"/>
  <c r="AE116" i="1"/>
  <c r="AK116" i="1"/>
  <c r="AL116" i="1"/>
  <c r="B5" i="1"/>
  <c r="C5" i="1"/>
  <c r="A49" i="14" s="1"/>
  <c r="D5" i="1"/>
  <c r="D49" i="14" s="1"/>
  <c r="T49" i="14" s="1"/>
  <c r="F5" i="1"/>
  <c r="G5" i="1"/>
  <c r="C49" i="14" s="1"/>
  <c r="I5" i="1"/>
  <c r="E49" i="14" s="1"/>
  <c r="BX49" i="14" s="1"/>
  <c r="J5" i="1"/>
  <c r="F49" i="14" s="1"/>
  <c r="BY49" i="14" s="1"/>
  <c r="K5" i="1"/>
  <c r="G49" i="14" s="1"/>
  <c r="BZ49" i="14" s="1"/>
  <c r="L5" i="1"/>
  <c r="H49" i="14" s="1"/>
  <c r="CA49" i="14" s="1"/>
  <c r="M5" i="1"/>
  <c r="I49" i="14" s="1"/>
  <c r="CB49" i="14" s="1"/>
  <c r="N5" i="1"/>
  <c r="J49" i="14" s="1"/>
  <c r="CC49" i="14" s="1"/>
  <c r="O5" i="1"/>
  <c r="K49" i="14" s="1"/>
  <c r="CD49" i="14" s="1"/>
  <c r="P5" i="1"/>
  <c r="L49" i="14" s="1"/>
  <c r="CE49" i="14" s="1"/>
  <c r="Q5" i="1"/>
  <c r="M49" i="14" s="1"/>
  <c r="CF49" i="14" s="1"/>
  <c r="R5" i="1"/>
  <c r="N49" i="14" s="1"/>
  <c r="CG49" i="14" s="1"/>
  <c r="S5" i="1"/>
  <c r="O49" i="14" s="1"/>
  <c r="CH49" i="14" s="1"/>
  <c r="T5" i="1"/>
  <c r="P49" i="14" s="1"/>
  <c r="CI49" i="14" s="1"/>
  <c r="U5" i="1"/>
  <c r="V5" i="1"/>
  <c r="AB5" i="1"/>
  <c r="AC5" i="1"/>
  <c r="AD5" i="1"/>
  <c r="AE5" i="1"/>
  <c r="AK5" i="1"/>
  <c r="AL5" i="1"/>
  <c r="B6" i="1"/>
  <c r="C6" i="1"/>
  <c r="A50" i="14" s="1"/>
  <c r="D6" i="1"/>
  <c r="D50" i="14" s="1"/>
  <c r="T50" i="14" s="1"/>
  <c r="F6" i="1"/>
  <c r="G6" i="1"/>
  <c r="C50" i="14" s="1"/>
  <c r="I6" i="1"/>
  <c r="E50" i="14" s="1"/>
  <c r="BX50" i="14" s="1"/>
  <c r="J6" i="1"/>
  <c r="F50" i="14" s="1"/>
  <c r="BY50" i="14" s="1"/>
  <c r="K6" i="1"/>
  <c r="G50" i="14" s="1"/>
  <c r="BZ50" i="14" s="1"/>
  <c r="L6" i="1"/>
  <c r="H50" i="14" s="1"/>
  <c r="CA50" i="14" s="1"/>
  <c r="M6" i="1"/>
  <c r="I50" i="14" s="1"/>
  <c r="CB50" i="14" s="1"/>
  <c r="N6" i="1"/>
  <c r="J50" i="14" s="1"/>
  <c r="CC50" i="14" s="1"/>
  <c r="O6" i="1"/>
  <c r="K50" i="14" s="1"/>
  <c r="CD50" i="14" s="1"/>
  <c r="P6" i="1"/>
  <c r="L50" i="14" s="1"/>
  <c r="CE50" i="14" s="1"/>
  <c r="Q6" i="1"/>
  <c r="M50" i="14" s="1"/>
  <c r="CF50" i="14" s="1"/>
  <c r="R6" i="1"/>
  <c r="N50" i="14" s="1"/>
  <c r="CG50" i="14" s="1"/>
  <c r="S6" i="1"/>
  <c r="O50" i="14" s="1"/>
  <c r="CH50" i="14" s="1"/>
  <c r="T6" i="1"/>
  <c r="P50" i="14" s="1"/>
  <c r="CI50" i="14" s="1"/>
  <c r="U6" i="1"/>
  <c r="V6" i="1"/>
  <c r="AB6" i="1"/>
  <c r="AC6" i="1"/>
  <c r="AD6" i="1"/>
  <c r="AE6" i="1"/>
  <c r="AK6" i="1"/>
  <c r="AL6" i="1"/>
  <c r="B7" i="1"/>
  <c r="C7" i="1"/>
  <c r="A51" i="14" s="1"/>
  <c r="D7" i="1"/>
  <c r="D51" i="14" s="1"/>
  <c r="T51" i="14" s="1"/>
  <c r="F7" i="1"/>
  <c r="G7" i="1"/>
  <c r="C51" i="14" s="1"/>
  <c r="I7" i="1"/>
  <c r="E51" i="14" s="1"/>
  <c r="BX51" i="14" s="1"/>
  <c r="J7" i="1"/>
  <c r="F51" i="14" s="1"/>
  <c r="BY51" i="14" s="1"/>
  <c r="K7" i="1"/>
  <c r="G51" i="14" s="1"/>
  <c r="BZ51" i="14" s="1"/>
  <c r="L7" i="1"/>
  <c r="H51" i="14" s="1"/>
  <c r="CA51" i="14" s="1"/>
  <c r="M7" i="1"/>
  <c r="I51" i="14" s="1"/>
  <c r="CB51" i="14" s="1"/>
  <c r="N7" i="1"/>
  <c r="J51" i="14" s="1"/>
  <c r="CC51" i="14" s="1"/>
  <c r="O7" i="1"/>
  <c r="K51" i="14" s="1"/>
  <c r="CD51" i="14" s="1"/>
  <c r="P7" i="1"/>
  <c r="L51" i="14" s="1"/>
  <c r="CE51" i="14" s="1"/>
  <c r="Q7" i="1"/>
  <c r="M51" i="14" s="1"/>
  <c r="CF51" i="14" s="1"/>
  <c r="R7" i="1"/>
  <c r="N51" i="14" s="1"/>
  <c r="CG51" i="14" s="1"/>
  <c r="S7" i="1"/>
  <c r="O51" i="14" s="1"/>
  <c r="CH51" i="14" s="1"/>
  <c r="T7" i="1"/>
  <c r="P51" i="14" s="1"/>
  <c r="CI51" i="14" s="1"/>
  <c r="U7" i="1"/>
  <c r="V7" i="1"/>
  <c r="AB7" i="1"/>
  <c r="AC7" i="1"/>
  <c r="AD7" i="1"/>
  <c r="AE7" i="1"/>
  <c r="AK7" i="1"/>
  <c r="AL7" i="1"/>
  <c r="B8" i="1"/>
  <c r="C8" i="1"/>
  <c r="A52" i="14" s="1"/>
  <c r="D8" i="1"/>
  <c r="D52" i="14" s="1"/>
  <c r="T52" i="14" s="1"/>
  <c r="F8" i="1"/>
  <c r="G8" i="1"/>
  <c r="C52" i="14" s="1"/>
  <c r="I8" i="1"/>
  <c r="E52" i="14" s="1"/>
  <c r="BX52" i="14" s="1"/>
  <c r="J8" i="1"/>
  <c r="F52" i="14" s="1"/>
  <c r="BY52" i="14" s="1"/>
  <c r="K8" i="1"/>
  <c r="G52" i="14" s="1"/>
  <c r="BZ52" i="14" s="1"/>
  <c r="L8" i="1"/>
  <c r="H52" i="14" s="1"/>
  <c r="CA52" i="14" s="1"/>
  <c r="M8" i="1"/>
  <c r="I52" i="14" s="1"/>
  <c r="CB52" i="14" s="1"/>
  <c r="N8" i="1"/>
  <c r="J52" i="14" s="1"/>
  <c r="CC52" i="14" s="1"/>
  <c r="O8" i="1"/>
  <c r="K52" i="14" s="1"/>
  <c r="CD52" i="14" s="1"/>
  <c r="P8" i="1"/>
  <c r="L52" i="14" s="1"/>
  <c r="CE52" i="14" s="1"/>
  <c r="Q8" i="1"/>
  <c r="M52" i="14" s="1"/>
  <c r="CF52" i="14" s="1"/>
  <c r="R8" i="1"/>
  <c r="N52" i="14" s="1"/>
  <c r="CG52" i="14" s="1"/>
  <c r="S8" i="1"/>
  <c r="O52" i="14" s="1"/>
  <c r="CH52" i="14" s="1"/>
  <c r="T8" i="1"/>
  <c r="P52" i="14" s="1"/>
  <c r="CI52" i="14" s="1"/>
  <c r="U8" i="1"/>
  <c r="V8" i="1"/>
  <c r="AB8" i="1"/>
  <c r="AC8" i="1"/>
  <c r="AD8" i="1"/>
  <c r="AE8" i="1"/>
  <c r="AK8" i="1"/>
  <c r="AL8" i="1"/>
  <c r="B9" i="1"/>
  <c r="C9" i="1"/>
  <c r="A53" i="14" s="1"/>
  <c r="D9" i="1"/>
  <c r="D53" i="14" s="1"/>
  <c r="T53" i="14" s="1"/>
  <c r="F9" i="1"/>
  <c r="G9" i="1"/>
  <c r="C53" i="14" s="1"/>
  <c r="I9" i="1"/>
  <c r="E53" i="14" s="1"/>
  <c r="BX53" i="14" s="1"/>
  <c r="J9" i="1"/>
  <c r="F53" i="14" s="1"/>
  <c r="BY53" i="14" s="1"/>
  <c r="K9" i="1"/>
  <c r="G53" i="14" s="1"/>
  <c r="BZ53" i="14" s="1"/>
  <c r="L9" i="1"/>
  <c r="H53" i="14" s="1"/>
  <c r="CA53" i="14" s="1"/>
  <c r="M9" i="1"/>
  <c r="I53" i="14" s="1"/>
  <c r="CB53" i="14" s="1"/>
  <c r="N9" i="1"/>
  <c r="J53" i="14" s="1"/>
  <c r="CC53" i="14" s="1"/>
  <c r="O9" i="1"/>
  <c r="K53" i="14" s="1"/>
  <c r="CD53" i="14" s="1"/>
  <c r="P9" i="1"/>
  <c r="L53" i="14" s="1"/>
  <c r="CE53" i="14" s="1"/>
  <c r="Q9" i="1"/>
  <c r="M53" i="14" s="1"/>
  <c r="CF53" i="14" s="1"/>
  <c r="R9" i="1"/>
  <c r="N53" i="14" s="1"/>
  <c r="CG53" i="14" s="1"/>
  <c r="S9" i="1"/>
  <c r="O53" i="14" s="1"/>
  <c r="CH53" i="14" s="1"/>
  <c r="T9" i="1"/>
  <c r="P53" i="14" s="1"/>
  <c r="CI53" i="14" s="1"/>
  <c r="U9" i="1"/>
  <c r="V9" i="1"/>
  <c r="AB9" i="1"/>
  <c r="AC9" i="1"/>
  <c r="AD9" i="1"/>
  <c r="AE9" i="1"/>
  <c r="AK9" i="1"/>
  <c r="AL9" i="1"/>
  <c r="B10" i="1"/>
  <c r="C10" i="1"/>
  <c r="A54" i="14" s="1"/>
  <c r="D10" i="1"/>
  <c r="D54" i="14" s="1"/>
  <c r="T54" i="14" s="1"/>
  <c r="F10" i="1"/>
  <c r="G10" i="1"/>
  <c r="C54" i="14" s="1"/>
  <c r="I10" i="1"/>
  <c r="E54" i="14" s="1"/>
  <c r="BX54" i="14" s="1"/>
  <c r="J10" i="1"/>
  <c r="F54" i="14" s="1"/>
  <c r="BY54" i="14" s="1"/>
  <c r="K10" i="1"/>
  <c r="G54" i="14" s="1"/>
  <c r="BZ54" i="14" s="1"/>
  <c r="L10" i="1"/>
  <c r="H54" i="14" s="1"/>
  <c r="CA54" i="14" s="1"/>
  <c r="M10" i="1"/>
  <c r="I54" i="14" s="1"/>
  <c r="CB54" i="14" s="1"/>
  <c r="N10" i="1"/>
  <c r="J54" i="14" s="1"/>
  <c r="CC54" i="14" s="1"/>
  <c r="O10" i="1"/>
  <c r="K54" i="14" s="1"/>
  <c r="CD54" i="14" s="1"/>
  <c r="P10" i="1"/>
  <c r="L54" i="14" s="1"/>
  <c r="CE54" i="14" s="1"/>
  <c r="Q10" i="1"/>
  <c r="M54" i="14" s="1"/>
  <c r="CF54" i="14" s="1"/>
  <c r="R10" i="1"/>
  <c r="N54" i="14" s="1"/>
  <c r="CG54" i="14" s="1"/>
  <c r="S10" i="1"/>
  <c r="O54" i="14" s="1"/>
  <c r="CH54" i="14" s="1"/>
  <c r="T10" i="1"/>
  <c r="P54" i="14" s="1"/>
  <c r="CI54" i="14" s="1"/>
  <c r="U10" i="1"/>
  <c r="V10" i="1"/>
  <c r="AB10" i="1"/>
  <c r="AC10" i="1"/>
  <c r="AD10" i="1"/>
  <c r="AE10" i="1"/>
  <c r="AK10" i="1"/>
  <c r="AL10" i="1"/>
  <c r="B11" i="1"/>
  <c r="C11" i="1"/>
  <c r="A55" i="14" s="1"/>
  <c r="D11" i="1"/>
  <c r="D55" i="14" s="1"/>
  <c r="T55" i="14" s="1"/>
  <c r="F11" i="1"/>
  <c r="G11" i="1"/>
  <c r="C55" i="14" s="1"/>
  <c r="I11" i="1"/>
  <c r="E55" i="14" s="1"/>
  <c r="BX55" i="14" s="1"/>
  <c r="J11" i="1"/>
  <c r="F55" i="14" s="1"/>
  <c r="BY55" i="14" s="1"/>
  <c r="K11" i="1"/>
  <c r="G55" i="14" s="1"/>
  <c r="BZ55" i="14" s="1"/>
  <c r="L11" i="1"/>
  <c r="H55" i="14" s="1"/>
  <c r="CA55" i="14" s="1"/>
  <c r="M11" i="1"/>
  <c r="I55" i="14" s="1"/>
  <c r="CB55" i="14" s="1"/>
  <c r="N11" i="1"/>
  <c r="J55" i="14" s="1"/>
  <c r="CC55" i="14" s="1"/>
  <c r="O11" i="1"/>
  <c r="K55" i="14" s="1"/>
  <c r="CD55" i="14" s="1"/>
  <c r="P11" i="1"/>
  <c r="L55" i="14" s="1"/>
  <c r="CE55" i="14" s="1"/>
  <c r="Q11" i="1"/>
  <c r="M55" i="14" s="1"/>
  <c r="CF55" i="14" s="1"/>
  <c r="R11" i="1"/>
  <c r="N55" i="14" s="1"/>
  <c r="CG55" i="14" s="1"/>
  <c r="S11" i="1"/>
  <c r="O55" i="14" s="1"/>
  <c r="CH55" i="14" s="1"/>
  <c r="T11" i="1"/>
  <c r="P55" i="14" s="1"/>
  <c r="CI55" i="14" s="1"/>
  <c r="U11" i="1"/>
  <c r="V11" i="1"/>
  <c r="AB11" i="1"/>
  <c r="AC11" i="1"/>
  <c r="AD11" i="1"/>
  <c r="AE11" i="1"/>
  <c r="AK11" i="1"/>
  <c r="AL11" i="1"/>
  <c r="B12" i="1"/>
  <c r="C12" i="1"/>
  <c r="A56" i="14" s="1"/>
  <c r="D12" i="1"/>
  <c r="D56" i="14" s="1"/>
  <c r="T56" i="14" s="1"/>
  <c r="F12" i="1"/>
  <c r="G12" i="1"/>
  <c r="C56" i="14" s="1"/>
  <c r="I12" i="1"/>
  <c r="E56" i="14" s="1"/>
  <c r="BX56" i="14" s="1"/>
  <c r="J12" i="1"/>
  <c r="F56" i="14" s="1"/>
  <c r="BY56" i="14" s="1"/>
  <c r="K12" i="1"/>
  <c r="G56" i="14" s="1"/>
  <c r="BZ56" i="14" s="1"/>
  <c r="L12" i="1"/>
  <c r="H56" i="14" s="1"/>
  <c r="CA56" i="14" s="1"/>
  <c r="M12" i="1"/>
  <c r="I56" i="14" s="1"/>
  <c r="CB56" i="14" s="1"/>
  <c r="N12" i="1"/>
  <c r="J56" i="14" s="1"/>
  <c r="CC56" i="14" s="1"/>
  <c r="O12" i="1"/>
  <c r="K56" i="14" s="1"/>
  <c r="CD56" i="14" s="1"/>
  <c r="P12" i="1"/>
  <c r="L56" i="14" s="1"/>
  <c r="CE56" i="14" s="1"/>
  <c r="Q12" i="1"/>
  <c r="M56" i="14" s="1"/>
  <c r="CF56" i="14" s="1"/>
  <c r="R12" i="1"/>
  <c r="N56" i="14" s="1"/>
  <c r="CG56" i="14" s="1"/>
  <c r="S12" i="1"/>
  <c r="O56" i="14" s="1"/>
  <c r="CH56" i="14" s="1"/>
  <c r="T12" i="1"/>
  <c r="P56" i="14" s="1"/>
  <c r="CI56" i="14" s="1"/>
  <c r="U12" i="1"/>
  <c r="V12" i="1"/>
  <c r="AB12" i="1"/>
  <c r="AC12" i="1"/>
  <c r="AD12" i="1"/>
  <c r="AE12" i="1"/>
  <c r="AK12" i="1"/>
  <c r="AL12" i="1"/>
  <c r="B13" i="1"/>
  <c r="C13" i="1"/>
  <c r="A57" i="14" s="1"/>
  <c r="D13" i="1"/>
  <c r="D57" i="14" s="1"/>
  <c r="T57" i="14" s="1"/>
  <c r="F13" i="1"/>
  <c r="G13" i="1"/>
  <c r="C57" i="14" s="1"/>
  <c r="I13" i="1"/>
  <c r="E57" i="14" s="1"/>
  <c r="BX57" i="14" s="1"/>
  <c r="J13" i="1"/>
  <c r="F57" i="14" s="1"/>
  <c r="BY57" i="14" s="1"/>
  <c r="K13" i="1"/>
  <c r="G57" i="14" s="1"/>
  <c r="BZ57" i="14" s="1"/>
  <c r="L13" i="1"/>
  <c r="H57" i="14" s="1"/>
  <c r="CA57" i="14" s="1"/>
  <c r="M13" i="1"/>
  <c r="I57" i="14" s="1"/>
  <c r="CB57" i="14" s="1"/>
  <c r="N13" i="1"/>
  <c r="J57" i="14" s="1"/>
  <c r="CC57" i="14" s="1"/>
  <c r="O13" i="1"/>
  <c r="K57" i="14" s="1"/>
  <c r="CD57" i="14" s="1"/>
  <c r="P13" i="1"/>
  <c r="L57" i="14" s="1"/>
  <c r="CE57" i="14" s="1"/>
  <c r="Q13" i="1"/>
  <c r="M57" i="14" s="1"/>
  <c r="CF57" i="14" s="1"/>
  <c r="R13" i="1"/>
  <c r="N57" i="14" s="1"/>
  <c r="CG57" i="14" s="1"/>
  <c r="S13" i="1"/>
  <c r="O57" i="14" s="1"/>
  <c r="CH57" i="14" s="1"/>
  <c r="T13" i="1"/>
  <c r="P57" i="14" s="1"/>
  <c r="CI57" i="14" s="1"/>
  <c r="U13" i="1"/>
  <c r="V13" i="1"/>
  <c r="AB13" i="1"/>
  <c r="AC13" i="1"/>
  <c r="AD13" i="1"/>
  <c r="AE13" i="1"/>
  <c r="AK13" i="1"/>
  <c r="AL13" i="1"/>
  <c r="B14" i="1"/>
  <c r="C14" i="1"/>
  <c r="A58" i="14" s="1"/>
  <c r="D14" i="1"/>
  <c r="D58" i="14" s="1"/>
  <c r="T58" i="14" s="1"/>
  <c r="F14" i="1"/>
  <c r="G14" i="1"/>
  <c r="C58" i="14" s="1"/>
  <c r="I14" i="1"/>
  <c r="E58" i="14" s="1"/>
  <c r="BX58" i="14" s="1"/>
  <c r="J14" i="1"/>
  <c r="F58" i="14" s="1"/>
  <c r="BY58" i="14" s="1"/>
  <c r="K14" i="1"/>
  <c r="G58" i="14" s="1"/>
  <c r="BZ58" i="14" s="1"/>
  <c r="L14" i="1"/>
  <c r="H58" i="14" s="1"/>
  <c r="CA58" i="14" s="1"/>
  <c r="M14" i="1"/>
  <c r="I58" i="14" s="1"/>
  <c r="CB58" i="14" s="1"/>
  <c r="N14" i="1"/>
  <c r="J58" i="14" s="1"/>
  <c r="CC58" i="14" s="1"/>
  <c r="O14" i="1"/>
  <c r="K58" i="14" s="1"/>
  <c r="CD58" i="14" s="1"/>
  <c r="P14" i="1"/>
  <c r="L58" i="14" s="1"/>
  <c r="CE58" i="14" s="1"/>
  <c r="Q14" i="1"/>
  <c r="M58" i="14" s="1"/>
  <c r="CF58" i="14" s="1"/>
  <c r="R14" i="1"/>
  <c r="N58" i="14" s="1"/>
  <c r="CG58" i="14" s="1"/>
  <c r="S14" i="1"/>
  <c r="O58" i="14" s="1"/>
  <c r="CH58" i="14" s="1"/>
  <c r="T14" i="1"/>
  <c r="P58" i="14" s="1"/>
  <c r="CI58" i="14" s="1"/>
  <c r="U14" i="1"/>
  <c r="V14" i="1"/>
  <c r="AB14" i="1"/>
  <c r="AC14" i="1"/>
  <c r="AD14" i="1"/>
  <c r="AE14" i="1"/>
  <c r="AK14" i="1"/>
  <c r="AL14" i="1"/>
  <c r="B15" i="1"/>
  <c r="C15" i="1"/>
  <c r="A59" i="14" s="1"/>
  <c r="D15" i="1"/>
  <c r="D59" i="14" s="1"/>
  <c r="T59" i="14" s="1"/>
  <c r="F15" i="1"/>
  <c r="G15" i="1"/>
  <c r="C59" i="14" s="1"/>
  <c r="I15" i="1"/>
  <c r="E59" i="14" s="1"/>
  <c r="BX59" i="14" s="1"/>
  <c r="J15" i="1"/>
  <c r="F59" i="14" s="1"/>
  <c r="BY59" i="14" s="1"/>
  <c r="K15" i="1"/>
  <c r="G59" i="14" s="1"/>
  <c r="BZ59" i="14" s="1"/>
  <c r="L15" i="1"/>
  <c r="H59" i="14" s="1"/>
  <c r="CA59" i="14" s="1"/>
  <c r="M15" i="1"/>
  <c r="I59" i="14" s="1"/>
  <c r="CB59" i="14" s="1"/>
  <c r="N15" i="1"/>
  <c r="J59" i="14" s="1"/>
  <c r="CC59" i="14" s="1"/>
  <c r="O15" i="1"/>
  <c r="K59" i="14" s="1"/>
  <c r="CD59" i="14" s="1"/>
  <c r="P15" i="1"/>
  <c r="L59" i="14" s="1"/>
  <c r="CE59" i="14" s="1"/>
  <c r="Q15" i="1"/>
  <c r="M59" i="14" s="1"/>
  <c r="CF59" i="14" s="1"/>
  <c r="R15" i="1"/>
  <c r="N59" i="14" s="1"/>
  <c r="CG59" i="14" s="1"/>
  <c r="S15" i="1"/>
  <c r="O59" i="14" s="1"/>
  <c r="CH59" i="14" s="1"/>
  <c r="T15" i="1"/>
  <c r="P59" i="14" s="1"/>
  <c r="CI59" i="14" s="1"/>
  <c r="U15" i="1"/>
  <c r="V15" i="1"/>
  <c r="AB15" i="1"/>
  <c r="AC15" i="1"/>
  <c r="AD15" i="1"/>
  <c r="AE15" i="1"/>
  <c r="AK15" i="1"/>
  <c r="AL15" i="1"/>
  <c r="B16" i="1"/>
  <c r="C16" i="1"/>
  <c r="A60" i="14" s="1"/>
  <c r="D16" i="1"/>
  <c r="D60" i="14" s="1"/>
  <c r="T60" i="14" s="1"/>
  <c r="F16" i="1"/>
  <c r="G16" i="1"/>
  <c r="C60" i="14" s="1"/>
  <c r="I16" i="1"/>
  <c r="E60" i="14" s="1"/>
  <c r="BX60" i="14" s="1"/>
  <c r="J16" i="1"/>
  <c r="F60" i="14" s="1"/>
  <c r="BY60" i="14" s="1"/>
  <c r="K16" i="1"/>
  <c r="G60" i="14" s="1"/>
  <c r="BZ60" i="14" s="1"/>
  <c r="L16" i="1"/>
  <c r="H60" i="14" s="1"/>
  <c r="CA60" i="14" s="1"/>
  <c r="M16" i="1"/>
  <c r="I60" i="14" s="1"/>
  <c r="CB60" i="14" s="1"/>
  <c r="N16" i="1"/>
  <c r="J60" i="14" s="1"/>
  <c r="CC60" i="14" s="1"/>
  <c r="O16" i="1"/>
  <c r="K60" i="14" s="1"/>
  <c r="CD60" i="14" s="1"/>
  <c r="P16" i="1"/>
  <c r="L60" i="14" s="1"/>
  <c r="CE60" i="14" s="1"/>
  <c r="Q16" i="1"/>
  <c r="M60" i="14" s="1"/>
  <c r="CF60" i="14" s="1"/>
  <c r="R16" i="1"/>
  <c r="N60" i="14" s="1"/>
  <c r="CG60" i="14" s="1"/>
  <c r="S16" i="1"/>
  <c r="O60" i="14" s="1"/>
  <c r="CH60" i="14" s="1"/>
  <c r="T16" i="1"/>
  <c r="P60" i="14" s="1"/>
  <c r="CI60" i="14" s="1"/>
  <c r="U16" i="1"/>
  <c r="V16" i="1"/>
  <c r="AB16" i="1"/>
  <c r="AC16" i="1"/>
  <c r="AD16" i="1"/>
  <c r="AE16" i="1"/>
  <c r="AK16" i="1"/>
  <c r="AL16" i="1"/>
  <c r="B17" i="1"/>
  <c r="C17" i="1"/>
  <c r="A61" i="14" s="1"/>
  <c r="D17" i="1"/>
  <c r="D61" i="14" s="1"/>
  <c r="T61" i="14" s="1"/>
  <c r="F17" i="1"/>
  <c r="G17" i="1"/>
  <c r="C61" i="14" s="1"/>
  <c r="I17" i="1"/>
  <c r="E61" i="14" s="1"/>
  <c r="BX61" i="14" s="1"/>
  <c r="J17" i="1"/>
  <c r="F61" i="14" s="1"/>
  <c r="BY61" i="14" s="1"/>
  <c r="K17" i="1"/>
  <c r="G61" i="14" s="1"/>
  <c r="BZ61" i="14" s="1"/>
  <c r="L17" i="1"/>
  <c r="H61" i="14" s="1"/>
  <c r="CA61" i="14" s="1"/>
  <c r="M17" i="1"/>
  <c r="I61" i="14" s="1"/>
  <c r="CB61" i="14" s="1"/>
  <c r="N17" i="1"/>
  <c r="J61" i="14" s="1"/>
  <c r="CC61" i="14" s="1"/>
  <c r="O17" i="1"/>
  <c r="K61" i="14" s="1"/>
  <c r="CD61" i="14" s="1"/>
  <c r="P17" i="1"/>
  <c r="L61" i="14" s="1"/>
  <c r="CE61" i="14" s="1"/>
  <c r="Q17" i="1"/>
  <c r="M61" i="14" s="1"/>
  <c r="CF61" i="14" s="1"/>
  <c r="R17" i="1"/>
  <c r="N61" i="14" s="1"/>
  <c r="CG61" i="14" s="1"/>
  <c r="S17" i="1"/>
  <c r="O61" i="14" s="1"/>
  <c r="CH61" i="14" s="1"/>
  <c r="T17" i="1"/>
  <c r="P61" i="14" s="1"/>
  <c r="CI61" i="14" s="1"/>
  <c r="U17" i="1"/>
  <c r="V17" i="1"/>
  <c r="AB17" i="1"/>
  <c r="AC17" i="1"/>
  <c r="AD17" i="1"/>
  <c r="AE17" i="1"/>
  <c r="AK17" i="1"/>
  <c r="AL17" i="1"/>
  <c r="B18" i="1"/>
  <c r="C18" i="1"/>
  <c r="A62" i="14" s="1"/>
  <c r="D18" i="1"/>
  <c r="D62" i="14" s="1"/>
  <c r="T62" i="14" s="1"/>
  <c r="F18" i="1"/>
  <c r="G18" i="1"/>
  <c r="C62" i="14" s="1"/>
  <c r="I18" i="1"/>
  <c r="E62" i="14" s="1"/>
  <c r="BX62" i="14" s="1"/>
  <c r="J18" i="1"/>
  <c r="F62" i="14" s="1"/>
  <c r="BY62" i="14" s="1"/>
  <c r="K18" i="1"/>
  <c r="G62" i="14" s="1"/>
  <c r="BZ62" i="14" s="1"/>
  <c r="L18" i="1"/>
  <c r="H62" i="14" s="1"/>
  <c r="CA62" i="14" s="1"/>
  <c r="M18" i="1"/>
  <c r="I62" i="14" s="1"/>
  <c r="CB62" i="14" s="1"/>
  <c r="N18" i="1"/>
  <c r="J62" i="14" s="1"/>
  <c r="CC62" i="14" s="1"/>
  <c r="O18" i="1"/>
  <c r="K62" i="14" s="1"/>
  <c r="CD62" i="14" s="1"/>
  <c r="P18" i="1"/>
  <c r="L62" i="14" s="1"/>
  <c r="CE62" i="14" s="1"/>
  <c r="Q18" i="1"/>
  <c r="M62" i="14" s="1"/>
  <c r="CF62" i="14" s="1"/>
  <c r="R18" i="1"/>
  <c r="N62" i="14" s="1"/>
  <c r="CG62" i="14" s="1"/>
  <c r="S18" i="1"/>
  <c r="O62" i="14" s="1"/>
  <c r="CH62" i="14" s="1"/>
  <c r="T18" i="1"/>
  <c r="P62" i="14" s="1"/>
  <c r="CI62" i="14" s="1"/>
  <c r="U18" i="1"/>
  <c r="V18" i="1"/>
  <c r="AB18" i="1"/>
  <c r="AC18" i="1"/>
  <c r="AD18" i="1"/>
  <c r="AE18" i="1"/>
  <c r="AK18" i="1"/>
  <c r="AL18" i="1"/>
  <c r="B19" i="1"/>
  <c r="C19" i="1"/>
  <c r="A63" i="14" s="1"/>
  <c r="D19" i="1"/>
  <c r="D63" i="14" s="1"/>
  <c r="T63" i="14" s="1"/>
  <c r="F19" i="1"/>
  <c r="G19" i="1"/>
  <c r="I19" i="1"/>
  <c r="E63" i="14" s="1"/>
  <c r="BX63" i="14" s="1"/>
  <c r="J19" i="1"/>
  <c r="F63" i="14" s="1"/>
  <c r="BY63" i="14" s="1"/>
  <c r="K19" i="1"/>
  <c r="G63" i="14" s="1"/>
  <c r="BZ63" i="14" s="1"/>
  <c r="L19" i="1"/>
  <c r="H63" i="14" s="1"/>
  <c r="CA63" i="14" s="1"/>
  <c r="M19" i="1"/>
  <c r="I63" i="14" s="1"/>
  <c r="CB63" i="14" s="1"/>
  <c r="N19" i="1"/>
  <c r="J63" i="14" s="1"/>
  <c r="CC63" i="14" s="1"/>
  <c r="O19" i="1"/>
  <c r="K63" i="14" s="1"/>
  <c r="CD63" i="14" s="1"/>
  <c r="P19" i="1"/>
  <c r="L63" i="14" s="1"/>
  <c r="CE63" i="14" s="1"/>
  <c r="Q19" i="1"/>
  <c r="M63" i="14" s="1"/>
  <c r="CF63" i="14" s="1"/>
  <c r="R19" i="1"/>
  <c r="N63" i="14" s="1"/>
  <c r="CG63" i="14" s="1"/>
  <c r="S19" i="1"/>
  <c r="O63" i="14" s="1"/>
  <c r="CH63" i="14" s="1"/>
  <c r="T19" i="1"/>
  <c r="P63" i="14" s="1"/>
  <c r="CI63" i="14" s="1"/>
  <c r="U19" i="1"/>
  <c r="V19" i="1"/>
  <c r="AB19" i="1"/>
  <c r="AC19" i="1"/>
  <c r="AD19" i="1"/>
  <c r="AE19" i="1"/>
  <c r="AK19" i="1"/>
  <c r="AL19" i="1"/>
  <c r="B20" i="1"/>
  <c r="C20" i="1"/>
  <c r="A64" i="14" s="1"/>
  <c r="D20" i="1"/>
  <c r="D64" i="14" s="1"/>
  <c r="T64" i="14" s="1"/>
  <c r="F20" i="1"/>
  <c r="G20" i="1"/>
  <c r="C64" i="14" s="1"/>
  <c r="I20" i="1"/>
  <c r="E64" i="14" s="1"/>
  <c r="BX64" i="14" s="1"/>
  <c r="J20" i="1"/>
  <c r="F64" i="14" s="1"/>
  <c r="BY64" i="14" s="1"/>
  <c r="K20" i="1"/>
  <c r="G64" i="14" s="1"/>
  <c r="BZ64" i="14" s="1"/>
  <c r="L20" i="1"/>
  <c r="H64" i="14" s="1"/>
  <c r="CA64" i="14" s="1"/>
  <c r="M20" i="1"/>
  <c r="I64" i="14" s="1"/>
  <c r="CB64" i="14" s="1"/>
  <c r="N20" i="1"/>
  <c r="J64" i="14" s="1"/>
  <c r="CC64" i="14" s="1"/>
  <c r="O20" i="1"/>
  <c r="K64" i="14" s="1"/>
  <c r="CD64" i="14" s="1"/>
  <c r="P20" i="1"/>
  <c r="L64" i="14" s="1"/>
  <c r="CE64" i="14" s="1"/>
  <c r="Q20" i="1"/>
  <c r="M64" i="14" s="1"/>
  <c r="CF64" i="14" s="1"/>
  <c r="R20" i="1"/>
  <c r="N64" i="14" s="1"/>
  <c r="CG64" i="14" s="1"/>
  <c r="S20" i="1"/>
  <c r="O64" i="14" s="1"/>
  <c r="CH64" i="14" s="1"/>
  <c r="T20" i="1"/>
  <c r="P64" i="14" s="1"/>
  <c r="CI64" i="14" s="1"/>
  <c r="U20" i="1"/>
  <c r="V20" i="1"/>
  <c r="AB20" i="1"/>
  <c r="AC20" i="1"/>
  <c r="AD20" i="1"/>
  <c r="AE20" i="1"/>
  <c r="AK20" i="1"/>
  <c r="AL20" i="1"/>
  <c r="B21" i="1"/>
  <c r="C21" i="1"/>
  <c r="A65" i="14" s="1"/>
  <c r="D21" i="1"/>
  <c r="D65" i="14" s="1"/>
  <c r="T65" i="14" s="1"/>
  <c r="F21" i="1"/>
  <c r="G21" i="1"/>
  <c r="C65" i="14" s="1"/>
  <c r="I21" i="1"/>
  <c r="E65" i="14" s="1"/>
  <c r="BX65" i="14" s="1"/>
  <c r="J21" i="1"/>
  <c r="F65" i="14" s="1"/>
  <c r="BY65" i="14" s="1"/>
  <c r="K21" i="1"/>
  <c r="G65" i="14" s="1"/>
  <c r="BZ65" i="14" s="1"/>
  <c r="L21" i="1"/>
  <c r="H65" i="14" s="1"/>
  <c r="CA65" i="14" s="1"/>
  <c r="M21" i="1"/>
  <c r="I65" i="14" s="1"/>
  <c r="CB65" i="14" s="1"/>
  <c r="N21" i="1"/>
  <c r="J65" i="14" s="1"/>
  <c r="CC65" i="14" s="1"/>
  <c r="O21" i="1"/>
  <c r="K65" i="14" s="1"/>
  <c r="CD65" i="14" s="1"/>
  <c r="P21" i="1"/>
  <c r="L65" i="14" s="1"/>
  <c r="CE65" i="14" s="1"/>
  <c r="Q21" i="1"/>
  <c r="M65" i="14" s="1"/>
  <c r="CF65" i="14" s="1"/>
  <c r="R21" i="1"/>
  <c r="N65" i="14" s="1"/>
  <c r="CG65" i="14" s="1"/>
  <c r="S21" i="1"/>
  <c r="O65" i="14" s="1"/>
  <c r="CH65" i="14" s="1"/>
  <c r="T21" i="1"/>
  <c r="P65" i="14" s="1"/>
  <c r="CI65" i="14" s="1"/>
  <c r="U21" i="1"/>
  <c r="V21" i="1"/>
  <c r="AB21" i="1"/>
  <c r="AC21" i="1"/>
  <c r="AD21" i="1"/>
  <c r="AE21" i="1"/>
  <c r="AK21" i="1"/>
  <c r="AL21" i="1"/>
  <c r="B22" i="1"/>
  <c r="C22" i="1"/>
  <c r="A66" i="14" s="1"/>
  <c r="D22" i="1"/>
  <c r="D66" i="14" s="1"/>
  <c r="T66" i="14" s="1"/>
  <c r="F22" i="1"/>
  <c r="G22" i="1"/>
  <c r="C66" i="14" s="1"/>
  <c r="I22" i="1"/>
  <c r="E66" i="14" s="1"/>
  <c r="BX66" i="14" s="1"/>
  <c r="J22" i="1"/>
  <c r="F66" i="14" s="1"/>
  <c r="BY66" i="14" s="1"/>
  <c r="K22" i="1"/>
  <c r="G66" i="14" s="1"/>
  <c r="BZ66" i="14" s="1"/>
  <c r="L22" i="1"/>
  <c r="H66" i="14" s="1"/>
  <c r="CA66" i="14" s="1"/>
  <c r="M22" i="1"/>
  <c r="I66" i="14" s="1"/>
  <c r="CB66" i="14" s="1"/>
  <c r="N22" i="1"/>
  <c r="J66" i="14" s="1"/>
  <c r="CC66" i="14" s="1"/>
  <c r="O22" i="1"/>
  <c r="K66" i="14" s="1"/>
  <c r="CD66" i="14" s="1"/>
  <c r="P22" i="1"/>
  <c r="L66" i="14" s="1"/>
  <c r="CE66" i="14" s="1"/>
  <c r="Q22" i="1"/>
  <c r="M66" i="14" s="1"/>
  <c r="CF66" i="14" s="1"/>
  <c r="R22" i="1"/>
  <c r="N66" i="14" s="1"/>
  <c r="CG66" i="14" s="1"/>
  <c r="S22" i="1"/>
  <c r="O66" i="14" s="1"/>
  <c r="CH66" i="14" s="1"/>
  <c r="T22" i="1"/>
  <c r="P66" i="14" s="1"/>
  <c r="CI66" i="14" s="1"/>
  <c r="U22" i="1"/>
  <c r="V22" i="1"/>
  <c r="AB22" i="1"/>
  <c r="AC22" i="1"/>
  <c r="AD22" i="1"/>
  <c r="AE22" i="1"/>
  <c r="AK22" i="1"/>
  <c r="AL22" i="1"/>
  <c r="U4" i="1"/>
  <c r="V4" i="1"/>
  <c r="AB4" i="1"/>
  <c r="AC4" i="1"/>
  <c r="AD4" i="1"/>
  <c r="AE4" i="1"/>
  <c r="AK4" i="1"/>
  <c r="AL4" i="1"/>
  <c r="I4" i="1"/>
  <c r="E48" i="14" s="1"/>
  <c r="BX48" i="14" s="1"/>
  <c r="J4" i="1"/>
  <c r="F48" i="14" s="1"/>
  <c r="BY48" i="14" s="1"/>
  <c r="K4" i="1"/>
  <c r="G48" i="14" s="1"/>
  <c r="BZ48" i="14" s="1"/>
  <c r="L4" i="1"/>
  <c r="H48" i="14" s="1"/>
  <c r="CA48" i="14" s="1"/>
  <c r="M4" i="1"/>
  <c r="I48" i="14" s="1"/>
  <c r="CB48" i="14" s="1"/>
  <c r="N4" i="1"/>
  <c r="J48" i="14" s="1"/>
  <c r="CC48" i="14" s="1"/>
  <c r="O4" i="1"/>
  <c r="K48" i="14" s="1"/>
  <c r="CD48" i="14" s="1"/>
  <c r="P4" i="1"/>
  <c r="L48" i="14" s="1"/>
  <c r="CE48" i="14" s="1"/>
  <c r="Q4" i="1"/>
  <c r="M48" i="14" s="1"/>
  <c r="CF48" i="14" s="1"/>
  <c r="R4" i="1"/>
  <c r="N48" i="14" s="1"/>
  <c r="CG48" i="14" s="1"/>
  <c r="S4" i="1"/>
  <c r="O48" i="14" s="1"/>
  <c r="CH48" i="14" s="1"/>
  <c r="T4" i="1"/>
  <c r="P48" i="14" s="1"/>
  <c r="CI48" i="14" s="1"/>
  <c r="G4" i="1"/>
  <c r="H4" i="1" s="1"/>
  <c r="F4" i="1"/>
  <c r="D4" i="1"/>
  <c r="D48" i="14" s="1"/>
  <c r="T48" i="14" s="1"/>
  <c r="C4" i="1"/>
  <c r="A48" i="14" s="1"/>
  <c r="B4" i="1"/>
  <c r="AL3" i="1"/>
  <c r="V3" i="1"/>
  <c r="AN3" i="1" s="1"/>
  <c r="AB3" i="1"/>
  <c r="AT3" i="1" s="1"/>
  <c r="AC3" i="1"/>
  <c r="AU3" i="1" s="1"/>
  <c r="AD3" i="1"/>
  <c r="AE3" i="1"/>
  <c r="AK3" i="1"/>
  <c r="U3" i="1"/>
  <c r="AM3" i="1" s="1"/>
  <c r="S3" i="1"/>
  <c r="T3" i="1"/>
  <c r="O3" i="1"/>
  <c r="P3" i="1"/>
  <c r="Q3" i="1"/>
  <c r="R3" i="1"/>
  <c r="J3" i="1"/>
  <c r="K3" i="1"/>
  <c r="L3" i="1"/>
  <c r="M3" i="1"/>
  <c r="N3" i="1"/>
  <c r="I3" i="1"/>
  <c r="D3" i="1"/>
  <c r="C3" i="1"/>
  <c r="B3" i="1"/>
  <c r="EB48" i="14" l="1"/>
  <c r="S48" i="14"/>
  <c r="CJ65" i="14"/>
  <c r="CT65" i="14" s="1"/>
  <c r="EB65" i="14"/>
  <c r="S65" i="14"/>
  <c r="CJ61" i="14"/>
  <c r="CS61" i="14" s="1"/>
  <c r="EB61" i="14"/>
  <c r="S61" i="14"/>
  <c r="CJ57" i="14"/>
  <c r="CT57" i="14" s="1"/>
  <c r="EB57" i="14"/>
  <c r="S57" i="14"/>
  <c r="CJ56" i="14"/>
  <c r="CP56" i="14" s="1"/>
  <c r="EB53" i="14"/>
  <c r="S53" i="14"/>
  <c r="CJ52" i="14"/>
  <c r="CU52" i="14" s="1"/>
  <c r="CJ49" i="14"/>
  <c r="EB49" i="14"/>
  <c r="S49" i="14"/>
  <c r="EB157" i="14"/>
  <c r="S157" i="14"/>
  <c r="CJ153" i="14"/>
  <c r="CO153" i="14" s="1"/>
  <c r="EB153" i="14"/>
  <c r="S153" i="14"/>
  <c r="CJ149" i="14"/>
  <c r="CV149" i="14" s="1"/>
  <c r="EB149" i="14"/>
  <c r="S149" i="14"/>
  <c r="CJ145" i="14"/>
  <c r="CL145" i="14" s="1"/>
  <c r="EB145" i="14"/>
  <c r="S145" i="14"/>
  <c r="CJ141" i="14"/>
  <c r="CL141" i="14" s="1"/>
  <c r="EB141" i="14"/>
  <c r="S141" i="14"/>
  <c r="CJ137" i="14"/>
  <c r="CN137" i="14" s="1"/>
  <c r="EB137" i="14"/>
  <c r="S137" i="14"/>
  <c r="CJ133" i="14"/>
  <c r="EB133" i="14"/>
  <c r="S133" i="14"/>
  <c r="CJ129" i="14"/>
  <c r="CO129" i="14" s="1"/>
  <c r="EB129" i="14"/>
  <c r="S129" i="14"/>
  <c r="CJ125" i="14"/>
  <c r="CT125" i="14" s="1"/>
  <c r="EB125" i="14"/>
  <c r="S125" i="14"/>
  <c r="CJ121" i="14"/>
  <c r="CP121" i="14" s="1"/>
  <c r="EB121" i="14"/>
  <c r="S121" i="14"/>
  <c r="CJ120" i="14"/>
  <c r="CV120" i="14" s="1"/>
  <c r="CJ117" i="14"/>
  <c r="CO117" i="14" s="1"/>
  <c r="EB117" i="14"/>
  <c r="S117" i="14"/>
  <c r="CJ113" i="14"/>
  <c r="CV113" i="14" s="1"/>
  <c r="EB113" i="14"/>
  <c r="S113" i="14"/>
  <c r="CJ109" i="14"/>
  <c r="CT109" i="14" s="1"/>
  <c r="EB109" i="14"/>
  <c r="S109" i="14"/>
  <c r="CJ108" i="14"/>
  <c r="CU108" i="14" s="1"/>
  <c r="CJ105" i="14"/>
  <c r="CT105" i="14" s="1"/>
  <c r="EB105" i="14"/>
  <c r="S105" i="14"/>
  <c r="CJ101" i="14"/>
  <c r="CP101" i="14" s="1"/>
  <c r="EB101" i="14"/>
  <c r="S101" i="14"/>
  <c r="CJ97" i="14"/>
  <c r="CL97" i="14" s="1"/>
  <c r="EB97" i="14"/>
  <c r="S97" i="14"/>
  <c r="CJ93" i="14"/>
  <c r="CM93" i="14" s="1"/>
  <c r="EB93" i="14"/>
  <c r="S93" i="14"/>
  <c r="CJ89" i="14"/>
  <c r="CR89" i="14" s="1"/>
  <c r="EB89" i="14"/>
  <c r="S89" i="14"/>
  <c r="EB85" i="14"/>
  <c r="S85" i="14"/>
  <c r="EB81" i="14"/>
  <c r="S81" i="14"/>
  <c r="CJ77" i="14"/>
  <c r="CO77" i="14" s="1"/>
  <c r="EB77" i="14"/>
  <c r="S77" i="14"/>
  <c r="CJ73" i="14"/>
  <c r="EB73" i="14"/>
  <c r="S73" i="14"/>
  <c r="CJ69" i="14"/>
  <c r="EB69" i="14"/>
  <c r="S69" i="14"/>
  <c r="CJ235" i="14"/>
  <c r="CU235" i="14" s="1"/>
  <c r="EB235" i="14"/>
  <c r="S235" i="14"/>
  <c r="CJ231" i="14"/>
  <c r="CL231" i="14" s="1"/>
  <c r="EB231" i="14"/>
  <c r="S231" i="14"/>
  <c r="CJ227" i="14"/>
  <c r="CP227" i="14" s="1"/>
  <c r="EB227" i="14"/>
  <c r="S227" i="14"/>
  <c r="EB223" i="14"/>
  <c r="S223" i="14"/>
  <c r="CJ219" i="14"/>
  <c r="EB219" i="14"/>
  <c r="S219" i="14"/>
  <c r="CJ215" i="14"/>
  <c r="CL215" i="14" s="1"/>
  <c r="EB215" i="14"/>
  <c r="S215" i="14"/>
  <c r="EB211" i="14"/>
  <c r="S211" i="14"/>
  <c r="EB207" i="14"/>
  <c r="S207" i="14"/>
  <c r="CJ203" i="14"/>
  <c r="EB203" i="14"/>
  <c r="S203" i="14"/>
  <c r="CJ199" i="14"/>
  <c r="CL199" i="14" s="1"/>
  <c r="EB199" i="14"/>
  <c r="S199" i="14"/>
  <c r="EB195" i="14"/>
  <c r="S195" i="14"/>
  <c r="CJ194" i="14"/>
  <c r="CN194" i="14" s="1"/>
  <c r="CJ191" i="14"/>
  <c r="EB191" i="14"/>
  <c r="S191" i="14"/>
  <c r="EB187" i="14"/>
  <c r="S187" i="14"/>
  <c r="CJ183" i="14"/>
  <c r="CT183" i="14" s="1"/>
  <c r="EB183" i="14"/>
  <c r="S183" i="14"/>
  <c r="CJ179" i="14"/>
  <c r="EB179" i="14"/>
  <c r="S179" i="14"/>
  <c r="CJ175" i="14"/>
  <c r="CS175" i="14" s="1"/>
  <c r="EB175" i="14"/>
  <c r="S175" i="14"/>
  <c r="CJ171" i="14"/>
  <c r="CL171" i="14" s="1"/>
  <c r="EB171" i="14"/>
  <c r="S171" i="14"/>
  <c r="CJ167" i="14"/>
  <c r="CT167" i="14" s="1"/>
  <c r="EB167" i="14"/>
  <c r="S167" i="14"/>
  <c r="CJ163" i="14"/>
  <c r="CT163" i="14" s="1"/>
  <c r="EB163" i="14"/>
  <c r="S163" i="14"/>
  <c r="CJ304" i="14"/>
  <c r="CQ304" i="14" s="1"/>
  <c r="EB304" i="14"/>
  <c r="S304" i="14"/>
  <c r="EB300" i="14"/>
  <c r="S300" i="14"/>
  <c r="CJ296" i="14"/>
  <c r="CL296" i="14" s="1"/>
  <c r="EB296" i="14"/>
  <c r="S296" i="14"/>
  <c r="EB292" i="14"/>
  <c r="S292" i="14"/>
  <c r="CJ288" i="14"/>
  <c r="CP288" i="14" s="1"/>
  <c r="EB288" i="14"/>
  <c r="S288" i="14"/>
  <c r="CJ284" i="14"/>
  <c r="CT284" i="14" s="1"/>
  <c r="EB284" i="14"/>
  <c r="S284" i="14"/>
  <c r="CJ280" i="14"/>
  <c r="CV280" i="14" s="1"/>
  <c r="EB280" i="14"/>
  <c r="S280" i="14"/>
  <c r="CJ276" i="14"/>
  <c r="CV276" i="14" s="1"/>
  <c r="EB276" i="14"/>
  <c r="S276" i="14"/>
  <c r="CJ274" i="14"/>
  <c r="CR274" i="14" s="1"/>
  <c r="CJ272" i="14"/>
  <c r="CL272" i="14" s="1"/>
  <c r="EB272" i="14"/>
  <c r="S272" i="14"/>
  <c r="CJ268" i="14"/>
  <c r="CL268" i="14" s="1"/>
  <c r="EB268" i="14"/>
  <c r="S268" i="14"/>
  <c r="CJ264" i="14"/>
  <c r="CT264" i="14" s="1"/>
  <c r="EB264" i="14"/>
  <c r="S264" i="14"/>
  <c r="CJ260" i="14"/>
  <c r="CM260" i="14" s="1"/>
  <c r="EB260" i="14"/>
  <c r="S260" i="14"/>
  <c r="CJ256" i="14"/>
  <c r="CT256" i="14" s="1"/>
  <c r="EB256" i="14"/>
  <c r="S256" i="14"/>
  <c r="CJ252" i="14"/>
  <c r="CP252" i="14" s="1"/>
  <c r="EB252" i="14"/>
  <c r="S252" i="14"/>
  <c r="CJ248" i="14"/>
  <c r="CT248" i="14" s="1"/>
  <c r="EB248" i="14"/>
  <c r="S248" i="14"/>
  <c r="CJ244" i="14"/>
  <c r="CU244" i="14" s="1"/>
  <c r="EB244" i="14"/>
  <c r="S244" i="14"/>
  <c r="CJ240" i="14"/>
  <c r="CT240" i="14" s="1"/>
  <c r="EB240" i="14"/>
  <c r="S240" i="14"/>
  <c r="EB349" i="14"/>
  <c r="S349" i="14"/>
  <c r="CJ345" i="14"/>
  <c r="CR345" i="14" s="1"/>
  <c r="EB345" i="14"/>
  <c r="S345" i="14"/>
  <c r="EB341" i="14"/>
  <c r="S341" i="14"/>
  <c r="CJ337" i="14"/>
  <c r="CM337" i="14" s="1"/>
  <c r="EB337" i="14"/>
  <c r="S337" i="14"/>
  <c r="CJ333" i="14"/>
  <c r="EB333" i="14"/>
  <c r="S333" i="14"/>
  <c r="CJ329" i="14"/>
  <c r="CL329" i="14" s="1"/>
  <c r="EB329" i="14"/>
  <c r="S329" i="14"/>
  <c r="CJ325" i="14"/>
  <c r="CV325" i="14" s="1"/>
  <c r="EB325" i="14"/>
  <c r="S325" i="14"/>
  <c r="CJ321" i="14"/>
  <c r="CP321" i="14" s="1"/>
  <c r="EB321" i="14"/>
  <c r="S321" i="14"/>
  <c r="CJ317" i="14"/>
  <c r="EB317" i="14"/>
  <c r="S317" i="14"/>
  <c r="CJ313" i="14"/>
  <c r="CL313" i="14" s="1"/>
  <c r="EB313" i="14"/>
  <c r="S313" i="14"/>
  <c r="CJ309" i="14"/>
  <c r="CT309" i="14" s="1"/>
  <c r="EB309" i="14"/>
  <c r="S309" i="14"/>
  <c r="CJ305" i="14"/>
  <c r="CO305" i="14" s="1"/>
  <c r="EB305" i="14"/>
  <c r="S305" i="14"/>
  <c r="CJ367" i="14"/>
  <c r="EB367" i="14"/>
  <c r="S367" i="14"/>
  <c r="CJ363" i="14"/>
  <c r="CQ363" i="14" s="1"/>
  <c r="EB363" i="14"/>
  <c r="S363" i="14"/>
  <c r="CJ359" i="14"/>
  <c r="CN359" i="14" s="1"/>
  <c r="EB359" i="14"/>
  <c r="S359" i="14"/>
  <c r="CJ357" i="14"/>
  <c r="CJ355" i="14"/>
  <c r="CT355" i="14" s="1"/>
  <c r="EB355" i="14"/>
  <c r="S355" i="14"/>
  <c r="CJ502" i="14"/>
  <c r="CP502" i="14" s="1"/>
  <c r="EB502" i="14"/>
  <c r="S502" i="14"/>
  <c r="CJ498" i="14"/>
  <c r="CW498" i="14" s="1"/>
  <c r="EB498" i="14"/>
  <c r="S498" i="14"/>
  <c r="CJ494" i="14"/>
  <c r="CR494" i="14" s="1"/>
  <c r="EB494" i="14"/>
  <c r="S494" i="14"/>
  <c r="CJ490" i="14"/>
  <c r="CO490" i="14" s="1"/>
  <c r="EB490" i="14"/>
  <c r="S490" i="14"/>
  <c r="CJ486" i="14"/>
  <c r="CL486" i="14" s="1"/>
  <c r="EB486" i="14"/>
  <c r="S486" i="14"/>
  <c r="CJ482" i="14"/>
  <c r="EB482" i="14"/>
  <c r="S482" i="14"/>
  <c r="CJ478" i="14"/>
  <c r="CP478" i="14" s="1"/>
  <c r="EB478" i="14"/>
  <c r="S478" i="14"/>
  <c r="CJ474" i="14"/>
  <c r="CO474" i="14" s="1"/>
  <c r="EB474" i="14"/>
  <c r="S474" i="14"/>
  <c r="CJ470" i="14"/>
  <c r="CT470" i="14" s="1"/>
  <c r="EB470" i="14"/>
  <c r="S470" i="14"/>
  <c r="CJ466" i="14"/>
  <c r="CV466" i="14" s="1"/>
  <c r="EB466" i="14"/>
  <c r="S466" i="14"/>
  <c r="CJ462" i="14"/>
  <c r="CL462" i="14" s="1"/>
  <c r="EB462" i="14"/>
  <c r="S462" i="14"/>
  <c r="CJ458" i="14"/>
  <c r="EB458" i="14"/>
  <c r="S458" i="14"/>
  <c r="CJ454" i="14"/>
  <c r="CP454" i="14" s="1"/>
  <c r="EB454" i="14"/>
  <c r="S454" i="14"/>
  <c r="CJ450" i="14"/>
  <c r="CV450" i="14" s="1"/>
  <c r="EB450" i="14"/>
  <c r="S450" i="14"/>
  <c r="CJ446" i="14"/>
  <c r="CP446" i="14" s="1"/>
  <c r="EB446" i="14"/>
  <c r="S446" i="14"/>
  <c r="CJ442" i="14"/>
  <c r="CO442" i="14" s="1"/>
  <c r="EB442" i="14"/>
  <c r="S442" i="14"/>
  <c r="CJ438" i="14"/>
  <c r="EB438" i="14"/>
  <c r="S438" i="14"/>
  <c r="CJ434" i="14"/>
  <c r="CV434" i="14" s="1"/>
  <c r="EB434" i="14"/>
  <c r="S434" i="14"/>
  <c r="CJ430" i="14"/>
  <c r="CP430" i="14" s="1"/>
  <c r="EB430" i="14"/>
  <c r="S430" i="14"/>
  <c r="EB426" i="14"/>
  <c r="S426" i="14"/>
  <c r="CJ422" i="14"/>
  <c r="EB422" i="14"/>
  <c r="S422" i="14"/>
  <c r="CJ418" i="14"/>
  <c r="CS418" i="14" s="1"/>
  <c r="EB418" i="14"/>
  <c r="S418" i="14"/>
  <c r="CJ414" i="14"/>
  <c r="CL414" i="14" s="1"/>
  <c r="EB414" i="14"/>
  <c r="S414" i="14"/>
  <c r="CJ410" i="14"/>
  <c r="CT410" i="14" s="1"/>
  <c r="EB410" i="14"/>
  <c r="S410" i="14"/>
  <c r="CJ406" i="14"/>
  <c r="CQ406" i="14" s="1"/>
  <c r="EB406" i="14"/>
  <c r="S406" i="14"/>
  <c r="CJ402" i="14"/>
  <c r="CN402" i="14" s="1"/>
  <c r="EB402" i="14"/>
  <c r="S402" i="14"/>
  <c r="CJ398" i="14"/>
  <c r="CW398" i="14" s="1"/>
  <c r="EB398" i="14"/>
  <c r="S398" i="14"/>
  <c r="CJ394" i="14"/>
  <c r="CP394" i="14" s="1"/>
  <c r="EB394" i="14"/>
  <c r="S394" i="14"/>
  <c r="CJ390" i="14"/>
  <c r="CM390" i="14" s="1"/>
  <c r="EB390" i="14"/>
  <c r="S390" i="14"/>
  <c r="CJ386" i="14"/>
  <c r="CP386" i="14" s="1"/>
  <c r="EB386" i="14"/>
  <c r="S386" i="14"/>
  <c r="CJ382" i="14"/>
  <c r="CN382" i="14" s="1"/>
  <c r="EB382" i="14"/>
  <c r="S382" i="14"/>
  <c r="CJ378" i="14"/>
  <c r="CT378" i="14" s="1"/>
  <c r="EB378" i="14"/>
  <c r="S378" i="14"/>
  <c r="CJ374" i="14"/>
  <c r="EB374" i="14"/>
  <c r="S374" i="14"/>
  <c r="CJ569" i="14"/>
  <c r="CP569" i="14" s="1"/>
  <c r="EB569" i="14"/>
  <c r="S569" i="14"/>
  <c r="CJ565" i="14"/>
  <c r="CT565" i="14" s="1"/>
  <c r="EB565" i="14"/>
  <c r="S565" i="14"/>
  <c r="CJ561" i="14"/>
  <c r="CL561" i="14" s="1"/>
  <c r="EB561" i="14"/>
  <c r="S561" i="14"/>
  <c r="CJ557" i="14"/>
  <c r="CW557" i="14" s="1"/>
  <c r="EB557" i="14"/>
  <c r="S557" i="14"/>
  <c r="CJ553" i="14"/>
  <c r="CN553" i="14" s="1"/>
  <c r="EB553" i="14"/>
  <c r="S553" i="14"/>
  <c r="CJ549" i="14"/>
  <c r="CO549" i="14" s="1"/>
  <c r="EB549" i="14"/>
  <c r="S549" i="14"/>
  <c r="CJ545" i="14"/>
  <c r="CT545" i="14" s="1"/>
  <c r="EB545" i="14"/>
  <c r="S545" i="14"/>
  <c r="CJ541" i="14"/>
  <c r="CU541" i="14" s="1"/>
  <c r="EB541" i="14"/>
  <c r="S541" i="14"/>
  <c r="CJ537" i="14"/>
  <c r="CT537" i="14" s="1"/>
  <c r="EB537" i="14"/>
  <c r="S537" i="14"/>
  <c r="CJ533" i="14"/>
  <c r="CP533" i="14" s="1"/>
  <c r="EB533" i="14"/>
  <c r="S533" i="14"/>
  <c r="CJ529" i="14"/>
  <c r="CL529" i="14" s="1"/>
  <c r="EB529" i="14"/>
  <c r="S529" i="14"/>
  <c r="CJ525" i="14"/>
  <c r="EB525" i="14"/>
  <c r="S525" i="14"/>
  <c r="CJ521" i="14"/>
  <c r="CP521" i="14" s="1"/>
  <c r="EB521" i="14"/>
  <c r="S521" i="14"/>
  <c r="CJ517" i="14"/>
  <c r="CL517" i="14" s="1"/>
  <c r="EB517" i="14"/>
  <c r="S517" i="14"/>
  <c r="CJ513" i="14"/>
  <c r="CT513" i="14" s="1"/>
  <c r="EB513" i="14"/>
  <c r="S513" i="14"/>
  <c r="CJ509" i="14"/>
  <c r="EB509" i="14"/>
  <c r="S509" i="14"/>
  <c r="CJ505" i="14"/>
  <c r="CL505" i="14" s="1"/>
  <c r="EB505" i="14"/>
  <c r="S505" i="14"/>
  <c r="CJ772" i="14"/>
  <c r="EB772" i="14"/>
  <c r="S772" i="14"/>
  <c r="CJ768" i="14"/>
  <c r="CL768" i="14" s="1"/>
  <c r="EB768" i="14"/>
  <c r="S768" i="14"/>
  <c r="CJ764" i="14"/>
  <c r="EB764" i="14"/>
  <c r="S764" i="14"/>
  <c r="EB760" i="14"/>
  <c r="S760" i="14"/>
  <c r="CJ756" i="14"/>
  <c r="EB756" i="14"/>
  <c r="S756" i="14"/>
  <c r="CJ752" i="14"/>
  <c r="CW752" i="14" s="1"/>
  <c r="EB752" i="14"/>
  <c r="S752" i="14"/>
  <c r="CJ748" i="14"/>
  <c r="CM748" i="14" s="1"/>
  <c r="EB748" i="14"/>
  <c r="S748" i="14"/>
  <c r="CJ744" i="14"/>
  <c r="CQ744" i="14" s="1"/>
  <c r="EB744" i="14"/>
  <c r="S744" i="14"/>
  <c r="CJ740" i="14"/>
  <c r="CM740" i="14" s="1"/>
  <c r="EB740" i="14"/>
  <c r="S740" i="14"/>
  <c r="CJ736" i="14"/>
  <c r="EB736" i="14"/>
  <c r="S736" i="14"/>
  <c r="CJ732" i="14"/>
  <c r="EB732" i="14"/>
  <c r="S732" i="14"/>
  <c r="CJ728" i="14"/>
  <c r="CL728" i="14" s="1"/>
  <c r="EB728" i="14"/>
  <c r="S728" i="14"/>
  <c r="CJ724" i="14"/>
  <c r="CT724" i="14" s="1"/>
  <c r="EB724" i="14"/>
  <c r="S724" i="14"/>
  <c r="CJ720" i="14"/>
  <c r="CM720" i="14" s="1"/>
  <c r="EB720" i="14"/>
  <c r="S720" i="14"/>
  <c r="EB716" i="14"/>
  <c r="S716" i="14"/>
  <c r="CJ714" i="14"/>
  <c r="CR714" i="14" s="1"/>
  <c r="CJ712" i="14"/>
  <c r="EB712" i="14"/>
  <c r="S712" i="14"/>
  <c r="CJ708" i="14"/>
  <c r="EB708" i="14"/>
  <c r="S708" i="14"/>
  <c r="CJ707" i="14"/>
  <c r="EB704" i="14"/>
  <c r="S704" i="14"/>
  <c r="CJ702" i="14"/>
  <c r="CR702" i="14" s="1"/>
  <c r="EB700" i="14"/>
  <c r="S700" i="14"/>
  <c r="CJ698" i="14"/>
  <c r="CJ696" i="14"/>
  <c r="CQ696" i="14" s="1"/>
  <c r="EB696" i="14"/>
  <c r="S696" i="14"/>
  <c r="CJ692" i="14"/>
  <c r="CP692" i="14" s="1"/>
  <c r="EB692" i="14"/>
  <c r="S692" i="14"/>
  <c r="CJ688" i="14"/>
  <c r="EB688" i="14"/>
  <c r="S688" i="14"/>
  <c r="EB684" i="14"/>
  <c r="S684" i="14"/>
  <c r="CJ680" i="14"/>
  <c r="CV680" i="14" s="1"/>
  <c r="EB680" i="14"/>
  <c r="S680" i="14"/>
  <c r="EB676" i="14"/>
  <c r="S676" i="14"/>
  <c r="CJ672" i="14"/>
  <c r="CL672" i="14" s="1"/>
  <c r="EB672" i="14"/>
  <c r="S672" i="14"/>
  <c r="EB668" i="14"/>
  <c r="S668" i="14"/>
  <c r="CJ664" i="14"/>
  <c r="EB664" i="14"/>
  <c r="S664" i="14"/>
  <c r="CJ660" i="14"/>
  <c r="CL660" i="14" s="1"/>
  <c r="EB660" i="14"/>
  <c r="S660" i="14"/>
  <c r="CJ656" i="14"/>
  <c r="CT656" i="14" s="1"/>
  <c r="EB656" i="14"/>
  <c r="S656" i="14"/>
  <c r="CJ654" i="14"/>
  <c r="CR654" i="14" s="1"/>
  <c r="CJ652" i="14"/>
  <c r="CR652" i="14" s="1"/>
  <c r="EB652" i="14"/>
  <c r="S652" i="14"/>
  <c r="CJ648" i="14"/>
  <c r="CN648" i="14" s="1"/>
  <c r="EB648" i="14"/>
  <c r="S648" i="14"/>
  <c r="CJ644" i="14"/>
  <c r="EB644" i="14"/>
  <c r="S644" i="14"/>
  <c r="CJ640" i="14"/>
  <c r="CO640" i="14" s="1"/>
  <c r="EB640" i="14"/>
  <c r="S640" i="14"/>
  <c r="CJ638" i="14"/>
  <c r="CN638" i="14" s="1"/>
  <c r="CJ636" i="14"/>
  <c r="CT636" i="14" s="1"/>
  <c r="EB636" i="14"/>
  <c r="S636" i="14"/>
  <c r="CJ632" i="14"/>
  <c r="CR632" i="14" s="1"/>
  <c r="EB632" i="14"/>
  <c r="S632" i="14"/>
  <c r="CJ628" i="14"/>
  <c r="EB628" i="14"/>
  <c r="S628" i="14"/>
  <c r="CJ624" i="14"/>
  <c r="EB624" i="14"/>
  <c r="S624" i="14"/>
  <c r="CJ622" i="14"/>
  <c r="CR622" i="14" s="1"/>
  <c r="CJ620" i="14"/>
  <c r="EB620" i="14"/>
  <c r="S620" i="14"/>
  <c r="CJ616" i="14"/>
  <c r="CW616" i="14" s="1"/>
  <c r="EB616" i="14"/>
  <c r="S616" i="14"/>
  <c r="CJ612" i="14"/>
  <c r="CT612" i="14" s="1"/>
  <c r="EB612" i="14"/>
  <c r="S612" i="14"/>
  <c r="CJ608" i="14"/>
  <c r="CP608" i="14" s="1"/>
  <c r="EB608" i="14"/>
  <c r="S608" i="14"/>
  <c r="CJ606" i="14"/>
  <c r="CJ604" i="14"/>
  <c r="CV604" i="14" s="1"/>
  <c r="EB604" i="14"/>
  <c r="S604" i="14"/>
  <c r="CJ602" i="14"/>
  <c r="CS602" i="14" s="1"/>
  <c r="CJ600" i="14"/>
  <c r="EB600" i="14"/>
  <c r="S600" i="14"/>
  <c r="CJ596" i="14"/>
  <c r="EB596" i="14"/>
  <c r="S596" i="14"/>
  <c r="CJ592" i="14"/>
  <c r="CT592" i="14" s="1"/>
  <c r="EB592" i="14"/>
  <c r="S592" i="14"/>
  <c r="CJ590" i="14"/>
  <c r="CN590" i="14" s="1"/>
  <c r="CJ588" i="14"/>
  <c r="CP588" i="14" s="1"/>
  <c r="EB588" i="14"/>
  <c r="S588" i="14"/>
  <c r="CJ586" i="14"/>
  <c r="CV586" i="14" s="1"/>
  <c r="CJ584" i="14"/>
  <c r="EB584" i="14"/>
  <c r="S584" i="14"/>
  <c r="CJ580" i="14"/>
  <c r="CU580" i="14" s="1"/>
  <c r="EB580" i="14"/>
  <c r="S580" i="14"/>
  <c r="CJ576" i="14"/>
  <c r="EB576" i="14"/>
  <c r="S576" i="14"/>
  <c r="CW65" i="14"/>
  <c r="CJ64" i="14"/>
  <c r="CS64" i="14" s="1"/>
  <c r="EB64" i="14"/>
  <c r="S64" i="14"/>
  <c r="CW61" i="14"/>
  <c r="CJ60" i="14"/>
  <c r="EB60" i="14"/>
  <c r="S60" i="14"/>
  <c r="CW57" i="14"/>
  <c r="CS57" i="14"/>
  <c r="CO57" i="14"/>
  <c r="EB56" i="14"/>
  <c r="S56" i="14"/>
  <c r="EB52" i="14"/>
  <c r="S52" i="14"/>
  <c r="CJ160" i="14"/>
  <c r="CV160" i="14" s="1"/>
  <c r="EB160" i="14"/>
  <c r="S160" i="14"/>
  <c r="CJ156" i="14"/>
  <c r="EB156" i="14"/>
  <c r="S156" i="14"/>
  <c r="CW153" i="14"/>
  <c r="CS153" i="14"/>
  <c r="CJ152" i="14"/>
  <c r="CR152" i="14" s="1"/>
  <c r="EB152" i="14"/>
  <c r="S152" i="14"/>
  <c r="CJ148" i="14"/>
  <c r="EB148" i="14"/>
  <c r="S148" i="14"/>
  <c r="CW145" i="14"/>
  <c r="CJ144" i="14"/>
  <c r="CL144" i="14" s="1"/>
  <c r="EB144" i="14"/>
  <c r="S144" i="14"/>
  <c r="CW141" i="14"/>
  <c r="CO141" i="14"/>
  <c r="CJ140" i="14"/>
  <c r="EB140" i="14"/>
  <c r="S140" i="14"/>
  <c r="CW137" i="14"/>
  <c r="CS137" i="14"/>
  <c r="CO137" i="14"/>
  <c r="CJ136" i="14"/>
  <c r="CM136" i="14" s="1"/>
  <c r="EB136" i="14"/>
  <c r="S136" i="14"/>
  <c r="CJ132" i="14"/>
  <c r="CL132" i="14" s="1"/>
  <c r="EB132" i="14"/>
  <c r="S132" i="14"/>
  <c r="CJ128" i="14"/>
  <c r="CS128" i="14" s="1"/>
  <c r="EB128" i="14"/>
  <c r="S128" i="14"/>
  <c r="CW125" i="14"/>
  <c r="CJ124" i="14"/>
  <c r="CO124" i="14" s="1"/>
  <c r="EB124" i="14"/>
  <c r="S124" i="14"/>
  <c r="CW121" i="14"/>
  <c r="CS121" i="14"/>
  <c r="CO121" i="14"/>
  <c r="EB120" i="14"/>
  <c r="S120" i="14"/>
  <c r="CW117" i="14"/>
  <c r="CS117" i="14"/>
  <c r="CJ116" i="14"/>
  <c r="EB116" i="14"/>
  <c r="S116" i="14"/>
  <c r="CJ112" i="14"/>
  <c r="CQ112" i="14" s="1"/>
  <c r="EB112" i="14"/>
  <c r="S112" i="14"/>
  <c r="CS109" i="14"/>
  <c r="CO109" i="14"/>
  <c r="CP108" i="14"/>
  <c r="EB108" i="14"/>
  <c r="S108" i="14"/>
  <c r="CS105" i="14"/>
  <c r="CO105" i="14"/>
  <c r="CJ104" i="14"/>
  <c r="EB104" i="14"/>
  <c r="S104" i="14"/>
  <c r="CS101" i="14"/>
  <c r="CJ100" i="14"/>
  <c r="CP100" i="14" s="1"/>
  <c r="EB100" i="14"/>
  <c r="S100" i="14"/>
  <c r="CW97" i="14"/>
  <c r="CJ96" i="14"/>
  <c r="CS96" i="14" s="1"/>
  <c r="EB96" i="14"/>
  <c r="S96" i="14"/>
  <c r="CJ92" i="14"/>
  <c r="EB92" i="14"/>
  <c r="S92" i="14"/>
  <c r="CJ88" i="14"/>
  <c r="EB88" i="14"/>
  <c r="S88" i="14"/>
  <c r="CJ84" i="14"/>
  <c r="EB84" i="14"/>
  <c r="S84" i="14"/>
  <c r="CJ80" i="14"/>
  <c r="CN80" i="14" s="1"/>
  <c r="EB80" i="14"/>
  <c r="S80" i="14"/>
  <c r="CJ76" i="14"/>
  <c r="CR76" i="14" s="1"/>
  <c r="EB76" i="14"/>
  <c r="S76" i="14"/>
  <c r="CS73" i="14"/>
  <c r="CJ72" i="14"/>
  <c r="CT72" i="14" s="1"/>
  <c r="EB72" i="14"/>
  <c r="S72" i="14"/>
  <c r="CJ68" i="14"/>
  <c r="CR68" i="14" s="1"/>
  <c r="EB68" i="14"/>
  <c r="S68" i="14"/>
  <c r="CO235" i="14"/>
  <c r="CJ234" i="14"/>
  <c r="EB234" i="14"/>
  <c r="S234" i="14"/>
  <c r="CJ232" i="14"/>
  <c r="CP232" i="14" s="1"/>
  <c r="CJ230" i="14"/>
  <c r="CS230" i="14" s="1"/>
  <c r="EB230" i="14"/>
  <c r="S230" i="14"/>
  <c r="CW227" i="14"/>
  <c r="CS227" i="14"/>
  <c r="CO227" i="14"/>
  <c r="EB226" i="14"/>
  <c r="S226" i="14"/>
  <c r="CJ222" i="14"/>
  <c r="CR222" i="14" s="1"/>
  <c r="EB222" i="14"/>
  <c r="S222" i="14"/>
  <c r="CJ218" i="14"/>
  <c r="CW218" i="14" s="1"/>
  <c r="EB218" i="14"/>
  <c r="S218" i="14"/>
  <c r="CS215" i="14"/>
  <c r="CJ214" i="14"/>
  <c r="CR214" i="14" s="1"/>
  <c r="EB214" i="14"/>
  <c r="S214" i="14"/>
  <c r="CJ210" i="14"/>
  <c r="CV210" i="14" s="1"/>
  <c r="EB210" i="14"/>
  <c r="S210" i="14"/>
  <c r="CJ206" i="14"/>
  <c r="CO206" i="14" s="1"/>
  <c r="EB206" i="14"/>
  <c r="S206" i="14"/>
  <c r="CJ202" i="14"/>
  <c r="CN202" i="14" s="1"/>
  <c r="EB202" i="14"/>
  <c r="S202" i="14"/>
  <c r="CS199" i="14"/>
  <c r="CJ198" i="14"/>
  <c r="CV198" i="14" s="1"/>
  <c r="EB198" i="14"/>
  <c r="S198" i="14"/>
  <c r="EB194" i="14"/>
  <c r="S194" i="14"/>
  <c r="CJ190" i="14"/>
  <c r="CR190" i="14" s="1"/>
  <c r="EB190" i="14"/>
  <c r="S190" i="14"/>
  <c r="CJ186" i="14"/>
  <c r="CS186" i="14" s="1"/>
  <c r="EB186" i="14"/>
  <c r="S186" i="14"/>
  <c r="CJ182" i="14"/>
  <c r="CW182" i="14" s="1"/>
  <c r="EB182" i="14"/>
  <c r="S182" i="14"/>
  <c r="CS179" i="14"/>
  <c r="CJ178" i="14"/>
  <c r="EB178" i="14"/>
  <c r="S178" i="14"/>
  <c r="CJ174" i="14"/>
  <c r="EB174" i="14"/>
  <c r="S174" i="14"/>
  <c r="CS171" i="14"/>
  <c r="CJ170" i="14"/>
  <c r="EB170" i="14"/>
  <c r="S170" i="14"/>
  <c r="CW167" i="14"/>
  <c r="CO167" i="14"/>
  <c r="CJ166" i="14"/>
  <c r="CV166" i="14" s="1"/>
  <c r="EB166" i="14"/>
  <c r="S166" i="14"/>
  <c r="CW163" i="14"/>
  <c r="CS163" i="14"/>
  <c r="CO163" i="14"/>
  <c r="CJ162" i="14"/>
  <c r="EB162" i="14"/>
  <c r="S162" i="14"/>
  <c r="EB238" i="14"/>
  <c r="S238" i="14"/>
  <c r="CJ238" i="14"/>
  <c r="CO238" i="14" s="1"/>
  <c r="CJ303" i="14"/>
  <c r="CS303" i="14" s="1"/>
  <c r="EB303" i="14"/>
  <c r="S303" i="14"/>
  <c r="CJ302" i="14"/>
  <c r="CO302" i="14" s="1"/>
  <c r="CJ299" i="14"/>
  <c r="CL299" i="14" s="1"/>
  <c r="EB299" i="14"/>
  <c r="S299" i="14"/>
  <c r="CW296" i="14"/>
  <c r="CS296" i="14"/>
  <c r="CO296" i="14"/>
  <c r="CJ295" i="14"/>
  <c r="EB295" i="14"/>
  <c r="S295" i="14"/>
  <c r="CJ292" i="14"/>
  <c r="CM292" i="14" s="1"/>
  <c r="CJ291" i="14"/>
  <c r="EB291" i="14"/>
  <c r="S291" i="14"/>
  <c r="CW288" i="14"/>
  <c r="CO288" i="14"/>
  <c r="CJ287" i="14"/>
  <c r="CU287" i="14" s="1"/>
  <c r="EB287" i="14"/>
  <c r="S287" i="14"/>
  <c r="CJ286" i="14"/>
  <c r="CL286" i="14" s="1"/>
  <c r="CW284" i="14"/>
  <c r="CS284" i="14"/>
  <c r="CO284" i="14"/>
  <c r="CJ283" i="14"/>
  <c r="CN283" i="14" s="1"/>
  <c r="EB283" i="14"/>
  <c r="S283" i="14"/>
  <c r="CJ279" i="14"/>
  <c r="EB279" i="14"/>
  <c r="S279" i="14"/>
  <c r="CW276" i="14"/>
  <c r="CS276" i="14"/>
  <c r="CJ275" i="14"/>
  <c r="CW275" i="14" s="1"/>
  <c r="EB275" i="14"/>
  <c r="S275" i="14"/>
  <c r="CQ274" i="14"/>
  <c r="CW272" i="14"/>
  <c r="CJ271" i="14"/>
  <c r="EB271" i="14"/>
  <c r="S271" i="14"/>
  <c r="CS268" i="14"/>
  <c r="CJ267" i="14"/>
  <c r="CS267" i="14" s="1"/>
  <c r="EB267" i="14"/>
  <c r="S267" i="14"/>
  <c r="CW264" i="14"/>
  <c r="CS264" i="14"/>
  <c r="CO264" i="14"/>
  <c r="CJ263" i="14"/>
  <c r="EB263" i="14"/>
  <c r="S263" i="14"/>
  <c r="CJ259" i="14"/>
  <c r="CR259" i="14" s="1"/>
  <c r="EB259" i="14"/>
  <c r="S259" i="14"/>
  <c r="CW256" i="14"/>
  <c r="CS256" i="14"/>
  <c r="CJ255" i="14"/>
  <c r="EB255" i="14"/>
  <c r="S255" i="14"/>
  <c r="CW252" i="14"/>
  <c r="CO252" i="14"/>
  <c r="CJ251" i="14"/>
  <c r="EB251" i="14"/>
  <c r="S251" i="14"/>
  <c r="CW248" i="14"/>
  <c r="CS248" i="14"/>
  <c r="CO248" i="14"/>
  <c r="CJ247" i="14"/>
  <c r="EB247" i="14"/>
  <c r="S247" i="14"/>
  <c r="CJ243" i="14"/>
  <c r="CQ243" i="14" s="1"/>
  <c r="EB243" i="14"/>
  <c r="S243" i="14"/>
  <c r="CW240" i="14"/>
  <c r="CJ239" i="14"/>
  <c r="CW239" i="14" s="1"/>
  <c r="EB239" i="14"/>
  <c r="S239" i="14"/>
  <c r="CJ348" i="14"/>
  <c r="EB348" i="14"/>
  <c r="S348" i="14"/>
  <c r="CJ344" i="14"/>
  <c r="EB344" i="14"/>
  <c r="S344" i="14"/>
  <c r="CJ340" i="14"/>
  <c r="CO340" i="14" s="1"/>
  <c r="EB340" i="14"/>
  <c r="S340" i="14"/>
  <c r="CW337" i="14"/>
  <c r="CJ336" i="14"/>
  <c r="EB336" i="14"/>
  <c r="S336" i="14"/>
  <c r="CJ332" i="14"/>
  <c r="CL332" i="14" s="1"/>
  <c r="EB332" i="14"/>
  <c r="S332" i="14"/>
  <c r="CS329" i="14"/>
  <c r="CO329" i="14"/>
  <c r="CJ328" i="14"/>
  <c r="CS328" i="14" s="1"/>
  <c r="EB328" i="14"/>
  <c r="S328" i="14"/>
  <c r="CW325" i="14"/>
  <c r="CO325" i="14"/>
  <c r="CJ324" i="14"/>
  <c r="CT324" i="14" s="1"/>
  <c r="EB324" i="14"/>
  <c r="S324" i="14"/>
  <c r="CW321" i="14"/>
  <c r="CS321" i="14"/>
  <c r="CO321" i="14"/>
  <c r="CJ320" i="14"/>
  <c r="CL320" i="14" s="1"/>
  <c r="EB320" i="14"/>
  <c r="S320" i="14"/>
  <c r="CJ316" i="14"/>
  <c r="EB316" i="14"/>
  <c r="S316" i="14"/>
  <c r="CJ312" i="14"/>
  <c r="EB312" i="14"/>
  <c r="S312" i="14"/>
  <c r="CW309" i="14"/>
  <c r="CO309" i="14"/>
  <c r="EB308" i="14"/>
  <c r="S308" i="14"/>
  <c r="CW305" i="14"/>
  <c r="CS305" i="14"/>
  <c r="CJ370" i="14"/>
  <c r="EB370" i="14"/>
  <c r="S370" i="14"/>
  <c r="CJ366" i="14"/>
  <c r="EB366" i="14"/>
  <c r="S366" i="14"/>
  <c r="CW363" i="14"/>
  <c r="CS363" i="14"/>
  <c r="CJ362" i="14"/>
  <c r="CL362" i="14" s="1"/>
  <c r="EB362" i="14"/>
  <c r="S362" i="14"/>
  <c r="CO359" i="14"/>
  <c r="CJ358" i="14"/>
  <c r="CW358" i="14" s="1"/>
  <c r="EB358" i="14"/>
  <c r="S358" i="14"/>
  <c r="CU357" i="14"/>
  <c r="CS355" i="14"/>
  <c r="CJ354" i="14"/>
  <c r="CO354" i="14" s="1"/>
  <c r="EB354" i="14"/>
  <c r="S354" i="14"/>
  <c r="CJ503" i="14"/>
  <c r="EB503" i="14"/>
  <c r="S503" i="14"/>
  <c r="CW502" i="14"/>
  <c r="CS502" i="14"/>
  <c r="CO502" i="14"/>
  <c r="CJ499" i="14"/>
  <c r="CQ499" i="14" s="1"/>
  <c r="EB499" i="14"/>
  <c r="S499" i="14"/>
  <c r="CJ495" i="14"/>
  <c r="CW495" i="14" s="1"/>
  <c r="EB495" i="14"/>
  <c r="S495" i="14"/>
  <c r="CS494" i="14"/>
  <c r="CJ492" i="14"/>
  <c r="CM492" i="14" s="1"/>
  <c r="CJ491" i="14"/>
  <c r="EB491" i="14"/>
  <c r="S491" i="14"/>
  <c r="CW490" i="14"/>
  <c r="CJ488" i="14"/>
  <c r="CJ487" i="14"/>
  <c r="CW487" i="14" s="1"/>
  <c r="EB487" i="14"/>
  <c r="S487" i="14"/>
  <c r="CW486" i="14"/>
  <c r="CS486" i="14"/>
  <c r="CO486" i="14"/>
  <c r="CJ483" i="14"/>
  <c r="CR483" i="14" s="1"/>
  <c r="EB483" i="14"/>
  <c r="S483" i="14"/>
  <c r="CJ479" i="14"/>
  <c r="CU479" i="14" s="1"/>
  <c r="EB479" i="14"/>
  <c r="S479" i="14"/>
  <c r="CW478" i="14"/>
  <c r="CJ476" i="14"/>
  <c r="CW476" i="14" s="1"/>
  <c r="CJ475" i="14"/>
  <c r="EB475" i="14"/>
  <c r="S475" i="14"/>
  <c r="CS474" i="14"/>
  <c r="CJ472" i="14"/>
  <c r="CJ471" i="14"/>
  <c r="CO471" i="14" s="1"/>
  <c r="EB471" i="14"/>
  <c r="S471" i="14"/>
  <c r="CW470" i="14"/>
  <c r="CS470" i="14"/>
  <c r="CO470" i="14"/>
  <c r="CJ467" i="14"/>
  <c r="CN467" i="14" s="1"/>
  <c r="EB467" i="14"/>
  <c r="S467" i="14"/>
  <c r="CJ463" i="14"/>
  <c r="CR463" i="14" s="1"/>
  <c r="EB463" i="14"/>
  <c r="S463" i="14"/>
  <c r="CO462" i="14"/>
  <c r="CJ460" i="14"/>
  <c r="CJ459" i="14"/>
  <c r="CV459" i="14" s="1"/>
  <c r="EB459" i="14"/>
  <c r="S459" i="14"/>
  <c r="CJ456" i="14"/>
  <c r="CJ455" i="14"/>
  <c r="CU455" i="14" s="1"/>
  <c r="EB455" i="14"/>
  <c r="S455" i="14"/>
  <c r="CW454" i="14"/>
  <c r="CS454" i="14"/>
  <c r="CO454" i="14"/>
  <c r="CJ451" i="14"/>
  <c r="EB451" i="14"/>
  <c r="S451" i="14"/>
  <c r="CJ447" i="14"/>
  <c r="CM447" i="14" s="1"/>
  <c r="EB447" i="14"/>
  <c r="S447" i="14"/>
  <c r="CO446" i="14"/>
  <c r="CJ444" i="14"/>
  <c r="CT444" i="14" s="1"/>
  <c r="CJ443" i="14"/>
  <c r="CL443" i="14" s="1"/>
  <c r="EB443" i="14"/>
  <c r="S443" i="14"/>
  <c r="CS442" i="14"/>
  <c r="CJ440" i="14"/>
  <c r="CQ440" i="14" s="1"/>
  <c r="CJ439" i="14"/>
  <c r="CW439" i="14" s="1"/>
  <c r="EB439" i="14"/>
  <c r="S439" i="14"/>
  <c r="CJ435" i="14"/>
  <c r="CT435" i="14" s="1"/>
  <c r="EB435" i="14"/>
  <c r="S435" i="14"/>
  <c r="CJ431" i="14"/>
  <c r="CO431" i="14" s="1"/>
  <c r="EB431" i="14"/>
  <c r="S431" i="14"/>
  <c r="CO430" i="14"/>
  <c r="CJ427" i="14"/>
  <c r="EB427" i="14"/>
  <c r="S427" i="14"/>
  <c r="EB423" i="14"/>
  <c r="S423" i="14"/>
  <c r="CJ419" i="14"/>
  <c r="CQ419" i="14" s="1"/>
  <c r="EB419" i="14"/>
  <c r="S419" i="14"/>
  <c r="EB415" i="14"/>
  <c r="S415" i="14"/>
  <c r="CW414" i="14"/>
  <c r="CJ411" i="14"/>
  <c r="CP411" i="14" s="1"/>
  <c r="EB411" i="14"/>
  <c r="S411" i="14"/>
  <c r="CS410" i="14"/>
  <c r="CO410" i="14"/>
  <c r="EB407" i="14"/>
  <c r="S407" i="14"/>
  <c r="CJ403" i="14"/>
  <c r="EB403" i="14"/>
  <c r="S403" i="14"/>
  <c r="CS402" i="14"/>
  <c r="EB399" i="14"/>
  <c r="S399" i="14"/>
  <c r="CJ395" i="14"/>
  <c r="CR395" i="14" s="1"/>
  <c r="EB395" i="14"/>
  <c r="S395" i="14"/>
  <c r="CW394" i="14"/>
  <c r="CS394" i="14"/>
  <c r="CO394" i="14"/>
  <c r="EB391" i="14"/>
  <c r="S391" i="14"/>
  <c r="CJ387" i="14"/>
  <c r="CV387" i="14" s="1"/>
  <c r="EB387" i="14"/>
  <c r="S387" i="14"/>
  <c r="EB383" i="14"/>
  <c r="S383" i="14"/>
  <c r="CS382" i="14"/>
  <c r="CJ379" i="14"/>
  <c r="CQ379" i="14" s="1"/>
  <c r="EB379" i="14"/>
  <c r="S379" i="14"/>
  <c r="CW378" i="14"/>
  <c r="CS378" i="14"/>
  <c r="CO378" i="14"/>
  <c r="CJ375" i="14"/>
  <c r="CW375" i="14" s="1"/>
  <c r="EB375" i="14"/>
  <c r="S375" i="14"/>
  <c r="CJ570" i="14"/>
  <c r="CR570" i="14" s="1"/>
  <c r="EB570" i="14"/>
  <c r="S570" i="14"/>
  <c r="CS569" i="14"/>
  <c r="CJ566" i="14"/>
  <c r="EB566" i="14"/>
  <c r="S566" i="14"/>
  <c r="CW565" i="14"/>
  <c r="CO565" i="14"/>
  <c r="CJ562" i="14"/>
  <c r="CO562" i="14" s="1"/>
  <c r="EB562" i="14"/>
  <c r="S562" i="14"/>
  <c r="CW561" i="14"/>
  <c r="CS561" i="14"/>
  <c r="CO561" i="14"/>
  <c r="CJ558" i="14"/>
  <c r="CS558" i="14" s="1"/>
  <c r="EB558" i="14"/>
  <c r="S558" i="14"/>
  <c r="CJ554" i="14"/>
  <c r="CN554" i="14" s="1"/>
  <c r="EB554" i="14"/>
  <c r="S554" i="14"/>
  <c r="CS553" i="14"/>
  <c r="CJ550" i="14"/>
  <c r="EB550" i="14"/>
  <c r="S550" i="14"/>
  <c r="CJ546" i="14"/>
  <c r="EB546" i="14"/>
  <c r="S546" i="14"/>
  <c r="CW545" i="14"/>
  <c r="CS545" i="14"/>
  <c r="CO545" i="14"/>
  <c r="CJ542" i="14"/>
  <c r="CU542" i="14" s="1"/>
  <c r="EB542" i="14"/>
  <c r="S542" i="14"/>
  <c r="CJ538" i="14"/>
  <c r="CP538" i="14" s="1"/>
  <c r="EB538" i="14"/>
  <c r="S538" i="14"/>
  <c r="CJ534" i="14"/>
  <c r="CV534" i="14" s="1"/>
  <c r="EB534" i="14"/>
  <c r="S534" i="14"/>
  <c r="CS533" i="14"/>
  <c r="CJ530" i="14"/>
  <c r="CQ530" i="14" s="1"/>
  <c r="EB530" i="14"/>
  <c r="S530" i="14"/>
  <c r="CW529" i="14"/>
  <c r="CS529" i="14"/>
  <c r="CO529" i="14"/>
  <c r="CJ526" i="14"/>
  <c r="CT526" i="14" s="1"/>
  <c r="EB526" i="14"/>
  <c r="S526" i="14"/>
  <c r="CJ522" i="14"/>
  <c r="CO522" i="14" s="1"/>
  <c r="EB522" i="14"/>
  <c r="S522" i="14"/>
  <c r="CJ518" i="14"/>
  <c r="EB518" i="14"/>
  <c r="S518" i="14"/>
  <c r="CS517" i="14"/>
  <c r="CJ514" i="14"/>
  <c r="CT514" i="14" s="1"/>
  <c r="EB514" i="14"/>
  <c r="S514" i="14"/>
  <c r="CW513" i="14"/>
  <c r="CS513" i="14"/>
  <c r="CO513" i="14"/>
  <c r="CJ510" i="14"/>
  <c r="EB510" i="14"/>
  <c r="S510" i="14"/>
  <c r="CJ506" i="14"/>
  <c r="EB506" i="14"/>
  <c r="S506" i="14"/>
  <c r="CJ771" i="14"/>
  <c r="CU771" i="14" s="1"/>
  <c r="EB771" i="14"/>
  <c r="S771" i="14"/>
  <c r="CW768" i="14"/>
  <c r="CS768" i="14"/>
  <c r="CJ767" i="14"/>
  <c r="EB767" i="14"/>
  <c r="S767" i="14"/>
  <c r="CJ763" i="14"/>
  <c r="CW763" i="14" s="1"/>
  <c r="EB763" i="14"/>
  <c r="S763" i="14"/>
  <c r="CJ759" i="14"/>
  <c r="EB759" i="14"/>
  <c r="S759" i="14"/>
  <c r="CW756" i="14"/>
  <c r="CJ755" i="14"/>
  <c r="CN755" i="14" s="1"/>
  <c r="EB755" i="14"/>
  <c r="S755" i="14"/>
  <c r="CJ754" i="14"/>
  <c r="CJ751" i="14"/>
  <c r="EB751" i="14"/>
  <c r="S751" i="14"/>
  <c r="CJ750" i="14"/>
  <c r="CU750" i="14" s="1"/>
  <c r="CJ747" i="14"/>
  <c r="EB747" i="14"/>
  <c r="S747" i="14"/>
  <c r="CJ746" i="14"/>
  <c r="CO746" i="14" s="1"/>
  <c r="CS744" i="14"/>
  <c r="CJ743" i="14"/>
  <c r="CP743" i="14" s="1"/>
  <c r="EB743" i="14"/>
  <c r="S743" i="14"/>
  <c r="CJ742" i="14"/>
  <c r="CT742" i="14" s="1"/>
  <c r="CW740" i="14"/>
  <c r="CS740" i="14"/>
  <c r="CO740" i="14"/>
  <c r="CJ739" i="14"/>
  <c r="CW739" i="14" s="1"/>
  <c r="EB739" i="14"/>
  <c r="S739" i="14"/>
  <c r="CJ738" i="14"/>
  <c r="CP738" i="14" s="1"/>
  <c r="CJ735" i="14"/>
  <c r="CW735" i="14" s="1"/>
  <c r="EB735" i="14"/>
  <c r="S735" i="14"/>
  <c r="CJ734" i="14"/>
  <c r="CT734" i="14" s="1"/>
  <c r="CJ731" i="14"/>
  <c r="EB731" i="14"/>
  <c r="S731" i="14"/>
  <c r="CJ730" i="14"/>
  <c r="CT730" i="14" s="1"/>
  <c r="CS728" i="14"/>
  <c r="CJ727" i="14"/>
  <c r="CR727" i="14" s="1"/>
  <c r="EB727" i="14"/>
  <c r="S727" i="14"/>
  <c r="CJ726" i="14"/>
  <c r="CW724" i="14"/>
  <c r="CS724" i="14"/>
  <c r="CO724" i="14"/>
  <c r="CJ723" i="14"/>
  <c r="EB723" i="14"/>
  <c r="S723" i="14"/>
  <c r="CJ722" i="14"/>
  <c r="CW722" i="14" s="1"/>
  <c r="CJ719" i="14"/>
  <c r="EB719" i="14"/>
  <c r="S719" i="14"/>
  <c r="CJ718" i="14"/>
  <c r="CV718" i="14" s="1"/>
  <c r="CJ715" i="14"/>
  <c r="EB715" i="14"/>
  <c r="S715" i="14"/>
  <c r="CQ714" i="14"/>
  <c r="CM714" i="14"/>
  <c r="CJ711" i="14"/>
  <c r="EB711" i="14"/>
  <c r="S711" i="14"/>
  <c r="CS708" i="14"/>
  <c r="EB707" i="14"/>
  <c r="S707" i="14"/>
  <c r="CJ703" i="14"/>
  <c r="CW703" i="14" s="1"/>
  <c r="EB703" i="14"/>
  <c r="S703" i="14"/>
  <c r="CJ699" i="14"/>
  <c r="EB699" i="14"/>
  <c r="S699" i="14"/>
  <c r="CQ698" i="14"/>
  <c r="CJ695" i="14"/>
  <c r="CR695" i="14" s="1"/>
  <c r="EB695" i="14"/>
  <c r="S695" i="14"/>
  <c r="CW692" i="14"/>
  <c r="CO692" i="14"/>
  <c r="CJ691" i="14"/>
  <c r="CO691" i="14" s="1"/>
  <c r="EB691" i="14"/>
  <c r="S691" i="14"/>
  <c r="CO688" i="14"/>
  <c r="CJ687" i="14"/>
  <c r="CO687" i="14" s="1"/>
  <c r="EB687" i="14"/>
  <c r="S687" i="14"/>
  <c r="CJ683" i="14"/>
  <c r="CR683" i="14" s="1"/>
  <c r="EB683" i="14"/>
  <c r="S683" i="14"/>
  <c r="CO680" i="14"/>
  <c r="CJ679" i="14"/>
  <c r="EB679" i="14"/>
  <c r="S679" i="14"/>
  <c r="CJ675" i="14"/>
  <c r="CS675" i="14" s="1"/>
  <c r="EB675" i="14"/>
  <c r="S675" i="14"/>
  <c r="CJ671" i="14"/>
  <c r="EB671" i="14"/>
  <c r="S671" i="14"/>
  <c r="CJ667" i="14"/>
  <c r="CL667" i="14" s="1"/>
  <c r="EB667" i="14"/>
  <c r="S667" i="14"/>
  <c r="CJ663" i="14"/>
  <c r="CU663" i="14" s="1"/>
  <c r="EB663" i="14"/>
  <c r="S663" i="14"/>
  <c r="CJ659" i="14"/>
  <c r="EB659" i="14"/>
  <c r="S659" i="14"/>
  <c r="CS656" i="14"/>
  <c r="CJ655" i="14"/>
  <c r="CT655" i="14" s="1"/>
  <c r="EB655" i="14"/>
  <c r="S655" i="14"/>
  <c r="CU654" i="14"/>
  <c r="CQ654" i="14"/>
  <c r="CS652" i="14"/>
  <c r="CJ651" i="14"/>
  <c r="CR651" i="14" s="1"/>
  <c r="EB651" i="14"/>
  <c r="S651" i="14"/>
  <c r="CW648" i="14"/>
  <c r="CJ647" i="14"/>
  <c r="CQ647" i="14" s="1"/>
  <c r="EB647" i="14"/>
  <c r="S647" i="14"/>
  <c r="CJ643" i="14"/>
  <c r="EB643" i="14"/>
  <c r="S643" i="14"/>
  <c r="CJ639" i="14"/>
  <c r="CS639" i="14" s="1"/>
  <c r="EB639" i="14"/>
  <c r="S639" i="14"/>
  <c r="CQ638" i="14"/>
  <c r="CW636" i="14"/>
  <c r="CJ635" i="14"/>
  <c r="CR635" i="14" s="1"/>
  <c r="EB635" i="14"/>
  <c r="S635" i="14"/>
  <c r="CO632" i="14"/>
  <c r="CJ631" i="14"/>
  <c r="CO631" i="14" s="1"/>
  <c r="EB631" i="14"/>
  <c r="S631" i="14"/>
  <c r="CJ627" i="14"/>
  <c r="EB627" i="14"/>
  <c r="S627" i="14"/>
  <c r="CJ623" i="14"/>
  <c r="EB623" i="14"/>
  <c r="S623" i="14"/>
  <c r="CJ619" i="14"/>
  <c r="CS619" i="14" s="1"/>
  <c r="EB619" i="14"/>
  <c r="S619" i="14"/>
  <c r="CJ615" i="14"/>
  <c r="CP615" i="14" s="1"/>
  <c r="EB615" i="14"/>
  <c r="S615" i="14"/>
  <c r="CW612" i="14"/>
  <c r="CO612" i="14"/>
  <c r="CJ611" i="14"/>
  <c r="CM611" i="14" s="1"/>
  <c r="EB611" i="14"/>
  <c r="S611" i="14"/>
  <c r="CW608" i="14"/>
  <c r="CO608" i="14"/>
  <c r="CJ607" i="14"/>
  <c r="CL607" i="14" s="1"/>
  <c r="EB607" i="14"/>
  <c r="S607" i="14"/>
  <c r="CW604" i="14"/>
  <c r="CS604" i="14"/>
  <c r="CO604" i="14"/>
  <c r="CJ603" i="14"/>
  <c r="CO603" i="14" s="1"/>
  <c r="EB603" i="14"/>
  <c r="S603" i="14"/>
  <c r="CJ599" i="14"/>
  <c r="CU599" i="14" s="1"/>
  <c r="EB599" i="14"/>
  <c r="S599" i="14"/>
  <c r="CJ595" i="14"/>
  <c r="CO595" i="14" s="1"/>
  <c r="EB595" i="14"/>
  <c r="S595" i="14"/>
  <c r="CJ591" i="14"/>
  <c r="CP591" i="14" s="1"/>
  <c r="EB591" i="14"/>
  <c r="S591" i="14"/>
  <c r="CM590" i="14"/>
  <c r="CJ587" i="14"/>
  <c r="EB587" i="14"/>
  <c r="S587" i="14"/>
  <c r="CQ586" i="14"/>
  <c r="CJ583" i="14"/>
  <c r="CT583" i="14" s="1"/>
  <c r="EB583" i="14"/>
  <c r="S583" i="14"/>
  <c r="CJ579" i="14"/>
  <c r="EB579" i="14"/>
  <c r="S579" i="14"/>
  <c r="CO576" i="14"/>
  <c r="CJ575" i="14"/>
  <c r="CW575" i="14" s="1"/>
  <c r="EB575" i="14"/>
  <c r="S575" i="14"/>
  <c r="CV65" i="14"/>
  <c r="CJ63" i="14"/>
  <c r="CS63" i="14" s="1"/>
  <c r="EB63" i="14"/>
  <c r="S63" i="14"/>
  <c r="CR61" i="14"/>
  <c r="CO60" i="14"/>
  <c r="CJ59" i="14"/>
  <c r="EB59" i="14"/>
  <c r="S59" i="14"/>
  <c r="CV57" i="14"/>
  <c r="CR57" i="14"/>
  <c r="CN57" i="14"/>
  <c r="CJ55" i="14"/>
  <c r="EB55" i="14"/>
  <c r="S55" i="14"/>
  <c r="CJ53" i="14"/>
  <c r="CM53" i="14" s="1"/>
  <c r="CW52" i="14"/>
  <c r="CS52" i="14"/>
  <c r="CJ51" i="14"/>
  <c r="EB51" i="14"/>
  <c r="S51" i="14"/>
  <c r="CJ159" i="14"/>
  <c r="EB159" i="14"/>
  <c r="S159" i="14"/>
  <c r="CJ157" i="14"/>
  <c r="CQ157" i="14" s="1"/>
  <c r="CJ155" i="14"/>
  <c r="CN155" i="14" s="1"/>
  <c r="EB155" i="14"/>
  <c r="S155" i="14"/>
  <c r="CV153" i="14"/>
  <c r="CR153" i="14"/>
  <c r="CN153" i="14"/>
  <c r="CJ151" i="14"/>
  <c r="CW151" i="14" s="1"/>
  <c r="EB151" i="14"/>
  <c r="S151" i="14"/>
  <c r="CW148" i="14"/>
  <c r="CJ147" i="14"/>
  <c r="CS147" i="14" s="1"/>
  <c r="EB147" i="14"/>
  <c r="S147" i="14"/>
  <c r="CJ146" i="14"/>
  <c r="CL146" i="14" s="1"/>
  <c r="CV145" i="14"/>
  <c r="CJ143" i="14"/>
  <c r="EB143" i="14"/>
  <c r="S143" i="14"/>
  <c r="CJ142" i="14"/>
  <c r="CP142" i="14" s="1"/>
  <c r="CR141" i="14"/>
  <c r="CW140" i="14"/>
  <c r="CJ139" i="14"/>
  <c r="EB139" i="14"/>
  <c r="S139" i="14"/>
  <c r="CV137" i="14"/>
  <c r="CR137" i="14"/>
  <c r="CW136" i="14"/>
  <c r="CJ135" i="14"/>
  <c r="EB135" i="14"/>
  <c r="S135" i="14"/>
  <c r="CJ131" i="14"/>
  <c r="CL131" i="14" s="1"/>
  <c r="EB131" i="14"/>
  <c r="S131" i="14"/>
  <c r="CJ130" i="14"/>
  <c r="CS130" i="14" s="1"/>
  <c r="CJ127" i="14"/>
  <c r="CL127" i="14" s="1"/>
  <c r="EB127" i="14"/>
  <c r="S127" i="14"/>
  <c r="CJ126" i="14"/>
  <c r="CV125" i="14"/>
  <c r="CN125" i="14"/>
  <c r="CS124" i="14"/>
  <c r="CJ123" i="14"/>
  <c r="EB123" i="14"/>
  <c r="S123" i="14"/>
  <c r="CV121" i="14"/>
  <c r="CR121" i="14"/>
  <c r="CN121" i="14"/>
  <c r="CJ119" i="14"/>
  <c r="CL119" i="14" s="1"/>
  <c r="EB119" i="14"/>
  <c r="S119" i="14"/>
  <c r="CV117" i="14"/>
  <c r="CR117" i="14"/>
  <c r="CN117" i="14"/>
  <c r="CO116" i="14"/>
  <c r="CJ115" i="14"/>
  <c r="EB115" i="14"/>
  <c r="S115" i="14"/>
  <c r="CO112" i="14"/>
  <c r="CJ111" i="14"/>
  <c r="EB111" i="14"/>
  <c r="S111" i="14"/>
  <c r="CV109" i="14"/>
  <c r="CR109" i="14"/>
  <c r="CW108" i="14"/>
  <c r="CO108" i="14"/>
  <c r="CJ107" i="14"/>
  <c r="CT107" i="14" s="1"/>
  <c r="EB107" i="14"/>
  <c r="S107" i="14"/>
  <c r="CV105" i="14"/>
  <c r="CJ103" i="14"/>
  <c r="CU103" i="14" s="1"/>
  <c r="EB103" i="14"/>
  <c r="S103" i="14"/>
  <c r="CV101" i="14"/>
  <c r="CN101" i="14"/>
  <c r="CJ99" i="14"/>
  <c r="CW99" i="14" s="1"/>
  <c r="EB99" i="14"/>
  <c r="S99" i="14"/>
  <c r="CV97" i="14"/>
  <c r="CR97" i="14"/>
  <c r="CN97" i="14"/>
  <c r="CJ95" i="14"/>
  <c r="EB95" i="14"/>
  <c r="S95" i="14"/>
  <c r="CJ91" i="14"/>
  <c r="CP91" i="14" s="1"/>
  <c r="EB91" i="14"/>
  <c r="S91" i="14"/>
  <c r="CJ87" i="14"/>
  <c r="EB87" i="14"/>
  <c r="S87" i="14"/>
  <c r="CJ83" i="14"/>
  <c r="EB83" i="14"/>
  <c r="S83" i="14"/>
  <c r="CJ79" i="14"/>
  <c r="CM79" i="14" s="1"/>
  <c r="EB79" i="14"/>
  <c r="S79" i="14"/>
  <c r="CN77" i="14"/>
  <c r="CJ75" i="14"/>
  <c r="CW75" i="14" s="1"/>
  <c r="EB75" i="14"/>
  <c r="S75" i="14"/>
  <c r="CV73" i="14"/>
  <c r="CJ71" i="14"/>
  <c r="EB71" i="14"/>
  <c r="S71" i="14"/>
  <c r="CJ67" i="14"/>
  <c r="CV67" i="14" s="1"/>
  <c r="EB67" i="14"/>
  <c r="S67" i="14"/>
  <c r="CV235" i="14"/>
  <c r="CW234" i="14"/>
  <c r="CS234" i="14"/>
  <c r="CJ233" i="14"/>
  <c r="CW233" i="14" s="1"/>
  <c r="EB233" i="14"/>
  <c r="S233" i="14"/>
  <c r="CR231" i="14"/>
  <c r="CJ229" i="14"/>
  <c r="CU229" i="14" s="1"/>
  <c r="EB229" i="14"/>
  <c r="S229" i="14"/>
  <c r="CV227" i="14"/>
  <c r="CR227" i="14"/>
  <c r="CN227" i="14"/>
  <c r="CJ225" i="14"/>
  <c r="EB225" i="14"/>
  <c r="S225" i="14"/>
  <c r="CJ221" i="14"/>
  <c r="EB221" i="14"/>
  <c r="S221" i="14"/>
  <c r="CJ217" i="14"/>
  <c r="EB217" i="14"/>
  <c r="S217" i="14"/>
  <c r="CV215" i="14"/>
  <c r="CR215" i="14"/>
  <c r="CN215" i="14"/>
  <c r="CJ213" i="14"/>
  <c r="EB213" i="14"/>
  <c r="S213" i="14"/>
  <c r="CJ209" i="14"/>
  <c r="CT209" i="14" s="1"/>
  <c r="EB209" i="14"/>
  <c r="S209" i="14"/>
  <c r="CJ205" i="14"/>
  <c r="CV205" i="14" s="1"/>
  <c r="EB205" i="14"/>
  <c r="S205" i="14"/>
  <c r="CJ201" i="14"/>
  <c r="EB201" i="14"/>
  <c r="S201" i="14"/>
  <c r="CN199" i="14"/>
  <c r="CJ197" i="14"/>
  <c r="CT197" i="14" s="1"/>
  <c r="EB197" i="14"/>
  <c r="S197" i="14"/>
  <c r="CJ193" i="14"/>
  <c r="EB193" i="14"/>
  <c r="S193" i="14"/>
  <c r="CJ189" i="14"/>
  <c r="CN189" i="14" s="1"/>
  <c r="EB189" i="14"/>
  <c r="S189" i="14"/>
  <c r="CJ188" i="14"/>
  <c r="CL188" i="14" s="1"/>
  <c r="CJ185" i="14"/>
  <c r="CV185" i="14" s="1"/>
  <c r="EB185" i="14"/>
  <c r="S185" i="14"/>
  <c r="CJ184" i="14"/>
  <c r="CT184" i="14" s="1"/>
  <c r="CR183" i="14"/>
  <c r="CJ181" i="14"/>
  <c r="CN181" i="14" s="1"/>
  <c r="EB181" i="14"/>
  <c r="S181" i="14"/>
  <c r="CN179" i="14"/>
  <c r="CJ177" i="14"/>
  <c r="CO177" i="14" s="1"/>
  <c r="EB177" i="14"/>
  <c r="S177" i="14"/>
  <c r="CW174" i="14"/>
  <c r="CJ173" i="14"/>
  <c r="EB173" i="14"/>
  <c r="S173" i="14"/>
  <c r="CJ172" i="14"/>
  <c r="CO172" i="14" s="1"/>
  <c r="CV171" i="14"/>
  <c r="CR171" i="14"/>
  <c r="CJ169" i="14"/>
  <c r="EB169" i="14"/>
  <c r="S169" i="14"/>
  <c r="CJ168" i="14"/>
  <c r="CN168" i="14" s="1"/>
  <c r="CV167" i="14"/>
  <c r="CN167" i="14"/>
  <c r="CJ165" i="14"/>
  <c r="CL165" i="14" s="1"/>
  <c r="EB165" i="14"/>
  <c r="S165" i="14"/>
  <c r="CV163" i="14"/>
  <c r="CR163" i="14"/>
  <c r="CN163" i="14"/>
  <c r="CW162" i="14"/>
  <c r="CJ161" i="14"/>
  <c r="CS161" i="14" s="1"/>
  <c r="EB161" i="14"/>
  <c r="S161" i="14"/>
  <c r="EB302" i="14"/>
  <c r="S302" i="14"/>
  <c r="CJ300" i="14"/>
  <c r="CT300" i="14" s="1"/>
  <c r="CJ298" i="14"/>
  <c r="CL298" i="14" s="1"/>
  <c r="EB298" i="14"/>
  <c r="S298" i="14"/>
  <c r="CV296" i="14"/>
  <c r="CR296" i="14"/>
  <c r="CN296" i="14"/>
  <c r="CJ294" i="14"/>
  <c r="EB294" i="14"/>
  <c r="S294" i="14"/>
  <c r="CO291" i="14"/>
  <c r="CJ290" i="14"/>
  <c r="EB290" i="14"/>
  <c r="S290" i="14"/>
  <c r="CV288" i="14"/>
  <c r="CN288" i="14"/>
  <c r="CS287" i="14"/>
  <c r="EB286" i="14"/>
  <c r="S286" i="14"/>
  <c r="CV284" i="14"/>
  <c r="CR284" i="14"/>
  <c r="CN284" i="14"/>
  <c r="CJ282" i="14"/>
  <c r="CU282" i="14" s="1"/>
  <c r="EB282" i="14"/>
  <c r="S282" i="14"/>
  <c r="CJ278" i="14"/>
  <c r="CV278" i="14" s="1"/>
  <c r="EB278" i="14"/>
  <c r="S278" i="14"/>
  <c r="CR276" i="14"/>
  <c r="CT274" i="14"/>
  <c r="CL274" i="14"/>
  <c r="EB274" i="14"/>
  <c r="S274" i="14"/>
  <c r="CV272" i="14"/>
  <c r="CR272" i="14"/>
  <c r="CJ270" i="14"/>
  <c r="CS270" i="14" s="1"/>
  <c r="EB270" i="14"/>
  <c r="S270" i="14"/>
  <c r="CJ269" i="14"/>
  <c r="CL269" i="14" s="1"/>
  <c r="CR268" i="14"/>
  <c r="CJ266" i="14"/>
  <c r="CT266" i="14" s="1"/>
  <c r="EB266" i="14"/>
  <c r="S266" i="14"/>
  <c r="CJ265" i="14"/>
  <c r="CV264" i="14"/>
  <c r="CR264" i="14"/>
  <c r="CN264" i="14"/>
  <c r="CW263" i="14"/>
  <c r="CJ262" i="14"/>
  <c r="CL262" i="14" s="1"/>
  <c r="EB262" i="14"/>
  <c r="S262" i="14"/>
  <c r="CJ258" i="14"/>
  <c r="CW258" i="14" s="1"/>
  <c r="EB258" i="14"/>
  <c r="S258" i="14"/>
  <c r="CV256" i="14"/>
  <c r="CJ254" i="14"/>
  <c r="CS254" i="14" s="1"/>
  <c r="EB254" i="14"/>
  <c r="S254" i="14"/>
  <c r="CJ253" i="14"/>
  <c r="CU253" i="14" s="1"/>
  <c r="CR252" i="14"/>
  <c r="CJ250" i="14"/>
  <c r="CS250" i="14" s="1"/>
  <c r="EB250" i="14"/>
  <c r="S250" i="14"/>
  <c r="CJ249" i="14"/>
  <c r="CS249" i="14" s="1"/>
  <c r="CV248" i="14"/>
  <c r="CR248" i="14"/>
  <c r="CN248" i="14"/>
  <c r="CJ246" i="14"/>
  <c r="CL246" i="14" s="1"/>
  <c r="EB246" i="14"/>
  <c r="S246" i="14"/>
  <c r="CJ242" i="14"/>
  <c r="CN242" i="14" s="1"/>
  <c r="EB242" i="14"/>
  <c r="S242" i="14"/>
  <c r="CR240" i="14"/>
  <c r="CN240" i="14"/>
  <c r="CJ351" i="14"/>
  <c r="CV351" i="14" s="1"/>
  <c r="EB351" i="14"/>
  <c r="S351" i="14"/>
  <c r="CJ349" i="14"/>
  <c r="CM349" i="14" s="1"/>
  <c r="CJ347" i="14"/>
  <c r="CT347" i="14" s="1"/>
  <c r="EB347" i="14"/>
  <c r="S347" i="14"/>
  <c r="CJ343" i="14"/>
  <c r="EB343" i="14"/>
  <c r="S343" i="14"/>
  <c r="CJ341" i="14"/>
  <c r="CT341" i="14" s="1"/>
  <c r="CJ339" i="14"/>
  <c r="CS339" i="14" s="1"/>
  <c r="EB339" i="14"/>
  <c r="S339" i="14"/>
  <c r="CV337" i="14"/>
  <c r="CR337" i="14"/>
  <c r="CN337" i="14"/>
  <c r="CJ335" i="14"/>
  <c r="EB335" i="14"/>
  <c r="S335" i="14"/>
  <c r="CJ331" i="14"/>
  <c r="EB331" i="14"/>
  <c r="S331" i="14"/>
  <c r="CJ330" i="14"/>
  <c r="CR329" i="14"/>
  <c r="CN329" i="14"/>
  <c r="CW328" i="14"/>
  <c r="CO328" i="14"/>
  <c r="CJ327" i="14"/>
  <c r="CO327" i="14" s="1"/>
  <c r="EB327" i="14"/>
  <c r="S327" i="14"/>
  <c r="CJ326" i="14"/>
  <c r="CN325" i="14"/>
  <c r="CO324" i="14"/>
  <c r="CJ323" i="14"/>
  <c r="CO323" i="14" s="1"/>
  <c r="EB323" i="14"/>
  <c r="S323" i="14"/>
  <c r="CV321" i="14"/>
  <c r="CR321" i="14"/>
  <c r="CN321" i="14"/>
  <c r="CJ319" i="14"/>
  <c r="CS319" i="14" s="1"/>
  <c r="EB319" i="14"/>
  <c r="S319" i="14"/>
  <c r="CJ315" i="14"/>
  <c r="CS315" i="14" s="1"/>
  <c r="EB315" i="14"/>
  <c r="S315" i="14"/>
  <c r="CJ314" i="14"/>
  <c r="CO314" i="14" s="1"/>
  <c r="CN313" i="14"/>
  <c r="CS312" i="14"/>
  <c r="CJ311" i="14"/>
  <c r="CO311" i="14" s="1"/>
  <c r="EB311" i="14"/>
  <c r="S311" i="14"/>
  <c r="CJ310" i="14"/>
  <c r="CP310" i="14" s="1"/>
  <c r="CR309" i="14"/>
  <c r="CJ308" i="14"/>
  <c r="CR308" i="14" s="1"/>
  <c r="CJ307" i="14"/>
  <c r="EB307" i="14"/>
  <c r="S307" i="14"/>
  <c r="CV305" i="14"/>
  <c r="CR305" i="14"/>
  <c r="CN305" i="14"/>
  <c r="CW370" i="14"/>
  <c r="CO370" i="14"/>
  <c r="CJ369" i="14"/>
  <c r="CN369" i="14" s="1"/>
  <c r="EB369" i="14"/>
  <c r="S369" i="14"/>
  <c r="CJ365" i="14"/>
  <c r="CM365" i="14" s="1"/>
  <c r="EB365" i="14"/>
  <c r="S365" i="14"/>
  <c r="CV363" i="14"/>
  <c r="CR363" i="14"/>
  <c r="CS362" i="14"/>
  <c r="CJ361" i="14"/>
  <c r="CS361" i="14" s="1"/>
  <c r="EB361" i="14"/>
  <c r="S361" i="14"/>
  <c r="CP357" i="14"/>
  <c r="EB357" i="14"/>
  <c r="S357" i="14"/>
  <c r="CR355" i="14"/>
  <c r="CJ353" i="14"/>
  <c r="CW353" i="14" s="1"/>
  <c r="EB353" i="14"/>
  <c r="S353" i="14"/>
  <c r="EB372" i="14"/>
  <c r="S372" i="14"/>
  <c r="CJ372" i="14"/>
  <c r="CO372" i="14" s="1"/>
  <c r="CV502" i="14"/>
  <c r="CR502" i="14"/>
  <c r="CN502" i="14"/>
  <c r="CJ500" i="14"/>
  <c r="EB500" i="14"/>
  <c r="S500" i="14"/>
  <c r="CJ496" i="14"/>
  <c r="CR496" i="14" s="1"/>
  <c r="EB496" i="14"/>
  <c r="S496" i="14"/>
  <c r="EB492" i="14"/>
  <c r="S492" i="14"/>
  <c r="CR490" i="14"/>
  <c r="CT488" i="14"/>
  <c r="EB488" i="14"/>
  <c r="S488" i="14"/>
  <c r="CO487" i="14"/>
  <c r="CV486" i="14"/>
  <c r="CR486" i="14"/>
  <c r="CN486" i="14"/>
  <c r="CJ484" i="14"/>
  <c r="CW484" i="14" s="1"/>
  <c r="EB484" i="14"/>
  <c r="S484" i="14"/>
  <c r="CJ480" i="14"/>
  <c r="CS480" i="14" s="1"/>
  <c r="EB480" i="14"/>
  <c r="S480" i="14"/>
  <c r="CV478" i="14"/>
  <c r="EB476" i="14"/>
  <c r="S476" i="14"/>
  <c r="CS475" i="14"/>
  <c r="CO475" i="14"/>
  <c r="CV474" i="14"/>
  <c r="CN474" i="14"/>
  <c r="CT472" i="14"/>
  <c r="EB472" i="14"/>
  <c r="S472" i="14"/>
  <c r="CW471" i="14"/>
  <c r="CV470" i="14"/>
  <c r="CR470" i="14"/>
  <c r="CN470" i="14"/>
  <c r="CJ468" i="14"/>
  <c r="CS468" i="14" s="1"/>
  <c r="EB468" i="14"/>
  <c r="S468" i="14"/>
  <c r="CJ464" i="14"/>
  <c r="CV464" i="14" s="1"/>
  <c r="EB464" i="14"/>
  <c r="S464" i="14"/>
  <c r="CV462" i="14"/>
  <c r="CT460" i="14"/>
  <c r="CP460" i="14"/>
  <c r="EB460" i="14"/>
  <c r="S460" i="14"/>
  <c r="CP456" i="14"/>
  <c r="CL456" i="14"/>
  <c r="EB456" i="14"/>
  <c r="S456" i="14"/>
  <c r="CV454" i="14"/>
  <c r="CR454" i="14"/>
  <c r="CN454" i="14"/>
  <c r="CJ452" i="14"/>
  <c r="CO452" i="14" s="1"/>
  <c r="EB452" i="14"/>
  <c r="S452" i="14"/>
  <c r="CJ448" i="14"/>
  <c r="CN448" i="14" s="1"/>
  <c r="EB448" i="14"/>
  <c r="S448" i="14"/>
  <c r="CV446" i="14"/>
  <c r="CR446" i="14"/>
  <c r="EB444" i="14"/>
  <c r="S444" i="14"/>
  <c r="CS443" i="14"/>
  <c r="CV442" i="14"/>
  <c r="CR442" i="14"/>
  <c r="CN442" i="14"/>
  <c r="CT440" i="14"/>
  <c r="EB440" i="14"/>
  <c r="S440" i="14"/>
  <c r="CJ436" i="14"/>
  <c r="CW436" i="14" s="1"/>
  <c r="EB436" i="14"/>
  <c r="S436" i="14"/>
  <c r="CW435" i="14"/>
  <c r="CJ432" i="14"/>
  <c r="CQ432" i="14" s="1"/>
  <c r="EB432" i="14"/>
  <c r="S432" i="14"/>
  <c r="CJ428" i="14"/>
  <c r="CS428" i="14" s="1"/>
  <c r="EB428" i="14"/>
  <c r="S428" i="14"/>
  <c r="CJ426" i="14"/>
  <c r="CJ424" i="14"/>
  <c r="CS424" i="14" s="1"/>
  <c r="EB424" i="14"/>
  <c r="S424" i="14"/>
  <c r="CJ423" i="14"/>
  <c r="CN423" i="14" s="1"/>
  <c r="CJ420" i="14"/>
  <c r="EB420" i="14"/>
  <c r="S420" i="14"/>
  <c r="CS419" i="14"/>
  <c r="CJ416" i="14"/>
  <c r="CR416" i="14" s="1"/>
  <c r="EB416" i="14"/>
  <c r="S416" i="14"/>
  <c r="CJ415" i="14"/>
  <c r="CV414" i="14"/>
  <c r="CR414" i="14"/>
  <c r="CN414" i="14"/>
  <c r="CJ412" i="14"/>
  <c r="EB412" i="14"/>
  <c r="S412" i="14"/>
  <c r="CW411" i="14"/>
  <c r="CV410" i="14"/>
  <c r="CR410" i="14"/>
  <c r="CN410" i="14"/>
  <c r="CJ408" i="14"/>
  <c r="EB408" i="14"/>
  <c r="S408" i="14"/>
  <c r="CJ407" i="14"/>
  <c r="CV407" i="14" s="1"/>
  <c r="CJ404" i="14"/>
  <c r="EB404" i="14"/>
  <c r="S404" i="14"/>
  <c r="CJ400" i="14"/>
  <c r="CS400" i="14" s="1"/>
  <c r="EB400" i="14"/>
  <c r="S400" i="14"/>
  <c r="CJ399" i="14"/>
  <c r="CR399" i="14" s="1"/>
  <c r="CV398" i="14"/>
  <c r="CN398" i="14"/>
  <c r="CJ396" i="14"/>
  <c r="EB396" i="14"/>
  <c r="S396" i="14"/>
  <c r="CV394" i="14"/>
  <c r="CR394" i="14"/>
  <c r="CN394" i="14"/>
  <c r="CJ392" i="14"/>
  <c r="CS392" i="14" s="1"/>
  <c r="EB392" i="14"/>
  <c r="S392" i="14"/>
  <c r="CJ391" i="14"/>
  <c r="CW391" i="14" s="1"/>
  <c r="CJ388" i="14"/>
  <c r="CP388" i="14" s="1"/>
  <c r="EB388" i="14"/>
  <c r="S388" i="14"/>
  <c r="CJ384" i="14"/>
  <c r="EB384" i="14"/>
  <c r="S384" i="14"/>
  <c r="CJ383" i="14"/>
  <c r="CW383" i="14" s="1"/>
  <c r="CV382" i="14"/>
  <c r="CR382" i="14"/>
  <c r="CJ380" i="14"/>
  <c r="CR380" i="14" s="1"/>
  <c r="EB380" i="14"/>
  <c r="S380" i="14"/>
  <c r="CV378" i="14"/>
  <c r="CR378" i="14"/>
  <c r="CN378" i="14"/>
  <c r="CJ376" i="14"/>
  <c r="CS376" i="14" s="1"/>
  <c r="EB376" i="14"/>
  <c r="S376" i="14"/>
  <c r="CJ571" i="14"/>
  <c r="EB571" i="14"/>
  <c r="S571" i="14"/>
  <c r="CV569" i="14"/>
  <c r="CJ567" i="14"/>
  <c r="CR567" i="14" s="1"/>
  <c r="EB567" i="14"/>
  <c r="S567" i="14"/>
  <c r="CS566" i="14"/>
  <c r="CV565" i="14"/>
  <c r="CR565" i="14"/>
  <c r="CN565" i="14"/>
  <c r="CJ563" i="14"/>
  <c r="EB563" i="14"/>
  <c r="S563" i="14"/>
  <c r="CV561" i="14"/>
  <c r="CR561" i="14"/>
  <c r="CN561" i="14"/>
  <c r="CJ559" i="14"/>
  <c r="CW559" i="14" s="1"/>
  <c r="EB559" i="14"/>
  <c r="S559" i="14"/>
  <c r="CJ556" i="14"/>
  <c r="CJ555" i="14"/>
  <c r="CN555" i="14" s="1"/>
  <c r="EB555" i="14"/>
  <c r="S555" i="14"/>
  <c r="CJ552" i="14"/>
  <c r="CJ551" i="14"/>
  <c r="CS551" i="14" s="1"/>
  <c r="EB551" i="14"/>
  <c r="S551" i="14"/>
  <c r="CR549" i="14"/>
  <c r="CJ547" i="14"/>
  <c r="CO547" i="14" s="1"/>
  <c r="EB547" i="14"/>
  <c r="S547" i="14"/>
  <c r="CV545" i="14"/>
  <c r="CR545" i="14"/>
  <c r="CN545" i="14"/>
  <c r="CJ543" i="14"/>
  <c r="CU543" i="14" s="1"/>
  <c r="EB543" i="14"/>
  <c r="S543" i="14"/>
  <c r="CW542" i="14"/>
  <c r="CO542" i="14"/>
  <c r="CJ540" i="14"/>
  <c r="CW540" i="14" s="1"/>
  <c r="CJ539" i="14"/>
  <c r="EB539" i="14"/>
  <c r="S539" i="14"/>
  <c r="CW538" i="14"/>
  <c r="CS538" i="14"/>
  <c r="CN537" i="14"/>
  <c r="CJ536" i="14"/>
  <c r="CT536" i="14" s="1"/>
  <c r="CJ535" i="14"/>
  <c r="CT535" i="14" s="1"/>
  <c r="EB535" i="14"/>
  <c r="S535" i="14"/>
  <c r="CV533" i="14"/>
  <c r="CR533" i="14"/>
  <c r="CN533" i="14"/>
  <c r="CJ531" i="14"/>
  <c r="EB531" i="14"/>
  <c r="S531" i="14"/>
  <c r="CO530" i="14"/>
  <c r="CV529" i="14"/>
  <c r="CR529" i="14"/>
  <c r="CN529" i="14"/>
  <c r="CJ527" i="14"/>
  <c r="EB527" i="14"/>
  <c r="S527" i="14"/>
  <c r="CJ524" i="14"/>
  <c r="CO524" i="14" s="1"/>
  <c r="CJ523" i="14"/>
  <c r="EB523" i="14"/>
  <c r="S523" i="14"/>
  <c r="CW522" i="14"/>
  <c r="CN521" i="14"/>
  <c r="CJ520" i="14"/>
  <c r="CU520" i="14" s="1"/>
  <c r="CJ519" i="14"/>
  <c r="CS519" i="14" s="1"/>
  <c r="EB519" i="14"/>
  <c r="S519" i="14"/>
  <c r="CV517" i="14"/>
  <c r="CR517" i="14"/>
  <c r="CN517" i="14"/>
  <c r="CJ515" i="14"/>
  <c r="CW515" i="14" s="1"/>
  <c r="EB515" i="14"/>
  <c r="S515" i="14"/>
  <c r="CV513" i="14"/>
  <c r="CR513" i="14"/>
  <c r="CN513" i="14"/>
  <c r="CJ511" i="14"/>
  <c r="CQ511" i="14" s="1"/>
  <c r="EB511" i="14"/>
  <c r="S511" i="14"/>
  <c r="CJ508" i="14"/>
  <c r="CN508" i="14" s="1"/>
  <c r="CJ507" i="14"/>
  <c r="CV507" i="14" s="1"/>
  <c r="EB507" i="14"/>
  <c r="S507" i="14"/>
  <c r="CW506" i="14"/>
  <c r="CJ504" i="14"/>
  <c r="CT504" i="14" s="1"/>
  <c r="EB573" i="14"/>
  <c r="S573" i="14"/>
  <c r="CJ573" i="14"/>
  <c r="CR772" i="14"/>
  <c r="CJ770" i="14"/>
  <c r="CW770" i="14" s="1"/>
  <c r="EB770" i="14"/>
  <c r="S770" i="14"/>
  <c r="CV768" i="14"/>
  <c r="CR768" i="14"/>
  <c r="CN768" i="14"/>
  <c r="CJ766" i="14"/>
  <c r="EB766" i="14"/>
  <c r="S766" i="14"/>
  <c r="CJ765" i="14"/>
  <c r="CJ762" i="14"/>
  <c r="CT762" i="14" s="1"/>
  <c r="EB762" i="14"/>
  <c r="S762" i="14"/>
  <c r="CJ761" i="14"/>
  <c r="CJ758" i="14"/>
  <c r="EB758" i="14"/>
  <c r="S758" i="14"/>
  <c r="CR756" i="14"/>
  <c r="EB754" i="14"/>
  <c r="S754" i="14"/>
  <c r="CJ753" i="14"/>
  <c r="CT753" i="14" s="1"/>
  <c r="CS751" i="14"/>
  <c r="EB750" i="14"/>
  <c r="S750" i="14"/>
  <c r="CJ749" i="14"/>
  <c r="CV748" i="14"/>
  <c r="CR748" i="14"/>
  <c r="EB746" i="14"/>
  <c r="S746" i="14"/>
  <c r="CJ745" i="14"/>
  <c r="CV744" i="14"/>
  <c r="CR744" i="14"/>
  <c r="CN744" i="14"/>
  <c r="CP742" i="14"/>
  <c r="EB742" i="14"/>
  <c r="S742" i="14"/>
  <c r="CJ741" i="14"/>
  <c r="CV740" i="14"/>
  <c r="CR740" i="14"/>
  <c r="CN740" i="14"/>
  <c r="EB738" i="14"/>
  <c r="S738" i="14"/>
  <c r="CJ737" i="14"/>
  <c r="CP737" i="14" s="1"/>
  <c r="EB734" i="14"/>
  <c r="S734" i="14"/>
  <c r="CJ733" i="14"/>
  <c r="EB730" i="14"/>
  <c r="S730" i="14"/>
  <c r="CJ729" i="14"/>
  <c r="CT729" i="14" s="1"/>
  <c r="CV728" i="14"/>
  <c r="CR728" i="14"/>
  <c r="CN728" i="14"/>
  <c r="CT726" i="14"/>
  <c r="EB726" i="14"/>
  <c r="S726" i="14"/>
  <c r="CJ725" i="14"/>
  <c r="CR725" i="14" s="1"/>
  <c r="CV724" i="14"/>
  <c r="CR724" i="14"/>
  <c r="CN724" i="14"/>
  <c r="EB722" i="14"/>
  <c r="S722" i="14"/>
  <c r="CJ721" i="14"/>
  <c r="EB718" i="14"/>
  <c r="S718" i="14"/>
  <c r="CJ717" i="14"/>
  <c r="CT714" i="14"/>
  <c r="CP714" i="14"/>
  <c r="CL714" i="14"/>
  <c r="EB714" i="14"/>
  <c r="S714" i="14"/>
  <c r="CJ710" i="14"/>
  <c r="CM710" i="14" s="1"/>
  <c r="EB710" i="14"/>
  <c r="S710" i="14"/>
  <c r="CV708" i="14"/>
  <c r="CN708" i="14"/>
  <c r="CJ706" i="14"/>
  <c r="CS706" i="14" s="1"/>
  <c r="EB706" i="14"/>
  <c r="S706" i="14"/>
  <c r="CJ705" i="14"/>
  <c r="CO703" i="14"/>
  <c r="CL702" i="14"/>
  <c r="EB702" i="14"/>
  <c r="S702" i="14"/>
  <c r="CW699" i="14"/>
  <c r="CO699" i="14"/>
  <c r="CP698" i="14"/>
  <c r="EB698" i="14"/>
  <c r="S698" i="14"/>
  <c r="CV696" i="14"/>
  <c r="CJ694" i="14"/>
  <c r="EB694" i="14"/>
  <c r="S694" i="14"/>
  <c r="CV692" i="14"/>
  <c r="CR692" i="14"/>
  <c r="CN692" i="14"/>
  <c r="CJ690" i="14"/>
  <c r="CO690" i="14" s="1"/>
  <c r="EB690" i="14"/>
  <c r="S690" i="14"/>
  <c r="CJ689" i="14"/>
  <c r="CL689" i="14" s="1"/>
  <c r="CN688" i="14"/>
  <c r="CJ686" i="14"/>
  <c r="EB686" i="14"/>
  <c r="S686" i="14"/>
  <c r="CJ682" i="14"/>
  <c r="EB682" i="14"/>
  <c r="S682" i="14"/>
  <c r="CJ681" i="14"/>
  <c r="CP681" i="14" s="1"/>
  <c r="CR680" i="14"/>
  <c r="CN680" i="14"/>
  <c r="CJ678" i="14"/>
  <c r="CW678" i="14" s="1"/>
  <c r="EB678" i="14"/>
  <c r="S678" i="14"/>
  <c r="CJ674" i="14"/>
  <c r="CS674" i="14" s="1"/>
  <c r="EB674" i="14"/>
  <c r="S674" i="14"/>
  <c r="CJ673" i="14"/>
  <c r="CU673" i="14" s="1"/>
  <c r="CJ670" i="14"/>
  <c r="EB670" i="14"/>
  <c r="S670" i="14"/>
  <c r="CJ666" i="14"/>
  <c r="CO666" i="14" s="1"/>
  <c r="EB666" i="14"/>
  <c r="S666" i="14"/>
  <c r="CJ662" i="14"/>
  <c r="CR662" i="14" s="1"/>
  <c r="EB662" i="14"/>
  <c r="S662" i="14"/>
  <c r="CR660" i="14"/>
  <c r="CS659" i="14"/>
  <c r="CJ658" i="14"/>
  <c r="CS658" i="14" s="1"/>
  <c r="EB658" i="14"/>
  <c r="S658" i="14"/>
  <c r="CV656" i="14"/>
  <c r="CR656" i="14"/>
  <c r="CN656" i="14"/>
  <c r="CT654" i="14"/>
  <c r="CP654" i="14"/>
  <c r="CL654" i="14"/>
  <c r="EB654" i="14"/>
  <c r="S654" i="14"/>
  <c r="CJ653" i="14"/>
  <c r="CV652" i="14"/>
  <c r="CN652" i="14"/>
  <c r="CJ650" i="14"/>
  <c r="EB650" i="14"/>
  <c r="S650" i="14"/>
  <c r="CV648" i="14"/>
  <c r="CR648" i="14"/>
  <c r="CJ646" i="14"/>
  <c r="CL646" i="14" s="1"/>
  <c r="EB646" i="14"/>
  <c r="S646" i="14"/>
  <c r="CW643" i="14"/>
  <c r="CS643" i="14"/>
  <c r="CJ642" i="14"/>
  <c r="CW642" i="14" s="1"/>
  <c r="EB642" i="14"/>
  <c r="S642" i="14"/>
  <c r="CR640" i="14"/>
  <c r="CT638" i="14"/>
  <c r="CP638" i="14"/>
  <c r="CL638" i="14"/>
  <c r="EB638" i="14"/>
  <c r="S638" i="14"/>
  <c r="CJ637" i="14"/>
  <c r="CV636" i="14"/>
  <c r="CO635" i="14"/>
  <c r="CJ634" i="14"/>
  <c r="CW634" i="14" s="1"/>
  <c r="EB634" i="14"/>
  <c r="S634" i="14"/>
  <c r="CV632" i="14"/>
  <c r="CN632" i="14"/>
  <c r="CJ630" i="14"/>
  <c r="EB630" i="14"/>
  <c r="S630" i="14"/>
  <c r="CV628" i="14"/>
  <c r="CN628" i="14"/>
  <c r="CJ626" i="14"/>
  <c r="CO626" i="14" s="1"/>
  <c r="EB626" i="14"/>
  <c r="S626" i="14"/>
  <c r="EB622" i="14"/>
  <c r="S622" i="14"/>
  <c r="CJ621" i="14"/>
  <c r="CM621" i="14" s="1"/>
  <c r="CJ618" i="14"/>
  <c r="CL618" i="14" s="1"/>
  <c r="EB618" i="14"/>
  <c r="S618" i="14"/>
  <c r="CJ614" i="14"/>
  <c r="CT614" i="14" s="1"/>
  <c r="EB614" i="14"/>
  <c r="S614" i="14"/>
  <c r="CV612" i="14"/>
  <c r="CR612" i="14"/>
  <c r="CN612" i="14"/>
  <c r="CS611" i="14"/>
  <c r="CJ610" i="14"/>
  <c r="CW610" i="14" s="1"/>
  <c r="EB610" i="14"/>
  <c r="S610" i="14"/>
  <c r="CV608" i="14"/>
  <c r="CR608" i="14"/>
  <c r="CN608" i="14"/>
  <c r="EB606" i="14"/>
  <c r="S606" i="14"/>
  <c r="CJ605" i="14"/>
  <c r="CR604" i="14"/>
  <c r="CN604" i="14"/>
  <c r="CS603" i="14"/>
  <c r="EB602" i="14"/>
  <c r="S602" i="14"/>
  <c r="CJ601" i="14"/>
  <c r="CU601" i="14" s="1"/>
  <c r="CV600" i="14"/>
  <c r="CN600" i="14"/>
  <c r="CJ598" i="14"/>
  <c r="EB598" i="14"/>
  <c r="S598" i="14"/>
  <c r="CJ594" i="14"/>
  <c r="CW594" i="14" s="1"/>
  <c r="EB594" i="14"/>
  <c r="S594" i="14"/>
  <c r="CR592" i="14"/>
  <c r="CS591" i="14"/>
  <c r="CO591" i="14"/>
  <c r="CT590" i="14"/>
  <c r="CP590" i="14"/>
  <c r="CL590" i="14"/>
  <c r="EB590" i="14"/>
  <c r="S590" i="14"/>
  <c r="CJ589" i="14"/>
  <c r="CN588" i="14"/>
  <c r="CT586" i="14"/>
  <c r="EB586" i="14"/>
  <c r="S586" i="14"/>
  <c r="CJ585" i="14"/>
  <c r="CP585" i="14" s="1"/>
  <c r="CW583" i="14"/>
  <c r="CJ582" i="14"/>
  <c r="EB582" i="14"/>
  <c r="S582" i="14"/>
  <c r="CV580" i="14"/>
  <c r="CR580" i="14"/>
  <c r="CJ578" i="14"/>
  <c r="CO578" i="14" s="1"/>
  <c r="EB578" i="14"/>
  <c r="S578" i="14"/>
  <c r="CV576" i="14"/>
  <c r="CN576" i="14"/>
  <c r="CJ574" i="14"/>
  <c r="EB574" i="14"/>
  <c r="S574" i="14"/>
  <c r="CJ48" i="14"/>
  <c r="CJ66" i="14"/>
  <c r="EB66" i="14"/>
  <c r="S66" i="14"/>
  <c r="CU65" i="14"/>
  <c r="CQ65" i="14"/>
  <c r="CM65" i="14"/>
  <c r="CW63" i="14"/>
  <c r="CJ62" i="14"/>
  <c r="CW62" i="14" s="1"/>
  <c r="EB62" i="14"/>
  <c r="S62" i="14"/>
  <c r="CU61" i="14"/>
  <c r="CQ61" i="14"/>
  <c r="CM61" i="14"/>
  <c r="CV60" i="14"/>
  <c r="CW59" i="14"/>
  <c r="CS59" i="14"/>
  <c r="CJ58" i="14"/>
  <c r="EB58" i="14"/>
  <c r="S58" i="14"/>
  <c r="CU57" i="14"/>
  <c r="CQ57" i="14"/>
  <c r="CM57" i="14"/>
  <c r="CW55" i="14"/>
  <c r="CJ54" i="14"/>
  <c r="EB54" i="14"/>
  <c r="S54" i="14"/>
  <c r="CV52" i="14"/>
  <c r="CR52" i="14"/>
  <c r="CN52" i="14"/>
  <c r="CS51" i="14"/>
  <c r="CO51" i="14"/>
  <c r="CJ50" i="14"/>
  <c r="EB50" i="14"/>
  <c r="S50" i="14"/>
  <c r="CJ158" i="14"/>
  <c r="CS158" i="14" s="1"/>
  <c r="EB158" i="14"/>
  <c r="S158" i="14"/>
  <c r="CR156" i="14"/>
  <c r="CJ154" i="14"/>
  <c r="EB154" i="14"/>
  <c r="S154" i="14"/>
  <c r="CU153" i="14"/>
  <c r="CQ153" i="14"/>
  <c r="CM153" i="14"/>
  <c r="CJ150" i="14"/>
  <c r="CS150" i="14" s="1"/>
  <c r="EB150" i="14"/>
  <c r="S150" i="14"/>
  <c r="CN148" i="14"/>
  <c r="CW147" i="14"/>
  <c r="EB146" i="14"/>
  <c r="S146" i="14"/>
  <c r="CU145" i="14"/>
  <c r="CQ145" i="14"/>
  <c r="CM145" i="14"/>
  <c r="CR144" i="14"/>
  <c r="CS143" i="14"/>
  <c r="EB142" i="14"/>
  <c r="S142" i="14"/>
  <c r="CU141" i="14"/>
  <c r="CQ141" i="14"/>
  <c r="CM141" i="14"/>
  <c r="CR140" i="14"/>
  <c r="CW139" i="14"/>
  <c r="CJ138" i="14"/>
  <c r="EB138" i="14"/>
  <c r="S138" i="14"/>
  <c r="CU137" i="14"/>
  <c r="CQ137" i="14"/>
  <c r="CM137" i="14"/>
  <c r="CV136" i="14"/>
  <c r="CN136" i="14"/>
  <c r="CW135" i="14"/>
  <c r="CJ134" i="14"/>
  <c r="CL134" i="14" s="1"/>
  <c r="EB134" i="14"/>
  <c r="S134" i="14"/>
  <c r="CV132" i="14"/>
  <c r="EB130" i="14"/>
  <c r="S130" i="14"/>
  <c r="CU129" i="14"/>
  <c r="CQ129" i="14"/>
  <c r="CM129" i="14"/>
  <c r="CN128" i="14"/>
  <c r="EB126" i="14"/>
  <c r="S126" i="14"/>
  <c r="CU125" i="14"/>
  <c r="CQ125" i="14"/>
  <c r="CM125" i="14"/>
  <c r="CV124" i="14"/>
  <c r="CR124" i="14"/>
  <c r="CJ122" i="14"/>
  <c r="CL122" i="14" s="1"/>
  <c r="EB122" i="14"/>
  <c r="S122" i="14"/>
  <c r="CU121" i="14"/>
  <c r="CQ121" i="14"/>
  <c r="CM121" i="14"/>
  <c r="CJ118" i="14"/>
  <c r="CL118" i="14" s="1"/>
  <c r="EB118" i="14"/>
  <c r="S118" i="14"/>
  <c r="CU117" i="14"/>
  <c r="CQ117" i="14"/>
  <c r="CM117" i="14"/>
  <c r="CR116" i="14"/>
  <c r="CN116" i="14"/>
  <c r="CJ114" i="14"/>
  <c r="CT114" i="14" s="1"/>
  <c r="EB114" i="14"/>
  <c r="S114" i="14"/>
  <c r="CV112" i="14"/>
  <c r="CN112" i="14"/>
  <c r="CJ110" i="14"/>
  <c r="CN110" i="14" s="1"/>
  <c r="EB110" i="14"/>
  <c r="S110" i="14"/>
  <c r="CU109" i="14"/>
  <c r="CQ109" i="14"/>
  <c r="CM109" i="14"/>
  <c r="CV108" i="14"/>
  <c r="CR108" i="14"/>
  <c r="CN108" i="14"/>
  <c r="CS107" i="14"/>
  <c r="CJ106" i="14"/>
  <c r="CV106" i="14" s="1"/>
  <c r="EB106" i="14"/>
  <c r="S106" i="14"/>
  <c r="CU105" i="14"/>
  <c r="CQ105" i="14"/>
  <c r="CM105" i="14"/>
  <c r="CJ102" i="14"/>
  <c r="CL102" i="14" s="1"/>
  <c r="EB102" i="14"/>
  <c r="S102" i="14"/>
  <c r="CU101" i="14"/>
  <c r="CQ101" i="14"/>
  <c r="CM101" i="14"/>
  <c r="CJ98" i="14"/>
  <c r="CT98" i="14" s="1"/>
  <c r="EB98" i="14"/>
  <c r="S98" i="14"/>
  <c r="CU97" i="14"/>
  <c r="CQ97" i="14"/>
  <c r="CM97" i="14"/>
  <c r="CW95" i="14"/>
  <c r="CS95" i="14"/>
  <c r="CJ94" i="14"/>
  <c r="CO94" i="14" s="1"/>
  <c r="EB94" i="14"/>
  <c r="S94" i="14"/>
  <c r="CJ90" i="14"/>
  <c r="CM90" i="14" s="1"/>
  <c r="EB90" i="14"/>
  <c r="S90" i="14"/>
  <c r="CU89" i="14"/>
  <c r="CQ89" i="14"/>
  <c r="CR88" i="14"/>
  <c r="CJ86" i="14"/>
  <c r="CS86" i="14" s="1"/>
  <c r="EB86" i="14"/>
  <c r="S86" i="14"/>
  <c r="CJ85" i="14"/>
  <c r="CM85" i="14" s="1"/>
  <c r="CN84" i="14"/>
  <c r="CS83" i="14"/>
  <c r="CJ82" i="14"/>
  <c r="CO82" i="14" s="1"/>
  <c r="EB82" i="14"/>
  <c r="S82" i="14"/>
  <c r="CJ81" i="14"/>
  <c r="CV81" i="14" s="1"/>
  <c r="CO79" i="14"/>
  <c r="CJ78" i="14"/>
  <c r="CL78" i="14" s="1"/>
  <c r="EB78" i="14"/>
  <c r="S78" i="14"/>
  <c r="CU77" i="14"/>
  <c r="CQ77" i="14"/>
  <c r="CM77" i="14"/>
  <c r="CJ74" i="14"/>
  <c r="CT74" i="14" s="1"/>
  <c r="EB74" i="14"/>
  <c r="S74" i="14"/>
  <c r="CU73" i="14"/>
  <c r="CM73" i="14"/>
  <c r="CS71" i="14"/>
  <c r="CJ70" i="14"/>
  <c r="CU70" i="14" s="1"/>
  <c r="EB70" i="14"/>
  <c r="S70" i="14"/>
  <c r="CV68" i="14"/>
  <c r="CS67" i="14"/>
  <c r="CJ236" i="14"/>
  <c r="CL236" i="14" s="1"/>
  <c r="EB236" i="14"/>
  <c r="S236" i="14"/>
  <c r="CQ235" i="14"/>
  <c r="CM235" i="14"/>
  <c r="CV234" i="14"/>
  <c r="EB232" i="14"/>
  <c r="S232" i="14"/>
  <c r="CU231" i="14"/>
  <c r="CQ231" i="14"/>
  <c r="CM231" i="14"/>
  <c r="CJ228" i="14"/>
  <c r="CL228" i="14" s="1"/>
  <c r="EB228" i="14"/>
  <c r="S228" i="14"/>
  <c r="CU227" i="14"/>
  <c r="CQ227" i="14"/>
  <c r="CM227" i="14"/>
  <c r="CJ226" i="14"/>
  <c r="CM226" i="14" s="1"/>
  <c r="CJ224" i="14"/>
  <c r="CL224" i="14" s="1"/>
  <c r="EB224" i="14"/>
  <c r="S224" i="14"/>
  <c r="CJ223" i="14"/>
  <c r="CV223" i="14" s="1"/>
  <c r="CJ220" i="14"/>
  <c r="CL220" i="14" s="1"/>
  <c r="EB220" i="14"/>
  <c r="S220" i="14"/>
  <c r="CU219" i="14"/>
  <c r="CQ219" i="14"/>
  <c r="CM219" i="14"/>
  <c r="CV218" i="14"/>
  <c r="CR218" i="14"/>
  <c r="CN218" i="14"/>
  <c r="CJ216" i="14"/>
  <c r="CT216" i="14" s="1"/>
  <c r="EB216" i="14"/>
  <c r="S216" i="14"/>
  <c r="CU215" i="14"/>
  <c r="CQ215" i="14"/>
  <c r="CM215" i="14"/>
  <c r="CV214" i="14"/>
  <c r="CJ212" i="14"/>
  <c r="CO212" i="14" s="1"/>
  <c r="EB212" i="14"/>
  <c r="S212" i="14"/>
  <c r="CJ211" i="14"/>
  <c r="CM211" i="14" s="1"/>
  <c r="CJ208" i="14"/>
  <c r="CL208" i="14" s="1"/>
  <c r="EB208" i="14"/>
  <c r="S208" i="14"/>
  <c r="CJ207" i="14"/>
  <c r="CV207" i="14" s="1"/>
  <c r="CR206" i="14"/>
  <c r="CN206" i="14"/>
  <c r="CJ204" i="14"/>
  <c r="CS204" i="14" s="1"/>
  <c r="EB204" i="14"/>
  <c r="S204" i="14"/>
  <c r="CJ200" i="14"/>
  <c r="CL200" i="14" s="1"/>
  <c r="EB200" i="14"/>
  <c r="S200" i="14"/>
  <c r="CU199" i="14"/>
  <c r="CQ199" i="14"/>
  <c r="CM199" i="14"/>
  <c r="CS197" i="14"/>
  <c r="CJ196" i="14"/>
  <c r="CT196" i="14" s="1"/>
  <c r="EB196" i="14"/>
  <c r="S196" i="14"/>
  <c r="CJ195" i="14"/>
  <c r="CP195" i="14" s="1"/>
  <c r="CJ192" i="14"/>
  <c r="CO192" i="14" s="1"/>
  <c r="EB192" i="14"/>
  <c r="S192" i="14"/>
  <c r="CQ191" i="14"/>
  <c r="CM191" i="14"/>
  <c r="EB188" i="14"/>
  <c r="S188" i="14"/>
  <c r="CJ187" i="14"/>
  <c r="CT187" i="14" s="1"/>
  <c r="EB184" i="14"/>
  <c r="S184" i="14"/>
  <c r="CU183" i="14"/>
  <c r="CQ183" i="14"/>
  <c r="CM183" i="14"/>
  <c r="CJ180" i="14"/>
  <c r="CQ180" i="14" s="1"/>
  <c r="EB180" i="14"/>
  <c r="S180" i="14"/>
  <c r="CU179" i="14"/>
  <c r="CQ179" i="14"/>
  <c r="CM179" i="14"/>
  <c r="CJ176" i="14"/>
  <c r="CL176" i="14" s="1"/>
  <c r="EB176" i="14"/>
  <c r="S176" i="14"/>
  <c r="CR174" i="14"/>
  <c r="CN174" i="14"/>
  <c r="EB172" i="14"/>
  <c r="S172" i="14"/>
  <c r="CU171" i="14"/>
  <c r="CQ171" i="14"/>
  <c r="CM171" i="14"/>
  <c r="CV170" i="14"/>
  <c r="CR170" i="14"/>
  <c r="EB168" i="14"/>
  <c r="S168" i="14"/>
  <c r="CU167" i="14"/>
  <c r="CQ167" i="14"/>
  <c r="CM167" i="14"/>
  <c r="CJ164" i="14"/>
  <c r="CL164" i="14" s="1"/>
  <c r="EB164" i="14"/>
  <c r="S164" i="14"/>
  <c r="CU163" i="14"/>
  <c r="CQ163" i="14"/>
  <c r="CM163" i="14"/>
  <c r="CV162" i="14"/>
  <c r="CR162" i="14"/>
  <c r="CJ301" i="14"/>
  <c r="CR301" i="14" s="1"/>
  <c r="EB301" i="14"/>
  <c r="S301" i="14"/>
  <c r="CU300" i="14"/>
  <c r="CN299" i="14"/>
  <c r="CJ297" i="14"/>
  <c r="CL297" i="14" s="1"/>
  <c r="EB297" i="14"/>
  <c r="S297" i="14"/>
  <c r="CU296" i="14"/>
  <c r="CQ296" i="14"/>
  <c r="CM296" i="14"/>
  <c r="CJ293" i="14"/>
  <c r="CL293" i="14" s="1"/>
  <c r="EB293" i="14"/>
  <c r="S293" i="14"/>
  <c r="CU292" i="14"/>
  <c r="CQ292" i="14"/>
  <c r="CR291" i="14"/>
  <c r="CJ289" i="14"/>
  <c r="CP289" i="14" s="1"/>
  <c r="EB289" i="14"/>
  <c r="S289" i="14"/>
  <c r="CU288" i="14"/>
  <c r="CQ288" i="14"/>
  <c r="CM288" i="14"/>
  <c r="CR287" i="14"/>
  <c r="CN287" i="14"/>
  <c r="CJ285" i="14"/>
  <c r="CL285" i="14" s="1"/>
  <c r="EB285" i="14"/>
  <c r="S285" i="14"/>
  <c r="CU284" i="14"/>
  <c r="CQ284" i="14"/>
  <c r="CM284" i="14"/>
  <c r="CO282" i="14"/>
  <c r="CJ281" i="14"/>
  <c r="CL281" i="14" s="1"/>
  <c r="EB281" i="14"/>
  <c r="S281" i="14"/>
  <c r="CJ277" i="14"/>
  <c r="CS277" i="14" s="1"/>
  <c r="EB277" i="14"/>
  <c r="S277" i="14"/>
  <c r="CU276" i="14"/>
  <c r="CQ276" i="14"/>
  <c r="CM276" i="14"/>
  <c r="CW274" i="14"/>
  <c r="CS274" i="14"/>
  <c r="CO274" i="14"/>
  <c r="CJ273" i="14"/>
  <c r="CS273" i="14" s="1"/>
  <c r="EB273" i="14"/>
  <c r="S273" i="14"/>
  <c r="CU272" i="14"/>
  <c r="CQ272" i="14"/>
  <c r="CM272" i="14"/>
  <c r="CV271" i="14"/>
  <c r="CR271" i="14"/>
  <c r="CN271" i="14"/>
  <c r="EB269" i="14"/>
  <c r="S269" i="14"/>
  <c r="CU268" i="14"/>
  <c r="CQ268" i="14"/>
  <c r="CM268" i="14"/>
  <c r="CV267" i="14"/>
  <c r="CR267" i="14"/>
  <c r="CN267" i="14"/>
  <c r="CS266" i="14"/>
  <c r="EB265" i="14"/>
  <c r="S265" i="14"/>
  <c r="CU264" i="14"/>
  <c r="CQ264" i="14"/>
  <c r="CM264" i="14"/>
  <c r="CW262" i="14"/>
  <c r="CO262" i="14"/>
  <c r="CJ261" i="14"/>
  <c r="CS261" i="14" s="1"/>
  <c r="EB261" i="14"/>
  <c r="S261" i="14"/>
  <c r="CJ257" i="14"/>
  <c r="CO257" i="14" s="1"/>
  <c r="EB257" i="14"/>
  <c r="S257" i="14"/>
  <c r="CU256" i="14"/>
  <c r="CQ256" i="14"/>
  <c r="CM256" i="14"/>
  <c r="CL253" i="14"/>
  <c r="EB253" i="14"/>
  <c r="S253" i="14"/>
  <c r="CU252" i="14"/>
  <c r="CQ252" i="14"/>
  <c r="CM252" i="14"/>
  <c r="CT249" i="14"/>
  <c r="EB249" i="14"/>
  <c r="S249" i="14"/>
  <c r="CU248" i="14"/>
  <c r="CQ248" i="14"/>
  <c r="CM248" i="14"/>
  <c r="CW246" i="14"/>
  <c r="CS246" i="14"/>
  <c r="CO246" i="14"/>
  <c r="CJ245" i="14"/>
  <c r="CO245" i="14" s="1"/>
  <c r="EB245" i="14"/>
  <c r="S245" i="14"/>
  <c r="CJ241" i="14"/>
  <c r="CL241" i="14" s="1"/>
  <c r="EB241" i="14"/>
  <c r="S241" i="14"/>
  <c r="CU240" i="14"/>
  <c r="CQ240" i="14"/>
  <c r="CM240" i="14"/>
  <c r="CV239" i="14"/>
  <c r="CS351" i="14"/>
  <c r="CJ350" i="14"/>
  <c r="CL350" i="14" s="1"/>
  <c r="EB350" i="14"/>
  <c r="S350" i="14"/>
  <c r="CO347" i="14"/>
  <c r="CJ346" i="14"/>
  <c r="CT346" i="14" s="1"/>
  <c r="EB346" i="14"/>
  <c r="S346" i="14"/>
  <c r="CR344" i="14"/>
  <c r="CJ342" i="14"/>
  <c r="CL342" i="14" s="1"/>
  <c r="EB342" i="14"/>
  <c r="S342" i="14"/>
  <c r="CU341" i="14"/>
  <c r="CQ341" i="14"/>
  <c r="CM341" i="14"/>
  <c r="CR340" i="14"/>
  <c r="CJ338" i="14"/>
  <c r="CP338" i="14" s="1"/>
  <c r="EB338" i="14"/>
  <c r="S338" i="14"/>
  <c r="CU337" i="14"/>
  <c r="CQ337" i="14"/>
  <c r="CJ334" i="14"/>
  <c r="CL334" i="14" s="1"/>
  <c r="EB334" i="14"/>
  <c r="S334" i="14"/>
  <c r="CW331" i="14"/>
  <c r="CS331" i="14"/>
  <c r="EB330" i="14"/>
  <c r="S330" i="14"/>
  <c r="CU329" i="14"/>
  <c r="CQ329" i="14"/>
  <c r="CM329" i="14"/>
  <c r="CV328" i="14"/>
  <c r="CR328" i="14"/>
  <c r="CN328" i="14"/>
  <c r="CP326" i="14"/>
  <c r="EB326" i="14"/>
  <c r="S326" i="14"/>
  <c r="CU325" i="14"/>
  <c r="CQ325" i="14"/>
  <c r="CM325" i="14"/>
  <c r="CV324" i="14"/>
  <c r="CR324" i="14"/>
  <c r="CN324" i="14"/>
  <c r="CJ322" i="14"/>
  <c r="CW322" i="14" s="1"/>
  <c r="EB322" i="14"/>
  <c r="S322" i="14"/>
  <c r="CU321" i="14"/>
  <c r="CQ321" i="14"/>
  <c r="CM321" i="14"/>
  <c r="CV320" i="14"/>
  <c r="CR320" i="14"/>
  <c r="CJ318" i="14"/>
  <c r="CL318" i="14" s="1"/>
  <c r="EB318" i="14"/>
  <c r="S318" i="14"/>
  <c r="EB314" i="14"/>
  <c r="S314" i="14"/>
  <c r="CU313" i="14"/>
  <c r="CQ313" i="14"/>
  <c r="CM313" i="14"/>
  <c r="CT310" i="14"/>
  <c r="EB310" i="14"/>
  <c r="S310" i="14"/>
  <c r="CU309" i="14"/>
  <c r="CQ309" i="14"/>
  <c r="CM309" i="14"/>
  <c r="CV308" i="14"/>
  <c r="CW307" i="14"/>
  <c r="CS307" i="14"/>
  <c r="CO307" i="14"/>
  <c r="CJ306" i="14"/>
  <c r="CV306" i="14" s="1"/>
  <c r="EB306" i="14"/>
  <c r="S306" i="14"/>
  <c r="CU305" i="14"/>
  <c r="CQ305" i="14"/>
  <c r="CM305" i="14"/>
  <c r="CR370" i="14"/>
  <c r="CN370" i="14"/>
  <c r="CJ368" i="14"/>
  <c r="CL368" i="14" s="1"/>
  <c r="EB368" i="14"/>
  <c r="S368" i="14"/>
  <c r="CJ364" i="14"/>
  <c r="CW364" i="14" s="1"/>
  <c r="EB364" i="14"/>
  <c r="S364" i="14"/>
  <c r="CU363" i="14"/>
  <c r="CM363" i="14"/>
  <c r="CR362" i="14"/>
  <c r="CN362" i="14"/>
  <c r="CJ360" i="14"/>
  <c r="EB360" i="14"/>
  <c r="S360" i="14"/>
  <c r="CU359" i="14"/>
  <c r="CQ359" i="14"/>
  <c r="CM359" i="14"/>
  <c r="CV358" i="14"/>
  <c r="CW357" i="14"/>
  <c r="CS357" i="14"/>
  <c r="CO357" i="14"/>
  <c r="CJ356" i="14"/>
  <c r="CS356" i="14" s="1"/>
  <c r="EB356" i="14"/>
  <c r="S356" i="14"/>
  <c r="CU355" i="14"/>
  <c r="CQ355" i="14"/>
  <c r="CM355" i="14"/>
  <c r="CJ352" i="14"/>
  <c r="CO352" i="14" s="1"/>
  <c r="EB352" i="14"/>
  <c r="S352" i="14"/>
  <c r="CW372" i="14"/>
  <c r="CS372" i="14"/>
  <c r="CV503" i="14"/>
  <c r="CU502" i="14"/>
  <c r="CQ502" i="14"/>
  <c r="CM502" i="14"/>
  <c r="CJ501" i="14"/>
  <c r="CL501" i="14" s="1"/>
  <c r="EB501" i="14"/>
  <c r="S501" i="14"/>
  <c r="CO500" i="14"/>
  <c r="CR499" i="14"/>
  <c r="CJ497" i="14"/>
  <c r="CW497" i="14" s="1"/>
  <c r="EB497" i="14"/>
  <c r="S497" i="14"/>
  <c r="CU494" i="14"/>
  <c r="CQ494" i="14"/>
  <c r="CM494" i="14"/>
  <c r="CJ493" i="14"/>
  <c r="CL493" i="14" s="1"/>
  <c r="EB493" i="14"/>
  <c r="S493" i="14"/>
  <c r="CU490" i="14"/>
  <c r="CQ490" i="14"/>
  <c r="CM490" i="14"/>
  <c r="CJ489" i="14"/>
  <c r="CT489" i="14" s="1"/>
  <c r="EB489" i="14"/>
  <c r="S489" i="14"/>
  <c r="CO488" i="14"/>
  <c r="CR487" i="14"/>
  <c r="CN487" i="14"/>
  <c r="CU486" i="14"/>
  <c r="CQ486" i="14"/>
  <c r="CM486" i="14"/>
  <c r="CJ485" i="14"/>
  <c r="CL485" i="14" s="1"/>
  <c r="EB485" i="14"/>
  <c r="S485" i="14"/>
  <c r="CJ481" i="14"/>
  <c r="CS481" i="14" s="1"/>
  <c r="EB481" i="14"/>
  <c r="S481" i="14"/>
  <c r="CW480" i="14"/>
  <c r="CO480" i="14"/>
  <c r="CU478" i="14"/>
  <c r="CQ478" i="14"/>
  <c r="CM478" i="14"/>
  <c r="CJ477" i="14"/>
  <c r="CP477" i="14" s="1"/>
  <c r="EB477" i="14"/>
  <c r="S477" i="14"/>
  <c r="CV475" i="14"/>
  <c r="CR475" i="14"/>
  <c r="CN475" i="14"/>
  <c r="CU474" i="14"/>
  <c r="CQ474" i="14"/>
  <c r="CM474" i="14"/>
  <c r="CJ473" i="14"/>
  <c r="CL473" i="14" s="1"/>
  <c r="EB473" i="14"/>
  <c r="S473" i="14"/>
  <c r="CW472" i="14"/>
  <c r="CS472" i="14"/>
  <c r="CO472" i="14"/>
  <c r="CV471" i="14"/>
  <c r="CR471" i="14"/>
  <c r="CN471" i="14"/>
  <c r="CU470" i="14"/>
  <c r="CQ470" i="14"/>
  <c r="CM470" i="14"/>
  <c r="CJ469" i="14"/>
  <c r="CL469" i="14" s="1"/>
  <c r="EB469" i="14"/>
  <c r="S469" i="14"/>
  <c r="CW468" i="14"/>
  <c r="CJ465" i="14"/>
  <c r="CL465" i="14" s="1"/>
  <c r="EB465" i="14"/>
  <c r="S465" i="14"/>
  <c r="CV463" i="14"/>
  <c r="CU462" i="14"/>
  <c r="CQ462" i="14"/>
  <c r="CM462" i="14"/>
  <c r="CJ461" i="14"/>
  <c r="CP461" i="14" s="1"/>
  <c r="EB461" i="14"/>
  <c r="S461" i="14"/>
  <c r="CW460" i="14"/>
  <c r="CS460" i="14"/>
  <c r="CO460" i="14"/>
  <c r="CU458" i="14"/>
  <c r="CQ458" i="14"/>
  <c r="CM458" i="14"/>
  <c r="CJ457" i="14"/>
  <c r="CL457" i="14" s="1"/>
  <c r="EB457" i="14"/>
  <c r="S457" i="14"/>
  <c r="CW456" i="14"/>
  <c r="CS456" i="14"/>
  <c r="CO456" i="14"/>
  <c r="CU454" i="14"/>
  <c r="CQ454" i="14"/>
  <c r="CM454" i="14"/>
  <c r="CJ453" i="14"/>
  <c r="CP453" i="14" s="1"/>
  <c r="EB453" i="14"/>
  <c r="S453" i="14"/>
  <c r="CJ449" i="14"/>
  <c r="CW449" i="14" s="1"/>
  <c r="EB449" i="14"/>
  <c r="S449" i="14"/>
  <c r="CW448" i="14"/>
  <c r="CO448" i="14"/>
  <c r="CV447" i="14"/>
  <c r="CR447" i="14"/>
  <c r="CU446" i="14"/>
  <c r="CQ446" i="14"/>
  <c r="CM446" i="14"/>
  <c r="CJ445" i="14"/>
  <c r="CQ445" i="14" s="1"/>
  <c r="EB445" i="14"/>
  <c r="S445" i="14"/>
  <c r="CO444" i="14"/>
  <c r="CV443" i="14"/>
  <c r="CR443" i="14"/>
  <c r="CN443" i="14"/>
  <c r="CU442" i="14"/>
  <c r="CQ442" i="14"/>
  <c r="CM442" i="14"/>
  <c r="CJ441" i="14"/>
  <c r="CW441" i="14" s="1"/>
  <c r="EB441" i="14"/>
  <c r="S441" i="14"/>
  <c r="CS440" i="14"/>
  <c r="CO440" i="14"/>
  <c r="CU438" i="14"/>
  <c r="CQ438" i="14"/>
  <c r="CM438" i="14"/>
  <c r="CJ437" i="14"/>
  <c r="CS437" i="14" s="1"/>
  <c r="EB437" i="14"/>
  <c r="S437" i="14"/>
  <c r="CO436" i="14"/>
  <c r="CN435" i="14"/>
  <c r="CJ433" i="14"/>
  <c r="CO433" i="14" s="1"/>
  <c r="EB433" i="14"/>
  <c r="S433" i="14"/>
  <c r="CN431" i="14"/>
  <c r="CU430" i="14"/>
  <c r="CQ430" i="14"/>
  <c r="CM430" i="14"/>
  <c r="CJ429" i="14"/>
  <c r="CO429" i="14" s="1"/>
  <c r="EB429" i="14"/>
  <c r="S429" i="14"/>
  <c r="CJ425" i="14"/>
  <c r="CL425" i="14" s="1"/>
  <c r="EB425" i="14"/>
  <c r="S425" i="14"/>
  <c r="CJ421" i="14"/>
  <c r="CV421" i="14" s="1"/>
  <c r="EB421" i="14"/>
  <c r="S421" i="14"/>
  <c r="CV419" i="14"/>
  <c r="CR419" i="14"/>
  <c r="CU418" i="14"/>
  <c r="CQ418" i="14"/>
  <c r="CM418" i="14"/>
  <c r="CJ417" i="14"/>
  <c r="CV417" i="14" s="1"/>
  <c r="EB417" i="14"/>
  <c r="S417" i="14"/>
  <c r="CS416" i="14"/>
  <c r="CU414" i="14"/>
  <c r="CQ414" i="14"/>
  <c r="CM414" i="14"/>
  <c r="CJ413" i="14"/>
  <c r="CQ413" i="14" s="1"/>
  <c r="EB413" i="14"/>
  <c r="S413" i="14"/>
  <c r="CV411" i="14"/>
  <c r="CR411" i="14"/>
  <c r="CN411" i="14"/>
  <c r="CU410" i="14"/>
  <c r="CQ410" i="14"/>
  <c r="CM410" i="14"/>
  <c r="CJ409" i="14"/>
  <c r="CO409" i="14" s="1"/>
  <c r="EB409" i="14"/>
  <c r="S409" i="14"/>
  <c r="CJ405" i="14"/>
  <c r="CN405" i="14" s="1"/>
  <c r="EB405" i="14"/>
  <c r="S405" i="14"/>
  <c r="CU402" i="14"/>
  <c r="CQ402" i="14"/>
  <c r="CM402" i="14"/>
  <c r="CJ401" i="14"/>
  <c r="CW401" i="14" s="1"/>
  <c r="EB401" i="14"/>
  <c r="S401" i="14"/>
  <c r="CU398" i="14"/>
  <c r="CQ398" i="14"/>
  <c r="CM398" i="14"/>
  <c r="CJ397" i="14"/>
  <c r="CL397" i="14" s="1"/>
  <c r="EB397" i="14"/>
  <c r="S397" i="14"/>
  <c r="CS396" i="14"/>
  <c r="CU394" i="14"/>
  <c r="CQ394" i="14"/>
  <c r="CM394" i="14"/>
  <c r="CJ393" i="14"/>
  <c r="CL393" i="14" s="1"/>
  <c r="EB393" i="14"/>
  <c r="S393" i="14"/>
  <c r="CR391" i="14"/>
  <c r="CJ389" i="14"/>
  <c r="CL389" i="14" s="1"/>
  <c r="EB389" i="14"/>
  <c r="S389" i="14"/>
  <c r="CU386" i="14"/>
  <c r="CQ386" i="14"/>
  <c r="CM386" i="14"/>
  <c r="CJ385" i="14"/>
  <c r="CT385" i="14" s="1"/>
  <c r="EB385" i="14"/>
  <c r="S385" i="14"/>
  <c r="CR383" i="14"/>
  <c r="CU382" i="14"/>
  <c r="CQ382" i="14"/>
  <c r="CM382" i="14"/>
  <c r="CJ381" i="14"/>
  <c r="CW381" i="14" s="1"/>
  <c r="EB381" i="14"/>
  <c r="S381" i="14"/>
  <c r="CW380" i="14"/>
  <c r="CS380" i="14"/>
  <c r="CO380" i="14"/>
  <c r="CU378" i="14"/>
  <c r="CQ378" i="14"/>
  <c r="CM378" i="14"/>
  <c r="CJ377" i="14"/>
  <c r="CO377" i="14" s="1"/>
  <c r="EB377" i="14"/>
  <c r="S377" i="14"/>
  <c r="CJ373" i="14"/>
  <c r="CP373" i="14" s="1"/>
  <c r="EB373" i="14"/>
  <c r="S373" i="14"/>
  <c r="CV570" i="14"/>
  <c r="CU569" i="14"/>
  <c r="CQ569" i="14"/>
  <c r="CM569" i="14"/>
  <c r="CJ568" i="14"/>
  <c r="CS568" i="14" s="1"/>
  <c r="EB568" i="14"/>
  <c r="S568" i="14"/>
  <c r="CV566" i="14"/>
  <c r="CR566" i="14"/>
  <c r="CN566" i="14"/>
  <c r="CU565" i="14"/>
  <c r="CQ565" i="14"/>
  <c r="CM565" i="14"/>
  <c r="CJ564" i="14"/>
  <c r="CO564" i="14" s="1"/>
  <c r="EB564" i="14"/>
  <c r="S564" i="14"/>
  <c r="CW563" i="14"/>
  <c r="CS563" i="14"/>
  <c r="CO563" i="14"/>
  <c r="CV562" i="14"/>
  <c r="CU561" i="14"/>
  <c r="CQ561" i="14"/>
  <c r="CM561" i="14"/>
  <c r="CJ560" i="14"/>
  <c r="CL560" i="14" s="1"/>
  <c r="EB560" i="14"/>
  <c r="S560" i="14"/>
  <c r="CN558" i="14"/>
  <c r="EB556" i="14"/>
  <c r="S556" i="14"/>
  <c r="CU553" i="14"/>
  <c r="CQ553" i="14"/>
  <c r="CM553" i="14"/>
  <c r="EB552" i="14"/>
  <c r="S552" i="14"/>
  <c r="CU549" i="14"/>
  <c r="CQ549" i="14"/>
  <c r="CM549" i="14"/>
  <c r="CJ548" i="14"/>
  <c r="CT548" i="14" s="1"/>
  <c r="EB548" i="14"/>
  <c r="S548" i="14"/>
  <c r="CU545" i="14"/>
  <c r="CQ545" i="14"/>
  <c r="CM545" i="14"/>
  <c r="CJ544" i="14"/>
  <c r="CO544" i="14" s="1"/>
  <c r="EB544" i="14"/>
  <c r="S544" i="14"/>
  <c r="CW543" i="14"/>
  <c r="CV542" i="14"/>
  <c r="CR542" i="14"/>
  <c r="CN542" i="14"/>
  <c r="EB540" i="14"/>
  <c r="S540" i="14"/>
  <c r="CV538" i="14"/>
  <c r="CR538" i="14"/>
  <c r="CN538" i="14"/>
  <c r="CU537" i="14"/>
  <c r="CQ537" i="14"/>
  <c r="CM537" i="14"/>
  <c r="EB536" i="14"/>
  <c r="S536" i="14"/>
  <c r="CU533" i="14"/>
  <c r="CQ533" i="14"/>
  <c r="CM533" i="14"/>
  <c r="CJ532" i="14"/>
  <c r="CN532" i="14" s="1"/>
  <c r="EB532" i="14"/>
  <c r="S532" i="14"/>
  <c r="CS531" i="14"/>
  <c r="CV530" i="14"/>
  <c r="CR530" i="14"/>
  <c r="CN530" i="14"/>
  <c r="CU529" i="14"/>
  <c r="CQ529" i="14"/>
  <c r="CM529" i="14"/>
  <c r="CJ528" i="14"/>
  <c r="CW528" i="14" s="1"/>
  <c r="EB528" i="14"/>
  <c r="S528" i="14"/>
  <c r="EB524" i="14"/>
  <c r="S524" i="14"/>
  <c r="CV522" i="14"/>
  <c r="CR522" i="14"/>
  <c r="CU521" i="14"/>
  <c r="CQ521" i="14"/>
  <c r="CM521" i="14"/>
  <c r="CP520" i="14"/>
  <c r="CL520" i="14"/>
  <c r="EB520" i="14"/>
  <c r="S520" i="14"/>
  <c r="CR518" i="14"/>
  <c r="CU517" i="14"/>
  <c r="CQ517" i="14"/>
  <c r="CM517" i="14"/>
  <c r="CJ516" i="14"/>
  <c r="CU516" i="14" s="1"/>
  <c r="EB516" i="14"/>
  <c r="S516" i="14"/>
  <c r="CU513" i="14"/>
  <c r="CQ513" i="14"/>
  <c r="CM513" i="14"/>
  <c r="CJ512" i="14"/>
  <c r="CO512" i="14" s="1"/>
  <c r="EB512" i="14"/>
  <c r="S512" i="14"/>
  <c r="EB508" i="14"/>
  <c r="S508" i="14"/>
  <c r="CU505" i="14"/>
  <c r="CQ505" i="14"/>
  <c r="CM505" i="14"/>
  <c r="EB504" i="14"/>
  <c r="S504" i="14"/>
  <c r="CW573" i="14"/>
  <c r="CU772" i="14"/>
  <c r="CQ772" i="14"/>
  <c r="CM772" i="14"/>
  <c r="CJ769" i="14"/>
  <c r="CL769" i="14" s="1"/>
  <c r="EB769" i="14"/>
  <c r="S769" i="14"/>
  <c r="CU768" i="14"/>
  <c r="CQ768" i="14"/>
  <c r="CM768" i="14"/>
  <c r="EB765" i="14"/>
  <c r="S765" i="14"/>
  <c r="CW762" i="14"/>
  <c r="CS762" i="14"/>
  <c r="EB761" i="14"/>
  <c r="S761" i="14"/>
  <c r="CJ760" i="14"/>
  <c r="CW758" i="14"/>
  <c r="CS758" i="14"/>
  <c r="CO758" i="14"/>
  <c r="CJ757" i="14"/>
  <c r="CW757" i="14" s="1"/>
  <c r="EB757" i="14"/>
  <c r="S757" i="14"/>
  <c r="CQ756" i="14"/>
  <c r="CM756" i="14"/>
  <c r="CO754" i="14"/>
  <c r="EB753" i="14"/>
  <c r="S753" i="14"/>
  <c r="CW750" i="14"/>
  <c r="CS750" i="14"/>
  <c r="EB749" i="14"/>
  <c r="S749" i="14"/>
  <c r="CU748" i="14"/>
  <c r="CQ748" i="14"/>
  <c r="CR747" i="14"/>
  <c r="CW746" i="14"/>
  <c r="CS746" i="14"/>
  <c r="EB745" i="14"/>
  <c r="S745" i="14"/>
  <c r="CU744" i="14"/>
  <c r="CM744" i="14"/>
  <c r="CR743" i="14"/>
  <c r="CN743" i="14"/>
  <c r="CW742" i="14"/>
  <c r="CS742" i="14"/>
  <c r="CO742" i="14"/>
  <c r="EB741" i="14"/>
  <c r="S741" i="14"/>
  <c r="CU740" i="14"/>
  <c r="CQ740" i="14"/>
  <c r="CV739" i="14"/>
  <c r="CR739" i="14"/>
  <c r="CN739" i="14"/>
  <c r="EB737" i="14"/>
  <c r="S737" i="14"/>
  <c r="CP733" i="14"/>
  <c r="EB733" i="14"/>
  <c r="S733" i="14"/>
  <c r="CU732" i="14"/>
  <c r="CQ732" i="14"/>
  <c r="CM732" i="14"/>
  <c r="EB729" i="14"/>
  <c r="S729" i="14"/>
  <c r="CU728" i="14"/>
  <c r="CQ728" i="14"/>
  <c r="CM728" i="14"/>
  <c r="EB725" i="14"/>
  <c r="S725" i="14"/>
  <c r="CU724" i="14"/>
  <c r="CQ724" i="14"/>
  <c r="CM724" i="14"/>
  <c r="CN723" i="14"/>
  <c r="CS722" i="14"/>
  <c r="CO722" i="14"/>
  <c r="EB721" i="14"/>
  <c r="S721" i="14"/>
  <c r="CR719" i="14"/>
  <c r="CW718" i="14"/>
  <c r="EB717" i="14"/>
  <c r="S717" i="14"/>
  <c r="CJ716" i="14"/>
  <c r="CL716" i="14" s="1"/>
  <c r="CW714" i="14"/>
  <c r="CS714" i="14"/>
  <c r="CO714" i="14"/>
  <c r="CJ713" i="14"/>
  <c r="CO713" i="14" s="1"/>
  <c r="EB713" i="14"/>
  <c r="S713" i="14"/>
  <c r="CU712" i="14"/>
  <c r="CQ712" i="14"/>
  <c r="CM712" i="14"/>
  <c r="CJ709" i="14"/>
  <c r="CV709" i="14" s="1"/>
  <c r="EB709" i="14"/>
  <c r="S709" i="14"/>
  <c r="CU708" i="14"/>
  <c r="CQ708" i="14"/>
  <c r="CM708" i="14"/>
  <c r="EB705" i="14"/>
  <c r="S705" i="14"/>
  <c r="CJ704" i="14"/>
  <c r="CP704" i="14" s="1"/>
  <c r="CV703" i="14"/>
  <c r="CR703" i="14"/>
  <c r="CN703" i="14"/>
  <c r="CW702" i="14"/>
  <c r="CS702" i="14"/>
  <c r="CO702" i="14"/>
  <c r="CJ701" i="14"/>
  <c r="CQ701" i="14" s="1"/>
  <c r="EB701" i="14"/>
  <c r="S701" i="14"/>
  <c r="CJ700" i="14"/>
  <c r="CL700" i="14" s="1"/>
  <c r="CV699" i="14"/>
  <c r="CR699" i="14"/>
  <c r="CN699" i="14"/>
  <c r="CW698" i="14"/>
  <c r="CS698" i="14"/>
  <c r="CO698" i="14"/>
  <c r="CJ697" i="14"/>
  <c r="CL697" i="14" s="1"/>
  <c r="EB697" i="14"/>
  <c r="S697" i="14"/>
  <c r="CU696" i="14"/>
  <c r="CM696" i="14"/>
  <c r="CV695" i="14"/>
  <c r="CN695" i="14"/>
  <c r="CJ693" i="14"/>
  <c r="CL693" i="14" s="1"/>
  <c r="EB693" i="14"/>
  <c r="S693" i="14"/>
  <c r="CU692" i="14"/>
  <c r="CQ692" i="14"/>
  <c r="CM692" i="14"/>
  <c r="CS690" i="14"/>
  <c r="EB689" i="14"/>
  <c r="S689" i="14"/>
  <c r="CU688" i="14"/>
  <c r="CQ688" i="14"/>
  <c r="CM688" i="14"/>
  <c r="CJ685" i="14"/>
  <c r="CW685" i="14" s="1"/>
  <c r="EB685" i="14"/>
  <c r="S685" i="14"/>
  <c r="CJ684" i="14"/>
  <c r="CV683" i="14"/>
  <c r="EB681" i="14"/>
  <c r="S681" i="14"/>
  <c r="CU680" i="14"/>
  <c r="CQ680" i="14"/>
  <c r="CM680" i="14"/>
  <c r="CJ677" i="14"/>
  <c r="CR677" i="14" s="1"/>
  <c r="EB677" i="14"/>
  <c r="S677" i="14"/>
  <c r="CJ676" i="14"/>
  <c r="CM676" i="14" s="1"/>
  <c r="CV675" i="14"/>
  <c r="CN675" i="14"/>
  <c r="CO674" i="14"/>
  <c r="CT673" i="14"/>
  <c r="CL673" i="14"/>
  <c r="EB673" i="14"/>
  <c r="S673" i="14"/>
  <c r="CU672" i="14"/>
  <c r="CQ672" i="14"/>
  <c r="CM672" i="14"/>
  <c r="CO670" i="14"/>
  <c r="CJ669" i="14"/>
  <c r="EB669" i="14"/>
  <c r="S669" i="14"/>
  <c r="CJ668" i="14"/>
  <c r="CT668" i="14" s="1"/>
  <c r="CR667" i="14"/>
  <c r="CJ665" i="14"/>
  <c r="CS665" i="14" s="1"/>
  <c r="EB665" i="14"/>
  <c r="S665" i="14"/>
  <c r="CS662" i="14"/>
  <c r="CJ661" i="14"/>
  <c r="CR661" i="14" s="1"/>
  <c r="EB661" i="14"/>
  <c r="S661" i="14"/>
  <c r="CU660" i="14"/>
  <c r="CQ660" i="14"/>
  <c r="CM660" i="14"/>
  <c r="CV659" i="14"/>
  <c r="CR659" i="14"/>
  <c r="CN659" i="14"/>
  <c r="CO658" i="14"/>
  <c r="CJ657" i="14"/>
  <c r="CM657" i="14" s="1"/>
  <c r="EB657" i="14"/>
  <c r="S657" i="14"/>
  <c r="CU656" i="14"/>
  <c r="CQ656" i="14"/>
  <c r="CM656" i="14"/>
  <c r="CN655" i="14"/>
  <c r="CW654" i="14"/>
  <c r="CS654" i="14"/>
  <c r="CO654" i="14"/>
  <c r="CT653" i="14"/>
  <c r="EB653" i="14"/>
  <c r="S653" i="14"/>
  <c r="CU652" i="14"/>
  <c r="CQ652" i="14"/>
  <c r="CM652" i="14"/>
  <c r="CV651" i="14"/>
  <c r="CW650" i="14"/>
  <c r="CS650" i="14"/>
  <c r="CO650" i="14"/>
  <c r="CJ649" i="14"/>
  <c r="CS649" i="14" s="1"/>
  <c r="EB649" i="14"/>
  <c r="S649" i="14"/>
  <c r="CU648" i="14"/>
  <c r="CQ648" i="14"/>
  <c r="CM648" i="14"/>
  <c r="CV647" i="14"/>
  <c r="CJ645" i="14"/>
  <c r="CV645" i="14" s="1"/>
  <c r="EB645" i="14"/>
  <c r="S645" i="14"/>
  <c r="CV643" i="14"/>
  <c r="CR643" i="14"/>
  <c r="CN643" i="14"/>
  <c r="CJ641" i="14"/>
  <c r="EB641" i="14"/>
  <c r="S641" i="14"/>
  <c r="CQ640" i="14"/>
  <c r="CM640" i="14"/>
  <c r="CV639" i="14"/>
  <c r="CR639" i="14"/>
  <c r="CW638" i="14"/>
  <c r="CS638" i="14"/>
  <c r="CO638" i="14"/>
  <c r="EB637" i="14"/>
  <c r="S637" i="14"/>
  <c r="CU636" i="14"/>
  <c r="CQ636" i="14"/>
  <c r="CM636" i="14"/>
  <c r="CS634" i="14"/>
  <c r="CO634" i="14"/>
  <c r="CJ633" i="14"/>
  <c r="CL633" i="14" s="1"/>
  <c r="EB633" i="14"/>
  <c r="S633" i="14"/>
  <c r="CU632" i="14"/>
  <c r="CQ632" i="14"/>
  <c r="CM632" i="14"/>
  <c r="CW630" i="14"/>
  <c r="CS630" i="14"/>
  <c r="CJ629" i="14"/>
  <c r="CO629" i="14" s="1"/>
  <c r="EB629" i="14"/>
  <c r="S629" i="14"/>
  <c r="CQ628" i="14"/>
  <c r="CM628" i="14"/>
  <c r="CJ625" i="14"/>
  <c r="CL625" i="14" s="1"/>
  <c r="EB625" i="14"/>
  <c r="S625" i="14"/>
  <c r="CR623" i="14"/>
  <c r="CW622" i="14"/>
  <c r="CS622" i="14"/>
  <c r="CO622" i="14"/>
  <c r="EB621" i="14"/>
  <c r="S621" i="14"/>
  <c r="CV619" i="14"/>
  <c r="CR619" i="14"/>
  <c r="CN619" i="14"/>
  <c r="CW618" i="14"/>
  <c r="CJ617" i="14"/>
  <c r="CN617" i="14" s="1"/>
  <c r="EB617" i="14"/>
  <c r="S617" i="14"/>
  <c r="CU616" i="14"/>
  <c r="CQ616" i="14"/>
  <c r="CM616" i="14"/>
  <c r="CO614" i="14"/>
  <c r="CJ613" i="14"/>
  <c r="CR613" i="14" s="1"/>
  <c r="EB613" i="14"/>
  <c r="S613" i="14"/>
  <c r="CU612" i="14"/>
  <c r="CQ612" i="14"/>
  <c r="CM612" i="14"/>
  <c r="CR611" i="14"/>
  <c r="CN611" i="14"/>
  <c r="CJ609" i="14"/>
  <c r="CL609" i="14" s="1"/>
  <c r="EB609" i="14"/>
  <c r="S609" i="14"/>
  <c r="CU608" i="14"/>
  <c r="CQ608" i="14"/>
  <c r="CM608" i="14"/>
  <c r="CP605" i="14"/>
  <c r="EB605" i="14"/>
  <c r="S605" i="14"/>
  <c r="CU604" i="14"/>
  <c r="CQ604" i="14"/>
  <c r="CM604" i="14"/>
  <c r="CV603" i="14"/>
  <c r="CR603" i="14"/>
  <c r="CN603" i="14"/>
  <c r="CT601" i="14"/>
  <c r="EB601" i="14"/>
  <c r="S601" i="14"/>
  <c r="CU600" i="14"/>
  <c r="CQ600" i="14"/>
  <c r="CM600" i="14"/>
  <c r="CJ597" i="14"/>
  <c r="CR597" i="14" s="1"/>
  <c r="EB597" i="14"/>
  <c r="S597" i="14"/>
  <c r="CJ593" i="14"/>
  <c r="CV593" i="14" s="1"/>
  <c r="EB593" i="14"/>
  <c r="S593" i="14"/>
  <c r="CU592" i="14"/>
  <c r="CQ592" i="14"/>
  <c r="CM592" i="14"/>
  <c r="CV591" i="14"/>
  <c r="CR591" i="14"/>
  <c r="CN591" i="14"/>
  <c r="CW590" i="14"/>
  <c r="CS590" i="14"/>
  <c r="CO590" i="14"/>
  <c r="EB589" i="14"/>
  <c r="S589" i="14"/>
  <c r="CU588" i="14"/>
  <c r="CQ588" i="14"/>
  <c r="CM588" i="14"/>
  <c r="CW586" i="14"/>
  <c r="CS586" i="14"/>
  <c r="CO586" i="14"/>
  <c r="EB585" i="14"/>
  <c r="S585" i="14"/>
  <c r="CU584" i="14"/>
  <c r="CV583" i="14"/>
  <c r="CR583" i="14"/>
  <c r="CN583" i="14"/>
  <c r="CJ581" i="14"/>
  <c r="CV581" i="14" s="1"/>
  <c r="EB581" i="14"/>
  <c r="S581" i="14"/>
  <c r="CQ580" i="14"/>
  <c r="CM580" i="14"/>
  <c r="CJ577" i="14"/>
  <c r="CL577" i="14" s="1"/>
  <c r="EB577" i="14"/>
  <c r="S577" i="14"/>
  <c r="CU576" i="14"/>
  <c r="CQ576" i="14"/>
  <c r="CM576" i="14"/>
  <c r="CR575" i="14"/>
  <c r="CW574" i="14"/>
  <c r="CS574" i="14"/>
  <c r="CO574" i="14"/>
  <c r="AW720" i="1"/>
  <c r="AW710" i="1"/>
  <c r="AW688" i="1"/>
  <c r="AW662" i="1"/>
  <c r="AW610" i="1"/>
  <c r="AW598" i="1"/>
  <c r="AW586" i="1"/>
  <c r="AW562" i="1"/>
  <c r="AW540" i="1"/>
  <c r="AW708" i="1"/>
  <c r="AW672" i="1"/>
  <c r="AW664" i="1"/>
  <c r="AW632" i="1"/>
  <c r="AW608" i="1"/>
  <c r="AW594" i="1"/>
  <c r="AW582" i="1"/>
  <c r="AW550" i="1"/>
  <c r="AW548" i="1"/>
  <c r="AW538" i="1"/>
  <c r="AW536" i="1"/>
  <c r="AW530" i="1"/>
  <c r="AW702" i="1"/>
  <c r="AW666" i="1"/>
  <c r="AW624" i="1"/>
  <c r="AW602" i="1"/>
  <c r="AW592" i="1"/>
  <c r="AW576" i="1"/>
  <c r="AW698" i="1"/>
  <c r="AW618" i="1"/>
  <c r="AW600" i="1"/>
  <c r="AW590" i="1"/>
  <c r="AW564" i="1"/>
  <c r="AW546" i="1"/>
  <c r="AW534" i="1"/>
  <c r="AV110" i="1"/>
  <c r="C154" i="14"/>
  <c r="AV80" i="1"/>
  <c r="C124" i="14"/>
  <c r="AV64" i="1"/>
  <c r="C108" i="14"/>
  <c r="AV60" i="1"/>
  <c r="C104" i="14"/>
  <c r="AV44" i="1"/>
  <c r="C88" i="14"/>
  <c r="AV38" i="1"/>
  <c r="C82" i="14"/>
  <c r="H190" i="1"/>
  <c r="C234" i="14"/>
  <c r="H186" i="1"/>
  <c r="C230" i="14"/>
  <c r="AV120" i="1"/>
  <c r="C164" i="14"/>
  <c r="AV118" i="1"/>
  <c r="C162" i="14"/>
  <c r="AV253" i="1"/>
  <c r="C297" i="14"/>
  <c r="AV249" i="1"/>
  <c r="C293" i="14"/>
  <c r="AV247" i="1"/>
  <c r="C291" i="14"/>
  <c r="AV245" i="1"/>
  <c r="C289" i="14"/>
  <c r="AV229" i="1"/>
  <c r="C273" i="14"/>
  <c r="AV227" i="1"/>
  <c r="C271" i="14"/>
  <c r="AV211" i="1"/>
  <c r="C255" i="14"/>
  <c r="AV203" i="1"/>
  <c r="C247" i="14"/>
  <c r="Q65" i="14"/>
  <c r="Q63" i="14"/>
  <c r="Q61" i="14"/>
  <c r="AF61" i="14" s="1"/>
  <c r="Q59" i="14"/>
  <c r="W59" i="14" s="1"/>
  <c r="Q57" i="14"/>
  <c r="W57" i="14" s="1"/>
  <c r="Q55" i="14"/>
  <c r="Q53" i="14"/>
  <c r="AB53" i="14" s="1"/>
  <c r="Q51" i="14"/>
  <c r="W51" i="14" s="1"/>
  <c r="Q49" i="14"/>
  <c r="Q159" i="14"/>
  <c r="Q157" i="14"/>
  <c r="AB157" i="14" s="1"/>
  <c r="Q155" i="14"/>
  <c r="AB155" i="14" s="1"/>
  <c r="Q153" i="14"/>
  <c r="AF153" i="14" s="1"/>
  <c r="Q151" i="14"/>
  <c r="Q149" i="14"/>
  <c r="AB149" i="14" s="1"/>
  <c r="Q147" i="14"/>
  <c r="AE147" i="14" s="1"/>
  <c r="Q145" i="14"/>
  <c r="Y145" i="14" s="1"/>
  <c r="Q143" i="14"/>
  <c r="X143" i="14" s="1"/>
  <c r="Q141" i="14"/>
  <c r="AB141" i="14" s="1"/>
  <c r="Q139" i="14"/>
  <c r="AB139" i="14" s="1"/>
  <c r="Q137" i="14"/>
  <c r="AC137" i="14" s="1"/>
  <c r="Q135" i="14"/>
  <c r="AC135" i="14" s="1"/>
  <c r="Q133" i="14"/>
  <c r="Y133" i="14" s="1"/>
  <c r="Q131" i="14"/>
  <c r="AC131" i="14" s="1"/>
  <c r="Q129" i="14"/>
  <c r="Q127" i="14"/>
  <c r="W127" i="14" s="1"/>
  <c r="Q125" i="14"/>
  <c r="X125" i="14" s="1"/>
  <c r="Q123" i="14"/>
  <c r="Y123" i="14" s="1"/>
  <c r="Q121" i="14"/>
  <c r="AF121" i="14" s="1"/>
  <c r="Q119" i="14"/>
  <c r="AA119" i="14" s="1"/>
  <c r="Q117" i="14"/>
  <c r="AE117" i="14" s="1"/>
  <c r="Q115" i="14"/>
  <c r="AE115" i="14" s="1"/>
  <c r="Q113" i="14"/>
  <c r="AF113" i="14" s="1"/>
  <c r="Q111" i="14"/>
  <c r="AC111" i="14" s="1"/>
  <c r="Q109" i="14"/>
  <c r="X109" i="14" s="1"/>
  <c r="Q107" i="14"/>
  <c r="AF107" i="14" s="1"/>
  <c r="Q105" i="14"/>
  <c r="AA105" i="14" s="1"/>
  <c r="Q103" i="14"/>
  <c r="AE103" i="14" s="1"/>
  <c r="Q101" i="14"/>
  <c r="AF101" i="14" s="1"/>
  <c r="Q99" i="14"/>
  <c r="AF99" i="14" s="1"/>
  <c r="Q97" i="14"/>
  <c r="X97" i="14" s="1"/>
  <c r="Q95" i="14"/>
  <c r="AD95" i="14" s="1"/>
  <c r="Q93" i="14"/>
  <c r="X93" i="14" s="1"/>
  <c r="Q91" i="14"/>
  <c r="X91" i="14" s="1"/>
  <c r="Q89" i="14"/>
  <c r="AF89" i="14" s="1"/>
  <c r="Q87" i="14"/>
  <c r="AD87" i="14" s="1"/>
  <c r="Q85" i="14"/>
  <c r="AD85" i="14" s="1"/>
  <c r="Q83" i="14"/>
  <c r="AC83" i="14" s="1"/>
  <c r="Q81" i="14"/>
  <c r="AF81" i="14" s="1"/>
  <c r="Q79" i="14"/>
  <c r="AD79" i="14" s="1"/>
  <c r="Q77" i="14"/>
  <c r="X77" i="14" s="1"/>
  <c r="Q75" i="14"/>
  <c r="Y75" i="14" s="1"/>
  <c r="Q73" i="14"/>
  <c r="X73" i="14" s="1"/>
  <c r="Q71" i="14"/>
  <c r="W71" i="14" s="1"/>
  <c r="Q69" i="14"/>
  <c r="AF69" i="14" s="1"/>
  <c r="Q67" i="14"/>
  <c r="AF67" i="14" s="1"/>
  <c r="Q235" i="14"/>
  <c r="AC235" i="14" s="1"/>
  <c r="Q233" i="14"/>
  <c r="W233" i="14" s="1"/>
  <c r="Q231" i="14"/>
  <c r="AF231" i="14" s="1"/>
  <c r="Q229" i="14"/>
  <c r="AF229" i="14" s="1"/>
  <c r="Q227" i="14"/>
  <c r="W227" i="14" s="1"/>
  <c r="Q225" i="14"/>
  <c r="AE225" i="14" s="1"/>
  <c r="Q223" i="14"/>
  <c r="AC223" i="14" s="1"/>
  <c r="Q221" i="14"/>
  <c r="AE221" i="14" s="1"/>
  <c r="Q219" i="14"/>
  <c r="Y219" i="14" s="1"/>
  <c r="Q217" i="14"/>
  <c r="AE217" i="14" s="1"/>
  <c r="Q215" i="14"/>
  <c r="AF215" i="14" s="1"/>
  <c r="Q213" i="14"/>
  <c r="AE213" i="14" s="1"/>
  <c r="Q211" i="14"/>
  <c r="AC211" i="14" s="1"/>
  <c r="Q209" i="14"/>
  <c r="Q207" i="14"/>
  <c r="X207" i="14" s="1"/>
  <c r="Q205" i="14"/>
  <c r="AE205" i="14" s="1"/>
  <c r="Q203" i="14"/>
  <c r="AE203" i="14" s="1"/>
  <c r="Q201" i="14"/>
  <c r="Q199" i="14"/>
  <c r="AC199" i="14" s="1"/>
  <c r="Q197" i="14"/>
  <c r="W197" i="14" s="1"/>
  <c r="Q195" i="14"/>
  <c r="Y195" i="14" s="1"/>
  <c r="Q193" i="14"/>
  <c r="Q191" i="14"/>
  <c r="Q189" i="14"/>
  <c r="AA189" i="14" s="1"/>
  <c r="Q187" i="14"/>
  <c r="AF187" i="14" s="1"/>
  <c r="Q185" i="14"/>
  <c r="Q183" i="14"/>
  <c r="X183" i="14" s="1"/>
  <c r="Q181" i="14"/>
  <c r="AA181" i="14" s="1"/>
  <c r="Q179" i="14"/>
  <c r="Y179" i="14" s="1"/>
  <c r="Q177" i="14"/>
  <c r="AC177" i="14" s="1"/>
  <c r="Q175" i="14"/>
  <c r="X175" i="14" s="1"/>
  <c r="Q173" i="14"/>
  <c r="AC173" i="14" s="1"/>
  <c r="Q171" i="14"/>
  <c r="Y171" i="14" s="1"/>
  <c r="Q169" i="14"/>
  <c r="AD169" i="14" s="1"/>
  <c r="Q167" i="14"/>
  <c r="AA167" i="14" s="1"/>
  <c r="Q165" i="14"/>
  <c r="AD165" i="14" s="1"/>
  <c r="Q163" i="14"/>
  <c r="Y163" i="14" s="1"/>
  <c r="Q161" i="14"/>
  <c r="AC161" i="14" s="1"/>
  <c r="Q304" i="14"/>
  <c r="AD304" i="14" s="1"/>
  <c r="Q302" i="14"/>
  <c r="Y302" i="14" s="1"/>
  <c r="Q300" i="14"/>
  <c r="AB300" i="14" s="1"/>
  <c r="Q298" i="14"/>
  <c r="AE298" i="14" s="1"/>
  <c r="Q296" i="14"/>
  <c r="AA296" i="14" s="1"/>
  <c r="Q294" i="14"/>
  <c r="AE294" i="14" s="1"/>
  <c r="Q292" i="14"/>
  <c r="AC292" i="14" s="1"/>
  <c r="Q290" i="14"/>
  <c r="Y290" i="14" s="1"/>
  <c r="Q288" i="14"/>
  <c r="AE288" i="14" s="1"/>
  <c r="Q286" i="14"/>
  <c r="AE286" i="14" s="1"/>
  <c r="Q284" i="14"/>
  <c r="Y284" i="14" s="1"/>
  <c r="Q282" i="14"/>
  <c r="AE282" i="14" s="1"/>
  <c r="Q280" i="14"/>
  <c r="AC280" i="14" s="1"/>
  <c r="Q278" i="14"/>
  <c r="AC278" i="14" s="1"/>
  <c r="Q276" i="14"/>
  <c r="AA276" i="14" s="1"/>
  <c r="Q274" i="14"/>
  <c r="AE274" i="14" s="1"/>
  <c r="Q272" i="14"/>
  <c r="Q270" i="14"/>
  <c r="AE270" i="14" s="1"/>
  <c r="W65" i="14"/>
  <c r="AV19" i="1"/>
  <c r="C63" i="14"/>
  <c r="Y51" i="14"/>
  <c r="H115" i="1"/>
  <c r="C159" i="14"/>
  <c r="H99" i="1"/>
  <c r="C143" i="14"/>
  <c r="AC117" i="14"/>
  <c r="AC85" i="14"/>
  <c r="H29" i="1"/>
  <c r="C73" i="14"/>
  <c r="H177" i="1"/>
  <c r="C221" i="14"/>
  <c r="AV173" i="1"/>
  <c r="C217" i="14"/>
  <c r="H169" i="1"/>
  <c r="C213" i="14"/>
  <c r="AV165" i="1"/>
  <c r="C209" i="14"/>
  <c r="H163" i="1"/>
  <c r="C207" i="14"/>
  <c r="Y205" i="14"/>
  <c r="H147" i="1"/>
  <c r="C191" i="14"/>
  <c r="H131" i="1"/>
  <c r="C175" i="14"/>
  <c r="AV125" i="1"/>
  <c r="C169" i="14"/>
  <c r="AV121" i="1"/>
  <c r="C165" i="14"/>
  <c r="Q238" i="14"/>
  <c r="X238" i="14" s="1"/>
  <c r="AV260" i="1"/>
  <c r="C304" i="14"/>
  <c r="AV256" i="1"/>
  <c r="C300" i="14"/>
  <c r="AV252" i="1"/>
  <c r="C296" i="14"/>
  <c r="AV248" i="1"/>
  <c r="C292" i="14"/>
  <c r="AV244" i="1"/>
  <c r="C288" i="14"/>
  <c r="AV240" i="1"/>
  <c r="C284" i="14"/>
  <c r="AV236" i="1"/>
  <c r="C280" i="14"/>
  <c r="AV232" i="1"/>
  <c r="C276" i="14"/>
  <c r="AV228" i="1"/>
  <c r="C272" i="14"/>
  <c r="AV224" i="1"/>
  <c r="C268" i="14"/>
  <c r="AV220" i="1"/>
  <c r="C264" i="14"/>
  <c r="AE61" i="14"/>
  <c r="AV4" i="1"/>
  <c r="C48" i="14"/>
  <c r="Q48" i="14"/>
  <c r="AB48" i="14" s="1"/>
  <c r="Q66" i="14"/>
  <c r="AD66" i="14" s="1"/>
  <c r="Q64" i="14"/>
  <c r="AF64" i="14" s="1"/>
  <c r="Q62" i="14"/>
  <c r="AC62" i="14" s="1"/>
  <c r="Q60" i="14"/>
  <c r="AE60" i="14" s="1"/>
  <c r="AF59" i="14"/>
  <c r="Q58" i="14"/>
  <c r="AB58" i="14" s="1"/>
  <c r="Q56" i="14"/>
  <c r="Z56" i="14" s="1"/>
  <c r="Q54" i="14"/>
  <c r="Z54" i="14" s="1"/>
  <c r="AF53" i="14"/>
  <c r="Q52" i="14"/>
  <c r="AF52" i="14" s="1"/>
  <c r="Q50" i="14"/>
  <c r="AE50" i="14" s="1"/>
  <c r="Q160" i="14"/>
  <c r="AB160" i="14" s="1"/>
  <c r="Q158" i="14"/>
  <c r="Y158" i="14" s="1"/>
  <c r="Q156" i="14"/>
  <c r="AC156" i="14" s="1"/>
  <c r="Q154" i="14"/>
  <c r="AF154" i="14" s="1"/>
  <c r="Q152" i="14"/>
  <c r="AC152" i="14" s="1"/>
  <c r="Q150" i="14"/>
  <c r="AC150" i="14" s="1"/>
  <c r="Q148" i="14"/>
  <c r="AF148" i="14" s="1"/>
  <c r="AB147" i="14"/>
  <c r="Q146" i="14"/>
  <c r="AB146" i="14" s="1"/>
  <c r="Q144" i="14"/>
  <c r="X144" i="14" s="1"/>
  <c r="Q142" i="14"/>
  <c r="AE142" i="14" s="1"/>
  <c r="AF141" i="14"/>
  <c r="Q140" i="14"/>
  <c r="AC140" i="14" s="1"/>
  <c r="X139" i="14"/>
  <c r="Q138" i="14"/>
  <c r="AB138" i="14" s="1"/>
  <c r="Q136" i="14"/>
  <c r="AC136" i="14" s="1"/>
  <c r="Q134" i="14"/>
  <c r="W134" i="14" s="1"/>
  <c r="AB133" i="14"/>
  <c r="Q132" i="14"/>
  <c r="Y132" i="14" s="1"/>
  <c r="AB131" i="14"/>
  <c r="Q130" i="14"/>
  <c r="AC130" i="14" s="1"/>
  <c r="Q128" i="14"/>
  <c r="Y128" i="14" s="1"/>
  <c r="Q126" i="14"/>
  <c r="AE126" i="14" s="1"/>
  <c r="AB125" i="14"/>
  <c r="Q124" i="14"/>
  <c r="AF124" i="14" s="1"/>
  <c r="X123" i="14"/>
  <c r="Q122" i="14"/>
  <c r="AE122" i="14" s="1"/>
  <c r="Q120" i="14"/>
  <c r="AA120" i="14" s="1"/>
  <c r="Q118" i="14"/>
  <c r="AE118" i="14" s="1"/>
  <c r="AB117" i="14"/>
  <c r="Q116" i="14"/>
  <c r="Y116" i="14" s="1"/>
  <c r="AF115" i="14"/>
  <c r="Q114" i="14"/>
  <c r="AE114" i="14" s="1"/>
  <c r="Q112" i="14"/>
  <c r="AF112" i="14" s="1"/>
  <c r="Q110" i="14"/>
  <c r="W110" i="14" s="1"/>
  <c r="AB109" i="14"/>
  <c r="Q108" i="14"/>
  <c r="AF108" i="14" s="1"/>
  <c r="Q106" i="14"/>
  <c r="AE106" i="14" s="1"/>
  <c r="Q104" i="14"/>
  <c r="Q102" i="14"/>
  <c r="W102" i="14" s="1"/>
  <c r="Q100" i="14"/>
  <c r="X100" i="14" s="1"/>
  <c r="Q98" i="14"/>
  <c r="AD98" i="14" s="1"/>
  <c r="Q96" i="14"/>
  <c r="AC96" i="14" s="1"/>
  <c r="Q94" i="14"/>
  <c r="Y94" i="14" s="1"/>
  <c r="AF93" i="14"/>
  <c r="Q92" i="14"/>
  <c r="AF92" i="14" s="1"/>
  <c r="Q90" i="14"/>
  <c r="AA90" i="14" s="1"/>
  <c r="Q88" i="14"/>
  <c r="AB88" i="14" s="1"/>
  <c r="Q86" i="14"/>
  <c r="Y86" i="14" s="1"/>
  <c r="AB85" i="14"/>
  <c r="Q84" i="14"/>
  <c r="AC84" i="14" s="1"/>
  <c r="Q82" i="14"/>
  <c r="W82" i="14" s="1"/>
  <c r="Q80" i="14"/>
  <c r="AA80" i="14" s="1"/>
  <c r="Q78" i="14"/>
  <c r="AA78" i="14" s="1"/>
  <c r="AB77" i="14"/>
  <c r="Q76" i="14"/>
  <c r="W76" i="14" s="1"/>
  <c r="Q74" i="14"/>
  <c r="Y74" i="14" s="1"/>
  <c r="Q72" i="14"/>
  <c r="AC72" i="14" s="1"/>
  <c r="Q70" i="14"/>
  <c r="AB70" i="14" s="1"/>
  <c r="X69" i="14"/>
  <c r="Q68" i="14"/>
  <c r="X68" i="14" s="1"/>
  <c r="Q236" i="14"/>
  <c r="AF236" i="14" s="1"/>
  <c r="Q234" i="14"/>
  <c r="AC234" i="14" s="1"/>
  <c r="Q232" i="14"/>
  <c r="AB232" i="14" s="1"/>
  <c r="Q230" i="14"/>
  <c r="AC230" i="14" s="1"/>
  <c r="Q228" i="14"/>
  <c r="AF228" i="14" s="1"/>
  <c r="Q226" i="14"/>
  <c r="AB226" i="14" s="1"/>
  <c r="Q224" i="14"/>
  <c r="X224" i="14" s="1"/>
  <c r="AF223" i="14"/>
  <c r="Q222" i="14"/>
  <c r="Y222" i="14" s="1"/>
  <c r="Q220" i="14"/>
  <c r="AF220" i="14" s="1"/>
  <c r="Q218" i="14"/>
  <c r="Y218" i="14" s="1"/>
  <c r="Q216" i="14"/>
  <c r="AE216" i="14" s="1"/>
  <c r="Q214" i="14"/>
  <c r="AF214" i="14" s="1"/>
  <c r="Q212" i="14"/>
  <c r="Q210" i="14"/>
  <c r="AC210" i="14" s="1"/>
  <c r="Q208" i="14"/>
  <c r="AF208" i="14" s="1"/>
  <c r="AB207" i="14"/>
  <c r="Q206" i="14"/>
  <c r="AB206" i="14" s="1"/>
  <c r="Q204" i="14"/>
  <c r="X204" i="14" s="1"/>
  <c r="Q202" i="14"/>
  <c r="Y202" i="14" s="1"/>
  <c r="Q200" i="14"/>
  <c r="Y200" i="14" s="1"/>
  <c r="Q198" i="14"/>
  <c r="AC198" i="14" s="1"/>
  <c r="Q196" i="14"/>
  <c r="X196" i="14" s="1"/>
  <c r="Q194" i="14"/>
  <c r="X194" i="14" s="1"/>
  <c r="Q192" i="14"/>
  <c r="AB192" i="14" s="1"/>
  <c r="AF191" i="14"/>
  <c r="Q190" i="14"/>
  <c r="AC190" i="14" s="1"/>
  <c r="Q188" i="14"/>
  <c r="AC188" i="14" s="1"/>
  <c r="Q186" i="14"/>
  <c r="AC186" i="14" s="1"/>
  <c r="Q184" i="14"/>
  <c r="Y184" i="14" s="1"/>
  <c r="Q182" i="14"/>
  <c r="AF182" i="14" s="1"/>
  <c r="Q180" i="14"/>
  <c r="X180" i="14" s="1"/>
  <c r="Q178" i="14"/>
  <c r="Y178" i="14" s="1"/>
  <c r="Q176" i="14"/>
  <c r="AF176" i="14" s="1"/>
  <c r="Q174" i="14"/>
  <c r="X174" i="14" s="1"/>
  <c r="Q172" i="14"/>
  <c r="AC172" i="14" s="1"/>
  <c r="Q170" i="14"/>
  <c r="AC170" i="14" s="1"/>
  <c r="Q168" i="14"/>
  <c r="X168" i="14" s="1"/>
  <c r="Q166" i="14"/>
  <c r="Y166" i="14" s="1"/>
  <c r="Q164" i="14"/>
  <c r="AB164" i="14" s="1"/>
  <c r="Q162" i="14"/>
  <c r="X162" i="14" s="1"/>
  <c r="AB304" i="14"/>
  <c r="Q303" i="14"/>
  <c r="AF303" i="14" s="1"/>
  <c r="Q301" i="14"/>
  <c r="AF301" i="14" s="1"/>
  <c r="Q299" i="14"/>
  <c r="AB299" i="14" s="1"/>
  <c r="Q297" i="14"/>
  <c r="Y297" i="14" s="1"/>
  <c r="Q295" i="14"/>
  <c r="AF295" i="14" s="1"/>
  <c r="Q293" i="14"/>
  <c r="V293" i="14" s="1"/>
  <c r="Q291" i="14"/>
  <c r="Z291" i="14" s="1"/>
  <c r="Q289" i="14"/>
  <c r="AF289" i="14" s="1"/>
  <c r="Q287" i="14"/>
  <c r="AD287" i="14" s="1"/>
  <c r="Q285" i="14"/>
  <c r="Y285" i="14" s="1"/>
  <c r="Q283" i="14"/>
  <c r="AE283" i="14" s="1"/>
  <c r="Q281" i="14"/>
  <c r="Y281" i="14" s="1"/>
  <c r="Q279" i="14"/>
  <c r="Z279" i="14" s="1"/>
  <c r="Q277" i="14"/>
  <c r="W277" i="14" s="1"/>
  <c r="Q275" i="14"/>
  <c r="V275" i="14" s="1"/>
  <c r="Q273" i="14"/>
  <c r="Y273" i="14" s="1"/>
  <c r="Q271" i="14"/>
  <c r="AF271" i="14" s="1"/>
  <c r="AV197" i="1"/>
  <c r="C241" i="14"/>
  <c r="AV195" i="1"/>
  <c r="C239" i="14"/>
  <c r="AV304" i="1"/>
  <c r="C348" i="14"/>
  <c r="AV300" i="1"/>
  <c r="C344" i="14"/>
  <c r="AV290" i="1"/>
  <c r="C334" i="14"/>
  <c r="AV288" i="1"/>
  <c r="C332" i="14"/>
  <c r="AV284" i="1"/>
  <c r="C328" i="14"/>
  <c r="AV276" i="1"/>
  <c r="C320" i="14"/>
  <c r="AV274" i="1"/>
  <c r="C318" i="14"/>
  <c r="AV268" i="1"/>
  <c r="C312" i="14"/>
  <c r="AV264" i="1"/>
  <c r="C308" i="14"/>
  <c r="AV262" i="1"/>
  <c r="C306" i="14"/>
  <c r="AV324" i="1"/>
  <c r="C368" i="14"/>
  <c r="AV312" i="1"/>
  <c r="C356" i="14"/>
  <c r="AV308" i="1"/>
  <c r="C352" i="14"/>
  <c r="Q372" i="14"/>
  <c r="W372" i="14" s="1"/>
  <c r="AV458" i="1"/>
  <c r="C502" i="14"/>
  <c r="AV454" i="1"/>
  <c r="C498" i="14"/>
  <c r="AV453" i="1"/>
  <c r="C497" i="14"/>
  <c r="AV452" i="1"/>
  <c r="C496" i="14"/>
  <c r="AV448" i="1"/>
  <c r="C492" i="14"/>
  <c r="AV446" i="1"/>
  <c r="C490" i="14"/>
  <c r="AV442" i="1"/>
  <c r="C486" i="14"/>
  <c r="AV440" i="1"/>
  <c r="C484" i="14"/>
  <c r="AV434" i="1"/>
  <c r="C478" i="14"/>
  <c r="AV432" i="1"/>
  <c r="C476" i="14"/>
  <c r="AV430" i="1"/>
  <c r="C474" i="14"/>
  <c r="AV426" i="1"/>
  <c r="C470" i="14"/>
  <c r="AV424" i="1"/>
  <c r="C468" i="14"/>
  <c r="AV418" i="1"/>
  <c r="C462" i="14"/>
  <c r="AV416" i="1"/>
  <c r="C460" i="14"/>
  <c r="AV414" i="1"/>
  <c r="C458" i="14"/>
  <c r="AV410" i="1"/>
  <c r="C454" i="14"/>
  <c r="AV408" i="1"/>
  <c r="C452" i="14"/>
  <c r="AV402" i="1"/>
  <c r="C446" i="14"/>
  <c r="AV400" i="1"/>
  <c r="C444" i="14"/>
  <c r="AV398" i="1"/>
  <c r="C442" i="14"/>
  <c r="AV394" i="1"/>
  <c r="C438" i="14"/>
  <c r="AV392" i="1"/>
  <c r="C436" i="14"/>
  <c r="AV386" i="1"/>
  <c r="C430" i="14"/>
  <c r="AV384" i="1"/>
  <c r="C428" i="14"/>
  <c r="AV382" i="1"/>
  <c r="C426" i="14"/>
  <c r="AV378" i="1"/>
  <c r="C422" i="14"/>
  <c r="AV376" i="1"/>
  <c r="C420" i="14"/>
  <c r="AV370" i="1"/>
  <c r="C414" i="14"/>
  <c r="AV368" i="1"/>
  <c r="C412" i="14"/>
  <c r="AV366" i="1"/>
  <c r="C410" i="14"/>
  <c r="AV362" i="1"/>
  <c r="C406" i="14"/>
  <c r="AV360" i="1"/>
  <c r="C404" i="14"/>
  <c r="AV354" i="1"/>
  <c r="C398" i="14"/>
  <c r="AV353" i="1"/>
  <c r="C397" i="14"/>
  <c r="AV352" i="1"/>
  <c r="C396" i="14"/>
  <c r="AV349" i="1"/>
  <c r="C393" i="14"/>
  <c r="AV348" i="1"/>
  <c r="C392" i="14"/>
  <c r="AV342" i="1"/>
  <c r="C386" i="14"/>
  <c r="AV340" i="1"/>
  <c r="C384" i="14"/>
  <c r="AV338" i="1"/>
  <c r="C382" i="14"/>
  <c r="AV330" i="1"/>
  <c r="C374" i="14"/>
  <c r="AV329" i="1"/>
  <c r="C373" i="14"/>
  <c r="AV525" i="1"/>
  <c r="C569" i="14"/>
  <c r="AV521" i="1"/>
  <c r="C565" i="14"/>
  <c r="AV517" i="1"/>
  <c r="C561" i="14"/>
  <c r="AV514" i="1"/>
  <c r="C558" i="14"/>
  <c r="AV509" i="1"/>
  <c r="C553" i="14"/>
  <c r="AV506" i="1"/>
  <c r="C550" i="14"/>
  <c r="AV505" i="1"/>
  <c r="C549" i="14"/>
  <c r="AV501" i="1"/>
  <c r="C545" i="14"/>
  <c r="AV499" i="1"/>
  <c r="C543" i="14"/>
  <c r="AV497" i="1"/>
  <c r="C541" i="14"/>
  <c r="AV495" i="1"/>
  <c r="C539" i="14"/>
  <c r="AV490" i="1"/>
  <c r="C534" i="14"/>
  <c r="AV489" i="1"/>
  <c r="C533" i="14"/>
  <c r="AV486" i="1"/>
  <c r="C530" i="14"/>
  <c r="AV479" i="1"/>
  <c r="C523" i="14"/>
  <c r="AV477" i="1"/>
  <c r="C521" i="14"/>
  <c r="AV473" i="1"/>
  <c r="C517" i="14"/>
  <c r="AV469" i="1"/>
  <c r="C513" i="14"/>
  <c r="AV465" i="1"/>
  <c r="C509" i="14"/>
  <c r="AV464" i="1"/>
  <c r="C508" i="14"/>
  <c r="AV460" i="1"/>
  <c r="C504" i="14"/>
  <c r="Q573" i="14"/>
  <c r="Z573" i="14" s="1"/>
  <c r="H727" i="1"/>
  <c r="C771" i="14"/>
  <c r="AV725" i="1"/>
  <c r="AW725" i="1" s="1"/>
  <c r="C769" i="14"/>
  <c r="H723" i="1"/>
  <c r="C767" i="14"/>
  <c r="H721" i="1"/>
  <c r="C765" i="14"/>
  <c r="H719" i="1"/>
  <c r="C763" i="14"/>
  <c r="H717" i="1"/>
  <c r="C761" i="14"/>
  <c r="H715" i="1"/>
  <c r="C759" i="14"/>
  <c r="H713" i="1"/>
  <c r="C757" i="14"/>
  <c r="H711" i="1"/>
  <c r="C755" i="14"/>
  <c r="H709" i="1"/>
  <c r="C753" i="14"/>
  <c r="H707" i="1"/>
  <c r="C751" i="14"/>
  <c r="AV705" i="1"/>
  <c r="AW705" i="1" s="1"/>
  <c r="C749" i="14"/>
  <c r="H703" i="1"/>
  <c r="C747" i="14"/>
  <c r="H701" i="1"/>
  <c r="C745" i="14"/>
  <c r="H699" i="1"/>
  <c r="C743" i="14"/>
  <c r="H697" i="1"/>
  <c r="C741" i="14"/>
  <c r="H695" i="1"/>
  <c r="C739" i="14"/>
  <c r="H693" i="1"/>
  <c r="C737" i="14"/>
  <c r="H691" i="1"/>
  <c r="C735" i="14"/>
  <c r="H689" i="1"/>
  <c r="C733" i="14"/>
  <c r="H687" i="1"/>
  <c r="C731" i="14"/>
  <c r="H685" i="1"/>
  <c r="C729" i="14"/>
  <c r="H683" i="1"/>
  <c r="C727" i="14"/>
  <c r="H681" i="1"/>
  <c r="C725" i="14"/>
  <c r="H679" i="1"/>
  <c r="C723" i="14"/>
  <c r="H677" i="1"/>
  <c r="C721" i="14"/>
  <c r="H675" i="1"/>
  <c r="C719" i="14"/>
  <c r="H673" i="1"/>
  <c r="C717" i="14"/>
  <c r="H671" i="1"/>
  <c r="C715" i="14"/>
  <c r="H669" i="1"/>
  <c r="C713" i="14"/>
  <c r="H667" i="1"/>
  <c r="C711" i="14"/>
  <c r="H665" i="1"/>
  <c r="C709" i="14"/>
  <c r="H663" i="1"/>
  <c r="C707" i="14"/>
  <c r="H661" i="1"/>
  <c r="C705" i="14"/>
  <c r="H659" i="1"/>
  <c r="C703" i="14"/>
  <c r="H657" i="1"/>
  <c r="C701" i="14"/>
  <c r="H655" i="1"/>
  <c r="C699" i="14"/>
  <c r="H653" i="1"/>
  <c r="C697" i="14"/>
  <c r="H651" i="1"/>
  <c r="C695" i="14"/>
  <c r="H649" i="1"/>
  <c r="C693" i="14"/>
  <c r="H647" i="1"/>
  <c r="C691" i="14"/>
  <c r="H645" i="1"/>
  <c r="C689" i="14"/>
  <c r="H643" i="1"/>
  <c r="C687" i="14"/>
  <c r="H641" i="1"/>
  <c r="C685" i="14"/>
  <c r="H639" i="1"/>
  <c r="C683" i="14"/>
  <c r="H637" i="1"/>
  <c r="C681" i="14"/>
  <c r="H635" i="1"/>
  <c r="C679" i="14"/>
  <c r="H633" i="1"/>
  <c r="C677" i="14"/>
  <c r="H631" i="1"/>
  <c r="C675" i="14"/>
  <c r="AV629" i="1"/>
  <c r="AW629" i="1" s="1"/>
  <c r="C673" i="14"/>
  <c r="H627" i="1"/>
  <c r="C671" i="14"/>
  <c r="H625" i="1"/>
  <c r="C669" i="14"/>
  <c r="H623" i="1"/>
  <c r="C667" i="14"/>
  <c r="H621" i="1"/>
  <c r="C665" i="14"/>
  <c r="H619" i="1"/>
  <c r="C663" i="14"/>
  <c r="H617" i="1"/>
  <c r="C661" i="14"/>
  <c r="H615" i="1"/>
  <c r="C659" i="14"/>
  <c r="H613" i="1"/>
  <c r="C657" i="14"/>
  <c r="H611" i="1"/>
  <c r="C655" i="14"/>
  <c r="H609" i="1"/>
  <c r="C653" i="14"/>
  <c r="H607" i="1"/>
  <c r="C651" i="14"/>
  <c r="H605" i="1"/>
  <c r="C649" i="14"/>
  <c r="H603" i="1"/>
  <c r="C647" i="14"/>
  <c r="H601" i="1"/>
  <c r="C645" i="14"/>
  <c r="H599" i="1"/>
  <c r="C643" i="14"/>
  <c r="H597" i="1"/>
  <c r="C641" i="14"/>
  <c r="H595" i="1"/>
  <c r="C639" i="14"/>
  <c r="H593" i="1"/>
  <c r="C637" i="14"/>
  <c r="H591" i="1"/>
  <c r="C635" i="14"/>
  <c r="H589" i="1"/>
  <c r="C633" i="14"/>
  <c r="H587" i="1"/>
  <c r="C631" i="14"/>
  <c r="H585" i="1"/>
  <c r="C629" i="14"/>
  <c r="H583" i="1"/>
  <c r="C627" i="14"/>
  <c r="H581" i="1"/>
  <c r="C625" i="14"/>
  <c r="H579" i="1"/>
  <c r="C623" i="14"/>
  <c r="H577" i="1"/>
  <c r="C621" i="14"/>
  <c r="H575" i="1"/>
  <c r="C619" i="14"/>
  <c r="H573" i="1"/>
  <c r="C617" i="14"/>
  <c r="H571" i="1"/>
  <c r="C615" i="14"/>
  <c r="H569" i="1"/>
  <c r="C613" i="14"/>
  <c r="H567" i="1"/>
  <c r="C611" i="14"/>
  <c r="H565" i="1"/>
  <c r="C609" i="14"/>
  <c r="H563" i="1"/>
  <c r="C607" i="14"/>
  <c r="H561" i="1"/>
  <c r="C605" i="14"/>
  <c r="H559" i="1"/>
  <c r="C603" i="14"/>
  <c r="H557" i="1"/>
  <c r="C601" i="14"/>
  <c r="H555" i="1"/>
  <c r="C599" i="14"/>
  <c r="H553" i="1"/>
  <c r="C597" i="14"/>
  <c r="H551" i="1"/>
  <c r="C595" i="14"/>
  <c r="H549" i="1"/>
  <c r="C593" i="14"/>
  <c r="H547" i="1"/>
  <c r="C591" i="14"/>
  <c r="H545" i="1"/>
  <c r="C589" i="14"/>
  <c r="H543" i="1"/>
  <c r="C587" i="14"/>
  <c r="H541" i="1"/>
  <c r="C585" i="14"/>
  <c r="H539" i="1"/>
  <c r="C583" i="14"/>
  <c r="H537" i="1"/>
  <c r="C581" i="14"/>
  <c r="H535" i="1"/>
  <c r="C579" i="14"/>
  <c r="H533" i="1"/>
  <c r="C577" i="14"/>
  <c r="H531" i="1"/>
  <c r="C575" i="14"/>
  <c r="Q268" i="14"/>
  <c r="Q266" i="14"/>
  <c r="AA266" i="14" s="1"/>
  <c r="Q264" i="14"/>
  <c r="Q262" i="14"/>
  <c r="AC262" i="14" s="1"/>
  <c r="Q260" i="14"/>
  <c r="X260" i="14" s="1"/>
  <c r="Q258" i="14"/>
  <c r="AC258" i="14" s="1"/>
  <c r="Q256" i="14"/>
  <c r="Q254" i="14"/>
  <c r="AE254" i="14" s="1"/>
  <c r="Q252" i="14"/>
  <c r="X252" i="14" s="1"/>
  <c r="Q250" i="14"/>
  <c r="W250" i="14" s="1"/>
  <c r="Q248" i="14"/>
  <c r="Q246" i="14"/>
  <c r="W246" i="14" s="1"/>
  <c r="Q244" i="14"/>
  <c r="X244" i="14" s="1"/>
  <c r="Q242" i="14"/>
  <c r="AE242" i="14" s="1"/>
  <c r="Q240" i="14"/>
  <c r="Q351" i="14"/>
  <c r="AF351" i="14" s="1"/>
  <c r="Q349" i="14"/>
  <c r="Q347" i="14"/>
  <c r="AE347" i="14" s="1"/>
  <c r="Q345" i="14"/>
  <c r="Q343" i="14"/>
  <c r="AA343" i="14" s="1"/>
  <c r="Q341" i="14"/>
  <c r="Y341" i="14" s="1"/>
  <c r="Q339" i="14"/>
  <c r="AA339" i="14" s="1"/>
  <c r="Q337" i="14"/>
  <c r="Q335" i="14"/>
  <c r="AF335" i="14" s="1"/>
  <c r="Q333" i="14"/>
  <c r="AF333" i="14" s="1"/>
  <c r="Q331" i="14"/>
  <c r="AE331" i="14" s="1"/>
  <c r="Q329" i="14"/>
  <c r="AF329" i="14" s="1"/>
  <c r="Q327" i="14"/>
  <c r="AB327" i="14" s="1"/>
  <c r="Q325" i="14"/>
  <c r="AB325" i="14" s="1"/>
  <c r="Q323" i="14"/>
  <c r="AB323" i="14" s="1"/>
  <c r="Q321" i="14"/>
  <c r="AC321" i="14" s="1"/>
  <c r="Q319" i="14"/>
  <c r="AF319" i="14" s="1"/>
  <c r="Q317" i="14"/>
  <c r="AF317" i="14" s="1"/>
  <c r="Q315" i="14"/>
  <c r="AE315" i="14" s="1"/>
  <c r="Q313" i="14"/>
  <c r="Q311" i="14"/>
  <c r="AE311" i="14" s="1"/>
  <c r="Q309" i="14"/>
  <c r="AF309" i="14" s="1"/>
  <c r="Q307" i="14"/>
  <c r="AB307" i="14" s="1"/>
  <c r="Q305" i="14"/>
  <c r="AF305" i="14" s="1"/>
  <c r="Q369" i="14"/>
  <c r="AF369" i="14" s="1"/>
  <c r="Q367" i="14"/>
  <c r="Q365" i="14"/>
  <c r="AE365" i="14" s="1"/>
  <c r="Q363" i="14"/>
  <c r="Q361" i="14"/>
  <c r="W361" i="14" s="1"/>
  <c r="Q359" i="14"/>
  <c r="AC359" i="14" s="1"/>
  <c r="Q357" i="14"/>
  <c r="AC357" i="14" s="1"/>
  <c r="Q355" i="14"/>
  <c r="X355" i="14" s="1"/>
  <c r="Q353" i="14"/>
  <c r="Q772" i="14"/>
  <c r="AC772" i="14" s="1"/>
  <c r="Q770" i="14"/>
  <c r="AF770" i="14" s="1"/>
  <c r="Q768" i="14"/>
  <c r="AB768" i="14" s="1"/>
  <c r="Q766" i="14"/>
  <c r="X766" i="14" s="1"/>
  <c r="Q764" i="14"/>
  <c r="W764" i="14" s="1"/>
  <c r="Q762" i="14"/>
  <c r="Y762" i="14" s="1"/>
  <c r="Q760" i="14"/>
  <c r="AF760" i="14" s="1"/>
  <c r="Q758" i="14"/>
  <c r="Q756" i="14"/>
  <c r="AD756" i="14" s="1"/>
  <c r="Q754" i="14"/>
  <c r="AA754" i="14" s="1"/>
  <c r="Q752" i="14"/>
  <c r="W752" i="14" s="1"/>
  <c r="Q750" i="14"/>
  <c r="Q748" i="14"/>
  <c r="AF748" i="14" s="1"/>
  <c r="Q746" i="14"/>
  <c r="X746" i="14" s="1"/>
  <c r="Q744" i="14"/>
  <c r="Q742" i="14"/>
  <c r="AE742" i="14" s="1"/>
  <c r="Q740" i="14"/>
  <c r="Y740" i="14" s="1"/>
  <c r="Q738" i="14"/>
  <c r="AE738" i="14" s="1"/>
  <c r="Q736" i="14"/>
  <c r="AB736" i="14" s="1"/>
  <c r="Q734" i="14"/>
  <c r="Y734" i="14" s="1"/>
  <c r="Q732" i="14"/>
  <c r="AF732" i="14" s="1"/>
  <c r="Q730" i="14"/>
  <c r="AE730" i="14" s="1"/>
  <c r="Q728" i="14"/>
  <c r="AC728" i="14" s="1"/>
  <c r="Q726" i="14"/>
  <c r="AC726" i="14" s="1"/>
  <c r="Q724" i="14"/>
  <c r="AC724" i="14" s="1"/>
  <c r="Q722" i="14"/>
  <c r="Y722" i="14" s="1"/>
  <c r="Q720" i="14"/>
  <c r="X720" i="14" s="1"/>
  <c r="Q718" i="14"/>
  <c r="X718" i="14" s="1"/>
  <c r="Q716" i="14"/>
  <c r="AD716" i="14" s="1"/>
  <c r="Q714" i="14"/>
  <c r="AD714" i="14" s="1"/>
  <c r="Q712" i="14"/>
  <c r="X712" i="14" s="1"/>
  <c r="Q710" i="14"/>
  <c r="AE710" i="14" s="1"/>
  <c r="Q708" i="14"/>
  <c r="AD708" i="14" s="1"/>
  <c r="Q706" i="14"/>
  <c r="AE706" i="14" s="1"/>
  <c r="Q704" i="14"/>
  <c r="AB704" i="14" s="1"/>
  <c r="Q702" i="14"/>
  <c r="AE702" i="14" s="1"/>
  <c r="Q700" i="14"/>
  <c r="AE700" i="14" s="1"/>
  <c r="Q698" i="14"/>
  <c r="AC698" i="14" s="1"/>
  <c r="Q696" i="14"/>
  <c r="AE696" i="14" s="1"/>
  <c r="Q694" i="14"/>
  <c r="AD694" i="14" s="1"/>
  <c r="Q692" i="14"/>
  <c r="Z692" i="14" s="1"/>
  <c r="Q690" i="14"/>
  <c r="X690" i="14" s="1"/>
  <c r="Q688" i="14"/>
  <c r="AA688" i="14" s="1"/>
  <c r="Q686" i="14"/>
  <c r="AD686" i="14" s="1"/>
  <c r="Q684" i="14"/>
  <c r="AE684" i="14" s="1"/>
  <c r="Q682" i="14"/>
  <c r="AB682" i="14" s="1"/>
  <c r="Q680" i="14"/>
  <c r="X680" i="14" s="1"/>
  <c r="Q678" i="14"/>
  <c r="AA678" i="14" s="1"/>
  <c r="Q676" i="14"/>
  <c r="AD676" i="14" s="1"/>
  <c r="Q674" i="14"/>
  <c r="AC674" i="14" s="1"/>
  <c r="Q672" i="14"/>
  <c r="AC672" i="14" s="1"/>
  <c r="Q670" i="14"/>
  <c r="AD670" i="14" s="1"/>
  <c r="Q668" i="14"/>
  <c r="Y668" i="14" s="1"/>
  <c r="Q666" i="14"/>
  <c r="X666" i="14" s="1"/>
  <c r="Q664" i="14"/>
  <c r="AE664" i="14" s="1"/>
  <c r="Q662" i="14"/>
  <c r="Z662" i="14" s="1"/>
  <c r="Q660" i="14"/>
  <c r="AC660" i="14" s="1"/>
  <c r="Q658" i="14"/>
  <c r="AC658" i="14" s="1"/>
  <c r="Q656" i="14"/>
  <c r="AC656" i="14" s="1"/>
  <c r="Q654" i="14"/>
  <c r="AE654" i="14" s="1"/>
  <c r="Q652" i="14"/>
  <c r="Z652" i="14" s="1"/>
  <c r="Q650" i="14"/>
  <c r="X650" i="14" s="1"/>
  <c r="Q648" i="14"/>
  <c r="AC648" i="14" s="1"/>
  <c r="Q646" i="14"/>
  <c r="AE646" i="14" s="1"/>
  <c r="Q644" i="14"/>
  <c r="AE644" i="14" s="1"/>
  <c r="Q642" i="14"/>
  <c r="AF642" i="14" s="1"/>
  <c r="Q640" i="14"/>
  <c r="AD640" i="14" s="1"/>
  <c r="Q638" i="14"/>
  <c r="AD638" i="14" s="1"/>
  <c r="Q636" i="14"/>
  <c r="AC636" i="14" s="1"/>
  <c r="Q634" i="14"/>
  <c r="X634" i="14" s="1"/>
  <c r="Q632" i="14"/>
  <c r="AC632" i="14" s="1"/>
  <c r="Q630" i="14"/>
  <c r="AC630" i="14" s="1"/>
  <c r="Q628" i="14"/>
  <c r="AD628" i="14" s="1"/>
  <c r="Q626" i="14"/>
  <c r="AF626" i="14" s="1"/>
  <c r="Q624" i="14"/>
  <c r="AD624" i="14" s="1"/>
  <c r="Q622" i="14"/>
  <c r="AE622" i="14" s="1"/>
  <c r="Q620" i="14"/>
  <c r="AC620" i="14" s="1"/>
  <c r="Q618" i="14"/>
  <c r="AF618" i="14" s="1"/>
  <c r="Q616" i="14"/>
  <c r="Z616" i="14" s="1"/>
  <c r="Q614" i="14"/>
  <c r="Q612" i="14"/>
  <c r="W612" i="14" s="1"/>
  <c r="Q610" i="14"/>
  <c r="AC610" i="14" s="1"/>
  <c r="Q608" i="14"/>
  <c r="AF608" i="14" s="1"/>
  <c r="Q606" i="14"/>
  <c r="AD606" i="14" s="1"/>
  <c r="Q604" i="14"/>
  <c r="W604" i="14" s="1"/>
  <c r="Q602" i="14"/>
  <c r="AB602" i="14" s="1"/>
  <c r="Q600" i="14"/>
  <c r="AF600" i="14" s="1"/>
  <c r="Q598" i="14"/>
  <c r="W598" i="14" s="1"/>
  <c r="Q596" i="14"/>
  <c r="AE596" i="14" s="1"/>
  <c r="Q594" i="14"/>
  <c r="AF594" i="14" s="1"/>
  <c r="Q592" i="14"/>
  <c r="AD592" i="14" s="1"/>
  <c r="Q590" i="14"/>
  <c r="AE590" i="14" s="1"/>
  <c r="Q588" i="14"/>
  <c r="AC588" i="14" s="1"/>
  <c r="Q586" i="14"/>
  <c r="AF586" i="14" s="1"/>
  <c r="Q584" i="14"/>
  <c r="W584" i="14" s="1"/>
  <c r="Q582" i="14"/>
  <c r="AE582" i="14" s="1"/>
  <c r="Q580" i="14"/>
  <c r="AE580" i="14" s="1"/>
  <c r="Q578" i="14"/>
  <c r="X578" i="14" s="1"/>
  <c r="Q576" i="14"/>
  <c r="AD576" i="14" s="1"/>
  <c r="Q574" i="14"/>
  <c r="AD574" i="14" s="1"/>
  <c r="AV212" i="1"/>
  <c r="C256" i="14"/>
  <c r="AV204" i="1"/>
  <c r="C248" i="14"/>
  <c r="AV200" i="1"/>
  <c r="C244" i="14"/>
  <c r="AC345" i="14"/>
  <c r="AV325" i="1"/>
  <c r="C369" i="14"/>
  <c r="AV319" i="1"/>
  <c r="C363" i="14"/>
  <c r="AV315" i="1"/>
  <c r="C359" i="14"/>
  <c r="AV311" i="1"/>
  <c r="C355" i="14"/>
  <c r="AV309" i="1"/>
  <c r="C353" i="14"/>
  <c r="H728" i="1"/>
  <c r="C772" i="14"/>
  <c r="H726" i="1"/>
  <c r="C770" i="14"/>
  <c r="H724" i="1"/>
  <c r="C768" i="14"/>
  <c r="H722" i="1"/>
  <c r="C766" i="14"/>
  <c r="H720" i="1"/>
  <c r="C764" i="14"/>
  <c r="H718" i="1"/>
  <c r="C762" i="14"/>
  <c r="H716" i="1"/>
  <c r="C760" i="14"/>
  <c r="H714" i="1"/>
  <c r="C758" i="14"/>
  <c r="H712" i="1"/>
  <c r="C756" i="14"/>
  <c r="H710" i="1"/>
  <c r="C754" i="14"/>
  <c r="H708" i="1"/>
  <c r="C752" i="14"/>
  <c r="H706" i="1"/>
  <c r="C750" i="14"/>
  <c r="H704" i="1"/>
  <c r="C748" i="14"/>
  <c r="H702" i="1"/>
  <c r="C746" i="14"/>
  <c r="H700" i="1"/>
  <c r="C744" i="14"/>
  <c r="H698" i="1"/>
  <c r="C742" i="14"/>
  <c r="H696" i="1"/>
  <c r="C740" i="14"/>
  <c r="H694" i="1"/>
  <c r="C738" i="14"/>
  <c r="H692" i="1"/>
  <c r="C736" i="14"/>
  <c r="H690" i="1"/>
  <c r="C734" i="14"/>
  <c r="H688" i="1"/>
  <c r="C732" i="14"/>
  <c r="H686" i="1"/>
  <c r="C730" i="14"/>
  <c r="H684" i="1"/>
  <c r="C728" i="14"/>
  <c r="H682" i="1"/>
  <c r="C726" i="14"/>
  <c r="H680" i="1"/>
  <c r="C724" i="14"/>
  <c r="H678" i="1"/>
  <c r="C722" i="14"/>
  <c r="H676" i="1"/>
  <c r="C720" i="14"/>
  <c r="H674" i="1"/>
  <c r="C718" i="14"/>
  <c r="H672" i="1"/>
  <c r="C716" i="14"/>
  <c r="H670" i="1"/>
  <c r="C714" i="14"/>
  <c r="H668" i="1"/>
  <c r="C712" i="14"/>
  <c r="H666" i="1"/>
  <c r="C710" i="14"/>
  <c r="H664" i="1"/>
  <c r="C708" i="14"/>
  <c r="H662" i="1"/>
  <c r="C706" i="14"/>
  <c r="H660" i="1"/>
  <c r="C704" i="14"/>
  <c r="H658" i="1"/>
  <c r="C702" i="14"/>
  <c r="H656" i="1"/>
  <c r="C700" i="14"/>
  <c r="AV654" i="1"/>
  <c r="AW654" i="1" s="1"/>
  <c r="C698" i="14"/>
  <c r="H652" i="1"/>
  <c r="C696" i="14"/>
  <c r="H650" i="1"/>
  <c r="C694" i="14"/>
  <c r="H648" i="1"/>
  <c r="C692" i="14"/>
  <c r="H646" i="1"/>
  <c r="C690" i="14"/>
  <c r="H644" i="1"/>
  <c r="C688" i="14"/>
  <c r="H642" i="1"/>
  <c r="C686" i="14"/>
  <c r="H640" i="1"/>
  <c r="C684" i="14"/>
  <c r="H638" i="1"/>
  <c r="C682" i="14"/>
  <c r="H636" i="1"/>
  <c r="C680" i="14"/>
  <c r="H634" i="1"/>
  <c r="C678" i="14"/>
  <c r="H632" i="1"/>
  <c r="C676" i="14"/>
  <c r="H630" i="1"/>
  <c r="C674" i="14"/>
  <c r="H628" i="1"/>
  <c r="C672" i="14"/>
  <c r="H626" i="1"/>
  <c r="C670" i="14"/>
  <c r="H624" i="1"/>
  <c r="C668" i="14"/>
  <c r="AV622" i="1"/>
  <c r="AW622" i="1" s="1"/>
  <c r="C666" i="14"/>
  <c r="H620" i="1"/>
  <c r="C664" i="14"/>
  <c r="H618" i="1"/>
  <c r="C662" i="14"/>
  <c r="H616" i="1"/>
  <c r="C660" i="14"/>
  <c r="H614" i="1"/>
  <c r="C658" i="14"/>
  <c r="H612" i="1"/>
  <c r="C656" i="14"/>
  <c r="H610" i="1"/>
  <c r="C654" i="14"/>
  <c r="H608" i="1"/>
  <c r="C652" i="14"/>
  <c r="H606" i="1"/>
  <c r="C650" i="14"/>
  <c r="H604" i="1"/>
  <c r="C648" i="14"/>
  <c r="H602" i="1"/>
  <c r="C646" i="14"/>
  <c r="H600" i="1"/>
  <c r="C644" i="14"/>
  <c r="H598" i="1"/>
  <c r="C642" i="14"/>
  <c r="H596" i="1"/>
  <c r="C640" i="14"/>
  <c r="H594" i="1"/>
  <c r="C638" i="14"/>
  <c r="H592" i="1"/>
  <c r="C636" i="14"/>
  <c r="H590" i="1"/>
  <c r="C634" i="14"/>
  <c r="H588" i="1"/>
  <c r="C632" i="14"/>
  <c r="H586" i="1"/>
  <c r="C630" i="14"/>
  <c r="H584" i="1"/>
  <c r="C628" i="14"/>
  <c r="H582" i="1"/>
  <c r="C626" i="14"/>
  <c r="H580" i="1"/>
  <c r="C624" i="14"/>
  <c r="H578" i="1"/>
  <c r="C622" i="14"/>
  <c r="H576" i="1"/>
  <c r="C620" i="14"/>
  <c r="H574" i="1"/>
  <c r="C618" i="14"/>
  <c r="H572" i="1"/>
  <c r="C616" i="14"/>
  <c r="H570" i="1"/>
  <c r="C614" i="14"/>
  <c r="H568" i="1"/>
  <c r="C612" i="14"/>
  <c r="H566" i="1"/>
  <c r="C610" i="14"/>
  <c r="H564" i="1"/>
  <c r="C608" i="14"/>
  <c r="H562" i="1"/>
  <c r="C606" i="14"/>
  <c r="H560" i="1"/>
  <c r="C604" i="14"/>
  <c r="H558" i="1"/>
  <c r="C602" i="14"/>
  <c r="H556" i="1"/>
  <c r="C600" i="14"/>
  <c r="H554" i="1"/>
  <c r="C598" i="14"/>
  <c r="H552" i="1"/>
  <c r="C596" i="14"/>
  <c r="H550" i="1"/>
  <c r="C594" i="14"/>
  <c r="H548" i="1"/>
  <c r="C592" i="14"/>
  <c r="H546" i="1"/>
  <c r="C590" i="14"/>
  <c r="H544" i="1"/>
  <c r="C588" i="14"/>
  <c r="H542" i="1"/>
  <c r="C586" i="14"/>
  <c r="H540" i="1"/>
  <c r="C584" i="14"/>
  <c r="H538" i="1"/>
  <c r="C582" i="14"/>
  <c r="H536" i="1"/>
  <c r="C580" i="14"/>
  <c r="H534" i="1"/>
  <c r="C578" i="14"/>
  <c r="H532" i="1"/>
  <c r="C576" i="14"/>
  <c r="H530" i="1"/>
  <c r="C574" i="14"/>
  <c r="Q269" i="14"/>
  <c r="AD269" i="14" s="1"/>
  <c r="Q267" i="14"/>
  <c r="Z267" i="14" s="1"/>
  <c r="AF266" i="14"/>
  <c r="Q265" i="14"/>
  <c r="Z265" i="14" s="1"/>
  <c r="AB264" i="14"/>
  <c r="Q263" i="14"/>
  <c r="V263" i="14" s="1"/>
  <c r="Q261" i="14"/>
  <c r="W261" i="14" s="1"/>
  <c r="Q259" i="14"/>
  <c r="X258" i="14"/>
  <c r="Q257" i="14"/>
  <c r="AA257" i="14" s="1"/>
  <c r="AB256" i="14"/>
  <c r="Q255" i="14"/>
  <c r="AA255" i="14" s="1"/>
  <c r="Q253" i="14"/>
  <c r="Q251" i="14"/>
  <c r="V251" i="14" s="1"/>
  <c r="AF250" i="14"/>
  <c r="Q249" i="14"/>
  <c r="V249" i="14" s="1"/>
  <c r="AB248" i="14"/>
  <c r="Q247" i="14"/>
  <c r="AE247" i="14" s="1"/>
  <c r="Q245" i="14"/>
  <c r="Q243" i="14"/>
  <c r="W243" i="14" s="1"/>
  <c r="X242" i="14"/>
  <c r="Q241" i="14"/>
  <c r="AA241" i="14" s="1"/>
  <c r="AB240" i="14"/>
  <c r="Q239" i="14"/>
  <c r="AE239" i="14" s="1"/>
  <c r="Q350" i="14"/>
  <c r="V350" i="14" s="1"/>
  <c r="Q348" i="14"/>
  <c r="V348" i="14" s="1"/>
  <c r="AF347" i="14"/>
  <c r="Q346" i="14"/>
  <c r="AD346" i="14" s="1"/>
  <c r="AB345" i="14"/>
  <c r="Q344" i="14"/>
  <c r="Q342" i="14"/>
  <c r="Z342" i="14" s="1"/>
  <c r="Q340" i="14"/>
  <c r="AA340" i="14" s="1"/>
  <c r="X339" i="14"/>
  <c r="Q338" i="14"/>
  <c r="AE338" i="14" s="1"/>
  <c r="AB337" i="14"/>
  <c r="Q336" i="14"/>
  <c r="W336" i="14" s="1"/>
  <c r="Q334" i="14"/>
  <c r="V334" i="14" s="1"/>
  <c r="Q332" i="14"/>
  <c r="AA332" i="14" s="1"/>
  <c r="Q330" i="14"/>
  <c r="X329" i="14"/>
  <c r="Q328" i="14"/>
  <c r="Z328" i="14" s="1"/>
  <c r="Q326" i="14"/>
  <c r="W326" i="14" s="1"/>
  <c r="Q324" i="14"/>
  <c r="Z324" i="14" s="1"/>
  <c r="Q322" i="14"/>
  <c r="V322" i="14" s="1"/>
  <c r="X321" i="14"/>
  <c r="Q320" i="14"/>
  <c r="AD320" i="14" s="1"/>
  <c r="Q318" i="14"/>
  <c r="AE318" i="14" s="1"/>
  <c r="Q316" i="14"/>
  <c r="AA316" i="14" s="1"/>
  <c r="Q314" i="14"/>
  <c r="Z314" i="14" s="1"/>
  <c r="AB313" i="14"/>
  <c r="Q312" i="14"/>
  <c r="Z312" i="14" s="1"/>
  <c r="Q310" i="14"/>
  <c r="V310" i="14" s="1"/>
  <c r="Q308" i="14"/>
  <c r="AD308" i="14" s="1"/>
  <c r="Q306" i="14"/>
  <c r="AA306" i="14" s="1"/>
  <c r="X305" i="14"/>
  <c r="Q370" i="14"/>
  <c r="V370" i="14" s="1"/>
  <c r="Q368" i="14"/>
  <c r="AE368" i="14" s="1"/>
  <c r="Q366" i="14"/>
  <c r="AA366" i="14" s="1"/>
  <c r="Q364" i="14"/>
  <c r="AE364" i="14" s="1"/>
  <c r="AB363" i="14"/>
  <c r="Q362" i="14"/>
  <c r="Z362" i="14" s="1"/>
  <c r="Q360" i="14"/>
  <c r="V360" i="14" s="1"/>
  <c r="Q358" i="14"/>
  <c r="V358" i="14" s="1"/>
  <c r="Q356" i="14"/>
  <c r="AA356" i="14" s="1"/>
  <c r="AF355" i="14"/>
  <c r="Q354" i="14"/>
  <c r="Q352" i="14"/>
  <c r="V352" i="14" s="1"/>
  <c r="Q503" i="14"/>
  <c r="AD503" i="14" s="1"/>
  <c r="Q502" i="14"/>
  <c r="AE502" i="14" s="1"/>
  <c r="Q501" i="14"/>
  <c r="V501" i="14" s="1"/>
  <c r="Q500" i="14"/>
  <c r="W500" i="14" s="1"/>
  <c r="Q499" i="14"/>
  <c r="AA499" i="14" s="1"/>
  <c r="Q498" i="14"/>
  <c r="V498" i="14" s="1"/>
  <c r="Q497" i="14"/>
  <c r="V497" i="14" s="1"/>
  <c r="Q496" i="14"/>
  <c r="AE496" i="14" s="1"/>
  <c r="Q495" i="14"/>
  <c r="V495" i="14" s="1"/>
  <c r="Q494" i="14"/>
  <c r="V494" i="14" s="1"/>
  <c r="Q493" i="14"/>
  <c r="AE493" i="14" s="1"/>
  <c r="Q492" i="14"/>
  <c r="AD492" i="14" s="1"/>
  <c r="Q491" i="14"/>
  <c r="AE491" i="14" s="1"/>
  <c r="Q490" i="14"/>
  <c r="AD490" i="14" s="1"/>
  <c r="Q489" i="14"/>
  <c r="W489" i="14" s="1"/>
  <c r="Q488" i="14"/>
  <c r="AA488" i="14" s="1"/>
  <c r="Q487" i="14"/>
  <c r="Q486" i="14"/>
  <c r="Z486" i="14" s="1"/>
  <c r="Q485" i="14"/>
  <c r="AD485" i="14" s="1"/>
  <c r="Q484" i="14"/>
  <c r="V484" i="14" s="1"/>
  <c r="Q483" i="14"/>
  <c r="AE483" i="14" s="1"/>
  <c r="Q482" i="14"/>
  <c r="Z482" i="14" s="1"/>
  <c r="Q481" i="14"/>
  <c r="AE481" i="14" s="1"/>
  <c r="Q480" i="14"/>
  <c r="V480" i="14" s="1"/>
  <c r="Q479" i="14"/>
  <c r="Z479" i="14" s="1"/>
  <c r="Q478" i="14"/>
  <c r="Z478" i="14" s="1"/>
  <c r="Q477" i="14"/>
  <c r="AE477" i="14" s="1"/>
  <c r="Q476" i="14"/>
  <c r="AA476" i="14" s="1"/>
  <c r="Q475" i="14"/>
  <c r="W475" i="14" s="1"/>
  <c r="Q474" i="14"/>
  <c r="V474" i="14" s="1"/>
  <c r="Q473" i="14"/>
  <c r="AE473" i="14" s="1"/>
  <c r="Q472" i="14"/>
  <c r="AA472" i="14" s="1"/>
  <c r="Q471" i="14"/>
  <c r="Q470" i="14"/>
  <c r="V470" i="14" s="1"/>
  <c r="Q469" i="14"/>
  <c r="Q468" i="14"/>
  <c r="V468" i="14" s="1"/>
  <c r="Q467" i="14"/>
  <c r="Q466" i="14"/>
  <c r="V466" i="14" s="1"/>
  <c r="Q465" i="14"/>
  <c r="V465" i="14" s="1"/>
  <c r="Q464" i="14"/>
  <c r="AA464" i="14" s="1"/>
  <c r="Q463" i="14"/>
  <c r="Z463" i="14" s="1"/>
  <c r="Q462" i="14"/>
  <c r="AA462" i="14" s="1"/>
  <c r="Q461" i="14"/>
  <c r="AA461" i="14" s="1"/>
  <c r="Q460" i="14"/>
  <c r="Q459" i="14"/>
  <c r="AE459" i="14" s="1"/>
  <c r="Q458" i="14"/>
  <c r="AE458" i="14" s="1"/>
  <c r="Q457" i="14"/>
  <c r="Q456" i="14"/>
  <c r="Z456" i="14" s="1"/>
  <c r="Q455" i="14"/>
  <c r="AA455" i="14" s="1"/>
  <c r="Q454" i="14"/>
  <c r="W454" i="14" s="1"/>
  <c r="Q453" i="14"/>
  <c r="Z453" i="14" s="1"/>
  <c r="Q452" i="14"/>
  <c r="AE452" i="14" s="1"/>
  <c r="Q451" i="14"/>
  <c r="Q450" i="14"/>
  <c r="W450" i="14" s="1"/>
  <c r="Q449" i="14"/>
  <c r="Q448" i="14"/>
  <c r="Q447" i="14"/>
  <c r="Q446" i="14"/>
  <c r="W446" i="14" s="1"/>
  <c r="Q445" i="14"/>
  <c r="Q444" i="14"/>
  <c r="Q443" i="14"/>
  <c r="W443" i="14" s="1"/>
  <c r="Q442" i="14"/>
  <c r="Q441" i="14"/>
  <c r="Q440" i="14"/>
  <c r="W440" i="14" s="1"/>
  <c r="Q439" i="14"/>
  <c r="W439" i="14" s="1"/>
  <c r="Q438" i="14"/>
  <c r="V438" i="14" s="1"/>
  <c r="Q437" i="14"/>
  <c r="V437" i="14" s="1"/>
  <c r="Q436" i="14"/>
  <c r="V436" i="14" s="1"/>
  <c r="Q435" i="14"/>
  <c r="AA435" i="14" s="1"/>
  <c r="Q434" i="14"/>
  <c r="V434" i="14" s="1"/>
  <c r="Q433" i="14"/>
  <c r="V433" i="14" s="1"/>
  <c r="Q432" i="14"/>
  <c r="AA432" i="14" s="1"/>
  <c r="Q431" i="14"/>
  <c r="Q430" i="14"/>
  <c r="V430" i="14" s="1"/>
  <c r="Q429" i="14"/>
  <c r="AE429" i="14" s="1"/>
  <c r="Q428" i="14"/>
  <c r="V428" i="14" s="1"/>
  <c r="Q427" i="14"/>
  <c r="Q426" i="14"/>
  <c r="AA426" i="14" s="1"/>
  <c r="Q425" i="14"/>
  <c r="V425" i="14" s="1"/>
  <c r="Q424" i="14"/>
  <c r="V424" i="14" s="1"/>
  <c r="Q423" i="14"/>
  <c r="AA423" i="14" s="1"/>
  <c r="Q422" i="14"/>
  <c r="V422" i="14" s="1"/>
  <c r="Q421" i="14"/>
  <c r="V421" i="14" s="1"/>
  <c r="Q420" i="14"/>
  <c r="AA420" i="14" s="1"/>
  <c r="Q419" i="14"/>
  <c r="Q418" i="14"/>
  <c r="Q417" i="14"/>
  <c r="V417" i="14" s="1"/>
  <c r="Q416" i="14"/>
  <c r="AA416" i="14" s="1"/>
  <c r="Q415" i="14"/>
  <c r="V415" i="14" s="1"/>
  <c r="Q414" i="14"/>
  <c r="V414" i="14" s="1"/>
  <c r="Q413" i="14"/>
  <c r="V413" i="14" s="1"/>
  <c r="Q412" i="14"/>
  <c r="AA412" i="14" s="1"/>
  <c r="Q411" i="14"/>
  <c r="Q410" i="14"/>
  <c r="AE410" i="14" s="1"/>
  <c r="Q409" i="14"/>
  <c r="AE409" i="14" s="1"/>
  <c r="Q408" i="14"/>
  <c r="Q407" i="14"/>
  <c r="Z407" i="14" s="1"/>
  <c r="Q406" i="14"/>
  <c r="AD406" i="14" s="1"/>
  <c r="Q405" i="14"/>
  <c r="Q404" i="14"/>
  <c r="Q403" i="14"/>
  <c r="AE403" i="14" s="1"/>
  <c r="Q402" i="14"/>
  <c r="Q401" i="14"/>
  <c r="Z401" i="14" s="1"/>
  <c r="Q400" i="14"/>
  <c r="AD400" i="14" s="1"/>
  <c r="Q399" i="14"/>
  <c r="Q398" i="14"/>
  <c r="W398" i="14" s="1"/>
  <c r="Q397" i="14"/>
  <c r="W397" i="14" s="1"/>
  <c r="Q396" i="14"/>
  <c r="Q395" i="14"/>
  <c r="AA395" i="14" s="1"/>
  <c r="Q394" i="14"/>
  <c r="AD394" i="14" s="1"/>
  <c r="Q393" i="14"/>
  <c r="AE393" i="14" s="1"/>
  <c r="Q392" i="14"/>
  <c r="AA392" i="14" s="1"/>
  <c r="Q391" i="14"/>
  <c r="W391" i="14" s="1"/>
  <c r="Q390" i="14"/>
  <c r="Q389" i="14"/>
  <c r="AA389" i="14" s="1"/>
  <c r="Q388" i="14"/>
  <c r="V388" i="14" s="1"/>
  <c r="Q387" i="14"/>
  <c r="Q386" i="14"/>
  <c r="AA386" i="14" s="1"/>
  <c r="Q385" i="14"/>
  <c r="W385" i="14" s="1"/>
  <c r="Q384" i="14"/>
  <c r="V384" i="14" s="1"/>
  <c r="Q383" i="14"/>
  <c r="AE383" i="14" s="1"/>
  <c r="Q382" i="14"/>
  <c r="AA382" i="14" s="1"/>
  <c r="Q381" i="14"/>
  <c r="V381" i="14" s="1"/>
  <c r="Q380" i="14"/>
  <c r="AE380" i="14" s="1"/>
  <c r="Q379" i="14"/>
  <c r="Z379" i="14" s="1"/>
  <c r="Q378" i="14"/>
  <c r="W378" i="14" s="1"/>
  <c r="Q377" i="14"/>
  <c r="AD377" i="14" s="1"/>
  <c r="Q376" i="14"/>
  <c r="AE376" i="14" s="1"/>
  <c r="Q375" i="14"/>
  <c r="AA375" i="14" s="1"/>
  <c r="Q374" i="14"/>
  <c r="W374" i="14" s="1"/>
  <c r="Q373" i="14"/>
  <c r="V373" i="14" s="1"/>
  <c r="Q571" i="14"/>
  <c r="Q570" i="14"/>
  <c r="Q569" i="14"/>
  <c r="W569" i="14" s="1"/>
  <c r="Q568" i="14"/>
  <c r="V568" i="14" s="1"/>
  <c r="Q567" i="14"/>
  <c r="AA567" i="14" s="1"/>
  <c r="Q566" i="14"/>
  <c r="Q565" i="14"/>
  <c r="AE565" i="14" s="1"/>
  <c r="Q564" i="14"/>
  <c r="V564" i="14" s="1"/>
  <c r="Q563" i="14"/>
  <c r="Q562" i="14"/>
  <c r="Z562" i="14" s="1"/>
  <c r="Q561" i="14"/>
  <c r="Q560" i="14"/>
  <c r="AA560" i="14" s="1"/>
  <c r="Q559" i="14"/>
  <c r="Q558" i="14"/>
  <c r="Z558" i="14" s="1"/>
  <c r="Q557" i="14"/>
  <c r="Q556" i="14"/>
  <c r="AA556" i="14" s="1"/>
  <c r="Q555" i="14"/>
  <c r="Q554" i="14"/>
  <c r="Q553" i="14"/>
  <c r="AA553" i="14" s="1"/>
  <c r="Q552" i="14"/>
  <c r="W552" i="14" s="1"/>
  <c r="Q551" i="14"/>
  <c r="AE551" i="14" s="1"/>
  <c r="Q550" i="14"/>
  <c r="AA550" i="14" s="1"/>
  <c r="Q549" i="14"/>
  <c r="Q548" i="14"/>
  <c r="Z548" i="14" s="1"/>
  <c r="Q547" i="14"/>
  <c r="Q546" i="14"/>
  <c r="AA546" i="14" s="1"/>
  <c r="Q545" i="14"/>
  <c r="AA545" i="14" s="1"/>
  <c r="Q544" i="14"/>
  <c r="Z544" i="14" s="1"/>
  <c r="Q543" i="14"/>
  <c r="Q542" i="14"/>
  <c r="AA542" i="14" s="1"/>
  <c r="Q541" i="14"/>
  <c r="AA541" i="14" s="1"/>
  <c r="Q540" i="14"/>
  <c r="Z540" i="14" s="1"/>
  <c r="Q539" i="14"/>
  <c r="Q538" i="14"/>
  <c r="AA538" i="14" s="1"/>
  <c r="Q537" i="14"/>
  <c r="AA537" i="14" s="1"/>
  <c r="Q536" i="14"/>
  <c r="Z536" i="14" s="1"/>
  <c r="Q535" i="14"/>
  <c r="Q534" i="14"/>
  <c r="W534" i="14" s="1"/>
  <c r="Q533" i="14"/>
  <c r="AE533" i="14" s="1"/>
  <c r="Q532" i="14"/>
  <c r="AA532" i="14" s="1"/>
  <c r="Q531" i="14"/>
  <c r="W531" i="14" s="1"/>
  <c r="Q530" i="14"/>
  <c r="V530" i="14" s="1"/>
  <c r="Q529" i="14"/>
  <c r="Q528" i="14"/>
  <c r="Q527" i="14"/>
  <c r="Q526" i="14"/>
  <c r="W526" i="14" s="1"/>
  <c r="Q525" i="14"/>
  <c r="AE525" i="14" s="1"/>
  <c r="Q524" i="14"/>
  <c r="AD524" i="14" s="1"/>
  <c r="Q523" i="14"/>
  <c r="W523" i="14" s="1"/>
  <c r="Q522" i="14"/>
  <c r="AD522" i="14" s="1"/>
  <c r="Q521" i="14"/>
  <c r="AA521" i="14" s="1"/>
  <c r="Q520" i="14"/>
  <c r="W520" i="14" s="1"/>
  <c r="Q519" i="14"/>
  <c r="AD519" i="14" s="1"/>
  <c r="Q518" i="14"/>
  <c r="Q517" i="14"/>
  <c r="AD517" i="14" s="1"/>
  <c r="Q516" i="14"/>
  <c r="W516" i="14" s="1"/>
  <c r="Q515" i="14"/>
  <c r="AD515" i="14" s="1"/>
  <c r="Q514" i="14"/>
  <c r="Q513" i="14"/>
  <c r="AD513" i="14" s="1"/>
  <c r="Q512" i="14"/>
  <c r="V512" i="14" s="1"/>
  <c r="Q511" i="14"/>
  <c r="AD511" i="14" s="1"/>
  <c r="Q510" i="14"/>
  <c r="Q509" i="14"/>
  <c r="W509" i="14" s="1"/>
  <c r="Q508" i="14"/>
  <c r="V508" i="14" s="1"/>
  <c r="Q507" i="14"/>
  <c r="Z507" i="14" s="1"/>
  <c r="Q506" i="14"/>
  <c r="V506" i="14" s="1"/>
  <c r="Q505" i="14"/>
  <c r="Q504" i="14"/>
  <c r="V504" i="14" s="1"/>
  <c r="H529" i="1"/>
  <c r="C573" i="14"/>
  <c r="Q771" i="14"/>
  <c r="AA771" i="14" s="1"/>
  <c r="Q769" i="14"/>
  <c r="AA769" i="14" s="1"/>
  <c r="Q767" i="14"/>
  <c r="V767" i="14" s="1"/>
  <c r="Q765" i="14"/>
  <c r="Q763" i="14"/>
  <c r="AE763" i="14" s="1"/>
  <c r="Q761" i="14"/>
  <c r="Q759" i="14"/>
  <c r="AA759" i="14" s="1"/>
  <c r="Q757" i="14"/>
  <c r="AE757" i="14" s="1"/>
  <c r="AF756" i="14"/>
  <c r="Q755" i="14"/>
  <c r="V755" i="14" s="1"/>
  <c r="Q753" i="14"/>
  <c r="W753" i="14" s="1"/>
  <c r="Q751" i="14"/>
  <c r="AE751" i="14" s="1"/>
  <c r="Q749" i="14"/>
  <c r="V749" i="14" s="1"/>
  <c r="Q747" i="14"/>
  <c r="W747" i="14" s="1"/>
  <c r="Q745" i="14"/>
  <c r="AA745" i="14" s="1"/>
  <c r="Q743" i="14"/>
  <c r="Q741" i="14"/>
  <c r="W741" i="14" s="1"/>
  <c r="Q739" i="14"/>
  <c r="AE739" i="14" s="1"/>
  <c r="Q737" i="14"/>
  <c r="V737" i="14" s="1"/>
  <c r="Q735" i="14"/>
  <c r="AD735" i="14" s="1"/>
  <c r="Q733" i="14"/>
  <c r="X733" i="14" s="1"/>
  <c r="Q731" i="14"/>
  <c r="AD731" i="14" s="1"/>
  <c r="Q729" i="14"/>
  <c r="V729" i="14" s="1"/>
  <c r="Q727" i="14"/>
  <c r="V727" i="14" s="1"/>
  <c r="Q725" i="14"/>
  <c r="AD725" i="14" s="1"/>
  <c r="Q723" i="14"/>
  <c r="Q721" i="14"/>
  <c r="AF721" i="14" s="1"/>
  <c r="Q719" i="14"/>
  <c r="V719" i="14" s="1"/>
  <c r="Q717" i="14"/>
  <c r="AD717" i="14" s="1"/>
  <c r="Q715" i="14"/>
  <c r="AB715" i="14" s="1"/>
  <c r="Q713" i="14"/>
  <c r="V713" i="14" s="1"/>
  <c r="AB712" i="14"/>
  <c r="Q711" i="14"/>
  <c r="AD711" i="14" s="1"/>
  <c r="Q709" i="14"/>
  <c r="W709" i="14" s="1"/>
  <c r="Q707" i="14"/>
  <c r="Z707" i="14" s="1"/>
  <c r="Q705" i="14"/>
  <c r="AE705" i="14" s="1"/>
  <c r="X704" i="14"/>
  <c r="Q703" i="14"/>
  <c r="AD703" i="14" s="1"/>
  <c r="Q701" i="14"/>
  <c r="Q699" i="14"/>
  <c r="AE699" i="14" s="1"/>
  <c r="Q697" i="14"/>
  <c r="W697" i="14" s="1"/>
  <c r="Q695" i="14"/>
  <c r="V695" i="14" s="1"/>
  <c r="Q693" i="14"/>
  <c r="Z693" i="14" s="1"/>
  <c r="X692" i="14"/>
  <c r="Q691" i="14"/>
  <c r="V691" i="14" s="1"/>
  <c r="Q689" i="14"/>
  <c r="Q687" i="14"/>
  <c r="AA687" i="14" s="1"/>
  <c r="Q685" i="14"/>
  <c r="Z685" i="14" s="1"/>
  <c r="Q683" i="14"/>
  <c r="V683" i="14" s="1"/>
  <c r="Q681" i="14"/>
  <c r="AD681" i="14" s="1"/>
  <c r="Q679" i="14"/>
  <c r="W679" i="14" s="1"/>
  <c r="Q677" i="14"/>
  <c r="AE677" i="14" s="1"/>
  <c r="Q675" i="14"/>
  <c r="AD675" i="14" s="1"/>
  <c r="Q673" i="14"/>
  <c r="Q671" i="14"/>
  <c r="AA671" i="14" s="1"/>
  <c r="Q669" i="14"/>
  <c r="AE669" i="14" s="1"/>
  <c r="Q667" i="14"/>
  <c r="AD667" i="14" s="1"/>
  <c r="Q665" i="14"/>
  <c r="AA665" i="14" s="1"/>
  <c r="Q663" i="14"/>
  <c r="V663" i="14" s="1"/>
  <c r="Q661" i="14"/>
  <c r="V661" i="14" s="1"/>
  <c r="Q659" i="14"/>
  <c r="Q657" i="14"/>
  <c r="AB657" i="14" s="1"/>
  <c r="Q655" i="14"/>
  <c r="AD655" i="14" s="1"/>
  <c r="Q653" i="14"/>
  <c r="V653" i="14" s="1"/>
  <c r="AF652" i="14"/>
  <c r="Q651" i="14"/>
  <c r="Q649" i="14"/>
  <c r="V649" i="14" s="1"/>
  <c r="AF648" i="14"/>
  <c r="Q647" i="14"/>
  <c r="AF647" i="14" s="1"/>
  <c r="Q645" i="14"/>
  <c r="Q643" i="14"/>
  <c r="AD643" i="14" s="1"/>
  <c r="Q641" i="14"/>
  <c r="AB640" i="14"/>
  <c r="Q639" i="14"/>
  <c r="AA639" i="14" s="1"/>
  <c r="Q637" i="14"/>
  <c r="V637" i="14" s="1"/>
  <c r="Q635" i="14"/>
  <c r="AD635" i="14" s="1"/>
  <c r="Q633" i="14"/>
  <c r="Q631" i="14"/>
  <c r="AD631" i="14" s="1"/>
  <c r="Q629" i="14"/>
  <c r="Z629" i="14" s="1"/>
  <c r="AF628" i="14"/>
  <c r="Q627" i="14"/>
  <c r="AD627" i="14" s="1"/>
  <c r="Q625" i="14"/>
  <c r="AB625" i="14" s="1"/>
  <c r="Q623" i="14"/>
  <c r="Q621" i="14"/>
  <c r="AA621" i="14" s="1"/>
  <c r="Q619" i="14"/>
  <c r="AB619" i="14" s="1"/>
  <c r="Q617" i="14"/>
  <c r="V617" i="14" s="1"/>
  <c r="Q615" i="14"/>
  <c r="AA615" i="14" s="1"/>
  <c r="Q613" i="14"/>
  <c r="Q611" i="14"/>
  <c r="AB611" i="14" s="1"/>
  <c r="Q609" i="14"/>
  <c r="AD609" i="14" s="1"/>
  <c r="Q607" i="14"/>
  <c r="AA607" i="14" s="1"/>
  <c r="Q605" i="14"/>
  <c r="Q603" i="14"/>
  <c r="AA603" i="14" s="1"/>
  <c r="Q601" i="14"/>
  <c r="AD601" i="14" s="1"/>
  <c r="Q599" i="14"/>
  <c r="V599" i="14" s="1"/>
  <c r="Q597" i="14"/>
  <c r="AD597" i="14" s="1"/>
  <c r="Q595" i="14"/>
  <c r="Q593" i="14"/>
  <c r="Z593" i="14" s="1"/>
  <c r="Q591" i="14"/>
  <c r="V591" i="14" s="1"/>
  <c r="Q589" i="14"/>
  <c r="AD589" i="14" s="1"/>
  <c r="Q587" i="14"/>
  <c r="V587" i="14" s="1"/>
  <c r="Q585" i="14"/>
  <c r="AB585" i="14" s="1"/>
  <c r="Q583" i="14"/>
  <c r="Z583" i="14" s="1"/>
  <c r="Q581" i="14"/>
  <c r="AD581" i="14" s="1"/>
  <c r="AB580" i="14"/>
  <c r="Q579" i="14"/>
  <c r="Q577" i="14"/>
  <c r="W577" i="14" s="1"/>
  <c r="Q575" i="14"/>
  <c r="W575" i="14" s="1"/>
  <c r="AV717" i="1"/>
  <c r="AW717" i="1" s="1"/>
  <c r="AV651" i="1"/>
  <c r="AW651" i="1" s="1"/>
  <c r="AV661" i="1"/>
  <c r="AW661" i="1" s="1"/>
  <c r="AV595" i="1"/>
  <c r="AW595" i="1" s="1"/>
  <c r="AV635" i="1"/>
  <c r="AW635" i="1" s="1"/>
  <c r="AV597" i="1"/>
  <c r="AW597" i="1" s="1"/>
  <c r="AV587" i="1"/>
  <c r="AW587" i="1" s="1"/>
  <c r="AV571" i="1"/>
  <c r="AW571" i="1" s="1"/>
  <c r="AV681" i="1"/>
  <c r="AW681" i="1" s="1"/>
  <c r="AV589" i="1"/>
  <c r="AW589" i="1" s="1"/>
  <c r="AV673" i="1"/>
  <c r="AW673" i="1" s="1"/>
  <c r="AV659" i="1"/>
  <c r="AW659" i="1" s="1"/>
  <c r="AV627" i="1"/>
  <c r="AW627" i="1" s="1"/>
  <c r="AV719" i="1"/>
  <c r="AW719" i="1" s="1"/>
  <c r="AV723" i="1"/>
  <c r="AW723" i="1" s="1"/>
  <c r="AV711" i="1"/>
  <c r="AW711" i="1" s="1"/>
  <c r="AV685" i="1"/>
  <c r="AW685" i="1" s="1"/>
  <c r="AV679" i="1"/>
  <c r="AW679" i="1" s="1"/>
  <c r="H725" i="1"/>
  <c r="H629" i="1"/>
  <c r="AV699" i="1"/>
  <c r="AW699" i="1" s="1"/>
  <c r="AV634" i="1"/>
  <c r="AW634" i="1" s="1"/>
  <c r="AV573" i="1"/>
  <c r="AW573" i="1" s="1"/>
  <c r="AV559" i="1"/>
  <c r="AW559" i="1" s="1"/>
  <c r="AV701" i="1"/>
  <c r="AW701" i="1" s="1"/>
  <c r="AV650" i="1"/>
  <c r="AW650" i="1" s="1"/>
  <c r="AV567" i="1"/>
  <c r="AW567" i="1" s="1"/>
  <c r="AV646" i="1"/>
  <c r="AW646" i="1" s="1"/>
  <c r="AV630" i="1"/>
  <c r="AW630" i="1" s="1"/>
  <c r="AV569" i="1"/>
  <c r="AW569" i="1" s="1"/>
  <c r="H654" i="1"/>
  <c r="AV704" i="1"/>
  <c r="AW704" i="1" s="1"/>
  <c r="H705" i="1"/>
  <c r="H622" i="1"/>
  <c r="AV722" i="1"/>
  <c r="AW722" i="1" s="1"/>
  <c r="AV667" i="1"/>
  <c r="AW667" i="1" s="1"/>
  <c r="AV637" i="1"/>
  <c r="AW637" i="1" s="1"/>
  <c r="AV626" i="1"/>
  <c r="AW626" i="1" s="1"/>
  <c r="AV578" i="1"/>
  <c r="AW578" i="1" s="1"/>
  <c r="AV561" i="1"/>
  <c r="AW561" i="1" s="1"/>
  <c r="AV714" i="1"/>
  <c r="AW714" i="1" s="1"/>
  <c r="AV689" i="1"/>
  <c r="AW689" i="1" s="1"/>
  <c r="AV676" i="1"/>
  <c r="AW676" i="1" s="1"/>
  <c r="AV669" i="1"/>
  <c r="AW669" i="1" s="1"/>
  <c r="AV619" i="1"/>
  <c r="AW619" i="1" s="1"/>
  <c r="AV555" i="1"/>
  <c r="AW555" i="1" s="1"/>
  <c r="AV549" i="1"/>
  <c r="AW549" i="1" s="1"/>
  <c r="AV547" i="1"/>
  <c r="AW547" i="1" s="1"/>
  <c r="AV545" i="1"/>
  <c r="AW545" i="1" s="1"/>
  <c r="AV531" i="1"/>
  <c r="AW531" i="1" s="1"/>
  <c r="AV716" i="1"/>
  <c r="AW716" i="1" s="1"/>
  <c r="AV707" i="1"/>
  <c r="AW707" i="1" s="1"/>
  <c r="AV696" i="1"/>
  <c r="AW696" i="1" s="1"/>
  <c r="AV691" i="1"/>
  <c r="AW691" i="1" s="1"/>
  <c r="AV683" i="1"/>
  <c r="AW683" i="1" s="1"/>
  <c r="AV682" i="1"/>
  <c r="AW682" i="1" s="1"/>
  <c r="AV680" i="1"/>
  <c r="AW680" i="1" s="1"/>
  <c r="AV678" i="1"/>
  <c r="AW678" i="1" s="1"/>
  <c r="AV621" i="1"/>
  <c r="AW621" i="1" s="1"/>
  <c r="AV574" i="1"/>
  <c r="AW574" i="1" s="1"/>
  <c r="AV557" i="1"/>
  <c r="AW557" i="1" s="1"/>
  <c r="AV533" i="1"/>
  <c r="AW533" i="1" s="1"/>
  <c r="AV726" i="1"/>
  <c r="AW726" i="1" s="1"/>
  <c r="AV686" i="1"/>
  <c r="AW686" i="1" s="1"/>
  <c r="AV653" i="1"/>
  <c r="AW653" i="1" s="1"/>
  <c r="AV640" i="1"/>
  <c r="AW640" i="1" s="1"/>
  <c r="AV614" i="1"/>
  <c r="AW614" i="1" s="1"/>
  <c r="AV566" i="1"/>
  <c r="AW566" i="1" s="1"/>
  <c r="AV728" i="1"/>
  <c r="AW728" i="1" s="1"/>
  <c r="AV695" i="1"/>
  <c r="AW695" i="1" s="1"/>
  <c r="AV656" i="1"/>
  <c r="AW656" i="1" s="1"/>
  <c r="AV642" i="1"/>
  <c r="AW642" i="1" s="1"/>
  <c r="AV603" i="1"/>
  <c r="AW603" i="1" s="1"/>
  <c r="AV658" i="1"/>
  <c r="AW658" i="1" s="1"/>
  <c r="AV605" i="1"/>
  <c r="AW605" i="1" s="1"/>
  <c r="AV692" i="1"/>
  <c r="AW692" i="1" s="1"/>
  <c r="AV675" i="1"/>
  <c r="AW675" i="1" s="1"/>
  <c r="AV643" i="1"/>
  <c r="AW643" i="1" s="1"/>
  <c r="AV611" i="1"/>
  <c r="AW611" i="1" s="1"/>
  <c r="AV579" i="1"/>
  <c r="AW579" i="1" s="1"/>
  <c r="AV552" i="1"/>
  <c r="AW552" i="1" s="1"/>
  <c r="AV724" i="1"/>
  <c r="AW724" i="1" s="1"/>
  <c r="AV697" i="1"/>
  <c r="AW697" i="1" s="1"/>
  <c r="AV694" i="1"/>
  <c r="AW694" i="1" s="1"/>
  <c r="AV645" i="1"/>
  <c r="AW645" i="1" s="1"/>
  <c r="AV613" i="1"/>
  <c r="AW613" i="1" s="1"/>
  <c r="AV581" i="1"/>
  <c r="AW581" i="1" s="1"/>
  <c r="AV556" i="1"/>
  <c r="AW556" i="1" s="1"/>
  <c r="AV554" i="1"/>
  <c r="AW554" i="1" s="1"/>
  <c r="AV541" i="1"/>
  <c r="AW541" i="1" s="1"/>
  <c r="AV539" i="1"/>
  <c r="AW539" i="1" s="1"/>
  <c r="AV713" i="1"/>
  <c r="AW713" i="1" s="1"/>
  <c r="AV670" i="1"/>
  <c r="AW670" i="1" s="1"/>
  <c r="AV648" i="1"/>
  <c r="AW648" i="1" s="1"/>
  <c r="AV638" i="1"/>
  <c r="AW638" i="1" s="1"/>
  <c r="AV616" i="1"/>
  <c r="AW616" i="1" s="1"/>
  <c r="AV606" i="1"/>
  <c r="AW606" i="1" s="1"/>
  <c r="AV584" i="1"/>
  <c r="AW584" i="1" s="1"/>
  <c r="AV572" i="1"/>
  <c r="AW572" i="1" s="1"/>
  <c r="AV570" i="1"/>
  <c r="AW570" i="1" s="1"/>
  <c r="AV543" i="1"/>
  <c r="AW543" i="1" s="1"/>
  <c r="AV727" i="1"/>
  <c r="AW727" i="1" s="1"/>
  <c r="AV721" i="1"/>
  <c r="AW721" i="1" s="1"/>
  <c r="AV718" i="1"/>
  <c r="AW718" i="1" s="1"/>
  <c r="AV715" i="1"/>
  <c r="AW715" i="1" s="1"/>
  <c r="AV712" i="1"/>
  <c r="AW712" i="1" s="1"/>
  <c r="AV709" i="1"/>
  <c r="AW709" i="1" s="1"/>
  <c r="AV706" i="1"/>
  <c r="AW706" i="1" s="1"/>
  <c r="AV703" i="1"/>
  <c r="AW703" i="1" s="1"/>
  <c r="AV700" i="1"/>
  <c r="AW700" i="1" s="1"/>
  <c r="AV693" i="1"/>
  <c r="AW693" i="1" s="1"/>
  <c r="AV690" i="1"/>
  <c r="AW690" i="1" s="1"/>
  <c r="AV687" i="1"/>
  <c r="AW687" i="1" s="1"/>
  <c r="AV684" i="1"/>
  <c r="AW684" i="1" s="1"/>
  <c r="AV677" i="1"/>
  <c r="AW677" i="1" s="1"/>
  <c r="AV674" i="1"/>
  <c r="AW674" i="1" s="1"/>
  <c r="AV671" i="1"/>
  <c r="AW671" i="1" s="1"/>
  <c r="AV668" i="1"/>
  <c r="AW668" i="1" s="1"/>
  <c r="AV665" i="1"/>
  <c r="AW665" i="1" s="1"/>
  <c r="AV663" i="1"/>
  <c r="AW663" i="1" s="1"/>
  <c r="AV660" i="1"/>
  <c r="AW660" i="1" s="1"/>
  <c r="AV657" i="1"/>
  <c r="AW657" i="1" s="1"/>
  <c r="AV655" i="1"/>
  <c r="AW655" i="1" s="1"/>
  <c r="AV652" i="1"/>
  <c r="AW652" i="1" s="1"/>
  <c r="AV649" i="1"/>
  <c r="AW649" i="1" s="1"/>
  <c r="AV647" i="1"/>
  <c r="AW647" i="1" s="1"/>
  <c r="AV644" i="1"/>
  <c r="AW644" i="1" s="1"/>
  <c r="AV641" i="1"/>
  <c r="AW641" i="1" s="1"/>
  <c r="AV639" i="1"/>
  <c r="AW639" i="1" s="1"/>
  <c r="AV636" i="1"/>
  <c r="AW636" i="1" s="1"/>
  <c r="AV633" i="1"/>
  <c r="AW633" i="1" s="1"/>
  <c r="AV631" i="1"/>
  <c r="AW631" i="1" s="1"/>
  <c r="AV628" i="1"/>
  <c r="AW628" i="1" s="1"/>
  <c r="AV625" i="1"/>
  <c r="AW625" i="1" s="1"/>
  <c r="AV623" i="1"/>
  <c r="AW623" i="1" s="1"/>
  <c r="AV620" i="1"/>
  <c r="AW620" i="1" s="1"/>
  <c r="AV617" i="1"/>
  <c r="AW617" i="1" s="1"/>
  <c r="AV615" i="1"/>
  <c r="AW615" i="1" s="1"/>
  <c r="AV612" i="1"/>
  <c r="AW612" i="1" s="1"/>
  <c r="AV609" i="1"/>
  <c r="AW609" i="1" s="1"/>
  <c r="AV607" i="1"/>
  <c r="AW607" i="1" s="1"/>
  <c r="AV604" i="1"/>
  <c r="AW604" i="1" s="1"/>
  <c r="AV601" i="1"/>
  <c r="AW601" i="1" s="1"/>
  <c r="AV599" i="1"/>
  <c r="AW599" i="1" s="1"/>
  <c r="AV596" i="1"/>
  <c r="AW596" i="1" s="1"/>
  <c r="AV593" i="1"/>
  <c r="AW593" i="1" s="1"/>
  <c r="AV591" i="1"/>
  <c r="AW591" i="1" s="1"/>
  <c r="AV588" i="1"/>
  <c r="AW588" i="1" s="1"/>
  <c r="AV585" i="1"/>
  <c r="AW585" i="1" s="1"/>
  <c r="AV583" i="1"/>
  <c r="AW583" i="1" s="1"/>
  <c r="AV580" i="1"/>
  <c r="AW580" i="1" s="1"/>
  <c r="AV577" i="1"/>
  <c r="AW577" i="1" s="1"/>
  <c r="AV575" i="1"/>
  <c r="AW575" i="1" s="1"/>
  <c r="AV568" i="1"/>
  <c r="AW568" i="1" s="1"/>
  <c r="AV565" i="1"/>
  <c r="AW565" i="1" s="1"/>
  <c r="AV563" i="1"/>
  <c r="AW563" i="1" s="1"/>
  <c r="AV560" i="1"/>
  <c r="AW560" i="1" s="1"/>
  <c r="AV558" i="1"/>
  <c r="AW558" i="1" s="1"/>
  <c r="AV553" i="1"/>
  <c r="AW553" i="1" s="1"/>
  <c r="AV551" i="1"/>
  <c r="AW551" i="1" s="1"/>
  <c r="AV544" i="1"/>
  <c r="AW544" i="1" s="1"/>
  <c r="AV542" i="1"/>
  <c r="AW542" i="1" s="1"/>
  <c r="AV537" i="1"/>
  <c r="AW537" i="1" s="1"/>
  <c r="AV535" i="1"/>
  <c r="AW535" i="1" s="1"/>
  <c r="AV532" i="1"/>
  <c r="AW532" i="1" s="1"/>
  <c r="AT349" i="1"/>
  <c r="AV529" i="1"/>
  <c r="AW529" i="1" s="1"/>
  <c r="AU485" i="1"/>
  <c r="AU484" i="1"/>
  <c r="AU483" i="1"/>
  <c r="AU482" i="1"/>
  <c r="H442" i="1"/>
  <c r="AN441" i="1"/>
  <c r="AN440" i="1"/>
  <c r="AU451" i="1"/>
  <c r="AU450" i="1"/>
  <c r="H378" i="1"/>
  <c r="AN377" i="1"/>
  <c r="AN376" i="1"/>
  <c r="H220" i="1"/>
  <c r="H197" i="1"/>
  <c r="H309" i="1"/>
  <c r="AU328" i="1"/>
  <c r="H330" i="1"/>
  <c r="H64" i="1"/>
  <c r="H204" i="1"/>
  <c r="H284" i="1"/>
  <c r="AU348" i="1"/>
  <c r="AU337" i="1"/>
  <c r="AU336" i="1"/>
  <c r="H509" i="1"/>
  <c r="AN508" i="1"/>
  <c r="AN507" i="1"/>
  <c r="H324" i="1"/>
  <c r="AT452" i="1"/>
  <c r="AU409" i="1"/>
  <c r="AU408" i="1"/>
  <c r="AU393" i="1"/>
  <c r="AU392" i="1"/>
  <c r="H362" i="1"/>
  <c r="AN361" i="1"/>
  <c r="AN360" i="1"/>
  <c r="AT339" i="1"/>
  <c r="AT338" i="1"/>
  <c r="AU523" i="1"/>
  <c r="AU522" i="1"/>
  <c r="AU520" i="1"/>
  <c r="AU519" i="1"/>
  <c r="AU518" i="1"/>
  <c r="H490" i="1"/>
  <c r="AT463" i="1"/>
  <c r="AT462" i="1"/>
  <c r="H256" i="1"/>
  <c r="H458" i="1"/>
  <c r="AN457" i="1"/>
  <c r="AT411" i="1"/>
  <c r="AT410" i="1"/>
  <c r="AT395" i="1"/>
  <c r="AT394" i="1"/>
  <c r="AT379" i="1"/>
  <c r="AT378" i="1"/>
  <c r="AU377" i="1"/>
  <c r="H349" i="1"/>
  <c r="AU504" i="1"/>
  <c r="AU503" i="1"/>
  <c r="AU502" i="1"/>
  <c r="AU498" i="1"/>
  <c r="AU497" i="1"/>
  <c r="H465" i="1"/>
  <c r="H173" i="1"/>
  <c r="H304" i="1"/>
  <c r="AU449" i="1"/>
  <c r="H426" i="1"/>
  <c r="AN425" i="1"/>
  <c r="AN424" i="1"/>
  <c r="AU335" i="1"/>
  <c r="AU334" i="1"/>
  <c r="H514" i="1"/>
  <c r="AN513" i="1"/>
  <c r="AT505" i="1"/>
  <c r="H473" i="1"/>
  <c r="AN472" i="1"/>
  <c r="AN471" i="1"/>
  <c r="AT461" i="1"/>
  <c r="AT460" i="1"/>
  <c r="H410" i="1"/>
  <c r="AN409" i="1"/>
  <c r="AN408" i="1"/>
  <c r="AU376" i="1"/>
  <c r="AN348" i="1"/>
  <c r="H240" i="1"/>
  <c r="H268" i="1"/>
  <c r="H315" i="1"/>
  <c r="H452" i="1"/>
  <c r="AT427" i="1"/>
  <c r="AT426" i="1"/>
  <c r="AU425" i="1"/>
  <c r="AU424" i="1"/>
  <c r="H394" i="1"/>
  <c r="AN393" i="1"/>
  <c r="AN392" i="1"/>
  <c r="AT363" i="1"/>
  <c r="AT362" i="1"/>
  <c r="AU361" i="1"/>
  <c r="AU360" i="1"/>
  <c r="H338" i="1"/>
  <c r="AN337" i="1"/>
  <c r="AN336" i="1"/>
  <c r="AT527" i="1"/>
  <c r="AT526" i="1"/>
  <c r="AT521" i="1"/>
  <c r="H495" i="1"/>
  <c r="AN494" i="1"/>
  <c r="AU488" i="1"/>
  <c r="AT488" i="1"/>
  <c r="AT487" i="1"/>
  <c r="AT486" i="1"/>
  <c r="H460" i="1"/>
  <c r="AM173" i="1"/>
  <c r="H248" i="1"/>
  <c r="H229" i="1"/>
  <c r="H212" i="1"/>
  <c r="H290" i="1"/>
  <c r="H262" i="1"/>
  <c r="H319" i="1"/>
  <c r="H312" i="1"/>
  <c r="AT456" i="1"/>
  <c r="H448" i="1"/>
  <c r="AN447" i="1"/>
  <c r="AT434" i="1"/>
  <c r="AU433" i="1"/>
  <c r="AU432" i="1"/>
  <c r="H418" i="1"/>
  <c r="AN417" i="1"/>
  <c r="AN416" i="1"/>
  <c r="AT403" i="1"/>
  <c r="AT402" i="1"/>
  <c r="AU401" i="1"/>
  <c r="AU400" i="1"/>
  <c r="H386" i="1"/>
  <c r="AN385" i="1"/>
  <c r="AN384" i="1"/>
  <c r="AT371" i="1"/>
  <c r="AT370" i="1"/>
  <c r="AU369" i="1"/>
  <c r="AU368" i="1"/>
  <c r="H354" i="1"/>
  <c r="AN353" i="1"/>
  <c r="AT343" i="1"/>
  <c r="AT342" i="1"/>
  <c r="AU341" i="1"/>
  <c r="AU340" i="1"/>
  <c r="AN329" i="1"/>
  <c r="AU517" i="1"/>
  <c r="AN506" i="1"/>
  <c r="AN489" i="1"/>
  <c r="AN464" i="1"/>
  <c r="AV115" i="1"/>
  <c r="AU333" i="1"/>
  <c r="H525" i="1"/>
  <c r="AN524" i="1"/>
  <c r="AN523" i="1"/>
  <c r="AN522" i="1"/>
  <c r="H505" i="1"/>
  <c r="H486" i="1"/>
  <c r="AT476" i="1"/>
  <c r="AT475" i="1"/>
  <c r="H44" i="1"/>
  <c r="H121" i="1"/>
  <c r="H200" i="1"/>
  <c r="H195" i="1"/>
  <c r="H276" i="1"/>
  <c r="H454" i="1"/>
  <c r="AN453" i="1"/>
  <c r="H434" i="1"/>
  <c r="AN433" i="1"/>
  <c r="AN432" i="1"/>
  <c r="AT419" i="1"/>
  <c r="AT418" i="1"/>
  <c r="AU417" i="1"/>
  <c r="AU416" i="1"/>
  <c r="H402" i="1"/>
  <c r="AN401" i="1"/>
  <c r="AN400" i="1"/>
  <c r="AT387" i="1"/>
  <c r="AT386" i="1"/>
  <c r="AU385" i="1"/>
  <c r="AU384" i="1"/>
  <c r="H370" i="1"/>
  <c r="AN369" i="1"/>
  <c r="AN368" i="1"/>
  <c r="AT355" i="1"/>
  <c r="AT354" i="1"/>
  <c r="AU353" i="1"/>
  <c r="H342" i="1"/>
  <c r="AN341" i="1"/>
  <c r="AN340" i="1"/>
  <c r="H521" i="1"/>
  <c r="AN520" i="1"/>
  <c r="AN519" i="1"/>
  <c r="AN518" i="1"/>
  <c r="AT512" i="1"/>
  <c r="AT511" i="1"/>
  <c r="AT510" i="1"/>
  <c r="AU506" i="1"/>
  <c r="H501" i="1"/>
  <c r="AN500" i="1"/>
  <c r="AN499" i="1"/>
  <c r="AT493" i="1"/>
  <c r="H479" i="1"/>
  <c r="AN478" i="1"/>
  <c r="AN477" i="1"/>
  <c r="AT470" i="1"/>
  <c r="AT469" i="1"/>
  <c r="AT468" i="1"/>
  <c r="AT467" i="1"/>
  <c r="AV272" i="1"/>
  <c r="H272" i="1"/>
  <c r="AV316" i="1"/>
  <c r="H316" i="1"/>
  <c r="AU4" i="1"/>
  <c r="AN19" i="1"/>
  <c r="AT17" i="1"/>
  <c r="AV128" i="1"/>
  <c r="H128" i="1"/>
  <c r="AU124" i="1"/>
  <c r="AN123" i="1"/>
  <c r="AN121" i="1"/>
  <c r="AV233" i="1"/>
  <c r="H233" i="1"/>
  <c r="AT228" i="1"/>
  <c r="AV296" i="1"/>
  <c r="H296" i="1"/>
  <c r="AV321" i="1"/>
  <c r="H321" i="1"/>
  <c r="AV328" i="1"/>
  <c r="H328" i="1"/>
  <c r="AV449" i="1"/>
  <c r="H449" i="1"/>
  <c r="AV86" i="1"/>
  <c r="H86" i="1"/>
  <c r="AN79" i="1"/>
  <c r="AU78" i="1"/>
  <c r="AN77" i="1"/>
  <c r="AU74" i="1"/>
  <c r="AU72" i="1"/>
  <c r="AU68" i="1"/>
  <c r="AN67" i="1"/>
  <c r="AU66" i="1"/>
  <c r="AU64" i="1"/>
  <c r="AT61" i="1"/>
  <c r="AM60" i="1"/>
  <c r="AT55" i="1"/>
  <c r="AU191" i="1"/>
  <c r="AU187" i="1"/>
  <c r="H185" i="1"/>
  <c r="AV185" i="1"/>
  <c r="AN184" i="1"/>
  <c r="AN176" i="1"/>
  <c r="AM151" i="1"/>
  <c r="AM135" i="1"/>
  <c r="AV208" i="1"/>
  <c r="H208" i="1"/>
  <c r="H19" i="1"/>
  <c r="AM17" i="1"/>
  <c r="AM103" i="1"/>
  <c r="AM87" i="1"/>
  <c r="AN248" i="1"/>
  <c r="AM247" i="1"/>
  <c r="AV215" i="1"/>
  <c r="H215" i="1"/>
  <c r="AV313" i="1"/>
  <c r="H313" i="1"/>
  <c r="AV457" i="1"/>
  <c r="H457" i="1"/>
  <c r="AV438" i="1"/>
  <c r="H438" i="1"/>
  <c r="AU109" i="1"/>
  <c r="AN108" i="1"/>
  <c r="AU107" i="1"/>
  <c r="AN106" i="1"/>
  <c r="AN104" i="1"/>
  <c r="AU103" i="1"/>
  <c r="AN102" i="1"/>
  <c r="AU101" i="1"/>
  <c r="AN100" i="1"/>
  <c r="AU99" i="1"/>
  <c r="AN98" i="1"/>
  <c r="AN96" i="1"/>
  <c r="AU93" i="1"/>
  <c r="AN92" i="1"/>
  <c r="AN90" i="1"/>
  <c r="AU87" i="1"/>
  <c r="AM85" i="1"/>
  <c r="AT84" i="1"/>
  <c r="AM83" i="1"/>
  <c r="AT82" i="1"/>
  <c r="AM81" i="1"/>
  <c r="AT80" i="1"/>
  <c r="AM190" i="1"/>
  <c r="AT179" i="1"/>
  <c r="AN168" i="1"/>
  <c r="AN164" i="1"/>
  <c r="AU163" i="1"/>
  <c r="AN162" i="1"/>
  <c r="AU161" i="1"/>
  <c r="AN160" i="1"/>
  <c r="AU159" i="1"/>
  <c r="AU157" i="1"/>
  <c r="AN156" i="1"/>
  <c r="AU155" i="1"/>
  <c r="AN154" i="1"/>
  <c r="AU153" i="1"/>
  <c r="AN152" i="1"/>
  <c r="AU151" i="1"/>
  <c r="AU149" i="1"/>
  <c r="AN148" i="1"/>
  <c r="AU147" i="1"/>
  <c r="AN146" i="1"/>
  <c r="AU145" i="1"/>
  <c r="AU143" i="1"/>
  <c r="AN142" i="1"/>
  <c r="AU141" i="1"/>
  <c r="AN140" i="1"/>
  <c r="AU139" i="1"/>
  <c r="AN138" i="1"/>
  <c r="AU135" i="1"/>
  <c r="AN132" i="1"/>
  <c r="AM127" i="1"/>
  <c r="H118" i="1"/>
  <c r="AN194" i="1"/>
  <c r="H252" i="1"/>
  <c r="AT251" i="1"/>
  <c r="AM250" i="1"/>
  <c r="H245" i="1"/>
  <c r="AU234" i="1"/>
  <c r="AN233" i="1"/>
  <c r="AM232" i="1"/>
  <c r="H227" i="1"/>
  <c r="AM304" i="1"/>
  <c r="H264" i="1"/>
  <c r="H325" i="1"/>
  <c r="H311" i="1"/>
  <c r="AT310" i="1"/>
  <c r="H308" i="1"/>
  <c r="AN459" i="1"/>
  <c r="AN458" i="1"/>
  <c r="AT457" i="1"/>
  <c r="AU456" i="1"/>
  <c r="AU455" i="1"/>
  <c r="AU454" i="1"/>
  <c r="H453" i="1"/>
  <c r="AN452" i="1"/>
  <c r="AT451" i="1"/>
  <c r="AT450" i="1"/>
  <c r="H446" i="1"/>
  <c r="AN445" i="1"/>
  <c r="AT439" i="1"/>
  <c r="AT438" i="1"/>
  <c r="AU437" i="1"/>
  <c r="AU436" i="1"/>
  <c r="H430" i="1"/>
  <c r="AV406" i="1"/>
  <c r="H406" i="1"/>
  <c r="AV374" i="1"/>
  <c r="H374" i="1"/>
  <c r="AV346" i="1"/>
  <c r="H346" i="1"/>
  <c r="AV522" i="1"/>
  <c r="H522" i="1"/>
  <c r="AV502" i="1"/>
  <c r="H502" i="1"/>
  <c r="AV482" i="1"/>
  <c r="H482" i="1"/>
  <c r="AM16" i="1"/>
  <c r="AM14" i="1"/>
  <c r="AT13" i="1"/>
  <c r="AT11" i="1"/>
  <c r="AT9" i="1"/>
  <c r="AM8" i="1"/>
  <c r="AM6" i="1"/>
  <c r="AT5" i="1"/>
  <c r="AM116" i="1"/>
  <c r="AT115" i="1"/>
  <c r="AT113" i="1"/>
  <c r="AT111" i="1"/>
  <c r="AT109" i="1"/>
  <c r="AT93" i="1"/>
  <c r="AN68" i="1"/>
  <c r="AU42" i="1"/>
  <c r="AU36" i="1"/>
  <c r="AN35" i="1"/>
  <c r="AU34" i="1"/>
  <c r="AN33" i="1"/>
  <c r="AU32" i="1"/>
  <c r="AN31" i="1"/>
  <c r="AU30" i="1"/>
  <c r="AN29" i="1"/>
  <c r="AN27" i="1"/>
  <c r="AU26" i="1"/>
  <c r="AU24" i="1"/>
  <c r="AN23" i="1"/>
  <c r="AU192" i="1"/>
  <c r="AN191" i="1"/>
  <c r="AU190" i="1"/>
  <c r="AN189" i="1"/>
  <c r="AU188" i="1"/>
  <c r="AN187" i="1"/>
  <c r="AN185" i="1"/>
  <c r="AU184" i="1"/>
  <c r="AN183" i="1"/>
  <c r="AU182" i="1"/>
  <c r="AN181" i="1"/>
  <c r="AN177" i="1"/>
  <c r="AN175" i="1"/>
  <c r="AU174" i="1"/>
  <c r="AN173" i="1"/>
  <c r="AT171" i="1"/>
  <c r="AM170" i="1"/>
  <c r="AM166" i="1"/>
  <c r="AT165" i="1"/>
  <c r="AT157" i="1"/>
  <c r="AT141" i="1"/>
  <c r="AN122" i="1"/>
  <c r="AM119" i="1"/>
  <c r="AU259" i="1"/>
  <c r="AU257" i="1"/>
  <c r="AN256" i="1"/>
  <c r="AM255" i="1"/>
  <c r="AT254" i="1"/>
  <c r="AM253" i="1"/>
  <c r="AU241" i="1"/>
  <c r="AN240" i="1"/>
  <c r="AM239" i="1"/>
  <c r="AT238" i="1"/>
  <c r="AM237" i="1"/>
  <c r="AU223" i="1"/>
  <c r="AN222" i="1"/>
  <c r="AU221" i="1"/>
  <c r="AN220" i="1"/>
  <c r="AT218" i="1"/>
  <c r="AM217" i="1"/>
  <c r="AT216" i="1"/>
  <c r="AU205" i="1"/>
  <c r="AN204" i="1"/>
  <c r="AM203" i="1"/>
  <c r="AN305" i="1"/>
  <c r="AU304" i="1"/>
  <c r="AM302" i="1"/>
  <c r="AT301" i="1"/>
  <c r="AM300" i="1"/>
  <c r="AN279" i="1"/>
  <c r="AU278" i="1"/>
  <c r="AN277" i="1"/>
  <c r="AT275" i="1"/>
  <c r="AM274" i="1"/>
  <c r="AN319" i="1"/>
  <c r="AM318" i="1"/>
  <c r="AT317" i="1"/>
  <c r="AU112" i="1"/>
  <c r="AU96" i="1"/>
  <c r="AU57" i="1"/>
  <c r="AN56" i="1"/>
  <c r="AU55" i="1"/>
  <c r="AN54" i="1"/>
  <c r="AU51" i="1"/>
  <c r="AN50" i="1"/>
  <c r="AN48" i="1"/>
  <c r="AU45" i="1"/>
  <c r="AN44" i="1"/>
  <c r="AM43" i="1"/>
  <c r="AT42" i="1"/>
  <c r="AM41" i="1"/>
  <c r="AM39" i="1"/>
  <c r="AT38" i="1"/>
  <c r="AT192" i="1"/>
  <c r="AT188" i="1"/>
  <c r="AM181" i="1"/>
  <c r="AU166" i="1"/>
  <c r="AU160" i="1"/>
  <c r="AU144" i="1"/>
  <c r="AU128" i="1"/>
  <c r="AT125" i="1"/>
  <c r="AU119" i="1"/>
  <c r="AN118" i="1"/>
  <c r="AM117" i="1"/>
  <c r="AT194" i="1"/>
  <c r="AM260" i="1"/>
  <c r="AU246" i="1"/>
  <c r="AN245" i="1"/>
  <c r="AN227" i="1"/>
  <c r="AT225" i="1"/>
  <c r="AM224" i="1"/>
  <c r="AN211" i="1"/>
  <c r="AT198" i="1"/>
  <c r="AN275" i="1"/>
  <c r="AT262" i="1"/>
  <c r="AN448" i="1"/>
  <c r="AT447" i="1"/>
  <c r="AT446" i="1"/>
  <c r="AU445" i="1"/>
  <c r="AU444" i="1"/>
  <c r="AN437" i="1"/>
  <c r="AN436" i="1"/>
  <c r="AT431" i="1"/>
  <c r="AT430" i="1"/>
  <c r="AU429" i="1"/>
  <c r="AV422" i="1"/>
  <c r="H422" i="1"/>
  <c r="AV390" i="1"/>
  <c r="H390" i="1"/>
  <c r="AV358" i="1"/>
  <c r="H358" i="1"/>
  <c r="AV333" i="1"/>
  <c r="H333" i="1"/>
  <c r="AV513" i="1"/>
  <c r="H513" i="1"/>
  <c r="AV494" i="1"/>
  <c r="H494" i="1"/>
  <c r="AV471" i="1"/>
  <c r="H471" i="1"/>
  <c r="AN429" i="1"/>
  <c r="AN428" i="1"/>
  <c r="AT423" i="1"/>
  <c r="AT422" i="1"/>
  <c r="AU421" i="1"/>
  <c r="AU420" i="1"/>
  <c r="H414" i="1"/>
  <c r="AN413" i="1"/>
  <c r="AN412" i="1"/>
  <c r="AT407" i="1"/>
  <c r="AT406" i="1"/>
  <c r="AU405" i="1"/>
  <c r="AU404" i="1"/>
  <c r="H398" i="1"/>
  <c r="AN397" i="1"/>
  <c r="AN396" i="1"/>
  <c r="AT391" i="1"/>
  <c r="AT390" i="1"/>
  <c r="AU389" i="1"/>
  <c r="AU388" i="1"/>
  <c r="H382" i="1"/>
  <c r="AN381" i="1"/>
  <c r="AN380" i="1"/>
  <c r="AT375" i="1"/>
  <c r="AT374" i="1"/>
  <c r="AU373" i="1"/>
  <c r="AU372" i="1"/>
  <c r="H366" i="1"/>
  <c r="AN365" i="1"/>
  <c r="AN364" i="1"/>
  <c r="AT359" i="1"/>
  <c r="AT358" i="1"/>
  <c r="AU357" i="1"/>
  <c r="AU356" i="1"/>
  <c r="H352" i="1"/>
  <c r="AN351" i="1"/>
  <c r="AN350" i="1"/>
  <c r="AT347" i="1"/>
  <c r="AT346" i="1"/>
  <c r="AU345" i="1"/>
  <c r="AU344" i="1"/>
  <c r="H340" i="1"/>
  <c r="AN339" i="1"/>
  <c r="AN338" i="1"/>
  <c r="AT337" i="1"/>
  <c r="AT336" i="1"/>
  <c r="AT335" i="1"/>
  <c r="AT334" i="1"/>
  <c r="H329" i="1"/>
  <c r="AN527" i="1"/>
  <c r="H517" i="1"/>
  <c r="AN516" i="1"/>
  <c r="AN515" i="1"/>
  <c r="AN514" i="1"/>
  <c r="AT513" i="1"/>
  <c r="AU512" i="1"/>
  <c r="AU511" i="1"/>
  <c r="AU510" i="1"/>
  <c r="AU509" i="1"/>
  <c r="H506" i="1"/>
  <c r="AN505" i="1"/>
  <c r="AT504" i="1"/>
  <c r="AT503" i="1"/>
  <c r="H497" i="1"/>
  <c r="AN496" i="1"/>
  <c r="AN495" i="1"/>
  <c r="AT494" i="1"/>
  <c r="AU493" i="1"/>
  <c r="AU492" i="1"/>
  <c r="AU491" i="1"/>
  <c r="AU490" i="1"/>
  <c r="H489" i="1"/>
  <c r="AN488" i="1"/>
  <c r="AN487" i="1"/>
  <c r="AN486" i="1"/>
  <c r="AT485" i="1"/>
  <c r="H477" i="1"/>
  <c r="AU468" i="1"/>
  <c r="AU467" i="1"/>
  <c r="AU466" i="1"/>
  <c r="AU465" i="1"/>
  <c r="H464" i="1"/>
  <c r="AU428" i="1"/>
  <c r="AN421" i="1"/>
  <c r="AN420" i="1"/>
  <c r="AT415" i="1"/>
  <c r="AT414" i="1"/>
  <c r="AU413" i="1"/>
  <c r="AU412" i="1"/>
  <c r="AN405" i="1"/>
  <c r="AN404" i="1"/>
  <c r="AT399" i="1"/>
  <c r="AT398" i="1"/>
  <c r="AU397" i="1"/>
  <c r="AU396" i="1"/>
  <c r="AN389" i="1"/>
  <c r="AN388" i="1"/>
  <c r="AT383" i="1"/>
  <c r="AT382" i="1"/>
  <c r="AU381" i="1"/>
  <c r="AU380" i="1"/>
  <c r="AN373" i="1"/>
  <c r="AN372" i="1"/>
  <c r="AT367" i="1"/>
  <c r="AT366" i="1"/>
  <c r="AU365" i="1"/>
  <c r="AU364" i="1"/>
  <c r="AN357" i="1"/>
  <c r="AN356" i="1"/>
  <c r="AT352" i="1"/>
  <c r="AU351" i="1"/>
  <c r="AU350" i="1"/>
  <c r="AN345" i="1"/>
  <c r="AN344" i="1"/>
  <c r="AN332" i="1"/>
  <c r="AN331" i="1"/>
  <c r="AN330" i="1"/>
  <c r="AT329" i="1"/>
  <c r="AU527" i="1"/>
  <c r="AU526" i="1"/>
  <c r="AU525" i="1"/>
  <c r="AN521" i="1"/>
  <c r="AT520" i="1"/>
  <c r="AT519" i="1"/>
  <c r="AT518" i="1"/>
  <c r="AU514" i="1"/>
  <c r="AN512" i="1"/>
  <c r="AN511" i="1"/>
  <c r="AN501" i="1"/>
  <c r="AT500" i="1"/>
  <c r="AT499" i="1"/>
  <c r="AT498" i="1"/>
  <c r="AU495" i="1"/>
  <c r="AN493" i="1"/>
  <c r="AN481" i="1"/>
  <c r="AN480" i="1"/>
  <c r="AN479" i="1"/>
  <c r="AT478" i="1"/>
  <c r="AT477" i="1"/>
  <c r="AU476" i="1"/>
  <c r="AU475" i="1"/>
  <c r="AU474" i="1"/>
  <c r="AU473" i="1"/>
  <c r="AN470" i="1"/>
  <c r="AN469" i="1"/>
  <c r="AU22" i="1"/>
  <c r="AN21" i="1"/>
  <c r="AU20" i="1"/>
  <c r="AM10" i="1"/>
  <c r="AT7" i="1"/>
  <c r="AM114" i="1"/>
  <c r="AU105" i="1"/>
  <c r="H105" i="1"/>
  <c r="AV105" i="1"/>
  <c r="AU95" i="1"/>
  <c r="AN94" i="1"/>
  <c r="AU91" i="1"/>
  <c r="AU89" i="1"/>
  <c r="AN86" i="1"/>
  <c r="H78" i="1"/>
  <c r="AV78" i="1"/>
  <c r="AU76" i="1"/>
  <c r="H76" i="1"/>
  <c r="AV76" i="1"/>
  <c r="AN75" i="1"/>
  <c r="AN73" i="1"/>
  <c r="AN71" i="1"/>
  <c r="AU70" i="1"/>
  <c r="H70" i="1"/>
  <c r="AV70" i="1"/>
  <c r="H66" i="1"/>
  <c r="AV66" i="1"/>
  <c r="AN65" i="1"/>
  <c r="AT63" i="1"/>
  <c r="AM62" i="1"/>
  <c r="AN58" i="1"/>
  <c r="H57" i="1"/>
  <c r="AV57" i="1"/>
  <c r="AN52" i="1"/>
  <c r="AU49" i="1"/>
  <c r="H47" i="1"/>
  <c r="AV47" i="1"/>
  <c r="AN46" i="1"/>
  <c r="H45" i="1"/>
  <c r="AV45" i="1"/>
  <c r="AN37" i="1"/>
  <c r="H30" i="1"/>
  <c r="AV30" i="1"/>
  <c r="AU28" i="1"/>
  <c r="H24" i="1"/>
  <c r="AV24" i="1"/>
  <c r="H192" i="1"/>
  <c r="AV192" i="1"/>
  <c r="H180" i="1"/>
  <c r="AV180" i="1"/>
  <c r="AN179" i="1"/>
  <c r="H178" i="1"/>
  <c r="AV178" i="1"/>
  <c r="AU176" i="1"/>
  <c r="H174" i="1"/>
  <c r="AV174" i="1"/>
  <c r="AT169" i="1"/>
  <c r="AM168" i="1"/>
  <c r="H161" i="1"/>
  <c r="AV161" i="1"/>
  <c r="AN158" i="1"/>
  <c r="H155" i="1"/>
  <c r="AV155" i="1"/>
  <c r="AN150" i="1"/>
  <c r="AU131" i="1"/>
  <c r="H122" i="1"/>
  <c r="AV122" i="1"/>
  <c r="H119" i="1"/>
  <c r="AV119" i="1"/>
  <c r="AT249" i="1"/>
  <c r="AN235" i="1"/>
  <c r="AU231" i="1"/>
  <c r="H221" i="1"/>
  <c r="AV221" i="1"/>
  <c r="AV428" i="1"/>
  <c r="H428" i="1"/>
  <c r="AV412" i="1"/>
  <c r="H412" i="1"/>
  <c r="H411" i="1"/>
  <c r="AV411" i="1"/>
  <c r="AV380" i="1"/>
  <c r="H380" i="1"/>
  <c r="AV364" i="1"/>
  <c r="H364" i="1"/>
  <c r="H363" i="1"/>
  <c r="AV363" i="1"/>
  <c r="AV350" i="1"/>
  <c r="H350" i="1"/>
  <c r="AT4" i="1"/>
  <c r="AT22" i="1"/>
  <c r="AM21" i="1"/>
  <c r="AT20" i="1"/>
  <c r="AM19" i="1"/>
  <c r="AU18" i="1"/>
  <c r="H18" i="1"/>
  <c r="AV18" i="1"/>
  <c r="AN17" i="1"/>
  <c r="AU16" i="1"/>
  <c r="H16" i="1"/>
  <c r="AV16" i="1"/>
  <c r="AN15" i="1"/>
  <c r="AU14" i="1"/>
  <c r="H14" i="1"/>
  <c r="AV14" i="1"/>
  <c r="AN13" i="1"/>
  <c r="AU12" i="1"/>
  <c r="H12" i="1"/>
  <c r="AV12" i="1"/>
  <c r="AN11" i="1"/>
  <c r="AU10" i="1"/>
  <c r="H10" i="1"/>
  <c r="AV10" i="1"/>
  <c r="AN9" i="1"/>
  <c r="AU8" i="1"/>
  <c r="H8" i="1"/>
  <c r="AV8" i="1"/>
  <c r="AN7" i="1"/>
  <c r="AU6" i="1"/>
  <c r="H6" i="1"/>
  <c r="AV6" i="1"/>
  <c r="AN5" i="1"/>
  <c r="AU116" i="1"/>
  <c r="H116" i="1"/>
  <c r="AV116" i="1"/>
  <c r="AN115" i="1"/>
  <c r="AU114" i="1"/>
  <c r="H114" i="1"/>
  <c r="AV114" i="1"/>
  <c r="AN113" i="1"/>
  <c r="H112" i="1"/>
  <c r="AV112" i="1"/>
  <c r="AN111" i="1"/>
  <c r="AU110" i="1"/>
  <c r="H110" i="1"/>
  <c r="AM108" i="1"/>
  <c r="AT107" i="1"/>
  <c r="AM106" i="1"/>
  <c r="AT105" i="1"/>
  <c r="AM104" i="1"/>
  <c r="AT103" i="1"/>
  <c r="AM102" i="1"/>
  <c r="AT101" i="1"/>
  <c r="AM100" i="1"/>
  <c r="AT99" i="1"/>
  <c r="AM98" i="1"/>
  <c r="AT97" i="1"/>
  <c r="AM96" i="1"/>
  <c r="AT95" i="1"/>
  <c r="AM94" i="1"/>
  <c r="AM92" i="1"/>
  <c r="AT91" i="1"/>
  <c r="AM90" i="1"/>
  <c r="AT89" i="1"/>
  <c r="AM88" i="1"/>
  <c r="AT87" i="1"/>
  <c r="AM86" i="1"/>
  <c r="AU85" i="1"/>
  <c r="H85" i="1"/>
  <c r="AV85" i="1"/>
  <c r="AN84" i="1"/>
  <c r="AU83" i="1"/>
  <c r="H83" i="1"/>
  <c r="AV83" i="1"/>
  <c r="AN82" i="1"/>
  <c r="AU81" i="1"/>
  <c r="H81" i="1"/>
  <c r="AV81" i="1"/>
  <c r="AN80" i="1"/>
  <c r="AM79" i="1"/>
  <c r="AT78" i="1"/>
  <c r="AM77" i="1"/>
  <c r="AT76" i="1"/>
  <c r="AM75" i="1"/>
  <c r="AT74" i="1"/>
  <c r="AM73" i="1"/>
  <c r="AT72" i="1"/>
  <c r="AM71" i="1"/>
  <c r="AT70" i="1"/>
  <c r="AM69" i="1"/>
  <c r="AT68" i="1"/>
  <c r="AM67" i="1"/>
  <c r="AT66" i="1"/>
  <c r="AM65" i="1"/>
  <c r="AT64" i="1"/>
  <c r="AN63" i="1"/>
  <c r="AU62" i="1"/>
  <c r="H62" i="1"/>
  <c r="AV62" i="1"/>
  <c r="AN61" i="1"/>
  <c r="AU60" i="1"/>
  <c r="H60" i="1"/>
  <c r="AT59" i="1"/>
  <c r="AM58" i="1"/>
  <c r="AT57" i="1"/>
  <c r="AM56" i="1"/>
  <c r="AM54" i="1"/>
  <c r="AT53" i="1"/>
  <c r="AM52" i="1"/>
  <c r="AT51" i="1"/>
  <c r="AM50" i="1"/>
  <c r="AT49" i="1"/>
  <c r="AM48" i="1"/>
  <c r="AT47" i="1"/>
  <c r="AM46" i="1"/>
  <c r="AT45" i="1"/>
  <c r="AM44" i="1"/>
  <c r="AU43" i="1"/>
  <c r="H43" i="1"/>
  <c r="AV43" i="1"/>
  <c r="AN42" i="1"/>
  <c r="AU41" i="1"/>
  <c r="H41" i="1"/>
  <c r="AV41" i="1"/>
  <c r="AN40" i="1"/>
  <c r="AU39" i="1"/>
  <c r="H39" i="1"/>
  <c r="AV39" i="1"/>
  <c r="AN38" i="1"/>
  <c r="AM37" i="1"/>
  <c r="AT36" i="1"/>
  <c r="AM35" i="1"/>
  <c r="AT34" i="1"/>
  <c r="AM33" i="1"/>
  <c r="AT32" i="1"/>
  <c r="AM31" i="1"/>
  <c r="AT30" i="1"/>
  <c r="AM29" i="1"/>
  <c r="AT28" i="1"/>
  <c r="AM27" i="1"/>
  <c r="AT26" i="1"/>
  <c r="AM25" i="1"/>
  <c r="AT24" i="1"/>
  <c r="AM23" i="1"/>
  <c r="AM191" i="1"/>
  <c r="AT190" i="1"/>
  <c r="AM189" i="1"/>
  <c r="AM187" i="1"/>
  <c r="AT186" i="1"/>
  <c r="AM185" i="1"/>
  <c r="AT184" i="1"/>
  <c r="AM183" i="1"/>
  <c r="AT182" i="1"/>
  <c r="AT180" i="1"/>
  <c r="AM179" i="1"/>
  <c r="AT178" i="1"/>
  <c r="AM177" i="1"/>
  <c r="AT176" i="1"/>
  <c r="AM175" i="1"/>
  <c r="AT174" i="1"/>
  <c r="AU172" i="1"/>
  <c r="H172" i="1"/>
  <c r="AV172" i="1"/>
  <c r="AN171" i="1"/>
  <c r="AU170" i="1"/>
  <c r="H170" i="1"/>
  <c r="AV170" i="1"/>
  <c r="AN169" i="1"/>
  <c r="AU168" i="1"/>
  <c r="H168" i="1"/>
  <c r="AV168" i="1"/>
  <c r="AN167" i="1"/>
  <c r="H166" i="1"/>
  <c r="AV166" i="1"/>
  <c r="AN165" i="1"/>
  <c r="AM164" i="1"/>
  <c r="AT163" i="1"/>
  <c r="AM162" i="1"/>
  <c r="AT161" i="1"/>
  <c r="AM160" i="1"/>
  <c r="AT159" i="1"/>
  <c r="AM158" i="1"/>
  <c r="AM156" i="1"/>
  <c r="AT155" i="1"/>
  <c r="AM154" i="1"/>
  <c r="AT153" i="1"/>
  <c r="AM152" i="1"/>
  <c r="AT151" i="1"/>
  <c r="AM150" i="1"/>
  <c r="AT149" i="1"/>
  <c r="AM148" i="1"/>
  <c r="AT147" i="1"/>
  <c r="AM146" i="1"/>
  <c r="AT145" i="1"/>
  <c r="AM144" i="1"/>
  <c r="AT143" i="1"/>
  <c r="AM142" i="1"/>
  <c r="AM140" i="1"/>
  <c r="AT139" i="1"/>
  <c r="AM138" i="1"/>
  <c r="AT137" i="1"/>
  <c r="AM136" i="1"/>
  <c r="AT135" i="1"/>
  <c r="AM134" i="1"/>
  <c r="AT133" i="1"/>
  <c r="AM132" i="1"/>
  <c r="AT131" i="1"/>
  <c r="AM130" i="1"/>
  <c r="AT129" i="1"/>
  <c r="AM128" i="1"/>
  <c r="AU127" i="1"/>
  <c r="H127" i="1"/>
  <c r="AV127" i="1"/>
  <c r="AN126" i="1"/>
  <c r="AU125" i="1"/>
  <c r="H125" i="1"/>
  <c r="AT124" i="1"/>
  <c r="AM123" i="1"/>
  <c r="AT122" i="1"/>
  <c r="AM121" i="1"/>
  <c r="AU120" i="1"/>
  <c r="H120" i="1"/>
  <c r="AT119" i="1"/>
  <c r="AM118" i="1"/>
  <c r="AU117" i="1"/>
  <c r="H117" i="1"/>
  <c r="AV117" i="1"/>
  <c r="AM194" i="1"/>
  <c r="AU260" i="1"/>
  <c r="H260" i="1"/>
  <c r="AT259" i="1"/>
  <c r="AM258" i="1"/>
  <c r="AT257" i="1"/>
  <c r="AM256" i="1"/>
  <c r="AU255" i="1"/>
  <c r="H255" i="1"/>
  <c r="AV255" i="1"/>
  <c r="AN254" i="1"/>
  <c r="AU253" i="1"/>
  <c r="H253" i="1"/>
  <c r="AT252" i="1"/>
  <c r="AN251" i="1"/>
  <c r="AU250" i="1"/>
  <c r="H250" i="1"/>
  <c r="AV250" i="1"/>
  <c r="AN249" i="1"/>
  <c r="AM248" i="1"/>
  <c r="AU247" i="1"/>
  <c r="H247" i="1"/>
  <c r="AT246" i="1"/>
  <c r="AM245" i="1"/>
  <c r="AU244" i="1"/>
  <c r="H244" i="1"/>
  <c r="AT243" i="1"/>
  <c r="AM242" i="1"/>
  <c r="AT241" i="1"/>
  <c r="AM240" i="1"/>
  <c r="AU239" i="1"/>
  <c r="H239" i="1"/>
  <c r="AV239" i="1"/>
  <c r="AN238" i="1"/>
  <c r="AU237" i="1"/>
  <c r="H237" i="1"/>
  <c r="AV237" i="1"/>
  <c r="AN236" i="1"/>
  <c r="AM235" i="1"/>
  <c r="AT234" i="1"/>
  <c r="AM233" i="1"/>
  <c r="AU232" i="1"/>
  <c r="H232" i="1"/>
  <c r="AT231" i="1"/>
  <c r="AM230" i="1"/>
  <c r="AT229" i="1"/>
  <c r="AN228" i="1"/>
  <c r="AM227" i="1"/>
  <c r="AU226" i="1"/>
  <c r="H226" i="1"/>
  <c r="AV226" i="1"/>
  <c r="AN225" i="1"/>
  <c r="AU224" i="1"/>
  <c r="H224" i="1"/>
  <c r="AT223" i="1"/>
  <c r="AM222" i="1"/>
  <c r="AT221" i="1"/>
  <c r="AM220" i="1"/>
  <c r="AU210" i="1"/>
  <c r="H210" i="1"/>
  <c r="AV210" i="1"/>
  <c r="AN209" i="1"/>
  <c r="AU208" i="1"/>
  <c r="AT207" i="1"/>
  <c r="AV196" i="1"/>
  <c r="H196" i="1"/>
  <c r="AN195" i="1"/>
  <c r="AM307" i="1"/>
  <c r="AT306" i="1"/>
  <c r="AU287" i="1"/>
  <c r="H287" i="1"/>
  <c r="AV287" i="1"/>
  <c r="AN286" i="1"/>
  <c r="AU285" i="1"/>
  <c r="H285" i="1"/>
  <c r="AV285" i="1"/>
  <c r="AN284" i="1"/>
  <c r="AM283" i="1"/>
  <c r="AT282" i="1"/>
  <c r="AM281" i="1"/>
  <c r="AT280" i="1"/>
  <c r="AV323" i="1"/>
  <c r="H323" i="1"/>
  <c r="AN322" i="1"/>
  <c r="AU321" i="1"/>
  <c r="AT320" i="1"/>
  <c r="AV450" i="1"/>
  <c r="H450" i="1"/>
  <c r="AV334" i="1"/>
  <c r="H334" i="1"/>
  <c r="AV503" i="1"/>
  <c r="H503" i="1"/>
  <c r="AV485" i="1"/>
  <c r="H485" i="1"/>
  <c r="H484" i="1"/>
  <c r="AV484" i="1"/>
  <c r="H483" i="1"/>
  <c r="AV483" i="1"/>
  <c r="AV177" i="1"/>
  <c r="AV163" i="1"/>
  <c r="AV99" i="1"/>
  <c r="H103" i="1"/>
  <c r="AV103" i="1"/>
  <c r="H101" i="1"/>
  <c r="AV101" i="1"/>
  <c r="H97" i="1"/>
  <c r="AV97" i="1"/>
  <c r="H93" i="1"/>
  <c r="AV93" i="1"/>
  <c r="AN88" i="1"/>
  <c r="H87" i="1"/>
  <c r="AV87" i="1"/>
  <c r="H72" i="1"/>
  <c r="AV72" i="1"/>
  <c r="H68" i="1"/>
  <c r="AV68" i="1"/>
  <c r="H49" i="1"/>
  <c r="AV49" i="1"/>
  <c r="AT40" i="1"/>
  <c r="H28" i="1"/>
  <c r="AV28" i="1"/>
  <c r="H182" i="1"/>
  <c r="AV182" i="1"/>
  <c r="AT167" i="1"/>
  <c r="H157" i="1"/>
  <c r="AV157" i="1"/>
  <c r="H149" i="1"/>
  <c r="AV149" i="1"/>
  <c r="H145" i="1"/>
  <c r="AV145" i="1"/>
  <c r="H139" i="1"/>
  <c r="AV139" i="1"/>
  <c r="H137" i="1"/>
  <c r="AV137" i="1"/>
  <c r="AN134" i="1"/>
  <c r="H133" i="1"/>
  <c r="AV133" i="1"/>
  <c r="AU129" i="1"/>
  <c r="AN128" i="1"/>
  <c r="AU122" i="1"/>
  <c r="AM120" i="1"/>
  <c r="AN258" i="1"/>
  <c r="H257" i="1"/>
  <c r="AV257" i="1"/>
  <c r="AU252" i="1"/>
  <c r="AM244" i="1"/>
  <c r="AN242" i="1"/>
  <c r="H241" i="1"/>
  <c r="AV241" i="1"/>
  <c r="AT236" i="1"/>
  <c r="AN230" i="1"/>
  <c r="AM226" i="1"/>
  <c r="H223" i="1"/>
  <c r="AV223" i="1"/>
  <c r="AM219" i="1"/>
  <c r="AN206" i="1"/>
  <c r="H205" i="1"/>
  <c r="AV205" i="1"/>
  <c r="AV306" i="1"/>
  <c r="H306" i="1"/>
  <c r="AT303" i="1"/>
  <c r="AV280" i="1"/>
  <c r="H280" i="1"/>
  <c r="H278" i="1"/>
  <c r="AV278" i="1"/>
  <c r="AU276" i="1"/>
  <c r="AV320" i="1"/>
  <c r="H320" i="1"/>
  <c r="H443" i="1"/>
  <c r="AV443" i="1"/>
  <c r="AV396" i="1"/>
  <c r="H396" i="1"/>
  <c r="AV526" i="1"/>
  <c r="H526" i="1"/>
  <c r="AV475" i="1"/>
  <c r="H475" i="1"/>
  <c r="H474" i="1"/>
  <c r="AV474" i="1"/>
  <c r="AN4" i="1"/>
  <c r="AN22" i="1"/>
  <c r="AU21" i="1"/>
  <c r="H21" i="1"/>
  <c r="AV21" i="1"/>
  <c r="AN20" i="1"/>
  <c r="AU19" i="1"/>
  <c r="AT18" i="1"/>
  <c r="AT16" i="1"/>
  <c r="AM15" i="1"/>
  <c r="AT14" i="1"/>
  <c r="AM13" i="1"/>
  <c r="AT12" i="1"/>
  <c r="AM11" i="1"/>
  <c r="AT10" i="1"/>
  <c r="AM9" i="1"/>
  <c r="AT8" i="1"/>
  <c r="AM7" i="1"/>
  <c r="AT6" i="1"/>
  <c r="AM5" i="1"/>
  <c r="AT116" i="1"/>
  <c r="AM115" i="1"/>
  <c r="AT114" i="1"/>
  <c r="AM113" i="1"/>
  <c r="AT112" i="1"/>
  <c r="AM111" i="1"/>
  <c r="AT110" i="1"/>
  <c r="AN109" i="1"/>
  <c r="AU108" i="1"/>
  <c r="H108" i="1"/>
  <c r="AV108" i="1"/>
  <c r="AN107" i="1"/>
  <c r="AU106" i="1"/>
  <c r="H106" i="1"/>
  <c r="AV106" i="1"/>
  <c r="AN105" i="1"/>
  <c r="AU104" i="1"/>
  <c r="H104" i="1"/>
  <c r="AV104" i="1"/>
  <c r="AN103" i="1"/>
  <c r="AU102" i="1"/>
  <c r="H102" i="1"/>
  <c r="AV102" i="1"/>
  <c r="AN101" i="1"/>
  <c r="AU100" i="1"/>
  <c r="H100" i="1"/>
  <c r="AV100" i="1"/>
  <c r="AN99" i="1"/>
  <c r="AU98" i="1"/>
  <c r="H98" i="1"/>
  <c r="AV98" i="1"/>
  <c r="AN97" i="1"/>
  <c r="H96" i="1"/>
  <c r="AV96" i="1"/>
  <c r="AN95" i="1"/>
  <c r="AU94" i="1"/>
  <c r="H94" i="1"/>
  <c r="AV94" i="1"/>
  <c r="AN93" i="1"/>
  <c r="AU92" i="1"/>
  <c r="H92" i="1"/>
  <c r="AV92" i="1"/>
  <c r="AN91" i="1"/>
  <c r="AU90" i="1"/>
  <c r="H90" i="1"/>
  <c r="AV90" i="1"/>
  <c r="AN89" i="1"/>
  <c r="AU88" i="1"/>
  <c r="H88" i="1"/>
  <c r="AV88" i="1"/>
  <c r="AN87" i="1"/>
  <c r="AU86" i="1"/>
  <c r="AT85" i="1"/>
  <c r="AM84" i="1"/>
  <c r="AT83" i="1"/>
  <c r="AM82" i="1"/>
  <c r="AT81" i="1"/>
  <c r="AM80" i="1"/>
  <c r="AU79" i="1"/>
  <c r="H79" i="1"/>
  <c r="AV79" i="1"/>
  <c r="AN78" i="1"/>
  <c r="AU77" i="1"/>
  <c r="H77" i="1"/>
  <c r="AV77" i="1"/>
  <c r="AN76" i="1"/>
  <c r="AU75" i="1"/>
  <c r="H75" i="1"/>
  <c r="AV75" i="1"/>
  <c r="AN74" i="1"/>
  <c r="AU73" i="1"/>
  <c r="H73" i="1"/>
  <c r="AV73" i="1"/>
  <c r="AN72" i="1"/>
  <c r="AU71" i="1"/>
  <c r="H71" i="1"/>
  <c r="AV71" i="1"/>
  <c r="AN70" i="1"/>
  <c r="AU69" i="1"/>
  <c r="H69" i="1"/>
  <c r="AV69" i="1"/>
  <c r="AU67" i="1"/>
  <c r="H67" i="1"/>
  <c r="AV67" i="1"/>
  <c r="AN66" i="1"/>
  <c r="AU65" i="1"/>
  <c r="H65" i="1"/>
  <c r="AV65" i="1"/>
  <c r="AN64" i="1"/>
  <c r="AM63" i="1"/>
  <c r="AT62" i="1"/>
  <c r="AM61" i="1"/>
  <c r="AT60" i="1"/>
  <c r="AN59" i="1"/>
  <c r="AU58" i="1"/>
  <c r="H58" i="1"/>
  <c r="AV58" i="1"/>
  <c r="AN57" i="1"/>
  <c r="AU56" i="1"/>
  <c r="H56" i="1"/>
  <c r="AV56" i="1"/>
  <c r="AN55" i="1"/>
  <c r="AU54" i="1"/>
  <c r="H54" i="1"/>
  <c r="AV54" i="1"/>
  <c r="AN53" i="1"/>
  <c r="AU52" i="1"/>
  <c r="H52" i="1"/>
  <c r="AV52" i="1"/>
  <c r="AN51" i="1"/>
  <c r="AU50" i="1"/>
  <c r="H50" i="1"/>
  <c r="AV50" i="1"/>
  <c r="AN49" i="1"/>
  <c r="AU48" i="1"/>
  <c r="H48" i="1"/>
  <c r="AV48" i="1"/>
  <c r="AN47" i="1"/>
  <c r="AU46" i="1"/>
  <c r="H46" i="1"/>
  <c r="AV46" i="1"/>
  <c r="AN45" i="1"/>
  <c r="AU44" i="1"/>
  <c r="AT43" i="1"/>
  <c r="AM42" i="1"/>
  <c r="AT41" i="1"/>
  <c r="AM40" i="1"/>
  <c r="AT39" i="1"/>
  <c r="AM38" i="1"/>
  <c r="AU37" i="1"/>
  <c r="H37" i="1"/>
  <c r="AV37" i="1"/>
  <c r="AN36" i="1"/>
  <c r="AU35" i="1"/>
  <c r="H35" i="1"/>
  <c r="AV35" i="1"/>
  <c r="AN34" i="1"/>
  <c r="AU33" i="1"/>
  <c r="H33" i="1"/>
  <c r="AV33" i="1"/>
  <c r="AN32" i="1"/>
  <c r="AU31" i="1"/>
  <c r="H31" i="1"/>
  <c r="AV31" i="1"/>
  <c r="AN30" i="1"/>
  <c r="AU29" i="1"/>
  <c r="AN28" i="1"/>
  <c r="AU27" i="1"/>
  <c r="H27" i="1"/>
  <c r="AV27" i="1"/>
  <c r="AN26" i="1"/>
  <c r="AU25" i="1"/>
  <c r="H25" i="1"/>
  <c r="AV25" i="1"/>
  <c r="AN24" i="1"/>
  <c r="AU23" i="1"/>
  <c r="H23" i="1"/>
  <c r="AV23" i="1"/>
  <c r="AN192" i="1"/>
  <c r="H191" i="1"/>
  <c r="AV191" i="1"/>
  <c r="AN190" i="1"/>
  <c r="AU189" i="1"/>
  <c r="H189" i="1"/>
  <c r="AV189" i="1"/>
  <c r="AN188" i="1"/>
  <c r="H187" i="1"/>
  <c r="AV187" i="1"/>
  <c r="AN186" i="1"/>
  <c r="AU185" i="1"/>
  <c r="AU183" i="1"/>
  <c r="H183" i="1"/>
  <c r="AV183" i="1"/>
  <c r="AN182" i="1"/>
  <c r="AU181" i="1"/>
  <c r="H181" i="1"/>
  <c r="AV181" i="1"/>
  <c r="AN180" i="1"/>
  <c r="AU179" i="1"/>
  <c r="H179" i="1"/>
  <c r="AV179" i="1"/>
  <c r="AN178" i="1"/>
  <c r="AU177" i="1"/>
  <c r="AU175" i="1"/>
  <c r="H175" i="1"/>
  <c r="AV175" i="1"/>
  <c r="AN174" i="1"/>
  <c r="AU173" i="1"/>
  <c r="AT172" i="1"/>
  <c r="AM171" i="1"/>
  <c r="AT170" i="1"/>
  <c r="AM169" i="1"/>
  <c r="AT168" i="1"/>
  <c r="AM167" i="1"/>
  <c r="AT166" i="1"/>
  <c r="AM165" i="1"/>
  <c r="AU164" i="1"/>
  <c r="H164" i="1"/>
  <c r="AV164" i="1"/>
  <c r="AN163" i="1"/>
  <c r="AU162" i="1"/>
  <c r="H162" i="1"/>
  <c r="AV162" i="1"/>
  <c r="AN161" i="1"/>
  <c r="H160" i="1"/>
  <c r="AV160" i="1"/>
  <c r="AN159" i="1"/>
  <c r="AU158" i="1"/>
  <c r="H158" i="1"/>
  <c r="AV158" i="1"/>
  <c r="AN157" i="1"/>
  <c r="AU156" i="1"/>
  <c r="H156" i="1"/>
  <c r="AV156" i="1"/>
  <c r="AN155" i="1"/>
  <c r="AU154" i="1"/>
  <c r="H154" i="1"/>
  <c r="AV154" i="1"/>
  <c r="AN153" i="1"/>
  <c r="AU152" i="1"/>
  <c r="H152" i="1"/>
  <c r="AV152" i="1"/>
  <c r="AN151" i="1"/>
  <c r="AU150" i="1"/>
  <c r="H150" i="1"/>
  <c r="AV150" i="1"/>
  <c r="AN149" i="1"/>
  <c r="AU148" i="1"/>
  <c r="H148" i="1"/>
  <c r="AV148" i="1"/>
  <c r="AN147" i="1"/>
  <c r="AU146" i="1"/>
  <c r="H146" i="1"/>
  <c r="AV146" i="1"/>
  <c r="AN145" i="1"/>
  <c r="H144" i="1"/>
  <c r="AV144" i="1"/>
  <c r="AN143" i="1"/>
  <c r="AU142" i="1"/>
  <c r="H142" i="1"/>
  <c r="AV142" i="1"/>
  <c r="AN141" i="1"/>
  <c r="AU140" i="1"/>
  <c r="H140" i="1"/>
  <c r="AV140" i="1"/>
  <c r="AN139" i="1"/>
  <c r="AU138" i="1"/>
  <c r="H138" i="1"/>
  <c r="AV138" i="1"/>
  <c r="AN137" i="1"/>
  <c r="AU136" i="1"/>
  <c r="H136" i="1"/>
  <c r="AV136" i="1"/>
  <c r="AN135" i="1"/>
  <c r="AU134" i="1"/>
  <c r="H134" i="1"/>
  <c r="AV134" i="1"/>
  <c r="AN133" i="1"/>
  <c r="AU132" i="1"/>
  <c r="H132" i="1"/>
  <c r="AV132" i="1"/>
  <c r="AN131" i="1"/>
  <c r="AU130" i="1"/>
  <c r="H130" i="1"/>
  <c r="AV130" i="1"/>
  <c r="AN129" i="1"/>
  <c r="AT127" i="1"/>
  <c r="AM126" i="1"/>
  <c r="AN124" i="1"/>
  <c r="AU123" i="1"/>
  <c r="H123" i="1"/>
  <c r="AV123" i="1"/>
  <c r="AU121" i="1"/>
  <c r="AT120" i="1"/>
  <c r="AN119" i="1"/>
  <c r="AU118" i="1"/>
  <c r="AT117" i="1"/>
  <c r="AT260" i="1"/>
  <c r="AN259" i="1"/>
  <c r="AU258" i="1"/>
  <c r="H258" i="1"/>
  <c r="AV258" i="1"/>
  <c r="AN257" i="1"/>
  <c r="AU256" i="1"/>
  <c r="AT255" i="1"/>
  <c r="AM254" i="1"/>
  <c r="AT253" i="1"/>
  <c r="AN252" i="1"/>
  <c r="AM251" i="1"/>
  <c r="AT250" i="1"/>
  <c r="AM249" i="1"/>
  <c r="AU248" i="1"/>
  <c r="AT247" i="1"/>
  <c r="AN246" i="1"/>
  <c r="AU245" i="1"/>
  <c r="AT244" i="1"/>
  <c r="AN243" i="1"/>
  <c r="AU242" i="1"/>
  <c r="H242" i="1"/>
  <c r="AV242" i="1"/>
  <c r="AN241" i="1"/>
  <c r="AU240" i="1"/>
  <c r="AT239" i="1"/>
  <c r="AM238" i="1"/>
  <c r="AT237" i="1"/>
  <c r="AM236" i="1"/>
  <c r="AU235" i="1"/>
  <c r="H235" i="1"/>
  <c r="AV235" i="1"/>
  <c r="AN234" i="1"/>
  <c r="AU233" i="1"/>
  <c r="AT232" i="1"/>
  <c r="AN231" i="1"/>
  <c r="AU230" i="1"/>
  <c r="H230" i="1"/>
  <c r="AV230" i="1"/>
  <c r="AN229" i="1"/>
  <c r="AM228" i="1"/>
  <c r="AU227" i="1"/>
  <c r="AT226" i="1"/>
  <c r="AM225" i="1"/>
  <c r="AT224" i="1"/>
  <c r="AN223" i="1"/>
  <c r="AU222" i="1"/>
  <c r="H222" i="1"/>
  <c r="AV222" i="1"/>
  <c r="AN221" i="1"/>
  <c r="AU220" i="1"/>
  <c r="AT219" i="1"/>
  <c r="AM218" i="1"/>
  <c r="AT217" i="1"/>
  <c r="AV213" i="1"/>
  <c r="H213" i="1"/>
  <c r="AN212" i="1"/>
  <c r="AM211" i="1"/>
  <c r="AV199" i="1"/>
  <c r="H199" i="1"/>
  <c r="AN198" i="1"/>
  <c r="AU197" i="1"/>
  <c r="AT196" i="1"/>
  <c r="AV292" i="1"/>
  <c r="H292" i="1"/>
  <c r="AN291" i="1"/>
  <c r="AU290" i="1"/>
  <c r="AT289" i="1"/>
  <c r="AM288" i="1"/>
  <c r="AV270" i="1"/>
  <c r="H270" i="1"/>
  <c r="AN269" i="1"/>
  <c r="AU268" i="1"/>
  <c r="AT267" i="1"/>
  <c r="AM266" i="1"/>
  <c r="AT265" i="1"/>
  <c r="AM264" i="1"/>
  <c r="AU263" i="1"/>
  <c r="H263" i="1"/>
  <c r="AV263" i="1"/>
  <c r="AN262" i="1"/>
  <c r="AM261" i="1"/>
  <c r="AT326" i="1"/>
  <c r="AM325" i="1"/>
  <c r="AU324" i="1"/>
  <c r="AT323" i="1"/>
  <c r="AV456" i="1"/>
  <c r="H456" i="1"/>
  <c r="H455" i="1"/>
  <c r="AV455" i="1"/>
  <c r="AV436" i="1"/>
  <c r="H436" i="1"/>
  <c r="H435" i="1"/>
  <c r="AV435" i="1"/>
  <c r="AV420" i="1"/>
  <c r="H420" i="1"/>
  <c r="H419" i="1"/>
  <c r="AV419" i="1"/>
  <c r="AV404" i="1"/>
  <c r="H404" i="1"/>
  <c r="H403" i="1"/>
  <c r="AV403" i="1"/>
  <c r="AV388" i="1"/>
  <c r="H388" i="1"/>
  <c r="H387" i="1"/>
  <c r="AV387" i="1"/>
  <c r="AV372" i="1"/>
  <c r="H372" i="1"/>
  <c r="H371" i="1"/>
  <c r="AV371" i="1"/>
  <c r="AV356" i="1"/>
  <c r="H356" i="1"/>
  <c r="H355" i="1"/>
  <c r="AV355" i="1"/>
  <c r="AV344" i="1"/>
  <c r="H344" i="1"/>
  <c r="H343" i="1"/>
  <c r="AV343" i="1"/>
  <c r="AV510" i="1"/>
  <c r="H510" i="1"/>
  <c r="AV493" i="1"/>
  <c r="H493" i="1"/>
  <c r="H492" i="1"/>
  <c r="AV492" i="1"/>
  <c r="H491" i="1"/>
  <c r="AV491" i="1"/>
  <c r="AV467" i="1"/>
  <c r="H467" i="1"/>
  <c r="H466" i="1"/>
  <c r="AV466" i="1"/>
  <c r="AV190" i="1"/>
  <c r="AV169" i="1"/>
  <c r="AV147" i="1"/>
  <c r="AV29" i="1"/>
  <c r="H22" i="1"/>
  <c r="AV22" i="1"/>
  <c r="H20" i="1"/>
  <c r="AV20" i="1"/>
  <c r="AM18" i="1"/>
  <c r="AT15" i="1"/>
  <c r="AM12" i="1"/>
  <c r="AM112" i="1"/>
  <c r="AM110" i="1"/>
  <c r="H109" i="1"/>
  <c r="AV109" i="1"/>
  <c r="H107" i="1"/>
  <c r="AV107" i="1"/>
  <c r="AU97" i="1"/>
  <c r="H95" i="1"/>
  <c r="AV95" i="1"/>
  <c r="H91" i="1"/>
  <c r="AV91" i="1"/>
  <c r="H89" i="1"/>
  <c r="AV89" i="1"/>
  <c r="H74" i="1"/>
  <c r="AV74" i="1"/>
  <c r="AN69" i="1"/>
  <c r="AU59" i="1"/>
  <c r="H59" i="1"/>
  <c r="AV59" i="1"/>
  <c r="H55" i="1"/>
  <c r="AV55" i="1"/>
  <c r="AU53" i="1"/>
  <c r="H53" i="1"/>
  <c r="AV53" i="1"/>
  <c r="H51" i="1"/>
  <c r="AV51" i="1"/>
  <c r="AU47" i="1"/>
  <c r="H36" i="1"/>
  <c r="AV36" i="1"/>
  <c r="H34" i="1"/>
  <c r="AV34" i="1"/>
  <c r="H32" i="1"/>
  <c r="AV32" i="1"/>
  <c r="H26" i="1"/>
  <c r="AV26" i="1"/>
  <c r="AN25" i="1"/>
  <c r="H188" i="1"/>
  <c r="AV188" i="1"/>
  <c r="AU186" i="1"/>
  <c r="H184" i="1"/>
  <c r="AV184" i="1"/>
  <c r="AU180" i="1"/>
  <c r="AU178" i="1"/>
  <c r="H176" i="1"/>
  <c r="AV176" i="1"/>
  <c r="AM172" i="1"/>
  <c r="H159" i="1"/>
  <c r="AV159" i="1"/>
  <c r="H153" i="1"/>
  <c r="AV153" i="1"/>
  <c r="H151" i="1"/>
  <c r="AV151" i="1"/>
  <c r="AN144" i="1"/>
  <c r="H143" i="1"/>
  <c r="AV143" i="1"/>
  <c r="H141" i="1"/>
  <c r="AV141" i="1"/>
  <c r="AU137" i="1"/>
  <c r="AN136" i="1"/>
  <c r="H135" i="1"/>
  <c r="AV135" i="1"/>
  <c r="AU133" i="1"/>
  <c r="AN130" i="1"/>
  <c r="H129" i="1"/>
  <c r="AV129" i="1"/>
  <c r="AT126" i="1"/>
  <c r="AM125" i="1"/>
  <c r="H124" i="1"/>
  <c r="AV124" i="1"/>
  <c r="H194" i="1"/>
  <c r="AV194" i="1"/>
  <c r="H259" i="1"/>
  <c r="AV259" i="1"/>
  <c r="H246" i="1"/>
  <c r="AV246" i="1"/>
  <c r="AU243" i="1"/>
  <c r="H243" i="1"/>
  <c r="AV243" i="1"/>
  <c r="H234" i="1"/>
  <c r="AV234" i="1"/>
  <c r="H231" i="1"/>
  <c r="AV231" i="1"/>
  <c r="AU229" i="1"/>
  <c r="AV207" i="1"/>
  <c r="H207" i="1"/>
  <c r="AV444" i="1"/>
  <c r="H444" i="1"/>
  <c r="H427" i="1"/>
  <c r="AV427" i="1"/>
  <c r="H395" i="1"/>
  <c r="AV395" i="1"/>
  <c r="H379" i="1"/>
  <c r="AV379" i="1"/>
  <c r="AM4" i="1"/>
  <c r="AM22" i="1"/>
  <c r="AT21" i="1"/>
  <c r="AM20" i="1"/>
  <c r="AT19" i="1"/>
  <c r="AN18" i="1"/>
  <c r="AU17" i="1"/>
  <c r="H17" i="1"/>
  <c r="AV17" i="1"/>
  <c r="AN16" i="1"/>
  <c r="AU15" i="1"/>
  <c r="H15" i="1"/>
  <c r="AV15" i="1"/>
  <c r="AN14" i="1"/>
  <c r="AU13" i="1"/>
  <c r="H13" i="1"/>
  <c r="AV13" i="1"/>
  <c r="AN12" i="1"/>
  <c r="AU11" i="1"/>
  <c r="H11" i="1"/>
  <c r="AV11" i="1"/>
  <c r="AN10" i="1"/>
  <c r="AU9" i="1"/>
  <c r="H9" i="1"/>
  <c r="AV9" i="1"/>
  <c r="AN8" i="1"/>
  <c r="AU7" i="1"/>
  <c r="H7" i="1"/>
  <c r="AV7" i="1"/>
  <c r="AN6" i="1"/>
  <c r="AU5" i="1"/>
  <c r="H5" i="1"/>
  <c r="AV5" i="1"/>
  <c r="AN116" i="1"/>
  <c r="AU115" i="1"/>
  <c r="AN114" i="1"/>
  <c r="AU113" i="1"/>
  <c r="H113" i="1"/>
  <c r="AV113" i="1"/>
  <c r="AN112" i="1"/>
  <c r="AU111" i="1"/>
  <c r="H111" i="1"/>
  <c r="AV111" i="1"/>
  <c r="AN110" i="1"/>
  <c r="AM109" i="1"/>
  <c r="AT108" i="1"/>
  <c r="AM107" i="1"/>
  <c r="AT106" i="1"/>
  <c r="AM105" i="1"/>
  <c r="AT104" i="1"/>
  <c r="AT102" i="1"/>
  <c r="AM101" i="1"/>
  <c r="AT100" i="1"/>
  <c r="AM99" i="1"/>
  <c r="AT98" i="1"/>
  <c r="AM97" i="1"/>
  <c r="AT96" i="1"/>
  <c r="AM95" i="1"/>
  <c r="AT94" i="1"/>
  <c r="AM93" i="1"/>
  <c r="AT92" i="1"/>
  <c r="AM91" i="1"/>
  <c r="AT90" i="1"/>
  <c r="AM89" i="1"/>
  <c r="AW89" i="1" s="1"/>
  <c r="AT88" i="1"/>
  <c r="AT86" i="1"/>
  <c r="AN85" i="1"/>
  <c r="AU84" i="1"/>
  <c r="H84" i="1"/>
  <c r="AV84" i="1"/>
  <c r="AN83" i="1"/>
  <c r="AU82" i="1"/>
  <c r="H82" i="1"/>
  <c r="AV82" i="1"/>
  <c r="AN81" i="1"/>
  <c r="AU80" i="1"/>
  <c r="H80" i="1"/>
  <c r="AT79" i="1"/>
  <c r="AM78" i="1"/>
  <c r="AT77" i="1"/>
  <c r="AM76" i="1"/>
  <c r="AT75" i="1"/>
  <c r="AM74" i="1"/>
  <c r="AT73" i="1"/>
  <c r="AM72" i="1"/>
  <c r="AT71" i="1"/>
  <c r="AM70" i="1"/>
  <c r="AT69" i="1"/>
  <c r="AM68" i="1"/>
  <c r="AT67" i="1"/>
  <c r="AM66" i="1"/>
  <c r="AT65" i="1"/>
  <c r="AM64" i="1"/>
  <c r="AU63" i="1"/>
  <c r="H63" i="1"/>
  <c r="AV63" i="1"/>
  <c r="AN62" i="1"/>
  <c r="AU61" i="1"/>
  <c r="H61" i="1"/>
  <c r="AV61" i="1"/>
  <c r="AN60" i="1"/>
  <c r="AM59" i="1"/>
  <c r="AT58" i="1"/>
  <c r="AM57" i="1"/>
  <c r="AT56" i="1"/>
  <c r="AM55" i="1"/>
  <c r="AT54" i="1"/>
  <c r="AM53" i="1"/>
  <c r="AT52" i="1"/>
  <c r="AM51" i="1"/>
  <c r="AT50" i="1"/>
  <c r="AM49" i="1"/>
  <c r="AT48" i="1"/>
  <c r="AM47" i="1"/>
  <c r="AT46" i="1"/>
  <c r="AM45" i="1"/>
  <c r="AT44" i="1"/>
  <c r="AN43" i="1"/>
  <c r="H42" i="1"/>
  <c r="AV42" i="1"/>
  <c r="AN41" i="1"/>
  <c r="AU40" i="1"/>
  <c r="H40" i="1"/>
  <c r="AV40" i="1"/>
  <c r="AN39" i="1"/>
  <c r="AU38" i="1"/>
  <c r="H38" i="1"/>
  <c r="AT37" i="1"/>
  <c r="AM36" i="1"/>
  <c r="AT35" i="1"/>
  <c r="AM34" i="1"/>
  <c r="AT33" i="1"/>
  <c r="AM32" i="1"/>
  <c r="AT31" i="1"/>
  <c r="AM30" i="1"/>
  <c r="AT29" i="1"/>
  <c r="AM28" i="1"/>
  <c r="AT27" i="1"/>
  <c r="AM26" i="1"/>
  <c r="AT25" i="1"/>
  <c r="AM24" i="1"/>
  <c r="AT23" i="1"/>
  <c r="AM192" i="1"/>
  <c r="AT191" i="1"/>
  <c r="AT189" i="1"/>
  <c r="AM188" i="1"/>
  <c r="AT187" i="1"/>
  <c r="AM186" i="1"/>
  <c r="AT185" i="1"/>
  <c r="AM184" i="1"/>
  <c r="AT183" i="1"/>
  <c r="AM182" i="1"/>
  <c r="AT181" i="1"/>
  <c r="AM180" i="1"/>
  <c r="AM178" i="1"/>
  <c r="AT177" i="1"/>
  <c r="AM176" i="1"/>
  <c r="AT175" i="1"/>
  <c r="AM174" i="1"/>
  <c r="AT173" i="1"/>
  <c r="AN172" i="1"/>
  <c r="AU171" i="1"/>
  <c r="H171" i="1"/>
  <c r="AV171" i="1"/>
  <c r="AN170" i="1"/>
  <c r="AU169" i="1"/>
  <c r="AU167" i="1"/>
  <c r="H167" i="1"/>
  <c r="AV167" i="1"/>
  <c r="AN166" i="1"/>
  <c r="AU165" i="1"/>
  <c r="H165" i="1"/>
  <c r="AT164" i="1"/>
  <c r="AM163" i="1"/>
  <c r="AT162" i="1"/>
  <c r="AM161" i="1"/>
  <c r="AT160" i="1"/>
  <c r="AM159" i="1"/>
  <c r="AT158" i="1"/>
  <c r="AM157" i="1"/>
  <c r="AT156" i="1"/>
  <c r="AM155" i="1"/>
  <c r="AT154" i="1"/>
  <c r="AM153" i="1"/>
  <c r="AT152" i="1"/>
  <c r="AT150" i="1"/>
  <c r="AM149" i="1"/>
  <c r="AT148" i="1"/>
  <c r="AM147" i="1"/>
  <c r="AT146" i="1"/>
  <c r="AM145" i="1"/>
  <c r="AT144" i="1"/>
  <c r="AM143" i="1"/>
  <c r="AT142" i="1"/>
  <c r="AM141" i="1"/>
  <c r="AT140" i="1"/>
  <c r="AM139" i="1"/>
  <c r="AT138" i="1"/>
  <c r="AM137" i="1"/>
  <c r="AT136" i="1"/>
  <c r="AT134" i="1"/>
  <c r="AM133" i="1"/>
  <c r="AT132" i="1"/>
  <c r="AM131" i="1"/>
  <c r="AT130" i="1"/>
  <c r="AM129" i="1"/>
  <c r="AT128" i="1"/>
  <c r="AN127" i="1"/>
  <c r="AU126" i="1"/>
  <c r="H126" i="1"/>
  <c r="AV126" i="1"/>
  <c r="AN125" i="1"/>
  <c r="AM124" i="1"/>
  <c r="AT123" i="1"/>
  <c r="AM122" i="1"/>
  <c r="AT121" i="1"/>
  <c r="AN120" i="1"/>
  <c r="AT118" i="1"/>
  <c r="AN117" i="1"/>
  <c r="AU194" i="1"/>
  <c r="AN260" i="1"/>
  <c r="AM259" i="1"/>
  <c r="AT258" i="1"/>
  <c r="AM257" i="1"/>
  <c r="AT256" i="1"/>
  <c r="AN255" i="1"/>
  <c r="AU254" i="1"/>
  <c r="H254" i="1"/>
  <c r="AV254" i="1"/>
  <c r="AN253" i="1"/>
  <c r="AM252" i="1"/>
  <c r="AU251" i="1"/>
  <c r="H251" i="1"/>
  <c r="AV251" i="1"/>
  <c r="AN250" i="1"/>
  <c r="AU249" i="1"/>
  <c r="H249" i="1"/>
  <c r="AT248" i="1"/>
  <c r="AN247" i="1"/>
  <c r="AM246" i="1"/>
  <c r="AT245" i="1"/>
  <c r="AN244" i="1"/>
  <c r="AM243" i="1"/>
  <c r="AT242" i="1"/>
  <c r="AM241" i="1"/>
  <c r="AT240" i="1"/>
  <c r="AN239" i="1"/>
  <c r="AU238" i="1"/>
  <c r="H238" i="1"/>
  <c r="AV238" i="1"/>
  <c r="AN237" i="1"/>
  <c r="AU236" i="1"/>
  <c r="H236" i="1"/>
  <c r="AT235" i="1"/>
  <c r="AM234" i="1"/>
  <c r="AT233" i="1"/>
  <c r="AN232" i="1"/>
  <c r="AM231" i="1"/>
  <c r="AT230" i="1"/>
  <c r="AM229" i="1"/>
  <c r="AU228" i="1"/>
  <c r="H228" i="1"/>
  <c r="AT227" i="1"/>
  <c r="AN226" i="1"/>
  <c r="AU225" i="1"/>
  <c r="H225" i="1"/>
  <c r="AV225" i="1"/>
  <c r="AN224" i="1"/>
  <c r="AM223" i="1"/>
  <c r="AT222" i="1"/>
  <c r="AM221" i="1"/>
  <c r="AT220" i="1"/>
  <c r="AV216" i="1"/>
  <c r="H216" i="1"/>
  <c r="AN215" i="1"/>
  <c r="AM214" i="1"/>
  <c r="AT213" i="1"/>
  <c r="AU202" i="1"/>
  <c r="H202" i="1"/>
  <c r="AV202" i="1"/>
  <c r="AN201" i="1"/>
  <c r="AU200" i="1"/>
  <c r="AT199" i="1"/>
  <c r="AU299" i="1"/>
  <c r="H299" i="1"/>
  <c r="AV299" i="1"/>
  <c r="AN298" i="1"/>
  <c r="AU297" i="1"/>
  <c r="H297" i="1"/>
  <c r="AV297" i="1"/>
  <c r="AN296" i="1"/>
  <c r="AM295" i="1"/>
  <c r="AT294" i="1"/>
  <c r="AM293" i="1"/>
  <c r="AT292" i="1"/>
  <c r="AU273" i="1"/>
  <c r="H273" i="1"/>
  <c r="AV273" i="1"/>
  <c r="AN272" i="1"/>
  <c r="AM271" i="1"/>
  <c r="AT270" i="1"/>
  <c r="AV317" i="1"/>
  <c r="H317" i="1"/>
  <c r="AN316" i="1"/>
  <c r="AM315" i="1"/>
  <c r="AU314" i="1"/>
  <c r="H314" i="1"/>
  <c r="AV314" i="1"/>
  <c r="AN313" i="1"/>
  <c r="AM312" i="1"/>
  <c r="AU311" i="1"/>
  <c r="AM309" i="1"/>
  <c r="AU308" i="1"/>
  <c r="AV518" i="1"/>
  <c r="H518" i="1"/>
  <c r="AV498" i="1"/>
  <c r="H498" i="1"/>
  <c r="AV186" i="1"/>
  <c r="AV131" i="1"/>
  <c r="AU219" i="1"/>
  <c r="H219" i="1"/>
  <c r="AV219" i="1"/>
  <c r="AN218" i="1"/>
  <c r="AU217" i="1"/>
  <c r="H217" i="1"/>
  <c r="AV217" i="1"/>
  <c r="AN216" i="1"/>
  <c r="AM215" i="1"/>
  <c r="AU214" i="1"/>
  <c r="H214" i="1"/>
  <c r="AV214" i="1"/>
  <c r="AN213" i="1"/>
  <c r="AM212" i="1"/>
  <c r="AU211" i="1"/>
  <c r="H211" i="1"/>
  <c r="AT210" i="1"/>
  <c r="AM209" i="1"/>
  <c r="AT208" i="1"/>
  <c r="AN207" i="1"/>
  <c r="AM206" i="1"/>
  <c r="AT205" i="1"/>
  <c r="AM204" i="1"/>
  <c r="AU203" i="1"/>
  <c r="H203" i="1"/>
  <c r="AT202" i="1"/>
  <c r="AM201" i="1"/>
  <c r="AT200" i="1"/>
  <c r="AN199" i="1"/>
  <c r="AM198" i="1"/>
  <c r="AT197" i="1"/>
  <c r="AN196" i="1"/>
  <c r="AM195" i="1"/>
  <c r="AU307" i="1"/>
  <c r="H307" i="1"/>
  <c r="AV307" i="1"/>
  <c r="AN306" i="1"/>
  <c r="AM305" i="1"/>
  <c r="AT304" i="1"/>
  <c r="AN303" i="1"/>
  <c r="AU302" i="1"/>
  <c r="H302" i="1"/>
  <c r="AV302" i="1"/>
  <c r="AN301" i="1"/>
  <c r="AU300" i="1"/>
  <c r="H300" i="1"/>
  <c r="AT299" i="1"/>
  <c r="AM298" i="1"/>
  <c r="AT297" i="1"/>
  <c r="AM296" i="1"/>
  <c r="AU295" i="1"/>
  <c r="H295" i="1"/>
  <c r="AV295" i="1"/>
  <c r="AN294" i="1"/>
  <c r="AU293" i="1"/>
  <c r="H293" i="1"/>
  <c r="AV293" i="1"/>
  <c r="AN292" i="1"/>
  <c r="AM291" i="1"/>
  <c r="AT290" i="1"/>
  <c r="AN289" i="1"/>
  <c r="AU288" i="1"/>
  <c r="H288" i="1"/>
  <c r="AT287" i="1"/>
  <c r="AM286" i="1"/>
  <c r="AT285" i="1"/>
  <c r="AM284" i="1"/>
  <c r="AU283" i="1"/>
  <c r="H283" i="1"/>
  <c r="AV283" i="1"/>
  <c r="AN282" i="1"/>
  <c r="AU281" i="1"/>
  <c r="H281" i="1"/>
  <c r="AV281" i="1"/>
  <c r="AN280" i="1"/>
  <c r="AM279" i="1"/>
  <c r="AT278" i="1"/>
  <c r="AM277" i="1"/>
  <c r="AT276" i="1"/>
  <c r="AU274" i="1"/>
  <c r="H274" i="1"/>
  <c r="AT273" i="1"/>
  <c r="AM272" i="1"/>
  <c r="AU271" i="1"/>
  <c r="H271" i="1"/>
  <c r="AV271" i="1"/>
  <c r="AN270" i="1"/>
  <c r="AM269" i="1"/>
  <c r="AT268" i="1"/>
  <c r="AN267" i="1"/>
  <c r="AU266" i="1"/>
  <c r="H266" i="1"/>
  <c r="AV266" i="1"/>
  <c r="AN265" i="1"/>
  <c r="AU264" i="1"/>
  <c r="AT263" i="1"/>
  <c r="AM262" i="1"/>
  <c r="AU261" i="1"/>
  <c r="H261" i="1"/>
  <c r="AV261" i="1"/>
  <c r="AN326" i="1"/>
  <c r="AU325" i="1"/>
  <c r="AT324" i="1"/>
  <c r="AN323" i="1"/>
  <c r="AM322" i="1"/>
  <c r="AT321" i="1"/>
  <c r="AN320" i="1"/>
  <c r="AM319" i="1"/>
  <c r="AU318" i="1"/>
  <c r="H318" i="1"/>
  <c r="AV318" i="1"/>
  <c r="AN317" i="1"/>
  <c r="AM316" i="1"/>
  <c r="AU315" i="1"/>
  <c r="AT314" i="1"/>
  <c r="AM313" i="1"/>
  <c r="AU312" i="1"/>
  <c r="AT311" i="1"/>
  <c r="AN310" i="1"/>
  <c r="AU309" i="1"/>
  <c r="AT308" i="1"/>
  <c r="AN328" i="1"/>
  <c r="H459" i="1"/>
  <c r="AV459" i="1"/>
  <c r="AN446" i="1"/>
  <c r="AT445" i="1"/>
  <c r="AT444" i="1"/>
  <c r="AU443" i="1"/>
  <c r="AU442" i="1"/>
  <c r="H441" i="1"/>
  <c r="AV441" i="1"/>
  <c r="H440" i="1"/>
  <c r="AN439" i="1"/>
  <c r="AN438" i="1"/>
  <c r="AT437" i="1"/>
  <c r="AT436" i="1"/>
  <c r="AU435" i="1"/>
  <c r="AU434" i="1"/>
  <c r="H433" i="1"/>
  <c r="AV433" i="1"/>
  <c r="H432" i="1"/>
  <c r="AN431" i="1"/>
  <c r="AN430" i="1"/>
  <c r="AT429" i="1"/>
  <c r="AT428" i="1"/>
  <c r="AU427" i="1"/>
  <c r="AU426" i="1"/>
  <c r="H425" i="1"/>
  <c r="AV425" i="1"/>
  <c r="H424" i="1"/>
  <c r="AN423" i="1"/>
  <c r="AN422" i="1"/>
  <c r="AT421" i="1"/>
  <c r="AT420" i="1"/>
  <c r="AU419" i="1"/>
  <c r="AU418" i="1"/>
  <c r="H417" i="1"/>
  <c r="AV417" i="1"/>
  <c r="H416" i="1"/>
  <c r="AN415" i="1"/>
  <c r="AN414" i="1"/>
  <c r="AT413" i="1"/>
  <c r="AT412" i="1"/>
  <c r="AU411" i="1"/>
  <c r="AU410" i="1"/>
  <c r="H409" i="1"/>
  <c r="AV409" i="1"/>
  <c r="H408" i="1"/>
  <c r="AN407" i="1"/>
  <c r="AN406" i="1"/>
  <c r="AT405" i="1"/>
  <c r="AT404" i="1"/>
  <c r="AU403" i="1"/>
  <c r="AU402" i="1"/>
  <c r="H401" i="1"/>
  <c r="AV401" i="1"/>
  <c r="H400" i="1"/>
  <c r="AN399" i="1"/>
  <c r="AN398" i="1"/>
  <c r="AT397" i="1"/>
  <c r="AT396" i="1"/>
  <c r="AU395" i="1"/>
  <c r="AU394" i="1"/>
  <c r="H393" i="1"/>
  <c r="AV393" i="1"/>
  <c r="H392" i="1"/>
  <c r="AN391" i="1"/>
  <c r="AN390" i="1"/>
  <c r="AT389" i="1"/>
  <c r="AT388" i="1"/>
  <c r="AU387" i="1"/>
  <c r="AU386" i="1"/>
  <c r="H385" i="1"/>
  <c r="AV385" i="1"/>
  <c r="H384" i="1"/>
  <c r="AN383" i="1"/>
  <c r="AN382" i="1"/>
  <c r="AT381" i="1"/>
  <c r="AT380" i="1"/>
  <c r="AU379" i="1"/>
  <c r="AU378" i="1"/>
  <c r="H377" i="1"/>
  <c r="AV377" i="1"/>
  <c r="H376" i="1"/>
  <c r="AN375" i="1"/>
  <c r="AN374" i="1"/>
  <c r="AT373" i="1"/>
  <c r="AT372" i="1"/>
  <c r="AU371" i="1"/>
  <c r="AU370" i="1"/>
  <c r="H369" i="1"/>
  <c r="AV369" i="1"/>
  <c r="H368" i="1"/>
  <c r="AN367" i="1"/>
  <c r="AN366" i="1"/>
  <c r="AT365" i="1"/>
  <c r="AT364" i="1"/>
  <c r="AU363" i="1"/>
  <c r="AU362" i="1"/>
  <c r="H361" i="1"/>
  <c r="AV361" i="1"/>
  <c r="H360" i="1"/>
  <c r="AN359" i="1"/>
  <c r="AN358" i="1"/>
  <c r="AT357" i="1"/>
  <c r="AT356" i="1"/>
  <c r="AU355" i="1"/>
  <c r="AU354" i="1"/>
  <c r="H353" i="1"/>
  <c r="AN352" i="1"/>
  <c r="AT351" i="1"/>
  <c r="AT350" i="1"/>
  <c r="AU349" i="1"/>
  <c r="H348" i="1"/>
  <c r="AN347" i="1"/>
  <c r="AN346" i="1"/>
  <c r="AT345" i="1"/>
  <c r="AT344" i="1"/>
  <c r="AU343" i="1"/>
  <c r="AU342" i="1"/>
  <c r="H341" i="1"/>
  <c r="AV341" i="1"/>
  <c r="H332" i="1"/>
  <c r="AV332" i="1"/>
  <c r="H331" i="1"/>
  <c r="AV331" i="1"/>
  <c r="H524" i="1"/>
  <c r="AV524" i="1"/>
  <c r="H523" i="1"/>
  <c r="AV523" i="1"/>
  <c r="H516" i="1"/>
  <c r="AV516" i="1"/>
  <c r="H515" i="1"/>
  <c r="AV515" i="1"/>
  <c r="H508" i="1"/>
  <c r="AV508" i="1"/>
  <c r="H507" i="1"/>
  <c r="AV507" i="1"/>
  <c r="H496" i="1"/>
  <c r="AV496" i="1"/>
  <c r="H481" i="1"/>
  <c r="AV481" i="1"/>
  <c r="H480" i="1"/>
  <c r="AV480" i="1"/>
  <c r="H472" i="1"/>
  <c r="AV472" i="1"/>
  <c r="AN463" i="1"/>
  <c r="AN462" i="1"/>
  <c r="AN461" i="1"/>
  <c r="AN460" i="1"/>
  <c r="AM216" i="1"/>
  <c r="AU215" i="1"/>
  <c r="AT214" i="1"/>
  <c r="AM213" i="1"/>
  <c r="AU212" i="1"/>
  <c r="AT211" i="1"/>
  <c r="AN210" i="1"/>
  <c r="AU209" i="1"/>
  <c r="H209" i="1"/>
  <c r="AV209" i="1"/>
  <c r="AN208" i="1"/>
  <c r="AM207" i="1"/>
  <c r="AU206" i="1"/>
  <c r="H206" i="1"/>
  <c r="AV206" i="1"/>
  <c r="AN205" i="1"/>
  <c r="AU204" i="1"/>
  <c r="AT203" i="1"/>
  <c r="AN202" i="1"/>
  <c r="AU201" i="1"/>
  <c r="H201" i="1"/>
  <c r="AV201" i="1"/>
  <c r="AN200" i="1"/>
  <c r="AM199" i="1"/>
  <c r="AU198" i="1"/>
  <c r="H198" i="1"/>
  <c r="AV198" i="1"/>
  <c r="AN197" i="1"/>
  <c r="AM196" i="1"/>
  <c r="AU195" i="1"/>
  <c r="AT307" i="1"/>
  <c r="AM306" i="1"/>
  <c r="AU305" i="1"/>
  <c r="H305" i="1"/>
  <c r="AV305" i="1"/>
  <c r="AN304" i="1"/>
  <c r="AM303" i="1"/>
  <c r="AT302" i="1"/>
  <c r="AM301" i="1"/>
  <c r="AT300" i="1"/>
  <c r="AN299" i="1"/>
  <c r="AU298" i="1"/>
  <c r="H298" i="1"/>
  <c r="AV298" i="1"/>
  <c r="AN297" i="1"/>
  <c r="AU296" i="1"/>
  <c r="AT295" i="1"/>
  <c r="AM294" i="1"/>
  <c r="AT293" i="1"/>
  <c r="AM292" i="1"/>
  <c r="AU291" i="1"/>
  <c r="H291" i="1"/>
  <c r="AV291" i="1"/>
  <c r="AN290" i="1"/>
  <c r="AM289" i="1"/>
  <c r="AT288" i="1"/>
  <c r="AN287" i="1"/>
  <c r="AU286" i="1"/>
  <c r="H286" i="1"/>
  <c r="AV286" i="1"/>
  <c r="AN285" i="1"/>
  <c r="AU284" i="1"/>
  <c r="AT283" i="1"/>
  <c r="AM282" i="1"/>
  <c r="AT281" i="1"/>
  <c r="AM280" i="1"/>
  <c r="AU279" i="1"/>
  <c r="H279" i="1"/>
  <c r="AV279" i="1"/>
  <c r="AN278" i="1"/>
  <c r="AU277" i="1"/>
  <c r="H277" i="1"/>
  <c r="AV277" i="1"/>
  <c r="AN276" i="1"/>
  <c r="AM275" i="1"/>
  <c r="AT274" i="1"/>
  <c r="AN273" i="1"/>
  <c r="AU272" i="1"/>
  <c r="AT271" i="1"/>
  <c r="AM270" i="1"/>
  <c r="AU269" i="1"/>
  <c r="H269" i="1"/>
  <c r="AV269" i="1"/>
  <c r="AN268" i="1"/>
  <c r="AM267" i="1"/>
  <c r="AT266" i="1"/>
  <c r="AM265" i="1"/>
  <c r="AT264" i="1"/>
  <c r="AN263" i="1"/>
  <c r="AU262" i="1"/>
  <c r="AT261" i="1"/>
  <c r="AM326" i="1"/>
  <c r="AT325" i="1"/>
  <c r="AN324" i="1"/>
  <c r="AM323" i="1"/>
  <c r="AU322" i="1"/>
  <c r="H322" i="1"/>
  <c r="AV322" i="1"/>
  <c r="AN321" i="1"/>
  <c r="AM320" i="1"/>
  <c r="AU319" i="1"/>
  <c r="AT318" i="1"/>
  <c r="AM317" i="1"/>
  <c r="AU316" i="1"/>
  <c r="AT315" i="1"/>
  <c r="AN314" i="1"/>
  <c r="AU313" i="1"/>
  <c r="AT312" i="1"/>
  <c r="AN311" i="1"/>
  <c r="AM310" i="1"/>
  <c r="AT309" i="1"/>
  <c r="AN308" i="1"/>
  <c r="AU459" i="1"/>
  <c r="AU458" i="1"/>
  <c r="AN456" i="1"/>
  <c r="AT455" i="1"/>
  <c r="AT454" i="1"/>
  <c r="AU453" i="1"/>
  <c r="AN451" i="1"/>
  <c r="AN450" i="1"/>
  <c r="AT449" i="1"/>
  <c r="AU448" i="1"/>
  <c r="H447" i="1"/>
  <c r="AV447" i="1"/>
  <c r="AN444" i="1"/>
  <c r="AT443" i="1"/>
  <c r="AT442" i="1"/>
  <c r="AU441" i="1"/>
  <c r="AU440" i="1"/>
  <c r="H439" i="1"/>
  <c r="AV439" i="1"/>
  <c r="AT435" i="1"/>
  <c r="H431" i="1"/>
  <c r="AV431" i="1"/>
  <c r="H423" i="1"/>
  <c r="AV423" i="1"/>
  <c r="H415" i="1"/>
  <c r="AV415" i="1"/>
  <c r="H407" i="1"/>
  <c r="AV407" i="1"/>
  <c r="H399" i="1"/>
  <c r="AV399" i="1"/>
  <c r="H391" i="1"/>
  <c r="AV391" i="1"/>
  <c r="H383" i="1"/>
  <c r="AV383" i="1"/>
  <c r="H375" i="1"/>
  <c r="AV375" i="1"/>
  <c r="H367" i="1"/>
  <c r="AV367" i="1"/>
  <c r="H359" i="1"/>
  <c r="AV359" i="1"/>
  <c r="H347" i="1"/>
  <c r="AV347" i="1"/>
  <c r="H339" i="1"/>
  <c r="AV339" i="1"/>
  <c r="AN335" i="1"/>
  <c r="AN334" i="1"/>
  <c r="AT333" i="1"/>
  <c r="AU332" i="1"/>
  <c r="AU331" i="1"/>
  <c r="AU330" i="1"/>
  <c r="AN526" i="1"/>
  <c r="AT525" i="1"/>
  <c r="AU524" i="1"/>
  <c r="AT517" i="1"/>
  <c r="AU516" i="1"/>
  <c r="AU515" i="1"/>
  <c r="AN510" i="1"/>
  <c r="AT509" i="1"/>
  <c r="AU508" i="1"/>
  <c r="AU507" i="1"/>
  <c r="AN504" i="1"/>
  <c r="AN503" i="1"/>
  <c r="AT502" i="1"/>
  <c r="AU501" i="1"/>
  <c r="H500" i="1"/>
  <c r="AV500" i="1"/>
  <c r="H499" i="1"/>
  <c r="AN498" i="1"/>
  <c r="AT497" i="1"/>
  <c r="AU496" i="1"/>
  <c r="AT492" i="1"/>
  <c r="AT491" i="1"/>
  <c r="AT490" i="1"/>
  <c r="AU489" i="1"/>
  <c r="H488" i="1"/>
  <c r="AV488" i="1"/>
  <c r="H487" i="1"/>
  <c r="AV487" i="1"/>
  <c r="AN485" i="1"/>
  <c r="AT484" i="1"/>
  <c r="AT483" i="1"/>
  <c r="AT482" i="1"/>
  <c r="AU481" i="1"/>
  <c r="AU480" i="1"/>
  <c r="AU479" i="1"/>
  <c r="H478" i="1"/>
  <c r="AV478" i="1"/>
  <c r="AN476" i="1"/>
  <c r="AN475" i="1"/>
  <c r="AT474" i="1"/>
  <c r="AT473" i="1"/>
  <c r="AU472" i="1"/>
  <c r="AU471" i="1"/>
  <c r="H470" i="1"/>
  <c r="AV470" i="1"/>
  <c r="H469" i="1"/>
  <c r="AN468" i="1"/>
  <c r="AN467" i="1"/>
  <c r="AT466" i="1"/>
  <c r="AT465" i="1"/>
  <c r="AU464" i="1"/>
  <c r="H463" i="1"/>
  <c r="AV463" i="1"/>
  <c r="H462" i="1"/>
  <c r="AV462" i="1"/>
  <c r="H461" i="1"/>
  <c r="AV461" i="1"/>
  <c r="AN219" i="1"/>
  <c r="AU218" i="1"/>
  <c r="H218" i="1"/>
  <c r="AV218" i="1"/>
  <c r="AN217" i="1"/>
  <c r="AU216" i="1"/>
  <c r="AT215" i="1"/>
  <c r="AN214" i="1"/>
  <c r="AU213" i="1"/>
  <c r="AT212" i="1"/>
  <c r="AM210" i="1"/>
  <c r="AT209" i="1"/>
  <c r="AM208" i="1"/>
  <c r="AU207" i="1"/>
  <c r="AT206" i="1"/>
  <c r="AM205" i="1"/>
  <c r="AT204" i="1"/>
  <c r="AN203" i="1"/>
  <c r="AM202" i="1"/>
  <c r="AT201" i="1"/>
  <c r="AM200" i="1"/>
  <c r="AU199" i="1"/>
  <c r="AM197" i="1"/>
  <c r="AU196" i="1"/>
  <c r="AT195" i="1"/>
  <c r="AN307" i="1"/>
  <c r="AU306" i="1"/>
  <c r="AT305" i="1"/>
  <c r="AU303" i="1"/>
  <c r="H303" i="1"/>
  <c r="AV303" i="1"/>
  <c r="AN302" i="1"/>
  <c r="AU301" i="1"/>
  <c r="H301" i="1"/>
  <c r="AV301" i="1"/>
  <c r="AN300" i="1"/>
  <c r="AM299" i="1"/>
  <c r="AT298" i="1"/>
  <c r="AM297" i="1"/>
  <c r="AT296" i="1"/>
  <c r="AN295" i="1"/>
  <c r="AU294" i="1"/>
  <c r="H294" i="1"/>
  <c r="AV294" i="1"/>
  <c r="AN293" i="1"/>
  <c r="AU292" i="1"/>
  <c r="AT291" i="1"/>
  <c r="AM290" i="1"/>
  <c r="AU289" i="1"/>
  <c r="H289" i="1"/>
  <c r="AV289" i="1"/>
  <c r="AN288" i="1"/>
  <c r="AM287" i="1"/>
  <c r="AT286" i="1"/>
  <c r="AM285" i="1"/>
  <c r="AT284" i="1"/>
  <c r="AN283" i="1"/>
  <c r="AU282" i="1"/>
  <c r="H282" i="1"/>
  <c r="AV282" i="1"/>
  <c r="AN281" i="1"/>
  <c r="AU280" i="1"/>
  <c r="AT279" i="1"/>
  <c r="AM278" i="1"/>
  <c r="AT277" i="1"/>
  <c r="AM276" i="1"/>
  <c r="AU275" i="1"/>
  <c r="H275" i="1"/>
  <c r="AV275" i="1"/>
  <c r="AN274" i="1"/>
  <c r="AM273" i="1"/>
  <c r="AT272" i="1"/>
  <c r="AN271" i="1"/>
  <c r="AU270" i="1"/>
  <c r="AT269" i="1"/>
  <c r="AM268" i="1"/>
  <c r="AU267" i="1"/>
  <c r="H267" i="1"/>
  <c r="AV267" i="1"/>
  <c r="AN266" i="1"/>
  <c r="AU265" i="1"/>
  <c r="H265" i="1"/>
  <c r="AV265" i="1"/>
  <c r="AN264" i="1"/>
  <c r="AM263" i="1"/>
  <c r="AN261" i="1"/>
  <c r="AU326" i="1"/>
  <c r="H326" i="1"/>
  <c r="AV326" i="1"/>
  <c r="AN325" i="1"/>
  <c r="AM324" i="1"/>
  <c r="AU323" i="1"/>
  <c r="AT322" i="1"/>
  <c r="AM321" i="1"/>
  <c r="AU320" i="1"/>
  <c r="AT319" i="1"/>
  <c r="AN318" i="1"/>
  <c r="AU317" i="1"/>
  <c r="AT316" i="1"/>
  <c r="AN315" i="1"/>
  <c r="AM314" i="1"/>
  <c r="AT313" i="1"/>
  <c r="AN312" i="1"/>
  <c r="AM311" i="1"/>
  <c r="AU310" i="1"/>
  <c r="H310" i="1"/>
  <c r="AV310" i="1"/>
  <c r="AN309" i="1"/>
  <c r="AM308" i="1"/>
  <c r="AT459" i="1"/>
  <c r="AT458" i="1"/>
  <c r="AU457" i="1"/>
  <c r="AN455" i="1"/>
  <c r="AN454" i="1"/>
  <c r="AT453" i="1"/>
  <c r="AU452" i="1"/>
  <c r="H451" i="1"/>
  <c r="AV451" i="1"/>
  <c r="AN449" i="1"/>
  <c r="AT448" i="1"/>
  <c r="AU447" i="1"/>
  <c r="AU446" i="1"/>
  <c r="H445" i="1"/>
  <c r="AV445" i="1"/>
  <c r="AN443" i="1"/>
  <c r="AN442" i="1"/>
  <c r="AT441" i="1"/>
  <c r="AT440" i="1"/>
  <c r="AU439" i="1"/>
  <c r="AU438" i="1"/>
  <c r="H437" i="1"/>
  <c r="AV437" i="1"/>
  <c r="AN435" i="1"/>
  <c r="AN434" i="1"/>
  <c r="AT433" i="1"/>
  <c r="AT432" i="1"/>
  <c r="AU431" i="1"/>
  <c r="AU430" i="1"/>
  <c r="H429" i="1"/>
  <c r="AV429" i="1"/>
  <c r="AN427" i="1"/>
  <c r="AN426" i="1"/>
  <c r="AT425" i="1"/>
  <c r="AT424" i="1"/>
  <c r="AU423" i="1"/>
  <c r="AU422" i="1"/>
  <c r="H421" i="1"/>
  <c r="AV421" i="1"/>
  <c r="AN419" i="1"/>
  <c r="AN418" i="1"/>
  <c r="AT417" i="1"/>
  <c r="AT416" i="1"/>
  <c r="AU415" i="1"/>
  <c r="AU414" i="1"/>
  <c r="H413" i="1"/>
  <c r="AV413" i="1"/>
  <c r="AN411" i="1"/>
  <c r="AN410" i="1"/>
  <c r="AT409" i="1"/>
  <c r="AT408" i="1"/>
  <c r="AU407" i="1"/>
  <c r="AU406" i="1"/>
  <c r="H405" i="1"/>
  <c r="AV405" i="1"/>
  <c r="AN403" i="1"/>
  <c r="AN402" i="1"/>
  <c r="AT401" i="1"/>
  <c r="AT400" i="1"/>
  <c r="AU399" i="1"/>
  <c r="AU398" i="1"/>
  <c r="H397" i="1"/>
  <c r="AV397" i="1"/>
  <c r="AN395" i="1"/>
  <c r="AN394" i="1"/>
  <c r="AT393" i="1"/>
  <c r="AT392" i="1"/>
  <c r="AU391" i="1"/>
  <c r="AU390" i="1"/>
  <c r="H389" i="1"/>
  <c r="AV389" i="1"/>
  <c r="AN387" i="1"/>
  <c r="AN386" i="1"/>
  <c r="AT385" i="1"/>
  <c r="AT384" i="1"/>
  <c r="AU383" i="1"/>
  <c r="AU382" i="1"/>
  <c r="H381" i="1"/>
  <c r="AV381" i="1"/>
  <c r="AN379" i="1"/>
  <c r="AN378" i="1"/>
  <c r="AT377" i="1"/>
  <c r="AT376" i="1"/>
  <c r="AU375" i="1"/>
  <c r="AU374" i="1"/>
  <c r="H373" i="1"/>
  <c r="AV373" i="1"/>
  <c r="AN371" i="1"/>
  <c r="AN370" i="1"/>
  <c r="AT369" i="1"/>
  <c r="AT368" i="1"/>
  <c r="AU367" i="1"/>
  <c r="AU366" i="1"/>
  <c r="H365" i="1"/>
  <c r="AV365" i="1"/>
  <c r="AN363" i="1"/>
  <c r="AN362" i="1"/>
  <c r="AT361" i="1"/>
  <c r="AT360" i="1"/>
  <c r="AU359" i="1"/>
  <c r="AU358" i="1"/>
  <c r="H357" i="1"/>
  <c r="AV357" i="1"/>
  <c r="AN355" i="1"/>
  <c r="AN354" i="1"/>
  <c r="AT353" i="1"/>
  <c r="AU352" i="1"/>
  <c r="H351" i="1"/>
  <c r="AV351" i="1"/>
  <c r="AN349" i="1"/>
  <c r="AT348" i="1"/>
  <c r="AU347" i="1"/>
  <c r="AU346" i="1"/>
  <c r="H345" i="1"/>
  <c r="AV345" i="1"/>
  <c r="AN343" i="1"/>
  <c r="AN342" i="1"/>
  <c r="AT341" i="1"/>
  <c r="AT340" i="1"/>
  <c r="AU339" i="1"/>
  <c r="AU338" i="1"/>
  <c r="H337" i="1"/>
  <c r="AV337" i="1"/>
  <c r="H336" i="1"/>
  <c r="AV336" i="1"/>
  <c r="H335" i="1"/>
  <c r="AV335" i="1"/>
  <c r="AN333" i="1"/>
  <c r="AT332" i="1"/>
  <c r="AT331" i="1"/>
  <c r="AT330" i="1"/>
  <c r="AU329" i="1"/>
  <c r="H527" i="1"/>
  <c r="AV527" i="1"/>
  <c r="AN525" i="1"/>
  <c r="AT524" i="1"/>
  <c r="AT523" i="1"/>
  <c r="AT522" i="1"/>
  <c r="AU521" i="1"/>
  <c r="H520" i="1"/>
  <c r="AV520" i="1"/>
  <c r="H519" i="1"/>
  <c r="AV519" i="1"/>
  <c r="AN517" i="1"/>
  <c r="AT516" i="1"/>
  <c r="AT515" i="1"/>
  <c r="AT514" i="1"/>
  <c r="AU513" i="1"/>
  <c r="H512" i="1"/>
  <c r="AV512" i="1"/>
  <c r="H511" i="1"/>
  <c r="AV511" i="1"/>
  <c r="AN509" i="1"/>
  <c r="AT508" i="1"/>
  <c r="AT507" i="1"/>
  <c r="AT506" i="1"/>
  <c r="AU505" i="1"/>
  <c r="H504" i="1"/>
  <c r="AV504" i="1"/>
  <c r="AN502" i="1"/>
  <c r="AT501" i="1"/>
  <c r="AU500" i="1"/>
  <c r="AU499" i="1"/>
  <c r="AN497" i="1"/>
  <c r="AT496" i="1"/>
  <c r="AT495" i="1"/>
  <c r="AU494" i="1"/>
  <c r="AN492" i="1"/>
  <c r="AN491" i="1"/>
  <c r="AN490" i="1"/>
  <c r="AT489" i="1"/>
  <c r="AU487" i="1"/>
  <c r="AU486" i="1"/>
  <c r="AN484" i="1"/>
  <c r="AN483" i="1"/>
  <c r="AN482" i="1"/>
  <c r="AT481" i="1"/>
  <c r="AT480" i="1"/>
  <c r="AT479" i="1"/>
  <c r="AU478" i="1"/>
  <c r="AU477" i="1"/>
  <c r="H476" i="1"/>
  <c r="AV476" i="1"/>
  <c r="AN474" i="1"/>
  <c r="AN473" i="1"/>
  <c r="AT472" i="1"/>
  <c r="AT471" i="1"/>
  <c r="AU470" i="1"/>
  <c r="AU469" i="1"/>
  <c r="H468" i="1"/>
  <c r="AV468" i="1"/>
  <c r="AN466" i="1"/>
  <c r="AN465" i="1"/>
  <c r="AT464" i="1"/>
  <c r="AU463" i="1"/>
  <c r="AU462" i="1"/>
  <c r="AU461" i="1"/>
  <c r="AU460" i="1"/>
  <c r="CU653" i="14" l="1"/>
  <c r="CP653" i="14"/>
  <c r="CL653" i="14"/>
  <c r="CN765" i="14"/>
  <c r="CL765" i="14"/>
  <c r="CU523" i="14"/>
  <c r="CW523" i="14"/>
  <c r="CW589" i="14"/>
  <c r="CT589" i="14"/>
  <c r="CP589" i="14"/>
  <c r="X744" i="14"/>
  <c r="AB744" i="14"/>
  <c r="W355" i="14"/>
  <c r="AB355" i="14"/>
  <c r="AC355" i="14"/>
  <c r="AE363" i="14"/>
  <c r="Y363" i="14"/>
  <c r="AF363" i="14"/>
  <c r="X363" i="14"/>
  <c r="AC305" i="14"/>
  <c r="Y305" i="14"/>
  <c r="AB305" i="14"/>
  <c r="W313" i="14"/>
  <c r="X313" i="14"/>
  <c r="AF313" i="14"/>
  <c r="AB321" i="14"/>
  <c r="Y321" i="14"/>
  <c r="AF321" i="14"/>
  <c r="AD329" i="14"/>
  <c r="Y329" i="14"/>
  <c r="AB329" i="14"/>
  <c r="AC337" i="14"/>
  <c r="X337" i="14"/>
  <c r="Y337" i="14"/>
  <c r="AF337" i="14"/>
  <c r="AD345" i="14"/>
  <c r="Y345" i="14"/>
  <c r="X345" i="14"/>
  <c r="AF345" i="14"/>
  <c r="AA240" i="14"/>
  <c r="X240" i="14"/>
  <c r="AC240" i="14"/>
  <c r="AF240" i="14"/>
  <c r="AA248" i="14"/>
  <c r="AC248" i="14"/>
  <c r="X248" i="14"/>
  <c r="Y248" i="14"/>
  <c r="AF248" i="14"/>
  <c r="Y256" i="14"/>
  <c r="X256" i="14"/>
  <c r="AC256" i="14"/>
  <c r="AF256" i="14"/>
  <c r="AA264" i="14"/>
  <c r="X264" i="14"/>
  <c r="AF264" i="14"/>
  <c r="AB165" i="14"/>
  <c r="X221" i="14"/>
  <c r="AC123" i="14"/>
  <c r="CR655" i="14"/>
  <c r="CV667" i="14"/>
  <c r="CT737" i="14"/>
  <c r="CN383" i="14"/>
  <c r="CW416" i="14"/>
  <c r="CO424" i="14"/>
  <c r="CS432" i="14"/>
  <c r="CO464" i="14"/>
  <c r="CN479" i="14"/>
  <c r="CR332" i="14"/>
  <c r="CR243" i="14"/>
  <c r="CP253" i="14"/>
  <c r="CS262" i="14"/>
  <c r="CW266" i="14"/>
  <c r="CR96" i="14"/>
  <c r="CW603" i="14"/>
  <c r="CO443" i="14"/>
  <c r="CR474" i="14"/>
  <c r="CN490" i="14"/>
  <c r="CN355" i="14"/>
  <c r="CN309" i="14"/>
  <c r="CR325" i="14"/>
  <c r="CN252" i="14"/>
  <c r="CV268" i="14"/>
  <c r="CV292" i="14"/>
  <c r="CR167" i="14"/>
  <c r="CN183" i="14"/>
  <c r="CN231" i="14"/>
  <c r="CS108" i="14"/>
  <c r="CV141" i="14"/>
  <c r="CN61" i="14"/>
  <c r="CM638" i="14"/>
  <c r="CO652" i="14"/>
  <c r="CO656" i="14"/>
  <c r="CO728" i="14"/>
  <c r="CW744" i="14"/>
  <c r="CO517" i="14"/>
  <c r="CW533" i="14"/>
  <c r="CO382" i="14"/>
  <c r="CO355" i="14"/>
  <c r="CS309" i="14"/>
  <c r="CU274" i="14"/>
  <c r="CS288" i="14"/>
  <c r="CS167" i="14"/>
  <c r="CO183" i="14"/>
  <c r="CW231" i="14"/>
  <c r="CO101" i="14"/>
  <c r="CT108" i="14"/>
  <c r="CS141" i="14"/>
  <c r="CN651" i="14"/>
  <c r="CV655" i="14"/>
  <c r="CW734" i="14"/>
  <c r="CS365" i="14"/>
  <c r="CN308" i="14"/>
  <c r="CL310" i="14"/>
  <c r="CT253" i="14"/>
  <c r="CO205" i="14"/>
  <c r="CO655" i="14"/>
  <c r="CO667" i="14"/>
  <c r="X197" i="14"/>
  <c r="CR647" i="14"/>
  <c r="CN667" i="14"/>
  <c r="CO567" i="14"/>
  <c r="CV383" i="14"/>
  <c r="CO416" i="14"/>
  <c r="CS448" i="14"/>
  <c r="CW365" i="14"/>
  <c r="CN238" i="14"/>
  <c r="CN76" i="14"/>
  <c r="CV80" i="14"/>
  <c r="CO119" i="14"/>
  <c r="CO147" i="14"/>
  <c r="CW639" i="14"/>
  <c r="CW655" i="14"/>
  <c r="CS667" i="14"/>
  <c r="CW675" i="14"/>
  <c r="CL750" i="14"/>
  <c r="CS542" i="14"/>
  <c r="CO411" i="14"/>
  <c r="CW443" i="14"/>
  <c r="CV490" i="14"/>
  <c r="CV355" i="14"/>
  <c r="CV309" i="14"/>
  <c r="CV252" i="14"/>
  <c r="CN268" i="14"/>
  <c r="CP274" i="14"/>
  <c r="CR288" i="14"/>
  <c r="CV183" i="14"/>
  <c r="CV231" i="14"/>
  <c r="CR101" i="14"/>
  <c r="CR125" i="14"/>
  <c r="CN141" i="14"/>
  <c r="CV61" i="14"/>
  <c r="CS612" i="14"/>
  <c r="CU638" i="14"/>
  <c r="CW652" i="14"/>
  <c r="CW656" i="14"/>
  <c r="CS680" i="14"/>
  <c r="CS692" i="14"/>
  <c r="CW728" i="14"/>
  <c r="CO744" i="14"/>
  <c r="CW517" i="14"/>
  <c r="CO533" i="14"/>
  <c r="CS565" i="14"/>
  <c r="CW382" i="14"/>
  <c r="CS414" i="14"/>
  <c r="CW442" i="14"/>
  <c r="CS490" i="14"/>
  <c r="CW355" i="14"/>
  <c r="CS325" i="14"/>
  <c r="CS252" i="14"/>
  <c r="CM274" i="14"/>
  <c r="CW101" i="14"/>
  <c r="CL108" i="14"/>
  <c r="CO61" i="14"/>
  <c r="CW658" i="14"/>
  <c r="AB650" i="14"/>
  <c r="CR607" i="14"/>
  <c r="CV615" i="14"/>
  <c r="CV663" i="14"/>
  <c r="CW690" i="14"/>
  <c r="CW771" i="14"/>
  <c r="AF738" i="14"/>
  <c r="CL621" i="14"/>
  <c r="CO770" i="14"/>
  <c r="CO583" i="14"/>
  <c r="CS647" i="14"/>
  <c r="CW667" i="14"/>
  <c r="CS608" i="14"/>
  <c r="CS648" i="14"/>
  <c r="CM654" i="14"/>
  <c r="CU714" i="14"/>
  <c r="CS770" i="14"/>
  <c r="AB620" i="14"/>
  <c r="X684" i="14"/>
  <c r="AB708" i="14"/>
  <c r="AB732" i="14"/>
  <c r="X748" i="14"/>
  <c r="Y716" i="14"/>
  <c r="AF588" i="14"/>
  <c r="AF660" i="14"/>
  <c r="AB700" i="14"/>
  <c r="AB716" i="14"/>
  <c r="AB740" i="14"/>
  <c r="X772" i="14"/>
  <c r="AC668" i="14"/>
  <c r="X612" i="14"/>
  <c r="AF668" i="14"/>
  <c r="AB724" i="14"/>
  <c r="Y700" i="14"/>
  <c r="CT520" i="14"/>
  <c r="CS567" i="14"/>
  <c r="CV391" i="14"/>
  <c r="CL476" i="14"/>
  <c r="CW567" i="14"/>
  <c r="CO526" i="14"/>
  <c r="CO379" i="14"/>
  <c r="CW519" i="14"/>
  <c r="CV495" i="14"/>
  <c r="CO459" i="14"/>
  <c r="CP492" i="14"/>
  <c r="CL504" i="14"/>
  <c r="CW511" i="14"/>
  <c r="CS388" i="14"/>
  <c r="CS496" i="14"/>
  <c r="CW479" i="14"/>
  <c r="CO507" i="14"/>
  <c r="AF270" i="14"/>
  <c r="AF286" i="14"/>
  <c r="CW197" i="14"/>
  <c r="CO91" i="14"/>
  <c r="AC189" i="14"/>
  <c r="CT172" i="14"/>
  <c r="CS91" i="14"/>
  <c r="CO197" i="14"/>
  <c r="CN100" i="14"/>
  <c r="CO155" i="14"/>
  <c r="CW72" i="14"/>
  <c r="X171" i="14"/>
  <c r="AB81" i="14"/>
  <c r="CS578" i="14"/>
  <c r="CV607" i="14"/>
  <c r="CW614" i="14"/>
  <c r="CR631" i="14"/>
  <c r="CW662" i="14"/>
  <c r="CN771" i="14"/>
  <c r="CN514" i="14"/>
  <c r="CW388" i="14"/>
  <c r="CN455" i="14"/>
  <c r="CN459" i="14"/>
  <c r="CR479" i="14"/>
  <c r="CO492" i="14"/>
  <c r="CV243" i="14"/>
  <c r="CS282" i="14"/>
  <c r="CO165" i="14"/>
  <c r="CL168" i="14"/>
  <c r="CO189" i="14"/>
  <c r="CS209" i="14"/>
  <c r="CN72" i="14"/>
  <c r="CV96" i="14"/>
  <c r="CR100" i="14"/>
  <c r="CO131" i="14"/>
  <c r="CN160" i="14"/>
  <c r="CO607" i="14"/>
  <c r="CO615" i="14"/>
  <c r="CO663" i="14"/>
  <c r="CO514" i="14"/>
  <c r="CO455" i="14"/>
  <c r="CW459" i="14"/>
  <c r="CT492" i="14"/>
  <c r="CO243" i="14"/>
  <c r="CO283" i="14"/>
  <c r="CL302" i="14"/>
  <c r="CS222" i="14"/>
  <c r="CW76" i="14"/>
  <c r="CO100" i="14"/>
  <c r="AB292" i="14"/>
  <c r="X89" i="14"/>
  <c r="CN615" i="14"/>
  <c r="CO642" i="14"/>
  <c r="CN663" i="14"/>
  <c r="CT725" i="14"/>
  <c r="CR771" i="14"/>
  <c r="CR514" i="14"/>
  <c r="CR534" i="14"/>
  <c r="CR455" i="14"/>
  <c r="CR459" i="14"/>
  <c r="CO468" i="14"/>
  <c r="CV479" i="14"/>
  <c r="CS492" i="14"/>
  <c r="CN495" i="14"/>
  <c r="CN239" i="14"/>
  <c r="CN275" i="14"/>
  <c r="CW282" i="14"/>
  <c r="CS165" i="14"/>
  <c r="CS189" i="14"/>
  <c r="CR230" i="14"/>
  <c r="CR72" i="14"/>
  <c r="CW131" i="14"/>
  <c r="CS607" i="14"/>
  <c r="CS615" i="14"/>
  <c r="CS663" i="14"/>
  <c r="CO771" i="14"/>
  <c r="CS514" i="14"/>
  <c r="CS455" i="14"/>
  <c r="CO479" i="14"/>
  <c r="CO495" i="14"/>
  <c r="CS243" i="14"/>
  <c r="CO80" i="14"/>
  <c r="Y600" i="14"/>
  <c r="AC221" i="14"/>
  <c r="CN607" i="14"/>
  <c r="CR615" i="14"/>
  <c r="CR663" i="14"/>
  <c r="CV771" i="14"/>
  <c r="CV514" i="14"/>
  <c r="CO388" i="14"/>
  <c r="CV455" i="14"/>
  <c r="CW492" i="14"/>
  <c r="CR495" i="14"/>
  <c r="CT314" i="14"/>
  <c r="CN332" i="14"/>
  <c r="CR239" i="14"/>
  <c r="CN243" i="14"/>
  <c r="CW165" i="14"/>
  <c r="CW607" i="14"/>
  <c r="CW615" i="14"/>
  <c r="CW663" i="14"/>
  <c r="CS771" i="14"/>
  <c r="CW514" i="14"/>
  <c r="CW455" i="14"/>
  <c r="CS479" i="14"/>
  <c r="CL492" i="14"/>
  <c r="CW243" i="14"/>
  <c r="CS72" i="14"/>
  <c r="AB718" i="14"/>
  <c r="X288" i="14"/>
  <c r="AF167" i="14"/>
  <c r="AF207" i="14"/>
  <c r="X231" i="14"/>
  <c r="AB69" i="14"/>
  <c r="AF77" i="14"/>
  <c r="AF85" i="14"/>
  <c r="X101" i="14"/>
  <c r="AF117" i="14"/>
  <c r="AF125" i="14"/>
  <c r="X157" i="14"/>
  <c r="AC69" i="14"/>
  <c r="Y101" i="14"/>
  <c r="AC53" i="14"/>
  <c r="AA53" i="14"/>
  <c r="CO710" i="14"/>
  <c r="CP765" i="14"/>
  <c r="CS535" i="14"/>
  <c r="CW555" i="14"/>
  <c r="CO559" i="14"/>
  <c r="CW209" i="14"/>
  <c r="CR217" i="14"/>
  <c r="CW217" i="14"/>
  <c r="CT139" i="14"/>
  <c r="CS139" i="14"/>
  <c r="CO139" i="14"/>
  <c r="CT55" i="14"/>
  <c r="CS55" i="14"/>
  <c r="CP55" i="14"/>
  <c r="CO55" i="14"/>
  <c r="CQ659" i="14"/>
  <c r="CO659" i="14"/>
  <c r="CT675" i="14"/>
  <c r="CO675" i="14"/>
  <c r="CQ456" i="14"/>
  <c r="CT456" i="14"/>
  <c r="CM460" i="14"/>
  <c r="CL460" i="14"/>
  <c r="CU162" i="14"/>
  <c r="CS162" i="14"/>
  <c r="CO162" i="14"/>
  <c r="CN162" i="14"/>
  <c r="CQ170" i="14"/>
  <c r="CO170" i="14"/>
  <c r="CM174" i="14"/>
  <c r="CS174" i="14"/>
  <c r="CO174" i="14"/>
  <c r="CV174" i="14"/>
  <c r="CU234" i="14"/>
  <c r="CO234" i="14"/>
  <c r="CR234" i="14"/>
  <c r="CN234" i="14"/>
  <c r="CW116" i="14"/>
  <c r="CS116" i="14"/>
  <c r="CV116" i="14"/>
  <c r="CP221" i="14"/>
  <c r="CW221" i="14"/>
  <c r="CM734" i="14"/>
  <c r="CP734" i="14"/>
  <c r="CL734" i="14"/>
  <c r="Y678" i="14"/>
  <c r="AF199" i="14"/>
  <c r="AB231" i="14"/>
  <c r="AB101" i="14"/>
  <c r="X141" i="14"/>
  <c r="X149" i="14"/>
  <c r="AB61" i="14"/>
  <c r="W53" i="14"/>
  <c r="AC101" i="14"/>
  <c r="AC125" i="14"/>
  <c r="Y61" i="14"/>
  <c r="CS710" i="14"/>
  <c r="CO734" i="14"/>
  <c r="CT765" i="14"/>
  <c r="CO519" i="14"/>
  <c r="CN526" i="14"/>
  <c r="CS559" i="14"/>
  <c r="CR379" i="14"/>
  <c r="CL314" i="14"/>
  <c r="CO221" i="14"/>
  <c r="CL290" i="14"/>
  <c r="CS290" i="14"/>
  <c r="CN95" i="14"/>
  <c r="CO95" i="14"/>
  <c r="CU63" i="14"/>
  <c r="CO63" i="14"/>
  <c r="CL643" i="14"/>
  <c r="CO643" i="14"/>
  <c r="CV754" i="14"/>
  <c r="CP754" i="14"/>
  <c r="CT60" i="14"/>
  <c r="CW60" i="14"/>
  <c r="CR60" i="14"/>
  <c r="CS60" i="14"/>
  <c r="CN60" i="14"/>
  <c r="CW387" i="14"/>
  <c r="CO387" i="14"/>
  <c r="AC574" i="14"/>
  <c r="X280" i="14"/>
  <c r="X296" i="14"/>
  <c r="X85" i="14"/>
  <c r="X117" i="14"/>
  <c r="X133" i="14"/>
  <c r="Y117" i="14"/>
  <c r="CW730" i="14"/>
  <c r="CS734" i="14"/>
  <c r="CR526" i="14"/>
  <c r="CV379" i="14"/>
  <c r="CP314" i="14"/>
  <c r="CS221" i="14"/>
  <c r="CR115" i="14"/>
  <c r="CW115" i="14"/>
  <c r="CU135" i="14"/>
  <c r="CO135" i="14"/>
  <c r="CT51" i="14"/>
  <c r="CP51" i="14"/>
  <c r="CW51" i="14"/>
  <c r="CL59" i="14"/>
  <c r="CO59" i="14"/>
  <c r="CM739" i="14"/>
  <c r="CS739" i="14"/>
  <c r="CO739" i="14"/>
  <c r="CV742" i="14"/>
  <c r="CL742" i="14"/>
  <c r="CP472" i="14"/>
  <c r="CL472" i="14"/>
  <c r="CL475" i="14"/>
  <c r="CW475" i="14"/>
  <c r="CS336" i="14"/>
  <c r="CR336" i="14"/>
  <c r="CU84" i="14"/>
  <c r="CO84" i="14"/>
  <c r="CV84" i="14"/>
  <c r="CR84" i="14"/>
  <c r="CV72" i="14"/>
  <c r="CV76" i="14"/>
  <c r="CR80" i="14"/>
  <c r="CN96" i="14"/>
  <c r="CV100" i="14"/>
  <c r="CR112" i="14"/>
  <c r="CR136" i="14"/>
  <c r="CN592" i="14"/>
  <c r="CN616" i="14"/>
  <c r="CL622" i="14"/>
  <c r="CR636" i="14"/>
  <c r="CV660" i="14"/>
  <c r="CN672" i="14"/>
  <c r="CP702" i="14"/>
  <c r="CV505" i="14"/>
  <c r="CN430" i="14"/>
  <c r="CN462" i="14"/>
  <c r="CN478" i="14"/>
  <c r="CR313" i="14"/>
  <c r="CS324" i="14"/>
  <c r="CV329" i="14"/>
  <c r="CO239" i="14"/>
  <c r="CV240" i="14"/>
  <c r="CN256" i="14"/>
  <c r="CN292" i="14"/>
  <c r="CR199" i="14"/>
  <c r="CN235" i="14"/>
  <c r="CO76" i="14"/>
  <c r="CS80" i="14"/>
  <c r="CS100" i="14"/>
  <c r="CN105" i="14"/>
  <c r="CO136" i="14"/>
  <c r="CN145" i="14"/>
  <c r="CN65" i="14"/>
  <c r="CU622" i="14"/>
  <c r="CS696" i="14"/>
  <c r="CO521" i="14"/>
  <c r="CS386" i="14"/>
  <c r="CS446" i="14"/>
  <c r="CS462" i="14"/>
  <c r="CO478" i="14"/>
  <c r="CW329" i="14"/>
  <c r="CO240" i="14"/>
  <c r="CO272" i="14"/>
  <c r="CS235" i="14"/>
  <c r="CW105" i="14"/>
  <c r="CW109" i="14"/>
  <c r="CO145" i="14"/>
  <c r="CO65" i="14"/>
  <c r="CV402" i="14"/>
  <c r="CN446" i="14"/>
  <c r="CR462" i="14"/>
  <c r="CR478" i="14"/>
  <c r="CN363" i="14"/>
  <c r="CV313" i="14"/>
  <c r="CW324" i="14"/>
  <c r="CW332" i="14"/>
  <c r="CS239" i="14"/>
  <c r="CR256" i="14"/>
  <c r="CO267" i="14"/>
  <c r="CN272" i="14"/>
  <c r="CN276" i="14"/>
  <c r="CR292" i="14"/>
  <c r="CN171" i="14"/>
  <c r="CV199" i="14"/>
  <c r="CR235" i="14"/>
  <c r="CO72" i="14"/>
  <c r="CS76" i="14"/>
  <c r="CW80" i="14"/>
  <c r="CW100" i="14"/>
  <c r="CR105" i="14"/>
  <c r="CN109" i="14"/>
  <c r="CS136" i="14"/>
  <c r="CR145" i="14"/>
  <c r="CO52" i="14"/>
  <c r="CR65" i="14"/>
  <c r="CO592" i="14"/>
  <c r="CU702" i="14"/>
  <c r="CO748" i="14"/>
  <c r="CS505" i="14"/>
  <c r="CW446" i="14"/>
  <c r="CW462" i="14"/>
  <c r="CS478" i="14"/>
  <c r="CO363" i="14"/>
  <c r="CS240" i="14"/>
  <c r="CO256" i="14"/>
  <c r="CS272" i="14"/>
  <c r="CO276" i="14"/>
  <c r="CW235" i="14"/>
  <c r="CS145" i="14"/>
  <c r="CS65" i="14"/>
  <c r="AE272" i="14"/>
  <c r="AC272" i="14"/>
  <c r="AA207" i="14"/>
  <c r="Y207" i="14"/>
  <c r="AC231" i="14"/>
  <c r="Y231" i="14"/>
  <c r="AE69" i="14"/>
  <c r="Y69" i="14"/>
  <c r="AC77" i="14"/>
  <c r="Y77" i="14"/>
  <c r="AB93" i="14"/>
  <c r="AC93" i="14"/>
  <c r="Y93" i="14"/>
  <c r="AF109" i="14"/>
  <c r="AC109" i="14"/>
  <c r="Y109" i="14"/>
  <c r="W125" i="14"/>
  <c r="Y125" i="14"/>
  <c r="AF133" i="14"/>
  <c r="AC133" i="14"/>
  <c r="AC141" i="14"/>
  <c r="Y141" i="14"/>
  <c r="AC149" i="14"/>
  <c r="Y149" i="14"/>
  <c r="AF149" i="14"/>
  <c r="AC157" i="14"/>
  <c r="Y157" i="14"/>
  <c r="AF157" i="14"/>
  <c r="AE53" i="14"/>
  <c r="Y53" i="14"/>
  <c r="X53" i="14"/>
  <c r="V61" i="14"/>
  <c r="AA61" i="14"/>
  <c r="X61" i="14"/>
  <c r="AC61" i="14"/>
  <c r="W61" i="14"/>
  <c r="CN396" i="14"/>
  <c r="CW396" i="14"/>
  <c r="CO396" i="14"/>
  <c r="CT551" i="14"/>
  <c r="CW551" i="14"/>
  <c r="CO551" i="14"/>
  <c r="CR484" i="14"/>
  <c r="CO484" i="14"/>
  <c r="CS484" i="14"/>
  <c r="CT594" i="14"/>
  <c r="CS594" i="14"/>
  <c r="CO594" i="14"/>
  <c r="CS426" i="14"/>
  <c r="CU426" i="14"/>
  <c r="Y296" i="14"/>
  <c r="AC167" i="14"/>
  <c r="Y85" i="14"/>
  <c r="CS515" i="14"/>
  <c r="CO515" i="14"/>
  <c r="CW531" i="14"/>
  <c r="CO531" i="14"/>
  <c r="CW407" i="14"/>
  <c r="CN407" i="14"/>
  <c r="CR407" i="14"/>
  <c r="CO351" i="14"/>
  <c r="CO242" i="14"/>
  <c r="CW298" i="14"/>
  <c r="CS177" i="14"/>
  <c r="CO107" i="14"/>
  <c r="CW127" i="14"/>
  <c r="CT718" i="14"/>
  <c r="CP722" i="14"/>
  <c r="CL754" i="14"/>
  <c r="CV553" i="14"/>
  <c r="CW562" i="14"/>
  <c r="CR569" i="14"/>
  <c r="CV386" i="14"/>
  <c r="CR418" i="14"/>
  <c r="CO435" i="14"/>
  <c r="CP440" i="14"/>
  <c r="CW447" i="14"/>
  <c r="CS463" i="14"/>
  <c r="CO362" i="14"/>
  <c r="CS275" i="14"/>
  <c r="CO287" i="14"/>
  <c r="CO132" i="14"/>
  <c r="CW580" i="14"/>
  <c r="CM586" i="14"/>
  <c r="CW588" i="14"/>
  <c r="CQ622" i="14"/>
  <c r="CS636" i="14"/>
  <c r="CS660" i="14"/>
  <c r="CO696" i="14"/>
  <c r="CQ702" i="14"/>
  <c r="CM750" i="14"/>
  <c r="CO505" i="14"/>
  <c r="CW537" i="14"/>
  <c r="CO569" i="14"/>
  <c r="CO386" i="14"/>
  <c r="CL588" i="14"/>
  <c r="CO718" i="14"/>
  <c r="CV743" i="14"/>
  <c r="CS754" i="14"/>
  <c r="CV526" i="14"/>
  <c r="CN562" i="14"/>
  <c r="CN570" i="14"/>
  <c r="CN387" i="14"/>
  <c r="CR435" i="14"/>
  <c r="CW440" i="14"/>
  <c r="CN463" i="14"/>
  <c r="CV499" i="14"/>
  <c r="CN358" i="14"/>
  <c r="CV362" i="14"/>
  <c r="CS347" i="14"/>
  <c r="CW351" i="14"/>
  <c r="CR275" i="14"/>
  <c r="CS278" i="14"/>
  <c r="CV287" i="14"/>
  <c r="CO298" i="14"/>
  <c r="CR299" i="14"/>
  <c r="CV206" i="14"/>
  <c r="CN68" i="14"/>
  <c r="CW107" i="14"/>
  <c r="CR128" i="14"/>
  <c r="CL586" i="14"/>
  <c r="CR588" i="14"/>
  <c r="CV592" i="14"/>
  <c r="CP622" i="14"/>
  <c r="CR672" i="14"/>
  <c r="CN696" i="14"/>
  <c r="CT702" i="14"/>
  <c r="CL718" i="14"/>
  <c r="CS743" i="14"/>
  <c r="CP746" i="14"/>
  <c r="CP750" i="14"/>
  <c r="CT754" i="14"/>
  <c r="CN505" i="14"/>
  <c r="CR521" i="14"/>
  <c r="CS526" i="14"/>
  <c r="CR537" i="14"/>
  <c r="CW570" i="14"/>
  <c r="CN386" i="14"/>
  <c r="CS387" i="14"/>
  <c r="CO395" i="14"/>
  <c r="CR430" i="14"/>
  <c r="CO447" i="14"/>
  <c r="CO358" i="14"/>
  <c r="CW362" i="14"/>
  <c r="CW287" i="14"/>
  <c r="CO299" i="14"/>
  <c r="CW124" i="14"/>
  <c r="CO128" i="14"/>
  <c r="CO580" i="14"/>
  <c r="CU586" i="14"/>
  <c r="CO588" i="14"/>
  <c r="CS592" i="14"/>
  <c r="CS672" i="14"/>
  <c r="CW696" i="14"/>
  <c r="CS748" i="14"/>
  <c r="CW505" i="14"/>
  <c r="CS521" i="14"/>
  <c r="CO537" i="14"/>
  <c r="CW569" i="14"/>
  <c r="CW386" i="14"/>
  <c r="CS430" i="14"/>
  <c r="CS718" i="14"/>
  <c r="CO750" i="14"/>
  <c r="CW754" i="14"/>
  <c r="CR562" i="14"/>
  <c r="CR387" i="14"/>
  <c r="CV435" i="14"/>
  <c r="CN447" i="14"/>
  <c r="CR358" i="14"/>
  <c r="CW347" i="14"/>
  <c r="CV275" i="14"/>
  <c r="CS298" i="14"/>
  <c r="CV299" i="14"/>
  <c r="CS181" i="14"/>
  <c r="CN124" i="14"/>
  <c r="CS127" i="14"/>
  <c r="CV128" i="14"/>
  <c r="CN132" i="14"/>
  <c r="CN580" i="14"/>
  <c r="CP586" i="14"/>
  <c r="CV588" i="14"/>
  <c r="CT622" i="14"/>
  <c r="CN636" i="14"/>
  <c r="CN660" i="14"/>
  <c r="CV672" i="14"/>
  <c r="CR696" i="14"/>
  <c r="CP718" i="14"/>
  <c r="CW743" i="14"/>
  <c r="CN748" i="14"/>
  <c r="CT750" i="14"/>
  <c r="CR505" i="14"/>
  <c r="CV521" i="14"/>
  <c r="CW526" i="14"/>
  <c r="CV537" i="14"/>
  <c r="CN569" i="14"/>
  <c r="CR386" i="14"/>
  <c r="CV430" i="14"/>
  <c r="CL440" i="14"/>
  <c r="CS447" i="14"/>
  <c r="CS358" i="14"/>
  <c r="CO275" i="14"/>
  <c r="CW128" i="14"/>
  <c r="CS580" i="14"/>
  <c r="CS588" i="14"/>
  <c r="CW592" i="14"/>
  <c r="CM622" i="14"/>
  <c r="CO636" i="14"/>
  <c r="CO660" i="14"/>
  <c r="CW672" i="14"/>
  <c r="CM702" i="14"/>
  <c r="CW748" i="14"/>
  <c r="CW521" i="14"/>
  <c r="CS537" i="14"/>
  <c r="CW430" i="14"/>
  <c r="AF183" i="14"/>
  <c r="AC183" i="14"/>
  <c r="Y183" i="14"/>
  <c r="AE191" i="14"/>
  <c r="Y191" i="14"/>
  <c r="CR571" i="14"/>
  <c r="CO571" i="14"/>
  <c r="CT169" i="14"/>
  <c r="CO169" i="14"/>
  <c r="CW169" i="14"/>
  <c r="CR225" i="14"/>
  <c r="CS225" i="14"/>
  <c r="CO225" i="14"/>
  <c r="CW579" i="14"/>
  <c r="CV579" i="14"/>
  <c r="CO579" i="14"/>
  <c r="CR579" i="14"/>
  <c r="CN579" i="14"/>
  <c r="CO587" i="14"/>
  <c r="CV587" i="14"/>
  <c r="CR587" i="14"/>
  <c r="CO506" i="14"/>
  <c r="CS506" i="14"/>
  <c r="CV506" i="14"/>
  <c r="CR506" i="14"/>
  <c r="CR620" i="14"/>
  <c r="CQ620" i="14"/>
  <c r="CR525" i="14"/>
  <c r="CM525" i="14"/>
  <c r="CO203" i="14"/>
  <c r="CU203" i="14"/>
  <c r="CW69" i="14"/>
  <c r="CV69" i="14"/>
  <c r="AB690" i="14"/>
  <c r="X272" i="14"/>
  <c r="AB280" i="14"/>
  <c r="AB288" i="14"/>
  <c r="AB296" i="14"/>
  <c r="AF304" i="14"/>
  <c r="AB183" i="14"/>
  <c r="Y280" i="14"/>
  <c r="AC296" i="14"/>
  <c r="Y175" i="14"/>
  <c r="W151" i="14"/>
  <c r="AC151" i="14"/>
  <c r="CN506" i="14"/>
  <c r="CP626" i="14"/>
  <c r="CS626" i="14"/>
  <c r="CM637" i="14"/>
  <c r="CT637" i="14"/>
  <c r="CP637" i="14"/>
  <c r="CL637" i="14"/>
  <c r="CW666" i="14"/>
  <c r="CS666" i="14"/>
  <c r="CL686" i="14"/>
  <c r="CW686" i="14"/>
  <c r="CP573" i="14"/>
  <c r="CS573" i="14"/>
  <c r="CO573" i="14"/>
  <c r="CR527" i="14"/>
  <c r="CO527" i="14"/>
  <c r="CR201" i="14"/>
  <c r="CO201" i="14"/>
  <c r="CT71" i="14"/>
  <c r="CO71" i="14"/>
  <c r="CW71" i="14"/>
  <c r="CL83" i="14"/>
  <c r="CO83" i="14"/>
  <c r="CW83" i="14"/>
  <c r="CM87" i="14"/>
  <c r="CW87" i="14"/>
  <c r="CS87" i="14"/>
  <c r="CO120" i="14"/>
  <c r="CV126" i="14"/>
  <c r="CT126" i="14"/>
  <c r="CP126" i="14"/>
  <c r="CL126" i="14"/>
  <c r="CQ767" i="14"/>
  <c r="CN767" i="14"/>
  <c r="CW767" i="14"/>
  <c r="CN302" i="14"/>
  <c r="CM302" i="14"/>
  <c r="CT302" i="14"/>
  <c r="CW302" i="14"/>
  <c r="CP302" i="14"/>
  <c r="CS302" i="14"/>
  <c r="CS238" i="14"/>
  <c r="CV238" i="14"/>
  <c r="CW238" i="14"/>
  <c r="CR238" i="14"/>
  <c r="CQ198" i="14"/>
  <c r="CN198" i="14"/>
  <c r="CO198" i="14"/>
  <c r="CU202" i="14"/>
  <c r="CW202" i="14"/>
  <c r="CS202" i="14"/>
  <c r="CV202" i="14"/>
  <c r="CO202" i="14"/>
  <c r="CR202" i="14"/>
  <c r="CN222" i="14"/>
  <c r="CO222" i="14"/>
  <c r="CW222" i="14"/>
  <c r="CV222" i="14"/>
  <c r="CM230" i="14"/>
  <c r="CO230" i="14"/>
  <c r="CN230" i="14"/>
  <c r="CW230" i="14"/>
  <c r="CV230" i="14"/>
  <c r="CP88" i="14"/>
  <c r="CW88" i="14"/>
  <c r="CN88" i="14"/>
  <c r="CS88" i="14"/>
  <c r="CO88" i="14"/>
  <c r="CV88" i="14"/>
  <c r="CS104" i="14"/>
  <c r="CN104" i="14"/>
  <c r="CU140" i="14"/>
  <c r="CS140" i="14"/>
  <c r="CN140" i="14"/>
  <c r="CO140" i="14"/>
  <c r="CV140" i="14"/>
  <c r="CS148" i="14"/>
  <c r="CO148" i="14"/>
  <c r="CV148" i="14"/>
  <c r="CR148" i="14"/>
  <c r="CQ156" i="14"/>
  <c r="CW156" i="14"/>
  <c r="CN156" i="14"/>
  <c r="CS156" i="14"/>
  <c r="CV156" i="14"/>
  <c r="CR173" i="14"/>
  <c r="CS173" i="14"/>
  <c r="CO173" i="14"/>
  <c r="CS575" i="14"/>
  <c r="CO575" i="14"/>
  <c r="CN575" i="14"/>
  <c r="CV575" i="14"/>
  <c r="CT707" i="14"/>
  <c r="CO707" i="14"/>
  <c r="CN764" i="14"/>
  <c r="CO764" i="14"/>
  <c r="CR509" i="14"/>
  <c r="CW509" i="14"/>
  <c r="AF602" i="14"/>
  <c r="X730" i="14"/>
  <c r="AC612" i="14"/>
  <c r="Y658" i="14"/>
  <c r="AC732" i="14"/>
  <c r="Y252" i="14"/>
  <c r="AB272" i="14"/>
  <c r="AF280" i="14"/>
  <c r="AF288" i="14"/>
  <c r="AF296" i="14"/>
  <c r="X167" i="14"/>
  <c r="AB175" i="14"/>
  <c r="X191" i="14"/>
  <c r="X199" i="14"/>
  <c r="Y288" i="14"/>
  <c r="Y304" i="14"/>
  <c r="AC175" i="14"/>
  <c r="AC191" i="14"/>
  <c r="CS169" i="14"/>
  <c r="CU585" i="14"/>
  <c r="CL585" i="14"/>
  <c r="CT585" i="14"/>
  <c r="CS605" i="14"/>
  <c r="CL605" i="14"/>
  <c r="CS717" i="14"/>
  <c r="CT717" i="14"/>
  <c r="CU729" i="14"/>
  <c r="CP729" i="14"/>
  <c r="CL729" i="14"/>
  <c r="CW733" i="14"/>
  <c r="CL733" i="14"/>
  <c r="CT733" i="14"/>
  <c r="CT745" i="14"/>
  <c r="CP745" i="14"/>
  <c r="CU745" i="14"/>
  <c r="CL745" i="14"/>
  <c r="CT761" i="14"/>
  <c r="CP761" i="14"/>
  <c r="CS766" i="14"/>
  <c r="CW766" i="14"/>
  <c r="CS353" i="14"/>
  <c r="CO353" i="14"/>
  <c r="CO361" i="14"/>
  <c r="CW361" i="14"/>
  <c r="CM188" i="14"/>
  <c r="CT188" i="14"/>
  <c r="CP188" i="14"/>
  <c r="CN213" i="14"/>
  <c r="CW213" i="14"/>
  <c r="CS213" i="14"/>
  <c r="CV763" i="14"/>
  <c r="CR763" i="14"/>
  <c r="CN763" i="14"/>
  <c r="CR503" i="14"/>
  <c r="CW503" i="14"/>
  <c r="CN503" i="14"/>
  <c r="CO503" i="14"/>
  <c r="CV366" i="14"/>
  <c r="CO366" i="14"/>
  <c r="CW316" i="14"/>
  <c r="CS316" i="14"/>
  <c r="CV316" i="14"/>
  <c r="CO316" i="14"/>
  <c r="CR316" i="14"/>
  <c r="CN316" i="14"/>
  <c r="CO336" i="14"/>
  <c r="CN336" i="14"/>
  <c r="CW336" i="14"/>
  <c r="CV336" i="14"/>
  <c r="CM340" i="14"/>
  <c r="CN340" i="14"/>
  <c r="CW340" i="14"/>
  <c r="CS340" i="14"/>
  <c r="CV340" i="14"/>
  <c r="CO251" i="14"/>
  <c r="CS251" i="14"/>
  <c r="CV251" i="14"/>
  <c r="CR251" i="14"/>
  <c r="CN251" i="14"/>
  <c r="CU259" i="14"/>
  <c r="CW259" i="14"/>
  <c r="CN259" i="14"/>
  <c r="CS259" i="14"/>
  <c r="CO259" i="14"/>
  <c r="CV259" i="14"/>
  <c r="CS279" i="14"/>
  <c r="CV279" i="14"/>
  <c r="CN279" i="14"/>
  <c r="CM291" i="14"/>
  <c r="CN291" i="14"/>
  <c r="CW291" i="14"/>
  <c r="CS291" i="14"/>
  <c r="CV291" i="14"/>
  <c r="CR295" i="14"/>
  <c r="CS295" i="14"/>
  <c r="AB578" i="14"/>
  <c r="AB746" i="14"/>
  <c r="Y636" i="14"/>
  <c r="Y684" i="14"/>
  <c r="Y756" i="14"/>
  <c r="AF272" i="14"/>
  <c r="X304" i="14"/>
  <c r="AB167" i="14"/>
  <c r="AF175" i="14"/>
  <c r="AB191" i="14"/>
  <c r="AB199" i="14"/>
  <c r="Y272" i="14"/>
  <c r="AC288" i="14"/>
  <c r="AC304" i="14"/>
  <c r="Y167" i="14"/>
  <c r="Y199" i="14"/>
  <c r="CW173" i="14"/>
  <c r="CO706" i="14"/>
  <c r="CW706" i="14"/>
  <c r="CQ408" i="14"/>
  <c r="CO408" i="14"/>
  <c r="CP412" i="14"/>
  <c r="CW412" i="14"/>
  <c r="CS412" i="14"/>
  <c r="CO412" i="14"/>
  <c r="CM415" i="14"/>
  <c r="CR415" i="14"/>
  <c r="CN415" i="14"/>
  <c r="CQ420" i="14"/>
  <c r="CW420" i="14"/>
  <c r="CU323" i="14"/>
  <c r="CW323" i="14"/>
  <c r="CS323" i="14"/>
  <c r="CN260" i="14"/>
  <c r="CL142" i="14"/>
  <c r="CT142" i="14"/>
  <c r="CQ715" i="14"/>
  <c r="CN715" i="14"/>
  <c r="CL719" i="14"/>
  <c r="CW719" i="14"/>
  <c r="CN719" i="14"/>
  <c r="CS719" i="14"/>
  <c r="CV719" i="14"/>
  <c r="CV723" i="14"/>
  <c r="CR723" i="14"/>
  <c r="CM726" i="14"/>
  <c r="CP726" i="14"/>
  <c r="CW726" i="14"/>
  <c r="CL726" i="14"/>
  <c r="CS726" i="14"/>
  <c r="CO726" i="14"/>
  <c r="CN747" i="14"/>
  <c r="CS747" i="14"/>
  <c r="CV747" i="14"/>
  <c r="CQ751" i="14"/>
  <c r="CO751" i="14"/>
  <c r="CV751" i="14"/>
  <c r="CR751" i="14"/>
  <c r="CW751" i="14"/>
  <c r="CN751" i="14"/>
  <c r="CU510" i="14"/>
  <c r="CV510" i="14"/>
  <c r="CR510" i="14"/>
  <c r="CW510" i="14"/>
  <c r="CQ518" i="14"/>
  <c r="CN518" i="14"/>
  <c r="CS518" i="14"/>
  <c r="CO518" i="14"/>
  <c r="CV518" i="14"/>
  <c r="CL546" i="14"/>
  <c r="CV546" i="14"/>
  <c r="CT550" i="14"/>
  <c r="CW550" i="14"/>
  <c r="CV550" i="14"/>
  <c r="CS550" i="14"/>
  <c r="CR550" i="14"/>
  <c r="CO550" i="14"/>
  <c r="CN550" i="14"/>
  <c r="CO554" i="14"/>
  <c r="CW554" i="14"/>
  <c r="CS554" i="14"/>
  <c r="CV554" i="14"/>
  <c r="CR554" i="14"/>
  <c r="CV403" i="14"/>
  <c r="CR403" i="14"/>
  <c r="CM427" i="14"/>
  <c r="CR427" i="14"/>
  <c r="CS427" i="14"/>
  <c r="CN427" i="14"/>
  <c r="CU467" i="14"/>
  <c r="CR467" i="14"/>
  <c r="CV476" i="14"/>
  <c r="CS476" i="14"/>
  <c r="CT476" i="14"/>
  <c r="CO476" i="14"/>
  <c r="CP476" i="14"/>
  <c r="CU488" i="14"/>
  <c r="CP488" i="14"/>
  <c r="CL488" i="14"/>
  <c r="CW488" i="14"/>
  <c r="CS488" i="14"/>
  <c r="AC207" i="14"/>
  <c r="CM81" i="14"/>
  <c r="CP771" i="14"/>
  <c r="CL60" i="14"/>
  <c r="CP705" i="14"/>
  <c r="CL705" i="14"/>
  <c r="CN343" i="14"/>
  <c r="CO343" i="14"/>
  <c r="CU759" i="14"/>
  <c r="CN759" i="14"/>
  <c r="CW759" i="14"/>
  <c r="CS759" i="14"/>
  <c r="CV759" i="14"/>
  <c r="CU247" i="14"/>
  <c r="CO247" i="14"/>
  <c r="CN247" i="14"/>
  <c r="CW247" i="14"/>
  <c r="CV247" i="14"/>
  <c r="CM178" i="14"/>
  <c r="CO178" i="14"/>
  <c r="CV178" i="14"/>
  <c r="CW178" i="14"/>
  <c r="CR178" i="14"/>
  <c r="CN584" i="14"/>
  <c r="CS584" i="14"/>
  <c r="CR584" i="14"/>
  <c r="CQ584" i="14"/>
  <c r="CO584" i="14"/>
  <c r="CM584" i="14"/>
  <c r="CL596" i="14"/>
  <c r="CN596" i="14"/>
  <c r="CU596" i="14"/>
  <c r="CO596" i="14"/>
  <c r="CV596" i="14"/>
  <c r="CQ596" i="14"/>
  <c r="CV620" i="14"/>
  <c r="CN620" i="14"/>
  <c r="CM620" i="14"/>
  <c r="CW620" i="14"/>
  <c r="CS620" i="14"/>
  <c r="CU620" i="14"/>
  <c r="CU736" i="14"/>
  <c r="CW736" i="14"/>
  <c r="CV736" i="14"/>
  <c r="CM736" i="14"/>
  <c r="CS736" i="14"/>
  <c r="CR736" i="14"/>
  <c r="CO736" i="14"/>
  <c r="CN736" i="14"/>
  <c r="CM752" i="14"/>
  <c r="CS752" i="14"/>
  <c r="CV752" i="14"/>
  <c r="CU752" i="14"/>
  <c r="CO752" i="14"/>
  <c r="CR752" i="14"/>
  <c r="CQ752" i="14"/>
  <c r="CN752" i="14"/>
  <c r="CQ374" i="14"/>
  <c r="CM374" i="14"/>
  <c r="CT390" i="14"/>
  <c r="CS390" i="14"/>
  <c r="CR390" i="14"/>
  <c r="CO390" i="14"/>
  <c r="CN390" i="14"/>
  <c r="CU390" i="14"/>
  <c r="CQ390" i="14"/>
  <c r="CL450" i="14"/>
  <c r="CO450" i="14"/>
  <c r="CR450" i="14"/>
  <c r="CQ450" i="14"/>
  <c r="CN450" i="14"/>
  <c r="CM450" i="14"/>
  <c r="CW450" i="14"/>
  <c r="CP498" i="14"/>
  <c r="CS498" i="14"/>
  <c r="CN498" i="14"/>
  <c r="CM498" i="14"/>
  <c r="CO498" i="14"/>
  <c r="CV498" i="14"/>
  <c r="CU498" i="14"/>
  <c r="CN317" i="14"/>
  <c r="CM317" i="14"/>
  <c r="CU317" i="14"/>
  <c r="CO333" i="14"/>
  <c r="CU333" i="14"/>
  <c r="CN333" i="14"/>
  <c r="CQ333" i="14"/>
  <c r="CP260" i="14"/>
  <c r="CO260" i="14"/>
  <c r="CV260" i="14"/>
  <c r="CU260" i="14"/>
  <c r="CW260" i="14"/>
  <c r="CR260" i="14"/>
  <c r="CQ260" i="14"/>
  <c r="CU194" i="14"/>
  <c r="CP194" i="14"/>
  <c r="CW194" i="14"/>
  <c r="CL194" i="14"/>
  <c r="CS194" i="14"/>
  <c r="CV194" i="14"/>
  <c r="CO194" i="14"/>
  <c r="CR194" i="14"/>
  <c r="CP93" i="14"/>
  <c r="CW93" i="14"/>
  <c r="CS93" i="14"/>
  <c r="CV93" i="14"/>
  <c r="CU93" i="14"/>
  <c r="CO93" i="14"/>
  <c r="CR93" i="14"/>
  <c r="CQ93" i="14"/>
  <c r="CW49" i="14"/>
  <c r="CQ49" i="14"/>
  <c r="CT56" i="14"/>
  <c r="CL56" i="14"/>
  <c r="CW56" i="14"/>
  <c r="CV56" i="14"/>
  <c r="CS56" i="14"/>
  <c r="CR56" i="14"/>
  <c r="CO56" i="14"/>
  <c r="CN56" i="14"/>
  <c r="Y582" i="14"/>
  <c r="Y654" i="14"/>
  <c r="AA49" i="14"/>
  <c r="AF49" i="14"/>
  <c r="AA57" i="14"/>
  <c r="Y57" i="14"/>
  <c r="AB57" i="14"/>
  <c r="AA65" i="14"/>
  <c r="Y65" i="14"/>
  <c r="X65" i="14"/>
  <c r="CM596" i="14"/>
  <c r="CV599" i="14"/>
  <c r="CM764" i="14"/>
  <c r="CU557" i="14"/>
  <c r="CQ434" i="14"/>
  <c r="CU450" i="14"/>
  <c r="CQ498" i="14"/>
  <c r="CM175" i="14"/>
  <c r="CV584" i="14"/>
  <c r="CS598" i="14"/>
  <c r="CO598" i="14"/>
  <c r="CS753" i="14"/>
  <c r="CP753" i="14"/>
  <c r="CL753" i="14"/>
  <c r="CP536" i="14"/>
  <c r="CL536" i="14"/>
  <c r="CN539" i="14"/>
  <c r="CO539" i="14"/>
  <c r="CW384" i="14"/>
  <c r="CS384" i="14"/>
  <c r="CO384" i="14"/>
  <c r="CN399" i="14"/>
  <c r="CV399" i="14"/>
  <c r="CV404" i="14"/>
  <c r="CW404" i="14"/>
  <c r="CS500" i="14"/>
  <c r="CW500" i="14"/>
  <c r="CV317" i="14"/>
  <c r="CS330" i="14"/>
  <c r="CT330" i="14"/>
  <c r="CP330" i="14"/>
  <c r="CL349" i="14"/>
  <c r="CU349" i="14"/>
  <c r="CQ349" i="14"/>
  <c r="CN49" i="14"/>
  <c r="CN53" i="14"/>
  <c r="CU53" i="14"/>
  <c r="CQ53" i="14"/>
  <c r="CL595" i="14"/>
  <c r="CV595" i="14"/>
  <c r="CW595" i="14"/>
  <c r="CR595" i="14"/>
  <c r="CS595" i="14"/>
  <c r="CN595" i="14"/>
  <c r="CS623" i="14"/>
  <c r="CO623" i="14"/>
  <c r="CV623" i="14"/>
  <c r="CL731" i="14"/>
  <c r="CS731" i="14"/>
  <c r="CV731" i="14"/>
  <c r="CM735" i="14"/>
  <c r="CR735" i="14"/>
  <c r="CN735" i="14"/>
  <c r="CP375" i="14"/>
  <c r="CS375" i="14"/>
  <c r="CV375" i="14"/>
  <c r="CO375" i="14"/>
  <c r="CR375" i="14"/>
  <c r="CN375" i="14"/>
  <c r="CU431" i="14"/>
  <c r="CW431" i="14"/>
  <c r="CV431" i="14"/>
  <c r="CS431" i="14"/>
  <c r="CR431" i="14"/>
  <c r="CS450" i="14"/>
  <c r="CT344" i="14"/>
  <c r="CW344" i="14"/>
  <c r="CN344" i="14"/>
  <c r="CS344" i="14"/>
  <c r="CO344" i="14"/>
  <c r="CV344" i="14"/>
  <c r="CR749" i="14"/>
  <c r="CT749" i="14"/>
  <c r="CU335" i="14"/>
  <c r="CS335" i="14"/>
  <c r="CO335" i="14"/>
  <c r="CN265" i="14"/>
  <c r="CT265" i="14"/>
  <c r="CM184" i="14"/>
  <c r="CP184" i="14"/>
  <c r="CL184" i="14"/>
  <c r="CP627" i="14"/>
  <c r="CV627" i="14"/>
  <c r="CW627" i="14"/>
  <c r="CR627" i="14"/>
  <c r="CT627" i="14"/>
  <c r="CS627" i="14"/>
  <c r="CN627" i="14"/>
  <c r="CR711" i="14"/>
  <c r="CV711" i="14"/>
  <c r="CW755" i="14"/>
  <c r="CO755" i="14"/>
  <c r="CV755" i="14"/>
  <c r="CR755" i="14"/>
  <c r="CU354" i="14"/>
  <c r="CN354" i="14"/>
  <c r="CW354" i="14"/>
  <c r="CS354" i="14"/>
  <c r="CV354" i="14"/>
  <c r="CS255" i="14"/>
  <c r="CV255" i="14"/>
  <c r="CW255" i="14"/>
  <c r="CR255" i="14"/>
  <c r="CO255" i="14"/>
  <c r="CN255" i="14"/>
  <c r="CL186" i="14"/>
  <c r="CR186" i="14"/>
  <c r="CW186" i="14"/>
  <c r="CN186" i="14"/>
  <c r="CM232" i="14"/>
  <c r="CL232" i="14"/>
  <c r="CU232" i="14"/>
  <c r="CT232" i="14"/>
  <c r="CM64" i="14"/>
  <c r="CO64" i="14"/>
  <c r="CV64" i="14"/>
  <c r="CR64" i="14"/>
  <c r="CW64" i="14"/>
  <c r="CN64" i="14"/>
  <c r="CN606" i="14"/>
  <c r="CQ606" i="14"/>
  <c r="CM606" i="14"/>
  <c r="CT606" i="14"/>
  <c r="CW606" i="14"/>
  <c r="CP606" i="14"/>
  <c r="CS606" i="14"/>
  <c r="CT764" i="14"/>
  <c r="CW764" i="14"/>
  <c r="CV764" i="14"/>
  <c r="CU764" i="14"/>
  <c r="CS764" i="14"/>
  <c r="CR764" i="14"/>
  <c r="CQ764" i="14"/>
  <c r="CO525" i="14"/>
  <c r="CU525" i="14"/>
  <c r="CQ525" i="14"/>
  <c r="CT541" i="14"/>
  <c r="CR541" i="14"/>
  <c r="CQ541" i="14"/>
  <c r="CW541" i="14"/>
  <c r="CN541" i="14"/>
  <c r="CM541" i="14"/>
  <c r="CS541" i="14"/>
  <c r="CN406" i="14"/>
  <c r="CM406" i="14"/>
  <c r="CW406" i="14"/>
  <c r="CV406" i="14"/>
  <c r="CS406" i="14"/>
  <c r="CR406" i="14"/>
  <c r="CU406" i="14"/>
  <c r="CV422" i="14"/>
  <c r="CU422" i="14"/>
  <c r="CQ422" i="14"/>
  <c r="CM422" i="14"/>
  <c r="CP466" i="14"/>
  <c r="CS466" i="14"/>
  <c r="CR466" i="14"/>
  <c r="CU466" i="14"/>
  <c r="CO466" i="14"/>
  <c r="CN466" i="14"/>
  <c r="CQ466" i="14"/>
  <c r="CM466" i="14"/>
  <c r="CW367" i="14"/>
  <c r="CS367" i="14"/>
  <c r="CV367" i="14"/>
  <c r="CU367" i="14"/>
  <c r="CO367" i="14"/>
  <c r="CR367" i="14"/>
  <c r="CQ367" i="14"/>
  <c r="CN367" i="14"/>
  <c r="CM367" i="14"/>
  <c r="CR244" i="14"/>
  <c r="CQ244" i="14"/>
  <c r="CM244" i="14"/>
  <c r="CM304" i="14"/>
  <c r="CU304" i="14"/>
  <c r="CP175" i="14"/>
  <c r="CO175" i="14"/>
  <c r="CV175" i="14"/>
  <c r="CR175" i="14"/>
  <c r="CU175" i="14"/>
  <c r="CW175" i="14"/>
  <c r="CN175" i="14"/>
  <c r="CQ175" i="14"/>
  <c r="CL113" i="14"/>
  <c r="CS113" i="14"/>
  <c r="CR113" i="14"/>
  <c r="CU113" i="14"/>
  <c r="CN113" i="14"/>
  <c r="CQ113" i="14"/>
  <c r="CM113" i="14"/>
  <c r="CP133" i="14"/>
  <c r="CS133" i="14"/>
  <c r="CV133" i="14"/>
  <c r="CU133" i="14"/>
  <c r="CO133" i="14"/>
  <c r="CR133" i="14"/>
  <c r="CQ133" i="14"/>
  <c r="CN133" i="14"/>
  <c r="CM133" i="14"/>
  <c r="X662" i="14"/>
  <c r="AC363" i="14"/>
  <c r="Y313" i="14"/>
  <c r="X187" i="14"/>
  <c r="X195" i="14"/>
  <c r="AF211" i="14"/>
  <c r="X227" i="14"/>
  <c r="AB235" i="14"/>
  <c r="AF105" i="14"/>
  <c r="CR759" i="14"/>
  <c r="CR354" i="14"/>
  <c r="CQ317" i="14"/>
  <c r="CT582" i="14"/>
  <c r="CW582" i="14"/>
  <c r="CS582" i="14"/>
  <c r="CR596" i="14"/>
  <c r="CS678" i="14"/>
  <c r="CO678" i="14"/>
  <c r="CP689" i="14"/>
  <c r="CT689" i="14"/>
  <c r="CW423" i="14"/>
  <c r="CV423" i="14"/>
  <c r="CR423" i="14"/>
  <c r="CR428" i="14"/>
  <c r="CO428" i="14"/>
  <c r="CW428" i="14"/>
  <c r="CR498" i="14"/>
  <c r="CL250" i="14"/>
  <c r="CW250" i="14"/>
  <c r="CR233" i="14"/>
  <c r="CS233" i="14"/>
  <c r="CO233" i="14"/>
  <c r="CL111" i="14"/>
  <c r="CS111" i="14"/>
  <c r="CO123" i="14"/>
  <c r="CS123" i="14"/>
  <c r="CW584" i="14"/>
  <c r="CV671" i="14"/>
  <c r="CR671" i="14"/>
  <c r="CN679" i="14"/>
  <c r="CW679" i="14"/>
  <c r="CV679" i="14"/>
  <c r="CS679" i="14"/>
  <c r="CR679" i="14"/>
  <c r="CP687" i="14"/>
  <c r="CW687" i="14"/>
  <c r="CV687" i="14"/>
  <c r="CS687" i="14"/>
  <c r="CR687" i="14"/>
  <c r="CR691" i="14"/>
  <c r="CW691" i="14"/>
  <c r="CV691" i="14"/>
  <c r="CS691" i="14"/>
  <c r="CN691" i="14"/>
  <c r="CM727" i="14"/>
  <c r="CW727" i="14"/>
  <c r="CN727" i="14"/>
  <c r="CS727" i="14"/>
  <c r="CO727" i="14"/>
  <c r="CV727" i="14"/>
  <c r="CV730" i="14"/>
  <c r="CP730" i="14"/>
  <c r="CS730" i="14"/>
  <c r="CL730" i="14"/>
  <c r="CO730" i="14"/>
  <c r="CQ730" i="14"/>
  <c r="CM738" i="14"/>
  <c r="CL738" i="14"/>
  <c r="CW738" i="14"/>
  <c r="CS738" i="14"/>
  <c r="CT738" i="14"/>
  <c r="CO738" i="14"/>
  <c r="CV444" i="14"/>
  <c r="CM444" i="14"/>
  <c r="CP444" i="14"/>
  <c r="CL444" i="14"/>
  <c r="CW444" i="14"/>
  <c r="CS444" i="14"/>
  <c r="CW466" i="14"/>
  <c r="CM483" i="14"/>
  <c r="CN483" i="14"/>
  <c r="CS483" i="14"/>
  <c r="CS491" i="14"/>
  <c r="CV491" i="14"/>
  <c r="CN491" i="14"/>
  <c r="CT312" i="14"/>
  <c r="CO312" i="14"/>
  <c r="CV312" i="14"/>
  <c r="CR312" i="14"/>
  <c r="CW312" i="14"/>
  <c r="CN312" i="14"/>
  <c r="CS317" i="14"/>
  <c r="CQ263" i="14"/>
  <c r="CS263" i="14"/>
  <c r="CV263" i="14"/>
  <c r="CO263" i="14"/>
  <c r="CR263" i="14"/>
  <c r="CN263" i="14"/>
  <c r="CM283" i="14"/>
  <c r="CW283" i="14"/>
  <c r="CV283" i="14"/>
  <c r="CS283" i="14"/>
  <c r="CR283" i="14"/>
  <c r="CR286" i="14"/>
  <c r="CW286" i="14"/>
  <c r="CT286" i="14"/>
  <c r="CS286" i="14"/>
  <c r="CP286" i="14"/>
  <c r="CO286" i="14"/>
  <c r="CQ303" i="14"/>
  <c r="CO303" i="14"/>
  <c r="CV303" i="14"/>
  <c r="CR303" i="14"/>
  <c r="CR166" i="14"/>
  <c r="CN166" i="14"/>
  <c r="CT194" i="14"/>
  <c r="CQ92" i="14"/>
  <c r="CW92" i="14"/>
  <c r="CV92" i="14"/>
  <c r="CR92" i="14"/>
  <c r="CN92" i="14"/>
  <c r="CT682" i="14"/>
  <c r="CW682" i="14"/>
  <c r="CS682" i="14"/>
  <c r="CW694" i="14"/>
  <c r="CS694" i="14"/>
  <c r="CO694" i="14"/>
  <c r="CS741" i="14"/>
  <c r="CL741" i="14"/>
  <c r="CT258" i="14"/>
  <c r="CS258" i="14"/>
  <c r="CO258" i="14"/>
  <c r="CU269" i="14"/>
  <c r="CT269" i="14"/>
  <c r="CP269" i="14"/>
  <c r="CT294" i="14"/>
  <c r="CS294" i="14"/>
  <c r="CO294" i="14"/>
  <c r="CQ451" i="14"/>
  <c r="CV451" i="14"/>
  <c r="CS451" i="14"/>
  <c r="CR451" i="14"/>
  <c r="CU348" i="14"/>
  <c r="CR348" i="14"/>
  <c r="CN348" i="14"/>
  <c r="CQ182" i="14"/>
  <c r="CS182" i="14"/>
  <c r="CR182" i="14"/>
  <c r="CO182" i="14"/>
  <c r="CN182" i="14"/>
  <c r="CU210" i="14"/>
  <c r="CS210" i="14"/>
  <c r="CR210" i="14"/>
  <c r="CO210" i="14"/>
  <c r="CN210" i="14"/>
  <c r="CR602" i="14"/>
  <c r="CU602" i="14"/>
  <c r="CP602" i="14"/>
  <c r="CO602" i="14"/>
  <c r="CQ602" i="14"/>
  <c r="CL602" i="14"/>
  <c r="CM602" i="14"/>
  <c r="CW602" i="14"/>
  <c r="CU624" i="14"/>
  <c r="CQ624" i="14"/>
  <c r="CW624" i="14"/>
  <c r="CW644" i="14"/>
  <c r="CU644" i="14"/>
  <c r="CQ644" i="14"/>
  <c r="CU664" i="14"/>
  <c r="CM664" i="14"/>
  <c r="CU707" i="14"/>
  <c r="CP707" i="14"/>
  <c r="CL707" i="14"/>
  <c r="CW707" i="14"/>
  <c r="CV707" i="14"/>
  <c r="CS707" i="14"/>
  <c r="CR707" i="14"/>
  <c r="CP720" i="14"/>
  <c r="CO720" i="14"/>
  <c r="CV720" i="14"/>
  <c r="CR720" i="14"/>
  <c r="CU720" i="14"/>
  <c r="CW720" i="14"/>
  <c r="CN720" i="14"/>
  <c r="CQ720" i="14"/>
  <c r="CP509" i="14"/>
  <c r="CS509" i="14"/>
  <c r="CN509" i="14"/>
  <c r="CU509" i="14"/>
  <c r="CO509" i="14"/>
  <c r="CQ509" i="14"/>
  <c r="CV509" i="14"/>
  <c r="CM509" i="14"/>
  <c r="CL557" i="14"/>
  <c r="CV557" i="14"/>
  <c r="CQ557" i="14"/>
  <c r="CR557" i="14"/>
  <c r="CM557" i="14"/>
  <c r="CN557" i="14"/>
  <c r="CW434" i="14"/>
  <c r="CR434" i="14"/>
  <c r="CM434" i="14"/>
  <c r="CS434" i="14"/>
  <c r="CN434" i="14"/>
  <c r="CO434" i="14"/>
  <c r="CU434" i="14"/>
  <c r="CU482" i="14"/>
  <c r="CQ482" i="14"/>
  <c r="CU345" i="14"/>
  <c r="CQ345" i="14"/>
  <c r="CS345" i="14"/>
  <c r="CM280" i="14"/>
  <c r="CU280" i="14"/>
  <c r="CT203" i="14"/>
  <c r="CV203" i="14"/>
  <c r="CQ203" i="14"/>
  <c r="CW203" i="14"/>
  <c r="CR203" i="14"/>
  <c r="CM203" i="14"/>
  <c r="CS203" i="14"/>
  <c r="CN203" i="14"/>
  <c r="CP69" i="14"/>
  <c r="CS69" i="14"/>
  <c r="CR69" i="14"/>
  <c r="CU69" i="14"/>
  <c r="CO69" i="14"/>
  <c r="CN69" i="14"/>
  <c r="CQ69" i="14"/>
  <c r="CM69" i="14"/>
  <c r="CM120" i="14"/>
  <c r="CL120" i="14"/>
  <c r="CR120" i="14"/>
  <c r="CW120" i="14"/>
  <c r="CN120" i="14"/>
  <c r="CS120" i="14"/>
  <c r="CP149" i="14"/>
  <c r="CR149" i="14"/>
  <c r="CQ149" i="14"/>
  <c r="CW149" i="14"/>
  <c r="CN149" i="14"/>
  <c r="CM149" i="14"/>
  <c r="AC203" i="14"/>
  <c r="AC219" i="14"/>
  <c r="CO606" i="14"/>
  <c r="CO682" i="14"/>
  <c r="CT705" i="14"/>
  <c r="CN707" i="14"/>
  <c r="CQ736" i="14"/>
  <c r="CU374" i="14"/>
  <c r="CM482" i="14"/>
  <c r="CM333" i="14"/>
  <c r="CW335" i="14"/>
  <c r="CR247" i="14"/>
  <c r="CQ280" i="14"/>
  <c r="CW294" i="14"/>
  <c r="CN178" i="14"/>
  <c r="CV182" i="14"/>
  <c r="CU149" i="14"/>
  <c r="CT602" i="14"/>
  <c r="CL606" i="14"/>
  <c r="CR624" i="14"/>
  <c r="CO627" i="14"/>
  <c r="CW721" i="14"/>
  <c r="CT721" i="14"/>
  <c r="CP721" i="14"/>
  <c r="CL721" i="14"/>
  <c r="CO759" i="14"/>
  <c r="CV541" i="14"/>
  <c r="CN547" i="14"/>
  <c r="CW547" i="14"/>
  <c r="CS547" i="14"/>
  <c r="CT552" i="14"/>
  <c r="CP552" i="14"/>
  <c r="CL552" i="14"/>
  <c r="CS556" i="14"/>
  <c r="CP556" i="14"/>
  <c r="CV390" i="14"/>
  <c r="CS247" i="14"/>
  <c r="CS178" i="14"/>
  <c r="CP193" i="14"/>
  <c r="CW193" i="14"/>
  <c r="CS193" i="14"/>
  <c r="CO193" i="14"/>
  <c r="CW210" i="14"/>
  <c r="CQ232" i="14"/>
  <c r="CN93" i="14"/>
  <c r="CT143" i="14"/>
  <c r="CW143" i="14"/>
  <c r="CU606" i="14"/>
  <c r="CO620" i="14"/>
  <c r="CL631" i="14"/>
  <c r="CN631" i="14"/>
  <c r="CW631" i="14"/>
  <c r="CS631" i="14"/>
  <c r="CV631" i="14"/>
  <c r="CU635" i="14"/>
  <c r="CN635" i="14"/>
  <c r="CW635" i="14"/>
  <c r="CV635" i="14"/>
  <c r="CS720" i="14"/>
  <c r="CO541" i="14"/>
  <c r="CW390" i="14"/>
  <c r="CN395" i="14"/>
  <c r="CW395" i="14"/>
  <c r="CS395" i="14"/>
  <c r="CV395" i="14"/>
  <c r="CO406" i="14"/>
  <c r="CP439" i="14"/>
  <c r="CS439" i="14"/>
  <c r="CV439" i="14"/>
  <c r="CO439" i="14"/>
  <c r="CR439" i="14"/>
  <c r="CN439" i="14"/>
  <c r="CS260" i="14"/>
  <c r="CM104" i="14"/>
  <c r="CO104" i="14"/>
  <c r="CV104" i="14"/>
  <c r="CW104" i="14"/>
  <c r="CR104" i="14"/>
  <c r="CW133" i="14"/>
  <c r="CL567" i="14"/>
  <c r="CL95" i="14"/>
  <c r="CP385" i="14"/>
  <c r="CM765" i="14"/>
  <c r="CP294" i="14"/>
  <c r="CT584" i="14"/>
  <c r="CL71" i="14"/>
  <c r="CT595" i="14"/>
  <c r="CL636" i="14"/>
  <c r="CL720" i="14"/>
  <c r="CL740" i="14"/>
  <c r="CL173" i="14"/>
  <c r="CT469" i="14"/>
  <c r="CL150" i="14"/>
  <c r="CT165" i="14"/>
  <c r="CP147" i="14"/>
  <c r="CO292" i="14"/>
  <c r="CT104" i="14"/>
  <c r="CM56" i="14"/>
  <c r="CL377" i="14"/>
  <c r="CL385" i="14"/>
  <c r="CT397" i="14"/>
  <c r="CP409" i="14"/>
  <c r="CP489" i="14"/>
  <c r="CP346" i="14"/>
  <c r="CM195" i="14"/>
  <c r="CP118" i="14"/>
  <c r="CQ585" i="14"/>
  <c r="CM689" i="14"/>
  <c r="CQ733" i="14"/>
  <c r="CL380" i="14"/>
  <c r="CL416" i="14"/>
  <c r="CL372" i="14"/>
  <c r="CM330" i="14"/>
  <c r="CP250" i="14"/>
  <c r="CL294" i="14"/>
  <c r="CL63" i="14"/>
  <c r="CP675" i="14"/>
  <c r="CQ718" i="14"/>
  <c r="CP719" i="14"/>
  <c r="CU726" i="14"/>
  <c r="CL727" i="14"/>
  <c r="CM730" i="14"/>
  <c r="CP759" i="14"/>
  <c r="CP550" i="14"/>
  <c r="CL554" i="14"/>
  <c r="CL312" i="14"/>
  <c r="CT162" i="14"/>
  <c r="CT178" i="14"/>
  <c r="CL182" i="14"/>
  <c r="CV232" i="14"/>
  <c r="CP124" i="14"/>
  <c r="CL128" i="14"/>
  <c r="CT136" i="14"/>
  <c r="CT608" i="14"/>
  <c r="CM707" i="14"/>
  <c r="CL509" i="14"/>
  <c r="CP541" i="14"/>
  <c r="CL454" i="14"/>
  <c r="CT466" i="14"/>
  <c r="CL117" i="14"/>
  <c r="CL273" i="14"/>
  <c r="CP281" i="14"/>
  <c r="CQ211" i="14"/>
  <c r="CQ81" i="14"/>
  <c r="CP150" i="14"/>
  <c r="CQ637" i="14"/>
  <c r="CM721" i="14"/>
  <c r="CM520" i="14"/>
  <c r="CP547" i="14"/>
  <c r="CT448" i="14"/>
  <c r="CT500" i="14"/>
  <c r="CU314" i="14"/>
  <c r="CL347" i="14"/>
  <c r="CT351" i="14"/>
  <c r="CL169" i="14"/>
  <c r="CT173" i="14"/>
  <c r="CT95" i="14"/>
  <c r="CL135" i="14"/>
  <c r="CQ750" i="14"/>
  <c r="CL328" i="14"/>
  <c r="CW292" i="14"/>
  <c r="CU302" i="14"/>
  <c r="CL210" i="14"/>
  <c r="CL88" i="14"/>
  <c r="CL584" i="14"/>
  <c r="CP636" i="14"/>
  <c r="CT305" i="14"/>
  <c r="CL167" i="14"/>
  <c r="CL235" i="14"/>
  <c r="CL153" i="14"/>
  <c r="CL401" i="14"/>
  <c r="CL409" i="14"/>
  <c r="CL433" i="14"/>
  <c r="CL489" i="14"/>
  <c r="CL346" i="14"/>
  <c r="CM733" i="14"/>
  <c r="CP380" i="14"/>
  <c r="CP416" i="14"/>
  <c r="CL428" i="14"/>
  <c r="CL575" i="14"/>
  <c r="CM718" i="14"/>
  <c r="CL162" i="14"/>
  <c r="CL178" i="14"/>
  <c r="CN232" i="14"/>
  <c r="CL604" i="14"/>
  <c r="CN622" i="14"/>
  <c r="CQ707" i="14"/>
  <c r="CT509" i="14"/>
  <c r="CP529" i="14"/>
  <c r="CT430" i="14"/>
  <c r="CL466" i="14"/>
  <c r="CQ223" i="14"/>
  <c r="CQ721" i="14"/>
  <c r="CQ753" i="14"/>
  <c r="CQ520" i="14"/>
  <c r="CL396" i="14"/>
  <c r="CP372" i="14"/>
  <c r="CR341" i="14"/>
  <c r="CL351" i="14"/>
  <c r="CP139" i="14"/>
  <c r="CU734" i="14"/>
  <c r="CP239" i="14"/>
  <c r="CT259" i="14"/>
  <c r="CT490" i="14"/>
  <c r="CT260" i="14"/>
  <c r="X588" i="14"/>
  <c r="AB596" i="14"/>
  <c r="AB604" i="14"/>
  <c r="AF612" i="14"/>
  <c r="X628" i="14"/>
  <c r="AB636" i="14"/>
  <c r="AB644" i="14"/>
  <c r="X652" i="14"/>
  <c r="X660" i="14"/>
  <c r="X668" i="14"/>
  <c r="AB676" i="14"/>
  <c r="AF684" i="14"/>
  <c r="AF692" i="14"/>
  <c r="X756" i="14"/>
  <c r="AB764" i="14"/>
  <c r="AF772" i="14"/>
  <c r="AB315" i="14"/>
  <c r="Y580" i="14"/>
  <c r="Y596" i="14"/>
  <c r="AC604" i="14"/>
  <c r="Y628" i="14"/>
  <c r="AC644" i="14"/>
  <c r="Y660" i="14"/>
  <c r="AC676" i="14"/>
  <c r="Y692" i="14"/>
  <c r="Y708" i="14"/>
  <c r="Y724" i="14"/>
  <c r="Y748" i="14"/>
  <c r="Y764" i="14"/>
  <c r="AF173" i="14"/>
  <c r="AB181" i="14"/>
  <c r="AB189" i="14"/>
  <c r="AF213" i="14"/>
  <c r="AF51" i="14"/>
  <c r="AA59" i="14"/>
  <c r="Y270" i="14"/>
  <c r="Y294" i="14"/>
  <c r="AC213" i="14"/>
  <c r="Y139" i="14"/>
  <c r="CN670" i="14"/>
  <c r="CL670" i="14"/>
  <c r="CU504" i="14"/>
  <c r="CQ504" i="14"/>
  <c r="CM504" i="14"/>
  <c r="CO376" i="14"/>
  <c r="CP376" i="14"/>
  <c r="CR400" i="14"/>
  <c r="CP400" i="14"/>
  <c r="CQ436" i="14"/>
  <c r="CL436" i="14"/>
  <c r="CV319" i="14"/>
  <c r="CP319" i="14"/>
  <c r="CL319" i="14"/>
  <c r="CV326" i="14"/>
  <c r="CM326" i="14"/>
  <c r="CQ326" i="14"/>
  <c r="CT161" i="14"/>
  <c r="CP161" i="14"/>
  <c r="CL651" i="14"/>
  <c r="CO651" i="14"/>
  <c r="CW651" i="14"/>
  <c r="CW723" i="14"/>
  <c r="CL723" i="14"/>
  <c r="CU491" i="14"/>
  <c r="CL491" i="14"/>
  <c r="CW491" i="14"/>
  <c r="CO491" i="14"/>
  <c r="CU295" i="14"/>
  <c r="CL295" i="14"/>
  <c r="CO295" i="14"/>
  <c r="CT295" i="14"/>
  <c r="CW295" i="14"/>
  <c r="CQ190" i="14"/>
  <c r="CS190" i="14"/>
  <c r="CO190" i="14"/>
  <c r="CM644" i="14"/>
  <c r="CS644" i="14"/>
  <c r="CN644" i="14"/>
  <c r="CO644" i="14"/>
  <c r="CV644" i="14"/>
  <c r="CQ664" i="14"/>
  <c r="CV664" i="14"/>
  <c r="CW664" i="14"/>
  <c r="CP664" i="14"/>
  <c r="CS664" i="14"/>
  <c r="CN664" i="14"/>
  <c r="CL712" i="14"/>
  <c r="CP712" i="14"/>
  <c r="CW712" i="14"/>
  <c r="CN712" i="14"/>
  <c r="CS712" i="14"/>
  <c r="CO712" i="14"/>
  <c r="CV712" i="14"/>
  <c r="CP732" i="14"/>
  <c r="CN732" i="14"/>
  <c r="CW732" i="14"/>
  <c r="CS732" i="14"/>
  <c r="CV732" i="14"/>
  <c r="CS374" i="14"/>
  <c r="CW374" i="14"/>
  <c r="CO374" i="14"/>
  <c r="CR374" i="14"/>
  <c r="CP422" i="14"/>
  <c r="CW422" i="14"/>
  <c r="CS422" i="14"/>
  <c r="CR422" i="14"/>
  <c r="CL438" i="14"/>
  <c r="CV438" i="14"/>
  <c r="CN438" i="14"/>
  <c r="CO458" i="14"/>
  <c r="CN458" i="14"/>
  <c r="CW458" i="14"/>
  <c r="CV458" i="14"/>
  <c r="CL482" i="14"/>
  <c r="CW482" i="14"/>
  <c r="CR482" i="14"/>
  <c r="CM357" i="14"/>
  <c r="CN357" i="14"/>
  <c r="CQ357" i="14"/>
  <c r="CL357" i="14"/>
  <c r="CV357" i="14"/>
  <c r="CT357" i="14"/>
  <c r="CL73" i="14"/>
  <c r="CR73" i="14"/>
  <c r="CN73" i="14"/>
  <c r="X580" i="14"/>
  <c r="AB588" i="14"/>
  <c r="AF596" i="14"/>
  <c r="AF604" i="14"/>
  <c r="X620" i="14"/>
  <c r="AB628" i="14"/>
  <c r="AF636" i="14"/>
  <c r="AF644" i="14"/>
  <c r="AB652" i="14"/>
  <c r="AF656" i="14"/>
  <c r="AB660" i="14"/>
  <c r="AB668" i="14"/>
  <c r="AF676" i="14"/>
  <c r="X700" i="14"/>
  <c r="X708" i="14"/>
  <c r="X716" i="14"/>
  <c r="X724" i="14"/>
  <c r="X732" i="14"/>
  <c r="X740" i="14"/>
  <c r="AB756" i="14"/>
  <c r="AF764" i="14"/>
  <c r="AE573" i="14"/>
  <c r="X357" i="14"/>
  <c r="AB365" i="14"/>
  <c r="AB270" i="14"/>
  <c r="AC580" i="14"/>
  <c r="AC596" i="14"/>
  <c r="Y612" i="14"/>
  <c r="AC628" i="14"/>
  <c r="Y652" i="14"/>
  <c r="AC692" i="14"/>
  <c r="AC708" i="14"/>
  <c r="Y732" i="14"/>
  <c r="AC748" i="14"/>
  <c r="AC764" i="14"/>
  <c r="X278" i="14"/>
  <c r="AB286" i="14"/>
  <c r="AF189" i="14"/>
  <c r="AB59" i="14"/>
  <c r="Y286" i="14"/>
  <c r="Y131" i="14"/>
  <c r="AC139" i="14"/>
  <c r="CO646" i="14"/>
  <c r="CS670" i="14"/>
  <c r="CS686" i="14"/>
  <c r="CM704" i="14"/>
  <c r="CT769" i="14"/>
  <c r="CP504" i="14"/>
  <c r="CW535" i="14"/>
  <c r="CP548" i="14"/>
  <c r="CL373" i="14"/>
  <c r="CO400" i="14"/>
  <c r="CW432" i="14"/>
  <c r="CS436" i="14"/>
  <c r="CL445" i="14"/>
  <c r="CP465" i="14"/>
  <c r="CR491" i="14"/>
  <c r="CT501" i="14"/>
  <c r="CT368" i="14"/>
  <c r="CO319" i="14"/>
  <c r="CT326" i="14"/>
  <c r="CL338" i="14"/>
  <c r="CT350" i="14"/>
  <c r="CN295" i="14"/>
  <c r="CW161" i="14"/>
  <c r="CV190" i="14"/>
  <c r="CP220" i="14"/>
  <c r="CQ73" i="14"/>
  <c r="CW111" i="14"/>
  <c r="CL130" i="14"/>
  <c r="CW50" i="14"/>
  <c r="CP50" i="14"/>
  <c r="CS58" i="14"/>
  <c r="CL58" i="14"/>
  <c r="CM66" i="14"/>
  <c r="CP66" i="14"/>
  <c r="CW598" i="14"/>
  <c r="CT598" i="14"/>
  <c r="CP642" i="14"/>
  <c r="CT642" i="14"/>
  <c r="CR644" i="14"/>
  <c r="CT678" i="14"/>
  <c r="CL678" i="14"/>
  <c r="CR573" i="14"/>
  <c r="CL573" i="14"/>
  <c r="CN515" i="14"/>
  <c r="CP515" i="14"/>
  <c r="CV519" i="14"/>
  <c r="CP519" i="14"/>
  <c r="CL519" i="14"/>
  <c r="CQ563" i="14"/>
  <c r="CL563" i="14"/>
  <c r="CP563" i="14"/>
  <c r="CN374" i="14"/>
  <c r="CT436" i="14"/>
  <c r="CN482" i="14"/>
  <c r="CV142" i="14"/>
  <c r="CM142" i="14"/>
  <c r="CW144" i="14"/>
  <c r="CR146" i="14"/>
  <c r="CP146" i="14"/>
  <c r="CR151" i="14"/>
  <c r="CO151" i="14"/>
  <c r="CV159" i="14"/>
  <c r="CS159" i="14"/>
  <c r="CU619" i="14"/>
  <c r="CL619" i="14"/>
  <c r="CW619" i="14"/>
  <c r="CO619" i="14"/>
  <c r="CO664" i="14"/>
  <c r="CP699" i="14"/>
  <c r="CS699" i="14"/>
  <c r="CT699" i="14"/>
  <c r="CM722" i="14"/>
  <c r="CL722" i="14"/>
  <c r="CU722" i="14"/>
  <c r="CT722" i="14"/>
  <c r="CP747" i="14"/>
  <c r="CW747" i="14"/>
  <c r="CL755" i="14"/>
  <c r="CS755" i="14"/>
  <c r="CM763" i="14"/>
  <c r="CL763" i="14"/>
  <c r="CS763" i="14"/>
  <c r="CM562" i="14"/>
  <c r="CL562" i="14"/>
  <c r="CS562" i="14"/>
  <c r="CP562" i="14"/>
  <c r="CQ570" i="14"/>
  <c r="CL570" i="14"/>
  <c r="CS570" i="14"/>
  <c r="CL463" i="14"/>
  <c r="CW463" i="14"/>
  <c r="CO463" i="14"/>
  <c r="CT471" i="14"/>
  <c r="CP471" i="14"/>
  <c r="CS471" i="14"/>
  <c r="CL495" i="14"/>
  <c r="CS495" i="14"/>
  <c r="CU503" i="14"/>
  <c r="CS503" i="14"/>
  <c r="CQ214" i="14"/>
  <c r="CS214" i="14"/>
  <c r="CO214" i="14"/>
  <c r="CU218" i="14"/>
  <c r="CS218" i="14"/>
  <c r="CO218" i="14"/>
  <c r="CS68" i="14"/>
  <c r="CL68" i="14"/>
  <c r="CW68" i="14"/>
  <c r="CT68" i="14"/>
  <c r="CO68" i="14"/>
  <c r="CU628" i="14"/>
  <c r="CW628" i="14"/>
  <c r="CR628" i="14"/>
  <c r="CS628" i="14"/>
  <c r="CO628" i="14"/>
  <c r="CU640" i="14"/>
  <c r="CV640" i="14"/>
  <c r="CW640" i="14"/>
  <c r="CT640" i="14"/>
  <c r="CS640" i="14"/>
  <c r="CN640" i="14"/>
  <c r="CT708" i="14"/>
  <c r="CL708" i="14"/>
  <c r="CO708" i="14"/>
  <c r="CW708" i="14"/>
  <c r="CR708" i="14"/>
  <c r="CO553" i="14"/>
  <c r="CW553" i="14"/>
  <c r="CR553" i="14"/>
  <c r="CL402" i="14"/>
  <c r="CO402" i="14"/>
  <c r="CR402" i="14"/>
  <c r="CW402" i="14"/>
  <c r="CW418" i="14"/>
  <c r="CO418" i="14"/>
  <c r="CV418" i="14"/>
  <c r="CP418" i="14"/>
  <c r="CN418" i="14"/>
  <c r="Y772" i="14"/>
  <c r="CL666" i="14"/>
  <c r="CP666" i="14"/>
  <c r="CN694" i="14"/>
  <c r="CL694" i="14"/>
  <c r="CP694" i="14"/>
  <c r="CS711" i="14"/>
  <c r="CS723" i="14"/>
  <c r="CR732" i="14"/>
  <c r="CV531" i="14"/>
  <c r="CP531" i="14"/>
  <c r="CV374" i="14"/>
  <c r="CR438" i="14"/>
  <c r="CR458" i="14"/>
  <c r="CV482" i="14"/>
  <c r="CV361" i="14"/>
  <c r="CT361" i="14"/>
  <c r="CV307" i="14"/>
  <c r="CP307" i="14"/>
  <c r="CU123" i="14"/>
  <c r="CL123" i="14"/>
  <c r="CM157" i="14"/>
  <c r="CR157" i="14"/>
  <c r="CU157" i="14"/>
  <c r="CU746" i="14"/>
  <c r="CM746" i="14"/>
  <c r="CT746" i="14"/>
  <c r="CQ746" i="14"/>
  <c r="CL746" i="14"/>
  <c r="CO422" i="14"/>
  <c r="CL459" i="14"/>
  <c r="CS459" i="14"/>
  <c r="CS487" i="14"/>
  <c r="CP487" i="14"/>
  <c r="CV370" i="14"/>
  <c r="CS370" i="14"/>
  <c r="CT370" i="14"/>
  <c r="CL370" i="14"/>
  <c r="CR279" i="14"/>
  <c r="CL279" i="14"/>
  <c r="CO279" i="14"/>
  <c r="CW279" i="14"/>
  <c r="CM166" i="14"/>
  <c r="CW166" i="14"/>
  <c r="CS166" i="14"/>
  <c r="CO166" i="14"/>
  <c r="CP206" i="14"/>
  <c r="CL206" i="14"/>
  <c r="CW206" i="14"/>
  <c r="CT206" i="14"/>
  <c r="CS206" i="14"/>
  <c r="CM152" i="14"/>
  <c r="CL152" i="14"/>
  <c r="CW152" i="14"/>
  <c r="CV152" i="14"/>
  <c r="CS152" i="14"/>
  <c r="CO152" i="14"/>
  <c r="CN152" i="14"/>
  <c r="CU160" i="14"/>
  <c r="CW160" i="14"/>
  <c r="CR160" i="14"/>
  <c r="CS160" i="14"/>
  <c r="CP160" i="14"/>
  <c r="CO160" i="14"/>
  <c r="CL600" i="14"/>
  <c r="CW600" i="14"/>
  <c r="CR600" i="14"/>
  <c r="CS600" i="14"/>
  <c r="CO600" i="14"/>
  <c r="CR616" i="14"/>
  <c r="CV616" i="14"/>
  <c r="CM624" i="14"/>
  <c r="CS624" i="14"/>
  <c r="CV624" i="14"/>
  <c r="CO624" i="14"/>
  <c r="CP624" i="14"/>
  <c r="CN624" i="14"/>
  <c r="CV698" i="14"/>
  <c r="CN698" i="14"/>
  <c r="CM698" i="14"/>
  <c r="CL698" i="14"/>
  <c r="CU698" i="14"/>
  <c r="CT698" i="14"/>
  <c r="CL772" i="14"/>
  <c r="CW772" i="14"/>
  <c r="CV772" i="14"/>
  <c r="CS772" i="14"/>
  <c r="CO772" i="14"/>
  <c r="CN772" i="14"/>
  <c r="CP525" i="14"/>
  <c r="CN525" i="14"/>
  <c r="CW525" i="14"/>
  <c r="CS525" i="14"/>
  <c r="CV525" i="14"/>
  <c r="CL549" i="14"/>
  <c r="CV549" i="14"/>
  <c r="CW549" i="14"/>
  <c r="CP549" i="14"/>
  <c r="CS549" i="14"/>
  <c r="CN549" i="14"/>
  <c r="CT398" i="14"/>
  <c r="CS398" i="14"/>
  <c r="CR398" i="14"/>
  <c r="CO398" i="14"/>
  <c r="CL398" i="14"/>
  <c r="CT494" i="14"/>
  <c r="CL494" i="14"/>
  <c r="CO494" i="14"/>
  <c r="CV494" i="14"/>
  <c r="CW494" i="14"/>
  <c r="CN494" i="14"/>
  <c r="CP317" i="14"/>
  <c r="CO317" i="14"/>
  <c r="CW317" i="14"/>
  <c r="CR317" i="14"/>
  <c r="CP333" i="14"/>
  <c r="CW333" i="14"/>
  <c r="CV333" i="14"/>
  <c r="CS333" i="14"/>
  <c r="CR333" i="14"/>
  <c r="CM345" i="14"/>
  <c r="CO345" i="14"/>
  <c r="CN345" i="14"/>
  <c r="CW345" i="14"/>
  <c r="CV345" i="14"/>
  <c r="CN244" i="14"/>
  <c r="CV244" i="14"/>
  <c r="CT219" i="14"/>
  <c r="CW219" i="14"/>
  <c r="CV219" i="14"/>
  <c r="CS219" i="14"/>
  <c r="CR219" i="14"/>
  <c r="CO219" i="14"/>
  <c r="CN219" i="14"/>
  <c r="CM89" i="14"/>
  <c r="CN89" i="14"/>
  <c r="CO89" i="14"/>
  <c r="CV89" i="14"/>
  <c r="AF580" i="14"/>
  <c r="X596" i="14"/>
  <c r="X604" i="14"/>
  <c r="AB612" i="14"/>
  <c r="AF620" i="14"/>
  <c r="X636" i="14"/>
  <c r="X644" i="14"/>
  <c r="X676" i="14"/>
  <c r="AB684" i="14"/>
  <c r="AB692" i="14"/>
  <c r="AF700" i="14"/>
  <c r="AF708" i="14"/>
  <c r="AF716" i="14"/>
  <c r="AF724" i="14"/>
  <c r="AF740" i="14"/>
  <c r="AB748" i="14"/>
  <c r="X764" i="14"/>
  <c r="AB772" i="14"/>
  <c r="X323" i="14"/>
  <c r="Y588" i="14"/>
  <c r="Y604" i="14"/>
  <c r="Y620" i="14"/>
  <c r="Y644" i="14"/>
  <c r="Y676" i="14"/>
  <c r="AC684" i="14"/>
  <c r="AC700" i="14"/>
  <c r="AC716" i="14"/>
  <c r="AC740" i="14"/>
  <c r="AC756" i="14"/>
  <c r="Y355" i="14"/>
  <c r="AC313" i="14"/>
  <c r="AC329" i="14"/>
  <c r="Y240" i="14"/>
  <c r="Y573" i="14"/>
  <c r="AF294" i="14"/>
  <c r="X302" i="14"/>
  <c r="AF165" i="14"/>
  <c r="X181" i="14"/>
  <c r="AB197" i="14"/>
  <c r="X205" i="14"/>
  <c r="AF131" i="14"/>
  <c r="AF147" i="14"/>
  <c r="Y173" i="14"/>
  <c r="Y197" i="14"/>
  <c r="Y213" i="14"/>
  <c r="Y115" i="14"/>
  <c r="AC51" i="14"/>
  <c r="CW626" i="14"/>
  <c r="CP524" i="14"/>
  <c r="CO535" i="14"/>
  <c r="CL548" i="14"/>
  <c r="CW376" i="14"/>
  <c r="CW400" i="14"/>
  <c r="CL417" i="14"/>
  <c r="CT445" i="14"/>
  <c r="CW319" i="14"/>
  <c r="CL326" i="14"/>
  <c r="CV295" i="14"/>
  <c r="CN190" i="14"/>
  <c r="CP192" i="14"/>
  <c r="CL204" i="14"/>
  <c r="CO229" i="14"/>
  <c r="CO67" i="14"/>
  <c r="CP98" i="14"/>
  <c r="CO111" i="14"/>
  <c r="CW123" i="14"/>
  <c r="CN144" i="14"/>
  <c r="CN154" i="14"/>
  <c r="CL154" i="14"/>
  <c r="CS651" i="14"/>
  <c r="CR664" i="14"/>
  <c r="CR712" i="14"/>
  <c r="CR758" i="14"/>
  <c r="CP758" i="14"/>
  <c r="CV761" i="14"/>
  <c r="CM761" i="14"/>
  <c r="CR770" i="14"/>
  <c r="CL770" i="14"/>
  <c r="CP770" i="14"/>
  <c r="CN422" i="14"/>
  <c r="CM308" i="14"/>
  <c r="CW308" i="14"/>
  <c r="CV310" i="14"/>
  <c r="CQ310" i="14"/>
  <c r="CM310" i="14"/>
  <c r="CT177" i="14"/>
  <c r="CL177" i="14"/>
  <c r="CW190" i="14"/>
  <c r="CR75" i="14"/>
  <c r="CL75" i="14"/>
  <c r="CV99" i="14"/>
  <c r="CL99" i="14"/>
  <c r="CU579" i="14"/>
  <c r="CS579" i="14"/>
  <c r="CP579" i="14"/>
  <c r="CN671" i="14"/>
  <c r="CO671" i="14"/>
  <c r="CU703" i="14"/>
  <c r="CL703" i="14"/>
  <c r="CS703" i="14"/>
  <c r="CP703" i="14"/>
  <c r="CO732" i="14"/>
  <c r="CU534" i="14"/>
  <c r="CO534" i="14"/>
  <c r="CL566" i="14"/>
  <c r="CW566" i="14"/>
  <c r="CT566" i="14"/>
  <c r="CO566" i="14"/>
  <c r="CO403" i="14"/>
  <c r="CS403" i="14"/>
  <c r="CS458" i="14"/>
  <c r="CU271" i="14"/>
  <c r="CW271" i="14"/>
  <c r="CS271" i="14"/>
  <c r="CO271" i="14"/>
  <c r="CQ96" i="14"/>
  <c r="CL96" i="14"/>
  <c r="CO96" i="14"/>
  <c r="CP96" i="14"/>
  <c r="CW96" i="14"/>
  <c r="CL576" i="14"/>
  <c r="CS576" i="14"/>
  <c r="CR576" i="14"/>
  <c r="CR688" i="14"/>
  <c r="CW688" i="14"/>
  <c r="CS688" i="14"/>
  <c r="CV688" i="14"/>
  <c r="CU756" i="14"/>
  <c r="CS756" i="14"/>
  <c r="CN756" i="14"/>
  <c r="CO756" i="14"/>
  <c r="CV756" i="14"/>
  <c r="CV359" i="14"/>
  <c r="CW359" i="14"/>
  <c r="CS359" i="14"/>
  <c r="CR359" i="14"/>
  <c r="CP280" i="14"/>
  <c r="CW280" i="14"/>
  <c r="CR280" i="14"/>
  <c r="CS280" i="14"/>
  <c r="CN280" i="14"/>
  <c r="CO280" i="14"/>
  <c r="CL304" i="14"/>
  <c r="CV304" i="14"/>
  <c r="CS304" i="14"/>
  <c r="CR304" i="14"/>
  <c r="CN304" i="14"/>
  <c r="CT179" i="14"/>
  <c r="CO179" i="14"/>
  <c r="CV179" i="14"/>
  <c r="CW179" i="14"/>
  <c r="CR179" i="14"/>
  <c r="CU191" i="14"/>
  <c r="CV191" i="14"/>
  <c r="CR191" i="14"/>
  <c r="CW191" i="14"/>
  <c r="CN191" i="14"/>
  <c r="CT77" i="14"/>
  <c r="CL77" i="14"/>
  <c r="CW77" i="14"/>
  <c r="CV77" i="14"/>
  <c r="CP77" i="14"/>
  <c r="CS77" i="14"/>
  <c r="CR77" i="14"/>
  <c r="CL129" i="14"/>
  <c r="CV129" i="14"/>
  <c r="CW129" i="14"/>
  <c r="CR129" i="14"/>
  <c r="CS129" i="14"/>
  <c r="CN129" i="14"/>
  <c r="CP49" i="14"/>
  <c r="CL49" i="14"/>
  <c r="CS49" i="14"/>
  <c r="CU49" i="14"/>
  <c r="CO49" i="14"/>
  <c r="CV49" i="14"/>
  <c r="CT49" i="14"/>
  <c r="CR49" i="14"/>
  <c r="CM49" i="14"/>
  <c r="CT396" i="14"/>
  <c r="CL335" i="14"/>
  <c r="CL266" i="14"/>
  <c r="CL197" i="14"/>
  <c r="CL209" i="14"/>
  <c r="CL225" i="14"/>
  <c r="CL655" i="14"/>
  <c r="CL679" i="14"/>
  <c r="CL514" i="14"/>
  <c r="CL526" i="14"/>
  <c r="CL530" i="14"/>
  <c r="CL479" i="14"/>
  <c r="CL316" i="14"/>
  <c r="CL340" i="14"/>
  <c r="CL80" i="14"/>
  <c r="CL592" i="14"/>
  <c r="CL748" i="14"/>
  <c r="CL764" i="14"/>
  <c r="CL390" i="14"/>
  <c r="CL355" i="14"/>
  <c r="CL256" i="14"/>
  <c r="CL260" i="14"/>
  <c r="CL57" i="14"/>
  <c r="CL490" i="14"/>
  <c r="CL367" i="14"/>
  <c r="CL264" i="14"/>
  <c r="CP203" i="14"/>
  <c r="CT227" i="14"/>
  <c r="CP235" i="14"/>
  <c r="CT101" i="14"/>
  <c r="CT121" i="14"/>
  <c r="CP141" i="14"/>
  <c r="CP145" i="14"/>
  <c r="CP153" i="14"/>
  <c r="CT262" i="14"/>
  <c r="CP266" i="14"/>
  <c r="CP209" i="14"/>
  <c r="CT615" i="14"/>
  <c r="CP663" i="14"/>
  <c r="CT687" i="14"/>
  <c r="CL739" i="14"/>
  <c r="CL743" i="14"/>
  <c r="CT340" i="14"/>
  <c r="CP283" i="14"/>
  <c r="CP287" i="14"/>
  <c r="CP148" i="14"/>
  <c r="CT561" i="14"/>
  <c r="CT382" i="14"/>
  <c r="CQ108" i="14"/>
  <c r="CP57" i="14"/>
  <c r="CT577" i="14"/>
  <c r="CP625" i="14"/>
  <c r="CL629" i="14"/>
  <c r="CR641" i="14"/>
  <c r="CM641" i="14"/>
  <c r="CL645" i="14"/>
  <c r="CL657" i="14"/>
  <c r="CR669" i="14"/>
  <c r="CQ669" i="14"/>
  <c r="CU676" i="14"/>
  <c r="CP684" i="14"/>
  <c r="CN684" i="14"/>
  <c r="CT693" i="14"/>
  <c r="CP697" i="14"/>
  <c r="CM700" i="14"/>
  <c r="CL701" i="14"/>
  <c r="CL709" i="14"/>
  <c r="CT713" i="14"/>
  <c r="CU760" i="14"/>
  <c r="CW760" i="14"/>
  <c r="CN760" i="14"/>
  <c r="CO769" i="14"/>
  <c r="CM769" i="14"/>
  <c r="CL516" i="14"/>
  <c r="CL528" i="14"/>
  <c r="CT560" i="14"/>
  <c r="CL564" i="14"/>
  <c r="CN373" i="14"/>
  <c r="CV373" i="14"/>
  <c r="CP393" i="14"/>
  <c r="CT413" i="14"/>
  <c r="CL429" i="14"/>
  <c r="CP441" i="14"/>
  <c r="CR453" i="14"/>
  <c r="CM453" i="14"/>
  <c r="CT457" i="14"/>
  <c r="CL461" i="14"/>
  <c r="CN465" i="14"/>
  <c r="CR465" i="14"/>
  <c r="CQ465" i="14"/>
  <c r="CS473" i="14"/>
  <c r="CM473" i="14"/>
  <c r="CL481" i="14"/>
  <c r="CP501" i="14"/>
  <c r="CL352" i="14"/>
  <c r="CQ334" i="14"/>
  <c r="CM334" i="14"/>
  <c r="CO338" i="14"/>
  <c r="CU338" i="14"/>
  <c r="CS342" i="14"/>
  <c r="CU342" i="14"/>
  <c r="CS350" i="14"/>
  <c r="CM350" i="14"/>
  <c r="CW281" i="14"/>
  <c r="CM281" i="14"/>
  <c r="CL289" i="14"/>
  <c r="CP293" i="14"/>
  <c r="CP164" i="14"/>
  <c r="CT192" i="14"/>
  <c r="CP196" i="14"/>
  <c r="CQ207" i="14"/>
  <c r="CP211" i="14"/>
  <c r="CR211" i="14"/>
  <c r="CN211" i="14"/>
  <c r="CP216" i="14"/>
  <c r="CS220" i="14"/>
  <c r="CM220" i="14"/>
  <c r="CW228" i="14"/>
  <c r="CU228" i="14"/>
  <c r="CS236" i="14"/>
  <c r="CQ236" i="14"/>
  <c r="CP74" i="14"/>
  <c r="CL90" i="14"/>
  <c r="CP102" i="14"/>
  <c r="CP114" i="14"/>
  <c r="CO118" i="14"/>
  <c r="CQ118" i="14"/>
  <c r="CM118" i="14"/>
  <c r="CN594" i="14"/>
  <c r="CM594" i="14"/>
  <c r="CP594" i="14"/>
  <c r="CS729" i="14"/>
  <c r="CV729" i="14"/>
  <c r="CQ729" i="14"/>
  <c r="CU532" i="14"/>
  <c r="CV551" i="14"/>
  <c r="CU551" i="14"/>
  <c r="CP551" i="14"/>
  <c r="CL551" i="14"/>
  <c r="CQ373" i="14"/>
  <c r="CN391" i="14"/>
  <c r="CT391" i="14"/>
  <c r="CO391" i="14"/>
  <c r="CS391" i="14"/>
  <c r="CM399" i="14"/>
  <c r="CT399" i="14"/>
  <c r="CO399" i="14"/>
  <c r="CU423" i="14"/>
  <c r="CS423" i="14"/>
  <c r="CT424" i="14"/>
  <c r="CL424" i="14"/>
  <c r="CM424" i="14"/>
  <c r="CM468" i="14"/>
  <c r="CT468" i="14"/>
  <c r="CQ468" i="14"/>
  <c r="CP468" i="14"/>
  <c r="CT593" i="14"/>
  <c r="CL597" i="14"/>
  <c r="CV609" i="14"/>
  <c r="CN609" i="14"/>
  <c r="CP617" i="14"/>
  <c r="CT625" i="14"/>
  <c r="CO633" i="14"/>
  <c r="CN633" i="14"/>
  <c r="CP641" i="14"/>
  <c r="CT665" i="14"/>
  <c r="CT669" i="14"/>
  <c r="CU684" i="14"/>
  <c r="CT697" i="14"/>
  <c r="CM716" i="14"/>
  <c r="CQ760" i="14"/>
  <c r="CS516" i="14"/>
  <c r="CN516" i="14"/>
  <c r="CO389" i="14"/>
  <c r="CQ389" i="14"/>
  <c r="CT393" i="14"/>
  <c r="CO425" i="14"/>
  <c r="CR425" i="14"/>
  <c r="CM425" i="14"/>
  <c r="CT441" i="14"/>
  <c r="CO493" i="14"/>
  <c r="CM493" i="14"/>
  <c r="CL360" i="14"/>
  <c r="CM360" i="14"/>
  <c r="CT293" i="14"/>
  <c r="CT164" i="14"/>
  <c r="CW176" i="14"/>
  <c r="CQ176" i="14"/>
  <c r="CO200" i="14"/>
  <c r="CU200" i="14"/>
  <c r="CQ200" i="14"/>
  <c r="CU207" i="14"/>
  <c r="CO208" i="14"/>
  <c r="CM208" i="14"/>
  <c r="CP85" i="14"/>
  <c r="CR85" i="14"/>
  <c r="CN85" i="14"/>
  <c r="CT102" i="14"/>
  <c r="CW122" i="14"/>
  <c r="CU122" i="14"/>
  <c r="CW134" i="14"/>
  <c r="CU134" i="14"/>
  <c r="CQ134" i="14"/>
  <c r="CO54" i="14"/>
  <c r="CM54" i="14"/>
  <c r="CP54" i="14"/>
  <c r="CL54" i="14"/>
  <c r="CO48" i="14"/>
  <c r="CM48" i="14"/>
  <c r="CP48" i="14"/>
  <c r="CN574" i="14"/>
  <c r="CQ574" i="14"/>
  <c r="CL574" i="14"/>
  <c r="CW578" i="14"/>
  <c r="CP578" i="14"/>
  <c r="CU609" i="14"/>
  <c r="CO630" i="14"/>
  <c r="CM630" i="14"/>
  <c r="CL630" i="14"/>
  <c r="CT634" i="14"/>
  <c r="CP634" i="14"/>
  <c r="CQ634" i="14"/>
  <c r="CP650" i="14"/>
  <c r="CT650" i="14"/>
  <c r="CM650" i="14"/>
  <c r="CL650" i="14"/>
  <c r="CN658" i="14"/>
  <c r="CQ658" i="14"/>
  <c r="CL658" i="14"/>
  <c r="CV690" i="14"/>
  <c r="CP690" i="14"/>
  <c r="CM690" i="14"/>
  <c r="CN705" i="14"/>
  <c r="CR705" i="14"/>
  <c r="CQ705" i="14"/>
  <c r="CN706" i="14"/>
  <c r="CL706" i="14"/>
  <c r="CU706" i="14"/>
  <c r="CO766" i="14"/>
  <c r="CP766" i="14"/>
  <c r="CU766" i="14"/>
  <c r="CU536" i="14"/>
  <c r="CV536" i="14"/>
  <c r="CM536" i="14"/>
  <c r="CQ536" i="14"/>
  <c r="CR559" i="14"/>
  <c r="CQ559" i="14"/>
  <c r="CP559" i="14"/>
  <c r="CQ393" i="14"/>
  <c r="CV577" i="14"/>
  <c r="CR577" i="14"/>
  <c r="CP609" i="14"/>
  <c r="CT617" i="14"/>
  <c r="CP633" i="14"/>
  <c r="CT641" i="14"/>
  <c r="CT676" i="14"/>
  <c r="CW676" i="14"/>
  <c r="CP701" i="14"/>
  <c r="CP516" i="14"/>
  <c r="CT528" i="14"/>
  <c r="CL532" i="14"/>
  <c r="CW548" i="14"/>
  <c r="CV548" i="14"/>
  <c r="CT373" i="14"/>
  <c r="CV385" i="14"/>
  <c r="CN385" i="14"/>
  <c r="CM385" i="14"/>
  <c r="CT389" i="14"/>
  <c r="CS397" i="14"/>
  <c r="CU397" i="14"/>
  <c r="CT409" i="14"/>
  <c r="CL413" i="14"/>
  <c r="CP425" i="14"/>
  <c r="CT429" i="14"/>
  <c r="CL441" i="14"/>
  <c r="CT453" i="14"/>
  <c r="CT465" i="14"/>
  <c r="CO469" i="14"/>
  <c r="CU469" i="14"/>
  <c r="CT481" i="14"/>
  <c r="CW485" i="14"/>
  <c r="CM485" i="14"/>
  <c r="CV489" i="14"/>
  <c r="CU489" i="14"/>
  <c r="CT493" i="14"/>
  <c r="CT360" i="14"/>
  <c r="CR368" i="14"/>
  <c r="CU368" i="14"/>
  <c r="CS318" i="14"/>
  <c r="CM318" i="14"/>
  <c r="CT338" i="14"/>
  <c r="CQ346" i="14"/>
  <c r="CR346" i="14"/>
  <c r="CV241" i="14"/>
  <c r="CU241" i="14"/>
  <c r="CL257" i="14"/>
  <c r="CT281" i="14"/>
  <c r="CS297" i="14"/>
  <c r="CM297" i="14"/>
  <c r="CP200" i="14"/>
  <c r="CU211" i="14"/>
  <c r="CT220" i="14"/>
  <c r="CU223" i="14"/>
  <c r="CO224" i="14"/>
  <c r="CQ224" i="14"/>
  <c r="CU81" i="14"/>
  <c r="CQ85" i="14"/>
  <c r="CP90" i="14"/>
  <c r="CO98" i="14"/>
  <c r="CQ98" i="14"/>
  <c r="CL106" i="14"/>
  <c r="CT118" i="14"/>
  <c r="CP134" i="14"/>
  <c r="CS138" i="14"/>
  <c r="CL138" i="14"/>
  <c r="CT54" i="14"/>
  <c r="CT48" i="14"/>
  <c r="CT578" i="14"/>
  <c r="CQ617" i="14"/>
  <c r="CQ641" i="14"/>
  <c r="CT690" i="14"/>
  <c r="CU705" i="14"/>
  <c r="CW745" i="14"/>
  <c r="CQ745" i="14"/>
  <c r="CV745" i="14"/>
  <c r="CM745" i="14"/>
  <c r="CO762" i="14"/>
  <c r="CP762" i="14"/>
  <c r="CQ762" i="14"/>
  <c r="CT766" i="14"/>
  <c r="CU552" i="14"/>
  <c r="CQ552" i="14"/>
  <c r="CN552" i="14"/>
  <c r="CM552" i="14"/>
  <c r="CT559" i="14"/>
  <c r="CQ383" i="14"/>
  <c r="CT383" i="14"/>
  <c r="CS383" i="14"/>
  <c r="CV384" i="14"/>
  <c r="CL384" i="14"/>
  <c r="CU407" i="14"/>
  <c r="CP407" i="14"/>
  <c r="CO407" i="14"/>
  <c r="CT407" i="14"/>
  <c r="CS407" i="14"/>
  <c r="CM441" i="14"/>
  <c r="CU445" i="14"/>
  <c r="CM353" i="14"/>
  <c r="CQ353" i="14"/>
  <c r="CT353" i="14"/>
  <c r="CP353" i="14"/>
  <c r="CO331" i="14"/>
  <c r="CU331" i="14"/>
  <c r="CT331" i="14"/>
  <c r="CP331" i="14"/>
  <c r="CP577" i="14"/>
  <c r="CL593" i="14"/>
  <c r="CT609" i="14"/>
  <c r="CL613" i="14"/>
  <c r="CL617" i="14"/>
  <c r="CS625" i="14"/>
  <c r="CV625" i="14"/>
  <c r="CM625" i="14"/>
  <c r="CT633" i="14"/>
  <c r="CL641" i="14"/>
  <c r="CL665" i="14"/>
  <c r="CL669" i="14"/>
  <c r="CQ676" i="14"/>
  <c r="CL677" i="14"/>
  <c r="CM684" i="14"/>
  <c r="CW693" i="14"/>
  <c r="CM693" i="14"/>
  <c r="CV697" i="14"/>
  <c r="CQ697" i="14"/>
  <c r="CT701" i="14"/>
  <c r="CP713" i="14"/>
  <c r="CL757" i="14"/>
  <c r="CM760" i="14"/>
  <c r="CT516" i="14"/>
  <c r="CW560" i="14"/>
  <c r="CU560" i="14"/>
  <c r="CN393" i="14"/>
  <c r="CR393" i="14"/>
  <c r="CT425" i="14"/>
  <c r="CO457" i="14"/>
  <c r="CU457" i="14"/>
  <c r="CR501" i="14"/>
  <c r="CV501" i="14"/>
  <c r="CU501" i="14"/>
  <c r="CO285" i="14"/>
  <c r="CM285" i="14"/>
  <c r="CO289" i="14"/>
  <c r="CU289" i="14"/>
  <c r="CO293" i="14"/>
  <c r="CM293" i="14"/>
  <c r="CS164" i="14"/>
  <c r="CM164" i="14"/>
  <c r="CQ164" i="14"/>
  <c r="CO196" i="14"/>
  <c r="CM196" i="14"/>
  <c r="CT200" i="14"/>
  <c r="CO216" i="14"/>
  <c r="CU216" i="14"/>
  <c r="CO74" i="14"/>
  <c r="CQ74" i="14"/>
  <c r="CS78" i="14"/>
  <c r="CU78" i="14"/>
  <c r="CU85" i="14"/>
  <c r="CT90" i="14"/>
  <c r="CW102" i="14"/>
  <c r="CU102" i="14"/>
  <c r="CQ114" i="14"/>
  <c r="CU114" i="14"/>
  <c r="CT134" i="14"/>
  <c r="CO582" i="14"/>
  <c r="CU582" i="14"/>
  <c r="CQ582" i="14"/>
  <c r="CP582" i="14"/>
  <c r="CL582" i="14"/>
  <c r="CS614" i="14"/>
  <c r="CP614" i="14"/>
  <c r="CT626" i="14"/>
  <c r="CL626" i="14"/>
  <c r="CM626" i="14"/>
  <c r="CW653" i="14"/>
  <c r="CN653" i="14"/>
  <c r="CQ653" i="14"/>
  <c r="CM653" i="14"/>
  <c r="CP673" i="14"/>
  <c r="CV673" i="14"/>
  <c r="CQ673" i="14"/>
  <c r="CV674" i="14"/>
  <c r="CL674" i="14"/>
  <c r="CR676" i="14"/>
  <c r="CR682" i="14"/>
  <c r="CP682" i="14"/>
  <c r="CU682" i="14"/>
  <c r="CL682" i="14"/>
  <c r="CR737" i="14"/>
  <c r="CM737" i="14"/>
  <c r="CQ528" i="14"/>
  <c r="CM535" i="14"/>
  <c r="CL535" i="14"/>
  <c r="CU535" i="14"/>
  <c r="CQ535" i="14"/>
  <c r="CP535" i="14"/>
  <c r="CU548" i="14"/>
  <c r="CN388" i="14"/>
  <c r="CQ388" i="14"/>
  <c r="CL388" i="14"/>
  <c r="CQ409" i="14"/>
  <c r="CN412" i="14"/>
  <c r="CM412" i="14"/>
  <c r="CL412" i="14"/>
  <c r="CT412" i="14"/>
  <c r="CM429" i="14"/>
  <c r="CS452" i="14"/>
  <c r="CQ452" i="14"/>
  <c r="CL452" i="14"/>
  <c r="CV480" i="14"/>
  <c r="CL480" i="14"/>
  <c r="CM480" i="14"/>
  <c r="CT480" i="14"/>
  <c r="CP480" i="14"/>
  <c r="CT50" i="14"/>
  <c r="CT666" i="14"/>
  <c r="CP678" i="14"/>
  <c r="CT694" i="14"/>
  <c r="CU721" i="14"/>
  <c r="CU753" i="14"/>
  <c r="CT758" i="14"/>
  <c r="CT515" i="14"/>
  <c r="CT519" i="14"/>
  <c r="CT563" i="14"/>
  <c r="CT380" i="14"/>
  <c r="CP396" i="14"/>
  <c r="CT400" i="14"/>
  <c r="CL448" i="14"/>
  <c r="CL484" i="14"/>
  <c r="CT372" i="14"/>
  <c r="CL361" i="14"/>
  <c r="CL365" i="14"/>
  <c r="CT307" i="14"/>
  <c r="CM314" i="14"/>
  <c r="CL323" i="14"/>
  <c r="CQ347" i="14"/>
  <c r="CU347" i="14"/>
  <c r="CP246" i="14"/>
  <c r="CO250" i="14"/>
  <c r="CU250" i="14"/>
  <c r="CQ253" i="14"/>
  <c r="CL254" i="14"/>
  <c r="CP282" i="14"/>
  <c r="CT298" i="14"/>
  <c r="CM165" i="14"/>
  <c r="CQ165" i="14"/>
  <c r="CN169" i="14"/>
  <c r="CU169" i="14"/>
  <c r="CU184" i="14"/>
  <c r="CU188" i="14"/>
  <c r="CR193" i="14"/>
  <c r="CM193" i="14"/>
  <c r="CL201" i="14"/>
  <c r="CL213" i="14"/>
  <c r="CV221" i="14"/>
  <c r="CM221" i="14"/>
  <c r="CL233" i="14"/>
  <c r="CL67" i="14"/>
  <c r="CT83" i="14"/>
  <c r="CW91" i="14"/>
  <c r="CU91" i="14"/>
  <c r="CP123" i="14"/>
  <c r="CP127" i="14"/>
  <c r="CT131" i="14"/>
  <c r="CP143" i="14"/>
  <c r="CT147" i="14"/>
  <c r="CL157" i="14"/>
  <c r="CS157" i="14"/>
  <c r="CT59" i="14"/>
  <c r="CW591" i="14"/>
  <c r="CQ591" i="14"/>
  <c r="CL635" i="14"/>
  <c r="CT643" i="14"/>
  <c r="CT667" i="14"/>
  <c r="CL691" i="14"/>
  <c r="CU718" i="14"/>
  <c r="CQ722" i="14"/>
  <c r="CO723" i="14"/>
  <c r="CQ723" i="14"/>
  <c r="CQ726" i="14"/>
  <c r="CQ734" i="14"/>
  <c r="CP739" i="14"/>
  <c r="CM742" i="14"/>
  <c r="CL747" i="14"/>
  <c r="CL751" i="14"/>
  <c r="CQ754" i="14"/>
  <c r="CM755" i="14"/>
  <c r="CQ755" i="14"/>
  <c r="CR765" i="14"/>
  <c r="CT771" i="14"/>
  <c r="CM573" i="14"/>
  <c r="CL506" i="14"/>
  <c r="CM519" i="14"/>
  <c r="CM526" i="14"/>
  <c r="CQ526" i="14"/>
  <c r="CO538" i="14"/>
  <c r="CM538" i="14"/>
  <c r="CL542" i="14"/>
  <c r="CQ550" i="14"/>
  <c r="CU550" i="14"/>
  <c r="CT562" i="14"/>
  <c r="CP566" i="14"/>
  <c r="CM566" i="14"/>
  <c r="CM376" i="14"/>
  <c r="CU380" i="14"/>
  <c r="CQ396" i="14"/>
  <c r="CQ416" i="14"/>
  <c r="CP431" i="14"/>
  <c r="CM436" i="14"/>
  <c r="CM439" i="14"/>
  <c r="CQ439" i="14"/>
  <c r="CM448" i="14"/>
  <c r="CU456" i="14"/>
  <c r="CN456" i="14"/>
  <c r="CQ463" i="14"/>
  <c r="CU463" i="14"/>
  <c r="CM476" i="14"/>
  <c r="CV487" i="14"/>
  <c r="CU487" i="14"/>
  <c r="CQ488" i="14"/>
  <c r="CU492" i="14"/>
  <c r="CN492" i="14"/>
  <c r="CU372" i="14"/>
  <c r="CL354" i="14"/>
  <c r="CT362" i="14"/>
  <c r="CQ365" i="14"/>
  <c r="CQ312" i="14"/>
  <c r="CU312" i="14"/>
  <c r="CP324" i="14"/>
  <c r="CR330" i="14"/>
  <c r="CT246" i="14"/>
  <c r="CR258" i="14"/>
  <c r="CM258" i="14"/>
  <c r="CV262" i="14"/>
  <c r="CQ262" i="14"/>
  <c r="CO269" i="14"/>
  <c r="CV269" i="14"/>
  <c r="CT282" i="14"/>
  <c r="CN107" i="14"/>
  <c r="CM107" i="14"/>
  <c r="CN111" i="14"/>
  <c r="CU111" i="14"/>
  <c r="CT127" i="14"/>
  <c r="CR53" i="14"/>
  <c r="CO53" i="14"/>
  <c r="CU598" i="14"/>
  <c r="CP607" i="14"/>
  <c r="CM607" i="14"/>
  <c r="CQ631" i="14"/>
  <c r="CU631" i="14"/>
  <c r="CR637" i="14"/>
  <c r="CU651" i="14"/>
  <c r="CM651" i="14"/>
  <c r="CU670" i="14"/>
  <c r="CV721" i="14"/>
  <c r="CV733" i="14"/>
  <c r="CN738" i="14"/>
  <c r="CR738" i="14"/>
  <c r="CP751" i="14"/>
  <c r="CV753" i="14"/>
  <c r="CU754" i="14"/>
  <c r="CN504" i="14"/>
  <c r="CQ519" i="14"/>
  <c r="CM531" i="14"/>
  <c r="CQ547" i="14"/>
  <c r="CU563" i="14"/>
  <c r="CU387" i="14"/>
  <c r="CM387" i="14"/>
  <c r="CU395" i="14"/>
  <c r="CM395" i="14"/>
  <c r="CU396" i="14"/>
  <c r="CU416" i="14"/>
  <c r="CQ428" i="14"/>
  <c r="CT431" i="14"/>
  <c r="CU436" i="14"/>
  <c r="CR460" i="14"/>
  <c r="CV460" i="14"/>
  <c r="CU472" i="14"/>
  <c r="CR472" i="14"/>
  <c r="CP308" i="14"/>
  <c r="CU336" i="14"/>
  <c r="CQ336" i="14"/>
  <c r="CP336" i="14"/>
  <c r="CT336" i="14"/>
  <c r="CT150" i="14"/>
  <c r="CT66" i="14"/>
  <c r="CU637" i="14"/>
  <c r="CU733" i="14"/>
  <c r="CT770" i="14"/>
  <c r="CT573" i="14"/>
  <c r="CT531" i="14"/>
  <c r="CT547" i="14"/>
  <c r="CT376" i="14"/>
  <c r="CT416" i="14"/>
  <c r="CP436" i="14"/>
  <c r="CP448" i="14"/>
  <c r="CP500" i="14"/>
  <c r="CP361" i="14"/>
  <c r="CS308" i="14"/>
  <c r="CU310" i="14"/>
  <c r="CQ314" i="14"/>
  <c r="CT319" i="14"/>
  <c r="CU326" i="14"/>
  <c r="CV341" i="14"/>
  <c r="CN349" i="14"/>
  <c r="CT250" i="14"/>
  <c r="CP258" i="14"/>
  <c r="CP262" i="14"/>
  <c r="CO266" i="14"/>
  <c r="CU266" i="14"/>
  <c r="CQ269" i="14"/>
  <c r="CL270" i="14"/>
  <c r="CR294" i="14"/>
  <c r="CM294" i="14"/>
  <c r="CN300" i="14"/>
  <c r="CO161" i="14"/>
  <c r="CM161" i="14"/>
  <c r="CT193" i="14"/>
  <c r="CN197" i="14"/>
  <c r="CU197" i="14"/>
  <c r="CO209" i="14"/>
  <c r="CQ209" i="14"/>
  <c r="CT221" i="14"/>
  <c r="CT233" i="14"/>
  <c r="CV71" i="14"/>
  <c r="CQ71" i="14"/>
  <c r="CL87" i="14"/>
  <c r="CT91" i="14"/>
  <c r="CP107" i="14"/>
  <c r="CT111" i="14"/>
  <c r="CM126" i="14"/>
  <c r="CR139" i="14"/>
  <c r="CM139" i="14"/>
  <c r="CM146" i="14"/>
  <c r="CQ150" i="14"/>
  <c r="CL151" i="14"/>
  <c r="CU154" i="14"/>
  <c r="CV157" i="14"/>
  <c r="CV51" i="14"/>
  <c r="CM51" i="14"/>
  <c r="CV53" i="14"/>
  <c r="CV55" i="14"/>
  <c r="CU55" i="14"/>
  <c r="CT579" i="14"/>
  <c r="CL583" i="14"/>
  <c r="CT591" i="14"/>
  <c r="CQ595" i="14"/>
  <c r="CU595" i="14"/>
  <c r="CP603" i="14"/>
  <c r="CT607" i="14"/>
  <c r="CT631" i="14"/>
  <c r="CP651" i="14"/>
  <c r="CS655" i="14"/>
  <c r="CQ655" i="14"/>
  <c r="CL659" i="14"/>
  <c r="CT663" i="14"/>
  <c r="CM666" i="14"/>
  <c r="CR675" i="14"/>
  <c r="CM675" i="14"/>
  <c r="CQ678" i="14"/>
  <c r="CT691" i="14"/>
  <c r="CQ694" i="14"/>
  <c r="CT703" i="14"/>
  <c r="CP723" i="14"/>
  <c r="CP727" i="14"/>
  <c r="CU730" i="14"/>
  <c r="CQ738" i="14"/>
  <c r="CQ742" i="14"/>
  <c r="CO743" i="14"/>
  <c r="CM743" i="14"/>
  <c r="CV746" i="14"/>
  <c r="CN746" i="14"/>
  <c r="CN750" i="14"/>
  <c r="CR750" i="14"/>
  <c r="CM754" i="14"/>
  <c r="CP755" i="14"/>
  <c r="CT759" i="14"/>
  <c r="CR504" i="14"/>
  <c r="CP514" i="14"/>
  <c r="CM514" i="14"/>
  <c r="CL518" i="14"/>
  <c r="CR520" i="14"/>
  <c r="CT538" i="14"/>
  <c r="CT542" i="14"/>
  <c r="CL375" i="14"/>
  <c r="CL387" i="14"/>
  <c r="CL395" i="14"/>
  <c r="CT411" i="14"/>
  <c r="CL435" i="14"/>
  <c r="CT439" i="14"/>
  <c r="CQ443" i="14"/>
  <c r="CU443" i="14"/>
  <c r="CL447" i="14"/>
  <c r="CP455" i="14"/>
  <c r="CU471" i="14"/>
  <c r="CM471" i="14"/>
  <c r="CQ472" i="14"/>
  <c r="CQ484" i="14"/>
  <c r="CT487" i="14"/>
  <c r="CQ500" i="14"/>
  <c r="CP503" i="14"/>
  <c r="CP358" i="14"/>
  <c r="CP370" i="14"/>
  <c r="CU307" i="14"/>
  <c r="CN314" i="14"/>
  <c r="CU319" i="14"/>
  <c r="CR246" i="14"/>
  <c r="CQ246" i="14"/>
  <c r="CW253" i="14"/>
  <c r="CV253" i="14"/>
  <c r="CU298" i="14"/>
  <c r="CQ298" i="14"/>
  <c r="CS184" i="14"/>
  <c r="CR184" i="14"/>
  <c r="CR188" i="14"/>
  <c r="CV188" i="14"/>
  <c r="CR83" i="14"/>
  <c r="CU83" i="14"/>
  <c r="CO127" i="14"/>
  <c r="CQ127" i="14"/>
  <c r="CS131" i="14"/>
  <c r="CU131" i="14"/>
  <c r="CO143" i="14"/>
  <c r="CU143" i="14"/>
  <c r="CU150" i="14"/>
  <c r="CM58" i="14"/>
  <c r="CV59" i="14"/>
  <c r="CQ59" i="14"/>
  <c r="CR585" i="14"/>
  <c r="CT603" i="14"/>
  <c r="CQ615" i="14"/>
  <c r="CU615" i="14"/>
  <c r="CU627" i="14"/>
  <c r="CM627" i="14"/>
  <c r="CM642" i="14"/>
  <c r="CM643" i="14"/>
  <c r="CQ643" i="14"/>
  <c r="CT651" i="14"/>
  <c r="CQ666" i="14"/>
  <c r="CP667" i="14"/>
  <c r="CM667" i="14"/>
  <c r="CN687" i="14"/>
  <c r="CQ687" i="14"/>
  <c r="CU694" i="14"/>
  <c r="CQ699" i="14"/>
  <c r="CU699" i="14"/>
  <c r="CO719" i="14"/>
  <c r="CM719" i="14"/>
  <c r="CV722" i="14"/>
  <c r="CN722" i="14"/>
  <c r="CN726" i="14"/>
  <c r="CR726" i="14"/>
  <c r="CV734" i="14"/>
  <c r="CN734" i="14"/>
  <c r="CU738" i="14"/>
  <c r="CU742" i="14"/>
  <c r="CO747" i="14"/>
  <c r="CQ747" i="14"/>
  <c r="CM770" i="14"/>
  <c r="CV520" i="14"/>
  <c r="CQ380" i="14"/>
  <c r="CP387" i="14"/>
  <c r="CP395" i="14"/>
  <c r="CU440" i="14"/>
  <c r="CV440" i="14"/>
  <c r="CT455" i="14"/>
  <c r="CU459" i="14"/>
  <c r="CM459" i="14"/>
  <c r="CM475" i="14"/>
  <c r="CU475" i="14"/>
  <c r="CU495" i="14"/>
  <c r="CM495" i="14"/>
  <c r="CT503" i="14"/>
  <c r="CT358" i="14"/>
  <c r="CM361" i="14"/>
  <c r="CP362" i="14"/>
  <c r="CM362" i="14"/>
  <c r="CU324" i="14"/>
  <c r="CQ324" i="14"/>
  <c r="CT255" i="14"/>
  <c r="CL263" i="14"/>
  <c r="CL275" i="14"/>
  <c r="CT190" i="14"/>
  <c r="CT218" i="14"/>
  <c r="CT230" i="14"/>
  <c r="CT76" i="14"/>
  <c r="CT116" i="14"/>
  <c r="CT152" i="14"/>
  <c r="CP580" i="14"/>
  <c r="CT600" i="14"/>
  <c r="CP604" i="14"/>
  <c r="CP620" i="14"/>
  <c r="CV622" i="14"/>
  <c r="CV714" i="14"/>
  <c r="CT720" i="14"/>
  <c r="CT728" i="14"/>
  <c r="CP740" i="14"/>
  <c r="CL537" i="14"/>
  <c r="CL378" i="14"/>
  <c r="CP390" i="14"/>
  <c r="CL394" i="14"/>
  <c r="CT402" i="14"/>
  <c r="CT406" i="14"/>
  <c r="CL430" i="14"/>
  <c r="CT442" i="14"/>
  <c r="CL446" i="14"/>
  <c r="CT454" i="14"/>
  <c r="CL458" i="14"/>
  <c r="CT462" i="14"/>
  <c r="CT498" i="14"/>
  <c r="CT359" i="14"/>
  <c r="CT317" i="14"/>
  <c r="CT325" i="14"/>
  <c r="CP329" i="14"/>
  <c r="CL333" i="14"/>
  <c r="CL345" i="14"/>
  <c r="CL240" i="14"/>
  <c r="CL248" i="14"/>
  <c r="CT252" i="14"/>
  <c r="CM263" i="14"/>
  <c r="CP272" i="14"/>
  <c r="CV274" i="14"/>
  <c r="CT280" i="14"/>
  <c r="CL284" i="14"/>
  <c r="CT288" i="14"/>
  <c r="CL292" i="14"/>
  <c r="CL163" i="14"/>
  <c r="CQ166" i="14"/>
  <c r="CT175" i="14"/>
  <c r="CL179" i="14"/>
  <c r="CU190" i="14"/>
  <c r="CL203" i="14"/>
  <c r="CM222" i="14"/>
  <c r="CU88" i="14"/>
  <c r="CT93" i="14"/>
  <c r="CM108" i="14"/>
  <c r="CT117" i="14"/>
  <c r="CQ136" i="14"/>
  <c r="CT61" i="14"/>
  <c r="CL65" i="14"/>
  <c r="CL344" i="14"/>
  <c r="CL243" i="14"/>
  <c r="CT283" i="14"/>
  <c r="CM286" i="14"/>
  <c r="CL291" i="14"/>
  <c r="CP174" i="14"/>
  <c r="CP202" i="14"/>
  <c r="CT222" i="14"/>
  <c r="CL230" i="14"/>
  <c r="CP234" i="14"/>
  <c r="CL72" i="14"/>
  <c r="CT96" i="14"/>
  <c r="CL100" i="14"/>
  <c r="CP104" i="14"/>
  <c r="CT124" i="14"/>
  <c r="CP136" i="14"/>
  <c r="CL140" i="14"/>
  <c r="CP64" i="14"/>
  <c r="CT580" i="14"/>
  <c r="CT588" i="14"/>
  <c r="CN602" i="14"/>
  <c r="CT604" i="14"/>
  <c r="CT620" i="14"/>
  <c r="CT624" i="14"/>
  <c r="CL628" i="14"/>
  <c r="CL640" i="14"/>
  <c r="CT652" i="14"/>
  <c r="CT664" i="14"/>
  <c r="CT692" i="14"/>
  <c r="CL696" i="14"/>
  <c r="CV702" i="14"/>
  <c r="CN714" i="14"/>
  <c r="CL724" i="14"/>
  <c r="CT732" i="14"/>
  <c r="CL736" i="14"/>
  <c r="CT740" i="14"/>
  <c r="CL744" i="14"/>
  <c r="CP772" i="14"/>
  <c r="CP517" i="14"/>
  <c r="CL521" i="14"/>
  <c r="CT529" i="14"/>
  <c r="CT533" i="14"/>
  <c r="CL545" i="14"/>
  <c r="CT374" i="14"/>
  <c r="CP382" i="14"/>
  <c r="CL386" i="14"/>
  <c r="CL434" i="14"/>
  <c r="CL470" i="14"/>
  <c r="CT478" i="14"/>
  <c r="CP486" i="14"/>
  <c r="CL498" i="14"/>
  <c r="CT502" i="14"/>
  <c r="CL359" i="14"/>
  <c r="CT363" i="14"/>
  <c r="CP305" i="14"/>
  <c r="CL309" i="14"/>
  <c r="CL317" i="14"/>
  <c r="CT321" i="14"/>
  <c r="CT329" i="14"/>
  <c r="CM344" i="14"/>
  <c r="CQ239" i="14"/>
  <c r="CQ255" i="14"/>
  <c r="CT272" i="14"/>
  <c r="CP276" i="14"/>
  <c r="CQ283" i="14"/>
  <c r="CL288" i="14"/>
  <c r="CQ291" i="14"/>
  <c r="CP296" i="14"/>
  <c r="CR302" i="14"/>
  <c r="CQ238" i="14"/>
  <c r="CQ178" i="14"/>
  <c r="CL219" i="14"/>
  <c r="CM68" i="14"/>
  <c r="CT69" i="14"/>
  <c r="CU96" i="14"/>
  <c r="CM100" i="14"/>
  <c r="CL105" i="14"/>
  <c r="CL109" i="14"/>
  <c r="CP137" i="14"/>
  <c r="CQ64" i="14"/>
  <c r="CP271" i="14"/>
  <c r="CT275" i="14"/>
  <c r="CT174" i="14"/>
  <c r="CT202" i="14"/>
  <c r="CT234" i="14"/>
  <c r="CT148" i="14"/>
  <c r="CT64" i="14"/>
  <c r="CL608" i="14"/>
  <c r="CN654" i="14"/>
  <c r="CL664" i="14"/>
  <c r="CP696" i="14"/>
  <c r="CR698" i="14"/>
  <c r="CP752" i="14"/>
  <c r="CT772" i="14"/>
  <c r="CP505" i="14"/>
  <c r="CT517" i="14"/>
  <c r="CL525" i="14"/>
  <c r="CT446" i="14"/>
  <c r="CP450" i="14"/>
  <c r="CT486" i="14"/>
  <c r="CP355" i="14"/>
  <c r="CL325" i="14"/>
  <c r="CT333" i="14"/>
  <c r="CT345" i="14"/>
  <c r="CU243" i="14"/>
  <c r="CP248" i="14"/>
  <c r="CL252" i="14"/>
  <c r="CX252" i="14" s="1"/>
  <c r="CN274" i="14"/>
  <c r="CT276" i="14"/>
  <c r="CL280" i="14"/>
  <c r="CV286" i="14"/>
  <c r="CT296" i="14"/>
  <c r="CP163" i="14"/>
  <c r="CL175" i="14"/>
  <c r="CU182" i="14"/>
  <c r="CU72" i="14"/>
  <c r="CQ104" i="14"/>
  <c r="CQ124" i="14"/>
  <c r="CU128" i="14"/>
  <c r="CP129" i="14"/>
  <c r="CU148" i="14"/>
  <c r="CQ152" i="14"/>
  <c r="CM160" i="14"/>
  <c r="CL61" i="14"/>
  <c r="CT239" i="14"/>
  <c r="CT243" i="14"/>
  <c r="CL247" i="14"/>
  <c r="CP255" i="14"/>
  <c r="CL259" i="14"/>
  <c r="CT271" i="14"/>
  <c r="CT287" i="14"/>
  <c r="CT291" i="14"/>
  <c r="CL238" i="14"/>
  <c r="CL166" i="14"/>
  <c r="CL174" i="14"/>
  <c r="CP190" i="14"/>
  <c r="CL202" i="14"/>
  <c r="CP218" i="14"/>
  <c r="CL222" i="14"/>
  <c r="CP230" i="14"/>
  <c r="CL234" i="14"/>
  <c r="CP76" i="14"/>
  <c r="CP116" i="14"/>
  <c r="CT140" i="14"/>
  <c r="CT160" i="14"/>
  <c r="CN586" i="14"/>
  <c r="CP600" i="14"/>
  <c r="CV602" i="14"/>
  <c r="CL612" i="14"/>
  <c r="CT628" i="14"/>
  <c r="CL644" i="14"/>
  <c r="CL652" i="14"/>
  <c r="CL656" i="14"/>
  <c r="CL688" i="14"/>
  <c r="CL692" i="14"/>
  <c r="CT696" i="14"/>
  <c r="CN702" i="14"/>
  <c r="CT712" i="14"/>
  <c r="CP728" i="14"/>
  <c r="CL732" i="14"/>
  <c r="CT744" i="14"/>
  <c r="CT752" i="14"/>
  <c r="CL756" i="14"/>
  <c r="CT505" i="14"/>
  <c r="CL513" i="14"/>
  <c r="CT521" i="14"/>
  <c r="CT549" i="14"/>
  <c r="CL553" i="14"/>
  <c r="CP561" i="14"/>
  <c r="CL565" i="14"/>
  <c r="CL374" i="14"/>
  <c r="CP398" i="14"/>
  <c r="CP402" i="14"/>
  <c r="CT418" i="14"/>
  <c r="CT422" i="14"/>
  <c r="CP442" i="14"/>
  <c r="CT450" i="14"/>
  <c r="CP462" i="14"/>
  <c r="CL478" i="14"/>
  <c r="CL502" i="14"/>
  <c r="CX502" i="14" s="1"/>
  <c r="CP359" i="14"/>
  <c r="CL321" i="14"/>
  <c r="CX321" i="14" s="1"/>
  <c r="CP325" i="14"/>
  <c r="CL276" i="14"/>
  <c r="CM279" i="14"/>
  <c r="CM206" i="14"/>
  <c r="CP219" i="14"/>
  <c r="CU230" i="14"/>
  <c r="CS232" i="14"/>
  <c r="CM80" i="14"/>
  <c r="CL93" i="14"/>
  <c r="CP105" i="14"/>
  <c r="CP109" i="14"/>
  <c r="CP117" i="14"/>
  <c r="CT129" i="14"/>
  <c r="CT133" i="14"/>
  <c r="CL137" i="14"/>
  <c r="CM60" i="14"/>
  <c r="DA601" i="14"/>
  <c r="DE601" i="14"/>
  <c r="DI601" i="14"/>
  <c r="DV601" i="14" s="1"/>
  <c r="DB601" i="14"/>
  <c r="DF601" i="14"/>
  <c r="DJ601" i="14"/>
  <c r="DC601" i="14"/>
  <c r="DG601" i="14"/>
  <c r="DK601" i="14"/>
  <c r="DH601" i="14"/>
  <c r="DU601" i="14" s="1"/>
  <c r="CZ601" i="14"/>
  <c r="DD601" i="14"/>
  <c r="CZ653" i="14"/>
  <c r="DD653" i="14"/>
  <c r="DH653" i="14"/>
  <c r="DU653" i="14" s="1"/>
  <c r="DA653" i="14"/>
  <c r="DE653" i="14"/>
  <c r="DI653" i="14"/>
  <c r="DB653" i="14"/>
  <c r="DJ653" i="14"/>
  <c r="DC653" i="14"/>
  <c r="DK653" i="14"/>
  <c r="DF653" i="14"/>
  <c r="DG653" i="14"/>
  <c r="DA681" i="14"/>
  <c r="DE681" i="14"/>
  <c r="DI681" i="14"/>
  <c r="DB681" i="14"/>
  <c r="DF681" i="14"/>
  <c r="DJ681" i="14"/>
  <c r="DC681" i="14"/>
  <c r="DG681" i="14"/>
  <c r="DK681" i="14"/>
  <c r="CZ681" i="14"/>
  <c r="DD681" i="14"/>
  <c r="DQ681" i="14" s="1"/>
  <c r="DH681" i="14"/>
  <c r="DB697" i="14"/>
  <c r="DF697" i="14"/>
  <c r="DJ697" i="14"/>
  <c r="DC697" i="14"/>
  <c r="DG697" i="14"/>
  <c r="DK697" i="14"/>
  <c r="CZ697" i="14"/>
  <c r="DM697" i="14" s="1"/>
  <c r="DD697" i="14"/>
  <c r="DQ697" i="14" s="1"/>
  <c r="DH697" i="14"/>
  <c r="DA697" i="14"/>
  <c r="DE697" i="14"/>
  <c r="DI697" i="14"/>
  <c r="DB701" i="14"/>
  <c r="DF701" i="14"/>
  <c r="DJ701" i="14"/>
  <c r="DC701" i="14"/>
  <c r="DG701" i="14"/>
  <c r="DK701" i="14"/>
  <c r="CZ701" i="14"/>
  <c r="DD701" i="14"/>
  <c r="DH701" i="14"/>
  <c r="DA701" i="14"/>
  <c r="DE701" i="14"/>
  <c r="DR701" i="14" s="1"/>
  <c r="DI701" i="14"/>
  <c r="DB705" i="14"/>
  <c r="DF705" i="14"/>
  <c r="DJ705" i="14"/>
  <c r="DC705" i="14"/>
  <c r="DG705" i="14"/>
  <c r="DK705" i="14"/>
  <c r="CZ705" i="14"/>
  <c r="DM705" i="14" s="1"/>
  <c r="DD705" i="14"/>
  <c r="DH705" i="14"/>
  <c r="DA705" i="14"/>
  <c r="DE705" i="14"/>
  <c r="DR705" i="14" s="1"/>
  <c r="DI705" i="14"/>
  <c r="DA713" i="14"/>
  <c r="DE713" i="14"/>
  <c r="DI713" i="14"/>
  <c r="DB713" i="14"/>
  <c r="DF713" i="14"/>
  <c r="DJ713" i="14"/>
  <c r="DC713" i="14"/>
  <c r="DP713" i="14" s="1"/>
  <c r="DG713" i="14"/>
  <c r="DK713" i="14"/>
  <c r="CZ713" i="14"/>
  <c r="DD713" i="14"/>
  <c r="DQ713" i="14" s="1"/>
  <c r="DH713" i="14"/>
  <c r="DA717" i="14"/>
  <c r="DE717" i="14"/>
  <c r="DI717" i="14"/>
  <c r="DB717" i="14"/>
  <c r="DF717" i="14"/>
  <c r="DJ717" i="14"/>
  <c r="DC717" i="14"/>
  <c r="DG717" i="14"/>
  <c r="DK717" i="14"/>
  <c r="CZ717" i="14"/>
  <c r="DD717" i="14"/>
  <c r="DH717" i="14"/>
  <c r="DA725" i="14"/>
  <c r="DE725" i="14"/>
  <c r="DI725" i="14"/>
  <c r="DB725" i="14"/>
  <c r="DF725" i="14"/>
  <c r="DS725" i="14" s="1"/>
  <c r="DJ725" i="14"/>
  <c r="DC725" i="14"/>
  <c r="DG725" i="14"/>
  <c r="DK725" i="14"/>
  <c r="CZ725" i="14"/>
  <c r="DD725" i="14"/>
  <c r="DH725" i="14"/>
  <c r="DU725" i="14" s="1"/>
  <c r="CZ733" i="14"/>
  <c r="DD733" i="14"/>
  <c r="DQ733" i="14" s="1"/>
  <c r="DH733" i="14"/>
  <c r="DU733" i="14" s="1"/>
  <c r="DA733" i="14"/>
  <c r="DE733" i="14"/>
  <c r="DI733" i="14"/>
  <c r="DB733" i="14"/>
  <c r="DF733" i="14"/>
  <c r="DJ733" i="14"/>
  <c r="DC733" i="14"/>
  <c r="DG733" i="14"/>
  <c r="DK733" i="14"/>
  <c r="DB749" i="14"/>
  <c r="DF749" i="14"/>
  <c r="DJ749" i="14"/>
  <c r="DC749" i="14"/>
  <c r="DG749" i="14"/>
  <c r="DK749" i="14"/>
  <c r="DA749" i="14"/>
  <c r="DE749" i="14"/>
  <c r="DI749" i="14"/>
  <c r="DD749" i="14"/>
  <c r="DH749" i="14"/>
  <c r="DU749" i="14" s="1"/>
  <c r="CZ749" i="14"/>
  <c r="DA516" i="14"/>
  <c r="DE516" i="14"/>
  <c r="DI516" i="14"/>
  <c r="DV516" i="14" s="1"/>
  <c r="DB516" i="14"/>
  <c r="DF516" i="14"/>
  <c r="DJ516" i="14"/>
  <c r="DC516" i="14"/>
  <c r="DG516" i="14"/>
  <c r="DK516" i="14"/>
  <c r="CZ516" i="14"/>
  <c r="DD516" i="14"/>
  <c r="DQ516" i="14" s="1"/>
  <c r="DH516" i="14"/>
  <c r="DB548" i="14"/>
  <c r="DF548" i="14"/>
  <c r="DJ548" i="14"/>
  <c r="DC548" i="14"/>
  <c r="DG548" i="14"/>
  <c r="DK548" i="14"/>
  <c r="CZ548" i="14"/>
  <c r="DD548" i="14"/>
  <c r="DH548" i="14"/>
  <c r="DA548" i="14"/>
  <c r="DE548" i="14"/>
  <c r="DI548" i="14"/>
  <c r="DC373" i="14"/>
  <c r="DG373" i="14"/>
  <c r="DK373" i="14"/>
  <c r="CZ373" i="14"/>
  <c r="DD373" i="14"/>
  <c r="DH373" i="14"/>
  <c r="DA373" i="14"/>
  <c r="DE373" i="14"/>
  <c r="DR373" i="14" s="1"/>
  <c r="DI373" i="14"/>
  <c r="DB373" i="14"/>
  <c r="DF373" i="14"/>
  <c r="DJ373" i="14"/>
  <c r="DQ373" i="14"/>
  <c r="CZ385" i="14"/>
  <c r="DD385" i="14"/>
  <c r="DQ385" i="14" s="1"/>
  <c r="DH385" i="14"/>
  <c r="DA385" i="14"/>
  <c r="DE385" i="14"/>
  <c r="DI385" i="14"/>
  <c r="DB385" i="14"/>
  <c r="DF385" i="14"/>
  <c r="DJ385" i="14"/>
  <c r="DC385" i="14"/>
  <c r="DG385" i="14"/>
  <c r="DK385" i="14"/>
  <c r="DC393" i="14"/>
  <c r="DG393" i="14"/>
  <c r="DK393" i="14"/>
  <c r="CZ393" i="14"/>
  <c r="DM393" i="14" s="1"/>
  <c r="DD393" i="14"/>
  <c r="DH393" i="14"/>
  <c r="DA393" i="14"/>
  <c r="DE393" i="14"/>
  <c r="DI393" i="14"/>
  <c r="DB393" i="14"/>
  <c r="DF393" i="14"/>
  <c r="DJ393" i="14"/>
  <c r="DC409" i="14"/>
  <c r="DP409" i="14" s="1"/>
  <c r="DG409" i="14"/>
  <c r="DK409" i="14"/>
  <c r="DA409" i="14"/>
  <c r="DE409" i="14"/>
  <c r="DR409" i="14" s="1"/>
  <c r="DI409" i="14"/>
  <c r="DD409" i="14"/>
  <c r="DF409" i="14"/>
  <c r="CZ409" i="14"/>
  <c r="DH409" i="14"/>
  <c r="DB409" i="14"/>
  <c r="DJ409" i="14"/>
  <c r="DA425" i="14"/>
  <c r="DN425" i="14" s="1"/>
  <c r="DE425" i="14"/>
  <c r="DI425" i="14"/>
  <c r="DC425" i="14"/>
  <c r="DG425" i="14"/>
  <c r="DK425" i="14"/>
  <c r="DB425" i="14"/>
  <c r="DJ425" i="14"/>
  <c r="DD425" i="14"/>
  <c r="DF425" i="14"/>
  <c r="CZ425" i="14"/>
  <c r="DM425" i="14" s="1"/>
  <c r="DH425" i="14"/>
  <c r="DB441" i="14"/>
  <c r="DF441" i="14"/>
  <c r="DJ441" i="14"/>
  <c r="CZ441" i="14"/>
  <c r="DD441" i="14"/>
  <c r="DH441" i="14"/>
  <c r="DU441" i="14" s="1"/>
  <c r="DC441" i="14"/>
  <c r="DK441" i="14"/>
  <c r="DX441" i="14" s="1"/>
  <c r="DE441" i="14"/>
  <c r="DG441" i="14"/>
  <c r="DA441" i="14"/>
  <c r="DI441" i="14"/>
  <c r="DQ441" i="14"/>
  <c r="DC453" i="14"/>
  <c r="DG453" i="14"/>
  <c r="DK453" i="14"/>
  <c r="DA453" i="14"/>
  <c r="DE453" i="14"/>
  <c r="DI453" i="14"/>
  <c r="DD453" i="14"/>
  <c r="DQ453" i="14" s="1"/>
  <c r="DF453" i="14"/>
  <c r="DS453" i="14" s="1"/>
  <c r="CZ453" i="14"/>
  <c r="DH453" i="14"/>
  <c r="DB453" i="14"/>
  <c r="DJ453" i="14"/>
  <c r="DC465" i="14"/>
  <c r="DG465" i="14"/>
  <c r="DK465" i="14"/>
  <c r="DA465" i="14"/>
  <c r="DE465" i="14"/>
  <c r="DI465" i="14"/>
  <c r="CZ465" i="14"/>
  <c r="DM465" i="14" s="1"/>
  <c r="DH465" i="14"/>
  <c r="DB465" i="14"/>
  <c r="DO465" i="14" s="1"/>
  <c r="DJ465" i="14"/>
  <c r="DD465" i="14"/>
  <c r="DF465" i="14"/>
  <c r="CZ489" i="14"/>
  <c r="DD489" i="14"/>
  <c r="DQ489" i="14" s="1"/>
  <c r="DH489" i="14"/>
  <c r="DU489" i="14" s="1"/>
  <c r="DB489" i="14"/>
  <c r="DF489" i="14"/>
  <c r="DJ489" i="14"/>
  <c r="DA489" i="14"/>
  <c r="DI489" i="14"/>
  <c r="DC489" i="14"/>
  <c r="DK489" i="14"/>
  <c r="DE489" i="14"/>
  <c r="DG489" i="14"/>
  <c r="DA501" i="14"/>
  <c r="DE501" i="14"/>
  <c r="DI501" i="14"/>
  <c r="DC501" i="14"/>
  <c r="DG501" i="14"/>
  <c r="DK501" i="14"/>
  <c r="DB501" i="14"/>
  <c r="DJ501" i="14"/>
  <c r="DD501" i="14"/>
  <c r="DF501" i="14"/>
  <c r="CZ501" i="14"/>
  <c r="DM501" i="14" s="1"/>
  <c r="DH501" i="14"/>
  <c r="DB360" i="14"/>
  <c r="DF360" i="14"/>
  <c r="DJ360" i="14"/>
  <c r="DC360" i="14"/>
  <c r="DG360" i="14"/>
  <c r="DK360" i="14"/>
  <c r="CZ360" i="14"/>
  <c r="DD360" i="14"/>
  <c r="DH360" i="14"/>
  <c r="DA360" i="14"/>
  <c r="DE360" i="14"/>
  <c r="DI360" i="14"/>
  <c r="DB310" i="14"/>
  <c r="DF310" i="14"/>
  <c r="DJ310" i="14"/>
  <c r="DC310" i="14"/>
  <c r="DG310" i="14"/>
  <c r="DK310" i="14"/>
  <c r="CZ310" i="14"/>
  <c r="DM310" i="14" s="1"/>
  <c r="DD310" i="14"/>
  <c r="DQ310" i="14" s="1"/>
  <c r="DH310" i="14"/>
  <c r="DA310" i="14"/>
  <c r="DE310" i="14"/>
  <c r="DI310" i="14"/>
  <c r="DU310" i="14"/>
  <c r="DB326" i="14"/>
  <c r="DF326" i="14"/>
  <c r="DJ326" i="14"/>
  <c r="DC326" i="14"/>
  <c r="DG326" i="14"/>
  <c r="DK326" i="14"/>
  <c r="CZ326" i="14"/>
  <c r="DD326" i="14"/>
  <c r="DH326" i="14"/>
  <c r="DA326" i="14"/>
  <c r="DE326" i="14"/>
  <c r="DI326" i="14"/>
  <c r="DA338" i="14"/>
  <c r="DE338" i="14"/>
  <c r="DI338" i="14"/>
  <c r="DB338" i="14"/>
  <c r="DF338" i="14"/>
  <c r="DJ338" i="14"/>
  <c r="DC338" i="14"/>
  <c r="DG338" i="14"/>
  <c r="DK338" i="14"/>
  <c r="CZ338" i="14"/>
  <c r="DD338" i="14"/>
  <c r="DQ338" i="14" s="1"/>
  <c r="DH338" i="14"/>
  <c r="DC346" i="14"/>
  <c r="DG346" i="14"/>
  <c r="DK346" i="14"/>
  <c r="CZ346" i="14"/>
  <c r="DD346" i="14"/>
  <c r="DH346" i="14"/>
  <c r="DA346" i="14"/>
  <c r="DE346" i="14"/>
  <c r="DI346" i="14"/>
  <c r="DB346" i="14"/>
  <c r="DF346" i="14"/>
  <c r="DJ346" i="14"/>
  <c r="DA249" i="14"/>
  <c r="DE249" i="14"/>
  <c r="DI249" i="14"/>
  <c r="DB249" i="14"/>
  <c r="DF249" i="14"/>
  <c r="DJ249" i="14"/>
  <c r="CZ249" i="14"/>
  <c r="DD249" i="14"/>
  <c r="DH249" i="14"/>
  <c r="DU249" i="14" s="1"/>
  <c r="DK249" i="14"/>
  <c r="DC249" i="14"/>
  <c r="DG249" i="14"/>
  <c r="DT249" i="14" s="1"/>
  <c r="DA265" i="14"/>
  <c r="DE265" i="14"/>
  <c r="DI265" i="14"/>
  <c r="DB265" i="14"/>
  <c r="DF265" i="14"/>
  <c r="DJ265" i="14"/>
  <c r="CZ265" i="14"/>
  <c r="DD265" i="14"/>
  <c r="DH265" i="14"/>
  <c r="DK265" i="14"/>
  <c r="DC265" i="14"/>
  <c r="DG265" i="14"/>
  <c r="DB172" i="14"/>
  <c r="DF172" i="14"/>
  <c r="DJ172" i="14"/>
  <c r="DC172" i="14"/>
  <c r="DP172" i="14" s="1"/>
  <c r="DG172" i="14"/>
  <c r="DK172" i="14"/>
  <c r="CZ172" i="14"/>
  <c r="DD172" i="14"/>
  <c r="DH172" i="14"/>
  <c r="DA172" i="14"/>
  <c r="DE172" i="14"/>
  <c r="DI172" i="14"/>
  <c r="DU172" i="14"/>
  <c r="DC184" i="14"/>
  <c r="DG184" i="14"/>
  <c r="DK184" i="14"/>
  <c r="DA184" i="14"/>
  <c r="DE184" i="14"/>
  <c r="DI184" i="14"/>
  <c r="DB184" i="14"/>
  <c r="DF184" i="14"/>
  <c r="DJ184" i="14"/>
  <c r="CZ184" i="14"/>
  <c r="DM184" i="14" s="1"/>
  <c r="DD184" i="14"/>
  <c r="DH184" i="14"/>
  <c r="DU184" i="14" s="1"/>
  <c r="DC192" i="14"/>
  <c r="DP192" i="14" s="1"/>
  <c r="DG192" i="14"/>
  <c r="DK192" i="14"/>
  <c r="DA192" i="14"/>
  <c r="DE192" i="14"/>
  <c r="DI192" i="14"/>
  <c r="DB192" i="14"/>
  <c r="DF192" i="14"/>
  <c r="DJ192" i="14"/>
  <c r="DD192" i="14"/>
  <c r="DH192" i="14"/>
  <c r="CZ192" i="14"/>
  <c r="DC196" i="14"/>
  <c r="DG196" i="14"/>
  <c r="DK196" i="14"/>
  <c r="DA196" i="14"/>
  <c r="DE196" i="14"/>
  <c r="DI196" i="14"/>
  <c r="DF196" i="14"/>
  <c r="CZ196" i="14"/>
  <c r="DH196" i="14"/>
  <c r="DU196" i="14" s="1"/>
  <c r="DB196" i="14"/>
  <c r="DJ196" i="14"/>
  <c r="DD196" i="14"/>
  <c r="DC216" i="14"/>
  <c r="DG216" i="14"/>
  <c r="DK216" i="14"/>
  <c r="CZ216" i="14"/>
  <c r="DD216" i="14"/>
  <c r="DH216" i="14"/>
  <c r="DU216" i="14" s="1"/>
  <c r="DA216" i="14"/>
  <c r="DE216" i="14"/>
  <c r="DI216" i="14"/>
  <c r="DB216" i="14"/>
  <c r="DF216" i="14"/>
  <c r="DJ216" i="14"/>
  <c r="DQ216" i="14"/>
  <c r="DC74" i="14"/>
  <c r="DP74" i="14" s="1"/>
  <c r="DG74" i="14"/>
  <c r="DK74" i="14"/>
  <c r="CZ74" i="14"/>
  <c r="DD74" i="14"/>
  <c r="DH74" i="14"/>
  <c r="DU74" i="14" s="1"/>
  <c r="DB74" i="14"/>
  <c r="DF74" i="14"/>
  <c r="DJ74" i="14"/>
  <c r="DE74" i="14"/>
  <c r="DI74" i="14"/>
  <c r="DA74" i="14"/>
  <c r="DA98" i="14"/>
  <c r="DE98" i="14"/>
  <c r="DI98" i="14"/>
  <c r="DB98" i="14"/>
  <c r="DF98" i="14"/>
  <c r="DJ98" i="14"/>
  <c r="CZ98" i="14"/>
  <c r="DD98" i="14"/>
  <c r="DH98" i="14"/>
  <c r="DU98" i="14" s="1"/>
  <c r="DC98" i="14"/>
  <c r="DG98" i="14"/>
  <c r="DK98" i="14"/>
  <c r="DA114" i="14"/>
  <c r="DE114" i="14"/>
  <c r="DI114" i="14"/>
  <c r="DC114" i="14"/>
  <c r="DG114" i="14"/>
  <c r="DK114" i="14"/>
  <c r="CZ114" i="14"/>
  <c r="DH114" i="14"/>
  <c r="DU114" i="14" s="1"/>
  <c r="DB114" i="14"/>
  <c r="DJ114" i="14"/>
  <c r="DD114" i="14"/>
  <c r="DF114" i="14"/>
  <c r="DB50" i="14"/>
  <c r="DF50" i="14"/>
  <c r="DJ50" i="14"/>
  <c r="DC50" i="14"/>
  <c r="DG50" i="14"/>
  <c r="DK50" i="14"/>
  <c r="DA50" i="14"/>
  <c r="DE50" i="14"/>
  <c r="DI50" i="14"/>
  <c r="CZ50" i="14"/>
  <c r="DD50" i="14"/>
  <c r="DH50" i="14"/>
  <c r="DB66" i="14"/>
  <c r="DF66" i="14"/>
  <c r="DJ66" i="14"/>
  <c r="DC66" i="14"/>
  <c r="DG66" i="14"/>
  <c r="DK66" i="14"/>
  <c r="DA66" i="14"/>
  <c r="DE66" i="14"/>
  <c r="DI66" i="14"/>
  <c r="CZ66" i="14"/>
  <c r="DD66" i="14"/>
  <c r="DH66" i="14"/>
  <c r="DB578" i="14"/>
  <c r="DF578" i="14"/>
  <c r="DJ578" i="14"/>
  <c r="DC578" i="14"/>
  <c r="DG578" i="14"/>
  <c r="DT578" i="14" s="1"/>
  <c r="DK578" i="14"/>
  <c r="CZ578" i="14"/>
  <c r="DD578" i="14"/>
  <c r="DH578" i="14"/>
  <c r="DI578" i="14"/>
  <c r="DA578" i="14"/>
  <c r="DE578" i="14"/>
  <c r="CM581" i="14"/>
  <c r="DB594" i="14"/>
  <c r="DF594" i="14"/>
  <c r="DJ594" i="14"/>
  <c r="DC594" i="14"/>
  <c r="DP594" i="14" s="1"/>
  <c r="DG594" i="14"/>
  <c r="DK594" i="14"/>
  <c r="CZ594" i="14"/>
  <c r="DD594" i="14"/>
  <c r="DH594" i="14"/>
  <c r="DI594" i="14"/>
  <c r="DA594" i="14"/>
  <c r="DE594" i="14"/>
  <c r="CM597" i="14"/>
  <c r="DC614" i="14"/>
  <c r="DP614" i="14" s="1"/>
  <c r="DG614" i="14"/>
  <c r="DK614" i="14"/>
  <c r="DX614" i="14" s="1"/>
  <c r="CZ614" i="14"/>
  <c r="DD614" i="14"/>
  <c r="DH614" i="14"/>
  <c r="DU614" i="14" s="1"/>
  <c r="DA614" i="14"/>
  <c r="DE614" i="14"/>
  <c r="DI614" i="14"/>
  <c r="DF614" i="14"/>
  <c r="DJ614" i="14"/>
  <c r="DB614" i="14"/>
  <c r="DA626" i="14"/>
  <c r="DE626" i="14"/>
  <c r="DI626" i="14"/>
  <c r="DB626" i="14"/>
  <c r="DF626" i="14"/>
  <c r="DJ626" i="14"/>
  <c r="DG626" i="14"/>
  <c r="CZ626" i="14"/>
  <c r="DH626" i="14"/>
  <c r="DC626" i="14"/>
  <c r="DK626" i="14"/>
  <c r="DD626" i="14"/>
  <c r="DQ626" i="14" s="1"/>
  <c r="CQ629" i="14"/>
  <c r="CZ634" i="14"/>
  <c r="DD634" i="14"/>
  <c r="DH634" i="14"/>
  <c r="DU634" i="14" s="1"/>
  <c r="DA634" i="14"/>
  <c r="DE634" i="14"/>
  <c r="DI634" i="14"/>
  <c r="DB634" i="14"/>
  <c r="DJ634" i="14"/>
  <c r="DC634" i="14"/>
  <c r="DK634" i="14"/>
  <c r="DX634" i="14" s="1"/>
  <c r="DF634" i="14"/>
  <c r="DG634" i="14"/>
  <c r="CQ645" i="14"/>
  <c r="CM649" i="14"/>
  <c r="DV653" i="14"/>
  <c r="CQ657" i="14"/>
  <c r="CU661" i="14"/>
  <c r="DB666" i="14"/>
  <c r="DF666" i="14"/>
  <c r="DJ666" i="14"/>
  <c r="DC666" i="14"/>
  <c r="DP666" i="14" s="1"/>
  <c r="DG666" i="14"/>
  <c r="DK666" i="14"/>
  <c r="DD666" i="14"/>
  <c r="DE666" i="14"/>
  <c r="CZ666" i="14"/>
  <c r="DH666" i="14"/>
  <c r="DA666" i="14"/>
  <c r="DI666" i="14"/>
  <c r="CN668" i="14"/>
  <c r="CU677" i="14"/>
  <c r="CQ685" i="14"/>
  <c r="DA690" i="14"/>
  <c r="DN690" i="14" s="1"/>
  <c r="DE690" i="14"/>
  <c r="DI690" i="14"/>
  <c r="DB690" i="14"/>
  <c r="DF690" i="14"/>
  <c r="DJ690" i="14"/>
  <c r="DC690" i="14"/>
  <c r="DP690" i="14" s="1"/>
  <c r="DG690" i="14"/>
  <c r="DT690" i="14" s="1"/>
  <c r="DK690" i="14"/>
  <c r="DX690" i="14" s="1"/>
  <c r="CZ690" i="14"/>
  <c r="DD690" i="14"/>
  <c r="DH690" i="14"/>
  <c r="CV700" i="14"/>
  <c r="CR704" i="14"/>
  <c r="CU709" i="14"/>
  <c r="DA714" i="14"/>
  <c r="DE714" i="14"/>
  <c r="DI714" i="14"/>
  <c r="DV714" i="14" s="1"/>
  <c r="DB714" i="14"/>
  <c r="DF714" i="14"/>
  <c r="DJ714" i="14"/>
  <c r="DC714" i="14"/>
  <c r="DP714" i="14" s="1"/>
  <c r="DG714" i="14"/>
  <c r="DT714" i="14" s="1"/>
  <c r="DK714" i="14"/>
  <c r="DX714" i="14" s="1"/>
  <c r="CZ714" i="14"/>
  <c r="DM714" i="14" s="1"/>
  <c r="DD714" i="14"/>
  <c r="DH714" i="14"/>
  <c r="DU714" i="14" s="1"/>
  <c r="CN716" i="14"/>
  <c r="CZ738" i="14"/>
  <c r="DD738" i="14"/>
  <c r="DH738" i="14"/>
  <c r="DA738" i="14"/>
  <c r="DE738" i="14"/>
  <c r="DI738" i="14"/>
  <c r="DF738" i="14"/>
  <c r="DS738" i="14" s="1"/>
  <c r="DJ738" i="14"/>
  <c r="DB738" i="14"/>
  <c r="DC738" i="14"/>
  <c r="DG738" i="14"/>
  <c r="DK738" i="14"/>
  <c r="DX738" i="14" s="1"/>
  <c r="DC758" i="14"/>
  <c r="DP758" i="14" s="1"/>
  <c r="DG758" i="14"/>
  <c r="DT758" i="14" s="1"/>
  <c r="DK758" i="14"/>
  <c r="DX758" i="14" s="1"/>
  <c r="DA758" i="14"/>
  <c r="DE758" i="14"/>
  <c r="DI758" i="14"/>
  <c r="CZ758" i="14"/>
  <c r="DH758" i="14"/>
  <c r="DB758" i="14"/>
  <c r="DJ758" i="14"/>
  <c r="DD758" i="14"/>
  <c r="DF758" i="14"/>
  <c r="DC762" i="14"/>
  <c r="DG762" i="14"/>
  <c r="DT762" i="14" s="1"/>
  <c r="DK762" i="14"/>
  <c r="DX762" i="14" s="1"/>
  <c r="DA762" i="14"/>
  <c r="DE762" i="14"/>
  <c r="DI762" i="14"/>
  <c r="CZ762" i="14"/>
  <c r="DH762" i="14"/>
  <c r="DB762" i="14"/>
  <c r="DJ762" i="14"/>
  <c r="DD762" i="14"/>
  <c r="DQ762" i="14" s="1"/>
  <c r="DF762" i="14"/>
  <c r="DC766" i="14"/>
  <c r="DG766" i="14"/>
  <c r="DT766" i="14" s="1"/>
  <c r="DK766" i="14"/>
  <c r="DX766" i="14" s="1"/>
  <c r="DA766" i="14"/>
  <c r="DE766" i="14"/>
  <c r="DI766" i="14"/>
  <c r="DD766" i="14"/>
  <c r="DQ766" i="14" s="1"/>
  <c r="DF766" i="14"/>
  <c r="CZ766" i="14"/>
  <c r="DH766" i="14"/>
  <c r="DB766" i="14"/>
  <c r="DJ766" i="14"/>
  <c r="CQ512" i="14"/>
  <c r="DA515" i="14"/>
  <c r="DE515" i="14"/>
  <c r="DI515" i="14"/>
  <c r="DB515" i="14"/>
  <c r="DF515" i="14"/>
  <c r="DJ515" i="14"/>
  <c r="DC515" i="14"/>
  <c r="DG515" i="14"/>
  <c r="DK515" i="14"/>
  <c r="CZ515" i="14"/>
  <c r="DD515" i="14"/>
  <c r="DH515" i="14"/>
  <c r="DU515" i="14" s="1"/>
  <c r="CZ531" i="14"/>
  <c r="DD531" i="14"/>
  <c r="DH531" i="14"/>
  <c r="DA531" i="14"/>
  <c r="DE531" i="14"/>
  <c r="DI531" i="14"/>
  <c r="DB531" i="14"/>
  <c r="DF531" i="14"/>
  <c r="DJ531" i="14"/>
  <c r="DC531" i="14"/>
  <c r="DG531" i="14"/>
  <c r="DT531" i="14" s="1"/>
  <c r="DK531" i="14"/>
  <c r="DX531" i="14" s="1"/>
  <c r="CQ544" i="14"/>
  <c r="DB547" i="14"/>
  <c r="DF547" i="14"/>
  <c r="DJ547" i="14"/>
  <c r="DC547" i="14"/>
  <c r="DP547" i="14" s="1"/>
  <c r="DG547" i="14"/>
  <c r="DK547" i="14"/>
  <c r="CZ547" i="14"/>
  <c r="DD547" i="14"/>
  <c r="DH547" i="14"/>
  <c r="DA547" i="14"/>
  <c r="DE547" i="14"/>
  <c r="DI547" i="14"/>
  <c r="DC559" i="14"/>
  <c r="DP559" i="14" s="1"/>
  <c r="DG559" i="14"/>
  <c r="DK559" i="14"/>
  <c r="DX559" i="14" s="1"/>
  <c r="CZ559" i="14"/>
  <c r="DD559" i="14"/>
  <c r="DH559" i="14"/>
  <c r="DA559" i="14"/>
  <c r="DE559" i="14"/>
  <c r="DI559" i="14"/>
  <c r="DB559" i="14"/>
  <c r="DF559" i="14"/>
  <c r="DJ559" i="14"/>
  <c r="DQ559" i="14"/>
  <c r="CM568" i="14"/>
  <c r="DA376" i="14"/>
  <c r="DE376" i="14"/>
  <c r="DI376" i="14"/>
  <c r="DB376" i="14"/>
  <c r="DF376" i="14"/>
  <c r="DJ376" i="14"/>
  <c r="DC376" i="14"/>
  <c r="DG376" i="14"/>
  <c r="DT376" i="14" s="1"/>
  <c r="DK376" i="14"/>
  <c r="CZ376" i="14"/>
  <c r="DD376" i="14"/>
  <c r="DQ376" i="14" s="1"/>
  <c r="DH376" i="14"/>
  <c r="CU377" i="14"/>
  <c r="DB396" i="14"/>
  <c r="DO396" i="14" s="1"/>
  <c r="DF396" i="14"/>
  <c r="DJ396" i="14"/>
  <c r="DC396" i="14"/>
  <c r="DG396" i="14"/>
  <c r="DT396" i="14" s="1"/>
  <c r="DK396" i="14"/>
  <c r="CZ396" i="14"/>
  <c r="DD396" i="14"/>
  <c r="DQ396" i="14" s="1"/>
  <c r="DH396" i="14"/>
  <c r="DA396" i="14"/>
  <c r="DE396" i="14"/>
  <c r="DR396" i="14" s="1"/>
  <c r="DI396" i="14"/>
  <c r="CZ400" i="14"/>
  <c r="DD400" i="14"/>
  <c r="DH400" i="14"/>
  <c r="DB400" i="14"/>
  <c r="DF400" i="14"/>
  <c r="DJ400" i="14"/>
  <c r="DE400" i="14"/>
  <c r="DG400" i="14"/>
  <c r="DT400" i="14" s="1"/>
  <c r="DA400" i="14"/>
  <c r="DI400" i="14"/>
  <c r="DC400" i="14"/>
  <c r="DK400" i="14"/>
  <c r="CU401" i="14"/>
  <c r="CM405" i="14"/>
  <c r="DB412" i="14"/>
  <c r="DO412" i="14" s="1"/>
  <c r="DF412" i="14"/>
  <c r="DJ412" i="14"/>
  <c r="CZ412" i="14"/>
  <c r="DD412" i="14"/>
  <c r="DH412" i="14"/>
  <c r="DG412" i="14"/>
  <c r="DT412" i="14" s="1"/>
  <c r="DA412" i="14"/>
  <c r="DI412" i="14"/>
  <c r="DC412" i="14"/>
  <c r="DP412" i="14" s="1"/>
  <c r="DK412" i="14"/>
  <c r="DX412" i="14" s="1"/>
  <c r="DE412" i="14"/>
  <c r="CM421" i="14"/>
  <c r="CQ433" i="14"/>
  <c r="CZ436" i="14"/>
  <c r="DD436" i="14"/>
  <c r="DH436" i="14"/>
  <c r="DB436" i="14"/>
  <c r="DF436" i="14"/>
  <c r="DJ436" i="14"/>
  <c r="DE436" i="14"/>
  <c r="DG436" i="14"/>
  <c r="DA436" i="14"/>
  <c r="DI436" i="14"/>
  <c r="DC436" i="14"/>
  <c r="DP436" i="14" s="1"/>
  <c r="DK436" i="14"/>
  <c r="DX436" i="14" s="1"/>
  <c r="CU437" i="14"/>
  <c r="CM461" i="14"/>
  <c r="DA468" i="14"/>
  <c r="DE468" i="14"/>
  <c r="DI468" i="14"/>
  <c r="DC468" i="14"/>
  <c r="DG468" i="14"/>
  <c r="DT468" i="14" s="1"/>
  <c r="DK468" i="14"/>
  <c r="DF468" i="14"/>
  <c r="CZ468" i="14"/>
  <c r="DH468" i="14"/>
  <c r="DB468" i="14"/>
  <c r="DJ468" i="14"/>
  <c r="DD468" i="14"/>
  <c r="DQ468" i="14" s="1"/>
  <c r="CU477" i="14"/>
  <c r="CQ497" i="14"/>
  <c r="DA500" i="14"/>
  <c r="DE500" i="14"/>
  <c r="DI500" i="14"/>
  <c r="DC500" i="14"/>
  <c r="DG500" i="14"/>
  <c r="DK500" i="14"/>
  <c r="DB500" i="14"/>
  <c r="DJ500" i="14"/>
  <c r="DD500" i="14"/>
  <c r="DF500" i="14"/>
  <c r="CZ500" i="14"/>
  <c r="DH500" i="14"/>
  <c r="DB353" i="14"/>
  <c r="DF353" i="14"/>
  <c r="DJ353" i="14"/>
  <c r="DC353" i="14"/>
  <c r="DP353" i="14" s="1"/>
  <c r="DG353" i="14"/>
  <c r="DK353" i="14"/>
  <c r="DX353" i="14" s="1"/>
  <c r="CZ353" i="14"/>
  <c r="DD353" i="14"/>
  <c r="DH353" i="14"/>
  <c r="DA353" i="14"/>
  <c r="DE353" i="14"/>
  <c r="DI353" i="14"/>
  <c r="CM356" i="14"/>
  <c r="CQ364" i="14"/>
  <c r="DB307" i="14"/>
  <c r="DF307" i="14"/>
  <c r="DJ307" i="14"/>
  <c r="DC307" i="14"/>
  <c r="DG307" i="14"/>
  <c r="DT307" i="14" s="1"/>
  <c r="DK307" i="14"/>
  <c r="CZ307" i="14"/>
  <c r="DD307" i="14"/>
  <c r="DH307" i="14"/>
  <c r="DA307" i="14"/>
  <c r="DE307" i="14"/>
  <c r="DI307" i="14"/>
  <c r="CQ322" i="14"/>
  <c r="DA331" i="14"/>
  <c r="DE331" i="14"/>
  <c r="DI331" i="14"/>
  <c r="DB331" i="14"/>
  <c r="DF331" i="14"/>
  <c r="DJ331" i="14"/>
  <c r="DC331" i="14"/>
  <c r="DG331" i="14"/>
  <c r="DT331" i="14" s="1"/>
  <c r="DK331" i="14"/>
  <c r="CZ331" i="14"/>
  <c r="DD331" i="14"/>
  <c r="DH331" i="14"/>
  <c r="CM245" i="14"/>
  <c r="DA258" i="14"/>
  <c r="DE258" i="14"/>
  <c r="DI258" i="14"/>
  <c r="DB258" i="14"/>
  <c r="DF258" i="14"/>
  <c r="DJ258" i="14"/>
  <c r="CZ258" i="14"/>
  <c r="DD258" i="14"/>
  <c r="DH258" i="14"/>
  <c r="DK258" i="14"/>
  <c r="DX258" i="14" s="1"/>
  <c r="DC258" i="14"/>
  <c r="DP258" i="14" s="1"/>
  <c r="DG258" i="14"/>
  <c r="CM261" i="14"/>
  <c r="CU273" i="14"/>
  <c r="CU277" i="14"/>
  <c r="DC282" i="14"/>
  <c r="DG282" i="14"/>
  <c r="DT282" i="14" s="1"/>
  <c r="DK282" i="14"/>
  <c r="CZ282" i="14"/>
  <c r="DD282" i="14"/>
  <c r="DH282" i="14"/>
  <c r="DB282" i="14"/>
  <c r="DF282" i="14"/>
  <c r="DJ282" i="14"/>
  <c r="DE282" i="14"/>
  <c r="DI282" i="14"/>
  <c r="DA282" i="14"/>
  <c r="CZ294" i="14"/>
  <c r="DD294" i="14"/>
  <c r="DQ294" i="14" s="1"/>
  <c r="DH294" i="14"/>
  <c r="DB294" i="14"/>
  <c r="DF294" i="14"/>
  <c r="DJ294" i="14"/>
  <c r="DG294" i="14"/>
  <c r="DA294" i="14"/>
  <c r="DN294" i="14" s="1"/>
  <c r="DI294" i="14"/>
  <c r="DC294" i="14"/>
  <c r="DP294" i="14" s="1"/>
  <c r="DK294" i="14"/>
  <c r="DE294" i="14"/>
  <c r="CM301" i="14"/>
  <c r="DC161" i="14"/>
  <c r="DG161" i="14"/>
  <c r="DK161" i="14"/>
  <c r="DX161" i="14" s="1"/>
  <c r="CZ161" i="14"/>
  <c r="DD161" i="14"/>
  <c r="DH161" i="14"/>
  <c r="DA161" i="14"/>
  <c r="DE161" i="14"/>
  <c r="DI161" i="14"/>
  <c r="DB161" i="14"/>
  <c r="DF161" i="14"/>
  <c r="DJ161" i="14"/>
  <c r="CU180" i="14"/>
  <c r="CV187" i="14"/>
  <c r="DC193" i="14"/>
  <c r="DG193" i="14"/>
  <c r="DK193" i="14"/>
  <c r="DA193" i="14"/>
  <c r="DE193" i="14"/>
  <c r="DI193" i="14"/>
  <c r="DB193" i="14"/>
  <c r="DF193" i="14"/>
  <c r="DJ193" i="14"/>
  <c r="CZ193" i="14"/>
  <c r="DD193" i="14"/>
  <c r="DH193" i="14"/>
  <c r="DU193" i="14" s="1"/>
  <c r="CU204" i="14"/>
  <c r="CQ212" i="14"/>
  <c r="DA221" i="14"/>
  <c r="DE221" i="14"/>
  <c r="DI221" i="14"/>
  <c r="DB221" i="14"/>
  <c r="DF221" i="14"/>
  <c r="DJ221" i="14"/>
  <c r="DC221" i="14"/>
  <c r="DG221" i="14"/>
  <c r="DK221" i="14"/>
  <c r="DX221" i="14" s="1"/>
  <c r="CZ221" i="14"/>
  <c r="DD221" i="14"/>
  <c r="DH221" i="14"/>
  <c r="CO226" i="14"/>
  <c r="CM82" i="14"/>
  <c r="CQ86" i="14"/>
  <c r="CZ91" i="14"/>
  <c r="DD91" i="14"/>
  <c r="DQ91" i="14" s="1"/>
  <c r="DH91" i="14"/>
  <c r="DA91" i="14"/>
  <c r="DE91" i="14"/>
  <c r="DI91" i="14"/>
  <c r="DC91" i="14"/>
  <c r="DG91" i="14"/>
  <c r="DT91" i="14" s="1"/>
  <c r="DK91" i="14"/>
  <c r="DB91" i="14"/>
  <c r="DF91" i="14"/>
  <c r="DJ91" i="14"/>
  <c r="CM94" i="14"/>
  <c r="DA107" i="14"/>
  <c r="DE107" i="14"/>
  <c r="DI107" i="14"/>
  <c r="DC107" i="14"/>
  <c r="DP107" i="14" s="1"/>
  <c r="DG107" i="14"/>
  <c r="DT107" i="14" s="1"/>
  <c r="DK107" i="14"/>
  <c r="CZ107" i="14"/>
  <c r="DH107" i="14"/>
  <c r="DB107" i="14"/>
  <c r="DJ107" i="14"/>
  <c r="DD107" i="14"/>
  <c r="DF107" i="14"/>
  <c r="CM110" i="14"/>
  <c r="DB127" i="14"/>
  <c r="DF127" i="14"/>
  <c r="DJ127" i="14"/>
  <c r="DC127" i="14"/>
  <c r="DP127" i="14" s="1"/>
  <c r="DG127" i="14"/>
  <c r="DK127" i="14"/>
  <c r="CZ127" i="14"/>
  <c r="DD127" i="14"/>
  <c r="DH127" i="14"/>
  <c r="DA127" i="14"/>
  <c r="DE127" i="14"/>
  <c r="DI127" i="14"/>
  <c r="CZ139" i="14"/>
  <c r="DD139" i="14"/>
  <c r="DH139" i="14"/>
  <c r="DA139" i="14"/>
  <c r="DE139" i="14"/>
  <c r="DI139" i="14"/>
  <c r="DB139" i="14"/>
  <c r="DF139" i="14"/>
  <c r="DJ139" i="14"/>
  <c r="DC139" i="14"/>
  <c r="DP139" i="14" s="1"/>
  <c r="DG139" i="14"/>
  <c r="DK139" i="14"/>
  <c r="DX139" i="14" s="1"/>
  <c r="DA143" i="14"/>
  <c r="DE143" i="14"/>
  <c r="DI143" i="14"/>
  <c r="DB143" i="14"/>
  <c r="DF143" i="14"/>
  <c r="DJ143" i="14"/>
  <c r="DC143" i="14"/>
  <c r="DG143" i="14"/>
  <c r="DT143" i="14" s="1"/>
  <c r="DK143" i="14"/>
  <c r="CZ143" i="14"/>
  <c r="DD143" i="14"/>
  <c r="DH143" i="14"/>
  <c r="DU143" i="14" s="1"/>
  <c r="CZ147" i="14"/>
  <c r="DD147" i="14"/>
  <c r="DQ147" i="14" s="1"/>
  <c r="DH147" i="14"/>
  <c r="DA147" i="14"/>
  <c r="DE147" i="14"/>
  <c r="DI147" i="14"/>
  <c r="DB147" i="14"/>
  <c r="DF147" i="14"/>
  <c r="DJ147" i="14"/>
  <c r="DC147" i="14"/>
  <c r="DP147" i="14" s="1"/>
  <c r="DG147" i="14"/>
  <c r="DK147" i="14"/>
  <c r="DX147" i="14" s="1"/>
  <c r="CU158" i="14"/>
  <c r="DA51" i="14"/>
  <c r="DE51" i="14"/>
  <c r="DI51" i="14"/>
  <c r="DB51" i="14"/>
  <c r="DF51" i="14"/>
  <c r="DJ51" i="14"/>
  <c r="CZ51" i="14"/>
  <c r="DD51" i="14"/>
  <c r="DH51" i="14"/>
  <c r="DC51" i="14"/>
  <c r="DG51" i="14"/>
  <c r="DK51" i="14"/>
  <c r="DX51" i="14" s="1"/>
  <c r="CZ55" i="14"/>
  <c r="DD55" i="14"/>
  <c r="DQ55" i="14" s="1"/>
  <c r="DH55" i="14"/>
  <c r="DA55" i="14"/>
  <c r="DE55" i="14"/>
  <c r="DI55" i="14"/>
  <c r="DC55" i="14"/>
  <c r="DP55" i="14" s="1"/>
  <c r="DG55" i="14"/>
  <c r="DK55" i="14"/>
  <c r="DX55" i="14" s="1"/>
  <c r="DJ55" i="14"/>
  <c r="DB55" i="14"/>
  <c r="DF55" i="14"/>
  <c r="CQ62" i="14"/>
  <c r="CZ579" i="14"/>
  <c r="DD579" i="14"/>
  <c r="DQ579" i="14" s="1"/>
  <c r="DH579" i="14"/>
  <c r="DA579" i="14"/>
  <c r="DE579" i="14"/>
  <c r="DI579" i="14"/>
  <c r="DB579" i="14"/>
  <c r="DO579" i="14" s="1"/>
  <c r="DF579" i="14"/>
  <c r="DJ579" i="14"/>
  <c r="DC579" i="14"/>
  <c r="DG579" i="14"/>
  <c r="DK579" i="14"/>
  <c r="DX579" i="14" s="1"/>
  <c r="CV589" i="14"/>
  <c r="DB591" i="14"/>
  <c r="DO591" i="14" s="1"/>
  <c r="DF591" i="14"/>
  <c r="DJ591" i="14"/>
  <c r="DC591" i="14"/>
  <c r="DP591" i="14" s="1"/>
  <c r="DG591" i="14"/>
  <c r="DT591" i="14" s="1"/>
  <c r="DK591" i="14"/>
  <c r="CZ591" i="14"/>
  <c r="DD591" i="14"/>
  <c r="DQ591" i="14" s="1"/>
  <c r="DH591" i="14"/>
  <c r="DU591" i="14" s="1"/>
  <c r="DA591" i="14"/>
  <c r="DE591" i="14"/>
  <c r="DI591" i="14"/>
  <c r="CN597" i="14"/>
  <c r="CV601" i="14"/>
  <c r="DC603" i="14"/>
  <c r="DP603" i="14" s="1"/>
  <c r="DG603" i="14"/>
  <c r="DK603" i="14"/>
  <c r="DX603" i="14" s="1"/>
  <c r="CZ603" i="14"/>
  <c r="DD603" i="14"/>
  <c r="DH603" i="14"/>
  <c r="DA603" i="14"/>
  <c r="DE603" i="14"/>
  <c r="DI603" i="14"/>
  <c r="DB603" i="14"/>
  <c r="DF603" i="14"/>
  <c r="DS603" i="14" s="1"/>
  <c r="DJ603" i="14"/>
  <c r="CU610" i="14"/>
  <c r="CV613" i="14"/>
  <c r="DC615" i="14"/>
  <c r="DG615" i="14"/>
  <c r="DT615" i="14" s="1"/>
  <c r="DK615" i="14"/>
  <c r="DX615" i="14" s="1"/>
  <c r="CZ615" i="14"/>
  <c r="DD615" i="14"/>
  <c r="DH615" i="14"/>
  <c r="DA615" i="14"/>
  <c r="DE615" i="14"/>
  <c r="DI615" i="14"/>
  <c r="DJ615" i="14"/>
  <c r="DB615" i="14"/>
  <c r="DF615" i="14"/>
  <c r="DQ615" i="14"/>
  <c r="CQ618" i="14"/>
  <c r="CR621" i="14"/>
  <c r="DC627" i="14"/>
  <c r="DG627" i="14"/>
  <c r="DK627" i="14"/>
  <c r="CZ627" i="14"/>
  <c r="DD627" i="14"/>
  <c r="DH627" i="14"/>
  <c r="DE627" i="14"/>
  <c r="DF627" i="14"/>
  <c r="DA627" i="14"/>
  <c r="DN627" i="14" s="1"/>
  <c r="DI627" i="14"/>
  <c r="DB627" i="14"/>
  <c r="DJ627" i="14"/>
  <c r="CN645" i="14"/>
  <c r="CU646" i="14"/>
  <c r="CV649" i="14"/>
  <c r="CZ651" i="14"/>
  <c r="DD651" i="14"/>
  <c r="DH651" i="14"/>
  <c r="DU651" i="14" s="1"/>
  <c r="DA651" i="14"/>
  <c r="DE651" i="14"/>
  <c r="DI651" i="14"/>
  <c r="DB651" i="14"/>
  <c r="DO651" i="14" s="1"/>
  <c r="DJ651" i="14"/>
  <c r="DC651" i="14"/>
  <c r="DK651" i="14"/>
  <c r="DF651" i="14"/>
  <c r="DS651" i="14" s="1"/>
  <c r="DG651" i="14"/>
  <c r="CN657" i="14"/>
  <c r="CV661" i="14"/>
  <c r="DB663" i="14"/>
  <c r="DO663" i="14" s="1"/>
  <c r="DF663" i="14"/>
  <c r="DS663" i="14" s="1"/>
  <c r="DJ663" i="14"/>
  <c r="DC663" i="14"/>
  <c r="DG663" i="14"/>
  <c r="DT663" i="14" s="1"/>
  <c r="DK663" i="14"/>
  <c r="DD663" i="14"/>
  <c r="DE663" i="14"/>
  <c r="CZ663" i="14"/>
  <c r="DH663" i="14"/>
  <c r="DA663" i="14"/>
  <c r="DI663" i="14"/>
  <c r="DV663" i="14" s="1"/>
  <c r="CN669" i="14"/>
  <c r="CZ675" i="14"/>
  <c r="DD675" i="14"/>
  <c r="DH675" i="14"/>
  <c r="DU675" i="14" s="1"/>
  <c r="DA675" i="14"/>
  <c r="DE675" i="14"/>
  <c r="DI675" i="14"/>
  <c r="DB675" i="14"/>
  <c r="DO675" i="14" s="1"/>
  <c r="DF675" i="14"/>
  <c r="DS675" i="14" s="1"/>
  <c r="DJ675" i="14"/>
  <c r="DC675" i="14"/>
  <c r="DP675" i="14" s="1"/>
  <c r="DG675" i="14"/>
  <c r="DT675" i="14" s="1"/>
  <c r="DK675" i="14"/>
  <c r="DX675" i="14" s="1"/>
  <c r="CR681" i="14"/>
  <c r="DS681" i="14" s="1"/>
  <c r="CS684" i="14"/>
  <c r="CV685" i="14"/>
  <c r="DA687" i="14"/>
  <c r="DE687" i="14"/>
  <c r="DI687" i="14"/>
  <c r="DB687" i="14"/>
  <c r="DF687" i="14"/>
  <c r="DS687" i="14" s="1"/>
  <c r="DJ687" i="14"/>
  <c r="DC687" i="14"/>
  <c r="DG687" i="14"/>
  <c r="DT687" i="14" s="1"/>
  <c r="DK687" i="14"/>
  <c r="CZ687" i="14"/>
  <c r="DD687" i="14"/>
  <c r="DQ687" i="14" s="1"/>
  <c r="DH687" i="14"/>
  <c r="DU687" i="14" s="1"/>
  <c r="CN693" i="14"/>
  <c r="CR697" i="14"/>
  <c r="DB699" i="14"/>
  <c r="DO699" i="14" s="1"/>
  <c r="DF699" i="14"/>
  <c r="DJ699" i="14"/>
  <c r="DC699" i="14"/>
  <c r="DG699" i="14"/>
  <c r="DT699" i="14" s="1"/>
  <c r="DK699" i="14"/>
  <c r="CZ699" i="14"/>
  <c r="DD699" i="14"/>
  <c r="DH699" i="14"/>
  <c r="DU699" i="14" s="1"/>
  <c r="DA699" i="14"/>
  <c r="DE699" i="14"/>
  <c r="DI699" i="14"/>
  <c r="DV699" i="14" s="1"/>
  <c r="CW700" i="14"/>
  <c r="CQ710" i="14"/>
  <c r="CR713" i="14"/>
  <c r="DS713" i="14" s="1"/>
  <c r="CS716" i="14"/>
  <c r="CV717" i="14"/>
  <c r="CV725" i="14"/>
  <c r="CV737" i="14"/>
  <c r="CV741" i="14"/>
  <c r="CV749" i="14"/>
  <c r="CV757" i="14"/>
  <c r="DB759" i="14"/>
  <c r="DO759" i="14" s="1"/>
  <c r="DF759" i="14"/>
  <c r="DJ759" i="14"/>
  <c r="CZ759" i="14"/>
  <c r="DD759" i="14"/>
  <c r="DH759" i="14"/>
  <c r="DG759" i="14"/>
  <c r="DA759" i="14"/>
  <c r="DI759" i="14"/>
  <c r="DC759" i="14"/>
  <c r="DK759" i="14"/>
  <c r="DX759" i="14" s="1"/>
  <c r="DE759" i="14"/>
  <c r="DQ759" i="14"/>
  <c r="CV769" i="14"/>
  <c r="DB771" i="14"/>
  <c r="DO771" i="14" s="1"/>
  <c r="DF771" i="14"/>
  <c r="DS771" i="14" s="1"/>
  <c r="DJ771" i="14"/>
  <c r="CZ771" i="14"/>
  <c r="DD771" i="14"/>
  <c r="DH771" i="14"/>
  <c r="DU771" i="14" s="1"/>
  <c r="DC771" i="14"/>
  <c r="DP771" i="14" s="1"/>
  <c r="DK771" i="14"/>
  <c r="DE771" i="14"/>
  <c r="DG771" i="14"/>
  <c r="DT771" i="14" s="1"/>
  <c r="DA771" i="14"/>
  <c r="DI771" i="14"/>
  <c r="DV771" i="14" s="1"/>
  <c r="DQ771" i="14"/>
  <c r="CM507" i="14"/>
  <c r="CR508" i="14"/>
  <c r="CU511" i="14"/>
  <c r="CQ523" i="14"/>
  <c r="CN528" i="14"/>
  <c r="CR532" i="14"/>
  <c r="DB538" i="14"/>
  <c r="DO538" i="14" s="1"/>
  <c r="DF538" i="14"/>
  <c r="DJ538" i="14"/>
  <c r="DC538" i="14"/>
  <c r="DP538" i="14" s="1"/>
  <c r="DG538" i="14"/>
  <c r="DK538" i="14"/>
  <c r="DX538" i="14" s="1"/>
  <c r="CZ538" i="14"/>
  <c r="DD538" i="14"/>
  <c r="DQ538" i="14" s="1"/>
  <c r="DH538" i="14"/>
  <c r="DA538" i="14"/>
  <c r="DE538" i="14"/>
  <c r="DI538" i="14"/>
  <c r="CU539" i="14"/>
  <c r="CR544" i="14"/>
  <c r="DB550" i="14"/>
  <c r="DF550" i="14"/>
  <c r="DS550" i="14" s="1"/>
  <c r="DJ550" i="14"/>
  <c r="DC550" i="14"/>
  <c r="DP550" i="14" s="1"/>
  <c r="DG550" i="14"/>
  <c r="DK550" i="14"/>
  <c r="DX550" i="14" s="1"/>
  <c r="CZ550" i="14"/>
  <c r="DD550" i="14"/>
  <c r="DH550" i="14"/>
  <c r="DA550" i="14"/>
  <c r="DE550" i="14"/>
  <c r="DI550" i="14"/>
  <c r="CM555" i="14"/>
  <c r="CR556" i="14"/>
  <c r="CV560" i="14"/>
  <c r="DC562" i="14"/>
  <c r="DP562" i="14" s="1"/>
  <c r="DG562" i="14"/>
  <c r="DK562" i="14"/>
  <c r="DX562" i="14" s="1"/>
  <c r="CZ562" i="14"/>
  <c r="DD562" i="14"/>
  <c r="DH562" i="14"/>
  <c r="DA562" i="14"/>
  <c r="DE562" i="14"/>
  <c r="DI562" i="14"/>
  <c r="DB562" i="14"/>
  <c r="DO562" i="14" s="1"/>
  <c r="DF562" i="14"/>
  <c r="DS562" i="14" s="1"/>
  <c r="DJ562" i="14"/>
  <c r="CN568" i="14"/>
  <c r="CM571" i="14"/>
  <c r="CR377" i="14"/>
  <c r="CV381" i="14"/>
  <c r="DB383" i="14"/>
  <c r="DF383" i="14"/>
  <c r="DJ383" i="14"/>
  <c r="DC383" i="14"/>
  <c r="DG383" i="14"/>
  <c r="DK383" i="14"/>
  <c r="CZ383" i="14"/>
  <c r="DD383" i="14"/>
  <c r="DH383" i="14"/>
  <c r="DA383" i="14"/>
  <c r="DE383" i="14"/>
  <c r="DR383" i="14" s="1"/>
  <c r="DI383" i="14"/>
  <c r="CV389" i="14"/>
  <c r="DA391" i="14"/>
  <c r="DE391" i="14"/>
  <c r="DI391" i="14"/>
  <c r="DB391" i="14"/>
  <c r="DF391" i="14"/>
  <c r="DS391" i="14" s="1"/>
  <c r="DJ391" i="14"/>
  <c r="DC391" i="14"/>
  <c r="DG391" i="14"/>
  <c r="DK391" i="14"/>
  <c r="DX391" i="14" s="1"/>
  <c r="CZ391" i="14"/>
  <c r="DD391" i="14"/>
  <c r="DH391" i="14"/>
  <c r="CV397" i="14"/>
  <c r="CZ399" i="14"/>
  <c r="DA399" i="14"/>
  <c r="DE399" i="14"/>
  <c r="DI399" i="14"/>
  <c r="DC399" i="14"/>
  <c r="DG399" i="14"/>
  <c r="DK399" i="14"/>
  <c r="DF399" i="14"/>
  <c r="DS399" i="14" s="1"/>
  <c r="DH399" i="14"/>
  <c r="DB399" i="14"/>
  <c r="DJ399" i="14"/>
  <c r="DD399" i="14"/>
  <c r="CN401" i="14"/>
  <c r="CM404" i="14"/>
  <c r="CR405" i="14"/>
  <c r="CU408" i="14"/>
  <c r="CN413" i="14"/>
  <c r="CL415" i="14"/>
  <c r="CM420" i="14"/>
  <c r="CW426" i="14"/>
  <c r="CV429" i="14"/>
  <c r="DC431" i="14"/>
  <c r="DP431" i="14" s="1"/>
  <c r="DG431" i="14"/>
  <c r="DK431" i="14"/>
  <c r="DX431" i="14" s="1"/>
  <c r="DA431" i="14"/>
  <c r="DE431" i="14"/>
  <c r="DI431" i="14"/>
  <c r="DV431" i="14" s="1"/>
  <c r="DD431" i="14"/>
  <c r="DF431" i="14"/>
  <c r="CZ431" i="14"/>
  <c r="DH431" i="14"/>
  <c r="DB431" i="14"/>
  <c r="DO431" i="14" s="1"/>
  <c r="DJ431" i="14"/>
  <c r="CU432" i="14"/>
  <c r="CV437" i="14"/>
  <c r="CZ439" i="14"/>
  <c r="DD439" i="14"/>
  <c r="DQ439" i="14" s="1"/>
  <c r="DH439" i="14"/>
  <c r="DU439" i="14" s="1"/>
  <c r="DB439" i="14"/>
  <c r="DF439" i="14"/>
  <c r="DJ439" i="14"/>
  <c r="DE439" i="14"/>
  <c r="DG439" i="14"/>
  <c r="DA439" i="14"/>
  <c r="DN439" i="14" s="1"/>
  <c r="DI439" i="14"/>
  <c r="DC439" i="14"/>
  <c r="DK439" i="14"/>
  <c r="CN445" i="14"/>
  <c r="CR449" i="14"/>
  <c r="CV453" i="14"/>
  <c r="DB455" i="14"/>
  <c r="DF455" i="14"/>
  <c r="DJ455" i="14"/>
  <c r="CZ455" i="14"/>
  <c r="DD455" i="14"/>
  <c r="DH455" i="14"/>
  <c r="DG455" i="14"/>
  <c r="DT455" i="14" s="1"/>
  <c r="DA455" i="14"/>
  <c r="DI455" i="14"/>
  <c r="DV455" i="14" s="1"/>
  <c r="DC455" i="14"/>
  <c r="DK455" i="14"/>
  <c r="DX455" i="14" s="1"/>
  <c r="DE455" i="14"/>
  <c r="DQ455" i="14"/>
  <c r="CN461" i="14"/>
  <c r="CM464" i="14"/>
  <c r="CV469" i="14"/>
  <c r="CZ471" i="14"/>
  <c r="DD471" i="14"/>
  <c r="DH471" i="14"/>
  <c r="DB471" i="14"/>
  <c r="DO471" i="14" s="1"/>
  <c r="DF471" i="14"/>
  <c r="DS471" i="14" s="1"/>
  <c r="DJ471" i="14"/>
  <c r="DA471" i="14"/>
  <c r="DI471" i="14"/>
  <c r="DC471" i="14"/>
  <c r="DP471" i="14" s="1"/>
  <c r="DK471" i="14"/>
  <c r="DX471" i="14" s="1"/>
  <c r="DE471" i="14"/>
  <c r="DG471" i="14"/>
  <c r="CN477" i="14"/>
  <c r="CR481" i="14"/>
  <c r="CV485" i="14"/>
  <c r="DB487" i="14"/>
  <c r="DF487" i="14"/>
  <c r="DS487" i="14" s="1"/>
  <c r="DJ487" i="14"/>
  <c r="CZ487" i="14"/>
  <c r="DD487" i="14"/>
  <c r="DH487" i="14"/>
  <c r="DC487" i="14"/>
  <c r="DK487" i="14"/>
  <c r="DX487" i="14" s="1"/>
  <c r="DE487" i="14"/>
  <c r="DG487" i="14"/>
  <c r="DA487" i="14"/>
  <c r="DI487" i="14"/>
  <c r="CN493" i="14"/>
  <c r="CM496" i="14"/>
  <c r="CR497" i="14"/>
  <c r="DB503" i="14"/>
  <c r="DO503" i="14" s="1"/>
  <c r="DF503" i="14"/>
  <c r="DJ503" i="14"/>
  <c r="DC503" i="14"/>
  <c r="DG503" i="14"/>
  <c r="DT503" i="14" s="1"/>
  <c r="DK503" i="14"/>
  <c r="CZ503" i="14"/>
  <c r="DD503" i="14"/>
  <c r="DH503" i="14"/>
  <c r="DA503" i="14"/>
  <c r="DE503" i="14"/>
  <c r="DI503" i="14"/>
  <c r="CR356" i="14"/>
  <c r="CZ358" i="14"/>
  <c r="DD358" i="14"/>
  <c r="DH358" i="14"/>
  <c r="DA358" i="14"/>
  <c r="DE358" i="14"/>
  <c r="DI358" i="14"/>
  <c r="DB358" i="14"/>
  <c r="DF358" i="14"/>
  <c r="DS358" i="14" s="1"/>
  <c r="DJ358" i="14"/>
  <c r="DC358" i="14"/>
  <c r="DP358" i="14" s="1"/>
  <c r="DG358" i="14"/>
  <c r="DK358" i="14"/>
  <c r="DX358" i="14" s="1"/>
  <c r="CN364" i="14"/>
  <c r="CV368" i="14"/>
  <c r="DC370" i="14"/>
  <c r="DG370" i="14"/>
  <c r="DK370" i="14"/>
  <c r="DX370" i="14" s="1"/>
  <c r="CZ370" i="14"/>
  <c r="DD370" i="14"/>
  <c r="DH370" i="14"/>
  <c r="DA370" i="14"/>
  <c r="DE370" i="14"/>
  <c r="DI370" i="14"/>
  <c r="DB370" i="14"/>
  <c r="DO370" i="14" s="1"/>
  <c r="DF370" i="14"/>
  <c r="DJ370" i="14"/>
  <c r="CN306" i="14"/>
  <c r="CM311" i="14"/>
  <c r="CQ315" i="14"/>
  <c r="CR318" i="14"/>
  <c r="CV322" i="14"/>
  <c r="CZ324" i="14"/>
  <c r="DD324" i="14"/>
  <c r="DH324" i="14"/>
  <c r="DU324" i="14" s="1"/>
  <c r="DA324" i="14"/>
  <c r="DE324" i="14"/>
  <c r="DI324" i="14"/>
  <c r="DB324" i="14"/>
  <c r="DO324" i="14" s="1"/>
  <c r="DF324" i="14"/>
  <c r="DJ324" i="14"/>
  <c r="DC324" i="14"/>
  <c r="DP324" i="14" s="1"/>
  <c r="DG324" i="14"/>
  <c r="DT324" i="14" s="1"/>
  <c r="DK324" i="14"/>
  <c r="CQ327" i="14"/>
  <c r="CV334" i="14"/>
  <c r="CZ336" i="14"/>
  <c r="DD336" i="14"/>
  <c r="DH336" i="14"/>
  <c r="DA336" i="14"/>
  <c r="DE336" i="14"/>
  <c r="DI336" i="14"/>
  <c r="DB336" i="14"/>
  <c r="DF336" i="14"/>
  <c r="DS336" i="14" s="1"/>
  <c r="DJ336" i="14"/>
  <c r="DC336" i="14"/>
  <c r="DG336" i="14"/>
  <c r="DK336" i="14"/>
  <c r="DX336" i="14" s="1"/>
  <c r="CM339" i="14"/>
  <c r="CN342" i="14"/>
  <c r="CQ343" i="14"/>
  <c r="CS349" i="14"/>
  <c r="CV350" i="14"/>
  <c r="DB239" i="14"/>
  <c r="DF239" i="14"/>
  <c r="DS239" i="14" s="1"/>
  <c r="DJ239" i="14"/>
  <c r="DC239" i="14"/>
  <c r="DG239" i="14"/>
  <c r="DK239" i="14"/>
  <c r="DX239" i="14" s="1"/>
  <c r="DA239" i="14"/>
  <c r="DE239" i="14"/>
  <c r="DI239" i="14"/>
  <c r="DD239" i="14"/>
  <c r="DH239" i="14"/>
  <c r="CZ239" i="14"/>
  <c r="CM242" i="14"/>
  <c r="CN245" i="14"/>
  <c r="CR249" i="14"/>
  <c r="DB255" i="14"/>
  <c r="DF255" i="14"/>
  <c r="DJ255" i="14"/>
  <c r="DC255" i="14"/>
  <c r="DG255" i="14"/>
  <c r="DK255" i="14"/>
  <c r="DA255" i="14"/>
  <c r="DE255" i="14"/>
  <c r="DI255" i="14"/>
  <c r="DD255" i="14"/>
  <c r="DH255" i="14"/>
  <c r="CZ255" i="14"/>
  <c r="CN261" i="14"/>
  <c r="CR265" i="14"/>
  <c r="DB271" i="14"/>
  <c r="DO271" i="14" s="1"/>
  <c r="DF271" i="14"/>
  <c r="DS271" i="14" s="1"/>
  <c r="DJ271" i="14"/>
  <c r="DC271" i="14"/>
  <c r="DG271" i="14"/>
  <c r="DK271" i="14"/>
  <c r="DA271" i="14"/>
  <c r="DE271" i="14"/>
  <c r="DI271" i="14"/>
  <c r="DD271" i="14"/>
  <c r="DH271" i="14"/>
  <c r="CZ271" i="14"/>
  <c r="CN277" i="14"/>
  <c r="CQ278" i="14"/>
  <c r="CR281" i="14"/>
  <c r="DC283" i="14"/>
  <c r="DG283" i="14"/>
  <c r="DK283" i="14"/>
  <c r="CZ283" i="14"/>
  <c r="DD283" i="14"/>
  <c r="DH283" i="14"/>
  <c r="DB283" i="14"/>
  <c r="DO283" i="14" s="1"/>
  <c r="DF283" i="14"/>
  <c r="DJ283" i="14"/>
  <c r="DA283" i="14"/>
  <c r="DE283" i="14"/>
  <c r="DI283" i="14"/>
  <c r="DB287" i="14"/>
  <c r="DF287" i="14"/>
  <c r="DS287" i="14" s="1"/>
  <c r="DJ287" i="14"/>
  <c r="CZ287" i="14"/>
  <c r="DD287" i="14"/>
  <c r="DH287" i="14"/>
  <c r="DE287" i="14"/>
  <c r="DG287" i="14"/>
  <c r="DT287" i="14" s="1"/>
  <c r="DA287" i="14"/>
  <c r="DI287" i="14"/>
  <c r="DV287" i="14" s="1"/>
  <c r="DC287" i="14"/>
  <c r="DP287" i="14" s="1"/>
  <c r="DK287" i="14"/>
  <c r="DX287" i="14" s="1"/>
  <c r="CM290" i="14"/>
  <c r="CN297" i="14"/>
  <c r="CS300" i="14"/>
  <c r="CV301" i="14"/>
  <c r="CN164" i="14"/>
  <c r="CR168" i="14"/>
  <c r="CV172" i="14"/>
  <c r="CZ174" i="14"/>
  <c r="DD174" i="14"/>
  <c r="DQ174" i="14" s="1"/>
  <c r="DH174" i="14"/>
  <c r="DA174" i="14"/>
  <c r="DE174" i="14"/>
  <c r="DI174" i="14"/>
  <c r="DB174" i="14"/>
  <c r="DO174" i="14" s="1"/>
  <c r="DF174" i="14"/>
  <c r="DJ174" i="14"/>
  <c r="DC174" i="14"/>
  <c r="DG174" i="14"/>
  <c r="DT174" i="14" s="1"/>
  <c r="DK174" i="14"/>
  <c r="CM177" i="14"/>
  <c r="CN180" i="14"/>
  <c r="CQ181" i="14"/>
  <c r="CU185" i="14"/>
  <c r="CS187" i="14"/>
  <c r="CZ190" i="14"/>
  <c r="DD190" i="14"/>
  <c r="DH190" i="14"/>
  <c r="DB190" i="14"/>
  <c r="DF190" i="14"/>
  <c r="DS190" i="14" s="1"/>
  <c r="DJ190" i="14"/>
  <c r="DC190" i="14"/>
  <c r="DG190" i="14"/>
  <c r="DT190" i="14" s="1"/>
  <c r="DK190" i="14"/>
  <c r="DE190" i="14"/>
  <c r="DI190" i="14"/>
  <c r="DA190" i="14"/>
  <c r="CO195" i="14"/>
  <c r="CR196" i="14"/>
  <c r="CV200" i="14"/>
  <c r="DB202" i="14"/>
  <c r="DO202" i="14" s="1"/>
  <c r="DF202" i="14"/>
  <c r="DJ202" i="14"/>
  <c r="DA202" i="14"/>
  <c r="DG202" i="14"/>
  <c r="DC202" i="14"/>
  <c r="DP202" i="14" s="1"/>
  <c r="DH202" i="14"/>
  <c r="DD202" i="14"/>
  <c r="DI202" i="14"/>
  <c r="DV202" i="14" s="1"/>
  <c r="CZ202" i="14"/>
  <c r="DE202" i="14"/>
  <c r="DK202" i="14"/>
  <c r="CM205" i="14"/>
  <c r="CN208" i="14"/>
  <c r="CO211" i="14"/>
  <c r="CR212" i="14"/>
  <c r="CU213" i="14"/>
  <c r="CV216" i="14"/>
  <c r="DC218" i="14"/>
  <c r="DG218" i="14"/>
  <c r="DK218" i="14"/>
  <c r="DX218" i="14" s="1"/>
  <c r="CZ218" i="14"/>
  <c r="DD218" i="14"/>
  <c r="DH218" i="14"/>
  <c r="DA218" i="14"/>
  <c r="DE218" i="14"/>
  <c r="DI218" i="14"/>
  <c r="DV218" i="14" s="1"/>
  <c r="DB218" i="14"/>
  <c r="DO218" i="14" s="1"/>
  <c r="DF218" i="14"/>
  <c r="DS218" i="14" s="1"/>
  <c r="DJ218" i="14"/>
  <c r="CN224" i="14"/>
  <c r="CQ225" i="14"/>
  <c r="CL226" i="14"/>
  <c r="CV228" i="14"/>
  <c r="DC230" i="14"/>
  <c r="DG230" i="14"/>
  <c r="DT230" i="14" s="1"/>
  <c r="DK230" i="14"/>
  <c r="DX230" i="14" s="1"/>
  <c r="CZ230" i="14"/>
  <c r="DD230" i="14"/>
  <c r="DH230" i="14"/>
  <c r="DA230" i="14"/>
  <c r="DE230" i="14"/>
  <c r="DI230" i="14"/>
  <c r="DB230" i="14"/>
  <c r="DF230" i="14"/>
  <c r="DS230" i="14" s="1"/>
  <c r="DJ230" i="14"/>
  <c r="DA234" i="14"/>
  <c r="DE234" i="14"/>
  <c r="DI234" i="14"/>
  <c r="DV234" i="14" s="1"/>
  <c r="DB234" i="14"/>
  <c r="DF234" i="14"/>
  <c r="DJ234" i="14"/>
  <c r="CZ234" i="14"/>
  <c r="DD234" i="14"/>
  <c r="DH234" i="14"/>
  <c r="DG234" i="14"/>
  <c r="DT234" i="14" s="1"/>
  <c r="DK234" i="14"/>
  <c r="DC234" i="14"/>
  <c r="CM67" i="14"/>
  <c r="CN70" i="14"/>
  <c r="CV74" i="14"/>
  <c r="DC76" i="14"/>
  <c r="DP76" i="14" s="1"/>
  <c r="DG76" i="14"/>
  <c r="DT76" i="14" s="1"/>
  <c r="DK76" i="14"/>
  <c r="DX76" i="14" s="1"/>
  <c r="CZ76" i="14"/>
  <c r="DD76" i="14"/>
  <c r="DH76" i="14"/>
  <c r="DB76" i="14"/>
  <c r="DO76" i="14" s="1"/>
  <c r="DF76" i="14"/>
  <c r="DJ76" i="14"/>
  <c r="DE76" i="14"/>
  <c r="DI76" i="14"/>
  <c r="DA76" i="14"/>
  <c r="CQ79" i="14"/>
  <c r="CO81" i="14"/>
  <c r="CR82" i="14"/>
  <c r="CS85" i="14"/>
  <c r="CV86" i="14"/>
  <c r="CR90" i="14"/>
  <c r="CV94" i="14"/>
  <c r="DC96" i="14"/>
  <c r="DG96" i="14"/>
  <c r="DT96" i="14" s="1"/>
  <c r="DK96" i="14"/>
  <c r="DX96" i="14" s="1"/>
  <c r="CZ96" i="14"/>
  <c r="DD96" i="14"/>
  <c r="DH96" i="14"/>
  <c r="DB96" i="14"/>
  <c r="DF96" i="14"/>
  <c r="DJ96" i="14"/>
  <c r="DA96" i="14"/>
  <c r="DE96" i="14"/>
  <c r="DI96" i="14"/>
  <c r="DQ96" i="14"/>
  <c r="CM99" i="14"/>
  <c r="CR102" i="14"/>
  <c r="DA104" i="14"/>
  <c r="DE104" i="14"/>
  <c r="DI104" i="14"/>
  <c r="DC104" i="14"/>
  <c r="DG104" i="14"/>
  <c r="DT104" i="14" s="1"/>
  <c r="DK104" i="14"/>
  <c r="DD104" i="14"/>
  <c r="DF104" i="14"/>
  <c r="CZ104" i="14"/>
  <c r="DH104" i="14"/>
  <c r="DB104" i="14"/>
  <c r="DJ104" i="14"/>
  <c r="CR110" i="14"/>
  <c r="CV114" i="14"/>
  <c r="DA116" i="14"/>
  <c r="DE116" i="14"/>
  <c r="DI116" i="14"/>
  <c r="DC116" i="14"/>
  <c r="DG116" i="14"/>
  <c r="DT116" i="14" s="1"/>
  <c r="DK116" i="14"/>
  <c r="CZ116" i="14"/>
  <c r="DH116" i="14"/>
  <c r="DB116" i="14"/>
  <c r="DO116" i="14" s="1"/>
  <c r="DJ116" i="14"/>
  <c r="DD116" i="14"/>
  <c r="DQ116" i="14" s="1"/>
  <c r="DF116" i="14"/>
  <c r="CN118" i="14"/>
  <c r="CQ119" i="14"/>
  <c r="CV122" i="14"/>
  <c r="DA124" i="14"/>
  <c r="DE124" i="14"/>
  <c r="DI124" i="14"/>
  <c r="DC124" i="14"/>
  <c r="DP124" i="14" s="1"/>
  <c r="DH124" i="14"/>
  <c r="DD124" i="14"/>
  <c r="DQ124" i="14" s="1"/>
  <c r="DJ124" i="14"/>
  <c r="CZ124" i="14"/>
  <c r="DF124" i="14"/>
  <c r="DS124" i="14" s="1"/>
  <c r="DK124" i="14"/>
  <c r="DB124" i="14"/>
  <c r="DO124" i="14" s="1"/>
  <c r="DG124" i="14"/>
  <c r="DT124" i="14" s="1"/>
  <c r="CR130" i="14"/>
  <c r="CV134" i="14"/>
  <c r="CZ136" i="14"/>
  <c r="DD136" i="14"/>
  <c r="DH136" i="14"/>
  <c r="DA136" i="14"/>
  <c r="DN136" i="14" s="1"/>
  <c r="DE136" i="14"/>
  <c r="DR136" i="14" s="1"/>
  <c r="DI136" i="14"/>
  <c r="DB136" i="14"/>
  <c r="DO136" i="14" s="1"/>
  <c r="DF136" i="14"/>
  <c r="DS136" i="14" s="1"/>
  <c r="DJ136" i="14"/>
  <c r="DC136" i="14"/>
  <c r="DP136" i="14" s="1"/>
  <c r="DG136" i="14"/>
  <c r="DK136" i="14"/>
  <c r="CN142" i="14"/>
  <c r="CV146" i="14"/>
  <c r="CZ148" i="14"/>
  <c r="DD148" i="14"/>
  <c r="DH148" i="14"/>
  <c r="DU148" i="14" s="1"/>
  <c r="DA148" i="14"/>
  <c r="DE148" i="14"/>
  <c r="DI148" i="14"/>
  <c r="DB148" i="14"/>
  <c r="DO148" i="14" s="1"/>
  <c r="DF148" i="14"/>
  <c r="DS148" i="14" s="1"/>
  <c r="DJ148" i="14"/>
  <c r="DC148" i="14"/>
  <c r="DG148" i="14"/>
  <c r="DT148" i="14" s="1"/>
  <c r="DK148" i="14"/>
  <c r="DX148" i="14" s="1"/>
  <c r="CM151" i="14"/>
  <c r="CR154" i="14"/>
  <c r="CU155" i="14"/>
  <c r="CV158" i="14"/>
  <c r="CZ160" i="14"/>
  <c r="DD160" i="14"/>
  <c r="DH160" i="14"/>
  <c r="DA160" i="14"/>
  <c r="DE160" i="14"/>
  <c r="DI160" i="14"/>
  <c r="DB160" i="14"/>
  <c r="DO160" i="14" s="1"/>
  <c r="DF160" i="14"/>
  <c r="DS160" i="14" s="1"/>
  <c r="DJ160" i="14"/>
  <c r="DC160" i="14"/>
  <c r="DG160" i="14"/>
  <c r="DK160" i="14"/>
  <c r="DX160" i="14" s="1"/>
  <c r="CR54" i="14"/>
  <c r="CN58" i="14"/>
  <c r="CV62" i="14"/>
  <c r="DB64" i="14"/>
  <c r="DF64" i="14"/>
  <c r="DJ64" i="14"/>
  <c r="DC64" i="14"/>
  <c r="DG64" i="14"/>
  <c r="DT64" i="14" s="1"/>
  <c r="DK64" i="14"/>
  <c r="DA64" i="14"/>
  <c r="DE64" i="14"/>
  <c r="DI64" i="14"/>
  <c r="CZ64" i="14"/>
  <c r="DD64" i="14"/>
  <c r="DH64" i="14"/>
  <c r="CN48" i="14"/>
  <c r="CR574" i="14"/>
  <c r="CU575" i="14"/>
  <c r="CS577" i="14"/>
  <c r="CV578" i="14"/>
  <c r="CZ580" i="14"/>
  <c r="DD580" i="14"/>
  <c r="DH580" i="14"/>
  <c r="DA580" i="14"/>
  <c r="DE580" i="14"/>
  <c r="DR580" i="14" s="1"/>
  <c r="DI580" i="14"/>
  <c r="DB580" i="14"/>
  <c r="DF580" i="14"/>
  <c r="DJ580" i="14"/>
  <c r="DG580" i="14"/>
  <c r="DK580" i="14"/>
  <c r="DC580" i="14"/>
  <c r="CW581" i="14"/>
  <c r="CM583" i="14"/>
  <c r="CM587" i="14"/>
  <c r="CO593" i="14"/>
  <c r="CR594" i="14"/>
  <c r="DS594" i="14" s="1"/>
  <c r="CS597" i="14"/>
  <c r="CV598" i="14"/>
  <c r="DC600" i="14"/>
  <c r="DG600" i="14"/>
  <c r="DK600" i="14"/>
  <c r="CZ600" i="14"/>
  <c r="DM600" i="14" s="1"/>
  <c r="DD600" i="14"/>
  <c r="DH600" i="14"/>
  <c r="DU600" i="14" s="1"/>
  <c r="DA600" i="14"/>
  <c r="DN600" i="14" s="1"/>
  <c r="DE600" i="14"/>
  <c r="DR600" i="14" s="1"/>
  <c r="DI600" i="14"/>
  <c r="DB600" i="14"/>
  <c r="DO600" i="14" s="1"/>
  <c r="DF600" i="14"/>
  <c r="DJ600" i="14"/>
  <c r="CW601" i="14"/>
  <c r="DX601" i="14" s="1"/>
  <c r="DC604" i="14"/>
  <c r="DP604" i="14" s="1"/>
  <c r="DG604" i="14"/>
  <c r="DK604" i="14"/>
  <c r="DX604" i="14" s="1"/>
  <c r="CZ604" i="14"/>
  <c r="DD604" i="14"/>
  <c r="DH604" i="14"/>
  <c r="DA604" i="14"/>
  <c r="DN604" i="14" s="1"/>
  <c r="DE604" i="14"/>
  <c r="DI604" i="14"/>
  <c r="DV604" i="14" s="1"/>
  <c r="DJ604" i="14"/>
  <c r="DB604" i="14"/>
  <c r="DF604" i="14"/>
  <c r="CW605" i="14"/>
  <c r="CN610" i="14"/>
  <c r="CQ611" i="14"/>
  <c r="CO613" i="14"/>
  <c r="CR614" i="14"/>
  <c r="CS617" i="14"/>
  <c r="CV618" i="14"/>
  <c r="DB620" i="14"/>
  <c r="DF620" i="14"/>
  <c r="DJ620" i="14"/>
  <c r="DC620" i="14"/>
  <c r="DG620" i="14"/>
  <c r="DK620" i="14"/>
  <c r="DX620" i="14" s="1"/>
  <c r="CZ620" i="14"/>
  <c r="DH620" i="14"/>
  <c r="DA620" i="14"/>
  <c r="DI620" i="14"/>
  <c r="DD620" i="14"/>
  <c r="DE620" i="14"/>
  <c r="DR620" i="14" s="1"/>
  <c r="CW621" i="14"/>
  <c r="DA624" i="14"/>
  <c r="DE624" i="14"/>
  <c r="DI624" i="14"/>
  <c r="DB624" i="14"/>
  <c r="DF624" i="14"/>
  <c r="DJ624" i="14"/>
  <c r="DG624" i="14"/>
  <c r="DT624" i="14" s="1"/>
  <c r="CZ624" i="14"/>
  <c r="DH624" i="14"/>
  <c r="DC624" i="14"/>
  <c r="DK624" i="14"/>
  <c r="DD624" i="14"/>
  <c r="DQ624" i="14" s="1"/>
  <c r="CW625" i="14"/>
  <c r="CR630" i="14"/>
  <c r="CS633" i="14"/>
  <c r="CV634" i="14"/>
  <c r="CZ636" i="14"/>
  <c r="DD636" i="14"/>
  <c r="DH636" i="14"/>
  <c r="DU636" i="14" s="1"/>
  <c r="DA636" i="14"/>
  <c r="DN636" i="14" s="1"/>
  <c r="DE636" i="14"/>
  <c r="DR636" i="14" s="1"/>
  <c r="DI636" i="14"/>
  <c r="DV636" i="14" s="1"/>
  <c r="DF636" i="14"/>
  <c r="DS636" i="14" s="1"/>
  <c r="DG636" i="14"/>
  <c r="DB636" i="14"/>
  <c r="DJ636" i="14"/>
  <c r="DC636" i="14"/>
  <c r="DP636" i="14" s="1"/>
  <c r="DK636" i="14"/>
  <c r="CW637" i="14"/>
  <c r="CM639" i="14"/>
  <c r="CN642" i="14"/>
  <c r="CO645" i="14"/>
  <c r="CR646" i="14"/>
  <c r="CU647" i="14"/>
  <c r="CW649" i="14"/>
  <c r="CO657" i="14"/>
  <c r="CR658" i="14"/>
  <c r="CU659" i="14"/>
  <c r="CS661" i="14"/>
  <c r="CV662" i="14"/>
  <c r="DB664" i="14"/>
  <c r="DO664" i="14" s="1"/>
  <c r="DF664" i="14"/>
  <c r="DJ664" i="14"/>
  <c r="DC664" i="14"/>
  <c r="DG664" i="14"/>
  <c r="DK664" i="14"/>
  <c r="DD664" i="14"/>
  <c r="DE664" i="14"/>
  <c r="CZ664" i="14"/>
  <c r="DM664" i="14" s="1"/>
  <c r="DH664" i="14"/>
  <c r="DA664" i="14"/>
  <c r="DI664" i="14"/>
  <c r="CW665" i="14"/>
  <c r="CO669" i="14"/>
  <c r="CR670" i="14"/>
  <c r="CU671" i="14"/>
  <c r="CS673" i="14"/>
  <c r="CO677" i="14"/>
  <c r="CR678" i="14"/>
  <c r="CU679" i="14"/>
  <c r="CS681" i="14"/>
  <c r="DT681" i="14" s="1"/>
  <c r="CV682" i="14"/>
  <c r="DB684" i="14"/>
  <c r="DF684" i="14"/>
  <c r="DJ684" i="14"/>
  <c r="DC684" i="14"/>
  <c r="DG684" i="14"/>
  <c r="DK684" i="14"/>
  <c r="CZ684" i="14"/>
  <c r="DD684" i="14"/>
  <c r="DH684" i="14"/>
  <c r="DA684" i="14"/>
  <c r="DE684" i="14"/>
  <c r="DI684" i="14"/>
  <c r="DV684" i="14" s="1"/>
  <c r="CT684" i="14"/>
  <c r="DU684" i="14" s="1"/>
  <c r="CN686" i="14"/>
  <c r="CO689" i="14"/>
  <c r="CR690" i="14"/>
  <c r="DB692" i="14"/>
  <c r="DO692" i="14" s="1"/>
  <c r="DF692" i="14"/>
  <c r="DJ692" i="14"/>
  <c r="DC692" i="14"/>
  <c r="DG692" i="14"/>
  <c r="DT692" i="14" s="1"/>
  <c r="DK692" i="14"/>
  <c r="CZ692" i="14"/>
  <c r="DD692" i="14"/>
  <c r="DH692" i="14"/>
  <c r="DA692" i="14"/>
  <c r="DN692" i="14" s="1"/>
  <c r="DE692" i="14"/>
  <c r="DR692" i="14" s="1"/>
  <c r="DI692" i="14"/>
  <c r="CR694" i="14"/>
  <c r="CU695" i="14"/>
  <c r="CS697" i="14"/>
  <c r="DT697" i="14" s="1"/>
  <c r="CP700" i="14"/>
  <c r="CW701" i="14"/>
  <c r="DB704" i="14"/>
  <c r="DF704" i="14"/>
  <c r="DJ704" i="14"/>
  <c r="DC704" i="14"/>
  <c r="DG704" i="14"/>
  <c r="DK704" i="14"/>
  <c r="CZ704" i="14"/>
  <c r="DD704" i="14"/>
  <c r="DQ704" i="14" s="1"/>
  <c r="DH704" i="14"/>
  <c r="DA704" i="14"/>
  <c r="DE704" i="14"/>
  <c r="DI704" i="14"/>
  <c r="CT704" i="14"/>
  <c r="DU704" i="14" s="1"/>
  <c r="CR706" i="14"/>
  <c r="CO709" i="14"/>
  <c r="CR710" i="14"/>
  <c r="CU711" i="14"/>
  <c r="CS713" i="14"/>
  <c r="DT713" i="14" s="1"/>
  <c r="DS714" i="14"/>
  <c r="CU715" i="14"/>
  <c r="CP716" i="14"/>
  <c r="CW717" i="14"/>
  <c r="DX717" i="14" s="1"/>
  <c r="CO725" i="14"/>
  <c r="CZ728" i="14"/>
  <c r="DM728" i="14" s="1"/>
  <c r="DD728" i="14"/>
  <c r="DH728" i="14"/>
  <c r="DA728" i="14"/>
  <c r="DE728" i="14"/>
  <c r="DR728" i="14" s="1"/>
  <c r="DI728" i="14"/>
  <c r="DV728" i="14" s="1"/>
  <c r="DF728" i="14"/>
  <c r="DS728" i="14" s="1"/>
  <c r="DB728" i="14"/>
  <c r="DJ728" i="14"/>
  <c r="DC728" i="14"/>
  <c r="DG728" i="14"/>
  <c r="DT728" i="14" s="1"/>
  <c r="DK728" i="14"/>
  <c r="DX728" i="14" s="1"/>
  <c r="CW729" i="14"/>
  <c r="CM731" i="14"/>
  <c r="CQ735" i="14"/>
  <c r="CO737" i="14"/>
  <c r="DA740" i="14"/>
  <c r="DN740" i="14" s="1"/>
  <c r="DE740" i="14"/>
  <c r="DR740" i="14" s="1"/>
  <c r="DI740" i="14"/>
  <c r="DV740" i="14" s="1"/>
  <c r="DB740" i="14"/>
  <c r="DO740" i="14" s="1"/>
  <c r="DF740" i="14"/>
  <c r="DS740" i="14" s="1"/>
  <c r="DJ740" i="14"/>
  <c r="DC740" i="14"/>
  <c r="DG740" i="14"/>
  <c r="DT740" i="14" s="1"/>
  <c r="CZ740" i="14"/>
  <c r="DM740" i="14" s="1"/>
  <c r="DD740" i="14"/>
  <c r="DH740" i="14"/>
  <c r="DK740" i="14"/>
  <c r="DX740" i="14" s="1"/>
  <c r="CW741" i="14"/>
  <c r="CO749" i="14"/>
  <c r="DP749" i="14" s="1"/>
  <c r="DC752" i="14"/>
  <c r="DG752" i="14"/>
  <c r="DT752" i="14" s="1"/>
  <c r="DK752" i="14"/>
  <c r="DX752" i="14" s="1"/>
  <c r="CZ752" i="14"/>
  <c r="DD752" i="14"/>
  <c r="DH752" i="14"/>
  <c r="DU752" i="14" s="1"/>
  <c r="DB752" i="14"/>
  <c r="DF752" i="14"/>
  <c r="DS752" i="14" s="1"/>
  <c r="DJ752" i="14"/>
  <c r="DI752" i="14"/>
  <c r="DA752" i="14"/>
  <c r="DE752" i="14"/>
  <c r="CW753" i="14"/>
  <c r="CO757" i="14"/>
  <c r="CV758" i="14"/>
  <c r="CZ760" i="14"/>
  <c r="DD760" i="14"/>
  <c r="DH760" i="14"/>
  <c r="DB760" i="14"/>
  <c r="DF760" i="14"/>
  <c r="DJ760" i="14"/>
  <c r="DE760" i="14"/>
  <c r="DG760" i="14"/>
  <c r="DA760" i="14"/>
  <c r="DI760" i="14"/>
  <c r="DC760" i="14"/>
  <c r="DK760" i="14"/>
  <c r="CT760" i="14"/>
  <c r="CN762" i="14"/>
  <c r="CQ763" i="14"/>
  <c r="CO765" i="14"/>
  <c r="CR766" i="14"/>
  <c r="CU767" i="14"/>
  <c r="CS769" i="14"/>
  <c r="CV770" i="14"/>
  <c r="CZ772" i="14"/>
  <c r="DD772" i="14"/>
  <c r="DQ772" i="14" s="1"/>
  <c r="DH772" i="14"/>
  <c r="DU772" i="14" s="1"/>
  <c r="DA772" i="14"/>
  <c r="DN772" i="14" s="1"/>
  <c r="DF772" i="14"/>
  <c r="DS772" i="14" s="1"/>
  <c r="DK772" i="14"/>
  <c r="DX772" i="14" s="1"/>
  <c r="DB772" i="14"/>
  <c r="DO772" i="14" s="1"/>
  <c r="DG772" i="14"/>
  <c r="DC772" i="14"/>
  <c r="DI772" i="14"/>
  <c r="DV772" i="14" s="1"/>
  <c r="DE772" i="14"/>
  <c r="DR772" i="14" s="1"/>
  <c r="DJ772" i="14"/>
  <c r="CV573" i="14"/>
  <c r="CZ505" i="14"/>
  <c r="DM505" i="14" s="1"/>
  <c r="DD505" i="14"/>
  <c r="DH505" i="14"/>
  <c r="DA505" i="14"/>
  <c r="DN505" i="14" s="1"/>
  <c r="DE505" i="14"/>
  <c r="DI505" i="14"/>
  <c r="DV505" i="14" s="1"/>
  <c r="DB505" i="14"/>
  <c r="DO505" i="14" s="1"/>
  <c r="DF505" i="14"/>
  <c r="DJ505" i="14"/>
  <c r="DC505" i="14"/>
  <c r="DG505" i="14"/>
  <c r="DT505" i="14" s="1"/>
  <c r="DK505" i="14"/>
  <c r="DX505" i="14" s="1"/>
  <c r="CU506" i="14"/>
  <c r="CO508" i="14"/>
  <c r="CN511" i="14"/>
  <c r="CS512" i="14"/>
  <c r="CR515" i="14"/>
  <c r="DA517" i="14"/>
  <c r="DN517" i="14" s="1"/>
  <c r="DE517" i="14"/>
  <c r="DI517" i="14"/>
  <c r="DV517" i="14" s="1"/>
  <c r="DB517" i="14"/>
  <c r="DO517" i="14" s="1"/>
  <c r="DF517" i="14"/>
  <c r="DS517" i="14" s="1"/>
  <c r="DJ517" i="14"/>
  <c r="DC517" i="14"/>
  <c r="DG517" i="14"/>
  <c r="DT517" i="14" s="1"/>
  <c r="DK517" i="14"/>
  <c r="DX517" i="14" s="1"/>
  <c r="CZ517" i="14"/>
  <c r="DM517" i="14" s="1"/>
  <c r="DD517" i="14"/>
  <c r="DH517" i="14"/>
  <c r="CU518" i="14"/>
  <c r="CO520" i="14"/>
  <c r="CN523" i="14"/>
  <c r="CS524" i="14"/>
  <c r="CV527" i="14"/>
  <c r="DB529" i="14"/>
  <c r="DO529" i="14" s="1"/>
  <c r="DF529" i="14"/>
  <c r="DJ529" i="14"/>
  <c r="DC529" i="14"/>
  <c r="DG529" i="14"/>
  <c r="DT529" i="14" s="1"/>
  <c r="DK529" i="14"/>
  <c r="DX529" i="14" s="1"/>
  <c r="CZ529" i="14"/>
  <c r="DM529" i="14" s="1"/>
  <c r="DD529" i="14"/>
  <c r="DH529" i="14"/>
  <c r="DU529" i="14" s="1"/>
  <c r="DA529" i="14"/>
  <c r="DN529" i="14" s="1"/>
  <c r="DE529" i="14"/>
  <c r="DI529" i="14"/>
  <c r="CU530" i="14"/>
  <c r="CO532" i="14"/>
  <c r="CN535" i="14"/>
  <c r="CS536" i="14"/>
  <c r="CV539" i="14"/>
  <c r="DA541" i="14"/>
  <c r="DE541" i="14"/>
  <c r="DI541" i="14"/>
  <c r="DB541" i="14"/>
  <c r="DO541" i="14" s="1"/>
  <c r="DF541" i="14"/>
  <c r="DJ541" i="14"/>
  <c r="DC541" i="14"/>
  <c r="DG541" i="14"/>
  <c r="DK541" i="14"/>
  <c r="DX541" i="14" s="1"/>
  <c r="CZ541" i="14"/>
  <c r="DD541" i="14"/>
  <c r="DH541" i="14"/>
  <c r="DU541" i="14" s="1"/>
  <c r="CN543" i="14"/>
  <c r="CS544" i="14"/>
  <c r="CM546" i="14"/>
  <c r="CR547" i="14"/>
  <c r="DB549" i="14"/>
  <c r="DF549" i="14"/>
  <c r="DS549" i="14" s="1"/>
  <c r="DJ549" i="14"/>
  <c r="DC549" i="14"/>
  <c r="DP549" i="14" s="1"/>
  <c r="DG549" i="14"/>
  <c r="DK549" i="14"/>
  <c r="CZ549" i="14"/>
  <c r="DD549" i="14"/>
  <c r="DH549" i="14"/>
  <c r="DA549" i="14"/>
  <c r="DE549" i="14"/>
  <c r="DI549" i="14"/>
  <c r="DV549" i="14" s="1"/>
  <c r="CS552" i="14"/>
  <c r="CM554" i="14"/>
  <c r="CR555" i="14"/>
  <c r="CW556" i="14"/>
  <c r="CQ558" i="14"/>
  <c r="CV559" i="14"/>
  <c r="DC561" i="14"/>
  <c r="DG561" i="14"/>
  <c r="DT561" i="14" s="1"/>
  <c r="DK561" i="14"/>
  <c r="CZ561" i="14"/>
  <c r="DM561" i="14" s="1"/>
  <c r="DD561" i="14"/>
  <c r="DH561" i="14"/>
  <c r="DA561" i="14"/>
  <c r="DN561" i="14" s="1"/>
  <c r="DE561" i="14"/>
  <c r="DI561" i="14"/>
  <c r="DB561" i="14"/>
  <c r="DO561" i="14" s="1"/>
  <c r="DF561" i="14"/>
  <c r="DJ561" i="14"/>
  <c r="CN563" i="14"/>
  <c r="CS564" i="14"/>
  <c r="CV567" i="14"/>
  <c r="CM570" i="14"/>
  <c r="CO373" i="14"/>
  <c r="DP373" i="14" s="1"/>
  <c r="CN376" i="14"/>
  <c r="CS377" i="14"/>
  <c r="CM379" i="14"/>
  <c r="CV380" i="14"/>
  <c r="CZ382" i="14"/>
  <c r="DD382" i="14"/>
  <c r="DH382" i="14"/>
  <c r="DA382" i="14"/>
  <c r="DN382" i="14" s="1"/>
  <c r="DE382" i="14"/>
  <c r="DR382" i="14" s="1"/>
  <c r="DI382" i="14"/>
  <c r="DB382" i="14"/>
  <c r="DF382" i="14"/>
  <c r="DS382" i="14" s="1"/>
  <c r="DJ382" i="14"/>
  <c r="DC382" i="14"/>
  <c r="DG382" i="14"/>
  <c r="DK382" i="14"/>
  <c r="DX382" i="14" s="1"/>
  <c r="CU383" i="14"/>
  <c r="CO385" i="14"/>
  <c r="CR388" i="14"/>
  <c r="DB390" i="14"/>
  <c r="DF390" i="14"/>
  <c r="DS390" i="14" s="1"/>
  <c r="DJ390" i="14"/>
  <c r="DC390" i="14"/>
  <c r="DG390" i="14"/>
  <c r="DK390" i="14"/>
  <c r="CZ390" i="14"/>
  <c r="DD390" i="14"/>
  <c r="DH390" i="14"/>
  <c r="DA390" i="14"/>
  <c r="DN390" i="14" s="1"/>
  <c r="DE390" i="14"/>
  <c r="DI390" i="14"/>
  <c r="CU391" i="14"/>
  <c r="CO393" i="14"/>
  <c r="CR396" i="14"/>
  <c r="CW397" i="14"/>
  <c r="CQ399" i="14"/>
  <c r="CV400" i="14"/>
  <c r="CZ402" i="14"/>
  <c r="DD402" i="14"/>
  <c r="DH402" i="14"/>
  <c r="DU402" i="14" s="1"/>
  <c r="DB402" i="14"/>
  <c r="DO402" i="14" s="1"/>
  <c r="DF402" i="14"/>
  <c r="DJ402" i="14"/>
  <c r="DE402" i="14"/>
  <c r="DR402" i="14" s="1"/>
  <c r="DG402" i="14"/>
  <c r="DT402" i="14" s="1"/>
  <c r="DA402" i="14"/>
  <c r="DN402" i="14" s="1"/>
  <c r="DI402" i="14"/>
  <c r="DV402" i="14" s="1"/>
  <c r="DC402" i="14"/>
  <c r="DK402" i="14"/>
  <c r="CU403" i="14"/>
  <c r="CO405" i="14"/>
  <c r="CN408" i="14"/>
  <c r="CS409" i="14"/>
  <c r="DT409" i="14" s="1"/>
  <c r="CM411" i="14"/>
  <c r="CR412" i="14"/>
  <c r="DS412" i="14" s="1"/>
  <c r="CW413" i="14"/>
  <c r="CQ415" i="14"/>
  <c r="CV416" i="14"/>
  <c r="DA418" i="14"/>
  <c r="DN418" i="14" s="1"/>
  <c r="DE418" i="14"/>
  <c r="DR418" i="14" s="1"/>
  <c r="DI418" i="14"/>
  <c r="DC418" i="14"/>
  <c r="DP418" i="14" s="1"/>
  <c r="DG418" i="14"/>
  <c r="DT418" i="14" s="1"/>
  <c r="DK418" i="14"/>
  <c r="DB418" i="14"/>
  <c r="DO418" i="14" s="1"/>
  <c r="DJ418" i="14"/>
  <c r="DD418" i="14"/>
  <c r="DF418" i="14"/>
  <c r="CZ418" i="14"/>
  <c r="DH418" i="14"/>
  <c r="CU419" i="14"/>
  <c r="CO421" i="14"/>
  <c r="CN424" i="14"/>
  <c r="CS425" i="14"/>
  <c r="CL426" i="14"/>
  <c r="CQ427" i="14"/>
  <c r="CV428" i="14"/>
  <c r="CN432" i="14"/>
  <c r="CS433" i="14"/>
  <c r="CM435" i="14"/>
  <c r="CR436" i="14"/>
  <c r="CW437" i="14"/>
  <c r="DC442" i="14"/>
  <c r="DG442" i="14"/>
  <c r="DT442" i="14" s="1"/>
  <c r="DK442" i="14"/>
  <c r="DX442" i="14" s="1"/>
  <c r="DA442" i="14"/>
  <c r="DN442" i="14" s="1"/>
  <c r="DE442" i="14"/>
  <c r="DI442" i="14"/>
  <c r="DV442" i="14" s="1"/>
  <c r="CZ442" i="14"/>
  <c r="DH442" i="14"/>
  <c r="DB442" i="14"/>
  <c r="DJ442" i="14"/>
  <c r="DD442" i="14"/>
  <c r="DF442" i="14"/>
  <c r="DS442" i="14" s="1"/>
  <c r="CO445" i="14"/>
  <c r="CR448" i="14"/>
  <c r="DC450" i="14"/>
  <c r="DG450" i="14"/>
  <c r="DK450" i="14"/>
  <c r="DA450" i="14"/>
  <c r="DE450" i="14"/>
  <c r="DR450" i="14" s="1"/>
  <c r="DI450" i="14"/>
  <c r="DD450" i="14"/>
  <c r="DF450" i="14"/>
  <c r="CZ450" i="14"/>
  <c r="DM450" i="14" s="1"/>
  <c r="DH450" i="14"/>
  <c r="DB450" i="14"/>
  <c r="DO450" i="14" s="1"/>
  <c r="DJ450" i="14"/>
  <c r="CU451" i="14"/>
  <c r="CO453" i="14"/>
  <c r="CS457" i="14"/>
  <c r="DC462" i="14"/>
  <c r="DG462" i="14"/>
  <c r="DT462" i="14" s="1"/>
  <c r="DK462" i="14"/>
  <c r="DA462" i="14"/>
  <c r="DE462" i="14"/>
  <c r="DR462" i="14" s="1"/>
  <c r="DI462" i="14"/>
  <c r="DV462" i="14" s="1"/>
  <c r="CZ462" i="14"/>
  <c r="DM462" i="14" s="1"/>
  <c r="DH462" i="14"/>
  <c r="DB462" i="14"/>
  <c r="DJ462" i="14"/>
  <c r="DD462" i="14"/>
  <c r="DQ462" i="14" s="1"/>
  <c r="DF462" i="14"/>
  <c r="DS462" i="14" s="1"/>
  <c r="CO465" i="14"/>
  <c r="CN468" i="14"/>
  <c r="DO468" i="14" s="1"/>
  <c r="CS469" i="14"/>
  <c r="CW473" i="14"/>
  <c r="CO477" i="14"/>
  <c r="CN480" i="14"/>
  <c r="CW481" i="14"/>
  <c r="CQ483" i="14"/>
  <c r="CV484" i="14"/>
  <c r="DC486" i="14"/>
  <c r="DP486" i="14" s="1"/>
  <c r="DG486" i="14"/>
  <c r="DK486" i="14"/>
  <c r="DA486" i="14"/>
  <c r="DN486" i="14" s="1"/>
  <c r="DE486" i="14"/>
  <c r="DR486" i="14" s="1"/>
  <c r="DI486" i="14"/>
  <c r="DD486" i="14"/>
  <c r="DQ486" i="14" s="1"/>
  <c r="DF486" i="14"/>
  <c r="DS486" i="14" s="1"/>
  <c r="CZ486" i="14"/>
  <c r="DM486" i="14" s="1"/>
  <c r="DH486" i="14"/>
  <c r="DB486" i="14"/>
  <c r="DJ486" i="14"/>
  <c r="CO489" i="14"/>
  <c r="CS493" i="14"/>
  <c r="CV496" i="14"/>
  <c r="DA498" i="14"/>
  <c r="DE498" i="14"/>
  <c r="DI498" i="14"/>
  <c r="DC498" i="14"/>
  <c r="DG498" i="14"/>
  <c r="DK498" i="14"/>
  <c r="DX498" i="14" s="1"/>
  <c r="DB498" i="14"/>
  <c r="DJ498" i="14"/>
  <c r="DD498" i="14"/>
  <c r="DF498" i="14"/>
  <c r="DS498" i="14" s="1"/>
  <c r="CZ498" i="14"/>
  <c r="DH498" i="14"/>
  <c r="DU498" i="14" s="1"/>
  <c r="CU499" i="14"/>
  <c r="CO501" i="14"/>
  <c r="CN372" i="14"/>
  <c r="CS352" i="14"/>
  <c r="CV353" i="14"/>
  <c r="DA355" i="14"/>
  <c r="DN355" i="14" s="1"/>
  <c r="DE355" i="14"/>
  <c r="DI355" i="14"/>
  <c r="DV355" i="14" s="1"/>
  <c r="DB355" i="14"/>
  <c r="DO355" i="14" s="1"/>
  <c r="DF355" i="14"/>
  <c r="DS355" i="14" s="1"/>
  <c r="DJ355" i="14"/>
  <c r="DC355" i="14"/>
  <c r="DP355" i="14" s="1"/>
  <c r="DG355" i="14"/>
  <c r="DT355" i="14" s="1"/>
  <c r="DK355" i="14"/>
  <c r="DX355" i="14" s="1"/>
  <c r="CZ355" i="14"/>
  <c r="DD355" i="14"/>
  <c r="DH355" i="14"/>
  <c r="DU355" i="14" s="1"/>
  <c r="CW356" i="14"/>
  <c r="CZ359" i="14"/>
  <c r="DD359" i="14"/>
  <c r="DH359" i="14"/>
  <c r="DA359" i="14"/>
  <c r="DN359" i="14" s="1"/>
  <c r="DE359" i="14"/>
  <c r="DI359" i="14"/>
  <c r="DB359" i="14"/>
  <c r="DO359" i="14" s="1"/>
  <c r="DF359" i="14"/>
  <c r="DJ359" i="14"/>
  <c r="DC359" i="14"/>
  <c r="DP359" i="14" s="1"/>
  <c r="DG359" i="14"/>
  <c r="DK359" i="14"/>
  <c r="CW360" i="14"/>
  <c r="DX360" i="14" s="1"/>
  <c r="CN365" i="14"/>
  <c r="CQ366" i="14"/>
  <c r="CO368" i="14"/>
  <c r="CV369" i="14"/>
  <c r="CZ305" i="14"/>
  <c r="DD305" i="14"/>
  <c r="DA305" i="14"/>
  <c r="DN305" i="14" s="1"/>
  <c r="DF305" i="14"/>
  <c r="DJ305" i="14"/>
  <c r="DB305" i="14"/>
  <c r="DG305" i="14"/>
  <c r="DT305" i="14" s="1"/>
  <c r="DK305" i="14"/>
  <c r="DC305" i="14"/>
  <c r="DP305" i="14" s="1"/>
  <c r="DH305" i="14"/>
  <c r="DE305" i="14"/>
  <c r="DR305" i="14" s="1"/>
  <c r="DI305" i="14"/>
  <c r="DV305" i="14" s="1"/>
  <c r="CW306" i="14"/>
  <c r="CQ308" i="14"/>
  <c r="CO310" i="14"/>
  <c r="CR311" i="14"/>
  <c r="CS314" i="14"/>
  <c r="CV315" i="14"/>
  <c r="DC317" i="14"/>
  <c r="DP317" i="14" s="1"/>
  <c r="DG317" i="14"/>
  <c r="DK317" i="14"/>
  <c r="CZ317" i="14"/>
  <c r="DD317" i="14"/>
  <c r="DH317" i="14"/>
  <c r="DA317" i="14"/>
  <c r="DE317" i="14"/>
  <c r="DR317" i="14" s="1"/>
  <c r="DI317" i="14"/>
  <c r="DV317" i="14" s="1"/>
  <c r="DB317" i="14"/>
  <c r="DF317" i="14"/>
  <c r="DJ317" i="14"/>
  <c r="CW318" i="14"/>
  <c r="CM320" i="14"/>
  <c r="CN323" i="14"/>
  <c r="CS326" i="14"/>
  <c r="DT326" i="14" s="1"/>
  <c r="CV327" i="14"/>
  <c r="DA329" i="14"/>
  <c r="DE329" i="14"/>
  <c r="DI329" i="14"/>
  <c r="DV329" i="14" s="1"/>
  <c r="DB329" i="14"/>
  <c r="DO329" i="14" s="1"/>
  <c r="DF329" i="14"/>
  <c r="DS329" i="14" s="1"/>
  <c r="DJ329" i="14"/>
  <c r="DC329" i="14"/>
  <c r="DP329" i="14" s="1"/>
  <c r="DG329" i="14"/>
  <c r="DT329" i="14" s="1"/>
  <c r="DK329" i="14"/>
  <c r="CZ329" i="14"/>
  <c r="DM329" i="14" s="1"/>
  <c r="DD329" i="14"/>
  <c r="DH329" i="14"/>
  <c r="CW330" i="14"/>
  <c r="CM332" i="14"/>
  <c r="CN335" i="14"/>
  <c r="CS338" i="14"/>
  <c r="DT338" i="14" s="1"/>
  <c r="CV339" i="14"/>
  <c r="CO342" i="14"/>
  <c r="CN347" i="14"/>
  <c r="CQ348" i="14"/>
  <c r="CP349" i="14"/>
  <c r="CW350" i="14"/>
  <c r="CO241" i="14"/>
  <c r="CR242" i="14"/>
  <c r="CS245" i="14"/>
  <c r="CV246" i="14"/>
  <c r="CZ248" i="14"/>
  <c r="DD248" i="14"/>
  <c r="DQ248" i="14" s="1"/>
  <c r="DH248" i="14"/>
  <c r="DU248" i="14" s="1"/>
  <c r="DA248" i="14"/>
  <c r="DN248" i="14" s="1"/>
  <c r="DE248" i="14"/>
  <c r="DI248" i="14"/>
  <c r="DV248" i="14" s="1"/>
  <c r="DC248" i="14"/>
  <c r="DP248" i="14" s="1"/>
  <c r="DG248" i="14"/>
  <c r="DK248" i="14"/>
  <c r="DF248" i="14"/>
  <c r="DJ248" i="14"/>
  <c r="DB248" i="14"/>
  <c r="DO248" i="14" s="1"/>
  <c r="CW249" i="14"/>
  <c r="CM251" i="14"/>
  <c r="CN254" i="14"/>
  <c r="CS257" i="14"/>
  <c r="CV258" i="14"/>
  <c r="DA260" i="14"/>
  <c r="DN260" i="14" s="1"/>
  <c r="DE260" i="14"/>
  <c r="DI260" i="14"/>
  <c r="DB260" i="14"/>
  <c r="DF260" i="14"/>
  <c r="DJ260" i="14"/>
  <c r="CZ260" i="14"/>
  <c r="DD260" i="14"/>
  <c r="DH260" i="14"/>
  <c r="DK260" i="14"/>
  <c r="DC260" i="14"/>
  <c r="DG260" i="14"/>
  <c r="CW261" i="14"/>
  <c r="CO265" i="14"/>
  <c r="CR266" i="14"/>
  <c r="CU267" i="14"/>
  <c r="CS269" i="14"/>
  <c r="CV270" i="14"/>
  <c r="DB272" i="14"/>
  <c r="DF272" i="14"/>
  <c r="DS272" i="14" s="1"/>
  <c r="DJ272" i="14"/>
  <c r="DC272" i="14"/>
  <c r="DG272" i="14"/>
  <c r="DK272" i="14"/>
  <c r="DX272" i="14" s="1"/>
  <c r="DA272" i="14"/>
  <c r="DN272" i="14" s="1"/>
  <c r="DE272" i="14"/>
  <c r="DR272" i="14" s="1"/>
  <c r="DI272" i="14"/>
  <c r="CZ272" i="14"/>
  <c r="DM272" i="14" s="1"/>
  <c r="DD272" i="14"/>
  <c r="DH272" i="14"/>
  <c r="CW273" i="14"/>
  <c r="CZ276" i="14"/>
  <c r="DD276" i="14"/>
  <c r="DH276" i="14"/>
  <c r="DA276" i="14"/>
  <c r="DE276" i="14"/>
  <c r="DR276" i="14" s="1"/>
  <c r="DI276" i="14"/>
  <c r="DV276" i="14" s="1"/>
  <c r="DC276" i="14"/>
  <c r="DG276" i="14"/>
  <c r="DK276" i="14"/>
  <c r="DX276" i="14" s="1"/>
  <c r="DJ276" i="14"/>
  <c r="DB276" i="14"/>
  <c r="DF276" i="14"/>
  <c r="DS276" i="14" s="1"/>
  <c r="CW277" i="14"/>
  <c r="CN282" i="14"/>
  <c r="CS285" i="14"/>
  <c r="DB288" i="14"/>
  <c r="DF288" i="14"/>
  <c r="DS288" i="14" s="1"/>
  <c r="DJ288" i="14"/>
  <c r="CZ288" i="14"/>
  <c r="DD288" i="14"/>
  <c r="DH288" i="14"/>
  <c r="DE288" i="14"/>
  <c r="DG288" i="14"/>
  <c r="DA288" i="14"/>
  <c r="DN288" i="14" s="1"/>
  <c r="DI288" i="14"/>
  <c r="DV288" i="14" s="1"/>
  <c r="DC288" i="14"/>
  <c r="DP288" i="14" s="1"/>
  <c r="DK288" i="14"/>
  <c r="DX288" i="14" s="1"/>
  <c r="DQ288" i="14"/>
  <c r="CN290" i="14"/>
  <c r="CS293" i="14"/>
  <c r="CV294" i="14"/>
  <c r="DA296" i="14"/>
  <c r="DE296" i="14"/>
  <c r="DR296" i="14" s="1"/>
  <c r="DI296" i="14"/>
  <c r="DV296" i="14" s="1"/>
  <c r="DC296" i="14"/>
  <c r="DG296" i="14"/>
  <c r="DK296" i="14"/>
  <c r="DD296" i="14"/>
  <c r="DF296" i="14"/>
  <c r="CZ296" i="14"/>
  <c r="DH296" i="14"/>
  <c r="DB296" i="14"/>
  <c r="DO296" i="14" s="1"/>
  <c r="DJ296" i="14"/>
  <c r="CW297" i="14"/>
  <c r="CM299" i="14"/>
  <c r="CO301" i="14"/>
  <c r="CU303" i="14"/>
  <c r="CV161" i="14"/>
  <c r="DA163" i="14"/>
  <c r="DN163" i="14" s="1"/>
  <c r="DE163" i="14"/>
  <c r="DR163" i="14" s="1"/>
  <c r="DI163" i="14"/>
  <c r="DB163" i="14"/>
  <c r="DO163" i="14" s="1"/>
  <c r="DF163" i="14"/>
  <c r="DS163" i="14" s="1"/>
  <c r="DJ163" i="14"/>
  <c r="DC163" i="14"/>
  <c r="DG163" i="14"/>
  <c r="DK163" i="14"/>
  <c r="CZ163" i="14"/>
  <c r="DD163" i="14"/>
  <c r="DH163" i="14"/>
  <c r="DU163" i="14" s="1"/>
  <c r="CN165" i="14"/>
  <c r="CO168" i="14"/>
  <c r="CR169" i="14"/>
  <c r="CU170" i="14"/>
  <c r="CS172" i="14"/>
  <c r="DT172" i="14" s="1"/>
  <c r="CV173" i="14"/>
  <c r="CN177" i="14"/>
  <c r="CO180" i="14"/>
  <c r="CR181" i="14"/>
  <c r="CW184" i="14"/>
  <c r="CM186" i="14"/>
  <c r="CO188" i="14"/>
  <c r="CR189" i="14"/>
  <c r="CS192" i="14"/>
  <c r="CV193" i="14"/>
  <c r="DA195" i="14"/>
  <c r="DE195" i="14"/>
  <c r="DI195" i="14"/>
  <c r="DC195" i="14"/>
  <c r="DG195" i="14"/>
  <c r="DK195" i="14"/>
  <c r="CZ195" i="14"/>
  <c r="DH195" i="14"/>
  <c r="DB195" i="14"/>
  <c r="DJ195" i="14"/>
  <c r="DD195" i="14"/>
  <c r="DQ195" i="14" s="1"/>
  <c r="DF195" i="14"/>
  <c r="CT195" i="14"/>
  <c r="CR197" i="14"/>
  <c r="CU198" i="14"/>
  <c r="CS200" i="14"/>
  <c r="CV201" i="14"/>
  <c r="DB203" i="14"/>
  <c r="DF203" i="14"/>
  <c r="DJ203" i="14"/>
  <c r="DD203" i="14"/>
  <c r="DI203" i="14"/>
  <c r="DV203" i="14" s="1"/>
  <c r="CZ203" i="14"/>
  <c r="DE203" i="14"/>
  <c r="DR203" i="14" s="1"/>
  <c r="DK203" i="14"/>
  <c r="DA203" i="14"/>
  <c r="DG203" i="14"/>
  <c r="DT203" i="14" s="1"/>
  <c r="DC203" i="14"/>
  <c r="DP203" i="14" s="1"/>
  <c r="DH203" i="14"/>
  <c r="CW204" i="14"/>
  <c r="CS208" i="14"/>
  <c r="CV209" i="14"/>
  <c r="DC211" i="14"/>
  <c r="DG211" i="14"/>
  <c r="DK211" i="14"/>
  <c r="CZ211" i="14"/>
  <c r="DD211" i="14"/>
  <c r="DQ211" i="14" s="1"/>
  <c r="DH211" i="14"/>
  <c r="DA211" i="14"/>
  <c r="DN211" i="14" s="1"/>
  <c r="DE211" i="14"/>
  <c r="DI211" i="14"/>
  <c r="DB211" i="14"/>
  <c r="DF211" i="14"/>
  <c r="DS211" i="14" s="1"/>
  <c r="DJ211" i="14"/>
  <c r="CT211" i="14"/>
  <c r="CR213" i="14"/>
  <c r="CU214" i="14"/>
  <c r="CS216" i="14"/>
  <c r="CV217" i="14"/>
  <c r="DC219" i="14"/>
  <c r="DP219" i="14" s="1"/>
  <c r="DG219" i="14"/>
  <c r="DK219" i="14"/>
  <c r="DX219" i="14" s="1"/>
  <c r="CZ219" i="14"/>
  <c r="DD219" i="14"/>
  <c r="DH219" i="14"/>
  <c r="DU219" i="14" s="1"/>
  <c r="DA219" i="14"/>
  <c r="DN219" i="14" s="1"/>
  <c r="DE219" i="14"/>
  <c r="DR219" i="14" s="1"/>
  <c r="DI219" i="14"/>
  <c r="DV219" i="14" s="1"/>
  <c r="DB219" i="14"/>
  <c r="DF219" i="14"/>
  <c r="DJ219" i="14"/>
  <c r="CW220" i="14"/>
  <c r="CS224" i="14"/>
  <c r="CV225" i="14"/>
  <c r="CN229" i="14"/>
  <c r="CV233" i="14"/>
  <c r="DA235" i="14"/>
  <c r="DN235" i="14" s="1"/>
  <c r="DE235" i="14"/>
  <c r="DR235" i="14" s="1"/>
  <c r="DI235" i="14"/>
  <c r="DB235" i="14"/>
  <c r="DO235" i="14" s="1"/>
  <c r="DF235" i="14"/>
  <c r="DS235" i="14" s="1"/>
  <c r="DJ235" i="14"/>
  <c r="CZ235" i="14"/>
  <c r="DD235" i="14"/>
  <c r="DH235" i="14"/>
  <c r="DC235" i="14"/>
  <c r="DG235" i="14"/>
  <c r="DK235" i="14"/>
  <c r="CW236" i="14"/>
  <c r="CN71" i="14"/>
  <c r="CS74" i="14"/>
  <c r="CV75" i="14"/>
  <c r="DC77" i="14"/>
  <c r="DG77" i="14"/>
  <c r="DK77" i="14"/>
  <c r="CZ77" i="14"/>
  <c r="DM77" i="14" s="1"/>
  <c r="DD77" i="14"/>
  <c r="DH77" i="14"/>
  <c r="DB77" i="14"/>
  <c r="DF77" i="14"/>
  <c r="DJ77" i="14"/>
  <c r="DA77" i="14"/>
  <c r="DE77" i="14"/>
  <c r="DR77" i="14" s="1"/>
  <c r="DI77" i="14"/>
  <c r="DV77" i="14" s="1"/>
  <c r="DQ77" i="14"/>
  <c r="CW78" i="14"/>
  <c r="CS82" i="14"/>
  <c r="CV83" i="14"/>
  <c r="CZ85" i="14"/>
  <c r="DD85" i="14"/>
  <c r="DH85" i="14"/>
  <c r="DA85" i="14"/>
  <c r="DN85" i="14" s="1"/>
  <c r="DE85" i="14"/>
  <c r="DR85" i="14" s="1"/>
  <c r="DI85" i="14"/>
  <c r="DV85" i="14" s="1"/>
  <c r="DC85" i="14"/>
  <c r="DG85" i="14"/>
  <c r="DK85" i="14"/>
  <c r="DB85" i="14"/>
  <c r="DF85" i="14"/>
  <c r="DJ85" i="14"/>
  <c r="CT85" i="14"/>
  <c r="CR87" i="14"/>
  <c r="CS90" i="14"/>
  <c r="CV91" i="14"/>
  <c r="CR95" i="14"/>
  <c r="CW98" i="14"/>
  <c r="CN103" i="14"/>
  <c r="CO106" i="14"/>
  <c r="CR107" i="14"/>
  <c r="DS107" i="14" s="1"/>
  <c r="CO110" i="14"/>
  <c r="CR111" i="14"/>
  <c r="CU112" i="14"/>
  <c r="CS114" i="14"/>
  <c r="CV115" i="14"/>
  <c r="DC117" i="14"/>
  <c r="DG117" i="14"/>
  <c r="DK117" i="14"/>
  <c r="DX117" i="14" s="1"/>
  <c r="DA117" i="14"/>
  <c r="DN117" i="14" s="1"/>
  <c r="DE117" i="14"/>
  <c r="DR117" i="14" s="1"/>
  <c r="DI117" i="14"/>
  <c r="DF117" i="14"/>
  <c r="DS117" i="14" s="1"/>
  <c r="CZ117" i="14"/>
  <c r="DH117" i="14"/>
  <c r="DB117" i="14"/>
  <c r="DO117" i="14" s="1"/>
  <c r="DJ117" i="14"/>
  <c r="DD117" i="14"/>
  <c r="DQ117" i="14" s="1"/>
  <c r="CN119" i="14"/>
  <c r="CN123" i="14"/>
  <c r="CO126" i="14"/>
  <c r="CR127" i="14"/>
  <c r="CW130" i="14"/>
  <c r="CM132" i="14"/>
  <c r="CN135" i="14"/>
  <c r="CO138" i="14"/>
  <c r="CV139" i="14"/>
  <c r="DC141" i="14"/>
  <c r="DP141" i="14" s="1"/>
  <c r="DG141" i="14"/>
  <c r="DT141" i="14" s="1"/>
  <c r="DK141" i="14"/>
  <c r="CZ141" i="14"/>
  <c r="DM141" i="14" s="1"/>
  <c r="DD141" i="14"/>
  <c r="DH141" i="14"/>
  <c r="DA141" i="14"/>
  <c r="DN141" i="14" s="1"/>
  <c r="DE141" i="14"/>
  <c r="DI141" i="14"/>
  <c r="DV141" i="14" s="1"/>
  <c r="DB141" i="14"/>
  <c r="DO141" i="14" s="1"/>
  <c r="DF141" i="14"/>
  <c r="DS141" i="14" s="1"/>
  <c r="DJ141" i="14"/>
  <c r="DQ141" i="14"/>
  <c r="CW142" i="14"/>
  <c r="CM144" i="14"/>
  <c r="CO146" i="14"/>
  <c r="CR147" i="14"/>
  <c r="CW150" i="14"/>
  <c r="CO154" i="14"/>
  <c r="CR155" i="14"/>
  <c r="CU156" i="14"/>
  <c r="CP157" i="14"/>
  <c r="CW158" i="14"/>
  <c r="CN51" i="14"/>
  <c r="CL53" i="14"/>
  <c r="CW54" i="14"/>
  <c r="DB57" i="14"/>
  <c r="DO57" i="14" s="1"/>
  <c r="DF57" i="14"/>
  <c r="DJ57" i="14"/>
  <c r="DC57" i="14"/>
  <c r="DP57" i="14" s="1"/>
  <c r="DG57" i="14"/>
  <c r="DT57" i="14" s="1"/>
  <c r="DK57" i="14"/>
  <c r="DA57" i="14"/>
  <c r="DE57" i="14"/>
  <c r="DR57" i="14" s="1"/>
  <c r="DI57" i="14"/>
  <c r="DV57" i="14" s="1"/>
  <c r="DH57" i="14"/>
  <c r="CZ57" i="14"/>
  <c r="DM57" i="14" s="1"/>
  <c r="DD57" i="14"/>
  <c r="CW58" i="14"/>
  <c r="CN63" i="14"/>
  <c r="CO66" i="14"/>
  <c r="DP66" i="14" s="1"/>
  <c r="CS48" i="14"/>
  <c r="DO603" i="14"/>
  <c r="DA609" i="14"/>
  <c r="DE609" i="14"/>
  <c r="DI609" i="14"/>
  <c r="DV609" i="14" s="1"/>
  <c r="DB609" i="14"/>
  <c r="DO609" i="14" s="1"/>
  <c r="DF609" i="14"/>
  <c r="DJ609" i="14"/>
  <c r="DC609" i="14"/>
  <c r="DG609" i="14"/>
  <c r="DK609" i="14"/>
  <c r="CZ609" i="14"/>
  <c r="DM609" i="14" s="1"/>
  <c r="DD609" i="14"/>
  <c r="DQ609" i="14" s="1"/>
  <c r="DH609" i="14"/>
  <c r="DB617" i="14"/>
  <c r="DO617" i="14" s="1"/>
  <c r="DF617" i="14"/>
  <c r="DJ617" i="14"/>
  <c r="DC617" i="14"/>
  <c r="DG617" i="14"/>
  <c r="DK617" i="14"/>
  <c r="DD617" i="14"/>
  <c r="DE617" i="14"/>
  <c r="CZ617" i="14"/>
  <c r="DM617" i="14" s="1"/>
  <c r="DH617" i="14"/>
  <c r="DA617" i="14"/>
  <c r="DI617" i="14"/>
  <c r="DA625" i="14"/>
  <c r="DN625" i="14" s="1"/>
  <c r="DE625" i="14"/>
  <c r="DI625" i="14"/>
  <c r="DB625" i="14"/>
  <c r="DF625" i="14"/>
  <c r="DJ625" i="14"/>
  <c r="DG625" i="14"/>
  <c r="CZ625" i="14"/>
  <c r="DM625" i="14" s="1"/>
  <c r="DH625" i="14"/>
  <c r="DC625" i="14"/>
  <c r="DK625" i="14"/>
  <c r="DD625" i="14"/>
  <c r="CZ633" i="14"/>
  <c r="DD633" i="14"/>
  <c r="DH633" i="14"/>
  <c r="DU633" i="14" s="1"/>
  <c r="DA633" i="14"/>
  <c r="DE633" i="14"/>
  <c r="DI633" i="14"/>
  <c r="DB633" i="14"/>
  <c r="DO633" i="14" s="1"/>
  <c r="DJ633" i="14"/>
  <c r="DC633" i="14"/>
  <c r="DP633" i="14" s="1"/>
  <c r="DK633" i="14"/>
  <c r="DF633" i="14"/>
  <c r="DG633" i="14"/>
  <c r="X582" i="14"/>
  <c r="AF590" i="14"/>
  <c r="X598" i="14"/>
  <c r="AB670" i="14"/>
  <c r="Y606" i="14"/>
  <c r="X276" i="14"/>
  <c r="X163" i="14"/>
  <c r="AB187" i="14"/>
  <c r="AB195" i="14"/>
  <c r="X203" i="14"/>
  <c r="X219" i="14"/>
  <c r="AB227" i="14"/>
  <c r="AF235" i="14"/>
  <c r="AB89" i="14"/>
  <c r="AB97" i="14"/>
  <c r="AF145" i="14"/>
  <c r="AF57" i="14"/>
  <c r="AB65" i="14"/>
  <c r="Y276" i="14"/>
  <c r="AC300" i="14"/>
  <c r="Y211" i="14"/>
  <c r="AC89" i="14"/>
  <c r="Y97" i="14"/>
  <c r="Y105" i="14"/>
  <c r="AC57" i="14"/>
  <c r="AC65" i="14"/>
  <c r="CZ581" i="14"/>
  <c r="DD581" i="14"/>
  <c r="DH581" i="14"/>
  <c r="DA581" i="14"/>
  <c r="DE581" i="14"/>
  <c r="DI581" i="14"/>
  <c r="DB581" i="14"/>
  <c r="DF581" i="14"/>
  <c r="DJ581" i="14"/>
  <c r="DC581" i="14"/>
  <c r="DG581" i="14"/>
  <c r="DK581" i="14"/>
  <c r="CP581" i="14"/>
  <c r="DC589" i="14"/>
  <c r="DG589" i="14"/>
  <c r="DK589" i="14"/>
  <c r="DX589" i="14" s="1"/>
  <c r="CZ589" i="14"/>
  <c r="DD589" i="14"/>
  <c r="DQ589" i="14" s="1"/>
  <c r="DH589" i="14"/>
  <c r="DU589" i="14" s="1"/>
  <c r="DA589" i="14"/>
  <c r="DE589" i="14"/>
  <c r="DI589" i="14"/>
  <c r="DB589" i="14"/>
  <c r="DF589" i="14"/>
  <c r="DJ589" i="14"/>
  <c r="CS646" i="14"/>
  <c r="CZ649" i="14"/>
  <c r="DD649" i="14"/>
  <c r="DH649" i="14"/>
  <c r="DA649" i="14"/>
  <c r="DE649" i="14"/>
  <c r="DI649" i="14"/>
  <c r="DF649" i="14"/>
  <c r="DG649" i="14"/>
  <c r="DT649" i="14" s="1"/>
  <c r="DB649" i="14"/>
  <c r="DJ649" i="14"/>
  <c r="DC649" i="14"/>
  <c r="DK649" i="14"/>
  <c r="CP649" i="14"/>
  <c r="DA661" i="14"/>
  <c r="DE661" i="14"/>
  <c r="DI661" i="14"/>
  <c r="DB661" i="14"/>
  <c r="DF661" i="14"/>
  <c r="DS661" i="14" s="1"/>
  <c r="DJ661" i="14"/>
  <c r="DG661" i="14"/>
  <c r="CZ661" i="14"/>
  <c r="DH661" i="14"/>
  <c r="DC661" i="14"/>
  <c r="DK661" i="14"/>
  <c r="DD661" i="14"/>
  <c r="CP661" i="14"/>
  <c r="CQ668" i="14"/>
  <c r="DB673" i="14"/>
  <c r="DF673" i="14"/>
  <c r="DJ673" i="14"/>
  <c r="DC673" i="14"/>
  <c r="DG673" i="14"/>
  <c r="DK673" i="14"/>
  <c r="CZ673" i="14"/>
  <c r="DD673" i="14"/>
  <c r="DH673" i="14"/>
  <c r="DU673" i="14" s="1"/>
  <c r="DA673" i="14"/>
  <c r="DE673" i="14"/>
  <c r="DI673" i="14"/>
  <c r="DV673" i="14" s="1"/>
  <c r="DB685" i="14"/>
  <c r="DF685" i="14"/>
  <c r="DJ685" i="14"/>
  <c r="DC685" i="14"/>
  <c r="DG685" i="14"/>
  <c r="DK685" i="14"/>
  <c r="DX685" i="14" s="1"/>
  <c r="CZ685" i="14"/>
  <c r="DD685" i="14"/>
  <c r="DH685" i="14"/>
  <c r="DA685" i="14"/>
  <c r="DE685" i="14"/>
  <c r="DI685" i="14"/>
  <c r="CP685" i="14"/>
  <c r="DU713" i="14"/>
  <c r="CZ737" i="14"/>
  <c r="DD737" i="14"/>
  <c r="DQ737" i="14" s="1"/>
  <c r="DH737" i="14"/>
  <c r="DU737" i="14" s="1"/>
  <c r="DA737" i="14"/>
  <c r="DN737" i="14" s="1"/>
  <c r="DE737" i="14"/>
  <c r="DI737" i="14"/>
  <c r="DF737" i="14"/>
  <c r="DJ737" i="14"/>
  <c r="DB737" i="14"/>
  <c r="DC737" i="14"/>
  <c r="DG737" i="14"/>
  <c r="DK737" i="14"/>
  <c r="CP741" i="14"/>
  <c r="DC753" i="14"/>
  <c r="DG753" i="14"/>
  <c r="DK753" i="14"/>
  <c r="CZ753" i="14"/>
  <c r="DD753" i="14"/>
  <c r="DQ753" i="14" s="1"/>
  <c r="DH753" i="14"/>
  <c r="DU753" i="14" s="1"/>
  <c r="DB753" i="14"/>
  <c r="DF753" i="14"/>
  <c r="DJ753" i="14"/>
  <c r="DA753" i="14"/>
  <c r="DE753" i="14"/>
  <c r="DI753" i="14"/>
  <c r="DB761" i="14"/>
  <c r="DF761" i="14"/>
  <c r="DJ761" i="14"/>
  <c r="CZ761" i="14"/>
  <c r="DD761" i="14"/>
  <c r="DH761" i="14"/>
  <c r="DC761" i="14"/>
  <c r="DK761" i="14"/>
  <c r="DE761" i="14"/>
  <c r="DG761" i="14"/>
  <c r="DA761" i="14"/>
  <c r="DN761" i="14" s="1"/>
  <c r="DI761" i="14"/>
  <c r="CZ504" i="14"/>
  <c r="DD504" i="14"/>
  <c r="DH504" i="14"/>
  <c r="DU504" i="14" s="1"/>
  <c r="DA504" i="14"/>
  <c r="DE504" i="14"/>
  <c r="DI504" i="14"/>
  <c r="DB504" i="14"/>
  <c r="DO504" i="14" s="1"/>
  <c r="DF504" i="14"/>
  <c r="DJ504" i="14"/>
  <c r="DC504" i="14"/>
  <c r="DG504" i="14"/>
  <c r="DK504" i="14"/>
  <c r="CS507" i="14"/>
  <c r="CL508" i="14"/>
  <c r="DC512" i="14"/>
  <c r="DP512" i="14" s="1"/>
  <c r="DG512" i="14"/>
  <c r="DK512" i="14"/>
  <c r="CZ512" i="14"/>
  <c r="DD512" i="14"/>
  <c r="DH512" i="14"/>
  <c r="DA512" i="14"/>
  <c r="DE512" i="14"/>
  <c r="DI512" i="14"/>
  <c r="DB512" i="14"/>
  <c r="DF512" i="14"/>
  <c r="DJ512" i="14"/>
  <c r="CP512" i="14"/>
  <c r="DQ512" i="14" s="1"/>
  <c r="DU516" i="14"/>
  <c r="DC524" i="14"/>
  <c r="DP524" i="14" s="1"/>
  <c r="DG524" i="14"/>
  <c r="DK524" i="14"/>
  <c r="CZ524" i="14"/>
  <c r="DD524" i="14"/>
  <c r="DH524" i="14"/>
  <c r="DA524" i="14"/>
  <c r="DE524" i="14"/>
  <c r="DI524" i="14"/>
  <c r="DB524" i="14"/>
  <c r="DF524" i="14"/>
  <c r="DJ524" i="14"/>
  <c r="CT524" i="14"/>
  <c r="CS527" i="14"/>
  <c r="DA536" i="14"/>
  <c r="DN536" i="14" s="1"/>
  <c r="DE536" i="14"/>
  <c r="DI536" i="14"/>
  <c r="DB536" i="14"/>
  <c r="DF536" i="14"/>
  <c r="DJ536" i="14"/>
  <c r="DC536" i="14"/>
  <c r="DG536" i="14"/>
  <c r="DK536" i="14"/>
  <c r="CZ536" i="14"/>
  <c r="DD536" i="14"/>
  <c r="DH536" i="14"/>
  <c r="DU536" i="14" s="1"/>
  <c r="CS539" i="14"/>
  <c r="CL540" i="14"/>
  <c r="CZ544" i="14"/>
  <c r="DD544" i="14"/>
  <c r="DH544" i="14"/>
  <c r="DA544" i="14"/>
  <c r="DE544" i="14"/>
  <c r="DI544" i="14"/>
  <c r="DB544" i="14"/>
  <c r="DF544" i="14"/>
  <c r="DJ544" i="14"/>
  <c r="DC544" i="14"/>
  <c r="DP544" i="14" s="1"/>
  <c r="DG544" i="14"/>
  <c r="DK544" i="14"/>
  <c r="CP544" i="14"/>
  <c r="DU548" i="14"/>
  <c r="CZ556" i="14"/>
  <c r="DD556" i="14"/>
  <c r="DQ556" i="14" s="1"/>
  <c r="DH556" i="14"/>
  <c r="DA556" i="14"/>
  <c r="DE556" i="14"/>
  <c r="DI556" i="14"/>
  <c r="DB556" i="14"/>
  <c r="DF556" i="14"/>
  <c r="DJ556" i="14"/>
  <c r="DC556" i="14"/>
  <c r="DG556" i="14"/>
  <c r="DK556" i="14"/>
  <c r="CT556" i="14"/>
  <c r="DT559" i="14"/>
  <c r="DA568" i="14"/>
  <c r="DE568" i="14"/>
  <c r="DI568" i="14"/>
  <c r="DB568" i="14"/>
  <c r="DF568" i="14"/>
  <c r="DJ568" i="14"/>
  <c r="DC568" i="14"/>
  <c r="DG568" i="14"/>
  <c r="DT568" i="14" s="1"/>
  <c r="DK568" i="14"/>
  <c r="DH568" i="14"/>
  <c r="CZ568" i="14"/>
  <c r="DD568" i="14"/>
  <c r="CP568" i="14"/>
  <c r="CZ381" i="14"/>
  <c r="DD381" i="14"/>
  <c r="DH381" i="14"/>
  <c r="DA381" i="14"/>
  <c r="DE381" i="14"/>
  <c r="DI381" i="14"/>
  <c r="DB381" i="14"/>
  <c r="DF381" i="14"/>
  <c r="DJ381" i="14"/>
  <c r="DC381" i="14"/>
  <c r="DG381" i="14"/>
  <c r="DK381" i="14"/>
  <c r="DX381" i="14" s="1"/>
  <c r="CP381" i="14"/>
  <c r="DV382" i="14"/>
  <c r="DU385" i="14"/>
  <c r="DB405" i="14"/>
  <c r="DO405" i="14" s="1"/>
  <c r="DF405" i="14"/>
  <c r="DJ405" i="14"/>
  <c r="CZ405" i="14"/>
  <c r="DD405" i="14"/>
  <c r="DH405" i="14"/>
  <c r="DG405" i="14"/>
  <c r="DA405" i="14"/>
  <c r="DI405" i="14"/>
  <c r="DC405" i="14"/>
  <c r="DK405" i="14"/>
  <c r="DE405" i="14"/>
  <c r="CP405" i="14"/>
  <c r="DQ405" i="14" s="1"/>
  <c r="DC421" i="14"/>
  <c r="DG421" i="14"/>
  <c r="DK421" i="14"/>
  <c r="DA421" i="14"/>
  <c r="DE421" i="14"/>
  <c r="DI421" i="14"/>
  <c r="DD421" i="14"/>
  <c r="DF421" i="14"/>
  <c r="CZ421" i="14"/>
  <c r="DH421" i="14"/>
  <c r="DB421" i="14"/>
  <c r="DJ421" i="14"/>
  <c r="CP421" i="14"/>
  <c r="DA437" i="14"/>
  <c r="DE437" i="14"/>
  <c r="DI437" i="14"/>
  <c r="DC437" i="14"/>
  <c r="DG437" i="14"/>
  <c r="DT437" i="14" s="1"/>
  <c r="DK437" i="14"/>
  <c r="DB437" i="14"/>
  <c r="DJ437" i="14"/>
  <c r="DD437" i="14"/>
  <c r="DF437" i="14"/>
  <c r="CZ437" i="14"/>
  <c r="DH437" i="14"/>
  <c r="CP437" i="14"/>
  <c r="DQ437" i="14" s="1"/>
  <c r="CL449" i="14"/>
  <c r="DU453" i="14"/>
  <c r="DO455" i="14"/>
  <c r="DB477" i="14"/>
  <c r="DF477" i="14"/>
  <c r="DJ477" i="14"/>
  <c r="CZ477" i="14"/>
  <c r="DD477" i="14"/>
  <c r="DQ477" i="14" s="1"/>
  <c r="DH477" i="14"/>
  <c r="DC477" i="14"/>
  <c r="DK477" i="14"/>
  <c r="DE477" i="14"/>
  <c r="DG477" i="14"/>
  <c r="DA477" i="14"/>
  <c r="DI477" i="14"/>
  <c r="CT477" i="14"/>
  <c r="CW496" i="14"/>
  <c r="CL497" i="14"/>
  <c r="DA356" i="14"/>
  <c r="DE356" i="14"/>
  <c r="DI356" i="14"/>
  <c r="DB356" i="14"/>
  <c r="DF356" i="14"/>
  <c r="DJ356" i="14"/>
  <c r="DC356" i="14"/>
  <c r="DG356" i="14"/>
  <c r="DT356" i="14" s="1"/>
  <c r="DK356" i="14"/>
  <c r="CZ356" i="14"/>
  <c r="DD356" i="14"/>
  <c r="DH356" i="14"/>
  <c r="CP356" i="14"/>
  <c r="DA364" i="14"/>
  <c r="DE364" i="14"/>
  <c r="DI364" i="14"/>
  <c r="DB364" i="14"/>
  <c r="DF364" i="14"/>
  <c r="DJ364" i="14"/>
  <c r="DC364" i="14"/>
  <c r="DG364" i="14"/>
  <c r="DK364" i="14"/>
  <c r="DX364" i="14" s="1"/>
  <c r="CZ364" i="14"/>
  <c r="DD364" i="14"/>
  <c r="DH364" i="14"/>
  <c r="CP364" i="14"/>
  <c r="CO369" i="14"/>
  <c r="DS370" i="14"/>
  <c r="DB306" i="14"/>
  <c r="DF306" i="14"/>
  <c r="DJ306" i="14"/>
  <c r="DC306" i="14"/>
  <c r="DG306" i="14"/>
  <c r="DK306" i="14"/>
  <c r="CZ306" i="14"/>
  <c r="DD306" i="14"/>
  <c r="DH306" i="14"/>
  <c r="DA306" i="14"/>
  <c r="DE306" i="14"/>
  <c r="DI306" i="14"/>
  <c r="CP306" i="14"/>
  <c r="DX307" i="14"/>
  <c r="CS311" i="14"/>
  <c r="DC314" i="14"/>
  <c r="DP314" i="14" s="1"/>
  <c r="DG314" i="14"/>
  <c r="DK314" i="14"/>
  <c r="CZ314" i="14"/>
  <c r="DD314" i="14"/>
  <c r="DQ314" i="14" s="1"/>
  <c r="DH314" i="14"/>
  <c r="DU314" i="14" s="1"/>
  <c r="DA314" i="14"/>
  <c r="DE314" i="14"/>
  <c r="DI314" i="14"/>
  <c r="DB314" i="14"/>
  <c r="DF314" i="14"/>
  <c r="DJ314" i="14"/>
  <c r="DB322" i="14"/>
  <c r="DF322" i="14"/>
  <c r="DJ322" i="14"/>
  <c r="DC322" i="14"/>
  <c r="DG322" i="14"/>
  <c r="DK322" i="14"/>
  <c r="DX322" i="14" s="1"/>
  <c r="CZ322" i="14"/>
  <c r="DD322" i="14"/>
  <c r="DH322" i="14"/>
  <c r="DA322" i="14"/>
  <c r="DE322" i="14"/>
  <c r="DI322" i="14"/>
  <c r="CP322" i="14"/>
  <c r="CS327" i="14"/>
  <c r="CZ330" i="14"/>
  <c r="DD330" i="14"/>
  <c r="DH330" i="14"/>
  <c r="DA330" i="14"/>
  <c r="DE330" i="14"/>
  <c r="DI330" i="14"/>
  <c r="DB330" i="14"/>
  <c r="DF330" i="14"/>
  <c r="DJ330" i="14"/>
  <c r="DC330" i="14"/>
  <c r="DG330" i="14"/>
  <c r="DT330" i="14" s="1"/>
  <c r="DK330" i="14"/>
  <c r="CS343" i="14"/>
  <c r="DU346" i="14"/>
  <c r="CS242" i="14"/>
  <c r="DA245" i="14"/>
  <c r="DE245" i="14"/>
  <c r="DI245" i="14"/>
  <c r="DB245" i="14"/>
  <c r="DF245" i="14"/>
  <c r="DJ245" i="14"/>
  <c r="CZ245" i="14"/>
  <c r="DD245" i="14"/>
  <c r="DH245" i="14"/>
  <c r="DC245" i="14"/>
  <c r="DP245" i="14" s="1"/>
  <c r="DG245" i="14"/>
  <c r="DK245" i="14"/>
  <c r="CP245" i="14"/>
  <c r="DB253" i="14"/>
  <c r="DF253" i="14"/>
  <c r="DJ253" i="14"/>
  <c r="DC253" i="14"/>
  <c r="DG253" i="14"/>
  <c r="DK253" i="14"/>
  <c r="DA253" i="14"/>
  <c r="DE253" i="14"/>
  <c r="DI253" i="14"/>
  <c r="DV253" i="14" s="1"/>
  <c r="DH253" i="14"/>
  <c r="DU253" i="14" s="1"/>
  <c r="CZ253" i="14"/>
  <c r="DM253" i="14" s="1"/>
  <c r="DD253" i="14"/>
  <c r="DQ253" i="14" s="1"/>
  <c r="DA261" i="14"/>
  <c r="DE261" i="14"/>
  <c r="DI261" i="14"/>
  <c r="DB261" i="14"/>
  <c r="DF261" i="14"/>
  <c r="DJ261" i="14"/>
  <c r="CZ261" i="14"/>
  <c r="DD261" i="14"/>
  <c r="DH261" i="14"/>
  <c r="DC261" i="14"/>
  <c r="DG261" i="14"/>
  <c r="DT261" i="14" s="1"/>
  <c r="DK261" i="14"/>
  <c r="CP261" i="14"/>
  <c r="DB269" i="14"/>
  <c r="DF269" i="14"/>
  <c r="DJ269" i="14"/>
  <c r="DC269" i="14"/>
  <c r="DG269" i="14"/>
  <c r="DK269" i="14"/>
  <c r="DA269" i="14"/>
  <c r="DE269" i="14"/>
  <c r="DI269" i="14"/>
  <c r="DH269" i="14"/>
  <c r="CZ269" i="14"/>
  <c r="DD269" i="14"/>
  <c r="DV272" i="14"/>
  <c r="CZ277" i="14"/>
  <c r="DD277" i="14"/>
  <c r="DH277" i="14"/>
  <c r="DA277" i="14"/>
  <c r="DE277" i="14"/>
  <c r="DI277" i="14"/>
  <c r="DC277" i="14"/>
  <c r="DG277" i="14"/>
  <c r="DT277" i="14" s="1"/>
  <c r="DK277" i="14"/>
  <c r="DB277" i="14"/>
  <c r="DF277" i="14"/>
  <c r="DJ277" i="14"/>
  <c r="CP277" i="14"/>
  <c r="CW278" i="14"/>
  <c r="DP282" i="14"/>
  <c r="DA289" i="14"/>
  <c r="DE289" i="14"/>
  <c r="DI289" i="14"/>
  <c r="DC289" i="14"/>
  <c r="DG289" i="14"/>
  <c r="DK289" i="14"/>
  <c r="CZ289" i="14"/>
  <c r="DH289" i="14"/>
  <c r="DB289" i="14"/>
  <c r="DJ289" i="14"/>
  <c r="DD289" i="14"/>
  <c r="DQ289" i="14" s="1"/>
  <c r="DF289" i="14"/>
  <c r="CW290" i="14"/>
  <c r="DA301" i="14"/>
  <c r="DE301" i="14"/>
  <c r="DI301" i="14"/>
  <c r="DC301" i="14"/>
  <c r="DG301" i="14"/>
  <c r="DK301" i="14"/>
  <c r="CZ301" i="14"/>
  <c r="DH301" i="14"/>
  <c r="DB301" i="14"/>
  <c r="DJ301" i="14"/>
  <c r="DD301" i="14"/>
  <c r="DF301" i="14"/>
  <c r="DS301" i="14" s="1"/>
  <c r="CP301" i="14"/>
  <c r="CP168" i="14"/>
  <c r="DS174" i="14"/>
  <c r="DB180" i="14"/>
  <c r="DF180" i="14"/>
  <c r="DJ180" i="14"/>
  <c r="CZ180" i="14"/>
  <c r="DD180" i="14"/>
  <c r="DH180" i="14"/>
  <c r="DA180" i="14"/>
  <c r="DE180" i="14"/>
  <c r="DR180" i="14" s="1"/>
  <c r="DI180" i="14"/>
  <c r="DC180" i="14"/>
  <c r="DG180" i="14"/>
  <c r="DK180" i="14"/>
  <c r="CP180" i="14"/>
  <c r="DQ180" i="14" s="1"/>
  <c r="CW181" i="14"/>
  <c r="CO185" i="14"/>
  <c r="CQ187" i="14"/>
  <c r="DS202" i="14"/>
  <c r="CS205" i="14"/>
  <c r="CZ212" i="14"/>
  <c r="DD212" i="14"/>
  <c r="DH212" i="14"/>
  <c r="DA212" i="14"/>
  <c r="DE212" i="14"/>
  <c r="DI212" i="14"/>
  <c r="DB212" i="14"/>
  <c r="DF212" i="14"/>
  <c r="DJ212" i="14"/>
  <c r="DC212" i="14"/>
  <c r="DP212" i="14" s="1"/>
  <c r="DG212" i="14"/>
  <c r="DK212" i="14"/>
  <c r="CP212" i="14"/>
  <c r="CR226" i="14"/>
  <c r="CS229" i="14"/>
  <c r="DA232" i="14"/>
  <c r="DE232" i="14"/>
  <c r="DI232" i="14"/>
  <c r="DB232" i="14"/>
  <c r="DF232" i="14"/>
  <c r="DJ232" i="14"/>
  <c r="DC232" i="14"/>
  <c r="DG232" i="14"/>
  <c r="DK232" i="14"/>
  <c r="CZ232" i="14"/>
  <c r="DD232" i="14"/>
  <c r="DQ232" i="14" s="1"/>
  <c r="DH232" i="14"/>
  <c r="DU232" i="14" s="1"/>
  <c r="CZ70" i="14"/>
  <c r="DD70" i="14"/>
  <c r="DH70" i="14"/>
  <c r="DA70" i="14"/>
  <c r="DE70" i="14"/>
  <c r="DI70" i="14"/>
  <c r="DV70" i="14" s="1"/>
  <c r="DC70" i="14"/>
  <c r="DG70" i="14"/>
  <c r="DK70" i="14"/>
  <c r="DF70" i="14"/>
  <c r="DJ70" i="14"/>
  <c r="DB70" i="14"/>
  <c r="CP70" i="14"/>
  <c r="CS79" i="14"/>
  <c r="DA82" i="14"/>
  <c r="DE82" i="14"/>
  <c r="DI82" i="14"/>
  <c r="DB82" i="14"/>
  <c r="DF82" i="14"/>
  <c r="DJ82" i="14"/>
  <c r="CZ82" i="14"/>
  <c r="DD82" i="14"/>
  <c r="DH82" i="14"/>
  <c r="DK82" i="14"/>
  <c r="DC82" i="14"/>
  <c r="DP82" i="14" s="1"/>
  <c r="DG82" i="14"/>
  <c r="CP82" i="14"/>
  <c r="CZ86" i="14"/>
  <c r="DD86" i="14"/>
  <c r="DH86" i="14"/>
  <c r="DA86" i="14"/>
  <c r="DE86" i="14"/>
  <c r="DI86" i="14"/>
  <c r="DC86" i="14"/>
  <c r="DG86" i="14"/>
  <c r="DT86" i="14" s="1"/>
  <c r="DK86" i="14"/>
  <c r="DF86" i="14"/>
  <c r="DJ86" i="14"/>
  <c r="DB86" i="14"/>
  <c r="CP86" i="14"/>
  <c r="DP91" i="14"/>
  <c r="CZ94" i="14"/>
  <c r="DD94" i="14"/>
  <c r="DH94" i="14"/>
  <c r="DA94" i="14"/>
  <c r="DE94" i="14"/>
  <c r="DI94" i="14"/>
  <c r="DC94" i="14"/>
  <c r="DP94" i="14" s="1"/>
  <c r="DG94" i="14"/>
  <c r="DK94" i="14"/>
  <c r="DB94" i="14"/>
  <c r="DF94" i="14"/>
  <c r="DJ94" i="14"/>
  <c r="CP94" i="14"/>
  <c r="CO103" i="14"/>
  <c r="CZ110" i="14"/>
  <c r="DD110" i="14"/>
  <c r="DH110" i="14"/>
  <c r="DB110" i="14"/>
  <c r="DO110" i="14" s="1"/>
  <c r="DF110" i="14"/>
  <c r="DJ110" i="14"/>
  <c r="DC110" i="14"/>
  <c r="DK110" i="14"/>
  <c r="DE110" i="14"/>
  <c r="DG110" i="14"/>
  <c r="DA110" i="14"/>
  <c r="DI110" i="14"/>
  <c r="CP110" i="14"/>
  <c r="DA126" i="14"/>
  <c r="DE126" i="14"/>
  <c r="DI126" i="14"/>
  <c r="DB126" i="14"/>
  <c r="DF126" i="14"/>
  <c r="DJ126" i="14"/>
  <c r="DC126" i="14"/>
  <c r="DG126" i="14"/>
  <c r="DK126" i="14"/>
  <c r="CZ126" i="14"/>
  <c r="DD126" i="14"/>
  <c r="DH126" i="14"/>
  <c r="DU126" i="14" s="1"/>
  <c r="CP130" i="14"/>
  <c r="DT139" i="14"/>
  <c r="DA142" i="14"/>
  <c r="DE142" i="14"/>
  <c r="DI142" i="14"/>
  <c r="DB142" i="14"/>
  <c r="DF142" i="14"/>
  <c r="DJ142" i="14"/>
  <c r="DC142" i="14"/>
  <c r="DG142" i="14"/>
  <c r="DK142" i="14"/>
  <c r="CZ142" i="14"/>
  <c r="DD142" i="14"/>
  <c r="DQ142" i="14" s="1"/>
  <c r="DH142" i="14"/>
  <c r="DU142" i="14" s="1"/>
  <c r="CS155" i="14"/>
  <c r="CZ158" i="14"/>
  <c r="DD158" i="14"/>
  <c r="DH158" i="14"/>
  <c r="DA158" i="14"/>
  <c r="DE158" i="14"/>
  <c r="DI158" i="14"/>
  <c r="DB158" i="14"/>
  <c r="DF158" i="14"/>
  <c r="DJ158" i="14"/>
  <c r="DC158" i="14"/>
  <c r="DG158" i="14"/>
  <c r="DT158" i="14" s="1"/>
  <c r="DK158" i="14"/>
  <c r="CP158" i="14"/>
  <c r="CW159" i="14"/>
  <c r="DB62" i="14"/>
  <c r="DF62" i="14"/>
  <c r="DJ62" i="14"/>
  <c r="DC62" i="14"/>
  <c r="DG62" i="14"/>
  <c r="DK62" i="14"/>
  <c r="DX62" i="14" s="1"/>
  <c r="DA62" i="14"/>
  <c r="DE62" i="14"/>
  <c r="DI62" i="14"/>
  <c r="CZ62" i="14"/>
  <c r="DD62" i="14"/>
  <c r="DH62" i="14"/>
  <c r="CP62" i="14"/>
  <c r="CM577" i="14"/>
  <c r="CQ581" i="14"/>
  <c r="DB586" i="14"/>
  <c r="DO586" i="14" s="1"/>
  <c r="DF586" i="14"/>
  <c r="DJ586" i="14"/>
  <c r="DC586" i="14"/>
  <c r="DG586" i="14"/>
  <c r="DT586" i="14" s="1"/>
  <c r="DK586" i="14"/>
  <c r="CZ586" i="14"/>
  <c r="DM586" i="14" s="1"/>
  <c r="DD586" i="14"/>
  <c r="DQ586" i="14" s="1"/>
  <c r="DH586" i="14"/>
  <c r="DA586" i="14"/>
  <c r="DN586" i="14" s="1"/>
  <c r="DE586" i="14"/>
  <c r="DR586" i="14" s="1"/>
  <c r="DI586" i="14"/>
  <c r="DU586" i="14"/>
  <c r="CQ589" i="14"/>
  <c r="CM593" i="14"/>
  <c r="CQ597" i="14"/>
  <c r="CO599" i="14"/>
  <c r="CQ601" i="14"/>
  <c r="DO604" i="14"/>
  <c r="CQ605" i="14"/>
  <c r="DA610" i="14"/>
  <c r="DE610" i="14"/>
  <c r="DI610" i="14"/>
  <c r="DB610" i="14"/>
  <c r="DF610" i="14"/>
  <c r="DJ610" i="14"/>
  <c r="DC610" i="14"/>
  <c r="DG610" i="14"/>
  <c r="DK610" i="14"/>
  <c r="DX610" i="14" s="1"/>
  <c r="DH610" i="14"/>
  <c r="CZ610" i="14"/>
  <c r="DD610" i="14"/>
  <c r="CP610" i="14"/>
  <c r="CW611" i="14"/>
  <c r="CM613" i="14"/>
  <c r="CU617" i="14"/>
  <c r="DV617" i="14" s="1"/>
  <c r="CP618" i="14"/>
  <c r="CQ621" i="14"/>
  <c r="CW623" i="14"/>
  <c r="CU629" i="14"/>
  <c r="CM633" i="14"/>
  <c r="CU645" i="14"/>
  <c r="CP646" i="14"/>
  <c r="CW647" i="14"/>
  <c r="CQ649" i="14"/>
  <c r="DN653" i="14"/>
  <c r="CZ654" i="14"/>
  <c r="DD654" i="14"/>
  <c r="DQ654" i="14" s="1"/>
  <c r="DH654" i="14"/>
  <c r="DU654" i="14" s="1"/>
  <c r="DA654" i="14"/>
  <c r="DN654" i="14" s="1"/>
  <c r="DE654" i="14"/>
  <c r="DI654" i="14"/>
  <c r="DV654" i="14" s="1"/>
  <c r="DB654" i="14"/>
  <c r="DJ654" i="14"/>
  <c r="DC654" i="14"/>
  <c r="DP654" i="14" s="1"/>
  <c r="DK654" i="14"/>
  <c r="DX654" i="14" s="1"/>
  <c r="DF654" i="14"/>
  <c r="DS654" i="14" s="1"/>
  <c r="DG654" i="14"/>
  <c r="DT654" i="14" s="1"/>
  <c r="CU657" i="14"/>
  <c r="DA662" i="14"/>
  <c r="DE662" i="14"/>
  <c r="DI662" i="14"/>
  <c r="DB662" i="14"/>
  <c r="DF662" i="14"/>
  <c r="DS662" i="14" s="1"/>
  <c r="DJ662" i="14"/>
  <c r="DG662" i="14"/>
  <c r="DT662" i="14" s="1"/>
  <c r="CZ662" i="14"/>
  <c r="DH662" i="14"/>
  <c r="DC662" i="14"/>
  <c r="DK662" i="14"/>
  <c r="DX662" i="14" s="1"/>
  <c r="DD662" i="14"/>
  <c r="CP662" i="14"/>
  <c r="CM665" i="14"/>
  <c r="CR668" i="14"/>
  <c r="CU669" i="14"/>
  <c r="CS671" i="14"/>
  <c r="CV676" i="14"/>
  <c r="DC678" i="14"/>
  <c r="DG678" i="14"/>
  <c r="DT678" i="14" s="1"/>
  <c r="DK678" i="14"/>
  <c r="CZ678" i="14"/>
  <c r="DD678" i="14"/>
  <c r="DH678" i="14"/>
  <c r="DA678" i="14"/>
  <c r="DE678" i="14"/>
  <c r="DI678" i="14"/>
  <c r="DB678" i="14"/>
  <c r="DF678" i="14"/>
  <c r="DJ678" i="14"/>
  <c r="CQ681" i="14"/>
  <c r="CO683" i="14"/>
  <c r="CR684" i="14"/>
  <c r="CU685" i="14"/>
  <c r="CP686" i="14"/>
  <c r="CQ693" i="14"/>
  <c r="CO695" i="14"/>
  <c r="CU697" i="14"/>
  <c r="DV697" i="14" s="1"/>
  <c r="DX699" i="14"/>
  <c r="CM701" i="14"/>
  <c r="CV704" i="14"/>
  <c r="DC710" i="14"/>
  <c r="DG710" i="14"/>
  <c r="DK710" i="14"/>
  <c r="CZ710" i="14"/>
  <c r="DD710" i="14"/>
  <c r="DH710" i="14"/>
  <c r="DA710" i="14"/>
  <c r="DN710" i="14" s="1"/>
  <c r="DE710" i="14"/>
  <c r="DI710" i="14"/>
  <c r="DB710" i="14"/>
  <c r="DF710" i="14"/>
  <c r="DJ710" i="14"/>
  <c r="CP710" i="14"/>
  <c r="DQ710" i="14" s="1"/>
  <c r="CW711" i="14"/>
  <c r="CM713" i="14"/>
  <c r="DN713" i="14" s="1"/>
  <c r="CO715" i="14"/>
  <c r="CR716" i="14"/>
  <c r="CQ717" i="14"/>
  <c r="DA722" i="14"/>
  <c r="DE722" i="14"/>
  <c r="DI722" i="14"/>
  <c r="DB722" i="14"/>
  <c r="DO722" i="14" s="1"/>
  <c r="DF722" i="14"/>
  <c r="DJ722" i="14"/>
  <c r="DC722" i="14"/>
  <c r="DG722" i="14"/>
  <c r="DT722" i="14" s="1"/>
  <c r="DK722" i="14"/>
  <c r="DX722" i="14" s="1"/>
  <c r="CZ722" i="14"/>
  <c r="DD722" i="14"/>
  <c r="DQ722" i="14" s="1"/>
  <c r="DH722" i="14"/>
  <c r="DU722" i="14" s="1"/>
  <c r="CQ725" i="14"/>
  <c r="CW731" i="14"/>
  <c r="CZ734" i="14"/>
  <c r="DD734" i="14"/>
  <c r="DH734" i="14"/>
  <c r="DU734" i="14" s="1"/>
  <c r="DA734" i="14"/>
  <c r="DN734" i="14" s="1"/>
  <c r="DE734" i="14"/>
  <c r="DI734" i="14"/>
  <c r="DF734" i="14"/>
  <c r="DB734" i="14"/>
  <c r="DO734" i="14" s="1"/>
  <c r="DJ734" i="14"/>
  <c r="DC734" i="14"/>
  <c r="DP734" i="14" s="1"/>
  <c r="DG734" i="14"/>
  <c r="DT734" i="14" s="1"/>
  <c r="DK734" i="14"/>
  <c r="CQ741" i="14"/>
  <c r="DB746" i="14"/>
  <c r="DF746" i="14"/>
  <c r="DJ746" i="14"/>
  <c r="DC746" i="14"/>
  <c r="DP746" i="14" s="1"/>
  <c r="DG746" i="14"/>
  <c r="DT746" i="14" s="1"/>
  <c r="DK746" i="14"/>
  <c r="DA746" i="14"/>
  <c r="DE746" i="14"/>
  <c r="DI746" i="14"/>
  <c r="DV746" i="14" s="1"/>
  <c r="CZ746" i="14"/>
  <c r="DD746" i="14"/>
  <c r="DH746" i="14"/>
  <c r="CQ749" i="14"/>
  <c r="DR749" i="14" s="1"/>
  <c r="CM757" i="14"/>
  <c r="DU762" i="14"/>
  <c r="CQ769" i="14"/>
  <c r="DS505" i="14"/>
  <c r="DA507" i="14"/>
  <c r="DE507" i="14"/>
  <c r="DI507" i="14"/>
  <c r="DB507" i="14"/>
  <c r="DF507" i="14"/>
  <c r="DJ507" i="14"/>
  <c r="DC507" i="14"/>
  <c r="DP507" i="14" s="1"/>
  <c r="DG507" i="14"/>
  <c r="DK507" i="14"/>
  <c r="CZ507" i="14"/>
  <c r="DD507" i="14"/>
  <c r="DH507" i="14"/>
  <c r="CP507" i="14"/>
  <c r="CQ508" i="14"/>
  <c r="DC511" i="14"/>
  <c r="DG511" i="14"/>
  <c r="DK511" i="14"/>
  <c r="DX511" i="14" s="1"/>
  <c r="CZ511" i="14"/>
  <c r="DD511" i="14"/>
  <c r="DH511" i="14"/>
  <c r="DA511" i="14"/>
  <c r="DE511" i="14"/>
  <c r="DR511" i="14" s="1"/>
  <c r="DI511" i="14"/>
  <c r="DB511" i="14"/>
  <c r="DF511" i="14"/>
  <c r="DJ511" i="14"/>
  <c r="CP511" i="14"/>
  <c r="DQ511" i="14" s="1"/>
  <c r="CU512" i="14"/>
  <c r="DC523" i="14"/>
  <c r="DG523" i="14"/>
  <c r="DK523" i="14"/>
  <c r="DX523" i="14" s="1"/>
  <c r="CZ523" i="14"/>
  <c r="DD523" i="14"/>
  <c r="DH523" i="14"/>
  <c r="DA523" i="14"/>
  <c r="DE523" i="14"/>
  <c r="DI523" i="14"/>
  <c r="DV523" i="14" s="1"/>
  <c r="DB523" i="14"/>
  <c r="DF523" i="14"/>
  <c r="DJ523" i="14"/>
  <c r="CP523" i="14"/>
  <c r="DQ523" i="14" s="1"/>
  <c r="CQ524" i="14"/>
  <c r="DB527" i="14"/>
  <c r="DF527" i="14"/>
  <c r="DJ527" i="14"/>
  <c r="DC527" i="14"/>
  <c r="DP527" i="14" s="1"/>
  <c r="DG527" i="14"/>
  <c r="DK527" i="14"/>
  <c r="CZ527" i="14"/>
  <c r="DD527" i="14"/>
  <c r="DH527" i="14"/>
  <c r="DA527" i="14"/>
  <c r="DE527" i="14"/>
  <c r="DI527" i="14"/>
  <c r="CP527" i="14"/>
  <c r="CU528" i="14"/>
  <c r="CS534" i="14"/>
  <c r="DB539" i="14"/>
  <c r="DO539" i="14" s="1"/>
  <c r="DF539" i="14"/>
  <c r="DJ539" i="14"/>
  <c r="DC539" i="14"/>
  <c r="DG539" i="14"/>
  <c r="DK539" i="14"/>
  <c r="CZ539" i="14"/>
  <c r="DD539" i="14"/>
  <c r="DH539" i="14"/>
  <c r="DA539" i="14"/>
  <c r="DE539" i="14"/>
  <c r="DI539" i="14"/>
  <c r="CP539" i="14"/>
  <c r="CQ540" i="14"/>
  <c r="CZ543" i="14"/>
  <c r="DD543" i="14"/>
  <c r="DH543" i="14"/>
  <c r="DA543" i="14"/>
  <c r="DE543" i="14"/>
  <c r="DI543" i="14"/>
  <c r="DV543" i="14" s="1"/>
  <c r="DB543" i="14"/>
  <c r="DF543" i="14"/>
  <c r="DJ543" i="14"/>
  <c r="DC543" i="14"/>
  <c r="DG543" i="14"/>
  <c r="DK543" i="14"/>
  <c r="DX543" i="14" s="1"/>
  <c r="CP543" i="14"/>
  <c r="CU544" i="14"/>
  <c r="CO546" i="14"/>
  <c r="CZ555" i="14"/>
  <c r="DD555" i="14"/>
  <c r="DH555" i="14"/>
  <c r="DA555" i="14"/>
  <c r="DE555" i="14"/>
  <c r="DI555" i="14"/>
  <c r="DB555" i="14"/>
  <c r="DO555" i="14" s="1"/>
  <c r="DF555" i="14"/>
  <c r="DJ555" i="14"/>
  <c r="DC555" i="14"/>
  <c r="DG555" i="14"/>
  <c r="DK555" i="14"/>
  <c r="CP555" i="14"/>
  <c r="CQ556" i="14"/>
  <c r="CM564" i="14"/>
  <c r="CQ568" i="14"/>
  <c r="DA571" i="14"/>
  <c r="DE571" i="14"/>
  <c r="DI571" i="14"/>
  <c r="DB571" i="14"/>
  <c r="DF571" i="14"/>
  <c r="DS571" i="14" s="1"/>
  <c r="DJ571" i="14"/>
  <c r="DC571" i="14"/>
  <c r="DP571" i="14" s="1"/>
  <c r="DG571" i="14"/>
  <c r="DK571" i="14"/>
  <c r="CZ571" i="14"/>
  <c r="DD571" i="14"/>
  <c r="DH571" i="14"/>
  <c r="CP571" i="14"/>
  <c r="CU373" i="14"/>
  <c r="DV373" i="14" s="1"/>
  <c r="CS379" i="14"/>
  <c r="CM381" i="14"/>
  <c r="DX383" i="14"/>
  <c r="CQ385" i="14"/>
  <c r="DC388" i="14"/>
  <c r="DP388" i="14" s="1"/>
  <c r="DG388" i="14"/>
  <c r="DT388" i="14" s="1"/>
  <c r="DK388" i="14"/>
  <c r="DX388" i="14" s="1"/>
  <c r="CZ388" i="14"/>
  <c r="DD388" i="14"/>
  <c r="DH388" i="14"/>
  <c r="DA388" i="14"/>
  <c r="DE388" i="14"/>
  <c r="DI388" i="14"/>
  <c r="DB388" i="14"/>
  <c r="DO388" i="14" s="1"/>
  <c r="DF388" i="14"/>
  <c r="DS388" i="14" s="1"/>
  <c r="DJ388" i="14"/>
  <c r="DQ388" i="14"/>
  <c r="CU389" i="14"/>
  <c r="DC392" i="14"/>
  <c r="DG392" i="14"/>
  <c r="DT392" i="14" s="1"/>
  <c r="DK392" i="14"/>
  <c r="CZ392" i="14"/>
  <c r="DD392" i="14"/>
  <c r="DH392" i="14"/>
  <c r="DA392" i="14"/>
  <c r="DE392" i="14"/>
  <c r="DI392" i="14"/>
  <c r="DB392" i="14"/>
  <c r="DF392" i="14"/>
  <c r="DJ392" i="14"/>
  <c r="CP392" i="14"/>
  <c r="DQ392" i="14" s="1"/>
  <c r="CU393" i="14"/>
  <c r="CW403" i="14"/>
  <c r="CL404" i="14"/>
  <c r="CQ405" i="14"/>
  <c r="DC408" i="14"/>
  <c r="DP408" i="14" s="1"/>
  <c r="DG408" i="14"/>
  <c r="DK408" i="14"/>
  <c r="DA408" i="14"/>
  <c r="DE408" i="14"/>
  <c r="DR408" i="14" s="1"/>
  <c r="DI408" i="14"/>
  <c r="DD408" i="14"/>
  <c r="DF408" i="14"/>
  <c r="CZ408" i="14"/>
  <c r="DH408" i="14"/>
  <c r="DB408" i="14"/>
  <c r="DJ408" i="14"/>
  <c r="CP408" i="14"/>
  <c r="CU409" i="14"/>
  <c r="DV409" i="14" s="1"/>
  <c r="DU412" i="14"/>
  <c r="CS415" i="14"/>
  <c r="CM417" i="14"/>
  <c r="CW419" i="14"/>
  <c r="CL420" i="14"/>
  <c r="CQ421" i="14"/>
  <c r="CQ425" i="14"/>
  <c r="DR425" i="14" s="1"/>
  <c r="CR426" i="14"/>
  <c r="CW427" i="14"/>
  <c r="CQ429" i="14"/>
  <c r="DA432" i="14"/>
  <c r="DE432" i="14"/>
  <c r="DR432" i="14" s="1"/>
  <c r="DI432" i="14"/>
  <c r="DC432" i="14"/>
  <c r="DG432" i="14"/>
  <c r="DT432" i="14" s="1"/>
  <c r="DK432" i="14"/>
  <c r="DX432" i="14" s="1"/>
  <c r="DB432" i="14"/>
  <c r="DJ432" i="14"/>
  <c r="DD432" i="14"/>
  <c r="DF432" i="14"/>
  <c r="CZ432" i="14"/>
  <c r="DH432" i="14"/>
  <c r="CP432" i="14"/>
  <c r="DQ432" i="14" s="1"/>
  <c r="CU433" i="14"/>
  <c r="CQ441" i="14"/>
  <c r="DB444" i="14"/>
  <c r="DF444" i="14"/>
  <c r="DJ444" i="14"/>
  <c r="CZ444" i="14"/>
  <c r="DD444" i="14"/>
  <c r="DH444" i="14"/>
  <c r="DU444" i="14" s="1"/>
  <c r="DG444" i="14"/>
  <c r="DA444" i="14"/>
  <c r="DI444" i="14"/>
  <c r="DC444" i="14"/>
  <c r="DP444" i="14" s="1"/>
  <c r="DK444" i="14"/>
  <c r="DE444" i="14"/>
  <c r="CM449" i="14"/>
  <c r="CW451" i="14"/>
  <c r="CQ453" i="14"/>
  <c r="CZ456" i="14"/>
  <c r="DM456" i="14" s="1"/>
  <c r="DD456" i="14"/>
  <c r="DQ456" i="14" s="1"/>
  <c r="DH456" i="14"/>
  <c r="DB456" i="14"/>
  <c r="DO456" i="14" s="1"/>
  <c r="DF456" i="14"/>
  <c r="DJ456" i="14"/>
  <c r="DE456" i="14"/>
  <c r="DG456" i="14"/>
  <c r="DT456" i="14" s="1"/>
  <c r="DA456" i="14"/>
  <c r="DI456" i="14"/>
  <c r="DC456" i="14"/>
  <c r="DP456" i="14" s="1"/>
  <c r="DK456" i="14"/>
  <c r="CQ461" i="14"/>
  <c r="DC464" i="14"/>
  <c r="DP464" i="14" s="1"/>
  <c r="DG464" i="14"/>
  <c r="DK464" i="14"/>
  <c r="DA464" i="14"/>
  <c r="DE464" i="14"/>
  <c r="DI464" i="14"/>
  <c r="CZ464" i="14"/>
  <c r="DH464" i="14"/>
  <c r="DB464" i="14"/>
  <c r="DJ464" i="14"/>
  <c r="DD464" i="14"/>
  <c r="DF464" i="14"/>
  <c r="CP464" i="14"/>
  <c r="CU465" i="14"/>
  <c r="DV465" i="14" s="1"/>
  <c r="CO467" i="14"/>
  <c r="DT471" i="14"/>
  <c r="CQ473" i="14"/>
  <c r="DB476" i="14"/>
  <c r="DF476" i="14"/>
  <c r="DJ476" i="14"/>
  <c r="CZ476" i="14"/>
  <c r="DD476" i="14"/>
  <c r="DQ476" i="14" s="1"/>
  <c r="DH476" i="14"/>
  <c r="DC476" i="14"/>
  <c r="DP476" i="14" s="1"/>
  <c r="DK476" i="14"/>
  <c r="DX476" i="14" s="1"/>
  <c r="DE476" i="14"/>
  <c r="DG476" i="14"/>
  <c r="DA476" i="14"/>
  <c r="DN476" i="14" s="1"/>
  <c r="DI476" i="14"/>
  <c r="CM481" i="14"/>
  <c r="CW483" i="14"/>
  <c r="CQ485" i="14"/>
  <c r="CZ488" i="14"/>
  <c r="DD488" i="14"/>
  <c r="DH488" i="14"/>
  <c r="DU488" i="14" s="1"/>
  <c r="DB488" i="14"/>
  <c r="DF488" i="14"/>
  <c r="DJ488" i="14"/>
  <c r="DA488" i="14"/>
  <c r="DI488" i="14"/>
  <c r="DC488" i="14"/>
  <c r="DP488" i="14" s="1"/>
  <c r="DK488" i="14"/>
  <c r="DX488" i="14" s="1"/>
  <c r="DE488" i="14"/>
  <c r="DG488" i="14"/>
  <c r="DT488" i="14" s="1"/>
  <c r="CQ493" i="14"/>
  <c r="DC496" i="14"/>
  <c r="DG496" i="14"/>
  <c r="DT496" i="14" s="1"/>
  <c r="DK496" i="14"/>
  <c r="DA496" i="14"/>
  <c r="DE496" i="14"/>
  <c r="DI496" i="14"/>
  <c r="DD496" i="14"/>
  <c r="DF496" i="14"/>
  <c r="DS496" i="14" s="1"/>
  <c r="CZ496" i="14"/>
  <c r="DH496" i="14"/>
  <c r="DB496" i="14"/>
  <c r="DJ496" i="14"/>
  <c r="CP496" i="14"/>
  <c r="CU497" i="14"/>
  <c r="CO499" i="14"/>
  <c r="DU500" i="14"/>
  <c r="CM352" i="14"/>
  <c r="CQ356" i="14"/>
  <c r="DR356" i="14" s="1"/>
  <c r="DT358" i="14"/>
  <c r="CQ360" i="14"/>
  <c r="CU364" i="14"/>
  <c r="CS366" i="14"/>
  <c r="DC369" i="14"/>
  <c r="DG369" i="14"/>
  <c r="DK369" i="14"/>
  <c r="CZ369" i="14"/>
  <c r="DD369" i="14"/>
  <c r="DH369" i="14"/>
  <c r="DA369" i="14"/>
  <c r="DE369" i="14"/>
  <c r="DI369" i="14"/>
  <c r="DB369" i="14"/>
  <c r="DO369" i="14" s="1"/>
  <c r="DF369" i="14"/>
  <c r="DJ369" i="14"/>
  <c r="CP369" i="14"/>
  <c r="DQ369" i="14" s="1"/>
  <c r="CM306" i="14"/>
  <c r="DN306" i="14" s="1"/>
  <c r="CZ311" i="14"/>
  <c r="DD311" i="14"/>
  <c r="DH311" i="14"/>
  <c r="DA311" i="14"/>
  <c r="DE311" i="14"/>
  <c r="DI311" i="14"/>
  <c r="DB311" i="14"/>
  <c r="DF311" i="14"/>
  <c r="DJ311" i="14"/>
  <c r="DC311" i="14"/>
  <c r="DP311" i="14" s="1"/>
  <c r="DG311" i="14"/>
  <c r="DK311" i="14"/>
  <c r="CP311" i="14"/>
  <c r="DN314" i="14"/>
  <c r="DC315" i="14"/>
  <c r="DG315" i="14"/>
  <c r="DT315" i="14" s="1"/>
  <c r="DK315" i="14"/>
  <c r="CZ315" i="14"/>
  <c r="DD315" i="14"/>
  <c r="DH315" i="14"/>
  <c r="DA315" i="14"/>
  <c r="DE315" i="14"/>
  <c r="DI315" i="14"/>
  <c r="DB315" i="14"/>
  <c r="DF315" i="14"/>
  <c r="DJ315" i="14"/>
  <c r="CP315" i="14"/>
  <c r="DQ315" i="14" s="1"/>
  <c r="CQ318" i="14"/>
  <c r="CO320" i="14"/>
  <c r="CU322" i="14"/>
  <c r="DB327" i="14"/>
  <c r="DF327" i="14"/>
  <c r="DJ327" i="14"/>
  <c r="DC327" i="14"/>
  <c r="DP327" i="14" s="1"/>
  <c r="DG327" i="14"/>
  <c r="DK327" i="14"/>
  <c r="CZ327" i="14"/>
  <c r="DD327" i="14"/>
  <c r="DH327" i="14"/>
  <c r="DA327" i="14"/>
  <c r="DE327" i="14"/>
  <c r="DI327" i="14"/>
  <c r="CP327" i="14"/>
  <c r="CU334" i="14"/>
  <c r="CZ339" i="14"/>
  <c r="DD339" i="14"/>
  <c r="DH339" i="14"/>
  <c r="DA339" i="14"/>
  <c r="DE339" i="14"/>
  <c r="DI339" i="14"/>
  <c r="DB339" i="14"/>
  <c r="DF339" i="14"/>
  <c r="DJ339" i="14"/>
  <c r="DC339" i="14"/>
  <c r="DG339" i="14"/>
  <c r="DT339" i="14" s="1"/>
  <c r="DK339" i="14"/>
  <c r="CP339" i="14"/>
  <c r="DB343" i="14"/>
  <c r="DF343" i="14"/>
  <c r="DJ343" i="14"/>
  <c r="DC343" i="14"/>
  <c r="DG343" i="14"/>
  <c r="DK343" i="14"/>
  <c r="CZ343" i="14"/>
  <c r="DD343" i="14"/>
  <c r="DH343" i="14"/>
  <c r="DA343" i="14"/>
  <c r="DE343" i="14"/>
  <c r="DI343" i="14"/>
  <c r="CP343" i="14"/>
  <c r="CM346" i="14"/>
  <c r="CO348" i="14"/>
  <c r="CQ350" i="14"/>
  <c r="DP239" i="14"/>
  <c r="DA242" i="14"/>
  <c r="DE242" i="14"/>
  <c r="DI242" i="14"/>
  <c r="DB242" i="14"/>
  <c r="DO242" i="14" s="1"/>
  <c r="DF242" i="14"/>
  <c r="DJ242" i="14"/>
  <c r="CZ242" i="14"/>
  <c r="DD242" i="14"/>
  <c r="DH242" i="14"/>
  <c r="DK242" i="14"/>
  <c r="DC242" i="14"/>
  <c r="DG242" i="14"/>
  <c r="CP242" i="14"/>
  <c r="CQ245" i="14"/>
  <c r="DS248" i="14"/>
  <c r="CQ249" i="14"/>
  <c r="CM257" i="14"/>
  <c r="CQ261" i="14"/>
  <c r="CQ265" i="14"/>
  <c r="CZ274" i="14"/>
  <c r="DD274" i="14"/>
  <c r="DQ274" i="14" s="1"/>
  <c r="DH274" i="14"/>
  <c r="DU274" i="14" s="1"/>
  <c r="DA274" i="14"/>
  <c r="DN274" i="14" s="1"/>
  <c r="DE274" i="14"/>
  <c r="DR274" i="14" s="1"/>
  <c r="DI274" i="14"/>
  <c r="DV274" i="14" s="1"/>
  <c r="DC274" i="14"/>
  <c r="DP274" i="14" s="1"/>
  <c r="DG274" i="14"/>
  <c r="DT274" i="14" s="1"/>
  <c r="DK274" i="14"/>
  <c r="DX274" i="14" s="1"/>
  <c r="DJ274" i="14"/>
  <c r="DB274" i="14"/>
  <c r="DF274" i="14"/>
  <c r="DS274" i="14" s="1"/>
  <c r="CZ278" i="14"/>
  <c r="DD278" i="14"/>
  <c r="DH278" i="14"/>
  <c r="DA278" i="14"/>
  <c r="DE278" i="14"/>
  <c r="DI278" i="14"/>
  <c r="DC278" i="14"/>
  <c r="DG278" i="14"/>
  <c r="DT278" i="14" s="1"/>
  <c r="DK278" i="14"/>
  <c r="DJ278" i="14"/>
  <c r="DB278" i="14"/>
  <c r="DF278" i="14"/>
  <c r="CP278" i="14"/>
  <c r="CQ285" i="14"/>
  <c r="DA290" i="14"/>
  <c r="DE290" i="14"/>
  <c r="DI290" i="14"/>
  <c r="DC290" i="14"/>
  <c r="DG290" i="14"/>
  <c r="DT290" i="14" s="1"/>
  <c r="DK290" i="14"/>
  <c r="CZ290" i="14"/>
  <c r="DH290" i="14"/>
  <c r="DB290" i="14"/>
  <c r="DJ290" i="14"/>
  <c r="DD290" i="14"/>
  <c r="DF290" i="14"/>
  <c r="CP290" i="14"/>
  <c r="CQ297" i="14"/>
  <c r="CQ301" i="14"/>
  <c r="CQ168" i="14"/>
  <c r="CQ172" i="14"/>
  <c r="DR172" i="14" s="1"/>
  <c r="CU176" i="14"/>
  <c r="DC181" i="14"/>
  <c r="DG181" i="14"/>
  <c r="DK181" i="14"/>
  <c r="DA181" i="14"/>
  <c r="DE181" i="14"/>
  <c r="DI181" i="14"/>
  <c r="DB181" i="14"/>
  <c r="DO181" i="14" s="1"/>
  <c r="DF181" i="14"/>
  <c r="DJ181" i="14"/>
  <c r="DD181" i="14"/>
  <c r="DH181" i="14"/>
  <c r="CZ181" i="14"/>
  <c r="CP181" i="14"/>
  <c r="DC185" i="14"/>
  <c r="DG185" i="14"/>
  <c r="DK185" i="14"/>
  <c r="DA185" i="14"/>
  <c r="DE185" i="14"/>
  <c r="DI185" i="14"/>
  <c r="DB185" i="14"/>
  <c r="DF185" i="14"/>
  <c r="DJ185" i="14"/>
  <c r="CZ185" i="14"/>
  <c r="DD185" i="14"/>
  <c r="DH185" i="14"/>
  <c r="CP185" i="14"/>
  <c r="CZ189" i="14"/>
  <c r="DD189" i="14"/>
  <c r="DH189" i="14"/>
  <c r="DB189" i="14"/>
  <c r="DO189" i="14" s="1"/>
  <c r="DF189" i="14"/>
  <c r="DJ189" i="14"/>
  <c r="DC189" i="14"/>
  <c r="DP189" i="14" s="1"/>
  <c r="DG189" i="14"/>
  <c r="DT189" i="14" s="1"/>
  <c r="DK189" i="14"/>
  <c r="DA189" i="14"/>
  <c r="DE189" i="14"/>
  <c r="DI189" i="14"/>
  <c r="CP189" i="14"/>
  <c r="DX190" i="14"/>
  <c r="CM192" i="14"/>
  <c r="DN192" i="14" s="1"/>
  <c r="CN195" i="14"/>
  <c r="CQ196" i="14"/>
  <c r="DR196" i="14" s="1"/>
  <c r="CZ205" i="14"/>
  <c r="DD205" i="14"/>
  <c r="DH205" i="14"/>
  <c r="DC205" i="14"/>
  <c r="DP205" i="14" s="1"/>
  <c r="DI205" i="14"/>
  <c r="DE205" i="14"/>
  <c r="DJ205" i="14"/>
  <c r="DA205" i="14"/>
  <c r="DF205" i="14"/>
  <c r="DK205" i="14"/>
  <c r="DB205" i="14"/>
  <c r="DG205" i="14"/>
  <c r="CP205" i="14"/>
  <c r="CQ208" i="14"/>
  <c r="CU212" i="14"/>
  <c r="DC217" i="14"/>
  <c r="DG217" i="14"/>
  <c r="DK217" i="14"/>
  <c r="CZ217" i="14"/>
  <c r="DD217" i="14"/>
  <c r="DH217" i="14"/>
  <c r="DA217" i="14"/>
  <c r="DE217" i="14"/>
  <c r="DI217" i="14"/>
  <c r="DB217" i="14"/>
  <c r="DF217" i="14"/>
  <c r="DS217" i="14" s="1"/>
  <c r="DJ217" i="14"/>
  <c r="CP217" i="14"/>
  <c r="DQ217" i="14" s="1"/>
  <c r="DU221" i="14"/>
  <c r="CN223" i="14"/>
  <c r="CU224" i="14"/>
  <c r="CS226" i="14"/>
  <c r="DB229" i="14"/>
  <c r="DF229" i="14"/>
  <c r="DJ229" i="14"/>
  <c r="DC229" i="14"/>
  <c r="DP229" i="14" s="1"/>
  <c r="DG229" i="14"/>
  <c r="DK229" i="14"/>
  <c r="CZ229" i="14"/>
  <c r="DD229" i="14"/>
  <c r="DH229" i="14"/>
  <c r="DA229" i="14"/>
  <c r="DE229" i="14"/>
  <c r="DI229" i="14"/>
  <c r="DV229" i="14" s="1"/>
  <c r="CP229" i="14"/>
  <c r="DP234" i="14"/>
  <c r="CU236" i="14"/>
  <c r="CM70" i="14"/>
  <c r="CU74" i="14"/>
  <c r="DV74" i="14" s="1"/>
  <c r="DB79" i="14"/>
  <c r="DF79" i="14"/>
  <c r="DJ79" i="14"/>
  <c r="DC79" i="14"/>
  <c r="DP79" i="14" s="1"/>
  <c r="DG79" i="14"/>
  <c r="DK79" i="14"/>
  <c r="DA79" i="14"/>
  <c r="DN79" i="14" s="1"/>
  <c r="DE79" i="14"/>
  <c r="DI79" i="14"/>
  <c r="DH79" i="14"/>
  <c r="CZ79" i="14"/>
  <c r="DD79" i="14"/>
  <c r="CP79" i="14"/>
  <c r="CQ82" i="14"/>
  <c r="DS85" i="14"/>
  <c r="CU86" i="14"/>
  <c r="CQ94" i="14"/>
  <c r="CU98" i="14"/>
  <c r="DV98" i="14" s="1"/>
  <c r="DA103" i="14"/>
  <c r="DE103" i="14"/>
  <c r="DI103" i="14"/>
  <c r="DV103" i="14" s="1"/>
  <c r="DC103" i="14"/>
  <c r="DG103" i="14"/>
  <c r="DK103" i="14"/>
  <c r="DD103" i="14"/>
  <c r="DF103" i="14"/>
  <c r="CZ103" i="14"/>
  <c r="DH103" i="14"/>
  <c r="DB103" i="14"/>
  <c r="DJ103" i="14"/>
  <c r="CP103" i="14"/>
  <c r="CM106" i="14"/>
  <c r="DU107" i="14"/>
  <c r="CQ110" i="14"/>
  <c r="DA115" i="14"/>
  <c r="DE115" i="14"/>
  <c r="DI115" i="14"/>
  <c r="DC115" i="14"/>
  <c r="DG115" i="14"/>
  <c r="DK115" i="14"/>
  <c r="DX115" i="14" s="1"/>
  <c r="CZ115" i="14"/>
  <c r="DH115" i="14"/>
  <c r="DB115" i="14"/>
  <c r="DJ115" i="14"/>
  <c r="DD115" i="14"/>
  <c r="DF115" i="14"/>
  <c r="CP115" i="14"/>
  <c r="DB123" i="14"/>
  <c r="DF123" i="14"/>
  <c r="DJ123" i="14"/>
  <c r="CZ123" i="14"/>
  <c r="DM123" i="14" s="1"/>
  <c r="DE123" i="14"/>
  <c r="DK123" i="14"/>
  <c r="DX123" i="14" s="1"/>
  <c r="DA123" i="14"/>
  <c r="DG123" i="14"/>
  <c r="DC123" i="14"/>
  <c r="DH123" i="14"/>
  <c r="DD123" i="14"/>
  <c r="DQ123" i="14" s="1"/>
  <c r="DI123" i="14"/>
  <c r="DU127" i="14"/>
  <c r="CQ130" i="14"/>
  <c r="CM138" i="14"/>
  <c r="DU139" i="14"/>
  <c r="DU147" i="14"/>
  <c r="DB155" i="14"/>
  <c r="DO155" i="14" s="1"/>
  <c r="DF155" i="14"/>
  <c r="DJ155" i="14"/>
  <c r="DC155" i="14"/>
  <c r="DP155" i="14" s="1"/>
  <c r="DG155" i="14"/>
  <c r="DK155" i="14"/>
  <c r="CZ155" i="14"/>
  <c r="DD155" i="14"/>
  <c r="DH155" i="14"/>
  <c r="DA155" i="14"/>
  <c r="DE155" i="14"/>
  <c r="DI155" i="14"/>
  <c r="CP155" i="14"/>
  <c r="CZ159" i="14"/>
  <c r="DD159" i="14"/>
  <c r="DH159" i="14"/>
  <c r="DA159" i="14"/>
  <c r="DE159" i="14"/>
  <c r="DI159" i="14"/>
  <c r="DB159" i="14"/>
  <c r="DF159" i="14"/>
  <c r="DJ159" i="14"/>
  <c r="DC159" i="14"/>
  <c r="DG159" i="14"/>
  <c r="DT159" i="14" s="1"/>
  <c r="DK159" i="14"/>
  <c r="CP159" i="14"/>
  <c r="CM50" i="14"/>
  <c r="DN50" i="14" s="1"/>
  <c r="CQ58" i="14"/>
  <c r="CU62" i="14"/>
  <c r="CQ48" i="14"/>
  <c r="CU574" i="14"/>
  <c r="CM578" i="14"/>
  <c r="DN578" i="14" s="1"/>
  <c r="CN581" i="14"/>
  <c r="CV585" i="14"/>
  <c r="DC587" i="14"/>
  <c r="DP587" i="14" s="1"/>
  <c r="DG587" i="14"/>
  <c r="DK587" i="14"/>
  <c r="CZ587" i="14"/>
  <c r="DD587" i="14"/>
  <c r="DH587" i="14"/>
  <c r="DA587" i="14"/>
  <c r="DE587" i="14"/>
  <c r="DI587" i="14"/>
  <c r="DB587" i="14"/>
  <c r="DF587" i="14"/>
  <c r="DS587" i="14" s="1"/>
  <c r="DJ587" i="14"/>
  <c r="CP587" i="14"/>
  <c r="DQ587" i="14" s="1"/>
  <c r="CN593" i="14"/>
  <c r="CQ594" i="14"/>
  <c r="CV597" i="14"/>
  <c r="CZ599" i="14"/>
  <c r="DD599" i="14"/>
  <c r="DH599" i="14"/>
  <c r="DA599" i="14"/>
  <c r="DE599" i="14"/>
  <c r="DI599" i="14"/>
  <c r="DV599" i="14" s="1"/>
  <c r="DB599" i="14"/>
  <c r="DF599" i="14"/>
  <c r="DJ599" i="14"/>
  <c r="DK599" i="14"/>
  <c r="DC599" i="14"/>
  <c r="DG599" i="14"/>
  <c r="CP599" i="14"/>
  <c r="DU603" i="14"/>
  <c r="CN605" i="14"/>
  <c r="CR609" i="14"/>
  <c r="DS609" i="14" s="1"/>
  <c r="DC611" i="14"/>
  <c r="DG611" i="14"/>
  <c r="DT611" i="14" s="1"/>
  <c r="DK611" i="14"/>
  <c r="CZ611" i="14"/>
  <c r="DD611" i="14"/>
  <c r="DH611" i="14"/>
  <c r="DA611" i="14"/>
  <c r="DN611" i="14" s="1"/>
  <c r="DE611" i="14"/>
  <c r="DI611" i="14"/>
  <c r="DB611" i="14"/>
  <c r="DO611" i="14" s="1"/>
  <c r="DF611" i="14"/>
  <c r="DS611" i="14" s="1"/>
  <c r="DJ611" i="14"/>
  <c r="CP611" i="14"/>
  <c r="DQ611" i="14" s="1"/>
  <c r="CM614" i="14"/>
  <c r="CR617" i="14"/>
  <c r="CU618" i="14"/>
  <c r="CV621" i="14"/>
  <c r="DA623" i="14"/>
  <c r="DE623" i="14"/>
  <c r="DI623" i="14"/>
  <c r="DB623" i="14"/>
  <c r="DF623" i="14"/>
  <c r="DJ623" i="14"/>
  <c r="DG623" i="14"/>
  <c r="DT623" i="14" s="1"/>
  <c r="CZ623" i="14"/>
  <c r="DH623" i="14"/>
  <c r="DC623" i="14"/>
  <c r="DK623" i="14"/>
  <c r="DD623" i="14"/>
  <c r="CP623" i="14"/>
  <c r="DN626" i="14"/>
  <c r="DU627" i="14"/>
  <c r="CN629" i="14"/>
  <c r="CQ630" i="14"/>
  <c r="CR633" i="14"/>
  <c r="CU634" i="14"/>
  <c r="DV634" i="14" s="1"/>
  <c r="CV637" i="14"/>
  <c r="DA639" i="14"/>
  <c r="DE639" i="14"/>
  <c r="DI639" i="14"/>
  <c r="DB639" i="14"/>
  <c r="DF639" i="14"/>
  <c r="DS639" i="14" s="1"/>
  <c r="DJ639" i="14"/>
  <c r="DC639" i="14"/>
  <c r="DK639" i="14"/>
  <c r="DX639" i="14" s="1"/>
  <c r="DD639" i="14"/>
  <c r="DG639" i="14"/>
  <c r="DT639" i="14" s="1"/>
  <c r="CZ639" i="14"/>
  <c r="DH639" i="14"/>
  <c r="CP639" i="14"/>
  <c r="DQ639" i="14" s="1"/>
  <c r="CQ642" i="14"/>
  <c r="CR645" i="14"/>
  <c r="CZ647" i="14"/>
  <c r="DD647" i="14"/>
  <c r="DH647" i="14"/>
  <c r="DA647" i="14"/>
  <c r="DE647" i="14"/>
  <c r="DR647" i="14" s="1"/>
  <c r="DI647" i="14"/>
  <c r="DF647" i="14"/>
  <c r="DS647" i="14" s="1"/>
  <c r="DG647" i="14"/>
  <c r="DT647" i="14" s="1"/>
  <c r="DB647" i="14"/>
  <c r="DJ647" i="14"/>
  <c r="DC647" i="14"/>
  <c r="DK647" i="14"/>
  <c r="CP647" i="14"/>
  <c r="DR654" i="14"/>
  <c r="CR657" i="14"/>
  <c r="CU658" i="14"/>
  <c r="CM662" i="14"/>
  <c r="CN665" i="14"/>
  <c r="CO668" i="14"/>
  <c r="CV669" i="14"/>
  <c r="CZ671" i="14"/>
  <c r="DD671" i="14"/>
  <c r="DA671" i="14"/>
  <c r="DE671" i="14"/>
  <c r="DF671" i="14"/>
  <c r="DJ671" i="14"/>
  <c r="DG671" i="14"/>
  <c r="DK671" i="14"/>
  <c r="DB671" i="14"/>
  <c r="DH671" i="14"/>
  <c r="DC671" i="14"/>
  <c r="DI671" i="14"/>
  <c r="CP671" i="14"/>
  <c r="CM674" i="14"/>
  <c r="CN677" i="14"/>
  <c r="CU678" i="14"/>
  <c r="CV681" i="14"/>
  <c r="DC683" i="14"/>
  <c r="DG683" i="14"/>
  <c r="DK683" i="14"/>
  <c r="CZ683" i="14"/>
  <c r="DD683" i="14"/>
  <c r="DH683" i="14"/>
  <c r="DA683" i="14"/>
  <c r="DE683" i="14"/>
  <c r="DI683" i="14"/>
  <c r="DB683" i="14"/>
  <c r="DF683" i="14"/>
  <c r="DS683" i="14" s="1"/>
  <c r="DJ683" i="14"/>
  <c r="CP683" i="14"/>
  <c r="DQ683" i="14" s="1"/>
  <c r="CW684" i="14"/>
  <c r="CM686" i="14"/>
  <c r="CN689" i="14"/>
  <c r="CQ690" i="14"/>
  <c r="DP692" i="14"/>
  <c r="CR693" i="14"/>
  <c r="CL695" i="14"/>
  <c r="CN701" i="14"/>
  <c r="DO701" i="14" s="1"/>
  <c r="CO704" i="14"/>
  <c r="CV705" i="14"/>
  <c r="CZ707" i="14"/>
  <c r="DD707" i="14"/>
  <c r="DQ707" i="14" s="1"/>
  <c r="DH707" i="14"/>
  <c r="DU707" i="14" s="1"/>
  <c r="DA707" i="14"/>
  <c r="DN707" i="14" s="1"/>
  <c r="DE707" i="14"/>
  <c r="DR707" i="14" s="1"/>
  <c r="DI707" i="14"/>
  <c r="DB707" i="14"/>
  <c r="DO707" i="14" s="1"/>
  <c r="DF707" i="14"/>
  <c r="DJ707" i="14"/>
  <c r="DC707" i="14"/>
  <c r="DP707" i="14" s="1"/>
  <c r="DG707" i="14"/>
  <c r="DT707" i="14" s="1"/>
  <c r="DK707" i="14"/>
  <c r="CN709" i="14"/>
  <c r="CU710" i="14"/>
  <c r="CL711" i="14"/>
  <c r="CV713" i="14"/>
  <c r="DA715" i="14"/>
  <c r="DE715" i="14"/>
  <c r="DR715" i="14" s="1"/>
  <c r="DI715" i="14"/>
  <c r="DB715" i="14"/>
  <c r="DF715" i="14"/>
  <c r="DJ715" i="14"/>
  <c r="DC715" i="14"/>
  <c r="DG715" i="14"/>
  <c r="DK715" i="14"/>
  <c r="CZ715" i="14"/>
  <c r="DD715" i="14"/>
  <c r="DH715" i="14"/>
  <c r="CP715" i="14"/>
  <c r="CW716" i="14"/>
  <c r="DB719" i="14"/>
  <c r="DO719" i="14" s="1"/>
  <c r="DF719" i="14"/>
  <c r="DS719" i="14" s="1"/>
  <c r="DJ719" i="14"/>
  <c r="DC719" i="14"/>
  <c r="DG719" i="14"/>
  <c r="DK719" i="14"/>
  <c r="DX719" i="14" s="1"/>
  <c r="CZ719" i="14"/>
  <c r="DD719" i="14"/>
  <c r="DQ719" i="14" s="1"/>
  <c r="DH719" i="14"/>
  <c r="DA719" i="14"/>
  <c r="DE719" i="14"/>
  <c r="DI719" i="14"/>
  <c r="DB723" i="14"/>
  <c r="DO723" i="14" s="1"/>
  <c r="DF723" i="14"/>
  <c r="DS723" i="14" s="1"/>
  <c r="DJ723" i="14"/>
  <c r="DC723" i="14"/>
  <c r="DP723" i="14" s="1"/>
  <c r="DG723" i="14"/>
  <c r="DT723" i="14" s="1"/>
  <c r="DK723" i="14"/>
  <c r="DX723" i="14" s="1"/>
  <c r="CZ723" i="14"/>
  <c r="DD723" i="14"/>
  <c r="DH723" i="14"/>
  <c r="DA723" i="14"/>
  <c r="DE723" i="14"/>
  <c r="DI723" i="14"/>
  <c r="DA727" i="14"/>
  <c r="DE727" i="14"/>
  <c r="DI727" i="14"/>
  <c r="DB727" i="14"/>
  <c r="DO727" i="14" s="1"/>
  <c r="DF727" i="14"/>
  <c r="DS727" i="14" s="1"/>
  <c r="DJ727" i="14"/>
  <c r="DC727" i="14"/>
  <c r="DG727" i="14"/>
  <c r="DK727" i="14"/>
  <c r="DX727" i="14" s="1"/>
  <c r="CZ727" i="14"/>
  <c r="DD727" i="14"/>
  <c r="DH727" i="14"/>
  <c r="CZ731" i="14"/>
  <c r="DM731" i="14" s="1"/>
  <c r="DD731" i="14"/>
  <c r="DH731" i="14"/>
  <c r="DA731" i="14"/>
  <c r="DE731" i="14"/>
  <c r="DI731" i="14"/>
  <c r="DF731" i="14"/>
  <c r="DB731" i="14"/>
  <c r="DJ731" i="14"/>
  <c r="DC731" i="14"/>
  <c r="DG731" i="14"/>
  <c r="DT731" i="14" s="1"/>
  <c r="DK731" i="14"/>
  <c r="CP731" i="14"/>
  <c r="CZ735" i="14"/>
  <c r="DD735" i="14"/>
  <c r="DH735" i="14"/>
  <c r="DA735" i="14"/>
  <c r="DE735" i="14"/>
  <c r="DI735" i="14"/>
  <c r="DF735" i="14"/>
  <c r="DJ735" i="14"/>
  <c r="DB735" i="14"/>
  <c r="DO735" i="14" s="1"/>
  <c r="DC735" i="14"/>
  <c r="DG735" i="14"/>
  <c r="DK735" i="14"/>
  <c r="DX735" i="14" s="1"/>
  <c r="CP735" i="14"/>
  <c r="DB739" i="14"/>
  <c r="DO739" i="14" s="1"/>
  <c r="DF739" i="14"/>
  <c r="DJ739" i="14"/>
  <c r="DC739" i="14"/>
  <c r="DP739" i="14" s="1"/>
  <c r="DG739" i="14"/>
  <c r="DK739" i="14"/>
  <c r="CZ739" i="14"/>
  <c r="DH739" i="14"/>
  <c r="DD739" i="14"/>
  <c r="DA739" i="14"/>
  <c r="DE739" i="14"/>
  <c r="DI739" i="14"/>
  <c r="DQ739" i="14"/>
  <c r="DC743" i="14"/>
  <c r="DG743" i="14"/>
  <c r="DT743" i="14" s="1"/>
  <c r="DK743" i="14"/>
  <c r="DX743" i="14" s="1"/>
  <c r="CZ743" i="14"/>
  <c r="DD743" i="14"/>
  <c r="DH743" i="14"/>
  <c r="DB743" i="14"/>
  <c r="DO743" i="14" s="1"/>
  <c r="DF743" i="14"/>
  <c r="DJ743" i="14"/>
  <c r="DI743" i="14"/>
  <c r="DA743" i="14"/>
  <c r="DN743" i="14" s="1"/>
  <c r="DE743" i="14"/>
  <c r="DQ743" i="14"/>
  <c r="DC747" i="14"/>
  <c r="DG747" i="14"/>
  <c r="DT747" i="14" s="1"/>
  <c r="DK747" i="14"/>
  <c r="CZ747" i="14"/>
  <c r="DD747" i="14"/>
  <c r="DH747" i="14"/>
  <c r="DB747" i="14"/>
  <c r="DF747" i="14"/>
  <c r="DS747" i="14" s="1"/>
  <c r="DJ747" i="14"/>
  <c r="DE747" i="14"/>
  <c r="DR747" i="14" s="1"/>
  <c r="DI747" i="14"/>
  <c r="DA747" i="14"/>
  <c r="CZ751" i="14"/>
  <c r="DM751" i="14" s="1"/>
  <c r="DD751" i="14"/>
  <c r="DH751" i="14"/>
  <c r="DA751" i="14"/>
  <c r="DE751" i="14"/>
  <c r="DI751" i="14"/>
  <c r="DC751" i="14"/>
  <c r="DP751" i="14" s="1"/>
  <c r="DG751" i="14"/>
  <c r="DT751" i="14" s="1"/>
  <c r="DK751" i="14"/>
  <c r="DX751" i="14" s="1"/>
  <c r="DB751" i="14"/>
  <c r="DO751" i="14" s="1"/>
  <c r="DF751" i="14"/>
  <c r="DJ751" i="14"/>
  <c r="CZ755" i="14"/>
  <c r="DM755" i="14" s="1"/>
  <c r="DD755" i="14"/>
  <c r="DH755" i="14"/>
  <c r="DA755" i="14"/>
  <c r="DE755" i="14"/>
  <c r="DI755" i="14"/>
  <c r="DC755" i="14"/>
  <c r="DG755" i="14"/>
  <c r="DT755" i="14" s="1"/>
  <c r="DK755" i="14"/>
  <c r="DB755" i="14"/>
  <c r="DO755" i="14" s="1"/>
  <c r="DF755" i="14"/>
  <c r="DJ755" i="14"/>
  <c r="CM758" i="14"/>
  <c r="DN758" i="14" s="1"/>
  <c r="CN761" i="14"/>
  <c r="DO761" i="14" s="1"/>
  <c r="CU762" i="14"/>
  <c r="CV765" i="14"/>
  <c r="DC767" i="14"/>
  <c r="DG767" i="14"/>
  <c r="DK767" i="14"/>
  <c r="DA767" i="14"/>
  <c r="DE767" i="14"/>
  <c r="DR767" i="14" s="1"/>
  <c r="DI767" i="14"/>
  <c r="DD767" i="14"/>
  <c r="DF767" i="14"/>
  <c r="CZ767" i="14"/>
  <c r="DH767" i="14"/>
  <c r="DB767" i="14"/>
  <c r="DO767" i="14" s="1"/>
  <c r="DJ767" i="14"/>
  <c r="CP767" i="14"/>
  <c r="DS504" i="14"/>
  <c r="CQ507" i="14"/>
  <c r="CV508" i="14"/>
  <c r="DC510" i="14"/>
  <c r="DG510" i="14"/>
  <c r="DK510" i="14"/>
  <c r="DX510" i="14" s="1"/>
  <c r="CZ510" i="14"/>
  <c r="DD510" i="14"/>
  <c r="DH510" i="14"/>
  <c r="DA510" i="14"/>
  <c r="DE510" i="14"/>
  <c r="DI510" i="14"/>
  <c r="DV510" i="14" s="1"/>
  <c r="DB510" i="14"/>
  <c r="DF510" i="14"/>
  <c r="DJ510" i="14"/>
  <c r="CP510" i="14"/>
  <c r="DQ510" i="14" s="1"/>
  <c r="CN512" i="14"/>
  <c r="DO512" i="14" s="1"/>
  <c r="CM515" i="14"/>
  <c r="CR516" i="14"/>
  <c r="DS516" i="14" s="1"/>
  <c r="DC522" i="14"/>
  <c r="DP522" i="14" s="1"/>
  <c r="DG522" i="14"/>
  <c r="DK522" i="14"/>
  <c r="DX522" i="14" s="1"/>
  <c r="CZ522" i="14"/>
  <c r="DD522" i="14"/>
  <c r="DH522" i="14"/>
  <c r="DA522" i="14"/>
  <c r="DE522" i="14"/>
  <c r="DI522" i="14"/>
  <c r="DB522" i="14"/>
  <c r="DF522" i="14"/>
  <c r="DS522" i="14" s="1"/>
  <c r="DJ522" i="14"/>
  <c r="CP522" i="14"/>
  <c r="DQ522" i="14" s="1"/>
  <c r="CN524" i="14"/>
  <c r="DO524" i="14" s="1"/>
  <c r="CM527" i="14"/>
  <c r="CR528" i="14"/>
  <c r="CQ531" i="14"/>
  <c r="CV532" i="14"/>
  <c r="CZ534" i="14"/>
  <c r="DD534" i="14"/>
  <c r="DH534" i="14"/>
  <c r="DA534" i="14"/>
  <c r="DE534" i="14"/>
  <c r="DI534" i="14"/>
  <c r="DV534" i="14" s="1"/>
  <c r="DB534" i="14"/>
  <c r="DF534" i="14"/>
  <c r="DS534" i="14" s="1"/>
  <c r="DJ534" i="14"/>
  <c r="DC534" i="14"/>
  <c r="DG534" i="14"/>
  <c r="DK534" i="14"/>
  <c r="CP534" i="14"/>
  <c r="CN540" i="14"/>
  <c r="CM543" i="14"/>
  <c r="CV544" i="14"/>
  <c r="DB546" i="14"/>
  <c r="DF546" i="14"/>
  <c r="DJ546" i="14"/>
  <c r="DC546" i="14"/>
  <c r="DG546" i="14"/>
  <c r="DK546" i="14"/>
  <c r="CZ546" i="14"/>
  <c r="DD546" i="14"/>
  <c r="DH546" i="14"/>
  <c r="DA546" i="14"/>
  <c r="DE546" i="14"/>
  <c r="DI546" i="14"/>
  <c r="CP546" i="14"/>
  <c r="CU547" i="14"/>
  <c r="DU550" i="14"/>
  <c r="CQ555" i="14"/>
  <c r="CV556" i="14"/>
  <c r="DC558" i="14"/>
  <c r="DG558" i="14"/>
  <c r="DT558" i="14" s="1"/>
  <c r="DK558" i="14"/>
  <c r="CZ558" i="14"/>
  <c r="DD558" i="14"/>
  <c r="DH558" i="14"/>
  <c r="DA558" i="14"/>
  <c r="DE558" i="14"/>
  <c r="DI558" i="14"/>
  <c r="DB558" i="14"/>
  <c r="DO558" i="14" s="1"/>
  <c r="DF558" i="14"/>
  <c r="DJ558" i="14"/>
  <c r="CP558" i="14"/>
  <c r="DQ558" i="14" s="1"/>
  <c r="CU559" i="14"/>
  <c r="DV559" i="14" s="1"/>
  <c r="DP561" i="14"/>
  <c r="CN564" i="14"/>
  <c r="CM567" i="14"/>
  <c r="CR568" i="14"/>
  <c r="CQ571" i="14"/>
  <c r="CQ376" i="14"/>
  <c r="CV377" i="14"/>
  <c r="DA379" i="14"/>
  <c r="DE379" i="14"/>
  <c r="DR379" i="14" s="1"/>
  <c r="DI379" i="14"/>
  <c r="DB379" i="14"/>
  <c r="DF379" i="14"/>
  <c r="DS379" i="14" s="1"/>
  <c r="DJ379" i="14"/>
  <c r="DC379" i="14"/>
  <c r="DP379" i="14" s="1"/>
  <c r="DG379" i="14"/>
  <c r="DK379" i="14"/>
  <c r="CZ379" i="14"/>
  <c r="DD379" i="14"/>
  <c r="DH379" i="14"/>
  <c r="CP379" i="14"/>
  <c r="DP382" i="14"/>
  <c r="CM384" i="14"/>
  <c r="CR385" i="14"/>
  <c r="DS385" i="14" s="1"/>
  <c r="CZ387" i="14"/>
  <c r="DM387" i="14" s="1"/>
  <c r="DD387" i="14"/>
  <c r="DQ387" i="14" s="1"/>
  <c r="DH387" i="14"/>
  <c r="DA387" i="14"/>
  <c r="DE387" i="14"/>
  <c r="DI387" i="14"/>
  <c r="DB387" i="14"/>
  <c r="DO387" i="14" s="1"/>
  <c r="DF387" i="14"/>
  <c r="DJ387" i="14"/>
  <c r="DC387" i="14"/>
  <c r="DP387" i="14" s="1"/>
  <c r="DG387" i="14"/>
  <c r="DK387" i="14"/>
  <c r="DX387" i="14" s="1"/>
  <c r="CU388" i="14"/>
  <c r="DV388" i="14" s="1"/>
  <c r="DP390" i="14"/>
  <c r="CM392" i="14"/>
  <c r="CV393" i="14"/>
  <c r="DC395" i="14"/>
  <c r="DP395" i="14" s="1"/>
  <c r="DG395" i="14"/>
  <c r="DK395" i="14"/>
  <c r="CZ395" i="14"/>
  <c r="DD395" i="14"/>
  <c r="DH395" i="14"/>
  <c r="DA395" i="14"/>
  <c r="DN395" i="14" s="1"/>
  <c r="DE395" i="14"/>
  <c r="DI395" i="14"/>
  <c r="DV395" i="14" s="1"/>
  <c r="DB395" i="14"/>
  <c r="DF395" i="14"/>
  <c r="DS395" i="14" s="1"/>
  <c r="DJ395" i="14"/>
  <c r="CM400" i="14"/>
  <c r="CR401" i="14"/>
  <c r="CL403" i="14"/>
  <c r="CQ404" i="14"/>
  <c r="CV405" i="14"/>
  <c r="DA407" i="14"/>
  <c r="DE407" i="14"/>
  <c r="DI407" i="14"/>
  <c r="DC407" i="14"/>
  <c r="DP407" i="14" s="1"/>
  <c r="DG407" i="14"/>
  <c r="DK407" i="14"/>
  <c r="DF407" i="14"/>
  <c r="CZ407" i="14"/>
  <c r="DH407" i="14"/>
  <c r="DB407" i="14"/>
  <c r="DJ407" i="14"/>
  <c r="DD407" i="14"/>
  <c r="DU407" i="14"/>
  <c r="CN409" i="14"/>
  <c r="CR413" i="14"/>
  <c r="CP415" i="14"/>
  <c r="CL419" i="14"/>
  <c r="CU420" i="14"/>
  <c r="CL423" i="14"/>
  <c r="CQ424" i="14"/>
  <c r="CV425" i="14"/>
  <c r="DB427" i="14"/>
  <c r="DO427" i="14" s="1"/>
  <c r="DF427" i="14"/>
  <c r="DS427" i="14" s="1"/>
  <c r="DJ427" i="14"/>
  <c r="CZ427" i="14"/>
  <c r="DD427" i="14"/>
  <c r="DH427" i="14"/>
  <c r="DG427" i="14"/>
  <c r="DT427" i="14" s="1"/>
  <c r="DA427" i="14"/>
  <c r="DI427" i="14"/>
  <c r="DC427" i="14"/>
  <c r="DK427" i="14"/>
  <c r="DE427" i="14"/>
  <c r="CP427" i="14"/>
  <c r="DQ427" i="14" s="1"/>
  <c r="CU428" i="14"/>
  <c r="DU431" i="14"/>
  <c r="CN433" i="14"/>
  <c r="CO438" i="14"/>
  <c r="CN441" i="14"/>
  <c r="CR445" i="14"/>
  <c r="CQ448" i="14"/>
  <c r="CV449" i="14"/>
  <c r="DC451" i="14"/>
  <c r="DG451" i="14"/>
  <c r="DT451" i="14" s="1"/>
  <c r="DK451" i="14"/>
  <c r="DA451" i="14"/>
  <c r="DE451" i="14"/>
  <c r="DI451" i="14"/>
  <c r="DD451" i="14"/>
  <c r="DF451" i="14"/>
  <c r="CZ451" i="14"/>
  <c r="DH451" i="14"/>
  <c r="DB451" i="14"/>
  <c r="DJ451" i="14"/>
  <c r="CP451" i="14"/>
  <c r="CU452" i="14"/>
  <c r="DU455" i="14"/>
  <c r="CN457" i="14"/>
  <c r="CR461" i="14"/>
  <c r="DX462" i="14"/>
  <c r="CQ464" i="14"/>
  <c r="CV465" i="14"/>
  <c r="DA467" i="14"/>
  <c r="DE467" i="14"/>
  <c r="DI467" i="14"/>
  <c r="DC467" i="14"/>
  <c r="DG467" i="14"/>
  <c r="DK467" i="14"/>
  <c r="DF467" i="14"/>
  <c r="DS467" i="14" s="1"/>
  <c r="CZ467" i="14"/>
  <c r="DH467" i="14"/>
  <c r="DB467" i="14"/>
  <c r="DO467" i="14" s="1"/>
  <c r="DJ467" i="14"/>
  <c r="DD467" i="14"/>
  <c r="CP467" i="14"/>
  <c r="CU468" i="14"/>
  <c r="CN473" i="14"/>
  <c r="CW474" i="14"/>
  <c r="CR477" i="14"/>
  <c r="DS477" i="14" s="1"/>
  <c r="CQ480" i="14"/>
  <c r="CV481" i="14"/>
  <c r="DC483" i="14"/>
  <c r="DG483" i="14"/>
  <c r="DK483" i="14"/>
  <c r="DA483" i="14"/>
  <c r="DE483" i="14"/>
  <c r="DI483" i="14"/>
  <c r="CZ483" i="14"/>
  <c r="DH483" i="14"/>
  <c r="DB483" i="14"/>
  <c r="DO483" i="14" s="1"/>
  <c r="DJ483" i="14"/>
  <c r="DD483" i="14"/>
  <c r="DF483" i="14"/>
  <c r="DS483" i="14" s="1"/>
  <c r="CP483" i="14"/>
  <c r="CU484" i="14"/>
  <c r="CN489" i="14"/>
  <c r="CR493" i="14"/>
  <c r="CQ496" i="14"/>
  <c r="CV497" i="14"/>
  <c r="DA499" i="14"/>
  <c r="DE499" i="14"/>
  <c r="DR499" i="14" s="1"/>
  <c r="DI499" i="14"/>
  <c r="DC499" i="14"/>
  <c r="DG499" i="14"/>
  <c r="DK499" i="14"/>
  <c r="DB499" i="14"/>
  <c r="DJ499" i="14"/>
  <c r="DD499" i="14"/>
  <c r="DF499" i="14"/>
  <c r="DS499" i="14" s="1"/>
  <c r="CZ499" i="14"/>
  <c r="DH499" i="14"/>
  <c r="CP499" i="14"/>
  <c r="DQ499" i="14" s="1"/>
  <c r="CU500" i="14"/>
  <c r="CN352" i="14"/>
  <c r="CU353" i="14"/>
  <c r="CV356" i="14"/>
  <c r="CN360" i="14"/>
  <c r="CQ361" i="14"/>
  <c r="CR364" i="14"/>
  <c r="DS364" i="14" s="1"/>
  <c r="CU365" i="14"/>
  <c r="CL366" i="14"/>
  <c r="CM369" i="14"/>
  <c r="CR306" i="14"/>
  <c r="DS306" i="14" s="1"/>
  <c r="DA308" i="14"/>
  <c r="DE308" i="14"/>
  <c r="DI308" i="14"/>
  <c r="DB308" i="14"/>
  <c r="DO308" i="14" s="1"/>
  <c r="DF308" i="14"/>
  <c r="DJ308" i="14"/>
  <c r="DC308" i="14"/>
  <c r="DG308" i="14"/>
  <c r="DT308" i="14" s="1"/>
  <c r="DK308" i="14"/>
  <c r="CZ308" i="14"/>
  <c r="DD308" i="14"/>
  <c r="DH308" i="14"/>
  <c r="CT308" i="14"/>
  <c r="CN310" i="14"/>
  <c r="CQ311" i="14"/>
  <c r="CO313" i="14"/>
  <c r="CR314" i="14"/>
  <c r="DS314" i="14" s="1"/>
  <c r="CU315" i="14"/>
  <c r="CV318" i="14"/>
  <c r="DB320" i="14"/>
  <c r="DF320" i="14"/>
  <c r="DS320" i="14" s="1"/>
  <c r="DJ320" i="14"/>
  <c r="DC320" i="14"/>
  <c r="DG320" i="14"/>
  <c r="DK320" i="14"/>
  <c r="CZ320" i="14"/>
  <c r="DM320" i="14" s="1"/>
  <c r="DD320" i="14"/>
  <c r="DH320" i="14"/>
  <c r="DA320" i="14"/>
  <c r="DE320" i="14"/>
  <c r="DI320" i="14"/>
  <c r="CP320" i="14"/>
  <c r="CM323" i="14"/>
  <c r="CN326" i="14"/>
  <c r="DO326" i="14" s="1"/>
  <c r="CU327" i="14"/>
  <c r="CV330" i="14"/>
  <c r="DA332" i="14"/>
  <c r="DE332" i="14"/>
  <c r="DI332" i="14"/>
  <c r="DB332" i="14"/>
  <c r="DO332" i="14" s="1"/>
  <c r="DF332" i="14"/>
  <c r="DS332" i="14" s="1"/>
  <c r="DJ332" i="14"/>
  <c r="DC332" i="14"/>
  <c r="DG332" i="14"/>
  <c r="DK332" i="14"/>
  <c r="CZ332" i="14"/>
  <c r="DM332" i="14" s="1"/>
  <c r="DD332" i="14"/>
  <c r="DH332" i="14"/>
  <c r="CP332" i="14"/>
  <c r="CM335" i="14"/>
  <c r="CN338" i="14"/>
  <c r="DO338" i="14" s="1"/>
  <c r="CQ339" i="14"/>
  <c r="CO341" i="14"/>
  <c r="CR342" i="14"/>
  <c r="CU343" i="14"/>
  <c r="CV346" i="14"/>
  <c r="DA348" i="14"/>
  <c r="DE348" i="14"/>
  <c r="DI348" i="14"/>
  <c r="DB348" i="14"/>
  <c r="DF348" i="14"/>
  <c r="DS348" i="14" s="1"/>
  <c r="DJ348" i="14"/>
  <c r="DC348" i="14"/>
  <c r="DG348" i="14"/>
  <c r="DK348" i="14"/>
  <c r="CZ348" i="14"/>
  <c r="DD348" i="14"/>
  <c r="DH348" i="14"/>
  <c r="CP348" i="14"/>
  <c r="CW349" i="14"/>
  <c r="CM351" i="14"/>
  <c r="CN241" i="14"/>
  <c r="CQ242" i="14"/>
  <c r="CO244" i="14"/>
  <c r="CR245" i="14"/>
  <c r="CU246" i="14"/>
  <c r="DT248" i="14"/>
  <c r="CV249" i="14"/>
  <c r="DB251" i="14"/>
  <c r="DO251" i="14" s="1"/>
  <c r="DF251" i="14"/>
  <c r="DS251" i="14" s="1"/>
  <c r="DJ251" i="14"/>
  <c r="DC251" i="14"/>
  <c r="DG251" i="14"/>
  <c r="DT251" i="14" s="1"/>
  <c r="DK251" i="14"/>
  <c r="DA251" i="14"/>
  <c r="DE251" i="14"/>
  <c r="DI251" i="14"/>
  <c r="DH251" i="14"/>
  <c r="CZ251" i="14"/>
  <c r="DD251" i="14"/>
  <c r="CP251" i="14"/>
  <c r="CM254" i="14"/>
  <c r="CN257" i="14"/>
  <c r="CQ258" i="14"/>
  <c r="DR258" i="14" s="1"/>
  <c r="CR261" i="14"/>
  <c r="CU262" i="14"/>
  <c r="CV265" i="14"/>
  <c r="DC267" i="14"/>
  <c r="DP267" i="14" s="1"/>
  <c r="DG267" i="14"/>
  <c r="DT267" i="14" s="1"/>
  <c r="DK267" i="14"/>
  <c r="CZ267" i="14"/>
  <c r="DD267" i="14"/>
  <c r="DH267" i="14"/>
  <c r="DB267" i="14"/>
  <c r="DF267" i="14"/>
  <c r="DS267" i="14" s="1"/>
  <c r="DJ267" i="14"/>
  <c r="DI267" i="14"/>
  <c r="DA267" i="14"/>
  <c r="DE267" i="14"/>
  <c r="CP267" i="14"/>
  <c r="DQ267" i="14" s="1"/>
  <c r="CW268" i="14"/>
  <c r="CM270" i="14"/>
  <c r="CN273" i="14"/>
  <c r="DP276" i="14"/>
  <c r="CR277" i="14"/>
  <c r="CU278" i="14"/>
  <c r="CV281" i="14"/>
  <c r="CN285" i="14"/>
  <c r="CN289" i="14"/>
  <c r="CQ290" i="14"/>
  <c r="CN293" i="14"/>
  <c r="CQ294" i="14"/>
  <c r="DP296" i="14"/>
  <c r="CR297" i="14"/>
  <c r="DB299" i="14"/>
  <c r="DO299" i="14" s="1"/>
  <c r="DF299" i="14"/>
  <c r="DS299" i="14" s="1"/>
  <c r="DJ299" i="14"/>
  <c r="CZ299" i="14"/>
  <c r="DM299" i="14" s="1"/>
  <c r="DD299" i="14"/>
  <c r="DH299" i="14"/>
  <c r="DA299" i="14"/>
  <c r="DI299" i="14"/>
  <c r="DC299" i="14"/>
  <c r="DK299" i="14"/>
  <c r="DE299" i="14"/>
  <c r="DG299" i="14"/>
  <c r="CP299" i="14"/>
  <c r="DQ299" i="14" s="1"/>
  <c r="CW300" i="14"/>
  <c r="DC303" i="14"/>
  <c r="DG303" i="14"/>
  <c r="DT303" i="14" s="1"/>
  <c r="DK303" i="14"/>
  <c r="DA303" i="14"/>
  <c r="DE303" i="14"/>
  <c r="DI303" i="14"/>
  <c r="DF303" i="14"/>
  <c r="CZ303" i="14"/>
  <c r="DH303" i="14"/>
  <c r="DB303" i="14"/>
  <c r="DJ303" i="14"/>
  <c r="DD303" i="14"/>
  <c r="CP303" i="14"/>
  <c r="CW304" i="14"/>
  <c r="CQ161" i="14"/>
  <c r="DR161" i="14" s="1"/>
  <c r="DP163" i="14"/>
  <c r="CR164" i="14"/>
  <c r="CU165" i="14"/>
  <c r="CV168" i="14"/>
  <c r="CZ170" i="14"/>
  <c r="DD170" i="14"/>
  <c r="DH170" i="14"/>
  <c r="DA170" i="14"/>
  <c r="DE170" i="14"/>
  <c r="DI170" i="14"/>
  <c r="DB170" i="14"/>
  <c r="DF170" i="14"/>
  <c r="DS170" i="14" s="1"/>
  <c r="DJ170" i="14"/>
  <c r="DC170" i="14"/>
  <c r="DP170" i="14" s="1"/>
  <c r="DG170" i="14"/>
  <c r="DK170" i="14"/>
  <c r="CP170" i="14"/>
  <c r="CW171" i="14"/>
  <c r="CM173" i="14"/>
  <c r="CN176" i="14"/>
  <c r="CQ177" i="14"/>
  <c r="CR180" i="14"/>
  <c r="CU181" i="14"/>
  <c r="CS183" i="14"/>
  <c r="CV184" i="14"/>
  <c r="DC186" i="14"/>
  <c r="DG186" i="14"/>
  <c r="DT186" i="14" s="1"/>
  <c r="DK186" i="14"/>
  <c r="DX186" i="14" s="1"/>
  <c r="DA186" i="14"/>
  <c r="DE186" i="14"/>
  <c r="DI186" i="14"/>
  <c r="DB186" i="14"/>
  <c r="DO186" i="14" s="1"/>
  <c r="DF186" i="14"/>
  <c r="DJ186" i="14"/>
  <c r="DH186" i="14"/>
  <c r="CZ186" i="14"/>
  <c r="DD186" i="14"/>
  <c r="CP186" i="14"/>
  <c r="CW187" i="14"/>
  <c r="CM189" i="14"/>
  <c r="CN192" i="14"/>
  <c r="CQ193" i="14"/>
  <c r="DR193" i="14" s="1"/>
  <c r="CS195" i="14"/>
  <c r="DT195" i="14" s="1"/>
  <c r="CV196" i="14"/>
  <c r="DC198" i="14"/>
  <c r="DP198" i="14" s="1"/>
  <c r="DG198" i="14"/>
  <c r="DK198" i="14"/>
  <c r="DB198" i="14"/>
  <c r="DH198" i="14"/>
  <c r="DD198" i="14"/>
  <c r="DI198" i="14"/>
  <c r="CZ198" i="14"/>
  <c r="DE198" i="14"/>
  <c r="DR198" i="14" s="1"/>
  <c r="DJ198" i="14"/>
  <c r="DA198" i="14"/>
  <c r="DF198" i="14"/>
  <c r="CP198" i="14"/>
  <c r="CW199" i="14"/>
  <c r="CM201" i="14"/>
  <c r="CN204" i="14"/>
  <c r="CQ205" i="14"/>
  <c r="CO207" i="14"/>
  <c r="CR208" i="14"/>
  <c r="CU209" i="14"/>
  <c r="CS211" i="14"/>
  <c r="CV212" i="14"/>
  <c r="CZ214" i="14"/>
  <c r="DD214" i="14"/>
  <c r="DH214" i="14"/>
  <c r="DA214" i="14"/>
  <c r="DE214" i="14"/>
  <c r="DI214" i="14"/>
  <c r="DB214" i="14"/>
  <c r="DF214" i="14"/>
  <c r="DJ214" i="14"/>
  <c r="DC214" i="14"/>
  <c r="DP214" i="14" s="1"/>
  <c r="DG214" i="14"/>
  <c r="DK214" i="14"/>
  <c r="CP214" i="14"/>
  <c r="CW215" i="14"/>
  <c r="CM217" i="14"/>
  <c r="CN220" i="14"/>
  <c r="CQ221" i="14"/>
  <c r="DR221" i="14" s="1"/>
  <c r="CO223" i="14"/>
  <c r="CR224" i="14"/>
  <c r="CU225" i="14"/>
  <c r="CP226" i="14"/>
  <c r="CM229" i="14"/>
  <c r="DN229" i="14" s="1"/>
  <c r="CM233" i="14"/>
  <c r="CN236" i="14"/>
  <c r="CQ67" i="14"/>
  <c r="CR70" i="14"/>
  <c r="DS70" i="14" s="1"/>
  <c r="CU71" i="14"/>
  <c r="CW73" i="14"/>
  <c r="CM75" i="14"/>
  <c r="CN78" i="14"/>
  <c r="CU79" i="14"/>
  <c r="CS81" i="14"/>
  <c r="CV82" i="14"/>
  <c r="CZ84" i="14"/>
  <c r="DD84" i="14"/>
  <c r="DH84" i="14"/>
  <c r="DA84" i="14"/>
  <c r="DE84" i="14"/>
  <c r="DI84" i="14"/>
  <c r="DC84" i="14"/>
  <c r="DP84" i="14" s="1"/>
  <c r="DG84" i="14"/>
  <c r="DK84" i="14"/>
  <c r="DJ84" i="14"/>
  <c r="DB84" i="14"/>
  <c r="DO84" i="14" s="1"/>
  <c r="DF84" i="14"/>
  <c r="CP84" i="14"/>
  <c r="CW85" i="14"/>
  <c r="CQ87" i="14"/>
  <c r="CS89" i="14"/>
  <c r="CV90" i="14"/>
  <c r="DC92" i="14"/>
  <c r="DG92" i="14"/>
  <c r="DK92" i="14"/>
  <c r="CZ92" i="14"/>
  <c r="DD92" i="14"/>
  <c r="DH92" i="14"/>
  <c r="DB92" i="14"/>
  <c r="DF92" i="14"/>
  <c r="DS92" i="14" s="1"/>
  <c r="DJ92" i="14"/>
  <c r="DE92" i="14"/>
  <c r="DR92" i="14" s="1"/>
  <c r="DI92" i="14"/>
  <c r="DA92" i="14"/>
  <c r="CP92" i="14"/>
  <c r="DQ92" i="14" s="1"/>
  <c r="CM95" i="14"/>
  <c r="CN98" i="14"/>
  <c r="DO98" i="14" s="1"/>
  <c r="CQ99" i="14"/>
  <c r="CV102" i="14"/>
  <c r="CN106" i="14"/>
  <c r="CQ107" i="14"/>
  <c r="DR107" i="14" s="1"/>
  <c r="CV110" i="14"/>
  <c r="CZ112" i="14"/>
  <c r="DD112" i="14"/>
  <c r="DH112" i="14"/>
  <c r="DB112" i="14"/>
  <c r="DO112" i="14" s="1"/>
  <c r="DF112" i="14"/>
  <c r="DS112" i="14" s="1"/>
  <c r="DJ112" i="14"/>
  <c r="DC112" i="14"/>
  <c r="DP112" i="14" s="1"/>
  <c r="DK112" i="14"/>
  <c r="DE112" i="14"/>
  <c r="DR112" i="14" s="1"/>
  <c r="DG112" i="14"/>
  <c r="DA112" i="14"/>
  <c r="DI112" i="14"/>
  <c r="CP112" i="14"/>
  <c r="CW113" i="14"/>
  <c r="CM115" i="14"/>
  <c r="CR118" i="14"/>
  <c r="CU119" i="14"/>
  <c r="CP120" i="14"/>
  <c r="CM123" i="14"/>
  <c r="DU124" i="14"/>
  <c r="CN126" i="14"/>
  <c r="DO126" i="14" s="1"/>
  <c r="CU127" i="14"/>
  <c r="CV130" i="14"/>
  <c r="DA132" i="14"/>
  <c r="DE132" i="14"/>
  <c r="DI132" i="14"/>
  <c r="DB132" i="14"/>
  <c r="DF132" i="14"/>
  <c r="DJ132" i="14"/>
  <c r="DC132" i="14"/>
  <c r="DG132" i="14"/>
  <c r="DK132" i="14"/>
  <c r="CZ132" i="14"/>
  <c r="DM132" i="14" s="1"/>
  <c r="DD132" i="14"/>
  <c r="DH132" i="14"/>
  <c r="CP132" i="14"/>
  <c r="CM135" i="14"/>
  <c r="CN138" i="14"/>
  <c r="CQ139" i="14"/>
  <c r="DR139" i="14" s="1"/>
  <c r="CR142" i="14"/>
  <c r="DS142" i="14" s="1"/>
  <c r="CZ144" i="14"/>
  <c r="DM144" i="14" s="1"/>
  <c r="DD144" i="14"/>
  <c r="DH144" i="14"/>
  <c r="DA144" i="14"/>
  <c r="DE144" i="14"/>
  <c r="DI144" i="14"/>
  <c r="DB144" i="14"/>
  <c r="DO144" i="14" s="1"/>
  <c r="DF144" i="14"/>
  <c r="DS144" i="14" s="1"/>
  <c r="DJ144" i="14"/>
  <c r="DC144" i="14"/>
  <c r="DG144" i="14"/>
  <c r="DK144" i="14"/>
  <c r="CP144" i="14"/>
  <c r="CM147" i="14"/>
  <c r="CN150" i="14"/>
  <c r="CQ151" i="14"/>
  <c r="CV154" i="14"/>
  <c r="DB156" i="14"/>
  <c r="DF156" i="14"/>
  <c r="DS156" i="14" s="1"/>
  <c r="DJ156" i="14"/>
  <c r="DC156" i="14"/>
  <c r="DG156" i="14"/>
  <c r="DT156" i="14" s="1"/>
  <c r="DK156" i="14"/>
  <c r="DX156" i="14" s="1"/>
  <c r="CZ156" i="14"/>
  <c r="DD156" i="14"/>
  <c r="DH156" i="14"/>
  <c r="DA156" i="14"/>
  <c r="DE156" i="14"/>
  <c r="DR156" i="14" s="1"/>
  <c r="DI156" i="14"/>
  <c r="CP156" i="14"/>
  <c r="CW157" i="14"/>
  <c r="CM159" i="14"/>
  <c r="CN50" i="14"/>
  <c r="CQ51" i="14"/>
  <c r="DR51" i="14" s="1"/>
  <c r="CL52" i="14"/>
  <c r="CS53" i="14"/>
  <c r="CV54" i="14"/>
  <c r="DB56" i="14"/>
  <c r="DF56" i="14"/>
  <c r="DS56" i="14" s="1"/>
  <c r="DJ56" i="14"/>
  <c r="DC56" i="14"/>
  <c r="DP56" i="14" s="1"/>
  <c r="DG56" i="14"/>
  <c r="DK56" i="14"/>
  <c r="DX56" i="14" s="1"/>
  <c r="DA56" i="14"/>
  <c r="DN56" i="14" s="1"/>
  <c r="DE56" i="14"/>
  <c r="DI56" i="14"/>
  <c r="CZ56" i="14"/>
  <c r="DD56" i="14"/>
  <c r="DQ56" i="14" s="1"/>
  <c r="DH56" i="14"/>
  <c r="CR58" i="14"/>
  <c r="CU59" i="14"/>
  <c r="CM63" i="14"/>
  <c r="CN66" i="14"/>
  <c r="CR48" i="14"/>
  <c r="CV574" i="14"/>
  <c r="DB576" i="14"/>
  <c r="DF576" i="14"/>
  <c r="DJ576" i="14"/>
  <c r="DC576" i="14"/>
  <c r="DP576" i="14" s="1"/>
  <c r="DG576" i="14"/>
  <c r="DT576" i="14" s="1"/>
  <c r="DK576" i="14"/>
  <c r="CZ576" i="14"/>
  <c r="DD576" i="14"/>
  <c r="DH576" i="14"/>
  <c r="DI576" i="14"/>
  <c r="DV576" i="14" s="1"/>
  <c r="DA576" i="14"/>
  <c r="DN576" i="14" s="1"/>
  <c r="DE576" i="14"/>
  <c r="DR576" i="14" s="1"/>
  <c r="CP576" i="14"/>
  <c r="CW577" i="14"/>
  <c r="CM579" i="14"/>
  <c r="CN582" i="14"/>
  <c r="CQ583" i="14"/>
  <c r="CO585" i="14"/>
  <c r="CQ587" i="14"/>
  <c r="CO589" i="14"/>
  <c r="CR590" i="14"/>
  <c r="CU591" i="14"/>
  <c r="DV591" i="14" s="1"/>
  <c r="CS593" i="14"/>
  <c r="CV594" i="14"/>
  <c r="CZ596" i="14"/>
  <c r="DM596" i="14" s="1"/>
  <c r="DD596" i="14"/>
  <c r="DH596" i="14"/>
  <c r="DA596" i="14"/>
  <c r="DN596" i="14" s="1"/>
  <c r="DE596" i="14"/>
  <c r="DR596" i="14" s="1"/>
  <c r="DI596" i="14"/>
  <c r="DB596" i="14"/>
  <c r="DO596" i="14" s="1"/>
  <c r="DF596" i="14"/>
  <c r="DS596" i="14" s="1"/>
  <c r="DJ596" i="14"/>
  <c r="DG596" i="14"/>
  <c r="DK596" i="14"/>
  <c r="DC596" i="14"/>
  <c r="CP596" i="14"/>
  <c r="CW597" i="14"/>
  <c r="CM599" i="14"/>
  <c r="CM603" i="14"/>
  <c r="DN603" i="14" s="1"/>
  <c r="DU604" i="14"/>
  <c r="CQ607" i="14"/>
  <c r="CO609" i="14"/>
  <c r="CR610" i="14"/>
  <c r="DS610" i="14" s="1"/>
  <c r="CU611" i="14"/>
  <c r="CS613" i="14"/>
  <c r="CV614" i="14"/>
  <c r="DB616" i="14"/>
  <c r="DO616" i="14" s="1"/>
  <c r="DF616" i="14"/>
  <c r="DJ616" i="14"/>
  <c r="DC616" i="14"/>
  <c r="DG616" i="14"/>
  <c r="DK616" i="14"/>
  <c r="DX616" i="14" s="1"/>
  <c r="CZ616" i="14"/>
  <c r="DD616" i="14"/>
  <c r="DA616" i="14"/>
  <c r="DN616" i="14" s="1"/>
  <c r="DE616" i="14"/>
  <c r="DR616" i="14" s="1"/>
  <c r="DH616" i="14"/>
  <c r="DI616" i="14"/>
  <c r="CP616" i="14"/>
  <c r="CW617" i="14"/>
  <c r="CM619" i="14"/>
  <c r="CM623" i="14"/>
  <c r="CN626" i="14"/>
  <c r="CQ627" i="14"/>
  <c r="CS629" i="14"/>
  <c r="CV630" i="14"/>
  <c r="CZ632" i="14"/>
  <c r="DD632" i="14"/>
  <c r="DH632" i="14"/>
  <c r="DA632" i="14"/>
  <c r="DN632" i="14" s="1"/>
  <c r="DE632" i="14"/>
  <c r="DR632" i="14" s="1"/>
  <c r="DI632" i="14"/>
  <c r="DB632" i="14"/>
  <c r="DJ632" i="14"/>
  <c r="DC632" i="14"/>
  <c r="DP632" i="14" s="1"/>
  <c r="DK632" i="14"/>
  <c r="DF632" i="14"/>
  <c r="DS632" i="14" s="1"/>
  <c r="DG632" i="14"/>
  <c r="CP632" i="14"/>
  <c r="CW633" i="14"/>
  <c r="CM635" i="14"/>
  <c r="CQ639" i="14"/>
  <c r="CO641" i="14"/>
  <c r="CR642" i="14"/>
  <c r="CU643" i="14"/>
  <c r="CS645" i="14"/>
  <c r="CV646" i="14"/>
  <c r="CZ648" i="14"/>
  <c r="DD648" i="14"/>
  <c r="DH648" i="14"/>
  <c r="DA648" i="14"/>
  <c r="DN648" i="14" s="1"/>
  <c r="DE648" i="14"/>
  <c r="DR648" i="14" s="1"/>
  <c r="DI648" i="14"/>
  <c r="DV648" i="14" s="1"/>
  <c r="DF648" i="14"/>
  <c r="DS648" i="14" s="1"/>
  <c r="DG648" i="14"/>
  <c r="DT648" i="14" s="1"/>
  <c r="DB648" i="14"/>
  <c r="DO648" i="14" s="1"/>
  <c r="DJ648" i="14"/>
  <c r="DC648" i="14"/>
  <c r="DK648" i="14"/>
  <c r="DX648" i="14" s="1"/>
  <c r="CP648" i="14"/>
  <c r="CN650" i="14"/>
  <c r="CQ651" i="14"/>
  <c r="DR651" i="14" s="1"/>
  <c r="CO653" i="14"/>
  <c r="DP653" i="14" s="1"/>
  <c r="CU655" i="14"/>
  <c r="CS657" i="14"/>
  <c r="CV658" i="14"/>
  <c r="DA660" i="14"/>
  <c r="DN660" i="14" s="1"/>
  <c r="DE660" i="14"/>
  <c r="DR660" i="14" s="1"/>
  <c r="DI660" i="14"/>
  <c r="DB660" i="14"/>
  <c r="DO660" i="14" s="1"/>
  <c r="DF660" i="14"/>
  <c r="DS660" i="14" s="1"/>
  <c r="DJ660" i="14"/>
  <c r="DG660" i="14"/>
  <c r="DT660" i="14" s="1"/>
  <c r="CZ660" i="14"/>
  <c r="DM660" i="14" s="1"/>
  <c r="DH660" i="14"/>
  <c r="DC660" i="14"/>
  <c r="DP660" i="14" s="1"/>
  <c r="DK660" i="14"/>
  <c r="DD660" i="14"/>
  <c r="CP660" i="14"/>
  <c r="CW661" i="14"/>
  <c r="DX661" i="14" s="1"/>
  <c r="CM663" i="14"/>
  <c r="DN663" i="14" s="1"/>
  <c r="CN666" i="14"/>
  <c r="CQ667" i="14"/>
  <c r="CL668" i="14"/>
  <c r="CS669" i="14"/>
  <c r="CV670" i="14"/>
  <c r="DB672" i="14"/>
  <c r="DF672" i="14"/>
  <c r="DS672" i="14" s="1"/>
  <c r="DJ672" i="14"/>
  <c r="DC672" i="14"/>
  <c r="DG672" i="14"/>
  <c r="DT672" i="14" s="1"/>
  <c r="DK672" i="14"/>
  <c r="DX672" i="14" s="1"/>
  <c r="CZ672" i="14"/>
  <c r="DM672" i="14" s="1"/>
  <c r="DD672" i="14"/>
  <c r="DH672" i="14"/>
  <c r="DA672" i="14"/>
  <c r="DN672" i="14" s="1"/>
  <c r="DE672" i="14"/>
  <c r="DR672" i="14" s="1"/>
  <c r="DI672" i="14"/>
  <c r="DV672" i="14" s="1"/>
  <c r="CP672" i="14"/>
  <c r="CW673" i="14"/>
  <c r="CQ675" i="14"/>
  <c r="CL676" i="14"/>
  <c r="CS677" i="14"/>
  <c r="CV678" i="14"/>
  <c r="DB680" i="14"/>
  <c r="DO680" i="14" s="1"/>
  <c r="DF680" i="14"/>
  <c r="DS680" i="14" s="1"/>
  <c r="DJ680" i="14"/>
  <c r="DC680" i="14"/>
  <c r="DP680" i="14" s="1"/>
  <c r="DG680" i="14"/>
  <c r="DT680" i="14" s="1"/>
  <c r="DK680" i="14"/>
  <c r="CZ680" i="14"/>
  <c r="DD680" i="14"/>
  <c r="DH680" i="14"/>
  <c r="DA680" i="14"/>
  <c r="DN680" i="14" s="1"/>
  <c r="DE680" i="14"/>
  <c r="DR680" i="14" s="1"/>
  <c r="DI680" i="14"/>
  <c r="CP680" i="14"/>
  <c r="CW681" i="14"/>
  <c r="DX681" i="14" s="1"/>
  <c r="CM683" i="14"/>
  <c r="CO685" i="14"/>
  <c r="CR686" i="14"/>
  <c r="CU687" i="14"/>
  <c r="DV687" i="14" s="1"/>
  <c r="CS689" i="14"/>
  <c r="CM691" i="14"/>
  <c r="CO693" i="14"/>
  <c r="CV694" i="14"/>
  <c r="DB696" i="14"/>
  <c r="DF696" i="14"/>
  <c r="DJ696" i="14"/>
  <c r="DC696" i="14"/>
  <c r="DP696" i="14" s="1"/>
  <c r="DG696" i="14"/>
  <c r="DT696" i="14" s="1"/>
  <c r="DK696" i="14"/>
  <c r="CZ696" i="14"/>
  <c r="DM696" i="14" s="1"/>
  <c r="DD696" i="14"/>
  <c r="DH696" i="14"/>
  <c r="DA696" i="14"/>
  <c r="DN696" i="14" s="1"/>
  <c r="DE696" i="14"/>
  <c r="DR696" i="14" s="1"/>
  <c r="DI696" i="14"/>
  <c r="DV696" i="14" s="1"/>
  <c r="CW697" i="14"/>
  <c r="DB700" i="14"/>
  <c r="DF700" i="14"/>
  <c r="DJ700" i="14"/>
  <c r="DC700" i="14"/>
  <c r="DG700" i="14"/>
  <c r="DK700" i="14"/>
  <c r="CZ700" i="14"/>
  <c r="DM700" i="14" s="1"/>
  <c r="DD700" i="14"/>
  <c r="DH700" i="14"/>
  <c r="DA700" i="14"/>
  <c r="DN700" i="14" s="1"/>
  <c r="DE700" i="14"/>
  <c r="DI700" i="14"/>
  <c r="CT700" i="14"/>
  <c r="DU700" i="14" s="1"/>
  <c r="CM703" i="14"/>
  <c r="CO705" i="14"/>
  <c r="DP705" i="14" s="1"/>
  <c r="CV706" i="14"/>
  <c r="CS709" i="14"/>
  <c r="CV710" i="14"/>
  <c r="DA712" i="14"/>
  <c r="DN712" i="14" s="1"/>
  <c r="DE712" i="14"/>
  <c r="DR712" i="14" s="1"/>
  <c r="DI712" i="14"/>
  <c r="DB712" i="14"/>
  <c r="DO712" i="14" s="1"/>
  <c r="DF712" i="14"/>
  <c r="DJ712" i="14"/>
  <c r="DC712" i="14"/>
  <c r="DG712" i="14"/>
  <c r="DK712" i="14"/>
  <c r="DX712" i="14" s="1"/>
  <c r="CZ712" i="14"/>
  <c r="DD712" i="14"/>
  <c r="DH712" i="14"/>
  <c r="DU712" i="14" s="1"/>
  <c r="CW713" i="14"/>
  <c r="DX713" i="14" s="1"/>
  <c r="DA716" i="14"/>
  <c r="DE716" i="14"/>
  <c r="DI716" i="14"/>
  <c r="DB716" i="14"/>
  <c r="DF716" i="14"/>
  <c r="DJ716" i="14"/>
  <c r="DC716" i="14"/>
  <c r="DG716" i="14"/>
  <c r="DK716" i="14"/>
  <c r="CZ716" i="14"/>
  <c r="DM716" i="14" s="1"/>
  <c r="DD716" i="14"/>
  <c r="DH716" i="14"/>
  <c r="CT716" i="14"/>
  <c r="CN718" i="14"/>
  <c r="CQ719" i="14"/>
  <c r="DR719" i="14" s="1"/>
  <c r="CO721" i="14"/>
  <c r="CR722" i="14"/>
  <c r="DS722" i="14" s="1"/>
  <c r="CU723" i="14"/>
  <c r="CS725" i="14"/>
  <c r="DT725" i="14" s="1"/>
  <c r="CV726" i="14"/>
  <c r="CN730" i="14"/>
  <c r="CQ731" i="14"/>
  <c r="CO733" i="14"/>
  <c r="CR734" i="14"/>
  <c r="CU735" i="14"/>
  <c r="CS737" i="14"/>
  <c r="CV738" i="14"/>
  <c r="CN742" i="14"/>
  <c r="CQ743" i="14"/>
  <c r="DR743" i="14" s="1"/>
  <c r="CO745" i="14"/>
  <c r="CR746" i="14"/>
  <c r="CU747" i="14"/>
  <c r="CS749" i="14"/>
  <c r="DT749" i="14" s="1"/>
  <c r="CV750" i="14"/>
  <c r="CN754" i="14"/>
  <c r="CU755" i="14"/>
  <c r="CS757" i="14"/>
  <c r="CM759" i="14"/>
  <c r="CO761" i="14"/>
  <c r="CR762" i="14"/>
  <c r="CU763" i="14"/>
  <c r="CS765" i="14"/>
  <c r="CV766" i="14"/>
  <c r="DC768" i="14"/>
  <c r="DG768" i="14"/>
  <c r="DT768" i="14" s="1"/>
  <c r="DK768" i="14"/>
  <c r="DX768" i="14" s="1"/>
  <c r="DA768" i="14"/>
  <c r="DN768" i="14" s="1"/>
  <c r="DE768" i="14"/>
  <c r="DR768" i="14" s="1"/>
  <c r="DI768" i="14"/>
  <c r="DV768" i="14" s="1"/>
  <c r="DD768" i="14"/>
  <c r="DF768" i="14"/>
  <c r="CZ768" i="14"/>
  <c r="DM768" i="14" s="1"/>
  <c r="DH768" i="14"/>
  <c r="DB768" i="14"/>
  <c r="DO768" i="14" s="1"/>
  <c r="DJ768" i="14"/>
  <c r="CP768" i="14"/>
  <c r="CW769" i="14"/>
  <c r="CM771" i="14"/>
  <c r="CO504" i="14"/>
  <c r="DP504" i="14" s="1"/>
  <c r="CN507" i="14"/>
  <c r="CS508" i="14"/>
  <c r="CM510" i="14"/>
  <c r="CR511" i="14"/>
  <c r="DS511" i="14" s="1"/>
  <c r="CW512" i="14"/>
  <c r="CQ514" i="14"/>
  <c r="CV515" i="14"/>
  <c r="CN519" i="14"/>
  <c r="CS520" i="14"/>
  <c r="CM522" i="14"/>
  <c r="CR523" i="14"/>
  <c r="CW524" i="14"/>
  <c r="CU526" i="14"/>
  <c r="CO528" i="14"/>
  <c r="CN531" i="14"/>
  <c r="CS532" i="14"/>
  <c r="CM534" i="14"/>
  <c r="CR535" i="14"/>
  <c r="CW536" i="14"/>
  <c r="CQ538" i="14"/>
  <c r="CO540" i="14"/>
  <c r="CM542" i="14"/>
  <c r="CR543" i="14"/>
  <c r="CW544" i="14"/>
  <c r="DX544" i="14" s="1"/>
  <c r="CQ546" i="14"/>
  <c r="CV547" i="14"/>
  <c r="CN551" i="14"/>
  <c r="CW552" i="14"/>
  <c r="CQ554" i="14"/>
  <c r="CV555" i="14"/>
  <c r="CZ557" i="14"/>
  <c r="DD557" i="14"/>
  <c r="DH557" i="14"/>
  <c r="DA557" i="14"/>
  <c r="DE557" i="14"/>
  <c r="DI557" i="14"/>
  <c r="DV557" i="14" s="1"/>
  <c r="DB557" i="14"/>
  <c r="DO557" i="14" s="1"/>
  <c r="DF557" i="14"/>
  <c r="DJ557" i="14"/>
  <c r="DC557" i="14"/>
  <c r="DG557" i="14"/>
  <c r="DK557" i="14"/>
  <c r="DX557" i="14" s="1"/>
  <c r="CP557" i="14"/>
  <c r="CU558" i="14"/>
  <c r="CO560" i="14"/>
  <c r="CR563" i="14"/>
  <c r="CW564" i="14"/>
  <c r="CQ566" i="14"/>
  <c r="CO568" i="14"/>
  <c r="DP568" i="14" s="1"/>
  <c r="CU570" i="14"/>
  <c r="CS373" i="14"/>
  <c r="CM375" i="14"/>
  <c r="CR376" i="14"/>
  <c r="CW377" i="14"/>
  <c r="CU379" i="14"/>
  <c r="CO381" i="14"/>
  <c r="DU382" i="14"/>
  <c r="CN384" i="14"/>
  <c r="CS385" i="14"/>
  <c r="DT385" i="14" s="1"/>
  <c r="CQ387" i="14"/>
  <c r="CV388" i="14"/>
  <c r="CN392" i="14"/>
  <c r="CS393" i="14"/>
  <c r="CQ395" i="14"/>
  <c r="CV396" i="14"/>
  <c r="CZ398" i="14"/>
  <c r="DM398" i="14" s="1"/>
  <c r="DD398" i="14"/>
  <c r="DH398" i="14"/>
  <c r="DU398" i="14" s="1"/>
  <c r="DA398" i="14"/>
  <c r="DN398" i="14" s="1"/>
  <c r="DE398" i="14"/>
  <c r="DR398" i="14" s="1"/>
  <c r="DI398" i="14"/>
  <c r="DB398" i="14"/>
  <c r="DO398" i="14" s="1"/>
  <c r="DF398" i="14"/>
  <c r="DJ398" i="14"/>
  <c r="DC398" i="14"/>
  <c r="DG398" i="14"/>
  <c r="DK398" i="14"/>
  <c r="DX398" i="14" s="1"/>
  <c r="CU399" i="14"/>
  <c r="CO401" i="14"/>
  <c r="CN404" i="14"/>
  <c r="CS405" i="14"/>
  <c r="DT405" i="14" s="1"/>
  <c r="CM407" i="14"/>
  <c r="CR408" i="14"/>
  <c r="CW409" i="14"/>
  <c r="CL410" i="14"/>
  <c r="CQ411" i="14"/>
  <c r="CV412" i="14"/>
  <c r="DA414" i="14"/>
  <c r="DN414" i="14" s="1"/>
  <c r="DE414" i="14"/>
  <c r="DR414" i="14" s="1"/>
  <c r="DI414" i="14"/>
  <c r="DC414" i="14"/>
  <c r="DG414" i="14"/>
  <c r="DT414" i="14" s="1"/>
  <c r="DK414" i="14"/>
  <c r="DX414" i="14" s="1"/>
  <c r="DF414" i="14"/>
  <c r="DS414" i="14" s="1"/>
  <c r="CZ414" i="14"/>
  <c r="DM414" i="14" s="1"/>
  <c r="DH414" i="14"/>
  <c r="DB414" i="14"/>
  <c r="DO414" i="14" s="1"/>
  <c r="DJ414" i="14"/>
  <c r="DD414" i="14"/>
  <c r="CP414" i="14"/>
  <c r="CU415" i="14"/>
  <c r="CO417" i="14"/>
  <c r="DU418" i="14"/>
  <c r="CN420" i="14"/>
  <c r="CS421" i="14"/>
  <c r="DT421" i="14" s="1"/>
  <c r="CM423" i="14"/>
  <c r="CR424" i="14"/>
  <c r="CW425" i="14"/>
  <c r="DX425" i="14" s="1"/>
  <c r="CP426" i="14"/>
  <c r="CU427" i="14"/>
  <c r="DV427" i="14" s="1"/>
  <c r="CS429" i="14"/>
  <c r="CM431" i="14"/>
  <c r="CR432" i="14"/>
  <c r="DS432" i="14" s="1"/>
  <c r="CW433" i="14"/>
  <c r="CQ435" i="14"/>
  <c r="CV436" i="14"/>
  <c r="DA438" i="14"/>
  <c r="DN438" i="14" s="1"/>
  <c r="DE438" i="14"/>
  <c r="DR438" i="14" s="1"/>
  <c r="DI438" i="14"/>
  <c r="DV438" i="14" s="1"/>
  <c r="DC438" i="14"/>
  <c r="DG438" i="14"/>
  <c r="DK438" i="14"/>
  <c r="DF438" i="14"/>
  <c r="DS438" i="14" s="1"/>
  <c r="CZ438" i="14"/>
  <c r="DH438" i="14"/>
  <c r="DB438" i="14"/>
  <c r="DO438" i="14" s="1"/>
  <c r="DJ438" i="14"/>
  <c r="DD438" i="14"/>
  <c r="CP438" i="14"/>
  <c r="CU439" i="14"/>
  <c r="CO441" i="14"/>
  <c r="DP441" i="14" s="1"/>
  <c r="CN444" i="14"/>
  <c r="CS445" i="14"/>
  <c r="CQ447" i="14"/>
  <c r="CV448" i="14"/>
  <c r="CN452" i="14"/>
  <c r="CS453" i="14"/>
  <c r="DT453" i="14" s="1"/>
  <c r="CM455" i="14"/>
  <c r="CR456" i="14"/>
  <c r="CW457" i="14"/>
  <c r="CQ459" i="14"/>
  <c r="CO461" i="14"/>
  <c r="DU462" i="14"/>
  <c r="CN464" i="14"/>
  <c r="CS465" i="14"/>
  <c r="DT465" i="14" s="1"/>
  <c r="CM467" i="14"/>
  <c r="CR468" i="14"/>
  <c r="CW469" i="14"/>
  <c r="CQ471" i="14"/>
  <c r="CV472" i="14"/>
  <c r="DC474" i="14"/>
  <c r="DP474" i="14" s="1"/>
  <c r="DG474" i="14"/>
  <c r="DT474" i="14" s="1"/>
  <c r="DK474" i="14"/>
  <c r="DA474" i="14"/>
  <c r="DN474" i="14" s="1"/>
  <c r="DE474" i="14"/>
  <c r="DR474" i="14" s="1"/>
  <c r="DI474" i="14"/>
  <c r="DV474" i="14" s="1"/>
  <c r="DD474" i="14"/>
  <c r="DF474" i="14"/>
  <c r="DS474" i="14" s="1"/>
  <c r="CZ474" i="14"/>
  <c r="DH474" i="14"/>
  <c r="DB474" i="14"/>
  <c r="DO474" i="14" s="1"/>
  <c r="DJ474" i="14"/>
  <c r="CP474" i="14"/>
  <c r="CN476" i="14"/>
  <c r="CS477" i="14"/>
  <c r="DT477" i="14" s="1"/>
  <c r="CM479" i="14"/>
  <c r="CR480" i="14"/>
  <c r="DC482" i="14"/>
  <c r="DG482" i="14"/>
  <c r="DK482" i="14"/>
  <c r="DA482" i="14"/>
  <c r="DE482" i="14"/>
  <c r="DR482" i="14" s="1"/>
  <c r="DI482" i="14"/>
  <c r="DV482" i="14" s="1"/>
  <c r="CZ482" i="14"/>
  <c r="DM482" i="14" s="1"/>
  <c r="DH482" i="14"/>
  <c r="DB482" i="14"/>
  <c r="DO482" i="14" s="1"/>
  <c r="DJ482" i="14"/>
  <c r="DD482" i="14"/>
  <c r="DF482" i="14"/>
  <c r="CP482" i="14"/>
  <c r="CU483" i="14"/>
  <c r="CO485" i="14"/>
  <c r="CN488" i="14"/>
  <c r="CS489" i="14"/>
  <c r="CM491" i="14"/>
  <c r="CR492" i="14"/>
  <c r="CW493" i="14"/>
  <c r="CQ495" i="14"/>
  <c r="CO497" i="14"/>
  <c r="CN500" i="14"/>
  <c r="CS501" i="14"/>
  <c r="CM503" i="14"/>
  <c r="CR372" i="14"/>
  <c r="CW352" i="14"/>
  <c r="CM354" i="14"/>
  <c r="CM358" i="14"/>
  <c r="CN361" i="14"/>
  <c r="CQ362" i="14"/>
  <c r="CO364" i="14"/>
  <c r="CR365" i="14"/>
  <c r="CU366" i="14"/>
  <c r="CS368" i="14"/>
  <c r="CM370" i="14"/>
  <c r="CN307" i="14"/>
  <c r="CU308" i="14"/>
  <c r="CS310" i="14"/>
  <c r="DT310" i="14" s="1"/>
  <c r="CV311" i="14"/>
  <c r="CZ313" i="14"/>
  <c r="DM313" i="14" s="1"/>
  <c r="DD313" i="14"/>
  <c r="DH313" i="14"/>
  <c r="DA313" i="14"/>
  <c r="DE313" i="14"/>
  <c r="DR313" i="14" s="1"/>
  <c r="DI313" i="14"/>
  <c r="DV313" i="14" s="1"/>
  <c r="DB313" i="14"/>
  <c r="DO313" i="14" s="1"/>
  <c r="DF313" i="14"/>
  <c r="DJ313" i="14"/>
  <c r="DC313" i="14"/>
  <c r="DG313" i="14"/>
  <c r="DK313" i="14"/>
  <c r="CP313" i="14"/>
  <c r="CW314" i="14"/>
  <c r="DX314" i="14" s="1"/>
  <c r="CM316" i="14"/>
  <c r="CN319" i="14"/>
  <c r="CQ320" i="14"/>
  <c r="CO322" i="14"/>
  <c r="CR323" i="14"/>
  <c r="CZ325" i="14"/>
  <c r="DD325" i="14"/>
  <c r="DH325" i="14"/>
  <c r="DU325" i="14" s="1"/>
  <c r="DA325" i="14"/>
  <c r="DN325" i="14" s="1"/>
  <c r="DE325" i="14"/>
  <c r="DR325" i="14" s="1"/>
  <c r="DI325" i="14"/>
  <c r="DV325" i="14" s="1"/>
  <c r="DB325" i="14"/>
  <c r="DO325" i="14" s="1"/>
  <c r="DF325" i="14"/>
  <c r="DS325" i="14" s="1"/>
  <c r="DJ325" i="14"/>
  <c r="DC325" i="14"/>
  <c r="DG325" i="14"/>
  <c r="DT325" i="14" s="1"/>
  <c r="DK325" i="14"/>
  <c r="DX325" i="14" s="1"/>
  <c r="CW326" i="14"/>
  <c r="DX326" i="14" s="1"/>
  <c r="CM328" i="14"/>
  <c r="CN331" i="14"/>
  <c r="CQ332" i="14"/>
  <c r="CO334" i="14"/>
  <c r="CR335" i="14"/>
  <c r="DA337" i="14"/>
  <c r="DN337" i="14" s="1"/>
  <c r="DE337" i="14"/>
  <c r="DR337" i="14" s="1"/>
  <c r="DI337" i="14"/>
  <c r="DV337" i="14" s="1"/>
  <c r="DB337" i="14"/>
  <c r="DF337" i="14"/>
  <c r="DS337" i="14" s="1"/>
  <c r="DJ337" i="14"/>
  <c r="DC337" i="14"/>
  <c r="DG337" i="14"/>
  <c r="DK337" i="14"/>
  <c r="DX337" i="14" s="1"/>
  <c r="CZ337" i="14"/>
  <c r="DD337" i="14"/>
  <c r="DH337" i="14"/>
  <c r="CP337" i="14"/>
  <c r="CW338" i="14"/>
  <c r="CQ340" i="14"/>
  <c r="CL341" i="14"/>
  <c r="CW342" i="14"/>
  <c r="CQ344" i="14"/>
  <c r="CO346" i="14"/>
  <c r="DP346" i="14" s="1"/>
  <c r="CR347" i="14"/>
  <c r="DA349" i="14"/>
  <c r="DN349" i="14" s="1"/>
  <c r="DE349" i="14"/>
  <c r="DR349" i="14" s="1"/>
  <c r="DI349" i="14"/>
  <c r="DB349" i="14"/>
  <c r="DO349" i="14" s="1"/>
  <c r="DF349" i="14"/>
  <c r="DJ349" i="14"/>
  <c r="DC349" i="14"/>
  <c r="DG349" i="14"/>
  <c r="DK349" i="14"/>
  <c r="CZ349" i="14"/>
  <c r="DM349" i="14" s="1"/>
  <c r="DD349" i="14"/>
  <c r="DH349" i="14"/>
  <c r="CT349" i="14"/>
  <c r="CN351" i="14"/>
  <c r="CU239" i="14"/>
  <c r="CS241" i="14"/>
  <c r="CV242" i="14"/>
  <c r="DA244" i="14"/>
  <c r="DN244" i="14" s="1"/>
  <c r="DE244" i="14"/>
  <c r="DI244" i="14"/>
  <c r="DV244" i="14" s="1"/>
  <c r="DB244" i="14"/>
  <c r="DF244" i="14"/>
  <c r="DS244" i="14" s="1"/>
  <c r="DJ244" i="14"/>
  <c r="CZ244" i="14"/>
  <c r="DD244" i="14"/>
  <c r="DH244" i="14"/>
  <c r="DK244" i="14"/>
  <c r="DC244" i="14"/>
  <c r="DG244" i="14"/>
  <c r="CP244" i="14"/>
  <c r="CW245" i="14"/>
  <c r="CM247" i="14"/>
  <c r="CN250" i="14"/>
  <c r="CQ251" i="14"/>
  <c r="CO253" i="14"/>
  <c r="CR254" i="14"/>
  <c r="CU255" i="14"/>
  <c r="DV255" i="14" s="1"/>
  <c r="CW257" i="14"/>
  <c r="CM259" i="14"/>
  <c r="CN262" i="14"/>
  <c r="CU263" i="14"/>
  <c r="CS265" i="14"/>
  <c r="CV266" i="14"/>
  <c r="DC268" i="14"/>
  <c r="DG268" i="14"/>
  <c r="DT268" i="14" s="1"/>
  <c r="DK268" i="14"/>
  <c r="CZ268" i="14"/>
  <c r="DM268" i="14" s="1"/>
  <c r="DD268" i="14"/>
  <c r="DH268" i="14"/>
  <c r="DB268" i="14"/>
  <c r="DO268" i="14" s="1"/>
  <c r="DF268" i="14"/>
  <c r="DS268" i="14" s="1"/>
  <c r="DJ268" i="14"/>
  <c r="DA268" i="14"/>
  <c r="DN268" i="14" s="1"/>
  <c r="DE268" i="14"/>
  <c r="DR268" i="14" s="1"/>
  <c r="DI268" i="14"/>
  <c r="DV268" i="14" s="1"/>
  <c r="CP268" i="14"/>
  <c r="DQ268" i="14" s="1"/>
  <c r="CW269" i="14"/>
  <c r="DX269" i="14" s="1"/>
  <c r="CM271" i="14"/>
  <c r="CM275" i="14"/>
  <c r="DU276" i="14"/>
  <c r="CN278" i="14"/>
  <c r="CQ279" i="14"/>
  <c r="CO281" i="14"/>
  <c r="CR282" i="14"/>
  <c r="CU283" i="14"/>
  <c r="CW285" i="14"/>
  <c r="CM287" i="14"/>
  <c r="DN287" i="14" s="1"/>
  <c r="CR290" i="14"/>
  <c r="CU291" i="14"/>
  <c r="CP292" i="14"/>
  <c r="CW293" i="14"/>
  <c r="CM295" i="14"/>
  <c r="CN298" i="14"/>
  <c r="CQ299" i="14"/>
  <c r="CL300" i="14"/>
  <c r="CS301" i="14"/>
  <c r="DT301" i="14" s="1"/>
  <c r="CV302" i="14"/>
  <c r="DC304" i="14"/>
  <c r="DG304" i="14"/>
  <c r="DK304" i="14"/>
  <c r="DA304" i="14"/>
  <c r="DE304" i="14"/>
  <c r="DR304" i="14" s="1"/>
  <c r="DI304" i="14"/>
  <c r="DF304" i="14"/>
  <c r="DS304" i="14" s="1"/>
  <c r="CZ304" i="14"/>
  <c r="DM304" i="14" s="1"/>
  <c r="DH304" i="14"/>
  <c r="DB304" i="14"/>
  <c r="DJ304" i="14"/>
  <c r="DD304" i="14"/>
  <c r="CP304" i="14"/>
  <c r="CU238" i="14"/>
  <c r="CM162" i="14"/>
  <c r="CR165" i="14"/>
  <c r="CU166" i="14"/>
  <c r="CS168" i="14"/>
  <c r="CV169" i="14"/>
  <c r="CZ171" i="14"/>
  <c r="DM171" i="14" s="1"/>
  <c r="DD171" i="14"/>
  <c r="DH171" i="14"/>
  <c r="DA171" i="14"/>
  <c r="DN171" i="14" s="1"/>
  <c r="DE171" i="14"/>
  <c r="DR171" i="14" s="1"/>
  <c r="DI171" i="14"/>
  <c r="DV171" i="14" s="1"/>
  <c r="DB171" i="14"/>
  <c r="DO171" i="14" s="1"/>
  <c r="DF171" i="14"/>
  <c r="DS171" i="14" s="1"/>
  <c r="DJ171" i="14"/>
  <c r="DC171" i="14"/>
  <c r="DG171" i="14"/>
  <c r="DT171" i="14" s="1"/>
  <c r="DK171" i="14"/>
  <c r="CP171" i="14"/>
  <c r="CW172" i="14"/>
  <c r="DX172" i="14" s="1"/>
  <c r="CQ174" i="14"/>
  <c r="CO176" i="14"/>
  <c r="CR177" i="14"/>
  <c r="CU178" i="14"/>
  <c r="CS180" i="14"/>
  <c r="CV181" i="14"/>
  <c r="DC183" i="14"/>
  <c r="DP183" i="14" s="1"/>
  <c r="DG183" i="14"/>
  <c r="DK183" i="14"/>
  <c r="DA183" i="14"/>
  <c r="DN183" i="14" s="1"/>
  <c r="DE183" i="14"/>
  <c r="DR183" i="14" s="1"/>
  <c r="DI183" i="14"/>
  <c r="DV183" i="14" s="1"/>
  <c r="DB183" i="14"/>
  <c r="DO183" i="14" s="1"/>
  <c r="DF183" i="14"/>
  <c r="DJ183" i="14"/>
  <c r="DD183" i="14"/>
  <c r="DH183" i="14"/>
  <c r="DU183" i="14" s="1"/>
  <c r="CZ183" i="14"/>
  <c r="CP183" i="14"/>
  <c r="CN185" i="14"/>
  <c r="CQ186" i="14"/>
  <c r="CL187" i="14"/>
  <c r="CS188" i="14"/>
  <c r="CV189" i="14"/>
  <c r="DC191" i="14"/>
  <c r="DG191" i="14"/>
  <c r="DK191" i="14"/>
  <c r="DA191" i="14"/>
  <c r="DN191" i="14" s="1"/>
  <c r="DE191" i="14"/>
  <c r="DI191" i="14"/>
  <c r="DB191" i="14"/>
  <c r="DF191" i="14"/>
  <c r="DS191" i="14" s="1"/>
  <c r="DJ191" i="14"/>
  <c r="CZ191" i="14"/>
  <c r="DD191" i="14"/>
  <c r="DH191" i="14"/>
  <c r="CP191" i="14"/>
  <c r="CW192" i="14"/>
  <c r="CM194" i="14"/>
  <c r="CS196" i="14"/>
  <c r="CV197" i="14"/>
  <c r="DC199" i="14"/>
  <c r="DG199" i="14"/>
  <c r="DT199" i="14" s="1"/>
  <c r="DK199" i="14"/>
  <c r="CZ199" i="14"/>
  <c r="DM199" i="14" s="1"/>
  <c r="DE199" i="14"/>
  <c r="DR199" i="14" s="1"/>
  <c r="DJ199" i="14"/>
  <c r="DA199" i="14"/>
  <c r="DN199" i="14" s="1"/>
  <c r="DF199" i="14"/>
  <c r="DS199" i="14" s="1"/>
  <c r="DB199" i="14"/>
  <c r="DO199" i="14" s="1"/>
  <c r="DH199" i="14"/>
  <c r="DD199" i="14"/>
  <c r="DI199" i="14"/>
  <c r="DV199" i="14" s="1"/>
  <c r="CP199" i="14"/>
  <c r="CW200" i="14"/>
  <c r="CM202" i="14"/>
  <c r="DN202" i="14" s="1"/>
  <c r="CN205" i="14"/>
  <c r="CQ206" i="14"/>
  <c r="CL207" i="14"/>
  <c r="CW208" i="14"/>
  <c r="CM210" i="14"/>
  <c r="CS212" i="14"/>
  <c r="CV213" i="14"/>
  <c r="CZ215" i="14"/>
  <c r="DM215" i="14" s="1"/>
  <c r="DD215" i="14"/>
  <c r="DH215" i="14"/>
  <c r="DA215" i="14"/>
  <c r="DN215" i="14" s="1"/>
  <c r="DE215" i="14"/>
  <c r="DR215" i="14" s="1"/>
  <c r="DI215" i="14"/>
  <c r="DB215" i="14"/>
  <c r="DF215" i="14"/>
  <c r="DS215" i="14" s="1"/>
  <c r="DJ215" i="14"/>
  <c r="DC215" i="14"/>
  <c r="DG215" i="14"/>
  <c r="DT215" i="14" s="1"/>
  <c r="DK215" i="14"/>
  <c r="CP215" i="14"/>
  <c r="CW216" i="14"/>
  <c r="CM218" i="14"/>
  <c r="CN221" i="14"/>
  <c r="DO221" i="14" s="1"/>
  <c r="CQ222" i="14"/>
  <c r="CL223" i="14"/>
  <c r="CW224" i="14"/>
  <c r="CQ226" i="14"/>
  <c r="CL227" i="14"/>
  <c r="CO228" i="14"/>
  <c r="CR229" i="14"/>
  <c r="DC231" i="14"/>
  <c r="DG231" i="14"/>
  <c r="DK231" i="14"/>
  <c r="DX231" i="14" s="1"/>
  <c r="CZ231" i="14"/>
  <c r="DM231" i="14" s="1"/>
  <c r="DD231" i="14"/>
  <c r="DH231" i="14"/>
  <c r="DA231" i="14"/>
  <c r="DN231" i="14" s="1"/>
  <c r="DE231" i="14"/>
  <c r="DI231" i="14"/>
  <c r="DV231" i="14" s="1"/>
  <c r="DB231" i="14"/>
  <c r="DO231" i="14" s="1"/>
  <c r="DF231" i="14"/>
  <c r="DJ231" i="14"/>
  <c r="CP231" i="14"/>
  <c r="DQ231" i="14" s="1"/>
  <c r="CW232" i="14"/>
  <c r="CM234" i="14"/>
  <c r="CT235" i="14"/>
  <c r="CN67" i="14"/>
  <c r="CQ68" i="14"/>
  <c r="CL69" i="14"/>
  <c r="CO70" i="14"/>
  <c r="CR71" i="14"/>
  <c r="CZ73" i="14"/>
  <c r="DD73" i="14"/>
  <c r="DH73" i="14"/>
  <c r="DA73" i="14"/>
  <c r="DN73" i="14" s="1"/>
  <c r="DE73" i="14"/>
  <c r="DR73" i="14" s="1"/>
  <c r="DI73" i="14"/>
  <c r="DC73" i="14"/>
  <c r="DG73" i="14"/>
  <c r="DT73" i="14" s="1"/>
  <c r="DK73" i="14"/>
  <c r="DB73" i="14"/>
  <c r="DO73" i="14" s="1"/>
  <c r="DF73" i="14"/>
  <c r="DJ73" i="14"/>
  <c r="CP73" i="14"/>
  <c r="CW74" i="14"/>
  <c r="DX74" i="14" s="1"/>
  <c r="CM76" i="14"/>
  <c r="DN76" i="14" s="1"/>
  <c r="CN79" i="14"/>
  <c r="CQ80" i="14"/>
  <c r="CL81" i="14"/>
  <c r="CW82" i="14"/>
  <c r="DX82" i="14" s="1"/>
  <c r="CM84" i="14"/>
  <c r="CO86" i="14"/>
  <c r="CV87" i="14"/>
  <c r="CZ89" i="14"/>
  <c r="DD89" i="14"/>
  <c r="DH89" i="14"/>
  <c r="DA89" i="14"/>
  <c r="DE89" i="14"/>
  <c r="DR89" i="14" s="1"/>
  <c r="DI89" i="14"/>
  <c r="DV89" i="14" s="1"/>
  <c r="DC89" i="14"/>
  <c r="DP89" i="14" s="1"/>
  <c r="DG89" i="14"/>
  <c r="DK89" i="14"/>
  <c r="DB89" i="14"/>
  <c r="DF89" i="14"/>
  <c r="DS89" i="14" s="1"/>
  <c r="DJ89" i="14"/>
  <c r="CP89" i="14"/>
  <c r="CW90" i="14"/>
  <c r="CM92" i="14"/>
  <c r="CS94" i="14"/>
  <c r="CV95" i="14"/>
  <c r="DC97" i="14"/>
  <c r="DG97" i="14"/>
  <c r="DK97" i="14"/>
  <c r="DX97" i="14" s="1"/>
  <c r="CZ97" i="14"/>
  <c r="DM97" i="14" s="1"/>
  <c r="DD97" i="14"/>
  <c r="DH97" i="14"/>
  <c r="DB97" i="14"/>
  <c r="DO97" i="14" s="1"/>
  <c r="DF97" i="14"/>
  <c r="DS97" i="14" s="1"/>
  <c r="DJ97" i="14"/>
  <c r="DI97" i="14"/>
  <c r="DA97" i="14"/>
  <c r="DN97" i="14" s="1"/>
  <c r="DE97" i="14"/>
  <c r="DR97" i="14" s="1"/>
  <c r="CP97" i="14"/>
  <c r="DQ97" i="14" s="1"/>
  <c r="CN99" i="14"/>
  <c r="CQ100" i="14"/>
  <c r="CL101" i="14"/>
  <c r="CO102" i="14"/>
  <c r="CR103" i="14"/>
  <c r="CU104" i="14"/>
  <c r="CS106" i="14"/>
  <c r="CV107" i="14"/>
  <c r="CS110" i="14"/>
  <c r="CV111" i="14"/>
  <c r="DA113" i="14"/>
  <c r="DE113" i="14"/>
  <c r="DI113" i="14"/>
  <c r="DV113" i="14" s="1"/>
  <c r="DC113" i="14"/>
  <c r="DG113" i="14"/>
  <c r="DK113" i="14"/>
  <c r="CZ113" i="14"/>
  <c r="DM113" i="14" s="1"/>
  <c r="DH113" i="14"/>
  <c r="DB113" i="14"/>
  <c r="DO113" i="14" s="1"/>
  <c r="DJ113" i="14"/>
  <c r="DD113" i="14"/>
  <c r="DF113" i="14"/>
  <c r="CP113" i="14"/>
  <c r="CW114" i="14"/>
  <c r="CM116" i="14"/>
  <c r="DN116" i="14" s="1"/>
  <c r="CR119" i="14"/>
  <c r="CQ120" i="14"/>
  <c r="CL121" i="14"/>
  <c r="CO122" i="14"/>
  <c r="CR123" i="14"/>
  <c r="CU124" i="14"/>
  <c r="CL125" i="14"/>
  <c r="CS126" i="14"/>
  <c r="CV127" i="14"/>
  <c r="DA129" i="14"/>
  <c r="DE129" i="14"/>
  <c r="DR129" i="14" s="1"/>
  <c r="DI129" i="14"/>
  <c r="DV129" i="14" s="1"/>
  <c r="DB129" i="14"/>
  <c r="DO129" i="14" s="1"/>
  <c r="DF129" i="14"/>
  <c r="DJ129" i="14"/>
  <c r="DC129" i="14"/>
  <c r="DP129" i="14" s="1"/>
  <c r="DG129" i="14"/>
  <c r="DK129" i="14"/>
  <c r="CZ129" i="14"/>
  <c r="DD129" i="14"/>
  <c r="DH129" i="14"/>
  <c r="CN131" i="14"/>
  <c r="CQ132" i="14"/>
  <c r="CL133" i="14"/>
  <c r="CO134" i="14"/>
  <c r="CR135" i="14"/>
  <c r="CU136" i="14"/>
  <c r="DV136" i="14" s="1"/>
  <c r="CW138" i="14"/>
  <c r="CM140" i="14"/>
  <c r="CT141" i="14"/>
  <c r="CN143" i="14"/>
  <c r="DO143" i="14" s="1"/>
  <c r="CQ144" i="14"/>
  <c r="CS146" i="14"/>
  <c r="CV147" i="14"/>
  <c r="CZ149" i="14"/>
  <c r="DD149" i="14"/>
  <c r="DQ149" i="14" s="1"/>
  <c r="DH149" i="14"/>
  <c r="DA149" i="14"/>
  <c r="DE149" i="14"/>
  <c r="DI149" i="14"/>
  <c r="DB149" i="14"/>
  <c r="DO149" i="14" s="1"/>
  <c r="DF149" i="14"/>
  <c r="DJ149" i="14"/>
  <c r="DC149" i="14"/>
  <c r="DG149" i="14"/>
  <c r="DK149" i="14"/>
  <c r="DX149" i="14" s="1"/>
  <c r="CT149" i="14"/>
  <c r="CN151" i="14"/>
  <c r="CU152" i="14"/>
  <c r="CS154" i="14"/>
  <c r="CV155" i="14"/>
  <c r="CZ157" i="14"/>
  <c r="DD157" i="14"/>
  <c r="DH157" i="14"/>
  <c r="DA157" i="14"/>
  <c r="DE157" i="14"/>
  <c r="DR157" i="14" s="1"/>
  <c r="DI157" i="14"/>
  <c r="DV157" i="14" s="1"/>
  <c r="DB157" i="14"/>
  <c r="DF157" i="14"/>
  <c r="DJ157" i="14"/>
  <c r="DC157" i="14"/>
  <c r="DG157" i="14"/>
  <c r="DK157" i="14"/>
  <c r="CT157" i="14"/>
  <c r="CN159" i="14"/>
  <c r="CQ160" i="14"/>
  <c r="CO50" i="14"/>
  <c r="DP50" i="14" s="1"/>
  <c r="CR51" i="14"/>
  <c r="CQ52" i="14"/>
  <c r="CP53" i="14"/>
  <c r="CN55" i="14"/>
  <c r="DO55" i="14" s="1"/>
  <c r="DU57" i="14"/>
  <c r="CN59" i="14"/>
  <c r="CQ60" i="14"/>
  <c r="CO62" i="14"/>
  <c r="DP62" i="14" s="1"/>
  <c r="CR63" i="14"/>
  <c r="CU64" i="14"/>
  <c r="DV64" i="14" s="1"/>
  <c r="CS66" i="14"/>
  <c r="CW48" i="14"/>
  <c r="AB630" i="14"/>
  <c r="AF726" i="14"/>
  <c r="AC598" i="14"/>
  <c r="Y670" i="14"/>
  <c r="AB606" i="14"/>
  <c r="AF638" i="14"/>
  <c r="AF664" i="14"/>
  <c r="AF678" i="14"/>
  <c r="X686" i="14"/>
  <c r="AF768" i="14"/>
  <c r="AB335" i="14"/>
  <c r="AC590" i="14"/>
  <c r="AC688" i="14"/>
  <c r="Y726" i="14"/>
  <c r="AB276" i="14"/>
  <c r="AB278" i="14"/>
  <c r="X294" i="14"/>
  <c r="AB302" i="14"/>
  <c r="X173" i="14"/>
  <c r="X179" i="14"/>
  <c r="AF181" i="14"/>
  <c r="AF195" i="14"/>
  <c r="AF197" i="14"/>
  <c r="AB203" i="14"/>
  <c r="AB205" i="14"/>
  <c r="X211" i="14"/>
  <c r="X213" i="14"/>
  <c r="AB219" i="14"/>
  <c r="AB221" i="14"/>
  <c r="AF227" i="14"/>
  <c r="AB73" i="14"/>
  <c r="AF97" i="14"/>
  <c r="X105" i="14"/>
  <c r="X115" i="14"/>
  <c r="AB123" i="14"/>
  <c r="AF139" i="14"/>
  <c r="X155" i="14"/>
  <c r="X49" i="14"/>
  <c r="X51" i="14"/>
  <c r="AF65" i="14"/>
  <c r="AC270" i="14"/>
  <c r="Y278" i="14"/>
  <c r="AC286" i="14"/>
  <c r="AC294" i="14"/>
  <c r="AC302" i="14"/>
  <c r="Y165" i="14"/>
  <c r="Y181" i="14"/>
  <c r="AC187" i="14"/>
  <c r="AC197" i="14"/>
  <c r="AC205" i="14"/>
  <c r="AC91" i="14"/>
  <c r="AC97" i="14"/>
  <c r="AC105" i="14"/>
  <c r="AC115" i="14"/>
  <c r="Y147" i="14"/>
  <c r="Y155" i="14"/>
  <c r="Y59" i="14"/>
  <c r="DP578" i="14"/>
  <c r="CT581" i="14"/>
  <c r="DX586" i="14"/>
  <c r="DS591" i="14"/>
  <c r="CZ597" i="14"/>
  <c r="DD597" i="14"/>
  <c r="DH597" i="14"/>
  <c r="DA597" i="14"/>
  <c r="DE597" i="14"/>
  <c r="DI597" i="14"/>
  <c r="DB597" i="14"/>
  <c r="DF597" i="14"/>
  <c r="DS597" i="14" s="1"/>
  <c r="DJ597" i="14"/>
  <c r="DC597" i="14"/>
  <c r="DG597" i="14"/>
  <c r="DK597" i="14"/>
  <c r="CP597" i="14"/>
  <c r="CN599" i="14"/>
  <c r="DO599" i="14" s="1"/>
  <c r="CL601" i="14"/>
  <c r="DC605" i="14"/>
  <c r="DG605" i="14"/>
  <c r="DT605" i="14" s="1"/>
  <c r="DK605" i="14"/>
  <c r="CZ605" i="14"/>
  <c r="DM605" i="14" s="1"/>
  <c r="DD605" i="14"/>
  <c r="DQ605" i="14" s="1"/>
  <c r="DH605" i="14"/>
  <c r="DA605" i="14"/>
  <c r="DE605" i="14"/>
  <c r="DI605" i="14"/>
  <c r="DB605" i="14"/>
  <c r="DF605" i="14"/>
  <c r="DJ605" i="14"/>
  <c r="CT605" i="14"/>
  <c r="CO610" i="14"/>
  <c r="CV611" i="14"/>
  <c r="DC613" i="14"/>
  <c r="DG613" i="14"/>
  <c r="DK613" i="14"/>
  <c r="CZ613" i="14"/>
  <c r="DD613" i="14"/>
  <c r="DH613" i="14"/>
  <c r="DA613" i="14"/>
  <c r="DE613" i="14"/>
  <c r="DI613" i="14"/>
  <c r="DB613" i="14"/>
  <c r="DF613" i="14"/>
  <c r="DS613" i="14" s="1"/>
  <c r="DJ613" i="14"/>
  <c r="CP613" i="14"/>
  <c r="DQ613" i="14" s="1"/>
  <c r="DO615" i="14"/>
  <c r="CO618" i="14"/>
  <c r="CP621" i="14"/>
  <c r="DR624" i="14"/>
  <c r="DP626" i="14"/>
  <c r="DS627" i="14"/>
  <c r="DC629" i="14"/>
  <c r="DP629" i="14" s="1"/>
  <c r="DG629" i="14"/>
  <c r="DK629" i="14"/>
  <c r="CZ629" i="14"/>
  <c r="DD629" i="14"/>
  <c r="DH629" i="14"/>
  <c r="DE629" i="14"/>
  <c r="DF629" i="14"/>
  <c r="DA629" i="14"/>
  <c r="DI629" i="14"/>
  <c r="DB629" i="14"/>
  <c r="DJ629" i="14"/>
  <c r="CP629" i="14"/>
  <c r="DQ629" i="14" s="1"/>
  <c r="DM633" i="14"/>
  <c r="DP634" i="14"/>
  <c r="DC645" i="14"/>
  <c r="DG645" i="14"/>
  <c r="DK645" i="14"/>
  <c r="CZ645" i="14"/>
  <c r="DD645" i="14"/>
  <c r="DH645" i="14"/>
  <c r="DA645" i="14"/>
  <c r="DI645" i="14"/>
  <c r="DB645" i="14"/>
  <c r="DJ645" i="14"/>
  <c r="DE645" i="14"/>
  <c r="DF645" i="14"/>
  <c r="CP645" i="14"/>
  <c r="DQ645" i="14" s="1"/>
  <c r="CW646" i="14"/>
  <c r="CT649" i="14"/>
  <c r="DU649" i="14" s="1"/>
  <c r="DM653" i="14"/>
  <c r="DC657" i="14"/>
  <c r="DG657" i="14"/>
  <c r="DK657" i="14"/>
  <c r="CZ657" i="14"/>
  <c r="DD657" i="14"/>
  <c r="DH657" i="14"/>
  <c r="DA657" i="14"/>
  <c r="DN657" i="14" s="1"/>
  <c r="DI657" i="14"/>
  <c r="DB657" i="14"/>
  <c r="DJ657" i="14"/>
  <c r="DE657" i="14"/>
  <c r="DF657" i="14"/>
  <c r="CP657" i="14"/>
  <c r="DQ657" i="14" s="1"/>
  <c r="CT661" i="14"/>
  <c r="DU661" i="14" s="1"/>
  <c r="DT666" i="14"/>
  <c r="CU668" i="14"/>
  <c r="DC677" i="14"/>
  <c r="DG677" i="14"/>
  <c r="DK677" i="14"/>
  <c r="CZ677" i="14"/>
  <c r="DD677" i="14"/>
  <c r="DH677" i="14"/>
  <c r="DA677" i="14"/>
  <c r="DE677" i="14"/>
  <c r="DI677" i="14"/>
  <c r="DB677" i="14"/>
  <c r="DF677" i="14"/>
  <c r="DS677" i="14" s="1"/>
  <c r="DJ677" i="14"/>
  <c r="CP677" i="14"/>
  <c r="DQ677" i="14" s="1"/>
  <c r="DX678" i="14"/>
  <c r="CL681" i="14"/>
  <c r="CT685" i="14"/>
  <c r="DV692" i="14"/>
  <c r="DS699" i="14"/>
  <c r="CQ700" i="14"/>
  <c r="CQ704" i="14"/>
  <c r="CZ709" i="14"/>
  <c r="DM709" i="14" s="1"/>
  <c r="DD709" i="14"/>
  <c r="DH709" i="14"/>
  <c r="DA709" i="14"/>
  <c r="DE709" i="14"/>
  <c r="DI709" i="14"/>
  <c r="DB709" i="14"/>
  <c r="DF709" i="14"/>
  <c r="DJ709" i="14"/>
  <c r="DC709" i="14"/>
  <c r="DG709" i="14"/>
  <c r="DK709" i="14"/>
  <c r="CP709" i="14"/>
  <c r="CW710" i="14"/>
  <c r="DX710" i="14" s="1"/>
  <c r="CL713" i="14"/>
  <c r="CR715" i="14"/>
  <c r="DS715" i="14" s="1"/>
  <c r="CQ716" i="14"/>
  <c r="CL717" i="14"/>
  <c r="DA721" i="14"/>
  <c r="DN721" i="14" s="1"/>
  <c r="DE721" i="14"/>
  <c r="DI721" i="14"/>
  <c r="DB721" i="14"/>
  <c r="DF721" i="14"/>
  <c r="DJ721" i="14"/>
  <c r="DC721" i="14"/>
  <c r="DG721" i="14"/>
  <c r="DK721" i="14"/>
  <c r="DX721" i="14" s="1"/>
  <c r="CZ721" i="14"/>
  <c r="DD721" i="14"/>
  <c r="DH721" i="14"/>
  <c r="DU721" i="14" s="1"/>
  <c r="CL725" i="14"/>
  <c r="CZ729" i="14"/>
  <c r="DD729" i="14"/>
  <c r="DQ729" i="14" s="1"/>
  <c r="DH729" i="14"/>
  <c r="DU729" i="14" s="1"/>
  <c r="DA729" i="14"/>
  <c r="DE729" i="14"/>
  <c r="DI729" i="14"/>
  <c r="DV729" i="14" s="1"/>
  <c r="DB729" i="14"/>
  <c r="DJ729" i="14"/>
  <c r="DF729" i="14"/>
  <c r="DC729" i="14"/>
  <c r="DG729" i="14"/>
  <c r="DT729" i="14" s="1"/>
  <c r="DK729" i="14"/>
  <c r="CN731" i="14"/>
  <c r="DM733" i="14"/>
  <c r="CV735" i="14"/>
  <c r="DS739" i="14"/>
  <c r="DA741" i="14"/>
  <c r="DE741" i="14"/>
  <c r="DI741" i="14"/>
  <c r="DB741" i="14"/>
  <c r="DF741" i="14"/>
  <c r="DJ741" i="14"/>
  <c r="CZ741" i="14"/>
  <c r="DM741" i="14" s="1"/>
  <c r="DD741" i="14"/>
  <c r="DH741" i="14"/>
  <c r="DK741" i="14"/>
  <c r="DC741" i="14"/>
  <c r="DG741" i="14"/>
  <c r="DT741" i="14" s="1"/>
  <c r="CT741" i="14"/>
  <c r="DU741" i="14" s="1"/>
  <c r="DX746" i="14"/>
  <c r="CL749" i="14"/>
  <c r="DC757" i="14"/>
  <c r="DG757" i="14"/>
  <c r="DK757" i="14"/>
  <c r="DX757" i="14" s="1"/>
  <c r="CZ757" i="14"/>
  <c r="DD757" i="14"/>
  <c r="DH757" i="14"/>
  <c r="DA757" i="14"/>
  <c r="DE757" i="14"/>
  <c r="DI757" i="14"/>
  <c r="DB757" i="14"/>
  <c r="DF757" i="14"/>
  <c r="DJ757" i="14"/>
  <c r="CP757" i="14"/>
  <c r="DQ757" i="14" s="1"/>
  <c r="DB765" i="14"/>
  <c r="DO765" i="14" s="1"/>
  <c r="DF765" i="14"/>
  <c r="DS765" i="14" s="1"/>
  <c r="DJ765" i="14"/>
  <c r="CZ765" i="14"/>
  <c r="DM765" i="14" s="1"/>
  <c r="DD765" i="14"/>
  <c r="DQ765" i="14" s="1"/>
  <c r="DH765" i="14"/>
  <c r="DU765" i="14" s="1"/>
  <c r="DG765" i="14"/>
  <c r="DA765" i="14"/>
  <c r="DN765" i="14" s="1"/>
  <c r="DI765" i="14"/>
  <c r="DC765" i="14"/>
  <c r="DK765" i="14"/>
  <c r="DE765" i="14"/>
  <c r="CR767" i="14"/>
  <c r="CW507" i="14"/>
  <c r="DX507" i="14" s="1"/>
  <c r="CP508" i="14"/>
  <c r="CO511" i="14"/>
  <c r="DP511" i="14" s="1"/>
  <c r="CT512" i="14"/>
  <c r="DU512" i="14" s="1"/>
  <c r="CO523" i="14"/>
  <c r="DP523" i="14" s="1"/>
  <c r="CW527" i="14"/>
  <c r="DR529" i="14"/>
  <c r="CZ532" i="14"/>
  <c r="DD532" i="14"/>
  <c r="DH532" i="14"/>
  <c r="DA532" i="14"/>
  <c r="DE532" i="14"/>
  <c r="DI532" i="14"/>
  <c r="DV532" i="14" s="1"/>
  <c r="DB532" i="14"/>
  <c r="DO532" i="14" s="1"/>
  <c r="DF532" i="14"/>
  <c r="DJ532" i="14"/>
  <c r="DC532" i="14"/>
  <c r="DG532" i="14"/>
  <c r="DK532" i="14"/>
  <c r="CP532" i="14"/>
  <c r="DS538" i="14"/>
  <c r="CW539" i="14"/>
  <c r="CP540" i="14"/>
  <c r="DV541" i="14"/>
  <c r="CO543" i="14"/>
  <c r="DP543" i="14" s="1"/>
  <c r="CT544" i="14"/>
  <c r="CN546" i="14"/>
  <c r="DM548" i="14"/>
  <c r="DN549" i="14"/>
  <c r="CO555" i="14"/>
  <c r="CR558" i="14"/>
  <c r="DR561" i="14"/>
  <c r="DC564" i="14"/>
  <c r="DP564" i="14" s="1"/>
  <c r="DG564" i="14"/>
  <c r="DK564" i="14"/>
  <c r="CZ564" i="14"/>
  <c r="DD564" i="14"/>
  <c r="DH564" i="14"/>
  <c r="DA564" i="14"/>
  <c r="DE564" i="14"/>
  <c r="DI564" i="14"/>
  <c r="DB564" i="14"/>
  <c r="DF564" i="14"/>
  <c r="DJ564" i="14"/>
  <c r="CP564" i="14"/>
  <c r="DQ564" i="14" s="1"/>
  <c r="CT568" i="14"/>
  <c r="DU568" i="14" s="1"/>
  <c r="CS571" i="14"/>
  <c r="DT571" i="14" s="1"/>
  <c r="DA377" i="14"/>
  <c r="DE377" i="14"/>
  <c r="DI377" i="14"/>
  <c r="DB377" i="14"/>
  <c r="DF377" i="14"/>
  <c r="DJ377" i="14"/>
  <c r="DC377" i="14"/>
  <c r="DP377" i="14" s="1"/>
  <c r="DG377" i="14"/>
  <c r="DK377" i="14"/>
  <c r="CZ377" i="14"/>
  <c r="DM377" i="14" s="1"/>
  <c r="DD377" i="14"/>
  <c r="DH377" i="14"/>
  <c r="CP377" i="14"/>
  <c r="CT381" i="14"/>
  <c r="DO383" i="14"/>
  <c r="DR390" i="14"/>
  <c r="CO392" i="14"/>
  <c r="DP392" i="14" s="1"/>
  <c r="CZ401" i="14"/>
  <c r="DM401" i="14" s="1"/>
  <c r="DD401" i="14"/>
  <c r="DH401" i="14"/>
  <c r="DB401" i="14"/>
  <c r="DF401" i="14"/>
  <c r="DJ401" i="14"/>
  <c r="DE401" i="14"/>
  <c r="DG401" i="14"/>
  <c r="DA401" i="14"/>
  <c r="DI401" i="14"/>
  <c r="DC401" i="14"/>
  <c r="DK401" i="14"/>
  <c r="DX401" i="14" s="1"/>
  <c r="CP401" i="14"/>
  <c r="CO404" i="14"/>
  <c r="CT405" i="14"/>
  <c r="DO407" i="14"/>
  <c r="CS408" i="14"/>
  <c r="DT408" i="14" s="1"/>
  <c r="CV415" i="14"/>
  <c r="DA417" i="14"/>
  <c r="DE417" i="14"/>
  <c r="DI417" i="14"/>
  <c r="DC417" i="14"/>
  <c r="DG417" i="14"/>
  <c r="DK417" i="14"/>
  <c r="DB417" i="14"/>
  <c r="DJ417" i="14"/>
  <c r="DD417" i="14"/>
  <c r="DF417" i="14"/>
  <c r="CZ417" i="14"/>
  <c r="DM417" i="14" s="1"/>
  <c r="DH417" i="14"/>
  <c r="CP417" i="14"/>
  <c r="DQ417" i="14" s="1"/>
  <c r="DV418" i="14"/>
  <c r="CO420" i="14"/>
  <c r="CT421" i="14"/>
  <c r="DU421" i="14" s="1"/>
  <c r="CM426" i="14"/>
  <c r="DA433" i="14"/>
  <c r="DE433" i="14"/>
  <c r="DI433" i="14"/>
  <c r="DC433" i="14"/>
  <c r="DP433" i="14" s="1"/>
  <c r="DG433" i="14"/>
  <c r="DK433" i="14"/>
  <c r="DB433" i="14"/>
  <c r="DJ433" i="14"/>
  <c r="DD433" i="14"/>
  <c r="DF433" i="14"/>
  <c r="CZ433" i="14"/>
  <c r="DH433" i="14"/>
  <c r="CP433" i="14"/>
  <c r="DQ433" i="14" s="1"/>
  <c r="CT437" i="14"/>
  <c r="DX444" i="14"/>
  <c r="DA449" i="14"/>
  <c r="DE449" i="14"/>
  <c r="DI449" i="14"/>
  <c r="DC449" i="14"/>
  <c r="DG449" i="14"/>
  <c r="DK449" i="14"/>
  <c r="DX449" i="14" s="1"/>
  <c r="DF449" i="14"/>
  <c r="CZ449" i="14"/>
  <c r="DH449" i="14"/>
  <c r="DB449" i="14"/>
  <c r="DJ449" i="14"/>
  <c r="DD449" i="14"/>
  <c r="CP449" i="14"/>
  <c r="DS455" i="14"/>
  <c r="DX456" i="14"/>
  <c r="CZ461" i="14"/>
  <c r="DM461" i="14" s="1"/>
  <c r="DD461" i="14"/>
  <c r="DQ461" i="14" s="1"/>
  <c r="DH461" i="14"/>
  <c r="DB461" i="14"/>
  <c r="DF461" i="14"/>
  <c r="DJ461" i="14"/>
  <c r="DA461" i="14"/>
  <c r="DI461" i="14"/>
  <c r="DC461" i="14"/>
  <c r="DK461" i="14"/>
  <c r="DE461" i="14"/>
  <c r="DG461" i="14"/>
  <c r="CT461" i="14"/>
  <c r="CS464" i="14"/>
  <c r="DX468" i="14"/>
  <c r="DB473" i="14"/>
  <c r="DF473" i="14"/>
  <c r="DJ473" i="14"/>
  <c r="CZ473" i="14"/>
  <c r="DM473" i="14" s="1"/>
  <c r="DD473" i="14"/>
  <c r="DH473" i="14"/>
  <c r="DG473" i="14"/>
  <c r="DT473" i="14" s="1"/>
  <c r="DA473" i="14"/>
  <c r="DN473" i="14" s="1"/>
  <c r="DI473" i="14"/>
  <c r="DC473" i="14"/>
  <c r="DK473" i="14"/>
  <c r="DE473" i="14"/>
  <c r="CP473" i="14"/>
  <c r="DQ473" i="14" s="1"/>
  <c r="CV483" i="14"/>
  <c r="DC485" i="14"/>
  <c r="DG485" i="14"/>
  <c r="DK485" i="14"/>
  <c r="DA485" i="14"/>
  <c r="DE485" i="14"/>
  <c r="DI485" i="14"/>
  <c r="CZ485" i="14"/>
  <c r="DM485" i="14" s="1"/>
  <c r="DH485" i="14"/>
  <c r="DB485" i="14"/>
  <c r="DJ485" i="14"/>
  <c r="DD485" i="14"/>
  <c r="DF485" i="14"/>
  <c r="CP485" i="14"/>
  <c r="DV486" i="14"/>
  <c r="DC497" i="14"/>
  <c r="DG497" i="14"/>
  <c r="DK497" i="14"/>
  <c r="DX497" i="14" s="1"/>
  <c r="DA497" i="14"/>
  <c r="DE497" i="14"/>
  <c r="DI497" i="14"/>
  <c r="DD497" i="14"/>
  <c r="DF497" i="14"/>
  <c r="CZ497" i="14"/>
  <c r="DH497" i="14"/>
  <c r="DB497" i="14"/>
  <c r="DJ497" i="14"/>
  <c r="CP497" i="14"/>
  <c r="DP500" i="14"/>
  <c r="DA352" i="14"/>
  <c r="DE352" i="14"/>
  <c r="DI352" i="14"/>
  <c r="DB352" i="14"/>
  <c r="DF352" i="14"/>
  <c r="DJ352" i="14"/>
  <c r="DC352" i="14"/>
  <c r="DP352" i="14" s="1"/>
  <c r="DG352" i="14"/>
  <c r="DK352" i="14"/>
  <c r="CZ352" i="14"/>
  <c r="DM352" i="14" s="1"/>
  <c r="DD352" i="14"/>
  <c r="DH352" i="14"/>
  <c r="CP352" i="14"/>
  <c r="CT356" i="14"/>
  <c r="DO358" i="14"/>
  <c r="DR359" i="14"/>
  <c r="CT364" i="14"/>
  <c r="CN366" i="14"/>
  <c r="CS369" i="14"/>
  <c r="DT369" i="14" s="1"/>
  <c r="CT306" i="14"/>
  <c r="CW311" i="14"/>
  <c r="DX311" i="14" s="1"/>
  <c r="DN313" i="14"/>
  <c r="CO315" i="14"/>
  <c r="DP315" i="14" s="1"/>
  <c r="DC318" i="14"/>
  <c r="DG318" i="14"/>
  <c r="DK318" i="14"/>
  <c r="CZ318" i="14"/>
  <c r="DM318" i="14" s="1"/>
  <c r="DD318" i="14"/>
  <c r="DH318" i="14"/>
  <c r="DA318" i="14"/>
  <c r="DE318" i="14"/>
  <c r="DI318" i="14"/>
  <c r="DB318" i="14"/>
  <c r="DF318" i="14"/>
  <c r="DJ318" i="14"/>
  <c r="CP318" i="14"/>
  <c r="DQ318" i="14" s="1"/>
  <c r="CT322" i="14"/>
  <c r="CW327" i="14"/>
  <c r="DX327" i="14" s="1"/>
  <c r="DN329" i="14"/>
  <c r="CV332" i="14"/>
  <c r="DA334" i="14"/>
  <c r="DE334" i="14"/>
  <c r="DR334" i="14" s="1"/>
  <c r="DI334" i="14"/>
  <c r="DB334" i="14"/>
  <c r="DF334" i="14"/>
  <c r="DJ334" i="14"/>
  <c r="DC334" i="14"/>
  <c r="DG334" i="14"/>
  <c r="DK334" i="14"/>
  <c r="CZ334" i="14"/>
  <c r="DM334" i="14" s="1"/>
  <c r="DD334" i="14"/>
  <c r="DH334" i="14"/>
  <c r="CP334" i="14"/>
  <c r="CO339" i="14"/>
  <c r="DB342" i="14"/>
  <c r="DF342" i="14"/>
  <c r="DJ342" i="14"/>
  <c r="DC342" i="14"/>
  <c r="DG342" i="14"/>
  <c r="DK342" i="14"/>
  <c r="CZ342" i="14"/>
  <c r="DM342" i="14" s="1"/>
  <c r="DD342" i="14"/>
  <c r="DH342" i="14"/>
  <c r="DA342" i="14"/>
  <c r="DE342" i="14"/>
  <c r="DI342" i="14"/>
  <c r="CP342" i="14"/>
  <c r="CW343" i="14"/>
  <c r="DB241" i="14"/>
  <c r="DF241" i="14"/>
  <c r="DJ241" i="14"/>
  <c r="DC241" i="14"/>
  <c r="DG241" i="14"/>
  <c r="DK241" i="14"/>
  <c r="DA241" i="14"/>
  <c r="DE241" i="14"/>
  <c r="DI241" i="14"/>
  <c r="DV241" i="14" s="1"/>
  <c r="DD241" i="14"/>
  <c r="DH241" i="14"/>
  <c r="CZ241" i="14"/>
  <c r="DM241" i="14" s="1"/>
  <c r="CP241" i="14"/>
  <c r="CW242" i="14"/>
  <c r="CT245" i="14"/>
  <c r="DR248" i="14"/>
  <c r="CL249" i="14"/>
  <c r="CO254" i="14"/>
  <c r="DB257" i="14"/>
  <c r="DF257" i="14"/>
  <c r="DJ257" i="14"/>
  <c r="DC257" i="14"/>
  <c r="DP257" i="14" s="1"/>
  <c r="DG257" i="14"/>
  <c r="DK257" i="14"/>
  <c r="DA257" i="14"/>
  <c r="DE257" i="14"/>
  <c r="DI257" i="14"/>
  <c r="DD257" i="14"/>
  <c r="DH257" i="14"/>
  <c r="CZ257" i="14"/>
  <c r="CP257" i="14"/>
  <c r="CT261" i="14"/>
  <c r="CL265" i="14"/>
  <c r="CO270" i="14"/>
  <c r="DB273" i="14"/>
  <c r="DF273" i="14"/>
  <c r="DJ273" i="14"/>
  <c r="DC273" i="14"/>
  <c r="DG273" i="14"/>
  <c r="DT273" i="14" s="1"/>
  <c r="DK273" i="14"/>
  <c r="DA273" i="14"/>
  <c r="DE273" i="14"/>
  <c r="DI273" i="14"/>
  <c r="DD273" i="14"/>
  <c r="DH273" i="14"/>
  <c r="CZ273" i="14"/>
  <c r="CP273" i="14"/>
  <c r="DN276" i="14"/>
  <c r="CT277" i="14"/>
  <c r="DC285" i="14"/>
  <c r="DG285" i="14"/>
  <c r="DK285" i="14"/>
  <c r="CZ285" i="14"/>
  <c r="DM285" i="14" s="1"/>
  <c r="DD285" i="14"/>
  <c r="DH285" i="14"/>
  <c r="DB285" i="14"/>
  <c r="DF285" i="14"/>
  <c r="DJ285" i="14"/>
  <c r="DA285" i="14"/>
  <c r="DN285" i="14" s="1"/>
  <c r="DE285" i="14"/>
  <c r="DI285" i="14"/>
  <c r="CP285" i="14"/>
  <c r="DQ285" i="14" s="1"/>
  <c r="CT289" i="14"/>
  <c r="DU289" i="14" s="1"/>
  <c r="CZ297" i="14"/>
  <c r="DM297" i="14" s="1"/>
  <c r="DD297" i="14"/>
  <c r="DH297" i="14"/>
  <c r="DB297" i="14"/>
  <c r="DF297" i="14"/>
  <c r="DJ297" i="14"/>
  <c r="DC297" i="14"/>
  <c r="DK297" i="14"/>
  <c r="DE297" i="14"/>
  <c r="DG297" i="14"/>
  <c r="DA297" i="14"/>
  <c r="DN297" i="14" s="1"/>
  <c r="DI297" i="14"/>
  <c r="CP297" i="14"/>
  <c r="CM300" i="14"/>
  <c r="CT301" i="14"/>
  <c r="DU301" i="14" s="1"/>
  <c r="CN303" i="14"/>
  <c r="DV163" i="14"/>
  <c r="DA168" i="14"/>
  <c r="DE168" i="14"/>
  <c r="DI168" i="14"/>
  <c r="DB168" i="14"/>
  <c r="DO168" i="14" s="1"/>
  <c r="DF168" i="14"/>
  <c r="DJ168" i="14"/>
  <c r="DC168" i="14"/>
  <c r="DG168" i="14"/>
  <c r="DK168" i="14"/>
  <c r="CZ168" i="14"/>
  <c r="DM168" i="14" s="1"/>
  <c r="DD168" i="14"/>
  <c r="DH168" i="14"/>
  <c r="CT168" i="14"/>
  <c r="CN170" i="14"/>
  <c r="DO170" i="14" s="1"/>
  <c r="CL172" i="14"/>
  <c r="CZ176" i="14"/>
  <c r="DM176" i="14" s="1"/>
  <c r="DD176" i="14"/>
  <c r="DH176" i="14"/>
  <c r="DA176" i="14"/>
  <c r="DE176" i="14"/>
  <c r="DR176" i="14" s="1"/>
  <c r="DB176" i="14"/>
  <c r="DF176" i="14"/>
  <c r="DJ176" i="14"/>
  <c r="DC176" i="14"/>
  <c r="DG176" i="14"/>
  <c r="DK176" i="14"/>
  <c r="DX176" i="14" s="1"/>
  <c r="DI176" i="14"/>
  <c r="CP176" i="14"/>
  <c r="CW177" i="14"/>
  <c r="CT180" i="14"/>
  <c r="DU180" i="14" s="1"/>
  <c r="CS185" i="14"/>
  <c r="CV186" i="14"/>
  <c r="CU187" i="14"/>
  <c r="CW189" i="14"/>
  <c r="CL192" i="14"/>
  <c r="DP193" i="14"/>
  <c r="CQ195" i="14"/>
  <c r="CL196" i="14"/>
  <c r="CR198" i="14"/>
  <c r="CS201" i="14"/>
  <c r="DB204" i="14"/>
  <c r="DF204" i="14"/>
  <c r="DJ204" i="14"/>
  <c r="DC204" i="14"/>
  <c r="DH204" i="14"/>
  <c r="DD204" i="14"/>
  <c r="DI204" i="14"/>
  <c r="CZ204" i="14"/>
  <c r="DE204" i="14"/>
  <c r="DK204" i="14"/>
  <c r="DA204" i="14"/>
  <c r="DG204" i="14"/>
  <c r="DT204" i="14" s="1"/>
  <c r="CP204" i="14"/>
  <c r="CW205" i="14"/>
  <c r="CM207" i="14"/>
  <c r="DB208" i="14"/>
  <c r="CZ208" i="14"/>
  <c r="DM208" i="14" s="1"/>
  <c r="DE208" i="14"/>
  <c r="DI208" i="14"/>
  <c r="DA208" i="14"/>
  <c r="DF208" i="14"/>
  <c r="DJ208" i="14"/>
  <c r="DC208" i="14"/>
  <c r="DP208" i="14" s="1"/>
  <c r="DG208" i="14"/>
  <c r="DK208" i="14"/>
  <c r="DD208" i="14"/>
  <c r="DH208" i="14"/>
  <c r="CP208" i="14"/>
  <c r="CT212" i="14"/>
  <c r="DU212" i="14" s="1"/>
  <c r="CN214" i="14"/>
  <c r="CL216" i="14"/>
  <c r="CO217" i="14"/>
  <c r="DT221" i="14"/>
  <c r="CM223" i="14"/>
  <c r="CZ224" i="14"/>
  <c r="DM224" i="14" s="1"/>
  <c r="DD224" i="14"/>
  <c r="DH224" i="14"/>
  <c r="DA224" i="14"/>
  <c r="DE224" i="14"/>
  <c r="DI224" i="14"/>
  <c r="DB224" i="14"/>
  <c r="DF224" i="14"/>
  <c r="DJ224" i="14"/>
  <c r="DC224" i="14"/>
  <c r="DP224" i="14" s="1"/>
  <c r="DG224" i="14"/>
  <c r="DK224" i="14"/>
  <c r="CP224" i="14"/>
  <c r="CW225" i="14"/>
  <c r="CV226" i="14"/>
  <c r="DB228" i="14"/>
  <c r="DF228" i="14"/>
  <c r="DJ228" i="14"/>
  <c r="DC228" i="14"/>
  <c r="DG228" i="14"/>
  <c r="DK228" i="14"/>
  <c r="CZ228" i="14"/>
  <c r="DM228" i="14" s="1"/>
  <c r="DD228" i="14"/>
  <c r="DH228" i="14"/>
  <c r="DA228" i="14"/>
  <c r="DE228" i="14"/>
  <c r="DI228" i="14"/>
  <c r="DV228" i="14" s="1"/>
  <c r="CP228" i="14"/>
  <c r="CW229" i="14"/>
  <c r="DA236" i="14"/>
  <c r="DE236" i="14"/>
  <c r="DI236" i="14"/>
  <c r="DB236" i="14"/>
  <c r="DF236" i="14"/>
  <c r="DJ236" i="14"/>
  <c r="CZ236" i="14"/>
  <c r="DM236" i="14" s="1"/>
  <c r="DD236" i="14"/>
  <c r="DH236" i="14"/>
  <c r="DG236" i="14"/>
  <c r="DT236" i="14" s="1"/>
  <c r="DK236" i="14"/>
  <c r="DC236" i="14"/>
  <c r="CP236" i="14"/>
  <c r="CW67" i="14"/>
  <c r="CT70" i="14"/>
  <c r="DU70" i="14" s="1"/>
  <c r="CL74" i="14"/>
  <c r="CO75" i="14"/>
  <c r="DC78" i="14"/>
  <c r="DG78" i="14"/>
  <c r="DK78" i="14"/>
  <c r="CZ78" i="14"/>
  <c r="DM78" i="14" s="1"/>
  <c r="DD78" i="14"/>
  <c r="DH78" i="14"/>
  <c r="DB78" i="14"/>
  <c r="DF78" i="14"/>
  <c r="DJ78" i="14"/>
  <c r="DA78" i="14"/>
  <c r="DE78" i="14"/>
  <c r="DI78" i="14"/>
  <c r="DV78" i="14" s="1"/>
  <c r="CP78" i="14"/>
  <c r="DQ78" i="14" s="1"/>
  <c r="CW79" i="14"/>
  <c r="CT82" i="14"/>
  <c r="CT86" i="14"/>
  <c r="CT94" i="14"/>
  <c r="DO96" i="14"/>
  <c r="CL98" i="14"/>
  <c r="CO99" i="14"/>
  <c r="CS103" i="14"/>
  <c r="DA106" i="14"/>
  <c r="DE106" i="14"/>
  <c r="DI106" i="14"/>
  <c r="DC106" i="14"/>
  <c r="DG106" i="14"/>
  <c r="DK106" i="14"/>
  <c r="CZ106" i="14"/>
  <c r="DM106" i="14" s="1"/>
  <c r="DH106" i="14"/>
  <c r="DB106" i="14"/>
  <c r="DJ106" i="14"/>
  <c r="DD106" i="14"/>
  <c r="DF106" i="14"/>
  <c r="CP106" i="14"/>
  <c r="DX107" i="14"/>
  <c r="CT110" i="14"/>
  <c r="DU110" i="14" s="1"/>
  <c r="CL114" i="14"/>
  <c r="CO115" i="14"/>
  <c r="DS116" i="14"/>
  <c r="DV117" i="14"/>
  <c r="CS119" i="14"/>
  <c r="CZ122" i="14"/>
  <c r="DM122" i="14" s="1"/>
  <c r="DD122" i="14"/>
  <c r="DH122" i="14"/>
  <c r="DB122" i="14"/>
  <c r="DF122" i="14"/>
  <c r="DJ122" i="14"/>
  <c r="DG122" i="14"/>
  <c r="DA122" i="14"/>
  <c r="DI122" i="14"/>
  <c r="DV122" i="14" s="1"/>
  <c r="DC122" i="14"/>
  <c r="DK122" i="14"/>
  <c r="DX122" i="14" s="1"/>
  <c r="DE122" i="14"/>
  <c r="CP122" i="14"/>
  <c r="DT127" i="14"/>
  <c r="DA130" i="14"/>
  <c r="DE130" i="14"/>
  <c r="DI130" i="14"/>
  <c r="DB130" i="14"/>
  <c r="DF130" i="14"/>
  <c r="DJ130" i="14"/>
  <c r="DC130" i="14"/>
  <c r="DG130" i="14"/>
  <c r="DT130" i="14" s="1"/>
  <c r="DK130" i="14"/>
  <c r="CZ130" i="14"/>
  <c r="DD130" i="14"/>
  <c r="DH130" i="14"/>
  <c r="CT130" i="14"/>
  <c r="CR132" i="14"/>
  <c r="CS135" i="14"/>
  <c r="CZ138" i="14"/>
  <c r="DM138" i="14" s="1"/>
  <c r="DD138" i="14"/>
  <c r="DH138" i="14"/>
  <c r="DA138" i="14"/>
  <c r="DE138" i="14"/>
  <c r="DI138" i="14"/>
  <c r="DB138" i="14"/>
  <c r="DF138" i="14"/>
  <c r="DJ138" i="14"/>
  <c r="DC138" i="14"/>
  <c r="DG138" i="14"/>
  <c r="DK138" i="14"/>
  <c r="CP138" i="14"/>
  <c r="CV144" i="14"/>
  <c r="CZ146" i="14"/>
  <c r="DM146" i="14" s="1"/>
  <c r="DD146" i="14"/>
  <c r="DQ146" i="14" s="1"/>
  <c r="DH146" i="14"/>
  <c r="DA146" i="14"/>
  <c r="DN146" i="14" s="1"/>
  <c r="DE146" i="14"/>
  <c r="DI146" i="14"/>
  <c r="DB146" i="14"/>
  <c r="DF146" i="14"/>
  <c r="DS146" i="14" s="1"/>
  <c r="DJ146" i="14"/>
  <c r="DC146" i="14"/>
  <c r="DG146" i="14"/>
  <c r="DK146" i="14"/>
  <c r="CT146" i="14"/>
  <c r="CS151" i="14"/>
  <c r="DC154" i="14"/>
  <c r="DG154" i="14"/>
  <c r="DK154" i="14"/>
  <c r="CZ154" i="14"/>
  <c r="DD154" i="14"/>
  <c r="DH154" i="14"/>
  <c r="DA154" i="14"/>
  <c r="DE154" i="14"/>
  <c r="DI154" i="14"/>
  <c r="DV154" i="14" s="1"/>
  <c r="DB154" i="14"/>
  <c r="DF154" i="14"/>
  <c r="DJ154" i="14"/>
  <c r="CP154" i="14"/>
  <c r="DQ154" i="14" s="1"/>
  <c r="CW155" i="14"/>
  <c r="CT158" i="14"/>
  <c r="DU158" i="14" s="1"/>
  <c r="CL50" i="14"/>
  <c r="DP51" i="14"/>
  <c r="DT55" i="14"/>
  <c r="DB58" i="14"/>
  <c r="DF58" i="14"/>
  <c r="DJ58" i="14"/>
  <c r="DC58" i="14"/>
  <c r="DG58" i="14"/>
  <c r="DT58" i="14" s="1"/>
  <c r="DK58" i="14"/>
  <c r="DA58" i="14"/>
  <c r="DN58" i="14" s="1"/>
  <c r="DE58" i="14"/>
  <c r="DI58" i="14"/>
  <c r="CZ58" i="14"/>
  <c r="DD58" i="14"/>
  <c r="DH58" i="14"/>
  <c r="CP58" i="14"/>
  <c r="CT62" i="14"/>
  <c r="DU62" i="14" s="1"/>
  <c r="CL66" i="14"/>
  <c r="CL48" i="14"/>
  <c r="DC574" i="14"/>
  <c r="DG574" i="14"/>
  <c r="DT574" i="14" s="1"/>
  <c r="DK574" i="14"/>
  <c r="DX574" i="14" s="1"/>
  <c r="CZ574" i="14"/>
  <c r="DM574" i="14" s="1"/>
  <c r="DD574" i="14"/>
  <c r="DH574" i="14"/>
  <c r="DA574" i="14"/>
  <c r="DE574" i="14"/>
  <c r="DR574" i="14" s="1"/>
  <c r="DI574" i="14"/>
  <c r="DJ574" i="14"/>
  <c r="DB574" i="14"/>
  <c r="DO574" i="14" s="1"/>
  <c r="DF574" i="14"/>
  <c r="CP574" i="14"/>
  <c r="DQ574" i="14" s="1"/>
  <c r="DO576" i="14"/>
  <c r="CQ577" i="14"/>
  <c r="CL578" i="14"/>
  <c r="DS580" i="14"/>
  <c r="CU581" i="14"/>
  <c r="CS583" i="14"/>
  <c r="CM585" i="14"/>
  <c r="CS587" i="14"/>
  <c r="CU589" i="14"/>
  <c r="CQ593" i="14"/>
  <c r="CL594" i="14"/>
  <c r="CU597" i="14"/>
  <c r="CL598" i="14"/>
  <c r="CS599" i="14"/>
  <c r="DB602" i="14"/>
  <c r="DO602" i="14" s="1"/>
  <c r="DF602" i="14"/>
  <c r="DS602" i="14" s="1"/>
  <c r="DJ602" i="14"/>
  <c r="DC602" i="14"/>
  <c r="DG602" i="14"/>
  <c r="DT602" i="14" s="1"/>
  <c r="DK602" i="14"/>
  <c r="CZ602" i="14"/>
  <c r="DM602" i="14" s="1"/>
  <c r="DD602" i="14"/>
  <c r="DH602" i="14"/>
  <c r="DA602" i="14"/>
  <c r="DE602" i="14"/>
  <c r="DR602" i="14" s="1"/>
  <c r="DI602" i="14"/>
  <c r="DV602" i="14" s="1"/>
  <c r="DU602" i="14"/>
  <c r="DS604" i="14"/>
  <c r="CU605" i="14"/>
  <c r="CM609" i="14"/>
  <c r="CT610" i="14"/>
  <c r="CQ613" i="14"/>
  <c r="CL614" i="14"/>
  <c r="DP615" i="14"/>
  <c r="DB618" i="14"/>
  <c r="DF618" i="14"/>
  <c r="DJ618" i="14"/>
  <c r="DC618" i="14"/>
  <c r="DG618" i="14"/>
  <c r="DK618" i="14"/>
  <c r="DX618" i="14" s="1"/>
  <c r="DD618" i="14"/>
  <c r="DE618" i="14"/>
  <c r="CZ618" i="14"/>
  <c r="DM618" i="14" s="1"/>
  <c r="DH618" i="14"/>
  <c r="DA618" i="14"/>
  <c r="DI618" i="14"/>
  <c r="CT618" i="14"/>
  <c r="CU621" i="14"/>
  <c r="DO624" i="14"/>
  <c r="CQ625" i="14"/>
  <c r="DC630" i="14"/>
  <c r="DG630" i="14"/>
  <c r="DT630" i="14" s="1"/>
  <c r="DK630" i="14"/>
  <c r="DX630" i="14" s="1"/>
  <c r="CZ630" i="14"/>
  <c r="DM630" i="14" s="1"/>
  <c r="DD630" i="14"/>
  <c r="DH630" i="14"/>
  <c r="DE630" i="14"/>
  <c r="DF630" i="14"/>
  <c r="DA630" i="14"/>
  <c r="DI630" i="14"/>
  <c r="DB630" i="14"/>
  <c r="DJ630" i="14"/>
  <c r="CP630" i="14"/>
  <c r="DQ630" i="14" s="1"/>
  <c r="CQ633" i="14"/>
  <c r="DR633" i="14" s="1"/>
  <c r="CL634" i="14"/>
  <c r="CS635" i="14"/>
  <c r="DB638" i="14"/>
  <c r="DO638" i="14" s="1"/>
  <c r="DF638" i="14"/>
  <c r="DJ638" i="14"/>
  <c r="DC638" i="14"/>
  <c r="DP638" i="14" s="1"/>
  <c r="DG638" i="14"/>
  <c r="DT638" i="14" s="1"/>
  <c r="DK638" i="14"/>
  <c r="DX638" i="14" s="1"/>
  <c r="DD638" i="14"/>
  <c r="DQ638" i="14" s="1"/>
  <c r="DE638" i="14"/>
  <c r="DR638" i="14" s="1"/>
  <c r="CZ638" i="14"/>
  <c r="DM638" i="14" s="1"/>
  <c r="DH638" i="14"/>
  <c r="DU638" i="14" s="1"/>
  <c r="DA638" i="14"/>
  <c r="DN638" i="14" s="1"/>
  <c r="DI638" i="14"/>
  <c r="DV638" i="14" s="1"/>
  <c r="CU641" i="14"/>
  <c r="CL642" i="14"/>
  <c r="DC646" i="14"/>
  <c r="DG646" i="14"/>
  <c r="DK646" i="14"/>
  <c r="CZ646" i="14"/>
  <c r="DM646" i="14" s="1"/>
  <c r="DD646" i="14"/>
  <c r="DH646" i="14"/>
  <c r="DA646" i="14"/>
  <c r="DI646" i="14"/>
  <c r="DB646" i="14"/>
  <c r="DJ646" i="14"/>
  <c r="DE646" i="14"/>
  <c r="DF646" i="14"/>
  <c r="CT646" i="14"/>
  <c r="CU649" i="14"/>
  <c r="DV649" i="14" s="1"/>
  <c r="DX651" i="14"/>
  <c r="DC658" i="14"/>
  <c r="DP658" i="14" s="1"/>
  <c r="DG658" i="14"/>
  <c r="DT658" i="14" s="1"/>
  <c r="DK658" i="14"/>
  <c r="DX658" i="14" s="1"/>
  <c r="CZ658" i="14"/>
  <c r="DD658" i="14"/>
  <c r="DH658" i="14"/>
  <c r="DA658" i="14"/>
  <c r="DI658" i="14"/>
  <c r="DB658" i="14"/>
  <c r="DO658" i="14" s="1"/>
  <c r="DJ658" i="14"/>
  <c r="DE658" i="14"/>
  <c r="DR658" i="14" s="1"/>
  <c r="DF658" i="14"/>
  <c r="CP658" i="14"/>
  <c r="DQ658" i="14" s="1"/>
  <c r="CW659" i="14"/>
  <c r="CM661" i="14"/>
  <c r="DN661" i="14" s="1"/>
  <c r="CT662" i="14"/>
  <c r="CQ665" i="14"/>
  <c r="CV668" i="14"/>
  <c r="DA670" i="14"/>
  <c r="DE670" i="14"/>
  <c r="DI670" i="14"/>
  <c r="DV670" i="14" s="1"/>
  <c r="DB670" i="14"/>
  <c r="DF670" i="14"/>
  <c r="DJ670" i="14"/>
  <c r="DG670" i="14"/>
  <c r="DT670" i="14" s="1"/>
  <c r="CZ670" i="14"/>
  <c r="DM670" i="14" s="1"/>
  <c r="DH670" i="14"/>
  <c r="DC670" i="14"/>
  <c r="DP670" i="14" s="1"/>
  <c r="DK670" i="14"/>
  <c r="DD670" i="14"/>
  <c r="CP670" i="14"/>
  <c r="CW671" i="14"/>
  <c r="CM673" i="14"/>
  <c r="DB674" i="14"/>
  <c r="DF674" i="14"/>
  <c r="DJ674" i="14"/>
  <c r="DC674" i="14"/>
  <c r="DP674" i="14" s="1"/>
  <c r="DG674" i="14"/>
  <c r="DT674" i="14" s="1"/>
  <c r="DK674" i="14"/>
  <c r="CZ674" i="14"/>
  <c r="DD674" i="14"/>
  <c r="DH674" i="14"/>
  <c r="DA674" i="14"/>
  <c r="DE674" i="14"/>
  <c r="DI674" i="14"/>
  <c r="CP674" i="14"/>
  <c r="CM677" i="14"/>
  <c r="DN677" i="14" s="1"/>
  <c r="CO679" i="14"/>
  <c r="CU681" i="14"/>
  <c r="CS683" i="14"/>
  <c r="DT683" i="14" s="1"/>
  <c r="CV684" i="14"/>
  <c r="DB686" i="14"/>
  <c r="DF686" i="14"/>
  <c r="DJ686" i="14"/>
  <c r="DC686" i="14"/>
  <c r="DG686" i="14"/>
  <c r="DT686" i="14" s="1"/>
  <c r="DK686" i="14"/>
  <c r="CZ686" i="14"/>
  <c r="DM686" i="14" s="1"/>
  <c r="DD686" i="14"/>
  <c r="DH686" i="14"/>
  <c r="DA686" i="14"/>
  <c r="DE686" i="14"/>
  <c r="DI686" i="14"/>
  <c r="CT686" i="14"/>
  <c r="DU686" i="14" s="1"/>
  <c r="CQ689" i="14"/>
  <c r="CL690" i="14"/>
  <c r="DS692" i="14"/>
  <c r="CU693" i="14"/>
  <c r="CS695" i="14"/>
  <c r="DB698" i="14"/>
  <c r="DF698" i="14"/>
  <c r="DJ698" i="14"/>
  <c r="DC698" i="14"/>
  <c r="DP698" i="14" s="1"/>
  <c r="DG698" i="14"/>
  <c r="DT698" i="14" s="1"/>
  <c r="DK698" i="14"/>
  <c r="DX698" i="14" s="1"/>
  <c r="CZ698" i="14"/>
  <c r="DM698" i="14" s="1"/>
  <c r="DD698" i="14"/>
  <c r="DQ698" i="14" s="1"/>
  <c r="DH698" i="14"/>
  <c r="DA698" i="14"/>
  <c r="DN698" i="14" s="1"/>
  <c r="DE698" i="14"/>
  <c r="DR698" i="14" s="1"/>
  <c r="DI698" i="14"/>
  <c r="CN700" i="14"/>
  <c r="DO700" i="14" s="1"/>
  <c r="CU701" i="14"/>
  <c r="DV701" i="14" s="1"/>
  <c r="CM705" i="14"/>
  <c r="CZ706" i="14"/>
  <c r="DM706" i="14" s="1"/>
  <c r="DD706" i="14"/>
  <c r="DH706" i="14"/>
  <c r="DA706" i="14"/>
  <c r="DE706" i="14"/>
  <c r="DI706" i="14"/>
  <c r="DB706" i="14"/>
  <c r="DO706" i="14" s="1"/>
  <c r="DF706" i="14"/>
  <c r="DJ706" i="14"/>
  <c r="DC706" i="14"/>
  <c r="DG706" i="14"/>
  <c r="DT706" i="14" s="1"/>
  <c r="DK706" i="14"/>
  <c r="DX706" i="14" s="1"/>
  <c r="CP706" i="14"/>
  <c r="CM709" i="14"/>
  <c r="CT710" i="14"/>
  <c r="DU710" i="14" s="1"/>
  <c r="CQ713" i="14"/>
  <c r="CS715" i="14"/>
  <c r="CV716" i="14"/>
  <c r="CU717" i="14"/>
  <c r="DV717" i="14" s="1"/>
  <c r="CU725" i="14"/>
  <c r="DV725" i="14" s="1"/>
  <c r="CM729" i="14"/>
  <c r="CZ730" i="14"/>
  <c r="DM730" i="14" s="1"/>
  <c r="DD730" i="14"/>
  <c r="DQ730" i="14" s="1"/>
  <c r="DH730" i="14"/>
  <c r="DU730" i="14" s="1"/>
  <c r="DA730" i="14"/>
  <c r="DN730" i="14" s="1"/>
  <c r="DE730" i="14"/>
  <c r="DI730" i="14"/>
  <c r="DV730" i="14" s="1"/>
  <c r="DB730" i="14"/>
  <c r="DJ730" i="14"/>
  <c r="DF730" i="14"/>
  <c r="DC730" i="14"/>
  <c r="DP730" i="14" s="1"/>
  <c r="DG730" i="14"/>
  <c r="DK730" i="14"/>
  <c r="DX730" i="14" s="1"/>
  <c r="CO735" i="14"/>
  <c r="CQ737" i="14"/>
  <c r="DR737" i="14" s="1"/>
  <c r="DM738" i="14"/>
  <c r="DT739" i="14"/>
  <c r="CU741" i="14"/>
  <c r="CU749" i="14"/>
  <c r="DV749" i="14" s="1"/>
  <c r="CM753" i="14"/>
  <c r="DN753" i="14" s="1"/>
  <c r="DC754" i="14"/>
  <c r="DP754" i="14" s="1"/>
  <c r="DG754" i="14"/>
  <c r="DK754" i="14"/>
  <c r="DX754" i="14" s="1"/>
  <c r="CZ754" i="14"/>
  <c r="DM754" i="14" s="1"/>
  <c r="DD754" i="14"/>
  <c r="DQ754" i="14" s="1"/>
  <c r="DH754" i="14"/>
  <c r="DU754" i="14" s="1"/>
  <c r="DB754" i="14"/>
  <c r="DF754" i="14"/>
  <c r="DJ754" i="14"/>
  <c r="DI754" i="14"/>
  <c r="DV754" i="14" s="1"/>
  <c r="DA754" i="14"/>
  <c r="DE754" i="14"/>
  <c r="CQ757" i="14"/>
  <c r="CL758" i="14"/>
  <c r="DP759" i="14"/>
  <c r="CR760" i="14"/>
  <c r="CQ761" i="14"/>
  <c r="DR761" i="14" s="1"/>
  <c r="CL762" i="14"/>
  <c r="CO763" i="14"/>
  <c r="CQ765" i="14"/>
  <c r="CL766" i="14"/>
  <c r="CO767" i="14"/>
  <c r="DP767" i="14" s="1"/>
  <c r="DS768" i="14"/>
  <c r="CU769" i="14"/>
  <c r="DV504" i="14"/>
  <c r="CT507" i="14"/>
  <c r="CU508" i="14"/>
  <c r="CO510" i="14"/>
  <c r="DP510" i="14" s="1"/>
  <c r="CT511" i="14"/>
  <c r="CL515" i="14"/>
  <c r="CM516" i="14"/>
  <c r="DN516" i="14" s="1"/>
  <c r="CW518" i="14"/>
  <c r="CT523" i="14"/>
  <c r="CU524" i="14"/>
  <c r="CT527" i="14"/>
  <c r="DU527" i="14" s="1"/>
  <c r="CS530" i="14"/>
  <c r="CL531" i="14"/>
  <c r="CM532" i="14"/>
  <c r="CW534" i="14"/>
  <c r="CT539" i="14"/>
  <c r="CU540" i="14"/>
  <c r="CT543" i="14"/>
  <c r="CS546" i="14"/>
  <c r="CL547" i="14"/>
  <c r="CM548" i="14"/>
  <c r="CT555" i="14"/>
  <c r="CU556" i="14"/>
  <c r="CO558" i="14"/>
  <c r="CL559" i="14"/>
  <c r="CM560" i="14"/>
  <c r="DS561" i="14"/>
  <c r="CQ564" i="14"/>
  <c r="DA567" i="14"/>
  <c r="DE567" i="14"/>
  <c r="DI567" i="14"/>
  <c r="DB567" i="14"/>
  <c r="DF567" i="14"/>
  <c r="DS567" i="14" s="1"/>
  <c r="DJ567" i="14"/>
  <c r="DC567" i="14"/>
  <c r="DP567" i="14" s="1"/>
  <c r="DG567" i="14"/>
  <c r="DT567" i="14" s="1"/>
  <c r="DK567" i="14"/>
  <c r="DX567" i="14" s="1"/>
  <c r="CZ567" i="14"/>
  <c r="DD567" i="14"/>
  <c r="DH567" i="14"/>
  <c r="CP567" i="14"/>
  <c r="CU568" i="14"/>
  <c r="CO570" i="14"/>
  <c r="CT571" i="14"/>
  <c r="DU571" i="14" s="1"/>
  <c r="CL376" i="14"/>
  <c r="CM377" i="14"/>
  <c r="CW379" i="14"/>
  <c r="CQ381" i="14"/>
  <c r="CO383" i="14"/>
  <c r="CZ384" i="14"/>
  <c r="DM384" i="14" s="1"/>
  <c r="DD384" i="14"/>
  <c r="DH384" i="14"/>
  <c r="DA384" i="14"/>
  <c r="DE384" i="14"/>
  <c r="DI384" i="14"/>
  <c r="DB384" i="14"/>
  <c r="DF384" i="14"/>
  <c r="DJ384" i="14"/>
  <c r="DC384" i="14"/>
  <c r="DP384" i="14" s="1"/>
  <c r="DG384" i="14"/>
  <c r="DT384" i="14" s="1"/>
  <c r="DK384" i="14"/>
  <c r="CP384" i="14"/>
  <c r="CU385" i="14"/>
  <c r="DV385" i="14" s="1"/>
  <c r="CT388" i="14"/>
  <c r="CT392" i="14"/>
  <c r="CM397" i="14"/>
  <c r="CS399" i="14"/>
  <c r="DT399" i="14" s="1"/>
  <c r="CL400" i="14"/>
  <c r="CM401" i="14"/>
  <c r="DC404" i="14"/>
  <c r="DG404" i="14"/>
  <c r="DK404" i="14"/>
  <c r="DX404" i="14" s="1"/>
  <c r="DA404" i="14"/>
  <c r="DE404" i="14"/>
  <c r="DI404" i="14"/>
  <c r="CZ404" i="14"/>
  <c r="DH404" i="14"/>
  <c r="DB404" i="14"/>
  <c r="DJ404" i="14"/>
  <c r="DD404" i="14"/>
  <c r="DF404" i="14"/>
  <c r="CP404" i="14"/>
  <c r="CU405" i="14"/>
  <c r="DV405" i="14" s="1"/>
  <c r="CT408" i="14"/>
  <c r="DU408" i="14" s="1"/>
  <c r="CS411" i="14"/>
  <c r="CM413" i="14"/>
  <c r="CW415" i="14"/>
  <c r="CQ417" i="14"/>
  <c r="CZ420" i="14"/>
  <c r="DD420" i="14"/>
  <c r="DH420" i="14"/>
  <c r="DB420" i="14"/>
  <c r="DF420" i="14"/>
  <c r="DJ420" i="14"/>
  <c r="DE420" i="14"/>
  <c r="DR420" i="14" s="1"/>
  <c r="DG420" i="14"/>
  <c r="DA420" i="14"/>
  <c r="DI420" i="14"/>
  <c r="DC420" i="14"/>
  <c r="DK420" i="14"/>
  <c r="CP420" i="14"/>
  <c r="CU421" i="14"/>
  <c r="DV421" i="14" s="1"/>
  <c r="CO423" i="14"/>
  <c r="DA424" i="14"/>
  <c r="DN424" i="14" s="1"/>
  <c r="DE424" i="14"/>
  <c r="DI424" i="14"/>
  <c r="DC424" i="14"/>
  <c r="DP424" i="14" s="1"/>
  <c r="DG424" i="14"/>
  <c r="DT424" i="14" s="1"/>
  <c r="DK424" i="14"/>
  <c r="DB424" i="14"/>
  <c r="DJ424" i="14"/>
  <c r="DD424" i="14"/>
  <c r="DF424" i="14"/>
  <c r="CZ424" i="14"/>
  <c r="DM424" i="14" s="1"/>
  <c r="DH424" i="14"/>
  <c r="CP424" i="14"/>
  <c r="DQ424" i="14" s="1"/>
  <c r="CU425" i="14"/>
  <c r="CV426" i="14"/>
  <c r="DB428" i="14"/>
  <c r="DF428" i="14"/>
  <c r="DS428" i="14" s="1"/>
  <c r="DJ428" i="14"/>
  <c r="CZ428" i="14"/>
  <c r="DM428" i="14" s="1"/>
  <c r="DD428" i="14"/>
  <c r="DH428" i="14"/>
  <c r="DG428" i="14"/>
  <c r="DT428" i="14" s="1"/>
  <c r="DA428" i="14"/>
  <c r="DI428" i="14"/>
  <c r="DC428" i="14"/>
  <c r="DP428" i="14" s="1"/>
  <c r="DK428" i="14"/>
  <c r="DE428" i="14"/>
  <c r="DR428" i="14" s="1"/>
  <c r="CP428" i="14"/>
  <c r="DQ428" i="14" s="1"/>
  <c r="CU429" i="14"/>
  <c r="CT432" i="14"/>
  <c r="CS435" i="14"/>
  <c r="CM437" i="14"/>
  <c r="DX439" i="14"/>
  <c r="CU441" i="14"/>
  <c r="CM445" i="14"/>
  <c r="CQ449" i="14"/>
  <c r="DC452" i="14"/>
  <c r="DP452" i="14" s="1"/>
  <c r="DG452" i="14"/>
  <c r="DK452" i="14"/>
  <c r="DA452" i="14"/>
  <c r="DE452" i="14"/>
  <c r="DI452" i="14"/>
  <c r="DD452" i="14"/>
  <c r="DF452" i="14"/>
  <c r="CZ452" i="14"/>
  <c r="DM452" i="14" s="1"/>
  <c r="DH452" i="14"/>
  <c r="DB452" i="14"/>
  <c r="DJ452" i="14"/>
  <c r="CP452" i="14"/>
  <c r="CU453" i="14"/>
  <c r="DV453" i="14" s="1"/>
  <c r="DP455" i="14"/>
  <c r="CM457" i="14"/>
  <c r="CU461" i="14"/>
  <c r="CT464" i="14"/>
  <c r="DU464" i="14" s="1"/>
  <c r="CS467" i="14"/>
  <c r="CL468" i="14"/>
  <c r="CM469" i="14"/>
  <c r="CU473" i="14"/>
  <c r="CM477" i="14"/>
  <c r="CQ481" i="14"/>
  <c r="DC484" i="14"/>
  <c r="DP484" i="14" s="1"/>
  <c r="DG484" i="14"/>
  <c r="DT484" i="14" s="1"/>
  <c r="DK484" i="14"/>
  <c r="DX484" i="14" s="1"/>
  <c r="DA484" i="14"/>
  <c r="DE484" i="14"/>
  <c r="DR484" i="14" s="1"/>
  <c r="DI484" i="14"/>
  <c r="CZ484" i="14"/>
  <c r="DM484" i="14" s="1"/>
  <c r="DH484" i="14"/>
  <c r="DB484" i="14"/>
  <c r="DJ484" i="14"/>
  <c r="DD484" i="14"/>
  <c r="DF484" i="14"/>
  <c r="DS484" i="14" s="1"/>
  <c r="CP484" i="14"/>
  <c r="CU485" i="14"/>
  <c r="DP487" i="14"/>
  <c r="CM489" i="14"/>
  <c r="CU493" i="14"/>
  <c r="CT496" i="14"/>
  <c r="DU496" i="14" s="1"/>
  <c r="DO498" i="14"/>
  <c r="CS499" i="14"/>
  <c r="CL500" i="14"/>
  <c r="CM501" i="14"/>
  <c r="DX503" i="14"/>
  <c r="CQ352" i="14"/>
  <c r="CL353" i="14"/>
  <c r="CU356" i="14"/>
  <c r="DV356" i="14" s="1"/>
  <c r="CU360" i="14"/>
  <c r="DV360" i="14" s="1"/>
  <c r="DA365" i="14"/>
  <c r="DN365" i="14" s="1"/>
  <c r="DE365" i="14"/>
  <c r="DI365" i="14"/>
  <c r="DB365" i="14"/>
  <c r="DF365" i="14"/>
  <c r="DJ365" i="14"/>
  <c r="DC365" i="14"/>
  <c r="DG365" i="14"/>
  <c r="DT365" i="14" s="1"/>
  <c r="DK365" i="14"/>
  <c r="DX365" i="14" s="1"/>
  <c r="CZ365" i="14"/>
  <c r="DD365" i="14"/>
  <c r="DH365" i="14"/>
  <c r="CP365" i="14"/>
  <c r="CW366" i="14"/>
  <c r="CM368" i="14"/>
  <c r="CT369" i="14"/>
  <c r="DU369" i="14" s="1"/>
  <c r="DO305" i="14"/>
  <c r="CQ306" i="14"/>
  <c r="CL307" i="14"/>
  <c r="CO308" i="14"/>
  <c r="CT311" i="14"/>
  <c r="DU311" i="14" s="1"/>
  <c r="CT315" i="14"/>
  <c r="DU315" i="14" s="1"/>
  <c r="CU318" i="14"/>
  <c r="CS320" i="14"/>
  <c r="DB323" i="14"/>
  <c r="DF323" i="14"/>
  <c r="DJ323" i="14"/>
  <c r="DC323" i="14"/>
  <c r="DP323" i="14" s="1"/>
  <c r="DG323" i="14"/>
  <c r="DT323" i="14" s="1"/>
  <c r="DK323" i="14"/>
  <c r="CZ323" i="14"/>
  <c r="DD323" i="14"/>
  <c r="DH323" i="14"/>
  <c r="DA323" i="14"/>
  <c r="DE323" i="14"/>
  <c r="DI323" i="14"/>
  <c r="DV323" i="14" s="1"/>
  <c r="CP323" i="14"/>
  <c r="DX324" i="14"/>
  <c r="CT327" i="14"/>
  <c r="CQ330" i="14"/>
  <c r="DR330" i="14" s="1"/>
  <c r="CL331" i="14"/>
  <c r="CO332" i="14"/>
  <c r="CZ335" i="14"/>
  <c r="DD335" i="14"/>
  <c r="DH335" i="14"/>
  <c r="DA335" i="14"/>
  <c r="DE335" i="14"/>
  <c r="DI335" i="14"/>
  <c r="DB335" i="14"/>
  <c r="DF335" i="14"/>
  <c r="DJ335" i="14"/>
  <c r="DC335" i="14"/>
  <c r="DP335" i="14" s="1"/>
  <c r="DG335" i="14"/>
  <c r="DK335" i="14"/>
  <c r="CP335" i="14"/>
  <c r="CM338" i="14"/>
  <c r="CT339" i="14"/>
  <c r="CN341" i="14"/>
  <c r="CM342" i="14"/>
  <c r="CT343" i="14"/>
  <c r="CU346" i="14"/>
  <c r="DV346" i="14" s="1"/>
  <c r="CS348" i="14"/>
  <c r="DT348" i="14" s="1"/>
  <c r="CR349" i="14"/>
  <c r="CU350" i="14"/>
  <c r="CM241" i="14"/>
  <c r="CT242" i="14"/>
  <c r="DU242" i="14" s="1"/>
  <c r="CU245" i="14"/>
  <c r="DV245" i="14" s="1"/>
  <c r="CU249" i="14"/>
  <c r="CW251" i="14"/>
  <c r="DX251" i="14" s="1"/>
  <c r="CM253" i="14"/>
  <c r="DB254" i="14"/>
  <c r="DF254" i="14"/>
  <c r="DJ254" i="14"/>
  <c r="DC254" i="14"/>
  <c r="DG254" i="14"/>
  <c r="DT254" i="14" s="1"/>
  <c r="DK254" i="14"/>
  <c r="DA254" i="14"/>
  <c r="DE254" i="14"/>
  <c r="DI254" i="14"/>
  <c r="CZ254" i="14"/>
  <c r="DM254" i="14" s="1"/>
  <c r="DD254" i="14"/>
  <c r="DH254" i="14"/>
  <c r="CP254" i="14"/>
  <c r="CQ257" i="14"/>
  <c r="DR257" i="14" s="1"/>
  <c r="CL258" i="14"/>
  <c r="CU261" i="14"/>
  <c r="CU265" i="14"/>
  <c r="CW267" i="14"/>
  <c r="DX267" i="14" s="1"/>
  <c r="CM269" i="14"/>
  <c r="DB270" i="14"/>
  <c r="DF270" i="14"/>
  <c r="DJ270" i="14"/>
  <c r="DC270" i="14"/>
  <c r="DG270" i="14"/>
  <c r="DT270" i="14" s="1"/>
  <c r="DK270" i="14"/>
  <c r="DA270" i="14"/>
  <c r="DE270" i="14"/>
  <c r="DI270" i="14"/>
  <c r="CZ270" i="14"/>
  <c r="DD270" i="14"/>
  <c r="DH270" i="14"/>
  <c r="CP270" i="14"/>
  <c r="CM273" i="14"/>
  <c r="DN273" i="14" s="1"/>
  <c r="CM277" i="14"/>
  <c r="CT278" i="14"/>
  <c r="CQ281" i="14"/>
  <c r="CL282" i="14"/>
  <c r="CU285" i="14"/>
  <c r="CM289" i="14"/>
  <c r="CT290" i="14"/>
  <c r="CQ293" i="14"/>
  <c r="DM294" i="14"/>
  <c r="DS296" i="14"/>
  <c r="CU297" i="14"/>
  <c r="CS299" i="14"/>
  <c r="CR300" i="14"/>
  <c r="CU301" i="14"/>
  <c r="CW303" i="14"/>
  <c r="CL161" i="14"/>
  <c r="CU164" i="14"/>
  <c r="CU168" i="14"/>
  <c r="CS170" i="14"/>
  <c r="CU172" i="14"/>
  <c r="DB177" i="14"/>
  <c r="DF177" i="14"/>
  <c r="DJ177" i="14"/>
  <c r="CZ177" i="14"/>
  <c r="DM177" i="14" s="1"/>
  <c r="DD177" i="14"/>
  <c r="DH177" i="14"/>
  <c r="DU177" i="14" s="1"/>
  <c r="DA177" i="14"/>
  <c r="DE177" i="14"/>
  <c r="DI177" i="14"/>
  <c r="DG177" i="14"/>
  <c r="DT177" i="14" s="1"/>
  <c r="DK177" i="14"/>
  <c r="DC177" i="14"/>
  <c r="DP177" i="14" s="1"/>
  <c r="CP177" i="14"/>
  <c r="DQ177" i="14" s="1"/>
  <c r="CM180" i="14"/>
  <c r="CT181" i="14"/>
  <c r="CT185" i="14"/>
  <c r="DU185" i="14" s="1"/>
  <c r="CN187" i="14"/>
  <c r="CT189" i="14"/>
  <c r="CQ192" i="14"/>
  <c r="DR192" i="14" s="1"/>
  <c r="CL193" i="14"/>
  <c r="CR195" i="14"/>
  <c r="DS195" i="14" s="1"/>
  <c r="CU196" i="14"/>
  <c r="CS198" i="14"/>
  <c r="DB201" i="14"/>
  <c r="DF201" i="14"/>
  <c r="DS201" i="14" s="1"/>
  <c r="DJ201" i="14"/>
  <c r="DD201" i="14"/>
  <c r="DI201" i="14"/>
  <c r="CZ201" i="14"/>
  <c r="DM201" i="14" s="1"/>
  <c r="DE201" i="14"/>
  <c r="DK201" i="14"/>
  <c r="DA201" i="14"/>
  <c r="DG201" i="14"/>
  <c r="DC201" i="14"/>
  <c r="DP201" i="14" s="1"/>
  <c r="DH201" i="14"/>
  <c r="CP201" i="14"/>
  <c r="DX202" i="14"/>
  <c r="CM204" i="14"/>
  <c r="CT205" i="14"/>
  <c r="CN207" i="14"/>
  <c r="CU208" i="14"/>
  <c r="CV211" i="14"/>
  <c r="CZ213" i="14"/>
  <c r="DM213" i="14" s="1"/>
  <c r="DD213" i="14"/>
  <c r="DH213" i="14"/>
  <c r="DA213" i="14"/>
  <c r="DE213" i="14"/>
  <c r="DI213" i="14"/>
  <c r="DB213" i="14"/>
  <c r="DO213" i="14" s="1"/>
  <c r="DF213" i="14"/>
  <c r="DJ213" i="14"/>
  <c r="DC213" i="14"/>
  <c r="DG213" i="14"/>
  <c r="DT213" i="14" s="1"/>
  <c r="DK213" i="14"/>
  <c r="CP213" i="14"/>
  <c r="CW214" i="14"/>
  <c r="CM216" i="14"/>
  <c r="CT217" i="14"/>
  <c r="CQ220" i="14"/>
  <c r="CL221" i="14"/>
  <c r="CR223" i="14"/>
  <c r="DC225" i="14"/>
  <c r="DP225" i="14" s="1"/>
  <c r="DG225" i="14"/>
  <c r="DK225" i="14"/>
  <c r="CZ225" i="14"/>
  <c r="DD225" i="14"/>
  <c r="DH225" i="14"/>
  <c r="DA225" i="14"/>
  <c r="DE225" i="14"/>
  <c r="DI225" i="14"/>
  <c r="DB225" i="14"/>
  <c r="DF225" i="14"/>
  <c r="DS225" i="14" s="1"/>
  <c r="DJ225" i="14"/>
  <c r="CP225" i="14"/>
  <c r="DQ225" i="14" s="1"/>
  <c r="CW226" i="14"/>
  <c r="CM228" i="14"/>
  <c r="CT229" i="14"/>
  <c r="DV232" i="14"/>
  <c r="DB67" i="14"/>
  <c r="DF67" i="14"/>
  <c r="DJ67" i="14"/>
  <c r="DC67" i="14"/>
  <c r="DP67" i="14" s="1"/>
  <c r="DG67" i="14"/>
  <c r="DT67" i="14" s="1"/>
  <c r="DK67" i="14"/>
  <c r="DA67" i="14"/>
  <c r="DE67" i="14"/>
  <c r="DI67" i="14"/>
  <c r="DD67" i="14"/>
  <c r="DH67" i="14"/>
  <c r="CZ67" i="14"/>
  <c r="DM67" i="14" s="1"/>
  <c r="CP67" i="14"/>
  <c r="CQ70" i="14"/>
  <c r="DC75" i="14"/>
  <c r="DG75" i="14"/>
  <c r="DK75" i="14"/>
  <c r="DX75" i="14" s="1"/>
  <c r="CZ75" i="14"/>
  <c r="DM75" i="14" s="1"/>
  <c r="DD75" i="14"/>
  <c r="DH75" i="14"/>
  <c r="DB75" i="14"/>
  <c r="DF75" i="14"/>
  <c r="DJ75" i="14"/>
  <c r="DA75" i="14"/>
  <c r="DE75" i="14"/>
  <c r="DI75" i="14"/>
  <c r="CP75" i="14"/>
  <c r="CM78" i="14"/>
  <c r="CT79" i="14"/>
  <c r="DU79" i="14" s="1"/>
  <c r="CN81" i="14"/>
  <c r="CU82" i="14"/>
  <c r="CS84" i="14"/>
  <c r="CV85" i="14"/>
  <c r="CZ87" i="14"/>
  <c r="DD87" i="14"/>
  <c r="DH87" i="14"/>
  <c r="DA87" i="14"/>
  <c r="DN87" i="14" s="1"/>
  <c r="DE87" i="14"/>
  <c r="DI87" i="14"/>
  <c r="DC87" i="14"/>
  <c r="DG87" i="14"/>
  <c r="DK87" i="14"/>
  <c r="DX87" i="14" s="1"/>
  <c r="DB87" i="14"/>
  <c r="DF87" i="14"/>
  <c r="DJ87" i="14"/>
  <c r="CP87" i="14"/>
  <c r="CQ90" i="14"/>
  <c r="CL91" i="14"/>
  <c r="CO92" i="14"/>
  <c r="CU94" i="14"/>
  <c r="DV94" i="14" s="1"/>
  <c r="DA99" i="14"/>
  <c r="DE99" i="14"/>
  <c r="DI99" i="14"/>
  <c r="DB99" i="14"/>
  <c r="DF99" i="14"/>
  <c r="DJ99" i="14"/>
  <c r="CZ99" i="14"/>
  <c r="DD99" i="14"/>
  <c r="DH99" i="14"/>
  <c r="DG99" i="14"/>
  <c r="DK99" i="14"/>
  <c r="DX99" i="14" s="1"/>
  <c r="DC99" i="14"/>
  <c r="CP99" i="14"/>
  <c r="CM102" i="14"/>
  <c r="CT103" i="14"/>
  <c r="CQ106" i="14"/>
  <c r="CU110" i="14"/>
  <c r="DV110" i="14" s="1"/>
  <c r="CS112" i="14"/>
  <c r="CT115" i="14"/>
  <c r="CU118" i="14"/>
  <c r="CP119" i="14"/>
  <c r="CM122" i="14"/>
  <c r="CT123" i="14"/>
  <c r="CQ126" i="14"/>
  <c r="DM127" i="14"/>
  <c r="CU130" i="14"/>
  <c r="CS132" i="14"/>
  <c r="CZ135" i="14"/>
  <c r="DM135" i="14" s="1"/>
  <c r="DD135" i="14"/>
  <c r="DH135" i="14"/>
  <c r="DA135" i="14"/>
  <c r="DE135" i="14"/>
  <c r="DI135" i="14"/>
  <c r="DV135" i="14" s="1"/>
  <c r="DB135" i="14"/>
  <c r="DF135" i="14"/>
  <c r="DJ135" i="14"/>
  <c r="DC135" i="14"/>
  <c r="DP135" i="14" s="1"/>
  <c r="DG135" i="14"/>
  <c r="DK135" i="14"/>
  <c r="DX135" i="14" s="1"/>
  <c r="CP135" i="14"/>
  <c r="DX136" i="14"/>
  <c r="CQ138" i="14"/>
  <c r="CL139" i="14"/>
  <c r="CQ142" i="14"/>
  <c r="CL143" i="14"/>
  <c r="CO144" i="14"/>
  <c r="CQ146" i="14"/>
  <c r="CL147" i="14"/>
  <c r="DP148" i="14"/>
  <c r="CZ151" i="14"/>
  <c r="DD151" i="14"/>
  <c r="DH151" i="14"/>
  <c r="DA151" i="14"/>
  <c r="DE151" i="14"/>
  <c r="DI151" i="14"/>
  <c r="DB151" i="14"/>
  <c r="DF151" i="14"/>
  <c r="DJ151" i="14"/>
  <c r="DC151" i="14"/>
  <c r="DG151" i="14"/>
  <c r="DK151" i="14"/>
  <c r="CP151" i="14"/>
  <c r="CM154" i="14"/>
  <c r="DN154" i="14" s="1"/>
  <c r="CT155" i="14"/>
  <c r="CN157" i="14"/>
  <c r="CM158" i="14"/>
  <c r="CT159" i="14"/>
  <c r="CQ50" i="14"/>
  <c r="DR50" i="14" s="1"/>
  <c r="CL51" i="14"/>
  <c r="CQ54" i="14"/>
  <c r="CL55" i="14"/>
  <c r="DS57" i="14"/>
  <c r="CU58" i="14"/>
  <c r="DB63" i="14"/>
  <c r="DF63" i="14"/>
  <c r="DJ63" i="14"/>
  <c r="DC63" i="14"/>
  <c r="DG63" i="14"/>
  <c r="DT63" i="14" s="1"/>
  <c r="DK63" i="14"/>
  <c r="DX63" i="14" s="1"/>
  <c r="DA63" i="14"/>
  <c r="DE63" i="14"/>
  <c r="DI63" i="14"/>
  <c r="DV63" i="14" s="1"/>
  <c r="DD63" i="14"/>
  <c r="DH63" i="14"/>
  <c r="CZ63" i="14"/>
  <c r="CP63" i="14"/>
  <c r="CQ66" i="14"/>
  <c r="DR66" i="14" s="1"/>
  <c r="CU48" i="14"/>
  <c r="DB575" i="14"/>
  <c r="DF575" i="14"/>
  <c r="DS575" i="14" s="1"/>
  <c r="DJ575" i="14"/>
  <c r="DC575" i="14"/>
  <c r="DP575" i="14" s="1"/>
  <c r="DG575" i="14"/>
  <c r="DT575" i="14" s="1"/>
  <c r="DK575" i="14"/>
  <c r="DX575" i="14" s="1"/>
  <c r="CZ575" i="14"/>
  <c r="DD575" i="14"/>
  <c r="DH575" i="14"/>
  <c r="DA575" i="14"/>
  <c r="DE575" i="14"/>
  <c r="DI575" i="14"/>
  <c r="CP575" i="14"/>
  <c r="CW576" i="14"/>
  <c r="CQ578" i="14"/>
  <c r="DR578" i="14" s="1"/>
  <c r="CL579" i="14"/>
  <c r="DP580" i="14"/>
  <c r="CR581" i="14"/>
  <c r="DS581" i="14" s="1"/>
  <c r="CZ583" i="14"/>
  <c r="DM583" i="14" s="1"/>
  <c r="DD583" i="14"/>
  <c r="DH583" i="14"/>
  <c r="DU583" i="14" s="1"/>
  <c r="DA583" i="14"/>
  <c r="DE583" i="14"/>
  <c r="DI583" i="14"/>
  <c r="DB583" i="14"/>
  <c r="DO583" i="14" s="1"/>
  <c r="DF583" i="14"/>
  <c r="DS583" i="14" s="1"/>
  <c r="DJ583" i="14"/>
  <c r="DK583" i="14"/>
  <c r="DC583" i="14"/>
  <c r="DP583" i="14" s="1"/>
  <c r="DG583" i="14"/>
  <c r="CP583" i="14"/>
  <c r="CT587" i="14"/>
  <c r="CN589" i="14"/>
  <c r="CQ590" i="14"/>
  <c r="CL591" i="14"/>
  <c r="CR593" i="14"/>
  <c r="CU594" i="14"/>
  <c r="DV594" i="14" s="1"/>
  <c r="CS596" i="14"/>
  <c r="DT596" i="14" s="1"/>
  <c r="CM598" i="14"/>
  <c r="CT599" i="14"/>
  <c r="DU599" i="14" s="1"/>
  <c r="CN601" i="14"/>
  <c r="DO601" i="14" s="1"/>
  <c r="CL603" i="14"/>
  <c r="CR605" i="14"/>
  <c r="CM610" i="14"/>
  <c r="DN610" i="14" s="1"/>
  <c r="CT611" i="14"/>
  <c r="DU611" i="14" s="1"/>
  <c r="CN613" i="14"/>
  <c r="DO613" i="14" s="1"/>
  <c r="CQ614" i="14"/>
  <c r="CL615" i="14"/>
  <c r="CO616" i="14"/>
  <c r="CV617" i="14"/>
  <c r="DB619" i="14"/>
  <c r="DO619" i="14" s="1"/>
  <c r="DF619" i="14"/>
  <c r="DS619" i="14" s="1"/>
  <c r="DJ619" i="14"/>
  <c r="DC619" i="14"/>
  <c r="DP619" i="14" s="1"/>
  <c r="DG619" i="14"/>
  <c r="DT619" i="14" s="1"/>
  <c r="DK619" i="14"/>
  <c r="DX619" i="14" s="1"/>
  <c r="CZ619" i="14"/>
  <c r="DH619" i="14"/>
  <c r="DA619" i="14"/>
  <c r="DI619" i="14"/>
  <c r="DD619" i="14"/>
  <c r="DE619" i="14"/>
  <c r="CP619" i="14"/>
  <c r="CT623" i="14"/>
  <c r="DU623" i="14" s="1"/>
  <c r="CN625" i="14"/>
  <c r="CQ626" i="14"/>
  <c r="DR626" i="14" s="1"/>
  <c r="CL627" i="14"/>
  <c r="CR629" i="14"/>
  <c r="CU630" i="14"/>
  <c r="CS632" i="14"/>
  <c r="DT632" i="14" s="1"/>
  <c r="CV633" i="14"/>
  <c r="CZ635" i="14"/>
  <c r="DD635" i="14"/>
  <c r="DH635" i="14"/>
  <c r="DA635" i="14"/>
  <c r="DE635" i="14"/>
  <c r="DI635" i="14"/>
  <c r="DV635" i="14" s="1"/>
  <c r="DF635" i="14"/>
  <c r="DS635" i="14" s="1"/>
  <c r="DG635" i="14"/>
  <c r="DB635" i="14"/>
  <c r="DJ635" i="14"/>
  <c r="DC635" i="14"/>
  <c r="DP635" i="14" s="1"/>
  <c r="DK635" i="14"/>
  <c r="CP635" i="14"/>
  <c r="DX636" i="14"/>
  <c r="CT639" i="14"/>
  <c r="DU639" i="14" s="1"/>
  <c r="CN641" i="14"/>
  <c r="CU642" i="14"/>
  <c r="CM646" i="14"/>
  <c r="CT647" i="14"/>
  <c r="CN649" i="14"/>
  <c r="CQ650" i="14"/>
  <c r="DM651" i="14"/>
  <c r="CR653" i="14"/>
  <c r="CV657" i="14"/>
  <c r="DA659" i="14"/>
  <c r="DE659" i="14"/>
  <c r="DI659" i="14"/>
  <c r="DB659" i="14"/>
  <c r="DO659" i="14" s="1"/>
  <c r="DF659" i="14"/>
  <c r="DS659" i="14" s="1"/>
  <c r="DJ659" i="14"/>
  <c r="DG659" i="14"/>
  <c r="DT659" i="14" s="1"/>
  <c r="CZ659" i="14"/>
  <c r="DH659" i="14"/>
  <c r="DC659" i="14"/>
  <c r="DP659" i="14" s="1"/>
  <c r="DK659" i="14"/>
  <c r="DD659" i="14"/>
  <c r="CP659" i="14"/>
  <c r="CW660" i="14"/>
  <c r="CQ662" i="14"/>
  <c r="CL663" i="14"/>
  <c r="CR665" i="14"/>
  <c r="CU666" i="14"/>
  <c r="DV666" i="14" s="1"/>
  <c r="CS668" i="14"/>
  <c r="CM670" i="14"/>
  <c r="CT671" i="14"/>
  <c r="DU671" i="14" s="1"/>
  <c r="CN673" i="14"/>
  <c r="CQ674" i="14"/>
  <c r="CL675" i="14"/>
  <c r="CO676" i="14"/>
  <c r="CV677" i="14"/>
  <c r="DB679" i="14"/>
  <c r="DO679" i="14" s="1"/>
  <c r="DF679" i="14"/>
  <c r="DS679" i="14" s="1"/>
  <c r="DJ679" i="14"/>
  <c r="DC679" i="14"/>
  <c r="DG679" i="14"/>
  <c r="DK679" i="14"/>
  <c r="DX679" i="14" s="1"/>
  <c r="CZ679" i="14"/>
  <c r="DM679" i="14" s="1"/>
  <c r="DD679" i="14"/>
  <c r="DH679" i="14"/>
  <c r="DA679" i="14"/>
  <c r="DE679" i="14"/>
  <c r="DI679" i="14"/>
  <c r="CP679" i="14"/>
  <c r="CW680" i="14"/>
  <c r="CM682" i="14"/>
  <c r="CT683" i="14"/>
  <c r="DU683" i="14" s="1"/>
  <c r="CN685" i="14"/>
  <c r="CQ686" i="14"/>
  <c r="CL687" i="14"/>
  <c r="CR689" i="14"/>
  <c r="CU690" i="14"/>
  <c r="CV693" i="14"/>
  <c r="CZ695" i="14"/>
  <c r="DD695" i="14"/>
  <c r="DH695" i="14"/>
  <c r="DA695" i="14"/>
  <c r="DE695" i="14"/>
  <c r="DI695" i="14"/>
  <c r="DB695" i="14"/>
  <c r="DO695" i="14" s="1"/>
  <c r="DF695" i="14"/>
  <c r="DS695" i="14" s="1"/>
  <c r="DJ695" i="14"/>
  <c r="DC695" i="14"/>
  <c r="DG695" i="14"/>
  <c r="DK695" i="14"/>
  <c r="CP695" i="14"/>
  <c r="CL699" i="14"/>
  <c r="CO700" i="14"/>
  <c r="CR701" i="14"/>
  <c r="DS701" i="14" s="1"/>
  <c r="CS704" i="14"/>
  <c r="DT704" i="14" s="1"/>
  <c r="CM706" i="14"/>
  <c r="CR709" i="14"/>
  <c r="DA711" i="14"/>
  <c r="DE711" i="14"/>
  <c r="DI711" i="14"/>
  <c r="DB711" i="14"/>
  <c r="DF711" i="14"/>
  <c r="DS711" i="14" s="1"/>
  <c r="DJ711" i="14"/>
  <c r="DC711" i="14"/>
  <c r="DG711" i="14"/>
  <c r="DK711" i="14"/>
  <c r="CZ711" i="14"/>
  <c r="DD711" i="14"/>
  <c r="DH711" i="14"/>
  <c r="CP711" i="14"/>
  <c r="DN714" i="14"/>
  <c r="CT715" i="14"/>
  <c r="CN717" i="14"/>
  <c r="DO717" i="14" s="1"/>
  <c r="CT719" i="14"/>
  <c r="DU719" i="14" s="1"/>
  <c r="CN721" i="14"/>
  <c r="CT723" i="14"/>
  <c r="CN725" i="14"/>
  <c r="DO725" i="14" s="1"/>
  <c r="CT727" i="14"/>
  <c r="CN729" i="14"/>
  <c r="CT731" i="14"/>
  <c r="CN733" i="14"/>
  <c r="DO733" i="14" s="1"/>
  <c r="CT735" i="14"/>
  <c r="DU735" i="14" s="1"/>
  <c r="CN737" i="14"/>
  <c r="DO737" i="14" s="1"/>
  <c r="CT739" i="14"/>
  <c r="CN741" i="14"/>
  <c r="CT743" i="14"/>
  <c r="DU743" i="14" s="1"/>
  <c r="CN745" i="14"/>
  <c r="CT747" i="14"/>
  <c r="CN749" i="14"/>
  <c r="DO749" i="14" s="1"/>
  <c r="CT751" i="14"/>
  <c r="CN753" i="14"/>
  <c r="CT755" i="14"/>
  <c r="DU755" i="14" s="1"/>
  <c r="CN757" i="14"/>
  <c r="CQ758" i="14"/>
  <c r="DR758" i="14" s="1"/>
  <c r="CL759" i="14"/>
  <c r="CO760" i="14"/>
  <c r="CR761" i="14"/>
  <c r="DB763" i="14"/>
  <c r="DF763" i="14"/>
  <c r="DS763" i="14" s="1"/>
  <c r="DJ763" i="14"/>
  <c r="CZ763" i="14"/>
  <c r="DD763" i="14"/>
  <c r="DH763" i="14"/>
  <c r="DG763" i="14"/>
  <c r="DA763" i="14"/>
  <c r="DI763" i="14"/>
  <c r="DC763" i="14"/>
  <c r="DK763" i="14"/>
  <c r="DX763" i="14" s="1"/>
  <c r="DE763" i="14"/>
  <c r="CP763" i="14"/>
  <c r="DQ763" i="14" s="1"/>
  <c r="CM766" i="14"/>
  <c r="CT767" i="14"/>
  <c r="CN769" i="14"/>
  <c r="CQ770" i="14"/>
  <c r="CL771" i="14"/>
  <c r="CQ573" i="14"/>
  <c r="CV504" i="14"/>
  <c r="DA506" i="14"/>
  <c r="DE506" i="14"/>
  <c r="DI506" i="14"/>
  <c r="DB506" i="14"/>
  <c r="DO506" i="14" s="1"/>
  <c r="DF506" i="14"/>
  <c r="DS506" i="14" s="1"/>
  <c r="DJ506" i="14"/>
  <c r="DC506" i="14"/>
  <c r="DP506" i="14" s="1"/>
  <c r="DG506" i="14"/>
  <c r="DK506" i="14"/>
  <c r="DX506" i="14" s="1"/>
  <c r="CZ506" i="14"/>
  <c r="DD506" i="14"/>
  <c r="DH506" i="14"/>
  <c r="CP506" i="14"/>
  <c r="CU507" i="14"/>
  <c r="DV507" i="14" s="1"/>
  <c r="CT510" i="14"/>
  <c r="CR512" i="14"/>
  <c r="CQ515" i="14"/>
  <c r="CV516" i="14"/>
  <c r="DA518" i="14"/>
  <c r="DE518" i="14"/>
  <c r="DR518" i="14" s="1"/>
  <c r="DI518" i="14"/>
  <c r="DB518" i="14"/>
  <c r="DF518" i="14"/>
  <c r="DS518" i="14" s="1"/>
  <c r="DJ518" i="14"/>
  <c r="DC518" i="14"/>
  <c r="DP518" i="14" s="1"/>
  <c r="DG518" i="14"/>
  <c r="DT518" i="14" s="1"/>
  <c r="DK518" i="14"/>
  <c r="CZ518" i="14"/>
  <c r="DM518" i="14" s="1"/>
  <c r="DD518" i="14"/>
  <c r="DH518" i="14"/>
  <c r="CP518" i="14"/>
  <c r="CU519" i="14"/>
  <c r="CT522" i="14"/>
  <c r="CR524" i="14"/>
  <c r="CQ527" i="14"/>
  <c r="DR527" i="14" s="1"/>
  <c r="CV528" i="14"/>
  <c r="CZ530" i="14"/>
  <c r="DM530" i="14" s="1"/>
  <c r="DD530" i="14"/>
  <c r="DH530" i="14"/>
  <c r="DA530" i="14"/>
  <c r="DE530" i="14"/>
  <c r="DR530" i="14" s="1"/>
  <c r="DI530" i="14"/>
  <c r="DB530" i="14"/>
  <c r="DO530" i="14" s="1"/>
  <c r="DF530" i="14"/>
  <c r="DS530" i="14" s="1"/>
  <c r="DJ530" i="14"/>
  <c r="DC530" i="14"/>
  <c r="DP530" i="14" s="1"/>
  <c r="DG530" i="14"/>
  <c r="DK530" i="14"/>
  <c r="CP530" i="14"/>
  <c r="CU531" i="14"/>
  <c r="CT534" i="14"/>
  <c r="DU534" i="14" s="1"/>
  <c r="CN536" i="14"/>
  <c r="DO536" i="14" s="1"/>
  <c r="CL538" i="14"/>
  <c r="CM539" i="14"/>
  <c r="DN539" i="14" s="1"/>
  <c r="CR540" i="14"/>
  <c r="CQ543" i="14"/>
  <c r="CT546" i="14"/>
  <c r="CN548" i="14"/>
  <c r="DO548" i="14" s="1"/>
  <c r="CL550" i="14"/>
  <c r="CM551" i="14"/>
  <c r="CR552" i="14"/>
  <c r="CZ554" i="14"/>
  <c r="DD554" i="14"/>
  <c r="DH554" i="14"/>
  <c r="DA554" i="14"/>
  <c r="DE554" i="14"/>
  <c r="DI554" i="14"/>
  <c r="DB554" i="14"/>
  <c r="DO554" i="14" s="1"/>
  <c r="DF554" i="14"/>
  <c r="DS554" i="14" s="1"/>
  <c r="DJ554" i="14"/>
  <c r="DC554" i="14"/>
  <c r="DP554" i="14" s="1"/>
  <c r="DG554" i="14"/>
  <c r="DT554" i="14" s="1"/>
  <c r="DK554" i="14"/>
  <c r="DX554" i="14" s="1"/>
  <c r="CP554" i="14"/>
  <c r="CU555" i="14"/>
  <c r="CO557" i="14"/>
  <c r="CT558" i="14"/>
  <c r="CN560" i="14"/>
  <c r="CM563" i="14"/>
  <c r="CR564" i="14"/>
  <c r="CQ567" i="14"/>
  <c r="CV568" i="14"/>
  <c r="DA570" i="14"/>
  <c r="DE570" i="14"/>
  <c r="DR570" i="14" s="1"/>
  <c r="DI570" i="14"/>
  <c r="DB570" i="14"/>
  <c r="DF570" i="14"/>
  <c r="DS570" i="14" s="1"/>
  <c r="DJ570" i="14"/>
  <c r="DC570" i="14"/>
  <c r="DG570" i="14"/>
  <c r="DK570" i="14"/>
  <c r="DX570" i="14" s="1"/>
  <c r="DH570" i="14"/>
  <c r="CZ570" i="14"/>
  <c r="DD570" i="14"/>
  <c r="CP570" i="14"/>
  <c r="CU571" i="14"/>
  <c r="DV571" i="14" s="1"/>
  <c r="CU376" i="14"/>
  <c r="CT379" i="14"/>
  <c r="CN381" i="14"/>
  <c r="DT382" i="14"/>
  <c r="CL383" i="14"/>
  <c r="CQ384" i="14"/>
  <c r="CT387" i="14"/>
  <c r="CN389" i="14"/>
  <c r="CL391" i="14"/>
  <c r="CQ392" i="14"/>
  <c r="CT395" i="14"/>
  <c r="CN397" i="14"/>
  <c r="CL399" i="14"/>
  <c r="CQ400" i="14"/>
  <c r="CV401" i="14"/>
  <c r="CZ403" i="14"/>
  <c r="DD403" i="14"/>
  <c r="DH403" i="14"/>
  <c r="DB403" i="14"/>
  <c r="DF403" i="14"/>
  <c r="DS403" i="14" s="1"/>
  <c r="DJ403" i="14"/>
  <c r="DE403" i="14"/>
  <c r="DG403" i="14"/>
  <c r="DT403" i="14" s="1"/>
  <c r="DA403" i="14"/>
  <c r="DI403" i="14"/>
  <c r="DC403" i="14"/>
  <c r="DK403" i="14"/>
  <c r="CP403" i="14"/>
  <c r="CU404" i="14"/>
  <c r="CM408" i="14"/>
  <c r="DN408" i="14" s="1"/>
  <c r="CR409" i="14"/>
  <c r="CW410" i="14"/>
  <c r="CL411" i="14"/>
  <c r="CQ412" i="14"/>
  <c r="DR412" i="14" s="1"/>
  <c r="CV413" i="14"/>
  <c r="DC415" i="14"/>
  <c r="DG415" i="14"/>
  <c r="DK415" i="14"/>
  <c r="DA415" i="14"/>
  <c r="DE415" i="14"/>
  <c r="DI415" i="14"/>
  <c r="DD415" i="14"/>
  <c r="DF415" i="14"/>
  <c r="DS415" i="14" s="1"/>
  <c r="CZ415" i="14"/>
  <c r="DH415" i="14"/>
  <c r="DB415" i="14"/>
  <c r="DO415" i="14" s="1"/>
  <c r="DJ415" i="14"/>
  <c r="CT415" i="14"/>
  <c r="CN417" i="14"/>
  <c r="DO417" i="14" s="1"/>
  <c r="DA419" i="14"/>
  <c r="DE419" i="14"/>
  <c r="DR419" i="14" s="1"/>
  <c r="DI419" i="14"/>
  <c r="DC419" i="14"/>
  <c r="DG419" i="14"/>
  <c r="DT419" i="14" s="1"/>
  <c r="DK419" i="14"/>
  <c r="DB419" i="14"/>
  <c r="DJ419" i="14"/>
  <c r="DD419" i="14"/>
  <c r="DF419" i="14"/>
  <c r="DS419" i="14" s="1"/>
  <c r="CZ419" i="14"/>
  <c r="DH419" i="14"/>
  <c r="CP419" i="14"/>
  <c r="DQ419" i="14" s="1"/>
  <c r="CN421" i="14"/>
  <c r="DO421" i="14" s="1"/>
  <c r="CP423" i="14"/>
  <c r="CU424" i="14"/>
  <c r="CO426" i="14"/>
  <c r="CT427" i="14"/>
  <c r="DU427" i="14" s="1"/>
  <c r="CN429" i="14"/>
  <c r="CL431" i="14"/>
  <c r="CM432" i="14"/>
  <c r="DN432" i="14" s="1"/>
  <c r="CR433" i="14"/>
  <c r="DA435" i="14"/>
  <c r="DE435" i="14"/>
  <c r="DI435" i="14"/>
  <c r="DC435" i="14"/>
  <c r="DP435" i="14" s="1"/>
  <c r="DG435" i="14"/>
  <c r="DK435" i="14"/>
  <c r="DB435" i="14"/>
  <c r="DO435" i="14" s="1"/>
  <c r="DJ435" i="14"/>
  <c r="DD435" i="14"/>
  <c r="DF435" i="14"/>
  <c r="DS435" i="14" s="1"/>
  <c r="CZ435" i="14"/>
  <c r="DM435" i="14" s="1"/>
  <c r="DH435" i="14"/>
  <c r="DU435" i="14" s="1"/>
  <c r="CP435" i="14"/>
  <c r="DQ435" i="14" s="1"/>
  <c r="CN437" i="14"/>
  <c r="DO437" i="14" s="1"/>
  <c r="CS438" i="14"/>
  <c r="CL439" i="14"/>
  <c r="CM440" i="14"/>
  <c r="CR441" i="14"/>
  <c r="DC443" i="14"/>
  <c r="DP443" i="14" s="1"/>
  <c r="DG443" i="14"/>
  <c r="DT443" i="14" s="1"/>
  <c r="DK443" i="14"/>
  <c r="DX443" i="14" s="1"/>
  <c r="DA443" i="14"/>
  <c r="DE443" i="14"/>
  <c r="DI443" i="14"/>
  <c r="CZ443" i="14"/>
  <c r="DM443" i="14" s="1"/>
  <c r="DH443" i="14"/>
  <c r="DB443" i="14"/>
  <c r="DO443" i="14" s="1"/>
  <c r="DJ443" i="14"/>
  <c r="DD443" i="14"/>
  <c r="DF443" i="14"/>
  <c r="DS443" i="14" s="1"/>
  <c r="CP443" i="14"/>
  <c r="CQ444" i="14"/>
  <c r="DR444" i="14" s="1"/>
  <c r="CV445" i="14"/>
  <c r="DA447" i="14"/>
  <c r="DN447" i="14" s="1"/>
  <c r="DE447" i="14"/>
  <c r="DI447" i="14"/>
  <c r="DC447" i="14"/>
  <c r="DG447" i="14"/>
  <c r="DT447" i="14" s="1"/>
  <c r="DK447" i="14"/>
  <c r="DX447" i="14" s="1"/>
  <c r="DF447" i="14"/>
  <c r="DS447" i="14" s="1"/>
  <c r="CZ447" i="14"/>
  <c r="DM447" i="14" s="1"/>
  <c r="DH447" i="14"/>
  <c r="DB447" i="14"/>
  <c r="DO447" i="14" s="1"/>
  <c r="DJ447" i="14"/>
  <c r="DD447" i="14"/>
  <c r="CP447" i="14"/>
  <c r="CU448" i="14"/>
  <c r="CT451" i="14"/>
  <c r="CN453" i="14"/>
  <c r="CL455" i="14"/>
  <c r="CM456" i="14"/>
  <c r="CR457" i="14"/>
  <c r="DA459" i="14"/>
  <c r="DE459" i="14"/>
  <c r="DI459" i="14"/>
  <c r="DC459" i="14"/>
  <c r="DP459" i="14" s="1"/>
  <c r="DG459" i="14"/>
  <c r="DT459" i="14" s="1"/>
  <c r="DK459" i="14"/>
  <c r="DX459" i="14" s="1"/>
  <c r="DB459" i="14"/>
  <c r="DO459" i="14" s="1"/>
  <c r="DJ459" i="14"/>
  <c r="DD459" i="14"/>
  <c r="DF459" i="14"/>
  <c r="DS459" i="14" s="1"/>
  <c r="CZ459" i="14"/>
  <c r="DH459" i="14"/>
  <c r="CP459" i="14"/>
  <c r="DQ459" i="14" s="1"/>
  <c r="CQ460" i="14"/>
  <c r="CV461" i="14"/>
  <c r="DC463" i="14"/>
  <c r="DG463" i="14"/>
  <c r="DK463" i="14"/>
  <c r="DX463" i="14" s="1"/>
  <c r="DA463" i="14"/>
  <c r="DE463" i="14"/>
  <c r="DI463" i="14"/>
  <c r="CZ463" i="14"/>
  <c r="DM463" i="14" s="1"/>
  <c r="DH463" i="14"/>
  <c r="DB463" i="14"/>
  <c r="DJ463" i="14"/>
  <c r="DD463" i="14"/>
  <c r="DF463" i="14"/>
  <c r="DS463" i="14" s="1"/>
  <c r="CP463" i="14"/>
  <c r="CU464" i="14"/>
  <c r="CT467" i="14"/>
  <c r="DU467" i="14" s="1"/>
  <c r="CN469" i="14"/>
  <c r="CL471" i="14"/>
  <c r="CM472" i="14"/>
  <c r="CR473" i="14"/>
  <c r="DC475" i="14"/>
  <c r="DP475" i="14" s="1"/>
  <c r="DG475" i="14"/>
  <c r="DT475" i="14" s="1"/>
  <c r="DK475" i="14"/>
  <c r="DX475" i="14" s="1"/>
  <c r="DA475" i="14"/>
  <c r="DN475" i="14" s="1"/>
  <c r="DE475" i="14"/>
  <c r="DI475" i="14"/>
  <c r="DV475" i="14" s="1"/>
  <c r="DD475" i="14"/>
  <c r="DF475" i="14"/>
  <c r="DS475" i="14" s="1"/>
  <c r="CZ475" i="14"/>
  <c r="DH475" i="14"/>
  <c r="DB475" i="14"/>
  <c r="DO475" i="14" s="1"/>
  <c r="DJ475" i="14"/>
  <c r="CP475" i="14"/>
  <c r="CQ476" i="14"/>
  <c r="CV477" i="14"/>
  <c r="DA479" i="14"/>
  <c r="DE479" i="14"/>
  <c r="DI479" i="14"/>
  <c r="DV479" i="14" s="1"/>
  <c r="DC479" i="14"/>
  <c r="DP479" i="14" s="1"/>
  <c r="DG479" i="14"/>
  <c r="DT479" i="14" s="1"/>
  <c r="DK479" i="14"/>
  <c r="DX479" i="14" s="1"/>
  <c r="DB479" i="14"/>
  <c r="DO479" i="14" s="1"/>
  <c r="DJ479" i="14"/>
  <c r="DD479" i="14"/>
  <c r="DF479" i="14"/>
  <c r="DS479" i="14" s="1"/>
  <c r="CZ479" i="14"/>
  <c r="DM479" i="14" s="1"/>
  <c r="DH479" i="14"/>
  <c r="CP479" i="14"/>
  <c r="DQ479" i="14" s="1"/>
  <c r="CU480" i="14"/>
  <c r="CO482" i="14"/>
  <c r="CT483" i="14"/>
  <c r="CN485" i="14"/>
  <c r="DO485" i="14" s="1"/>
  <c r="DT486" i="14"/>
  <c r="CL487" i="14"/>
  <c r="CM488" i="14"/>
  <c r="CR489" i="14"/>
  <c r="DS489" i="14" s="1"/>
  <c r="DA491" i="14"/>
  <c r="DE491" i="14"/>
  <c r="DI491" i="14"/>
  <c r="DC491" i="14"/>
  <c r="DP491" i="14" s="1"/>
  <c r="DG491" i="14"/>
  <c r="DK491" i="14"/>
  <c r="DX491" i="14" s="1"/>
  <c r="DF491" i="14"/>
  <c r="DS491" i="14" s="1"/>
  <c r="CZ491" i="14"/>
  <c r="DM491" i="14" s="1"/>
  <c r="DH491" i="14"/>
  <c r="DB491" i="14"/>
  <c r="DO491" i="14" s="1"/>
  <c r="DJ491" i="14"/>
  <c r="DD491" i="14"/>
  <c r="CP491" i="14"/>
  <c r="CQ492" i="14"/>
  <c r="CV493" i="14"/>
  <c r="DC495" i="14"/>
  <c r="DP495" i="14" s="1"/>
  <c r="DG495" i="14"/>
  <c r="DK495" i="14"/>
  <c r="DX495" i="14" s="1"/>
  <c r="DA495" i="14"/>
  <c r="DE495" i="14"/>
  <c r="DI495" i="14"/>
  <c r="DD495" i="14"/>
  <c r="DF495" i="14"/>
  <c r="DS495" i="14" s="1"/>
  <c r="CZ495" i="14"/>
  <c r="DM495" i="14" s="1"/>
  <c r="DH495" i="14"/>
  <c r="DB495" i="14"/>
  <c r="DO495" i="14" s="1"/>
  <c r="DJ495" i="14"/>
  <c r="CP495" i="14"/>
  <c r="CU496" i="14"/>
  <c r="CT499" i="14"/>
  <c r="DU499" i="14" s="1"/>
  <c r="CN501" i="14"/>
  <c r="CL503" i="14"/>
  <c r="CM372" i="14"/>
  <c r="CR352" i="14"/>
  <c r="DB354" i="14"/>
  <c r="DO354" i="14" s="1"/>
  <c r="DF354" i="14"/>
  <c r="DJ354" i="14"/>
  <c r="DC354" i="14"/>
  <c r="DP354" i="14" s="1"/>
  <c r="DG354" i="14"/>
  <c r="DK354" i="14"/>
  <c r="CZ354" i="14"/>
  <c r="DD354" i="14"/>
  <c r="DH354" i="14"/>
  <c r="DA354" i="14"/>
  <c r="DE354" i="14"/>
  <c r="DI354" i="14"/>
  <c r="CP354" i="14"/>
  <c r="CL358" i="14"/>
  <c r="CR360" i="14"/>
  <c r="DS360" i="14" s="1"/>
  <c r="CU361" i="14"/>
  <c r="CV364" i="14"/>
  <c r="DA366" i="14"/>
  <c r="DE366" i="14"/>
  <c r="DI366" i="14"/>
  <c r="DB366" i="14"/>
  <c r="DF366" i="14"/>
  <c r="DJ366" i="14"/>
  <c r="DC366" i="14"/>
  <c r="DG366" i="14"/>
  <c r="DK366" i="14"/>
  <c r="CZ366" i="14"/>
  <c r="DD366" i="14"/>
  <c r="DH366" i="14"/>
  <c r="CP366" i="14"/>
  <c r="CN368" i="14"/>
  <c r="CQ369" i="14"/>
  <c r="DR369" i="14" s="1"/>
  <c r="CM307" i="14"/>
  <c r="DN307" i="14" s="1"/>
  <c r="CR310" i="14"/>
  <c r="DS310" i="14" s="1"/>
  <c r="CU311" i="14"/>
  <c r="CS313" i="14"/>
  <c r="CV314" i="14"/>
  <c r="DC316" i="14"/>
  <c r="DG316" i="14"/>
  <c r="DK316" i="14"/>
  <c r="DX316" i="14" s="1"/>
  <c r="CZ316" i="14"/>
  <c r="DD316" i="14"/>
  <c r="DH316" i="14"/>
  <c r="DA316" i="14"/>
  <c r="DE316" i="14"/>
  <c r="DI316" i="14"/>
  <c r="DB316" i="14"/>
  <c r="DF316" i="14"/>
  <c r="DS316" i="14" s="1"/>
  <c r="DJ316" i="14"/>
  <c r="CP316" i="14"/>
  <c r="DQ316" i="14" s="1"/>
  <c r="CM319" i="14"/>
  <c r="CT320" i="14"/>
  <c r="CN322" i="14"/>
  <c r="CQ323" i="14"/>
  <c r="CL324" i="14"/>
  <c r="DP325" i="14"/>
  <c r="CR326" i="14"/>
  <c r="DA328" i="14"/>
  <c r="DE328" i="14"/>
  <c r="DI328" i="14"/>
  <c r="DB328" i="14"/>
  <c r="DO328" i="14" s="1"/>
  <c r="DF328" i="14"/>
  <c r="DS328" i="14" s="1"/>
  <c r="DJ328" i="14"/>
  <c r="DC328" i="14"/>
  <c r="DG328" i="14"/>
  <c r="DT328" i="14" s="1"/>
  <c r="DK328" i="14"/>
  <c r="DX328" i="14" s="1"/>
  <c r="CZ328" i="14"/>
  <c r="DD328" i="14"/>
  <c r="DH328" i="14"/>
  <c r="CP328" i="14"/>
  <c r="CM331" i="14"/>
  <c r="DN331" i="14" s="1"/>
  <c r="CT332" i="14"/>
  <c r="DU332" i="14" s="1"/>
  <c r="CN334" i="14"/>
  <c r="CQ335" i="14"/>
  <c r="CL336" i="14"/>
  <c r="CO337" i="14"/>
  <c r="CR338" i="14"/>
  <c r="CU339" i="14"/>
  <c r="DV339" i="14" s="1"/>
  <c r="CS341" i="14"/>
  <c r="CV342" i="14"/>
  <c r="DB344" i="14"/>
  <c r="DO344" i="14" s="1"/>
  <c r="DF344" i="14"/>
  <c r="DS344" i="14" s="1"/>
  <c r="DJ344" i="14"/>
  <c r="DC344" i="14"/>
  <c r="DG344" i="14"/>
  <c r="DT344" i="14" s="1"/>
  <c r="DK344" i="14"/>
  <c r="CZ344" i="14"/>
  <c r="DM344" i="14" s="1"/>
  <c r="DD344" i="14"/>
  <c r="DH344" i="14"/>
  <c r="DA344" i="14"/>
  <c r="DE344" i="14"/>
  <c r="DI344" i="14"/>
  <c r="CP344" i="14"/>
  <c r="CM347" i="14"/>
  <c r="CT348" i="14"/>
  <c r="DU348" i="14" s="1"/>
  <c r="CN350" i="14"/>
  <c r="CQ351" i="14"/>
  <c r="CL239" i="14"/>
  <c r="CR241" i="14"/>
  <c r="DS241" i="14" s="1"/>
  <c r="CU242" i="14"/>
  <c r="CS244" i="14"/>
  <c r="CV245" i="14"/>
  <c r="CZ247" i="14"/>
  <c r="DD247" i="14"/>
  <c r="DH247" i="14"/>
  <c r="DA247" i="14"/>
  <c r="DE247" i="14"/>
  <c r="DI247" i="14"/>
  <c r="DV247" i="14" s="1"/>
  <c r="DC247" i="14"/>
  <c r="DP247" i="14" s="1"/>
  <c r="DG247" i="14"/>
  <c r="DK247" i="14"/>
  <c r="DB247" i="14"/>
  <c r="DF247" i="14"/>
  <c r="DJ247" i="14"/>
  <c r="CP247" i="14"/>
  <c r="DX248" i="14"/>
  <c r="CM250" i="14"/>
  <c r="CT251" i="14"/>
  <c r="DU251" i="14" s="1"/>
  <c r="CN253" i="14"/>
  <c r="DO253" i="14" s="1"/>
  <c r="CQ254" i="14"/>
  <c r="CL255" i="14"/>
  <c r="CR257" i="14"/>
  <c r="CU258" i="14"/>
  <c r="CV261" i="14"/>
  <c r="CZ263" i="14"/>
  <c r="DM263" i="14" s="1"/>
  <c r="DD263" i="14"/>
  <c r="DH263" i="14"/>
  <c r="DA263" i="14"/>
  <c r="DE263" i="14"/>
  <c r="DR263" i="14" s="1"/>
  <c r="DI263" i="14"/>
  <c r="DC263" i="14"/>
  <c r="DP263" i="14" s="1"/>
  <c r="DG263" i="14"/>
  <c r="DK263" i="14"/>
  <c r="DX263" i="14" s="1"/>
  <c r="DB263" i="14"/>
  <c r="DF263" i="14"/>
  <c r="DJ263" i="14"/>
  <c r="CP263" i="14"/>
  <c r="CM266" i="14"/>
  <c r="CT267" i="14"/>
  <c r="CN269" i="14"/>
  <c r="DO269" i="14" s="1"/>
  <c r="CQ270" i="14"/>
  <c r="CL271" i="14"/>
  <c r="DP272" i="14"/>
  <c r="CR273" i="14"/>
  <c r="DT276" i="14"/>
  <c r="CV277" i="14"/>
  <c r="CZ279" i="14"/>
  <c r="DM279" i="14" s="1"/>
  <c r="DD279" i="14"/>
  <c r="DH279" i="14"/>
  <c r="DA279" i="14"/>
  <c r="DN279" i="14" s="1"/>
  <c r="DE279" i="14"/>
  <c r="DI279" i="14"/>
  <c r="DC279" i="14"/>
  <c r="DP279" i="14" s="1"/>
  <c r="DG279" i="14"/>
  <c r="DT279" i="14" s="1"/>
  <c r="DK279" i="14"/>
  <c r="DB279" i="14"/>
  <c r="DO279" i="14" s="1"/>
  <c r="DF279" i="14"/>
  <c r="DJ279" i="14"/>
  <c r="CP279" i="14"/>
  <c r="CM282" i="14"/>
  <c r="CL283" i="14"/>
  <c r="CR285" i="14"/>
  <c r="CQ286" i="14"/>
  <c r="CL287" i="14"/>
  <c r="CR289" i="14"/>
  <c r="DS289" i="14" s="1"/>
  <c r="CU290" i="14"/>
  <c r="DV290" i="14" s="1"/>
  <c r="CR293" i="14"/>
  <c r="CU294" i="14"/>
  <c r="DV294" i="14" s="1"/>
  <c r="DT296" i="14"/>
  <c r="CV297" i="14"/>
  <c r="CT299" i="14"/>
  <c r="CN301" i="14"/>
  <c r="DO301" i="14" s="1"/>
  <c r="CT303" i="14"/>
  <c r="DU303" i="14" s="1"/>
  <c r="CP238" i="14"/>
  <c r="DB238" i="14"/>
  <c r="DO238" i="14" s="1"/>
  <c r="DF238" i="14"/>
  <c r="DJ238" i="14"/>
  <c r="DC238" i="14"/>
  <c r="DP238" i="14" s="1"/>
  <c r="DG238" i="14"/>
  <c r="DT238" i="14" s="1"/>
  <c r="DK238" i="14"/>
  <c r="DA238" i="14"/>
  <c r="DE238" i="14"/>
  <c r="DI238" i="14"/>
  <c r="CZ238" i="14"/>
  <c r="DM238" i="14" s="1"/>
  <c r="DD238" i="14"/>
  <c r="DH238" i="14"/>
  <c r="CU161" i="14"/>
  <c r="DT163" i="14"/>
  <c r="CV164" i="14"/>
  <c r="DB166" i="14"/>
  <c r="DF166" i="14"/>
  <c r="DJ166" i="14"/>
  <c r="DC166" i="14"/>
  <c r="DG166" i="14"/>
  <c r="DT166" i="14" s="1"/>
  <c r="DK166" i="14"/>
  <c r="DX166" i="14" s="1"/>
  <c r="CZ166" i="14"/>
  <c r="DM166" i="14" s="1"/>
  <c r="DD166" i="14"/>
  <c r="DH166" i="14"/>
  <c r="DA166" i="14"/>
  <c r="DE166" i="14"/>
  <c r="DI166" i="14"/>
  <c r="CP166" i="14"/>
  <c r="CM169" i="14"/>
  <c r="CT170" i="14"/>
  <c r="CN172" i="14"/>
  <c r="DO172" i="14" s="1"/>
  <c r="CQ173" i="14"/>
  <c r="CR176" i="14"/>
  <c r="CU177" i="14"/>
  <c r="CV180" i="14"/>
  <c r="DC182" i="14"/>
  <c r="DG182" i="14"/>
  <c r="DK182" i="14"/>
  <c r="DX182" i="14" s="1"/>
  <c r="DA182" i="14"/>
  <c r="DE182" i="14"/>
  <c r="DI182" i="14"/>
  <c r="DV182" i="14" s="1"/>
  <c r="DB182" i="14"/>
  <c r="DF182" i="14"/>
  <c r="DS182" i="14" s="1"/>
  <c r="DJ182" i="14"/>
  <c r="CZ182" i="14"/>
  <c r="DD182" i="14"/>
  <c r="DH182" i="14"/>
  <c r="CP182" i="14"/>
  <c r="CW183" i="14"/>
  <c r="DX183" i="14" s="1"/>
  <c r="CM185" i="14"/>
  <c r="CT186" i="14"/>
  <c r="CN188" i="14"/>
  <c r="CQ189" i="14"/>
  <c r="CL190" i="14"/>
  <c r="CO191" i="14"/>
  <c r="CR192" i="14"/>
  <c r="DS192" i="14" s="1"/>
  <c r="CU193" i="14"/>
  <c r="CW195" i="14"/>
  <c r="CM197" i="14"/>
  <c r="CT198" i="14"/>
  <c r="CN200" i="14"/>
  <c r="CQ201" i="14"/>
  <c r="DM202" i="14"/>
  <c r="CR204" i="14"/>
  <c r="CU205" i="14"/>
  <c r="CS207" i="14"/>
  <c r="CV208" i="14"/>
  <c r="CZ210" i="14"/>
  <c r="DM210" i="14" s="1"/>
  <c r="DD210" i="14"/>
  <c r="DH210" i="14"/>
  <c r="DA210" i="14"/>
  <c r="DE210" i="14"/>
  <c r="DI210" i="14"/>
  <c r="DB210" i="14"/>
  <c r="DF210" i="14"/>
  <c r="DS210" i="14" s="1"/>
  <c r="DJ210" i="14"/>
  <c r="DC210" i="14"/>
  <c r="DP210" i="14" s="1"/>
  <c r="DG210" i="14"/>
  <c r="DT210" i="14" s="1"/>
  <c r="DK210" i="14"/>
  <c r="DX210" i="14" s="1"/>
  <c r="CP210" i="14"/>
  <c r="CW211" i="14"/>
  <c r="CM213" i="14"/>
  <c r="CT214" i="14"/>
  <c r="CN216" i="14"/>
  <c r="CQ217" i="14"/>
  <c r="DR217" i="14" s="1"/>
  <c r="CR220" i="14"/>
  <c r="CU221" i="14"/>
  <c r="CS223" i="14"/>
  <c r="CV224" i="14"/>
  <c r="DB226" i="14"/>
  <c r="DF226" i="14"/>
  <c r="DJ226" i="14"/>
  <c r="DC226" i="14"/>
  <c r="DG226" i="14"/>
  <c r="DK226" i="14"/>
  <c r="CZ226" i="14"/>
  <c r="DD226" i="14"/>
  <c r="DH226" i="14"/>
  <c r="DA226" i="14"/>
  <c r="DN226" i="14" s="1"/>
  <c r="DE226" i="14"/>
  <c r="DI226" i="14"/>
  <c r="CT226" i="14"/>
  <c r="DU226" i="14" s="1"/>
  <c r="CN228" i="14"/>
  <c r="CQ229" i="14"/>
  <c r="DM230" i="14"/>
  <c r="CO231" i="14"/>
  <c r="CQ233" i="14"/>
  <c r="DM234" i="14"/>
  <c r="DP235" i="14"/>
  <c r="CR236" i="14"/>
  <c r="CU67" i="14"/>
  <c r="CV70" i="14"/>
  <c r="CZ72" i="14"/>
  <c r="DD72" i="14"/>
  <c r="DH72" i="14"/>
  <c r="DU72" i="14" s="1"/>
  <c r="DA72" i="14"/>
  <c r="DE72" i="14"/>
  <c r="DI72" i="14"/>
  <c r="DC72" i="14"/>
  <c r="DP72" i="14" s="1"/>
  <c r="DG72" i="14"/>
  <c r="DT72" i="14" s="1"/>
  <c r="DK72" i="14"/>
  <c r="DX72" i="14" s="1"/>
  <c r="DF72" i="14"/>
  <c r="DS72" i="14" s="1"/>
  <c r="DJ72" i="14"/>
  <c r="DB72" i="14"/>
  <c r="DO72" i="14" s="1"/>
  <c r="CP72" i="14"/>
  <c r="CN74" i="14"/>
  <c r="DO74" i="14" s="1"/>
  <c r="CQ75" i="14"/>
  <c r="CL76" i="14"/>
  <c r="DP77" i="14"/>
  <c r="CR78" i="14"/>
  <c r="DB80" i="14"/>
  <c r="DO80" i="14" s="1"/>
  <c r="DF80" i="14"/>
  <c r="DS80" i="14" s="1"/>
  <c r="DJ80" i="14"/>
  <c r="DC80" i="14"/>
  <c r="DG80" i="14"/>
  <c r="DK80" i="14"/>
  <c r="DA80" i="14"/>
  <c r="DN80" i="14" s="1"/>
  <c r="DE80" i="14"/>
  <c r="DI80" i="14"/>
  <c r="CZ80" i="14"/>
  <c r="DM80" i="14" s="1"/>
  <c r="DD80" i="14"/>
  <c r="DH80" i="14"/>
  <c r="CP80" i="14"/>
  <c r="CW81" i="14"/>
  <c r="CM83" i="14"/>
  <c r="CT84" i="14"/>
  <c r="CN86" i="14"/>
  <c r="DO86" i="14" s="1"/>
  <c r="CU87" i="14"/>
  <c r="CW89" i="14"/>
  <c r="CM91" i="14"/>
  <c r="DN91" i="14" s="1"/>
  <c r="CT92" i="14"/>
  <c r="DU92" i="14" s="1"/>
  <c r="CN94" i="14"/>
  <c r="DO94" i="14" s="1"/>
  <c r="CQ95" i="14"/>
  <c r="CO97" i="14"/>
  <c r="CR98" i="14"/>
  <c r="CU99" i="14"/>
  <c r="CM103" i="14"/>
  <c r="DN103" i="14" s="1"/>
  <c r="CL104" i="14"/>
  <c r="CR106" i="14"/>
  <c r="CU107" i="14"/>
  <c r="CM111" i="14"/>
  <c r="CT112" i="14"/>
  <c r="DU112" i="14" s="1"/>
  <c r="CN114" i="14"/>
  <c r="CQ115" i="14"/>
  <c r="CL116" i="14"/>
  <c r="DT117" i="14"/>
  <c r="CV118" i="14"/>
  <c r="DB120" i="14"/>
  <c r="DF120" i="14"/>
  <c r="DS120" i="14" s="1"/>
  <c r="DJ120" i="14"/>
  <c r="CZ120" i="14"/>
  <c r="DM120" i="14" s="1"/>
  <c r="DD120" i="14"/>
  <c r="DH120" i="14"/>
  <c r="DE120" i="14"/>
  <c r="DG120" i="14"/>
  <c r="DT120" i="14" s="1"/>
  <c r="DA120" i="14"/>
  <c r="DI120" i="14"/>
  <c r="DC120" i="14"/>
  <c r="DP120" i="14" s="1"/>
  <c r="DK120" i="14"/>
  <c r="CT120" i="14"/>
  <c r="CN122" i="14"/>
  <c r="CQ123" i="14"/>
  <c r="DR123" i="14" s="1"/>
  <c r="CO125" i="14"/>
  <c r="CR126" i="14"/>
  <c r="DA128" i="14"/>
  <c r="DE128" i="14"/>
  <c r="DI128" i="14"/>
  <c r="DB128" i="14"/>
  <c r="DO128" i="14" s="1"/>
  <c r="DF128" i="14"/>
  <c r="DS128" i="14" s="1"/>
  <c r="DJ128" i="14"/>
  <c r="DC128" i="14"/>
  <c r="DP128" i="14" s="1"/>
  <c r="DG128" i="14"/>
  <c r="DT128" i="14" s="1"/>
  <c r="DK128" i="14"/>
  <c r="CZ128" i="14"/>
  <c r="DD128" i="14"/>
  <c r="DH128" i="14"/>
  <c r="CP128" i="14"/>
  <c r="DX129" i="14"/>
  <c r="CM131" i="14"/>
  <c r="CT132" i="14"/>
  <c r="CN134" i="14"/>
  <c r="CQ135" i="14"/>
  <c r="CL136" i="14"/>
  <c r="CR138" i="14"/>
  <c r="CU139" i="14"/>
  <c r="CM143" i="14"/>
  <c r="DN143" i="14" s="1"/>
  <c r="CT144" i="14"/>
  <c r="CN146" i="14"/>
  <c r="CQ147" i="14"/>
  <c r="DR147" i="14" s="1"/>
  <c r="CL148" i="14"/>
  <c r="CO149" i="14"/>
  <c r="CR150" i="14"/>
  <c r="CU151" i="14"/>
  <c r="CM155" i="14"/>
  <c r="CT156" i="14"/>
  <c r="CN158" i="14"/>
  <c r="DO158" i="14" s="1"/>
  <c r="CQ159" i="14"/>
  <c r="CL160" i="14"/>
  <c r="CR50" i="14"/>
  <c r="CU51" i="14"/>
  <c r="DV51" i="14" s="1"/>
  <c r="CP52" i="14"/>
  <c r="CW53" i="14"/>
  <c r="CM55" i="14"/>
  <c r="DN55" i="14" s="1"/>
  <c r="CV58" i="14"/>
  <c r="DB60" i="14"/>
  <c r="DF60" i="14"/>
  <c r="DS60" i="14" s="1"/>
  <c r="DJ60" i="14"/>
  <c r="DC60" i="14"/>
  <c r="DP60" i="14" s="1"/>
  <c r="DG60" i="14"/>
  <c r="DT60" i="14" s="1"/>
  <c r="DK60" i="14"/>
  <c r="DX60" i="14" s="1"/>
  <c r="DA60" i="14"/>
  <c r="DN60" i="14" s="1"/>
  <c r="DE60" i="14"/>
  <c r="DI60" i="14"/>
  <c r="CZ60" i="14"/>
  <c r="DM60" i="14" s="1"/>
  <c r="DD60" i="14"/>
  <c r="DH60" i="14"/>
  <c r="CP60" i="14"/>
  <c r="CN62" i="14"/>
  <c r="CQ63" i="14"/>
  <c r="CL64" i="14"/>
  <c r="CR66" i="14"/>
  <c r="CV48" i="14"/>
  <c r="CM575" i="14"/>
  <c r="CT576" i="14"/>
  <c r="DU576" i="14" s="1"/>
  <c r="CN578" i="14"/>
  <c r="CQ579" i="14"/>
  <c r="DR579" i="14" s="1"/>
  <c r="CL580" i="14"/>
  <c r="CO581" i="14"/>
  <c r="CR582" i="14"/>
  <c r="CU583" i="14"/>
  <c r="CS585" i="14"/>
  <c r="CR586" i="14"/>
  <c r="CU587" i="14"/>
  <c r="CS589" i="14"/>
  <c r="CV590" i="14"/>
  <c r="DB592" i="14"/>
  <c r="DO592" i="14" s="1"/>
  <c r="DF592" i="14"/>
  <c r="DS592" i="14" s="1"/>
  <c r="DJ592" i="14"/>
  <c r="DC592" i="14"/>
  <c r="DG592" i="14"/>
  <c r="DT592" i="14" s="1"/>
  <c r="DK592" i="14"/>
  <c r="DX592" i="14" s="1"/>
  <c r="CZ592" i="14"/>
  <c r="DM592" i="14" s="1"/>
  <c r="DD592" i="14"/>
  <c r="DH592" i="14"/>
  <c r="DU592" i="14" s="1"/>
  <c r="DI592" i="14"/>
  <c r="DV592" i="14" s="1"/>
  <c r="DA592" i="14"/>
  <c r="DN592" i="14" s="1"/>
  <c r="DE592" i="14"/>
  <c r="DR592" i="14" s="1"/>
  <c r="CP592" i="14"/>
  <c r="CW593" i="14"/>
  <c r="CM595" i="14"/>
  <c r="CT596" i="14"/>
  <c r="DU596" i="14" s="1"/>
  <c r="CN598" i="14"/>
  <c r="CQ599" i="14"/>
  <c r="CO601" i="14"/>
  <c r="CQ603" i="14"/>
  <c r="DR603" i="14" s="1"/>
  <c r="CO605" i="14"/>
  <c r="DP605" i="14" s="1"/>
  <c r="CR606" i="14"/>
  <c r="CU607" i="14"/>
  <c r="CS609" i="14"/>
  <c r="DT609" i="14" s="1"/>
  <c r="CV610" i="14"/>
  <c r="DC612" i="14"/>
  <c r="DG612" i="14"/>
  <c r="DT612" i="14" s="1"/>
  <c r="DK612" i="14"/>
  <c r="DX612" i="14" s="1"/>
  <c r="CZ612" i="14"/>
  <c r="DM612" i="14" s="1"/>
  <c r="DD612" i="14"/>
  <c r="DH612" i="14"/>
  <c r="DU612" i="14" s="1"/>
  <c r="DA612" i="14"/>
  <c r="DN612" i="14" s="1"/>
  <c r="DE612" i="14"/>
  <c r="DR612" i="14" s="1"/>
  <c r="DI612" i="14"/>
  <c r="DV612" i="14" s="1"/>
  <c r="DF612" i="14"/>
  <c r="DS612" i="14" s="1"/>
  <c r="DJ612" i="14"/>
  <c r="DB612" i="14"/>
  <c r="DO612" i="14" s="1"/>
  <c r="CP612" i="14"/>
  <c r="DQ612" i="14" s="1"/>
  <c r="CW613" i="14"/>
  <c r="CM615" i="14"/>
  <c r="DN615" i="14" s="1"/>
  <c r="CT616" i="14"/>
  <c r="DU616" i="14" s="1"/>
  <c r="CN618" i="14"/>
  <c r="CQ619" i="14"/>
  <c r="CL620" i="14"/>
  <c r="CO621" i="14"/>
  <c r="CQ623" i="14"/>
  <c r="CL624" i="14"/>
  <c r="CO625" i="14"/>
  <c r="CR626" i="14"/>
  <c r="DS626" i="14" s="1"/>
  <c r="CW629" i="14"/>
  <c r="CM631" i="14"/>
  <c r="CT632" i="14"/>
  <c r="CN634" i="14"/>
  <c r="CQ635" i="14"/>
  <c r="CX636" i="14"/>
  <c r="CO637" i="14"/>
  <c r="CR638" i="14"/>
  <c r="CU639" i="14"/>
  <c r="CS641" i="14"/>
  <c r="CV642" i="14"/>
  <c r="DC644" i="14"/>
  <c r="DG644" i="14"/>
  <c r="DT644" i="14" s="1"/>
  <c r="DK644" i="14"/>
  <c r="CZ644" i="14"/>
  <c r="DD644" i="14"/>
  <c r="DH644" i="14"/>
  <c r="DA644" i="14"/>
  <c r="DI644" i="14"/>
  <c r="DV644" i="14" s="1"/>
  <c r="DB644" i="14"/>
  <c r="DO644" i="14" s="1"/>
  <c r="DJ644" i="14"/>
  <c r="DE644" i="14"/>
  <c r="DR644" i="14" s="1"/>
  <c r="DF644" i="14"/>
  <c r="DS644" i="14" s="1"/>
  <c r="CP644" i="14"/>
  <c r="DQ644" i="14" s="1"/>
  <c r="CW645" i="14"/>
  <c r="CM647" i="14"/>
  <c r="CT648" i="14"/>
  <c r="CR650" i="14"/>
  <c r="CS653" i="14"/>
  <c r="DT653" i="14" s="1"/>
  <c r="CV654" i="14"/>
  <c r="CX654" i="14" s="1"/>
  <c r="DC656" i="14"/>
  <c r="DP656" i="14" s="1"/>
  <c r="DG656" i="14"/>
  <c r="DT656" i="14" s="1"/>
  <c r="DK656" i="14"/>
  <c r="DX656" i="14" s="1"/>
  <c r="CZ656" i="14"/>
  <c r="DM656" i="14" s="1"/>
  <c r="DD656" i="14"/>
  <c r="DH656" i="14"/>
  <c r="DU656" i="14" s="1"/>
  <c r="DA656" i="14"/>
  <c r="DN656" i="14" s="1"/>
  <c r="DI656" i="14"/>
  <c r="DV656" i="14" s="1"/>
  <c r="DB656" i="14"/>
  <c r="DO656" i="14" s="1"/>
  <c r="DJ656" i="14"/>
  <c r="DE656" i="14"/>
  <c r="DR656" i="14" s="1"/>
  <c r="DF656" i="14"/>
  <c r="DS656" i="14" s="1"/>
  <c r="CP656" i="14"/>
  <c r="DQ656" i="14" s="1"/>
  <c r="CW657" i="14"/>
  <c r="DX657" i="14" s="1"/>
  <c r="CM659" i="14"/>
  <c r="CT660" i="14"/>
  <c r="CN662" i="14"/>
  <c r="DO662" i="14" s="1"/>
  <c r="CQ663" i="14"/>
  <c r="DR663" i="14" s="1"/>
  <c r="CO665" i="14"/>
  <c r="CR666" i="14"/>
  <c r="CU667" i="14"/>
  <c r="CP668" i="14"/>
  <c r="CW669" i="14"/>
  <c r="CM671" i="14"/>
  <c r="CT672" i="14"/>
  <c r="CN674" i="14"/>
  <c r="DO674" i="14" s="1"/>
  <c r="CU675" i="14"/>
  <c r="DV675" i="14" s="1"/>
  <c r="CP676" i="14"/>
  <c r="CW677" i="14"/>
  <c r="CM679" i="14"/>
  <c r="CT680" i="14"/>
  <c r="DU680" i="14" s="1"/>
  <c r="CN682" i="14"/>
  <c r="CQ683" i="14"/>
  <c r="DR683" i="14" s="1"/>
  <c r="CL684" i="14"/>
  <c r="CS685" i="14"/>
  <c r="CV686" i="14"/>
  <c r="DA688" i="14"/>
  <c r="DN688" i="14" s="1"/>
  <c r="DE688" i="14"/>
  <c r="DR688" i="14" s="1"/>
  <c r="DI688" i="14"/>
  <c r="DV688" i="14" s="1"/>
  <c r="DB688" i="14"/>
  <c r="DO688" i="14" s="1"/>
  <c r="DF688" i="14"/>
  <c r="DJ688" i="14"/>
  <c r="DC688" i="14"/>
  <c r="DP688" i="14" s="1"/>
  <c r="DG688" i="14"/>
  <c r="DK688" i="14"/>
  <c r="CZ688" i="14"/>
  <c r="DM688" i="14" s="1"/>
  <c r="DD688" i="14"/>
  <c r="DH688" i="14"/>
  <c r="CP688" i="14"/>
  <c r="CW689" i="14"/>
  <c r="CQ691" i="14"/>
  <c r="CS693" i="14"/>
  <c r="CM695" i="14"/>
  <c r="CM699" i="14"/>
  <c r="CO701" i="14"/>
  <c r="DP701" i="14" s="1"/>
  <c r="CQ703" i="14"/>
  <c r="CL704" i="14"/>
  <c r="CS705" i="14"/>
  <c r="DT705" i="14" s="1"/>
  <c r="CZ708" i="14"/>
  <c r="DM708" i="14" s="1"/>
  <c r="DD708" i="14"/>
  <c r="DH708" i="14"/>
  <c r="DU708" i="14" s="1"/>
  <c r="DA708" i="14"/>
  <c r="DN708" i="14" s="1"/>
  <c r="DE708" i="14"/>
  <c r="DR708" i="14" s="1"/>
  <c r="DI708" i="14"/>
  <c r="DV708" i="14" s="1"/>
  <c r="DB708" i="14"/>
  <c r="DO708" i="14" s="1"/>
  <c r="DF708" i="14"/>
  <c r="DS708" i="14" s="1"/>
  <c r="DJ708" i="14"/>
  <c r="DC708" i="14"/>
  <c r="DG708" i="14"/>
  <c r="DK708" i="14"/>
  <c r="CP708" i="14"/>
  <c r="CW709" i="14"/>
  <c r="CM711" i="14"/>
  <c r="CM715" i="14"/>
  <c r="DN715" i="14" s="1"/>
  <c r="CO717" i="14"/>
  <c r="DP717" i="14" s="1"/>
  <c r="CR718" i="14"/>
  <c r="CU719" i="14"/>
  <c r="CS721" i="14"/>
  <c r="DA724" i="14"/>
  <c r="DN724" i="14" s="1"/>
  <c r="DE724" i="14"/>
  <c r="DR724" i="14" s="1"/>
  <c r="DI724" i="14"/>
  <c r="DV724" i="14" s="1"/>
  <c r="DB724" i="14"/>
  <c r="DO724" i="14" s="1"/>
  <c r="DF724" i="14"/>
  <c r="DS724" i="14" s="1"/>
  <c r="DJ724" i="14"/>
  <c r="DC724" i="14"/>
  <c r="DP724" i="14" s="1"/>
  <c r="DG724" i="14"/>
  <c r="DT724" i="14" s="1"/>
  <c r="DK724" i="14"/>
  <c r="DX724" i="14" s="1"/>
  <c r="CZ724" i="14"/>
  <c r="DM724" i="14" s="1"/>
  <c r="DD724" i="14"/>
  <c r="DH724" i="14"/>
  <c r="DU724" i="14" s="1"/>
  <c r="CP724" i="14"/>
  <c r="CW725" i="14"/>
  <c r="DX725" i="14" s="1"/>
  <c r="CQ727" i="14"/>
  <c r="CO729" i="14"/>
  <c r="DP729" i="14" s="1"/>
  <c r="CR730" i="14"/>
  <c r="CU731" i="14"/>
  <c r="CS733" i="14"/>
  <c r="DT733" i="14" s="1"/>
  <c r="CZ736" i="14"/>
  <c r="DD736" i="14"/>
  <c r="DH736" i="14"/>
  <c r="DA736" i="14"/>
  <c r="DE736" i="14"/>
  <c r="DR736" i="14" s="1"/>
  <c r="DI736" i="14"/>
  <c r="DV736" i="14" s="1"/>
  <c r="DB736" i="14"/>
  <c r="DJ736" i="14"/>
  <c r="DF736" i="14"/>
  <c r="DS736" i="14" s="1"/>
  <c r="DC736" i="14"/>
  <c r="DG736" i="14"/>
  <c r="DT736" i="14" s="1"/>
  <c r="DK736" i="14"/>
  <c r="DX736" i="14" s="1"/>
  <c r="CP736" i="14"/>
  <c r="CW737" i="14"/>
  <c r="CQ739" i="14"/>
  <c r="CO741" i="14"/>
  <c r="CR742" i="14"/>
  <c r="CU743" i="14"/>
  <c r="CS745" i="14"/>
  <c r="DB748" i="14"/>
  <c r="DO748" i="14" s="1"/>
  <c r="DF748" i="14"/>
  <c r="DS748" i="14" s="1"/>
  <c r="DJ748" i="14"/>
  <c r="DC748" i="14"/>
  <c r="DG748" i="14"/>
  <c r="DT748" i="14" s="1"/>
  <c r="DK748" i="14"/>
  <c r="DX748" i="14" s="1"/>
  <c r="DA748" i="14"/>
  <c r="DN748" i="14" s="1"/>
  <c r="DE748" i="14"/>
  <c r="DR748" i="14" s="1"/>
  <c r="DI748" i="14"/>
  <c r="DV748" i="14" s="1"/>
  <c r="CZ748" i="14"/>
  <c r="DD748" i="14"/>
  <c r="DH748" i="14"/>
  <c r="CP748" i="14"/>
  <c r="CW749" i="14"/>
  <c r="CM751" i="14"/>
  <c r="CL752" i="14"/>
  <c r="CO753" i="14"/>
  <c r="CR754" i="14"/>
  <c r="DC756" i="14"/>
  <c r="DP756" i="14" s="1"/>
  <c r="DG756" i="14"/>
  <c r="DK756" i="14"/>
  <c r="DX756" i="14" s="1"/>
  <c r="CZ756" i="14"/>
  <c r="DD756" i="14"/>
  <c r="DH756" i="14"/>
  <c r="DB756" i="14"/>
  <c r="DO756" i="14" s="1"/>
  <c r="DF756" i="14"/>
  <c r="DS756" i="14" s="1"/>
  <c r="DJ756" i="14"/>
  <c r="DE756" i="14"/>
  <c r="DR756" i="14" s="1"/>
  <c r="DI756" i="14"/>
  <c r="DA756" i="14"/>
  <c r="DN756" i="14" s="1"/>
  <c r="CP756" i="14"/>
  <c r="DQ756" i="14" s="1"/>
  <c r="CN758" i="14"/>
  <c r="DO758" i="14" s="1"/>
  <c r="CQ759" i="14"/>
  <c r="CL760" i="14"/>
  <c r="CS761" i="14"/>
  <c r="CV762" i="14"/>
  <c r="DB764" i="14"/>
  <c r="DF764" i="14"/>
  <c r="DS764" i="14" s="1"/>
  <c r="DJ764" i="14"/>
  <c r="CZ764" i="14"/>
  <c r="DD764" i="14"/>
  <c r="DH764" i="14"/>
  <c r="DG764" i="14"/>
  <c r="DA764" i="14"/>
  <c r="DI764" i="14"/>
  <c r="DC764" i="14"/>
  <c r="DP764" i="14" s="1"/>
  <c r="DK764" i="14"/>
  <c r="DX764" i="14" s="1"/>
  <c r="DE764" i="14"/>
  <c r="DR764" i="14" s="1"/>
  <c r="CP764" i="14"/>
  <c r="DQ764" i="14" s="1"/>
  <c r="CW765" i="14"/>
  <c r="CM767" i="14"/>
  <c r="CT768" i="14"/>
  <c r="CN770" i="14"/>
  <c r="CQ771" i="14"/>
  <c r="DR771" i="14" s="1"/>
  <c r="CN573" i="14"/>
  <c r="CS504" i="14"/>
  <c r="CM506" i="14"/>
  <c r="CR507" i="14"/>
  <c r="DS507" i="14" s="1"/>
  <c r="CW508" i="14"/>
  <c r="CQ510" i="14"/>
  <c r="CV511" i="14"/>
  <c r="DC513" i="14"/>
  <c r="DP513" i="14" s="1"/>
  <c r="DG513" i="14"/>
  <c r="DT513" i="14" s="1"/>
  <c r="DK513" i="14"/>
  <c r="DX513" i="14" s="1"/>
  <c r="CZ513" i="14"/>
  <c r="DM513" i="14" s="1"/>
  <c r="DD513" i="14"/>
  <c r="DH513" i="14"/>
  <c r="DU513" i="14" s="1"/>
  <c r="DA513" i="14"/>
  <c r="DE513" i="14"/>
  <c r="DR513" i="14" s="1"/>
  <c r="DI513" i="14"/>
  <c r="DV513" i="14" s="1"/>
  <c r="DB513" i="14"/>
  <c r="DO513" i="14" s="1"/>
  <c r="DF513" i="14"/>
  <c r="DS513" i="14" s="1"/>
  <c r="DJ513" i="14"/>
  <c r="CP513" i="14"/>
  <c r="DQ513" i="14" s="1"/>
  <c r="CU514" i="14"/>
  <c r="CO516" i="14"/>
  <c r="DP516" i="14" s="1"/>
  <c r="CM518" i="14"/>
  <c r="CR519" i="14"/>
  <c r="CW520" i="14"/>
  <c r="CQ522" i="14"/>
  <c r="CV523" i="14"/>
  <c r="DC525" i="14"/>
  <c r="DG525" i="14"/>
  <c r="DT525" i="14" s="1"/>
  <c r="DK525" i="14"/>
  <c r="DX525" i="14" s="1"/>
  <c r="CZ525" i="14"/>
  <c r="DM525" i="14" s="1"/>
  <c r="DD525" i="14"/>
  <c r="DH525" i="14"/>
  <c r="DA525" i="14"/>
  <c r="DN525" i="14" s="1"/>
  <c r="DE525" i="14"/>
  <c r="DR525" i="14" s="1"/>
  <c r="DI525" i="14"/>
  <c r="DB525" i="14"/>
  <c r="DF525" i="14"/>
  <c r="DJ525" i="14"/>
  <c r="CT525" i="14"/>
  <c r="CN527" i="14"/>
  <c r="DO527" i="14" s="1"/>
  <c r="CS528" i="14"/>
  <c r="CM530" i="14"/>
  <c r="CR531" i="14"/>
  <c r="DS531" i="14" s="1"/>
  <c r="CW532" i="14"/>
  <c r="CL533" i="14"/>
  <c r="CQ534" i="14"/>
  <c r="CV535" i="14"/>
  <c r="DA537" i="14"/>
  <c r="DN537" i="14" s="1"/>
  <c r="DE537" i="14"/>
  <c r="DI537" i="14"/>
  <c r="DV537" i="14" s="1"/>
  <c r="DB537" i="14"/>
  <c r="DO537" i="14" s="1"/>
  <c r="DF537" i="14"/>
  <c r="DS537" i="14" s="1"/>
  <c r="DJ537" i="14"/>
  <c r="DC537" i="14"/>
  <c r="DG537" i="14"/>
  <c r="DT537" i="14" s="1"/>
  <c r="DK537" i="14"/>
  <c r="DX537" i="14" s="1"/>
  <c r="CZ537" i="14"/>
  <c r="DM537" i="14" s="1"/>
  <c r="DD537" i="14"/>
  <c r="DH537" i="14"/>
  <c r="DU537" i="14" s="1"/>
  <c r="CP537" i="14"/>
  <c r="CU538" i="14"/>
  <c r="CS540" i="14"/>
  <c r="CL541" i="14"/>
  <c r="CQ542" i="14"/>
  <c r="CV543" i="14"/>
  <c r="CZ545" i="14"/>
  <c r="DD545" i="14"/>
  <c r="DH545" i="14"/>
  <c r="DU545" i="14" s="1"/>
  <c r="DA545" i="14"/>
  <c r="DE545" i="14"/>
  <c r="DR545" i="14" s="1"/>
  <c r="DI545" i="14"/>
  <c r="DV545" i="14" s="1"/>
  <c r="DB545" i="14"/>
  <c r="DO545" i="14" s="1"/>
  <c r="DF545" i="14"/>
  <c r="DS545" i="14" s="1"/>
  <c r="DJ545" i="14"/>
  <c r="DC545" i="14"/>
  <c r="DP545" i="14" s="1"/>
  <c r="DG545" i="14"/>
  <c r="DT545" i="14" s="1"/>
  <c r="DK545" i="14"/>
  <c r="DX545" i="14" s="1"/>
  <c r="CP545" i="14"/>
  <c r="CU546" i="14"/>
  <c r="CO548" i="14"/>
  <c r="DP548" i="14" s="1"/>
  <c r="CM550" i="14"/>
  <c r="CR551" i="14"/>
  <c r="DC553" i="14"/>
  <c r="DP553" i="14" s="1"/>
  <c r="DG553" i="14"/>
  <c r="DT553" i="14" s="1"/>
  <c r="DK553" i="14"/>
  <c r="CZ553" i="14"/>
  <c r="DD553" i="14"/>
  <c r="DH553" i="14"/>
  <c r="DA553" i="14"/>
  <c r="DN553" i="14" s="1"/>
  <c r="DE553" i="14"/>
  <c r="DR553" i="14" s="1"/>
  <c r="DI553" i="14"/>
  <c r="DV553" i="14" s="1"/>
  <c r="DB553" i="14"/>
  <c r="DO553" i="14" s="1"/>
  <c r="DF553" i="14"/>
  <c r="DJ553" i="14"/>
  <c r="CP553" i="14"/>
  <c r="DQ553" i="14" s="1"/>
  <c r="CU554" i="14"/>
  <c r="CO556" i="14"/>
  <c r="CT557" i="14"/>
  <c r="CN559" i="14"/>
  <c r="DO559" i="14" s="1"/>
  <c r="CS560" i="14"/>
  <c r="CQ562" i="14"/>
  <c r="DR562" i="14" s="1"/>
  <c r="CV563" i="14"/>
  <c r="DC565" i="14"/>
  <c r="DP565" i="14" s="1"/>
  <c r="DG565" i="14"/>
  <c r="DT565" i="14" s="1"/>
  <c r="DK565" i="14"/>
  <c r="DX565" i="14" s="1"/>
  <c r="CZ565" i="14"/>
  <c r="DM565" i="14" s="1"/>
  <c r="DD565" i="14"/>
  <c r="DH565" i="14"/>
  <c r="DU565" i="14" s="1"/>
  <c r="DA565" i="14"/>
  <c r="DN565" i="14" s="1"/>
  <c r="DE565" i="14"/>
  <c r="DR565" i="14" s="1"/>
  <c r="DI565" i="14"/>
  <c r="DV565" i="14" s="1"/>
  <c r="DB565" i="14"/>
  <c r="DO565" i="14" s="1"/>
  <c r="DF565" i="14"/>
  <c r="DS565" i="14" s="1"/>
  <c r="DJ565" i="14"/>
  <c r="CP565" i="14"/>
  <c r="DQ565" i="14" s="1"/>
  <c r="CU566" i="14"/>
  <c r="CW568" i="14"/>
  <c r="DX568" i="14" s="1"/>
  <c r="CL569" i="14"/>
  <c r="CN571" i="14"/>
  <c r="DO571" i="14" s="1"/>
  <c r="CW373" i="14"/>
  <c r="DX373" i="14" s="1"/>
  <c r="CQ375" i="14"/>
  <c r="CV376" i="14"/>
  <c r="DA378" i="14"/>
  <c r="DN378" i="14" s="1"/>
  <c r="DE378" i="14"/>
  <c r="DR378" i="14" s="1"/>
  <c r="DI378" i="14"/>
  <c r="DV378" i="14" s="1"/>
  <c r="DB378" i="14"/>
  <c r="DO378" i="14" s="1"/>
  <c r="DF378" i="14"/>
  <c r="DS378" i="14" s="1"/>
  <c r="DJ378" i="14"/>
  <c r="DC378" i="14"/>
  <c r="DP378" i="14" s="1"/>
  <c r="DG378" i="14"/>
  <c r="DT378" i="14" s="1"/>
  <c r="DK378" i="14"/>
  <c r="DX378" i="14" s="1"/>
  <c r="CZ378" i="14"/>
  <c r="DM378" i="14" s="1"/>
  <c r="DD378" i="14"/>
  <c r="DH378" i="14"/>
  <c r="DU378" i="14" s="1"/>
  <c r="CP378" i="14"/>
  <c r="CN380" i="14"/>
  <c r="CS381" i="14"/>
  <c r="DT381" i="14" s="1"/>
  <c r="CL382" i="14"/>
  <c r="CM383" i="14"/>
  <c r="CR384" i="14"/>
  <c r="CW385" i="14"/>
  <c r="DX385" i="14" s="1"/>
  <c r="CS389" i="14"/>
  <c r="DM390" i="14"/>
  <c r="CM391" i="14"/>
  <c r="DN391" i="14" s="1"/>
  <c r="CR392" i="14"/>
  <c r="DS392" i="14" s="1"/>
  <c r="CW393" i="14"/>
  <c r="DX393" i="14" s="1"/>
  <c r="CO397" i="14"/>
  <c r="CN400" i="14"/>
  <c r="DO400" i="14" s="1"/>
  <c r="CS401" i="14"/>
  <c r="CM403" i="14"/>
  <c r="CR404" i="14"/>
  <c r="DS404" i="14" s="1"/>
  <c r="CW405" i="14"/>
  <c r="DX405" i="14" s="1"/>
  <c r="CL406" i="14"/>
  <c r="CQ407" i="14"/>
  <c r="DR407" i="14" s="1"/>
  <c r="CV408" i="14"/>
  <c r="DC410" i="14"/>
  <c r="DP410" i="14" s="1"/>
  <c r="DG410" i="14"/>
  <c r="DT410" i="14" s="1"/>
  <c r="DK410" i="14"/>
  <c r="DA410" i="14"/>
  <c r="DN410" i="14" s="1"/>
  <c r="DE410" i="14"/>
  <c r="DR410" i="14" s="1"/>
  <c r="DI410" i="14"/>
  <c r="DV410" i="14" s="1"/>
  <c r="DD410" i="14"/>
  <c r="DF410" i="14"/>
  <c r="CZ410" i="14"/>
  <c r="DH410" i="14"/>
  <c r="DU410" i="14" s="1"/>
  <c r="DB410" i="14"/>
  <c r="DO410" i="14" s="1"/>
  <c r="DJ410" i="14"/>
  <c r="CP410" i="14"/>
  <c r="CU411" i="14"/>
  <c r="CO413" i="14"/>
  <c r="CT414" i="14"/>
  <c r="CN416" i="14"/>
  <c r="CS417" i="14"/>
  <c r="CL418" i="14"/>
  <c r="CM419" i="14"/>
  <c r="CR420" i="14"/>
  <c r="CW421" i="14"/>
  <c r="DX421" i="14" s="1"/>
  <c r="CL422" i="14"/>
  <c r="CQ423" i="14"/>
  <c r="CV424" i="14"/>
  <c r="DB426" i="14"/>
  <c r="DF426" i="14"/>
  <c r="DJ426" i="14"/>
  <c r="CZ426" i="14"/>
  <c r="DD426" i="14"/>
  <c r="DH426" i="14"/>
  <c r="DG426" i="14"/>
  <c r="DT426" i="14" s="1"/>
  <c r="DA426" i="14"/>
  <c r="DI426" i="14"/>
  <c r="DC426" i="14"/>
  <c r="DK426" i="14"/>
  <c r="DE426" i="14"/>
  <c r="CT426" i="14"/>
  <c r="CN428" i="14"/>
  <c r="CW429" i="14"/>
  <c r="CQ431" i="14"/>
  <c r="DR431" i="14" s="1"/>
  <c r="CV432" i="14"/>
  <c r="DA434" i="14"/>
  <c r="DE434" i="14"/>
  <c r="DR434" i="14" s="1"/>
  <c r="DI434" i="14"/>
  <c r="DC434" i="14"/>
  <c r="DG434" i="14"/>
  <c r="DT434" i="14" s="1"/>
  <c r="DK434" i="14"/>
  <c r="DX434" i="14" s="1"/>
  <c r="DB434" i="14"/>
  <c r="DO434" i="14" s="1"/>
  <c r="DJ434" i="14"/>
  <c r="DD434" i="14"/>
  <c r="DF434" i="14"/>
  <c r="CZ434" i="14"/>
  <c r="DM434" i="14" s="1"/>
  <c r="DH434" i="14"/>
  <c r="CP434" i="14"/>
  <c r="DQ434" i="14" s="1"/>
  <c r="CU435" i="14"/>
  <c r="CO437" i="14"/>
  <c r="CT438" i="14"/>
  <c r="CN440" i="14"/>
  <c r="CS441" i="14"/>
  <c r="DT441" i="14" s="1"/>
  <c r="CL442" i="14"/>
  <c r="CM443" i="14"/>
  <c r="CR444" i="14"/>
  <c r="DS444" i="14" s="1"/>
  <c r="CW445" i="14"/>
  <c r="CU447" i="14"/>
  <c r="CO449" i="14"/>
  <c r="CM451" i="14"/>
  <c r="CR452" i="14"/>
  <c r="CW453" i="14"/>
  <c r="CQ455" i="14"/>
  <c r="DR455" i="14" s="1"/>
  <c r="CV456" i="14"/>
  <c r="DA458" i="14"/>
  <c r="DN458" i="14" s="1"/>
  <c r="DE458" i="14"/>
  <c r="DR458" i="14" s="1"/>
  <c r="DI458" i="14"/>
  <c r="DV458" i="14" s="1"/>
  <c r="DC458" i="14"/>
  <c r="DP458" i="14" s="1"/>
  <c r="DG458" i="14"/>
  <c r="DT458" i="14" s="1"/>
  <c r="DK458" i="14"/>
  <c r="DB458" i="14"/>
  <c r="DJ458" i="14"/>
  <c r="DD458" i="14"/>
  <c r="DF458" i="14"/>
  <c r="DS458" i="14" s="1"/>
  <c r="CZ458" i="14"/>
  <c r="DH458" i="14"/>
  <c r="CP458" i="14"/>
  <c r="DQ458" i="14" s="1"/>
  <c r="CN460" i="14"/>
  <c r="CS461" i="14"/>
  <c r="DT461" i="14" s="1"/>
  <c r="CM463" i="14"/>
  <c r="CR464" i="14"/>
  <c r="CW465" i="14"/>
  <c r="CQ467" i="14"/>
  <c r="CV468" i="14"/>
  <c r="DA470" i="14"/>
  <c r="DN470" i="14" s="1"/>
  <c r="DE470" i="14"/>
  <c r="DR470" i="14" s="1"/>
  <c r="DI470" i="14"/>
  <c r="DV470" i="14" s="1"/>
  <c r="DC470" i="14"/>
  <c r="DP470" i="14" s="1"/>
  <c r="DG470" i="14"/>
  <c r="DT470" i="14" s="1"/>
  <c r="DK470" i="14"/>
  <c r="DX470" i="14" s="1"/>
  <c r="DB470" i="14"/>
  <c r="DO470" i="14" s="1"/>
  <c r="DJ470" i="14"/>
  <c r="DD470" i="14"/>
  <c r="DF470" i="14"/>
  <c r="DS470" i="14" s="1"/>
  <c r="CZ470" i="14"/>
  <c r="DH470" i="14"/>
  <c r="DU470" i="14" s="1"/>
  <c r="CP470" i="14"/>
  <c r="DQ470" i="14" s="1"/>
  <c r="CO473" i="14"/>
  <c r="CT474" i="14"/>
  <c r="CR476" i="14"/>
  <c r="CW477" i="14"/>
  <c r="CQ479" i="14"/>
  <c r="CT482" i="14"/>
  <c r="DU482" i="14" s="1"/>
  <c r="CN484" i="14"/>
  <c r="CS485" i="14"/>
  <c r="CM487" i="14"/>
  <c r="CR488" i="14"/>
  <c r="DS488" i="14" s="1"/>
  <c r="CW489" i="14"/>
  <c r="DX489" i="14" s="1"/>
  <c r="CQ491" i="14"/>
  <c r="DR491" i="14" s="1"/>
  <c r="CV492" i="14"/>
  <c r="DC494" i="14"/>
  <c r="DP494" i="14" s="1"/>
  <c r="DG494" i="14"/>
  <c r="DT494" i="14" s="1"/>
  <c r="DK494" i="14"/>
  <c r="DA494" i="14"/>
  <c r="DN494" i="14" s="1"/>
  <c r="DE494" i="14"/>
  <c r="DR494" i="14" s="1"/>
  <c r="DI494" i="14"/>
  <c r="DV494" i="14" s="1"/>
  <c r="DD494" i="14"/>
  <c r="DF494" i="14"/>
  <c r="DS494" i="14" s="1"/>
  <c r="CZ494" i="14"/>
  <c r="DH494" i="14"/>
  <c r="DU494" i="14" s="1"/>
  <c r="DB494" i="14"/>
  <c r="DJ494" i="14"/>
  <c r="CP494" i="14"/>
  <c r="CN496" i="14"/>
  <c r="DO496" i="14" s="1"/>
  <c r="CS497" i="14"/>
  <c r="CM499" i="14"/>
  <c r="CR500" i="14"/>
  <c r="DS500" i="14" s="1"/>
  <c r="CW501" i="14"/>
  <c r="DX501" i="14" s="1"/>
  <c r="CQ503" i="14"/>
  <c r="DR503" i="14" s="1"/>
  <c r="CV372" i="14"/>
  <c r="CN353" i="14"/>
  <c r="DO353" i="14" s="1"/>
  <c r="CQ354" i="14"/>
  <c r="CX355" i="14"/>
  <c r="CO356" i="14"/>
  <c r="CQ358" i="14"/>
  <c r="DM359" i="14"/>
  <c r="CO360" i="14"/>
  <c r="CR361" i="14"/>
  <c r="CU362" i="14"/>
  <c r="CL363" i="14"/>
  <c r="CS364" i="14"/>
  <c r="CV365" i="14"/>
  <c r="DA367" i="14"/>
  <c r="DE367" i="14"/>
  <c r="DR367" i="14" s="1"/>
  <c r="DI367" i="14"/>
  <c r="DV367" i="14" s="1"/>
  <c r="DB367" i="14"/>
  <c r="DF367" i="14"/>
  <c r="DS367" i="14" s="1"/>
  <c r="DJ367" i="14"/>
  <c r="DC367" i="14"/>
  <c r="DG367" i="14"/>
  <c r="DT367" i="14" s="1"/>
  <c r="DK367" i="14"/>
  <c r="CZ367" i="14"/>
  <c r="DD367" i="14"/>
  <c r="DH367" i="14"/>
  <c r="CP367" i="14"/>
  <c r="CW368" i="14"/>
  <c r="CQ370" i="14"/>
  <c r="DR370" i="14" s="1"/>
  <c r="CO306" i="14"/>
  <c r="CR307" i="14"/>
  <c r="DS307" i="14" s="1"/>
  <c r="DA309" i="14"/>
  <c r="DN309" i="14" s="1"/>
  <c r="DE309" i="14"/>
  <c r="DR309" i="14" s="1"/>
  <c r="DI309" i="14"/>
  <c r="DV309" i="14" s="1"/>
  <c r="DB309" i="14"/>
  <c r="DO309" i="14" s="1"/>
  <c r="DF309" i="14"/>
  <c r="DS309" i="14" s="1"/>
  <c r="DJ309" i="14"/>
  <c r="DC309" i="14"/>
  <c r="DP309" i="14" s="1"/>
  <c r="DG309" i="14"/>
  <c r="DT309" i="14" s="1"/>
  <c r="DK309" i="14"/>
  <c r="DX309" i="14" s="1"/>
  <c r="CZ309" i="14"/>
  <c r="DD309" i="14"/>
  <c r="DH309" i="14"/>
  <c r="DU309" i="14" s="1"/>
  <c r="CP309" i="14"/>
  <c r="CW310" i="14"/>
  <c r="DX310" i="14" s="1"/>
  <c r="CM312" i="14"/>
  <c r="CT313" i="14"/>
  <c r="CN315" i="14"/>
  <c r="DO315" i="14" s="1"/>
  <c r="CQ316" i="14"/>
  <c r="CO318" i="14"/>
  <c r="CR319" i="14"/>
  <c r="CU320" i="14"/>
  <c r="DV320" i="14" s="1"/>
  <c r="CS322" i="14"/>
  <c r="CV323" i="14"/>
  <c r="CN327" i="14"/>
  <c r="DO327" i="14" s="1"/>
  <c r="CQ328" i="14"/>
  <c r="CO330" i="14"/>
  <c r="DP330" i="14" s="1"/>
  <c r="CR331" i="14"/>
  <c r="DS331" i="14" s="1"/>
  <c r="CU332" i="14"/>
  <c r="DV332" i="14" s="1"/>
  <c r="CS334" i="14"/>
  <c r="CV335" i="14"/>
  <c r="CT337" i="14"/>
  <c r="DU337" i="14" s="1"/>
  <c r="CN339" i="14"/>
  <c r="DO339" i="14" s="1"/>
  <c r="CU340" i="14"/>
  <c r="CP341" i="14"/>
  <c r="CR343" i="14"/>
  <c r="CU344" i="14"/>
  <c r="CS346" i="14"/>
  <c r="DT346" i="14" s="1"/>
  <c r="CV347" i="14"/>
  <c r="CO350" i="14"/>
  <c r="CR351" i="14"/>
  <c r="DB240" i="14"/>
  <c r="DF240" i="14"/>
  <c r="DS240" i="14" s="1"/>
  <c r="DJ240" i="14"/>
  <c r="DC240" i="14"/>
  <c r="DP240" i="14" s="1"/>
  <c r="DG240" i="14"/>
  <c r="DK240" i="14"/>
  <c r="DX240" i="14" s="1"/>
  <c r="DA240" i="14"/>
  <c r="DN240" i="14" s="1"/>
  <c r="DE240" i="14"/>
  <c r="DR240" i="14" s="1"/>
  <c r="DI240" i="14"/>
  <c r="DV240" i="14" s="1"/>
  <c r="CZ240" i="14"/>
  <c r="DM240" i="14" s="1"/>
  <c r="DD240" i="14"/>
  <c r="DH240" i="14"/>
  <c r="DU240" i="14" s="1"/>
  <c r="CP240" i="14"/>
  <c r="CW241" i="14"/>
  <c r="DX241" i="14" s="1"/>
  <c r="CM243" i="14"/>
  <c r="CT244" i="14"/>
  <c r="CN246" i="14"/>
  <c r="CQ247" i="14"/>
  <c r="CX248" i="14"/>
  <c r="CO249" i="14"/>
  <c r="CR250" i="14"/>
  <c r="CU251" i="14"/>
  <c r="CS253" i="14"/>
  <c r="DT253" i="14" s="1"/>
  <c r="CV254" i="14"/>
  <c r="DB256" i="14"/>
  <c r="DO256" i="14" s="1"/>
  <c r="DF256" i="14"/>
  <c r="DS256" i="14" s="1"/>
  <c r="DJ256" i="14"/>
  <c r="DC256" i="14"/>
  <c r="DP256" i="14" s="1"/>
  <c r="DG256" i="14"/>
  <c r="DT256" i="14" s="1"/>
  <c r="DK256" i="14"/>
  <c r="DX256" i="14" s="1"/>
  <c r="DA256" i="14"/>
  <c r="DN256" i="14" s="1"/>
  <c r="DE256" i="14"/>
  <c r="DR256" i="14" s="1"/>
  <c r="DI256" i="14"/>
  <c r="DV256" i="14" s="1"/>
  <c r="CZ256" i="14"/>
  <c r="DD256" i="14"/>
  <c r="DH256" i="14"/>
  <c r="DU256" i="14" s="1"/>
  <c r="CP256" i="14"/>
  <c r="CN258" i="14"/>
  <c r="DO258" i="14" s="1"/>
  <c r="CQ259" i="14"/>
  <c r="CO261" i="14"/>
  <c r="DP261" i="14" s="1"/>
  <c r="CR262" i="14"/>
  <c r="CZ264" i="14"/>
  <c r="DD264" i="14"/>
  <c r="DH264" i="14"/>
  <c r="DU264" i="14" s="1"/>
  <c r="DA264" i="14"/>
  <c r="DN264" i="14" s="1"/>
  <c r="DE264" i="14"/>
  <c r="DR264" i="14" s="1"/>
  <c r="DI264" i="14"/>
  <c r="DV264" i="14" s="1"/>
  <c r="DC264" i="14"/>
  <c r="DP264" i="14" s="1"/>
  <c r="DG264" i="14"/>
  <c r="DT264" i="14" s="1"/>
  <c r="DK264" i="14"/>
  <c r="DX264" i="14" s="1"/>
  <c r="DF264" i="14"/>
  <c r="DS264" i="14" s="1"/>
  <c r="DJ264" i="14"/>
  <c r="DB264" i="14"/>
  <c r="DO264" i="14" s="1"/>
  <c r="CP264" i="14"/>
  <c r="CW265" i="14"/>
  <c r="DX265" i="14" s="1"/>
  <c r="CM267" i="14"/>
  <c r="DN267" i="14" s="1"/>
  <c r="CT268" i="14"/>
  <c r="CN270" i="14"/>
  <c r="CQ271" i="14"/>
  <c r="CO273" i="14"/>
  <c r="DP273" i="14" s="1"/>
  <c r="CQ275" i="14"/>
  <c r="CO277" i="14"/>
  <c r="DP277" i="14" s="1"/>
  <c r="CR278" i="14"/>
  <c r="DS278" i="14" s="1"/>
  <c r="CU279" i="14"/>
  <c r="CS281" i="14"/>
  <c r="CV282" i="14"/>
  <c r="DC284" i="14"/>
  <c r="DP284" i="14" s="1"/>
  <c r="DG284" i="14"/>
  <c r="DT284" i="14" s="1"/>
  <c r="DK284" i="14"/>
  <c r="DX284" i="14" s="1"/>
  <c r="CZ284" i="14"/>
  <c r="DD284" i="14"/>
  <c r="DH284" i="14"/>
  <c r="DU284" i="14" s="1"/>
  <c r="DB284" i="14"/>
  <c r="DO284" i="14" s="1"/>
  <c r="DF284" i="14"/>
  <c r="DS284" i="14" s="1"/>
  <c r="DJ284" i="14"/>
  <c r="DE284" i="14"/>
  <c r="DR284" i="14" s="1"/>
  <c r="DI284" i="14"/>
  <c r="DV284" i="14" s="1"/>
  <c r="DA284" i="14"/>
  <c r="DN284" i="14" s="1"/>
  <c r="CP284" i="14"/>
  <c r="DQ284" i="14" s="1"/>
  <c r="CN286" i="14"/>
  <c r="CQ287" i="14"/>
  <c r="DR287" i="14" s="1"/>
  <c r="DM288" i="14"/>
  <c r="CS289" i="14"/>
  <c r="CV290" i="14"/>
  <c r="CZ292" i="14"/>
  <c r="DM292" i="14" s="1"/>
  <c r="DD292" i="14"/>
  <c r="DH292" i="14"/>
  <c r="DB292" i="14"/>
  <c r="DF292" i="14"/>
  <c r="DS292" i="14" s="1"/>
  <c r="DJ292" i="14"/>
  <c r="DG292" i="14"/>
  <c r="DA292" i="14"/>
  <c r="DN292" i="14" s="1"/>
  <c r="DI292" i="14"/>
  <c r="DV292" i="14" s="1"/>
  <c r="DC292" i="14"/>
  <c r="DP292" i="14" s="1"/>
  <c r="DK292" i="14"/>
  <c r="DE292" i="14"/>
  <c r="DR292" i="14" s="1"/>
  <c r="CT292" i="14"/>
  <c r="CN294" i="14"/>
  <c r="CQ295" i="14"/>
  <c r="DM296" i="14"/>
  <c r="CO297" i="14"/>
  <c r="CR298" i="14"/>
  <c r="CU299" i="14"/>
  <c r="DV299" i="14" s="1"/>
  <c r="CP300" i="14"/>
  <c r="CW301" i="14"/>
  <c r="CM303" i="14"/>
  <c r="CT304" i="14"/>
  <c r="CN161" i="14"/>
  <c r="DO161" i="14" s="1"/>
  <c r="CQ162" i="14"/>
  <c r="CO164" i="14"/>
  <c r="CV165" i="14"/>
  <c r="DB167" i="14"/>
  <c r="DO167" i="14" s="1"/>
  <c r="DF167" i="14"/>
  <c r="DS167" i="14" s="1"/>
  <c r="DJ167" i="14"/>
  <c r="DC167" i="14"/>
  <c r="DP167" i="14" s="1"/>
  <c r="DG167" i="14"/>
  <c r="DT167" i="14" s="1"/>
  <c r="DK167" i="14"/>
  <c r="DX167" i="14" s="1"/>
  <c r="CZ167" i="14"/>
  <c r="DD167" i="14"/>
  <c r="DH167" i="14"/>
  <c r="DU167" i="14" s="1"/>
  <c r="DA167" i="14"/>
  <c r="DN167" i="14" s="1"/>
  <c r="DE167" i="14"/>
  <c r="DR167" i="14" s="1"/>
  <c r="DI167" i="14"/>
  <c r="DV167" i="14" s="1"/>
  <c r="CP167" i="14"/>
  <c r="CW168" i="14"/>
  <c r="CM170" i="14"/>
  <c r="CT171" i="14"/>
  <c r="DU171" i="14" s="1"/>
  <c r="CN173" i="14"/>
  <c r="CU174" i="14"/>
  <c r="DV174" i="14" s="1"/>
  <c r="CS176" i="14"/>
  <c r="CV177" i="14"/>
  <c r="DB179" i="14"/>
  <c r="DO179" i="14" s="1"/>
  <c r="DF179" i="14"/>
  <c r="DJ179" i="14"/>
  <c r="CZ179" i="14"/>
  <c r="DM179" i="14" s="1"/>
  <c r="DD179" i="14"/>
  <c r="DH179" i="14"/>
  <c r="DA179" i="14"/>
  <c r="DN179" i="14" s="1"/>
  <c r="DE179" i="14"/>
  <c r="DR179" i="14" s="1"/>
  <c r="DI179" i="14"/>
  <c r="DV179" i="14" s="1"/>
  <c r="DG179" i="14"/>
  <c r="DT179" i="14" s="1"/>
  <c r="DK179" i="14"/>
  <c r="DC179" i="14"/>
  <c r="CP179" i="14"/>
  <c r="DQ179" i="14" s="1"/>
  <c r="CW180" i="14"/>
  <c r="CM182" i="14"/>
  <c r="CO184" i="14"/>
  <c r="DP184" i="14" s="1"/>
  <c r="CR185" i="14"/>
  <c r="CU186" i="14"/>
  <c r="DV186" i="14" s="1"/>
  <c r="CP187" i="14"/>
  <c r="CW188" i="14"/>
  <c r="CM190" i="14"/>
  <c r="CT191" i="14"/>
  <c r="CN193" i="14"/>
  <c r="CL195" i="14"/>
  <c r="CW196" i="14"/>
  <c r="CM198" i="14"/>
  <c r="DN198" i="14" s="1"/>
  <c r="CT199" i="14"/>
  <c r="CN201" i="14"/>
  <c r="CQ202" i="14"/>
  <c r="CO204" i="14"/>
  <c r="CR205" i="14"/>
  <c r="CU206" i="14"/>
  <c r="CP207" i="14"/>
  <c r="CN209" i="14"/>
  <c r="CQ210" i="14"/>
  <c r="CL211" i="14"/>
  <c r="CW212" i="14"/>
  <c r="DX212" i="14" s="1"/>
  <c r="CM214" i="14"/>
  <c r="DN214" i="14" s="1"/>
  <c r="CT215" i="14"/>
  <c r="CN217" i="14"/>
  <c r="DO217" i="14" s="1"/>
  <c r="CQ218" i="14"/>
  <c r="DR218" i="14" s="1"/>
  <c r="CO220" i="14"/>
  <c r="CR221" i="14"/>
  <c r="CU222" i="14"/>
  <c r="CP223" i="14"/>
  <c r="CN225" i="14"/>
  <c r="CU226" i="14"/>
  <c r="CS228" i="14"/>
  <c r="CV229" i="14"/>
  <c r="CT231" i="14"/>
  <c r="CN233" i="14"/>
  <c r="CQ234" i="14"/>
  <c r="CO236" i="14"/>
  <c r="CR67" i="14"/>
  <c r="CU68" i="14"/>
  <c r="CS70" i="14"/>
  <c r="DT70" i="14" s="1"/>
  <c r="CM72" i="14"/>
  <c r="CT73" i="14"/>
  <c r="CN75" i="14"/>
  <c r="CQ76" i="14"/>
  <c r="CO78" i="14"/>
  <c r="DP78" i="14" s="1"/>
  <c r="CR79" i="14"/>
  <c r="DS79" i="14" s="1"/>
  <c r="CU80" i="14"/>
  <c r="CP81" i="14"/>
  <c r="CN83" i="14"/>
  <c r="CQ84" i="14"/>
  <c r="CL85" i="14"/>
  <c r="CW86" i="14"/>
  <c r="DX86" i="14" s="1"/>
  <c r="CM88" i="14"/>
  <c r="CT89" i="14"/>
  <c r="CN91" i="14"/>
  <c r="CU92" i="14"/>
  <c r="DV92" i="14" s="1"/>
  <c r="CW94" i="14"/>
  <c r="CM96" i="14"/>
  <c r="DN96" i="14" s="1"/>
  <c r="CT97" i="14"/>
  <c r="CR99" i="14"/>
  <c r="CU100" i="14"/>
  <c r="CS102" i="14"/>
  <c r="CV103" i="14"/>
  <c r="CZ105" i="14"/>
  <c r="DM105" i="14" s="1"/>
  <c r="DD105" i="14"/>
  <c r="DH105" i="14"/>
  <c r="DU105" i="14" s="1"/>
  <c r="DB105" i="14"/>
  <c r="DO105" i="14" s="1"/>
  <c r="DF105" i="14"/>
  <c r="DS105" i="14" s="1"/>
  <c r="DJ105" i="14"/>
  <c r="DC105" i="14"/>
  <c r="DP105" i="14" s="1"/>
  <c r="DK105" i="14"/>
  <c r="DX105" i="14" s="1"/>
  <c r="DE105" i="14"/>
  <c r="DR105" i="14" s="1"/>
  <c r="DG105" i="14"/>
  <c r="DT105" i="14" s="1"/>
  <c r="DA105" i="14"/>
  <c r="DN105" i="14" s="1"/>
  <c r="DI105" i="14"/>
  <c r="DV105" i="14" s="1"/>
  <c r="CW106" i="14"/>
  <c r="CZ109" i="14"/>
  <c r="DM109" i="14" s="1"/>
  <c r="DD109" i="14"/>
  <c r="DQ109" i="14" s="1"/>
  <c r="DH109" i="14"/>
  <c r="DU109" i="14" s="1"/>
  <c r="DB109" i="14"/>
  <c r="DO109" i="14" s="1"/>
  <c r="DF109" i="14"/>
  <c r="DS109" i="14" s="1"/>
  <c r="DJ109" i="14"/>
  <c r="DC109" i="14"/>
  <c r="DP109" i="14" s="1"/>
  <c r="DK109" i="14"/>
  <c r="DX109" i="14" s="1"/>
  <c r="DE109" i="14"/>
  <c r="DR109" i="14" s="1"/>
  <c r="DG109" i="14"/>
  <c r="DT109" i="14" s="1"/>
  <c r="DA109" i="14"/>
  <c r="DN109" i="14" s="1"/>
  <c r="DI109" i="14"/>
  <c r="DV109" i="14" s="1"/>
  <c r="CW110" i="14"/>
  <c r="DX110" i="14" s="1"/>
  <c r="CM112" i="14"/>
  <c r="DN112" i="14" s="1"/>
  <c r="CT113" i="14"/>
  <c r="DU113" i="14" s="1"/>
  <c r="CN115" i="14"/>
  <c r="CQ116" i="14"/>
  <c r="DR116" i="14" s="1"/>
  <c r="CX117" i="14"/>
  <c r="CS118" i="14"/>
  <c r="CV119" i="14"/>
  <c r="CU120" i="14"/>
  <c r="CS122" i="14"/>
  <c r="CV123" i="14"/>
  <c r="DC125" i="14"/>
  <c r="DG125" i="14"/>
  <c r="DK125" i="14"/>
  <c r="DX125" i="14" s="1"/>
  <c r="CZ125" i="14"/>
  <c r="DD125" i="14"/>
  <c r="DH125" i="14"/>
  <c r="DU125" i="14" s="1"/>
  <c r="DA125" i="14"/>
  <c r="DN125" i="14" s="1"/>
  <c r="DE125" i="14"/>
  <c r="DI125" i="14"/>
  <c r="DV125" i="14" s="1"/>
  <c r="DB125" i="14"/>
  <c r="DO125" i="14" s="1"/>
  <c r="DF125" i="14"/>
  <c r="DS125" i="14" s="1"/>
  <c r="DJ125" i="14"/>
  <c r="CP125" i="14"/>
  <c r="DQ125" i="14" s="1"/>
  <c r="CW126" i="14"/>
  <c r="CM128" i="14"/>
  <c r="CO130" i="14"/>
  <c r="CR131" i="14"/>
  <c r="CU132" i="14"/>
  <c r="DV132" i="14" s="1"/>
  <c r="CS134" i="14"/>
  <c r="CV135" i="14"/>
  <c r="CZ137" i="14"/>
  <c r="DM137" i="14" s="1"/>
  <c r="DD137" i="14"/>
  <c r="DQ137" i="14" s="1"/>
  <c r="DH137" i="14"/>
  <c r="DA137" i="14"/>
  <c r="DN137" i="14" s="1"/>
  <c r="DE137" i="14"/>
  <c r="DR137" i="14" s="1"/>
  <c r="DI137" i="14"/>
  <c r="DV137" i="14" s="1"/>
  <c r="DB137" i="14"/>
  <c r="DO137" i="14" s="1"/>
  <c r="DF137" i="14"/>
  <c r="DS137" i="14" s="1"/>
  <c r="DJ137" i="14"/>
  <c r="DC137" i="14"/>
  <c r="DP137" i="14" s="1"/>
  <c r="DG137" i="14"/>
  <c r="DK137" i="14"/>
  <c r="DX137" i="14" s="1"/>
  <c r="CN139" i="14"/>
  <c r="DO139" i="14" s="1"/>
  <c r="CQ140" i="14"/>
  <c r="CO142" i="14"/>
  <c r="CR143" i="14"/>
  <c r="DS143" i="14" s="1"/>
  <c r="CU144" i="14"/>
  <c r="DV144" i="14" s="1"/>
  <c r="CW146" i="14"/>
  <c r="DX146" i="14" s="1"/>
  <c r="CM148" i="14"/>
  <c r="CO150" i="14"/>
  <c r="CV151" i="14"/>
  <c r="DC153" i="14"/>
  <c r="DP153" i="14" s="1"/>
  <c r="DG153" i="14"/>
  <c r="DT153" i="14" s="1"/>
  <c r="DK153" i="14"/>
  <c r="DX153" i="14" s="1"/>
  <c r="CZ153" i="14"/>
  <c r="DM153" i="14" s="1"/>
  <c r="DD153" i="14"/>
  <c r="DH153" i="14"/>
  <c r="DA153" i="14"/>
  <c r="DN153" i="14" s="1"/>
  <c r="DE153" i="14"/>
  <c r="DR153" i="14" s="1"/>
  <c r="DI153" i="14"/>
  <c r="DV153" i="14" s="1"/>
  <c r="DB153" i="14"/>
  <c r="DO153" i="14" s="1"/>
  <c r="DF153" i="14"/>
  <c r="DS153" i="14" s="1"/>
  <c r="DJ153" i="14"/>
  <c r="CW154" i="14"/>
  <c r="CM156" i="14"/>
  <c r="CO158" i="14"/>
  <c r="DP158" i="14" s="1"/>
  <c r="CR159" i="14"/>
  <c r="DS159" i="14" s="1"/>
  <c r="CS50" i="14"/>
  <c r="DT50" i="14" s="1"/>
  <c r="CZ53" i="14"/>
  <c r="DD53" i="14"/>
  <c r="DH53" i="14"/>
  <c r="DA53" i="14"/>
  <c r="DN53" i="14" s="1"/>
  <c r="DE53" i="14"/>
  <c r="DI53" i="14"/>
  <c r="DV53" i="14" s="1"/>
  <c r="DC53" i="14"/>
  <c r="DP53" i="14" s="1"/>
  <c r="DG53" i="14"/>
  <c r="DK53" i="14"/>
  <c r="DB53" i="14"/>
  <c r="DO53" i="14" s="1"/>
  <c r="DF53" i="14"/>
  <c r="DJ53" i="14"/>
  <c r="CT53" i="14"/>
  <c r="CR55" i="14"/>
  <c r="DS55" i="14" s="1"/>
  <c r="CQ56" i="14"/>
  <c r="DR56" i="14" s="1"/>
  <c r="CO58" i="14"/>
  <c r="CR59" i="14"/>
  <c r="CU60" i="14"/>
  <c r="CS62" i="14"/>
  <c r="CV63" i="14"/>
  <c r="DB65" i="14"/>
  <c r="DO65" i="14" s="1"/>
  <c r="DF65" i="14"/>
  <c r="DS65" i="14" s="1"/>
  <c r="DJ65" i="14"/>
  <c r="DC65" i="14"/>
  <c r="DG65" i="14"/>
  <c r="DT65" i="14" s="1"/>
  <c r="DK65" i="14"/>
  <c r="DX65" i="14" s="1"/>
  <c r="DA65" i="14"/>
  <c r="DN65" i="14" s="1"/>
  <c r="DE65" i="14"/>
  <c r="DR65" i="14" s="1"/>
  <c r="DI65" i="14"/>
  <c r="DV65" i="14" s="1"/>
  <c r="DD65" i="14"/>
  <c r="DH65" i="14"/>
  <c r="DU65" i="14" s="1"/>
  <c r="CZ65" i="14"/>
  <c r="CP65" i="14"/>
  <c r="CW66" i="14"/>
  <c r="DK48" i="14"/>
  <c r="DG48" i="14"/>
  <c r="DC48" i="14"/>
  <c r="DP48" i="14" s="1"/>
  <c r="DJ48" i="14"/>
  <c r="DF48" i="14"/>
  <c r="DB48" i="14"/>
  <c r="DH48" i="14"/>
  <c r="DU48" i="14" s="1"/>
  <c r="DD48" i="14"/>
  <c r="CZ48" i="14"/>
  <c r="DA48" i="14"/>
  <c r="DI48" i="14"/>
  <c r="DE48" i="14"/>
  <c r="DB577" i="14"/>
  <c r="DF577" i="14"/>
  <c r="DS577" i="14" s="1"/>
  <c r="DJ577" i="14"/>
  <c r="DC577" i="14"/>
  <c r="DG577" i="14"/>
  <c r="DK577" i="14"/>
  <c r="CZ577" i="14"/>
  <c r="DM577" i="14" s="1"/>
  <c r="DD577" i="14"/>
  <c r="DQ577" i="14" s="1"/>
  <c r="DH577" i="14"/>
  <c r="DU577" i="14" s="1"/>
  <c r="DA577" i="14"/>
  <c r="DE577" i="14"/>
  <c r="DI577" i="14"/>
  <c r="DP586" i="14"/>
  <c r="DR604" i="14"/>
  <c r="DM613" i="14"/>
  <c r="DS623" i="14"/>
  <c r="DQ625" i="14"/>
  <c r="DM629" i="14"/>
  <c r="DA641" i="14"/>
  <c r="DN641" i="14" s="1"/>
  <c r="DE641" i="14"/>
  <c r="DR641" i="14" s="1"/>
  <c r="DI641" i="14"/>
  <c r="DB641" i="14"/>
  <c r="DF641" i="14"/>
  <c r="DJ641" i="14"/>
  <c r="DC641" i="14"/>
  <c r="DK641" i="14"/>
  <c r="DD641" i="14"/>
  <c r="DG641" i="14"/>
  <c r="CZ641" i="14"/>
  <c r="DM641" i="14" s="1"/>
  <c r="DH641" i="14"/>
  <c r="DU641" i="14" s="1"/>
  <c r="DM645" i="14"/>
  <c r="DV660" i="14"/>
  <c r="AC734" i="14"/>
  <c r="AF616" i="14"/>
  <c r="X632" i="14"/>
  <c r="AF672" i="14"/>
  <c r="AB694" i="14"/>
  <c r="X710" i="14"/>
  <c r="X736" i="14"/>
  <c r="AB361" i="14"/>
  <c r="X270" i="14"/>
  <c r="AC576" i="14"/>
  <c r="AC624" i="14"/>
  <c r="Y686" i="14"/>
  <c r="AF276" i="14"/>
  <c r="AF278" i="14"/>
  <c r="X286" i="14"/>
  <c r="AB294" i="14"/>
  <c r="AF302" i="14"/>
  <c r="X165" i="14"/>
  <c r="AB173" i="14"/>
  <c r="X189" i="14"/>
  <c r="AF203" i="14"/>
  <c r="AF205" i="14"/>
  <c r="AB211" i="14"/>
  <c r="AB213" i="14"/>
  <c r="AF219" i="14"/>
  <c r="AF221" i="14"/>
  <c r="X235" i="14"/>
  <c r="AF73" i="14"/>
  <c r="X81" i="14"/>
  <c r="AB105" i="14"/>
  <c r="AB115" i="14"/>
  <c r="AF123" i="14"/>
  <c r="X131" i="14"/>
  <c r="X137" i="14"/>
  <c r="X147" i="14"/>
  <c r="AF155" i="14"/>
  <c r="AB49" i="14"/>
  <c r="AB51" i="14"/>
  <c r="X57" i="14"/>
  <c r="X59" i="14"/>
  <c r="AC165" i="14"/>
  <c r="AC181" i="14"/>
  <c r="Y189" i="14"/>
  <c r="Y221" i="14"/>
  <c r="Y235" i="14"/>
  <c r="AC147" i="14"/>
  <c r="AC155" i="14"/>
  <c r="Y49" i="14"/>
  <c r="AC59" i="14"/>
  <c r="AE59" i="14"/>
  <c r="DP574" i="14"/>
  <c r="DN580" i="14"/>
  <c r="CL581" i="14"/>
  <c r="DA585" i="14"/>
  <c r="DE585" i="14"/>
  <c r="DR585" i="14" s="1"/>
  <c r="DI585" i="14"/>
  <c r="DV585" i="14" s="1"/>
  <c r="DB585" i="14"/>
  <c r="DF585" i="14"/>
  <c r="DS585" i="14" s="1"/>
  <c r="DJ585" i="14"/>
  <c r="DC585" i="14"/>
  <c r="DG585" i="14"/>
  <c r="DK585" i="14"/>
  <c r="DH585" i="14"/>
  <c r="DU585" i="14" s="1"/>
  <c r="CZ585" i="14"/>
  <c r="DD585" i="14"/>
  <c r="DQ585" i="14" s="1"/>
  <c r="CN587" i="14"/>
  <c r="DO587" i="14" s="1"/>
  <c r="CL589" i="14"/>
  <c r="DB593" i="14"/>
  <c r="DF593" i="14"/>
  <c r="DJ593" i="14"/>
  <c r="DC593" i="14"/>
  <c r="DG593" i="14"/>
  <c r="DK593" i="14"/>
  <c r="CZ593" i="14"/>
  <c r="DD593" i="14"/>
  <c r="DH593" i="14"/>
  <c r="DA593" i="14"/>
  <c r="DE593" i="14"/>
  <c r="DI593" i="14"/>
  <c r="CP593" i="14"/>
  <c r="DX594" i="14"/>
  <c r="CT597" i="14"/>
  <c r="CR599" i="14"/>
  <c r="DV600" i="14"/>
  <c r="CP601" i="14"/>
  <c r="DQ601" i="14" s="1"/>
  <c r="CS610" i="14"/>
  <c r="DT610" i="14" s="1"/>
  <c r="CT613" i="14"/>
  <c r="DS615" i="14"/>
  <c r="DV616" i="14"/>
  <c r="CS618" i="14"/>
  <c r="DT618" i="14" s="1"/>
  <c r="DB621" i="14"/>
  <c r="DF621" i="14"/>
  <c r="DJ621" i="14"/>
  <c r="DC621" i="14"/>
  <c r="DG621" i="14"/>
  <c r="DK621" i="14"/>
  <c r="CZ621" i="14"/>
  <c r="DM621" i="14" s="1"/>
  <c r="DH621" i="14"/>
  <c r="DA621" i="14"/>
  <c r="DN621" i="14" s="1"/>
  <c r="DI621" i="14"/>
  <c r="DD621" i="14"/>
  <c r="DE621" i="14"/>
  <c r="CT621" i="14"/>
  <c r="CN623" i="14"/>
  <c r="DO623" i="14" s="1"/>
  <c r="CT629" i="14"/>
  <c r="DV632" i="14"/>
  <c r="DT634" i="14"/>
  <c r="DC637" i="14"/>
  <c r="DG637" i="14"/>
  <c r="DK637" i="14"/>
  <c r="CZ637" i="14"/>
  <c r="DD637" i="14"/>
  <c r="DQ637" i="14" s="1"/>
  <c r="DH637" i="14"/>
  <c r="DU637" i="14" s="1"/>
  <c r="DE637" i="14"/>
  <c r="DR637" i="14" s="1"/>
  <c r="DF637" i="14"/>
  <c r="DA637" i="14"/>
  <c r="DN637" i="14" s="1"/>
  <c r="DI637" i="14"/>
  <c r="DB637" i="14"/>
  <c r="DJ637" i="14"/>
  <c r="CN639" i="14"/>
  <c r="DO639" i="14" s="1"/>
  <c r="CS642" i="14"/>
  <c r="CT645" i="14"/>
  <c r="DU645" i="14" s="1"/>
  <c r="CN647" i="14"/>
  <c r="DO647" i="14" s="1"/>
  <c r="CL649" i="14"/>
  <c r="DQ653" i="14"/>
  <c r="CT657" i="14"/>
  <c r="DU657" i="14" s="1"/>
  <c r="CL661" i="14"/>
  <c r="CO662" i="14"/>
  <c r="DB665" i="14"/>
  <c r="DF665" i="14"/>
  <c r="DJ665" i="14"/>
  <c r="DC665" i="14"/>
  <c r="DG665" i="14"/>
  <c r="DT665" i="14" s="1"/>
  <c r="DK665" i="14"/>
  <c r="DD665" i="14"/>
  <c r="DE665" i="14"/>
  <c r="CZ665" i="14"/>
  <c r="DH665" i="14"/>
  <c r="DA665" i="14"/>
  <c r="DI665" i="14"/>
  <c r="CP665" i="14"/>
  <c r="DX666" i="14"/>
  <c r="CM668" i="14"/>
  <c r="DA669" i="14"/>
  <c r="DE669" i="14"/>
  <c r="DR669" i="14" s="1"/>
  <c r="DI669" i="14"/>
  <c r="DB669" i="14"/>
  <c r="DF669" i="14"/>
  <c r="DJ669" i="14"/>
  <c r="DG669" i="14"/>
  <c r="CZ669" i="14"/>
  <c r="DM669" i="14" s="1"/>
  <c r="DH669" i="14"/>
  <c r="DU669" i="14" s="1"/>
  <c r="DC669" i="14"/>
  <c r="DK669" i="14"/>
  <c r="DD669" i="14"/>
  <c r="CP669" i="14"/>
  <c r="CW670" i="14"/>
  <c r="DM673" i="14"/>
  <c r="CW674" i="14"/>
  <c r="DX674" i="14" s="1"/>
  <c r="CT677" i="14"/>
  <c r="DV680" i="14"/>
  <c r="CT681" i="14"/>
  <c r="DU681" i="14" s="1"/>
  <c r="CN683" i="14"/>
  <c r="DO683" i="14" s="1"/>
  <c r="CQ684" i="14"/>
  <c r="DR684" i="14" s="1"/>
  <c r="CL685" i="14"/>
  <c r="CO686" i="14"/>
  <c r="DA689" i="14"/>
  <c r="DN689" i="14" s="1"/>
  <c r="DE689" i="14"/>
  <c r="DI689" i="14"/>
  <c r="DB689" i="14"/>
  <c r="DF689" i="14"/>
  <c r="DJ689" i="14"/>
  <c r="DC689" i="14"/>
  <c r="DG689" i="14"/>
  <c r="DK689" i="14"/>
  <c r="CZ689" i="14"/>
  <c r="DM689" i="14" s="1"/>
  <c r="DD689" i="14"/>
  <c r="DH689" i="14"/>
  <c r="DU689" i="14" s="1"/>
  <c r="DB693" i="14"/>
  <c r="DF693" i="14"/>
  <c r="DJ693" i="14"/>
  <c r="DC693" i="14"/>
  <c r="DG693" i="14"/>
  <c r="DK693" i="14"/>
  <c r="DX693" i="14" s="1"/>
  <c r="CZ693" i="14"/>
  <c r="DM693" i="14" s="1"/>
  <c r="DD693" i="14"/>
  <c r="DH693" i="14"/>
  <c r="DU693" i="14" s="1"/>
  <c r="DA693" i="14"/>
  <c r="DN693" i="14" s="1"/>
  <c r="DE693" i="14"/>
  <c r="DI693" i="14"/>
  <c r="CP693" i="14"/>
  <c r="CU700" i="14"/>
  <c r="CU704" i="14"/>
  <c r="CT709" i="14"/>
  <c r="CN711" i="14"/>
  <c r="DV712" i="14"/>
  <c r="CV715" i="14"/>
  <c r="CU716" i="14"/>
  <c r="DV716" i="14" s="1"/>
  <c r="CP717" i="14"/>
  <c r="DQ717" i="14" s="1"/>
  <c r="DP722" i="14"/>
  <c r="CP725" i="14"/>
  <c r="DQ725" i="14" s="1"/>
  <c r="DN728" i="14"/>
  <c r="CR731" i="14"/>
  <c r="DX734" i="14"/>
  <c r="CL737" i="14"/>
  <c r="DS743" i="14"/>
  <c r="DB745" i="14"/>
  <c r="DF745" i="14"/>
  <c r="DJ745" i="14"/>
  <c r="DC745" i="14"/>
  <c r="DG745" i="14"/>
  <c r="DK745" i="14"/>
  <c r="DX745" i="14" s="1"/>
  <c r="DA745" i="14"/>
  <c r="DE745" i="14"/>
  <c r="DR745" i="14" s="1"/>
  <c r="DI745" i="14"/>
  <c r="DV745" i="14" s="1"/>
  <c r="DH745" i="14"/>
  <c r="CZ745" i="14"/>
  <c r="DM745" i="14" s="1"/>
  <c r="DD745" i="14"/>
  <c r="DQ745" i="14" s="1"/>
  <c r="DO747" i="14"/>
  <c r="CP749" i="14"/>
  <c r="DT754" i="14"/>
  <c r="CT757" i="14"/>
  <c r="DU757" i="14" s="1"/>
  <c r="CL761" i="14"/>
  <c r="CV767" i="14"/>
  <c r="DC769" i="14"/>
  <c r="DP769" i="14" s="1"/>
  <c r="DG769" i="14"/>
  <c r="DK769" i="14"/>
  <c r="DA769" i="14"/>
  <c r="DE769" i="14"/>
  <c r="DI769" i="14"/>
  <c r="DD769" i="14"/>
  <c r="DF769" i="14"/>
  <c r="CZ769" i="14"/>
  <c r="DM769" i="14" s="1"/>
  <c r="DH769" i="14"/>
  <c r="DB769" i="14"/>
  <c r="DJ769" i="14"/>
  <c r="CP769" i="14"/>
  <c r="DM504" i="14"/>
  <c r="DR505" i="14"/>
  <c r="CZ508" i="14"/>
  <c r="DD508" i="14"/>
  <c r="DH508" i="14"/>
  <c r="DA508" i="14"/>
  <c r="DE508" i="14"/>
  <c r="DI508" i="14"/>
  <c r="DB508" i="14"/>
  <c r="DO508" i="14" s="1"/>
  <c r="DF508" i="14"/>
  <c r="DJ508" i="14"/>
  <c r="DC508" i="14"/>
  <c r="DG508" i="14"/>
  <c r="DK508" i="14"/>
  <c r="CT508" i="14"/>
  <c r="CN510" i="14"/>
  <c r="CS511" i="14"/>
  <c r="CL512" i="14"/>
  <c r="DN513" i="14"/>
  <c r="DX515" i="14"/>
  <c r="DT516" i="14"/>
  <c r="DR517" i="14"/>
  <c r="DB520" i="14"/>
  <c r="DF520" i="14"/>
  <c r="DS520" i="14" s="1"/>
  <c r="DJ520" i="14"/>
  <c r="DC520" i="14"/>
  <c r="DG520" i="14"/>
  <c r="DK520" i="14"/>
  <c r="CZ520" i="14"/>
  <c r="DM520" i="14" s="1"/>
  <c r="DD520" i="14"/>
  <c r="DQ520" i="14" s="1"/>
  <c r="DH520" i="14"/>
  <c r="DA520" i="14"/>
  <c r="DE520" i="14"/>
  <c r="DR520" i="14" s="1"/>
  <c r="DI520" i="14"/>
  <c r="DV520" i="14" s="1"/>
  <c r="DU520" i="14"/>
  <c r="CN522" i="14"/>
  <c r="CS523" i="14"/>
  <c r="DT523" i="14" s="1"/>
  <c r="CL524" i="14"/>
  <c r="DB528" i="14"/>
  <c r="DF528" i="14"/>
  <c r="DJ528" i="14"/>
  <c r="DC528" i="14"/>
  <c r="DG528" i="14"/>
  <c r="DK528" i="14"/>
  <c r="DX528" i="14" s="1"/>
  <c r="CZ528" i="14"/>
  <c r="DM528" i="14" s="1"/>
  <c r="DD528" i="14"/>
  <c r="DH528" i="14"/>
  <c r="DU528" i="14" s="1"/>
  <c r="DA528" i="14"/>
  <c r="DE528" i="14"/>
  <c r="DI528" i="14"/>
  <c r="CP528" i="14"/>
  <c r="DV529" i="14"/>
  <c r="DP531" i="14"/>
  <c r="CT532" i="14"/>
  <c r="CN534" i="14"/>
  <c r="DO534" i="14" s="1"/>
  <c r="DM536" i="14"/>
  <c r="DR537" i="14"/>
  <c r="DA540" i="14"/>
  <c r="DE540" i="14"/>
  <c r="DI540" i="14"/>
  <c r="DB540" i="14"/>
  <c r="DF540" i="14"/>
  <c r="DJ540" i="14"/>
  <c r="DC540" i="14"/>
  <c r="DG540" i="14"/>
  <c r="DK540" i="14"/>
  <c r="DX540" i="14" s="1"/>
  <c r="CZ540" i="14"/>
  <c r="DD540" i="14"/>
  <c r="DH540" i="14"/>
  <c r="CT540" i="14"/>
  <c r="CS543" i="14"/>
  <c r="DT543" i="14" s="1"/>
  <c r="CL544" i="14"/>
  <c r="DN545" i="14"/>
  <c r="CR546" i="14"/>
  <c r="DS546" i="14" s="1"/>
  <c r="DR549" i="14"/>
  <c r="DC552" i="14"/>
  <c r="DG552" i="14"/>
  <c r="DK552" i="14"/>
  <c r="CZ552" i="14"/>
  <c r="DD552" i="14"/>
  <c r="DH552" i="14"/>
  <c r="DU552" i="14" s="1"/>
  <c r="DA552" i="14"/>
  <c r="DE552" i="14"/>
  <c r="DI552" i="14"/>
  <c r="DV552" i="14" s="1"/>
  <c r="DB552" i="14"/>
  <c r="DF552" i="14"/>
  <c r="DJ552" i="14"/>
  <c r="CS555" i="14"/>
  <c r="DT555" i="14" s="1"/>
  <c r="CL556" i="14"/>
  <c r="DR557" i="14"/>
  <c r="CV558" i="14"/>
  <c r="DC560" i="14"/>
  <c r="DG560" i="14"/>
  <c r="DK560" i="14"/>
  <c r="DX560" i="14" s="1"/>
  <c r="CZ560" i="14"/>
  <c r="DM560" i="14" s="1"/>
  <c r="DD560" i="14"/>
  <c r="DH560" i="14"/>
  <c r="DU560" i="14" s="1"/>
  <c r="DA560" i="14"/>
  <c r="DE560" i="14"/>
  <c r="DI560" i="14"/>
  <c r="DB560" i="14"/>
  <c r="DF560" i="14"/>
  <c r="DJ560" i="14"/>
  <c r="CP560" i="14"/>
  <c r="DQ560" i="14" s="1"/>
  <c r="DV561" i="14"/>
  <c r="CT564" i="14"/>
  <c r="CL568" i="14"/>
  <c r="CW571" i="14"/>
  <c r="DX571" i="14" s="1"/>
  <c r="CT377" i="14"/>
  <c r="DU377" i="14" s="1"/>
  <c r="CN379" i="14"/>
  <c r="DO379" i="14" s="1"/>
  <c r="CL381" i="14"/>
  <c r="DS383" i="14"/>
  <c r="DB389" i="14"/>
  <c r="DF389" i="14"/>
  <c r="DJ389" i="14"/>
  <c r="DC389" i="14"/>
  <c r="DG389" i="14"/>
  <c r="DK389" i="14"/>
  <c r="CZ389" i="14"/>
  <c r="DM389" i="14" s="1"/>
  <c r="DD389" i="14"/>
  <c r="DH389" i="14"/>
  <c r="DU389" i="14" s="1"/>
  <c r="DA389" i="14"/>
  <c r="DE389" i="14"/>
  <c r="DR389" i="14" s="1"/>
  <c r="DI389" i="14"/>
  <c r="CP389" i="14"/>
  <c r="CW392" i="14"/>
  <c r="DX392" i="14" s="1"/>
  <c r="CZ397" i="14"/>
  <c r="DM397" i="14" s="1"/>
  <c r="DD397" i="14"/>
  <c r="DH397" i="14"/>
  <c r="DA397" i="14"/>
  <c r="DE397" i="14"/>
  <c r="DI397" i="14"/>
  <c r="DB397" i="14"/>
  <c r="DF397" i="14"/>
  <c r="DJ397" i="14"/>
  <c r="DC397" i="14"/>
  <c r="DG397" i="14"/>
  <c r="DK397" i="14"/>
  <c r="CP397" i="14"/>
  <c r="DV398" i="14"/>
  <c r="CT401" i="14"/>
  <c r="DU401" i="14" s="1"/>
  <c r="CN403" i="14"/>
  <c r="CS404" i="14"/>
  <c r="DT404" i="14" s="1"/>
  <c r="CL405" i="14"/>
  <c r="DS407" i="14"/>
  <c r="CW408" i="14"/>
  <c r="DX408" i="14" s="1"/>
  <c r="DA413" i="14"/>
  <c r="DE413" i="14"/>
  <c r="DR413" i="14" s="1"/>
  <c r="DI413" i="14"/>
  <c r="DC413" i="14"/>
  <c r="DG413" i="14"/>
  <c r="DK413" i="14"/>
  <c r="DF413" i="14"/>
  <c r="CZ413" i="14"/>
  <c r="DM413" i="14" s="1"/>
  <c r="DH413" i="14"/>
  <c r="DB413" i="14"/>
  <c r="DJ413" i="14"/>
  <c r="DD413" i="14"/>
  <c r="CP413" i="14"/>
  <c r="DV414" i="14"/>
  <c r="CT417" i="14"/>
  <c r="CN419" i="14"/>
  <c r="CS420" i="14"/>
  <c r="CL421" i="14"/>
  <c r="CW424" i="14"/>
  <c r="DX424" i="14" s="1"/>
  <c r="CQ426" i="14"/>
  <c r="CV427" i="14"/>
  <c r="DB429" i="14"/>
  <c r="DF429" i="14"/>
  <c r="DJ429" i="14"/>
  <c r="CZ429" i="14"/>
  <c r="DD429" i="14"/>
  <c r="DH429" i="14"/>
  <c r="DG429" i="14"/>
  <c r="DA429" i="14"/>
  <c r="DN429" i="14" s="1"/>
  <c r="DI429" i="14"/>
  <c r="DC429" i="14"/>
  <c r="DP429" i="14" s="1"/>
  <c r="DK429" i="14"/>
  <c r="DE429" i="14"/>
  <c r="CP429" i="14"/>
  <c r="DQ429" i="14" s="1"/>
  <c r="CO432" i="14"/>
  <c r="DP432" i="14" s="1"/>
  <c r="CT433" i="14"/>
  <c r="CL437" i="14"/>
  <c r="DS439" i="14"/>
  <c r="DR442" i="14"/>
  <c r="DB445" i="14"/>
  <c r="DF445" i="14"/>
  <c r="DJ445" i="14"/>
  <c r="CZ445" i="14"/>
  <c r="DD445" i="14"/>
  <c r="DH445" i="14"/>
  <c r="DU445" i="14" s="1"/>
  <c r="DG445" i="14"/>
  <c r="DA445" i="14"/>
  <c r="DI445" i="14"/>
  <c r="DV445" i="14" s="1"/>
  <c r="DC445" i="14"/>
  <c r="DK445" i="14"/>
  <c r="DE445" i="14"/>
  <c r="DR445" i="14" s="1"/>
  <c r="CP445" i="14"/>
  <c r="DQ445" i="14" s="1"/>
  <c r="CT449" i="14"/>
  <c r="CN451" i="14"/>
  <c r="CW452" i="14"/>
  <c r="DX452" i="14" s="1"/>
  <c r="CL453" i="14"/>
  <c r="CZ457" i="14"/>
  <c r="DM457" i="14" s="1"/>
  <c r="DD457" i="14"/>
  <c r="DH457" i="14"/>
  <c r="DB457" i="14"/>
  <c r="DF457" i="14"/>
  <c r="DJ457" i="14"/>
  <c r="DE457" i="14"/>
  <c r="DG457" i="14"/>
  <c r="DA457" i="14"/>
  <c r="DI457" i="14"/>
  <c r="DC457" i="14"/>
  <c r="DK457" i="14"/>
  <c r="CP457" i="14"/>
  <c r="DN462" i="14"/>
  <c r="CW464" i="14"/>
  <c r="DX464" i="14" s="1"/>
  <c r="CV467" i="14"/>
  <c r="DA469" i="14"/>
  <c r="DE469" i="14"/>
  <c r="DI469" i="14"/>
  <c r="DV469" i="14" s="1"/>
  <c r="DC469" i="14"/>
  <c r="DG469" i="14"/>
  <c r="DK469" i="14"/>
  <c r="DF469" i="14"/>
  <c r="CZ469" i="14"/>
  <c r="DM469" i="14" s="1"/>
  <c r="DH469" i="14"/>
  <c r="DB469" i="14"/>
  <c r="DJ469" i="14"/>
  <c r="DD469" i="14"/>
  <c r="CP469" i="14"/>
  <c r="CT473" i="14"/>
  <c r="DT476" i="14"/>
  <c r="CL477" i="14"/>
  <c r="DA481" i="14"/>
  <c r="DE481" i="14"/>
  <c r="DI481" i="14"/>
  <c r="DC481" i="14"/>
  <c r="DG481" i="14"/>
  <c r="DT481" i="14" s="1"/>
  <c r="DK481" i="14"/>
  <c r="DB481" i="14"/>
  <c r="DJ481" i="14"/>
  <c r="DD481" i="14"/>
  <c r="DF481" i="14"/>
  <c r="CZ481" i="14"/>
  <c r="DH481" i="14"/>
  <c r="DU481" i="14" s="1"/>
  <c r="CP481" i="14"/>
  <c r="DQ481" i="14" s="1"/>
  <c r="CT485" i="14"/>
  <c r="DO487" i="14"/>
  <c r="CZ493" i="14"/>
  <c r="DM493" i="14" s="1"/>
  <c r="DD493" i="14"/>
  <c r="DH493" i="14"/>
  <c r="DB493" i="14"/>
  <c r="DF493" i="14"/>
  <c r="DJ493" i="14"/>
  <c r="DE493" i="14"/>
  <c r="DG493" i="14"/>
  <c r="DA493" i="14"/>
  <c r="DI493" i="14"/>
  <c r="DC493" i="14"/>
  <c r="DK493" i="14"/>
  <c r="CP493" i="14"/>
  <c r="CO496" i="14"/>
  <c r="DP496" i="14" s="1"/>
  <c r="CT497" i="14"/>
  <c r="DU497" i="14" s="1"/>
  <c r="CN499" i="14"/>
  <c r="DO499" i="14" s="1"/>
  <c r="CT352" i="14"/>
  <c r="DR355" i="14"/>
  <c r="CL356" i="14"/>
  <c r="DV359" i="14"/>
  <c r="CP360" i="14"/>
  <c r="CL364" i="14"/>
  <c r="CO365" i="14"/>
  <c r="CR366" i="14"/>
  <c r="DA368" i="14"/>
  <c r="DE368" i="14"/>
  <c r="DI368" i="14"/>
  <c r="DV368" i="14" s="1"/>
  <c r="DB368" i="14"/>
  <c r="DF368" i="14"/>
  <c r="DS368" i="14" s="1"/>
  <c r="DJ368" i="14"/>
  <c r="DC368" i="14"/>
  <c r="DG368" i="14"/>
  <c r="DK368" i="14"/>
  <c r="CZ368" i="14"/>
  <c r="DM368" i="14" s="1"/>
  <c r="DD368" i="14"/>
  <c r="DH368" i="14"/>
  <c r="CP368" i="14"/>
  <c r="CW369" i="14"/>
  <c r="CL306" i="14"/>
  <c r="DP307" i="14"/>
  <c r="DS308" i="14"/>
  <c r="DM314" i="14"/>
  <c r="CW315" i="14"/>
  <c r="DN317" i="14"/>
  <c r="CT318" i="14"/>
  <c r="CN320" i="14"/>
  <c r="CL322" i="14"/>
  <c r="DS324" i="14"/>
  <c r="DQ326" i="14"/>
  <c r="DR329" i="14"/>
  <c r="CL330" i="14"/>
  <c r="DX331" i="14"/>
  <c r="CT334" i="14"/>
  <c r="CW339" i="14"/>
  <c r="DX339" i="14" s="1"/>
  <c r="CT342" i="14"/>
  <c r="DU342" i="14" s="1"/>
  <c r="DR346" i="14"/>
  <c r="CV348" i="14"/>
  <c r="DA350" i="14"/>
  <c r="DN350" i="14" s="1"/>
  <c r="DE350" i="14"/>
  <c r="DI350" i="14"/>
  <c r="DB350" i="14"/>
  <c r="DF350" i="14"/>
  <c r="DJ350" i="14"/>
  <c r="DC350" i="14"/>
  <c r="DG350" i="14"/>
  <c r="DK350" i="14"/>
  <c r="CZ350" i="14"/>
  <c r="DM350" i="14" s="1"/>
  <c r="DD350" i="14"/>
  <c r="DH350" i="14"/>
  <c r="CP350" i="14"/>
  <c r="CT241" i="14"/>
  <c r="DU241" i="14" s="1"/>
  <c r="CL245" i="14"/>
  <c r="CP249" i="14"/>
  <c r="DQ249" i="14" s="1"/>
  <c r="CW254" i="14"/>
  <c r="CT257" i="14"/>
  <c r="DR260" i="14"/>
  <c r="CL261" i="14"/>
  <c r="CP265" i="14"/>
  <c r="DO267" i="14"/>
  <c r="DM269" i="14"/>
  <c r="CW270" i="14"/>
  <c r="CT273" i="14"/>
  <c r="DU273" i="14" s="1"/>
  <c r="CL277" i="14"/>
  <c r="CO278" i="14"/>
  <c r="DP278" i="14" s="1"/>
  <c r="CZ281" i="14"/>
  <c r="DM281" i="14" s="1"/>
  <c r="DD281" i="14"/>
  <c r="DQ281" i="14" s="1"/>
  <c r="DH281" i="14"/>
  <c r="DA281" i="14"/>
  <c r="DE281" i="14"/>
  <c r="DI281" i="14"/>
  <c r="DC281" i="14"/>
  <c r="DG281" i="14"/>
  <c r="DK281" i="14"/>
  <c r="DX281" i="14" s="1"/>
  <c r="DB281" i="14"/>
  <c r="DF281" i="14"/>
  <c r="DJ281" i="14"/>
  <c r="DX282" i="14"/>
  <c r="CT285" i="14"/>
  <c r="DO287" i="14"/>
  <c r="DR288" i="14"/>
  <c r="DP289" i="14"/>
  <c r="CO290" i="14"/>
  <c r="CZ293" i="14"/>
  <c r="DM293" i="14" s="1"/>
  <c r="DD293" i="14"/>
  <c r="DQ293" i="14" s="1"/>
  <c r="DH293" i="14"/>
  <c r="DB293" i="14"/>
  <c r="DF293" i="14"/>
  <c r="DJ293" i="14"/>
  <c r="DG293" i="14"/>
  <c r="DA293" i="14"/>
  <c r="DN293" i="14" s="1"/>
  <c r="DI293" i="14"/>
  <c r="DC293" i="14"/>
  <c r="DK293" i="14"/>
  <c r="DE293" i="14"/>
  <c r="DX294" i="14"/>
  <c r="DN296" i="14"/>
  <c r="CT297" i="14"/>
  <c r="CQ300" i="14"/>
  <c r="CL301" i="14"/>
  <c r="DV304" i="14"/>
  <c r="DT161" i="14"/>
  <c r="DA164" i="14"/>
  <c r="DN164" i="14" s="1"/>
  <c r="DE164" i="14"/>
  <c r="DI164" i="14"/>
  <c r="DB164" i="14"/>
  <c r="DF164" i="14"/>
  <c r="DJ164" i="14"/>
  <c r="DC164" i="14"/>
  <c r="DG164" i="14"/>
  <c r="DT164" i="14" s="1"/>
  <c r="DK164" i="14"/>
  <c r="CZ164" i="14"/>
  <c r="DM164" i="14" s="1"/>
  <c r="DD164" i="14"/>
  <c r="DQ164" i="14" s="1"/>
  <c r="DH164" i="14"/>
  <c r="CP172" i="14"/>
  <c r="DQ172" i="14" s="1"/>
  <c r="CT176" i="14"/>
  <c r="CL180" i="14"/>
  <c r="CO181" i="14"/>
  <c r="CW185" i="14"/>
  <c r="CM187" i="14"/>
  <c r="DA188" i="14"/>
  <c r="DE188" i="14"/>
  <c r="DI188" i="14"/>
  <c r="DV188" i="14" s="1"/>
  <c r="DC188" i="14"/>
  <c r="DG188" i="14"/>
  <c r="DK188" i="14"/>
  <c r="CZ188" i="14"/>
  <c r="DM188" i="14" s="1"/>
  <c r="DD188" i="14"/>
  <c r="DQ188" i="14" s="1"/>
  <c r="DH188" i="14"/>
  <c r="DU188" i="14" s="1"/>
  <c r="DF188" i="14"/>
  <c r="DS188" i="14" s="1"/>
  <c r="DJ188" i="14"/>
  <c r="DB188" i="14"/>
  <c r="DO190" i="14"/>
  <c r="DR191" i="14"/>
  <c r="CU195" i="14"/>
  <c r="DP196" i="14"/>
  <c r="DB200" i="14"/>
  <c r="DF200" i="14"/>
  <c r="DJ200" i="14"/>
  <c r="DA200" i="14"/>
  <c r="DG200" i="14"/>
  <c r="DC200" i="14"/>
  <c r="DH200" i="14"/>
  <c r="DD200" i="14"/>
  <c r="DQ200" i="14" s="1"/>
  <c r="DI200" i="14"/>
  <c r="CZ200" i="14"/>
  <c r="DM200" i="14" s="1"/>
  <c r="DE200" i="14"/>
  <c r="DR200" i="14" s="1"/>
  <c r="DK200" i="14"/>
  <c r="CW201" i="14"/>
  <c r="DN203" i="14"/>
  <c r="CT204" i="14"/>
  <c r="DU204" i="14" s="1"/>
  <c r="CT208" i="14"/>
  <c r="DU208" i="14" s="1"/>
  <c r="DR211" i="14"/>
  <c r="CL212" i="14"/>
  <c r="CO213" i="14"/>
  <c r="DS214" i="14"/>
  <c r="DV215" i="14"/>
  <c r="CS217" i="14"/>
  <c r="DT217" i="14" s="1"/>
  <c r="DC220" i="14"/>
  <c r="DG220" i="14"/>
  <c r="DT220" i="14" s="1"/>
  <c r="DK220" i="14"/>
  <c r="CZ220" i="14"/>
  <c r="DM220" i="14" s="1"/>
  <c r="DD220" i="14"/>
  <c r="DH220" i="14"/>
  <c r="DA220" i="14"/>
  <c r="DE220" i="14"/>
  <c r="DI220" i="14"/>
  <c r="DB220" i="14"/>
  <c r="DF220" i="14"/>
  <c r="DJ220" i="14"/>
  <c r="CT224" i="14"/>
  <c r="DU224" i="14" s="1"/>
  <c r="CN226" i="14"/>
  <c r="CT228" i="14"/>
  <c r="DO230" i="14"/>
  <c r="DR231" i="14"/>
  <c r="CT236" i="14"/>
  <c r="CL70" i="14"/>
  <c r="DV73" i="14"/>
  <c r="CS75" i="14"/>
  <c r="DN77" i="14"/>
  <c r="CT78" i="14"/>
  <c r="CL82" i="14"/>
  <c r="DS84" i="14"/>
  <c r="CL86" i="14"/>
  <c r="CO87" i="14"/>
  <c r="CZ90" i="14"/>
  <c r="DM90" i="14" s="1"/>
  <c r="DD90" i="14"/>
  <c r="DQ90" i="14" s="1"/>
  <c r="DH90" i="14"/>
  <c r="DA90" i="14"/>
  <c r="DN90" i="14" s="1"/>
  <c r="DE90" i="14"/>
  <c r="DI90" i="14"/>
  <c r="DC90" i="14"/>
  <c r="DG90" i="14"/>
  <c r="DK90" i="14"/>
  <c r="DF90" i="14"/>
  <c r="DJ90" i="14"/>
  <c r="DB90" i="14"/>
  <c r="DO92" i="14"/>
  <c r="CL94" i="14"/>
  <c r="DS96" i="14"/>
  <c r="DV97" i="14"/>
  <c r="CS99" i="14"/>
  <c r="DT99" i="14" s="1"/>
  <c r="CZ102" i="14"/>
  <c r="DM102" i="14" s="1"/>
  <c r="DD102" i="14"/>
  <c r="DQ102" i="14" s="1"/>
  <c r="DH102" i="14"/>
  <c r="DA102" i="14"/>
  <c r="DE102" i="14"/>
  <c r="DI102" i="14"/>
  <c r="DV102" i="14" s="1"/>
  <c r="DC102" i="14"/>
  <c r="DG102" i="14"/>
  <c r="DK102" i="14"/>
  <c r="DX102" i="14" s="1"/>
  <c r="DB102" i="14"/>
  <c r="DF102" i="14"/>
  <c r="DJ102" i="14"/>
  <c r="CW103" i="14"/>
  <c r="DX103" i="14" s="1"/>
  <c r="CT106" i="14"/>
  <c r="CL110" i="14"/>
  <c r="CS115" i="14"/>
  <c r="DT115" i="14" s="1"/>
  <c r="DC118" i="14"/>
  <c r="DG118" i="14"/>
  <c r="DK118" i="14"/>
  <c r="DA118" i="14"/>
  <c r="DN118" i="14" s="1"/>
  <c r="DE118" i="14"/>
  <c r="DR118" i="14" s="1"/>
  <c r="DI118" i="14"/>
  <c r="DF118" i="14"/>
  <c r="CZ118" i="14"/>
  <c r="DM118" i="14" s="1"/>
  <c r="DH118" i="14"/>
  <c r="DU118" i="14" s="1"/>
  <c r="DB118" i="14"/>
  <c r="DJ118" i="14"/>
  <c r="DD118" i="14"/>
  <c r="DQ118" i="14" s="1"/>
  <c r="CW119" i="14"/>
  <c r="CT122" i="14"/>
  <c r="DU122" i="14" s="1"/>
  <c r="DR125" i="14"/>
  <c r="DM126" i="14"/>
  <c r="DX127" i="14"/>
  <c r="DN129" i="14"/>
  <c r="DA134" i="14"/>
  <c r="DE134" i="14"/>
  <c r="DR134" i="14" s="1"/>
  <c r="DI134" i="14"/>
  <c r="DB134" i="14"/>
  <c r="DF134" i="14"/>
  <c r="DJ134" i="14"/>
  <c r="DC134" i="14"/>
  <c r="DG134" i="14"/>
  <c r="DK134" i="14"/>
  <c r="CZ134" i="14"/>
  <c r="DM134" i="14" s="1"/>
  <c r="DD134" i="14"/>
  <c r="DH134" i="14"/>
  <c r="CT138" i="14"/>
  <c r="DU138" i="14" s="1"/>
  <c r="DR141" i="14"/>
  <c r="DM142" i="14"/>
  <c r="DX143" i="14"/>
  <c r="CZ150" i="14"/>
  <c r="DD150" i="14"/>
  <c r="DH150" i="14"/>
  <c r="DU150" i="14" s="1"/>
  <c r="DA150" i="14"/>
  <c r="DE150" i="14"/>
  <c r="DI150" i="14"/>
  <c r="DV150" i="14" s="1"/>
  <c r="DB150" i="14"/>
  <c r="DF150" i="14"/>
  <c r="DJ150" i="14"/>
  <c r="DC150" i="14"/>
  <c r="DG150" i="14"/>
  <c r="DT150" i="14" s="1"/>
  <c r="DK150" i="14"/>
  <c r="DX151" i="14"/>
  <c r="CT154" i="14"/>
  <c r="CL158" i="14"/>
  <c r="CO159" i="14"/>
  <c r="DP159" i="14" s="1"/>
  <c r="DT51" i="14"/>
  <c r="DA54" i="14"/>
  <c r="DE54" i="14"/>
  <c r="DI54" i="14"/>
  <c r="DB54" i="14"/>
  <c r="DF54" i="14"/>
  <c r="DJ54" i="14"/>
  <c r="CZ54" i="14"/>
  <c r="DM54" i="14" s="1"/>
  <c r="DD54" i="14"/>
  <c r="DH54" i="14"/>
  <c r="DU54" i="14" s="1"/>
  <c r="DC54" i="14"/>
  <c r="DP54" i="14" s="1"/>
  <c r="DG54" i="14"/>
  <c r="DK54" i="14"/>
  <c r="DN57" i="14"/>
  <c r="CT58" i="14"/>
  <c r="DU58" i="14" s="1"/>
  <c r="CL62" i="14"/>
  <c r="DP63" i="14"/>
  <c r="DS64" i="14"/>
  <c r="DN66" i="14"/>
  <c r="CT574" i="14"/>
  <c r="DU574" i="14" s="1"/>
  <c r="DS576" i="14"/>
  <c r="CU577" i="14"/>
  <c r="DX578" i="14"/>
  <c r="DT579" i="14"/>
  <c r="CZ582" i="14"/>
  <c r="DM582" i="14" s="1"/>
  <c r="DD582" i="14"/>
  <c r="DH582" i="14"/>
  <c r="DU582" i="14" s="1"/>
  <c r="DA582" i="14"/>
  <c r="DE582" i="14"/>
  <c r="DI582" i="14"/>
  <c r="DV582" i="14" s="1"/>
  <c r="DB582" i="14"/>
  <c r="DF582" i="14"/>
  <c r="DJ582" i="14"/>
  <c r="DG582" i="14"/>
  <c r="DK582" i="14"/>
  <c r="DX582" i="14" s="1"/>
  <c r="DC582" i="14"/>
  <c r="DP582" i="14" s="1"/>
  <c r="DX583" i="14"/>
  <c r="CW587" i="14"/>
  <c r="DX587" i="14" s="1"/>
  <c r="CM589" i="14"/>
  <c r="DN589" i="14" s="1"/>
  <c r="DC590" i="14"/>
  <c r="DP590" i="14" s="1"/>
  <c r="DG590" i="14"/>
  <c r="DT590" i="14" s="1"/>
  <c r="DK590" i="14"/>
  <c r="DX590" i="14" s="1"/>
  <c r="CZ590" i="14"/>
  <c r="DM590" i="14" s="1"/>
  <c r="DD590" i="14"/>
  <c r="DQ590" i="14" s="1"/>
  <c r="DH590" i="14"/>
  <c r="DU590" i="14" s="1"/>
  <c r="DA590" i="14"/>
  <c r="DN590" i="14" s="1"/>
  <c r="DE590" i="14"/>
  <c r="DI590" i="14"/>
  <c r="DJ590" i="14"/>
  <c r="DB590" i="14"/>
  <c r="DO590" i="14" s="1"/>
  <c r="DF590" i="14"/>
  <c r="CU593" i="14"/>
  <c r="CZ598" i="14"/>
  <c r="DD598" i="14"/>
  <c r="DH598" i="14"/>
  <c r="DA598" i="14"/>
  <c r="DE598" i="14"/>
  <c r="DI598" i="14"/>
  <c r="DV598" i="14" s="1"/>
  <c r="DB598" i="14"/>
  <c r="DF598" i="14"/>
  <c r="DJ598" i="14"/>
  <c r="DG598" i="14"/>
  <c r="DK598" i="14"/>
  <c r="DX598" i="14" s="1"/>
  <c r="DC598" i="14"/>
  <c r="CP598" i="14"/>
  <c r="CW599" i="14"/>
  <c r="DX599" i="14" s="1"/>
  <c r="CM601" i="14"/>
  <c r="DN601" i="14" s="1"/>
  <c r="DT603" i="14"/>
  <c r="CM605" i="14"/>
  <c r="DN605" i="14" s="1"/>
  <c r="DB606" i="14"/>
  <c r="DO606" i="14" s="1"/>
  <c r="DF606" i="14"/>
  <c r="DJ606" i="14"/>
  <c r="DC606" i="14"/>
  <c r="DP606" i="14" s="1"/>
  <c r="DG606" i="14"/>
  <c r="DK606" i="14"/>
  <c r="DX606" i="14" s="1"/>
  <c r="CZ606" i="14"/>
  <c r="DM606" i="14" s="1"/>
  <c r="DD606" i="14"/>
  <c r="DQ606" i="14" s="1"/>
  <c r="DH606" i="14"/>
  <c r="DI606" i="14"/>
  <c r="DA606" i="14"/>
  <c r="DE606" i="14"/>
  <c r="DR606" i="14" s="1"/>
  <c r="CQ609" i="14"/>
  <c r="CL610" i="14"/>
  <c r="CO611" i="14"/>
  <c r="DP611" i="14" s="1"/>
  <c r="CU613" i="14"/>
  <c r="DT614" i="14"/>
  <c r="CM617" i="14"/>
  <c r="DS620" i="14"/>
  <c r="DB622" i="14"/>
  <c r="DO622" i="14" s="1"/>
  <c r="DF622" i="14"/>
  <c r="DS622" i="14" s="1"/>
  <c r="DJ622" i="14"/>
  <c r="DC622" i="14"/>
  <c r="DP622" i="14" s="1"/>
  <c r="DG622" i="14"/>
  <c r="DT622" i="14" s="1"/>
  <c r="DK622" i="14"/>
  <c r="DX622" i="14" s="1"/>
  <c r="CZ622" i="14"/>
  <c r="DM622" i="14" s="1"/>
  <c r="DH622" i="14"/>
  <c r="DU622" i="14" s="1"/>
  <c r="DA622" i="14"/>
  <c r="DI622" i="14"/>
  <c r="DV622" i="14" s="1"/>
  <c r="DD622" i="14"/>
  <c r="DQ622" i="14" s="1"/>
  <c r="DE622" i="14"/>
  <c r="DR622" i="14" s="1"/>
  <c r="CU625" i="14"/>
  <c r="CM629" i="14"/>
  <c r="DN629" i="14" s="1"/>
  <c r="CT630" i="14"/>
  <c r="DO632" i="14"/>
  <c r="CU633" i="14"/>
  <c r="DV633" i="14" s="1"/>
  <c r="CO639" i="14"/>
  <c r="DA642" i="14"/>
  <c r="DN642" i="14" s="1"/>
  <c r="DE642" i="14"/>
  <c r="DI642" i="14"/>
  <c r="DB642" i="14"/>
  <c r="DF642" i="14"/>
  <c r="DJ642" i="14"/>
  <c r="DC642" i="14"/>
  <c r="DP642" i="14" s="1"/>
  <c r="DK642" i="14"/>
  <c r="DX642" i="14" s="1"/>
  <c r="DD642" i="14"/>
  <c r="DG642" i="14"/>
  <c r="CZ642" i="14"/>
  <c r="DH642" i="14"/>
  <c r="DU642" i="14" s="1"/>
  <c r="CM645" i="14"/>
  <c r="CO647" i="14"/>
  <c r="CZ650" i="14"/>
  <c r="DD650" i="14"/>
  <c r="DQ650" i="14" s="1"/>
  <c r="DH650" i="14"/>
  <c r="DU650" i="14" s="1"/>
  <c r="DA650" i="14"/>
  <c r="DE650" i="14"/>
  <c r="DI650" i="14"/>
  <c r="DF650" i="14"/>
  <c r="DG650" i="14"/>
  <c r="DT650" i="14" s="1"/>
  <c r="DB650" i="14"/>
  <c r="DJ650" i="14"/>
  <c r="DC650" i="14"/>
  <c r="DP650" i="14" s="1"/>
  <c r="DK650" i="14"/>
  <c r="DX650" i="14" s="1"/>
  <c r="DR653" i="14"/>
  <c r="DM654" i="14"/>
  <c r="CT658" i="14"/>
  <c r="DU658" i="14" s="1"/>
  <c r="CQ661" i="14"/>
  <c r="DR661" i="14" s="1"/>
  <c r="CL662" i="14"/>
  <c r="DP663" i="14"/>
  <c r="DS664" i="14"/>
  <c r="CU665" i="14"/>
  <c r="CM669" i="14"/>
  <c r="CT670" i="14"/>
  <c r="CT674" i="14"/>
  <c r="DU674" i="14" s="1"/>
  <c r="CN676" i="14"/>
  <c r="CQ677" i="14"/>
  <c r="DR677" i="14" s="1"/>
  <c r="CM681" i="14"/>
  <c r="DN681" i="14" s="1"/>
  <c r="DA682" i="14"/>
  <c r="DE682" i="14"/>
  <c r="DI682" i="14"/>
  <c r="DB682" i="14"/>
  <c r="DF682" i="14"/>
  <c r="DS682" i="14" s="1"/>
  <c r="DJ682" i="14"/>
  <c r="DC682" i="14"/>
  <c r="DG682" i="14"/>
  <c r="DT682" i="14" s="1"/>
  <c r="DK682" i="14"/>
  <c r="CZ682" i="14"/>
  <c r="DD682" i="14"/>
  <c r="DQ682" i="14" s="1"/>
  <c r="DH682" i="14"/>
  <c r="CW683" i="14"/>
  <c r="CM685" i="14"/>
  <c r="DN685" i="14" s="1"/>
  <c r="DP687" i="14"/>
  <c r="CU689" i="14"/>
  <c r="DB694" i="14"/>
  <c r="DO694" i="14" s="1"/>
  <c r="DF694" i="14"/>
  <c r="DJ694" i="14"/>
  <c r="DC694" i="14"/>
  <c r="DG694" i="14"/>
  <c r="DK694" i="14"/>
  <c r="DX694" i="14" s="1"/>
  <c r="CZ694" i="14"/>
  <c r="DM694" i="14" s="1"/>
  <c r="DD694" i="14"/>
  <c r="DH694" i="14"/>
  <c r="DU694" i="14" s="1"/>
  <c r="DA694" i="14"/>
  <c r="DE694" i="14"/>
  <c r="DR694" i="14" s="1"/>
  <c r="DI694" i="14"/>
  <c r="CW695" i="14"/>
  <c r="CM697" i="14"/>
  <c r="DP699" i="14"/>
  <c r="CR700" i="14"/>
  <c r="DB702" i="14"/>
  <c r="DO702" i="14" s="1"/>
  <c r="DF702" i="14"/>
  <c r="DS702" i="14" s="1"/>
  <c r="DJ702" i="14"/>
  <c r="DC702" i="14"/>
  <c r="DP702" i="14" s="1"/>
  <c r="DG702" i="14"/>
  <c r="DT702" i="14" s="1"/>
  <c r="DK702" i="14"/>
  <c r="DX702" i="14" s="1"/>
  <c r="CZ702" i="14"/>
  <c r="DM702" i="14" s="1"/>
  <c r="DD702" i="14"/>
  <c r="DQ702" i="14" s="1"/>
  <c r="DH702" i="14"/>
  <c r="DA702" i="14"/>
  <c r="DE702" i="14"/>
  <c r="DR702" i="14" s="1"/>
  <c r="DI702" i="14"/>
  <c r="DV702" i="14" s="1"/>
  <c r="DU702" i="14"/>
  <c r="CN704" i="14"/>
  <c r="DO704" i="14" s="1"/>
  <c r="CT706" i="14"/>
  <c r="CQ709" i="14"/>
  <c r="DR709" i="14" s="1"/>
  <c r="CL710" i="14"/>
  <c r="CO711" i="14"/>
  <c r="DP711" i="14" s="1"/>
  <c r="CU713" i="14"/>
  <c r="DV713" i="14" s="1"/>
  <c r="DQ714" i="14"/>
  <c r="CW715" i="14"/>
  <c r="DX715" i="14" s="1"/>
  <c r="CM717" i="14"/>
  <c r="DN717" i="14" s="1"/>
  <c r="DA718" i="14"/>
  <c r="DE718" i="14"/>
  <c r="DR718" i="14" s="1"/>
  <c r="DI718" i="14"/>
  <c r="DB718" i="14"/>
  <c r="DF718" i="14"/>
  <c r="DJ718" i="14"/>
  <c r="DC718" i="14"/>
  <c r="DP718" i="14" s="1"/>
  <c r="DG718" i="14"/>
  <c r="DT718" i="14" s="1"/>
  <c r="DK718" i="14"/>
  <c r="DX718" i="14" s="1"/>
  <c r="CZ718" i="14"/>
  <c r="DM718" i="14" s="1"/>
  <c r="DD718" i="14"/>
  <c r="DQ718" i="14" s="1"/>
  <c r="DH718" i="14"/>
  <c r="DU718" i="14" s="1"/>
  <c r="CM725" i="14"/>
  <c r="DN725" i="14" s="1"/>
  <c r="DA726" i="14"/>
  <c r="DE726" i="14"/>
  <c r="DI726" i="14"/>
  <c r="DV726" i="14" s="1"/>
  <c r="DB726" i="14"/>
  <c r="DF726" i="14"/>
  <c r="DJ726" i="14"/>
  <c r="DC726" i="14"/>
  <c r="DP726" i="14" s="1"/>
  <c r="DG726" i="14"/>
  <c r="DK726" i="14"/>
  <c r="DX726" i="14" s="1"/>
  <c r="CZ726" i="14"/>
  <c r="DM726" i="14" s="1"/>
  <c r="DD726" i="14"/>
  <c r="DQ726" i="14" s="1"/>
  <c r="DH726" i="14"/>
  <c r="DU726" i="14" s="1"/>
  <c r="DO728" i="14"/>
  <c r="CO731" i="14"/>
  <c r="DP731" i="14" s="1"/>
  <c r="DM734" i="14"/>
  <c r="CS735" i="14"/>
  <c r="DT735" i="14" s="1"/>
  <c r="CU737" i="14"/>
  <c r="DV737" i="14" s="1"/>
  <c r="DQ738" i="14"/>
  <c r="DX739" i="14"/>
  <c r="CM741" i="14"/>
  <c r="DN741" i="14" s="1"/>
  <c r="DA742" i="14"/>
  <c r="DN742" i="14" s="1"/>
  <c r="DE742" i="14"/>
  <c r="DI742" i="14"/>
  <c r="DB742" i="14"/>
  <c r="DF742" i="14"/>
  <c r="DJ742" i="14"/>
  <c r="CZ742" i="14"/>
  <c r="DM742" i="14" s="1"/>
  <c r="DD742" i="14"/>
  <c r="DQ742" i="14" s="1"/>
  <c r="DH742" i="14"/>
  <c r="DU742" i="14" s="1"/>
  <c r="DC742" i="14"/>
  <c r="DP742" i="14" s="1"/>
  <c r="DG742" i="14"/>
  <c r="DT742" i="14" s="1"/>
  <c r="DK742" i="14"/>
  <c r="DX742" i="14" s="1"/>
  <c r="DM746" i="14"/>
  <c r="CM749" i="14"/>
  <c r="DN749" i="14" s="1"/>
  <c r="DB750" i="14"/>
  <c r="DO750" i="14" s="1"/>
  <c r="DF750" i="14"/>
  <c r="DS750" i="14" s="1"/>
  <c r="DJ750" i="14"/>
  <c r="DC750" i="14"/>
  <c r="DP750" i="14" s="1"/>
  <c r="DG750" i="14"/>
  <c r="DT750" i="14" s="1"/>
  <c r="DK750" i="14"/>
  <c r="DX750" i="14" s="1"/>
  <c r="DA750" i="14"/>
  <c r="DN750" i="14" s="1"/>
  <c r="DE750" i="14"/>
  <c r="DR750" i="14" s="1"/>
  <c r="DI750" i="14"/>
  <c r="DV750" i="14" s="1"/>
  <c r="CZ750" i="14"/>
  <c r="DM750" i="14" s="1"/>
  <c r="DD750" i="14"/>
  <c r="DQ750" i="14" s="1"/>
  <c r="DH750" i="14"/>
  <c r="DP755" i="14"/>
  <c r="CU757" i="14"/>
  <c r="DV757" i="14" s="1"/>
  <c r="CV760" i="14"/>
  <c r="CU761" i="14"/>
  <c r="DV761" i="14" s="1"/>
  <c r="DP762" i="14"/>
  <c r="DT763" i="14"/>
  <c r="CU765" i="14"/>
  <c r="DV765" i="14" s="1"/>
  <c r="DP766" i="14"/>
  <c r="CS767" i="14"/>
  <c r="DB770" i="14"/>
  <c r="DF770" i="14"/>
  <c r="DJ770" i="14"/>
  <c r="CZ770" i="14"/>
  <c r="DM770" i="14" s="1"/>
  <c r="DD770" i="14"/>
  <c r="DH770" i="14"/>
  <c r="DU770" i="14" s="1"/>
  <c r="DC770" i="14"/>
  <c r="DP770" i="14" s="1"/>
  <c r="DK770" i="14"/>
  <c r="DX770" i="14" s="1"/>
  <c r="DE770" i="14"/>
  <c r="DG770" i="14"/>
  <c r="DT770" i="14" s="1"/>
  <c r="DA770" i="14"/>
  <c r="DI770" i="14"/>
  <c r="DQ770" i="14"/>
  <c r="DX771" i="14"/>
  <c r="DA573" i="14"/>
  <c r="DE573" i="14"/>
  <c r="DI573" i="14"/>
  <c r="DB573" i="14"/>
  <c r="DF573" i="14"/>
  <c r="DS573" i="14" s="1"/>
  <c r="DJ573" i="14"/>
  <c r="DC573" i="14"/>
  <c r="DP573" i="14" s="1"/>
  <c r="DG573" i="14"/>
  <c r="DT573" i="14" s="1"/>
  <c r="DK573" i="14"/>
  <c r="DX573" i="14" s="1"/>
  <c r="DD573" i="14"/>
  <c r="DQ573" i="14" s="1"/>
  <c r="DH573" i="14"/>
  <c r="DU573" i="14" s="1"/>
  <c r="CZ573" i="14"/>
  <c r="DM573" i="14" s="1"/>
  <c r="DT506" i="14"/>
  <c r="CL507" i="14"/>
  <c r="CM508" i="14"/>
  <c r="CS510" i="14"/>
  <c r="CL511" i="14"/>
  <c r="CM512" i="14"/>
  <c r="DN512" i="14" s="1"/>
  <c r="CQ516" i="14"/>
  <c r="CZ519" i="14"/>
  <c r="DD519" i="14"/>
  <c r="DQ519" i="14" s="1"/>
  <c r="DH519" i="14"/>
  <c r="DA519" i="14"/>
  <c r="DN519" i="14" s="1"/>
  <c r="DE519" i="14"/>
  <c r="DI519" i="14"/>
  <c r="DB519" i="14"/>
  <c r="DF519" i="14"/>
  <c r="DJ519" i="14"/>
  <c r="DC519" i="14"/>
  <c r="DG519" i="14"/>
  <c r="DT519" i="14" s="1"/>
  <c r="DK519" i="14"/>
  <c r="DX519" i="14" s="1"/>
  <c r="CS522" i="14"/>
  <c r="CL523" i="14"/>
  <c r="CM524" i="14"/>
  <c r="CL527" i="14"/>
  <c r="CM528" i="14"/>
  <c r="DS529" i="14"/>
  <c r="CW530" i="14"/>
  <c r="CQ532" i="14"/>
  <c r="DR532" i="14" s="1"/>
  <c r="DC535" i="14"/>
  <c r="DP535" i="14" s="1"/>
  <c r="DG535" i="14"/>
  <c r="DT535" i="14" s="1"/>
  <c r="DK535" i="14"/>
  <c r="DX535" i="14" s="1"/>
  <c r="CZ535" i="14"/>
  <c r="DM535" i="14" s="1"/>
  <c r="DD535" i="14"/>
  <c r="DH535" i="14"/>
  <c r="DU535" i="14" s="1"/>
  <c r="DA535" i="14"/>
  <c r="DE535" i="14"/>
  <c r="DI535" i="14"/>
  <c r="DV535" i="14" s="1"/>
  <c r="DB535" i="14"/>
  <c r="DF535" i="14"/>
  <c r="DJ535" i="14"/>
  <c r="DR536" i="14"/>
  <c r="DT538" i="14"/>
  <c r="CL539" i="14"/>
  <c r="CM540" i="14"/>
  <c r="CL543" i="14"/>
  <c r="CM544" i="14"/>
  <c r="DN544" i="14" s="1"/>
  <c r="CW546" i="14"/>
  <c r="DX546" i="14" s="1"/>
  <c r="CQ548" i="14"/>
  <c r="DR548" i="14" s="1"/>
  <c r="DA551" i="14"/>
  <c r="DE551" i="14"/>
  <c r="DI551" i="14"/>
  <c r="DB551" i="14"/>
  <c r="DF551" i="14"/>
  <c r="DJ551" i="14"/>
  <c r="DC551" i="14"/>
  <c r="DG551" i="14"/>
  <c r="DT551" i="14" s="1"/>
  <c r="DK551" i="14"/>
  <c r="DX551" i="14" s="1"/>
  <c r="CZ551" i="14"/>
  <c r="DM551" i="14" s="1"/>
  <c r="DD551" i="14"/>
  <c r="DH551" i="14"/>
  <c r="DU551" i="14" s="1"/>
  <c r="DR552" i="14"/>
  <c r="CL555" i="14"/>
  <c r="CM556" i="14"/>
  <c r="DN556" i="14" s="1"/>
  <c r="CW558" i="14"/>
  <c r="DX558" i="14" s="1"/>
  <c r="CQ560" i="14"/>
  <c r="DC563" i="14"/>
  <c r="DP563" i="14" s="1"/>
  <c r="DG563" i="14"/>
  <c r="DT563" i="14" s="1"/>
  <c r="DK563" i="14"/>
  <c r="DX563" i="14" s="1"/>
  <c r="CZ563" i="14"/>
  <c r="DM563" i="14" s="1"/>
  <c r="DD563" i="14"/>
  <c r="DH563" i="14"/>
  <c r="DA563" i="14"/>
  <c r="DE563" i="14"/>
  <c r="DI563" i="14"/>
  <c r="DV563" i="14" s="1"/>
  <c r="DB563" i="14"/>
  <c r="DF563" i="14"/>
  <c r="DJ563" i="14"/>
  <c r="DQ563" i="14"/>
  <c r="CU564" i="14"/>
  <c r="CT567" i="14"/>
  <c r="DU567" i="14" s="1"/>
  <c r="CL571" i="14"/>
  <c r="CM373" i="14"/>
  <c r="DN373" i="14" s="1"/>
  <c r="DP376" i="14"/>
  <c r="CQ377" i="14"/>
  <c r="DR377" i="14" s="1"/>
  <c r="CZ380" i="14"/>
  <c r="DM380" i="14" s="1"/>
  <c r="DD380" i="14"/>
  <c r="DH380" i="14"/>
  <c r="DU380" i="14" s="1"/>
  <c r="DA380" i="14"/>
  <c r="DE380" i="14"/>
  <c r="DR380" i="14" s="1"/>
  <c r="DI380" i="14"/>
  <c r="DV380" i="14" s="1"/>
  <c r="DB380" i="14"/>
  <c r="DF380" i="14"/>
  <c r="DS380" i="14" s="1"/>
  <c r="DJ380" i="14"/>
  <c r="DC380" i="14"/>
  <c r="DP380" i="14" s="1"/>
  <c r="DG380" i="14"/>
  <c r="DT380" i="14" s="1"/>
  <c r="DK380" i="14"/>
  <c r="DX380" i="14" s="1"/>
  <c r="CU381" i="14"/>
  <c r="CT384" i="14"/>
  <c r="DT387" i="14"/>
  <c r="CM389" i="14"/>
  <c r="DT391" i="14"/>
  <c r="CL392" i="14"/>
  <c r="CM393" i="14"/>
  <c r="DN393" i="14" s="1"/>
  <c r="DX395" i="14"/>
  <c r="CQ397" i="14"/>
  <c r="CW399" i="14"/>
  <c r="DX399" i="14" s="1"/>
  <c r="CQ401" i="14"/>
  <c r="DR401" i="14" s="1"/>
  <c r="CT404" i="14"/>
  <c r="DU404" i="14" s="1"/>
  <c r="CL408" i="14"/>
  <c r="CM409" i="14"/>
  <c r="DN409" i="14" s="1"/>
  <c r="DS410" i="14"/>
  <c r="CU413" i="14"/>
  <c r="CO415" i="14"/>
  <c r="DA416" i="14"/>
  <c r="DE416" i="14"/>
  <c r="DI416" i="14"/>
  <c r="DC416" i="14"/>
  <c r="DP416" i="14" s="1"/>
  <c r="DG416" i="14"/>
  <c r="DT416" i="14" s="1"/>
  <c r="DK416" i="14"/>
  <c r="DX416" i="14" s="1"/>
  <c r="DB416" i="14"/>
  <c r="DJ416" i="14"/>
  <c r="DD416" i="14"/>
  <c r="DQ416" i="14" s="1"/>
  <c r="DF416" i="14"/>
  <c r="DS416" i="14" s="1"/>
  <c r="CZ416" i="14"/>
  <c r="DM416" i="14" s="1"/>
  <c r="DH416" i="14"/>
  <c r="DU416" i="14" s="1"/>
  <c r="CU417" i="14"/>
  <c r="DV417" i="14" s="1"/>
  <c r="CO419" i="14"/>
  <c r="DP419" i="14" s="1"/>
  <c r="CT420" i="14"/>
  <c r="CN426" i="14"/>
  <c r="CO427" i="14"/>
  <c r="DP427" i="14" s="1"/>
  <c r="CT428" i="14"/>
  <c r="DU428" i="14" s="1"/>
  <c r="CL432" i="14"/>
  <c r="CM433" i="14"/>
  <c r="DX435" i="14"/>
  <c r="DM436" i="14"/>
  <c r="CQ437" i="14"/>
  <c r="DR437" i="14" s="1"/>
  <c r="DB440" i="14"/>
  <c r="DF440" i="14"/>
  <c r="DJ440" i="14"/>
  <c r="CZ440" i="14"/>
  <c r="DM440" i="14" s="1"/>
  <c r="DD440" i="14"/>
  <c r="DQ440" i="14" s="1"/>
  <c r="DH440" i="14"/>
  <c r="DU440" i="14" s="1"/>
  <c r="DC440" i="14"/>
  <c r="DP440" i="14" s="1"/>
  <c r="DK440" i="14"/>
  <c r="DX440" i="14" s="1"/>
  <c r="DE440" i="14"/>
  <c r="DR440" i="14" s="1"/>
  <c r="DG440" i="14"/>
  <c r="DT440" i="14" s="1"/>
  <c r="DA440" i="14"/>
  <c r="DI440" i="14"/>
  <c r="DO442" i="14"/>
  <c r="DM444" i="14"/>
  <c r="DA448" i="14"/>
  <c r="DE448" i="14"/>
  <c r="DI448" i="14"/>
  <c r="DC448" i="14"/>
  <c r="DP448" i="14" s="1"/>
  <c r="DG448" i="14"/>
  <c r="DT448" i="14" s="1"/>
  <c r="DK448" i="14"/>
  <c r="DX448" i="14" s="1"/>
  <c r="DF448" i="14"/>
  <c r="CZ448" i="14"/>
  <c r="DH448" i="14"/>
  <c r="DU448" i="14" s="1"/>
  <c r="DB448" i="14"/>
  <c r="DO448" i="14" s="1"/>
  <c r="DJ448" i="14"/>
  <c r="DD448" i="14"/>
  <c r="CU449" i="14"/>
  <c r="DV449" i="14" s="1"/>
  <c r="CO451" i="14"/>
  <c r="DP451" i="14" s="1"/>
  <c r="CT452" i="14"/>
  <c r="CQ457" i="14"/>
  <c r="CZ460" i="14"/>
  <c r="DM460" i="14" s="1"/>
  <c r="DD460" i="14"/>
  <c r="DQ460" i="14" s="1"/>
  <c r="DH460" i="14"/>
  <c r="DU460" i="14" s="1"/>
  <c r="DB460" i="14"/>
  <c r="DF460" i="14"/>
  <c r="DJ460" i="14"/>
  <c r="DA460" i="14"/>
  <c r="DN460" i="14" s="1"/>
  <c r="DI460" i="14"/>
  <c r="DC460" i="14"/>
  <c r="DP460" i="14" s="1"/>
  <c r="DK460" i="14"/>
  <c r="DX460" i="14" s="1"/>
  <c r="DE460" i="14"/>
  <c r="DG460" i="14"/>
  <c r="DT460" i="14" s="1"/>
  <c r="DO462" i="14"/>
  <c r="CL464" i="14"/>
  <c r="CM465" i="14"/>
  <c r="DN465" i="14" s="1"/>
  <c r="CW467" i="14"/>
  <c r="CQ469" i="14"/>
  <c r="DB472" i="14"/>
  <c r="DF472" i="14"/>
  <c r="DJ472" i="14"/>
  <c r="CZ472" i="14"/>
  <c r="DM472" i="14" s="1"/>
  <c r="DD472" i="14"/>
  <c r="DQ472" i="14" s="1"/>
  <c r="DH472" i="14"/>
  <c r="DU472" i="14" s="1"/>
  <c r="DG472" i="14"/>
  <c r="DT472" i="14" s="1"/>
  <c r="DA472" i="14"/>
  <c r="DI472" i="14"/>
  <c r="DV472" i="14" s="1"/>
  <c r="DC472" i="14"/>
  <c r="DP472" i="14" s="1"/>
  <c r="DK472" i="14"/>
  <c r="DX472" i="14" s="1"/>
  <c r="DE472" i="14"/>
  <c r="DR472" i="14" s="1"/>
  <c r="DM476" i="14"/>
  <c r="CQ477" i="14"/>
  <c r="DR477" i="14" s="1"/>
  <c r="DA480" i="14"/>
  <c r="DE480" i="14"/>
  <c r="DI480" i="14"/>
  <c r="DC480" i="14"/>
  <c r="DP480" i="14" s="1"/>
  <c r="DG480" i="14"/>
  <c r="DT480" i="14" s="1"/>
  <c r="DK480" i="14"/>
  <c r="DX480" i="14" s="1"/>
  <c r="DB480" i="14"/>
  <c r="DJ480" i="14"/>
  <c r="DD480" i="14"/>
  <c r="DQ480" i="14" s="1"/>
  <c r="DF480" i="14"/>
  <c r="CZ480" i="14"/>
  <c r="DH480" i="14"/>
  <c r="DU480" i="14" s="1"/>
  <c r="CU481" i="14"/>
  <c r="CO483" i="14"/>
  <c r="DP483" i="14" s="1"/>
  <c r="CT484" i="14"/>
  <c r="DO486" i="14"/>
  <c r="DT487" i="14"/>
  <c r="DM488" i="14"/>
  <c r="CQ489" i="14"/>
  <c r="DR489" i="14" s="1"/>
  <c r="CZ492" i="14"/>
  <c r="DM492" i="14" s="1"/>
  <c r="DD492" i="14"/>
  <c r="DQ492" i="14" s="1"/>
  <c r="DH492" i="14"/>
  <c r="DU492" i="14" s="1"/>
  <c r="DB492" i="14"/>
  <c r="DO492" i="14" s="1"/>
  <c r="DF492" i="14"/>
  <c r="DJ492" i="14"/>
  <c r="DE492" i="14"/>
  <c r="DG492" i="14"/>
  <c r="DT492" i="14" s="1"/>
  <c r="DA492" i="14"/>
  <c r="DN492" i="14" s="1"/>
  <c r="DI492" i="14"/>
  <c r="DV492" i="14" s="1"/>
  <c r="DC492" i="14"/>
  <c r="DP492" i="14" s="1"/>
  <c r="DK492" i="14"/>
  <c r="DX492" i="14" s="1"/>
  <c r="CL496" i="14"/>
  <c r="CM497" i="14"/>
  <c r="DN497" i="14" s="1"/>
  <c r="CW499" i="14"/>
  <c r="CQ501" i="14"/>
  <c r="DR501" i="14" s="1"/>
  <c r="CZ372" i="14"/>
  <c r="DD372" i="14"/>
  <c r="DH372" i="14"/>
  <c r="DU372" i="14" s="1"/>
  <c r="DA372" i="14"/>
  <c r="DE372" i="14"/>
  <c r="DI372" i="14"/>
  <c r="DV372" i="14" s="1"/>
  <c r="DB372" i="14"/>
  <c r="DF372" i="14"/>
  <c r="DJ372" i="14"/>
  <c r="DC372" i="14"/>
  <c r="DP372" i="14" s="1"/>
  <c r="DG372" i="14"/>
  <c r="DT372" i="14" s="1"/>
  <c r="DK372" i="14"/>
  <c r="DX372" i="14" s="1"/>
  <c r="CU352" i="14"/>
  <c r="DV352" i="14" s="1"/>
  <c r="CZ357" i="14"/>
  <c r="DD357" i="14"/>
  <c r="DQ357" i="14" s="1"/>
  <c r="DH357" i="14"/>
  <c r="DA357" i="14"/>
  <c r="DN357" i="14" s="1"/>
  <c r="DE357" i="14"/>
  <c r="DI357" i="14"/>
  <c r="DV357" i="14" s="1"/>
  <c r="DB357" i="14"/>
  <c r="DF357" i="14"/>
  <c r="DJ357" i="14"/>
  <c r="DC357" i="14"/>
  <c r="DP357" i="14" s="1"/>
  <c r="DG357" i="14"/>
  <c r="DT357" i="14" s="1"/>
  <c r="DK357" i="14"/>
  <c r="DX357" i="14" s="1"/>
  <c r="DB361" i="14"/>
  <c r="DF361" i="14"/>
  <c r="DJ361" i="14"/>
  <c r="DC361" i="14"/>
  <c r="DP361" i="14" s="1"/>
  <c r="DG361" i="14"/>
  <c r="DT361" i="14" s="1"/>
  <c r="DK361" i="14"/>
  <c r="DX361" i="14" s="1"/>
  <c r="CZ361" i="14"/>
  <c r="DD361" i="14"/>
  <c r="DH361" i="14"/>
  <c r="DA361" i="14"/>
  <c r="DN361" i="14" s="1"/>
  <c r="DE361" i="14"/>
  <c r="DI361" i="14"/>
  <c r="CM364" i="14"/>
  <c r="DN364" i="14" s="1"/>
  <c r="CT365" i="14"/>
  <c r="CQ368" i="14"/>
  <c r="CL369" i="14"/>
  <c r="DP370" i="14"/>
  <c r="DS305" i="14"/>
  <c r="CU306" i="14"/>
  <c r="CL311" i="14"/>
  <c r="DS313" i="14"/>
  <c r="DR314" i="14"/>
  <c r="CL315" i="14"/>
  <c r="DP316" i="14"/>
  <c r="DB319" i="14"/>
  <c r="DF319" i="14"/>
  <c r="DJ319" i="14"/>
  <c r="DC319" i="14"/>
  <c r="DP319" i="14" s="1"/>
  <c r="DG319" i="14"/>
  <c r="DT319" i="14" s="1"/>
  <c r="DK319" i="14"/>
  <c r="CZ319" i="14"/>
  <c r="DM319" i="14" s="1"/>
  <c r="DD319" i="14"/>
  <c r="DQ319" i="14" s="1"/>
  <c r="DH319" i="14"/>
  <c r="DA319" i="14"/>
  <c r="DE319" i="14"/>
  <c r="DI319" i="14"/>
  <c r="CW320" i="14"/>
  <c r="DX320" i="14" s="1"/>
  <c r="CM322" i="14"/>
  <c r="CT323" i="14"/>
  <c r="CL327" i="14"/>
  <c r="DP328" i="14"/>
  <c r="CU330" i="14"/>
  <c r="DV330" i="14" s="1"/>
  <c r="CS332" i="14"/>
  <c r="DT332" i="14" s="1"/>
  <c r="CT335" i="14"/>
  <c r="DO337" i="14"/>
  <c r="CQ338" i="14"/>
  <c r="DR338" i="14" s="1"/>
  <c r="CL339" i="14"/>
  <c r="CQ342" i="14"/>
  <c r="DR342" i="14" s="1"/>
  <c r="CL343" i="14"/>
  <c r="DA347" i="14"/>
  <c r="DE347" i="14"/>
  <c r="DI347" i="14"/>
  <c r="DV347" i="14" s="1"/>
  <c r="DB347" i="14"/>
  <c r="DF347" i="14"/>
  <c r="DJ347" i="14"/>
  <c r="DC347" i="14"/>
  <c r="DP347" i="14" s="1"/>
  <c r="DG347" i="14"/>
  <c r="DK347" i="14"/>
  <c r="DX347" i="14" s="1"/>
  <c r="CZ347" i="14"/>
  <c r="DD347" i="14"/>
  <c r="DH347" i="14"/>
  <c r="DU347" i="14" s="1"/>
  <c r="CP347" i="14"/>
  <c r="CW348" i="14"/>
  <c r="CV349" i="14"/>
  <c r="DA351" i="14"/>
  <c r="DE351" i="14"/>
  <c r="DI351" i="14"/>
  <c r="DB351" i="14"/>
  <c r="DF351" i="14"/>
  <c r="DJ351" i="14"/>
  <c r="DC351" i="14"/>
  <c r="DP351" i="14" s="1"/>
  <c r="DG351" i="14"/>
  <c r="DT351" i="14" s="1"/>
  <c r="DK351" i="14"/>
  <c r="DX351" i="14" s="1"/>
  <c r="CZ351" i="14"/>
  <c r="DD351" i="14"/>
  <c r="DH351" i="14"/>
  <c r="DU351" i="14" s="1"/>
  <c r="CP351" i="14"/>
  <c r="DO240" i="14"/>
  <c r="CQ241" i="14"/>
  <c r="CL242" i="14"/>
  <c r="DA246" i="14"/>
  <c r="DE246" i="14"/>
  <c r="DI246" i="14"/>
  <c r="DB246" i="14"/>
  <c r="DF246" i="14"/>
  <c r="DJ246" i="14"/>
  <c r="CZ246" i="14"/>
  <c r="DM246" i="14" s="1"/>
  <c r="DD246" i="14"/>
  <c r="DQ246" i="14" s="1"/>
  <c r="DH246" i="14"/>
  <c r="DG246" i="14"/>
  <c r="DT246" i="14" s="1"/>
  <c r="DK246" i="14"/>
  <c r="DX246" i="14" s="1"/>
  <c r="DC246" i="14"/>
  <c r="DP246" i="14" s="1"/>
  <c r="CM249" i="14"/>
  <c r="DN249" i="14" s="1"/>
  <c r="DB250" i="14"/>
  <c r="DF250" i="14"/>
  <c r="DJ250" i="14"/>
  <c r="DC250" i="14"/>
  <c r="DG250" i="14"/>
  <c r="DT250" i="14" s="1"/>
  <c r="DK250" i="14"/>
  <c r="DX250" i="14" s="1"/>
  <c r="DA250" i="14"/>
  <c r="DE250" i="14"/>
  <c r="DI250" i="14"/>
  <c r="CZ250" i="14"/>
  <c r="DM250" i="14" s="1"/>
  <c r="DD250" i="14"/>
  <c r="DQ250" i="14" s="1"/>
  <c r="DH250" i="14"/>
  <c r="CT254" i="14"/>
  <c r="DU254" i="14" s="1"/>
  <c r="CU257" i="14"/>
  <c r="DV257" i="14" s="1"/>
  <c r="DA262" i="14"/>
  <c r="DE262" i="14"/>
  <c r="DR262" i="14" s="1"/>
  <c r="DI262" i="14"/>
  <c r="DB262" i="14"/>
  <c r="DF262" i="14"/>
  <c r="DJ262" i="14"/>
  <c r="CZ262" i="14"/>
  <c r="DM262" i="14" s="1"/>
  <c r="DD262" i="14"/>
  <c r="DH262" i="14"/>
  <c r="DU262" i="14" s="1"/>
  <c r="DG262" i="14"/>
  <c r="DT262" i="14" s="1"/>
  <c r="DK262" i="14"/>
  <c r="DX262" i="14" s="1"/>
  <c r="DC262" i="14"/>
  <c r="DP262" i="14" s="1"/>
  <c r="CM265" i="14"/>
  <c r="DN265" i="14" s="1"/>
  <c r="DC266" i="14"/>
  <c r="DP266" i="14" s="1"/>
  <c r="DG266" i="14"/>
  <c r="DT266" i="14" s="1"/>
  <c r="DK266" i="14"/>
  <c r="DX266" i="14" s="1"/>
  <c r="CZ266" i="14"/>
  <c r="DM266" i="14" s="1"/>
  <c r="DD266" i="14"/>
  <c r="DH266" i="14"/>
  <c r="DU266" i="14" s="1"/>
  <c r="DB266" i="14"/>
  <c r="DF266" i="14"/>
  <c r="DJ266" i="14"/>
  <c r="DA266" i="14"/>
  <c r="DE266" i="14"/>
  <c r="DI266" i="14"/>
  <c r="DV266" i="14" s="1"/>
  <c r="CT270" i="14"/>
  <c r="CQ273" i="14"/>
  <c r="DR273" i="14" s="1"/>
  <c r="DM274" i="14"/>
  <c r="CQ277" i="14"/>
  <c r="DR277" i="14" s="1"/>
  <c r="CL278" i="14"/>
  <c r="CU281" i="14"/>
  <c r="DV282" i="14"/>
  <c r="DT283" i="14"/>
  <c r="DA286" i="14"/>
  <c r="DE286" i="14"/>
  <c r="DB286" i="14"/>
  <c r="DF286" i="14"/>
  <c r="DS286" i="14" s="1"/>
  <c r="DJ286" i="14"/>
  <c r="CZ286" i="14"/>
  <c r="DM286" i="14" s="1"/>
  <c r="DD286" i="14"/>
  <c r="DQ286" i="14" s="1"/>
  <c r="DH286" i="14"/>
  <c r="DU286" i="14" s="1"/>
  <c r="DC286" i="14"/>
  <c r="DP286" i="14" s="1"/>
  <c r="DG286" i="14"/>
  <c r="DI286" i="14"/>
  <c r="DK286" i="14"/>
  <c r="DX286" i="14" s="1"/>
  <c r="DO288" i="14"/>
  <c r="CQ289" i="14"/>
  <c r="CU293" i="14"/>
  <c r="DB298" i="14"/>
  <c r="DF298" i="14"/>
  <c r="DJ298" i="14"/>
  <c r="CZ298" i="14"/>
  <c r="DM298" i="14" s="1"/>
  <c r="DD298" i="14"/>
  <c r="DH298" i="14"/>
  <c r="DU298" i="14" s="1"/>
  <c r="DA298" i="14"/>
  <c r="DI298" i="14"/>
  <c r="DV298" i="14" s="1"/>
  <c r="DC298" i="14"/>
  <c r="DP298" i="14" s="1"/>
  <c r="DK298" i="14"/>
  <c r="DX298" i="14" s="1"/>
  <c r="DE298" i="14"/>
  <c r="DG298" i="14"/>
  <c r="DT298" i="14" s="1"/>
  <c r="CP298" i="14"/>
  <c r="DQ298" i="14" s="1"/>
  <c r="CW299" i="14"/>
  <c r="CV300" i="14"/>
  <c r="DC302" i="14"/>
  <c r="DP302" i="14" s="1"/>
  <c r="DG302" i="14"/>
  <c r="DT302" i="14" s="1"/>
  <c r="DK302" i="14"/>
  <c r="DX302" i="14" s="1"/>
  <c r="DA302" i="14"/>
  <c r="DN302" i="14" s="1"/>
  <c r="DE302" i="14"/>
  <c r="DI302" i="14"/>
  <c r="DV302" i="14" s="1"/>
  <c r="DF302" i="14"/>
  <c r="DS302" i="14" s="1"/>
  <c r="CZ302" i="14"/>
  <c r="DM302" i="14" s="1"/>
  <c r="DH302" i="14"/>
  <c r="DB302" i="14"/>
  <c r="DO302" i="14" s="1"/>
  <c r="DJ302" i="14"/>
  <c r="DD302" i="14"/>
  <c r="DQ302" i="14" s="1"/>
  <c r="DU302" i="14"/>
  <c r="DX238" i="14"/>
  <c r="DB165" i="14"/>
  <c r="DF165" i="14"/>
  <c r="DJ165" i="14"/>
  <c r="DC165" i="14"/>
  <c r="DP165" i="14" s="1"/>
  <c r="DG165" i="14"/>
  <c r="DT165" i="14" s="1"/>
  <c r="DK165" i="14"/>
  <c r="DX165" i="14" s="1"/>
  <c r="CZ165" i="14"/>
  <c r="DM165" i="14" s="1"/>
  <c r="DD165" i="14"/>
  <c r="DH165" i="14"/>
  <c r="DU165" i="14" s="1"/>
  <c r="DA165" i="14"/>
  <c r="DN165" i="14" s="1"/>
  <c r="DE165" i="14"/>
  <c r="DR165" i="14" s="1"/>
  <c r="DI165" i="14"/>
  <c r="CP165" i="14"/>
  <c r="CM168" i="14"/>
  <c r="DN168" i="14" s="1"/>
  <c r="CZ169" i="14"/>
  <c r="DM169" i="14" s="1"/>
  <c r="DD169" i="14"/>
  <c r="DH169" i="14"/>
  <c r="DA169" i="14"/>
  <c r="DE169" i="14"/>
  <c r="DI169" i="14"/>
  <c r="DV169" i="14" s="1"/>
  <c r="DB169" i="14"/>
  <c r="DO169" i="14" s="1"/>
  <c r="DF169" i="14"/>
  <c r="DJ169" i="14"/>
  <c r="DC169" i="14"/>
  <c r="DP169" i="14" s="1"/>
  <c r="DG169" i="14"/>
  <c r="DT169" i="14" s="1"/>
  <c r="DK169" i="14"/>
  <c r="DX169" i="14" s="1"/>
  <c r="CP169" i="14"/>
  <c r="CW170" i="14"/>
  <c r="DX170" i="14" s="1"/>
  <c r="CM172" i="14"/>
  <c r="DN172" i="14" s="1"/>
  <c r="CZ173" i="14"/>
  <c r="DM173" i="14" s="1"/>
  <c r="DD173" i="14"/>
  <c r="DH173" i="14"/>
  <c r="DA173" i="14"/>
  <c r="DE173" i="14"/>
  <c r="DI173" i="14"/>
  <c r="DB173" i="14"/>
  <c r="DF173" i="14"/>
  <c r="DS173" i="14" s="1"/>
  <c r="DJ173" i="14"/>
  <c r="DC173" i="14"/>
  <c r="DP173" i="14" s="1"/>
  <c r="DG173" i="14"/>
  <c r="DT173" i="14" s="1"/>
  <c r="DK173" i="14"/>
  <c r="DX173" i="14" s="1"/>
  <c r="CP173" i="14"/>
  <c r="DX174" i="14"/>
  <c r="CM176" i="14"/>
  <c r="DN176" i="14" s="1"/>
  <c r="CL181" i="14"/>
  <c r="DP182" i="14"/>
  <c r="DS183" i="14"/>
  <c r="CQ184" i="14"/>
  <c r="DR184" i="14" s="1"/>
  <c r="CL185" i="14"/>
  <c r="CO186" i="14"/>
  <c r="DP186" i="14" s="1"/>
  <c r="CR187" i="14"/>
  <c r="CQ188" i="14"/>
  <c r="CL189" i="14"/>
  <c r="CU192" i="14"/>
  <c r="DV192" i="14" s="1"/>
  <c r="CV195" i="14"/>
  <c r="DC197" i="14"/>
  <c r="DP197" i="14" s="1"/>
  <c r="DG197" i="14"/>
  <c r="DT197" i="14" s="1"/>
  <c r="DK197" i="14"/>
  <c r="DX197" i="14" s="1"/>
  <c r="DA197" i="14"/>
  <c r="DE197" i="14"/>
  <c r="DI197" i="14"/>
  <c r="DF197" i="14"/>
  <c r="CZ197" i="14"/>
  <c r="DM197" i="14" s="1"/>
  <c r="DH197" i="14"/>
  <c r="DU197" i="14" s="1"/>
  <c r="DB197" i="14"/>
  <c r="DJ197" i="14"/>
  <c r="DD197" i="14"/>
  <c r="CP197" i="14"/>
  <c r="CW198" i="14"/>
  <c r="DX198" i="14" s="1"/>
  <c r="CM200" i="14"/>
  <c r="CT201" i="14"/>
  <c r="CQ204" i="14"/>
  <c r="DR204" i="14" s="1"/>
  <c r="CL205" i="14"/>
  <c r="CR207" i="14"/>
  <c r="CZ209" i="14"/>
  <c r="DD209" i="14"/>
  <c r="DH209" i="14"/>
  <c r="DU209" i="14" s="1"/>
  <c r="DA209" i="14"/>
  <c r="DE209" i="14"/>
  <c r="DR209" i="14" s="1"/>
  <c r="DI209" i="14"/>
  <c r="DB209" i="14"/>
  <c r="DF209" i="14"/>
  <c r="DJ209" i="14"/>
  <c r="DC209" i="14"/>
  <c r="DP209" i="14" s="1"/>
  <c r="DG209" i="14"/>
  <c r="DT209" i="14" s="1"/>
  <c r="DK209" i="14"/>
  <c r="DX209" i="14" s="1"/>
  <c r="CM212" i="14"/>
  <c r="DN212" i="14" s="1"/>
  <c r="CT213" i="14"/>
  <c r="DO215" i="14"/>
  <c r="CQ216" i="14"/>
  <c r="DR216" i="14" s="1"/>
  <c r="CL217" i="14"/>
  <c r="DS219" i="14"/>
  <c r="CU220" i="14"/>
  <c r="CM224" i="14"/>
  <c r="DN224" i="14" s="1"/>
  <c r="CT225" i="14"/>
  <c r="CQ228" i="14"/>
  <c r="CL229" i="14"/>
  <c r="DP230" i="14"/>
  <c r="DS231" i="14"/>
  <c r="DA233" i="14"/>
  <c r="DE233" i="14"/>
  <c r="DI233" i="14"/>
  <c r="DB233" i="14"/>
  <c r="DF233" i="14"/>
  <c r="DJ233" i="14"/>
  <c r="DC233" i="14"/>
  <c r="DP233" i="14" s="1"/>
  <c r="CZ233" i="14"/>
  <c r="DM233" i="14" s="1"/>
  <c r="DD233" i="14"/>
  <c r="DH233" i="14"/>
  <c r="DG233" i="14"/>
  <c r="DT233" i="14" s="1"/>
  <c r="DK233" i="14"/>
  <c r="DX233" i="14" s="1"/>
  <c r="CP233" i="14"/>
  <c r="DX234" i="14"/>
  <c r="CM236" i="14"/>
  <c r="DN236" i="14" s="1"/>
  <c r="CT67" i="14"/>
  <c r="CZ71" i="14"/>
  <c r="DM71" i="14" s="1"/>
  <c r="DD71" i="14"/>
  <c r="DH71" i="14"/>
  <c r="DU71" i="14" s="1"/>
  <c r="DA71" i="14"/>
  <c r="DE71" i="14"/>
  <c r="DR71" i="14" s="1"/>
  <c r="DI71" i="14"/>
  <c r="DC71" i="14"/>
  <c r="DP71" i="14" s="1"/>
  <c r="DG71" i="14"/>
  <c r="DT71" i="14" s="1"/>
  <c r="DK71" i="14"/>
  <c r="DX71" i="14" s="1"/>
  <c r="DB71" i="14"/>
  <c r="DF71" i="14"/>
  <c r="DJ71" i="14"/>
  <c r="CP71" i="14"/>
  <c r="CM74" i="14"/>
  <c r="DN74" i="14" s="1"/>
  <c r="CT75" i="14"/>
  <c r="DU75" i="14" s="1"/>
  <c r="DO77" i="14"/>
  <c r="CQ78" i="14"/>
  <c r="CL79" i="14"/>
  <c r="DP80" i="14"/>
  <c r="CR81" i="14"/>
  <c r="CZ83" i="14"/>
  <c r="DM83" i="14" s="1"/>
  <c r="DD83" i="14"/>
  <c r="DH83" i="14"/>
  <c r="DA83" i="14"/>
  <c r="DE83" i="14"/>
  <c r="DI83" i="14"/>
  <c r="DV83" i="14" s="1"/>
  <c r="DC83" i="14"/>
  <c r="DP83" i="14" s="1"/>
  <c r="DG83" i="14"/>
  <c r="DT83" i="14" s="1"/>
  <c r="DK83" i="14"/>
  <c r="DX83" i="14" s="1"/>
  <c r="DB83" i="14"/>
  <c r="DF83" i="14"/>
  <c r="DS83" i="14" s="1"/>
  <c r="DJ83" i="14"/>
  <c r="CP83" i="14"/>
  <c r="CW84" i="14"/>
  <c r="CM86" i="14"/>
  <c r="DN86" i="14" s="1"/>
  <c r="CT87" i="14"/>
  <c r="DO89" i="14"/>
  <c r="CU90" i="14"/>
  <c r="DX91" i="14"/>
  <c r="CS92" i="14"/>
  <c r="DT92" i="14" s="1"/>
  <c r="DC95" i="14"/>
  <c r="DP95" i="14" s="1"/>
  <c r="DG95" i="14"/>
  <c r="DT95" i="14" s="1"/>
  <c r="DK95" i="14"/>
  <c r="DX95" i="14" s="1"/>
  <c r="CZ95" i="14"/>
  <c r="DD95" i="14"/>
  <c r="DH95" i="14"/>
  <c r="DB95" i="14"/>
  <c r="DO95" i="14" s="1"/>
  <c r="DF95" i="14"/>
  <c r="DJ95" i="14"/>
  <c r="DI95" i="14"/>
  <c r="DA95" i="14"/>
  <c r="DE95" i="14"/>
  <c r="CP95" i="14"/>
  <c r="DQ95" i="14" s="1"/>
  <c r="CM98" i="14"/>
  <c r="DN98" i="14" s="1"/>
  <c r="CT99" i="14"/>
  <c r="CQ102" i="14"/>
  <c r="CL103" i="14"/>
  <c r="DP104" i="14"/>
  <c r="CU106" i="14"/>
  <c r="CL107" i="14"/>
  <c r="CZ111" i="14"/>
  <c r="DM111" i="14" s="1"/>
  <c r="DD111" i="14"/>
  <c r="DH111" i="14"/>
  <c r="DU111" i="14" s="1"/>
  <c r="DB111" i="14"/>
  <c r="DO111" i="14" s="1"/>
  <c r="DF111" i="14"/>
  <c r="DJ111" i="14"/>
  <c r="DC111" i="14"/>
  <c r="DK111" i="14"/>
  <c r="DX111" i="14" s="1"/>
  <c r="DE111" i="14"/>
  <c r="DG111" i="14"/>
  <c r="DA111" i="14"/>
  <c r="DI111" i="14"/>
  <c r="DV111" i="14" s="1"/>
  <c r="CP111" i="14"/>
  <c r="CW112" i="14"/>
  <c r="CM114" i="14"/>
  <c r="DN114" i="14" s="1"/>
  <c r="CL115" i="14"/>
  <c r="DP116" i="14"/>
  <c r="DC119" i="14"/>
  <c r="DP119" i="14" s="1"/>
  <c r="DG119" i="14"/>
  <c r="DK119" i="14"/>
  <c r="DA119" i="14"/>
  <c r="DE119" i="14"/>
  <c r="DI119" i="14"/>
  <c r="DF119" i="14"/>
  <c r="CZ119" i="14"/>
  <c r="DM119" i="14" s="1"/>
  <c r="DH119" i="14"/>
  <c r="DB119" i="14"/>
  <c r="DJ119" i="14"/>
  <c r="DD119" i="14"/>
  <c r="CT119" i="14"/>
  <c r="DU119" i="14" s="1"/>
  <c r="CQ122" i="14"/>
  <c r="DR122" i="14" s="1"/>
  <c r="CU126" i="14"/>
  <c r="CM130" i="14"/>
  <c r="DA131" i="14"/>
  <c r="DE131" i="14"/>
  <c r="DI131" i="14"/>
  <c r="DV131" i="14" s="1"/>
  <c r="DB131" i="14"/>
  <c r="DF131" i="14"/>
  <c r="DJ131" i="14"/>
  <c r="DC131" i="14"/>
  <c r="DP131" i="14" s="1"/>
  <c r="DG131" i="14"/>
  <c r="DT131" i="14" s="1"/>
  <c r="DK131" i="14"/>
  <c r="DX131" i="14" s="1"/>
  <c r="CZ131" i="14"/>
  <c r="DM131" i="14" s="1"/>
  <c r="DD131" i="14"/>
  <c r="DH131" i="14"/>
  <c r="DU131" i="14" s="1"/>
  <c r="CP131" i="14"/>
  <c r="CW132" i="14"/>
  <c r="DX132" i="14" s="1"/>
  <c r="CM134" i="14"/>
  <c r="CT135" i="14"/>
  <c r="DU135" i="14" s="1"/>
  <c r="CU138" i="14"/>
  <c r="DV138" i="14" s="1"/>
  <c r="CU142" i="14"/>
  <c r="CS144" i="14"/>
  <c r="DT144" i="14" s="1"/>
  <c r="CU146" i="14"/>
  <c r="DT147" i="14"/>
  <c r="CM150" i="14"/>
  <c r="CT151" i="14"/>
  <c r="CQ154" i="14"/>
  <c r="CL155" i="14"/>
  <c r="CO156" i="14"/>
  <c r="DP156" i="14" s="1"/>
  <c r="CQ158" i="14"/>
  <c r="CL159" i="14"/>
  <c r="DP160" i="14"/>
  <c r="CU50" i="14"/>
  <c r="DV50" i="14" s="1"/>
  <c r="CU54" i="14"/>
  <c r="DT56" i="14"/>
  <c r="DB59" i="14"/>
  <c r="DF59" i="14"/>
  <c r="DJ59" i="14"/>
  <c r="DC59" i="14"/>
  <c r="DP59" i="14" s="1"/>
  <c r="DG59" i="14"/>
  <c r="DT59" i="14" s="1"/>
  <c r="DK59" i="14"/>
  <c r="DX59" i="14" s="1"/>
  <c r="DA59" i="14"/>
  <c r="DE59" i="14"/>
  <c r="DI59" i="14"/>
  <c r="DD59" i="14"/>
  <c r="DH59" i="14"/>
  <c r="DU59" i="14" s="1"/>
  <c r="CZ59" i="14"/>
  <c r="DM59" i="14" s="1"/>
  <c r="CP59" i="14"/>
  <c r="CM62" i="14"/>
  <c r="DN62" i="14" s="1"/>
  <c r="CT63" i="14"/>
  <c r="CU66" i="14"/>
  <c r="DV66" i="14" s="1"/>
  <c r="CM574" i="14"/>
  <c r="CT575" i="14"/>
  <c r="CN577" i="14"/>
  <c r="CU578" i="14"/>
  <c r="DT580" i="14"/>
  <c r="CM582" i="14"/>
  <c r="CN585" i="14"/>
  <c r="CL587" i="14"/>
  <c r="CR589" i="14"/>
  <c r="DS589" i="14" s="1"/>
  <c r="CU590" i="14"/>
  <c r="DX591" i="14"/>
  <c r="CZ595" i="14"/>
  <c r="DD595" i="14"/>
  <c r="DH595" i="14"/>
  <c r="DU595" i="14" s="1"/>
  <c r="DA595" i="14"/>
  <c r="DE595" i="14"/>
  <c r="DI595" i="14"/>
  <c r="DB595" i="14"/>
  <c r="DO595" i="14" s="1"/>
  <c r="DF595" i="14"/>
  <c r="DJ595" i="14"/>
  <c r="DC595" i="14"/>
  <c r="DP595" i="14" s="1"/>
  <c r="DG595" i="14"/>
  <c r="DK595" i="14"/>
  <c r="DX595" i="14" s="1"/>
  <c r="CP595" i="14"/>
  <c r="CW596" i="14"/>
  <c r="DX596" i="14" s="1"/>
  <c r="CQ598" i="14"/>
  <c r="CL599" i="14"/>
  <c r="DP600" i="14"/>
  <c r="CR601" i="14"/>
  <c r="DS601" i="14" s="1"/>
  <c r="DT604" i="14"/>
  <c r="CV605" i="14"/>
  <c r="DA607" i="14"/>
  <c r="DE607" i="14"/>
  <c r="DI607" i="14"/>
  <c r="DB607" i="14"/>
  <c r="DO607" i="14" s="1"/>
  <c r="DF607" i="14"/>
  <c r="DS607" i="14" s="1"/>
  <c r="DJ607" i="14"/>
  <c r="DC607" i="14"/>
  <c r="DP607" i="14" s="1"/>
  <c r="DG607" i="14"/>
  <c r="DT607" i="14" s="1"/>
  <c r="DK607" i="14"/>
  <c r="DX607" i="14" s="1"/>
  <c r="CZ607" i="14"/>
  <c r="DM607" i="14" s="1"/>
  <c r="DD607" i="14"/>
  <c r="DH607" i="14"/>
  <c r="DU607" i="14" s="1"/>
  <c r="CQ610" i="14"/>
  <c r="DR610" i="14" s="1"/>
  <c r="CL611" i="14"/>
  <c r="DP612" i="14"/>
  <c r="CU614" i="14"/>
  <c r="DV614" i="14" s="1"/>
  <c r="CS616" i="14"/>
  <c r="CM618" i="14"/>
  <c r="DN618" i="14" s="1"/>
  <c r="CT619" i="14"/>
  <c r="CN621" i="14"/>
  <c r="CL623" i="14"/>
  <c r="CR625" i="14"/>
  <c r="DS625" i="14" s="1"/>
  <c r="CU626" i="14"/>
  <c r="DV626" i="14" s="1"/>
  <c r="CV629" i="14"/>
  <c r="CZ631" i="14"/>
  <c r="DM631" i="14" s="1"/>
  <c r="DD631" i="14"/>
  <c r="DH631" i="14"/>
  <c r="DA631" i="14"/>
  <c r="DE631" i="14"/>
  <c r="DR631" i="14" s="1"/>
  <c r="DI631" i="14"/>
  <c r="DV631" i="14" s="1"/>
  <c r="DB631" i="14"/>
  <c r="DO631" i="14" s="1"/>
  <c r="DJ631" i="14"/>
  <c r="DC631" i="14"/>
  <c r="DP631" i="14" s="1"/>
  <c r="DK631" i="14"/>
  <c r="DF631" i="14"/>
  <c r="DS631" i="14" s="1"/>
  <c r="DG631" i="14"/>
  <c r="CP631" i="14"/>
  <c r="CW632" i="14"/>
  <c r="DX632" i="14" s="1"/>
  <c r="CM634" i="14"/>
  <c r="DN634" i="14" s="1"/>
  <c r="CT635" i="14"/>
  <c r="CN637" i="14"/>
  <c r="CL639" i="14"/>
  <c r="CV641" i="14"/>
  <c r="DC643" i="14"/>
  <c r="DP643" i="14" s="1"/>
  <c r="DG643" i="14"/>
  <c r="DT643" i="14" s="1"/>
  <c r="DK643" i="14"/>
  <c r="DX643" i="14" s="1"/>
  <c r="CZ643" i="14"/>
  <c r="DD643" i="14"/>
  <c r="DH643" i="14"/>
  <c r="DU643" i="14" s="1"/>
  <c r="DA643" i="14"/>
  <c r="DI643" i="14"/>
  <c r="DB643" i="14"/>
  <c r="DO643" i="14" s="1"/>
  <c r="DJ643" i="14"/>
  <c r="DE643" i="14"/>
  <c r="DR643" i="14" s="1"/>
  <c r="DF643" i="14"/>
  <c r="DS643" i="14" s="1"/>
  <c r="CP643" i="14"/>
  <c r="CQ646" i="14"/>
  <c r="DR646" i="14" s="1"/>
  <c r="CL647" i="14"/>
  <c r="CO648" i="14"/>
  <c r="CR649" i="14"/>
  <c r="DS649" i="14" s="1"/>
  <c r="CU650" i="14"/>
  <c r="CV653" i="14"/>
  <c r="DC655" i="14"/>
  <c r="DP655" i="14" s="1"/>
  <c r="DG655" i="14"/>
  <c r="DT655" i="14" s="1"/>
  <c r="DK655" i="14"/>
  <c r="DX655" i="14" s="1"/>
  <c r="CZ655" i="14"/>
  <c r="DM655" i="14" s="1"/>
  <c r="DD655" i="14"/>
  <c r="DH655" i="14"/>
  <c r="DU655" i="14" s="1"/>
  <c r="DA655" i="14"/>
  <c r="DI655" i="14"/>
  <c r="DB655" i="14"/>
  <c r="DO655" i="14" s="1"/>
  <c r="DJ655" i="14"/>
  <c r="DE655" i="14"/>
  <c r="DR655" i="14" s="1"/>
  <c r="DF655" i="14"/>
  <c r="DS655" i="14" s="1"/>
  <c r="CP655" i="14"/>
  <c r="DQ655" i="14" s="1"/>
  <c r="CM658" i="14"/>
  <c r="DN658" i="14" s="1"/>
  <c r="CT659" i="14"/>
  <c r="CN661" i="14"/>
  <c r="CU662" i="14"/>
  <c r="CV665" i="14"/>
  <c r="DB667" i="14"/>
  <c r="DO667" i="14" s="1"/>
  <c r="DF667" i="14"/>
  <c r="DS667" i="14" s="1"/>
  <c r="DJ667" i="14"/>
  <c r="DC667" i="14"/>
  <c r="DP667" i="14" s="1"/>
  <c r="DG667" i="14"/>
  <c r="DT667" i="14" s="1"/>
  <c r="DK667" i="14"/>
  <c r="DX667" i="14" s="1"/>
  <c r="CZ667" i="14"/>
  <c r="DM667" i="14" s="1"/>
  <c r="DH667" i="14"/>
  <c r="DU667" i="14" s="1"/>
  <c r="DA667" i="14"/>
  <c r="DN667" i="14" s="1"/>
  <c r="DI667" i="14"/>
  <c r="DD667" i="14"/>
  <c r="DE667" i="14"/>
  <c r="CW668" i="14"/>
  <c r="CQ670" i="14"/>
  <c r="DR670" i="14" s="1"/>
  <c r="CL671" i="14"/>
  <c r="CO672" i="14"/>
  <c r="CR673" i="14"/>
  <c r="CU674" i="14"/>
  <c r="CS676" i="14"/>
  <c r="CM678" i="14"/>
  <c r="DN678" i="14" s="1"/>
  <c r="CT679" i="14"/>
  <c r="CN681" i="14"/>
  <c r="DO681" i="14" s="1"/>
  <c r="CQ682" i="14"/>
  <c r="CL683" i="14"/>
  <c r="CO684" i="14"/>
  <c r="DP684" i="14" s="1"/>
  <c r="CR685" i="14"/>
  <c r="CU686" i="14"/>
  <c r="DV686" i="14" s="1"/>
  <c r="DO687" i="14"/>
  <c r="DT688" i="14"/>
  <c r="CV689" i="14"/>
  <c r="DC691" i="14"/>
  <c r="DP691" i="14" s="1"/>
  <c r="DG691" i="14"/>
  <c r="DT691" i="14" s="1"/>
  <c r="DK691" i="14"/>
  <c r="DX691" i="14" s="1"/>
  <c r="CZ691" i="14"/>
  <c r="DD691" i="14"/>
  <c r="DH691" i="14"/>
  <c r="DU691" i="14" s="1"/>
  <c r="DA691" i="14"/>
  <c r="DE691" i="14"/>
  <c r="DI691" i="14"/>
  <c r="DB691" i="14"/>
  <c r="DF691" i="14"/>
  <c r="DS691" i="14" s="1"/>
  <c r="DJ691" i="14"/>
  <c r="CP691" i="14"/>
  <c r="DQ691" i="14" s="1"/>
  <c r="DX692" i="14"/>
  <c r="CM694" i="14"/>
  <c r="CT695" i="14"/>
  <c r="CN697" i="14"/>
  <c r="DO697" i="14" s="1"/>
  <c r="CS700" i="14"/>
  <c r="DT700" i="14" s="1"/>
  <c r="CV701" i="14"/>
  <c r="DB703" i="14"/>
  <c r="DO703" i="14" s="1"/>
  <c r="DF703" i="14"/>
  <c r="DS703" i="14" s="1"/>
  <c r="DJ703" i="14"/>
  <c r="DC703" i="14"/>
  <c r="DP703" i="14" s="1"/>
  <c r="DG703" i="14"/>
  <c r="DK703" i="14"/>
  <c r="DX703" i="14" s="1"/>
  <c r="CZ703" i="14"/>
  <c r="DM703" i="14" s="1"/>
  <c r="DD703" i="14"/>
  <c r="DQ703" i="14" s="1"/>
  <c r="DH703" i="14"/>
  <c r="DA703" i="14"/>
  <c r="DE703" i="14"/>
  <c r="DI703" i="14"/>
  <c r="DV703" i="14" s="1"/>
  <c r="CW704" i="14"/>
  <c r="DX704" i="14" s="1"/>
  <c r="CQ706" i="14"/>
  <c r="DT708" i="14"/>
  <c r="CT711" i="14"/>
  <c r="CN713" i="14"/>
  <c r="DO713" i="14" s="1"/>
  <c r="DR714" i="14"/>
  <c r="CL715" i="14"/>
  <c r="CO716" i="14"/>
  <c r="DP716" i="14" s="1"/>
  <c r="CR717" i="14"/>
  <c r="DS717" i="14" s="1"/>
  <c r="CR721" i="14"/>
  <c r="DS721" i="14" s="1"/>
  <c r="DR722" i="14"/>
  <c r="DP728" i="14"/>
  <c r="CR729" i="14"/>
  <c r="DS729" i="14" s="1"/>
  <c r="CR733" i="14"/>
  <c r="DS733" i="14" s="1"/>
  <c r="DR734" i="14"/>
  <c r="CL735" i="14"/>
  <c r="DN739" i="14"/>
  <c r="DP740" i="14"/>
  <c r="CR741" i="14"/>
  <c r="DS741" i="14" s="1"/>
  <c r="DP743" i="14"/>
  <c r="CR745" i="14"/>
  <c r="DR746" i="14"/>
  <c r="DP747" i="14"/>
  <c r="DP748" i="14"/>
  <c r="DR751" i="14"/>
  <c r="DP752" i="14"/>
  <c r="CR753" i="14"/>
  <c r="DS753" i="14" s="1"/>
  <c r="DR754" i="14"/>
  <c r="DN755" i="14"/>
  <c r="CR757" i="14"/>
  <c r="DS757" i="14" s="1"/>
  <c r="CU758" i="14"/>
  <c r="CS760" i="14"/>
  <c r="DT760" i="14" s="1"/>
  <c r="CM762" i="14"/>
  <c r="DN762" i="14" s="1"/>
  <c r="CT763" i="14"/>
  <c r="CQ766" i="14"/>
  <c r="DR766" i="14" s="1"/>
  <c r="CL767" i="14"/>
  <c r="CO768" i="14"/>
  <c r="DP768" i="14" s="1"/>
  <c r="CR769" i="14"/>
  <c r="CU770" i="14"/>
  <c r="CU573" i="14"/>
  <c r="DP505" i="14"/>
  <c r="CT506" i="14"/>
  <c r="DU506" i="14" s="1"/>
  <c r="CL510" i="14"/>
  <c r="CM511" i="14"/>
  <c r="DN511" i="14" s="1"/>
  <c r="CV512" i="14"/>
  <c r="DA514" i="14"/>
  <c r="DE514" i="14"/>
  <c r="DI514" i="14"/>
  <c r="DB514" i="14"/>
  <c r="DO514" i="14" s="1"/>
  <c r="DF514" i="14"/>
  <c r="DS514" i="14" s="1"/>
  <c r="DJ514" i="14"/>
  <c r="DC514" i="14"/>
  <c r="DP514" i="14" s="1"/>
  <c r="DG514" i="14"/>
  <c r="DT514" i="14" s="1"/>
  <c r="DK514" i="14"/>
  <c r="DX514" i="14" s="1"/>
  <c r="CZ514" i="14"/>
  <c r="DM514" i="14" s="1"/>
  <c r="DD514" i="14"/>
  <c r="DH514" i="14"/>
  <c r="DU514" i="14" s="1"/>
  <c r="CU515" i="14"/>
  <c r="DV515" i="14" s="1"/>
  <c r="DP517" i="14"/>
  <c r="CT518" i="14"/>
  <c r="CN520" i="14"/>
  <c r="DO520" i="14" s="1"/>
  <c r="CL522" i="14"/>
  <c r="CM523" i="14"/>
  <c r="DN523" i="14" s="1"/>
  <c r="CV524" i="14"/>
  <c r="DB526" i="14"/>
  <c r="DO526" i="14" s="1"/>
  <c r="DF526" i="14"/>
  <c r="DJ526" i="14"/>
  <c r="DC526" i="14"/>
  <c r="DP526" i="14" s="1"/>
  <c r="DG526" i="14"/>
  <c r="DT526" i="14" s="1"/>
  <c r="DK526" i="14"/>
  <c r="DX526" i="14" s="1"/>
  <c r="CZ526" i="14"/>
  <c r="DD526" i="14"/>
  <c r="DH526" i="14"/>
  <c r="DU526" i="14" s="1"/>
  <c r="DA526" i="14"/>
  <c r="DN526" i="14" s="1"/>
  <c r="DE526" i="14"/>
  <c r="DR526" i="14" s="1"/>
  <c r="DI526" i="14"/>
  <c r="CP526" i="14"/>
  <c r="CU527" i="14"/>
  <c r="DV527" i="14" s="1"/>
  <c r="DP529" i="14"/>
  <c r="CT530" i="14"/>
  <c r="CL534" i="14"/>
  <c r="CR536" i="14"/>
  <c r="DS536" i="14" s="1"/>
  <c r="CQ539" i="14"/>
  <c r="CV540" i="14"/>
  <c r="CZ542" i="14"/>
  <c r="DM542" i="14" s="1"/>
  <c r="DD542" i="14"/>
  <c r="DH542" i="14"/>
  <c r="DA542" i="14"/>
  <c r="DE542" i="14"/>
  <c r="DI542" i="14"/>
  <c r="DV542" i="14" s="1"/>
  <c r="DB542" i="14"/>
  <c r="DO542" i="14" s="1"/>
  <c r="DF542" i="14"/>
  <c r="DS542" i="14" s="1"/>
  <c r="DJ542" i="14"/>
  <c r="DC542" i="14"/>
  <c r="DP542" i="14" s="1"/>
  <c r="DG542" i="14"/>
  <c r="DT542" i="14" s="1"/>
  <c r="DK542" i="14"/>
  <c r="DX542" i="14" s="1"/>
  <c r="CP542" i="14"/>
  <c r="CN544" i="14"/>
  <c r="CM547" i="14"/>
  <c r="DN547" i="14" s="1"/>
  <c r="CR548" i="14"/>
  <c r="DX549" i="14"/>
  <c r="CQ551" i="14"/>
  <c r="CV552" i="14"/>
  <c r="CT554" i="14"/>
  <c r="CN556" i="14"/>
  <c r="DO556" i="14" s="1"/>
  <c r="CS557" i="14"/>
  <c r="CL558" i="14"/>
  <c r="CM559" i="14"/>
  <c r="CR560" i="14"/>
  <c r="DX561" i="14"/>
  <c r="DN562" i="14"/>
  <c r="CV564" i="14"/>
  <c r="DA566" i="14"/>
  <c r="DE566" i="14"/>
  <c r="DI566" i="14"/>
  <c r="DB566" i="14"/>
  <c r="DO566" i="14" s="1"/>
  <c r="DF566" i="14"/>
  <c r="DS566" i="14" s="1"/>
  <c r="DJ566" i="14"/>
  <c r="DC566" i="14"/>
  <c r="DG566" i="14"/>
  <c r="DT566" i="14" s="1"/>
  <c r="DK566" i="14"/>
  <c r="DX566" i="14" s="1"/>
  <c r="DH566" i="14"/>
  <c r="DU566" i="14" s="1"/>
  <c r="CZ566" i="14"/>
  <c r="DD566" i="14"/>
  <c r="DQ566" i="14" s="1"/>
  <c r="CU567" i="14"/>
  <c r="DV567" i="14" s="1"/>
  <c r="CT570" i="14"/>
  <c r="CR373" i="14"/>
  <c r="DS373" i="14" s="1"/>
  <c r="DC375" i="14"/>
  <c r="DP375" i="14" s="1"/>
  <c r="DG375" i="14"/>
  <c r="DK375" i="14"/>
  <c r="DX375" i="14" s="1"/>
  <c r="CZ375" i="14"/>
  <c r="DM375" i="14" s="1"/>
  <c r="DD375" i="14"/>
  <c r="DQ375" i="14" s="1"/>
  <c r="DH375" i="14"/>
  <c r="DA375" i="14"/>
  <c r="DE375" i="14"/>
  <c r="DI375" i="14"/>
  <c r="DB375" i="14"/>
  <c r="DF375" i="14"/>
  <c r="DJ375" i="14"/>
  <c r="CT375" i="14"/>
  <c r="CN377" i="14"/>
  <c r="DO377" i="14" s="1"/>
  <c r="CL379" i="14"/>
  <c r="CM380" i="14"/>
  <c r="CR381" i="14"/>
  <c r="CP383" i="14"/>
  <c r="DQ383" i="14" s="1"/>
  <c r="CU384" i="14"/>
  <c r="CM388" i="14"/>
  <c r="CR389" i="14"/>
  <c r="DX390" i="14"/>
  <c r="CP391" i="14"/>
  <c r="CU392" i="14"/>
  <c r="DV392" i="14" s="1"/>
  <c r="CM396" i="14"/>
  <c r="DN396" i="14" s="1"/>
  <c r="CR397" i="14"/>
  <c r="DS397" i="14" s="1"/>
  <c r="CP399" i="14"/>
  <c r="DQ399" i="14" s="1"/>
  <c r="CU400" i="14"/>
  <c r="DV400" i="14" s="1"/>
  <c r="DP402" i="14"/>
  <c r="CT403" i="14"/>
  <c r="CL407" i="14"/>
  <c r="CV409" i="14"/>
  <c r="DC411" i="14"/>
  <c r="DP411" i="14" s="1"/>
  <c r="DG411" i="14"/>
  <c r="DK411" i="14"/>
  <c r="DX411" i="14" s="1"/>
  <c r="DA411" i="14"/>
  <c r="DE411" i="14"/>
  <c r="DI411" i="14"/>
  <c r="DD411" i="14"/>
  <c r="DQ411" i="14" s="1"/>
  <c r="DF411" i="14"/>
  <c r="DS411" i="14" s="1"/>
  <c r="CZ411" i="14"/>
  <c r="DH411" i="14"/>
  <c r="DB411" i="14"/>
  <c r="DO411" i="14" s="1"/>
  <c r="DJ411" i="14"/>
  <c r="CU412" i="14"/>
  <c r="DV412" i="14" s="1"/>
  <c r="CO414" i="14"/>
  <c r="DP414" i="14" s="1"/>
  <c r="CM416" i="14"/>
  <c r="CR417" i="14"/>
  <c r="CT419" i="14"/>
  <c r="DU419" i="14" s="1"/>
  <c r="CR421" i="14"/>
  <c r="DS421" i="14" s="1"/>
  <c r="DB423" i="14"/>
  <c r="DO423" i="14" s="1"/>
  <c r="DF423" i="14"/>
  <c r="DJ423" i="14"/>
  <c r="CZ423" i="14"/>
  <c r="DD423" i="14"/>
  <c r="DH423" i="14"/>
  <c r="DC423" i="14"/>
  <c r="DK423" i="14"/>
  <c r="DX423" i="14" s="1"/>
  <c r="DE423" i="14"/>
  <c r="DG423" i="14"/>
  <c r="DA423" i="14"/>
  <c r="DI423" i="14"/>
  <c r="DV423" i="14" s="1"/>
  <c r="CT423" i="14"/>
  <c r="CN425" i="14"/>
  <c r="DO425" i="14" s="1"/>
  <c r="CL427" i="14"/>
  <c r="CM428" i="14"/>
  <c r="CR429" i="14"/>
  <c r="CV433" i="14"/>
  <c r="CR437" i="14"/>
  <c r="DS437" i="14" s="1"/>
  <c r="CW438" i="14"/>
  <c r="DX438" i="14" s="1"/>
  <c r="CV441" i="14"/>
  <c r="CT443" i="14"/>
  <c r="DU443" i="14" s="1"/>
  <c r="CU444" i="14"/>
  <c r="DV444" i="14" s="1"/>
  <c r="CT447" i="14"/>
  <c r="DU447" i="14" s="1"/>
  <c r="CN449" i="14"/>
  <c r="DT450" i="14"/>
  <c r="CL451" i="14"/>
  <c r="CM452" i="14"/>
  <c r="DN452" i="14" s="1"/>
  <c r="DV456" i="14"/>
  <c r="CV457" i="14"/>
  <c r="CT459" i="14"/>
  <c r="CU460" i="14"/>
  <c r="DP462" i="14"/>
  <c r="CT463" i="14"/>
  <c r="CL467" i="14"/>
  <c r="CR469" i="14"/>
  <c r="CV473" i="14"/>
  <c r="CT475" i="14"/>
  <c r="CU476" i="14"/>
  <c r="DV476" i="14" s="1"/>
  <c r="CT479" i="14"/>
  <c r="CN481" i="14"/>
  <c r="CS482" i="14"/>
  <c r="CL483" i="14"/>
  <c r="CM484" i="14"/>
  <c r="DN484" i="14" s="1"/>
  <c r="CR485" i="14"/>
  <c r="DS485" i="14" s="1"/>
  <c r="DX486" i="14"/>
  <c r="DV488" i="14"/>
  <c r="CT491" i="14"/>
  <c r="CT495" i="14"/>
  <c r="CN497" i="14"/>
  <c r="DO497" i="14" s="1"/>
  <c r="DT498" i="14"/>
  <c r="CL499" i="14"/>
  <c r="CM500" i="14"/>
  <c r="DN500" i="14" s="1"/>
  <c r="CQ372" i="14"/>
  <c r="CV352" i="14"/>
  <c r="CT354" i="14"/>
  <c r="CN356" i="14"/>
  <c r="DT359" i="14"/>
  <c r="CV360" i="14"/>
  <c r="DB362" i="14"/>
  <c r="DO362" i="14" s="1"/>
  <c r="DF362" i="14"/>
  <c r="DS362" i="14" s="1"/>
  <c r="DJ362" i="14"/>
  <c r="DC362" i="14"/>
  <c r="DP362" i="14" s="1"/>
  <c r="DG362" i="14"/>
  <c r="DT362" i="14" s="1"/>
  <c r="DK362" i="14"/>
  <c r="DX362" i="14" s="1"/>
  <c r="CZ362" i="14"/>
  <c r="DM362" i="14" s="1"/>
  <c r="DD362" i="14"/>
  <c r="DH362" i="14"/>
  <c r="DU362" i="14" s="1"/>
  <c r="DA362" i="14"/>
  <c r="DN362" i="14" s="1"/>
  <c r="DE362" i="14"/>
  <c r="DI362" i="14"/>
  <c r="CT366" i="14"/>
  <c r="DU366" i="14" s="1"/>
  <c r="CU369" i="14"/>
  <c r="DX305" i="14"/>
  <c r="CQ307" i="14"/>
  <c r="CL308" i="14"/>
  <c r="CZ312" i="14"/>
  <c r="DM312" i="14" s="1"/>
  <c r="DD312" i="14"/>
  <c r="DH312" i="14"/>
  <c r="DA312" i="14"/>
  <c r="DE312" i="14"/>
  <c r="DI312" i="14"/>
  <c r="DB312" i="14"/>
  <c r="DF312" i="14"/>
  <c r="DS312" i="14" s="1"/>
  <c r="DJ312" i="14"/>
  <c r="DC312" i="14"/>
  <c r="DG312" i="14"/>
  <c r="DT312" i="14" s="1"/>
  <c r="DK312" i="14"/>
  <c r="CP312" i="14"/>
  <c r="CW313" i="14"/>
  <c r="DX313" i="14" s="1"/>
  <c r="CM315" i="14"/>
  <c r="CT316" i="14"/>
  <c r="CN318" i="14"/>
  <c r="DO318" i="14" s="1"/>
  <c r="CQ319" i="14"/>
  <c r="CR322" i="14"/>
  <c r="CM327" i="14"/>
  <c r="DN327" i="14" s="1"/>
  <c r="CT328" i="14"/>
  <c r="CN330" i="14"/>
  <c r="CQ331" i="14"/>
  <c r="CR334" i="14"/>
  <c r="DS334" i="14" s="1"/>
  <c r="DV336" i="14"/>
  <c r="CS337" i="14"/>
  <c r="DT337" i="14" s="1"/>
  <c r="CV338" i="14"/>
  <c r="CZ340" i="14"/>
  <c r="DD340" i="14"/>
  <c r="DH340" i="14"/>
  <c r="DU340" i="14" s="1"/>
  <c r="DA340" i="14"/>
  <c r="DN340" i="14" s="1"/>
  <c r="DE340" i="14"/>
  <c r="DI340" i="14"/>
  <c r="DB340" i="14"/>
  <c r="DO340" i="14" s="1"/>
  <c r="DF340" i="14"/>
  <c r="DS340" i="14" s="1"/>
  <c r="DJ340" i="14"/>
  <c r="DC340" i="14"/>
  <c r="DP340" i="14" s="1"/>
  <c r="DG340" i="14"/>
  <c r="DT340" i="14" s="1"/>
  <c r="DK340" i="14"/>
  <c r="DX340" i="14" s="1"/>
  <c r="CP340" i="14"/>
  <c r="CW341" i="14"/>
  <c r="CM343" i="14"/>
  <c r="DN343" i="14" s="1"/>
  <c r="CN346" i="14"/>
  <c r="DO346" i="14" s="1"/>
  <c r="CL348" i="14"/>
  <c r="CO349" i="14"/>
  <c r="CR350" i="14"/>
  <c r="CU351" i="14"/>
  <c r="DV351" i="14" s="1"/>
  <c r="DA243" i="14"/>
  <c r="DE243" i="14"/>
  <c r="DR243" i="14" s="1"/>
  <c r="DI243" i="14"/>
  <c r="DV243" i="14" s="1"/>
  <c r="DB243" i="14"/>
  <c r="DO243" i="14" s="1"/>
  <c r="DF243" i="14"/>
  <c r="DS243" i="14" s="1"/>
  <c r="DJ243" i="14"/>
  <c r="CZ243" i="14"/>
  <c r="DD243" i="14"/>
  <c r="DH243" i="14"/>
  <c r="DC243" i="14"/>
  <c r="DP243" i="14" s="1"/>
  <c r="DG243" i="14"/>
  <c r="DT243" i="14" s="1"/>
  <c r="DK243" i="14"/>
  <c r="DX243" i="14" s="1"/>
  <c r="CP243" i="14"/>
  <c r="CW244" i="14"/>
  <c r="CM246" i="14"/>
  <c r="CT247" i="14"/>
  <c r="DU247" i="14" s="1"/>
  <c r="CN249" i="14"/>
  <c r="DO249" i="14" s="1"/>
  <c r="CQ250" i="14"/>
  <c r="CL251" i="14"/>
  <c r="CR253" i="14"/>
  <c r="DS253" i="14" s="1"/>
  <c r="CU254" i="14"/>
  <c r="DV254" i="14" s="1"/>
  <c r="DT255" i="14"/>
  <c r="CV257" i="14"/>
  <c r="DA259" i="14"/>
  <c r="DE259" i="14"/>
  <c r="DI259" i="14"/>
  <c r="DV259" i="14" s="1"/>
  <c r="DB259" i="14"/>
  <c r="DO259" i="14" s="1"/>
  <c r="DF259" i="14"/>
  <c r="DS259" i="14" s="1"/>
  <c r="DJ259" i="14"/>
  <c r="CZ259" i="14"/>
  <c r="DM259" i="14" s="1"/>
  <c r="DD259" i="14"/>
  <c r="DH259" i="14"/>
  <c r="DU259" i="14" s="1"/>
  <c r="DC259" i="14"/>
  <c r="DP259" i="14" s="1"/>
  <c r="DG259" i="14"/>
  <c r="DT259" i="14" s="1"/>
  <c r="DK259" i="14"/>
  <c r="CP259" i="14"/>
  <c r="CM262" i="14"/>
  <c r="CT263" i="14"/>
  <c r="CQ266" i="14"/>
  <c r="CL267" i="14"/>
  <c r="CO268" i="14"/>
  <c r="DP268" i="14" s="1"/>
  <c r="CR269" i="14"/>
  <c r="CU270" i="14"/>
  <c r="DV270" i="14" s="1"/>
  <c r="DT272" i="14"/>
  <c r="CV273" i="14"/>
  <c r="CZ275" i="14"/>
  <c r="DD275" i="14"/>
  <c r="DH275" i="14"/>
  <c r="DU275" i="14" s="1"/>
  <c r="DA275" i="14"/>
  <c r="DE275" i="14"/>
  <c r="DI275" i="14"/>
  <c r="DC275" i="14"/>
  <c r="DP275" i="14" s="1"/>
  <c r="DG275" i="14"/>
  <c r="DT275" i="14" s="1"/>
  <c r="DK275" i="14"/>
  <c r="DX275" i="14" s="1"/>
  <c r="DB275" i="14"/>
  <c r="DO275" i="14" s="1"/>
  <c r="DF275" i="14"/>
  <c r="DS275" i="14" s="1"/>
  <c r="DJ275" i="14"/>
  <c r="CP275" i="14"/>
  <c r="CM278" i="14"/>
  <c r="DN278" i="14" s="1"/>
  <c r="CT279" i="14"/>
  <c r="CN281" i="14"/>
  <c r="CQ282" i="14"/>
  <c r="CV285" i="14"/>
  <c r="CU286" i="14"/>
  <c r="DT288" i="14"/>
  <c r="CV289" i="14"/>
  <c r="DA291" i="14"/>
  <c r="DN291" i="14" s="1"/>
  <c r="DE291" i="14"/>
  <c r="DR291" i="14" s="1"/>
  <c r="DI291" i="14"/>
  <c r="DC291" i="14"/>
  <c r="DP291" i="14" s="1"/>
  <c r="DG291" i="14"/>
  <c r="DT291" i="14" s="1"/>
  <c r="DK291" i="14"/>
  <c r="DX291" i="14" s="1"/>
  <c r="CZ291" i="14"/>
  <c r="DM291" i="14" s="1"/>
  <c r="DH291" i="14"/>
  <c r="DB291" i="14"/>
  <c r="DO291" i="14" s="1"/>
  <c r="DJ291" i="14"/>
  <c r="DD291" i="14"/>
  <c r="DF291" i="14"/>
  <c r="DS291" i="14" s="1"/>
  <c r="CP291" i="14"/>
  <c r="CS292" i="14"/>
  <c r="CV293" i="14"/>
  <c r="CZ295" i="14"/>
  <c r="DM295" i="14" s="1"/>
  <c r="DD295" i="14"/>
  <c r="DH295" i="14"/>
  <c r="DU295" i="14" s="1"/>
  <c r="DB295" i="14"/>
  <c r="DO295" i="14" s="1"/>
  <c r="DF295" i="14"/>
  <c r="DS295" i="14" s="1"/>
  <c r="DJ295" i="14"/>
  <c r="DG295" i="14"/>
  <c r="DT295" i="14" s="1"/>
  <c r="DA295" i="14"/>
  <c r="DI295" i="14"/>
  <c r="DC295" i="14"/>
  <c r="DP295" i="14" s="1"/>
  <c r="DK295" i="14"/>
  <c r="DE295" i="14"/>
  <c r="CP295" i="14"/>
  <c r="DX296" i="14"/>
  <c r="CM298" i="14"/>
  <c r="CO300" i="14"/>
  <c r="CQ302" i="14"/>
  <c r="CL303" i="14"/>
  <c r="CO304" i="14"/>
  <c r="CT238" i="14"/>
  <c r="DU238" i="14" s="1"/>
  <c r="DC162" i="14"/>
  <c r="DP162" i="14" s="1"/>
  <c r="DG162" i="14"/>
  <c r="DT162" i="14" s="1"/>
  <c r="DK162" i="14"/>
  <c r="DX162" i="14" s="1"/>
  <c r="CZ162" i="14"/>
  <c r="DM162" i="14" s="1"/>
  <c r="DD162" i="14"/>
  <c r="DH162" i="14"/>
  <c r="DU162" i="14" s="1"/>
  <c r="DA162" i="14"/>
  <c r="DE162" i="14"/>
  <c r="DI162" i="14"/>
  <c r="DB162" i="14"/>
  <c r="DO162" i="14" s="1"/>
  <c r="DF162" i="14"/>
  <c r="DS162" i="14" s="1"/>
  <c r="DJ162" i="14"/>
  <c r="CP162" i="14"/>
  <c r="DQ162" i="14" s="1"/>
  <c r="DX163" i="14"/>
  <c r="CT166" i="14"/>
  <c r="DU166" i="14" s="1"/>
  <c r="CQ169" i="14"/>
  <c r="CL170" i="14"/>
  <c r="CO171" i="14"/>
  <c r="DP171" i="14" s="1"/>
  <c r="CR172" i="14"/>
  <c r="DS172" i="14" s="1"/>
  <c r="CU173" i="14"/>
  <c r="DN174" i="14"/>
  <c r="CV176" i="14"/>
  <c r="DB178" i="14"/>
  <c r="DO178" i="14" s="1"/>
  <c r="DF178" i="14"/>
  <c r="DS178" i="14" s="1"/>
  <c r="DJ178" i="14"/>
  <c r="CZ178" i="14"/>
  <c r="DM178" i="14" s="1"/>
  <c r="DD178" i="14"/>
  <c r="DH178" i="14"/>
  <c r="DA178" i="14"/>
  <c r="DN178" i="14" s="1"/>
  <c r="DE178" i="14"/>
  <c r="DI178" i="14"/>
  <c r="DC178" i="14"/>
  <c r="DG178" i="14"/>
  <c r="DT178" i="14" s="1"/>
  <c r="DK178" i="14"/>
  <c r="DX178" i="14" s="1"/>
  <c r="CP178" i="14"/>
  <c r="DX179" i="14"/>
  <c r="CM181" i="14"/>
  <c r="DN181" i="14" s="1"/>
  <c r="CT182" i="14"/>
  <c r="DU182" i="14" s="1"/>
  <c r="CN184" i="14"/>
  <c r="CQ185" i="14"/>
  <c r="DR185" i="14" s="1"/>
  <c r="CO187" i="14"/>
  <c r="CU189" i="14"/>
  <c r="DV189" i="14" s="1"/>
  <c r="CS191" i="14"/>
  <c r="DT191" i="14" s="1"/>
  <c r="CV192" i="14"/>
  <c r="DA194" i="14"/>
  <c r="DE194" i="14"/>
  <c r="DI194" i="14"/>
  <c r="DV194" i="14" s="1"/>
  <c r="DC194" i="14"/>
  <c r="DG194" i="14"/>
  <c r="DT194" i="14" s="1"/>
  <c r="DK194" i="14"/>
  <c r="DX194" i="14" s="1"/>
  <c r="CZ194" i="14"/>
  <c r="DM194" i="14" s="1"/>
  <c r="DH194" i="14"/>
  <c r="DU194" i="14" s="1"/>
  <c r="DB194" i="14"/>
  <c r="DO194" i="14" s="1"/>
  <c r="DJ194" i="14"/>
  <c r="DD194" i="14"/>
  <c r="DQ194" i="14" s="1"/>
  <c r="DF194" i="14"/>
  <c r="DS194" i="14" s="1"/>
  <c r="CN196" i="14"/>
  <c r="DO196" i="14" s="1"/>
  <c r="CQ197" i="14"/>
  <c r="CL198" i="14"/>
  <c r="CO199" i="14"/>
  <c r="DP199" i="14" s="1"/>
  <c r="CR200" i="14"/>
  <c r="CU201" i="14"/>
  <c r="DV201" i="14" s="1"/>
  <c r="CV204" i="14"/>
  <c r="CZ206" i="14"/>
  <c r="DM206" i="14" s="1"/>
  <c r="DD206" i="14"/>
  <c r="DQ206" i="14" s="1"/>
  <c r="DH206" i="14"/>
  <c r="DA206" i="14"/>
  <c r="DN206" i="14" s="1"/>
  <c r="DF206" i="14"/>
  <c r="DS206" i="14" s="1"/>
  <c r="DK206" i="14"/>
  <c r="DX206" i="14" s="1"/>
  <c r="DB206" i="14"/>
  <c r="DO206" i="14" s="1"/>
  <c r="DG206" i="14"/>
  <c r="DC206" i="14"/>
  <c r="DP206" i="14" s="1"/>
  <c r="DI206" i="14"/>
  <c r="DE206" i="14"/>
  <c r="DJ206" i="14"/>
  <c r="CW207" i="14"/>
  <c r="CM209" i="14"/>
  <c r="DN209" i="14" s="1"/>
  <c r="CT210" i="14"/>
  <c r="CN212" i="14"/>
  <c r="DO212" i="14" s="1"/>
  <c r="CQ213" i="14"/>
  <c r="DR213" i="14" s="1"/>
  <c r="CL214" i="14"/>
  <c r="CO215" i="14"/>
  <c r="DP215" i="14" s="1"/>
  <c r="CR216" i="14"/>
  <c r="CU217" i="14"/>
  <c r="CL218" i="14"/>
  <c r="CV220" i="14"/>
  <c r="DA222" i="14"/>
  <c r="DN222" i="14" s="1"/>
  <c r="DE222" i="14"/>
  <c r="DI222" i="14"/>
  <c r="DB222" i="14"/>
  <c r="DF222" i="14"/>
  <c r="DS222" i="14" s="1"/>
  <c r="DJ222" i="14"/>
  <c r="DC222" i="14"/>
  <c r="DP222" i="14" s="1"/>
  <c r="DG222" i="14"/>
  <c r="DT222" i="14" s="1"/>
  <c r="DK222" i="14"/>
  <c r="DX222" i="14" s="1"/>
  <c r="CZ222" i="14"/>
  <c r="DM222" i="14" s="1"/>
  <c r="DD222" i="14"/>
  <c r="DH222" i="14"/>
  <c r="CP222" i="14"/>
  <c r="CW223" i="14"/>
  <c r="CM225" i="14"/>
  <c r="DN225" i="14" s="1"/>
  <c r="CR228" i="14"/>
  <c r="CS231" i="14"/>
  <c r="CR232" i="14"/>
  <c r="CU233" i="14"/>
  <c r="CV236" i="14"/>
  <c r="DB68" i="14"/>
  <c r="DF68" i="14"/>
  <c r="DS68" i="14" s="1"/>
  <c r="DJ68" i="14"/>
  <c r="DC68" i="14"/>
  <c r="DP68" i="14" s="1"/>
  <c r="DG68" i="14"/>
  <c r="DT68" i="14" s="1"/>
  <c r="DK68" i="14"/>
  <c r="DA68" i="14"/>
  <c r="DN68" i="14" s="1"/>
  <c r="DE68" i="14"/>
  <c r="DI68" i="14"/>
  <c r="CZ68" i="14"/>
  <c r="DM68" i="14" s="1"/>
  <c r="DD68" i="14"/>
  <c r="DH68" i="14"/>
  <c r="CP68" i="14"/>
  <c r="CM71" i="14"/>
  <c r="CO73" i="14"/>
  <c r="DP73" i="14" s="1"/>
  <c r="CR74" i="14"/>
  <c r="DS74" i="14" s="1"/>
  <c r="CU75" i="14"/>
  <c r="DS76" i="14"/>
  <c r="DT77" i="14"/>
  <c r="CV78" i="14"/>
  <c r="CT80" i="14"/>
  <c r="CN82" i="14"/>
  <c r="DO82" i="14" s="1"/>
  <c r="CQ83" i="14"/>
  <c r="CL84" i="14"/>
  <c r="CO85" i="14"/>
  <c r="DP85" i="14" s="1"/>
  <c r="CR86" i="14"/>
  <c r="CZ88" i="14"/>
  <c r="DD88" i="14"/>
  <c r="DQ88" i="14" s="1"/>
  <c r="DH88" i="14"/>
  <c r="DA88" i="14"/>
  <c r="DE88" i="14"/>
  <c r="DI88" i="14"/>
  <c r="DV88" i="14" s="1"/>
  <c r="DC88" i="14"/>
  <c r="DP88" i="14" s="1"/>
  <c r="DG88" i="14"/>
  <c r="DT88" i="14" s="1"/>
  <c r="DK88" i="14"/>
  <c r="DX88" i="14" s="1"/>
  <c r="DF88" i="14"/>
  <c r="DS88" i="14" s="1"/>
  <c r="DJ88" i="14"/>
  <c r="DB88" i="14"/>
  <c r="DO88" i="14" s="1"/>
  <c r="CT88" i="14"/>
  <c r="CN90" i="14"/>
  <c r="CQ91" i="14"/>
  <c r="DR91" i="14" s="1"/>
  <c r="CL92" i="14"/>
  <c r="CR94" i="14"/>
  <c r="DS94" i="14" s="1"/>
  <c r="CU95" i="14"/>
  <c r="CS97" i="14"/>
  <c r="CV98" i="14"/>
  <c r="DA100" i="14"/>
  <c r="DE100" i="14"/>
  <c r="DI100" i="14"/>
  <c r="DB100" i="14"/>
  <c r="DO100" i="14" s="1"/>
  <c r="DF100" i="14"/>
  <c r="DS100" i="14" s="1"/>
  <c r="DJ100" i="14"/>
  <c r="CZ100" i="14"/>
  <c r="DM100" i="14" s="1"/>
  <c r="DD100" i="14"/>
  <c r="DQ100" i="14" s="1"/>
  <c r="DH100" i="14"/>
  <c r="DC100" i="14"/>
  <c r="DP100" i="14" s="1"/>
  <c r="DG100" i="14"/>
  <c r="DT100" i="14" s="1"/>
  <c r="DK100" i="14"/>
  <c r="DX100" i="14" s="1"/>
  <c r="CT100" i="14"/>
  <c r="DU100" i="14" s="1"/>
  <c r="CN102" i="14"/>
  <c r="CQ103" i="14"/>
  <c r="DB108" i="14"/>
  <c r="DO108" i="14" s="1"/>
  <c r="DF108" i="14"/>
  <c r="DS108" i="14" s="1"/>
  <c r="DJ108" i="14"/>
  <c r="CZ108" i="14"/>
  <c r="DM108" i="14" s="1"/>
  <c r="DD108" i="14"/>
  <c r="DQ108" i="14" s="1"/>
  <c r="DH108" i="14"/>
  <c r="DU108" i="14" s="1"/>
  <c r="DE108" i="14"/>
  <c r="DG108" i="14"/>
  <c r="DT108" i="14" s="1"/>
  <c r="DA108" i="14"/>
  <c r="DI108" i="14"/>
  <c r="DV108" i="14" s="1"/>
  <c r="DC108" i="14"/>
  <c r="DP108" i="14" s="1"/>
  <c r="DK108" i="14"/>
  <c r="DX108" i="14" s="1"/>
  <c r="CQ111" i="14"/>
  <c r="CL112" i="14"/>
  <c r="CO113" i="14"/>
  <c r="DP113" i="14" s="1"/>
  <c r="CR114" i="14"/>
  <c r="DS114" i="14" s="1"/>
  <c r="CU115" i="14"/>
  <c r="DX116" i="14"/>
  <c r="CM119" i="14"/>
  <c r="CR122" i="14"/>
  <c r="CL124" i="14"/>
  <c r="CS125" i="14"/>
  <c r="CM127" i="14"/>
  <c r="DN127" i="14" s="1"/>
  <c r="CT128" i="14"/>
  <c r="DU128" i="14" s="1"/>
  <c r="CN130" i="14"/>
  <c r="CQ131" i="14"/>
  <c r="CR134" i="14"/>
  <c r="DT137" i="14"/>
  <c r="CV138" i="14"/>
  <c r="DC140" i="14"/>
  <c r="DG140" i="14"/>
  <c r="DT140" i="14" s="1"/>
  <c r="DK140" i="14"/>
  <c r="DX140" i="14" s="1"/>
  <c r="CZ140" i="14"/>
  <c r="DM140" i="14" s="1"/>
  <c r="DD140" i="14"/>
  <c r="DH140" i="14"/>
  <c r="DA140" i="14"/>
  <c r="DE140" i="14"/>
  <c r="DI140" i="14"/>
  <c r="DV140" i="14" s="1"/>
  <c r="DB140" i="14"/>
  <c r="DO140" i="14" s="1"/>
  <c r="DF140" i="14"/>
  <c r="DS140" i="14" s="1"/>
  <c r="DJ140" i="14"/>
  <c r="CP140" i="14"/>
  <c r="DQ140" i="14" s="1"/>
  <c r="DX141" i="14"/>
  <c r="CQ143" i="14"/>
  <c r="CU147" i="14"/>
  <c r="CS149" i="14"/>
  <c r="DT149" i="14" s="1"/>
  <c r="CV150" i="14"/>
  <c r="CZ152" i="14"/>
  <c r="DM152" i="14" s="1"/>
  <c r="DD152" i="14"/>
  <c r="DH152" i="14"/>
  <c r="DU152" i="14" s="1"/>
  <c r="DA152" i="14"/>
  <c r="DN152" i="14" s="1"/>
  <c r="DE152" i="14"/>
  <c r="DR152" i="14" s="1"/>
  <c r="DI152" i="14"/>
  <c r="DB152" i="14"/>
  <c r="DF152" i="14"/>
  <c r="DS152" i="14" s="1"/>
  <c r="DJ152" i="14"/>
  <c r="DC152" i="14"/>
  <c r="DP152" i="14" s="1"/>
  <c r="DG152" i="14"/>
  <c r="DT152" i="14" s="1"/>
  <c r="DK152" i="14"/>
  <c r="CP152" i="14"/>
  <c r="CQ155" i="14"/>
  <c r="DR155" i="14" s="1"/>
  <c r="CL156" i="14"/>
  <c r="CO157" i="14"/>
  <c r="DP157" i="14" s="1"/>
  <c r="CR158" i="14"/>
  <c r="DS158" i="14" s="1"/>
  <c r="CU159" i="14"/>
  <c r="DV159" i="14" s="1"/>
  <c r="CV50" i="14"/>
  <c r="DC52" i="14"/>
  <c r="DP52" i="14" s="1"/>
  <c r="DG52" i="14"/>
  <c r="DT52" i="14" s="1"/>
  <c r="DK52" i="14"/>
  <c r="DX52" i="14" s="1"/>
  <c r="CZ52" i="14"/>
  <c r="DD52" i="14"/>
  <c r="DH52" i="14"/>
  <c r="DB52" i="14"/>
  <c r="DO52" i="14" s="1"/>
  <c r="DF52" i="14"/>
  <c r="DS52" i="14" s="1"/>
  <c r="DJ52" i="14"/>
  <c r="DI52" i="14"/>
  <c r="DV52" i="14" s="1"/>
  <c r="DA52" i="14"/>
  <c r="DE52" i="14"/>
  <c r="CT52" i="14"/>
  <c r="CN54" i="14"/>
  <c r="CQ55" i="14"/>
  <c r="DM56" i="14"/>
  <c r="DX57" i="14"/>
  <c r="CM59" i="14"/>
  <c r="CR62" i="14"/>
  <c r="CV66" i="14"/>
  <c r="CQ575" i="14"/>
  <c r="CO577" i="14"/>
  <c r="DP577" i="14" s="1"/>
  <c r="CR578" i="14"/>
  <c r="DV580" i="14"/>
  <c r="CS581" i="14"/>
  <c r="CV582" i="14"/>
  <c r="DC584" i="14"/>
  <c r="DG584" i="14"/>
  <c r="DT584" i="14" s="1"/>
  <c r="DK584" i="14"/>
  <c r="DX584" i="14" s="1"/>
  <c r="CZ584" i="14"/>
  <c r="DD584" i="14"/>
  <c r="DH584" i="14"/>
  <c r="DU584" i="14" s="1"/>
  <c r="DA584" i="14"/>
  <c r="DE584" i="14"/>
  <c r="DR584" i="14" s="1"/>
  <c r="DI584" i="14"/>
  <c r="DV584" i="14" s="1"/>
  <c r="DB584" i="14"/>
  <c r="DF584" i="14"/>
  <c r="DS584" i="14" s="1"/>
  <c r="DJ584" i="14"/>
  <c r="CP584" i="14"/>
  <c r="DQ584" i="14" s="1"/>
  <c r="CW585" i="14"/>
  <c r="DC588" i="14"/>
  <c r="DP588" i="14" s="1"/>
  <c r="DG588" i="14"/>
  <c r="DT588" i="14" s="1"/>
  <c r="DK588" i="14"/>
  <c r="DX588" i="14" s="1"/>
  <c r="CZ588" i="14"/>
  <c r="DM588" i="14" s="1"/>
  <c r="DD588" i="14"/>
  <c r="DQ588" i="14" s="1"/>
  <c r="DH588" i="14"/>
  <c r="DA588" i="14"/>
  <c r="DN588" i="14" s="1"/>
  <c r="DE588" i="14"/>
  <c r="DR588" i="14" s="1"/>
  <c r="DI588" i="14"/>
  <c r="DV588" i="14" s="1"/>
  <c r="DJ588" i="14"/>
  <c r="DB588" i="14"/>
  <c r="DO588" i="14" s="1"/>
  <c r="DF588" i="14"/>
  <c r="DS588" i="14" s="1"/>
  <c r="CM591" i="14"/>
  <c r="DN591" i="14" s="1"/>
  <c r="CO597" i="14"/>
  <c r="DP597" i="14" s="1"/>
  <c r="CR598" i="14"/>
  <c r="CS601" i="14"/>
  <c r="DT601" i="14" s="1"/>
  <c r="CU603" i="14"/>
  <c r="CV606" i="14"/>
  <c r="DA608" i="14"/>
  <c r="DN608" i="14" s="1"/>
  <c r="DE608" i="14"/>
  <c r="DR608" i="14" s="1"/>
  <c r="DI608" i="14"/>
  <c r="DV608" i="14" s="1"/>
  <c r="DB608" i="14"/>
  <c r="DO608" i="14" s="1"/>
  <c r="DF608" i="14"/>
  <c r="DS608" i="14" s="1"/>
  <c r="DJ608" i="14"/>
  <c r="DC608" i="14"/>
  <c r="DP608" i="14" s="1"/>
  <c r="DG608" i="14"/>
  <c r="DT608" i="14" s="1"/>
  <c r="DK608" i="14"/>
  <c r="DX608" i="14" s="1"/>
  <c r="DH608" i="14"/>
  <c r="DU608" i="14" s="1"/>
  <c r="CZ608" i="14"/>
  <c r="DD608" i="14"/>
  <c r="DQ608" i="14" s="1"/>
  <c r="CW609" i="14"/>
  <c r="DX609" i="14" s="1"/>
  <c r="CN614" i="14"/>
  <c r="DO614" i="14" s="1"/>
  <c r="CL616" i="14"/>
  <c r="CO617" i="14"/>
  <c r="DP617" i="14" s="1"/>
  <c r="CR618" i="14"/>
  <c r="CS621" i="14"/>
  <c r="CU623" i="14"/>
  <c r="DN624" i="14"/>
  <c r="CV626" i="14"/>
  <c r="DC628" i="14"/>
  <c r="DP628" i="14" s="1"/>
  <c r="DG628" i="14"/>
  <c r="DT628" i="14" s="1"/>
  <c r="DK628" i="14"/>
  <c r="CZ628" i="14"/>
  <c r="DM628" i="14" s="1"/>
  <c r="DD628" i="14"/>
  <c r="DH628" i="14"/>
  <c r="DU628" i="14" s="1"/>
  <c r="DE628" i="14"/>
  <c r="DR628" i="14" s="1"/>
  <c r="DF628" i="14"/>
  <c r="DA628" i="14"/>
  <c r="DN628" i="14" s="1"/>
  <c r="DI628" i="14"/>
  <c r="DV628" i="14" s="1"/>
  <c r="DB628" i="14"/>
  <c r="DO628" i="14" s="1"/>
  <c r="DJ628" i="14"/>
  <c r="CP628" i="14"/>
  <c r="CN630" i="14"/>
  <c r="CL632" i="14"/>
  <c r="CR634" i="14"/>
  <c r="CS637" i="14"/>
  <c r="CV638" i="14"/>
  <c r="DA640" i="14"/>
  <c r="DN640" i="14" s="1"/>
  <c r="DE640" i="14"/>
  <c r="DR640" i="14" s="1"/>
  <c r="DI640" i="14"/>
  <c r="DB640" i="14"/>
  <c r="DF640" i="14"/>
  <c r="DS640" i="14" s="1"/>
  <c r="DJ640" i="14"/>
  <c r="DC640" i="14"/>
  <c r="DP640" i="14" s="1"/>
  <c r="DK640" i="14"/>
  <c r="DX640" i="14" s="1"/>
  <c r="DD640" i="14"/>
  <c r="DG640" i="14"/>
  <c r="CZ640" i="14"/>
  <c r="DM640" i="14" s="1"/>
  <c r="DH640" i="14"/>
  <c r="DU640" i="14" s="1"/>
  <c r="CP640" i="14"/>
  <c r="DQ640" i="14" s="1"/>
  <c r="CW641" i="14"/>
  <c r="CT644" i="14"/>
  <c r="DU644" i="14" s="1"/>
  <c r="CN646" i="14"/>
  <c r="CL648" i="14"/>
  <c r="CO649" i="14"/>
  <c r="DP649" i="14" s="1"/>
  <c r="CV650" i="14"/>
  <c r="CZ652" i="14"/>
  <c r="DD652" i="14"/>
  <c r="DH652" i="14"/>
  <c r="DA652" i="14"/>
  <c r="DN652" i="14" s="1"/>
  <c r="DE652" i="14"/>
  <c r="DR652" i="14" s="1"/>
  <c r="DI652" i="14"/>
  <c r="DV652" i="14" s="1"/>
  <c r="DB652" i="14"/>
  <c r="DO652" i="14" s="1"/>
  <c r="DJ652" i="14"/>
  <c r="DC652" i="14"/>
  <c r="DP652" i="14" s="1"/>
  <c r="DK652" i="14"/>
  <c r="DX652" i="14" s="1"/>
  <c r="DF652" i="14"/>
  <c r="DS652" i="14" s="1"/>
  <c r="DG652" i="14"/>
  <c r="DT652" i="14" s="1"/>
  <c r="CP652" i="14"/>
  <c r="CM655" i="14"/>
  <c r="CO661" i="14"/>
  <c r="DP661" i="14" s="1"/>
  <c r="DR664" i="14"/>
  <c r="CV666" i="14"/>
  <c r="DA668" i="14"/>
  <c r="DE668" i="14"/>
  <c r="DI668" i="14"/>
  <c r="DB668" i="14"/>
  <c r="DF668" i="14"/>
  <c r="DJ668" i="14"/>
  <c r="DG668" i="14"/>
  <c r="CZ668" i="14"/>
  <c r="DH668" i="14"/>
  <c r="DU668" i="14" s="1"/>
  <c r="DC668" i="14"/>
  <c r="DK668" i="14"/>
  <c r="DD668" i="14"/>
  <c r="CQ671" i="14"/>
  <c r="CO673" i="14"/>
  <c r="DP673" i="14" s="1"/>
  <c r="CR674" i="14"/>
  <c r="DS674" i="14" s="1"/>
  <c r="DC676" i="14"/>
  <c r="DG676" i="14"/>
  <c r="DK676" i="14"/>
  <c r="CZ676" i="14"/>
  <c r="DD676" i="14"/>
  <c r="DH676" i="14"/>
  <c r="DU676" i="14" s="1"/>
  <c r="DA676" i="14"/>
  <c r="DN676" i="14" s="1"/>
  <c r="DE676" i="14"/>
  <c r="DR676" i="14" s="1"/>
  <c r="DI676" i="14"/>
  <c r="DV676" i="14" s="1"/>
  <c r="DB676" i="14"/>
  <c r="DF676" i="14"/>
  <c r="DJ676" i="14"/>
  <c r="CN678" i="14"/>
  <c r="DO678" i="14" s="1"/>
  <c r="CQ679" i="14"/>
  <c r="CL680" i="14"/>
  <c r="CO681" i="14"/>
  <c r="CU683" i="14"/>
  <c r="DV683" i="14" s="1"/>
  <c r="CM687" i="14"/>
  <c r="DN687" i="14" s="1"/>
  <c r="CT688" i="14"/>
  <c r="DU688" i="14" s="1"/>
  <c r="CN690" i="14"/>
  <c r="DO690" i="14" s="1"/>
  <c r="CU691" i="14"/>
  <c r="DQ692" i="14"/>
  <c r="CQ695" i="14"/>
  <c r="CO697" i="14"/>
  <c r="DP697" i="14" s="1"/>
  <c r="CS701" i="14"/>
  <c r="DT701" i="14" s="1"/>
  <c r="CW705" i="14"/>
  <c r="CN710" i="14"/>
  <c r="CQ711" i="14"/>
  <c r="DA720" i="14"/>
  <c r="DN720" i="14" s="1"/>
  <c r="DE720" i="14"/>
  <c r="DI720" i="14"/>
  <c r="DB720" i="14"/>
  <c r="DO720" i="14" s="1"/>
  <c r="DF720" i="14"/>
  <c r="DJ720" i="14"/>
  <c r="DC720" i="14"/>
  <c r="DP720" i="14" s="1"/>
  <c r="DG720" i="14"/>
  <c r="DT720" i="14" s="1"/>
  <c r="DK720" i="14"/>
  <c r="DX720" i="14" s="1"/>
  <c r="CZ720" i="14"/>
  <c r="DD720" i="14"/>
  <c r="DH720" i="14"/>
  <c r="DU720" i="14" s="1"/>
  <c r="CM723" i="14"/>
  <c r="CU727" i="14"/>
  <c r="DV727" i="14" s="1"/>
  <c r="CZ732" i="14"/>
  <c r="DD732" i="14"/>
  <c r="DQ732" i="14" s="1"/>
  <c r="DH732" i="14"/>
  <c r="DU732" i="14" s="1"/>
  <c r="DA732" i="14"/>
  <c r="DN732" i="14" s="1"/>
  <c r="DE732" i="14"/>
  <c r="DR732" i="14" s="1"/>
  <c r="DI732" i="14"/>
  <c r="DV732" i="14" s="1"/>
  <c r="DF732" i="14"/>
  <c r="DS732" i="14" s="1"/>
  <c r="DJ732" i="14"/>
  <c r="DB732" i="14"/>
  <c r="DC732" i="14"/>
  <c r="DP732" i="14" s="1"/>
  <c r="DG732" i="14"/>
  <c r="DT732" i="14" s="1"/>
  <c r="DK732" i="14"/>
  <c r="CT736" i="14"/>
  <c r="DU736" i="14" s="1"/>
  <c r="CU739" i="14"/>
  <c r="DV739" i="14" s="1"/>
  <c r="DB744" i="14"/>
  <c r="DO744" i="14" s="1"/>
  <c r="DF744" i="14"/>
  <c r="DS744" i="14" s="1"/>
  <c r="DJ744" i="14"/>
  <c r="DC744" i="14"/>
  <c r="DP744" i="14" s="1"/>
  <c r="DG744" i="14"/>
  <c r="DT744" i="14" s="1"/>
  <c r="DK744" i="14"/>
  <c r="DX744" i="14" s="1"/>
  <c r="DA744" i="14"/>
  <c r="DN744" i="14" s="1"/>
  <c r="DE744" i="14"/>
  <c r="DR744" i="14" s="1"/>
  <c r="DI744" i="14"/>
  <c r="DV744" i="14" s="1"/>
  <c r="CZ744" i="14"/>
  <c r="DM744" i="14" s="1"/>
  <c r="DD744" i="14"/>
  <c r="DH744" i="14"/>
  <c r="DU744" i="14" s="1"/>
  <c r="CP744" i="14"/>
  <c r="CM747" i="14"/>
  <c r="DN747" i="14" s="1"/>
  <c r="CT748" i="14"/>
  <c r="DU748" i="14" s="1"/>
  <c r="CU751" i="14"/>
  <c r="DN752" i="14"/>
  <c r="CT756" i="14"/>
  <c r="DU756" i="14" s="1"/>
  <c r="CP760" i="14"/>
  <c r="DQ760" i="14" s="1"/>
  <c r="CW761" i="14"/>
  <c r="DX761" i="14" s="1"/>
  <c r="CN766" i="14"/>
  <c r="CW504" i="14"/>
  <c r="DX504" i="14" s="1"/>
  <c r="CQ506" i="14"/>
  <c r="DR506" i="14" s="1"/>
  <c r="CZ509" i="14"/>
  <c r="DD509" i="14"/>
  <c r="DH509" i="14"/>
  <c r="DA509" i="14"/>
  <c r="DN509" i="14" s="1"/>
  <c r="DE509" i="14"/>
  <c r="DR509" i="14" s="1"/>
  <c r="DI509" i="14"/>
  <c r="DB509" i="14"/>
  <c r="DO509" i="14" s="1"/>
  <c r="DF509" i="14"/>
  <c r="DS509" i="14" s="1"/>
  <c r="DJ509" i="14"/>
  <c r="DC509" i="14"/>
  <c r="DG509" i="14"/>
  <c r="DT509" i="14" s="1"/>
  <c r="DK509" i="14"/>
  <c r="DX509" i="14" s="1"/>
  <c r="CW516" i="14"/>
  <c r="DX516" i="14" s="1"/>
  <c r="DB521" i="14"/>
  <c r="DO521" i="14" s="1"/>
  <c r="DF521" i="14"/>
  <c r="DJ521" i="14"/>
  <c r="DC521" i="14"/>
  <c r="DG521" i="14"/>
  <c r="DT521" i="14" s="1"/>
  <c r="DK521" i="14"/>
  <c r="DX521" i="14" s="1"/>
  <c r="CZ521" i="14"/>
  <c r="DM521" i="14" s="1"/>
  <c r="DD521" i="14"/>
  <c r="DQ521" i="14" s="1"/>
  <c r="DH521" i="14"/>
  <c r="DU521" i="14" s="1"/>
  <c r="DA521" i="14"/>
  <c r="DN521" i="14" s="1"/>
  <c r="DE521" i="14"/>
  <c r="DR521" i="14" s="1"/>
  <c r="DI521" i="14"/>
  <c r="DV521" i="14" s="1"/>
  <c r="CU522" i="14"/>
  <c r="DV522" i="14" s="1"/>
  <c r="CZ533" i="14"/>
  <c r="DD533" i="14"/>
  <c r="DQ533" i="14" s="1"/>
  <c r="DH533" i="14"/>
  <c r="DU533" i="14" s="1"/>
  <c r="DA533" i="14"/>
  <c r="DN533" i="14" s="1"/>
  <c r="DE533" i="14"/>
  <c r="DR533" i="14" s="1"/>
  <c r="DI533" i="14"/>
  <c r="DV533" i="14" s="1"/>
  <c r="DB533" i="14"/>
  <c r="DO533" i="14" s="1"/>
  <c r="DF533" i="14"/>
  <c r="DS533" i="14" s="1"/>
  <c r="DJ533" i="14"/>
  <c r="DC533" i="14"/>
  <c r="DP533" i="14" s="1"/>
  <c r="DG533" i="14"/>
  <c r="DT533" i="14" s="1"/>
  <c r="DK533" i="14"/>
  <c r="DX533" i="14" s="1"/>
  <c r="CO536" i="14"/>
  <c r="DP536" i="14" s="1"/>
  <c r="CR539" i="14"/>
  <c r="DS539" i="14" s="1"/>
  <c r="CS548" i="14"/>
  <c r="DT548" i="14" s="1"/>
  <c r="CO552" i="14"/>
  <c r="DP552" i="14" s="1"/>
  <c r="CT553" i="14"/>
  <c r="CM558" i="14"/>
  <c r="CU562" i="14"/>
  <c r="CN567" i="14"/>
  <c r="DO567" i="14" s="1"/>
  <c r="DA569" i="14"/>
  <c r="DN569" i="14" s="1"/>
  <c r="DE569" i="14"/>
  <c r="DR569" i="14" s="1"/>
  <c r="DI569" i="14"/>
  <c r="DV569" i="14" s="1"/>
  <c r="DB569" i="14"/>
  <c r="DO569" i="14" s="1"/>
  <c r="DF569" i="14"/>
  <c r="DS569" i="14" s="1"/>
  <c r="DJ569" i="14"/>
  <c r="DC569" i="14"/>
  <c r="DG569" i="14"/>
  <c r="DT569" i="14" s="1"/>
  <c r="DK569" i="14"/>
  <c r="DX569" i="14" s="1"/>
  <c r="CZ569" i="14"/>
  <c r="DD569" i="14"/>
  <c r="DQ569" i="14" s="1"/>
  <c r="DH569" i="14"/>
  <c r="CT569" i="14"/>
  <c r="CV571" i="14"/>
  <c r="DC374" i="14"/>
  <c r="DP374" i="14" s="1"/>
  <c r="DG374" i="14"/>
  <c r="DK374" i="14"/>
  <c r="DX374" i="14" s="1"/>
  <c r="CZ374" i="14"/>
  <c r="DD374" i="14"/>
  <c r="DH374" i="14"/>
  <c r="DA374" i="14"/>
  <c r="DN374" i="14" s="1"/>
  <c r="DE374" i="14"/>
  <c r="DR374" i="14" s="1"/>
  <c r="DI374" i="14"/>
  <c r="DB374" i="14"/>
  <c r="DF374" i="14"/>
  <c r="DS374" i="14" s="1"/>
  <c r="DJ374" i="14"/>
  <c r="CP374" i="14"/>
  <c r="DQ374" i="14" s="1"/>
  <c r="CU375" i="14"/>
  <c r="DO382" i="14"/>
  <c r="CZ386" i="14"/>
  <c r="DM386" i="14" s="1"/>
  <c r="DD386" i="14"/>
  <c r="DQ386" i="14" s="1"/>
  <c r="DH386" i="14"/>
  <c r="DA386" i="14"/>
  <c r="DN386" i="14" s="1"/>
  <c r="DE386" i="14"/>
  <c r="DR386" i="14" s="1"/>
  <c r="DI386" i="14"/>
  <c r="DV386" i="14" s="1"/>
  <c r="DB386" i="14"/>
  <c r="DF386" i="14"/>
  <c r="DS386" i="14" s="1"/>
  <c r="DJ386" i="14"/>
  <c r="DC386" i="14"/>
  <c r="DP386" i="14" s="1"/>
  <c r="DG386" i="14"/>
  <c r="DT386" i="14" s="1"/>
  <c r="DK386" i="14"/>
  <c r="DX386" i="14" s="1"/>
  <c r="CT386" i="14"/>
  <c r="CW389" i="14"/>
  <c r="CQ391" i="14"/>
  <c r="DR391" i="14" s="1"/>
  <c r="CV392" i="14"/>
  <c r="DC394" i="14"/>
  <c r="DP394" i="14" s="1"/>
  <c r="DG394" i="14"/>
  <c r="DT394" i="14" s="1"/>
  <c r="DK394" i="14"/>
  <c r="DX394" i="14" s="1"/>
  <c r="CZ394" i="14"/>
  <c r="DM394" i="14" s="1"/>
  <c r="DD394" i="14"/>
  <c r="DQ394" i="14" s="1"/>
  <c r="DH394" i="14"/>
  <c r="DA394" i="14"/>
  <c r="DN394" i="14" s="1"/>
  <c r="DE394" i="14"/>
  <c r="DR394" i="14" s="1"/>
  <c r="DI394" i="14"/>
  <c r="DV394" i="14" s="1"/>
  <c r="DB394" i="14"/>
  <c r="DO394" i="14" s="1"/>
  <c r="DF394" i="14"/>
  <c r="DS394" i="14" s="1"/>
  <c r="DJ394" i="14"/>
  <c r="CT394" i="14"/>
  <c r="CQ403" i="14"/>
  <c r="DB406" i="14"/>
  <c r="DO406" i="14" s="1"/>
  <c r="DF406" i="14"/>
  <c r="DS406" i="14" s="1"/>
  <c r="DJ406" i="14"/>
  <c r="CZ406" i="14"/>
  <c r="DD406" i="14"/>
  <c r="DH406" i="14"/>
  <c r="DU406" i="14" s="1"/>
  <c r="DG406" i="14"/>
  <c r="DT406" i="14" s="1"/>
  <c r="DA406" i="14"/>
  <c r="DN406" i="14" s="1"/>
  <c r="DI406" i="14"/>
  <c r="DC406" i="14"/>
  <c r="DP406" i="14" s="1"/>
  <c r="DK406" i="14"/>
  <c r="DE406" i="14"/>
  <c r="DR406" i="14" s="1"/>
  <c r="CP406" i="14"/>
  <c r="DQ406" i="14" s="1"/>
  <c r="CS413" i="14"/>
  <c r="CW417" i="14"/>
  <c r="DX418" i="14"/>
  <c r="CV420" i="14"/>
  <c r="DC422" i="14"/>
  <c r="DP422" i="14" s="1"/>
  <c r="DG422" i="14"/>
  <c r="DT422" i="14" s="1"/>
  <c r="DK422" i="14"/>
  <c r="DA422" i="14"/>
  <c r="DE422" i="14"/>
  <c r="DR422" i="14" s="1"/>
  <c r="DI422" i="14"/>
  <c r="DV422" i="14" s="1"/>
  <c r="DD422" i="14"/>
  <c r="DF422" i="14"/>
  <c r="DS422" i="14" s="1"/>
  <c r="CZ422" i="14"/>
  <c r="DH422" i="14"/>
  <c r="DB422" i="14"/>
  <c r="DJ422" i="14"/>
  <c r="CZ430" i="14"/>
  <c r="DM430" i="14" s="1"/>
  <c r="DD430" i="14"/>
  <c r="DQ430" i="14" s="1"/>
  <c r="DH430" i="14"/>
  <c r="DU430" i="14" s="1"/>
  <c r="DB430" i="14"/>
  <c r="DO430" i="14" s="1"/>
  <c r="DF430" i="14"/>
  <c r="DS430" i="14" s="1"/>
  <c r="DJ430" i="14"/>
  <c r="DE430" i="14"/>
  <c r="DR430" i="14" s="1"/>
  <c r="DG430" i="14"/>
  <c r="DT430" i="14" s="1"/>
  <c r="DA430" i="14"/>
  <c r="DN430" i="14" s="1"/>
  <c r="DI430" i="14"/>
  <c r="DV430" i="14" s="1"/>
  <c r="DC430" i="14"/>
  <c r="DP430" i="14" s="1"/>
  <c r="DK430" i="14"/>
  <c r="CT434" i="14"/>
  <c r="DU434" i="14" s="1"/>
  <c r="CN436" i="14"/>
  <c r="DO436" i="14" s="1"/>
  <c r="CR440" i="14"/>
  <c r="DS440" i="14" s="1"/>
  <c r="DP442" i="14"/>
  <c r="DA446" i="14"/>
  <c r="DN446" i="14" s="1"/>
  <c r="DE446" i="14"/>
  <c r="DR446" i="14" s="1"/>
  <c r="DI446" i="14"/>
  <c r="DV446" i="14" s="1"/>
  <c r="DC446" i="14"/>
  <c r="DP446" i="14" s="1"/>
  <c r="DG446" i="14"/>
  <c r="DT446" i="14" s="1"/>
  <c r="DK446" i="14"/>
  <c r="DF446" i="14"/>
  <c r="DS446" i="14" s="1"/>
  <c r="CZ446" i="14"/>
  <c r="DM446" i="14" s="1"/>
  <c r="DH446" i="14"/>
  <c r="DU446" i="14" s="1"/>
  <c r="DB446" i="14"/>
  <c r="DO446" i="14" s="1"/>
  <c r="DJ446" i="14"/>
  <c r="DD446" i="14"/>
  <c r="DQ446" i="14" s="1"/>
  <c r="CS449" i="14"/>
  <c r="CV452" i="14"/>
  <c r="DC454" i="14"/>
  <c r="DP454" i="14" s="1"/>
  <c r="DG454" i="14"/>
  <c r="DT454" i="14" s="1"/>
  <c r="DK454" i="14"/>
  <c r="DX454" i="14" s="1"/>
  <c r="DA454" i="14"/>
  <c r="DN454" i="14" s="1"/>
  <c r="DE454" i="14"/>
  <c r="DR454" i="14" s="1"/>
  <c r="DI454" i="14"/>
  <c r="DV454" i="14" s="1"/>
  <c r="CZ454" i="14"/>
  <c r="DM454" i="14" s="1"/>
  <c r="DH454" i="14"/>
  <c r="DB454" i="14"/>
  <c r="DO454" i="14" s="1"/>
  <c r="DJ454" i="14"/>
  <c r="DD454" i="14"/>
  <c r="DQ454" i="14" s="1"/>
  <c r="DF454" i="14"/>
  <c r="DS454" i="14" s="1"/>
  <c r="CT458" i="14"/>
  <c r="CW461" i="14"/>
  <c r="DA466" i="14"/>
  <c r="DN466" i="14" s="1"/>
  <c r="DE466" i="14"/>
  <c r="DR466" i="14" s="1"/>
  <c r="DI466" i="14"/>
  <c r="DC466" i="14"/>
  <c r="DG466" i="14"/>
  <c r="DT466" i="14" s="1"/>
  <c r="DK466" i="14"/>
  <c r="DF466" i="14"/>
  <c r="DS466" i="14" s="1"/>
  <c r="CZ466" i="14"/>
  <c r="DM466" i="14" s="1"/>
  <c r="DH466" i="14"/>
  <c r="DU466" i="14" s="1"/>
  <c r="DB466" i="14"/>
  <c r="DO466" i="14" s="1"/>
  <c r="DJ466" i="14"/>
  <c r="DD466" i="14"/>
  <c r="CN472" i="14"/>
  <c r="CL474" i="14"/>
  <c r="CQ475" i="14"/>
  <c r="DA478" i="14"/>
  <c r="DN478" i="14" s="1"/>
  <c r="DE478" i="14"/>
  <c r="DR478" i="14" s="1"/>
  <c r="DI478" i="14"/>
  <c r="DV478" i="14" s="1"/>
  <c r="DC478" i="14"/>
  <c r="DG478" i="14"/>
  <c r="DT478" i="14" s="1"/>
  <c r="DK478" i="14"/>
  <c r="DX478" i="14" s="1"/>
  <c r="DB478" i="14"/>
  <c r="DO478" i="14" s="1"/>
  <c r="DJ478" i="14"/>
  <c r="DD478" i="14"/>
  <c r="DQ478" i="14" s="1"/>
  <c r="DF478" i="14"/>
  <c r="DS478" i="14" s="1"/>
  <c r="CZ478" i="14"/>
  <c r="DH478" i="14"/>
  <c r="DU478" i="14" s="1"/>
  <c r="CO481" i="14"/>
  <c r="DP481" i="14" s="1"/>
  <c r="CQ487" i="14"/>
  <c r="DR487" i="14" s="1"/>
  <c r="CV488" i="14"/>
  <c r="DA490" i="14"/>
  <c r="DN490" i="14" s="1"/>
  <c r="DE490" i="14"/>
  <c r="DR490" i="14" s="1"/>
  <c r="DI490" i="14"/>
  <c r="DV490" i="14" s="1"/>
  <c r="DC490" i="14"/>
  <c r="DP490" i="14" s="1"/>
  <c r="DG490" i="14"/>
  <c r="DT490" i="14" s="1"/>
  <c r="DK490" i="14"/>
  <c r="DX490" i="14" s="1"/>
  <c r="DF490" i="14"/>
  <c r="DS490" i="14" s="1"/>
  <c r="CZ490" i="14"/>
  <c r="DM490" i="14" s="1"/>
  <c r="DH490" i="14"/>
  <c r="DB490" i="14"/>
  <c r="DO490" i="14" s="1"/>
  <c r="DJ490" i="14"/>
  <c r="DD490" i="14"/>
  <c r="CP490" i="14"/>
  <c r="CV500" i="14"/>
  <c r="DA502" i="14"/>
  <c r="DN502" i="14" s="1"/>
  <c r="DE502" i="14"/>
  <c r="DR502" i="14" s="1"/>
  <c r="DC502" i="14"/>
  <c r="DP502" i="14" s="1"/>
  <c r="DG502" i="14"/>
  <c r="DT502" i="14" s="1"/>
  <c r="DF502" i="14"/>
  <c r="DS502" i="14" s="1"/>
  <c r="DK502" i="14"/>
  <c r="DX502" i="14" s="1"/>
  <c r="CZ502" i="14"/>
  <c r="DH502" i="14"/>
  <c r="DB502" i="14"/>
  <c r="DO502" i="14" s="1"/>
  <c r="DI502" i="14"/>
  <c r="DV502" i="14" s="1"/>
  <c r="DD502" i="14"/>
  <c r="DQ502" i="14" s="1"/>
  <c r="DJ502" i="14"/>
  <c r="CR353" i="14"/>
  <c r="DS353" i="14" s="1"/>
  <c r="CR357" i="14"/>
  <c r="CU358" i="14"/>
  <c r="DV358" i="14" s="1"/>
  <c r="CS360" i="14"/>
  <c r="DB363" i="14"/>
  <c r="DO363" i="14" s="1"/>
  <c r="DF363" i="14"/>
  <c r="DS363" i="14" s="1"/>
  <c r="DJ363" i="14"/>
  <c r="DC363" i="14"/>
  <c r="DP363" i="14" s="1"/>
  <c r="DG363" i="14"/>
  <c r="DT363" i="14" s="1"/>
  <c r="DK363" i="14"/>
  <c r="DX363" i="14" s="1"/>
  <c r="CZ363" i="14"/>
  <c r="DD363" i="14"/>
  <c r="DH363" i="14"/>
  <c r="DA363" i="14"/>
  <c r="DN363" i="14" s="1"/>
  <c r="DE363" i="14"/>
  <c r="DR363" i="14" s="1"/>
  <c r="DI363" i="14"/>
  <c r="DV363" i="14" s="1"/>
  <c r="CP363" i="14"/>
  <c r="CM366" i="14"/>
  <c r="CT367" i="14"/>
  <c r="CR369" i="14"/>
  <c r="CU370" i="14"/>
  <c r="DV370" i="14" s="1"/>
  <c r="CL305" i="14"/>
  <c r="CS306" i="14"/>
  <c r="DT306" i="14" s="1"/>
  <c r="CN311" i="14"/>
  <c r="DO311" i="14" s="1"/>
  <c r="CR315" i="14"/>
  <c r="CU316" i="14"/>
  <c r="DV316" i="14" s="1"/>
  <c r="DB321" i="14"/>
  <c r="DO321" i="14" s="1"/>
  <c r="DF321" i="14"/>
  <c r="DS321" i="14" s="1"/>
  <c r="DJ321" i="14"/>
  <c r="DC321" i="14"/>
  <c r="DP321" i="14" s="1"/>
  <c r="DG321" i="14"/>
  <c r="DT321" i="14" s="1"/>
  <c r="DK321" i="14"/>
  <c r="DX321" i="14" s="1"/>
  <c r="CZ321" i="14"/>
  <c r="DD321" i="14"/>
  <c r="DQ321" i="14" s="1"/>
  <c r="DH321" i="14"/>
  <c r="DU321" i="14" s="1"/>
  <c r="DA321" i="14"/>
  <c r="DN321" i="14" s="1"/>
  <c r="DE321" i="14"/>
  <c r="DR321" i="14" s="1"/>
  <c r="DI321" i="14"/>
  <c r="DV321" i="14" s="1"/>
  <c r="CM324" i="14"/>
  <c r="DN324" i="14" s="1"/>
  <c r="CO326" i="14"/>
  <c r="CR327" i="14"/>
  <c r="DS327" i="14" s="1"/>
  <c r="CU328" i="14"/>
  <c r="DV328" i="14" s="1"/>
  <c r="CV331" i="14"/>
  <c r="DA333" i="14"/>
  <c r="DN333" i="14" s="1"/>
  <c r="DE333" i="14"/>
  <c r="DR333" i="14" s="1"/>
  <c r="DI333" i="14"/>
  <c r="DB333" i="14"/>
  <c r="DO333" i="14" s="1"/>
  <c r="DF333" i="14"/>
  <c r="DS333" i="14" s="1"/>
  <c r="DJ333" i="14"/>
  <c r="DC333" i="14"/>
  <c r="DG333" i="14"/>
  <c r="DK333" i="14"/>
  <c r="DX333" i="14" s="1"/>
  <c r="CZ333" i="14"/>
  <c r="DM333" i="14" s="1"/>
  <c r="DD333" i="14"/>
  <c r="DQ333" i="14" s="1"/>
  <c r="DH333" i="14"/>
  <c r="CW334" i="14"/>
  <c r="DX334" i="14" s="1"/>
  <c r="CM336" i="14"/>
  <c r="CL337" i="14"/>
  <c r="CR339" i="14"/>
  <c r="DS339" i="14" s="1"/>
  <c r="DB341" i="14"/>
  <c r="DF341" i="14"/>
  <c r="DS341" i="14" s="1"/>
  <c r="DJ341" i="14"/>
  <c r="DC341" i="14"/>
  <c r="DG341" i="14"/>
  <c r="DK341" i="14"/>
  <c r="CZ341" i="14"/>
  <c r="DD341" i="14"/>
  <c r="DH341" i="14"/>
  <c r="DU341" i="14" s="1"/>
  <c r="DA341" i="14"/>
  <c r="DN341" i="14" s="1"/>
  <c r="DE341" i="14"/>
  <c r="DR341" i="14" s="1"/>
  <c r="DI341" i="14"/>
  <c r="DV341" i="14" s="1"/>
  <c r="CV343" i="14"/>
  <c r="DC345" i="14"/>
  <c r="DP345" i="14" s="1"/>
  <c r="DG345" i="14"/>
  <c r="DT345" i="14" s="1"/>
  <c r="DK345" i="14"/>
  <c r="DX345" i="14" s="1"/>
  <c r="CZ345" i="14"/>
  <c r="DD345" i="14"/>
  <c r="DH345" i="14"/>
  <c r="DA345" i="14"/>
  <c r="DN345" i="14" s="1"/>
  <c r="DE345" i="14"/>
  <c r="DI345" i="14"/>
  <c r="DV345" i="14" s="1"/>
  <c r="DB345" i="14"/>
  <c r="DF345" i="14"/>
  <c r="DS345" i="14" s="1"/>
  <c r="DJ345" i="14"/>
  <c r="CP345" i="14"/>
  <c r="DQ345" i="14" s="1"/>
  <c r="CW346" i="14"/>
  <c r="CM348" i="14"/>
  <c r="CM239" i="14"/>
  <c r="CL244" i="14"/>
  <c r="CV250" i="14"/>
  <c r="DB252" i="14"/>
  <c r="DO252" i="14" s="1"/>
  <c r="DF252" i="14"/>
  <c r="DS252" i="14" s="1"/>
  <c r="DJ252" i="14"/>
  <c r="DC252" i="14"/>
  <c r="DP252" i="14" s="1"/>
  <c r="DG252" i="14"/>
  <c r="DT252" i="14" s="1"/>
  <c r="DK252" i="14"/>
  <c r="DX252" i="14" s="1"/>
  <c r="DA252" i="14"/>
  <c r="DN252" i="14" s="1"/>
  <c r="DE252" i="14"/>
  <c r="DR252" i="14" s="1"/>
  <c r="DI252" i="14"/>
  <c r="DV252" i="14" s="1"/>
  <c r="CZ252" i="14"/>
  <c r="DD252" i="14"/>
  <c r="DQ252" i="14" s="1"/>
  <c r="DH252" i="14"/>
  <c r="CM255" i="14"/>
  <c r="CN266" i="14"/>
  <c r="CQ267" i="14"/>
  <c r="DR267" i="14" s="1"/>
  <c r="CR270" i="14"/>
  <c r="CU275" i="14"/>
  <c r="DV275" i="14" s="1"/>
  <c r="DA280" i="14"/>
  <c r="DN280" i="14" s="1"/>
  <c r="DE280" i="14"/>
  <c r="DR280" i="14" s="1"/>
  <c r="DI280" i="14"/>
  <c r="DB280" i="14"/>
  <c r="DF280" i="14"/>
  <c r="DS280" i="14" s="1"/>
  <c r="DJ280" i="14"/>
  <c r="CZ280" i="14"/>
  <c r="DM280" i="14" s="1"/>
  <c r="DD280" i="14"/>
  <c r="DH280" i="14"/>
  <c r="DG280" i="14"/>
  <c r="DT280" i="14" s="1"/>
  <c r="DK280" i="14"/>
  <c r="DX280" i="14" s="1"/>
  <c r="DC280" i="14"/>
  <c r="DP280" i="14" s="1"/>
  <c r="CW289" i="14"/>
  <c r="CV298" i="14"/>
  <c r="DA300" i="14"/>
  <c r="DE300" i="14"/>
  <c r="DI300" i="14"/>
  <c r="DV300" i="14" s="1"/>
  <c r="DC300" i="14"/>
  <c r="DG300" i="14"/>
  <c r="DK300" i="14"/>
  <c r="CZ300" i="14"/>
  <c r="DH300" i="14"/>
  <c r="DU300" i="14" s="1"/>
  <c r="DB300" i="14"/>
  <c r="DJ300" i="14"/>
  <c r="DD300" i="14"/>
  <c r="DF300" i="14"/>
  <c r="CM238" i="14"/>
  <c r="CR161" i="14"/>
  <c r="DS161" i="14" s="1"/>
  <c r="CW164" i="14"/>
  <c r="CZ175" i="14"/>
  <c r="DM175" i="14" s="1"/>
  <c r="DD175" i="14"/>
  <c r="DQ175" i="14" s="1"/>
  <c r="DH175" i="14"/>
  <c r="DU175" i="14" s="1"/>
  <c r="DA175" i="14"/>
  <c r="DN175" i="14" s="1"/>
  <c r="DE175" i="14"/>
  <c r="DR175" i="14" s="1"/>
  <c r="DI175" i="14"/>
  <c r="DV175" i="14" s="1"/>
  <c r="DB175" i="14"/>
  <c r="DF175" i="14"/>
  <c r="DS175" i="14" s="1"/>
  <c r="DJ175" i="14"/>
  <c r="DC175" i="14"/>
  <c r="DG175" i="14"/>
  <c r="DT175" i="14" s="1"/>
  <c r="DK175" i="14"/>
  <c r="CL183" i="14"/>
  <c r="DC187" i="14"/>
  <c r="DG187" i="14"/>
  <c r="DK187" i="14"/>
  <c r="DA187" i="14"/>
  <c r="DE187" i="14"/>
  <c r="DI187" i="14"/>
  <c r="DB187" i="14"/>
  <c r="DF187" i="14"/>
  <c r="DJ187" i="14"/>
  <c r="CZ187" i="14"/>
  <c r="DD187" i="14"/>
  <c r="DH187" i="14"/>
  <c r="DU187" i="14" s="1"/>
  <c r="CL191" i="14"/>
  <c r="CQ194" i="14"/>
  <c r="DB207" i="14"/>
  <c r="DF207" i="14"/>
  <c r="DJ207" i="14"/>
  <c r="DA207" i="14"/>
  <c r="DG207" i="14"/>
  <c r="DC207" i="14"/>
  <c r="DH207" i="14"/>
  <c r="DD207" i="14"/>
  <c r="DI207" i="14"/>
  <c r="DV207" i="14" s="1"/>
  <c r="CZ207" i="14"/>
  <c r="DE207" i="14"/>
  <c r="DR207" i="14" s="1"/>
  <c r="DK207" i="14"/>
  <c r="CT207" i="14"/>
  <c r="CR209" i="14"/>
  <c r="DC223" i="14"/>
  <c r="DG223" i="14"/>
  <c r="DK223" i="14"/>
  <c r="CZ223" i="14"/>
  <c r="DD223" i="14"/>
  <c r="DH223" i="14"/>
  <c r="DA223" i="14"/>
  <c r="DE223" i="14"/>
  <c r="DR223" i="14" s="1"/>
  <c r="DI223" i="14"/>
  <c r="DV223" i="14" s="1"/>
  <c r="DB223" i="14"/>
  <c r="DF223" i="14"/>
  <c r="DJ223" i="14"/>
  <c r="CT223" i="14"/>
  <c r="DB227" i="14"/>
  <c r="DO227" i="14" s="1"/>
  <c r="DF227" i="14"/>
  <c r="DS227" i="14" s="1"/>
  <c r="DJ227" i="14"/>
  <c r="DC227" i="14"/>
  <c r="DP227" i="14" s="1"/>
  <c r="DG227" i="14"/>
  <c r="DT227" i="14" s="1"/>
  <c r="DK227" i="14"/>
  <c r="DX227" i="14" s="1"/>
  <c r="CZ227" i="14"/>
  <c r="DD227" i="14"/>
  <c r="DQ227" i="14" s="1"/>
  <c r="DH227" i="14"/>
  <c r="DU227" i="14" s="1"/>
  <c r="DA227" i="14"/>
  <c r="DN227" i="14" s="1"/>
  <c r="DE227" i="14"/>
  <c r="DR227" i="14" s="1"/>
  <c r="DI227" i="14"/>
  <c r="DV227" i="14" s="1"/>
  <c r="CQ230" i="14"/>
  <c r="DR230" i="14" s="1"/>
  <c r="CO232" i="14"/>
  <c r="DP232" i="14" s="1"/>
  <c r="DV235" i="14"/>
  <c r="DB69" i="14"/>
  <c r="DO69" i="14" s="1"/>
  <c r="DF69" i="14"/>
  <c r="DS69" i="14" s="1"/>
  <c r="DJ69" i="14"/>
  <c r="DC69" i="14"/>
  <c r="DP69" i="14" s="1"/>
  <c r="DG69" i="14"/>
  <c r="DT69" i="14" s="1"/>
  <c r="DK69" i="14"/>
  <c r="DA69" i="14"/>
  <c r="DE69" i="14"/>
  <c r="DR69" i="14" s="1"/>
  <c r="DI69" i="14"/>
  <c r="CZ69" i="14"/>
  <c r="DD69" i="14"/>
  <c r="DH69" i="14"/>
  <c r="DU69" i="14" s="1"/>
  <c r="CW70" i="14"/>
  <c r="CQ72" i="14"/>
  <c r="CU76" i="14"/>
  <c r="DV76" i="14" s="1"/>
  <c r="CV79" i="14"/>
  <c r="CZ81" i="14"/>
  <c r="DD81" i="14"/>
  <c r="DH81" i="14"/>
  <c r="DA81" i="14"/>
  <c r="DN81" i="14" s="1"/>
  <c r="DE81" i="14"/>
  <c r="DI81" i="14"/>
  <c r="DC81" i="14"/>
  <c r="DG81" i="14"/>
  <c r="DK81" i="14"/>
  <c r="DF81" i="14"/>
  <c r="DJ81" i="14"/>
  <c r="DB81" i="14"/>
  <c r="CT81" i="14"/>
  <c r="CN87" i="14"/>
  <c r="CQ88" i="14"/>
  <c r="CL89" i="14"/>
  <c r="CO90" i="14"/>
  <c r="CR91" i="14"/>
  <c r="DS91" i="14" s="1"/>
  <c r="DC93" i="14"/>
  <c r="DG93" i="14"/>
  <c r="DT93" i="14" s="1"/>
  <c r="DK93" i="14"/>
  <c r="CZ93" i="14"/>
  <c r="DD93" i="14"/>
  <c r="DQ93" i="14" s="1"/>
  <c r="DH93" i="14"/>
  <c r="DU93" i="14" s="1"/>
  <c r="DB93" i="14"/>
  <c r="DF93" i="14"/>
  <c r="DJ93" i="14"/>
  <c r="DA93" i="14"/>
  <c r="DN93" i="14" s="1"/>
  <c r="DE93" i="14"/>
  <c r="DR93" i="14" s="1"/>
  <c r="DI93" i="14"/>
  <c r="DV93" i="14" s="1"/>
  <c r="CS98" i="14"/>
  <c r="DT98" i="14" s="1"/>
  <c r="DA101" i="14"/>
  <c r="DN101" i="14" s="1"/>
  <c r="DE101" i="14"/>
  <c r="DR101" i="14" s="1"/>
  <c r="DI101" i="14"/>
  <c r="DV101" i="14" s="1"/>
  <c r="DB101" i="14"/>
  <c r="DO101" i="14" s="1"/>
  <c r="DF101" i="14"/>
  <c r="DS101" i="14" s="1"/>
  <c r="DJ101" i="14"/>
  <c r="CZ101" i="14"/>
  <c r="DD101" i="14"/>
  <c r="DQ101" i="14" s="1"/>
  <c r="DH101" i="14"/>
  <c r="DU101" i="14" s="1"/>
  <c r="DG101" i="14"/>
  <c r="DT101" i="14" s="1"/>
  <c r="DK101" i="14"/>
  <c r="DX101" i="14" s="1"/>
  <c r="DC101" i="14"/>
  <c r="DP101" i="14" s="1"/>
  <c r="CO114" i="14"/>
  <c r="DP114" i="14" s="1"/>
  <c r="CU116" i="14"/>
  <c r="DP117" i="14"/>
  <c r="CW118" i="14"/>
  <c r="DA121" i="14"/>
  <c r="DN121" i="14" s="1"/>
  <c r="DE121" i="14"/>
  <c r="DR121" i="14" s="1"/>
  <c r="DI121" i="14"/>
  <c r="DV121" i="14" s="1"/>
  <c r="DC121" i="14"/>
  <c r="DP121" i="14" s="1"/>
  <c r="DG121" i="14"/>
  <c r="DT121" i="14" s="1"/>
  <c r="DK121" i="14"/>
  <c r="DX121" i="14" s="1"/>
  <c r="CZ121" i="14"/>
  <c r="DH121" i="14"/>
  <c r="DU121" i="14" s="1"/>
  <c r="DB121" i="14"/>
  <c r="DO121" i="14" s="1"/>
  <c r="DJ121" i="14"/>
  <c r="DD121" i="14"/>
  <c r="DQ121" i="14" s="1"/>
  <c r="DF121" i="14"/>
  <c r="DS121" i="14" s="1"/>
  <c r="CM124" i="14"/>
  <c r="DN124" i="14" s="1"/>
  <c r="CN127" i="14"/>
  <c r="DO127" i="14" s="1"/>
  <c r="CQ128" i="14"/>
  <c r="CX129" i="14"/>
  <c r="CV131" i="14"/>
  <c r="DA133" i="14"/>
  <c r="DN133" i="14" s="1"/>
  <c r="DE133" i="14"/>
  <c r="DI133" i="14"/>
  <c r="DV133" i="14" s="1"/>
  <c r="DB133" i="14"/>
  <c r="DF133" i="14"/>
  <c r="DS133" i="14" s="1"/>
  <c r="DJ133" i="14"/>
  <c r="DC133" i="14"/>
  <c r="DP133" i="14" s="1"/>
  <c r="DG133" i="14"/>
  <c r="DT133" i="14" s="1"/>
  <c r="DK133" i="14"/>
  <c r="DX133" i="14" s="1"/>
  <c r="CZ133" i="14"/>
  <c r="DD133" i="14"/>
  <c r="DQ133" i="14" s="1"/>
  <c r="DH133" i="14"/>
  <c r="CT137" i="14"/>
  <c r="DU137" i="14" s="1"/>
  <c r="CS142" i="14"/>
  <c r="DT142" i="14" s="1"/>
  <c r="CV143" i="14"/>
  <c r="CZ145" i="14"/>
  <c r="DM145" i="14" s="1"/>
  <c r="DD145" i="14"/>
  <c r="DH145" i="14"/>
  <c r="DA145" i="14"/>
  <c r="DN145" i="14" s="1"/>
  <c r="DE145" i="14"/>
  <c r="DR145" i="14" s="1"/>
  <c r="DI145" i="14"/>
  <c r="DV145" i="14" s="1"/>
  <c r="DB145" i="14"/>
  <c r="DF145" i="14"/>
  <c r="DS145" i="14" s="1"/>
  <c r="DJ145" i="14"/>
  <c r="DC145" i="14"/>
  <c r="DP145" i="14" s="1"/>
  <c r="DG145" i="14"/>
  <c r="DT145" i="14" s="1"/>
  <c r="DK145" i="14"/>
  <c r="DX145" i="14" s="1"/>
  <c r="CT145" i="14"/>
  <c r="CN147" i="14"/>
  <c r="DO147" i="14" s="1"/>
  <c r="CQ148" i="14"/>
  <c r="CL149" i="14"/>
  <c r="CT153" i="14"/>
  <c r="DB49" i="14"/>
  <c r="DF49" i="14"/>
  <c r="DS49" i="14" s="1"/>
  <c r="DJ49" i="14"/>
  <c r="DC49" i="14"/>
  <c r="DP49" i="14" s="1"/>
  <c r="DG49" i="14"/>
  <c r="DK49" i="14"/>
  <c r="DX49" i="14" s="1"/>
  <c r="DA49" i="14"/>
  <c r="DN49" i="14" s="1"/>
  <c r="DE49" i="14"/>
  <c r="DI49" i="14"/>
  <c r="DV49" i="14" s="1"/>
  <c r="DH49" i="14"/>
  <c r="CZ49" i="14"/>
  <c r="DM49" i="14" s="1"/>
  <c r="DD49" i="14"/>
  <c r="DQ49" i="14" s="1"/>
  <c r="CM52" i="14"/>
  <c r="CS54" i="14"/>
  <c r="CU56" i="14"/>
  <c r="DV56" i="14" s="1"/>
  <c r="DB61" i="14"/>
  <c r="DO61" i="14" s="1"/>
  <c r="DF61" i="14"/>
  <c r="DS61" i="14" s="1"/>
  <c r="DJ61" i="14"/>
  <c r="DC61" i="14"/>
  <c r="DP61" i="14" s="1"/>
  <c r="DG61" i="14"/>
  <c r="DT61" i="14" s="1"/>
  <c r="DK61" i="14"/>
  <c r="DX61" i="14" s="1"/>
  <c r="DA61" i="14"/>
  <c r="DN61" i="14" s="1"/>
  <c r="DE61" i="14"/>
  <c r="DR61" i="14" s="1"/>
  <c r="DI61" i="14"/>
  <c r="DV61" i="14" s="1"/>
  <c r="DD61" i="14"/>
  <c r="DH61" i="14"/>
  <c r="CZ61" i="14"/>
  <c r="DM61" i="14" s="1"/>
  <c r="CP61" i="14"/>
  <c r="AB582" i="14"/>
  <c r="AB598" i="14"/>
  <c r="AF606" i="14"/>
  <c r="X622" i="14"/>
  <c r="AF630" i="14"/>
  <c r="X646" i="14"/>
  <c r="X654" i="14"/>
  <c r="AB662" i="14"/>
  <c r="AF670" i="14"/>
  <c r="AB686" i="14"/>
  <c r="AF694" i="14"/>
  <c r="X702" i="14"/>
  <c r="AB710" i="14"/>
  <c r="AF718" i="14"/>
  <c r="X734" i="14"/>
  <c r="X742" i="14"/>
  <c r="AB357" i="14"/>
  <c r="AF365" i="14"/>
  <c r="X307" i="14"/>
  <c r="AF315" i="14"/>
  <c r="AF323" i="14"/>
  <c r="X331" i="14"/>
  <c r="AB339" i="14"/>
  <c r="AB242" i="14"/>
  <c r="AB258" i="14"/>
  <c r="AC582" i="14"/>
  <c r="AC606" i="14"/>
  <c r="Y622" i="14"/>
  <c r="Y638" i="14"/>
  <c r="Y646" i="14"/>
  <c r="AC654" i="14"/>
  <c r="Y662" i="14"/>
  <c r="AC670" i="14"/>
  <c r="AC678" i="14"/>
  <c r="AC686" i="14"/>
  <c r="Y694" i="14"/>
  <c r="Y702" i="14"/>
  <c r="Y710" i="14"/>
  <c r="Y718" i="14"/>
  <c r="X573" i="14"/>
  <c r="Y365" i="14"/>
  <c r="Y339" i="14"/>
  <c r="Y347" i="14"/>
  <c r="Y242" i="14"/>
  <c r="Y250" i="14"/>
  <c r="AC573" i="14"/>
  <c r="AF582" i="14"/>
  <c r="X590" i="14"/>
  <c r="AF598" i="14"/>
  <c r="AB622" i="14"/>
  <c r="X638" i="14"/>
  <c r="AB646" i="14"/>
  <c r="AB654" i="14"/>
  <c r="AF662" i="14"/>
  <c r="X678" i="14"/>
  <c r="AF686" i="14"/>
  <c r="AB702" i="14"/>
  <c r="AF710" i="14"/>
  <c r="X726" i="14"/>
  <c r="AB734" i="14"/>
  <c r="AB742" i="14"/>
  <c r="W573" i="14"/>
  <c r="AF357" i="14"/>
  <c r="AF307" i="14"/>
  <c r="AB331" i="14"/>
  <c r="AF339" i="14"/>
  <c r="X347" i="14"/>
  <c r="AF242" i="14"/>
  <c r="X250" i="14"/>
  <c r="AF258" i="14"/>
  <c r="X266" i="14"/>
  <c r="AC622" i="14"/>
  <c r="Y630" i="14"/>
  <c r="AC638" i="14"/>
  <c r="AC646" i="14"/>
  <c r="AC662" i="14"/>
  <c r="AC694" i="14"/>
  <c r="AC702" i="14"/>
  <c r="AC710" i="14"/>
  <c r="AC718" i="14"/>
  <c r="Y742" i="14"/>
  <c r="AB573" i="14"/>
  <c r="Y357" i="14"/>
  <c r="AC365" i="14"/>
  <c r="Y307" i="14"/>
  <c r="Y315" i="14"/>
  <c r="Y323" i="14"/>
  <c r="Y331" i="14"/>
  <c r="AC339" i="14"/>
  <c r="AC347" i="14"/>
  <c r="AC242" i="14"/>
  <c r="AC250" i="14"/>
  <c r="Y227" i="14"/>
  <c r="Y73" i="14"/>
  <c r="Y81" i="14"/>
  <c r="AF574" i="14"/>
  <c r="AB590" i="14"/>
  <c r="X606" i="14"/>
  <c r="AF622" i="14"/>
  <c r="X630" i="14"/>
  <c r="AB638" i="14"/>
  <c r="AF646" i="14"/>
  <c r="AF654" i="14"/>
  <c r="X670" i="14"/>
  <c r="AB678" i="14"/>
  <c r="X694" i="14"/>
  <c r="AF702" i="14"/>
  <c r="AB726" i="14"/>
  <c r="AF734" i="14"/>
  <c r="AF742" i="14"/>
  <c r="AA573" i="14"/>
  <c r="X365" i="14"/>
  <c r="X315" i="14"/>
  <c r="AF331" i="14"/>
  <c r="AB347" i="14"/>
  <c r="AB250" i="14"/>
  <c r="AB266" i="14"/>
  <c r="Y590" i="14"/>
  <c r="Y598" i="14"/>
  <c r="AC742" i="14"/>
  <c r="AF573" i="14"/>
  <c r="AC307" i="14"/>
  <c r="AC315" i="14"/>
  <c r="AC323" i="14"/>
  <c r="AC331" i="14"/>
  <c r="Y258" i="14"/>
  <c r="AC276" i="14"/>
  <c r="Y187" i="14"/>
  <c r="AC195" i="14"/>
  <c r="Y203" i="14"/>
  <c r="AC227" i="14"/>
  <c r="AC73" i="14"/>
  <c r="AC81" i="14"/>
  <c r="Y89" i="14"/>
  <c r="AC49" i="14"/>
  <c r="AE57" i="14"/>
  <c r="AB634" i="14"/>
  <c r="AF682" i="14"/>
  <c r="AB722" i="14"/>
  <c r="AF327" i="14"/>
  <c r="X246" i="14"/>
  <c r="AC754" i="14"/>
  <c r="AC361" i="14"/>
  <c r="Y319" i="14"/>
  <c r="AC246" i="14"/>
  <c r="Y254" i="14"/>
  <c r="Y238" i="14"/>
  <c r="X311" i="14"/>
  <c r="X351" i="14"/>
  <c r="AF262" i="14"/>
  <c r="Y680" i="14"/>
  <c r="Y706" i="14"/>
  <c r="AC730" i="14"/>
  <c r="AC752" i="14"/>
  <c r="Y335" i="14"/>
  <c r="AC351" i="14"/>
  <c r="AF290" i="14"/>
  <c r="X298" i="14"/>
  <c r="AC238" i="14"/>
  <c r="Y169" i="14"/>
  <c r="Y87" i="14"/>
  <c r="X586" i="14"/>
  <c r="X618" i="14"/>
  <c r="AB666" i="14"/>
  <c r="X698" i="14"/>
  <c r="X754" i="14"/>
  <c r="AF762" i="14"/>
  <c r="X369" i="14"/>
  <c r="AB343" i="14"/>
  <c r="AC722" i="14"/>
  <c r="AF578" i="14"/>
  <c r="AB586" i="14"/>
  <c r="X594" i="14"/>
  <c r="AB618" i="14"/>
  <c r="X626" i="14"/>
  <c r="AF634" i="14"/>
  <c r="X642" i="14"/>
  <c r="AF650" i="14"/>
  <c r="X658" i="14"/>
  <c r="AF666" i="14"/>
  <c r="X674" i="14"/>
  <c r="AF690" i="14"/>
  <c r="AB698" i="14"/>
  <c r="X706" i="14"/>
  <c r="AF722" i="14"/>
  <c r="AB730" i="14"/>
  <c r="AF746" i="14"/>
  <c r="AB754" i="14"/>
  <c r="AF361" i="14"/>
  <c r="AB369" i="14"/>
  <c r="AB311" i="14"/>
  <c r="X319" i="14"/>
  <c r="AF343" i="14"/>
  <c r="AB351" i="14"/>
  <c r="AB246" i="14"/>
  <c r="X254" i="14"/>
  <c r="AC618" i="14"/>
  <c r="AC682" i="14"/>
  <c r="AC706" i="14"/>
  <c r="Y738" i="14"/>
  <c r="Y369" i="14"/>
  <c r="AC319" i="14"/>
  <c r="AC335" i="14"/>
  <c r="Y343" i="14"/>
  <c r="AC254" i="14"/>
  <c r="V281" i="14"/>
  <c r="AB161" i="14"/>
  <c r="AF79" i="14"/>
  <c r="AF95" i="14"/>
  <c r="AB127" i="14"/>
  <c r="AC298" i="14"/>
  <c r="AC225" i="14"/>
  <c r="Y233" i="14"/>
  <c r="AB594" i="14"/>
  <c r="X602" i="14"/>
  <c r="AB626" i="14"/>
  <c r="AB642" i="14"/>
  <c r="AB658" i="14"/>
  <c r="AB674" i="14"/>
  <c r="X682" i="14"/>
  <c r="AB706" i="14"/>
  <c r="AF730" i="14"/>
  <c r="X738" i="14"/>
  <c r="AF754" i="14"/>
  <c r="X762" i="14"/>
  <c r="X770" i="14"/>
  <c r="AF311" i="14"/>
  <c r="AB319" i="14"/>
  <c r="AF246" i="14"/>
  <c r="AB254" i="14"/>
  <c r="X262" i="14"/>
  <c r="AC602" i="14"/>
  <c r="AC714" i="14"/>
  <c r="AC738" i="14"/>
  <c r="Y746" i="14"/>
  <c r="Y770" i="14"/>
  <c r="AC369" i="14"/>
  <c r="Y311" i="14"/>
  <c r="Y327" i="14"/>
  <c r="AC343" i="14"/>
  <c r="AB111" i="14"/>
  <c r="AB143" i="14"/>
  <c r="Y274" i="14"/>
  <c r="AC217" i="14"/>
  <c r="AC95" i="14"/>
  <c r="AB610" i="14"/>
  <c r="AF658" i="14"/>
  <c r="AF674" i="14"/>
  <c r="AF706" i="14"/>
  <c r="AB714" i="14"/>
  <c r="X722" i="14"/>
  <c r="AB738" i="14"/>
  <c r="AB762" i="14"/>
  <c r="AB770" i="14"/>
  <c r="X361" i="14"/>
  <c r="X327" i="14"/>
  <c r="X335" i="14"/>
  <c r="X343" i="14"/>
  <c r="AF254" i="14"/>
  <c r="AB262" i="14"/>
  <c r="Y730" i="14"/>
  <c r="AC746" i="14"/>
  <c r="Y754" i="14"/>
  <c r="AC762" i="14"/>
  <c r="AC770" i="14"/>
  <c r="Y361" i="14"/>
  <c r="AC311" i="14"/>
  <c r="AC327" i="14"/>
  <c r="Y351" i="14"/>
  <c r="Y246" i="14"/>
  <c r="X274" i="14"/>
  <c r="AF177" i="14"/>
  <c r="X217" i="14"/>
  <c r="AF225" i="14"/>
  <c r="X233" i="14"/>
  <c r="AF71" i="14"/>
  <c r="AF87" i="14"/>
  <c r="AF103" i="14"/>
  <c r="AB135" i="14"/>
  <c r="Y177" i="14"/>
  <c r="Y119" i="14"/>
  <c r="V378" i="14"/>
  <c r="AW349" i="1"/>
  <c r="AW210" i="1"/>
  <c r="AW334" i="1"/>
  <c r="AW141" i="1"/>
  <c r="AW178" i="1"/>
  <c r="X576" i="14"/>
  <c r="X584" i="14"/>
  <c r="X592" i="14"/>
  <c r="X600" i="14"/>
  <c r="X608" i="14"/>
  <c r="AB632" i="14"/>
  <c r="X688" i="14"/>
  <c r="X696" i="14"/>
  <c r="X752" i="14"/>
  <c r="AD263" i="14"/>
  <c r="Y584" i="14"/>
  <c r="AC600" i="14"/>
  <c r="Y632" i="14"/>
  <c r="Y664" i="14"/>
  <c r="AC680" i="14"/>
  <c r="Y696" i="14"/>
  <c r="Y760" i="14"/>
  <c r="AB274" i="14"/>
  <c r="X282" i="14"/>
  <c r="AB298" i="14"/>
  <c r="AF161" i="14"/>
  <c r="X169" i="14"/>
  <c r="AB217" i="14"/>
  <c r="AB233" i="14"/>
  <c r="AF111" i="14"/>
  <c r="X119" i="14"/>
  <c r="AF127" i="14"/>
  <c r="AF135" i="14"/>
  <c r="AF143" i="14"/>
  <c r="X151" i="14"/>
  <c r="AC274" i="14"/>
  <c r="AC290" i="14"/>
  <c r="AC169" i="14"/>
  <c r="AC233" i="14"/>
  <c r="Y71" i="14"/>
  <c r="Y79" i="14"/>
  <c r="AC87" i="14"/>
  <c r="Y103" i="14"/>
  <c r="AC119" i="14"/>
  <c r="Y127" i="14"/>
  <c r="Y143" i="14"/>
  <c r="AW362" i="1"/>
  <c r="AW378" i="1"/>
  <c r="AW394" i="1"/>
  <c r="AW410" i="1"/>
  <c r="AW442" i="1"/>
  <c r="AW454" i="1"/>
  <c r="AW155" i="1"/>
  <c r="AB576" i="14"/>
  <c r="AB584" i="14"/>
  <c r="AB592" i="14"/>
  <c r="AB600" i="14"/>
  <c r="X616" i="14"/>
  <c r="AB624" i="14"/>
  <c r="AF632" i="14"/>
  <c r="X648" i="14"/>
  <c r="X656" i="14"/>
  <c r="X664" i="14"/>
  <c r="X672" i="14"/>
  <c r="AB680" i="14"/>
  <c r="AB688" i="14"/>
  <c r="AB696" i="14"/>
  <c r="X728" i="14"/>
  <c r="AB752" i="14"/>
  <c r="X760" i="14"/>
  <c r="AC584" i="14"/>
  <c r="Y592" i="14"/>
  <c r="Y616" i="14"/>
  <c r="Y648" i="14"/>
  <c r="AC664" i="14"/>
  <c r="Y672" i="14"/>
  <c r="AC696" i="14"/>
  <c r="AC760" i="14"/>
  <c r="Y768" i="14"/>
  <c r="AF274" i="14"/>
  <c r="AB282" i="14"/>
  <c r="X290" i="14"/>
  <c r="AF298" i="14"/>
  <c r="AB169" i="14"/>
  <c r="X177" i="14"/>
  <c r="AF217" i="14"/>
  <c r="X225" i="14"/>
  <c r="AF233" i="14"/>
  <c r="X71" i="14"/>
  <c r="X79" i="14"/>
  <c r="X87" i="14"/>
  <c r="X95" i="14"/>
  <c r="X103" i="14"/>
  <c r="AB119" i="14"/>
  <c r="AB151" i="14"/>
  <c r="Y282" i="14"/>
  <c r="Y161" i="14"/>
  <c r="AC71" i="14"/>
  <c r="AC79" i="14"/>
  <c r="AC103" i="14"/>
  <c r="AC127" i="14"/>
  <c r="Y135" i="14"/>
  <c r="AC143" i="14"/>
  <c r="AW466" i="1"/>
  <c r="AW371" i="1"/>
  <c r="AW403" i="1"/>
  <c r="AW427" i="1"/>
  <c r="AW435" i="1"/>
  <c r="AW308" i="1"/>
  <c r="AW498" i="1"/>
  <c r="AW450" i="1"/>
  <c r="AW328" i="1"/>
  <c r="AW223" i="1"/>
  <c r="AW241" i="1"/>
  <c r="AW176" i="1"/>
  <c r="AW105" i="1"/>
  <c r="AW4" i="1"/>
  <c r="AF576" i="14"/>
  <c r="AF584" i="14"/>
  <c r="AF592" i="14"/>
  <c r="AB616" i="14"/>
  <c r="AB648" i="14"/>
  <c r="AB656" i="14"/>
  <c r="AB664" i="14"/>
  <c r="AB672" i="14"/>
  <c r="AF680" i="14"/>
  <c r="AF688" i="14"/>
  <c r="AF696" i="14"/>
  <c r="AF752" i="14"/>
  <c r="AB760" i="14"/>
  <c r="X768" i="14"/>
  <c r="Y576" i="14"/>
  <c r="AC592" i="14"/>
  <c r="Y608" i="14"/>
  <c r="AC616" i="14"/>
  <c r="Y656" i="14"/>
  <c r="Y688" i="14"/>
  <c r="Y752" i="14"/>
  <c r="AC768" i="14"/>
  <c r="AF282" i="14"/>
  <c r="AB290" i="14"/>
  <c r="X161" i="14"/>
  <c r="AF169" i="14"/>
  <c r="AB177" i="14"/>
  <c r="AB225" i="14"/>
  <c r="AB71" i="14"/>
  <c r="AB79" i="14"/>
  <c r="AB87" i="14"/>
  <c r="AB95" i="14"/>
  <c r="AB103" i="14"/>
  <c r="X111" i="14"/>
  <c r="AF119" i="14"/>
  <c r="X127" i="14"/>
  <c r="X135" i="14"/>
  <c r="AF151" i="14"/>
  <c r="AC282" i="14"/>
  <c r="Y298" i="14"/>
  <c r="Y217" i="14"/>
  <c r="Y225" i="14"/>
  <c r="Y95" i="14"/>
  <c r="Y111" i="14"/>
  <c r="Y151" i="14"/>
  <c r="Z66" i="14"/>
  <c r="Z697" i="14"/>
  <c r="V108" i="14"/>
  <c r="V289" i="14"/>
  <c r="V581" i="14"/>
  <c r="V80" i="14"/>
  <c r="Z481" i="14"/>
  <c r="Z270" i="14"/>
  <c r="Z276" i="14"/>
  <c r="V490" i="14"/>
  <c r="Z352" i="14"/>
  <c r="V700" i="14"/>
  <c r="AD185" i="14"/>
  <c r="AC185" i="14"/>
  <c r="X185" i="14"/>
  <c r="Y185" i="14"/>
  <c r="AF185" i="14"/>
  <c r="W209" i="14"/>
  <c r="AC209" i="14"/>
  <c r="AF209" i="14"/>
  <c r="Y209" i="14"/>
  <c r="AB209" i="14"/>
  <c r="X209" i="14"/>
  <c r="Y55" i="14"/>
  <c r="AE55" i="14"/>
  <c r="AF55" i="14"/>
  <c r="AC55" i="14"/>
  <c r="W55" i="14"/>
  <c r="AB55" i="14"/>
  <c r="AW485" i="1"/>
  <c r="AW456" i="1"/>
  <c r="X750" i="14"/>
  <c r="AC750" i="14"/>
  <c r="AF750" i="14"/>
  <c r="Y750" i="14"/>
  <c r="AB750" i="14"/>
  <c r="W758" i="14"/>
  <c r="AC758" i="14"/>
  <c r="AF758" i="14"/>
  <c r="Y758" i="14"/>
  <c r="AB758" i="14"/>
  <c r="X758" i="14"/>
  <c r="AA766" i="14"/>
  <c r="AC766" i="14"/>
  <c r="AF766" i="14"/>
  <c r="Y766" i="14"/>
  <c r="AB766" i="14"/>
  <c r="Y212" i="14"/>
  <c r="AD212" i="14"/>
  <c r="X55" i="14"/>
  <c r="AE284" i="14"/>
  <c r="AF284" i="14"/>
  <c r="AB284" i="14"/>
  <c r="AC284" i="14"/>
  <c r="X284" i="14"/>
  <c r="W292" i="14"/>
  <c r="Y292" i="14"/>
  <c r="X292" i="14"/>
  <c r="AF292" i="14"/>
  <c r="AA300" i="14"/>
  <c r="Y300" i="14"/>
  <c r="X300" i="14"/>
  <c r="AF300" i="14"/>
  <c r="AA163" i="14"/>
  <c r="AF163" i="14"/>
  <c r="AC163" i="14"/>
  <c r="AB163" i="14"/>
  <c r="AE171" i="14"/>
  <c r="AF171" i="14"/>
  <c r="AC171" i="14"/>
  <c r="AB171" i="14"/>
  <c r="W179" i="14"/>
  <c r="AF179" i="14"/>
  <c r="Z179" i="14"/>
  <c r="AC179" i="14"/>
  <c r="AB179" i="14"/>
  <c r="AA113" i="14"/>
  <c r="AC113" i="14"/>
  <c r="AB113" i="14"/>
  <c r="Y113" i="14"/>
  <c r="X113" i="14"/>
  <c r="W121" i="14"/>
  <c r="AC121" i="14"/>
  <c r="AB121" i="14"/>
  <c r="Y121" i="14"/>
  <c r="X121" i="14"/>
  <c r="AF129" i="14"/>
  <c r="AB129" i="14"/>
  <c r="AC129" i="14"/>
  <c r="X129" i="14"/>
  <c r="Y129" i="14"/>
  <c r="AA137" i="14"/>
  <c r="Y137" i="14"/>
  <c r="AF137" i="14"/>
  <c r="AB137" i="14"/>
  <c r="AA145" i="14"/>
  <c r="AB145" i="14"/>
  <c r="X145" i="14"/>
  <c r="AC145" i="14"/>
  <c r="AC153" i="14"/>
  <c r="Y153" i="14"/>
  <c r="AB153" i="14"/>
  <c r="X153" i="14"/>
  <c r="AF193" i="14"/>
  <c r="AB193" i="14"/>
  <c r="X193" i="14"/>
  <c r="AC193" i="14"/>
  <c r="X159" i="14"/>
  <c r="AC159" i="14"/>
  <c r="AF159" i="14"/>
  <c r="Y159" i="14"/>
  <c r="AB159" i="14"/>
  <c r="AW484" i="1"/>
  <c r="AW467" i="1"/>
  <c r="AW503" i="1"/>
  <c r="AW221" i="1"/>
  <c r="AW234" i="1"/>
  <c r="AW243" i="1"/>
  <c r="AW252" i="1"/>
  <c r="AW122" i="1"/>
  <c r="AW137" i="1"/>
  <c r="AW145" i="1"/>
  <c r="AW149" i="1"/>
  <c r="AW174" i="1"/>
  <c r="AW192" i="1"/>
  <c r="AW26" i="1"/>
  <c r="AW30" i="1"/>
  <c r="AW34" i="1"/>
  <c r="AW66" i="1"/>
  <c r="AW70" i="1"/>
  <c r="AW74" i="1"/>
  <c r="AW78" i="1"/>
  <c r="AW107" i="1"/>
  <c r="AA505" i="14"/>
  <c r="V505" i="14"/>
  <c r="AC578" i="14"/>
  <c r="Y578" i="14"/>
  <c r="Y586" i="14"/>
  <c r="AC586" i="14"/>
  <c r="AE594" i="14"/>
  <c r="Y594" i="14"/>
  <c r="AD602" i="14"/>
  <c r="Y602" i="14"/>
  <c r="AD618" i="14"/>
  <c r="Y618" i="14"/>
  <c r="Z626" i="14"/>
  <c r="AC626" i="14"/>
  <c r="Y626" i="14"/>
  <c r="AD634" i="14"/>
  <c r="AC634" i="14"/>
  <c r="Y634" i="14"/>
  <c r="AA642" i="14"/>
  <c r="AC642" i="14"/>
  <c r="Y642" i="14"/>
  <c r="AE650" i="14"/>
  <c r="AC650" i="14"/>
  <c r="Y650" i="14"/>
  <c r="AE666" i="14"/>
  <c r="AC666" i="14"/>
  <c r="Z674" i="14"/>
  <c r="Y674" i="14"/>
  <c r="Z682" i="14"/>
  <c r="Y682" i="14"/>
  <c r="AE690" i="14"/>
  <c r="Y690" i="14"/>
  <c r="AA698" i="14"/>
  <c r="Y698" i="14"/>
  <c r="AF698" i="14"/>
  <c r="AD704" i="14"/>
  <c r="Y704" i="14"/>
  <c r="AF704" i="14"/>
  <c r="AD712" i="14"/>
  <c r="AC712" i="14"/>
  <c r="Y712" i="14"/>
  <c r="W720" i="14"/>
  <c r="AF720" i="14"/>
  <c r="AC720" i="14"/>
  <c r="AB720" i="14"/>
  <c r="Y720" i="14"/>
  <c r="AD728" i="14"/>
  <c r="Y728" i="14"/>
  <c r="AB728" i="14"/>
  <c r="Z736" i="14"/>
  <c r="Y736" i="14"/>
  <c r="AF736" i="14"/>
  <c r="W744" i="14"/>
  <c r="AC744" i="14"/>
  <c r="Y744" i="14"/>
  <c r="AF744" i="14"/>
  <c r="W359" i="14"/>
  <c r="Y359" i="14"/>
  <c r="AF359" i="14"/>
  <c r="AB359" i="14"/>
  <c r="X359" i="14"/>
  <c r="AB367" i="14"/>
  <c r="AC367" i="14"/>
  <c r="AF367" i="14"/>
  <c r="Y367" i="14"/>
  <c r="X367" i="14"/>
  <c r="AD309" i="14"/>
  <c r="AC309" i="14"/>
  <c r="AB309" i="14"/>
  <c r="Y309" i="14"/>
  <c r="X309" i="14"/>
  <c r="AE317" i="14"/>
  <c r="AC317" i="14"/>
  <c r="AB317" i="14"/>
  <c r="Y317" i="14"/>
  <c r="X317" i="14"/>
  <c r="AE325" i="14"/>
  <c r="AC325" i="14"/>
  <c r="X325" i="14"/>
  <c r="Y325" i="14"/>
  <c r="AF325" i="14"/>
  <c r="AC333" i="14"/>
  <c r="AB333" i="14"/>
  <c r="Y333" i="14"/>
  <c r="X333" i="14"/>
  <c r="Z341" i="14"/>
  <c r="AF341" i="14"/>
  <c r="AB341" i="14"/>
  <c r="AC341" i="14"/>
  <c r="X341" i="14"/>
  <c r="V349" i="14"/>
  <c r="AF349" i="14"/>
  <c r="AB349" i="14"/>
  <c r="AC349" i="14"/>
  <c r="X349" i="14"/>
  <c r="AA244" i="14"/>
  <c r="AC244" i="14"/>
  <c r="Y244" i="14"/>
  <c r="AF244" i="14"/>
  <c r="AB244" i="14"/>
  <c r="AA252" i="14"/>
  <c r="AF252" i="14"/>
  <c r="AC252" i="14"/>
  <c r="AB252" i="14"/>
  <c r="AE260" i="14"/>
  <c r="AF260" i="14"/>
  <c r="AC260" i="14"/>
  <c r="AB260" i="14"/>
  <c r="Y268" i="14"/>
  <c r="AF268" i="14"/>
  <c r="AB268" i="14"/>
  <c r="X268" i="14"/>
  <c r="V372" i="14"/>
  <c r="AC372" i="14"/>
  <c r="AF372" i="14"/>
  <c r="Y372" i="14"/>
  <c r="AB372" i="14"/>
  <c r="AE372" i="14"/>
  <c r="X372" i="14"/>
  <c r="AA372" i="14"/>
  <c r="AB185" i="14"/>
  <c r="AC104" i="14"/>
  <c r="Z104" i="14"/>
  <c r="AE229" i="14"/>
  <c r="AB229" i="14"/>
  <c r="AC229" i="14"/>
  <c r="X229" i="14"/>
  <c r="Y229" i="14"/>
  <c r="Y67" i="14"/>
  <c r="AC67" i="14"/>
  <c r="AB67" i="14"/>
  <c r="X67" i="14"/>
  <c r="AE75" i="14"/>
  <c r="AF75" i="14"/>
  <c r="AB75" i="14"/>
  <c r="AC75" i="14"/>
  <c r="X75" i="14"/>
  <c r="V83" i="14"/>
  <c r="Y83" i="14"/>
  <c r="AF83" i="14"/>
  <c r="AB83" i="14"/>
  <c r="X83" i="14"/>
  <c r="AE91" i="14"/>
  <c r="Y91" i="14"/>
  <c r="AF91" i="14"/>
  <c r="AB91" i="14"/>
  <c r="AC99" i="14"/>
  <c r="Y99" i="14"/>
  <c r="AB99" i="14"/>
  <c r="X99" i="14"/>
  <c r="AC107" i="14"/>
  <c r="AB107" i="14"/>
  <c r="Y107" i="14"/>
  <c r="X107" i="14"/>
  <c r="AE201" i="14"/>
  <c r="AC201" i="14"/>
  <c r="AF201" i="14"/>
  <c r="Y201" i="14"/>
  <c r="AB201" i="14"/>
  <c r="X201" i="14"/>
  <c r="Y63" i="14"/>
  <c r="AA63" i="14"/>
  <c r="AC63" i="14"/>
  <c r="AF63" i="14"/>
  <c r="W63" i="14"/>
  <c r="AB63" i="14"/>
  <c r="AW473" i="1"/>
  <c r="AW426" i="1"/>
  <c r="AW510" i="1"/>
  <c r="Z599" i="14"/>
  <c r="Z677" i="14"/>
  <c r="AC594" i="14"/>
  <c r="Y666" i="14"/>
  <c r="AC690" i="14"/>
  <c r="AC736" i="14"/>
  <c r="Y349" i="14"/>
  <c r="Y260" i="14"/>
  <c r="AE353" i="14"/>
  <c r="AC353" i="14"/>
  <c r="AF353" i="14"/>
  <c r="Y353" i="14"/>
  <c r="AB353" i="14"/>
  <c r="Z353" i="14"/>
  <c r="X353" i="14"/>
  <c r="X63" i="14"/>
  <c r="Y193" i="14"/>
  <c r="AC215" i="14"/>
  <c r="AB215" i="14"/>
  <c r="X215" i="14"/>
  <c r="Y215" i="14"/>
  <c r="AA223" i="14"/>
  <c r="Y223" i="14"/>
  <c r="AB223" i="14"/>
  <c r="X223" i="14"/>
  <c r="V507" i="14"/>
  <c r="AD746" i="14"/>
  <c r="Z289" i="14"/>
  <c r="V111" i="14"/>
  <c r="V157" i="14"/>
  <c r="AD178" i="14"/>
  <c r="Z213" i="14"/>
  <c r="Z227" i="14"/>
  <c r="Z727" i="14"/>
  <c r="Z733" i="14"/>
  <c r="Z749" i="14"/>
  <c r="Z382" i="14"/>
  <c r="Z436" i="14"/>
  <c r="AD495" i="14"/>
  <c r="Z364" i="14"/>
  <c r="V325" i="14"/>
  <c r="V345" i="14"/>
  <c r="Z168" i="14"/>
  <c r="Z178" i="14"/>
  <c r="Z175" i="14"/>
  <c r="Z741" i="14"/>
  <c r="V375" i="14"/>
  <c r="V377" i="14"/>
  <c r="Z380" i="14"/>
  <c r="Z428" i="14"/>
  <c r="AD455" i="14"/>
  <c r="Z465" i="14"/>
  <c r="V499" i="14"/>
  <c r="Z720" i="14"/>
  <c r="Z76" i="14"/>
  <c r="V104" i="14"/>
  <c r="AD122" i="14"/>
  <c r="V126" i="14"/>
  <c r="V132" i="14"/>
  <c r="V138" i="14"/>
  <c r="V167" i="14"/>
  <c r="V191" i="14"/>
  <c r="V91" i="14"/>
  <c r="V577" i="14"/>
  <c r="AD663" i="14"/>
  <c r="V665" i="14"/>
  <c r="Z769" i="14"/>
  <c r="Z771" i="14"/>
  <c r="Z505" i="14"/>
  <c r="V541" i="14"/>
  <c r="Z378" i="14"/>
  <c r="Z386" i="14"/>
  <c r="Z413" i="14"/>
  <c r="Z490" i="14"/>
  <c r="V364" i="14"/>
  <c r="Z742" i="14"/>
  <c r="AD299" i="14"/>
  <c r="Z182" i="14"/>
  <c r="V175" i="14"/>
  <c r="V87" i="14"/>
  <c r="V113" i="14"/>
  <c r="Z373" i="14"/>
  <c r="AD375" i="14"/>
  <c r="Z377" i="14"/>
  <c r="Z384" i="14"/>
  <c r="V455" i="14"/>
  <c r="V353" i="14"/>
  <c r="V337" i="14"/>
  <c r="V212" i="14"/>
  <c r="V122" i="14"/>
  <c r="Z207" i="14"/>
  <c r="Z157" i="14"/>
  <c r="AD713" i="14"/>
  <c r="AD564" i="14"/>
  <c r="AD381" i="14"/>
  <c r="AD385" i="14"/>
  <c r="AD368" i="14"/>
  <c r="AD584" i="14"/>
  <c r="Z612" i="14"/>
  <c r="Z622" i="14"/>
  <c r="V644" i="14"/>
  <c r="AD654" i="14"/>
  <c r="Z688" i="14"/>
  <c r="V730" i="14"/>
  <c r="Z744" i="14"/>
  <c r="V748" i="14"/>
  <c r="V754" i="14"/>
  <c r="Z762" i="14"/>
  <c r="Z311" i="14"/>
  <c r="V331" i="14"/>
  <c r="Z240" i="14"/>
  <c r="AD275" i="14"/>
  <c r="AD196" i="14"/>
  <c r="V200" i="14"/>
  <c r="Z216" i="14"/>
  <c r="V220" i="14"/>
  <c r="Z228" i="14"/>
  <c r="AD68" i="14"/>
  <c r="V70" i="14"/>
  <c r="AD88" i="14"/>
  <c r="Z110" i="14"/>
  <c r="V114" i="14"/>
  <c r="Z134" i="14"/>
  <c r="AD146" i="14"/>
  <c r="V150" i="14"/>
  <c r="V156" i="14"/>
  <c r="V54" i="14"/>
  <c r="AD60" i="14"/>
  <c r="AD272" i="14"/>
  <c r="Z165" i="14"/>
  <c r="AD189" i="14"/>
  <c r="AD201" i="14"/>
  <c r="Z209" i="14"/>
  <c r="AD213" i="14"/>
  <c r="Z223" i="14"/>
  <c r="AD227" i="14"/>
  <c r="V105" i="14"/>
  <c r="AD129" i="14"/>
  <c r="AD131" i="14"/>
  <c r="V49" i="14"/>
  <c r="V583" i="14"/>
  <c r="Z603" i="14"/>
  <c r="V607" i="14"/>
  <c r="Z611" i="14"/>
  <c r="AD671" i="14"/>
  <c r="Z737" i="14"/>
  <c r="V747" i="14"/>
  <c r="Z530" i="14"/>
  <c r="Z567" i="14"/>
  <c r="AD373" i="14"/>
  <c r="AD376" i="14"/>
  <c r="AD378" i="14"/>
  <c r="AD380" i="14"/>
  <c r="Z383" i="14"/>
  <c r="AD384" i="14"/>
  <c r="Z424" i="14"/>
  <c r="V429" i="14"/>
  <c r="AD452" i="14"/>
  <c r="V478" i="14"/>
  <c r="Z489" i="14"/>
  <c r="AD493" i="14"/>
  <c r="Z306" i="14"/>
  <c r="Z308" i="14"/>
  <c r="V312" i="14"/>
  <c r="Z332" i="14"/>
  <c r="Z338" i="14"/>
  <c r="V342" i="14"/>
  <c r="Z582" i="14"/>
  <c r="V586" i="14"/>
  <c r="AD596" i="14"/>
  <c r="Z620" i="14"/>
  <c r="Z642" i="14"/>
  <c r="AD644" i="14"/>
  <c r="Z706" i="14"/>
  <c r="AD744" i="14"/>
  <c r="V258" i="14"/>
  <c r="V264" i="14"/>
  <c r="AD228" i="14"/>
  <c r="AD134" i="14"/>
  <c r="AD161" i="14"/>
  <c r="Z233" i="14"/>
  <c r="Z81" i="14"/>
  <c r="AD99" i="14"/>
  <c r="Z117" i="14"/>
  <c r="V131" i="14"/>
  <c r="V153" i="14"/>
  <c r="AD383" i="14"/>
  <c r="V261" i="14"/>
  <c r="Z580" i="14"/>
  <c r="AD582" i="14"/>
  <c r="AD620" i="14"/>
  <c r="AD642" i="14"/>
  <c r="V650" i="14"/>
  <c r="AD656" i="14"/>
  <c r="AD690" i="14"/>
  <c r="AD742" i="14"/>
  <c r="Z754" i="14"/>
  <c r="Z760" i="14"/>
  <c r="V766" i="14"/>
  <c r="V305" i="14"/>
  <c r="V311" i="14"/>
  <c r="V329" i="14"/>
  <c r="V240" i="14"/>
  <c r="AD281" i="14"/>
  <c r="V283" i="14"/>
  <c r="Z293" i="14"/>
  <c r="Z190" i="14"/>
  <c r="V196" i="14"/>
  <c r="AD222" i="14"/>
  <c r="V224" i="14"/>
  <c r="Z232" i="14"/>
  <c r="V236" i="14"/>
  <c r="Z82" i="14"/>
  <c r="V86" i="14"/>
  <c r="V94" i="14"/>
  <c r="Z140" i="14"/>
  <c r="V146" i="14"/>
  <c r="AD56" i="14"/>
  <c r="V58" i="14"/>
  <c r="V272" i="14"/>
  <c r="Z280" i="14"/>
  <c r="AD302" i="14"/>
  <c r="Z173" i="14"/>
  <c r="AD175" i="14"/>
  <c r="Z187" i="14"/>
  <c r="Z203" i="14"/>
  <c r="AD207" i="14"/>
  <c r="AD215" i="14"/>
  <c r="AD221" i="14"/>
  <c r="Z229" i="14"/>
  <c r="AD233" i="14"/>
  <c r="V71" i="14"/>
  <c r="Z105" i="14"/>
  <c r="Z139" i="14"/>
  <c r="Z49" i="14"/>
  <c r="Z591" i="14"/>
  <c r="AD607" i="14"/>
  <c r="AD615" i="14"/>
  <c r="AD639" i="14"/>
  <c r="Z657" i="14"/>
  <c r="Z687" i="14"/>
  <c r="Z719" i="14"/>
  <c r="V532" i="14"/>
  <c r="AD541" i="14"/>
  <c r="V567" i="14"/>
  <c r="AD374" i="14"/>
  <c r="V376" i="14"/>
  <c r="Z381" i="14"/>
  <c r="AD382" i="14"/>
  <c r="Z385" i="14"/>
  <c r="AD386" i="14"/>
  <c r="Z389" i="14"/>
  <c r="Z417" i="14"/>
  <c r="Z420" i="14"/>
  <c r="Z432" i="14"/>
  <c r="AD439" i="14"/>
  <c r="V482" i="14"/>
  <c r="Z484" i="14"/>
  <c r="Z492" i="14"/>
  <c r="AD497" i="14"/>
  <c r="AD499" i="14"/>
  <c r="AD366" i="14"/>
  <c r="V368" i="14"/>
  <c r="V306" i="14"/>
  <c r="V326" i="14"/>
  <c r="V328" i="14"/>
  <c r="Z350" i="14"/>
  <c r="V582" i="14"/>
  <c r="Z594" i="14"/>
  <c r="Z598" i="14"/>
  <c r="Z604" i="14"/>
  <c r="Z646" i="14"/>
  <c r="AD650" i="14"/>
  <c r="Z654" i="14"/>
  <c r="AD680" i="14"/>
  <c r="Z698" i="14"/>
  <c r="AD190" i="14"/>
  <c r="AD140" i="14"/>
  <c r="AD105" i="14"/>
  <c r="V117" i="14"/>
  <c r="Z131" i="14"/>
  <c r="Z135" i="14"/>
  <c r="V603" i="14"/>
  <c r="X609" i="14"/>
  <c r="AE609" i="14"/>
  <c r="V611" i="14"/>
  <c r="V615" i="14"/>
  <c r="Z617" i="14"/>
  <c r="W631" i="14"/>
  <c r="X631" i="14"/>
  <c r="AE631" i="14"/>
  <c r="AE641" i="14"/>
  <c r="AA641" i="14"/>
  <c r="Z649" i="14"/>
  <c r="V651" i="14"/>
  <c r="AB651" i="14"/>
  <c r="AE651" i="14"/>
  <c r="V655" i="14"/>
  <c r="AB661" i="14"/>
  <c r="AA661" i="14"/>
  <c r="Z669" i="14"/>
  <c r="V677" i="14"/>
  <c r="Z683" i="14"/>
  <c r="V687" i="14"/>
  <c r="AB691" i="14"/>
  <c r="AA691" i="14"/>
  <c r="AD695" i="14"/>
  <c r="V697" i="14"/>
  <c r="V733" i="14"/>
  <c r="AD739" i="14"/>
  <c r="V741" i="14"/>
  <c r="Z745" i="14"/>
  <c r="AE755" i="14"/>
  <c r="AA755" i="14"/>
  <c r="V759" i="14"/>
  <c r="AA761" i="14"/>
  <c r="W761" i="14"/>
  <c r="AE767" i="14"/>
  <c r="W767" i="14"/>
  <c r="V769" i="14"/>
  <c r="Z506" i="14"/>
  <c r="AD509" i="14"/>
  <c r="V521" i="14"/>
  <c r="AD526" i="14"/>
  <c r="V531" i="14"/>
  <c r="Z533" i="14"/>
  <c r="W566" i="14"/>
  <c r="AE566" i="14"/>
  <c r="V571" i="14"/>
  <c r="AE571" i="14"/>
  <c r="V391" i="14"/>
  <c r="V392" i="14"/>
  <c r="V393" i="14"/>
  <c r="V394" i="14"/>
  <c r="AE404" i="14"/>
  <c r="AA404" i="14"/>
  <c r="W419" i="14"/>
  <c r="AE419" i="14"/>
  <c r="V426" i="14"/>
  <c r="AE427" i="14"/>
  <c r="AA427" i="14"/>
  <c r="W431" i="14"/>
  <c r="AE431" i="14"/>
  <c r="AE441" i="14"/>
  <c r="AA441" i="14"/>
  <c r="V445" i="14"/>
  <c r="AE445" i="14"/>
  <c r="AA447" i="14"/>
  <c r="W447" i="14"/>
  <c r="V449" i="14"/>
  <c r="AE449" i="14"/>
  <c r="AE451" i="14"/>
  <c r="AA451" i="14"/>
  <c r="AD467" i="14"/>
  <c r="Z467" i="14"/>
  <c r="AE469" i="14"/>
  <c r="V469" i="14"/>
  <c r="AA469" i="14"/>
  <c r="Z469" i="14"/>
  <c r="AW497" i="1"/>
  <c r="AW343" i="1"/>
  <c r="AW355" i="1"/>
  <c r="AW387" i="1"/>
  <c r="AW299" i="1"/>
  <c r="AW270" i="1"/>
  <c r="AW282" i="1"/>
  <c r="AW294" i="1"/>
  <c r="AW352" i="1"/>
  <c r="AW406" i="1"/>
  <c r="AW438" i="1"/>
  <c r="AW305" i="1"/>
  <c r="AW110" i="1"/>
  <c r="AW238" i="1"/>
  <c r="AW169" i="1"/>
  <c r="AW61" i="1"/>
  <c r="Z577" i="14"/>
  <c r="X581" i="14"/>
  <c r="AE581" i="14"/>
  <c r="AF591" i="14"/>
  <c r="AA591" i="14"/>
  <c r="AA599" i="14"/>
  <c r="X599" i="14"/>
  <c r="Z607" i="14"/>
  <c r="V609" i="14"/>
  <c r="AD619" i="14"/>
  <c r="V621" i="14"/>
  <c r="V625" i="14"/>
  <c r="V631" i="14"/>
  <c r="V639" i="14"/>
  <c r="Z641" i="14"/>
  <c r="V643" i="14"/>
  <c r="AF643" i="14"/>
  <c r="AE643" i="14"/>
  <c r="AD651" i="14"/>
  <c r="Z661" i="14"/>
  <c r="W663" i="14"/>
  <c r="AF663" i="14"/>
  <c r="AE663" i="14"/>
  <c r="Z665" i="14"/>
  <c r="AB667" i="14"/>
  <c r="W667" i="14"/>
  <c r="V671" i="14"/>
  <c r="AA681" i="14"/>
  <c r="W681" i="14"/>
  <c r="AB681" i="14"/>
  <c r="Z691" i="14"/>
  <c r="AD693" i="14"/>
  <c r="AE693" i="14"/>
  <c r="AF693" i="14"/>
  <c r="Z709" i="14"/>
  <c r="AE711" i="14"/>
  <c r="AF711" i="14"/>
  <c r="AA711" i="14"/>
  <c r="W713" i="14"/>
  <c r="AE713" i="14"/>
  <c r="V715" i="14"/>
  <c r="AA719" i="14"/>
  <c r="AB719" i="14"/>
  <c r="AE737" i="14"/>
  <c r="AA737" i="14"/>
  <c r="Z747" i="14"/>
  <c r="AE749" i="14"/>
  <c r="AA749" i="14"/>
  <c r="V751" i="14"/>
  <c r="AD755" i="14"/>
  <c r="V757" i="14"/>
  <c r="AD759" i="14"/>
  <c r="AD761" i="14"/>
  <c r="V763" i="14"/>
  <c r="Z767" i="14"/>
  <c r="V771" i="14"/>
  <c r="W504" i="14"/>
  <c r="AE504" i="14"/>
  <c r="W508" i="14"/>
  <c r="AE508" i="14"/>
  <c r="AA510" i="14"/>
  <c r="W510" i="14"/>
  <c r="AE514" i="14"/>
  <c r="AA514" i="14"/>
  <c r="AE518" i="14"/>
  <c r="AA518" i="14"/>
  <c r="AD521" i="14"/>
  <c r="AD523" i="14"/>
  <c r="V525" i="14"/>
  <c r="AA527" i="14"/>
  <c r="W527" i="14"/>
  <c r="Z532" i="14"/>
  <c r="V537" i="14"/>
  <c r="V545" i="14"/>
  <c r="Z566" i="14"/>
  <c r="AD569" i="14"/>
  <c r="AD571" i="14"/>
  <c r="Z388" i="14"/>
  <c r="V404" i="14"/>
  <c r="AD411" i="14"/>
  <c r="AE411" i="14"/>
  <c r="Z412" i="14"/>
  <c r="W415" i="14"/>
  <c r="AE415" i="14"/>
  <c r="Z416" i="14"/>
  <c r="AE418" i="14"/>
  <c r="AA418" i="14"/>
  <c r="Z419" i="14"/>
  <c r="W422" i="14"/>
  <c r="AE422" i="14"/>
  <c r="Z423" i="14"/>
  <c r="Z427" i="14"/>
  <c r="AE430" i="14"/>
  <c r="AA430" i="14"/>
  <c r="Z431" i="14"/>
  <c r="W434" i="14"/>
  <c r="AE434" i="14"/>
  <c r="Z435" i="14"/>
  <c r="W438" i="14"/>
  <c r="AE438" i="14"/>
  <c r="AD441" i="14"/>
  <c r="AD443" i="14"/>
  <c r="AD445" i="14"/>
  <c r="AD447" i="14"/>
  <c r="AD449" i="14"/>
  <c r="AD451" i="14"/>
  <c r="Z454" i="14"/>
  <c r="W460" i="14"/>
  <c r="AE460" i="14"/>
  <c r="Z464" i="14"/>
  <c r="AB587" i="14"/>
  <c r="AE587" i="14"/>
  <c r="W595" i="14"/>
  <c r="AF595" i="14"/>
  <c r="W601" i="14"/>
  <c r="AB601" i="14"/>
  <c r="AE601" i="14"/>
  <c r="AA605" i="14"/>
  <c r="AF605" i="14"/>
  <c r="W605" i="14"/>
  <c r="AA613" i="14"/>
  <c r="W613" i="14"/>
  <c r="W633" i="14"/>
  <c r="AF633" i="14"/>
  <c r="W653" i="14"/>
  <c r="AF653" i="14"/>
  <c r="AF659" i="14"/>
  <c r="W659" i="14"/>
  <c r="X659" i="14"/>
  <c r="V669" i="14"/>
  <c r="AA673" i="14"/>
  <c r="W673" i="14"/>
  <c r="AB673" i="14"/>
  <c r="AA689" i="14"/>
  <c r="AF689" i="14"/>
  <c r="W689" i="14"/>
  <c r="AD701" i="14"/>
  <c r="AE701" i="14"/>
  <c r="W723" i="14"/>
  <c r="AB723" i="14"/>
  <c r="AB729" i="14"/>
  <c r="AA729" i="14"/>
  <c r="AE735" i="14"/>
  <c r="AB735" i="14"/>
  <c r="W735" i="14"/>
  <c r="V745" i="14"/>
  <c r="Z504" i="14"/>
  <c r="AE507" i="14"/>
  <c r="AA507" i="14"/>
  <c r="AD508" i="14"/>
  <c r="AD510" i="14"/>
  <c r="AD512" i="14"/>
  <c r="AD514" i="14"/>
  <c r="AD516" i="14"/>
  <c r="AD518" i="14"/>
  <c r="AD520" i="14"/>
  <c r="V522" i="14"/>
  <c r="AE522" i="14"/>
  <c r="AE524" i="14"/>
  <c r="AA524" i="14"/>
  <c r="AD525" i="14"/>
  <c r="AD527" i="14"/>
  <c r="Z531" i="14"/>
  <c r="V533" i="14"/>
  <c r="AD537" i="14"/>
  <c r="AD545" i="14"/>
  <c r="V552" i="14"/>
  <c r="AD568" i="14"/>
  <c r="AE568" i="14"/>
  <c r="AA570" i="14"/>
  <c r="W570" i="14"/>
  <c r="V380" i="14"/>
  <c r="V382" i="14"/>
  <c r="V383" i="14"/>
  <c r="V385" i="14"/>
  <c r="V386" i="14"/>
  <c r="AD388" i="14"/>
  <c r="AD389" i="14"/>
  <c r="Z391" i="14"/>
  <c r="Z392" i="14"/>
  <c r="Z393" i="14"/>
  <c r="AD404" i="14"/>
  <c r="Z411" i="14"/>
  <c r="AE414" i="14"/>
  <c r="AA414" i="14"/>
  <c r="Z415" i="14"/>
  <c r="Z418" i="14"/>
  <c r="V420" i="14"/>
  <c r="AA421" i="14"/>
  <c r="W421" i="14"/>
  <c r="Z422" i="14"/>
  <c r="AD425" i="14"/>
  <c r="AA425" i="14"/>
  <c r="Z426" i="14"/>
  <c r="Z430" i="14"/>
  <c r="V432" i="14"/>
  <c r="AE433" i="14"/>
  <c r="W433" i="14"/>
  <c r="Z434" i="14"/>
  <c r="AE437" i="14"/>
  <c r="AA437" i="14"/>
  <c r="Z438" i="14"/>
  <c r="V440" i="14"/>
  <c r="V442" i="14"/>
  <c r="AE442" i="14"/>
  <c r="AE444" i="14"/>
  <c r="W444" i="14"/>
  <c r="AE448" i="14"/>
  <c r="AA448" i="14"/>
  <c r="V460" i="14"/>
  <c r="AE466" i="14"/>
  <c r="AA466" i="14"/>
  <c r="AE468" i="14"/>
  <c r="W468" i="14"/>
  <c r="W471" i="14"/>
  <c r="AD471" i="14"/>
  <c r="AW490" i="1"/>
  <c r="AW449" i="1"/>
  <c r="AW324" i="1"/>
  <c r="AW273" i="1"/>
  <c r="AW285" i="1"/>
  <c r="AW297" i="1"/>
  <c r="AW197" i="1"/>
  <c r="AW202" i="1"/>
  <c r="AW280" i="1"/>
  <c r="AW292" i="1"/>
  <c r="AW462" i="1"/>
  <c r="AW346" i="1"/>
  <c r="AW358" i="1"/>
  <c r="AW390" i="1"/>
  <c r="AW422" i="1"/>
  <c r="AW313" i="1"/>
  <c r="AW319" i="1"/>
  <c r="AW12" i="1"/>
  <c r="AW264" i="1"/>
  <c r="AW288" i="1"/>
  <c r="AW228" i="1"/>
  <c r="AW236" i="1"/>
  <c r="AW171" i="1"/>
  <c r="AW63" i="1"/>
  <c r="AW80" i="1"/>
  <c r="AW84" i="1"/>
  <c r="AW226" i="1"/>
  <c r="AW245" i="1"/>
  <c r="AW248" i="1"/>
  <c r="AW144" i="1"/>
  <c r="AW179" i="1"/>
  <c r="AW189" i="1"/>
  <c r="AW86" i="1"/>
  <c r="AW469" i="1"/>
  <c r="AW479" i="1"/>
  <c r="AW501" i="1"/>
  <c r="AW345" i="1"/>
  <c r="AW356" i="1"/>
  <c r="AW388" i="1"/>
  <c r="AW420" i="1"/>
  <c r="AW488" i="1"/>
  <c r="AW505" i="1"/>
  <c r="AW181" i="1"/>
  <c r="AW39" i="1"/>
  <c r="AW217" i="1"/>
  <c r="AW232" i="1"/>
  <c r="AW523" i="1"/>
  <c r="AW384" i="1"/>
  <c r="AW348" i="1"/>
  <c r="AW360" i="1"/>
  <c r="AW440" i="1"/>
  <c r="AD575" i="14"/>
  <c r="Z587" i="14"/>
  <c r="AA589" i="14"/>
  <c r="W589" i="14"/>
  <c r="Z595" i="14"/>
  <c r="AA597" i="14"/>
  <c r="W597" i="14"/>
  <c r="AB597" i="14"/>
  <c r="V601" i="14"/>
  <c r="AD605" i="14"/>
  <c r="AD613" i="14"/>
  <c r="AF617" i="14"/>
  <c r="AE617" i="14"/>
  <c r="Z621" i="14"/>
  <c r="X623" i="14"/>
  <c r="AE623" i="14"/>
  <c r="Z625" i="14"/>
  <c r="X627" i="14"/>
  <c r="W627" i="14"/>
  <c r="Z633" i="14"/>
  <c r="AA635" i="14"/>
  <c r="W635" i="14"/>
  <c r="AE649" i="14"/>
  <c r="AF649" i="14"/>
  <c r="AA649" i="14"/>
  <c r="Z653" i="14"/>
  <c r="AF655" i="14"/>
  <c r="AA655" i="14"/>
  <c r="AD659" i="14"/>
  <c r="Z673" i="14"/>
  <c r="AE675" i="14"/>
  <c r="AF675" i="14"/>
  <c r="AA675" i="14"/>
  <c r="AA683" i="14"/>
  <c r="AF683" i="14"/>
  <c r="AD689" i="14"/>
  <c r="Z701" i="14"/>
  <c r="W703" i="14"/>
  <c r="AF703" i="14"/>
  <c r="Z715" i="14"/>
  <c r="AB717" i="14"/>
  <c r="W717" i="14"/>
  <c r="Z723" i="14"/>
  <c r="X725" i="14"/>
  <c r="AA725" i="14"/>
  <c r="Z729" i="14"/>
  <c r="X731" i="14"/>
  <c r="AE731" i="14"/>
  <c r="V735" i="14"/>
  <c r="V739" i="14"/>
  <c r="Z751" i="14"/>
  <c r="Z757" i="14"/>
  <c r="Z763" i="14"/>
  <c r="AE506" i="14"/>
  <c r="W506" i="14"/>
  <c r="AE511" i="14"/>
  <c r="AA511" i="14"/>
  <c r="AA513" i="14"/>
  <c r="W513" i="14"/>
  <c r="V515" i="14"/>
  <c r="AE515" i="14"/>
  <c r="AA517" i="14"/>
  <c r="W517" i="14"/>
  <c r="V519" i="14"/>
  <c r="AE519" i="14"/>
  <c r="AE528" i="14"/>
  <c r="AA528" i="14"/>
  <c r="AD552" i="14"/>
  <c r="AE564" i="14"/>
  <c r="W564" i="14"/>
  <c r="V566" i="14"/>
  <c r="Z568" i="14"/>
  <c r="AD570" i="14"/>
  <c r="Z374" i="14"/>
  <c r="Z375" i="14"/>
  <c r="Z376" i="14"/>
  <c r="V389" i="14"/>
  <c r="AD391" i="14"/>
  <c r="AD392" i="14"/>
  <c r="AD393" i="14"/>
  <c r="V412" i="14"/>
  <c r="AE413" i="14"/>
  <c r="W413" i="14"/>
  <c r="Z414" i="14"/>
  <c r="V416" i="14"/>
  <c r="AE417" i="14"/>
  <c r="W417" i="14"/>
  <c r="V419" i="14"/>
  <c r="Z421" i="14"/>
  <c r="V423" i="14"/>
  <c r="AE424" i="14"/>
  <c r="W424" i="14"/>
  <c r="Z425" i="14"/>
  <c r="V427" i="14"/>
  <c r="W428" i="14"/>
  <c r="AE428" i="14"/>
  <c r="Z429" i="14"/>
  <c r="V431" i="14"/>
  <c r="Z433" i="14"/>
  <c r="V435" i="14"/>
  <c r="AE436" i="14"/>
  <c r="W436" i="14"/>
  <c r="Z437" i="14"/>
  <c r="AD440" i="14"/>
  <c r="AD442" i="14"/>
  <c r="AD444" i="14"/>
  <c r="AD446" i="14"/>
  <c r="AD448" i="14"/>
  <c r="AD450" i="14"/>
  <c r="V452" i="14"/>
  <c r="V454" i="14"/>
  <c r="AD460" i="14"/>
  <c r="V464" i="14"/>
  <c r="AE465" i="14"/>
  <c r="W465" i="14"/>
  <c r="Z466" i="14"/>
  <c r="Z468" i="14"/>
  <c r="V479" i="14"/>
  <c r="V483" i="14"/>
  <c r="V491" i="14"/>
  <c r="V356" i="14"/>
  <c r="Z243" i="14"/>
  <c r="V247" i="14"/>
  <c r="Z269" i="14"/>
  <c r="AA473" i="14"/>
  <c r="W479" i="14"/>
  <c r="AA490" i="14"/>
  <c r="W502" i="14"/>
  <c r="W368" i="14"/>
  <c r="W318" i="14"/>
  <c r="AA342" i="14"/>
  <c r="V588" i="14"/>
  <c r="V590" i="14"/>
  <c r="V636" i="14"/>
  <c r="V702" i="14"/>
  <c r="AD473" i="14"/>
  <c r="AD475" i="14"/>
  <c r="Z480" i="14"/>
  <c r="AD501" i="14"/>
  <c r="V503" i="14"/>
  <c r="Z360" i="14"/>
  <c r="AD370" i="14"/>
  <c r="AD310" i="14"/>
  <c r="Z316" i="14"/>
  <c r="AD322" i="14"/>
  <c r="AD334" i="14"/>
  <c r="V336" i="14"/>
  <c r="AD340" i="14"/>
  <c r="Z346" i="14"/>
  <c r="Z239" i="14"/>
  <c r="Z251" i="14"/>
  <c r="V255" i="14"/>
  <c r="Z261" i="14"/>
  <c r="AE474" i="14"/>
  <c r="AA480" i="14"/>
  <c r="W493" i="14"/>
  <c r="W360" i="14"/>
  <c r="AE308" i="14"/>
  <c r="AE322" i="14"/>
  <c r="V664" i="14"/>
  <c r="V666" i="14"/>
  <c r="Z668" i="14"/>
  <c r="Z678" i="14"/>
  <c r="Z696" i="14"/>
  <c r="Z710" i="14"/>
  <c r="Z724" i="14"/>
  <c r="Z726" i="14"/>
  <c r="V481" i="14"/>
  <c r="Z483" i="14"/>
  <c r="V489" i="14"/>
  <c r="Z491" i="14"/>
  <c r="V493" i="14"/>
  <c r="AD494" i="14"/>
  <c r="AD496" i="14"/>
  <c r="AD498" i="14"/>
  <c r="Z356" i="14"/>
  <c r="V308" i="14"/>
  <c r="AD318" i="14"/>
  <c r="Z326" i="14"/>
  <c r="AD336" i="14"/>
  <c r="V338" i="14"/>
  <c r="AD348" i="14"/>
  <c r="AD241" i="14"/>
  <c r="V243" i="14"/>
  <c r="Z247" i="14"/>
  <c r="V269" i="14"/>
  <c r="AE470" i="14"/>
  <c r="W476" i="14"/>
  <c r="W496" i="14"/>
  <c r="V580" i="14"/>
  <c r="Z588" i="14"/>
  <c r="Z590" i="14"/>
  <c r="V594" i="14"/>
  <c r="V598" i="14"/>
  <c r="V604" i="14"/>
  <c r="V612" i="14"/>
  <c r="V620" i="14"/>
  <c r="V622" i="14"/>
  <c r="Z636" i="14"/>
  <c r="V642" i="14"/>
  <c r="V646" i="14"/>
  <c r="Z664" i="14"/>
  <c r="AD666" i="14"/>
  <c r="V684" i="14"/>
  <c r="V688" i="14"/>
  <c r="V698" i="14"/>
  <c r="Z702" i="14"/>
  <c r="V706" i="14"/>
  <c r="V720" i="14"/>
  <c r="AD724" i="14"/>
  <c r="AD470" i="14"/>
  <c r="AD472" i="14"/>
  <c r="AD474" i="14"/>
  <c r="AD476" i="14"/>
  <c r="V492" i="14"/>
  <c r="AD500" i="14"/>
  <c r="AD502" i="14"/>
  <c r="AD358" i="14"/>
  <c r="V316" i="14"/>
  <c r="V346" i="14"/>
  <c r="V239" i="14"/>
  <c r="AD249" i="14"/>
  <c r="Z255" i="14"/>
  <c r="W472" i="14"/>
  <c r="AA477" i="14"/>
  <c r="V584" i="14"/>
  <c r="Z586" i="14"/>
  <c r="AD588" i="14"/>
  <c r="V596" i="14"/>
  <c r="V654" i="14"/>
  <c r="V656" i="14"/>
  <c r="AD664" i="14"/>
  <c r="V668" i="14"/>
  <c r="V678" i="14"/>
  <c r="V680" i="14"/>
  <c r="AD684" i="14"/>
  <c r="V690" i="14"/>
  <c r="V696" i="14"/>
  <c r="Z700" i="14"/>
  <c r="V710" i="14"/>
  <c r="V724" i="14"/>
  <c r="V726" i="14"/>
  <c r="Z730" i="14"/>
  <c r="V742" i="14"/>
  <c r="V746" i="14"/>
  <c r="Z748" i="14"/>
  <c r="V760" i="14"/>
  <c r="V762" i="14"/>
  <c r="V764" i="14"/>
  <c r="Z766" i="14"/>
  <c r="AD768" i="14"/>
  <c r="AD770" i="14"/>
  <c r="AD361" i="14"/>
  <c r="Z305" i="14"/>
  <c r="Z325" i="14"/>
  <c r="Z331" i="14"/>
  <c r="Z337" i="14"/>
  <c r="Z347" i="14"/>
  <c r="Z264" i="14"/>
  <c r="V573" i="14"/>
  <c r="Z283" i="14"/>
  <c r="V287" i="14"/>
  <c r="AD297" i="14"/>
  <c r="V164" i="14"/>
  <c r="AD166" i="14"/>
  <c r="V168" i="14"/>
  <c r="AD174" i="14"/>
  <c r="V184" i="14"/>
  <c r="AD186" i="14"/>
  <c r="Z196" i="14"/>
  <c r="Z200" i="14"/>
  <c r="V204" i="14"/>
  <c r="AD206" i="14"/>
  <c r="V208" i="14"/>
  <c r="Z212" i="14"/>
  <c r="AD220" i="14"/>
  <c r="AD236" i="14"/>
  <c r="AD80" i="14"/>
  <c r="AD86" i="14"/>
  <c r="V92" i="14"/>
  <c r="Z94" i="14"/>
  <c r="AD108" i="14"/>
  <c r="AD114" i="14"/>
  <c r="V118" i="14"/>
  <c r="Z122" i="14"/>
  <c r="Z132" i="14"/>
  <c r="Z138" i="14"/>
  <c r="Z146" i="14"/>
  <c r="Z150" i="14"/>
  <c r="V154" i="14"/>
  <c r="Z156" i="14"/>
  <c r="AD160" i="14"/>
  <c r="V50" i="14"/>
  <c r="AD54" i="14"/>
  <c r="V56" i="14"/>
  <c r="Z58" i="14"/>
  <c r="Z272" i="14"/>
  <c r="V276" i="14"/>
  <c r="V280" i="14"/>
  <c r="AD288" i="14"/>
  <c r="AD294" i="14"/>
  <c r="AD300" i="14"/>
  <c r="Z167" i="14"/>
  <c r="V187" i="14"/>
  <c r="Z191" i="14"/>
  <c r="AD193" i="14"/>
  <c r="AD199" i="14"/>
  <c r="AD235" i="14"/>
  <c r="AD71" i="14"/>
  <c r="V75" i="14"/>
  <c r="V79" i="14"/>
  <c r="AD83" i="14"/>
  <c r="Z87" i="14"/>
  <c r="Z91" i="14"/>
  <c r="AD93" i="14"/>
  <c r="AD107" i="14"/>
  <c r="Z111" i="14"/>
  <c r="Z113" i="14"/>
  <c r="V139" i="14"/>
  <c r="AD147" i="14"/>
  <c r="AD153" i="14"/>
  <c r="V53" i="14"/>
  <c r="V57" i="14"/>
  <c r="V59" i="14"/>
  <c r="V63" i="14"/>
  <c r="V65" i="14"/>
  <c r="Z738" i="14"/>
  <c r="AD764" i="14"/>
  <c r="AD766" i="14"/>
  <c r="V770" i="14"/>
  <c r="V772" i="14"/>
  <c r="V357" i="14"/>
  <c r="V361" i="14"/>
  <c r="V363" i="14"/>
  <c r="V367" i="14"/>
  <c r="AD369" i="14"/>
  <c r="AD305" i="14"/>
  <c r="Z309" i="14"/>
  <c r="AD311" i="14"/>
  <c r="Z315" i="14"/>
  <c r="V321" i="14"/>
  <c r="AD323" i="14"/>
  <c r="AD325" i="14"/>
  <c r="Z329" i="14"/>
  <c r="AD331" i="14"/>
  <c r="Z335" i="14"/>
  <c r="AD337" i="14"/>
  <c r="AD341" i="14"/>
  <c r="Z345" i="14"/>
  <c r="Z242" i="14"/>
  <c r="Z246" i="14"/>
  <c r="Z250" i="14"/>
  <c r="Z254" i="14"/>
  <c r="Z260" i="14"/>
  <c r="Z262" i="14"/>
  <c r="AD264" i="14"/>
  <c r="Z268" i="14"/>
  <c r="V271" i="14"/>
  <c r="V297" i="14"/>
  <c r="V301" i="14"/>
  <c r="V62" i="14"/>
  <c r="Y62" i="14"/>
  <c r="AD238" i="14"/>
  <c r="V284" i="14"/>
  <c r="V288" i="14"/>
  <c r="V290" i="14"/>
  <c r="V294" i="14"/>
  <c r="V296" i="14"/>
  <c r="V300" i="14"/>
  <c r="V185" i="14"/>
  <c r="V193" i="14"/>
  <c r="V195" i="14"/>
  <c r="V199" i="14"/>
  <c r="V217" i="14"/>
  <c r="V67" i="14"/>
  <c r="V93" i="14"/>
  <c r="Z99" i="14"/>
  <c r="Z101" i="14"/>
  <c r="AD111" i="14"/>
  <c r="AD117" i="14"/>
  <c r="Z121" i="14"/>
  <c r="V127" i="14"/>
  <c r="V143" i="14"/>
  <c r="V147" i="14"/>
  <c r="V149" i="14"/>
  <c r="V347" i="14"/>
  <c r="AD349" i="14"/>
  <c r="AD254" i="14"/>
  <c r="Z258" i="14"/>
  <c r="AD260" i="14"/>
  <c r="Z287" i="14"/>
  <c r="Z164" i="14"/>
  <c r="Z184" i="14"/>
  <c r="AD198" i="14"/>
  <c r="Z204" i="14"/>
  <c r="Z208" i="14"/>
  <c r="V214" i="14"/>
  <c r="Z92" i="14"/>
  <c r="Z118" i="14"/>
  <c r="AD148" i="14"/>
  <c r="Z154" i="14"/>
  <c r="Z50" i="14"/>
  <c r="V73" i="14"/>
  <c r="Z75" i="14"/>
  <c r="Z79" i="14"/>
  <c r="AD155" i="14"/>
  <c r="AD49" i="14"/>
  <c r="Z53" i="14"/>
  <c r="Z57" i="14"/>
  <c r="Z59" i="14"/>
  <c r="Z63" i="14"/>
  <c r="Z65" i="14"/>
  <c r="V738" i="14"/>
  <c r="V744" i="14"/>
  <c r="AD760" i="14"/>
  <c r="V768" i="14"/>
  <c r="Z770" i="14"/>
  <c r="Z772" i="14"/>
  <c r="AD353" i="14"/>
  <c r="Z357" i="14"/>
  <c r="Z361" i="14"/>
  <c r="Z363" i="14"/>
  <c r="Z367" i="14"/>
  <c r="V309" i="14"/>
  <c r="V315" i="14"/>
  <c r="AD317" i="14"/>
  <c r="Z321" i="14"/>
  <c r="V335" i="14"/>
  <c r="V341" i="14"/>
  <c r="V242" i="14"/>
  <c r="V246" i="14"/>
  <c r="V250" i="14"/>
  <c r="V254" i="14"/>
  <c r="V260" i="14"/>
  <c r="V262" i="14"/>
  <c r="V268" i="14"/>
  <c r="Z271" i="14"/>
  <c r="Z297" i="14"/>
  <c r="Z301" i="14"/>
  <c r="AD164" i="14"/>
  <c r="Z172" i="14"/>
  <c r="V178" i="14"/>
  <c r="AD180" i="14"/>
  <c r="V182" i="14"/>
  <c r="AD184" i="14"/>
  <c r="V190" i="14"/>
  <c r="AD192" i="14"/>
  <c r="AD204" i="14"/>
  <c r="AD214" i="14"/>
  <c r="V216" i="14"/>
  <c r="Z220" i="14"/>
  <c r="Z224" i="14"/>
  <c r="V228" i="14"/>
  <c r="AD230" i="14"/>
  <c r="V232" i="14"/>
  <c r="Z236" i="14"/>
  <c r="Z70" i="14"/>
  <c r="AD74" i="14"/>
  <c r="V76" i="14"/>
  <c r="Z80" i="14"/>
  <c r="V82" i="14"/>
  <c r="Z86" i="14"/>
  <c r="AD92" i="14"/>
  <c r="AD102" i="14"/>
  <c r="Z108" i="14"/>
  <c r="V110" i="14"/>
  <c r="Z114" i="14"/>
  <c r="Z126" i="14"/>
  <c r="V134" i="14"/>
  <c r="V140" i="14"/>
  <c r="AD142" i="14"/>
  <c r="AD154" i="14"/>
  <c r="Z62" i="14"/>
  <c r="V66" i="14"/>
  <c r="AD48" i="14"/>
  <c r="V270" i="14"/>
  <c r="AD274" i="14"/>
  <c r="AD280" i="14"/>
  <c r="Z284" i="14"/>
  <c r="Z288" i="14"/>
  <c r="Z290" i="14"/>
  <c r="Z294" i="14"/>
  <c r="Z296" i="14"/>
  <c r="Z300" i="14"/>
  <c r="V165" i="14"/>
  <c r="V173" i="14"/>
  <c r="V179" i="14"/>
  <c r="AD181" i="14"/>
  <c r="Z185" i="14"/>
  <c r="AD187" i="14"/>
  <c r="Z193" i="14"/>
  <c r="Z195" i="14"/>
  <c r="Z199" i="14"/>
  <c r="V203" i="14"/>
  <c r="V207" i="14"/>
  <c r="V209" i="14"/>
  <c r="V213" i="14"/>
  <c r="Z217" i="14"/>
  <c r="V223" i="14"/>
  <c r="V227" i="14"/>
  <c r="V229" i="14"/>
  <c r="V233" i="14"/>
  <c r="Z67" i="14"/>
  <c r="Z71" i="14"/>
  <c r="AD73" i="14"/>
  <c r="V81" i="14"/>
  <c r="Z83" i="14"/>
  <c r="Z93" i="14"/>
  <c r="V99" i="14"/>
  <c r="V101" i="14"/>
  <c r="V121" i="14"/>
  <c r="AD123" i="14"/>
  <c r="Z127" i="14"/>
  <c r="V135" i="14"/>
  <c r="AD137" i="14"/>
  <c r="AD139" i="14"/>
  <c r="Z143" i="14"/>
  <c r="Z147" i="14"/>
  <c r="Z149" i="14"/>
  <c r="Z153" i="14"/>
  <c r="AD57" i="14"/>
  <c r="AD63" i="14"/>
  <c r="AW310" i="1"/>
  <c r="AW254" i="1"/>
  <c r="AW111" i="1"/>
  <c r="AW15" i="1"/>
  <c r="AW242" i="1"/>
  <c r="AW152" i="1"/>
  <c r="AW50" i="1"/>
  <c r="AW350" i="1"/>
  <c r="AW429" i="1"/>
  <c r="AW448" i="1"/>
  <c r="AW117" i="1"/>
  <c r="AW250" i="1"/>
  <c r="AW369" i="1"/>
  <c r="AW453" i="1"/>
  <c r="AW425" i="1"/>
  <c r="AD579" i="14"/>
  <c r="Y579" i="14"/>
  <c r="AF579" i="14"/>
  <c r="AC579" i="14"/>
  <c r="X579" i="14"/>
  <c r="AC645" i="14"/>
  <c r="Y645" i="14"/>
  <c r="AF645" i="14"/>
  <c r="X645" i="14"/>
  <c r="Y743" i="14"/>
  <c r="AF743" i="14"/>
  <c r="AB743" i="14"/>
  <c r="AC743" i="14"/>
  <c r="X743" i="14"/>
  <c r="AB765" i="14"/>
  <c r="X765" i="14"/>
  <c r="AC765" i="14"/>
  <c r="Y765" i="14"/>
  <c r="AF765" i="14"/>
  <c r="AC529" i="14"/>
  <c r="AB529" i="14"/>
  <c r="X529" i="14"/>
  <c r="Y529" i="14"/>
  <c r="AF529" i="14"/>
  <c r="AA535" i="14"/>
  <c r="AF535" i="14"/>
  <c r="AC535" i="14"/>
  <c r="AB535" i="14"/>
  <c r="Y535" i="14"/>
  <c r="X535" i="14"/>
  <c r="X539" i="14"/>
  <c r="AC539" i="14"/>
  <c r="AF539" i="14"/>
  <c r="Y539" i="14"/>
  <c r="AB539" i="14"/>
  <c r="AF543" i="14"/>
  <c r="X543" i="14"/>
  <c r="AC543" i="14"/>
  <c r="Y543" i="14"/>
  <c r="AB543" i="14"/>
  <c r="AF547" i="14"/>
  <c r="AC547" i="14"/>
  <c r="AB547" i="14"/>
  <c r="Y547" i="14"/>
  <c r="X547" i="14"/>
  <c r="Y549" i="14"/>
  <c r="X549" i="14"/>
  <c r="AF549" i="14"/>
  <c r="AC549" i="14"/>
  <c r="AB549" i="14"/>
  <c r="AF554" i="14"/>
  <c r="AB554" i="14"/>
  <c r="AC554" i="14"/>
  <c r="X554" i="14"/>
  <c r="Y554" i="14"/>
  <c r="AA555" i="14"/>
  <c r="AC555" i="14"/>
  <c r="X555" i="14"/>
  <c r="Y555" i="14"/>
  <c r="AF555" i="14"/>
  <c r="AB555" i="14"/>
  <c r="AC557" i="14"/>
  <c r="AF557" i="14"/>
  <c r="Y557" i="14"/>
  <c r="AB557" i="14"/>
  <c r="X557" i="14"/>
  <c r="X559" i="14"/>
  <c r="AC559" i="14"/>
  <c r="AB559" i="14"/>
  <c r="Y559" i="14"/>
  <c r="AF559" i="14"/>
  <c r="AC561" i="14"/>
  <c r="AF561" i="14"/>
  <c r="AB561" i="14"/>
  <c r="Y561" i="14"/>
  <c r="X561" i="14"/>
  <c r="AF563" i="14"/>
  <c r="AC563" i="14"/>
  <c r="AB563" i="14"/>
  <c r="Y563" i="14"/>
  <c r="X563" i="14"/>
  <c r="AC387" i="14"/>
  <c r="Y387" i="14"/>
  <c r="AF387" i="14"/>
  <c r="AB387" i="14"/>
  <c r="X387" i="14"/>
  <c r="W390" i="14"/>
  <c r="Y390" i="14"/>
  <c r="AF390" i="14"/>
  <c r="AB390" i="14"/>
  <c r="X390" i="14"/>
  <c r="AC390" i="14"/>
  <c r="Y396" i="14"/>
  <c r="AB396" i="14"/>
  <c r="X396" i="14"/>
  <c r="AC396" i="14"/>
  <c r="AF396" i="14"/>
  <c r="X399" i="14"/>
  <c r="AC399" i="14"/>
  <c r="Y399" i="14"/>
  <c r="AF399" i="14"/>
  <c r="AB399" i="14"/>
  <c r="X402" i="14"/>
  <c r="Y402" i="14"/>
  <c r="AB402" i="14"/>
  <c r="AC402" i="14"/>
  <c r="AF402" i="14"/>
  <c r="W405" i="14"/>
  <c r="AC405" i="14"/>
  <c r="X405" i="14"/>
  <c r="Y405" i="14"/>
  <c r="AF405" i="14"/>
  <c r="AB405" i="14"/>
  <c r="AC408" i="14"/>
  <c r="AF408" i="14"/>
  <c r="Y408" i="14"/>
  <c r="AB408" i="14"/>
  <c r="X408" i="14"/>
  <c r="AF457" i="14"/>
  <c r="AC457" i="14"/>
  <c r="AB457" i="14"/>
  <c r="Y457" i="14"/>
  <c r="X457" i="14"/>
  <c r="AC487" i="14"/>
  <c r="AB487" i="14"/>
  <c r="Y487" i="14"/>
  <c r="X487" i="14"/>
  <c r="AF487" i="14"/>
  <c r="AA487" i="14"/>
  <c r="Y354" i="14"/>
  <c r="AC354" i="14"/>
  <c r="AF354" i="14"/>
  <c r="AB354" i="14"/>
  <c r="AA354" i="14"/>
  <c r="X354" i="14"/>
  <c r="AC330" i="14"/>
  <c r="Y330" i="14"/>
  <c r="AF330" i="14"/>
  <c r="AB330" i="14"/>
  <c r="X330" i="14"/>
  <c r="AA330" i="14"/>
  <c r="AB344" i="14"/>
  <c r="AC344" i="14"/>
  <c r="X344" i="14"/>
  <c r="Y344" i="14"/>
  <c r="AF344" i="14"/>
  <c r="AA344" i="14"/>
  <c r="AB245" i="14"/>
  <c r="AC245" i="14"/>
  <c r="X245" i="14"/>
  <c r="AE245" i="14"/>
  <c r="Y245" i="14"/>
  <c r="AF245" i="14"/>
  <c r="W245" i="14"/>
  <c r="W253" i="14"/>
  <c r="AC253" i="14"/>
  <c r="AB253" i="14"/>
  <c r="Y253" i="14"/>
  <c r="X253" i="14"/>
  <c r="AA253" i="14"/>
  <c r="AF253" i="14"/>
  <c r="X259" i="14"/>
  <c r="AC259" i="14"/>
  <c r="AB259" i="14"/>
  <c r="Y259" i="14"/>
  <c r="AE259" i="14"/>
  <c r="AF259" i="14"/>
  <c r="W259" i="14"/>
  <c r="AE637" i="14"/>
  <c r="W647" i="14"/>
  <c r="AE685" i="14"/>
  <c r="W538" i="14"/>
  <c r="W542" i="14"/>
  <c r="AE544" i="14"/>
  <c r="AA547" i="14"/>
  <c r="W553" i="14"/>
  <c r="W556" i="14"/>
  <c r="W560" i="14"/>
  <c r="AE562" i="14"/>
  <c r="AA379" i="14"/>
  <c r="AE387" i="14"/>
  <c r="AA396" i="14"/>
  <c r="AA400" i="14"/>
  <c r="W403" i="14"/>
  <c r="AE407" i="14"/>
  <c r="AA410" i="14"/>
  <c r="AE463" i="14"/>
  <c r="AE487" i="14"/>
  <c r="AA362" i="14"/>
  <c r="AA320" i="14"/>
  <c r="AE610" i="14"/>
  <c r="Z610" i="14"/>
  <c r="AA610" i="14"/>
  <c r="W610" i="14"/>
  <c r="V610" i="14"/>
  <c r="AA614" i="14"/>
  <c r="AE614" i="14"/>
  <c r="W614" i="14"/>
  <c r="V614" i="14"/>
  <c r="Z614" i="14"/>
  <c r="X721" i="14"/>
  <c r="AW465" i="1"/>
  <c r="AW491" i="1"/>
  <c r="AW509" i="1"/>
  <c r="AW342" i="1"/>
  <c r="AW354" i="1"/>
  <c r="AW370" i="1"/>
  <c r="AW386" i="1"/>
  <c r="AW402" i="1"/>
  <c r="AW418" i="1"/>
  <c r="AW434" i="1"/>
  <c r="AW321" i="1"/>
  <c r="AW276" i="1"/>
  <c r="AW468" i="1"/>
  <c r="AW475" i="1"/>
  <c r="AW504" i="1"/>
  <c r="AW335" i="1"/>
  <c r="AW444" i="1"/>
  <c r="AW267" i="1"/>
  <c r="AW303" i="1"/>
  <c r="AW196" i="1"/>
  <c r="AW216" i="1"/>
  <c r="AW463" i="1"/>
  <c r="AW347" i="1"/>
  <c r="AW359" i="1"/>
  <c r="AW366" i="1"/>
  <c r="AW391" i="1"/>
  <c r="AW398" i="1"/>
  <c r="AW423" i="1"/>
  <c r="AW430" i="1"/>
  <c r="AW272" i="1"/>
  <c r="AW284" i="1"/>
  <c r="AW291" i="1"/>
  <c r="AW201" i="1"/>
  <c r="AW204" i="1"/>
  <c r="AW312" i="1"/>
  <c r="AW293" i="1"/>
  <c r="AW231" i="1"/>
  <c r="AW259" i="1"/>
  <c r="AW129" i="1"/>
  <c r="AW133" i="1"/>
  <c r="AW159" i="1"/>
  <c r="AW163" i="1"/>
  <c r="AW180" i="1"/>
  <c r="AW184" i="1"/>
  <c r="AW188" i="1"/>
  <c r="AW47" i="1"/>
  <c r="AW51" i="1"/>
  <c r="AW55" i="1"/>
  <c r="AW59" i="1"/>
  <c r="AW91" i="1"/>
  <c r="AW95" i="1"/>
  <c r="AW99" i="1"/>
  <c r="AW22" i="1"/>
  <c r="AW125" i="1"/>
  <c r="AW325" i="1"/>
  <c r="AW225" i="1"/>
  <c r="AW251" i="1"/>
  <c r="AW38" i="1"/>
  <c r="AW42" i="1"/>
  <c r="AW219" i="1"/>
  <c r="AW235" i="1"/>
  <c r="AW256" i="1"/>
  <c r="AW123" i="1"/>
  <c r="AW128" i="1"/>
  <c r="AW132" i="1"/>
  <c r="AW136" i="1"/>
  <c r="AW140" i="1"/>
  <c r="AW158" i="1"/>
  <c r="AW162" i="1"/>
  <c r="AW185" i="1"/>
  <c r="AW25" i="1"/>
  <c r="AW29" i="1"/>
  <c r="AW33" i="1"/>
  <c r="AW37" i="1"/>
  <c r="AW56" i="1"/>
  <c r="AW65" i="1"/>
  <c r="AW69" i="1"/>
  <c r="AW73" i="1"/>
  <c r="AW77" i="1"/>
  <c r="AW96" i="1"/>
  <c r="AW100" i="1"/>
  <c r="AW104" i="1"/>
  <c r="AW108" i="1"/>
  <c r="AW21" i="1"/>
  <c r="AW470" i="1"/>
  <c r="AW480" i="1"/>
  <c r="AW511" i="1"/>
  <c r="AW331" i="1"/>
  <c r="AW357" i="1"/>
  <c r="AW389" i="1"/>
  <c r="AW421" i="1"/>
  <c r="AW516" i="1"/>
  <c r="AW338" i="1"/>
  <c r="AW351" i="1"/>
  <c r="AW396" i="1"/>
  <c r="AW413" i="1"/>
  <c r="AW224" i="1"/>
  <c r="AW41" i="1"/>
  <c r="AW302" i="1"/>
  <c r="AW255" i="1"/>
  <c r="AW119" i="1"/>
  <c r="AW6" i="1"/>
  <c r="AW445" i="1"/>
  <c r="AW452" i="1"/>
  <c r="AW127" i="1"/>
  <c r="AW247" i="1"/>
  <c r="AW17" i="1"/>
  <c r="AW135" i="1"/>
  <c r="AW518" i="1"/>
  <c r="AW340" i="1"/>
  <c r="AW432" i="1"/>
  <c r="AW524" i="1"/>
  <c r="AW464" i="1"/>
  <c r="AW329" i="1"/>
  <c r="AW385" i="1"/>
  <c r="AW447" i="1"/>
  <c r="AW494" i="1"/>
  <c r="AW392" i="1"/>
  <c r="AW361" i="1"/>
  <c r="AW507" i="1"/>
  <c r="AW441" i="1"/>
  <c r="V575" i="14"/>
  <c r="AF577" i="14"/>
  <c r="X577" i="14"/>
  <c r="AC577" i="14"/>
  <c r="Y577" i="14"/>
  <c r="Z579" i="14"/>
  <c r="AB581" i="14"/>
  <c r="AC581" i="14"/>
  <c r="Y581" i="14"/>
  <c r="AF581" i="14"/>
  <c r="AC583" i="14"/>
  <c r="AB583" i="14"/>
  <c r="Y583" i="14"/>
  <c r="Z585" i="14"/>
  <c r="AD587" i="14"/>
  <c r="V589" i="14"/>
  <c r="AC591" i="14"/>
  <c r="Y591" i="14"/>
  <c r="AB591" i="14"/>
  <c r="AD595" i="14"/>
  <c r="V597" i="14"/>
  <c r="AC599" i="14"/>
  <c r="Y599" i="14"/>
  <c r="AB599" i="14"/>
  <c r="Z601" i="14"/>
  <c r="AD603" i="14"/>
  <c r="V605" i="14"/>
  <c r="Y607" i="14"/>
  <c r="X607" i="14"/>
  <c r="AC607" i="14"/>
  <c r="AF607" i="14"/>
  <c r="AB608" i="14"/>
  <c r="Z609" i="14"/>
  <c r="AF610" i="14"/>
  <c r="AD611" i="14"/>
  <c r="V613" i="14"/>
  <c r="X614" i="14"/>
  <c r="Z615" i="14"/>
  <c r="AC615" i="14"/>
  <c r="Y615" i="14"/>
  <c r="X615" i="14"/>
  <c r="AF615" i="14"/>
  <c r="AD617" i="14"/>
  <c r="V619" i="14"/>
  <c r="AF621" i="14"/>
  <c r="AC621" i="14"/>
  <c r="Y621" i="14"/>
  <c r="AB621" i="14"/>
  <c r="Z623" i="14"/>
  <c r="AF624" i="14"/>
  <c r="AD625" i="14"/>
  <c r="V627" i="14"/>
  <c r="V629" i="14"/>
  <c r="Z631" i="14"/>
  <c r="AD633" i="14"/>
  <c r="V635" i="14"/>
  <c r="Z639" i="14"/>
  <c r="AF640" i="14"/>
  <c r="AD641" i="14"/>
  <c r="V645" i="14"/>
  <c r="Z647" i="14"/>
  <c r="AD649" i="14"/>
  <c r="AC653" i="14"/>
  <c r="Y653" i="14"/>
  <c r="AB653" i="14"/>
  <c r="Z655" i="14"/>
  <c r="AD657" i="14"/>
  <c r="V659" i="14"/>
  <c r="X661" i="14"/>
  <c r="AC661" i="14"/>
  <c r="Y661" i="14"/>
  <c r="AF661" i="14"/>
  <c r="Z663" i="14"/>
  <c r="AD665" i="14"/>
  <c r="V667" i="14"/>
  <c r="AB669" i="14"/>
  <c r="AC669" i="14"/>
  <c r="Y669" i="14"/>
  <c r="Z671" i="14"/>
  <c r="AD673" i="14"/>
  <c r="V675" i="14"/>
  <c r="Y677" i="14"/>
  <c r="AF677" i="14"/>
  <c r="AC677" i="14"/>
  <c r="X677" i="14"/>
  <c r="Z679" i="14"/>
  <c r="V681" i="14"/>
  <c r="Y683" i="14"/>
  <c r="AB683" i="14"/>
  <c r="AC683" i="14"/>
  <c r="AD687" i="14"/>
  <c r="V689" i="14"/>
  <c r="AD691" i="14"/>
  <c r="AC691" i="14"/>
  <c r="AF691" i="14"/>
  <c r="Y691" i="14"/>
  <c r="X691" i="14"/>
  <c r="Y695" i="14"/>
  <c r="X695" i="14"/>
  <c r="AC695" i="14"/>
  <c r="AF695" i="14"/>
  <c r="AF697" i="14"/>
  <c r="AC697" i="14"/>
  <c r="Y697" i="14"/>
  <c r="AB697" i="14"/>
  <c r="Z699" i="14"/>
  <c r="V703" i="14"/>
  <c r="V705" i="14"/>
  <c r="AD709" i="14"/>
  <c r="V711" i="14"/>
  <c r="Z713" i="14"/>
  <c r="AF714" i="14"/>
  <c r="AD715" i="14"/>
  <c r="V717" i="14"/>
  <c r="AC719" i="14"/>
  <c r="Y719" i="14"/>
  <c r="AF719" i="14"/>
  <c r="X719" i="14"/>
  <c r="Z721" i="14"/>
  <c r="AD723" i="14"/>
  <c r="V725" i="14"/>
  <c r="AC727" i="14"/>
  <c r="Y727" i="14"/>
  <c r="AB727" i="14"/>
  <c r="AD729" i="14"/>
  <c r="V731" i="14"/>
  <c r="AC733" i="14"/>
  <c r="Y733" i="14"/>
  <c r="AB733" i="14"/>
  <c r="Z735" i="14"/>
  <c r="AD737" i="14"/>
  <c r="AC739" i="14"/>
  <c r="X739" i="14"/>
  <c r="Y739" i="14"/>
  <c r="AF739" i="14"/>
  <c r="AB739" i="14"/>
  <c r="X741" i="14"/>
  <c r="AF741" i="14"/>
  <c r="AC741" i="14"/>
  <c r="AB741" i="14"/>
  <c r="Y741" i="14"/>
  <c r="Z743" i="14"/>
  <c r="AD745" i="14"/>
  <c r="AC747" i="14"/>
  <c r="AB747" i="14"/>
  <c r="X747" i="14"/>
  <c r="Y747" i="14"/>
  <c r="AF747" i="14"/>
  <c r="AD749" i="14"/>
  <c r="X751" i="14"/>
  <c r="AC751" i="14"/>
  <c r="Y751" i="14"/>
  <c r="AF751" i="14"/>
  <c r="AB751" i="14"/>
  <c r="Z753" i="14"/>
  <c r="X757" i="14"/>
  <c r="AC757" i="14"/>
  <c r="Y757" i="14"/>
  <c r="AF757" i="14"/>
  <c r="AB757" i="14"/>
  <c r="Z759" i="14"/>
  <c r="V761" i="14"/>
  <c r="AC763" i="14"/>
  <c r="X763" i="14"/>
  <c r="Y763" i="14"/>
  <c r="AF763" i="14"/>
  <c r="AB763" i="14"/>
  <c r="Z765" i="14"/>
  <c r="AD767" i="14"/>
  <c r="AE769" i="14"/>
  <c r="AC769" i="14"/>
  <c r="Y769" i="14"/>
  <c r="AF769" i="14"/>
  <c r="AB769" i="14"/>
  <c r="X769" i="14"/>
  <c r="AD771" i="14"/>
  <c r="AD504" i="14"/>
  <c r="AD505" i="14"/>
  <c r="AD506" i="14"/>
  <c r="AD507" i="14"/>
  <c r="V509" i="14"/>
  <c r="V510" i="14"/>
  <c r="V511" i="14"/>
  <c r="V513" i="14"/>
  <c r="V514" i="14"/>
  <c r="V516" i="14"/>
  <c r="V517" i="14"/>
  <c r="V518" i="14"/>
  <c r="V520" i="14"/>
  <c r="AC521" i="14"/>
  <c r="AF521" i="14"/>
  <c r="AB521" i="14"/>
  <c r="Y521" i="14"/>
  <c r="X521" i="14"/>
  <c r="V523" i="14"/>
  <c r="V524" i="14"/>
  <c r="AC525" i="14"/>
  <c r="X525" i="14"/>
  <c r="Y525" i="14"/>
  <c r="AF525" i="14"/>
  <c r="AB525" i="14"/>
  <c r="V526" i="14"/>
  <c r="V527" i="14"/>
  <c r="V528" i="14"/>
  <c r="V529" i="14"/>
  <c r="AB530" i="14"/>
  <c r="Y530" i="14"/>
  <c r="AF530" i="14"/>
  <c r="X530" i="14"/>
  <c r="AC530" i="14"/>
  <c r="X531" i="14"/>
  <c r="AB531" i="14"/>
  <c r="AC531" i="14"/>
  <c r="Y531" i="14"/>
  <c r="AF531" i="14"/>
  <c r="Y532" i="14"/>
  <c r="AF532" i="14"/>
  <c r="AB532" i="14"/>
  <c r="X532" i="14"/>
  <c r="AC532" i="14"/>
  <c r="AD533" i="14"/>
  <c r="Y533" i="14"/>
  <c r="AF533" i="14"/>
  <c r="AB533" i="14"/>
  <c r="AC533" i="14"/>
  <c r="X533" i="14"/>
  <c r="Z534" i="14"/>
  <c r="Z535" i="14"/>
  <c r="Z537" i="14"/>
  <c r="Z538" i="14"/>
  <c r="Z539" i="14"/>
  <c r="Z541" i="14"/>
  <c r="Z542" i="14"/>
  <c r="Z543" i="14"/>
  <c r="Z545" i="14"/>
  <c r="Z546" i="14"/>
  <c r="Z547" i="14"/>
  <c r="Z549" i="14"/>
  <c r="Z550" i="14"/>
  <c r="Z551" i="14"/>
  <c r="Z552" i="14"/>
  <c r="Z553" i="14"/>
  <c r="Z554" i="14"/>
  <c r="Z555" i="14"/>
  <c r="Z556" i="14"/>
  <c r="Z557" i="14"/>
  <c r="Z559" i="14"/>
  <c r="Z560" i="14"/>
  <c r="Z561" i="14"/>
  <c r="Z563" i="14"/>
  <c r="Z564" i="14"/>
  <c r="Z565" i="14"/>
  <c r="AD566" i="14"/>
  <c r="AD567" i="14"/>
  <c r="V570" i="14"/>
  <c r="X373" i="14"/>
  <c r="AC373" i="14"/>
  <c r="Y373" i="14"/>
  <c r="AF373" i="14"/>
  <c r="AB373" i="14"/>
  <c r="V374" i="14"/>
  <c r="AB374" i="14"/>
  <c r="AC374" i="14"/>
  <c r="X374" i="14"/>
  <c r="Y374" i="14"/>
  <c r="AF374" i="14"/>
  <c r="AC375" i="14"/>
  <c r="Y375" i="14"/>
  <c r="AF375" i="14"/>
  <c r="AB375" i="14"/>
  <c r="X375" i="14"/>
  <c r="AB376" i="14"/>
  <c r="AC376" i="14"/>
  <c r="AF376" i="14"/>
  <c r="Y376" i="14"/>
  <c r="X376" i="14"/>
  <c r="AC377" i="14"/>
  <c r="AB377" i="14"/>
  <c r="Y377" i="14"/>
  <c r="X377" i="14"/>
  <c r="AF377" i="14"/>
  <c r="AF378" i="14"/>
  <c r="AB378" i="14"/>
  <c r="AC378" i="14"/>
  <c r="X378" i="14"/>
  <c r="Y378" i="14"/>
  <c r="V379" i="14"/>
  <c r="Y380" i="14"/>
  <c r="AC380" i="14"/>
  <c r="X380" i="14"/>
  <c r="AF380" i="14"/>
  <c r="AB380" i="14"/>
  <c r="W381" i="14"/>
  <c r="AB381" i="14"/>
  <c r="X381" i="14"/>
  <c r="AC381" i="14"/>
  <c r="Y381" i="14"/>
  <c r="AF381" i="14"/>
  <c r="AF382" i="14"/>
  <c r="AB382" i="14"/>
  <c r="AC382" i="14"/>
  <c r="X382" i="14"/>
  <c r="Y382" i="14"/>
  <c r="AC383" i="14"/>
  <c r="Y383" i="14"/>
  <c r="AF383" i="14"/>
  <c r="AB383" i="14"/>
  <c r="X383" i="14"/>
  <c r="AC384" i="14"/>
  <c r="X384" i="14"/>
  <c r="Y384" i="14"/>
  <c r="AF384" i="14"/>
  <c r="AB384" i="14"/>
  <c r="AB385" i="14"/>
  <c r="X385" i="14"/>
  <c r="AC385" i="14"/>
  <c r="Y385" i="14"/>
  <c r="AF385" i="14"/>
  <c r="AF386" i="14"/>
  <c r="AB386" i="14"/>
  <c r="AC386" i="14"/>
  <c r="X386" i="14"/>
  <c r="Y386" i="14"/>
  <c r="V387" i="14"/>
  <c r="Y388" i="14"/>
  <c r="X388" i="14"/>
  <c r="AF388" i="14"/>
  <c r="AC388" i="14"/>
  <c r="AB388" i="14"/>
  <c r="W389" i="14"/>
  <c r="AB389" i="14"/>
  <c r="AC389" i="14"/>
  <c r="X389" i="14"/>
  <c r="Y389" i="14"/>
  <c r="AF389" i="14"/>
  <c r="V390" i="14"/>
  <c r="AC391" i="14"/>
  <c r="AF391" i="14"/>
  <c r="Y391" i="14"/>
  <c r="AB391" i="14"/>
  <c r="X391" i="14"/>
  <c r="X392" i="14"/>
  <c r="AC392" i="14"/>
  <c r="AF392" i="14"/>
  <c r="Y392" i="14"/>
  <c r="AB392" i="14"/>
  <c r="AB393" i="14"/>
  <c r="AF393" i="14"/>
  <c r="X393" i="14"/>
  <c r="AC393" i="14"/>
  <c r="Y393" i="14"/>
  <c r="Z394" i="14"/>
  <c r="AC394" i="14"/>
  <c r="Y394" i="14"/>
  <c r="AF394" i="14"/>
  <c r="AB394" i="14"/>
  <c r="X394" i="14"/>
  <c r="Z395" i="14"/>
  <c r="Z396" i="14"/>
  <c r="Z397" i="14"/>
  <c r="Z398" i="14"/>
  <c r="Z399" i="14"/>
  <c r="Z400" i="14"/>
  <c r="Z402" i="14"/>
  <c r="Z403" i="14"/>
  <c r="Z404" i="14"/>
  <c r="Z405" i="14"/>
  <c r="Z406" i="14"/>
  <c r="Z408" i="14"/>
  <c r="Z409" i="14"/>
  <c r="AD410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C440" i="14"/>
  <c r="X440" i="14"/>
  <c r="Y440" i="14"/>
  <c r="AF440" i="14"/>
  <c r="AB440" i="14"/>
  <c r="V441" i="14"/>
  <c r="V443" i="14"/>
  <c r="V444" i="14"/>
  <c r="V446" i="14"/>
  <c r="V447" i="14"/>
  <c r="V448" i="14"/>
  <c r="V450" i="14"/>
  <c r="V451" i="14"/>
  <c r="AF452" i="14"/>
  <c r="AC452" i="14"/>
  <c r="AB452" i="14"/>
  <c r="Y452" i="14"/>
  <c r="X452" i="14"/>
  <c r="V453" i="14"/>
  <c r="Y453" i="14"/>
  <c r="AF453" i="14"/>
  <c r="AB453" i="14"/>
  <c r="AC453" i="14"/>
  <c r="X453" i="14"/>
  <c r="Y454" i="14"/>
  <c r="AC454" i="14"/>
  <c r="X454" i="14"/>
  <c r="AF454" i="14"/>
  <c r="AB454" i="14"/>
  <c r="Z455" i="14"/>
  <c r="AB455" i="14"/>
  <c r="X455" i="14"/>
  <c r="AC455" i="14"/>
  <c r="Y455" i="14"/>
  <c r="AF455" i="14"/>
  <c r="Z457" i="14"/>
  <c r="Z458" i="14"/>
  <c r="Z459" i="14"/>
  <c r="Z460" i="14"/>
  <c r="Z461" i="14"/>
  <c r="Z462" i="14"/>
  <c r="AD464" i="14"/>
  <c r="AD465" i="14"/>
  <c r="AD466" i="14"/>
  <c r="AD468" i="14"/>
  <c r="V471" i="14"/>
  <c r="V472" i="14"/>
  <c r="V473" i="14"/>
  <c r="V475" i="14"/>
  <c r="V476" i="14"/>
  <c r="V477" i="14"/>
  <c r="AA478" i="14"/>
  <c r="AC478" i="14"/>
  <c r="Y478" i="14"/>
  <c r="AF478" i="14"/>
  <c r="AB478" i="14"/>
  <c r="X478" i="14"/>
  <c r="X479" i="14"/>
  <c r="AC479" i="14"/>
  <c r="AF479" i="14"/>
  <c r="Y479" i="14"/>
  <c r="AB479" i="14"/>
  <c r="AC480" i="14"/>
  <c r="AB480" i="14"/>
  <c r="Y480" i="14"/>
  <c r="X480" i="14"/>
  <c r="AF480" i="14"/>
  <c r="X481" i="14"/>
  <c r="Y481" i="14"/>
  <c r="AF481" i="14"/>
  <c r="AB481" i="14"/>
  <c r="AC481" i="14"/>
  <c r="W482" i="14"/>
  <c r="X482" i="14"/>
  <c r="AC482" i="14"/>
  <c r="Y482" i="14"/>
  <c r="AF482" i="14"/>
  <c r="AB482" i="14"/>
  <c r="W483" i="14"/>
  <c r="Y483" i="14"/>
  <c r="AB483" i="14"/>
  <c r="X483" i="14"/>
  <c r="AC483" i="14"/>
  <c r="AF483" i="14"/>
  <c r="AC484" i="14"/>
  <c r="Y484" i="14"/>
  <c r="AF484" i="14"/>
  <c r="AB484" i="14"/>
  <c r="X484" i="14"/>
  <c r="Z485" i="14"/>
  <c r="Z487" i="14"/>
  <c r="AD488" i="14"/>
  <c r="AD489" i="14"/>
  <c r="AD491" i="14"/>
  <c r="V496" i="14"/>
  <c r="W499" i="14"/>
  <c r="AF499" i="14"/>
  <c r="AB499" i="14"/>
  <c r="AE499" i="14"/>
  <c r="AC499" i="14"/>
  <c r="X499" i="14"/>
  <c r="Y499" i="14"/>
  <c r="V500" i="14"/>
  <c r="V502" i="14"/>
  <c r="AC503" i="14"/>
  <c r="AF503" i="14"/>
  <c r="Y503" i="14"/>
  <c r="AB503" i="14"/>
  <c r="AE503" i="14"/>
  <c r="X503" i="14"/>
  <c r="W503" i="14"/>
  <c r="AC352" i="14"/>
  <c r="AB352" i="14"/>
  <c r="Y352" i="14"/>
  <c r="X352" i="14"/>
  <c r="W352" i="14"/>
  <c r="AF352" i="14"/>
  <c r="AE352" i="14"/>
  <c r="Z354" i="14"/>
  <c r="AD356" i="14"/>
  <c r="AB360" i="14"/>
  <c r="AC360" i="14"/>
  <c r="X360" i="14"/>
  <c r="Y360" i="14"/>
  <c r="AF360" i="14"/>
  <c r="AA360" i="14"/>
  <c r="AD364" i="14"/>
  <c r="V366" i="14"/>
  <c r="Z368" i="14"/>
  <c r="AC306" i="14"/>
  <c r="X306" i="14"/>
  <c r="Y306" i="14"/>
  <c r="AE306" i="14"/>
  <c r="AF306" i="14"/>
  <c r="AB306" i="14"/>
  <c r="W306" i="14"/>
  <c r="X312" i="14"/>
  <c r="AC312" i="14"/>
  <c r="Y312" i="14"/>
  <c r="AF312" i="14"/>
  <c r="AB312" i="14"/>
  <c r="AA312" i="14"/>
  <c r="AD316" i="14"/>
  <c r="V318" i="14"/>
  <c r="Z320" i="14"/>
  <c r="AD326" i="14"/>
  <c r="AB328" i="14"/>
  <c r="AC328" i="14"/>
  <c r="X328" i="14"/>
  <c r="W328" i="14"/>
  <c r="Y328" i="14"/>
  <c r="AF328" i="14"/>
  <c r="AE328" i="14"/>
  <c r="Z330" i="14"/>
  <c r="AD332" i="14"/>
  <c r="Z336" i="14"/>
  <c r="AD338" i="14"/>
  <c r="V340" i="14"/>
  <c r="AB342" i="14"/>
  <c r="Y342" i="14"/>
  <c r="W342" i="14"/>
  <c r="AF342" i="14"/>
  <c r="AC342" i="14"/>
  <c r="X342" i="14"/>
  <c r="AE342" i="14"/>
  <c r="Z344" i="14"/>
  <c r="X350" i="14"/>
  <c r="AC350" i="14"/>
  <c r="Y350" i="14"/>
  <c r="W350" i="14"/>
  <c r="AF350" i="14"/>
  <c r="AB350" i="14"/>
  <c r="AE350" i="14"/>
  <c r="AD239" i="14"/>
  <c r="V241" i="14"/>
  <c r="X243" i="14"/>
  <c r="AA243" i="14"/>
  <c r="AC243" i="14"/>
  <c r="AF243" i="14"/>
  <c r="Y243" i="14"/>
  <c r="AB243" i="14"/>
  <c r="Z245" i="14"/>
  <c r="AD247" i="14"/>
  <c r="AC251" i="14"/>
  <c r="X251" i="14"/>
  <c r="Y251" i="14"/>
  <c r="AA251" i="14"/>
  <c r="AF251" i="14"/>
  <c r="AB251" i="14"/>
  <c r="Z253" i="14"/>
  <c r="AD255" i="14"/>
  <c r="V257" i="14"/>
  <c r="Z259" i="14"/>
  <c r="AD261" i="14"/>
  <c r="V265" i="14"/>
  <c r="AA577" i="14"/>
  <c r="AE579" i="14"/>
  <c r="W583" i="14"/>
  <c r="AA585" i="14"/>
  <c r="AE591" i="14"/>
  <c r="AE599" i="14"/>
  <c r="W603" i="14"/>
  <c r="AE607" i="14"/>
  <c r="AC608" i="14"/>
  <c r="W611" i="14"/>
  <c r="Y614" i="14"/>
  <c r="AE615" i="14"/>
  <c r="W619" i="14"/>
  <c r="AE621" i="14"/>
  <c r="W625" i="14"/>
  <c r="AA627" i="14"/>
  <c r="AE629" i="14"/>
  <c r="W639" i="14"/>
  <c r="W645" i="14"/>
  <c r="AA647" i="14"/>
  <c r="AA653" i="14"/>
  <c r="AE655" i="14"/>
  <c r="W657" i="14"/>
  <c r="AA659" i="14"/>
  <c r="AE661" i="14"/>
  <c r="W665" i="14"/>
  <c r="AA667" i="14"/>
  <c r="W671" i="14"/>
  <c r="AE683" i="14"/>
  <c r="W687" i="14"/>
  <c r="AE691" i="14"/>
  <c r="W695" i="14"/>
  <c r="AA697" i="14"/>
  <c r="W715" i="14"/>
  <c r="AA717" i="14"/>
  <c r="AE719" i="14"/>
  <c r="AE725" i="14"/>
  <c r="W727" i="14"/>
  <c r="AE729" i="14"/>
  <c r="W733" i="14"/>
  <c r="AA735" i="14"/>
  <c r="AA741" i="14"/>
  <c r="AE743" i="14"/>
  <c r="AA747" i="14"/>
  <c r="W759" i="14"/>
  <c r="W765" i="14"/>
  <c r="AA767" i="14"/>
  <c r="W771" i="14"/>
  <c r="W505" i="14"/>
  <c r="AA506" i="14"/>
  <c r="AE521" i="14"/>
  <c r="W530" i="14"/>
  <c r="AA531" i="14"/>
  <c r="AE532" i="14"/>
  <c r="AE535" i="14"/>
  <c r="W537" i="14"/>
  <c r="AE539" i="14"/>
  <c r="W541" i="14"/>
  <c r="AE543" i="14"/>
  <c r="W545" i="14"/>
  <c r="AE547" i="14"/>
  <c r="W549" i="14"/>
  <c r="AE554" i="14"/>
  <c r="AE557" i="14"/>
  <c r="W559" i="14"/>
  <c r="AE561" i="14"/>
  <c r="W563" i="14"/>
  <c r="AA564" i="14"/>
  <c r="W567" i="14"/>
  <c r="W373" i="14"/>
  <c r="AA374" i="14"/>
  <c r="AE375" i="14"/>
  <c r="W377" i="14"/>
  <c r="AA378" i="14"/>
  <c r="AE379" i="14"/>
  <c r="AA381" i="14"/>
  <c r="AE382" i="14"/>
  <c r="W384" i="14"/>
  <c r="AA385" i="14"/>
  <c r="AE386" i="14"/>
  <c r="W388" i="14"/>
  <c r="AE389" i="14"/>
  <c r="AA391" i="14"/>
  <c r="AE392" i="14"/>
  <c r="W394" i="14"/>
  <c r="AE396" i="14"/>
  <c r="AA399" i="14"/>
  <c r="AE400" i="14"/>
  <c r="W402" i="14"/>
  <c r="AA403" i="14"/>
  <c r="AA406" i="14"/>
  <c r="W408" i="14"/>
  <c r="AA409" i="14"/>
  <c r="W412" i="14"/>
  <c r="AA413" i="14"/>
  <c r="W416" i="14"/>
  <c r="AA417" i="14"/>
  <c r="W420" i="14"/>
  <c r="W423" i="14"/>
  <c r="AA424" i="14"/>
  <c r="W426" i="14"/>
  <c r="W429" i="14"/>
  <c r="W432" i="14"/>
  <c r="W435" i="14"/>
  <c r="AA436" i="14"/>
  <c r="AA440" i="14"/>
  <c r="W453" i="14"/>
  <c r="AA454" i="14"/>
  <c r="AE455" i="14"/>
  <c r="W457" i="14"/>
  <c r="AA458" i="14"/>
  <c r="W461" i="14"/>
  <c r="W464" i="14"/>
  <c r="AA465" i="14"/>
  <c r="AA468" i="14"/>
  <c r="AA479" i="14"/>
  <c r="AE480" i="14"/>
  <c r="AA482" i="14"/>
  <c r="W484" i="14"/>
  <c r="AA485" i="14"/>
  <c r="W491" i="14"/>
  <c r="AE360" i="14"/>
  <c r="W364" i="14"/>
  <c r="W330" i="14"/>
  <c r="W338" i="14"/>
  <c r="W239" i="14"/>
  <c r="AE243" i="14"/>
  <c r="W247" i="14"/>
  <c r="AB577" i="14"/>
  <c r="X583" i="14"/>
  <c r="AA592" i="14"/>
  <c r="W592" i="14"/>
  <c r="V592" i="14"/>
  <c r="AE592" i="14"/>
  <c r="Z592" i="14"/>
  <c r="AF599" i="14"/>
  <c r="AE602" i="14"/>
  <c r="Z602" i="14"/>
  <c r="AA602" i="14"/>
  <c r="W602" i="14"/>
  <c r="V602" i="14"/>
  <c r="AA606" i="14"/>
  <c r="W606" i="14"/>
  <c r="V606" i="14"/>
  <c r="AE606" i="14"/>
  <c r="Z606" i="14"/>
  <c r="Z608" i="14"/>
  <c r="AD610" i="14"/>
  <c r="AD614" i="14"/>
  <c r="X617" i="14"/>
  <c r="AB629" i="14"/>
  <c r="AF631" i="14"/>
  <c r="AE634" i="14"/>
  <c r="AA634" i="14"/>
  <c r="V634" i="14"/>
  <c r="W634" i="14"/>
  <c r="Z634" i="14"/>
  <c r="AE638" i="14"/>
  <c r="AA638" i="14"/>
  <c r="W638" i="14"/>
  <c r="Z638" i="14"/>
  <c r="V638" i="14"/>
  <c r="AC652" i="14"/>
  <c r="AE652" i="14"/>
  <c r="AD652" i="14"/>
  <c r="AA652" i="14"/>
  <c r="W652" i="14"/>
  <c r="V652" i="14"/>
  <c r="AA662" i="14"/>
  <c r="W662" i="14"/>
  <c r="V662" i="14"/>
  <c r="AE662" i="14"/>
  <c r="AD662" i="14"/>
  <c r="AB665" i="14"/>
  <c r="X669" i="14"/>
  <c r="AF671" i="14"/>
  <c r="W674" i="14"/>
  <c r="V674" i="14"/>
  <c r="AE674" i="14"/>
  <c r="AA674" i="14"/>
  <c r="AD674" i="14"/>
  <c r="AA676" i="14"/>
  <c r="W676" i="14"/>
  <c r="Z676" i="14"/>
  <c r="AE676" i="14"/>
  <c r="V676" i="14"/>
  <c r="AA682" i="14"/>
  <c r="W682" i="14"/>
  <c r="V682" i="14"/>
  <c r="AE682" i="14"/>
  <c r="AD682" i="14"/>
  <c r="AE686" i="14"/>
  <c r="V686" i="14"/>
  <c r="AA686" i="14"/>
  <c r="W686" i="14"/>
  <c r="Z686" i="14"/>
  <c r="W692" i="14"/>
  <c r="AD692" i="14"/>
  <c r="AE692" i="14"/>
  <c r="AA692" i="14"/>
  <c r="V692" i="14"/>
  <c r="AA694" i="14"/>
  <c r="W694" i="14"/>
  <c r="V694" i="14"/>
  <c r="AE694" i="14"/>
  <c r="Z694" i="14"/>
  <c r="AC704" i="14"/>
  <c r="W704" i="14"/>
  <c r="V704" i="14"/>
  <c r="AE704" i="14"/>
  <c r="AA704" i="14"/>
  <c r="Z704" i="14"/>
  <c r="AE708" i="14"/>
  <c r="Z708" i="14"/>
  <c r="AA708" i="14"/>
  <c r="W708" i="14"/>
  <c r="V708" i="14"/>
  <c r="AF712" i="14"/>
  <c r="AE712" i="14"/>
  <c r="AA712" i="14"/>
  <c r="V712" i="14"/>
  <c r="W712" i="14"/>
  <c r="Z712" i="14"/>
  <c r="X727" i="14"/>
  <c r="AF733" i="14"/>
  <c r="AA736" i="14"/>
  <c r="W736" i="14"/>
  <c r="V736" i="14"/>
  <c r="AE736" i="14"/>
  <c r="AD736" i="14"/>
  <c r="AW383" i="1"/>
  <c r="AW269" i="1"/>
  <c r="AW279" i="1"/>
  <c r="AW298" i="1"/>
  <c r="AW218" i="1"/>
  <c r="AW115" i="1"/>
  <c r="AW11" i="1"/>
  <c r="AW307" i="1"/>
  <c r="AW227" i="1"/>
  <c r="AW156" i="1"/>
  <c r="AW175" i="1"/>
  <c r="AW54" i="1"/>
  <c r="AW90" i="1"/>
  <c r="AW10" i="1"/>
  <c r="AW330" i="1"/>
  <c r="AW496" i="1"/>
  <c r="AW515" i="1"/>
  <c r="AW412" i="1"/>
  <c r="AW318" i="1"/>
  <c r="AW203" i="1"/>
  <c r="AW239" i="1"/>
  <c r="AW459" i="1"/>
  <c r="AW85" i="1"/>
  <c r="AW103" i="1"/>
  <c r="AW417" i="1"/>
  <c r="AW472" i="1"/>
  <c r="AW377" i="1"/>
  <c r="Y593" i="14"/>
  <c r="X593" i="14"/>
  <c r="AC593" i="14"/>
  <c r="AF593" i="14"/>
  <c r="AB637" i="14"/>
  <c r="AC637" i="14"/>
  <c r="Y637" i="14"/>
  <c r="AC647" i="14"/>
  <c r="Y647" i="14"/>
  <c r="AB647" i="14"/>
  <c r="AC679" i="14"/>
  <c r="Y679" i="14"/>
  <c r="AB679" i="14"/>
  <c r="AF685" i="14"/>
  <c r="AC685" i="14"/>
  <c r="Y685" i="14"/>
  <c r="X685" i="14"/>
  <c r="X699" i="14"/>
  <c r="AC699" i="14"/>
  <c r="Y699" i="14"/>
  <c r="AF699" i="14"/>
  <c r="X705" i="14"/>
  <c r="AC705" i="14"/>
  <c r="Y705" i="14"/>
  <c r="AF705" i="14"/>
  <c r="AC707" i="14"/>
  <c r="Y707" i="14"/>
  <c r="AB707" i="14"/>
  <c r="AC721" i="14"/>
  <c r="Y721" i="14"/>
  <c r="AB721" i="14"/>
  <c r="AE753" i="14"/>
  <c r="AB753" i="14"/>
  <c r="X753" i="14"/>
  <c r="AC753" i="14"/>
  <c r="Y753" i="14"/>
  <c r="AF753" i="14"/>
  <c r="AF534" i="14"/>
  <c r="Y534" i="14"/>
  <c r="X534" i="14"/>
  <c r="AC534" i="14"/>
  <c r="AB534" i="14"/>
  <c r="Y536" i="14"/>
  <c r="AF536" i="14"/>
  <c r="AB536" i="14"/>
  <c r="AC536" i="14"/>
  <c r="X536" i="14"/>
  <c r="Y538" i="14"/>
  <c r="AB538" i="14"/>
  <c r="AC538" i="14"/>
  <c r="X538" i="14"/>
  <c r="AF538" i="14"/>
  <c r="Y540" i="14"/>
  <c r="X540" i="14"/>
  <c r="AF540" i="14"/>
  <c r="AC540" i="14"/>
  <c r="AB540" i="14"/>
  <c r="AB542" i="14"/>
  <c r="AF542" i="14"/>
  <c r="AC542" i="14"/>
  <c r="X542" i="14"/>
  <c r="Y542" i="14"/>
  <c r="AC544" i="14"/>
  <c r="AF544" i="14"/>
  <c r="Y544" i="14"/>
  <c r="AB544" i="14"/>
  <c r="X544" i="14"/>
  <c r="X546" i="14"/>
  <c r="Y546" i="14"/>
  <c r="AB546" i="14"/>
  <c r="AC546" i="14"/>
  <c r="AF546" i="14"/>
  <c r="Y548" i="14"/>
  <c r="AF548" i="14"/>
  <c r="AB548" i="14"/>
  <c r="AC548" i="14"/>
  <c r="X548" i="14"/>
  <c r="AC550" i="14"/>
  <c r="Y550" i="14"/>
  <c r="AB550" i="14"/>
  <c r="X550" i="14"/>
  <c r="AF550" i="14"/>
  <c r="X551" i="14"/>
  <c r="AF551" i="14"/>
  <c r="AC551" i="14"/>
  <c r="AB551" i="14"/>
  <c r="Y551" i="14"/>
  <c r="AC553" i="14"/>
  <c r="AB553" i="14"/>
  <c r="Y553" i="14"/>
  <c r="X553" i="14"/>
  <c r="AF553" i="14"/>
  <c r="AB556" i="14"/>
  <c r="X556" i="14"/>
  <c r="AC556" i="14"/>
  <c r="Y556" i="14"/>
  <c r="AF556" i="14"/>
  <c r="AC558" i="14"/>
  <c r="AF558" i="14"/>
  <c r="Y558" i="14"/>
  <c r="AB558" i="14"/>
  <c r="X558" i="14"/>
  <c r="AF560" i="14"/>
  <c r="AB560" i="14"/>
  <c r="AC560" i="14"/>
  <c r="X560" i="14"/>
  <c r="Y560" i="14"/>
  <c r="AC562" i="14"/>
  <c r="X562" i="14"/>
  <c r="Y562" i="14"/>
  <c r="AF562" i="14"/>
  <c r="AB562" i="14"/>
  <c r="AD565" i="14"/>
  <c r="AB565" i="14"/>
  <c r="X565" i="14"/>
  <c r="AC565" i="14"/>
  <c r="Y565" i="14"/>
  <c r="AF565" i="14"/>
  <c r="AC395" i="14"/>
  <c r="X395" i="14"/>
  <c r="AF395" i="14"/>
  <c r="Y395" i="14"/>
  <c r="AB395" i="14"/>
  <c r="Y398" i="14"/>
  <c r="AF398" i="14"/>
  <c r="AB398" i="14"/>
  <c r="AC398" i="14"/>
  <c r="X398" i="14"/>
  <c r="AF401" i="14"/>
  <c r="AC401" i="14"/>
  <c r="AB401" i="14"/>
  <c r="Y401" i="14"/>
  <c r="X401" i="14"/>
  <c r="AC407" i="14"/>
  <c r="AF407" i="14"/>
  <c r="AB407" i="14"/>
  <c r="X407" i="14"/>
  <c r="Y407" i="14"/>
  <c r="Z410" i="14"/>
  <c r="Y410" i="14"/>
  <c r="AF410" i="14"/>
  <c r="AB410" i="14"/>
  <c r="X410" i="14"/>
  <c r="AC410" i="14"/>
  <c r="AC456" i="14"/>
  <c r="AF456" i="14"/>
  <c r="Y456" i="14"/>
  <c r="AB456" i="14"/>
  <c r="X456" i="14"/>
  <c r="AB459" i="14"/>
  <c r="AC459" i="14"/>
  <c r="X459" i="14"/>
  <c r="Y459" i="14"/>
  <c r="AF459" i="14"/>
  <c r="AE462" i="14"/>
  <c r="AC462" i="14"/>
  <c r="AB462" i="14"/>
  <c r="Y462" i="14"/>
  <c r="X462" i="14"/>
  <c r="AF462" i="14"/>
  <c r="AD463" i="14"/>
  <c r="AF463" i="14"/>
  <c r="AB463" i="14"/>
  <c r="AC463" i="14"/>
  <c r="X463" i="14"/>
  <c r="Y463" i="14"/>
  <c r="W486" i="14"/>
  <c r="X486" i="14"/>
  <c r="AE486" i="14"/>
  <c r="AC486" i="14"/>
  <c r="AF486" i="14"/>
  <c r="Y486" i="14"/>
  <c r="AB486" i="14"/>
  <c r="AF362" i="14"/>
  <c r="AC362" i="14"/>
  <c r="Y362" i="14"/>
  <c r="AB362" i="14"/>
  <c r="AE362" i="14"/>
  <c r="X362" i="14"/>
  <c r="W362" i="14"/>
  <c r="AC314" i="14"/>
  <c r="AB314" i="14"/>
  <c r="Y314" i="14"/>
  <c r="X314" i="14"/>
  <c r="AE314" i="14"/>
  <c r="AF314" i="14"/>
  <c r="W314" i="14"/>
  <c r="AC324" i="14"/>
  <c r="Y324" i="14"/>
  <c r="AF324" i="14"/>
  <c r="AE324" i="14"/>
  <c r="AB324" i="14"/>
  <c r="X324" i="14"/>
  <c r="W324" i="14"/>
  <c r="AE267" i="14"/>
  <c r="AC267" i="14"/>
  <c r="AA267" i="14"/>
  <c r="AF267" i="14"/>
  <c r="Y267" i="14"/>
  <c r="W267" i="14"/>
  <c r="AB267" i="14"/>
  <c r="X267" i="14"/>
  <c r="AA579" i="14"/>
  <c r="AE593" i="14"/>
  <c r="AA743" i="14"/>
  <c r="AE529" i="14"/>
  <c r="AE536" i="14"/>
  <c r="AE540" i="14"/>
  <c r="AA543" i="14"/>
  <c r="AE548" i="14"/>
  <c r="AA551" i="14"/>
  <c r="AA557" i="14"/>
  <c r="W395" i="14"/>
  <c r="W399" i="14"/>
  <c r="W409" i="14"/>
  <c r="AE456" i="14"/>
  <c r="AA459" i="14"/>
  <c r="W462" i="14"/>
  <c r="W485" i="14"/>
  <c r="AE354" i="14"/>
  <c r="AE344" i="14"/>
  <c r="AE574" i="14"/>
  <c r="Z574" i="14"/>
  <c r="AA574" i="14"/>
  <c r="W574" i="14"/>
  <c r="V574" i="14"/>
  <c r="AA624" i="14"/>
  <c r="W624" i="14"/>
  <c r="Z624" i="14"/>
  <c r="AE624" i="14"/>
  <c r="V624" i="14"/>
  <c r="AC640" i="14"/>
  <c r="AE640" i="14"/>
  <c r="V640" i="14"/>
  <c r="AA640" i="14"/>
  <c r="W640" i="14"/>
  <c r="Z640" i="14"/>
  <c r="X647" i="14"/>
  <c r="AF679" i="14"/>
  <c r="AB685" i="14"/>
  <c r="AF707" i="14"/>
  <c r="AW517" i="1"/>
  <c r="AW333" i="1"/>
  <c r="AW395" i="1"/>
  <c r="AW411" i="1"/>
  <c r="AW419" i="1"/>
  <c r="AW443" i="1"/>
  <c r="AW263" i="1"/>
  <c r="AW208" i="1"/>
  <c r="AW320" i="1"/>
  <c r="AW460" i="1"/>
  <c r="AW374" i="1"/>
  <c r="AW399" i="1"/>
  <c r="AW431" i="1"/>
  <c r="AW277" i="1"/>
  <c r="AW296" i="1"/>
  <c r="AW198" i="1"/>
  <c r="AW209" i="1"/>
  <c r="AW212" i="1"/>
  <c r="AW315" i="1"/>
  <c r="AW124" i="1"/>
  <c r="AW139" i="1"/>
  <c r="AW143" i="1"/>
  <c r="AW147" i="1"/>
  <c r="AW24" i="1"/>
  <c r="AW28" i="1"/>
  <c r="AW32" i="1"/>
  <c r="AW36" i="1"/>
  <c r="AW64" i="1"/>
  <c r="AW68" i="1"/>
  <c r="AW72" i="1"/>
  <c r="AW76" i="1"/>
  <c r="AW109" i="1"/>
  <c r="AW172" i="1"/>
  <c r="AW18" i="1"/>
  <c r="AW266" i="1"/>
  <c r="AW126" i="1"/>
  <c r="AW165" i="1"/>
  <c r="AW82" i="1"/>
  <c r="AW113" i="1"/>
  <c r="AW5" i="1"/>
  <c r="AW9" i="1"/>
  <c r="AW13" i="1"/>
  <c r="AW244" i="1"/>
  <c r="AW283" i="1"/>
  <c r="AW220" i="1"/>
  <c r="AW240" i="1"/>
  <c r="AW142" i="1"/>
  <c r="AW146" i="1"/>
  <c r="AW150" i="1"/>
  <c r="AW154" i="1"/>
  <c r="AW177" i="1"/>
  <c r="AW191" i="1"/>
  <c r="AW44" i="1"/>
  <c r="AW48" i="1"/>
  <c r="AW52" i="1"/>
  <c r="AW88" i="1"/>
  <c r="AW92" i="1"/>
  <c r="AW168" i="1"/>
  <c r="AW62" i="1"/>
  <c r="AW114" i="1"/>
  <c r="AW481" i="1"/>
  <c r="AW512" i="1"/>
  <c r="AW332" i="1"/>
  <c r="AW372" i="1"/>
  <c r="AW404" i="1"/>
  <c r="AW486" i="1"/>
  <c r="AW339" i="1"/>
  <c r="AW380" i="1"/>
  <c r="AW397" i="1"/>
  <c r="AW436" i="1"/>
  <c r="AW260" i="1"/>
  <c r="AW274" i="1"/>
  <c r="AW237" i="1"/>
  <c r="AW166" i="1"/>
  <c r="AW8" i="1"/>
  <c r="AW14" i="1"/>
  <c r="AW304" i="1"/>
  <c r="AW190" i="1"/>
  <c r="AW83" i="1"/>
  <c r="AW151" i="1"/>
  <c r="AW60" i="1"/>
  <c r="AW477" i="1"/>
  <c r="AW499" i="1"/>
  <c r="AW519" i="1"/>
  <c r="AW341" i="1"/>
  <c r="AW400" i="1"/>
  <c r="AW433" i="1"/>
  <c r="AW489" i="1"/>
  <c r="AW353" i="1"/>
  <c r="AW336" i="1"/>
  <c r="AW393" i="1"/>
  <c r="AW408" i="1"/>
  <c r="AW508" i="1"/>
  <c r="X574" i="14"/>
  <c r="AB575" i="14"/>
  <c r="AC575" i="14"/>
  <c r="Y575" i="14"/>
  <c r="X575" i="14"/>
  <c r="AD585" i="14"/>
  <c r="X589" i="14"/>
  <c r="AC589" i="14"/>
  <c r="Y589" i="14"/>
  <c r="AF589" i="14"/>
  <c r="AD593" i="14"/>
  <c r="AC595" i="14"/>
  <c r="Y595" i="14"/>
  <c r="AB595" i="14"/>
  <c r="AC597" i="14"/>
  <c r="AF597" i="14"/>
  <c r="Y597" i="14"/>
  <c r="X597" i="14"/>
  <c r="AC605" i="14"/>
  <c r="Y605" i="14"/>
  <c r="AB605" i="14"/>
  <c r="AC613" i="14"/>
  <c r="Y613" i="14"/>
  <c r="AB613" i="14"/>
  <c r="AB614" i="14"/>
  <c r="Y619" i="14"/>
  <c r="AF619" i="14"/>
  <c r="AC619" i="14"/>
  <c r="X619" i="14"/>
  <c r="AD623" i="14"/>
  <c r="AC627" i="14"/>
  <c r="Y627" i="14"/>
  <c r="AB627" i="14"/>
  <c r="AB633" i="14"/>
  <c r="Y633" i="14"/>
  <c r="AC633" i="14"/>
  <c r="X633" i="14"/>
  <c r="AC635" i="14"/>
  <c r="X635" i="14"/>
  <c r="Y635" i="14"/>
  <c r="AF635" i="14"/>
  <c r="Z637" i="14"/>
  <c r="AC641" i="14"/>
  <c r="X641" i="14"/>
  <c r="Y641" i="14"/>
  <c r="AF641" i="14"/>
  <c r="Y643" i="14"/>
  <c r="AB643" i="14"/>
  <c r="AC643" i="14"/>
  <c r="Z645" i="14"/>
  <c r="AD647" i="14"/>
  <c r="AC651" i="14"/>
  <c r="Y651" i="14"/>
  <c r="AF651" i="14"/>
  <c r="X651" i="14"/>
  <c r="AC657" i="14"/>
  <c r="Y657" i="14"/>
  <c r="AF657" i="14"/>
  <c r="X657" i="14"/>
  <c r="AC659" i="14"/>
  <c r="Y659" i="14"/>
  <c r="AB659" i="14"/>
  <c r="AC667" i="14"/>
  <c r="X667" i="14"/>
  <c r="Y667" i="14"/>
  <c r="AF667" i="14"/>
  <c r="AC673" i="14"/>
  <c r="X673" i="14"/>
  <c r="Y673" i="14"/>
  <c r="AF673" i="14"/>
  <c r="AB675" i="14"/>
  <c r="AC675" i="14"/>
  <c r="Y675" i="14"/>
  <c r="AD679" i="14"/>
  <c r="X681" i="14"/>
  <c r="AC681" i="14"/>
  <c r="Y681" i="14"/>
  <c r="AF681" i="14"/>
  <c r="AD685" i="14"/>
  <c r="Y689" i="14"/>
  <c r="AB689" i="14"/>
  <c r="AC689" i="14"/>
  <c r="AC693" i="14"/>
  <c r="Y693" i="14"/>
  <c r="AB693" i="14"/>
  <c r="AD699" i="14"/>
  <c r="AF701" i="14"/>
  <c r="AC701" i="14"/>
  <c r="Y701" i="14"/>
  <c r="AB701" i="14"/>
  <c r="AC703" i="14"/>
  <c r="Y703" i="14"/>
  <c r="AB703" i="14"/>
  <c r="Z705" i="14"/>
  <c r="AD707" i="14"/>
  <c r="AC709" i="14"/>
  <c r="AF709" i="14"/>
  <c r="Y709" i="14"/>
  <c r="X709" i="14"/>
  <c r="W711" i="14"/>
  <c r="Y711" i="14"/>
  <c r="AC711" i="14"/>
  <c r="AB711" i="14"/>
  <c r="AF717" i="14"/>
  <c r="Y717" i="14"/>
  <c r="X717" i="14"/>
  <c r="AC717" i="14"/>
  <c r="AD721" i="14"/>
  <c r="Y723" i="14"/>
  <c r="X723" i="14"/>
  <c r="AC723" i="14"/>
  <c r="AF723" i="14"/>
  <c r="AB725" i="14"/>
  <c r="AC725" i="14"/>
  <c r="Y725" i="14"/>
  <c r="AF725" i="14"/>
  <c r="AF731" i="14"/>
  <c r="AC731" i="14"/>
  <c r="Y731" i="14"/>
  <c r="AB731" i="14"/>
  <c r="AD743" i="14"/>
  <c r="AD753" i="14"/>
  <c r="AB761" i="14"/>
  <c r="Y761" i="14"/>
  <c r="AF761" i="14"/>
  <c r="X761" i="14"/>
  <c r="AC761" i="14"/>
  <c r="AD765" i="14"/>
  <c r="AC509" i="14"/>
  <c r="AF509" i="14"/>
  <c r="Y509" i="14"/>
  <c r="AB509" i="14"/>
  <c r="X509" i="14"/>
  <c r="Y510" i="14"/>
  <c r="X510" i="14"/>
  <c r="AC510" i="14"/>
  <c r="AF510" i="14"/>
  <c r="AB510" i="14"/>
  <c r="AF511" i="14"/>
  <c r="Y511" i="14"/>
  <c r="AB511" i="14"/>
  <c r="X511" i="14"/>
  <c r="AC511" i="14"/>
  <c r="W512" i="14"/>
  <c r="AC512" i="14"/>
  <c r="AF512" i="14"/>
  <c r="Y512" i="14"/>
  <c r="AB512" i="14"/>
  <c r="X512" i="14"/>
  <c r="X513" i="14"/>
  <c r="AC513" i="14"/>
  <c r="Y513" i="14"/>
  <c r="AF513" i="14"/>
  <c r="AB513" i="14"/>
  <c r="AF514" i="14"/>
  <c r="Y514" i="14"/>
  <c r="AB514" i="14"/>
  <c r="X514" i="14"/>
  <c r="AC514" i="14"/>
  <c r="AB515" i="14"/>
  <c r="AC515" i="14"/>
  <c r="Y515" i="14"/>
  <c r="AF515" i="14"/>
  <c r="X515" i="14"/>
  <c r="Y516" i="14"/>
  <c r="AB516" i="14"/>
  <c r="X516" i="14"/>
  <c r="AC516" i="14"/>
  <c r="AF516" i="14"/>
  <c r="Y517" i="14"/>
  <c r="AF517" i="14"/>
  <c r="AB517" i="14"/>
  <c r="X517" i="14"/>
  <c r="AC517" i="14"/>
  <c r="AC518" i="14"/>
  <c r="AF518" i="14"/>
  <c r="Y518" i="14"/>
  <c r="AB518" i="14"/>
  <c r="X518" i="14"/>
  <c r="AF519" i="14"/>
  <c r="AC519" i="14"/>
  <c r="X519" i="14"/>
  <c r="Y519" i="14"/>
  <c r="AB519" i="14"/>
  <c r="AE520" i="14"/>
  <c r="AF520" i="14"/>
  <c r="AB520" i="14"/>
  <c r="AC520" i="14"/>
  <c r="X520" i="14"/>
  <c r="Y520" i="14"/>
  <c r="X522" i="14"/>
  <c r="AB522" i="14"/>
  <c r="AC522" i="14"/>
  <c r="Y522" i="14"/>
  <c r="AF522" i="14"/>
  <c r="AA523" i="14"/>
  <c r="AF523" i="14"/>
  <c r="AC523" i="14"/>
  <c r="AB523" i="14"/>
  <c r="Y523" i="14"/>
  <c r="X523" i="14"/>
  <c r="Y524" i="14"/>
  <c r="AF524" i="14"/>
  <c r="AB524" i="14"/>
  <c r="AC524" i="14"/>
  <c r="X524" i="14"/>
  <c r="AC526" i="14"/>
  <c r="AB526" i="14"/>
  <c r="Y526" i="14"/>
  <c r="X526" i="14"/>
  <c r="AF526" i="14"/>
  <c r="X527" i="14"/>
  <c r="AF527" i="14"/>
  <c r="AC527" i="14"/>
  <c r="AB527" i="14"/>
  <c r="Y527" i="14"/>
  <c r="Z528" i="14"/>
  <c r="AC528" i="14"/>
  <c r="X528" i="14"/>
  <c r="Y528" i="14"/>
  <c r="AF528" i="14"/>
  <c r="AB528" i="14"/>
  <c r="Z529" i="14"/>
  <c r="AD534" i="14"/>
  <c r="AD535" i="14"/>
  <c r="AD536" i="14"/>
  <c r="AD538" i="14"/>
  <c r="AD539" i="14"/>
  <c r="AD540" i="14"/>
  <c r="AD542" i="14"/>
  <c r="AD543" i="14"/>
  <c r="AD544" i="14"/>
  <c r="AD546" i="14"/>
  <c r="AD547" i="14"/>
  <c r="AD548" i="14"/>
  <c r="AD549" i="14"/>
  <c r="AD550" i="14"/>
  <c r="AD551" i="14"/>
  <c r="AD553" i="14"/>
  <c r="AD554" i="14"/>
  <c r="AD555" i="14"/>
  <c r="AD556" i="14"/>
  <c r="AD557" i="14"/>
  <c r="AD558" i="14"/>
  <c r="AD559" i="14"/>
  <c r="AD560" i="14"/>
  <c r="AD561" i="14"/>
  <c r="AD562" i="14"/>
  <c r="AD563" i="14"/>
  <c r="V569" i="14"/>
  <c r="AB569" i="14"/>
  <c r="AC569" i="14"/>
  <c r="X569" i="14"/>
  <c r="Y569" i="14"/>
  <c r="AF569" i="14"/>
  <c r="Y570" i="14"/>
  <c r="AF570" i="14"/>
  <c r="AB570" i="14"/>
  <c r="X570" i="14"/>
  <c r="AC570" i="14"/>
  <c r="W571" i="14"/>
  <c r="AC571" i="14"/>
  <c r="AF571" i="14"/>
  <c r="Y571" i="14"/>
  <c r="AB571" i="14"/>
  <c r="X571" i="14"/>
  <c r="Z387" i="14"/>
  <c r="Z390" i="14"/>
  <c r="AD395" i="14"/>
  <c r="AD396" i="14"/>
  <c r="AD397" i="14"/>
  <c r="AD398" i="14"/>
  <c r="AD399" i="14"/>
  <c r="AD401" i="14"/>
  <c r="AD402" i="14"/>
  <c r="AD403" i="14"/>
  <c r="AD405" i="14"/>
  <c r="AD407" i="14"/>
  <c r="AD408" i="14"/>
  <c r="AD409" i="14"/>
  <c r="AC411" i="14"/>
  <c r="AF411" i="14"/>
  <c r="Y411" i="14"/>
  <c r="AB411" i="14"/>
  <c r="X411" i="14"/>
  <c r="X418" i="14"/>
  <c r="AC418" i="14"/>
  <c r="Y418" i="14"/>
  <c r="AF418" i="14"/>
  <c r="AB418" i="14"/>
  <c r="V439" i="14"/>
  <c r="AF439" i="14"/>
  <c r="AC439" i="14"/>
  <c r="AB439" i="14"/>
  <c r="Y439" i="14"/>
  <c r="X439" i="14"/>
  <c r="AB441" i="14"/>
  <c r="X441" i="14"/>
  <c r="AC441" i="14"/>
  <c r="Y441" i="14"/>
  <c r="AF441" i="14"/>
  <c r="AF442" i="14"/>
  <c r="AB442" i="14"/>
  <c r="AC442" i="14"/>
  <c r="X442" i="14"/>
  <c r="Y442" i="14"/>
  <c r="AC443" i="14"/>
  <c r="Y443" i="14"/>
  <c r="AF443" i="14"/>
  <c r="AB443" i="14"/>
  <c r="X443" i="14"/>
  <c r="AA444" i="14"/>
  <c r="AC444" i="14"/>
  <c r="X444" i="14"/>
  <c r="Y444" i="14"/>
  <c r="AF444" i="14"/>
  <c r="AB444" i="14"/>
  <c r="AB445" i="14"/>
  <c r="X445" i="14"/>
  <c r="AC445" i="14"/>
  <c r="Y445" i="14"/>
  <c r="AF445" i="14"/>
  <c r="Y446" i="14"/>
  <c r="AF446" i="14"/>
  <c r="AB446" i="14"/>
  <c r="X446" i="14"/>
  <c r="AC446" i="14"/>
  <c r="AC447" i="14"/>
  <c r="AF447" i="14"/>
  <c r="Y447" i="14"/>
  <c r="AB447" i="14"/>
  <c r="X447" i="14"/>
  <c r="X448" i="14"/>
  <c r="Y448" i="14"/>
  <c r="AB448" i="14"/>
  <c r="AC448" i="14"/>
  <c r="AF448" i="14"/>
  <c r="AB449" i="14"/>
  <c r="AC449" i="14"/>
  <c r="AF449" i="14"/>
  <c r="Y449" i="14"/>
  <c r="X449" i="14"/>
  <c r="AE450" i="14"/>
  <c r="Y450" i="14"/>
  <c r="X450" i="14"/>
  <c r="AF450" i="14"/>
  <c r="AC450" i="14"/>
  <c r="AB450" i="14"/>
  <c r="AB451" i="14"/>
  <c r="AC451" i="14"/>
  <c r="X451" i="14"/>
  <c r="Y451" i="14"/>
  <c r="AF451" i="14"/>
  <c r="AD456" i="14"/>
  <c r="AD457" i="14"/>
  <c r="AD458" i="14"/>
  <c r="AD459" i="14"/>
  <c r="AD461" i="14"/>
  <c r="AD462" i="14"/>
  <c r="W467" i="14"/>
  <c r="AF467" i="14"/>
  <c r="AC467" i="14"/>
  <c r="AB467" i="14"/>
  <c r="Y467" i="14"/>
  <c r="X467" i="14"/>
  <c r="Y470" i="14"/>
  <c r="AF470" i="14"/>
  <c r="AC470" i="14"/>
  <c r="AB470" i="14"/>
  <c r="X470" i="14"/>
  <c r="Y471" i="14"/>
  <c r="AF471" i="14"/>
  <c r="AB471" i="14"/>
  <c r="AC471" i="14"/>
  <c r="X471" i="14"/>
  <c r="X472" i="14"/>
  <c r="AC472" i="14"/>
  <c r="Y472" i="14"/>
  <c r="AF472" i="14"/>
  <c r="AB472" i="14"/>
  <c r="Y473" i="14"/>
  <c r="AB473" i="14"/>
  <c r="X473" i="14"/>
  <c r="AC473" i="14"/>
  <c r="AF473" i="14"/>
  <c r="Y474" i="14"/>
  <c r="AF474" i="14"/>
  <c r="AB474" i="14"/>
  <c r="X474" i="14"/>
  <c r="AC474" i="14"/>
  <c r="X475" i="14"/>
  <c r="AC475" i="14"/>
  <c r="Y475" i="14"/>
  <c r="AF475" i="14"/>
  <c r="AB475" i="14"/>
  <c r="AC476" i="14"/>
  <c r="AB476" i="14"/>
  <c r="X476" i="14"/>
  <c r="Y476" i="14"/>
  <c r="AF476" i="14"/>
  <c r="AD477" i="14"/>
  <c r="AC477" i="14"/>
  <c r="AF477" i="14"/>
  <c r="Y477" i="14"/>
  <c r="AB477" i="14"/>
  <c r="X477" i="14"/>
  <c r="AD486" i="14"/>
  <c r="AD487" i="14"/>
  <c r="W494" i="14"/>
  <c r="X494" i="14"/>
  <c r="AC494" i="14"/>
  <c r="AF494" i="14"/>
  <c r="Y494" i="14"/>
  <c r="AB494" i="14"/>
  <c r="AA494" i="14"/>
  <c r="AC495" i="14"/>
  <c r="AB495" i="14"/>
  <c r="Y495" i="14"/>
  <c r="X495" i="14"/>
  <c r="W495" i="14"/>
  <c r="AF495" i="14"/>
  <c r="AE495" i="14"/>
  <c r="AC496" i="14"/>
  <c r="AF496" i="14"/>
  <c r="Y496" i="14"/>
  <c r="AB496" i="14"/>
  <c r="AA496" i="14"/>
  <c r="X496" i="14"/>
  <c r="AB497" i="14"/>
  <c r="AC497" i="14"/>
  <c r="Y497" i="14"/>
  <c r="AE497" i="14"/>
  <c r="AF497" i="14"/>
  <c r="X497" i="14"/>
  <c r="W497" i="14"/>
  <c r="AA498" i="14"/>
  <c r="AC498" i="14"/>
  <c r="AB498" i="14"/>
  <c r="Y498" i="14"/>
  <c r="X498" i="14"/>
  <c r="AF498" i="14"/>
  <c r="AE498" i="14"/>
  <c r="AC500" i="14"/>
  <c r="Y500" i="14"/>
  <c r="AF500" i="14"/>
  <c r="AB500" i="14"/>
  <c r="X500" i="14"/>
  <c r="AA500" i="14"/>
  <c r="X501" i="14"/>
  <c r="W501" i="14"/>
  <c r="AC501" i="14"/>
  <c r="AF501" i="14"/>
  <c r="Y501" i="14"/>
  <c r="AB501" i="14"/>
  <c r="AE501" i="14"/>
  <c r="AB502" i="14"/>
  <c r="X502" i="14"/>
  <c r="AA502" i="14"/>
  <c r="AC502" i="14"/>
  <c r="Y502" i="14"/>
  <c r="AF502" i="14"/>
  <c r="AD354" i="14"/>
  <c r="X358" i="14"/>
  <c r="AC358" i="14"/>
  <c r="AE358" i="14"/>
  <c r="Y358" i="14"/>
  <c r="AF358" i="14"/>
  <c r="AB358" i="14"/>
  <c r="W358" i="14"/>
  <c r="AD362" i="14"/>
  <c r="Y366" i="14"/>
  <c r="AB366" i="14"/>
  <c r="X366" i="14"/>
  <c r="AE366" i="14"/>
  <c r="AC366" i="14"/>
  <c r="AF366" i="14"/>
  <c r="W366" i="14"/>
  <c r="Y370" i="14"/>
  <c r="AF370" i="14"/>
  <c r="AE370" i="14"/>
  <c r="AB370" i="14"/>
  <c r="AC370" i="14"/>
  <c r="X370" i="14"/>
  <c r="W370" i="14"/>
  <c r="AC310" i="14"/>
  <c r="Y310" i="14"/>
  <c r="AF310" i="14"/>
  <c r="W310" i="14"/>
  <c r="AB310" i="14"/>
  <c r="X310" i="14"/>
  <c r="AE310" i="14"/>
  <c r="AD314" i="14"/>
  <c r="AB318" i="14"/>
  <c r="AC318" i="14"/>
  <c r="Y318" i="14"/>
  <c r="AA318" i="14"/>
  <c r="AF318" i="14"/>
  <c r="X318" i="14"/>
  <c r="Y322" i="14"/>
  <c r="AF322" i="14"/>
  <c r="AC322" i="14"/>
  <c r="AB322" i="14"/>
  <c r="X322" i="14"/>
  <c r="AA322" i="14"/>
  <c r="AD324" i="14"/>
  <c r="AD330" i="14"/>
  <c r="X332" i="14"/>
  <c r="AC332" i="14"/>
  <c r="AE332" i="14"/>
  <c r="Y332" i="14"/>
  <c r="AF332" i="14"/>
  <c r="AB332" i="14"/>
  <c r="W332" i="14"/>
  <c r="AB334" i="14"/>
  <c r="X334" i="14"/>
  <c r="AE334" i="14"/>
  <c r="AC334" i="14"/>
  <c r="Y334" i="14"/>
  <c r="AF334" i="14"/>
  <c r="W334" i="14"/>
  <c r="AE340" i="14"/>
  <c r="AC340" i="14"/>
  <c r="AB340" i="14"/>
  <c r="Y340" i="14"/>
  <c r="X340" i="14"/>
  <c r="W340" i="14"/>
  <c r="AF340" i="14"/>
  <c r="AD344" i="14"/>
  <c r="X348" i="14"/>
  <c r="AB348" i="14"/>
  <c r="AC348" i="14"/>
  <c r="AA348" i="14"/>
  <c r="Y348" i="14"/>
  <c r="AF348" i="14"/>
  <c r="X241" i="14"/>
  <c r="Y241" i="14"/>
  <c r="AF241" i="14"/>
  <c r="AE241" i="14"/>
  <c r="AB241" i="14"/>
  <c r="AC241" i="14"/>
  <c r="W241" i="14"/>
  <c r="AD245" i="14"/>
  <c r="AC249" i="14"/>
  <c r="AF249" i="14"/>
  <c r="AE249" i="14"/>
  <c r="Y249" i="14"/>
  <c r="AB249" i="14"/>
  <c r="X249" i="14"/>
  <c r="W249" i="14"/>
  <c r="AD253" i="14"/>
  <c r="AD257" i="14"/>
  <c r="AC257" i="14"/>
  <c r="AF257" i="14"/>
  <c r="AE257" i="14"/>
  <c r="Y257" i="14"/>
  <c r="AB257" i="14"/>
  <c r="X257" i="14"/>
  <c r="W257" i="14"/>
  <c r="AD259" i="14"/>
  <c r="X263" i="14"/>
  <c r="AA263" i="14"/>
  <c r="AB263" i="14"/>
  <c r="W263" i="14"/>
  <c r="AC263" i="14"/>
  <c r="Y263" i="14"/>
  <c r="AE263" i="14"/>
  <c r="AF263" i="14"/>
  <c r="AD267" i="14"/>
  <c r="AA575" i="14"/>
  <c r="AE577" i="14"/>
  <c r="W581" i="14"/>
  <c r="AA583" i="14"/>
  <c r="AE585" i="14"/>
  <c r="W587" i="14"/>
  <c r="AE589" i="14"/>
  <c r="W593" i="14"/>
  <c r="AA595" i="14"/>
  <c r="AE597" i="14"/>
  <c r="AE605" i="14"/>
  <c r="W609" i="14"/>
  <c r="AA611" i="14"/>
  <c r="AE613" i="14"/>
  <c r="AC614" i="14"/>
  <c r="W617" i="14"/>
  <c r="AA619" i="14"/>
  <c r="W623" i="14"/>
  <c r="AA625" i="14"/>
  <c r="AE627" i="14"/>
  <c r="AA633" i="14"/>
  <c r="AE635" i="14"/>
  <c r="W637" i="14"/>
  <c r="Y640" i="14"/>
  <c r="W643" i="14"/>
  <c r="AA645" i="14"/>
  <c r="AE647" i="14"/>
  <c r="W651" i="14"/>
  <c r="AE653" i="14"/>
  <c r="AA657" i="14"/>
  <c r="AE659" i="14"/>
  <c r="AE667" i="14"/>
  <c r="W669" i="14"/>
  <c r="AE673" i="14"/>
  <c r="W677" i="14"/>
  <c r="AA679" i="14"/>
  <c r="AE681" i="14"/>
  <c r="W685" i="14"/>
  <c r="AE689" i="14"/>
  <c r="W693" i="14"/>
  <c r="AA695" i="14"/>
  <c r="AE697" i="14"/>
  <c r="W701" i="14"/>
  <c r="AA703" i="14"/>
  <c r="W707" i="14"/>
  <c r="AA709" i="14"/>
  <c r="AA715" i="14"/>
  <c r="AE717" i="14"/>
  <c r="W721" i="14"/>
  <c r="AA723" i="14"/>
  <c r="AA727" i="14"/>
  <c r="W731" i="14"/>
  <c r="AA733" i="14"/>
  <c r="W739" i="14"/>
  <c r="AE741" i="14"/>
  <c r="AE747" i="14"/>
  <c r="W751" i="14"/>
  <c r="AA753" i="14"/>
  <c r="W757" i="14"/>
  <c r="AE761" i="14"/>
  <c r="W763" i="14"/>
  <c r="AA765" i="14"/>
  <c r="AA509" i="14"/>
  <c r="AE510" i="14"/>
  <c r="AA512" i="14"/>
  <c r="AE513" i="14"/>
  <c r="W515" i="14"/>
  <c r="AA516" i="14"/>
  <c r="AE517" i="14"/>
  <c r="W519" i="14"/>
  <c r="AA520" i="14"/>
  <c r="W522" i="14"/>
  <c r="AE523" i="14"/>
  <c r="W525" i="14"/>
  <c r="AA526" i="14"/>
  <c r="AE527" i="14"/>
  <c r="W529" i="14"/>
  <c r="AA530" i="14"/>
  <c r="AE531" i="14"/>
  <c r="W533" i="14"/>
  <c r="AA534" i="14"/>
  <c r="W536" i="14"/>
  <c r="AE538" i="14"/>
  <c r="W540" i="14"/>
  <c r="AE542" i="14"/>
  <c r="W544" i="14"/>
  <c r="AE546" i="14"/>
  <c r="W548" i="14"/>
  <c r="AA549" i="14"/>
  <c r="AE550" i="14"/>
  <c r="AE553" i="14"/>
  <c r="W555" i="14"/>
  <c r="AE556" i="14"/>
  <c r="W558" i="14"/>
  <c r="AA559" i="14"/>
  <c r="AE560" i="14"/>
  <c r="W562" i="14"/>
  <c r="AA563" i="14"/>
  <c r="AA569" i="14"/>
  <c r="AE570" i="14"/>
  <c r="AA373" i="14"/>
  <c r="AE374" i="14"/>
  <c r="W376" i="14"/>
  <c r="AA377" i="14"/>
  <c r="AE378" i="14"/>
  <c r="W380" i="14"/>
  <c r="AE381" i="14"/>
  <c r="W383" i="14"/>
  <c r="AA384" i="14"/>
  <c r="AE385" i="14"/>
  <c r="W387" i="14"/>
  <c r="AA388" i="14"/>
  <c r="AA390" i="14"/>
  <c r="AE391" i="14"/>
  <c r="W393" i="14"/>
  <c r="AA394" i="14"/>
  <c r="AE395" i="14"/>
  <c r="AA398" i="14"/>
  <c r="AE399" i="14"/>
  <c r="W401" i="14"/>
  <c r="AA402" i="14"/>
  <c r="AA405" i="14"/>
  <c r="W407" i="14"/>
  <c r="AA408" i="14"/>
  <c r="W411" i="14"/>
  <c r="AA439" i="14"/>
  <c r="AE440" i="14"/>
  <c r="W442" i="14"/>
  <c r="AA443" i="14"/>
  <c r="W445" i="14"/>
  <c r="AA446" i="14"/>
  <c r="AE447" i="14"/>
  <c r="W449" i="14"/>
  <c r="AA450" i="14"/>
  <c r="W452" i="14"/>
  <c r="AA453" i="14"/>
  <c r="AE454" i="14"/>
  <c r="W456" i="14"/>
  <c r="AA457" i="14"/>
  <c r="W463" i="14"/>
  <c r="AA467" i="14"/>
  <c r="W470" i="14"/>
  <c r="AA471" i="14"/>
  <c r="AE472" i="14"/>
  <c r="W474" i="14"/>
  <c r="AA475" i="14"/>
  <c r="AE476" i="14"/>
  <c r="W478" i="14"/>
  <c r="AE479" i="14"/>
  <c r="W481" i="14"/>
  <c r="AE482" i="14"/>
  <c r="AA484" i="14"/>
  <c r="AA486" i="14"/>
  <c r="AE494" i="14"/>
  <c r="AA497" i="14"/>
  <c r="AE500" i="14"/>
  <c r="AA503" i="14"/>
  <c r="AA352" i="14"/>
  <c r="AA370" i="14"/>
  <c r="W312" i="14"/>
  <c r="AA314" i="14"/>
  <c r="AA328" i="14"/>
  <c r="AE330" i="14"/>
  <c r="W348" i="14"/>
  <c r="AA350" i="14"/>
  <c r="AA245" i="14"/>
  <c r="W251" i="14"/>
  <c r="AE253" i="14"/>
  <c r="AF575" i="14"/>
  <c r="AA578" i="14"/>
  <c r="W578" i="14"/>
  <c r="Z578" i="14"/>
  <c r="AE578" i="14"/>
  <c r="V578" i="14"/>
  <c r="AF583" i="14"/>
  <c r="AA600" i="14"/>
  <c r="AE600" i="14"/>
  <c r="W600" i="14"/>
  <c r="V600" i="14"/>
  <c r="Z600" i="14"/>
  <c r="X613" i="14"/>
  <c r="AB615" i="14"/>
  <c r="X621" i="14"/>
  <c r="AF627" i="14"/>
  <c r="W630" i="14"/>
  <c r="V630" i="14"/>
  <c r="AE630" i="14"/>
  <c r="AA630" i="14"/>
  <c r="AD630" i="14"/>
  <c r="AA632" i="14"/>
  <c r="W632" i="14"/>
  <c r="Z632" i="14"/>
  <c r="AE632" i="14"/>
  <c r="V632" i="14"/>
  <c r="AB641" i="14"/>
  <c r="AA648" i="14"/>
  <c r="W648" i="14"/>
  <c r="V648" i="14"/>
  <c r="AE648" i="14"/>
  <c r="Z648" i="14"/>
  <c r="AE658" i="14"/>
  <c r="AD658" i="14"/>
  <c r="AA658" i="14"/>
  <c r="W658" i="14"/>
  <c r="V658" i="14"/>
  <c r="W660" i="14"/>
  <c r="V660" i="14"/>
  <c r="AE660" i="14"/>
  <c r="AA660" i="14"/>
  <c r="Z660" i="14"/>
  <c r="AF669" i="14"/>
  <c r="AE672" i="14"/>
  <c r="V672" i="14"/>
  <c r="AA672" i="14"/>
  <c r="W672" i="14"/>
  <c r="Z672" i="14"/>
  <c r="AE718" i="14"/>
  <c r="AA718" i="14"/>
  <c r="Z718" i="14"/>
  <c r="W718" i="14"/>
  <c r="V718" i="14"/>
  <c r="AA722" i="14"/>
  <c r="W722" i="14"/>
  <c r="V722" i="14"/>
  <c r="AE722" i="14"/>
  <c r="Z722" i="14"/>
  <c r="AF727" i="14"/>
  <c r="AE732" i="14"/>
  <c r="AD732" i="14"/>
  <c r="AA732" i="14"/>
  <c r="W732" i="14"/>
  <c r="V732" i="14"/>
  <c r="W734" i="14"/>
  <c r="V734" i="14"/>
  <c r="AE734" i="14"/>
  <c r="AA734" i="14"/>
  <c r="Z734" i="14"/>
  <c r="AW415" i="1"/>
  <c r="AW167" i="1"/>
  <c r="AW7" i="1"/>
  <c r="AW281" i="1"/>
  <c r="AW222" i="1"/>
  <c r="AW148" i="1"/>
  <c r="AW46" i="1"/>
  <c r="AW365" i="1"/>
  <c r="AW81" i="1"/>
  <c r="AF585" i="14"/>
  <c r="AC585" i="14"/>
  <c r="Y585" i="14"/>
  <c r="X585" i="14"/>
  <c r="AB623" i="14"/>
  <c r="AC623" i="14"/>
  <c r="Y623" i="14"/>
  <c r="AC629" i="14"/>
  <c r="X629" i="14"/>
  <c r="Y629" i="14"/>
  <c r="AF629" i="14"/>
  <c r="AC379" i="14"/>
  <c r="Y379" i="14"/>
  <c r="AF379" i="14"/>
  <c r="AB379" i="14"/>
  <c r="X379" i="14"/>
  <c r="Y397" i="14"/>
  <c r="AF397" i="14"/>
  <c r="AB397" i="14"/>
  <c r="X397" i="14"/>
  <c r="AC397" i="14"/>
  <c r="Y400" i="14"/>
  <c r="AB400" i="14"/>
  <c r="X400" i="14"/>
  <c r="AC400" i="14"/>
  <c r="AF400" i="14"/>
  <c r="AC403" i="14"/>
  <c r="AF403" i="14"/>
  <c r="AB403" i="14"/>
  <c r="Y403" i="14"/>
  <c r="X403" i="14"/>
  <c r="AE406" i="14"/>
  <c r="AC406" i="14"/>
  <c r="AB406" i="14"/>
  <c r="Y406" i="14"/>
  <c r="X406" i="14"/>
  <c r="AF406" i="14"/>
  <c r="AB409" i="14"/>
  <c r="Y409" i="14"/>
  <c r="X409" i="14"/>
  <c r="AC409" i="14"/>
  <c r="AF409" i="14"/>
  <c r="Y458" i="14"/>
  <c r="X458" i="14"/>
  <c r="AF458" i="14"/>
  <c r="AC458" i="14"/>
  <c r="AB458" i="14"/>
  <c r="AF461" i="14"/>
  <c r="AC461" i="14"/>
  <c r="Y461" i="14"/>
  <c r="AB461" i="14"/>
  <c r="X461" i="14"/>
  <c r="V485" i="14"/>
  <c r="AF485" i="14"/>
  <c r="AC485" i="14"/>
  <c r="AB485" i="14"/>
  <c r="Y485" i="14"/>
  <c r="X485" i="14"/>
  <c r="AE485" i="14"/>
  <c r="Z488" i="14"/>
  <c r="AF488" i="14"/>
  <c r="AB488" i="14"/>
  <c r="W488" i="14"/>
  <c r="AC488" i="14"/>
  <c r="X488" i="14"/>
  <c r="Y488" i="14"/>
  <c r="AE488" i="14"/>
  <c r="AB320" i="14"/>
  <c r="AC320" i="14"/>
  <c r="X320" i="14"/>
  <c r="W320" i="14"/>
  <c r="Y320" i="14"/>
  <c r="AF320" i="14"/>
  <c r="AE320" i="14"/>
  <c r="W265" i="14"/>
  <c r="AF265" i="14"/>
  <c r="AE265" i="14"/>
  <c r="AB265" i="14"/>
  <c r="AC265" i="14"/>
  <c r="AA265" i="14"/>
  <c r="X265" i="14"/>
  <c r="Y265" i="14"/>
  <c r="W585" i="14"/>
  <c r="AA629" i="14"/>
  <c r="AA699" i="14"/>
  <c r="AA705" i="14"/>
  <c r="AE707" i="14"/>
  <c r="AE721" i="14"/>
  <c r="W535" i="14"/>
  <c r="AA539" i="14"/>
  <c r="W546" i="14"/>
  <c r="W550" i="14"/>
  <c r="AA554" i="14"/>
  <c r="AE558" i="14"/>
  <c r="AA561" i="14"/>
  <c r="AA565" i="14"/>
  <c r="AE397" i="14"/>
  <c r="AE401" i="14"/>
  <c r="W406" i="14"/>
  <c r="W458" i="14"/>
  <c r="AB579" i="14"/>
  <c r="AE608" i="14"/>
  <c r="AA608" i="14"/>
  <c r="V608" i="14"/>
  <c r="W608" i="14"/>
  <c r="AD608" i="14"/>
  <c r="AF637" i="14"/>
  <c r="AB645" i="14"/>
  <c r="W714" i="14"/>
  <c r="Z714" i="14"/>
  <c r="AE714" i="14"/>
  <c r="AA714" i="14"/>
  <c r="V714" i="14"/>
  <c r="AW474" i="1"/>
  <c r="AW482" i="1"/>
  <c r="AW492" i="1"/>
  <c r="AW502" i="1"/>
  <c r="AW363" i="1"/>
  <c r="AW379" i="1"/>
  <c r="AW455" i="1"/>
  <c r="AW314" i="1"/>
  <c r="AW287" i="1"/>
  <c r="AW200" i="1"/>
  <c r="AW476" i="1"/>
  <c r="AW326" i="1"/>
  <c r="AW306" i="1"/>
  <c r="AW199" i="1"/>
  <c r="AW207" i="1"/>
  <c r="AW213" i="1"/>
  <c r="AW367" i="1"/>
  <c r="AW483" i="1"/>
  <c r="AW525" i="1"/>
  <c r="AW311" i="1"/>
  <c r="AW268" i="1"/>
  <c r="AW278" i="1"/>
  <c r="AW290" i="1"/>
  <c r="AW205" i="1"/>
  <c r="AW526" i="1"/>
  <c r="AW451" i="1"/>
  <c r="AW317" i="1"/>
  <c r="AW323" i="1"/>
  <c r="AW265" i="1"/>
  <c r="AW275" i="1"/>
  <c r="AW289" i="1"/>
  <c r="AW301" i="1"/>
  <c r="AW461" i="1"/>
  <c r="AW375" i="1"/>
  <c r="AW382" i="1"/>
  <c r="AW407" i="1"/>
  <c r="AW414" i="1"/>
  <c r="AW439" i="1"/>
  <c r="AW446" i="1"/>
  <c r="AW316" i="1"/>
  <c r="AW322" i="1"/>
  <c r="AW262" i="1"/>
  <c r="AW286" i="1"/>
  <c r="AW195" i="1"/>
  <c r="AW206" i="1"/>
  <c r="AW215" i="1"/>
  <c r="AW309" i="1"/>
  <c r="AW271" i="1"/>
  <c r="AW295" i="1"/>
  <c r="AW214" i="1"/>
  <c r="AW229" i="1"/>
  <c r="AW246" i="1"/>
  <c r="AW257" i="1"/>
  <c r="AW131" i="1"/>
  <c r="AW153" i="1"/>
  <c r="AW157" i="1"/>
  <c r="AW161" i="1"/>
  <c r="AW182" i="1"/>
  <c r="AW186" i="1"/>
  <c r="AW45" i="1"/>
  <c r="AW49" i="1"/>
  <c r="AW53" i="1"/>
  <c r="AW57" i="1"/>
  <c r="AW93" i="1"/>
  <c r="AW97" i="1"/>
  <c r="AW101" i="1"/>
  <c r="AW20" i="1"/>
  <c r="AW112" i="1"/>
  <c r="AW261" i="1"/>
  <c r="AW211" i="1"/>
  <c r="AW249" i="1"/>
  <c r="AW40" i="1"/>
  <c r="AW120" i="1"/>
  <c r="AW230" i="1"/>
  <c r="AW233" i="1"/>
  <c r="AW258" i="1"/>
  <c r="AW194" i="1"/>
  <c r="AW118" i="1"/>
  <c r="AW121" i="1"/>
  <c r="AW130" i="1"/>
  <c r="AW134" i="1"/>
  <c r="AW138" i="1"/>
  <c r="AW160" i="1"/>
  <c r="AW164" i="1"/>
  <c r="AW183" i="1"/>
  <c r="AW187" i="1"/>
  <c r="AW23" i="1"/>
  <c r="AW27" i="1"/>
  <c r="AW31" i="1"/>
  <c r="AW35" i="1"/>
  <c r="AW58" i="1"/>
  <c r="AW67" i="1"/>
  <c r="AW71" i="1"/>
  <c r="AW75" i="1"/>
  <c r="AW79" i="1"/>
  <c r="AW94" i="1"/>
  <c r="AW98" i="1"/>
  <c r="AW102" i="1"/>
  <c r="AW106" i="1"/>
  <c r="AW19" i="1"/>
  <c r="AW493" i="1"/>
  <c r="AW521" i="1"/>
  <c r="AW344" i="1"/>
  <c r="AW373" i="1"/>
  <c r="AW405" i="1"/>
  <c r="AW487" i="1"/>
  <c r="AW495" i="1"/>
  <c r="AW514" i="1"/>
  <c r="AW527" i="1"/>
  <c r="AW364" i="1"/>
  <c r="AW381" i="1"/>
  <c r="AW428" i="1"/>
  <c r="AW437" i="1"/>
  <c r="AW43" i="1"/>
  <c r="AW300" i="1"/>
  <c r="AW253" i="1"/>
  <c r="AW170" i="1"/>
  <c r="AW116" i="1"/>
  <c r="AW16" i="1"/>
  <c r="AW458" i="1"/>
  <c r="AW87" i="1"/>
  <c r="AW478" i="1"/>
  <c r="AW500" i="1"/>
  <c r="AW520" i="1"/>
  <c r="AW368" i="1"/>
  <c r="AW401" i="1"/>
  <c r="AW522" i="1"/>
  <c r="AW506" i="1"/>
  <c r="AW416" i="1"/>
  <c r="AW173" i="1"/>
  <c r="AW337" i="1"/>
  <c r="AW409" i="1"/>
  <c r="AW471" i="1"/>
  <c r="AW513" i="1"/>
  <c r="AW424" i="1"/>
  <c r="AW457" i="1"/>
  <c r="AW376" i="1"/>
  <c r="AB574" i="14"/>
  <c r="Z575" i="14"/>
  <c r="AD577" i="14"/>
  <c r="V579" i="14"/>
  <c r="Z581" i="14"/>
  <c r="AD583" i="14"/>
  <c r="V585" i="14"/>
  <c r="X587" i="14"/>
  <c r="Y587" i="14"/>
  <c r="AC587" i="14"/>
  <c r="AF587" i="14"/>
  <c r="Z589" i="14"/>
  <c r="AD591" i="14"/>
  <c r="V593" i="14"/>
  <c r="V595" i="14"/>
  <c r="Z597" i="14"/>
  <c r="AD599" i="14"/>
  <c r="AF601" i="14"/>
  <c r="AC601" i="14"/>
  <c r="Y601" i="14"/>
  <c r="X601" i="14"/>
  <c r="AC603" i="14"/>
  <c r="AF603" i="14"/>
  <c r="Y603" i="14"/>
  <c r="X603" i="14"/>
  <c r="Z605" i="14"/>
  <c r="AC609" i="14"/>
  <c r="Y609" i="14"/>
  <c r="AB609" i="14"/>
  <c r="X610" i="14"/>
  <c r="AC611" i="14"/>
  <c r="AF611" i="14"/>
  <c r="Y611" i="14"/>
  <c r="X611" i="14"/>
  <c r="Z613" i="14"/>
  <c r="AF614" i="14"/>
  <c r="AC617" i="14"/>
  <c r="AB617" i="14"/>
  <c r="Y617" i="14"/>
  <c r="Z619" i="14"/>
  <c r="AD621" i="14"/>
  <c r="V623" i="14"/>
  <c r="X624" i="14"/>
  <c r="Y625" i="14"/>
  <c r="AF625" i="14"/>
  <c r="AC625" i="14"/>
  <c r="X625" i="14"/>
  <c r="Z627" i="14"/>
  <c r="AD629" i="14"/>
  <c r="AB631" i="14"/>
  <c r="AC631" i="14"/>
  <c r="Y631" i="14"/>
  <c r="V633" i="14"/>
  <c r="Z635" i="14"/>
  <c r="AD637" i="14"/>
  <c r="X639" i="14"/>
  <c r="AC639" i="14"/>
  <c r="Y639" i="14"/>
  <c r="AB639" i="14"/>
  <c r="X640" i="14"/>
  <c r="V641" i="14"/>
  <c r="Z643" i="14"/>
  <c r="AD645" i="14"/>
  <c r="V647" i="14"/>
  <c r="X649" i="14"/>
  <c r="Y649" i="14"/>
  <c r="AB649" i="14"/>
  <c r="AC649" i="14"/>
  <c r="Z651" i="14"/>
  <c r="AD653" i="14"/>
  <c r="X655" i="14"/>
  <c r="Y655" i="14"/>
  <c r="AB655" i="14"/>
  <c r="AC655" i="14"/>
  <c r="V657" i="14"/>
  <c r="Z659" i="14"/>
  <c r="AD661" i="14"/>
  <c r="Y663" i="14"/>
  <c r="AB663" i="14"/>
  <c r="AC663" i="14"/>
  <c r="AF665" i="14"/>
  <c r="AC665" i="14"/>
  <c r="Y665" i="14"/>
  <c r="X665" i="14"/>
  <c r="Z667" i="14"/>
  <c r="AD669" i="14"/>
  <c r="X671" i="14"/>
  <c r="AC671" i="14"/>
  <c r="Y671" i="14"/>
  <c r="AB671" i="14"/>
  <c r="V673" i="14"/>
  <c r="Z675" i="14"/>
  <c r="AD677" i="14"/>
  <c r="V679" i="14"/>
  <c r="Z681" i="14"/>
  <c r="AD683" i="14"/>
  <c r="V685" i="14"/>
  <c r="X687" i="14"/>
  <c r="AC687" i="14"/>
  <c r="Y687" i="14"/>
  <c r="AF687" i="14"/>
  <c r="Z689" i="14"/>
  <c r="V693" i="14"/>
  <c r="Z695" i="14"/>
  <c r="AD697" i="14"/>
  <c r="V699" i="14"/>
  <c r="V701" i="14"/>
  <c r="Z703" i="14"/>
  <c r="AD705" i="14"/>
  <c r="V707" i="14"/>
  <c r="V709" i="14"/>
  <c r="Z711" i="14"/>
  <c r="X713" i="14"/>
  <c r="AC713" i="14"/>
  <c r="Y713" i="14"/>
  <c r="AB713" i="14"/>
  <c r="X714" i="14"/>
  <c r="AF715" i="14"/>
  <c r="AC715" i="14"/>
  <c r="Y715" i="14"/>
  <c r="X715" i="14"/>
  <c r="Z717" i="14"/>
  <c r="AD719" i="14"/>
  <c r="V721" i="14"/>
  <c r="V723" i="14"/>
  <c r="Z725" i="14"/>
  <c r="AD727" i="14"/>
  <c r="W729" i="14"/>
  <c r="Y729" i="14"/>
  <c r="X729" i="14"/>
  <c r="AC729" i="14"/>
  <c r="AF729" i="14"/>
  <c r="Z731" i="14"/>
  <c r="AD733" i="14"/>
  <c r="X735" i="14"/>
  <c r="AC735" i="14"/>
  <c r="Y735" i="14"/>
  <c r="AF735" i="14"/>
  <c r="AF737" i="14"/>
  <c r="Y737" i="14"/>
  <c r="AB737" i="14"/>
  <c r="AC737" i="14"/>
  <c r="Z739" i="14"/>
  <c r="AD741" i="14"/>
  <c r="V743" i="14"/>
  <c r="W745" i="14"/>
  <c r="X745" i="14"/>
  <c r="AC745" i="14"/>
  <c r="Y745" i="14"/>
  <c r="AF745" i="14"/>
  <c r="AB745" i="14"/>
  <c r="AD747" i="14"/>
  <c r="AC749" i="14"/>
  <c r="AF749" i="14"/>
  <c r="Y749" i="14"/>
  <c r="AB749" i="14"/>
  <c r="X749" i="14"/>
  <c r="AD751" i="14"/>
  <c r="V753" i="14"/>
  <c r="Z755" i="14"/>
  <c r="AC755" i="14"/>
  <c r="AF755" i="14"/>
  <c r="Y755" i="14"/>
  <c r="AB755" i="14"/>
  <c r="X755" i="14"/>
  <c r="AD757" i="14"/>
  <c r="AB759" i="14"/>
  <c r="X759" i="14"/>
  <c r="AC759" i="14"/>
  <c r="Y759" i="14"/>
  <c r="AF759" i="14"/>
  <c r="Z761" i="14"/>
  <c r="AD763" i="14"/>
  <c r="V765" i="14"/>
  <c r="Y767" i="14"/>
  <c r="AF767" i="14"/>
  <c r="AB767" i="14"/>
  <c r="X767" i="14"/>
  <c r="AC767" i="14"/>
  <c r="AD769" i="14"/>
  <c r="AB771" i="14"/>
  <c r="X771" i="14"/>
  <c r="AC771" i="14"/>
  <c r="Y771" i="14"/>
  <c r="AF771" i="14"/>
  <c r="Y504" i="14"/>
  <c r="X504" i="14"/>
  <c r="AF504" i="14"/>
  <c r="AC504" i="14"/>
  <c r="AB504" i="14"/>
  <c r="AB505" i="14"/>
  <c r="AC505" i="14"/>
  <c r="X505" i="14"/>
  <c r="Y505" i="14"/>
  <c r="AF505" i="14"/>
  <c r="AB506" i="14"/>
  <c r="Y506" i="14"/>
  <c r="AF506" i="14"/>
  <c r="X506" i="14"/>
  <c r="AC506" i="14"/>
  <c r="AF507" i="14"/>
  <c r="X507" i="14"/>
  <c r="AC507" i="14"/>
  <c r="Y507" i="14"/>
  <c r="AB507" i="14"/>
  <c r="Z508" i="14"/>
  <c r="AF508" i="14"/>
  <c r="AC508" i="14"/>
  <c r="AB508" i="14"/>
  <c r="Y508" i="14"/>
  <c r="X508" i="14"/>
  <c r="Z509" i="14"/>
  <c r="Z510" i="14"/>
  <c r="Z511" i="14"/>
  <c r="Z512" i="14"/>
  <c r="Z513" i="14"/>
  <c r="Z514" i="14"/>
  <c r="Z515" i="14"/>
  <c r="Z516" i="14"/>
  <c r="Z517" i="14"/>
  <c r="Z518" i="14"/>
  <c r="Z519" i="14"/>
  <c r="Z520" i="14"/>
  <c r="Z521" i="14"/>
  <c r="Z522" i="14"/>
  <c r="Z523" i="14"/>
  <c r="Z524" i="14"/>
  <c r="Z525" i="14"/>
  <c r="Z526" i="14"/>
  <c r="Z527" i="14"/>
  <c r="AD528" i="14"/>
  <c r="AD529" i="14"/>
  <c r="AD530" i="14"/>
  <c r="AD531" i="14"/>
  <c r="AD532" i="14"/>
  <c r="V534" i="14"/>
  <c r="V535" i="14"/>
  <c r="V536" i="14"/>
  <c r="AC537" i="14"/>
  <c r="X537" i="14"/>
  <c r="Y537" i="14"/>
  <c r="AF537" i="14"/>
  <c r="AB537" i="14"/>
  <c r="V538" i="14"/>
  <c r="V539" i="14"/>
  <c r="V540" i="14"/>
  <c r="AC541" i="14"/>
  <c r="Y541" i="14"/>
  <c r="AB541" i="14"/>
  <c r="X541" i="14"/>
  <c r="AF541" i="14"/>
  <c r="V542" i="14"/>
  <c r="V543" i="14"/>
  <c r="V544" i="14"/>
  <c r="AC545" i="14"/>
  <c r="Y545" i="14"/>
  <c r="AF545" i="14"/>
  <c r="AB545" i="14"/>
  <c r="X545" i="14"/>
  <c r="V546" i="14"/>
  <c r="V547" i="14"/>
  <c r="V548" i="14"/>
  <c r="V549" i="14"/>
  <c r="V550" i="14"/>
  <c r="V551" i="14"/>
  <c r="AE552" i="14"/>
  <c r="AC552" i="14"/>
  <c r="X552" i="14"/>
  <c r="Y552" i="14"/>
  <c r="AF552" i="14"/>
  <c r="AB552" i="14"/>
  <c r="V553" i="14"/>
  <c r="V554" i="14"/>
  <c r="V555" i="14"/>
  <c r="V556" i="14"/>
  <c r="V557" i="14"/>
  <c r="V558" i="14"/>
  <c r="V559" i="14"/>
  <c r="V560" i="14"/>
  <c r="V561" i="14"/>
  <c r="V562" i="14"/>
  <c r="V563" i="14"/>
  <c r="X564" i="14"/>
  <c r="AC564" i="14"/>
  <c r="AF564" i="14"/>
  <c r="Y564" i="14"/>
  <c r="AB564" i="14"/>
  <c r="V565" i="14"/>
  <c r="Y566" i="14"/>
  <c r="AF566" i="14"/>
  <c r="AC566" i="14"/>
  <c r="AB566" i="14"/>
  <c r="X566" i="14"/>
  <c r="AE567" i="14"/>
  <c r="Y567" i="14"/>
  <c r="AF567" i="14"/>
  <c r="AB567" i="14"/>
  <c r="AC567" i="14"/>
  <c r="X567" i="14"/>
  <c r="AA568" i="14"/>
  <c r="X568" i="14"/>
  <c r="AC568" i="14"/>
  <c r="Y568" i="14"/>
  <c r="AF568" i="14"/>
  <c r="AB568" i="14"/>
  <c r="Z569" i="14"/>
  <c r="Z570" i="14"/>
  <c r="Z571" i="14"/>
  <c r="AD379" i="14"/>
  <c r="AD387" i="14"/>
  <c r="AD390" i="14"/>
  <c r="V395" i="14"/>
  <c r="V396" i="14"/>
  <c r="V397" i="14"/>
  <c r="V398" i="14"/>
  <c r="V399" i="14"/>
  <c r="V400" i="14"/>
  <c r="V401" i="14"/>
  <c r="V402" i="14"/>
  <c r="V403" i="14"/>
  <c r="AF404" i="14"/>
  <c r="AC404" i="14"/>
  <c r="AB404" i="14"/>
  <c r="Y404" i="14"/>
  <c r="X404" i="14"/>
  <c r="V405" i="14"/>
  <c r="V406" i="14"/>
  <c r="V407" i="14"/>
  <c r="V408" i="14"/>
  <c r="V409" i="14"/>
  <c r="V410" i="14"/>
  <c r="V411" i="14"/>
  <c r="Y412" i="14"/>
  <c r="X412" i="14"/>
  <c r="AF412" i="14"/>
  <c r="AC412" i="14"/>
  <c r="AB412" i="14"/>
  <c r="AB413" i="14"/>
  <c r="AC413" i="14"/>
  <c r="X413" i="14"/>
  <c r="Y413" i="14"/>
  <c r="AF413" i="14"/>
  <c r="X414" i="14"/>
  <c r="AC414" i="14"/>
  <c r="AF414" i="14"/>
  <c r="Y414" i="14"/>
  <c r="AB414" i="14"/>
  <c r="AF415" i="14"/>
  <c r="Y415" i="14"/>
  <c r="X415" i="14"/>
  <c r="AC415" i="14"/>
  <c r="AB415" i="14"/>
  <c r="AF416" i="14"/>
  <c r="AC416" i="14"/>
  <c r="AB416" i="14"/>
  <c r="Y416" i="14"/>
  <c r="X416" i="14"/>
  <c r="Y417" i="14"/>
  <c r="AF417" i="14"/>
  <c r="AB417" i="14"/>
  <c r="AC417" i="14"/>
  <c r="X417" i="14"/>
  <c r="V418" i="14"/>
  <c r="AC419" i="14"/>
  <c r="Y419" i="14"/>
  <c r="AB419" i="14"/>
  <c r="X419" i="14"/>
  <c r="AF419" i="14"/>
  <c r="AC420" i="14"/>
  <c r="AF420" i="14"/>
  <c r="Y420" i="14"/>
  <c r="AB420" i="14"/>
  <c r="X420" i="14"/>
  <c r="AE421" i="14"/>
  <c r="AF421" i="14"/>
  <c r="AC421" i="14"/>
  <c r="AB421" i="14"/>
  <c r="Y421" i="14"/>
  <c r="X421" i="14"/>
  <c r="X422" i="14"/>
  <c r="AC422" i="14"/>
  <c r="AF422" i="14"/>
  <c r="Y422" i="14"/>
  <c r="AB422" i="14"/>
  <c r="AC423" i="14"/>
  <c r="AB423" i="14"/>
  <c r="Y423" i="14"/>
  <c r="X423" i="14"/>
  <c r="AF423" i="14"/>
  <c r="AF424" i="14"/>
  <c r="AB424" i="14"/>
  <c r="AC424" i="14"/>
  <c r="X424" i="14"/>
  <c r="Y424" i="14"/>
  <c r="AE425" i="14"/>
  <c r="AC425" i="14"/>
  <c r="Y425" i="14"/>
  <c r="AF425" i="14"/>
  <c r="AB425" i="14"/>
  <c r="X425" i="14"/>
  <c r="AE426" i="14"/>
  <c r="AC426" i="14"/>
  <c r="X426" i="14"/>
  <c r="Y426" i="14"/>
  <c r="AF426" i="14"/>
  <c r="AB426" i="14"/>
  <c r="AB427" i="14"/>
  <c r="X427" i="14"/>
  <c r="AC427" i="14"/>
  <c r="Y427" i="14"/>
  <c r="AF427" i="14"/>
  <c r="AF428" i="14"/>
  <c r="AB428" i="14"/>
  <c r="AC428" i="14"/>
  <c r="X428" i="14"/>
  <c r="Y428" i="14"/>
  <c r="AA429" i="14"/>
  <c r="AC429" i="14"/>
  <c r="Y429" i="14"/>
  <c r="AF429" i="14"/>
  <c r="AB429" i="14"/>
  <c r="X429" i="14"/>
  <c r="AC430" i="14"/>
  <c r="X430" i="14"/>
  <c r="Y430" i="14"/>
  <c r="AF430" i="14"/>
  <c r="AB430" i="14"/>
  <c r="AC431" i="14"/>
  <c r="AB431" i="14"/>
  <c r="X431" i="14"/>
  <c r="Y431" i="14"/>
  <c r="AF431" i="14"/>
  <c r="X432" i="14"/>
  <c r="AC432" i="14"/>
  <c r="AF432" i="14"/>
  <c r="Y432" i="14"/>
  <c r="AB432" i="14"/>
  <c r="AA433" i="14"/>
  <c r="Y433" i="14"/>
  <c r="X433" i="14"/>
  <c r="AF433" i="14"/>
  <c r="AC433" i="14"/>
  <c r="AB433" i="14"/>
  <c r="AC434" i="14"/>
  <c r="AB434" i="14"/>
  <c r="X434" i="14"/>
  <c r="Y434" i="14"/>
  <c r="AF434" i="14"/>
  <c r="AC435" i="14"/>
  <c r="AF435" i="14"/>
  <c r="Y435" i="14"/>
  <c r="AB435" i="14"/>
  <c r="X435" i="14"/>
  <c r="AC436" i="14"/>
  <c r="AF436" i="14"/>
  <c r="Y436" i="14"/>
  <c r="AB436" i="14"/>
  <c r="X436" i="14"/>
  <c r="X437" i="14"/>
  <c r="AC437" i="14"/>
  <c r="AB437" i="14"/>
  <c r="Y437" i="14"/>
  <c r="AF437" i="14"/>
  <c r="AC438" i="14"/>
  <c r="AF438" i="14"/>
  <c r="Y438" i="14"/>
  <c r="AB438" i="14"/>
  <c r="X438" i="14"/>
  <c r="Z439" i="14"/>
  <c r="Z440" i="14"/>
  <c r="Z441" i="14"/>
  <c r="Z442" i="14"/>
  <c r="Z443" i="14"/>
  <c r="Z444" i="14"/>
  <c r="Z445" i="14"/>
  <c r="Z446" i="14"/>
  <c r="Z447" i="14"/>
  <c r="Z448" i="14"/>
  <c r="Z449" i="14"/>
  <c r="Z450" i="14"/>
  <c r="Z451" i="14"/>
  <c r="Z452" i="14"/>
  <c r="AD453" i="14"/>
  <c r="AD454" i="14"/>
  <c r="V456" i="14"/>
  <c r="V457" i="14"/>
  <c r="V458" i="14"/>
  <c r="V459" i="14"/>
  <c r="AC460" i="14"/>
  <c r="AF460" i="14"/>
  <c r="AB460" i="14"/>
  <c r="Y460" i="14"/>
  <c r="X460" i="14"/>
  <c r="V461" i="14"/>
  <c r="V462" i="14"/>
  <c r="V463" i="14"/>
  <c r="AC464" i="14"/>
  <c r="Y464" i="14"/>
  <c r="AF464" i="14"/>
  <c r="AB464" i="14"/>
  <c r="X464" i="14"/>
  <c r="X465" i="14"/>
  <c r="AB465" i="14"/>
  <c r="AC465" i="14"/>
  <c r="Y465" i="14"/>
  <c r="AF465" i="14"/>
  <c r="AC466" i="14"/>
  <c r="AF466" i="14"/>
  <c r="Y466" i="14"/>
  <c r="AB466" i="14"/>
  <c r="X466" i="14"/>
  <c r="V467" i="14"/>
  <c r="X468" i="14"/>
  <c r="AC468" i="14"/>
  <c r="AF468" i="14"/>
  <c r="Y468" i="14"/>
  <c r="AB468" i="14"/>
  <c r="AD469" i="14"/>
  <c r="AC469" i="14"/>
  <c r="AB469" i="14"/>
  <c r="Y469" i="14"/>
  <c r="X469" i="14"/>
  <c r="AF469" i="14"/>
  <c r="Z470" i="14"/>
  <c r="Z471" i="14"/>
  <c r="Z472" i="14"/>
  <c r="Z473" i="14"/>
  <c r="Z474" i="14"/>
  <c r="Z475" i="14"/>
  <c r="Z476" i="14"/>
  <c r="Z477" i="14"/>
  <c r="AD478" i="14"/>
  <c r="AD479" i="14"/>
  <c r="AD480" i="14"/>
  <c r="AD481" i="14"/>
  <c r="AD482" i="14"/>
  <c r="AD483" i="14"/>
  <c r="AD484" i="14"/>
  <c r="V486" i="14"/>
  <c r="V487" i="14"/>
  <c r="V488" i="14"/>
  <c r="AC489" i="14"/>
  <c r="Y489" i="14"/>
  <c r="AF489" i="14"/>
  <c r="AA489" i="14"/>
  <c r="AB489" i="14"/>
  <c r="X489" i="14"/>
  <c r="AC490" i="14"/>
  <c r="X490" i="14"/>
  <c r="Y490" i="14"/>
  <c r="AE490" i="14"/>
  <c r="AF490" i="14"/>
  <c r="AB490" i="14"/>
  <c r="W490" i="14"/>
  <c r="AB491" i="14"/>
  <c r="X491" i="14"/>
  <c r="AC491" i="14"/>
  <c r="Y491" i="14"/>
  <c r="AF491" i="14"/>
  <c r="AA491" i="14"/>
  <c r="AF492" i="14"/>
  <c r="AB492" i="14"/>
  <c r="W492" i="14"/>
  <c r="AC492" i="14"/>
  <c r="X492" i="14"/>
  <c r="Y492" i="14"/>
  <c r="AE492" i="14"/>
  <c r="Z493" i="14"/>
  <c r="AC493" i="14"/>
  <c r="Y493" i="14"/>
  <c r="AF493" i="14"/>
  <c r="AA493" i="14"/>
  <c r="AB493" i="14"/>
  <c r="X493" i="14"/>
  <c r="Z494" i="14"/>
  <c r="Z495" i="14"/>
  <c r="Z496" i="14"/>
  <c r="Z497" i="14"/>
  <c r="Z498" i="14"/>
  <c r="Z499" i="14"/>
  <c r="Z500" i="14"/>
  <c r="Z501" i="14"/>
  <c r="Z502" i="14"/>
  <c r="Z503" i="14"/>
  <c r="AD352" i="14"/>
  <c r="V354" i="14"/>
  <c r="AF356" i="14"/>
  <c r="AE356" i="14"/>
  <c r="AC356" i="14"/>
  <c r="AB356" i="14"/>
  <c r="Y356" i="14"/>
  <c r="X356" i="14"/>
  <c r="W356" i="14"/>
  <c r="Z358" i="14"/>
  <c r="AD360" i="14"/>
  <c r="V362" i="14"/>
  <c r="AC364" i="14"/>
  <c r="X364" i="14"/>
  <c r="Y364" i="14"/>
  <c r="AF364" i="14"/>
  <c r="AB364" i="14"/>
  <c r="AA364" i="14"/>
  <c r="Z366" i="14"/>
  <c r="AC368" i="14"/>
  <c r="AF368" i="14"/>
  <c r="Y368" i="14"/>
  <c r="AB368" i="14"/>
  <c r="AA368" i="14"/>
  <c r="X368" i="14"/>
  <c r="Z370" i="14"/>
  <c r="AD306" i="14"/>
  <c r="AB308" i="14"/>
  <c r="AC308" i="14"/>
  <c r="X308" i="14"/>
  <c r="AA308" i="14"/>
  <c r="Y308" i="14"/>
  <c r="AF308" i="14"/>
  <c r="Z310" i="14"/>
  <c r="AD312" i="14"/>
  <c r="V314" i="14"/>
  <c r="W316" i="14"/>
  <c r="Y316" i="14"/>
  <c r="AF316" i="14"/>
  <c r="AB316" i="14"/>
  <c r="AE316" i="14"/>
  <c r="X316" i="14"/>
  <c r="AC316" i="14"/>
  <c r="Z318" i="14"/>
  <c r="V320" i="14"/>
  <c r="Z322" i="14"/>
  <c r="V324" i="14"/>
  <c r="Y326" i="14"/>
  <c r="AC326" i="14"/>
  <c r="X326" i="14"/>
  <c r="AA326" i="14"/>
  <c r="AF326" i="14"/>
  <c r="AB326" i="14"/>
  <c r="AD328" i="14"/>
  <c r="V330" i="14"/>
  <c r="V332" i="14"/>
  <c r="Z334" i="14"/>
  <c r="X336" i="14"/>
  <c r="AC336" i="14"/>
  <c r="AF336" i="14"/>
  <c r="AA336" i="14"/>
  <c r="Y336" i="14"/>
  <c r="AB336" i="14"/>
  <c r="AC338" i="14"/>
  <c r="X338" i="14"/>
  <c r="Y338" i="14"/>
  <c r="AA338" i="14"/>
  <c r="AF338" i="14"/>
  <c r="AB338" i="14"/>
  <c r="Z340" i="14"/>
  <c r="AD342" i="14"/>
  <c r="V344" i="14"/>
  <c r="AC346" i="14"/>
  <c r="Y346" i="14"/>
  <c r="AF346" i="14"/>
  <c r="AE346" i="14"/>
  <c r="AB346" i="14"/>
  <c r="X346" i="14"/>
  <c r="W346" i="14"/>
  <c r="Z348" i="14"/>
  <c r="AD350" i="14"/>
  <c r="AC239" i="14"/>
  <c r="AB239" i="14"/>
  <c r="X239" i="14"/>
  <c r="Y239" i="14"/>
  <c r="AF239" i="14"/>
  <c r="AA239" i="14"/>
  <c r="Z241" i="14"/>
  <c r="AD243" i="14"/>
  <c r="V245" i="14"/>
  <c r="AF247" i="14"/>
  <c r="AB247" i="14"/>
  <c r="AA247" i="14"/>
  <c r="AC247" i="14"/>
  <c r="X247" i="14"/>
  <c r="Y247" i="14"/>
  <c r="Z249" i="14"/>
  <c r="AD251" i="14"/>
  <c r="V253" i="14"/>
  <c r="AC255" i="14"/>
  <c r="AF255" i="14"/>
  <c r="AB255" i="14"/>
  <c r="W255" i="14"/>
  <c r="Y255" i="14"/>
  <c r="X255" i="14"/>
  <c r="AE255" i="14"/>
  <c r="Z257" i="14"/>
  <c r="V259" i="14"/>
  <c r="AF261" i="14"/>
  <c r="Y261" i="14"/>
  <c r="AB261" i="14"/>
  <c r="AA261" i="14"/>
  <c r="X261" i="14"/>
  <c r="AC261" i="14"/>
  <c r="Z263" i="14"/>
  <c r="AD265" i="14"/>
  <c r="V267" i="14"/>
  <c r="AC269" i="14"/>
  <c r="W269" i="14"/>
  <c r="X269" i="14"/>
  <c r="Y269" i="14"/>
  <c r="AF269" i="14"/>
  <c r="AB269" i="14"/>
  <c r="AE269" i="14"/>
  <c r="AA269" i="14"/>
  <c r="Y574" i="14"/>
  <c r="AE575" i="14"/>
  <c r="W579" i="14"/>
  <c r="AA581" i="14"/>
  <c r="AE583" i="14"/>
  <c r="AA587" i="14"/>
  <c r="W591" i="14"/>
  <c r="AA593" i="14"/>
  <c r="AE595" i="14"/>
  <c r="W599" i="14"/>
  <c r="AA601" i="14"/>
  <c r="AE603" i="14"/>
  <c r="W607" i="14"/>
  <c r="AA609" i="14"/>
  <c r="Y610" i="14"/>
  <c r="AE611" i="14"/>
  <c r="W615" i="14"/>
  <c r="AA617" i="14"/>
  <c r="AE619" i="14"/>
  <c r="W621" i="14"/>
  <c r="AA623" i="14"/>
  <c r="Y624" i="14"/>
  <c r="AE625" i="14"/>
  <c r="W629" i="14"/>
  <c r="AA631" i="14"/>
  <c r="AE633" i="14"/>
  <c r="AA637" i="14"/>
  <c r="AE639" i="14"/>
  <c r="W641" i="14"/>
  <c r="AA643" i="14"/>
  <c r="AE645" i="14"/>
  <c r="W649" i="14"/>
  <c r="AA651" i="14"/>
  <c r="W655" i="14"/>
  <c r="AE657" i="14"/>
  <c r="W661" i="14"/>
  <c r="AA663" i="14"/>
  <c r="AE665" i="14"/>
  <c r="AA669" i="14"/>
  <c r="AE671" i="14"/>
  <c r="W675" i="14"/>
  <c r="AA677" i="14"/>
  <c r="AE679" i="14"/>
  <c r="W683" i="14"/>
  <c r="AA685" i="14"/>
  <c r="AE687" i="14"/>
  <c r="W691" i="14"/>
  <c r="AA693" i="14"/>
  <c r="AE695" i="14"/>
  <c r="W699" i="14"/>
  <c r="AA701" i="14"/>
  <c r="AE703" i="14"/>
  <c r="W705" i="14"/>
  <c r="AA707" i="14"/>
  <c r="AE709" i="14"/>
  <c r="AA713" i="14"/>
  <c r="Y714" i="14"/>
  <c r="AE715" i="14"/>
  <c r="W719" i="14"/>
  <c r="AA721" i="14"/>
  <c r="AE723" i="14"/>
  <c r="W725" i="14"/>
  <c r="AE727" i="14"/>
  <c r="AA731" i="14"/>
  <c r="AE733" i="14"/>
  <c r="W737" i="14"/>
  <c r="AA739" i="14"/>
  <c r="W743" i="14"/>
  <c r="AE745" i="14"/>
  <c r="W749" i="14"/>
  <c r="AA751" i="14"/>
  <c r="W755" i="14"/>
  <c r="AA757" i="14"/>
  <c r="AE759" i="14"/>
  <c r="AA763" i="14"/>
  <c r="AE765" i="14"/>
  <c r="W769" i="14"/>
  <c r="AE771" i="14"/>
  <c r="AA504" i="14"/>
  <c r="AE505" i="14"/>
  <c r="W507" i="14"/>
  <c r="AA508" i="14"/>
  <c r="AE509" i="14"/>
  <c r="W511" i="14"/>
  <c r="AE512" i="14"/>
  <c r="W514" i="14"/>
  <c r="AA515" i="14"/>
  <c r="AE516" i="14"/>
  <c r="W518" i="14"/>
  <c r="AA519" i="14"/>
  <c r="W521" i="14"/>
  <c r="AA522" i="14"/>
  <c r="W524" i="14"/>
  <c r="AA525" i="14"/>
  <c r="AE526" i="14"/>
  <c r="W528" i="14"/>
  <c r="AA529" i="14"/>
  <c r="AE530" i="14"/>
  <c r="W532" i="14"/>
  <c r="AA533" i="14"/>
  <c r="AE534" i="14"/>
  <c r="AA536" i="14"/>
  <c r="AE537" i="14"/>
  <c r="W539" i="14"/>
  <c r="AA540" i="14"/>
  <c r="AE541" i="14"/>
  <c r="W543" i="14"/>
  <c r="AA544" i="14"/>
  <c r="AE545" i="14"/>
  <c r="W547" i="14"/>
  <c r="AA548" i="14"/>
  <c r="AE549" i="14"/>
  <c r="W551" i="14"/>
  <c r="AA552" i="14"/>
  <c r="W554" i="14"/>
  <c r="AE555" i="14"/>
  <c r="W557" i="14"/>
  <c r="AA558" i="14"/>
  <c r="AE559" i="14"/>
  <c r="W561" i="14"/>
  <c r="AA562" i="14"/>
  <c r="AE563" i="14"/>
  <c r="W565" i="14"/>
  <c r="AA566" i="14"/>
  <c r="W568" i="14"/>
  <c r="AE569" i="14"/>
  <c r="AA571" i="14"/>
  <c r="AE373" i="14"/>
  <c r="W375" i="14"/>
  <c r="AA376" i="14"/>
  <c r="AE377" i="14"/>
  <c r="W379" i="14"/>
  <c r="AA380" i="14"/>
  <c r="W382" i="14"/>
  <c r="AA383" i="14"/>
  <c r="AE384" i="14"/>
  <c r="W386" i="14"/>
  <c r="AA387" i="14"/>
  <c r="AE388" i="14"/>
  <c r="AE390" i="14"/>
  <c r="W392" i="14"/>
  <c r="AA393" i="14"/>
  <c r="AE394" i="14"/>
  <c r="W396" i="14"/>
  <c r="AA397" i="14"/>
  <c r="AE398" i="14"/>
  <c r="W400" i="14"/>
  <c r="AA401" i="14"/>
  <c r="AE402" i="14"/>
  <c r="W404" i="14"/>
  <c r="AE405" i="14"/>
  <c r="AA407" i="14"/>
  <c r="AE408" i="14"/>
  <c r="W410" i="14"/>
  <c r="AA411" i="14"/>
  <c r="AE412" i="14"/>
  <c r="W414" i="14"/>
  <c r="AA415" i="14"/>
  <c r="AE416" i="14"/>
  <c r="W418" i="14"/>
  <c r="AA419" i="14"/>
  <c r="AE420" i="14"/>
  <c r="AA422" i="14"/>
  <c r="AE423" i="14"/>
  <c r="W425" i="14"/>
  <c r="W427" i="14"/>
  <c r="AA428" i="14"/>
  <c r="W430" i="14"/>
  <c r="AA431" i="14"/>
  <c r="AE432" i="14"/>
  <c r="AA434" i="14"/>
  <c r="AE435" i="14"/>
  <c r="W437" i="14"/>
  <c r="AA438" i="14"/>
  <c r="AE439" i="14"/>
  <c r="W441" i="14"/>
  <c r="AA442" i="14"/>
  <c r="AE443" i="14"/>
  <c r="AA445" i="14"/>
  <c r="AE446" i="14"/>
  <c r="W448" i="14"/>
  <c r="AA449" i="14"/>
  <c r="W451" i="14"/>
  <c r="AA452" i="14"/>
  <c r="AE453" i="14"/>
  <c r="W455" i="14"/>
  <c r="AA456" i="14"/>
  <c r="AE457" i="14"/>
  <c r="W459" i="14"/>
  <c r="AA460" i="14"/>
  <c r="AE461" i="14"/>
  <c r="AA463" i="14"/>
  <c r="AE464" i="14"/>
  <c r="W466" i="14"/>
  <c r="AE467" i="14"/>
  <c r="W469" i="14"/>
  <c r="AA470" i="14"/>
  <c r="AE471" i="14"/>
  <c r="W473" i="14"/>
  <c r="AA474" i="14"/>
  <c r="AE475" i="14"/>
  <c r="W477" i="14"/>
  <c r="AE478" i="14"/>
  <c r="W480" i="14"/>
  <c r="AA481" i="14"/>
  <c r="AA483" i="14"/>
  <c r="AE484" i="14"/>
  <c r="W487" i="14"/>
  <c r="AE489" i="14"/>
  <c r="AA492" i="14"/>
  <c r="AA495" i="14"/>
  <c r="W498" i="14"/>
  <c r="AA501" i="14"/>
  <c r="W354" i="14"/>
  <c r="AA358" i="14"/>
  <c r="W308" i="14"/>
  <c r="AA310" i="14"/>
  <c r="AE312" i="14"/>
  <c r="W322" i="14"/>
  <c r="AA324" i="14"/>
  <c r="AE326" i="14"/>
  <c r="AA334" i="14"/>
  <c r="AE336" i="14"/>
  <c r="W344" i="14"/>
  <c r="AA346" i="14"/>
  <c r="AE348" i="14"/>
  <c r="AA249" i="14"/>
  <c r="AE251" i="14"/>
  <c r="AA259" i="14"/>
  <c r="AE261" i="14"/>
  <c r="W576" i="14"/>
  <c r="V576" i="14"/>
  <c r="AE576" i="14"/>
  <c r="AA576" i="14"/>
  <c r="Z576" i="14"/>
  <c r="AD578" i="14"/>
  <c r="AB589" i="14"/>
  <c r="X591" i="14"/>
  <c r="AB593" i="14"/>
  <c r="X595" i="14"/>
  <c r="AD600" i="14"/>
  <c r="AB603" i="14"/>
  <c r="X605" i="14"/>
  <c r="AB607" i="14"/>
  <c r="AF609" i="14"/>
  <c r="AF613" i="14"/>
  <c r="AE616" i="14"/>
  <c r="V616" i="14"/>
  <c r="AA616" i="14"/>
  <c r="W616" i="14"/>
  <c r="AD616" i="14"/>
  <c r="AA618" i="14"/>
  <c r="W618" i="14"/>
  <c r="Z618" i="14"/>
  <c r="AE618" i="14"/>
  <c r="V618" i="14"/>
  <c r="AF623" i="14"/>
  <c r="AE626" i="14"/>
  <c r="AA626" i="14"/>
  <c r="AD626" i="14"/>
  <c r="W626" i="14"/>
  <c r="V626" i="14"/>
  <c r="AE628" i="14"/>
  <c r="V628" i="14"/>
  <c r="AA628" i="14"/>
  <c r="W628" i="14"/>
  <c r="Z628" i="14"/>
  <c r="Z630" i="14"/>
  <c r="AD632" i="14"/>
  <c r="AB635" i="14"/>
  <c r="X637" i="14"/>
  <c r="AF639" i="14"/>
  <c r="X643" i="14"/>
  <c r="AD648" i="14"/>
  <c r="X653" i="14"/>
  <c r="Z658" i="14"/>
  <c r="AD660" i="14"/>
  <c r="X663" i="14"/>
  <c r="AE670" i="14"/>
  <c r="AA670" i="14"/>
  <c r="W670" i="14"/>
  <c r="Z670" i="14"/>
  <c r="V670" i="14"/>
  <c r="AD672" i="14"/>
  <c r="X675" i="14"/>
  <c r="AB677" i="14"/>
  <c r="X679" i="14"/>
  <c r="X683" i="14"/>
  <c r="AB687" i="14"/>
  <c r="X689" i="14"/>
  <c r="X693" i="14"/>
  <c r="AB695" i="14"/>
  <c r="X697" i="14"/>
  <c r="AB699" i="14"/>
  <c r="X701" i="14"/>
  <c r="X703" i="14"/>
  <c r="AB705" i="14"/>
  <c r="X707" i="14"/>
  <c r="AB709" i="14"/>
  <c r="X711" i="14"/>
  <c r="AF713" i="14"/>
  <c r="AA716" i="14"/>
  <c r="W716" i="14"/>
  <c r="V716" i="14"/>
  <c r="AE716" i="14"/>
  <c r="Z716" i="14"/>
  <c r="AD718" i="14"/>
  <c r="AD722" i="14"/>
  <c r="AF728" i="14"/>
  <c r="AA728" i="14"/>
  <c r="W728" i="14"/>
  <c r="V728" i="14"/>
  <c r="AE728" i="14"/>
  <c r="Z728" i="14"/>
  <c r="Z732" i="14"/>
  <c r="AD734" i="14"/>
  <c r="X737" i="14"/>
  <c r="AD594" i="14"/>
  <c r="AD622" i="14"/>
  <c r="AD636" i="14"/>
  <c r="Z666" i="14"/>
  <c r="AD668" i="14"/>
  <c r="Z680" i="14"/>
  <c r="AD688" i="14"/>
  <c r="AD696" i="14"/>
  <c r="AD700" i="14"/>
  <c r="AD706" i="14"/>
  <c r="AD730" i="14"/>
  <c r="Z740" i="14"/>
  <c r="Z746" i="14"/>
  <c r="AD748" i="14"/>
  <c r="V750" i="14"/>
  <c r="Z752" i="14"/>
  <c r="AD754" i="14"/>
  <c r="V756" i="14"/>
  <c r="Z758" i="14"/>
  <c r="Z764" i="14"/>
  <c r="AD772" i="14"/>
  <c r="V355" i="14"/>
  <c r="Z359" i="14"/>
  <c r="Z365" i="14"/>
  <c r="AD367" i="14"/>
  <c r="V369" i="14"/>
  <c r="Z307" i="14"/>
  <c r="Z313" i="14"/>
  <c r="AD315" i="14"/>
  <c r="V317" i="14"/>
  <c r="Z319" i="14"/>
  <c r="AD321" i="14"/>
  <c r="V323" i="14"/>
  <c r="Z327" i="14"/>
  <c r="Z333" i="14"/>
  <c r="AD335" i="14"/>
  <c r="Z339" i="14"/>
  <c r="Z343" i="14"/>
  <c r="Z351" i="14"/>
  <c r="AD240" i="14"/>
  <c r="Z244" i="14"/>
  <c r="AD246" i="14"/>
  <c r="V248" i="14"/>
  <c r="Z252" i="14"/>
  <c r="V256" i="14"/>
  <c r="V266" i="14"/>
  <c r="W582" i="14"/>
  <c r="AA584" i="14"/>
  <c r="AE586" i="14"/>
  <c r="W590" i="14"/>
  <c r="W596" i="14"/>
  <c r="AA598" i="14"/>
  <c r="AA604" i="14"/>
  <c r="AA612" i="14"/>
  <c r="W622" i="14"/>
  <c r="AA636" i="14"/>
  <c r="AE642" i="14"/>
  <c r="W646" i="14"/>
  <c r="AA654" i="14"/>
  <c r="W666" i="14"/>
  <c r="AA668" i="14"/>
  <c r="AA680" i="14"/>
  <c r="AE688" i="14"/>
  <c r="W698" i="14"/>
  <c r="W702" i="14"/>
  <c r="AA710" i="14"/>
  <c r="AA720" i="14"/>
  <c r="W726" i="14"/>
  <c r="W740" i="14"/>
  <c r="AA742" i="14"/>
  <c r="AA746" i="14"/>
  <c r="W750" i="14"/>
  <c r="AA752" i="14"/>
  <c r="W756" i="14"/>
  <c r="AA758" i="14"/>
  <c r="AE760" i="14"/>
  <c r="AA764" i="14"/>
  <c r="AE766" i="14"/>
  <c r="W770" i="14"/>
  <c r="AA772" i="14"/>
  <c r="Z372" i="14"/>
  <c r="W353" i="14"/>
  <c r="AA355" i="14"/>
  <c r="AE357" i="14"/>
  <c r="AE359" i="14"/>
  <c r="AA361" i="14"/>
  <c r="W363" i="14"/>
  <c r="W365" i="14"/>
  <c r="W369" i="14"/>
  <c r="W307" i="14"/>
  <c r="AA309" i="14"/>
  <c r="W311" i="14"/>
  <c r="AA313" i="14"/>
  <c r="W315" i="14"/>
  <c r="W319" i="14"/>
  <c r="AA321" i="14"/>
  <c r="AA323" i="14"/>
  <c r="W325" i="14"/>
  <c r="W327" i="14"/>
  <c r="AA329" i="14"/>
  <c r="W331" i="14"/>
  <c r="AA333" i="14"/>
  <c r="AE335" i="14"/>
  <c r="AA337" i="14"/>
  <c r="W339" i="14"/>
  <c r="W341" i="14"/>
  <c r="AA345" i="14"/>
  <c r="W347" i="14"/>
  <c r="AA349" i="14"/>
  <c r="W351" i="14"/>
  <c r="AE240" i="14"/>
  <c r="Z273" i="14"/>
  <c r="V277" i="14"/>
  <c r="AD279" i="14"/>
  <c r="Z285" i="14"/>
  <c r="AD291" i="14"/>
  <c r="Z295" i="14"/>
  <c r="V299" i="14"/>
  <c r="Z303" i="14"/>
  <c r="Z162" i="14"/>
  <c r="V166" i="14"/>
  <c r="Z170" i="14"/>
  <c r="AD172" i="14"/>
  <c r="V174" i="14"/>
  <c r="Z176" i="14"/>
  <c r="V180" i="14"/>
  <c r="V186" i="14"/>
  <c r="Z188" i="14"/>
  <c r="V192" i="14"/>
  <c r="Z194" i="14"/>
  <c r="V198" i="14"/>
  <c r="Z202" i="14"/>
  <c r="V206" i="14"/>
  <c r="Z210" i="14"/>
  <c r="Z218" i="14"/>
  <c r="V222" i="14"/>
  <c r="Z226" i="14"/>
  <c r="V230" i="14"/>
  <c r="Z234" i="14"/>
  <c r="V68" i="14"/>
  <c r="Z72" i="14"/>
  <c r="V74" i="14"/>
  <c r="Z78" i="14"/>
  <c r="Z84" i="14"/>
  <c r="V88" i="14"/>
  <c r="Z90" i="14"/>
  <c r="Z96" i="14"/>
  <c r="V98" i="14"/>
  <c r="Z100" i="14"/>
  <c r="V102" i="14"/>
  <c r="Z106" i="14"/>
  <c r="Z112" i="14"/>
  <c r="V116" i="14"/>
  <c r="Z120" i="14"/>
  <c r="V124" i="14"/>
  <c r="Z128" i="14"/>
  <c r="V130" i="14"/>
  <c r="V136" i="14"/>
  <c r="V142" i="14"/>
  <c r="Z144" i="14"/>
  <c r="V148" i="14"/>
  <c r="Z152" i="14"/>
  <c r="Z158" i="14"/>
  <c r="V160" i="14"/>
  <c r="Z52" i="14"/>
  <c r="AD58" i="14"/>
  <c r="V60" i="14"/>
  <c r="Z64" i="14"/>
  <c r="V48" i="14"/>
  <c r="Y60" i="14"/>
  <c r="AC48" i="14"/>
  <c r="AC264" i="14"/>
  <c r="AC266" i="14"/>
  <c r="W271" i="14"/>
  <c r="AA273" i="14"/>
  <c r="W275" i="14"/>
  <c r="AE277" i="14"/>
  <c r="AE279" i="14"/>
  <c r="W281" i="14"/>
  <c r="W285" i="14"/>
  <c r="W289" i="14"/>
  <c r="W291" i="14"/>
  <c r="AA293" i="14"/>
  <c r="W295" i="14"/>
  <c r="AA297" i="14"/>
  <c r="W299" i="14"/>
  <c r="AA301" i="14"/>
  <c r="AA303" i="14"/>
  <c r="V238" i="14"/>
  <c r="AA162" i="14"/>
  <c r="W164" i="14"/>
  <c r="AA166" i="14"/>
  <c r="W168" i="14"/>
  <c r="AA170" i="14"/>
  <c r="W172" i="14"/>
  <c r="W174" i="14"/>
  <c r="AA176" i="14"/>
  <c r="AA178" i="14"/>
  <c r="W180" i="14"/>
  <c r="AE184" i="14"/>
  <c r="AA186" i="14"/>
  <c r="W188" i="14"/>
  <c r="W192" i="14"/>
  <c r="AE198" i="14"/>
  <c r="AE200" i="14"/>
  <c r="AA202" i="14"/>
  <c r="W204" i="14"/>
  <c r="W208" i="14"/>
  <c r="AA210" i="14"/>
  <c r="AA212" i="14"/>
  <c r="AE214" i="14"/>
  <c r="W218" i="14"/>
  <c r="W220" i="14"/>
  <c r="AA222" i="14"/>
  <c r="W224" i="14"/>
  <c r="AE228" i="14"/>
  <c r="AA230" i="14"/>
  <c r="AA232" i="14"/>
  <c r="W234" i="14"/>
  <c r="W236" i="14"/>
  <c r="W68" i="14"/>
  <c r="AE72" i="14"/>
  <c r="AE86" i="14"/>
  <c r="AA88" i="14"/>
  <c r="W90" i="14"/>
  <c r="W92" i="14"/>
  <c r="AE96" i="14"/>
  <c r="AA98" i="14"/>
  <c r="AA100" i="14"/>
  <c r="AA102" i="14"/>
  <c r="W104" i="14"/>
  <c r="W108" i="14"/>
  <c r="W112" i="14"/>
  <c r="AE120" i="14"/>
  <c r="AA122" i="14"/>
  <c r="AE124" i="14"/>
  <c r="AA126" i="14"/>
  <c r="AA128" i="14"/>
  <c r="W130" i="14"/>
  <c r="W132" i="14"/>
  <c r="W136" i="14"/>
  <c r="AE140" i="14"/>
  <c r="W144" i="14"/>
  <c r="AE148" i="14"/>
  <c r="AE150" i="14"/>
  <c r="AA152" i="14"/>
  <c r="AA154" i="14"/>
  <c r="W156" i="14"/>
  <c r="W158" i="14"/>
  <c r="AA160" i="14"/>
  <c r="W50" i="14"/>
  <c r="W52" i="14"/>
  <c r="AE58" i="14"/>
  <c r="AA60" i="14"/>
  <c r="AA62" i="14"/>
  <c r="AE66" i="14"/>
  <c r="AC52" i="14"/>
  <c r="Y56" i="14"/>
  <c r="Y48" i="14"/>
  <c r="AB271" i="14"/>
  <c r="V274" i="14"/>
  <c r="X275" i="14"/>
  <c r="AB277" i="14"/>
  <c r="Z278" i="14"/>
  <c r="AF279" i="14"/>
  <c r="V282" i="14"/>
  <c r="X283" i="14"/>
  <c r="AB285" i="14"/>
  <c r="Z286" i="14"/>
  <c r="AF287" i="14"/>
  <c r="AB291" i="14"/>
  <c r="Z292" i="14"/>
  <c r="AF293" i="14"/>
  <c r="AB297" i="14"/>
  <c r="Z298" i="14"/>
  <c r="AF299" i="14"/>
  <c r="V302" i="14"/>
  <c r="X303" i="14"/>
  <c r="Z304" i="14"/>
  <c r="V161" i="14"/>
  <c r="AB162" i="14"/>
  <c r="Z163" i="14"/>
  <c r="AF164" i="14"/>
  <c r="X166" i="14"/>
  <c r="AB168" i="14"/>
  <c r="Z169" i="14"/>
  <c r="V171" i="14"/>
  <c r="X172" i="14"/>
  <c r="AF174" i="14"/>
  <c r="V177" i="14"/>
  <c r="X178" i="14"/>
  <c r="AB180" i="14"/>
  <c r="Z181" i="14"/>
  <c r="V183" i="14"/>
  <c r="X184" i="14"/>
  <c r="AF186" i="14"/>
  <c r="V189" i="14"/>
  <c r="X190" i="14"/>
  <c r="AF192" i="14"/>
  <c r="AB196" i="14"/>
  <c r="Z197" i="14"/>
  <c r="AF198" i="14"/>
  <c r="V201" i="14"/>
  <c r="X202" i="14"/>
  <c r="AB204" i="14"/>
  <c r="Z205" i="14"/>
  <c r="AF206" i="14"/>
  <c r="AB210" i="14"/>
  <c r="Z211" i="14"/>
  <c r="AF212" i="14"/>
  <c r="V215" i="14"/>
  <c r="X216" i="14"/>
  <c r="AB218" i="14"/>
  <c r="Z219" i="14"/>
  <c r="V221" i="14"/>
  <c r="X222" i="14"/>
  <c r="AB224" i="14"/>
  <c r="Z225" i="14"/>
  <c r="AF226" i="14"/>
  <c r="AB230" i="14"/>
  <c r="Z231" i="14"/>
  <c r="AF232" i="14"/>
  <c r="V235" i="14"/>
  <c r="X236" i="14"/>
  <c r="AB68" i="14"/>
  <c r="Z69" i="14"/>
  <c r="AF70" i="14"/>
  <c r="X74" i="14"/>
  <c r="AB76" i="14"/>
  <c r="Z77" i="14"/>
  <c r="AF78" i="14"/>
  <c r="X80" i="14"/>
  <c r="AB82" i="14"/>
  <c r="V85" i="14"/>
  <c r="X86" i="14"/>
  <c r="V89" i="14"/>
  <c r="X90" i="14"/>
  <c r="AB92" i="14"/>
  <c r="V95" i="14"/>
  <c r="AB96" i="14"/>
  <c r="Z97" i="14"/>
  <c r="AF98" i="14"/>
  <c r="AB102" i="14"/>
  <c r="Z103" i="14"/>
  <c r="AF104" i="14"/>
  <c r="V107" i="14"/>
  <c r="X108" i="14"/>
  <c r="Z109" i="14"/>
  <c r="AF110" i="14"/>
  <c r="AB114" i="14"/>
  <c r="Z115" i="14"/>
  <c r="AF116" i="14"/>
  <c r="V119" i="14"/>
  <c r="X120" i="14"/>
  <c r="AB122" i="14"/>
  <c r="Z123" i="14"/>
  <c r="V125" i="14"/>
  <c r="X126" i="14"/>
  <c r="AB128" i="14"/>
  <c r="Z129" i="14"/>
  <c r="AF130" i="14"/>
  <c r="V133" i="14"/>
  <c r="X134" i="14"/>
  <c r="AB136" i="14"/>
  <c r="Z137" i="14"/>
  <c r="AF138" i="14"/>
  <c r="V141" i="14"/>
  <c r="X142" i="14"/>
  <c r="AB144" i="14"/>
  <c r="Z145" i="14"/>
  <c r="AF146" i="14"/>
  <c r="AB150" i="14"/>
  <c r="Z151" i="14"/>
  <c r="AF152" i="14"/>
  <c r="V155" i="14"/>
  <c r="X156" i="14"/>
  <c r="AB158" i="14"/>
  <c r="Z159" i="14"/>
  <c r="AF160" i="14"/>
  <c r="V51" i="14"/>
  <c r="X52" i="14"/>
  <c r="AB54" i="14"/>
  <c r="Z55" i="14"/>
  <c r="AF56" i="14"/>
  <c r="AB60" i="14"/>
  <c r="Z61" i="14"/>
  <c r="AF62" i="14"/>
  <c r="AB66" i="14"/>
  <c r="AA51" i="14"/>
  <c r="AC56" i="14"/>
  <c r="AC66" i="14"/>
  <c r="AE244" i="14"/>
  <c r="AA246" i="14"/>
  <c r="AE248" i="14"/>
  <c r="AA250" i="14"/>
  <c r="W252" i="14"/>
  <c r="W254" i="14"/>
  <c r="AE256" i="14"/>
  <c r="AA258" i="14"/>
  <c r="W260" i="14"/>
  <c r="AE266" i="14"/>
  <c r="AA268" i="14"/>
  <c r="W270" i="14"/>
  <c r="AA272" i="14"/>
  <c r="AC273" i="14"/>
  <c r="Y275" i="14"/>
  <c r="AE276" i="14"/>
  <c r="AA278" i="14"/>
  <c r="W280" i="14"/>
  <c r="AC281" i="14"/>
  <c r="Y283" i="14"/>
  <c r="AC285" i="14"/>
  <c r="Y287" i="14"/>
  <c r="W290" i="14"/>
  <c r="AA292" i="14"/>
  <c r="Y293" i="14"/>
  <c r="Y295" i="14"/>
  <c r="AE296" i="14"/>
  <c r="AC297" i="14"/>
  <c r="Y299" i="14"/>
  <c r="AE300" i="14"/>
  <c r="AA302" i="14"/>
  <c r="W304" i="14"/>
  <c r="AB238" i="14"/>
  <c r="AE161" i="14"/>
  <c r="AC162" i="14"/>
  <c r="AA165" i="14"/>
  <c r="AE167" i="14"/>
  <c r="AA169" i="14"/>
  <c r="W171" i="14"/>
  <c r="W173" i="14"/>
  <c r="AC174" i="14"/>
  <c r="Y176" i="14"/>
  <c r="AE177" i="14"/>
  <c r="Y180" i="14"/>
  <c r="AE181" i="14"/>
  <c r="AA183" i="14"/>
  <c r="AA185" i="14"/>
  <c r="AA187" i="14"/>
  <c r="W189" i="14"/>
  <c r="W191" i="14"/>
  <c r="AC192" i="14"/>
  <c r="Y194" i="14"/>
  <c r="AE195" i="14"/>
  <c r="AA197" i="14"/>
  <c r="W199" i="14"/>
  <c r="AC200" i="14"/>
  <c r="AC202" i="14"/>
  <c r="Y204" i="14"/>
  <c r="Y206" i="14"/>
  <c r="AE207" i="14"/>
  <c r="AA209" i="14"/>
  <c r="W211" i="14"/>
  <c r="AC212" i="14"/>
  <c r="Y214" i="14"/>
  <c r="AE215" i="14"/>
  <c r="AA217" i="14"/>
  <c r="AE219" i="14"/>
  <c r="AA221" i="14"/>
  <c r="AE223" i="14"/>
  <c r="AA225" i="14"/>
  <c r="AA227" i="14"/>
  <c r="W229" i="14"/>
  <c r="AE231" i="14"/>
  <c r="AA233" i="14"/>
  <c r="Y234" i="14"/>
  <c r="Y236" i="14"/>
  <c r="AE67" i="14"/>
  <c r="AA69" i="14"/>
  <c r="AA71" i="14"/>
  <c r="W73" i="14"/>
  <c r="AC74" i="14"/>
  <c r="Y76" i="14"/>
  <c r="AE77" i="14"/>
  <c r="AA79" i="14"/>
  <c r="W81" i="14"/>
  <c r="AA83" i="14"/>
  <c r="W85" i="14"/>
  <c r="AC86" i="14"/>
  <c r="W89" i="14"/>
  <c r="AC90" i="14"/>
  <c r="Y92" i="14"/>
  <c r="AE93" i="14"/>
  <c r="AE95" i="14"/>
  <c r="AE97" i="14"/>
  <c r="AA99" i="14"/>
  <c r="W101" i="14"/>
  <c r="AC102" i="14"/>
  <c r="W105" i="14"/>
  <c r="W107" i="14"/>
  <c r="AA109" i="14"/>
  <c r="W111" i="14"/>
  <c r="AC112" i="14"/>
  <c r="AC114" i="14"/>
  <c r="AC116" i="14"/>
  <c r="Y118" i="14"/>
  <c r="AE119" i="14"/>
  <c r="AA121" i="14"/>
  <c r="W123" i="14"/>
  <c r="AE125" i="14"/>
  <c r="AA127" i="14"/>
  <c r="AA129" i="14"/>
  <c r="W131" i="14"/>
  <c r="AC132" i="14"/>
  <c r="Y134" i="14"/>
  <c r="AE135" i="14"/>
  <c r="AE137" i="14"/>
  <c r="AA139" i="14"/>
  <c r="W141" i="14"/>
  <c r="AC142" i="14"/>
  <c r="Y144" i="14"/>
  <c r="AE145" i="14"/>
  <c r="AA147" i="14"/>
  <c r="AA149" i="14"/>
  <c r="AA151" i="14"/>
  <c r="W153" i="14"/>
  <c r="AA155" i="14"/>
  <c r="W157" i="14"/>
  <c r="AC158" i="14"/>
  <c r="Y160" i="14"/>
  <c r="AE49" i="14"/>
  <c r="AD740" i="14"/>
  <c r="AD752" i="14"/>
  <c r="AD758" i="14"/>
  <c r="AD359" i="14"/>
  <c r="AD365" i="14"/>
  <c r="AD307" i="14"/>
  <c r="AD313" i="14"/>
  <c r="AD319" i="14"/>
  <c r="AD327" i="14"/>
  <c r="AD333" i="14"/>
  <c r="AD339" i="14"/>
  <c r="AD343" i="14"/>
  <c r="AD351" i="14"/>
  <c r="AD244" i="14"/>
  <c r="AD252" i="14"/>
  <c r="W580" i="14"/>
  <c r="AA582" i="14"/>
  <c r="AE584" i="14"/>
  <c r="W588" i="14"/>
  <c r="AA590" i="14"/>
  <c r="W594" i="14"/>
  <c r="AA596" i="14"/>
  <c r="AE598" i="14"/>
  <c r="AE604" i="14"/>
  <c r="AE612" i="14"/>
  <c r="W620" i="14"/>
  <c r="AA622" i="14"/>
  <c r="AE636" i="14"/>
  <c r="W644" i="14"/>
  <c r="AA646" i="14"/>
  <c r="W650" i="14"/>
  <c r="W656" i="14"/>
  <c r="W664" i="14"/>
  <c r="AA666" i="14"/>
  <c r="AE668" i="14"/>
  <c r="W678" i="14"/>
  <c r="AE680" i="14"/>
  <c r="W684" i="14"/>
  <c r="W690" i="14"/>
  <c r="W696" i="14"/>
  <c r="AE698" i="14"/>
  <c r="AA702" i="14"/>
  <c r="AE720" i="14"/>
  <c r="W724" i="14"/>
  <c r="AA726" i="14"/>
  <c r="W730" i="14"/>
  <c r="W738" i="14"/>
  <c r="AA740" i="14"/>
  <c r="AA744" i="14"/>
  <c r="AE746" i="14"/>
  <c r="W748" i="14"/>
  <c r="AA750" i="14"/>
  <c r="AE752" i="14"/>
  <c r="AA756" i="14"/>
  <c r="AE758" i="14"/>
  <c r="W762" i="14"/>
  <c r="AE764" i="14"/>
  <c r="W768" i="14"/>
  <c r="AA770" i="14"/>
  <c r="AE772" i="14"/>
  <c r="AD372" i="14"/>
  <c r="AA353" i="14"/>
  <c r="AE355" i="14"/>
  <c r="AE361" i="14"/>
  <c r="AA363" i="14"/>
  <c r="AA365" i="14"/>
  <c r="W367" i="14"/>
  <c r="AA369" i="14"/>
  <c r="W305" i="14"/>
  <c r="AA307" i="14"/>
  <c r="AE309" i="14"/>
  <c r="AA311" i="14"/>
  <c r="AE313" i="14"/>
  <c r="AA315" i="14"/>
  <c r="W317" i="14"/>
  <c r="AA319" i="14"/>
  <c r="AE321" i="14"/>
  <c r="AE323" i="14"/>
  <c r="AA325" i="14"/>
  <c r="AA327" i="14"/>
  <c r="AE329" i="14"/>
  <c r="AA331" i="14"/>
  <c r="AE333" i="14"/>
  <c r="AE337" i="14"/>
  <c r="AE339" i="14"/>
  <c r="AA341" i="14"/>
  <c r="W343" i="14"/>
  <c r="AE345" i="14"/>
  <c r="AA347" i="14"/>
  <c r="AE349" i="14"/>
  <c r="AA351" i="14"/>
  <c r="W242" i="14"/>
  <c r="AD273" i="14"/>
  <c r="Z277" i="14"/>
  <c r="AD285" i="14"/>
  <c r="AD295" i="14"/>
  <c r="AD303" i="14"/>
  <c r="AD162" i="14"/>
  <c r="AD170" i="14"/>
  <c r="AD176" i="14"/>
  <c r="AD188" i="14"/>
  <c r="AD194" i="14"/>
  <c r="AD202" i="14"/>
  <c r="AD210" i="14"/>
  <c r="AD218" i="14"/>
  <c r="AD226" i="14"/>
  <c r="AD234" i="14"/>
  <c r="AD72" i="14"/>
  <c r="AD78" i="14"/>
  <c r="AD84" i="14"/>
  <c r="AD90" i="14"/>
  <c r="AD96" i="14"/>
  <c r="AD100" i="14"/>
  <c r="AD106" i="14"/>
  <c r="AD112" i="14"/>
  <c r="AD120" i="14"/>
  <c r="AD128" i="14"/>
  <c r="AD144" i="14"/>
  <c r="AD152" i="14"/>
  <c r="AD158" i="14"/>
  <c r="AD52" i="14"/>
  <c r="AD64" i="14"/>
  <c r="AC60" i="14"/>
  <c r="Y262" i="14"/>
  <c r="AA271" i="14"/>
  <c r="AE273" i="14"/>
  <c r="AA275" i="14"/>
  <c r="AA281" i="14"/>
  <c r="W283" i="14"/>
  <c r="AA285" i="14"/>
  <c r="W287" i="14"/>
  <c r="AA289" i="14"/>
  <c r="AA291" i="14"/>
  <c r="AE293" i="14"/>
  <c r="AA295" i="14"/>
  <c r="AE297" i="14"/>
  <c r="AA299" i="14"/>
  <c r="AE301" i="14"/>
  <c r="AE303" i="14"/>
  <c r="AE162" i="14"/>
  <c r="AA164" i="14"/>
  <c r="AE166" i="14"/>
  <c r="AA168" i="14"/>
  <c r="AE170" i="14"/>
  <c r="AA172" i="14"/>
  <c r="AA174" i="14"/>
  <c r="AE176" i="14"/>
  <c r="AE178" i="14"/>
  <c r="AA180" i="14"/>
  <c r="W182" i="14"/>
  <c r="AE186" i="14"/>
  <c r="AA188" i="14"/>
  <c r="W190" i="14"/>
  <c r="AA192" i="14"/>
  <c r="W194" i="14"/>
  <c r="W196" i="14"/>
  <c r="AE202" i="14"/>
  <c r="AA204" i="14"/>
  <c r="W206" i="14"/>
  <c r="AA208" i="14"/>
  <c r="AE210" i="14"/>
  <c r="AE212" i="14"/>
  <c r="AA218" i="14"/>
  <c r="AA220" i="14"/>
  <c r="AE222" i="14"/>
  <c r="AA224" i="14"/>
  <c r="W226" i="14"/>
  <c r="AE230" i="14"/>
  <c r="AE232" i="14"/>
  <c r="AA234" i="14"/>
  <c r="AA236" i="14"/>
  <c r="AA68" i="14"/>
  <c r="W70" i="14"/>
  <c r="W74" i="14"/>
  <c r="W78" i="14"/>
  <c r="W80" i="14"/>
  <c r="AA82" i="14"/>
  <c r="W84" i="14"/>
  <c r="AE88" i="14"/>
  <c r="AE90" i="14"/>
  <c r="AA92" i="14"/>
  <c r="W94" i="14"/>
  <c r="AE98" i="14"/>
  <c r="AE100" i="14"/>
  <c r="AE102" i="14"/>
  <c r="AA104" i="14"/>
  <c r="W106" i="14"/>
  <c r="AA108" i="14"/>
  <c r="AA110" i="14"/>
  <c r="AA112" i="14"/>
  <c r="W114" i="14"/>
  <c r="W116" i="14"/>
  <c r="AE128" i="14"/>
  <c r="AA130" i="14"/>
  <c r="AA132" i="14"/>
  <c r="AA134" i="14"/>
  <c r="AA136" i="14"/>
  <c r="W138" i="14"/>
  <c r="AA144" i="14"/>
  <c r="W146" i="14"/>
  <c r="AE152" i="14"/>
  <c r="AE154" i="14"/>
  <c r="AA156" i="14"/>
  <c r="AA158" i="14"/>
  <c r="AE160" i="14"/>
  <c r="AA50" i="14"/>
  <c r="AA52" i="14"/>
  <c r="W54" i="14"/>
  <c r="W56" i="14"/>
  <c r="AE62" i="14"/>
  <c r="W64" i="14"/>
  <c r="W48" i="14"/>
  <c r="Y64" i="14"/>
  <c r="X273" i="14"/>
  <c r="AB275" i="14"/>
  <c r="AF277" i="14"/>
  <c r="AD278" i="14"/>
  <c r="X281" i="14"/>
  <c r="AB283" i="14"/>
  <c r="AF285" i="14"/>
  <c r="AD286" i="14"/>
  <c r="X289" i="14"/>
  <c r="AF291" i="14"/>
  <c r="AD292" i="14"/>
  <c r="X295" i="14"/>
  <c r="AF297" i="14"/>
  <c r="AD298" i="14"/>
  <c r="X301" i="14"/>
  <c r="AB303" i="14"/>
  <c r="W238" i="14"/>
  <c r="AF162" i="14"/>
  <c r="AD163" i="14"/>
  <c r="AB166" i="14"/>
  <c r="AF168" i="14"/>
  <c r="X170" i="14"/>
  <c r="AB172" i="14"/>
  <c r="X176" i="14"/>
  <c r="AB178" i="14"/>
  <c r="AF180" i="14"/>
  <c r="AB184" i="14"/>
  <c r="X188" i="14"/>
  <c r="AB190" i="14"/>
  <c r="AB194" i="14"/>
  <c r="AF196" i="14"/>
  <c r="AD197" i="14"/>
  <c r="X200" i="14"/>
  <c r="AB202" i="14"/>
  <c r="AF204" i="14"/>
  <c r="AD205" i="14"/>
  <c r="X208" i="14"/>
  <c r="AF210" i="14"/>
  <c r="AD211" i="14"/>
  <c r="X214" i="14"/>
  <c r="AB216" i="14"/>
  <c r="AF218" i="14"/>
  <c r="AD219" i="14"/>
  <c r="AB222" i="14"/>
  <c r="AF224" i="14"/>
  <c r="AD225" i="14"/>
  <c r="X228" i="14"/>
  <c r="AF230" i="14"/>
  <c r="AD231" i="14"/>
  <c r="X234" i="14"/>
  <c r="AB236" i="14"/>
  <c r="AF68" i="14"/>
  <c r="AD69" i="14"/>
  <c r="X72" i="14"/>
  <c r="AB74" i="14"/>
  <c r="AF76" i="14"/>
  <c r="AD77" i="14"/>
  <c r="AB80" i="14"/>
  <c r="AF82" i="14"/>
  <c r="X84" i="14"/>
  <c r="AB86" i="14"/>
  <c r="AB90" i="14"/>
  <c r="X94" i="14"/>
  <c r="AF96" i="14"/>
  <c r="AD97" i="14"/>
  <c r="AB100" i="14"/>
  <c r="AF102" i="14"/>
  <c r="AD103" i="14"/>
  <c r="X106" i="14"/>
  <c r="AB108" i="14"/>
  <c r="AD109" i="14"/>
  <c r="X112" i="14"/>
  <c r="AF114" i="14"/>
  <c r="AD115" i="14"/>
  <c r="X118" i="14"/>
  <c r="AB120" i="14"/>
  <c r="AF122" i="14"/>
  <c r="AB126" i="14"/>
  <c r="AF128" i="14"/>
  <c r="X132" i="14"/>
  <c r="AB134" i="14"/>
  <c r="AF136" i="14"/>
  <c r="X140" i="14"/>
  <c r="AB142" i="14"/>
  <c r="AF144" i="14"/>
  <c r="AD145" i="14"/>
  <c r="X148" i="14"/>
  <c r="AF150" i="14"/>
  <c r="AD151" i="14"/>
  <c r="X154" i="14"/>
  <c r="AB156" i="14"/>
  <c r="AF158" i="14"/>
  <c r="AD159" i="14"/>
  <c r="X50" i="14"/>
  <c r="AB52" i="14"/>
  <c r="AF54" i="14"/>
  <c r="AD55" i="14"/>
  <c r="X58" i="14"/>
  <c r="AF60" i="14"/>
  <c r="AD61" i="14"/>
  <c r="X64" i="14"/>
  <c r="AF66" i="14"/>
  <c r="AE51" i="14"/>
  <c r="AE246" i="14"/>
  <c r="AE250" i="14"/>
  <c r="AE252" i="14"/>
  <c r="AA254" i="14"/>
  <c r="AE258" i="14"/>
  <c r="AA260" i="14"/>
  <c r="W262" i="14"/>
  <c r="AE268" i="14"/>
  <c r="AA270" i="14"/>
  <c r="Y271" i="14"/>
  <c r="W274" i="14"/>
  <c r="AC275" i="14"/>
  <c r="Y277" i="14"/>
  <c r="AE278" i="14"/>
  <c r="AA280" i="14"/>
  <c r="W282" i="14"/>
  <c r="AC283" i="14"/>
  <c r="W286" i="14"/>
  <c r="AC287" i="14"/>
  <c r="AA290" i="14"/>
  <c r="Y291" i="14"/>
  <c r="AE292" i="14"/>
  <c r="AC293" i="14"/>
  <c r="AC295" i="14"/>
  <c r="W298" i="14"/>
  <c r="AC299" i="14"/>
  <c r="Y301" i="14"/>
  <c r="AE302" i="14"/>
  <c r="AA304" i="14"/>
  <c r="AF238" i="14"/>
  <c r="W163" i="14"/>
  <c r="Y164" i="14"/>
  <c r="AE165" i="14"/>
  <c r="Y168" i="14"/>
  <c r="AE169" i="14"/>
  <c r="AA171" i="14"/>
  <c r="AA173" i="14"/>
  <c r="W175" i="14"/>
  <c r="AC176" i="14"/>
  <c r="AC178" i="14"/>
  <c r="AC180" i="14"/>
  <c r="Y182" i="14"/>
  <c r="AE183" i="14"/>
  <c r="AE185" i="14"/>
  <c r="AE187" i="14"/>
  <c r="AE189" i="14"/>
  <c r="AA191" i="14"/>
  <c r="W193" i="14"/>
  <c r="AC194" i="14"/>
  <c r="Y196" i="14"/>
  <c r="AE197" i="14"/>
  <c r="AA199" i="14"/>
  <c r="W201" i="14"/>
  <c r="W203" i="14"/>
  <c r="AC204" i="14"/>
  <c r="AC206" i="14"/>
  <c r="Y208" i="14"/>
  <c r="AE209" i="14"/>
  <c r="AA211" i="14"/>
  <c r="W213" i="14"/>
  <c r="AC214" i="14"/>
  <c r="Y216" i="14"/>
  <c r="AC218" i="14"/>
  <c r="Y220" i="14"/>
  <c r="AC222" i="14"/>
  <c r="Y224" i="14"/>
  <c r="Y226" i="14"/>
  <c r="AE227" i="14"/>
  <c r="AA229" i="14"/>
  <c r="Y230" i="14"/>
  <c r="Y232" i="14"/>
  <c r="AE233" i="14"/>
  <c r="W235" i="14"/>
  <c r="AC236" i="14"/>
  <c r="Y68" i="14"/>
  <c r="Y70" i="14"/>
  <c r="AE71" i="14"/>
  <c r="AA73" i="14"/>
  <c r="W75" i="14"/>
  <c r="AC76" i="14"/>
  <c r="Y78" i="14"/>
  <c r="AE79" i="14"/>
  <c r="AA81" i="14"/>
  <c r="Y82" i="14"/>
  <c r="AE83" i="14"/>
  <c r="AA85" i="14"/>
  <c r="W87" i="14"/>
  <c r="AA89" i="14"/>
  <c r="W91" i="14"/>
  <c r="AC92" i="14"/>
  <c r="AC94" i="14"/>
  <c r="Y96" i="14"/>
  <c r="Y98" i="14"/>
  <c r="AE99" i="14"/>
  <c r="AA101" i="14"/>
  <c r="W103" i="14"/>
  <c r="AE105" i="14"/>
  <c r="AA107" i="14"/>
  <c r="Y108" i="14"/>
  <c r="AE109" i="14"/>
  <c r="AA111" i="14"/>
  <c r="W113" i="14"/>
  <c r="W115" i="14"/>
  <c r="W117" i="14"/>
  <c r="AC118" i="14"/>
  <c r="Y120" i="14"/>
  <c r="AE121" i="14"/>
  <c r="AA123" i="14"/>
  <c r="Y124" i="14"/>
  <c r="Y126" i="14"/>
  <c r="AE127" i="14"/>
  <c r="AE129" i="14"/>
  <c r="AA131" i="14"/>
  <c r="W133" i="14"/>
  <c r="AC134" i="14"/>
  <c r="Y136" i="14"/>
  <c r="Y138" i="14"/>
  <c r="AE139" i="14"/>
  <c r="AA141" i="14"/>
  <c r="W143" i="14"/>
  <c r="AC144" i="14"/>
  <c r="Y146" i="14"/>
  <c r="Y148" i="14"/>
  <c r="AE149" i="14"/>
  <c r="AE151" i="14"/>
  <c r="AA153" i="14"/>
  <c r="Y154" i="14"/>
  <c r="AE155" i="14"/>
  <c r="AA157" i="14"/>
  <c r="W159" i="14"/>
  <c r="AC160" i="14"/>
  <c r="Y50" i="14"/>
  <c r="AD580" i="14"/>
  <c r="Z584" i="14"/>
  <c r="AD586" i="14"/>
  <c r="AD590" i="14"/>
  <c r="Z596" i="14"/>
  <c r="AD598" i="14"/>
  <c r="AD604" i="14"/>
  <c r="AD612" i="14"/>
  <c r="Z644" i="14"/>
  <c r="AD646" i="14"/>
  <c r="Z650" i="14"/>
  <c r="Z656" i="14"/>
  <c r="AD678" i="14"/>
  <c r="Z684" i="14"/>
  <c r="Z690" i="14"/>
  <c r="AD698" i="14"/>
  <c r="AD702" i="14"/>
  <c r="AD710" i="14"/>
  <c r="AD720" i="14"/>
  <c r="AD726" i="14"/>
  <c r="AD738" i="14"/>
  <c r="V740" i="14"/>
  <c r="Z750" i="14"/>
  <c r="V752" i="14"/>
  <c r="Z756" i="14"/>
  <c r="V758" i="14"/>
  <c r="AD762" i="14"/>
  <c r="Z768" i="14"/>
  <c r="Z355" i="14"/>
  <c r="AD357" i="14"/>
  <c r="V359" i="14"/>
  <c r="AD363" i="14"/>
  <c r="V365" i="14"/>
  <c r="Z369" i="14"/>
  <c r="V307" i="14"/>
  <c r="V313" i="14"/>
  <c r="Z317" i="14"/>
  <c r="V319" i="14"/>
  <c r="Z323" i="14"/>
  <c r="V327" i="14"/>
  <c r="V333" i="14"/>
  <c r="V339" i="14"/>
  <c r="V343" i="14"/>
  <c r="AD347" i="14"/>
  <c r="Z349" i="14"/>
  <c r="V351" i="14"/>
  <c r="AD242" i="14"/>
  <c r="V244" i="14"/>
  <c r="Z248" i="14"/>
  <c r="AD250" i="14"/>
  <c r="V252" i="14"/>
  <c r="Z256" i="14"/>
  <c r="AD258" i="14"/>
  <c r="AD262" i="14"/>
  <c r="Z266" i="14"/>
  <c r="AD268" i="14"/>
  <c r="AA580" i="14"/>
  <c r="W586" i="14"/>
  <c r="AA588" i="14"/>
  <c r="AA594" i="14"/>
  <c r="AA620" i="14"/>
  <c r="AA644" i="14"/>
  <c r="AA650" i="14"/>
  <c r="AA656" i="14"/>
  <c r="AA664" i="14"/>
  <c r="AE678" i="14"/>
  <c r="AA684" i="14"/>
  <c r="W688" i="14"/>
  <c r="AA690" i="14"/>
  <c r="AA696" i="14"/>
  <c r="W700" i="14"/>
  <c r="W706" i="14"/>
  <c r="AA724" i="14"/>
  <c r="AE726" i="14"/>
  <c r="AA730" i="14"/>
  <c r="AA738" i="14"/>
  <c r="AE740" i="14"/>
  <c r="AE744" i="14"/>
  <c r="AA748" i="14"/>
  <c r="AE750" i="14"/>
  <c r="W754" i="14"/>
  <c r="AE756" i="14"/>
  <c r="W760" i="14"/>
  <c r="AA762" i="14"/>
  <c r="W766" i="14"/>
  <c r="AA768" i="14"/>
  <c r="AE770" i="14"/>
  <c r="AD573" i="14"/>
  <c r="W357" i="14"/>
  <c r="AA367" i="14"/>
  <c r="AE369" i="14"/>
  <c r="AA305" i="14"/>
  <c r="AE307" i="14"/>
  <c r="AA317" i="14"/>
  <c r="AE319" i="14"/>
  <c r="AE327" i="14"/>
  <c r="W335" i="14"/>
  <c r="AE341" i="14"/>
  <c r="AE343" i="14"/>
  <c r="AE351" i="14"/>
  <c r="W240" i="14"/>
  <c r="AA242" i="14"/>
  <c r="AD271" i="14"/>
  <c r="V273" i="14"/>
  <c r="Z275" i="14"/>
  <c r="AD277" i="14"/>
  <c r="V279" i="14"/>
  <c r="Z281" i="14"/>
  <c r="AD283" i="14"/>
  <c r="V285" i="14"/>
  <c r="AD289" i="14"/>
  <c r="V291" i="14"/>
  <c r="AD293" i="14"/>
  <c r="V295" i="14"/>
  <c r="Z299" i="14"/>
  <c r="AD301" i="14"/>
  <c r="V303" i="14"/>
  <c r="V162" i="14"/>
  <c r="Z166" i="14"/>
  <c r="AD168" i="14"/>
  <c r="V170" i="14"/>
  <c r="V172" i="14"/>
  <c r="Z174" i="14"/>
  <c r="V176" i="14"/>
  <c r="Z180" i="14"/>
  <c r="AD182" i="14"/>
  <c r="Z186" i="14"/>
  <c r="V188" i="14"/>
  <c r="Z192" i="14"/>
  <c r="V194" i="14"/>
  <c r="Z198" i="14"/>
  <c r="AD200" i="14"/>
  <c r="V202" i="14"/>
  <c r="Z206" i="14"/>
  <c r="AD208" i="14"/>
  <c r="V210" i="14"/>
  <c r="Z214" i="14"/>
  <c r="AD216" i="14"/>
  <c r="V218" i="14"/>
  <c r="Z222" i="14"/>
  <c r="AD224" i="14"/>
  <c r="V226" i="14"/>
  <c r="Z230" i="14"/>
  <c r="AD232" i="14"/>
  <c r="V234" i="14"/>
  <c r="Z68" i="14"/>
  <c r="AD70" i="14"/>
  <c r="V72" i="14"/>
  <c r="Z74" i="14"/>
  <c r="AD76" i="14"/>
  <c r="V78" i="14"/>
  <c r="AD82" i="14"/>
  <c r="V84" i="14"/>
  <c r="Z88" i="14"/>
  <c r="V90" i="14"/>
  <c r="AD94" i="14"/>
  <c r="V96" i="14"/>
  <c r="Z98" i="14"/>
  <c r="V100" i="14"/>
  <c r="Z102" i="14"/>
  <c r="AD104" i="14"/>
  <c r="V106" i="14"/>
  <c r="AD110" i="14"/>
  <c r="V112" i="14"/>
  <c r="Z116" i="14"/>
  <c r="AD118" i="14"/>
  <c r="V120" i="14"/>
  <c r="Z124" i="14"/>
  <c r="AD126" i="14"/>
  <c r="V128" i="14"/>
  <c r="Z130" i="14"/>
  <c r="AD132" i="14"/>
  <c r="Z136" i="14"/>
  <c r="AD138" i="14"/>
  <c r="Z142" i="14"/>
  <c r="V144" i="14"/>
  <c r="Z148" i="14"/>
  <c r="AD150" i="14"/>
  <c r="V152" i="14"/>
  <c r="AD156" i="14"/>
  <c r="V158" i="14"/>
  <c r="Z160" i="14"/>
  <c r="AD50" i="14"/>
  <c r="V52" i="14"/>
  <c r="Z60" i="14"/>
  <c r="AD62" i="14"/>
  <c r="V64" i="14"/>
  <c r="Z48" i="14"/>
  <c r="Y52" i="14"/>
  <c r="AC58" i="14"/>
  <c r="AC268" i="14"/>
  <c r="AE271" i="14"/>
  <c r="AE275" i="14"/>
  <c r="W279" i="14"/>
  <c r="AE281" i="14"/>
  <c r="AA283" i="14"/>
  <c r="AE285" i="14"/>
  <c r="AA287" i="14"/>
  <c r="AE289" i="14"/>
  <c r="AE291" i="14"/>
  <c r="AE295" i="14"/>
  <c r="AE299" i="14"/>
  <c r="Z238" i="14"/>
  <c r="AE164" i="14"/>
  <c r="AE168" i="14"/>
  <c r="AE172" i="14"/>
  <c r="AE174" i="14"/>
  <c r="AE180" i="14"/>
  <c r="AA182" i="14"/>
  <c r="W184" i="14"/>
  <c r="AE188" i="14"/>
  <c r="AA190" i="14"/>
  <c r="AE192" i="14"/>
  <c r="AA194" i="14"/>
  <c r="AA196" i="14"/>
  <c r="W198" i="14"/>
  <c r="W200" i="14"/>
  <c r="AE204" i="14"/>
  <c r="AA206" i="14"/>
  <c r="AE208" i="14"/>
  <c r="W214" i="14"/>
  <c r="W216" i="14"/>
  <c r="AE218" i="14"/>
  <c r="AE220" i="14"/>
  <c r="AE224" i="14"/>
  <c r="AA226" i="14"/>
  <c r="W228" i="14"/>
  <c r="AE234" i="14"/>
  <c r="AE236" i="14"/>
  <c r="AE68" i="14"/>
  <c r="AA70" i="14"/>
  <c r="W72" i="14"/>
  <c r="AA74" i="14"/>
  <c r="AA76" i="14"/>
  <c r="AE78" i="14"/>
  <c r="AE80" i="14"/>
  <c r="AE82" i="14"/>
  <c r="AA84" i="14"/>
  <c r="W86" i="14"/>
  <c r="AE92" i="14"/>
  <c r="AA94" i="14"/>
  <c r="W96" i="14"/>
  <c r="AE104" i="14"/>
  <c r="AA106" i="14"/>
  <c r="AE108" i="14"/>
  <c r="AE110" i="14"/>
  <c r="AE112" i="14"/>
  <c r="AA114" i="14"/>
  <c r="AA116" i="14"/>
  <c r="W118" i="14"/>
  <c r="W120" i="14"/>
  <c r="W124" i="14"/>
  <c r="AE130" i="14"/>
  <c r="AE132" i="14"/>
  <c r="AE134" i="14"/>
  <c r="AE136" i="14"/>
  <c r="AA138" i="14"/>
  <c r="W140" i="14"/>
  <c r="W142" i="14"/>
  <c r="AE144" i="14"/>
  <c r="AA146" i="14"/>
  <c r="W148" i="14"/>
  <c r="W150" i="14"/>
  <c r="AE156" i="14"/>
  <c r="AE158" i="14"/>
  <c r="AE52" i="14"/>
  <c r="AA54" i="14"/>
  <c r="AA56" i="14"/>
  <c r="W58" i="14"/>
  <c r="AA64" i="14"/>
  <c r="W66" i="14"/>
  <c r="AA48" i="14"/>
  <c r="Y54" i="14"/>
  <c r="Y58" i="14"/>
  <c r="AD270" i="14"/>
  <c r="AB273" i="14"/>
  <c r="Z274" i="14"/>
  <c r="AF275" i="14"/>
  <c r="AD276" i="14"/>
  <c r="V278" i="14"/>
  <c r="X279" i="14"/>
  <c r="AB281" i="14"/>
  <c r="Z282" i="14"/>
  <c r="AF283" i="14"/>
  <c r="AD284" i="14"/>
  <c r="V286" i="14"/>
  <c r="X287" i="14"/>
  <c r="AB289" i="14"/>
  <c r="AD290" i="14"/>
  <c r="V292" i="14"/>
  <c r="X293" i="14"/>
  <c r="AB295" i="14"/>
  <c r="AD296" i="14"/>
  <c r="V298" i="14"/>
  <c r="X299" i="14"/>
  <c r="AB301" i="14"/>
  <c r="Z302" i="14"/>
  <c r="V304" i="14"/>
  <c r="AA238" i="14"/>
  <c r="Z161" i="14"/>
  <c r="V163" i="14"/>
  <c r="X164" i="14"/>
  <c r="AF166" i="14"/>
  <c r="AD167" i="14"/>
  <c r="V169" i="14"/>
  <c r="AB170" i="14"/>
  <c r="Z171" i="14"/>
  <c r="AF172" i="14"/>
  <c r="AD173" i="14"/>
  <c r="AB176" i="14"/>
  <c r="Z177" i="14"/>
  <c r="AF178" i="14"/>
  <c r="AD179" i="14"/>
  <c r="V181" i="14"/>
  <c r="X182" i="14"/>
  <c r="Z183" i="14"/>
  <c r="AF184" i="14"/>
  <c r="X186" i="14"/>
  <c r="AB188" i="14"/>
  <c r="Z189" i="14"/>
  <c r="AF190" i="14"/>
  <c r="AD191" i="14"/>
  <c r="AF194" i="14"/>
  <c r="AD195" i="14"/>
  <c r="V197" i="14"/>
  <c r="X198" i="14"/>
  <c r="AB200" i="14"/>
  <c r="Z201" i="14"/>
  <c r="AF202" i="14"/>
  <c r="AD203" i="14"/>
  <c r="V205" i="14"/>
  <c r="X206" i="14"/>
  <c r="AB208" i="14"/>
  <c r="AD209" i="14"/>
  <c r="V211" i="14"/>
  <c r="X212" i="14"/>
  <c r="AB214" i="14"/>
  <c r="Z215" i="14"/>
  <c r="AF216" i="14"/>
  <c r="AD217" i="14"/>
  <c r="V219" i="14"/>
  <c r="X220" i="14"/>
  <c r="Z221" i="14"/>
  <c r="AF222" i="14"/>
  <c r="AD223" i="14"/>
  <c r="V225" i="14"/>
  <c r="X226" i="14"/>
  <c r="AB228" i="14"/>
  <c r="AD229" i="14"/>
  <c r="V231" i="14"/>
  <c r="X232" i="14"/>
  <c r="AB234" i="14"/>
  <c r="Z235" i="14"/>
  <c r="AD67" i="14"/>
  <c r="V69" i="14"/>
  <c r="X70" i="14"/>
  <c r="AB72" i="14"/>
  <c r="Z73" i="14"/>
  <c r="AF74" i="14"/>
  <c r="AD75" i="14"/>
  <c r="V77" i="14"/>
  <c r="X78" i="14"/>
  <c r="AF80" i="14"/>
  <c r="AD81" i="14"/>
  <c r="AB84" i="14"/>
  <c r="Z85" i="14"/>
  <c r="AF86" i="14"/>
  <c r="X88" i="14"/>
  <c r="Z89" i="14"/>
  <c r="AF90" i="14"/>
  <c r="AD91" i="14"/>
  <c r="AB94" i="14"/>
  <c r="Z95" i="14"/>
  <c r="V97" i="14"/>
  <c r="X98" i="14"/>
  <c r="AF100" i="14"/>
  <c r="AD101" i="14"/>
  <c r="V103" i="14"/>
  <c r="X104" i="14"/>
  <c r="AB106" i="14"/>
  <c r="Z107" i="14"/>
  <c r="V109" i="14"/>
  <c r="X110" i="14"/>
  <c r="AB112" i="14"/>
  <c r="AD113" i="14"/>
  <c r="V115" i="14"/>
  <c r="X116" i="14"/>
  <c r="AB118" i="14"/>
  <c r="Z119" i="14"/>
  <c r="AF120" i="14"/>
  <c r="AD121" i="14"/>
  <c r="V123" i="14"/>
  <c r="X124" i="14"/>
  <c r="Z125" i="14"/>
  <c r="AF126" i="14"/>
  <c r="AD127" i="14"/>
  <c r="V129" i="14"/>
  <c r="X130" i="14"/>
  <c r="AB132" i="14"/>
  <c r="Z133" i="14"/>
  <c r="AF134" i="14"/>
  <c r="AD135" i="14"/>
  <c r="V137" i="14"/>
  <c r="X138" i="14"/>
  <c r="AB140" i="14"/>
  <c r="Z141" i="14"/>
  <c r="AF142" i="14"/>
  <c r="AD143" i="14"/>
  <c r="V145" i="14"/>
  <c r="X146" i="14"/>
  <c r="AB148" i="14"/>
  <c r="AD149" i="14"/>
  <c r="V151" i="14"/>
  <c r="X152" i="14"/>
  <c r="AB154" i="14"/>
  <c r="Z155" i="14"/>
  <c r="AF156" i="14"/>
  <c r="AD157" i="14"/>
  <c r="V159" i="14"/>
  <c r="X160" i="14"/>
  <c r="AB50" i="14"/>
  <c r="Z51" i="14"/>
  <c r="AD53" i="14"/>
  <c r="V55" i="14"/>
  <c r="X56" i="14"/>
  <c r="AF58" i="14"/>
  <c r="AD59" i="14"/>
  <c r="X62" i="14"/>
  <c r="AB64" i="14"/>
  <c r="AD65" i="14"/>
  <c r="X48" i="14"/>
  <c r="AC54" i="14"/>
  <c r="AE63" i="14"/>
  <c r="W244" i="14"/>
  <c r="W248" i="14"/>
  <c r="W256" i="14"/>
  <c r="AA262" i="14"/>
  <c r="W264" i="14"/>
  <c r="W266" i="14"/>
  <c r="AC271" i="14"/>
  <c r="AA274" i="14"/>
  <c r="W276" i="14"/>
  <c r="AC277" i="14"/>
  <c r="Y279" i="14"/>
  <c r="AE280" i="14"/>
  <c r="AA282" i="14"/>
  <c r="W284" i="14"/>
  <c r="AA286" i="14"/>
  <c r="W288" i="14"/>
  <c r="Y289" i="14"/>
  <c r="AE290" i="14"/>
  <c r="AC291" i="14"/>
  <c r="W294" i="14"/>
  <c r="W296" i="14"/>
  <c r="AA298" i="14"/>
  <c r="W300" i="14"/>
  <c r="AC301" i="14"/>
  <c r="Y303" i="14"/>
  <c r="AE304" i="14"/>
  <c r="W161" i="14"/>
  <c r="AE163" i="14"/>
  <c r="AC164" i="14"/>
  <c r="AC166" i="14"/>
  <c r="AC168" i="14"/>
  <c r="Y170" i="14"/>
  <c r="Y172" i="14"/>
  <c r="AE173" i="14"/>
  <c r="AA175" i="14"/>
  <c r="W177" i="14"/>
  <c r="AA179" i="14"/>
  <c r="W181" i="14"/>
  <c r="AC182" i="14"/>
  <c r="AC184" i="14"/>
  <c r="Y186" i="14"/>
  <c r="Y188" i="14"/>
  <c r="Y190" i="14"/>
  <c r="AA193" i="14"/>
  <c r="W195" i="14"/>
  <c r="AC196" i="14"/>
  <c r="Y198" i="14"/>
  <c r="AE199" i="14"/>
  <c r="AA201" i="14"/>
  <c r="AA203" i="14"/>
  <c r="W205" i="14"/>
  <c r="W207" i="14"/>
  <c r="AC208" i="14"/>
  <c r="Y210" i="14"/>
  <c r="AE211" i="14"/>
  <c r="AA213" i="14"/>
  <c r="W215" i="14"/>
  <c r="AC216" i="14"/>
  <c r="W219" i="14"/>
  <c r="AC220" i="14"/>
  <c r="W223" i="14"/>
  <c r="AC224" i="14"/>
  <c r="AC226" i="14"/>
  <c r="Y228" i="14"/>
  <c r="W231" i="14"/>
  <c r="AC232" i="14"/>
  <c r="AA235" i="14"/>
  <c r="W67" i="14"/>
  <c r="AC68" i="14"/>
  <c r="AC70" i="14"/>
  <c r="Y72" i="14"/>
  <c r="AE73" i="14"/>
  <c r="AA75" i="14"/>
  <c r="W77" i="14"/>
  <c r="AC78" i="14"/>
  <c r="Y80" i="14"/>
  <c r="AE81" i="14"/>
  <c r="AC82" i="14"/>
  <c r="Y84" i="14"/>
  <c r="AE85" i="14"/>
  <c r="AA87" i="14"/>
  <c r="Y88" i="14"/>
  <c r="AE89" i="14"/>
  <c r="AA91" i="14"/>
  <c r="W93" i="14"/>
  <c r="W95" i="14"/>
  <c r="W97" i="14"/>
  <c r="AC98" i="14"/>
  <c r="Y100" i="14"/>
  <c r="AE101" i="14"/>
  <c r="AA103" i="14"/>
  <c r="Y104" i="14"/>
  <c r="Y106" i="14"/>
  <c r="AE107" i="14"/>
  <c r="AC108" i="14"/>
  <c r="Y110" i="14"/>
  <c r="AE111" i="14"/>
  <c r="AE113" i="14"/>
  <c r="AA115" i="14"/>
  <c r="AA117" i="14"/>
  <c r="W119" i="14"/>
  <c r="AC120" i="14"/>
  <c r="Y122" i="14"/>
  <c r="AE123" i="14"/>
  <c r="AC124" i="14"/>
  <c r="AC126" i="14"/>
  <c r="AC128" i="14"/>
  <c r="Y130" i="14"/>
  <c r="AE131" i="14"/>
  <c r="AA133" i="14"/>
  <c r="W135" i="14"/>
  <c r="W137" i="14"/>
  <c r="AC138" i="14"/>
  <c r="Y140" i="14"/>
  <c r="AE141" i="14"/>
  <c r="AA143" i="14"/>
  <c r="W145" i="14"/>
  <c r="AC146" i="14"/>
  <c r="AC148" i="14"/>
  <c r="Y150" i="14"/>
  <c r="Y152" i="14"/>
  <c r="AE153" i="14"/>
  <c r="AC154" i="14"/>
  <c r="Y156" i="14"/>
  <c r="AE157" i="14"/>
  <c r="AA159" i="14"/>
  <c r="W49" i="14"/>
  <c r="AC50" i="14"/>
  <c r="AD750" i="14"/>
  <c r="AD355" i="14"/>
  <c r="AD248" i="14"/>
  <c r="AD256" i="14"/>
  <c r="AD266" i="14"/>
  <c r="AA586" i="14"/>
  <c r="AE588" i="14"/>
  <c r="AE620" i="14"/>
  <c r="W636" i="14"/>
  <c r="W642" i="14"/>
  <c r="W654" i="14"/>
  <c r="AE656" i="14"/>
  <c r="W668" i="14"/>
  <c r="W680" i="14"/>
  <c r="AA700" i="14"/>
  <c r="AA706" i="14"/>
  <c r="W710" i="14"/>
  <c r="AE724" i="14"/>
  <c r="W742" i="14"/>
  <c r="W746" i="14"/>
  <c r="AE748" i="14"/>
  <c r="AE754" i="14"/>
  <c r="AA760" i="14"/>
  <c r="AE762" i="14"/>
  <c r="AE768" i="14"/>
  <c r="W772" i="14"/>
  <c r="AA357" i="14"/>
  <c r="AA359" i="14"/>
  <c r="AE367" i="14"/>
  <c r="AE305" i="14"/>
  <c r="W309" i="14"/>
  <c r="W321" i="14"/>
  <c r="W323" i="14"/>
  <c r="W329" i="14"/>
  <c r="W333" i="14"/>
  <c r="AA335" i="14"/>
  <c r="W337" i="14"/>
  <c r="W345" i="14"/>
  <c r="W349" i="14"/>
  <c r="AD116" i="14"/>
  <c r="AD124" i="14"/>
  <c r="AD130" i="14"/>
  <c r="AD136" i="14"/>
  <c r="AC64" i="14"/>
  <c r="Y264" i="14"/>
  <c r="Y266" i="14"/>
  <c r="W273" i="14"/>
  <c r="AA277" i="14"/>
  <c r="AA279" i="14"/>
  <c r="AE287" i="14"/>
  <c r="W293" i="14"/>
  <c r="W297" i="14"/>
  <c r="W301" i="14"/>
  <c r="W303" i="14"/>
  <c r="W162" i="14"/>
  <c r="W166" i="14"/>
  <c r="W170" i="14"/>
  <c r="W176" i="14"/>
  <c r="W178" i="14"/>
  <c r="AE182" i="14"/>
  <c r="AA184" i="14"/>
  <c r="W186" i="14"/>
  <c r="AE190" i="14"/>
  <c r="AE194" i="14"/>
  <c r="AE196" i="14"/>
  <c r="AA198" i="14"/>
  <c r="AA200" i="14"/>
  <c r="W202" i="14"/>
  <c r="AE206" i="14"/>
  <c r="W210" i="14"/>
  <c r="W212" i="14"/>
  <c r="AA214" i="14"/>
  <c r="AA216" i="14"/>
  <c r="W222" i="14"/>
  <c r="AE226" i="14"/>
  <c r="AA228" i="14"/>
  <c r="W230" i="14"/>
  <c r="W232" i="14"/>
  <c r="AE70" i="14"/>
  <c r="AA72" i="14"/>
  <c r="AE74" i="14"/>
  <c r="AE76" i="14"/>
  <c r="AE84" i="14"/>
  <c r="AA86" i="14"/>
  <c r="W88" i="14"/>
  <c r="AE94" i="14"/>
  <c r="AA96" i="14"/>
  <c r="W98" i="14"/>
  <c r="W100" i="14"/>
  <c r="AE116" i="14"/>
  <c r="AA118" i="14"/>
  <c r="W122" i="14"/>
  <c r="AA124" i="14"/>
  <c r="W126" i="14"/>
  <c r="W128" i="14"/>
  <c r="AE138" i="14"/>
  <c r="AA140" i="14"/>
  <c r="AA142" i="14"/>
  <c r="AE146" i="14"/>
  <c r="AA148" i="14"/>
  <c r="AA150" i="14"/>
  <c r="W152" i="14"/>
  <c r="W154" i="14"/>
  <c r="W160" i="14"/>
  <c r="AE54" i="14"/>
  <c r="AE56" i="14"/>
  <c r="AA58" i="14"/>
  <c r="W60" i="14"/>
  <c r="W62" i="14"/>
  <c r="AE64" i="14"/>
  <c r="AA66" i="14"/>
  <c r="AE48" i="14"/>
  <c r="Y66" i="14"/>
  <c r="X271" i="14"/>
  <c r="AF273" i="14"/>
  <c r="X277" i="14"/>
  <c r="AB279" i="14"/>
  <c r="AF281" i="14"/>
  <c r="AD282" i="14"/>
  <c r="X285" i="14"/>
  <c r="AB287" i="14"/>
  <c r="X291" i="14"/>
  <c r="AB293" i="14"/>
  <c r="X297" i="14"/>
  <c r="AE238" i="14"/>
  <c r="AF170" i="14"/>
  <c r="AD171" i="14"/>
  <c r="AB174" i="14"/>
  <c r="AD177" i="14"/>
  <c r="AB182" i="14"/>
  <c r="AD183" i="14"/>
  <c r="AB186" i="14"/>
  <c r="AF188" i="14"/>
  <c r="X192" i="14"/>
  <c r="AB198" i="14"/>
  <c r="AF200" i="14"/>
  <c r="X210" i="14"/>
  <c r="AB212" i="14"/>
  <c r="X218" i="14"/>
  <c r="AB220" i="14"/>
  <c r="X230" i="14"/>
  <c r="AF234" i="14"/>
  <c r="AF72" i="14"/>
  <c r="X76" i="14"/>
  <c r="AB78" i="14"/>
  <c r="X82" i="14"/>
  <c r="AF84" i="14"/>
  <c r="AF88" i="14"/>
  <c r="AD89" i="14"/>
  <c r="X92" i="14"/>
  <c r="AF94" i="14"/>
  <c r="X96" i="14"/>
  <c r="AB98" i="14"/>
  <c r="X102" i="14"/>
  <c r="AB104" i="14"/>
  <c r="AF106" i="14"/>
  <c r="AB110" i="14"/>
  <c r="X114" i="14"/>
  <c r="AB116" i="14"/>
  <c r="AF118" i="14"/>
  <c r="AD119" i="14"/>
  <c r="X122" i="14"/>
  <c r="AB124" i="14"/>
  <c r="AD125" i="14"/>
  <c r="X128" i="14"/>
  <c r="AB130" i="14"/>
  <c r="AF132" i="14"/>
  <c r="AD133" i="14"/>
  <c r="X136" i="14"/>
  <c r="AF140" i="14"/>
  <c r="AD141" i="14"/>
  <c r="X150" i="14"/>
  <c r="AB152" i="14"/>
  <c r="X158" i="14"/>
  <c r="AF50" i="14"/>
  <c r="AD51" i="14"/>
  <c r="X54" i="14"/>
  <c r="AB56" i="14"/>
  <c r="X60" i="14"/>
  <c r="AB62" i="14"/>
  <c r="X66" i="14"/>
  <c r="AF48" i="14"/>
  <c r="AA55" i="14"/>
  <c r="AE65" i="14"/>
  <c r="AA256" i="14"/>
  <c r="W258" i="14"/>
  <c r="AE262" i="14"/>
  <c r="AE264" i="14"/>
  <c r="W268" i="14"/>
  <c r="W272" i="14"/>
  <c r="W278" i="14"/>
  <c r="AC279" i="14"/>
  <c r="AA284" i="14"/>
  <c r="AA288" i="14"/>
  <c r="AC289" i="14"/>
  <c r="AA294" i="14"/>
  <c r="W302" i="14"/>
  <c r="AC303" i="14"/>
  <c r="AA161" i="14"/>
  <c r="Y162" i="14"/>
  <c r="W165" i="14"/>
  <c r="W167" i="14"/>
  <c r="W169" i="14"/>
  <c r="Y174" i="14"/>
  <c r="AE175" i="14"/>
  <c r="AA177" i="14"/>
  <c r="AE179" i="14"/>
  <c r="W183" i="14"/>
  <c r="W185" i="14"/>
  <c r="W187" i="14"/>
  <c r="Y192" i="14"/>
  <c r="AE193" i="14"/>
  <c r="AA195" i="14"/>
  <c r="AA205" i="14"/>
  <c r="AA215" i="14"/>
  <c r="W217" i="14"/>
  <c r="AA219" i="14"/>
  <c r="W221" i="14"/>
  <c r="W225" i="14"/>
  <c r="AC228" i="14"/>
  <c r="AA231" i="14"/>
  <c r="AE235" i="14"/>
  <c r="AA67" i="14"/>
  <c r="W69" i="14"/>
  <c r="AA77" i="14"/>
  <c r="W79" i="14"/>
  <c r="AC80" i="14"/>
  <c r="W83" i="14"/>
  <c r="AE87" i="14"/>
  <c r="AC88" i="14"/>
  <c r="Y90" i="14"/>
  <c r="AA93" i="14"/>
  <c r="AA95" i="14"/>
  <c r="AA97" i="14"/>
  <c r="W99" i="14"/>
  <c r="AC100" i="14"/>
  <c r="Y102" i="14"/>
  <c r="AC106" i="14"/>
  <c r="W109" i="14"/>
  <c r="AC110" i="14"/>
  <c r="Y112" i="14"/>
  <c r="Y114" i="14"/>
  <c r="AC122" i="14"/>
  <c r="AA125" i="14"/>
  <c r="W129" i="14"/>
  <c r="AE133" i="14"/>
  <c r="AA135" i="14"/>
  <c r="W139" i="14"/>
  <c r="Y142" i="14"/>
  <c r="AE143" i="14"/>
  <c r="W147" i="14"/>
  <c r="W149" i="14"/>
  <c r="W155" i="14"/>
  <c r="AE159" i="14"/>
  <c r="DS369" i="14" l="1"/>
  <c r="DO710" i="14"/>
  <c r="DR695" i="14"/>
  <c r="DS62" i="14"/>
  <c r="DT482" i="14"/>
  <c r="DU463" i="14"/>
  <c r="DS685" i="14"/>
  <c r="DV662" i="14"/>
  <c r="DN574" i="14"/>
  <c r="DU99" i="14"/>
  <c r="DU67" i="14"/>
  <c r="DX348" i="14"/>
  <c r="DV564" i="14"/>
  <c r="DT522" i="14"/>
  <c r="DN645" i="14"/>
  <c r="DN617" i="14"/>
  <c r="DV195" i="14"/>
  <c r="DU257" i="14"/>
  <c r="DX315" i="14"/>
  <c r="DQ360" i="14"/>
  <c r="DO451" i="14"/>
  <c r="DT511" i="14"/>
  <c r="DU597" i="14"/>
  <c r="DO115" i="14"/>
  <c r="DR76" i="14"/>
  <c r="DP318" i="14"/>
  <c r="DN550" i="14"/>
  <c r="DV538" i="14"/>
  <c r="DT504" i="14"/>
  <c r="DU768" i="14"/>
  <c r="DR727" i="14"/>
  <c r="DX677" i="14"/>
  <c r="DU672" i="14"/>
  <c r="DO216" i="14"/>
  <c r="DR70" i="14"/>
  <c r="DX214" i="14"/>
  <c r="DV568" i="14"/>
  <c r="DU364" i="14"/>
  <c r="DU235" i="14"/>
  <c r="DS229" i="14"/>
  <c r="DR320" i="14"/>
  <c r="DT489" i="14"/>
  <c r="DO476" i="14"/>
  <c r="DR395" i="14"/>
  <c r="DP381" i="14"/>
  <c r="DO507" i="14"/>
  <c r="DO666" i="14"/>
  <c r="DN623" i="14"/>
  <c r="DO489" i="14"/>
  <c r="DV468" i="14"/>
  <c r="DN400" i="14"/>
  <c r="DS568" i="14"/>
  <c r="DO195" i="14"/>
  <c r="DS147" i="14"/>
  <c r="DQ628" i="14"/>
  <c r="DO87" i="14"/>
  <c r="DN348" i="14"/>
  <c r="DR475" i="14"/>
  <c r="DR403" i="14"/>
  <c r="DR671" i="14"/>
  <c r="DS322" i="14"/>
  <c r="DN315" i="14"/>
  <c r="DU495" i="14"/>
  <c r="DO449" i="14"/>
  <c r="DR539" i="14"/>
  <c r="DX112" i="14"/>
  <c r="DN322" i="14"/>
  <c r="DU365" i="14"/>
  <c r="DX499" i="14"/>
  <c r="DN433" i="14"/>
  <c r="DU670" i="14"/>
  <c r="DP639" i="14"/>
  <c r="DO522" i="14"/>
  <c r="DV704" i="14"/>
  <c r="DO91" i="14"/>
  <c r="DS221" i="14"/>
  <c r="DU199" i="14"/>
  <c r="DO193" i="14"/>
  <c r="DN170" i="14"/>
  <c r="DR247" i="14"/>
  <c r="DT364" i="14"/>
  <c r="DP360" i="14"/>
  <c r="DP437" i="14"/>
  <c r="DV731" i="14"/>
  <c r="DU660" i="14"/>
  <c r="DN155" i="14"/>
  <c r="DT244" i="14"/>
  <c r="DR543" i="14"/>
  <c r="DP700" i="14"/>
  <c r="DN673" i="14"/>
  <c r="DU306" i="14"/>
  <c r="DT94" i="14"/>
  <c r="DS468" i="14"/>
  <c r="DS245" i="14"/>
  <c r="DO441" i="14"/>
  <c r="DN614" i="14"/>
  <c r="DS515" i="14"/>
  <c r="DX70" i="14"/>
  <c r="DN558" i="14"/>
  <c r="DV751" i="14"/>
  <c r="DN723" i="14"/>
  <c r="DV623" i="14"/>
  <c r="DS122" i="14"/>
  <c r="DS86" i="14"/>
  <c r="DS232" i="14"/>
  <c r="DV217" i="14"/>
  <c r="DU491" i="14"/>
  <c r="DV460" i="14"/>
  <c r="DN428" i="14"/>
  <c r="DU403" i="14"/>
  <c r="DV384" i="14"/>
  <c r="DT557" i="14"/>
  <c r="DO544" i="14"/>
  <c r="DV758" i="14"/>
  <c r="DS673" i="14"/>
  <c r="DU63" i="14"/>
  <c r="DR158" i="14"/>
  <c r="DX84" i="14"/>
  <c r="DV381" i="14"/>
  <c r="DN524" i="14"/>
  <c r="DT767" i="14"/>
  <c r="DU706" i="14"/>
  <c r="DV625" i="14"/>
  <c r="DV613" i="14"/>
  <c r="DU154" i="14"/>
  <c r="DV700" i="14"/>
  <c r="DT122" i="14"/>
  <c r="DR84" i="14"/>
  <c r="DT485" i="14"/>
  <c r="DX477" i="14"/>
  <c r="DR159" i="14"/>
  <c r="DR476" i="14"/>
  <c r="DZ476" i="14" s="1"/>
  <c r="EA476" i="14" s="1"/>
  <c r="E432" i="1" s="1"/>
  <c r="DU767" i="14"/>
  <c r="DU747" i="14"/>
  <c r="DX660" i="14"/>
  <c r="DT112" i="14"/>
  <c r="DV196" i="14"/>
  <c r="DN180" i="14"/>
  <c r="DU278" i="14"/>
  <c r="DN269" i="14"/>
  <c r="DP558" i="14"/>
  <c r="DU507" i="14"/>
  <c r="DX671" i="14"/>
  <c r="DP217" i="14"/>
  <c r="DT196" i="14"/>
  <c r="DR299" i="14"/>
  <c r="DX673" i="14"/>
  <c r="DR205" i="14"/>
  <c r="DN515" i="14"/>
  <c r="DT216" i="14"/>
  <c r="DQ643" i="14"/>
  <c r="DQ233" i="14"/>
  <c r="DQ75" i="14"/>
  <c r="DR674" i="14"/>
  <c r="CX288" i="14"/>
  <c r="DV285" i="14"/>
  <c r="DV691" i="14"/>
  <c r="DV710" i="14"/>
  <c r="DV755" i="14"/>
  <c r="DQ603" i="14"/>
  <c r="DU701" i="14"/>
  <c r="DR711" i="14"/>
  <c r="DT621" i="14"/>
  <c r="DU763" i="14"/>
  <c r="DQ752" i="14"/>
  <c r="DU692" i="14"/>
  <c r="DQ678" i="14"/>
  <c r="DO760" i="14"/>
  <c r="DT636" i="14"/>
  <c r="DR679" i="14"/>
  <c r="DU659" i="14"/>
  <c r="DO738" i="14"/>
  <c r="DQ578" i="14"/>
  <c r="DQ393" i="14"/>
  <c r="DR421" i="14"/>
  <c r="DU530" i="14"/>
  <c r="DU557" i="14"/>
  <c r="DU437" i="14"/>
  <c r="DU405" i="14"/>
  <c r="DS408" i="14"/>
  <c r="DV489" i="14"/>
  <c r="DU393" i="14"/>
  <c r="DO472" i="14"/>
  <c r="DU553" i="14"/>
  <c r="DU384" i="14"/>
  <c r="DU473" i="14"/>
  <c r="DU417" i="14"/>
  <c r="DN499" i="14"/>
  <c r="DP449" i="14"/>
  <c r="DU438" i="14"/>
  <c r="DT417" i="14"/>
  <c r="DT401" i="14"/>
  <c r="DU522" i="14"/>
  <c r="DU392" i="14"/>
  <c r="DN407" i="14"/>
  <c r="DS523" i="14"/>
  <c r="DU425" i="14"/>
  <c r="DU373" i="14"/>
  <c r="DQ500" i="14"/>
  <c r="DR547" i="14"/>
  <c r="DU562" i="14"/>
  <c r="DN538" i="14"/>
  <c r="DV548" i="14"/>
  <c r="DS393" i="14"/>
  <c r="DU559" i="14"/>
  <c r="DU409" i="14"/>
  <c r="DQ562" i="14"/>
  <c r="DQ498" i="14"/>
  <c r="DT550" i="14"/>
  <c r="DP365" i="14"/>
  <c r="DU277" i="14"/>
  <c r="DU271" i="14"/>
  <c r="DR255" i="14"/>
  <c r="DM248" i="14"/>
  <c r="DV324" i="14"/>
  <c r="DU358" i="14"/>
  <c r="DP331" i="14"/>
  <c r="DN353" i="14"/>
  <c r="DN360" i="14"/>
  <c r="DQ283" i="14"/>
  <c r="DQ266" i="14"/>
  <c r="DM355" i="14"/>
  <c r="DO304" i="14"/>
  <c r="DU326" i="14"/>
  <c r="DM346" i="14"/>
  <c r="DT294" i="14"/>
  <c r="DV269" i="14"/>
  <c r="DU343" i="14"/>
  <c r="DP339" i="14"/>
  <c r="DN238" i="14"/>
  <c r="DX346" i="14"/>
  <c r="DN366" i="14"/>
  <c r="DM243" i="14"/>
  <c r="DO330" i="14"/>
  <c r="DV369" i="14"/>
  <c r="DX299" i="14"/>
  <c r="DU319" i="14"/>
  <c r="DU361" i="14"/>
  <c r="DU313" i="14"/>
  <c r="DR358" i="14"/>
  <c r="DS238" i="14"/>
  <c r="DN282" i="14"/>
  <c r="DX354" i="14"/>
  <c r="DS349" i="14"/>
  <c r="DU322" i="14"/>
  <c r="DS282" i="14"/>
  <c r="DS303" i="14"/>
  <c r="DP251" i="14"/>
  <c r="DV327" i="14"/>
  <c r="DM290" i="14"/>
  <c r="DV260" i="14"/>
  <c r="DQ329" i="14"/>
  <c r="DU305" i="14"/>
  <c r="DT336" i="14"/>
  <c r="DO336" i="14"/>
  <c r="DU370" i="14"/>
  <c r="DU239" i="14"/>
  <c r="DR239" i="14"/>
  <c r="DU338" i="14"/>
  <c r="DT271" i="14"/>
  <c r="DQ317" i="14"/>
  <c r="DU294" i="14"/>
  <c r="DN336" i="14"/>
  <c r="DM321" i="14"/>
  <c r="DZ321" i="14" s="1"/>
  <c r="EA321" i="14" s="1"/>
  <c r="E277" i="1" s="1"/>
  <c r="DU363" i="14"/>
  <c r="DM275" i="14"/>
  <c r="DS269" i="14"/>
  <c r="DU328" i="14"/>
  <c r="DO356" i="14"/>
  <c r="DM351" i="14"/>
  <c r="DV319" i="14"/>
  <c r="DQ361" i="14"/>
  <c r="DT289" i="14"/>
  <c r="DU268" i="14"/>
  <c r="DS263" i="14"/>
  <c r="DV258" i="14"/>
  <c r="DP366" i="14"/>
  <c r="DV261" i="14"/>
  <c r="DX335" i="14"/>
  <c r="DP332" i="14"/>
  <c r="DX323" i="14"/>
  <c r="DM257" i="14"/>
  <c r="DX245" i="14"/>
  <c r="DR244" i="14"/>
  <c r="DV349" i="14"/>
  <c r="DM325" i="14"/>
  <c r="DV278" i="14"/>
  <c r="DP265" i="14"/>
  <c r="DP271" i="14"/>
  <c r="DU282" i="14"/>
  <c r="DN239" i="14"/>
  <c r="DP326" i="14"/>
  <c r="DT360" i="14"/>
  <c r="DU279" i="14"/>
  <c r="DU243" i="14"/>
  <c r="DU250" i="14"/>
  <c r="DV306" i="14"/>
  <c r="DO357" i="14"/>
  <c r="DU357" i="14"/>
  <c r="DO320" i="14"/>
  <c r="DO294" i="14"/>
  <c r="DP249" i="14"/>
  <c r="DR238" i="14"/>
  <c r="DR323" i="14"/>
  <c r="DN241" i="14"/>
  <c r="DR365" i="14"/>
  <c r="DT342" i="14"/>
  <c r="DN370" i="14"/>
  <c r="DZ370" i="14" s="1"/>
  <c r="EA370" i="14" s="1"/>
  <c r="E326" i="1" s="1"/>
  <c r="DS277" i="14"/>
  <c r="DO348" i="14"/>
  <c r="DO343" i="14"/>
  <c r="DS330" i="14"/>
  <c r="DO255" i="14"/>
  <c r="DR336" i="14"/>
  <c r="DQ358" i="14"/>
  <c r="DO265" i="14"/>
  <c r="DQ76" i="14"/>
  <c r="DQ218" i="14"/>
  <c r="DS184" i="14"/>
  <c r="DQ161" i="14"/>
  <c r="DP92" i="14"/>
  <c r="DX229" i="14"/>
  <c r="DQ234" i="14"/>
  <c r="DX118" i="14"/>
  <c r="DX205" i="14"/>
  <c r="DX201" i="14"/>
  <c r="DT176" i="14"/>
  <c r="DV99" i="14"/>
  <c r="DO157" i="14"/>
  <c r="DT185" i="14"/>
  <c r="DR186" i="14"/>
  <c r="DU210" i="14"/>
  <c r="DU225" i="14"/>
  <c r="DU201" i="14"/>
  <c r="DU73" i="14"/>
  <c r="DO225" i="14"/>
  <c r="DP204" i="14"/>
  <c r="DX168" i="14"/>
  <c r="DX79" i="14"/>
  <c r="DX189" i="14"/>
  <c r="DR144" i="14"/>
  <c r="DT126" i="14"/>
  <c r="DN123" i="14"/>
  <c r="DS180" i="14"/>
  <c r="DO130" i="14"/>
  <c r="DO102" i="14"/>
  <c r="DV106" i="14"/>
  <c r="DU87" i="14"/>
  <c r="DP213" i="14"/>
  <c r="DX155" i="14"/>
  <c r="DX232" i="14"/>
  <c r="DN115" i="14"/>
  <c r="DV181" i="14"/>
  <c r="DO51" i="14"/>
  <c r="DQ64" i="14"/>
  <c r="DR124" i="14"/>
  <c r="DQ104" i="14"/>
  <c r="DU76" i="14"/>
  <c r="DQ193" i="14"/>
  <c r="DU66" i="14"/>
  <c r="CX109" i="14"/>
  <c r="DU160" i="14"/>
  <c r="DN139" i="14"/>
  <c r="DN161" i="14"/>
  <c r="DV91" i="14"/>
  <c r="DU161" i="14"/>
  <c r="DS104" i="14"/>
  <c r="DO234" i="14"/>
  <c r="DN52" i="14"/>
  <c r="DR83" i="14"/>
  <c r="DR197" i="14"/>
  <c r="DN196" i="14"/>
  <c r="DU153" i="14"/>
  <c r="DS209" i="14"/>
  <c r="DU236" i="14"/>
  <c r="DP58" i="14"/>
  <c r="DP97" i="14"/>
  <c r="DP231" i="14"/>
  <c r="DT103" i="14"/>
  <c r="DQ89" i="14"/>
  <c r="DT192" i="14"/>
  <c r="DR114" i="14"/>
  <c r="CX561" i="14"/>
  <c r="DQ561" i="14"/>
  <c r="DV216" i="14"/>
  <c r="DO549" i="14"/>
  <c r="DN620" i="14"/>
  <c r="DR372" i="14"/>
  <c r="DR469" i="14"/>
  <c r="DN506" i="14"/>
  <c r="DS617" i="14"/>
  <c r="DM317" i="14"/>
  <c r="DP725" i="14"/>
  <c r="DU759" i="14"/>
  <c r="DN150" i="14"/>
  <c r="DN443" i="14"/>
  <c r="DS352" i="14"/>
  <c r="DX617" i="14"/>
  <c r="DR441" i="14"/>
  <c r="DO654" i="14"/>
  <c r="DZ654" i="14" s="1"/>
  <c r="EA654" i="14" s="1"/>
  <c r="E610" i="1" s="1"/>
  <c r="DO762" i="14"/>
  <c r="DU234" i="14"/>
  <c r="DU307" i="14"/>
  <c r="DQ353" i="14"/>
  <c r="DN436" i="14"/>
  <c r="DN298" i="14"/>
  <c r="DS420" i="14"/>
  <c r="DR384" i="14"/>
  <c r="DT467" i="14"/>
  <c r="DR301" i="14"/>
  <c r="DQ272" i="14"/>
  <c r="DR104" i="14"/>
  <c r="DP96" i="14"/>
  <c r="DN147" i="14"/>
  <c r="DV127" i="14"/>
  <c r="DR376" i="14"/>
  <c r="DS735" i="14"/>
  <c r="DV707" i="14"/>
  <c r="DV123" i="14"/>
  <c r="DT123" i="14"/>
  <c r="DR261" i="14"/>
  <c r="DT710" i="14"/>
  <c r="DR253" i="14"/>
  <c r="DR753" i="14"/>
  <c r="DQ649" i="14"/>
  <c r="DU117" i="14"/>
  <c r="DU288" i="14"/>
  <c r="DX329" i="14"/>
  <c r="DQ359" i="14"/>
  <c r="DQ355" i="14"/>
  <c r="DR399" i="14"/>
  <c r="DU561" i="14"/>
  <c r="DS547" i="14"/>
  <c r="DP772" i="14"/>
  <c r="DM772" i="14"/>
  <c r="DS690" i="14"/>
  <c r="DQ636" i="14"/>
  <c r="DV624" i="14"/>
  <c r="DX580" i="14"/>
  <c r="DO580" i="14"/>
  <c r="DN104" i="14"/>
  <c r="DR190" i="14"/>
  <c r="DR283" i="14"/>
  <c r="DX283" i="14"/>
  <c r="DQ271" i="14"/>
  <c r="DP255" i="14"/>
  <c r="DQ324" i="14"/>
  <c r="DS503" i="14"/>
  <c r="DP439" i="14"/>
  <c r="DQ663" i="14"/>
  <c r="DQ143" i="14"/>
  <c r="DQ331" i="14"/>
  <c r="DR468" i="14"/>
  <c r="DP396" i="14"/>
  <c r="DR559" i="14"/>
  <c r="DT547" i="14"/>
  <c r="DP515" i="14"/>
  <c r="DU758" i="14"/>
  <c r="DN666" i="14"/>
  <c r="DQ66" i="14"/>
  <c r="DQ50" i="14"/>
  <c r="DM360" i="14"/>
  <c r="DQ465" i="14"/>
  <c r="DM441" i="14"/>
  <c r="DZ441" i="14" s="1"/>
  <c r="EA441" i="14" s="1"/>
  <c r="E397" i="1" s="1"/>
  <c r="DS749" i="14"/>
  <c r="CX105" i="14"/>
  <c r="CX608" i="14"/>
  <c r="CX521" i="14"/>
  <c r="CX588" i="14"/>
  <c r="CX430" i="14"/>
  <c r="CX57" i="14"/>
  <c r="CX260" i="14"/>
  <c r="DP398" i="14"/>
  <c r="DT393" i="14"/>
  <c r="DO531" i="14"/>
  <c r="DX85" i="14"/>
  <c r="DQ170" i="14"/>
  <c r="DR294" i="14"/>
  <c r="DX308" i="14"/>
  <c r="DN483" i="14"/>
  <c r="DO395" i="14"/>
  <c r="DS510" i="14"/>
  <c r="DQ727" i="14"/>
  <c r="DM719" i="14"/>
  <c r="DU456" i="14"/>
  <c r="DV722" i="14"/>
  <c r="DP710" i="14"/>
  <c r="DQ504" i="14"/>
  <c r="DZ504" i="14" s="1"/>
  <c r="EA504" i="14" s="1"/>
  <c r="E460" i="1" s="1"/>
  <c r="DT753" i="14"/>
  <c r="DS737" i="14"/>
  <c r="DR617" i="14"/>
  <c r="DQ203" i="14"/>
  <c r="DT317" i="14"/>
  <c r="DP498" i="14"/>
  <c r="DQ402" i="14"/>
  <c r="DQ740" i="14"/>
  <c r="DZ740" i="14" s="1"/>
  <c r="EA740" i="14" s="1"/>
  <c r="E696" i="1" s="1"/>
  <c r="DT664" i="14"/>
  <c r="DO636" i="14"/>
  <c r="DQ580" i="14"/>
  <c r="DV148" i="14"/>
  <c r="DQ239" i="14"/>
  <c r="DT370" i="14"/>
  <c r="DU503" i="14"/>
  <c r="DS431" i="14"/>
  <c r="DP399" i="14"/>
  <c r="DP391" i="14"/>
  <c r="DR699" i="14"/>
  <c r="DX663" i="14"/>
  <c r="DT651" i="14"/>
  <c r="DN651" i="14"/>
  <c r="DO627" i="14"/>
  <c r="DX627" i="14"/>
  <c r="DS579" i="14"/>
  <c r="DQ107" i="14"/>
  <c r="DQ221" i="14"/>
  <c r="DP221" i="14"/>
  <c r="DN258" i="14"/>
  <c r="DR436" i="14"/>
  <c r="DP400" i="14"/>
  <c r="DU376" i="14"/>
  <c r="DQ758" i="14"/>
  <c r="DQ690" i="14"/>
  <c r="DM626" i="14"/>
  <c r="DT594" i="14"/>
  <c r="DQ184" i="14"/>
  <c r="DS501" i="14"/>
  <c r="DQ409" i="14"/>
  <c r="DN385" i="14"/>
  <c r="DZ385" i="14" s="1"/>
  <c r="EA385" i="14" s="1"/>
  <c r="E341" i="1" s="1"/>
  <c r="CX454" i="14"/>
  <c r="DT232" i="14"/>
  <c r="DX253" i="14"/>
  <c r="DO314" i="14"/>
  <c r="DT556" i="14"/>
  <c r="DQ761" i="14"/>
  <c r="DR673" i="14"/>
  <c r="DX98" i="14"/>
  <c r="DQ85" i="14"/>
  <c r="DU77" i="14"/>
  <c r="DQ163" i="14"/>
  <c r="DO276" i="14"/>
  <c r="DP310" i="14"/>
  <c r="DX359" i="14"/>
  <c r="DP501" i="14"/>
  <c r="DU450" i="14"/>
  <c r="DU442" i="14"/>
  <c r="DT425" i="14"/>
  <c r="DM402" i="14"/>
  <c r="DP385" i="14"/>
  <c r="DQ382" i="14"/>
  <c r="DR760" i="14"/>
  <c r="DS614" i="14"/>
  <c r="DT600" i="14"/>
  <c r="DX124" i="14"/>
  <c r="DU230" i="14"/>
  <c r="DP283" i="14"/>
  <c r="DT239" i="14"/>
  <c r="DO239" i="14"/>
  <c r="DP336" i="14"/>
  <c r="DV503" i="14"/>
  <c r="DQ503" i="14"/>
  <c r="DQ471" i="14"/>
  <c r="DV627" i="14"/>
  <c r="DQ51" i="14"/>
  <c r="DS294" i="14"/>
  <c r="DZ294" i="14" s="1"/>
  <c r="EA294" i="14" s="1"/>
  <c r="E250" i="1" s="1"/>
  <c r="DP468" i="14"/>
  <c r="DP738" i="14"/>
  <c r="DQ594" i="14"/>
  <c r="DV184" i="14"/>
  <c r="DT184" i="14"/>
  <c r="DV338" i="14"/>
  <c r="DM489" i="14"/>
  <c r="DX733" i="14"/>
  <c r="DU717" i="14"/>
  <c r="DX461" i="14"/>
  <c r="DS618" i="14"/>
  <c r="DT97" i="14"/>
  <c r="DV75" i="14"/>
  <c r="DT231" i="14"/>
  <c r="DU263" i="14"/>
  <c r="DS350" i="14"/>
  <c r="DU316" i="14"/>
  <c r="DU570" i="14"/>
  <c r="DU695" i="14"/>
  <c r="DU635" i="14"/>
  <c r="DV220" i="14"/>
  <c r="DU630" i="14"/>
  <c r="DX254" i="14"/>
  <c r="DU352" i="14"/>
  <c r="DT420" i="14"/>
  <c r="DU613" i="14"/>
  <c r="DS67" i="14"/>
  <c r="DP297" i="14"/>
  <c r="DT497" i="14"/>
  <c r="DP473" i="14"/>
  <c r="DQ404" i="14"/>
  <c r="DV741" i="14"/>
  <c r="DR72" i="14"/>
  <c r="DN59" i="14"/>
  <c r="DS228" i="14"/>
  <c r="DP304" i="14"/>
  <c r="DT292" i="14"/>
  <c r="DV286" i="14"/>
  <c r="DN262" i="14"/>
  <c r="DU679" i="14"/>
  <c r="DR78" i="14"/>
  <c r="DR560" i="14"/>
  <c r="DX530" i="14"/>
  <c r="DU285" i="14"/>
  <c r="DU433" i="14"/>
  <c r="DO419" i="14"/>
  <c r="DP236" i="14"/>
  <c r="DV435" i="14"/>
  <c r="DN419" i="14"/>
  <c r="DX629" i="14"/>
  <c r="DN670" i="14"/>
  <c r="DQ342" i="14"/>
  <c r="DU91" i="14"/>
  <c r="DM412" i="14"/>
  <c r="DQ535" i="14"/>
  <c r="DM129" i="14"/>
  <c r="DT219" i="14"/>
  <c r="DO494" i="14"/>
  <c r="DT772" i="14"/>
  <c r="DP624" i="14"/>
  <c r="DP218" i="14"/>
  <c r="DR733" i="14"/>
  <c r="CX707" i="14"/>
  <c r="DN727" i="14"/>
  <c r="DT431" i="14"/>
  <c r="DV390" i="14"/>
  <c r="DX247" i="14"/>
  <c r="DO156" i="14"/>
  <c r="CX622" i="14"/>
  <c r="DX696" i="14"/>
  <c r="DT463" i="14"/>
  <c r="DS418" i="14"/>
  <c r="DT515" i="14"/>
  <c r="DT240" i="14"/>
  <c r="CX446" i="14"/>
  <c r="DT136" i="14"/>
  <c r="DO272" i="14"/>
  <c r="DO672" i="14"/>
  <c r="DP174" i="14"/>
  <c r="DU55" i="14"/>
  <c r="DT449" i="14"/>
  <c r="DT637" i="14"/>
  <c r="DX585" i="14"/>
  <c r="DU354" i="14"/>
  <c r="DU479" i="14"/>
  <c r="DR154" i="14"/>
  <c r="DV146" i="14"/>
  <c r="DN130" i="14"/>
  <c r="DR241" i="14"/>
  <c r="DU485" i="14"/>
  <c r="DU449" i="14"/>
  <c r="DU709" i="14"/>
  <c r="DN575" i="14"/>
  <c r="DP149" i="14"/>
  <c r="DQ575" i="14"/>
  <c r="DQ648" i="14"/>
  <c r="CX276" i="14"/>
  <c r="DM276" i="14"/>
  <c r="DU468" i="14"/>
  <c r="DU594" i="14"/>
  <c r="DU51" i="14"/>
  <c r="DU49" i="14"/>
  <c r="DO145" i="14"/>
  <c r="DQ69" i="14"/>
  <c r="DR345" i="14"/>
  <c r="DM345" i="14"/>
  <c r="DU502" i="14"/>
  <c r="DQ466" i="14"/>
  <c r="DZ466" i="14" s="1"/>
  <c r="EA466" i="14" s="1"/>
  <c r="E422" i="1" s="1"/>
  <c r="DP466" i="14"/>
  <c r="DX430" i="14"/>
  <c r="DO386" i="14"/>
  <c r="DU374" i="14"/>
  <c r="DS521" i="14"/>
  <c r="DM732" i="14"/>
  <c r="DQ720" i="14"/>
  <c r="DV720" i="14"/>
  <c r="DS676" i="14"/>
  <c r="DS634" i="14"/>
  <c r="DS628" i="14"/>
  <c r="DS578" i="14"/>
  <c r="DR55" i="14"/>
  <c r="DP140" i="14"/>
  <c r="DU80" i="14"/>
  <c r="DO68" i="14"/>
  <c r="DV162" i="14"/>
  <c r="DV295" i="14"/>
  <c r="DU291" i="14"/>
  <c r="DR282" i="14"/>
  <c r="DX259" i="14"/>
  <c r="DP349" i="14"/>
  <c r="DO312" i="14"/>
  <c r="DS423" i="14"/>
  <c r="DO375" i="14"/>
  <c r="DT375" i="14"/>
  <c r="DM526" i="14"/>
  <c r="DM595" i="14"/>
  <c r="DU151" i="14"/>
  <c r="DU95" i="14"/>
  <c r="DT347" i="14"/>
  <c r="DQ551" i="14"/>
  <c r="DP551" i="14"/>
  <c r="DP519" i="14"/>
  <c r="DU750" i="14"/>
  <c r="DZ750" i="14" s="1"/>
  <c r="EA750" i="14" s="1"/>
  <c r="E706" i="1" s="1"/>
  <c r="DV718" i="14"/>
  <c r="DN702" i="14"/>
  <c r="DN697" i="14"/>
  <c r="DM682" i="14"/>
  <c r="DP598" i="14"/>
  <c r="DR164" i="14"/>
  <c r="DP293" i="14"/>
  <c r="DQ265" i="14"/>
  <c r="DO634" i="14"/>
  <c r="DU60" i="14"/>
  <c r="DO501" i="14"/>
  <c r="DO453" i="14"/>
  <c r="DP447" i="14"/>
  <c r="DP646" i="14"/>
  <c r="DP86" i="14"/>
  <c r="DT49" i="14"/>
  <c r="DO49" i="14"/>
  <c r="DR128" i="14"/>
  <c r="DS93" i="14"/>
  <c r="DV81" i="14"/>
  <c r="DX69" i="14"/>
  <c r="DO175" i="14"/>
  <c r="DQ280" i="14"/>
  <c r="DO280" i="14"/>
  <c r="DN255" i="14"/>
  <c r="DT333" i="14"/>
  <c r="DM502" i="14"/>
  <c r="DP478" i="14"/>
  <c r="DX422" i="14"/>
  <c r="DP569" i="14"/>
  <c r="DV562" i="14"/>
  <c r="DP509" i="14"/>
  <c r="DQ509" i="14"/>
  <c r="DO766" i="14"/>
  <c r="DX732" i="14"/>
  <c r="DM720" i="14"/>
  <c r="DX705" i="14"/>
  <c r="DU588" i="14"/>
  <c r="DM584" i="14"/>
  <c r="DV147" i="14"/>
  <c r="DU68" i="14"/>
  <c r="DU222" i="14"/>
  <c r="DO222" i="14"/>
  <c r="DS216" i="14"/>
  <c r="DT206" i="14"/>
  <c r="DP194" i="14"/>
  <c r="DM340" i="14"/>
  <c r="DP312" i="14"/>
  <c r="DR307" i="14"/>
  <c r="DN559" i="14"/>
  <c r="DS548" i="14"/>
  <c r="DS526" i="14"/>
  <c r="DV770" i="14"/>
  <c r="DP672" i="14"/>
  <c r="DO637" i="14"/>
  <c r="DU270" i="14"/>
  <c r="DQ262" i="14"/>
  <c r="DU335" i="14"/>
  <c r="DQ448" i="14"/>
  <c r="DM448" i="14"/>
  <c r="DT726" i="14"/>
  <c r="DU220" i="14"/>
  <c r="DV200" i="14"/>
  <c r="DU745" i="14"/>
  <c r="DU474" i="14"/>
  <c r="DV426" i="14"/>
  <c r="DR522" i="14"/>
  <c r="DR510" i="14"/>
  <c r="DQ407" i="14"/>
  <c r="DS115" i="14"/>
  <c r="DQ746" i="14"/>
  <c r="DX235" i="14"/>
  <c r="DV391" i="14"/>
  <c r="CX398" i="14"/>
  <c r="DQ398" i="14"/>
  <c r="DU663" i="14"/>
  <c r="DU133" i="14"/>
  <c r="DO133" i="14"/>
  <c r="DO93" i="14"/>
  <c r="DO345" i="14"/>
  <c r="DU345" i="14"/>
  <c r="DZ345" i="14" s="1"/>
  <c r="EA345" i="14" s="1"/>
  <c r="E301" i="1" s="1"/>
  <c r="DV333" i="14"/>
  <c r="DX466" i="14"/>
  <c r="DX446" i="14"/>
  <c r="DP521" i="14"/>
  <c r="DZ521" i="14" s="1"/>
  <c r="EA521" i="14" s="1"/>
  <c r="E477" i="1" s="1"/>
  <c r="DM652" i="14"/>
  <c r="DO640" i="14"/>
  <c r="DM608" i="14"/>
  <c r="DV603" i="14"/>
  <c r="DN584" i="14"/>
  <c r="DT581" i="14"/>
  <c r="DR575" i="14"/>
  <c r="DR143" i="14"/>
  <c r="DN108" i="14"/>
  <c r="DO184" i="14"/>
  <c r="DX295" i="14"/>
  <c r="DR250" i="14"/>
  <c r="DX244" i="14"/>
  <c r="DR331" i="14"/>
  <c r="DQ391" i="14"/>
  <c r="DM566" i="14"/>
  <c r="DQ667" i="14"/>
  <c r="DP648" i="14"/>
  <c r="DM643" i="14"/>
  <c r="DT631" i="14"/>
  <c r="DT616" i="14"/>
  <c r="DN607" i="14"/>
  <c r="DR598" i="14"/>
  <c r="DT595" i="14"/>
  <c r="DV578" i="14"/>
  <c r="DM95" i="14"/>
  <c r="DU169" i="14"/>
  <c r="DT286" i="14"/>
  <c r="DM357" i="14"/>
  <c r="DR516" i="14"/>
  <c r="DQ642" i="14"/>
  <c r="DN622" i="14"/>
  <c r="DZ622" i="14" s="1"/>
  <c r="EA622" i="14" s="1"/>
  <c r="E578" i="1" s="1"/>
  <c r="DQ150" i="14"/>
  <c r="DN493" i="14"/>
  <c r="DP469" i="14"/>
  <c r="DM429" i="14"/>
  <c r="DV397" i="14"/>
  <c r="DR270" i="14"/>
  <c r="DS338" i="14"/>
  <c r="DR564" i="14"/>
  <c r="DO132" i="14"/>
  <c r="DR290" i="14"/>
  <c r="DP242" i="14"/>
  <c r="DV512" i="14"/>
  <c r="DX66" i="14"/>
  <c r="DU97" i="14"/>
  <c r="DX465" i="14"/>
  <c r="DX453" i="14"/>
  <c r="DV743" i="14"/>
  <c r="DR739" i="14"/>
  <c r="DU648" i="14"/>
  <c r="DP625" i="14"/>
  <c r="DP592" i="14"/>
  <c r="DV139" i="14"/>
  <c r="DX128" i="14"/>
  <c r="DX195" i="14"/>
  <c r="DN185" i="14"/>
  <c r="DV177" i="14"/>
  <c r="DU170" i="14"/>
  <c r="DS273" i="14"/>
  <c r="DN263" i="14"/>
  <c r="DV242" i="14"/>
  <c r="DP337" i="14"/>
  <c r="DS326" i="14"/>
  <c r="DO463" i="14"/>
  <c r="DS409" i="14"/>
  <c r="DO381" i="14"/>
  <c r="DV555" i="14"/>
  <c r="DT711" i="14"/>
  <c r="DX680" i="14"/>
  <c r="DO589" i="14"/>
  <c r="DT84" i="14"/>
  <c r="DV172" i="14"/>
  <c r="DN338" i="14"/>
  <c r="DR306" i="14"/>
  <c r="DV485" i="14"/>
  <c r="DV441" i="14"/>
  <c r="DX379" i="14"/>
  <c r="DU523" i="14"/>
  <c r="DU511" i="14"/>
  <c r="DN705" i="14"/>
  <c r="DT587" i="14"/>
  <c r="DP115" i="14"/>
  <c r="DR704" i="14"/>
  <c r="DU581" i="14"/>
  <c r="DX114" i="14"/>
  <c r="DT265" i="14"/>
  <c r="DX338" i="14"/>
  <c r="DZ338" i="14" s="1"/>
  <c r="EA338" i="14" s="1"/>
  <c r="E294" i="1" s="1"/>
  <c r="DN431" i="14"/>
  <c r="DT373" i="14"/>
  <c r="DX524" i="14"/>
  <c r="DQ680" i="14"/>
  <c r="DR675" i="14"/>
  <c r="DP609" i="14"/>
  <c r="DP132" i="14"/>
  <c r="DX332" i="14"/>
  <c r="DS387" i="14"/>
  <c r="DR488" i="14"/>
  <c r="DU476" i="14"/>
  <c r="DV393" i="14"/>
  <c r="DN701" i="14"/>
  <c r="DU761" i="14"/>
  <c r="DT235" i="14"/>
  <c r="DS234" i="14"/>
  <c r="DX396" i="14"/>
  <c r="CX325" i="14"/>
  <c r="CX478" i="14"/>
  <c r="DX737" i="14"/>
  <c r="DN671" i="14"/>
  <c r="DS666" i="14"/>
  <c r="DN647" i="14"/>
  <c r="DT589" i="14"/>
  <c r="DS50" i="14"/>
  <c r="DU156" i="14"/>
  <c r="DU144" i="14"/>
  <c r="DU132" i="14"/>
  <c r="DX80" i="14"/>
  <c r="DV193" i="14"/>
  <c r="DR189" i="14"/>
  <c r="DM475" i="14"/>
  <c r="DT438" i="14"/>
  <c r="DR400" i="14"/>
  <c r="DO570" i="14"/>
  <c r="DS524" i="14"/>
  <c r="DV690" i="14"/>
  <c r="DO685" i="14"/>
  <c r="DU587" i="14"/>
  <c r="DT132" i="14"/>
  <c r="DU123" i="14"/>
  <c r="DU217" i="14"/>
  <c r="DU189" i="14"/>
  <c r="DT170" i="14"/>
  <c r="DT299" i="14"/>
  <c r="DN377" i="14"/>
  <c r="DT546" i="14"/>
  <c r="DS760" i="14"/>
  <c r="DU662" i="14"/>
  <c r="DS558" i="14"/>
  <c r="DO546" i="14"/>
  <c r="DU685" i="14"/>
  <c r="DS123" i="14"/>
  <c r="DP70" i="14"/>
  <c r="DX192" i="14"/>
  <c r="DO500" i="14"/>
  <c r="DN557" i="14"/>
  <c r="DN759" i="14"/>
  <c r="CX750" i="14"/>
  <c r="DS696" i="14"/>
  <c r="DN579" i="14"/>
  <c r="DV84" i="14"/>
  <c r="DT214" i="14"/>
  <c r="DT211" i="14"/>
  <c r="DS186" i="14"/>
  <c r="DR170" i="14"/>
  <c r="DX407" i="14"/>
  <c r="DR531" i="14"/>
  <c r="DQ723" i="14"/>
  <c r="DS671" i="14"/>
  <c r="DR385" i="14"/>
  <c r="DX555" i="14"/>
  <c r="DQ734" i="14"/>
  <c r="DR601" i="14"/>
  <c r="DV586" i="14"/>
  <c r="DS196" i="14"/>
  <c r="DP65" i="14"/>
  <c r="DX126" i="14"/>
  <c r="DX94" i="14"/>
  <c r="DN190" i="14"/>
  <c r="DS185" i="14"/>
  <c r="DO292" i="14"/>
  <c r="DR271" i="14"/>
  <c r="CX240" i="14"/>
  <c r="DM309" i="14"/>
  <c r="DP356" i="14"/>
  <c r="DM494" i="14"/>
  <c r="DP537" i="14"/>
  <c r="DR534" i="14"/>
  <c r="DR759" i="14"/>
  <c r="DT685" i="14"/>
  <c r="DN659" i="14"/>
  <c r="DV639" i="14"/>
  <c r="DR599" i="14"/>
  <c r="DS66" i="14"/>
  <c r="DO60" i="14"/>
  <c r="DT80" i="14"/>
  <c r="DV221" i="14"/>
  <c r="DU546" i="14"/>
  <c r="DR515" i="14"/>
  <c r="DO753" i="14"/>
  <c r="DO673" i="14"/>
  <c r="DR659" i="14"/>
  <c r="DR614" i="14"/>
  <c r="DU115" i="14"/>
  <c r="DN216" i="14"/>
  <c r="DP308" i="14"/>
  <c r="DT499" i="14"/>
  <c r="DN489" i="14"/>
  <c r="DT715" i="14"/>
  <c r="DR625" i="14"/>
  <c r="DR195" i="14"/>
  <c r="DO303" i="14"/>
  <c r="DU381" i="14"/>
  <c r="DP555" i="14"/>
  <c r="DU544" i="14"/>
  <c r="DS51" i="14"/>
  <c r="DV104" i="14"/>
  <c r="DV308" i="14"/>
  <c r="DV439" i="14"/>
  <c r="DX697" i="14"/>
  <c r="DO696" i="14"/>
  <c r="DX633" i="14"/>
  <c r="DR627" i="14"/>
  <c r="DV611" i="14"/>
  <c r="DP299" i="14"/>
  <c r="DV500" i="14"/>
  <c r="DV547" i="14"/>
  <c r="DO581" i="14"/>
  <c r="DX217" i="14"/>
  <c r="DT181" i="14"/>
  <c r="DR360" i="14"/>
  <c r="DR456" i="14"/>
  <c r="DR681" i="14"/>
  <c r="DP393" i="14"/>
  <c r="DO376" i="14"/>
  <c r="DX701" i="14"/>
  <c r="DS249" i="14"/>
  <c r="DS697" i="14"/>
  <c r="DO54" i="14"/>
  <c r="DV95" i="14"/>
  <c r="DO90" i="14"/>
  <c r="DS560" i="14"/>
  <c r="DV665" i="14"/>
  <c r="DV577" i="14"/>
  <c r="DS366" i="14"/>
  <c r="DV279" i="14"/>
  <c r="DV344" i="14"/>
  <c r="DV151" i="14"/>
  <c r="DR135" i="14"/>
  <c r="DP191" i="14"/>
  <c r="DP557" i="14"/>
  <c r="DV630" i="14"/>
  <c r="DN228" i="14"/>
  <c r="DO278" i="14"/>
  <c r="DO392" i="14"/>
  <c r="DR587" i="14"/>
  <c r="DQ251" i="14"/>
  <c r="DR339" i="14"/>
  <c r="DQ229" i="14"/>
  <c r="DV230" i="14"/>
  <c r="DU505" i="14"/>
  <c r="DU696" i="14"/>
  <c r="DQ230" i="14"/>
  <c r="DU296" i="14"/>
  <c r="DO274" i="14"/>
  <c r="DU517" i="14"/>
  <c r="DM219" i="14"/>
  <c r="DU740" i="14"/>
  <c r="DU664" i="14"/>
  <c r="DU624" i="14"/>
  <c r="DU96" i="14"/>
  <c r="DM203" i="14"/>
  <c r="DU728" i="14"/>
  <c r="DU218" i="14"/>
  <c r="DU255" i="14"/>
  <c r="DV143" i="14"/>
  <c r="DR127" i="14"/>
  <c r="DN471" i="14"/>
  <c r="DU579" i="14"/>
  <c r="DN51" i="14"/>
  <c r="DU336" i="14"/>
  <c r="DN531" i="14"/>
  <c r="DN107" i="14"/>
  <c r="DV550" i="14"/>
  <c r="DU626" i="14"/>
  <c r="DO393" i="14"/>
  <c r="DN760" i="14"/>
  <c r="DU609" i="14"/>
  <c r="DU353" i="14"/>
  <c r="DN441" i="14"/>
  <c r="DU766" i="14"/>
  <c r="DV705" i="14"/>
  <c r="DR98" i="14"/>
  <c r="DO385" i="14"/>
  <c r="DV536" i="14"/>
  <c r="DS705" i="14"/>
  <c r="DS425" i="14"/>
  <c r="DU625" i="14"/>
  <c r="DM597" i="14"/>
  <c r="DU399" i="14"/>
  <c r="DQ74" i="14"/>
  <c r="DR465" i="14"/>
  <c r="DO373" i="14"/>
  <c r="DZ373" i="14" s="1"/>
  <c r="EA373" i="14" s="1"/>
  <c r="E329" i="1" s="1"/>
  <c r="DU615" i="14"/>
  <c r="DM260" i="14"/>
  <c r="DO191" i="14"/>
  <c r="DM96" i="14"/>
  <c r="DX271" i="14"/>
  <c r="DN310" i="14"/>
  <c r="DN308" i="14"/>
  <c r="DM326" i="14"/>
  <c r="DZ326" i="14" s="1"/>
  <c r="EA326" i="14" s="1"/>
  <c r="E282" i="1" s="1"/>
  <c r="DX400" i="14"/>
  <c r="CX333" i="14"/>
  <c r="DS317" i="14"/>
  <c r="DT549" i="14"/>
  <c r="DQ666" i="14"/>
  <c r="DQ418" i="14"/>
  <c r="DX402" i="14"/>
  <c r="DU471" i="14"/>
  <c r="DT570" i="14"/>
  <c r="DT562" i="14"/>
  <c r="DX747" i="14"/>
  <c r="DM722" i="14"/>
  <c r="DM373" i="14"/>
  <c r="CX712" i="14"/>
  <c r="DR326" i="14"/>
  <c r="DQ400" i="14"/>
  <c r="DN504" i="14"/>
  <c r="DU260" i="14"/>
  <c r="CX734" i="14"/>
  <c r="DR721" i="14"/>
  <c r="CX529" i="14"/>
  <c r="DM604" i="14"/>
  <c r="CX235" i="14"/>
  <c r="DU136" i="14"/>
  <c r="DT260" i="14"/>
  <c r="DX635" i="14"/>
  <c r="DT193" i="14"/>
  <c r="DX547" i="14"/>
  <c r="DP627" i="14"/>
  <c r="DU705" i="14"/>
  <c r="DN664" i="14"/>
  <c r="DX602" i="14"/>
  <c r="DT258" i="14"/>
  <c r="DN738" i="14"/>
  <c r="DT679" i="14"/>
  <c r="DT541" i="14"/>
  <c r="DR541" i="14"/>
  <c r="DU606" i="14"/>
  <c r="DO64" i="14"/>
  <c r="DM232" i="14"/>
  <c r="DT627" i="14"/>
  <c r="DN184" i="14"/>
  <c r="DR498" i="14"/>
  <c r="DN764" i="14"/>
  <c r="DP260" i="14"/>
  <c r="DS450" i="14"/>
  <c r="DV620" i="14"/>
  <c r="DO620" i="14"/>
  <c r="DQ705" i="14"/>
  <c r="DO550" i="14"/>
  <c r="DO260" i="14"/>
  <c r="DQ412" i="14"/>
  <c r="DT353" i="14"/>
  <c r="DT202" i="14"/>
  <c r="DT626" i="14"/>
  <c r="DP579" i="14"/>
  <c r="DR88" i="14"/>
  <c r="DS200" i="14"/>
  <c r="DS745" i="14"/>
  <c r="DO621" i="14"/>
  <c r="DR457" i="14"/>
  <c r="DN540" i="14"/>
  <c r="DV120" i="14"/>
  <c r="DO484" i="14"/>
  <c r="DN518" i="14"/>
  <c r="DP741" i="14"/>
  <c r="DT721" i="14"/>
  <c r="DS473" i="14"/>
  <c r="DS605" i="14"/>
  <c r="DV318" i="14"/>
  <c r="DR449" i="14"/>
  <c r="DN729" i="14"/>
  <c r="DS198" i="14"/>
  <c r="DN84" i="14"/>
  <c r="DR251" i="14"/>
  <c r="DR332" i="14"/>
  <c r="DO488" i="14"/>
  <c r="DN662" i="14"/>
  <c r="DV86" i="14"/>
  <c r="DU486" i="14"/>
  <c r="DZ486" i="14" s="1"/>
  <c r="EA486" i="14" s="1"/>
  <c r="E442" i="1" s="1"/>
  <c r="CX486" i="14"/>
  <c r="CX296" i="14"/>
  <c r="CX714" i="14"/>
  <c r="DO714" i="14"/>
  <c r="DZ714" i="14" s="1"/>
  <c r="EA714" i="14" s="1"/>
  <c r="E670" i="1" s="1"/>
  <c r="DP90" i="14"/>
  <c r="DO646" i="14"/>
  <c r="DO630" i="14"/>
  <c r="DN100" i="14"/>
  <c r="DN246" i="14"/>
  <c r="DV312" i="14"/>
  <c r="DQ362" i="14"/>
  <c r="DS389" i="14"/>
  <c r="DS381" i="14"/>
  <c r="DV674" i="14"/>
  <c r="DO661" i="14"/>
  <c r="DN643" i="14"/>
  <c r="DV595" i="14"/>
  <c r="DR59" i="14"/>
  <c r="DN134" i="14"/>
  <c r="DU233" i="14"/>
  <c r="DN286" i="14"/>
  <c r="CX274" i="14"/>
  <c r="DQ372" i="14"/>
  <c r="DX467" i="14"/>
  <c r="DS460" i="14"/>
  <c r="DU452" i="14"/>
  <c r="DN389" i="14"/>
  <c r="DR563" i="14"/>
  <c r="DS770" i="14"/>
  <c r="DR726" i="14"/>
  <c r="DX695" i="14"/>
  <c r="DX683" i="14"/>
  <c r="DX682" i="14"/>
  <c r="DT582" i="14"/>
  <c r="DQ582" i="14"/>
  <c r="DM150" i="14"/>
  <c r="DU134" i="14"/>
  <c r="DQ220" i="14"/>
  <c r="DU334" i="14"/>
  <c r="DU457" i="14"/>
  <c r="DM445" i="14"/>
  <c r="DS731" i="14"/>
  <c r="DQ689" i="14"/>
  <c r="DU665" i="14"/>
  <c r="DM65" i="14"/>
  <c r="DX292" i="14"/>
  <c r="DM470" i="14"/>
  <c r="DR467" i="14"/>
  <c r="DM458" i="14"/>
  <c r="DP556" i="14"/>
  <c r="DS553" i="14"/>
  <c r="DS525" i="14"/>
  <c r="DM764" i="14"/>
  <c r="DT756" i="14"/>
  <c r="CX740" i="14"/>
  <c r="DO518" i="14"/>
  <c r="DM506" i="14"/>
  <c r="DU731" i="14"/>
  <c r="DS157" i="14"/>
  <c r="DR149" i="14"/>
  <c r="DN683" i="14"/>
  <c r="DX144" i="14"/>
  <c r="DS527" i="14"/>
  <c r="DQ524" i="14"/>
  <c r="DT390" i="14"/>
  <c r="DV752" i="14"/>
  <c r="DP620" i="14"/>
  <c r="DR64" i="14"/>
  <c r="DP64" i="14"/>
  <c r="DS315" i="14"/>
  <c r="DT413" i="14"/>
  <c r="DU140" i="14"/>
  <c r="DO481" i="14"/>
  <c r="DN514" i="14"/>
  <c r="DV197" i="14"/>
  <c r="DV250" i="14"/>
  <c r="DM347" i="14"/>
  <c r="DR347" i="14"/>
  <c r="DV440" i="14"/>
  <c r="DN535" i="14"/>
  <c r="DN508" i="14"/>
  <c r="DV742" i="14"/>
  <c r="DS726" i="14"/>
  <c r="DN726" i="14"/>
  <c r="DN718" i="14"/>
  <c r="DV694" i="14"/>
  <c r="DP694" i="14"/>
  <c r="DM650" i="14"/>
  <c r="DQ54" i="14"/>
  <c r="DV134" i="14"/>
  <c r="DU102" i="14"/>
  <c r="DU228" i="14"/>
  <c r="DN188" i="14"/>
  <c r="DU164" i="14"/>
  <c r="DV457" i="14"/>
  <c r="DU429" i="14"/>
  <c r="DP389" i="14"/>
  <c r="DU564" i="14"/>
  <c r="DM552" i="14"/>
  <c r="DU769" i="14"/>
  <c r="DM665" i="14"/>
  <c r="DQ153" i="14"/>
  <c r="DQ105" i="14"/>
  <c r="DN303" i="14"/>
  <c r="DO228" i="14"/>
  <c r="DU198" i="14"/>
  <c r="DO166" i="14"/>
  <c r="DM273" i="14"/>
  <c r="DP610" i="14"/>
  <c r="DM747" i="14"/>
  <c r="DV62" i="14"/>
  <c r="DU746" i="14"/>
  <c r="DV753" i="14"/>
  <c r="DS203" i="14"/>
  <c r="DQ296" i="14"/>
  <c r="DQ276" i="14"/>
  <c r="DS260" i="14"/>
  <c r="DO266" i="14"/>
  <c r="DX641" i="14"/>
  <c r="DR103" i="14"/>
  <c r="DU411" i="14"/>
  <c r="DU542" i="14"/>
  <c r="DS769" i="14"/>
  <c r="DP111" i="14"/>
  <c r="DR298" i="14"/>
  <c r="DR246" i="14"/>
  <c r="DV481" i="14"/>
  <c r="DN480" i="14"/>
  <c r="DN448" i="14"/>
  <c r="DV416" i="14"/>
  <c r="DQ380" i="14"/>
  <c r="DU563" i="14"/>
  <c r="DR742" i="14"/>
  <c r="DP118" i="14"/>
  <c r="DU350" i="14"/>
  <c r="DT350" i="14"/>
  <c r="DU368" i="14"/>
  <c r="DU397" i="14"/>
  <c r="DN552" i="14"/>
  <c r="DQ528" i="14"/>
  <c r="DN745" i="14"/>
  <c r="DU677" i="14"/>
  <c r="DS669" i="14"/>
  <c r="DQ48" i="14"/>
  <c r="DM284" i="14"/>
  <c r="DS464" i="14"/>
  <c r="DU414" i="14"/>
  <c r="DV525" i="14"/>
  <c r="DU764" i="14"/>
  <c r="DO736" i="14"/>
  <c r="DX688" i="14"/>
  <c r="DU632" i="14"/>
  <c r="DO334" i="14"/>
  <c r="DN495" i="14"/>
  <c r="DV491" i="14"/>
  <c r="DN488" i="14"/>
  <c r="DZ488" i="14" s="1"/>
  <c r="EA488" i="14" s="1"/>
  <c r="E444" i="1" s="1"/>
  <c r="DV463" i="14"/>
  <c r="DN459" i="14"/>
  <c r="DR142" i="14"/>
  <c r="DT87" i="14"/>
  <c r="DS75" i="14"/>
  <c r="DU424" i="14"/>
  <c r="DN485" i="14"/>
  <c r="DM546" i="14"/>
  <c r="DQ444" i="14"/>
  <c r="DN381" i="14"/>
  <c r="DV759" i="14"/>
  <c r="DM637" i="14"/>
  <c r="DS599" i="14"/>
  <c r="DM585" i="14"/>
  <c r="DS641" i="14"/>
  <c r="DT62" i="14"/>
  <c r="DN156" i="14"/>
  <c r="DN148" i="14"/>
  <c r="DU89" i="14"/>
  <c r="DT228" i="14"/>
  <c r="DU191" i="14"/>
  <c r="DX301" i="14"/>
  <c r="DO270" i="14"/>
  <c r="DM264" i="14"/>
  <c r="DT334" i="14"/>
  <c r="DT322" i="14"/>
  <c r="DP306" i="14"/>
  <c r="DX367" i="14"/>
  <c r="DN367" i="14"/>
  <c r="DR354" i="14"/>
  <c r="DX458" i="14"/>
  <c r="DV434" i="14"/>
  <c r="DX532" i="14"/>
  <c r="DO525" i="14"/>
  <c r="DN767" i="14"/>
  <c r="DT764" i="14"/>
  <c r="DT761" i="14"/>
  <c r="DN751" i="14"/>
  <c r="DN736" i="14"/>
  <c r="DV719" i="14"/>
  <c r="DX708" i="14"/>
  <c r="DN644" i="14"/>
  <c r="DX644" i="14"/>
  <c r="DR619" i="14"/>
  <c r="DX613" i="14"/>
  <c r="DO122" i="14"/>
  <c r="DU84" i="14"/>
  <c r="DV72" i="14"/>
  <c r="DS236" i="14"/>
  <c r="DS285" i="14"/>
  <c r="DU267" i="14"/>
  <c r="DR254" i="14"/>
  <c r="DO322" i="14"/>
  <c r="DV354" i="14"/>
  <c r="DU451" i="14"/>
  <c r="DV443" i="14"/>
  <c r="DS433" i="14"/>
  <c r="DN415" i="14"/>
  <c r="DU395" i="14"/>
  <c r="DU387" i="14"/>
  <c r="DO729" i="14"/>
  <c r="DN706" i="14"/>
  <c r="DM635" i="14"/>
  <c r="DM619" i="14"/>
  <c r="DX576" i="14"/>
  <c r="DU159" i="14"/>
  <c r="DP151" i="14"/>
  <c r="DR146" i="14"/>
  <c r="DQ99" i="14"/>
  <c r="DT225" i="14"/>
  <c r="DN277" i="14"/>
  <c r="DU339" i="14"/>
  <c r="DT335" i="14"/>
  <c r="DR452" i="14"/>
  <c r="DV556" i="14"/>
  <c r="DV524" i="14"/>
  <c r="DS698" i="14"/>
  <c r="DU82" i="14"/>
  <c r="DN208" i="14"/>
  <c r="DM204" i="14"/>
  <c r="DX539" i="14"/>
  <c r="DX527" i="14"/>
  <c r="DT157" i="14"/>
  <c r="DU141" i="14"/>
  <c r="DZ141" i="14" s="1"/>
  <c r="EA141" i="14" s="1"/>
  <c r="E97" i="1" s="1"/>
  <c r="DV124" i="14"/>
  <c r="DO79" i="14"/>
  <c r="DQ171" i="14"/>
  <c r="DN304" i="14"/>
  <c r="DN358" i="14"/>
  <c r="DS482" i="14"/>
  <c r="DN482" i="14"/>
  <c r="DS456" i="14"/>
  <c r="DZ456" i="14" s="1"/>
  <c r="EA456" i="14" s="1"/>
  <c r="E412" i="1" s="1"/>
  <c r="DS398" i="14"/>
  <c r="DR546" i="14"/>
  <c r="DN534" i="14"/>
  <c r="DN522" i="14"/>
  <c r="DP596" i="14"/>
  <c r="DU56" i="14"/>
  <c r="DV79" i="14"/>
  <c r="DO198" i="14"/>
  <c r="DR311" i="14"/>
  <c r="DQ308" i="14"/>
  <c r="DR451" i="14"/>
  <c r="DX767" i="14"/>
  <c r="DV762" i="14"/>
  <c r="DS751" i="14"/>
  <c r="DM743" i="14"/>
  <c r="DN735" i="14"/>
  <c r="DP727" i="14"/>
  <c r="DQ488" i="14"/>
  <c r="DR405" i="14"/>
  <c r="DR568" i="14"/>
  <c r="DR581" i="14"/>
  <c r="DQ330" i="14"/>
  <c r="DM235" i="14"/>
  <c r="DO211" i="14"/>
  <c r="DN498" i="14"/>
  <c r="DQ442" i="14"/>
  <c r="DQ390" i="14"/>
  <c r="DN684" i="14"/>
  <c r="DQ620" i="14"/>
  <c r="DS600" i="14"/>
  <c r="DS283" i="14"/>
  <c r="DQ255" i="14"/>
  <c r="DS255" i="14"/>
  <c r="DP503" i="14"/>
  <c r="DP161" i="14"/>
  <c r="DS258" i="14"/>
  <c r="DQ701" i="14"/>
  <c r="DX645" i="14"/>
  <c r="DR623" i="14"/>
  <c r="DO62" i="14"/>
  <c r="DS126" i="14"/>
  <c r="DN120" i="14"/>
  <c r="DO120" i="14"/>
  <c r="DR115" i="14"/>
  <c r="DO210" i="14"/>
  <c r="DR166" i="14"/>
  <c r="DS279" i="14"/>
  <c r="DU320" i="14"/>
  <c r="DM354" i="14"/>
  <c r="DV496" i="14"/>
  <c r="DT495" i="14"/>
  <c r="DT491" i="14"/>
  <c r="DM459" i="14"/>
  <c r="DN456" i="14"/>
  <c r="DP403" i="14"/>
  <c r="DM554" i="14"/>
  <c r="DS512" i="14"/>
  <c r="DO763" i="14"/>
  <c r="DU727" i="14"/>
  <c r="DO575" i="14"/>
  <c r="DM151" i="14"/>
  <c r="DX213" i="14"/>
  <c r="DN289" i="14"/>
  <c r="DU432" i="14"/>
  <c r="DU555" i="14"/>
  <c r="DT730" i="14"/>
  <c r="DP706" i="14"/>
  <c r="DV706" i="14"/>
  <c r="DU698" i="14"/>
  <c r="DO698" i="14"/>
  <c r="DN630" i="14"/>
  <c r="DN609" i="14"/>
  <c r="DZ609" i="14" s="1"/>
  <c r="EA609" i="14" s="1"/>
  <c r="E565" i="1" s="1"/>
  <c r="DP602" i="14"/>
  <c r="DM154" i="14"/>
  <c r="DT78" i="14"/>
  <c r="DU356" i="14"/>
  <c r="DR729" i="14"/>
  <c r="DM729" i="14"/>
  <c r="DM721" i="14"/>
  <c r="DO159" i="14"/>
  <c r="DT129" i="14"/>
  <c r="DN113" i="14"/>
  <c r="DS73" i="14"/>
  <c r="DN218" i="14"/>
  <c r="DT212" i="14"/>
  <c r="DV191" i="14"/>
  <c r="DP364" i="14"/>
  <c r="DN455" i="14"/>
  <c r="DO444" i="14"/>
  <c r="DV558" i="14"/>
  <c r="DR538" i="14"/>
  <c r="DN510" i="14"/>
  <c r="DQ712" i="14"/>
  <c r="DP712" i="14"/>
  <c r="DQ755" i="14"/>
  <c r="DM727" i="14"/>
  <c r="DN719" i="14"/>
  <c r="DO715" i="14"/>
  <c r="DX707" i="14"/>
  <c r="DP671" i="14"/>
  <c r="DR110" i="14"/>
  <c r="DN70" i="14"/>
  <c r="DV364" i="14"/>
  <c r="DM388" i="14"/>
  <c r="DV544" i="14"/>
  <c r="DV685" i="14"/>
  <c r="DQ126" i="14"/>
  <c r="DM289" i="14"/>
  <c r="DQ269" i="14"/>
  <c r="DP269" i="14"/>
  <c r="DQ536" i="14"/>
  <c r="DQ633" i="14"/>
  <c r="DU203" i="14"/>
  <c r="DN195" i="14"/>
  <c r="DO317" i="14"/>
  <c r="DU317" i="14"/>
  <c r="DM549" i="14"/>
  <c r="DQ541" i="14"/>
  <c r="DX760" i="14"/>
  <c r="DO684" i="14"/>
  <c r="DQ664" i="14"/>
  <c r="DV160" i="14"/>
  <c r="DQ160" i="14"/>
  <c r="DQ148" i="14"/>
  <c r="DQ136" i="14"/>
  <c r="DO104" i="14"/>
  <c r="DU202" i="14"/>
  <c r="DQ190" i="14"/>
  <c r="DQ196" i="14"/>
  <c r="DU629" i="14"/>
  <c r="DS53" i="14"/>
  <c r="DU231" i="14"/>
  <c r="DZ231" i="14" s="1"/>
  <c r="EA231" i="14" s="1"/>
  <c r="E187" i="1" s="1"/>
  <c r="DS205" i="14"/>
  <c r="DO201" i="14"/>
  <c r="DP179" i="14"/>
  <c r="DU304" i="14"/>
  <c r="DS343" i="14"/>
  <c r="DP367" i="14"/>
  <c r="DS476" i="14"/>
  <c r="DN434" i="14"/>
  <c r="DN403" i="14"/>
  <c r="DM553" i="14"/>
  <c r="DO764" i="14"/>
  <c r="DS730" i="14"/>
  <c r="DX709" i="14"/>
  <c r="DS106" i="14"/>
  <c r="DV87" i="14"/>
  <c r="DR229" i="14"/>
  <c r="DX211" i="14"/>
  <c r="DV210" i="14"/>
  <c r="DV205" i="14"/>
  <c r="DM182" i="14"/>
  <c r="DT182" i="14"/>
  <c r="DN166" i="14"/>
  <c r="DU299" i="14"/>
  <c r="DT247" i="14"/>
  <c r="DN344" i="14"/>
  <c r="DX344" i="14"/>
  <c r="DO316" i="14"/>
  <c r="DT316" i="14"/>
  <c r="DS354" i="14"/>
  <c r="DV376" i="14"/>
  <c r="DR567" i="14"/>
  <c r="DM763" i="14"/>
  <c r="DS761" i="14"/>
  <c r="DO757" i="14"/>
  <c r="DU103" i="14"/>
  <c r="DM225" i="14"/>
  <c r="DV208" i="14"/>
  <c r="DU181" i="14"/>
  <c r="DM270" i="14"/>
  <c r="DM335" i="14"/>
  <c r="DT320" i="14"/>
  <c r="DM365" i="14"/>
  <c r="DN477" i="14"/>
  <c r="DX420" i="14"/>
  <c r="DU388" i="14"/>
  <c r="DX384" i="14"/>
  <c r="DP383" i="14"/>
  <c r="DX534" i="14"/>
  <c r="DR765" i="14"/>
  <c r="DX686" i="14"/>
  <c r="DO670" i="14"/>
  <c r="DT138" i="14"/>
  <c r="DU86" i="14"/>
  <c r="DX228" i="14"/>
  <c r="DT297" i="14"/>
  <c r="DP285" i="14"/>
  <c r="DX343" i="14"/>
  <c r="DN318" i="14"/>
  <c r="DM433" i="14"/>
  <c r="DV149" i="14"/>
  <c r="DQ129" i="14"/>
  <c r="DS113" i="14"/>
  <c r="DN89" i="14"/>
  <c r="DN234" i="14"/>
  <c r="DT180" i="14"/>
  <c r="DT304" i="14"/>
  <c r="DP253" i="14"/>
  <c r="DV483" i="14"/>
  <c r="DR471" i="14"/>
  <c r="DV379" i="14"/>
  <c r="DM557" i="14"/>
  <c r="DS543" i="14"/>
  <c r="DX536" i="14"/>
  <c r="DN771" i="14"/>
  <c r="DN716" i="14"/>
  <c r="DP685" i="14"/>
  <c r="DM576" i="14"/>
  <c r="DP303" i="14"/>
  <c r="DO289" i="14"/>
  <c r="DV348" i="14"/>
  <c r="DV467" i="14"/>
  <c r="DN427" i="14"/>
  <c r="DN392" i="14"/>
  <c r="DN387" i="14"/>
  <c r="DX755" i="14"/>
  <c r="DR755" i="14"/>
  <c r="DZ755" i="14" s="1"/>
  <c r="EA755" i="14" s="1"/>
  <c r="E711" i="1" s="1"/>
  <c r="DT719" i="14"/>
  <c r="DP704" i="14"/>
  <c r="DQ155" i="14"/>
  <c r="DP123" i="14"/>
  <c r="DR94" i="14"/>
  <c r="DR245" i="14"/>
  <c r="DO746" i="14"/>
  <c r="DV734" i="14"/>
  <c r="DR678" i="14"/>
  <c r="DM678" i="14"/>
  <c r="DN633" i="14"/>
  <c r="DN330" i="14"/>
  <c r="DQ57" i="14"/>
  <c r="DZ57" i="14" s="1"/>
  <c r="EA57" i="14" s="1"/>
  <c r="E13" i="1" s="1"/>
  <c r="DX450" i="14"/>
  <c r="DV383" i="14"/>
  <c r="DQ529" i="14"/>
  <c r="DO752" i="14"/>
  <c r="DU104" i="14"/>
  <c r="DX104" i="14"/>
  <c r="DN230" i="14"/>
  <c r="DN283" i="14"/>
  <c r="DU391" i="14"/>
  <c r="DV651" i="14"/>
  <c r="DQ651" i="14"/>
  <c r="DV579" i="14"/>
  <c r="DS139" i="14"/>
  <c r="DU666" i="14"/>
  <c r="DX50" i="14"/>
  <c r="DQ431" i="14"/>
  <c r="DQ699" i="14"/>
  <c r="DQ675" i="14"/>
  <c r="DP651" i="14"/>
  <c r="DN221" i="14"/>
  <c r="DX500" i="14"/>
  <c r="DR500" i="14"/>
  <c r="DU578" i="14"/>
  <c r="DX548" i="14"/>
  <c r="DM516" i="14"/>
  <c r="DZ516" i="14" s="1"/>
  <c r="EA516" i="14" s="1"/>
  <c r="E472" i="1" s="1"/>
  <c r="DM701" i="14"/>
  <c r="DO653" i="14"/>
  <c r="CX93" i="14"/>
  <c r="DQ219" i="14"/>
  <c r="DU549" i="14"/>
  <c r="CX728" i="14"/>
  <c r="DM692" i="14"/>
  <c r="DM174" i="14"/>
  <c r="DZ174" i="14" s="1"/>
  <c r="EA174" i="14" s="1"/>
  <c r="E130" i="1" s="1"/>
  <c r="DU287" i="14"/>
  <c r="DN160" i="14"/>
  <c r="CX696" i="14"/>
  <c r="DU64" i="14"/>
  <c r="DU174" i="14"/>
  <c r="DV96" i="14"/>
  <c r="DU272" i="14"/>
  <c r="CX498" i="14"/>
  <c r="CX702" i="14"/>
  <c r="DU620" i="14"/>
  <c r="DU580" i="14"/>
  <c r="DU283" i="14"/>
  <c r="DV190" i="14"/>
  <c r="CX163" i="14"/>
  <c r="DU359" i="14"/>
  <c r="CX604" i="14"/>
  <c r="DU116" i="14"/>
  <c r="DU190" i="14"/>
  <c r="DR324" i="14"/>
  <c r="DQ395" i="14"/>
  <c r="DZ395" i="14" s="1"/>
  <c r="EA395" i="14" s="1"/>
  <c r="E351" i="1" s="1"/>
  <c r="DP719" i="14"/>
  <c r="DR687" i="14"/>
  <c r="DR666" i="14"/>
  <c r="DP143" i="14"/>
  <c r="DQ370" i="14"/>
  <c r="DU487" i="14"/>
  <c r="DU538" i="14"/>
  <c r="DR738" i="14"/>
  <c r="DN675" i="14"/>
  <c r="DV55" i="14"/>
  <c r="DU531" i="14"/>
  <c r="DQ336" i="14"/>
  <c r="DV436" i="14"/>
  <c r="DV396" i="14"/>
  <c r="DQ751" i="14"/>
  <c r="DV487" i="14"/>
  <c r="DR439" i="14"/>
  <c r="DR591" i="14"/>
  <c r="DQ282" i="14"/>
  <c r="DU400" i="14"/>
  <c r="DU50" i="14"/>
  <c r="DN412" i="14"/>
  <c r="DQ673" i="14"/>
  <c r="DQ614" i="14"/>
  <c r="DR74" i="14"/>
  <c r="DV501" i="14"/>
  <c r="DV331" i="14"/>
  <c r="DR353" i="14"/>
  <c r="DT407" i="14"/>
  <c r="DU383" i="14"/>
  <c r="DR762" i="14"/>
  <c r="DU690" i="14"/>
  <c r="DQ134" i="14"/>
  <c r="DP98" i="14"/>
  <c r="DS346" i="14"/>
  <c r="DU465" i="14"/>
  <c r="DQ425" i="14"/>
  <c r="DR393" i="14"/>
  <c r="DV766" i="14"/>
  <c r="DO705" i="14"/>
  <c r="DZ705" i="14" s="1"/>
  <c r="EA705" i="14" s="1"/>
  <c r="E661" i="1" s="1"/>
  <c r="DO516" i="14"/>
  <c r="DU697" i="14"/>
  <c r="DQ641" i="14"/>
  <c r="DO391" i="14"/>
  <c r="DU192" i="14"/>
  <c r="DS465" i="14"/>
  <c r="DN453" i="14"/>
  <c r="DV760" i="14"/>
  <c r="CX108" i="14"/>
  <c r="DQ287" i="14"/>
  <c r="DQ235" i="14"/>
  <c r="DU396" i="14"/>
  <c r="CX49" i="14"/>
  <c r="CX77" i="14"/>
  <c r="DS359" i="14"/>
  <c r="DS712" i="14"/>
  <c r="DX376" i="14"/>
  <c r="DX626" i="14"/>
  <c r="DO219" i="14"/>
  <c r="DX317" i="14"/>
  <c r="DT398" i="14"/>
  <c r="CX772" i="14"/>
  <c r="DV698" i="14"/>
  <c r="DX600" i="14"/>
  <c r="DM370" i="14"/>
  <c r="DQ487" i="14"/>
  <c r="DN157" i="14"/>
  <c r="DQ694" i="14"/>
  <c r="DM666" i="14"/>
  <c r="DS402" i="14"/>
  <c r="DZ402" i="14" s="1"/>
  <c r="EA402" i="14" s="1"/>
  <c r="E358" i="1" s="1"/>
  <c r="DM562" i="14"/>
  <c r="DQ747" i="14"/>
  <c r="DU678" i="14"/>
  <c r="DM338" i="14"/>
  <c r="DU501" i="14"/>
  <c r="DT436" i="14"/>
  <c r="DQ548" i="14"/>
  <c r="CX732" i="14"/>
  <c r="DP190" i="14"/>
  <c r="CX651" i="14"/>
  <c r="DN326" i="14"/>
  <c r="DR504" i="14"/>
  <c r="DM396" i="14"/>
  <c r="DO232" i="14"/>
  <c r="DN733" i="14"/>
  <c r="DM409" i="14"/>
  <c r="CX314" i="14"/>
  <c r="DM117" i="14"/>
  <c r="DZ117" i="14" s="1"/>
  <c r="EA117" i="14" s="1"/>
  <c r="E73" i="1" s="1"/>
  <c r="DQ346" i="14"/>
  <c r="DM385" i="14"/>
  <c r="DM636" i="14"/>
  <c r="DO439" i="14"/>
  <c r="DT439" i="14"/>
  <c r="DT395" i="14"/>
  <c r="DR232" i="14"/>
  <c r="DS624" i="14"/>
  <c r="CX203" i="14"/>
  <c r="DS434" i="14"/>
  <c r="DM707" i="14"/>
  <c r="DV664" i="14"/>
  <c r="CX602" i="14"/>
  <c r="DU258" i="14"/>
  <c r="DT738" i="14"/>
  <c r="DR730" i="14"/>
  <c r="DX687" i="14"/>
  <c r="DR113" i="14"/>
  <c r="CX175" i="14"/>
  <c r="CX466" i="14"/>
  <c r="DX64" i="14"/>
  <c r="DN232" i="14"/>
  <c r="DX255" i="14"/>
  <c r="DT354" i="14"/>
  <c r="DS755" i="14"/>
  <c r="DQ627" i="14"/>
  <c r="DU265" i="14"/>
  <c r="DP344" i="14"/>
  <c r="DT500" i="14"/>
  <c r="DM753" i="14"/>
  <c r="DV450" i="14"/>
  <c r="DX260" i="14"/>
  <c r="DV498" i="14"/>
  <c r="DP450" i="14"/>
  <c r="DU390" i="14"/>
  <c r="DR752" i="14"/>
  <c r="DT620" i="14"/>
  <c r="DT759" i="14"/>
  <c r="DN193" i="14"/>
  <c r="DU331" i="14"/>
  <c r="DU436" i="14"/>
  <c r="DN376" i="14"/>
  <c r="DU547" i="14"/>
  <c r="DQ531" i="14"/>
  <c r="DQ515" i="14"/>
  <c r="DS758" i="14"/>
  <c r="DR634" i="14"/>
  <c r="DN594" i="14"/>
  <c r="DT383" i="14"/>
  <c r="DV615" i="14"/>
  <c r="DV307" i="14"/>
  <c r="DQ307" i="14"/>
  <c r="DS559" i="14"/>
  <c r="DQ547" i="14"/>
  <c r="DU738" i="14"/>
  <c r="DP216" i="14"/>
  <c r="DP338" i="14"/>
  <c r="DT717" i="14"/>
  <c r="CX462" i="14"/>
  <c r="CX329" i="14"/>
  <c r="DU329" i="14"/>
  <c r="CX280" i="14"/>
  <c r="CX549" i="14"/>
  <c r="DQ549" i="14"/>
  <c r="DZ549" i="14" s="1"/>
  <c r="EA549" i="14" s="1"/>
  <c r="E505" i="1" s="1"/>
  <c r="CX722" i="14"/>
  <c r="DN722" i="14"/>
  <c r="CX509" i="14"/>
  <c r="DX624" i="14"/>
  <c r="DO390" i="14"/>
  <c r="CX390" i="14"/>
  <c r="DU61" i="14"/>
  <c r="DT54" i="14"/>
  <c r="DR148" i="14"/>
  <c r="DR133" i="14"/>
  <c r="DP93" i="14"/>
  <c r="DN69" i="14"/>
  <c r="DX175" i="14"/>
  <c r="DX164" i="14"/>
  <c r="DX289" i="14"/>
  <c r="DU280" i="14"/>
  <c r="DM252" i="14"/>
  <c r="DN422" i="14"/>
  <c r="DV406" i="14"/>
  <c r="DV375" i="14"/>
  <c r="DO374" i="14"/>
  <c r="DT374" i="14"/>
  <c r="DU509" i="14"/>
  <c r="DO732" i="14"/>
  <c r="DZ732" i="14" s="1"/>
  <c r="EA732" i="14" s="1"/>
  <c r="E688" i="1" s="1"/>
  <c r="DP681" i="14"/>
  <c r="DV640" i="14"/>
  <c r="DO584" i="14"/>
  <c r="DX152" i="14"/>
  <c r="DV115" i="14"/>
  <c r="DM88" i="14"/>
  <c r="DR178" i="14"/>
  <c r="DR312" i="14"/>
  <c r="DP566" i="14"/>
  <c r="DR706" i="14"/>
  <c r="DO691" i="14"/>
  <c r="DU631" i="14"/>
  <c r="DO585" i="14"/>
  <c r="DQ83" i="14"/>
  <c r="DS233" i="14"/>
  <c r="DR228" i="14"/>
  <c r="DN200" i="14"/>
  <c r="DR188" i="14"/>
  <c r="DU173" i="14"/>
  <c r="DP250" i="14"/>
  <c r="DM372" i="14"/>
  <c r="DV551" i="14"/>
  <c r="DP682" i="14"/>
  <c r="DV682" i="14"/>
  <c r="DR609" i="14"/>
  <c r="DV606" i="14"/>
  <c r="DU598" i="14"/>
  <c r="DU176" i="14"/>
  <c r="DM481" i="14"/>
  <c r="DR528" i="14"/>
  <c r="DU593" i="14"/>
  <c r="DN48" i="14"/>
  <c r="DR234" i="14"/>
  <c r="CX219" i="14"/>
  <c r="CX317" i="14"/>
  <c r="DM367" i="14"/>
  <c r="CX359" i="14"/>
  <c r="DP601" i="14"/>
  <c r="DM659" i="14"/>
  <c r="DR381" i="14"/>
  <c r="DU129" i="14"/>
  <c r="DT113" i="14"/>
  <c r="DP534" i="14"/>
  <c r="DT444" i="14"/>
  <c r="DZ444" i="14" s="1"/>
  <c r="EA444" i="14" s="1"/>
  <c r="E400" i="1" s="1"/>
  <c r="DO85" i="14"/>
  <c r="DS400" i="14"/>
  <c r="DQ178" i="14"/>
  <c r="CX600" i="14"/>
  <c r="DQ600" i="14"/>
  <c r="DQ145" i="14"/>
  <c r="DM93" i="14"/>
  <c r="DU333" i="14"/>
  <c r="DZ333" i="14" s="1"/>
  <c r="EA333" i="14" s="1"/>
  <c r="E289" i="1" s="1"/>
  <c r="DU490" i="14"/>
  <c r="DV466" i="14"/>
  <c r="DO422" i="14"/>
  <c r="DQ422" i="14"/>
  <c r="DV374" i="14"/>
  <c r="DV509" i="14"/>
  <c r="DR720" i="14"/>
  <c r="DX676" i="14"/>
  <c r="DU652" i="14"/>
  <c r="DT640" i="14"/>
  <c r="DZ640" i="14" s="1"/>
  <c r="EA640" i="14" s="1"/>
  <c r="E596" i="1" s="1"/>
  <c r="DP584" i="14"/>
  <c r="DO152" i="14"/>
  <c r="DX68" i="14"/>
  <c r="DR302" i="14"/>
  <c r="DZ302" i="14" s="1"/>
  <c r="EA302" i="14" s="1"/>
  <c r="E258" i="1" s="1"/>
  <c r="DX312" i="14"/>
  <c r="DT423" i="14"/>
  <c r="DS417" i="14"/>
  <c r="DS375" i="14"/>
  <c r="DU703" i="14"/>
  <c r="DT703" i="14"/>
  <c r="DX631" i="14"/>
  <c r="DQ607" i="14"/>
  <c r="DR595" i="14"/>
  <c r="DU213" i="14"/>
  <c r="DQ209" i="14"/>
  <c r="DO197" i="14"/>
  <c r="DR289" i="14"/>
  <c r="DV281" i="14"/>
  <c r="DX319" i="14"/>
  <c r="DR357" i="14"/>
  <c r="DM480" i="14"/>
  <c r="DV413" i="14"/>
  <c r="DR535" i="14"/>
  <c r="DT606" i="14"/>
  <c r="DT598" i="14"/>
  <c r="DR582" i="14"/>
  <c r="DU90" i="14"/>
  <c r="DU78" i="14"/>
  <c r="DN220" i="14"/>
  <c r="DP200" i="14"/>
  <c r="DP457" i="14"/>
  <c r="DN520" i="14"/>
  <c r="DO510" i="14"/>
  <c r="DM167" i="14"/>
  <c r="CX272" i="14"/>
  <c r="DU244" i="14"/>
  <c r="DM498" i="14"/>
  <c r="DM545" i="14"/>
  <c r="DZ545" i="14" s="1"/>
  <c r="EA545" i="14" s="1"/>
  <c r="E501" i="1" s="1"/>
  <c r="DV764" i="14"/>
  <c r="DV756" i="14"/>
  <c r="DP753" i="14"/>
  <c r="DP736" i="14"/>
  <c r="DP708" i="14"/>
  <c r="CX692" i="14"/>
  <c r="DS688" i="14"/>
  <c r="DP644" i="14"/>
  <c r="DP166" i="14"/>
  <c r="DO247" i="14"/>
  <c r="DM316" i="14"/>
  <c r="DN78" i="14"/>
  <c r="DT318" i="14"/>
  <c r="DP733" i="14"/>
  <c r="DS707" i="14"/>
  <c r="DQ139" i="14"/>
  <c r="DV326" i="14"/>
  <c r="CX738" i="14"/>
  <c r="CX746" i="14"/>
  <c r="DP664" i="14"/>
  <c r="CX664" i="14"/>
  <c r="CX720" i="14"/>
  <c r="DR49" i="14"/>
  <c r="DV116" i="14"/>
  <c r="DX93" i="14"/>
  <c r="DR81" i="14"/>
  <c r="DV69" i="14"/>
  <c r="DP175" i="14"/>
  <c r="DO300" i="14"/>
  <c r="DV280" i="14"/>
  <c r="DS270" i="14"/>
  <c r="DU252" i="14"/>
  <c r="DZ252" i="14" s="1"/>
  <c r="EA252" i="14" s="1"/>
  <c r="E208" i="1" s="1"/>
  <c r="DP333" i="14"/>
  <c r="CX488" i="14"/>
  <c r="DM478" i="14"/>
  <c r="DZ478" i="14" s="1"/>
  <c r="EA478" i="14" s="1"/>
  <c r="E434" i="1" s="1"/>
  <c r="DU454" i="14"/>
  <c r="DU422" i="14"/>
  <c r="DX417" i="14"/>
  <c r="DX406" i="14"/>
  <c r="DM374" i="14"/>
  <c r="DZ374" i="14" s="1"/>
  <c r="EA374" i="14" s="1"/>
  <c r="E330" i="1" s="1"/>
  <c r="DM509" i="14"/>
  <c r="DS720" i="14"/>
  <c r="DX628" i="14"/>
  <c r="DZ628" i="14" s="1"/>
  <c r="EA628" i="14" s="1"/>
  <c r="E584" i="1" s="1"/>
  <c r="DR108" i="14"/>
  <c r="DZ108" i="14" s="1"/>
  <c r="EA108" i="14" s="1"/>
  <c r="E64" i="1" s="1"/>
  <c r="DU206" i="14"/>
  <c r="DP178" i="14"/>
  <c r="DU178" i="14"/>
  <c r="DO281" i="14"/>
  <c r="DU312" i="14"/>
  <c r="DS429" i="14"/>
  <c r="DN416" i="14"/>
  <c r="DN388" i="14"/>
  <c r="DN566" i="14"/>
  <c r="DQ514" i="14"/>
  <c r="DM691" i="14"/>
  <c r="DQ631" i="14"/>
  <c r="DS595" i="14"/>
  <c r="DV54" i="14"/>
  <c r="DT111" i="14"/>
  <c r="DU83" i="14"/>
  <c r="DM209" i="14"/>
  <c r="DO203" i="14"/>
  <c r="DU246" i="14"/>
  <c r="DS246" i="14"/>
  <c r="DM361" i="14"/>
  <c r="DS472" i="14"/>
  <c r="DR519" i="14"/>
  <c r="DM519" i="14"/>
  <c r="DT510" i="14"/>
  <c r="DN573" i="14"/>
  <c r="DN770" i="14"/>
  <c r="DO726" i="14"/>
  <c r="DS700" i="14"/>
  <c r="DT694" i="14"/>
  <c r="DQ598" i="14"/>
  <c r="DX185" i="14"/>
  <c r="DP181" i="14"/>
  <c r="DU293" i="14"/>
  <c r="DU281" i="14"/>
  <c r="DP493" i="14"/>
  <c r="DU493" i="14"/>
  <c r="DR426" i="14"/>
  <c r="DV560" i="14"/>
  <c r="DO552" i="14"/>
  <c r="DQ749" i="14"/>
  <c r="DQ693" i="14"/>
  <c r="DV637" i="14"/>
  <c r="DP142" i="14"/>
  <c r="DV80" i="14"/>
  <c r="DX180" i="14"/>
  <c r="DU179" i="14"/>
  <c r="DS179" i="14"/>
  <c r="DM163" i="14"/>
  <c r="DZ163" i="14" s="1"/>
  <c r="EA163" i="14" s="1"/>
  <c r="E119" i="1" s="1"/>
  <c r="DX494" i="14"/>
  <c r="DO458" i="14"/>
  <c r="DP434" i="14"/>
  <c r="DX553" i="14"/>
  <c r="DM736" i="14"/>
  <c r="DM644" i="14"/>
  <c r="DS586" i="14"/>
  <c r="DZ586" i="14" s="1"/>
  <c r="EA586" i="14" s="1"/>
  <c r="E542" i="1" s="1"/>
  <c r="CX586" i="14"/>
  <c r="DP581" i="14"/>
  <c r="DM128" i="14"/>
  <c r="DX120" i="14"/>
  <c r="DO182" i="14"/>
  <c r="DO263" i="14"/>
  <c r="DM247" i="14"/>
  <c r="DR443" i="14"/>
  <c r="DU751" i="14"/>
  <c r="DM674" i="14"/>
  <c r="DX485" i="14"/>
  <c r="DQ325" i="14"/>
  <c r="DZ325" i="14" s="1"/>
  <c r="EA325" i="14" s="1"/>
  <c r="E281" i="1" s="1"/>
  <c r="DN217" i="14"/>
  <c r="DS451" i="14"/>
  <c r="DV407" i="14"/>
  <c r="DN746" i="14"/>
  <c r="DZ746" i="14" s="1"/>
  <c r="EA746" i="14" s="1"/>
  <c r="E702" i="1" s="1"/>
  <c r="DP678" i="14"/>
  <c r="DR269" i="14"/>
  <c r="DQ505" i="14"/>
  <c r="DZ505" i="14" s="1"/>
  <c r="EA505" i="14" s="1"/>
  <c r="E461" i="1" s="1"/>
  <c r="DQ728" i="14"/>
  <c r="DQ604" i="14"/>
  <c r="DS759" i="14"/>
  <c r="DO547" i="14"/>
  <c r="DU483" i="14"/>
  <c r="DV464" i="14"/>
  <c r="DS441" i="14"/>
  <c r="DR392" i="14"/>
  <c r="DU558" i="14"/>
  <c r="DU510" i="14"/>
  <c r="DN763" i="14"/>
  <c r="DO741" i="14"/>
  <c r="DR662" i="14"/>
  <c r="DO625" i="14"/>
  <c r="DM63" i="14"/>
  <c r="DN158" i="14"/>
  <c r="DP144" i="14"/>
  <c r="DV82" i="14"/>
  <c r="DU327" i="14"/>
  <c r="DM323" i="14"/>
  <c r="DN501" i="14"/>
  <c r="DN437" i="14"/>
  <c r="DX428" i="14"/>
  <c r="DV425" i="14"/>
  <c r="DU543" i="14"/>
  <c r="DN754" i="14"/>
  <c r="DP735" i="14"/>
  <c r="DV681" i="14"/>
  <c r="DN602" i="14"/>
  <c r="DV589" i="14"/>
  <c r="DV581" i="14"/>
  <c r="DR236" i="14"/>
  <c r="DR224" i="14"/>
  <c r="DO214" i="14"/>
  <c r="DN334" i="14"/>
  <c r="DO731" i="14"/>
  <c r="DQ721" i="14"/>
  <c r="DV721" i="14"/>
  <c r="DR716" i="14"/>
  <c r="DM657" i="14"/>
  <c r="DM157" i="14"/>
  <c r="DX216" i="14"/>
  <c r="DO205" i="14"/>
  <c r="DN271" i="14"/>
  <c r="DO244" i="14"/>
  <c r="DN503" i="14"/>
  <c r="DS376" i="14"/>
  <c r="DS557" i="14"/>
  <c r="DS762" i="14"/>
  <c r="DT737" i="14"/>
  <c r="CX726" i="14"/>
  <c r="DM712" i="14"/>
  <c r="DO626" i="14"/>
  <c r="DP589" i="14"/>
  <c r="DO66" i="14"/>
  <c r="DX92" i="14"/>
  <c r="DO192" i="14"/>
  <c r="DO409" i="14"/>
  <c r="DM739" i="14"/>
  <c r="DT727" i="14"/>
  <c r="DS633" i="14"/>
  <c r="DR594" i="14"/>
  <c r="DN346" i="14"/>
  <c r="DQ311" i="14"/>
  <c r="DP539" i="14"/>
  <c r="DR725" i="14"/>
  <c r="DS684" i="14"/>
  <c r="DR649" i="14"/>
  <c r="DN126" i="14"/>
  <c r="DT625" i="14"/>
  <c r="DT114" i="14"/>
  <c r="DQ260" i="14"/>
  <c r="DP465" i="14"/>
  <c r="DZ465" i="14" s="1"/>
  <c r="EA465" i="14" s="1"/>
  <c r="E421" i="1" s="1"/>
  <c r="DN450" i="14"/>
  <c r="DS436" i="14"/>
  <c r="DZ436" i="14" s="1"/>
  <c r="EA436" i="14" s="1"/>
  <c r="E392" i="1" s="1"/>
  <c r="DS541" i="14"/>
  <c r="DN541" i="14"/>
  <c r="DN64" i="14"/>
  <c r="DS193" i="14"/>
  <c r="DQ634" i="14"/>
  <c r="DQ98" i="14"/>
  <c r="DQ192" i="14"/>
  <c r="DX653" i="14"/>
  <c r="DR416" i="14"/>
  <c r="DR397" i="14"/>
  <c r="DU519" i="14"/>
  <c r="DU682" i="14"/>
  <c r="DN650" i="14"/>
  <c r="DP647" i="14"/>
  <c r="DN606" i="14"/>
  <c r="DV593" i="14"/>
  <c r="DN54" i="14"/>
  <c r="DR150" i="14"/>
  <c r="DX134" i="14"/>
  <c r="DU200" i="14"/>
  <c r="DU297" i="14"/>
  <c r="DP290" i="14"/>
  <c r="DN281" i="14"/>
  <c r="DU318" i="14"/>
  <c r="DX369" i="14"/>
  <c r="DU469" i="14"/>
  <c r="DQ413" i="14"/>
  <c r="DU413" i="14"/>
  <c r="DT397" i="14"/>
  <c r="DQ552" i="14"/>
  <c r="DU532" i="14"/>
  <c r="DN769" i="14"/>
  <c r="DP662" i="14"/>
  <c r="DS637" i="14"/>
  <c r="DM593" i="14"/>
  <c r="DR53" i="14"/>
  <c r="DX106" i="14"/>
  <c r="DS99" i="14"/>
  <c r="DO75" i="14"/>
  <c r="DU215" i="14"/>
  <c r="DR210" i="14"/>
  <c r="DR202" i="14"/>
  <c r="DX196" i="14"/>
  <c r="DQ167" i="14"/>
  <c r="DM256" i="14"/>
  <c r="DV251" i="14"/>
  <c r="DR316" i="14"/>
  <c r="DO367" i="14"/>
  <c r="DN487" i="14"/>
  <c r="DN463" i="14"/>
  <c r="DN451" i="14"/>
  <c r="DO428" i="14"/>
  <c r="DN383" i="14"/>
  <c r="DV546" i="14"/>
  <c r="DQ525" i="14"/>
  <c r="DP525" i="14"/>
  <c r="DX765" i="14"/>
  <c r="DM756" i="14"/>
  <c r="DS754" i="14"/>
  <c r="DX749" i="14"/>
  <c r="DM748" i="14"/>
  <c r="DN711" i="14"/>
  <c r="DN699" i="14"/>
  <c r="DN679" i="14"/>
  <c r="DV587" i="14"/>
  <c r="DO578" i="14"/>
  <c r="DV128" i="14"/>
  <c r="DV107" i="14"/>
  <c r="DX89" i="14"/>
  <c r="DM72" i="14"/>
  <c r="DU214" i="14"/>
  <c r="DR182" i="14"/>
  <c r="DS166" i="14"/>
  <c r="DV161" i="14"/>
  <c r="DS257" i="14"/>
  <c r="DR335" i="14"/>
  <c r="DM328" i="14"/>
  <c r="DT313" i="14"/>
  <c r="DP482" i="14"/>
  <c r="DR463" i="14"/>
  <c r="DP463" i="14"/>
  <c r="DU379" i="14"/>
  <c r="DV531" i="14"/>
  <c r="DP760" i="14"/>
  <c r="DU739" i="14"/>
  <c r="DU723" i="14"/>
  <c r="DU715" i="14"/>
  <c r="DS709" i="14"/>
  <c r="DS653" i="14"/>
  <c r="DO649" i="14"/>
  <c r="DO635" i="14"/>
  <c r="DS629" i="14"/>
  <c r="DP616" i="14"/>
  <c r="DM575" i="14"/>
  <c r="DS151" i="14"/>
  <c r="DR138" i="14"/>
  <c r="DM99" i="14"/>
  <c r="DM87" i="14"/>
  <c r="DQ213" i="14"/>
  <c r="DU205" i="14"/>
  <c r="DT198" i="14"/>
  <c r="DX303" i="14"/>
  <c r="DV297" i="14"/>
  <c r="DU290" i="14"/>
  <c r="DN253" i="14"/>
  <c r="DZ253" i="14" s="1"/>
  <c r="EA253" i="14" s="1"/>
  <c r="E209" i="1" s="1"/>
  <c r="DT452" i="14"/>
  <c r="DR417" i="14"/>
  <c r="DQ384" i="14"/>
  <c r="DM567" i="14"/>
  <c r="DN548" i="14"/>
  <c r="DZ548" i="14" s="1"/>
  <c r="EA548" i="14" s="1"/>
  <c r="E504" i="1" s="1"/>
  <c r="DR757" i="14"/>
  <c r="DN709" i="14"/>
  <c r="DM658" i="14"/>
  <c r="DU618" i="14"/>
  <c r="DU610" i="14"/>
  <c r="DU94" i="14"/>
  <c r="DQ176" i="14"/>
  <c r="DU245" i="14"/>
  <c r="DV342" i="14"/>
  <c r="DT464" i="14"/>
  <c r="DQ532" i="14"/>
  <c r="DM532" i="14"/>
  <c r="DS767" i="14"/>
  <c r="DM677" i="14"/>
  <c r="DT66" i="14"/>
  <c r="DT110" i="14"/>
  <c r="DS103" i="14"/>
  <c r="DN92" i="14"/>
  <c r="DM73" i="14"/>
  <c r="DO185" i="14"/>
  <c r="DR174" i="14"/>
  <c r="DO331" i="14"/>
  <c r="DO307" i="14"/>
  <c r="DX482" i="14"/>
  <c r="DM438" i="14"/>
  <c r="DV399" i="14"/>
  <c r="DX512" i="14"/>
  <c r="DP761" i="14"/>
  <c r="DV747" i="14"/>
  <c r="DV735" i="14"/>
  <c r="DS616" i="14"/>
  <c r="DO56" i="14"/>
  <c r="DZ56" i="14" s="1"/>
  <c r="EA56" i="14" s="1"/>
  <c r="E12" i="1" s="1"/>
  <c r="DQ214" i="14"/>
  <c r="DR214" i="14"/>
  <c r="DR303" i="14"/>
  <c r="DS261" i="14"/>
  <c r="DR242" i="14"/>
  <c r="DO310" i="14"/>
  <c r="DN369" i="14"/>
  <c r="DT483" i="14"/>
  <c r="DV387" i="14"/>
  <c r="DR723" i="14"/>
  <c r="DM723" i="14"/>
  <c r="DV678" i="14"/>
  <c r="DO671" i="14"/>
  <c r="DP623" i="14"/>
  <c r="DR82" i="14"/>
  <c r="DQ205" i="14"/>
  <c r="DR249" i="14"/>
  <c r="DR524" i="14"/>
  <c r="DR717" i="14"/>
  <c r="DN142" i="14"/>
  <c r="DQ82" i="14"/>
  <c r="DU269" i="14"/>
  <c r="DU477" i="14"/>
  <c r="DQ617" i="14"/>
  <c r="DS77" i="14"/>
  <c r="DV211" i="14"/>
  <c r="DX184" i="14"/>
  <c r="DX249" i="14"/>
  <c r="DQ305" i="14"/>
  <c r="DP489" i="14"/>
  <c r="DZ489" i="14" s="1"/>
  <c r="EA489" i="14" s="1"/>
  <c r="E445" i="1" s="1"/>
  <c r="DQ450" i="14"/>
  <c r="DS396" i="14"/>
  <c r="DZ396" i="14" s="1"/>
  <c r="EA396" i="14" s="1"/>
  <c r="E352" i="1" s="1"/>
  <c r="DQ517" i="14"/>
  <c r="DZ517" i="14" s="1"/>
  <c r="EA517" i="14" s="1"/>
  <c r="E473" i="1" s="1"/>
  <c r="DS766" i="14"/>
  <c r="DQ684" i="14"/>
  <c r="DT160" i="14"/>
  <c r="DR96" i="14"/>
  <c r="DV271" i="14"/>
  <c r="DV471" i="14"/>
  <c r="DO399" i="14"/>
  <c r="DN399" i="14"/>
  <c r="DQ550" i="14"/>
  <c r="DR615" i="14"/>
  <c r="DQ127" i="14"/>
  <c r="DO107" i="14"/>
  <c r="DX193" i="14"/>
  <c r="DQ258" i="14"/>
  <c r="DV738" i="14"/>
  <c r="DQ114" i="14"/>
  <c r="DV114" i="14"/>
  <c r="DR310" i="14"/>
  <c r="CX450" i="14"/>
  <c r="CX402" i="14"/>
  <c r="DO114" i="14"/>
  <c r="DS98" i="14"/>
  <c r="DU186" i="14"/>
  <c r="DX279" i="14"/>
  <c r="DT263" i="14"/>
  <c r="DS247" i="14"/>
  <c r="DU344" i="14"/>
  <c r="DV311" i="14"/>
  <c r="DV495" i="14"/>
  <c r="DV459" i="14"/>
  <c r="DM570" i="14"/>
  <c r="DN766" i="14"/>
  <c r="DO721" i="14"/>
  <c r="DU647" i="14"/>
  <c r="DV619" i="14"/>
  <c r="DU155" i="14"/>
  <c r="DU229" i="14"/>
  <c r="DN204" i="14"/>
  <c r="DV301" i="14"/>
  <c r="DN342" i="14"/>
  <c r="DV335" i="14"/>
  <c r="DQ323" i="14"/>
  <c r="DR352" i="14"/>
  <c r="DV461" i="14"/>
  <c r="DQ452" i="14"/>
  <c r="DQ567" i="14"/>
  <c r="DU539" i="14"/>
  <c r="DR713" i="14"/>
  <c r="DP630" i="14"/>
  <c r="DQ602" i="14"/>
  <c r="DT599" i="14"/>
  <c r="DM58" i="14"/>
  <c r="DO154" i="14"/>
  <c r="DS132" i="14"/>
  <c r="DM130" i="14"/>
  <c r="DU261" i="14"/>
  <c r="DX242" i="14"/>
  <c r="DM564" i="14"/>
  <c r="DM757" i="14"/>
  <c r="DR160" i="14"/>
  <c r="DS149" i="14"/>
  <c r="DN149" i="14"/>
  <c r="DS129" i="14"/>
  <c r="DX191" i="14"/>
  <c r="DV283" i="14"/>
  <c r="DV239" i="14"/>
  <c r="DP322" i="14"/>
  <c r="DT501" i="14"/>
  <c r="DX409" i="14"/>
  <c r="DS734" i="14"/>
  <c r="DT712" i="14"/>
  <c r="DQ696" i="14"/>
  <c r="DV596" i="14"/>
  <c r="DO50" i="14"/>
  <c r="DN189" i="14"/>
  <c r="DM186" i="14"/>
  <c r="DO360" i="14"/>
  <c r="DV353" i="14"/>
  <c r="DQ451" i="14"/>
  <c r="DM395" i="14"/>
  <c r="DR555" i="14"/>
  <c r="DR507" i="14"/>
  <c r="DR690" i="14"/>
  <c r="DX684" i="14"/>
  <c r="DV212" i="14"/>
  <c r="DP343" i="14"/>
  <c r="DV322" i="14"/>
  <c r="DR453" i="14"/>
  <c r="DN444" i="14"/>
  <c r="DR388" i="14"/>
  <c r="DR589" i="14"/>
  <c r="DV289" i="14"/>
  <c r="DU330" i="14"/>
  <c r="DV314" i="14"/>
  <c r="DU617" i="14"/>
  <c r="DS127" i="14"/>
  <c r="DX77" i="14"/>
  <c r="DT74" i="14"/>
  <c r="DX203" i="14"/>
  <c r="DO282" i="14"/>
  <c r="DP453" i="14"/>
  <c r="DP541" i="14"/>
  <c r="DN704" i="14"/>
  <c r="DX664" i="14"/>
  <c r="DT218" i="14"/>
  <c r="DQ202" i="14"/>
  <c r="DS265" i="14"/>
  <c r="DR550" i="14"/>
  <c r="DN468" i="14"/>
  <c r="DQ436" i="14"/>
  <c r="DO515" i="14"/>
  <c r="DO594" i="14"/>
  <c r="DP425" i="14"/>
  <c r="CX698" i="14"/>
  <c r="DQ224" i="14"/>
  <c r="DQ348" i="14"/>
  <c r="DQ767" i="14"/>
  <c r="DQ671" i="14"/>
  <c r="DQ647" i="14"/>
  <c r="DQ543" i="14"/>
  <c r="DQ94" i="14"/>
  <c r="DQ364" i="14"/>
  <c r="AG57" i="14"/>
  <c r="AO57" i="14" s="1"/>
  <c r="DQ347" i="14"/>
  <c r="DQ103" i="14"/>
  <c r="DQ306" i="14"/>
  <c r="DQ652" i="14"/>
  <c r="DZ652" i="14" s="1"/>
  <c r="EA652" i="14" s="1"/>
  <c r="E608" i="1" s="1"/>
  <c r="DQ152" i="14"/>
  <c r="DQ340" i="14"/>
  <c r="DQ191" i="14"/>
  <c r="DQ438" i="14"/>
  <c r="DU716" i="14"/>
  <c r="DQ555" i="14"/>
  <c r="DU556" i="14"/>
  <c r="DQ544" i="14"/>
  <c r="DU207" i="14"/>
  <c r="DQ222" i="14"/>
  <c r="DQ275" i="14"/>
  <c r="DR194" i="14"/>
  <c r="DV233" i="14"/>
  <c r="DR266" i="14"/>
  <c r="DQ111" i="14"/>
  <c r="DQ351" i="14"/>
  <c r="DQ493" i="14"/>
  <c r="DN128" i="14"/>
  <c r="CX243" i="14"/>
  <c r="DU525" i="14"/>
  <c r="DQ60" i="14"/>
  <c r="DU120" i="14"/>
  <c r="DQ72" i="14"/>
  <c r="DQ263" i="14"/>
  <c r="DQ463" i="14"/>
  <c r="DU415" i="14"/>
  <c r="DQ403" i="14"/>
  <c r="DV58" i="14"/>
  <c r="DR106" i="14"/>
  <c r="DU646" i="14"/>
  <c r="DV597" i="14"/>
  <c r="DQ138" i="14"/>
  <c r="DQ297" i="14"/>
  <c r="DQ334" i="14"/>
  <c r="DQ709" i="14"/>
  <c r="DR700" i="14"/>
  <c r="DU605" i="14"/>
  <c r="DQ597" i="14"/>
  <c r="DU149" i="14"/>
  <c r="DR132" i="14"/>
  <c r="DQ73" i="14"/>
  <c r="DQ215" i="14"/>
  <c r="DQ735" i="14"/>
  <c r="DQ181" i="14"/>
  <c r="DQ408" i="14"/>
  <c r="DR556" i="14"/>
  <c r="DQ381" i="14"/>
  <c r="DV733" i="14"/>
  <c r="DR697" i="14"/>
  <c r="DU360" i="14"/>
  <c r="DQ501" i="14"/>
  <c r="DR551" i="14"/>
  <c r="DQ526" i="14"/>
  <c r="DV650" i="14"/>
  <c r="DV590" i="14"/>
  <c r="DR102" i="14"/>
  <c r="DR368" i="14"/>
  <c r="DN669" i="14"/>
  <c r="DQ389" i="14"/>
  <c r="DQ65" i="14"/>
  <c r="DZ65" i="14" s="1"/>
  <c r="EA65" i="14" s="1"/>
  <c r="E21" i="1" s="1"/>
  <c r="DN530" i="14"/>
  <c r="DQ748" i="14"/>
  <c r="DQ724" i="14"/>
  <c r="DZ724" i="14" s="1"/>
  <c r="EA724" i="14" s="1"/>
  <c r="E680" i="1" s="1"/>
  <c r="DQ688" i="14"/>
  <c r="DZ688" i="14" s="1"/>
  <c r="EA688" i="14" s="1"/>
  <c r="E644" i="1" s="1"/>
  <c r="DQ592" i="14"/>
  <c r="DZ592" i="14" s="1"/>
  <c r="EA592" i="14" s="1"/>
  <c r="E548" i="1" s="1"/>
  <c r="DN213" i="14"/>
  <c r="DQ328" i="14"/>
  <c r="DQ491" i="14"/>
  <c r="DQ475" i="14"/>
  <c r="DQ506" i="14"/>
  <c r="DR686" i="14"/>
  <c r="DN122" i="14"/>
  <c r="DN401" i="14"/>
  <c r="DQ674" i="14"/>
  <c r="DQ497" i="14"/>
  <c r="DQ485" i="14"/>
  <c r="DQ539" i="14"/>
  <c r="DQ662" i="14"/>
  <c r="DU85" i="14"/>
  <c r="CX505" i="14"/>
  <c r="CX517" i="14"/>
  <c r="DQ542" i="14"/>
  <c r="DQ169" i="14"/>
  <c r="DQ210" i="14"/>
  <c r="DQ247" i="14"/>
  <c r="DQ135" i="14"/>
  <c r="DQ67" i="14"/>
  <c r="DQ241" i="14"/>
  <c r="DQ557" i="14"/>
  <c r="DQ596" i="14"/>
  <c r="DZ596" i="14" s="1"/>
  <c r="EA596" i="14" s="1"/>
  <c r="E552" i="1" s="1"/>
  <c r="DQ599" i="14"/>
  <c r="DQ159" i="14"/>
  <c r="DQ278" i="14"/>
  <c r="DQ339" i="14"/>
  <c r="DU524" i="14"/>
  <c r="CX88" i="14"/>
  <c r="CX286" i="14"/>
  <c r="CX83" i="14"/>
  <c r="CX169" i="14"/>
  <c r="DR682" i="14"/>
  <c r="DQ173" i="14"/>
  <c r="DZ470" i="14"/>
  <c r="EA470" i="14" s="1"/>
  <c r="E426" i="1" s="1"/>
  <c r="DU426" i="14"/>
  <c r="DR319" i="14"/>
  <c r="DU52" i="14"/>
  <c r="DR111" i="14"/>
  <c r="DQ457" i="14"/>
  <c r="DS357" i="14"/>
  <c r="DZ357" i="14" s="1"/>
  <c r="EA357" i="14" s="1"/>
  <c r="E313" i="1" s="1"/>
  <c r="DN655" i="14"/>
  <c r="DR131" i="14"/>
  <c r="DT125" i="14"/>
  <c r="DV173" i="14"/>
  <c r="DR169" i="14"/>
  <c r="DQ259" i="14"/>
  <c r="DQ243" i="14"/>
  <c r="DU459" i="14"/>
  <c r="DN380" i="14"/>
  <c r="DU554" i="14"/>
  <c r="DU711" i="14"/>
  <c r="DU619" i="14"/>
  <c r="DN582" i="14"/>
  <c r="DU575" i="14"/>
  <c r="DQ165" i="14"/>
  <c r="DV293" i="14"/>
  <c r="DU323" i="14"/>
  <c r="CX456" i="14"/>
  <c r="DU420" i="14"/>
  <c r="DP415" i="14"/>
  <c r="DU106" i="14"/>
  <c r="DO226" i="14"/>
  <c r="DQ350" i="14"/>
  <c r="DQ469" i="14"/>
  <c r="DO711" i="14"/>
  <c r="DP686" i="14"/>
  <c r="DU621" i="14"/>
  <c r="DQ593" i="14"/>
  <c r="CX312" i="14"/>
  <c r="DQ367" i="14"/>
  <c r="DQ494" i="14"/>
  <c r="DS452" i="14"/>
  <c r="DS384" i="14"/>
  <c r="DV554" i="14"/>
  <c r="DN695" i="14"/>
  <c r="DV583" i="14"/>
  <c r="DS138" i="14"/>
  <c r="DS78" i="14"/>
  <c r="DS204" i="14"/>
  <c r="DS176" i="14"/>
  <c r="CX266" i="14"/>
  <c r="DQ447" i="14"/>
  <c r="DV424" i="14"/>
  <c r="DV404" i="14"/>
  <c r="DQ570" i="14"/>
  <c r="DQ518" i="14"/>
  <c r="DN646" i="14"/>
  <c r="DQ619" i="14"/>
  <c r="DV168" i="14"/>
  <c r="DN532" i="14"/>
  <c r="DQ670" i="14"/>
  <c r="DR613" i="14"/>
  <c r="DQ106" i="14"/>
  <c r="DU168" i="14"/>
  <c r="DQ352" i="14"/>
  <c r="CX140" i="14"/>
  <c r="CX206" i="14"/>
  <c r="DQ304" i="14"/>
  <c r="DN467" i="14"/>
  <c r="DQ414" i="14"/>
  <c r="DZ414" i="14" s="1"/>
  <c r="EA414" i="14" s="1"/>
  <c r="E370" i="1" s="1"/>
  <c r="DS746" i="14"/>
  <c r="DV723" i="14"/>
  <c r="DQ672" i="14"/>
  <c r="CX650" i="14"/>
  <c r="CX607" i="14"/>
  <c r="DN599" i="14"/>
  <c r="DQ576" i="14"/>
  <c r="DZ576" i="14" s="1"/>
  <c r="EA576" i="14" s="1"/>
  <c r="E532" i="1" s="1"/>
  <c r="CX95" i="14"/>
  <c r="CX75" i="14"/>
  <c r="CX220" i="14"/>
  <c r="CX323" i="14"/>
  <c r="DV315" i="14"/>
  <c r="DR571" i="14"/>
  <c r="DN527" i="14"/>
  <c r="DQ115" i="14"/>
  <c r="DQ185" i="14"/>
  <c r="CX665" i="14"/>
  <c r="CX132" i="14"/>
  <c r="CX186" i="14"/>
  <c r="CX320" i="14"/>
  <c r="CX347" i="14"/>
  <c r="CX469" i="14"/>
  <c r="CX316" i="14"/>
  <c r="CX703" i="14"/>
  <c r="CX660" i="14"/>
  <c r="DQ616" i="14"/>
  <c r="CX135" i="14"/>
  <c r="DU308" i="14"/>
  <c r="DQ467" i="14"/>
  <c r="DQ546" i="14"/>
  <c r="DQ623" i="14"/>
  <c r="DQ79" i="14"/>
  <c r="DQ343" i="14"/>
  <c r="DQ70" i="14"/>
  <c r="DQ356" i="14"/>
  <c r="DU211" i="14"/>
  <c r="CX570" i="14"/>
  <c r="CX151" i="14"/>
  <c r="CX461" i="14"/>
  <c r="DQ545" i="14"/>
  <c r="CX250" i="14"/>
  <c r="DQ530" i="14"/>
  <c r="CX682" i="14"/>
  <c r="CX641" i="14"/>
  <c r="DQ635" i="14"/>
  <c r="DQ151" i="14"/>
  <c r="DQ335" i="14"/>
  <c r="CX413" i="14"/>
  <c r="DQ122" i="14"/>
  <c r="CX247" i="14"/>
  <c r="CX514" i="14"/>
  <c r="CX313" i="14"/>
  <c r="CX473" i="14"/>
  <c r="CX567" i="14"/>
  <c r="CX689" i="14"/>
  <c r="CX257" i="14"/>
  <c r="DQ86" i="14"/>
  <c r="DQ661" i="14"/>
  <c r="DU195" i="14"/>
  <c r="CX177" i="14"/>
  <c r="DV310" i="14"/>
  <c r="DU367" i="14"/>
  <c r="DQ490" i="14"/>
  <c r="DZ490" i="14" s="1"/>
  <c r="EA490" i="14" s="1"/>
  <c r="E446" i="1" s="1"/>
  <c r="DU458" i="14"/>
  <c r="DX389" i="14"/>
  <c r="DQ744" i="14"/>
  <c r="DZ744" i="14" s="1"/>
  <c r="EA744" i="14" s="1"/>
  <c r="E700" i="1" s="1"/>
  <c r="DS598" i="14"/>
  <c r="DS134" i="14"/>
  <c r="DN119" i="14"/>
  <c r="DN71" i="14"/>
  <c r="DQ295" i="14"/>
  <c r="DU475" i="14"/>
  <c r="DS469" i="14"/>
  <c r="DU518" i="14"/>
  <c r="DV573" i="14"/>
  <c r="DN694" i="14"/>
  <c r="DO577" i="14"/>
  <c r="DQ131" i="14"/>
  <c r="CX126" i="14"/>
  <c r="DV90" i="14"/>
  <c r="DU484" i="14"/>
  <c r="DO426" i="14"/>
  <c r="DN528" i="14"/>
  <c r="DV689" i="14"/>
  <c r="DP87" i="14"/>
  <c r="DT75" i="14"/>
  <c r="DX270" i="14"/>
  <c r="DO403" i="14"/>
  <c r="DQ397" i="14"/>
  <c r="DU508" i="14"/>
  <c r="DQ769" i="14"/>
  <c r="DX670" i="14"/>
  <c r="DQ665" i="14"/>
  <c r="DV60" i="14"/>
  <c r="DX154" i="14"/>
  <c r="DP130" i="14"/>
  <c r="DN72" i="14"/>
  <c r="DV226" i="14"/>
  <c r="DN182" i="14"/>
  <c r="DQ264" i="14"/>
  <c r="DR328" i="14"/>
  <c r="DR479" i="14"/>
  <c r="DV447" i="14"/>
  <c r="DS638" i="14"/>
  <c r="DZ638" i="14" s="1"/>
  <c r="EA638" i="14" s="1"/>
  <c r="E594" i="1" s="1"/>
  <c r="DR635" i="14"/>
  <c r="DO618" i="14"/>
  <c r="CX606" i="14"/>
  <c r="DR63" i="14"/>
  <c r="DO146" i="14"/>
  <c r="DQ80" i="14"/>
  <c r="DR75" i="14"/>
  <c r="DV67" i="14"/>
  <c r="DR201" i="14"/>
  <c r="DQ354" i="14"/>
  <c r="DQ495" i="14"/>
  <c r="DQ443" i="14"/>
  <c r="DS564" i="14"/>
  <c r="CX590" i="14"/>
  <c r="DQ583" i="14"/>
  <c r="DV130" i="14"/>
  <c r="DQ87" i="14"/>
  <c r="DQ201" i="14"/>
  <c r="DQ270" i="14"/>
  <c r="DQ254" i="14"/>
  <c r="DQ365" i="14"/>
  <c r="DV473" i="14"/>
  <c r="DQ420" i="14"/>
  <c r="DQ706" i="14"/>
  <c r="DV605" i="14"/>
  <c r="DQ58" i="14"/>
  <c r="DU146" i="14"/>
  <c r="DU130" i="14"/>
  <c r="DQ236" i="14"/>
  <c r="DQ228" i="14"/>
  <c r="DQ204" i="14"/>
  <c r="DQ273" i="14"/>
  <c r="DU461" i="14"/>
  <c r="DQ449" i="14"/>
  <c r="DQ401" i="14"/>
  <c r="DQ377" i="14"/>
  <c r="CX295" i="14"/>
  <c r="DS290" i="14"/>
  <c r="CX361" i="14"/>
  <c r="CX354" i="14"/>
  <c r="DQ474" i="14"/>
  <c r="DO464" i="14"/>
  <c r="DR387" i="14"/>
  <c r="CX375" i="14"/>
  <c r="CX754" i="14"/>
  <c r="CX742" i="14"/>
  <c r="DR731" i="14"/>
  <c r="CX691" i="14"/>
  <c r="DR639" i="14"/>
  <c r="DQ632" i="14"/>
  <c r="DN159" i="14"/>
  <c r="DQ144" i="14"/>
  <c r="DQ198" i="14"/>
  <c r="DV343" i="14"/>
  <c r="DR496" i="14"/>
  <c r="DR464" i="14"/>
  <c r="CX384" i="14"/>
  <c r="DN543" i="14"/>
  <c r="DQ534" i="14"/>
  <c r="CX674" i="14"/>
  <c r="CX106" i="14"/>
  <c r="DQ189" i="14"/>
  <c r="DQ327" i="14"/>
  <c r="DQ571" i="14"/>
  <c r="DQ507" i="14"/>
  <c r="DQ610" i="14"/>
  <c r="DQ110" i="14"/>
  <c r="DQ261" i="14"/>
  <c r="DQ245" i="14"/>
  <c r="DQ322" i="14"/>
  <c r="CX299" i="14"/>
  <c r="CX583" i="14"/>
  <c r="CX99" i="14"/>
  <c r="DZ446" i="14"/>
  <c r="EA446" i="14" s="1"/>
  <c r="E402" i="1" s="1"/>
  <c r="DZ588" i="14"/>
  <c r="EA588" i="14" s="1"/>
  <c r="E544" i="1" s="1"/>
  <c r="DZ137" i="14"/>
  <c r="EA137" i="14" s="1"/>
  <c r="E93" i="1" s="1"/>
  <c r="DZ565" i="14"/>
  <c r="EA565" i="14" s="1"/>
  <c r="E521" i="1" s="1"/>
  <c r="DZ513" i="14"/>
  <c r="EA513" i="14" s="1"/>
  <c r="E469" i="1" s="1"/>
  <c r="DZ529" i="14"/>
  <c r="EA529" i="14" s="1"/>
  <c r="E485" i="1" s="1"/>
  <c r="DZ502" i="14"/>
  <c r="EA502" i="14" s="1"/>
  <c r="E458" i="1" s="1"/>
  <c r="DZ702" i="14"/>
  <c r="EA702" i="14" s="1"/>
  <c r="E658" i="1" s="1"/>
  <c r="DZ109" i="14"/>
  <c r="EA109" i="14" s="1"/>
  <c r="E65" i="1" s="1"/>
  <c r="DZ284" i="14"/>
  <c r="EA284" i="14" s="1"/>
  <c r="E240" i="1" s="1"/>
  <c r="DZ280" i="14"/>
  <c r="EA280" i="14" s="1"/>
  <c r="E236" i="1" s="1"/>
  <c r="DZ612" i="14"/>
  <c r="EA612" i="14" s="1"/>
  <c r="E568" i="1" s="1"/>
  <c r="DZ398" i="14"/>
  <c r="EA398" i="14" s="1"/>
  <c r="E354" i="1" s="1"/>
  <c r="DZ462" i="14"/>
  <c r="EA462" i="14" s="1"/>
  <c r="E418" i="1" s="1"/>
  <c r="DZ454" i="14"/>
  <c r="EA454" i="14" s="1"/>
  <c r="E410" i="1" s="1"/>
  <c r="DZ430" i="14"/>
  <c r="EA430" i="14" s="1"/>
  <c r="E386" i="1" s="1"/>
  <c r="DZ608" i="14"/>
  <c r="EA608" i="14" s="1"/>
  <c r="E564" i="1" s="1"/>
  <c r="DZ153" i="14"/>
  <c r="EA153" i="14" s="1"/>
  <c r="E109" i="1" s="1"/>
  <c r="DZ105" i="14"/>
  <c r="EA105" i="14" s="1"/>
  <c r="E61" i="1" s="1"/>
  <c r="DZ656" i="14"/>
  <c r="EA656" i="14" s="1"/>
  <c r="E612" i="1" s="1"/>
  <c r="DQ61" i="14"/>
  <c r="DU145" i="14"/>
  <c r="DU81" i="14"/>
  <c r="DU223" i="14"/>
  <c r="CX191" i="14"/>
  <c r="DM191" i="14"/>
  <c r="DM337" i="14"/>
  <c r="CX337" i="14"/>
  <c r="DM305" i="14"/>
  <c r="DZ305" i="14" s="1"/>
  <c r="EA305" i="14" s="1"/>
  <c r="E261" i="1" s="1"/>
  <c r="CX305" i="14"/>
  <c r="CX474" i="14"/>
  <c r="DM474" i="14"/>
  <c r="DU394" i="14"/>
  <c r="DZ394" i="14" s="1"/>
  <c r="EA394" i="14" s="1"/>
  <c r="E350" i="1" s="1"/>
  <c r="DU386" i="14"/>
  <c r="DZ386" i="14" s="1"/>
  <c r="EA386" i="14" s="1"/>
  <c r="E342" i="1" s="1"/>
  <c r="DM648" i="14"/>
  <c r="CX648" i="14"/>
  <c r="DM632" i="14"/>
  <c r="CX632" i="14"/>
  <c r="CX84" i="14"/>
  <c r="DM84" i="14"/>
  <c r="DQ68" i="14"/>
  <c r="DP187" i="14"/>
  <c r="DM303" i="14"/>
  <c r="CX303" i="14"/>
  <c r="DQ291" i="14"/>
  <c r="DX341" i="14"/>
  <c r="DQ312" i="14"/>
  <c r="DM499" i="14"/>
  <c r="CX499" i="14"/>
  <c r="DU423" i="14"/>
  <c r="CX407" i="14"/>
  <c r="DM407" i="14"/>
  <c r="DU375" i="14"/>
  <c r="DM767" i="14"/>
  <c r="CX767" i="14"/>
  <c r="CX715" i="14"/>
  <c r="DM715" i="14"/>
  <c r="DM683" i="14"/>
  <c r="CX683" i="14"/>
  <c r="DX668" i="14"/>
  <c r="DM639" i="14"/>
  <c r="CX639" i="14"/>
  <c r="CX623" i="14"/>
  <c r="DM623" i="14"/>
  <c r="CX611" i="14"/>
  <c r="DM611" i="14"/>
  <c r="DQ595" i="14"/>
  <c r="DQ59" i="14"/>
  <c r="DM115" i="14"/>
  <c r="CX115" i="14"/>
  <c r="DS81" i="14"/>
  <c r="DQ71" i="14"/>
  <c r="DM229" i="14"/>
  <c r="CX229" i="14"/>
  <c r="DS207" i="14"/>
  <c r="DQ197" i="14"/>
  <c r="DS187" i="14"/>
  <c r="DZ274" i="14"/>
  <c r="EA274" i="14" s="1"/>
  <c r="E230" i="1" s="1"/>
  <c r="CX242" i="14"/>
  <c r="DM242" i="14"/>
  <c r="CX339" i="14"/>
  <c r="DM339" i="14"/>
  <c r="CX327" i="14"/>
  <c r="DM327" i="14"/>
  <c r="CX315" i="14"/>
  <c r="DM315" i="14"/>
  <c r="CX311" i="14"/>
  <c r="DM311" i="14"/>
  <c r="CX496" i="14"/>
  <c r="DM496" i="14"/>
  <c r="CX412" i="14"/>
  <c r="CX396" i="14"/>
  <c r="CX626" i="14"/>
  <c r="DX119" i="14"/>
  <c r="CX212" i="14"/>
  <c r="DM212" i="14"/>
  <c r="DN187" i="14"/>
  <c r="DR300" i="14"/>
  <c r="CX277" i="14"/>
  <c r="DM277" i="14"/>
  <c r="CX245" i="14"/>
  <c r="DM245" i="14"/>
  <c r="CX330" i="14"/>
  <c r="DM330" i="14"/>
  <c r="DQ368" i="14"/>
  <c r="CX437" i="14"/>
  <c r="DM437" i="14"/>
  <c r="CX421" i="14"/>
  <c r="DM421" i="14"/>
  <c r="CX568" i="14"/>
  <c r="DM568" i="14"/>
  <c r="CX536" i="14"/>
  <c r="CX524" i="14"/>
  <c r="DM524" i="14"/>
  <c r="CX761" i="14"/>
  <c r="DM761" i="14"/>
  <c r="DM737" i="14"/>
  <c r="CX737" i="14"/>
  <c r="DN668" i="14"/>
  <c r="DM589" i="14"/>
  <c r="CX589" i="14"/>
  <c r="DU53" i="14"/>
  <c r="DP150" i="14"/>
  <c r="DV100" i="14"/>
  <c r="DM85" i="14"/>
  <c r="CX85" i="14"/>
  <c r="DO233" i="14"/>
  <c r="DQ207" i="14"/>
  <c r="DX188" i="14"/>
  <c r="DR162" i="14"/>
  <c r="DR275" i="14"/>
  <c r="DQ256" i="14"/>
  <c r="DS250" i="14"/>
  <c r="DS319" i="14"/>
  <c r="DS361" i="14"/>
  <c r="DO460" i="14"/>
  <c r="CX442" i="14"/>
  <c r="DM442" i="14"/>
  <c r="DZ442" i="14" s="1"/>
  <c r="EA442" i="14" s="1"/>
  <c r="E398" i="1" s="1"/>
  <c r="DO416" i="14"/>
  <c r="DQ410" i="14"/>
  <c r="DT389" i="14"/>
  <c r="DQ378" i="14"/>
  <c r="DZ378" i="14" s="1"/>
  <c r="EA378" i="14" s="1"/>
  <c r="E334" i="1" s="1"/>
  <c r="DV566" i="14"/>
  <c r="DT560" i="14"/>
  <c r="DR542" i="14"/>
  <c r="DQ537" i="14"/>
  <c r="DX520" i="14"/>
  <c r="DV514" i="14"/>
  <c r="DX508" i="14"/>
  <c r="DO573" i="14"/>
  <c r="DQ736" i="14"/>
  <c r="DQ708" i="14"/>
  <c r="DZ708" i="14" s="1"/>
  <c r="EA708" i="14" s="1"/>
  <c r="E664" i="1" s="1"/>
  <c r="DR703" i="14"/>
  <c r="DZ692" i="14"/>
  <c r="EA692" i="14" s="1"/>
  <c r="E648" i="1" s="1"/>
  <c r="DO682" i="14"/>
  <c r="DQ676" i="14"/>
  <c r="DP621" i="14"/>
  <c r="DN595" i="14"/>
  <c r="DM580" i="14"/>
  <c r="CX580" i="14"/>
  <c r="DM64" i="14"/>
  <c r="CX64" i="14"/>
  <c r="DQ52" i="14"/>
  <c r="DM160" i="14"/>
  <c r="CX160" i="14"/>
  <c r="DO134" i="14"/>
  <c r="DQ128" i="14"/>
  <c r="DR95" i="14"/>
  <c r="CX234" i="14"/>
  <c r="DN197" i="14"/>
  <c r="DO188" i="14"/>
  <c r="DQ182" i="14"/>
  <c r="DR173" i="14"/>
  <c r="DS293" i="14"/>
  <c r="DQ279" i="14"/>
  <c r="DR351" i="14"/>
  <c r="CX336" i="14"/>
  <c r="DM336" i="14"/>
  <c r="DO368" i="14"/>
  <c r="DV361" i="14"/>
  <c r="DN372" i="14"/>
  <c r="DN472" i="14"/>
  <c r="DZ472" i="14" s="1"/>
  <c r="EA472" i="14" s="1"/>
  <c r="E428" i="1" s="1"/>
  <c r="DN440" i="14"/>
  <c r="DO397" i="14"/>
  <c r="CX391" i="14"/>
  <c r="DM391" i="14"/>
  <c r="DN563" i="14"/>
  <c r="DO560" i="14"/>
  <c r="DQ554" i="14"/>
  <c r="CX538" i="14"/>
  <c r="DM538" i="14"/>
  <c r="DR573" i="14"/>
  <c r="DO769" i="14"/>
  <c r="DQ695" i="14"/>
  <c r="CX675" i="14"/>
  <c r="DM675" i="14"/>
  <c r="DZ675" i="14" s="1"/>
  <c r="EA675" i="14" s="1"/>
  <c r="E631" i="1" s="1"/>
  <c r="DQ659" i="14"/>
  <c r="DZ651" i="14"/>
  <c r="EA651" i="14" s="1"/>
  <c r="E607" i="1" s="1"/>
  <c r="CX591" i="14"/>
  <c r="DM591" i="14"/>
  <c r="DQ63" i="14"/>
  <c r="CX51" i="14"/>
  <c r="DM51" i="14"/>
  <c r="DZ51" i="14" s="1"/>
  <c r="EA51" i="14" s="1"/>
  <c r="E7" i="1" s="1"/>
  <c r="CX91" i="14"/>
  <c r="DM91" i="14"/>
  <c r="DZ91" i="14" s="1"/>
  <c r="EA91" i="14" s="1"/>
  <c r="E47" i="1" s="1"/>
  <c r="DO207" i="14"/>
  <c r="CX161" i="14"/>
  <c r="DM161" i="14"/>
  <c r="CX294" i="14"/>
  <c r="DO341" i="14"/>
  <c r="CX468" i="14"/>
  <c r="DM468" i="14"/>
  <c r="DZ468" i="14" s="1"/>
  <c r="EA468" i="14" s="1"/>
  <c r="E424" i="1" s="1"/>
  <c r="DN445" i="14"/>
  <c r="DT435" i="14"/>
  <c r="DV429" i="14"/>
  <c r="CX376" i="14"/>
  <c r="DM376" i="14"/>
  <c r="DP570" i="14"/>
  <c r="DV540" i="14"/>
  <c r="DP763" i="14"/>
  <c r="DR665" i="14"/>
  <c r="DX659" i="14"/>
  <c r="DN585" i="14"/>
  <c r="DP75" i="14"/>
  <c r="DN223" i="14"/>
  <c r="DP254" i="14"/>
  <c r="CX338" i="14"/>
  <c r="CX310" i="14"/>
  <c r="DO366" i="14"/>
  <c r="CX441" i="14"/>
  <c r="DN426" i="14"/>
  <c r="DP404" i="14"/>
  <c r="CX548" i="14"/>
  <c r="DZ701" i="14"/>
  <c r="EA701" i="14" s="1"/>
  <c r="E657" i="1" s="1"/>
  <c r="CX697" i="14"/>
  <c r="CX681" i="14"/>
  <c r="DM681" i="14"/>
  <c r="DX646" i="14"/>
  <c r="CX617" i="14"/>
  <c r="DM601" i="14"/>
  <c r="CX601" i="14"/>
  <c r="CX577" i="14"/>
  <c r="CX61" i="14"/>
  <c r="DX138" i="14"/>
  <c r="DP134" i="14"/>
  <c r="DR120" i="14"/>
  <c r="DP102" i="14"/>
  <c r="DX90" i="14"/>
  <c r="DS71" i="14"/>
  <c r="DO67" i="14"/>
  <c r="DR226" i="14"/>
  <c r="CX207" i="14"/>
  <c r="DM207" i="14"/>
  <c r="DX200" i="14"/>
  <c r="DN194" i="14"/>
  <c r="DT188" i="14"/>
  <c r="DQ183" i="14"/>
  <c r="DS177" i="14"/>
  <c r="DT168" i="14"/>
  <c r="DN162" i="14"/>
  <c r="DV291" i="14"/>
  <c r="DX285" i="14"/>
  <c r="DN259" i="14"/>
  <c r="DS254" i="14"/>
  <c r="DX342" i="14"/>
  <c r="DQ337" i="14"/>
  <c r="DN328" i="14"/>
  <c r="DO319" i="14"/>
  <c r="DQ313" i="14"/>
  <c r="DX352" i="14"/>
  <c r="DP497" i="14"/>
  <c r="DN491" i="14"/>
  <c r="DQ482" i="14"/>
  <c r="DR435" i="14"/>
  <c r="DN423" i="14"/>
  <c r="DP417" i="14"/>
  <c r="DR411" i="14"/>
  <c r="DO384" i="14"/>
  <c r="DX377" i="14"/>
  <c r="DO551" i="14"/>
  <c r="DT532" i="14"/>
  <c r="DV526" i="14"/>
  <c r="DZ526" i="14" s="1"/>
  <c r="EA526" i="14" s="1"/>
  <c r="E482" i="1" s="1"/>
  <c r="DO519" i="14"/>
  <c r="DQ768" i="14"/>
  <c r="DZ768" i="14" s="1"/>
  <c r="EA768" i="14" s="1"/>
  <c r="E724" i="1" s="1"/>
  <c r="DO730" i="14"/>
  <c r="DT677" i="14"/>
  <c r="DR667" i="14"/>
  <c r="DV655" i="14"/>
  <c r="DS642" i="14"/>
  <c r="DN619" i="14"/>
  <c r="DT613" i="14"/>
  <c r="DT593" i="14"/>
  <c r="CX584" i="14"/>
  <c r="DN63" i="14"/>
  <c r="DX157" i="14"/>
  <c r="CX152" i="14"/>
  <c r="DS118" i="14"/>
  <c r="DQ112" i="14"/>
  <c r="DR99" i="14"/>
  <c r="DQ84" i="14"/>
  <c r="DX73" i="14"/>
  <c r="DO236" i="14"/>
  <c r="DV225" i="14"/>
  <c r="CX222" i="14"/>
  <c r="DX187" i="14"/>
  <c r="DN173" i="14"/>
  <c r="CX162" i="14"/>
  <c r="DX304" i="14"/>
  <c r="CX291" i="14"/>
  <c r="DO273" i="14"/>
  <c r="DV262" i="14"/>
  <c r="DN254" i="14"/>
  <c r="DP341" i="14"/>
  <c r="DQ332" i="14"/>
  <c r="DQ483" i="14"/>
  <c r="DR448" i="14"/>
  <c r="DR424" i="14"/>
  <c r="DM419" i="14"/>
  <c r="CX419" i="14"/>
  <c r="DM403" i="14"/>
  <c r="CX403" i="14"/>
  <c r="DQ379" i="14"/>
  <c r="DQ731" i="14"/>
  <c r="DQ715" i="14"/>
  <c r="DM695" i="14"/>
  <c r="CX695" i="14"/>
  <c r="DO677" i="14"/>
  <c r="CX643" i="14"/>
  <c r="DO629" i="14"/>
  <c r="DO593" i="14"/>
  <c r="DR130" i="14"/>
  <c r="CX71" i="14"/>
  <c r="DV236" i="14"/>
  <c r="DT226" i="14"/>
  <c r="CX197" i="14"/>
  <c r="CX165" i="14"/>
  <c r="DR297" i="14"/>
  <c r="DP320" i="14"/>
  <c r="DN352" i="14"/>
  <c r="DQ496" i="14"/>
  <c r="DX483" i="14"/>
  <c r="DR473" i="14"/>
  <c r="DQ464" i="14"/>
  <c r="DX419" i="14"/>
  <c r="CX380" i="14"/>
  <c r="DN564" i="14"/>
  <c r="DT534" i="14"/>
  <c r="DV528" i="14"/>
  <c r="DR769" i="14"/>
  <c r="DX711" i="14"/>
  <c r="CX694" i="14"/>
  <c r="DS668" i="14"/>
  <c r="DV645" i="14"/>
  <c r="DV629" i="14"/>
  <c r="DX623" i="14"/>
  <c r="DP599" i="14"/>
  <c r="DQ62" i="14"/>
  <c r="DQ158" i="14"/>
  <c r="DR126" i="14"/>
  <c r="CX90" i="14"/>
  <c r="DT79" i="14"/>
  <c r="DQ212" i="14"/>
  <c r="DT205" i="14"/>
  <c r="DP185" i="14"/>
  <c r="CX281" i="14"/>
  <c r="DQ277" i="14"/>
  <c r="DT327" i="14"/>
  <c r="DT311" i="14"/>
  <c r="DQ421" i="14"/>
  <c r="CX389" i="14"/>
  <c r="CX520" i="14"/>
  <c r="CX508" i="14"/>
  <c r="DM508" i="14"/>
  <c r="DR668" i="14"/>
  <c r="CX621" i="14"/>
  <c r="DQ581" i="14"/>
  <c r="CX605" i="14"/>
  <c r="CX65" i="14"/>
  <c r="DQ157" i="14"/>
  <c r="CX153" i="14"/>
  <c r="DN144" i="14"/>
  <c r="DP138" i="14"/>
  <c r="DO135" i="14"/>
  <c r="DS111" i="14"/>
  <c r="DT82" i="14"/>
  <c r="DX220" i="14"/>
  <c r="DV214" i="14"/>
  <c r="DT208" i="14"/>
  <c r="DP180" i="14"/>
  <c r="DO177" i="14"/>
  <c r="DV170" i="14"/>
  <c r="DP301" i="14"/>
  <c r="DX273" i="14"/>
  <c r="DV267" i="14"/>
  <c r="CX264" i="14"/>
  <c r="DQ349" i="14"/>
  <c r="DN332" i="14"/>
  <c r="DO323" i="14"/>
  <c r="DS311" i="14"/>
  <c r="DR308" i="14"/>
  <c r="DP368" i="14"/>
  <c r="DO365" i="14"/>
  <c r="DT352" i="14"/>
  <c r="DV499" i="14"/>
  <c r="CX494" i="14"/>
  <c r="DX473" i="14"/>
  <c r="DS448" i="14"/>
  <c r="DN435" i="14"/>
  <c r="DO432" i="14"/>
  <c r="CX426" i="14"/>
  <c r="DM426" i="14"/>
  <c r="DP421" i="14"/>
  <c r="DR415" i="14"/>
  <c r="DV403" i="14"/>
  <c r="CX378" i="14"/>
  <c r="DS555" i="14"/>
  <c r="DT552" i="14"/>
  <c r="DN546" i="14"/>
  <c r="DO543" i="14"/>
  <c r="DT524" i="14"/>
  <c r="DV518" i="14"/>
  <c r="CX513" i="14"/>
  <c r="DV767" i="14"/>
  <c r="CX764" i="14"/>
  <c r="DN731" i="14"/>
  <c r="DQ716" i="14"/>
  <c r="DV695" i="14"/>
  <c r="DP689" i="14"/>
  <c r="DO686" i="14"/>
  <c r="DV679" i="14"/>
  <c r="DT673" i="14"/>
  <c r="DT661" i="14"/>
  <c r="CX656" i="14"/>
  <c r="DV647" i="14"/>
  <c r="DN639" i="14"/>
  <c r="DT633" i="14"/>
  <c r="DX621" i="14"/>
  <c r="CX612" i="14"/>
  <c r="DN587" i="14"/>
  <c r="DX581" i="14"/>
  <c r="DV575" i="14"/>
  <c r="DV155" i="14"/>
  <c r="DR119" i="14"/>
  <c r="DS90" i="14"/>
  <c r="DO224" i="14"/>
  <c r="DS212" i="14"/>
  <c r="DR181" i="14"/>
  <c r="DO297" i="14"/>
  <c r="DO277" i="14"/>
  <c r="DN242" i="14"/>
  <c r="DT349" i="14"/>
  <c r="DO342" i="14"/>
  <c r="DR327" i="14"/>
  <c r="DS497" i="14"/>
  <c r="DO477" i="14"/>
  <c r="CX463" i="14"/>
  <c r="CX447" i="14"/>
  <c r="CX443" i="14"/>
  <c r="CX387" i="14"/>
  <c r="DS556" i="14"/>
  <c r="DV539" i="14"/>
  <c r="DS532" i="14"/>
  <c r="DR523" i="14"/>
  <c r="CX506" i="14"/>
  <c r="CX727" i="14"/>
  <c r="DT716" i="14"/>
  <c r="DX700" i="14"/>
  <c r="DT684" i="14"/>
  <c r="CX619" i="14"/>
  <c r="DO597" i="14"/>
  <c r="DN110" i="14"/>
  <c r="DR86" i="14"/>
  <c r="CX225" i="14"/>
  <c r="DV204" i="14"/>
  <c r="DV277" i="14"/>
  <c r="DN245" i="14"/>
  <c r="DN356" i="14"/>
  <c r="DN405" i="14"/>
  <c r="DN568" i="14"/>
  <c r="DR544" i="14"/>
  <c r="CX678" i="14"/>
  <c r="DV661" i="14"/>
  <c r="CX646" i="14"/>
  <c r="CX130" i="14"/>
  <c r="CX122" i="14"/>
  <c r="CX78" i="14"/>
  <c r="CX168" i="14"/>
  <c r="CX273" i="14"/>
  <c r="CX377" i="14"/>
  <c r="CX557" i="14"/>
  <c r="CX596" i="14"/>
  <c r="CX73" i="14"/>
  <c r="CX199" i="14"/>
  <c r="CX141" i="14"/>
  <c r="CX97" i="14"/>
  <c r="CX304" i="14"/>
  <c r="CX332" i="14"/>
  <c r="CX157" i="14"/>
  <c r="CX149" i="14"/>
  <c r="DM149" i="14"/>
  <c r="DM89" i="14"/>
  <c r="CX89" i="14"/>
  <c r="CX183" i="14"/>
  <c r="DM183" i="14"/>
  <c r="CX244" i="14"/>
  <c r="DM244" i="14"/>
  <c r="DQ363" i="14"/>
  <c r="DU569" i="14"/>
  <c r="DM616" i="14"/>
  <c r="CX616" i="14"/>
  <c r="CX156" i="14"/>
  <c r="DM156" i="14"/>
  <c r="DM124" i="14"/>
  <c r="CX124" i="14"/>
  <c r="DU88" i="14"/>
  <c r="CX198" i="14"/>
  <c r="DM198" i="14"/>
  <c r="DM170" i="14"/>
  <c r="CX170" i="14"/>
  <c r="DM267" i="14"/>
  <c r="CX267" i="14"/>
  <c r="DM251" i="14"/>
  <c r="CX251" i="14"/>
  <c r="DM348" i="14"/>
  <c r="CX348" i="14"/>
  <c r="CX370" i="14"/>
  <c r="DM467" i="14"/>
  <c r="CX467" i="14"/>
  <c r="DM379" i="14"/>
  <c r="CX379" i="14"/>
  <c r="DT676" i="14"/>
  <c r="CX599" i="14"/>
  <c r="DM599" i="14"/>
  <c r="DM107" i="14"/>
  <c r="CX107" i="14"/>
  <c r="DM103" i="14"/>
  <c r="CX103" i="14"/>
  <c r="DM217" i="14"/>
  <c r="CX217" i="14"/>
  <c r="CX278" i="14"/>
  <c r="DM278" i="14"/>
  <c r="CX343" i="14"/>
  <c r="DM343" i="14"/>
  <c r="CX444" i="14"/>
  <c r="DM408" i="14"/>
  <c r="CX408" i="14"/>
  <c r="DM392" i="14"/>
  <c r="CX392" i="14"/>
  <c r="DM710" i="14"/>
  <c r="CX710" i="14"/>
  <c r="DM610" i="14"/>
  <c r="CX610" i="14"/>
  <c r="DM158" i="14"/>
  <c r="CX158" i="14"/>
  <c r="DM86" i="14"/>
  <c r="CX86" i="14"/>
  <c r="DM82" i="14"/>
  <c r="CX82" i="14"/>
  <c r="DM70" i="14"/>
  <c r="CX70" i="14"/>
  <c r="CX253" i="14"/>
  <c r="DM306" i="14"/>
  <c r="CX306" i="14"/>
  <c r="CX477" i="14"/>
  <c r="DM477" i="14"/>
  <c r="DM453" i="14"/>
  <c r="CX453" i="14"/>
  <c r="CX556" i="14"/>
  <c r="DM556" i="14"/>
  <c r="DU540" i="14"/>
  <c r="CX512" i="14"/>
  <c r="DM512" i="14"/>
  <c r="CX661" i="14"/>
  <c r="DM661" i="14"/>
  <c r="DM581" i="14"/>
  <c r="CX581" i="14"/>
  <c r="CX645" i="14"/>
  <c r="CX629" i="14"/>
  <c r="DS131" i="14"/>
  <c r="DP220" i="14"/>
  <c r="DM211" i="14"/>
  <c r="CX211" i="14"/>
  <c r="DV206" i="14"/>
  <c r="DQ187" i="14"/>
  <c r="DP164" i="14"/>
  <c r="DQ300" i="14"/>
  <c r="DZ296" i="14"/>
  <c r="EA296" i="14" s="1"/>
  <c r="E252" i="1" s="1"/>
  <c r="DU292" i="14"/>
  <c r="DZ288" i="14"/>
  <c r="EA288" i="14" s="1"/>
  <c r="E244" i="1" s="1"/>
  <c r="DO246" i="14"/>
  <c r="DQ240" i="14"/>
  <c r="DZ240" i="14" s="1"/>
  <c r="EA240" i="14" s="1"/>
  <c r="E196" i="1" s="1"/>
  <c r="DQ341" i="14"/>
  <c r="DQ309" i="14"/>
  <c r="DZ309" i="14" s="1"/>
  <c r="EA309" i="14" s="1"/>
  <c r="E265" i="1" s="1"/>
  <c r="DX445" i="14"/>
  <c r="DX429" i="14"/>
  <c r="DR423" i="14"/>
  <c r="DP397" i="14"/>
  <c r="DM382" i="14"/>
  <c r="DZ382" i="14" s="1"/>
  <c r="EA382" i="14" s="1"/>
  <c r="E338" i="1" s="1"/>
  <c r="CX382" i="14"/>
  <c r="DM541" i="14"/>
  <c r="CX541" i="14"/>
  <c r="DS519" i="14"/>
  <c r="DM760" i="14"/>
  <c r="CX760" i="14"/>
  <c r="DR691" i="14"/>
  <c r="DX669" i="14"/>
  <c r="DP665" i="14"/>
  <c r="DS650" i="14"/>
  <c r="DN631" i="14"/>
  <c r="DM620" i="14"/>
  <c r="CX620" i="14"/>
  <c r="DX593" i="14"/>
  <c r="DM148" i="14"/>
  <c r="CX148" i="14"/>
  <c r="CX116" i="14"/>
  <c r="DM116" i="14"/>
  <c r="DN111" i="14"/>
  <c r="DN83" i="14"/>
  <c r="DQ166" i="14"/>
  <c r="DQ238" i="14"/>
  <c r="CX287" i="14"/>
  <c r="DM287" i="14"/>
  <c r="DZ287" i="14" s="1"/>
  <c r="EA287" i="14" s="1"/>
  <c r="E243" i="1" s="1"/>
  <c r="CX283" i="14"/>
  <c r="DM283" i="14"/>
  <c r="DO350" i="14"/>
  <c r="DQ344" i="14"/>
  <c r="DM324" i="14"/>
  <c r="DZ324" i="14" s="1"/>
  <c r="EA324" i="14" s="1"/>
  <c r="E280" i="1" s="1"/>
  <c r="CX324" i="14"/>
  <c r="DN319" i="14"/>
  <c r="DQ366" i="14"/>
  <c r="CX503" i="14"/>
  <c r="DM503" i="14"/>
  <c r="DR492" i="14"/>
  <c r="DM487" i="14"/>
  <c r="CX487" i="14"/>
  <c r="DM471" i="14"/>
  <c r="CX471" i="14"/>
  <c r="DR460" i="14"/>
  <c r="DM455" i="14"/>
  <c r="CX455" i="14"/>
  <c r="DM439" i="14"/>
  <c r="CX439" i="14"/>
  <c r="DO429" i="14"/>
  <c r="DQ423" i="14"/>
  <c r="DM411" i="14"/>
  <c r="CX411" i="14"/>
  <c r="CX562" i="14"/>
  <c r="DS552" i="14"/>
  <c r="DV519" i="14"/>
  <c r="DQ711" i="14"/>
  <c r="DM699" i="14"/>
  <c r="CX699" i="14"/>
  <c r="DS689" i="14"/>
  <c r="DQ679" i="14"/>
  <c r="DT668" i="14"/>
  <c r="CX663" i="14"/>
  <c r="DM663" i="14"/>
  <c r="DR650" i="14"/>
  <c r="CX627" i="14"/>
  <c r="DM627" i="14"/>
  <c r="DR590" i="14"/>
  <c r="DM579" i="14"/>
  <c r="CX579" i="14"/>
  <c r="DV48" i="14"/>
  <c r="DM55" i="14"/>
  <c r="CX55" i="14"/>
  <c r="DN102" i="14"/>
  <c r="DR90" i="14"/>
  <c r="DX226" i="14"/>
  <c r="DM221" i="14"/>
  <c r="CX221" i="14"/>
  <c r="CX193" i="14"/>
  <c r="DM193" i="14"/>
  <c r="DO187" i="14"/>
  <c r="DV164" i="14"/>
  <c r="DS300" i="14"/>
  <c r="DR293" i="14"/>
  <c r="DV350" i="14"/>
  <c r="DM307" i="14"/>
  <c r="CX307" i="14"/>
  <c r="DN368" i="14"/>
  <c r="CX500" i="14"/>
  <c r="DM500" i="14"/>
  <c r="DQ484" i="14"/>
  <c r="DN457" i="14"/>
  <c r="DP423" i="14"/>
  <c r="DX415" i="14"/>
  <c r="DN397" i="14"/>
  <c r="DM515" i="14"/>
  <c r="CX515" i="14"/>
  <c r="CX766" i="14"/>
  <c r="DM766" i="14"/>
  <c r="CX762" i="14"/>
  <c r="DM762" i="14"/>
  <c r="CX758" i="14"/>
  <c r="DM758" i="14"/>
  <c r="DT695" i="14"/>
  <c r="CX690" i="14"/>
  <c r="DM690" i="14"/>
  <c r="DP679" i="14"/>
  <c r="DM642" i="14"/>
  <c r="CX642" i="14"/>
  <c r="DT635" i="14"/>
  <c r="DT583" i="14"/>
  <c r="DT151" i="14"/>
  <c r="DP99" i="14"/>
  <c r="CX74" i="14"/>
  <c r="DM74" i="14"/>
  <c r="DM216" i="14"/>
  <c r="CX216" i="14"/>
  <c r="DN300" i="14"/>
  <c r="CX265" i="14"/>
  <c r="DM265" i="14"/>
  <c r="CX465" i="14"/>
  <c r="CX425" i="14"/>
  <c r="CX373" i="14"/>
  <c r="CX733" i="14"/>
  <c r="CX717" i="14"/>
  <c r="DM717" i="14"/>
  <c r="CX713" i="14"/>
  <c r="DM713" i="14"/>
  <c r="DZ713" i="14" s="1"/>
  <c r="EA713" i="14" s="1"/>
  <c r="E669" i="1" s="1"/>
  <c r="DV668" i="14"/>
  <c r="CX633" i="14"/>
  <c r="DS63" i="14"/>
  <c r="DR60" i="14"/>
  <c r="DQ53" i="14"/>
  <c r="DU157" i="14"/>
  <c r="DV152" i="14"/>
  <c r="DT146" i="14"/>
  <c r="CX133" i="14"/>
  <c r="DM133" i="14"/>
  <c r="DS119" i="14"/>
  <c r="DQ113" i="14"/>
  <c r="DT106" i="14"/>
  <c r="CX101" i="14"/>
  <c r="DM101" i="14"/>
  <c r="DZ101" i="14" s="1"/>
  <c r="EA101" i="14" s="1"/>
  <c r="E57" i="1" s="1"/>
  <c r="DX224" i="14"/>
  <c r="DR206" i="14"/>
  <c r="DQ199" i="14"/>
  <c r="CX187" i="14"/>
  <c r="DM187" i="14"/>
  <c r="DP176" i="14"/>
  <c r="DV166" i="14"/>
  <c r="DV238" i="14"/>
  <c r="CX300" i="14"/>
  <c r="DM300" i="14"/>
  <c r="DN295" i="14"/>
  <c r="DN275" i="14"/>
  <c r="DZ275" i="14" s="1"/>
  <c r="EA275" i="14" s="1"/>
  <c r="E231" i="1" s="1"/>
  <c r="DV263" i="14"/>
  <c r="DX257" i="14"/>
  <c r="DO250" i="14"/>
  <c r="DQ244" i="14"/>
  <c r="DO351" i="14"/>
  <c r="CX345" i="14"/>
  <c r="CX341" i="14"/>
  <c r="DM341" i="14"/>
  <c r="DS335" i="14"/>
  <c r="DV366" i="14"/>
  <c r="DR362" i="14"/>
  <c r="DS372" i="14"/>
  <c r="DR495" i="14"/>
  <c r="DS480" i="14"/>
  <c r="DX457" i="14"/>
  <c r="DT445" i="14"/>
  <c r="DQ426" i="14"/>
  <c r="DV415" i="14"/>
  <c r="DM410" i="14"/>
  <c r="CX410" i="14"/>
  <c r="DP401" i="14"/>
  <c r="CX386" i="14"/>
  <c r="DR566" i="14"/>
  <c r="DP560" i="14"/>
  <c r="DR554" i="14"/>
  <c r="DT508" i="14"/>
  <c r="DP745" i="14"/>
  <c r="DO742" i="14"/>
  <c r="DP693" i="14"/>
  <c r="DM676" i="14"/>
  <c r="CX676" i="14"/>
  <c r="DQ660" i="14"/>
  <c r="DZ660" i="14" s="1"/>
  <c r="EA660" i="14" s="1"/>
  <c r="E616" i="1" s="1"/>
  <c r="DT645" i="14"/>
  <c r="DP641" i="14"/>
  <c r="CX628" i="14"/>
  <c r="DX597" i="14"/>
  <c r="DS48" i="14"/>
  <c r="DQ156" i="14"/>
  <c r="DO138" i="14"/>
  <c r="DQ132" i="14"/>
  <c r="DO78" i="14"/>
  <c r="DS224" i="14"/>
  <c r="DX215" i="14"/>
  <c r="DV209" i="14"/>
  <c r="DN201" i="14"/>
  <c r="DQ186" i="14"/>
  <c r="DR177" i="14"/>
  <c r="DX171" i="14"/>
  <c r="DV165" i="14"/>
  <c r="DQ303" i="14"/>
  <c r="DS297" i="14"/>
  <c r="DO285" i="14"/>
  <c r="CX275" i="14"/>
  <c r="DV246" i="14"/>
  <c r="DN351" i="14"/>
  <c r="CX340" i="14"/>
  <c r="DQ320" i="14"/>
  <c r="CX366" i="14"/>
  <c r="DM366" i="14"/>
  <c r="DO352" i="14"/>
  <c r="DV452" i="14"/>
  <c r="DV428" i="14"/>
  <c r="DM423" i="14"/>
  <c r="CX423" i="14"/>
  <c r="DS413" i="14"/>
  <c r="DN384" i="14"/>
  <c r="DO540" i="14"/>
  <c r="DS528" i="14"/>
  <c r="DO709" i="14"/>
  <c r="DN686" i="14"/>
  <c r="DS645" i="14"/>
  <c r="DR642" i="14"/>
  <c r="CX595" i="14"/>
  <c r="DV574" i="14"/>
  <c r="DR58" i="14"/>
  <c r="DN138" i="14"/>
  <c r="CX111" i="14"/>
  <c r="DV224" i="14"/>
  <c r="DR208" i="14"/>
  <c r="DR168" i="14"/>
  <c r="DQ290" i="14"/>
  <c r="DR285" i="14"/>
  <c r="DQ242" i="14"/>
  <c r="DR350" i="14"/>
  <c r="CX319" i="14"/>
  <c r="DR493" i="14"/>
  <c r="DR461" i="14"/>
  <c r="DX451" i="14"/>
  <c r="CX448" i="14"/>
  <c r="DR429" i="14"/>
  <c r="DT415" i="14"/>
  <c r="DM404" i="14"/>
  <c r="CX404" i="14"/>
  <c r="DQ527" i="14"/>
  <c r="DR741" i="14"/>
  <c r="DS716" i="14"/>
  <c r="DR693" i="14"/>
  <c r="DP683" i="14"/>
  <c r="DQ618" i="14"/>
  <c r="DN613" i="14"/>
  <c r="DN593" i="14"/>
  <c r="CX582" i="14"/>
  <c r="DT155" i="14"/>
  <c r="CX150" i="14"/>
  <c r="DP103" i="14"/>
  <c r="DS226" i="14"/>
  <c r="CX200" i="14"/>
  <c r="CX188" i="14"/>
  <c r="DQ301" i="14"/>
  <c r="DX290" i="14"/>
  <c r="DT242" i="14"/>
  <c r="DP369" i="14"/>
  <c r="DM497" i="14"/>
  <c r="CX497" i="14"/>
  <c r="DM449" i="14"/>
  <c r="CX449" i="14"/>
  <c r="DQ568" i="14"/>
  <c r="CX552" i="14"/>
  <c r="CX540" i="14"/>
  <c r="DM540" i="14"/>
  <c r="DT507" i="14"/>
  <c r="DQ685" i="14"/>
  <c r="CX637" i="14"/>
  <c r="CX585" i="14"/>
  <c r="DX54" i="14"/>
  <c r="DV156" i="14"/>
  <c r="DX142" i="14"/>
  <c r="CX137" i="14"/>
  <c r="DO123" i="14"/>
  <c r="DP110" i="14"/>
  <c r="DS87" i="14"/>
  <c r="DS213" i="14"/>
  <c r="DT200" i="14"/>
  <c r="DS189" i="14"/>
  <c r="CX179" i="14"/>
  <c r="DS169" i="14"/>
  <c r="DN299" i="14"/>
  <c r="DT293" i="14"/>
  <c r="DO290" i="14"/>
  <c r="CX284" i="14"/>
  <c r="DS266" i="14"/>
  <c r="DT257" i="14"/>
  <c r="DO254" i="14"/>
  <c r="DR348" i="14"/>
  <c r="DP342" i="14"/>
  <c r="DX330" i="14"/>
  <c r="DX306" i="14"/>
  <c r="CX367" i="14"/>
  <c r="DX356" i="14"/>
  <c r="DO372" i="14"/>
  <c r="DR483" i="14"/>
  <c r="DP477" i="14"/>
  <c r="DT469" i="14"/>
  <c r="CX458" i="14"/>
  <c r="DV419" i="14"/>
  <c r="DX413" i="14"/>
  <c r="DO408" i="14"/>
  <c r="DT377" i="14"/>
  <c r="DN570" i="14"/>
  <c r="CX565" i="14"/>
  <c r="DN554" i="14"/>
  <c r="CX545" i="14"/>
  <c r="CX537" i="14"/>
  <c r="DP532" i="14"/>
  <c r="DO523" i="14"/>
  <c r="DP508" i="14"/>
  <c r="DR763" i="14"/>
  <c r="DP757" i="14"/>
  <c r="DX753" i="14"/>
  <c r="DR735" i="14"/>
  <c r="DX729" i="14"/>
  <c r="CX724" i="14"/>
  <c r="DV715" i="14"/>
  <c r="DV711" i="14"/>
  <c r="CX708" i="14"/>
  <c r="DS694" i="14"/>
  <c r="CX688" i="14"/>
  <c r="DS678" i="14"/>
  <c r="DV671" i="14"/>
  <c r="DX665" i="14"/>
  <c r="DV659" i="14"/>
  <c r="DS646" i="14"/>
  <c r="DX637" i="14"/>
  <c r="DS574" i="14"/>
  <c r="DS54" i="14"/>
  <c r="DS154" i="14"/>
  <c r="DO142" i="14"/>
  <c r="DS130" i="14"/>
  <c r="DO118" i="14"/>
  <c r="DN99" i="14"/>
  <c r="DS82" i="14"/>
  <c r="DR79" i="14"/>
  <c r="DO70" i="14"/>
  <c r="DP211" i="14"/>
  <c r="DO208" i="14"/>
  <c r="DO180" i="14"/>
  <c r="DS168" i="14"/>
  <c r="CX238" i="14"/>
  <c r="DN290" i="14"/>
  <c r="DO261" i="14"/>
  <c r="CX344" i="14"/>
  <c r="DN311" i="14"/>
  <c r="DO306" i="14"/>
  <c r="DN496" i="14"/>
  <c r="DO493" i="14"/>
  <c r="DS449" i="14"/>
  <c r="CX415" i="14"/>
  <c r="DM415" i="14"/>
  <c r="DS405" i="14"/>
  <c r="DO401" i="14"/>
  <c r="CX395" i="14"/>
  <c r="DS377" i="14"/>
  <c r="DN555" i="14"/>
  <c r="DS544" i="14"/>
  <c r="DO528" i="14"/>
  <c r="DS508" i="14"/>
  <c r="CX755" i="14"/>
  <c r="CX751" i="14"/>
  <c r="CX723" i="14"/>
  <c r="DR710" i="14"/>
  <c r="CX679" i="14"/>
  <c r="DO669" i="14"/>
  <c r="CX659" i="14"/>
  <c r="CX63" i="14"/>
  <c r="DN94" i="14"/>
  <c r="CX213" i="14"/>
  <c r="DV180" i="14"/>
  <c r="DN261" i="14"/>
  <c r="CX254" i="14"/>
  <c r="DR322" i="14"/>
  <c r="CX365" i="14"/>
  <c r="DV437" i="14"/>
  <c r="DR512" i="14"/>
  <c r="CX730" i="14"/>
  <c r="DO716" i="14"/>
  <c r="DV709" i="14"/>
  <c r="CX706" i="14"/>
  <c r="CX686" i="14"/>
  <c r="DO668" i="14"/>
  <c r="DR657" i="14"/>
  <c r="CX618" i="14"/>
  <c r="DN597" i="14"/>
  <c r="CX146" i="14"/>
  <c r="CX208" i="14"/>
  <c r="CX176" i="14"/>
  <c r="CX289" i="14"/>
  <c r="DV265" i="14"/>
  <c r="DV249" i="14"/>
  <c r="CX241" i="14"/>
  <c r="CX318" i="14"/>
  <c r="CX485" i="14"/>
  <c r="CX741" i="14"/>
  <c r="CX721" i="14"/>
  <c r="CX171" i="14"/>
  <c r="CX268" i="14"/>
  <c r="CX113" i="14"/>
  <c r="CX144" i="14"/>
  <c r="CX716" i="14"/>
  <c r="CX700" i="14"/>
  <c r="DM112" i="14"/>
  <c r="CX112" i="14"/>
  <c r="CX92" i="14"/>
  <c r="DM92" i="14"/>
  <c r="DX223" i="14"/>
  <c r="DM218" i="14"/>
  <c r="CX218" i="14"/>
  <c r="DM214" i="14"/>
  <c r="CX214" i="14"/>
  <c r="DP300" i="14"/>
  <c r="DM308" i="14"/>
  <c r="CX308" i="14"/>
  <c r="CX483" i="14"/>
  <c r="DM483" i="14"/>
  <c r="CX427" i="14"/>
  <c r="DM427" i="14"/>
  <c r="CX558" i="14"/>
  <c r="DM558" i="14"/>
  <c r="CX735" i="14"/>
  <c r="DM735" i="14"/>
  <c r="CX671" i="14"/>
  <c r="DM671" i="14"/>
  <c r="CX647" i="14"/>
  <c r="DM647" i="14"/>
  <c r="CX587" i="14"/>
  <c r="DM587" i="14"/>
  <c r="CX155" i="14"/>
  <c r="DM155" i="14"/>
  <c r="DM79" i="14"/>
  <c r="CX79" i="14"/>
  <c r="DM205" i="14"/>
  <c r="CX205" i="14"/>
  <c r="DM189" i="14"/>
  <c r="CX189" i="14"/>
  <c r="DM185" i="14"/>
  <c r="CX185" i="14"/>
  <c r="DM181" i="14"/>
  <c r="CX181" i="14"/>
  <c r="DM369" i="14"/>
  <c r="DZ369" i="14" s="1"/>
  <c r="EA369" i="14" s="1"/>
  <c r="E325" i="1" s="1"/>
  <c r="CX369" i="14"/>
  <c r="CX436" i="14"/>
  <c r="DM555" i="14"/>
  <c r="CX555" i="14"/>
  <c r="DM543" i="14"/>
  <c r="CX543" i="14"/>
  <c r="CX539" i="14"/>
  <c r="DM539" i="14"/>
  <c r="CX527" i="14"/>
  <c r="DM527" i="14"/>
  <c r="DM523" i="14"/>
  <c r="CX523" i="14"/>
  <c r="DM511" i="14"/>
  <c r="CX511" i="14"/>
  <c r="DM507" i="14"/>
  <c r="CX507" i="14"/>
  <c r="CX662" i="14"/>
  <c r="DM662" i="14"/>
  <c r="CX62" i="14"/>
  <c r="DM62" i="14"/>
  <c r="CX180" i="14"/>
  <c r="DM180" i="14"/>
  <c r="CX261" i="14"/>
  <c r="DM261" i="14"/>
  <c r="DM356" i="14"/>
  <c r="CX356" i="14"/>
  <c r="DM544" i="14"/>
  <c r="CX544" i="14"/>
  <c r="CX753" i="14"/>
  <c r="CX613" i="14"/>
  <c r="DS59" i="14"/>
  <c r="DT118" i="14"/>
  <c r="DN88" i="14"/>
  <c r="DO83" i="14"/>
  <c r="DV68" i="14"/>
  <c r="DZ235" i="14"/>
  <c r="EA235" i="14" s="1"/>
  <c r="E191" i="1" s="1"/>
  <c r="DQ223" i="14"/>
  <c r="DT281" i="14"/>
  <c r="DS262" i="14"/>
  <c r="DR259" i="14"/>
  <c r="DS351" i="14"/>
  <c r="DV340" i="14"/>
  <c r="DX368" i="14"/>
  <c r="DM363" i="14"/>
  <c r="CX363" i="14"/>
  <c r="DO440" i="14"/>
  <c r="DM422" i="14"/>
  <c r="CX422" i="14"/>
  <c r="CX418" i="14"/>
  <c r="DM418" i="14"/>
  <c r="DP413" i="14"/>
  <c r="DZ390" i="14"/>
  <c r="EA390" i="14" s="1"/>
  <c r="E346" i="1" s="1"/>
  <c r="DR375" i="14"/>
  <c r="DM569" i="14"/>
  <c r="DZ569" i="14" s="1"/>
  <c r="EA569" i="14" s="1"/>
  <c r="E525" i="1" s="1"/>
  <c r="CX569" i="14"/>
  <c r="DS551" i="14"/>
  <c r="DT540" i="14"/>
  <c r="DO770" i="14"/>
  <c r="DS742" i="14"/>
  <c r="DS718" i="14"/>
  <c r="DT693" i="14"/>
  <c r="DX689" i="14"/>
  <c r="DM684" i="14"/>
  <c r="CX684" i="14"/>
  <c r="DQ668" i="14"/>
  <c r="DM624" i="14"/>
  <c r="CX624" i="14"/>
  <c r="DV607" i="14"/>
  <c r="DZ604" i="14"/>
  <c r="EA604" i="14" s="1"/>
  <c r="E560" i="1" s="1"/>
  <c r="DO598" i="14"/>
  <c r="DS582" i="14"/>
  <c r="DM136" i="14"/>
  <c r="CX136" i="14"/>
  <c r="DN131" i="14"/>
  <c r="DP125" i="14"/>
  <c r="DX81" i="14"/>
  <c r="CX76" i="14"/>
  <c r="DM76" i="14"/>
  <c r="DZ76" i="14" s="1"/>
  <c r="EA76" i="14" s="1"/>
  <c r="E32" i="1" s="1"/>
  <c r="DR233" i="14"/>
  <c r="CX230" i="14"/>
  <c r="DS220" i="14"/>
  <c r="DO200" i="14"/>
  <c r="DM190" i="14"/>
  <c r="CX190" i="14"/>
  <c r="DR286" i="14"/>
  <c r="DV480" i="14"/>
  <c r="DV448" i="14"/>
  <c r="DX410" i="14"/>
  <c r="CX399" i="14"/>
  <c r="DM399" i="14"/>
  <c r="DO389" i="14"/>
  <c r="CX383" i="14"/>
  <c r="DM383" i="14"/>
  <c r="DZ562" i="14"/>
  <c r="EA562" i="14" s="1"/>
  <c r="E518" i="1" s="1"/>
  <c r="DN551" i="14"/>
  <c r="DS540" i="14"/>
  <c r="DM771" i="14"/>
  <c r="CX771" i="14"/>
  <c r="DV642" i="14"/>
  <c r="CX615" i="14"/>
  <c r="DM615" i="14"/>
  <c r="DS593" i="14"/>
  <c r="DR54" i="14"/>
  <c r="DQ119" i="14"/>
  <c r="DR220" i="14"/>
  <c r="CX282" i="14"/>
  <c r="DM282" i="14"/>
  <c r="DZ282" i="14" s="1"/>
  <c r="EA282" i="14" s="1"/>
  <c r="E238" i="1" s="1"/>
  <c r="DX366" i="14"/>
  <c r="DV493" i="14"/>
  <c r="DR481" i="14"/>
  <c r="DN413" i="14"/>
  <c r="DM400" i="14"/>
  <c r="CX400" i="14"/>
  <c r="DN560" i="14"/>
  <c r="DM531" i="14"/>
  <c r="DZ531" i="14" s="1"/>
  <c r="EA531" i="14" s="1"/>
  <c r="E487" i="1" s="1"/>
  <c r="CX531" i="14"/>
  <c r="DX518" i="14"/>
  <c r="DV508" i="14"/>
  <c r="DV769" i="14"/>
  <c r="DV693" i="14"/>
  <c r="DR689" i="14"/>
  <c r="CX666" i="14"/>
  <c r="DV641" i="14"/>
  <c r="CX634" i="14"/>
  <c r="DM634" i="14"/>
  <c r="DM598" i="14"/>
  <c r="CX598" i="14"/>
  <c r="DM594" i="14"/>
  <c r="CX594" i="14"/>
  <c r="CX578" i="14"/>
  <c r="DM578" i="14"/>
  <c r="DM48" i="14"/>
  <c r="CX48" i="14"/>
  <c r="CX50" i="14"/>
  <c r="DM50" i="14"/>
  <c r="DT135" i="14"/>
  <c r="DT119" i="14"/>
  <c r="CX98" i="14"/>
  <c r="DM98" i="14"/>
  <c r="DX67" i="14"/>
  <c r="DX225" i="14"/>
  <c r="DQ208" i="14"/>
  <c r="DT201" i="14"/>
  <c r="CX196" i="14"/>
  <c r="DM196" i="14"/>
  <c r="CX192" i="14"/>
  <c r="DM192" i="14"/>
  <c r="DZ192" i="14" s="1"/>
  <c r="EA192" i="14" s="1"/>
  <c r="E148" i="1" s="1"/>
  <c r="DV187" i="14"/>
  <c r="CX184" i="14"/>
  <c r="CX172" i="14"/>
  <c r="DM172" i="14"/>
  <c r="DZ172" i="14" s="1"/>
  <c r="EA172" i="14" s="1"/>
  <c r="E128" i="1" s="1"/>
  <c r="DP270" i="14"/>
  <c r="DZ346" i="14"/>
  <c r="EA346" i="14" s="1"/>
  <c r="E302" i="1" s="1"/>
  <c r="CX326" i="14"/>
  <c r="CX501" i="14"/>
  <c r="DP420" i="14"/>
  <c r="DQ540" i="14"/>
  <c r="DQ508" i="14"/>
  <c r="DM749" i="14"/>
  <c r="CX749" i="14"/>
  <c r="CX705" i="14"/>
  <c r="DP618" i="14"/>
  <c r="CX609" i="14"/>
  <c r="DX48" i="14"/>
  <c r="DO59" i="14"/>
  <c r="DR52" i="14"/>
  <c r="DO151" i="14"/>
  <c r="CX145" i="14"/>
  <c r="DP122" i="14"/>
  <c r="DR100" i="14"/>
  <c r="CX81" i="14"/>
  <c r="DM81" i="14"/>
  <c r="CX69" i="14"/>
  <c r="DM69" i="14"/>
  <c r="DP228" i="14"/>
  <c r="DM223" i="14"/>
  <c r="CX223" i="14"/>
  <c r="DN210" i="14"/>
  <c r="DS165" i="14"/>
  <c r="DX293" i="14"/>
  <c r="DR279" i="14"/>
  <c r="DO262" i="14"/>
  <c r="DU349" i="14"/>
  <c r="DR340" i="14"/>
  <c r="DP334" i="14"/>
  <c r="DN316" i="14"/>
  <c r="DS365" i="14"/>
  <c r="DO361" i="14"/>
  <c r="DX493" i="14"/>
  <c r="CX490" i="14"/>
  <c r="DP485" i="14"/>
  <c r="DN479" i="14"/>
  <c r="DX469" i="14"/>
  <c r="DP461" i="14"/>
  <c r="DR447" i="14"/>
  <c r="DX433" i="14"/>
  <c r="DO420" i="14"/>
  <c r="DN375" i="14"/>
  <c r="DV570" i="14"/>
  <c r="DX564" i="14"/>
  <c r="DN542" i="14"/>
  <c r="DZ542" i="14" s="1"/>
  <c r="EA542" i="14" s="1"/>
  <c r="E498" i="1" s="1"/>
  <c r="DS535" i="14"/>
  <c r="DT765" i="14"/>
  <c r="DO754" i="14"/>
  <c r="DZ754" i="14" s="1"/>
  <c r="EA754" i="14" s="1"/>
  <c r="E710" i="1" s="1"/>
  <c r="CX744" i="14"/>
  <c r="DP721" i="14"/>
  <c r="DO718" i="14"/>
  <c r="DN691" i="14"/>
  <c r="DS686" i="14"/>
  <c r="DT669" i="14"/>
  <c r="DO650" i="14"/>
  <c r="CX640" i="14"/>
  <c r="DR607" i="14"/>
  <c r="DS590" i="14"/>
  <c r="DR583" i="14"/>
  <c r="DX577" i="14"/>
  <c r="DV59" i="14"/>
  <c r="DT53" i="14"/>
  <c r="DR151" i="14"/>
  <c r="DQ120" i="14"/>
  <c r="DO106" i="14"/>
  <c r="DR87" i="14"/>
  <c r="DT81" i="14"/>
  <c r="DV71" i="14"/>
  <c r="CX68" i="14"/>
  <c r="DN233" i="14"/>
  <c r="DP223" i="14"/>
  <c r="DO220" i="14"/>
  <c r="DS208" i="14"/>
  <c r="DX199" i="14"/>
  <c r="DO176" i="14"/>
  <c r="DS164" i="14"/>
  <c r="DO293" i="14"/>
  <c r="DN270" i="14"/>
  <c r="DO257" i="14"/>
  <c r="DX349" i="14"/>
  <c r="DN335" i="14"/>
  <c r="DV365" i="14"/>
  <c r="CX362" i="14"/>
  <c r="DS493" i="14"/>
  <c r="DR480" i="14"/>
  <c r="DX474" i="14"/>
  <c r="DO457" i="14"/>
  <c r="DO433" i="14"/>
  <c r="DS401" i="14"/>
  <c r="DN567" i="14"/>
  <c r="DO564" i="14"/>
  <c r="DS693" i="14"/>
  <c r="DN674" i="14"/>
  <c r="DP668" i="14"/>
  <c r="DO665" i="14"/>
  <c r="DV658" i="14"/>
  <c r="CX655" i="14"/>
  <c r="CX631" i="14"/>
  <c r="DO605" i="14"/>
  <c r="DR48" i="14"/>
  <c r="CX119" i="14"/>
  <c r="DN106" i="14"/>
  <c r="DO223" i="14"/>
  <c r="CX302" i="14"/>
  <c r="CX298" i="14"/>
  <c r="CX246" i="14"/>
  <c r="DP348" i="14"/>
  <c r="CX372" i="14"/>
  <c r="DP499" i="14"/>
  <c r="DN481" i="14"/>
  <c r="CX472" i="14"/>
  <c r="DP467" i="14"/>
  <c r="DX427" i="14"/>
  <c r="DN417" i="14"/>
  <c r="DX403" i="14"/>
  <c r="DT379" i="14"/>
  <c r="CX563" i="14"/>
  <c r="CX551" i="14"/>
  <c r="DR540" i="14"/>
  <c r="CX535" i="14"/>
  <c r="CX519" i="14"/>
  <c r="DR508" i="14"/>
  <c r="DP715" i="14"/>
  <c r="DP695" i="14"/>
  <c r="DQ686" i="14"/>
  <c r="DT671" i="14"/>
  <c r="DN665" i="14"/>
  <c r="DV657" i="14"/>
  <c r="DX647" i="14"/>
  <c r="DX611" i="14"/>
  <c r="DR597" i="14"/>
  <c r="DN577" i="14"/>
  <c r="CX54" i="14"/>
  <c r="DV142" i="14"/>
  <c r="DQ130" i="14"/>
  <c r="CX118" i="14"/>
  <c r="CX102" i="14"/>
  <c r="DR187" i="14"/>
  <c r="DX181" i="14"/>
  <c r="DQ168" i="14"/>
  <c r="CX293" i="14"/>
  <c r="CX350" i="14"/>
  <c r="DT343" i="14"/>
  <c r="DX496" i="14"/>
  <c r="CX493" i="14"/>
  <c r="CX445" i="14"/>
  <c r="CX429" i="14"/>
  <c r="CX397" i="14"/>
  <c r="CX560" i="14"/>
  <c r="DT539" i="14"/>
  <c r="CX528" i="14"/>
  <c r="CX693" i="14"/>
  <c r="CX593" i="14"/>
  <c r="DT48" i="14"/>
  <c r="DX58" i="14"/>
  <c r="DM53" i="14"/>
  <c r="CX53" i="14"/>
  <c r="DS155" i="14"/>
  <c r="DN132" i="14"/>
  <c r="DP106" i="14"/>
  <c r="DO103" i="14"/>
  <c r="DT90" i="14"/>
  <c r="DX78" i="14"/>
  <c r="DX236" i="14"/>
  <c r="DT224" i="14"/>
  <c r="DX204" i="14"/>
  <c r="DV198" i="14"/>
  <c r="DP188" i="14"/>
  <c r="DP168" i="14"/>
  <c r="DO165" i="14"/>
  <c r="DV303" i="14"/>
  <c r="DX297" i="14"/>
  <c r="DX277" i="14"/>
  <c r="DX261" i="14"/>
  <c r="CX256" i="14"/>
  <c r="DS242" i="14"/>
  <c r="DO347" i="14"/>
  <c r="DO335" i="14"/>
  <c r="DN320" i="14"/>
  <c r="DT314" i="14"/>
  <c r="CX309" i="14"/>
  <c r="DT493" i="14"/>
  <c r="DX481" i="14"/>
  <c r="DT457" i="14"/>
  <c r="DV451" i="14"/>
  <c r="DP445" i="14"/>
  <c r="DX437" i="14"/>
  <c r="CX434" i="14"/>
  <c r="DO424" i="14"/>
  <c r="DX397" i="14"/>
  <c r="DN379" i="14"/>
  <c r="DT564" i="14"/>
  <c r="DR558" i="14"/>
  <c r="DT536" i="14"/>
  <c r="DV530" i="14"/>
  <c r="CX525" i="14"/>
  <c r="DT512" i="14"/>
  <c r="DV506" i="14"/>
  <c r="DP765" i="14"/>
  <c r="CX756" i="14"/>
  <c r="CX748" i="14"/>
  <c r="DP737" i="14"/>
  <c r="DS710" i="14"/>
  <c r="DQ700" i="14"/>
  <c r="DP677" i="14"/>
  <c r="DS670" i="14"/>
  <c r="DS658" i="14"/>
  <c r="DX649" i="14"/>
  <c r="DP645" i="14"/>
  <c r="DO642" i="14"/>
  <c r="DX625" i="14"/>
  <c r="DR611" i="14"/>
  <c r="DX605" i="14"/>
  <c r="DP593" i="14"/>
  <c r="DO48" i="14"/>
  <c r="DO58" i="14"/>
  <c r="DS110" i="14"/>
  <c r="DP81" i="14"/>
  <c r="DM226" i="14"/>
  <c r="CX226" i="14"/>
  <c r="DP195" i="14"/>
  <c r="DT187" i="14"/>
  <c r="CX182" i="14"/>
  <c r="DO164" i="14"/>
  <c r="DT300" i="14"/>
  <c r="CX279" i="14"/>
  <c r="CX263" i="14"/>
  <c r="DO245" i="14"/>
  <c r="DN339" i="14"/>
  <c r="CX328" i="14"/>
  <c r="DS318" i="14"/>
  <c r="DR315" i="14"/>
  <c r="DO364" i="14"/>
  <c r="CX495" i="14"/>
  <c r="CX479" i="14"/>
  <c r="CX475" i="14"/>
  <c r="CX459" i="14"/>
  <c r="DO445" i="14"/>
  <c r="DV432" i="14"/>
  <c r="DX426" i="14"/>
  <c r="DN420" i="14"/>
  <c r="DV408" i="14"/>
  <c r="DN404" i="14"/>
  <c r="CX518" i="14"/>
  <c r="DN507" i="14"/>
  <c r="CX763" i="14"/>
  <c r="CX747" i="14"/>
  <c r="CX743" i="14"/>
  <c r="DO693" i="14"/>
  <c r="DV646" i="14"/>
  <c r="DS621" i="14"/>
  <c r="DR618" i="14"/>
  <c r="CX575" i="14"/>
  <c r="DR62" i="14"/>
  <c r="CX123" i="14"/>
  <c r="CX87" i="14"/>
  <c r="DN301" i="14"/>
  <c r="CX335" i="14"/>
  <c r="CX484" i="14"/>
  <c r="DN461" i="14"/>
  <c r="CX452" i="14"/>
  <c r="DV401" i="14"/>
  <c r="DV377" i="14"/>
  <c r="DV677" i="14"/>
  <c r="DN649" i="14"/>
  <c r="DR645" i="14"/>
  <c r="CX630" i="14"/>
  <c r="DN581" i="14"/>
  <c r="CX574" i="14"/>
  <c r="CX154" i="14"/>
  <c r="CX138" i="14"/>
  <c r="CX236" i="14"/>
  <c r="CX228" i="14"/>
  <c r="CX224" i="14"/>
  <c r="CX285" i="14"/>
  <c r="DR265" i="14"/>
  <c r="CX342" i="14"/>
  <c r="CX334" i="14"/>
  <c r="CX352" i="14"/>
  <c r="CX417" i="14"/>
  <c r="CX401" i="14"/>
  <c r="CX564" i="14"/>
  <c r="CX532" i="14"/>
  <c r="CX709" i="14"/>
  <c r="CX677" i="14"/>
  <c r="CX672" i="14"/>
  <c r="CX290" i="14"/>
  <c r="CX349" i="14"/>
  <c r="CX215" i="14"/>
  <c r="CX414" i="14"/>
  <c r="CX768" i="14"/>
  <c r="CX731" i="14"/>
  <c r="CX482" i="14"/>
  <c r="CX576" i="14"/>
  <c r="DM680" i="14"/>
  <c r="CX680" i="14"/>
  <c r="CX56" i="14"/>
  <c r="DX207" i="14"/>
  <c r="DM451" i="14"/>
  <c r="CX451" i="14"/>
  <c r="CX534" i="14"/>
  <c r="DM534" i="14"/>
  <c r="DM522" i="14"/>
  <c r="CX522" i="14"/>
  <c r="CX510" i="14"/>
  <c r="DM510" i="14"/>
  <c r="DM159" i="14"/>
  <c r="CX159" i="14"/>
  <c r="CX476" i="14"/>
  <c r="DM464" i="14"/>
  <c r="CX464" i="14"/>
  <c r="CX432" i="14"/>
  <c r="DM432" i="14"/>
  <c r="CX571" i="14"/>
  <c r="DM571" i="14"/>
  <c r="DO676" i="14"/>
  <c r="CX142" i="14"/>
  <c r="DM110" i="14"/>
  <c r="CX110" i="14"/>
  <c r="CX94" i="14"/>
  <c r="DM94" i="14"/>
  <c r="CX232" i="14"/>
  <c r="DM301" i="14"/>
  <c r="DZ301" i="14" s="1"/>
  <c r="EA301" i="14" s="1"/>
  <c r="E257" i="1" s="1"/>
  <c r="CX301" i="14"/>
  <c r="CX269" i="14"/>
  <c r="CX322" i="14"/>
  <c r="DM322" i="14"/>
  <c r="DZ322" i="14" s="1"/>
  <c r="EA322" i="14" s="1"/>
  <c r="E278" i="1" s="1"/>
  <c r="CX364" i="14"/>
  <c r="DM364" i="14"/>
  <c r="CX405" i="14"/>
  <c r="DM405" i="14"/>
  <c r="DM381" i="14"/>
  <c r="CX381" i="14"/>
  <c r="CX504" i="14"/>
  <c r="CX685" i="14"/>
  <c r="DM685" i="14"/>
  <c r="CX673" i="14"/>
  <c r="DQ669" i="14"/>
  <c r="DM649" i="14"/>
  <c r="CX649" i="14"/>
  <c r="DT642" i="14"/>
  <c r="CX597" i="14"/>
  <c r="DR140" i="14"/>
  <c r="DT134" i="14"/>
  <c r="DT102" i="14"/>
  <c r="DQ81" i="14"/>
  <c r="DV222" i="14"/>
  <c r="DO209" i="14"/>
  <c r="CX195" i="14"/>
  <c r="DM195" i="14"/>
  <c r="DO173" i="14"/>
  <c r="DS298" i="14"/>
  <c r="DR295" i="14"/>
  <c r="DO286" i="14"/>
  <c r="DZ272" i="14"/>
  <c r="EA272" i="14" s="1"/>
  <c r="E228" i="1" s="1"/>
  <c r="DZ248" i="14"/>
  <c r="EA248" i="14" s="1"/>
  <c r="E204" i="1" s="1"/>
  <c r="DN243" i="14"/>
  <c r="DZ243" i="14" s="1"/>
  <c r="EA243" i="14" s="1"/>
  <c r="E199" i="1" s="1"/>
  <c r="DP350" i="14"/>
  <c r="DN312" i="14"/>
  <c r="DV362" i="14"/>
  <c r="DZ359" i="14"/>
  <c r="EA359" i="14" s="1"/>
  <c r="E315" i="1" s="1"/>
  <c r="DZ355" i="14"/>
  <c r="EA355" i="14" s="1"/>
  <c r="E311" i="1" s="1"/>
  <c r="DV411" i="14"/>
  <c r="DM406" i="14"/>
  <c r="CX406" i="14"/>
  <c r="DO380" i="14"/>
  <c r="DZ380" i="14" s="1"/>
  <c r="EA380" i="14" s="1"/>
  <c r="E336" i="1" s="1"/>
  <c r="DM533" i="14"/>
  <c r="DZ533" i="14" s="1"/>
  <c r="EA533" i="14" s="1"/>
  <c r="E489" i="1" s="1"/>
  <c r="CX533" i="14"/>
  <c r="DT528" i="14"/>
  <c r="DM752" i="14"/>
  <c r="CX752" i="14"/>
  <c r="DT745" i="14"/>
  <c r="CX704" i="14"/>
  <c r="DM704" i="14"/>
  <c r="DV667" i="14"/>
  <c r="DT641" i="14"/>
  <c r="DP637" i="14"/>
  <c r="DS606" i="14"/>
  <c r="DT585" i="14"/>
  <c r="DX53" i="14"/>
  <c r="DS150" i="14"/>
  <c r="CX104" i="14"/>
  <c r="DM104" i="14"/>
  <c r="DZ104" i="14" s="1"/>
  <c r="EA104" i="14" s="1"/>
  <c r="E60" i="1" s="1"/>
  <c r="CX96" i="14"/>
  <c r="DT223" i="14"/>
  <c r="DT207" i="14"/>
  <c r="CX202" i="14"/>
  <c r="CX174" i="14"/>
  <c r="DN169" i="14"/>
  <c r="DM271" i="14"/>
  <c r="CX271" i="14"/>
  <c r="DN266" i="14"/>
  <c r="DM255" i="14"/>
  <c r="CX255" i="14"/>
  <c r="DN250" i="14"/>
  <c r="DM239" i="14"/>
  <c r="CX239" i="14"/>
  <c r="DN347" i="14"/>
  <c r="DT341" i="14"/>
  <c r="DM358" i="14"/>
  <c r="CX358" i="14"/>
  <c r="DO469" i="14"/>
  <c r="DS457" i="14"/>
  <c r="DM431" i="14"/>
  <c r="CX431" i="14"/>
  <c r="DP426" i="14"/>
  <c r="CX550" i="14"/>
  <c r="DM550" i="14"/>
  <c r="DR770" i="14"/>
  <c r="DM759" i="14"/>
  <c r="CX759" i="14"/>
  <c r="DO745" i="14"/>
  <c r="DM687" i="14"/>
  <c r="DZ687" i="14" s="1"/>
  <c r="EA687" i="14" s="1"/>
  <c r="E643" i="1" s="1"/>
  <c r="CX687" i="14"/>
  <c r="DN682" i="14"/>
  <c r="DP676" i="14"/>
  <c r="DS665" i="14"/>
  <c r="DO641" i="14"/>
  <c r="DM603" i="14"/>
  <c r="DZ603" i="14" s="1"/>
  <c r="EA603" i="14" s="1"/>
  <c r="E559" i="1" s="1"/>
  <c r="CX603" i="14"/>
  <c r="DN598" i="14"/>
  <c r="DM147" i="14"/>
  <c r="DZ147" i="14" s="1"/>
  <c r="EA147" i="14" s="1"/>
  <c r="E103" i="1" s="1"/>
  <c r="CX147" i="14"/>
  <c r="DM143" i="14"/>
  <c r="CX143" i="14"/>
  <c r="CX139" i="14"/>
  <c r="DM139" i="14"/>
  <c r="DZ139" i="14" s="1"/>
  <c r="EA139" i="14" s="1"/>
  <c r="E95" i="1" s="1"/>
  <c r="CX127" i="14"/>
  <c r="DV118" i="14"/>
  <c r="DO81" i="14"/>
  <c r="DS223" i="14"/>
  <c r="DR281" i="14"/>
  <c r="CX258" i="14"/>
  <c r="DM258" i="14"/>
  <c r="CX331" i="14"/>
  <c r="DM331" i="14"/>
  <c r="CX353" i="14"/>
  <c r="DM353" i="14"/>
  <c r="DN469" i="14"/>
  <c r="DT411" i="14"/>
  <c r="DM559" i="14"/>
  <c r="DZ559" i="14" s="1"/>
  <c r="EA559" i="14" s="1"/>
  <c r="E515" i="1" s="1"/>
  <c r="CX559" i="14"/>
  <c r="DM547" i="14"/>
  <c r="CX547" i="14"/>
  <c r="DT530" i="14"/>
  <c r="DV621" i="14"/>
  <c r="DM614" i="14"/>
  <c r="CX614" i="14"/>
  <c r="DR593" i="14"/>
  <c r="DR577" i="14"/>
  <c r="DM66" i="14"/>
  <c r="CX66" i="14"/>
  <c r="DM114" i="14"/>
  <c r="CX114" i="14"/>
  <c r="DN207" i="14"/>
  <c r="DX177" i="14"/>
  <c r="DQ257" i="14"/>
  <c r="CX249" i="14"/>
  <c r="DM249" i="14"/>
  <c r="CX346" i="14"/>
  <c r="CX360" i="14"/>
  <c r="CX489" i="14"/>
  <c r="CX409" i="14"/>
  <c r="CX393" i="14"/>
  <c r="CX385" i="14"/>
  <c r="CX516" i="14"/>
  <c r="DM725" i="14"/>
  <c r="DZ725" i="14" s="1"/>
  <c r="EA725" i="14" s="1"/>
  <c r="E681" i="1" s="1"/>
  <c r="CX725" i="14"/>
  <c r="CX719" i="14"/>
  <c r="CX701" i="14"/>
  <c r="CX653" i="14"/>
  <c r="CX625" i="14"/>
  <c r="DQ621" i="14"/>
  <c r="DT154" i="14"/>
  <c r="DN140" i="14"/>
  <c r="DS135" i="14"/>
  <c r="DO131" i="14"/>
  <c r="DM125" i="14"/>
  <c r="CX125" i="14"/>
  <c r="CX121" i="14"/>
  <c r="DM121" i="14"/>
  <c r="DZ121" i="14" s="1"/>
  <c r="EA121" i="14" s="1"/>
  <c r="E77" i="1" s="1"/>
  <c r="DO99" i="14"/>
  <c r="DR80" i="14"/>
  <c r="DR68" i="14"/>
  <c r="DM227" i="14"/>
  <c r="DZ227" i="14" s="1"/>
  <c r="EA227" i="14" s="1"/>
  <c r="E183" i="1" s="1"/>
  <c r="CX227" i="14"/>
  <c r="DR222" i="14"/>
  <c r="DX208" i="14"/>
  <c r="DV178" i="14"/>
  <c r="DO298" i="14"/>
  <c r="DQ292" i="14"/>
  <c r="DP281" i="14"/>
  <c r="DN247" i="14"/>
  <c r="DT241" i="14"/>
  <c r="DS347" i="14"/>
  <c r="DR344" i="14"/>
  <c r="DS323" i="14"/>
  <c r="DT368" i="14"/>
  <c r="DN354" i="14"/>
  <c r="DS492" i="14"/>
  <c r="DR459" i="14"/>
  <c r="DO452" i="14"/>
  <c r="DT429" i="14"/>
  <c r="DS424" i="14"/>
  <c r="DO404" i="14"/>
  <c r="CX394" i="14"/>
  <c r="CX374" i="14"/>
  <c r="DS563" i="14"/>
  <c r="DX552" i="14"/>
  <c r="DP540" i="14"/>
  <c r="DP528" i="14"/>
  <c r="DT520" i="14"/>
  <c r="DR514" i="14"/>
  <c r="DX769" i="14"/>
  <c r="DV763" i="14"/>
  <c r="DT757" i="14"/>
  <c r="DT709" i="14"/>
  <c r="DN703" i="14"/>
  <c r="DT689" i="14"/>
  <c r="CX668" i="14"/>
  <c r="DM668" i="14"/>
  <c r="DT657" i="14"/>
  <c r="CX652" i="14"/>
  <c r="DV643" i="14"/>
  <c r="DN635" i="14"/>
  <c r="DT629" i="14"/>
  <c r="DP585" i="14"/>
  <c r="DO582" i="14"/>
  <c r="DS58" i="14"/>
  <c r="CX52" i="14"/>
  <c r="DM52" i="14"/>
  <c r="DO150" i="14"/>
  <c r="DN135" i="14"/>
  <c r="DV119" i="14"/>
  <c r="DX113" i="14"/>
  <c r="CX100" i="14"/>
  <c r="DN95" i="14"/>
  <c r="DT89" i="14"/>
  <c r="DN75" i="14"/>
  <c r="DR67" i="14"/>
  <c r="DQ226" i="14"/>
  <c r="DP207" i="14"/>
  <c r="DO204" i="14"/>
  <c r="CX194" i="14"/>
  <c r="DT183" i="14"/>
  <c r="CX178" i="14"/>
  <c r="DX300" i="14"/>
  <c r="DX268" i="14"/>
  <c r="DZ268" i="14" s="1"/>
  <c r="EA268" i="14" s="1"/>
  <c r="E224" i="1" s="1"/>
  <c r="CX259" i="14"/>
  <c r="DP244" i="14"/>
  <c r="DO241" i="14"/>
  <c r="DS342" i="14"/>
  <c r="DN323" i="14"/>
  <c r="DP313" i="14"/>
  <c r="DR361" i="14"/>
  <c r="DV484" i="14"/>
  <c r="DO473" i="14"/>
  <c r="DS461" i="14"/>
  <c r="DS445" i="14"/>
  <c r="DP438" i="14"/>
  <c r="DV420" i="14"/>
  <c r="DQ415" i="14"/>
  <c r="DR404" i="14"/>
  <c r="CX566" i="14"/>
  <c r="CX542" i="14"/>
  <c r="CX526" i="14"/>
  <c r="DX716" i="14"/>
  <c r="DM711" i="14"/>
  <c r="CX711" i="14"/>
  <c r="DO689" i="14"/>
  <c r="CX667" i="14"/>
  <c r="DS657" i="14"/>
  <c r="DR630" i="14"/>
  <c r="DV618" i="14"/>
  <c r="CX59" i="14"/>
  <c r="CX131" i="14"/>
  <c r="CX233" i="14"/>
  <c r="CX209" i="14"/>
  <c r="DV176" i="14"/>
  <c r="CX173" i="14"/>
  <c r="CX262" i="14"/>
  <c r="DN257" i="14"/>
  <c r="CX351" i="14"/>
  <c r="DV334" i="14"/>
  <c r="DR318" i="14"/>
  <c r="DT366" i="14"/>
  <c r="CX357" i="14"/>
  <c r="DV497" i="14"/>
  <c r="CX492" i="14"/>
  <c r="DR485" i="14"/>
  <c r="CX480" i="14"/>
  <c r="CX460" i="14"/>
  <c r="DN449" i="14"/>
  <c r="CX440" i="14"/>
  <c r="DV433" i="14"/>
  <c r="DS426" i="14"/>
  <c r="DM420" i="14"/>
  <c r="CX420" i="14"/>
  <c r="CX416" i="14"/>
  <c r="DV389" i="14"/>
  <c r="DP546" i="14"/>
  <c r="CX573" i="14"/>
  <c r="CX770" i="14"/>
  <c r="DN757" i="14"/>
  <c r="DX731" i="14"/>
  <c r="CX718" i="14"/>
  <c r="DV669" i="14"/>
  <c r="DQ646" i="14"/>
  <c r="DR621" i="14"/>
  <c r="DR605" i="14"/>
  <c r="DX159" i="14"/>
  <c r="CX134" i="14"/>
  <c r="DV126" i="14"/>
  <c r="DT229" i="14"/>
  <c r="CX164" i="14"/>
  <c r="DX278" i="14"/>
  <c r="CX368" i="14"/>
  <c r="CX481" i="14"/>
  <c r="CX457" i="14"/>
  <c r="DT527" i="14"/>
  <c r="CX769" i="14"/>
  <c r="CX745" i="14"/>
  <c r="DQ741" i="14"/>
  <c r="CX669" i="14"/>
  <c r="DT646" i="14"/>
  <c r="DO63" i="14"/>
  <c r="DX158" i="14"/>
  <c r="DP154" i="14"/>
  <c r="DX150" i="14"/>
  <c r="DP146" i="14"/>
  <c r="DX130" i="14"/>
  <c r="DP126" i="14"/>
  <c r="DO119" i="14"/>
  <c r="DV112" i="14"/>
  <c r="DS95" i="14"/>
  <c r="DO71" i="14"/>
  <c r="DO229" i="14"/>
  <c r="DS197" i="14"/>
  <c r="DN186" i="14"/>
  <c r="DS181" i="14"/>
  <c r="CX167" i="14"/>
  <c r="CX292" i="14"/>
  <c r="DT285" i="14"/>
  <c r="DT269" i="14"/>
  <c r="DN251" i="14"/>
  <c r="DT245" i="14"/>
  <c r="DP241" i="14"/>
  <c r="DX350" i="14"/>
  <c r="DX318" i="14"/>
  <c r="DR366" i="14"/>
  <c r="DO480" i="14"/>
  <c r="CX470" i="14"/>
  <c r="DT433" i="14"/>
  <c r="DR427" i="14"/>
  <c r="DN411" i="14"/>
  <c r="DP405" i="14"/>
  <c r="DO563" i="14"/>
  <c r="DX556" i="14"/>
  <c r="CX553" i="14"/>
  <c r="DT544" i="14"/>
  <c r="DO535" i="14"/>
  <c r="DP520" i="14"/>
  <c r="DO511" i="14"/>
  <c r="DT769" i="14"/>
  <c r="DU760" i="14"/>
  <c r="DX741" i="14"/>
  <c r="CX736" i="14"/>
  <c r="DP709" i="14"/>
  <c r="DS706" i="14"/>
  <c r="DP669" i="14"/>
  <c r="DP657" i="14"/>
  <c r="CX644" i="14"/>
  <c r="DS630" i="14"/>
  <c r="DT617" i="14"/>
  <c r="DP613" i="14"/>
  <c r="DO610" i="14"/>
  <c r="DT597" i="14"/>
  <c r="CX592" i="14"/>
  <c r="DN583" i="14"/>
  <c r="DT577" i="14"/>
  <c r="CX60" i="14"/>
  <c r="DN151" i="14"/>
  <c r="CX128" i="14"/>
  <c r="CX120" i="14"/>
  <c r="DS102" i="14"/>
  <c r="DT85" i="14"/>
  <c r="CX80" i="14"/>
  <c r="CX72" i="14"/>
  <c r="DN67" i="14"/>
  <c r="DR225" i="14"/>
  <c r="DV213" i="14"/>
  <c r="CX210" i="14"/>
  <c r="DN205" i="14"/>
  <c r="DV185" i="14"/>
  <c r="DN177" i="14"/>
  <c r="CX166" i="14"/>
  <c r="DS281" i="14"/>
  <c r="DR278" i="14"/>
  <c r="DR343" i="14"/>
  <c r="DS356" i="14"/>
  <c r="CX491" i="14"/>
  <c r="DS481" i="14"/>
  <c r="DN464" i="14"/>
  <c r="DO461" i="14"/>
  <c r="CX435" i="14"/>
  <c r="DO413" i="14"/>
  <c r="DN571" i="14"/>
  <c r="DO568" i="14"/>
  <c r="CX554" i="14"/>
  <c r="CX530" i="14"/>
  <c r="DV511" i="14"/>
  <c r="CX739" i="14"/>
  <c r="DO657" i="14"/>
  <c r="DO645" i="14"/>
  <c r="CX635" i="14"/>
  <c r="DV610" i="14"/>
  <c r="DV158" i="14"/>
  <c r="DN82" i="14"/>
  <c r="CX67" i="14"/>
  <c r="DP226" i="14"/>
  <c r="DR212" i="14"/>
  <c r="CX201" i="14"/>
  <c r="DV273" i="14"/>
  <c r="CX270" i="14"/>
  <c r="DR364" i="14"/>
  <c r="DR497" i="14"/>
  <c r="DV477" i="14"/>
  <c r="DR433" i="14"/>
  <c r="CX428" i="14"/>
  <c r="CX424" i="14"/>
  <c r="DN421" i="14"/>
  <c r="CX388" i="14"/>
  <c r="DS704" i="14"/>
  <c r="DR685" i="14"/>
  <c r="CX670" i="14"/>
  <c r="CX658" i="14"/>
  <c r="CX638" i="14"/>
  <c r="DR629" i="14"/>
  <c r="CX58" i="14"/>
  <c r="CX204" i="14"/>
  <c r="CX297" i="14"/>
  <c r="CX433" i="14"/>
  <c r="CX765" i="14"/>
  <c r="CX757" i="14"/>
  <c r="CX729" i="14"/>
  <c r="CX657" i="14"/>
  <c r="CX231" i="14"/>
  <c r="CX438" i="14"/>
  <c r="CX546" i="14"/>
  <c r="AG688" i="14"/>
  <c r="AK688" i="14" s="1"/>
  <c r="AW688" i="14" s="1"/>
  <c r="AG305" i="14"/>
  <c r="AN305" i="14" s="1"/>
  <c r="AG165" i="14"/>
  <c r="AS165" i="14" s="1"/>
  <c r="AG680" i="14"/>
  <c r="AK680" i="14" s="1"/>
  <c r="AW680" i="14" s="1"/>
  <c r="AG250" i="14"/>
  <c r="AL250" i="14" s="1"/>
  <c r="AG744" i="14"/>
  <c r="AK744" i="14" s="1"/>
  <c r="AW744" i="14" s="1"/>
  <c r="AG91" i="14"/>
  <c r="AP91" i="14" s="1"/>
  <c r="AY91" i="14" s="1"/>
  <c r="AG584" i="14"/>
  <c r="AJ584" i="14" s="1"/>
  <c r="AG392" i="14"/>
  <c r="AL392" i="14" s="1"/>
  <c r="AG386" i="14"/>
  <c r="AI386" i="14" s="1"/>
  <c r="AG375" i="14"/>
  <c r="AG769" i="14"/>
  <c r="AN769" i="14" s="1"/>
  <c r="AG185" i="14"/>
  <c r="AS185" i="14" s="1"/>
  <c r="AG149" i="14"/>
  <c r="AG216" i="14"/>
  <c r="AN216" i="14" s="1"/>
  <c r="AG53" i="14"/>
  <c r="AO53" i="14" s="1"/>
  <c r="AG59" i="14"/>
  <c r="AR59" i="14" s="1"/>
  <c r="AV59" i="14" s="1"/>
  <c r="AG157" i="14"/>
  <c r="AP157" i="14" s="1"/>
  <c r="AY157" i="14" s="1"/>
  <c r="AG173" i="14"/>
  <c r="AQ173" i="14" s="1"/>
  <c r="AG63" i="14"/>
  <c r="AJ63" i="14" s="1"/>
  <c r="AG766" i="14"/>
  <c r="AM766" i="14" s="1"/>
  <c r="AG345" i="14"/>
  <c r="AP345" i="14" s="1"/>
  <c r="AY345" i="14" s="1"/>
  <c r="AG329" i="14"/>
  <c r="AO329" i="14" s="1"/>
  <c r="AG642" i="14"/>
  <c r="AS642" i="14" s="1"/>
  <c r="AG167" i="14"/>
  <c r="AS167" i="14" s="1"/>
  <c r="AG272" i="14"/>
  <c r="AK272" i="14" s="1"/>
  <c r="AW272" i="14" s="1"/>
  <c r="AG138" i="14"/>
  <c r="AP138" i="14" s="1"/>
  <c r="AY138" i="14" s="1"/>
  <c r="AG455" i="14"/>
  <c r="AN455" i="14" s="1"/>
  <c r="AG342" i="14"/>
  <c r="AN342" i="14" s="1"/>
  <c r="AG154" i="14"/>
  <c r="AR154" i="14" s="1"/>
  <c r="AV154" i="14" s="1"/>
  <c r="AG337" i="14"/>
  <c r="AG568" i="14"/>
  <c r="AI568" i="14" s="1"/>
  <c r="AG139" i="14"/>
  <c r="AL139" i="14" s="1"/>
  <c r="AG83" i="14"/>
  <c r="AM83" i="14" s="1"/>
  <c r="AG217" i="14"/>
  <c r="AJ217" i="14" s="1"/>
  <c r="AG65" i="14"/>
  <c r="AS65" i="14" s="1"/>
  <c r="AG49" i="14"/>
  <c r="AO49" i="14" s="1"/>
  <c r="AG300" i="14"/>
  <c r="AK300" i="14" s="1"/>
  <c r="AW300" i="14" s="1"/>
  <c r="AG240" i="14"/>
  <c r="AN240" i="14" s="1"/>
  <c r="AG131" i="14"/>
  <c r="AR131" i="14" s="1"/>
  <c r="AV131" i="14" s="1"/>
  <c r="AG105" i="14"/>
  <c r="AM105" i="14" s="1"/>
  <c r="AG246" i="14"/>
  <c r="AL246" i="14" s="1"/>
  <c r="AG315" i="14"/>
  <c r="AK315" i="14" s="1"/>
  <c r="AW315" i="14" s="1"/>
  <c r="AG356" i="14"/>
  <c r="AO356" i="14" s="1"/>
  <c r="AG76" i="14"/>
  <c r="AL76" i="14" s="1"/>
  <c r="AG301" i="14"/>
  <c r="AG594" i="14"/>
  <c r="AI594" i="14" s="1"/>
  <c r="AG377" i="14"/>
  <c r="AN377" i="14" s="1"/>
  <c r="AG117" i="14"/>
  <c r="AM117" i="14" s="1"/>
  <c r="AG432" i="14"/>
  <c r="AP432" i="14" s="1"/>
  <c r="AY432" i="14" s="1"/>
  <c r="AG420" i="14"/>
  <c r="AG328" i="14"/>
  <c r="AI328" i="14" s="1"/>
  <c r="AG525" i="14"/>
  <c r="AQ525" i="14" s="1"/>
  <c r="AG739" i="14"/>
  <c r="AK739" i="14" s="1"/>
  <c r="AW739" i="14" s="1"/>
  <c r="AG297" i="14"/>
  <c r="AM297" i="14" s="1"/>
  <c r="AG235" i="14"/>
  <c r="AP235" i="14" s="1"/>
  <c r="AY235" i="14" s="1"/>
  <c r="AG175" i="14"/>
  <c r="AM175" i="14" s="1"/>
  <c r="AG700" i="14"/>
  <c r="AK700" i="14" s="1"/>
  <c r="AW700" i="14" s="1"/>
  <c r="AG242" i="14"/>
  <c r="AG94" i="14"/>
  <c r="AM94" i="14" s="1"/>
  <c r="AG75" i="14"/>
  <c r="AL75" i="14" s="1"/>
  <c r="AG280" i="14"/>
  <c r="AR280" i="14" s="1"/>
  <c r="AV280" i="14" s="1"/>
  <c r="AG591" i="14"/>
  <c r="AL591" i="14" s="1"/>
  <c r="AG738" i="14"/>
  <c r="AS738" i="14" s="1"/>
  <c r="AG372" i="14"/>
  <c r="AP372" i="14" s="1"/>
  <c r="AY372" i="14" s="1"/>
  <c r="AG702" i="14"/>
  <c r="AO702" i="14" s="1"/>
  <c r="AG737" i="14"/>
  <c r="AG478" i="14"/>
  <c r="AN478" i="14" s="1"/>
  <c r="AG388" i="14"/>
  <c r="AG495" i="14"/>
  <c r="AN495" i="14" s="1"/>
  <c r="AG71" i="14"/>
  <c r="AG270" i="14"/>
  <c r="AR270" i="14" s="1"/>
  <c r="AV270" i="14" s="1"/>
  <c r="AG182" i="14"/>
  <c r="AG268" i="14"/>
  <c r="AO268" i="14" s="1"/>
  <c r="AG335" i="14"/>
  <c r="AQ335" i="14" s="1"/>
  <c r="AG208" i="14"/>
  <c r="AN208" i="14" s="1"/>
  <c r="AG573" i="14"/>
  <c r="AO573" i="14" s="1"/>
  <c r="AG331" i="14"/>
  <c r="AO331" i="14" s="1"/>
  <c r="AG742" i="14"/>
  <c r="AO742" i="14" s="1"/>
  <c r="AG73" i="14"/>
  <c r="AQ73" i="14" s="1"/>
  <c r="AX73" i="14" s="1"/>
  <c r="AG754" i="14"/>
  <c r="AL754" i="14" s="1"/>
  <c r="AG118" i="14"/>
  <c r="AM118" i="14" s="1"/>
  <c r="AG111" i="14"/>
  <c r="AG223" i="14"/>
  <c r="AR223" i="14" s="1"/>
  <c r="AV223" i="14" s="1"/>
  <c r="AG260" i="14"/>
  <c r="AO260" i="14" s="1"/>
  <c r="AG156" i="14"/>
  <c r="AP156" i="14" s="1"/>
  <c r="AY156" i="14" s="1"/>
  <c r="AG236" i="14"/>
  <c r="AG347" i="14"/>
  <c r="AI347" i="14" s="1"/>
  <c r="AG311" i="14"/>
  <c r="AR311" i="14" s="1"/>
  <c r="AV311" i="14" s="1"/>
  <c r="AG698" i="14"/>
  <c r="AM698" i="14" s="1"/>
  <c r="AG764" i="14"/>
  <c r="AG564" i="14"/>
  <c r="AR564" i="14" s="1"/>
  <c r="AV564" i="14" s="1"/>
  <c r="AG484" i="14"/>
  <c r="AQ484" i="14" s="1"/>
  <c r="AG499" i="14"/>
  <c r="AR499" i="14" s="1"/>
  <c r="AV499" i="14" s="1"/>
  <c r="AG483" i="14"/>
  <c r="AK483" i="14" s="1"/>
  <c r="AW483" i="14" s="1"/>
  <c r="AG376" i="14"/>
  <c r="AO376" i="14" s="1"/>
  <c r="AG530" i="14"/>
  <c r="AQ530" i="14" s="1"/>
  <c r="AG747" i="14"/>
  <c r="AI747" i="14" s="1"/>
  <c r="AI235" i="14"/>
  <c r="AG289" i="14"/>
  <c r="AL289" i="14" s="1"/>
  <c r="AG104" i="14"/>
  <c r="AJ104" i="14" s="1"/>
  <c r="AG62" i="14"/>
  <c r="AG321" i="14"/>
  <c r="AG710" i="14"/>
  <c r="AQ710" i="14" s="1"/>
  <c r="AG636" i="14"/>
  <c r="AG296" i="14"/>
  <c r="AR296" i="14" s="1"/>
  <c r="AV296" i="14" s="1"/>
  <c r="AG86" i="14"/>
  <c r="AN86" i="14" s="1"/>
  <c r="AG586" i="14"/>
  <c r="AM586" i="14" s="1"/>
  <c r="AG730" i="14"/>
  <c r="AJ730" i="14" s="1"/>
  <c r="AG622" i="14"/>
  <c r="AG308" i="14"/>
  <c r="AR308" i="14" s="1"/>
  <c r="AV308" i="14" s="1"/>
  <c r="AG498" i="14"/>
  <c r="AQ498" i="14" s="1"/>
  <c r="AG480" i="14"/>
  <c r="AN480" i="14" s="1"/>
  <c r="AG469" i="14"/>
  <c r="AG435" i="14"/>
  <c r="AN435" i="14" s="1"/>
  <c r="AG346" i="14"/>
  <c r="AM346" i="14" s="1"/>
  <c r="AG643" i="14"/>
  <c r="AJ643" i="14" s="1"/>
  <c r="AG497" i="14"/>
  <c r="AG687" i="14"/>
  <c r="AM687" i="14" s="1"/>
  <c r="AG132" i="14"/>
  <c r="AI132" i="14" s="1"/>
  <c r="AG598" i="14"/>
  <c r="AJ598" i="14" s="1"/>
  <c r="AG184" i="14"/>
  <c r="AG283" i="14"/>
  <c r="AO283" i="14" s="1"/>
  <c r="AG664" i="14"/>
  <c r="AL664" i="14" s="1"/>
  <c r="AG353" i="14"/>
  <c r="AS353" i="14" s="1"/>
  <c r="AG369" i="14"/>
  <c r="AG663" i="14"/>
  <c r="AQ663" i="14" s="1"/>
  <c r="AG755" i="14"/>
  <c r="AR755" i="14" s="1"/>
  <c r="AV755" i="14" s="1"/>
  <c r="AG607" i="14"/>
  <c r="AK607" i="14" s="1"/>
  <c r="AW607" i="14" s="1"/>
  <c r="AG269" i="14"/>
  <c r="AJ269" i="14" s="1"/>
  <c r="AG247" i="14"/>
  <c r="AM247" i="14" s="1"/>
  <c r="AG326" i="14"/>
  <c r="AI326" i="14" s="1"/>
  <c r="AG492" i="14"/>
  <c r="AO492" i="14" s="1"/>
  <c r="AG489" i="14"/>
  <c r="AG428" i="14"/>
  <c r="AJ428" i="14" s="1"/>
  <c r="AG348" i="14"/>
  <c r="AP348" i="14" s="1"/>
  <c r="AY348" i="14" s="1"/>
  <c r="AG312" i="14"/>
  <c r="AM312" i="14" s="1"/>
  <c r="AG522" i="14"/>
  <c r="AG651" i="14"/>
  <c r="AG334" i="14"/>
  <c r="AR334" i="14" s="1"/>
  <c r="AV334" i="14" s="1"/>
  <c r="AG358" i="14"/>
  <c r="AI358" i="14" s="1"/>
  <c r="AG474" i="14"/>
  <c r="AG394" i="14"/>
  <c r="AI394" i="14" s="1"/>
  <c r="AG306" i="14"/>
  <c r="AL306" i="14" s="1"/>
  <c r="AG454" i="14"/>
  <c r="AN454" i="14" s="1"/>
  <c r="AG381" i="14"/>
  <c r="AG763" i="14"/>
  <c r="AL763" i="14" s="1"/>
  <c r="AG741" i="14"/>
  <c r="AJ741" i="14" s="1"/>
  <c r="AG209" i="14"/>
  <c r="AS209" i="14" s="1"/>
  <c r="AG531" i="14"/>
  <c r="AG195" i="14"/>
  <c r="AS195" i="14" s="1"/>
  <c r="AG82" i="14"/>
  <c r="AI82" i="14" s="1"/>
  <c r="AG288" i="14"/>
  <c r="AM288" i="14" s="1"/>
  <c r="AG276" i="14"/>
  <c r="AG143" i="14"/>
  <c r="AJ143" i="14" s="1"/>
  <c r="AG227" i="14"/>
  <c r="AG213" i="14"/>
  <c r="AN213" i="14" s="1"/>
  <c r="AG199" i="14"/>
  <c r="AP199" i="14" s="1"/>
  <c r="AY199" i="14" s="1"/>
  <c r="AG254" i="14"/>
  <c r="AQ254" i="14" s="1"/>
  <c r="AG772" i="14"/>
  <c r="AK772" i="14" s="1"/>
  <c r="AW772" i="14" s="1"/>
  <c r="AG164" i="14"/>
  <c r="AI164" i="14" s="1"/>
  <c r="AG404" i="14"/>
  <c r="AG382" i="14"/>
  <c r="AN382" i="14" s="1"/>
  <c r="AG493" i="14"/>
  <c r="AN493" i="14" s="1"/>
  <c r="AG461" i="14"/>
  <c r="AL461" i="14" s="1"/>
  <c r="AG433" i="14"/>
  <c r="AG429" i="14"/>
  <c r="AQ429" i="14" s="1"/>
  <c r="AG421" i="14"/>
  <c r="AL421" i="14" s="1"/>
  <c r="AG416" i="14"/>
  <c r="AL416" i="14" s="1"/>
  <c r="AG412" i="14"/>
  <c r="AG508" i="14"/>
  <c r="AN508" i="14" s="1"/>
  <c r="AG506" i="14"/>
  <c r="AO506" i="14" s="1"/>
  <c r="AG715" i="14"/>
  <c r="AL715" i="14" s="1"/>
  <c r="AG677" i="14"/>
  <c r="AM677" i="14" s="1"/>
  <c r="AG263" i="14"/>
  <c r="AI263" i="14" s="1"/>
  <c r="AG449" i="14"/>
  <c r="AP449" i="14" s="1"/>
  <c r="AY449" i="14" s="1"/>
  <c r="AG442" i="14"/>
  <c r="AO442" i="14" s="1"/>
  <c r="AG736" i="14"/>
  <c r="AL736" i="14" s="1"/>
  <c r="AG733" i="14"/>
  <c r="AQ733" i="14" s="1"/>
  <c r="AG309" i="14"/>
  <c r="AJ309" i="14" s="1"/>
  <c r="AG357" i="14"/>
  <c r="AJ357" i="14" s="1"/>
  <c r="AG746" i="14"/>
  <c r="AN746" i="14" s="1"/>
  <c r="AG115" i="14"/>
  <c r="AI115" i="14" s="1"/>
  <c r="AG290" i="14"/>
  <c r="AJ290" i="14" s="1"/>
  <c r="AG196" i="14"/>
  <c r="AG762" i="14"/>
  <c r="AG224" i="14"/>
  <c r="AP224" i="14" s="1"/>
  <c r="AY224" i="14" s="1"/>
  <c r="AG147" i="14"/>
  <c r="AN147" i="14" s="1"/>
  <c r="AG99" i="14"/>
  <c r="AR99" i="14" s="1"/>
  <c r="AV99" i="14" s="1"/>
  <c r="AG179" i="14"/>
  <c r="AN179" i="14" s="1"/>
  <c r="AG67" i="14"/>
  <c r="AG50" i="14"/>
  <c r="AS270" i="14"/>
  <c r="AG122" i="14"/>
  <c r="AO122" i="14" s="1"/>
  <c r="AG262" i="14"/>
  <c r="AI331" i="14"/>
  <c r="AG145" i="14"/>
  <c r="AI145" i="14" s="1"/>
  <c r="AM432" i="14"/>
  <c r="AK82" i="14"/>
  <c r="AW82" i="14" s="1"/>
  <c r="AG293" i="14"/>
  <c r="AS293" i="14" s="1"/>
  <c r="AG110" i="14"/>
  <c r="AI607" i="14"/>
  <c r="AG135" i="14"/>
  <c r="AQ135" i="14" s="1"/>
  <c r="AG212" i="14"/>
  <c r="AS212" i="14" s="1"/>
  <c r="AG153" i="14"/>
  <c r="AJ153" i="14" s="1"/>
  <c r="AG146" i="14"/>
  <c r="AS146" i="14" s="1"/>
  <c r="AG113" i="14"/>
  <c r="AG203" i="14"/>
  <c r="AN203" i="14" s="1"/>
  <c r="AG166" i="14"/>
  <c r="AP166" i="14" s="1"/>
  <c r="AY166" i="14" s="1"/>
  <c r="AG284" i="14"/>
  <c r="AJ284" i="14" s="1"/>
  <c r="AG55" i="14"/>
  <c r="AI55" i="14" s="1"/>
  <c r="AG286" i="14"/>
  <c r="AG218" i="14"/>
  <c r="AM218" i="14" s="1"/>
  <c r="AG303" i="14"/>
  <c r="AS303" i="14" s="1"/>
  <c r="AG285" i="14"/>
  <c r="AJ285" i="14" s="1"/>
  <c r="AG343" i="14"/>
  <c r="AI343" i="14" s="1"/>
  <c r="AG80" i="14"/>
  <c r="AS80" i="14" s="1"/>
  <c r="AG214" i="14"/>
  <c r="AJ214" i="14" s="1"/>
  <c r="AG98" i="14"/>
  <c r="AN98" i="14" s="1"/>
  <c r="AG628" i="14"/>
  <c r="AR628" i="14" s="1"/>
  <c r="AV628" i="14" s="1"/>
  <c r="AG409" i="14"/>
  <c r="AK409" i="14" s="1"/>
  <c r="AW409" i="14" s="1"/>
  <c r="AG397" i="14"/>
  <c r="AS397" i="14" s="1"/>
  <c r="AG563" i="14"/>
  <c r="AK563" i="14" s="1"/>
  <c r="AW563" i="14" s="1"/>
  <c r="AG555" i="14"/>
  <c r="AG765" i="14"/>
  <c r="AM765" i="14" s="1"/>
  <c r="AG743" i="14"/>
  <c r="AR743" i="14" s="1"/>
  <c r="AV743" i="14" s="1"/>
  <c r="AG485" i="14"/>
  <c r="AN485" i="14" s="1"/>
  <c r="AG639" i="14"/>
  <c r="AG672" i="14"/>
  <c r="AI672" i="14" s="1"/>
  <c r="AG644" i="14"/>
  <c r="AN644" i="14" s="1"/>
  <c r="AG437" i="14"/>
  <c r="AQ437" i="14" s="1"/>
  <c r="AG425" i="14"/>
  <c r="AL425" i="14" s="1"/>
  <c r="AG419" i="14"/>
  <c r="AO419" i="14" s="1"/>
  <c r="AG569" i="14"/>
  <c r="AK569" i="14" s="1"/>
  <c r="AW569" i="14" s="1"/>
  <c r="AG749" i="14"/>
  <c r="AS749" i="14" s="1"/>
  <c r="AG633" i="14"/>
  <c r="AQ633" i="14" s="1"/>
  <c r="AG625" i="14"/>
  <c r="AP625" i="14" s="1"/>
  <c r="AY625" i="14" s="1"/>
  <c r="AG671" i="14"/>
  <c r="AM671" i="14" s="1"/>
  <c r="AG720" i="14"/>
  <c r="AQ720" i="14" s="1"/>
  <c r="AG265" i="14"/>
  <c r="AM265" i="14" s="1"/>
  <c r="AG318" i="14"/>
  <c r="AG502" i="14"/>
  <c r="AS502" i="14" s="1"/>
  <c r="AG473" i="14"/>
  <c r="AP473" i="14" s="1"/>
  <c r="AY473" i="14" s="1"/>
  <c r="AG444" i="14"/>
  <c r="AN444" i="14" s="1"/>
  <c r="AG514" i="14"/>
  <c r="AM514" i="14" s="1"/>
  <c r="AG509" i="14"/>
  <c r="AG761" i="14"/>
  <c r="AI761" i="14" s="1"/>
  <c r="AG705" i="14"/>
  <c r="AS705" i="14" s="1"/>
  <c r="AG605" i="14"/>
  <c r="AM605" i="14" s="1"/>
  <c r="AG360" i="14"/>
  <c r="AN360" i="14" s="1"/>
  <c r="AG384" i="14"/>
  <c r="AO384" i="14" s="1"/>
  <c r="AG541" i="14"/>
  <c r="AG655" i="14"/>
  <c r="AP655" i="14" s="1"/>
  <c r="AY655" i="14" s="1"/>
  <c r="AR235" i="14"/>
  <c r="AV235" i="14" s="1"/>
  <c r="AG191" i="14"/>
  <c r="AG159" i="14"/>
  <c r="AI159" i="14" s="1"/>
  <c r="AG129" i="14"/>
  <c r="AI129" i="14" s="1"/>
  <c r="AG109" i="14"/>
  <c r="AG69" i="14"/>
  <c r="AN69" i="14" s="1"/>
  <c r="AG211" i="14"/>
  <c r="AJ211" i="14" s="1"/>
  <c r="AG205" i="14"/>
  <c r="AI205" i="14" s="1"/>
  <c r="AG181" i="14"/>
  <c r="AJ181" i="14" s="1"/>
  <c r="AG158" i="14"/>
  <c r="AS158" i="14" s="1"/>
  <c r="AG152" i="14"/>
  <c r="AG112" i="14"/>
  <c r="AO112" i="14" s="1"/>
  <c r="AG106" i="14"/>
  <c r="AL106" i="14" s="1"/>
  <c r="AG96" i="14"/>
  <c r="AQ96" i="14" s="1"/>
  <c r="AG84" i="14"/>
  <c r="AK84" i="14" s="1"/>
  <c r="AW84" i="14" s="1"/>
  <c r="AG234" i="14"/>
  <c r="AP234" i="14" s="1"/>
  <c r="AY234" i="14" s="1"/>
  <c r="AG194" i="14"/>
  <c r="AK194" i="14" s="1"/>
  <c r="AW194" i="14" s="1"/>
  <c r="AG188" i="14"/>
  <c r="AO188" i="14" s="1"/>
  <c r="AG172" i="14"/>
  <c r="AG162" i="14"/>
  <c r="AK162" i="14" s="1"/>
  <c r="AW162" i="14" s="1"/>
  <c r="AG295" i="14"/>
  <c r="AS295" i="14" s="1"/>
  <c r="AG279" i="14"/>
  <c r="AG349" i="14"/>
  <c r="AG313" i="14"/>
  <c r="AR313" i="14" s="1"/>
  <c r="AV313" i="14" s="1"/>
  <c r="AG359" i="14"/>
  <c r="AI359" i="14" s="1"/>
  <c r="AG752" i="14"/>
  <c r="AR752" i="14" s="1"/>
  <c r="AV752" i="14" s="1"/>
  <c r="AG187" i="14"/>
  <c r="AJ187" i="14" s="1"/>
  <c r="AG114" i="14"/>
  <c r="AL114" i="14" s="1"/>
  <c r="AG287" i="14"/>
  <c r="AS287" i="14" s="1"/>
  <c r="AG367" i="14"/>
  <c r="AJ367" i="14" s="1"/>
  <c r="AG361" i="14"/>
  <c r="AN361" i="14" s="1"/>
  <c r="AG155" i="14"/>
  <c r="AN155" i="14" s="1"/>
  <c r="AG141" i="14"/>
  <c r="AG95" i="14"/>
  <c r="AJ95" i="14" s="1"/>
  <c r="AG89" i="14"/>
  <c r="AJ89" i="14" s="1"/>
  <c r="AG201" i="14"/>
  <c r="AN201" i="14" s="1"/>
  <c r="AG238" i="14"/>
  <c r="AS238" i="14" s="1"/>
  <c r="AG142" i="14"/>
  <c r="AK142" i="14" s="1"/>
  <c r="AW142" i="14" s="1"/>
  <c r="AG136" i="14"/>
  <c r="AL136" i="14" s="1"/>
  <c r="AG130" i="14"/>
  <c r="AO130" i="14" s="1"/>
  <c r="AG102" i="14"/>
  <c r="AR102" i="14" s="1"/>
  <c r="AV102" i="14" s="1"/>
  <c r="AG230" i="14"/>
  <c r="AR230" i="14" s="1"/>
  <c r="AV230" i="14" s="1"/>
  <c r="AG248" i="14"/>
  <c r="AJ248" i="14" s="1"/>
  <c r="AG756" i="14"/>
  <c r="AG716" i="14"/>
  <c r="AM716" i="14" s="1"/>
  <c r="AG670" i="14"/>
  <c r="AN670" i="14" s="1"/>
  <c r="AG612" i="14"/>
  <c r="AQ612" i="14" s="1"/>
  <c r="AG253" i="14"/>
  <c r="AP253" i="14" s="1"/>
  <c r="AY253" i="14" s="1"/>
  <c r="AG245" i="14"/>
  <c r="AO245" i="14" s="1"/>
  <c r="AG330" i="14"/>
  <c r="AR330" i="14" s="1"/>
  <c r="AV330" i="14" s="1"/>
  <c r="AG488" i="14"/>
  <c r="AG456" i="14"/>
  <c r="AM456" i="14" s="1"/>
  <c r="AG408" i="14"/>
  <c r="AJ408" i="14" s="1"/>
  <c r="AG400" i="14"/>
  <c r="AG396" i="14"/>
  <c r="AQ396" i="14" s="1"/>
  <c r="AK568" i="14"/>
  <c r="AW568" i="14" s="1"/>
  <c r="AG562" i="14"/>
  <c r="AS562" i="14" s="1"/>
  <c r="AG558" i="14"/>
  <c r="AS558" i="14" s="1"/>
  <c r="AG554" i="14"/>
  <c r="AM554" i="14" s="1"/>
  <c r="AG551" i="14"/>
  <c r="AI551" i="14" s="1"/>
  <c r="AG547" i="14"/>
  <c r="AG543" i="14"/>
  <c r="AR543" i="14" s="1"/>
  <c r="AV543" i="14" s="1"/>
  <c r="AG539" i="14"/>
  <c r="AJ539" i="14" s="1"/>
  <c r="AG535" i="14"/>
  <c r="AI535" i="14" s="1"/>
  <c r="AG721" i="14"/>
  <c r="AR721" i="14" s="1"/>
  <c r="AV721" i="14" s="1"/>
  <c r="AG709" i="14"/>
  <c r="AG699" i="14"/>
  <c r="AR699" i="14" s="1"/>
  <c r="AV699" i="14" s="1"/>
  <c r="AG679" i="14"/>
  <c r="AI679" i="14" s="1"/>
  <c r="AG595" i="14"/>
  <c r="AI595" i="14" s="1"/>
  <c r="AG585" i="14"/>
  <c r="AM585" i="14" s="1"/>
  <c r="AG579" i="14"/>
  <c r="AG714" i="14"/>
  <c r="AJ714" i="14" s="1"/>
  <c r="AG352" i="14"/>
  <c r="AN352" i="14" s="1"/>
  <c r="AG389" i="14"/>
  <c r="AS389" i="14" s="1"/>
  <c r="AG734" i="14"/>
  <c r="AI734" i="14" s="1"/>
  <c r="AG658" i="14"/>
  <c r="AR658" i="14" s="1"/>
  <c r="AV658" i="14" s="1"/>
  <c r="AG648" i="14"/>
  <c r="AN648" i="14" s="1"/>
  <c r="AG632" i="14"/>
  <c r="AI632" i="14" s="1"/>
  <c r="AG630" i="14"/>
  <c r="AM630" i="14" s="1"/>
  <c r="AG600" i="14"/>
  <c r="AM600" i="14" s="1"/>
  <c r="AJ739" i="14"/>
  <c r="AO358" i="14"/>
  <c r="AO498" i="14"/>
  <c r="AG465" i="14"/>
  <c r="AS465" i="14" s="1"/>
  <c r="AG440" i="14"/>
  <c r="AL440" i="14" s="1"/>
  <c r="AG426" i="14"/>
  <c r="AK426" i="14" s="1"/>
  <c r="AW426" i="14" s="1"/>
  <c r="AG415" i="14"/>
  <c r="AN415" i="14" s="1"/>
  <c r="AG695" i="14"/>
  <c r="AS695" i="14" s="1"/>
  <c r="AG619" i="14"/>
  <c r="AP619" i="14" s="1"/>
  <c r="AY619" i="14" s="1"/>
  <c r="AG587" i="14"/>
  <c r="AQ587" i="14" s="1"/>
  <c r="AG653" i="14"/>
  <c r="AG577" i="14"/>
  <c r="AO577" i="14" s="1"/>
  <c r="AG692" i="14"/>
  <c r="AJ692" i="14" s="1"/>
  <c r="AG686" i="14"/>
  <c r="AR686" i="14" s="1"/>
  <c r="AV686" i="14" s="1"/>
  <c r="AG676" i="14"/>
  <c r="AG674" i="14"/>
  <c r="AR674" i="14" s="1"/>
  <c r="AV674" i="14" s="1"/>
  <c r="AG662" i="14"/>
  <c r="AR662" i="14" s="1"/>
  <c r="AV662" i="14" s="1"/>
  <c r="AG634" i="14"/>
  <c r="AI634" i="14" s="1"/>
  <c r="AG241" i="14"/>
  <c r="AI241" i="14" s="1"/>
  <c r="AG500" i="14"/>
  <c r="AL500" i="14" s="1"/>
  <c r="AG496" i="14"/>
  <c r="AP496" i="14" s="1"/>
  <c r="AY496" i="14" s="1"/>
  <c r="AG477" i="14"/>
  <c r="AO477" i="14" s="1"/>
  <c r="AG472" i="14"/>
  <c r="AK472" i="14" s="1"/>
  <c r="AW472" i="14" s="1"/>
  <c r="AO455" i="14"/>
  <c r="AG453" i="14"/>
  <c r="AG448" i="14"/>
  <c r="AP448" i="14" s="1"/>
  <c r="AY448" i="14" s="1"/>
  <c r="AG443" i="14"/>
  <c r="AK443" i="14" s="1"/>
  <c r="AW443" i="14" s="1"/>
  <c r="AG390" i="14"/>
  <c r="AS390" i="14" s="1"/>
  <c r="AG387" i="14"/>
  <c r="AN387" i="14" s="1"/>
  <c r="AG528" i="14"/>
  <c r="AL528" i="14" s="1"/>
  <c r="AG524" i="14"/>
  <c r="AK524" i="14" s="1"/>
  <c r="AW524" i="14" s="1"/>
  <c r="AG518" i="14"/>
  <c r="AG513" i="14"/>
  <c r="AP513" i="14" s="1"/>
  <c r="AY513" i="14" s="1"/>
  <c r="AP739" i="14"/>
  <c r="AY739" i="14" s="1"/>
  <c r="AG725" i="14"/>
  <c r="AJ725" i="14" s="1"/>
  <c r="AG659" i="14"/>
  <c r="AP659" i="14" s="1"/>
  <c r="AY659" i="14" s="1"/>
  <c r="AG635" i="14"/>
  <c r="AL635" i="14" s="1"/>
  <c r="AG629" i="14"/>
  <c r="AI629" i="14" s="1"/>
  <c r="AG597" i="14"/>
  <c r="AI597" i="14" s="1"/>
  <c r="AG589" i="14"/>
  <c r="AR589" i="14" s="1"/>
  <c r="AV589" i="14" s="1"/>
  <c r="AG575" i="14"/>
  <c r="AP575" i="14" s="1"/>
  <c r="AY575" i="14" s="1"/>
  <c r="AG614" i="14"/>
  <c r="AM614" i="14" s="1"/>
  <c r="AG610" i="14"/>
  <c r="AL610" i="14" s="1"/>
  <c r="AO315" i="14"/>
  <c r="AG601" i="14"/>
  <c r="AS601" i="14" s="1"/>
  <c r="AG370" i="14"/>
  <c r="AN370" i="14" s="1"/>
  <c r="AG571" i="14"/>
  <c r="AS571" i="14" s="1"/>
  <c r="AG197" i="14"/>
  <c r="AI197" i="14" s="1"/>
  <c r="AG52" i="14"/>
  <c r="AP52" i="14" s="1"/>
  <c r="AY52" i="14" s="1"/>
  <c r="AG202" i="14"/>
  <c r="AJ202" i="14" s="1"/>
  <c r="AG291" i="14"/>
  <c r="AM291" i="14" s="1"/>
  <c r="AG351" i="14"/>
  <c r="AQ351" i="14" s="1"/>
  <c r="AG333" i="14"/>
  <c r="AQ333" i="14" s="1"/>
  <c r="AG307" i="14"/>
  <c r="AN307" i="14" s="1"/>
  <c r="AN280" i="14"/>
  <c r="AN289" i="14"/>
  <c r="AG66" i="14"/>
  <c r="AP66" i="14" s="1"/>
  <c r="AY66" i="14" s="1"/>
  <c r="AG58" i="14"/>
  <c r="AR58" i="14" s="1"/>
  <c r="AV58" i="14" s="1"/>
  <c r="AG92" i="14"/>
  <c r="AK92" i="14" s="1"/>
  <c r="AW92" i="14" s="1"/>
  <c r="AG228" i="14"/>
  <c r="AG220" i="14"/>
  <c r="AJ220" i="14" s="1"/>
  <c r="AG275" i="14"/>
  <c r="AP275" i="14" s="1"/>
  <c r="AY275" i="14" s="1"/>
  <c r="AG341" i="14"/>
  <c r="AN341" i="14" s="1"/>
  <c r="AG133" i="14"/>
  <c r="AM133" i="14" s="1"/>
  <c r="AG161" i="14"/>
  <c r="AR161" i="14" s="1"/>
  <c r="AV161" i="14" s="1"/>
  <c r="AG274" i="14"/>
  <c r="AI274" i="14" s="1"/>
  <c r="AG148" i="14"/>
  <c r="AM148" i="14" s="1"/>
  <c r="AQ240" i="14"/>
  <c r="AG355" i="14"/>
  <c r="AI355" i="14" s="1"/>
  <c r="AG750" i="14"/>
  <c r="AR750" i="14" s="1"/>
  <c r="AV750" i="14" s="1"/>
  <c r="AP315" i="14"/>
  <c r="AY315" i="14" s="1"/>
  <c r="AG344" i="14"/>
  <c r="AG314" i="14"/>
  <c r="AL314" i="14" s="1"/>
  <c r="AG457" i="14"/>
  <c r="AI457" i="14" s="1"/>
  <c r="AG405" i="14"/>
  <c r="AQ405" i="14" s="1"/>
  <c r="AG401" i="14"/>
  <c r="AQ401" i="14" s="1"/>
  <c r="AG559" i="14"/>
  <c r="AK559" i="14" s="1"/>
  <c r="AW559" i="14" s="1"/>
  <c r="AG548" i="14"/>
  <c r="AM548" i="14" s="1"/>
  <c r="AG544" i="14"/>
  <c r="AM544" i="14" s="1"/>
  <c r="AG540" i="14"/>
  <c r="AP540" i="14" s="1"/>
  <c r="AY540" i="14" s="1"/>
  <c r="AG536" i="14"/>
  <c r="AO536" i="14" s="1"/>
  <c r="AG771" i="14"/>
  <c r="AK771" i="14" s="1"/>
  <c r="AW771" i="14" s="1"/>
  <c r="AG685" i="14"/>
  <c r="AQ685" i="14" s="1"/>
  <c r="AG657" i="14"/>
  <c r="AI657" i="14" s="1"/>
  <c r="AG641" i="14"/>
  <c r="AO641" i="14" s="1"/>
  <c r="AG623" i="14"/>
  <c r="AG696" i="14"/>
  <c r="AJ696" i="14" s="1"/>
  <c r="AG590" i="14"/>
  <c r="AJ590" i="14" s="1"/>
  <c r="AK240" i="14"/>
  <c r="AW240" i="14" s="1"/>
  <c r="AG490" i="14"/>
  <c r="AJ490" i="14" s="1"/>
  <c r="AG439" i="14"/>
  <c r="AK439" i="14" s="1"/>
  <c r="AW439" i="14" s="1"/>
  <c r="AG431" i="14"/>
  <c r="AO431" i="14" s="1"/>
  <c r="AG427" i="14"/>
  <c r="AK427" i="14" s="1"/>
  <c r="AW427" i="14" s="1"/>
  <c r="AG423" i="14"/>
  <c r="AG414" i="14"/>
  <c r="AJ414" i="14" s="1"/>
  <c r="AG567" i="14"/>
  <c r="AR567" i="14" s="1"/>
  <c r="AV567" i="14" s="1"/>
  <c r="AG507" i="14"/>
  <c r="AS507" i="14" s="1"/>
  <c r="AG504" i="14"/>
  <c r="AS504" i="14" s="1"/>
  <c r="AG723" i="14"/>
  <c r="AK723" i="14" s="1"/>
  <c r="AW723" i="14" s="1"/>
  <c r="AS240" i="14"/>
  <c r="AG757" i="14"/>
  <c r="AJ757" i="14" s="1"/>
  <c r="AG751" i="14"/>
  <c r="AO751" i="14" s="1"/>
  <c r="AG621" i="14"/>
  <c r="AS621" i="14" s="1"/>
  <c r="AG580" i="14"/>
  <c r="AN580" i="14" s="1"/>
  <c r="AG450" i="14"/>
  <c r="AK450" i="14" s="1"/>
  <c r="AW450" i="14" s="1"/>
  <c r="AG374" i="14"/>
  <c r="AI374" i="14" s="1"/>
  <c r="AG529" i="14"/>
  <c r="AP529" i="14" s="1"/>
  <c r="AY529" i="14" s="1"/>
  <c r="AG520" i="14"/>
  <c r="AK520" i="14" s="1"/>
  <c r="AW520" i="14" s="1"/>
  <c r="AG711" i="14"/>
  <c r="AP711" i="14" s="1"/>
  <c r="AY711" i="14" s="1"/>
  <c r="AG127" i="14"/>
  <c r="AR127" i="14" s="1"/>
  <c r="AV127" i="14" s="1"/>
  <c r="AL235" i="14"/>
  <c r="AG150" i="14"/>
  <c r="AK150" i="14" s="1"/>
  <c r="AW150" i="14" s="1"/>
  <c r="AG70" i="14"/>
  <c r="AS70" i="14" s="1"/>
  <c r="AG232" i="14"/>
  <c r="AQ232" i="14" s="1"/>
  <c r="AG200" i="14"/>
  <c r="AG168" i="14"/>
  <c r="AL168" i="14" s="1"/>
  <c r="AJ680" i="14"/>
  <c r="AG137" i="14"/>
  <c r="AM137" i="14" s="1"/>
  <c r="AG123" i="14"/>
  <c r="AR123" i="14" s="1"/>
  <c r="AV123" i="14" s="1"/>
  <c r="AG103" i="14"/>
  <c r="AI103" i="14" s="1"/>
  <c r="AG97" i="14"/>
  <c r="AR97" i="14" s="1"/>
  <c r="AV97" i="14" s="1"/>
  <c r="AG231" i="14"/>
  <c r="AI231" i="14" s="1"/>
  <c r="AG225" i="14"/>
  <c r="AJ225" i="14" s="1"/>
  <c r="AG169" i="14"/>
  <c r="AM169" i="14" s="1"/>
  <c r="AG304" i="14"/>
  <c r="AN304" i="14" s="1"/>
  <c r="AG298" i="14"/>
  <c r="AI298" i="14" s="1"/>
  <c r="AG278" i="14"/>
  <c r="AJ278" i="14" s="1"/>
  <c r="AN94" i="14"/>
  <c r="AG64" i="14"/>
  <c r="AK64" i="14" s="1"/>
  <c r="AW64" i="14" s="1"/>
  <c r="AG128" i="14"/>
  <c r="AL128" i="14" s="1"/>
  <c r="AG100" i="14"/>
  <c r="AP100" i="14" s="1"/>
  <c r="AY100" i="14" s="1"/>
  <c r="AQ94" i="14"/>
  <c r="AG78" i="14"/>
  <c r="AP78" i="14" s="1"/>
  <c r="AY78" i="14" s="1"/>
  <c r="AG226" i="14"/>
  <c r="AI226" i="14" s="1"/>
  <c r="AG210" i="14"/>
  <c r="AK210" i="14" s="1"/>
  <c r="AW210" i="14" s="1"/>
  <c r="AG176" i="14"/>
  <c r="AN176" i="14" s="1"/>
  <c r="AG273" i="14"/>
  <c r="AL273" i="14" s="1"/>
  <c r="AG244" i="14"/>
  <c r="AI244" i="14" s="1"/>
  <c r="AG339" i="14"/>
  <c r="AI339" i="14" s="1"/>
  <c r="AG758" i="14"/>
  <c r="AR758" i="14" s="1"/>
  <c r="AV758" i="14" s="1"/>
  <c r="AJ235" i="14"/>
  <c r="AP283" i="14"/>
  <c r="AY283" i="14" s="1"/>
  <c r="AN270" i="14"/>
  <c r="AQ55" i="14"/>
  <c r="AG79" i="14"/>
  <c r="AJ79" i="14" s="1"/>
  <c r="AR57" i="14"/>
  <c r="AV57" i="14" s="1"/>
  <c r="AG140" i="14"/>
  <c r="AR140" i="14" s="1"/>
  <c r="AV140" i="14" s="1"/>
  <c r="AG178" i="14"/>
  <c r="AK178" i="14" s="1"/>
  <c r="AW178" i="14" s="1"/>
  <c r="AN315" i="14"/>
  <c r="AN353" i="14"/>
  <c r="AG768" i="14"/>
  <c r="AN768" i="14" s="1"/>
  <c r="AG90" i="14"/>
  <c r="AK90" i="14" s="1"/>
  <c r="AW90" i="14" s="1"/>
  <c r="AJ280" i="14"/>
  <c r="AG125" i="14"/>
  <c r="AR125" i="14" s="1"/>
  <c r="AV125" i="14" s="1"/>
  <c r="AG119" i="14"/>
  <c r="AR119" i="14" s="1"/>
  <c r="AV119" i="14" s="1"/>
  <c r="AO114" i="14"/>
  <c r="AG189" i="14"/>
  <c r="AM189" i="14" s="1"/>
  <c r="AG282" i="14"/>
  <c r="AM282" i="14" s="1"/>
  <c r="AJ289" i="14"/>
  <c r="AG48" i="14"/>
  <c r="AG60" i="14"/>
  <c r="AI60" i="14" s="1"/>
  <c r="AG116" i="14"/>
  <c r="AL116" i="14" s="1"/>
  <c r="AG198" i="14"/>
  <c r="AN198" i="14" s="1"/>
  <c r="AG277" i="14"/>
  <c r="AM277" i="14" s="1"/>
  <c r="AJ347" i="14"/>
  <c r="AG266" i="14"/>
  <c r="AP266" i="14" s="1"/>
  <c r="AY266" i="14" s="1"/>
  <c r="AG256" i="14"/>
  <c r="AG317" i="14"/>
  <c r="AM317" i="14" s="1"/>
  <c r="AG626" i="14"/>
  <c r="AG616" i="14"/>
  <c r="AQ616" i="14" s="1"/>
  <c r="AG576" i="14"/>
  <c r="AR576" i="14" s="1"/>
  <c r="AV576" i="14" s="1"/>
  <c r="AN376" i="14"/>
  <c r="AJ699" i="14"/>
  <c r="AG267" i="14"/>
  <c r="AI267" i="14" s="1"/>
  <c r="AG259" i="14"/>
  <c r="AL247" i="14"/>
  <c r="AM334" i="14"/>
  <c r="AQ328" i="14"/>
  <c r="AG320" i="14"/>
  <c r="AK320" i="14" s="1"/>
  <c r="AW320" i="14" s="1"/>
  <c r="AL308" i="14"/>
  <c r="AG362" i="14"/>
  <c r="AL362" i="14" s="1"/>
  <c r="AG487" i="14"/>
  <c r="AN487" i="14" s="1"/>
  <c r="AG467" i="14"/>
  <c r="AJ467" i="14" s="1"/>
  <c r="AG463" i="14"/>
  <c r="AK463" i="14" s="1"/>
  <c r="AW463" i="14" s="1"/>
  <c r="AG460" i="14"/>
  <c r="AL460" i="14" s="1"/>
  <c r="AG459" i="14"/>
  <c r="AJ459" i="14" s="1"/>
  <c r="AG411" i="14"/>
  <c r="AN411" i="14" s="1"/>
  <c r="AG407" i="14"/>
  <c r="AQ407" i="14" s="1"/>
  <c r="AG403" i="14"/>
  <c r="AI403" i="14" s="1"/>
  <c r="AG399" i="14"/>
  <c r="AK399" i="14" s="1"/>
  <c r="AW399" i="14" s="1"/>
  <c r="AG395" i="14"/>
  <c r="AI395" i="14" s="1"/>
  <c r="AS568" i="14"/>
  <c r="AG565" i="14"/>
  <c r="AN565" i="14" s="1"/>
  <c r="AG561" i="14"/>
  <c r="AP561" i="14" s="1"/>
  <c r="AY561" i="14" s="1"/>
  <c r="AG557" i="14"/>
  <c r="AP557" i="14" s="1"/>
  <c r="AY557" i="14" s="1"/>
  <c r="AG553" i="14"/>
  <c r="AI553" i="14" s="1"/>
  <c r="AG550" i="14"/>
  <c r="AM550" i="14" s="1"/>
  <c r="AG546" i="14"/>
  <c r="AN546" i="14" s="1"/>
  <c r="AG542" i="14"/>
  <c r="AK542" i="14" s="1"/>
  <c r="AW542" i="14" s="1"/>
  <c r="AG538" i="14"/>
  <c r="AN538" i="14" s="1"/>
  <c r="AG534" i="14"/>
  <c r="AS534" i="14" s="1"/>
  <c r="AG693" i="14"/>
  <c r="AG673" i="14"/>
  <c r="AI673" i="14" s="1"/>
  <c r="AG706" i="14"/>
  <c r="AN706" i="14" s="1"/>
  <c r="AG608" i="14"/>
  <c r="AJ608" i="14" s="1"/>
  <c r="AG350" i="14"/>
  <c r="AS350" i="14" s="1"/>
  <c r="AG336" i="14"/>
  <c r="AL336" i="14" s="1"/>
  <c r="AR485" i="14"/>
  <c r="AV485" i="14" s="1"/>
  <c r="AG482" i="14"/>
  <c r="AK482" i="14" s="1"/>
  <c r="AW482" i="14" s="1"/>
  <c r="AG661" i="14"/>
  <c r="AS661" i="14" s="1"/>
  <c r="AG722" i="14"/>
  <c r="AI722" i="14" s="1"/>
  <c r="AG718" i="14"/>
  <c r="AM718" i="14" s="1"/>
  <c r="AG684" i="14"/>
  <c r="AM684" i="14" s="1"/>
  <c r="AG650" i="14"/>
  <c r="AJ650" i="14" s="1"/>
  <c r="AG620" i="14"/>
  <c r="AN620" i="14" s="1"/>
  <c r="AG578" i="14"/>
  <c r="AI578" i="14" s="1"/>
  <c r="AN384" i="14"/>
  <c r="AG261" i="14"/>
  <c r="AO261" i="14" s="1"/>
  <c r="AG239" i="14"/>
  <c r="AP239" i="14" s="1"/>
  <c r="AY239" i="14" s="1"/>
  <c r="AG364" i="14"/>
  <c r="AL364" i="14" s="1"/>
  <c r="AS358" i="14"/>
  <c r="AG491" i="14"/>
  <c r="AL491" i="14" s="1"/>
  <c r="AG464" i="14"/>
  <c r="AS464" i="14" s="1"/>
  <c r="AO448" i="14"/>
  <c r="AG438" i="14"/>
  <c r="AP438" i="14" s="1"/>
  <c r="AY438" i="14" s="1"/>
  <c r="AG436" i="14"/>
  <c r="AP436" i="14" s="1"/>
  <c r="AY436" i="14" s="1"/>
  <c r="AG434" i="14"/>
  <c r="AS434" i="14" s="1"/>
  <c r="AG430" i="14"/>
  <c r="AS430" i="14" s="1"/>
  <c r="AG424" i="14"/>
  <c r="AG422" i="14"/>
  <c r="AG417" i="14"/>
  <c r="AL417" i="14" s="1"/>
  <c r="AG413" i="14"/>
  <c r="AK413" i="14" s="1"/>
  <c r="AW413" i="14" s="1"/>
  <c r="AG566" i="14"/>
  <c r="AN566" i="14" s="1"/>
  <c r="AG521" i="14"/>
  <c r="AK521" i="14" s="1"/>
  <c r="AW521" i="14" s="1"/>
  <c r="AG729" i="14"/>
  <c r="AK729" i="14" s="1"/>
  <c r="AW729" i="14" s="1"/>
  <c r="AG649" i="14"/>
  <c r="AQ649" i="14" s="1"/>
  <c r="AG617" i="14"/>
  <c r="AJ617" i="14" s="1"/>
  <c r="AG611" i="14"/>
  <c r="AJ611" i="14" s="1"/>
  <c r="AG603" i="14"/>
  <c r="AQ603" i="14" s="1"/>
  <c r="AR347" i="14"/>
  <c r="AV347" i="14" s="1"/>
  <c r="AG678" i="14"/>
  <c r="AQ678" i="14" s="1"/>
  <c r="AG481" i="14"/>
  <c r="AJ481" i="14" s="1"/>
  <c r="AG391" i="14"/>
  <c r="AO391" i="14" s="1"/>
  <c r="AG380" i="14"/>
  <c r="AP380" i="14" s="1"/>
  <c r="AY380" i="14" s="1"/>
  <c r="AP551" i="14"/>
  <c r="AY551" i="14" s="1"/>
  <c r="AL544" i="14"/>
  <c r="AG759" i="14"/>
  <c r="AM759" i="14" s="1"/>
  <c r="AG713" i="14"/>
  <c r="AG669" i="14"/>
  <c r="AL669" i="14" s="1"/>
  <c r="AG609" i="14"/>
  <c r="AO609" i="14" s="1"/>
  <c r="AG599" i="14"/>
  <c r="AJ599" i="14" s="1"/>
  <c r="AG724" i="14"/>
  <c r="AN724" i="14" s="1"/>
  <c r="AG694" i="14"/>
  <c r="AJ694" i="14" s="1"/>
  <c r="AG682" i="14"/>
  <c r="AN682" i="14" s="1"/>
  <c r="AG638" i="14"/>
  <c r="AM638" i="14" s="1"/>
  <c r="AG606" i="14"/>
  <c r="AI606" i="14" s="1"/>
  <c r="AG602" i="14"/>
  <c r="AR602" i="14" s="1"/>
  <c r="AV602" i="14" s="1"/>
  <c r="AG592" i="14"/>
  <c r="AJ592" i="14" s="1"/>
  <c r="AG582" i="14"/>
  <c r="AJ582" i="14" s="1"/>
  <c r="AJ432" i="14"/>
  <c r="AJ563" i="14"/>
  <c r="AG257" i="14"/>
  <c r="AS257" i="14" s="1"/>
  <c r="AL328" i="14"/>
  <c r="AO328" i="14"/>
  <c r="AG366" i="14"/>
  <c r="AM366" i="14" s="1"/>
  <c r="AL478" i="14"/>
  <c r="AG476" i="14"/>
  <c r="AL476" i="14" s="1"/>
  <c r="AG471" i="14"/>
  <c r="AI471" i="14" s="1"/>
  <c r="AP454" i="14"/>
  <c r="AY454" i="14" s="1"/>
  <c r="AG447" i="14"/>
  <c r="AM447" i="14" s="1"/>
  <c r="AG441" i="14"/>
  <c r="AI441" i="14" s="1"/>
  <c r="AQ432" i="14"/>
  <c r="AG379" i="14"/>
  <c r="AI379" i="14" s="1"/>
  <c r="AG570" i="14"/>
  <c r="AR570" i="14" s="1"/>
  <c r="AV570" i="14" s="1"/>
  <c r="AG527" i="14"/>
  <c r="AG523" i="14"/>
  <c r="AM523" i="14" s="1"/>
  <c r="AG517" i="14"/>
  <c r="AK517" i="14" s="1"/>
  <c r="AW517" i="14" s="1"/>
  <c r="AG511" i="14"/>
  <c r="AL511" i="14" s="1"/>
  <c r="AP747" i="14"/>
  <c r="AY747" i="14" s="1"/>
  <c r="AG731" i="14"/>
  <c r="AG703" i="14"/>
  <c r="AK703" i="14" s="1"/>
  <c r="AW703" i="14" s="1"/>
  <c r="AG689" i="14"/>
  <c r="AI689" i="14" s="1"/>
  <c r="AG681" i="14"/>
  <c r="AK681" i="14" s="1"/>
  <c r="AW681" i="14" s="1"/>
  <c r="AG675" i="14"/>
  <c r="AP675" i="14" s="1"/>
  <c r="AY675" i="14" s="1"/>
  <c r="AG645" i="14"/>
  <c r="AS645" i="14" s="1"/>
  <c r="AG613" i="14"/>
  <c r="AL613" i="14" s="1"/>
  <c r="AS347" i="14"/>
  <c r="AK387" i="14"/>
  <c r="AW387" i="14" s="1"/>
  <c r="AP387" i="14"/>
  <c r="AY387" i="14" s="1"/>
  <c r="AG552" i="14"/>
  <c r="AR552" i="14" s="1"/>
  <c r="AV552" i="14" s="1"/>
  <c r="AO547" i="14"/>
  <c r="AG545" i="14"/>
  <c r="AK545" i="14" s="1"/>
  <c r="AW545" i="14" s="1"/>
  <c r="AG519" i="14"/>
  <c r="AO519" i="14" s="1"/>
  <c r="AG512" i="14"/>
  <c r="AK512" i="14" s="1"/>
  <c r="AW512" i="14" s="1"/>
  <c r="AG249" i="14"/>
  <c r="AJ249" i="14" s="1"/>
  <c r="AP94" i="14"/>
  <c r="AY94" i="14" s="1"/>
  <c r="AG107" i="14"/>
  <c r="AG171" i="14"/>
  <c r="AI171" i="14" s="1"/>
  <c r="AN293" i="14"/>
  <c r="AG124" i="14"/>
  <c r="AR124" i="14" s="1"/>
  <c r="AV124" i="14" s="1"/>
  <c r="AG88" i="14"/>
  <c r="AJ88" i="14" s="1"/>
  <c r="AG206" i="14"/>
  <c r="AJ206" i="14" s="1"/>
  <c r="AG174" i="14"/>
  <c r="AS174" i="14" s="1"/>
  <c r="AJ315" i="14"/>
  <c r="AJ353" i="14"/>
  <c r="AR384" i="14"/>
  <c r="AV384" i="14" s="1"/>
  <c r="AG332" i="14"/>
  <c r="AJ332" i="14" s="1"/>
  <c r="AJ149" i="14"/>
  <c r="AG121" i="14"/>
  <c r="AN121" i="14" s="1"/>
  <c r="AK114" i="14"/>
  <c r="AW114" i="14" s="1"/>
  <c r="AG101" i="14"/>
  <c r="AR101" i="14" s="1"/>
  <c r="AV101" i="14" s="1"/>
  <c r="AS94" i="14"/>
  <c r="AG87" i="14"/>
  <c r="AG81" i="14"/>
  <c r="AJ81" i="14" s="1"/>
  <c r="AG229" i="14"/>
  <c r="AJ229" i="14" s="1"/>
  <c r="AO293" i="14"/>
  <c r="AG56" i="14"/>
  <c r="AN56" i="14" s="1"/>
  <c r="AG126" i="14"/>
  <c r="AG271" i="14"/>
  <c r="AQ271" i="14" s="1"/>
  <c r="AG258" i="14"/>
  <c r="AG363" i="14"/>
  <c r="AQ363" i="14" s="1"/>
  <c r="AG770" i="14"/>
  <c r="AJ770" i="14" s="1"/>
  <c r="AN235" i="14"/>
  <c r="AL279" i="14"/>
  <c r="AG151" i="14"/>
  <c r="AN151" i="14" s="1"/>
  <c r="AG77" i="14"/>
  <c r="AN77" i="14" s="1"/>
  <c r="AM235" i="14"/>
  <c r="AG219" i="14"/>
  <c r="AN219" i="14" s="1"/>
  <c r="AG163" i="14"/>
  <c r="AR163" i="14" s="1"/>
  <c r="AV163" i="14" s="1"/>
  <c r="AG292" i="14"/>
  <c r="AQ292" i="14" s="1"/>
  <c r="AN114" i="14"/>
  <c r="AJ279" i="14"/>
  <c r="AG144" i="14"/>
  <c r="AS144" i="14" s="1"/>
  <c r="AG120" i="14"/>
  <c r="AL120" i="14" s="1"/>
  <c r="AG72" i="14"/>
  <c r="AG170" i="14"/>
  <c r="AI170" i="14" s="1"/>
  <c r="AG252" i="14"/>
  <c r="AM252" i="14" s="1"/>
  <c r="AG327" i="14"/>
  <c r="AQ327" i="14" s="1"/>
  <c r="AG319" i="14"/>
  <c r="AI319" i="14" s="1"/>
  <c r="AG365" i="14"/>
  <c r="AG740" i="14"/>
  <c r="AL82" i="14"/>
  <c r="AL164" i="14"/>
  <c r="AG93" i="14"/>
  <c r="AJ93" i="14" s="1"/>
  <c r="AG233" i="14"/>
  <c r="AG207" i="14"/>
  <c r="AR207" i="14" s="1"/>
  <c r="AV207" i="14" s="1"/>
  <c r="AG193" i="14"/>
  <c r="AO184" i="14"/>
  <c r="AG294" i="14"/>
  <c r="AK289" i="14"/>
  <c r="AW289" i="14" s="1"/>
  <c r="AJ94" i="14"/>
  <c r="AG54" i="14"/>
  <c r="AK54" i="14" s="1"/>
  <c r="AW54" i="14" s="1"/>
  <c r="AG134" i="14"/>
  <c r="AK134" i="14" s="1"/>
  <c r="AW134" i="14" s="1"/>
  <c r="AG108" i="14"/>
  <c r="AQ84" i="14"/>
  <c r="AG204" i="14"/>
  <c r="AS204" i="14" s="1"/>
  <c r="AG190" i="14"/>
  <c r="AR190" i="14" s="1"/>
  <c r="AV190" i="14" s="1"/>
  <c r="AQ176" i="14"/>
  <c r="AG281" i="14"/>
  <c r="AM281" i="14" s="1"/>
  <c r="AN347" i="14"/>
  <c r="AR339" i="14"/>
  <c r="AV339" i="14" s="1"/>
  <c r="AG264" i="14"/>
  <c r="AR264" i="14" s="1"/>
  <c r="AV264" i="14" s="1"/>
  <c r="AM347" i="14"/>
  <c r="AG325" i="14"/>
  <c r="AN325" i="14" s="1"/>
  <c r="AG760" i="14"/>
  <c r="AR760" i="14" s="1"/>
  <c r="AV760" i="14" s="1"/>
  <c r="AG748" i="14"/>
  <c r="AN748" i="14" s="1"/>
  <c r="AL293" i="14"/>
  <c r="AG51" i="14"/>
  <c r="AI51" i="14" s="1"/>
  <c r="AG85" i="14"/>
  <c r="AI85" i="14" s="1"/>
  <c r="AG221" i="14"/>
  <c r="AN221" i="14" s="1"/>
  <c r="AG215" i="14"/>
  <c r="AM215" i="14" s="1"/>
  <c r="AG183" i="14"/>
  <c r="AR183" i="14" s="1"/>
  <c r="AV183" i="14" s="1"/>
  <c r="AG177" i="14"/>
  <c r="AI177" i="14" s="1"/>
  <c r="AG302" i="14"/>
  <c r="AI302" i="14" s="1"/>
  <c r="AJ158" i="14"/>
  <c r="AG160" i="14"/>
  <c r="AI160" i="14" s="1"/>
  <c r="AO105" i="14"/>
  <c r="AG74" i="14"/>
  <c r="AP74" i="14" s="1"/>
  <c r="AY74" i="14" s="1"/>
  <c r="AG68" i="14"/>
  <c r="AR68" i="14" s="1"/>
  <c r="AV68" i="14" s="1"/>
  <c r="AG222" i="14"/>
  <c r="AG192" i="14"/>
  <c r="AK192" i="14" s="1"/>
  <c r="AW192" i="14" s="1"/>
  <c r="AG186" i="14"/>
  <c r="AI186" i="14" s="1"/>
  <c r="AG180" i="14"/>
  <c r="AI180" i="14" s="1"/>
  <c r="AG299" i="14"/>
  <c r="AL299" i="14" s="1"/>
  <c r="AR240" i="14"/>
  <c r="AV240" i="14" s="1"/>
  <c r="AN309" i="14"/>
  <c r="AG323" i="14"/>
  <c r="AM323" i="14" s="1"/>
  <c r="AQ315" i="14"/>
  <c r="AP347" i="14"/>
  <c r="AY347" i="14" s="1"/>
  <c r="AG728" i="14"/>
  <c r="AG666" i="14"/>
  <c r="AJ666" i="14" s="1"/>
  <c r="AG656" i="14"/>
  <c r="AR656" i="14" s="1"/>
  <c r="AV656" i="14" s="1"/>
  <c r="AG618" i="14"/>
  <c r="AO607" i="14"/>
  <c r="AN334" i="14"/>
  <c r="AJ448" i="14"/>
  <c r="AR408" i="14"/>
  <c r="AV408" i="14" s="1"/>
  <c r="AJ524" i="14"/>
  <c r="AR715" i="14"/>
  <c r="AV715" i="14" s="1"/>
  <c r="AG652" i="14"/>
  <c r="AJ652" i="14" s="1"/>
  <c r="AJ607" i="14"/>
  <c r="AG588" i="14"/>
  <c r="AN588" i="14" s="1"/>
  <c r="AK247" i="14"/>
  <c r="AW247" i="14" s="1"/>
  <c r="AO347" i="14"/>
  <c r="AG324" i="14"/>
  <c r="AM324" i="14" s="1"/>
  <c r="AN308" i="14"/>
  <c r="AG354" i="14"/>
  <c r="AI354" i="14" s="1"/>
  <c r="AM498" i="14"/>
  <c r="AR490" i="14"/>
  <c r="AV490" i="14" s="1"/>
  <c r="AL489" i="14"/>
  <c r="AG486" i="14"/>
  <c r="AR486" i="14" s="1"/>
  <c r="AV486" i="14" s="1"/>
  <c r="AO465" i="14"/>
  <c r="AG462" i="14"/>
  <c r="AP462" i="14" s="1"/>
  <c r="AY462" i="14" s="1"/>
  <c r="AG458" i="14"/>
  <c r="AI458" i="14" s="1"/>
  <c r="AK437" i="14"/>
  <c r="AW437" i="14" s="1"/>
  <c r="AL433" i="14"/>
  <c r="AS432" i="14"/>
  <c r="AK421" i="14"/>
  <c r="AW421" i="14" s="1"/>
  <c r="AG418" i="14"/>
  <c r="AP418" i="14" s="1"/>
  <c r="AY418" i="14" s="1"/>
  <c r="AG410" i="14"/>
  <c r="AJ410" i="14" s="1"/>
  <c r="AG406" i="14"/>
  <c r="AS406" i="14" s="1"/>
  <c r="AO404" i="14"/>
  <c r="AG402" i="14"/>
  <c r="AM402" i="14" s="1"/>
  <c r="AG398" i="14"/>
  <c r="AI398" i="14" s="1"/>
  <c r="AO564" i="14"/>
  <c r="AG560" i="14"/>
  <c r="AN560" i="14" s="1"/>
  <c r="AG556" i="14"/>
  <c r="AG549" i="14"/>
  <c r="AN549" i="14" s="1"/>
  <c r="AS541" i="14"/>
  <c r="AM520" i="14"/>
  <c r="AK504" i="14"/>
  <c r="AW504" i="14" s="1"/>
  <c r="AG753" i="14"/>
  <c r="AQ753" i="14" s="1"/>
  <c r="AG707" i="14"/>
  <c r="AR707" i="14" s="1"/>
  <c r="AV707" i="14" s="1"/>
  <c r="AG701" i="14"/>
  <c r="AP701" i="14" s="1"/>
  <c r="AY701" i="14" s="1"/>
  <c r="AG647" i="14"/>
  <c r="AK647" i="14" s="1"/>
  <c r="AW647" i="14" s="1"/>
  <c r="AG593" i="14"/>
  <c r="AI593" i="14" s="1"/>
  <c r="AO488" i="14"/>
  <c r="AG479" i="14"/>
  <c r="AL479" i="14" s="1"/>
  <c r="AI455" i="14"/>
  <c r="AG385" i="14"/>
  <c r="AR385" i="14" s="1"/>
  <c r="AV385" i="14" s="1"/>
  <c r="AI376" i="14"/>
  <c r="AN734" i="14"/>
  <c r="AG732" i="14"/>
  <c r="AR732" i="14" s="1"/>
  <c r="AV732" i="14" s="1"/>
  <c r="AG726" i="14"/>
  <c r="AJ726" i="14" s="1"/>
  <c r="AG690" i="14"/>
  <c r="AN690" i="14" s="1"/>
  <c r="AG668" i="14"/>
  <c r="AR668" i="14" s="1"/>
  <c r="AV668" i="14" s="1"/>
  <c r="AG660" i="14"/>
  <c r="AR660" i="14" s="1"/>
  <c r="AV660" i="14" s="1"/>
  <c r="AG654" i="14"/>
  <c r="AG596" i="14"/>
  <c r="AJ596" i="14" s="1"/>
  <c r="AN328" i="14"/>
  <c r="AJ312" i="14"/>
  <c r="AJ751" i="14"/>
  <c r="AG255" i="14"/>
  <c r="AQ255" i="14" s="1"/>
  <c r="AK241" i="14"/>
  <c r="AW241" i="14" s="1"/>
  <c r="AK347" i="14"/>
  <c r="AW347" i="14" s="1"/>
  <c r="AG338" i="14"/>
  <c r="AM328" i="14"/>
  <c r="AG316" i="14"/>
  <c r="AP316" i="14" s="1"/>
  <c r="AY316" i="14" s="1"/>
  <c r="AG503" i="14"/>
  <c r="AR503" i="14" s="1"/>
  <c r="AV503" i="14" s="1"/>
  <c r="AK498" i="14"/>
  <c r="AW498" i="14" s="1"/>
  <c r="AK473" i="14"/>
  <c r="AW473" i="14" s="1"/>
  <c r="AG468" i="14"/>
  <c r="AG466" i="14"/>
  <c r="AK466" i="14" s="1"/>
  <c r="AW466" i="14" s="1"/>
  <c r="AG452" i="14"/>
  <c r="AL452" i="14" s="1"/>
  <c r="AK449" i="14"/>
  <c r="AW449" i="14" s="1"/>
  <c r="AL448" i="14"/>
  <c r="AQ403" i="14"/>
  <c r="AG373" i="14"/>
  <c r="AK373" i="14" s="1"/>
  <c r="AW373" i="14" s="1"/>
  <c r="AQ544" i="14"/>
  <c r="AQ536" i="14"/>
  <c r="AL520" i="14"/>
  <c r="AS520" i="14"/>
  <c r="AG505" i="14"/>
  <c r="AO505" i="14" s="1"/>
  <c r="AG767" i="14"/>
  <c r="AO767" i="14" s="1"/>
  <c r="AG745" i="14"/>
  <c r="AO745" i="14" s="1"/>
  <c r="AG665" i="14"/>
  <c r="AS665" i="14" s="1"/>
  <c r="AP597" i="14"/>
  <c r="AY597" i="14" s="1"/>
  <c r="AG581" i="14"/>
  <c r="AM581" i="14" s="1"/>
  <c r="AG61" i="14"/>
  <c r="AG640" i="14"/>
  <c r="AL640" i="14" s="1"/>
  <c r="AG624" i="14"/>
  <c r="AJ624" i="14" s="1"/>
  <c r="AG604" i="14"/>
  <c r="AR604" i="14" s="1"/>
  <c r="AV604" i="14" s="1"/>
  <c r="AG574" i="14"/>
  <c r="AJ574" i="14" s="1"/>
  <c r="AG243" i="14"/>
  <c r="AP243" i="14" s="1"/>
  <c r="AY243" i="14" s="1"/>
  <c r="AG368" i="14"/>
  <c r="AP368" i="14" s="1"/>
  <c r="AY368" i="14" s="1"/>
  <c r="AG383" i="14"/>
  <c r="AS383" i="14" s="1"/>
  <c r="AP565" i="14"/>
  <c r="AY565" i="14" s="1"/>
  <c r="AS553" i="14"/>
  <c r="AS544" i="14"/>
  <c r="AG532" i="14"/>
  <c r="AG697" i="14"/>
  <c r="AP697" i="14" s="1"/>
  <c r="AY697" i="14" s="1"/>
  <c r="AG615" i="14"/>
  <c r="AJ615" i="14" s="1"/>
  <c r="AR315" i="14"/>
  <c r="AV315" i="14" s="1"/>
  <c r="AG712" i="14"/>
  <c r="AS712" i="14" s="1"/>
  <c r="AG708" i="14"/>
  <c r="AI708" i="14" s="1"/>
  <c r="AG704" i="14"/>
  <c r="AG646" i="14"/>
  <c r="AJ247" i="14"/>
  <c r="AR389" i="14"/>
  <c r="AV389" i="14" s="1"/>
  <c r="AJ541" i="14"/>
  <c r="AR579" i="14"/>
  <c r="AV579" i="14" s="1"/>
  <c r="AJ350" i="14"/>
  <c r="AR342" i="14"/>
  <c r="AV342" i="14" s="1"/>
  <c r="AG340" i="14"/>
  <c r="AK340" i="14" s="1"/>
  <c r="AW340" i="14" s="1"/>
  <c r="AJ328" i="14"/>
  <c r="AK484" i="14"/>
  <c r="AW484" i="14" s="1"/>
  <c r="AS482" i="14"/>
  <c r="AG475" i="14"/>
  <c r="AI475" i="14" s="1"/>
  <c r="AP455" i="14"/>
  <c r="AY455" i="14" s="1"/>
  <c r="AL454" i="14"/>
  <c r="AS453" i="14"/>
  <c r="AG451" i="14"/>
  <c r="AJ451" i="14" s="1"/>
  <c r="AG446" i="14"/>
  <c r="AR446" i="14" s="1"/>
  <c r="AV446" i="14" s="1"/>
  <c r="AM399" i="14"/>
  <c r="AS374" i="14"/>
  <c r="AM563" i="14"/>
  <c r="AG526" i="14"/>
  <c r="AR526" i="14" s="1"/>
  <c r="AV526" i="14" s="1"/>
  <c r="AG516" i="14"/>
  <c r="AG510" i="14"/>
  <c r="AS510" i="14" s="1"/>
  <c r="AK751" i="14"/>
  <c r="AW751" i="14" s="1"/>
  <c r="AG717" i="14"/>
  <c r="AG667" i="14"/>
  <c r="AR667" i="14" s="1"/>
  <c r="AV667" i="14" s="1"/>
  <c r="AG627" i="14"/>
  <c r="AS607" i="14"/>
  <c r="AR544" i="14"/>
  <c r="AV544" i="14" s="1"/>
  <c r="AG251" i="14"/>
  <c r="AP399" i="14"/>
  <c r="AY399" i="14" s="1"/>
  <c r="AG393" i="14"/>
  <c r="AJ393" i="14" s="1"/>
  <c r="AO387" i="14"/>
  <c r="AG378" i="14"/>
  <c r="AP378" i="14" s="1"/>
  <c r="AY378" i="14" s="1"/>
  <c r="AL563" i="14"/>
  <c r="AG537" i="14"/>
  <c r="AG533" i="14"/>
  <c r="AP533" i="14" s="1"/>
  <c r="AY533" i="14" s="1"/>
  <c r="AG735" i="14"/>
  <c r="AP735" i="14" s="1"/>
  <c r="AY735" i="14" s="1"/>
  <c r="AG727" i="14"/>
  <c r="AJ727" i="14" s="1"/>
  <c r="AG719" i="14"/>
  <c r="AJ719" i="14" s="1"/>
  <c r="AG691" i="14"/>
  <c r="AQ691" i="14" s="1"/>
  <c r="AG683" i="14"/>
  <c r="AR683" i="14" s="1"/>
  <c r="AV683" i="14" s="1"/>
  <c r="AG631" i="14"/>
  <c r="AM631" i="14" s="1"/>
  <c r="AO594" i="14"/>
  <c r="AG583" i="14"/>
  <c r="AO583" i="14" s="1"/>
  <c r="AL579" i="14"/>
  <c r="AG322" i="14"/>
  <c r="AN322" i="14" s="1"/>
  <c r="AG310" i="14"/>
  <c r="AG501" i="14"/>
  <c r="AK501" i="14" s="1"/>
  <c r="AW501" i="14" s="1"/>
  <c r="AG494" i="14"/>
  <c r="AL494" i="14" s="1"/>
  <c r="AG470" i="14"/>
  <c r="AJ470" i="14" s="1"/>
  <c r="AG445" i="14"/>
  <c r="AL445" i="14" s="1"/>
  <c r="AG637" i="14"/>
  <c r="AL637" i="14" s="1"/>
  <c r="AG515" i="14"/>
  <c r="DZ219" i="14" l="1"/>
  <c r="EA219" i="14" s="1"/>
  <c r="E175" i="1" s="1"/>
  <c r="DZ276" i="14"/>
  <c r="EA276" i="14" s="1"/>
  <c r="E232" i="1" s="1"/>
  <c r="DZ561" i="14"/>
  <c r="EA561" i="14" s="1"/>
  <c r="E517" i="1" s="1"/>
  <c r="DZ329" i="14"/>
  <c r="EA329" i="14" s="1"/>
  <c r="E285" i="1" s="1"/>
  <c r="AS408" i="14"/>
  <c r="AP530" i="14"/>
  <c r="AY530" i="14" s="1"/>
  <c r="AK384" i="14"/>
  <c r="AW384" i="14" s="1"/>
  <c r="AL312" i="14"/>
  <c r="AJ384" i="14"/>
  <c r="AI525" i="14"/>
  <c r="AL358" i="14"/>
  <c r="AJ540" i="14"/>
  <c r="AL568" i="14"/>
  <c r="AS437" i="14"/>
  <c r="AM473" i="14"/>
  <c r="AJ492" i="14"/>
  <c r="AN442" i="14"/>
  <c r="AJ283" i="14"/>
  <c r="AR158" i="14"/>
  <c r="AV158" i="14" s="1"/>
  <c r="AK308" i="14"/>
  <c r="AW308" i="14" s="1"/>
  <c r="AR435" i="14"/>
  <c r="AV435" i="14" s="1"/>
  <c r="AK358" i="14"/>
  <c r="AW358" i="14" s="1"/>
  <c r="AM525" i="14"/>
  <c r="AR312" i="14"/>
  <c r="AV312" i="14" s="1"/>
  <c r="AI642" i="14"/>
  <c r="AJ688" i="14"/>
  <c r="AS283" i="14"/>
  <c r="AR754" i="14"/>
  <c r="AV754" i="14" s="1"/>
  <c r="AO568" i="14"/>
  <c r="AQ680" i="14"/>
  <c r="DZ514" i="14"/>
  <c r="EA514" i="14" s="1"/>
  <c r="E470" i="1" s="1"/>
  <c r="DZ286" i="14"/>
  <c r="EA286" i="14" s="1"/>
  <c r="E242" i="1" s="1"/>
  <c r="DZ299" i="14"/>
  <c r="EA299" i="14" s="1"/>
  <c r="E255" i="1" s="1"/>
  <c r="DZ123" i="14"/>
  <c r="EA123" i="14" s="1"/>
  <c r="E79" i="1" s="1"/>
  <c r="DZ495" i="14"/>
  <c r="EA495" i="14" s="1"/>
  <c r="E451" i="1" s="1"/>
  <c r="DZ538" i="14"/>
  <c r="EA538" i="14" s="1"/>
  <c r="E494" i="1" s="1"/>
  <c r="AL401" i="14"/>
  <c r="AN551" i="14"/>
  <c r="AJ308" i="14"/>
  <c r="AP769" i="14"/>
  <c r="AY769" i="14" s="1"/>
  <c r="AL57" i="14"/>
  <c r="AQ283" i="14"/>
  <c r="DZ269" i="14"/>
  <c r="EA269" i="14" s="1"/>
  <c r="E225" i="1" s="1"/>
  <c r="DZ94" i="14"/>
  <c r="EA94" i="14" s="1"/>
  <c r="E50" i="1" s="1"/>
  <c r="DZ391" i="14"/>
  <c r="EA391" i="14" s="1"/>
  <c r="E347" i="1" s="1"/>
  <c r="DZ336" i="14"/>
  <c r="EA336" i="14" s="1"/>
  <c r="E292" i="1" s="1"/>
  <c r="DZ537" i="14"/>
  <c r="EA537" i="14" s="1"/>
  <c r="E493" i="1" s="1"/>
  <c r="DZ360" i="14"/>
  <c r="EA360" i="14" s="1"/>
  <c r="E316" i="1" s="1"/>
  <c r="DZ409" i="14"/>
  <c r="EA409" i="14" s="1"/>
  <c r="E365" i="1" s="1"/>
  <c r="DZ393" i="14"/>
  <c r="EA393" i="14" s="1"/>
  <c r="E349" i="1" s="1"/>
  <c r="DZ412" i="14"/>
  <c r="EA412" i="14" s="1"/>
  <c r="E368" i="1" s="1"/>
  <c r="DZ553" i="14"/>
  <c r="EA553" i="14" s="1"/>
  <c r="E509" i="1" s="1"/>
  <c r="DZ387" i="14"/>
  <c r="EA387" i="14" s="1"/>
  <c r="E343" i="1" s="1"/>
  <c r="DZ434" i="14"/>
  <c r="EA434" i="14" s="1"/>
  <c r="E390" i="1" s="1"/>
  <c r="DZ317" i="14"/>
  <c r="EA317" i="14" s="1"/>
  <c r="E273" i="1" s="1"/>
  <c r="AN674" i="14"/>
  <c r="AJ401" i="14"/>
  <c r="AJ551" i="14"/>
  <c r="AR680" i="14"/>
  <c r="AV680" i="14" s="1"/>
  <c r="AQ428" i="14"/>
  <c r="AL625" i="14"/>
  <c r="AQ567" i="14"/>
  <c r="AO454" i="14"/>
  <c r="AO483" i="14"/>
  <c r="AK335" i="14"/>
  <c r="AW335" i="14" s="1"/>
  <c r="AN465" i="14"/>
  <c r="AI483" i="14"/>
  <c r="AJ485" i="14"/>
  <c r="AQ540" i="14"/>
  <c r="AL442" i="14"/>
  <c r="AQ455" i="14"/>
  <c r="AJ442" i="14"/>
  <c r="AK485" i="14"/>
  <c r="AW485" i="14" s="1"/>
  <c r="AO416" i="14"/>
  <c r="AS247" i="14"/>
  <c r="AJ568" i="14"/>
  <c r="AN232" i="14"/>
  <c r="AR100" i="14"/>
  <c r="AV100" i="14" s="1"/>
  <c r="AN290" i="14"/>
  <c r="AP247" i="14"/>
  <c r="AY247" i="14" s="1"/>
  <c r="AR688" i="14"/>
  <c r="AV688" i="14" s="1"/>
  <c r="AS769" i="14"/>
  <c r="AM455" i="14"/>
  <c r="AM485" i="14"/>
  <c r="AK401" i="14"/>
  <c r="AW401" i="14" s="1"/>
  <c r="AP485" i="14"/>
  <c r="AY485" i="14" s="1"/>
  <c r="AR525" i="14"/>
  <c r="AV525" i="14" s="1"/>
  <c r="AN568" i="14"/>
  <c r="AL80" i="14"/>
  <c r="AO484" i="14"/>
  <c r="AN680" i="14"/>
  <c r="AL688" i="14"/>
  <c r="AR272" i="14"/>
  <c r="AV272" i="14" s="1"/>
  <c r="DZ729" i="14"/>
  <c r="EA729" i="14" s="1"/>
  <c r="E685" i="1" s="1"/>
  <c r="DZ215" i="14"/>
  <c r="EA215" i="14" s="1"/>
  <c r="E171" i="1" s="1"/>
  <c r="DZ566" i="14"/>
  <c r="EA566" i="14" s="1"/>
  <c r="E522" i="1" s="1"/>
  <c r="AI71" i="14"/>
  <c r="AS71" i="14"/>
  <c r="AJ71" i="14"/>
  <c r="AP71" i="14"/>
  <c r="AY71" i="14" s="1"/>
  <c r="AK453" i="14"/>
  <c r="AW453" i="14" s="1"/>
  <c r="AN453" i="14"/>
  <c r="AI400" i="14"/>
  <c r="AS400" i="14"/>
  <c r="AM400" i="14"/>
  <c r="AP400" i="14"/>
  <c r="AY400" i="14" s="1"/>
  <c r="AP57" i="14"/>
  <c r="AY57" i="14" s="1"/>
  <c r="AK57" i="14"/>
  <c r="AW57" i="14" s="1"/>
  <c r="AJ57" i="14"/>
  <c r="AM259" i="14"/>
  <c r="AO259" i="14"/>
  <c r="AM86" i="14"/>
  <c r="AJ86" i="14"/>
  <c r="AR48" i="14"/>
  <c r="AV48" i="14" s="1"/>
  <c r="AM48" i="14"/>
  <c r="AM279" i="14"/>
  <c r="AP279" i="14"/>
  <c r="AY279" i="14" s="1"/>
  <c r="AR279" i="14"/>
  <c r="AV279" i="14" s="1"/>
  <c r="AL172" i="14"/>
  <c r="AK172" i="14"/>
  <c r="AW172" i="14" s="1"/>
  <c r="AJ172" i="14"/>
  <c r="AK152" i="14"/>
  <c r="AW152" i="14" s="1"/>
  <c r="AR152" i="14"/>
  <c r="AV152" i="14" s="1"/>
  <c r="AR541" i="14"/>
  <c r="AV541" i="14" s="1"/>
  <c r="AP541" i="14"/>
  <c r="AY541" i="14" s="1"/>
  <c r="AK639" i="14"/>
  <c r="AW639" i="14" s="1"/>
  <c r="AL639" i="14"/>
  <c r="AJ639" i="14"/>
  <c r="AJ555" i="14"/>
  <c r="AP555" i="14"/>
  <c r="AY555" i="14" s="1"/>
  <c r="AI286" i="14"/>
  <c r="AN286" i="14"/>
  <c r="AP196" i="14"/>
  <c r="AY196" i="14" s="1"/>
  <c r="AS196" i="14"/>
  <c r="AM412" i="14"/>
  <c r="AK412" i="14"/>
  <c r="AW412" i="14" s="1"/>
  <c r="AR412" i="14"/>
  <c r="AV412" i="14" s="1"/>
  <c r="AS412" i="14"/>
  <c r="AP412" i="14"/>
  <c r="AY412" i="14" s="1"/>
  <c r="AJ433" i="14"/>
  <c r="AQ433" i="14"/>
  <c r="AK433" i="14"/>
  <c r="AW433" i="14" s="1"/>
  <c r="AQ404" i="14"/>
  <c r="AK404" i="14"/>
  <c r="AW404" i="14" s="1"/>
  <c r="AM404" i="14"/>
  <c r="AL404" i="14"/>
  <c r="AQ522" i="14"/>
  <c r="AP522" i="14"/>
  <c r="AY522" i="14" s="1"/>
  <c r="AJ522" i="14"/>
  <c r="AO522" i="14"/>
  <c r="AO489" i="14"/>
  <c r="AQ489" i="14"/>
  <c r="AR489" i="14"/>
  <c r="AV489" i="14" s="1"/>
  <c r="AK489" i="14"/>
  <c r="AW489" i="14" s="1"/>
  <c r="AL184" i="14"/>
  <c r="AK184" i="14"/>
  <c r="AW184" i="14" s="1"/>
  <c r="AR344" i="14"/>
  <c r="AV344" i="14" s="1"/>
  <c r="AP344" i="14"/>
  <c r="AY344" i="14" s="1"/>
  <c r="AL228" i="14"/>
  <c r="AP228" i="14"/>
  <c r="AY228" i="14" s="1"/>
  <c r="AS321" i="14"/>
  <c r="AN321" i="14"/>
  <c r="AL335" i="14"/>
  <c r="AN335" i="14"/>
  <c r="AI335" i="14"/>
  <c r="AR335" i="14"/>
  <c r="AV335" i="14" s="1"/>
  <c r="AJ737" i="14"/>
  <c r="AQ737" i="14"/>
  <c r="AL737" i="14"/>
  <c r="AO737" i="14"/>
  <c r="AN344" i="14"/>
  <c r="AJ189" i="14"/>
  <c r="AI256" i="14"/>
  <c r="AJ256" i="14"/>
  <c r="AN488" i="14"/>
  <c r="AL488" i="14"/>
  <c r="DZ706" i="14"/>
  <c r="EA706" i="14" s="1"/>
  <c r="E662" i="1" s="1"/>
  <c r="DZ331" i="14"/>
  <c r="EA331" i="14" s="1"/>
  <c r="E287" i="1" s="1"/>
  <c r="DZ680" i="14"/>
  <c r="EA680" i="14" s="1"/>
  <c r="E636" i="1" s="1"/>
  <c r="DZ447" i="14"/>
  <c r="EA447" i="14" s="1"/>
  <c r="E403" i="1" s="1"/>
  <c r="AK525" i="14"/>
  <c r="AW525" i="14" s="1"/>
  <c r="AM553" i="14"/>
  <c r="AP484" i="14"/>
  <c r="AY484" i="14" s="1"/>
  <c r="AL699" i="14"/>
  <c r="AP553" i="14"/>
  <c r="AY553" i="14" s="1"/>
  <c r="AR536" i="14"/>
  <c r="AV536" i="14" s="1"/>
  <c r="AQ408" i="14"/>
  <c r="AS472" i="14"/>
  <c r="AS334" i="14"/>
  <c r="AN630" i="14"/>
  <c r="AJ334" i="14"/>
  <c r="AK754" i="14"/>
  <c r="AW754" i="14" s="1"/>
  <c r="AN525" i="14"/>
  <c r="AN132" i="14"/>
  <c r="AS82" i="14"/>
  <c r="AK530" i="14"/>
  <c r="AW530" i="14" s="1"/>
  <c r="AK91" i="14"/>
  <c r="AW91" i="14" s="1"/>
  <c r="DZ438" i="14"/>
  <c r="EA438" i="14" s="1"/>
  <c r="E394" i="1" s="1"/>
  <c r="DZ249" i="14"/>
  <c r="EA249" i="14" s="1"/>
  <c r="E205" i="1" s="1"/>
  <c r="DZ66" i="14"/>
  <c r="EA66" i="14" s="1"/>
  <c r="E22" i="1" s="1"/>
  <c r="DZ143" i="14"/>
  <c r="EA143" i="14" s="1"/>
  <c r="E99" i="1" s="1"/>
  <c r="DZ550" i="14"/>
  <c r="EA550" i="14" s="1"/>
  <c r="E506" i="1" s="1"/>
  <c r="DZ431" i="14"/>
  <c r="EA431" i="14" s="1"/>
  <c r="E387" i="1" s="1"/>
  <c r="DZ358" i="14"/>
  <c r="EA358" i="14" s="1"/>
  <c r="E314" i="1" s="1"/>
  <c r="DZ266" i="14"/>
  <c r="EA266" i="14" s="1"/>
  <c r="E222" i="1" s="1"/>
  <c r="DZ506" i="14"/>
  <c r="EA506" i="14" s="1"/>
  <c r="E462" i="1" s="1"/>
  <c r="DZ536" i="14"/>
  <c r="EA536" i="14" s="1"/>
  <c r="E492" i="1" s="1"/>
  <c r="DZ417" i="14"/>
  <c r="EA417" i="14" s="1"/>
  <c r="E373" i="1" s="1"/>
  <c r="DZ400" i="14"/>
  <c r="EA400" i="14" s="1"/>
  <c r="E356" i="1" s="1"/>
  <c r="DZ555" i="14"/>
  <c r="EA555" i="14" s="1"/>
  <c r="E511" i="1" s="1"/>
  <c r="DZ690" i="14"/>
  <c r="EA690" i="14" s="1"/>
  <c r="E646" i="1" s="1"/>
  <c r="DZ500" i="14"/>
  <c r="EA500" i="14" s="1"/>
  <c r="E456" i="1" s="1"/>
  <c r="DZ699" i="14"/>
  <c r="EA699" i="14" s="1"/>
  <c r="E655" i="1" s="1"/>
  <c r="DZ455" i="14"/>
  <c r="EA455" i="14" s="1"/>
  <c r="E411" i="1" s="1"/>
  <c r="DZ304" i="14"/>
  <c r="EA304" i="14" s="1"/>
  <c r="E260" i="1" s="1"/>
  <c r="DZ491" i="14"/>
  <c r="EA491" i="14" s="1"/>
  <c r="E447" i="1" s="1"/>
  <c r="DZ145" i="14"/>
  <c r="EA145" i="14" s="1"/>
  <c r="E101" i="1" s="1"/>
  <c r="AO530" i="14"/>
  <c r="AS538" i="14"/>
  <c r="AO528" i="14"/>
  <c r="AN498" i="14"/>
  <c r="AN408" i="14"/>
  <c r="AO699" i="14"/>
  <c r="AS138" i="14"/>
  <c r="AP132" i="14"/>
  <c r="AY132" i="14" s="1"/>
  <c r="AL175" i="14"/>
  <c r="AN89" i="14"/>
  <c r="AQ506" i="14"/>
  <c r="AL525" i="14"/>
  <c r="AS306" i="14"/>
  <c r="AQ82" i="14"/>
  <c r="AO91" i="14"/>
  <c r="AR146" i="14"/>
  <c r="AV146" i="14" s="1"/>
  <c r="DZ617" i="14"/>
  <c r="EA617" i="14" s="1"/>
  <c r="E573" i="1" s="1"/>
  <c r="DZ146" i="14"/>
  <c r="EA146" i="14" s="1"/>
  <c r="E102" i="1" s="1"/>
  <c r="DZ313" i="14"/>
  <c r="EA313" i="14" s="1"/>
  <c r="E269" i="1" s="1"/>
  <c r="DZ114" i="14"/>
  <c r="EA114" i="14" s="1"/>
  <c r="E70" i="1" s="1"/>
  <c r="DZ399" i="14"/>
  <c r="EA399" i="14" s="1"/>
  <c r="E355" i="1" s="1"/>
  <c r="DZ308" i="14"/>
  <c r="EA308" i="14" s="1"/>
  <c r="E264" i="1" s="1"/>
  <c r="DZ384" i="14"/>
  <c r="EA384" i="14" s="1"/>
  <c r="E340" i="1" s="1"/>
  <c r="DZ428" i="14"/>
  <c r="EA428" i="14" s="1"/>
  <c r="E384" i="1" s="1"/>
  <c r="DZ515" i="14"/>
  <c r="EA515" i="14" s="1"/>
  <c r="E471" i="1" s="1"/>
  <c r="DZ193" i="14"/>
  <c r="EA193" i="14" s="1"/>
  <c r="E149" i="1" s="1"/>
  <c r="DZ439" i="14"/>
  <c r="EA439" i="14" s="1"/>
  <c r="E395" i="1" s="1"/>
  <c r="DZ631" i="14"/>
  <c r="EA631" i="14" s="1"/>
  <c r="E587" i="1" s="1"/>
  <c r="DZ453" i="14"/>
  <c r="EA453" i="14" s="1"/>
  <c r="E409" i="1" s="1"/>
  <c r="DZ392" i="14"/>
  <c r="EA392" i="14" s="1"/>
  <c r="E348" i="1" s="1"/>
  <c r="DZ376" i="14"/>
  <c r="EA376" i="14" s="1"/>
  <c r="E332" i="1" s="1"/>
  <c r="DZ443" i="14"/>
  <c r="EA443" i="14" s="1"/>
  <c r="E399" i="1" s="1"/>
  <c r="DZ264" i="14"/>
  <c r="EA264" i="14" s="1"/>
  <c r="E220" i="1" s="1"/>
  <c r="DZ475" i="14"/>
  <c r="EA475" i="14" s="1"/>
  <c r="E431" i="1" s="1"/>
  <c r="DZ388" i="14"/>
  <c r="EA388" i="14" s="1"/>
  <c r="E344" i="1" s="1"/>
  <c r="DZ260" i="14"/>
  <c r="EA260" i="14" s="1"/>
  <c r="E216" i="1" s="1"/>
  <c r="DZ535" i="14"/>
  <c r="EA535" i="14" s="1"/>
  <c r="E491" i="1" s="1"/>
  <c r="DZ255" i="14"/>
  <c r="EA255" i="14" s="1"/>
  <c r="E211" i="1" s="1"/>
  <c r="DZ522" i="14"/>
  <c r="EA522" i="14" s="1"/>
  <c r="E478" i="1" s="1"/>
  <c r="DZ418" i="14"/>
  <c r="EA418" i="14" s="1"/>
  <c r="E374" i="1" s="1"/>
  <c r="DZ554" i="14"/>
  <c r="EA554" i="14" s="1"/>
  <c r="E510" i="1" s="1"/>
  <c r="DZ471" i="14"/>
  <c r="EA471" i="14" s="1"/>
  <c r="E427" i="1" s="1"/>
  <c r="DZ503" i="14"/>
  <c r="EA503" i="14" s="1"/>
  <c r="E459" i="1" s="1"/>
  <c r="DZ283" i="14"/>
  <c r="EA283" i="14" s="1"/>
  <c r="E239" i="1" s="1"/>
  <c r="DZ482" i="14"/>
  <c r="EA482" i="14" s="1"/>
  <c r="E438" i="1" s="1"/>
  <c r="DZ733" i="14"/>
  <c r="EA733" i="14" s="1"/>
  <c r="E689" i="1" s="1"/>
  <c r="DZ722" i="14"/>
  <c r="EA722" i="14" s="1"/>
  <c r="E678" i="1" s="1"/>
  <c r="DZ653" i="14"/>
  <c r="EA653" i="14" s="1"/>
  <c r="E609" i="1" s="1"/>
  <c r="DZ600" i="14"/>
  <c r="EA600" i="14" s="1"/>
  <c r="E556" i="1" s="1"/>
  <c r="AM601" i="14"/>
  <c r="AQ687" i="14"/>
  <c r="AS585" i="14"/>
  <c r="AS765" i="14"/>
  <c r="DZ759" i="14"/>
  <c r="EA759" i="14" s="1"/>
  <c r="E715" i="1" s="1"/>
  <c r="DZ606" i="14"/>
  <c r="EA606" i="14" s="1"/>
  <c r="E562" i="1" s="1"/>
  <c r="DZ758" i="14"/>
  <c r="EA758" i="14" s="1"/>
  <c r="E714" i="1" s="1"/>
  <c r="DZ730" i="14"/>
  <c r="EA730" i="14" s="1"/>
  <c r="E686" i="1" s="1"/>
  <c r="DZ591" i="14"/>
  <c r="EA591" i="14" s="1"/>
  <c r="E547" i="1" s="1"/>
  <c r="DZ756" i="14"/>
  <c r="EA756" i="14" s="1"/>
  <c r="E712" i="1" s="1"/>
  <c r="DZ728" i="14"/>
  <c r="EA728" i="14" s="1"/>
  <c r="E684" i="1" s="1"/>
  <c r="AL765" i="14"/>
  <c r="AR655" i="14"/>
  <c r="AV655" i="14" s="1"/>
  <c r="AN601" i="14"/>
  <c r="DZ635" i="14"/>
  <c r="EA635" i="14" s="1"/>
  <c r="E591" i="1" s="1"/>
  <c r="DZ578" i="14"/>
  <c r="EA578" i="14" s="1"/>
  <c r="E534" i="1" s="1"/>
  <c r="DZ601" i="14"/>
  <c r="EA601" i="14" s="1"/>
  <c r="E557" i="1" s="1"/>
  <c r="DZ672" i="14"/>
  <c r="EA672" i="14" s="1"/>
  <c r="E628" i="1" s="1"/>
  <c r="DZ734" i="14"/>
  <c r="EA734" i="14" s="1"/>
  <c r="E690" i="1" s="1"/>
  <c r="DZ739" i="14"/>
  <c r="EA739" i="14" s="1"/>
  <c r="E695" i="1" s="1"/>
  <c r="DZ636" i="14"/>
  <c r="EA636" i="14" s="1"/>
  <c r="E592" i="1" s="1"/>
  <c r="DZ698" i="14"/>
  <c r="EA698" i="14" s="1"/>
  <c r="E654" i="1" s="1"/>
  <c r="DZ743" i="14"/>
  <c r="EA743" i="14" s="1"/>
  <c r="E699" i="1" s="1"/>
  <c r="AN672" i="14"/>
  <c r="AP601" i="14"/>
  <c r="AY601" i="14" s="1"/>
  <c r="AR625" i="14"/>
  <c r="AV625" i="14" s="1"/>
  <c r="AP585" i="14"/>
  <c r="AY585" i="14" s="1"/>
  <c r="DZ674" i="14"/>
  <c r="EA674" i="14" s="1"/>
  <c r="E630" i="1" s="1"/>
  <c r="DZ749" i="14"/>
  <c r="EA749" i="14" s="1"/>
  <c r="E705" i="1" s="1"/>
  <c r="DZ771" i="14"/>
  <c r="EA771" i="14" s="1"/>
  <c r="E727" i="1" s="1"/>
  <c r="AI643" i="14"/>
  <c r="DZ602" i="14"/>
  <c r="EA602" i="14" s="1"/>
  <c r="E558" i="1" s="1"/>
  <c r="DZ727" i="14"/>
  <c r="EA727" i="14" s="1"/>
  <c r="E683" i="1" s="1"/>
  <c r="DZ761" i="14"/>
  <c r="EA761" i="14" s="1"/>
  <c r="E717" i="1" s="1"/>
  <c r="AM639" i="14"/>
  <c r="AK687" i="14"/>
  <c r="AW687" i="14" s="1"/>
  <c r="AS639" i="14"/>
  <c r="AJ705" i="14"/>
  <c r="AS687" i="14"/>
  <c r="AO663" i="14"/>
  <c r="AK663" i="14"/>
  <c r="AW663" i="14" s="1"/>
  <c r="AN610" i="14"/>
  <c r="AL761" i="14"/>
  <c r="AN744" i="14"/>
  <c r="AR657" i="14"/>
  <c r="AV657" i="14" s="1"/>
  <c r="AM663" i="14"/>
  <c r="AM738" i="14"/>
  <c r="AR597" i="14"/>
  <c r="AV597" i="14" s="1"/>
  <c r="AM597" i="14"/>
  <c r="AL663" i="14"/>
  <c r="AO733" i="14"/>
  <c r="DZ723" i="14"/>
  <c r="EA723" i="14" s="1"/>
  <c r="E679" i="1" s="1"/>
  <c r="DZ584" i="14"/>
  <c r="EA584" i="14" s="1"/>
  <c r="E540" i="1" s="1"/>
  <c r="DZ738" i="14"/>
  <c r="EA738" i="14" s="1"/>
  <c r="E694" i="1" s="1"/>
  <c r="DZ707" i="14"/>
  <c r="EA707" i="14" s="1"/>
  <c r="E663" i="1" s="1"/>
  <c r="DZ751" i="14"/>
  <c r="EA751" i="14" s="1"/>
  <c r="E707" i="1" s="1"/>
  <c r="DZ666" i="14"/>
  <c r="EA666" i="14" s="1"/>
  <c r="E622" i="1" s="1"/>
  <c r="DZ719" i="14"/>
  <c r="EA719" i="14" s="1"/>
  <c r="E675" i="1" s="1"/>
  <c r="DZ764" i="14"/>
  <c r="EA764" i="14" s="1"/>
  <c r="E720" i="1" s="1"/>
  <c r="DZ726" i="14"/>
  <c r="EA726" i="14" s="1"/>
  <c r="E682" i="1" s="1"/>
  <c r="DZ664" i="14"/>
  <c r="EA664" i="14" s="1"/>
  <c r="E620" i="1" s="1"/>
  <c r="DZ747" i="14"/>
  <c r="EA747" i="14" s="1"/>
  <c r="E703" i="1" s="1"/>
  <c r="DZ697" i="14"/>
  <c r="EA697" i="14" s="1"/>
  <c r="E653" i="1" s="1"/>
  <c r="DZ626" i="14"/>
  <c r="EA626" i="14" s="1"/>
  <c r="E582" i="1" s="1"/>
  <c r="DZ772" i="14"/>
  <c r="EA772" i="14" s="1"/>
  <c r="E728" i="1" s="1"/>
  <c r="AS577" i="14"/>
  <c r="AL739" i="14"/>
  <c r="AK705" i="14"/>
  <c r="AW705" i="14" s="1"/>
  <c r="AK702" i="14"/>
  <c r="AW702" i="14" s="1"/>
  <c r="AM761" i="14"/>
  <c r="AL594" i="14"/>
  <c r="AR639" i="14"/>
  <c r="AV639" i="14" s="1"/>
  <c r="AJ670" i="14"/>
  <c r="AQ594" i="14"/>
  <c r="AJ698" i="14"/>
  <c r="AJ594" i="14"/>
  <c r="AJ700" i="14"/>
  <c r="AO705" i="14"/>
  <c r="AL607" i="14"/>
  <c r="AS741" i="14"/>
  <c r="AR607" i="14"/>
  <c r="AV607" i="14" s="1"/>
  <c r="AP705" i="14"/>
  <c r="AY705" i="14" s="1"/>
  <c r="AQ754" i="14"/>
  <c r="AR586" i="14"/>
  <c r="AV586" i="14" s="1"/>
  <c r="AR584" i="14"/>
  <c r="AV584" i="14" s="1"/>
  <c r="DZ757" i="14"/>
  <c r="EA757" i="14" s="1"/>
  <c r="E713" i="1" s="1"/>
  <c r="DZ711" i="14"/>
  <c r="EA711" i="14" s="1"/>
  <c r="E667" i="1" s="1"/>
  <c r="DZ643" i="14"/>
  <c r="EA643" i="14" s="1"/>
  <c r="E599" i="1" s="1"/>
  <c r="DZ614" i="14"/>
  <c r="EA614" i="14" s="1"/>
  <c r="E570" i="1" s="1"/>
  <c r="DZ637" i="14"/>
  <c r="EA637" i="14" s="1"/>
  <c r="E593" i="1" s="1"/>
  <c r="DZ752" i="14"/>
  <c r="EA752" i="14" s="1"/>
  <c r="E708" i="1" s="1"/>
  <c r="DZ594" i="14"/>
  <c r="EA594" i="14" s="1"/>
  <c r="E550" i="1" s="1"/>
  <c r="DZ624" i="14"/>
  <c r="EA624" i="14" s="1"/>
  <c r="E580" i="1" s="1"/>
  <c r="DZ678" i="14"/>
  <c r="EA678" i="14" s="1"/>
  <c r="E634" i="1" s="1"/>
  <c r="DZ762" i="14"/>
  <c r="EA762" i="14" s="1"/>
  <c r="E718" i="1" s="1"/>
  <c r="DZ579" i="14"/>
  <c r="EA579" i="14" s="1"/>
  <c r="E535" i="1" s="1"/>
  <c r="DZ620" i="14"/>
  <c r="EA620" i="14" s="1"/>
  <c r="E576" i="1" s="1"/>
  <c r="DZ575" i="14"/>
  <c r="EA575" i="14" s="1"/>
  <c r="E531" i="1" s="1"/>
  <c r="DZ648" i="14"/>
  <c r="EA648" i="14" s="1"/>
  <c r="E604" i="1" s="1"/>
  <c r="AR739" i="14"/>
  <c r="AV739" i="14" s="1"/>
  <c r="AS594" i="14"/>
  <c r="AK741" i="14"/>
  <c r="AW741" i="14" s="1"/>
  <c r="AL769" i="14"/>
  <c r="AR594" i="14"/>
  <c r="AV594" i="14" s="1"/>
  <c r="AS685" i="14"/>
  <c r="AQ739" i="14"/>
  <c r="AP725" i="14"/>
  <c r="AY725" i="14" s="1"/>
  <c r="AR577" i="14"/>
  <c r="AV577" i="14" s="1"/>
  <c r="AN705" i="14"/>
  <c r="AQ629" i="14"/>
  <c r="AM739" i="14"/>
  <c r="AN628" i="14"/>
  <c r="AQ688" i="14"/>
  <c r="AN772" i="14"/>
  <c r="AJ664" i="14"/>
  <c r="AM584" i="14"/>
  <c r="AP642" i="14"/>
  <c r="AY642" i="14" s="1"/>
  <c r="AJ674" i="14"/>
  <c r="AN715" i="14"/>
  <c r="AI633" i="14"/>
  <c r="AM573" i="14"/>
  <c r="AN594" i="14"/>
  <c r="AM642" i="14"/>
  <c r="AS688" i="14"/>
  <c r="DZ625" i="14"/>
  <c r="EA625" i="14" s="1"/>
  <c r="E581" i="1" s="1"/>
  <c r="DZ663" i="14"/>
  <c r="EA663" i="14" s="1"/>
  <c r="E619" i="1" s="1"/>
  <c r="DZ633" i="14"/>
  <c r="EA633" i="14" s="1"/>
  <c r="E589" i="1" s="1"/>
  <c r="DZ580" i="14"/>
  <c r="EA580" i="14" s="1"/>
  <c r="E536" i="1" s="1"/>
  <c r="DZ589" i="14"/>
  <c r="EA589" i="14" s="1"/>
  <c r="E545" i="1" s="1"/>
  <c r="DZ696" i="14"/>
  <c r="EA696" i="14" s="1"/>
  <c r="E652" i="1" s="1"/>
  <c r="AO754" i="14"/>
  <c r="AL741" i="14"/>
  <c r="AO749" i="14"/>
  <c r="AI754" i="14"/>
  <c r="DZ670" i="14"/>
  <c r="EA670" i="14" s="1"/>
  <c r="E626" i="1" s="1"/>
  <c r="DZ721" i="14"/>
  <c r="EA721" i="14" s="1"/>
  <c r="E677" i="1" s="1"/>
  <c r="DZ694" i="14"/>
  <c r="EA694" i="14" s="1"/>
  <c r="E650" i="1" s="1"/>
  <c r="DZ766" i="14"/>
  <c r="EA766" i="14" s="1"/>
  <c r="E722" i="1" s="1"/>
  <c r="DZ627" i="14"/>
  <c r="EA627" i="14" s="1"/>
  <c r="E583" i="1" s="1"/>
  <c r="DZ673" i="14"/>
  <c r="EA673" i="14" s="1"/>
  <c r="E629" i="1" s="1"/>
  <c r="DZ736" i="14"/>
  <c r="EA736" i="14" s="1"/>
  <c r="E692" i="1" s="1"/>
  <c r="AJ389" i="14"/>
  <c r="AQ427" i="14"/>
  <c r="AR396" i="14"/>
  <c r="AV396" i="14" s="1"/>
  <c r="AM376" i="14"/>
  <c r="AM478" i="14"/>
  <c r="AQ528" i="14"/>
  <c r="AO427" i="14"/>
  <c r="AL435" i="14"/>
  <c r="AM564" i="14"/>
  <c r="AS382" i="14"/>
  <c r="AP564" i="14"/>
  <c r="AY564" i="14" s="1"/>
  <c r="AO435" i="14"/>
  <c r="AJ376" i="14"/>
  <c r="AP428" i="14"/>
  <c r="AY428" i="14" s="1"/>
  <c r="AK376" i="14"/>
  <c r="AW376" i="14" s="1"/>
  <c r="AJ564" i="14"/>
  <c r="AO543" i="14"/>
  <c r="AM543" i="14"/>
  <c r="AL389" i="14"/>
  <c r="AQ435" i="14"/>
  <c r="AZ435" i="14" s="1"/>
  <c r="AP478" i="14"/>
  <c r="AY478" i="14" s="1"/>
  <c r="AL558" i="14"/>
  <c r="AI478" i="14"/>
  <c r="AR558" i="14"/>
  <c r="AV558" i="14" s="1"/>
  <c r="AQ376" i="14"/>
  <c r="AS427" i="14"/>
  <c r="AJ396" i="14"/>
  <c r="AL386" i="14"/>
  <c r="AP500" i="14"/>
  <c r="AY500" i="14" s="1"/>
  <c r="AJ514" i="14"/>
  <c r="AN564" i="14"/>
  <c r="AK396" i="14"/>
  <c r="AW396" i="14" s="1"/>
  <c r="AS376" i="14"/>
  <c r="AK478" i="14"/>
  <c r="AW478" i="14" s="1"/>
  <c r="AP528" i="14"/>
  <c r="AY528" i="14" s="1"/>
  <c r="AR376" i="14"/>
  <c r="AV376" i="14" s="1"/>
  <c r="AK564" i="14"/>
  <c r="AW564" i="14" s="1"/>
  <c r="AK419" i="14"/>
  <c r="AW419" i="14" s="1"/>
  <c r="AJ386" i="14"/>
  <c r="AL376" i="14"/>
  <c r="AR306" i="14"/>
  <c r="AV306" i="14" s="1"/>
  <c r="AL348" i="14"/>
  <c r="AK293" i="14"/>
  <c r="AW293" i="14" s="1"/>
  <c r="AO314" i="14"/>
  <c r="AK334" i="14"/>
  <c r="AW334" i="14" s="1"/>
  <c r="AN348" i="14"/>
  <c r="AJ260" i="14"/>
  <c r="AR343" i="14"/>
  <c r="AV343" i="14" s="1"/>
  <c r="AJ321" i="14"/>
  <c r="AP306" i="14"/>
  <c r="AY306" i="14" s="1"/>
  <c r="AM348" i="14"/>
  <c r="AO348" i="14"/>
  <c r="DZ250" i="14"/>
  <c r="EA250" i="14" s="1"/>
  <c r="E206" i="1" s="1"/>
  <c r="AQ306" i="14"/>
  <c r="AP335" i="14"/>
  <c r="AY335" i="14" s="1"/>
  <c r="AM286" i="14"/>
  <c r="AR321" i="14"/>
  <c r="AV321" i="14" s="1"/>
  <c r="AJ346" i="14"/>
  <c r="AK348" i="14"/>
  <c r="AW348" i="14" s="1"/>
  <c r="AP346" i="14"/>
  <c r="AY346" i="14" s="1"/>
  <c r="AJ306" i="14"/>
  <c r="AS346" i="14"/>
  <c r="DZ312" i="14"/>
  <c r="EA312" i="14" s="1"/>
  <c r="E268" i="1" s="1"/>
  <c r="AJ348" i="14"/>
  <c r="AO346" i="14"/>
  <c r="AK306" i="14"/>
  <c r="AW306" i="14" s="1"/>
  <c r="AK346" i="14"/>
  <c r="AW346" i="14" s="1"/>
  <c r="DZ320" i="14"/>
  <c r="EA320" i="14" s="1"/>
  <c r="E276" i="1" s="1"/>
  <c r="DZ263" i="14"/>
  <c r="EA263" i="14" s="1"/>
  <c r="E219" i="1" s="1"/>
  <c r="DZ167" i="14"/>
  <c r="EA167" i="14" s="1"/>
  <c r="E123" i="1" s="1"/>
  <c r="DZ234" i="14"/>
  <c r="EA234" i="14" s="1"/>
  <c r="E190" i="1" s="1"/>
  <c r="DZ230" i="14"/>
  <c r="EA230" i="14" s="1"/>
  <c r="E186" i="1" s="1"/>
  <c r="DZ97" i="14"/>
  <c r="EA97" i="14" s="1"/>
  <c r="E53" i="1" s="1"/>
  <c r="AN199" i="14"/>
  <c r="AJ208" i="14"/>
  <c r="AM208" i="14"/>
  <c r="AS122" i="14"/>
  <c r="AL162" i="14"/>
  <c r="AK223" i="14"/>
  <c r="AW223" i="14" s="1"/>
  <c r="AN91" i="14"/>
  <c r="AK73" i="14"/>
  <c r="AW73" i="14" s="1"/>
  <c r="AP165" i="14"/>
  <c r="AY165" i="14" s="1"/>
  <c r="AI57" i="14"/>
  <c r="DZ122" i="14"/>
  <c r="EA122" i="14" s="1"/>
  <c r="E78" i="1" s="1"/>
  <c r="DZ133" i="14"/>
  <c r="EA133" i="14" s="1"/>
  <c r="E89" i="1" s="1"/>
  <c r="DZ202" i="14"/>
  <c r="EA202" i="14" s="1"/>
  <c r="E158" i="1" s="1"/>
  <c r="DZ184" i="14"/>
  <c r="EA184" i="14" s="1"/>
  <c r="E140" i="1" s="1"/>
  <c r="DZ49" i="14"/>
  <c r="EA49" i="14" s="1"/>
  <c r="E5" i="1" s="1"/>
  <c r="DZ232" i="14"/>
  <c r="EA232" i="14" s="1"/>
  <c r="E188" i="1" s="1"/>
  <c r="AO175" i="14"/>
  <c r="AM55" i="14"/>
  <c r="AR95" i="14"/>
  <c r="AV95" i="14" s="1"/>
  <c r="AN122" i="14"/>
  <c r="AP117" i="14"/>
  <c r="AY117" i="14" s="1"/>
  <c r="AJ165" i="14"/>
  <c r="AQ57" i="14"/>
  <c r="AN57" i="14"/>
  <c r="AS57" i="14"/>
  <c r="AM57" i="14"/>
  <c r="DZ194" i="14"/>
  <c r="EA194" i="14" s="1"/>
  <c r="E150" i="1" s="1"/>
  <c r="DZ218" i="14"/>
  <c r="EA218" i="14" s="1"/>
  <c r="E174" i="1" s="1"/>
  <c r="DZ216" i="14"/>
  <c r="EA216" i="14" s="1"/>
  <c r="E172" i="1" s="1"/>
  <c r="DZ55" i="14"/>
  <c r="EA55" i="14" s="1"/>
  <c r="E11" i="1" s="1"/>
  <c r="DZ127" i="14"/>
  <c r="EA127" i="14" s="1"/>
  <c r="E83" i="1" s="1"/>
  <c r="DZ96" i="14"/>
  <c r="EA96" i="14" s="1"/>
  <c r="E52" i="1" s="1"/>
  <c r="DZ77" i="14"/>
  <c r="EA77" i="14" s="1"/>
  <c r="E33" i="1" s="1"/>
  <c r="DZ175" i="14"/>
  <c r="EA175" i="14" s="1"/>
  <c r="E131" i="1" s="1"/>
  <c r="DZ129" i="14"/>
  <c r="EA129" i="14" s="1"/>
  <c r="E85" i="1" s="1"/>
  <c r="DZ203" i="14"/>
  <c r="EA203" i="14" s="1"/>
  <c r="E159" i="1" s="1"/>
  <c r="AO166" i="14"/>
  <c r="AJ166" i="14"/>
  <c r="AR132" i="14"/>
  <c r="AV132" i="14" s="1"/>
  <c r="AR53" i="14"/>
  <c r="AV53" i="14" s="1"/>
  <c r="AO106" i="14"/>
  <c r="AR65" i="14"/>
  <c r="AV65" i="14" s="1"/>
  <c r="AS63" i="14"/>
  <c r="AR63" i="14"/>
  <c r="AV63" i="14" s="1"/>
  <c r="AJ53" i="14"/>
  <c r="AJ196" i="14"/>
  <c r="AI175" i="14"/>
  <c r="AI117" i="14"/>
  <c r="AJ117" i="14"/>
  <c r="AR89" i="14"/>
  <c r="AV89" i="14" s="1"/>
  <c r="AS73" i="14"/>
  <c r="AL131" i="14"/>
  <c r="AO156" i="14"/>
  <c r="AN166" i="14"/>
  <c r="AQ91" i="14"/>
  <c r="AN117" i="14"/>
  <c r="AI223" i="14"/>
  <c r="AR91" i="14"/>
  <c r="AV91" i="14" s="1"/>
  <c r="AM112" i="14"/>
  <c r="AS173" i="14"/>
  <c r="DZ214" i="14"/>
  <c r="EA214" i="14" s="1"/>
  <c r="E170" i="1" s="1"/>
  <c r="DZ92" i="14"/>
  <c r="EA92" i="14" s="1"/>
  <c r="E48" i="1" s="1"/>
  <c r="DZ171" i="14"/>
  <c r="EA171" i="14" s="1"/>
  <c r="E127" i="1" s="1"/>
  <c r="DZ152" i="14"/>
  <c r="EA152" i="14" s="1"/>
  <c r="E108" i="1" s="1"/>
  <c r="DZ74" i="14"/>
  <c r="EA74" i="14" s="1"/>
  <c r="E30" i="1" s="1"/>
  <c r="DZ124" i="14"/>
  <c r="EA124" i="14" s="1"/>
  <c r="E80" i="1" s="1"/>
  <c r="DZ144" i="14"/>
  <c r="EA144" i="14" s="1"/>
  <c r="E100" i="1" s="1"/>
  <c r="DZ161" i="14"/>
  <c r="EA161" i="14" s="1"/>
  <c r="E117" i="1" s="1"/>
  <c r="DZ64" i="14"/>
  <c r="EA64" i="14" s="1"/>
  <c r="E20" i="1" s="1"/>
  <c r="DZ115" i="14"/>
  <c r="EA115" i="14" s="1"/>
  <c r="E71" i="1" s="1"/>
  <c r="AJ164" i="14"/>
  <c r="AR145" i="14"/>
  <c r="AV145" i="14" s="1"/>
  <c r="AR164" i="14"/>
  <c r="AV164" i="14" s="1"/>
  <c r="DZ71" i="14"/>
  <c r="EA71" i="14" s="1"/>
  <c r="E27" i="1" s="1"/>
  <c r="DZ169" i="14"/>
  <c r="EA169" i="14" s="1"/>
  <c r="E125" i="1" s="1"/>
  <c r="DZ196" i="14"/>
  <c r="EA196" i="14" s="1"/>
  <c r="E152" i="1" s="1"/>
  <c r="DZ190" i="14"/>
  <c r="EA190" i="14" s="1"/>
  <c r="E146" i="1" s="1"/>
  <c r="DZ136" i="14"/>
  <c r="EA136" i="14" s="1"/>
  <c r="E92" i="1" s="1"/>
  <c r="DZ148" i="14"/>
  <c r="EA148" i="14" s="1"/>
  <c r="E104" i="1" s="1"/>
  <c r="DZ160" i="14"/>
  <c r="EA160" i="14" s="1"/>
  <c r="E116" i="1" s="1"/>
  <c r="AN209" i="14"/>
  <c r="AJ213" i="14"/>
  <c r="AQ223" i="14"/>
  <c r="AX223" i="14" s="1"/>
  <c r="AN115" i="14"/>
  <c r="AP73" i="14"/>
  <c r="AY73" i="14" s="1"/>
  <c r="AJ75" i="14"/>
  <c r="AJ91" i="14"/>
  <c r="AI91" i="14"/>
  <c r="AJ73" i="14"/>
  <c r="AO117" i="14"/>
  <c r="AQ117" i="14"/>
  <c r="AX117" i="14" s="1"/>
  <c r="AN164" i="14"/>
  <c r="AI73" i="14"/>
  <c r="AP175" i="14"/>
  <c r="AY175" i="14" s="1"/>
  <c r="AN175" i="14"/>
  <c r="AM165" i="14"/>
  <c r="DZ186" i="14"/>
  <c r="EA186" i="14" s="1"/>
  <c r="E142" i="1" s="1"/>
  <c r="DZ164" i="14"/>
  <c r="EA164" i="14" s="1"/>
  <c r="E120" i="1" s="1"/>
  <c r="DZ120" i="14"/>
  <c r="EA120" i="14" s="1"/>
  <c r="E76" i="1" s="1"/>
  <c r="DZ221" i="14"/>
  <c r="EA221" i="14" s="1"/>
  <c r="E177" i="1" s="1"/>
  <c r="DZ116" i="14"/>
  <c r="EA116" i="14" s="1"/>
  <c r="E72" i="1" s="1"/>
  <c r="DZ217" i="14"/>
  <c r="EA217" i="14" s="1"/>
  <c r="E173" i="1" s="1"/>
  <c r="DZ107" i="14"/>
  <c r="EA107" i="14" s="1"/>
  <c r="E63" i="1" s="1"/>
  <c r="DZ61" i="14"/>
  <c r="EA61" i="14" s="1"/>
  <c r="E17" i="1" s="1"/>
  <c r="AK414" i="14"/>
  <c r="AW414" i="14" s="1"/>
  <c r="AM52" i="14"/>
  <c r="AN278" i="14"/>
  <c r="AJ161" i="14"/>
  <c r="AN228" i="14"/>
  <c r="AS279" i="14"/>
  <c r="AS699" i="14"/>
  <c r="AQ585" i="14"/>
  <c r="AK528" i="14"/>
  <c r="AW528" i="14" s="1"/>
  <c r="AP437" i="14"/>
  <c r="AY437" i="14" s="1"/>
  <c r="AR348" i="14"/>
  <c r="AV348" i="14" s="1"/>
  <c r="AM343" i="14"/>
  <c r="AI166" i="14"/>
  <c r="AK86" i="14"/>
  <c r="AW86" i="14" s="1"/>
  <c r="AN82" i="14"/>
  <c r="AQ286" i="14"/>
  <c r="AQ145" i="14"/>
  <c r="AQ347" i="14"/>
  <c r="AM73" i="14"/>
  <c r="AR73" i="14"/>
  <c r="AV73" i="14" s="1"/>
  <c r="AR94" i="14"/>
  <c r="AV94" i="14" s="1"/>
  <c r="AP607" i="14"/>
  <c r="AY607" i="14" s="1"/>
  <c r="AS454" i="14"/>
  <c r="AK328" i="14"/>
  <c r="AW328" i="14" s="1"/>
  <c r="AK442" i="14"/>
  <c r="AW442" i="14" s="1"/>
  <c r="AL564" i="14"/>
  <c r="AR184" i="14"/>
  <c r="AV184" i="14" s="1"/>
  <c r="AL347" i="14"/>
  <c r="AO312" i="14"/>
  <c r="AJ416" i="14"/>
  <c r="AO437" i="14"/>
  <c r="AL117" i="14"/>
  <c r="AL165" i="14"/>
  <c r="AL94" i="14"/>
  <c r="AI564" i="14"/>
  <c r="AI283" i="14"/>
  <c r="AN688" i="14"/>
  <c r="AK380" i="14"/>
  <c r="AW380" i="14" s="1"/>
  <c r="AP148" i="14"/>
  <c r="AY148" i="14" s="1"/>
  <c r="AJ528" i="14"/>
  <c r="AJ614" i="14"/>
  <c r="AL384" i="14"/>
  <c r="AR585" i="14"/>
  <c r="AV585" i="14" s="1"/>
  <c r="AQ343" i="14"/>
  <c r="AM166" i="14"/>
  <c r="AO73" i="14"/>
  <c r="AQ209" i="14"/>
  <c r="AS86" i="14"/>
  <c r="AO235" i="14"/>
  <c r="AP223" i="14"/>
  <c r="AY223" i="14" s="1"/>
  <c r="AK158" i="14"/>
  <c r="AW158" i="14" s="1"/>
  <c r="AJ687" i="14"/>
  <c r="AS435" i="14"/>
  <c r="AN165" i="14"/>
  <c r="AS328" i="14"/>
  <c r="AS564" i="14"/>
  <c r="AN154" i="14"/>
  <c r="AN73" i="14"/>
  <c r="AL73" i="14"/>
  <c r="AK165" i="14"/>
  <c r="AW165" i="14" s="1"/>
  <c r="AP688" i="14"/>
  <c r="AY688" i="14" s="1"/>
  <c r="AO94" i="14"/>
  <c r="DZ52" i="14"/>
  <c r="EA52" i="14" s="1"/>
  <c r="E8" i="1" s="1"/>
  <c r="DZ501" i="14"/>
  <c r="EA501" i="14" s="1"/>
  <c r="E457" i="1" s="1"/>
  <c r="DZ498" i="14"/>
  <c r="EA498" i="14" s="1"/>
  <c r="E454" i="1" s="1"/>
  <c r="AS360" i="14"/>
  <c r="AS671" i="14"/>
  <c r="AL619" i="14"/>
  <c r="AN394" i="14"/>
  <c r="AR714" i="14"/>
  <c r="AV714" i="14" s="1"/>
  <c r="AK671" i="14"/>
  <c r="AW671" i="14" s="1"/>
  <c r="AP356" i="14"/>
  <c r="AY356" i="14" s="1"/>
  <c r="AS198" i="14"/>
  <c r="AS162" i="14"/>
  <c r="AS512" i="14"/>
  <c r="AR472" i="14"/>
  <c r="AV472" i="14" s="1"/>
  <c r="AK508" i="14"/>
  <c r="AW508" i="14" s="1"/>
  <c r="AN397" i="14"/>
  <c r="AR66" i="14"/>
  <c r="AV66" i="14" s="1"/>
  <c r="AO238" i="14"/>
  <c r="AJ644" i="14"/>
  <c r="AQ162" i="14"/>
  <c r="AS285" i="14"/>
  <c r="AN684" i="14"/>
  <c r="AO185" i="14"/>
  <c r="AO535" i="14"/>
  <c r="AK457" i="14"/>
  <c r="AW457" i="14" s="1"/>
  <c r="AP392" i="14"/>
  <c r="AY392" i="14" s="1"/>
  <c r="AR535" i="14"/>
  <c r="AV535" i="14" s="1"/>
  <c r="AP569" i="14"/>
  <c r="AY569" i="14" s="1"/>
  <c r="AL400" i="14"/>
  <c r="AS429" i="14"/>
  <c r="AJ254" i="14"/>
  <c r="AK59" i="14"/>
  <c r="AW59" i="14" s="1"/>
  <c r="AQ598" i="14"/>
  <c r="AQ535" i="14"/>
  <c r="AS702" i="14"/>
  <c r="AL495" i="14"/>
  <c r="AK416" i="14"/>
  <c r="AW416" i="14" s="1"/>
  <c r="AQ312" i="14"/>
  <c r="AN268" i="14"/>
  <c r="AR250" i="14"/>
  <c r="AV250" i="14" s="1"/>
  <c r="AL223" i="14"/>
  <c r="AJ223" i="14"/>
  <c r="AK747" i="14"/>
  <c r="AW747" i="14" s="1"/>
  <c r="AP376" i="14"/>
  <c r="AY376" i="14" s="1"/>
  <c r="AN223" i="14"/>
  <c r="AS156" i="14"/>
  <c r="AI495" i="14"/>
  <c r="AQ564" i="14"/>
  <c r="AS289" i="14"/>
  <c r="AP535" i="14"/>
  <c r="AY535" i="14" s="1"/>
  <c r="AM679" i="14"/>
  <c r="AS763" i="14"/>
  <c r="AQ418" i="14"/>
  <c r="AX418" i="14" s="1"/>
  <c r="AJ457" i="14"/>
  <c r="AP679" i="14"/>
  <c r="AY679" i="14" s="1"/>
  <c r="AP723" i="14"/>
  <c r="AY723" i="14" s="1"/>
  <c r="AO569" i="14"/>
  <c r="AK444" i="14"/>
  <c r="AW444" i="14" s="1"/>
  <c r="AQ747" i="14"/>
  <c r="AK766" i="14"/>
  <c r="AW766" i="14" s="1"/>
  <c r="AK567" i="14"/>
  <c r="AW567" i="14" s="1"/>
  <c r="AR671" i="14"/>
  <c r="AV671" i="14" s="1"/>
  <c r="AN431" i="14"/>
  <c r="AJ112" i="14"/>
  <c r="AP285" i="14"/>
  <c r="AY285" i="14" s="1"/>
  <c r="AR195" i="14"/>
  <c r="AV195" i="14" s="1"/>
  <c r="AN234" i="14"/>
  <c r="AJ146" i="14"/>
  <c r="AR185" i="14"/>
  <c r="AV185" i="14" s="1"/>
  <c r="AM98" i="14"/>
  <c r="AR220" i="14"/>
  <c r="AV220" i="14" s="1"/>
  <c r="AN692" i="14"/>
  <c r="AJ747" i="14"/>
  <c r="AQ679" i="14"/>
  <c r="AO495" i="14"/>
  <c r="AM499" i="14"/>
  <c r="AN146" i="14"/>
  <c r="AL342" i="14"/>
  <c r="AO598" i="14"/>
  <c r="AS551" i="14"/>
  <c r="AL267" i="14"/>
  <c r="AN766" i="14"/>
  <c r="AS569" i="14"/>
  <c r="AI723" i="14"/>
  <c r="AO162" i="14"/>
  <c r="AO66" i="14"/>
  <c r="AN139" i="14"/>
  <c r="AR268" i="14"/>
  <c r="AV268" i="14" s="1"/>
  <c r="AR285" i="14"/>
  <c r="AV285" i="14" s="1"/>
  <c r="AQ296" i="14"/>
  <c r="AK146" i="14"/>
  <c r="AW146" i="14" s="1"/>
  <c r="AO212" i="14"/>
  <c r="AM181" i="14"/>
  <c r="AJ405" i="14"/>
  <c r="AM513" i="14"/>
  <c r="AR234" i="14"/>
  <c r="AV234" i="14" s="1"/>
  <c r="AO118" i="14"/>
  <c r="AN143" i="14"/>
  <c r="AP394" i="14"/>
  <c r="AY394" i="14" s="1"/>
  <c r="AN162" i="14"/>
  <c r="AR162" i="14"/>
  <c r="AV162" i="14" s="1"/>
  <c r="AP499" i="14"/>
  <c r="AY499" i="14" s="1"/>
  <c r="AM296" i="14"/>
  <c r="AK698" i="14"/>
  <c r="AW698" i="14" s="1"/>
  <c r="AQ508" i="14"/>
  <c r="AX508" i="14" s="1"/>
  <c r="DZ525" i="14"/>
  <c r="EA525" i="14" s="1"/>
  <c r="E481" i="1" s="1"/>
  <c r="AR770" i="14"/>
  <c r="AV770" i="14" s="1"/>
  <c r="AL498" i="14"/>
  <c r="AL280" i="14"/>
  <c r="DZ182" i="14"/>
  <c r="EA182" i="14" s="1"/>
  <c r="E138" i="1" s="1"/>
  <c r="DZ450" i="14"/>
  <c r="EA450" i="14" s="1"/>
  <c r="E406" i="1" s="1"/>
  <c r="AJ535" i="14"/>
  <c r="AN346" i="14"/>
  <c r="AP82" i="14"/>
  <c r="AY82" i="14" s="1"/>
  <c r="AR428" i="14"/>
  <c r="AV428" i="14" s="1"/>
  <c r="AI433" i="14"/>
  <c r="DZ494" i="14"/>
  <c r="EA494" i="14" s="1"/>
  <c r="E450" i="1" s="1"/>
  <c r="AK519" i="14"/>
  <c r="AW519" i="14" s="1"/>
  <c r="AL523" i="14"/>
  <c r="AP629" i="14"/>
  <c r="AY629" i="14" s="1"/>
  <c r="AP490" i="14"/>
  <c r="AY490" i="14" s="1"/>
  <c r="AO279" i="14"/>
  <c r="AL485" i="14"/>
  <c r="AS166" i="14"/>
  <c r="AO306" i="14"/>
  <c r="AL346" i="14"/>
  <c r="AN428" i="14"/>
  <c r="AJ132" i="14"/>
  <c r="AQ235" i="14"/>
  <c r="AX235" i="14" s="1"/>
  <c r="AQ769" i="14"/>
  <c r="AP404" i="14"/>
  <c r="AY404" i="14" s="1"/>
  <c r="AI428" i="14"/>
  <c r="AI94" i="14"/>
  <c r="AQ132" i="14"/>
  <c r="DZ310" i="14"/>
  <c r="EA310" i="14" s="1"/>
  <c r="E266" i="1" s="1"/>
  <c r="DZ463" i="14"/>
  <c r="EA463" i="14" s="1"/>
  <c r="E419" i="1" s="1"/>
  <c r="DZ748" i="14"/>
  <c r="EA748" i="14" s="1"/>
  <c r="E704" i="1" s="1"/>
  <c r="DZ712" i="14"/>
  <c r="EA712" i="14" s="1"/>
  <c r="E668" i="1" s="1"/>
  <c r="DZ557" i="14"/>
  <c r="EA557" i="14" s="1"/>
  <c r="E513" i="1" s="1"/>
  <c r="DZ425" i="14"/>
  <c r="EA425" i="14" s="1"/>
  <c r="E381" i="1" s="1"/>
  <c r="DZ644" i="14"/>
  <c r="EA644" i="14" s="1"/>
  <c r="E600" i="1" s="1"/>
  <c r="DZ179" i="14"/>
  <c r="EA179" i="14" s="1"/>
  <c r="E135" i="1" s="1"/>
  <c r="DZ289" i="14"/>
  <c r="EA289" i="14" s="1"/>
  <c r="E245" i="1" s="1"/>
  <c r="DZ720" i="14"/>
  <c r="EA720" i="14" s="1"/>
  <c r="E676" i="1" s="1"/>
  <c r="DZ93" i="14"/>
  <c r="EA93" i="14" s="1"/>
  <c r="E49" i="1" s="1"/>
  <c r="DZ509" i="14"/>
  <c r="EA509" i="14" s="1"/>
  <c r="E465" i="1" s="1"/>
  <c r="AK471" i="14"/>
  <c r="AW471" i="14" s="1"/>
  <c r="AL226" i="14"/>
  <c r="AR401" i="14"/>
  <c r="AV401" i="14" s="1"/>
  <c r="AR194" i="14"/>
  <c r="AV194" i="14" s="1"/>
  <c r="AN95" i="14"/>
  <c r="AS404" i="14"/>
  <c r="AO428" i="14"/>
  <c r="AR86" i="14"/>
  <c r="AV86" i="14" s="1"/>
  <c r="AK94" i="14"/>
  <c r="AW94" i="14" s="1"/>
  <c r="AR328" i="14"/>
  <c r="AV328" i="14" s="1"/>
  <c r="AP433" i="14"/>
  <c r="AY433" i="14" s="1"/>
  <c r="AQ346" i="14"/>
  <c r="AJ663" i="14"/>
  <c r="AS700" i="14"/>
  <c r="AN306" i="14"/>
  <c r="AS199" i="14"/>
  <c r="DZ367" i="14"/>
  <c r="EA367" i="14" s="1"/>
  <c r="E323" i="1" s="1"/>
  <c r="AP559" i="14"/>
  <c r="AY559" i="14" s="1"/>
  <c r="AR614" i="14"/>
  <c r="AV614" i="14" s="1"/>
  <c r="AL733" i="14"/>
  <c r="AL747" i="14"/>
  <c r="AS766" i="14"/>
  <c r="AK382" i="14"/>
  <c r="AW382" i="14" s="1"/>
  <c r="AS499" i="14"/>
  <c r="AI499" i="14"/>
  <c r="AL397" i="14"/>
  <c r="AR397" i="14"/>
  <c r="AV397" i="14" s="1"/>
  <c r="AJ356" i="14"/>
  <c r="AK326" i="14"/>
  <c r="AW326" i="14" s="1"/>
  <c r="AR698" i="14"/>
  <c r="AV698" i="14" s="1"/>
  <c r="AR188" i="14"/>
  <c r="AV188" i="14" s="1"/>
  <c r="AP131" i="14"/>
  <c r="AY131" i="14" s="1"/>
  <c r="AQ499" i="14"/>
  <c r="AX499" i="14" s="1"/>
  <c r="AL695" i="14"/>
  <c r="AS747" i="14"/>
  <c r="AS342" i="14"/>
  <c r="AM377" i="14"/>
  <c r="AN326" i="14"/>
  <c r="AP766" i="14"/>
  <c r="AY766" i="14" s="1"/>
  <c r="AP268" i="14"/>
  <c r="AY268" i="14" s="1"/>
  <c r="AL156" i="14"/>
  <c r="AJ268" i="14"/>
  <c r="AJ499" i="14"/>
  <c r="AP480" i="14"/>
  <c r="AY480" i="14" s="1"/>
  <c r="AN185" i="14"/>
  <c r="AR598" i="14"/>
  <c r="AV598" i="14" s="1"/>
  <c r="AS118" i="14"/>
  <c r="AI730" i="14"/>
  <c r="AP698" i="14"/>
  <c r="AY698" i="14" s="1"/>
  <c r="AI118" i="14"/>
  <c r="AP331" i="14"/>
  <c r="AY331" i="14" s="1"/>
  <c r="AS143" i="14"/>
  <c r="DZ583" i="14"/>
  <c r="EA583" i="14" s="1"/>
  <c r="E539" i="1" s="1"/>
  <c r="DZ480" i="14"/>
  <c r="EA480" i="14" s="1"/>
  <c r="E436" i="1" s="1"/>
  <c r="DZ75" i="14"/>
  <c r="EA75" i="14" s="1"/>
  <c r="E31" i="1" s="1"/>
  <c r="DZ354" i="14"/>
  <c r="EA354" i="14" s="1"/>
  <c r="E310" i="1" s="1"/>
  <c r="DZ292" i="14"/>
  <c r="EA292" i="14" s="1"/>
  <c r="E248" i="1" s="1"/>
  <c r="DZ80" i="14"/>
  <c r="EA80" i="14" s="1"/>
  <c r="E36" i="1" s="1"/>
  <c r="DZ547" i="14"/>
  <c r="EA547" i="14" s="1"/>
  <c r="E503" i="1" s="1"/>
  <c r="DZ239" i="14"/>
  <c r="EA239" i="14" s="1"/>
  <c r="E195" i="1" s="1"/>
  <c r="DZ209" i="14"/>
  <c r="EA209" i="14" s="1"/>
  <c r="E165" i="1" s="1"/>
  <c r="DZ700" i="14"/>
  <c r="EA700" i="14" s="1"/>
  <c r="E656" i="1" s="1"/>
  <c r="DZ314" i="14"/>
  <c r="EA314" i="14" s="1"/>
  <c r="E270" i="1" s="1"/>
  <c r="DZ691" i="14"/>
  <c r="EA691" i="14" s="1"/>
  <c r="E647" i="1" s="1"/>
  <c r="DZ479" i="14"/>
  <c r="EA479" i="14" s="1"/>
  <c r="E435" i="1" s="1"/>
  <c r="DZ634" i="14"/>
  <c r="EA634" i="14" s="1"/>
  <c r="E590" i="1" s="1"/>
  <c r="DZ560" i="14"/>
  <c r="EA560" i="14" s="1"/>
  <c r="E516" i="1" s="1"/>
  <c r="DZ363" i="14"/>
  <c r="EA363" i="14" s="1"/>
  <c r="E319" i="1" s="1"/>
  <c r="DZ543" i="14"/>
  <c r="EA543" i="14" s="1"/>
  <c r="E499" i="1" s="1"/>
  <c r="DZ587" i="14"/>
  <c r="EA587" i="14" s="1"/>
  <c r="E543" i="1" s="1"/>
  <c r="DZ307" i="14"/>
  <c r="EA307" i="14" s="1"/>
  <c r="E263" i="1" s="1"/>
  <c r="DZ619" i="14"/>
  <c r="EA619" i="14" s="1"/>
  <c r="E575" i="1" s="1"/>
  <c r="AK392" i="14"/>
  <c r="AW392" i="14" s="1"/>
  <c r="AR634" i="14"/>
  <c r="AV634" i="14" s="1"/>
  <c r="AS733" i="14"/>
  <c r="AP643" i="14"/>
  <c r="AY643" i="14" s="1"/>
  <c r="AP495" i="14"/>
  <c r="AY495" i="14" s="1"/>
  <c r="AO241" i="14"/>
  <c r="AO414" i="14"/>
  <c r="AR765" i="14"/>
  <c r="AV765" i="14" s="1"/>
  <c r="AR96" i="14"/>
  <c r="AV96" i="14" s="1"/>
  <c r="AO158" i="14"/>
  <c r="AL118" i="14"/>
  <c r="AI766" i="14"/>
  <c r="AR612" i="14"/>
  <c r="AV612" i="14" s="1"/>
  <c r="AI131" i="14"/>
  <c r="AM214" i="14"/>
  <c r="AR52" i="14"/>
  <c r="AV52" i="14" s="1"/>
  <c r="AL122" i="14"/>
  <c r="AJ139" i="14"/>
  <c r="AL382" i="14"/>
  <c r="AS394" i="14"/>
  <c r="AO499" i="14"/>
  <c r="AR702" i="14"/>
  <c r="AV702" i="14" s="1"/>
  <c r="AS495" i="14"/>
  <c r="AS419" i="14"/>
  <c r="AJ382" i="14"/>
  <c r="AR357" i="14"/>
  <c r="AV357" i="14" s="1"/>
  <c r="AN331" i="14"/>
  <c r="AQ702" i="14"/>
  <c r="AR224" i="14"/>
  <c r="AV224" i="14" s="1"/>
  <c r="AO747" i="14"/>
  <c r="AM747" i="14"/>
  <c r="AO755" i="14"/>
  <c r="AK561" i="14"/>
  <c r="AW561" i="14" s="1"/>
  <c r="AL457" i="14"/>
  <c r="AI702" i="14"/>
  <c r="AO392" i="14"/>
  <c r="AQ414" i="14"/>
  <c r="AX414" i="14" s="1"/>
  <c r="AK499" i="14"/>
  <c r="AW499" i="14" s="1"/>
  <c r="AJ412" i="14"/>
  <c r="AN482" i="14"/>
  <c r="AM634" i="14"/>
  <c r="AP657" i="14"/>
  <c r="AY657" i="14" s="1"/>
  <c r="AS439" i="14"/>
  <c r="AJ495" i="14"/>
  <c r="AN502" i="14"/>
  <c r="AN484" i="14"/>
  <c r="AS629" i="14"/>
  <c r="AP397" i="14"/>
  <c r="AY397" i="14" s="1"/>
  <c r="AP240" i="14"/>
  <c r="AY240" i="14" s="1"/>
  <c r="AO642" i="14"/>
  <c r="AP507" i="14"/>
  <c r="AY507" i="14" s="1"/>
  <c r="AP552" i="14"/>
  <c r="AY552" i="14" s="1"/>
  <c r="AR425" i="14"/>
  <c r="AV425" i="14" s="1"/>
  <c r="AK428" i="14"/>
  <c r="AW428" i="14" s="1"/>
  <c r="AO433" i="14"/>
  <c r="AQ453" i="14"/>
  <c r="AM502" i="14"/>
  <c r="AR346" i="14"/>
  <c r="AV346" i="14" s="1"/>
  <c r="AM257" i="14"/>
  <c r="AJ507" i="14"/>
  <c r="AN380" i="14"/>
  <c r="AQ700" i="14"/>
  <c r="AN584" i="14"/>
  <c r="AN355" i="14"/>
  <c r="AJ295" i="14"/>
  <c r="AR214" i="14"/>
  <c r="AV214" i="14" s="1"/>
  <c r="AM123" i="14"/>
  <c r="AR167" i="14"/>
  <c r="AV167" i="14" s="1"/>
  <c r="AR231" i="14"/>
  <c r="AV231" i="14" s="1"/>
  <c r="AI315" i="14"/>
  <c r="AI240" i="14"/>
  <c r="AQ194" i="14"/>
  <c r="AN188" i="14"/>
  <c r="AJ80" i="14"/>
  <c r="AS297" i="14"/>
  <c r="AI49" i="14"/>
  <c r="AP295" i="14"/>
  <c r="AY295" i="14" s="1"/>
  <c r="AL240" i="14"/>
  <c r="AM768" i="14"/>
  <c r="AQ224" i="14"/>
  <c r="AS131" i="14"/>
  <c r="AN194" i="14"/>
  <c r="AN106" i="14"/>
  <c r="AN48" i="14"/>
  <c r="AQ167" i="14"/>
  <c r="AX167" i="14" s="1"/>
  <c r="AN359" i="14"/>
  <c r="AR238" i="14"/>
  <c r="AV238" i="14" s="1"/>
  <c r="AM241" i="14"/>
  <c r="AJ498" i="14"/>
  <c r="AJ52" i="14"/>
  <c r="AM197" i="14"/>
  <c r="AK543" i="14"/>
  <c r="AW543" i="14" s="1"/>
  <c r="AL399" i="14"/>
  <c r="AP757" i="14"/>
  <c r="AY757" i="14" s="1"/>
  <c r="AL530" i="14"/>
  <c r="AL377" i="14"/>
  <c r="AL455" i="14"/>
  <c r="AK480" i="14"/>
  <c r="AW480" i="14" s="1"/>
  <c r="AL499" i="14"/>
  <c r="AS315" i="14"/>
  <c r="AQ247" i="14"/>
  <c r="AX247" i="14" s="1"/>
  <c r="AJ484" i="14"/>
  <c r="AO558" i="14"/>
  <c r="AP439" i="14"/>
  <c r="AY439" i="14" s="1"/>
  <c r="AP498" i="14"/>
  <c r="AY498" i="14" s="1"/>
  <c r="AN263" i="14"/>
  <c r="AJ658" i="14"/>
  <c r="AM734" i="14"/>
  <c r="AN629" i="14"/>
  <c r="AM643" i="14"/>
  <c r="AS428" i="14"/>
  <c r="AK573" i="14"/>
  <c r="AW573" i="14" s="1"/>
  <c r="AR530" i="14"/>
  <c r="AV530" i="14" s="1"/>
  <c r="AJ455" i="14"/>
  <c r="AQ734" i="14"/>
  <c r="AR642" i="14"/>
  <c r="AV642" i="14" s="1"/>
  <c r="AJ311" i="14"/>
  <c r="AM295" i="14"/>
  <c r="AL573" i="14"/>
  <c r="AN702" i="14"/>
  <c r="AK118" i="14"/>
  <c r="AW118" i="14" s="1"/>
  <c r="AP118" i="14"/>
  <c r="AY118" i="14" s="1"/>
  <c r="AQ573" i="14"/>
  <c r="AQ156" i="14"/>
  <c r="AM238" i="14"/>
  <c r="AQ179" i="14"/>
  <c r="AO132" i="14"/>
  <c r="AM315" i="14"/>
  <c r="AK122" i="14"/>
  <c r="AW122" i="14" s="1"/>
  <c r="AP382" i="14"/>
  <c r="AY382" i="14" s="1"/>
  <c r="AN747" i="14"/>
  <c r="AQ543" i="14"/>
  <c r="AK755" i="14"/>
  <c r="AW755" i="14" s="1"/>
  <c r="AN433" i="14"/>
  <c r="AO326" i="14"/>
  <c r="AM680" i="14"/>
  <c r="AQ698" i="14"/>
  <c r="AX698" i="14" s="1"/>
  <c r="AR156" i="14"/>
  <c r="AV156" i="14" s="1"/>
  <c r="AR769" i="14"/>
  <c r="AV769" i="14" s="1"/>
  <c r="AS455" i="14"/>
  <c r="AN573" i="14"/>
  <c r="AR498" i="14"/>
  <c r="AV498" i="14" s="1"/>
  <c r="AR747" i="14"/>
  <c r="AV747" i="14" s="1"/>
  <c r="AM736" i="14"/>
  <c r="AM522" i="14"/>
  <c r="AS433" i="14"/>
  <c r="AO240" i="14"/>
  <c r="AL315" i="14"/>
  <c r="AJ331" i="14"/>
  <c r="AJ199" i="14"/>
  <c r="AR139" i="14"/>
  <c r="AV139" i="14" s="1"/>
  <c r="AJ118" i="14"/>
  <c r="AQ53" i="14"/>
  <c r="AS132" i="14"/>
  <c r="AK455" i="14"/>
  <c r="AW455" i="14" s="1"/>
  <c r="AQ118" i="14"/>
  <c r="AI346" i="14"/>
  <c r="AI498" i="14"/>
  <c r="AK586" i="14"/>
  <c r="AW586" i="14" s="1"/>
  <c r="AS680" i="14"/>
  <c r="AM428" i="14"/>
  <c r="AM769" i="14"/>
  <c r="AS698" i="14"/>
  <c r="AR118" i="14"/>
  <c r="AV118" i="14" s="1"/>
  <c r="AS584" i="14"/>
  <c r="AQ331" i="14"/>
  <c r="AK331" i="14"/>
  <c r="AW331" i="14" s="1"/>
  <c r="AK268" i="14"/>
  <c r="AW268" i="14" s="1"/>
  <c r="AO382" i="14"/>
  <c r="AM65" i="14"/>
  <c r="DZ645" i="14"/>
  <c r="EA645" i="14" s="1"/>
  <c r="E601" i="1" s="1"/>
  <c r="DZ225" i="14"/>
  <c r="EA225" i="14" s="1"/>
  <c r="E181" i="1" s="1"/>
  <c r="DZ703" i="14"/>
  <c r="EA703" i="14" s="1"/>
  <c r="E659" i="1" s="1"/>
  <c r="DZ452" i="14"/>
  <c r="EA452" i="14" s="1"/>
  <c r="E408" i="1" s="1"/>
  <c r="DZ353" i="14"/>
  <c r="EA353" i="14" s="1"/>
  <c r="E309" i="1" s="1"/>
  <c r="DZ258" i="14"/>
  <c r="EA258" i="14" s="1"/>
  <c r="E214" i="1" s="1"/>
  <c r="DZ682" i="14"/>
  <c r="EA682" i="14" s="1"/>
  <c r="E638" i="1" s="1"/>
  <c r="DZ406" i="14"/>
  <c r="EA406" i="14" s="1"/>
  <c r="E362" i="1" s="1"/>
  <c r="DZ765" i="14"/>
  <c r="EA765" i="14" s="1"/>
  <c r="E721" i="1" s="1"/>
  <c r="DZ132" i="14"/>
  <c r="EA132" i="14" s="1"/>
  <c r="E88" i="1" s="1"/>
  <c r="DZ650" i="14"/>
  <c r="EA650" i="14" s="1"/>
  <c r="E606" i="1" s="1"/>
  <c r="DZ228" i="14"/>
  <c r="EA228" i="14" s="1"/>
  <c r="E184" i="1" s="1"/>
  <c r="DZ615" i="14"/>
  <c r="EA615" i="14" s="1"/>
  <c r="E571" i="1" s="1"/>
  <c r="DZ383" i="14"/>
  <c r="EA383" i="14" s="1"/>
  <c r="E339" i="1" s="1"/>
  <c r="DZ684" i="14"/>
  <c r="EA684" i="14" s="1"/>
  <c r="E640" i="1" s="1"/>
  <c r="DZ422" i="14"/>
  <c r="EA422" i="14" s="1"/>
  <c r="E378" i="1" s="1"/>
  <c r="DZ88" i="14"/>
  <c r="EA88" i="14" s="1"/>
  <c r="E44" i="1" s="1"/>
  <c r="DZ189" i="14"/>
  <c r="EA189" i="14" s="1"/>
  <c r="E145" i="1" s="1"/>
  <c r="DZ717" i="14"/>
  <c r="EA717" i="14" s="1"/>
  <c r="E673" i="1" s="1"/>
  <c r="DZ487" i="14"/>
  <c r="EA487" i="14" s="1"/>
  <c r="E443" i="1" s="1"/>
  <c r="DZ616" i="14"/>
  <c r="EA616" i="14" s="1"/>
  <c r="E572" i="1" s="1"/>
  <c r="DZ73" i="14"/>
  <c r="EA73" i="14" s="1"/>
  <c r="E29" i="1" s="1"/>
  <c r="DZ681" i="14"/>
  <c r="EA681" i="14" s="1"/>
  <c r="E637" i="1" s="1"/>
  <c r="DZ128" i="14"/>
  <c r="EA128" i="14" s="1"/>
  <c r="E84" i="1" s="1"/>
  <c r="DZ458" i="14"/>
  <c r="EA458" i="14" s="1"/>
  <c r="E414" i="1" s="1"/>
  <c r="AO253" i="14"/>
  <c r="AJ560" i="14"/>
  <c r="AO377" i="14"/>
  <c r="AL394" i="14"/>
  <c r="AL480" i="14"/>
  <c r="AP352" i="14"/>
  <c r="AY352" i="14" s="1"/>
  <c r="AQ326" i="14"/>
  <c r="AJ342" i="14"/>
  <c r="AL614" i="14"/>
  <c r="AJ429" i="14"/>
  <c r="AS536" i="14"/>
  <c r="AI377" i="14"/>
  <c r="AS477" i="14"/>
  <c r="AP263" i="14"/>
  <c r="AY263" i="14" s="1"/>
  <c r="AL766" i="14"/>
  <c r="AR600" i="14"/>
  <c r="AV600" i="14" s="1"/>
  <c r="AK625" i="14"/>
  <c r="AW625" i="14" s="1"/>
  <c r="AS508" i="14"/>
  <c r="AL429" i="14"/>
  <c r="AM477" i="14"/>
  <c r="AN419" i="14"/>
  <c r="AR453" i="14"/>
  <c r="AV453" i="14" s="1"/>
  <c r="AM359" i="14"/>
  <c r="AN598" i="14"/>
  <c r="AJ224" i="14"/>
  <c r="AS232" i="14"/>
  <c r="AM129" i="14"/>
  <c r="AK188" i="14"/>
  <c r="AW188" i="14" s="1"/>
  <c r="AS224" i="14"/>
  <c r="AN254" i="14"/>
  <c r="AL220" i="14"/>
  <c r="AR129" i="14"/>
  <c r="AV129" i="14" s="1"/>
  <c r="AO198" i="14"/>
  <c r="AO765" i="14"/>
  <c r="AO559" i="14"/>
  <c r="AR685" i="14"/>
  <c r="AV685" i="14" s="1"/>
  <c r="AO453" i="14"/>
  <c r="AL484" i="14"/>
  <c r="AN736" i="14"/>
  <c r="AO766" i="14"/>
  <c r="AK642" i="14"/>
  <c r="AW642" i="14" s="1"/>
  <c r="AS761" i="14"/>
  <c r="AS498" i="14"/>
  <c r="AL263" i="14"/>
  <c r="AK594" i="14"/>
  <c r="AW594" i="14" s="1"/>
  <c r="AP508" i="14"/>
  <c r="AY508" i="14" s="1"/>
  <c r="AL428" i="14"/>
  <c r="AM495" i="14"/>
  <c r="AO247" i="14"/>
  <c r="AN558" i="14"/>
  <c r="AJ477" i="14"/>
  <c r="AJ702" i="14"/>
  <c r="AS53" i="14"/>
  <c r="AQ359" i="14"/>
  <c r="AX359" i="14" s="1"/>
  <c r="AK132" i="14"/>
  <c r="AW132" i="14" s="1"/>
  <c r="AN131" i="14"/>
  <c r="AQ357" i="14"/>
  <c r="AQ268" i="14"/>
  <c r="AZ268" i="14" s="1"/>
  <c r="AS49" i="14"/>
  <c r="AR199" i="14"/>
  <c r="AV199" i="14" s="1"/>
  <c r="AJ642" i="14"/>
  <c r="AN195" i="14"/>
  <c r="AJ394" i="14"/>
  <c r="AK495" i="14"/>
  <c r="AW495" i="14" s="1"/>
  <c r="AJ156" i="14"/>
  <c r="AO769" i="14"/>
  <c r="AQ412" i="14"/>
  <c r="AL643" i="14"/>
  <c r="AN530" i="14"/>
  <c r="AO412" i="14"/>
  <c r="AR326" i="14"/>
  <c r="AV326" i="14" s="1"/>
  <c r="AP63" i="14"/>
  <c r="AY63" i="14" s="1"/>
  <c r="AQ63" i="14"/>
  <c r="AI53" i="14"/>
  <c r="AM156" i="14"/>
  <c r="AQ495" i="14"/>
  <c r="AM568" i="14"/>
  <c r="AL698" i="14"/>
  <c r="AM132" i="14"/>
  <c r="AM331" i="14"/>
  <c r="AS268" i="14"/>
  <c r="AI404" i="14"/>
  <c r="DZ473" i="14"/>
  <c r="EA473" i="14" s="1"/>
  <c r="E429" i="1" s="1"/>
  <c r="DZ323" i="14"/>
  <c r="EA323" i="14" s="1"/>
  <c r="E279" i="1" s="1"/>
  <c r="DZ668" i="14"/>
  <c r="EA668" i="14" s="1"/>
  <c r="E624" i="1" s="1"/>
  <c r="DZ459" i="14"/>
  <c r="EA459" i="14" s="1"/>
  <c r="E415" i="1" s="1"/>
  <c r="DZ247" i="14"/>
  <c r="EA247" i="14" s="1"/>
  <c r="E203" i="1" s="1"/>
  <c r="DZ178" i="14"/>
  <c r="EA178" i="14" s="1"/>
  <c r="E134" i="1" s="1"/>
  <c r="DZ530" i="14"/>
  <c r="EA530" i="14" s="1"/>
  <c r="E486" i="1" s="1"/>
  <c r="DZ271" i="14"/>
  <c r="EA271" i="14" s="1"/>
  <c r="E227" i="1" s="1"/>
  <c r="DZ381" i="14"/>
  <c r="EA381" i="14" s="1"/>
  <c r="E337" i="1" s="1"/>
  <c r="DZ510" i="14"/>
  <c r="EA510" i="14" s="1"/>
  <c r="E466" i="1" s="1"/>
  <c r="DZ534" i="14"/>
  <c r="EA534" i="14" s="1"/>
  <c r="E490" i="1" s="1"/>
  <c r="DZ567" i="14"/>
  <c r="EA567" i="14" s="1"/>
  <c r="E523" i="1" s="1"/>
  <c r="DZ316" i="14"/>
  <c r="EA316" i="14" s="1"/>
  <c r="E272" i="1" s="1"/>
  <c r="DZ210" i="14"/>
  <c r="EA210" i="14" s="1"/>
  <c r="E166" i="1" s="1"/>
  <c r="DZ69" i="14"/>
  <c r="EA69" i="14" s="1"/>
  <c r="E25" i="1" s="1"/>
  <c r="DZ100" i="14"/>
  <c r="EA100" i="14" s="1"/>
  <c r="E56" i="1" s="1"/>
  <c r="DZ98" i="14"/>
  <c r="EA98" i="14" s="1"/>
  <c r="E54" i="1" s="1"/>
  <c r="DZ50" i="14"/>
  <c r="EA50" i="14" s="1"/>
  <c r="E6" i="1" s="1"/>
  <c r="DZ662" i="14"/>
  <c r="EA662" i="14" s="1"/>
  <c r="E618" i="1" s="1"/>
  <c r="DZ523" i="14"/>
  <c r="EA523" i="14" s="1"/>
  <c r="E479" i="1" s="1"/>
  <c r="DZ753" i="14"/>
  <c r="EA753" i="14" s="1"/>
  <c r="E709" i="1" s="1"/>
  <c r="DZ60" i="14"/>
  <c r="EA60" i="14" s="1"/>
  <c r="E16" i="1" s="1"/>
  <c r="DZ541" i="14"/>
  <c r="EA541" i="14" s="1"/>
  <c r="E497" i="1" s="1"/>
  <c r="DZ149" i="14"/>
  <c r="EA149" i="14" s="1"/>
  <c r="E105" i="1" s="1"/>
  <c r="DZ655" i="14"/>
  <c r="EA655" i="14" s="1"/>
  <c r="E611" i="1" s="1"/>
  <c r="DZ595" i="14"/>
  <c r="EA595" i="14" s="1"/>
  <c r="E551" i="1" s="1"/>
  <c r="DZ416" i="14"/>
  <c r="EA416" i="14" s="1"/>
  <c r="E372" i="1" s="1"/>
  <c r="DZ256" i="14"/>
  <c r="EA256" i="14" s="1"/>
  <c r="E212" i="1" s="1"/>
  <c r="DZ407" i="14"/>
  <c r="EA407" i="14" s="1"/>
  <c r="E363" i="1" s="1"/>
  <c r="DZ632" i="14"/>
  <c r="EA632" i="14" s="1"/>
  <c r="E588" i="1" s="1"/>
  <c r="AS539" i="14"/>
  <c r="AO374" i="14"/>
  <c r="AN440" i="14"/>
  <c r="AR456" i="14"/>
  <c r="AV456" i="14" s="1"/>
  <c r="AN658" i="14"/>
  <c r="AR619" i="14"/>
  <c r="AV619" i="14" s="1"/>
  <c r="AP102" i="14"/>
  <c r="AY102" i="14" s="1"/>
  <c r="AP721" i="14"/>
  <c r="AY721" i="14" s="1"/>
  <c r="AK548" i="14"/>
  <c r="AW548" i="14" s="1"/>
  <c r="AL595" i="14"/>
  <c r="AL496" i="14"/>
  <c r="AL142" i="14"/>
  <c r="AN496" i="14"/>
  <c r="DZ204" i="14"/>
  <c r="EA204" i="14" s="1"/>
  <c r="E160" i="1" s="1"/>
  <c r="DZ140" i="14"/>
  <c r="EA140" i="14" s="1"/>
  <c r="E96" i="1" s="1"/>
  <c r="DZ54" i="14"/>
  <c r="EA54" i="14" s="1"/>
  <c r="E10" i="1" s="1"/>
  <c r="DZ72" i="14"/>
  <c r="EA72" i="14" s="1"/>
  <c r="E28" i="1" s="1"/>
  <c r="AO554" i="14"/>
  <c r="AS253" i="14"/>
  <c r="AP440" i="14"/>
  <c r="AY440" i="14" s="1"/>
  <c r="AJ352" i="14"/>
  <c r="AS589" i="14"/>
  <c r="AO443" i="14"/>
  <c r="AS450" i="14"/>
  <c r="AS496" i="14"/>
  <c r="AJ463" i="14"/>
  <c r="AN539" i="14"/>
  <c r="AO771" i="14"/>
  <c r="AP566" i="14"/>
  <c r="AY566" i="14" s="1"/>
  <c r="AR92" i="14"/>
  <c r="AV92" i="14" s="1"/>
  <c r="AP168" i="14"/>
  <c r="AY168" i="14" s="1"/>
  <c r="AN102" i="14"/>
  <c r="DZ520" i="14"/>
  <c r="EA520" i="14" s="1"/>
  <c r="E476" i="1" s="1"/>
  <c r="DZ340" i="14"/>
  <c r="EA340" i="14" s="1"/>
  <c r="E296" i="1" s="1"/>
  <c r="DZ111" i="14"/>
  <c r="EA111" i="14" s="1"/>
  <c r="E67" i="1" s="1"/>
  <c r="DZ86" i="14"/>
  <c r="EA86" i="14" s="1"/>
  <c r="E42" i="1" s="1"/>
  <c r="DZ599" i="14"/>
  <c r="EA599" i="14" s="1"/>
  <c r="E555" i="1" s="1"/>
  <c r="AO440" i="14"/>
  <c r="AR621" i="14"/>
  <c r="AV621" i="14" s="1"/>
  <c r="AO550" i="14"/>
  <c r="AP595" i="14"/>
  <c r="AY595" i="14" s="1"/>
  <c r="AK496" i="14"/>
  <c r="AW496" i="14" s="1"/>
  <c r="AM619" i="14"/>
  <c r="AS771" i="14"/>
  <c r="AR771" i="14"/>
  <c r="AV771" i="14" s="1"/>
  <c r="AO92" i="14"/>
  <c r="AK595" i="14"/>
  <c r="AW595" i="14" s="1"/>
  <c r="AJ341" i="14"/>
  <c r="AP554" i="14"/>
  <c r="AY554" i="14" s="1"/>
  <c r="AQ595" i="14"/>
  <c r="AQ771" i="14"/>
  <c r="AO352" i="14"/>
  <c r="AJ771" i="14"/>
  <c r="AQ721" i="14"/>
  <c r="AZ721" i="14" s="1"/>
  <c r="AK400" i="14"/>
  <c r="AW400" i="14" s="1"/>
  <c r="AQ352" i="14"/>
  <c r="AX352" i="14" s="1"/>
  <c r="AO502" i="14"/>
  <c r="AN212" i="14"/>
  <c r="AO82" i="14"/>
  <c r="AO289" i="14"/>
  <c r="AK321" i="14"/>
  <c r="AW321" i="14" s="1"/>
  <c r="AJ82" i="14"/>
  <c r="AI306" i="14"/>
  <c r="AP311" i="14"/>
  <c r="AY311" i="14" s="1"/>
  <c r="AI412" i="14"/>
  <c r="AM199" i="14"/>
  <c r="AL91" i="14"/>
  <c r="DZ67" i="14"/>
  <c r="EA67" i="14" s="1"/>
  <c r="E23" i="1" s="1"/>
  <c r="DZ135" i="14"/>
  <c r="EA135" i="14" s="1"/>
  <c r="E91" i="1" s="1"/>
  <c r="DZ200" i="14"/>
  <c r="EA200" i="14" s="1"/>
  <c r="E156" i="1" s="1"/>
  <c r="AM702" i="14"/>
  <c r="DZ119" i="14"/>
  <c r="EA119" i="14" s="1"/>
  <c r="E75" i="1" s="1"/>
  <c r="DZ658" i="14"/>
  <c r="EA658" i="14" s="1"/>
  <c r="E614" i="1" s="1"/>
  <c r="DZ718" i="14"/>
  <c r="EA718" i="14" s="1"/>
  <c r="E674" i="1" s="1"/>
  <c r="DZ206" i="14"/>
  <c r="EA206" i="14" s="1"/>
  <c r="E162" i="1" s="1"/>
  <c r="DZ661" i="14"/>
  <c r="EA661" i="14" s="1"/>
  <c r="E617" i="1" s="1"/>
  <c r="DZ332" i="14"/>
  <c r="EA332" i="14" s="1"/>
  <c r="E288" i="1" s="1"/>
  <c r="AJ319" i="14"/>
  <c r="AR78" i="14"/>
  <c r="AV78" i="14" s="1"/>
  <c r="AM231" i="14"/>
  <c r="AJ662" i="14"/>
  <c r="AP685" i="14"/>
  <c r="AY685" i="14" s="1"/>
  <c r="AL657" i="14"/>
  <c r="AL477" i="14"/>
  <c r="AL241" i="14"/>
  <c r="AS490" i="14"/>
  <c r="AR723" i="14"/>
  <c r="AV723" i="14" s="1"/>
  <c r="AN202" i="14"/>
  <c r="AL295" i="14"/>
  <c r="AS194" i="14"/>
  <c r="AS440" i="14"/>
  <c r="AK765" i="14"/>
  <c r="AW765" i="14" s="1"/>
  <c r="AJ625" i="14"/>
  <c r="AO263" i="14"/>
  <c r="AS235" i="14"/>
  <c r="AK117" i="14"/>
  <c r="AW117" i="14" s="1"/>
  <c r="AK283" i="14"/>
  <c r="AW283" i="14" s="1"/>
  <c r="AN156" i="14"/>
  <c r="AN118" i="14"/>
  <c r="AP765" i="14"/>
  <c r="AY765" i="14" s="1"/>
  <c r="AP326" i="14"/>
  <c r="AY326" i="14" s="1"/>
  <c r="AK156" i="14"/>
  <c r="AW156" i="14" s="1"/>
  <c r="AI156" i="14"/>
  <c r="AQ165" i="14"/>
  <c r="AO165" i="14"/>
  <c r="AS348" i="14"/>
  <c r="AQ353" i="14"/>
  <c r="AO321" i="14"/>
  <c r="AR495" i="14"/>
  <c r="AV495" i="14" s="1"/>
  <c r="AO698" i="14"/>
  <c r="AI698" i="14"/>
  <c r="AS331" i="14"/>
  <c r="AL331" i="14"/>
  <c r="AM306" i="14"/>
  <c r="AM268" i="14"/>
  <c r="AI268" i="14"/>
  <c r="AM429" i="14"/>
  <c r="AM688" i="14"/>
  <c r="AO688" i="14"/>
  <c r="AK235" i="14"/>
  <c r="AW235" i="14" s="1"/>
  <c r="DZ154" i="14"/>
  <c r="EA154" i="14" s="1"/>
  <c r="E110" i="1" s="1"/>
  <c r="DZ233" i="14"/>
  <c r="EA233" i="14" s="1"/>
  <c r="E189" i="1" s="1"/>
  <c r="DZ87" i="14"/>
  <c r="EA87" i="14" s="1"/>
  <c r="E43" i="1" s="1"/>
  <c r="DZ319" i="14"/>
  <c r="EA319" i="14" s="1"/>
  <c r="E275" i="1" s="1"/>
  <c r="DZ267" i="14"/>
  <c r="EA267" i="14" s="1"/>
  <c r="E223" i="1" s="1"/>
  <c r="DZ435" i="14"/>
  <c r="EA435" i="14" s="1"/>
  <c r="E391" i="1" s="1"/>
  <c r="DZ162" i="14"/>
  <c r="EA162" i="14" s="1"/>
  <c r="E118" i="1" s="1"/>
  <c r="DZ191" i="14"/>
  <c r="EA191" i="14" s="1"/>
  <c r="E147" i="1" s="1"/>
  <c r="AJ453" i="14"/>
  <c r="AS619" i="14"/>
  <c r="AP241" i="14"/>
  <c r="AY241" i="14" s="1"/>
  <c r="AJ488" i="14"/>
  <c r="AM159" i="14"/>
  <c r="AQ197" i="14"/>
  <c r="AX197" i="14" s="1"/>
  <c r="AK106" i="14"/>
  <c r="AW106" i="14" s="1"/>
  <c r="AP328" i="14"/>
  <c r="AY328" i="14" s="1"/>
  <c r="AJ765" i="14"/>
  <c r="AN499" i="14"/>
  <c r="AS326" i="14"/>
  <c r="AS91" i="14"/>
  <c r="AL196" i="14"/>
  <c r="AS117" i="14"/>
  <c r="AR82" i="14"/>
  <c r="AV82" i="14" s="1"/>
  <c r="AM329" i="14"/>
  <c r="AN741" i="14"/>
  <c r="AR117" i="14"/>
  <c r="AV117" i="14" s="1"/>
  <c r="AI165" i="14"/>
  <c r="AR165" i="14"/>
  <c r="AV165" i="14" s="1"/>
  <c r="AM326" i="14"/>
  <c r="AM82" i="14"/>
  <c r="AN698" i="14"/>
  <c r="AR331" i="14"/>
  <c r="AV331" i="14" s="1"/>
  <c r="AM741" i="14"/>
  <c r="AL268" i="14"/>
  <c r="AI688" i="14"/>
  <c r="AL272" i="14"/>
  <c r="AM91" i="14"/>
  <c r="DZ741" i="14"/>
  <c r="EA741" i="14" s="1"/>
  <c r="E697" i="1" s="1"/>
  <c r="DZ222" i="14"/>
  <c r="EA222" i="14" s="1"/>
  <c r="E178" i="1" s="1"/>
  <c r="DZ745" i="14"/>
  <c r="EA745" i="14" s="1"/>
  <c r="E701" i="1" s="1"/>
  <c r="DZ168" i="14"/>
  <c r="EA168" i="14" s="1"/>
  <c r="E124" i="1" s="1"/>
  <c r="DZ335" i="14"/>
  <c r="EA335" i="14" s="1"/>
  <c r="E291" i="1" s="1"/>
  <c r="DZ607" i="14"/>
  <c r="EA607" i="14" s="1"/>
  <c r="E563" i="1" s="1"/>
  <c r="DZ551" i="14"/>
  <c r="EA551" i="14" s="1"/>
  <c r="E507" i="1" s="1"/>
  <c r="DZ532" i="14"/>
  <c r="EA532" i="14" s="1"/>
  <c r="E488" i="1" s="1"/>
  <c r="DZ138" i="14"/>
  <c r="EA138" i="14" s="1"/>
  <c r="E94" i="1" s="1"/>
  <c r="DZ328" i="14"/>
  <c r="EA328" i="14" s="1"/>
  <c r="E284" i="1" s="1"/>
  <c r="AJ144" i="14"/>
  <c r="AP613" i="14"/>
  <c r="AY613" i="14" s="1"/>
  <c r="AP320" i="14"/>
  <c r="AY320" i="14" s="1"/>
  <c r="AL567" i="14"/>
  <c r="AJ116" i="14"/>
  <c r="AK198" i="14"/>
  <c r="AW198" i="14" s="1"/>
  <c r="AJ205" i="14"/>
  <c r="AQ723" i="14"/>
  <c r="AO389" i="14"/>
  <c r="AQ419" i="14"/>
  <c r="AR761" i="14"/>
  <c r="AV761" i="14" s="1"/>
  <c r="AL601" i="14"/>
  <c r="AS489" i="14"/>
  <c r="AR679" i="14"/>
  <c r="AV679" i="14" s="1"/>
  <c r="AS114" i="14"/>
  <c r="AP194" i="14"/>
  <c r="AY194" i="14" s="1"/>
  <c r="AQ203" i="14"/>
  <c r="AX203" i="14" s="1"/>
  <c r="AS106" i="14"/>
  <c r="AJ129" i="14"/>
  <c r="AP384" i="14"/>
  <c r="AY384" i="14" s="1"/>
  <c r="AO761" i="14"/>
  <c r="AJ573" i="14"/>
  <c r="AK312" i="14"/>
  <c r="AW312" i="14" s="1"/>
  <c r="AP754" i="14"/>
  <c r="AY754" i="14" s="1"/>
  <c r="AS625" i="14"/>
  <c r="AS308" i="14"/>
  <c r="AO196" i="14"/>
  <c r="AJ203" i="14"/>
  <c r="AJ240" i="14"/>
  <c r="AQ65" i="14"/>
  <c r="AM240" i="14"/>
  <c r="AR455" i="14"/>
  <c r="AV455" i="14" s="1"/>
  <c r="AL680" i="14"/>
  <c r="AJ76" i="14"/>
  <c r="AN489" i="14"/>
  <c r="AM254" i="14"/>
  <c r="AQ213" i="14"/>
  <c r="AX213" i="14" s="1"/>
  <c r="AI65" i="14"/>
  <c r="AL53" i="14"/>
  <c r="AL63" i="14"/>
  <c r="DZ151" i="14"/>
  <c r="EA151" i="14" s="1"/>
  <c r="E107" i="1" s="1"/>
  <c r="DZ257" i="14"/>
  <c r="EA257" i="14" s="1"/>
  <c r="E213" i="1" s="1"/>
  <c r="DZ125" i="14"/>
  <c r="EA125" i="14" s="1"/>
  <c r="E81" i="1" s="1"/>
  <c r="DZ220" i="14"/>
  <c r="EA220" i="14" s="1"/>
  <c r="E176" i="1" s="1"/>
  <c r="DZ483" i="14"/>
  <c r="EA483" i="14" s="1"/>
  <c r="E439" i="1" s="1"/>
  <c r="DZ290" i="14"/>
  <c r="EA290" i="14" s="1"/>
  <c r="E246" i="1" s="1"/>
  <c r="DZ423" i="14"/>
  <c r="EA423" i="14" s="1"/>
  <c r="E379" i="1" s="1"/>
  <c r="DZ170" i="14"/>
  <c r="EA170" i="14" s="1"/>
  <c r="E126" i="1" s="1"/>
  <c r="AP463" i="14"/>
  <c r="AY463" i="14" s="1"/>
  <c r="AO711" i="14"/>
  <c r="AL517" i="14"/>
  <c r="AO257" i="14"/>
  <c r="AM711" i="14"/>
  <c r="AL431" i="14"/>
  <c r="AN128" i="14"/>
  <c r="AK275" i="14"/>
  <c r="AW275" i="14" s="1"/>
  <c r="AK140" i="14"/>
  <c r="AW140" i="14" s="1"/>
  <c r="AL84" i="14"/>
  <c r="AQ279" i="14"/>
  <c r="AZ279" i="14" s="1"/>
  <c r="AL253" i="14"/>
  <c r="AM320" i="14"/>
  <c r="AL679" i="14"/>
  <c r="AP614" i="14"/>
  <c r="AY614" i="14" s="1"/>
  <c r="AR454" i="14"/>
  <c r="AV454" i="14" s="1"/>
  <c r="AJ734" i="14"/>
  <c r="AR488" i="14"/>
  <c r="AV488" i="14" s="1"/>
  <c r="AL587" i="14"/>
  <c r="AQ454" i="14"/>
  <c r="AM106" i="14"/>
  <c r="AQ293" i="14"/>
  <c r="AN312" i="14"/>
  <c r="AO643" i="14"/>
  <c r="AP715" i="14"/>
  <c r="AY715" i="14" s="1"/>
  <c r="AL194" i="14"/>
  <c r="AK761" i="14"/>
  <c r="AW761" i="14" s="1"/>
  <c r="AP358" i="14"/>
  <c r="AY358" i="14" s="1"/>
  <c r="AL419" i="14"/>
  <c r="AL326" i="14"/>
  <c r="AN99" i="14"/>
  <c r="AJ195" i="14"/>
  <c r="AR196" i="14"/>
  <c r="AV196" i="14" s="1"/>
  <c r="AM63" i="14"/>
  <c r="AK769" i="14"/>
  <c r="AW769" i="14" s="1"/>
  <c r="AK730" i="14"/>
  <c r="AW730" i="14" s="1"/>
  <c r="AO680" i="14"/>
  <c r="AJ769" i="14"/>
  <c r="AP260" i="14"/>
  <c r="AY260" i="14" s="1"/>
  <c r="AI584" i="14"/>
  <c r="AM311" i="14"/>
  <c r="DZ582" i="14"/>
  <c r="EA582" i="14" s="1"/>
  <c r="E538" i="1" s="1"/>
  <c r="DZ165" i="14"/>
  <c r="EA165" i="14" s="1"/>
  <c r="E121" i="1" s="1"/>
  <c r="DZ270" i="14"/>
  <c r="EA270" i="14" s="1"/>
  <c r="E226" i="1" s="1"/>
  <c r="DZ262" i="14"/>
  <c r="EA262" i="14" s="1"/>
  <c r="E218" i="1" s="1"/>
  <c r="DZ735" i="14"/>
  <c r="EA735" i="14" s="1"/>
  <c r="E691" i="1" s="1"/>
  <c r="AI300" i="14"/>
  <c r="DZ177" i="14"/>
  <c r="EA177" i="14" s="1"/>
  <c r="E133" i="1" s="1"/>
  <c r="DZ469" i="14"/>
  <c r="EA469" i="14" s="1"/>
  <c r="E425" i="1" s="1"/>
  <c r="DZ432" i="14"/>
  <c r="EA432" i="14" s="1"/>
  <c r="E388" i="1" s="1"/>
  <c r="DZ693" i="14"/>
  <c r="EA693" i="14" s="1"/>
  <c r="E649" i="1" s="1"/>
  <c r="DZ424" i="14"/>
  <c r="EA424" i="14" s="1"/>
  <c r="E380" i="1" s="1"/>
  <c r="DZ293" i="14"/>
  <c r="EA293" i="14" s="1"/>
  <c r="E249" i="1" s="1"/>
  <c r="DZ574" i="14"/>
  <c r="EA574" i="14" s="1"/>
  <c r="E530" i="1" s="1"/>
  <c r="DZ679" i="14"/>
  <c r="EA679" i="14" s="1"/>
  <c r="E635" i="1" s="1"/>
  <c r="AN253" i="14"/>
  <c r="AQ106" i="14"/>
  <c r="AX106" i="14" s="1"/>
  <c r="AJ145" i="14"/>
  <c r="AM321" i="14"/>
  <c r="AI680" i="14"/>
  <c r="AL321" i="14"/>
  <c r="AI769" i="14"/>
  <c r="AR568" i="14"/>
  <c r="AV568" i="14" s="1"/>
  <c r="AO584" i="14"/>
  <c r="AL584" i="14"/>
  <c r="AL412" i="14"/>
  <c r="AK199" i="14"/>
  <c r="AW199" i="14" s="1"/>
  <c r="AK65" i="14"/>
  <c r="AW65" i="14" s="1"/>
  <c r="AN65" i="14"/>
  <c r="DZ126" i="14"/>
  <c r="EA126" i="14" s="1"/>
  <c r="E82" i="1" s="1"/>
  <c r="DZ646" i="14"/>
  <c r="EA646" i="14" s="1"/>
  <c r="E602" i="1" s="1"/>
  <c r="DZ150" i="14"/>
  <c r="EA150" i="14" s="1"/>
  <c r="E106" i="1" s="1"/>
  <c r="DZ281" i="14"/>
  <c r="EA281" i="14" s="1"/>
  <c r="E237" i="1" s="1"/>
  <c r="DZ649" i="14"/>
  <c r="EA649" i="14" s="1"/>
  <c r="E605" i="1" s="1"/>
  <c r="DZ481" i="14"/>
  <c r="EA481" i="14" s="1"/>
  <c r="E437" i="1" s="1"/>
  <c r="DZ106" i="14"/>
  <c r="EA106" i="14" s="1"/>
  <c r="E62" i="1" s="1"/>
  <c r="DZ375" i="14"/>
  <c r="EA375" i="14" s="1"/>
  <c r="E331" i="1" s="1"/>
  <c r="DZ618" i="14"/>
  <c r="EA618" i="14" s="1"/>
  <c r="E574" i="1" s="1"/>
  <c r="DZ131" i="14"/>
  <c r="EA131" i="14" s="1"/>
  <c r="E87" i="1" s="1"/>
  <c r="DZ770" i="14"/>
  <c r="EA770" i="14" s="1"/>
  <c r="E726" i="1" s="1"/>
  <c r="DZ493" i="14"/>
  <c r="EA493" i="14" s="1"/>
  <c r="E449" i="1" s="1"/>
  <c r="DZ118" i="14"/>
  <c r="EA118" i="14" s="1"/>
  <c r="E74" i="1" s="1"/>
  <c r="DZ593" i="14"/>
  <c r="EA593" i="14" s="1"/>
  <c r="E549" i="1" s="1"/>
  <c r="DZ709" i="14"/>
  <c r="EA709" i="14" s="1"/>
  <c r="E665" i="1" s="1"/>
  <c r="DZ201" i="14"/>
  <c r="EA201" i="14" s="1"/>
  <c r="E157" i="1" s="1"/>
  <c r="DZ78" i="14"/>
  <c r="EA78" i="14" s="1"/>
  <c r="E34" i="1" s="1"/>
  <c r="DZ113" i="14"/>
  <c r="EA113" i="14" s="1"/>
  <c r="E69" i="1" s="1"/>
  <c r="DZ457" i="14"/>
  <c r="EA457" i="14" s="1"/>
  <c r="E413" i="1" s="1"/>
  <c r="DZ368" i="14"/>
  <c r="EA368" i="14" s="1"/>
  <c r="E324" i="1" s="1"/>
  <c r="DZ590" i="14"/>
  <c r="EA590" i="14" s="1"/>
  <c r="E546" i="1" s="1"/>
  <c r="DZ492" i="14"/>
  <c r="EA492" i="14" s="1"/>
  <c r="E448" i="1" s="1"/>
  <c r="DZ350" i="14"/>
  <c r="EA350" i="14" s="1"/>
  <c r="E306" i="1" s="1"/>
  <c r="DZ342" i="14"/>
  <c r="EA342" i="14" s="1"/>
  <c r="E298" i="1" s="1"/>
  <c r="DZ297" i="14"/>
  <c r="EA297" i="14" s="1"/>
  <c r="E253" i="1" s="1"/>
  <c r="DZ349" i="14"/>
  <c r="EA349" i="14" s="1"/>
  <c r="E305" i="1" s="1"/>
  <c r="DZ448" i="14"/>
  <c r="EA448" i="14" s="1"/>
  <c r="E404" i="1" s="1"/>
  <c r="DZ254" i="14"/>
  <c r="EA254" i="14" s="1"/>
  <c r="E210" i="1" s="1"/>
  <c r="DZ659" i="14"/>
  <c r="EA659" i="14" s="1"/>
  <c r="E615" i="1" s="1"/>
  <c r="DZ769" i="14"/>
  <c r="EA769" i="14" s="1"/>
  <c r="E725" i="1" s="1"/>
  <c r="DZ372" i="14"/>
  <c r="EA372" i="14" s="1"/>
  <c r="E328" i="1" s="1"/>
  <c r="DZ134" i="14"/>
  <c r="EA134" i="14" s="1"/>
  <c r="E90" i="1" s="1"/>
  <c r="DZ241" i="14"/>
  <c r="EA241" i="14" s="1"/>
  <c r="E197" i="1" s="1"/>
  <c r="DZ334" i="14"/>
  <c r="EA334" i="14" s="1"/>
  <c r="E290" i="1" s="1"/>
  <c r="DZ59" i="14"/>
  <c r="EA59" i="14" s="1"/>
  <c r="E15" i="1" s="1"/>
  <c r="DZ413" i="14"/>
  <c r="EA413" i="14" s="1"/>
  <c r="E369" i="1" s="1"/>
  <c r="DZ389" i="14"/>
  <c r="EA389" i="14" s="1"/>
  <c r="E345" i="1" s="1"/>
  <c r="DZ377" i="14"/>
  <c r="EA377" i="14" s="1"/>
  <c r="E333" i="1" s="1"/>
  <c r="DZ213" i="14"/>
  <c r="EA213" i="14" s="1"/>
  <c r="E169" i="1" s="1"/>
  <c r="DZ613" i="14"/>
  <c r="EA613" i="14" s="1"/>
  <c r="E569" i="1" s="1"/>
  <c r="DZ285" i="14"/>
  <c r="EA285" i="14" s="1"/>
  <c r="E241" i="1" s="1"/>
  <c r="DZ742" i="14"/>
  <c r="EA742" i="14" s="1"/>
  <c r="E698" i="1" s="1"/>
  <c r="DZ397" i="14"/>
  <c r="EA397" i="14" s="1"/>
  <c r="E353" i="1" s="1"/>
  <c r="DZ484" i="14"/>
  <c r="EA484" i="14" s="1"/>
  <c r="E440" i="1" s="1"/>
  <c r="DZ90" i="14"/>
  <c r="EA90" i="14" s="1"/>
  <c r="E46" i="1" s="1"/>
  <c r="DZ552" i="14"/>
  <c r="EA552" i="14" s="1"/>
  <c r="E508" i="1" s="1"/>
  <c r="DZ238" i="14"/>
  <c r="EA238" i="14" s="1"/>
  <c r="E194" i="1" s="1"/>
  <c r="DZ83" i="14"/>
  <c r="EA83" i="14" s="1"/>
  <c r="E39" i="1" s="1"/>
  <c r="DZ157" i="14"/>
  <c r="EA157" i="14" s="1"/>
  <c r="E113" i="1" s="1"/>
  <c r="DZ352" i="14"/>
  <c r="EA352" i="14" s="1"/>
  <c r="E308" i="1" s="1"/>
  <c r="DZ677" i="14"/>
  <c r="EA677" i="14" s="1"/>
  <c r="E633" i="1" s="1"/>
  <c r="DZ667" i="14"/>
  <c r="EA667" i="14" s="1"/>
  <c r="E623" i="1" s="1"/>
  <c r="DZ519" i="14"/>
  <c r="EA519" i="14" s="1"/>
  <c r="E475" i="1" s="1"/>
  <c r="DZ259" i="14"/>
  <c r="EA259" i="14" s="1"/>
  <c r="E215" i="1" s="1"/>
  <c r="DZ621" i="14"/>
  <c r="EA621" i="14" s="1"/>
  <c r="E577" i="1" s="1"/>
  <c r="DZ573" i="14"/>
  <c r="EA573" i="14" s="1"/>
  <c r="E529" i="1" s="1"/>
  <c r="AP594" i="14"/>
  <c r="AY594" i="14" s="1"/>
  <c r="AP312" i="14"/>
  <c r="AY312" i="14" s="1"/>
  <c r="AQ321" i="14"/>
  <c r="AP680" i="14"/>
  <c r="AY680" i="14" s="1"/>
  <c r="AI312" i="14"/>
  <c r="AI321" i="14"/>
  <c r="AP321" i="14"/>
  <c r="AY321" i="14" s="1"/>
  <c r="AQ568" i="14"/>
  <c r="AX568" i="14" s="1"/>
  <c r="AP568" i="14"/>
  <c r="AY568" i="14" s="1"/>
  <c r="AK584" i="14"/>
  <c r="AW584" i="14" s="1"/>
  <c r="AQ584" i="14"/>
  <c r="AM433" i="14"/>
  <c r="AR404" i="14"/>
  <c r="AV404" i="14" s="1"/>
  <c r="AQ199" i="14"/>
  <c r="AP65" i="14"/>
  <c r="AY65" i="14" s="1"/>
  <c r="AO65" i="14"/>
  <c r="AN63" i="14"/>
  <c r="AL642" i="14"/>
  <c r="DZ689" i="14"/>
  <c r="EA689" i="14" s="1"/>
  <c r="E645" i="1" s="1"/>
  <c r="DZ298" i="14"/>
  <c r="EA298" i="14" s="1"/>
  <c r="E254" i="1" s="1"/>
  <c r="DZ110" i="14"/>
  <c r="EA110" i="14" s="1"/>
  <c r="E66" i="1" s="1"/>
  <c r="DZ461" i="14"/>
  <c r="EA461" i="14" s="1"/>
  <c r="E417" i="1" s="1"/>
  <c r="DZ58" i="14"/>
  <c r="EA58" i="14" s="1"/>
  <c r="E14" i="1" s="1"/>
  <c r="DZ577" i="14"/>
  <c r="EA577" i="14" s="1"/>
  <c r="E533" i="1" s="1"/>
  <c r="DZ433" i="14"/>
  <c r="EA433" i="14" s="1"/>
  <c r="E389" i="1" s="1"/>
  <c r="DZ361" i="14"/>
  <c r="EA361" i="14" s="1"/>
  <c r="E317" i="1" s="1"/>
  <c r="DZ716" i="14"/>
  <c r="EA716" i="14" s="1"/>
  <c r="E672" i="1" s="1"/>
  <c r="DZ528" i="14"/>
  <c r="EA528" i="14" s="1"/>
  <c r="E484" i="1" s="1"/>
  <c r="DZ208" i="14"/>
  <c r="EA208" i="14" s="1"/>
  <c r="E164" i="1" s="1"/>
  <c r="DZ142" i="14"/>
  <c r="EA142" i="14" s="1"/>
  <c r="E98" i="1" s="1"/>
  <c r="DZ570" i="14"/>
  <c r="EA570" i="14" s="1"/>
  <c r="E526" i="1" s="1"/>
  <c r="DZ351" i="14"/>
  <c r="EA351" i="14" s="1"/>
  <c r="E307" i="1" s="1"/>
  <c r="DZ362" i="14"/>
  <c r="EA362" i="14" s="1"/>
  <c r="E318" i="1" s="1"/>
  <c r="DZ295" i="14"/>
  <c r="EA295" i="14" s="1"/>
  <c r="E251" i="1" s="1"/>
  <c r="DZ199" i="14"/>
  <c r="EA199" i="14" s="1"/>
  <c r="E155" i="1" s="1"/>
  <c r="DZ102" i="14"/>
  <c r="EA102" i="14" s="1"/>
  <c r="E58" i="1" s="1"/>
  <c r="DZ429" i="14"/>
  <c r="EA429" i="14" s="1"/>
  <c r="E385" i="1" s="1"/>
  <c r="DZ166" i="14"/>
  <c r="EA166" i="14" s="1"/>
  <c r="E122" i="1" s="1"/>
  <c r="DZ246" i="14"/>
  <c r="EA246" i="14" s="1"/>
  <c r="E202" i="1" s="1"/>
  <c r="DZ546" i="14"/>
  <c r="EA546" i="14" s="1"/>
  <c r="E502" i="1" s="1"/>
  <c r="DZ365" i="14"/>
  <c r="EA365" i="14" s="1"/>
  <c r="E321" i="1" s="1"/>
  <c r="DZ564" i="14"/>
  <c r="EA564" i="14" s="1"/>
  <c r="E520" i="1" s="1"/>
  <c r="DZ273" i="14"/>
  <c r="EA273" i="14" s="1"/>
  <c r="E229" i="1" s="1"/>
  <c r="DZ173" i="14"/>
  <c r="EA173" i="14" s="1"/>
  <c r="E129" i="1" s="1"/>
  <c r="DZ236" i="14"/>
  <c r="EA236" i="14" s="1"/>
  <c r="E192" i="1" s="1"/>
  <c r="DZ63" i="14"/>
  <c r="EA63" i="14" s="1"/>
  <c r="E19" i="1" s="1"/>
  <c r="DZ445" i="14"/>
  <c r="EA445" i="14" s="1"/>
  <c r="E401" i="1" s="1"/>
  <c r="DZ563" i="14"/>
  <c r="EA563" i="14" s="1"/>
  <c r="E519" i="1" s="1"/>
  <c r="DZ440" i="14"/>
  <c r="EA440" i="14" s="1"/>
  <c r="E396" i="1" s="1"/>
  <c r="DZ279" i="14"/>
  <c r="EA279" i="14" s="1"/>
  <c r="E235" i="1" s="1"/>
  <c r="DZ188" i="14"/>
  <c r="EA188" i="14" s="1"/>
  <c r="E144" i="1" s="1"/>
  <c r="AM145" i="14"/>
  <c r="AS312" i="14"/>
  <c r="AK209" i="14"/>
  <c r="AW209" i="14" s="1"/>
  <c r="AP584" i="14"/>
  <c r="AY584" i="14" s="1"/>
  <c r="AL65" i="14"/>
  <c r="AJ65" i="14"/>
  <c r="AK53" i="14"/>
  <c r="AW53" i="14" s="1"/>
  <c r="AN53" i="14"/>
  <c r="AI63" i="14"/>
  <c r="DZ657" i="14"/>
  <c r="EA657" i="14" s="1"/>
  <c r="E613" i="1" s="1"/>
  <c r="DZ318" i="14"/>
  <c r="EA318" i="14" s="1"/>
  <c r="E274" i="1" s="1"/>
  <c r="DZ630" i="14"/>
  <c r="EA630" i="14" s="1"/>
  <c r="E586" i="1" s="1"/>
  <c r="DZ95" i="14"/>
  <c r="EA95" i="14" s="1"/>
  <c r="E51" i="1" s="1"/>
  <c r="DZ641" i="14"/>
  <c r="EA641" i="14" s="1"/>
  <c r="E597" i="1" s="1"/>
  <c r="DZ347" i="14"/>
  <c r="EA347" i="14" s="1"/>
  <c r="E303" i="1" s="1"/>
  <c r="DZ195" i="14"/>
  <c r="EA195" i="14" s="1"/>
  <c r="E151" i="1" s="1"/>
  <c r="DZ451" i="14"/>
  <c r="EA451" i="14" s="1"/>
  <c r="E407" i="1" s="1"/>
  <c r="DZ130" i="14"/>
  <c r="EA130" i="14" s="1"/>
  <c r="E86" i="1" s="1"/>
  <c r="DZ597" i="14"/>
  <c r="EA597" i="14" s="1"/>
  <c r="E553" i="1" s="1"/>
  <c r="DZ665" i="14"/>
  <c r="EA665" i="14" s="1"/>
  <c r="E621" i="1" s="1"/>
  <c r="DZ605" i="14"/>
  <c r="EA605" i="14" s="1"/>
  <c r="E561" i="1" s="1"/>
  <c r="DZ176" i="14"/>
  <c r="EA176" i="14" s="1"/>
  <c r="E132" i="1" s="1"/>
  <c r="DZ485" i="14"/>
  <c r="EA485" i="14" s="1"/>
  <c r="E441" i="1" s="1"/>
  <c r="DZ180" i="14"/>
  <c r="EA180" i="14" s="1"/>
  <c r="E136" i="1" s="1"/>
  <c r="DZ79" i="14"/>
  <c r="EA79" i="14" s="1"/>
  <c r="E35" i="1" s="1"/>
  <c r="DZ669" i="14"/>
  <c r="EA669" i="14" s="1"/>
  <c r="E625" i="1" s="1"/>
  <c r="DZ401" i="14"/>
  <c r="EA401" i="14" s="1"/>
  <c r="E357" i="1" s="1"/>
  <c r="DZ99" i="14"/>
  <c r="EA99" i="14" s="1"/>
  <c r="E55" i="1" s="1"/>
  <c r="DZ686" i="14"/>
  <c r="EA686" i="14" s="1"/>
  <c r="E642" i="1" s="1"/>
  <c r="DZ344" i="14"/>
  <c r="EA344" i="14" s="1"/>
  <c r="E300" i="1" s="1"/>
  <c r="DZ224" i="14"/>
  <c r="EA224" i="14" s="1"/>
  <c r="E180" i="1" s="1"/>
  <c r="DZ731" i="14"/>
  <c r="EA731" i="14" s="1"/>
  <c r="E687" i="1" s="1"/>
  <c r="DZ518" i="14"/>
  <c r="EA518" i="14" s="1"/>
  <c r="E474" i="1" s="1"/>
  <c r="DZ629" i="14"/>
  <c r="EA629" i="14" s="1"/>
  <c r="E585" i="1" s="1"/>
  <c r="DZ585" i="14"/>
  <c r="EA585" i="14" s="1"/>
  <c r="E541" i="1" s="1"/>
  <c r="DZ763" i="14"/>
  <c r="EA763" i="14" s="1"/>
  <c r="E719" i="1" s="1"/>
  <c r="DZ197" i="14"/>
  <c r="EA197" i="14" s="1"/>
  <c r="E153" i="1" s="1"/>
  <c r="DZ460" i="14"/>
  <c r="EA460" i="14" s="1"/>
  <c r="E416" i="1" s="1"/>
  <c r="DZ291" i="14"/>
  <c r="EA291" i="14" s="1"/>
  <c r="E247" i="1" s="1"/>
  <c r="DZ68" i="14"/>
  <c r="EA68" i="14" s="1"/>
  <c r="E24" i="1" s="1"/>
  <c r="DZ704" i="14"/>
  <c r="EA704" i="14" s="1"/>
  <c r="E660" i="1" s="1"/>
  <c r="DZ464" i="14"/>
  <c r="EA464" i="14" s="1"/>
  <c r="E420" i="1" s="1"/>
  <c r="DZ527" i="14"/>
  <c r="EA527" i="14" s="1"/>
  <c r="E483" i="1" s="1"/>
  <c r="DZ185" i="14"/>
  <c r="EA185" i="14" s="1"/>
  <c r="E141" i="1" s="1"/>
  <c r="DZ205" i="14"/>
  <c r="EA205" i="14" s="1"/>
  <c r="E161" i="1" s="1"/>
  <c r="DZ415" i="14"/>
  <c r="EA415" i="14" s="1"/>
  <c r="E371" i="1" s="1"/>
  <c r="DZ540" i="14"/>
  <c r="EA540" i="14" s="1"/>
  <c r="E496" i="1" s="1"/>
  <c r="DZ404" i="14"/>
  <c r="EA404" i="14" s="1"/>
  <c r="E360" i="1" s="1"/>
  <c r="DZ341" i="14"/>
  <c r="EA341" i="14" s="1"/>
  <c r="E297" i="1" s="1"/>
  <c r="DZ760" i="14"/>
  <c r="EA760" i="14" s="1"/>
  <c r="E716" i="1" s="1"/>
  <c r="DZ306" i="14"/>
  <c r="EA306" i="14" s="1"/>
  <c r="E262" i="1" s="1"/>
  <c r="DZ70" i="14"/>
  <c r="EA70" i="14" s="1"/>
  <c r="E26" i="1" s="1"/>
  <c r="DZ710" i="14"/>
  <c r="EA710" i="14" s="1"/>
  <c r="E666" i="1" s="1"/>
  <c r="DZ278" i="14"/>
  <c r="EA278" i="14" s="1"/>
  <c r="E234" i="1" s="1"/>
  <c r="DZ251" i="14"/>
  <c r="EA251" i="14" s="1"/>
  <c r="E207" i="1" s="1"/>
  <c r="DZ244" i="14"/>
  <c r="EA244" i="14" s="1"/>
  <c r="E200" i="1" s="1"/>
  <c r="DZ419" i="14"/>
  <c r="EA419" i="14" s="1"/>
  <c r="E375" i="1" s="1"/>
  <c r="DZ85" i="14"/>
  <c r="EA85" i="14" s="1"/>
  <c r="E41" i="1" s="1"/>
  <c r="DZ737" i="14"/>
  <c r="EA737" i="14" s="1"/>
  <c r="E693" i="1" s="1"/>
  <c r="DZ421" i="14"/>
  <c r="EA421" i="14" s="1"/>
  <c r="E377" i="1" s="1"/>
  <c r="DZ311" i="14"/>
  <c r="EA311" i="14" s="1"/>
  <c r="E267" i="1" s="1"/>
  <c r="DZ327" i="14"/>
  <c r="EA327" i="14" s="1"/>
  <c r="E283" i="1" s="1"/>
  <c r="DZ242" i="14"/>
  <c r="EA242" i="14" s="1"/>
  <c r="E198" i="1" s="1"/>
  <c r="DZ623" i="14"/>
  <c r="EA623" i="14" s="1"/>
  <c r="E579" i="1" s="1"/>
  <c r="DZ499" i="14"/>
  <c r="EA499" i="14" s="1"/>
  <c r="E455" i="1" s="1"/>
  <c r="DZ84" i="14"/>
  <c r="EA84" i="14" s="1"/>
  <c r="E40" i="1" s="1"/>
  <c r="AR241" i="14"/>
  <c r="AV241" i="14" s="1"/>
  <c r="AR295" i="14"/>
  <c r="AV295" i="14" s="1"/>
  <c r="AM541" i="14"/>
  <c r="AM194" i="14"/>
  <c r="AR166" i="14"/>
  <c r="AV166" i="14" s="1"/>
  <c r="AJ326" i="14"/>
  <c r="AL132" i="14"/>
  <c r="AI755" i="14"/>
  <c r="AI677" i="14"/>
  <c r="AN412" i="14"/>
  <c r="AR433" i="14"/>
  <c r="AV433" i="14" s="1"/>
  <c r="AN404" i="14"/>
  <c r="AJ404" i="14"/>
  <c r="AL199" i="14"/>
  <c r="AO199" i="14"/>
  <c r="AP53" i="14"/>
  <c r="AY53" i="14" s="1"/>
  <c r="AK63" i="14"/>
  <c r="AW63" i="14" s="1"/>
  <c r="AO63" i="14"/>
  <c r="AN642" i="14"/>
  <c r="AM223" i="14"/>
  <c r="DZ405" i="14"/>
  <c r="EA405" i="14" s="1"/>
  <c r="E361" i="1" s="1"/>
  <c r="DZ420" i="14"/>
  <c r="EA420" i="14" s="1"/>
  <c r="E376" i="1" s="1"/>
  <c r="DZ598" i="14"/>
  <c r="EA598" i="14" s="1"/>
  <c r="E554" i="1" s="1"/>
  <c r="DZ356" i="14"/>
  <c r="EA356" i="14" s="1"/>
  <c r="E312" i="1" s="1"/>
  <c r="DZ62" i="14"/>
  <c r="EA62" i="14" s="1"/>
  <c r="E18" i="1" s="1"/>
  <c r="DZ511" i="14"/>
  <c r="EA511" i="14" s="1"/>
  <c r="E467" i="1" s="1"/>
  <c r="DZ671" i="14"/>
  <c r="EA671" i="14" s="1"/>
  <c r="E627" i="1" s="1"/>
  <c r="DZ558" i="14"/>
  <c r="EA558" i="14" s="1"/>
  <c r="E514" i="1" s="1"/>
  <c r="DZ449" i="14"/>
  <c r="EA449" i="14" s="1"/>
  <c r="E405" i="1" s="1"/>
  <c r="DZ366" i="14"/>
  <c r="EA366" i="14" s="1"/>
  <c r="E322" i="1" s="1"/>
  <c r="DZ410" i="14"/>
  <c r="EA410" i="14" s="1"/>
  <c r="E366" i="1" s="1"/>
  <c r="DZ556" i="14"/>
  <c r="EA556" i="14" s="1"/>
  <c r="E512" i="1" s="1"/>
  <c r="DZ477" i="14"/>
  <c r="EA477" i="14" s="1"/>
  <c r="E433" i="1" s="1"/>
  <c r="DZ610" i="14"/>
  <c r="EA610" i="14" s="1"/>
  <c r="E566" i="1" s="1"/>
  <c r="DZ103" i="14"/>
  <c r="EA103" i="14" s="1"/>
  <c r="E59" i="1" s="1"/>
  <c r="DZ379" i="14"/>
  <c r="EA379" i="14" s="1"/>
  <c r="E335" i="1" s="1"/>
  <c r="DZ198" i="14"/>
  <c r="EA198" i="14" s="1"/>
  <c r="E154" i="1" s="1"/>
  <c r="DZ89" i="14"/>
  <c r="EA89" i="14" s="1"/>
  <c r="E45" i="1" s="1"/>
  <c r="DZ508" i="14"/>
  <c r="EA508" i="14" s="1"/>
  <c r="E464" i="1" s="1"/>
  <c r="DZ695" i="14"/>
  <c r="EA695" i="14" s="1"/>
  <c r="E651" i="1" s="1"/>
  <c r="DZ207" i="14"/>
  <c r="EA207" i="14" s="1"/>
  <c r="E163" i="1" s="1"/>
  <c r="DZ330" i="14"/>
  <c r="EA330" i="14" s="1"/>
  <c r="E286" i="1" s="1"/>
  <c r="DZ303" i="14"/>
  <c r="EA303" i="14" s="1"/>
  <c r="E259" i="1" s="1"/>
  <c r="DZ53" i="14"/>
  <c r="EA53" i="14" s="1"/>
  <c r="E9" i="1" s="1"/>
  <c r="DZ223" i="14"/>
  <c r="EA223" i="14" s="1"/>
  <c r="E179" i="1" s="1"/>
  <c r="DZ81" i="14"/>
  <c r="EA81" i="14" s="1"/>
  <c r="E37" i="1" s="1"/>
  <c r="DZ261" i="14"/>
  <c r="EA261" i="14" s="1"/>
  <c r="E217" i="1" s="1"/>
  <c r="DZ539" i="14"/>
  <c r="EA539" i="14" s="1"/>
  <c r="E495" i="1" s="1"/>
  <c r="DZ181" i="14"/>
  <c r="EA181" i="14" s="1"/>
  <c r="E137" i="1" s="1"/>
  <c r="DZ676" i="14"/>
  <c r="EA676" i="14" s="1"/>
  <c r="E632" i="1" s="1"/>
  <c r="DZ300" i="14"/>
  <c r="EA300" i="14" s="1"/>
  <c r="E256" i="1" s="1"/>
  <c r="DZ265" i="14"/>
  <c r="EA265" i="14" s="1"/>
  <c r="E221" i="1" s="1"/>
  <c r="DZ581" i="14"/>
  <c r="EA581" i="14" s="1"/>
  <c r="E537" i="1" s="1"/>
  <c r="DZ512" i="14"/>
  <c r="EA512" i="14" s="1"/>
  <c r="E468" i="1" s="1"/>
  <c r="DZ82" i="14"/>
  <c r="EA82" i="14" s="1"/>
  <c r="E38" i="1" s="1"/>
  <c r="DZ158" i="14"/>
  <c r="EA158" i="14" s="1"/>
  <c r="E114" i="1" s="1"/>
  <c r="DZ408" i="14"/>
  <c r="EA408" i="14" s="1"/>
  <c r="E364" i="1" s="1"/>
  <c r="DZ343" i="14"/>
  <c r="EA343" i="14" s="1"/>
  <c r="E299" i="1" s="1"/>
  <c r="DZ348" i="14"/>
  <c r="EA348" i="14" s="1"/>
  <c r="E304" i="1" s="1"/>
  <c r="DZ156" i="14"/>
  <c r="EA156" i="14" s="1"/>
  <c r="E112" i="1" s="1"/>
  <c r="DZ183" i="14"/>
  <c r="EA183" i="14" s="1"/>
  <c r="E139" i="1" s="1"/>
  <c r="DZ403" i="14"/>
  <c r="EA403" i="14" s="1"/>
  <c r="E359" i="1" s="1"/>
  <c r="DZ568" i="14"/>
  <c r="EA568" i="14" s="1"/>
  <c r="E524" i="1" s="1"/>
  <c r="DZ437" i="14"/>
  <c r="EA437" i="14" s="1"/>
  <c r="E393" i="1" s="1"/>
  <c r="DZ277" i="14"/>
  <c r="EA277" i="14" s="1"/>
  <c r="E233" i="1" s="1"/>
  <c r="DZ212" i="14"/>
  <c r="EA212" i="14" s="1"/>
  <c r="E168" i="1" s="1"/>
  <c r="DZ496" i="14"/>
  <c r="EA496" i="14" s="1"/>
  <c r="E452" i="1" s="1"/>
  <c r="DZ315" i="14"/>
  <c r="EA315" i="14" s="1"/>
  <c r="E271" i="1" s="1"/>
  <c r="DZ339" i="14"/>
  <c r="EA339" i="14" s="1"/>
  <c r="E295" i="1" s="1"/>
  <c r="DZ611" i="14"/>
  <c r="EA611" i="14" s="1"/>
  <c r="E567" i="1" s="1"/>
  <c r="DZ683" i="14"/>
  <c r="EA683" i="14" s="1"/>
  <c r="E639" i="1" s="1"/>
  <c r="DZ767" i="14"/>
  <c r="EA767" i="14" s="1"/>
  <c r="E723" i="1" s="1"/>
  <c r="DZ474" i="14"/>
  <c r="EA474" i="14" s="1"/>
  <c r="E430" i="1" s="1"/>
  <c r="AN481" i="14"/>
  <c r="AJ711" i="14"/>
  <c r="AJ92" i="14"/>
  <c r="AK66" i="14"/>
  <c r="AW66" i="14" s="1"/>
  <c r="AN600" i="14"/>
  <c r="AJ106" i="14"/>
  <c r="AS396" i="14"/>
  <c r="AL352" i="14"/>
  <c r="AL146" i="14"/>
  <c r="AN765" i="14"/>
  <c r="AI199" i="14"/>
  <c r="AQ642" i="14"/>
  <c r="AX642" i="14" s="1"/>
  <c r="BC642" i="14" s="1"/>
  <c r="AM53" i="14"/>
  <c r="DZ685" i="14"/>
  <c r="EA685" i="14" s="1"/>
  <c r="E641" i="1" s="1"/>
  <c r="DZ364" i="14"/>
  <c r="EA364" i="14" s="1"/>
  <c r="E320" i="1" s="1"/>
  <c r="DZ571" i="14"/>
  <c r="EA571" i="14" s="1"/>
  <c r="E527" i="1" s="1"/>
  <c r="DZ159" i="14"/>
  <c r="EA159" i="14" s="1"/>
  <c r="E115" i="1" s="1"/>
  <c r="DZ226" i="14"/>
  <c r="EA226" i="14" s="1"/>
  <c r="E182" i="1" s="1"/>
  <c r="DZ48" i="14"/>
  <c r="EA48" i="14" s="1"/>
  <c r="E4" i="1" s="1"/>
  <c r="DZ544" i="14"/>
  <c r="EA544" i="14" s="1"/>
  <c r="E500" i="1" s="1"/>
  <c r="DZ507" i="14"/>
  <c r="EA507" i="14" s="1"/>
  <c r="E463" i="1" s="1"/>
  <c r="DZ155" i="14"/>
  <c r="EA155" i="14" s="1"/>
  <c r="E111" i="1" s="1"/>
  <c r="DZ647" i="14"/>
  <c r="EA647" i="14" s="1"/>
  <c r="E603" i="1" s="1"/>
  <c r="DZ427" i="14"/>
  <c r="EA427" i="14" s="1"/>
  <c r="E383" i="1" s="1"/>
  <c r="DZ112" i="14"/>
  <c r="EA112" i="14" s="1"/>
  <c r="E68" i="1" s="1"/>
  <c r="DZ497" i="14"/>
  <c r="EA497" i="14" s="1"/>
  <c r="E453" i="1" s="1"/>
  <c r="DZ187" i="14"/>
  <c r="EA187" i="14" s="1"/>
  <c r="E143" i="1" s="1"/>
  <c r="DZ642" i="14"/>
  <c r="EA642" i="14" s="1"/>
  <c r="E598" i="1" s="1"/>
  <c r="DZ411" i="14"/>
  <c r="EA411" i="14" s="1"/>
  <c r="E367" i="1" s="1"/>
  <c r="DZ211" i="14"/>
  <c r="EA211" i="14" s="1"/>
  <c r="E167" i="1" s="1"/>
  <c r="DZ467" i="14"/>
  <c r="EA467" i="14" s="1"/>
  <c r="E423" i="1" s="1"/>
  <c r="DZ426" i="14"/>
  <c r="EA426" i="14" s="1"/>
  <c r="E382" i="1" s="1"/>
  <c r="DZ524" i="14"/>
  <c r="EA524" i="14" s="1"/>
  <c r="E480" i="1" s="1"/>
  <c r="DZ245" i="14"/>
  <c r="EA245" i="14" s="1"/>
  <c r="E201" i="1" s="1"/>
  <c r="DZ229" i="14"/>
  <c r="EA229" i="14" s="1"/>
  <c r="E185" i="1" s="1"/>
  <c r="DZ639" i="14"/>
  <c r="EA639" i="14" s="1"/>
  <c r="E595" i="1" s="1"/>
  <c r="DZ715" i="14"/>
  <c r="EA715" i="14" s="1"/>
  <c r="E671" i="1" s="1"/>
  <c r="DZ337" i="14"/>
  <c r="EA337" i="14" s="1"/>
  <c r="E293" i="1" s="1"/>
  <c r="AQ736" i="14"/>
  <c r="AL633" i="14"/>
  <c r="AP736" i="14"/>
  <c r="AY736" i="14" s="1"/>
  <c r="AQ677" i="14"/>
  <c r="AX677" i="14" s="1"/>
  <c r="AR633" i="14"/>
  <c r="AV633" i="14" s="1"/>
  <c r="AL677" i="14"/>
  <c r="AJ736" i="14"/>
  <c r="AS730" i="14"/>
  <c r="AL730" i="14"/>
  <c r="AQ755" i="14"/>
  <c r="AX755" i="14" s="1"/>
  <c r="BC755" i="14" s="1"/>
  <c r="AP677" i="14"/>
  <c r="AY677" i="14" s="1"/>
  <c r="AS736" i="14"/>
  <c r="AO633" i="14"/>
  <c r="AR635" i="14"/>
  <c r="AV635" i="14" s="1"/>
  <c r="AQ673" i="14"/>
  <c r="AX673" i="14" s="1"/>
  <c r="AN662" i="14"/>
  <c r="AR692" i="14"/>
  <c r="AV692" i="14" s="1"/>
  <c r="AS635" i="14"/>
  <c r="AM632" i="14"/>
  <c r="AO649" i="14"/>
  <c r="AM752" i="14"/>
  <c r="AQ657" i="14"/>
  <c r="AX657" i="14" s="1"/>
  <c r="AP763" i="14"/>
  <c r="AY763" i="14" s="1"/>
  <c r="AJ657" i="14"/>
  <c r="AP635" i="14"/>
  <c r="AY635" i="14" s="1"/>
  <c r="AL755" i="14"/>
  <c r="AQ730" i="14"/>
  <c r="AK677" i="14"/>
  <c r="AW677" i="14" s="1"/>
  <c r="AK736" i="14"/>
  <c r="AW736" i="14" s="1"/>
  <c r="AP755" i="14"/>
  <c r="AY755" i="14" s="1"/>
  <c r="AO730" i="14"/>
  <c r="AM730" i="14"/>
  <c r="AN755" i="14"/>
  <c r="AJ755" i="14"/>
  <c r="AR677" i="14"/>
  <c r="AV677" i="14" s="1"/>
  <c r="AJ763" i="14"/>
  <c r="AS677" i="14"/>
  <c r="AQ662" i="14"/>
  <c r="AX662" i="14" s="1"/>
  <c r="AR736" i="14"/>
  <c r="AV736" i="14" s="1"/>
  <c r="AS641" i="14"/>
  <c r="AL673" i="14"/>
  <c r="AS755" i="14"/>
  <c r="AO589" i="14"/>
  <c r="AQ632" i="14"/>
  <c r="AX632" i="14" s="1"/>
  <c r="AN730" i="14"/>
  <c r="AO763" i="14"/>
  <c r="AS723" i="14"/>
  <c r="AJ677" i="14"/>
  <c r="AO677" i="14"/>
  <c r="AN677" i="14"/>
  <c r="AM755" i="14"/>
  <c r="AR730" i="14"/>
  <c r="AV730" i="14" s="1"/>
  <c r="AP730" i="14"/>
  <c r="AY730" i="14" s="1"/>
  <c r="AR681" i="14"/>
  <c r="AV681" i="14" s="1"/>
  <c r="AK645" i="14"/>
  <c r="AW645" i="14" s="1"/>
  <c r="AJ602" i="14"/>
  <c r="AP603" i="14"/>
  <c r="AY603" i="14" s="1"/>
  <c r="AK577" i="14"/>
  <c r="AW577" i="14" s="1"/>
  <c r="AK589" i="14"/>
  <c r="AW589" i="14" s="1"/>
  <c r="AJ600" i="14"/>
  <c r="AJ672" i="14"/>
  <c r="AQ577" i="14"/>
  <c r="AZ577" i="14" s="1"/>
  <c r="AK749" i="14"/>
  <c r="AW749" i="14" s="1"/>
  <c r="AQ600" i="14"/>
  <c r="AX600" i="14" s="1"/>
  <c r="AM658" i="14"/>
  <c r="AR672" i="14"/>
  <c r="AV672" i="14" s="1"/>
  <c r="AR741" i="14"/>
  <c r="AV741" i="14" s="1"/>
  <c r="AK733" i="14"/>
  <c r="AW733" i="14" s="1"/>
  <c r="AM594" i="14"/>
  <c r="AL702" i="14"/>
  <c r="AL725" i="14"/>
  <c r="AO741" i="14"/>
  <c r="AP741" i="14"/>
  <c r="AY741" i="14" s="1"/>
  <c r="AM672" i="14"/>
  <c r="AR733" i="14"/>
  <c r="AV733" i="14" s="1"/>
  <c r="AI741" i="14"/>
  <c r="AN634" i="14"/>
  <c r="AM589" i="14"/>
  <c r="AQ741" i="14"/>
  <c r="AJ749" i="14"/>
  <c r="AP332" i="14"/>
  <c r="AY332" i="14" s="1"/>
  <c r="AJ722" i="14"/>
  <c r="AN60" i="14"/>
  <c r="AN354" i="14"/>
  <c r="AJ759" i="14"/>
  <c r="AK546" i="14"/>
  <c r="AW546" i="14" s="1"/>
  <c r="AS546" i="14"/>
  <c r="AK570" i="14"/>
  <c r="AW570" i="14" s="1"/>
  <c r="AR578" i="14"/>
  <c r="AV578" i="14" s="1"/>
  <c r="AP759" i="14"/>
  <c r="AY759" i="14" s="1"/>
  <c r="AM570" i="14"/>
  <c r="AP413" i="14"/>
  <c r="AY413" i="14" s="1"/>
  <c r="AJ259" i="14"/>
  <c r="AS391" i="14"/>
  <c r="AQ259" i="14"/>
  <c r="AP430" i="14"/>
  <c r="AY430" i="14" s="1"/>
  <c r="AR759" i="14"/>
  <c r="AV759" i="14" s="1"/>
  <c r="AJ576" i="14"/>
  <c r="AS518" i="14"/>
  <c r="AK518" i="14"/>
  <c r="AW518" i="14" s="1"/>
  <c r="AL518" i="14"/>
  <c r="AP518" i="14"/>
  <c r="AY518" i="14" s="1"/>
  <c r="AR245" i="14"/>
  <c r="AV245" i="14" s="1"/>
  <c r="AQ245" i="14"/>
  <c r="AI109" i="14"/>
  <c r="AN109" i="14"/>
  <c r="AM109" i="14"/>
  <c r="AK110" i="14"/>
  <c r="AW110" i="14" s="1"/>
  <c r="AQ110" i="14"/>
  <c r="AP110" i="14"/>
  <c r="AY110" i="14" s="1"/>
  <c r="AO110" i="14"/>
  <c r="AS110" i="14"/>
  <c r="AN110" i="14"/>
  <c r="AI104" i="14"/>
  <c r="AK104" i="14"/>
  <c r="AW104" i="14" s="1"/>
  <c r="AP104" i="14"/>
  <c r="AY104" i="14" s="1"/>
  <c r="AO104" i="14"/>
  <c r="AL104" i="14"/>
  <c r="AM104" i="14"/>
  <c r="AN104" i="14"/>
  <c r="AQ104" i="14"/>
  <c r="AI105" i="14"/>
  <c r="AK105" i="14"/>
  <c r="AW105" i="14" s="1"/>
  <c r="AR105" i="14"/>
  <c r="AV105" i="14" s="1"/>
  <c r="AJ105" i="14"/>
  <c r="AL105" i="14"/>
  <c r="AP105" i="14"/>
  <c r="AY105" i="14" s="1"/>
  <c r="AN105" i="14"/>
  <c r="AK83" i="14"/>
  <c r="AW83" i="14" s="1"/>
  <c r="AO83" i="14"/>
  <c r="AQ83" i="14"/>
  <c r="AS83" i="14"/>
  <c r="AI83" i="14"/>
  <c r="AR83" i="14"/>
  <c r="AV83" i="14" s="1"/>
  <c r="AN83" i="14"/>
  <c r="AM345" i="14"/>
  <c r="AK345" i="14"/>
  <c r="AW345" i="14" s="1"/>
  <c r="AL345" i="14"/>
  <c r="AR345" i="14"/>
  <c r="AV345" i="14" s="1"/>
  <c r="AQ345" i="14"/>
  <c r="AX345" i="14" s="1"/>
  <c r="AS345" i="14"/>
  <c r="AO345" i="14"/>
  <c r="AI345" i="14"/>
  <c r="AM149" i="14"/>
  <c r="AL149" i="14"/>
  <c r="AS149" i="14"/>
  <c r="AI149" i="14"/>
  <c r="AQ149" i="14"/>
  <c r="AX149" i="14" s="1"/>
  <c r="AP149" i="14"/>
  <c r="AY149" i="14" s="1"/>
  <c r="AN149" i="14"/>
  <c r="AP305" i="14"/>
  <c r="AY305" i="14" s="1"/>
  <c r="AR305" i="14"/>
  <c r="AV305" i="14" s="1"/>
  <c r="AI305" i="14"/>
  <c r="AO305" i="14"/>
  <c r="AQ305" i="14"/>
  <c r="AM305" i="14"/>
  <c r="AS305" i="14"/>
  <c r="AK305" i="14"/>
  <c r="AW305" i="14" s="1"/>
  <c r="AO100" i="14"/>
  <c r="AJ300" i="14"/>
  <c r="AR76" i="14"/>
  <c r="AV76" i="14" s="1"/>
  <c r="AJ83" i="14"/>
  <c r="AP245" i="14"/>
  <c r="AY245" i="14" s="1"/>
  <c r="AO272" i="14"/>
  <c r="AM176" i="14"/>
  <c r="AS104" i="14"/>
  <c r="AR367" i="14"/>
  <c r="AV367" i="14" s="1"/>
  <c r="AI307" i="14"/>
  <c r="AJ307" i="14"/>
  <c r="AN76" i="14"/>
  <c r="AN571" i="14"/>
  <c r="AL571" i="14"/>
  <c r="AL659" i="14"/>
  <c r="AM659" i="14"/>
  <c r="AR659" i="14"/>
  <c r="AV659" i="14" s="1"/>
  <c r="AI686" i="14"/>
  <c r="AM686" i="14"/>
  <c r="AN653" i="14"/>
  <c r="AQ653" i="14"/>
  <c r="AI579" i="14"/>
  <c r="AS579" i="14"/>
  <c r="AN579" i="14"/>
  <c r="AM579" i="14"/>
  <c r="AS721" i="14"/>
  <c r="AN721" i="14"/>
  <c r="AO721" i="14"/>
  <c r="AJ721" i="14"/>
  <c r="AM539" i="14"/>
  <c r="AL539" i="14"/>
  <c r="AS554" i="14"/>
  <c r="AR554" i="14"/>
  <c r="AV554" i="14" s="1"/>
  <c r="AL554" i="14"/>
  <c r="AP188" i="14"/>
  <c r="AY188" i="14" s="1"/>
  <c r="AJ188" i="14"/>
  <c r="AS188" i="14"/>
  <c r="AI152" i="14"/>
  <c r="AJ152" i="14"/>
  <c r="AQ152" i="14"/>
  <c r="AZ152" i="14" s="1"/>
  <c r="AM152" i="14"/>
  <c r="AO152" i="14"/>
  <c r="AN152" i="14"/>
  <c r="AR110" i="14"/>
  <c r="AV110" i="14" s="1"/>
  <c r="AJ345" i="14"/>
  <c r="AO149" i="14"/>
  <c r="AP83" i="14"/>
  <c r="AY83" i="14" s="1"/>
  <c r="AQ651" i="14"/>
  <c r="AX651" i="14" s="1"/>
  <c r="AL651" i="14"/>
  <c r="AJ742" i="14"/>
  <c r="AI742" i="14"/>
  <c r="AP270" i="14"/>
  <c r="AY270" i="14" s="1"/>
  <c r="AK270" i="14"/>
  <c r="AW270" i="14" s="1"/>
  <c r="AI270" i="14"/>
  <c r="AL270" i="14"/>
  <c r="AQ270" i="14"/>
  <c r="AX270" i="14" s="1"/>
  <c r="AO270" i="14"/>
  <c r="AM270" i="14"/>
  <c r="AJ270" i="14"/>
  <c r="AJ478" i="14"/>
  <c r="AO478" i="14"/>
  <c r="AS478" i="14"/>
  <c r="AQ478" i="14"/>
  <c r="AR478" i="14"/>
  <c r="AV478" i="14" s="1"/>
  <c r="AP738" i="14"/>
  <c r="AY738" i="14" s="1"/>
  <c r="AI738" i="14"/>
  <c r="AR738" i="14"/>
  <c r="AV738" i="14" s="1"/>
  <c r="AL738" i="14"/>
  <c r="AJ738" i="14"/>
  <c r="AQ738" i="14"/>
  <c r="AX738" i="14" s="1"/>
  <c r="AK738" i="14"/>
  <c r="AW738" i="14" s="1"/>
  <c r="AO738" i="14"/>
  <c r="AN738" i="14"/>
  <c r="AS280" i="14"/>
  <c r="AP280" i="14"/>
  <c r="AY280" i="14" s="1"/>
  <c r="AM280" i="14"/>
  <c r="AQ280" i="14"/>
  <c r="AK280" i="14"/>
  <c r="AW280" i="14" s="1"/>
  <c r="AI280" i="14"/>
  <c r="AO280" i="14"/>
  <c r="AR700" i="14"/>
  <c r="AV700" i="14" s="1"/>
  <c r="AI700" i="14"/>
  <c r="AO700" i="14"/>
  <c r="AP700" i="14"/>
  <c r="AY700" i="14" s="1"/>
  <c r="AL700" i="14"/>
  <c r="AM700" i="14"/>
  <c r="AN700" i="14"/>
  <c r="AI739" i="14"/>
  <c r="AN739" i="14"/>
  <c r="AS739" i="14"/>
  <c r="AO739" i="14"/>
  <c r="AN432" i="14"/>
  <c r="AO432" i="14"/>
  <c r="AI432" i="14"/>
  <c r="AK432" i="14"/>
  <c r="AW432" i="14" s="1"/>
  <c r="AR432" i="14"/>
  <c r="AV432" i="14" s="1"/>
  <c r="AL432" i="14"/>
  <c r="AM386" i="14"/>
  <c r="AP386" i="14"/>
  <c r="AY386" i="14" s="1"/>
  <c r="AR386" i="14"/>
  <c r="AV386" i="14" s="1"/>
  <c r="AS386" i="14"/>
  <c r="AQ386" i="14"/>
  <c r="AX386" i="14" s="1"/>
  <c r="AN386" i="14"/>
  <c r="AO386" i="14"/>
  <c r="AK386" i="14"/>
  <c r="AW386" i="14" s="1"/>
  <c r="AO518" i="14"/>
  <c r="AQ360" i="14"/>
  <c r="AZ642" i="14"/>
  <c r="AN345" i="14"/>
  <c r="AN272" i="14"/>
  <c r="AJ305" i="14"/>
  <c r="AN130" i="14"/>
  <c r="AQ109" i="14"/>
  <c r="AR109" i="14"/>
  <c r="AV109" i="14" s="1"/>
  <c r="AR130" i="14"/>
  <c r="AV130" i="14" s="1"/>
  <c r="AS178" i="14"/>
  <c r="AJ100" i="14"/>
  <c r="AN178" i="14"/>
  <c r="AS245" i="14"/>
  <c r="AS550" i="14"/>
  <c r="AK550" i="14"/>
  <c r="AW550" i="14" s="1"/>
  <c r="AM571" i="14"/>
  <c r="AL130" i="14"/>
  <c r="AL305" i="14"/>
  <c r="AQ752" i="14"/>
  <c r="AN752" i="14"/>
  <c r="AI569" i="14"/>
  <c r="AL569" i="14"/>
  <c r="AM569" i="14"/>
  <c r="AP639" i="14"/>
  <c r="AY639" i="14" s="1"/>
  <c r="AO639" i="14"/>
  <c r="AP563" i="14"/>
  <c r="AY563" i="14" s="1"/>
  <c r="AS563" i="14"/>
  <c r="AO563" i="14"/>
  <c r="AR563" i="14"/>
  <c r="AV563" i="14" s="1"/>
  <c r="AN563" i="14"/>
  <c r="AI628" i="14"/>
  <c r="AJ628" i="14"/>
  <c r="AM628" i="14"/>
  <c r="AL214" i="14"/>
  <c r="AP214" i="14"/>
  <c r="AY214" i="14" s="1"/>
  <c r="AO214" i="14"/>
  <c r="AN214" i="14"/>
  <c r="AL83" i="14"/>
  <c r="AK149" i="14"/>
  <c r="AW149" i="14" s="1"/>
  <c r="AJ746" i="14"/>
  <c r="AR746" i="14"/>
  <c r="AV746" i="14" s="1"/>
  <c r="AM746" i="14"/>
  <c r="AR104" i="14"/>
  <c r="AV104" i="14" s="1"/>
  <c r="AI442" i="14"/>
  <c r="AM442" i="14"/>
  <c r="AJ715" i="14"/>
  <c r="AK715" i="14"/>
  <c r="AW715" i="14" s="1"/>
  <c r="AQ416" i="14"/>
  <c r="AP416" i="14"/>
  <c r="AY416" i="14" s="1"/>
  <c r="AO461" i="14"/>
  <c r="AN461" i="14"/>
  <c r="AP461" i="14"/>
  <c r="AY461" i="14" s="1"/>
  <c r="AR461" i="14"/>
  <c r="AV461" i="14" s="1"/>
  <c r="AQ276" i="14"/>
  <c r="AX276" i="14" s="1"/>
  <c r="AM276" i="14"/>
  <c r="AM381" i="14"/>
  <c r="AK381" i="14"/>
  <c r="AW381" i="14" s="1"/>
  <c r="AM125" i="14"/>
  <c r="AN125" i="14"/>
  <c r="AK423" i="14"/>
  <c r="AW423" i="14" s="1"/>
  <c r="AQ423" i="14"/>
  <c r="AR314" i="14"/>
  <c r="AV314" i="14" s="1"/>
  <c r="AJ314" i="14"/>
  <c r="AP130" i="14"/>
  <c r="AY130" i="14" s="1"/>
  <c r="AQ130" i="14"/>
  <c r="AS130" i="14"/>
  <c r="AS710" i="14"/>
  <c r="AN710" i="14"/>
  <c r="AJ710" i="14"/>
  <c r="AR710" i="14"/>
  <c r="AV710" i="14" s="1"/>
  <c r="AM76" i="14"/>
  <c r="AK76" i="14"/>
  <c r="AW76" i="14" s="1"/>
  <c r="AI76" i="14"/>
  <c r="AS76" i="14"/>
  <c r="AO76" i="14"/>
  <c r="AM300" i="14"/>
  <c r="AO300" i="14"/>
  <c r="AS300" i="14"/>
  <c r="AN300" i="14"/>
  <c r="AP300" i="14"/>
  <c r="AY300" i="14" s="1"/>
  <c r="AR300" i="14"/>
  <c r="AV300" i="14" s="1"/>
  <c r="AQ300" i="14"/>
  <c r="AX300" i="14" s="1"/>
  <c r="AL300" i="14"/>
  <c r="AI154" i="14"/>
  <c r="AL154" i="14"/>
  <c r="AP154" i="14"/>
  <c r="AY154" i="14" s="1"/>
  <c r="AS154" i="14"/>
  <c r="AO154" i="14"/>
  <c r="AQ154" i="14"/>
  <c r="AK154" i="14"/>
  <c r="AW154" i="14" s="1"/>
  <c r="AP272" i="14"/>
  <c r="AY272" i="14" s="1"/>
  <c r="AQ272" i="14"/>
  <c r="AX272" i="14" s="1"/>
  <c r="BC272" i="14" s="1"/>
  <c r="AS272" i="14"/>
  <c r="AI272" i="14"/>
  <c r="AJ272" i="14"/>
  <c r="AM272" i="14"/>
  <c r="AM157" i="14"/>
  <c r="AO157" i="14"/>
  <c r="AK157" i="14"/>
  <c r="AW157" i="14" s="1"/>
  <c r="AJ157" i="14"/>
  <c r="AN157" i="14"/>
  <c r="AI157" i="14"/>
  <c r="AL157" i="14"/>
  <c r="AR157" i="14"/>
  <c r="AV157" i="14" s="1"/>
  <c r="AQ157" i="14"/>
  <c r="AJ744" i="14"/>
  <c r="AQ744" i="14"/>
  <c r="AP744" i="14"/>
  <c r="AY744" i="14" s="1"/>
  <c r="AI744" i="14"/>
  <c r="AR744" i="14"/>
  <c r="AV744" i="14" s="1"/>
  <c r="AL744" i="14"/>
  <c r="AO744" i="14"/>
  <c r="AS744" i="14"/>
  <c r="AL245" i="14"/>
  <c r="AQ652" i="14"/>
  <c r="AS314" i="14"/>
  <c r="AL423" i="14"/>
  <c r="AJ518" i="14"/>
  <c r="AQ367" i="14"/>
  <c r="AL48" i="14"/>
  <c r="AP76" i="14"/>
  <c r="AY76" i="14" s="1"/>
  <c r="AR149" i="14"/>
  <c r="AV149" i="14" s="1"/>
  <c r="AQ76" i="14"/>
  <c r="AQ125" i="14"/>
  <c r="AZ125" i="14" s="1"/>
  <c r="AJ130" i="14"/>
  <c r="AJ154" i="14"/>
  <c r="AL275" i="14"/>
  <c r="AN275" i="14"/>
  <c r="AQ105" i="14"/>
  <c r="AS105" i="14"/>
  <c r="AP444" i="14"/>
  <c r="AY444" i="14" s="1"/>
  <c r="AS444" i="14"/>
  <c r="AO444" i="14"/>
  <c r="AL444" i="14"/>
  <c r="AM744" i="14"/>
  <c r="AM154" i="14"/>
  <c r="AS157" i="14"/>
  <c r="AR262" i="14"/>
  <c r="AV262" i="14" s="1"/>
  <c r="AN262" i="14"/>
  <c r="AJ262" i="14"/>
  <c r="AL262" i="14"/>
  <c r="AR762" i="14"/>
  <c r="AV762" i="14" s="1"/>
  <c r="AQ762" i="14"/>
  <c r="AN762" i="14"/>
  <c r="AL565" i="14"/>
  <c r="AQ463" i="14"/>
  <c r="AX463" i="14" s="1"/>
  <c r="AS701" i="14"/>
  <c r="AJ271" i="14"/>
  <c r="AP271" i="14"/>
  <c r="AY271" i="14" s="1"/>
  <c r="AR542" i="14"/>
  <c r="AV542" i="14" s="1"/>
  <c r="AP314" i="14"/>
  <c r="AY314" i="14" s="1"/>
  <c r="AN577" i="14"/>
  <c r="AP702" i="14"/>
  <c r="AY702" i="14" s="1"/>
  <c r="AM575" i="14"/>
  <c r="AO400" i="14"/>
  <c r="AO194" i="14"/>
  <c r="AQ563" i="14"/>
  <c r="AJ547" i="14"/>
  <c r="AL547" i="14"/>
  <c r="AP396" i="14"/>
  <c r="AY396" i="14" s="1"/>
  <c r="AL396" i="14"/>
  <c r="AO671" i="14"/>
  <c r="AL671" i="14"/>
  <c r="AS335" i="14"/>
  <c r="AM335" i="14"/>
  <c r="AJ335" i="14"/>
  <c r="AO335" i="14"/>
  <c r="AO71" i="14"/>
  <c r="AN71" i="14"/>
  <c r="AQ71" i="14"/>
  <c r="AM737" i="14"/>
  <c r="AS737" i="14"/>
  <c r="AI737" i="14"/>
  <c r="AN737" i="14"/>
  <c r="AI75" i="14"/>
  <c r="AO75" i="14"/>
  <c r="AN75" i="14"/>
  <c r="AK75" i="14"/>
  <c r="AW75" i="14" s="1"/>
  <c r="AS75" i="14"/>
  <c r="AQ75" i="14"/>
  <c r="AX75" i="14" s="1"/>
  <c r="AR75" i="14"/>
  <c r="AV75" i="14" s="1"/>
  <c r="AP75" i="14"/>
  <c r="AY75" i="14" s="1"/>
  <c r="AK175" i="14"/>
  <c r="AW175" i="14" s="1"/>
  <c r="AS175" i="14"/>
  <c r="AJ175" i="14"/>
  <c r="AP525" i="14"/>
  <c r="AY525" i="14" s="1"/>
  <c r="AJ525" i="14"/>
  <c r="AO525" i="14"/>
  <c r="AQ377" i="14"/>
  <c r="AX377" i="14" s="1"/>
  <c r="AJ377" i="14"/>
  <c r="AR377" i="14"/>
  <c r="AV377" i="14" s="1"/>
  <c r="AK377" i="14"/>
  <c r="AW377" i="14" s="1"/>
  <c r="AR356" i="14"/>
  <c r="AV356" i="14" s="1"/>
  <c r="AQ356" i="14"/>
  <c r="AX356" i="14" s="1"/>
  <c r="AN356" i="14"/>
  <c r="AM356" i="14"/>
  <c r="AM131" i="14"/>
  <c r="AQ131" i="14"/>
  <c r="AZ131" i="14" s="1"/>
  <c r="AJ131" i="14"/>
  <c r="AJ49" i="14"/>
  <c r="AM49" i="14"/>
  <c r="AN49" i="14"/>
  <c r="AQ49" i="14"/>
  <c r="AM139" i="14"/>
  <c r="AQ139" i="14"/>
  <c r="AI139" i="14"/>
  <c r="AP139" i="14"/>
  <c r="AY139" i="14" s="1"/>
  <c r="AO139" i="14"/>
  <c r="AK139" i="14"/>
  <c r="AW139" i="14" s="1"/>
  <c r="AI342" i="14"/>
  <c r="AP342" i="14"/>
  <c r="AY342" i="14" s="1"/>
  <c r="AO342" i="14"/>
  <c r="AM342" i="14"/>
  <c r="AM167" i="14"/>
  <c r="AL167" i="14"/>
  <c r="AJ167" i="14"/>
  <c r="AI167" i="14"/>
  <c r="AP167" i="14"/>
  <c r="AY167" i="14" s="1"/>
  <c r="AN167" i="14"/>
  <c r="AK167" i="14"/>
  <c r="AW167" i="14" s="1"/>
  <c r="AQ766" i="14"/>
  <c r="AX766" i="14" s="1"/>
  <c r="AR766" i="14"/>
  <c r="AV766" i="14" s="1"/>
  <c r="AJ59" i="14"/>
  <c r="AL59" i="14"/>
  <c r="AS59" i="14"/>
  <c r="AI59" i="14"/>
  <c r="AP59" i="14"/>
  <c r="AY59" i="14" s="1"/>
  <c r="AQ185" i="14"/>
  <c r="AZ185" i="14" s="1"/>
  <c r="AK185" i="14"/>
  <c r="AW185" i="14" s="1"/>
  <c r="AM392" i="14"/>
  <c r="AJ392" i="14"/>
  <c r="AQ392" i="14"/>
  <c r="AX392" i="14" s="1"/>
  <c r="AR392" i="14"/>
  <c r="AV392" i="14" s="1"/>
  <c r="AS392" i="14"/>
  <c r="AN392" i="14"/>
  <c r="AP250" i="14"/>
  <c r="AY250" i="14" s="1"/>
  <c r="AK250" i="14"/>
  <c r="AW250" i="14" s="1"/>
  <c r="AN250" i="14"/>
  <c r="AM250" i="14"/>
  <c r="AJ250" i="14"/>
  <c r="AQ250" i="14"/>
  <c r="AX250" i="14" s="1"/>
  <c r="AO250" i="14"/>
  <c r="AI250" i="14"/>
  <c r="AK398" i="14"/>
  <c r="AW398" i="14" s="1"/>
  <c r="AQ324" i="14"/>
  <c r="AO403" i="14"/>
  <c r="AO430" i="14"/>
  <c r="AM339" i="14"/>
  <c r="AR768" i="14"/>
  <c r="AV768" i="14" s="1"/>
  <c r="AL408" i="14"/>
  <c r="AN396" i="14"/>
  <c r="AM396" i="14"/>
  <c r="AO482" i="14"/>
  <c r="AJ671" i="14"/>
  <c r="AN374" i="14"/>
  <c r="AQ565" i="14"/>
  <c r="AX565" i="14" s="1"/>
  <c r="AN443" i="14"/>
  <c r="AP671" i="14"/>
  <c r="AY671" i="14" s="1"/>
  <c r="AR49" i="14"/>
  <c r="AV49" i="14" s="1"/>
  <c r="AM185" i="14"/>
  <c r="AR71" i="14"/>
  <c r="AV71" i="14" s="1"/>
  <c r="AI185" i="14"/>
  <c r="AR175" i="14"/>
  <c r="AV175" i="14" s="1"/>
  <c r="AS387" i="14"/>
  <c r="AP377" i="14"/>
  <c r="AY377" i="14" s="1"/>
  <c r="AJ387" i="14"/>
  <c r="AS525" i="14"/>
  <c r="AQ342" i="14"/>
  <c r="AX342" i="14" s="1"/>
  <c r="AN245" i="14"/>
  <c r="AM245" i="14"/>
  <c r="AK737" i="14"/>
  <c r="AW737" i="14" s="1"/>
  <c r="AL185" i="14"/>
  <c r="AP185" i="14"/>
  <c r="AY185" i="14" s="1"/>
  <c r="AJ212" i="14"/>
  <c r="AR212" i="14"/>
  <c r="AV212" i="14" s="1"/>
  <c r="AO167" i="14"/>
  <c r="AJ293" i="14"/>
  <c r="AP293" i="14"/>
  <c r="AY293" i="14" s="1"/>
  <c r="AR293" i="14"/>
  <c r="AV293" i="14" s="1"/>
  <c r="AS139" i="14"/>
  <c r="AS250" i="14"/>
  <c r="AK710" i="14"/>
  <c r="AW710" i="14" s="1"/>
  <c r="AM710" i="14"/>
  <c r="AL710" i="14"/>
  <c r="AO710" i="14"/>
  <c r="AI710" i="14"/>
  <c r="AP710" i="14"/>
  <c r="AY710" i="14" s="1"/>
  <c r="AI530" i="14"/>
  <c r="AM530" i="14"/>
  <c r="AJ530" i="14"/>
  <c r="AS530" i="14"/>
  <c r="AI484" i="14"/>
  <c r="AS484" i="14"/>
  <c r="AM484" i="14"/>
  <c r="AR484" i="14"/>
  <c r="AV484" i="14" s="1"/>
  <c r="AI311" i="14"/>
  <c r="AQ311" i="14"/>
  <c r="AZ311" i="14" s="1"/>
  <c r="AK311" i="14"/>
  <c r="AW311" i="14" s="1"/>
  <c r="AL311" i="14"/>
  <c r="AN311" i="14"/>
  <c r="AS311" i="14"/>
  <c r="AO311" i="14"/>
  <c r="AR260" i="14"/>
  <c r="AV260" i="14" s="1"/>
  <c r="AK260" i="14"/>
  <c r="AW260" i="14" s="1"/>
  <c r="AQ260" i="14"/>
  <c r="AS260" i="14"/>
  <c r="AI260" i="14"/>
  <c r="AN260" i="14"/>
  <c r="AL260" i="14"/>
  <c r="AM260" i="14"/>
  <c r="AS754" i="14"/>
  <c r="AN754" i="14"/>
  <c r="AJ754" i="14"/>
  <c r="AI573" i="14"/>
  <c r="AR573" i="14"/>
  <c r="AV573" i="14" s="1"/>
  <c r="AS573" i="14"/>
  <c r="AM681" i="14"/>
  <c r="AP374" i="14"/>
  <c r="AY374" i="14" s="1"/>
  <c r="AL391" i="14"/>
  <c r="AN391" i="14"/>
  <c r="AP443" i="14"/>
  <c r="AY443" i="14" s="1"/>
  <c r="AJ630" i="14"/>
  <c r="AL403" i="14"/>
  <c r="AJ185" i="14"/>
  <c r="AK408" i="14"/>
  <c r="AW408" i="14" s="1"/>
  <c r="AM408" i="14"/>
  <c r="AK131" i="14"/>
  <c r="AW131" i="14" s="1"/>
  <c r="AQ175" i="14"/>
  <c r="AS356" i="14"/>
  <c r="AO131" i="14"/>
  <c r="AL49" i="14"/>
  <c r="AQ59" i="14"/>
  <c r="AX59" i="14" s="1"/>
  <c r="AS377" i="14"/>
  <c r="AK342" i="14"/>
  <c r="AW342" i="14" s="1"/>
  <c r="AI356" i="14"/>
  <c r="AI392" i="14"/>
  <c r="AI733" i="14"/>
  <c r="AP733" i="14"/>
  <c r="AY733" i="14" s="1"/>
  <c r="AM733" i="14"/>
  <c r="AN733" i="14"/>
  <c r="AJ733" i="14"/>
  <c r="AQ263" i="14"/>
  <c r="AX263" i="14" s="1"/>
  <c r="AM263" i="14"/>
  <c r="AR263" i="14"/>
  <c r="AV263" i="14" s="1"/>
  <c r="AJ263" i="14"/>
  <c r="AK263" i="14"/>
  <c r="AW263" i="14" s="1"/>
  <c r="AS263" i="14"/>
  <c r="AR508" i="14"/>
  <c r="AV508" i="14" s="1"/>
  <c r="AO508" i="14"/>
  <c r="AJ508" i="14"/>
  <c r="AL508" i="14"/>
  <c r="AI508" i="14"/>
  <c r="AM508" i="14"/>
  <c r="AN429" i="14"/>
  <c r="AP429" i="14"/>
  <c r="AY429" i="14" s="1"/>
  <c r="AK429" i="14"/>
  <c r="AW429" i="14" s="1"/>
  <c r="AR429" i="14"/>
  <c r="AV429" i="14" s="1"/>
  <c r="AO429" i="14"/>
  <c r="AI429" i="14"/>
  <c r="AM382" i="14"/>
  <c r="AQ382" i="14"/>
  <c r="AR382" i="14"/>
  <c r="AV382" i="14" s="1"/>
  <c r="AI382" i="14"/>
  <c r="AR254" i="14"/>
  <c r="AV254" i="14" s="1"/>
  <c r="AS254" i="14"/>
  <c r="AP254" i="14"/>
  <c r="AY254" i="14" s="1"/>
  <c r="AI254" i="14"/>
  <c r="AK254" i="14"/>
  <c r="AW254" i="14" s="1"/>
  <c r="AO254" i="14"/>
  <c r="AL254" i="14"/>
  <c r="AO143" i="14"/>
  <c r="AQ143" i="14"/>
  <c r="AX143" i="14" s="1"/>
  <c r="AM143" i="14"/>
  <c r="AK143" i="14"/>
  <c r="AW143" i="14" s="1"/>
  <c r="AL143" i="14"/>
  <c r="AR143" i="14"/>
  <c r="AV143" i="14" s="1"/>
  <c r="AN59" i="14"/>
  <c r="AM209" i="14"/>
  <c r="AL209" i="14"/>
  <c r="AI209" i="14"/>
  <c r="AO209" i="14"/>
  <c r="AR209" i="14"/>
  <c r="AV209" i="14" s="1"/>
  <c r="AJ209" i="14"/>
  <c r="AP209" i="14"/>
  <c r="AY209" i="14" s="1"/>
  <c r="AK454" i="14"/>
  <c r="AW454" i="14" s="1"/>
  <c r="AI454" i="14"/>
  <c r="AJ454" i="14"/>
  <c r="AR358" i="14"/>
  <c r="AV358" i="14" s="1"/>
  <c r="AJ358" i="14"/>
  <c r="AM358" i="14"/>
  <c r="AQ358" i="14"/>
  <c r="AN358" i="14"/>
  <c r="AI522" i="14"/>
  <c r="AK522" i="14"/>
  <c r="AW522" i="14" s="1"/>
  <c r="AS522" i="14"/>
  <c r="AL522" i="14"/>
  <c r="AN522" i="14"/>
  <c r="AR522" i="14"/>
  <c r="AV522" i="14" s="1"/>
  <c r="AM607" i="14"/>
  <c r="AQ607" i="14"/>
  <c r="AX607" i="14" s="1"/>
  <c r="BC607" i="14" s="1"/>
  <c r="AN607" i="14"/>
  <c r="AM353" i="14"/>
  <c r="AL353" i="14"/>
  <c r="AR353" i="14"/>
  <c r="AV353" i="14" s="1"/>
  <c r="AK353" i="14"/>
  <c r="AW353" i="14" s="1"/>
  <c r="AP353" i="14"/>
  <c r="AY353" i="14" s="1"/>
  <c r="AO353" i="14"/>
  <c r="AI353" i="14"/>
  <c r="AL283" i="14"/>
  <c r="AN283" i="14"/>
  <c r="AR283" i="14"/>
  <c r="AV283" i="14" s="1"/>
  <c r="AM283" i="14"/>
  <c r="AP598" i="14"/>
  <c r="AY598" i="14" s="1"/>
  <c r="AK598" i="14"/>
  <c r="AW598" i="14" s="1"/>
  <c r="AM598" i="14"/>
  <c r="AS598" i="14"/>
  <c r="AL598" i="14"/>
  <c r="AI598" i="14"/>
  <c r="AR643" i="14"/>
  <c r="AV643" i="14" s="1"/>
  <c r="AN643" i="14"/>
  <c r="AS643" i="14"/>
  <c r="AK643" i="14"/>
  <c r="AW643" i="14" s="1"/>
  <c r="AQ643" i="14"/>
  <c r="AI480" i="14"/>
  <c r="AO480" i="14"/>
  <c r="AM480" i="14"/>
  <c r="AQ480" i="14"/>
  <c r="AX480" i="14" s="1"/>
  <c r="AS480" i="14"/>
  <c r="AJ480" i="14"/>
  <c r="AR480" i="14"/>
  <c r="AV480" i="14" s="1"/>
  <c r="AL86" i="14"/>
  <c r="AP86" i="14"/>
  <c r="AY86" i="14" s="1"/>
  <c r="AQ86" i="14"/>
  <c r="AO86" i="14"/>
  <c r="AI86" i="14"/>
  <c r="AK71" i="14"/>
  <c r="AW71" i="14" s="1"/>
  <c r="AO549" i="14"/>
  <c r="AP615" i="14"/>
  <c r="AY615" i="14" s="1"/>
  <c r="AL681" i="14"/>
  <c r="AP517" i="14"/>
  <c r="AY517" i="14" s="1"/>
  <c r="AS366" i="14"/>
  <c r="AL249" i="14"/>
  <c r="AN645" i="14"/>
  <c r="AR447" i="14"/>
  <c r="AV447" i="14" s="1"/>
  <c r="AO645" i="14"/>
  <c r="AM64" i="14"/>
  <c r="AN544" i="14"/>
  <c r="AJ423" i="14"/>
  <c r="AQ561" i="14"/>
  <c r="AQ630" i="14"/>
  <c r="AX630" i="14" s="1"/>
  <c r="AK49" i="14"/>
  <c r="AW49" i="14" s="1"/>
  <c r="AL71" i="14"/>
  <c r="AP273" i="14"/>
  <c r="AY273" i="14" s="1"/>
  <c r="AQ225" i="14"/>
  <c r="AM59" i="14"/>
  <c r="AO59" i="14"/>
  <c r="AP49" i="14"/>
  <c r="AY49" i="14" s="1"/>
  <c r="AR547" i="14"/>
  <c r="AV547" i="14" s="1"/>
  <c r="AQ253" i="14"/>
  <c r="AK356" i="14"/>
  <c r="AW356" i="14" s="1"/>
  <c r="AM253" i="14"/>
  <c r="AL562" i="14"/>
  <c r="AP737" i="14"/>
  <c r="AY737" i="14" s="1"/>
  <c r="AS543" i="14"/>
  <c r="AN543" i="14"/>
  <c r="AL356" i="14"/>
  <c r="AN129" i="14"/>
  <c r="AJ766" i="14"/>
  <c r="AM71" i="14"/>
  <c r="AI397" i="14"/>
  <c r="AM397" i="14"/>
  <c r="AR737" i="14"/>
  <c r="AV737" i="14" s="1"/>
  <c r="AM75" i="14"/>
  <c r="AM454" i="14"/>
  <c r="AR265" i="14"/>
  <c r="AV265" i="14" s="1"/>
  <c r="AJ343" i="14"/>
  <c r="AQ262" i="14"/>
  <c r="AN679" i="14"/>
  <c r="AM488" i="14"/>
  <c r="AQ188" i="14"/>
  <c r="AZ188" i="14" s="1"/>
  <c r="AK212" i="14"/>
  <c r="AW212" i="14" s="1"/>
  <c r="AP573" i="14"/>
  <c r="AY573" i="14" s="1"/>
  <c r="AO223" i="14"/>
  <c r="AM754" i="14"/>
  <c r="AQ170" i="14"/>
  <c r="AO679" i="14"/>
  <c r="AK295" i="14"/>
  <c r="AW295" i="14" s="1"/>
  <c r="AS223" i="14"/>
  <c r="AI202" i="14"/>
  <c r="AR202" i="14"/>
  <c r="AV202" i="14" s="1"/>
  <c r="AN211" i="14"/>
  <c r="AM211" i="14"/>
  <c r="AN555" i="14"/>
  <c r="AK555" i="14"/>
  <c r="AW555" i="14" s="1"/>
  <c r="AM555" i="14"/>
  <c r="AR555" i="14"/>
  <c r="AV555" i="14" s="1"/>
  <c r="AN135" i="14"/>
  <c r="AR135" i="14"/>
  <c r="AV135" i="14" s="1"/>
  <c r="AN483" i="14"/>
  <c r="AQ483" i="14"/>
  <c r="AX483" i="14" s="1"/>
  <c r="AP483" i="14"/>
  <c r="AY483" i="14" s="1"/>
  <c r="AL764" i="14"/>
  <c r="AM764" i="14"/>
  <c r="AO764" i="14"/>
  <c r="AQ764" i="14"/>
  <c r="AI764" i="14"/>
  <c r="AK236" i="14"/>
  <c r="AW236" i="14" s="1"/>
  <c r="AM236" i="14"/>
  <c r="AR236" i="14"/>
  <c r="AV236" i="14" s="1"/>
  <c r="AJ236" i="14"/>
  <c r="AN236" i="14"/>
  <c r="AK111" i="14"/>
  <c r="AW111" i="14" s="1"/>
  <c r="AP111" i="14"/>
  <c r="AY111" i="14" s="1"/>
  <c r="AI111" i="14"/>
  <c r="AS742" i="14"/>
  <c r="AN742" i="14"/>
  <c r="AM742" i="14"/>
  <c r="AI182" i="14"/>
  <c r="AO182" i="14"/>
  <c r="AQ182" i="14"/>
  <c r="AX182" i="14" s="1"/>
  <c r="AL182" i="14"/>
  <c r="AR182" i="14"/>
  <c r="AV182" i="14" s="1"/>
  <c r="AO388" i="14"/>
  <c r="AM388" i="14"/>
  <c r="AP388" i="14"/>
  <c r="AY388" i="14" s="1"/>
  <c r="AL388" i="14"/>
  <c r="AI591" i="14"/>
  <c r="AO591" i="14"/>
  <c r="AR591" i="14"/>
  <c r="AV591" i="14" s="1"/>
  <c r="AS242" i="14"/>
  <c r="AR242" i="14"/>
  <c r="AV242" i="14" s="1"/>
  <c r="AK242" i="14"/>
  <c r="AW242" i="14" s="1"/>
  <c r="AI297" i="14"/>
  <c r="AP297" i="14"/>
  <c r="AY297" i="14" s="1"/>
  <c r="AM420" i="14"/>
  <c r="AK420" i="14"/>
  <c r="AW420" i="14" s="1"/>
  <c r="AP420" i="14"/>
  <c r="AY420" i="14" s="1"/>
  <c r="AQ420" i="14"/>
  <c r="AX420" i="14" s="1"/>
  <c r="AI301" i="14"/>
  <c r="AO301" i="14"/>
  <c r="AR301" i="14"/>
  <c r="AV301" i="14" s="1"/>
  <c r="AL301" i="14"/>
  <c r="AI246" i="14"/>
  <c r="AO246" i="14"/>
  <c r="AN246" i="14"/>
  <c r="AI217" i="14"/>
  <c r="AL217" i="14"/>
  <c r="AQ217" i="14"/>
  <c r="AX217" i="14" s="1"/>
  <c r="AQ337" i="14"/>
  <c r="AK337" i="14"/>
  <c r="AW337" i="14" s="1"/>
  <c r="AJ337" i="14"/>
  <c r="AL337" i="14"/>
  <c r="AM138" i="14"/>
  <c r="AQ138" i="14"/>
  <c r="AP329" i="14"/>
  <c r="AY329" i="14" s="1"/>
  <c r="AL329" i="14"/>
  <c r="AK329" i="14"/>
  <c r="AW329" i="14" s="1"/>
  <c r="AK173" i="14"/>
  <c r="AW173" i="14" s="1"/>
  <c r="AL173" i="14"/>
  <c r="AO173" i="14"/>
  <c r="AI173" i="14"/>
  <c r="AM173" i="14"/>
  <c r="AP375" i="14"/>
  <c r="AY375" i="14" s="1"/>
  <c r="AQ375" i="14"/>
  <c r="AX375" i="14" s="1"/>
  <c r="AN375" i="14"/>
  <c r="AL375" i="14"/>
  <c r="AS375" i="14"/>
  <c r="AM375" i="14"/>
  <c r="AR375" i="14"/>
  <c r="AV375" i="14" s="1"/>
  <c r="AN379" i="14"/>
  <c r="AO375" i="14"/>
  <c r="AK388" i="14"/>
  <c r="AW388" i="14" s="1"/>
  <c r="AJ420" i="14"/>
  <c r="AI712" i="14"/>
  <c r="AK764" i="14"/>
  <c r="AW764" i="14" s="1"/>
  <c r="AP542" i="14"/>
  <c r="AY542" i="14" s="1"/>
  <c r="AR362" i="14"/>
  <c r="AV362" i="14" s="1"/>
  <c r="AO324" i="14"/>
  <c r="AO500" i="14"/>
  <c r="AR560" i="14"/>
  <c r="AV560" i="14" s="1"/>
  <c r="AR500" i="14"/>
  <c r="AV500" i="14" s="1"/>
  <c r="AP611" i="14"/>
  <c r="AY611" i="14" s="1"/>
  <c r="AL420" i="14"/>
  <c r="AO460" i="14"/>
  <c r="AM576" i="14"/>
  <c r="AI372" i="14"/>
  <c r="AR244" i="14"/>
  <c r="AV244" i="14" s="1"/>
  <c r="AJ111" i="14"/>
  <c r="AI329" i="14"/>
  <c r="AI236" i="14"/>
  <c r="AK301" i="14"/>
  <c r="AW301" i="14" s="1"/>
  <c r="AO202" i="14"/>
  <c r="AQ208" i="14"/>
  <c r="AS90" i="14"/>
  <c r="AR211" i="14"/>
  <c r="AV211" i="14" s="1"/>
  <c r="AR611" i="14"/>
  <c r="AV611" i="14" s="1"/>
  <c r="AN576" i="14"/>
  <c r="AK689" i="14"/>
  <c r="AW689" i="14" s="1"/>
  <c r="AQ236" i="14"/>
  <c r="AO555" i="14"/>
  <c r="AK375" i="14"/>
  <c r="AW375" i="14" s="1"/>
  <c r="AQ674" i="14"/>
  <c r="AZ674" i="14" s="1"/>
  <c r="AK742" i="14"/>
  <c r="AW742" i="14" s="1"/>
  <c r="AM390" i="14"/>
  <c r="AM483" i="14"/>
  <c r="AK500" i="14"/>
  <c r="AW500" i="14" s="1"/>
  <c r="AS329" i="14"/>
  <c r="AO409" i="14"/>
  <c r="AO420" i="14"/>
  <c r="AR420" i="14"/>
  <c r="AV420" i="14" s="1"/>
  <c r="AK372" i="14"/>
  <c r="AW372" i="14" s="1"/>
  <c r="AK591" i="14"/>
  <c r="AW591" i="14" s="1"/>
  <c r="AN764" i="14"/>
  <c r="AN297" i="14"/>
  <c r="AN210" i="14"/>
  <c r="AK216" i="14"/>
  <c r="AW216" i="14" s="1"/>
  <c r="AN217" i="14"/>
  <c r="AQ329" i="14"/>
  <c r="AX329" i="14" s="1"/>
  <c r="AJ216" i="14"/>
  <c r="AM246" i="14"/>
  <c r="AP472" i="14"/>
  <c r="AY472" i="14" s="1"/>
  <c r="AM472" i="14"/>
  <c r="AL472" i="14"/>
  <c r="AK208" i="14"/>
  <c r="AW208" i="14" s="1"/>
  <c r="AM349" i="14"/>
  <c r="AR349" i="14"/>
  <c r="AV349" i="14" s="1"/>
  <c r="AL655" i="14"/>
  <c r="AK655" i="14"/>
  <c r="AW655" i="14" s="1"/>
  <c r="AL555" i="14"/>
  <c r="AI485" i="14"/>
  <c r="AO485" i="14"/>
  <c r="AO138" i="14"/>
  <c r="AI375" i="14"/>
  <c r="AP173" i="14"/>
  <c r="AY173" i="14" s="1"/>
  <c r="AR442" i="14"/>
  <c r="AV442" i="14" s="1"/>
  <c r="AP442" i="14"/>
  <c r="AY442" i="14" s="1"/>
  <c r="AQ442" i="14"/>
  <c r="AS442" i="14"/>
  <c r="AO715" i="14"/>
  <c r="AI715" i="14"/>
  <c r="AQ715" i="14"/>
  <c r="AM715" i="14"/>
  <c r="AS715" i="14"/>
  <c r="AI416" i="14"/>
  <c r="AS416" i="14"/>
  <c r="AN416" i="14"/>
  <c r="AR416" i="14"/>
  <c r="AV416" i="14" s="1"/>
  <c r="AM416" i="14"/>
  <c r="AI461" i="14"/>
  <c r="AJ461" i="14"/>
  <c r="AK461" i="14"/>
  <c r="AW461" i="14" s="1"/>
  <c r="AQ461" i="14"/>
  <c r="AX461" i="14" s="1"/>
  <c r="AM461" i="14"/>
  <c r="AS461" i="14"/>
  <c r="AS164" i="14"/>
  <c r="AM164" i="14"/>
  <c r="AO164" i="14"/>
  <c r="AP164" i="14"/>
  <c r="AY164" i="14" s="1"/>
  <c r="AQ164" i="14"/>
  <c r="AK164" i="14"/>
  <c r="AW164" i="14" s="1"/>
  <c r="AK213" i="14"/>
  <c r="AW213" i="14" s="1"/>
  <c r="AR213" i="14"/>
  <c r="AV213" i="14" s="1"/>
  <c r="AS213" i="14"/>
  <c r="AI213" i="14"/>
  <c r="AP213" i="14"/>
  <c r="AY213" i="14" s="1"/>
  <c r="AM213" i="14"/>
  <c r="AO213" i="14"/>
  <c r="AL276" i="14"/>
  <c r="AS276" i="14"/>
  <c r="AR276" i="14"/>
  <c r="AV276" i="14" s="1"/>
  <c r="AJ276" i="14"/>
  <c r="AK276" i="14"/>
  <c r="AW276" i="14" s="1"/>
  <c r="AP276" i="14"/>
  <c r="AY276" i="14" s="1"/>
  <c r="AO276" i="14"/>
  <c r="AN276" i="14"/>
  <c r="AI195" i="14"/>
  <c r="AO195" i="14"/>
  <c r="AM195" i="14"/>
  <c r="AP195" i="14"/>
  <c r="AY195" i="14" s="1"/>
  <c r="AK195" i="14"/>
  <c r="AW195" i="14" s="1"/>
  <c r="AQ195" i="14"/>
  <c r="AL195" i="14"/>
  <c r="AI763" i="14"/>
  <c r="AR763" i="14"/>
  <c r="AV763" i="14" s="1"/>
  <c r="AN763" i="14"/>
  <c r="AM763" i="14"/>
  <c r="AQ763" i="14"/>
  <c r="AK763" i="14"/>
  <c r="AW763" i="14" s="1"/>
  <c r="AO394" i="14"/>
  <c r="AK394" i="14"/>
  <c r="AW394" i="14" s="1"/>
  <c r="AM394" i="14"/>
  <c r="AQ394" i="14"/>
  <c r="AX394" i="14" s="1"/>
  <c r="AR394" i="14"/>
  <c r="AV394" i="14" s="1"/>
  <c r="AO334" i="14"/>
  <c r="AQ334" i="14"/>
  <c r="AP334" i="14"/>
  <c r="AY334" i="14" s="1"/>
  <c r="AI334" i="14"/>
  <c r="AL334" i="14"/>
  <c r="AQ348" i="14"/>
  <c r="AI348" i="14"/>
  <c r="AM489" i="14"/>
  <c r="AJ489" i="14"/>
  <c r="AI489" i="14"/>
  <c r="AP489" i="14"/>
  <c r="AY489" i="14" s="1"/>
  <c r="AI247" i="14"/>
  <c r="AN247" i="14"/>
  <c r="AR247" i="14"/>
  <c r="AV247" i="14" s="1"/>
  <c r="AR663" i="14"/>
  <c r="AV663" i="14" s="1"/>
  <c r="AP663" i="14"/>
  <c r="AY663" i="14" s="1"/>
  <c r="AI663" i="14"/>
  <c r="AN663" i="14"/>
  <c r="AS663" i="14"/>
  <c r="AM664" i="14"/>
  <c r="AS664" i="14"/>
  <c r="AO664" i="14"/>
  <c r="AQ664" i="14"/>
  <c r="AX664" i="14" s="1"/>
  <c r="AI664" i="14"/>
  <c r="AR664" i="14"/>
  <c r="AV664" i="14" s="1"/>
  <c r="AK664" i="14"/>
  <c r="AW664" i="14" s="1"/>
  <c r="AN664" i="14"/>
  <c r="AQ184" i="14"/>
  <c r="AM184" i="14"/>
  <c r="AI184" i="14"/>
  <c r="AN184" i="14"/>
  <c r="AP184" i="14"/>
  <c r="AY184" i="14" s="1"/>
  <c r="AS184" i="14"/>
  <c r="AJ184" i="14"/>
  <c r="AI687" i="14"/>
  <c r="AR687" i="14"/>
  <c r="AV687" i="14" s="1"/>
  <c r="AN687" i="14"/>
  <c r="AL687" i="14"/>
  <c r="AP687" i="14"/>
  <c r="AY687" i="14" s="1"/>
  <c r="AO687" i="14"/>
  <c r="AM435" i="14"/>
  <c r="AK435" i="14"/>
  <c r="AW435" i="14" s="1"/>
  <c r="AP435" i="14"/>
  <c r="AY435" i="14" s="1"/>
  <c r="AI435" i="14"/>
  <c r="AJ435" i="14"/>
  <c r="AQ308" i="14"/>
  <c r="AP308" i="14"/>
  <c r="AY308" i="14" s="1"/>
  <c r="AO308" i="14"/>
  <c r="AI308" i="14"/>
  <c r="AM308" i="14"/>
  <c r="AJ586" i="14"/>
  <c r="AL586" i="14"/>
  <c r="AS586" i="14"/>
  <c r="AO586" i="14"/>
  <c r="AQ586" i="14"/>
  <c r="AZ586" i="14" s="1"/>
  <c r="AP586" i="14"/>
  <c r="AY586" i="14" s="1"/>
  <c r="AI586" i="14"/>
  <c r="AN586" i="14"/>
  <c r="AI296" i="14"/>
  <c r="AO296" i="14"/>
  <c r="AN296" i="14"/>
  <c r="AL296" i="14"/>
  <c r="AS296" i="14"/>
  <c r="AP296" i="14"/>
  <c r="AY296" i="14" s="1"/>
  <c r="AK296" i="14"/>
  <c r="AW296" i="14" s="1"/>
  <c r="AJ296" i="14"/>
  <c r="AM289" i="14"/>
  <c r="AP289" i="14"/>
  <c r="AY289" i="14" s="1"/>
  <c r="AR289" i="14"/>
  <c r="AV289" i="14" s="1"/>
  <c r="AI289" i="14"/>
  <c r="AQ289" i="14"/>
  <c r="AI216" i="14"/>
  <c r="AP216" i="14"/>
  <c r="AY216" i="14" s="1"/>
  <c r="AQ216" i="14"/>
  <c r="AM216" i="14"/>
  <c r="AL216" i="14"/>
  <c r="AO216" i="14"/>
  <c r="AR216" i="14"/>
  <c r="AV216" i="14" s="1"/>
  <c r="AS216" i="14"/>
  <c r="AP487" i="14"/>
  <c r="AY487" i="14" s="1"/>
  <c r="AP764" i="14"/>
  <c r="AY764" i="14" s="1"/>
  <c r="AN362" i="14"/>
  <c r="AL373" i="14"/>
  <c r="AM409" i="14"/>
  <c r="AR661" i="14"/>
  <c r="AV661" i="14" s="1"/>
  <c r="AS599" i="14"/>
  <c r="AO560" i="14"/>
  <c r="AI388" i="14"/>
  <c r="AK441" i="14"/>
  <c r="AW441" i="14" s="1"/>
  <c r="AJ375" i="14"/>
  <c r="AS236" i="14"/>
  <c r="AO210" i="14"/>
  <c r="AR764" i="14"/>
  <c r="AV764" i="14" s="1"/>
  <c r="AR329" i="14"/>
  <c r="AV329" i="14" s="1"/>
  <c r="AJ138" i="14"/>
  <c r="AO236" i="14"/>
  <c r="AN138" i="14"/>
  <c r="AK297" i="14"/>
  <c r="AW297" i="14" s="1"/>
  <c r="AQ297" i="14"/>
  <c r="AX297" i="14" s="1"/>
  <c r="AN301" i="14"/>
  <c r="AP362" i="14"/>
  <c r="AY362" i="14" s="1"/>
  <c r="AP267" i="14"/>
  <c r="AY267" i="14" s="1"/>
  <c r="AN390" i="14"/>
  <c r="AK714" i="14"/>
  <c r="AW714" i="14" s="1"/>
  <c r="AL297" i="14"/>
  <c r="AQ246" i="14"/>
  <c r="AN329" i="14"/>
  <c r="AR297" i="14"/>
  <c r="AV297" i="14" s="1"/>
  <c r="AN173" i="14"/>
  <c r="AQ742" i="14"/>
  <c r="AJ297" i="14"/>
  <c r="AL483" i="14"/>
  <c r="AQ591" i="14"/>
  <c r="AX591" i="14" s="1"/>
  <c r="AK246" i="14"/>
  <c r="AW246" i="14" s="1"/>
  <c r="AM695" i="14"/>
  <c r="AK695" i="14"/>
  <c r="AW695" i="14" s="1"/>
  <c r="AP695" i="14"/>
  <c r="AY695" i="14" s="1"/>
  <c r="AR388" i="14"/>
  <c r="AV388" i="14" s="1"/>
  <c r="AJ142" i="14"/>
  <c r="AS142" i="14"/>
  <c r="AM142" i="14"/>
  <c r="AS112" i="14"/>
  <c r="AL112" i="14"/>
  <c r="AN112" i="14"/>
  <c r="AQ112" i="14"/>
  <c r="AP112" i="14"/>
  <c r="AY112" i="14" s="1"/>
  <c r="AQ555" i="14"/>
  <c r="AX555" i="14" s="1"/>
  <c r="AJ173" i="14"/>
  <c r="AI218" i="14"/>
  <c r="AP218" i="14"/>
  <c r="AY218" i="14" s="1"/>
  <c r="AN218" i="14"/>
  <c r="AK218" i="14"/>
  <c r="AW218" i="14" s="1"/>
  <c r="AJ218" i="14"/>
  <c r="AQ218" i="14"/>
  <c r="AO218" i="14"/>
  <c r="AM591" i="14"/>
  <c r="AS182" i="14"/>
  <c r="AK217" i="14"/>
  <c r="AW217" i="14" s="1"/>
  <c r="AL224" i="14"/>
  <c r="AN224" i="14"/>
  <c r="AO224" i="14"/>
  <c r="AP664" i="14"/>
  <c r="AY664" i="14" s="1"/>
  <c r="AL208" i="14"/>
  <c r="AR208" i="14"/>
  <c r="AV208" i="14" s="1"/>
  <c r="AI208" i="14"/>
  <c r="AL529" i="14"/>
  <c r="AS555" i="14"/>
  <c r="AP591" i="14"/>
  <c r="AY591" i="14" s="1"/>
  <c r="AS246" i="14"/>
  <c r="AS372" i="14"/>
  <c r="AK395" i="14"/>
  <c r="AW395" i="14" s="1"/>
  <c r="AR267" i="14"/>
  <c r="AV267" i="14" s="1"/>
  <c r="AQ560" i="14"/>
  <c r="AX560" i="14" s="1"/>
  <c r="AP742" i="14"/>
  <c r="AY742" i="14" s="1"/>
  <c r="AN388" i="14"/>
  <c r="AO379" i="14"/>
  <c r="AN529" i="14"/>
  <c r="AM244" i="14"/>
  <c r="AM202" i="14"/>
  <c r="AO297" i="14"/>
  <c r="AP202" i="14"/>
  <c r="AY202" i="14" s="1"/>
  <c r="AQ372" i="14"/>
  <c r="AX372" i="14" s="1"/>
  <c r="AJ182" i="14"/>
  <c r="AQ211" i="14"/>
  <c r="AZ211" i="14" s="1"/>
  <c r="AM355" i="14"/>
  <c r="AQ242" i="14"/>
  <c r="AN182" i="14"/>
  <c r="AO208" i="14"/>
  <c r="AP182" i="14"/>
  <c r="AY182" i="14" s="1"/>
  <c r="AQ355" i="14"/>
  <c r="AR138" i="14"/>
  <c r="AV138" i="14" s="1"/>
  <c r="AP246" i="14"/>
  <c r="AY246" i="14" s="1"/>
  <c r="AO390" i="14"/>
  <c r="AR483" i="14"/>
  <c r="AV483" i="14" s="1"/>
  <c r="AS388" i="14"/>
  <c r="AQ436" i="14"/>
  <c r="AX436" i="14" s="1"/>
  <c r="AJ246" i="14"/>
  <c r="AK362" i="14"/>
  <c r="AW362" i="14" s="1"/>
  <c r="AN714" i="14"/>
  <c r="AQ390" i="14"/>
  <c r="AL372" i="14"/>
  <c r="AN337" i="14"/>
  <c r="AS208" i="14"/>
  <c r="AR246" i="14"/>
  <c r="AV246" i="14" s="1"/>
  <c r="AQ127" i="14"/>
  <c r="AX127" i="14" s="1"/>
  <c r="AP301" i="14"/>
  <c r="AY301" i="14" s="1"/>
  <c r="AP390" i="14"/>
  <c r="AY390" i="14" s="1"/>
  <c r="AN409" i="14"/>
  <c r="AS420" i="14"/>
  <c r="AQ344" i="14"/>
  <c r="AS344" i="14"/>
  <c r="AL409" i="14"/>
  <c r="AI558" i="14"/>
  <c r="AK558" i="14"/>
  <c r="AW558" i="14" s="1"/>
  <c r="AR173" i="14"/>
  <c r="AV173" i="14" s="1"/>
  <c r="AJ301" i="14"/>
  <c r="AL213" i="14"/>
  <c r="AI276" i="14"/>
  <c r="AK554" i="14"/>
  <c r="AW554" i="14" s="1"/>
  <c r="AQ692" i="14"/>
  <c r="AM90" i="14"/>
  <c r="AK657" i="14"/>
  <c r="AW657" i="14" s="1"/>
  <c r="AR197" i="14"/>
  <c r="AV197" i="14" s="1"/>
  <c r="AI48" i="14"/>
  <c r="AI112" i="14"/>
  <c r="AI402" i="14"/>
  <c r="AI528" i="14"/>
  <c r="AK397" i="14"/>
  <c r="AW397" i="14" s="1"/>
  <c r="AR703" i="14"/>
  <c r="AV703" i="14" s="1"/>
  <c r="AP174" i="14"/>
  <c r="AY174" i="14" s="1"/>
  <c r="AM450" i="14"/>
  <c r="AJ427" i="14"/>
  <c r="AQ298" i="14"/>
  <c r="AX298" i="14" s="1"/>
  <c r="AR351" i="14"/>
  <c r="AV351" i="14" s="1"/>
  <c r="AS234" i="14"/>
  <c r="AS559" i="14"/>
  <c r="AK405" i="14"/>
  <c r="AW405" i="14" s="1"/>
  <c r="AM699" i="14"/>
  <c r="AJ619" i="14"/>
  <c r="AK448" i="14"/>
  <c r="AW448" i="14" s="1"/>
  <c r="AJ351" i="14"/>
  <c r="AM551" i="14"/>
  <c r="AQ465" i="14"/>
  <c r="AX465" i="14" s="1"/>
  <c r="AK699" i="14"/>
  <c r="AW699" i="14" s="1"/>
  <c r="AL502" i="14"/>
  <c r="AO541" i="14"/>
  <c r="AQ172" i="14"/>
  <c r="AX172" i="14" s="1"/>
  <c r="AM115" i="14"/>
  <c r="AR309" i="14"/>
  <c r="AV309" i="14" s="1"/>
  <c r="AJ372" i="14"/>
  <c r="AK182" i="14"/>
  <c r="AW182" i="14" s="1"/>
  <c r="AR290" i="14"/>
  <c r="AV290" i="14" s="1"/>
  <c r="AM301" i="14"/>
  <c r="AL138" i="14"/>
  <c r="AI420" i="14"/>
  <c r="AS591" i="14"/>
  <c r="AJ591" i="14"/>
  <c r="AQ111" i="14"/>
  <c r="AS111" i="14"/>
  <c r="AJ115" i="14"/>
  <c r="AO242" i="14"/>
  <c r="AM242" i="14"/>
  <c r="AM217" i="14"/>
  <c r="AO217" i="14"/>
  <c r="AO337" i="14"/>
  <c r="AP337" i="14"/>
  <c r="AY337" i="14" s="1"/>
  <c r="AR742" i="14"/>
  <c r="AV742" i="14" s="1"/>
  <c r="AQ388" i="14"/>
  <c r="AP521" i="14"/>
  <c r="AY521" i="14" s="1"/>
  <c r="AO385" i="14"/>
  <c r="AR561" i="14"/>
  <c r="AV561" i="14" s="1"/>
  <c r="AM608" i="14"/>
  <c r="AS417" i="14"/>
  <c r="AR645" i="14"/>
  <c r="AV645" i="14" s="1"/>
  <c r="AR534" i="14"/>
  <c r="AV534" i="14" s="1"/>
  <c r="AK675" i="14"/>
  <c r="AW675" i="14" s="1"/>
  <c r="AR150" i="14"/>
  <c r="AV150" i="14" s="1"/>
  <c r="AK228" i="14"/>
  <c r="AW228" i="14" s="1"/>
  <c r="AN123" i="14"/>
  <c r="AM266" i="14"/>
  <c r="AN226" i="14"/>
  <c r="AQ121" i="14"/>
  <c r="AP226" i="14"/>
  <c r="AY226" i="14" s="1"/>
  <c r="AQ722" i="14"/>
  <c r="AN758" i="14"/>
  <c r="AQ103" i="14"/>
  <c r="AS561" i="14"/>
  <c r="AK344" i="14"/>
  <c r="AW344" i="14" s="1"/>
  <c r="AS521" i="14"/>
  <c r="AR599" i="14"/>
  <c r="AV599" i="14" s="1"/>
  <c r="AR521" i="14"/>
  <c r="AV521" i="14" s="1"/>
  <c r="AQ395" i="14"/>
  <c r="AX395" i="14" s="1"/>
  <c r="AP450" i="14"/>
  <c r="AY450" i="14" s="1"/>
  <c r="AN561" i="14"/>
  <c r="AL541" i="14"/>
  <c r="AK425" i="14"/>
  <c r="AW425" i="14" s="1"/>
  <c r="AP465" i="14"/>
  <c r="AY465" i="14" s="1"/>
  <c r="AM234" i="14"/>
  <c r="AJ234" i="14"/>
  <c r="AN197" i="14"/>
  <c r="AO172" i="14"/>
  <c r="AJ298" i="14"/>
  <c r="AJ201" i="14"/>
  <c r="AN274" i="14"/>
  <c r="AQ641" i="14"/>
  <c r="AX641" i="14" s="1"/>
  <c r="AM457" i="14"/>
  <c r="AL589" i="14"/>
  <c r="AQ551" i="14"/>
  <c r="AX551" i="14" s="1"/>
  <c r="AK502" i="14"/>
  <c r="AW502" i="14" s="1"/>
  <c r="AN559" i="14"/>
  <c r="AJ632" i="14"/>
  <c r="AR390" i="14"/>
  <c r="AV390" i="14" s="1"/>
  <c r="AQ290" i="14"/>
  <c r="AX290" i="14" s="1"/>
  <c r="AK245" i="14"/>
  <c r="AW245" i="14" s="1"/>
  <c r="AS714" i="14"/>
  <c r="AS764" i="14"/>
  <c r="AQ554" i="14"/>
  <c r="AX554" i="14" s="1"/>
  <c r="AN372" i="14"/>
  <c r="AK492" i="14"/>
  <c r="AW492" i="14" s="1"/>
  <c r="AO372" i="14"/>
  <c r="AM372" i="14"/>
  <c r="AM188" i="14"/>
  <c r="AJ286" i="14"/>
  <c r="AP236" i="14"/>
  <c r="AY236" i="14" s="1"/>
  <c r="AQ301" i="14"/>
  <c r="AX301" i="14" s="1"/>
  <c r="AR111" i="14"/>
  <c r="AV111" i="14" s="1"/>
  <c r="AJ329" i="14"/>
  <c r="AS483" i="14"/>
  <c r="AR337" i="14"/>
  <c r="AV337" i="14" s="1"/>
  <c r="AN242" i="14"/>
  <c r="AS301" i="14"/>
  <c r="AI138" i="14"/>
  <c r="AN420" i="14"/>
  <c r="AN591" i="14"/>
  <c r="AM111" i="14"/>
  <c r="AN111" i="14"/>
  <c r="AP242" i="14"/>
  <c r="AY242" i="14" s="1"/>
  <c r="AI242" i="14"/>
  <c r="AM182" i="14"/>
  <c r="AS217" i="14"/>
  <c r="AR217" i="14"/>
  <c r="AV217" i="14" s="1"/>
  <c r="AS337" i="14"/>
  <c r="AI337" i="14"/>
  <c r="AL742" i="14"/>
  <c r="AJ388" i="14"/>
  <c r="AO332" i="14"/>
  <c r="AP599" i="14"/>
  <c r="AY599" i="14" s="1"/>
  <c r="AL697" i="14"/>
  <c r="AM395" i="14"/>
  <c r="AK617" i="14"/>
  <c r="AW617" i="14" s="1"/>
  <c r="AK534" i="14"/>
  <c r="AW534" i="14" s="1"/>
  <c r="AP407" i="14"/>
  <c r="AY407" i="14" s="1"/>
  <c r="AL471" i="14"/>
  <c r="AN703" i="14"/>
  <c r="AP617" i="14"/>
  <c r="AY617" i="14" s="1"/>
  <c r="AN249" i="14"/>
  <c r="AS226" i="14"/>
  <c r="AM103" i="14"/>
  <c r="AN171" i="14"/>
  <c r="AJ103" i="14"/>
  <c r="AR206" i="14"/>
  <c r="AV206" i="14" s="1"/>
  <c r="AK60" i="14"/>
  <c r="AW60" i="14" s="1"/>
  <c r="AS529" i="14"/>
  <c r="AS457" i="14"/>
  <c r="AL259" i="14"/>
  <c r="AM534" i="14"/>
  <c r="AM559" i="14"/>
  <c r="AS395" i="14"/>
  <c r="AJ395" i="14"/>
  <c r="AM529" i="14"/>
  <c r="AK370" i="14"/>
  <c r="AW370" i="14" s="1"/>
  <c r="AJ529" i="14"/>
  <c r="AR395" i="14"/>
  <c r="AV395" i="14" s="1"/>
  <c r="AR632" i="14"/>
  <c r="AV632" i="14" s="1"/>
  <c r="AL507" i="14"/>
  <c r="AQ529" i="14"/>
  <c r="AS567" i="14"/>
  <c r="AP431" i="14"/>
  <c r="AY431" i="14" s="1"/>
  <c r="AJ641" i="14"/>
  <c r="AO168" i="14"/>
  <c r="AM205" i="14"/>
  <c r="AI119" i="14"/>
  <c r="AI123" i="14"/>
  <c r="AI137" i="14"/>
  <c r="AL150" i="14"/>
  <c r="AN284" i="14"/>
  <c r="AN330" i="14"/>
  <c r="AI529" i="14"/>
  <c r="AK619" i="14"/>
  <c r="AW619" i="14" s="1"/>
  <c r="AQ559" i="14"/>
  <c r="AO370" i="14"/>
  <c r="AR734" i="14"/>
  <c r="AV734" i="14" s="1"/>
  <c r="AM635" i="14"/>
  <c r="AJ245" i="14"/>
  <c r="AJ483" i="14"/>
  <c r="AR400" i="14"/>
  <c r="AV400" i="14" s="1"/>
  <c r="AO595" i="14"/>
  <c r="AN595" i="14"/>
  <c r="AR372" i="14"/>
  <c r="AV372" i="14" s="1"/>
  <c r="AR359" i="14"/>
  <c r="AV359" i="14" s="1"/>
  <c r="AQ115" i="14"/>
  <c r="AX115" i="14" s="1"/>
  <c r="AK138" i="14"/>
  <c r="AW138" i="14" s="1"/>
  <c r="AP208" i="14"/>
  <c r="AY208" i="14" s="1"/>
  <c r="AL236" i="14"/>
  <c r="AJ242" i="14"/>
  <c r="AL111" i="14"/>
  <c r="AO111" i="14"/>
  <c r="AL242" i="14"/>
  <c r="AP217" i="14"/>
  <c r="AY217" i="14" s="1"/>
  <c r="AM337" i="14"/>
  <c r="AK402" i="14"/>
  <c r="AW402" i="14" s="1"/>
  <c r="AM354" i="14"/>
  <c r="AL243" i="14"/>
  <c r="AQ229" i="14"/>
  <c r="AQ101" i="14"/>
  <c r="AX101" i="14" s="1"/>
  <c r="AL174" i="14"/>
  <c r="AQ464" i="14"/>
  <c r="AX464" i="14" s="1"/>
  <c r="AM336" i="14"/>
  <c r="AQ261" i="14"/>
  <c r="AX261" i="14" s="1"/>
  <c r="AN399" i="14"/>
  <c r="AI602" i="14"/>
  <c r="AQ557" i="14"/>
  <c r="AX557" i="14" s="1"/>
  <c r="AQ399" i="14"/>
  <c r="AX399" i="14" s="1"/>
  <c r="AN350" i="14"/>
  <c r="AP48" i="14"/>
  <c r="AY48" i="14" s="1"/>
  <c r="AI189" i="14"/>
  <c r="AN225" i="14"/>
  <c r="AK220" i="14"/>
  <c r="AW220" i="14" s="1"/>
  <c r="AI520" i="14"/>
  <c r="AL453" i="14"/>
  <c r="AP477" i="14"/>
  <c r="AY477" i="14" s="1"/>
  <c r="AS500" i="14"/>
  <c r="AM448" i="14"/>
  <c r="AR695" i="14"/>
  <c r="AV695" i="14" s="1"/>
  <c r="AK202" i="14"/>
  <c r="AW202" i="14" s="1"/>
  <c r="AP543" i="14"/>
  <c r="AY543" i="14" s="1"/>
  <c r="AK390" i="14"/>
  <c r="AW390" i="14" s="1"/>
  <c r="AK253" i="14"/>
  <c r="AW253" i="14" s="1"/>
  <c r="AL721" i="14"/>
  <c r="AJ558" i="14"/>
  <c r="AM162" i="14"/>
  <c r="AP162" i="14"/>
  <c r="AY162" i="14" s="1"/>
  <c r="AK234" i="14"/>
  <c r="AW234" i="14" s="1"/>
  <c r="AQ159" i="14"/>
  <c r="AX159" i="14" s="1"/>
  <c r="AJ159" i="14"/>
  <c r="AI181" i="14"/>
  <c r="AI563" i="14"/>
  <c r="AJ764" i="14"/>
  <c r="AI399" i="14"/>
  <c r="AI278" i="14"/>
  <c r="AM174" i="14"/>
  <c r="AK56" i="14"/>
  <c r="AW56" i="14" s="1"/>
  <c r="AL599" i="14"/>
  <c r="AM459" i="14"/>
  <c r="AO553" i="14"/>
  <c r="AJ267" i="14"/>
  <c r="AQ553" i="14"/>
  <c r="AX553" i="14" s="1"/>
  <c r="AI362" i="14"/>
  <c r="AI259" i="14"/>
  <c r="AQ150" i="14"/>
  <c r="AP220" i="14"/>
  <c r="AY220" i="14" s="1"/>
  <c r="AJ137" i="14"/>
  <c r="AI559" i="14"/>
  <c r="AI314" i="14"/>
  <c r="AP579" i="14"/>
  <c r="AY579" i="14" s="1"/>
  <c r="AN535" i="14"/>
  <c r="AO408" i="14"/>
  <c r="AJ253" i="14"/>
  <c r="AI472" i="14"/>
  <c r="AS456" i="14"/>
  <c r="AQ558" i="14"/>
  <c r="AZ558" i="14" s="1"/>
  <c r="AR253" i="14"/>
  <c r="AV253" i="14" s="1"/>
  <c r="AQ234" i="14"/>
  <c r="AX234" i="14" s="1"/>
  <c r="AN172" i="14"/>
  <c r="AQ397" i="14"/>
  <c r="AX397" i="14" s="1"/>
  <c r="AI765" i="14"/>
  <c r="AS378" i="14"/>
  <c r="AN93" i="14"/>
  <c r="AS640" i="14"/>
  <c r="AP92" i="14"/>
  <c r="AY92" i="14" s="1"/>
  <c r="AO452" i="14"/>
  <c r="AN295" i="14"/>
  <c r="AO683" i="14"/>
  <c r="AK533" i="14"/>
  <c r="AW533" i="14" s="1"/>
  <c r="AR719" i="14"/>
  <c r="AV719" i="14" s="1"/>
  <c r="AN378" i="14"/>
  <c r="AO510" i="14"/>
  <c r="AJ340" i="14"/>
  <c r="AR402" i="14"/>
  <c r="AV402" i="14" s="1"/>
  <c r="AI645" i="14"/>
  <c r="AK385" i="14"/>
  <c r="AW385" i="14" s="1"/>
  <c r="AO393" i="14"/>
  <c r="AK523" i="14"/>
  <c r="AW523" i="14" s="1"/>
  <c r="AS603" i="14"/>
  <c r="AI198" i="14"/>
  <c r="AN183" i="14"/>
  <c r="AI225" i="14"/>
  <c r="AS259" i="14"/>
  <c r="AI711" i="14"/>
  <c r="AJ344" i="14"/>
  <c r="AR137" i="14"/>
  <c r="AV137" i="14" s="1"/>
  <c r="AI351" i="14"/>
  <c r="AO629" i="14"/>
  <c r="AO665" i="14"/>
  <c r="AQ314" i="14"/>
  <c r="AX314" i="14" s="1"/>
  <c r="AI714" i="14"/>
  <c r="AI721" i="14"/>
  <c r="AI408" i="14"/>
  <c r="AI245" i="14"/>
  <c r="AT245" i="14" s="1"/>
  <c r="AN612" i="14"/>
  <c r="AM278" i="14"/>
  <c r="AP142" i="14"/>
  <c r="AY142" i="14" s="1"/>
  <c r="AI162" i="14"/>
  <c r="AI188" i="14"/>
  <c r="AP259" i="14"/>
  <c r="AY259" i="14" s="1"/>
  <c r="AM444" i="14"/>
  <c r="AJ316" i="14"/>
  <c r="AL519" i="14"/>
  <c r="AR529" i="14"/>
  <c r="AV529" i="14" s="1"/>
  <c r="AL723" i="14"/>
  <c r="AK601" i="14"/>
  <c r="AW601" i="14" s="1"/>
  <c r="AJ579" i="14"/>
  <c r="AM119" i="14"/>
  <c r="AL561" i="14"/>
  <c r="AN554" i="14"/>
  <c r="AM130" i="14"/>
  <c r="AI560" i="14"/>
  <c r="AO56" i="14"/>
  <c r="AN243" i="14"/>
  <c r="AL322" i="14"/>
  <c r="AN140" i="14"/>
  <c r="AI641" i="14"/>
  <c r="AI344" i="14"/>
  <c r="AI333" i="14"/>
  <c r="AO533" i="14"/>
  <c r="AS393" i="14"/>
  <c r="AK641" i="14"/>
  <c r="AW641" i="14" s="1"/>
  <c r="AO470" i="14"/>
  <c r="AN500" i="14"/>
  <c r="AK735" i="14"/>
  <c r="AW735" i="14" s="1"/>
  <c r="AS767" i="14"/>
  <c r="AI543" i="14"/>
  <c r="AI554" i="14"/>
  <c r="AI396" i="14"/>
  <c r="AM333" i="14"/>
  <c r="AI172" i="14"/>
  <c r="AI194" i="14"/>
  <c r="AO515" i="14"/>
  <c r="AN515" i="14"/>
  <c r="AS537" i="14"/>
  <c r="AL537" i="14"/>
  <c r="AN627" i="14"/>
  <c r="AM627" i="14"/>
  <c r="AR516" i="14"/>
  <c r="AV516" i="14" s="1"/>
  <c r="AS516" i="14"/>
  <c r="AP516" i="14"/>
  <c r="AY516" i="14" s="1"/>
  <c r="AK475" i="14"/>
  <c r="AW475" i="14" s="1"/>
  <c r="AN516" i="14"/>
  <c r="AS647" i="14"/>
  <c r="AP647" i="14"/>
  <c r="AY647" i="14" s="1"/>
  <c r="AR748" i="14"/>
  <c r="AV748" i="14" s="1"/>
  <c r="AP126" i="14"/>
  <c r="AY126" i="14" s="1"/>
  <c r="AK126" i="14"/>
  <c r="AW126" i="14" s="1"/>
  <c r="AL503" i="14"/>
  <c r="AI709" i="14"/>
  <c r="AQ709" i="14"/>
  <c r="AL709" i="14"/>
  <c r="AR537" i="14"/>
  <c r="AV537" i="14" s="1"/>
  <c r="AI509" i="14"/>
  <c r="AR509" i="14"/>
  <c r="AV509" i="14" s="1"/>
  <c r="AN494" i="14"/>
  <c r="AK50" i="14"/>
  <c r="AW50" i="14" s="1"/>
  <c r="AS50" i="14"/>
  <c r="AQ50" i="14"/>
  <c r="AX50" i="14" s="1"/>
  <c r="AN50" i="14"/>
  <c r="AJ421" i="14"/>
  <c r="AR449" i="14"/>
  <c r="AV449" i="14" s="1"/>
  <c r="AQ449" i="14"/>
  <c r="AX449" i="14" s="1"/>
  <c r="AR506" i="14"/>
  <c r="AV506" i="14" s="1"/>
  <c r="AJ506" i="14"/>
  <c r="AL506" i="14"/>
  <c r="AM506" i="14"/>
  <c r="AS506" i="14"/>
  <c r="AQ493" i="14"/>
  <c r="AM493" i="14"/>
  <c r="AR493" i="14"/>
  <c r="AV493" i="14" s="1"/>
  <c r="AO493" i="14"/>
  <c r="AI493" i="14"/>
  <c r="AL493" i="14"/>
  <c r="AP493" i="14"/>
  <c r="AY493" i="14" s="1"/>
  <c r="AK493" i="14"/>
  <c r="AW493" i="14" s="1"/>
  <c r="AO772" i="14"/>
  <c r="AR772" i="14"/>
  <c r="AV772" i="14" s="1"/>
  <c r="AS772" i="14"/>
  <c r="AL772" i="14"/>
  <c r="AI772" i="14"/>
  <c r="AP772" i="14"/>
  <c r="AY772" i="14" s="1"/>
  <c r="AM227" i="14"/>
  <c r="AP227" i="14"/>
  <c r="AY227" i="14" s="1"/>
  <c r="AI227" i="14"/>
  <c r="AL227" i="14"/>
  <c r="AQ227" i="14"/>
  <c r="AX227" i="14" s="1"/>
  <c r="AN227" i="14"/>
  <c r="AJ227" i="14"/>
  <c r="AO227" i="14"/>
  <c r="AK288" i="14"/>
  <c r="AW288" i="14" s="1"/>
  <c r="AP288" i="14"/>
  <c r="AY288" i="14" s="1"/>
  <c r="AO288" i="14"/>
  <c r="AQ288" i="14"/>
  <c r="AX288" i="14" s="1"/>
  <c r="AN288" i="14"/>
  <c r="AS288" i="14"/>
  <c r="AL288" i="14"/>
  <c r="AJ531" i="14"/>
  <c r="AQ531" i="14"/>
  <c r="AX531" i="14" s="1"/>
  <c r="AP531" i="14"/>
  <c r="AY531" i="14" s="1"/>
  <c r="AO531" i="14"/>
  <c r="AI531" i="14"/>
  <c r="AR531" i="14"/>
  <c r="AV531" i="14" s="1"/>
  <c r="AM531" i="14"/>
  <c r="AQ381" i="14"/>
  <c r="AX381" i="14" s="1"/>
  <c r="AR381" i="14"/>
  <c r="AV381" i="14" s="1"/>
  <c r="AI381" i="14"/>
  <c r="AJ381" i="14"/>
  <c r="AN381" i="14"/>
  <c r="AP381" i="14"/>
  <c r="AY381" i="14" s="1"/>
  <c r="AS474" i="14"/>
  <c r="AP474" i="14"/>
  <c r="AY474" i="14" s="1"/>
  <c r="AL474" i="14"/>
  <c r="AI474" i="14"/>
  <c r="AQ474" i="14"/>
  <c r="AJ651" i="14"/>
  <c r="AR651" i="14"/>
  <c r="AV651" i="14" s="1"/>
  <c r="AI651" i="14"/>
  <c r="AK651" i="14"/>
  <c r="AW651" i="14" s="1"/>
  <c r="AO651" i="14"/>
  <c r="AN651" i="14"/>
  <c r="AS492" i="14"/>
  <c r="AP492" i="14"/>
  <c r="AY492" i="14" s="1"/>
  <c r="AI492" i="14"/>
  <c r="AM492" i="14"/>
  <c r="AN492" i="14"/>
  <c r="AQ269" i="14"/>
  <c r="AX269" i="14" s="1"/>
  <c r="AN269" i="14"/>
  <c r="AM269" i="14"/>
  <c r="AL269" i="14"/>
  <c r="AR269" i="14"/>
  <c r="AV269" i="14" s="1"/>
  <c r="AS269" i="14"/>
  <c r="AP369" i="14"/>
  <c r="AY369" i="14" s="1"/>
  <c r="AO369" i="14"/>
  <c r="AQ369" i="14"/>
  <c r="AJ369" i="14"/>
  <c r="AS369" i="14"/>
  <c r="AK369" i="14"/>
  <c r="AW369" i="14" s="1"/>
  <c r="AI369" i="14"/>
  <c r="AI497" i="14"/>
  <c r="AM497" i="14"/>
  <c r="AN497" i="14"/>
  <c r="AQ497" i="14"/>
  <c r="AL497" i="14"/>
  <c r="AK497" i="14"/>
  <c r="AW497" i="14" s="1"/>
  <c r="AJ497" i="14"/>
  <c r="AI469" i="14"/>
  <c r="AL469" i="14"/>
  <c r="AO469" i="14"/>
  <c r="AM469" i="14"/>
  <c r="AK469" i="14"/>
  <c r="AW469" i="14" s="1"/>
  <c r="AR469" i="14"/>
  <c r="AV469" i="14" s="1"/>
  <c r="AO622" i="14"/>
  <c r="AS622" i="14"/>
  <c r="AN622" i="14"/>
  <c r="AK622" i="14"/>
  <c r="AW622" i="14" s="1"/>
  <c r="AR622" i="14"/>
  <c r="AV622" i="14" s="1"/>
  <c r="AP622" i="14"/>
  <c r="AY622" i="14" s="1"/>
  <c r="AI622" i="14"/>
  <c r="AQ622" i="14"/>
  <c r="AX622" i="14" s="1"/>
  <c r="AM636" i="14"/>
  <c r="AP636" i="14"/>
  <c r="AY636" i="14" s="1"/>
  <c r="AS636" i="14"/>
  <c r="AI636" i="14"/>
  <c r="AO636" i="14"/>
  <c r="AK636" i="14"/>
  <c r="AW636" i="14" s="1"/>
  <c r="AI62" i="14"/>
  <c r="AP62" i="14"/>
  <c r="AY62" i="14" s="1"/>
  <c r="AM62" i="14"/>
  <c r="AK62" i="14"/>
  <c r="AW62" i="14" s="1"/>
  <c r="AO62" i="14"/>
  <c r="AN62" i="14"/>
  <c r="AK583" i="14"/>
  <c r="AW583" i="14" s="1"/>
  <c r="AR583" i="14"/>
  <c r="AV583" i="14" s="1"/>
  <c r="AJ583" i="14"/>
  <c r="AQ611" i="14"/>
  <c r="AX611" i="14" s="1"/>
  <c r="AP727" i="14"/>
  <c r="AY727" i="14" s="1"/>
  <c r="AI510" i="14"/>
  <c r="AO381" i="14"/>
  <c r="AI446" i="14"/>
  <c r="AL481" i="14"/>
  <c r="AP503" i="14"/>
  <c r="AY503" i="14" s="1"/>
  <c r="AI340" i="14"/>
  <c r="AN735" i="14"/>
  <c r="AJ646" i="14"/>
  <c r="AN646" i="14"/>
  <c r="AR704" i="14"/>
  <c r="AV704" i="14" s="1"/>
  <c r="AN704" i="14"/>
  <c r="AR712" i="14"/>
  <c r="AV712" i="14" s="1"/>
  <c r="AN712" i="14"/>
  <c r="AS593" i="14"/>
  <c r="AK446" i="14"/>
  <c r="AW446" i="14" s="1"/>
  <c r="AQ459" i="14"/>
  <c r="AX459" i="14" s="1"/>
  <c r="AR497" i="14"/>
  <c r="AV497" i="14" s="1"/>
  <c r="AK255" i="14"/>
  <c r="AW255" i="14" s="1"/>
  <c r="AS255" i="14"/>
  <c r="AP458" i="14"/>
  <c r="AY458" i="14" s="1"/>
  <c r="AJ458" i="14"/>
  <c r="AS402" i="14"/>
  <c r="AJ402" i="14"/>
  <c r="AM449" i="14"/>
  <c r="AP469" i="14"/>
  <c r="AY469" i="14" s="1"/>
  <c r="AQ481" i="14"/>
  <c r="AX481" i="14" s="1"/>
  <c r="AR492" i="14"/>
  <c r="AV492" i="14" s="1"/>
  <c r="AO269" i="14"/>
  <c r="AR709" i="14"/>
  <c r="AV709" i="14" s="1"/>
  <c r="AQ772" i="14"/>
  <c r="AX772" i="14" s="1"/>
  <c r="AK186" i="14"/>
  <c r="AW186" i="14" s="1"/>
  <c r="AJ186" i="14"/>
  <c r="AS222" i="14"/>
  <c r="AR222" i="14"/>
  <c r="AV222" i="14" s="1"/>
  <c r="AM120" i="14"/>
  <c r="AO204" i="14"/>
  <c r="AR85" i="14"/>
  <c r="AV85" i="14" s="1"/>
  <c r="AJ85" i="14"/>
  <c r="AO108" i="14"/>
  <c r="AL108" i="14"/>
  <c r="AR62" i="14"/>
  <c r="AV62" i="14" s="1"/>
  <c r="AQ219" i="14"/>
  <c r="AX219" i="14" s="1"/>
  <c r="AQ77" i="14"/>
  <c r="AX77" i="14" s="1"/>
  <c r="AR51" i="14"/>
  <c r="AV51" i="14" s="1"/>
  <c r="AP72" i="14"/>
  <c r="AY72" i="14" s="1"/>
  <c r="AS72" i="14"/>
  <c r="AQ72" i="14"/>
  <c r="AX72" i="14" s="1"/>
  <c r="AI120" i="14"/>
  <c r="AQ62" i="14"/>
  <c r="AZ62" i="14" s="1"/>
  <c r="AS126" i="14"/>
  <c r="AL190" i="14"/>
  <c r="AJ636" i="14"/>
  <c r="AK271" i="14"/>
  <c r="AW271" i="14" s="1"/>
  <c r="AL271" i="14"/>
  <c r="AJ62" i="14"/>
  <c r="AI332" i="14"/>
  <c r="AJ622" i="14"/>
  <c r="AI174" i="14"/>
  <c r="AN222" i="14"/>
  <c r="AS743" i="14"/>
  <c r="AP621" i="14"/>
  <c r="AY621" i="14" s="1"/>
  <c r="AK719" i="14"/>
  <c r="AW719" i="14" s="1"/>
  <c r="AI523" i="14"/>
  <c r="AO378" i="14"/>
  <c r="AQ491" i="14"/>
  <c r="AX491" i="14" s="1"/>
  <c r="AP534" i="14"/>
  <c r="AY534" i="14" s="1"/>
  <c r="AL546" i="14"/>
  <c r="AL459" i="14"/>
  <c r="AN557" i="14"/>
  <c r="AK516" i="14"/>
  <c r="AW516" i="14" s="1"/>
  <c r="AO411" i="14"/>
  <c r="AS424" i="14"/>
  <c r="AQ424" i="14"/>
  <c r="AX424" i="14" s="1"/>
  <c r="AN424" i="14"/>
  <c r="AL424" i="14"/>
  <c r="AO474" i="14"/>
  <c r="AJ494" i="14"/>
  <c r="AO497" i="14"/>
  <c r="AS340" i="14"/>
  <c r="AR653" i="14"/>
  <c r="AV653" i="14" s="1"/>
  <c r="AN534" i="14"/>
  <c r="AJ449" i="14"/>
  <c r="AL482" i="14"/>
  <c r="AP482" i="14"/>
  <c r="AY482" i="14" s="1"/>
  <c r="AP767" i="14"/>
  <c r="AY767" i="14" s="1"/>
  <c r="AK552" i="14"/>
  <c r="AW552" i="14" s="1"/>
  <c r="AM474" i="14"/>
  <c r="AK269" i="14"/>
  <c r="AW269" i="14" s="1"/>
  <c r="AN460" i="14"/>
  <c r="AJ277" i="14"/>
  <c r="AN277" i="14"/>
  <c r="AL277" i="14"/>
  <c r="AM163" i="14"/>
  <c r="AS62" i="14"/>
  <c r="AM186" i="14"/>
  <c r="AP50" i="14"/>
  <c r="AY50" i="14" s="1"/>
  <c r="AL232" i="14"/>
  <c r="AJ232" i="14"/>
  <c r="AR56" i="14"/>
  <c r="AV56" i="14" s="1"/>
  <c r="AO621" i="14"/>
  <c r="AK378" i="14"/>
  <c r="AW378" i="14" s="1"/>
  <c r="AP546" i="14"/>
  <c r="AY546" i="14" s="1"/>
  <c r="AQ743" i="14"/>
  <c r="AZ743" i="14" s="1"/>
  <c r="AK509" i="14"/>
  <c r="AW509" i="14" s="1"/>
  <c r="AK431" i="14"/>
  <c r="AW431" i="14" s="1"/>
  <c r="AS431" i="14"/>
  <c r="AJ685" i="14"/>
  <c r="AO685" i="14"/>
  <c r="AK685" i="14"/>
  <c r="AW685" i="14" s="1"/>
  <c r="AP771" i="14"/>
  <c r="AY771" i="14" s="1"/>
  <c r="AL771" i="14"/>
  <c r="AQ469" i="14"/>
  <c r="AN369" i="14"/>
  <c r="AR228" i="14"/>
  <c r="AV228" i="14" s="1"/>
  <c r="AJ228" i="14"/>
  <c r="AO228" i="14"/>
  <c r="AL58" i="14"/>
  <c r="AS58" i="14"/>
  <c r="AN174" i="14"/>
  <c r="AQ590" i="14"/>
  <c r="AX590" i="14" s="1"/>
  <c r="AJ645" i="14"/>
  <c r="AS651" i="14"/>
  <c r="AS449" i="14"/>
  <c r="AK474" i="14"/>
  <c r="AW474" i="14" s="1"/>
  <c r="AJ257" i="14"/>
  <c r="AI585" i="14"/>
  <c r="AK585" i="14"/>
  <c r="AW585" i="14" s="1"/>
  <c r="AL585" i="14"/>
  <c r="AJ585" i="14"/>
  <c r="AS423" i="14"/>
  <c r="AQ313" i="14"/>
  <c r="AX313" i="14" s="1"/>
  <c r="AI705" i="14"/>
  <c r="AL705" i="14"/>
  <c r="AQ705" i="14"/>
  <c r="AX705" i="14" s="1"/>
  <c r="AK391" i="14"/>
  <c r="AW391" i="14" s="1"/>
  <c r="AR121" i="14"/>
  <c r="AV121" i="14" s="1"/>
  <c r="AL285" i="14"/>
  <c r="AQ285" i="14"/>
  <c r="AZ285" i="14" s="1"/>
  <c r="AM285" i="14"/>
  <c r="AN285" i="14"/>
  <c r="AN469" i="14"/>
  <c r="AQ113" i="14"/>
  <c r="AX113" i="14" s="1"/>
  <c r="AJ113" i="14"/>
  <c r="AR113" i="14"/>
  <c r="AV113" i="14" s="1"/>
  <c r="AQ492" i="14"/>
  <c r="AX492" i="14" s="1"/>
  <c r="AJ493" i="14"/>
  <c r="AK227" i="14"/>
  <c r="AW227" i="14" s="1"/>
  <c r="AR717" i="14"/>
  <c r="AV717" i="14" s="1"/>
  <c r="AM717" i="14"/>
  <c r="AN717" i="14"/>
  <c r="AN258" i="14"/>
  <c r="AQ258" i="14"/>
  <c r="AX258" i="14" s="1"/>
  <c r="AJ163" i="14"/>
  <c r="AS545" i="14"/>
  <c r="AL545" i="14"/>
  <c r="AK613" i="14"/>
  <c r="AW613" i="14" s="1"/>
  <c r="AO613" i="14"/>
  <c r="AP717" i="14"/>
  <c r="AY717" i="14" s="1"/>
  <c r="AL239" i="14"/>
  <c r="AK239" i="14"/>
  <c r="AW239" i="14" s="1"/>
  <c r="AJ96" i="14"/>
  <c r="AM96" i="14"/>
  <c r="AK96" i="14"/>
  <c r="AW96" i="14" s="1"/>
  <c r="AI605" i="14"/>
  <c r="AR605" i="14"/>
  <c r="AV605" i="14" s="1"/>
  <c r="AP605" i="14"/>
  <c r="AY605" i="14" s="1"/>
  <c r="AL743" i="14"/>
  <c r="AL581" i="14"/>
  <c r="AI667" i="14"/>
  <c r="AS381" i="14"/>
  <c r="AM458" i="14"/>
  <c r="AK243" i="14"/>
  <c r="AW243" i="14" s="1"/>
  <c r="AL398" i="14"/>
  <c r="AK459" i="14"/>
  <c r="AW459" i="14" s="1"/>
  <c r="AN743" i="14"/>
  <c r="AQ647" i="14"/>
  <c r="AX647" i="14" s="1"/>
  <c r="AP709" i="14"/>
  <c r="AY709" i="14" s="1"/>
  <c r="AL515" i="14"/>
  <c r="AL411" i="14"/>
  <c r="AP451" i="14"/>
  <c r="AY451" i="14" s="1"/>
  <c r="AL466" i="14"/>
  <c r="AO466" i="14"/>
  <c r="AJ501" i="14"/>
  <c r="AP338" i="14"/>
  <c r="AY338" i="14" s="1"/>
  <c r="AO338" i="14"/>
  <c r="AN654" i="14"/>
  <c r="AJ654" i="14"/>
  <c r="AO701" i="14"/>
  <c r="AK701" i="14"/>
  <c r="AW701" i="14" s="1"/>
  <c r="AQ727" i="14"/>
  <c r="AX727" i="14" s="1"/>
  <c r="AS469" i="14"/>
  <c r="AO491" i="14"/>
  <c r="AS493" i="14"/>
  <c r="AL354" i="14"/>
  <c r="AJ354" i="14"/>
  <c r="AS239" i="14"/>
  <c r="AL261" i="14"/>
  <c r="AN501" i="14"/>
  <c r="AN728" i="14"/>
  <c r="AJ728" i="14"/>
  <c r="AS728" i="14"/>
  <c r="AN636" i="14"/>
  <c r="AJ363" i="14"/>
  <c r="AI192" i="14"/>
  <c r="AT594" i="14"/>
  <c r="AS134" i="14"/>
  <c r="AR134" i="14"/>
  <c r="AV134" i="14" s="1"/>
  <c r="AR227" i="14"/>
  <c r="AV227" i="14" s="1"/>
  <c r="AL96" i="14"/>
  <c r="AM644" i="14"/>
  <c r="AQ126" i="14"/>
  <c r="AO50" i="14"/>
  <c r="AJ668" i="14"/>
  <c r="AJ222" i="14"/>
  <c r="AL492" i="14"/>
  <c r="AP269" i="14"/>
  <c r="AY269" i="14" s="1"/>
  <c r="AJ683" i="14"/>
  <c r="AN474" i="14"/>
  <c r="AQ636" i="14"/>
  <c r="AX636" i="14" s="1"/>
  <c r="AJ647" i="14"/>
  <c r="AO608" i="14"/>
  <c r="AI517" i="14"/>
  <c r="AK531" i="14"/>
  <c r="AW531" i="14" s="1"/>
  <c r="AM545" i="14"/>
  <c r="AI257" i="14"/>
  <c r="AJ239" i="14"/>
  <c r="AM602" i="14"/>
  <c r="AN602" i="14"/>
  <c r="AR638" i="14"/>
  <c r="AV638" i="14" s="1"/>
  <c r="AJ638" i="14"/>
  <c r="AS709" i="14"/>
  <c r="AL509" i="14"/>
  <c r="AS497" i="14"/>
  <c r="AM613" i="14"/>
  <c r="AQ542" i="14"/>
  <c r="AX542" i="14" s="1"/>
  <c r="AI542" i="14"/>
  <c r="AR565" i="14"/>
  <c r="AV565" i="14" s="1"/>
  <c r="AI565" i="14"/>
  <c r="AO463" i="14"/>
  <c r="AS463" i="14"/>
  <c r="AI463" i="14"/>
  <c r="AN463" i="14"/>
  <c r="AQ243" i="14"/>
  <c r="AX243" i="14" s="1"/>
  <c r="AJ768" i="14"/>
  <c r="AK281" i="14"/>
  <c r="AW281" i="14" s="1"/>
  <c r="AL124" i="14"/>
  <c r="AK100" i="14"/>
  <c r="AW100" i="14" s="1"/>
  <c r="AI100" i="14"/>
  <c r="AM100" i="14"/>
  <c r="AL414" i="14"/>
  <c r="AP414" i="14"/>
  <c r="AY414" i="14" s="1"/>
  <c r="AI439" i="14"/>
  <c r="AN439" i="14"/>
  <c r="AO439" i="14"/>
  <c r="AL449" i="14"/>
  <c r="AP494" i="14"/>
  <c r="AY494" i="14" s="1"/>
  <c r="AJ701" i="14"/>
  <c r="AL438" i="14"/>
  <c r="AP719" i="14"/>
  <c r="AY719" i="14" s="1"/>
  <c r="AI443" i="14"/>
  <c r="AR443" i="14"/>
  <c r="AV443" i="14" s="1"/>
  <c r="AM443" i="14"/>
  <c r="AP627" i="14"/>
  <c r="AY627" i="14" s="1"/>
  <c r="AO509" i="14"/>
  <c r="AL443" i="14"/>
  <c r="AK539" i="14"/>
  <c r="AW539" i="14" s="1"/>
  <c r="AP539" i="14"/>
  <c r="AY539" i="14" s="1"/>
  <c r="AO539" i="14"/>
  <c r="AI670" i="14"/>
  <c r="AR670" i="14"/>
  <c r="AV670" i="14" s="1"/>
  <c r="AM670" i="14"/>
  <c r="AI102" i="14"/>
  <c r="AO102" i="14"/>
  <c r="AL102" i="14"/>
  <c r="AP136" i="14"/>
  <c r="AY136" i="14" s="1"/>
  <c r="AR136" i="14"/>
  <c r="AV136" i="14" s="1"/>
  <c r="AO120" i="14"/>
  <c r="AL158" i="14"/>
  <c r="AI158" i="14"/>
  <c r="AN158" i="14"/>
  <c r="AQ158" i="14"/>
  <c r="AZ158" i="14" s="1"/>
  <c r="AP158" i="14"/>
  <c r="AY158" i="14" s="1"/>
  <c r="AL381" i="14"/>
  <c r="AS560" i="14"/>
  <c r="AK633" i="14"/>
  <c r="AW633" i="14" s="1"/>
  <c r="AN633" i="14"/>
  <c r="AP633" i="14"/>
  <c r="AY633" i="14" s="1"/>
  <c r="AS458" i="14"/>
  <c r="AM651" i="14"/>
  <c r="AO545" i="14"/>
  <c r="AL622" i="14"/>
  <c r="AQ256" i="14"/>
  <c r="AX256" i="14" s="1"/>
  <c r="AI269" i="14"/>
  <c r="AL636" i="14"/>
  <c r="AL369" i="14"/>
  <c r="AL62" i="14"/>
  <c r="AI449" i="14"/>
  <c r="AI506" i="14"/>
  <c r="AS227" i="14"/>
  <c r="AI288" i="14"/>
  <c r="AS451" i="14"/>
  <c r="AO451" i="14"/>
  <c r="AK717" i="14"/>
  <c r="AW717" i="14" s="1"/>
  <c r="AS494" i="14"/>
  <c r="AJ732" i="14"/>
  <c r="AN732" i="14"/>
  <c r="AR252" i="14"/>
  <c r="AV252" i="14" s="1"/>
  <c r="AQ252" i="14"/>
  <c r="AX252" i="14" s="1"/>
  <c r="AK144" i="14"/>
  <c r="AW144" i="14" s="1"/>
  <c r="AQ144" i="14"/>
  <c r="AX144" i="14" s="1"/>
  <c r="AP570" i="14"/>
  <c r="AY570" i="14" s="1"/>
  <c r="AS570" i="14"/>
  <c r="AR459" i="14"/>
  <c r="AV459" i="14" s="1"/>
  <c r="AI459" i="14"/>
  <c r="AI421" i="14"/>
  <c r="AO421" i="14"/>
  <c r="AN421" i="14"/>
  <c r="AR421" i="14"/>
  <c r="AV421" i="14" s="1"/>
  <c r="AQ421" i="14"/>
  <c r="AX421" i="14" s="1"/>
  <c r="AP421" i="14"/>
  <c r="AY421" i="14" s="1"/>
  <c r="AM421" i="14"/>
  <c r="AP667" i="14"/>
  <c r="AY667" i="14" s="1"/>
  <c r="AN667" i="14"/>
  <c r="AI516" i="14"/>
  <c r="AL531" i="14"/>
  <c r="AI451" i="14"/>
  <c r="AN506" i="14"/>
  <c r="AJ606" i="14"/>
  <c r="AO647" i="14"/>
  <c r="AP383" i="14"/>
  <c r="AY383" i="14" s="1"/>
  <c r="AN383" i="14"/>
  <c r="AO581" i="14"/>
  <c r="AJ581" i="14"/>
  <c r="AL605" i="14"/>
  <c r="AP651" i="14"/>
  <c r="AY651" i="14" s="1"/>
  <c r="AS509" i="14"/>
  <c r="AO449" i="14"/>
  <c r="AK452" i="14"/>
  <c r="AW452" i="14" s="1"/>
  <c r="AP452" i="14"/>
  <c r="AY452" i="14" s="1"/>
  <c r="AR613" i="14"/>
  <c r="AV613" i="14" s="1"/>
  <c r="AI732" i="14"/>
  <c r="AN608" i="14"/>
  <c r="AI647" i="14"/>
  <c r="AK506" i="14"/>
  <c r="AW506" i="14" s="1"/>
  <c r="AM516" i="14"/>
  <c r="AJ398" i="14"/>
  <c r="AR398" i="14"/>
  <c r="AV398" i="14" s="1"/>
  <c r="AP398" i="14"/>
  <c r="AY398" i="14" s="1"/>
  <c r="AO398" i="14"/>
  <c r="AQ406" i="14"/>
  <c r="AX406" i="14" s="1"/>
  <c r="AR406" i="14"/>
  <c r="AV406" i="14" s="1"/>
  <c r="AI418" i="14"/>
  <c r="AS421" i="14"/>
  <c r="AS491" i="14"/>
  <c r="AP261" i="14"/>
  <c r="AY261" i="14" s="1"/>
  <c r="AR545" i="14"/>
  <c r="AV545" i="14" s="1"/>
  <c r="AN470" i="14"/>
  <c r="AN180" i="14"/>
  <c r="AR180" i="14"/>
  <c r="AV180" i="14" s="1"/>
  <c r="AN192" i="14"/>
  <c r="AS192" i="14"/>
  <c r="AR192" i="14"/>
  <c r="AV192" i="14" s="1"/>
  <c r="AS74" i="14"/>
  <c r="AO74" i="14"/>
  <c r="AR160" i="14"/>
  <c r="AV160" i="14" s="1"/>
  <c r="AK160" i="14"/>
  <c r="AW160" i="14" s="1"/>
  <c r="AJ180" i="14"/>
  <c r="AR215" i="14"/>
  <c r="AV215" i="14" s="1"/>
  <c r="AN215" i="14"/>
  <c r="AK74" i="14"/>
  <c r="AW74" i="14" s="1"/>
  <c r="AQ51" i="14"/>
  <c r="AX51" i="14" s="1"/>
  <c r="AN51" i="14"/>
  <c r="AL160" i="14"/>
  <c r="AT315" i="14"/>
  <c r="AS96" i="14"/>
  <c r="AP206" i="14"/>
  <c r="AY206" i="14" s="1"/>
  <c r="AL50" i="14"/>
  <c r="AI252" i="14"/>
  <c r="AR369" i="14"/>
  <c r="AV369" i="14" s="1"/>
  <c r="AJ170" i="14"/>
  <c r="AR170" i="14"/>
  <c r="AV170" i="14" s="1"/>
  <c r="AI163" i="14"/>
  <c r="AI77" i="14"/>
  <c r="AM501" i="14"/>
  <c r="AN581" i="14"/>
  <c r="AI206" i="14"/>
  <c r="AM171" i="14"/>
  <c r="AQ171" i="14"/>
  <c r="AX171" i="14" s="1"/>
  <c r="AO96" i="14"/>
  <c r="AK354" i="14"/>
  <c r="AW354" i="14" s="1"/>
  <c r="AI613" i="14"/>
  <c r="AO653" i="14"/>
  <c r="AI703" i="14"/>
  <c r="AS531" i="14"/>
  <c r="AI570" i="14"/>
  <c r="AM379" i="14"/>
  <c r="AS379" i="14"/>
  <c r="AM471" i="14"/>
  <c r="AR471" i="14"/>
  <c r="AV471" i="14" s="1"/>
  <c r="AN471" i="14"/>
  <c r="AS481" i="14"/>
  <c r="AQ239" i="14"/>
  <c r="AX239" i="14" s="1"/>
  <c r="AR379" i="14"/>
  <c r="AV379" i="14" s="1"/>
  <c r="AJ669" i="14"/>
  <c r="AO669" i="14"/>
  <c r="AN459" i="14"/>
  <c r="AO605" i="14"/>
  <c r="AK649" i="14"/>
  <c r="AW649" i="14" s="1"/>
  <c r="AJ649" i="14"/>
  <c r="AK510" i="14"/>
  <c r="AW510" i="14" s="1"/>
  <c r="AL570" i="14"/>
  <c r="AN417" i="14"/>
  <c r="AK417" i="14"/>
  <c r="AW417" i="14" s="1"/>
  <c r="AN434" i="14"/>
  <c r="AK434" i="14"/>
  <c r="AW434" i="14" s="1"/>
  <c r="AR501" i="14"/>
  <c r="AV501" i="14" s="1"/>
  <c r="AN373" i="14"/>
  <c r="AJ411" i="14"/>
  <c r="AJ474" i="14"/>
  <c r="AP350" i="14"/>
  <c r="AY350" i="14" s="1"/>
  <c r="AR350" i="14"/>
  <c r="AV350" i="14" s="1"/>
  <c r="AP649" i="14"/>
  <c r="AY649" i="14" s="1"/>
  <c r="AM509" i="14"/>
  <c r="AK491" i="14"/>
  <c r="AW491" i="14" s="1"/>
  <c r="AN449" i="14"/>
  <c r="AO709" i="14"/>
  <c r="AJ266" i="14"/>
  <c r="AI266" i="14"/>
  <c r="AO144" i="14"/>
  <c r="AM369" i="14"/>
  <c r="AN78" i="14"/>
  <c r="AK78" i="14"/>
  <c r="AW78" i="14" s="1"/>
  <c r="AL78" i="14"/>
  <c r="AS64" i="14"/>
  <c r="AI64" i="14"/>
  <c r="AJ64" i="14"/>
  <c r="AJ288" i="14"/>
  <c r="AJ772" i="14"/>
  <c r="AP64" i="14"/>
  <c r="AY64" i="14" s="1"/>
  <c r="AS170" i="14"/>
  <c r="AP653" i="14"/>
  <c r="AY653" i="14" s="1"/>
  <c r="AS751" i="14"/>
  <c r="AN751" i="14"/>
  <c r="AL560" i="14"/>
  <c r="AQ504" i="14"/>
  <c r="AX504" i="14" s="1"/>
  <c r="AO504" i="14"/>
  <c r="AL649" i="14"/>
  <c r="AJ536" i="14"/>
  <c r="AN536" i="14"/>
  <c r="AJ469" i="14"/>
  <c r="AK605" i="14"/>
  <c r="AW605" i="14" s="1"/>
  <c r="AI52" i="14"/>
  <c r="AN52" i="14"/>
  <c r="AO52" i="14"/>
  <c r="AL52" i="14"/>
  <c r="AJ587" i="14"/>
  <c r="AN587" i="14"/>
  <c r="AL701" i="14"/>
  <c r="AP426" i="14"/>
  <c r="AY426" i="14" s="1"/>
  <c r="AL426" i="14"/>
  <c r="AO426" i="14"/>
  <c r="AS426" i="14"/>
  <c r="AQ426" i="14"/>
  <c r="AX426" i="14" s="1"/>
  <c r="AP497" i="14"/>
  <c r="AY497" i="14" s="1"/>
  <c r="AR255" i="14"/>
  <c r="AV255" i="14" s="1"/>
  <c r="AJ50" i="14"/>
  <c r="AQ533" i="14"/>
  <c r="AX533" i="14" s="1"/>
  <c r="AI473" i="14"/>
  <c r="AS473" i="14"/>
  <c r="AJ473" i="14"/>
  <c r="AL473" i="14"/>
  <c r="AL749" i="14"/>
  <c r="AQ749" i="14"/>
  <c r="AX749" i="14" s="1"/>
  <c r="AS443" i="14"/>
  <c r="AN722" i="14"/>
  <c r="AR93" i="14"/>
  <c r="AV93" i="14" s="1"/>
  <c r="AM622" i="14"/>
  <c r="AN153" i="14"/>
  <c r="AR153" i="14"/>
  <c r="AV153" i="14" s="1"/>
  <c r="AR474" i="14"/>
  <c r="AV474" i="14" s="1"/>
  <c r="AR636" i="14"/>
  <c r="AV636" i="14" s="1"/>
  <c r="AN531" i="14"/>
  <c r="AP506" i="14"/>
  <c r="AY506" i="14" s="1"/>
  <c r="AM772" i="14"/>
  <c r="AR288" i="14"/>
  <c r="AV288" i="14" s="1"/>
  <c r="AP571" i="14"/>
  <c r="AY571" i="14" s="1"/>
  <c r="AM210" i="14"/>
  <c r="AM225" i="14"/>
  <c r="AZ73" i="14"/>
  <c r="AL535" i="14"/>
  <c r="AM535" i="14"/>
  <c r="AI390" i="14"/>
  <c r="AS657" i="14"/>
  <c r="AL450" i="14"/>
  <c r="AQ477" i="14"/>
  <c r="AX477" i="14" s="1"/>
  <c r="AI600" i="14"/>
  <c r="AI699" i="14"/>
  <c r="AR559" i="14"/>
  <c r="AV559" i="14" s="1"/>
  <c r="AO695" i="14"/>
  <c r="AI248" i="14"/>
  <c r="AN349" i="14"/>
  <c r="AR355" i="14"/>
  <c r="AV355" i="14" s="1"/>
  <c r="AI234" i="14"/>
  <c r="AK279" i="14"/>
  <c r="AW279" i="14" s="1"/>
  <c r="AQ579" i="14"/>
  <c r="AX579" i="14" s="1"/>
  <c r="AK535" i="14"/>
  <c r="AW535" i="14" s="1"/>
  <c r="AQ625" i="14"/>
  <c r="AX625" i="14" s="1"/>
  <c r="BC625" i="14" s="1"/>
  <c r="AM561" i="14"/>
  <c r="AI502" i="14"/>
  <c r="AO614" i="14"/>
  <c r="AL641" i="14"/>
  <c r="AQ658" i="14"/>
  <c r="AX658" i="14" s="1"/>
  <c r="AK166" i="14"/>
  <c r="AW166" i="14" s="1"/>
  <c r="AJ274" i="14"/>
  <c r="AI143" i="14"/>
  <c r="AP143" i="14"/>
  <c r="AY143" i="14" s="1"/>
  <c r="AK259" i="14"/>
  <c r="AW259" i="14" s="1"/>
  <c r="AL553" i="14"/>
  <c r="AO490" i="14"/>
  <c r="AN259" i="14"/>
  <c r="AO399" i="14"/>
  <c r="AL577" i="14"/>
  <c r="AM655" i="14"/>
  <c r="AP699" i="14"/>
  <c r="AY699" i="14" s="1"/>
  <c r="AS448" i="14"/>
  <c r="AM714" i="14"/>
  <c r="AK48" i="14"/>
  <c r="AW48" i="14" s="1"/>
  <c r="AL140" i="14"/>
  <c r="AI736" i="14"/>
  <c r="AO736" i="14"/>
  <c r="AO457" i="14"/>
  <c r="AJ390" i="14"/>
  <c r="AS399" i="14"/>
  <c r="AP577" i="14"/>
  <c r="AY577" i="14" s="1"/>
  <c r="AO496" i="14"/>
  <c r="AN699" i="14"/>
  <c r="AS614" i="14"/>
  <c r="AJ655" i="14"/>
  <c r="AJ168" i="14"/>
  <c r="AR248" i="14"/>
  <c r="AV248" i="14" s="1"/>
  <c r="AL234" i="14"/>
  <c r="AP114" i="14"/>
  <c r="AY114" i="14" s="1"/>
  <c r="AT57" i="14"/>
  <c r="AR172" i="14"/>
  <c r="AV172" i="14" s="1"/>
  <c r="AN238" i="14"/>
  <c r="AK544" i="14"/>
  <c r="AW544" i="14" s="1"/>
  <c r="AS267" i="14"/>
  <c r="AO725" i="14"/>
  <c r="AM528" i="14"/>
  <c r="AK571" i="14"/>
  <c r="AW571" i="14" s="1"/>
  <c r="AK488" i="14"/>
  <c r="AW488" i="14" s="1"/>
  <c r="AS218" i="14"/>
  <c r="AR112" i="14"/>
  <c r="AV112" i="14" s="1"/>
  <c r="AN150" i="14"/>
  <c r="AX691" i="14"/>
  <c r="AX407" i="14"/>
  <c r="AX753" i="14"/>
  <c r="AX363" i="14"/>
  <c r="AZ401" i="14"/>
  <c r="AX401" i="14"/>
  <c r="AX333" i="14"/>
  <c r="AX612" i="14"/>
  <c r="AX327" i="14"/>
  <c r="AX292" i="14"/>
  <c r="AX678" i="14"/>
  <c r="AX616" i="14"/>
  <c r="AI310" i="14"/>
  <c r="AQ310" i="14"/>
  <c r="AI251" i="14"/>
  <c r="AM251" i="14"/>
  <c r="AO532" i="14"/>
  <c r="AM532" i="14"/>
  <c r="AI532" i="14"/>
  <c r="AN532" i="14"/>
  <c r="AX540" i="14"/>
  <c r="AM468" i="14"/>
  <c r="AJ468" i="14"/>
  <c r="AI468" i="14"/>
  <c r="AR468" i="14"/>
  <c r="AV468" i="14" s="1"/>
  <c r="AL745" i="14"/>
  <c r="AS556" i="14"/>
  <c r="AN556" i="14"/>
  <c r="AI618" i="14"/>
  <c r="AK618" i="14"/>
  <c r="AW618" i="14" s="1"/>
  <c r="AS618" i="14"/>
  <c r="AP618" i="14"/>
  <c r="AY618" i="14" s="1"/>
  <c r="AQ618" i="14"/>
  <c r="AO618" i="14"/>
  <c r="AL618" i="14"/>
  <c r="AX84" i="14"/>
  <c r="AQ740" i="14"/>
  <c r="AO740" i="14"/>
  <c r="AL740" i="14"/>
  <c r="AS740" i="14"/>
  <c r="AK740" i="14"/>
  <c r="AW740" i="14" s="1"/>
  <c r="AP740" i="14"/>
  <c r="AY740" i="14" s="1"/>
  <c r="AZ296" i="14"/>
  <c r="AX296" i="14"/>
  <c r="AZ223" i="14"/>
  <c r="AX722" i="14"/>
  <c r="AX279" i="14"/>
  <c r="AX587" i="14"/>
  <c r="AR731" i="14"/>
  <c r="AV731" i="14" s="1"/>
  <c r="AK731" i="14"/>
  <c r="AW731" i="14" s="1"/>
  <c r="AQ731" i="14"/>
  <c r="AP527" i="14"/>
  <c r="AY527" i="14" s="1"/>
  <c r="AQ527" i="14"/>
  <c r="AJ527" i="14"/>
  <c r="AN527" i="14"/>
  <c r="AP476" i="14"/>
  <c r="AY476" i="14" s="1"/>
  <c r="AN476" i="14"/>
  <c r="AQ476" i="14"/>
  <c r="AJ476" i="14"/>
  <c r="AN468" i="14"/>
  <c r="AS486" i="14"/>
  <c r="AO422" i="14"/>
  <c r="AM422" i="14"/>
  <c r="AR422" i="14"/>
  <c r="AV422" i="14" s="1"/>
  <c r="AJ422" i="14"/>
  <c r="AI422" i="14"/>
  <c r="AI693" i="14"/>
  <c r="AQ693" i="14"/>
  <c r="AS693" i="14"/>
  <c r="AM693" i="14"/>
  <c r="AR693" i="14"/>
  <c r="AV693" i="14" s="1"/>
  <c r="AJ745" i="14"/>
  <c r="AK422" i="14"/>
  <c r="AW422" i="14" s="1"/>
  <c r="AN336" i="14"/>
  <c r="AR251" i="14"/>
  <c r="AV251" i="14" s="1"/>
  <c r="AK626" i="14"/>
  <c r="AW626" i="14" s="1"/>
  <c r="AM626" i="14"/>
  <c r="AO626" i="14"/>
  <c r="AP626" i="14"/>
  <c r="AY626" i="14" s="1"/>
  <c r="AS626" i="14"/>
  <c r="AL626" i="14"/>
  <c r="AM88" i="14"/>
  <c r="AS304" i="14"/>
  <c r="AK304" i="14"/>
  <c r="AW304" i="14" s="1"/>
  <c r="AL304" i="14"/>
  <c r="AP304" i="14"/>
  <c r="AY304" i="14" s="1"/>
  <c r="AO304" i="14"/>
  <c r="AQ304" i="14"/>
  <c r="AL200" i="14"/>
  <c r="AM200" i="14"/>
  <c r="AI200" i="14"/>
  <c r="AL526" i="14"/>
  <c r="AN526" i="14"/>
  <c r="AO623" i="14"/>
  <c r="AK623" i="14"/>
  <c r="AW623" i="14" s="1"/>
  <c r="AR623" i="14"/>
  <c r="AV623" i="14" s="1"/>
  <c r="AR487" i="14"/>
  <c r="AV487" i="14" s="1"/>
  <c r="AX603" i="14"/>
  <c r="AN513" i="14"/>
  <c r="AJ513" i="14"/>
  <c r="AQ513" i="14"/>
  <c r="AI676" i="14"/>
  <c r="AQ676" i="14"/>
  <c r="AS676" i="14"/>
  <c r="AP676" i="14"/>
  <c r="AY676" i="14" s="1"/>
  <c r="AL676" i="14"/>
  <c r="AK676" i="14"/>
  <c r="AW676" i="14" s="1"/>
  <c r="AO676" i="14"/>
  <c r="AN574" i="14"/>
  <c r="AQ538" i="14"/>
  <c r="AJ731" i="14"/>
  <c r="AP587" i="14"/>
  <c r="AY587" i="14" s="1"/>
  <c r="AK745" i="14"/>
  <c r="AW745" i="14" s="1"/>
  <c r="AK505" i="14"/>
  <c r="AW505" i="14" s="1"/>
  <c r="AK464" i="14"/>
  <c r="AW464" i="14" s="1"/>
  <c r="AI756" i="14"/>
  <c r="AS756" i="14"/>
  <c r="AQ756" i="14"/>
  <c r="AK756" i="14"/>
  <c r="AW756" i="14" s="1"/>
  <c r="AL756" i="14"/>
  <c r="AP756" i="14"/>
  <c r="AY756" i="14" s="1"/>
  <c r="AO756" i="14"/>
  <c r="AJ275" i="14"/>
  <c r="AM141" i="14"/>
  <c r="AP141" i="14"/>
  <c r="AY141" i="14" s="1"/>
  <c r="AK141" i="14"/>
  <c r="AW141" i="14" s="1"/>
  <c r="AL141" i="14"/>
  <c r="AO141" i="14"/>
  <c r="AS141" i="14"/>
  <c r="AX764" i="14"/>
  <c r="AP299" i="14"/>
  <c r="AY299" i="14" s="1"/>
  <c r="AM84" i="14"/>
  <c r="AP84" i="14"/>
  <c r="AY84" i="14" s="1"/>
  <c r="AM221" i="14"/>
  <c r="AZ65" i="14"/>
  <c r="AX65" i="14"/>
  <c r="AQ191" i="14"/>
  <c r="AO191" i="14"/>
  <c r="AK191" i="14"/>
  <c r="AW191" i="14" s="1"/>
  <c r="AM191" i="14"/>
  <c r="AR191" i="14"/>
  <c r="AV191" i="14" s="1"/>
  <c r="AL191" i="14"/>
  <c r="AI191" i="14"/>
  <c r="AS191" i="14"/>
  <c r="AP191" i="14"/>
  <c r="AY191" i="14" s="1"/>
  <c r="AK691" i="14"/>
  <c r="AW691" i="14" s="1"/>
  <c r="AR318" i="14"/>
  <c r="AV318" i="14" s="1"/>
  <c r="AQ318" i="14"/>
  <c r="AJ318" i="14"/>
  <c r="AL693" i="14"/>
  <c r="AP318" i="14"/>
  <c r="AY318" i="14" s="1"/>
  <c r="AP336" i="14"/>
  <c r="AY336" i="14" s="1"/>
  <c r="AL574" i="14"/>
  <c r="AN407" i="14"/>
  <c r="AM758" i="14"/>
  <c r="AN88" i="14"/>
  <c r="AJ304" i="14"/>
  <c r="AR98" i="14"/>
  <c r="AV98" i="14" s="1"/>
  <c r="AZ250" i="14"/>
  <c r="AS275" i="14"/>
  <c r="AX346" i="14"/>
  <c r="AZ346" i="14"/>
  <c r="AR304" i="14"/>
  <c r="AV304" i="14" s="1"/>
  <c r="AK128" i="14"/>
  <c r="AW128" i="14" s="1"/>
  <c r="AX663" i="14"/>
  <c r="AZ353" i="14"/>
  <c r="AX353" i="14"/>
  <c r="AL67" i="14"/>
  <c r="AO67" i="14"/>
  <c r="AI67" i="14"/>
  <c r="AK67" i="14"/>
  <c r="AW67" i="14" s="1"/>
  <c r="AM67" i="14"/>
  <c r="AP67" i="14"/>
  <c r="AY67" i="14" s="1"/>
  <c r="AS67" i="14"/>
  <c r="AJ169" i="14"/>
  <c r="AI147" i="14"/>
  <c r="AQ147" i="14"/>
  <c r="AK147" i="14"/>
  <c r="AW147" i="14" s="1"/>
  <c r="AM147" i="14"/>
  <c r="AP147" i="14"/>
  <c r="AY147" i="14" s="1"/>
  <c r="AR147" i="14"/>
  <c r="AV147" i="14" s="1"/>
  <c r="AL147" i="14"/>
  <c r="AO147" i="14"/>
  <c r="AS147" i="14"/>
  <c r="AX416" i="14"/>
  <c r="AX337" i="14"/>
  <c r="AJ98" i="14"/>
  <c r="AK470" i="14"/>
  <c r="AW470" i="14" s="1"/>
  <c r="AR470" i="14"/>
  <c r="AV470" i="14" s="1"/>
  <c r="AI470" i="14"/>
  <c r="AQ470" i="14"/>
  <c r="AQ322" i="14"/>
  <c r="AR322" i="14"/>
  <c r="AV322" i="14" s="1"/>
  <c r="AI322" i="14"/>
  <c r="AI631" i="14"/>
  <c r="AK631" i="14"/>
  <c r="AW631" i="14" s="1"/>
  <c r="AJ631" i="14"/>
  <c r="AR631" i="14"/>
  <c r="AV631" i="14" s="1"/>
  <c r="AQ631" i="14"/>
  <c r="AN719" i="14"/>
  <c r="AI719" i="14"/>
  <c r="AO719" i="14"/>
  <c r="AM719" i="14"/>
  <c r="AK743" i="14"/>
  <c r="AW743" i="14" s="1"/>
  <c r="AL533" i="14"/>
  <c r="AI533" i="14"/>
  <c r="AR533" i="14"/>
  <c r="AV533" i="14" s="1"/>
  <c r="AM533" i="14"/>
  <c r="AK393" i="14"/>
  <c r="AW393" i="14" s="1"/>
  <c r="AM393" i="14"/>
  <c r="AQ393" i="14"/>
  <c r="AI393" i="14"/>
  <c r="AR393" i="14"/>
  <c r="AV393" i="14" s="1"/>
  <c r="AL405" i="14"/>
  <c r="AS487" i="14"/>
  <c r="AK661" i="14"/>
  <c r="AW661" i="14" s="1"/>
  <c r="AX687" i="14"/>
  <c r="AZ687" i="14"/>
  <c r="AI717" i="14"/>
  <c r="AQ729" i="14"/>
  <c r="AL510" i="14"/>
  <c r="AQ510" i="14"/>
  <c r="AJ510" i="14"/>
  <c r="AN510" i="14"/>
  <c r="AM538" i="14"/>
  <c r="AM557" i="14"/>
  <c r="AL446" i="14"/>
  <c r="AJ446" i="14"/>
  <c r="AQ446" i="14"/>
  <c r="AJ475" i="14"/>
  <c r="AQ475" i="14"/>
  <c r="AQ364" i="14"/>
  <c r="AX326" i="14"/>
  <c r="AZ326" i="14"/>
  <c r="AN340" i="14"/>
  <c r="AQ340" i="14"/>
  <c r="AO251" i="14"/>
  <c r="AN697" i="14"/>
  <c r="AJ549" i="14"/>
  <c r="AM676" i="14"/>
  <c r="AI704" i="14"/>
  <c r="AO708" i="14"/>
  <c r="AS708" i="14"/>
  <c r="AK708" i="14"/>
  <c r="AW708" i="14" s="1"/>
  <c r="AP708" i="14"/>
  <c r="AY708" i="14" s="1"/>
  <c r="AQ708" i="14"/>
  <c r="AL708" i="14"/>
  <c r="AR753" i="14"/>
  <c r="AV753" i="14" s="1"/>
  <c r="AL407" i="14"/>
  <c r="AM243" i="14"/>
  <c r="AI243" i="14"/>
  <c r="AJ243" i="14"/>
  <c r="AS604" i="14"/>
  <c r="AO604" i="14"/>
  <c r="AP604" i="14"/>
  <c r="AY604" i="14" s="1"/>
  <c r="AI604" i="14"/>
  <c r="AM604" i="14"/>
  <c r="AJ604" i="14"/>
  <c r="AK604" i="14"/>
  <c r="AW604" i="14" s="1"/>
  <c r="AL604" i="14"/>
  <c r="AI640" i="14"/>
  <c r="AR61" i="14"/>
  <c r="AV61" i="14" s="1"/>
  <c r="AN61" i="14"/>
  <c r="AI61" i="14"/>
  <c r="AP61" i="14"/>
  <c r="AY61" i="14" s="1"/>
  <c r="AS61" i="14"/>
  <c r="AJ61" i="14"/>
  <c r="AK61" i="14"/>
  <c r="AW61" i="14" s="1"/>
  <c r="AO61" i="14"/>
  <c r="AL61" i="14"/>
  <c r="AK513" i="14"/>
  <c r="AW513" i="14" s="1"/>
  <c r="AO516" i="14"/>
  <c r="AZ544" i="14"/>
  <c r="AX544" i="14"/>
  <c r="AQ373" i="14"/>
  <c r="AI373" i="14"/>
  <c r="AM373" i="14"/>
  <c r="AZ408" i="14"/>
  <c r="AX408" i="14"/>
  <c r="AL447" i="14"/>
  <c r="AS470" i="14"/>
  <c r="AN503" i="14"/>
  <c r="AQ503" i="14"/>
  <c r="AI503" i="14"/>
  <c r="AL370" i="14"/>
  <c r="AN316" i="14"/>
  <c r="AM316" i="14"/>
  <c r="AI316" i="14"/>
  <c r="AR627" i="14"/>
  <c r="AV627" i="14" s="1"/>
  <c r="AJ548" i="14"/>
  <c r="AS575" i="14"/>
  <c r="AI660" i="14"/>
  <c r="AL690" i="14"/>
  <c r="AO690" i="14"/>
  <c r="AQ690" i="14"/>
  <c r="AP690" i="14"/>
  <c r="AY690" i="14" s="1"/>
  <c r="AI690" i="14"/>
  <c r="AR690" i="14"/>
  <c r="AV690" i="14" s="1"/>
  <c r="AS690" i="14"/>
  <c r="AK690" i="14"/>
  <c r="AW690" i="14" s="1"/>
  <c r="AS320" i="14"/>
  <c r="AR593" i="14"/>
  <c r="AV593" i="14" s="1"/>
  <c r="AM593" i="14"/>
  <c r="AP609" i="14"/>
  <c r="AY609" i="14" s="1"/>
  <c r="AK624" i="14"/>
  <c r="AW624" i="14" s="1"/>
  <c r="AL735" i="14"/>
  <c r="AX747" i="14"/>
  <c r="BC747" i="14" s="1"/>
  <c r="AZ747" i="14"/>
  <c r="AK767" i="14"/>
  <c r="AW767" i="14" s="1"/>
  <c r="AO537" i="14"/>
  <c r="AI549" i="14"/>
  <c r="AI556" i="14"/>
  <c r="AI406" i="14"/>
  <c r="AP415" i="14"/>
  <c r="AY415" i="14" s="1"/>
  <c r="AR418" i="14"/>
  <c r="AV418" i="14" s="1"/>
  <c r="AN418" i="14"/>
  <c r="AM418" i="14"/>
  <c r="AO425" i="14"/>
  <c r="AM445" i="14"/>
  <c r="AK458" i="14"/>
  <c r="AW458" i="14" s="1"/>
  <c r="AR458" i="14"/>
  <c r="AV458" i="14" s="1"/>
  <c r="AS468" i="14"/>
  <c r="AM494" i="14"/>
  <c r="AK364" i="14"/>
  <c r="AW364" i="14" s="1"/>
  <c r="AZ306" i="14"/>
  <c r="AX306" i="14"/>
  <c r="BC306" i="14" s="1"/>
  <c r="AR316" i="14"/>
  <c r="AV316" i="14" s="1"/>
  <c r="AR575" i="14"/>
  <c r="AV575" i="14" s="1"/>
  <c r="AJ691" i="14"/>
  <c r="AR745" i="14"/>
  <c r="AV745" i="14" s="1"/>
  <c r="AJ425" i="14"/>
  <c r="AR475" i="14"/>
  <c r="AV475" i="14" s="1"/>
  <c r="AN310" i="14"/>
  <c r="AR616" i="14"/>
  <c r="AV616" i="14" s="1"/>
  <c r="AS623" i="14"/>
  <c r="AI656" i="14"/>
  <c r="AS656" i="14"/>
  <c r="AO656" i="14"/>
  <c r="AP656" i="14"/>
  <c r="AY656" i="14" s="1"/>
  <c r="AQ656" i="14"/>
  <c r="AK656" i="14"/>
  <c r="AW656" i="14" s="1"/>
  <c r="AL656" i="14"/>
  <c r="AK683" i="14"/>
  <c r="AW683" i="14" s="1"/>
  <c r="AI728" i="14"/>
  <c r="AX700" i="14"/>
  <c r="AZ700" i="14"/>
  <c r="AX367" i="14"/>
  <c r="AZ367" i="14"/>
  <c r="AP186" i="14"/>
  <c r="AY186" i="14" s="1"/>
  <c r="AQ186" i="14"/>
  <c r="AI222" i="14"/>
  <c r="AI74" i="14"/>
  <c r="AM144" i="14"/>
  <c r="AN303" i="14"/>
  <c r="AN186" i="14"/>
  <c r="AJ136" i="14"/>
  <c r="AR302" i="14"/>
  <c r="AV302" i="14" s="1"/>
  <c r="AS302" i="14"/>
  <c r="AP302" i="14"/>
  <c r="AY302" i="14" s="1"/>
  <c r="AL302" i="14"/>
  <c r="AK302" i="14"/>
  <c r="AW302" i="14" s="1"/>
  <c r="AO302" i="14"/>
  <c r="AQ302" i="14"/>
  <c r="AO177" i="14"/>
  <c r="AL177" i="14"/>
  <c r="AS177" i="14"/>
  <c r="AP177" i="14"/>
  <c r="AY177" i="14" s="1"/>
  <c r="AK177" i="14"/>
  <c r="AW177" i="14" s="1"/>
  <c r="AK80" i="14"/>
  <c r="AW80" i="14" s="1"/>
  <c r="AM97" i="14"/>
  <c r="AM61" i="14"/>
  <c r="AL748" i="14"/>
  <c r="AS748" i="14"/>
  <c r="AI748" i="14"/>
  <c r="AK748" i="14"/>
  <c r="AW748" i="14" s="1"/>
  <c r="AO748" i="14"/>
  <c r="AM748" i="14"/>
  <c r="AP748" i="14"/>
  <c r="AY748" i="14" s="1"/>
  <c r="AK325" i="14"/>
  <c r="AW325" i="14" s="1"/>
  <c r="AM325" i="14"/>
  <c r="AI325" i="14"/>
  <c r="AS325" i="14"/>
  <c r="AQ325" i="14"/>
  <c r="AO325" i="14"/>
  <c r="AR325" i="14"/>
  <c r="AV325" i="14" s="1"/>
  <c r="AP325" i="14"/>
  <c r="AY325" i="14" s="1"/>
  <c r="AL325" i="14"/>
  <c r="AX176" i="14"/>
  <c r="AX96" i="14"/>
  <c r="AR273" i="14"/>
  <c r="AV273" i="14" s="1"/>
  <c r="AJ54" i="14"/>
  <c r="AO294" i="14"/>
  <c r="AP294" i="14"/>
  <c r="AY294" i="14" s="1"/>
  <c r="AQ294" i="14"/>
  <c r="AS294" i="14"/>
  <c r="AI294" i="14"/>
  <c r="AM294" i="14"/>
  <c r="AL294" i="14"/>
  <c r="AR294" i="14"/>
  <c r="AV294" i="14" s="1"/>
  <c r="AK294" i="14"/>
  <c r="AW294" i="14" s="1"/>
  <c r="AP193" i="14"/>
  <c r="AY193" i="14" s="1"/>
  <c r="AQ193" i="14"/>
  <c r="AS193" i="14"/>
  <c r="AL193" i="14"/>
  <c r="AK193" i="14"/>
  <c r="AW193" i="14" s="1"/>
  <c r="AI193" i="14"/>
  <c r="AM193" i="14"/>
  <c r="AO193" i="14"/>
  <c r="AX211" i="14"/>
  <c r="AO233" i="14"/>
  <c r="AL233" i="14"/>
  <c r="AM233" i="14"/>
  <c r="AQ233" i="14"/>
  <c r="AS233" i="14"/>
  <c r="AI233" i="14"/>
  <c r="AJ233" i="14"/>
  <c r="AK233" i="14"/>
  <c r="AW233" i="14" s="1"/>
  <c r="AP233" i="14"/>
  <c r="AY233" i="14" s="1"/>
  <c r="AJ282" i="14"/>
  <c r="AR233" i="14"/>
  <c r="AV233" i="14" s="1"/>
  <c r="AM656" i="14"/>
  <c r="AM756" i="14"/>
  <c r="AZ242" i="14"/>
  <c r="AX242" i="14"/>
  <c r="AI72" i="14"/>
  <c r="AQ120" i="14"/>
  <c r="AN120" i="14"/>
  <c r="AI144" i="14"/>
  <c r="AM302" i="14"/>
  <c r="AX229" i="14"/>
  <c r="AP77" i="14"/>
  <c r="AY77" i="14" s="1"/>
  <c r="AK77" i="14"/>
  <c r="AW77" i="14" s="1"/>
  <c r="AL77" i="14"/>
  <c r="AS77" i="14"/>
  <c r="AO77" i="14"/>
  <c r="AI151" i="14"/>
  <c r="AP54" i="14"/>
  <c r="AY54" i="14" s="1"/>
  <c r="AT347" i="14"/>
  <c r="AM56" i="14"/>
  <c r="AQ56" i="14"/>
  <c r="AI56" i="14"/>
  <c r="AN200" i="14"/>
  <c r="AR84" i="14"/>
  <c r="AV84" i="14" s="1"/>
  <c r="AQ87" i="14"/>
  <c r="AL87" i="14"/>
  <c r="AM87" i="14"/>
  <c r="AO87" i="14"/>
  <c r="AP87" i="14"/>
  <c r="AY87" i="14" s="1"/>
  <c r="AI87" i="14"/>
  <c r="AS87" i="14"/>
  <c r="AK87" i="14"/>
  <c r="AW87" i="14" s="1"/>
  <c r="AN368" i="14"/>
  <c r="AN332" i="14"/>
  <c r="AM332" i="14"/>
  <c r="AJ743" i="14"/>
  <c r="AR549" i="14"/>
  <c r="AV549" i="14" s="1"/>
  <c r="AO206" i="14"/>
  <c r="AQ206" i="14"/>
  <c r="AI124" i="14"/>
  <c r="AS124" i="14"/>
  <c r="AO128" i="14"/>
  <c r="AP519" i="14"/>
  <c r="AY519" i="14" s="1"/>
  <c r="AQ519" i="14"/>
  <c r="AR519" i="14"/>
  <c r="AV519" i="14" s="1"/>
  <c r="AI519" i="14"/>
  <c r="AK549" i="14"/>
  <c r="AW549" i="14" s="1"/>
  <c r="AS405" i="14"/>
  <c r="AO487" i="14"/>
  <c r="AO330" i="14"/>
  <c r="AN410" i="14"/>
  <c r="AO681" i="14"/>
  <c r="AJ681" i="14"/>
  <c r="AQ681" i="14"/>
  <c r="AN681" i="14"/>
  <c r="AR689" i="14"/>
  <c r="AV689" i="14" s="1"/>
  <c r="AQ689" i="14"/>
  <c r="AN689" i="14"/>
  <c r="AJ689" i="14"/>
  <c r="AS689" i="14"/>
  <c r="AZ723" i="14"/>
  <c r="AX723" i="14"/>
  <c r="AX771" i="14"/>
  <c r="BC771" i="14" s="1"/>
  <c r="AZ771" i="14"/>
  <c r="AN523" i="14"/>
  <c r="AQ523" i="14"/>
  <c r="AJ523" i="14"/>
  <c r="AS533" i="14"/>
  <c r="AL393" i="14"/>
  <c r="AM405" i="14"/>
  <c r="AX423" i="14"/>
  <c r="AS452" i="14"/>
  <c r="AP360" i="14"/>
  <c r="AY360" i="14" s="1"/>
  <c r="AO243" i="14"/>
  <c r="AP257" i="14"/>
  <c r="AY257" i="14" s="1"/>
  <c r="AN257" i="14"/>
  <c r="AR615" i="14"/>
  <c r="AV615" i="14" s="1"/>
  <c r="AI592" i="14"/>
  <c r="AK592" i="14"/>
  <c r="AW592" i="14" s="1"/>
  <c r="AL592" i="14"/>
  <c r="AO592" i="14"/>
  <c r="AP592" i="14"/>
  <c r="AY592" i="14" s="1"/>
  <c r="AS592" i="14"/>
  <c r="AQ592" i="14"/>
  <c r="AJ712" i="14"/>
  <c r="AO637" i="14"/>
  <c r="AI759" i="14"/>
  <c r="AQ759" i="14"/>
  <c r="AN759" i="14"/>
  <c r="AO538" i="14"/>
  <c r="AS398" i="14"/>
  <c r="AP456" i="14"/>
  <c r="AY456" i="14" s="1"/>
  <c r="AL324" i="14"/>
  <c r="AO603" i="14"/>
  <c r="AI603" i="14"/>
  <c r="AM603" i="14"/>
  <c r="AN603" i="14"/>
  <c r="AQ617" i="14"/>
  <c r="AM617" i="14"/>
  <c r="AS617" i="14"/>
  <c r="AR617" i="14"/>
  <c r="AV617" i="14" s="1"/>
  <c r="AI617" i="14"/>
  <c r="AS681" i="14"/>
  <c r="AP703" i="14"/>
  <c r="AY703" i="14" s="1"/>
  <c r="AP731" i="14"/>
  <c r="AY731" i="14" s="1"/>
  <c r="AS511" i="14"/>
  <c r="AS514" i="14"/>
  <c r="AS517" i="14"/>
  <c r="AQ521" i="14"/>
  <c r="AN521" i="14"/>
  <c r="AI521" i="14"/>
  <c r="AP524" i="14"/>
  <c r="AY524" i="14" s="1"/>
  <c r="AX561" i="14"/>
  <c r="AN413" i="14"/>
  <c r="AJ413" i="14"/>
  <c r="AI413" i="14"/>
  <c r="AR413" i="14"/>
  <c r="AV413" i="14" s="1"/>
  <c r="AM413" i="14"/>
  <c r="AO424" i="14"/>
  <c r="AR424" i="14"/>
  <c r="AV424" i="14" s="1"/>
  <c r="AJ424" i="14"/>
  <c r="AI424" i="14"/>
  <c r="AM424" i="14"/>
  <c r="AO438" i="14"/>
  <c r="AR438" i="14"/>
  <c r="AV438" i="14" s="1"/>
  <c r="AJ438" i="14"/>
  <c r="AI438" i="14"/>
  <c r="AM438" i="14"/>
  <c r="AP446" i="14"/>
  <c r="AY446" i="14" s="1"/>
  <c r="AO467" i="14"/>
  <c r="AQ354" i="14"/>
  <c r="AK366" i="14"/>
  <c r="AW366" i="14" s="1"/>
  <c r="AL310" i="14"/>
  <c r="AK322" i="14"/>
  <c r="AW322" i="14" s="1"/>
  <c r="AK257" i="14"/>
  <c r="AW257" i="14" s="1"/>
  <c r="AJ623" i="14"/>
  <c r="AR517" i="14"/>
  <c r="AV517" i="14" s="1"/>
  <c r="AR378" i="14"/>
  <c r="AV378" i="14" s="1"/>
  <c r="AN402" i="14"/>
  <c r="AO578" i="14"/>
  <c r="AP578" i="14"/>
  <c r="AY578" i="14" s="1"/>
  <c r="AL578" i="14"/>
  <c r="AS578" i="14"/>
  <c r="AK578" i="14"/>
  <c r="AW578" i="14" s="1"/>
  <c r="AI684" i="14"/>
  <c r="AR684" i="14"/>
  <c r="AV684" i="14" s="1"/>
  <c r="AS684" i="14"/>
  <c r="AL684" i="14"/>
  <c r="AK684" i="14"/>
  <c r="AW684" i="14" s="1"/>
  <c r="AQ684" i="14"/>
  <c r="AO684" i="14"/>
  <c r="AP684" i="14"/>
  <c r="AY684" i="14" s="1"/>
  <c r="AP379" i="14"/>
  <c r="AY379" i="14" s="1"/>
  <c r="AS409" i="14"/>
  <c r="AJ482" i="14"/>
  <c r="AM482" i="14"/>
  <c r="AI482" i="14"/>
  <c r="AK350" i="14"/>
  <c r="AW350" i="14" s="1"/>
  <c r="AM350" i="14"/>
  <c r="AI350" i="14"/>
  <c r="AO617" i="14"/>
  <c r="AQ637" i="14"/>
  <c r="AX653" i="14"/>
  <c r="AP665" i="14"/>
  <c r="AY665" i="14" s="1"/>
  <c r="AS673" i="14"/>
  <c r="AN673" i="14"/>
  <c r="AM673" i="14"/>
  <c r="AO673" i="14"/>
  <c r="AJ673" i="14"/>
  <c r="AQ697" i="14"/>
  <c r="AZ733" i="14"/>
  <c r="AX733" i="14"/>
  <c r="AS745" i="14"/>
  <c r="AQ757" i="14"/>
  <c r="AM517" i="14"/>
  <c r="AI534" i="14"/>
  <c r="AJ534" i="14"/>
  <c r="AI546" i="14"/>
  <c r="AI561" i="14"/>
  <c r="AP395" i="14"/>
  <c r="AY395" i="14" s="1"/>
  <c r="AN395" i="14"/>
  <c r="AN403" i="14"/>
  <c r="AR403" i="14"/>
  <c r="AV403" i="14" s="1"/>
  <c r="AI411" i="14"/>
  <c r="AO417" i="14"/>
  <c r="AK438" i="14"/>
  <c r="AW438" i="14" s="1"/>
  <c r="AX454" i="14"/>
  <c r="AZ454" i="14"/>
  <c r="AQ460" i="14"/>
  <c r="AR460" i="14"/>
  <c r="AV460" i="14" s="1"/>
  <c r="AI460" i="14"/>
  <c r="AJ460" i="14"/>
  <c r="AL468" i="14"/>
  <c r="AX478" i="14"/>
  <c r="AN491" i="14"/>
  <c r="AS362" i="14"/>
  <c r="AM362" i="14"/>
  <c r="AL316" i="14"/>
  <c r="AN609" i="14"/>
  <c r="AJ661" i="14"/>
  <c r="AN519" i="14"/>
  <c r="AN324" i="14"/>
  <c r="AI576" i="14"/>
  <c r="AN618" i="14"/>
  <c r="AR728" i="14"/>
  <c r="AV728" i="14" s="1"/>
  <c r="AQ668" i="14"/>
  <c r="AZ754" i="14"/>
  <c r="AX754" i="14"/>
  <c r="BC754" i="14" s="1"/>
  <c r="AM327" i="14"/>
  <c r="AL256" i="14"/>
  <c r="AS256" i="14"/>
  <c r="AO256" i="14"/>
  <c r="AK256" i="14"/>
  <c r="AW256" i="14" s="1"/>
  <c r="AP256" i="14"/>
  <c r="AY256" i="14" s="1"/>
  <c r="AN604" i="14"/>
  <c r="AJ740" i="14"/>
  <c r="AI277" i="14"/>
  <c r="AM128" i="14"/>
  <c r="AJ60" i="14"/>
  <c r="AQ60" i="14"/>
  <c r="AR60" i="14"/>
  <c r="AV60" i="14" s="1"/>
  <c r="AN273" i="14"/>
  <c r="AS189" i="14"/>
  <c r="AN189" i="14"/>
  <c r="AO189" i="14"/>
  <c r="AL189" i="14"/>
  <c r="AQ189" i="14"/>
  <c r="AP189" i="14"/>
  <c r="AY189" i="14" s="1"/>
  <c r="AK189" i="14"/>
  <c r="AW189" i="14" s="1"/>
  <c r="AK222" i="14"/>
  <c r="AW222" i="14" s="1"/>
  <c r="AS119" i="14"/>
  <c r="AN119" i="14"/>
  <c r="AO119" i="14"/>
  <c r="AL119" i="14"/>
  <c r="AP119" i="14"/>
  <c r="AY119" i="14" s="1"/>
  <c r="AK119" i="14"/>
  <c r="AW119" i="14" s="1"/>
  <c r="AJ191" i="14"/>
  <c r="AN127" i="14"/>
  <c r="AI768" i="14"/>
  <c r="AL768" i="14"/>
  <c r="AO768" i="14"/>
  <c r="AP768" i="14"/>
  <c r="AY768" i="14" s="1"/>
  <c r="AK768" i="14"/>
  <c r="AW768" i="14" s="1"/>
  <c r="AS768" i="14"/>
  <c r="AQ768" i="14"/>
  <c r="AN666" i="14"/>
  <c r="AN756" i="14"/>
  <c r="AR176" i="14"/>
  <c r="AV176" i="14" s="1"/>
  <c r="AX286" i="14"/>
  <c r="AK176" i="14"/>
  <c r="AW176" i="14" s="1"/>
  <c r="AS79" i="14"/>
  <c r="AO79" i="14"/>
  <c r="AL79" i="14"/>
  <c r="AP79" i="14"/>
  <c r="AY79" i="14" s="1"/>
  <c r="AI79" i="14"/>
  <c r="AK79" i="14"/>
  <c r="AW79" i="14" s="1"/>
  <c r="AQ79" i="14"/>
  <c r="AM79" i="14"/>
  <c r="AS136" i="14"/>
  <c r="AL98" i="14"/>
  <c r="AZ702" i="14"/>
  <c r="AX702" i="14"/>
  <c r="AI758" i="14"/>
  <c r="AN244" i="14"/>
  <c r="AS244" i="14"/>
  <c r="AL244" i="14"/>
  <c r="AK244" i="14"/>
  <c r="AW244" i="14" s="1"/>
  <c r="AO244" i="14"/>
  <c r="AP244" i="14"/>
  <c r="AY244" i="14" s="1"/>
  <c r="AN656" i="14"/>
  <c r="AR327" i="14"/>
  <c r="AV327" i="14" s="1"/>
  <c r="AQ277" i="14"/>
  <c r="AI176" i="14"/>
  <c r="AM192" i="14"/>
  <c r="AQ226" i="14"/>
  <c r="AO226" i="14"/>
  <c r="AI78" i="14"/>
  <c r="AZ94" i="14"/>
  <c r="AX94" i="14"/>
  <c r="BC94" i="14" s="1"/>
  <c r="AX110" i="14"/>
  <c r="AX138" i="14"/>
  <c r="AN190" i="14"/>
  <c r="AR108" i="14"/>
  <c r="AV108" i="14" s="1"/>
  <c r="AJ140" i="14"/>
  <c r="AO273" i="14"/>
  <c r="AI304" i="14"/>
  <c r="AX173" i="14"/>
  <c r="AS231" i="14"/>
  <c r="AO231" i="14"/>
  <c r="AK231" i="14"/>
  <c r="AW231" i="14" s="1"/>
  <c r="AL231" i="14"/>
  <c r="AP231" i="14"/>
  <c r="AY231" i="14" s="1"/>
  <c r="AO64" i="14"/>
  <c r="AN193" i="14"/>
  <c r="AX742" i="14"/>
  <c r="AR724" i="14"/>
  <c r="AV724" i="14" s="1"/>
  <c r="AJ323" i="14"/>
  <c r="AJ273" i="14"/>
  <c r="AJ230" i="14"/>
  <c r="AR64" i="14"/>
  <c r="AV64" i="14" s="1"/>
  <c r="AO174" i="14"/>
  <c r="AJ302" i="14"/>
  <c r="AR87" i="14"/>
  <c r="AV87" i="14" s="1"/>
  <c r="AJ542" i="14"/>
  <c r="AN711" i="14"/>
  <c r="AS711" i="14"/>
  <c r="AR711" i="14"/>
  <c r="AV711" i="14" s="1"/>
  <c r="AQ711" i="14"/>
  <c r="AM542" i="14"/>
  <c r="AQ374" i="14"/>
  <c r="AJ374" i="14"/>
  <c r="AM374" i="14"/>
  <c r="AQ417" i="14"/>
  <c r="AI450" i="14"/>
  <c r="AP481" i="14"/>
  <c r="AY481" i="14" s="1"/>
  <c r="AO503" i="14"/>
  <c r="AQ332" i="14"/>
  <c r="AS251" i="14"/>
  <c r="AJ567" i="14"/>
  <c r="AN436" i="14"/>
  <c r="AN592" i="14"/>
  <c r="AI652" i="14"/>
  <c r="AX692" i="14"/>
  <c r="AZ692" i="14"/>
  <c r="AK727" i="14"/>
  <c r="AW727" i="14" s="1"/>
  <c r="AL550" i="14"/>
  <c r="AK565" i="14"/>
  <c r="AW565" i="14" s="1"/>
  <c r="AL456" i="14"/>
  <c r="AR324" i="14"/>
  <c r="AV324" i="14" s="1"/>
  <c r="AR640" i="14"/>
  <c r="AV640" i="14" s="1"/>
  <c r="AP689" i="14"/>
  <c r="AY689" i="14" s="1"/>
  <c r="AO511" i="14"/>
  <c r="AR520" i="14"/>
  <c r="AV520" i="14" s="1"/>
  <c r="AS527" i="14"/>
  <c r="AX559" i="14"/>
  <c r="AQ402" i="14"/>
  <c r="AN423" i="14"/>
  <c r="AI423" i="14"/>
  <c r="AM423" i="14"/>
  <c r="AJ439" i="14"/>
  <c r="AQ439" i="14"/>
  <c r="AO446" i="14"/>
  <c r="AQ458" i="14"/>
  <c r="AS475" i="14"/>
  <c r="AJ310" i="14"/>
  <c r="AR340" i="14"/>
  <c r="AV340" i="14" s="1"/>
  <c r="AR249" i="14"/>
  <c r="AV249" i="14" s="1"/>
  <c r="AN583" i="14"/>
  <c r="AR538" i="14"/>
  <c r="AV538" i="14" s="1"/>
  <c r="AJ407" i="14"/>
  <c r="AM578" i="14"/>
  <c r="AJ660" i="14"/>
  <c r="AO265" i="14"/>
  <c r="AO590" i="14"/>
  <c r="AP590" i="14"/>
  <c r="AY590" i="14" s="1"/>
  <c r="AI590" i="14"/>
  <c r="AL590" i="14"/>
  <c r="AM590" i="14"/>
  <c r="AR590" i="14"/>
  <c r="AV590" i="14" s="1"/>
  <c r="AS590" i="14"/>
  <c r="AK590" i="14"/>
  <c r="AW590" i="14" s="1"/>
  <c r="AI685" i="14"/>
  <c r="AK507" i="14"/>
  <c r="AW507" i="14" s="1"/>
  <c r="AI536" i="14"/>
  <c r="AI544" i="14"/>
  <c r="AS552" i="14"/>
  <c r="AI401" i="14"/>
  <c r="AO336" i="14"/>
  <c r="AM249" i="14"/>
  <c r="AN401" i="14"/>
  <c r="AZ344" i="14"/>
  <c r="AX344" i="14"/>
  <c r="BC344" i="14" s="1"/>
  <c r="AM226" i="14"/>
  <c r="AL60" i="14"/>
  <c r="AR198" i="14"/>
  <c r="AV198" i="14" s="1"/>
  <c r="BB73" i="14"/>
  <c r="AI133" i="14"/>
  <c r="AO133" i="14"/>
  <c r="AP133" i="14"/>
  <c r="AY133" i="14" s="1"/>
  <c r="AL133" i="14"/>
  <c r="AS133" i="14"/>
  <c r="AK133" i="14"/>
  <c r="AW133" i="14" s="1"/>
  <c r="AO54" i="14"/>
  <c r="AJ101" i="14"/>
  <c r="AJ678" i="14"/>
  <c r="AS220" i="14"/>
  <c r="AI220" i="14"/>
  <c r="AQ220" i="14"/>
  <c r="AM220" i="14"/>
  <c r="AS92" i="14"/>
  <c r="AI92" i="14"/>
  <c r="AQ92" i="14"/>
  <c r="AM92" i="14"/>
  <c r="AI66" i="14"/>
  <c r="AM66" i="14"/>
  <c r="AQ66" i="14"/>
  <c r="AR186" i="14"/>
  <c r="AV186" i="14" s="1"/>
  <c r="AN92" i="14"/>
  <c r="AO275" i="14"/>
  <c r="AS210" i="14"/>
  <c r="AO307" i="14"/>
  <c r="AK307" i="14"/>
  <c r="AW307" i="14" s="1"/>
  <c r="AS307" i="14"/>
  <c r="AL307" i="14"/>
  <c r="AP307" i="14"/>
  <c r="AY307" i="14" s="1"/>
  <c r="AS351" i="14"/>
  <c r="AO351" i="14"/>
  <c r="AK351" i="14"/>
  <c r="AW351" i="14" s="1"/>
  <c r="AL351" i="14"/>
  <c r="AP351" i="14"/>
  <c r="AY351" i="14" s="1"/>
  <c r="AN317" i="14"/>
  <c r="AN206" i="14"/>
  <c r="AO197" i="14"/>
  <c r="AP197" i="14"/>
  <c r="AY197" i="14" s="1"/>
  <c r="AJ197" i="14"/>
  <c r="AL197" i="14"/>
  <c r="AK197" i="14"/>
  <c r="AW197" i="14" s="1"/>
  <c r="AS197" i="14"/>
  <c r="AK70" i="14"/>
  <c r="AW70" i="14" s="1"/>
  <c r="AO743" i="14"/>
  <c r="AS549" i="14"/>
  <c r="AL559" i="14"/>
  <c r="AO402" i="14"/>
  <c r="AP457" i="14"/>
  <c r="AY457" i="14" s="1"/>
  <c r="AP330" i="14"/>
  <c r="AY330" i="14" s="1"/>
  <c r="AR259" i="14"/>
  <c r="AV259" i="14" s="1"/>
  <c r="AI614" i="14"/>
  <c r="AI619" i="14"/>
  <c r="AR629" i="14"/>
  <c r="AV629" i="14" s="1"/>
  <c r="AM629" i="14"/>
  <c r="AI659" i="14"/>
  <c r="AS697" i="14"/>
  <c r="AI725" i="14"/>
  <c r="AL751" i="14"/>
  <c r="AI518" i="14"/>
  <c r="AR518" i="14"/>
  <c r="AV518" i="14" s="1"/>
  <c r="AQ518" i="14"/>
  <c r="AN518" i="14"/>
  <c r="AO373" i="14"/>
  <c r="AI387" i="14"/>
  <c r="AM406" i="14"/>
  <c r="AZ429" i="14"/>
  <c r="AX429" i="14"/>
  <c r="AI453" i="14"/>
  <c r="AO472" i="14"/>
  <c r="AQ472" i="14"/>
  <c r="AN472" i="14"/>
  <c r="AJ472" i="14"/>
  <c r="AI496" i="14"/>
  <c r="AJ503" i="14"/>
  <c r="AK360" i="14"/>
  <c r="AW360" i="14" s="1"/>
  <c r="AO350" i="14"/>
  <c r="AN251" i="14"/>
  <c r="AR725" i="14"/>
  <c r="AV725" i="14" s="1"/>
  <c r="AR592" i="14"/>
  <c r="AV592" i="14" s="1"/>
  <c r="AP652" i="14"/>
  <c r="AY652" i="14" s="1"/>
  <c r="AI674" i="14"/>
  <c r="AR682" i="14"/>
  <c r="AV682" i="14" s="1"/>
  <c r="AI692" i="14"/>
  <c r="AS692" i="14"/>
  <c r="AK692" i="14"/>
  <c r="AW692" i="14" s="1"/>
  <c r="AL692" i="14"/>
  <c r="AP692" i="14"/>
  <c r="AY692" i="14" s="1"/>
  <c r="AO692" i="14"/>
  <c r="AM692" i="14"/>
  <c r="AN708" i="14"/>
  <c r="AJ577" i="14"/>
  <c r="AM577" i="14"/>
  <c r="AI577" i="14"/>
  <c r="AL653" i="14"/>
  <c r="AS653" i="14"/>
  <c r="AM653" i="14"/>
  <c r="AI653" i="14"/>
  <c r="AJ653" i="14"/>
  <c r="AO534" i="14"/>
  <c r="AL542" i="14"/>
  <c r="AP550" i="14"/>
  <c r="AY550" i="14" s="1"/>
  <c r="AK556" i="14"/>
  <c r="AW556" i="14" s="1"/>
  <c r="AO565" i="14"/>
  <c r="AP401" i="14"/>
  <c r="AY401" i="14" s="1"/>
  <c r="AO459" i="14"/>
  <c r="AL463" i="14"/>
  <c r="AJ362" i="14"/>
  <c r="AP640" i="14"/>
  <c r="AY640" i="14" s="1"/>
  <c r="AP589" i="14"/>
  <c r="AY589" i="14" s="1"/>
  <c r="AO689" i="14"/>
  <c r="AL703" i="14"/>
  <c r="AS725" i="14"/>
  <c r="AP510" i="14"/>
  <c r="AY510" i="14" s="1"/>
  <c r="AL514" i="14"/>
  <c r="AO517" i="14"/>
  <c r="AP520" i="14"/>
  <c r="AY520" i="14" s="1"/>
  <c r="AJ571" i="14"/>
  <c r="AK418" i="14"/>
  <c r="AW418" i="14" s="1"/>
  <c r="AK440" i="14"/>
  <c r="AW440" i="14" s="1"/>
  <c r="AI440" i="14"/>
  <c r="AQ440" i="14"/>
  <c r="AJ440" i="14"/>
  <c r="AK447" i="14"/>
  <c r="AW447" i="14" s="1"/>
  <c r="AO450" i="14"/>
  <c r="AL465" i="14"/>
  <c r="AR465" i="14"/>
  <c r="AV465" i="14" s="1"/>
  <c r="AJ465" i="14"/>
  <c r="AI465" i="14"/>
  <c r="AM465" i="14"/>
  <c r="AO471" i="14"/>
  <c r="AJ370" i="14"/>
  <c r="AO318" i="14"/>
  <c r="AQ330" i="14"/>
  <c r="AL340" i="14"/>
  <c r="AS249" i="14"/>
  <c r="AR513" i="14"/>
  <c r="AV513" i="14" s="1"/>
  <c r="AR391" i="14"/>
  <c r="AV391" i="14" s="1"/>
  <c r="AJ445" i="14"/>
  <c r="AN475" i="14"/>
  <c r="AO600" i="14"/>
  <c r="AP600" i="14"/>
  <c r="AY600" i="14" s="1"/>
  <c r="AS600" i="14"/>
  <c r="AK600" i="14"/>
  <c r="AW600" i="14" s="1"/>
  <c r="AL600" i="14"/>
  <c r="AS632" i="14"/>
  <c r="AK632" i="14"/>
  <c r="AW632" i="14" s="1"/>
  <c r="AL632" i="14"/>
  <c r="AO632" i="14"/>
  <c r="AP632" i="14"/>
  <c r="AY632" i="14" s="1"/>
  <c r="AN718" i="14"/>
  <c r="AK629" i="14"/>
  <c r="AW629" i="14" s="1"/>
  <c r="AP403" i="14"/>
  <c r="AY403" i="14" s="1"/>
  <c r="AP488" i="14"/>
  <c r="AY488" i="14" s="1"/>
  <c r="AK265" i="14"/>
  <c r="AW265" i="14" s="1"/>
  <c r="AJ406" i="14"/>
  <c r="AL603" i="14"/>
  <c r="AL617" i="14"/>
  <c r="AP631" i="14"/>
  <c r="AY631" i="14" s="1"/>
  <c r="AM689" i="14"/>
  <c r="AK709" i="14"/>
  <c r="AW709" i="14" s="1"/>
  <c r="AJ709" i="14"/>
  <c r="AM709" i="14"/>
  <c r="AO759" i="14"/>
  <c r="AM510" i="14"/>
  <c r="AM526" i="14"/>
  <c r="AI539" i="14"/>
  <c r="AL413" i="14"/>
  <c r="AK424" i="14"/>
  <c r="AW424" i="14" s="1"/>
  <c r="AP460" i="14"/>
  <c r="AY460" i="14" s="1"/>
  <c r="AI488" i="14"/>
  <c r="AP491" i="14"/>
  <c r="AY491" i="14" s="1"/>
  <c r="AK336" i="14"/>
  <c r="AW336" i="14" s="1"/>
  <c r="AI253" i="14"/>
  <c r="AT253" i="14" s="1"/>
  <c r="AR603" i="14"/>
  <c r="AV603" i="14" s="1"/>
  <c r="AJ629" i="14"/>
  <c r="AN701" i="14"/>
  <c r="AJ521" i="14"/>
  <c r="AJ543" i="14"/>
  <c r="AJ565" i="14"/>
  <c r="AN456" i="14"/>
  <c r="AJ618" i="14"/>
  <c r="AK637" i="14"/>
  <c r="AW637" i="14" s="1"/>
  <c r="AM351" i="14"/>
  <c r="AI130" i="14"/>
  <c r="AI142" i="14"/>
  <c r="AJ291" i="14"/>
  <c r="AN100" i="14"/>
  <c r="AK190" i="14"/>
  <c r="AW190" i="14" s="1"/>
  <c r="AS206" i="14"/>
  <c r="AO230" i="14"/>
  <c r="AI89" i="14"/>
  <c r="AK89" i="14"/>
  <c r="AW89" i="14" s="1"/>
  <c r="AO89" i="14"/>
  <c r="AS89" i="14"/>
  <c r="AL89" i="14"/>
  <c r="AP89" i="14"/>
  <c r="AY89" i="14" s="1"/>
  <c r="AS160" i="14"/>
  <c r="AP56" i="14"/>
  <c r="AY56" i="14" s="1"/>
  <c r="AN302" i="14"/>
  <c r="AL92" i="14"/>
  <c r="AR361" i="14"/>
  <c r="AV361" i="14" s="1"/>
  <c r="AP361" i="14"/>
  <c r="AY361" i="14" s="1"/>
  <c r="AK361" i="14"/>
  <c r="AW361" i="14" s="1"/>
  <c r="AJ361" i="14"/>
  <c r="AQ361" i="14"/>
  <c r="AI361" i="14"/>
  <c r="AO361" i="14"/>
  <c r="AS361" i="14"/>
  <c r="AL361" i="14"/>
  <c r="AM361" i="14"/>
  <c r="AQ244" i="14"/>
  <c r="AJ748" i="14"/>
  <c r="AQ295" i="14"/>
  <c r="AR114" i="14"/>
  <c r="AV114" i="14" s="1"/>
  <c r="AQ114" i="14"/>
  <c r="AM114" i="14"/>
  <c r="AI114" i="14"/>
  <c r="AN271" i="14"/>
  <c r="AQ278" i="14"/>
  <c r="AO303" i="14"/>
  <c r="AO142" i="14"/>
  <c r="AS60" i="14"/>
  <c r="AR278" i="14"/>
  <c r="AV278" i="14" s="1"/>
  <c r="AR189" i="14"/>
  <c r="AV189" i="14" s="1"/>
  <c r="AL126" i="14"/>
  <c r="AM690" i="14"/>
  <c r="AJ359" i="14"/>
  <c r="AO359" i="14"/>
  <c r="AL359" i="14"/>
  <c r="AS359" i="14"/>
  <c r="AK359" i="14"/>
  <c r="AW359" i="14" s="1"/>
  <c r="AP359" i="14"/>
  <c r="AY359" i="14" s="1"/>
  <c r="AI279" i="14"/>
  <c r="AI295" i="14"/>
  <c r="AM206" i="14"/>
  <c r="AI90" i="14"/>
  <c r="AS152" i="14"/>
  <c r="AP152" i="14"/>
  <c r="AY152" i="14" s="1"/>
  <c r="AM60" i="14"/>
  <c r="AN64" i="14"/>
  <c r="AQ284" i="14"/>
  <c r="AO170" i="14"/>
  <c r="AS190" i="14"/>
  <c r="AO205" i="14"/>
  <c r="AK205" i="14"/>
  <c r="AW205" i="14" s="1"/>
  <c r="AS205" i="14"/>
  <c r="AR205" i="14"/>
  <c r="AV205" i="14" s="1"/>
  <c r="AP205" i="14"/>
  <c r="AY205" i="14" s="1"/>
  <c r="AL205" i="14"/>
  <c r="AK226" i="14"/>
  <c r="AW226" i="14" s="1"/>
  <c r="AK124" i="14"/>
  <c r="AW124" i="14" s="1"/>
  <c r="AK159" i="14"/>
  <c r="AW159" i="14" s="1"/>
  <c r="AL159" i="14"/>
  <c r="AP159" i="14"/>
  <c r="AY159" i="14" s="1"/>
  <c r="AS159" i="14"/>
  <c r="AO159" i="14"/>
  <c r="AJ244" i="14"/>
  <c r="AJ231" i="14"/>
  <c r="AN87" i="14"/>
  <c r="AQ248" i="14"/>
  <c r="AQ136" i="14"/>
  <c r="AJ162" i="14"/>
  <c r="AJ128" i="14"/>
  <c r="AN66" i="14"/>
  <c r="AS200" i="14"/>
  <c r="AO98" i="14"/>
  <c r="AK136" i="14"/>
  <c r="AW136" i="14" s="1"/>
  <c r="AS48" i="14"/>
  <c r="AP303" i="14"/>
  <c r="AY303" i="14" s="1"/>
  <c r="AN205" i="14"/>
  <c r="AP88" i="14"/>
  <c r="AY88" i="14" s="1"/>
  <c r="AR133" i="14"/>
  <c r="AV133" i="14" s="1"/>
  <c r="AK579" i="14"/>
  <c r="AW579" i="14" s="1"/>
  <c r="AZ525" i="14"/>
  <c r="AX525" i="14"/>
  <c r="BC525" i="14" s="1"/>
  <c r="AI541" i="14"/>
  <c r="AN541" i="14"/>
  <c r="AQ541" i="14"/>
  <c r="AP549" i="14"/>
  <c r="AY549" i="14" s="1"/>
  <c r="AS384" i="14"/>
  <c r="AI384" i="14"/>
  <c r="AM384" i="14"/>
  <c r="AQ384" i="14"/>
  <c r="AP402" i="14"/>
  <c r="AY402" i="14" s="1"/>
  <c r="AL330" i="14"/>
  <c r="AM610" i="14"/>
  <c r="AP583" i="14"/>
  <c r="AY583" i="14" s="1"/>
  <c r="AS615" i="14"/>
  <c r="AM721" i="14"/>
  <c r="AL521" i="14"/>
  <c r="AM537" i="14"/>
  <c r="AP373" i="14"/>
  <c r="AY373" i="14" s="1"/>
  <c r="AQ430" i="14"/>
  <c r="AR473" i="14"/>
  <c r="AV473" i="14" s="1"/>
  <c r="AN473" i="14"/>
  <c r="AQ473" i="14"/>
  <c r="AP502" i="14"/>
  <c r="AY502" i="14" s="1"/>
  <c r="AR502" i="14"/>
  <c r="AV502" i="14" s="1"/>
  <c r="AQ502" i="14"/>
  <c r="AJ502" i="14"/>
  <c r="AS243" i="14"/>
  <c r="AJ695" i="14"/>
  <c r="AR539" i="14"/>
  <c r="AV539" i="14" s="1"/>
  <c r="AJ364" i="14"/>
  <c r="AQ614" i="14"/>
  <c r="AJ708" i="14"/>
  <c r="AP593" i="14"/>
  <c r="AY593" i="14" s="1"/>
  <c r="AL534" i="14"/>
  <c r="AO548" i="14"/>
  <c r="AK407" i="14"/>
  <c r="AW407" i="14" s="1"/>
  <c r="AO362" i="14"/>
  <c r="AR548" i="14"/>
  <c r="AV548" i="14" s="1"/>
  <c r="AK574" i="14"/>
  <c r="AW574" i="14" s="1"/>
  <c r="AN625" i="14"/>
  <c r="AO625" i="14"/>
  <c r="AI625" i="14"/>
  <c r="AM625" i="14"/>
  <c r="AQ699" i="14"/>
  <c r="AP512" i="14"/>
  <c r="AY512" i="14" s="1"/>
  <c r="AQ539" i="14"/>
  <c r="AJ437" i="14"/>
  <c r="AI437" i="14"/>
  <c r="AM437" i="14"/>
  <c r="AR437" i="14"/>
  <c r="AV437" i="14" s="1"/>
  <c r="AN437" i="14"/>
  <c r="AL470" i="14"/>
  <c r="AK476" i="14"/>
  <c r="AW476" i="14" s="1"/>
  <c r="AP322" i="14"/>
  <c r="AY322" i="14" s="1"/>
  <c r="AR546" i="14"/>
  <c r="AV546" i="14" s="1"/>
  <c r="AR399" i="14"/>
  <c r="AV399" i="14" s="1"/>
  <c r="AR482" i="14"/>
  <c r="AV482" i="14" s="1"/>
  <c r="AM660" i="14"/>
  <c r="AL320" i="14"/>
  <c r="AL631" i="14"/>
  <c r="AM731" i="14"/>
  <c r="AO397" i="14"/>
  <c r="AJ397" i="14"/>
  <c r="AO413" i="14"/>
  <c r="AS425" i="14"/>
  <c r="AM452" i="14"/>
  <c r="AP468" i="14"/>
  <c r="AY468" i="14" s="1"/>
  <c r="AP364" i="14"/>
  <c r="AY364" i="14" s="1"/>
  <c r="AN593" i="14"/>
  <c r="AN533" i="14"/>
  <c r="AR423" i="14"/>
  <c r="AV423" i="14" s="1"/>
  <c r="AL628" i="14"/>
  <c r="AQ628" i="14"/>
  <c r="AK628" i="14"/>
  <c r="AW628" i="14" s="1"/>
  <c r="AO628" i="14"/>
  <c r="AP628" i="14"/>
  <c r="AY628" i="14" s="1"/>
  <c r="AS628" i="14"/>
  <c r="AX321" i="14"/>
  <c r="BC321" i="14" s="1"/>
  <c r="AZ321" i="14"/>
  <c r="AN333" i="14"/>
  <c r="AM158" i="14"/>
  <c r="AM219" i="14"/>
  <c r="AS214" i="14"/>
  <c r="AI214" i="14"/>
  <c r="AQ214" i="14"/>
  <c r="AP116" i="14"/>
  <c r="AY116" i="14" s="1"/>
  <c r="AN740" i="14"/>
  <c r="AQ100" i="14"/>
  <c r="AN168" i="14"/>
  <c r="AN220" i="14"/>
  <c r="AJ114" i="14"/>
  <c r="AJ48" i="14"/>
  <c r="AQ231" i="14"/>
  <c r="AK112" i="14"/>
  <c r="AW112" i="14" s="1"/>
  <c r="AP134" i="14"/>
  <c r="AY134" i="14" s="1"/>
  <c r="AX262" i="14"/>
  <c r="AR756" i="14"/>
  <c r="AV756" i="14" s="1"/>
  <c r="AQ168" i="14"/>
  <c r="AQ70" i="14"/>
  <c r="AM136" i="14"/>
  <c r="AR271" i="14"/>
  <c r="AV271" i="14" s="1"/>
  <c r="AJ200" i="14"/>
  <c r="AJ120" i="14"/>
  <c r="AX498" i="14"/>
  <c r="AZ498" i="14"/>
  <c r="AM89" i="14"/>
  <c r="AL188" i="14"/>
  <c r="AL210" i="14"/>
  <c r="AJ77" i="14"/>
  <c r="AP120" i="14"/>
  <c r="AY120" i="14" s="1"/>
  <c r="AI146" i="14"/>
  <c r="AO146" i="14"/>
  <c r="AQ146" i="14"/>
  <c r="AM146" i="14"/>
  <c r="AN159" i="14"/>
  <c r="AN279" i="14"/>
  <c r="AT326" i="14"/>
  <c r="AS273" i="14"/>
  <c r="AX484" i="14"/>
  <c r="AZ484" i="14"/>
  <c r="AT769" i="14"/>
  <c r="AX111" i="14"/>
  <c r="AZ111" i="14"/>
  <c r="AX132" i="14"/>
  <c r="AZ132" i="14"/>
  <c r="AX584" i="14"/>
  <c r="AZ584" i="14"/>
  <c r="AN145" i="14"/>
  <c r="AL145" i="14"/>
  <c r="AS145" i="14"/>
  <c r="AP145" i="14"/>
  <c r="AY145" i="14" s="1"/>
  <c r="AK145" i="14"/>
  <c r="AW145" i="14" s="1"/>
  <c r="AO145" i="14"/>
  <c r="AX331" i="14"/>
  <c r="BC331" i="14" s="1"/>
  <c r="AR226" i="14"/>
  <c r="AV226" i="14" s="1"/>
  <c r="AQ177" i="14"/>
  <c r="AQ89" i="14"/>
  <c r="AJ179" i="14"/>
  <c r="AM179" i="14"/>
  <c r="AO179" i="14"/>
  <c r="AS179" i="14"/>
  <c r="AI179" i="14"/>
  <c r="AL179" i="14"/>
  <c r="AK179" i="14"/>
  <c r="AW179" i="14" s="1"/>
  <c r="AP179" i="14"/>
  <c r="AY179" i="14" s="1"/>
  <c r="AP99" i="14"/>
  <c r="AY99" i="14" s="1"/>
  <c r="AO99" i="14"/>
  <c r="AL99" i="14"/>
  <c r="AK99" i="14"/>
  <c r="AW99" i="14" s="1"/>
  <c r="AQ99" i="14"/>
  <c r="AS99" i="14"/>
  <c r="AI99" i="14"/>
  <c r="AM99" i="14"/>
  <c r="AJ147" i="14"/>
  <c r="AT306" i="14"/>
  <c r="AX382" i="14"/>
  <c r="AT404" i="14"/>
  <c r="AO290" i="14"/>
  <c r="AM290" i="14"/>
  <c r="AK290" i="14"/>
  <c r="AW290" i="14" s="1"/>
  <c r="AL290" i="14"/>
  <c r="AS290" i="14"/>
  <c r="AP290" i="14"/>
  <c r="AY290" i="14" s="1"/>
  <c r="AI290" i="14"/>
  <c r="AK130" i="14"/>
  <c r="AW130" i="14" s="1"/>
  <c r="AP357" i="14"/>
  <c r="AY357" i="14" s="1"/>
  <c r="AK357" i="14"/>
  <c r="AW357" i="14" s="1"/>
  <c r="AM357" i="14"/>
  <c r="AO357" i="14"/>
  <c r="AL357" i="14"/>
  <c r="AS357" i="14"/>
  <c r="AI357" i="14"/>
  <c r="AJ333" i="14"/>
  <c r="AQ133" i="14"/>
  <c r="AO691" i="14"/>
  <c r="AI691" i="14"/>
  <c r="AM691" i="14"/>
  <c r="AN691" i="14"/>
  <c r="AK251" i="14"/>
  <c r="AW251" i="14" s="1"/>
  <c r="AR697" i="14"/>
  <c r="AV697" i="14" s="1"/>
  <c r="AJ697" i="14"/>
  <c r="AI697" i="14"/>
  <c r="AM697" i="14"/>
  <c r="AM368" i="14"/>
  <c r="AR368" i="14"/>
  <c r="AV368" i="14" s="1"/>
  <c r="AI368" i="14"/>
  <c r="AJ368" i="14"/>
  <c r="AQ368" i="14"/>
  <c r="AM624" i="14"/>
  <c r="AP624" i="14"/>
  <c r="AY624" i="14" s="1"/>
  <c r="AQ624" i="14"/>
  <c r="AO624" i="14"/>
  <c r="AI505" i="14"/>
  <c r="AM505" i="14"/>
  <c r="AN505" i="14"/>
  <c r="AK526" i="14"/>
  <c r="AW526" i="14" s="1"/>
  <c r="AO310" i="14"/>
  <c r="AX259" i="14"/>
  <c r="AL726" i="14"/>
  <c r="AP726" i="14"/>
  <c r="AY726" i="14" s="1"/>
  <c r="AI726" i="14"/>
  <c r="AO726" i="14"/>
  <c r="AM726" i="14"/>
  <c r="AK726" i="14"/>
  <c r="AW726" i="14" s="1"/>
  <c r="AS726" i="14"/>
  <c r="AR479" i="14"/>
  <c r="AV479" i="14" s="1"/>
  <c r="AJ479" i="14"/>
  <c r="AM479" i="14"/>
  <c r="AI479" i="14"/>
  <c r="AO707" i="14"/>
  <c r="AM707" i="14"/>
  <c r="AP753" i="14"/>
  <c r="AY753" i="14" s="1"/>
  <c r="AJ753" i="14"/>
  <c r="AP410" i="14"/>
  <c r="AY410" i="14" s="1"/>
  <c r="AR410" i="14"/>
  <c r="AV410" i="14" s="1"/>
  <c r="AR462" i="14"/>
  <c r="AV462" i="14" s="1"/>
  <c r="AN462" i="14"/>
  <c r="AJ486" i="14"/>
  <c r="AM486" i="14"/>
  <c r="AK368" i="14"/>
  <c r="AW368" i="14" s="1"/>
  <c r="AX594" i="14"/>
  <c r="AZ594" i="14"/>
  <c r="AO323" i="14"/>
  <c r="AQ323" i="14"/>
  <c r="AS323" i="14"/>
  <c r="AK323" i="14"/>
  <c r="AW323" i="14" s="1"/>
  <c r="AL323" i="14"/>
  <c r="AP323" i="14"/>
  <c r="AY323" i="14" s="1"/>
  <c r="AR299" i="14"/>
  <c r="AV299" i="14" s="1"/>
  <c r="AO299" i="14"/>
  <c r="AQ299" i="14"/>
  <c r="AQ221" i="14"/>
  <c r="AL221" i="14"/>
  <c r="AS221" i="14"/>
  <c r="AK221" i="14"/>
  <c r="AW221" i="14" s="1"/>
  <c r="AR221" i="14"/>
  <c r="AV221" i="14" s="1"/>
  <c r="AO221" i="14"/>
  <c r="AP221" i="14"/>
  <c r="AY221" i="14" s="1"/>
  <c r="AN204" i="14"/>
  <c r="AI204" i="14"/>
  <c r="AM204" i="14"/>
  <c r="AQ204" i="14"/>
  <c r="AK204" i="14"/>
  <c r="AW204" i="14" s="1"/>
  <c r="AI365" i="14"/>
  <c r="AP365" i="14"/>
  <c r="AY365" i="14" s="1"/>
  <c r="AO365" i="14"/>
  <c r="AL365" i="14"/>
  <c r="AR365" i="14"/>
  <c r="AV365" i="14" s="1"/>
  <c r="AK365" i="14"/>
  <c r="AW365" i="14" s="1"/>
  <c r="AS365" i="14"/>
  <c r="AX224" i="14"/>
  <c r="AZ167" i="14"/>
  <c r="AX121" i="14"/>
  <c r="AX130" i="14"/>
  <c r="AZ130" i="14"/>
  <c r="AR54" i="14"/>
  <c r="AV54" i="14" s="1"/>
  <c r="AI81" i="14"/>
  <c r="AM81" i="14"/>
  <c r="AO81" i="14"/>
  <c r="AS81" i="14"/>
  <c r="AK81" i="14"/>
  <c r="AW81" i="14" s="1"/>
  <c r="AP81" i="14"/>
  <c r="AY81" i="14" s="1"/>
  <c r="AL81" i="14"/>
  <c r="AX335" i="14"/>
  <c r="BC335" i="14" s="1"/>
  <c r="AZ335" i="14"/>
  <c r="AI107" i="14"/>
  <c r="AL107" i="14"/>
  <c r="AK107" i="14"/>
  <c r="AW107" i="14" s="1"/>
  <c r="AS107" i="14"/>
  <c r="AP107" i="14"/>
  <c r="AY107" i="14" s="1"/>
  <c r="AQ107" i="14"/>
  <c r="AO107" i="14"/>
  <c r="AI675" i="14"/>
  <c r="AR675" i="14"/>
  <c r="AV675" i="14" s="1"/>
  <c r="AS675" i="14"/>
  <c r="AQ675" i="14"/>
  <c r="AN675" i="14"/>
  <c r="AO697" i="14"/>
  <c r="AJ447" i="14"/>
  <c r="AQ447" i="14"/>
  <c r="AN447" i="14"/>
  <c r="AR366" i="14"/>
  <c r="AV366" i="14" s="1"/>
  <c r="AN366" i="14"/>
  <c r="AQ366" i="14"/>
  <c r="AS582" i="14"/>
  <c r="AL582" i="14"/>
  <c r="AQ582" i="14"/>
  <c r="AM582" i="14"/>
  <c r="AK582" i="14"/>
  <c r="AW582" i="14" s="1"/>
  <c r="AI582" i="14"/>
  <c r="AP582" i="14"/>
  <c r="AY582" i="14" s="1"/>
  <c r="AO582" i="14"/>
  <c r="AR582" i="14"/>
  <c r="AV582" i="14" s="1"/>
  <c r="AI694" i="14"/>
  <c r="AK694" i="14"/>
  <c r="AW694" i="14" s="1"/>
  <c r="AP694" i="14"/>
  <c r="AY694" i="14" s="1"/>
  <c r="AQ694" i="14"/>
  <c r="AO694" i="14"/>
  <c r="AL694" i="14"/>
  <c r="AS694" i="14"/>
  <c r="AX736" i="14"/>
  <c r="AZ736" i="14"/>
  <c r="AJ713" i="14"/>
  <c r="AR713" i="14"/>
  <c r="AV713" i="14" s="1"/>
  <c r="AI713" i="14"/>
  <c r="AQ713" i="14"/>
  <c r="AO556" i="14"/>
  <c r="AK410" i="14"/>
  <c r="AW410" i="14" s="1"/>
  <c r="AX679" i="14"/>
  <c r="AZ679" i="14"/>
  <c r="AP729" i="14"/>
  <c r="AY729" i="14" s="1"/>
  <c r="AO729" i="14"/>
  <c r="AM729" i="14"/>
  <c r="AN729" i="14"/>
  <c r="AI729" i="14"/>
  <c r="AO436" i="14"/>
  <c r="AR436" i="14"/>
  <c r="AV436" i="14" s="1"/>
  <c r="AM436" i="14"/>
  <c r="AJ436" i="14"/>
  <c r="AI436" i="14"/>
  <c r="AK445" i="14"/>
  <c r="AW445" i="14" s="1"/>
  <c r="AI464" i="14"/>
  <c r="AN464" i="14"/>
  <c r="AM464" i="14"/>
  <c r="AN486" i="14"/>
  <c r="AL650" i="14"/>
  <c r="AP650" i="14"/>
  <c r="AY650" i="14" s="1"/>
  <c r="AR650" i="14"/>
  <c r="AV650" i="14" s="1"/>
  <c r="AS650" i="14"/>
  <c r="AI650" i="14"/>
  <c r="AO650" i="14"/>
  <c r="AQ650" i="14"/>
  <c r="AK650" i="14"/>
  <c r="AW650" i="14" s="1"/>
  <c r="AN661" i="14"/>
  <c r="AM661" i="14"/>
  <c r="AO661" i="14"/>
  <c r="AI661" i="14"/>
  <c r="AI706" i="14"/>
  <c r="AO706" i="14"/>
  <c r="AL706" i="14"/>
  <c r="AM706" i="14"/>
  <c r="AP706" i="14"/>
  <c r="AY706" i="14" s="1"/>
  <c r="AS706" i="14"/>
  <c r="AR706" i="14"/>
  <c r="AV706" i="14" s="1"/>
  <c r="AK706" i="14"/>
  <c r="AW706" i="14" s="1"/>
  <c r="AS729" i="14"/>
  <c r="AO464" i="14"/>
  <c r="AI282" i="14"/>
  <c r="AK282" i="14"/>
  <c r="AW282" i="14" s="1"/>
  <c r="AS282" i="14"/>
  <c r="AL282" i="14"/>
  <c r="AR282" i="14"/>
  <c r="AV282" i="14" s="1"/>
  <c r="AP282" i="14"/>
  <c r="AY282" i="14" s="1"/>
  <c r="AO282" i="14"/>
  <c r="AX152" i="14"/>
  <c r="BC152" i="14" s="1"/>
  <c r="AR88" i="14"/>
  <c r="AV88" i="14" s="1"/>
  <c r="AL54" i="14"/>
  <c r="AL169" i="14"/>
  <c r="AP169" i="14"/>
  <c r="AY169" i="14" s="1"/>
  <c r="AQ169" i="14"/>
  <c r="AO169" i="14"/>
  <c r="AS169" i="14"/>
  <c r="AK169" i="14"/>
  <c r="AW169" i="14" s="1"/>
  <c r="AK97" i="14"/>
  <c r="AW97" i="14" s="1"/>
  <c r="AL97" i="14"/>
  <c r="AO97" i="14"/>
  <c r="AP97" i="14"/>
  <c r="AY97" i="14" s="1"/>
  <c r="AS97" i="14"/>
  <c r="AO127" i="14"/>
  <c r="AJ127" i="14"/>
  <c r="AS127" i="14"/>
  <c r="AM127" i="14"/>
  <c r="AP127" i="14"/>
  <c r="AY127" i="14" s="1"/>
  <c r="AL127" i="14"/>
  <c r="AK127" i="14"/>
  <c r="AW127" i="14" s="1"/>
  <c r="AI127" i="14"/>
  <c r="AS410" i="14"/>
  <c r="AO675" i="14"/>
  <c r="AM675" i="14"/>
  <c r="AS540" i="14"/>
  <c r="AM540" i="14"/>
  <c r="AX405" i="14"/>
  <c r="AJ750" i="14"/>
  <c r="AP750" i="14"/>
  <c r="AY750" i="14" s="1"/>
  <c r="AO750" i="14"/>
  <c r="AL750" i="14"/>
  <c r="AS750" i="14"/>
  <c r="AK750" i="14"/>
  <c r="AW750" i="14" s="1"/>
  <c r="AX49" i="14"/>
  <c r="AZ49" i="14"/>
  <c r="AI275" i="14"/>
  <c r="AQ275" i="14"/>
  <c r="AK200" i="14"/>
  <c r="AW200" i="14" s="1"/>
  <c r="AK557" i="14"/>
  <c r="AW557" i="14" s="1"/>
  <c r="AN575" i="14"/>
  <c r="AQ575" i="14"/>
  <c r="AJ575" i="14"/>
  <c r="AQ524" i="14"/>
  <c r="AR524" i="14"/>
  <c r="AV524" i="14" s="1"/>
  <c r="AN524" i="14"/>
  <c r="AR557" i="14"/>
  <c r="AV557" i="14" s="1"/>
  <c r="AN479" i="14"/>
  <c r="AK540" i="14"/>
  <c r="AW540" i="14" s="1"/>
  <c r="AL513" i="14"/>
  <c r="AL524" i="14"/>
  <c r="AX396" i="14"/>
  <c r="AZ396" i="14"/>
  <c r="AR648" i="14"/>
  <c r="AV648" i="14" s="1"/>
  <c r="AS648" i="14"/>
  <c r="AL648" i="14"/>
  <c r="AO648" i="14"/>
  <c r="AK648" i="14"/>
  <c r="AW648" i="14" s="1"/>
  <c r="AP648" i="14"/>
  <c r="AY648" i="14" s="1"/>
  <c r="AI562" i="14"/>
  <c r="AM562" i="14"/>
  <c r="AN623" i="14"/>
  <c r="AR405" i="14"/>
  <c r="AV405" i="14" s="1"/>
  <c r="AN716" i="14"/>
  <c r="AK716" i="14"/>
  <c r="AW716" i="14" s="1"/>
  <c r="AP716" i="14"/>
  <c r="AY716" i="14" s="1"/>
  <c r="AQ716" i="14"/>
  <c r="AL716" i="14"/>
  <c r="AO716" i="14"/>
  <c r="AS716" i="14"/>
  <c r="AM273" i="14"/>
  <c r="AL201" i="14"/>
  <c r="AP201" i="14"/>
  <c r="AY201" i="14" s="1"/>
  <c r="AR201" i="14"/>
  <c r="AV201" i="14" s="1"/>
  <c r="AS201" i="14"/>
  <c r="AO201" i="14"/>
  <c r="AK201" i="14"/>
  <c r="AW201" i="14" s="1"/>
  <c r="AQ201" i="14"/>
  <c r="AX105" i="14"/>
  <c r="AK155" i="14"/>
  <c r="AW155" i="14" s="1"/>
  <c r="AS155" i="14"/>
  <c r="AO155" i="14"/>
  <c r="AL155" i="14"/>
  <c r="AP155" i="14"/>
  <c r="AY155" i="14" s="1"/>
  <c r="AQ155" i="14"/>
  <c r="AZ351" i="14"/>
  <c r="AX351" i="14"/>
  <c r="AQ287" i="14"/>
  <c r="AI287" i="14"/>
  <c r="AM287" i="14"/>
  <c r="AN299" i="14"/>
  <c r="AR90" i="14"/>
  <c r="AV90" i="14" s="1"/>
  <c r="AK273" i="14"/>
  <c r="AW273" i="14" s="1"/>
  <c r="AM650" i="14"/>
  <c r="AP69" i="14"/>
  <c r="AY69" i="14" s="1"/>
  <c r="AK69" i="14"/>
  <c r="AW69" i="14" s="1"/>
  <c r="AR69" i="14"/>
  <c r="AV69" i="14" s="1"/>
  <c r="AO69" i="14"/>
  <c r="AS69" i="14"/>
  <c r="AL69" i="14"/>
  <c r="AN282" i="14"/>
  <c r="AZ235" i="14"/>
  <c r="AK547" i="14"/>
  <c r="AW547" i="14" s="1"/>
  <c r="AS610" i="14"/>
  <c r="AK494" i="14"/>
  <c r="AW494" i="14" s="1"/>
  <c r="AI494" i="14"/>
  <c r="AQ494" i="14"/>
  <c r="AP547" i="14"/>
  <c r="AY547" i="14" s="1"/>
  <c r="AS717" i="14"/>
  <c r="AQ717" i="14"/>
  <c r="AO717" i="14"/>
  <c r="AJ717" i="14"/>
  <c r="AJ682" i="14"/>
  <c r="AO383" i="14"/>
  <c r="AR383" i="14"/>
  <c r="AV383" i="14" s="1"/>
  <c r="AI383" i="14"/>
  <c r="AM383" i="14"/>
  <c r="AQ383" i="14"/>
  <c r="AO410" i="14"/>
  <c r="AP486" i="14"/>
  <c r="AY486" i="14" s="1"/>
  <c r="AN624" i="14"/>
  <c r="AO575" i="14"/>
  <c r="AO524" i="14"/>
  <c r="AQ548" i="14"/>
  <c r="AR466" i="14"/>
  <c r="AV466" i="14" s="1"/>
  <c r="AI466" i="14"/>
  <c r="AN466" i="14"/>
  <c r="AM466" i="14"/>
  <c r="AL318" i="14"/>
  <c r="AR338" i="14"/>
  <c r="AV338" i="14" s="1"/>
  <c r="AI338" i="14"/>
  <c r="AM338" i="14"/>
  <c r="AP255" i="14"/>
  <c r="AY255" i="14" s="1"/>
  <c r="AM255" i="14"/>
  <c r="AI255" i="14"/>
  <c r="AN255" i="14"/>
  <c r="AM648" i="14"/>
  <c r="AL623" i="14"/>
  <c r="AJ265" i="14"/>
  <c r="AO713" i="14"/>
  <c r="AZ406" i="14"/>
  <c r="AN364" i="14"/>
  <c r="AM318" i="14"/>
  <c r="AN338" i="14"/>
  <c r="AL255" i="14"/>
  <c r="AK588" i="14"/>
  <c r="AW588" i="14" s="1"/>
  <c r="AS588" i="14"/>
  <c r="AO588" i="14"/>
  <c r="AL588" i="14"/>
  <c r="AI588" i="14"/>
  <c r="AM588" i="14"/>
  <c r="AQ588" i="14"/>
  <c r="AP588" i="14"/>
  <c r="AY588" i="14" s="1"/>
  <c r="AJ322" i="14"/>
  <c r="AJ626" i="14"/>
  <c r="AQ728" i="14"/>
  <c r="AP728" i="14"/>
  <c r="AY728" i="14" s="1"/>
  <c r="AL728" i="14"/>
  <c r="AO728" i="14"/>
  <c r="AK728" i="14"/>
  <c r="AW728" i="14" s="1"/>
  <c r="AZ315" i="14"/>
  <c r="AX315" i="14"/>
  <c r="AQ222" i="14"/>
  <c r="AL222" i="14"/>
  <c r="AQ74" i="14"/>
  <c r="AL74" i="14"/>
  <c r="AR200" i="14"/>
  <c r="AV200" i="14" s="1"/>
  <c r="AO291" i="14"/>
  <c r="AI183" i="14"/>
  <c r="AP183" i="14"/>
  <c r="AY183" i="14" s="1"/>
  <c r="AK183" i="14"/>
  <c r="AW183" i="14" s="1"/>
  <c r="AS183" i="14"/>
  <c r="AO183" i="14"/>
  <c r="AL183" i="14"/>
  <c r="AL760" i="14"/>
  <c r="AQ760" i="14"/>
  <c r="AP760" i="14"/>
  <c r="AY760" i="14" s="1"/>
  <c r="AM760" i="14"/>
  <c r="AK760" i="14"/>
  <c r="AW760" i="14" s="1"/>
  <c r="AO760" i="14"/>
  <c r="AS760" i="14"/>
  <c r="AI760" i="14"/>
  <c r="AN264" i="14"/>
  <c r="AO264" i="14"/>
  <c r="AQ264" i="14"/>
  <c r="AS264" i="14"/>
  <c r="AI264" i="14"/>
  <c r="AM264" i="14"/>
  <c r="AK264" i="14"/>
  <c r="AW264" i="14" s="1"/>
  <c r="AN726" i="14"/>
  <c r="AR281" i="14"/>
  <c r="AV281" i="14" s="1"/>
  <c r="AL281" i="14"/>
  <c r="AQ281" i="14"/>
  <c r="AI281" i="14"/>
  <c r="AQ190" i="14"/>
  <c r="AP190" i="14"/>
  <c r="AY190" i="14" s="1"/>
  <c r="AM190" i="14"/>
  <c r="AI190" i="14"/>
  <c r="AS108" i="14"/>
  <c r="AM108" i="14"/>
  <c r="AI108" i="14"/>
  <c r="AQ108" i="14"/>
  <c r="AT131" i="14"/>
  <c r="AS54" i="14"/>
  <c r="AL70" i="14"/>
  <c r="AX720" i="14"/>
  <c r="AS319" i="14"/>
  <c r="AK319" i="14"/>
  <c r="AW319" i="14" s="1"/>
  <c r="AO319" i="14"/>
  <c r="AL319" i="14"/>
  <c r="AP319" i="14"/>
  <c r="AY319" i="14" s="1"/>
  <c r="AN650" i="14"/>
  <c r="AR319" i="14"/>
  <c r="AV319" i="14" s="1"/>
  <c r="AZ208" i="14"/>
  <c r="AX208" i="14"/>
  <c r="AR291" i="14"/>
  <c r="AV291" i="14" s="1"/>
  <c r="AK287" i="14"/>
  <c r="AW287" i="14" s="1"/>
  <c r="AM183" i="14"/>
  <c r="AQ81" i="14"/>
  <c r="AS151" i="14"/>
  <c r="AP151" i="14"/>
  <c r="AY151" i="14" s="1"/>
  <c r="AJ151" i="14"/>
  <c r="AO151" i="14"/>
  <c r="AL151" i="14"/>
  <c r="AK151" i="14"/>
  <c r="AW151" i="14" s="1"/>
  <c r="AP291" i="14"/>
  <c r="AY291" i="14" s="1"/>
  <c r="AL72" i="14"/>
  <c r="AJ97" i="14"/>
  <c r="AP128" i="14"/>
  <c r="AY128" i="14" s="1"/>
  <c r="AS770" i="14"/>
  <c r="AO770" i="14"/>
  <c r="AL770" i="14"/>
  <c r="AP770" i="14"/>
  <c r="AY770" i="14" s="1"/>
  <c r="AQ770" i="14"/>
  <c r="AI770" i="14"/>
  <c r="AM770" i="14"/>
  <c r="AK770" i="14"/>
  <c r="AW770" i="14" s="1"/>
  <c r="AM258" i="14"/>
  <c r="AI258" i="14"/>
  <c r="AL258" i="14"/>
  <c r="AO258" i="14"/>
  <c r="AK258" i="14"/>
  <c r="AW258" i="14" s="1"/>
  <c r="AP258" i="14"/>
  <c r="AY258" i="14" s="1"/>
  <c r="AS258" i="14"/>
  <c r="AQ116" i="14"/>
  <c r="AR287" i="14"/>
  <c r="AV287" i="14" s="1"/>
  <c r="AQ282" i="14"/>
  <c r="AI121" i="14"/>
  <c r="AP121" i="14"/>
  <c r="AY121" i="14" s="1"/>
  <c r="AO121" i="14"/>
  <c r="AS121" i="14"/>
  <c r="AK121" i="14"/>
  <c r="AW121" i="14" s="1"/>
  <c r="AJ121" i="14"/>
  <c r="AL121" i="14"/>
  <c r="AM121" i="14"/>
  <c r="AJ183" i="14"/>
  <c r="AJ69" i="14"/>
  <c r="AL338" i="14"/>
  <c r="AJ255" i="14"/>
  <c r="AN631" i="14"/>
  <c r="AM618" i="14"/>
  <c r="AX236" i="14"/>
  <c r="AZ236" i="14"/>
  <c r="AX103" i="14"/>
  <c r="AP204" i="14"/>
  <c r="AY204" i="14" s="1"/>
  <c r="AO552" i="14"/>
  <c r="AQ552" i="14"/>
  <c r="AI552" i="14"/>
  <c r="AJ552" i="14"/>
  <c r="AO557" i="14"/>
  <c r="AZ499" i="14"/>
  <c r="AN547" i="14"/>
  <c r="AS581" i="14"/>
  <c r="AX595" i="14"/>
  <c r="AM623" i="14"/>
  <c r="AP661" i="14"/>
  <c r="AY661" i="14" s="1"/>
  <c r="AI681" i="14"/>
  <c r="AS691" i="14"/>
  <c r="AJ703" i="14"/>
  <c r="AQ703" i="14"/>
  <c r="AS703" i="14"/>
  <c r="AL727" i="14"/>
  <c r="AX737" i="14"/>
  <c r="AX506" i="14"/>
  <c r="AN517" i="14"/>
  <c r="AJ517" i="14"/>
  <c r="AQ517" i="14"/>
  <c r="AN570" i="14"/>
  <c r="AQ570" i="14"/>
  <c r="AJ570" i="14"/>
  <c r="AQ410" i="14"/>
  <c r="AX428" i="14"/>
  <c r="AZ428" i="14"/>
  <c r="AM441" i="14"/>
  <c r="AN441" i="14"/>
  <c r="AR441" i="14"/>
  <c r="AV441" i="14" s="1"/>
  <c r="AQ441" i="14"/>
  <c r="AQ471" i="14"/>
  <c r="AJ471" i="14"/>
  <c r="AK479" i="14"/>
  <c r="AW479" i="14" s="1"/>
  <c r="AS503" i="14"/>
  <c r="AZ247" i="14"/>
  <c r="AR691" i="14"/>
  <c r="AV691" i="14" s="1"/>
  <c r="AJ330" i="14"/>
  <c r="AM606" i="14"/>
  <c r="AK606" i="14"/>
  <c r="AW606" i="14" s="1"/>
  <c r="AL606" i="14"/>
  <c r="AP606" i="14"/>
  <c r="AY606" i="14" s="1"/>
  <c r="AO606" i="14"/>
  <c r="AQ606" i="14"/>
  <c r="AS606" i="14"/>
  <c r="AI638" i="14"/>
  <c r="AO638" i="14"/>
  <c r="AP638" i="14"/>
  <c r="AY638" i="14" s="1"/>
  <c r="AQ638" i="14"/>
  <c r="AK638" i="14"/>
  <c r="AW638" i="14" s="1"/>
  <c r="AS638" i="14"/>
  <c r="AL638" i="14"/>
  <c r="AM724" i="14"/>
  <c r="AQ724" i="14"/>
  <c r="AO724" i="14"/>
  <c r="AP724" i="14"/>
  <c r="AY724" i="14" s="1"/>
  <c r="AI724" i="14"/>
  <c r="AK724" i="14"/>
  <c r="AW724" i="14" s="1"/>
  <c r="AS724" i="14"/>
  <c r="AL724" i="14"/>
  <c r="AL593" i="14"/>
  <c r="AN669" i="14"/>
  <c r="AI669" i="14"/>
  <c r="AR669" i="14"/>
  <c r="AV669" i="14" s="1"/>
  <c r="AM669" i="14"/>
  <c r="AL540" i="14"/>
  <c r="AP560" i="14"/>
  <c r="AY560" i="14" s="1"/>
  <c r="AL380" i="14"/>
  <c r="AR380" i="14"/>
  <c r="AV380" i="14" s="1"/>
  <c r="AQ380" i="14"/>
  <c r="AI380" i="14"/>
  <c r="AM380" i="14"/>
  <c r="AK456" i="14"/>
  <c r="AW456" i="14" s="1"/>
  <c r="AK324" i="14"/>
  <c r="AW324" i="14" s="1"/>
  <c r="AN640" i="14"/>
  <c r="AZ585" i="14"/>
  <c r="AX585" i="14"/>
  <c r="AN649" i="14"/>
  <c r="AS649" i="14"/>
  <c r="AI649" i="14"/>
  <c r="AM649" i="14"/>
  <c r="AR649" i="14"/>
  <c r="AV649" i="14" s="1"/>
  <c r="AS667" i="14"/>
  <c r="AZ685" i="14"/>
  <c r="AX685" i="14"/>
  <c r="AP511" i="14"/>
  <c r="AY511" i="14" s="1"/>
  <c r="AP514" i="14"/>
  <c r="AY514" i="14" s="1"/>
  <c r="AS526" i="14"/>
  <c r="AQ549" i="14"/>
  <c r="AL566" i="14"/>
  <c r="AJ566" i="14"/>
  <c r="AM566" i="14"/>
  <c r="AR566" i="14"/>
  <c r="AV566" i="14" s="1"/>
  <c r="AI566" i="14"/>
  <c r="AI417" i="14"/>
  <c r="AM417" i="14"/>
  <c r="AR417" i="14"/>
  <c r="AV417" i="14" s="1"/>
  <c r="AJ417" i="14"/>
  <c r="AN430" i="14"/>
  <c r="AM430" i="14"/>
  <c r="AI430" i="14"/>
  <c r="AR430" i="14"/>
  <c r="AV430" i="14" s="1"/>
  <c r="AO447" i="14"/>
  <c r="AK451" i="14"/>
  <c r="AW451" i="14" s="1"/>
  <c r="AP470" i="14"/>
  <c r="AY470" i="14" s="1"/>
  <c r="AJ366" i="14"/>
  <c r="AK310" i="14"/>
  <c r="AW310" i="14" s="1"/>
  <c r="AP249" i="14"/>
  <c r="AY249" i="14" s="1"/>
  <c r="AN261" i="14"/>
  <c r="AJ261" i="14"/>
  <c r="AM261" i="14"/>
  <c r="AI261" i="14"/>
  <c r="AJ593" i="14"/>
  <c r="AJ637" i="14"/>
  <c r="AN753" i="14"/>
  <c r="AR523" i="14"/>
  <c r="AV523" i="14" s="1"/>
  <c r="AR556" i="14"/>
  <c r="AV556" i="14" s="1"/>
  <c r="AN467" i="14"/>
  <c r="AJ251" i="14"/>
  <c r="AR718" i="14"/>
  <c r="AV718" i="14" s="1"/>
  <c r="AS722" i="14"/>
  <c r="AP722" i="14"/>
  <c r="AY722" i="14" s="1"/>
  <c r="AL722" i="14"/>
  <c r="AK722" i="14"/>
  <c r="AW722" i="14" s="1"/>
  <c r="AO722" i="14"/>
  <c r="AK379" i="14"/>
  <c r="AW379" i="14" s="1"/>
  <c r="AL458" i="14"/>
  <c r="AS265" i="14"/>
  <c r="AS608" i="14"/>
  <c r="AK608" i="14"/>
  <c r="AW608" i="14" s="1"/>
  <c r="AL608" i="14"/>
  <c r="AL609" i="14"/>
  <c r="AM667" i="14"/>
  <c r="AZ677" i="14"/>
  <c r="AM703" i="14"/>
  <c r="AQ719" i="14"/>
  <c r="AS735" i="14"/>
  <c r="AL759" i="14"/>
  <c r="AM521" i="14"/>
  <c r="AK537" i="14"/>
  <c r="AW537" i="14" s="1"/>
  <c r="AR553" i="14"/>
  <c r="AV553" i="14" s="1"/>
  <c r="AN553" i="14"/>
  <c r="AO566" i="14"/>
  <c r="AM411" i="14"/>
  <c r="AR411" i="14"/>
  <c r="AV411" i="14" s="1"/>
  <c r="AQ411" i="14"/>
  <c r="AS415" i="14"/>
  <c r="AP424" i="14"/>
  <c r="AY424" i="14" s="1"/>
  <c r="AK430" i="14"/>
  <c r="AW430" i="14" s="1"/>
  <c r="AL436" i="14"/>
  <c r="AS466" i="14"/>
  <c r="AQ482" i="14"/>
  <c r="AM503" i="14"/>
  <c r="AK316" i="14"/>
  <c r="AW316" i="14" s="1"/>
  <c r="AZ328" i="14"/>
  <c r="AX328" i="14"/>
  <c r="AS338" i="14"/>
  <c r="AO239" i="14"/>
  <c r="AK267" i="14"/>
  <c r="AW267" i="14" s="1"/>
  <c r="AM267" i="14"/>
  <c r="AN552" i="14"/>
  <c r="AN438" i="14"/>
  <c r="AR336" i="14"/>
  <c r="AV336" i="14" s="1"/>
  <c r="AQ576" i="14"/>
  <c r="AO576" i="14"/>
  <c r="AS576" i="14"/>
  <c r="AP576" i="14"/>
  <c r="AY576" i="14" s="1"/>
  <c r="AK576" i="14"/>
  <c r="AW576" i="14" s="1"/>
  <c r="AL576" i="14"/>
  <c r="AS609" i="14"/>
  <c r="AR626" i="14"/>
  <c r="AV626" i="14" s="1"/>
  <c r="AJ716" i="14"/>
  <c r="AX734" i="14"/>
  <c r="AQ706" i="14"/>
  <c r="AJ365" i="14"/>
  <c r="AJ281" i="14"/>
  <c r="AJ174" i="14"/>
  <c r="AO271" i="14"/>
  <c r="AM292" i="14"/>
  <c r="AM69" i="14"/>
  <c r="AI125" i="14"/>
  <c r="AK125" i="14"/>
  <c r="AW125" i="14" s="1"/>
  <c r="AL125" i="14"/>
  <c r="AS125" i="14"/>
  <c r="AO125" i="14"/>
  <c r="AJ125" i="14"/>
  <c r="AP125" i="14"/>
  <c r="AY125" i="14" s="1"/>
  <c r="AS56" i="14"/>
  <c r="AL287" i="14"/>
  <c r="AN169" i="14"/>
  <c r="AL134" i="14"/>
  <c r="AQ319" i="14"/>
  <c r="AN596" i="14"/>
  <c r="AJ684" i="14"/>
  <c r="AQ303" i="14"/>
  <c r="AQ128" i="14"/>
  <c r="AJ190" i="14"/>
  <c r="AJ74" i="14"/>
  <c r="AS180" i="14"/>
  <c r="AX225" i="14"/>
  <c r="AX145" i="14"/>
  <c r="AZ145" i="14"/>
  <c r="AX55" i="14"/>
  <c r="AR258" i="14"/>
  <c r="AV258" i="14" s="1"/>
  <c r="AL291" i="14"/>
  <c r="AP180" i="14"/>
  <c r="AY180" i="14" s="1"/>
  <c r="AP222" i="14"/>
  <c r="AY222" i="14" s="1"/>
  <c r="AP144" i="14"/>
  <c r="AY144" i="14" s="1"/>
  <c r="AX598" i="14"/>
  <c r="AZ598" i="14"/>
  <c r="AX357" i="14"/>
  <c r="AZ357" i="14"/>
  <c r="AN339" i="14"/>
  <c r="AP339" i="14"/>
  <c r="AY339" i="14" s="1"/>
  <c r="AS339" i="14"/>
  <c r="AK339" i="14"/>
  <c r="AW339" i="14" s="1"/>
  <c r="AL339" i="14"/>
  <c r="AO339" i="14"/>
  <c r="AM256" i="14"/>
  <c r="AX293" i="14"/>
  <c r="AZ293" i="14"/>
  <c r="AO176" i="14"/>
  <c r="AS176" i="14"/>
  <c r="AM198" i="14"/>
  <c r="AX232" i="14"/>
  <c r="AM116" i="14"/>
  <c r="AX150" i="14"/>
  <c r="AN287" i="14"/>
  <c r="AJ72" i="14"/>
  <c r="AN116" i="14"/>
  <c r="AX179" i="14"/>
  <c r="AQ67" i="14"/>
  <c r="AX91" i="14"/>
  <c r="AZ91" i="14"/>
  <c r="AN103" i="14"/>
  <c r="AO103" i="14"/>
  <c r="AS103" i="14"/>
  <c r="AK103" i="14"/>
  <c r="AW103" i="14" s="1"/>
  <c r="AR103" i="14"/>
  <c r="AV103" i="14" s="1"/>
  <c r="AL103" i="14"/>
  <c r="AP103" i="14"/>
  <c r="AY103" i="14" s="1"/>
  <c r="AX157" i="14"/>
  <c r="AL170" i="14"/>
  <c r="AJ67" i="14"/>
  <c r="AP232" i="14"/>
  <c r="AY232" i="14" s="1"/>
  <c r="AM232" i="14"/>
  <c r="AO232" i="14"/>
  <c r="AI232" i="14"/>
  <c r="AR116" i="14"/>
  <c r="AV116" i="14" s="1"/>
  <c r="AO116" i="14"/>
  <c r="AQ141" i="14"/>
  <c r="AN256" i="14"/>
  <c r="AS557" i="14"/>
  <c r="AJ403" i="14"/>
  <c r="AL719" i="14"/>
  <c r="AS757" i="14"/>
  <c r="AM556" i="14"/>
  <c r="AR450" i="14"/>
  <c r="AV450" i="14" s="1"/>
  <c r="AJ450" i="14"/>
  <c r="AQ450" i="14"/>
  <c r="AQ466" i="14"/>
  <c r="AJ464" i="14"/>
  <c r="AN606" i="14"/>
  <c r="AK669" i="14"/>
  <c r="AW669" i="14" s="1"/>
  <c r="AM694" i="14"/>
  <c r="AJ621" i="14"/>
  <c r="AI621" i="14"/>
  <c r="AM621" i="14"/>
  <c r="AN621" i="14"/>
  <c r="AK538" i="14"/>
  <c r="AW538" i="14" s="1"/>
  <c r="AK553" i="14"/>
  <c r="AW553" i="14" s="1"/>
  <c r="AO395" i="14"/>
  <c r="AN723" i="14"/>
  <c r="AM723" i="14"/>
  <c r="AJ723" i="14"/>
  <c r="AO723" i="14"/>
  <c r="AI504" i="14"/>
  <c r="AJ504" i="14"/>
  <c r="AM504" i="14"/>
  <c r="AR504" i="14"/>
  <c r="AV504" i="14" s="1"/>
  <c r="AZ535" i="14"/>
  <c r="AX535" i="14"/>
  <c r="AN567" i="14"/>
  <c r="AI567" i="14"/>
  <c r="AM567" i="14"/>
  <c r="AS411" i="14"/>
  <c r="AP427" i="14"/>
  <c r="AY427" i="14" s="1"/>
  <c r="AM427" i="14"/>
  <c r="AI427" i="14"/>
  <c r="AN427" i="14"/>
  <c r="AR427" i="14"/>
  <c r="AV427" i="14" s="1"/>
  <c r="AO441" i="14"/>
  <c r="AS467" i="14"/>
  <c r="AK318" i="14"/>
  <c r="AW318" i="14" s="1"/>
  <c r="AX253" i="14"/>
  <c r="AN446" i="14"/>
  <c r="AP623" i="14"/>
  <c r="AY623" i="14" s="1"/>
  <c r="AQ608" i="14"/>
  <c r="AK610" i="14"/>
  <c r="AW610" i="14" s="1"/>
  <c r="AM657" i="14"/>
  <c r="AO657" i="14"/>
  <c r="AN685" i="14"/>
  <c r="AM685" i="14"/>
  <c r="AL536" i="14"/>
  <c r="AM536" i="14"/>
  <c r="AS401" i="14"/>
  <c r="AM401" i="14"/>
  <c r="AS413" i="14"/>
  <c r="AK261" i="14"/>
  <c r="AW261" i="14" s="1"/>
  <c r="AL624" i="14"/>
  <c r="AJ418" i="14"/>
  <c r="AJ487" i="14"/>
  <c r="AK697" i="14"/>
  <c r="AW697" i="14" s="1"/>
  <c r="AJ355" i="14"/>
  <c r="AS355" i="14"/>
  <c r="AK355" i="14"/>
  <c r="AW355" i="14" s="1"/>
  <c r="AL355" i="14"/>
  <c r="AP355" i="14"/>
  <c r="AY355" i="14" s="1"/>
  <c r="AO355" i="14"/>
  <c r="AJ325" i="14"/>
  <c r="AM78" i="14"/>
  <c r="AN126" i="14"/>
  <c r="AP274" i="14"/>
  <c r="AY274" i="14" s="1"/>
  <c r="AQ274" i="14"/>
  <c r="AS274" i="14"/>
  <c r="AR274" i="14"/>
  <c r="AV274" i="14" s="1"/>
  <c r="AL274" i="14"/>
  <c r="AK274" i="14"/>
  <c r="AW274" i="14" s="1"/>
  <c r="AO274" i="14"/>
  <c r="AS186" i="14"/>
  <c r="AS78" i="14"/>
  <c r="AL180" i="14"/>
  <c r="AI341" i="14"/>
  <c r="AK341" i="14"/>
  <c r="AW341" i="14" s="1"/>
  <c r="AS341" i="14"/>
  <c r="AQ341" i="14"/>
  <c r="AL341" i="14"/>
  <c r="AO341" i="14"/>
  <c r="AP341" i="14"/>
  <c r="AY341" i="14" s="1"/>
  <c r="AM341" i="14"/>
  <c r="AJ724" i="14"/>
  <c r="AN319" i="14"/>
  <c r="AS228" i="14"/>
  <c r="AI228" i="14"/>
  <c r="AQ228" i="14"/>
  <c r="AM228" i="14"/>
  <c r="AK170" i="14"/>
  <c r="AW170" i="14" s="1"/>
  <c r="AK148" i="14"/>
  <c r="AW148" i="14" s="1"/>
  <c r="AL68" i="14"/>
  <c r="AN141" i="14"/>
  <c r="AR678" i="14"/>
  <c r="AV678" i="14" s="1"/>
  <c r="AM275" i="14"/>
  <c r="AK52" i="14"/>
  <c r="AW52" i="14" s="1"/>
  <c r="AS52" i="14"/>
  <c r="AJ58" i="14"/>
  <c r="AK206" i="14"/>
  <c r="AW206" i="14" s="1"/>
  <c r="AJ601" i="14"/>
  <c r="AR601" i="14"/>
  <c r="AV601" i="14" s="1"/>
  <c r="AQ601" i="14"/>
  <c r="AO601" i="14"/>
  <c r="AI601" i="14"/>
  <c r="AO561" i="14"/>
  <c r="AP405" i="14"/>
  <c r="AY405" i="14" s="1"/>
  <c r="AL487" i="14"/>
  <c r="AK330" i="14"/>
  <c r="AW330" i="14" s="1"/>
  <c r="AJ538" i="14"/>
  <c r="AR610" i="14"/>
  <c r="AV610" i="14" s="1"/>
  <c r="AS597" i="14"/>
  <c r="AN597" i="14"/>
  <c r="AQ597" i="14"/>
  <c r="AJ597" i="14"/>
  <c r="AO597" i="14"/>
  <c r="AM609" i="14"/>
  <c r="AL621" i="14"/>
  <c r="AO635" i="14"/>
  <c r="AJ635" i="14"/>
  <c r="AN635" i="14"/>
  <c r="AQ635" i="14"/>
  <c r="AO659" i="14"/>
  <c r="AJ659" i="14"/>
  <c r="AQ659" i="14"/>
  <c r="AK659" i="14"/>
  <c r="AW659" i="14" s="1"/>
  <c r="AS659" i="14"/>
  <c r="AK725" i="14"/>
  <c r="AW725" i="14" s="1"/>
  <c r="AN725" i="14"/>
  <c r="AQ725" i="14"/>
  <c r="AM753" i="14"/>
  <c r="AQ507" i="14"/>
  <c r="AO521" i="14"/>
  <c r="AL532" i="14"/>
  <c r="AM560" i="14"/>
  <c r="AK374" i="14"/>
  <c r="AW374" i="14" s="1"/>
  <c r="AK383" i="14"/>
  <c r="AW383" i="14" s="1"/>
  <c r="AX412" i="14"/>
  <c r="BC412" i="14" s="1"/>
  <c r="AZ412" i="14"/>
  <c r="AX433" i="14"/>
  <c r="AQ443" i="14"/>
  <c r="AJ443" i="14"/>
  <c r="AP453" i="14"/>
  <c r="AY453" i="14" s="1"/>
  <c r="AM453" i="14"/>
  <c r="AM460" i="14"/>
  <c r="AI477" i="14"/>
  <c r="AR477" i="14"/>
  <c r="AV477" i="14" s="1"/>
  <c r="AN477" i="14"/>
  <c r="AQ496" i="14"/>
  <c r="AJ496" i="14"/>
  <c r="AR496" i="14"/>
  <c r="AV496" i="14" s="1"/>
  <c r="AQ316" i="14"/>
  <c r="AP608" i="14"/>
  <c r="AY608" i="14" s="1"/>
  <c r="AN659" i="14"/>
  <c r="AJ537" i="14"/>
  <c r="AJ338" i="14"/>
  <c r="AP634" i="14"/>
  <c r="AY634" i="14" s="1"/>
  <c r="AK634" i="14"/>
  <c r="AW634" i="14" s="1"/>
  <c r="AL634" i="14"/>
  <c r="AS634" i="14"/>
  <c r="AO634" i="14"/>
  <c r="AQ634" i="14"/>
  <c r="AP674" i="14"/>
  <c r="AY674" i="14" s="1"/>
  <c r="AS674" i="14"/>
  <c r="AM674" i="14"/>
  <c r="AL674" i="14"/>
  <c r="AK674" i="14"/>
  <c r="AW674" i="14" s="1"/>
  <c r="AO674" i="14"/>
  <c r="AR694" i="14"/>
  <c r="AV694" i="14" s="1"/>
  <c r="AK593" i="14"/>
  <c r="AW593" i="14" s="1"/>
  <c r="AP536" i="14"/>
  <c r="AY536" i="14" s="1"/>
  <c r="AO544" i="14"/>
  <c r="AS565" i="14"/>
  <c r="AO407" i="14"/>
  <c r="AS459" i="14"/>
  <c r="AK486" i="14"/>
  <c r="AW486" i="14" s="1"/>
  <c r="AK314" i="14"/>
  <c r="AW314" i="14" s="1"/>
  <c r="AN267" i="14"/>
  <c r="AJ399" i="14"/>
  <c r="AJ640" i="14"/>
  <c r="AN619" i="14"/>
  <c r="AO619" i="14"/>
  <c r="AQ619" i="14"/>
  <c r="AK635" i="14"/>
  <c r="AW635" i="14" s="1"/>
  <c r="AM645" i="14"/>
  <c r="AP693" i="14"/>
  <c r="AY693" i="14" s="1"/>
  <c r="AL731" i="14"/>
  <c r="AO526" i="14"/>
  <c r="AQ546" i="14"/>
  <c r="AQ562" i="14"/>
  <c r="AO571" i="14"/>
  <c r="AP411" i="14"/>
  <c r="AY411" i="14" s="1"/>
  <c r="AO418" i="14"/>
  <c r="AL441" i="14"/>
  <c r="AL451" i="14"/>
  <c r="AL475" i="14"/>
  <c r="AO494" i="14"/>
  <c r="AS310" i="14"/>
  <c r="AS318" i="14"/>
  <c r="AL332" i="14"/>
  <c r="AK249" i="14"/>
  <c r="AW249" i="14" s="1"/>
  <c r="AJ693" i="14"/>
  <c r="AJ519" i="14"/>
  <c r="AJ544" i="14"/>
  <c r="AR374" i="14"/>
  <c r="AV374" i="14" s="1"/>
  <c r="AN398" i="14"/>
  <c r="AN450" i="14"/>
  <c r="AI630" i="14"/>
  <c r="AL630" i="14"/>
  <c r="AO630" i="14"/>
  <c r="AK630" i="14"/>
  <c r="AW630" i="14" s="1"/>
  <c r="AP630" i="14"/>
  <c r="AY630" i="14" s="1"/>
  <c r="AS630" i="14"/>
  <c r="AI658" i="14"/>
  <c r="AK658" i="14"/>
  <c r="AW658" i="14" s="1"/>
  <c r="AL658" i="14"/>
  <c r="AO658" i="14"/>
  <c r="AP658" i="14"/>
  <c r="AY658" i="14" s="1"/>
  <c r="AS658" i="14"/>
  <c r="AR722" i="14"/>
  <c r="AV722" i="14" s="1"/>
  <c r="AL734" i="14"/>
  <c r="AP734" i="14"/>
  <c r="AY734" i="14" s="1"/>
  <c r="AO734" i="14"/>
  <c r="AK734" i="14"/>
  <c r="AW734" i="14" s="1"/>
  <c r="AS734" i="14"/>
  <c r="AL379" i="14"/>
  <c r="AK403" i="14"/>
  <c r="AW403" i="14" s="1"/>
  <c r="AS352" i="14"/>
  <c r="AI352" i="14"/>
  <c r="AM352" i="14"/>
  <c r="AR595" i="14"/>
  <c r="AV595" i="14" s="1"/>
  <c r="AS595" i="14"/>
  <c r="AJ595" i="14"/>
  <c r="AM595" i="14"/>
  <c r="AQ621" i="14"/>
  <c r="AS679" i="14"/>
  <c r="AJ679" i="14"/>
  <c r="AP713" i="14"/>
  <c r="AY713" i="14" s="1"/>
  <c r="AM725" i="14"/>
  <c r="AS759" i="14"/>
  <c r="AX530" i="14"/>
  <c r="AL551" i="14"/>
  <c r="AR551" i="14"/>
  <c r="AV551" i="14" s="1"/>
  <c r="AK566" i="14"/>
  <c r="AW566" i="14" s="1"/>
  <c r="AQ379" i="14"/>
  <c r="AS414" i="14"/>
  <c r="AP417" i="14"/>
  <c r="AY417" i="14" s="1"/>
  <c r="AP422" i="14"/>
  <c r="AY422" i="14" s="1"/>
  <c r="AS438" i="14"/>
  <c r="AM451" i="14"/>
  <c r="AK460" i="14"/>
  <c r="AW460" i="14" s="1"/>
  <c r="AK468" i="14"/>
  <c r="AW468" i="14" s="1"/>
  <c r="AM475" i="14"/>
  <c r="AM496" i="14"/>
  <c r="AO368" i="14"/>
  <c r="AZ312" i="14"/>
  <c r="AX312" i="14"/>
  <c r="AN637" i="14"/>
  <c r="AN707" i="14"/>
  <c r="AN504" i="14"/>
  <c r="AN548" i="14"/>
  <c r="AR439" i="14"/>
  <c r="AV439" i="14" s="1"/>
  <c r="AO593" i="14"/>
  <c r="AN626" i="14"/>
  <c r="AK670" i="14"/>
  <c r="AW670" i="14" s="1"/>
  <c r="AQ670" i="14"/>
  <c r="AS670" i="14"/>
  <c r="AO670" i="14"/>
  <c r="AL670" i="14"/>
  <c r="AP670" i="14"/>
  <c r="AY670" i="14" s="1"/>
  <c r="AK711" i="14"/>
  <c r="AW711" i="14" s="1"/>
  <c r="AM728" i="14"/>
  <c r="AM740" i="14"/>
  <c r="AM307" i="14"/>
  <c r="AJ756" i="14"/>
  <c r="AJ339" i="14"/>
  <c r="AQ291" i="14"/>
  <c r="AJ102" i="14"/>
  <c r="AQ102" i="14"/>
  <c r="AR142" i="14"/>
  <c r="AV142" i="14" s="1"/>
  <c r="AQ142" i="14"/>
  <c r="AJ299" i="14"/>
  <c r="AJ204" i="14"/>
  <c r="AJ108" i="14"/>
  <c r="AL56" i="14"/>
  <c r="AM95" i="14"/>
  <c r="AO95" i="14"/>
  <c r="AP95" i="14"/>
  <c r="AY95" i="14" s="1"/>
  <c r="AK95" i="14"/>
  <c r="AW95" i="14" s="1"/>
  <c r="AL95" i="14"/>
  <c r="AQ95" i="14"/>
  <c r="AS95" i="14"/>
  <c r="AO136" i="14"/>
  <c r="AO150" i="14"/>
  <c r="AP281" i="14"/>
  <c r="AY281" i="14" s="1"/>
  <c r="AL206" i="14"/>
  <c r="AO367" i="14"/>
  <c r="AP367" i="14"/>
  <c r="AY367" i="14" s="1"/>
  <c r="AL367" i="14"/>
  <c r="AK367" i="14"/>
  <c r="AW367" i="14" s="1"/>
  <c r="AS367" i="14"/>
  <c r="AM367" i="14"/>
  <c r="AI367" i="14"/>
  <c r="AJ588" i="14"/>
  <c r="AN351" i="14"/>
  <c r="AQ78" i="14"/>
  <c r="AQ52" i="14"/>
  <c r="AJ287" i="14"/>
  <c r="AR210" i="14"/>
  <c r="AV210" i="14" s="1"/>
  <c r="AN68" i="14"/>
  <c r="AR187" i="14"/>
  <c r="AV187" i="14" s="1"/>
  <c r="AQ187" i="14"/>
  <c r="AP187" i="14"/>
  <c r="AY187" i="14" s="1"/>
  <c r="AK187" i="14"/>
  <c r="AW187" i="14" s="1"/>
  <c r="AO187" i="14"/>
  <c r="AL187" i="14"/>
  <c r="AS187" i="14"/>
  <c r="AI187" i="14"/>
  <c r="AM187" i="14"/>
  <c r="AS68" i="14"/>
  <c r="AS102" i="14"/>
  <c r="AQ151" i="14"/>
  <c r="AR79" i="14"/>
  <c r="AV79" i="14" s="1"/>
  <c r="AN107" i="14"/>
  <c r="AJ133" i="14"/>
  <c r="AQ726" i="14"/>
  <c r="AX305" i="14"/>
  <c r="AR740" i="14"/>
  <c r="AV740" i="14" s="1"/>
  <c r="AR307" i="14"/>
  <c r="AV307" i="14" s="1"/>
  <c r="AX216" i="14"/>
  <c r="AZ216" i="14"/>
  <c r="AM74" i="14"/>
  <c r="AI96" i="14"/>
  <c r="AP96" i="14"/>
  <c r="AY96" i="14" s="1"/>
  <c r="AP58" i="14"/>
  <c r="AY58" i="14" s="1"/>
  <c r="AJ148" i="14"/>
  <c r="AX195" i="14"/>
  <c r="AZ195" i="14"/>
  <c r="AI211" i="14"/>
  <c r="AS211" i="14"/>
  <c r="AK211" i="14"/>
  <c r="AW211" i="14" s="1"/>
  <c r="AL211" i="14"/>
  <c r="AO211" i="14"/>
  <c r="AP211" i="14"/>
  <c r="AY211" i="14" s="1"/>
  <c r="AK232" i="14"/>
  <c r="AW232" i="14" s="1"/>
  <c r="AK88" i="14"/>
  <c r="AW88" i="14" s="1"/>
  <c r="AO109" i="14"/>
  <c r="AL109" i="14"/>
  <c r="AP109" i="14"/>
  <c r="AY109" i="14" s="1"/>
  <c r="AK109" i="14"/>
  <c r="AW109" i="14" s="1"/>
  <c r="AS109" i="14"/>
  <c r="AO148" i="14"/>
  <c r="AX53" i="14"/>
  <c r="AJ264" i="14"/>
  <c r="AP68" i="14"/>
  <c r="AY68" i="14" s="1"/>
  <c r="AJ119" i="14"/>
  <c r="AQ266" i="14"/>
  <c r="AN142" i="14"/>
  <c r="AL66" i="14"/>
  <c r="AO78" i="14"/>
  <c r="AK102" i="14"/>
  <c r="AW102" i="14" s="1"/>
  <c r="AJ258" i="14"/>
  <c r="AJ221" i="14"/>
  <c r="AN97" i="14"/>
  <c r="AO655" i="14"/>
  <c r="AI655" i="14"/>
  <c r="AN655" i="14"/>
  <c r="AQ655" i="14"/>
  <c r="AS655" i="14"/>
  <c r="AK529" i="14"/>
  <c r="AW529" i="14" s="1"/>
  <c r="AL543" i="14"/>
  <c r="AL390" i="14"/>
  <c r="AP408" i="14"/>
  <c r="AY408" i="14" s="1"/>
  <c r="AO344" i="14"/>
  <c r="AJ556" i="14"/>
  <c r="AN614" i="14"/>
  <c r="AP669" i="14"/>
  <c r="AY669" i="14" s="1"/>
  <c r="AP509" i="14"/>
  <c r="AY509" i="14" s="1"/>
  <c r="AJ509" i="14"/>
  <c r="AQ509" i="14"/>
  <c r="AM547" i="14"/>
  <c r="AL374" i="14"/>
  <c r="AM403" i="14"/>
  <c r="AQ438" i="14"/>
  <c r="AQ488" i="14"/>
  <c r="AQ338" i="14"/>
  <c r="AP251" i="14"/>
  <c r="AY251" i="14" s="1"/>
  <c r="AJ559" i="14"/>
  <c r="AJ426" i="14"/>
  <c r="AJ634" i="14"/>
  <c r="AR720" i="14"/>
  <c r="AV720" i="14" s="1"/>
  <c r="AL720" i="14"/>
  <c r="AI720" i="14"/>
  <c r="AS720" i="14"/>
  <c r="AP720" i="14"/>
  <c r="AY720" i="14" s="1"/>
  <c r="AO720" i="14"/>
  <c r="AJ720" i="14"/>
  <c r="AK720" i="14"/>
  <c r="AW720" i="14" s="1"/>
  <c r="AM720" i="14"/>
  <c r="AK536" i="14"/>
  <c r="AW536" i="14" s="1"/>
  <c r="AK551" i="14"/>
  <c r="AW551" i="14" s="1"/>
  <c r="AZ377" i="14"/>
  <c r="AP459" i="14"/>
  <c r="AY459" i="14" s="1"/>
  <c r="AR624" i="14"/>
  <c r="AV624" i="14" s="1"/>
  <c r="AQ593" i="14"/>
  <c r="AK673" i="14"/>
  <c r="AW673" i="14" s="1"/>
  <c r="AO703" i="14"/>
  <c r="AP749" i="14"/>
  <c r="AY749" i="14" s="1"/>
  <c r="AR749" i="14"/>
  <c r="AV749" i="14" s="1"/>
  <c r="AI749" i="14"/>
  <c r="AM749" i="14"/>
  <c r="AN749" i="14"/>
  <c r="AS513" i="14"/>
  <c r="AQ547" i="14"/>
  <c r="AR569" i="14"/>
  <c r="AV569" i="14" s="1"/>
  <c r="AJ569" i="14"/>
  <c r="AQ569" i="14"/>
  <c r="AL439" i="14"/>
  <c r="AP471" i="14"/>
  <c r="AY471" i="14" s="1"/>
  <c r="AK477" i="14"/>
  <c r="AW477" i="14" s="1"/>
  <c r="AQ362" i="14"/>
  <c r="AK332" i="14"/>
  <c r="AW332" i="14" s="1"/>
  <c r="AR673" i="14"/>
  <c r="AV673" i="14" s="1"/>
  <c r="AN509" i="14"/>
  <c r="AN569" i="14"/>
  <c r="AR440" i="14"/>
  <c r="AV440" i="14" s="1"/>
  <c r="AR630" i="14"/>
  <c r="AV630" i="14" s="1"/>
  <c r="AL629" i="14"/>
  <c r="AS403" i="14"/>
  <c r="AS485" i="14"/>
  <c r="AQ485" i="14"/>
  <c r="AR608" i="14"/>
  <c r="AV608" i="14" s="1"/>
  <c r="AK603" i="14"/>
  <c r="AW603" i="14" s="1"/>
  <c r="AQ661" i="14"/>
  <c r="AX769" i="14"/>
  <c r="AZ769" i="14"/>
  <c r="AI555" i="14"/>
  <c r="AS566" i="14"/>
  <c r="AL437" i="14"/>
  <c r="AS460" i="14"/>
  <c r="AO316" i="14"/>
  <c r="AJ561" i="14"/>
  <c r="AJ441" i="14"/>
  <c r="AR261" i="14"/>
  <c r="AV261" i="14" s="1"/>
  <c r="AK653" i="14"/>
  <c r="AW653" i="14" s="1"/>
  <c r="AM303" i="14"/>
  <c r="AR277" i="14"/>
  <c r="AV277" i="14" s="1"/>
  <c r="AO285" i="14"/>
  <c r="AN187" i="14"/>
  <c r="AN590" i="14"/>
  <c r="AP60" i="14"/>
  <c r="AY60" i="14" s="1"/>
  <c r="AR232" i="14"/>
  <c r="AV232" i="14" s="1"/>
  <c r="AN136" i="14"/>
  <c r="AQ205" i="14"/>
  <c r="AQ69" i="14"/>
  <c r="AO126" i="14"/>
  <c r="AR169" i="14"/>
  <c r="AV169" i="14" s="1"/>
  <c r="AN81" i="14"/>
  <c r="AL148" i="14"/>
  <c r="AN367" i="14"/>
  <c r="AI285" i="14"/>
  <c r="AM102" i="14"/>
  <c r="AJ150" i="14"/>
  <c r="AK286" i="14"/>
  <c r="AW286" i="14" s="1"/>
  <c r="AP286" i="14"/>
  <c r="AY286" i="14" s="1"/>
  <c r="AO286" i="14"/>
  <c r="AR286" i="14"/>
  <c r="AV286" i="14" s="1"/>
  <c r="AS286" i="14"/>
  <c r="AL286" i="14"/>
  <c r="AO234" i="14"/>
  <c r="AZ86" i="14"/>
  <c r="AX86" i="14"/>
  <c r="AL55" i="14"/>
  <c r="AR55" i="14"/>
  <c r="AV55" i="14" s="1"/>
  <c r="AP55" i="14"/>
  <c r="AY55" i="14" s="1"/>
  <c r="AO55" i="14"/>
  <c r="AK55" i="14"/>
  <c r="AW55" i="14" s="1"/>
  <c r="AJ55" i="14"/>
  <c r="AS55" i="14"/>
  <c r="AL166" i="14"/>
  <c r="AQ166" i="14"/>
  <c r="AR107" i="14"/>
  <c r="AV107" i="14" s="1"/>
  <c r="AP146" i="14"/>
  <c r="AY146" i="14" s="1"/>
  <c r="AP212" i="14"/>
  <c r="AY212" i="14" s="1"/>
  <c r="AI212" i="14"/>
  <c r="AM212" i="14"/>
  <c r="AQ212" i="14"/>
  <c r="AL212" i="14"/>
  <c r="AK277" i="14"/>
  <c r="AW277" i="14" s="1"/>
  <c r="AS84" i="14"/>
  <c r="AZ165" i="14"/>
  <c r="AJ109" i="14"/>
  <c r="AZ334" i="14"/>
  <c r="AX334" i="14"/>
  <c r="BC334" i="14" s="1"/>
  <c r="AS100" i="14"/>
  <c r="AQ124" i="14"/>
  <c r="AX495" i="14"/>
  <c r="BC495" i="14" s="1"/>
  <c r="AX260" i="14"/>
  <c r="AZ260" i="14"/>
  <c r="AP262" i="14"/>
  <c r="AY262" i="14" s="1"/>
  <c r="AI262" i="14"/>
  <c r="AO262" i="14"/>
  <c r="AS262" i="14"/>
  <c r="AM262" i="14"/>
  <c r="AK262" i="14"/>
  <c r="AW262" i="14" s="1"/>
  <c r="AR122" i="14"/>
  <c r="AV122" i="14" s="1"/>
  <c r="AM122" i="14"/>
  <c r="AI122" i="14"/>
  <c r="AQ122" i="14"/>
  <c r="AS281" i="14"/>
  <c r="AO124" i="14"/>
  <c r="AR179" i="14"/>
  <c r="AV179" i="14" s="1"/>
  <c r="AN67" i="14"/>
  <c r="AJ99" i="14"/>
  <c r="AZ755" i="14"/>
  <c r="AQ183" i="14"/>
  <c r="AZ442" i="14"/>
  <c r="AX442" i="14"/>
  <c r="AZ404" i="14"/>
  <c r="AX404" i="14"/>
  <c r="BC404" i="14" s="1"/>
  <c r="AM224" i="14"/>
  <c r="AK224" i="14"/>
  <c r="AW224" i="14" s="1"/>
  <c r="AI224" i="14"/>
  <c r="AX254" i="14"/>
  <c r="AK115" i="14"/>
  <c r="AW115" i="14" s="1"/>
  <c r="AO115" i="14"/>
  <c r="AL115" i="14"/>
  <c r="AP115" i="14"/>
  <c r="AY115" i="14" s="1"/>
  <c r="AR115" i="14"/>
  <c r="AV115" i="14" s="1"/>
  <c r="AS115" i="14"/>
  <c r="AO746" i="14"/>
  <c r="AL746" i="14"/>
  <c r="AP746" i="14"/>
  <c r="AY746" i="14" s="1"/>
  <c r="AI746" i="14"/>
  <c r="AQ746" i="14"/>
  <c r="AS746" i="14"/>
  <c r="AK746" i="14"/>
  <c r="AW746" i="14" s="1"/>
  <c r="AN357" i="14"/>
  <c r="AP445" i="14"/>
  <c r="AY445" i="14" s="1"/>
  <c r="AQ445" i="14"/>
  <c r="AI445" i="14"/>
  <c r="AR445" i="14"/>
  <c r="AV445" i="14" s="1"/>
  <c r="AP526" i="14"/>
  <c r="AY526" i="14" s="1"/>
  <c r="AJ526" i="14"/>
  <c r="AQ526" i="14"/>
  <c r="AX427" i="14"/>
  <c r="AX652" i="14"/>
  <c r="AO615" i="14"/>
  <c r="AN615" i="14"/>
  <c r="AQ615" i="14"/>
  <c r="AI615" i="14"/>
  <c r="AX739" i="14"/>
  <c r="AZ739" i="14"/>
  <c r="AI574" i="14"/>
  <c r="AS574" i="14"/>
  <c r="AP574" i="14"/>
  <c r="AY574" i="14" s="1"/>
  <c r="AQ574" i="14"/>
  <c r="AP745" i="14"/>
  <c r="AY745" i="14" s="1"/>
  <c r="AM745" i="14"/>
  <c r="AI745" i="14"/>
  <c r="AN745" i="14"/>
  <c r="AX403" i="14"/>
  <c r="AZ455" i="14"/>
  <c r="AX455" i="14"/>
  <c r="AX324" i="14"/>
  <c r="AS596" i="14"/>
  <c r="AQ596" i="14"/>
  <c r="AR596" i="14"/>
  <c r="AV596" i="14" s="1"/>
  <c r="AI596" i="14"/>
  <c r="AK596" i="14"/>
  <c r="AW596" i="14" s="1"/>
  <c r="AP596" i="14"/>
  <c r="AY596" i="14" s="1"/>
  <c r="AL596" i="14"/>
  <c r="AO596" i="14"/>
  <c r="AQ532" i="14"/>
  <c r="AX360" i="14"/>
  <c r="AX688" i="14"/>
  <c r="BC688" i="14" s="1"/>
  <c r="AZ688" i="14"/>
  <c r="AJ68" i="14"/>
  <c r="AK68" i="14"/>
  <c r="AW68" i="14" s="1"/>
  <c r="AQ68" i="14"/>
  <c r="AX170" i="14"/>
  <c r="AM54" i="14"/>
  <c r="AQ54" i="14"/>
  <c r="AI54" i="14"/>
  <c r="AJ207" i="14"/>
  <c r="AN207" i="14"/>
  <c r="AK207" i="14"/>
  <c r="AW207" i="14" s="1"/>
  <c r="AL207" i="14"/>
  <c r="AI207" i="14"/>
  <c r="AP207" i="14"/>
  <c r="AY207" i="14" s="1"/>
  <c r="AQ207" i="14"/>
  <c r="AO207" i="14"/>
  <c r="AS207" i="14"/>
  <c r="AM207" i="14"/>
  <c r="AO327" i="14"/>
  <c r="AP327" i="14"/>
  <c r="AY327" i="14" s="1"/>
  <c r="AS327" i="14"/>
  <c r="AL327" i="14"/>
  <c r="AK327" i="14"/>
  <c r="AW327" i="14" s="1"/>
  <c r="AX271" i="14"/>
  <c r="AO363" i="14"/>
  <c r="AM363" i="14"/>
  <c r="AP363" i="14"/>
  <c r="AY363" i="14" s="1"/>
  <c r="AL363" i="14"/>
  <c r="AI363" i="14"/>
  <c r="AS363" i="14"/>
  <c r="AK363" i="14"/>
  <c r="AW363" i="14" s="1"/>
  <c r="AR363" i="14"/>
  <c r="AV363" i="14" s="1"/>
  <c r="AI88" i="14"/>
  <c r="AO88" i="14"/>
  <c r="AQ88" i="14"/>
  <c r="AO512" i="14"/>
  <c r="AI512" i="14"/>
  <c r="AQ512" i="14"/>
  <c r="AL615" i="14"/>
  <c r="AM511" i="14"/>
  <c r="AR511" i="14"/>
  <c r="AV511" i="14" s="1"/>
  <c r="AQ511" i="14"/>
  <c r="AN511" i="14"/>
  <c r="AK532" i="14"/>
  <c r="AW532" i="14" s="1"/>
  <c r="AX419" i="14"/>
  <c r="AI682" i="14"/>
  <c r="AL682" i="14"/>
  <c r="AM682" i="14"/>
  <c r="AP682" i="14"/>
  <c r="AY682" i="14" s="1"/>
  <c r="AS682" i="14"/>
  <c r="AK682" i="14"/>
  <c r="AW682" i="14" s="1"/>
  <c r="AO682" i="14"/>
  <c r="AK609" i="14"/>
  <c r="AW609" i="14" s="1"/>
  <c r="AQ609" i="14"/>
  <c r="AI609" i="14"/>
  <c r="AR609" i="14"/>
  <c r="AV609" i="14" s="1"/>
  <c r="AS753" i="14"/>
  <c r="AO462" i="14"/>
  <c r="AM574" i="14"/>
  <c r="AS476" i="14"/>
  <c r="AO364" i="14"/>
  <c r="AR364" i="14"/>
  <c r="AV364" i="14" s="1"/>
  <c r="AI364" i="14"/>
  <c r="AM364" i="14"/>
  <c r="AN512" i="14"/>
  <c r="AP718" i="14"/>
  <c r="AY718" i="14" s="1"/>
  <c r="AS718" i="14"/>
  <c r="AK718" i="14"/>
  <c r="AW718" i="14" s="1"/>
  <c r="AL718" i="14"/>
  <c r="AO718" i="14"/>
  <c r="AS336" i="14"/>
  <c r="AJ336" i="14"/>
  <c r="AQ336" i="14"/>
  <c r="AI336" i="14"/>
  <c r="AX529" i="14"/>
  <c r="AS407" i="14"/>
  <c r="AM407" i="14"/>
  <c r="AM467" i="14"/>
  <c r="AQ467" i="14"/>
  <c r="AO320" i="14"/>
  <c r="AQ320" i="14"/>
  <c r="AL616" i="14"/>
  <c r="AS616" i="14"/>
  <c r="AO616" i="14"/>
  <c r="AM616" i="14"/>
  <c r="AK616" i="14"/>
  <c r="AW616" i="14" s="1"/>
  <c r="AP616" i="14"/>
  <c r="AY616" i="14" s="1"/>
  <c r="AI317" i="14"/>
  <c r="AP317" i="14"/>
  <c r="AY317" i="14" s="1"/>
  <c r="AK317" i="14"/>
  <c r="AW317" i="14" s="1"/>
  <c r="AO317" i="14"/>
  <c r="AR317" i="14"/>
  <c r="AV317" i="14" s="1"/>
  <c r="AS317" i="14"/>
  <c r="AL317" i="14"/>
  <c r="AQ317" i="14"/>
  <c r="AO90" i="14"/>
  <c r="AN90" i="14"/>
  <c r="AQ365" i="14"/>
  <c r="AN365" i="14"/>
  <c r="AP758" i="14"/>
  <c r="AY758" i="14" s="1"/>
  <c r="AK758" i="14"/>
  <c r="AW758" i="14" s="1"/>
  <c r="AO758" i="14"/>
  <c r="AS758" i="14"/>
  <c r="AJ758" i="14"/>
  <c r="AL758" i="14"/>
  <c r="AZ104" i="14"/>
  <c r="AX104" i="14"/>
  <c r="AO70" i="14"/>
  <c r="AI70" i="14"/>
  <c r="AM70" i="14"/>
  <c r="AI580" i="14"/>
  <c r="AS580" i="14"/>
  <c r="AL580" i="14"/>
  <c r="AP580" i="14"/>
  <c r="AY580" i="14" s="1"/>
  <c r="AR580" i="14"/>
  <c r="AV580" i="14" s="1"/>
  <c r="AM580" i="14"/>
  <c r="AK580" i="14"/>
  <c r="AW580" i="14" s="1"/>
  <c r="AO580" i="14"/>
  <c r="AQ682" i="14"/>
  <c r="AO757" i="14"/>
  <c r="AI757" i="14"/>
  <c r="AM757" i="14"/>
  <c r="AR757" i="14"/>
  <c r="AV757" i="14" s="1"/>
  <c r="AR476" i="14"/>
  <c r="AV476" i="14" s="1"/>
  <c r="AX240" i="14"/>
  <c r="BC240" i="14" s="1"/>
  <c r="AZ240" i="14"/>
  <c r="AI148" i="14"/>
  <c r="AQ148" i="14"/>
  <c r="AS148" i="14"/>
  <c r="AP161" i="14"/>
  <c r="AY161" i="14" s="1"/>
  <c r="AO161" i="14"/>
  <c r="AQ161" i="14"/>
  <c r="AS161" i="14"/>
  <c r="AL161" i="14"/>
  <c r="AK161" i="14"/>
  <c r="AW161" i="14" s="1"/>
  <c r="AQ58" i="14"/>
  <c r="AI58" i="14"/>
  <c r="AO58" i="14"/>
  <c r="AM58" i="14"/>
  <c r="AJ70" i="14"/>
  <c r="AI370" i="14"/>
  <c r="AQ370" i="14"/>
  <c r="AJ610" i="14"/>
  <c r="AO610" i="14"/>
  <c r="AP610" i="14"/>
  <c r="AY610" i="14" s="1"/>
  <c r="AK615" i="14"/>
  <c r="AW615" i="14" s="1"/>
  <c r="AP479" i="14"/>
  <c r="AY479" i="14" s="1"/>
  <c r="AM487" i="14"/>
  <c r="AS548" i="14"/>
  <c r="AJ324" i="14"/>
  <c r="AS587" i="14"/>
  <c r="AO587" i="14"/>
  <c r="AR587" i="14"/>
  <c r="AV587" i="14" s="1"/>
  <c r="AM587" i="14"/>
  <c r="AI587" i="14"/>
  <c r="AL527" i="14"/>
  <c r="AM415" i="14"/>
  <c r="AI415" i="14"/>
  <c r="AR415" i="14"/>
  <c r="AV415" i="14" s="1"/>
  <c r="AJ415" i="14"/>
  <c r="AP447" i="14"/>
  <c r="AY447" i="14" s="1"/>
  <c r="AR370" i="14"/>
  <c r="AV370" i="14" s="1"/>
  <c r="AO574" i="14"/>
  <c r="AS364" i="14"/>
  <c r="AN757" i="14"/>
  <c r="AN616" i="14"/>
  <c r="AN323" i="14"/>
  <c r="AN230" i="14"/>
  <c r="AQ230" i="14"/>
  <c r="AP230" i="14"/>
  <c r="AY230" i="14" s="1"/>
  <c r="AM304" i="14"/>
  <c r="AX63" i="14"/>
  <c r="AZ63" i="14"/>
  <c r="AX218" i="14"/>
  <c r="AS230" i="14"/>
  <c r="AO313" i="14"/>
  <c r="AL313" i="14"/>
  <c r="AS313" i="14"/>
  <c r="AK313" i="14"/>
  <c r="AW313" i="14" s="1"/>
  <c r="AP313" i="14"/>
  <c r="AY313" i="14" s="1"/>
  <c r="AJ313" i="14"/>
  <c r="AQ200" i="14"/>
  <c r="AR204" i="14"/>
  <c r="AV204" i="14" s="1"/>
  <c r="AR81" i="14"/>
  <c r="AV81" i="14" s="1"/>
  <c r="AN58" i="14"/>
  <c r="AR360" i="14"/>
  <c r="AV360" i="14" s="1"/>
  <c r="AI360" i="14"/>
  <c r="AJ360" i="14"/>
  <c r="AM360" i="14"/>
  <c r="AN320" i="14"/>
  <c r="AX715" i="14"/>
  <c r="AZ715" i="14"/>
  <c r="AO514" i="14"/>
  <c r="AR514" i="14"/>
  <c r="AV514" i="14" s="1"/>
  <c r="AQ514" i="14"/>
  <c r="AN514" i="14"/>
  <c r="AL360" i="14"/>
  <c r="AJ505" i="14"/>
  <c r="AN694" i="14"/>
  <c r="AX563" i="14"/>
  <c r="BC563" i="14" s="1"/>
  <c r="AZ563" i="14"/>
  <c r="AI425" i="14"/>
  <c r="AM425" i="14"/>
  <c r="AN425" i="14"/>
  <c r="AQ425" i="14"/>
  <c r="AK467" i="14"/>
  <c r="AW467" i="14" s="1"/>
  <c r="AL505" i="14"/>
  <c r="AM527" i="14"/>
  <c r="AP409" i="14"/>
  <c r="AY409" i="14" s="1"/>
  <c r="AR409" i="14"/>
  <c r="AV409" i="14" s="1"/>
  <c r="AJ511" i="14"/>
  <c r="AS98" i="14"/>
  <c r="AQ98" i="14"/>
  <c r="AM80" i="14"/>
  <c r="AI80" i="14"/>
  <c r="AQ80" i="14"/>
  <c r="AN80" i="14"/>
  <c r="AO80" i="14"/>
  <c r="AQ580" i="14"/>
  <c r="AM230" i="14"/>
  <c r="AM161" i="14"/>
  <c r="AO84" i="14"/>
  <c r="AX643" i="14"/>
  <c r="AZ643" i="14"/>
  <c r="AZ308" i="14"/>
  <c r="AX308" i="14"/>
  <c r="BC308" i="14" s="1"/>
  <c r="AR284" i="14"/>
  <c r="AV284" i="14" s="1"/>
  <c r="AS284" i="14"/>
  <c r="AO284" i="14"/>
  <c r="AM284" i="14"/>
  <c r="AL284" i="14"/>
  <c r="AP284" i="14"/>
  <c r="AY284" i="14" s="1"/>
  <c r="AI284" i="14"/>
  <c r="AK284" i="14"/>
  <c r="AW284" i="14" s="1"/>
  <c r="AP70" i="14"/>
  <c r="AY70" i="14" s="1"/>
  <c r="AX744" i="14"/>
  <c r="AT680" i="14"/>
  <c r="AX522" i="14"/>
  <c r="AX184" i="14"/>
  <c r="AZ184" i="14"/>
  <c r="AX139" i="14"/>
  <c r="BC139" i="14" s="1"/>
  <c r="AZ564" i="14"/>
  <c r="AX564" i="14"/>
  <c r="BC564" i="14" s="1"/>
  <c r="AT118" i="14"/>
  <c r="AL90" i="14"/>
  <c r="AQ515" i="14"/>
  <c r="AI515" i="14"/>
  <c r="AR515" i="14"/>
  <c r="AV515" i="14" s="1"/>
  <c r="AM727" i="14"/>
  <c r="AI727" i="14"/>
  <c r="AR407" i="14"/>
  <c r="AV407" i="14" s="1"/>
  <c r="AJ627" i="14"/>
  <c r="AK627" i="14"/>
  <c r="AW627" i="14" s="1"/>
  <c r="AQ627" i="14"/>
  <c r="AP691" i="14"/>
  <c r="AY691" i="14" s="1"/>
  <c r="AM462" i="14"/>
  <c r="AX255" i="14"/>
  <c r="AJ704" i="14"/>
  <c r="AO704" i="14"/>
  <c r="AQ704" i="14"/>
  <c r="AL704" i="14"/>
  <c r="AK704" i="14"/>
  <c r="AW704" i="14" s="1"/>
  <c r="AS704" i="14"/>
  <c r="AL753" i="14"/>
  <c r="AP548" i="14"/>
  <c r="AY548" i="14" s="1"/>
  <c r="AP562" i="14"/>
  <c r="AY562" i="14" s="1"/>
  <c r="AS462" i="14"/>
  <c r="AM640" i="14"/>
  <c r="AO640" i="14"/>
  <c r="AQ640" i="14"/>
  <c r="AO627" i="14"/>
  <c r="AN665" i="14"/>
  <c r="AI665" i="14"/>
  <c r="AM665" i="14"/>
  <c r="AO513" i="14"/>
  <c r="AO445" i="14"/>
  <c r="AP370" i="14"/>
  <c r="AY370" i="14" s="1"/>
  <c r="AR527" i="14"/>
  <c r="AV527" i="14" s="1"/>
  <c r="AJ383" i="14"/>
  <c r="AS627" i="14"/>
  <c r="AN660" i="14"/>
  <c r="AO660" i="14"/>
  <c r="AK660" i="14"/>
  <c r="AW660" i="14" s="1"/>
  <c r="AL660" i="14"/>
  <c r="AP660" i="14"/>
  <c r="AY660" i="14" s="1"/>
  <c r="AS660" i="14"/>
  <c r="AJ718" i="14"/>
  <c r="AN385" i="14"/>
  <c r="AM385" i="14"/>
  <c r="AQ385" i="14"/>
  <c r="AI385" i="14"/>
  <c r="AJ385" i="14"/>
  <c r="AI701" i="14"/>
  <c r="AR701" i="14"/>
  <c r="AV701" i="14" s="1"/>
  <c r="AM701" i="14"/>
  <c r="AQ701" i="14"/>
  <c r="AS505" i="14"/>
  <c r="AM524" i="14"/>
  <c r="AL422" i="14"/>
  <c r="AS436" i="14"/>
  <c r="AQ265" i="14"/>
  <c r="AO652" i="14"/>
  <c r="AS652" i="14"/>
  <c r="AL652" i="14"/>
  <c r="AK652" i="14"/>
  <c r="AW652" i="14" s="1"/>
  <c r="AM652" i="14"/>
  <c r="AR512" i="14"/>
  <c r="AV512" i="14" s="1"/>
  <c r="AJ557" i="14"/>
  <c r="AK666" i="14"/>
  <c r="AW666" i="14" s="1"/>
  <c r="AS666" i="14"/>
  <c r="AO666" i="14"/>
  <c r="AP666" i="14"/>
  <c r="AY666" i="14" s="1"/>
  <c r="AI666" i="14"/>
  <c r="AR666" i="14"/>
  <c r="AV666" i="14" s="1"/>
  <c r="AQ666" i="14"/>
  <c r="AL666" i="14"/>
  <c r="AI215" i="14"/>
  <c r="AP215" i="14"/>
  <c r="AY215" i="14" s="1"/>
  <c r="AL215" i="14"/>
  <c r="AS215" i="14"/>
  <c r="AK215" i="14"/>
  <c r="AW215" i="14" s="1"/>
  <c r="AQ215" i="14"/>
  <c r="AO215" i="14"/>
  <c r="AR637" i="14"/>
  <c r="AV637" i="14" s="1"/>
  <c r="AI637" i="14"/>
  <c r="AS501" i="14"/>
  <c r="AI501" i="14"/>
  <c r="AQ501" i="14"/>
  <c r="AI583" i="14"/>
  <c r="AM583" i="14"/>
  <c r="AS683" i="14"/>
  <c r="AN683" i="14"/>
  <c r="AI683" i="14"/>
  <c r="AM683" i="14"/>
  <c r="AI735" i="14"/>
  <c r="AO735" i="14"/>
  <c r="AJ735" i="14"/>
  <c r="AR735" i="14"/>
  <c r="AV735" i="14" s="1"/>
  <c r="AQ735" i="14"/>
  <c r="AP537" i="14"/>
  <c r="AY537" i="14" s="1"/>
  <c r="AN537" i="14"/>
  <c r="AI537" i="14"/>
  <c r="AQ537" i="14"/>
  <c r="AL549" i="14"/>
  <c r="AL557" i="14"/>
  <c r="AI378" i="14"/>
  <c r="AJ378" i="14"/>
  <c r="AQ378" i="14"/>
  <c r="AM378" i="14"/>
  <c r="AS330" i="14"/>
  <c r="AI627" i="14"/>
  <c r="AJ667" i="14"/>
  <c r="AO667" i="14"/>
  <c r="AQ667" i="14"/>
  <c r="AS719" i="14"/>
  <c r="AQ745" i="14"/>
  <c r="AK757" i="14"/>
  <c r="AW757" i="14" s="1"/>
  <c r="AQ505" i="14"/>
  <c r="AQ516" i="14"/>
  <c r="AJ516" i="14"/>
  <c r="AI526" i="14"/>
  <c r="AM549" i="14"/>
  <c r="AX567" i="14"/>
  <c r="AZ567" i="14"/>
  <c r="AL378" i="14"/>
  <c r="AS385" i="14"/>
  <c r="AP393" i="14"/>
  <c r="AY393" i="14" s="1"/>
  <c r="AQ422" i="14"/>
  <c r="AR451" i="14"/>
  <c r="AV451" i="14" s="1"/>
  <c r="AQ451" i="14"/>
  <c r="AN451" i="14"/>
  <c r="AQ468" i="14"/>
  <c r="AX489" i="14"/>
  <c r="BC489" i="14" s="1"/>
  <c r="AZ489" i="14"/>
  <c r="AO360" i="14"/>
  <c r="AR729" i="14"/>
  <c r="AV729" i="14" s="1"/>
  <c r="AR532" i="14"/>
  <c r="AV532" i="14" s="1"/>
  <c r="AJ373" i="14"/>
  <c r="AI646" i="14"/>
  <c r="AM646" i="14"/>
  <c r="AL646" i="14"/>
  <c r="AK646" i="14"/>
  <c r="AW646" i="14" s="1"/>
  <c r="AP646" i="14"/>
  <c r="AY646" i="14" s="1"/>
  <c r="AR646" i="14"/>
  <c r="AV646" i="14" s="1"/>
  <c r="AO646" i="14"/>
  <c r="AS646" i="14"/>
  <c r="AR708" i="14"/>
  <c r="AV708" i="14" s="1"/>
  <c r="AM712" i="14"/>
  <c r="AK712" i="14"/>
  <c r="AW712" i="14" s="1"/>
  <c r="AP712" i="14"/>
  <c r="AY712" i="14" s="1"/>
  <c r="AQ712" i="14"/>
  <c r="AO712" i="14"/>
  <c r="AL712" i="14"/>
  <c r="AP707" i="14"/>
  <c r="AY707" i="14" s="1"/>
  <c r="AL538" i="14"/>
  <c r="AL556" i="14"/>
  <c r="AO562" i="14"/>
  <c r="AO456" i="14"/>
  <c r="AP324" i="14"/>
  <c r="AY324" i="14" s="1"/>
  <c r="AJ409" i="14"/>
  <c r="AR574" i="14"/>
  <c r="AV574" i="14" s="1"/>
  <c r="AI624" i="14"/>
  <c r="AP581" i="14"/>
  <c r="AY581" i="14" s="1"/>
  <c r="AK581" i="14"/>
  <c r="AW581" i="14" s="1"/>
  <c r="AI581" i="14"/>
  <c r="AQ581" i="14"/>
  <c r="AR581" i="14"/>
  <c r="AV581" i="14" s="1"/>
  <c r="AL667" i="14"/>
  <c r="AO693" i="14"/>
  <c r="AS731" i="14"/>
  <c r="AJ767" i="14"/>
  <c r="AR767" i="14"/>
  <c r="AV767" i="14" s="1"/>
  <c r="AI767" i="14"/>
  <c r="AM767" i="14"/>
  <c r="AK511" i="14"/>
  <c r="AW511" i="14" s="1"/>
  <c r="AK514" i="14"/>
  <c r="AW514" i="14" s="1"/>
  <c r="AX536" i="14"/>
  <c r="AZ536" i="14"/>
  <c r="AQ556" i="14"/>
  <c r="AQ398" i="14"/>
  <c r="AL418" i="14"/>
  <c r="AS445" i="14"/>
  <c r="AQ452" i="14"/>
  <c r="AI452" i="14"/>
  <c r="AR452" i="14"/>
  <c r="AV452" i="14" s="1"/>
  <c r="AP467" i="14"/>
  <c r="AY467" i="14" s="1"/>
  <c r="AO475" i="14"/>
  <c r="AQ487" i="14"/>
  <c r="AO501" i="14"/>
  <c r="AO366" i="14"/>
  <c r="AP310" i="14"/>
  <c r="AY310" i="14" s="1"/>
  <c r="AO322" i="14"/>
  <c r="AP340" i="14"/>
  <c r="AY340" i="14" s="1"/>
  <c r="AN727" i="14"/>
  <c r="AR510" i="14"/>
  <c r="AV510" i="14" s="1"/>
  <c r="AJ533" i="14"/>
  <c r="AS583" i="14"/>
  <c r="AQ654" i="14"/>
  <c r="AI654" i="14"/>
  <c r="AL654" i="14"/>
  <c r="AK654" i="14"/>
  <c r="AW654" i="14" s="1"/>
  <c r="AR654" i="14"/>
  <c r="AV654" i="14" s="1"/>
  <c r="AO654" i="14"/>
  <c r="AS654" i="14"/>
  <c r="AP654" i="14"/>
  <c r="AY654" i="14" s="1"/>
  <c r="AM654" i="14"/>
  <c r="AI668" i="14"/>
  <c r="AP668" i="14"/>
  <c r="AY668" i="14" s="1"/>
  <c r="AM668" i="14"/>
  <c r="AK668" i="14"/>
  <c r="AW668" i="14" s="1"/>
  <c r="AO668" i="14"/>
  <c r="AS668" i="14"/>
  <c r="AL668" i="14"/>
  <c r="AL732" i="14"/>
  <c r="AO732" i="14"/>
  <c r="AS732" i="14"/>
  <c r="AK732" i="14"/>
  <c r="AW732" i="14" s="1"/>
  <c r="AP732" i="14"/>
  <c r="AY732" i="14" s="1"/>
  <c r="AP406" i="14"/>
  <c r="AY406" i="14" s="1"/>
  <c r="AP265" i="14"/>
  <c r="AY265" i="14" s="1"/>
  <c r="AK587" i="14"/>
  <c r="AW587" i="14" s="1"/>
  <c r="AX629" i="14"/>
  <c r="AI707" i="14"/>
  <c r="AI753" i="14"/>
  <c r="AM512" i="14"/>
  <c r="AX528" i="14"/>
  <c r="AX376" i="14"/>
  <c r="AI410" i="14"/>
  <c r="AX453" i="14"/>
  <c r="BC453" i="14" s="1"/>
  <c r="AI462" i="14"/>
  <c r="AP466" i="14"/>
  <c r="AY466" i="14" s="1"/>
  <c r="AI486" i="14"/>
  <c r="AS368" i="14"/>
  <c r="AM310" i="14"/>
  <c r="AI324" i="14"/>
  <c r="AM340" i="14"/>
  <c r="AR665" i="14"/>
  <c r="AV665" i="14" s="1"/>
  <c r="AN540" i="14"/>
  <c r="AN562" i="14"/>
  <c r="AR464" i="14"/>
  <c r="AV464" i="14" s="1"/>
  <c r="AR618" i="14"/>
  <c r="AV618" i="14" s="1"/>
  <c r="AK707" i="14"/>
  <c r="AW707" i="14" s="1"/>
  <c r="AM732" i="14"/>
  <c r="AM666" i="14"/>
  <c r="AI323" i="14"/>
  <c r="AJ327" i="14"/>
  <c r="AI299" i="14"/>
  <c r="AK180" i="14"/>
  <c r="AW180" i="14" s="1"/>
  <c r="AQ180" i="14"/>
  <c r="AP192" i="14"/>
  <c r="AY192" i="14" s="1"/>
  <c r="AQ192" i="14"/>
  <c r="AO192" i="14"/>
  <c r="AI68" i="14"/>
  <c r="AO160" i="14"/>
  <c r="AQ160" i="14"/>
  <c r="AJ90" i="14"/>
  <c r="AR120" i="14"/>
  <c r="AV120" i="14" s="1"/>
  <c r="AI221" i="14"/>
  <c r="AO68" i="14"/>
  <c r="AO85" i="14"/>
  <c r="AQ85" i="14"/>
  <c r="AS85" i="14"/>
  <c r="AL85" i="14"/>
  <c r="AP85" i="14"/>
  <c r="AY85" i="14" s="1"/>
  <c r="AK85" i="14"/>
  <c r="AW85" i="14" s="1"/>
  <c r="AK108" i="14"/>
  <c r="AW108" i="14" s="1"/>
  <c r="AJ51" i="14"/>
  <c r="AO51" i="14"/>
  <c r="AS51" i="14"/>
  <c r="AK51" i="14"/>
  <c r="AW51" i="14" s="1"/>
  <c r="AP51" i="14"/>
  <c r="AY51" i="14" s="1"/>
  <c r="AL51" i="14"/>
  <c r="AR67" i="14"/>
  <c r="AV67" i="14" s="1"/>
  <c r="AN582" i="14"/>
  <c r="AN363" i="14"/>
  <c r="AX162" i="14"/>
  <c r="AZ162" i="14"/>
  <c r="AX194" i="14"/>
  <c r="BC194" i="14" s="1"/>
  <c r="AZ194" i="14"/>
  <c r="AJ134" i="14"/>
  <c r="AM134" i="14"/>
  <c r="AQ134" i="14"/>
  <c r="AI134" i="14"/>
  <c r="AN291" i="14"/>
  <c r="AN108" i="14"/>
  <c r="AL93" i="14"/>
  <c r="AS93" i="14"/>
  <c r="AQ93" i="14"/>
  <c r="AK93" i="14"/>
  <c r="AW93" i="14" s="1"/>
  <c r="AI93" i="14"/>
  <c r="AP93" i="14"/>
  <c r="AY93" i="14" s="1"/>
  <c r="AO93" i="14"/>
  <c r="AM93" i="14"/>
  <c r="AX109" i="14"/>
  <c r="AK58" i="14"/>
  <c r="AW58" i="14" s="1"/>
  <c r="AJ193" i="14"/>
  <c r="AR155" i="14"/>
  <c r="AV155" i="14" s="1"/>
  <c r="AM596" i="14"/>
  <c r="AI740" i="14"/>
  <c r="AI327" i="14"/>
  <c r="AJ252" i="14"/>
  <c r="AO252" i="14"/>
  <c r="AP252" i="14"/>
  <c r="AY252" i="14" s="1"/>
  <c r="AK252" i="14"/>
  <c r="AW252" i="14" s="1"/>
  <c r="AL252" i="14"/>
  <c r="AN252" i="14"/>
  <c r="AS252" i="14"/>
  <c r="AJ760" i="14"/>
  <c r="AM170" i="14"/>
  <c r="AP170" i="14"/>
  <c r="AY170" i="14" s="1"/>
  <c r="AX76" i="14"/>
  <c r="AZ76" i="14"/>
  <c r="AX126" i="14"/>
  <c r="AM160" i="14"/>
  <c r="AN70" i="14"/>
  <c r="AR144" i="14"/>
  <c r="AV144" i="14" s="1"/>
  <c r="AI292" i="14"/>
  <c r="AJ292" i="14"/>
  <c r="AO292" i="14"/>
  <c r="AL292" i="14"/>
  <c r="AP292" i="14"/>
  <c r="AY292" i="14" s="1"/>
  <c r="AS292" i="14"/>
  <c r="AK292" i="14"/>
  <c r="AW292" i="14" s="1"/>
  <c r="AN163" i="14"/>
  <c r="AS163" i="14"/>
  <c r="AO163" i="14"/>
  <c r="AK163" i="14"/>
  <c r="AW163" i="14" s="1"/>
  <c r="AL163" i="14"/>
  <c r="AP163" i="14"/>
  <c r="AY163" i="14" s="1"/>
  <c r="AI219" i="14"/>
  <c r="AK219" i="14"/>
  <c r="AW219" i="14" s="1"/>
  <c r="AS219" i="14"/>
  <c r="AO219" i="14"/>
  <c r="AL219" i="14"/>
  <c r="AP219" i="14"/>
  <c r="AY219" i="14" s="1"/>
  <c r="AO72" i="14"/>
  <c r="AM85" i="14"/>
  <c r="AK116" i="14"/>
  <c r="AW116" i="14" s="1"/>
  <c r="AX135" i="14"/>
  <c r="AJ219" i="14"/>
  <c r="AP108" i="14"/>
  <c r="AY108" i="14" s="1"/>
  <c r="AR141" i="14"/>
  <c r="AV141" i="14" s="1"/>
  <c r="AX355" i="14"/>
  <c r="AS271" i="14"/>
  <c r="AM271" i="14"/>
  <c r="AI271" i="14"/>
  <c r="AR126" i="14"/>
  <c r="AV126" i="14" s="1"/>
  <c r="AI126" i="14"/>
  <c r="AM126" i="14"/>
  <c r="AJ303" i="14"/>
  <c r="AR70" i="14"/>
  <c r="AV70" i="14" s="1"/>
  <c r="AN124" i="14"/>
  <c r="AJ160" i="14"/>
  <c r="AO287" i="14"/>
  <c r="AO229" i="14"/>
  <c r="AR229" i="14"/>
  <c r="AV229" i="14" s="1"/>
  <c r="AK229" i="14"/>
  <c r="AW229" i="14" s="1"/>
  <c r="AL229" i="14"/>
  <c r="AM229" i="14"/>
  <c r="AI229" i="14"/>
  <c r="AP229" i="14"/>
  <c r="AY229" i="14" s="1"/>
  <c r="AS229" i="14"/>
  <c r="AS101" i="14"/>
  <c r="AM101" i="14"/>
  <c r="AL101" i="14"/>
  <c r="AO101" i="14"/>
  <c r="AP101" i="14"/>
  <c r="AY101" i="14" s="1"/>
  <c r="AI101" i="14"/>
  <c r="AK101" i="14"/>
  <c r="AW101" i="14" s="1"/>
  <c r="AN294" i="14"/>
  <c r="AR193" i="14"/>
  <c r="AV193" i="14" s="1"/>
  <c r="AM322" i="14"/>
  <c r="AN452" i="14"/>
  <c r="AQ626" i="14"/>
  <c r="AM365" i="14"/>
  <c r="AR174" i="14"/>
  <c r="AV174" i="14" s="1"/>
  <c r="AK174" i="14"/>
  <c r="AW174" i="14" s="1"/>
  <c r="AQ174" i="14"/>
  <c r="AM72" i="14"/>
  <c r="AJ192" i="14"/>
  <c r="AR148" i="14"/>
  <c r="AV148" i="14" s="1"/>
  <c r="AJ171" i="14"/>
  <c r="AR171" i="14"/>
  <c r="AV171" i="14" s="1"/>
  <c r="AO171" i="14"/>
  <c r="AS171" i="14"/>
  <c r="AK171" i="14"/>
  <c r="AW171" i="14" s="1"/>
  <c r="AL171" i="14"/>
  <c r="AP171" i="14"/>
  <c r="AY171" i="14" s="1"/>
  <c r="AO134" i="14"/>
  <c r="AP287" i="14"/>
  <c r="AY287" i="14" s="1"/>
  <c r="AI249" i="14"/>
  <c r="AQ249" i="14"/>
  <c r="AP645" i="14"/>
  <c r="AY645" i="14" s="1"/>
  <c r="AP545" i="14"/>
  <c r="AY545" i="14" s="1"/>
  <c r="AN545" i="14"/>
  <c r="AQ545" i="14"/>
  <c r="AI545" i="14"/>
  <c r="AL402" i="14"/>
  <c r="AP354" i="14"/>
  <c r="AY354" i="14" s="1"/>
  <c r="AR562" i="14"/>
  <c r="AV562" i="14" s="1"/>
  <c r="AL583" i="14"/>
  <c r="AJ613" i="14"/>
  <c r="AN613" i="14"/>
  <c r="AQ613" i="14"/>
  <c r="AZ633" i="14"/>
  <c r="AX633" i="14"/>
  <c r="AX649" i="14"/>
  <c r="AP683" i="14"/>
  <c r="AY683" i="14" s="1"/>
  <c r="AM713" i="14"/>
  <c r="AI731" i="14"/>
  <c r="AQ767" i="14"/>
  <c r="AI511" i="14"/>
  <c r="AI527" i="14"/>
  <c r="AS373" i="14"/>
  <c r="AS380" i="14"/>
  <c r="AQ415" i="14"/>
  <c r="AX432" i="14"/>
  <c r="AI447" i="14"/>
  <c r="AI476" i="14"/>
  <c r="AO479" i="14"/>
  <c r="AK503" i="14"/>
  <c r="AW503" i="14" s="1"/>
  <c r="AI366" i="14"/>
  <c r="AM330" i="14"/>
  <c r="AL251" i="14"/>
  <c r="AN406" i="14"/>
  <c r="AN458" i="14"/>
  <c r="AQ602" i="14"/>
  <c r="AP602" i="14"/>
  <c r="AY602" i="14" s="1"/>
  <c r="AS602" i="14"/>
  <c r="AL602" i="14"/>
  <c r="AO602" i="14"/>
  <c r="AK602" i="14"/>
  <c r="AW602" i="14" s="1"/>
  <c r="AQ610" i="14"/>
  <c r="AN652" i="14"/>
  <c r="AR676" i="14"/>
  <c r="AV676" i="14" s="1"/>
  <c r="AM708" i="14"/>
  <c r="AN599" i="14"/>
  <c r="AK599" i="14"/>
  <c r="AW599" i="14" s="1"/>
  <c r="AM599" i="14"/>
  <c r="AI599" i="14"/>
  <c r="AL707" i="14"/>
  <c r="AO753" i="14"/>
  <c r="AO540" i="14"/>
  <c r="AL548" i="14"/>
  <c r="AK562" i="14"/>
  <c r="AW562" i="14" s="1"/>
  <c r="AP391" i="14"/>
  <c r="AY391" i="14" s="1"/>
  <c r="AJ391" i="14"/>
  <c r="AI391" i="14"/>
  <c r="AM391" i="14"/>
  <c r="AQ391" i="14"/>
  <c r="AM410" i="14"/>
  <c r="AK481" i="14"/>
  <c r="AW481" i="14" s="1"/>
  <c r="AM481" i="14"/>
  <c r="AI481" i="14"/>
  <c r="AR481" i="14"/>
  <c r="AV481" i="14" s="1"/>
  <c r="AR540" i="14"/>
  <c r="AV540" i="14" s="1"/>
  <c r="AI678" i="14"/>
  <c r="AP678" i="14"/>
  <c r="AY678" i="14" s="1"/>
  <c r="AS678" i="14"/>
  <c r="AL678" i="14"/>
  <c r="AM678" i="14"/>
  <c r="AN678" i="14"/>
  <c r="AK678" i="14"/>
  <c r="AW678" i="14" s="1"/>
  <c r="AO678" i="14"/>
  <c r="AO611" i="14"/>
  <c r="AI611" i="14"/>
  <c r="AM611" i="14"/>
  <c r="AL675" i="14"/>
  <c r="AL689" i="14"/>
  <c r="AL512" i="14"/>
  <c r="AS515" i="14"/>
  <c r="AS523" i="14"/>
  <c r="AO527" i="14"/>
  <c r="AQ409" i="14"/>
  <c r="AS418" i="14"/>
  <c r="AL434" i="14"/>
  <c r="AJ434" i="14"/>
  <c r="AM434" i="14"/>
  <c r="AI434" i="14"/>
  <c r="AR434" i="14"/>
  <c r="AV434" i="14" s="1"/>
  <c r="AP441" i="14"/>
  <c r="AY441" i="14" s="1"/>
  <c r="AQ456" i="14"/>
  <c r="AS471" i="14"/>
  <c r="AP475" i="14"/>
  <c r="AY475" i="14" s="1"/>
  <c r="AI491" i="14"/>
  <c r="AR491" i="14"/>
  <c r="AV491" i="14" s="1"/>
  <c r="AM491" i="14"/>
  <c r="AP501" i="14"/>
  <c r="AY501" i="14" s="1"/>
  <c r="AS370" i="14"/>
  <c r="AN318" i="14"/>
  <c r="AR332" i="14"/>
  <c r="AV332" i="14" s="1"/>
  <c r="AO340" i="14"/>
  <c r="AM239" i="14"/>
  <c r="AI239" i="14"/>
  <c r="AR239" i="14"/>
  <c r="AV239" i="14" s="1"/>
  <c r="AO249" i="14"/>
  <c r="AJ609" i="14"/>
  <c r="AJ562" i="14"/>
  <c r="AN578" i="14"/>
  <c r="AO620" i="14"/>
  <c r="AM620" i="14"/>
  <c r="AL620" i="14"/>
  <c r="AQ620" i="14"/>
  <c r="AS620" i="14"/>
  <c r="AP620" i="14"/>
  <c r="AY620" i="14" s="1"/>
  <c r="AK620" i="14"/>
  <c r="AW620" i="14" s="1"/>
  <c r="AI620" i="14"/>
  <c r="AJ648" i="14"/>
  <c r="AS669" i="14"/>
  <c r="AI718" i="14"/>
  <c r="AQ732" i="14"/>
  <c r="AO406" i="14"/>
  <c r="AO458" i="14"/>
  <c r="AR320" i="14"/>
  <c r="AV320" i="14" s="1"/>
  <c r="AN265" i="14"/>
  <c r="AJ546" i="14"/>
  <c r="AI608" i="14"/>
  <c r="AQ583" i="14"/>
  <c r="AS611" i="14"/>
  <c r="AO631" i="14"/>
  <c r="BB687" i="14"/>
  <c r="AK713" i="14"/>
  <c r="AW713" i="14" s="1"/>
  <c r="AJ729" i="14"/>
  <c r="AL767" i="14"/>
  <c r="AP505" i="14"/>
  <c r="AY505" i="14" s="1"/>
  <c r="AI538" i="14"/>
  <c r="AO542" i="14"/>
  <c r="AN542" i="14"/>
  <c r="AI550" i="14"/>
  <c r="AN550" i="14"/>
  <c r="AI557" i="14"/>
  <c r="AX390" i="14"/>
  <c r="AZ390" i="14"/>
  <c r="AI407" i="14"/>
  <c r="AO415" i="14"/>
  <c r="AP425" i="14"/>
  <c r="AY425" i="14" s="1"/>
  <c r="AP434" i="14"/>
  <c r="AY434" i="14" s="1"/>
  <c r="AM446" i="14"/>
  <c r="AR463" i="14"/>
  <c r="AV463" i="14" s="1"/>
  <c r="AM463" i="14"/>
  <c r="AI467" i="14"/>
  <c r="AM470" i="14"/>
  <c r="AI487" i="14"/>
  <c r="AL368" i="14"/>
  <c r="AI320" i="14"/>
  <c r="AN239" i="14"/>
  <c r="AQ251" i="14"/>
  <c r="AN693" i="14"/>
  <c r="AN731" i="14"/>
  <c r="AN393" i="14"/>
  <c r="AJ466" i="14"/>
  <c r="AQ578" i="14"/>
  <c r="AI616" i="14"/>
  <c r="AI626" i="14"/>
  <c r="AQ648" i="14"/>
  <c r="AK693" i="14"/>
  <c r="AW693" i="14" s="1"/>
  <c r="AQ718" i="14"/>
  <c r="AX730" i="14"/>
  <c r="AZ730" i="14"/>
  <c r="AX246" i="14"/>
  <c r="AZ246" i="14"/>
  <c r="AL266" i="14"/>
  <c r="AO266" i="14"/>
  <c r="AS266" i="14"/>
  <c r="AK266" i="14"/>
  <c r="AW266" i="14" s="1"/>
  <c r="AN266" i="14"/>
  <c r="AN668" i="14"/>
  <c r="AL198" i="14"/>
  <c r="AQ198" i="14"/>
  <c r="AP198" i="14"/>
  <c r="AY198" i="14" s="1"/>
  <c r="AI116" i="14"/>
  <c r="AQ48" i="14"/>
  <c r="AO48" i="14"/>
  <c r="AN160" i="14"/>
  <c r="AO277" i="14"/>
  <c r="AK303" i="14"/>
  <c r="AW303" i="14" s="1"/>
  <c r="AR266" i="14"/>
  <c r="AV266" i="14" s="1"/>
  <c r="AL176" i="14"/>
  <c r="AL204" i="14"/>
  <c r="AN233" i="14"/>
  <c r="AP90" i="14"/>
  <c r="AY90" i="14" s="1"/>
  <c r="AJ141" i="14"/>
  <c r="AT742" i="14"/>
  <c r="AZ343" i="14"/>
  <c r="AX343" i="14"/>
  <c r="AJ620" i="14"/>
  <c r="AR323" i="14"/>
  <c r="AV323" i="14" s="1"/>
  <c r="AP178" i="14"/>
  <c r="AY178" i="14" s="1"/>
  <c r="AM178" i="14"/>
  <c r="AQ178" i="14"/>
  <c r="AI178" i="14"/>
  <c r="AL178" i="14"/>
  <c r="AS140" i="14"/>
  <c r="AQ140" i="14"/>
  <c r="AP140" i="14"/>
  <c r="AY140" i="14" s="1"/>
  <c r="AI140" i="14"/>
  <c r="AM140" i="14"/>
  <c r="AR303" i="14"/>
  <c r="AV303" i="14" s="1"/>
  <c r="AJ56" i="14"/>
  <c r="AS277" i="14"/>
  <c r="AQ163" i="14"/>
  <c r="AQ97" i="14"/>
  <c r="AS128" i="14"/>
  <c r="AN229" i="14"/>
  <c r="AR151" i="14"/>
  <c r="AV151" i="14" s="1"/>
  <c r="AQ646" i="14"/>
  <c r="AM750" i="14"/>
  <c r="AZ347" i="14"/>
  <c r="AX347" i="14"/>
  <c r="BC347" i="14" s="1"/>
  <c r="AJ706" i="14"/>
  <c r="AZ573" i="14"/>
  <c r="AX573" i="14"/>
  <c r="AI273" i="14"/>
  <c r="AM299" i="14"/>
  <c r="AM180" i="14"/>
  <c r="AI210" i="14"/>
  <c r="AP210" i="14"/>
  <c r="AY210" i="14" s="1"/>
  <c r="AM68" i="14"/>
  <c r="AZ82" i="14"/>
  <c r="AX82" i="14"/>
  <c r="AI128" i="14"/>
  <c r="AZ156" i="14"/>
  <c r="AX156" i="14"/>
  <c r="AR80" i="14"/>
  <c r="AV80" i="14" s="1"/>
  <c r="AJ124" i="14"/>
  <c r="AN54" i="14"/>
  <c r="AP278" i="14"/>
  <c r="AY278" i="14" s="1"/>
  <c r="AO278" i="14"/>
  <c r="AS278" i="14"/>
  <c r="AL278" i="14"/>
  <c r="AK278" i="14"/>
  <c r="AW278" i="14" s="1"/>
  <c r="AM298" i="14"/>
  <c r="AO298" i="14"/>
  <c r="AR298" i="14"/>
  <c r="AV298" i="14" s="1"/>
  <c r="AK298" i="14"/>
  <c r="AW298" i="14" s="1"/>
  <c r="AL298" i="14"/>
  <c r="AS298" i="14"/>
  <c r="AP298" i="14"/>
  <c r="AY298" i="14" s="1"/>
  <c r="AI169" i="14"/>
  <c r="AX209" i="14"/>
  <c r="AK225" i="14"/>
  <c r="AW225" i="14" s="1"/>
  <c r="AP225" i="14"/>
  <c r="AY225" i="14" s="1"/>
  <c r="AS225" i="14"/>
  <c r="AO225" i="14"/>
  <c r="AL225" i="14"/>
  <c r="AR225" i="14"/>
  <c r="AV225" i="14" s="1"/>
  <c r="AI97" i="14"/>
  <c r="AM107" i="14"/>
  <c r="AO123" i="14"/>
  <c r="AK123" i="14"/>
  <c r="AW123" i="14" s="1"/>
  <c r="AP123" i="14"/>
  <c r="AY123" i="14" s="1"/>
  <c r="AQ123" i="14"/>
  <c r="AS123" i="14"/>
  <c r="AL123" i="14"/>
  <c r="AQ137" i="14"/>
  <c r="AS137" i="14"/>
  <c r="AN137" i="14"/>
  <c r="AP137" i="14"/>
  <c r="AY137" i="14" s="1"/>
  <c r="AK137" i="14"/>
  <c r="AW137" i="14" s="1"/>
  <c r="AO137" i="14"/>
  <c r="AL137" i="14"/>
  <c r="AM51" i="14"/>
  <c r="AJ294" i="14"/>
  <c r="AJ177" i="14"/>
  <c r="AP98" i="14"/>
  <c r="AY98" i="14" s="1"/>
  <c r="AS168" i="14"/>
  <c r="AK168" i="14"/>
  <c r="AW168" i="14" s="1"/>
  <c r="AM168" i="14"/>
  <c r="AI168" i="14"/>
  <c r="AS150" i="14"/>
  <c r="AP150" i="14"/>
  <c r="AY150" i="14" s="1"/>
  <c r="AM150" i="14"/>
  <c r="AI150" i="14"/>
  <c r="AJ176" i="14"/>
  <c r="AN72" i="14"/>
  <c r="AJ126" i="14"/>
  <c r="AN231" i="14"/>
  <c r="AJ155" i="14"/>
  <c r="AO354" i="14"/>
  <c r="AM615" i="14"/>
  <c r="AQ665" i="14"/>
  <c r="AM735" i="14"/>
  <c r="AO520" i="14"/>
  <c r="AQ520" i="14"/>
  <c r="AJ520" i="14"/>
  <c r="AS532" i="14"/>
  <c r="AQ566" i="14"/>
  <c r="AL385" i="14"/>
  <c r="AM398" i="14"/>
  <c r="AQ434" i="14"/>
  <c r="AL350" i="14"/>
  <c r="AJ603" i="14"/>
  <c r="AN767" i="14"/>
  <c r="AJ491" i="14"/>
  <c r="AS631" i="14"/>
  <c r="AJ676" i="14"/>
  <c r="AM704" i="14"/>
  <c r="AL647" i="14"/>
  <c r="AP751" i="14"/>
  <c r="AY751" i="14" s="1"/>
  <c r="AR751" i="14"/>
  <c r="AV751" i="14" s="1"/>
  <c r="AI751" i="14"/>
  <c r="AM751" i="14"/>
  <c r="AP544" i="14"/>
  <c r="AY544" i="14" s="1"/>
  <c r="AO401" i="14"/>
  <c r="AO486" i="14"/>
  <c r="AR354" i="14"/>
  <c r="AV354" i="14" s="1"/>
  <c r="AK575" i="14"/>
  <c r="AW575" i="14" s="1"/>
  <c r="AL627" i="14"/>
  <c r="AK667" i="14"/>
  <c r="AW667" i="14" s="1"/>
  <c r="AQ707" i="14"/>
  <c r="AO731" i="14"/>
  <c r="AI507" i="14"/>
  <c r="AR507" i="14"/>
  <c r="AV507" i="14" s="1"/>
  <c r="AN507" i="14"/>
  <c r="AM507" i="14"/>
  <c r="AL516" i="14"/>
  <c r="AS524" i="14"/>
  <c r="AZ543" i="14"/>
  <c r="AX543" i="14"/>
  <c r="BC543" i="14" s="1"/>
  <c r="AI414" i="14"/>
  <c r="AR414" i="14"/>
  <c r="AV414" i="14" s="1"/>
  <c r="AM414" i="14"/>
  <c r="AN414" i="14"/>
  <c r="AQ431" i="14"/>
  <c r="AJ431" i="14"/>
  <c r="AI431" i="14"/>
  <c r="AM431" i="14"/>
  <c r="AR431" i="14"/>
  <c r="AV431" i="14" s="1"/>
  <c r="AL490" i="14"/>
  <c r="AI490" i="14"/>
  <c r="AN490" i="14"/>
  <c r="AM490" i="14"/>
  <c r="AQ490" i="14"/>
  <c r="AL366" i="14"/>
  <c r="AS332" i="14"/>
  <c r="AL257" i="14"/>
  <c r="AN657" i="14"/>
  <c r="AJ515" i="14"/>
  <c r="AN457" i="14"/>
  <c r="AK621" i="14"/>
  <c r="AW621" i="14" s="1"/>
  <c r="AM722" i="14"/>
  <c r="AQ696" i="14"/>
  <c r="AR696" i="14"/>
  <c r="AV696" i="14" s="1"/>
  <c r="AO696" i="14"/>
  <c r="AL696" i="14"/>
  <c r="AM696" i="14"/>
  <c r="AI696" i="14"/>
  <c r="AS696" i="14"/>
  <c r="AP696" i="14"/>
  <c r="AY696" i="14" s="1"/>
  <c r="AK696" i="14"/>
  <c r="AW696" i="14" s="1"/>
  <c r="AI623" i="14"/>
  <c r="AP641" i="14"/>
  <c r="AY641" i="14" s="1"/>
  <c r="AM641" i="14"/>
  <c r="AR641" i="14"/>
  <c r="AV641" i="14" s="1"/>
  <c r="AN641" i="14"/>
  <c r="AQ669" i="14"/>
  <c r="AQ751" i="14"/>
  <c r="AN771" i="14"/>
  <c r="AM771" i="14"/>
  <c r="AI771" i="14"/>
  <c r="AM515" i="14"/>
  <c r="AI540" i="14"/>
  <c r="AI548" i="14"/>
  <c r="AI405" i="14"/>
  <c r="AO423" i="14"/>
  <c r="AK436" i="14"/>
  <c r="AW436" i="14" s="1"/>
  <c r="AL464" i="14"/>
  <c r="AN314" i="14"/>
  <c r="AM314" i="14"/>
  <c r="AQ350" i="14"/>
  <c r="AR505" i="14"/>
  <c r="AV505" i="14" s="1"/>
  <c r="AR373" i="14"/>
  <c r="AV373" i="14" s="1"/>
  <c r="AJ430" i="14"/>
  <c r="AJ616" i="14"/>
  <c r="AR716" i="14"/>
  <c r="AV716" i="14" s="1"/>
  <c r="AI750" i="14"/>
  <c r="AM313" i="14"/>
  <c r="AI161" i="14"/>
  <c r="AM151" i="14"/>
  <c r="AJ123" i="14"/>
  <c r="AX752" i="14"/>
  <c r="AZ752" i="14"/>
  <c r="AJ580" i="14"/>
  <c r="AN750" i="14"/>
  <c r="AJ226" i="14"/>
  <c r="AR128" i="14"/>
  <c r="AV128" i="14" s="1"/>
  <c r="AO178" i="14"/>
  <c r="BC73" i="14"/>
  <c r="AQ61" i="14"/>
  <c r="AP176" i="14"/>
  <c r="AY176" i="14" s="1"/>
  <c r="AJ87" i="14"/>
  <c r="AP160" i="14"/>
  <c r="AY160" i="14" s="1"/>
  <c r="AX762" i="14"/>
  <c r="AR333" i="14"/>
  <c r="AV333" i="14" s="1"/>
  <c r="AS333" i="14"/>
  <c r="AO333" i="14"/>
  <c r="AP333" i="14"/>
  <c r="AY333" i="14" s="1"/>
  <c r="AK333" i="14"/>
  <c r="AW333" i="14" s="1"/>
  <c r="AL333" i="14"/>
  <c r="AR726" i="14"/>
  <c r="AV726" i="14" s="1"/>
  <c r="AI291" i="14"/>
  <c r="AS202" i="14"/>
  <c r="AL202" i="14"/>
  <c r="AO281" i="14"/>
  <c r="AM177" i="14"/>
  <c r="AR571" i="14"/>
  <c r="AV571" i="14" s="1"/>
  <c r="AQ571" i="14"/>
  <c r="AI571" i="14"/>
  <c r="AL645" i="14"/>
  <c r="AO529" i="14"/>
  <c r="AL387" i="14"/>
  <c r="AO405" i="14"/>
  <c r="AS354" i="14"/>
  <c r="AL344" i="14"/>
  <c r="AJ553" i="14"/>
  <c r="AI610" i="14"/>
  <c r="AI575" i="14"/>
  <c r="AI589" i="14"/>
  <c r="AN589" i="14"/>
  <c r="AJ589" i="14"/>
  <c r="AQ589" i="14"/>
  <c r="AO599" i="14"/>
  <c r="AK614" i="14"/>
  <c r="AW614" i="14" s="1"/>
  <c r="AS624" i="14"/>
  <c r="AI635" i="14"/>
  <c r="AL661" i="14"/>
  <c r="AL691" i="14"/>
  <c r="AO727" i="14"/>
  <c r="AM743" i="14"/>
  <c r="AL757" i="14"/>
  <c r="AI513" i="14"/>
  <c r="AI524" i="14"/>
  <c r="AS528" i="14"/>
  <c r="AN528" i="14"/>
  <c r="AR528" i="14"/>
  <c r="AV528" i="14" s="1"/>
  <c r="AP532" i="14"/>
  <c r="AY532" i="14" s="1"/>
  <c r="AM546" i="14"/>
  <c r="AM565" i="14"/>
  <c r="AO380" i="14"/>
  <c r="AP385" i="14"/>
  <c r="AY385" i="14" s="1"/>
  <c r="AX437" i="14"/>
  <c r="AI448" i="14"/>
  <c r="AQ448" i="14"/>
  <c r="AN448" i="14"/>
  <c r="AR448" i="14"/>
  <c r="AV448" i="14" s="1"/>
  <c r="AO481" i="14"/>
  <c r="AI500" i="14"/>
  <c r="AJ500" i="14"/>
  <c r="AQ500" i="14"/>
  <c r="AR352" i="14"/>
  <c r="AV352" i="14" s="1"/>
  <c r="AM344" i="14"/>
  <c r="AS241" i="14"/>
  <c r="AN241" i="14"/>
  <c r="AQ241" i="14"/>
  <c r="AJ665" i="14"/>
  <c r="AJ545" i="14"/>
  <c r="AR243" i="14"/>
  <c r="AV243" i="14" s="1"/>
  <c r="AR606" i="14"/>
  <c r="AV606" i="14" s="1"/>
  <c r="AN638" i="14"/>
  <c r="AI662" i="14"/>
  <c r="AO662" i="14"/>
  <c r="AM662" i="14"/>
  <c r="AP662" i="14"/>
  <c r="AY662" i="14" s="1"/>
  <c r="AL662" i="14"/>
  <c r="AK662" i="14"/>
  <c r="AW662" i="14" s="1"/>
  <c r="AS662" i="14"/>
  <c r="AN676" i="14"/>
  <c r="AJ686" i="14"/>
  <c r="AK686" i="14"/>
  <c r="AW686" i="14" s="1"/>
  <c r="AP686" i="14"/>
  <c r="AY686" i="14" s="1"/>
  <c r="AL686" i="14"/>
  <c r="AS686" i="14"/>
  <c r="AO686" i="14"/>
  <c r="AQ686" i="14"/>
  <c r="AP704" i="14"/>
  <c r="AY704" i="14" s="1"/>
  <c r="AP637" i="14"/>
  <c r="AY637" i="14" s="1"/>
  <c r="AL685" i="14"/>
  <c r="AK753" i="14"/>
  <c r="AW753" i="14" s="1"/>
  <c r="AP538" i="14"/>
  <c r="AY538" i="14" s="1"/>
  <c r="AO546" i="14"/>
  <c r="AO551" i="14"/>
  <c r="AK560" i="14"/>
  <c r="AW560" i="14" s="1"/>
  <c r="AL395" i="14"/>
  <c r="AL410" i="14"/>
  <c r="AL462" i="14"/>
  <c r="AL486" i="14"/>
  <c r="AS324" i="14"/>
  <c r="AO267" i="14"/>
  <c r="AJ462" i="14"/>
  <c r="AL575" i="14"/>
  <c r="AL597" i="14"/>
  <c r="AQ623" i="14"/>
  <c r="AM637" i="14"/>
  <c r="AP673" i="14"/>
  <c r="AY673" i="14" s="1"/>
  <c r="AN695" i="14"/>
  <c r="AI695" i="14"/>
  <c r="AQ695" i="14"/>
  <c r="AL711" i="14"/>
  <c r="AJ512" i="14"/>
  <c r="AK515" i="14"/>
  <c r="AW515" i="14" s="1"/>
  <c r="AS519" i="14"/>
  <c r="AP523" i="14"/>
  <c r="AY523" i="14" s="1"/>
  <c r="AK527" i="14"/>
  <c r="AW527" i="14" s="1"/>
  <c r="AQ534" i="14"/>
  <c r="AQ550" i="14"/>
  <c r="AM387" i="14"/>
  <c r="AK411" i="14"/>
  <c r="AW411" i="14" s="1"/>
  <c r="AI426" i="14"/>
  <c r="AN426" i="14"/>
  <c r="AM426" i="14"/>
  <c r="AS446" i="14"/>
  <c r="AQ457" i="14"/>
  <c r="AL467" i="14"/>
  <c r="AO476" i="14"/>
  <c r="AR310" i="14"/>
  <c r="AV310" i="14" s="1"/>
  <c r="AS322" i="14"/>
  <c r="AJ241" i="14"/>
  <c r="AR257" i="14"/>
  <c r="AV257" i="14" s="1"/>
  <c r="AQ267" i="14"/>
  <c r="AN611" i="14"/>
  <c r="AR647" i="14"/>
  <c r="AV647" i="14" s="1"/>
  <c r="AJ707" i="14"/>
  <c r="AR550" i="14"/>
  <c r="AV550" i="14" s="1"/>
  <c r="AJ380" i="14"/>
  <c r="AN405" i="14"/>
  <c r="AJ456" i="14"/>
  <c r="AR494" i="14"/>
  <c r="AV494" i="14" s="1"/>
  <c r="AJ578" i="14"/>
  <c r="AN632" i="14"/>
  <c r="AI648" i="14"/>
  <c r="AS727" i="14"/>
  <c r="AP389" i="14"/>
  <c r="AY389" i="14" s="1"/>
  <c r="AM389" i="14"/>
  <c r="AQ389" i="14"/>
  <c r="AI389" i="14"/>
  <c r="AN389" i="14"/>
  <c r="AL406" i="14"/>
  <c r="AJ320" i="14"/>
  <c r="AJ550" i="14"/>
  <c r="AO579" i="14"/>
  <c r="AL714" i="14"/>
  <c r="AQ714" i="14"/>
  <c r="AO714" i="14"/>
  <c r="AP714" i="14"/>
  <c r="AY714" i="14" s="1"/>
  <c r="AN585" i="14"/>
  <c r="AO585" i="14"/>
  <c r="AQ599" i="14"/>
  <c r="AL611" i="14"/>
  <c r="AK640" i="14"/>
  <c r="AW640" i="14" s="1"/>
  <c r="AL665" i="14"/>
  <c r="AQ683" i="14"/>
  <c r="AL729" i="14"/>
  <c r="AZ741" i="14"/>
  <c r="AX741" i="14"/>
  <c r="AX763" i="14"/>
  <c r="AP504" i="14"/>
  <c r="AY504" i="14" s="1"/>
  <c r="AO507" i="14"/>
  <c r="AM518" i="14"/>
  <c r="AI547" i="14"/>
  <c r="AL552" i="14"/>
  <c r="AP558" i="14"/>
  <c r="AY558" i="14" s="1"/>
  <c r="AM558" i="14"/>
  <c r="AO567" i="14"/>
  <c r="AQ387" i="14"/>
  <c r="AN400" i="14"/>
  <c r="AQ400" i="14"/>
  <c r="AL415" i="14"/>
  <c r="AP423" i="14"/>
  <c r="AY423" i="14" s="1"/>
  <c r="AR426" i="14"/>
  <c r="AV426" i="14" s="1"/>
  <c r="AL430" i="14"/>
  <c r="AO434" i="14"/>
  <c r="AM439" i="14"/>
  <c r="AI456" i="14"/>
  <c r="AP464" i="14"/>
  <c r="AY464" i="14" s="1"/>
  <c r="AO468" i="14"/>
  <c r="AQ479" i="14"/>
  <c r="AK490" i="14"/>
  <c r="AW490" i="14" s="1"/>
  <c r="AM500" i="14"/>
  <c r="AM370" i="14"/>
  <c r="AS316" i="14"/>
  <c r="AI330" i="14"/>
  <c r="AK338" i="14"/>
  <c r="AW338" i="14" s="1"/>
  <c r="AO255" i="14"/>
  <c r="AN617" i="14"/>
  <c r="AJ675" i="14"/>
  <c r="AN713" i="14"/>
  <c r="AJ532" i="14"/>
  <c r="AJ554" i="14"/>
  <c r="AJ400" i="14"/>
  <c r="AN422" i="14"/>
  <c r="AN445" i="14"/>
  <c r="AR467" i="14"/>
  <c r="AV467" i="14" s="1"/>
  <c r="AI612" i="14"/>
  <c r="AO612" i="14"/>
  <c r="AP612" i="14"/>
  <c r="AY612" i="14" s="1"/>
  <c r="AS612" i="14"/>
  <c r="AK612" i="14"/>
  <c r="AW612" i="14" s="1"/>
  <c r="AM612" i="14"/>
  <c r="AJ612" i="14"/>
  <c r="AL612" i="14"/>
  <c r="AQ660" i="14"/>
  <c r="AK679" i="14"/>
  <c r="AW679" i="14" s="1"/>
  <c r="AI716" i="14"/>
  <c r="AQ748" i="14"/>
  <c r="AM319" i="14"/>
  <c r="AM248" i="14"/>
  <c r="AK248" i="14"/>
  <c r="AW248" i="14" s="1"/>
  <c r="AP248" i="14"/>
  <c r="AY248" i="14" s="1"/>
  <c r="AN248" i="14"/>
  <c r="AO248" i="14"/>
  <c r="AL248" i="14"/>
  <c r="AS248" i="14"/>
  <c r="AN313" i="14"/>
  <c r="AI230" i="14"/>
  <c r="AI136" i="14"/>
  <c r="AP264" i="14"/>
  <c r="AY264" i="14" s="1"/>
  <c r="AI238" i="14"/>
  <c r="AK238" i="14"/>
  <c r="AW238" i="14" s="1"/>
  <c r="AP238" i="14"/>
  <c r="AY238" i="14" s="1"/>
  <c r="AQ238" i="14"/>
  <c r="AL238" i="14"/>
  <c r="AR72" i="14"/>
  <c r="AV72" i="14" s="1"/>
  <c r="AZ272" i="14"/>
  <c r="AS299" i="14"/>
  <c r="AO180" i="14"/>
  <c r="AI201" i="14"/>
  <c r="AM77" i="14"/>
  <c r="AI95" i="14"/>
  <c r="AK120" i="14"/>
  <c r="AW120" i="14" s="1"/>
  <c r="AI141" i="14"/>
  <c r="AI155" i="14"/>
  <c r="AZ57" i="14"/>
  <c r="AX57" i="14"/>
  <c r="AR256" i="14"/>
  <c r="AV256" i="14" s="1"/>
  <c r="AR177" i="14"/>
  <c r="AV177" i="14" s="1"/>
  <c r="AR219" i="14"/>
  <c r="AV219" i="14" s="1"/>
  <c r="AR77" i="14"/>
  <c r="AV77" i="14" s="1"/>
  <c r="AJ107" i="14"/>
  <c r="AQ758" i="14"/>
  <c r="AQ307" i="14"/>
  <c r="AQ339" i="14"/>
  <c r="AJ690" i="14"/>
  <c r="AN770" i="14"/>
  <c r="AJ317" i="14"/>
  <c r="AQ273" i="14"/>
  <c r="AQ210" i="14"/>
  <c r="AQ90" i="14"/>
  <c r="AQ64" i="14"/>
  <c r="AR178" i="14"/>
  <c r="AV178" i="14" s="1"/>
  <c r="AJ84" i="14"/>
  <c r="AN134" i="14"/>
  <c r="AL64" i="14"/>
  <c r="AS291" i="14"/>
  <c r="AO190" i="14"/>
  <c r="AO222" i="14"/>
  <c r="AK72" i="14"/>
  <c r="AW72" i="14" s="1"/>
  <c r="AR292" i="14"/>
  <c r="AV292" i="14" s="1"/>
  <c r="AL230" i="14"/>
  <c r="AN85" i="14"/>
  <c r="AQ604" i="14"/>
  <c r="AI752" i="14"/>
  <c r="AL752" i="14"/>
  <c r="AJ752" i="14"/>
  <c r="AO752" i="14"/>
  <c r="AS752" i="14"/>
  <c r="AP752" i="14"/>
  <c r="AY752" i="14" s="1"/>
  <c r="AK752" i="14"/>
  <c r="AW752" i="14" s="1"/>
  <c r="AI313" i="14"/>
  <c r="AJ349" i="14"/>
  <c r="AK349" i="14"/>
  <c r="AW349" i="14" s="1"/>
  <c r="AP349" i="14"/>
  <c r="AY349" i="14" s="1"/>
  <c r="AL349" i="14"/>
  <c r="AI349" i="14"/>
  <c r="AQ349" i="14"/>
  <c r="AO349" i="14"/>
  <c r="AS349" i="14"/>
  <c r="AX283" i="14"/>
  <c r="AZ283" i="14"/>
  <c r="AS172" i="14"/>
  <c r="AP172" i="14"/>
  <c r="AY172" i="14" s="1"/>
  <c r="AM172" i="14"/>
  <c r="AM222" i="14"/>
  <c r="AI84" i="14"/>
  <c r="AI106" i="14"/>
  <c r="AR106" i="14"/>
  <c r="AV106" i="14" s="1"/>
  <c r="AM124" i="14"/>
  <c r="AR275" i="14"/>
  <c r="AV275" i="14" s="1"/>
  <c r="AJ198" i="14"/>
  <c r="AN74" i="14"/>
  <c r="AM274" i="14"/>
  <c r="AK299" i="14"/>
  <c r="AW299" i="14" s="1"/>
  <c r="AR181" i="14"/>
  <c r="AV181" i="14" s="1"/>
  <c r="AN181" i="14"/>
  <c r="AO181" i="14"/>
  <c r="AL181" i="14"/>
  <c r="AK181" i="14"/>
  <c r="AW181" i="14" s="1"/>
  <c r="AP181" i="14"/>
  <c r="AY181" i="14" s="1"/>
  <c r="AQ181" i="14"/>
  <c r="AS181" i="14"/>
  <c r="AO200" i="14"/>
  <c r="AI69" i="14"/>
  <c r="AK98" i="14"/>
  <c r="AW98" i="14" s="1"/>
  <c r="AL129" i="14"/>
  <c r="AS129" i="14"/>
  <c r="AQ129" i="14"/>
  <c r="AK129" i="14"/>
  <c r="AW129" i="14" s="1"/>
  <c r="AO129" i="14"/>
  <c r="AP129" i="14"/>
  <c r="AY129" i="14" s="1"/>
  <c r="AL303" i="14"/>
  <c r="AL186" i="14"/>
  <c r="AJ215" i="14"/>
  <c r="AL100" i="14"/>
  <c r="AP124" i="14"/>
  <c r="AY124" i="14" s="1"/>
  <c r="AL152" i="14"/>
  <c r="AR588" i="14"/>
  <c r="AV588" i="14" s="1"/>
  <c r="AN760" i="14"/>
  <c r="AL264" i="14"/>
  <c r="AJ178" i="14"/>
  <c r="AJ210" i="14"/>
  <c r="AN96" i="14"/>
  <c r="AN148" i="14"/>
  <c r="AO186" i="14"/>
  <c r="AK230" i="14"/>
  <c r="AW230" i="14" s="1"/>
  <c r="AS88" i="14"/>
  <c r="AN177" i="14"/>
  <c r="AP106" i="14"/>
  <c r="AY106" i="14" s="1"/>
  <c r="AR159" i="14"/>
  <c r="AV159" i="14" s="1"/>
  <c r="AP743" i="14"/>
  <c r="AY743" i="14" s="1"/>
  <c r="AS535" i="14"/>
  <c r="AS547" i="14"/>
  <c r="AO396" i="14"/>
  <c r="AK487" i="14"/>
  <c r="AW487" i="14" s="1"/>
  <c r="AR387" i="14"/>
  <c r="AV387" i="14" s="1"/>
  <c r="AK721" i="14"/>
  <c r="AW721" i="14" s="1"/>
  <c r="AN605" i="14"/>
  <c r="AQ605" i="14"/>
  <c r="AJ605" i="14"/>
  <c r="AS605" i="14"/>
  <c r="AM647" i="14"/>
  <c r="AL683" i="14"/>
  <c r="AM705" i="14"/>
  <c r="AR705" i="14"/>
  <c r="AV705" i="14" s="1"/>
  <c r="AP761" i="14"/>
  <c r="AY761" i="14" s="1"/>
  <c r="AN761" i="14"/>
  <c r="AJ761" i="14"/>
  <c r="AQ761" i="14"/>
  <c r="AI514" i="14"/>
  <c r="AM552" i="14"/>
  <c r="AL383" i="14"/>
  <c r="AK389" i="14"/>
  <c r="AW389" i="14" s="1"/>
  <c r="AQ413" i="14"/>
  <c r="AI444" i="14"/>
  <c r="AQ444" i="14"/>
  <c r="AR444" i="14"/>
  <c r="AV444" i="14" s="1"/>
  <c r="AJ444" i="14"/>
  <c r="AS479" i="14"/>
  <c r="AK352" i="14"/>
  <c r="AW352" i="14" s="1"/>
  <c r="AI318" i="14"/>
  <c r="AI265" i="14"/>
  <c r="AN647" i="14"/>
  <c r="AM592" i="14"/>
  <c r="AR652" i="14"/>
  <c r="AV652" i="14" s="1"/>
  <c r="AN686" i="14"/>
  <c r="AI671" i="14"/>
  <c r="AQ671" i="14"/>
  <c r="AN671" i="14"/>
  <c r="AS542" i="14"/>
  <c r="AP556" i="14"/>
  <c r="AY556" i="14" s="1"/>
  <c r="AK462" i="14"/>
  <c r="AW462" i="14" s="1"/>
  <c r="AS707" i="14"/>
  <c r="AK597" i="14"/>
  <c r="AW597" i="14" s="1"/>
  <c r="AM633" i="14"/>
  <c r="AJ633" i="14"/>
  <c r="AS633" i="14"/>
  <c r="AP681" i="14"/>
  <c r="AY681" i="14" s="1"/>
  <c r="AL717" i="14"/>
  <c r="AQ765" i="14"/>
  <c r="AP515" i="14"/>
  <c r="AY515" i="14" s="1"/>
  <c r="AO523" i="14"/>
  <c r="AO570" i="14"/>
  <c r="AP419" i="14"/>
  <c r="AY419" i="14" s="1"/>
  <c r="AI419" i="14"/>
  <c r="AR419" i="14"/>
  <c r="AV419" i="14" s="1"/>
  <c r="AJ419" i="14"/>
  <c r="AM419" i="14"/>
  <c r="AS441" i="14"/>
  <c r="AS447" i="14"/>
  <c r="AQ462" i="14"/>
  <c r="AO473" i="14"/>
  <c r="AQ486" i="14"/>
  <c r="AL501" i="14"/>
  <c r="AP366" i="14"/>
  <c r="AY366" i="14" s="1"/>
  <c r="AQ257" i="14"/>
  <c r="AN709" i="14"/>
  <c r="AN520" i="14"/>
  <c r="AJ452" i="14"/>
  <c r="AI644" i="14"/>
  <c r="AK644" i="14"/>
  <c r="AW644" i="14" s="1"/>
  <c r="AP644" i="14"/>
  <c r="AY644" i="14" s="1"/>
  <c r="AO644" i="14"/>
  <c r="AL644" i="14"/>
  <c r="AQ644" i="14"/>
  <c r="AS644" i="14"/>
  <c r="AR644" i="14"/>
  <c r="AV644" i="14" s="1"/>
  <c r="AQ672" i="14"/>
  <c r="AK672" i="14"/>
  <c r="AW672" i="14" s="1"/>
  <c r="AO672" i="14"/>
  <c r="AP672" i="14"/>
  <c r="AY672" i="14" s="1"/>
  <c r="AS672" i="14"/>
  <c r="AL672" i="14"/>
  <c r="AQ639" i="14"/>
  <c r="AI639" i="14"/>
  <c r="AN639" i="14"/>
  <c r="AK406" i="14"/>
  <c r="AW406" i="14" s="1"/>
  <c r="AS488" i="14"/>
  <c r="AL265" i="14"/>
  <c r="AS637" i="14"/>
  <c r="AK611" i="14"/>
  <c r="AW611" i="14" s="1"/>
  <c r="AQ645" i="14"/>
  <c r="AK665" i="14"/>
  <c r="AW665" i="14" s="1"/>
  <c r="AL713" i="14"/>
  <c r="AI743" i="14"/>
  <c r="AK759" i="14"/>
  <c r="AW759" i="14" s="1"/>
  <c r="AL504" i="14"/>
  <c r="AM519" i="14"/>
  <c r="AK541" i="14"/>
  <c r="AW541" i="14" s="1"/>
  <c r="AP567" i="14"/>
  <c r="AY567" i="14" s="1"/>
  <c r="AI409" i="14"/>
  <c r="AK415" i="14"/>
  <c r="AW415" i="14" s="1"/>
  <c r="AS422" i="14"/>
  <c r="AL427" i="14"/>
  <c r="AM440" i="14"/>
  <c r="AK465" i="14"/>
  <c r="AW465" i="14" s="1"/>
  <c r="AM476" i="14"/>
  <c r="AS261" i="14"/>
  <c r="AR727" i="14"/>
  <c r="AV727" i="14" s="1"/>
  <c r="AJ379" i="14"/>
  <c r="AR457" i="14"/>
  <c r="AV457" i="14" s="1"/>
  <c r="AS613" i="14"/>
  <c r="AS713" i="14"/>
  <c r="AN720" i="14"/>
  <c r="AI98" i="14"/>
  <c r="AN170" i="14"/>
  <c r="AS116" i="14"/>
  <c r="AO60" i="14"/>
  <c r="AN292" i="14"/>
  <c r="AP200" i="14"/>
  <c r="AY200" i="14" s="1"/>
  <c r="AN79" i="14"/>
  <c r="AL144" i="14"/>
  <c r="AJ656" i="14"/>
  <c r="AN327" i="14"/>
  <c r="AQ202" i="14"/>
  <c r="AN281" i="14"/>
  <c r="AJ194" i="14"/>
  <c r="AJ78" i="14"/>
  <c r="AN144" i="14"/>
  <c r="AJ238" i="14"/>
  <c r="AK214" i="14"/>
  <c r="AW214" i="14" s="1"/>
  <c r="AS66" i="14"/>
  <c r="AN191" i="14"/>
  <c r="AN101" i="14"/>
  <c r="AX710" i="14"/>
  <c r="AK343" i="14"/>
  <c r="AW343" i="14" s="1"/>
  <c r="AS343" i="14"/>
  <c r="AO343" i="14"/>
  <c r="AP343" i="14"/>
  <c r="AY343" i="14" s="1"/>
  <c r="AL343" i="14"/>
  <c r="AN343" i="14"/>
  <c r="AN696" i="14"/>
  <c r="AR341" i="14"/>
  <c r="AV341" i="14" s="1"/>
  <c r="AI303" i="14"/>
  <c r="AR218" i="14"/>
  <c r="AV218" i="14" s="1"/>
  <c r="AL218" i="14"/>
  <c r="AX118" i="14"/>
  <c r="AZ118" i="14"/>
  <c r="AR168" i="14"/>
  <c r="AV168" i="14" s="1"/>
  <c r="AN84" i="14"/>
  <c r="AJ66" i="14"/>
  <c r="AO295" i="14"/>
  <c r="AM201" i="14"/>
  <c r="AM155" i="14"/>
  <c r="AP277" i="14"/>
  <c r="AY277" i="14" s="1"/>
  <c r="AN298" i="14"/>
  <c r="AO203" i="14"/>
  <c r="AK203" i="14"/>
  <c r="AW203" i="14" s="1"/>
  <c r="AI203" i="14"/>
  <c r="AS203" i="14"/>
  <c r="AM203" i="14"/>
  <c r="AL203" i="14"/>
  <c r="AR203" i="14"/>
  <c r="AV203" i="14" s="1"/>
  <c r="AP203" i="14"/>
  <c r="AY203" i="14" s="1"/>
  <c r="AL88" i="14"/>
  <c r="AP113" i="14"/>
  <c r="AY113" i="14" s="1"/>
  <c r="AN113" i="14"/>
  <c r="AM113" i="14"/>
  <c r="AS113" i="14"/>
  <c r="AO113" i="14"/>
  <c r="AK113" i="14"/>
  <c r="AW113" i="14" s="1"/>
  <c r="AI113" i="14"/>
  <c r="AL113" i="14"/>
  <c r="AN133" i="14"/>
  <c r="AP153" i="14"/>
  <c r="AY153" i="14" s="1"/>
  <c r="AS153" i="14"/>
  <c r="AI153" i="14"/>
  <c r="AO153" i="14"/>
  <c r="AQ153" i="14"/>
  <c r="AL153" i="14"/>
  <c r="AM153" i="14"/>
  <c r="AK153" i="14"/>
  <c r="AW153" i="14" s="1"/>
  <c r="AX680" i="14"/>
  <c r="BC680" i="14" s="1"/>
  <c r="AZ680" i="14"/>
  <c r="AK285" i="14"/>
  <c r="AW285" i="14" s="1"/>
  <c r="AO220" i="14"/>
  <c r="AQ119" i="14"/>
  <c r="AJ135" i="14"/>
  <c r="AM135" i="14"/>
  <c r="AP135" i="14"/>
  <c r="AY135" i="14" s="1"/>
  <c r="AS135" i="14"/>
  <c r="AI135" i="14"/>
  <c r="AK135" i="14"/>
  <c r="AW135" i="14" s="1"/>
  <c r="AO135" i="14"/>
  <c r="AL135" i="14"/>
  <c r="AX358" i="14"/>
  <c r="AZ348" i="14"/>
  <c r="AX348" i="14"/>
  <c r="BC348" i="14" s="1"/>
  <c r="AL110" i="14"/>
  <c r="AJ110" i="14"/>
  <c r="AI110" i="14"/>
  <c r="AM110" i="14"/>
  <c r="AI293" i="14"/>
  <c r="AM293" i="14"/>
  <c r="AX154" i="14"/>
  <c r="AZ154" i="14"/>
  <c r="AZ280" i="14"/>
  <c r="AX280" i="14"/>
  <c r="AO140" i="14"/>
  <c r="AQ750" i="14"/>
  <c r="AJ122" i="14"/>
  <c r="AM50" i="14"/>
  <c r="AR50" i="14"/>
  <c r="AV50" i="14" s="1"/>
  <c r="AI50" i="14"/>
  <c r="AK291" i="14"/>
  <c r="AW291" i="14" s="1"/>
  <c r="AN55" i="14"/>
  <c r="AN161" i="14"/>
  <c r="AL192" i="14"/>
  <c r="AP80" i="14"/>
  <c r="AY80" i="14" s="1"/>
  <c r="AP122" i="14"/>
  <c r="AY122" i="14" s="1"/>
  <c r="AX493" i="14"/>
  <c r="AZ164" i="14"/>
  <c r="AX164" i="14"/>
  <c r="AJ762" i="14"/>
  <c r="AK762" i="14"/>
  <c r="AW762" i="14" s="1"/>
  <c r="AO762" i="14"/>
  <c r="AP762" i="14"/>
  <c r="AY762" i="14" s="1"/>
  <c r="AS762" i="14"/>
  <c r="AL762" i="14"/>
  <c r="AM762" i="14"/>
  <c r="AI762" i="14"/>
  <c r="AN196" i="14"/>
  <c r="AQ196" i="14"/>
  <c r="AK196" i="14"/>
  <c r="AW196" i="14" s="1"/>
  <c r="AI196" i="14"/>
  <c r="AM196" i="14"/>
  <c r="AT688" i="14"/>
  <c r="AS120" i="14"/>
  <c r="AR620" i="14"/>
  <c r="AV620" i="14" s="1"/>
  <c r="AS309" i="14"/>
  <c r="AI309" i="14"/>
  <c r="AQ309" i="14"/>
  <c r="AP309" i="14"/>
  <c r="AY309" i="14" s="1"/>
  <c r="AL309" i="14"/>
  <c r="AM309" i="14"/>
  <c r="AK309" i="14"/>
  <c r="AW309" i="14" s="1"/>
  <c r="AO309" i="14"/>
  <c r="AR74" i="14"/>
  <c r="AV74" i="14" s="1"/>
  <c r="AX83" i="14"/>
  <c r="AT132" i="14" l="1"/>
  <c r="AT73" i="14"/>
  <c r="AT346" i="14"/>
  <c r="AZ53" i="14"/>
  <c r="BC49" i="14"/>
  <c r="BC594" i="14"/>
  <c r="BA73" i="14"/>
  <c r="BC283" i="14"/>
  <c r="BC118" i="14"/>
  <c r="BC710" i="14"/>
  <c r="BC573" i="14"/>
  <c r="BC739" i="14"/>
  <c r="BC132" i="14"/>
  <c r="BC498" i="14"/>
  <c r="BC301" i="14"/>
  <c r="BC246" i="14"/>
  <c r="BC455" i="14"/>
  <c r="BC86" i="14"/>
  <c r="BC293" i="14"/>
  <c r="BC328" i="14"/>
  <c r="BC156" i="14"/>
  <c r="BC715" i="14"/>
  <c r="BC104" i="14"/>
  <c r="BC253" i="14"/>
  <c r="BC702" i="14"/>
  <c r="BC723" i="14"/>
  <c r="BC687" i="14"/>
  <c r="BC416" i="14"/>
  <c r="BC346" i="14"/>
  <c r="BC82" i="14"/>
  <c r="BC741" i="14"/>
  <c r="BB535" i="14"/>
  <c r="BC428" i="14"/>
  <c r="BC65" i="14"/>
  <c r="BC59" i="14"/>
  <c r="BC223" i="14"/>
  <c r="BC585" i="14"/>
  <c r="BC698" i="14"/>
  <c r="AZ495" i="14"/>
  <c r="AT499" i="14"/>
  <c r="AT564" i="14"/>
  <c r="AT376" i="14"/>
  <c r="AT498" i="14"/>
  <c r="AZ376" i="14"/>
  <c r="AX435" i="14"/>
  <c r="BC435" i="14" s="1"/>
  <c r="BC376" i="14"/>
  <c r="BC567" i="14"/>
  <c r="BC433" i="14"/>
  <c r="BC396" i="14"/>
  <c r="BC484" i="14"/>
  <c r="BC442" i="14"/>
  <c r="AZ554" i="14"/>
  <c r="BC401" i="14"/>
  <c r="AT94" i="14"/>
  <c r="BC117" i="14"/>
  <c r="AT71" i="14"/>
  <c r="BC162" i="14"/>
  <c r="AZ139" i="14"/>
  <c r="BC184" i="14"/>
  <c r="AZ213" i="14"/>
  <c r="AZ199" i="14"/>
  <c r="BC300" i="14"/>
  <c r="AT702" i="14"/>
  <c r="AT91" i="14"/>
  <c r="AT247" i="14"/>
  <c r="AT82" i="14"/>
  <c r="AT698" i="14"/>
  <c r="AT53" i="14"/>
  <c r="AT412" i="14"/>
  <c r="AT428" i="14"/>
  <c r="BC247" i="14"/>
  <c r="AT455" i="14"/>
  <c r="BC499" i="14"/>
  <c r="BA326" i="14"/>
  <c r="AT747" i="14"/>
  <c r="AX199" i="14"/>
  <c r="BC199" i="14" s="1"/>
  <c r="BC568" i="14"/>
  <c r="BC154" i="14"/>
  <c r="AZ301" i="14"/>
  <c r="AZ662" i="14"/>
  <c r="BC769" i="14"/>
  <c r="BC312" i="14"/>
  <c r="AZ530" i="14"/>
  <c r="AX577" i="14"/>
  <c r="BC577" i="14" s="1"/>
  <c r="BC685" i="14"/>
  <c r="AZ117" i="14"/>
  <c r="AX131" i="14"/>
  <c r="BC131" i="14" s="1"/>
  <c r="AZ612" i="14"/>
  <c r="AT312" i="14"/>
  <c r="AX268" i="14"/>
  <c r="BC268" i="14" s="1"/>
  <c r="AZ270" i="14"/>
  <c r="AZ744" i="14"/>
  <c r="AZ127" i="14"/>
  <c r="BC530" i="14"/>
  <c r="AX674" i="14"/>
  <c r="BA674" i="14" s="1"/>
  <c r="BC584" i="14"/>
  <c r="AT156" i="14"/>
  <c r="AZ698" i="14"/>
  <c r="AX721" i="14"/>
  <c r="BB721" i="14" s="1"/>
  <c r="BB642" i="14"/>
  <c r="BC326" i="14"/>
  <c r="AT416" i="14"/>
  <c r="AT173" i="14"/>
  <c r="AT392" i="14"/>
  <c r="AZ175" i="14"/>
  <c r="AT75" i="14"/>
  <c r="AT432" i="14"/>
  <c r="AT741" i="14"/>
  <c r="AT677" i="14"/>
  <c r="AT642" i="14"/>
  <c r="AT199" i="14"/>
  <c r="AT65" i="14"/>
  <c r="AT433" i="14"/>
  <c r="AZ568" i="14"/>
  <c r="AT584" i="14"/>
  <c r="AT321" i="14"/>
  <c r="AT240" i="14"/>
  <c r="AT268" i="14"/>
  <c r="AT165" i="14"/>
  <c r="AT495" i="14"/>
  <c r="BC209" i="14"/>
  <c r="AZ135" i="14"/>
  <c r="AZ453" i="14"/>
  <c r="BC598" i="14"/>
  <c r="AZ224" i="14"/>
  <c r="AZ478" i="14"/>
  <c r="BA642" i="14"/>
  <c r="AZ657" i="14"/>
  <c r="AZ96" i="14"/>
  <c r="BC217" i="14"/>
  <c r="BC345" i="14"/>
  <c r="BC738" i="14"/>
  <c r="BC213" i="14"/>
  <c r="BA117" i="14"/>
  <c r="BB657" i="14"/>
  <c r="BC730" i="14"/>
  <c r="AT117" i="14"/>
  <c r="AX165" i="14"/>
  <c r="BC165" i="14" s="1"/>
  <c r="AZ121" i="14"/>
  <c r="AT607" i="14"/>
  <c r="AZ591" i="14"/>
  <c r="AZ600" i="14"/>
  <c r="BC478" i="14"/>
  <c r="AT331" i="14"/>
  <c r="AZ143" i="14"/>
  <c r="AT568" i="14"/>
  <c r="AX185" i="14"/>
  <c r="BC185" i="14" s="1"/>
  <c r="AZ75" i="14"/>
  <c r="AZ375" i="14"/>
  <c r="AZ170" i="14"/>
  <c r="AT263" i="14"/>
  <c r="BA408" i="14"/>
  <c r="AZ433" i="14"/>
  <c r="AZ483" i="14"/>
  <c r="AZ331" i="14"/>
  <c r="AZ392" i="14"/>
  <c r="AZ394" i="14"/>
  <c r="AZ234" i="14"/>
  <c r="AX586" i="14"/>
  <c r="BC586" i="14" s="1"/>
  <c r="AT235" i="14"/>
  <c r="AT328" i="14"/>
  <c r="AT755" i="14"/>
  <c r="AZ51" i="14"/>
  <c r="BC555" i="14"/>
  <c r="AZ300" i="14"/>
  <c r="AT288" i="14"/>
  <c r="AT184" i="14"/>
  <c r="AT348" i="14"/>
  <c r="AT213" i="14"/>
  <c r="AZ217" i="14"/>
  <c r="AT223" i="14"/>
  <c r="AT522" i="14"/>
  <c r="AT508" i="14"/>
  <c r="AT175" i="14"/>
  <c r="AT59" i="14"/>
  <c r="AT49" i="14"/>
  <c r="AT525" i="14"/>
  <c r="AT272" i="14"/>
  <c r="AT154" i="14"/>
  <c r="AZ416" i="14"/>
  <c r="AT270" i="14"/>
  <c r="AT300" i="14"/>
  <c r="AT305" i="14"/>
  <c r="AZ345" i="14"/>
  <c r="AZ245" i="14"/>
  <c r="AT63" i="14"/>
  <c r="AZ653" i="14"/>
  <c r="AT730" i="14"/>
  <c r="BC297" i="14"/>
  <c r="BC461" i="14"/>
  <c r="BC375" i="14"/>
  <c r="BC483" i="14"/>
  <c r="BC392" i="14"/>
  <c r="BC377" i="14"/>
  <c r="BC386" i="14"/>
  <c r="AZ632" i="14"/>
  <c r="BC736" i="14"/>
  <c r="BC733" i="14"/>
  <c r="AZ625" i="14"/>
  <c r="BC677" i="14"/>
  <c r="BC700" i="14"/>
  <c r="BB764" i="14"/>
  <c r="BC657" i="14"/>
  <c r="AZ738" i="14"/>
  <c r="AT738" i="14"/>
  <c r="BC437" i="14"/>
  <c r="BC358" i="14"/>
  <c r="BA306" i="14"/>
  <c r="BB700" i="14"/>
  <c r="BB65" i="14"/>
  <c r="BB484" i="14"/>
  <c r="BB213" i="14"/>
  <c r="BC763" i="14"/>
  <c r="BC208" i="14"/>
  <c r="BB377" i="14"/>
  <c r="BC76" i="14"/>
  <c r="BC305" i="14"/>
  <c r="BC157" i="14"/>
  <c r="BC403" i="14"/>
  <c r="BA65" i="14"/>
  <c r="BC216" i="14"/>
  <c r="BC372" i="14"/>
  <c r="BA106" i="14"/>
  <c r="BA594" i="14"/>
  <c r="BB594" i="14"/>
  <c r="BC429" i="14"/>
  <c r="BA377" i="14"/>
  <c r="BA442" i="14"/>
  <c r="BC531" i="14"/>
  <c r="BA276" i="14"/>
  <c r="BB242" i="14"/>
  <c r="BA353" i="14"/>
  <c r="BA194" i="14"/>
  <c r="BC622" i="14"/>
  <c r="AZ358" i="14"/>
  <c r="AZ149" i="14"/>
  <c r="AZ157" i="14"/>
  <c r="BC276" i="14"/>
  <c r="AZ269" i="14"/>
  <c r="AZ342" i="14"/>
  <c r="AX175" i="14"/>
  <c r="BA175" i="14" s="1"/>
  <c r="BC544" i="14"/>
  <c r="BC663" i="14"/>
  <c r="BB506" i="14"/>
  <c r="AZ59" i="14"/>
  <c r="BB733" i="14"/>
  <c r="AZ658" i="14"/>
  <c r="BC280" i="14"/>
  <c r="AZ607" i="14"/>
  <c r="AT308" i="14"/>
  <c r="AZ555" i="14"/>
  <c r="AX125" i="14"/>
  <c r="BC125" i="14" s="1"/>
  <c r="AZ109" i="14"/>
  <c r="AZ611" i="14"/>
  <c r="AZ197" i="14"/>
  <c r="AZ254" i="14"/>
  <c r="AZ508" i="14"/>
  <c r="AX188" i="14"/>
  <c r="BC188" i="14" s="1"/>
  <c r="BC737" i="14"/>
  <c r="BC105" i="14"/>
  <c r="AX245" i="14"/>
  <c r="BC245" i="14" s="1"/>
  <c r="BC138" i="14"/>
  <c r="BB405" i="14"/>
  <c r="BC127" i="14"/>
  <c r="AT297" i="14"/>
  <c r="BA764" i="14"/>
  <c r="AT216" i="14"/>
  <c r="AT687" i="14"/>
  <c r="AT663" i="14"/>
  <c r="AT763" i="14"/>
  <c r="AT276" i="14"/>
  <c r="BC329" i="14"/>
  <c r="AZ420" i="14"/>
  <c r="AT598" i="14"/>
  <c r="AT283" i="14"/>
  <c r="AT358" i="14"/>
  <c r="BA143" i="14"/>
  <c r="AT254" i="14"/>
  <c r="AT429" i="14"/>
  <c r="BB342" i="14"/>
  <c r="AT484" i="14"/>
  <c r="AT530" i="14"/>
  <c r="BC356" i="14"/>
  <c r="AT335" i="14"/>
  <c r="AT744" i="14"/>
  <c r="AT157" i="14"/>
  <c r="AZ276" i="14"/>
  <c r="AT386" i="14"/>
  <c r="AT739" i="14"/>
  <c r="BA700" i="14"/>
  <c r="AT280" i="14"/>
  <c r="AT478" i="14"/>
  <c r="AZ651" i="14"/>
  <c r="AT83" i="14"/>
  <c r="AT149" i="14"/>
  <c r="AT345" i="14"/>
  <c r="AT105" i="14"/>
  <c r="AT104" i="14"/>
  <c r="BC164" i="14"/>
  <c r="AT435" i="14"/>
  <c r="BC195" i="14"/>
  <c r="BB306" i="14"/>
  <c r="AZ105" i="14"/>
  <c r="BA346" i="14"/>
  <c r="AZ763" i="14"/>
  <c r="BC420" i="14"/>
  <c r="BA213" i="14"/>
  <c r="BC254" i="14"/>
  <c r="BC508" i="14"/>
  <c r="BC260" i="14"/>
  <c r="AT555" i="14"/>
  <c r="AZ305" i="14"/>
  <c r="AZ737" i="14"/>
  <c r="AZ372" i="14"/>
  <c r="BA554" i="14"/>
  <c r="BC167" i="14"/>
  <c r="AZ263" i="14"/>
  <c r="AT356" i="14"/>
  <c r="AT334" i="14"/>
  <c r="BA401" i="14"/>
  <c r="BC742" i="14"/>
  <c r="AZ173" i="14"/>
  <c r="AZ138" i="14"/>
  <c r="AT76" i="14"/>
  <c r="AZ83" i="14"/>
  <c r="AZ386" i="14"/>
  <c r="BB346" i="14"/>
  <c r="AZ437" i="14"/>
  <c r="BB429" i="14"/>
  <c r="AZ432" i="14"/>
  <c r="AZ522" i="14"/>
  <c r="BC744" i="14"/>
  <c r="AZ356" i="14"/>
  <c r="AZ560" i="14"/>
  <c r="BC149" i="14"/>
  <c r="BC150" i="14"/>
  <c r="BB401" i="14"/>
  <c r="AZ262" i="14"/>
  <c r="BC110" i="14"/>
  <c r="BC96" i="14"/>
  <c r="AZ337" i="14"/>
  <c r="AT700" i="14"/>
  <c r="AZ542" i="14"/>
  <c r="AZ112" i="14"/>
  <c r="AT454" i="14"/>
  <c r="BC263" i="14"/>
  <c r="AT573" i="14"/>
  <c r="AT733" i="14"/>
  <c r="AT643" i="14"/>
  <c r="BC83" i="14"/>
  <c r="BA209" i="14"/>
  <c r="BC75" i="14"/>
  <c r="AZ710" i="14"/>
  <c r="AZ762" i="14"/>
  <c r="AZ209" i="14"/>
  <c r="BC432" i="14"/>
  <c r="AT766" i="14"/>
  <c r="BC522" i="14"/>
  <c r="BC643" i="14"/>
  <c r="AT164" i="14"/>
  <c r="AZ382" i="14"/>
  <c r="BC342" i="14"/>
  <c r="AZ110" i="14"/>
  <c r="AZ329" i="14"/>
  <c r="AZ766" i="14"/>
  <c r="AT563" i="14"/>
  <c r="BA184" i="14"/>
  <c r="AX158" i="14"/>
  <c r="BC158" i="14" s="1"/>
  <c r="AZ480" i="14"/>
  <c r="BA344" i="14"/>
  <c r="AX112" i="14"/>
  <c r="BB112" i="14" s="1"/>
  <c r="BC337" i="14"/>
  <c r="AZ150" i="14"/>
  <c r="BC658" i="14"/>
  <c r="BB598" i="14"/>
  <c r="BB737" i="14"/>
  <c r="AT524" i="14"/>
  <c r="BC649" i="14"/>
  <c r="BB498" i="14"/>
  <c r="BB698" i="14"/>
  <c r="BB132" i="14"/>
  <c r="BA105" i="14"/>
  <c r="BC357" i="14"/>
  <c r="BA742" i="14"/>
  <c r="AZ506" i="14"/>
  <c r="AZ492" i="14"/>
  <c r="AZ395" i="14"/>
  <c r="AZ764" i="14"/>
  <c r="AT311" i="14"/>
  <c r="AT382" i="14"/>
  <c r="BC397" i="14"/>
  <c r="AT329" i="14"/>
  <c r="BB182" i="14"/>
  <c r="AZ297" i="14"/>
  <c r="AZ289" i="14"/>
  <c r="BC394" i="14"/>
  <c r="AT461" i="14"/>
  <c r="AT715" i="14"/>
  <c r="BA737" i="14"/>
  <c r="AZ649" i="14"/>
  <c r="AT112" i="14"/>
  <c r="BA132" i="14"/>
  <c r="BC382" i="14"/>
  <c r="AZ182" i="14"/>
  <c r="BB559" i="14"/>
  <c r="AT289" i="14"/>
  <c r="AZ664" i="14"/>
  <c r="BC143" i="14"/>
  <c r="BC480" i="14"/>
  <c r="BC764" i="14"/>
  <c r="BC296" i="14"/>
  <c r="BC542" i="14"/>
  <c r="BB105" i="14"/>
  <c r="AT86" i="14"/>
  <c r="AT480" i="14"/>
  <c r="AT209" i="14"/>
  <c r="AT260" i="14"/>
  <c r="AT710" i="14"/>
  <c r="AT250" i="14"/>
  <c r="AT754" i="14"/>
  <c r="BB766" i="14"/>
  <c r="AT167" i="14"/>
  <c r="AT342" i="14"/>
  <c r="AT737" i="14"/>
  <c r="BA506" i="14"/>
  <c r="AT301" i="14"/>
  <c r="AT420" i="14"/>
  <c r="BB172" i="14"/>
  <c r="AT586" i="14"/>
  <c r="AT664" i="14"/>
  <c r="BB591" i="14"/>
  <c r="AT375" i="14"/>
  <c r="BA242" i="14"/>
  <c r="BC182" i="14"/>
  <c r="AZ533" i="14"/>
  <c r="BB459" i="14"/>
  <c r="BC250" i="14"/>
  <c r="BA250" i="14"/>
  <c r="BC664" i="14"/>
  <c r="BB664" i="14"/>
  <c r="BA664" i="14"/>
  <c r="BC109" i="14"/>
  <c r="BB138" i="14"/>
  <c r="BA94" i="14"/>
  <c r="AT442" i="14"/>
  <c r="BC353" i="14"/>
  <c r="AT394" i="14"/>
  <c r="AX743" i="14"/>
  <c r="BA743" i="14" s="1"/>
  <c r="BC766" i="14"/>
  <c r="BA459" i="14"/>
  <c r="BA739" i="14"/>
  <c r="BB426" i="14"/>
  <c r="AT711" i="14"/>
  <c r="BA429" i="14"/>
  <c r="BB382" i="14"/>
  <c r="BB525" i="14"/>
  <c r="BB296" i="14"/>
  <c r="AT185" i="14"/>
  <c r="BC506" i="14"/>
  <c r="AZ579" i="14"/>
  <c r="AX289" i="14"/>
  <c r="AX558" i="14"/>
  <c r="BC558" i="14" s="1"/>
  <c r="BC173" i="14"/>
  <c r="BB84" i="14"/>
  <c r="AZ101" i="14"/>
  <c r="BC242" i="14"/>
  <c r="AT377" i="14"/>
  <c r="AX311" i="14"/>
  <c r="BB739" i="14"/>
  <c r="BA172" i="14"/>
  <c r="AZ465" i="14"/>
  <c r="BC536" i="14"/>
  <c r="BB480" i="14"/>
  <c r="BA296" i="14"/>
  <c r="BC145" i="14"/>
  <c r="BC533" i="14"/>
  <c r="AZ314" i="14"/>
  <c r="BC554" i="14"/>
  <c r="AT353" i="14"/>
  <c r="AT489" i="14"/>
  <c r="BB663" i="14"/>
  <c r="BC591" i="14"/>
  <c r="BC454" i="14"/>
  <c r="BC408" i="14"/>
  <c r="AZ663" i="14"/>
  <c r="AZ461" i="14"/>
  <c r="AT139" i="14"/>
  <c r="AZ388" i="14"/>
  <c r="AX71" i="14"/>
  <c r="AZ71" i="14"/>
  <c r="AZ469" i="14"/>
  <c r="AZ427" i="14"/>
  <c r="BA598" i="14"/>
  <c r="AT296" i="14"/>
  <c r="AT195" i="14"/>
  <c r="AT246" i="14"/>
  <c r="BA240" i="14"/>
  <c r="BB240" i="14"/>
  <c r="AT449" i="14"/>
  <c r="BB331" i="14"/>
  <c r="BB584" i="14"/>
  <c r="BA663" i="14"/>
  <c r="AZ252" i="14"/>
  <c r="AT469" i="14"/>
  <c r="BB321" i="14"/>
  <c r="AT764" i="14"/>
  <c r="AT242" i="14"/>
  <c r="AT236" i="14"/>
  <c r="AT456" i="14"/>
  <c r="AZ172" i="14"/>
  <c r="BC279" i="14"/>
  <c r="AT636" i="14"/>
  <c r="AZ459" i="14"/>
  <c r="BC381" i="14"/>
  <c r="AT189" i="14"/>
  <c r="BB259" i="14"/>
  <c r="AZ529" i="14"/>
  <c r="AT138" i="14"/>
  <c r="AT372" i="14"/>
  <c r="BB344" i="14"/>
  <c r="AT591" i="14"/>
  <c r="AT162" i="14"/>
  <c r="AT559" i="14"/>
  <c r="BC399" i="14"/>
  <c r="AT483" i="14"/>
  <c r="AT337" i="14"/>
  <c r="AT111" i="14"/>
  <c r="BB492" i="14"/>
  <c r="AT217" i="14"/>
  <c r="BA182" i="14"/>
  <c r="BA622" i="14"/>
  <c r="BC395" i="14"/>
  <c r="BB395" i="14"/>
  <c r="BA395" i="14"/>
  <c r="BC427" i="14"/>
  <c r="AT390" i="14"/>
  <c r="AX62" i="14"/>
  <c r="BC62" i="14" s="1"/>
  <c r="AX388" i="14"/>
  <c r="BB388" i="14" s="1"/>
  <c r="BB250" i="14"/>
  <c r="BB276" i="14"/>
  <c r="BB143" i="14"/>
  <c r="BB263" i="14"/>
  <c r="AT194" i="14"/>
  <c r="AT198" i="14"/>
  <c r="BB194" i="14"/>
  <c r="BA766" i="14"/>
  <c r="AT554" i="14"/>
  <c r="BA253" i="14"/>
  <c r="BA544" i="14"/>
  <c r="BC359" i="14"/>
  <c r="BA463" i="14"/>
  <c r="BA754" i="14"/>
  <c r="BC553" i="14"/>
  <c r="AZ772" i="14"/>
  <c r="AZ629" i="14"/>
  <c r="AT388" i="14"/>
  <c r="BB305" i="14"/>
  <c r="BA525" i="14"/>
  <c r="BA698" i="14"/>
  <c r="AZ421" i="14"/>
  <c r="AZ271" i="14"/>
  <c r="BB335" i="14"/>
  <c r="AT234" i="14"/>
  <c r="AT543" i="14"/>
  <c r="AT699" i="14"/>
  <c r="BB461" i="14"/>
  <c r="BA49" i="14"/>
  <c r="AZ734" i="14"/>
  <c r="AZ636" i="14"/>
  <c r="BC351" i="14"/>
  <c r="BC259" i="14"/>
  <c r="BA337" i="14"/>
  <c r="AZ381" i="14"/>
  <c r="AZ397" i="14"/>
  <c r="AZ622" i="14"/>
  <c r="AX469" i="14"/>
  <c r="BC469" i="14" s="1"/>
  <c r="AT208" i="14"/>
  <c r="AZ742" i="14"/>
  <c r="AZ561" i="14"/>
  <c r="AZ288" i="14"/>
  <c r="BA263" i="14"/>
  <c r="AT152" i="14"/>
  <c r="AT95" i="14"/>
  <c r="BA504" i="14"/>
  <c r="AT553" i="14"/>
  <c r="BA150" i="14"/>
  <c r="BC390" i="14"/>
  <c r="AT608" i="14"/>
  <c r="AZ553" i="14"/>
  <c r="BC629" i="14"/>
  <c r="BA498" i="14"/>
  <c r="BC421" i="14"/>
  <c r="AT109" i="14"/>
  <c r="BA461" i="14"/>
  <c r="AZ399" i="14"/>
  <c r="BC172" i="14"/>
  <c r="AT736" i="14"/>
  <c r="AT421" i="14"/>
  <c r="AT269" i="14"/>
  <c r="BB688" i="14"/>
  <c r="BA419" i="14"/>
  <c r="AT396" i="14"/>
  <c r="AT100" i="14"/>
  <c r="AZ113" i="14"/>
  <c r="AT395" i="14"/>
  <c r="BB454" i="14"/>
  <c r="BB253" i="14"/>
  <c r="AZ359" i="14"/>
  <c r="BB184" i="14"/>
  <c r="AT407" i="14"/>
  <c r="BA335" i="14"/>
  <c r="BA478" i="14"/>
  <c r="BA382" i="14"/>
  <c r="BB117" i="14"/>
  <c r="AZ290" i="14"/>
  <c r="BC197" i="14"/>
  <c r="AZ565" i="14"/>
  <c r="BA271" i="14"/>
  <c r="AZ403" i="14"/>
  <c r="BA738" i="14"/>
  <c r="BC227" i="14"/>
  <c r="BB622" i="14"/>
  <c r="AT399" i="14"/>
  <c r="AZ253" i="14"/>
  <c r="BB504" i="14"/>
  <c r="BA223" i="14"/>
  <c r="BC130" i="14"/>
  <c r="AZ259" i="14"/>
  <c r="BB337" i="14"/>
  <c r="BC492" i="14"/>
  <c r="AT188" i="14"/>
  <c r="BC234" i="14"/>
  <c r="BB408" i="14"/>
  <c r="BC561" i="14"/>
  <c r="AT182" i="14"/>
  <c r="AT143" i="14"/>
  <c r="BB710" i="14"/>
  <c r="AT303" i="14"/>
  <c r="AT202" i="14"/>
  <c r="AT610" i="14"/>
  <c r="BA104" i="14"/>
  <c r="AT463" i="14"/>
  <c r="BB104" i="14"/>
  <c r="BA677" i="14"/>
  <c r="BA234" i="14"/>
  <c r="BA771" i="14"/>
  <c r="BB326" i="14"/>
  <c r="AZ497" i="14"/>
  <c r="BC449" i="14"/>
  <c r="BC159" i="14"/>
  <c r="AT528" i="14"/>
  <c r="AT645" i="14"/>
  <c r="BC239" i="14"/>
  <c r="BC491" i="14"/>
  <c r="AT658" i="14"/>
  <c r="BA144" i="14"/>
  <c r="BA491" i="14"/>
  <c r="AT424" i="14"/>
  <c r="BA414" i="14"/>
  <c r="BA542" i="14"/>
  <c r="BC590" i="14"/>
  <c r="BC424" i="14"/>
  <c r="AZ491" i="14"/>
  <c r="AT405" i="14"/>
  <c r="AT51" i="14"/>
  <c r="AT212" i="14"/>
  <c r="AT485" i="14"/>
  <c r="BA427" i="14"/>
  <c r="AT205" i="14"/>
  <c r="AT231" i="14"/>
  <c r="BB421" i="14"/>
  <c r="BA259" i="14"/>
  <c r="AT772" i="14"/>
  <c r="AT531" i="14"/>
  <c r="BA633" i="14"/>
  <c r="BB647" i="14"/>
  <c r="AT493" i="14"/>
  <c r="BC113" i="14"/>
  <c r="BC705" i="14"/>
  <c r="BC313" i="14"/>
  <c r="BB585" i="14"/>
  <c r="AT344" i="14"/>
  <c r="BA555" i="14"/>
  <c r="AT647" i="14"/>
  <c r="BB218" i="14"/>
  <c r="BA453" i="14"/>
  <c r="AT723" i="14"/>
  <c r="AT703" i="14"/>
  <c r="AT214" i="14"/>
  <c r="AT628" i="14"/>
  <c r="AT233" i="14"/>
  <c r="BC603" i="14"/>
  <c r="BC363" i="14"/>
  <c r="AT192" i="14"/>
  <c r="AZ528" i="14"/>
  <c r="AZ50" i="14"/>
  <c r="AT745" i="14"/>
  <c r="BB139" i="14"/>
  <c r="AT569" i="14"/>
  <c r="AT655" i="14"/>
  <c r="AT657" i="14"/>
  <c r="AT403" i="14"/>
  <c r="AT159" i="14"/>
  <c r="AT290" i="14"/>
  <c r="AT62" i="14"/>
  <c r="AT622" i="14"/>
  <c r="AT369" i="14"/>
  <c r="AZ369" i="14"/>
  <c r="BA492" i="14"/>
  <c r="BB651" i="14"/>
  <c r="AT474" i="14"/>
  <c r="AT381" i="14"/>
  <c r="AZ531" i="14"/>
  <c r="BA288" i="14"/>
  <c r="AZ227" i="14"/>
  <c r="AT227" i="14"/>
  <c r="AT506" i="14"/>
  <c r="AZ709" i="14"/>
  <c r="BB126" i="14"/>
  <c r="BC772" i="14"/>
  <c r="BA772" i="14"/>
  <c r="BB772" i="14"/>
  <c r="BC269" i="14"/>
  <c r="BB269" i="14"/>
  <c r="BA50" i="14"/>
  <c r="BA269" i="14"/>
  <c r="AT106" i="14"/>
  <c r="AT491" i="14"/>
  <c r="AT360" i="14"/>
  <c r="BA164" i="14"/>
  <c r="BA433" i="14"/>
  <c r="AT120" i="14"/>
  <c r="AT689" i="14"/>
  <c r="BA710" i="14"/>
  <c r="BA688" i="14"/>
  <c r="AZ474" i="14"/>
  <c r="AT153" i="14"/>
  <c r="BA567" i="14"/>
  <c r="AT633" i="14"/>
  <c r="AT514" i="14"/>
  <c r="AT705" i="14"/>
  <c r="AT605" i="14"/>
  <c r="AT535" i="14"/>
  <c r="AT84" i="14"/>
  <c r="AT172" i="14"/>
  <c r="AZ159" i="14"/>
  <c r="BA423" i="14"/>
  <c r="AT714" i="14"/>
  <c r="AT241" i="14"/>
  <c r="BB662" i="14"/>
  <c r="AT226" i="14"/>
  <c r="AZ352" i="14"/>
  <c r="AT771" i="14"/>
  <c r="BB442" i="14"/>
  <c r="BB414" i="14"/>
  <c r="AT398" i="14"/>
  <c r="AT210" i="14"/>
  <c r="AT271" i="14"/>
  <c r="AZ355" i="14"/>
  <c r="AT163" i="14"/>
  <c r="AT160" i="14"/>
  <c r="AT740" i="14"/>
  <c r="AT707" i="14"/>
  <c r="AZ647" i="14"/>
  <c r="AT581" i="14"/>
  <c r="BC255" i="14"/>
  <c r="BA484" i="14"/>
  <c r="AZ313" i="14"/>
  <c r="BA480" i="14"/>
  <c r="AT332" i="14"/>
  <c r="AT363" i="14"/>
  <c r="BC727" i="14"/>
  <c r="BB260" i="14"/>
  <c r="AT497" i="14"/>
  <c r="AT441" i="14"/>
  <c r="BB749" i="14"/>
  <c r="AT634" i="14"/>
  <c r="AT509" i="14"/>
  <c r="AT158" i="14"/>
  <c r="AT102" i="14"/>
  <c r="AT585" i="14"/>
  <c r="AT477" i="14"/>
  <c r="AT443" i="14"/>
  <c r="AX709" i="14"/>
  <c r="BC709" i="14" s="1"/>
  <c r="AT597" i="14"/>
  <c r="BB106" i="14"/>
  <c r="AT418" i="14"/>
  <c r="AT567" i="14"/>
  <c r="BA522" i="14"/>
  <c r="AZ203" i="14"/>
  <c r="BC55" i="14"/>
  <c r="AT174" i="14"/>
  <c r="AT259" i="14"/>
  <c r="AT649" i="14"/>
  <c r="AZ595" i="14"/>
  <c r="BA227" i="14"/>
  <c r="AT721" i="14"/>
  <c r="BA591" i="14"/>
  <c r="AT107" i="14"/>
  <c r="AT697" i="14"/>
  <c r="BC651" i="14"/>
  <c r="BB157" i="14"/>
  <c r="AT77" i="14"/>
  <c r="AT397" i="14"/>
  <c r="BA394" i="14"/>
  <c r="AT384" i="14"/>
  <c r="AT244" i="14"/>
  <c r="AT60" i="14"/>
  <c r="BB94" i="14"/>
  <c r="BA736" i="14"/>
  <c r="BA390" i="14"/>
  <c r="AT197" i="14"/>
  <c r="AT351" i="14"/>
  <c r="AT92" i="14"/>
  <c r="AZ559" i="14"/>
  <c r="AZ286" i="14"/>
  <c r="BB771" i="14"/>
  <c r="AT712" i="14"/>
  <c r="BA392" i="14"/>
  <c r="AT510" i="14"/>
  <c r="AX369" i="14"/>
  <c r="BA84" i="14"/>
  <c r="BA334" i="14"/>
  <c r="AZ616" i="14"/>
  <c r="BB453" i="14"/>
  <c r="AZ407" i="14"/>
  <c r="AT177" i="14"/>
  <c r="AT50" i="14"/>
  <c r="AX474" i="14"/>
  <c r="BC474" i="14" s="1"/>
  <c r="AT709" i="14"/>
  <c r="AT318" i="14"/>
  <c r="AT578" i="14"/>
  <c r="AT686" i="14"/>
  <c r="BA641" i="14"/>
  <c r="AT257" i="14"/>
  <c r="AT414" i="14"/>
  <c r="AT507" i="14"/>
  <c r="AT520" i="14"/>
  <c r="BB372" i="14"/>
  <c r="AT446" i="14"/>
  <c r="AT538" i="14"/>
  <c r="BC633" i="14"/>
  <c r="AT402" i="14"/>
  <c r="AT171" i="14"/>
  <c r="AZ126" i="14"/>
  <c r="AT526" i="14"/>
  <c r="AT667" i="14"/>
  <c r="AT501" i="14"/>
  <c r="BB625" i="14"/>
  <c r="AZ255" i="14"/>
  <c r="BA356" i="14"/>
  <c r="BC419" i="14"/>
  <c r="BC170" i="14"/>
  <c r="AZ449" i="14"/>
  <c r="BA260" i="14"/>
  <c r="BA749" i="14"/>
  <c r="AT119" i="14"/>
  <c r="BA96" i="14"/>
  <c r="AT679" i="14"/>
  <c r="AT595" i="14"/>
  <c r="AT319" i="14"/>
  <c r="AT593" i="14"/>
  <c r="AT471" i="14"/>
  <c r="BA595" i="14"/>
  <c r="BB508" i="14"/>
  <c r="BA255" i="14"/>
  <c r="BC144" i="14"/>
  <c r="AZ590" i="14"/>
  <c r="BB288" i="14"/>
  <c r="AX497" i="14"/>
  <c r="BA651" i="14"/>
  <c r="AT565" i="14"/>
  <c r="AT629" i="14"/>
  <c r="AT600" i="14"/>
  <c r="AT340" i="14"/>
  <c r="AT542" i="14"/>
  <c r="AT472" i="14"/>
  <c r="AT453" i="14"/>
  <c r="BC559" i="14"/>
  <c r="AX285" i="14"/>
  <c r="BC285" i="14" s="1"/>
  <c r="AT277" i="14"/>
  <c r="BA741" i="14"/>
  <c r="BA254" i="14"/>
  <c r="BA246" i="14"/>
  <c r="BB685" i="14"/>
  <c r="AZ587" i="14"/>
  <c r="BC327" i="14"/>
  <c r="AT238" i="14"/>
  <c r="AT475" i="14"/>
  <c r="AT338" i="14"/>
  <c r="AT440" i="14"/>
  <c r="AT439" i="14"/>
  <c r="BC493" i="14"/>
  <c r="AT492" i="14"/>
  <c r="AT98" i="14"/>
  <c r="AT186" i="14"/>
  <c r="AZ493" i="14"/>
  <c r="AT651" i="14"/>
  <c r="AT135" i="14"/>
  <c r="BA218" i="14"/>
  <c r="AT379" i="14"/>
  <c r="AT644" i="14"/>
  <c r="AT473" i="14"/>
  <c r="AT523" i="14"/>
  <c r="AT671" i="14"/>
  <c r="BB272" i="14"/>
  <c r="AT64" i="14"/>
  <c r="AT230" i="14"/>
  <c r="AT400" i="14"/>
  <c r="AT558" i="14"/>
  <c r="AT571" i="14"/>
  <c r="AT457" i="14"/>
  <c r="AT354" i="14"/>
  <c r="AT123" i="14"/>
  <c r="AT48" i="14"/>
  <c r="AT626" i="14"/>
  <c r="AT511" i="14"/>
  <c r="AT545" i="14"/>
  <c r="BC126" i="14"/>
  <c r="AT252" i="14"/>
  <c r="AT93" i="14"/>
  <c r="BB478" i="14"/>
  <c r="AT516" i="14"/>
  <c r="BB419" i="14"/>
  <c r="BA625" i="14"/>
  <c r="BA733" i="14"/>
  <c r="BB165" i="14"/>
  <c r="BB243" i="14"/>
  <c r="BC271" i="14"/>
  <c r="BC360" i="14"/>
  <c r="BC652" i="14"/>
  <c r="BB353" i="14"/>
  <c r="BB680" i="14"/>
  <c r="AT166" i="14"/>
  <c r="AT55" i="14"/>
  <c r="BA156" i="14"/>
  <c r="BA455" i="14"/>
  <c r="AT339" i="14"/>
  <c r="AT408" i="14"/>
  <c r="BB677" i="14"/>
  <c r="BC535" i="14"/>
  <c r="AT256" i="14"/>
  <c r="BC179" i="14"/>
  <c r="BB49" i="14"/>
  <c r="BB433" i="14"/>
  <c r="AT261" i="14"/>
  <c r="AT570" i="14"/>
  <c r="AT517" i="14"/>
  <c r="AZ103" i="14"/>
  <c r="BC636" i="14"/>
  <c r="BC314" i="14"/>
  <c r="BC405" i="14"/>
  <c r="BC551" i="14"/>
  <c r="BC224" i="14"/>
  <c r="BB149" i="14"/>
  <c r="AT179" i="14"/>
  <c r="BA331" i="14"/>
  <c r="BA584" i="14"/>
  <c r="BA321" i="14"/>
  <c r="AT708" i="14"/>
  <c r="BA138" i="14"/>
  <c r="AT279" i="14"/>
  <c r="BB234" i="14"/>
  <c r="BA283" i="14"/>
  <c r="AT130" i="14"/>
  <c r="AT362" i="14"/>
  <c r="AT374" i="14"/>
  <c r="BA293" i="14"/>
  <c r="AT673" i="14"/>
  <c r="AZ423" i="14"/>
  <c r="BB297" i="14"/>
  <c r="BC367" i="14"/>
  <c r="BA247" i="14"/>
  <c r="BC459" i="14"/>
  <c r="BA702" i="14"/>
  <c r="AT719" i="14"/>
  <c r="BA173" i="14"/>
  <c r="BC288" i="14"/>
  <c r="BA300" i="14"/>
  <c r="BC477" i="14"/>
  <c r="BC252" i="14"/>
  <c r="AZ540" i="14"/>
  <c r="AX761" i="14"/>
  <c r="AZ761" i="14"/>
  <c r="AZ605" i="14"/>
  <c r="AX605" i="14"/>
  <c r="AX129" i="14"/>
  <c r="BC129" i="14" s="1"/>
  <c r="AZ129" i="14"/>
  <c r="AZ90" i="14"/>
  <c r="AX90" i="14"/>
  <c r="BA90" i="14" s="1"/>
  <c r="AZ307" i="14"/>
  <c r="AX307" i="14"/>
  <c r="BC307" i="14" s="1"/>
  <c r="AX599" i="14"/>
  <c r="BC599" i="14" s="1"/>
  <c r="AZ599" i="14"/>
  <c r="AT389" i="14"/>
  <c r="AX267" i="14"/>
  <c r="BC267" i="14" s="1"/>
  <c r="AZ267" i="14"/>
  <c r="AX550" i="14"/>
  <c r="AZ550" i="14"/>
  <c r="AZ695" i="14"/>
  <c r="AX695" i="14"/>
  <c r="BB333" i="14"/>
  <c r="BA333" i="14"/>
  <c r="BB286" i="14"/>
  <c r="BA286" i="14"/>
  <c r="AZ569" i="14"/>
  <c r="AX569" i="14"/>
  <c r="AT761" i="14"/>
  <c r="BB529" i="14"/>
  <c r="BA529" i="14"/>
  <c r="AT181" i="14"/>
  <c r="AX52" i="14"/>
  <c r="BC52" i="14" s="1"/>
  <c r="AZ52" i="14"/>
  <c r="AX142" i="14"/>
  <c r="AZ142" i="14"/>
  <c r="AX670" i="14"/>
  <c r="BC670" i="14" s="1"/>
  <c r="AZ670" i="14"/>
  <c r="AX316" i="14"/>
  <c r="BC316" i="14" s="1"/>
  <c r="AZ316" i="14"/>
  <c r="AX507" i="14"/>
  <c r="BC507" i="14" s="1"/>
  <c r="AZ507" i="14"/>
  <c r="BB355" i="14"/>
  <c r="BA355" i="14"/>
  <c r="AT641" i="14"/>
  <c r="AZ450" i="14"/>
  <c r="AX450" i="14"/>
  <c r="BB76" i="14"/>
  <c r="BA103" i="14"/>
  <c r="BB103" i="14"/>
  <c r="AZ232" i="14"/>
  <c r="BB118" i="14"/>
  <c r="AZ706" i="14"/>
  <c r="AX706" i="14"/>
  <c r="BC706" i="14" s="1"/>
  <c r="AZ638" i="14"/>
  <c r="AX638" i="14"/>
  <c r="BC638" i="14" s="1"/>
  <c r="AX703" i="14"/>
  <c r="AZ703" i="14"/>
  <c r="AX116" i="14"/>
  <c r="BC116" i="14" s="1"/>
  <c r="AZ116" i="14"/>
  <c r="BC720" i="14"/>
  <c r="AZ219" i="14"/>
  <c r="AX222" i="14"/>
  <c r="BC222" i="14" s="1"/>
  <c r="AZ222" i="14"/>
  <c r="AT451" i="14"/>
  <c r="AT494" i="14"/>
  <c r="AX524" i="14"/>
  <c r="AZ524" i="14"/>
  <c r="AX650" i="14"/>
  <c r="BC650" i="14" s="1"/>
  <c r="AZ650" i="14"/>
  <c r="AZ366" i="14"/>
  <c r="AX366" i="14"/>
  <c r="BC366" i="14" s="1"/>
  <c r="AX447" i="14"/>
  <c r="BC447" i="14" s="1"/>
  <c r="AZ447" i="14"/>
  <c r="AT204" i="14"/>
  <c r="AT52" i="14"/>
  <c r="AX323" i="14"/>
  <c r="BC323" i="14" s="1"/>
  <c r="AZ323" i="14"/>
  <c r="AX368" i="14"/>
  <c r="BC368" i="14" s="1"/>
  <c r="AZ368" i="14"/>
  <c r="AX133" i="14"/>
  <c r="BC133" i="14" s="1"/>
  <c r="AZ133" i="14"/>
  <c r="AT115" i="14"/>
  <c r="BB290" i="14"/>
  <c r="BA290" i="14"/>
  <c r="AX99" i="14"/>
  <c r="BC99" i="14" s="1"/>
  <c r="AZ99" i="14"/>
  <c r="AZ177" i="14"/>
  <c r="AX177" i="14"/>
  <c r="BC177" i="14" s="1"/>
  <c r="BA345" i="14"/>
  <c r="AX70" i="14"/>
  <c r="BC70" i="14" s="1"/>
  <c r="AZ70" i="14"/>
  <c r="AX100" i="14"/>
  <c r="AZ100" i="14"/>
  <c r="AX502" i="14"/>
  <c r="AZ502" i="14"/>
  <c r="BA579" i="14"/>
  <c r="BB579" i="14"/>
  <c r="AX136" i="14"/>
  <c r="BA136" i="14" s="1"/>
  <c r="AZ136" i="14"/>
  <c r="AZ114" i="14"/>
  <c r="AX114" i="14"/>
  <c r="AZ295" i="14"/>
  <c r="AX295" i="14"/>
  <c r="AZ361" i="14"/>
  <c r="AX361" i="14"/>
  <c r="BC361" i="14" s="1"/>
  <c r="AT89" i="14"/>
  <c r="AT142" i="14"/>
  <c r="BA632" i="14"/>
  <c r="BB632" i="14"/>
  <c r="AT465" i="14"/>
  <c r="AT387" i="14"/>
  <c r="AX518" i="14"/>
  <c r="AZ518" i="14"/>
  <c r="BA763" i="14"/>
  <c r="AT659" i="14"/>
  <c r="BA607" i="14"/>
  <c r="AT220" i="14"/>
  <c r="AT685" i="14"/>
  <c r="AT590" i="14"/>
  <c r="AZ402" i="14"/>
  <c r="AX402" i="14"/>
  <c r="AT652" i="14"/>
  <c r="AT450" i="14"/>
  <c r="AX374" i="14"/>
  <c r="BC374" i="14" s="1"/>
  <c r="AZ374" i="14"/>
  <c r="AX711" i="14"/>
  <c r="BC711" i="14" s="1"/>
  <c r="AZ711" i="14"/>
  <c r="BC641" i="14"/>
  <c r="BA152" i="14"/>
  <c r="AT78" i="14"/>
  <c r="AT176" i="14"/>
  <c r="AX79" i="14"/>
  <c r="BC79" i="14" s="1"/>
  <c r="AZ79" i="14"/>
  <c r="BA59" i="14"/>
  <c r="AZ60" i="14"/>
  <c r="AX60" i="14"/>
  <c r="AT460" i="14"/>
  <c r="AZ637" i="14"/>
  <c r="AX637" i="14"/>
  <c r="BC637" i="14" s="1"/>
  <c r="AX684" i="14"/>
  <c r="BC684" i="14" s="1"/>
  <c r="AZ684" i="14"/>
  <c r="AX521" i="14"/>
  <c r="AZ521" i="14"/>
  <c r="AZ681" i="14"/>
  <c r="AX681" i="14"/>
  <c r="AX56" i="14"/>
  <c r="AZ56" i="14"/>
  <c r="AT72" i="14"/>
  <c r="AT294" i="14"/>
  <c r="AX325" i="14"/>
  <c r="BC325" i="14" s="1"/>
  <c r="AZ325" i="14"/>
  <c r="AZ302" i="14"/>
  <c r="AX302" i="14"/>
  <c r="BC302" i="14" s="1"/>
  <c r="AT222" i="14"/>
  <c r="AT549" i="14"/>
  <c r="AZ503" i="14"/>
  <c r="AX503" i="14"/>
  <c r="BC503" i="14" s="1"/>
  <c r="AZ373" i="14"/>
  <c r="AX373" i="14"/>
  <c r="AT640" i="14"/>
  <c r="AT704" i="14"/>
  <c r="BB499" i="14"/>
  <c r="AZ446" i="14"/>
  <c r="AX446" i="14"/>
  <c r="BA446" i="14" s="1"/>
  <c r="AZ393" i="14"/>
  <c r="AX393" i="14"/>
  <c r="BC393" i="14" s="1"/>
  <c r="BA561" i="14"/>
  <c r="BB420" i="14"/>
  <c r="BB82" i="14"/>
  <c r="AT191" i="14"/>
  <c r="AX538" i="14"/>
  <c r="BC538" i="14" s="1"/>
  <c r="AZ538" i="14"/>
  <c r="AX676" i="14"/>
  <c r="BC676" i="14" s="1"/>
  <c r="AZ676" i="14"/>
  <c r="AT200" i="14"/>
  <c r="AZ304" i="14"/>
  <c r="AX304" i="14"/>
  <c r="BC304" i="14" s="1"/>
  <c r="AX693" i="14"/>
  <c r="BC693" i="14" s="1"/>
  <c r="AZ693" i="14"/>
  <c r="AX731" i="14"/>
  <c r="BC731" i="14" s="1"/>
  <c r="AZ731" i="14"/>
  <c r="AT251" i="14"/>
  <c r="AT310" i="14"/>
  <c r="AT355" i="14"/>
  <c r="AT218" i="14"/>
  <c r="BC51" i="14"/>
  <c r="BB209" i="14"/>
  <c r="AT293" i="14"/>
  <c r="BA167" i="14"/>
  <c r="AT113" i="14"/>
  <c r="AT409" i="14"/>
  <c r="AT639" i="14"/>
  <c r="AZ462" i="14"/>
  <c r="AX462" i="14"/>
  <c r="BC462" i="14" s="1"/>
  <c r="AT265" i="14"/>
  <c r="BA352" i="14"/>
  <c r="BB352" i="14"/>
  <c r="AZ444" i="14"/>
  <c r="AX444" i="14"/>
  <c r="BA272" i="14"/>
  <c r="AX181" i="14"/>
  <c r="BC181" i="14" s="1"/>
  <c r="AZ181" i="14"/>
  <c r="AZ349" i="14"/>
  <c r="AX349" i="14"/>
  <c r="BC349" i="14" s="1"/>
  <c r="BC115" i="14"/>
  <c r="AX210" i="14"/>
  <c r="BA210" i="14" s="1"/>
  <c r="AZ210" i="14"/>
  <c r="AZ758" i="14"/>
  <c r="AX758" i="14"/>
  <c r="BC758" i="14" s="1"/>
  <c r="AT155" i="14"/>
  <c r="AZ238" i="14"/>
  <c r="AX238" i="14"/>
  <c r="BC238" i="14" s="1"/>
  <c r="AT716" i="14"/>
  <c r="AZ479" i="14"/>
  <c r="AX479" i="14"/>
  <c r="BC479" i="14" s="1"/>
  <c r="AX387" i="14"/>
  <c r="AZ387" i="14"/>
  <c r="AX714" i="14"/>
  <c r="BA714" i="14" s="1"/>
  <c r="AZ714" i="14"/>
  <c r="AX389" i="14"/>
  <c r="BC389" i="14" s="1"/>
  <c r="AZ389" i="14"/>
  <c r="AT648" i="14"/>
  <c r="AZ534" i="14"/>
  <c r="AX534" i="14"/>
  <c r="AT695" i="14"/>
  <c r="AX623" i="14"/>
  <c r="BC623" i="14" s="1"/>
  <c r="AZ623" i="14"/>
  <c r="AT662" i="14"/>
  <c r="BC465" i="14"/>
  <c r="AT513" i="14"/>
  <c r="BB555" i="14"/>
  <c r="AX571" i="14"/>
  <c r="AZ571" i="14"/>
  <c r="AT291" i="14"/>
  <c r="BC762" i="14"/>
  <c r="AX350" i="14"/>
  <c r="BC350" i="14" s="1"/>
  <c r="AZ350" i="14"/>
  <c r="BC352" i="14"/>
  <c r="AT548" i="14"/>
  <c r="AZ705" i="14"/>
  <c r="AX490" i="14"/>
  <c r="BC490" i="14" s="1"/>
  <c r="AZ490" i="14"/>
  <c r="AX566" i="14"/>
  <c r="BC566" i="14" s="1"/>
  <c r="AZ566" i="14"/>
  <c r="AZ123" i="14"/>
  <c r="AX123" i="14"/>
  <c r="BC123" i="14" s="1"/>
  <c r="AT128" i="14"/>
  <c r="AT140" i="14"/>
  <c r="AZ48" i="14"/>
  <c r="AX48" i="14"/>
  <c r="AX718" i="14"/>
  <c r="BC718" i="14" s="1"/>
  <c r="AZ718" i="14"/>
  <c r="AT616" i="14"/>
  <c r="AT320" i="14"/>
  <c r="AT467" i="14"/>
  <c r="AT550" i="14"/>
  <c r="AT481" i="14"/>
  <c r="AZ391" i="14"/>
  <c r="AX391" i="14"/>
  <c r="AZ239" i="14"/>
  <c r="AT447" i="14"/>
  <c r="AZ767" i="14"/>
  <c r="AX767" i="14"/>
  <c r="BC767" i="14" s="1"/>
  <c r="AX613" i="14"/>
  <c r="AZ613" i="14"/>
  <c r="AZ545" i="14"/>
  <c r="AX545" i="14"/>
  <c r="AX249" i="14"/>
  <c r="BC249" i="14" s="1"/>
  <c r="AZ249" i="14"/>
  <c r="BB101" i="14"/>
  <c r="BA101" i="14"/>
  <c r="BA229" i="14"/>
  <c r="BB229" i="14"/>
  <c r="BB219" i="14"/>
  <c r="BA219" i="14"/>
  <c r="BB292" i="14"/>
  <c r="BA292" i="14"/>
  <c r="BA270" i="14"/>
  <c r="BC270" i="14"/>
  <c r="BB301" i="14"/>
  <c r="AT134" i="14"/>
  <c r="AT68" i="14"/>
  <c r="AX180" i="14"/>
  <c r="BC180" i="14" s="1"/>
  <c r="AZ180" i="14"/>
  <c r="AT323" i="14"/>
  <c r="BA347" i="14"/>
  <c r="AT486" i="14"/>
  <c r="BC528" i="14"/>
  <c r="BB587" i="14"/>
  <c r="BA587" i="14"/>
  <c r="AX452" i="14"/>
  <c r="AZ452" i="14"/>
  <c r="BC647" i="14"/>
  <c r="AT624" i="14"/>
  <c r="AZ451" i="14"/>
  <c r="AX451" i="14"/>
  <c r="BC451" i="14" s="1"/>
  <c r="AZ745" i="14"/>
  <c r="AX745" i="14"/>
  <c r="BC745" i="14" s="1"/>
  <c r="AT378" i="14"/>
  <c r="AT537" i="14"/>
  <c r="AZ215" i="14"/>
  <c r="AX215" i="14"/>
  <c r="BC215" i="14" s="1"/>
  <c r="AT411" i="14"/>
  <c r="AT515" i="14"/>
  <c r="AX80" i="14"/>
  <c r="BC80" i="14" s="1"/>
  <c r="AZ80" i="14"/>
  <c r="AT425" i="14"/>
  <c r="BA662" i="14"/>
  <c r="BA279" i="14"/>
  <c r="BC50" i="14"/>
  <c r="BA126" i="14"/>
  <c r="AX370" i="14"/>
  <c r="AZ370" i="14"/>
  <c r="AT58" i="14"/>
  <c r="AT757" i="14"/>
  <c r="BA405" i="14"/>
  <c r="AT70" i="14"/>
  <c r="AZ72" i="14"/>
  <c r="AX317" i="14"/>
  <c r="BC317" i="14" s="1"/>
  <c r="AZ317" i="14"/>
  <c r="AZ320" i="14"/>
  <c r="AX320" i="14"/>
  <c r="AZ467" i="14"/>
  <c r="AX467" i="14"/>
  <c r="BC467" i="14" s="1"/>
  <c r="AT364" i="14"/>
  <c r="AT609" i="14"/>
  <c r="AZ511" i="14"/>
  <c r="AX511" i="14"/>
  <c r="BC511" i="14" s="1"/>
  <c r="AX88" i="14"/>
  <c r="BC88" i="14" s="1"/>
  <c r="AZ88" i="14"/>
  <c r="BB363" i="14"/>
  <c r="AT207" i="14"/>
  <c r="AZ54" i="14"/>
  <c r="AX54" i="14"/>
  <c r="AZ360" i="14"/>
  <c r="BA564" i="14"/>
  <c r="BB738" i="14"/>
  <c r="AZ746" i="14"/>
  <c r="AX746" i="14"/>
  <c r="BC746" i="14" s="1"/>
  <c r="AX69" i="14"/>
  <c r="BC69" i="14" s="1"/>
  <c r="AZ69" i="14"/>
  <c r="BB156" i="14"/>
  <c r="BB653" i="14"/>
  <c r="BA653" i="14"/>
  <c r="AZ485" i="14"/>
  <c r="AX485" i="14"/>
  <c r="AT672" i="14"/>
  <c r="BB477" i="14"/>
  <c r="BA477" i="14"/>
  <c r="BB633" i="14"/>
  <c r="BB720" i="14"/>
  <c r="BA720" i="14"/>
  <c r="AX338" i="14"/>
  <c r="BC338" i="14" s="1"/>
  <c r="AZ338" i="14"/>
  <c r="AZ438" i="14"/>
  <c r="AX438" i="14"/>
  <c r="BC438" i="14" s="1"/>
  <c r="AX509" i="14"/>
  <c r="BA509" i="14" s="1"/>
  <c r="AZ509" i="14"/>
  <c r="AZ266" i="14"/>
  <c r="AX266" i="14"/>
  <c r="BC266" i="14" s="1"/>
  <c r="AT211" i="14"/>
  <c r="AT96" i="14"/>
  <c r="AT187" i="14"/>
  <c r="AX78" i="14"/>
  <c r="AZ78" i="14"/>
  <c r="BB367" i="14"/>
  <c r="BA367" i="14"/>
  <c r="BA249" i="14"/>
  <c r="AX619" i="14"/>
  <c r="AZ619" i="14"/>
  <c r="AX634" i="14"/>
  <c r="BC634" i="14" s="1"/>
  <c r="AZ634" i="14"/>
  <c r="AZ496" i="14"/>
  <c r="AX496" i="14"/>
  <c r="AX443" i="14"/>
  <c r="AZ443" i="14"/>
  <c r="AZ601" i="14"/>
  <c r="AX601" i="14"/>
  <c r="BA170" i="14"/>
  <c r="BB170" i="14"/>
  <c r="AX228" i="14"/>
  <c r="AZ228" i="14"/>
  <c r="AT341" i="14"/>
  <c r="AT274" i="14"/>
  <c r="BA261" i="14"/>
  <c r="BB261" i="14"/>
  <c r="BA493" i="14"/>
  <c r="BB522" i="14"/>
  <c r="AT504" i="14"/>
  <c r="BB553" i="14"/>
  <c r="BA553" i="14"/>
  <c r="AT621" i="14"/>
  <c r="BA76" i="14"/>
  <c r="BC91" i="14"/>
  <c r="BB91" i="14"/>
  <c r="BA91" i="14"/>
  <c r="BC203" i="14"/>
  <c r="BB164" i="14"/>
  <c r="BC232" i="14"/>
  <c r="AZ225" i="14"/>
  <c r="AZ298" i="14"/>
  <c r="AZ128" i="14"/>
  <c r="AX128" i="14"/>
  <c r="BC128" i="14" s="1"/>
  <c r="AZ319" i="14"/>
  <c r="AX319" i="14"/>
  <c r="BC319" i="14" s="1"/>
  <c r="BB573" i="14"/>
  <c r="AZ719" i="14"/>
  <c r="AX719" i="14"/>
  <c r="AT430" i="14"/>
  <c r="BB463" i="14"/>
  <c r="BB742" i="14"/>
  <c r="AX724" i="14"/>
  <c r="BC724" i="14" s="1"/>
  <c r="AZ724" i="14"/>
  <c r="AX606" i="14"/>
  <c r="BC606" i="14" s="1"/>
  <c r="AZ606" i="14"/>
  <c r="BC261" i="14"/>
  <c r="AX410" i="14"/>
  <c r="BC410" i="14" s="1"/>
  <c r="AZ410" i="14"/>
  <c r="BB531" i="14"/>
  <c r="BA543" i="14"/>
  <c r="BC103" i="14"/>
  <c r="BB121" i="14"/>
  <c r="BA121" i="14"/>
  <c r="AT121" i="14"/>
  <c r="BB319" i="14"/>
  <c r="AZ77" i="14"/>
  <c r="AT183" i="14"/>
  <c r="AX728" i="14"/>
  <c r="BC728" i="14" s="1"/>
  <c r="AZ728" i="14"/>
  <c r="AX588" i="14"/>
  <c r="BC588" i="14" s="1"/>
  <c r="AZ588" i="14"/>
  <c r="BC481" i="14"/>
  <c r="BC406" i="14"/>
  <c r="AT732" i="14"/>
  <c r="AT466" i="14"/>
  <c r="AZ548" i="14"/>
  <c r="AX548" i="14"/>
  <c r="AT383" i="14"/>
  <c r="BA705" i="14"/>
  <c r="AZ418" i="14"/>
  <c r="BB227" i="14"/>
  <c r="BA747" i="14"/>
  <c r="AZ171" i="14"/>
  <c r="BC258" i="14"/>
  <c r="AZ716" i="14"/>
  <c r="AX716" i="14"/>
  <c r="BC716" i="14" s="1"/>
  <c r="BA649" i="14"/>
  <c r="BB641" i="14"/>
  <c r="BA376" i="14"/>
  <c r="AT275" i="14"/>
  <c r="AZ405" i="14"/>
  <c r="BB329" i="14"/>
  <c r="AZ551" i="14"/>
  <c r="BA216" i="14"/>
  <c r="AT282" i="14"/>
  <c r="BA528" i="14"/>
  <c r="AT729" i="14"/>
  <c r="AZ582" i="14"/>
  <c r="AX582" i="14"/>
  <c r="BC464" i="14"/>
  <c r="AT81" i="14"/>
  <c r="AZ299" i="14"/>
  <c r="AX299" i="14"/>
  <c r="BC299" i="14" s="1"/>
  <c r="AX624" i="14"/>
  <c r="BC624" i="14" s="1"/>
  <c r="AZ624" i="14"/>
  <c r="BA357" i="14"/>
  <c r="BB357" i="14"/>
  <c r="AX89" i="14"/>
  <c r="BC89" i="14" s="1"/>
  <c r="AZ89" i="14"/>
  <c r="BA157" i="14"/>
  <c r="BA636" i="14"/>
  <c r="BB744" i="14"/>
  <c r="AX146" i="14"/>
  <c r="BA146" i="14" s="1"/>
  <c r="AZ146" i="14"/>
  <c r="BA730" i="14"/>
  <c r="AZ168" i="14"/>
  <c r="AX168" i="14"/>
  <c r="BC168" i="14" s="1"/>
  <c r="BB397" i="14"/>
  <c r="AT437" i="14"/>
  <c r="AX539" i="14"/>
  <c r="AZ539" i="14"/>
  <c r="BB407" i="14"/>
  <c r="BA407" i="14"/>
  <c r="AT541" i="14"/>
  <c r="AZ248" i="14"/>
  <c r="AX248" i="14"/>
  <c r="BC248" i="14" s="1"/>
  <c r="BA159" i="14"/>
  <c r="BB159" i="14"/>
  <c r="BB162" i="14"/>
  <c r="BB283" i="14"/>
  <c r="BB424" i="14"/>
  <c r="BA424" i="14"/>
  <c r="BB404" i="14"/>
  <c r="AX330" i="14"/>
  <c r="BC330" i="14" s="1"/>
  <c r="AZ330" i="14"/>
  <c r="AT692" i="14"/>
  <c r="BB360" i="14"/>
  <c r="BA360" i="14"/>
  <c r="BB607" i="14"/>
  <c r="BB351" i="14"/>
  <c r="BA351" i="14"/>
  <c r="AT66" i="14"/>
  <c r="BA412" i="14"/>
  <c r="AT544" i="14"/>
  <c r="BA585" i="14"/>
  <c r="AX458" i="14"/>
  <c r="BC458" i="14" s="1"/>
  <c r="AZ458" i="14"/>
  <c r="BB727" i="14"/>
  <c r="BA727" i="14"/>
  <c r="AZ332" i="14"/>
  <c r="AX332" i="14"/>
  <c r="BC332" i="14" s="1"/>
  <c r="AX417" i="14"/>
  <c r="AZ417" i="14"/>
  <c r="AZ641" i="14"/>
  <c r="BB152" i="14"/>
  <c r="BB293" i="14"/>
  <c r="AX277" i="14"/>
  <c r="BC277" i="14" s="1"/>
  <c r="AZ277" i="14"/>
  <c r="BB50" i="14"/>
  <c r="BC286" i="14"/>
  <c r="AT768" i="14"/>
  <c r="AZ189" i="14"/>
  <c r="AX189" i="14"/>
  <c r="BC189" i="14" s="1"/>
  <c r="AT534" i="14"/>
  <c r="AX757" i="14"/>
  <c r="BC757" i="14" s="1"/>
  <c r="AZ757" i="14"/>
  <c r="BB715" i="14"/>
  <c r="AT482" i="14"/>
  <c r="AT684" i="14"/>
  <c r="BC721" i="14"/>
  <c r="BC463" i="14"/>
  <c r="AZ759" i="14"/>
  <c r="AX759" i="14"/>
  <c r="BC759" i="14" s="1"/>
  <c r="AZ592" i="14"/>
  <c r="AX592" i="14"/>
  <c r="BC592" i="14" s="1"/>
  <c r="BC423" i="14"/>
  <c r="BA375" i="14"/>
  <c r="AX689" i="14"/>
  <c r="AZ689" i="14"/>
  <c r="AX519" i="14"/>
  <c r="AZ519" i="14"/>
  <c r="AT124" i="14"/>
  <c r="AT87" i="14"/>
  <c r="AT151" i="14"/>
  <c r="AZ229" i="14"/>
  <c r="AT144" i="14"/>
  <c r="BC176" i="14"/>
  <c r="AT748" i="14"/>
  <c r="AZ186" i="14"/>
  <c r="AX186" i="14"/>
  <c r="BB247" i="14"/>
  <c r="BB428" i="14"/>
  <c r="BA421" i="14"/>
  <c r="AT690" i="14"/>
  <c r="BB702" i="14"/>
  <c r="AT61" i="14"/>
  <c r="AT604" i="14"/>
  <c r="BA243" i="14"/>
  <c r="BA499" i="14"/>
  <c r="AZ414" i="14"/>
  <c r="AZ729" i="14"/>
  <c r="AX729" i="14"/>
  <c r="BC673" i="14"/>
  <c r="AX322" i="14"/>
  <c r="BC322" i="14" s="1"/>
  <c r="AZ322" i="14"/>
  <c r="BB173" i="14"/>
  <c r="BB254" i="14"/>
  <c r="AT67" i="14"/>
  <c r="BB300" i="14"/>
  <c r="BB432" i="14"/>
  <c r="BA110" i="14"/>
  <c r="BB195" i="14"/>
  <c r="AZ318" i="14"/>
  <c r="AX318" i="14"/>
  <c r="BC318" i="14" s="1"/>
  <c r="BA769" i="14"/>
  <c r="BA535" i="14"/>
  <c r="AX756" i="14"/>
  <c r="BC756" i="14" s="1"/>
  <c r="AZ756" i="14"/>
  <c r="BA464" i="14"/>
  <c r="BB464" i="14"/>
  <c r="AZ477" i="14"/>
  <c r="AT676" i="14"/>
  <c r="AZ513" i="14"/>
  <c r="AX513" i="14"/>
  <c r="BC513" i="14" s="1"/>
  <c r="BB246" i="14"/>
  <c r="BB328" i="14"/>
  <c r="AT693" i="14"/>
  <c r="AT422" i="14"/>
  <c r="BC587" i="14"/>
  <c r="AX740" i="14"/>
  <c r="BC740" i="14" s="1"/>
  <c r="AZ740" i="14"/>
  <c r="AZ618" i="14"/>
  <c r="AX618" i="14"/>
  <c r="BC618" i="14" s="1"/>
  <c r="AT618" i="14"/>
  <c r="BB386" i="14"/>
  <c r="BC616" i="14"/>
  <c r="BB271" i="14"/>
  <c r="AZ327" i="14"/>
  <c r="AT343" i="14"/>
  <c r="BC612" i="14"/>
  <c r="BB723" i="14"/>
  <c r="AT606" i="14"/>
  <c r="AZ504" i="14"/>
  <c r="BC753" i="14"/>
  <c r="AT551" i="14"/>
  <c r="BA559" i="14"/>
  <c r="BC407" i="14"/>
  <c r="AX672" i="14"/>
  <c r="BC672" i="14" s="1"/>
  <c r="AZ672" i="14"/>
  <c r="BB752" i="14"/>
  <c r="BA752" i="14"/>
  <c r="AX683" i="14"/>
  <c r="BC683" i="14" s="1"/>
  <c r="AZ683" i="14"/>
  <c r="AZ500" i="14"/>
  <c r="AX500" i="14"/>
  <c r="AX696" i="14"/>
  <c r="BC696" i="14" s="1"/>
  <c r="AZ696" i="14"/>
  <c r="AT490" i="14"/>
  <c r="AZ431" i="14"/>
  <c r="AX431" i="14"/>
  <c r="AX520" i="14"/>
  <c r="AZ520" i="14"/>
  <c r="BA225" i="14"/>
  <c r="BB225" i="14"/>
  <c r="AX646" i="14"/>
  <c r="BC646" i="14" s="1"/>
  <c r="AZ646" i="14"/>
  <c r="BB154" i="14"/>
  <c r="AX163" i="14"/>
  <c r="BC163" i="14" s="1"/>
  <c r="AZ163" i="14"/>
  <c r="BC343" i="14"/>
  <c r="AX198" i="14"/>
  <c r="AZ198" i="14"/>
  <c r="BB678" i="14"/>
  <c r="BA678" i="14"/>
  <c r="AX602" i="14"/>
  <c r="BC602" i="14" s="1"/>
  <c r="AZ602" i="14"/>
  <c r="AT476" i="14"/>
  <c r="AZ415" i="14"/>
  <c r="AX415" i="14"/>
  <c r="BC415" i="14" s="1"/>
  <c r="BC135" i="14"/>
  <c r="BA51" i="14"/>
  <c r="BB51" i="14"/>
  <c r="AX654" i="14"/>
  <c r="BC654" i="14" s="1"/>
  <c r="AZ654" i="14"/>
  <c r="AT452" i="14"/>
  <c r="AZ398" i="14"/>
  <c r="AX398" i="14"/>
  <c r="BC611" i="14"/>
  <c r="AX537" i="14"/>
  <c r="BC537" i="14" s="1"/>
  <c r="AZ537" i="14"/>
  <c r="AX735" i="14"/>
  <c r="AZ735" i="14"/>
  <c r="AT735" i="14"/>
  <c r="AZ666" i="14"/>
  <c r="AX666" i="14"/>
  <c r="BC666" i="14" s="1"/>
  <c r="BB489" i="14"/>
  <c r="AZ701" i="14"/>
  <c r="AX701" i="14"/>
  <c r="AX385" i="14"/>
  <c r="AZ385" i="14"/>
  <c r="AT665" i="14"/>
  <c r="AX98" i="14"/>
  <c r="BC98" i="14" s="1"/>
  <c r="AZ98" i="14"/>
  <c r="AZ514" i="14"/>
  <c r="AX514" i="14"/>
  <c r="BC514" i="14" s="1"/>
  <c r="BB239" i="14"/>
  <c r="AT415" i="14"/>
  <c r="AZ365" i="14"/>
  <c r="AX365" i="14"/>
  <c r="BC365" i="14" s="1"/>
  <c r="AT317" i="14"/>
  <c r="AZ243" i="14"/>
  <c r="AT54" i="14"/>
  <c r="AX68" i="14"/>
  <c r="BC68" i="14" s="1"/>
  <c r="AZ68" i="14"/>
  <c r="BB564" i="14"/>
  <c r="AZ596" i="14"/>
  <c r="AX596" i="14"/>
  <c r="BC596" i="14" s="1"/>
  <c r="AZ615" i="14"/>
  <c r="AX615" i="14"/>
  <c r="BC615" i="14" s="1"/>
  <c r="AZ445" i="14"/>
  <c r="AX445" i="14"/>
  <c r="BC445" i="14" s="1"/>
  <c r="BA115" i="14"/>
  <c r="BB115" i="14"/>
  <c r="AX183" i="14"/>
  <c r="BA183" i="14" s="1"/>
  <c r="AZ183" i="14"/>
  <c r="AT122" i="14"/>
  <c r="AZ362" i="14"/>
  <c r="AX362" i="14"/>
  <c r="AT129" i="14"/>
  <c r="AZ291" i="14"/>
  <c r="AX291" i="14"/>
  <c r="BC291" i="14" s="1"/>
  <c r="AZ274" i="14"/>
  <c r="AX274" i="14"/>
  <c r="BC274" i="14" s="1"/>
  <c r="BB493" i="14"/>
  <c r="AZ426" i="14"/>
  <c r="BC298" i="14"/>
  <c r="AZ576" i="14"/>
  <c r="AX576" i="14"/>
  <c r="BC576" i="14" s="1"/>
  <c r="BA573" i="14"/>
  <c r="BA358" i="14"/>
  <c r="AT669" i="14"/>
  <c r="BC674" i="14"/>
  <c r="BC236" i="14"/>
  <c r="BB236" i="14"/>
  <c r="BA236" i="14"/>
  <c r="AZ281" i="14"/>
  <c r="AX281" i="14"/>
  <c r="AT264" i="14"/>
  <c r="AX760" i="14"/>
  <c r="BC760" i="14" s="1"/>
  <c r="AZ760" i="14"/>
  <c r="AZ481" i="14"/>
  <c r="AT255" i="14"/>
  <c r="BB705" i="14"/>
  <c r="BB376" i="14"/>
  <c r="AX275" i="14"/>
  <c r="AZ275" i="14"/>
  <c r="AT436" i="14"/>
  <c r="BA483" i="14"/>
  <c r="AT206" i="14"/>
  <c r="AT365" i="14"/>
  <c r="AX309" i="14"/>
  <c r="BC309" i="14" s="1"/>
  <c r="AZ309" i="14"/>
  <c r="AT196" i="14"/>
  <c r="AT762" i="14"/>
  <c r="AX750" i="14"/>
  <c r="BC750" i="14" s="1"/>
  <c r="AZ750" i="14"/>
  <c r="BB280" i="14"/>
  <c r="BB167" i="14"/>
  <c r="AX153" i="14"/>
  <c r="BC153" i="14" s="1"/>
  <c r="AZ153" i="14"/>
  <c r="BB113" i="14"/>
  <c r="BA113" i="14"/>
  <c r="AT203" i="14"/>
  <c r="AZ645" i="14"/>
  <c r="AX645" i="14"/>
  <c r="AX639" i="14"/>
  <c r="AZ639" i="14"/>
  <c r="AZ765" i="14"/>
  <c r="AX765" i="14"/>
  <c r="BA342" i="14"/>
  <c r="AT444" i="14"/>
  <c r="BA721" i="14"/>
  <c r="AT69" i="14"/>
  <c r="AT349" i="14"/>
  <c r="AT752" i="14"/>
  <c r="AZ115" i="14"/>
  <c r="AX273" i="14"/>
  <c r="BC273" i="14" s="1"/>
  <c r="AZ273" i="14"/>
  <c r="AT201" i="14"/>
  <c r="AT136" i="14"/>
  <c r="AX748" i="14"/>
  <c r="BC748" i="14" s="1"/>
  <c r="AZ748" i="14"/>
  <c r="BA679" i="14"/>
  <c r="BB679" i="14"/>
  <c r="AT330" i="14"/>
  <c r="AT468" i="14"/>
  <c r="AT547" i="14"/>
  <c r="AT500" i="14"/>
  <c r="BA454" i="14"/>
  <c r="AZ448" i="14"/>
  <c r="AX448" i="14"/>
  <c r="AT589" i="14"/>
  <c r="AX61" i="14"/>
  <c r="BC61" i="14" s="1"/>
  <c r="AZ61" i="14"/>
  <c r="BC752" i="14"/>
  <c r="AT540" i="14"/>
  <c r="AZ669" i="14"/>
  <c r="AX669" i="14"/>
  <c r="BC669" i="14" s="1"/>
  <c r="AT431" i="14"/>
  <c r="AZ707" i="14"/>
  <c r="AX707" i="14"/>
  <c r="BC707" i="14" s="1"/>
  <c r="AX434" i="14"/>
  <c r="AZ434" i="14"/>
  <c r="AX137" i="14"/>
  <c r="BC137" i="14" s="1"/>
  <c r="AZ137" i="14"/>
  <c r="AT97" i="14"/>
  <c r="AX97" i="14"/>
  <c r="BC97" i="14" s="1"/>
  <c r="AZ97" i="14"/>
  <c r="AT178" i="14"/>
  <c r="AT116" i="14"/>
  <c r="AZ578" i="14"/>
  <c r="AX578" i="14"/>
  <c r="BC578" i="14" s="1"/>
  <c r="AX732" i="14"/>
  <c r="BC732" i="14" s="1"/>
  <c r="AZ732" i="14"/>
  <c r="AT620" i="14"/>
  <c r="AZ620" i="14"/>
  <c r="AX620" i="14"/>
  <c r="BC620" i="14" s="1"/>
  <c r="AT434" i="14"/>
  <c r="AT678" i="14"/>
  <c r="AZ610" i="14"/>
  <c r="AX610" i="14"/>
  <c r="BC610" i="14" s="1"/>
  <c r="AT731" i="14"/>
  <c r="AT613" i="14"/>
  <c r="AT249" i="14"/>
  <c r="AT101" i="14"/>
  <c r="AT229" i="14"/>
  <c r="AT126" i="14"/>
  <c r="AT219" i="14"/>
  <c r="AZ93" i="14"/>
  <c r="AX93" i="14"/>
  <c r="BC93" i="14" s="1"/>
  <c r="BA301" i="14"/>
  <c r="AZ134" i="14"/>
  <c r="AX134" i="14"/>
  <c r="AT221" i="14"/>
  <c r="AT324" i="14"/>
  <c r="BA437" i="14"/>
  <c r="AT410" i="14"/>
  <c r="AT753" i="14"/>
  <c r="AZ487" i="14"/>
  <c r="AX487" i="14"/>
  <c r="BC487" i="14" s="1"/>
  <c r="AT767" i="14"/>
  <c r="AZ516" i="14"/>
  <c r="AX516" i="14"/>
  <c r="AT627" i="14"/>
  <c r="AT683" i="14"/>
  <c r="AT583" i="14"/>
  <c r="AT637" i="14"/>
  <c r="AT215" i="14"/>
  <c r="AT666" i="14"/>
  <c r="BA652" i="14"/>
  <c r="BB652" i="14"/>
  <c r="AX265" i="14"/>
  <c r="BC265" i="14" s="1"/>
  <c r="AZ265" i="14"/>
  <c r="AX627" i="14"/>
  <c r="BC627" i="14" s="1"/>
  <c r="AZ627" i="14"/>
  <c r="AT727" i="14"/>
  <c r="AX515" i="14"/>
  <c r="BC515" i="14" s="1"/>
  <c r="AZ515" i="14"/>
  <c r="AT284" i="14"/>
  <c r="AZ580" i="14"/>
  <c r="AX580" i="14"/>
  <c r="BB580" i="14" s="1"/>
  <c r="AT80" i="14"/>
  <c r="AX425" i="14"/>
  <c r="AZ425" i="14"/>
  <c r="BB279" i="14"/>
  <c r="BC218" i="14"/>
  <c r="AZ230" i="14"/>
  <c r="AX230" i="14"/>
  <c r="BC230" i="14" s="1"/>
  <c r="BA568" i="14"/>
  <c r="AT370" i="14"/>
  <c r="AX58" i="14"/>
  <c r="BC58" i="14" s="1"/>
  <c r="AZ58" i="14"/>
  <c r="AX161" i="14"/>
  <c r="BC161" i="14" s="1"/>
  <c r="AZ161" i="14"/>
  <c r="AX148" i="14"/>
  <c r="BC148" i="14" s="1"/>
  <c r="AZ148" i="14"/>
  <c r="AT529" i="14"/>
  <c r="BC72" i="14"/>
  <c r="BB616" i="14"/>
  <c r="BA616" i="14"/>
  <c r="AT336" i="14"/>
  <c r="AZ609" i="14"/>
  <c r="AX609" i="14"/>
  <c r="BC609" i="14" s="1"/>
  <c r="AT682" i="14"/>
  <c r="AX512" i="14"/>
  <c r="AZ512" i="14"/>
  <c r="BA363" i="14"/>
  <c r="BA327" i="14"/>
  <c r="BB327" i="14"/>
  <c r="BC632" i="14"/>
  <c r="AZ532" i="14"/>
  <c r="AX532" i="14"/>
  <c r="BC532" i="14" s="1"/>
  <c r="AT596" i="14"/>
  <c r="AZ324" i="14"/>
  <c r="BC560" i="14"/>
  <c r="AT574" i="14"/>
  <c r="AT746" i="14"/>
  <c r="AT224" i="14"/>
  <c r="BB270" i="14"/>
  <c r="AX124" i="14"/>
  <c r="BC124" i="14" s="1"/>
  <c r="AZ124" i="14"/>
  <c r="AX212" i="14"/>
  <c r="AZ212" i="14"/>
  <c r="AX205" i="14"/>
  <c r="BC205" i="14" s="1"/>
  <c r="AZ205" i="14"/>
  <c r="AZ661" i="14"/>
  <c r="AX661" i="14"/>
  <c r="BC661" i="14" s="1"/>
  <c r="AX593" i="14"/>
  <c r="BC593" i="14" s="1"/>
  <c r="AZ593" i="14"/>
  <c r="BB551" i="14"/>
  <c r="BA551" i="14"/>
  <c r="AT720" i="14"/>
  <c r="AX488" i="14"/>
  <c r="AZ488" i="14"/>
  <c r="AX655" i="14"/>
  <c r="AZ655" i="14"/>
  <c r="BC53" i="14"/>
  <c r="BA53" i="14"/>
  <c r="BB53" i="14"/>
  <c r="BB109" i="14"/>
  <c r="BA109" i="14"/>
  <c r="BA208" i="14"/>
  <c r="AT367" i="14"/>
  <c r="AX95" i="14"/>
  <c r="BC95" i="14" s="1"/>
  <c r="AZ95" i="14"/>
  <c r="AZ102" i="14"/>
  <c r="AX102" i="14"/>
  <c r="BC102" i="14" s="1"/>
  <c r="BA643" i="14"/>
  <c r="AX379" i="14"/>
  <c r="BC379" i="14" s="1"/>
  <c r="AZ379" i="14"/>
  <c r="BA734" i="14"/>
  <c r="BB734" i="14"/>
  <c r="AT630" i="14"/>
  <c r="AX562" i="14"/>
  <c r="BC562" i="14" s="1"/>
  <c r="AZ562" i="14"/>
  <c r="AX725" i="14"/>
  <c r="BC725" i="14" s="1"/>
  <c r="AZ725" i="14"/>
  <c r="AX635" i="14"/>
  <c r="BC635" i="14" s="1"/>
  <c r="AZ635" i="14"/>
  <c r="AX597" i="14"/>
  <c r="BC597" i="14" s="1"/>
  <c r="AZ597" i="14"/>
  <c r="AT141" i="14"/>
  <c r="AZ106" i="14"/>
  <c r="AT228" i="14"/>
  <c r="AZ341" i="14"/>
  <c r="AX341" i="14"/>
  <c r="BC341" i="14" s="1"/>
  <c r="AX608" i="14"/>
  <c r="BC608" i="14" s="1"/>
  <c r="AZ608" i="14"/>
  <c r="AT464" i="14"/>
  <c r="BB530" i="14"/>
  <c r="AX141" i="14"/>
  <c r="BC141" i="14" s="1"/>
  <c r="AZ141" i="14"/>
  <c r="AT232" i="14"/>
  <c r="AZ67" i="14"/>
  <c r="AX67" i="14"/>
  <c r="BC67" i="14" s="1"/>
  <c r="AT298" i="14"/>
  <c r="BC225" i="14"/>
  <c r="AZ303" i="14"/>
  <c r="AX303" i="14"/>
  <c r="BC303" i="14" s="1"/>
  <c r="BC734" i="14"/>
  <c r="AT459" i="14"/>
  <c r="AT722" i="14"/>
  <c r="AT566" i="14"/>
  <c r="BA324" i="14"/>
  <c r="BB324" i="14"/>
  <c r="AT380" i="14"/>
  <c r="AT724" i="14"/>
  <c r="AZ261" i="14"/>
  <c r="AZ471" i="14"/>
  <c r="AX471" i="14"/>
  <c r="BA531" i="14"/>
  <c r="BB563" i="14"/>
  <c r="AT552" i="14"/>
  <c r="BB543" i="14"/>
  <c r="BB308" i="14"/>
  <c r="AX282" i="14"/>
  <c r="BC282" i="14" s="1"/>
  <c r="AZ282" i="14"/>
  <c r="AT258" i="14"/>
  <c r="AT770" i="14"/>
  <c r="AX81" i="14"/>
  <c r="BC81" i="14" s="1"/>
  <c r="AZ81" i="14"/>
  <c r="BB144" i="14"/>
  <c r="AT170" i="14"/>
  <c r="BC77" i="14"/>
  <c r="AX108" i="14"/>
  <c r="BC108" i="14" s="1"/>
  <c r="AZ108" i="14"/>
  <c r="AX190" i="14"/>
  <c r="AZ190" i="14"/>
  <c r="AZ264" i="14"/>
  <c r="AX264" i="14"/>
  <c r="BC264" i="14" s="1"/>
  <c r="AT760" i="14"/>
  <c r="AX74" i="14"/>
  <c r="AZ74" i="14"/>
  <c r="AT180" i="14"/>
  <c r="AT560" i="14"/>
  <c r="BC418" i="14"/>
  <c r="AX717" i="14"/>
  <c r="AZ717" i="14"/>
  <c r="BB396" i="14"/>
  <c r="BA83" i="14"/>
  <c r="AT502" i="14"/>
  <c r="BB747" i="14"/>
  <c r="BC579" i="14"/>
  <c r="BC171" i="14"/>
  <c r="AZ258" i="14"/>
  <c r="AT287" i="14"/>
  <c r="AX155" i="14"/>
  <c r="BC155" i="14" s="1"/>
  <c r="AZ155" i="14"/>
  <c r="AX201" i="14"/>
  <c r="BC201" i="14" s="1"/>
  <c r="AZ201" i="14"/>
  <c r="AT562" i="14"/>
  <c r="BB649" i="14"/>
  <c r="BB312" i="14"/>
  <c r="BA329" i="14"/>
  <c r="AT127" i="14"/>
  <c r="AX169" i="14"/>
  <c r="BC169" i="14" s="1"/>
  <c r="AZ169" i="14"/>
  <c r="BB216" i="14"/>
  <c r="AT706" i="14"/>
  <c r="AT650" i="14"/>
  <c r="BB528" i="14"/>
  <c r="AX713" i="14"/>
  <c r="BC713" i="14" s="1"/>
  <c r="AZ713" i="14"/>
  <c r="AT694" i="14"/>
  <c r="AT582" i="14"/>
  <c r="AZ464" i="14"/>
  <c r="BA381" i="14"/>
  <c r="AT675" i="14"/>
  <c r="AX107" i="14"/>
  <c r="BC107" i="14" s="1"/>
  <c r="AZ107" i="14"/>
  <c r="BC121" i="14"/>
  <c r="AZ204" i="14"/>
  <c r="AX204" i="14"/>
  <c r="BC204" i="14" s="1"/>
  <c r="AX221" i="14"/>
  <c r="BC221" i="14" s="1"/>
  <c r="AZ221" i="14"/>
  <c r="BB567" i="14"/>
  <c r="AT479" i="14"/>
  <c r="AT726" i="14"/>
  <c r="BA449" i="14"/>
  <c r="AT368" i="14"/>
  <c r="BA533" i="14"/>
  <c r="AT691" i="14"/>
  <c r="AT357" i="14"/>
  <c r="AT99" i="14"/>
  <c r="BA179" i="14"/>
  <c r="BB179" i="14"/>
  <c r="BB217" i="14"/>
  <c r="BA75" i="14"/>
  <c r="BB636" i="14"/>
  <c r="BA744" i="14"/>
  <c r="BB730" i="14"/>
  <c r="BA397" i="14"/>
  <c r="AX614" i="14"/>
  <c r="BC614" i="14" s="1"/>
  <c r="AZ614" i="14"/>
  <c r="AX430" i="14"/>
  <c r="BC430" i="14" s="1"/>
  <c r="AZ430" i="14"/>
  <c r="AZ384" i="14"/>
  <c r="AX384" i="14"/>
  <c r="AX284" i="14"/>
  <c r="BC284" i="14" s="1"/>
  <c r="AZ284" i="14"/>
  <c r="BA162" i="14"/>
  <c r="BA359" i="14"/>
  <c r="BB359" i="14"/>
  <c r="AX278" i="14"/>
  <c r="BC278" i="14" s="1"/>
  <c r="AZ278" i="14"/>
  <c r="AT114" i="14"/>
  <c r="AX244" i="14"/>
  <c r="BC244" i="14" s="1"/>
  <c r="AZ244" i="14"/>
  <c r="BA416" i="14"/>
  <c r="BA404" i="14"/>
  <c r="AT579" i="14"/>
  <c r="BA418" i="14"/>
  <c r="BB418" i="14"/>
  <c r="AZ472" i="14"/>
  <c r="AX472" i="14"/>
  <c r="AT518" i="14"/>
  <c r="AT725" i="14"/>
  <c r="AT614" i="14"/>
  <c r="BB197" i="14"/>
  <c r="BA197" i="14"/>
  <c r="BB412" i="14"/>
  <c r="AT536" i="14"/>
  <c r="BA495" i="14"/>
  <c r="AT423" i="14"/>
  <c r="BB565" i="14"/>
  <c r="BC749" i="14"/>
  <c r="AX226" i="14"/>
  <c r="BC226" i="14" s="1"/>
  <c r="AZ226" i="14"/>
  <c r="AT758" i="14"/>
  <c r="AT79" i="14"/>
  <c r="AX668" i="14"/>
  <c r="BC668" i="14" s="1"/>
  <c r="AZ668" i="14"/>
  <c r="BC600" i="14"/>
  <c r="AX460" i="14"/>
  <c r="BC460" i="14" s="1"/>
  <c r="AZ460" i="14"/>
  <c r="BB423" i="14"/>
  <c r="AT561" i="14"/>
  <c r="BA715" i="14"/>
  <c r="BC653" i="14"/>
  <c r="AT350" i="14"/>
  <c r="BC630" i="14"/>
  <c r="BB348" i="14"/>
  <c r="AT413" i="14"/>
  <c r="AT521" i="14"/>
  <c r="AT603" i="14"/>
  <c r="AZ463" i="14"/>
  <c r="AT759" i="14"/>
  <c r="BB375" i="14"/>
  <c r="AZ523" i="14"/>
  <c r="AX523" i="14"/>
  <c r="AX206" i="14"/>
  <c r="BC206" i="14" s="1"/>
  <c r="AZ206" i="14"/>
  <c r="AX87" i="14"/>
  <c r="BC87" i="14" s="1"/>
  <c r="AZ87" i="14"/>
  <c r="BC229" i="14"/>
  <c r="AZ233" i="14"/>
  <c r="AX233" i="14"/>
  <c r="BC233" i="14" s="1"/>
  <c r="AT193" i="14"/>
  <c r="AX193" i="14"/>
  <c r="BC193" i="14" s="1"/>
  <c r="AZ193" i="14"/>
  <c r="AZ294" i="14"/>
  <c r="AX294" i="14"/>
  <c r="BC294" i="14" s="1"/>
  <c r="AZ176" i="14"/>
  <c r="AT325" i="14"/>
  <c r="BA428" i="14"/>
  <c r="AT406" i="14"/>
  <c r="AT660" i="14"/>
  <c r="BB347" i="14"/>
  <c r="BA657" i="14"/>
  <c r="AT243" i="14"/>
  <c r="AZ475" i="14"/>
  <c r="AX475" i="14"/>
  <c r="BC414" i="14"/>
  <c r="AT717" i="14"/>
  <c r="AZ673" i="14"/>
  <c r="AX631" i="14"/>
  <c r="BC631" i="14" s="1"/>
  <c r="AZ631" i="14"/>
  <c r="AT631" i="14"/>
  <c r="AX470" i="14"/>
  <c r="BC470" i="14" s="1"/>
  <c r="AZ470" i="14"/>
  <c r="BA268" i="14"/>
  <c r="AZ147" i="14"/>
  <c r="AX147" i="14"/>
  <c r="BC147" i="14" s="1"/>
  <c r="AT145" i="14"/>
  <c r="BA432" i="14"/>
  <c r="BB110" i="14"/>
  <c r="BA195" i="14"/>
  <c r="AZ256" i="14"/>
  <c r="BB544" i="14"/>
  <c r="BB769" i="14"/>
  <c r="AX191" i="14"/>
  <c r="BC191" i="14" s="1"/>
  <c r="AZ191" i="14"/>
  <c r="BA435" i="14"/>
  <c r="AT632" i="14"/>
  <c r="BB755" i="14"/>
  <c r="BA328" i="14"/>
  <c r="BB86" i="14"/>
  <c r="AZ557" i="14"/>
  <c r="BC436" i="14"/>
  <c r="AX527" i="14"/>
  <c r="BC527" i="14" s="1"/>
  <c r="AZ527" i="14"/>
  <c r="BC722" i="14"/>
  <c r="AZ84" i="14"/>
  <c r="AT532" i="14"/>
  <c r="BA386" i="14"/>
  <c r="BC678" i="14"/>
  <c r="AZ292" i="14"/>
  <c r="AZ333" i="14"/>
  <c r="BA723" i="14"/>
  <c r="BB150" i="14"/>
  <c r="BC504" i="14"/>
  <c r="AZ753" i="14"/>
  <c r="BA399" i="14"/>
  <c r="AZ691" i="14"/>
  <c r="AZ196" i="14"/>
  <c r="AX196" i="14"/>
  <c r="BC196" i="14" s="1"/>
  <c r="BB762" i="14"/>
  <c r="BA762" i="14"/>
  <c r="BB465" i="14"/>
  <c r="BA465" i="14"/>
  <c r="AX257" i="14"/>
  <c r="BC257" i="14" s="1"/>
  <c r="AZ257" i="14"/>
  <c r="AT309" i="14"/>
  <c r="BA280" i="14"/>
  <c r="AT110" i="14"/>
  <c r="BB135" i="14"/>
  <c r="BA135" i="14"/>
  <c r="AZ119" i="14"/>
  <c r="AX119" i="14"/>
  <c r="BC119" i="14" s="1"/>
  <c r="BB203" i="14"/>
  <c r="BA203" i="14"/>
  <c r="BB343" i="14"/>
  <c r="BA343" i="14"/>
  <c r="AX202" i="14"/>
  <c r="AZ202" i="14"/>
  <c r="AT743" i="14"/>
  <c r="BA611" i="14"/>
  <c r="BB611" i="14"/>
  <c r="BA406" i="14"/>
  <c r="BB406" i="14"/>
  <c r="AZ644" i="14"/>
  <c r="AX644" i="14"/>
  <c r="BC644" i="14" s="1"/>
  <c r="AZ486" i="14"/>
  <c r="AX486" i="14"/>
  <c r="BC486" i="14" s="1"/>
  <c r="AT419" i="14"/>
  <c r="AX671" i="14"/>
  <c r="AZ671" i="14"/>
  <c r="AZ413" i="14"/>
  <c r="AX413" i="14"/>
  <c r="AT313" i="14"/>
  <c r="AX604" i="14"/>
  <c r="BC604" i="14" s="1"/>
  <c r="AZ604" i="14"/>
  <c r="BB72" i="14"/>
  <c r="BA72" i="14"/>
  <c r="AZ64" i="14"/>
  <c r="AX64" i="14"/>
  <c r="AX339" i="14"/>
  <c r="BC339" i="14" s="1"/>
  <c r="AZ339" i="14"/>
  <c r="BC57" i="14"/>
  <c r="BB57" i="14"/>
  <c r="BA57" i="14"/>
  <c r="AX660" i="14"/>
  <c r="BC660" i="14" s="1"/>
  <c r="AZ660" i="14"/>
  <c r="BB612" i="14"/>
  <c r="BA612" i="14"/>
  <c r="AT612" i="14"/>
  <c r="AZ400" i="14"/>
  <c r="AX400" i="14"/>
  <c r="AX457" i="14"/>
  <c r="BA457" i="14" s="1"/>
  <c r="AZ457" i="14"/>
  <c r="AT426" i="14"/>
  <c r="BA560" i="14"/>
  <c r="BB560" i="14"/>
  <c r="BA753" i="14"/>
  <c r="BB753" i="14"/>
  <c r="AZ686" i="14"/>
  <c r="AX686" i="14"/>
  <c r="BC686" i="14" s="1"/>
  <c r="AX241" i="14"/>
  <c r="AZ241" i="14"/>
  <c r="AT448" i="14"/>
  <c r="AT635" i="14"/>
  <c r="AZ589" i="14"/>
  <c r="AX589" i="14"/>
  <c r="AT575" i="14"/>
  <c r="AT161" i="14"/>
  <c r="AT750" i="14"/>
  <c r="BB436" i="14"/>
  <c r="BA436" i="14"/>
  <c r="AX751" i="14"/>
  <c r="BA751" i="14" s="1"/>
  <c r="AZ751" i="14"/>
  <c r="AT623" i="14"/>
  <c r="AT696" i="14"/>
  <c r="AT751" i="14"/>
  <c r="AZ665" i="14"/>
  <c r="AX665" i="14"/>
  <c r="BC665" i="14" s="1"/>
  <c r="AT150" i="14"/>
  <c r="AT168" i="14"/>
  <c r="AT169" i="14"/>
  <c r="BA298" i="14"/>
  <c r="BB298" i="14"/>
  <c r="AT273" i="14"/>
  <c r="BA154" i="14"/>
  <c r="AX140" i="14"/>
  <c r="BA140" i="14" s="1"/>
  <c r="AZ140" i="14"/>
  <c r="AX178" i="14"/>
  <c r="AZ178" i="14"/>
  <c r="AX648" i="14"/>
  <c r="BC648" i="14" s="1"/>
  <c r="AZ648" i="14"/>
  <c r="BA372" i="14"/>
  <c r="AZ251" i="14"/>
  <c r="AX251" i="14"/>
  <c r="BC251" i="14" s="1"/>
  <c r="AT487" i="14"/>
  <c r="AT557" i="14"/>
  <c r="BB754" i="14"/>
  <c r="BA687" i="14"/>
  <c r="AX583" i="14"/>
  <c r="AZ583" i="14"/>
  <c r="AT718" i="14"/>
  <c r="AT239" i="14"/>
  <c r="AX456" i="14"/>
  <c r="BC456" i="14" s="1"/>
  <c r="AZ456" i="14"/>
  <c r="AX409" i="14"/>
  <c r="BA409" i="14" s="1"/>
  <c r="AZ409" i="14"/>
  <c r="AT611" i="14"/>
  <c r="BA481" i="14"/>
  <c r="BB481" i="14"/>
  <c r="AT391" i="14"/>
  <c r="AT599" i="14"/>
  <c r="AT366" i="14"/>
  <c r="AT527" i="14"/>
  <c r="BA171" i="14"/>
  <c r="BB171" i="14"/>
  <c r="AX174" i="14"/>
  <c r="BC174" i="14" s="1"/>
  <c r="AZ174" i="14"/>
  <c r="AX626" i="14"/>
  <c r="BC626" i="14" s="1"/>
  <c r="AZ626" i="14"/>
  <c r="BC355" i="14"/>
  <c r="AT292" i="14"/>
  <c r="BA252" i="14"/>
  <c r="BB252" i="14"/>
  <c r="AT327" i="14"/>
  <c r="AZ85" i="14"/>
  <c r="AX85" i="14"/>
  <c r="BC85" i="14" s="1"/>
  <c r="AZ160" i="14"/>
  <c r="AX160" i="14"/>
  <c r="BA160" i="14" s="1"/>
  <c r="AX192" i="14"/>
  <c r="BA192" i="14" s="1"/>
  <c r="AZ192" i="14"/>
  <c r="AT299" i="14"/>
  <c r="AT462" i="14"/>
  <c r="BB437" i="14"/>
  <c r="AT668" i="14"/>
  <c r="AT654" i="14"/>
  <c r="AZ556" i="14"/>
  <c r="AX556" i="14"/>
  <c r="BC556" i="14" s="1"/>
  <c r="AZ581" i="14"/>
  <c r="AX581" i="14"/>
  <c r="BC581" i="14" s="1"/>
  <c r="BA647" i="14"/>
  <c r="AZ712" i="14"/>
  <c r="AX712" i="14"/>
  <c r="BC712" i="14" s="1"/>
  <c r="AT646" i="14"/>
  <c r="AX468" i="14"/>
  <c r="BC468" i="14" s="1"/>
  <c r="AZ468" i="14"/>
  <c r="AZ422" i="14"/>
  <c r="AX422" i="14"/>
  <c r="BC422" i="14" s="1"/>
  <c r="AZ505" i="14"/>
  <c r="AX505" i="14"/>
  <c r="BC505" i="14" s="1"/>
  <c r="AZ667" i="14"/>
  <c r="AX667" i="14"/>
  <c r="BC667" i="14" s="1"/>
  <c r="AX378" i="14"/>
  <c r="AZ378" i="14"/>
  <c r="AX501" i="14"/>
  <c r="BA501" i="14" s="1"/>
  <c r="AZ501" i="14"/>
  <c r="BA489" i="14"/>
  <c r="AT701" i="14"/>
  <c r="AT385" i="14"/>
  <c r="AX640" i="14"/>
  <c r="BC640" i="14" s="1"/>
  <c r="AZ640" i="14"/>
  <c r="AX704" i="14"/>
  <c r="BC704" i="14" s="1"/>
  <c r="AZ704" i="14"/>
  <c r="BC662" i="14"/>
  <c r="BA305" i="14"/>
  <c r="BA165" i="14"/>
  <c r="AZ200" i="14"/>
  <c r="AX200" i="14"/>
  <c r="BC200" i="14" s="1"/>
  <c r="BA313" i="14"/>
  <c r="BB313" i="14"/>
  <c r="AZ218" i="14"/>
  <c r="BC63" i="14"/>
  <c r="BB63" i="14"/>
  <c r="BA239" i="14"/>
  <c r="BB568" i="14"/>
  <c r="AT587" i="14"/>
  <c r="BC290" i="14"/>
  <c r="AT148" i="14"/>
  <c r="BB356" i="14"/>
  <c r="AZ682" i="14"/>
  <c r="AX682" i="14"/>
  <c r="BC682" i="14" s="1"/>
  <c r="AT580" i="14"/>
  <c r="BB96" i="14"/>
  <c r="BC243" i="14"/>
  <c r="BB491" i="14"/>
  <c r="BC529" i="14"/>
  <c r="AZ336" i="14"/>
  <c r="AX336" i="14"/>
  <c r="BC336" i="14" s="1"/>
  <c r="BA565" i="14"/>
  <c r="BC565" i="14"/>
  <c r="AT602" i="14"/>
  <c r="AZ419" i="14"/>
  <c r="AT512" i="14"/>
  <c r="AT88" i="14"/>
  <c r="AX207" i="14"/>
  <c r="BC207" i="14" s="1"/>
  <c r="AZ207" i="14"/>
  <c r="AZ727" i="14"/>
  <c r="BC324" i="14"/>
  <c r="AZ574" i="14"/>
  <c r="AX574" i="14"/>
  <c r="BC574" i="14" s="1"/>
  <c r="AT615" i="14"/>
  <c r="AZ652" i="14"/>
  <c r="AZ526" i="14"/>
  <c r="AX526" i="14"/>
  <c r="BC526" i="14" s="1"/>
  <c r="AT445" i="14"/>
  <c r="BA224" i="14"/>
  <c r="BB224" i="14"/>
  <c r="AZ122" i="14"/>
  <c r="AX122" i="14"/>
  <c r="BB262" i="14"/>
  <c r="BA262" i="14"/>
  <c r="AT262" i="14"/>
  <c r="BA139" i="14"/>
  <c r="BA680" i="14"/>
  <c r="AX166" i="14"/>
  <c r="AZ166" i="14"/>
  <c r="BA55" i="14"/>
  <c r="BB55" i="14"/>
  <c r="AT285" i="14"/>
  <c r="BA603" i="14"/>
  <c r="BB603" i="14"/>
  <c r="AX547" i="14"/>
  <c r="BC547" i="14" s="1"/>
  <c r="AZ547" i="14"/>
  <c r="AT749" i="14"/>
  <c r="BB673" i="14"/>
  <c r="BA673" i="14"/>
  <c r="BA536" i="14"/>
  <c r="BB536" i="14"/>
  <c r="BB455" i="14"/>
  <c r="BB232" i="14"/>
  <c r="BA232" i="14"/>
  <c r="BB211" i="14"/>
  <c r="BA211" i="14"/>
  <c r="AZ726" i="14"/>
  <c r="AX726" i="14"/>
  <c r="BB726" i="14" s="1"/>
  <c r="AX151" i="14"/>
  <c r="BC151" i="14" s="1"/>
  <c r="AZ151" i="14"/>
  <c r="BB208" i="14"/>
  <c r="AX187" i="14"/>
  <c r="BC187" i="14" s="1"/>
  <c r="AZ187" i="14"/>
  <c r="AT248" i="14"/>
  <c r="BB643" i="14"/>
  <c r="AZ621" i="14"/>
  <c r="AX621" i="14"/>
  <c r="BC621" i="14" s="1"/>
  <c r="AT352" i="14"/>
  <c r="BA403" i="14"/>
  <c r="BB403" i="14"/>
  <c r="BB658" i="14"/>
  <c r="BA658" i="14"/>
  <c r="BB630" i="14"/>
  <c r="BA630" i="14"/>
  <c r="AZ546" i="14"/>
  <c r="AX546" i="14"/>
  <c r="BB314" i="14"/>
  <c r="BA314" i="14"/>
  <c r="AX659" i="14"/>
  <c r="BC659" i="14" s="1"/>
  <c r="AZ659" i="14"/>
  <c r="BB554" i="14"/>
  <c r="AT601" i="14"/>
  <c r="AT333" i="14"/>
  <c r="BC106" i="14"/>
  <c r="AT314" i="14"/>
  <c r="AT427" i="14"/>
  <c r="AX466" i="14"/>
  <c r="AZ466" i="14"/>
  <c r="BC426" i="14"/>
  <c r="BA530" i="14"/>
  <c r="AT137" i="14"/>
  <c r="AT225" i="14"/>
  <c r="AZ179" i="14"/>
  <c r="AT278" i="14"/>
  <c r="AZ55" i="14"/>
  <c r="BA118" i="14"/>
  <c r="AT125" i="14"/>
  <c r="BB223" i="14"/>
  <c r="AT266" i="14"/>
  <c r="AZ482" i="14"/>
  <c r="AX482" i="14"/>
  <c r="BB427" i="14"/>
  <c r="AX411" i="14"/>
  <c r="BC411" i="14" s="1"/>
  <c r="AZ411" i="14"/>
  <c r="BA722" i="14"/>
  <c r="BB722" i="14"/>
  <c r="BB358" i="14"/>
  <c r="AT417" i="14"/>
  <c r="AX549" i="14"/>
  <c r="BC549" i="14" s="1"/>
  <c r="AZ549" i="14"/>
  <c r="AZ380" i="14"/>
  <c r="AX380" i="14"/>
  <c r="AT638" i="14"/>
  <c r="AX441" i="14"/>
  <c r="BA441" i="14" s="1"/>
  <c r="AZ441" i="14"/>
  <c r="AZ570" i="14"/>
  <c r="AX570" i="14"/>
  <c r="AZ517" i="14"/>
  <c r="AX517" i="14"/>
  <c r="AT681" i="14"/>
  <c r="BC595" i="14"/>
  <c r="BA563" i="14"/>
  <c r="AZ552" i="14"/>
  <c r="AX552" i="14"/>
  <c r="BA308" i="14"/>
  <c r="BA258" i="14"/>
  <c r="BB258" i="14"/>
  <c r="AZ770" i="14"/>
  <c r="AX770" i="14"/>
  <c r="BC770" i="14" s="1"/>
  <c r="AZ720" i="14"/>
  <c r="BC219" i="14"/>
  <c r="AT108" i="14"/>
  <c r="AT190" i="14"/>
  <c r="AT281" i="14"/>
  <c r="AT85" i="14"/>
  <c r="BA315" i="14"/>
  <c r="BC315" i="14"/>
  <c r="BB315" i="14"/>
  <c r="AT588" i="14"/>
  <c r="BA426" i="14"/>
  <c r="BA508" i="14"/>
  <c r="AX383" i="14"/>
  <c r="AZ383" i="14"/>
  <c r="BA396" i="14"/>
  <c r="AX494" i="14"/>
  <c r="BC494" i="14" s="1"/>
  <c r="AZ494" i="14"/>
  <c r="BB83" i="14"/>
  <c r="BC235" i="14"/>
  <c r="BB235" i="14"/>
  <c r="BA235" i="14"/>
  <c r="AZ144" i="14"/>
  <c r="AX287" i="14"/>
  <c r="BC287" i="14" s="1"/>
  <c r="AZ287" i="14"/>
  <c r="BA540" i="14"/>
  <c r="BB540" i="14"/>
  <c r="BA312" i="14"/>
  <c r="AX575" i="14"/>
  <c r="BC575" i="14" s="1"/>
  <c r="AZ575" i="14"/>
  <c r="BB557" i="14"/>
  <c r="BA557" i="14"/>
  <c r="BA127" i="14"/>
  <c r="BB127" i="14"/>
  <c r="AT661" i="14"/>
  <c r="BC679" i="14"/>
  <c r="AT713" i="14"/>
  <c r="AZ694" i="14"/>
  <c r="AX694" i="14"/>
  <c r="BC694" i="14" s="1"/>
  <c r="BB483" i="14"/>
  <c r="BB381" i="14"/>
  <c r="AX675" i="14"/>
  <c r="AZ675" i="14"/>
  <c r="AT302" i="14"/>
  <c r="BB449" i="14"/>
  <c r="AT505" i="14"/>
  <c r="BB533" i="14"/>
  <c r="BB130" i="14"/>
  <c r="BA130" i="14"/>
  <c r="BA149" i="14"/>
  <c r="BA217" i="14"/>
  <c r="BB345" i="14"/>
  <c r="BA145" i="14"/>
  <c r="BB145" i="14"/>
  <c r="BB75" i="14"/>
  <c r="BC111" i="14"/>
  <c r="BB111" i="14"/>
  <c r="AT146" i="14"/>
  <c r="AT286" i="14"/>
  <c r="BC262" i="14"/>
  <c r="AZ231" i="14"/>
  <c r="AX231" i="14"/>
  <c r="BC231" i="14" s="1"/>
  <c r="AX214" i="14"/>
  <c r="BC214" i="14" s="1"/>
  <c r="AZ214" i="14"/>
  <c r="AZ628" i="14"/>
  <c r="AX628" i="14"/>
  <c r="BC628" i="14" s="1"/>
  <c r="AZ699" i="14"/>
  <c r="AX699" i="14"/>
  <c r="AT625" i="14"/>
  <c r="AX473" i="14"/>
  <c r="AZ473" i="14"/>
  <c r="BB394" i="14"/>
  <c r="AX541" i="14"/>
  <c r="BC541" i="14" s="1"/>
  <c r="AZ541" i="14"/>
  <c r="AT90" i="14"/>
  <c r="AT295" i="14"/>
  <c r="AT359" i="14"/>
  <c r="AT361" i="14"/>
  <c r="AT488" i="14"/>
  <c r="BB416" i="14"/>
  <c r="AT539" i="14"/>
  <c r="BB736" i="14"/>
  <c r="BA629" i="14"/>
  <c r="BB629" i="14"/>
  <c r="BA600" i="14"/>
  <c r="BB600" i="14"/>
  <c r="AX440" i="14"/>
  <c r="BC440" i="14" s="1"/>
  <c r="AZ440" i="14"/>
  <c r="AT653" i="14"/>
  <c r="AT577" i="14"/>
  <c r="BA692" i="14"/>
  <c r="BB692" i="14"/>
  <c r="AT674" i="14"/>
  <c r="AT496" i="14"/>
  <c r="BB763" i="14"/>
  <c r="AT619" i="14"/>
  <c r="BB390" i="14"/>
  <c r="AX66" i="14"/>
  <c r="AZ66" i="14"/>
  <c r="AX92" i="14"/>
  <c r="AZ92" i="14"/>
  <c r="AX220" i="14"/>
  <c r="AZ220" i="14"/>
  <c r="AT133" i="14"/>
  <c r="AT401" i="14"/>
  <c r="BA590" i="14"/>
  <c r="BB590" i="14"/>
  <c r="BB495" i="14"/>
  <c r="AZ439" i="14"/>
  <c r="AX439" i="14"/>
  <c r="BC692" i="14"/>
  <c r="AZ749" i="14"/>
  <c r="AT304" i="14"/>
  <c r="BB176" i="14"/>
  <c r="BA176" i="14"/>
  <c r="BB59" i="14"/>
  <c r="AZ768" i="14"/>
  <c r="AX768" i="14"/>
  <c r="BC768" i="14" s="1"/>
  <c r="BB256" i="14"/>
  <c r="BA256" i="14"/>
  <c r="AT576" i="14"/>
  <c r="AT546" i="14"/>
  <c r="AX697" i="14"/>
  <c r="BC697" i="14" s="1"/>
  <c r="AZ697" i="14"/>
  <c r="AZ630" i="14"/>
  <c r="BA348" i="14"/>
  <c r="AX354" i="14"/>
  <c r="BA354" i="14" s="1"/>
  <c r="AZ354" i="14"/>
  <c r="AT438" i="14"/>
  <c r="AT617" i="14"/>
  <c r="AZ617" i="14"/>
  <c r="AX617" i="14"/>
  <c r="AT592" i="14"/>
  <c r="AT519" i="14"/>
  <c r="BB595" i="14"/>
  <c r="BA297" i="14"/>
  <c r="AT56" i="14"/>
  <c r="BC101" i="14"/>
  <c r="BA77" i="14"/>
  <c r="BB77" i="14"/>
  <c r="AZ120" i="14"/>
  <c r="AX120" i="14"/>
  <c r="BC120" i="14" s="1"/>
  <c r="BC211" i="14"/>
  <c r="AT74" i="14"/>
  <c r="AT728" i="14"/>
  <c r="AX656" i="14"/>
  <c r="BC656" i="14" s="1"/>
  <c r="AZ656" i="14"/>
  <c r="AT656" i="14"/>
  <c r="AT556" i="14"/>
  <c r="AZ690" i="14"/>
  <c r="AX690" i="14"/>
  <c r="BC690" i="14" s="1"/>
  <c r="AT316" i="14"/>
  <c r="AT503" i="14"/>
  <c r="AT373" i="14"/>
  <c r="AZ708" i="14"/>
  <c r="AX708" i="14"/>
  <c r="BC708" i="14" s="1"/>
  <c r="AX340" i="14"/>
  <c r="AZ340" i="14"/>
  <c r="AZ364" i="14"/>
  <c r="AX364" i="14"/>
  <c r="BC364" i="14" s="1"/>
  <c r="BB392" i="14"/>
  <c r="AZ510" i="14"/>
  <c r="AX510" i="14"/>
  <c r="BB741" i="14"/>
  <c r="AT393" i="14"/>
  <c r="BB561" i="14"/>
  <c r="AT533" i="14"/>
  <c r="AT322" i="14"/>
  <c r="AT470" i="14"/>
  <c r="BB268" i="14"/>
  <c r="AT147" i="14"/>
  <c r="BA420" i="14"/>
  <c r="BA82" i="14"/>
  <c r="BC256" i="14"/>
  <c r="AT765" i="14"/>
  <c r="BA691" i="14"/>
  <c r="BB691" i="14"/>
  <c r="AT756" i="14"/>
  <c r="BB435" i="14"/>
  <c r="AZ424" i="14"/>
  <c r="AZ603" i="14"/>
  <c r="AT307" i="14"/>
  <c r="BA755" i="14"/>
  <c r="BA685" i="14"/>
  <c r="BA86" i="14"/>
  <c r="BC557" i="14"/>
  <c r="BB542" i="14"/>
  <c r="AZ476" i="14"/>
  <c r="AX476" i="14"/>
  <c r="BC476" i="14" s="1"/>
  <c r="AZ436" i="14"/>
  <c r="AZ722" i="14"/>
  <c r="BC84" i="14"/>
  <c r="AT458" i="14"/>
  <c r="BB334" i="14"/>
  <c r="BC540" i="14"/>
  <c r="AZ310" i="14"/>
  <c r="AX310" i="14"/>
  <c r="BC310" i="14" s="1"/>
  <c r="AT670" i="14"/>
  <c r="AZ678" i="14"/>
  <c r="BC292" i="14"/>
  <c r="BB255" i="14"/>
  <c r="AT734" i="14"/>
  <c r="BC333" i="14"/>
  <c r="AT103" i="14"/>
  <c r="BA111" i="14"/>
  <c r="BA63" i="14"/>
  <c r="AZ363" i="14"/>
  <c r="AT267" i="14"/>
  <c r="BB399" i="14"/>
  <c r="BC691" i="14"/>
  <c r="BA577" i="14" l="1"/>
  <c r="BB577" i="14"/>
  <c r="BB469" i="14"/>
  <c r="BB125" i="14"/>
  <c r="BB199" i="14"/>
  <c r="BA199" i="14"/>
  <c r="BB674" i="14"/>
  <c r="BA131" i="14"/>
  <c r="BB131" i="14"/>
  <c r="BB307" i="14"/>
  <c r="BA185" i="14"/>
  <c r="BB185" i="14"/>
  <c r="BB586" i="14"/>
  <c r="BA586" i="14"/>
  <c r="BB366" i="14"/>
  <c r="BA128" i="14"/>
  <c r="BB743" i="14"/>
  <c r="BB638" i="14"/>
  <c r="BA746" i="14"/>
  <c r="BA462" i="14"/>
  <c r="BB684" i="14"/>
  <c r="BA285" i="14"/>
  <c r="BB175" i="14"/>
  <c r="BA125" i="14"/>
  <c r="BA158" i="14"/>
  <c r="BC175" i="14"/>
  <c r="BB245" i="14"/>
  <c r="BA599" i="14"/>
  <c r="BB70" i="14"/>
  <c r="BB248" i="14"/>
  <c r="BB660" i="14"/>
  <c r="BA188" i="14"/>
  <c r="BB693" i="14"/>
  <c r="BA393" i="14"/>
  <c r="BA474" i="14"/>
  <c r="BB188" i="14"/>
  <c r="BB128" i="14"/>
  <c r="BB746" i="14"/>
  <c r="BB285" i="14"/>
  <c r="BB317" i="14"/>
  <c r="BB599" i="14"/>
  <c r="BB158" i="14"/>
  <c r="BA638" i="14"/>
  <c r="BB767" i="14"/>
  <c r="BA317" i="14"/>
  <c r="BC743" i="14"/>
  <c r="BA438" i="14"/>
  <c r="BA388" i="14"/>
  <c r="BC388" i="14"/>
  <c r="BA366" i="14"/>
  <c r="BA79" i="14"/>
  <c r="BA245" i="14"/>
  <c r="BA307" i="14"/>
  <c r="BA222" i="14"/>
  <c r="BB79" i="14"/>
  <c r="BB588" i="14"/>
  <c r="BA248" i="14"/>
  <c r="BB731" i="14"/>
  <c r="BB745" i="14"/>
  <c r="BA588" i="14"/>
  <c r="BA267" i="14"/>
  <c r="BB52" i="14"/>
  <c r="BB330" i="14"/>
  <c r="BA374" i="14"/>
  <c r="BB238" i="14"/>
  <c r="BA112" i="14"/>
  <c r="BB116" i="14"/>
  <c r="BC112" i="14"/>
  <c r="BB474" i="14"/>
  <c r="BA661" i="14"/>
  <c r="BB267" i="14"/>
  <c r="BA745" i="14"/>
  <c r="BA52" i="14"/>
  <c r="BA330" i="14"/>
  <c r="BA238" i="14"/>
  <c r="BA116" i="14"/>
  <c r="BA684" i="14"/>
  <c r="BB169" i="14"/>
  <c r="BB123" i="14"/>
  <c r="BB511" i="14"/>
  <c r="BA123" i="14"/>
  <c r="BB244" i="14"/>
  <c r="BA511" i="14"/>
  <c r="BB624" i="14"/>
  <c r="BB507" i="14"/>
  <c r="BB709" i="14"/>
  <c r="BB393" i="14"/>
  <c r="BA624" i="14"/>
  <c r="BB462" i="14"/>
  <c r="BA161" i="14"/>
  <c r="BA193" i="14"/>
  <c r="BA155" i="14"/>
  <c r="BB161" i="14"/>
  <c r="BA153" i="14"/>
  <c r="BB558" i="14"/>
  <c r="BB609" i="14"/>
  <c r="BA361" i="14"/>
  <c r="BA244" i="14"/>
  <c r="BB69" i="14"/>
  <c r="BB249" i="14"/>
  <c r="BC71" i="14"/>
  <c r="BB71" i="14"/>
  <c r="BA71" i="14"/>
  <c r="BC289" i="14"/>
  <c r="BB289" i="14"/>
  <c r="BA289" i="14"/>
  <c r="BC311" i="14"/>
  <c r="BA311" i="14"/>
  <c r="BB311" i="14"/>
  <c r="BA558" i="14"/>
  <c r="BA566" i="14"/>
  <c r="BA615" i="14"/>
  <c r="BB361" i="14"/>
  <c r="BA538" i="14"/>
  <c r="BA88" i="14"/>
  <c r="BB666" i="14"/>
  <c r="BB99" i="14"/>
  <c r="BB88" i="14"/>
  <c r="BA99" i="14"/>
  <c r="BA716" i="14"/>
  <c r="BA318" i="14"/>
  <c r="BB513" i="14"/>
  <c r="BA80" i="14"/>
  <c r="BB706" i="14"/>
  <c r="BB155" i="14"/>
  <c r="BB318" i="14"/>
  <c r="BB438" i="14"/>
  <c r="BA69" i="14"/>
  <c r="BB602" i="14"/>
  <c r="BB661" i="14"/>
  <c r="BA445" i="14"/>
  <c r="BA609" i="14"/>
  <c r="BB759" i="14"/>
  <c r="BB153" i="14"/>
  <c r="BA277" i="14"/>
  <c r="BA169" i="14"/>
  <c r="BB620" i="14"/>
  <c r="BA97" i="14"/>
  <c r="BA469" i="14"/>
  <c r="BA626" i="14"/>
  <c r="BA620" i="14"/>
  <c r="BA627" i="14"/>
  <c r="BB711" i="14"/>
  <c r="BA767" i="14"/>
  <c r="BA758" i="14"/>
  <c r="BA89" i="14"/>
  <c r="BA709" i="14"/>
  <c r="BB445" i="14"/>
  <c r="BB89" i="14"/>
  <c r="BA711" i="14"/>
  <c r="BA660" i="14"/>
  <c r="BB487" i="14"/>
  <c r="BB592" i="14"/>
  <c r="BA180" i="14"/>
  <c r="BA325" i="14"/>
  <c r="BA507" i="14"/>
  <c r="BB716" i="14"/>
  <c r="BB672" i="14"/>
  <c r="BA592" i="14"/>
  <c r="BB180" i="14"/>
  <c r="BA410" i="14"/>
  <c r="BB503" i="14"/>
  <c r="BA447" i="14"/>
  <c r="BA319" i="14"/>
  <c r="BB62" i="14"/>
  <c r="BA62" i="14"/>
  <c r="BB196" i="14"/>
  <c r="BA644" i="14"/>
  <c r="BA137" i="14"/>
  <c r="BA728" i="14"/>
  <c r="BA665" i="14"/>
  <c r="BB265" i="14"/>
  <c r="BA628" i="14"/>
  <c r="BA174" i="14"/>
  <c r="BA468" i="14"/>
  <c r="BA303" i="14"/>
  <c r="BA95" i="14"/>
  <c r="BB669" i="14"/>
  <c r="BB486" i="14"/>
  <c r="BB740" i="14"/>
  <c r="BA724" i="14"/>
  <c r="BB634" i="14"/>
  <c r="BB349" i="14"/>
  <c r="BA85" i="14"/>
  <c r="BB68" i="14"/>
  <c r="BB686" i="14"/>
  <c r="BC369" i="14"/>
  <c r="BB369" i="14"/>
  <c r="BA369" i="14"/>
  <c r="BB177" i="14"/>
  <c r="BB189" i="14"/>
  <c r="BB374" i="14"/>
  <c r="BA707" i="14"/>
  <c r="BB85" i="14"/>
  <c r="BB120" i="14"/>
  <c r="BA541" i="14"/>
  <c r="BA487" i="14"/>
  <c r="BA656" i="14"/>
  <c r="BB574" i="14"/>
  <c r="BA666" i="14"/>
  <c r="BB108" i="14"/>
  <c r="BB137" i="14"/>
  <c r="BB151" i="14"/>
  <c r="BA718" i="14"/>
  <c r="BA731" i="14"/>
  <c r="BA257" i="14"/>
  <c r="BA610" i="14"/>
  <c r="BA187" i="14"/>
  <c r="BA596" i="14"/>
  <c r="BA682" i="14"/>
  <c r="BA712" i="14"/>
  <c r="BA349" i="14"/>
  <c r="BA70" i="14"/>
  <c r="BB206" i="14"/>
  <c r="BA597" i="14"/>
  <c r="BB458" i="14"/>
  <c r="BA537" i="14"/>
  <c r="BA207" i="14"/>
  <c r="BB514" i="14"/>
  <c r="BA129" i="14"/>
  <c r="BB541" i="14"/>
  <c r="BA299" i="14"/>
  <c r="BA389" i="14"/>
  <c r="BB302" i="14"/>
  <c r="BA233" i="14"/>
  <c r="BA574" i="14"/>
  <c r="BA108" i="14"/>
  <c r="BB640" i="14"/>
  <c r="BA151" i="14"/>
  <c r="BA725" i="14"/>
  <c r="BB646" i="14"/>
  <c r="BA58" i="14"/>
  <c r="BA623" i="14"/>
  <c r="BA61" i="14"/>
  <c r="BB494" i="14"/>
  <c r="BA654" i="14"/>
  <c r="BB515" i="14"/>
  <c r="BA191" i="14"/>
  <c r="BB748" i="14"/>
  <c r="BB231" i="14"/>
  <c r="BA120" i="14"/>
  <c r="BA648" i="14"/>
  <c r="BB274" i="14"/>
  <c r="BC497" i="14"/>
  <c r="BB497" i="14"/>
  <c r="BA497" i="14"/>
  <c r="BA189" i="14"/>
  <c r="BA365" i="14"/>
  <c r="BA458" i="14"/>
  <c r="BB365" i="14"/>
  <c r="BA706" i="14"/>
  <c r="BB537" i="14"/>
  <c r="BB532" i="14"/>
  <c r="BB129" i="14"/>
  <c r="BB644" i="14"/>
  <c r="BA196" i="14"/>
  <c r="BB299" i="14"/>
  <c r="BB389" i="14"/>
  <c r="BA302" i="14"/>
  <c r="BB233" i="14"/>
  <c r="BB323" i="14"/>
  <c r="BA640" i="14"/>
  <c r="BA230" i="14"/>
  <c r="BA309" i="14"/>
  <c r="BB410" i="14"/>
  <c r="BA486" i="14"/>
  <c r="BA646" i="14"/>
  <c r="BA668" i="14"/>
  <c r="BB623" i="14"/>
  <c r="BA81" i="14"/>
  <c r="BB724" i="14"/>
  <c r="BA310" i="14"/>
  <c r="BB758" i="14"/>
  <c r="BB303" i="14"/>
  <c r="BB614" i="14"/>
  <c r="BA515" i="14"/>
  <c r="BB338" i="14"/>
  <c r="BA608" i="14"/>
  <c r="BA621" i="14"/>
  <c r="BC466" i="14"/>
  <c r="BB466" i="14"/>
  <c r="BC523" i="14"/>
  <c r="BB523" i="14"/>
  <c r="BA659" i="14"/>
  <c r="BC645" i="14"/>
  <c r="BB645" i="14"/>
  <c r="BC431" i="14"/>
  <c r="BA431" i="14"/>
  <c r="BB431" i="14"/>
  <c r="BC519" i="14"/>
  <c r="BB519" i="14"/>
  <c r="BA519" i="14"/>
  <c r="BA336" i="14"/>
  <c r="BA582" i="14"/>
  <c r="BC582" i="14"/>
  <c r="BB163" i="14"/>
  <c r="BC391" i="14"/>
  <c r="BB391" i="14"/>
  <c r="BC444" i="14"/>
  <c r="BB444" i="14"/>
  <c r="BA444" i="14"/>
  <c r="BA214" i="14"/>
  <c r="BA294" i="14"/>
  <c r="BA322" i="14"/>
  <c r="BA502" i="14"/>
  <c r="BC502" i="14"/>
  <c r="BB502" i="14"/>
  <c r="BC524" i="14"/>
  <c r="BB524" i="14"/>
  <c r="BA547" i="14"/>
  <c r="BA770" i="14"/>
  <c r="BB364" i="14"/>
  <c r="BA177" i="14"/>
  <c r="BA87" i="14"/>
  <c r="BC92" i="14"/>
  <c r="BA92" i="14"/>
  <c r="BB92" i="14"/>
  <c r="BC473" i="14"/>
  <c r="BB473" i="14"/>
  <c r="BA473" i="14"/>
  <c r="BA221" i="14"/>
  <c r="BB650" i="14"/>
  <c r="BB201" i="14"/>
  <c r="BC552" i="14"/>
  <c r="BB552" i="14"/>
  <c r="BA552" i="14"/>
  <c r="BB456" i="14"/>
  <c r="BA697" i="14"/>
  <c r="BC546" i="14"/>
  <c r="BB546" i="14"/>
  <c r="BA546" i="14"/>
  <c r="BB566" i="14"/>
  <c r="BB332" i="14"/>
  <c r="BC166" i="14"/>
  <c r="BB166" i="14"/>
  <c r="BA166" i="14"/>
  <c r="BA532" i="14"/>
  <c r="BC501" i="14"/>
  <c r="BB501" i="14"/>
  <c r="BC178" i="14"/>
  <c r="BB178" i="14"/>
  <c r="BC589" i="14"/>
  <c r="BA589" i="14"/>
  <c r="BB589" i="14"/>
  <c r="BA181" i="14"/>
  <c r="BC413" i="14"/>
  <c r="BA413" i="14"/>
  <c r="BB413" i="14"/>
  <c r="BA672" i="14"/>
  <c r="BA291" i="14"/>
  <c r="BB505" i="14"/>
  <c r="BA604" i="14"/>
  <c r="BA513" i="14"/>
  <c r="BA690" i="14"/>
  <c r="BB656" i="14"/>
  <c r="BB80" i="14"/>
  <c r="BB222" i="14"/>
  <c r="BC472" i="14"/>
  <c r="BA472" i="14"/>
  <c r="BB472" i="14"/>
  <c r="BC384" i="14"/>
  <c r="BB384" i="14"/>
  <c r="BA384" i="14"/>
  <c r="BA323" i="14"/>
  <c r="BC74" i="14"/>
  <c r="BB74" i="14"/>
  <c r="BA74" i="14"/>
  <c r="BA264" i="14"/>
  <c r="BC471" i="14"/>
  <c r="BA471" i="14"/>
  <c r="BB471" i="14"/>
  <c r="BA339" i="14"/>
  <c r="BB659" i="14"/>
  <c r="BA460" i="14"/>
  <c r="BC655" i="14"/>
  <c r="BA655" i="14"/>
  <c r="BB655" i="14"/>
  <c r="BA580" i="14"/>
  <c r="BC580" i="14"/>
  <c r="BB215" i="14"/>
  <c r="BC134" i="14"/>
  <c r="BA134" i="14"/>
  <c r="BB134" i="14"/>
  <c r="BB562" i="14"/>
  <c r="BC448" i="14"/>
  <c r="BB448" i="14"/>
  <c r="BA448" i="14"/>
  <c r="BB527" i="14"/>
  <c r="BB230" i="14"/>
  <c r="BC275" i="14"/>
  <c r="BA275" i="14"/>
  <c r="BB275" i="14"/>
  <c r="BC281" i="14"/>
  <c r="BB281" i="14"/>
  <c r="BA669" i="14"/>
  <c r="BB148" i="14"/>
  <c r="BB593" i="14"/>
  <c r="BA635" i="14"/>
  <c r="BC385" i="14"/>
  <c r="BB385" i="14"/>
  <c r="BC735" i="14"/>
  <c r="BB735" i="14"/>
  <c r="BA735" i="14"/>
  <c r="BB757" i="14"/>
  <c r="BB668" i="14"/>
  <c r="BB58" i="14"/>
  <c r="BA503" i="14"/>
  <c r="BA198" i="14"/>
  <c r="BC198" i="14"/>
  <c r="BB198" i="14"/>
  <c r="BC500" i="14"/>
  <c r="BA500" i="14"/>
  <c r="BB500" i="14"/>
  <c r="BA411" i="14"/>
  <c r="BA740" i="14"/>
  <c r="BB147" i="14"/>
  <c r="BB470" i="14"/>
  <c r="BB631" i="14"/>
  <c r="BB440" i="14"/>
  <c r="BA637" i="14"/>
  <c r="BA226" i="14"/>
  <c r="BB204" i="14"/>
  <c r="BB107" i="14"/>
  <c r="BB760" i="14"/>
  <c r="BB606" i="14"/>
  <c r="BB310" i="14"/>
  <c r="BC443" i="14"/>
  <c r="BA443" i="14"/>
  <c r="BB443" i="14"/>
  <c r="BA634" i="14"/>
  <c r="BC619" i="14"/>
  <c r="BB619" i="14"/>
  <c r="BA619" i="14"/>
  <c r="BB468" i="14"/>
  <c r="BC509" i="14"/>
  <c r="BB509" i="14"/>
  <c r="BB682" i="14"/>
  <c r="BB467" i="14"/>
  <c r="BB284" i="14"/>
  <c r="BB704" i="14"/>
  <c r="BA732" i="14"/>
  <c r="BA163" i="14"/>
  <c r="BC613" i="14"/>
  <c r="BA613" i="14"/>
  <c r="BB613" i="14"/>
  <c r="BC48" i="14"/>
  <c r="BB48" i="14"/>
  <c r="BA48" i="14"/>
  <c r="BA168" i="14"/>
  <c r="BB575" i="14"/>
  <c r="BC571" i="14"/>
  <c r="BB571" i="14"/>
  <c r="BA571" i="14"/>
  <c r="BC534" i="14"/>
  <c r="BB534" i="14"/>
  <c r="BA534" i="14"/>
  <c r="BC387" i="14"/>
  <c r="BB387" i="14"/>
  <c r="BA387" i="14"/>
  <c r="BA338" i="14"/>
  <c r="BC210" i="14"/>
  <c r="BB210" i="14"/>
  <c r="BB98" i="14"/>
  <c r="BB665" i="14"/>
  <c r="BB422" i="14"/>
  <c r="BB676" i="14"/>
  <c r="BB756" i="14"/>
  <c r="BB67" i="14"/>
  <c r="BC446" i="14"/>
  <c r="BB446" i="14"/>
  <c r="BA748" i="14"/>
  <c r="BB322" i="14"/>
  <c r="BA119" i="14"/>
  <c r="BA231" i="14"/>
  <c r="BC518" i="14"/>
  <c r="BA518" i="14"/>
  <c r="BB518" i="14"/>
  <c r="BC295" i="14"/>
  <c r="BB295" i="14"/>
  <c r="BA295" i="14"/>
  <c r="BB124" i="14"/>
  <c r="BB476" i="14"/>
  <c r="BB251" i="14"/>
  <c r="BA526" i="14"/>
  <c r="BB750" i="14"/>
  <c r="BB273" i="14"/>
  <c r="BB479" i="14"/>
  <c r="BA451" i="14"/>
  <c r="BB576" i="14"/>
  <c r="BA341" i="14"/>
  <c r="BB621" i="14"/>
  <c r="BC550" i="14"/>
  <c r="BB550" i="14"/>
  <c r="BA415" i="14"/>
  <c r="BA466" i="14"/>
  <c r="BA385" i="14"/>
  <c r="BA550" i="14"/>
  <c r="BA383" i="14"/>
  <c r="BC383" i="14"/>
  <c r="BC570" i="14"/>
  <c r="BB570" i="14"/>
  <c r="BA570" i="14"/>
  <c r="BC400" i="14"/>
  <c r="BB400" i="14"/>
  <c r="BA400" i="14"/>
  <c r="BA556" i="14"/>
  <c r="BA190" i="14"/>
  <c r="BC190" i="14"/>
  <c r="BB383" i="14"/>
  <c r="BB460" i="14"/>
  <c r="BC765" i="14"/>
  <c r="BB765" i="14"/>
  <c r="BA765" i="14"/>
  <c r="BB708" i="14"/>
  <c r="BA204" i="14"/>
  <c r="BC548" i="14"/>
  <c r="BB548" i="14"/>
  <c r="BC719" i="14"/>
  <c r="BA719" i="14"/>
  <c r="BB719" i="14"/>
  <c r="BC485" i="14"/>
  <c r="BA485" i="14"/>
  <c r="BB485" i="14"/>
  <c r="BC54" i="14"/>
  <c r="BB54" i="14"/>
  <c r="BA704" i="14"/>
  <c r="BA422" i="14"/>
  <c r="BA67" i="14"/>
  <c r="BA683" i="14"/>
  <c r="BA681" i="14"/>
  <c r="BC681" i="14"/>
  <c r="BB681" i="14"/>
  <c r="BC136" i="14"/>
  <c r="BB136" i="14"/>
  <c r="BC100" i="14"/>
  <c r="BA100" i="14"/>
  <c r="BB100" i="14"/>
  <c r="BC703" i="14"/>
  <c r="BB703" i="14"/>
  <c r="BA703" i="14"/>
  <c r="BA490" i="14"/>
  <c r="BA548" i="14"/>
  <c r="BB626" i="14"/>
  <c r="BC340" i="14"/>
  <c r="BB340" i="14"/>
  <c r="BA340" i="14"/>
  <c r="BA364" i="14"/>
  <c r="BB193" i="14"/>
  <c r="BB87" i="14"/>
  <c r="BC617" i="14"/>
  <c r="BA617" i="14"/>
  <c r="BB617" i="14"/>
  <c r="BB221" i="14"/>
  <c r="BB582" i="14"/>
  <c r="BA650" i="14"/>
  <c r="BA200" i="14"/>
  <c r="BA201" i="14"/>
  <c r="BC517" i="14"/>
  <c r="BB517" i="14"/>
  <c r="BA517" i="14"/>
  <c r="BA456" i="14"/>
  <c r="BC482" i="14"/>
  <c r="BB482" i="14"/>
  <c r="BA482" i="14"/>
  <c r="BB697" i="14"/>
  <c r="BA332" i="14"/>
  <c r="BB207" i="14"/>
  <c r="BB615" i="14"/>
  <c r="BA514" i="14"/>
  <c r="BB707" i="14"/>
  <c r="BC192" i="14"/>
  <c r="BB192" i="14"/>
  <c r="BA602" i="14"/>
  <c r="BC409" i="14"/>
  <c r="BB409" i="14"/>
  <c r="BC583" i="14"/>
  <c r="BB583" i="14"/>
  <c r="BA278" i="14"/>
  <c r="BB667" i="14"/>
  <c r="BC241" i="14"/>
  <c r="BA241" i="14"/>
  <c r="BB241" i="14"/>
  <c r="BC64" i="14"/>
  <c r="BB64" i="14"/>
  <c r="BA64" i="14"/>
  <c r="BB181" i="14"/>
  <c r="BC202" i="14"/>
  <c r="BA202" i="14"/>
  <c r="BB202" i="14"/>
  <c r="BB291" i="14"/>
  <c r="BA505" i="14"/>
  <c r="BC475" i="14"/>
  <c r="BB475" i="14"/>
  <c r="BB604" i="14"/>
  <c r="BA549" i="14"/>
  <c r="BB133" i="14"/>
  <c r="BA205" i="14"/>
  <c r="BB628" i="14"/>
  <c r="BA368" i="14"/>
  <c r="BB97" i="14"/>
  <c r="BB264" i="14"/>
  <c r="BB430" i="14"/>
  <c r="BB339" i="14"/>
  <c r="BC212" i="14"/>
  <c r="BB212" i="14"/>
  <c r="BA215" i="14"/>
  <c r="BA562" i="14"/>
  <c r="BA713" i="14"/>
  <c r="BA693" i="14"/>
  <c r="BC434" i="14"/>
  <c r="BB434" i="14"/>
  <c r="BA527" i="14"/>
  <c r="BA759" i="14"/>
  <c r="BB309" i="14"/>
  <c r="BA282" i="14"/>
  <c r="BA148" i="14"/>
  <c r="BA593" i="14"/>
  <c r="BB635" i="14"/>
  <c r="BC362" i="14"/>
  <c r="BA362" i="14"/>
  <c r="BB362" i="14"/>
  <c r="BB183" i="14"/>
  <c r="BC183" i="14"/>
  <c r="BC701" i="14"/>
  <c r="BB701" i="14"/>
  <c r="BA701" i="14"/>
  <c r="BA757" i="14"/>
  <c r="BB266" i="14"/>
  <c r="BB411" i="14"/>
  <c r="BA141" i="14"/>
  <c r="BA147" i="14"/>
  <c r="BA470" i="14"/>
  <c r="BA631" i="14"/>
  <c r="BC729" i="14"/>
  <c r="BB729" i="14"/>
  <c r="BA729" i="14"/>
  <c r="BC186" i="14"/>
  <c r="BB186" i="14"/>
  <c r="BA186" i="14"/>
  <c r="BC689" i="14"/>
  <c r="BA689" i="14"/>
  <c r="BB689" i="14"/>
  <c r="BA768" i="14"/>
  <c r="BA440" i="14"/>
  <c r="BB637" i="14"/>
  <c r="BB226" i="14"/>
  <c r="BC146" i="14"/>
  <c r="BB146" i="14"/>
  <c r="BA107" i="14"/>
  <c r="BA694" i="14"/>
  <c r="BB728" i="14"/>
  <c r="BA760" i="14"/>
  <c r="BB287" i="14"/>
  <c r="BA606" i="14"/>
  <c r="BB379" i="14"/>
  <c r="BB316" i="14"/>
  <c r="BC601" i="14"/>
  <c r="BB601" i="14"/>
  <c r="BA601" i="14"/>
  <c r="BC496" i="14"/>
  <c r="BA496" i="14"/>
  <c r="BB496" i="14"/>
  <c r="BB670" i="14"/>
  <c r="BC78" i="14"/>
  <c r="BB78" i="14"/>
  <c r="BA78" i="14"/>
  <c r="BB102" i="14"/>
  <c r="BB596" i="14"/>
  <c r="BA68" i="14"/>
  <c r="BC320" i="14"/>
  <c r="BB320" i="14"/>
  <c r="BA320" i="14"/>
  <c r="BA467" i="14"/>
  <c r="BA284" i="14"/>
  <c r="BB581" i="14"/>
  <c r="BC452" i="14"/>
  <c r="BA452" i="14"/>
  <c r="BB452" i="14"/>
  <c r="BB732" i="14"/>
  <c r="BB93" i="14"/>
  <c r="BC545" i="14"/>
  <c r="BB545" i="14"/>
  <c r="BB168" i="14"/>
  <c r="BA575" i="14"/>
  <c r="BA98" i="14"/>
  <c r="BA618" i="14"/>
  <c r="BB304" i="14"/>
  <c r="BA676" i="14"/>
  <c r="BA756" i="14"/>
  <c r="BC373" i="14"/>
  <c r="BB373" i="14"/>
  <c r="BA373" i="14"/>
  <c r="BB325" i="14"/>
  <c r="BA578" i="14"/>
  <c r="BB350" i="14"/>
  <c r="BB119" i="14"/>
  <c r="BC402" i="14"/>
  <c r="BB402" i="14"/>
  <c r="BA124" i="14"/>
  <c r="BA476" i="14"/>
  <c r="BA251" i="14"/>
  <c r="BB526" i="14"/>
  <c r="BA750" i="14"/>
  <c r="BA273" i="14"/>
  <c r="BA479" i="14"/>
  <c r="BB451" i="14"/>
  <c r="BA576" i="14"/>
  <c r="BC450" i="14"/>
  <c r="BA450" i="14"/>
  <c r="BB450" i="14"/>
  <c r="BB341" i="14"/>
  <c r="BC142" i="14"/>
  <c r="BB142" i="14"/>
  <c r="BA142" i="14"/>
  <c r="BB696" i="14"/>
  <c r="BC695" i="14"/>
  <c r="BB695" i="14"/>
  <c r="BA695" i="14"/>
  <c r="BC761" i="14"/>
  <c r="BB761" i="14"/>
  <c r="BB415" i="14"/>
  <c r="BA645" i="14"/>
  <c r="BA54" i="14"/>
  <c r="BA545" i="14"/>
  <c r="BA670" i="14"/>
  <c r="BA391" i="14"/>
  <c r="BA178" i="14"/>
  <c r="BC510" i="14"/>
  <c r="BB510" i="14"/>
  <c r="BA510" i="14"/>
  <c r="BC671" i="14"/>
  <c r="BB671" i="14"/>
  <c r="BA671" i="14"/>
  <c r="BB690" i="14"/>
  <c r="BC717" i="14"/>
  <c r="BB717" i="14"/>
  <c r="BA717" i="14"/>
  <c r="BC354" i="14"/>
  <c r="BB354" i="14"/>
  <c r="BC439" i="14"/>
  <c r="BA439" i="14"/>
  <c r="BB439" i="14"/>
  <c r="BC220" i="14"/>
  <c r="BA220" i="14"/>
  <c r="BB220" i="14"/>
  <c r="BC66" i="14"/>
  <c r="BA66" i="14"/>
  <c r="BB66" i="14"/>
  <c r="BB190" i="14"/>
  <c r="BC699" i="14"/>
  <c r="BB699" i="14"/>
  <c r="BA699" i="14"/>
  <c r="BC675" i="14"/>
  <c r="BB675" i="14"/>
  <c r="BA675" i="14"/>
  <c r="BB200" i="14"/>
  <c r="BC441" i="14"/>
  <c r="BB441" i="14"/>
  <c r="BC380" i="14"/>
  <c r="BA380" i="14"/>
  <c r="BB380" i="14"/>
  <c r="BA726" i="14"/>
  <c r="BC726" i="14"/>
  <c r="BC122" i="14"/>
  <c r="BA122" i="14"/>
  <c r="BB122" i="14"/>
  <c r="BB627" i="14"/>
  <c r="BC378" i="14"/>
  <c r="BB378" i="14"/>
  <c r="BA378" i="14"/>
  <c r="BC160" i="14"/>
  <c r="BB160" i="14"/>
  <c r="BC140" i="14"/>
  <c r="BB140" i="14"/>
  <c r="BB278" i="14"/>
  <c r="BA667" i="14"/>
  <c r="BC751" i="14"/>
  <c r="BB751" i="14"/>
  <c r="BC457" i="14"/>
  <c r="BB457" i="14"/>
  <c r="BB549" i="14"/>
  <c r="BA133" i="14"/>
  <c r="BB556" i="14"/>
  <c r="BB205" i="14"/>
  <c r="BB368" i="14"/>
  <c r="BB648" i="14"/>
  <c r="BA430" i="14"/>
  <c r="BB538" i="14"/>
  <c r="BB488" i="14"/>
  <c r="BC488" i="14"/>
  <c r="BA488" i="14"/>
  <c r="BC512" i="14"/>
  <c r="BB512" i="14"/>
  <c r="BA512" i="14"/>
  <c r="BC425" i="14"/>
  <c r="BB425" i="14"/>
  <c r="BA425" i="14"/>
  <c r="BC516" i="14"/>
  <c r="BA516" i="14"/>
  <c r="BB516" i="14"/>
  <c r="BB713" i="14"/>
  <c r="BC639" i="14"/>
  <c r="BB639" i="14"/>
  <c r="BA639" i="14"/>
  <c r="BB282" i="14"/>
  <c r="BB725" i="14"/>
  <c r="BB718" i="14"/>
  <c r="BC398" i="14"/>
  <c r="BA398" i="14"/>
  <c r="BB398" i="14"/>
  <c r="BB174" i="14"/>
  <c r="BA266" i="14"/>
  <c r="BC520" i="14"/>
  <c r="BB520" i="14"/>
  <c r="BA520" i="14"/>
  <c r="BA686" i="14"/>
  <c r="BB141" i="14"/>
  <c r="BA708" i="14"/>
  <c r="BB61" i="14"/>
  <c r="BB257" i="14"/>
  <c r="BB768" i="14"/>
  <c r="BC417" i="14"/>
  <c r="BB417" i="14"/>
  <c r="BA417" i="14"/>
  <c r="BB447" i="14"/>
  <c r="BB336" i="14"/>
  <c r="BC539" i="14"/>
  <c r="BB539" i="14"/>
  <c r="BA539" i="14"/>
  <c r="BB81" i="14"/>
  <c r="BB694" i="14"/>
  <c r="BA494" i="14"/>
  <c r="BA287" i="14"/>
  <c r="BA379" i="14"/>
  <c r="BA316" i="14"/>
  <c r="BB610" i="14"/>
  <c r="BC228" i="14"/>
  <c r="BB228" i="14"/>
  <c r="BA228" i="14"/>
  <c r="BB187" i="14"/>
  <c r="BA102" i="14"/>
  <c r="BC370" i="14"/>
  <c r="BB370" i="14"/>
  <c r="BA370" i="14"/>
  <c r="BB712" i="14"/>
  <c r="BA581" i="14"/>
  <c r="BB654" i="14"/>
  <c r="BA93" i="14"/>
  <c r="BA614" i="14"/>
  <c r="BC714" i="14"/>
  <c r="BB714" i="14"/>
  <c r="BB214" i="14"/>
  <c r="BB618" i="14"/>
  <c r="BA304" i="14"/>
  <c r="BB191" i="14"/>
  <c r="BB683" i="14"/>
  <c r="BB294" i="14"/>
  <c r="BC56" i="14"/>
  <c r="BB56" i="14"/>
  <c r="BA56" i="14"/>
  <c r="BC521" i="14"/>
  <c r="BB521" i="14"/>
  <c r="BA521" i="14"/>
  <c r="BB578" i="14"/>
  <c r="BA350" i="14"/>
  <c r="BC60" i="14"/>
  <c r="BA60" i="14"/>
  <c r="BB60" i="14"/>
  <c r="BA265" i="14"/>
  <c r="BC114" i="14"/>
  <c r="BA114" i="14"/>
  <c r="BB114" i="14"/>
  <c r="BB547" i="14"/>
  <c r="BB770" i="14"/>
  <c r="BB608" i="14"/>
  <c r="BA274" i="14"/>
  <c r="BA206" i="14"/>
  <c r="BB95" i="14"/>
  <c r="BC569" i="14"/>
  <c r="BB569" i="14"/>
  <c r="BA569" i="14"/>
  <c r="BB277" i="14"/>
  <c r="BA696" i="14"/>
  <c r="BB490" i="14"/>
  <c r="BC90" i="14"/>
  <c r="BB90" i="14"/>
  <c r="BC605" i="14"/>
  <c r="BB605" i="14"/>
  <c r="BA605" i="14"/>
  <c r="BB597" i="14"/>
  <c r="BA583" i="14"/>
  <c r="BA434" i="14"/>
  <c r="BA281" i="14"/>
  <c r="BA402" i="14"/>
  <c r="BA524" i="14"/>
  <c r="BA212" i="14"/>
  <c r="BA475" i="14"/>
  <c r="BA761" i="14"/>
  <c r="BA52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S3" authorId="0" shapeId="0" xr:uid="{21FA8F52-3AB9-48E6-B8C6-2A4B21BC03EA}">
      <text>
        <r>
          <rPr>
            <b/>
            <sz val="9"/>
            <color indexed="81"/>
            <rFont val="Segoe UI"/>
            <family val="2"/>
          </rPr>
          <t>Home:</t>
        </r>
        <r>
          <rPr>
            <sz val="9"/>
            <color indexed="81"/>
            <rFont val="Segoe UI"/>
            <family val="2"/>
          </rPr>
          <t xml:space="preserve">
Middlemost 1989</t>
        </r>
      </text>
    </comment>
  </commentList>
</comments>
</file>

<file path=xl/sharedStrings.xml><?xml version="1.0" encoding="utf-8"?>
<sst xmlns="http://schemas.openxmlformats.org/spreadsheetml/2006/main" count="8451" uniqueCount="1458">
  <si>
    <t>System properties (no fractionated)</t>
  </si>
  <si>
    <t>Masses</t>
  </si>
  <si>
    <t>Fractionated solids</t>
  </si>
  <si>
    <t>Index</t>
  </si>
  <si>
    <t>Mode</t>
  </si>
  <si>
    <t>T (C)</t>
  </si>
  <si>
    <t>P (bar)</t>
  </si>
  <si>
    <t>log fO2</t>
  </si>
  <si>
    <t>G (J)</t>
  </si>
  <si>
    <t>H (J)</t>
  </si>
  <si>
    <t>S (J/K)</t>
  </si>
  <si>
    <t>Cp (J)</t>
  </si>
  <si>
    <t>V (cm3)</t>
  </si>
  <si>
    <t>density (g/cm3)</t>
  </si>
  <si>
    <t>viscosity (log poise)</t>
  </si>
  <si>
    <t>m (total)</t>
  </si>
  <si>
    <t>m (melt)</t>
  </si>
  <si>
    <t>m (solid)</t>
  </si>
  <si>
    <t>m (frac)</t>
  </si>
  <si>
    <t>m (assim)</t>
  </si>
  <si>
    <t>SiO2</t>
  </si>
  <si>
    <t>TiO2</t>
  </si>
  <si>
    <t>Al2O3</t>
  </si>
  <si>
    <t>Fe2O3</t>
  </si>
  <si>
    <t>FeO</t>
  </si>
  <si>
    <t>MnO</t>
  </si>
  <si>
    <t>MgO</t>
  </si>
  <si>
    <t>CaO</t>
  </si>
  <si>
    <t>Na2O</t>
  </si>
  <si>
    <t>K2O</t>
  </si>
  <si>
    <t>P2O5</t>
  </si>
  <si>
    <t>H2O</t>
  </si>
  <si>
    <t>CO2</t>
  </si>
  <si>
    <t>SO3</t>
  </si>
  <si>
    <t>Cl2O-1</t>
  </si>
  <si>
    <t>F2O-1</t>
  </si>
  <si>
    <t>olivine</t>
  </si>
  <si>
    <t>clinopyroxene</t>
  </si>
  <si>
    <t>spinel</t>
  </si>
  <si>
    <t>apatite</t>
  </si>
  <si>
    <t>Isothermal</t>
  </si>
  <si>
    <t>Solid and fluid phases in equilibrium with the melt (and to be fractionated before next equilibration step if fractionation is active)</t>
  </si>
  <si>
    <t>Step</t>
  </si>
  <si>
    <t>Label</t>
  </si>
  <si>
    <t>Formula</t>
  </si>
  <si>
    <t>Mass</t>
  </si>
  <si>
    <t>(Ca0.00Mg0.85Fe''0.15Mn0.00Co0.00Ni0.00)2SiO4</t>
  </si>
  <si>
    <t>(Ca0.00Mg0.84Fe''0.15Mn0.00Co0.00Ni0.00)2SiO4</t>
  </si>
  <si>
    <t>(Ca0.00Mg0.84Fe''0.16Mn0.00Co0.00Ni0.00)2SiO4</t>
  </si>
  <si>
    <t>(Ca0.00Mg0.83Fe''0.16Mn0.00Co0.00Ni0.00)2SiO4</t>
  </si>
  <si>
    <t>(Ca0.00Mg0.83Fe''0.17Mn0.00Co0.00Ni0.00)2SiO4</t>
  </si>
  <si>
    <t>Ca5(PO4)3OH</t>
  </si>
  <si>
    <t>cpx Na0.02Ca0.86Fe''0.12Mg0.73Fe'''0.09Ti0.12Al0.41Si1.64O6</t>
  </si>
  <si>
    <t>cpx Na0.02Ca0.87Fe''0.12Mg0.72Fe'''0.10Ti0.12Al0.42Si1.63O6</t>
  </si>
  <si>
    <t>cpx Na0.02Ca0.87Fe''0.12Mg0.72Fe'''0.10Ti0.13Al0.43Si1.62O6</t>
  </si>
  <si>
    <t>(Ca0.00Mg0.82Fe''0.17Mn0.00Co0.00Ni0.00)2SiO4</t>
  </si>
  <si>
    <t>cpx Na0.02Ca0.87Fe''0.12Mg0.71Fe'''0.10Ti0.13Al0.44Si1.61O6</t>
  </si>
  <si>
    <t>cpx Na0.02Ca0.87Fe''0.12Mg0.70Fe'''0.10Ti0.14Al0.45Si1.60O6</t>
  </si>
  <si>
    <t>(Ca0.00Mg0.82Fe''0.18Mn0.00Co0.00Ni0.00)2SiO4</t>
  </si>
  <si>
    <t>cpx Na0.02Ca0.87Fe''0.12Mg0.70Fe'''0.10Ti0.15Al0.45Si1.59O6</t>
  </si>
  <si>
    <t>cpx Na0.02Ca0.87Fe''0.12Mg0.69Fe'''0.10Ti0.15Al0.47Si1.57O6</t>
  </si>
  <si>
    <t>cpx Na0.02Ca0.88Fe''0.12Mg0.68Fe'''0.10Ti0.16Al0.48Si1.56O6</t>
  </si>
  <si>
    <t>cpx Na0.02Ca0.88Fe''0.12Mg0.67Fe'''0.10Ti0.17Al0.49Si1.54O6</t>
  </si>
  <si>
    <t>cpx Na0.02Ca0.88Fe''0.12Mg0.66Fe'''0.10Ti0.18Al0.51Si1.52O6</t>
  </si>
  <si>
    <t>cpx Na0.02Ca0.88Fe''0.12Mg0.65Fe'''0.10Ti0.19Al0.52Si1.51O6</t>
  </si>
  <si>
    <t>Fe''0.41Mg0.71Fe'''0.43Al1.34Cr0.00Ti0.12O4</t>
  </si>
  <si>
    <t>(Ca0.00Mg0.81Fe''0.18Mn0.00Co0.00Ni0.00)2SiO4</t>
  </si>
  <si>
    <t>cpx Na0.02Ca0.88Fe''0.12Mg0.65Fe'''0.10Ti0.20Al0.52Si1.50O6</t>
  </si>
  <si>
    <t>Fe''0.42Mg0.70Fe'''0.44Al1.31Cr0.00Ti0.12O4</t>
  </si>
  <si>
    <t>(Ca0.00Mg0.75Fe''0.25Mn0.00Co0.00Ni0.00)2SiO4</t>
  </si>
  <si>
    <t>(Ca0.00Mg0.74Fe''0.25Mn0.00Co0.00Ni0.00)2SiO4</t>
  </si>
  <si>
    <t>(Ca0.00Mg0.74Fe''0.26Mn0.00Co0.00Ni0.00)2SiO4</t>
  </si>
  <si>
    <t>(Ca0.00Mg0.73Fe''0.26Mn0.00Co0.00Ni0.00)2SiO4</t>
  </si>
  <si>
    <t>(Ca0.00Mg0.73Fe''0.27Mn0.00Co0.00Ni0.00)2SiO4</t>
  </si>
  <si>
    <t>(Ca0.00Mg0.72Fe''0.27Mn0.00Co0.00Ni0.00)2SiO4</t>
  </si>
  <si>
    <t>(Ca0.00Mg0.72Fe''0.28Mn0.00Co0.00Ni0.00)2SiO4</t>
  </si>
  <si>
    <t>alloy-solid</t>
  </si>
  <si>
    <t>solid Fe1.00Ni0.00</t>
  </si>
  <si>
    <t>hornblende</t>
  </si>
  <si>
    <t>biotite</t>
  </si>
  <si>
    <t>Fe''1.01Mg0.59Fe'''0.51Al0.30Cr0.00Ti0.59O4</t>
  </si>
  <si>
    <t>Fe''1.01Mg0.58Fe'''0.51Al0.30Cr0.00Ti0.59O4</t>
  </si>
  <si>
    <t>Fe''1.02Mg0.58Fe'''0.51Al0.30Cr0.00Ti0.60O4</t>
  </si>
  <si>
    <t>Fe''1.02Mg0.58Fe'''0.50Al0.30Cr0.00Ti0.60O4</t>
  </si>
  <si>
    <t>Fe''1.02Mg0.57Fe'''0.50Al0.30Cr0.00Ti0.60O4</t>
  </si>
  <si>
    <t>Fe''1.03Mg0.57Fe'''0.50Al0.30Cr0.00Ti0.60O4</t>
  </si>
  <si>
    <t>Fe''1.03Mg0.58Fe'''0.49Al0.30Cr0.00Ti0.60O4</t>
  </si>
  <si>
    <t>Fe''1.03Mg0.58Fe'''0.49Al0.30Cr0.00Ti0.61O4</t>
  </si>
  <si>
    <t>Fe''1.03Mg0.58Fe'''0.48Al0.30Cr0.00Ti0.61O4</t>
  </si>
  <si>
    <t>Fe''1.03Mg0.58Fe'''0.47Al0.30Cr0.00Ti0.61O4</t>
  </si>
  <si>
    <t>Fe''1.04Mg0.58Fe'''0.47Al0.30Cr0.00Ti0.61O4</t>
  </si>
  <si>
    <t>Fe''1.04Mg0.58Fe'''0.46Al0.30Cr0.00Ti0.62O4</t>
  </si>
  <si>
    <t>Fe''1.04Mg0.58Fe'''0.46Al0.31Cr0.00Ti0.62O4</t>
  </si>
  <si>
    <t>Fe''1.04Mg0.58Fe'''0.45Al0.31Cr0.00Ti0.62O4</t>
  </si>
  <si>
    <t>cpx Na0.02Ca0.94Fe''0.12Mg0.48Fe'''0.08Ti0.40Al0.79Si1.18O6</t>
  </si>
  <si>
    <t>Fe''1.05Mg0.58Fe'''0.45Al0.30Cr0.00Ti0.62O4</t>
  </si>
  <si>
    <t>cpx Na0.02Ca0.94Fe''0.12Mg0.48Fe'''0.08Ti0.39Al0.79Si1.18O6</t>
  </si>
  <si>
    <t>Fe''1.05Mg0.57Fe'''0.45Al0.30Cr0.00Ti0.63O4</t>
  </si>
  <si>
    <t>cpx Na0.02Ca0.94Fe''0.12Mg0.49Fe'''0.08Ti0.39Al0.79Si1.18O6</t>
  </si>
  <si>
    <t>Fe''1.06Mg0.57Fe'''0.45Al0.30Cr0.00Ti0.63O4</t>
  </si>
  <si>
    <t>cpx Na0.02Ca0.94Fe''0.12Mg0.49Fe'''0.08Ti0.39Al0.78Si1.19O6</t>
  </si>
  <si>
    <t>Fe''1.07Mg0.56Fe'''0.44Al0.30Cr0.00Ti0.63O4</t>
  </si>
  <si>
    <t>cpx Na0.02Ca0.94Fe''0.12Mg0.49Fe'''0.07Ti0.39Al0.78Si1.19O6</t>
  </si>
  <si>
    <t>Fe''1.08Mg0.55Fe'''0.44Al0.30Cr0.00Ti0.63O4</t>
  </si>
  <si>
    <t>cpx Na0.02Ca0.94Fe''0.12Mg0.49Fe'''0.07Ti0.39Al0.78Si1.20O6</t>
  </si>
  <si>
    <t>Fe''1.08Mg0.55Fe'''0.44Al0.29Cr0.00Ti0.63O4</t>
  </si>
  <si>
    <t>cpx Na0.02Ca0.94Fe''0.12Mg0.49Fe'''0.07Ti0.39Al0.77Si1.20O6</t>
  </si>
  <si>
    <t>Fe''1.09Mg0.55Fe'''0.44Al0.29Cr0.00Ti0.63O4</t>
  </si>
  <si>
    <t>cpx Na0.02Ca0.93Fe''0.12Mg0.49Fe'''0.07Ti0.38Al0.77Si1.20O6</t>
  </si>
  <si>
    <t>Fe''1.09Mg0.54Fe'''0.44Al0.29Cr0.00Ti0.63O4</t>
  </si>
  <si>
    <t>cpx Na0.02Ca0.93Fe''0.12Mg0.49Fe'''0.07Ti0.38Al0.77Si1.21O6</t>
  </si>
  <si>
    <t>Fe''1.10Mg0.54Fe'''0.44Al0.29Cr0.00Ti0.63O4</t>
  </si>
  <si>
    <t>cpx Na0.02Ca0.93Fe''0.13Mg0.49Fe'''0.07Ti0.38Al0.76Si1.21O6</t>
  </si>
  <si>
    <t>Fe''1.10Mg0.53Fe'''0.44Al0.29Cr0.00Ti0.63O4</t>
  </si>
  <si>
    <t>cpx Na0.02Ca0.93Fe''0.13Mg0.50Fe'''0.07Ti0.38Al0.76Si1.22O6</t>
  </si>
  <si>
    <t>cpx Na0.02Ca0.93Fe''0.13Mg0.50Fe'''0.07Ti0.37Al0.75Si1.22O6</t>
  </si>
  <si>
    <t>cpx Na0.02Ca0.93Fe''0.13Mg0.50Fe'''0.07Ti0.37Al0.75Si1.23O6</t>
  </si>
  <si>
    <t>cpx Na0.02Ca0.93Fe''0.13Mg0.50Fe'''0.07Ti0.37Al0.74Si1.23O6</t>
  </si>
  <si>
    <t>cpx Na0.02Ca0.93Fe''0.13Mg0.50Fe'''0.07Ti0.37Al0.74Si1.24O6</t>
  </si>
  <si>
    <t>cpx Na0.02Ca0.93Fe''0.13Mg0.51Fe'''0.07Ti0.36Al0.74Si1.24O6</t>
  </si>
  <si>
    <t>cpx Na0.02Ca0.93Fe''0.13Mg0.51Fe'''0.07Ti0.36Al0.73Si1.25O6</t>
  </si>
  <si>
    <t>cpx Na0.02Ca0.93Fe''0.13Mg0.51Fe'''0.07Ti0.35Al0.72Si1.26O6</t>
  </si>
  <si>
    <t>cpx Na0.02Ca0.93Fe''0.14Mg0.52Fe'''0.07Ti0.35Al0.71Si1.27O6</t>
  </si>
  <si>
    <t>cpx Na0.02Ca0.92Fe''0.14Mg0.52Fe'''0.07Ti0.35Al0.71Si1.27O6</t>
  </si>
  <si>
    <t>cpx Na0.02Ca0.92Fe''0.14Mg0.52Fe'''0.07Ti0.34Al0.70Si1.28O6</t>
  </si>
  <si>
    <t>cpx Na0.02Ca0.92Fe''0.14Mg0.52Fe'''0.07Ti0.34Al0.70Si1.29O6</t>
  </si>
  <si>
    <t>cpx Na0.02Ca0.92Fe''0.14Mg0.52Fe'''0.07Ti0.34Al0.69Si1.29O6</t>
  </si>
  <si>
    <t>cpx Na0.02Ca0.92Fe''0.14Mg0.52Fe'''0.07Ti0.33Al0.69Si1.30O6</t>
  </si>
  <si>
    <t>cpx Na0.02Ca0.92Fe''0.14Mg0.52Fe'''0.07Ti0.33Al0.68Si1.31O6</t>
  </si>
  <si>
    <t>cpx Na0.02Ca0.92Fe''0.15Mg0.53Fe'''0.07Ti0.33Al0.68Si1.31O6</t>
  </si>
  <si>
    <t>cpx Na0.02Ca0.92Fe''0.15Mg0.53Fe'''0.07Ti0.32Al0.67Si1.32O6</t>
  </si>
  <si>
    <t>cpx Na0.02Ca0.92Fe''0.15Mg0.53Fe'''0.07Ti0.32Al0.66Si1.33O6</t>
  </si>
  <si>
    <t>cpx Na0.02Ca0.92Fe''0.15Mg0.53Fe'''0.07Ti0.31Al0.65Si1.34O6</t>
  </si>
  <si>
    <t>cpx Na0.02Ca0.92Fe''0.15Mg0.53Fe'''0.07Ti0.31Al0.65Si1.35O6</t>
  </si>
  <si>
    <t>NaCa2Mg1.95Fe2+2.05Al1.00Fe3+0.00Al2Si6O22(OH)2</t>
  </si>
  <si>
    <t>NaCa2Mg1.92Fe2+2.08Al1.00Fe3+0.00Al2Si6O22(OH)2</t>
  </si>
  <si>
    <t>NaCa2Mg1.88Fe2+2.12Al1.00Fe3+0.00Al2Si6O22(OH)2</t>
  </si>
  <si>
    <t>NaCa2Mg1.69Fe2+2.31Al1.00Fe3+0.00Al2Si6O22(OH)2</t>
  </si>
  <si>
    <t>NaCa2Mg1.65Fe2+2.35Al1.00Fe3+0.00Al2Si6O22(OH)2</t>
  </si>
  <si>
    <t>NaCa2Mg1.61Fe2+2.39Al1.00Fe3+0.00Al2Si6O22(OH)2</t>
  </si>
  <si>
    <t>NaCa2Mg1.57Fe2+2.43Al1.00Fe3+0.00Al2Si6O22(OH)2</t>
  </si>
  <si>
    <t>NaCa2Mg1.53Fe2+2.47Al1.00Fe3+0.00Al2Si6O22(OH)2</t>
  </si>
  <si>
    <t>NaCa2Mg1.49Fe2+2.51Al1.00Fe3+0.00Al2Si6O22(OH)2</t>
  </si>
  <si>
    <t>NaCa2Mg1.41Fe2+2.59Al1.00Fe3+0.00Al2Si6O22(OH)2</t>
  </si>
  <si>
    <t>NaCa2Mg1.37Fe2+2.63Al1.00Fe3+0.00Al2Si6O22(OH)2</t>
  </si>
  <si>
    <t>NaCa2Mg1.25Fe2+2.75Al1.00Fe3+0.00Al2Si6O22(OH)2</t>
  </si>
  <si>
    <t>NaCa2Mg1.21Fe2+2.79Al1.00Fe3+0.00Al2Si6O22(OH)2</t>
  </si>
  <si>
    <t>NaCa2Mg1.08Fe2+2.92Al1.00Fe3+0.00Al2Si6O22(OH)2</t>
  </si>
  <si>
    <t>NaCa2Mg1.00Fe2+3.00Al1.00Fe3+0.00Al2Si6O22(OH)2</t>
  </si>
  <si>
    <t>NaCa2Mg0.95Fe2+3.05Al1.00Fe3+0.00Al2Si6O22(OH)2</t>
  </si>
  <si>
    <t>whitlockite</t>
  </si>
  <si>
    <t>cpx Na0.03Ca0.82Fe''0.12Mg0.86Fe'''0.08Ti0.03Al0.24Si1.82O6</t>
  </si>
  <si>
    <t>cpx Na0.03Ca0.82Fe''0.12Mg0.86Fe'''0.08Ti0.03Al0.25Si1.82O6</t>
  </si>
  <si>
    <t>cpx Na0.03Ca0.82Fe''0.12Mg0.85Fe'''0.08Ti0.03Al0.25Si1.82O6</t>
  </si>
  <si>
    <t>cpx Na0.03Ca0.82Fe''0.12Mg0.85Fe'''0.08Ti0.03Al0.25Si1.81O6</t>
  </si>
  <si>
    <t>cpx Na0.03Ca0.81Fe''0.12Mg0.85Fe'''0.08Ti0.03Al0.25Si1.81O6</t>
  </si>
  <si>
    <t>cpx Na0.03Ca0.81Fe''0.12Mg0.85Fe'''0.08Ti0.04Al0.25Si1.81O6</t>
  </si>
  <si>
    <t>cpx Na0.03Ca0.81Fe''0.12Mg0.85Fe'''0.08Ti0.04Al0.26Si1.81O6</t>
  </si>
  <si>
    <t>cpx Na0.03Ca0.81Fe''0.13Mg0.84Fe'''0.08Ti0.04Al0.26Si1.81O6</t>
  </si>
  <si>
    <t>cpx Na0.03Ca0.81Fe''0.13Mg0.84Fe'''0.08Ti0.04Al0.26Si1.80O6</t>
  </si>
  <si>
    <t>cpx Na0.03Ca0.81Fe''0.13Mg0.84Fe'''0.08Ti0.04Al0.27Si1.80O6</t>
  </si>
  <si>
    <t>cpx Na0.03Ca0.81Fe''0.13Mg0.83Fe'''0.08Ti0.04Al0.27Si1.80O6</t>
  </si>
  <si>
    <t>cpx Na0.03Ca0.81Fe''0.13Mg0.83Fe'''0.08Ti0.04Al0.27Si1.79O6</t>
  </si>
  <si>
    <t>cpx Na0.03Ca0.81Fe''0.13Mg0.83Fe'''0.08Ti0.04Al0.28Si1.79O6</t>
  </si>
  <si>
    <t>cpx Na0.03Ca0.81Fe''0.13Mg0.82Fe'''0.08Ti0.04Al0.28Si1.79O6</t>
  </si>
  <si>
    <t>cpx Na0.03Ca0.81Fe''0.13Mg0.82Fe'''0.08Ti0.05Al0.28Si1.79O6</t>
  </si>
  <si>
    <t>cpx Na0.03Ca0.81Fe''0.13Mg0.82Fe'''0.08Ti0.05Al0.29Si1.78O6</t>
  </si>
  <si>
    <t>cpx Na0.03Ca0.81Fe''0.14Mg0.82Fe'''0.09Ti0.05Al0.29Si1.78O6</t>
  </si>
  <si>
    <t>cpx Na0.03Ca0.81Fe''0.14Mg0.81Fe'''0.09Ti0.05Al0.29Si1.78O6</t>
  </si>
  <si>
    <t>cpx Na0.04Ca0.81Fe''0.14Mg0.81Fe'''0.09Ti0.05Al0.29Si1.78O6</t>
  </si>
  <si>
    <t>cpx Na0.04Ca0.81Fe''0.14Mg0.81Fe'''0.09Ti0.05Al0.30Si1.77O6</t>
  </si>
  <si>
    <t>cpx Na0.04Ca0.81Fe''0.14Mg0.80Fe'''0.09Ti0.05Al0.30Si1.77O6</t>
  </si>
  <si>
    <t>cpx Na0.04Ca0.81Fe''0.14Mg0.80Fe'''0.09Ti0.06Al0.30Si1.77O6</t>
  </si>
  <si>
    <t>cpx Na0.04Ca0.81Fe''0.14Mg0.80Fe'''0.09Ti0.06Al0.31Si1.77O6</t>
  </si>
  <si>
    <t>cpx Na0.04Ca0.81Fe''0.14Mg0.80Fe'''0.09Ti0.06Al0.31Si1.76O6</t>
  </si>
  <si>
    <t>cpx Na0.04Ca0.81Fe''0.14Mg0.79Fe'''0.09Ti0.06Al0.31Si1.76O6</t>
  </si>
  <si>
    <t>cpx Na0.04Ca0.81Fe''0.14Mg0.79Fe'''0.09Ti0.06Al0.32Si1.75O6</t>
  </si>
  <si>
    <t>cpx Na0.04Ca0.81Fe''0.14Mg0.78Fe'''0.09Ti0.07Al0.32Si1.75O6</t>
  </si>
  <si>
    <t>cpx Na0.04Ca0.81Fe''0.15Mg0.78Fe'''0.09Ti0.07Al0.32Si1.75O6</t>
  </si>
  <si>
    <t>cpx Na0.04Ca0.81Fe''0.15Mg0.78Fe'''0.09Ti0.07Al0.33Si1.74O6</t>
  </si>
  <si>
    <t>cpx Na0.04Ca0.81Fe''0.15Mg0.77Fe'''0.09Ti0.07Al0.33Si1.74O6</t>
  </si>
  <si>
    <t>cpx Na0.04Ca0.81Fe''0.15Mg0.77Fe'''0.09Ti0.07Al0.34Si1.73O6</t>
  </si>
  <si>
    <t>cpx Na0.04Ca0.81Fe''0.15Mg0.77Fe'''0.09Ti0.08Al0.34Si1.73O6</t>
  </si>
  <si>
    <t>cpx Na0.04Ca0.81Fe''0.15Mg0.76Fe'''0.09Ti0.08Al0.34Si1.72O6</t>
  </si>
  <si>
    <t>cpx Na0.04Ca0.81Fe''0.15Mg0.76Fe'''0.09Ti0.08Al0.35Si1.72O6</t>
  </si>
  <si>
    <t>Ca3(PO4)2</t>
  </si>
  <si>
    <t>cpx Na0.04Ca0.81Fe''0.15Mg0.76Fe'''0.09Ti0.08Al0.35Si1.71O6</t>
  </si>
  <si>
    <t>cpx Na0.04Ca0.81Fe''0.15Mg0.75Fe'''0.09Ti0.09Al0.36Si1.71O6</t>
  </si>
  <si>
    <t>cpx Na0.04Ca0.81Fe''0.15Mg0.75Fe'''0.09Ti0.09Al0.36Si1.70O6</t>
  </si>
  <si>
    <t>cpx Na0.04Ca0.81Fe''0.15Mg0.75Fe'''0.09Ti0.09Al0.37Si1.70O6</t>
  </si>
  <si>
    <t>cpx Na0.04Ca0.81Fe''0.15Mg0.74Fe'''0.09Ti0.09Al0.37Si1.70O6</t>
  </si>
  <si>
    <t>cpx Na0.04Ca0.81Fe''0.15Mg0.74Fe'''0.09Ti0.10Al0.37Si1.69O6</t>
  </si>
  <si>
    <t>cpx Na0.04Ca0.81Fe''0.16Mg0.74Fe'''0.09Ti0.10Al0.37Si1.69O6</t>
  </si>
  <si>
    <t>cpx Na0.04Ca0.81Fe''0.16Mg0.74Fe'''0.09Ti0.10Al0.38Si1.69O6</t>
  </si>
  <si>
    <t>cpx Na0.04Ca0.81Fe''0.16Mg0.73Fe'''0.09Ti0.10Al0.38Si1.68O6</t>
  </si>
  <si>
    <t>cpx Na0.04Ca0.81Fe''0.16Mg0.73Fe'''0.09Ti0.11Al0.39Si1.67O6</t>
  </si>
  <si>
    <t>cpx Na0.04Ca0.81Fe''0.16Mg0.72Fe'''0.10Ti0.11Al0.40Si1.66O6</t>
  </si>
  <si>
    <t>cpx Na0.04Ca0.81Fe''0.16Mg0.72Fe'''0.10Ti0.12Al0.40Si1.66O6</t>
  </si>
  <si>
    <t>cpx Na0.04Ca0.81Fe''0.16Mg0.72Fe'''0.10Ti0.12Al0.40Si1.65O6</t>
  </si>
  <si>
    <t>cpx Na0.04Ca0.81Fe''0.16Mg0.71Fe'''0.10Ti0.12Al0.41Si1.65O6</t>
  </si>
  <si>
    <t>cpx Na0.05Ca0.81Fe''0.16Mg0.71Fe'''0.10Ti0.13Al0.41Si1.64O6</t>
  </si>
  <si>
    <t>cpx Na0.05Ca0.81Fe''0.16Mg0.70Fe'''0.10Ti0.13Al0.42Si1.64O6</t>
  </si>
  <si>
    <t>cpx Na0.05Ca0.81Fe''0.16Mg0.70Fe'''0.10Ti0.13Al0.42Si1.63O6</t>
  </si>
  <si>
    <t>cpx Na0.05Ca0.81Fe''0.16Mg0.70Fe'''0.10Ti0.14Al0.43Si1.62O6</t>
  </si>
  <si>
    <t>cpx Na0.05Ca0.81Fe''0.16Mg0.69Fe'''0.10Ti0.14Al0.44Si1.61O6</t>
  </si>
  <si>
    <t>cpx Na0.05Ca0.82Fe''0.16Mg0.69Fe'''0.10Ti0.15Al0.44Si1.60O6</t>
  </si>
  <si>
    <t>cpx Na0.05Ca0.82Fe''0.16Mg0.68Fe'''0.10Ti0.15Al0.45Si1.59O6</t>
  </si>
  <si>
    <t>cpx Na0.05Ca0.82Fe''0.16Mg0.67Fe'''0.10Ti0.16Al0.46Si1.58O6</t>
  </si>
  <si>
    <t>cpx Na0.05Ca0.82Fe''0.16Mg0.67Fe'''0.10Ti0.17Al0.47Si1.57O6</t>
  </si>
  <si>
    <t>cpx Na0.05Ca0.82Fe''0.16Mg0.66Fe'''0.10Ti0.18Al0.48Si1.56O6</t>
  </si>
  <si>
    <t>cpx Na0.05Ca0.83Fe''0.16Mg0.65Fe'''0.10Ti0.19Al0.49Si1.54O6</t>
  </si>
  <si>
    <t>cpx Na0.05Ca0.83Fe''0.16Mg0.64Fe'''0.10Ti0.20Al0.50Si1.53O6</t>
  </si>
  <si>
    <t>cpx Na0.05Ca0.83Fe''0.16Mg0.64Fe'''0.10Ti0.20Al0.51Si1.51O6</t>
  </si>
  <si>
    <t>cpx Na0.05Ca0.83Fe''0.15Mg0.63Fe'''0.10Ti0.21Al0.52Si1.50O6</t>
  </si>
  <si>
    <t>cpx Na0.05Ca0.84Fe''0.15Mg0.62Fe'''0.10Ti0.22Al0.53Si1.48O6</t>
  </si>
  <si>
    <t>cpx Na0.05Ca0.84Fe''0.15Mg0.62Fe'''0.10Ti0.23Al0.54Si1.47O6</t>
  </si>
  <si>
    <t>cpx Na0.05Ca0.84Fe''0.15Mg0.61Fe'''0.10Ti0.23Al0.55Si1.46O6</t>
  </si>
  <si>
    <t>cpx Na0.05Ca0.84Fe''0.15Mg0.61Fe'''0.10Ti0.24Al0.56Si1.46O6</t>
  </si>
  <si>
    <t>cpx Na0.05Ca0.84Fe''0.15Mg0.61Fe'''0.10Ti0.24Al0.56Si1.45O6</t>
  </si>
  <si>
    <t>cpx Na0.05Ca0.84Fe''0.15Mg0.60Fe'''0.10Ti0.25Al0.57Si1.44O6</t>
  </si>
  <si>
    <t>cpx Na0.05Ca0.84Fe''0.16Mg0.60Fe'''0.10Ti0.25Al0.57Si1.44O6</t>
  </si>
  <si>
    <t>cpx Na0.05Ca0.84Fe''0.16Mg0.60Fe'''0.10Ti0.25Al0.58Si1.43O6</t>
  </si>
  <si>
    <t>cpx Na0.05Ca0.84Fe''0.16Mg0.60Fe'''0.10Ti0.26Al0.58Si1.43O6</t>
  </si>
  <si>
    <t>cpx Na0.05Ca0.84Fe''0.16Mg0.59Fe'''0.10Ti0.26Al0.58Si1.42O6</t>
  </si>
  <si>
    <t>cpx Na0.05Ca0.84Fe''0.16Mg0.59Fe'''0.10Ti0.26Al0.59Si1.42O6</t>
  </si>
  <si>
    <t>cpx Na0.05Ca0.84Fe''0.16Mg0.59Fe'''0.10Ti0.26Al0.59Si1.41O6</t>
  </si>
  <si>
    <t>cpx Na0.05Ca0.84Fe''0.16Mg0.59Fe'''0.10Ti0.27Al0.59Si1.41O6</t>
  </si>
  <si>
    <t>cpx Na0.05Ca0.84Fe''0.16Mg0.59Fe'''0.10Ti0.27Al0.60Si1.41O6</t>
  </si>
  <si>
    <t>cpx Na0.05Ca0.83Fe''0.16Mg0.58Fe'''0.10Ti0.27Al0.60Si1.40O6</t>
  </si>
  <si>
    <t>%FC</t>
  </si>
  <si>
    <t>Total solids</t>
  </si>
  <si>
    <t>melt</t>
  </si>
  <si>
    <t>Phases supressed = garnet and orthopyroxene</t>
  </si>
  <si>
    <t>T (°C)</t>
  </si>
  <si>
    <t>Phase supressed = garnet</t>
  </si>
  <si>
    <t>Any phase supressed</t>
  </si>
  <si>
    <t>Basanite</t>
  </si>
  <si>
    <t>Tephrite</t>
  </si>
  <si>
    <t>feldspar</t>
  </si>
  <si>
    <t>rhm-oxide</t>
  </si>
  <si>
    <t>Fe''0.76Mg0.65Fe'''0.66Al0.52Cr0.00Ti0.41O4</t>
  </si>
  <si>
    <t>Fe''0.77Mg0.65Fe'''0.65Al0.52Cr0.00Ti0.41O4</t>
  </si>
  <si>
    <t>Fe''0.77Mg0.65Fe'''0.64Al0.52Cr0.00Ti0.42O4</t>
  </si>
  <si>
    <t>Fe''0.77Mg0.65Fe'''0.63Al0.52Cr0.00Ti0.42O4</t>
  </si>
  <si>
    <t>Fe''0.78Mg0.65Fe'''0.63Al0.52Cr0.00Ti0.42O4</t>
  </si>
  <si>
    <t>Fe''0.78Mg0.65Fe'''0.63Al0.52Cr0.00Ti0.43O4</t>
  </si>
  <si>
    <t>Fe''0.78Mg0.65Fe'''0.62Al0.52Cr0.00Ti0.43O4</t>
  </si>
  <si>
    <t>Fe''0.79Mg0.65Fe'''0.61Al0.52Cr0.00Ti0.43O4</t>
  </si>
  <si>
    <t>Fe''0.79Mg0.65Fe'''0.61Al0.52Cr0.00Ti0.44O4</t>
  </si>
  <si>
    <t>Fe''0.79Mg0.65Fe'''0.60Al0.52Cr0.00Ti0.44O4</t>
  </si>
  <si>
    <t>Fe''0.79Mg0.65Fe'''0.59Al0.52Cr0.00Ti0.44O4</t>
  </si>
  <si>
    <t>cpx Na0.01Ca0.93Fe''0.11Mg0.54Fe'''0.09Ti0.32Al0.69Si1.29O6</t>
  </si>
  <si>
    <t>Fe''0.80Mg0.65Fe'''0.59Al0.52Cr0.00Ti0.45O4</t>
  </si>
  <si>
    <t>cpx Na0.01Ca0.93Fe''0.12Mg0.55Fe'''0.09Ti0.32Al0.69Si1.30O6</t>
  </si>
  <si>
    <t>Fe''0.80Mg0.65Fe'''0.58Al0.52Cr0.00Ti0.45O4</t>
  </si>
  <si>
    <t>cpx Na0.01Ca0.93Fe''0.12Mg0.55Fe'''0.09Ti0.31Al0.68Si1.31O6</t>
  </si>
  <si>
    <t>Fe''0.81Mg0.64Fe'''0.58Al0.52Cr0.00Ti0.45O4</t>
  </si>
  <si>
    <t>cpx Na0.01Ca0.93Fe''0.12Mg0.56Fe'''0.08Ti0.31Al0.67Si1.32O6</t>
  </si>
  <si>
    <t>Fe''0.81Mg0.64Fe'''0.58Al0.51Cr0.00Ti0.45O4</t>
  </si>
  <si>
    <t>cpx Na0.01Ca0.92Fe''0.12Mg0.56Fe'''0.08Ti0.30Al0.66Si1.33O6</t>
  </si>
  <si>
    <t>Fe''0.82Mg0.64Fe'''0.57Al0.51Cr0.00Ti0.46O4</t>
  </si>
  <si>
    <t>cpx Na0.02Ca0.92Fe''0.12Mg0.57Fe'''0.08Ti0.29Al0.65Si1.35O6</t>
  </si>
  <si>
    <t>Fe''0.83Mg0.63Fe'''0.57Al0.51Cr0.00Ti0.46O4</t>
  </si>
  <si>
    <t>cpx Na0.02Ca0.92Fe''0.12Mg0.58Fe'''0.08Ti0.28Al0.63Si1.37O6</t>
  </si>
  <si>
    <t>Fe''0.83Mg0.63Fe'''0.57Al0.52Cr0.00Ti0.46O4</t>
  </si>
  <si>
    <t>cpx Na0.02Ca0.92Fe''0.12Mg0.59Fe'''0.08Ti0.27Al0.61Si1.39O6</t>
  </si>
  <si>
    <t>Fe''0.84Mg0.63Fe'''0.56Al0.52Cr0.00Ti0.46O4</t>
  </si>
  <si>
    <t>cpx Na0.02Ca0.91Fe''0.13Mg0.60Fe'''0.08Ti0.26Al0.60Si1.40O6</t>
  </si>
  <si>
    <t>cpx Na0.02Ca0.88Fe''0.14Mg0.71Fe'''0.07Ti0.14Al0.42Si1.63O6</t>
  </si>
  <si>
    <t>Fe''0.84Mg0.62Fe'''0.55Al0.52Cr0.00Ti0.47O4</t>
  </si>
  <si>
    <t>cpx Na0.02Ca0.88Fe''0.14Mg0.72Fe'''0.07Ti0.13Al0.41Si1.64O6</t>
  </si>
  <si>
    <t>Fe''0.85Mg0.62Fe'''0.54Al0.52Cr0.00Ti0.47O4</t>
  </si>
  <si>
    <t>cpx Na0.02Ca0.87Fe''0.14Mg0.72Fe'''0.07Ti0.13Al0.40Si1.65O6</t>
  </si>
  <si>
    <t>Fe''0.86Mg0.62Fe'''0.52Al0.52Cr0.00Ti0.48O4</t>
  </si>
  <si>
    <t>cpx Na0.02Ca0.87Fe''0.15Mg0.73Fe'''0.06Ti0.12Al0.40Si1.66O6</t>
  </si>
  <si>
    <t>cpx Na0.02Ca0.91Fe''0.13Mg0.58Fe'''0.07Ti0.28Al0.63Si1.38O6</t>
  </si>
  <si>
    <t>Fe''0.87Mg0.62Fe'''0.51Al0.52Cr0.00Ti0.49O4</t>
  </si>
  <si>
    <t>cpx Na0.02Ca0.87Fe''0.15Mg0.73Fe'''0.06Ti0.12Al0.39Si1.66O6</t>
  </si>
  <si>
    <t>cpx Na0.02Ca0.91Fe''0.13Mg0.58Fe'''0.07Ti0.29Al0.63Si1.37O6</t>
  </si>
  <si>
    <t>Fe''0.88Mg0.62Fe'''0.50Al0.52Cr0.00Ti0.49O4</t>
  </si>
  <si>
    <t>cpx Na0.02Ca0.86Fe''0.15Mg0.74Fe'''0.06Ti0.11Al0.38Si1.67O6</t>
  </si>
  <si>
    <t>cpx Na0.02Ca0.91Fe''0.13Mg0.58Fe'''0.07Ti0.29Al0.64Si1.36O6</t>
  </si>
  <si>
    <t>Fe''0.89Mg0.62Fe'''0.48Al0.52Cr0.00Ti0.50O4</t>
  </si>
  <si>
    <t>Fe''0.34Mg0.74Fe'''0.23Al1.62Cr0.00Ti0.08O4</t>
  </si>
  <si>
    <t>cpx Na0.02Ca0.86Fe''0.15Mg0.74Fe'''0.06Ti0.11Al0.38Si1.68O6</t>
  </si>
  <si>
    <t>cpx Na0.02Ca0.91Fe''0.13Mg0.57Fe'''0.07Ti0.29Al0.65Si1.36O6</t>
  </si>
  <si>
    <t>Fe''0.90Mg0.61Fe'''0.47Al0.51Cr0.00Ti0.51O4</t>
  </si>
  <si>
    <t>Fe''0.34Mg0.74Fe'''0.22Al1.63Cr0.00Ti0.07O4</t>
  </si>
  <si>
    <t>cpx Na0.02Ca0.85Fe''0.16Mg0.75Fe'''0.05Ti0.11Al0.37Si1.69O6</t>
  </si>
  <si>
    <t>cpx Na0.02Ca0.91Fe''0.13Mg0.57Fe'''0.06Ti0.30Al0.65Si1.35O6</t>
  </si>
  <si>
    <t>Fe''0.92Mg0.61Fe'''0.46Al0.50Cr0.00Ti0.52O4</t>
  </si>
  <si>
    <t>Fe''0.34Mg0.74Fe'''0.21Al1.64Cr0.00Ti0.07O4</t>
  </si>
  <si>
    <t>cpx Na0.02Ca0.85Fe''0.16Mg0.75Fe'''0.05Ti0.10Al0.37Si1.70O6</t>
  </si>
  <si>
    <t>cpx Na0.02Ca0.91Fe''0.13Mg0.57Fe'''0.06Ti0.30Al0.66Si1.35O6</t>
  </si>
  <si>
    <t>Fe''0.93Mg0.60Fe'''0.44Al0.49Cr0.00Ti0.54O4</t>
  </si>
  <si>
    <t>Fe''0.34Mg0.73Fe'''0.21Al1.65Cr0.00Ti0.07O4</t>
  </si>
  <si>
    <t>cpx Na0.02Ca0.85Fe''0.16Mg0.76Fe'''0.05Ti0.10Al0.36Si1.70O6</t>
  </si>
  <si>
    <t>cpx Na0.02Ca0.91Fe''0.13Mg0.57Fe'''0.06Ti0.31Al0.66Si1.34O6</t>
  </si>
  <si>
    <t>Fe''0.95Mg0.60Fe'''0.43Al0.48Cr0.00Ti0.55O4</t>
  </si>
  <si>
    <t>Fe''0.34Mg0.73Fe'''0.20Al1.66Cr0.00Ti0.07O4</t>
  </si>
  <si>
    <t>cpx Na0.02Ca0.84Fe''0.17Mg0.76Fe'''0.05Ti0.10Al0.36Si1.71O6</t>
  </si>
  <si>
    <t>cpx Na0.02Ca0.91Fe''0.13Mg0.56Fe'''0.06Ti0.31Al0.67Si1.34O6</t>
  </si>
  <si>
    <t>Fe''0.96Mg0.60Fe'''0.42Al0.47Cr0.00Ti0.56O4</t>
  </si>
  <si>
    <t>Fe''0.34Mg0.73Fe'''0.19Al1.67Cr0.00Ti0.07O4</t>
  </si>
  <si>
    <t>cpx Na0.02Ca0.84Fe''0.17Mg0.77Fe'''0.05Ti0.09Al0.35Si1.72O6</t>
  </si>
  <si>
    <t>cpx Na0.02Ca0.91Fe''0.14Mg0.56Fe'''0.06Ti0.31Al0.67Si1.33O6</t>
  </si>
  <si>
    <t>Fe''0.98Mg0.59Fe'''0.40Al0.46Cr0.00Ti0.57O4</t>
  </si>
  <si>
    <t>Fe''0.34Mg0.73Fe'''0.18Al1.68Cr0.00Ti0.07O4</t>
  </si>
  <si>
    <t>cpx Na0.02Ca0.84Fe''0.17Mg0.77Fe'''0.04Ti0.09Al0.35Si1.72O6</t>
  </si>
  <si>
    <t>cpx Na0.02Ca0.91Fe''0.14Mg0.56Fe'''0.05Ti0.32Al0.68Si1.33O6</t>
  </si>
  <si>
    <t>Fe''0.99Mg0.59Fe'''0.39Al0.45Cr0.00Ti0.58O4</t>
  </si>
  <si>
    <t>Fe''0.34Mg0.73Fe'''0.18Al1.69Cr0.00Ti0.07O4</t>
  </si>
  <si>
    <t>cpx Na0.02Ca0.83Fe''0.18Mg0.77Fe'''0.04Ti0.09Al0.34Si1.73O6</t>
  </si>
  <si>
    <t>cpx Na0.02Ca0.91Fe''0.14Mg0.56Fe'''0.05Ti0.32Al0.68Si1.32O6</t>
  </si>
  <si>
    <t>Fe''1.01Mg0.58Fe'''0.38Al0.44Cr0.00Ti0.59O4</t>
  </si>
  <si>
    <t>Fe''0.34Mg0.73Fe'''0.17Al1.70Cr0.00Ti0.07O4</t>
  </si>
  <si>
    <t>cpx Na0.02Ca0.83Fe''0.18Mg0.78Fe'''0.04Ti0.09Al0.34Si1.73O6</t>
  </si>
  <si>
    <t>cpx Na0.02Ca0.91Fe''0.14Mg0.55Fe'''0.05Ti0.32Al0.69Si1.32O6</t>
  </si>
  <si>
    <t>Fe''1.02Mg0.58Fe'''0.36Al0.43Cr0.00Ti0.60O4</t>
  </si>
  <si>
    <t>Fe''0.34Mg0.73Fe'''0.16Al1.71Cr0.00Ti0.06O4</t>
  </si>
  <si>
    <t>cpx Na0.02Ca0.82Fe''0.18Mg0.78Fe'''0.04Ti0.08Al0.33Si1.74O6</t>
  </si>
  <si>
    <t>cpx Na0.02Ca0.91Fe''0.14Mg0.55Fe'''0.05Ti0.32Al0.69Si1.31O6</t>
  </si>
  <si>
    <t>Fe''1.04Mg0.57Fe'''0.35Al0.43Cr0.00Ti0.61O4</t>
  </si>
  <si>
    <t>Fe''0.34Mg0.73Fe'''0.16Al1.72Cr0.00Ti0.06O4</t>
  </si>
  <si>
    <t>cpx Na0.02Ca0.82Fe''0.19Mg0.79Fe'''0.04Ti0.08Al0.33Si1.74O6</t>
  </si>
  <si>
    <t>cpx Na0.02Ca0.91Fe''0.14Mg0.55Fe'''0.05Ti0.33Al0.70Si1.31O6</t>
  </si>
  <si>
    <t>Fe''1.05Mg0.57Fe'''0.34Al0.42Cr0.00Ti0.62O4</t>
  </si>
  <si>
    <t>Fe''0.34Mg0.72Fe'''0.15Al1.73Cr0.00Ti0.06O4</t>
  </si>
  <si>
    <t>cpx Na0.02Ca0.81Fe''0.19Mg0.79Fe'''0.04Ti0.08Al0.32Si1.75O6</t>
  </si>
  <si>
    <t>Fe''1.07Mg0.56Fe'''0.33Al0.41Cr0.00Ti0.63O4</t>
  </si>
  <si>
    <t>Fe''0.34Mg0.72Fe'''0.14Al1.73Cr0.00Ti0.06O4</t>
  </si>
  <si>
    <t>cpx Na0.02Ca0.81Fe''0.19Mg0.79Fe'''0.03Ti0.08Al0.32Si1.76O6</t>
  </si>
  <si>
    <t>cpx Na0.02Ca0.91Fe''0.14Mg0.54Fe'''0.04Ti0.33Al0.71Si1.30O6</t>
  </si>
  <si>
    <t>Fe''1.08Mg0.56Fe'''0.31Al0.41Cr0.00Ti0.64O4</t>
  </si>
  <si>
    <t>Fe''0.34Mg0.72Fe'''0.14Al1.74Cr0.00Ti0.06O4</t>
  </si>
  <si>
    <t>cpx Na0.02Ca0.80Fe''0.20Mg0.80Fe'''0.03Ti0.07Al0.32Si1.76O6</t>
  </si>
  <si>
    <t>Fe''1.10Mg0.55Fe'''0.30Al0.40Cr0.00Ti0.65O4</t>
  </si>
  <si>
    <t>Fe''0.34Mg0.72Fe'''0.13Al1.75Cr0.00Ti0.06O4</t>
  </si>
  <si>
    <t>cpx Na0.02Ca0.80Fe''0.20Mg0.80Fe'''0.03Ti0.07Al0.31Si1.77O6</t>
  </si>
  <si>
    <t>cpx Na0.02Ca0.91Fe''0.15Mg0.54Fe'''0.04Ti0.34Al0.71Si1.29O6</t>
  </si>
  <si>
    <t>Fe''1.11Mg0.55Fe'''0.29Al0.39Cr0.00Ti0.66O4</t>
  </si>
  <si>
    <t>Fe''0.34Mg0.72Fe'''0.13Al1.76Cr0.00Ti0.06O4</t>
  </si>
  <si>
    <t>cpx Na0.02Ca0.79Fe''0.21Mg0.81Fe'''0.03Ti0.07Al0.31Si1.77O6</t>
  </si>
  <si>
    <t>cpx Na0.02Ca0.91Fe''0.15Mg0.54Fe'''0.04Ti0.34Al0.72Si1.29O6</t>
  </si>
  <si>
    <t>Fe''1.13Mg0.54Fe'''0.28Al0.39Cr0.00Ti0.67O4</t>
  </si>
  <si>
    <t>Fe''0.34Mg0.72Fe'''0.12Al1.76Cr0.00Ti0.06O4</t>
  </si>
  <si>
    <t>cpx Na0.02Ca0.79Fe''0.21Mg0.81Fe'''0.03Ti0.07Al0.30Si1.78O6</t>
  </si>
  <si>
    <t>cpx Na0.02Ca0.91Fe''0.15Mg0.53Fe'''0.04Ti0.34Al0.72Si1.29O6</t>
  </si>
  <si>
    <t>Fe''1.14Mg0.54Fe'''0.27Al0.38Cr0.00Ti0.68O4</t>
  </si>
  <si>
    <t>Fe''0.34Mg0.71Fe'''0.12Al1.77Cr0.00Ti0.06O4</t>
  </si>
  <si>
    <t>cpx Na0.02Ca0.78Fe''0.21Mg0.82Fe'''0.03Ti0.06Al0.30Si1.78O6</t>
  </si>
  <si>
    <t>cpx Na0.02Ca0.91Fe''0.15Mg0.53Fe'''0.04Ti0.34Al0.73Si1.28O6</t>
  </si>
  <si>
    <t>Fe''1.15Mg0.53Fe'''0.25Al0.37Cr0.00Ti0.69O4</t>
  </si>
  <si>
    <t>Fe''0.34Mg0.71Fe'''0.11Al1.78Cr0.00Ti0.05O4</t>
  </si>
  <si>
    <t>cpx Na0.02Ca0.77Fe''0.22Mg0.82Fe'''0.02Ti0.06Al0.29Si1.79O6</t>
  </si>
  <si>
    <t>cpx Na0.02Ca0.91Fe''0.15Mg0.53Fe'''0.03Ti0.35Al0.73Si1.28O6</t>
  </si>
  <si>
    <t>Fe''1.17Mg0.53Fe'''0.24Al0.37Cr0.00Ti0.69O4</t>
  </si>
  <si>
    <t>Fe''0.34Mg0.71Fe'''0.11Al1.79Cr0.00Ti0.05O4</t>
  </si>
  <si>
    <t>Fe''1.18Mg0.52Fe'''0.23Al0.36Cr0.00Ti0.70O4</t>
  </si>
  <si>
    <t>Fe''0.34Mg0.71Fe'''0.10Al1.79Cr0.00Ti0.05O4</t>
  </si>
  <si>
    <t>cpx Na0.02Ca0.76Fe''0.23Mg0.83Fe'''0.02Ti0.06Al0.29Si1.80O6</t>
  </si>
  <si>
    <t>cpx Na0.02Ca0.91Fe''0.15Mg0.52Fe'''0.03Ti0.35Al0.74Si1.27O6</t>
  </si>
  <si>
    <t>Fe''1.19Mg0.52Fe'''0.22Al0.36Cr0.00Ti0.71O4</t>
  </si>
  <si>
    <t>Fe''0.34Mg0.71Fe'''0.10Al1.80Cr0.00Ti0.05O4</t>
  </si>
  <si>
    <t>cpx Na0.02Ca0.75Fe''0.24Mg0.84Fe'''0.02Ti0.06Al0.28Si1.80O6</t>
  </si>
  <si>
    <t>Fe''1.21Mg0.51Fe'''0.21Al0.35Cr0.00Ti0.72O4</t>
  </si>
  <si>
    <t>Fe''0.35Mg0.71Fe'''0.09Al1.81Cr0.00Ti0.05O4</t>
  </si>
  <si>
    <t>cpx Na0.02Ca0.74Fe''0.24Mg0.84Fe'''0.02Ti0.05Al0.28Si1.81O6</t>
  </si>
  <si>
    <t>cpx Na0.02Ca0.91Fe''0.15Mg0.52Fe'''0.03Ti0.36Al0.74Si1.27O6</t>
  </si>
  <si>
    <t>Fe''1.22Mg0.51Fe'''0.20Al0.35Cr0.00Ti0.73O4</t>
  </si>
  <si>
    <t>Fe''0.35Mg0.70Fe'''0.09Al1.81Cr0.00Ti0.05O4</t>
  </si>
  <si>
    <t>cpx Na0.02Ca0.73Fe''0.25Mg0.85Fe'''0.02Ti0.05Al0.27Si1.81O6</t>
  </si>
  <si>
    <t>cpx Na0.02Ca0.91Fe''0.16Mg0.52Fe'''0.03Ti0.36Al0.75Si1.27O6</t>
  </si>
  <si>
    <t>Fe''1.23Mg0.50Fe'''0.19Al0.34Cr0.00Ti0.73O4</t>
  </si>
  <si>
    <t>Fe''0.35Mg0.70Fe'''0.08Al1.82Cr0.00Ti0.05O4</t>
  </si>
  <si>
    <t>cpx Na0.02Ca0.71Fe''0.26Mg0.86Fe'''0.02Ti0.05Al0.27Si1.82O6</t>
  </si>
  <si>
    <t>cpx Na0.02Ca0.91Fe''0.16Mg0.51Fe'''0.02Ti0.36Al0.75Si1.26O6</t>
  </si>
  <si>
    <t>Fe''1.25Mg0.49Fe'''0.18Al0.34Cr0.00Ti0.74O4</t>
  </si>
  <si>
    <t>Fe''0.35Mg0.70Fe'''0.08Al1.83Cr0.00Ti0.05O4</t>
  </si>
  <si>
    <t>cpx Na0.02Ca0.68Fe''0.28Mg0.88Fe'''0.02Ti0.04Al0.25Si1.83O6</t>
  </si>
  <si>
    <t>Fe''1.26Mg0.49Fe'''0.17Al0.33Cr0.00Ti0.75O4</t>
  </si>
  <si>
    <t>Fe''0.35Mg0.70Fe'''0.07Al1.83Cr0.00Ti0.05O4</t>
  </si>
  <si>
    <t>cpx Na0.01Ca0.19Fe''0.51Mg1.19Fe'''0.01Ti0.01Al0.18Si1.89O6</t>
  </si>
  <si>
    <t>cpx Na0.02Ca0.92Fe''0.16Mg0.50Fe'''0.02Ti0.37Al0.77Si1.24O6</t>
  </si>
  <si>
    <t>Fe''0.36Mg0.69Fe'''0.07Al1.84Cr0.00Ti0.05O4</t>
  </si>
  <si>
    <t>cpx Na0.01Ca0.19Fe''0.52Mg1.18Fe'''0.01Ti0.01Al0.18Si1.89O6</t>
  </si>
  <si>
    <t>cpx Na0.02Ca0.92Fe''0.16Mg0.49Fe'''0.02Ti0.37Al0.77Si1.24O6</t>
  </si>
  <si>
    <t>Fe''0.36Mg0.68Fe'''0.07Al1.84Cr0.00Ti0.05O4</t>
  </si>
  <si>
    <t>cpx Na0.01Ca0.19Fe''0.52Mg1.18Fe'''0.01Ti0.01Al0.19Si1.89O6</t>
  </si>
  <si>
    <t>Fe''0.36Mg0.68Fe'''0.06Al1.85Cr0.00Ti0.04O4</t>
  </si>
  <si>
    <t>cpx Na0.01Ca0.19Fe''0.53Mg1.17Fe'''0.01Ti0.01Al0.19Si1.89O6</t>
  </si>
  <si>
    <t>cpx Na0.02Ca0.92Fe''0.17Mg0.49Fe'''0.02Ti0.37Al0.78Si1.24O6</t>
  </si>
  <si>
    <t>Fe''0.37Mg0.68Fe'''0.06Al1.85Cr0.00Ti0.04O4</t>
  </si>
  <si>
    <t>cpx Na0.01Ca0.20Fe''0.53Mg1.17Fe'''0.01Ti0.01Al0.19Si1.89O6</t>
  </si>
  <si>
    <t>Fe''0.37Mg0.67Fe'''0.06Al1.86Cr0.00Ti0.04O4</t>
  </si>
  <si>
    <t>cpx Na0.01Ca0.20Fe''0.54Mg1.16Fe'''0.01Ti0.01Al0.19Si1.89O6</t>
  </si>
  <si>
    <t>cpx Na0.02Ca0.92Fe''0.17Mg0.48Fe'''0.02Ti0.37Al0.78Si1.24O6</t>
  </si>
  <si>
    <t>cpx Na0.01Ca0.20Fe''0.54Mg1.15Fe'''0.01Ti0.01Al0.19Si1.89O6</t>
  </si>
  <si>
    <t>Fe''0.37Mg0.67Fe'''0.05Al1.87Cr0.00Ti0.04O4</t>
  </si>
  <si>
    <t>cpx Na0.01Ca0.20Fe''0.55Mg1.15Fe'''0.01Ti0.01Al0.19Si1.89O6</t>
  </si>
  <si>
    <t>Fe''0.37Mg0.66Fe'''0.05Al1.87Cr0.00Ti0.04O4</t>
  </si>
  <si>
    <t>cpx Na0.01Ca0.20Fe''0.55Mg1.14Fe'''0.01Ti0.01Al0.19Si1.89O6</t>
  </si>
  <si>
    <t>Fe''0.38Mg0.66Fe'''0.05Al1.88Cr0.00Ti0.04O4</t>
  </si>
  <si>
    <t>cpx Na0.01Ca0.20Fe''0.56Mg1.13Fe'''0.01Ti0.01Al0.19Si1.89O6</t>
  </si>
  <si>
    <t>cpx Na0.02Ca0.93Fe''0.18Mg0.47Fe'''0.02Ti0.37Al0.78Si1.24O6</t>
  </si>
  <si>
    <t>cpx Na0.02Ca0.93Fe''0.18Mg0.47Fe'''0.01Ti0.37Al0.78Si1.24O6</t>
  </si>
  <si>
    <t>Fe''0.38Mg0.65Fe'''0.04Al1.89Cr0.00Ti0.03O4</t>
  </si>
  <si>
    <t>cpx Na0.01Ca0.20Fe''0.57Mg1.12Fe'''0.01Ti0.01Al0.19Si1.89O6</t>
  </si>
  <si>
    <t>cpx Na0.01Ca0.21Fe''0.57Mg1.11Fe'''0.01Ti0.01Al0.19Si1.89O6</t>
  </si>
  <si>
    <t>Fe''0.39Mg0.65Fe'''0.04Al1.90Cr0.00Ti0.03O4</t>
  </si>
  <si>
    <t>cpx Na0.01Ca0.21Fe''0.58Mg1.10Fe'''0.01Ti0.01Al0.19Si1.89O6</t>
  </si>
  <si>
    <t>Fe''0.39Mg0.64Fe'''0.04Al1.90Cr0.00Ti0.03O4</t>
  </si>
  <si>
    <t>cpx Na0.02Ca0.93Fe''0.18Mg0.46Fe'''0.01Ti0.37Al0.78Si1.24O6</t>
  </si>
  <si>
    <t>Fe''0.39Mg0.64Fe'''0.03Al1.91Cr0.00Ti0.03O4</t>
  </si>
  <si>
    <t>cpx Na0.01Ca0.21Fe''0.59Mg1.09Fe'''0.00Ti0.01Al0.19Si1.89O6</t>
  </si>
  <si>
    <t>cpx Na0.02Ca0.93Fe''0.19Mg0.46Fe'''0.01Ti0.37Al0.78Si1.24O6</t>
  </si>
  <si>
    <t>cpx Na0.01Ca0.21Fe''0.59Mg1.08Fe'''0.00Ti0.01Al0.20Si1.89O6</t>
  </si>
  <si>
    <t>Fe''0.39Mg0.63Fe'''0.03Al1.91Cr0.00Ti0.03O4</t>
  </si>
  <si>
    <t>cpx Na0.01Ca0.21Fe''0.60Mg1.08Fe'''0.00Ti0.01Al0.20Si1.89O6</t>
  </si>
  <si>
    <t>Fe''0.40Mg0.63Fe'''0.03Al1.92Cr0.00Ti0.03O4</t>
  </si>
  <si>
    <t>cpx Na0.01Ca0.22Fe''0.60Mg1.07Fe'''0.00Ti0.01Al0.20Si1.89O6</t>
  </si>
  <si>
    <t>cpx Na0.02Ca0.78Fe''0.29Mg0.75Fe'''0.01Ti0.05Al0.29Si1.81O6</t>
  </si>
  <si>
    <t>Fe''0.40Mg0.63Fe'''0.02Al1.92Cr0.00Ti0.03O4</t>
  </si>
  <si>
    <t>cpx Na0.01Ca0.21Fe''0.61Mg1.06Fe'''0.00Ti0.01Al0.20Si1.89O6</t>
  </si>
  <si>
    <t>cpx Na0.02Ca0.93Fe''0.19Mg0.45Fe'''0.01Ti0.38Al0.78Si1.24O6</t>
  </si>
  <si>
    <t>Fe''0.41Mg0.62Fe'''0.02Al1.92Cr0.00Ti0.03O4</t>
  </si>
  <si>
    <t>cpx Na0.01Ca0.21Fe''0.62Mg1.06Fe'''0.00Ti0.01Al0.20Si1.89O6</t>
  </si>
  <si>
    <t>cpx Na0.02Ca0.93Fe''0.20Mg0.45Fe'''0.01Ti0.38Al0.78Si1.24O6</t>
  </si>
  <si>
    <t>cpx Na0.01Ca0.21Fe''0.62Mg1.05Fe'''0.00Ti0.01Al0.20Si1.89O6</t>
  </si>
  <si>
    <t>cpx Na0.02Ca0.78Fe''0.30Mg0.74Fe'''0.01Ti0.05Al0.29Si1.81O6</t>
  </si>
  <si>
    <t>Fe''0.42Mg0.61Fe'''0.02Al1.92Cr0.00Ti0.03O4</t>
  </si>
  <si>
    <t>cpx Na0.01Ca0.21Fe''0.63Mg1.04Fe'''0.00Ti0.01Al0.20Si1.89O6</t>
  </si>
  <si>
    <t>cpx Na0.02Ca0.93Fe''0.20Mg0.44Fe'''0.01Ti0.38Al0.78Si1.24O6</t>
  </si>
  <si>
    <t>cpx Na0.02Ca0.78Fe''0.30Mg0.74Fe'''0.01Ti0.05Al0.30Si1.81O6</t>
  </si>
  <si>
    <t>Fe''0.42Mg0.61Fe'''0.03Al1.92Cr0.00Ti0.03O4</t>
  </si>
  <si>
    <t>cpx Na0.01Ca0.21Fe''0.64Mg1.04Fe'''0.00Ti0.01Al0.20Si1.89O6</t>
  </si>
  <si>
    <t>cpx Na0.02Ca0.93Fe''0.20Mg0.44Fe'''0.01Ti0.38Al0.79Si1.24O6</t>
  </si>
  <si>
    <t>Fe''0.43Mg0.60Fe'''0.03Al1.92Cr0.00Ti0.03O4</t>
  </si>
  <si>
    <t>cpx Na0.01Ca0.21Fe''0.64Mg1.03Fe'''0.00Ti0.01Al0.20Si1.89O6</t>
  </si>
  <si>
    <t>cpx Na0.02Ca0.93Fe''0.20Mg0.44Fe'''0.01Ti0.38Al0.79Si1.23O6</t>
  </si>
  <si>
    <t>cpx Na0.02Ca0.78Fe''0.31Mg0.73Fe'''0.01Ti0.04Al0.30Si1.81O6</t>
  </si>
  <si>
    <t>Fe''0.43Mg0.59Fe'''0.03Al1.92Cr0.00Ti0.03O4</t>
  </si>
  <si>
    <t>cpx Na0.01Ca0.21Fe''0.65Mg1.02Fe'''0.00Ti0.01Al0.20Si1.89O6</t>
  </si>
  <si>
    <t>cpx Na0.02Ca0.93Fe''0.21Mg0.43Fe'''0.01Ti0.38Al0.79Si1.23O6</t>
  </si>
  <si>
    <t>Fe''0.44Mg0.59Fe'''0.03Al1.92Cr0.00Ti0.03O4</t>
  </si>
  <si>
    <t>cpx Na0.01Ca0.21Fe''0.66Mg1.01Fe'''0.00Ti0.01Al0.20Si1.89O6</t>
  </si>
  <si>
    <t>cpx Na0.02Ca0.78Fe''0.31Mg0.72Fe'''0.01Ti0.04Al0.30Si1.81O6</t>
  </si>
  <si>
    <t>Fe''0.44Mg0.58Fe'''0.03Al1.92Cr0.00Ti0.03O4</t>
  </si>
  <si>
    <t>cpx Na0.01Ca0.21Fe''0.67Mg1.01Fe'''0.00Ti0.01Al0.21Si1.89O6</t>
  </si>
  <si>
    <t>cpx Na0.02Ca0.78Fe''0.32Mg0.72Fe'''0.01Ti0.04Al0.30Si1.81O6</t>
  </si>
  <si>
    <t>Fe''0.45Mg0.58Fe'''0.03Al1.92Cr0.00Ti0.03O4</t>
  </si>
  <si>
    <t>cpx Na0.01Ca0.21Fe''0.67Mg1.00Fe'''0.00Ti0.01Al0.21Si1.89O6</t>
  </si>
  <si>
    <t>Fe''0.45Mg0.57Fe'''0.03Al1.92Cr0.00Ti0.03O4</t>
  </si>
  <si>
    <t>cpx Na0.01Ca0.21Fe''0.68Mg0.99Fe'''0.00Ti0.01Al0.21Si1.89O6</t>
  </si>
  <si>
    <t>cpx Na0.02Ca0.93Fe''0.22Mg0.42Fe'''0.01Ti0.38Al0.79Si1.23O6</t>
  </si>
  <si>
    <t>cpx Na0.02Ca0.78Fe''0.32Mg0.71Fe'''0.01Ti0.04Al0.30Si1.81O6</t>
  </si>
  <si>
    <t>Fe''0.46Mg0.57Fe'''0.03Al1.92Cr0.00Ti0.03O4</t>
  </si>
  <si>
    <t>cpx Na0.01Ca0.21Fe''0.69Mg0.99Fe'''0.00Ti0.01Al0.21Si1.89O6</t>
  </si>
  <si>
    <t>cpx Na0.02Ca0.78Fe''0.33Mg0.71Fe'''0.01Ti0.04Al0.30Si1.81O6</t>
  </si>
  <si>
    <t>Fe''0.47Mg0.56Fe'''0.03Al1.92Cr0.00Ti0.03O4</t>
  </si>
  <si>
    <t>cpx Na0.01Ca0.21Fe''0.69Mg0.98Fe'''0.00Ti0.01Al0.21Si1.89O6</t>
  </si>
  <si>
    <t>cpx Na0.02Ca0.78Fe''0.33Mg0.70Fe'''0.01Ti0.04Al0.30Si1.82O6</t>
  </si>
  <si>
    <t>Fe''0.47Mg0.55Fe'''0.03Al1.92Cr0.00Ti0.03O4</t>
  </si>
  <si>
    <t>cpx Na0.01Ca0.21Fe''0.70Mg0.97Fe'''0.00Ti0.01Al0.21Si1.89O6</t>
  </si>
  <si>
    <t>cpx Na0.02Ca0.94Fe''0.22Mg0.41Fe'''0.01Ti0.38Al0.79Si1.23O6</t>
  </si>
  <si>
    <t>Fe''0.48Mg0.55Fe'''0.03Al1.92Cr0.00Ti0.03O4</t>
  </si>
  <si>
    <t>cpx Na0.01Ca0.21Fe''0.71Mg0.96Fe'''0.00Ti0.01Al0.21Si1.89O6</t>
  </si>
  <si>
    <t>cpx Na0.02Ca0.78Fe''0.34Mg0.69Fe'''0.01Ti0.04Al0.30Si1.82O6</t>
  </si>
  <si>
    <t>Fe''0.48Mg0.54Fe'''0.03Al1.92Cr0.00Ti0.03O4</t>
  </si>
  <si>
    <t>cpx Na0.01Ca0.21Fe''0.72Mg0.96Fe'''0.00Ti0.01Al0.21Si1.89O6</t>
  </si>
  <si>
    <t>cpx Na0.02Ca0.94Fe''0.23Mg0.41Fe'''0.01Ti0.38Al0.79Si1.23O6</t>
  </si>
  <si>
    <t>Fe''0.49Mg0.54Fe'''0.03Al1.92Cr0.00Ti0.03O4</t>
  </si>
  <si>
    <t>cpx Na0.01Ca0.21Fe''0.72Mg0.95Fe'''0.00Ti0.01Al0.21Si1.89O6</t>
  </si>
  <si>
    <t>cpx Na0.02Ca0.94Fe''0.23Mg0.40Fe'''0.01Ti0.38Al0.79Si1.23O6</t>
  </si>
  <si>
    <t>Fe''0.50Mg0.53Fe'''0.03Al1.92Cr0.00Ti0.03O4</t>
  </si>
  <si>
    <t>cpx Na0.01Ca0.21Fe''0.73Mg0.94Fe'''0.00Ti0.01Al0.22Si1.89O6</t>
  </si>
  <si>
    <t>cpx Na0.02Ca0.78Fe''0.35Mg0.68Fe'''0.01Ti0.04Al0.30Si1.82O6</t>
  </si>
  <si>
    <t>Fe''0.50Mg0.52Fe'''0.03Al1.92Cr0.00Ti0.03O4</t>
  </si>
  <si>
    <t>cpx Na0.01Ca0.21Fe''0.74Mg0.93Fe'''0.00Ti0.01Al0.22Si1.89O6</t>
  </si>
  <si>
    <t>Fe''0.51Mg0.52Fe'''0.03Al1.92Cr0.00Ti0.03O4</t>
  </si>
  <si>
    <t>cpx Na0.01Ca0.21Fe''0.75Mg0.92Fe'''0.00Ti0.01Al0.22Si1.89O6</t>
  </si>
  <si>
    <t>cpx Na0.02Ca0.94Fe''0.24Mg0.39Fe'''0.01Ti0.38Al0.80Si1.22O6</t>
  </si>
  <si>
    <t>cpx Na0.03Ca0.78Fe''0.35Mg0.67Fe'''0.01Ti0.04Al0.31Si1.82O6</t>
  </si>
  <si>
    <t>Fe''0.52Mg0.51Fe'''0.03Al1.92Cr0.00Ti0.03O4</t>
  </si>
  <si>
    <t>cpx Na0.01Ca0.20Fe''0.76Mg0.92Fe'''0.00Ti0.01Al0.22Si1.89O6</t>
  </si>
  <si>
    <t>cpx Na0.03Ca0.78Fe''0.36Mg0.67Fe'''0.01Ti0.04Al0.31Si1.82O6</t>
  </si>
  <si>
    <t>Fe''0.52Mg0.50Fe'''0.03Al1.92Cr0.00Ti0.03O4</t>
  </si>
  <si>
    <t>cpx Na0.01Ca0.20Fe''0.76Mg0.91Fe'''0.00Ti0.01Al0.22Si1.89O6</t>
  </si>
  <si>
    <t>cpx Na0.03Ca0.78Fe''0.36Mg0.66Fe'''0.01Ti0.04Al0.31Si1.82O6</t>
  </si>
  <si>
    <t>Fe''0.53Mg0.50Fe'''0.03Al1.92Cr0.00Ti0.03O4</t>
  </si>
  <si>
    <t>cpx Na0.01Ca0.20Fe''0.77Mg0.90Fe'''0.00Ti0.01Al0.22Si1.89O6</t>
  </si>
  <si>
    <t>cpx Na0.02Ca0.94Fe''0.24Mg0.38Fe'''0.01Ti0.38Al0.80Si1.22O6</t>
  </si>
  <si>
    <t>Fe''0.54Mg0.49Fe'''0.03Al1.92Cr0.00Ti0.03O4</t>
  </si>
  <si>
    <t>cpx Na0.01Ca0.20Fe''0.78Mg0.89Fe'''0.01Ti0.01Al0.22Si1.89O6</t>
  </si>
  <si>
    <t>cpx Na0.02Ca0.94Fe''0.25Mg0.38Fe'''0.01Ti0.38Al0.80Si1.22O6</t>
  </si>
  <si>
    <t>cpx Na0.03Ca0.78Fe''0.37Mg0.65Fe'''0.01Ti0.04Al0.31Si1.82O6</t>
  </si>
  <si>
    <t>Fe''0.54Mg0.48Fe'''0.03Al1.92Cr0.00Ti0.03O4</t>
  </si>
  <si>
    <t>cpx Na0.01Ca0.20Fe''0.79Mg0.88Fe'''0.01Ti0.01Al0.22Si1.88O6</t>
  </si>
  <si>
    <t>cpx Na0.02Ca0.94Fe''0.25Mg0.38Fe'''0.01Ti0.39Al0.80Si1.22O6</t>
  </si>
  <si>
    <t>Fe''0.55Mg0.47Fe'''0.03Al1.92Cr0.00Ti0.03O4</t>
  </si>
  <si>
    <t>cpx Na0.01Ca0.20Fe''0.80Mg0.88Fe'''0.01Ti0.01Al0.22Si1.88O6</t>
  </si>
  <si>
    <t>cpx Na0.02Ca0.94Fe''0.25Mg0.37Fe'''0.01Ti0.39Al0.80Si1.22O6</t>
  </si>
  <si>
    <t>cpx Na0.03Ca0.78Fe''0.38Mg0.64Fe'''0.01Ti0.04Al0.31Si1.82O6</t>
  </si>
  <si>
    <t>Fe''0.56Mg0.47Fe'''0.03Al1.92Cr0.00Ti0.03O4</t>
  </si>
  <si>
    <t>cpx Na0.01Ca0.20Fe''0.80Mg0.87Fe'''0.01Ti0.01Al0.22Si1.88O6</t>
  </si>
  <si>
    <t>Fe''0.57Mg0.46Fe'''0.03Al1.92Cr0.00Ti0.03O4</t>
  </si>
  <si>
    <t>cpx Na0.01Ca0.20Fe''0.81Mg0.86Fe'''0.01Ti0.01Al0.23Si1.88O6</t>
  </si>
  <si>
    <t>cpx Na0.02Ca0.94Fe''0.26Mg0.37Fe'''0.01Ti0.39Al0.80Si1.22O6</t>
  </si>
  <si>
    <t>cpx Na0.03Ca0.78Fe''0.38Mg0.63Fe'''0.01Ti0.04Al0.31Si1.82O6</t>
  </si>
  <si>
    <t>Fe''0.57Mg0.45Fe'''0.03Al1.92Cr0.00Ti0.03O4</t>
  </si>
  <si>
    <t>cpx Na0.01Ca0.20Fe''0.82Mg0.85Fe'''0.01Ti0.01Al0.23Si1.88O6</t>
  </si>
  <si>
    <t>cpx Na0.02Ca0.94Fe''0.26Mg0.36Fe'''0.01Ti0.39Al0.80Si1.22O6</t>
  </si>
  <si>
    <t>cpx Na0.03Ca0.78Fe''0.39Mg0.63Fe'''0.01Ti0.04Al0.31Si1.82O6</t>
  </si>
  <si>
    <t>Fe''0.58Mg0.44Fe'''0.03Al1.91Cr0.00Ti0.03O4</t>
  </si>
  <si>
    <t>cpx Na0.01Ca0.20Fe''0.83Mg0.84Fe'''0.01Ti0.00Al0.23Si1.88O6</t>
  </si>
  <si>
    <t>cpx Na0.03Ca0.78Fe''0.39Mg0.62Fe'''0.01Ti0.04Al0.31Si1.82O6</t>
  </si>
  <si>
    <t>Fe''0.59Mg0.44Fe'''0.03Al1.91Cr0.00Ti0.03O4</t>
  </si>
  <si>
    <t>cpx Na0.01Ca0.20Fe''0.84Mg0.83Fe'''0.01Ti0.00Al0.23Si1.88O6</t>
  </si>
  <si>
    <t>cpx Na0.03Ca0.78Fe''0.40Mg0.62Fe'''0.01Ti0.04Al0.31Si1.82O6</t>
  </si>
  <si>
    <t>Fe''0.60Mg0.43Fe'''0.03Al1.91Cr0.00Ti0.03O4</t>
  </si>
  <si>
    <t>cpx Na0.01Ca0.20Fe''0.85Mg0.83Fe'''0.01Ti0.00Al0.23Si1.88O6</t>
  </si>
  <si>
    <t>cpx Na0.02Ca0.94Fe''0.27Mg0.35Fe'''0.01Ti0.39Al0.80Si1.22O6</t>
  </si>
  <si>
    <t>cpx Na0.03Ca0.78Fe''0.40Mg0.61Fe'''0.01Ti0.04Al0.31Si1.82O6</t>
  </si>
  <si>
    <t>Fe''0.60Mg0.42Fe'''0.04Al1.91Cr0.00Ti0.03O4</t>
  </si>
  <si>
    <t>cpx Na0.01Ca0.20Fe''0.85Mg0.82Fe'''0.01Ti0.00Al0.23Si1.88O6</t>
  </si>
  <si>
    <t>cpx Na0.03Ca0.78Fe''0.41Mg0.61Fe'''0.01Ti0.04Al0.32Si1.82O6</t>
  </si>
  <si>
    <t>Fe''0.61Mg0.41Fe'''0.04Al1.91Cr0.00Ti0.03O4</t>
  </si>
  <si>
    <t>cpx Na0.01Ca0.20Fe''0.86Mg0.81Fe'''0.01Ti0.00Al0.23Si1.88O6</t>
  </si>
  <si>
    <t>cpx Na0.03Ca0.78Fe''0.41Mg0.60Fe'''0.01Ti0.04Al0.32Si1.82O6</t>
  </si>
  <si>
    <t>Fe''0.62Mg0.41Fe'''0.04Al1.91Cr0.00Ti0.03O4</t>
  </si>
  <si>
    <t>cpx Na0.01Ca0.20Fe''0.87Mg0.80Fe'''0.01Ti0.00Al0.23Si1.88O6</t>
  </si>
  <si>
    <t>cpx Na0.02Ca0.94Fe''0.28Mg0.34Fe'''0.01Ti0.39Al0.80Si1.22O6</t>
  </si>
  <si>
    <t>Fe''0.63Mg0.40Fe'''0.04Al1.91Cr0.00Ti0.03O4</t>
  </si>
  <si>
    <t>cpx Na0.01Ca0.19Fe''0.88Mg0.79Fe'''0.01Ti0.00Al0.23Si1.88O6</t>
  </si>
  <si>
    <t>cpx Na0.03Ca0.78Fe''0.42Mg0.59Fe'''0.01Ti0.04Al0.32Si1.82O6</t>
  </si>
  <si>
    <t>Fe''0.64Mg0.39Fe'''0.04Al1.91Cr0.00Ti0.03O4</t>
  </si>
  <si>
    <t>cpx Na0.01Ca0.19Fe''0.89Mg0.78Fe'''0.01Ti0.00Al0.24Si1.88O6</t>
  </si>
  <si>
    <t>cpx Na0.02Ca0.94Fe''0.28Mg0.34Fe'''0.01Ti0.39Al0.80Si1.21O6</t>
  </si>
  <si>
    <t>Fe''0.64Mg0.38Fe'''0.04Al1.91Cr0.00Ti0.03O4</t>
  </si>
  <si>
    <t>cpx Na0.01Ca0.19Fe''0.90Mg0.77Fe'''0.01Ti0.00Al0.24Si1.88O6</t>
  </si>
  <si>
    <t>cpx Na0.02Ca0.94Fe''0.28Mg0.33Fe'''0.01Ti0.39Al0.80Si1.21O6</t>
  </si>
  <si>
    <t>cpx Na0.03Ca0.78Fe''0.43Mg0.58Fe'''0.01Ti0.04Al0.32Si1.82O6</t>
  </si>
  <si>
    <t>Fe''0.65Mg0.38Fe'''0.04Al1.91Cr0.00Ti0.03O4</t>
  </si>
  <si>
    <t>cpx Na0.01Ca0.19Fe''0.91Mg0.76Fe'''0.01Ti0.00Al0.24Si1.88O6</t>
  </si>
  <si>
    <t>cpx Na0.02Ca0.94Fe''0.29Mg0.33Fe'''0.01Ti0.39Al0.81Si1.21O6</t>
  </si>
  <si>
    <t>Fe''0.66Mg0.37Fe'''0.04Al1.91Cr0.00Ti0.03O4</t>
  </si>
  <si>
    <t>cpx Na0.01Ca0.19Fe''0.92Mg0.75Fe'''0.01Ti0.00Al0.24Si1.88O6</t>
  </si>
  <si>
    <t>cpx Na0.03Ca0.78Fe''0.44Mg0.57Fe'''0.01Ti0.04Al0.32Si1.82O6</t>
  </si>
  <si>
    <t>Fe''0.67Mg0.36Fe'''0.04Al1.91Cr0.00Ti0.03O4</t>
  </si>
  <si>
    <t>cpx Na0.01Ca0.19Fe''0.93Mg0.75Fe'''0.01Ti0.00Al0.24Si1.88O6</t>
  </si>
  <si>
    <t>cpx Na0.02Ca0.94Fe''0.29Mg0.32Fe'''0.01Ti0.39Al0.81Si1.21O6</t>
  </si>
  <si>
    <t>cpx Na0.03Ca0.78Fe''0.44Mg0.56Fe'''0.01Ti0.03Al0.32Si1.82O6</t>
  </si>
  <si>
    <t>Fe''0.67Mg0.35Fe'''0.04Al1.91Cr0.00Ti0.03O4</t>
  </si>
  <si>
    <t>cpx Na0.01Ca0.19Fe''0.94Mg0.74Fe'''0.01Ti0.00Al0.24Si1.88O6</t>
  </si>
  <si>
    <t>cpx Na0.02Ca0.94Fe''0.30Mg0.32Fe'''0.01Ti0.39Al0.81Si1.21O6</t>
  </si>
  <si>
    <t>NaCa2Mg2.13Fe2+1.87Al1.00Fe3+0.00Al2Si6O22(OH)2</t>
  </si>
  <si>
    <t>Fe''0.68Mg0.34Fe'''0.04Al1.90Cr0.00Ti0.03O4</t>
  </si>
  <si>
    <t>cpx Na0.02Ca0.94Fe''0.30Mg0.31Fe'''0.01Ti0.39Al0.81Si1.21O6</t>
  </si>
  <si>
    <t>NaCa2Mg2.10Fe2+1.90Al1.00Fe3+0.00Al2Si6O22(OH)2</t>
  </si>
  <si>
    <t>Fe''0.70Mg0.33Fe'''0.04Al1.90Cr0.00Ti0.03O4</t>
  </si>
  <si>
    <t>NaCa2Mg2.07Fe2+1.93Al1.00Fe3+0.00Al2Si6O22(OH)2</t>
  </si>
  <si>
    <t>Fe''0.71Mg0.32Fe'''0.04Al1.90Cr0.00Ti0.03O4</t>
  </si>
  <si>
    <t>cpx Na0.02Ca0.94Fe''0.31Mg0.30Fe'''0.01Ti0.40Al0.81Si1.20O6</t>
  </si>
  <si>
    <t>NaCa2Mg2.03Fe2+1.97Al1.00Fe3+0.00Al2Si6O22(OH)2</t>
  </si>
  <si>
    <t>Fe''0.72Mg0.31Fe'''0.04Al1.90Cr0.00Ti0.03O4</t>
  </si>
  <si>
    <t>cpx Na0.02Ca0.94Fe''0.31Mg0.30Fe'''0.01Ti0.40Al0.82Si1.20O6</t>
  </si>
  <si>
    <t>NaCa2Mg2.00Fe2+2.00Al1.00Fe3+0.00Al2Si6O22(OH)2</t>
  </si>
  <si>
    <t>Fe''0.73Mg0.30Fe'''0.04Al1.90Cr0.00Ti0.03O4</t>
  </si>
  <si>
    <t>cpx Na0.02Ca0.94Fe''0.31Mg0.29Fe'''0.01Ti0.40Al0.82Si1.20O6</t>
  </si>
  <si>
    <t>NaCa2Mg1.97Fe2+2.03Al1.00Fe3+0.00Al2Si6O22(OH)2</t>
  </si>
  <si>
    <t>Fe''0.74Mg0.30Fe'''0.04Al1.89Cr0.00Ti0.03O4</t>
  </si>
  <si>
    <t>cpx Na0.02Ca0.94Fe''0.32Mg0.29Fe'''0.01Ti0.40Al0.82Si1.20O6</t>
  </si>
  <si>
    <t>NaCa2Mg1.93Fe2+2.07Al1.00Fe3+0.00Al2Si6O22(OH)2</t>
  </si>
  <si>
    <t>Fe''0.75Mg0.29Fe'''0.05Al1.89Cr0.00Ti0.03O4</t>
  </si>
  <si>
    <t>cpx Na0.02Ca0.94Fe''0.32Mg0.28Fe'''0.01Ti0.40Al0.82Si1.20O6</t>
  </si>
  <si>
    <t>NaCa2Mg1.90Fe2+2.10Al1.00Fe3+0.00Al2Si6O22(OH)2</t>
  </si>
  <si>
    <t>Fe''0.75Mg0.28Fe'''0.05Al1.89Cr0.00Ti0.03O4</t>
  </si>
  <si>
    <t>cpx Na0.03Ca0.94Fe''0.32Mg0.28Fe'''0.01Ti0.40Al0.82Si1.19O6</t>
  </si>
  <si>
    <t>NaCa2Mg1.86Fe2+2.14Al1.00Fe3+0.00Al2Si6O22(OH)2</t>
  </si>
  <si>
    <t>Fe''0.76Mg0.27Fe'''0.05Al1.89Cr0.00Ti0.03O4</t>
  </si>
  <si>
    <t>cpx Na0.03Ca0.94Fe''0.33Mg0.27Fe'''0.01Ti0.40Al0.82Si1.19O6</t>
  </si>
  <si>
    <t>NaCa2Mg1.83Fe2+2.17Al1.00Fe3+0.00Al2Si6O22(OH)2</t>
  </si>
  <si>
    <t>Fe''0.77Mg0.26Fe'''0.05Al1.88Cr0.00Ti0.03O4</t>
  </si>
  <si>
    <t>cpx Na0.03Ca0.94Fe''0.33Mg0.27Fe'''0.01Ti0.40Al0.83Si1.19O6</t>
  </si>
  <si>
    <t>NaCa2Mg1.79Fe2+2.21Al1.00Fe3+0.00Al2Si6O22(OH)2</t>
  </si>
  <si>
    <t>Fe''0.78Mg0.25Fe'''0.05Al1.88Cr0.00Ti0.03O4</t>
  </si>
  <si>
    <t>cpx Na0.03Ca0.94Fe''0.34Mg0.26Fe'''0.01Ti0.41Al0.83Si1.19O6</t>
  </si>
  <si>
    <t>NaCa2Mg1.76Fe2+2.24Al1.00Fe3+0.00Al2Si6O22(OH)2</t>
  </si>
  <si>
    <t>Fe''0.79Mg0.24Fe'''0.05Al1.88Cr0.00Ti0.04O4</t>
  </si>
  <si>
    <t>NaCa2Mg1.72Fe2+2.28Al1.00Fe3+0.00Al2Si6O22(OH)2</t>
  </si>
  <si>
    <t>Fe''0.80Mg0.24Fe'''0.05Al1.88Cr0.00Ti0.04O4</t>
  </si>
  <si>
    <t>cpx Na0.03Ca0.94Fe''0.34Mg0.25Fe'''0.01Ti0.41Al0.83Si1.19O6</t>
  </si>
  <si>
    <t>Fe''0.81Mg0.23Fe'''0.05Al1.88Cr0.00Ti0.04O4</t>
  </si>
  <si>
    <t>cpx Na0.03Ca0.94Fe''0.35Mg0.25Fe'''0.01Ti0.41Al0.83Si1.18O6</t>
  </si>
  <si>
    <t>Fe''0.82Mg0.22Fe'''0.05Al1.87Cr0.00Ti0.04O4</t>
  </si>
  <si>
    <t>cpx Na0.03Ca0.94Fe''0.35Mg0.24Fe'''0.01Ti0.41Al0.83Si1.18O6</t>
  </si>
  <si>
    <t>Fe''0.82Mg0.21Fe'''0.05Al1.87Cr0.00Ti0.04O4</t>
  </si>
  <si>
    <t>NaCa2Mg1.58Fe2+2.42Al1.00Fe3+0.00Al2Si6O22(OH)2</t>
  </si>
  <si>
    <t>Fe''0.83Mg0.21Fe'''0.05Al1.87Cr0.00Ti0.04O4</t>
  </si>
  <si>
    <t>cpx Na0.03Ca0.94Fe''0.36Mg0.23Fe'''0.01Ti0.41Al0.84Si1.18O6</t>
  </si>
  <si>
    <t>NaCa2Mg1.54Fe2+2.46Al1.00Fe3+0.00Al2Si6O22(OH)2</t>
  </si>
  <si>
    <t>Fe''0.84Mg0.20Fe'''0.05Al1.87Cr0.00Ti0.04O4</t>
  </si>
  <si>
    <t>NaCa2Mg1.50Fe2+2.50Al1.00Fe3+0.00Al2Si6O22(OH)2</t>
  </si>
  <si>
    <t>Fe''0.85Mg0.19Fe'''0.05Al1.86Cr0.00Ti0.04O4</t>
  </si>
  <si>
    <t>cpx Na0.03Ca0.94Fe''0.37Mg0.22Fe'''0.01Ti0.41Al0.84Si1.18O6</t>
  </si>
  <si>
    <t>NaCa2Mg1.47Fe2+2.53Al1.00Fe3+0.00Al2Si6O22(OH)2</t>
  </si>
  <si>
    <t>Fe''0.85Mg0.19Fe'''0.06Al1.86Cr0.00Ti0.04O4</t>
  </si>
  <si>
    <t>cpx Na0.03Ca0.94Fe''0.37Mg0.22Fe'''0.01Ti0.42Al0.84Si1.17O6</t>
  </si>
  <si>
    <t>NaCa2Mg1.43Fe2+2.57Al1.00Fe3+0.00Al2Si6O22(OH)2</t>
  </si>
  <si>
    <t>Fe''0.86Mg0.18Fe'''0.06Al1.86Cr0.00Ti0.04O4</t>
  </si>
  <si>
    <t>cpx Na0.03Ca0.94Fe''0.37Mg0.21Fe'''0.01Ti0.42Al0.84Si1.17O6</t>
  </si>
  <si>
    <t>NaCa2Mg1.39Fe2+2.61Al1.00Fe3+0.00Al2Si6O22(OH)2</t>
  </si>
  <si>
    <t>Fe''0.87Mg0.17Fe'''0.06Al1.86Cr0.00Ti0.04O4</t>
  </si>
  <si>
    <t>cpx Na0.03Ca0.94Fe''0.38Mg0.21Fe'''0.01Ti0.42Al0.84Si1.17O6</t>
  </si>
  <si>
    <t>NaCa2Mg1.36Fe2+2.64Al1.00Fe3+0.00Al2Si6O22(OH)2</t>
  </si>
  <si>
    <t>cpx Na0.03Ca0.94Fe''0.38Mg0.20Fe'''0.01Ti0.42Al0.84Si1.17O6</t>
  </si>
  <si>
    <t>NaCa2Mg1.32Fe2+2.68Al1.00Fe3+0.00Al2Si6O22(OH)2</t>
  </si>
  <si>
    <t>Fe''0.88Mg0.16Fe'''0.06Al1.86Cr0.00Ti0.04O4</t>
  </si>
  <si>
    <t>cpx Na0.03Ca0.94Fe''0.39Mg0.20Fe'''0.01Ti0.42Al0.84Si1.17O6</t>
  </si>
  <si>
    <t>NaCa2Mg1.28Fe2+2.72Al1.00Fe3+0.00Al2Si6O22(OH)2</t>
  </si>
  <si>
    <t>Fe''0.89Mg0.16Fe'''0.06Al1.85Cr0.00Ti0.04O4</t>
  </si>
  <si>
    <t>cpx Na0.03Ca0.95Fe''0.39Mg0.19Fe'''0.01Ti0.42Al0.85Si1.17O6</t>
  </si>
  <si>
    <t>K(Fe''0.86Mg0.14)3AlSi3O10(OH)2</t>
  </si>
  <si>
    <t>cpx Na0.03Ca0.95Fe''0.39Mg0.19Fe'''0.01Ti0.42Al0.85Si1.16O6</t>
  </si>
  <si>
    <t>K(Fe''0.87Mg0.13)3AlSi3O10(OH)2</t>
  </si>
  <si>
    <t>cpx Na0.03Ca0.95Fe''0.40Mg0.18Fe'''0.01Ti0.42Al0.85Si1.16O6</t>
  </si>
  <si>
    <t>NaCa2Mg1.18Fe2+2.82Al1.00Fe3+0.00Al2Si6O22(OH)2</t>
  </si>
  <si>
    <t>K(Fe''0.88Mg0.12)3AlSi3O10(OH)2</t>
  </si>
  <si>
    <t>NaCa2Mg1.15Fe2+2.85Al1.00Fe3+0.00Al2Si6O22(OH)2</t>
  </si>
  <si>
    <t>K(Fe''0.89Mg0.11)3AlSi3O10(OH)2</t>
  </si>
  <si>
    <t>cpx Na0.03Ca0.95Fe''0.40Mg0.17Fe'''0.01Ti0.42Al0.85Si1.16O6</t>
  </si>
  <si>
    <t>NaCa2Mg1.11Fe2+2.89Al1.00Fe3+0.00Al2Si6O22(OH)2</t>
  </si>
  <si>
    <t>K(Fe''0.90Mg0.10)3AlSi3O10(OH)2</t>
  </si>
  <si>
    <t>cpx Na0.03Ca0.95Fe''0.41Mg0.17Fe'''0.01Ti0.42Al0.85Si1.16O6</t>
  </si>
  <si>
    <t>K(Fe''0.91Mg0.09)3AlSi3O10(OH)2</t>
  </si>
  <si>
    <t>cpx Na0.03Ca0.95Fe''0.41Mg0.17Fe'''0.01Ti0.42Al0.86Si1.16O6</t>
  </si>
  <si>
    <t>NaCa2Mg1.06Fe2+2.94Al1.00Fe3+0.00Al2Si6O22(OH)2</t>
  </si>
  <si>
    <t>K(Fe''0.92Mg0.08)3AlSi3O10(OH)2</t>
  </si>
  <si>
    <t>cpx Na0.03Ca0.95Fe''0.41Mg0.16Fe'''0.01Ti0.43Al0.86Si1.16O6</t>
  </si>
  <si>
    <t>NaCa2Mg1.03Fe2+2.97Al1.00Fe3+0.00Al2Si6O22(OH)2</t>
  </si>
  <si>
    <t>K(Fe''0.93Mg0.07)3AlSi3O10(OH)2</t>
  </si>
  <si>
    <t>cpx Na0.03Ca0.95Fe''0.41Mg0.16Fe'''0.01Ti0.43Al0.86Si1.15O6</t>
  </si>
  <si>
    <t>cpx Na0.03Ca0.95Fe''0.42Mg0.15Fe'''0.01Ti0.43Al0.86Si1.15O6</t>
  </si>
  <si>
    <t>NaCa2Mg0.97Fe2+3.03Al1.00Fe3+0.00Al2Si6O22(OH)2</t>
  </si>
  <si>
    <t>K(Fe''0.94Mg0.06)3AlSi3O10(OH)2</t>
  </si>
  <si>
    <t>NaCa2Mg0.92Fe2+3.08Al1.00Fe3+0.00Al2Si6O22(OH)2</t>
  </si>
  <si>
    <t>K(Fe''0.95Mg0.05)3AlSi3O10(OH)2</t>
  </si>
  <si>
    <t>cpx Na0.03Ca0.95Fe''0.42Mg0.15Fe'''0.01Ti0.43Al0.87Si1.15O6</t>
  </si>
  <si>
    <t>K0.06Na0.48Ca0.46Al1.46Si2.54O8</t>
  </si>
  <si>
    <t>cpx Na0.03Ca0.95Fe''0.42Mg0.14Fe'''0.01Ti0.43Al0.87Si1.14O6</t>
  </si>
  <si>
    <t>K0.06Na0.48Ca0.45Al1.45Si2.55O8</t>
  </si>
  <si>
    <t>K0.06Na0.49Ca0.45Al1.45Si2.55O8</t>
  </si>
  <si>
    <t>cpx Na0.03Ca0.95Fe''0.42Mg0.14Fe'''0.01Ti0.44Al0.87Si1.14O6</t>
  </si>
  <si>
    <t>K0.07Na0.50Ca0.44Al1.44Si2.56O8</t>
  </si>
  <si>
    <t>cpx Na0.03Ca0.95Fe''0.42Mg0.14Fe'''0.01Ti0.44Al0.88Si1.14O6</t>
  </si>
  <si>
    <t>K0.07Na0.50Ca0.43Al1.43Si2.57O8</t>
  </si>
  <si>
    <t>K0.73Na0.24Ca0.03Al1.03Si2.97O8</t>
  </si>
  <si>
    <t>cpx Na0.03Ca0.95Fe''0.42Mg0.14Fe'''0.01Ti0.44Al0.88Si1.13O6</t>
  </si>
  <si>
    <t>cpx Na0.03Ca0.95Fe''0.42Mg0.13Fe'''0.01Ti0.44Al0.88Si1.13O6</t>
  </si>
  <si>
    <t>K(Fe''0.96Mg0.04)3AlSi3O10(OH)2</t>
  </si>
  <si>
    <t>K0.07Na0.51Ca0.43Al1.43Si2.57O8</t>
  </si>
  <si>
    <t>K0.07Na0.51Ca0.42Al1.42Si2.58O8</t>
  </si>
  <si>
    <t>cpx Na0.03Ca0.95Fe''0.42Mg0.13Fe'''0.01Ti0.45Al0.89Si1.12O6</t>
  </si>
  <si>
    <t>K0.07Na0.52Ca0.42Al1.42Si2.58O8</t>
  </si>
  <si>
    <t>K0.07Na0.52Ca0.41Al1.41Si2.59O8</t>
  </si>
  <si>
    <t>cpx Na0.03Ca0.95Fe''0.42Mg0.13Fe'''0.01Ti0.45Al0.90Si1.11O6</t>
  </si>
  <si>
    <t>cpx Na0.03Ca0.95Fe''0.42Mg0.12Fe'''0.01Ti0.45Al0.90Si1.11O6</t>
  </si>
  <si>
    <t>K(Fe''0.97Mg0.03)3AlSi3O10(OH)2</t>
  </si>
  <si>
    <t>K0.07Na0.53Ca0.41Al1.41Si2.59O8</t>
  </si>
  <si>
    <t>K0.07Na0.53Ca0.40Al1.40Si2.60O8</t>
  </si>
  <si>
    <t>cpx Na0.03Ca0.95Fe''0.42Mg0.12Fe'''0.01Ti0.46Al0.90Si1.11O6</t>
  </si>
  <si>
    <t>cpx Na0.03Ca0.95Fe''0.42Mg0.12Fe'''0.01Ti0.46Al0.91Si1.10O6</t>
  </si>
  <si>
    <t>K0.07Na0.54Ca0.40Al1.40Si2.60O8</t>
  </si>
  <si>
    <t>K0.07Na0.54Ca0.39Al1.39Si2.61O8</t>
  </si>
  <si>
    <t>cpx Na0.03Ca0.95Fe''0.43Mg0.11Fe'''0.01Ti0.46Al0.91Si1.10O6</t>
  </si>
  <si>
    <t>cpx Na0.03Ca0.95Fe''0.43Mg0.11Fe'''0.00Ti0.46Al0.91Si1.10O6</t>
  </si>
  <si>
    <t>K0.07Na0.55Ca0.39Al1.39Si2.61O8</t>
  </si>
  <si>
    <t>cpx Na0.03Ca0.95Fe''0.43Mg0.11Fe'''0.00Ti0.46Al0.91Si1.09O6</t>
  </si>
  <si>
    <t>K0.07Na0.55Ca0.38Al1.38Si2.62O8</t>
  </si>
  <si>
    <t>cpx Na0.03Ca0.95Fe''0.43Mg0.11Fe'''0.00Ti0.46Al0.92Si1.09O6</t>
  </si>
  <si>
    <t>K0.07Na0.56Ca0.38Al1.38Si2.62O8</t>
  </si>
  <si>
    <t>cpx Na0.03Ca0.95Fe''0.43Mg0.11Fe'''0.00Ti0.47Al0.92Si1.09O6</t>
  </si>
  <si>
    <t>K0.73Na0.24Ca0.02Al1.02Si2.98O8</t>
  </si>
  <si>
    <t>K0.07Na0.56Ca0.37Al1.37Si2.63O8</t>
  </si>
  <si>
    <t>cpx Na0.04Ca0.95Fe''0.43Mg0.11Fe'''0.00Ti0.47Al0.92Si1.09O6</t>
  </si>
  <si>
    <t>K(Fe''0.98Mg0.02)3AlSi3O10(OH)2</t>
  </si>
  <si>
    <t>K0.07Na0.57Ca0.37Al1.37Si2.63O8</t>
  </si>
  <si>
    <t>cpx Na0.04Ca0.95Fe''0.43Mg0.10Fe'''0.00Ti0.47Al0.92Si1.09O6</t>
  </si>
  <si>
    <t>cpx Na0.04Ca0.95Fe''0.43Mg0.10Fe'''0.00Ti0.47Al0.92Si1.08O6</t>
  </si>
  <si>
    <t>K0.07Na0.57Ca0.36Al1.36Si2.64O8</t>
  </si>
  <si>
    <t>K0.06Na0.63Ca0.31Al1.31Si2.69O8</t>
  </si>
  <si>
    <t>K0.06Na0.64Ca0.30Al1.30Si2.70O8</t>
  </si>
  <si>
    <t>K0.06Na0.64Ca0.29Al1.29Si2.71O8</t>
  </si>
  <si>
    <t>Phases supressed = garnet, olivines, orthopyroxene, corindum, muscovite, sillimanite and leucite</t>
  </si>
  <si>
    <t>fayalite</t>
  </si>
  <si>
    <t>leucite</t>
  </si>
  <si>
    <t>cpx Na0.02Ca0.91Fe''0.12Mg0.54Fe'''0.11Ti0.36Al0.70Si1.25O6</t>
  </si>
  <si>
    <t>cpx Na0.02Ca0.91Fe''0.12Mg0.54Fe'''0.10Ti0.35Al0.70Si1.26O6</t>
  </si>
  <si>
    <t>cpx Na0.02Ca0.91Fe''0.12Mg0.54Fe'''0.10Ti0.35Al0.69Si1.26O6</t>
  </si>
  <si>
    <t>cpx Na0.02Ca0.91Fe''0.12Mg0.54Fe'''0.10Ti0.35Al0.69Si1.27O6</t>
  </si>
  <si>
    <t>cpx Na0.02Ca0.91Fe''0.12Mg0.54Fe'''0.10Ti0.35Al0.68Si1.27O6</t>
  </si>
  <si>
    <t>cpx Na0.02Ca0.90Fe''0.12Mg0.55Fe'''0.10Ti0.34Al0.68Si1.27O6</t>
  </si>
  <si>
    <t>cpx Na0.02Ca0.90Fe''0.12Mg0.55Fe'''0.10Ti0.34Al0.68Si1.28O6</t>
  </si>
  <si>
    <t>cpx Na0.02Ca0.90Fe''0.12Mg0.55Fe'''0.10Ti0.34Al0.67Si1.28O6</t>
  </si>
  <si>
    <t>cpx Na0.02Ca0.90Fe''0.13Mg0.55Fe'''0.10Ti0.34Al0.67Si1.29O6</t>
  </si>
  <si>
    <t>cpx Na0.02Ca0.90Fe''0.13Mg0.55Fe'''0.10Ti0.33Al0.66Si1.30O6</t>
  </si>
  <si>
    <t>cpx Na0.02Ca0.90Fe''0.13Mg0.56Fe'''0.10Ti0.33Al0.66Si1.30O6</t>
  </si>
  <si>
    <t>cpx Na0.03Ca0.89Fe''0.13Mg0.56Fe'''0.10Ti0.33Al0.66Si1.31O6</t>
  </si>
  <si>
    <t>cpx Na0.03Ca0.90Fe''0.13Mg0.56Fe'''0.10Ti0.33Al0.66Si1.30O6</t>
  </si>
  <si>
    <t>cpx Na0.01Ca0.16Fe''0.39Mg1.33Fe'''0.04Ti0.02Al0.16Si1.89O6</t>
  </si>
  <si>
    <t>cpx Na0.03Ca0.90Fe''0.13Mg0.55Fe'''0.10Ti0.33Al0.66Si1.30O6</t>
  </si>
  <si>
    <t>cpx Na0.01Ca0.16Fe''0.40Mg1.33Fe'''0.04Ti0.02Al0.16Si1.89O6</t>
  </si>
  <si>
    <t>cpx Na0.03Ca0.90Fe''0.13Mg0.55Fe'''0.10Ti0.34Al0.67Si1.29O6</t>
  </si>
  <si>
    <t>cpx Na0.01Ca0.16Fe''0.40Mg1.33Fe'''0.04Ti0.02Al0.16Si1.88O6</t>
  </si>
  <si>
    <t>cpx Na0.03Ca0.90Fe''0.14Mg0.54Fe'''0.10Ti0.34Al0.67Si1.29O6</t>
  </si>
  <si>
    <t>cpx Na0.01Ca0.16Fe''0.41Mg1.32Fe'''0.04Ti0.02Al0.16Si1.88O6</t>
  </si>
  <si>
    <t>cpx Na0.03Ca0.90Fe''0.14Mg0.54Fe'''0.10Ti0.34Al0.67Si1.28O6</t>
  </si>
  <si>
    <t>cpx Na0.01Ca0.16Fe''0.42Mg1.31Fe'''0.04Ti0.02Al0.16Si1.88O6</t>
  </si>
  <si>
    <t>cpx Na0.03Ca0.90Fe''0.14Mg0.53Fe'''0.10Ti0.34Al0.68Si1.28O6</t>
  </si>
  <si>
    <t>cpx Na0.01Ca0.16Fe''0.43Mg1.30Fe'''0.04Ti0.02Al0.16Si1.88O6</t>
  </si>
  <si>
    <t>cpx Na0.03Ca0.90Fe''0.14Mg0.52Fe'''0.10Ti0.34Al0.68Si1.28O6</t>
  </si>
  <si>
    <t>cpx Na0.01Ca0.16Fe''0.44Mg1.29Fe'''0.04Ti0.02Al0.16Si1.88O6</t>
  </si>
  <si>
    <t>cpx Na0.03Ca0.90Fe''0.14Mg0.52Fe'''0.10Ti0.35Al0.69Si1.27O6</t>
  </si>
  <si>
    <t>cpx Na0.03Ca0.90Fe''0.15Mg0.52Fe'''0.10Ti0.35Al0.69Si1.27O6</t>
  </si>
  <si>
    <t>cpx Na0.01Ca0.16Fe''0.45Mg1.28Fe'''0.04Ti0.02Al0.16Si1.88O6</t>
  </si>
  <si>
    <t>cpx Na0.01Ca0.16Fe''0.45Mg1.28Fe'''0.04Ti0.02Al0.17Si1.88O6</t>
  </si>
  <si>
    <t>cpx Na0.03Ca0.90Fe''0.15Mg0.51Fe'''0.10Ti0.35Al0.69Si1.27O6</t>
  </si>
  <si>
    <t>cpx Na0.01Ca0.15Fe''0.46Mg1.27Fe'''0.04Ti0.02Al0.17Si1.88O6</t>
  </si>
  <si>
    <t>cpx Na0.03Ca0.90Fe''0.15Mg0.51Fe'''0.10Ti0.35Al0.69Si1.26O6</t>
  </si>
  <si>
    <t>cpx Na0.01Ca0.15Fe''0.47Mg1.26Fe'''0.04Ti0.02Al0.17Si1.88O6</t>
  </si>
  <si>
    <t>cpx Na0.03Ca0.90Fe''0.15Mg0.50Fe'''0.10Ti0.35Al0.70Si1.26O6</t>
  </si>
  <si>
    <t>cpx Na0.03Ca0.90Fe''0.16Mg0.50Fe'''0.10Ti0.35Al0.70Si1.26O6</t>
  </si>
  <si>
    <t>cpx Na0.01Ca0.15Fe''0.48Mg1.25Fe'''0.05Ti0.02Al0.17Si1.88O6</t>
  </si>
  <si>
    <t>K(Fe''0.01Mg0.99)3AlSi3O10(OH)2</t>
  </si>
  <si>
    <t>cpx Na0.03Ca0.90Fe''0.16Mg0.50Fe'''0.11Ti0.35Al0.70Si1.26O6</t>
  </si>
  <si>
    <t>cpx Na0.01Ca0.15Fe''0.49Mg1.24Fe'''0.05Ti0.02Al0.17Si1.88O6</t>
  </si>
  <si>
    <t>cpx Na0.03Ca0.90Fe''0.16Mg0.49Fe'''0.11Ti0.35Al0.70Si1.26O6</t>
  </si>
  <si>
    <t>cpx Na0.01Ca0.15Fe''0.49Mg1.23Fe'''0.05Ti0.02Al0.17Si1.88O6</t>
  </si>
  <si>
    <t>cpx Na0.01Ca0.15Fe''0.50Mg1.22Fe'''0.05Ti0.02Al0.17Si1.88O6</t>
  </si>
  <si>
    <t>cpx Na0.01Ca0.16Fe''0.51Mg1.22Fe'''0.05Ti0.02Al0.17Si1.88O6</t>
  </si>
  <si>
    <t>cpx Na0.03Ca0.90Fe''0.17Mg0.48Fe'''0.11Ti0.35Al0.70Si1.26O6</t>
  </si>
  <si>
    <t>cpx Na0.01Ca0.16Fe''0.51Mg1.21Fe'''0.05Ti0.02Al0.18Si1.88O6</t>
  </si>
  <si>
    <t>cpx Na0.01Ca0.16Fe''0.52Mg1.20Fe'''0.05Ti0.01Al0.18Si1.88O6</t>
  </si>
  <si>
    <t>cpx Na0.03Ca0.91Fe''0.17Mg0.48Fe'''0.11Ti0.35Al0.70Si1.26O6</t>
  </si>
  <si>
    <t>cpx Na0.01Ca0.16Fe''0.53Mg1.19Fe'''0.05Ti0.01Al0.18Si1.88O6</t>
  </si>
  <si>
    <t>cpx Na0.03Ca0.91Fe''0.17Mg0.47Fe'''0.11Ti0.35Al0.70Si1.26O6</t>
  </si>
  <si>
    <t>cpx Na0.01Ca0.16Fe''0.54Mg1.18Fe'''0.05Ti0.01Al0.18Si1.88O6</t>
  </si>
  <si>
    <t>cpx Na0.01Ca0.16Fe''0.54Mg1.17Fe'''0.05Ti0.01Al0.18Si1.88O6</t>
  </si>
  <si>
    <t>cpx Na0.03Ca0.91Fe''0.18Mg0.47Fe'''0.11Ti0.35Al0.70Si1.26O6</t>
  </si>
  <si>
    <t>cpx Na0.01Ca0.16Fe''0.55Mg1.16Fe'''0.05Ti0.01Al0.18Si1.87O6</t>
  </si>
  <si>
    <t>cpx Na0.01Ca0.16Fe''0.56Mg1.16Fe'''0.05Ti0.01Al0.18Si1.87O6</t>
  </si>
  <si>
    <t>cpx Na0.03Ca0.91Fe''0.18Mg0.46Fe'''0.11Ti0.35Al0.70Si1.26O6</t>
  </si>
  <si>
    <t>cpx Na0.01Ca0.16Fe''0.56Mg1.15Fe'''0.05Ti0.01Al0.19Si1.87O6</t>
  </si>
  <si>
    <t>cpx Na0.01Ca0.16Fe''0.57Mg1.14Fe'''0.05Ti0.01Al0.19Si1.87O6</t>
  </si>
  <si>
    <t>cpx Na0.03Ca0.91Fe''0.19Mg0.46Fe'''0.11Ti0.35Al0.70Si1.26O6</t>
  </si>
  <si>
    <t>cpx Na0.01Ca0.16Fe''0.58Mg1.13Fe'''0.05Ti0.01Al0.19Si1.87O6</t>
  </si>
  <si>
    <t>cpx Na0.03Ca0.91Fe''0.19Mg0.45Fe'''0.11Ti0.35Al0.70Si1.26O6</t>
  </si>
  <si>
    <t>cpx Na0.01Ca0.16Fe''0.59Mg1.12Fe'''0.05Ti0.01Al0.19Si1.87O6</t>
  </si>
  <si>
    <t>K(Fe''0.02Mg0.98)3AlSi3O10(OH)2</t>
  </si>
  <si>
    <t>cpx Na0.03Ca0.91Fe''0.19Mg0.45Fe'''0.11Ti0.35Al0.71Si1.26O6</t>
  </si>
  <si>
    <t>cpx Na0.01Ca0.16Fe''0.59Mg1.11Fe'''0.05Ti0.01Al0.19Si1.87O6</t>
  </si>
  <si>
    <t>cpx Na0.01Ca0.16Fe''0.60Mg1.10Fe'''0.05Ti0.01Al0.19Si1.87O6</t>
  </si>
  <si>
    <t>cpx Na0.03Ca0.91Fe''0.20Mg0.44Fe'''0.11Ti0.35Al0.71Si1.26O6</t>
  </si>
  <si>
    <t>cpx Na0.01Ca0.16Fe''0.61Mg1.09Fe'''0.05Ti0.01Al0.19Si1.87O6</t>
  </si>
  <si>
    <t>cpx Na0.01Ca0.16Fe''0.62Mg1.08Fe'''0.05Ti0.01Al0.20Si1.87O6</t>
  </si>
  <si>
    <t>cpx Na0.01Ca0.16Fe''0.62Mg1.07Fe'''0.05Ti0.01Al0.20Si1.87O6</t>
  </si>
  <si>
    <t>cpx Na0.03Ca0.91Fe''0.20Mg0.43Fe'''0.11Ti0.35Al0.71Si1.26O6</t>
  </si>
  <si>
    <t>cpx Na0.01Ca0.16Fe''0.63Mg1.07Fe'''0.06Ti0.01Al0.20Si1.87O6</t>
  </si>
  <si>
    <t>cpx Na0.01Ca0.16Fe''0.64Mg1.06Fe'''0.06Ti0.01Al0.20Si1.86O6</t>
  </si>
  <si>
    <t>cpx Na0.03Ca0.91Fe''0.21Mg0.43Fe'''0.11Ti0.35Al0.71Si1.26O6</t>
  </si>
  <si>
    <t>cpx Na0.01Ca0.16Fe''0.65Mg1.05Fe'''0.06Ti0.01Al0.20Si1.86O6</t>
  </si>
  <si>
    <t>cpx Na0.03Ca0.91Fe''0.21Mg0.42Fe'''0.11Ti0.35Al0.71Si1.26O6</t>
  </si>
  <si>
    <t>cpx Na0.01Ca0.16Fe''0.65Mg1.04Fe'''0.06Ti0.01Al0.21Si1.86O6</t>
  </si>
  <si>
    <t>cpx Na0.03Ca0.91Fe''0.21Mg0.42Fe'''0.12Ti0.35Al0.71Si1.26O6</t>
  </si>
  <si>
    <t>cpx Na0.01Ca0.16Fe''0.66Mg1.03Fe'''0.06Ti0.01Al0.21Si1.86O6</t>
  </si>
  <si>
    <t>cpx Na0.01Ca0.16Fe''0.67Mg1.02Fe'''0.06Ti0.01Al0.21Si1.86O6</t>
  </si>
  <si>
    <t>cpx Na0.03Ca0.91Fe''0.22Mg0.41Fe'''0.12Ti0.35Al0.71Si1.26O6</t>
  </si>
  <si>
    <t>cpx Na0.01Ca0.16Fe''0.68Mg1.01Fe'''0.06Ti0.01Al0.21Si1.86O6</t>
  </si>
  <si>
    <t>K(Fe''0.03Mg0.97)3AlSi3O10(OH)2</t>
  </si>
  <si>
    <t>cpx Na0.03Ca0.91Fe''0.22Mg0.41Fe'''0.12Ti0.34Al0.71Si1.26O6</t>
  </si>
  <si>
    <t>cpx Na0.01Ca0.16Fe''0.68Mg1.00Fe'''0.06Ti0.01Al0.21Si1.86O6</t>
  </si>
  <si>
    <t>cpx Na0.01Ca0.16Fe''0.69Mg0.99Fe'''0.06Ti0.01Al0.22Si1.86O6</t>
  </si>
  <si>
    <t>cpx Na0.03Ca0.91Fe''0.22Mg0.40Fe'''0.12Ti0.34Al0.71Si1.26O6</t>
  </si>
  <si>
    <t>cpx Na0.01Ca0.16Fe''0.70Mg0.98Fe'''0.06Ti0.01Al0.22Si1.86O6</t>
  </si>
  <si>
    <t>cpx Na0.03Ca0.91Fe''0.23Mg0.40Fe'''0.12Ti0.34Al0.71Si1.26O6</t>
  </si>
  <si>
    <t>cpx Na0.01Ca0.16Fe''0.71Mg0.97Fe'''0.06Ti0.01Al0.22Si1.86O6</t>
  </si>
  <si>
    <t>cpx Na0.03Ca0.91Fe''0.23Mg0.40Fe'''0.12Ti0.34Al0.70Si1.26O6</t>
  </si>
  <si>
    <t>cpx Na0.01Ca0.17Fe''0.71Mg0.96Fe'''0.06Ti0.01Al0.22Si1.85O6</t>
  </si>
  <si>
    <t>cpx Na0.03Ca0.91Fe''0.23Mg0.39Fe'''0.12Ti0.34Al0.70Si1.26O6</t>
  </si>
  <si>
    <t>cpx Na0.01Ca0.17Fe''0.72Mg0.95Fe'''0.06Ti0.01Al0.22Si1.85O6</t>
  </si>
  <si>
    <t>cpx Na0.03Ca0.91Fe''0.23Mg0.39Fe'''0.12Ti0.34Al0.70Si1.27O6</t>
  </si>
  <si>
    <t>cpx Na0.01Ca0.17Fe''0.73Mg0.94Fe'''0.06Ti0.01Al0.23Si1.85O6</t>
  </si>
  <si>
    <t>cpx Na0.03Ca0.91Fe''0.24Mg0.39Fe'''0.12Ti0.34Al0.70Si1.27O6</t>
  </si>
  <si>
    <t>cpx Na0.01Ca0.17Fe''0.74Mg0.93Fe'''0.06Ti0.01Al0.23Si1.85O6</t>
  </si>
  <si>
    <t>K(Fe''0.04Mg0.96)3AlSi3O10(OH)2</t>
  </si>
  <si>
    <t>cpx Na0.03Ca0.91Fe''0.24Mg0.38Fe'''0.12Ti0.34Al0.70Si1.27O6</t>
  </si>
  <si>
    <t>cpx Na0.01Ca0.17Fe''0.74Mg0.92Fe'''0.07Ti0.01Al0.23Si1.85O6</t>
  </si>
  <si>
    <t>cpx Na0.01Ca0.17Fe''0.75Mg0.91Fe'''0.07Ti0.01Al0.23Si1.85O6</t>
  </si>
  <si>
    <t>cpx Na0.03Ca0.91Fe''0.24Mg0.38Fe'''0.12Ti0.33Al0.70Si1.27O6</t>
  </si>
  <si>
    <t>cpx Na0.01Ca0.17Fe''0.76Mg0.90Fe'''0.07Ti0.01Al0.24Si1.85O6</t>
  </si>
  <si>
    <t>cpx Na0.04Ca0.91Fe''0.25Mg0.37Fe'''0.13Ti0.33Al0.70Si1.27O6</t>
  </si>
  <si>
    <t>cpx Na0.01Ca0.17Fe''0.77Mg0.89Fe'''0.07Ti0.01Al0.24Si1.85O6</t>
  </si>
  <si>
    <t>cpx Na0.01Ca0.17Fe''0.77Mg0.88Fe'''0.07Ti0.01Al0.24Si1.84O6</t>
  </si>
  <si>
    <t>cpx Na0.01Ca0.17Fe''0.78Mg0.87Fe'''0.07Ti0.01Al0.24Si1.84O6</t>
  </si>
  <si>
    <t>K(Fe''0.05Mg0.95)3AlSi3O10(OH)2</t>
  </si>
  <si>
    <t>cpx Na0.04Ca0.91Fe''0.26Mg0.36Fe'''0.13Ti0.33Al0.70Si1.28O6</t>
  </si>
  <si>
    <t>cpx Na0.01Ca0.17Fe''0.79Mg0.86Fe'''0.07Ti0.01Al0.25Si1.84O6</t>
  </si>
  <si>
    <t>cpx Na0.01Ca0.17Fe''0.80Mg0.85Fe'''0.07Ti0.01Al0.25Si1.84O6</t>
  </si>
  <si>
    <t>cpx Na0.01Ca0.17Fe''0.80Mg0.84Fe'''0.07Ti0.01Al0.25Si1.84O6</t>
  </si>
  <si>
    <t>cpx Na0.04Ca0.91Fe''0.26Mg0.36Fe'''0.13Ti0.32Al0.69Si1.28O6</t>
  </si>
  <si>
    <t>cpx Na0.01Ca0.17Fe''0.81Mg0.83Fe'''0.07Ti0.01Al0.25Si1.84O6</t>
  </si>
  <si>
    <t>cpx Na0.04Ca0.91Fe''0.27Mg0.35Fe'''0.13Ti0.32Al0.69Si1.28O6</t>
  </si>
  <si>
    <t>cpx Na0.01Ca0.17Fe''0.82Mg0.82Fe'''0.07Ti0.01Al0.26Si1.84O6</t>
  </si>
  <si>
    <t>K(Fe''0.06Mg0.94)3AlSi3O10(OH)2</t>
  </si>
  <si>
    <t>cpx Na0.04Ca0.91Fe''0.27Mg0.35Fe'''0.13Ti0.32Al0.69Si1.29O6</t>
  </si>
  <si>
    <t>cpx Na0.01Ca0.17Fe''0.83Mg0.81Fe'''0.08Ti0.01Al0.26Si1.83O6</t>
  </si>
  <si>
    <t>cpx Na0.01Ca0.17Fe''0.83Mg0.80Fe'''0.08Ti0.01Al0.26Si1.83O6</t>
  </si>
  <si>
    <t>cpx Na0.05Ca0.80Fe''0.36Mg0.50Fe'''0.14Ti0.07Al0.39Si1.70O6</t>
  </si>
  <si>
    <t>cpx Na0.04Ca0.91Fe''0.27Mg0.34Fe'''0.13Ti0.32Al0.69Si1.28O6</t>
  </si>
  <si>
    <t>cpx Na0.01Ca0.17Fe''0.84Mg0.79Fe'''0.08Ti0.01Al0.26Si1.83O6</t>
  </si>
  <si>
    <t>cpx Na0.05Ca0.79Fe''0.36Mg0.49Fe'''0.14Ti0.07Al0.39Si1.70O6</t>
  </si>
  <si>
    <t>cpx Na0.04Ca0.91Fe''0.28Mg0.34Fe'''0.13Ti0.32Al0.69Si1.28O6</t>
  </si>
  <si>
    <t>cpx Na0.01Ca0.17Fe''0.85Mg0.78Fe'''0.08Ti0.01Al0.27Si1.83O6</t>
  </si>
  <si>
    <t>cpx Na0.06Ca0.79Fe''0.37Mg0.49Fe'''0.14Ti0.07Al0.39Si1.70O6</t>
  </si>
  <si>
    <t>K(Fe''0.07Mg0.93)3AlSi3O10(OH)2</t>
  </si>
  <si>
    <t>cpx Na0.04Ca0.91Fe''0.28Mg0.33Fe'''0.14Ti0.32Al0.70Si1.28O6</t>
  </si>
  <si>
    <t>cpx Na0.01Ca0.17Fe''0.86Mg0.78Fe'''0.08Ti0.01Al0.27Si1.83O6</t>
  </si>
  <si>
    <t>cpx Na0.06Ca0.79Fe''0.37Mg0.48Fe'''0.14Ti0.07Al0.40Si1.69O6</t>
  </si>
  <si>
    <t>cpx Na0.01Ca0.17Fe''0.87Mg0.77Fe'''0.08Ti0.01Al0.27Si1.83O6</t>
  </si>
  <si>
    <t>cpx Na0.01Ca0.17Fe''0.88Mg0.76Fe'''0.08Ti0.01Al0.27Si1.83O6</t>
  </si>
  <si>
    <t>cpx Na0.06Ca0.79Fe''0.38Mg0.47Fe'''0.14Ti0.06Al0.40Si1.69O6</t>
  </si>
  <si>
    <t>K(Fe''0.08Mg0.92)3AlSi3O10(OH)2</t>
  </si>
  <si>
    <t>cpx Na0.04Ca0.91Fe''0.29Mg0.32Fe'''0.14Ti0.32Al0.70Si1.28O6</t>
  </si>
  <si>
    <t>cpx Na0.02Ca0.17Fe''0.88Mg0.75Fe'''0.08Ti0.01Al0.28Si1.82O6</t>
  </si>
  <si>
    <t>cpx Na0.02Ca0.17Fe''0.89Mg0.74Fe'''0.08Ti0.01Al0.28Si1.82O6</t>
  </si>
  <si>
    <t>cpx Na0.06Ca0.79Fe''0.39Mg0.46Fe'''0.14Ti0.06Al0.41Si1.69O6</t>
  </si>
  <si>
    <t>cpx Na0.04Ca0.91Fe''0.29Mg0.31Fe'''0.14Ti0.32Al0.70Si1.27O6</t>
  </si>
  <si>
    <t>cpx Na0.02Ca0.17Fe''0.90Mg0.73Fe'''0.08Ti0.01Al0.28Si1.82O6</t>
  </si>
  <si>
    <t>cpx Na0.06Ca0.79Fe''0.39Mg0.45Fe'''0.15Ti0.06Al0.41Si1.69O6</t>
  </si>
  <si>
    <t>K(Fe''0.09Mg0.91)3AlSi3O10(OH)2</t>
  </si>
  <si>
    <t>cpx Na0.04Ca0.91Fe''0.29Mg0.31Fe'''0.14Ti0.33Al0.71Si1.27O6</t>
  </si>
  <si>
    <t>cpx Na0.02Ca0.17Fe''0.91Mg0.72Fe'''0.08Ti0.01Al0.28Si1.82O6</t>
  </si>
  <si>
    <t>cpx Na0.04Ca0.92Fe''0.29Mg0.31Fe'''0.14Ti0.33Al0.71Si1.27O6</t>
  </si>
  <si>
    <t>cpx Na0.02Ca0.17Fe''0.92Mg0.71Fe'''0.08Ti0.01Al0.29Si1.82O6</t>
  </si>
  <si>
    <t>cpx Na0.06Ca0.79Fe''0.40Mg0.44Fe'''0.15Ti0.06Al0.41Si1.69O6</t>
  </si>
  <si>
    <t>K(Fe''0.10Mg0.90)3AlSi3O10(OH)2</t>
  </si>
  <si>
    <t>cpx Na0.04Ca0.92Fe''0.30Mg0.30Fe'''0.14Ti0.33Al0.71Si1.27O6</t>
  </si>
  <si>
    <t>cpx Na0.02Ca0.16Fe''0.92Mg0.70Fe'''0.08Ti0.01Al0.29Si1.82O6</t>
  </si>
  <si>
    <t>cpx Na0.02Ca0.16Fe''0.93Mg0.69Fe'''0.09Ti0.01Al0.29Si1.81O6</t>
  </si>
  <si>
    <t>cpx Na0.06Ca0.79Fe''0.40Mg0.43Fe'''0.15Ti0.06Al0.42Si1.69O6</t>
  </si>
  <si>
    <t>cpx Na0.02Ca0.16Fe''0.94Mg0.68Fe'''0.09Ti0.01Al0.29Si1.81O6</t>
  </si>
  <si>
    <t>cpx Na0.06Ca0.79Fe''0.41Mg0.43Fe'''0.15Ti0.06Al0.42Si1.69O6</t>
  </si>
  <si>
    <t>cpx Na0.04Ca0.92Fe''0.30Mg0.29Fe'''0.14Ti0.33Al0.72Si1.27O6</t>
  </si>
  <si>
    <t>cpx Na0.02Ca0.16Fe''0.95Mg0.67Fe'''0.09Ti0.00Al0.30Si1.81O6</t>
  </si>
  <si>
    <t>cpx Na0.07Ca0.79Fe''0.41Mg0.42Fe'''0.15Ti0.06Al0.42Si1.69O6</t>
  </si>
  <si>
    <t>cpx Na0.04Ca0.92Fe''0.31Mg0.29Fe'''0.14Ti0.33Al0.72Si1.26O6</t>
  </si>
  <si>
    <t>cpx Na0.02Ca0.16Fe''0.96Mg0.66Fe'''0.09Ti0.00Al0.30Si1.81O6</t>
  </si>
  <si>
    <t>cpx Na0.07Ca0.78Fe''0.41Mg0.41Fe'''0.15Ti0.06Al0.42Si1.69O6</t>
  </si>
  <si>
    <t>cpx Na0.04Ca0.92Fe''0.31Mg0.28Fe'''0.14Ti0.33Al0.72Si1.26O6</t>
  </si>
  <si>
    <t>cpx Na0.02Ca0.16Fe''0.97Mg0.65Fe'''0.09Ti0.00Al0.30Si1.81O6</t>
  </si>
  <si>
    <t>cpx Na0.07Ca0.78Fe''0.42Mg0.41Fe'''0.16Ti0.06Al0.43Si1.69O6</t>
  </si>
  <si>
    <t>cpx Na0.02Ca0.16Fe''0.98Mg0.64Fe'''0.09Ti0.00Al0.30Si1.81O6</t>
  </si>
  <si>
    <t>cpx Na0.07Ca0.78Fe''0.42Mg0.40Fe'''0.16Ti0.06Al0.43Si1.68O6</t>
  </si>
  <si>
    <t>cpx Na0.02Ca0.16Fe''0.98Mg0.63Fe'''0.09Ti0.00Al0.31Si1.81O6</t>
  </si>
  <si>
    <t>cpx Na0.04Ca0.92Fe''0.32Mg0.27Fe'''0.14Ti0.33Al0.72Si1.26O6</t>
  </si>
  <si>
    <t>cpx Na0.02Ca0.16Fe''0.99Mg0.62Fe'''0.09Ti0.00Al0.31Si1.80O6</t>
  </si>
  <si>
    <t>cpx Na0.07Ca0.78Fe''0.43Mg0.39Fe'''0.16Ti0.06Al0.43Si1.68O6</t>
  </si>
  <si>
    <t>cpx Na0.04Ca0.92Fe''0.32Mg0.27Fe'''0.14Ti0.33Al0.73Si1.26O6</t>
  </si>
  <si>
    <t>cpx Na0.02Ca0.16Fe''1.00Mg0.61Fe'''0.09Ti0.00Al0.31Si1.80O6</t>
  </si>
  <si>
    <t>NaCa2Mg2.02Fe2+1.98Al1.00Fe3+0.00Al2Si6O22(OH)2</t>
  </si>
  <si>
    <t>cpx Na0.04Ca0.92Fe''0.32Mg0.26Fe'''0.14Ti0.33Al0.73Si1.25O6</t>
  </si>
  <si>
    <t>cpx Na0.02Ca0.15Fe''1.01Mg0.60Fe'''0.09Ti0.00Al0.31Si1.80O6</t>
  </si>
  <si>
    <t>NaCa2Mg1.98Fe2+2.02Al1.00Fe3+0.00Al2Si6O22(OH)2</t>
  </si>
  <si>
    <t>cpx Na0.04Ca0.92Fe''0.32Mg0.26Fe'''0.14Ti0.34Al0.73Si1.25O6</t>
  </si>
  <si>
    <t>cpx Na0.02Ca0.15Fe''1.03Mg0.59Fe'''0.10Ti0.00Al0.32Si1.80O6</t>
  </si>
  <si>
    <t>cpx Na0.04Ca0.92Fe''0.33Mg0.25Fe'''0.14Ti0.34Al0.74Si1.25O6</t>
  </si>
  <si>
    <t>cpx Na0.02Ca0.15Fe''1.04Mg0.58Fe'''0.10Ti0.00Al0.32Si1.80O6</t>
  </si>
  <si>
    <t>cpx Na0.04Ca0.92Fe''0.33Mg0.25Fe'''0.14Ti0.34Al0.74Si1.24O6</t>
  </si>
  <si>
    <t>cpx Na0.02Ca0.15Fe''1.05Mg0.57Fe'''0.10Ti0.00Al0.32Si1.80O6</t>
  </si>
  <si>
    <t>cpx Na0.04Ca0.92Fe''0.33Mg0.24Fe'''0.14Ti0.34Al0.74Si1.24O6</t>
  </si>
  <si>
    <t>cpx Na0.02Ca0.15Fe''1.06Mg0.56Fe'''0.10Ti0.00Al0.32Si1.79O6</t>
  </si>
  <si>
    <t>NaCa2Mg1.85Fe2+2.15Al1.00Fe3+0.00Al2Si6O22(OH)2</t>
  </si>
  <si>
    <t>cpx Na0.04Ca0.92Fe''0.34Mg0.24Fe'''0.14Ti0.34Al0.74Si1.24O6</t>
  </si>
  <si>
    <t>cpx Na0.02Ca0.14Fe''1.07Mg0.54Fe'''0.10Ti0.00Al0.32Si1.79O6</t>
  </si>
  <si>
    <t>NaCa2Mg1.82Fe2+2.18Al1.00Fe3+0.00Al2Si6O22(OH)2</t>
  </si>
  <si>
    <t>cpx Na0.04Ca0.92Fe''0.34Mg0.23Fe'''0.14Ti0.34Al0.74Si1.23O6</t>
  </si>
  <si>
    <t>cpx Na0.02Ca0.14Fe''1.08Mg0.53Fe'''0.10Ti0.00Al0.33Si1.79O6</t>
  </si>
  <si>
    <t>NaCa2Mg1.78Fe2+2.22Al1.00Fe3+0.00Al2Si6O22(OH)2</t>
  </si>
  <si>
    <t>cpx Na0.05Ca0.92Fe''0.34Mg0.23Fe'''0.14Ti0.35Al0.75Si1.23O6</t>
  </si>
  <si>
    <t>cpx Na0.02Ca0.14Fe''1.09Mg0.52Fe'''0.10Ti0.00Al0.33Si1.79O6</t>
  </si>
  <si>
    <t>NaCa2Mg1.75Fe2+2.25Al1.00Fe3+0.00Al2Si6O22(OH)2</t>
  </si>
  <si>
    <t>cpx Na0.05Ca0.92Fe''0.35Mg0.22Fe'''0.14Ti0.35Al0.75Si1.23O6</t>
  </si>
  <si>
    <t>cpx Na0.02Ca0.14Fe''1.11Mg0.51Fe'''0.11Ti0.00Al0.33Si1.79O6</t>
  </si>
  <si>
    <t>NaCa2Mg1.71Fe2+2.29Al1.00Fe3+0.00Al2Si6O22(OH)2</t>
  </si>
  <si>
    <t>cpx Na0.02Ca0.14Fe''1.12Mg0.50Fe'''0.11Ti0.00Al0.33Si1.78O6</t>
  </si>
  <si>
    <t>NaCa2Mg1.67Fe2+2.33Al1.00Fe3+0.00Al2Si6O22(OH)2</t>
  </si>
  <si>
    <t>cpx Na0.05Ca0.92Fe''0.35Mg0.21Fe'''0.14Ti0.35Al0.75Si1.22O6</t>
  </si>
  <si>
    <t>cpx Na0.02Ca0.13Fe''1.13Mg0.49Fe'''0.11Ti0.00Al0.34Si1.78O6</t>
  </si>
  <si>
    <t>NaCa2Mg1.64Fe2+2.36Al1.00Fe3+0.00Al2Si6O22(OH)2</t>
  </si>
  <si>
    <t>cpx Na0.05Ca0.92Fe''0.35Mg0.21Fe'''0.14Ti0.35Al0.76Si1.22O6</t>
  </si>
  <si>
    <t>cpx Na0.02Ca0.13Fe''1.14Mg0.47Fe'''0.11Ti0.00Al0.34Si1.78O6</t>
  </si>
  <si>
    <t>NaCa2Mg1.60Fe2+2.40Al1.00Fe3+0.00Al2Si6O22(OH)2</t>
  </si>
  <si>
    <t>cpx Na0.05Ca0.92Fe''0.36Mg0.20Fe'''0.15Ti0.35Al0.76Si1.22O6</t>
  </si>
  <si>
    <t>cpx Na0.02Ca0.13Fe''1.15Mg0.46Fe'''0.11Ti0.00Al0.34Si1.78O6</t>
  </si>
  <si>
    <t>cpx Na0.02Ca0.13Fe''1.16Mg0.45Fe'''0.11Ti0.00Al0.34Si1.78O6</t>
  </si>
  <si>
    <t>cpx Na0.05Ca0.92Fe''0.36Mg0.19Fe'''0.15Ti0.36Al0.76Si1.22O6</t>
  </si>
  <si>
    <t>cpx Na0.02Ca0.13Fe''1.17Mg0.44Fe'''0.12Ti0.00Al0.35Si1.77O6</t>
  </si>
  <si>
    <t>cpx Na0.05Ca0.92Fe''0.37Mg0.19Fe'''0.15Ti0.36Al0.76Si1.21O6</t>
  </si>
  <si>
    <t>cpx Na0.02Ca0.13Fe''1.18Mg0.43Fe'''0.12Ti0.00Al0.35Si1.77O6</t>
  </si>
  <si>
    <t>NaCa2Mg1.46Fe2+2.54Al1.00Fe3+0.00Al2Si6O22(OH)2</t>
  </si>
  <si>
    <t>Fe2SiO4</t>
  </si>
  <si>
    <t>cpx Na0.05Ca0.92Fe''0.37Mg0.18Fe'''0.15Ti0.36Al0.76Si1.21O6</t>
  </si>
  <si>
    <t>cpx Na0.05Ca0.92Fe''0.37Mg0.17Fe'''0.16Ti0.36Al0.77Si1.21O6</t>
  </si>
  <si>
    <t>NaCa2Mg1.35Fe2+2.65Al1.00Fe3+0.00Al2Si6O22(OH)2</t>
  </si>
  <si>
    <t>cpx Na0.05Ca0.92Fe''0.38Mg0.17Fe'''0.16Ti0.35Al0.76Si1.21O6</t>
  </si>
  <si>
    <t>K(Fe''0.80Mg0.20)3AlSi3O10(OH)2</t>
  </si>
  <si>
    <t>cpx Na0.05Ca0.92Fe''0.38Mg0.16Fe'''0.16Ti0.35Al0.76Si1.21O6</t>
  </si>
  <si>
    <t>K(Fe''0.82Mg0.18)3AlSi3O10(OH)2</t>
  </si>
  <si>
    <t>cpx Na0.05Ca0.91Fe''0.38Mg0.16Fe'''0.17Ti0.35Al0.76Si1.21O6</t>
  </si>
  <si>
    <t>K(Fe''0.84Mg0.16)3AlSi3O10(OH)2</t>
  </si>
  <si>
    <t>cpx Na0.05Ca0.91Fe''0.38Mg0.15Fe'''0.17Ti0.35Al0.77Si1.21O6</t>
  </si>
  <si>
    <t>K0.08Na0.57Ca0.36Al1.36Si2.64O8</t>
  </si>
  <si>
    <t>cpx Na0.05Ca0.92Fe''0.38Mg0.15Fe'''0.17Ti0.36Al0.77Si1.20O6</t>
  </si>
  <si>
    <t>K0.08Na0.57Ca0.35Al1.35Si2.65O8</t>
  </si>
  <si>
    <t>cpx Na0.05Ca0.92Fe''0.39Mg0.14Fe'''0.17Ti0.36Al0.78Si1.19O6</t>
  </si>
  <si>
    <t>K0.08Na0.58Ca0.34Al1.34Si2.66O8</t>
  </si>
  <si>
    <t>K0.08Na0.58Ca0.33Al1.33Si2.67O8</t>
  </si>
  <si>
    <t>Mn0.00Fe''0.56Mg0.01Fe'''0.85Ti0.58O3</t>
  </si>
  <si>
    <t>cpx Na0.03Ca0.90Fe''0.14Mg0.56Fe'''0.12Ti0.27Al0.60Si1.39O6</t>
  </si>
  <si>
    <t>cpx Na0.03Ca0.90Fe''0.14Mg0.55Fe'''0.12Ti0.27Al0.60Si1.38O6</t>
  </si>
  <si>
    <t>cpx Na0.03Ca0.90Fe''0.14Mg0.55Fe'''0.12Ti0.28Al0.61Si1.38O6</t>
  </si>
  <si>
    <t>cpx Na0.03Ca0.90Fe''0.14Mg0.55Fe'''0.12Ti0.28Al0.61Si1.37O6</t>
  </si>
  <si>
    <t>cpx Na0.03Ca0.89Fe''0.14Mg0.55Fe'''0.12Ti0.28Al0.61Si1.37O6</t>
  </si>
  <si>
    <t>cpx Na0.03Ca0.89Fe''0.15Mg0.54Fe'''0.12Ti0.29Al0.62Si1.37O6</t>
  </si>
  <si>
    <t>cpx Na0.03Ca0.89Fe''0.15Mg0.54Fe'''0.12Ti0.29Al0.62Si1.36O6</t>
  </si>
  <si>
    <t>cpx Na0.03Ca0.89Fe''0.15Mg0.54Fe'''0.11Ti0.29Al0.62Si1.36O6</t>
  </si>
  <si>
    <t>cpx Na0.04Ca0.89Fe''0.15Mg0.54Fe'''0.11Ti0.29Al0.61Si1.37O6</t>
  </si>
  <si>
    <t>Fe''1.04Mg0.45Fe'''0.71Al0.30Cr0.00Ti0.49O4</t>
  </si>
  <si>
    <t>cpx Na0.04Ca0.88Fe''0.15Mg0.55Fe'''0.11Ti0.27Al0.60Si1.39O6</t>
  </si>
  <si>
    <t>Fe''1.05Mg0.44Fe'''0.71Al0.30Cr0.00Ti0.50O4</t>
  </si>
  <si>
    <t>cpx Na0.04Ca0.88Fe''0.16Mg0.56Fe'''0.11Ti0.26Al0.58Si1.41O6</t>
  </si>
  <si>
    <t>Fe''1.06Mg0.44Fe'''0.70Al0.30Cr0.00Ti0.50O4</t>
  </si>
  <si>
    <t>cpx Na0.04Ca0.87Fe''0.16Mg0.58Fe'''0.11Ti0.24Al0.55Si1.45O6</t>
  </si>
  <si>
    <t>Fe''1.07Mg0.43Fe'''0.70Al0.30Cr0.00Ti0.50O4</t>
  </si>
  <si>
    <t>cpx Na0.04Ca0.86Fe''0.17Mg0.61Fe'''0.11Ti0.21Al0.50Si1.51O6</t>
  </si>
  <si>
    <t>Fe''1.07Mg0.43Fe'''0.69Al0.30Cr0.00Ti0.50O4</t>
  </si>
  <si>
    <t>cpx Na0.04Ca0.84Fe''0.18Mg0.65Fe'''0.10Ti0.16Al0.44Si1.59O6</t>
  </si>
  <si>
    <t>Fe''1.08Mg0.42Fe'''0.69Al0.30Cr0.00Ti0.51O4</t>
  </si>
  <si>
    <t>cpx Na0.04Ca0.84Fe''0.19Mg0.66Fe'''0.10Ti0.15Al0.42Si1.61O6</t>
  </si>
  <si>
    <t>Fe''1.09Mg0.42Fe'''0.68Al0.30Cr0.00Ti0.51O4</t>
  </si>
  <si>
    <t>cpx Na0.04Ca0.83Fe''0.19Mg0.67Fe'''0.10Ti0.14Al0.41Si1.63O6</t>
  </si>
  <si>
    <t>Fe''1.10Mg0.41Fe'''0.67Al0.30Cr0.00Ti0.51O4</t>
  </si>
  <si>
    <t>cpx Na0.04Ca0.83Fe''0.19Mg0.67Fe'''0.09Ti0.13Al0.40Si1.64O6</t>
  </si>
  <si>
    <t>Fe''1.11Mg0.41Fe'''0.67Al0.30Cr0.00Ti0.52O4</t>
  </si>
  <si>
    <t>cpx Na0.04Ca0.82Fe''0.20Mg0.68Fe'''0.09Ti0.13Al0.40Si1.65O6</t>
  </si>
  <si>
    <t>Fe''1.12Mg0.40Fe'''0.66Al0.30Cr0.00Ti0.52O4</t>
  </si>
  <si>
    <t>cpx Na0.04Ca0.82Fe''0.20Mg0.68Fe'''0.09Ti0.12Al0.39Si1.66O6</t>
  </si>
  <si>
    <t>cpx Na0.04Ca0.81Fe''0.20Mg0.68Fe'''0.09Ti0.12Al0.39Si1.66O6</t>
  </si>
  <si>
    <t>Fe''1.13Mg0.40Fe'''0.65Al0.30Cr0.00Ti0.53O4</t>
  </si>
  <si>
    <t>cpx Na0.04Ca0.81Fe''0.21Mg0.68Fe'''0.09Ti0.11Al0.39Si1.67O6</t>
  </si>
  <si>
    <t>Fe''1.14Mg0.39Fe'''0.64Al0.30Cr0.00Ti0.53O4</t>
  </si>
  <si>
    <t>cpx Na0.04Ca0.81Fe''0.21Mg0.69Fe'''0.09Ti0.11Al0.38Si1.67O6</t>
  </si>
  <si>
    <t>Fe''1.15Mg0.39Fe'''0.64Al0.30Cr0.00Ti0.53O4</t>
  </si>
  <si>
    <t>cpx Na0.04Ca0.81Fe''0.21Mg0.69Fe'''0.08Ti0.11Al0.38Si1.68O6</t>
  </si>
  <si>
    <t>Fe''1.15Mg0.38Fe'''0.63Al0.30Cr0.00Ti0.54O4</t>
  </si>
  <si>
    <t>cpx Na0.04Ca0.80Fe''0.22Mg0.69Fe'''0.08Ti0.11Al0.38Si1.68O6</t>
  </si>
  <si>
    <t>Fe''1.16Mg0.38Fe'''0.62Al0.30Cr0.00Ti0.54O4</t>
  </si>
  <si>
    <t>Fe''1.17Mg0.38Fe'''0.62Al0.30Cr0.00Ti0.54O4</t>
  </si>
  <si>
    <t>cpx Na0.04Ca0.80Fe''0.22Mg0.69Fe'''0.08Ti0.10Al0.38Si1.69O6</t>
  </si>
  <si>
    <t>Fe''1.17Mg0.37Fe'''0.61Al0.30Cr0.00Ti0.54O4</t>
  </si>
  <si>
    <t>Fe''1.18Mg0.37Fe'''0.61Al0.30Cr0.00Ti0.55O4</t>
  </si>
  <si>
    <t>cpx Na0.04Ca0.79Fe''0.23Mg0.69Fe'''0.08Ti0.10Al0.38Si1.69O6</t>
  </si>
  <si>
    <t>Fe''1.19Mg0.36Fe'''0.60Al0.30Cr0.00Ti0.55O4</t>
  </si>
  <si>
    <t>cpx Na0.04Ca0.79Fe''0.23Mg0.69Fe'''0.08Ti0.10Al0.38Si1.70O6</t>
  </si>
  <si>
    <t>cpx Na0.04Ca0.79Fe''0.23Mg0.69Fe'''0.08Ti0.10Al0.37Si1.70O6</t>
  </si>
  <si>
    <t>Fe''1.20Mg0.36Fe'''0.59Al0.30Cr0.00Ti0.55O4</t>
  </si>
  <si>
    <t>cpx Na0.04Ca0.79Fe''0.24Mg0.69Fe'''0.07Ti0.10Al0.37Si1.70O6</t>
  </si>
  <si>
    <t>Fe''1.20Mg0.35Fe'''0.59Al0.30Cr0.00Ti0.56O4</t>
  </si>
  <si>
    <t>cpx Na0.04Ca0.78Fe''0.24Mg0.69Fe'''0.07Ti0.10Al0.37Si1.70O6</t>
  </si>
  <si>
    <t>Fe''1.21Mg0.35Fe'''0.58Al0.30Cr0.00Ti0.56O4</t>
  </si>
  <si>
    <t>cpx Na0.04Ca0.88Fe''0.19Mg0.51Fe'''0.08Ti0.30Al0.64Si1.36O6</t>
  </si>
  <si>
    <t>Fe''1.22Mg0.35Fe'''0.57Al0.30Cr0.00Ti0.56O4</t>
  </si>
  <si>
    <t>cpx Na0.05Ca0.78Fe''0.24Mg0.69Fe'''0.07Ti0.09Al0.37Si1.71O6</t>
  </si>
  <si>
    <t>Fe''1.22Mg0.34Fe'''0.57Al0.30Cr0.00Ti0.56O4</t>
  </si>
  <si>
    <t>cpx Na0.05Ca0.77Fe''0.25Mg0.69Fe'''0.07Ti0.09Al0.37Si1.71O6</t>
  </si>
  <si>
    <t>cpx Na0.04Ca0.88Fe''0.19Mg0.50Fe'''0.08Ti0.30Al0.65Si1.35O6</t>
  </si>
  <si>
    <t>Fe''1.23Mg0.34Fe'''0.57Al0.30Cr0.00Ti0.57O4</t>
  </si>
  <si>
    <t>cpx Na0.05Ca0.77Fe''0.25Mg0.69Fe'''0.07Ti0.09Al0.37Si1.72O6</t>
  </si>
  <si>
    <t>Fe''1.23Mg0.33Fe'''0.56Al0.30Cr0.00Ti0.57O4</t>
  </si>
  <si>
    <t>cpx Na0.05Ca0.77Fe''0.26Mg0.69Fe'''0.07Ti0.09Al0.36Si1.72O6</t>
  </si>
  <si>
    <t>cpx Na0.04Ca0.88Fe''0.19Mg0.50Fe'''0.08Ti0.31Al0.66Si1.35O6</t>
  </si>
  <si>
    <t>Fe''1.24Mg0.33Fe'''0.56Al0.30Cr0.00Ti0.57O4</t>
  </si>
  <si>
    <t>cpx Na0.05Ca0.76Fe''0.26Mg0.69Fe'''0.07Ti0.08Al0.36Si1.72O6</t>
  </si>
  <si>
    <t>cpx Na0.04Ca0.88Fe''0.19Mg0.49Fe'''0.08Ti0.31Al0.66Si1.34O6</t>
  </si>
  <si>
    <t>cpx Na0.02Ca0.22Fe''0.55Mg1.07Fe'''0.04Ti0.02Al0.23Si1.86O6</t>
  </si>
  <si>
    <t>K0.02Na0.49Ca0.49Al1.49Si2.51O8</t>
  </si>
  <si>
    <t>cpx Na0.02Ca0.22Fe''0.55Mg1.07Fe'''0.04Ti0.01Al0.23Si1.86O6</t>
  </si>
  <si>
    <t>Fe''1.25Mg0.32Fe'''0.55Al0.30Cr0.00Ti0.58O4</t>
  </si>
  <si>
    <t>cpx Na0.04Ca0.88Fe''0.20Mg0.49Fe'''0.08Ti0.31Al0.67Si1.34O6</t>
  </si>
  <si>
    <t>cpx Na0.02Ca0.22Fe''0.56Mg1.07Fe'''0.04Ti0.01Al0.23Si1.86O6</t>
  </si>
  <si>
    <t>K0.02Na0.50Ca0.48Al1.48Si2.52O8</t>
  </si>
  <si>
    <t>Fe''1.26Mg0.32Fe'''0.54Al0.29Cr0.00Ti0.58O4</t>
  </si>
  <si>
    <t>cpx Na0.04Ca0.88Fe''0.20Mg0.49Fe'''0.07Ti0.32Al0.67Si1.33O6</t>
  </si>
  <si>
    <t>cpx Na0.02Ca0.22Fe''0.56Mg1.06Fe'''0.04Ti0.01Al0.22Si1.86O6</t>
  </si>
  <si>
    <t>Fe''1.27Mg0.32Fe'''0.53Al0.29Cr0.00Ti0.59O4</t>
  </si>
  <si>
    <t>cpx Na0.04Ca0.88Fe''0.20Mg0.48Fe'''0.07Ti0.32Al0.67Si1.33O6</t>
  </si>
  <si>
    <t>cpx Na0.02Ca0.22Fe''0.57Mg1.06Fe'''0.04Ti0.01Al0.22Si1.86O6</t>
  </si>
  <si>
    <t>K0.02Na0.50Ca0.47Al1.47Si2.53O8</t>
  </si>
  <si>
    <t>Fe''1.28Mg0.31Fe'''0.52Al0.29Cr0.00Ti0.60O4</t>
  </si>
  <si>
    <t>cpx Na0.02Ca0.22Fe''0.57Mg1.06Fe'''0.04Ti0.01Al0.22Si1.87O6</t>
  </si>
  <si>
    <t>K0.02Na0.51Ca0.47Al1.47Si2.53O8</t>
  </si>
  <si>
    <t>Fe''1.29Mg0.31Fe'''0.51Al0.28Cr0.00Ti0.60O4</t>
  </si>
  <si>
    <t>cpx Na0.04Ca0.88Fe''0.20Mg0.48Fe'''0.07Ti0.32Al0.68Si1.33O6</t>
  </si>
  <si>
    <t>cpx Na0.02Ca0.21Fe''0.58Mg1.05Fe'''0.04Ti0.01Al0.22Si1.87O6</t>
  </si>
  <si>
    <t>Fe''1.30Mg0.31Fe'''0.50Al0.28Cr0.00Ti0.61O4</t>
  </si>
  <si>
    <t>cpx Na0.04Ca0.89Fe''0.20Mg0.47Fe'''0.07Ti0.32Al0.68Si1.32O6</t>
  </si>
  <si>
    <t>cpx Na0.02Ca0.21Fe''0.58Mg1.05Fe'''0.03Ti0.01Al0.22Si1.87O6</t>
  </si>
  <si>
    <t>K0.02Na0.51Ca0.46Al1.46Si2.54O8</t>
  </si>
  <si>
    <t>Fe''1.31Mg0.30Fe'''0.49Al0.27Cr0.00Ti0.62O4</t>
  </si>
  <si>
    <t>cpx Na0.04Ca0.89Fe''0.20Mg0.47Fe'''0.07Ti0.33Al0.68Si1.32O6</t>
  </si>
  <si>
    <t>cpx Na0.02Ca0.21Fe''0.59Mg1.05Fe'''0.03Ti0.01Al0.22Si1.87O6</t>
  </si>
  <si>
    <t>K0.02Na0.52Ca0.46Al1.46Si2.54O8</t>
  </si>
  <si>
    <t>Fe''1.32Mg0.30Fe'''0.49Al0.27Cr0.00Ti0.62O4</t>
  </si>
  <si>
    <t>cpx Na0.02Ca0.21Fe''0.59Mg1.04Fe'''0.03Ti0.01Al0.22Si1.87O6</t>
  </si>
  <si>
    <t>K0.03Na0.52Ca0.45Al1.45Si2.55O8</t>
  </si>
  <si>
    <t>Fe''1.33Mg0.30Fe'''0.48Al0.26Cr0.00Ti0.63O4</t>
  </si>
  <si>
    <t>cpx Na0.04Ca0.89Fe''0.21Mg0.47Fe'''0.07Ti0.33Al0.68Si1.32O6</t>
  </si>
  <si>
    <t>cpx Na0.02Ca0.21Fe''0.60Mg1.04Fe'''0.03Ti0.01Al0.22Si1.87O6</t>
  </si>
  <si>
    <t>Fe''1.34Mg0.29Fe'''0.47Al0.26Cr0.00Ti0.63O4</t>
  </si>
  <si>
    <t>K0.03Na0.53Ca0.45Al1.45Si2.55O8</t>
  </si>
  <si>
    <t>Fe''1.35Mg0.29Fe'''0.46Al0.26Cr0.00Ti0.64O4</t>
  </si>
  <si>
    <t>cpx Na0.02Ca0.21Fe''0.61Mg1.04Fe'''0.03Ti0.01Al0.21Si1.87O6</t>
  </si>
  <si>
    <t>K0.03Na0.53Ca0.44Al1.44Si2.56O8</t>
  </si>
  <si>
    <t>Fe''1.36Mg0.29Fe'''0.45Al0.25Cr0.00Ti0.65O4</t>
  </si>
  <si>
    <t>cpx Na0.02Ca0.21Fe''0.61Mg1.03Fe'''0.03Ti0.01Al0.21Si1.87O6</t>
  </si>
  <si>
    <t>Fe''1.37Mg0.29Fe'''0.45Al0.25Cr0.00Ti0.65O4</t>
  </si>
  <si>
    <t>cpx Na0.02Ca0.21Fe''0.62Mg1.03Fe'''0.03Ti0.01Al0.21Si1.87O6</t>
  </si>
  <si>
    <t>K0.03Na0.54Ca0.44Al1.44Si2.56O8</t>
  </si>
  <si>
    <t>Fe''1.37Mg0.28Fe'''0.44Al0.25Cr0.00Ti0.66O4</t>
  </si>
  <si>
    <t>cpx Na0.02Ca0.21Fe''0.62Mg1.03Fe'''0.03Ti0.01Al0.21Si1.88O6</t>
  </si>
  <si>
    <t>K0.03Na0.54Ca0.43Al1.43Si2.57O8</t>
  </si>
  <si>
    <t>Fe''1.38Mg0.28Fe'''0.43Al0.24Cr0.00Ti0.66O4</t>
  </si>
  <si>
    <t>cpx Na0.02Ca0.21Fe''0.63Mg1.02Fe'''0.03Ti0.01Al0.21Si1.88O6</t>
  </si>
  <si>
    <t>Fe''1.39Mg0.28Fe'''0.42Al0.24Cr0.00Ti0.67O4</t>
  </si>
  <si>
    <t>cpx Na0.02Ca0.20Fe''0.63Mg1.02Fe'''0.03Ti0.01Al0.21Si1.88O6</t>
  </si>
  <si>
    <t>K0.03Na0.55Ca0.43Al1.43Si2.57O8</t>
  </si>
  <si>
    <t>Fe''1.40Mg0.27Fe'''0.42Al0.24Cr0.00Ti0.67O4</t>
  </si>
  <si>
    <t>cpx Na0.02Ca0.20Fe''0.64Mg1.02Fe'''0.03Ti0.01Al0.21Si1.88O6</t>
  </si>
  <si>
    <t>K0.03Na0.55Ca0.42Al1.42Si2.58O8</t>
  </si>
  <si>
    <t>Fe''1.41Mg0.27Fe'''0.41Al0.24Cr0.00Ti0.68O4</t>
  </si>
  <si>
    <t>cpx Na0.02Ca0.20Fe''0.64Mg1.01Fe'''0.03Ti0.01Al0.21Si1.88O6</t>
  </si>
  <si>
    <t>Fe''1.41Mg0.27Fe'''0.40Al0.23Cr0.00Ti0.68O4</t>
  </si>
  <si>
    <t>cpx Na0.02Ca0.20Fe''0.65Mg1.01Fe'''0.03Ti0.01Al0.21Si1.88O6</t>
  </si>
  <si>
    <t>K0.03Na0.55Ca0.41Al1.41Si2.59O8</t>
  </si>
  <si>
    <t>Fe''1.42Mg0.27Fe'''0.40Al0.23Cr0.00Ti0.69O4</t>
  </si>
  <si>
    <t>cpx Na0.02Ca0.20Fe''0.65Mg1.01Fe'''0.03Ti0.01Al0.20Si1.88O6</t>
  </si>
  <si>
    <t>K0.03Na0.56Ca0.41Al1.41Si2.59O8</t>
  </si>
  <si>
    <t>Fe''1.43Mg0.26Fe'''0.39Al0.23Cr0.00Ti0.69O4</t>
  </si>
  <si>
    <t>cpx Na0.02Ca0.20Fe''0.66Mg1.00Fe'''0.03Ti0.01Al0.20Si1.88O6</t>
  </si>
  <si>
    <t>Fe''1.44Mg0.26Fe'''0.38Al0.22Cr0.00Ti0.70O4</t>
  </si>
  <si>
    <t>cpx Na0.02Ca0.20Fe''0.67Mg1.00Fe'''0.03Ti0.01Al0.20Si1.88O6</t>
  </si>
  <si>
    <t>K0.03Na0.56Ca0.40Al1.40Si2.60O8</t>
  </si>
  <si>
    <t>K0.03Na0.57Ca0.40Al1.40Si2.60O8</t>
  </si>
  <si>
    <t>Fe''1.45Mg0.25Fe'''0.37Al0.22Cr0.00Ti0.70O4</t>
  </si>
  <si>
    <t>cpx Na0.02Ca0.19Fe''0.68Mg0.99Fe'''0.03Ti0.01Al0.20Si1.89O6</t>
  </si>
  <si>
    <t>Fe''1.46Mg0.25Fe'''0.36Al0.22Cr0.00Ti0.71O4</t>
  </si>
  <si>
    <t>cpx Na0.02Ca0.19Fe''0.68Mg0.99Fe'''0.02Ti0.01Al0.20Si1.89O6</t>
  </si>
  <si>
    <t>K0.04Na0.57Ca0.39Al1.39Si2.61O8</t>
  </si>
  <si>
    <t>cpx Na0.02Ca0.19Fe''0.69Mg0.98Fe'''0.02Ti0.01Al0.20Si1.89O6</t>
  </si>
  <si>
    <t>Fe''1.47Mg0.25Fe'''0.35Al0.21Cr0.00Ti0.72O4</t>
  </si>
  <si>
    <t>K0.04Na0.58Ca0.39Al1.39Si2.61O8</t>
  </si>
  <si>
    <t>Fe''1.48Mg0.24Fe'''0.35Al0.21Cr0.00Ti0.72O4</t>
  </si>
  <si>
    <t>cpx Na0.02Ca0.19Fe''0.70Mg0.98Fe'''0.02Ti0.01Al0.20Si1.89O6</t>
  </si>
  <si>
    <t>K0.04Na0.58Ca0.38Al1.38Si2.62O8</t>
  </si>
  <si>
    <t>Fe''1.48Mg0.24Fe'''0.34Al0.21Cr0.00Ti0.73O4</t>
  </si>
  <si>
    <t>cpx Na0.02Ca0.19Fe''0.71Mg0.97Fe'''0.02Ti0.01Al0.20Si1.89O6</t>
  </si>
  <si>
    <t>Fe''1.49Mg0.24Fe'''0.34Al0.21Cr0.00Ti0.73O4</t>
  </si>
  <si>
    <t>cpx Na0.02Ca0.19Fe''0.71Mg0.97Fe'''0.02Ti0.01Al0.19Si1.89O6</t>
  </si>
  <si>
    <t>K0.04Na0.59Ca0.38Al1.38Si2.62O8</t>
  </si>
  <si>
    <t>Fe''1.50Mg0.24Fe'''0.33Al0.20Cr0.00Ti0.73O4</t>
  </si>
  <si>
    <t>cpx Na0.02Ca0.19Fe''0.72Mg0.97Fe'''0.02Ti0.01Al0.19Si1.89O6</t>
  </si>
  <si>
    <t>K0.04Na0.59Ca0.37Al1.37Si2.63O8</t>
  </si>
  <si>
    <t>Fe''1.50Mg0.23Fe'''0.32Al0.20Cr0.00Ti0.74O4</t>
  </si>
  <si>
    <t>cpx Na0.02Ca0.18Fe''0.72Mg0.96Fe'''0.02Ti0.01Al0.19Si1.89O6</t>
  </si>
  <si>
    <t>Fe''1.51Mg0.23Fe'''0.32Al0.20Cr0.00Ti0.74O4</t>
  </si>
  <si>
    <t>cpx Na0.02Ca0.18Fe''0.73Mg0.96Fe'''0.02Ti0.01Al0.19Si1.89O6</t>
  </si>
  <si>
    <t>K0.04Na0.59Ca0.36Al1.36Si2.64O8</t>
  </si>
  <si>
    <t>Fe''1.52Mg0.23Fe'''0.31Al0.20Cr0.00Ti0.74O4</t>
  </si>
  <si>
    <t>cpx Na0.02Ca0.18Fe''0.74Mg0.95Fe'''0.02Ti0.01Al0.19Si1.89O6</t>
  </si>
  <si>
    <t>K0.04Na0.60Ca0.36Al1.36Si2.64O8</t>
  </si>
  <si>
    <t>Fe''1.52Mg0.22Fe'''0.31Al0.20Cr0.00Ti0.75O4</t>
  </si>
  <si>
    <t>Fe''1.53Mg0.22Fe'''0.30Al0.19Cr0.00Ti0.75O4</t>
  </si>
  <si>
    <t>cpx Na0.02Ca0.18Fe''0.75Mg0.94Fe'''0.02Ti0.01Al0.19Si1.90O6</t>
  </si>
  <si>
    <t>K0.04Na0.60Ca0.35Al1.35Si2.65O8</t>
  </si>
  <si>
    <t>Fe''1.54Mg0.22Fe'''0.30Al0.19Cr0.00Ti0.75O4</t>
  </si>
  <si>
    <t>K0.05Na0.60Ca0.35Al1.35Si2.65O8</t>
  </si>
  <si>
    <t>Fe''1.54Mg0.22Fe'''0.29Al0.19Cr0.00Ti0.76O4</t>
  </si>
  <si>
    <t>cpx Na0.02Ca0.18Fe''0.76Mg0.94Fe'''0.02Ti0.01Al0.19Si1.90O6</t>
  </si>
  <si>
    <t>K0.05Na0.61Ca0.35Al1.35Si2.65O8</t>
  </si>
  <si>
    <t>Fe''1.55Mg0.21Fe'''0.29Al0.19Cr0.00Ti0.76O4</t>
  </si>
  <si>
    <t>cpx Na0.02Ca0.17Fe''0.77Mg0.93Fe'''0.02Ti0.01Al0.19Si1.90O6</t>
  </si>
  <si>
    <t>K0.05Na0.61Ca0.34Al1.34Si2.66O8</t>
  </si>
  <si>
    <t>Fe''1.55Mg0.21Fe'''0.28Al0.19Cr0.00Ti0.76O4</t>
  </si>
  <si>
    <t>Fe''1.56Mg0.21Fe'''0.28Al0.19Cr0.00Ti0.77O4</t>
  </si>
  <si>
    <t>cpx Na0.02Ca0.17Fe''0.78Mg0.92Fe'''0.02Ti0.01Al0.18Si1.90O6</t>
  </si>
  <si>
    <t>Fe''1.56Mg0.21Fe'''0.27Al0.18Cr0.00Ti0.77O4</t>
  </si>
  <si>
    <t>cpx Na0.02Ca0.17Fe''0.79Mg0.92Fe'''0.02Ti0.01Al0.18Si1.90O6</t>
  </si>
  <si>
    <t>K0.05Na0.62Ca0.33Al1.33Si2.67O8</t>
  </si>
  <si>
    <t>Fe''1.57Mg0.20Fe'''0.27Al0.18Cr0.00Ti0.77O4</t>
  </si>
  <si>
    <t>cpx Na0.02Ca0.17Fe''0.79Mg0.91Fe'''0.02Ti0.01Al0.18Si1.90O6</t>
  </si>
  <si>
    <t>Fe''1.58Mg0.20Fe'''0.27Al0.18Cr0.00Ti0.78O4</t>
  </si>
  <si>
    <t>cpx Na0.02Ca0.17Fe''0.80Mg0.91Fe'''0.02Ti0.01Al0.18Si1.90O6</t>
  </si>
  <si>
    <t>Fe''1.58Mg0.20Fe'''0.26Al0.18Cr0.00Ti0.78O4</t>
  </si>
  <si>
    <t>cpx Na0.02Ca0.17Fe''0.81Mg0.90Fe'''0.02Ti0.01Al0.18Si1.90O6</t>
  </si>
  <si>
    <t>K0.05Na0.62Ca0.32Al1.32Si2.68O8</t>
  </si>
  <si>
    <t>Fe''1.59Mg0.20Fe'''0.26Al0.18Cr0.00Ti0.78O4</t>
  </si>
  <si>
    <t>cpx Na0.02Ca0.17Fe''0.82Mg0.90Fe'''0.02Ti0.01Al0.18Si1.90O6</t>
  </si>
  <si>
    <t>K0.05Na0.63Ca0.32Al1.32Si2.68O8</t>
  </si>
  <si>
    <t>Fe''1.59Mg0.19Fe'''0.25Al0.18Cr0.00Ti0.79O4</t>
  </si>
  <si>
    <t>cpx Na0.02Ca0.16Fe''0.82Mg0.89Fe'''0.02Ti0.01Al0.18Si1.90O6</t>
  </si>
  <si>
    <t>K0.06Na0.63Ca0.32Al1.32Si2.68O8</t>
  </si>
  <si>
    <t>Fe''1.60Mg0.19Fe'''0.25Al0.17Cr0.00Ti0.79O4</t>
  </si>
  <si>
    <t>cpx Na0.02Ca0.16Fe''0.83Mg0.89Fe'''0.02Ti0.01Al0.18Si1.90O6</t>
  </si>
  <si>
    <t>Fe''1.60Mg0.19Fe'''0.24Al0.17Cr0.00Ti0.79O4</t>
  </si>
  <si>
    <t>cpx Na0.02Ca0.16Fe''0.84Mg0.88Fe'''0.02Ti0.01Al0.18Si1.90O6</t>
  </si>
  <si>
    <t>Fe''1.61Mg0.19Fe'''0.24Al0.17Cr0.00Ti0.79O4</t>
  </si>
  <si>
    <t>cpx Na0.02Ca0.16Fe''0.84Mg0.88Fe'''0.02Ti0.01Al0.18Si1.91O6</t>
  </si>
  <si>
    <t>Fe''1.61Mg0.18Fe'''0.24Al0.17Cr0.00Ti0.80O4</t>
  </si>
  <si>
    <t>cpx Na0.02Ca0.16Fe''0.85Mg0.87Fe'''0.02Ti0.01Al0.18Si1.91O6</t>
  </si>
  <si>
    <t>Fe''1.62Mg0.18Fe'''0.23Al0.17Cr0.00Ti0.80O4</t>
  </si>
  <si>
    <t>cpx Na0.02Ca0.16Fe''0.86Mg0.86Fe'''0.02Ti0.01Al0.18Si1.91O6</t>
  </si>
  <si>
    <t>cpx Na0.02Ca0.16Fe''0.87Mg0.86Fe'''0.01Ti0.01Al0.18Si1.91O6</t>
  </si>
  <si>
    <t>Fe''1.63Mg0.18Fe'''0.22Al0.16Cr0.00Ti0.81O4</t>
  </si>
  <si>
    <t>cpx Na0.02Ca0.15Fe''0.87Mg0.85Fe'''0.01Ti0.01Al0.17Si1.91O6</t>
  </si>
  <si>
    <t>Fe''1.63Mg0.17Fe'''0.22Al0.16Cr0.00Ti0.81O4</t>
  </si>
  <si>
    <t>cpx Na0.02Ca0.15Fe''0.88Mg0.85Fe'''0.01Ti0.01Al0.17Si1.91O6</t>
  </si>
  <si>
    <t>Fe''1.64Mg0.17Fe'''0.22Al0.16Cr0.00Ti0.81O4</t>
  </si>
  <si>
    <t>cpx Na0.02Ca0.15Fe''0.89Mg0.84Fe'''0.01Ti0.01Al0.17Si1.91O6</t>
  </si>
  <si>
    <t>K0.07Na0.65Ca0.29Al1.29Si2.71O8</t>
  </si>
  <si>
    <t>Fe''1.64Mg0.17Fe'''0.21Al0.16Cr0.00Ti0.81O4</t>
  </si>
  <si>
    <t>cpx Na0.02Ca0.15Fe''0.90Mg0.84Fe'''0.01Ti0.01Al0.17Si1.91O6</t>
  </si>
  <si>
    <t>K0.07Na0.65Ca0.28Al1.28Si2.72O8</t>
  </si>
  <si>
    <t>Fe''1.65Mg0.17Fe'''0.21Al0.16Cr0.00Ti0.82O4</t>
  </si>
  <si>
    <t>cpx Na0.02Ca0.15Fe''0.90Mg0.83Fe'''0.01Ti0.00Al0.17Si1.91O6</t>
  </si>
  <si>
    <t>Fe''1.65Mg0.16Fe'''0.20Al0.16Cr0.00Ti0.82O4</t>
  </si>
  <si>
    <t>cpx Na0.02Ca0.15Fe''0.91Mg0.82Fe'''0.01Ti0.00Al0.17Si1.91O6</t>
  </si>
  <si>
    <t>Fe''1.66Mg0.16Fe'''0.20Al0.16Cr0.00Ti0.82O4</t>
  </si>
  <si>
    <t>cpx Na0.02Ca0.15Fe''0.92Mg0.82Fe'''0.01Ti0.00Al0.17Si1.91O6</t>
  </si>
  <si>
    <t>K0.07Na0.65Ca0.27Al1.27Si2.73O8</t>
  </si>
  <si>
    <t>cpx Na0.01Ca0.15Fe''0.93Mg0.81Fe'''0.01Ti0.00Al0.17Si1.91O6</t>
  </si>
  <si>
    <t>K0.07Na0.66Ca0.27Al1.27Si2.73O8</t>
  </si>
  <si>
    <t>Fe''1.67Mg0.16Fe'''0.19Al0.15Cr0.00Ti0.83O4</t>
  </si>
  <si>
    <t>cpx Na0.01Ca0.15Fe''0.94Mg0.80Fe'''0.01Ti0.00Al0.17Si1.91O6</t>
  </si>
  <si>
    <t>K0.08Na0.66Ca0.27Al1.27Si2.73O8</t>
  </si>
  <si>
    <t>cpx Na0.01Ca0.14Fe''0.95Mg0.80Fe'''0.01Ti0.00Al0.17Si1.91O6</t>
  </si>
  <si>
    <t>K0.08Na0.66Ca0.26Al1.26Si2.74O8</t>
  </si>
  <si>
    <t>Fe''1.68Mg0.15Fe'''0.19Al0.15Cr0.00Ti0.83O4</t>
  </si>
  <si>
    <t>cpx Na0.01Ca0.14Fe''0.95Mg0.79Fe'''0.01Ti0.00Al0.17Si1.91O6</t>
  </si>
  <si>
    <t>Fe''1.68Mg0.15Fe'''0.18Al0.15Cr0.00Ti0.83O4</t>
  </si>
  <si>
    <t>cpx Na0.01Ca0.14Fe''0.96Mg0.78Fe'''0.01Ti0.00Al0.17Si1.91O6</t>
  </si>
  <si>
    <t>Fe''1.69Mg0.15Fe'''0.18Al0.15Cr0.00Ti0.84O4</t>
  </si>
  <si>
    <t>cpx Na0.01Ca0.14Fe''0.97Mg0.78Fe'''0.01Ti0.00Al0.17Si1.91O6</t>
  </si>
  <si>
    <t>K0.08Na0.66Ca0.25Al1.25Si2.75O8</t>
  </si>
  <si>
    <t>cpx Na0.01Ca0.14Fe''0.98Mg0.77Fe'''0.01Ti0.00Al0.17Si1.91O6</t>
  </si>
  <si>
    <t>K0.08Na0.67Ca0.25Al1.25Si2.75O8</t>
  </si>
  <si>
    <t>Fe''1.70Mg0.14Fe'''0.17Al0.15Cr0.00Ti0.84O4</t>
  </si>
  <si>
    <t>cpx Na0.01Ca0.14Fe''0.99Mg0.76Fe'''0.01Ti0.00Al0.16Si1.92O6</t>
  </si>
  <si>
    <t>K0.09Na0.67Ca0.25Al1.25Si2.75O8</t>
  </si>
  <si>
    <t>Fe''1.70Mg0.14Fe'''0.17Al0.14Cr0.00Ti0.84O4</t>
  </si>
  <si>
    <t>cpx Na0.01Ca0.14Fe''1.00Mg0.76Fe'''0.01Ti0.00Al0.16Si1.92O6</t>
  </si>
  <si>
    <t>K0.09Na0.67Ca0.24Al1.24Si2.76O8</t>
  </si>
  <si>
    <t>Fe''1.71Mg0.14Fe'''0.17Al0.14Cr0.00Ti0.85O4</t>
  </si>
  <si>
    <t>cpx Na0.01Ca0.14Fe''1.01Mg0.75Fe'''0.01Ti0.00Al0.16Si1.92O6</t>
  </si>
  <si>
    <t>Fe''1.71Mg0.14Fe'''0.16Al0.14Cr0.00Ti0.85O4</t>
  </si>
  <si>
    <t>cpx Na0.01Ca0.13Fe''1.01Mg0.74Fe'''0.01Ti0.00Al0.16Si1.92O6</t>
  </si>
  <si>
    <t>cpx Na0.01Ca0.13Fe''1.02Mg0.74Fe'''0.01Ti0.00Al0.16Si1.92O6</t>
  </si>
  <si>
    <t>K0.09Na0.67Ca0.23Al1.23Si2.77O8</t>
  </si>
  <si>
    <t>Fe''1.72Mg0.13Fe'''0.16Al0.14Cr0.00Ti0.85O4</t>
  </si>
  <si>
    <t>cpx Na0.01Ca0.13Fe''1.03Mg0.73Fe'''0.01Ti0.00Al0.16Si1.92O6</t>
  </si>
  <si>
    <t>K0.10Na0.67Ca0.23Al1.23Si2.77O8</t>
  </si>
  <si>
    <t>Fe''1.72Mg0.13Fe'''0.15Al0.14Cr0.00Ti0.85O4</t>
  </si>
  <si>
    <t>cpx Na0.01Ca0.13Fe''1.04Mg0.72Fe'''0.01Ti0.00Al0.16Si1.92O6</t>
  </si>
  <si>
    <t>Fe''1.73Mg0.13Fe'''0.15Al0.14Cr0.00Ti0.86O4</t>
  </si>
  <si>
    <t>cpx Na0.01Ca0.13Fe''1.05Mg0.71Fe'''0.01Ti0.00Al0.16Si1.92O6</t>
  </si>
  <si>
    <t>K0.10Na0.68Ca0.22Al1.22Si2.78O8</t>
  </si>
  <si>
    <t>cpx Na0.01Ca0.13Fe''1.06Mg0.70Fe'''0.01Ti0.00Al0.16Si1.92O6</t>
  </si>
  <si>
    <t>K0.11Na0.68Ca0.22Al1.22Si2.78O8</t>
  </si>
  <si>
    <t>Fe''1.74Mg0.12Fe'''0.14Al0.14Cr0.00Ti0.86O4</t>
  </si>
  <si>
    <t>cpx Na0.01Ca0.13Fe''1.07Mg0.70Fe'''0.01Ti0.00Al0.16Si1.92O6</t>
  </si>
  <si>
    <t>Fe''1.74Mg0.12Fe'''0.14Al0.13Cr0.00Ti0.86O4</t>
  </si>
  <si>
    <t>cpx Na0.01Ca0.13Fe''1.08Mg0.69Fe'''0.01Ti0.00Al0.16Si1.92O6</t>
  </si>
  <si>
    <t>K0.11Na0.68Ca0.21Al1.21Si2.79O8</t>
  </si>
  <si>
    <t>cpx Na0.01Ca0.13Fe''1.09Mg0.68Fe'''0.01Ti0.00Al0.16Si1.92O6</t>
  </si>
  <si>
    <t>Fe''1.75Mg0.12Fe'''0.13Al0.13Cr0.00Ti0.87O4</t>
  </si>
  <si>
    <t>cpx Na0.01Ca0.13Fe''1.10Mg0.67Fe'''0.01Ti0.00Al0.16Si1.92O6</t>
  </si>
  <si>
    <t>K0.12Na0.68Ca0.20Al1.20Si2.80O8</t>
  </si>
  <si>
    <t>cpx Na0.01Ca0.13Fe''1.11Mg0.66Fe'''0.01Ti0.00Al0.15Si1.92O6</t>
  </si>
  <si>
    <t>Fe''1.76Mg0.11Fe'''0.13Al0.13Cr0.00Ti0.87O4</t>
  </si>
  <si>
    <t>cpx Na0.01Ca0.12Fe''1.12Mg0.66Fe'''0.01Ti0.00Al0.15Si1.92O6</t>
  </si>
  <si>
    <t>Fe''1.76Mg0.11Fe'''0.12Al0.13Cr0.00Ti0.87O4</t>
  </si>
  <si>
    <t>cpx Na0.01Ca0.12Fe''1.13Mg0.65Fe'''0.01Ti0.00Al0.15Si1.92O6</t>
  </si>
  <si>
    <t>K0.13Na0.68Ca0.19Al1.19Si2.81O8</t>
  </si>
  <si>
    <t>Fe''1.76Mg0.11Fe'''0.12Al0.13Cr0.00Ti0.88O4</t>
  </si>
  <si>
    <t>cpx Na0.01Ca0.12Fe''1.14Mg0.64Fe'''0.01Ti0.00Al0.15Si1.92O6</t>
  </si>
  <si>
    <t>Fe''1.77Mg0.11Fe'''0.12Al0.13Cr0.00Ti0.88O4</t>
  </si>
  <si>
    <t>cpx Na0.01Ca0.12Fe''1.15Mg0.63Fe'''0.01Ti0.00Al0.15Si1.92O6</t>
  </si>
  <si>
    <t>K0.14Na0.68Ca0.18Al1.18Si2.82O8</t>
  </si>
  <si>
    <t>cpx Na0.01Ca0.12Fe''1.16Mg0.62Fe'''0.01Ti0.00Al0.15Si1.93O6</t>
  </si>
  <si>
    <t>Fe''1.78Mg0.10Fe'''0.11Al0.12Cr0.00Ti0.88O4</t>
  </si>
  <si>
    <t>cpx Na0.01Ca0.12Fe''1.17Mg0.61Fe'''0.01Ti0.00Al0.15Si1.93O6</t>
  </si>
  <si>
    <t>K0.15Na0.68Ca0.17Al1.17Si2.83O8</t>
  </si>
  <si>
    <t>cpx Na0.01Ca0.12Fe''1.18Mg0.61Fe'''0.01Ti0.00Al0.15Si1.93O6</t>
  </si>
  <si>
    <t>K0.16Na0.67Ca0.17Al1.17Si2.83O8</t>
  </si>
  <si>
    <t>Fe''1.78Mg0.10Fe'''0.11Al0.12Cr0.00Ti0.89O4</t>
  </si>
  <si>
    <t>cpx Na0.01Ca0.12Fe''1.19Mg0.60Fe'''0.01Ti0.00Al0.15Si1.93O6</t>
  </si>
  <si>
    <t>K0.16Na0.67Ca0.16Al1.16Si2.84O8</t>
  </si>
  <si>
    <t>Fe''1.79Mg0.10Fe'''0.10Al0.12Cr0.00Ti0.89O4</t>
  </si>
  <si>
    <t>cpx Na0.01Ca0.12Fe''1.20Mg0.59Fe'''0.01Ti0.00Al0.15Si1.93O6</t>
  </si>
  <si>
    <t>K0.17Na0.67Ca0.16Al1.16Si2.84O8</t>
  </si>
  <si>
    <t>cpx Na0.01Ca0.12Fe''1.21Mg0.58Fe'''0.01Ti0.00Al0.15Si1.93O6</t>
  </si>
  <si>
    <t>K0.18Na0.67Ca0.15Al1.15Si2.85O8</t>
  </si>
  <si>
    <t>Fe''1.80Mg0.10Fe'''0.10Al0.12Cr0.00Ti0.89O4</t>
  </si>
  <si>
    <t>cpx Na0.01Ca0.12Fe''1.22Mg0.57Fe'''0.01Ti0.00Al0.14Si1.93O6</t>
  </si>
  <si>
    <t>K0.20Na0.66Ca0.14Al1.14Si2.86O8</t>
  </si>
  <si>
    <t>Fe''1.80Mg0.09Fe'''0.10Al0.12Cr0.00Ti0.89O4</t>
  </si>
  <si>
    <t>cpx Na0.01Ca0.12Fe''1.22Mg0.56Fe'''0.01Ti0.00Al0.14Si1.93O6</t>
  </si>
  <si>
    <t>K0.47Na0.48Ca0.05Al1.05Si2.95O8</t>
  </si>
  <si>
    <t>Fe''1.80Mg0.09Fe'''0.09Al0.12Cr0.00Ti0.90O4</t>
  </si>
  <si>
    <t>cpx Na0.01Ca0.12Fe''1.23Mg0.55Fe'''0.01Ti0.00Al0.14Si1.93O6</t>
  </si>
  <si>
    <t>Fe''1.81Mg0.09Fe'''0.09Al0.12Cr0.00Ti0.90O4</t>
  </si>
  <si>
    <t>cpx Na0.01Ca0.12Fe''1.24Mg0.55Fe'''0.01Ti0.00Al0.14Si1.93O6</t>
  </si>
  <si>
    <t>K0.48Na0.47Ca0.05Al1.05Si2.95O8</t>
  </si>
  <si>
    <t>Fe''1.81Mg0.09Fe'''0.09Al0.11Cr0.00Ti0.90O4</t>
  </si>
  <si>
    <t>cpx Na0.01Ca0.12Fe''1.25Mg0.54Fe'''0.01Ti0.00Al0.14Si1.93O6</t>
  </si>
  <si>
    <t>K0.19Na0.66Ca0.14Al1.14Si2.86O8</t>
  </si>
  <si>
    <t>Fe''1.81Mg0.09Fe'''0.08Al0.11Cr0.00Ti0.90O4</t>
  </si>
  <si>
    <t>cpx Na0.01Ca0.12Fe''1.25Mg0.53Fe'''0.01Ti0.00Al0.14Si1.93O6</t>
  </si>
  <si>
    <t>Fe''1.82Mg0.09Fe'''0.08Al0.11Cr0.00Ti0.90O4</t>
  </si>
  <si>
    <t>cpx Na0.01Ca0.12Fe''1.26Mg0.52Fe'''0.01Ti0.00Al0.14Si1.93O6</t>
  </si>
  <si>
    <t>K0.19Na0.66Ca0.15Al1.15Si2.85O8</t>
  </si>
  <si>
    <t>K0.49Na0.47Ca0.05Al1.05Si2.95O8</t>
  </si>
  <si>
    <t>Fe''1.82Mg0.08Fe'''0.08Al0.11Cr0.00Ti0.91O4</t>
  </si>
  <si>
    <t>cpx Na0.01Ca0.12Fe''1.27Mg0.51Fe'''0.00Ti0.00Al0.14Si1.93O6</t>
  </si>
  <si>
    <t>K0.19Na0.67Ca0.15Al1.15Si2.85O8</t>
  </si>
  <si>
    <t>Fe''1.83Mg0.08Fe'''0.07Al0.11Cr0.00Ti0.91O4</t>
  </si>
  <si>
    <t>cpx Na0.01Ca0.13Fe''1.28Mg0.50Fe'''0.00Ti0.00Al0.14Si1.93O6</t>
  </si>
  <si>
    <t>K0.49Na0.46Ca0.04Al1.04Si2.96O8</t>
  </si>
  <si>
    <t>cpx Na0.01Ca0.13Fe''1.29Mg0.49Fe'''0.00Ti0.00Al0.14Si1.93O6</t>
  </si>
  <si>
    <t>cpx Na0.01Ca0.13Fe''1.29Mg0.49Fe'''0.01Ti0.00Al0.14Si1.93O6</t>
  </si>
  <si>
    <t>K0.50Na0.46Ca0.04Al1.04Si2.96O8</t>
  </si>
  <si>
    <t>cpx Na0.01Ca0.13Fe''1.30Mg0.48Fe'''0.01Ti0.00Al0.14Si1.93O6</t>
  </si>
  <si>
    <t>cpx Na0.01Ca0.13Fe''1.31Mg0.47Fe'''0.01Ti0.00Al0.14Si1.93O6</t>
  </si>
  <si>
    <t>Fe''1.83Mg0.07Fe'''0.07Al0.11Cr0.00Ti0.91O4</t>
  </si>
  <si>
    <t>cpx Na0.01Ca0.13Fe''1.32Mg0.46Fe'''0.01Ti0.00Al0.14Si1.93O6</t>
  </si>
  <si>
    <t>K0.50Na0.45Ca0.04Al1.04Si2.96O8</t>
  </si>
  <si>
    <t>Fe''1.84Mg0.07Fe'''0.08Al0.11Cr0.00Ti0.91O4</t>
  </si>
  <si>
    <t>cpx Na0.01Ca0.13Fe''1.32Mg0.45Fe'''0.01Ti0.00Al0.14Si1.93O6</t>
  </si>
  <si>
    <t>K0.18Na0.68Ca0.15Al1.15Si2.85O8</t>
  </si>
  <si>
    <t>K0.51Na0.45Ca0.04Al1.04Si2.96O8</t>
  </si>
  <si>
    <t>cpx Na0.01Ca0.13Fe''1.33Mg0.44Fe'''0.01Ti0.00Al0.14Si1.93O6</t>
  </si>
  <si>
    <t>K0.17Na0.68Ca0.15Al1.15Si2.85O8</t>
  </si>
  <si>
    <t>cpx Na0.01Ca0.14Fe''1.34Mg0.43Fe'''0.01Ti0.00Al0.14Si1.93O6</t>
  </si>
  <si>
    <t>cpx Na0.01Ca0.14Fe''1.35Mg0.42Fe'''0.01Ti0.00Al0.14Si1.93O6</t>
  </si>
  <si>
    <t>cpx Na0.01Ca0.14Fe''1.35Mg0.41Fe'''0.01Ti0.00Al0.14Si1.94O6</t>
  </si>
  <si>
    <t>K0.52Na0.45Ca0.04Al1.04Si2.96O8</t>
  </si>
  <si>
    <t>Fe''1.84Mg0.06Fe'''0.08Al0.10Cr0.00Ti0.91O4</t>
  </si>
  <si>
    <t>cpx Na0.01Ca0.14Fe''1.36Mg0.41Fe'''0.01Ti0.00Al0.14Si1.94O6</t>
  </si>
  <si>
    <t>K0.52Na0.44Ca0.04Al1.04Si2.96O8</t>
  </si>
  <si>
    <t>Fe''1.85Mg0.06Fe'''0.08Al0.10Cr0.00Ti0.91O4</t>
  </si>
  <si>
    <t>cpx Na0.01Ca0.14Fe''1.37Mg0.40Fe'''0.01Ti0.00Al0.13Si1.94O6</t>
  </si>
  <si>
    <t>cpx Na0.01Ca0.14Fe''1.38Mg0.39Fe'''0.01Ti0.00Al0.13Si1.94O6</t>
  </si>
  <si>
    <t>cpx Na0.01Ca0.15Fe''1.38Mg0.38Fe'''0.01Ti0.00Al0.13Si1.94O6</t>
  </si>
  <si>
    <t>K0.16Na0.69Ca0.15Al1.15Si2.85O8</t>
  </si>
  <si>
    <t>K0.53Na0.44Ca0.04Al1.04Si2.96O8</t>
  </si>
  <si>
    <t>cpx Na0.01Ca0.15Fe''1.39Mg0.37Fe'''0.01Ti0.00Al0.13Si1.94O6</t>
  </si>
  <si>
    <t>cpx Na0.02Ca0.15Fe''1.40Mg0.36Fe'''0.01Ti0.00Al0.13Si1.94O6</t>
  </si>
  <si>
    <t>K0.53Na0.44Ca0.03Al1.03Si2.97O8</t>
  </si>
  <si>
    <t>cpx Na0.02Ca0.15Fe''1.41Mg0.35Fe'''0.01Ti0.00Al0.13Si1.94O6</t>
  </si>
  <si>
    <t>K0.53Na0.43Ca0.03Al1.03Si2.97O8</t>
  </si>
  <si>
    <t>Fe''1.85Mg0.05Fe'''0.08Al0.10Cr0.00Ti0.91O4</t>
  </si>
  <si>
    <t>cpx Na0.02Ca0.15Fe''1.41Mg0.34Fe'''0.01Ti0.00Al0.13Si1.94O6</t>
  </si>
  <si>
    <t>Fe''1.86Mg0.05Fe'''0.08Al0.10Cr0.00Ti0.91O4</t>
  </si>
  <si>
    <t>cpx Na0.02Ca0.16Fe''1.42Mg0.33Fe'''0.01Ti0.00Al0.13Si1.94O6</t>
  </si>
  <si>
    <t>K0.54Na0.43Ca0.03Al1.03Si2.97O8</t>
  </si>
  <si>
    <t>cpx Na0.02Ca0.16Fe''1.43Mg0.32Fe'''0.01Ti0.00Al0.13Si1.94O6</t>
  </si>
  <si>
    <t>Fe''1.86Mg0.05Fe'''0.09Al0.10Cr0.00Ti0.91O4</t>
  </si>
  <si>
    <t>cpx Na0.07Ca0.74Fe''0.77Mg0.26Fe'''0.01Ti0.03Al0.22Si1.89O6</t>
  </si>
  <si>
    <t>K0.16Na0.70Ca0.15Al1.15Si2.85O8</t>
  </si>
  <si>
    <t>main oxides</t>
  </si>
  <si>
    <t>normalization</t>
  </si>
  <si>
    <t>main oxides normalized (100% and anydric basis)</t>
  </si>
  <si>
    <t>Sample</t>
  </si>
  <si>
    <t xml:space="preserve">Petrographic classication </t>
  </si>
  <si>
    <t>Alkaline suite</t>
  </si>
  <si>
    <t>LOI</t>
  </si>
  <si>
    <t>Total</t>
  </si>
  <si>
    <t>Fe2O3(T)</t>
  </si>
  <si>
    <t>Fe2O3/FeO</t>
  </si>
  <si>
    <t>K</t>
  </si>
  <si>
    <t>Al</t>
  </si>
  <si>
    <t>Na</t>
  </si>
  <si>
    <t>Ca</t>
  </si>
  <si>
    <t>Na2O+K2O</t>
  </si>
  <si>
    <t>A/CNK</t>
  </si>
  <si>
    <t>A/NK</t>
  </si>
  <si>
    <t>IA</t>
  </si>
  <si>
    <t>Hornblende phonolite</t>
  </si>
  <si>
    <t>AGN-GM-02</t>
  </si>
  <si>
    <t>Potassic</t>
  </si>
  <si>
    <t>AGN-GM-04</t>
  </si>
  <si>
    <t>AGN-GM-05B</t>
  </si>
  <si>
    <t>AGN-GM-05C</t>
  </si>
  <si>
    <t>AGN-GM-06</t>
  </si>
  <si>
    <t>AGN-GM-06B</t>
  </si>
  <si>
    <t>PQ-GM-03B</t>
  </si>
  <si>
    <t>Agpaitic potassic</t>
  </si>
  <si>
    <t>PQ-GM-06A</t>
  </si>
  <si>
    <t>PQ-GM-06D</t>
  </si>
  <si>
    <t>Sodic</t>
  </si>
  <si>
    <t>PQ-GM-06B</t>
  </si>
  <si>
    <t>PQ-JL-29</t>
  </si>
  <si>
    <t>Biotite phonolite</t>
  </si>
  <si>
    <t>Miaskitic potassic</t>
  </si>
  <si>
    <t>PQ-JL-44C</t>
  </si>
  <si>
    <t>PQ-JL-44D</t>
  </si>
  <si>
    <t>PQ-JL-45B</t>
  </si>
  <si>
    <t>PQ-JL-51A</t>
  </si>
  <si>
    <t>PQ-JL-54</t>
  </si>
  <si>
    <t>Agpaitic sodic</t>
  </si>
  <si>
    <t>PQ-JL-59A</t>
  </si>
  <si>
    <t>PQ-JL-59C</t>
  </si>
  <si>
    <t>PQ-JL-71</t>
  </si>
  <si>
    <t>PQ-JL-73</t>
  </si>
  <si>
    <t>PQ-JL-112</t>
  </si>
  <si>
    <t>PQ-JL-128B</t>
  </si>
  <si>
    <t>PQ-JL-128C</t>
  </si>
  <si>
    <t>PQ-JL-131</t>
  </si>
  <si>
    <t>PQ-JL-137B</t>
  </si>
  <si>
    <t>PQ-JL-138B</t>
  </si>
  <si>
    <t>PQ-JL-139C</t>
  </si>
  <si>
    <t>PQ-JL-140B</t>
  </si>
  <si>
    <t>PQ-JL-141C</t>
  </si>
  <si>
    <t>PQ-JL-141D</t>
  </si>
  <si>
    <t>PQ-JL-142A</t>
  </si>
  <si>
    <t>PQ-JL-143A</t>
  </si>
  <si>
    <t>PQ-JL-144A</t>
  </si>
  <si>
    <t>PQ-JL-144B</t>
  </si>
  <si>
    <t>PQ-JL-145B</t>
  </si>
  <si>
    <t>PQ-JL-178C</t>
  </si>
  <si>
    <t>PQ-JL-205</t>
  </si>
  <si>
    <t>Phases supressed = garnet, spinel, olivine and orthopyroxene</t>
  </si>
  <si>
    <t>solids+melt</t>
  </si>
  <si>
    <t>melt (mass)</t>
  </si>
  <si>
    <t>Pressure (bar)</t>
  </si>
  <si>
    <r>
      <t>Temperature (</t>
    </r>
    <r>
      <rPr>
        <b/>
        <sz val="11"/>
        <rFont val="Calibri"/>
        <family val="2"/>
      </rPr>
      <t>°</t>
    </r>
    <r>
      <rPr>
        <b/>
        <sz val="11"/>
        <rFont val="Times New Roman"/>
        <family val="1"/>
      </rPr>
      <t>C)</t>
    </r>
  </si>
  <si>
    <t>K0.09Na0.59Ca0.33Al1.33Si2.67O8</t>
  </si>
  <si>
    <t>K0.03Na0.97AlSi2O5.20(OH)1.60</t>
  </si>
  <si>
    <t>Mn0.00Fe''0.55Mg0.01Fe'''0.87Ti0.56O3</t>
  </si>
  <si>
    <t>Mn0.00Fe''0.53Mg0.01Fe'''0.91Ti0.54O3</t>
  </si>
  <si>
    <t>K0.09Na0.58Ca0.32Al1.32Si2.68O8</t>
  </si>
  <si>
    <t>Mn0.00Fe''0.51Mg0.01Fe'''0.95Ti0.52O3</t>
  </si>
  <si>
    <t>K0.70Na0.27Ca0.03Al1.03Si2.97O8</t>
  </si>
  <si>
    <t>K0.03Na0.97AlSi2O5.19(OH)1.61</t>
  </si>
  <si>
    <t>Mn0.00Fe''0.49Mg0.01Fe'''0.99Ti0.50O3</t>
  </si>
  <si>
    <t>cpx Na0.13Ca0.79Fe''0.45Mg0.11Fe'''0.36Ti0.06Al0.54Si1.55O6</t>
  </si>
  <si>
    <t>K0.72Na0.26Ca0.03Al1.03Si2.97O8</t>
  </si>
  <si>
    <t>K0.03Na0.97AlSi2O5.19(OH)1.62</t>
  </si>
  <si>
    <t>Mn0.00Fe''0.48Mg0.01Fe'''1.02Ti0.49O3</t>
  </si>
  <si>
    <t>cpx Na0.13Ca0.79Fe''0.45Mg0.10Fe'''0.38Ti0.06Al0.54Si1.55O6</t>
  </si>
  <si>
    <t>K0.73Na0.25Ca0.03Al1.03Si2.97O8</t>
  </si>
  <si>
    <t>K0.03Na0.97AlSi2O5.19(OH)1.63</t>
  </si>
  <si>
    <t>Mn0.00Fe''0.46Mg0.01Fe'''1.05Ti0.47O3</t>
  </si>
  <si>
    <t>cpx Na0.14Ca0.79Fe''0.44Mg0.10Fe'''0.39Ti0.05Al0.54Si1.55O6</t>
  </si>
  <si>
    <t>K0.03Na0.97AlSi2O5.18(OH)1.64</t>
  </si>
  <si>
    <t>Mn0.00Fe''0.45Mg0.01Fe'''1.08Ti0.46O3</t>
  </si>
  <si>
    <t>oxide</t>
  </si>
  <si>
    <t>data for QAPF classification</t>
  </si>
  <si>
    <t>plagioclase</t>
  </si>
  <si>
    <t>alkali feldspar</t>
  </si>
  <si>
    <t>Melt</t>
  </si>
  <si>
    <t>M'</t>
  </si>
  <si>
    <t>total</t>
  </si>
  <si>
    <t>solid final</t>
  </si>
  <si>
    <t>solid final recal 100%</t>
  </si>
  <si>
    <t>clinopyroxenite (plus spinel and apatite)</t>
  </si>
  <si>
    <t>wherlite (plus apatite and spinel)</t>
  </si>
  <si>
    <t>olivine-bearing clinopyroxenite (plus spinel and apatite)</t>
  </si>
  <si>
    <t>clinopyroxenite (plus apatite)</t>
  </si>
  <si>
    <t>solid final 100%</t>
  </si>
  <si>
    <t>solid recal</t>
  </si>
  <si>
    <t>Mesocratic syenite</t>
  </si>
  <si>
    <t>hornblende- and biotite-bearing clinopyroxenite (plus apatite)</t>
  </si>
  <si>
    <t>Leucite monzosyenite</t>
  </si>
  <si>
    <t>Leucocratic Monzodiorite</t>
  </si>
  <si>
    <t>molecular mass (g/mol)</t>
  </si>
  <si>
    <t>partial Mol vol</t>
  </si>
  <si>
    <t>Thermal expansion</t>
  </si>
  <si>
    <t>Compressibility</t>
  </si>
  <si>
    <t>parameters of density calc</t>
  </si>
  <si>
    <t>mol</t>
  </si>
  <si>
    <t>SUM</t>
  </si>
  <si>
    <t>mole fraction</t>
  </si>
  <si>
    <t>fractional molar volume</t>
  </si>
  <si>
    <t>Temperature (K)</t>
  </si>
  <si>
    <t>Pressure (Gpa)</t>
  </si>
  <si>
    <t>fractional density</t>
  </si>
  <si>
    <t>Supplementary material 4 - Thermodynamic results and chemical classification</t>
  </si>
  <si>
    <r>
      <t>Parental rock name</t>
    </r>
    <r>
      <rPr>
        <vertAlign val="superscript"/>
        <sz val="11"/>
        <color theme="1"/>
        <rFont val="Times New Roman"/>
        <family val="1"/>
      </rPr>
      <t>1</t>
    </r>
  </si>
  <si>
    <r>
      <t>liquid density (g/cm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  <r>
      <rPr>
        <vertAlign val="superscript"/>
        <sz val="11"/>
        <color theme="1"/>
        <rFont val="Times New Roman"/>
        <family val="1"/>
      </rPr>
      <t>2</t>
    </r>
  </si>
  <si>
    <r>
      <t>viscosity (log poise)</t>
    </r>
    <r>
      <rPr>
        <vertAlign val="superscript"/>
        <sz val="11"/>
        <color theme="1"/>
        <rFont val="Times New Roman"/>
        <family val="1"/>
      </rPr>
      <t>3</t>
    </r>
  </si>
  <si>
    <t>Liquid composition (wt.%)</t>
  </si>
  <si>
    <t>Solids in equilibrium with liquid</t>
  </si>
  <si>
    <t>Spreadsheet C. Thermodynamic results of basanite fractional crystallization at 10 kbar</t>
  </si>
  <si>
    <t>Spreadsheet F. Thermodynamic results of basanite fractional crystallization at 5 kbar</t>
  </si>
  <si>
    <t>Spreadsheet I. Thermodynamic phase compositions of basanite fractional crystallization at 10 kbar</t>
  </si>
  <si>
    <t>Spreadsheet L. Thermodynamic phase compositions of basanite fractional crystallization at 5 kbar</t>
  </si>
  <si>
    <t>Subvolcanic lithogeochemistry of Passa Quatro alkali complex</t>
  </si>
  <si>
    <t>Parental</t>
  </si>
  <si>
    <t xml:space="preserve">Model of liquid line of descent </t>
  </si>
  <si>
    <t>Thermodynamic system properties</t>
  </si>
  <si>
    <t>LLD density</t>
  </si>
  <si>
    <t>magmatic liquid density calc</t>
  </si>
  <si>
    <r>
      <t>liquid density (Kg/m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)</t>
    </r>
  </si>
  <si>
    <r>
      <t>liquid density (g/cm</t>
    </r>
    <r>
      <rPr>
        <b/>
        <vertAlign val="subscript"/>
        <sz val="11"/>
        <color theme="1"/>
        <rFont val="Times New Roman"/>
        <family val="1"/>
      </rPr>
      <t>3</t>
    </r>
    <r>
      <rPr>
        <b/>
        <sz val="11"/>
        <color theme="1"/>
        <rFont val="Times New Roman"/>
        <family val="1"/>
      </rPr>
      <t>)</t>
    </r>
  </si>
  <si>
    <t>mineralogy of residual solid</t>
  </si>
  <si>
    <r>
      <t>Modal classification</t>
    </r>
    <r>
      <rPr>
        <vertAlign val="superscript"/>
        <sz val="12"/>
        <color theme="1"/>
        <rFont val="Times New Roman"/>
        <family val="1"/>
      </rPr>
      <t>1</t>
    </r>
  </si>
  <si>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modal classification of ultramafic rocks (Streckeisen, 1973; Le Maitre, 2002)</t>
    </r>
  </si>
  <si>
    <t>solid inital (T = 954 °C)</t>
  </si>
  <si>
    <t>solid final (T = 812 °C)</t>
  </si>
  <si>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modal classification of ultramafic and plutonic rocks (Streckeisen, 1973; Le Maitre, 2002)</t>
    </r>
  </si>
  <si>
    <t>solid inital (T = 876 °C)</t>
  </si>
  <si>
    <t>solid final (T = 854 °C)</t>
  </si>
  <si>
    <t>leucocratic leucite monzosyenite</t>
  </si>
  <si>
    <t>Bulk-system composition = Basanite parental (AGN-GM-05C)</t>
  </si>
  <si>
    <t>Phases supressed = garnet, olivines, orthopyroxene and aenigmatite</t>
  </si>
  <si>
    <t>solid inital recal 100%</t>
  </si>
  <si>
    <t>solid inital (T = 1100 °C)</t>
  </si>
  <si>
    <t>Spreadsheet A. Thermodynamic liquid line of descent by isobaric fractional crystallization of suites from strongly silica undersaturated serie in the Passa Quatro alkaline complex.</t>
  </si>
  <si>
    <t>Spreadsheet B. Liquid line of descent (LLD) normalization and chemical classification and strongly silica undersaturated subvolcanic rocks of Passa Quatro alkaline complex</t>
  </si>
  <si>
    <t>Spreadsheet D. Thermodynamic results of nephelinite fractional crystallization at 10 kbar</t>
  </si>
  <si>
    <t>Spreadsheet E. Thermodynamic results of alkaline basalt fractional crystallization at 10 kbar</t>
  </si>
  <si>
    <t>Spreadsheet G. Thermodynamic results of phonotephrite fractional crystallization at 5 kbar</t>
  </si>
  <si>
    <t>Spreadsheet H. Thermodynamic results of alkaline basalt fractional crystallization at 5 kbar</t>
  </si>
  <si>
    <t>Spreadsheet J. Thermodynamic phase compositions of nephelinite fractional crystallization at 10 kbar</t>
  </si>
  <si>
    <t>Spreadsheet K. Thermodynamic phase compositions of alkaline basalt fractional crystallization at 10 kbar</t>
  </si>
  <si>
    <t>Spreadsheet M. Thermodynamic phase compositions of phonotephrite fractional crystallization at 5 kbar</t>
  </si>
  <si>
    <t>Spreadsheet N. Thermodynamic phase compositions of alkaline basalt fractional crystallization at 5 kbar</t>
  </si>
  <si>
    <t>Spreadsheet A.  Thermodynamic liquid line of descent by isobaric fractional crystallization of suites from strongly silica undersaturated serie in the Passa Quatro alkaline complex.</t>
  </si>
  <si>
    <t>Nephelinite</t>
  </si>
  <si>
    <t>Alkaline basalt</t>
  </si>
  <si>
    <t>Phonotephrite</t>
  </si>
  <si>
    <t>Aegerine-augite phonolite</t>
  </si>
  <si>
    <t>Bulk-system composition = Nephelinite parental (AGN-GM-03B)</t>
  </si>
  <si>
    <t>AGN-GM-03B</t>
  </si>
  <si>
    <t>Bulk-system composition = Alkaline basalt parental (PQ-GM-06D)</t>
  </si>
  <si>
    <r>
      <t>Bulk-system composition = Basanite richer in SiO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 xml:space="preserve"> and alkalis (AGN-GM-02) than parental sample (AGN-GM-05C) </t>
    </r>
  </si>
  <si>
    <t>Bulk-system composition = Phonotephrite (AGN-GM-04)</t>
  </si>
  <si>
    <t>Bulk-system composition = Alkaline basalt richer in alkalis (PQ-GM-06B) than parental sample (PQ-GM-06D)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</si>
</sst>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"/>
    <numFmt numFmtId="166" formatCode="0.000"/>
  </numFmts>
  <fonts count="2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0"/>
      <name val="Arial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1"/>
      <name val="Calibri"/>
      <family val="2"/>
    </font>
    <font>
      <b/>
      <sz val="18"/>
      <color theme="1"/>
      <name val="Times New Roman"/>
      <family val="1"/>
    </font>
    <font>
      <sz val="14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/>
  </cellStyleXfs>
  <cellXfs count="176">
    <xf numFmtId="0" fontId="0" fillId="0" borderId="0" xfId="0"/>
    <xf numFmtId="0" fontId="2" fillId="0" borderId="0" xfId="1" applyFont="1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4" xfId="0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0" xfId="2" applyNumberFormat="1" applyFont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0" fontId="2" fillId="2" borderId="0" xfId="1" applyFont="1" applyFill="1"/>
    <xf numFmtId="164" fontId="2" fillId="0" borderId="0" xfId="1" applyNumberFormat="1" applyFont="1"/>
    <xf numFmtId="0" fontId="3" fillId="0" borderId="5" xfId="0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0" fontId="10" fillId="0" borderId="0" xfId="0" applyFont="1"/>
    <xf numFmtId="0" fontId="3" fillId="0" borderId="0" xfId="0" applyFont="1"/>
    <xf numFmtId="0" fontId="11" fillId="0" borderId="0" xfId="0" applyFont="1"/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" fontId="3" fillId="0" borderId="11" xfId="0" applyNumberFormat="1" applyFont="1" applyBorder="1" applyAlignment="1">
      <alignment horizontal="center" vertical="center"/>
    </xf>
    <xf numFmtId="1" fontId="3" fillId="0" borderId="10" xfId="0" applyNumberFormat="1" applyFont="1" applyBorder="1" applyAlignment="1">
      <alignment horizontal="center" vertical="center"/>
    </xf>
    <xf numFmtId="2" fontId="3" fillId="0" borderId="11" xfId="0" applyNumberFormat="1" applyFont="1" applyBorder="1" applyAlignment="1">
      <alignment horizontal="center" vertical="center"/>
    </xf>
    <xf numFmtId="2" fontId="3" fillId="0" borderId="10" xfId="0" applyNumberFormat="1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7" xfId="0" applyNumberFormat="1" applyFont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3" fillId="3" borderId="1" xfId="0" applyFont="1" applyFill="1" applyBorder="1" applyAlignment="1">
      <alignment horizontal="left" vertical="center"/>
    </xf>
    <xf numFmtId="0" fontId="3" fillId="3" borderId="1" xfId="1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13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2" fontId="5" fillId="3" borderId="0" xfId="0" applyNumberFormat="1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2" fontId="4" fillId="0" borderId="11" xfId="0" applyNumberFormat="1" applyFont="1" applyBorder="1" applyAlignment="1">
      <alignment horizontal="center" vertical="center"/>
    </xf>
    <xf numFmtId="2" fontId="4" fillId="0" borderId="10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2" fontId="4" fillId="0" borderId="14" xfId="0" applyNumberFormat="1" applyFont="1" applyBorder="1" applyAlignment="1">
      <alignment horizontal="center" vertical="center"/>
    </xf>
    <xf numFmtId="0" fontId="4" fillId="3" borderId="0" xfId="0" applyFont="1" applyFill="1" applyAlignment="1">
      <alignment vertical="center"/>
    </xf>
    <xf numFmtId="2" fontId="4" fillId="3" borderId="1" xfId="0" applyNumberFormat="1" applyFont="1" applyFill="1" applyBorder="1" applyAlignment="1">
      <alignment horizontal="center" vertical="center"/>
    </xf>
    <xf numFmtId="2" fontId="4" fillId="3" borderId="0" xfId="0" applyNumberFormat="1" applyFont="1" applyFill="1" applyAlignment="1">
      <alignment horizontal="center" vertical="center"/>
    </xf>
    <xf numFmtId="0" fontId="4" fillId="3" borderId="0" xfId="2" applyFont="1" applyFill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2" fontId="4" fillId="3" borderId="1" xfId="0" applyNumberFormat="1" applyFont="1" applyFill="1" applyBorder="1" applyAlignment="1">
      <alignment horizontal="left" vertical="center"/>
    </xf>
    <xf numFmtId="2" fontId="5" fillId="3" borderId="1" xfId="0" applyNumberFormat="1" applyFont="1" applyFill="1" applyBorder="1" applyAlignment="1">
      <alignment horizontal="center" vertical="center"/>
    </xf>
    <xf numFmtId="0" fontId="5" fillId="3" borderId="0" xfId="2" applyFont="1" applyFill="1" applyAlignment="1">
      <alignment horizontal="center" vertical="center"/>
    </xf>
    <xf numFmtId="2" fontId="4" fillId="3" borderId="15" xfId="0" applyNumberFormat="1" applyFont="1" applyFill="1" applyBorder="1" applyAlignment="1">
      <alignment horizontal="center" vertical="center"/>
    </xf>
    <xf numFmtId="2" fontId="4" fillId="3" borderId="9" xfId="0" applyNumberFormat="1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2" fontId="4" fillId="0" borderId="9" xfId="0" applyNumberFormat="1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6" xfId="0" applyFont="1" applyBorder="1" applyAlignment="1">
      <alignment vertical="center"/>
    </xf>
    <xf numFmtId="0" fontId="5" fillId="3" borderId="16" xfId="0" applyFont="1" applyFill="1" applyBorder="1" applyAlignment="1">
      <alignment vertical="center"/>
    </xf>
    <xf numFmtId="0" fontId="4" fillId="3" borderId="16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0" fillId="3" borderId="0" xfId="0" applyFill="1"/>
    <xf numFmtId="0" fontId="13" fillId="3" borderId="1" xfId="0" applyFont="1" applyFill="1" applyBorder="1"/>
    <xf numFmtId="164" fontId="4" fillId="0" borderId="1" xfId="0" applyNumberFormat="1" applyFon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8" fillId="3" borderId="16" xfId="1" applyFont="1" applyFill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18" fillId="3" borderId="16" xfId="1" applyFont="1" applyFill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164" fontId="2" fillId="0" borderId="16" xfId="1" applyNumberFormat="1" applyFont="1" applyBorder="1" applyAlignment="1">
      <alignment horizontal="center" vertical="center"/>
    </xf>
    <xf numFmtId="1" fontId="2" fillId="0" borderId="16" xfId="1" applyNumberFormat="1" applyFont="1" applyBorder="1" applyAlignment="1">
      <alignment horizontal="center" vertical="center"/>
    </xf>
    <xf numFmtId="0" fontId="2" fillId="0" borderId="16" xfId="1" applyFont="1" applyBorder="1" applyAlignment="1">
      <alignment horizontal="left" vertical="center"/>
    </xf>
    <xf numFmtId="0" fontId="2" fillId="0" borderId="10" xfId="1" applyFont="1" applyBorder="1"/>
    <xf numFmtId="0" fontId="2" fillId="0" borderId="1" xfId="1" applyFont="1" applyBorder="1"/>
    <xf numFmtId="0" fontId="2" fillId="0" borderId="11" xfId="1" applyFont="1" applyBorder="1"/>
    <xf numFmtId="165" fontId="2" fillId="0" borderId="11" xfId="1" applyNumberFormat="1" applyFont="1" applyBorder="1"/>
    <xf numFmtId="165" fontId="2" fillId="0" borderId="10" xfId="1" applyNumberFormat="1" applyFont="1" applyBorder="1"/>
    <xf numFmtId="165" fontId="2" fillId="0" borderId="12" xfId="1" applyNumberFormat="1" applyFont="1" applyBorder="1"/>
    <xf numFmtId="0" fontId="2" fillId="3" borderId="0" xfId="1" applyFont="1" applyFill="1"/>
    <xf numFmtId="0" fontId="2" fillId="3" borderId="13" xfId="1" applyFont="1" applyFill="1" applyBorder="1"/>
    <xf numFmtId="0" fontId="2" fillId="3" borderId="1" xfId="1" applyFont="1" applyFill="1" applyBorder="1"/>
    <xf numFmtId="0" fontId="18" fillId="3" borderId="0" xfId="1" applyFont="1" applyFill="1"/>
    <xf numFmtId="0" fontId="18" fillId="3" borderId="1" xfId="1" applyFont="1" applyFill="1" applyBorder="1"/>
    <xf numFmtId="0" fontId="2" fillId="3" borderId="16" xfId="1" applyFont="1" applyFill="1" applyBorder="1" applyAlignment="1">
      <alignment horizontal="center" vertical="center"/>
    </xf>
    <xf numFmtId="0" fontId="2" fillId="0" borderId="0" xfId="1" applyFont="1" applyAlignment="1">
      <alignment horizontal="left"/>
    </xf>
    <xf numFmtId="0" fontId="2" fillId="3" borderId="15" xfId="1" applyFont="1" applyFill="1" applyBorder="1"/>
    <xf numFmtId="0" fontId="2" fillId="3" borderId="9" xfId="1" applyFont="1" applyFill="1" applyBorder="1"/>
    <xf numFmtId="0" fontId="18" fillId="3" borderId="9" xfId="1" applyFont="1" applyFill="1" applyBorder="1"/>
    <xf numFmtId="0" fontId="2" fillId="0" borderId="9" xfId="1" applyFont="1" applyBorder="1"/>
    <xf numFmtId="0" fontId="2" fillId="0" borderId="12" xfId="1" applyFont="1" applyBorder="1"/>
    <xf numFmtId="164" fontId="2" fillId="0" borderId="16" xfId="1" applyNumberFormat="1" applyFont="1" applyBorder="1" applyAlignment="1">
      <alignment horizontal="center"/>
    </xf>
    <xf numFmtId="1" fontId="2" fillId="0" borderId="16" xfId="1" applyNumberFormat="1" applyFont="1" applyBorder="1" applyAlignment="1">
      <alignment horizontal="center"/>
    </xf>
    <xf numFmtId="0" fontId="2" fillId="0" borderId="16" xfId="1" applyFont="1" applyBorder="1" applyAlignment="1">
      <alignment horizontal="left"/>
    </xf>
    <xf numFmtId="0" fontId="2" fillId="0" borderId="0" xfId="1" applyFont="1" applyAlignment="1">
      <alignment horizontal="center"/>
    </xf>
    <xf numFmtId="0" fontId="2" fillId="2" borderId="9" xfId="1" applyFont="1" applyFill="1" applyBorder="1"/>
    <xf numFmtId="0" fontId="2" fillId="2" borderId="1" xfId="1" applyFont="1" applyFill="1" applyBorder="1"/>
    <xf numFmtId="0" fontId="2" fillId="0" borderId="16" xfId="1" applyFont="1" applyBorder="1"/>
    <xf numFmtId="164" fontId="2" fillId="0" borderId="16" xfId="1" applyNumberFormat="1" applyFont="1" applyBorder="1"/>
    <xf numFmtId="0" fontId="18" fillId="0" borderId="16" xfId="1" applyFont="1" applyBorder="1" applyAlignment="1">
      <alignment horizontal="center" vertical="center"/>
    </xf>
    <xf numFmtId="166" fontId="2" fillId="0" borderId="0" xfId="1" applyNumberFormat="1" applyFont="1"/>
    <xf numFmtId="2" fontId="2" fillId="0" borderId="0" xfId="1" applyNumberFormat="1" applyFont="1"/>
    <xf numFmtId="0" fontId="18" fillId="0" borderId="16" xfId="1" applyFont="1" applyBorder="1" applyAlignment="1">
      <alignment horizontal="center"/>
    </xf>
    <xf numFmtId="164" fontId="18" fillId="0" borderId="16" xfId="1" applyNumberFormat="1" applyFont="1" applyBorder="1" applyAlignment="1">
      <alignment horizontal="center"/>
    </xf>
    <xf numFmtId="0" fontId="2" fillId="0" borderId="17" xfId="1" applyFont="1" applyBorder="1" applyAlignment="1">
      <alignment horizontal="center"/>
    </xf>
    <xf numFmtId="0" fontId="2" fillId="0" borderId="18" xfId="1" applyFont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 applyAlignment="1">
      <alignment horizontal="center" vertical="center"/>
    </xf>
    <xf numFmtId="0" fontId="2" fillId="3" borderId="0" xfId="1" applyFont="1" applyFill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2" fillId="3" borderId="13" xfId="1" applyFont="1" applyFill="1" applyBorder="1" applyAlignment="1">
      <alignment horizontal="left" vertical="center"/>
    </xf>
    <xf numFmtId="0" fontId="2" fillId="3" borderId="15" xfId="1" applyFont="1" applyFill="1" applyBorder="1" applyAlignment="1">
      <alignment horizontal="left" vertical="center"/>
    </xf>
    <xf numFmtId="0" fontId="2" fillId="3" borderId="1" xfId="1" applyFont="1" applyFill="1" applyBorder="1" applyAlignment="1">
      <alignment horizontal="left" vertical="center"/>
    </xf>
    <xf numFmtId="0" fontId="2" fillId="3" borderId="9" xfId="1" applyFont="1" applyFill="1" applyBorder="1" applyAlignment="1">
      <alignment horizontal="left" vertical="center"/>
    </xf>
    <xf numFmtId="0" fontId="18" fillId="3" borderId="0" xfId="1" applyFont="1" applyFill="1" applyAlignment="1">
      <alignment horizontal="left" vertical="center"/>
    </xf>
    <xf numFmtId="0" fontId="18" fillId="3" borderId="1" xfId="1" applyFont="1" applyFill="1" applyBorder="1" applyAlignment="1">
      <alignment horizontal="left" vertical="center"/>
    </xf>
    <xf numFmtId="0" fontId="18" fillId="3" borderId="9" xfId="1" applyFont="1" applyFill="1" applyBorder="1" applyAlignment="1">
      <alignment horizontal="left" vertical="center"/>
    </xf>
    <xf numFmtId="2" fontId="2" fillId="0" borderId="1" xfId="1" applyNumberFormat="1" applyFont="1" applyBorder="1"/>
    <xf numFmtId="166" fontId="2" fillId="0" borderId="1" xfId="1" applyNumberFormat="1" applyFont="1" applyBorder="1"/>
    <xf numFmtId="166" fontId="2" fillId="0" borderId="9" xfId="1" applyNumberFormat="1" applyFont="1" applyBorder="1"/>
    <xf numFmtId="2" fontId="2" fillId="2" borderId="1" xfId="1" applyNumberFormat="1" applyFont="1" applyFill="1" applyBorder="1"/>
    <xf numFmtId="2" fontId="2" fillId="2" borderId="0" xfId="1" applyNumberFormat="1" applyFont="1" applyFill="1"/>
    <xf numFmtId="166" fontId="2" fillId="2" borderId="1" xfId="1" applyNumberFormat="1" applyFont="1" applyFill="1" applyBorder="1"/>
    <xf numFmtId="166" fontId="2" fillId="2" borderId="0" xfId="1" applyNumberFormat="1" applyFont="1" applyFill="1"/>
    <xf numFmtId="166" fontId="2" fillId="2" borderId="9" xfId="1" applyNumberFormat="1" applyFont="1" applyFill="1" applyBorder="1"/>
    <xf numFmtId="2" fontId="2" fillId="0" borderId="11" xfId="1" applyNumberFormat="1" applyFont="1" applyBorder="1"/>
    <xf numFmtId="2" fontId="2" fillId="0" borderId="10" xfId="1" applyNumberFormat="1" applyFont="1" applyBorder="1"/>
    <xf numFmtId="166" fontId="2" fillId="0" borderId="11" xfId="1" applyNumberFormat="1" applyFont="1" applyBorder="1"/>
    <xf numFmtId="166" fontId="2" fillId="0" borderId="10" xfId="1" applyNumberFormat="1" applyFont="1" applyBorder="1"/>
    <xf numFmtId="166" fontId="2" fillId="0" borderId="12" xfId="1" applyNumberFormat="1" applyFont="1" applyBorder="1"/>
    <xf numFmtId="1" fontId="18" fillId="0" borderId="16" xfId="1" applyNumberFormat="1" applyFont="1" applyBorder="1" applyAlignment="1">
      <alignment horizontal="center" vertical="center"/>
    </xf>
    <xf numFmtId="1" fontId="2" fillId="0" borderId="0" xfId="1" applyNumberFormat="1" applyFont="1"/>
    <xf numFmtId="0" fontId="2" fillId="0" borderId="0" xfId="1" applyFont="1" applyAlignment="1">
      <alignment horizontal="center" vertical="center"/>
    </xf>
    <xf numFmtId="0" fontId="18" fillId="3" borderId="0" xfId="1" applyFont="1" applyFill="1" applyAlignment="1">
      <alignment vertical="center"/>
    </xf>
    <xf numFmtId="0" fontId="2" fillId="3" borderId="16" xfId="1" applyFont="1" applyFill="1" applyBorder="1" applyAlignment="1">
      <alignment horizontal="center"/>
    </xf>
    <xf numFmtId="0" fontId="18" fillId="3" borderId="0" xfId="1" applyFont="1" applyFill="1" applyAlignment="1">
      <alignment horizontal="left"/>
    </xf>
    <xf numFmtId="0" fontId="18" fillId="3" borderId="16" xfId="1" applyFont="1" applyFill="1" applyBorder="1" applyAlignment="1">
      <alignment horizontal="left"/>
    </xf>
    <xf numFmtId="0" fontId="3" fillId="3" borderId="9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1" xr:uid="{1D7E0E26-D788-46B9-97C4-8B4BB5855D2C}"/>
    <cellStyle name="Normal 2 2" xfId="2" xr:uid="{AD764E66-CFF1-424C-A3F8-35EB86FB9F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suite)'!$E$529:$E$728</c:f>
              <c:numCache>
                <c:formatCode>0.0</c:formatCode>
                <c:ptCount val="200"/>
                <c:pt idx="0">
                  <c:v>2.8166702737328615</c:v>
                </c:pt>
                <c:pt idx="1">
                  <c:v>2.817492488649608</c:v>
                </c:pt>
                <c:pt idx="2">
                  <c:v>2.818315586856968</c:v>
                </c:pt>
                <c:pt idx="3">
                  <c:v>2.8191395698432999</c:v>
                </c:pt>
                <c:pt idx="4">
                  <c:v>2.8199644391004748</c:v>
                </c:pt>
                <c:pt idx="5">
                  <c:v>2.820790196123895</c:v>
                </c:pt>
                <c:pt idx="6">
                  <c:v>2.8216168424124923</c:v>
                </c:pt>
                <c:pt idx="7">
                  <c:v>2.822444379468751</c:v>
                </c:pt>
                <c:pt idx="8">
                  <c:v>2.8232728087987149</c:v>
                </c:pt>
                <c:pt idx="9">
                  <c:v>2.8241021319119963</c:v>
                </c:pt>
                <c:pt idx="10">
                  <c:v>2.8249323503217885</c:v>
                </c:pt>
                <c:pt idx="11">
                  <c:v>2.825763465544878</c:v>
                </c:pt>
                <c:pt idx="12">
                  <c:v>2.826595479101655</c:v>
                </c:pt>
                <c:pt idx="13">
                  <c:v>2.8267087554063202</c:v>
                </c:pt>
                <c:pt idx="14">
                  <c:v>2.8255614823625765</c:v>
                </c:pt>
                <c:pt idx="15">
                  <c:v>2.8244418704108756</c:v>
                </c:pt>
                <c:pt idx="16">
                  <c:v>2.8233492630187254</c:v>
                </c:pt>
                <c:pt idx="17">
                  <c:v>2.822283152163549</c:v>
                </c:pt>
                <c:pt idx="18">
                  <c:v>2.8212429342507699</c:v>
                </c:pt>
                <c:pt idx="19">
                  <c:v>2.8202281511790734</c:v>
                </c:pt>
                <c:pt idx="20">
                  <c:v>2.8192380791094442</c:v>
                </c:pt>
                <c:pt idx="21">
                  <c:v>2.8182722909436659</c:v>
                </c:pt>
                <c:pt idx="22">
                  <c:v>2.8173302440040735</c:v>
                </c:pt>
                <c:pt idx="23">
                  <c:v>2.8164113093721768</c:v>
                </c:pt>
                <c:pt idx="24">
                  <c:v>2.815515048428034</c:v>
                </c:pt>
                <c:pt idx="25">
                  <c:v>2.8146409444944993</c:v>
                </c:pt>
                <c:pt idx="26">
                  <c:v>2.8137884580339203</c:v>
                </c:pt>
                <c:pt idx="27">
                  <c:v>2.8129605273111533</c:v>
                </c:pt>
                <c:pt idx="28">
                  <c:v>2.8121879699345222</c:v>
                </c:pt>
                <c:pt idx="29">
                  <c:v>2.8107447582538687</c:v>
                </c:pt>
                <c:pt idx="30">
                  <c:v>2.8078486249561192</c:v>
                </c:pt>
                <c:pt idx="31">
                  <c:v>2.8049881119996298</c:v>
                </c:pt>
                <c:pt idx="32">
                  <c:v>2.8021593176630102</c:v>
                </c:pt>
                <c:pt idx="33">
                  <c:v>2.7993559593934334</c:v>
                </c:pt>
                <c:pt idx="34">
                  <c:v>2.7965678559488825</c:v>
                </c:pt>
                <c:pt idx="35">
                  <c:v>2.7937781324645754</c:v>
                </c:pt>
                <c:pt idx="36">
                  <c:v>2.7909531638247937</c:v>
                </c:pt>
                <c:pt idx="37">
                  <c:v>2.7874529453054948</c:v>
                </c:pt>
                <c:pt idx="38">
                  <c:v>2.7834068197047035</c:v>
                </c:pt>
                <c:pt idx="39">
                  <c:v>2.7793786084651839</c:v>
                </c:pt>
                <c:pt idx="40">
                  <c:v>2.7753935522424649</c:v>
                </c:pt>
                <c:pt idx="41">
                  <c:v>2.7714557488520608</c:v>
                </c:pt>
                <c:pt idx="42">
                  <c:v>2.7675561531396169</c:v>
                </c:pt>
                <c:pt idx="43">
                  <c:v>2.7636371809145421</c:v>
                </c:pt>
                <c:pt idx="44">
                  <c:v>2.7597112318466457</c:v>
                </c:pt>
                <c:pt idx="45">
                  <c:v>2.7557813459972467</c:v>
                </c:pt>
                <c:pt idx="46">
                  <c:v>2.7518501836051197</c:v>
                </c:pt>
                <c:pt idx="47">
                  <c:v>2.7479203666189784</c:v>
                </c:pt>
                <c:pt idx="48">
                  <c:v>2.7439944558810363</c:v>
                </c:pt>
                <c:pt idx="49">
                  <c:v>2.7400744789699303</c:v>
                </c:pt>
                <c:pt idx="50">
                  <c:v>2.73616255847335</c:v>
                </c:pt>
                <c:pt idx="51">
                  <c:v>2.7322604599114473</c:v>
                </c:pt>
                <c:pt idx="52">
                  <c:v>2.728369853152766</c:v>
                </c:pt>
                <c:pt idx="53">
                  <c:v>2.7244921390844969</c:v>
                </c:pt>
                <c:pt idx="54">
                  <c:v>2.7206285634820091</c:v>
                </c:pt>
                <c:pt idx="55">
                  <c:v>2.7167802268737407</c:v>
                </c:pt>
                <c:pt idx="56">
                  <c:v>2.7129478219853533</c:v>
                </c:pt>
                <c:pt idx="57">
                  <c:v>2.7091321613622417</c:v>
                </c:pt>
                <c:pt idx="58">
                  <c:v>2.7053335199354134</c:v>
                </c:pt>
                <c:pt idx="59">
                  <c:v>2.7015522389981532</c:v>
                </c:pt>
                <c:pt idx="60">
                  <c:v>2.6977881929426974</c:v>
                </c:pt>
                <c:pt idx="61">
                  <c:v>2.6940411353440794</c:v>
                </c:pt>
                <c:pt idx="62">
                  <c:v>2.6903102892617468</c:v>
                </c:pt>
                <c:pt idx="63">
                  <c:v>2.6865945158979869</c:v>
                </c:pt>
                <c:pt idx="64">
                  <c:v>2.6828920987599587</c:v>
                </c:pt>
                <c:pt idx="65">
                  <c:v>2.6792002806165036</c:v>
                </c:pt>
                <c:pt idx="66">
                  <c:v>2.6755145231039972</c:v>
                </c:pt>
                <c:pt idx="67">
                  <c:v>2.6718259712317884</c:v>
                </c:pt>
                <c:pt idx="68">
                  <c:v>2.6680999007176398</c:v>
                </c:pt>
                <c:pt idx="69">
                  <c:v>2.6556157752772651</c:v>
                </c:pt>
                <c:pt idx="70">
                  <c:v>2.6513617825697327</c:v>
                </c:pt>
                <c:pt idx="71">
                  <c:v>2.6471660625237914</c:v>
                </c:pt>
                <c:pt idx="72">
                  <c:v>2.6430280859356343</c:v>
                </c:pt>
                <c:pt idx="73">
                  <c:v>2.6389471895299512</c:v>
                </c:pt>
                <c:pt idx="74">
                  <c:v>2.634922673420224</c:v>
                </c:pt>
                <c:pt idx="75">
                  <c:v>2.6309537585218639</c:v>
                </c:pt>
                <c:pt idx="76">
                  <c:v>2.6270397220182851</c:v>
                </c:pt>
                <c:pt idx="77">
                  <c:v>2.6231797446936995</c:v>
                </c:pt>
                <c:pt idx="78">
                  <c:v>2.619373009149784</c:v>
                </c:pt>
                <c:pt idx="79">
                  <c:v>2.6156185758068227</c:v>
                </c:pt>
                <c:pt idx="80">
                  <c:v>2.6119156223216033</c:v>
                </c:pt>
                <c:pt idx="81">
                  <c:v>2.6082633176404446</c:v>
                </c:pt>
                <c:pt idx="82">
                  <c:v>2.6046606787874143</c:v>
                </c:pt>
                <c:pt idx="83">
                  <c:v>2.601106800582687</c:v>
                </c:pt>
                <c:pt idx="84">
                  <c:v>2.5976006930213233</c:v>
                </c:pt>
                <c:pt idx="85">
                  <c:v>2.5941413258121258</c:v>
                </c:pt>
                <c:pt idx="86">
                  <c:v>2.5907277602837357</c:v>
                </c:pt>
                <c:pt idx="87">
                  <c:v>2.5871760820260876</c:v>
                </c:pt>
                <c:pt idx="88">
                  <c:v>2.5835235417544973</c:v>
                </c:pt>
                <c:pt idx="89">
                  <c:v>2.5799094564016469</c:v>
                </c:pt>
                <c:pt idx="90">
                  <c:v>2.5763331056559742</c:v>
                </c:pt>
                <c:pt idx="91">
                  <c:v>2.5727938027875923</c:v>
                </c:pt>
                <c:pt idx="92">
                  <c:v>2.5692908163440618</c:v>
                </c:pt>
                <c:pt idx="93">
                  <c:v>2.5658234555979016</c:v>
                </c:pt>
                <c:pt idx="94">
                  <c:v>2.5623909527523674</c:v>
                </c:pt>
                <c:pt idx="95">
                  <c:v>2.5589926576379063</c:v>
                </c:pt>
                <c:pt idx="96">
                  <c:v>2.5556276445927644</c:v>
                </c:pt>
                <c:pt idx="97">
                  <c:v>2.5522953371559027</c:v>
                </c:pt>
                <c:pt idx="98">
                  <c:v>2.5489948945089451</c:v>
                </c:pt>
                <c:pt idx="99">
                  <c:v>2.5457256138802142</c:v>
                </c:pt>
                <c:pt idx="100">
                  <c:v>2.5424867187964217</c:v>
                </c:pt>
                <c:pt idx="101">
                  <c:v>2.5392773984768477</c:v>
                </c:pt>
                <c:pt idx="102">
                  <c:v>2.5360969973362892</c:v>
                </c:pt>
                <c:pt idx="103">
                  <c:v>2.532944632494893</c:v>
                </c:pt>
                <c:pt idx="104">
                  <c:v>2.5298196086706901</c:v>
                </c:pt>
                <c:pt idx="105">
                  <c:v>2.5267211490290973</c:v>
                </c:pt>
                <c:pt idx="106">
                  <c:v>2.5236484806211701</c:v>
                </c:pt>
                <c:pt idx="107">
                  <c:v>2.5206008617890663</c:v>
                </c:pt>
                <c:pt idx="108">
                  <c:v>2.5175774920354574</c:v>
                </c:pt>
                <c:pt idx="109">
                  <c:v>2.5145777048089015</c:v>
                </c:pt>
                <c:pt idx="110">
                  <c:v>2.5116006303201641</c:v>
                </c:pt>
                <c:pt idx="111">
                  <c:v>2.5086455577191229</c:v>
                </c:pt>
                <c:pt idx="112">
                  <c:v>2.5057117688792498</c:v>
                </c:pt>
                <c:pt idx="113">
                  <c:v>2.5027984822148026</c:v>
                </c:pt>
                <c:pt idx="114">
                  <c:v>2.49990503614542</c:v>
                </c:pt>
                <c:pt idx="115">
                  <c:v>2.4970306384368293</c:v>
                </c:pt>
                <c:pt idx="116">
                  <c:v>2.4941746425034634</c:v>
                </c:pt>
                <c:pt idx="117">
                  <c:v>2.4913363315586956</c:v>
                </c:pt>
                <c:pt idx="118">
                  <c:v>2.4885151005480219</c:v>
                </c:pt>
                <c:pt idx="119">
                  <c:v>2.48571019159488</c:v>
                </c:pt>
                <c:pt idx="120">
                  <c:v>2.4829210394536871</c:v>
                </c:pt>
                <c:pt idx="121">
                  <c:v>2.4801470293293786</c:v>
                </c:pt>
                <c:pt idx="122">
                  <c:v>2.4773876368212489</c:v>
                </c:pt>
                <c:pt idx="123">
                  <c:v>2.474642221793363</c:v>
                </c:pt>
                <c:pt idx="124">
                  <c:v>2.471910267074684</c:v>
                </c:pt>
                <c:pt idx="125">
                  <c:v>2.4691913157344394</c:v>
                </c:pt>
                <c:pt idx="126">
                  <c:v>2.4664849107046254</c:v>
                </c:pt>
                <c:pt idx="127">
                  <c:v>2.4637906312220395</c:v>
                </c:pt>
                <c:pt idx="128">
                  <c:v>2.4611080246608483</c:v>
                </c:pt>
                <c:pt idx="129">
                  <c:v>2.458821507929879</c:v>
                </c:pt>
                <c:pt idx="130">
                  <c:v>2.4565905873095764</c:v>
                </c:pt>
                <c:pt idx="131">
                  <c:v>2.4543240677239351</c:v>
                </c:pt>
                <c:pt idx="132">
                  <c:v>2.4520496766059519</c:v>
                </c:pt>
                <c:pt idx="133">
                  <c:v>2.4497673043940287</c:v>
                </c:pt>
                <c:pt idx="134">
                  <c:v>2.4474765667227976</c:v>
                </c:pt>
                <c:pt idx="135">
                  <c:v>2.4451772277167652</c:v>
                </c:pt>
                <c:pt idx="136">
                  <c:v>2.4428692432430767</c:v>
                </c:pt>
                <c:pt idx="137">
                  <c:v>2.4405523934462221</c:v>
                </c:pt>
                <c:pt idx="138">
                  <c:v>2.438226732173935</c:v>
                </c:pt>
                <c:pt idx="139">
                  <c:v>2.4358922278797324</c:v>
                </c:pt>
                <c:pt idx="140">
                  <c:v>2.4335490153708306</c:v>
                </c:pt>
                <c:pt idx="141">
                  <c:v>2.4311971565623445</c:v>
                </c:pt>
                <c:pt idx="142">
                  <c:v>2.4288368128448927</c:v>
                </c:pt>
                <c:pt idx="143">
                  <c:v>2.4264681535700303</c:v>
                </c:pt>
                <c:pt idx="144">
                  <c:v>2.4240915015532076</c:v>
                </c:pt>
                <c:pt idx="145">
                  <c:v>2.4217070777228451</c:v>
                </c:pt>
                <c:pt idx="146">
                  <c:v>2.4193152190901688</c:v>
                </c:pt>
                <c:pt idx="147">
                  <c:v>2.4169162295845474</c:v>
                </c:pt>
                <c:pt idx="148">
                  <c:v>2.4145105200052246</c:v>
                </c:pt>
                <c:pt idx="149">
                  <c:v>2.4120984784738728</c:v>
                </c:pt>
                <c:pt idx="150">
                  <c:v>2.4096805318533008</c:v>
                </c:pt>
                <c:pt idx="151">
                  <c:v>2.4072571763756661</c:v>
                </c:pt>
                <c:pt idx="152">
                  <c:v>2.4048288190470894</c:v>
                </c:pt>
                <c:pt idx="153">
                  <c:v>2.4023959917272784</c:v>
                </c:pt>
                <c:pt idx="154">
                  <c:v>2.3979293542498605</c:v>
                </c:pt>
                <c:pt idx="155">
                  <c:v>2.3931042827132449</c:v>
                </c:pt>
                <c:pt idx="156">
                  <c:v>2.3882230799845159</c:v>
                </c:pt>
                <c:pt idx="157">
                  <c:v>2.3833177203559748</c:v>
                </c:pt>
                <c:pt idx="158">
                  <c:v>2.3784140529830839</c:v>
                </c:pt>
                <c:pt idx="159">
                  <c:v>2.3735328105864832</c:v>
                </c:pt>
                <c:pt idx="160">
                  <c:v>2.3686906718440111</c:v>
                </c:pt>
                <c:pt idx="161">
                  <c:v>2.3639009018136758</c:v>
                </c:pt>
                <c:pt idx="162">
                  <c:v>2.3591741584295374</c:v>
                </c:pt>
                <c:pt idx="163">
                  <c:v>2.3545188092648588</c:v>
                </c:pt>
                <c:pt idx="164">
                  <c:v>2.349941556439362</c:v>
                </c:pt>
                <c:pt idx="165">
                  <c:v>2.3454475189128159</c:v>
                </c:pt>
                <c:pt idx="166">
                  <c:v>2.3382480648162645</c:v>
                </c:pt>
                <c:pt idx="167">
                  <c:v>2.331060653690987</c:v>
                </c:pt>
                <c:pt idx="168">
                  <c:v>2.3240593712168858</c:v>
                </c:pt>
                <c:pt idx="169">
                  <c:v>2.317238822878644</c:v>
                </c:pt>
                <c:pt idx="170">
                  <c:v>2.3104119377600338</c:v>
                </c:pt>
                <c:pt idx="171">
                  <c:v>2.3032200318701581</c:v>
                </c:pt>
                <c:pt idx="172">
                  <c:v>2.2961029297296358</c:v>
                </c:pt>
                <c:pt idx="173">
                  <c:v>2.2890557404235481</c:v>
                </c:pt>
                <c:pt idx="174">
                  <c:v>2.2820736413511487</c:v>
                </c:pt>
                <c:pt idx="175">
                  <c:v>2.2751518230891032</c:v>
                </c:pt>
                <c:pt idx="176">
                  <c:v>2.268285669278125</c:v>
                </c:pt>
                <c:pt idx="177">
                  <c:v>2.2614705763230334</c:v>
                </c:pt>
                <c:pt idx="178">
                  <c:v>2.2547018209080658</c:v>
                </c:pt>
                <c:pt idx="179">
                  <c:v>2.2479751446943443</c:v>
                </c:pt>
                <c:pt idx="180">
                  <c:v>2.2412859505410174</c:v>
                </c:pt>
                <c:pt idx="181">
                  <c:v>2.2346300208369025</c:v>
                </c:pt>
                <c:pt idx="182">
                  <c:v>2.2280030585585715</c:v>
                </c:pt>
                <c:pt idx="183">
                  <c:v>2.221400821083948</c:v>
                </c:pt>
                <c:pt idx="184">
                  <c:v>2.2148192193661491</c:v>
                </c:pt>
                <c:pt idx="185">
                  <c:v>2.2082541317615356</c:v>
                </c:pt>
                <c:pt idx="186">
                  <c:v>2.201701502965498</c:v>
                </c:pt>
                <c:pt idx="187">
                  <c:v>2.1951573398557613</c:v>
                </c:pt>
                <c:pt idx="188">
                  <c:v>2.1886177727729308</c:v>
                </c:pt>
                <c:pt idx="189">
                  <c:v>2.1820788449652397</c:v>
                </c:pt>
                <c:pt idx="190">
                  <c:v>2.175536818710424</c:v>
                </c:pt>
                <c:pt idx="191">
                  <c:v>2.1689879411197612</c:v>
                </c:pt>
                <c:pt idx="192">
                  <c:v>2.1624284882121385</c:v>
                </c:pt>
                <c:pt idx="193">
                  <c:v>2.1558548952544285</c:v>
                </c:pt>
                <c:pt idx="194">
                  <c:v>2.1492634981348964</c:v>
                </c:pt>
                <c:pt idx="195">
                  <c:v>2.1426509061169483</c:v>
                </c:pt>
                <c:pt idx="196">
                  <c:v>2.1360138439740131</c:v>
                </c:pt>
                <c:pt idx="197">
                  <c:v>2.1293489800185781</c:v>
                </c:pt>
                <c:pt idx="198">
                  <c:v>2.1226535402582067</c:v>
                </c:pt>
                <c:pt idx="199">
                  <c:v>2.1158414004317034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D6-4BB6-8E3C-C63C5036C103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suite)'!$E$730:$E$903</c:f>
              <c:numCache>
                <c:formatCode>0.0</c:formatCode>
                <c:ptCount val="174"/>
                <c:pt idx="0">
                  <c:v>2.6473750320290477</c:v>
                </c:pt>
                <c:pt idx="1">
                  <c:v>2.6480843650842973</c:v>
                </c:pt>
                <c:pt idx="2">
                  <c:v>2.6487944889196213</c:v>
                </c:pt>
                <c:pt idx="3">
                  <c:v>2.6495054049247577</c:v>
                </c:pt>
                <c:pt idx="4">
                  <c:v>2.6502171144928761</c:v>
                </c:pt>
                <c:pt idx="5">
                  <c:v>2.6509296190205904</c:v>
                </c:pt>
                <c:pt idx="6">
                  <c:v>2.6516429199079754</c:v>
                </c:pt>
                <c:pt idx="7">
                  <c:v>2.6523570185585696</c:v>
                </c:pt>
                <c:pt idx="8">
                  <c:v>2.6530719163793948</c:v>
                </c:pt>
                <c:pt idx="9">
                  <c:v>2.653787614780962</c:v>
                </c:pt>
                <c:pt idx="10">
                  <c:v>2.6545041151772861</c:v>
                </c:pt>
                <c:pt idx="11">
                  <c:v>2.6552214189858927</c:v>
                </c:pt>
                <c:pt idx="12">
                  <c:v>2.6559395276278361</c:v>
                </c:pt>
                <c:pt idx="13">
                  <c:v>2.6566584425277036</c:v>
                </c:pt>
                <c:pt idx="14">
                  <c:v>2.6573781651136357</c:v>
                </c:pt>
                <c:pt idx="15">
                  <c:v>2.6580986968173304</c:v>
                </c:pt>
                <c:pt idx="16">
                  <c:v>2.6588200390740568</c:v>
                </c:pt>
                <c:pt idx="17">
                  <c:v>2.6595421933226699</c:v>
                </c:pt>
                <c:pt idx="18">
                  <c:v>2.6602651610056176</c:v>
                </c:pt>
                <c:pt idx="19">
                  <c:v>2.6609889435689578</c:v>
                </c:pt>
                <c:pt idx="20">
                  <c:v>2.6617135424623668</c:v>
                </c:pt>
                <c:pt idx="21">
                  <c:v>2.6624389591391484</c:v>
                </c:pt>
                <c:pt idx="22">
                  <c:v>2.6631651950562549</c:v>
                </c:pt>
                <c:pt idx="23">
                  <c:v>2.6638922516742913</c:v>
                </c:pt>
                <c:pt idx="24">
                  <c:v>2.6646201304575294</c:v>
                </c:pt>
                <c:pt idx="25">
                  <c:v>2.6653488328739217</c:v>
                </c:pt>
                <c:pt idx="26">
                  <c:v>2.6660783603951113</c:v>
                </c:pt>
                <c:pt idx="27">
                  <c:v>2.6668087144964456</c:v>
                </c:pt>
                <c:pt idx="28">
                  <c:v>2.6675398966569892</c:v>
                </c:pt>
                <c:pt idx="29">
                  <c:v>2.6682719083595332</c:v>
                </c:pt>
                <c:pt idx="30">
                  <c:v>2.6690047510906112</c:v>
                </c:pt>
                <c:pt idx="31">
                  <c:v>2.6697384263405102</c:v>
                </c:pt>
                <c:pt idx="32">
                  <c:v>2.6704729356032821</c:v>
                </c:pt>
                <c:pt idx="33">
                  <c:v>2.6712082803767583</c:v>
                </c:pt>
                <c:pt idx="34">
                  <c:v>2.671944462162561</c:v>
                </c:pt>
                <c:pt idx="35">
                  <c:v>2.6726814824661163</c:v>
                </c:pt>
                <c:pt idx="36">
                  <c:v>2.6734193427966679</c:v>
                </c:pt>
                <c:pt idx="37">
                  <c:v>2.6741580446672861</c:v>
                </c:pt>
                <c:pt idx="38">
                  <c:v>2.6716665363809269</c:v>
                </c:pt>
                <c:pt idx="39">
                  <c:v>2.6692306297554085</c:v>
                </c:pt>
                <c:pt idx="40">
                  <c:v>2.6668486994034599</c:v>
                </c:pt>
                <c:pt idx="41">
                  <c:v>2.6645196150440711</c:v>
                </c:pt>
                <c:pt idx="42">
                  <c:v>2.6622421323934358</c:v>
                </c:pt>
                <c:pt idx="43">
                  <c:v>2.6600150994112637</c:v>
                </c:pt>
                <c:pt idx="44">
                  <c:v>2.6578372611583445</c:v>
                </c:pt>
                <c:pt idx="45">
                  <c:v>2.655707304301814</c:v>
                </c:pt>
                <c:pt idx="46">
                  <c:v>2.6536241347329632</c:v>
                </c:pt>
                <c:pt idx="47">
                  <c:v>2.6515863131054531</c:v>
                </c:pt>
                <c:pt idx="48">
                  <c:v>2.6495925213139091</c:v>
                </c:pt>
                <c:pt idx="49">
                  <c:v>2.6476415480171003</c:v>
                </c:pt>
                <c:pt idx="50">
                  <c:v>2.6457319403607453</c:v>
                </c:pt>
                <c:pt idx="51">
                  <c:v>2.6438623446886083</c:v>
                </c:pt>
                <c:pt idx="52">
                  <c:v>2.6420312731591706</c:v>
                </c:pt>
                <c:pt idx="53">
                  <c:v>2.6377233481571842</c:v>
                </c:pt>
                <c:pt idx="54">
                  <c:v>2.6333122913647169</c:v>
                </c:pt>
                <c:pt idx="55">
                  <c:v>2.6289499803018224</c:v>
                </c:pt>
                <c:pt idx="56">
                  <c:v>2.6246373306430422</c:v>
                </c:pt>
                <c:pt idx="57">
                  <c:v>2.6203751561386222</c:v>
                </c:pt>
                <c:pt idx="58">
                  <c:v>2.6161639659279756</c:v>
                </c:pt>
                <c:pt idx="59">
                  <c:v>2.6120040115009084</c:v>
                </c:pt>
                <c:pt idx="60">
                  <c:v>2.6078955078637462</c:v>
                </c:pt>
                <c:pt idx="61">
                  <c:v>2.6038382790169297</c:v>
                </c:pt>
                <c:pt idx="62">
                  <c:v>2.5998323266460774</c:v>
                </c:pt>
                <c:pt idx="63">
                  <c:v>2.5958773078581157</c:v>
                </c:pt>
                <c:pt idx="64">
                  <c:v>2.5919728858593802</c:v>
                </c:pt>
                <c:pt idx="65">
                  <c:v>2.5881186824327909</c:v>
                </c:pt>
                <c:pt idx="66">
                  <c:v>2.5843140782134522</c:v>
                </c:pt>
                <c:pt idx="67">
                  <c:v>2.5805586388787796</c:v>
                </c:pt>
                <c:pt idx="68">
                  <c:v>2.5768516312107628</c:v>
                </c:pt>
                <c:pt idx="69">
                  <c:v>2.5731925375970328</c:v>
                </c:pt>
                <c:pt idx="70">
                  <c:v>2.5703922571546745</c:v>
                </c:pt>
                <c:pt idx="71">
                  <c:v>2.5680497739219987</c:v>
                </c:pt>
                <c:pt idx="72">
                  <c:v>2.5657481570773752</c:v>
                </c:pt>
                <c:pt idx="73">
                  <c:v>2.5634853383115961</c:v>
                </c:pt>
                <c:pt idx="74">
                  <c:v>2.5612592598428692</c:v>
                </c:pt>
                <c:pt idx="75">
                  <c:v>2.5590679885549155</c:v>
                </c:pt>
                <c:pt idx="76">
                  <c:v>2.5569095233475601</c:v>
                </c:pt>
                <c:pt idx="77">
                  <c:v>2.5547819758332895</c:v>
                </c:pt>
                <c:pt idx="78">
                  <c:v>2.5526833974852035</c:v>
                </c:pt>
                <c:pt idx="79">
                  <c:v>2.550612001656992</c:v>
                </c:pt>
                <c:pt idx="80">
                  <c:v>2.5485438853151141</c:v>
                </c:pt>
                <c:pt idx="81">
                  <c:v>2.5464393460231647</c:v>
                </c:pt>
                <c:pt idx="82">
                  <c:v>2.5443618429399577</c:v>
                </c:pt>
                <c:pt idx="83">
                  <c:v>2.542309351460927</c:v>
                </c:pt>
                <c:pt idx="84">
                  <c:v>2.5402796567798642</c:v>
                </c:pt>
                <c:pt idx="85">
                  <c:v>2.5382709830771142</c:v>
                </c:pt>
                <c:pt idx="86">
                  <c:v>2.5362811725624903</c:v>
                </c:pt>
                <c:pt idx="87">
                  <c:v>2.5343083840125584</c:v>
                </c:pt>
                <c:pt idx="88">
                  <c:v>2.5323506849099897</c:v>
                </c:pt>
                <c:pt idx="89">
                  <c:v>2.5304062605216857</c:v>
                </c:pt>
                <c:pt idx="90">
                  <c:v>2.5284733578440912</c:v>
                </c:pt>
                <c:pt idx="91">
                  <c:v>2.5265500946408439</c:v>
                </c:pt>
                <c:pt idx="92">
                  <c:v>2.524634825033742</c:v>
                </c:pt>
                <c:pt idx="93">
                  <c:v>2.5227258508512165</c:v>
                </c:pt>
                <c:pt idx="94">
                  <c:v>2.5208215020079816</c:v>
                </c:pt>
                <c:pt idx="95">
                  <c:v>2.5189202668673993</c:v>
                </c:pt>
                <c:pt idx="96">
                  <c:v>2.5170204343950289</c:v>
                </c:pt>
                <c:pt idx="97">
                  <c:v>2.5151206253725005</c:v>
                </c:pt>
                <c:pt idx="98">
                  <c:v>2.5132192698330615</c:v>
                </c:pt>
                <c:pt idx="99">
                  <c:v>2.5113149241560162</c:v>
                </c:pt>
                <c:pt idx="100">
                  <c:v>2.5094062637244683</c:v>
                </c:pt>
                <c:pt idx="101">
                  <c:v>2.5074919501586059</c:v>
                </c:pt>
                <c:pt idx="102">
                  <c:v>2.5055706686389723</c:v>
                </c:pt>
                <c:pt idx="103">
                  <c:v>2.5036411701667536</c:v>
                </c:pt>
                <c:pt idx="104">
                  <c:v>2.5017022781985223</c:v>
                </c:pt>
                <c:pt idx="105">
                  <c:v>2.4997528794619175</c:v>
                </c:pt>
                <c:pt idx="106">
                  <c:v>2.4977918231950254</c:v>
                </c:pt>
                <c:pt idx="107">
                  <c:v>2.495818211588217</c:v>
                </c:pt>
                <c:pt idx="108">
                  <c:v>2.4938310266791879</c:v>
                </c:pt>
                <c:pt idx="109">
                  <c:v>2.4918293687168478</c:v>
                </c:pt>
                <c:pt idx="110">
                  <c:v>2.4898124651438183</c:v>
                </c:pt>
                <c:pt idx="111">
                  <c:v>2.4877795270529539</c:v>
                </c:pt>
                <c:pt idx="112">
                  <c:v>2.4857298594462294</c:v>
                </c:pt>
                <c:pt idx="113">
                  <c:v>2.4836628301435142</c:v>
                </c:pt>
                <c:pt idx="114">
                  <c:v>2.4815778827901265</c:v>
                </c:pt>
                <c:pt idx="115">
                  <c:v>2.4794747023122543</c:v>
                </c:pt>
                <c:pt idx="116">
                  <c:v>2.4773527875998531</c:v>
                </c:pt>
                <c:pt idx="117">
                  <c:v>2.4752117973237917</c:v>
                </c:pt>
                <c:pt idx="118">
                  <c:v>2.4731140501755693</c:v>
                </c:pt>
                <c:pt idx="119">
                  <c:v>2.4710197701027283</c:v>
                </c:pt>
                <c:pt idx="120">
                  <c:v>2.4689043735336926</c:v>
                </c:pt>
                <c:pt idx="121">
                  <c:v>2.4667677820181062</c:v>
                </c:pt>
                <c:pt idx="122">
                  <c:v>2.4646103261259396</c:v>
                </c:pt>
                <c:pt idx="123">
                  <c:v>2.4624321424745266</c:v>
                </c:pt>
                <c:pt idx="124">
                  <c:v>2.4602335405076947</c:v>
                </c:pt>
                <c:pt idx="125">
                  <c:v>2.4580149891892833</c:v>
                </c:pt>
                <c:pt idx="126">
                  <c:v>2.4557769865431043</c:v>
                </c:pt>
                <c:pt idx="127">
                  <c:v>2.4535202162742418</c:v>
                </c:pt>
                <c:pt idx="128">
                  <c:v>2.4512453095502664</c:v>
                </c:pt>
                <c:pt idx="129">
                  <c:v>2.4489533183853829</c:v>
                </c:pt>
                <c:pt idx="130">
                  <c:v>2.4466463160593226</c:v>
                </c:pt>
                <c:pt idx="131">
                  <c:v>2.444440909228458</c:v>
                </c:pt>
                <c:pt idx="132">
                  <c:v>2.4422416001477165</c:v>
                </c:pt>
                <c:pt idx="133">
                  <c:v>2.4400481284551665</c:v>
                </c:pt>
                <c:pt idx="134">
                  <c:v>2.4378602042314861</c:v>
                </c:pt>
                <c:pt idx="135">
                  <c:v>2.4356775711564982</c:v>
                </c:pt>
                <c:pt idx="136">
                  <c:v>2.4335000733987164</c:v>
                </c:pt>
                <c:pt idx="137">
                  <c:v>2.4313274357359616</c:v>
                </c:pt>
                <c:pt idx="138">
                  <c:v>2.4294606995447916</c:v>
                </c:pt>
                <c:pt idx="139">
                  <c:v>2.4276470700840171</c:v>
                </c:pt>
                <c:pt idx="140">
                  <c:v>2.4258273270057709</c:v>
                </c:pt>
                <c:pt idx="141">
                  <c:v>2.4240012926332923</c:v>
                </c:pt>
                <c:pt idx="142">
                  <c:v>2.4221686996158818</c:v>
                </c:pt>
                <c:pt idx="143">
                  <c:v>2.4203292582724134</c:v>
                </c:pt>
                <c:pt idx="144">
                  <c:v>2.4184828920032406</c:v>
                </c:pt>
                <c:pt idx="145">
                  <c:v>2.416629313097546</c:v>
                </c:pt>
                <c:pt idx="146">
                  <c:v>2.4147683496702399</c:v>
                </c:pt>
                <c:pt idx="147">
                  <c:v>2.4128999799593291</c:v>
                </c:pt>
                <c:pt idx="148">
                  <c:v>2.4110240431948169</c:v>
                </c:pt>
                <c:pt idx="149">
                  <c:v>2.4091404606524494</c:v>
                </c:pt>
                <c:pt idx="150">
                  <c:v>2.4072490960503137</c:v>
                </c:pt>
                <c:pt idx="151">
                  <c:v>2.4053500655326894</c:v>
                </c:pt>
                <c:pt idx="152">
                  <c:v>2.403443258812044</c:v>
                </c:pt>
                <c:pt idx="153">
                  <c:v>2.4015288058396482</c:v>
                </c:pt>
                <c:pt idx="154">
                  <c:v>2.3996067361010915</c:v>
                </c:pt>
                <c:pt idx="155">
                  <c:v>2.3963125984764391</c:v>
                </c:pt>
                <c:pt idx="156">
                  <c:v>2.391657037788891</c:v>
                </c:pt>
                <c:pt idx="157">
                  <c:v>2.3871074041234412</c:v>
                </c:pt>
                <c:pt idx="158">
                  <c:v>2.3826606913188328</c:v>
                </c:pt>
                <c:pt idx="159">
                  <c:v>2.3783142332404439</c:v>
                </c:pt>
                <c:pt idx="160">
                  <c:v>2.3744448264064615</c:v>
                </c:pt>
                <c:pt idx="161">
                  <c:v>2.3707619161596623</c:v>
                </c:pt>
                <c:pt idx="162">
                  <c:v>2.3671645072897181</c:v>
                </c:pt>
                <c:pt idx="163">
                  <c:v>2.3616459370543126</c:v>
                </c:pt>
                <c:pt idx="164">
                  <c:v>2.3549467339036227</c:v>
                </c:pt>
                <c:pt idx="165">
                  <c:v>2.3481518265848589</c:v>
                </c:pt>
                <c:pt idx="166">
                  <c:v>2.3410071748390693</c:v>
                </c:pt>
                <c:pt idx="167">
                  <c:v>2.3331762400204235</c:v>
                </c:pt>
                <c:pt idx="168">
                  <c:v>2.3246045468367447</c:v>
                </c:pt>
                <c:pt idx="169">
                  <c:v>2.3163068470998089</c:v>
                </c:pt>
                <c:pt idx="170">
                  <c:v>2.3045629964539995</c:v>
                </c:pt>
                <c:pt idx="171">
                  <c:v>2.2935921790016036</c:v>
                </c:pt>
                <c:pt idx="172">
                  <c:v>2.2827687931163276</c:v>
                </c:pt>
                <c:pt idx="173">
                  <c:v>2.2721769764045807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D6-4BB6-8E3C-C63C5036C103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suite)'!$E$905:$E$1082</c:f>
              <c:numCache>
                <c:formatCode>0.0</c:formatCode>
                <c:ptCount val="178"/>
                <c:pt idx="0">
                  <c:v>2.8825571553061331</c:v>
                </c:pt>
                <c:pt idx="1">
                  <c:v>2.8833307873102361</c:v>
                </c:pt>
                <c:pt idx="2">
                  <c:v>2.8841052406848759</c:v>
                </c:pt>
                <c:pt idx="3">
                  <c:v>2.8848805167932738</c:v>
                </c:pt>
                <c:pt idx="4">
                  <c:v>2.8856636074780799</c:v>
                </c:pt>
                <c:pt idx="5">
                  <c:v>2.8864519577470831</c:v>
                </c:pt>
                <c:pt idx="6">
                  <c:v>2.8872407018213795</c:v>
                </c:pt>
                <c:pt idx="7">
                  <c:v>2.8880297761567038</c:v>
                </c:pt>
                <c:pt idx="8">
                  <c:v>2.8888192686100869</c:v>
                </c:pt>
                <c:pt idx="9">
                  <c:v>2.889609105070746</c:v>
                </c:pt>
                <c:pt idx="10">
                  <c:v>2.8903993161129105</c:v>
                </c:pt>
                <c:pt idx="11">
                  <c:v>2.8911898937222298</c:v>
                </c:pt>
                <c:pt idx="12">
                  <c:v>2.8919808260692546</c:v>
                </c:pt>
                <c:pt idx="13">
                  <c:v>2.8927721335465626</c:v>
                </c:pt>
                <c:pt idx="14">
                  <c:v>2.8935639038534378</c:v>
                </c:pt>
                <c:pt idx="15">
                  <c:v>2.8921148237496963</c:v>
                </c:pt>
                <c:pt idx="16">
                  <c:v>2.8906200418418599</c:v>
                </c:pt>
                <c:pt idx="17">
                  <c:v>2.8891267781311245</c:v>
                </c:pt>
                <c:pt idx="18">
                  <c:v>2.8876388645394098</c:v>
                </c:pt>
                <c:pt idx="19">
                  <c:v>2.8861593666473224</c:v>
                </c:pt>
                <c:pt idx="20">
                  <c:v>2.8846909400730603</c:v>
                </c:pt>
                <c:pt idx="21">
                  <c:v>2.8832359058985531</c:v>
                </c:pt>
                <c:pt idx="22">
                  <c:v>2.8817960231298012</c:v>
                </c:pt>
                <c:pt idx="23">
                  <c:v>2.8803730024833665</c:v>
                </c:pt>
                <c:pt idx="24">
                  <c:v>2.878968146902158</c:v>
                </c:pt>
                <c:pt idx="25">
                  <c:v>2.877582608912026</c:v>
                </c:pt>
                <c:pt idx="26">
                  <c:v>2.8714953871787912</c:v>
                </c:pt>
                <c:pt idx="27">
                  <c:v>2.8616055259000985</c:v>
                </c:pt>
                <c:pt idx="28">
                  <c:v>2.8525408732270017</c:v>
                </c:pt>
                <c:pt idx="29">
                  <c:v>2.844046832216176</c:v>
                </c:pt>
                <c:pt idx="30">
                  <c:v>2.8357497955950648</c:v>
                </c:pt>
                <c:pt idx="31">
                  <c:v>2.8274090339098796</c:v>
                </c:pt>
                <c:pt idx="32">
                  <c:v>2.8194884312123785</c:v>
                </c:pt>
                <c:pt idx="33">
                  <c:v>2.8120341442722445</c:v>
                </c:pt>
                <c:pt idx="34">
                  <c:v>2.8050106486943749</c:v>
                </c:pt>
                <c:pt idx="35">
                  <c:v>2.7983734640767994</c:v>
                </c:pt>
                <c:pt idx="36">
                  <c:v>2.7920810859882121</c:v>
                </c:pt>
                <c:pt idx="37">
                  <c:v>2.7860971547813609</c:v>
                </c:pt>
                <c:pt idx="38">
                  <c:v>2.7803901181708253</c:v>
                </c:pt>
                <c:pt idx="39">
                  <c:v>2.7749330919976418</c:v>
                </c:pt>
                <c:pt idx="40">
                  <c:v>2.7697028504448742</c:v>
                </c:pt>
                <c:pt idx="41">
                  <c:v>2.7646793066869342</c:v>
                </c:pt>
                <c:pt idx="42">
                  <c:v>2.7598450409458533</c:v>
                </c:pt>
                <c:pt idx="43">
                  <c:v>2.7551848172708286</c:v>
                </c:pt>
                <c:pt idx="44">
                  <c:v>2.750685258689447</c:v>
                </c:pt>
                <c:pt idx="45">
                  <c:v>2.746334546381918</c:v>
                </c:pt>
                <c:pt idx="46">
                  <c:v>2.7421220814721532</c:v>
                </c:pt>
                <c:pt idx="47">
                  <c:v>2.7380386148713751</c:v>
                </c:pt>
                <c:pt idx="48">
                  <c:v>2.7340757072657427</c:v>
                </c:pt>
                <c:pt idx="49">
                  <c:v>2.7302257038540465</c:v>
                </c:pt>
                <c:pt idx="50">
                  <c:v>2.7265154413679462</c:v>
                </c:pt>
                <c:pt idx="51">
                  <c:v>2.7230161600922922</c:v>
                </c:pt>
                <c:pt idx="52">
                  <c:v>2.719611080793106</c:v>
                </c:pt>
                <c:pt idx="53">
                  <c:v>2.7162947471798771</c:v>
                </c:pt>
                <c:pt idx="54">
                  <c:v>2.7130619100042379</c:v>
                </c:pt>
                <c:pt idx="55">
                  <c:v>2.7098128811218274</c:v>
                </c:pt>
                <c:pt idx="56">
                  <c:v>2.7059763717252268</c:v>
                </c:pt>
                <c:pt idx="57">
                  <c:v>2.7021974354232663</c:v>
                </c:pt>
                <c:pt idx="58">
                  <c:v>2.6983967735992378</c:v>
                </c:pt>
                <c:pt idx="59">
                  <c:v>2.6945888005819798</c:v>
                </c:pt>
                <c:pt idx="60">
                  <c:v>2.6908436732842311</c:v>
                </c:pt>
                <c:pt idx="61">
                  <c:v>2.6871593304749806</c:v>
                </c:pt>
                <c:pt idx="62">
                  <c:v>2.6835339572934198</c:v>
                </c:pt>
                <c:pt idx="63">
                  <c:v>2.6799657401512684</c:v>
                </c:pt>
                <c:pt idx="64">
                  <c:v>2.676453156041819</c:v>
                </c:pt>
                <c:pt idx="65">
                  <c:v>2.6729943605023867</c:v>
                </c:pt>
                <c:pt idx="66">
                  <c:v>2.6695885993222874</c:v>
                </c:pt>
                <c:pt idx="67">
                  <c:v>2.6662369065683844</c:v>
                </c:pt>
                <c:pt idx="68">
                  <c:v>2.6629370965174219</c:v>
                </c:pt>
                <c:pt idx="69">
                  <c:v>2.6596880262217688</c:v>
                </c:pt>
                <c:pt idx="70">
                  <c:v>2.6564887268884121</c:v>
                </c:pt>
                <c:pt idx="71">
                  <c:v>2.6533382242098509</c:v>
                </c:pt>
                <c:pt idx="72">
                  <c:v>2.6502354012189127</c:v>
                </c:pt>
                <c:pt idx="73">
                  <c:v>2.6471794214272348</c:v>
                </c:pt>
                <c:pt idx="74">
                  <c:v>2.6441692344750045</c:v>
                </c:pt>
                <c:pt idx="75">
                  <c:v>2.6412039780884995</c:v>
                </c:pt>
                <c:pt idx="76">
                  <c:v>2.6382826355051359</c:v>
                </c:pt>
                <c:pt idx="77">
                  <c:v>2.6354043615054397</c:v>
                </c:pt>
                <c:pt idx="78">
                  <c:v>2.6325682603249492</c:v>
                </c:pt>
                <c:pt idx="79">
                  <c:v>2.629773516887445</c:v>
                </c:pt>
                <c:pt idx="80">
                  <c:v>2.6270190792452013</c:v>
                </c:pt>
                <c:pt idx="81">
                  <c:v>2.6243043003721773</c:v>
                </c:pt>
                <c:pt idx="82">
                  <c:v>2.6216282665071202</c:v>
                </c:pt>
                <c:pt idx="83">
                  <c:v>2.6189902703135406</c:v>
                </c:pt>
                <c:pt idx="84">
                  <c:v>2.6163893824487543</c:v>
                </c:pt>
                <c:pt idx="85">
                  <c:v>2.6138248846368648</c:v>
                </c:pt>
                <c:pt idx="86">
                  <c:v>2.6112960660494884</c:v>
                </c:pt>
                <c:pt idx="87">
                  <c:v>2.6088021405176578</c:v>
                </c:pt>
                <c:pt idx="88">
                  <c:v>2.6063423187456145</c:v>
                </c:pt>
                <c:pt idx="89">
                  <c:v>2.6039158950271224</c:v>
                </c:pt>
                <c:pt idx="90">
                  <c:v>2.6015223028377532</c:v>
                </c:pt>
                <c:pt idx="91">
                  <c:v>2.5991607027308081</c:v>
                </c:pt>
                <c:pt idx="92">
                  <c:v>2.5968304031781808</c:v>
                </c:pt>
                <c:pt idx="93">
                  <c:v>2.5945308716256248</c:v>
                </c:pt>
                <c:pt idx="94">
                  <c:v>2.5922613748385794</c:v>
                </c:pt>
                <c:pt idx="95">
                  <c:v>2.5900212725074696</c:v>
                </c:pt>
                <c:pt idx="96">
                  <c:v>2.5878100520992016</c:v>
                </c:pt>
                <c:pt idx="97">
                  <c:v>2.5856269593039789</c:v>
                </c:pt>
                <c:pt idx="98">
                  <c:v>2.5834714211397616</c:v>
                </c:pt>
                <c:pt idx="99">
                  <c:v>2.5813428565954126</c:v>
                </c:pt>
                <c:pt idx="100">
                  <c:v>2.5792407748819697</c:v>
                </c:pt>
                <c:pt idx="101">
                  <c:v>2.5771644499441804</c:v>
                </c:pt>
                <c:pt idx="102">
                  <c:v>2.5751133608208971</c:v>
                </c:pt>
                <c:pt idx="103">
                  <c:v>2.5730870390074854</c:v>
                </c:pt>
                <c:pt idx="104">
                  <c:v>2.5710848069543282</c:v>
                </c:pt>
                <c:pt idx="105">
                  <c:v>2.5691062151917654</c:v>
                </c:pt>
                <c:pt idx="106">
                  <c:v>2.5671506315514425</c:v>
                </c:pt>
                <c:pt idx="107">
                  <c:v>2.565217626421942</c:v>
                </c:pt>
                <c:pt idx="108">
                  <c:v>2.563306607850262</c:v>
                </c:pt>
                <c:pt idx="109">
                  <c:v>2.5614171546373781</c:v>
                </c:pt>
                <c:pt idx="110">
                  <c:v>2.5595487258746945</c:v>
                </c:pt>
                <c:pt idx="111">
                  <c:v>2.5577007312956126</c:v>
                </c:pt>
                <c:pt idx="112">
                  <c:v>2.5558727396239593</c:v>
                </c:pt>
                <c:pt idx="113">
                  <c:v>2.5540642802760405</c:v>
                </c:pt>
                <c:pt idx="114">
                  <c:v>2.5522748543042719</c:v>
                </c:pt>
                <c:pt idx="115">
                  <c:v>2.5505039931442743</c:v>
                </c:pt>
                <c:pt idx="116">
                  <c:v>2.5487511955661288</c:v>
                </c:pt>
                <c:pt idx="117">
                  <c:v>2.5470161112576015</c:v>
                </c:pt>
                <c:pt idx="118">
                  <c:v>2.5452981116685214</c:v>
                </c:pt>
                <c:pt idx="119">
                  <c:v>2.5435967920863045</c:v>
                </c:pt>
                <c:pt idx="120">
                  <c:v>2.5419117617900153</c:v>
                </c:pt>
                <c:pt idx="121">
                  <c:v>2.5402425517516285</c:v>
                </c:pt>
                <c:pt idx="122">
                  <c:v>2.5385887761010668</c:v>
                </c:pt>
                <c:pt idx="123">
                  <c:v>2.5369498694253911</c:v>
                </c:pt>
                <c:pt idx="124">
                  <c:v>2.5353255015540421</c:v>
                </c:pt>
                <c:pt idx="125">
                  <c:v>2.5337153054901353</c:v>
                </c:pt>
                <c:pt idx="126">
                  <c:v>2.5321187752051184</c:v>
                </c:pt>
                <c:pt idx="127">
                  <c:v>2.5305355493813901</c:v>
                </c:pt>
                <c:pt idx="128">
                  <c:v>2.528965231410266</c:v>
                </c:pt>
                <c:pt idx="129">
                  <c:v>2.5274074453549416</c:v>
                </c:pt>
                <c:pt idx="130">
                  <c:v>2.5258618033276923</c:v>
                </c:pt>
                <c:pt idx="131">
                  <c:v>2.524328005550653</c:v>
                </c:pt>
                <c:pt idx="132">
                  <c:v>2.5228055763251036</c:v>
                </c:pt>
                <c:pt idx="133">
                  <c:v>2.5212943089026028</c:v>
                </c:pt>
                <c:pt idx="134">
                  <c:v>2.519793870637034</c:v>
                </c:pt>
                <c:pt idx="135">
                  <c:v>2.5183038892405203</c:v>
                </c:pt>
                <c:pt idx="136">
                  <c:v>2.5168242045831426</c:v>
                </c:pt>
                <c:pt idx="137">
                  <c:v>2.5153545490705933</c:v>
                </c:pt>
                <c:pt idx="138">
                  <c:v>2.5138947071285425</c:v>
                </c:pt>
                <c:pt idx="139">
                  <c:v>2.5124445875627708</c:v>
                </c:pt>
                <c:pt idx="140">
                  <c:v>2.5110040656992494</c:v>
                </c:pt>
                <c:pt idx="141">
                  <c:v>2.5095731584221599</c:v>
                </c:pt>
                <c:pt idx="142">
                  <c:v>2.5081520117914784</c:v>
                </c:pt>
                <c:pt idx="143">
                  <c:v>2.5067408362879053</c:v>
                </c:pt>
                <c:pt idx="144">
                  <c:v>2.5053401350859055</c:v>
                </c:pt>
                <c:pt idx="145">
                  <c:v>2.5039507495033417</c:v>
                </c:pt>
                <c:pt idx="146">
                  <c:v>2.5025739661307966</c:v>
                </c:pt>
                <c:pt idx="147">
                  <c:v>2.501212093843777</c:v>
                </c:pt>
                <c:pt idx="148">
                  <c:v>2.4998695851171151</c:v>
                </c:pt>
                <c:pt idx="149">
                  <c:v>2.4987643761446963</c:v>
                </c:pt>
                <c:pt idx="150">
                  <c:v>2.4977979796587242</c:v>
                </c:pt>
                <c:pt idx="151">
                  <c:v>2.4968260365056087</c:v>
                </c:pt>
                <c:pt idx="152">
                  <c:v>2.4958481399406023</c:v>
                </c:pt>
                <c:pt idx="153">
                  <c:v>2.4948638621282679</c:v>
                </c:pt>
                <c:pt idx="154">
                  <c:v>2.4938728162811423</c:v>
                </c:pt>
                <c:pt idx="155">
                  <c:v>2.4928745267020935</c:v>
                </c:pt>
                <c:pt idx="156">
                  <c:v>2.4918090904043173</c:v>
                </c:pt>
                <c:pt idx="157">
                  <c:v>2.4907171349231421</c:v>
                </c:pt>
                <c:pt idx="158">
                  <c:v>2.4896187547313899</c:v>
                </c:pt>
                <c:pt idx="159">
                  <c:v>2.4885134713645263</c:v>
                </c:pt>
                <c:pt idx="160">
                  <c:v>2.4874005081231045</c:v>
                </c:pt>
                <c:pt idx="161">
                  <c:v>2.4862794707803588</c:v>
                </c:pt>
                <c:pt idx="162">
                  <c:v>2.4851496570000156</c:v>
                </c:pt>
                <c:pt idx="163">
                  <c:v>2.4840105397758063</c:v>
                </c:pt>
                <c:pt idx="164">
                  <c:v>2.4828614973628937</c:v>
                </c:pt>
                <c:pt idx="165">
                  <c:v>2.4817019253199635</c:v>
                </c:pt>
                <c:pt idx="166">
                  <c:v>2.4805312373448256</c:v>
                </c:pt>
                <c:pt idx="167">
                  <c:v>2.4793488898857152</c:v>
                </c:pt>
                <c:pt idx="168">
                  <c:v>2.4781541965685081</c:v>
                </c:pt>
                <c:pt idx="169">
                  <c:v>2.4769466840357071</c:v>
                </c:pt>
                <c:pt idx="170">
                  <c:v>2.4757256034217354</c:v>
                </c:pt>
                <c:pt idx="171">
                  <c:v>2.4744904577324522</c:v>
                </c:pt>
                <c:pt idx="172">
                  <c:v>2.4732405667244977</c:v>
                </c:pt>
                <c:pt idx="173">
                  <c:v>2.4719754288218594</c:v>
                </c:pt>
                <c:pt idx="174">
                  <c:v>2.4706943314302938</c:v>
                </c:pt>
                <c:pt idx="175">
                  <c:v>2.4693966571729402</c:v>
                </c:pt>
                <c:pt idx="176">
                  <c:v>2.4680818887581353</c:v>
                </c:pt>
                <c:pt idx="177">
                  <c:v>2.4667623630418789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D6-4BB6-8E3C-C63C5036C103}"/>
            </c:ext>
          </c:extLst>
        </c:ser>
        <c:ser>
          <c:idx val="3"/>
          <c:order val="3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suite)'!$E$695</c:f>
              <c:numCache>
                <c:formatCode>0.0</c:formatCode>
                <c:ptCount val="1"/>
                <c:pt idx="0">
                  <c:v>2.3382480648162645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D6-4BB6-8E3C-C63C5036C103}"/>
            </c:ext>
          </c:extLst>
        </c:ser>
        <c:ser>
          <c:idx val="4"/>
          <c:order val="4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suite)'!$E$893</c:f>
              <c:numCache>
                <c:formatCode>0.0</c:formatCode>
                <c:ptCount val="1"/>
                <c:pt idx="0">
                  <c:v>2.3616459370543126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D6-4BB6-8E3C-C63C5036C103}"/>
            </c:ext>
          </c:extLst>
        </c:ser>
        <c:ser>
          <c:idx val="5"/>
          <c:order val="5"/>
          <c:tx>
            <c:v>plagiolcase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suite)'!$E$960</c:f>
              <c:numCache>
                <c:formatCode>0.0</c:formatCode>
                <c:ptCount val="1"/>
                <c:pt idx="0">
                  <c:v>2.7098128811218274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CD6-4BB6-8E3C-C63C5036C103}"/>
            </c:ext>
          </c:extLst>
        </c:ser>
        <c:ser>
          <c:idx val="6"/>
          <c:order val="6"/>
          <c:tx>
            <c:v>alkali feldspar start crystallization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suite)'!$E$1054</c:f>
              <c:numCache>
                <c:formatCode>0.0</c:formatCode>
                <c:ptCount val="1"/>
                <c:pt idx="0">
                  <c:v>2.4987643761446963</c:v>
                </c:pt>
              </c:numCache>
            </c:numRef>
          </c:xVal>
          <c:yVal>
            <c:numRef>
              <c:f>'A. Thermody. result (all suite)'!$F$1054</c:f>
              <c:numCache>
                <c:formatCode>0.0</c:formatCode>
                <c:ptCount val="1"/>
                <c:pt idx="0">
                  <c:v>3.4418479999999998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E6-4333-94DD-1BA367C6D75C}"/>
            </c:ext>
          </c:extLst>
        </c:ser>
        <c:ser>
          <c:idx val="8"/>
          <c:order val="7"/>
          <c:tx>
            <c:v>alkal feldspar start crystallization 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suite)'!$E$897</c:f>
              <c:numCache>
                <c:formatCode>0.0</c:formatCode>
                <c:ptCount val="1"/>
                <c:pt idx="0">
                  <c:v>2.3331762400204235</c:v>
                </c:pt>
              </c:numCache>
            </c:numRef>
          </c:xVal>
          <c:yVal>
            <c:numRef>
              <c:f>'A. Thermody. result (all suite)'!$F$897</c:f>
              <c:numCache>
                <c:formatCode>0.0</c:formatCode>
                <c:ptCount val="1"/>
                <c:pt idx="0">
                  <c:v>3.1793849999999999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2E6-4333-94DD-1BA367C6D75C}"/>
            </c:ext>
          </c:extLst>
        </c:ser>
        <c:ser>
          <c:idx val="7"/>
          <c:order val="8"/>
          <c:tx>
            <c:v>alkali feldspar starta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suite)'!$E$699</c:f>
              <c:numCache>
                <c:formatCode>0.0</c:formatCode>
                <c:ptCount val="1"/>
                <c:pt idx="0">
                  <c:v>2.3104119377600338</c:v>
                </c:pt>
              </c:numCache>
            </c:numRef>
          </c:xVal>
          <c:yVal>
            <c:numRef>
              <c:f>'A. Thermody. result (all suite)'!$F$699</c:f>
              <c:numCache>
                <c:formatCode>0.0</c:formatCode>
                <c:ptCount val="1"/>
                <c:pt idx="0">
                  <c:v>3.3569870000000002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E6-4333-94DD-1BA367C6D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Liquid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density (g/cm</a:t>
                </a:r>
                <a:r>
                  <a:rPr lang="pt-BR" sz="1400" baseline="30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32614107611548554"/>
              <c:y val="0.89050326773252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</c:valAx>
      <c:valAx>
        <c:axId val="906843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8136482939632544E-2"/>
              <c:y val="7.61962282235938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3731846019247596"/>
          <c:y val="0.43151400795890488"/>
          <c:w val="0.42777777777777776"/>
          <c:h val="0.3414025064295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suite)'!$E$529:$E$728</c:f>
              <c:numCache>
                <c:formatCode>0.0</c:formatCode>
                <c:ptCount val="200"/>
                <c:pt idx="0">
                  <c:v>2.8166702737328615</c:v>
                </c:pt>
                <c:pt idx="1">
                  <c:v>2.817492488649608</c:v>
                </c:pt>
                <c:pt idx="2">
                  <c:v>2.818315586856968</c:v>
                </c:pt>
                <c:pt idx="3">
                  <c:v>2.8191395698432999</c:v>
                </c:pt>
                <c:pt idx="4">
                  <c:v>2.8199644391004748</c:v>
                </c:pt>
                <c:pt idx="5">
                  <c:v>2.820790196123895</c:v>
                </c:pt>
                <c:pt idx="6">
                  <c:v>2.8216168424124923</c:v>
                </c:pt>
                <c:pt idx="7">
                  <c:v>2.822444379468751</c:v>
                </c:pt>
                <c:pt idx="8">
                  <c:v>2.8232728087987149</c:v>
                </c:pt>
                <c:pt idx="9">
                  <c:v>2.8241021319119963</c:v>
                </c:pt>
                <c:pt idx="10">
                  <c:v>2.8249323503217885</c:v>
                </c:pt>
                <c:pt idx="11">
                  <c:v>2.825763465544878</c:v>
                </c:pt>
                <c:pt idx="12">
                  <c:v>2.826595479101655</c:v>
                </c:pt>
                <c:pt idx="13">
                  <c:v>2.8267087554063202</c:v>
                </c:pt>
                <c:pt idx="14">
                  <c:v>2.8255614823625765</c:v>
                </c:pt>
                <c:pt idx="15">
                  <c:v>2.8244418704108756</c:v>
                </c:pt>
                <c:pt idx="16">
                  <c:v>2.8233492630187254</c:v>
                </c:pt>
                <c:pt idx="17">
                  <c:v>2.822283152163549</c:v>
                </c:pt>
                <c:pt idx="18">
                  <c:v>2.8212429342507699</c:v>
                </c:pt>
                <c:pt idx="19">
                  <c:v>2.8202281511790734</c:v>
                </c:pt>
                <c:pt idx="20">
                  <c:v>2.8192380791094442</c:v>
                </c:pt>
                <c:pt idx="21">
                  <c:v>2.8182722909436659</c:v>
                </c:pt>
                <c:pt idx="22">
                  <c:v>2.8173302440040735</c:v>
                </c:pt>
                <c:pt idx="23">
                  <c:v>2.8164113093721768</c:v>
                </c:pt>
                <c:pt idx="24">
                  <c:v>2.815515048428034</c:v>
                </c:pt>
                <c:pt idx="25">
                  <c:v>2.8146409444944993</c:v>
                </c:pt>
                <c:pt idx="26">
                  <c:v>2.8137884580339203</c:v>
                </c:pt>
                <c:pt idx="27">
                  <c:v>2.8129605273111533</c:v>
                </c:pt>
                <c:pt idx="28">
                  <c:v>2.8121879699345222</c:v>
                </c:pt>
                <c:pt idx="29">
                  <c:v>2.8107447582538687</c:v>
                </c:pt>
                <c:pt idx="30">
                  <c:v>2.8078486249561192</c:v>
                </c:pt>
                <c:pt idx="31">
                  <c:v>2.8049881119996298</c:v>
                </c:pt>
                <c:pt idx="32">
                  <c:v>2.8021593176630102</c:v>
                </c:pt>
                <c:pt idx="33">
                  <c:v>2.7993559593934334</c:v>
                </c:pt>
                <c:pt idx="34">
                  <c:v>2.7965678559488825</c:v>
                </c:pt>
                <c:pt idx="35">
                  <c:v>2.7937781324645754</c:v>
                </c:pt>
                <c:pt idx="36">
                  <c:v>2.7909531638247937</c:v>
                </c:pt>
                <c:pt idx="37">
                  <c:v>2.7874529453054948</c:v>
                </c:pt>
                <c:pt idx="38">
                  <c:v>2.7834068197047035</c:v>
                </c:pt>
                <c:pt idx="39">
                  <c:v>2.7793786084651839</c:v>
                </c:pt>
                <c:pt idx="40">
                  <c:v>2.7753935522424649</c:v>
                </c:pt>
                <c:pt idx="41">
                  <c:v>2.7714557488520608</c:v>
                </c:pt>
                <c:pt idx="42">
                  <c:v>2.7675561531396169</c:v>
                </c:pt>
                <c:pt idx="43">
                  <c:v>2.7636371809145421</c:v>
                </c:pt>
                <c:pt idx="44">
                  <c:v>2.7597112318466457</c:v>
                </c:pt>
                <c:pt idx="45">
                  <c:v>2.7557813459972467</c:v>
                </c:pt>
                <c:pt idx="46">
                  <c:v>2.7518501836051197</c:v>
                </c:pt>
                <c:pt idx="47">
                  <c:v>2.7479203666189784</c:v>
                </c:pt>
                <c:pt idx="48">
                  <c:v>2.7439944558810363</c:v>
                </c:pt>
                <c:pt idx="49">
                  <c:v>2.7400744789699303</c:v>
                </c:pt>
                <c:pt idx="50">
                  <c:v>2.73616255847335</c:v>
                </c:pt>
                <c:pt idx="51">
                  <c:v>2.7322604599114473</c:v>
                </c:pt>
                <c:pt idx="52">
                  <c:v>2.728369853152766</c:v>
                </c:pt>
                <c:pt idx="53">
                  <c:v>2.7244921390844969</c:v>
                </c:pt>
                <c:pt idx="54">
                  <c:v>2.7206285634820091</c:v>
                </c:pt>
                <c:pt idx="55">
                  <c:v>2.7167802268737407</c:v>
                </c:pt>
                <c:pt idx="56">
                  <c:v>2.7129478219853533</c:v>
                </c:pt>
                <c:pt idx="57">
                  <c:v>2.7091321613622417</c:v>
                </c:pt>
                <c:pt idx="58">
                  <c:v>2.7053335199354134</c:v>
                </c:pt>
                <c:pt idx="59">
                  <c:v>2.7015522389981532</c:v>
                </c:pt>
                <c:pt idx="60">
                  <c:v>2.6977881929426974</c:v>
                </c:pt>
                <c:pt idx="61">
                  <c:v>2.6940411353440794</c:v>
                </c:pt>
                <c:pt idx="62">
                  <c:v>2.6903102892617468</c:v>
                </c:pt>
                <c:pt idx="63">
                  <c:v>2.6865945158979869</c:v>
                </c:pt>
                <c:pt idx="64">
                  <c:v>2.6828920987599587</c:v>
                </c:pt>
                <c:pt idx="65">
                  <c:v>2.6792002806165036</c:v>
                </c:pt>
                <c:pt idx="66">
                  <c:v>2.6755145231039972</c:v>
                </c:pt>
                <c:pt idx="67">
                  <c:v>2.6718259712317884</c:v>
                </c:pt>
                <c:pt idx="68">
                  <c:v>2.6680999007176398</c:v>
                </c:pt>
                <c:pt idx="69">
                  <c:v>2.6556157752772651</c:v>
                </c:pt>
                <c:pt idx="70">
                  <c:v>2.6513617825697327</c:v>
                </c:pt>
                <c:pt idx="71">
                  <c:v>2.6471660625237914</c:v>
                </c:pt>
                <c:pt idx="72">
                  <c:v>2.6430280859356343</c:v>
                </c:pt>
                <c:pt idx="73">
                  <c:v>2.6389471895299512</c:v>
                </c:pt>
                <c:pt idx="74">
                  <c:v>2.634922673420224</c:v>
                </c:pt>
                <c:pt idx="75">
                  <c:v>2.6309537585218639</c:v>
                </c:pt>
                <c:pt idx="76">
                  <c:v>2.6270397220182851</c:v>
                </c:pt>
                <c:pt idx="77">
                  <c:v>2.6231797446936995</c:v>
                </c:pt>
                <c:pt idx="78">
                  <c:v>2.619373009149784</c:v>
                </c:pt>
                <c:pt idx="79">
                  <c:v>2.6156185758068227</c:v>
                </c:pt>
                <c:pt idx="80">
                  <c:v>2.6119156223216033</c:v>
                </c:pt>
                <c:pt idx="81">
                  <c:v>2.6082633176404446</c:v>
                </c:pt>
                <c:pt idx="82">
                  <c:v>2.6046606787874143</c:v>
                </c:pt>
                <c:pt idx="83">
                  <c:v>2.601106800582687</c:v>
                </c:pt>
                <c:pt idx="84">
                  <c:v>2.5976006930213233</c:v>
                </c:pt>
                <c:pt idx="85">
                  <c:v>2.5941413258121258</c:v>
                </c:pt>
                <c:pt idx="86">
                  <c:v>2.5907277602837357</c:v>
                </c:pt>
                <c:pt idx="87">
                  <c:v>2.5871760820260876</c:v>
                </c:pt>
                <c:pt idx="88">
                  <c:v>2.5835235417544973</c:v>
                </c:pt>
                <c:pt idx="89">
                  <c:v>2.5799094564016469</c:v>
                </c:pt>
                <c:pt idx="90">
                  <c:v>2.5763331056559742</c:v>
                </c:pt>
                <c:pt idx="91">
                  <c:v>2.5727938027875923</c:v>
                </c:pt>
                <c:pt idx="92">
                  <c:v>2.5692908163440618</c:v>
                </c:pt>
                <c:pt idx="93">
                  <c:v>2.5658234555979016</c:v>
                </c:pt>
                <c:pt idx="94">
                  <c:v>2.5623909527523674</c:v>
                </c:pt>
                <c:pt idx="95">
                  <c:v>2.5589926576379063</c:v>
                </c:pt>
                <c:pt idx="96">
                  <c:v>2.5556276445927644</c:v>
                </c:pt>
                <c:pt idx="97">
                  <c:v>2.5522953371559027</c:v>
                </c:pt>
                <c:pt idx="98">
                  <c:v>2.5489948945089451</c:v>
                </c:pt>
                <c:pt idx="99">
                  <c:v>2.5457256138802142</c:v>
                </c:pt>
                <c:pt idx="100">
                  <c:v>2.5424867187964217</c:v>
                </c:pt>
                <c:pt idx="101">
                  <c:v>2.5392773984768477</c:v>
                </c:pt>
                <c:pt idx="102">
                  <c:v>2.5360969973362892</c:v>
                </c:pt>
                <c:pt idx="103">
                  <c:v>2.532944632494893</c:v>
                </c:pt>
                <c:pt idx="104">
                  <c:v>2.5298196086706901</c:v>
                </c:pt>
                <c:pt idx="105">
                  <c:v>2.5267211490290973</c:v>
                </c:pt>
                <c:pt idx="106">
                  <c:v>2.5236484806211701</c:v>
                </c:pt>
                <c:pt idx="107">
                  <c:v>2.5206008617890663</c:v>
                </c:pt>
                <c:pt idx="108">
                  <c:v>2.5175774920354574</c:v>
                </c:pt>
                <c:pt idx="109">
                  <c:v>2.5145777048089015</c:v>
                </c:pt>
                <c:pt idx="110">
                  <c:v>2.5116006303201641</c:v>
                </c:pt>
                <c:pt idx="111">
                  <c:v>2.5086455577191229</c:v>
                </c:pt>
                <c:pt idx="112">
                  <c:v>2.5057117688792498</c:v>
                </c:pt>
                <c:pt idx="113">
                  <c:v>2.5027984822148026</c:v>
                </c:pt>
                <c:pt idx="114">
                  <c:v>2.49990503614542</c:v>
                </c:pt>
                <c:pt idx="115">
                  <c:v>2.4970306384368293</c:v>
                </c:pt>
                <c:pt idx="116">
                  <c:v>2.4941746425034634</c:v>
                </c:pt>
                <c:pt idx="117">
                  <c:v>2.4913363315586956</c:v>
                </c:pt>
                <c:pt idx="118">
                  <c:v>2.4885151005480219</c:v>
                </c:pt>
                <c:pt idx="119">
                  <c:v>2.48571019159488</c:v>
                </c:pt>
                <c:pt idx="120">
                  <c:v>2.4829210394536871</c:v>
                </c:pt>
                <c:pt idx="121">
                  <c:v>2.4801470293293786</c:v>
                </c:pt>
                <c:pt idx="122">
                  <c:v>2.4773876368212489</c:v>
                </c:pt>
                <c:pt idx="123">
                  <c:v>2.474642221793363</c:v>
                </c:pt>
                <c:pt idx="124">
                  <c:v>2.471910267074684</c:v>
                </c:pt>
                <c:pt idx="125">
                  <c:v>2.4691913157344394</c:v>
                </c:pt>
                <c:pt idx="126">
                  <c:v>2.4664849107046254</c:v>
                </c:pt>
                <c:pt idx="127">
                  <c:v>2.4637906312220395</c:v>
                </c:pt>
                <c:pt idx="128">
                  <c:v>2.4611080246608483</c:v>
                </c:pt>
                <c:pt idx="129">
                  <c:v>2.458821507929879</c:v>
                </c:pt>
                <c:pt idx="130">
                  <c:v>2.4565905873095764</c:v>
                </c:pt>
                <c:pt idx="131">
                  <c:v>2.4543240677239351</c:v>
                </c:pt>
                <c:pt idx="132">
                  <c:v>2.4520496766059519</c:v>
                </c:pt>
                <c:pt idx="133">
                  <c:v>2.4497673043940287</c:v>
                </c:pt>
                <c:pt idx="134">
                  <c:v>2.4474765667227976</c:v>
                </c:pt>
                <c:pt idx="135">
                  <c:v>2.4451772277167652</c:v>
                </c:pt>
                <c:pt idx="136">
                  <c:v>2.4428692432430767</c:v>
                </c:pt>
                <c:pt idx="137">
                  <c:v>2.4405523934462221</c:v>
                </c:pt>
                <c:pt idx="138">
                  <c:v>2.438226732173935</c:v>
                </c:pt>
                <c:pt idx="139">
                  <c:v>2.4358922278797324</c:v>
                </c:pt>
                <c:pt idx="140">
                  <c:v>2.4335490153708306</c:v>
                </c:pt>
                <c:pt idx="141">
                  <c:v>2.4311971565623445</c:v>
                </c:pt>
                <c:pt idx="142">
                  <c:v>2.4288368128448927</c:v>
                </c:pt>
                <c:pt idx="143">
                  <c:v>2.4264681535700303</c:v>
                </c:pt>
                <c:pt idx="144">
                  <c:v>2.4240915015532076</c:v>
                </c:pt>
                <c:pt idx="145">
                  <c:v>2.4217070777228451</c:v>
                </c:pt>
                <c:pt idx="146">
                  <c:v>2.4193152190901688</c:v>
                </c:pt>
                <c:pt idx="147">
                  <c:v>2.4169162295845474</c:v>
                </c:pt>
                <c:pt idx="148">
                  <c:v>2.4145105200052246</c:v>
                </c:pt>
                <c:pt idx="149">
                  <c:v>2.4120984784738728</c:v>
                </c:pt>
                <c:pt idx="150">
                  <c:v>2.4096805318533008</c:v>
                </c:pt>
                <c:pt idx="151">
                  <c:v>2.4072571763756661</c:v>
                </c:pt>
                <c:pt idx="152">
                  <c:v>2.4048288190470894</c:v>
                </c:pt>
                <c:pt idx="153">
                  <c:v>2.4023959917272784</c:v>
                </c:pt>
                <c:pt idx="154">
                  <c:v>2.3979293542498605</c:v>
                </c:pt>
                <c:pt idx="155">
                  <c:v>2.3931042827132449</c:v>
                </c:pt>
                <c:pt idx="156">
                  <c:v>2.3882230799845159</c:v>
                </c:pt>
                <c:pt idx="157">
                  <c:v>2.3833177203559748</c:v>
                </c:pt>
                <c:pt idx="158">
                  <c:v>2.3784140529830839</c:v>
                </c:pt>
                <c:pt idx="159">
                  <c:v>2.3735328105864832</c:v>
                </c:pt>
                <c:pt idx="160">
                  <c:v>2.3686906718440111</c:v>
                </c:pt>
                <c:pt idx="161">
                  <c:v>2.3639009018136758</c:v>
                </c:pt>
                <c:pt idx="162">
                  <c:v>2.3591741584295374</c:v>
                </c:pt>
                <c:pt idx="163">
                  <c:v>2.3545188092648588</c:v>
                </c:pt>
                <c:pt idx="164">
                  <c:v>2.349941556439362</c:v>
                </c:pt>
                <c:pt idx="165">
                  <c:v>2.3454475189128159</c:v>
                </c:pt>
                <c:pt idx="166">
                  <c:v>2.3382480648162645</c:v>
                </c:pt>
                <c:pt idx="167">
                  <c:v>2.331060653690987</c:v>
                </c:pt>
                <c:pt idx="168">
                  <c:v>2.3240593712168858</c:v>
                </c:pt>
                <c:pt idx="169">
                  <c:v>2.317238822878644</c:v>
                </c:pt>
                <c:pt idx="170">
                  <c:v>2.3104119377600338</c:v>
                </c:pt>
                <c:pt idx="171">
                  <c:v>2.3032200318701581</c:v>
                </c:pt>
                <c:pt idx="172">
                  <c:v>2.2961029297296358</c:v>
                </c:pt>
                <c:pt idx="173">
                  <c:v>2.2890557404235481</c:v>
                </c:pt>
                <c:pt idx="174">
                  <c:v>2.2820736413511487</c:v>
                </c:pt>
                <c:pt idx="175">
                  <c:v>2.2751518230891032</c:v>
                </c:pt>
                <c:pt idx="176">
                  <c:v>2.268285669278125</c:v>
                </c:pt>
                <c:pt idx="177">
                  <c:v>2.2614705763230334</c:v>
                </c:pt>
                <c:pt idx="178">
                  <c:v>2.2547018209080658</c:v>
                </c:pt>
                <c:pt idx="179">
                  <c:v>2.2479751446943443</c:v>
                </c:pt>
                <c:pt idx="180">
                  <c:v>2.2412859505410174</c:v>
                </c:pt>
                <c:pt idx="181">
                  <c:v>2.2346300208369025</c:v>
                </c:pt>
                <c:pt idx="182">
                  <c:v>2.2280030585585715</c:v>
                </c:pt>
                <c:pt idx="183">
                  <c:v>2.221400821083948</c:v>
                </c:pt>
                <c:pt idx="184">
                  <c:v>2.2148192193661491</c:v>
                </c:pt>
                <c:pt idx="185">
                  <c:v>2.2082541317615356</c:v>
                </c:pt>
                <c:pt idx="186">
                  <c:v>2.201701502965498</c:v>
                </c:pt>
                <c:pt idx="187">
                  <c:v>2.1951573398557613</c:v>
                </c:pt>
                <c:pt idx="188">
                  <c:v>2.1886177727729308</c:v>
                </c:pt>
                <c:pt idx="189">
                  <c:v>2.1820788449652397</c:v>
                </c:pt>
                <c:pt idx="190">
                  <c:v>2.175536818710424</c:v>
                </c:pt>
                <c:pt idx="191">
                  <c:v>2.1689879411197612</c:v>
                </c:pt>
                <c:pt idx="192">
                  <c:v>2.1624284882121385</c:v>
                </c:pt>
                <c:pt idx="193">
                  <c:v>2.1558548952544285</c:v>
                </c:pt>
                <c:pt idx="194">
                  <c:v>2.1492634981348964</c:v>
                </c:pt>
                <c:pt idx="195">
                  <c:v>2.1426509061169483</c:v>
                </c:pt>
                <c:pt idx="196">
                  <c:v>2.1360138439740131</c:v>
                </c:pt>
                <c:pt idx="197">
                  <c:v>2.1293489800185781</c:v>
                </c:pt>
                <c:pt idx="198">
                  <c:v>2.1226535402582067</c:v>
                </c:pt>
                <c:pt idx="199">
                  <c:v>2.1158414004317034</c:v>
                </c:pt>
              </c:numCache>
            </c:numRef>
          </c:xVal>
          <c:yVal>
            <c:numRef>
              <c:f>'A. Thermody. result (all suite)'!$I$529:$I$728</c:f>
              <c:numCache>
                <c:formatCode>0.00</c:formatCode>
                <c:ptCount val="200"/>
                <c:pt idx="0">
                  <c:v>40.944094</c:v>
                </c:pt>
                <c:pt idx="1">
                  <c:v>40.944094</c:v>
                </c:pt>
                <c:pt idx="2">
                  <c:v>40.944094</c:v>
                </c:pt>
                <c:pt idx="3">
                  <c:v>40.944094</c:v>
                </c:pt>
                <c:pt idx="4">
                  <c:v>40.944094</c:v>
                </c:pt>
                <c:pt idx="5">
                  <c:v>40.944094</c:v>
                </c:pt>
                <c:pt idx="6">
                  <c:v>40.944094</c:v>
                </c:pt>
                <c:pt idx="7">
                  <c:v>40.944094</c:v>
                </c:pt>
                <c:pt idx="8">
                  <c:v>40.944094</c:v>
                </c:pt>
                <c:pt idx="9">
                  <c:v>40.944094</c:v>
                </c:pt>
                <c:pt idx="10">
                  <c:v>40.944094</c:v>
                </c:pt>
                <c:pt idx="11">
                  <c:v>40.944094</c:v>
                </c:pt>
                <c:pt idx="12">
                  <c:v>40.944094</c:v>
                </c:pt>
                <c:pt idx="13">
                  <c:v>40.972530999999996</c:v>
                </c:pt>
                <c:pt idx="14">
                  <c:v>41.050584000000001</c:v>
                </c:pt>
                <c:pt idx="15">
                  <c:v>41.127336999999997</c:v>
                </c:pt>
                <c:pt idx="16">
                  <c:v>41.202820000000003</c:v>
                </c:pt>
                <c:pt idx="17">
                  <c:v>41.277061000000003</c:v>
                </c:pt>
                <c:pt idx="18">
                  <c:v>41.350090999999999</c:v>
                </c:pt>
                <c:pt idx="19">
                  <c:v>41.421937999999997</c:v>
                </c:pt>
                <c:pt idx="20">
                  <c:v>41.492629999999998</c:v>
                </c:pt>
                <c:pt idx="21">
                  <c:v>41.562196</c:v>
                </c:pt>
                <c:pt idx="22">
                  <c:v>41.630661000000003</c:v>
                </c:pt>
                <c:pt idx="23">
                  <c:v>41.698053000000002</c:v>
                </c:pt>
                <c:pt idx="24">
                  <c:v>41.764397000000002</c:v>
                </c:pt>
                <c:pt idx="25">
                  <c:v>41.829718999999997</c:v>
                </c:pt>
                <c:pt idx="26">
                  <c:v>41.894043000000003</c:v>
                </c:pt>
                <c:pt idx="27">
                  <c:v>41.960076999999998</c:v>
                </c:pt>
                <c:pt idx="28">
                  <c:v>42.052869999999999</c:v>
                </c:pt>
                <c:pt idx="29">
                  <c:v>42.168000999999997</c:v>
                </c:pt>
                <c:pt idx="30">
                  <c:v>42.330703</c:v>
                </c:pt>
                <c:pt idx="31">
                  <c:v>42.489463999999998</c:v>
                </c:pt>
                <c:pt idx="32">
                  <c:v>42.644250999999997</c:v>
                </c:pt>
                <c:pt idx="33">
                  <c:v>42.795051999999998</c:v>
                </c:pt>
                <c:pt idx="34">
                  <c:v>42.941870000000002</c:v>
                </c:pt>
                <c:pt idx="35">
                  <c:v>43.084721000000002</c:v>
                </c:pt>
                <c:pt idx="36">
                  <c:v>43.223605999999997</c:v>
                </c:pt>
                <c:pt idx="37">
                  <c:v>43.357202999999998</c:v>
                </c:pt>
                <c:pt idx="38">
                  <c:v>43.485866000000001</c:v>
                </c:pt>
                <c:pt idx="39">
                  <c:v>43.610506999999998</c:v>
                </c:pt>
                <c:pt idx="40">
                  <c:v>43.731513</c:v>
                </c:pt>
                <c:pt idx="41">
                  <c:v>43.848973999999998</c:v>
                </c:pt>
                <c:pt idx="42">
                  <c:v>43.965387</c:v>
                </c:pt>
                <c:pt idx="43">
                  <c:v>44.096918000000002</c:v>
                </c:pt>
                <c:pt idx="44">
                  <c:v>44.226858</c:v>
                </c:pt>
                <c:pt idx="45">
                  <c:v>44.355172000000003</c:v>
                </c:pt>
                <c:pt idx="46">
                  <c:v>44.481838000000003</c:v>
                </c:pt>
                <c:pt idx="47">
                  <c:v>44.606834999999997</c:v>
                </c:pt>
                <c:pt idx="48">
                  <c:v>44.730148999999997</c:v>
                </c:pt>
                <c:pt idx="49">
                  <c:v>44.851770999999999</c:v>
                </c:pt>
                <c:pt idx="50">
                  <c:v>44.971696999999999</c:v>
                </c:pt>
                <c:pt idx="51">
                  <c:v>45.089928</c:v>
                </c:pt>
                <c:pt idx="52">
                  <c:v>45.206465999999999</c:v>
                </c:pt>
                <c:pt idx="53">
                  <c:v>45.321319000000003</c:v>
                </c:pt>
                <c:pt idx="54">
                  <c:v>45.434497999999998</c:v>
                </c:pt>
                <c:pt idx="55">
                  <c:v>45.546014999999997</c:v>
                </c:pt>
                <c:pt idx="56">
                  <c:v>45.655884999999998</c:v>
                </c:pt>
                <c:pt idx="57">
                  <c:v>45.764125</c:v>
                </c:pt>
                <c:pt idx="58">
                  <c:v>45.870753999999998</c:v>
                </c:pt>
                <c:pt idx="59">
                  <c:v>45.975793000000003</c:v>
                </c:pt>
                <c:pt idx="60">
                  <c:v>46.079262999999997</c:v>
                </c:pt>
                <c:pt idx="61">
                  <c:v>46.181184999999999</c:v>
                </c:pt>
                <c:pt idx="62">
                  <c:v>46.281581000000003</c:v>
                </c:pt>
                <c:pt idx="63">
                  <c:v>46.380476000000002</c:v>
                </c:pt>
                <c:pt idx="64">
                  <c:v>46.477890000000002</c:v>
                </c:pt>
                <c:pt idx="65">
                  <c:v>46.573847000000001</c:v>
                </c:pt>
                <c:pt idx="66">
                  <c:v>46.668368000000001</c:v>
                </c:pt>
                <c:pt idx="67">
                  <c:v>46.761471999999998</c:v>
                </c:pt>
                <c:pt idx="68">
                  <c:v>46.853189999999998</c:v>
                </c:pt>
                <c:pt idx="69">
                  <c:v>46.933453</c:v>
                </c:pt>
                <c:pt idx="70">
                  <c:v>47.025163999999997</c:v>
                </c:pt>
                <c:pt idx="71">
                  <c:v>47.115161000000001</c:v>
                </c:pt>
                <c:pt idx="72">
                  <c:v>47.203487000000003</c:v>
                </c:pt>
                <c:pt idx="73">
                  <c:v>47.290185000000001</c:v>
                </c:pt>
                <c:pt idx="74">
                  <c:v>47.375295999999999</c:v>
                </c:pt>
                <c:pt idx="75">
                  <c:v>47.458860999999999</c:v>
                </c:pt>
                <c:pt idx="76">
                  <c:v>47.54092</c:v>
                </c:pt>
                <c:pt idx="77">
                  <c:v>47.621512000000003</c:v>
                </c:pt>
                <c:pt idx="78">
                  <c:v>47.700674999999997</c:v>
                </c:pt>
                <c:pt idx="79">
                  <c:v>47.778447</c:v>
                </c:pt>
                <c:pt idx="80">
                  <c:v>47.854863999999999</c:v>
                </c:pt>
                <c:pt idx="81">
                  <c:v>47.929963000000001</c:v>
                </c:pt>
                <c:pt idx="82">
                  <c:v>48.003779000000002</c:v>
                </c:pt>
                <c:pt idx="83">
                  <c:v>48.076346999999998</c:v>
                </c:pt>
                <c:pt idx="84">
                  <c:v>48.147703999999997</c:v>
                </c:pt>
                <c:pt idx="85">
                  <c:v>48.217883999999998</c:v>
                </c:pt>
                <c:pt idx="86">
                  <c:v>48.286924999999997</c:v>
                </c:pt>
                <c:pt idx="87">
                  <c:v>48.362209999999997</c:v>
                </c:pt>
                <c:pt idx="88">
                  <c:v>48.442659999999997</c:v>
                </c:pt>
                <c:pt idx="89">
                  <c:v>48.522371999999997</c:v>
                </c:pt>
                <c:pt idx="90">
                  <c:v>48.601368999999998</c:v>
                </c:pt>
                <c:pt idx="91">
                  <c:v>48.679670000000002</c:v>
                </c:pt>
                <c:pt idx="92">
                  <c:v>48.757299000000003</c:v>
                </c:pt>
                <c:pt idx="93">
                  <c:v>48.834274999999998</c:v>
                </c:pt>
                <c:pt idx="94">
                  <c:v>48.910618999999997</c:v>
                </c:pt>
                <c:pt idx="95">
                  <c:v>48.986350999999999</c:v>
                </c:pt>
                <c:pt idx="96">
                  <c:v>49.061490999999997</c:v>
                </c:pt>
                <c:pt idx="97">
                  <c:v>49.136060000000001</c:v>
                </c:pt>
                <c:pt idx="98">
                  <c:v>49.210076000000001</c:v>
                </c:pt>
                <c:pt idx="99">
                  <c:v>49.283560000000001</c:v>
                </c:pt>
                <c:pt idx="100">
                  <c:v>49.356530999999997</c:v>
                </c:pt>
                <c:pt idx="101">
                  <c:v>49.429006999999999</c:v>
                </c:pt>
                <c:pt idx="102">
                  <c:v>49.501007999999999</c:v>
                </c:pt>
                <c:pt idx="103">
                  <c:v>49.572552999999999</c:v>
                </c:pt>
                <c:pt idx="104">
                  <c:v>49.643661000000002</c:v>
                </c:pt>
                <c:pt idx="105">
                  <c:v>49.714350000000003</c:v>
                </c:pt>
                <c:pt idx="106">
                  <c:v>49.784638999999999</c:v>
                </c:pt>
                <c:pt idx="107">
                  <c:v>49.854545999999999</c:v>
                </c:pt>
                <c:pt idx="108">
                  <c:v>49.924089000000002</c:v>
                </c:pt>
                <c:pt idx="109">
                  <c:v>49.993287000000002</c:v>
                </c:pt>
                <c:pt idx="110">
                  <c:v>50.062156999999999</c:v>
                </c:pt>
                <c:pt idx="111">
                  <c:v>50.130716999999997</c:v>
                </c:pt>
                <c:pt idx="112">
                  <c:v>50.198985</c:v>
                </c:pt>
                <c:pt idx="113">
                  <c:v>50.266976</c:v>
                </c:pt>
                <c:pt idx="114">
                  <c:v>50.334708999999997</c:v>
                </c:pt>
                <c:pt idx="115">
                  <c:v>50.402199000000003</c:v>
                </c:pt>
                <c:pt idx="116">
                  <c:v>50.469462</c:v>
                </c:pt>
                <c:pt idx="117">
                  <c:v>50.536512999999999</c:v>
                </c:pt>
                <c:pt idx="118">
                  <c:v>50.603368000000003</c:v>
                </c:pt>
                <c:pt idx="119">
                  <c:v>50.670037999999998</c:v>
                </c:pt>
                <c:pt idx="120">
                  <c:v>50.736539</c:v>
                </c:pt>
                <c:pt idx="121">
                  <c:v>50.802881999999997</c:v>
                </c:pt>
                <c:pt idx="122">
                  <c:v>50.869078999999999</c:v>
                </c:pt>
                <c:pt idx="123">
                  <c:v>50.935138999999999</c:v>
                </c:pt>
                <c:pt idx="124">
                  <c:v>51.001074000000003</c:v>
                </c:pt>
                <c:pt idx="125">
                  <c:v>51.066890000000001</c:v>
                </c:pt>
                <c:pt idx="126">
                  <c:v>51.132595999999999</c:v>
                </c:pt>
                <c:pt idx="127">
                  <c:v>51.198197</c:v>
                </c:pt>
                <c:pt idx="128">
                  <c:v>51.263699000000003</c:v>
                </c:pt>
                <c:pt idx="129">
                  <c:v>51.330039999999997</c:v>
                </c:pt>
                <c:pt idx="130">
                  <c:v>51.397108000000003</c:v>
                </c:pt>
                <c:pt idx="131">
                  <c:v>51.464176999999999</c:v>
                </c:pt>
                <c:pt idx="132">
                  <c:v>51.531447999999997</c:v>
                </c:pt>
                <c:pt idx="133">
                  <c:v>51.598914999999998</c:v>
                </c:pt>
                <c:pt idx="134">
                  <c:v>51.666569000000003</c:v>
                </c:pt>
                <c:pt idx="135">
                  <c:v>51.734399000000003</c:v>
                </c:pt>
                <c:pt idx="136">
                  <c:v>51.802394</c:v>
                </c:pt>
                <c:pt idx="137">
                  <c:v>51.870539999999998</c:v>
                </c:pt>
                <c:pt idx="138">
                  <c:v>51.938822000000002</c:v>
                </c:pt>
                <c:pt idx="139">
                  <c:v>52.007224000000001</c:v>
                </c:pt>
                <c:pt idx="140">
                  <c:v>52.07573</c:v>
                </c:pt>
                <c:pt idx="141">
                  <c:v>52.144322000000003</c:v>
                </c:pt>
                <c:pt idx="142">
                  <c:v>52.212981999999997</c:v>
                </c:pt>
                <c:pt idx="143">
                  <c:v>52.281692</c:v>
                </c:pt>
                <c:pt idx="144">
                  <c:v>52.350433000000002</c:v>
                </c:pt>
                <c:pt idx="145">
                  <c:v>52.419187000000001</c:v>
                </c:pt>
                <c:pt idx="146">
                  <c:v>52.487934000000003</c:v>
                </c:pt>
                <c:pt idx="147">
                  <c:v>52.556655999999997</c:v>
                </c:pt>
                <c:pt idx="148">
                  <c:v>52.625334000000002</c:v>
                </c:pt>
                <c:pt idx="149">
                  <c:v>52.693949000000003</c:v>
                </c:pt>
                <c:pt idx="150">
                  <c:v>52.762481000000001</c:v>
                </c:pt>
                <c:pt idx="151">
                  <c:v>52.830914</c:v>
                </c:pt>
                <c:pt idx="152">
                  <c:v>52.899228000000001</c:v>
                </c:pt>
                <c:pt idx="153">
                  <c:v>52.967404999999999</c:v>
                </c:pt>
                <c:pt idx="154">
                  <c:v>53.065514999999998</c:v>
                </c:pt>
                <c:pt idx="155">
                  <c:v>53.171464</c:v>
                </c:pt>
                <c:pt idx="156">
                  <c:v>53.277926999999998</c:v>
                </c:pt>
                <c:pt idx="157">
                  <c:v>53.384345000000003</c:v>
                </c:pt>
                <c:pt idx="158">
                  <c:v>53.490276000000001</c:v>
                </c:pt>
                <c:pt idx="159">
                  <c:v>53.595368999999998</c:v>
                </c:pt>
                <c:pt idx="160">
                  <c:v>53.699350000000003</c:v>
                </c:pt>
                <c:pt idx="161">
                  <c:v>53.802002000000002</c:v>
                </c:pt>
                <c:pt idx="162">
                  <c:v>53.903156000000003</c:v>
                </c:pt>
                <c:pt idx="163">
                  <c:v>54.002681000000003</c:v>
                </c:pt>
                <c:pt idx="164">
                  <c:v>54.100475000000003</c:v>
                </c:pt>
                <c:pt idx="165">
                  <c:v>54.196461999999997</c:v>
                </c:pt>
                <c:pt idx="166">
                  <c:v>54.295301000000002</c:v>
                </c:pt>
                <c:pt idx="167">
                  <c:v>54.390121000000001</c:v>
                </c:pt>
                <c:pt idx="168">
                  <c:v>54.480305999999999</c:v>
                </c:pt>
                <c:pt idx="169">
                  <c:v>54.565944999999999</c:v>
                </c:pt>
                <c:pt idx="170">
                  <c:v>54.622346</c:v>
                </c:pt>
                <c:pt idx="171">
                  <c:v>54.609594000000001</c:v>
                </c:pt>
                <c:pt idx="172">
                  <c:v>54.592672</c:v>
                </c:pt>
                <c:pt idx="173">
                  <c:v>54.571587999999998</c:v>
                </c:pt>
                <c:pt idx="174">
                  <c:v>54.546342000000003</c:v>
                </c:pt>
                <c:pt idx="175">
                  <c:v>54.516928999999998</c:v>
                </c:pt>
                <c:pt idx="176">
                  <c:v>54.483334999999997</c:v>
                </c:pt>
                <c:pt idx="177">
                  <c:v>54.445542000000003</c:v>
                </c:pt>
                <c:pt idx="178">
                  <c:v>54.403522000000002</c:v>
                </c:pt>
                <c:pt idx="179">
                  <c:v>54.357244000000001</c:v>
                </c:pt>
                <c:pt idx="180">
                  <c:v>54.306663999999998</c:v>
                </c:pt>
                <c:pt idx="181">
                  <c:v>54.251736000000001</c:v>
                </c:pt>
                <c:pt idx="182">
                  <c:v>54.192402000000001</c:v>
                </c:pt>
                <c:pt idx="183">
                  <c:v>54.128597999999997</c:v>
                </c:pt>
                <c:pt idx="184">
                  <c:v>54.060251000000001</c:v>
                </c:pt>
                <c:pt idx="185">
                  <c:v>53.987281000000003</c:v>
                </c:pt>
                <c:pt idx="186">
                  <c:v>53.909596999999998</c:v>
                </c:pt>
                <c:pt idx="187">
                  <c:v>53.827100000000002</c:v>
                </c:pt>
                <c:pt idx="188">
                  <c:v>53.739682000000002</c:v>
                </c:pt>
                <c:pt idx="189">
                  <c:v>53.647226000000003</c:v>
                </c:pt>
                <c:pt idx="190">
                  <c:v>53.549604000000002</c:v>
                </c:pt>
                <c:pt idx="191">
                  <c:v>53.446679000000003</c:v>
                </c:pt>
                <c:pt idx="192">
                  <c:v>53.338303000000003</c:v>
                </c:pt>
                <c:pt idx="193">
                  <c:v>53.224316000000002</c:v>
                </c:pt>
                <c:pt idx="194">
                  <c:v>53.104551000000001</c:v>
                </c:pt>
                <c:pt idx="195">
                  <c:v>52.978825999999998</c:v>
                </c:pt>
                <c:pt idx="196">
                  <c:v>52.84695</c:v>
                </c:pt>
                <c:pt idx="197">
                  <c:v>52.70872</c:v>
                </c:pt>
                <c:pt idx="198">
                  <c:v>52.563873000000001</c:v>
                </c:pt>
                <c:pt idx="199">
                  <c:v>52.426482999999998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3-4B86-9650-07126D5A726F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suite)'!$E$730:$E$903</c:f>
              <c:numCache>
                <c:formatCode>0.0</c:formatCode>
                <c:ptCount val="174"/>
                <c:pt idx="0">
                  <c:v>2.6473750320290477</c:v>
                </c:pt>
                <c:pt idx="1">
                  <c:v>2.6480843650842973</c:v>
                </c:pt>
                <c:pt idx="2">
                  <c:v>2.6487944889196213</c:v>
                </c:pt>
                <c:pt idx="3">
                  <c:v>2.6495054049247577</c:v>
                </c:pt>
                <c:pt idx="4">
                  <c:v>2.6502171144928761</c:v>
                </c:pt>
                <c:pt idx="5">
                  <c:v>2.6509296190205904</c:v>
                </c:pt>
                <c:pt idx="6">
                  <c:v>2.6516429199079754</c:v>
                </c:pt>
                <c:pt idx="7">
                  <c:v>2.6523570185585696</c:v>
                </c:pt>
                <c:pt idx="8">
                  <c:v>2.6530719163793948</c:v>
                </c:pt>
                <c:pt idx="9">
                  <c:v>2.653787614780962</c:v>
                </c:pt>
                <c:pt idx="10">
                  <c:v>2.6545041151772861</c:v>
                </c:pt>
                <c:pt idx="11">
                  <c:v>2.6552214189858927</c:v>
                </c:pt>
                <c:pt idx="12">
                  <c:v>2.6559395276278361</c:v>
                </c:pt>
                <c:pt idx="13">
                  <c:v>2.6566584425277036</c:v>
                </c:pt>
                <c:pt idx="14">
                  <c:v>2.6573781651136357</c:v>
                </c:pt>
                <c:pt idx="15">
                  <c:v>2.6580986968173304</c:v>
                </c:pt>
                <c:pt idx="16">
                  <c:v>2.6588200390740568</c:v>
                </c:pt>
                <c:pt idx="17">
                  <c:v>2.6595421933226699</c:v>
                </c:pt>
                <c:pt idx="18">
                  <c:v>2.6602651610056176</c:v>
                </c:pt>
                <c:pt idx="19">
                  <c:v>2.6609889435689578</c:v>
                </c:pt>
                <c:pt idx="20">
                  <c:v>2.6617135424623668</c:v>
                </c:pt>
                <c:pt idx="21">
                  <c:v>2.6624389591391484</c:v>
                </c:pt>
                <c:pt idx="22">
                  <c:v>2.6631651950562549</c:v>
                </c:pt>
                <c:pt idx="23">
                  <c:v>2.6638922516742913</c:v>
                </c:pt>
                <c:pt idx="24">
                  <c:v>2.6646201304575294</c:v>
                </c:pt>
                <c:pt idx="25">
                  <c:v>2.6653488328739217</c:v>
                </c:pt>
                <c:pt idx="26">
                  <c:v>2.6660783603951113</c:v>
                </c:pt>
                <c:pt idx="27">
                  <c:v>2.6668087144964456</c:v>
                </c:pt>
                <c:pt idx="28">
                  <c:v>2.6675398966569892</c:v>
                </c:pt>
                <c:pt idx="29">
                  <c:v>2.6682719083595332</c:v>
                </c:pt>
                <c:pt idx="30">
                  <c:v>2.6690047510906112</c:v>
                </c:pt>
                <c:pt idx="31">
                  <c:v>2.6697384263405102</c:v>
                </c:pt>
                <c:pt idx="32">
                  <c:v>2.6704729356032821</c:v>
                </c:pt>
                <c:pt idx="33">
                  <c:v>2.6712082803767583</c:v>
                </c:pt>
                <c:pt idx="34">
                  <c:v>2.671944462162561</c:v>
                </c:pt>
                <c:pt idx="35">
                  <c:v>2.6726814824661163</c:v>
                </c:pt>
                <c:pt idx="36">
                  <c:v>2.6734193427966679</c:v>
                </c:pt>
                <c:pt idx="37">
                  <c:v>2.6741580446672861</c:v>
                </c:pt>
                <c:pt idx="38">
                  <c:v>2.6716665363809269</c:v>
                </c:pt>
                <c:pt idx="39">
                  <c:v>2.6692306297554085</c:v>
                </c:pt>
                <c:pt idx="40">
                  <c:v>2.6668486994034599</c:v>
                </c:pt>
                <c:pt idx="41">
                  <c:v>2.6645196150440711</c:v>
                </c:pt>
                <c:pt idx="42">
                  <c:v>2.6622421323934358</c:v>
                </c:pt>
                <c:pt idx="43">
                  <c:v>2.6600150994112637</c:v>
                </c:pt>
                <c:pt idx="44">
                  <c:v>2.6578372611583445</c:v>
                </c:pt>
                <c:pt idx="45">
                  <c:v>2.655707304301814</c:v>
                </c:pt>
                <c:pt idx="46">
                  <c:v>2.6536241347329632</c:v>
                </c:pt>
                <c:pt idx="47">
                  <c:v>2.6515863131054531</c:v>
                </c:pt>
                <c:pt idx="48">
                  <c:v>2.6495925213139091</c:v>
                </c:pt>
                <c:pt idx="49">
                  <c:v>2.6476415480171003</c:v>
                </c:pt>
                <c:pt idx="50">
                  <c:v>2.6457319403607453</c:v>
                </c:pt>
                <c:pt idx="51">
                  <c:v>2.6438623446886083</c:v>
                </c:pt>
                <c:pt idx="52">
                  <c:v>2.6420312731591706</c:v>
                </c:pt>
                <c:pt idx="53">
                  <c:v>2.6377233481571842</c:v>
                </c:pt>
                <c:pt idx="54">
                  <c:v>2.6333122913647169</c:v>
                </c:pt>
                <c:pt idx="55">
                  <c:v>2.6289499803018224</c:v>
                </c:pt>
                <c:pt idx="56">
                  <c:v>2.6246373306430422</c:v>
                </c:pt>
                <c:pt idx="57">
                  <c:v>2.6203751561386222</c:v>
                </c:pt>
                <c:pt idx="58">
                  <c:v>2.6161639659279756</c:v>
                </c:pt>
                <c:pt idx="59">
                  <c:v>2.6120040115009084</c:v>
                </c:pt>
                <c:pt idx="60">
                  <c:v>2.6078955078637462</c:v>
                </c:pt>
                <c:pt idx="61">
                  <c:v>2.6038382790169297</c:v>
                </c:pt>
                <c:pt idx="62">
                  <c:v>2.5998323266460774</c:v>
                </c:pt>
                <c:pt idx="63">
                  <c:v>2.5958773078581157</c:v>
                </c:pt>
                <c:pt idx="64">
                  <c:v>2.5919728858593802</c:v>
                </c:pt>
                <c:pt idx="65">
                  <c:v>2.5881186824327909</c:v>
                </c:pt>
                <c:pt idx="66">
                  <c:v>2.5843140782134522</c:v>
                </c:pt>
                <c:pt idx="67">
                  <c:v>2.5805586388787796</c:v>
                </c:pt>
                <c:pt idx="68">
                  <c:v>2.5768516312107628</c:v>
                </c:pt>
                <c:pt idx="69">
                  <c:v>2.5731925375970328</c:v>
                </c:pt>
                <c:pt idx="70">
                  <c:v>2.5703922571546745</c:v>
                </c:pt>
                <c:pt idx="71">
                  <c:v>2.5680497739219987</c:v>
                </c:pt>
                <c:pt idx="72">
                  <c:v>2.5657481570773752</c:v>
                </c:pt>
                <c:pt idx="73">
                  <c:v>2.5634853383115961</c:v>
                </c:pt>
                <c:pt idx="74">
                  <c:v>2.5612592598428692</c:v>
                </c:pt>
                <c:pt idx="75">
                  <c:v>2.5590679885549155</c:v>
                </c:pt>
                <c:pt idx="76">
                  <c:v>2.5569095233475601</c:v>
                </c:pt>
                <c:pt idx="77">
                  <c:v>2.5547819758332895</c:v>
                </c:pt>
                <c:pt idx="78">
                  <c:v>2.5526833974852035</c:v>
                </c:pt>
                <c:pt idx="79">
                  <c:v>2.550612001656992</c:v>
                </c:pt>
                <c:pt idx="80">
                  <c:v>2.5485438853151141</c:v>
                </c:pt>
                <c:pt idx="81">
                  <c:v>2.5464393460231647</c:v>
                </c:pt>
                <c:pt idx="82">
                  <c:v>2.5443618429399577</c:v>
                </c:pt>
                <c:pt idx="83">
                  <c:v>2.542309351460927</c:v>
                </c:pt>
                <c:pt idx="84">
                  <c:v>2.5402796567798642</c:v>
                </c:pt>
                <c:pt idx="85">
                  <c:v>2.5382709830771142</c:v>
                </c:pt>
                <c:pt idx="86">
                  <c:v>2.5362811725624903</c:v>
                </c:pt>
                <c:pt idx="87">
                  <c:v>2.5343083840125584</c:v>
                </c:pt>
                <c:pt idx="88">
                  <c:v>2.5323506849099897</c:v>
                </c:pt>
                <c:pt idx="89">
                  <c:v>2.5304062605216857</c:v>
                </c:pt>
                <c:pt idx="90">
                  <c:v>2.5284733578440912</c:v>
                </c:pt>
                <c:pt idx="91">
                  <c:v>2.5265500946408439</c:v>
                </c:pt>
                <c:pt idx="92">
                  <c:v>2.524634825033742</c:v>
                </c:pt>
                <c:pt idx="93">
                  <c:v>2.5227258508512165</c:v>
                </c:pt>
                <c:pt idx="94">
                  <c:v>2.5208215020079816</c:v>
                </c:pt>
                <c:pt idx="95">
                  <c:v>2.5189202668673993</c:v>
                </c:pt>
                <c:pt idx="96">
                  <c:v>2.5170204343950289</c:v>
                </c:pt>
                <c:pt idx="97">
                  <c:v>2.5151206253725005</c:v>
                </c:pt>
                <c:pt idx="98">
                  <c:v>2.5132192698330615</c:v>
                </c:pt>
                <c:pt idx="99">
                  <c:v>2.5113149241560162</c:v>
                </c:pt>
                <c:pt idx="100">
                  <c:v>2.5094062637244683</c:v>
                </c:pt>
                <c:pt idx="101">
                  <c:v>2.5074919501586059</c:v>
                </c:pt>
                <c:pt idx="102">
                  <c:v>2.5055706686389723</c:v>
                </c:pt>
                <c:pt idx="103">
                  <c:v>2.5036411701667536</c:v>
                </c:pt>
                <c:pt idx="104">
                  <c:v>2.5017022781985223</c:v>
                </c:pt>
                <c:pt idx="105">
                  <c:v>2.4997528794619175</c:v>
                </c:pt>
                <c:pt idx="106">
                  <c:v>2.4977918231950254</c:v>
                </c:pt>
                <c:pt idx="107">
                  <c:v>2.495818211588217</c:v>
                </c:pt>
                <c:pt idx="108">
                  <c:v>2.4938310266791879</c:v>
                </c:pt>
                <c:pt idx="109">
                  <c:v>2.4918293687168478</c:v>
                </c:pt>
                <c:pt idx="110">
                  <c:v>2.4898124651438183</c:v>
                </c:pt>
                <c:pt idx="111">
                  <c:v>2.4877795270529539</c:v>
                </c:pt>
                <c:pt idx="112">
                  <c:v>2.4857298594462294</c:v>
                </c:pt>
                <c:pt idx="113">
                  <c:v>2.4836628301435142</c:v>
                </c:pt>
                <c:pt idx="114">
                  <c:v>2.4815778827901265</c:v>
                </c:pt>
                <c:pt idx="115">
                  <c:v>2.4794747023122543</c:v>
                </c:pt>
                <c:pt idx="116">
                  <c:v>2.4773527875998531</c:v>
                </c:pt>
                <c:pt idx="117">
                  <c:v>2.4752117973237917</c:v>
                </c:pt>
                <c:pt idx="118">
                  <c:v>2.4731140501755693</c:v>
                </c:pt>
                <c:pt idx="119">
                  <c:v>2.4710197701027283</c:v>
                </c:pt>
                <c:pt idx="120">
                  <c:v>2.4689043735336926</c:v>
                </c:pt>
                <c:pt idx="121">
                  <c:v>2.4667677820181062</c:v>
                </c:pt>
                <c:pt idx="122">
                  <c:v>2.4646103261259396</c:v>
                </c:pt>
                <c:pt idx="123">
                  <c:v>2.4624321424745266</c:v>
                </c:pt>
                <c:pt idx="124">
                  <c:v>2.4602335405076947</c:v>
                </c:pt>
                <c:pt idx="125">
                  <c:v>2.4580149891892833</c:v>
                </c:pt>
                <c:pt idx="126">
                  <c:v>2.4557769865431043</c:v>
                </c:pt>
                <c:pt idx="127">
                  <c:v>2.4535202162742418</c:v>
                </c:pt>
                <c:pt idx="128">
                  <c:v>2.4512453095502664</c:v>
                </c:pt>
                <c:pt idx="129">
                  <c:v>2.4489533183853829</c:v>
                </c:pt>
                <c:pt idx="130">
                  <c:v>2.4466463160593226</c:v>
                </c:pt>
                <c:pt idx="131">
                  <c:v>2.444440909228458</c:v>
                </c:pt>
                <c:pt idx="132">
                  <c:v>2.4422416001477165</c:v>
                </c:pt>
                <c:pt idx="133">
                  <c:v>2.4400481284551665</c:v>
                </c:pt>
                <c:pt idx="134">
                  <c:v>2.4378602042314861</c:v>
                </c:pt>
                <c:pt idx="135">
                  <c:v>2.4356775711564982</c:v>
                </c:pt>
                <c:pt idx="136">
                  <c:v>2.4335000733987164</c:v>
                </c:pt>
                <c:pt idx="137">
                  <c:v>2.4313274357359616</c:v>
                </c:pt>
                <c:pt idx="138">
                  <c:v>2.4294606995447916</c:v>
                </c:pt>
                <c:pt idx="139">
                  <c:v>2.4276470700840171</c:v>
                </c:pt>
                <c:pt idx="140">
                  <c:v>2.4258273270057709</c:v>
                </c:pt>
                <c:pt idx="141">
                  <c:v>2.4240012926332923</c:v>
                </c:pt>
                <c:pt idx="142">
                  <c:v>2.4221686996158818</c:v>
                </c:pt>
                <c:pt idx="143">
                  <c:v>2.4203292582724134</c:v>
                </c:pt>
                <c:pt idx="144">
                  <c:v>2.4184828920032406</c:v>
                </c:pt>
                <c:pt idx="145">
                  <c:v>2.416629313097546</c:v>
                </c:pt>
                <c:pt idx="146">
                  <c:v>2.4147683496702399</c:v>
                </c:pt>
                <c:pt idx="147">
                  <c:v>2.4128999799593291</c:v>
                </c:pt>
                <c:pt idx="148">
                  <c:v>2.4110240431948169</c:v>
                </c:pt>
                <c:pt idx="149">
                  <c:v>2.4091404606524494</c:v>
                </c:pt>
                <c:pt idx="150">
                  <c:v>2.4072490960503137</c:v>
                </c:pt>
                <c:pt idx="151">
                  <c:v>2.4053500655326894</c:v>
                </c:pt>
                <c:pt idx="152">
                  <c:v>2.403443258812044</c:v>
                </c:pt>
                <c:pt idx="153">
                  <c:v>2.4015288058396482</c:v>
                </c:pt>
                <c:pt idx="154">
                  <c:v>2.3996067361010915</c:v>
                </c:pt>
                <c:pt idx="155">
                  <c:v>2.3963125984764391</c:v>
                </c:pt>
                <c:pt idx="156">
                  <c:v>2.391657037788891</c:v>
                </c:pt>
                <c:pt idx="157">
                  <c:v>2.3871074041234412</c:v>
                </c:pt>
                <c:pt idx="158">
                  <c:v>2.3826606913188328</c:v>
                </c:pt>
                <c:pt idx="159">
                  <c:v>2.3783142332404439</c:v>
                </c:pt>
                <c:pt idx="160">
                  <c:v>2.3744448264064615</c:v>
                </c:pt>
                <c:pt idx="161">
                  <c:v>2.3707619161596623</c:v>
                </c:pt>
                <c:pt idx="162">
                  <c:v>2.3671645072897181</c:v>
                </c:pt>
                <c:pt idx="163">
                  <c:v>2.3616459370543126</c:v>
                </c:pt>
                <c:pt idx="164">
                  <c:v>2.3549467339036227</c:v>
                </c:pt>
                <c:pt idx="165">
                  <c:v>2.3481518265848589</c:v>
                </c:pt>
                <c:pt idx="166">
                  <c:v>2.3410071748390693</c:v>
                </c:pt>
                <c:pt idx="167">
                  <c:v>2.3331762400204235</c:v>
                </c:pt>
                <c:pt idx="168">
                  <c:v>2.3246045468367447</c:v>
                </c:pt>
                <c:pt idx="169">
                  <c:v>2.3163068470998089</c:v>
                </c:pt>
                <c:pt idx="170">
                  <c:v>2.3045629964539995</c:v>
                </c:pt>
                <c:pt idx="171">
                  <c:v>2.2935921790016036</c:v>
                </c:pt>
                <c:pt idx="172">
                  <c:v>2.2827687931163276</c:v>
                </c:pt>
                <c:pt idx="173">
                  <c:v>2.2721769764045807</c:v>
                </c:pt>
              </c:numCache>
            </c:numRef>
          </c:xVal>
          <c:yVal>
            <c:numRef>
              <c:f>'A. Thermody. result (all suite)'!$I$730:$I$903</c:f>
              <c:numCache>
                <c:formatCode>0.00</c:formatCode>
                <c:ptCount val="174"/>
                <c:pt idx="0">
                  <c:v>46.42</c:v>
                </c:pt>
                <c:pt idx="1">
                  <c:v>46.42</c:v>
                </c:pt>
                <c:pt idx="2">
                  <c:v>46.42</c:v>
                </c:pt>
                <c:pt idx="3">
                  <c:v>46.42</c:v>
                </c:pt>
                <c:pt idx="4">
                  <c:v>46.42</c:v>
                </c:pt>
                <c:pt idx="5">
                  <c:v>46.42</c:v>
                </c:pt>
                <c:pt idx="6">
                  <c:v>46.42</c:v>
                </c:pt>
                <c:pt idx="7">
                  <c:v>46.42</c:v>
                </c:pt>
                <c:pt idx="8">
                  <c:v>46.42</c:v>
                </c:pt>
                <c:pt idx="9">
                  <c:v>46.42</c:v>
                </c:pt>
                <c:pt idx="10">
                  <c:v>46.42</c:v>
                </c:pt>
                <c:pt idx="11">
                  <c:v>46.42</c:v>
                </c:pt>
                <c:pt idx="12">
                  <c:v>46.42</c:v>
                </c:pt>
                <c:pt idx="13">
                  <c:v>46.42</c:v>
                </c:pt>
                <c:pt idx="14">
                  <c:v>46.42</c:v>
                </c:pt>
                <c:pt idx="15">
                  <c:v>46.42</c:v>
                </c:pt>
                <c:pt idx="16">
                  <c:v>46.42</c:v>
                </c:pt>
                <c:pt idx="17">
                  <c:v>46.42</c:v>
                </c:pt>
                <c:pt idx="18">
                  <c:v>46.42</c:v>
                </c:pt>
                <c:pt idx="19">
                  <c:v>46.42</c:v>
                </c:pt>
                <c:pt idx="20">
                  <c:v>46.42</c:v>
                </c:pt>
                <c:pt idx="21">
                  <c:v>46.42</c:v>
                </c:pt>
                <c:pt idx="22">
                  <c:v>46.42</c:v>
                </c:pt>
                <c:pt idx="23">
                  <c:v>46.42</c:v>
                </c:pt>
                <c:pt idx="24">
                  <c:v>46.42</c:v>
                </c:pt>
                <c:pt idx="25">
                  <c:v>46.42</c:v>
                </c:pt>
                <c:pt idx="26">
                  <c:v>46.42</c:v>
                </c:pt>
                <c:pt idx="27">
                  <c:v>46.42</c:v>
                </c:pt>
                <c:pt idx="28">
                  <c:v>46.42</c:v>
                </c:pt>
                <c:pt idx="29">
                  <c:v>46.42</c:v>
                </c:pt>
                <c:pt idx="30">
                  <c:v>46.42</c:v>
                </c:pt>
                <c:pt idx="31">
                  <c:v>46.42</c:v>
                </c:pt>
                <c:pt idx="32">
                  <c:v>46.42</c:v>
                </c:pt>
                <c:pt idx="33">
                  <c:v>46.42</c:v>
                </c:pt>
                <c:pt idx="34">
                  <c:v>46.42</c:v>
                </c:pt>
                <c:pt idx="35">
                  <c:v>46.42</c:v>
                </c:pt>
                <c:pt idx="36">
                  <c:v>46.42</c:v>
                </c:pt>
                <c:pt idx="37">
                  <c:v>46.42</c:v>
                </c:pt>
                <c:pt idx="38">
                  <c:v>46.519331999999999</c:v>
                </c:pt>
                <c:pt idx="39">
                  <c:v>46.616357999999998</c:v>
                </c:pt>
                <c:pt idx="40">
                  <c:v>46.711137000000001</c:v>
                </c:pt>
                <c:pt idx="41">
                  <c:v>46.803711</c:v>
                </c:pt>
                <c:pt idx="42">
                  <c:v>46.894123</c:v>
                </c:pt>
                <c:pt idx="43">
                  <c:v>46.982413000000001</c:v>
                </c:pt>
                <c:pt idx="44">
                  <c:v>47.068621999999998</c:v>
                </c:pt>
                <c:pt idx="45">
                  <c:v>47.152791000000001</c:v>
                </c:pt>
                <c:pt idx="46">
                  <c:v>47.234957000000001</c:v>
                </c:pt>
                <c:pt idx="47">
                  <c:v>47.315159000000001</c:v>
                </c:pt>
                <c:pt idx="48">
                  <c:v>47.393433000000002</c:v>
                </c:pt>
                <c:pt idx="49">
                  <c:v>47.469811999999997</c:v>
                </c:pt>
                <c:pt idx="50">
                  <c:v>47.544328999999998</c:v>
                </c:pt>
                <c:pt idx="51">
                  <c:v>47.617013999999998</c:v>
                </c:pt>
                <c:pt idx="52">
                  <c:v>47.687893000000003</c:v>
                </c:pt>
                <c:pt idx="53">
                  <c:v>47.746938999999998</c:v>
                </c:pt>
                <c:pt idx="54">
                  <c:v>47.804602000000003</c:v>
                </c:pt>
                <c:pt idx="55">
                  <c:v>47.861482000000002</c:v>
                </c:pt>
                <c:pt idx="56">
                  <c:v>47.917549999999999</c:v>
                </c:pt>
                <c:pt idx="57">
                  <c:v>47.972783999999997</c:v>
                </c:pt>
                <c:pt idx="58">
                  <c:v>48.027168000000003</c:v>
                </c:pt>
                <c:pt idx="59">
                  <c:v>48.080691000000002</c:v>
                </c:pt>
                <c:pt idx="60">
                  <c:v>48.133347000000001</c:v>
                </c:pt>
                <c:pt idx="61">
                  <c:v>48.185133</c:v>
                </c:pt>
                <c:pt idx="62">
                  <c:v>48.236051000000003</c:v>
                </c:pt>
                <c:pt idx="63">
                  <c:v>48.286102999999997</c:v>
                </c:pt>
                <c:pt idx="64">
                  <c:v>48.335295000000002</c:v>
                </c:pt>
                <c:pt idx="65">
                  <c:v>48.383634000000001</c:v>
                </c:pt>
                <c:pt idx="66">
                  <c:v>48.431128999999999</c:v>
                </c:pt>
                <c:pt idx="67">
                  <c:v>48.477791000000003</c:v>
                </c:pt>
                <c:pt idx="68">
                  <c:v>48.523629</c:v>
                </c:pt>
                <c:pt idx="69">
                  <c:v>48.568655999999997</c:v>
                </c:pt>
                <c:pt idx="70">
                  <c:v>48.626767000000001</c:v>
                </c:pt>
                <c:pt idx="71">
                  <c:v>48.690640999999999</c:v>
                </c:pt>
                <c:pt idx="72">
                  <c:v>48.753231999999997</c:v>
                </c:pt>
                <c:pt idx="73">
                  <c:v>48.814562000000002</c:v>
                </c:pt>
                <c:pt idx="74">
                  <c:v>48.874653000000002</c:v>
                </c:pt>
                <c:pt idx="75">
                  <c:v>48.933529</c:v>
                </c:pt>
                <c:pt idx="76">
                  <c:v>48.991210000000002</c:v>
                </c:pt>
                <c:pt idx="77">
                  <c:v>49.047719000000001</c:v>
                </c:pt>
                <c:pt idx="78">
                  <c:v>49.103076000000001</c:v>
                </c:pt>
                <c:pt idx="79">
                  <c:v>49.157302000000001</c:v>
                </c:pt>
                <c:pt idx="80">
                  <c:v>49.216807000000003</c:v>
                </c:pt>
                <c:pt idx="81">
                  <c:v>49.293246000000003</c:v>
                </c:pt>
                <c:pt idx="82">
                  <c:v>49.367970999999997</c:v>
                </c:pt>
                <c:pt idx="83">
                  <c:v>49.441026000000001</c:v>
                </c:pt>
                <c:pt idx="84">
                  <c:v>49.512453000000001</c:v>
                </c:pt>
                <c:pt idx="85">
                  <c:v>49.582295000000002</c:v>
                </c:pt>
                <c:pt idx="86">
                  <c:v>49.650590000000001</c:v>
                </c:pt>
                <c:pt idx="87">
                  <c:v>49.717381000000003</c:v>
                </c:pt>
                <c:pt idx="88">
                  <c:v>49.782702999999998</c:v>
                </c:pt>
                <c:pt idx="89">
                  <c:v>49.846597000000003</c:v>
                </c:pt>
                <c:pt idx="90">
                  <c:v>49.909097000000003</c:v>
                </c:pt>
                <c:pt idx="91">
                  <c:v>49.970241999999999</c:v>
                </c:pt>
                <c:pt idx="92">
                  <c:v>50.030065</c:v>
                </c:pt>
                <c:pt idx="93">
                  <c:v>50.088602999999999</c:v>
                </c:pt>
                <c:pt idx="94">
                  <c:v>50.145888999999997</c:v>
                </c:pt>
                <c:pt idx="95">
                  <c:v>50.201957999999998</c:v>
                </c:pt>
                <c:pt idx="96">
                  <c:v>50.256843000000003</c:v>
                </c:pt>
                <c:pt idx="97">
                  <c:v>50.310578</c:v>
                </c:pt>
                <c:pt idx="98">
                  <c:v>50.363194</c:v>
                </c:pt>
                <c:pt idx="99">
                  <c:v>50.414724</c:v>
                </c:pt>
                <c:pt idx="100">
                  <c:v>50.465201</c:v>
                </c:pt>
                <c:pt idx="101">
                  <c:v>50.514656000000002</c:v>
                </c:pt>
                <c:pt idx="102">
                  <c:v>50.563119999999998</c:v>
                </c:pt>
                <c:pt idx="103">
                  <c:v>50.610624999999999</c:v>
                </c:pt>
                <c:pt idx="104">
                  <c:v>50.657201000000001</c:v>
                </c:pt>
                <c:pt idx="105">
                  <c:v>50.702877999999998</c:v>
                </c:pt>
                <c:pt idx="106">
                  <c:v>50.747687999999997</c:v>
                </c:pt>
                <c:pt idx="107">
                  <c:v>50.791659000000003</c:v>
                </c:pt>
                <c:pt idx="108">
                  <c:v>50.834822000000003</c:v>
                </c:pt>
                <c:pt idx="109">
                  <c:v>50.877204999999996</c:v>
                </c:pt>
                <c:pt idx="110">
                  <c:v>50.918838000000001</c:v>
                </c:pt>
                <c:pt idx="111">
                  <c:v>50.959749000000002</c:v>
                </c:pt>
                <c:pt idx="112">
                  <c:v>50.999966000000001</c:v>
                </c:pt>
                <c:pt idx="113">
                  <c:v>51.039515999999999</c:v>
                </c:pt>
                <c:pt idx="114">
                  <c:v>51.078428000000002</c:v>
                </c:pt>
                <c:pt idx="115">
                  <c:v>51.116726999999997</c:v>
                </c:pt>
                <c:pt idx="116">
                  <c:v>51.154439000000004</c:v>
                </c:pt>
                <c:pt idx="117">
                  <c:v>51.191591000000003</c:v>
                </c:pt>
                <c:pt idx="118">
                  <c:v>51.226202000000001</c:v>
                </c:pt>
                <c:pt idx="119">
                  <c:v>51.259608</c:v>
                </c:pt>
                <c:pt idx="120">
                  <c:v>51.292625000000001</c:v>
                </c:pt>
                <c:pt idx="121">
                  <c:v>51.325273000000003</c:v>
                </c:pt>
                <c:pt idx="122">
                  <c:v>51.357574999999997</c:v>
                </c:pt>
                <c:pt idx="123">
                  <c:v>51.389549000000002</c:v>
                </c:pt>
                <c:pt idx="124">
                  <c:v>51.421214999999997</c:v>
                </c:pt>
                <c:pt idx="125">
                  <c:v>51.452593</c:v>
                </c:pt>
                <c:pt idx="126">
                  <c:v>51.483699000000001</c:v>
                </c:pt>
                <c:pt idx="127">
                  <c:v>51.514549000000002</c:v>
                </c:pt>
                <c:pt idx="128">
                  <c:v>51.545158999999998</c:v>
                </c:pt>
                <c:pt idx="129">
                  <c:v>51.575544000000001</c:v>
                </c:pt>
                <c:pt idx="130">
                  <c:v>51.605719000000001</c:v>
                </c:pt>
                <c:pt idx="131">
                  <c:v>51.635874000000001</c:v>
                </c:pt>
                <c:pt idx="132">
                  <c:v>51.665869000000001</c:v>
                </c:pt>
                <c:pt idx="133">
                  <c:v>51.695711000000003</c:v>
                </c:pt>
                <c:pt idx="134">
                  <c:v>51.725406999999997</c:v>
                </c:pt>
                <c:pt idx="135">
                  <c:v>51.754964000000001</c:v>
                </c:pt>
                <c:pt idx="136">
                  <c:v>51.784387000000002</c:v>
                </c:pt>
                <c:pt idx="137">
                  <c:v>51.813681000000003</c:v>
                </c:pt>
                <c:pt idx="138">
                  <c:v>51.853267000000002</c:v>
                </c:pt>
                <c:pt idx="139">
                  <c:v>51.893929999999997</c:v>
                </c:pt>
                <c:pt idx="140">
                  <c:v>51.934370999999999</c:v>
                </c:pt>
                <c:pt idx="141">
                  <c:v>51.974598999999998</c:v>
                </c:pt>
                <c:pt idx="142">
                  <c:v>52.014623</c:v>
                </c:pt>
                <c:pt idx="143">
                  <c:v>52.054451999999998</c:v>
                </c:pt>
                <c:pt idx="144">
                  <c:v>52.094095000000003</c:v>
                </c:pt>
                <c:pt idx="145">
                  <c:v>52.133558999999998</c:v>
                </c:pt>
                <c:pt idx="146">
                  <c:v>52.172851999999999</c:v>
                </c:pt>
                <c:pt idx="147">
                  <c:v>52.211981999999999</c:v>
                </c:pt>
                <c:pt idx="148">
                  <c:v>52.250954999999998</c:v>
                </c:pt>
                <c:pt idx="149">
                  <c:v>52.289777999999998</c:v>
                </c:pt>
                <c:pt idx="150">
                  <c:v>52.328456000000003</c:v>
                </c:pt>
                <c:pt idx="151">
                  <c:v>52.366995000000003</c:v>
                </c:pt>
                <c:pt idx="152">
                  <c:v>52.4054</c:v>
                </c:pt>
                <c:pt idx="153">
                  <c:v>52.443674000000001</c:v>
                </c:pt>
                <c:pt idx="154">
                  <c:v>52.481820999999997</c:v>
                </c:pt>
                <c:pt idx="155">
                  <c:v>52.540025999999997</c:v>
                </c:pt>
                <c:pt idx="156">
                  <c:v>52.613562000000002</c:v>
                </c:pt>
                <c:pt idx="157">
                  <c:v>52.685571000000003</c:v>
                </c:pt>
                <c:pt idx="158">
                  <c:v>52.756093999999997</c:v>
                </c:pt>
                <c:pt idx="159">
                  <c:v>52.825164999999998</c:v>
                </c:pt>
                <c:pt idx="160">
                  <c:v>52.901857</c:v>
                </c:pt>
                <c:pt idx="161">
                  <c:v>52.980049999999999</c:v>
                </c:pt>
                <c:pt idx="162">
                  <c:v>53.059693000000003</c:v>
                </c:pt>
                <c:pt idx="163">
                  <c:v>53.124178000000001</c:v>
                </c:pt>
                <c:pt idx="164">
                  <c:v>53.177891000000002</c:v>
                </c:pt>
                <c:pt idx="165">
                  <c:v>53.230407</c:v>
                </c:pt>
                <c:pt idx="166">
                  <c:v>53.287052000000003</c:v>
                </c:pt>
                <c:pt idx="167">
                  <c:v>53.377974999999999</c:v>
                </c:pt>
                <c:pt idx="168">
                  <c:v>53.536816000000002</c:v>
                </c:pt>
                <c:pt idx="169">
                  <c:v>53.691121000000003</c:v>
                </c:pt>
                <c:pt idx="170">
                  <c:v>53.476103999999999</c:v>
                </c:pt>
                <c:pt idx="171">
                  <c:v>53.493335000000002</c:v>
                </c:pt>
                <c:pt idx="172">
                  <c:v>53.504036999999997</c:v>
                </c:pt>
                <c:pt idx="173">
                  <c:v>53.506767000000004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83-4B86-9650-07126D5A726F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suite)'!$E$905:$E$1082</c:f>
              <c:numCache>
                <c:formatCode>0.0</c:formatCode>
                <c:ptCount val="178"/>
                <c:pt idx="0">
                  <c:v>2.8825571553061331</c:v>
                </c:pt>
                <c:pt idx="1">
                  <c:v>2.8833307873102361</c:v>
                </c:pt>
                <c:pt idx="2">
                  <c:v>2.8841052406848759</c:v>
                </c:pt>
                <c:pt idx="3">
                  <c:v>2.8848805167932738</c:v>
                </c:pt>
                <c:pt idx="4">
                  <c:v>2.8856636074780799</c:v>
                </c:pt>
                <c:pt idx="5">
                  <c:v>2.8864519577470831</c:v>
                </c:pt>
                <c:pt idx="6">
                  <c:v>2.8872407018213795</c:v>
                </c:pt>
                <c:pt idx="7">
                  <c:v>2.8880297761567038</c:v>
                </c:pt>
                <c:pt idx="8">
                  <c:v>2.8888192686100869</c:v>
                </c:pt>
                <c:pt idx="9">
                  <c:v>2.889609105070746</c:v>
                </c:pt>
                <c:pt idx="10">
                  <c:v>2.8903993161129105</c:v>
                </c:pt>
                <c:pt idx="11">
                  <c:v>2.8911898937222298</c:v>
                </c:pt>
                <c:pt idx="12">
                  <c:v>2.8919808260692546</c:v>
                </c:pt>
                <c:pt idx="13">
                  <c:v>2.8927721335465626</c:v>
                </c:pt>
                <c:pt idx="14">
                  <c:v>2.8935639038534378</c:v>
                </c:pt>
                <c:pt idx="15">
                  <c:v>2.8921148237496963</c:v>
                </c:pt>
                <c:pt idx="16">
                  <c:v>2.8906200418418599</c:v>
                </c:pt>
                <c:pt idx="17">
                  <c:v>2.8891267781311245</c:v>
                </c:pt>
                <c:pt idx="18">
                  <c:v>2.8876388645394098</c:v>
                </c:pt>
                <c:pt idx="19">
                  <c:v>2.8861593666473224</c:v>
                </c:pt>
                <c:pt idx="20">
                  <c:v>2.8846909400730603</c:v>
                </c:pt>
                <c:pt idx="21">
                  <c:v>2.8832359058985531</c:v>
                </c:pt>
                <c:pt idx="22">
                  <c:v>2.8817960231298012</c:v>
                </c:pt>
                <c:pt idx="23">
                  <c:v>2.8803730024833665</c:v>
                </c:pt>
                <c:pt idx="24">
                  <c:v>2.878968146902158</c:v>
                </c:pt>
                <c:pt idx="25">
                  <c:v>2.877582608912026</c:v>
                </c:pt>
                <c:pt idx="26">
                  <c:v>2.8714953871787912</c:v>
                </c:pt>
                <c:pt idx="27">
                  <c:v>2.8616055259000985</c:v>
                </c:pt>
                <c:pt idx="28">
                  <c:v>2.8525408732270017</c:v>
                </c:pt>
                <c:pt idx="29">
                  <c:v>2.844046832216176</c:v>
                </c:pt>
                <c:pt idx="30">
                  <c:v>2.8357497955950648</c:v>
                </c:pt>
                <c:pt idx="31">
                  <c:v>2.8274090339098796</c:v>
                </c:pt>
                <c:pt idx="32">
                  <c:v>2.8194884312123785</c:v>
                </c:pt>
                <c:pt idx="33">
                  <c:v>2.8120341442722445</c:v>
                </c:pt>
                <c:pt idx="34">
                  <c:v>2.8050106486943749</c:v>
                </c:pt>
                <c:pt idx="35">
                  <c:v>2.7983734640767994</c:v>
                </c:pt>
                <c:pt idx="36">
                  <c:v>2.7920810859882121</c:v>
                </c:pt>
                <c:pt idx="37">
                  <c:v>2.7860971547813609</c:v>
                </c:pt>
                <c:pt idx="38">
                  <c:v>2.7803901181708253</c:v>
                </c:pt>
                <c:pt idx="39">
                  <c:v>2.7749330919976418</c:v>
                </c:pt>
                <c:pt idx="40">
                  <c:v>2.7697028504448742</c:v>
                </c:pt>
                <c:pt idx="41">
                  <c:v>2.7646793066869342</c:v>
                </c:pt>
                <c:pt idx="42">
                  <c:v>2.7598450409458533</c:v>
                </c:pt>
                <c:pt idx="43">
                  <c:v>2.7551848172708286</c:v>
                </c:pt>
                <c:pt idx="44">
                  <c:v>2.750685258689447</c:v>
                </c:pt>
                <c:pt idx="45">
                  <c:v>2.746334546381918</c:v>
                </c:pt>
                <c:pt idx="46">
                  <c:v>2.7421220814721532</c:v>
                </c:pt>
                <c:pt idx="47">
                  <c:v>2.7380386148713751</c:v>
                </c:pt>
                <c:pt idx="48">
                  <c:v>2.7340757072657427</c:v>
                </c:pt>
                <c:pt idx="49">
                  <c:v>2.7302257038540465</c:v>
                </c:pt>
                <c:pt idx="50">
                  <c:v>2.7265154413679462</c:v>
                </c:pt>
                <c:pt idx="51">
                  <c:v>2.7230161600922922</c:v>
                </c:pt>
                <c:pt idx="52">
                  <c:v>2.719611080793106</c:v>
                </c:pt>
                <c:pt idx="53">
                  <c:v>2.7162947471798771</c:v>
                </c:pt>
                <c:pt idx="54">
                  <c:v>2.7130619100042379</c:v>
                </c:pt>
                <c:pt idx="55">
                  <c:v>2.7098128811218274</c:v>
                </c:pt>
                <c:pt idx="56">
                  <c:v>2.7059763717252268</c:v>
                </c:pt>
                <c:pt idx="57">
                  <c:v>2.7021974354232663</c:v>
                </c:pt>
                <c:pt idx="58">
                  <c:v>2.6983967735992378</c:v>
                </c:pt>
                <c:pt idx="59">
                  <c:v>2.6945888005819798</c:v>
                </c:pt>
                <c:pt idx="60">
                  <c:v>2.6908436732842311</c:v>
                </c:pt>
                <c:pt idx="61">
                  <c:v>2.6871593304749806</c:v>
                </c:pt>
                <c:pt idx="62">
                  <c:v>2.6835339572934198</c:v>
                </c:pt>
                <c:pt idx="63">
                  <c:v>2.6799657401512684</c:v>
                </c:pt>
                <c:pt idx="64">
                  <c:v>2.676453156041819</c:v>
                </c:pt>
                <c:pt idx="65">
                  <c:v>2.6729943605023867</c:v>
                </c:pt>
                <c:pt idx="66">
                  <c:v>2.6695885993222874</c:v>
                </c:pt>
                <c:pt idx="67">
                  <c:v>2.6662369065683844</c:v>
                </c:pt>
                <c:pt idx="68">
                  <c:v>2.6629370965174219</c:v>
                </c:pt>
                <c:pt idx="69">
                  <c:v>2.6596880262217688</c:v>
                </c:pt>
                <c:pt idx="70">
                  <c:v>2.6564887268884121</c:v>
                </c:pt>
                <c:pt idx="71">
                  <c:v>2.6533382242098509</c:v>
                </c:pt>
                <c:pt idx="72">
                  <c:v>2.6502354012189127</c:v>
                </c:pt>
                <c:pt idx="73">
                  <c:v>2.6471794214272348</c:v>
                </c:pt>
                <c:pt idx="74">
                  <c:v>2.6441692344750045</c:v>
                </c:pt>
                <c:pt idx="75">
                  <c:v>2.6412039780884995</c:v>
                </c:pt>
                <c:pt idx="76">
                  <c:v>2.6382826355051359</c:v>
                </c:pt>
                <c:pt idx="77">
                  <c:v>2.6354043615054397</c:v>
                </c:pt>
                <c:pt idx="78">
                  <c:v>2.6325682603249492</c:v>
                </c:pt>
                <c:pt idx="79">
                  <c:v>2.629773516887445</c:v>
                </c:pt>
                <c:pt idx="80">
                  <c:v>2.6270190792452013</c:v>
                </c:pt>
                <c:pt idx="81">
                  <c:v>2.6243043003721773</c:v>
                </c:pt>
                <c:pt idx="82">
                  <c:v>2.6216282665071202</c:v>
                </c:pt>
                <c:pt idx="83">
                  <c:v>2.6189902703135406</c:v>
                </c:pt>
                <c:pt idx="84">
                  <c:v>2.6163893824487543</c:v>
                </c:pt>
                <c:pt idx="85">
                  <c:v>2.6138248846368648</c:v>
                </c:pt>
                <c:pt idx="86">
                  <c:v>2.6112960660494884</c:v>
                </c:pt>
                <c:pt idx="87">
                  <c:v>2.6088021405176578</c:v>
                </c:pt>
                <c:pt idx="88">
                  <c:v>2.6063423187456145</c:v>
                </c:pt>
                <c:pt idx="89">
                  <c:v>2.6039158950271224</c:v>
                </c:pt>
                <c:pt idx="90">
                  <c:v>2.6015223028377532</c:v>
                </c:pt>
                <c:pt idx="91">
                  <c:v>2.5991607027308081</c:v>
                </c:pt>
                <c:pt idx="92">
                  <c:v>2.5968304031781808</c:v>
                </c:pt>
                <c:pt idx="93">
                  <c:v>2.5945308716256248</c:v>
                </c:pt>
                <c:pt idx="94">
                  <c:v>2.5922613748385794</c:v>
                </c:pt>
                <c:pt idx="95">
                  <c:v>2.5900212725074696</c:v>
                </c:pt>
                <c:pt idx="96">
                  <c:v>2.5878100520992016</c:v>
                </c:pt>
                <c:pt idx="97">
                  <c:v>2.5856269593039789</c:v>
                </c:pt>
                <c:pt idx="98">
                  <c:v>2.5834714211397616</c:v>
                </c:pt>
                <c:pt idx="99">
                  <c:v>2.5813428565954126</c:v>
                </c:pt>
                <c:pt idx="100">
                  <c:v>2.5792407748819697</c:v>
                </c:pt>
                <c:pt idx="101">
                  <c:v>2.5771644499441804</c:v>
                </c:pt>
                <c:pt idx="102">
                  <c:v>2.5751133608208971</c:v>
                </c:pt>
                <c:pt idx="103">
                  <c:v>2.5730870390074854</c:v>
                </c:pt>
                <c:pt idx="104">
                  <c:v>2.5710848069543282</c:v>
                </c:pt>
                <c:pt idx="105">
                  <c:v>2.5691062151917654</c:v>
                </c:pt>
                <c:pt idx="106">
                  <c:v>2.5671506315514425</c:v>
                </c:pt>
                <c:pt idx="107">
                  <c:v>2.565217626421942</c:v>
                </c:pt>
                <c:pt idx="108">
                  <c:v>2.563306607850262</c:v>
                </c:pt>
                <c:pt idx="109">
                  <c:v>2.5614171546373781</c:v>
                </c:pt>
                <c:pt idx="110">
                  <c:v>2.5595487258746945</c:v>
                </c:pt>
                <c:pt idx="111">
                  <c:v>2.5577007312956126</c:v>
                </c:pt>
                <c:pt idx="112">
                  <c:v>2.5558727396239593</c:v>
                </c:pt>
                <c:pt idx="113">
                  <c:v>2.5540642802760405</c:v>
                </c:pt>
                <c:pt idx="114">
                  <c:v>2.5522748543042719</c:v>
                </c:pt>
                <c:pt idx="115">
                  <c:v>2.5505039931442743</c:v>
                </c:pt>
                <c:pt idx="116">
                  <c:v>2.5487511955661288</c:v>
                </c:pt>
                <c:pt idx="117">
                  <c:v>2.5470161112576015</c:v>
                </c:pt>
                <c:pt idx="118">
                  <c:v>2.5452981116685214</c:v>
                </c:pt>
                <c:pt idx="119">
                  <c:v>2.5435967920863045</c:v>
                </c:pt>
                <c:pt idx="120">
                  <c:v>2.5419117617900153</c:v>
                </c:pt>
                <c:pt idx="121">
                  <c:v>2.5402425517516285</c:v>
                </c:pt>
                <c:pt idx="122">
                  <c:v>2.5385887761010668</c:v>
                </c:pt>
                <c:pt idx="123">
                  <c:v>2.5369498694253911</c:v>
                </c:pt>
                <c:pt idx="124">
                  <c:v>2.5353255015540421</c:v>
                </c:pt>
                <c:pt idx="125">
                  <c:v>2.5337153054901353</c:v>
                </c:pt>
                <c:pt idx="126">
                  <c:v>2.5321187752051184</c:v>
                </c:pt>
                <c:pt idx="127">
                  <c:v>2.5305355493813901</c:v>
                </c:pt>
                <c:pt idx="128">
                  <c:v>2.528965231410266</c:v>
                </c:pt>
                <c:pt idx="129">
                  <c:v>2.5274074453549416</c:v>
                </c:pt>
                <c:pt idx="130">
                  <c:v>2.5258618033276923</c:v>
                </c:pt>
                <c:pt idx="131">
                  <c:v>2.524328005550653</c:v>
                </c:pt>
                <c:pt idx="132">
                  <c:v>2.5228055763251036</c:v>
                </c:pt>
                <c:pt idx="133">
                  <c:v>2.5212943089026028</c:v>
                </c:pt>
                <c:pt idx="134">
                  <c:v>2.519793870637034</c:v>
                </c:pt>
                <c:pt idx="135">
                  <c:v>2.5183038892405203</c:v>
                </c:pt>
                <c:pt idx="136">
                  <c:v>2.5168242045831426</c:v>
                </c:pt>
                <c:pt idx="137">
                  <c:v>2.5153545490705933</c:v>
                </c:pt>
                <c:pt idx="138">
                  <c:v>2.5138947071285425</c:v>
                </c:pt>
                <c:pt idx="139">
                  <c:v>2.5124445875627708</c:v>
                </c:pt>
                <c:pt idx="140">
                  <c:v>2.5110040656992494</c:v>
                </c:pt>
                <c:pt idx="141">
                  <c:v>2.5095731584221599</c:v>
                </c:pt>
                <c:pt idx="142">
                  <c:v>2.5081520117914784</c:v>
                </c:pt>
                <c:pt idx="143">
                  <c:v>2.5067408362879053</c:v>
                </c:pt>
                <c:pt idx="144">
                  <c:v>2.5053401350859055</c:v>
                </c:pt>
                <c:pt idx="145">
                  <c:v>2.5039507495033417</c:v>
                </c:pt>
                <c:pt idx="146">
                  <c:v>2.5025739661307966</c:v>
                </c:pt>
                <c:pt idx="147">
                  <c:v>2.501212093843777</c:v>
                </c:pt>
                <c:pt idx="148">
                  <c:v>2.4998695851171151</c:v>
                </c:pt>
                <c:pt idx="149">
                  <c:v>2.4987643761446963</c:v>
                </c:pt>
                <c:pt idx="150">
                  <c:v>2.4977979796587242</c:v>
                </c:pt>
                <c:pt idx="151">
                  <c:v>2.4968260365056087</c:v>
                </c:pt>
                <c:pt idx="152">
                  <c:v>2.4958481399406023</c:v>
                </c:pt>
                <c:pt idx="153">
                  <c:v>2.4948638621282679</c:v>
                </c:pt>
                <c:pt idx="154">
                  <c:v>2.4938728162811423</c:v>
                </c:pt>
                <c:pt idx="155">
                  <c:v>2.4928745267020935</c:v>
                </c:pt>
                <c:pt idx="156">
                  <c:v>2.4918090904043173</c:v>
                </c:pt>
                <c:pt idx="157">
                  <c:v>2.4907171349231421</c:v>
                </c:pt>
                <c:pt idx="158">
                  <c:v>2.4896187547313899</c:v>
                </c:pt>
                <c:pt idx="159">
                  <c:v>2.4885134713645263</c:v>
                </c:pt>
                <c:pt idx="160">
                  <c:v>2.4874005081231045</c:v>
                </c:pt>
                <c:pt idx="161">
                  <c:v>2.4862794707803588</c:v>
                </c:pt>
                <c:pt idx="162">
                  <c:v>2.4851496570000156</c:v>
                </c:pt>
                <c:pt idx="163">
                  <c:v>2.4840105397758063</c:v>
                </c:pt>
                <c:pt idx="164">
                  <c:v>2.4828614973628937</c:v>
                </c:pt>
                <c:pt idx="165">
                  <c:v>2.4817019253199635</c:v>
                </c:pt>
                <c:pt idx="166">
                  <c:v>2.4805312373448256</c:v>
                </c:pt>
                <c:pt idx="167">
                  <c:v>2.4793488898857152</c:v>
                </c:pt>
                <c:pt idx="168">
                  <c:v>2.4781541965685081</c:v>
                </c:pt>
                <c:pt idx="169">
                  <c:v>2.4769466840357071</c:v>
                </c:pt>
                <c:pt idx="170">
                  <c:v>2.4757256034217354</c:v>
                </c:pt>
                <c:pt idx="171">
                  <c:v>2.4744904577324522</c:v>
                </c:pt>
                <c:pt idx="172">
                  <c:v>2.4732405667244977</c:v>
                </c:pt>
                <c:pt idx="173">
                  <c:v>2.4719754288218594</c:v>
                </c:pt>
                <c:pt idx="174">
                  <c:v>2.4706943314302938</c:v>
                </c:pt>
                <c:pt idx="175">
                  <c:v>2.4693966571729402</c:v>
                </c:pt>
                <c:pt idx="176">
                  <c:v>2.4680818887581353</c:v>
                </c:pt>
                <c:pt idx="177">
                  <c:v>2.4667623630418789</c:v>
                </c:pt>
              </c:numCache>
            </c:numRef>
          </c:xVal>
          <c:yVal>
            <c:numRef>
              <c:f>'A. Thermody. result (all suite)'!$I$905:$I$1082</c:f>
              <c:numCache>
                <c:formatCode>0.00</c:formatCode>
                <c:ptCount val="178"/>
                <c:pt idx="0">
                  <c:v>44.945504999999997</c:v>
                </c:pt>
                <c:pt idx="1">
                  <c:v>44.945504999999997</c:v>
                </c:pt>
                <c:pt idx="2">
                  <c:v>44.945504999999997</c:v>
                </c:pt>
                <c:pt idx="3">
                  <c:v>44.945504999999997</c:v>
                </c:pt>
                <c:pt idx="4">
                  <c:v>44.946703999999997</c:v>
                </c:pt>
                <c:pt idx="5">
                  <c:v>44.948661999999999</c:v>
                </c:pt>
                <c:pt idx="6">
                  <c:v>44.950547</c:v>
                </c:pt>
                <c:pt idx="7">
                  <c:v>44.952356999999999</c:v>
                </c:pt>
                <c:pt idx="8">
                  <c:v>44.954093</c:v>
                </c:pt>
                <c:pt idx="9">
                  <c:v>44.955753000000001</c:v>
                </c:pt>
                <c:pt idx="10">
                  <c:v>44.957338999999997</c:v>
                </c:pt>
                <c:pt idx="11">
                  <c:v>44.958849999999998</c:v>
                </c:pt>
                <c:pt idx="12">
                  <c:v>44.960286000000004</c:v>
                </c:pt>
                <c:pt idx="13">
                  <c:v>44.961646999999999</c:v>
                </c:pt>
                <c:pt idx="14">
                  <c:v>44.962932000000002</c:v>
                </c:pt>
                <c:pt idx="15">
                  <c:v>45.098750000000003</c:v>
                </c:pt>
                <c:pt idx="16">
                  <c:v>45.236854000000001</c:v>
                </c:pt>
                <c:pt idx="17">
                  <c:v>45.374319999999997</c:v>
                </c:pt>
                <c:pt idx="18">
                  <c:v>45.510865000000003</c:v>
                </c:pt>
                <c:pt idx="19">
                  <c:v>45.646256999999999</c:v>
                </c:pt>
                <c:pt idx="20">
                  <c:v>45.780307000000001</c:v>
                </c:pt>
                <c:pt idx="21">
                  <c:v>45.912863000000002</c:v>
                </c:pt>
                <c:pt idx="22">
                  <c:v>46.043801000000002</c:v>
                </c:pt>
                <c:pt idx="23">
                  <c:v>46.173018999999996</c:v>
                </c:pt>
                <c:pt idx="24">
                  <c:v>46.300438999999997</c:v>
                </c:pt>
                <c:pt idx="25">
                  <c:v>46.425997000000002</c:v>
                </c:pt>
                <c:pt idx="26">
                  <c:v>46.738608999999997</c:v>
                </c:pt>
                <c:pt idx="27">
                  <c:v>47.198053999999999</c:v>
                </c:pt>
                <c:pt idx="28">
                  <c:v>47.617108000000002</c:v>
                </c:pt>
                <c:pt idx="29">
                  <c:v>48.004672999999997</c:v>
                </c:pt>
                <c:pt idx="30">
                  <c:v>48.370013</c:v>
                </c:pt>
                <c:pt idx="31">
                  <c:v>48.718310000000002</c:v>
                </c:pt>
                <c:pt idx="32">
                  <c:v>49.042416000000003</c:v>
                </c:pt>
                <c:pt idx="33">
                  <c:v>49.343421999999997</c:v>
                </c:pt>
                <c:pt idx="34">
                  <c:v>49.624048000000002</c:v>
                </c:pt>
                <c:pt idx="35">
                  <c:v>49.886816000000003</c:v>
                </c:pt>
                <c:pt idx="36">
                  <c:v>50.133878000000003</c:v>
                </c:pt>
                <c:pt idx="37">
                  <c:v>50.367038999999998</c:v>
                </c:pt>
                <c:pt idx="38">
                  <c:v>50.587812</c:v>
                </c:pt>
                <c:pt idx="39">
                  <c:v>50.797474000000001</c:v>
                </c:pt>
                <c:pt idx="40">
                  <c:v>50.997109999999999</c:v>
                </c:pt>
                <c:pt idx="41">
                  <c:v>51.187649</c:v>
                </c:pt>
                <c:pt idx="42">
                  <c:v>51.369892</c:v>
                </c:pt>
                <c:pt idx="43">
                  <c:v>51.544533000000001</c:v>
                </c:pt>
                <c:pt idx="44">
                  <c:v>51.712181999999999</c:v>
                </c:pt>
                <c:pt idx="45">
                  <c:v>51.873372000000003</c:v>
                </c:pt>
                <c:pt idx="46">
                  <c:v>52.028578000000003</c:v>
                </c:pt>
                <c:pt idx="47">
                  <c:v>52.178218999999999</c:v>
                </c:pt>
                <c:pt idx="48">
                  <c:v>52.322671999999997</c:v>
                </c:pt>
                <c:pt idx="49">
                  <c:v>52.462271999999999</c:v>
                </c:pt>
                <c:pt idx="50">
                  <c:v>52.597538999999998</c:v>
                </c:pt>
                <c:pt idx="51">
                  <c:v>52.729281</c:v>
                </c:pt>
                <c:pt idx="52">
                  <c:v>52.857062999999997</c:v>
                </c:pt>
                <c:pt idx="53">
                  <c:v>52.981099999999998</c:v>
                </c:pt>
                <c:pt idx="54">
                  <c:v>53.101593000000001</c:v>
                </c:pt>
                <c:pt idx="55">
                  <c:v>53.222562000000003</c:v>
                </c:pt>
                <c:pt idx="56">
                  <c:v>53.354422999999997</c:v>
                </c:pt>
                <c:pt idx="57">
                  <c:v>53.482973000000001</c:v>
                </c:pt>
                <c:pt idx="58">
                  <c:v>53.618976000000004</c:v>
                </c:pt>
                <c:pt idx="59">
                  <c:v>53.761868</c:v>
                </c:pt>
                <c:pt idx="60">
                  <c:v>53.901049999999998</c:v>
                </c:pt>
                <c:pt idx="61">
                  <c:v>54.036647000000002</c:v>
                </c:pt>
                <c:pt idx="62">
                  <c:v>54.168776000000001</c:v>
                </c:pt>
                <c:pt idx="63">
                  <c:v>54.297550000000001</c:v>
                </c:pt>
                <c:pt idx="64">
                  <c:v>54.423076000000002</c:v>
                </c:pt>
                <c:pt idx="65">
                  <c:v>54.545453000000002</c:v>
                </c:pt>
                <c:pt idx="66">
                  <c:v>54.664839999999998</c:v>
                </c:pt>
                <c:pt idx="67">
                  <c:v>54.781554999999997</c:v>
                </c:pt>
                <c:pt idx="68">
                  <c:v>54.895477</c:v>
                </c:pt>
                <c:pt idx="69">
                  <c:v>55.006677000000003</c:v>
                </c:pt>
                <c:pt idx="70">
                  <c:v>55.115220000000001</c:v>
                </c:pt>
                <c:pt idx="71">
                  <c:v>55.221170999999998</c:v>
                </c:pt>
                <c:pt idx="72">
                  <c:v>55.324592000000003</c:v>
                </c:pt>
                <c:pt idx="73">
                  <c:v>55.425544000000002</c:v>
                </c:pt>
                <c:pt idx="74">
                  <c:v>55.524084000000002</c:v>
                </c:pt>
                <c:pt idx="75">
                  <c:v>55.620268000000003</c:v>
                </c:pt>
                <c:pt idx="76">
                  <c:v>55.714148999999999</c:v>
                </c:pt>
                <c:pt idx="77">
                  <c:v>55.805781000000003</c:v>
                </c:pt>
                <c:pt idx="78">
                  <c:v>55.895212999999998</c:v>
                </c:pt>
                <c:pt idx="79">
                  <c:v>55.982494000000003</c:v>
                </c:pt>
                <c:pt idx="80">
                  <c:v>56.06767</c:v>
                </c:pt>
                <c:pt idx="81">
                  <c:v>56.150785999999997</c:v>
                </c:pt>
                <c:pt idx="82">
                  <c:v>56.231887</c:v>
                </c:pt>
                <c:pt idx="83">
                  <c:v>56.311013000000003</c:v>
                </c:pt>
                <c:pt idx="84">
                  <c:v>56.388205999999997</c:v>
                </c:pt>
                <c:pt idx="85">
                  <c:v>56.463504999999998</c:v>
                </c:pt>
                <c:pt idx="86">
                  <c:v>56.536948000000002</c:v>
                </c:pt>
                <c:pt idx="87">
                  <c:v>56.608570999999998</c:v>
                </c:pt>
                <c:pt idx="88">
                  <c:v>56.678412000000002</c:v>
                </c:pt>
                <c:pt idx="89">
                  <c:v>56.746502999999997</c:v>
                </c:pt>
                <c:pt idx="90">
                  <c:v>56.812877</c:v>
                </c:pt>
                <c:pt idx="91">
                  <c:v>56.877566999999999</c:v>
                </c:pt>
                <c:pt idx="92">
                  <c:v>56.940603000000003</c:v>
                </c:pt>
                <c:pt idx="93">
                  <c:v>57.002015</c:v>
                </c:pt>
                <c:pt idx="94">
                  <c:v>57.061832000000003</c:v>
                </c:pt>
                <c:pt idx="95">
                  <c:v>57.120080000000002</c:v>
                </c:pt>
                <c:pt idx="96">
                  <c:v>57.176788000000002</c:v>
                </c:pt>
                <c:pt idx="97">
                  <c:v>57.231980999999998</c:v>
                </c:pt>
                <c:pt idx="98">
                  <c:v>57.285684000000003</c:v>
                </c:pt>
                <c:pt idx="99">
                  <c:v>57.337921000000001</c:v>
                </c:pt>
                <c:pt idx="100">
                  <c:v>57.388717</c:v>
                </c:pt>
                <c:pt idx="101">
                  <c:v>57.438093000000002</c:v>
                </c:pt>
                <c:pt idx="102">
                  <c:v>57.486071000000003</c:v>
                </c:pt>
                <c:pt idx="103">
                  <c:v>57.532673000000003</c:v>
                </c:pt>
                <c:pt idx="104">
                  <c:v>57.577917999999997</c:v>
                </c:pt>
                <c:pt idx="105">
                  <c:v>57.621828000000001</c:v>
                </c:pt>
                <c:pt idx="106">
                  <c:v>57.66442</c:v>
                </c:pt>
                <c:pt idx="107">
                  <c:v>57.705713000000003</c:v>
                </c:pt>
                <c:pt idx="108">
                  <c:v>57.745725</c:v>
                </c:pt>
                <c:pt idx="109">
                  <c:v>57.784472000000001</c:v>
                </c:pt>
                <c:pt idx="110">
                  <c:v>57.821972000000002</c:v>
                </c:pt>
                <c:pt idx="111">
                  <c:v>57.858238999999998</c:v>
                </c:pt>
                <c:pt idx="112">
                  <c:v>57.893287999999998</c:v>
                </c:pt>
                <c:pt idx="113">
                  <c:v>57.927135</c:v>
                </c:pt>
                <c:pt idx="114">
                  <c:v>57.959792</c:v>
                </c:pt>
                <c:pt idx="115">
                  <c:v>57.991273</c:v>
                </c:pt>
                <c:pt idx="116">
                  <c:v>58.021590000000003</c:v>
                </c:pt>
                <c:pt idx="117">
                  <c:v>58.050755000000002</c:v>
                </c:pt>
                <c:pt idx="118">
                  <c:v>58.078778999999997</c:v>
                </c:pt>
                <c:pt idx="119">
                  <c:v>58.105673000000003</c:v>
                </c:pt>
                <c:pt idx="120">
                  <c:v>58.131444999999999</c:v>
                </c:pt>
                <c:pt idx="121">
                  <c:v>58.156104999999997</c:v>
                </c:pt>
                <c:pt idx="122">
                  <c:v>58.179662</c:v>
                </c:pt>
                <c:pt idx="123">
                  <c:v>58.202120999999998</c:v>
                </c:pt>
                <c:pt idx="124">
                  <c:v>58.223489999999998</c:v>
                </c:pt>
                <c:pt idx="125">
                  <c:v>58.243774999999999</c:v>
                </c:pt>
                <c:pt idx="126">
                  <c:v>58.262979000000001</c:v>
                </c:pt>
                <c:pt idx="127">
                  <c:v>58.281106999999999</c:v>
                </c:pt>
                <c:pt idx="128">
                  <c:v>58.298160000000003</c:v>
                </c:pt>
                <c:pt idx="129">
                  <c:v>58.314140999999999</c:v>
                </c:pt>
                <c:pt idx="130">
                  <c:v>58.329048</c:v>
                </c:pt>
                <c:pt idx="131">
                  <c:v>58.342880999999998</c:v>
                </c:pt>
                <c:pt idx="132">
                  <c:v>58.355634999999999</c:v>
                </c:pt>
                <c:pt idx="133">
                  <c:v>58.367305000000002</c:v>
                </c:pt>
                <c:pt idx="134">
                  <c:v>58.377884000000002</c:v>
                </c:pt>
                <c:pt idx="135">
                  <c:v>58.387360999999999</c:v>
                </c:pt>
                <c:pt idx="136">
                  <c:v>58.395722999999997</c:v>
                </c:pt>
                <c:pt idx="137">
                  <c:v>58.402954999999999</c:v>
                </c:pt>
                <c:pt idx="138">
                  <c:v>58.409033000000001</c:v>
                </c:pt>
                <c:pt idx="139">
                  <c:v>58.413933</c:v>
                </c:pt>
                <c:pt idx="140">
                  <c:v>58.417620999999997</c:v>
                </c:pt>
                <c:pt idx="141">
                  <c:v>58.420056000000002</c:v>
                </c:pt>
                <c:pt idx="142">
                  <c:v>58.421187000000003</c:v>
                </c:pt>
                <c:pt idx="143">
                  <c:v>58.420945000000003</c:v>
                </c:pt>
                <c:pt idx="144">
                  <c:v>58.419243999999999</c:v>
                </c:pt>
                <c:pt idx="145">
                  <c:v>58.415965</c:v>
                </c:pt>
                <c:pt idx="146">
                  <c:v>58.410944000000001</c:v>
                </c:pt>
                <c:pt idx="147">
                  <c:v>58.403928000000001</c:v>
                </c:pt>
                <c:pt idx="148">
                  <c:v>58.394494000000002</c:v>
                </c:pt>
                <c:pt idx="149">
                  <c:v>58.368577999999999</c:v>
                </c:pt>
                <c:pt idx="150">
                  <c:v>58.332749</c:v>
                </c:pt>
                <c:pt idx="151">
                  <c:v>58.296325000000003</c:v>
                </c:pt>
                <c:pt idx="152">
                  <c:v>58.259312999999999</c:v>
                </c:pt>
                <c:pt idx="153">
                  <c:v>58.221715000000003</c:v>
                </c:pt>
                <c:pt idx="154">
                  <c:v>58.183534999999999</c:v>
                </c:pt>
                <c:pt idx="155">
                  <c:v>58.144779999999997</c:v>
                </c:pt>
                <c:pt idx="156">
                  <c:v>58.106247000000003</c:v>
                </c:pt>
                <c:pt idx="157">
                  <c:v>58.067391000000001</c:v>
                </c:pt>
                <c:pt idx="158">
                  <c:v>58.027948000000002</c:v>
                </c:pt>
                <c:pt idx="159">
                  <c:v>57.987923000000002</c:v>
                </c:pt>
                <c:pt idx="160">
                  <c:v>57.947322999999997</c:v>
                </c:pt>
                <c:pt idx="161">
                  <c:v>57.906156000000003</c:v>
                </c:pt>
                <c:pt idx="162">
                  <c:v>57.864429000000001</c:v>
                </c:pt>
                <c:pt idx="163">
                  <c:v>57.822147999999999</c:v>
                </c:pt>
                <c:pt idx="164">
                  <c:v>57.779322000000001</c:v>
                </c:pt>
                <c:pt idx="165">
                  <c:v>57.735956000000002</c:v>
                </c:pt>
                <c:pt idx="166">
                  <c:v>57.692059</c:v>
                </c:pt>
                <c:pt idx="167">
                  <c:v>57.647638000000001</c:v>
                </c:pt>
                <c:pt idx="168">
                  <c:v>57.602701000000003</c:v>
                </c:pt>
                <c:pt idx="169">
                  <c:v>57.557254999999998</c:v>
                </c:pt>
                <c:pt idx="170">
                  <c:v>57.511308</c:v>
                </c:pt>
                <c:pt idx="171">
                  <c:v>57.464868000000003</c:v>
                </c:pt>
                <c:pt idx="172">
                  <c:v>57.417943999999999</c:v>
                </c:pt>
                <c:pt idx="173">
                  <c:v>57.370542999999998</c:v>
                </c:pt>
                <c:pt idx="174">
                  <c:v>57.322674999999997</c:v>
                </c:pt>
                <c:pt idx="175">
                  <c:v>57.274346999999999</c:v>
                </c:pt>
                <c:pt idx="176">
                  <c:v>57.225569</c:v>
                </c:pt>
                <c:pt idx="177">
                  <c:v>57.176175000000001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83-4B86-9650-07126D5A726F}"/>
            </c:ext>
          </c:extLst>
        </c:ser>
        <c:ser>
          <c:idx val="3"/>
          <c:order val="3"/>
          <c:tx>
            <c:v>feldspar start crystallization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suite)'!$E$695</c:f>
              <c:numCache>
                <c:formatCode>0.0</c:formatCode>
                <c:ptCount val="1"/>
                <c:pt idx="0">
                  <c:v>2.3382480648162645</c:v>
                </c:pt>
              </c:numCache>
            </c:numRef>
          </c:xVal>
          <c:yVal>
            <c:numRef>
              <c:f>'A. Thermody. result (all suite)'!$I$695</c:f>
              <c:numCache>
                <c:formatCode>0.00</c:formatCode>
                <c:ptCount val="1"/>
                <c:pt idx="0">
                  <c:v>54.295301000000002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83-4B86-9650-07126D5A726F}"/>
            </c:ext>
          </c:extLst>
        </c:ser>
        <c:ser>
          <c:idx val="4"/>
          <c:order val="4"/>
          <c:tx>
            <c:v>feldspar start crystallization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suite)'!$E$893</c:f>
              <c:numCache>
                <c:formatCode>0.0</c:formatCode>
                <c:ptCount val="1"/>
                <c:pt idx="0">
                  <c:v>2.3616459370543126</c:v>
                </c:pt>
              </c:numCache>
            </c:numRef>
          </c:xVal>
          <c:yVal>
            <c:numRef>
              <c:f>'A. Thermody. result (all suite)'!$I$893</c:f>
              <c:numCache>
                <c:formatCode>0.00</c:formatCode>
                <c:ptCount val="1"/>
                <c:pt idx="0">
                  <c:v>53.124178000000001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83-4B86-9650-07126D5A726F}"/>
            </c:ext>
          </c:extLst>
        </c:ser>
        <c:ser>
          <c:idx val="5"/>
          <c:order val="5"/>
          <c:tx>
            <c:v>feldspar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suite)'!$E$960</c:f>
              <c:numCache>
                <c:formatCode>0.0</c:formatCode>
                <c:ptCount val="1"/>
                <c:pt idx="0">
                  <c:v>2.7098128811218274</c:v>
                </c:pt>
              </c:numCache>
            </c:numRef>
          </c:xVal>
          <c:yVal>
            <c:numRef>
              <c:f>'A. Thermody. result (all suite)'!$I$960</c:f>
              <c:numCache>
                <c:formatCode>0.00</c:formatCode>
                <c:ptCount val="1"/>
                <c:pt idx="0">
                  <c:v>53.222562000000003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583-4B86-9650-07126D5A7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Liquid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density (g/cm</a:t>
                </a:r>
                <a:r>
                  <a:rPr lang="pt-BR" sz="1400" baseline="30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33725218722659661"/>
              <c:y val="0.89050326773252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</c:valAx>
      <c:valAx>
        <c:axId val="906843727"/>
        <c:scaling>
          <c:orientation val="minMax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 b="0" i="0" baseline="0">
                    <a:effectLst/>
                  </a:rPr>
                  <a:t>SiO</a:t>
                </a:r>
                <a:r>
                  <a:rPr lang="pt-BR" sz="1400" b="0" i="0" baseline="-25000">
                    <a:effectLst/>
                  </a:rPr>
                  <a:t>2</a:t>
                </a:r>
                <a:r>
                  <a:rPr lang="pt-BR" sz="1400" b="0" i="0" baseline="0">
                    <a:effectLst/>
                  </a:rPr>
                  <a:t> (wt.%)</a:t>
                </a:r>
                <a:endParaRPr lang="pt-BR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9.8031496062992128E-3"/>
              <c:y val="0.238885828673307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3731846019247596"/>
          <c:y val="0.46022411084900416"/>
          <c:w val="0.50555555555555554"/>
          <c:h val="0.31269269475192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suite)'!$C$529:$C$728</c:f>
              <c:numCache>
                <c:formatCode>General</c:formatCode>
                <c:ptCount val="200"/>
                <c:pt idx="0">
                  <c:v>1210</c:v>
                </c:pt>
                <c:pt idx="1">
                  <c:v>1208</c:v>
                </c:pt>
                <c:pt idx="2">
                  <c:v>1206</c:v>
                </c:pt>
                <c:pt idx="3">
                  <c:v>1204</c:v>
                </c:pt>
                <c:pt idx="4">
                  <c:v>1202</c:v>
                </c:pt>
                <c:pt idx="5">
                  <c:v>1200</c:v>
                </c:pt>
                <c:pt idx="6">
                  <c:v>1198</c:v>
                </c:pt>
                <c:pt idx="7">
                  <c:v>1196</c:v>
                </c:pt>
                <c:pt idx="8">
                  <c:v>1194</c:v>
                </c:pt>
                <c:pt idx="9">
                  <c:v>1192</c:v>
                </c:pt>
                <c:pt idx="10">
                  <c:v>1190</c:v>
                </c:pt>
                <c:pt idx="11">
                  <c:v>1188</c:v>
                </c:pt>
                <c:pt idx="12">
                  <c:v>1186</c:v>
                </c:pt>
                <c:pt idx="13">
                  <c:v>1184</c:v>
                </c:pt>
                <c:pt idx="14">
                  <c:v>1182</c:v>
                </c:pt>
                <c:pt idx="15">
                  <c:v>1180</c:v>
                </c:pt>
                <c:pt idx="16">
                  <c:v>1178</c:v>
                </c:pt>
                <c:pt idx="17">
                  <c:v>1176</c:v>
                </c:pt>
                <c:pt idx="18">
                  <c:v>1174</c:v>
                </c:pt>
                <c:pt idx="19">
                  <c:v>1172</c:v>
                </c:pt>
                <c:pt idx="20">
                  <c:v>1170</c:v>
                </c:pt>
                <c:pt idx="21">
                  <c:v>1168</c:v>
                </c:pt>
                <c:pt idx="22">
                  <c:v>1166</c:v>
                </c:pt>
                <c:pt idx="23">
                  <c:v>1164</c:v>
                </c:pt>
                <c:pt idx="24">
                  <c:v>1162</c:v>
                </c:pt>
                <c:pt idx="25">
                  <c:v>1160</c:v>
                </c:pt>
                <c:pt idx="26">
                  <c:v>1158</c:v>
                </c:pt>
                <c:pt idx="27">
                  <c:v>1156</c:v>
                </c:pt>
                <c:pt idx="28">
                  <c:v>1154</c:v>
                </c:pt>
                <c:pt idx="29">
                  <c:v>1152</c:v>
                </c:pt>
                <c:pt idx="30">
                  <c:v>1150</c:v>
                </c:pt>
                <c:pt idx="31">
                  <c:v>1148</c:v>
                </c:pt>
                <c:pt idx="32">
                  <c:v>1146</c:v>
                </c:pt>
                <c:pt idx="33">
                  <c:v>1144</c:v>
                </c:pt>
                <c:pt idx="34">
                  <c:v>1142</c:v>
                </c:pt>
                <c:pt idx="35">
                  <c:v>1140</c:v>
                </c:pt>
                <c:pt idx="36">
                  <c:v>1138</c:v>
                </c:pt>
                <c:pt idx="37">
                  <c:v>1136</c:v>
                </c:pt>
                <c:pt idx="38">
                  <c:v>1134</c:v>
                </c:pt>
                <c:pt idx="39">
                  <c:v>1132</c:v>
                </c:pt>
                <c:pt idx="40">
                  <c:v>1130</c:v>
                </c:pt>
                <c:pt idx="41">
                  <c:v>1128</c:v>
                </c:pt>
                <c:pt idx="42">
                  <c:v>1126</c:v>
                </c:pt>
                <c:pt idx="43">
                  <c:v>1124</c:v>
                </c:pt>
                <c:pt idx="44">
                  <c:v>1122</c:v>
                </c:pt>
                <c:pt idx="45">
                  <c:v>1120</c:v>
                </c:pt>
                <c:pt idx="46">
                  <c:v>1118</c:v>
                </c:pt>
                <c:pt idx="47">
                  <c:v>1116</c:v>
                </c:pt>
                <c:pt idx="48">
                  <c:v>1114</c:v>
                </c:pt>
                <c:pt idx="49">
                  <c:v>1112</c:v>
                </c:pt>
                <c:pt idx="50">
                  <c:v>1110</c:v>
                </c:pt>
                <c:pt idx="51">
                  <c:v>1108</c:v>
                </c:pt>
                <c:pt idx="52">
                  <c:v>1106</c:v>
                </c:pt>
                <c:pt idx="53">
                  <c:v>1104</c:v>
                </c:pt>
                <c:pt idx="54">
                  <c:v>1102</c:v>
                </c:pt>
                <c:pt idx="55">
                  <c:v>1100</c:v>
                </c:pt>
                <c:pt idx="56">
                  <c:v>1098</c:v>
                </c:pt>
                <c:pt idx="57">
                  <c:v>1096</c:v>
                </c:pt>
                <c:pt idx="58">
                  <c:v>1094</c:v>
                </c:pt>
                <c:pt idx="59">
                  <c:v>1092</c:v>
                </c:pt>
                <c:pt idx="60">
                  <c:v>1090</c:v>
                </c:pt>
                <c:pt idx="61">
                  <c:v>1088</c:v>
                </c:pt>
                <c:pt idx="62">
                  <c:v>1086</c:v>
                </c:pt>
                <c:pt idx="63">
                  <c:v>1084</c:v>
                </c:pt>
                <c:pt idx="64">
                  <c:v>1082</c:v>
                </c:pt>
                <c:pt idx="65">
                  <c:v>1080</c:v>
                </c:pt>
                <c:pt idx="66">
                  <c:v>1078</c:v>
                </c:pt>
                <c:pt idx="67">
                  <c:v>1076</c:v>
                </c:pt>
                <c:pt idx="68">
                  <c:v>1074</c:v>
                </c:pt>
                <c:pt idx="69">
                  <c:v>1072</c:v>
                </c:pt>
                <c:pt idx="70">
                  <c:v>1070</c:v>
                </c:pt>
                <c:pt idx="71">
                  <c:v>1068</c:v>
                </c:pt>
                <c:pt idx="72">
                  <c:v>1066</c:v>
                </c:pt>
                <c:pt idx="73">
                  <c:v>1064</c:v>
                </c:pt>
                <c:pt idx="74">
                  <c:v>1062</c:v>
                </c:pt>
                <c:pt idx="75">
                  <c:v>1060</c:v>
                </c:pt>
                <c:pt idx="76">
                  <c:v>1058</c:v>
                </c:pt>
                <c:pt idx="77">
                  <c:v>1056</c:v>
                </c:pt>
                <c:pt idx="78">
                  <c:v>1054</c:v>
                </c:pt>
                <c:pt idx="79">
                  <c:v>1052</c:v>
                </c:pt>
                <c:pt idx="80">
                  <c:v>1050</c:v>
                </c:pt>
                <c:pt idx="81">
                  <c:v>1048</c:v>
                </c:pt>
                <c:pt idx="82">
                  <c:v>1046</c:v>
                </c:pt>
                <c:pt idx="83">
                  <c:v>1044</c:v>
                </c:pt>
                <c:pt idx="84">
                  <c:v>1042</c:v>
                </c:pt>
                <c:pt idx="85">
                  <c:v>1040</c:v>
                </c:pt>
                <c:pt idx="86">
                  <c:v>1038</c:v>
                </c:pt>
                <c:pt idx="87">
                  <c:v>1036</c:v>
                </c:pt>
                <c:pt idx="88">
                  <c:v>1034</c:v>
                </c:pt>
                <c:pt idx="89">
                  <c:v>1032</c:v>
                </c:pt>
                <c:pt idx="90">
                  <c:v>1030</c:v>
                </c:pt>
                <c:pt idx="91">
                  <c:v>1028</c:v>
                </c:pt>
                <c:pt idx="92">
                  <c:v>1026</c:v>
                </c:pt>
                <c:pt idx="93">
                  <c:v>1024</c:v>
                </c:pt>
                <c:pt idx="94">
                  <c:v>1022</c:v>
                </c:pt>
                <c:pt idx="95">
                  <c:v>1020</c:v>
                </c:pt>
                <c:pt idx="96">
                  <c:v>1018</c:v>
                </c:pt>
                <c:pt idx="97">
                  <c:v>1016</c:v>
                </c:pt>
                <c:pt idx="98">
                  <c:v>1014</c:v>
                </c:pt>
                <c:pt idx="99">
                  <c:v>1012</c:v>
                </c:pt>
                <c:pt idx="100">
                  <c:v>1010</c:v>
                </c:pt>
                <c:pt idx="101">
                  <c:v>1008</c:v>
                </c:pt>
                <c:pt idx="102">
                  <c:v>1006</c:v>
                </c:pt>
                <c:pt idx="103">
                  <c:v>1004</c:v>
                </c:pt>
                <c:pt idx="104">
                  <c:v>1002</c:v>
                </c:pt>
                <c:pt idx="105">
                  <c:v>1000</c:v>
                </c:pt>
                <c:pt idx="106">
                  <c:v>998</c:v>
                </c:pt>
                <c:pt idx="107">
                  <c:v>996</c:v>
                </c:pt>
                <c:pt idx="108">
                  <c:v>994</c:v>
                </c:pt>
                <c:pt idx="109">
                  <c:v>992</c:v>
                </c:pt>
                <c:pt idx="110">
                  <c:v>990</c:v>
                </c:pt>
                <c:pt idx="111">
                  <c:v>988</c:v>
                </c:pt>
                <c:pt idx="112">
                  <c:v>986</c:v>
                </c:pt>
                <c:pt idx="113">
                  <c:v>984</c:v>
                </c:pt>
                <c:pt idx="114">
                  <c:v>982</c:v>
                </c:pt>
                <c:pt idx="115">
                  <c:v>980</c:v>
                </c:pt>
                <c:pt idx="116">
                  <c:v>978</c:v>
                </c:pt>
                <c:pt idx="117">
                  <c:v>976</c:v>
                </c:pt>
                <c:pt idx="118">
                  <c:v>974</c:v>
                </c:pt>
                <c:pt idx="119">
                  <c:v>972</c:v>
                </c:pt>
                <c:pt idx="120">
                  <c:v>970</c:v>
                </c:pt>
                <c:pt idx="121">
                  <c:v>968</c:v>
                </c:pt>
                <c:pt idx="122">
                  <c:v>966</c:v>
                </c:pt>
                <c:pt idx="123">
                  <c:v>964</c:v>
                </c:pt>
                <c:pt idx="124">
                  <c:v>962</c:v>
                </c:pt>
                <c:pt idx="125">
                  <c:v>960</c:v>
                </c:pt>
                <c:pt idx="126">
                  <c:v>958</c:v>
                </c:pt>
                <c:pt idx="127">
                  <c:v>956</c:v>
                </c:pt>
                <c:pt idx="128">
                  <c:v>954</c:v>
                </c:pt>
                <c:pt idx="129">
                  <c:v>952</c:v>
                </c:pt>
                <c:pt idx="130">
                  <c:v>950</c:v>
                </c:pt>
                <c:pt idx="131">
                  <c:v>948</c:v>
                </c:pt>
                <c:pt idx="132">
                  <c:v>946</c:v>
                </c:pt>
                <c:pt idx="133">
                  <c:v>944</c:v>
                </c:pt>
                <c:pt idx="134">
                  <c:v>942</c:v>
                </c:pt>
                <c:pt idx="135">
                  <c:v>940</c:v>
                </c:pt>
                <c:pt idx="136">
                  <c:v>938</c:v>
                </c:pt>
                <c:pt idx="137">
                  <c:v>936</c:v>
                </c:pt>
                <c:pt idx="138">
                  <c:v>934</c:v>
                </c:pt>
                <c:pt idx="139">
                  <c:v>932</c:v>
                </c:pt>
                <c:pt idx="140">
                  <c:v>930</c:v>
                </c:pt>
                <c:pt idx="141">
                  <c:v>928</c:v>
                </c:pt>
                <c:pt idx="142">
                  <c:v>926</c:v>
                </c:pt>
                <c:pt idx="143">
                  <c:v>924</c:v>
                </c:pt>
                <c:pt idx="144">
                  <c:v>922</c:v>
                </c:pt>
                <c:pt idx="145">
                  <c:v>920</c:v>
                </c:pt>
                <c:pt idx="146">
                  <c:v>918</c:v>
                </c:pt>
                <c:pt idx="147">
                  <c:v>916</c:v>
                </c:pt>
                <c:pt idx="148">
                  <c:v>914</c:v>
                </c:pt>
                <c:pt idx="149">
                  <c:v>912</c:v>
                </c:pt>
                <c:pt idx="150">
                  <c:v>910</c:v>
                </c:pt>
                <c:pt idx="151">
                  <c:v>908</c:v>
                </c:pt>
                <c:pt idx="152">
                  <c:v>906</c:v>
                </c:pt>
                <c:pt idx="153">
                  <c:v>904</c:v>
                </c:pt>
                <c:pt idx="154">
                  <c:v>902</c:v>
                </c:pt>
                <c:pt idx="155">
                  <c:v>900</c:v>
                </c:pt>
                <c:pt idx="156">
                  <c:v>898</c:v>
                </c:pt>
                <c:pt idx="157">
                  <c:v>896</c:v>
                </c:pt>
                <c:pt idx="158">
                  <c:v>894</c:v>
                </c:pt>
                <c:pt idx="159">
                  <c:v>892</c:v>
                </c:pt>
                <c:pt idx="160">
                  <c:v>890</c:v>
                </c:pt>
                <c:pt idx="161">
                  <c:v>888</c:v>
                </c:pt>
                <c:pt idx="162">
                  <c:v>886</c:v>
                </c:pt>
                <c:pt idx="163">
                  <c:v>884</c:v>
                </c:pt>
                <c:pt idx="164">
                  <c:v>882</c:v>
                </c:pt>
                <c:pt idx="165">
                  <c:v>880</c:v>
                </c:pt>
                <c:pt idx="166">
                  <c:v>878</c:v>
                </c:pt>
                <c:pt idx="167">
                  <c:v>876</c:v>
                </c:pt>
                <c:pt idx="168">
                  <c:v>874</c:v>
                </c:pt>
                <c:pt idx="169">
                  <c:v>872</c:v>
                </c:pt>
                <c:pt idx="170">
                  <c:v>870</c:v>
                </c:pt>
                <c:pt idx="171">
                  <c:v>868</c:v>
                </c:pt>
                <c:pt idx="172">
                  <c:v>866</c:v>
                </c:pt>
                <c:pt idx="173">
                  <c:v>864</c:v>
                </c:pt>
                <c:pt idx="174">
                  <c:v>862</c:v>
                </c:pt>
                <c:pt idx="175">
                  <c:v>860</c:v>
                </c:pt>
                <c:pt idx="176">
                  <c:v>858</c:v>
                </c:pt>
                <c:pt idx="177">
                  <c:v>856</c:v>
                </c:pt>
                <c:pt idx="178">
                  <c:v>854</c:v>
                </c:pt>
                <c:pt idx="179">
                  <c:v>852</c:v>
                </c:pt>
                <c:pt idx="180">
                  <c:v>850</c:v>
                </c:pt>
                <c:pt idx="181">
                  <c:v>848</c:v>
                </c:pt>
                <c:pt idx="182">
                  <c:v>846</c:v>
                </c:pt>
                <c:pt idx="183">
                  <c:v>844</c:v>
                </c:pt>
                <c:pt idx="184">
                  <c:v>842</c:v>
                </c:pt>
                <c:pt idx="185">
                  <c:v>840</c:v>
                </c:pt>
                <c:pt idx="186">
                  <c:v>838</c:v>
                </c:pt>
                <c:pt idx="187">
                  <c:v>836</c:v>
                </c:pt>
                <c:pt idx="188">
                  <c:v>834</c:v>
                </c:pt>
                <c:pt idx="189">
                  <c:v>832</c:v>
                </c:pt>
                <c:pt idx="190">
                  <c:v>830</c:v>
                </c:pt>
                <c:pt idx="191">
                  <c:v>828</c:v>
                </c:pt>
                <c:pt idx="192">
                  <c:v>826</c:v>
                </c:pt>
                <c:pt idx="193">
                  <c:v>824</c:v>
                </c:pt>
                <c:pt idx="194">
                  <c:v>822</c:v>
                </c:pt>
                <c:pt idx="195">
                  <c:v>820</c:v>
                </c:pt>
                <c:pt idx="196">
                  <c:v>818</c:v>
                </c:pt>
                <c:pt idx="197">
                  <c:v>816</c:v>
                </c:pt>
                <c:pt idx="198">
                  <c:v>814</c:v>
                </c:pt>
                <c:pt idx="199">
                  <c:v>812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14-458D-AC34-52DD0E0F0905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suite)'!$C$730:$C$903</c:f>
              <c:numCache>
                <c:formatCode>General</c:formatCode>
                <c:ptCount val="174"/>
                <c:pt idx="0">
                  <c:v>1200</c:v>
                </c:pt>
                <c:pt idx="1">
                  <c:v>1198</c:v>
                </c:pt>
                <c:pt idx="2">
                  <c:v>1196</c:v>
                </c:pt>
                <c:pt idx="3">
                  <c:v>1194</c:v>
                </c:pt>
                <c:pt idx="4">
                  <c:v>1192</c:v>
                </c:pt>
                <c:pt idx="5">
                  <c:v>1190</c:v>
                </c:pt>
                <c:pt idx="6">
                  <c:v>1188</c:v>
                </c:pt>
                <c:pt idx="7">
                  <c:v>1186</c:v>
                </c:pt>
                <c:pt idx="8">
                  <c:v>1184</c:v>
                </c:pt>
                <c:pt idx="9">
                  <c:v>1182</c:v>
                </c:pt>
                <c:pt idx="10">
                  <c:v>1180</c:v>
                </c:pt>
                <c:pt idx="11">
                  <c:v>1178</c:v>
                </c:pt>
                <c:pt idx="12">
                  <c:v>1176</c:v>
                </c:pt>
                <c:pt idx="13">
                  <c:v>1174</c:v>
                </c:pt>
                <c:pt idx="14">
                  <c:v>1172</c:v>
                </c:pt>
                <c:pt idx="15">
                  <c:v>1170</c:v>
                </c:pt>
                <c:pt idx="16">
                  <c:v>1168</c:v>
                </c:pt>
                <c:pt idx="17">
                  <c:v>1166</c:v>
                </c:pt>
                <c:pt idx="18">
                  <c:v>1164</c:v>
                </c:pt>
                <c:pt idx="19">
                  <c:v>1162</c:v>
                </c:pt>
                <c:pt idx="20">
                  <c:v>1160</c:v>
                </c:pt>
                <c:pt idx="21">
                  <c:v>1158</c:v>
                </c:pt>
                <c:pt idx="22">
                  <c:v>1156</c:v>
                </c:pt>
                <c:pt idx="23">
                  <c:v>1154</c:v>
                </c:pt>
                <c:pt idx="24">
                  <c:v>1152</c:v>
                </c:pt>
                <c:pt idx="25">
                  <c:v>1150</c:v>
                </c:pt>
                <c:pt idx="26">
                  <c:v>1148</c:v>
                </c:pt>
                <c:pt idx="27">
                  <c:v>1146</c:v>
                </c:pt>
                <c:pt idx="28">
                  <c:v>1144</c:v>
                </c:pt>
                <c:pt idx="29">
                  <c:v>1142</c:v>
                </c:pt>
                <c:pt idx="30">
                  <c:v>1140</c:v>
                </c:pt>
                <c:pt idx="31">
                  <c:v>1138</c:v>
                </c:pt>
                <c:pt idx="32">
                  <c:v>1136</c:v>
                </c:pt>
                <c:pt idx="33">
                  <c:v>1134</c:v>
                </c:pt>
                <c:pt idx="34">
                  <c:v>1132</c:v>
                </c:pt>
                <c:pt idx="35">
                  <c:v>1130</c:v>
                </c:pt>
                <c:pt idx="36">
                  <c:v>1128</c:v>
                </c:pt>
                <c:pt idx="37">
                  <c:v>1126</c:v>
                </c:pt>
                <c:pt idx="38">
                  <c:v>1124</c:v>
                </c:pt>
                <c:pt idx="39">
                  <c:v>1122</c:v>
                </c:pt>
                <c:pt idx="40">
                  <c:v>1120</c:v>
                </c:pt>
                <c:pt idx="41">
                  <c:v>1118</c:v>
                </c:pt>
                <c:pt idx="42">
                  <c:v>1116</c:v>
                </c:pt>
                <c:pt idx="43">
                  <c:v>1114</c:v>
                </c:pt>
                <c:pt idx="44">
                  <c:v>1112</c:v>
                </c:pt>
                <c:pt idx="45">
                  <c:v>1110</c:v>
                </c:pt>
                <c:pt idx="46">
                  <c:v>1108</c:v>
                </c:pt>
                <c:pt idx="47">
                  <c:v>1106</c:v>
                </c:pt>
                <c:pt idx="48">
                  <c:v>1104</c:v>
                </c:pt>
                <c:pt idx="49">
                  <c:v>1102</c:v>
                </c:pt>
                <c:pt idx="50">
                  <c:v>1100</c:v>
                </c:pt>
                <c:pt idx="51">
                  <c:v>1098</c:v>
                </c:pt>
                <c:pt idx="52">
                  <c:v>1096</c:v>
                </c:pt>
                <c:pt idx="53">
                  <c:v>1094</c:v>
                </c:pt>
                <c:pt idx="54">
                  <c:v>1092</c:v>
                </c:pt>
                <c:pt idx="55">
                  <c:v>1090</c:v>
                </c:pt>
                <c:pt idx="56">
                  <c:v>1088</c:v>
                </c:pt>
                <c:pt idx="57">
                  <c:v>1086</c:v>
                </c:pt>
                <c:pt idx="58">
                  <c:v>1084</c:v>
                </c:pt>
                <c:pt idx="59">
                  <c:v>1082</c:v>
                </c:pt>
                <c:pt idx="60">
                  <c:v>1080</c:v>
                </c:pt>
                <c:pt idx="61">
                  <c:v>1078</c:v>
                </c:pt>
                <c:pt idx="62">
                  <c:v>1076</c:v>
                </c:pt>
                <c:pt idx="63">
                  <c:v>1074</c:v>
                </c:pt>
                <c:pt idx="64">
                  <c:v>1072</c:v>
                </c:pt>
                <c:pt idx="65">
                  <c:v>1070</c:v>
                </c:pt>
                <c:pt idx="66">
                  <c:v>1068</c:v>
                </c:pt>
                <c:pt idx="67">
                  <c:v>1066</c:v>
                </c:pt>
                <c:pt idx="68">
                  <c:v>1064</c:v>
                </c:pt>
                <c:pt idx="69">
                  <c:v>1062</c:v>
                </c:pt>
                <c:pt idx="70">
                  <c:v>1060</c:v>
                </c:pt>
                <c:pt idx="71">
                  <c:v>1058</c:v>
                </c:pt>
                <c:pt idx="72">
                  <c:v>1056</c:v>
                </c:pt>
                <c:pt idx="73">
                  <c:v>1054</c:v>
                </c:pt>
                <c:pt idx="74">
                  <c:v>1052</c:v>
                </c:pt>
                <c:pt idx="75">
                  <c:v>1050</c:v>
                </c:pt>
                <c:pt idx="76">
                  <c:v>1048</c:v>
                </c:pt>
                <c:pt idx="77">
                  <c:v>1046</c:v>
                </c:pt>
                <c:pt idx="78">
                  <c:v>1044</c:v>
                </c:pt>
                <c:pt idx="79">
                  <c:v>1042</c:v>
                </c:pt>
                <c:pt idx="80">
                  <c:v>1040</c:v>
                </c:pt>
                <c:pt idx="81">
                  <c:v>1038</c:v>
                </c:pt>
                <c:pt idx="82">
                  <c:v>1036</c:v>
                </c:pt>
                <c:pt idx="83">
                  <c:v>1034</c:v>
                </c:pt>
                <c:pt idx="84">
                  <c:v>1032</c:v>
                </c:pt>
                <c:pt idx="85">
                  <c:v>1030</c:v>
                </c:pt>
                <c:pt idx="86">
                  <c:v>1028</c:v>
                </c:pt>
                <c:pt idx="87">
                  <c:v>1026</c:v>
                </c:pt>
                <c:pt idx="88">
                  <c:v>1024</c:v>
                </c:pt>
                <c:pt idx="89">
                  <c:v>1022</c:v>
                </c:pt>
                <c:pt idx="90">
                  <c:v>1020</c:v>
                </c:pt>
                <c:pt idx="91">
                  <c:v>1018</c:v>
                </c:pt>
                <c:pt idx="92">
                  <c:v>1016</c:v>
                </c:pt>
                <c:pt idx="93">
                  <c:v>1014</c:v>
                </c:pt>
                <c:pt idx="94">
                  <c:v>1012</c:v>
                </c:pt>
                <c:pt idx="95">
                  <c:v>1010</c:v>
                </c:pt>
                <c:pt idx="96">
                  <c:v>1008</c:v>
                </c:pt>
                <c:pt idx="97">
                  <c:v>1006</c:v>
                </c:pt>
                <c:pt idx="98">
                  <c:v>1004</c:v>
                </c:pt>
                <c:pt idx="99">
                  <c:v>1002</c:v>
                </c:pt>
                <c:pt idx="100">
                  <c:v>1000</c:v>
                </c:pt>
                <c:pt idx="101">
                  <c:v>998</c:v>
                </c:pt>
                <c:pt idx="102">
                  <c:v>996</c:v>
                </c:pt>
                <c:pt idx="103">
                  <c:v>994</c:v>
                </c:pt>
                <c:pt idx="104">
                  <c:v>992</c:v>
                </c:pt>
                <c:pt idx="105">
                  <c:v>990</c:v>
                </c:pt>
                <c:pt idx="106">
                  <c:v>988</c:v>
                </c:pt>
                <c:pt idx="107">
                  <c:v>986</c:v>
                </c:pt>
                <c:pt idx="108">
                  <c:v>984</c:v>
                </c:pt>
                <c:pt idx="109">
                  <c:v>982</c:v>
                </c:pt>
                <c:pt idx="110">
                  <c:v>980</c:v>
                </c:pt>
                <c:pt idx="111">
                  <c:v>978</c:v>
                </c:pt>
                <c:pt idx="112">
                  <c:v>976</c:v>
                </c:pt>
                <c:pt idx="113">
                  <c:v>974</c:v>
                </c:pt>
                <c:pt idx="114">
                  <c:v>972</c:v>
                </c:pt>
                <c:pt idx="115">
                  <c:v>970</c:v>
                </c:pt>
                <c:pt idx="116">
                  <c:v>968</c:v>
                </c:pt>
                <c:pt idx="117">
                  <c:v>966</c:v>
                </c:pt>
                <c:pt idx="118">
                  <c:v>964</c:v>
                </c:pt>
                <c:pt idx="119">
                  <c:v>962</c:v>
                </c:pt>
                <c:pt idx="120">
                  <c:v>960</c:v>
                </c:pt>
                <c:pt idx="121">
                  <c:v>958</c:v>
                </c:pt>
                <c:pt idx="122">
                  <c:v>956</c:v>
                </c:pt>
                <c:pt idx="123">
                  <c:v>954</c:v>
                </c:pt>
                <c:pt idx="124">
                  <c:v>952</c:v>
                </c:pt>
                <c:pt idx="125">
                  <c:v>950</c:v>
                </c:pt>
                <c:pt idx="126">
                  <c:v>948</c:v>
                </c:pt>
                <c:pt idx="127">
                  <c:v>946</c:v>
                </c:pt>
                <c:pt idx="128">
                  <c:v>944</c:v>
                </c:pt>
                <c:pt idx="129">
                  <c:v>942</c:v>
                </c:pt>
                <c:pt idx="130">
                  <c:v>940</c:v>
                </c:pt>
                <c:pt idx="131">
                  <c:v>938</c:v>
                </c:pt>
                <c:pt idx="132">
                  <c:v>936</c:v>
                </c:pt>
                <c:pt idx="133">
                  <c:v>934</c:v>
                </c:pt>
                <c:pt idx="134">
                  <c:v>932</c:v>
                </c:pt>
                <c:pt idx="135">
                  <c:v>930</c:v>
                </c:pt>
                <c:pt idx="136">
                  <c:v>928</c:v>
                </c:pt>
                <c:pt idx="137">
                  <c:v>926</c:v>
                </c:pt>
                <c:pt idx="138">
                  <c:v>924</c:v>
                </c:pt>
                <c:pt idx="139">
                  <c:v>922</c:v>
                </c:pt>
                <c:pt idx="140">
                  <c:v>920</c:v>
                </c:pt>
                <c:pt idx="141">
                  <c:v>918</c:v>
                </c:pt>
                <c:pt idx="142">
                  <c:v>916</c:v>
                </c:pt>
                <c:pt idx="143">
                  <c:v>914</c:v>
                </c:pt>
                <c:pt idx="144">
                  <c:v>912</c:v>
                </c:pt>
                <c:pt idx="145">
                  <c:v>910</c:v>
                </c:pt>
                <c:pt idx="146">
                  <c:v>908</c:v>
                </c:pt>
                <c:pt idx="147">
                  <c:v>906</c:v>
                </c:pt>
                <c:pt idx="148">
                  <c:v>904</c:v>
                </c:pt>
                <c:pt idx="149">
                  <c:v>902</c:v>
                </c:pt>
                <c:pt idx="150">
                  <c:v>900</c:v>
                </c:pt>
                <c:pt idx="151">
                  <c:v>898</c:v>
                </c:pt>
                <c:pt idx="152">
                  <c:v>896</c:v>
                </c:pt>
                <c:pt idx="153">
                  <c:v>894</c:v>
                </c:pt>
                <c:pt idx="154">
                  <c:v>892</c:v>
                </c:pt>
                <c:pt idx="155">
                  <c:v>890</c:v>
                </c:pt>
                <c:pt idx="156">
                  <c:v>888</c:v>
                </c:pt>
                <c:pt idx="157">
                  <c:v>886</c:v>
                </c:pt>
                <c:pt idx="158">
                  <c:v>884</c:v>
                </c:pt>
                <c:pt idx="159">
                  <c:v>882</c:v>
                </c:pt>
                <c:pt idx="160">
                  <c:v>880</c:v>
                </c:pt>
                <c:pt idx="161">
                  <c:v>878</c:v>
                </c:pt>
                <c:pt idx="162">
                  <c:v>876</c:v>
                </c:pt>
                <c:pt idx="163">
                  <c:v>874</c:v>
                </c:pt>
                <c:pt idx="164">
                  <c:v>872</c:v>
                </c:pt>
                <c:pt idx="165">
                  <c:v>870</c:v>
                </c:pt>
                <c:pt idx="166">
                  <c:v>868</c:v>
                </c:pt>
                <c:pt idx="167">
                  <c:v>866</c:v>
                </c:pt>
                <c:pt idx="168">
                  <c:v>864</c:v>
                </c:pt>
                <c:pt idx="169">
                  <c:v>862</c:v>
                </c:pt>
                <c:pt idx="170">
                  <c:v>860</c:v>
                </c:pt>
                <c:pt idx="171">
                  <c:v>858</c:v>
                </c:pt>
                <c:pt idx="172">
                  <c:v>856</c:v>
                </c:pt>
                <c:pt idx="173">
                  <c:v>854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14-458D-AC34-52DD0E0F0905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suite)'!$C$905:$C$1082</c:f>
              <c:numCache>
                <c:formatCode>General</c:formatCode>
                <c:ptCount val="178"/>
                <c:pt idx="0">
                  <c:v>1208</c:v>
                </c:pt>
                <c:pt idx="1">
                  <c:v>1206</c:v>
                </c:pt>
                <c:pt idx="2">
                  <c:v>1204</c:v>
                </c:pt>
                <c:pt idx="3">
                  <c:v>1202</c:v>
                </c:pt>
                <c:pt idx="4">
                  <c:v>1200</c:v>
                </c:pt>
                <c:pt idx="5">
                  <c:v>1198</c:v>
                </c:pt>
                <c:pt idx="6">
                  <c:v>1196</c:v>
                </c:pt>
                <c:pt idx="7">
                  <c:v>1194</c:v>
                </c:pt>
                <c:pt idx="8">
                  <c:v>1192</c:v>
                </c:pt>
                <c:pt idx="9">
                  <c:v>1190</c:v>
                </c:pt>
                <c:pt idx="10">
                  <c:v>1188</c:v>
                </c:pt>
                <c:pt idx="11">
                  <c:v>1186</c:v>
                </c:pt>
                <c:pt idx="12">
                  <c:v>1184</c:v>
                </c:pt>
                <c:pt idx="13">
                  <c:v>1182</c:v>
                </c:pt>
                <c:pt idx="14">
                  <c:v>1180</c:v>
                </c:pt>
                <c:pt idx="15">
                  <c:v>1178</c:v>
                </c:pt>
                <c:pt idx="16">
                  <c:v>1176</c:v>
                </c:pt>
                <c:pt idx="17">
                  <c:v>1174</c:v>
                </c:pt>
                <c:pt idx="18">
                  <c:v>1172</c:v>
                </c:pt>
                <c:pt idx="19">
                  <c:v>1170</c:v>
                </c:pt>
                <c:pt idx="20">
                  <c:v>1168</c:v>
                </c:pt>
                <c:pt idx="21">
                  <c:v>1166</c:v>
                </c:pt>
                <c:pt idx="22">
                  <c:v>1164</c:v>
                </c:pt>
                <c:pt idx="23">
                  <c:v>1162</c:v>
                </c:pt>
                <c:pt idx="24">
                  <c:v>1160</c:v>
                </c:pt>
                <c:pt idx="25">
                  <c:v>1158</c:v>
                </c:pt>
                <c:pt idx="26">
                  <c:v>1156</c:v>
                </c:pt>
                <c:pt idx="27">
                  <c:v>1154</c:v>
                </c:pt>
                <c:pt idx="28">
                  <c:v>1152</c:v>
                </c:pt>
                <c:pt idx="29">
                  <c:v>1150</c:v>
                </c:pt>
                <c:pt idx="30">
                  <c:v>1148</c:v>
                </c:pt>
                <c:pt idx="31">
                  <c:v>1146</c:v>
                </c:pt>
                <c:pt idx="32">
                  <c:v>1144</c:v>
                </c:pt>
                <c:pt idx="33">
                  <c:v>1142</c:v>
                </c:pt>
                <c:pt idx="34">
                  <c:v>1140</c:v>
                </c:pt>
                <c:pt idx="35">
                  <c:v>1138</c:v>
                </c:pt>
                <c:pt idx="36">
                  <c:v>1136</c:v>
                </c:pt>
                <c:pt idx="37">
                  <c:v>1134</c:v>
                </c:pt>
                <c:pt idx="38">
                  <c:v>1132</c:v>
                </c:pt>
                <c:pt idx="39">
                  <c:v>1130</c:v>
                </c:pt>
                <c:pt idx="40">
                  <c:v>1128</c:v>
                </c:pt>
                <c:pt idx="41">
                  <c:v>1126</c:v>
                </c:pt>
                <c:pt idx="42">
                  <c:v>1124</c:v>
                </c:pt>
                <c:pt idx="43">
                  <c:v>1122</c:v>
                </c:pt>
                <c:pt idx="44">
                  <c:v>1120</c:v>
                </c:pt>
                <c:pt idx="45">
                  <c:v>1118</c:v>
                </c:pt>
                <c:pt idx="46">
                  <c:v>1116</c:v>
                </c:pt>
                <c:pt idx="47">
                  <c:v>1114</c:v>
                </c:pt>
                <c:pt idx="48">
                  <c:v>1112</c:v>
                </c:pt>
                <c:pt idx="49">
                  <c:v>1110</c:v>
                </c:pt>
                <c:pt idx="50">
                  <c:v>1108</c:v>
                </c:pt>
                <c:pt idx="51">
                  <c:v>1106</c:v>
                </c:pt>
                <c:pt idx="52">
                  <c:v>1104</c:v>
                </c:pt>
                <c:pt idx="53">
                  <c:v>1102</c:v>
                </c:pt>
                <c:pt idx="54">
                  <c:v>1100</c:v>
                </c:pt>
                <c:pt idx="55">
                  <c:v>1098</c:v>
                </c:pt>
                <c:pt idx="56">
                  <c:v>1096</c:v>
                </c:pt>
                <c:pt idx="57">
                  <c:v>1094</c:v>
                </c:pt>
                <c:pt idx="58">
                  <c:v>1092</c:v>
                </c:pt>
                <c:pt idx="59">
                  <c:v>1090</c:v>
                </c:pt>
                <c:pt idx="60">
                  <c:v>1088</c:v>
                </c:pt>
                <c:pt idx="61">
                  <c:v>1086</c:v>
                </c:pt>
                <c:pt idx="62">
                  <c:v>1084</c:v>
                </c:pt>
                <c:pt idx="63">
                  <c:v>1082</c:v>
                </c:pt>
                <c:pt idx="64">
                  <c:v>1080</c:v>
                </c:pt>
                <c:pt idx="65">
                  <c:v>1078</c:v>
                </c:pt>
                <c:pt idx="66">
                  <c:v>1076</c:v>
                </c:pt>
                <c:pt idx="67">
                  <c:v>1074</c:v>
                </c:pt>
                <c:pt idx="68">
                  <c:v>1072</c:v>
                </c:pt>
                <c:pt idx="69">
                  <c:v>1070</c:v>
                </c:pt>
                <c:pt idx="70">
                  <c:v>1068</c:v>
                </c:pt>
                <c:pt idx="71">
                  <c:v>1066</c:v>
                </c:pt>
                <c:pt idx="72">
                  <c:v>1064</c:v>
                </c:pt>
                <c:pt idx="73">
                  <c:v>1062</c:v>
                </c:pt>
                <c:pt idx="74">
                  <c:v>1060</c:v>
                </c:pt>
                <c:pt idx="75">
                  <c:v>1058</c:v>
                </c:pt>
                <c:pt idx="76">
                  <c:v>1056</c:v>
                </c:pt>
                <c:pt idx="77">
                  <c:v>1054</c:v>
                </c:pt>
                <c:pt idx="78">
                  <c:v>1052</c:v>
                </c:pt>
                <c:pt idx="79">
                  <c:v>1050</c:v>
                </c:pt>
                <c:pt idx="80">
                  <c:v>1048</c:v>
                </c:pt>
                <c:pt idx="81">
                  <c:v>1046</c:v>
                </c:pt>
                <c:pt idx="82">
                  <c:v>1044</c:v>
                </c:pt>
                <c:pt idx="83">
                  <c:v>1042</c:v>
                </c:pt>
                <c:pt idx="84">
                  <c:v>1040</c:v>
                </c:pt>
                <c:pt idx="85">
                  <c:v>1038</c:v>
                </c:pt>
                <c:pt idx="86">
                  <c:v>1036</c:v>
                </c:pt>
                <c:pt idx="87">
                  <c:v>1034</c:v>
                </c:pt>
                <c:pt idx="88">
                  <c:v>1032</c:v>
                </c:pt>
                <c:pt idx="89">
                  <c:v>1030</c:v>
                </c:pt>
                <c:pt idx="90">
                  <c:v>1028</c:v>
                </c:pt>
                <c:pt idx="91">
                  <c:v>1026</c:v>
                </c:pt>
                <c:pt idx="92">
                  <c:v>1024</c:v>
                </c:pt>
                <c:pt idx="93">
                  <c:v>1022</c:v>
                </c:pt>
                <c:pt idx="94">
                  <c:v>1020</c:v>
                </c:pt>
                <c:pt idx="95">
                  <c:v>1018</c:v>
                </c:pt>
                <c:pt idx="96">
                  <c:v>1016</c:v>
                </c:pt>
                <c:pt idx="97">
                  <c:v>1014</c:v>
                </c:pt>
                <c:pt idx="98">
                  <c:v>1012</c:v>
                </c:pt>
                <c:pt idx="99">
                  <c:v>1010</c:v>
                </c:pt>
                <c:pt idx="100">
                  <c:v>1008</c:v>
                </c:pt>
                <c:pt idx="101">
                  <c:v>1006</c:v>
                </c:pt>
                <c:pt idx="102">
                  <c:v>1004</c:v>
                </c:pt>
                <c:pt idx="103">
                  <c:v>1002</c:v>
                </c:pt>
                <c:pt idx="104">
                  <c:v>1000</c:v>
                </c:pt>
                <c:pt idx="105">
                  <c:v>998</c:v>
                </c:pt>
                <c:pt idx="106">
                  <c:v>996</c:v>
                </c:pt>
                <c:pt idx="107">
                  <c:v>994</c:v>
                </c:pt>
                <c:pt idx="108">
                  <c:v>992</c:v>
                </c:pt>
                <c:pt idx="109">
                  <c:v>990</c:v>
                </c:pt>
                <c:pt idx="110">
                  <c:v>988</c:v>
                </c:pt>
                <c:pt idx="111">
                  <c:v>986</c:v>
                </c:pt>
                <c:pt idx="112">
                  <c:v>984</c:v>
                </c:pt>
                <c:pt idx="113">
                  <c:v>982</c:v>
                </c:pt>
                <c:pt idx="114">
                  <c:v>980</c:v>
                </c:pt>
                <c:pt idx="115">
                  <c:v>978</c:v>
                </c:pt>
                <c:pt idx="116">
                  <c:v>976</c:v>
                </c:pt>
                <c:pt idx="117">
                  <c:v>974</c:v>
                </c:pt>
                <c:pt idx="118">
                  <c:v>972</c:v>
                </c:pt>
                <c:pt idx="119">
                  <c:v>970</c:v>
                </c:pt>
                <c:pt idx="120">
                  <c:v>968</c:v>
                </c:pt>
                <c:pt idx="121">
                  <c:v>966</c:v>
                </c:pt>
                <c:pt idx="122">
                  <c:v>964</c:v>
                </c:pt>
                <c:pt idx="123">
                  <c:v>962</c:v>
                </c:pt>
                <c:pt idx="124">
                  <c:v>960</c:v>
                </c:pt>
                <c:pt idx="125">
                  <c:v>958</c:v>
                </c:pt>
                <c:pt idx="126">
                  <c:v>956</c:v>
                </c:pt>
                <c:pt idx="127">
                  <c:v>954</c:v>
                </c:pt>
                <c:pt idx="128">
                  <c:v>952</c:v>
                </c:pt>
                <c:pt idx="129">
                  <c:v>950</c:v>
                </c:pt>
                <c:pt idx="130">
                  <c:v>948</c:v>
                </c:pt>
                <c:pt idx="131">
                  <c:v>946</c:v>
                </c:pt>
                <c:pt idx="132">
                  <c:v>944</c:v>
                </c:pt>
                <c:pt idx="133">
                  <c:v>942</c:v>
                </c:pt>
                <c:pt idx="134">
                  <c:v>940</c:v>
                </c:pt>
                <c:pt idx="135">
                  <c:v>938</c:v>
                </c:pt>
                <c:pt idx="136">
                  <c:v>936</c:v>
                </c:pt>
                <c:pt idx="137">
                  <c:v>934</c:v>
                </c:pt>
                <c:pt idx="138">
                  <c:v>932</c:v>
                </c:pt>
                <c:pt idx="139">
                  <c:v>930</c:v>
                </c:pt>
                <c:pt idx="140">
                  <c:v>928</c:v>
                </c:pt>
                <c:pt idx="141">
                  <c:v>926</c:v>
                </c:pt>
                <c:pt idx="142">
                  <c:v>924</c:v>
                </c:pt>
                <c:pt idx="143">
                  <c:v>922</c:v>
                </c:pt>
                <c:pt idx="144">
                  <c:v>920</c:v>
                </c:pt>
                <c:pt idx="145">
                  <c:v>918</c:v>
                </c:pt>
                <c:pt idx="146">
                  <c:v>916</c:v>
                </c:pt>
                <c:pt idx="147">
                  <c:v>914</c:v>
                </c:pt>
                <c:pt idx="148">
                  <c:v>912</c:v>
                </c:pt>
                <c:pt idx="149">
                  <c:v>910</c:v>
                </c:pt>
                <c:pt idx="150">
                  <c:v>908</c:v>
                </c:pt>
                <c:pt idx="151">
                  <c:v>906</c:v>
                </c:pt>
                <c:pt idx="152">
                  <c:v>904</c:v>
                </c:pt>
                <c:pt idx="153">
                  <c:v>902</c:v>
                </c:pt>
                <c:pt idx="154">
                  <c:v>900</c:v>
                </c:pt>
                <c:pt idx="155">
                  <c:v>898</c:v>
                </c:pt>
                <c:pt idx="156">
                  <c:v>896</c:v>
                </c:pt>
                <c:pt idx="157">
                  <c:v>894</c:v>
                </c:pt>
                <c:pt idx="158">
                  <c:v>892</c:v>
                </c:pt>
                <c:pt idx="159">
                  <c:v>890</c:v>
                </c:pt>
                <c:pt idx="160">
                  <c:v>888</c:v>
                </c:pt>
                <c:pt idx="161">
                  <c:v>886</c:v>
                </c:pt>
                <c:pt idx="162">
                  <c:v>884</c:v>
                </c:pt>
                <c:pt idx="163">
                  <c:v>882</c:v>
                </c:pt>
                <c:pt idx="164">
                  <c:v>880</c:v>
                </c:pt>
                <c:pt idx="165">
                  <c:v>878</c:v>
                </c:pt>
                <c:pt idx="166">
                  <c:v>876</c:v>
                </c:pt>
                <c:pt idx="167">
                  <c:v>874</c:v>
                </c:pt>
                <c:pt idx="168">
                  <c:v>872</c:v>
                </c:pt>
                <c:pt idx="169">
                  <c:v>870</c:v>
                </c:pt>
                <c:pt idx="170">
                  <c:v>868</c:v>
                </c:pt>
                <c:pt idx="171">
                  <c:v>866</c:v>
                </c:pt>
                <c:pt idx="172">
                  <c:v>864</c:v>
                </c:pt>
                <c:pt idx="173">
                  <c:v>862</c:v>
                </c:pt>
                <c:pt idx="174">
                  <c:v>860</c:v>
                </c:pt>
                <c:pt idx="175">
                  <c:v>858</c:v>
                </c:pt>
                <c:pt idx="176">
                  <c:v>856</c:v>
                </c:pt>
                <c:pt idx="177">
                  <c:v>854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714-458D-AC34-52DD0E0F0905}"/>
            </c:ext>
          </c:extLst>
        </c:ser>
        <c:ser>
          <c:idx val="3"/>
          <c:order val="3"/>
          <c:tx>
            <c:v>feldspar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suite)'!$C$695</c:f>
              <c:numCache>
                <c:formatCode>General</c:formatCode>
                <c:ptCount val="1"/>
                <c:pt idx="0">
                  <c:v>878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714-458D-AC34-52DD0E0F0905}"/>
            </c:ext>
          </c:extLst>
        </c:ser>
        <c:ser>
          <c:idx val="4"/>
          <c:order val="4"/>
          <c:tx>
            <c:v>feldspar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suite)'!$C$893</c:f>
              <c:numCache>
                <c:formatCode>General</c:formatCode>
                <c:ptCount val="1"/>
                <c:pt idx="0">
                  <c:v>874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714-458D-AC34-52DD0E0F0905}"/>
            </c:ext>
          </c:extLst>
        </c:ser>
        <c:ser>
          <c:idx val="5"/>
          <c:order val="5"/>
          <c:tx>
            <c:v>feldspar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suite)'!$C$960</c:f>
              <c:numCache>
                <c:formatCode>General</c:formatCode>
                <c:ptCount val="1"/>
                <c:pt idx="0">
                  <c:v>1098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714-458D-AC34-52DD0E0F0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(ºC)</a:t>
                </a:r>
              </a:p>
            </c:rich>
          </c:tx>
          <c:layout>
            <c:manualLayout>
              <c:xMode val="edge"/>
              <c:yMode val="edge"/>
              <c:x val="0.32614107611548554"/>
              <c:y val="0.89050326773252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  <c:majorUnit val="200"/>
      </c:valAx>
      <c:valAx>
        <c:axId val="906843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8136482939632544E-2"/>
              <c:y val="7.61962282235938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3731846019247596"/>
          <c:y val="0.46979391394707276"/>
          <c:w val="0.42777777777777776"/>
          <c:h val="0.30312260044142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suite)'!$H$529:$H$728</c:f>
              <c:numCache>
                <c:formatCode>0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6.9402999999994108E-2</c:v>
                </c:pt>
                <c:pt idx="14">
                  <c:v>0.25941199999999753</c:v>
                </c:pt>
                <c:pt idx="15">
                  <c:v>0.44554999999999723</c:v>
                </c:pt>
                <c:pt idx="16">
                  <c:v>0.62793100000000379</c:v>
                </c:pt>
                <c:pt idx="17">
                  <c:v>0.80666200000000288</c:v>
                </c:pt>
                <c:pt idx="18">
                  <c:v>0.98185100000000602</c:v>
                </c:pt>
                <c:pt idx="19">
                  <c:v>1.1535999999999973</c:v>
                </c:pt>
                <c:pt idx="20">
                  <c:v>1.3220079999999967</c:v>
                </c:pt>
                <c:pt idx="21">
                  <c:v>1.487172000000001</c:v>
                </c:pt>
                <c:pt idx="22">
                  <c:v>1.6491860000000003</c:v>
                </c:pt>
                <c:pt idx="23">
                  <c:v>1.8081389999999971</c:v>
                </c:pt>
                <c:pt idx="24">
                  <c:v>1.9641199999999941</c:v>
                </c:pt>
                <c:pt idx="25">
                  <c:v>2.1172140000000041</c:v>
                </c:pt>
                <c:pt idx="26">
                  <c:v>2.2675019999999932</c:v>
                </c:pt>
                <c:pt idx="27">
                  <c:v>2.4213089999999937</c:v>
                </c:pt>
                <c:pt idx="28">
                  <c:v>2.6366220000000027</c:v>
                </c:pt>
                <c:pt idx="29">
                  <c:v>3.1557190000000048</c:v>
                </c:pt>
                <c:pt idx="30">
                  <c:v>4.3107909999999947</c:v>
                </c:pt>
                <c:pt idx="31">
                  <c:v>5.4339829999999978</c:v>
                </c:pt>
                <c:pt idx="32">
                  <c:v>6.5277590000000032</c:v>
                </c:pt>
                <c:pt idx="33">
                  <c:v>7.5950030000000055</c:v>
                </c:pt>
                <c:pt idx="34">
                  <c:v>8.6392940000000067</c:v>
                </c:pt>
                <c:pt idx="35">
                  <c:v>9.6655709999999999</c:v>
                </c:pt>
                <c:pt idx="36">
                  <c:v>10.682219000000003</c:v>
                </c:pt>
                <c:pt idx="37">
                  <c:v>11.821130999999994</c:v>
                </c:pt>
                <c:pt idx="38">
                  <c:v>13.040510999999995</c:v>
                </c:pt>
                <c:pt idx="39">
                  <c:v>14.219468000000006</c:v>
                </c:pt>
                <c:pt idx="40">
                  <c:v>15.356718000000001</c:v>
                </c:pt>
                <c:pt idx="41">
                  <c:v>16.453776000000005</c:v>
                </c:pt>
                <c:pt idx="42">
                  <c:v>17.520525000000006</c:v>
                </c:pt>
                <c:pt idx="43">
                  <c:v>18.606438999999995</c:v>
                </c:pt>
                <c:pt idx="44">
                  <c:v>19.661179000000004</c:v>
                </c:pt>
                <c:pt idx="45">
                  <c:v>20.685595000000006</c:v>
                </c:pt>
                <c:pt idx="46">
                  <c:v>21.680538999999996</c:v>
                </c:pt>
                <c:pt idx="47">
                  <c:v>22.646863999999994</c:v>
                </c:pt>
                <c:pt idx="48">
                  <c:v>23.585425999999998</c:v>
                </c:pt>
                <c:pt idx="49">
                  <c:v>24.497073999999998</c:v>
                </c:pt>
                <c:pt idx="50">
                  <c:v>25.382656999999995</c:v>
                </c:pt>
                <c:pt idx="51">
                  <c:v>26.243015</c:v>
                </c:pt>
                <c:pt idx="52">
                  <c:v>27.078980000000001</c:v>
                </c:pt>
                <c:pt idx="53">
                  <c:v>27.891374999999996</c:v>
                </c:pt>
                <c:pt idx="54">
                  <c:v>28.681011999999996</c:v>
                </c:pt>
                <c:pt idx="55">
                  <c:v>29.448695000000001</c:v>
                </c:pt>
                <c:pt idx="56">
                  <c:v>30.195213999999993</c:v>
                </c:pt>
                <c:pt idx="57">
                  <c:v>30.921349000000006</c:v>
                </c:pt>
                <c:pt idx="58">
                  <c:v>31.627870999999999</c:v>
                </c:pt>
                <c:pt idx="59">
                  <c:v>32.315543000000005</c:v>
                </c:pt>
                <c:pt idx="60">
                  <c:v>32.985125999999994</c:v>
                </c:pt>
                <c:pt idx="61">
                  <c:v>33.637377000000001</c:v>
                </c:pt>
                <c:pt idx="62">
                  <c:v>34.273066</c:v>
                </c:pt>
                <c:pt idx="63">
                  <c:v>34.892983000000001</c:v>
                </c:pt>
                <c:pt idx="64">
                  <c:v>35.497963999999996</c:v>
                </c:pt>
                <c:pt idx="65">
                  <c:v>36.088937000000001</c:v>
                </c:pt>
                <c:pt idx="66">
                  <c:v>36.667026999999997</c:v>
                </c:pt>
                <c:pt idx="67">
                  <c:v>37.233891999999997</c:v>
                </c:pt>
                <c:pt idx="68">
                  <c:v>37.795144000000001</c:v>
                </c:pt>
                <c:pt idx="69">
                  <c:v>39.326287000000001</c:v>
                </c:pt>
                <c:pt idx="70">
                  <c:v>39.891024000000002</c:v>
                </c:pt>
                <c:pt idx="71">
                  <c:v>40.436165000000003</c:v>
                </c:pt>
                <c:pt idx="72">
                  <c:v>40.962663999999997</c:v>
                </c:pt>
                <c:pt idx="73">
                  <c:v>41.471417000000002</c:v>
                </c:pt>
                <c:pt idx="74">
                  <c:v>41.963272000000003</c:v>
                </c:pt>
                <c:pt idx="75">
                  <c:v>42.439027000000003</c:v>
                </c:pt>
                <c:pt idx="76">
                  <c:v>42.899431999999997</c:v>
                </c:pt>
                <c:pt idx="77">
                  <c:v>43.345199000000001</c:v>
                </c:pt>
                <c:pt idx="78">
                  <c:v>43.776994999999999</c:v>
                </c:pt>
                <c:pt idx="79">
                  <c:v>44.195455000000003</c:v>
                </c:pt>
                <c:pt idx="80">
                  <c:v>44.601177999999997</c:v>
                </c:pt>
                <c:pt idx="81">
                  <c:v>44.994728000000002</c:v>
                </c:pt>
                <c:pt idx="82">
                  <c:v>45.376643999999999</c:v>
                </c:pt>
                <c:pt idx="83">
                  <c:v>45.747433000000001</c:v>
                </c:pt>
                <c:pt idx="84">
                  <c:v>46.107581000000003</c:v>
                </c:pt>
                <c:pt idx="85">
                  <c:v>46.457546000000001</c:v>
                </c:pt>
                <c:pt idx="86">
                  <c:v>46.797767999999998</c:v>
                </c:pt>
                <c:pt idx="87">
                  <c:v>47.143051</c:v>
                </c:pt>
                <c:pt idx="88">
                  <c:v>47.500084000000001</c:v>
                </c:pt>
                <c:pt idx="89">
                  <c:v>47.847759000000003</c:v>
                </c:pt>
                <c:pt idx="90">
                  <c:v>48.186442999999997</c:v>
                </c:pt>
                <c:pt idx="91">
                  <c:v>48.516483999999998</c:v>
                </c:pt>
                <c:pt idx="92">
                  <c:v>48.838214999999998</c:v>
                </c:pt>
                <c:pt idx="93">
                  <c:v>49.151952999999999</c:v>
                </c:pt>
                <c:pt idx="94">
                  <c:v>49.458001000000003</c:v>
                </c:pt>
                <c:pt idx="95">
                  <c:v>49.756647000000001</c:v>
                </c:pt>
                <c:pt idx="96">
                  <c:v>50.048167999999997</c:v>
                </c:pt>
                <c:pt idx="97">
                  <c:v>50.332825999999997</c:v>
                </c:pt>
                <c:pt idx="98">
                  <c:v>50.610872999999998</c:v>
                </c:pt>
                <c:pt idx="99">
                  <c:v>50.882551999999997</c:v>
                </c:pt>
                <c:pt idx="100">
                  <c:v>51.148091000000001</c:v>
                </c:pt>
                <c:pt idx="101">
                  <c:v>51.407711999999997</c:v>
                </c:pt>
                <c:pt idx="102">
                  <c:v>51.661627000000003</c:v>
                </c:pt>
                <c:pt idx="103">
                  <c:v>51.910037000000003</c:v>
                </c:pt>
                <c:pt idx="104">
                  <c:v>52.153137000000001</c:v>
                </c:pt>
                <c:pt idx="105">
                  <c:v>52.391112999999997</c:v>
                </c:pt>
                <c:pt idx="106">
                  <c:v>52.624144000000001</c:v>
                </c:pt>
                <c:pt idx="107">
                  <c:v>52.852400000000003</c:v>
                </c:pt>
                <c:pt idx="108">
                  <c:v>53.076047000000003</c:v>
                </c:pt>
                <c:pt idx="109">
                  <c:v>53.295240999999997</c:v>
                </c:pt>
                <c:pt idx="110">
                  <c:v>53.510136000000003</c:v>
                </c:pt>
                <c:pt idx="111">
                  <c:v>53.720874999999999</c:v>
                </c:pt>
                <c:pt idx="112">
                  <c:v>53.927599000000001</c:v>
                </c:pt>
                <c:pt idx="113">
                  <c:v>54.130442000000002</c:v>
                </c:pt>
                <c:pt idx="114">
                  <c:v>54.329532999999998</c:v>
                </c:pt>
                <c:pt idx="115">
                  <c:v>54.524996000000002</c:v>
                </c:pt>
                <c:pt idx="116">
                  <c:v>54.716948000000002</c:v>
                </c:pt>
                <c:pt idx="117">
                  <c:v>54.905506000000003</c:v>
                </c:pt>
                <c:pt idx="118">
                  <c:v>55.090775999999998</c:v>
                </c:pt>
                <c:pt idx="119">
                  <c:v>55.272865000000003</c:v>
                </c:pt>
                <c:pt idx="120">
                  <c:v>55.451872999999999</c:v>
                </c:pt>
                <c:pt idx="121">
                  <c:v>55.627896</c:v>
                </c:pt>
                <c:pt idx="122">
                  <c:v>55.801025000000003</c:v>
                </c:pt>
                <c:pt idx="123">
                  <c:v>55.971350000000001</c:v>
                </c:pt>
                <c:pt idx="124">
                  <c:v>56.138953000000001</c:v>
                </c:pt>
                <c:pt idx="125">
                  <c:v>56.303915000000003</c:v>
                </c:pt>
                <c:pt idx="126">
                  <c:v>56.466313999999997</c:v>
                </c:pt>
                <c:pt idx="127">
                  <c:v>56.626221000000001</c:v>
                </c:pt>
                <c:pt idx="128">
                  <c:v>56.783707</c:v>
                </c:pt>
                <c:pt idx="129">
                  <c:v>56.960974</c:v>
                </c:pt>
                <c:pt idx="130">
                  <c:v>57.143389999999997</c:v>
                </c:pt>
                <c:pt idx="131">
                  <c:v>57.323354999999999</c:v>
                </c:pt>
                <c:pt idx="132">
                  <c:v>57.500658999999999</c:v>
                </c:pt>
                <c:pt idx="133">
                  <c:v>57.675396999999997</c:v>
                </c:pt>
                <c:pt idx="134">
                  <c:v>57.847656999999998</c:v>
                </c:pt>
                <c:pt idx="135">
                  <c:v>58.017522</c:v>
                </c:pt>
                <c:pt idx="136">
                  <c:v>58.185070000000003</c:v>
                </c:pt>
                <c:pt idx="137">
                  <c:v>58.350375</c:v>
                </c:pt>
                <c:pt idx="138">
                  <c:v>58.513503999999998</c:v>
                </c:pt>
                <c:pt idx="139">
                  <c:v>58.674523000000001</c:v>
                </c:pt>
                <c:pt idx="140">
                  <c:v>58.833489999999998</c:v>
                </c:pt>
                <c:pt idx="141">
                  <c:v>58.990461000000003</c:v>
                </c:pt>
                <c:pt idx="142">
                  <c:v>59.145488999999998</c:v>
                </c:pt>
                <c:pt idx="143">
                  <c:v>59.298620999999997</c:v>
                </c:pt>
                <c:pt idx="144">
                  <c:v>59.449902999999999</c:v>
                </c:pt>
                <c:pt idx="145">
                  <c:v>59.599375999999999</c:v>
                </c:pt>
                <c:pt idx="146">
                  <c:v>59.747078999999999</c:v>
                </c:pt>
                <c:pt idx="147">
                  <c:v>59.893048</c:v>
                </c:pt>
                <c:pt idx="148">
                  <c:v>60.037315</c:v>
                </c:pt>
                <c:pt idx="149">
                  <c:v>60.179912999999999</c:v>
                </c:pt>
                <c:pt idx="150">
                  <c:v>60.320867999999997</c:v>
                </c:pt>
                <c:pt idx="151">
                  <c:v>60.460206999999997</c:v>
                </c:pt>
                <c:pt idx="152">
                  <c:v>60.597954000000001</c:v>
                </c:pt>
                <c:pt idx="153">
                  <c:v>60.73413</c:v>
                </c:pt>
                <c:pt idx="154">
                  <c:v>60.953353</c:v>
                </c:pt>
                <c:pt idx="155">
                  <c:v>61.181308999999999</c:v>
                </c:pt>
                <c:pt idx="156">
                  <c:v>61.407426999999998</c:v>
                </c:pt>
                <c:pt idx="157">
                  <c:v>61.630625000000002</c:v>
                </c:pt>
                <c:pt idx="158">
                  <c:v>61.850090999999999</c:v>
                </c:pt>
                <c:pt idx="159">
                  <c:v>62.065229000000002</c:v>
                </c:pt>
                <c:pt idx="160">
                  <c:v>62.27561</c:v>
                </c:pt>
                <c:pt idx="161">
                  <c:v>62.480941000000001</c:v>
                </c:pt>
                <c:pt idx="162">
                  <c:v>62.681027999999998</c:v>
                </c:pt>
                <c:pt idx="163">
                  <c:v>62.875759000000002</c:v>
                </c:pt>
                <c:pt idx="164">
                  <c:v>63.065083999999999</c:v>
                </c:pt>
                <c:pt idx="165">
                  <c:v>63.248998999999998</c:v>
                </c:pt>
                <c:pt idx="166">
                  <c:v>63.707689000000002</c:v>
                </c:pt>
                <c:pt idx="167">
                  <c:v>64.164490000000001</c:v>
                </c:pt>
                <c:pt idx="168">
                  <c:v>64.605187000000001</c:v>
                </c:pt>
                <c:pt idx="169">
                  <c:v>65.030763000000007</c:v>
                </c:pt>
                <c:pt idx="170">
                  <c:v>65.521425999999991</c:v>
                </c:pt>
                <c:pt idx="171">
                  <c:v>66.201219000000009</c:v>
                </c:pt>
                <c:pt idx="172">
                  <c:v>66.860894000000002</c:v>
                </c:pt>
                <c:pt idx="173">
                  <c:v>67.501626000000002</c:v>
                </c:pt>
                <c:pt idx="174">
                  <c:v>68.124502000000007</c:v>
                </c:pt>
                <c:pt idx="175">
                  <c:v>68.730527999999993</c:v>
                </c:pt>
                <c:pt idx="176">
                  <c:v>69.320638000000002</c:v>
                </c:pt>
                <c:pt idx="177">
                  <c:v>69.895699000000008</c:v>
                </c:pt>
                <c:pt idx="178">
                  <c:v>70.456515999999993</c:v>
                </c:pt>
                <c:pt idx="179">
                  <c:v>71.003837000000004</c:v>
                </c:pt>
                <c:pt idx="180">
                  <c:v>71.538360999999995</c:v>
                </c:pt>
                <c:pt idx="181">
                  <c:v>72.060737000000003</c:v>
                </c:pt>
                <c:pt idx="182">
                  <c:v>72.571571000000006</c:v>
                </c:pt>
                <c:pt idx="183">
                  <c:v>73.071428999999995</c:v>
                </c:pt>
                <c:pt idx="184">
                  <c:v>73.560838000000004</c:v>
                </c:pt>
                <c:pt idx="185">
                  <c:v>74.040291999999994</c:v>
                </c:pt>
                <c:pt idx="186">
                  <c:v>74.510250999999997</c:v>
                </c:pt>
                <c:pt idx="187">
                  <c:v>74.971146000000005</c:v>
                </c:pt>
                <c:pt idx="188">
                  <c:v>75.423378</c:v>
                </c:pt>
                <c:pt idx="189">
                  <c:v>75.867323999999996</c:v>
                </c:pt>
                <c:pt idx="190">
                  <c:v>76.303332999999995</c:v>
                </c:pt>
                <c:pt idx="191">
                  <c:v>76.731731999999994</c:v>
                </c:pt>
                <c:pt idx="192">
                  <c:v>77.152823999999995</c:v>
                </c:pt>
                <c:pt idx="193">
                  <c:v>77.566892999999993</c:v>
                </c:pt>
                <c:pt idx="194">
                  <c:v>77.974197000000004</c:v>
                </c:pt>
                <c:pt idx="195">
                  <c:v>78.374978999999996</c:v>
                </c:pt>
                <c:pt idx="196">
                  <c:v>78.769458999999998</c:v>
                </c:pt>
                <c:pt idx="197">
                  <c:v>79.157837999999998</c:v>
                </c:pt>
                <c:pt idx="198">
                  <c:v>79.540285999999995</c:v>
                </c:pt>
                <c:pt idx="199">
                  <c:v>79.920433000000003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F6-4827-9E72-3259B9CC5BAE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suite)'!$H$730:$H$903</c:f>
              <c:numCache>
                <c:formatCode>0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0.72236900000000048</c:v>
                </c:pt>
                <c:pt idx="39">
                  <c:v>1.4220449999999971</c:v>
                </c:pt>
                <c:pt idx="40">
                  <c:v>2.1001270000000005</c:v>
                </c:pt>
                <c:pt idx="41">
                  <c:v>2.757559999999998</c:v>
                </c:pt>
                <c:pt idx="42">
                  <c:v>3.3952500000000043</c:v>
                </c:pt>
                <c:pt idx="43">
                  <c:v>4.0140650000000022</c:v>
                </c:pt>
                <c:pt idx="44">
                  <c:v>4.6148330000000044</c:v>
                </c:pt>
                <c:pt idx="45">
                  <c:v>5.1983510000000024</c:v>
                </c:pt>
                <c:pt idx="46">
                  <c:v>5.7653839999999974</c:v>
                </c:pt>
                <c:pt idx="47">
                  <c:v>6.3166659999999979</c:v>
                </c:pt>
                <c:pt idx="48">
                  <c:v>6.8529060000000044</c:v>
                </c:pt>
                <c:pt idx="49">
                  <c:v>7.3747879999999952</c:v>
                </c:pt>
                <c:pt idx="50">
                  <c:v>7.8829759999999993</c:v>
                </c:pt>
                <c:pt idx="51">
                  <c:v>8.378112999999999</c:v>
                </c:pt>
                <c:pt idx="52">
                  <c:v>8.8608310000000046</c:v>
                </c:pt>
                <c:pt idx="53">
                  <c:v>9.7562719999999956</c:v>
                </c:pt>
                <c:pt idx="54">
                  <c:v>10.646623000000005</c:v>
                </c:pt>
                <c:pt idx="55">
                  <c:v>11.507209000000003</c:v>
                </c:pt>
                <c:pt idx="56">
                  <c:v>12.339251000000004</c:v>
                </c:pt>
                <c:pt idx="57">
                  <c:v>13.143932000000007</c:v>
                </c:pt>
                <c:pt idx="58">
                  <c:v>13.922399999999996</c:v>
                </c:pt>
                <c:pt idx="59">
                  <c:v>14.675759999999997</c:v>
                </c:pt>
                <c:pt idx="60">
                  <c:v>15.405074999999997</c:v>
                </c:pt>
                <c:pt idx="61">
                  <c:v>16.111363999999995</c:v>
                </c:pt>
                <c:pt idx="62">
                  <c:v>16.795603999999997</c:v>
                </c:pt>
                <c:pt idx="63">
                  <c:v>17.458729000000005</c:v>
                </c:pt>
                <c:pt idx="64">
                  <c:v>18.10163</c:v>
                </c:pt>
                <c:pt idx="65">
                  <c:v>18.725159000000005</c:v>
                </c:pt>
                <c:pt idx="66">
                  <c:v>19.330129999999997</c:v>
                </c:pt>
                <c:pt idx="67">
                  <c:v>19.917315000000002</c:v>
                </c:pt>
                <c:pt idx="68">
                  <c:v>20.487453000000002</c:v>
                </c:pt>
                <c:pt idx="69">
                  <c:v>21.041246999999998</c:v>
                </c:pt>
                <c:pt idx="70">
                  <c:v>21.591586000000007</c:v>
                </c:pt>
                <c:pt idx="71">
                  <c:v>22.129998000000001</c:v>
                </c:pt>
                <c:pt idx="72">
                  <c:v>22.651026000000002</c:v>
                </c:pt>
                <c:pt idx="73">
                  <c:v>23.155527000000006</c:v>
                </c:pt>
                <c:pt idx="74">
                  <c:v>23.644309000000007</c:v>
                </c:pt>
                <c:pt idx="75">
                  <c:v>24.118129999999994</c:v>
                </c:pt>
                <c:pt idx="76">
                  <c:v>24.577707000000004</c:v>
                </c:pt>
                <c:pt idx="77">
                  <c:v>25.023713000000001</c:v>
                </c:pt>
                <c:pt idx="78">
                  <c:v>25.456787000000006</c:v>
                </c:pt>
                <c:pt idx="79">
                  <c:v>25.877528999999996</c:v>
                </c:pt>
                <c:pt idx="80">
                  <c:v>26.299598000000003</c:v>
                </c:pt>
                <c:pt idx="81">
                  <c:v>26.746347999999998</c:v>
                </c:pt>
                <c:pt idx="82">
                  <c:v>27.179547999999997</c:v>
                </c:pt>
                <c:pt idx="83">
                  <c:v>27.599874999999997</c:v>
                </c:pt>
                <c:pt idx="84">
                  <c:v>28.007968000000005</c:v>
                </c:pt>
                <c:pt idx="85">
                  <c:v>28.404428999999993</c:v>
                </c:pt>
                <c:pt idx="86">
                  <c:v>28.789826000000005</c:v>
                </c:pt>
                <c:pt idx="87">
                  <c:v>29.164694999999995</c:v>
                </c:pt>
                <c:pt idx="88">
                  <c:v>29.529542000000006</c:v>
                </c:pt>
                <c:pt idx="89">
                  <c:v>29.884846999999993</c:v>
                </c:pt>
                <c:pt idx="90">
                  <c:v>30.231065000000001</c:v>
                </c:pt>
                <c:pt idx="91">
                  <c:v>30.568627000000006</c:v>
                </c:pt>
                <c:pt idx="92">
                  <c:v>30.897942999999998</c:v>
                </c:pt>
                <c:pt idx="93">
                  <c:v>31.219399999999993</c:v>
                </c:pt>
                <c:pt idx="94">
                  <c:v>31.533368999999993</c:v>
                </c:pt>
                <c:pt idx="95">
                  <c:v>31.840200999999993</c:v>
                </c:pt>
                <c:pt idx="96">
                  <c:v>32.140231</c:v>
                </c:pt>
                <c:pt idx="97">
                  <c:v>32.433778000000004</c:v>
                </c:pt>
                <c:pt idx="98">
                  <c:v>32.721146000000005</c:v>
                </c:pt>
                <c:pt idx="99">
                  <c:v>33.002623999999997</c:v>
                </c:pt>
                <c:pt idx="100">
                  <c:v>33.278488999999993</c:v>
                </c:pt>
                <c:pt idx="101">
                  <c:v>33.549003999999996</c:v>
                </c:pt>
                <c:pt idx="102">
                  <c:v>33.814420999999996</c:v>
                </c:pt>
                <c:pt idx="103">
                  <c:v>34.074978999999999</c:v>
                </c:pt>
                <c:pt idx="104">
                  <c:v>34.330907999999994</c:v>
                </c:pt>
                <c:pt idx="105">
                  <c:v>34.582426999999996</c:v>
                </c:pt>
                <c:pt idx="106">
                  <c:v>34.829741999999996</c:v>
                </c:pt>
                <c:pt idx="107">
                  <c:v>35.073053000000002</c:v>
                </c:pt>
                <c:pt idx="108">
                  <c:v>35.312548000000007</c:v>
                </c:pt>
                <c:pt idx="109">
                  <c:v>35.548409000000007</c:v>
                </c:pt>
                <c:pt idx="110">
                  <c:v>35.780805999999998</c:v>
                </c:pt>
                <c:pt idx="111">
                  <c:v>36.009900999999999</c:v>
                </c:pt>
                <c:pt idx="112">
                  <c:v>36.235850999999997</c:v>
                </c:pt>
                <c:pt idx="113">
                  <c:v>36.458801000000001</c:v>
                </c:pt>
                <c:pt idx="114">
                  <c:v>36.678890000000003</c:v>
                </c:pt>
                <c:pt idx="115">
                  <c:v>36.896250999999999</c:v>
                </c:pt>
                <c:pt idx="116">
                  <c:v>37.111007000000001</c:v>
                </c:pt>
                <c:pt idx="117">
                  <c:v>37.323276</c:v>
                </c:pt>
                <c:pt idx="118">
                  <c:v>37.536430000000003</c:v>
                </c:pt>
                <c:pt idx="119">
                  <c:v>37.748624999999997</c:v>
                </c:pt>
                <c:pt idx="120">
                  <c:v>37.958660999999999</c:v>
                </c:pt>
                <c:pt idx="121">
                  <c:v>38.166614000000003</c:v>
                </c:pt>
                <c:pt idx="122">
                  <c:v>38.372557</c:v>
                </c:pt>
                <c:pt idx="123">
                  <c:v>38.576552</c:v>
                </c:pt>
                <c:pt idx="124">
                  <c:v>38.778658999999998</c:v>
                </c:pt>
                <c:pt idx="125">
                  <c:v>38.978928000000003</c:v>
                </c:pt>
                <c:pt idx="126">
                  <c:v>39.177405</c:v>
                </c:pt>
                <c:pt idx="127">
                  <c:v>39.374129000000003</c:v>
                </c:pt>
                <c:pt idx="128">
                  <c:v>39.569133000000001</c:v>
                </c:pt>
                <c:pt idx="129">
                  <c:v>39.762445</c:v>
                </c:pt>
                <c:pt idx="130">
                  <c:v>39.954051</c:v>
                </c:pt>
                <c:pt idx="131">
                  <c:v>40.140872000000002</c:v>
                </c:pt>
                <c:pt idx="132">
                  <c:v>40.325541999999999</c:v>
                </c:pt>
                <c:pt idx="133">
                  <c:v>40.508113999999999</c:v>
                </c:pt>
                <c:pt idx="134">
                  <c:v>40.688636000000002</c:v>
                </c:pt>
                <c:pt idx="135">
                  <c:v>40.867158000000003</c:v>
                </c:pt>
                <c:pt idx="136">
                  <c:v>41.043723</c:v>
                </c:pt>
                <c:pt idx="137">
                  <c:v>41.218375999999999</c:v>
                </c:pt>
                <c:pt idx="138">
                  <c:v>41.403547000000003</c:v>
                </c:pt>
                <c:pt idx="139">
                  <c:v>41.590519</c:v>
                </c:pt>
                <c:pt idx="140">
                  <c:v>41.775215000000003</c:v>
                </c:pt>
                <c:pt idx="141">
                  <c:v>41.957704999999997</c:v>
                </c:pt>
                <c:pt idx="142">
                  <c:v>42.138061</c:v>
                </c:pt>
                <c:pt idx="143">
                  <c:v>42.316347</c:v>
                </c:pt>
                <c:pt idx="144">
                  <c:v>42.492626000000001</c:v>
                </c:pt>
                <c:pt idx="145">
                  <c:v>42.666960000000003</c:v>
                </c:pt>
                <c:pt idx="146">
                  <c:v>42.839404000000002</c:v>
                </c:pt>
                <c:pt idx="147">
                  <c:v>43.010012000000003</c:v>
                </c:pt>
                <c:pt idx="148">
                  <c:v>43.178834999999999</c:v>
                </c:pt>
                <c:pt idx="149">
                  <c:v>43.345922000000002</c:v>
                </c:pt>
                <c:pt idx="150">
                  <c:v>43.511316000000001</c:v>
                </c:pt>
                <c:pt idx="151">
                  <c:v>43.675060000000002</c:v>
                </c:pt>
                <c:pt idx="152">
                  <c:v>43.837193999999997</c:v>
                </c:pt>
                <c:pt idx="153">
                  <c:v>43.997753000000003</c:v>
                </c:pt>
                <c:pt idx="154">
                  <c:v>44.156770999999999</c:v>
                </c:pt>
                <c:pt idx="155">
                  <c:v>44.347630000000002</c:v>
                </c:pt>
                <c:pt idx="156">
                  <c:v>44.569755999999998</c:v>
                </c:pt>
                <c:pt idx="157">
                  <c:v>44.785618999999997</c:v>
                </c:pt>
                <c:pt idx="158">
                  <c:v>44.995469</c:v>
                </c:pt>
                <c:pt idx="159">
                  <c:v>45.199542000000001</c:v>
                </c:pt>
                <c:pt idx="160">
                  <c:v>45.428041</c:v>
                </c:pt>
                <c:pt idx="161">
                  <c:v>45.662272000000002</c:v>
                </c:pt>
                <c:pt idx="162">
                  <c:v>45.901299999999999</c:v>
                </c:pt>
                <c:pt idx="163">
                  <c:v>46.454915</c:v>
                </c:pt>
                <c:pt idx="164">
                  <c:v>47.186807000000002</c:v>
                </c:pt>
                <c:pt idx="165">
                  <c:v>47.909621000000001</c:v>
                </c:pt>
                <c:pt idx="166">
                  <c:v>48.643901</c:v>
                </c:pt>
                <c:pt idx="167">
                  <c:v>49.781275000000001</c:v>
                </c:pt>
                <c:pt idx="168">
                  <c:v>51.768720000000002</c:v>
                </c:pt>
                <c:pt idx="169">
                  <c:v>53.554822999999999</c:v>
                </c:pt>
                <c:pt idx="170">
                  <c:v>57.335684999999998</c:v>
                </c:pt>
                <c:pt idx="171">
                  <c:v>59.781894000000001</c:v>
                </c:pt>
                <c:pt idx="172">
                  <c:v>61.961395000000003</c:v>
                </c:pt>
                <c:pt idx="173">
                  <c:v>63.908968000000002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F6-4827-9E72-3259B9CC5BAE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suite)'!$H$905:$H$1082</c:f>
              <c:numCache>
                <c:formatCode>0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2.6660000000049422E-3</c:v>
                </c:pt>
                <c:pt idx="5">
                  <c:v>7.0240000000012515E-3</c:v>
                </c:pt>
                <c:pt idx="6">
                  <c:v>1.1216000000004556E-2</c:v>
                </c:pt>
                <c:pt idx="7">
                  <c:v>1.5242000000000644E-2</c:v>
                </c:pt>
                <c:pt idx="8">
                  <c:v>1.9102000000003727E-2</c:v>
                </c:pt>
                <c:pt idx="9">
                  <c:v>2.2795999999999594E-2</c:v>
                </c:pt>
                <c:pt idx="10">
                  <c:v>2.6323000000004981E-2</c:v>
                </c:pt>
                <c:pt idx="11">
                  <c:v>2.9683000000005677E-2</c:v>
                </c:pt>
                <c:pt idx="12">
                  <c:v>3.2875000000004206E-2</c:v>
                </c:pt>
                <c:pt idx="13">
                  <c:v>3.5899999999998045E-2</c:v>
                </c:pt>
                <c:pt idx="14">
                  <c:v>3.8757000000003927E-2</c:v>
                </c:pt>
                <c:pt idx="15">
                  <c:v>1.3315110000000061</c:v>
                </c:pt>
                <c:pt idx="16">
                  <c:v>2.5974439999999959</c:v>
                </c:pt>
                <c:pt idx="17">
                  <c:v>3.8135450000000048</c:v>
                </c:pt>
                <c:pt idx="18">
                  <c:v>4.9818209999999965</c:v>
                </c:pt>
                <c:pt idx="19">
                  <c:v>6.1042960000000051</c:v>
                </c:pt>
                <c:pt idx="20">
                  <c:v>7.182973000000004</c:v>
                </c:pt>
                <c:pt idx="21">
                  <c:v>8.2198159999999945</c:v>
                </c:pt>
                <c:pt idx="22">
                  <c:v>9.2167359999999974</c:v>
                </c:pt>
                <c:pt idx="23">
                  <c:v>10.175578000000002</c:v>
                </c:pt>
                <c:pt idx="24">
                  <c:v>11.098118999999997</c:v>
                </c:pt>
                <c:pt idx="25">
                  <c:v>11.986062000000004</c:v>
                </c:pt>
                <c:pt idx="26">
                  <c:v>13.275068000000005</c:v>
                </c:pt>
                <c:pt idx="27">
                  <c:v>14.853080000000006</c:v>
                </c:pt>
                <c:pt idx="28">
                  <c:v>16.298871000000005</c:v>
                </c:pt>
                <c:pt idx="29">
                  <c:v>17.647836999999996</c:v>
                </c:pt>
                <c:pt idx="30">
                  <c:v>18.947100000000006</c:v>
                </c:pt>
                <c:pt idx="31">
                  <c:v>20.224372000000002</c:v>
                </c:pt>
                <c:pt idx="32">
                  <c:v>21.421273999999997</c:v>
                </c:pt>
                <c:pt idx="33">
                  <c:v>22.533619999999999</c:v>
                </c:pt>
                <c:pt idx="34">
                  <c:v>23.569106000000005</c:v>
                </c:pt>
                <c:pt idx="35">
                  <c:v>24.536192</c:v>
                </c:pt>
                <c:pt idx="36">
                  <c:v>25.442527999999996</c:v>
                </c:pt>
                <c:pt idx="37">
                  <c:v>26.294742999999997</c:v>
                </c:pt>
                <c:pt idx="38">
                  <c:v>27.098509000000007</c:v>
                </c:pt>
                <c:pt idx="39">
                  <c:v>27.858684999999994</c:v>
                </c:pt>
                <c:pt idx="40">
                  <c:v>28.579447999999999</c:v>
                </c:pt>
                <c:pt idx="41">
                  <c:v>29.264403999999999</c:v>
                </c:pt>
                <c:pt idx="42">
                  <c:v>29.916687999999994</c:v>
                </c:pt>
                <c:pt idx="43">
                  <c:v>30.53904</c:v>
                </c:pt>
                <c:pt idx="44">
                  <c:v>31.133868000000007</c:v>
                </c:pt>
                <c:pt idx="45">
                  <c:v>31.703299999999999</c:v>
                </c:pt>
                <c:pt idx="46">
                  <c:v>32.249223999999998</c:v>
                </c:pt>
                <c:pt idx="47">
                  <c:v>32.773328000000006</c:v>
                </c:pt>
                <c:pt idx="48">
                  <c:v>33.277122000000006</c:v>
                </c:pt>
                <c:pt idx="49">
                  <c:v>33.761964000000006</c:v>
                </c:pt>
                <c:pt idx="50">
                  <c:v>34.227627999999996</c:v>
                </c:pt>
                <c:pt idx="51">
                  <c:v>34.672089</c:v>
                </c:pt>
                <c:pt idx="52">
                  <c:v>35.101444999999998</c:v>
                </c:pt>
                <c:pt idx="53">
                  <c:v>35.51661</c:v>
                </c:pt>
                <c:pt idx="54">
                  <c:v>35.918415999999993</c:v>
                </c:pt>
                <c:pt idx="55">
                  <c:v>36.383502999999997</c:v>
                </c:pt>
                <c:pt idx="56">
                  <c:v>37.425756</c:v>
                </c:pt>
                <c:pt idx="57">
                  <c:v>38.43665</c:v>
                </c:pt>
                <c:pt idx="58">
                  <c:v>39.451906000000001</c:v>
                </c:pt>
                <c:pt idx="59">
                  <c:v>40.457386999999997</c:v>
                </c:pt>
                <c:pt idx="60">
                  <c:v>41.431247999999997</c:v>
                </c:pt>
                <c:pt idx="61">
                  <c:v>42.374991000000001</c:v>
                </c:pt>
                <c:pt idx="62">
                  <c:v>43.290025999999997</c:v>
                </c:pt>
                <c:pt idx="63">
                  <c:v>44.177670999999997</c:v>
                </c:pt>
                <c:pt idx="64">
                  <c:v>45.039167999999997</c:v>
                </c:pt>
                <c:pt idx="65">
                  <c:v>45.875680000000003</c:v>
                </c:pt>
                <c:pt idx="66">
                  <c:v>46.687840000000001</c:v>
                </c:pt>
                <c:pt idx="67">
                  <c:v>47.474845999999999</c:v>
                </c:pt>
                <c:pt idx="68">
                  <c:v>48.239178000000003</c:v>
                </c:pt>
                <c:pt idx="69">
                  <c:v>48.981824000000003</c:v>
                </c:pt>
                <c:pt idx="70">
                  <c:v>49.703718000000002</c:v>
                </c:pt>
                <c:pt idx="71">
                  <c:v>50.405743999999999</c:v>
                </c:pt>
                <c:pt idx="72">
                  <c:v>51.088737999999999</c:v>
                </c:pt>
                <c:pt idx="73">
                  <c:v>51.753495000000001</c:v>
                </c:pt>
                <c:pt idx="74">
                  <c:v>52.400764000000002</c:v>
                </c:pt>
                <c:pt idx="75">
                  <c:v>53.031258000000001</c:v>
                </c:pt>
                <c:pt idx="76">
                  <c:v>53.645651999999998</c:v>
                </c:pt>
                <c:pt idx="77">
                  <c:v>54.244588</c:v>
                </c:pt>
                <c:pt idx="78">
                  <c:v>54.828674999999997</c:v>
                </c:pt>
                <c:pt idx="79">
                  <c:v>55.398491999999997</c:v>
                </c:pt>
                <c:pt idx="80">
                  <c:v>55.954588999999999</c:v>
                </c:pt>
                <c:pt idx="81">
                  <c:v>56.497489000000002</c:v>
                </c:pt>
                <c:pt idx="82">
                  <c:v>57.02769</c:v>
                </c:pt>
                <c:pt idx="83">
                  <c:v>57.545667999999999</c:v>
                </c:pt>
                <c:pt idx="84">
                  <c:v>58.051873000000001</c:v>
                </c:pt>
                <c:pt idx="85">
                  <c:v>58.546737</c:v>
                </c:pt>
                <c:pt idx="86">
                  <c:v>59.030670999999998</c:v>
                </c:pt>
                <c:pt idx="87">
                  <c:v>59.504071000000003</c:v>
                </c:pt>
                <c:pt idx="88">
                  <c:v>59.967328000000002</c:v>
                </c:pt>
                <c:pt idx="89">
                  <c:v>60.4208</c:v>
                </c:pt>
                <c:pt idx="90">
                  <c:v>60.864826999999998</c:v>
                </c:pt>
                <c:pt idx="91">
                  <c:v>61.299736000000003</c:v>
                </c:pt>
                <c:pt idx="92">
                  <c:v>61.725839999999998</c:v>
                </c:pt>
                <c:pt idx="93">
                  <c:v>62.143438000000003</c:v>
                </c:pt>
                <c:pt idx="94">
                  <c:v>62.552816</c:v>
                </c:pt>
                <c:pt idx="95">
                  <c:v>62.954248999999997</c:v>
                </c:pt>
                <c:pt idx="96">
                  <c:v>63.347999000000002</c:v>
                </c:pt>
                <c:pt idx="97">
                  <c:v>63.734318999999999</c:v>
                </c:pt>
                <c:pt idx="98">
                  <c:v>64.113450999999998</c:v>
                </c:pt>
                <c:pt idx="99">
                  <c:v>64.485627999999991</c:v>
                </c:pt>
                <c:pt idx="100">
                  <c:v>64.851073</c:v>
                </c:pt>
                <c:pt idx="101">
                  <c:v>65.210001000000005</c:v>
                </c:pt>
                <c:pt idx="102">
                  <c:v>65.562618999999998</c:v>
                </c:pt>
                <c:pt idx="103">
                  <c:v>65.909125000000003</c:v>
                </c:pt>
                <c:pt idx="104">
                  <c:v>66.249710999999991</c:v>
                </c:pt>
                <c:pt idx="105">
                  <c:v>66.584561000000008</c:v>
                </c:pt>
                <c:pt idx="106">
                  <c:v>66.913851999999991</c:v>
                </c:pt>
                <c:pt idx="107">
                  <c:v>67.237757000000002</c:v>
                </c:pt>
                <c:pt idx="108">
                  <c:v>67.556441000000007</c:v>
                </c:pt>
                <c:pt idx="109">
                  <c:v>67.870063000000002</c:v>
                </c:pt>
                <c:pt idx="110">
                  <c:v>68.178776999999997</c:v>
                </c:pt>
                <c:pt idx="111">
                  <c:v>68.482732999999996</c:v>
                </c:pt>
                <c:pt idx="112">
                  <c:v>68.782076000000004</c:v>
                </c:pt>
                <c:pt idx="113">
                  <c:v>69.076944999999995</c:v>
                </c:pt>
                <c:pt idx="114">
                  <c:v>69.367474999999999</c:v>
                </c:pt>
                <c:pt idx="115">
                  <c:v>69.653797999999995</c:v>
                </c:pt>
                <c:pt idx="116">
                  <c:v>69.936042</c:v>
                </c:pt>
                <c:pt idx="117">
                  <c:v>70.214331000000001</c:v>
                </c:pt>
                <c:pt idx="118">
                  <c:v>70.488786000000005</c:v>
                </c:pt>
                <c:pt idx="119">
                  <c:v>70.759523000000002</c:v>
                </c:pt>
                <c:pt idx="120">
                  <c:v>71.026657999999998</c:v>
                </c:pt>
                <c:pt idx="121">
                  <c:v>71.290302999999994</c:v>
                </c:pt>
                <c:pt idx="122">
                  <c:v>71.550567999999998</c:v>
                </c:pt>
                <c:pt idx="123">
                  <c:v>71.807558999999998</c:v>
                </c:pt>
                <c:pt idx="124">
                  <c:v>72.061383000000006</c:v>
                </c:pt>
                <c:pt idx="125">
                  <c:v>72.312142999999992</c:v>
                </c:pt>
                <c:pt idx="126">
                  <c:v>72.559942000000007</c:v>
                </c:pt>
                <c:pt idx="127">
                  <c:v>72.804881999999992</c:v>
                </c:pt>
                <c:pt idx="128">
                  <c:v>73.047060999999999</c:v>
                </c:pt>
                <c:pt idx="129">
                  <c:v>73.286583000000007</c:v>
                </c:pt>
                <c:pt idx="130">
                  <c:v>73.523544999999999</c:v>
                </c:pt>
                <c:pt idx="131">
                  <c:v>73.758049999999997</c:v>
                </c:pt>
                <c:pt idx="132">
                  <c:v>73.990199000000004</c:v>
                </c:pt>
                <c:pt idx="133">
                  <c:v>74.220095999999998</c:v>
                </c:pt>
                <c:pt idx="134">
                  <c:v>74.447845999999998</c:v>
                </c:pt>
                <c:pt idx="135">
                  <c:v>74.673558999999997</c:v>
                </c:pt>
                <c:pt idx="136">
                  <c:v>74.897350000000003</c:v>
                </c:pt>
                <c:pt idx="137">
                  <c:v>75.119337000000002</c:v>
                </c:pt>
                <c:pt idx="138">
                  <c:v>75.339649000000009</c:v>
                </c:pt>
                <c:pt idx="139">
                  <c:v>75.558424000000002</c:v>
                </c:pt>
                <c:pt idx="140">
                  <c:v>75.775812000000002</c:v>
                </c:pt>
                <c:pt idx="141">
                  <c:v>75.991984000000002</c:v>
                </c:pt>
                <c:pt idx="142">
                  <c:v>76.207133999999996</c:v>
                </c:pt>
                <c:pt idx="143">
                  <c:v>76.421490000000006</c:v>
                </c:pt>
                <c:pt idx="144">
                  <c:v>76.635328000000001</c:v>
                </c:pt>
                <c:pt idx="145">
                  <c:v>76.849001000000001</c:v>
                </c:pt>
                <c:pt idx="146">
                  <c:v>77.062977000000004</c:v>
                </c:pt>
                <c:pt idx="147">
                  <c:v>77.277940000000001</c:v>
                </c:pt>
                <c:pt idx="148">
                  <c:v>77.495015999999993</c:v>
                </c:pt>
                <c:pt idx="149">
                  <c:v>77.754453999999996</c:v>
                </c:pt>
                <c:pt idx="150">
                  <c:v>78.035730000000001</c:v>
                </c:pt>
                <c:pt idx="151">
                  <c:v>78.312145999999998</c:v>
                </c:pt>
                <c:pt idx="152">
                  <c:v>78.583823999999993</c:v>
                </c:pt>
                <c:pt idx="153">
                  <c:v>78.850880000000004</c:v>
                </c:pt>
                <c:pt idx="154">
                  <c:v>79.113426000000004</c:v>
                </c:pt>
                <c:pt idx="155">
                  <c:v>79.371572</c:v>
                </c:pt>
                <c:pt idx="156">
                  <c:v>79.626988999999995</c:v>
                </c:pt>
                <c:pt idx="157">
                  <c:v>79.878593999999993</c:v>
                </c:pt>
                <c:pt idx="158">
                  <c:v>80.125936999999993</c:v>
                </c:pt>
                <c:pt idx="159">
                  <c:v>80.369122000000004</c:v>
                </c:pt>
                <c:pt idx="160">
                  <c:v>80.608253000000005</c:v>
                </c:pt>
                <c:pt idx="161">
                  <c:v>80.843426999999991</c:v>
                </c:pt>
                <c:pt idx="162">
                  <c:v>81.074737999999996</c:v>
                </c:pt>
                <c:pt idx="163">
                  <c:v>81.302278000000001</c:v>
                </c:pt>
                <c:pt idx="164">
                  <c:v>81.526132000000004</c:v>
                </c:pt>
                <c:pt idx="165">
                  <c:v>81.746386000000001</c:v>
                </c:pt>
                <c:pt idx="166">
                  <c:v>81.963120000000004</c:v>
                </c:pt>
                <c:pt idx="167">
                  <c:v>82.176410000000004</c:v>
                </c:pt>
                <c:pt idx="168">
                  <c:v>82.386333000000008</c:v>
                </c:pt>
                <c:pt idx="169">
                  <c:v>82.592960000000005</c:v>
                </c:pt>
                <c:pt idx="170">
                  <c:v>82.796361000000005</c:v>
                </c:pt>
                <c:pt idx="171">
                  <c:v>82.996600999999998</c:v>
                </c:pt>
                <c:pt idx="172">
                  <c:v>83.193746000000004</c:v>
                </c:pt>
                <c:pt idx="173">
                  <c:v>83.387856999999997</c:v>
                </c:pt>
                <c:pt idx="174">
                  <c:v>83.578993999999994</c:v>
                </c:pt>
                <c:pt idx="175">
                  <c:v>83.767213999999996</c:v>
                </c:pt>
                <c:pt idx="176">
                  <c:v>83.952573000000001</c:v>
                </c:pt>
                <c:pt idx="177">
                  <c:v>84.135245999999995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F6-4827-9E72-3259B9CC5BAE}"/>
            </c:ext>
          </c:extLst>
        </c:ser>
        <c:ser>
          <c:idx val="3"/>
          <c:order val="3"/>
          <c:tx>
            <c:v>feldspar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suite)'!$H$695</c:f>
              <c:numCache>
                <c:formatCode>0</c:formatCode>
                <c:ptCount val="1"/>
                <c:pt idx="0">
                  <c:v>63.707689000000002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F6-4827-9E72-3259B9CC5BAE}"/>
            </c:ext>
          </c:extLst>
        </c:ser>
        <c:ser>
          <c:idx val="4"/>
          <c:order val="4"/>
          <c:tx>
            <c:v>feldspar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suite)'!$H$893</c:f>
              <c:numCache>
                <c:formatCode>0</c:formatCode>
                <c:ptCount val="1"/>
                <c:pt idx="0">
                  <c:v>46.454915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F6-4827-9E72-3259B9CC5BAE}"/>
            </c:ext>
          </c:extLst>
        </c:ser>
        <c:ser>
          <c:idx val="5"/>
          <c:order val="5"/>
          <c:tx>
            <c:v>feldspar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suite)'!$H$960</c:f>
              <c:numCache>
                <c:formatCode>0</c:formatCode>
                <c:ptCount val="1"/>
                <c:pt idx="0">
                  <c:v>36.383502999999997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F6-4827-9E72-3259B9CC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% Fractional crystallization</a:t>
                </a:r>
              </a:p>
            </c:rich>
          </c:tx>
          <c:layout>
            <c:manualLayout>
              <c:xMode val="edge"/>
              <c:yMode val="edge"/>
              <c:x val="0.32614107611548554"/>
              <c:y val="0.89050326773252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</c:valAx>
      <c:valAx>
        <c:axId val="906843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8136482939632544E-2"/>
              <c:y val="7.61962282235938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3731846019247596"/>
          <c:y val="0.46979391394707276"/>
          <c:w val="0.42777777777777776"/>
          <c:h val="0.30312260044142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suite)'!$G$529:$G$728</c:f>
              <c:numCache>
                <c:formatCode>0</c:formatCode>
                <c:ptCount val="2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99.930597000000006</c:v>
                </c:pt>
                <c:pt idx="14">
                  <c:v>99.740588000000002</c:v>
                </c:pt>
                <c:pt idx="15">
                  <c:v>99.554450000000003</c:v>
                </c:pt>
                <c:pt idx="16">
                  <c:v>99.372068999999996</c:v>
                </c:pt>
                <c:pt idx="17">
                  <c:v>99.193337999999997</c:v>
                </c:pt>
                <c:pt idx="18">
                  <c:v>99.018148999999994</c:v>
                </c:pt>
                <c:pt idx="19">
                  <c:v>98.846400000000003</c:v>
                </c:pt>
                <c:pt idx="20">
                  <c:v>98.677992000000003</c:v>
                </c:pt>
                <c:pt idx="21">
                  <c:v>98.512827999999999</c:v>
                </c:pt>
                <c:pt idx="22">
                  <c:v>98.350814</c:v>
                </c:pt>
                <c:pt idx="23">
                  <c:v>98.191861000000003</c:v>
                </c:pt>
                <c:pt idx="24">
                  <c:v>98.035880000000006</c:v>
                </c:pt>
                <c:pt idx="25">
                  <c:v>97.882785999999996</c:v>
                </c:pt>
                <c:pt idx="26">
                  <c:v>97.732498000000007</c:v>
                </c:pt>
                <c:pt idx="27">
                  <c:v>97.578691000000006</c:v>
                </c:pt>
                <c:pt idx="28">
                  <c:v>97.363377999999997</c:v>
                </c:pt>
                <c:pt idx="29">
                  <c:v>96.844280999999995</c:v>
                </c:pt>
                <c:pt idx="30">
                  <c:v>95.689209000000005</c:v>
                </c:pt>
                <c:pt idx="31">
                  <c:v>94.566017000000002</c:v>
                </c:pt>
                <c:pt idx="32">
                  <c:v>93.472240999999997</c:v>
                </c:pt>
                <c:pt idx="33">
                  <c:v>92.404996999999995</c:v>
                </c:pt>
                <c:pt idx="34">
                  <c:v>91.360705999999993</c:v>
                </c:pt>
                <c:pt idx="35">
                  <c:v>90.334429</c:v>
                </c:pt>
                <c:pt idx="36">
                  <c:v>89.317780999999997</c:v>
                </c:pt>
                <c:pt idx="37">
                  <c:v>88.178869000000006</c:v>
                </c:pt>
                <c:pt idx="38">
                  <c:v>86.959489000000005</c:v>
                </c:pt>
                <c:pt idx="39">
                  <c:v>85.780531999999994</c:v>
                </c:pt>
                <c:pt idx="40">
                  <c:v>84.643281999999999</c:v>
                </c:pt>
                <c:pt idx="41">
                  <c:v>83.546223999999995</c:v>
                </c:pt>
                <c:pt idx="42">
                  <c:v>82.479474999999994</c:v>
                </c:pt>
                <c:pt idx="43">
                  <c:v>81.393561000000005</c:v>
                </c:pt>
                <c:pt idx="44">
                  <c:v>80.338820999999996</c:v>
                </c:pt>
                <c:pt idx="45">
                  <c:v>79.314404999999994</c:v>
                </c:pt>
                <c:pt idx="46">
                  <c:v>78.319461000000004</c:v>
                </c:pt>
                <c:pt idx="47">
                  <c:v>77.353136000000006</c:v>
                </c:pt>
                <c:pt idx="48">
                  <c:v>76.414574000000002</c:v>
                </c:pt>
                <c:pt idx="49">
                  <c:v>75.502926000000002</c:v>
                </c:pt>
                <c:pt idx="50">
                  <c:v>74.617343000000005</c:v>
                </c:pt>
                <c:pt idx="51">
                  <c:v>73.756985</c:v>
                </c:pt>
                <c:pt idx="52">
                  <c:v>72.921019999999999</c:v>
                </c:pt>
                <c:pt idx="53">
                  <c:v>72.108625000000004</c:v>
                </c:pt>
                <c:pt idx="54">
                  <c:v>71.318988000000004</c:v>
                </c:pt>
                <c:pt idx="55">
                  <c:v>70.551304999999999</c:v>
                </c:pt>
                <c:pt idx="56">
                  <c:v>69.804786000000007</c:v>
                </c:pt>
                <c:pt idx="57">
                  <c:v>69.078650999999994</c:v>
                </c:pt>
                <c:pt idx="58">
                  <c:v>68.372129000000001</c:v>
                </c:pt>
                <c:pt idx="59">
                  <c:v>67.684456999999995</c:v>
                </c:pt>
                <c:pt idx="60">
                  <c:v>67.014874000000006</c:v>
                </c:pt>
                <c:pt idx="61">
                  <c:v>66.362622999999999</c:v>
                </c:pt>
                <c:pt idx="62">
                  <c:v>65.726934</c:v>
                </c:pt>
                <c:pt idx="63">
                  <c:v>65.107016999999999</c:v>
                </c:pt>
                <c:pt idx="64">
                  <c:v>64.502036000000004</c:v>
                </c:pt>
                <c:pt idx="65">
                  <c:v>63.911062999999999</c:v>
                </c:pt>
                <c:pt idx="66">
                  <c:v>63.332973000000003</c:v>
                </c:pt>
                <c:pt idx="67">
                  <c:v>62.766108000000003</c:v>
                </c:pt>
                <c:pt idx="68">
                  <c:v>62.204855999999999</c:v>
                </c:pt>
                <c:pt idx="69">
                  <c:v>60.673712999999999</c:v>
                </c:pt>
                <c:pt idx="70">
                  <c:v>60.108975999999998</c:v>
                </c:pt>
                <c:pt idx="71">
                  <c:v>59.563834999999997</c:v>
                </c:pt>
                <c:pt idx="72">
                  <c:v>59.037336000000003</c:v>
                </c:pt>
                <c:pt idx="73">
                  <c:v>58.528582999999998</c:v>
                </c:pt>
                <c:pt idx="74">
                  <c:v>58.036727999999997</c:v>
                </c:pt>
                <c:pt idx="75">
                  <c:v>57.560972999999997</c:v>
                </c:pt>
                <c:pt idx="76">
                  <c:v>57.100568000000003</c:v>
                </c:pt>
                <c:pt idx="77">
                  <c:v>56.654800999999999</c:v>
                </c:pt>
                <c:pt idx="78">
                  <c:v>56.223005000000001</c:v>
                </c:pt>
                <c:pt idx="79">
                  <c:v>55.804544999999997</c:v>
                </c:pt>
                <c:pt idx="80">
                  <c:v>55.398822000000003</c:v>
                </c:pt>
                <c:pt idx="81">
                  <c:v>55.005271999999998</c:v>
                </c:pt>
                <c:pt idx="82">
                  <c:v>54.623356000000001</c:v>
                </c:pt>
                <c:pt idx="83">
                  <c:v>54.252566999999999</c:v>
                </c:pt>
                <c:pt idx="84">
                  <c:v>53.892418999999997</c:v>
                </c:pt>
                <c:pt idx="85">
                  <c:v>53.542453999999999</c:v>
                </c:pt>
                <c:pt idx="86">
                  <c:v>53.202232000000002</c:v>
                </c:pt>
                <c:pt idx="87">
                  <c:v>52.856949</c:v>
                </c:pt>
                <c:pt idx="88">
                  <c:v>52.499915999999999</c:v>
                </c:pt>
                <c:pt idx="89">
                  <c:v>52.152240999999997</c:v>
                </c:pt>
                <c:pt idx="90">
                  <c:v>51.813557000000003</c:v>
                </c:pt>
                <c:pt idx="91">
                  <c:v>51.483516000000002</c:v>
                </c:pt>
                <c:pt idx="92">
                  <c:v>51.161785000000002</c:v>
                </c:pt>
                <c:pt idx="93">
                  <c:v>50.848047000000001</c:v>
                </c:pt>
                <c:pt idx="94">
                  <c:v>50.541998999999997</c:v>
                </c:pt>
                <c:pt idx="95">
                  <c:v>50.243352999999999</c:v>
                </c:pt>
                <c:pt idx="96">
                  <c:v>49.951832000000003</c:v>
                </c:pt>
                <c:pt idx="97">
                  <c:v>49.667174000000003</c:v>
                </c:pt>
                <c:pt idx="98">
                  <c:v>49.389127000000002</c:v>
                </c:pt>
                <c:pt idx="99">
                  <c:v>49.117448000000003</c:v>
                </c:pt>
                <c:pt idx="100">
                  <c:v>48.851908999999999</c:v>
                </c:pt>
                <c:pt idx="101">
                  <c:v>48.592288000000003</c:v>
                </c:pt>
                <c:pt idx="102">
                  <c:v>48.338372999999997</c:v>
                </c:pt>
                <c:pt idx="103">
                  <c:v>48.089962999999997</c:v>
                </c:pt>
                <c:pt idx="104">
                  <c:v>47.846862999999999</c:v>
                </c:pt>
                <c:pt idx="105">
                  <c:v>47.608887000000003</c:v>
                </c:pt>
                <c:pt idx="106">
                  <c:v>47.375855999999999</c:v>
                </c:pt>
                <c:pt idx="107">
                  <c:v>47.147599999999997</c:v>
                </c:pt>
                <c:pt idx="108">
                  <c:v>46.923952999999997</c:v>
                </c:pt>
                <c:pt idx="109">
                  <c:v>46.704759000000003</c:v>
                </c:pt>
                <c:pt idx="110">
                  <c:v>46.489863999999997</c:v>
                </c:pt>
                <c:pt idx="111">
                  <c:v>46.279125000000001</c:v>
                </c:pt>
                <c:pt idx="112">
                  <c:v>46.072400999999999</c:v>
                </c:pt>
                <c:pt idx="113">
                  <c:v>45.869557999999998</c:v>
                </c:pt>
                <c:pt idx="114">
                  <c:v>45.670467000000002</c:v>
                </c:pt>
                <c:pt idx="115">
                  <c:v>45.475003999999998</c:v>
                </c:pt>
                <c:pt idx="116">
                  <c:v>45.283051999999998</c:v>
                </c:pt>
                <c:pt idx="117">
                  <c:v>45.094493999999997</c:v>
                </c:pt>
                <c:pt idx="118">
                  <c:v>44.909224000000002</c:v>
                </c:pt>
                <c:pt idx="119">
                  <c:v>44.727134999999997</c:v>
                </c:pt>
                <c:pt idx="120">
                  <c:v>44.548127000000001</c:v>
                </c:pt>
                <c:pt idx="121">
                  <c:v>44.372104</c:v>
                </c:pt>
                <c:pt idx="122">
                  <c:v>44.198974999999997</c:v>
                </c:pt>
                <c:pt idx="123">
                  <c:v>44.028649999999999</c:v>
                </c:pt>
                <c:pt idx="124">
                  <c:v>43.861046999999999</c:v>
                </c:pt>
                <c:pt idx="125">
                  <c:v>43.696084999999997</c:v>
                </c:pt>
                <c:pt idx="126">
                  <c:v>43.533686000000003</c:v>
                </c:pt>
                <c:pt idx="127">
                  <c:v>43.373778999999999</c:v>
                </c:pt>
                <c:pt idx="128">
                  <c:v>43.216293</c:v>
                </c:pt>
                <c:pt idx="129">
                  <c:v>43.039026</c:v>
                </c:pt>
                <c:pt idx="130">
                  <c:v>42.856610000000003</c:v>
                </c:pt>
                <c:pt idx="131">
                  <c:v>42.676645000000001</c:v>
                </c:pt>
                <c:pt idx="132">
                  <c:v>42.499341000000001</c:v>
                </c:pt>
                <c:pt idx="133">
                  <c:v>42.324603000000003</c:v>
                </c:pt>
                <c:pt idx="134">
                  <c:v>42.152343000000002</c:v>
                </c:pt>
                <c:pt idx="135">
                  <c:v>41.982478</c:v>
                </c:pt>
                <c:pt idx="136">
                  <c:v>41.814929999999997</c:v>
                </c:pt>
                <c:pt idx="137">
                  <c:v>41.649625</c:v>
                </c:pt>
                <c:pt idx="138">
                  <c:v>41.486496000000002</c:v>
                </c:pt>
                <c:pt idx="139">
                  <c:v>41.325476999999999</c:v>
                </c:pt>
                <c:pt idx="140">
                  <c:v>41.166510000000002</c:v>
                </c:pt>
                <c:pt idx="141">
                  <c:v>41.009538999999997</c:v>
                </c:pt>
                <c:pt idx="142">
                  <c:v>40.854511000000002</c:v>
                </c:pt>
                <c:pt idx="143">
                  <c:v>40.701379000000003</c:v>
                </c:pt>
                <c:pt idx="144">
                  <c:v>40.550097000000001</c:v>
                </c:pt>
                <c:pt idx="145">
                  <c:v>40.400624000000001</c:v>
                </c:pt>
                <c:pt idx="146">
                  <c:v>40.252921000000001</c:v>
                </c:pt>
                <c:pt idx="147">
                  <c:v>40.106952</c:v>
                </c:pt>
                <c:pt idx="148">
                  <c:v>39.962685</c:v>
                </c:pt>
                <c:pt idx="149">
                  <c:v>39.820087000000001</c:v>
                </c:pt>
                <c:pt idx="150">
                  <c:v>39.679132000000003</c:v>
                </c:pt>
                <c:pt idx="151">
                  <c:v>39.539793000000003</c:v>
                </c:pt>
                <c:pt idx="152">
                  <c:v>39.402045999999999</c:v>
                </c:pt>
                <c:pt idx="153">
                  <c:v>39.26587</c:v>
                </c:pt>
                <c:pt idx="154">
                  <c:v>39.046647</c:v>
                </c:pt>
                <c:pt idx="155">
                  <c:v>38.818691000000001</c:v>
                </c:pt>
                <c:pt idx="156">
                  <c:v>38.592573000000002</c:v>
                </c:pt>
                <c:pt idx="157">
                  <c:v>38.369374999999998</c:v>
                </c:pt>
                <c:pt idx="158">
                  <c:v>38.149909000000001</c:v>
                </c:pt>
                <c:pt idx="159">
                  <c:v>37.934770999999998</c:v>
                </c:pt>
                <c:pt idx="160">
                  <c:v>37.72439</c:v>
                </c:pt>
                <c:pt idx="161">
                  <c:v>37.519058999999999</c:v>
                </c:pt>
                <c:pt idx="162">
                  <c:v>37.318972000000002</c:v>
                </c:pt>
                <c:pt idx="163">
                  <c:v>37.124240999999998</c:v>
                </c:pt>
                <c:pt idx="164">
                  <c:v>36.934916000000001</c:v>
                </c:pt>
                <c:pt idx="165">
                  <c:v>36.751001000000002</c:v>
                </c:pt>
                <c:pt idx="166">
                  <c:v>36.292310999999998</c:v>
                </c:pt>
                <c:pt idx="167">
                  <c:v>35.835509999999999</c:v>
                </c:pt>
                <c:pt idx="168">
                  <c:v>35.394812999999999</c:v>
                </c:pt>
                <c:pt idx="169">
                  <c:v>34.969237</c:v>
                </c:pt>
                <c:pt idx="170">
                  <c:v>34.478574000000002</c:v>
                </c:pt>
                <c:pt idx="171">
                  <c:v>33.798780999999998</c:v>
                </c:pt>
                <c:pt idx="172">
                  <c:v>33.139105999999998</c:v>
                </c:pt>
                <c:pt idx="173">
                  <c:v>32.498373999999998</c:v>
                </c:pt>
                <c:pt idx="174">
                  <c:v>31.875498</c:v>
                </c:pt>
                <c:pt idx="175">
                  <c:v>31.269472</c:v>
                </c:pt>
                <c:pt idx="176">
                  <c:v>30.679362000000001</c:v>
                </c:pt>
                <c:pt idx="177">
                  <c:v>30.104301</c:v>
                </c:pt>
                <c:pt idx="178">
                  <c:v>29.543483999999999</c:v>
                </c:pt>
                <c:pt idx="179">
                  <c:v>28.996162999999999</c:v>
                </c:pt>
                <c:pt idx="180">
                  <c:v>28.461639000000002</c:v>
                </c:pt>
                <c:pt idx="181">
                  <c:v>27.939263</c:v>
                </c:pt>
                <c:pt idx="182">
                  <c:v>27.428429000000001</c:v>
                </c:pt>
                <c:pt idx="183">
                  <c:v>26.928571000000002</c:v>
                </c:pt>
                <c:pt idx="184">
                  <c:v>26.439162</c:v>
                </c:pt>
                <c:pt idx="185">
                  <c:v>25.959707999999999</c:v>
                </c:pt>
                <c:pt idx="186">
                  <c:v>25.489749</c:v>
                </c:pt>
                <c:pt idx="187">
                  <c:v>25.028853999999999</c:v>
                </c:pt>
                <c:pt idx="188">
                  <c:v>24.576622</c:v>
                </c:pt>
                <c:pt idx="189">
                  <c:v>24.132676</c:v>
                </c:pt>
                <c:pt idx="190">
                  <c:v>23.696667000000001</c:v>
                </c:pt>
                <c:pt idx="191">
                  <c:v>23.268267999999999</c:v>
                </c:pt>
                <c:pt idx="192">
                  <c:v>22.847176000000001</c:v>
                </c:pt>
                <c:pt idx="193">
                  <c:v>22.433107</c:v>
                </c:pt>
                <c:pt idx="194">
                  <c:v>22.025803</c:v>
                </c:pt>
                <c:pt idx="195">
                  <c:v>21.625021</c:v>
                </c:pt>
                <c:pt idx="196">
                  <c:v>21.230540999999999</c:v>
                </c:pt>
                <c:pt idx="197">
                  <c:v>20.842161999999998</c:v>
                </c:pt>
                <c:pt idx="198">
                  <c:v>20.459714000000002</c:v>
                </c:pt>
                <c:pt idx="199">
                  <c:v>20.079567000000001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EB-4EA9-AF85-A716B37F9985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suite)'!$G$730:$G$903</c:f>
              <c:numCache>
                <c:formatCode>0</c:formatCode>
                <c:ptCount val="17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99.277631</c:v>
                </c:pt>
                <c:pt idx="39">
                  <c:v>98.577955000000003</c:v>
                </c:pt>
                <c:pt idx="40">
                  <c:v>97.899872999999999</c:v>
                </c:pt>
                <c:pt idx="41">
                  <c:v>97.242440000000002</c:v>
                </c:pt>
                <c:pt idx="42">
                  <c:v>96.604749999999996</c:v>
                </c:pt>
                <c:pt idx="43">
                  <c:v>95.985934999999998</c:v>
                </c:pt>
                <c:pt idx="44">
                  <c:v>95.385166999999996</c:v>
                </c:pt>
                <c:pt idx="45">
                  <c:v>94.801648999999998</c:v>
                </c:pt>
                <c:pt idx="46">
                  <c:v>94.234616000000003</c:v>
                </c:pt>
                <c:pt idx="47">
                  <c:v>93.683334000000002</c:v>
                </c:pt>
                <c:pt idx="48">
                  <c:v>93.147093999999996</c:v>
                </c:pt>
                <c:pt idx="49">
                  <c:v>92.625212000000005</c:v>
                </c:pt>
                <c:pt idx="50">
                  <c:v>92.117024000000001</c:v>
                </c:pt>
                <c:pt idx="51">
                  <c:v>91.621887000000001</c:v>
                </c:pt>
                <c:pt idx="52">
                  <c:v>91.139168999999995</c:v>
                </c:pt>
                <c:pt idx="53">
                  <c:v>90.243728000000004</c:v>
                </c:pt>
                <c:pt idx="54">
                  <c:v>89.353376999999995</c:v>
                </c:pt>
                <c:pt idx="55">
                  <c:v>88.492790999999997</c:v>
                </c:pt>
                <c:pt idx="56">
                  <c:v>87.660748999999996</c:v>
                </c:pt>
                <c:pt idx="57">
                  <c:v>86.856067999999993</c:v>
                </c:pt>
                <c:pt idx="58">
                  <c:v>86.077600000000004</c:v>
                </c:pt>
                <c:pt idx="59">
                  <c:v>85.324240000000003</c:v>
                </c:pt>
                <c:pt idx="60">
                  <c:v>84.594925000000003</c:v>
                </c:pt>
                <c:pt idx="61">
                  <c:v>83.888636000000005</c:v>
                </c:pt>
                <c:pt idx="62">
                  <c:v>83.204396000000003</c:v>
                </c:pt>
                <c:pt idx="63">
                  <c:v>82.541270999999995</c:v>
                </c:pt>
                <c:pt idx="64">
                  <c:v>81.89837</c:v>
                </c:pt>
                <c:pt idx="65">
                  <c:v>81.274840999999995</c:v>
                </c:pt>
                <c:pt idx="66">
                  <c:v>80.669870000000003</c:v>
                </c:pt>
                <c:pt idx="67">
                  <c:v>80.082684999999998</c:v>
                </c:pt>
                <c:pt idx="68">
                  <c:v>79.512546999999998</c:v>
                </c:pt>
                <c:pt idx="69">
                  <c:v>78.958753000000002</c:v>
                </c:pt>
                <c:pt idx="70">
                  <c:v>78.408413999999993</c:v>
                </c:pt>
                <c:pt idx="71">
                  <c:v>77.870001999999999</c:v>
                </c:pt>
                <c:pt idx="72">
                  <c:v>77.348973999999998</c:v>
                </c:pt>
                <c:pt idx="73">
                  <c:v>76.844472999999994</c:v>
                </c:pt>
                <c:pt idx="74">
                  <c:v>76.355690999999993</c:v>
                </c:pt>
                <c:pt idx="75">
                  <c:v>75.881870000000006</c:v>
                </c:pt>
                <c:pt idx="76">
                  <c:v>75.422292999999996</c:v>
                </c:pt>
                <c:pt idx="77">
                  <c:v>74.976286999999999</c:v>
                </c:pt>
                <c:pt idx="78">
                  <c:v>74.543212999999994</c:v>
                </c:pt>
                <c:pt idx="79">
                  <c:v>74.122471000000004</c:v>
                </c:pt>
                <c:pt idx="80">
                  <c:v>73.700401999999997</c:v>
                </c:pt>
                <c:pt idx="81">
                  <c:v>73.253652000000002</c:v>
                </c:pt>
                <c:pt idx="82">
                  <c:v>72.820452000000003</c:v>
                </c:pt>
                <c:pt idx="83">
                  <c:v>72.400125000000003</c:v>
                </c:pt>
                <c:pt idx="84">
                  <c:v>71.992031999999995</c:v>
                </c:pt>
                <c:pt idx="85">
                  <c:v>71.595571000000007</c:v>
                </c:pt>
                <c:pt idx="86">
                  <c:v>71.210173999999995</c:v>
                </c:pt>
                <c:pt idx="87">
                  <c:v>70.835305000000005</c:v>
                </c:pt>
                <c:pt idx="88">
                  <c:v>70.470457999999994</c:v>
                </c:pt>
                <c:pt idx="89">
                  <c:v>70.115153000000007</c:v>
                </c:pt>
                <c:pt idx="90">
                  <c:v>69.768934999999999</c:v>
                </c:pt>
                <c:pt idx="91">
                  <c:v>69.431372999999994</c:v>
                </c:pt>
                <c:pt idx="92">
                  <c:v>69.102057000000002</c:v>
                </c:pt>
                <c:pt idx="93">
                  <c:v>68.780600000000007</c:v>
                </c:pt>
                <c:pt idx="94">
                  <c:v>68.466631000000007</c:v>
                </c:pt>
                <c:pt idx="95">
                  <c:v>68.159799000000007</c:v>
                </c:pt>
                <c:pt idx="96">
                  <c:v>67.859769</c:v>
                </c:pt>
                <c:pt idx="97">
                  <c:v>67.566221999999996</c:v>
                </c:pt>
                <c:pt idx="98">
                  <c:v>67.278853999999995</c:v>
                </c:pt>
                <c:pt idx="99">
                  <c:v>66.997376000000003</c:v>
                </c:pt>
                <c:pt idx="100">
                  <c:v>66.721511000000007</c:v>
                </c:pt>
                <c:pt idx="101">
                  <c:v>66.450996000000004</c:v>
                </c:pt>
                <c:pt idx="102">
                  <c:v>66.185579000000004</c:v>
                </c:pt>
                <c:pt idx="103">
                  <c:v>65.925021000000001</c:v>
                </c:pt>
                <c:pt idx="104">
                  <c:v>65.669092000000006</c:v>
                </c:pt>
                <c:pt idx="105">
                  <c:v>65.417573000000004</c:v>
                </c:pt>
                <c:pt idx="106">
                  <c:v>65.170258000000004</c:v>
                </c:pt>
                <c:pt idx="107">
                  <c:v>64.926946999999998</c:v>
                </c:pt>
                <c:pt idx="108">
                  <c:v>64.687451999999993</c:v>
                </c:pt>
                <c:pt idx="109">
                  <c:v>64.451590999999993</c:v>
                </c:pt>
                <c:pt idx="110">
                  <c:v>64.219194000000002</c:v>
                </c:pt>
                <c:pt idx="111">
                  <c:v>63.990099000000001</c:v>
                </c:pt>
                <c:pt idx="112">
                  <c:v>63.764149000000003</c:v>
                </c:pt>
                <c:pt idx="113">
                  <c:v>63.541198999999999</c:v>
                </c:pt>
                <c:pt idx="114">
                  <c:v>63.321109999999997</c:v>
                </c:pt>
                <c:pt idx="115">
                  <c:v>63.103749000000001</c:v>
                </c:pt>
                <c:pt idx="116">
                  <c:v>62.888992999999999</c:v>
                </c:pt>
                <c:pt idx="117">
                  <c:v>62.676724</c:v>
                </c:pt>
                <c:pt idx="118">
                  <c:v>62.463569999999997</c:v>
                </c:pt>
                <c:pt idx="119">
                  <c:v>62.251375000000003</c:v>
                </c:pt>
                <c:pt idx="120">
                  <c:v>62.041339000000001</c:v>
                </c:pt>
                <c:pt idx="121">
                  <c:v>61.833385999999997</c:v>
                </c:pt>
                <c:pt idx="122">
                  <c:v>61.627443</c:v>
                </c:pt>
                <c:pt idx="123">
                  <c:v>61.423448</c:v>
                </c:pt>
                <c:pt idx="124">
                  <c:v>61.221341000000002</c:v>
                </c:pt>
                <c:pt idx="125">
                  <c:v>61.021071999999997</c:v>
                </c:pt>
                <c:pt idx="126">
                  <c:v>60.822595</c:v>
                </c:pt>
                <c:pt idx="127">
                  <c:v>60.625870999999997</c:v>
                </c:pt>
                <c:pt idx="128">
                  <c:v>60.430866999999999</c:v>
                </c:pt>
                <c:pt idx="129">
                  <c:v>60.237555</c:v>
                </c:pt>
                <c:pt idx="130">
                  <c:v>60.045949</c:v>
                </c:pt>
                <c:pt idx="131">
                  <c:v>59.859127999999998</c:v>
                </c:pt>
                <c:pt idx="132">
                  <c:v>59.674458000000001</c:v>
                </c:pt>
                <c:pt idx="133">
                  <c:v>59.491886000000001</c:v>
                </c:pt>
                <c:pt idx="134">
                  <c:v>59.311363999999998</c:v>
                </c:pt>
                <c:pt idx="135">
                  <c:v>59.132841999999997</c:v>
                </c:pt>
                <c:pt idx="136">
                  <c:v>58.956277</c:v>
                </c:pt>
                <c:pt idx="137">
                  <c:v>58.781624000000001</c:v>
                </c:pt>
                <c:pt idx="138">
                  <c:v>58.596452999999997</c:v>
                </c:pt>
                <c:pt idx="139">
                  <c:v>58.409481</c:v>
                </c:pt>
                <c:pt idx="140">
                  <c:v>58.224784999999997</c:v>
                </c:pt>
                <c:pt idx="141">
                  <c:v>58.042295000000003</c:v>
                </c:pt>
                <c:pt idx="142">
                  <c:v>57.861939</c:v>
                </c:pt>
                <c:pt idx="143">
                  <c:v>57.683653</c:v>
                </c:pt>
                <c:pt idx="144">
                  <c:v>57.507373999999999</c:v>
                </c:pt>
                <c:pt idx="145">
                  <c:v>57.333039999999997</c:v>
                </c:pt>
                <c:pt idx="146">
                  <c:v>57.160595999999998</c:v>
                </c:pt>
                <c:pt idx="147">
                  <c:v>56.989987999999997</c:v>
                </c:pt>
                <c:pt idx="148">
                  <c:v>56.821165000000001</c:v>
                </c:pt>
                <c:pt idx="149">
                  <c:v>56.654077999999998</c:v>
                </c:pt>
                <c:pt idx="150">
                  <c:v>56.488683999999999</c:v>
                </c:pt>
                <c:pt idx="151">
                  <c:v>56.324939999999998</c:v>
                </c:pt>
                <c:pt idx="152">
                  <c:v>56.162806000000003</c:v>
                </c:pt>
                <c:pt idx="153">
                  <c:v>56.002246999999997</c:v>
                </c:pt>
                <c:pt idx="154">
                  <c:v>55.843229000000001</c:v>
                </c:pt>
                <c:pt idx="155">
                  <c:v>55.652369999999998</c:v>
                </c:pt>
                <c:pt idx="156">
                  <c:v>55.430244000000002</c:v>
                </c:pt>
                <c:pt idx="157">
                  <c:v>55.214381000000003</c:v>
                </c:pt>
                <c:pt idx="158">
                  <c:v>55.004531</c:v>
                </c:pt>
                <c:pt idx="159">
                  <c:v>54.800457999999999</c:v>
                </c:pt>
                <c:pt idx="160">
                  <c:v>54.571959</c:v>
                </c:pt>
                <c:pt idx="161">
                  <c:v>54.337727999999998</c:v>
                </c:pt>
                <c:pt idx="162">
                  <c:v>54.098700000000001</c:v>
                </c:pt>
                <c:pt idx="163">
                  <c:v>53.545085</c:v>
                </c:pt>
                <c:pt idx="164">
                  <c:v>52.813192999999998</c:v>
                </c:pt>
                <c:pt idx="165">
                  <c:v>52.090378999999999</c:v>
                </c:pt>
                <c:pt idx="166">
                  <c:v>51.356099</c:v>
                </c:pt>
                <c:pt idx="167">
                  <c:v>50.218724999999999</c:v>
                </c:pt>
                <c:pt idx="168">
                  <c:v>48.231279999999998</c:v>
                </c:pt>
                <c:pt idx="169">
                  <c:v>46.445177000000001</c:v>
                </c:pt>
                <c:pt idx="170">
                  <c:v>42.664315000000002</c:v>
                </c:pt>
                <c:pt idx="171">
                  <c:v>40.218105999999999</c:v>
                </c:pt>
                <c:pt idx="172">
                  <c:v>38.038604999999997</c:v>
                </c:pt>
                <c:pt idx="173">
                  <c:v>36.091031999999998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EB-4EA9-AF85-A716B37F9985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suite)'!$G$905:$G$1082</c:f>
              <c:numCache>
                <c:formatCode>0</c:formatCode>
                <c:ptCount val="17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99.997333999999995</c:v>
                </c:pt>
                <c:pt idx="5">
                  <c:v>99.992975999999999</c:v>
                </c:pt>
                <c:pt idx="6">
                  <c:v>99.988783999999995</c:v>
                </c:pt>
                <c:pt idx="7">
                  <c:v>99.984757999999999</c:v>
                </c:pt>
                <c:pt idx="8">
                  <c:v>99.980897999999996</c:v>
                </c:pt>
                <c:pt idx="9">
                  <c:v>99.977204</c:v>
                </c:pt>
                <c:pt idx="10">
                  <c:v>99.973676999999995</c:v>
                </c:pt>
                <c:pt idx="11">
                  <c:v>99.970316999999994</c:v>
                </c:pt>
                <c:pt idx="12">
                  <c:v>99.967124999999996</c:v>
                </c:pt>
                <c:pt idx="13">
                  <c:v>99.964100000000002</c:v>
                </c:pt>
                <c:pt idx="14">
                  <c:v>99.961242999999996</c:v>
                </c:pt>
                <c:pt idx="15">
                  <c:v>98.668488999999994</c:v>
                </c:pt>
                <c:pt idx="16">
                  <c:v>97.402556000000004</c:v>
                </c:pt>
                <c:pt idx="17">
                  <c:v>96.186454999999995</c:v>
                </c:pt>
                <c:pt idx="18">
                  <c:v>95.018179000000003</c:v>
                </c:pt>
                <c:pt idx="19">
                  <c:v>93.895703999999995</c:v>
                </c:pt>
                <c:pt idx="20">
                  <c:v>92.817026999999996</c:v>
                </c:pt>
                <c:pt idx="21">
                  <c:v>91.780184000000006</c:v>
                </c:pt>
                <c:pt idx="22">
                  <c:v>90.783264000000003</c:v>
                </c:pt>
                <c:pt idx="23">
                  <c:v>89.824421999999998</c:v>
                </c:pt>
                <c:pt idx="24">
                  <c:v>88.901881000000003</c:v>
                </c:pt>
                <c:pt idx="25">
                  <c:v>88.013937999999996</c:v>
                </c:pt>
                <c:pt idx="26">
                  <c:v>86.724931999999995</c:v>
                </c:pt>
                <c:pt idx="27">
                  <c:v>85.146919999999994</c:v>
                </c:pt>
                <c:pt idx="28">
                  <c:v>83.701128999999995</c:v>
                </c:pt>
                <c:pt idx="29">
                  <c:v>82.352163000000004</c:v>
                </c:pt>
                <c:pt idx="30">
                  <c:v>81.052899999999994</c:v>
                </c:pt>
                <c:pt idx="31">
                  <c:v>79.775627999999998</c:v>
                </c:pt>
                <c:pt idx="32">
                  <c:v>78.578726000000003</c:v>
                </c:pt>
                <c:pt idx="33">
                  <c:v>77.466380000000001</c:v>
                </c:pt>
                <c:pt idx="34">
                  <c:v>76.430893999999995</c:v>
                </c:pt>
                <c:pt idx="35">
                  <c:v>75.463808</c:v>
                </c:pt>
                <c:pt idx="36">
                  <c:v>74.557472000000004</c:v>
                </c:pt>
                <c:pt idx="37">
                  <c:v>73.705257000000003</c:v>
                </c:pt>
                <c:pt idx="38">
                  <c:v>72.901490999999993</c:v>
                </c:pt>
                <c:pt idx="39">
                  <c:v>72.141315000000006</c:v>
                </c:pt>
                <c:pt idx="40">
                  <c:v>71.420552000000001</c:v>
                </c:pt>
                <c:pt idx="41">
                  <c:v>70.735596000000001</c:v>
                </c:pt>
                <c:pt idx="42">
                  <c:v>70.083312000000006</c:v>
                </c:pt>
                <c:pt idx="43">
                  <c:v>69.46096</c:v>
                </c:pt>
                <c:pt idx="44">
                  <c:v>68.866131999999993</c:v>
                </c:pt>
                <c:pt idx="45">
                  <c:v>68.296700000000001</c:v>
                </c:pt>
                <c:pt idx="46">
                  <c:v>67.750776000000002</c:v>
                </c:pt>
                <c:pt idx="47">
                  <c:v>67.226671999999994</c:v>
                </c:pt>
                <c:pt idx="48">
                  <c:v>66.722877999999994</c:v>
                </c:pt>
                <c:pt idx="49">
                  <c:v>66.238035999999994</c:v>
                </c:pt>
                <c:pt idx="50">
                  <c:v>65.772372000000004</c:v>
                </c:pt>
                <c:pt idx="51">
                  <c:v>65.327911</c:v>
                </c:pt>
                <c:pt idx="52">
                  <c:v>64.898555000000002</c:v>
                </c:pt>
                <c:pt idx="53">
                  <c:v>64.48339</c:v>
                </c:pt>
                <c:pt idx="54">
                  <c:v>64.081584000000007</c:v>
                </c:pt>
                <c:pt idx="55">
                  <c:v>63.616497000000003</c:v>
                </c:pt>
                <c:pt idx="56">
                  <c:v>62.574244</c:v>
                </c:pt>
                <c:pt idx="57">
                  <c:v>61.56335</c:v>
                </c:pt>
                <c:pt idx="58">
                  <c:v>60.548093999999999</c:v>
                </c:pt>
                <c:pt idx="59">
                  <c:v>59.542613000000003</c:v>
                </c:pt>
                <c:pt idx="60">
                  <c:v>58.568752000000003</c:v>
                </c:pt>
                <c:pt idx="61">
                  <c:v>57.625008999999999</c:v>
                </c:pt>
                <c:pt idx="62">
                  <c:v>56.709974000000003</c:v>
                </c:pt>
                <c:pt idx="63">
                  <c:v>55.822329000000003</c:v>
                </c:pt>
                <c:pt idx="64">
                  <c:v>54.960832000000003</c:v>
                </c:pt>
                <c:pt idx="65">
                  <c:v>54.124319999999997</c:v>
                </c:pt>
                <c:pt idx="66">
                  <c:v>53.312159999999999</c:v>
                </c:pt>
                <c:pt idx="67">
                  <c:v>52.525154000000001</c:v>
                </c:pt>
                <c:pt idx="68">
                  <c:v>51.760821999999997</c:v>
                </c:pt>
                <c:pt idx="69">
                  <c:v>51.018175999999997</c:v>
                </c:pt>
                <c:pt idx="70">
                  <c:v>50.296281999999998</c:v>
                </c:pt>
                <c:pt idx="71">
                  <c:v>49.594256000000001</c:v>
                </c:pt>
                <c:pt idx="72">
                  <c:v>48.911262000000001</c:v>
                </c:pt>
                <c:pt idx="73">
                  <c:v>48.246504999999999</c:v>
                </c:pt>
                <c:pt idx="74">
                  <c:v>47.599235999999998</c:v>
                </c:pt>
                <c:pt idx="75">
                  <c:v>46.968741999999999</c:v>
                </c:pt>
                <c:pt idx="76">
                  <c:v>46.354348000000002</c:v>
                </c:pt>
                <c:pt idx="77">
                  <c:v>45.755412</c:v>
                </c:pt>
                <c:pt idx="78">
                  <c:v>45.171325000000003</c:v>
                </c:pt>
                <c:pt idx="79">
                  <c:v>44.601508000000003</c:v>
                </c:pt>
                <c:pt idx="80">
                  <c:v>44.045411000000001</c:v>
                </c:pt>
                <c:pt idx="81">
                  <c:v>43.502510999999998</c:v>
                </c:pt>
                <c:pt idx="82">
                  <c:v>42.97231</c:v>
                </c:pt>
                <c:pt idx="83">
                  <c:v>42.454332000000001</c:v>
                </c:pt>
                <c:pt idx="84">
                  <c:v>41.948126999999999</c:v>
                </c:pt>
                <c:pt idx="85">
                  <c:v>41.453263</c:v>
                </c:pt>
                <c:pt idx="86">
                  <c:v>40.969329000000002</c:v>
                </c:pt>
                <c:pt idx="87">
                  <c:v>40.495928999999997</c:v>
                </c:pt>
                <c:pt idx="88">
                  <c:v>40.032671999999998</c:v>
                </c:pt>
                <c:pt idx="89">
                  <c:v>39.5792</c:v>
                </c:pt>
                <c:pt idx="90">
                  <c:v>39.135173000000002</c:v>
                </c:pt>
                <c:pt idx="91">
                  <c:v>38.700263999999997</c:v>
                </c:pt>
                <c:pt idx="92">
                  <c:v>38.274160000000002</c:v>
                </c:pt>
                <c:pt idx="93">
                  <c:v>37.856561999999997</c:v>
                </c:pt>
                <c:pt idx="94">
                  <c:v>37.447184</c:v>
                </c:pt>
                <c:pt idx="95">
                  <c:v>37.045751000000003</c:v>
                </c:pt>
                <c:pt idx="96">
                  <c:v>36.652000999999998</c:v>
                </c:pt>
                <c:pt idx="97">
                  <c:v>36.265681000000001</c:v>
                </c:pt>
                <c:pt idx="98">
                  <c:v>35.886549000000002</c:v>
                </c:pt>
                <c:pt idx="99">
                  <c:v>35.514372000000002</c:v>
                </c:pt>
                <c:pt idx="100">
                  <c:v>35.148927</c:v>
                </c:pt>
                <c:pt idx="101">
                  <c:v>34.789999000000002</c:v>
                </c:pt>
                <c:pt idx="102">
                  <c:v>34.437381000000002</c:v>
                </c:pt>
                <c:pt idx="103">
                  <c:v>34.090874999999997</c:v>
                </c:pt>
                <c:pt idx="104">
                  <c:v>33.750289000000002</c:v>
                </c:pt>
                <c:pt idx="105">
                  <c:v>33.415438999999999</c:v>
                </c:pt>
                <c:pt idx="106">
                  <c:v>33.086148000000001</c:v>
                </c:pt>
                <c:pt idx="107">
                  <c:v>32.762242999999998</c:v>
                </c:pt>
                <c:pt idx="108">
                  <c:v>32.443559</c:v>
                </c:pt>
                <c:pt idx="109">
                  <c:v>32.129936999999998</c:v>
                </c:pt>
                <c:pt idx="110">
                  <c:v>31.821223</c:v>
                </c:pt>
                <c:pt idx="111">
                  <c:v>31.517267</c:v>
                </c:pt>
                <c:pt idx="112">
                  <c:v>31.217924</c:v>
                </c:pt>
                <c:pt idx="113">
                  <c:v>30.923055000000002</c:v>
                </c:pt>
                <c:pt idx="114">
                  <c:v>30.632525000000001</c:v>
                </c:pt>
                <c:pt idx="115">
                  <c:v>30.346202000000002</c:v>
                </c:pt>
                <c:pt idx="116">
                  <c:v>30.063958</c:v>
                </c:pt>
                <c:pt idx="117">
                  <c:v>29.785668999999999</c:v>
                </c:pt>
                <c:pt idx="118">
                  <c:v>29.511213999999999</c:v>
                </c:pt>
                <c:pt idx="119">
                  <c:v>29.240476999999998</c:v>
                </c:pt>
                <c:pt idx="120">
                  <c:v>28.973341999999999</c:v>
                </c:pt>
                <c:pt idx="121">
                  <c:v>28.709696999999998</c:v>
                </c:pt>
                <c:pt idx="122">
                  <c:v>28.449432000000002</c:v>
                </c:pt>
                <c:pt idx="123">
                  <c:v>28.192440999999999</c:v>
                </c:pt>
                <c:pt idx="124">
                  <c:v>27.938617000000001</c:v>
                </c:pt>
                <c:pt idx="125">
                  <c:v>27.687857000000001</c:v>
                </c:pt>
                <c:pt idx="126">
                  <c:v>27.440058000000001</c:v>
                </c:pt>
                <c:pt idx="127">
                  <c:v>27.195118000000001</c:v>
                </c:pt>
                <c:pt idx="128">
                  <c:v>26.952939000000001</c:v>
                </c:pt>
                <c:pt idx="129">
                  <c:v>26.713417</c:v>
                </c:pt>
                <c:pt idx="130">
                  <c:v>26.476455000000001</c:v>
                </c:pt>
                <c:pt idx="131">
                  <c:v>26.241949999999999</c:v>
                </c:pt>
                <c:pt idx="132">
                  <c:v>26.009801</c:v>
                </c:pt>
                <c:pt idx="133">
                  <c:v>25.779903999999998</c:v>
                </c:pt>
                <c:pt idx="134">
                  <c:v>25.552154000000002</c:v>
                </c:pt>
                <c:pt idx="135">
                  <c:v>25.326440999999999</c:v>
                </c:pt>
                <c:pt idx="136">
                  <c:v>25.102650000000001</c:v>
                </c:pt>
                <c:pt idx="137">
                  <c:v>24.880662999999998</c:v>
                </c:pt>
                <c:pt idx="138">
                  <c:v>24.660350999999999</c:v>
                </c:pt>
                <c:pt idx="139">
                  <c:v>24.441576000000001</c:v>
                </c:pt>
                <c:pt idx="140">
                  <c:v>24.224188000000002</c:v>
                </c:pt>
                <c:pt idx="141">
                  <c:v>24.008016000000001</c:v>
                </c:pt>
                <c:pt idx="142">
                  <c:v>23.792866</c:v>
                </c:pt>
                <c:pt idx="143">
                  <c:v>23.578510000000001</c:v>
                </c:pt>
                <c:pt idx="144">
                  <c:v>23.364671999999999</c:v>
                </c:pt>
                <c:pt idx="145">
                  <c:v>23.150998999999999</c:v>
                </c:pt>
                <c:pt idx="146">
                  <c:v>22.937023</c:v>
                </c:pt>
                <c:pt idx="147">
                  <c:v>22.722059999999999</c:v>
                </c:pt>
                <c:pt idx="148">
                  <c:v>22.504984</c:v>
                </c:pt>
                <c:pt idx="149">
                  <c:v>22.245546000000001</c:v>
                </c:pt>
                <c:pt idx="150">
                  <c:v>21.964269999999999</c:v>
                </c:pt>
                <c:pt idx="151">
                  <c:v>21.687854000000002</c:v>
                </c:pt>
                <c:pt idx="152">
                  <c:v>21.416176</c:v>
                </c:pt>
                <c:pt idx="153">
                  <c:v>21.14912</c:v>
                </c:pt>
                <c:pt idx="154">
                  <c:v>20.886574</c:v>
                </c:pt>
                <c:pt idx="155">
                  <c:v>20.628428</c:v>
                </c:pt>
                <c:pt idx="156">
                  <c:v>20.373011000000002</c:v>
                </c:pt>
                <c:pt idx="157">
                  <c:v>20.121406</c:v>
                </c:pt>
                <c:pt idx="158">
                  <c:v>19.874063</c:v>
                </c:pt>
                <c:pt idx="159">
                  <c:v>19.630877999999999</c:v>
                </c:pt>
                <c:pt idx="160">
                  <c:v>19.391746999999999</c:v>
                </c:pt>
                <c:pt idx="161">
                  <c:v>19.156573000000002</c:v>
                </c:pt>
                <c:pt idx="162">
                  <c:v>18.925262</c:v>
                </c:pt>
                <c:pt idx="163">
                  <c:v>18.697721999999999</c:v>
                </c:pt>
                <c:pt idx="164">
                  <c:v>18.473868</c:v>
                </c:pt>
                <c:pt idx="165">
                  <c:v>18.253613999999999</c:v>
                </c:pt>
                <c:pt idx="166">
                  <c:v>18.03688</c:v>
                </c:pt>
                <c:pt idx="167">
                  <c:v>17.823589999999999</c:v>
                </c:pt>
                <c:pt idx="168">
                  <c:v>17.613667</c:v>
                </c:pt>
                <c:pt idx="169">
                  <c:v>17.407039999999999</c:v>
                </c:pt>
                <c:pt idx="170">
                  <c:v>17.203638999999999</c:v>
                </c:pt>
                <c:pt idx="171">
                  <c:v>17.003399000000002</c:v>
                </c:pt>
                <c:pt idx="172">
                  <c:v>16.806253999999999</c:v>
                </c:pt>
                <c:pt idx="173">
                  <c:v>16.612143</c:v>
                </c:pt>
                <c:pt idx="174">
                  <c:v>16.421005999999998</c:v>
                </c:pt>
                <c:pt idx="175">
                  <c:v>16.232786000000001</c:v>
                </c:pt>
                <c:pt idx="176">
                  <c:v>16.047426999999999</c:v>
                </c:pt>
                <c:pt idx="177">
                  <c:v>15.864754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EB-4EA9-AF85-A716B37F9985}"/>
            </c:ext>
          </c:extLst>
        </c:ser>
        <c:ser>
          <c:idx val="3"/>
          <c:order val="3"/>
          <c:tx>
            <c:v>feldspar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suite)'!$G$695</c:f>
              <c:numCache>
                <c:formatCode>0</c:formatCode>
                <c:ptCount val="1"/>
                <c:pt idx="0">
                  <c:v>36.292310999999998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EB-4EA9-AF85-A716B37F9985}"/>
            </c:ext>
          </c:extLst>
        </c:ser>
        <c:ser>
          <c:idx val="4"/>
          <c:order val="4"/>
          <c:tx>
            <c:v>feldspar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suite)'!$G$893</c:f>
              <c:numCache>
                <c:formatCode>0</c:formatCode>
                <c:ptCount val="1"/>
                <c:pt idx="0">
                  <c:v>53.545085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7EB-4EA9-AF85-A716B37F9985}"/>
            </c:ext>
          </c:extLst>
        </c:ser>
        <c:ser>
          <c:idx val="5"/>
          <c:order val="5"/>
          <c:tx>
            <c:v>feldspar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suite)'!$G$960</c:f>
              <c:numCache>
                <c:formatCode>0</c:formatCode>
                <c:ptCount val="1"/>
                <c:pt idx="0">
                  <c:v>63.616497000000003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7EB-4EA9-AF85-A716B37F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ax val="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% Liquid reminiscent (F)</a:t>
                </a:r>
              </a:p>
            </c:rich>
          </c:tx>
          <c:layout>
            <c:manualLayout>
              <c:xMode val="edge"/>
              <c:yMode val="edge"/>
              <c:x val="0.32614107611548554"/>
              <c:y val="0.89050326773252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</c:valAx>
      <c:valAx>
        <c:axId val="906843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8136482939632544E-2"/>
              <c:y val="7.61962282235938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3731846019247596"/>
          <c:y val="0.46979391394707276"/>
          <c:w val="0.42777777777777776"/>
          <c:h val="0.30312260044142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suite)'!$I$529:$I$728</c:f>
              <c:numCache>
                <c:formatCode>0.00</c:formatCode>
                <c:ptCount val="200"/>
                <c:pt idx="0">
                  <c:v>40.944094</c:v>
                </c:pt>
                <c:pt idx="1">
                  <c:v>40.944094</c:v>
                </c:pt>
                <c:pt idx="2">
                  <c:v>40.944094</c:v>
                </c:pt>
                <c:pt idx="3">
                  <c:v>40.944094</c:v>
                </c:pt>
                <c:pt idx="4">
                  <c:v>40.944094</c:v>
                </c:pt>
                <c:pt idx="5">
                  <c:v>40.944094</c:v>
                </c:pt>
                <c:pt idx="6">
                  <c:v>40.944094</c:v>
                </c:pt>
                <c:pt idx="7">
                  <c:v>40.944094</c:v>
                </c:pt>
                <c:pt idx="8">
                  <c:v>40.944094</c:v>
                </c:pt>
                <c:pt idx="9">
                  <c:v>40.944094</c:v>
                </c:pt>
                <c:pt idx="10">
                  <c:v>40.944094</c:v>
                </c:pt>
                <c:pt idx="11">
                  <c:v>40.944094</c:v>
                </c:pt>
                <c:pt idx="12">
                  <c:v>40.944094</c:v>
                </c:pt>
                <c:pt idx="13">
                  <c:v>40.972530999999996</c:v>
                </c:pt>
                <c:pt idx="14">
                  <c:v>41.050584000000001</c:v>
                </c:pt>
                <c:pt idx="15">
                  <c:v>41.127336999999997</c:v>
                </c:pt>
                <c:pt idx="16">
                  <c:v>41.202820000000003</c:v>
                </c:pt>
                <c:pt idx="17">
                  <c:v>41.277061000000003</c:v>
                </c:pt>
                <c:pt idx="18">
                  <c:v>41.350090999999999</c:v>
                </c:pt>
                <c:pt idx="19">
                  <c:v>41.421937999999997</c:v>
                </c:pt>
                <c:pt idx="20">
                  <c:v>41.492629999999998</c:v>
                </c:pt>
                <c:pt idx="21">
                  <c:v>41.562196</c:v>
                </c:pt>
                <c:pt idx="22">
                  <c:v>41.630661000000003</c:v>
                </c:pt>
                <c:pt idx="23">
                  <c:v>41.698053000000002</c:v>
                </c:pt>
                <c:pt idx="24">
                  <c:v>41.764397000000002</c:v>
                </c:pt>
                <c:pt idx="25">
                  <c:v>41.829718999999997</c:v>
                </c:pt>
                <c:pt idx="26">
                  <c:v>41.894043000000003</c:v>
                </c:pt>
                <c:pt idx="27">
                  <c:v>41.960076999999998</c:v>
                </c:pt>
                <c:pt idx="28">
                  <c:v>42.052869999999999</c:v>
                </c:pt>
                <c:pt idx="29">
                  <c:v>42.168000999999997</c:v>
                </c:pt>
                <c:pt idx="30">
                  <c:v>42.330703</c:v>
                </c:pt>
                <c:pt idx="31">
                  <c:v>42.489463999999998</c:v>
                </c:pt>
                <c:pt idx="32">
                  <c:v>42.644250999999997</c:v>
                </c:pt>
                <c:pt idx="33">
                  <c:v>42.795051999999998</c:v>
                </c:pt>
                <c:pt idx="34">
                  <c:v>42.941870000000002</c:v>
                </c:pt>
                <c:pt idx="35">
                  <c:v>43.084721000000002</c:v>
                </c:pt>
                <c:pt idx="36">
                  <c:v>43.223605999999997</c:v>
                </c:pt>
                <c:pt idx="37">
                  <c:v>43.357202999999998</c:v>
                </c:pt>
                <c:pt idx="38">
                  <c:v>43.485866000000001</c:v>
                </c:pt>
                <c:pt idx="39">
                  <c:v>43.610506999999998</c:v>
                </c:pt>
                <c:pt idx="40">
                  <c:v>43.731513</c:v>
                </c:pt>
                <c:pt idx="41">
                  <c:v>43.848973999999998</c:v>
                </c:pt>
                <c:pt idx="42">
                  <c:v>43.965387</c:v>
                </c:pt>
                <c:pt idx="43">
                  <c:v>44.096918000000002</c:v>
                </c:pt>
                <c:pt idx="44">
                  <c:v>44.226858</c:v>
                </c:pt>
                <c:pt idx="45">
                  <c:v>44.355172000000003</c:v>
                </c:pt>
                <c:pt idx="46">
                  <c:v>44.481838000000003</c:v>
                </c:pt>
                <c:pt idx="47">
                  <c:v>44.606834999999997</c:v>
                </c:pt>
                <c:pt idx="48">
                  <c:v>44.730148999999997</c:v>
                </c:pt>
                <c:pt idx="49">
                  <c:v>44.851770999999999</c:v>
                </c:pt>
                <c:pt idx="50">
                  <c:v>44.971696999999999</c:v>
                </c:pt>
                <c:pt idx="51">
                  <c:v>45.089928</c:v>
                </c:pt>
                <c:pt idx="52">
                  <c:v>45.206465999999999</c:v>
                </c:pt>
                <c:pt idx="53">
                  <c:v>45.321319000000003</c:v>
                </c:pt>
                <c:pt idx="54">
                  <c:v>45.434497999999998</c:v>
                </c:pt>
                <c:pt idx="55">
                  <c:v>45.546014999999997</c:v>
                </c:pt>
                <c:pt idx="56">
                  <c:v>45.655884999999998</c:v>
                </c:pt>
                <c:pt idx="57">
                  <c:v>45.764125</c:v>
                </c:pt>
                <c:pt idx="58">
                  <c:v>45.870753999999998</c:v>
                </c:pt>
                <c:pt idx="59">
                  <c:v>45.975793000000003</c:v>
                </c:pt>
                <c:pt idx="60">
                  <c:v>46.079262999999997</c:v>
                </c:pt>
                <c:pt idx="61">
                  <c:v>46.181184999999999</c:v>
                </c:pt>
                <c:pt idx="62">
                  <c:v>46.281581000000003</c:v>
                </c:pt>
                <c:pt idx="63">
                  <c:v>46.380476000000002</c:v>
                </c:pt>
                <c:pt idx="64">
                  <c:v>46.477890000000002</c:v>
                </c:pt>
                <c:pt idx="65">
                  <c:v>46.573847000000001</c:v>
                </c:pt>
                <c:pt idx="66">
                  <c:v>46.668368000000001</c:v>
                </c:pt>
                <c:pt idx="67">
                  <c:v>46.761471999999998</c:v>
                </c:pt>
                <c:pt idx="68">
                  <c:v>46.853189999999998</c:v>
                </c:pt>
                <c:pt idx="69">
                  <c:v>46.933453</c:v>
                </c:pt>
                <c:pt idx="70">
                  <c:v>47.025163999999997</c:v>
                </c:pt>
                <c:pt idx="71">
                  <c:v>47.115161000000001</c:v>
                </c:pt>
                <c:pt idx="72">
                  <c:v>47.203487000000003</c:v>
                </c:pt>
                <c:pt idx="73">
                  <c:v>47.290185000000001</c:v>
                </c:pt>
                <c:pt idx="74">
                  <c:v>47.375295999999999</c:v>
                </c:pt>
                <c:pt idx="75">
                  <c:v>47.458860999999999</c:v>
                </c:pt>
                <c:pt idx="76">
                  <c:v>47.54092</c:v>
                </c:pt>
                <c:pt idx="77">
                  <c:v>47.621512000000003</c:v>
                </c:pt>
                <c:pt idx="78">
                  <c:v>47.700674999999997</c:v>
                </c:pt>
                <c:pt idx="79">
                  <c:v>47.778447</c:v>
                </c:pt>
                <c:pt idx="80">
                  <c:v>47.854863999999999</c:v>
                </c:pt>
                <c:pt idx="81">
                  <c:v>47.929963000000001</c:v>
                </c:pt>
                <c:pt idx="82">
                  <c:v>48.003779000000002</c:v>
                </c:pt>
                <c:pt idx="83">
                  <c:v>48.076346999999998</c:v>
                </c:pt>
                <c:pt idx="84">
                  <c:v>48.147703999999997</c:v>
                </c:pt>
                <c:pt idx="85">
                  <c:v>48.217883999999998</c:v>
                </c:pt>
                <c:pt idx="86">
                  <c:v>48.286924999999997</c:v>
                </c:pt>
                <c:pt idx="87">
                  <c:v>48.362209999999997</c:v>
                </c:pt>
                <c:pt idx="88">
                  <c:v>48.442659999999997</c:v>
                </c:pt>
                <c:pt idx="89">
                  <c:v>48.522371999999997</c:v>
                </c:pt>
                <c:pt idx="90">
                  <c:v>48.601368999999998</c:v>
                </c:pt>
                <c:pt idx="91">
                  <c:v>48.679670000000002</c:v>
                </c:pt>
                <c:pt idx="92">
                  <c:v>48.757299000000003</c:v>
                </c:pt>
                <c:pt idx="93">
                  <c:v>48.834274999999998</c:v>
                </c:pt>
                <c:pt idx="94">
                  <c:v>48.910618999999997</c:v>
                </c:pt>
                <c:pt idx="95">
                  <c:v>48.986350999999999</c:v>
                </c:pt>
                <c:pt idx="96">
                  <c:v>49.061490999999997</c:v>
                </c:pt>
                <c:pt idx="97">
                  <c:v>49.136060000000001</c:v>
                </c:pt>
                <c:pt idx="98">
                  <c:v>49.210076000000001</c:v>
                </c:pt>
                <c:pt idx="99">
                  <c:v>49.283560000000001</c:v>
                </c:pt>
                <c:pt idx="100">
                  <c:v>49.356530999999997</c:v>
                </c:pt>
                <c:pt idx="101">
                  <c:v>49.429006999999999</c:v>
                </c:pt>
                <c:pt idx="102">
                  <c:v>49.501007999999999</c:v>
                </c:pt>
                <c:pt idx="103">
                  <c:v>49.572552999999999</c:v>
                </c:pt>
                <c:pt idx="104">
                  <c:v>49.643661000000002</c:v>
                </c:pt>
                <c:pt idx="105">
                  <c:v>49.714350000000003</c:v>
                </c:pt>
                <c:pt idx="106">
                  <c:v>49.784638999999999</c:v>
                </c:pt>
                <c:pt idx="107">
                  <c:v>49.854545999999999</c:v>
                </c:pt>
                <c:pt idx="108">
                  <c:v>49.924089000000002</c:v>
                </c:pt>
                <c:pt idx="109">
                  <c:v>49.993287000000002</c:v>
                </c:pt>
                <c:pt idx="110">
                  <c:v>50.062156999999999</c:v>
                </c:pt>
                <c:pt idx="111">
                  <c:v>50.130716999999997</c:v>
                </c:pt>
                <c:pt idx="112">
                  <c:v>50.198985</c:v>
                </c:pt>
                <c:pt idx="113">
                  <c:v>50.266976</c:v>
                </c:pt>
                <c:pt idx="114">
                  <c:v>50.334708999999997</c:v>
                </c:pt>
                <c:pt idx="115">
                  <c:v>50.402199000000003</c:v>
                </c:pt>
                <c:pt idx="116">
                  <c:v>50.469462</c:v>
                </c:pt>
                <c:pt idx="117">
                  <c:v>50.536512999999999</c:v>
                </c:pt>
                <c:pt idx="118">
                  <c:v>50.603368000000003</c:v>
                </c:pt>
                <c:pt idx="119">
                  <c:v>50.670037999999998</c:v>
                </c:pt>
                <c:pt idx="120">
                  <c:v>50.736539</c:v>
                </c:pt>
                <c:pt idx="121">
                  <c:v>50.802881999999997</c:v>
                </c:pt>
                <c:pt idx="122">
                  <c:v>50.869078999999999</c:v>
                </c:pt>
                <c:pt idx="123">
                  <c:v>50.935138999999999</c:v>
                </c:pt>
                <c:pt idx="124">
                  <c:v>51.001074000000003</c:v>
                </c:pt>
                <c:pt idx="125">
                  <c:v>51.066890000000001</c:v>
                </c:pt>
                <c:pt idx="126">
                  <c:v>51.132595999999999</c:v>
                </c:pt>
                <c:pt idx="127">
                  <c:v>51.198197</c:v>
                </c:pt>
                <c:pt idx="128">
                  <c:v>51.263699000000003</c:v>
                </c:pt>
                <c:pt idx="129">
                  <c:v>51.330039999999997</c:v>
                </c:pt>
                <c:pt idx="130">
                  <c:v>51.397108000000003</c:v>
                </c:pt>
                <c:pt idx="131">
                  <c:v>51.464176999999999</c:v>
                </c:pt>
                <c:pt idx="132">
                  <c:v>51.531447999999997</c:v>
                </c:pt>
                <c:pt idx="133">
                  <c:v>51.598914999999998</c:v>
                </c:pt>
                <c:pt idx="134">
                  <c:v>51.666569000000003</c:v>
                </c:pt>
                <c:pt idx="135">
                  <c:v>51.734399000000003</c:v>
                </c:pt>
                <c:pt idx="136">
                  <c:v>51.802394</c:v>
                </c:pt>
                <c:pt idx="137">
                  <c:v>51.870539999999998</c:v>
                </c:pt>
                <c:pt idx="138">
                  <c:v>51.938822000000002</c:v>
                </c:pt>
                <c:pt idx="139">
                  <c:v>52.007224000000001</c:v>
                </c:pt>
                <c:pt idx="140">
                  <c:v>52.07573</c:v>
                </c:pt>
                <c:pt idx="141">
                  <c:v>52.144322000000003</c:v>
                </c:pt>
                <c:pt idx="142">
                  <c:v>52.212981999999997</c:v>
                </c:pt>
                <c:pt idx="143">
                  <c:v>52.281692</c:v>
                </c:pt>
                <c:pt idx="144">
                  <c:v>52.350433000000002</c:v>
                </c:pt>
                <c:pt idx="145">
                  <c:v>52.419187000000001</c:v>
                </c:pt>
                <c:pt idx="146">
                  <c:v>52.487934000000003</c:v>
                </c:pt>
                <c:pt idx="147">
                  <c:v>52.556655999999997</c:v>
                </c:pt>
                <c:pt idx="148">
                  <c:v>52.625334000000002</c:v>
                </c:pt>
                <c:pt idx="149">
                  <c:v>52.693949000000003</c:v>
                </c:pt>
                <c:pt idx="150">
                  <c:v>52.762481000000001</c:v>
                </c:pt>
                <c:pt idx="151">
                  <c:v>52.830914</c:v>
                </c:pt>
                <c:pt idx="152">
                  <c:v>52.899228000000001</c:v>
                </c:pt>
                <c:pt idx="153">
                  <c:v>52.967404999999999</c:v>
                </c:pt>
                <c:pt idx="154">
                  <c:v>53.065514999999998</c:v>
                </c:pt>
                <c:pt idx="155">
                  <c:v>53.171464</c:v>
                </c:pt>
                <c:pt idx="156">
                  <c:v>53.277926999999998</c:v>
                </c:pt>
                <c:pt idx="157">
                  <c:v>53.384345000000003</c:v>
                </c:pt>
                <c:pt idx="158">
                  <c:v>53.490276000000001</c:v>
                </c:pt>
                <c:pt idx="159">
                  <c:v>53.595368999999998</c:v>
                </c:pt>
                <c:pt idx="160">
                  <c:v>53.699350000000003</c:v>
                </c:pt>
                <c:pt idx="161">
                  <c:v>53.802002000000002</c:v>
                </c:pt>
                <c:pt idx="162">
                  <c:v>53.903156000000003</c:v>
                </c:pt>
                <c:pt idx="163">
                  <c:v>54.002681000000003</c:v>
                </c:pt>
                <c:pt idx="164">
                  <c:v>54.100475000000003</c:v>
                </c:pt>
                <c:pt idx="165">
                  <c:v>54.196461999999997</c:v>
                </c:pt>
                <c:pt idx="166">
                  <c:v>54.295301000000002</c:v>
                </c:pt>
                <c:pt idx="167">
                  <c:v>54.390121000000001</c:v>
                </c:pt>
                <c:pt idx="168">
                  <c:v>54.480305999999999</c:v>
                </c:pt>
                <c:pt idx="169">
                  <c:v>54.565944999999999</c:v>
                </c:pt>
                <c:pt idx="170">
                  <c:v>54.622346</c:v>
                </c:pt>
                <c:pt idx="171">
                  <c:v>54.609594000000001</c:v>
                </c:pt>
                <c:pt idx="172">
                  <c:v>54.592672</c:v>
                </c:pt>
                <c:pt idx="173">
                  <c:v>54.571587999999998</c:v>
                </c:pt>
                <c:pt idx="174">
                  <c:v>54.546342000000003</c:v>
                </c:pt>
                <c:pt idx="175">
                  <c:v>54.516928999999998</c:v>
                </c:pt>
                <c:pt idx="176">
                  <c:v>54.483334999999997</c:v>
                </c:pt>
                <c:pt idx="177">
                  <c:v>54.445542000000003</c:v>
                </c:pt>
                <c:pt idx="178">
                  <c:v>54.403522000000002</c:v>
                </c:pt>
                <c:pt idx="179">
                  <c:v>54.357244000000001</c:v>
                </c:pt>
                <c:pt idx="180">
                  <c:v>54.306663999999998</c:v>
                </c:pt>
                <c:pt idx="181">
                  <c:v>54.251736000000001</c:v>
                </c:pt>
                <c:pt idx="182">
                  <c:v>54.192402000000001</c:v>
                </c:pt>
                <c:pt idx="183">
                  <c:v>54.128597999999997</c:v>
                </c:pt>
                <c:pt idx="184">
                  <c:v>54.060251000000001</c:v>
                </c:pt>
                <c:pt idx="185">
                  <c:v>53.987281000000003</c:v>
                </c:pt>
                <c:pt idx="186">
                  <c:v>53.909596999999998</c:v>
                </c:pt>
                <c:pt idx="187">
                  <c:v>53.827100000000002</c:v>
                </c:pt>
                <c:pt idx="188">
                  <c:v>53.739682000000002</c:v>
                </c:pt>
                <c:pt idx="189">
                  <c:v>53.647226000000003</c:v>
                </c:pt>
                <c:pt idx="190">
                  <c:v>53.549604000000002</c:v>
                </c:pt>
                <c:pt idx="191">
                  <c:v>53.446679000000003</c:v>
                </c:pt>
                <c:pt idx="192">
                  <c:v>53.338303000000003</c:v>
                </c:pt>
                <c:pt idx="193">
                  <c:v>53.224316000000002</c:v>
                </c:pt>
                <c:pt idx="194">
                  <c:v>53.104551000000001</c:v>
                </c:pt>
                <c:pt idx="195">
                  <c:v>52.978825999999998</c:v>
                </c:pt>
                <c:pt idx="196">
                  <c:v>52.84695</c:v>
                </c:pt>
                <c:pt idx="197">
                  <c:v>52.70872</c:v>
                </c:pt>
                <c:pt idx="198">
                  <c:v>52.563873000000001</c:v>
                </c:pt>
                <c:pt idx="199">
                  <c:v>52.426482999999998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83-4EEB-8D50-186DDA126C9C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suite)'!$I$730:$I$903</c:f>
              <c:numCache>
                <c:formatCode>0.00</c:formatCode>
                <c:ptCount val="174"/>
                <c:pt idx="0">
                  <c:v>46.42</c:v>
                </c:pt>
                <c:pt idx="1">
                  <c:v>46.42</c:v>
                </c:pt>
                <c:pt idx="2">
                  <c:v>46.42</c:v>
                </c:pt>
                <c:pt idx="3">
                  <c:v>46.42</c:v>
                </c:pt>
                <c:pt idx="4">
                  <c:v>46.42</c:v>
                </c:pt>
                <c:pt idx="5">
                  <c:v>46.42</c:v>
                </c:pt>
                <c:pt idx="6">
                  <c:v>46.42</c:v>
                </c:pt>
                <c:pt idx="7">
                  <c:v>46.42</c:v>
                </c:pt>
                <c:pt idx="8">
                  <c:v>46.42</c:v>
                </c:pt>
                <c:pt idx="9">
                  <c:v>46.42</c:v>
                </c:pt>
                <c:pt idx="10">
                  <c:v>46.42</c:v>
                </c:pt>
                <c:pt idx="11">
                  <c:v>46.42</c:v>
                </c:pt>
                <c:pt idx="12">
                  <c:v>46.42</c:v>
                </c:pt>
                <c:pt idx="13">
                  <c:v>46.42</c:v>
                </c:pt>
                <c:pt idx="14">
                  <c:v>46.42</c:v>
                </c:pt>
                <c:pt idx="15">
                  <c:v>46.42</c:v>
                </c:pt>
                <c:pt idx="16">
                  <c:v>46.42</c:v>
                </c:pt>
                <c:pt idx="17">
                  <c:v>46.42</c:v>
                </c:pt>
                <c:pt idx="18">
                  <c:v>46.42</c:v>
                </c:pt>
                <c:pt idx="19">
                  <c:v>46.42</c:v>
                </c:pt>
                <c:pt idx="20">
                  <c:v>46.42</c:v>
                </c:pt>
                <c:pt idx="21">
                  <c:v>46.42</c:v>
                </c:pt>
                <c:pt idx="22">
                  <c:v>46.42</c:v>
                </c:pt>
                <c:pt idx="23">
                  <c:v>46.42</c:v>
                </c:pt>
                <c:pt idx="24">
                  <c:v>46.42</c:v>
                </c:pt>
                <c:pt idx="25">
                  <c:v>46.42</c:v>
                </c:pt>
                <c:pt idx="26">
                  <c:v>46.42</c:v>
                </c:pt>
                <c:pt idx="27">
                  <c:v>46.42</c:v>
                </c:pt>
                <c:pt idx="28">
                  <c:v>46.42</c:v>
                </c:pt>
                <c:pt idx="29">
                  <c:v>46.42</c:v>
                </c:pt>
                <c:pt idx="30">
                  <c:v>46.42</c:v>
                </c:pt>
                <c:pt idx="31">
                  <c:v>46.42</c:v>
                </c:pt>
                <c:pt idx="32">
                  <c:v>46.42</c:v>
                </c:pt>
                <c:pt idx="33">
                  <c:v>46.42</c:v>
                </c:pt>
                <c:pt idx="34">
                  <c:v>46.42</c:v>
                </c:pt>
                <c:pt idx="35">
                  <c:v>46.42</c:v>
                </c:pt>
                <c:pt idx="36">
                  <c:v>46.42</c:v>
                </c:pt>
                <c:pt idx="37">
                  <c:v>46.42</c:v>
                </c:pt>
                <c:pt idx="38">
                  <c:v>46.519331999999999</c:v>
                </c:pt>
                <c:pt idx="39">
                  <c:v>46.616357999999998</c:v>
                </c:pt>
                <c:pt idx="40">
                  <c:v>46.711137000000001</c:v>
                </c:pt>
                <c:pt idx="41">
                  <c:v>46.803711</c:v>
                </c:pt>
                <c:pt idx="42">
                  <c:v>46.894123</c:v>
                </c:pt>
                <c:pt idx="43">
                  <c:v>46.982413000000001</c:v>
                </c:pt>
                <c:pt idx="44">
                  <c:v>47.068621999999998</c:v>
                </c:pt>
                <c:pt idx="45">
                  <c:v>47.152791000000001</c:v>
                </c:pt>
                <c:pt idx="46">
                  <c:v>47.234957000000001</c:v>
                </c:pt>
                <c:pt idx="47">
                  <c:v>47.315159000000001</c:v>
                </c:pt>
                <c:pt idx="48">
                  <c:v>47.393433000000002</c:v>
                </c:pt>
                <c:pt idx="49">
                  <c:v>47.469811999999997</c:v>
                </c:pt>
                <c:pt idx="50">
                  <c:v>47.544328999999998</c:v>
                </c:pt>
                <c:pt idx="51">
                  <c:v>47.617013999999998</c:v>
                </c:pt>
                <c:pt idx="52">
                  <c:v>47.687893000000003</c:v>
                </c:pt>
                <c:pt idx="53">
                  <c:v>47.746938999999998</c:v>
                </c:pt>
                <c:pt idx="54">
                  <c:v>47.804602000000003</c:v>
                </c:pt>
                <c:pt idx="55">
                  <c:v>47.861482000000002</c:v>
                </c:pt>
                <c:pt idx="56">
                  <c:v>47.917549999999999</c:v>
                </c:pt>
                <c:pt idx="57">
                  <c:v>47.972783999999997</c:v>
                </c:pt>
                <c:pt idx="58">
                  <c:v>48.027168000000003</c:v>
                </c:pt>
                <c:pt idx="59">
                  <c:v>48.080691000000002</c:v>
                </c:pt>
                <c:pt idx="60">
                  <c:v>48.133347000000001</c:v>
                </c:pt>
                <c:pt idx="61">
                  <c:v>48.185133</c:v>
                </c:pt>
                <c:pt idx="62">
                  <c:v>48.236051000000003</c:v>
                </c:pt>
                <c:pt idx="63">
                  <c:v>48.286102999999997</c:v>
                </c:pt>
                <c:pt idx="64">
                  <c:v>48.335295000000002</c:v>
                </c:pt>
                <c:pt idx="65">
                  <c:v>48.383634000000001</c:v>
                </c:pt>
                <c:pt idx="66">
                  <c:v>48.431128999999999</c:v>
                </c:pt>
                <c:pt idx="67">
                  <c:v>48.477791000000003</c:v>
                </c:pt>
                <c:pt idx="68">
                  <c:v>48.523629</c:v>
                </c:pt>
                <c:pt idx="69">
                  <c:v>48.568655999999997</c:v>
                </c:pt>
                <c:pt idx="70">
                  <c:v>48.626767000000001</c:v>
                </c:pt>
                <c:pt idx="71">
                  <c:v>48.690640999999999</c:v>
                </c:pt>
                <c:pt idx="72">
                  <c:v>48.753231999999997</c:v>
                </c:pt>
                <c:pt idx="73">
                  <c:v>48.814562000000002</c:v>
                </c:pt>
                <c:pt idx="74">
                  <c:v>48.874653000000002</c:v>
                </c:pt>
                <c:pt idx="75">
                  <c:v>48.933529</c:v>
                </c:pt>
                <c:pt idx="76">
                  <c:v>48.991210000000002</c:v>
                </c:pt>
                <c:pt idx="77">
                  <c:v>49.047719000000001</c:v>
                </c:pt>
                <c:pt idx="78">
                  <c:v>49.103076000000001</c:v>
                </c:pt>
                <c:pt idx="79">
                  <c:v>49.157302000000001</c:v>
                </c:pt>
                <c:pt idx="80">
                  <c:v>49.216807000000003</c:v>
                </c:pt>
                <c:pt idx="81">
                  <c:v>49.293246000000003</c:v>
                </c:pt>
                <c:pt idx="82">
                  <c:v>49.367970999999997</c:v>
                </c:pt>
                <c:pt idx="83">
                  <c:v>49.441026000000001</c:v>
                </c:pt>
                <c:pt idx="84">
                  <c:v>49.512453000000001</c:v>
                </c:pt>
                <c:pt idx="85">
                  <c:v>49.582295000000002</c:v>
                </c:pt>
                <c:pt idx="86">
                  <c:v>49.650590000000001</c:v>
                </c:pt>
                <c:pt idx="87">
                  <c:v>49.717381000000003</c:v>
                </c:pt>
                <c:pt idx="88">
                  <c:v>49.782702999999998</c:v>
                </c:pt>
                <c:pt idx="89">
                  <c:v>49.846597000000003</c:v>
                </c:pt>
                <c:pt idx="90">
                  <c:v>49.909097000000003</c:v>
                </c:pt>
                <c:pt idx="91">
                  <c:v>49.970241999999999</c:v>
                </c:pt>
                <c:pt idx="92">
                  <c:v>50.030065</c:v>
                </c:pt>
                <c:pt idx="93">
                  <c:v>50.088602999999999</c:v>
                </c:pt>
                <c:pt idx="94">
                  <c:v>50.145888999999997</c:v>
                </c:pt>
                <c:pt idx="95">
                  <c:v>50.201957999999998</c:v>
                </c:pt>
                <c:pt idx="96">
                  <c:v>50.256843000000003</c:v>
                </c:pt>
                <c:pt idx="97">
                  <c:v>50.310578</c:v>
                </c:pt>
                <c:pt idx="98">
                  <c:v>50.363194</c:v>
                </c:pt>
                <c:pt idx="99">
                  <c:v>50.414724</c:v>
                </c:pt>
                <c:pt idx="100">
                  <c:v>50.465201</c:v>
                </c:pt>
                <c:pt idx="101">
                  <c:v>50.514656000000002</c:v>
                </c:pt>
                <c:pt idx="102">
                  <c:v>50.563119999999998</c:v>
                </c:pt>
                <c:pt idx="103">
                  <c:v>50.610624999999999</c:v>
                </c:pt>
                <c:pt idx="104">
                  <c:v>50.657201000000001</c:v>
                </c:pt>
                <c:pt idx="105">
                  <c:v>50.702877999999998</c:v>
                </c:pt>
                <c:pt idx="106">
                  <c:v>50.747687999999997</c:v>
                </c:pt>
                <c:pt idx="107">
                  <c:v>50.791659000000003</c:v>
                </c:pt>
                <c:pt idx="108">
                  <c:v>50.834822000000003</c:v>
                </c:pt>
                <c:pt idx="109">
                  <c:v>50.877204999999996</c:v>
                </c:pt>
                <c:pt idx="110">
                  <c:v>50.918838000000001</c:v>
                </c:pt>
                <c:pt idx="111">
                  <c:v>50.959749000000002</c:v>
                </c:pt>
                <c:pt idx="112">
                  <c:v>50.999966000000001</c:v>
                </c:pt>
                <c:pt idx="113">
                  <c:v>51.039515999999999</c:v>
                </c:pt>
                <c:pt idx="114">
                  <c:v>51.078428000000002</c:v>
                </c:pt>
                <c:pt idx="115">
                  <c:v>51.116726999999997</c:v>
                </c:pt>
                <c:pt idx="116">
                  <c:v>51.154439000000004</c:v>
                </c:pt>
                <c:pt idx="117">
                  <c:v>51.191591000000003</c:v>
                </c:pt>
                <c:pt idx="118">
                  <c:v>51.226202000000001</c:v>
                </c:pt>
                <c:pt idx="119">
                  <c:v>51.259608</c:v>
                </c:pt>
                <c:pt idx="120">
                  <c:v>51.292625000000001</c:v>
                </c:pt>
                <c:pt idx="121">
                  <c:v>51.325273000000003</c:v>
                </c:pt>
                <c:pt idx="122">
                  <c:v>51.357574999999997</c:v>
                </c:pt>
                <c:pt idx="123">
                  <c:v>51.389549000000002</c:v>
                </c:pt>
                <c:pt idx="124">
                  <c:v>51.421214999999997</c:v>
                </c:pt>
                <c:pt idx="125">
                  <c:v>51.452593</c:v>
                </c:pt>
                <c:pt idx="126">
                  <c:v>51.483699000000001</c:v>
                </c:pt>
                <c:pt idx="127">
                  <c:v>51.514549000000002</c:v>
                </c:pt>
                <c:pt idx="128">
                  <c:v>51.545158999999998</c:v>
                </c:pt>
                <c:pt idx="129">
                  <c:v>51.575544000000001</c:v>
                </c:pt>
                <c:pt idx="130">
                  <c:v>51.605719000000001</c:v>
                </c:pt>
                <c:pt idx="131">
                  <c:v>51.635874000000001</c:v>
                </c:pt>
                <c:pt idx="132">
                  <c:v>51.665869000000001</c:v>
                </c:pt>
                <c:pt idx="133">
                  <c:v>51.695711000000003</c:v>
                </c:pt>
                <c:pt idx="134">
                  <c:v>51.725406999999997</c:v>
                </c:pt>
                <c:pt idx="135">
                  <c:v>51.754964000000001</c:v>
                </c:pt>
                <c:pt idx="136">
                  <c:v>51.784387000000002</c:v>
                </c:pt>
                <c:pt idx="137">
                  <c:v>51.813681000000003</c:v>
                </c:pt>
                <c:pt idx="138">
                  <c:v>51.853267000000002</c:v>
                </c:pt>
                <c:pt idx="139">
                  <c:v>51.893929999999997</c:v>
                </c:pt>
                <c:pt idx="140">
                  <c:v>51.934370999999999</c:v>
                </c:pt>
                <c:pt idx="141">
                  <c:v>51.974598999999998</c:v>
                </c:pt>
                <c:pt idx="142">
                  <c:v>52.014623</c:v>
                </c:pt>
                <c:pt idx="143">
                  <c:v>52.054451999999998</c:v>
                </c:pt>
                <c:pt idx="144">
                  <c:v>52.094095000000003</c:v>
                </c:pt>
                <c:pt idx="145">
                  <c:v>52.133558999999998</c:v>
                </c:pt>
                <c:pt idx="146">
                  <c:v>52.172851999999999</c:v>
                </c:pt>
                <c:pt idx="147">
                  <c:v>52.211981999999999</c:v>
                </c:pt>
                <c:pt idx="148">
                  <c:v>52.250954999999998</c:v>
                </c:pt>
                <c:pt idx="149">
                  <c:v>52.289777999999998</c:v>
                </c:pt>
                <c:pt idx="150">
                  <c:v>52.328456000000003</c:v>
                </c:pt>
                <c:pt idx="151">
                  <c:v>52.366995000000003</c:v>
                </c:pt>
                <c:pt idx="152">
                  <c:v>52.4054</c:v>
                </c:pt>
                <c:pt idx="153">
                  <c:v>52.443674000000001</c:v>
                </c:pt>
                <c:pt idx="154">
                  <c:v>52.481820999999997</c:v>
                </c:pt>
                <c:pt idx="155">
                  <c:v>52.540025999999997</c:v>
                </c:pt>
                <c:pt idx="156">
                  <c:v>52.613562000000002</c:v>
                </c:pt>
                <c:pt idx="157">
                  <c:v>52.685571000000003</c:v>
                </c:pt>
                <c:pt idx="158">
                  <c:v>52.756093999999997</c:v>
                </c:pt>
                <c:pt idx="159">
                  <c:v>52.825164999999998</c:v>
                </c:pt>
                <c:pt idx="160">
                  <c:v>52.901857</c:v>
                </c:pt>
                <c:pt idx="161">
                  <c:v>52.980049999999999</c:v>
                </c:pt>
                <c:pt idx="162">
                  <c:v>53.059693000000003</c:v>
                </c:pt>
                <c:pt idx="163">
                  <c:v>53.124178000000001</c:v>
                </c:pt>
                <c:pt idx="164">
                  <c:v>53.177891000000002</c:v>
                </c:pt>
                <c:pt idx="165">
                  <c:v>53.230407</c:v>
                </c:pt>
                <c:pt idx="166">
                  <c:v>53.287052000000003</c:v>
                </c:pt>
                <c:pt idx="167">
                  <c:v>53.377974999999999</c:v>
                </c:pt>
                <c:pt idx="168">
                  <c:v>53.536816000000002</c:v>
                </c:pt>
                <c:pt idx="169">
                  <c:v>53.691121000000003</c:v>
                </c:pt>
                <c:pt idx="170">
                  <c:v>53.476103999999999</c:v>
                </c:pt>
                <c:pt idx="171">
                  <c:v>53.493335000000002</c:v>
                </c:pt>
                <c:pt idx="172">
                  <c:v>53.504036999999997</c:v>
                </c:pt>
                <c:pt idx="173">
                  <c:v>53.506767000000004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83-4EEB-8D50-186DDA126C9C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suite)'!$I$905:$I$1082</c:f>
              <c:numCache>
                <c:formatCode>0.00</c:formatCode>
                <c:ptCount val="178"/>
                <c:pt idx="0">
                  <c:v>44.945504999999997</c:v>
                </c:pt>
                <c:pt idx="1">
                  <c:v>44.945504999999997</c:v>
                </c:pt>
                <c:pt idx="2">
                  <c:v>44.945504999999997</c:v>
                </c:pt>
                <c:pt idx="3">
                  <c:v>44.945504999999997</c:v>
                </c:pt>
                <c:pt idx="4">
                  <c:v>44.946703999999997</c:v>
                </c:pt>
                <c:pt idx="5">
                  <c:v>44.948661999999999</c:v>
                </c:pt>
                <c:pt idx="6">
                  <c:v>44.950547</c:v>
                </c:pt>
                <c:pt idx="7">
                  <c:v>44.952356999999999</c:v>
                </c:pt>
                <c:pt idx="8">
                  <c:v>44.954093</c:v>
                </c:pt>
                <c:pt idx="9">
                  <c:v>44.955753000000001</c:v>
                </c:pt>
                <c:pt idx="10">
                  <c:v>44.957338999999997</c:v>
                </c:pt>
                <c:pt idx="11">
                  <c:v>44.958849999999998</c:v>
                </c:pt>
                <c:pt idx="12">
                  <c:v>44.960286000000004</c:v>
                </c:pt>
                <c:pt idx="13">
                  <c:v>44.961646999999999</c:v>
                </c:pt>
                <c:pt idx="14">
                  <c:v>44.962932000000002</c:v>
                </c:pt>
                <c:pt idx="15">
                  <c:v>45.098750000000003</c:v>
                </c:pt>
                <c:pt idx="16">
                  <c:v>45.236854000000001</c:v>
                </c:pt>
                <c:pt idx="17">
                  <c:v>45.374319999999997</c:v>
                </c:pt>
                <c:pt idx="18">
                  <c:v>45.510865000000003</c:v>
                </c:pt>
                <c:pt idx="19">
                  <c:v>45.646256999999999</c:v>
                </c:pt>
                <c:pt idx="20">
                  <c:v>45.780307000000001</c:v>
                </c:pt>
                <c:pt idx="21">
                  <c:v>45.912863000000002</c:v>
                </c:pt>
                <c:pt idx="22">
                  <c:v>46.043801000000002</c:v>
                </c:pt>
                <c:pt idx="23">
                  <c:v>46.173018999999996</c:v>
                </c:pt>
                <c:pt idx="24">
                  <c:v>46.300438999999997</c:v>
                </c:pt>
                <c:pt idx="25">
                  <c:v>46.425997000000002</c:v>
                </c:pt>
                <c:pt idx="26">
                  <c:v>46.738608999999997</c:v>
                </c:pt>
                <c:pt idx="27">
                  <c:v>47.198053999999999</c:v>
                </c:pt>
                <c:pt idx="28">
                  <c:v>47.617108000000002</c:v>
                </c:pt>
                <c:pt idx="29">
                  <c:v>48.004672999999997</c:v>
                </c:pt>
                <c:pt idx="30">
                  <c:v>48.370013</c:v>
                </c:pt>
                <c:pt idx="31">
                  <c:v>48.718310000000002</c:v>
                </c:pt>
                <c:pt idx="32">
                  <c:v>49.042416000000003</c:v>
                </c:pt>
                <c:pt idx="33">
                  <c:v>49.343421999999997</c:v>
                </c:pt>
                <c:pt idx="34">
                  <c:v>49.624048000000002</c:v>
                </c:pt>
                <c:pt idx="35">
                  <c:v>49.886816000000003</c:v>
                </c:pt>
                <c:pt idx="36">
                  <c:v>50.133878000000003</c:v>
                </c:pt>
                <c:pt idx="37">
                  <c:v>50.367038999999998</c:v>
                </c:pt>
                <c:pt idx="38">
                  <c:v>50.587812</c:v>
                </c:pt>
                <c:pt idx="39">
                  <c:v>50.797474000000001</c:v>
                </c:pt>
                <c:pt idx="40">
                  <c:v>50.997109999999999</c:v>
                </c:pt>
                <c:pt idx="41">
                  <c:v>51.187649</c:v>
                </c:pt>
                <c:pt idx="42">
                  <c:v>51.369892</c:v>
                </c:pt>
                <c:pt idx="43">
                  <c:v>51.544533000000001</c:v>
                </c:pt>
                <c:pt idx="44">
                  <c:v>51.712181999999999</c:v>
                </c:pt>
                <c:pt idx="45">
                  <c:v>51.873372000000003</c:v>
                </c:pt>
                <c:pt idx="46">
                  <c:v>52.028578000000003</c:v>
                </c:pt>
                <c:pt idx="47">
                  <c:v>52.178218999999999</c:v>
                </c:pt>
                <c:pt idx="48">
                  <c:v>52.322671999999997</c:v>
                </c:pt>
                <c:pt idx="49">
                  <c:v>52.462271999999999</c:v>
                </c:pt>
                <c:pt idx="50">
                  <c:v>52.597538999999998</c:v>
                </c:pt>
                <c:pt idx="51">
                  <c:v>52.729281</c:v>
                </c:pt>
                <c:pt idx="52">
                  <c:v>52.857062999999997</c:v>
                </c:pt>
                <c:pt idx="53">
                  <c:v>52.981099999999998</c:v>
                </c:pt>
                <c:pt idx="54">
                  <c:v>53.101593000000001</c:v>
                </c:pt>
                <c:pt idx="55">
                  <c:v>53.222562000000003</c:v>
                </c:pt>
                <c:pt idx="56">
                  <c:v>53.354422999999997</c:v>
                </c:pt>
                <c:pt idx="57">
                  <c:v>53.482973000000001</c:v>
                </c:pt>
                <c:pt idx="58">
                  <c:v>53.618976000000004</c:v>
                </c:pt>
                <c:pt idx="59">
                  <c:v>53.761868</c:v>
                </c:pt>
                <c:pt idx="60">
                  <c:v>53.901049999999998</c:v>
                </c:pt>
                <c:pt idx="61">
                  <c:v>54.036647000000002</c:v>
                </c:pt>
                <c:pt idx="62">
                  <c:v>54.168776000000001</c:v>
                </c:pt>
                <c:pt idx="63">
                  <c:v>54.297550000000001</c:v>
                </c:pt>
                <c:pt idx="64">
                  <c:v>54.423076000000002</c:v>
                </c:pt>
                <c:pt idx="65">
                  <c:v>54.545453000000002</c:v>
                </c:pt>
                <c:pt idx="66">
                  <c:v>54.664839999999998</c:v>
                </c:pt>
                <c:pt idx="67">
                  <c:v>54.781554999999997</c:v>
                </c:pt>
                <c:pt idx="68">
                  <c:v>54.895477</c:v>
                </c:pt>
                <c:pt idx="69">
                  <c:v>55.006677000000003</c:v>
                </c:pt>
                <c:pt idx="70">
                  <c:v>55.115220000000001</c:v>
                </c:pt>
                <c:pt idx="71">
                  <c:v>55.221170999999998</c:v>
                </c:pt>
                <c:pt idx="72">
                  <c:v>55.324592000000003</c:v>
                </c:pt>
                <c:pt idx="73">
                  <c:v>55.425544000000002</c:v>
                </c:pt>
                <c:pt idx="74">
                  <c:v>55.524084000000002</c:v>
                </c:pt>
                <c:pt idx="75">
                  <c:v>55.620268000000003</c:v>
                </c:pt>
                <c:pt idx="76">
                  <c:v>55.714148999999999</c:v>
                </c:pt>
                <c:pt idx="77">
                  <c:v>55.805781000000003</c:v>
                </c:pt>
                <c:pt idx="78">
                  <c:v>55.895212999999998</c:v>
                </c:pt>
                <c:pt idx="79">
                  <c:v>55.982494000000003</c:v>
                </c:pt>
                <c:pt idx="80">
                  <c:v>56.06767</c:v>
                </c:pt>
                <c:pt idx="81">
                  <c:v>56.150785999999997</c:v>
                </c:pt>
                <c:pt idx="82">
                  <c:v>56.231887</c:v>
                </c:pt>
                <c:pt idx="83">
                  <c:v>56.311013000000003</c:v>
                </c:pt>
                <c:pt idx="84">
                  <c:v>56.388205999999997</c:v>
                </c:pt>
                <c:pt idx="85">
                  <c:v>56.463504999999998</c:v>
                </c:pt>
                <c:pt idx="86">
                  <c:v>56.536948000000002</c:v>
                </c:pt>
                <c:pt idx="87">
                  <c:v>56.608570999999998</c:v>
                </c:pt>
                <c:pt idx="88">
                  <c:v>56.678412000000002</c:v>
                </c:pt>
                <c:pt idx="89">
                  <c:v>56.746502999999997</c:v>
                </c:pt>
                <c:pt idx="90">
                  <c:v>56.812877</c:v>
                </c:pt>
                <c:pt idx="91">
                  <c:v>56.877566999999999</c:v>
                </c:pt>
                <c:pt idx="92">
                  <c:v>56.940603000000003</c:v>
                </c:pt>
                <c:pt idx="93">
                  <c:v>57.002015</c:v>
                </c:pt>
                <c:pt idx="94">
                  <c:v>57.061832000000003</c:v>
                </c:pt>
                <c:pt idx="95">
                  <c:v>57.120080000000002</c:v>
                </c:pt>
                <c:pt idx="96">
                  <c:v>57.176788000000002</c:v>
                </c:pt>
                <c:pt idx="97">
                  <c:v>57.231980999999998</c:v>
                </c:pt>
                <c:pt idx="98">
                  <c:v>57.285684000000003</c:v>
                </c:pt>
                <c:pt idx="99">
                  <c:v>57.337921000000001</c:v>
                </c:pt>
                <c:pt idx="100">
                  <c:v>57.388717</c:v>
                </c:pt>
                <c:pt idx="101">
                  <c:v>57.438093000000002</c:v>
                </c:pt>
                <c:pt idx="102">
                  <c:v>57.486071000000003</c:v>
                </c:pt>
                <c:pt idx="103">
                  <c:v>57.532673000000003</c:v>
                </c:pt>
                <c:pt idx="104">
                  <c:v>57.577917999999997</c:v>
                </c:pt>
                <c:pt idx="105">
                  <c:v>57.621828000000001</c:v>
                </c:pt>
                <c:pt idx="106">
                  <c:v>57.66442</c:v>
                </c:pt>
                <c:pt idx="107">
                  <c:v>57.705713000000003</c:v>
                </c:pt>
                <c:pt idx="108">
                  <c:v>57.745725</c:v>
                </c:pt>
                <c:pt idx="109">
                  <c:v>57.784472000000001</c:v>
                </c:pt>
                <c:pt idx="110">
                  <c:v>57.821972000000002</c:v>
                </c:pt>
                <c:pt idx="111">
                  <c:v>57.858238999999998</c:v>
                </c:pt>
                <c:pt idx="112">
                  <c:v>57.893287999999998</c:v>
                </c:pt>
                <c:pt idx="113">
                  <c:v>57.927135</c:v>
                </c:pt>
                <c:pt idx="114">
                  <c:v>57.959792</c:v>
                </c:pt>
                <c:pt idx="115">
                  <c:v>57.991273</c:v>
                </c:pt>
                <c:pt idx="116">
                  <c:v>58.021590000000003</c:v>
                </c:pt>
                <c:pt idx="117">
                  <c:v>58.050755000000002</c:v>
                </c:pt>
                <c:pt idx="118">
                  <c:v>58.078778999999997</c:v>
                </c:pt>
                <c:pt idx="119">
                  <c:v>58.105673000000003</c:v>
                </c:pt>
                <c:pt idx="120">
                  <c:v>58.131444999999999</c:v>
                </c:pt>
                <c:pt idx="121">
                  <c:v>58.156104999999997</c:v>
                </c:pt>
                <c:pt idx="122">
                  <c:v>58.179662</c:v>
                </c:pt>
                <c:pt idx="123">
                  <c:v>58.202120999999998</c:v>
                </c:pt>
                <c:pt idx="124">
                  <c:v>58.223489999999998</c:v>
                </c:pt>
                <c:pt idx="125">
                  <c:v>58.243774999999999</c:v>
                </c:pt>
                <c:pt idx="126">
                  <c:v>58.262979000000001</c:v>
                </c:pt>
                <c:pt idx="127">
                  <c:v>58.281106999999999</c:v>
                </c:pt>
                <c:pt idx="128">
                  <c:v>58.298160000000003</c:v>
                </c:pt>
                <c:pt idx="129">
                  <c:v>58.314140999999999</c:v>
                </c:pt>
                <c:pt idx="130">
                  <c:v>58.329048</c:v>
                </c:pt>
                <c:pt idx="131">
                  <c:v>58.342880999999998</c:v>
                </c:pt>
                <c:pt idx="132">
                  <c:v>58.355634999999999</c:v>
                </c:pt>
                <c:pt idx="133">
                  <c:v>58.367305000000002</c:v>
                </c:pt>
                <c:pt idx="134">
                  <c:v>58.377884000000002</c:v>
                </c:pt>
                <c:pt idx="135">
                  <c:v>58.387360999999999</c:v>
                </c:pt>
                <c:pt idx="136">
                  <c:v>58.395722999999997</c:v>
                </c:pt>
                <c:pt idx="137">
                  <c:v>58.402954999999999</c:v>
                </c:pt>
                <c:pt idx="138">
                  <c:v>58.409033000000001</c:v>
                </c:pt>
                <c:pt idx="139">
                  <c:v>58.413933</c:v>
                </c:pt>
                <c:pt idx="140">
                  <c:v>58.417620999999997</c:v>
                </c:pt>
                <c:pt idx="141">
                  <c:v>58.420056000000002</c:v>
                </c:pt>
                <c:pt idx="142">
                  <c:v>58.421187000000003</c:v>
                </c:pt>
                <c:pt idx="143">
                  <c:v>58.420945000000003</c:v>
                </c:pt>
                <c:pt idx="144">
                  <c:v>58.419243999999999</c:v>
                </c:pt>
                <c:pt idx="145">
                  <c:v>58.415965</c:v>
                </c:pt>
                <c:pt idx="146">
                  <c:v>58.410944000000001</c:v>
                </c:pt>
                <c:pt idx="147">
                  <c:v>58.403928000000001</c:v>
                </c:pt>
                <c:pt idx="148">
                  <c:v>58.394494000000002</c:v>
                </c:pt>
                <c:pt idx="149">
                  <c:v>58.368577999999999</c:v>
                </c:pt>
                <c:pt idx="150">
                  <c:v>58.332749</c:v>
                </c:pt>
                <c:pt idx="151">
                  <c:v>58.296325000000003</c:v>
                </c:pt>
                <c:pt idx="152">
                  <c:v>58.259312999999999</c:v>
                </c:pt>
                <c:pt idx="153">
                  <c:v>58.221715000000003</c:v>
                </c:pt>
                <c:pt idx="154">
                  <c:v>58.183534999999999</c:v>
                </c:pt>
                <c:pt idx="155">
                  <c:v>58.144779999999997</c:v>
                </c:pt>
                <c:pt idx="156">
                  <c:v>58.106247000000003</c:v>
                </c:pt>
                <c:pt idx="157">
                  <c:v>58.067391000000001</c:v>
                </c:pt>
                <c:pt idx="158">
                  <c:v>58.027948000000002</c:v>
                </c:pt>
                <c:pt idx="159">
                  <c:v>57.987923000000002</c:v>
                </c:pt>
                <c:pt idx="160">
                  <c:v>57.947322999999997</c:v>
                </c:pt>
                <c:pt idx="161">
                  <c:v>57.906156000000003</c:v>
                </c:pt>
                <c:pt idx="162">
                  <c:v>57.864429000000001</c:v>
                </c:pt>
                <c:pt idx="163">
                  <c:v>57.822147999999999</c:v>
                </c:pt>
                <c:pt idx="164">
                  <c:v>57.779322000000001</c:v>
                </c:pt>
                <c:pt idx="165">
                  <c:v>57.735956000000002</c:v>
                </c:pt>
                <c:pt idx="166">
                  <c:v>57.692059</c:v>
                </c:pt>
                <c:pt idx="167">
                  <c:v>57.647638000000001</c:v>
                </c:pt>
                <c:pt idx="168">
                  <c:v>57.602701000000003</c:v>
                </c:pt>
                <c:pt idx="169">
                  <c:v>57.557254999999998</c:v>
                </c:pt>
                <c:pt idx="170">
                  <c:v>57.511308</c:v>
                </c:pt>
                <c:pt idx="171">
                  <c:v>57.464868000000003</c:v>
                </c:pt>
                <c:pt idx="172">
                  <c:v>57.417943999999999</c:v>
                </c:pt>
                <c:pt idx="173">
                  <c:v>57.370542999999998</c:v>
                </c:pt>
                <c:pt idx="174">
                  <c:v>57.322674999999997</c:v>
                </c:pt>
                <c:pt idx="175">
                  <c:v>57.274346999999999</c:v>
                </c:pt>
                <c:pt idx="176">
                  <c:v>57.225569</c:v>
                </c:pt>
                <c:pt idx="177">
                  <c:v>57.176175000000001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83-4EEB-8D50-186DDA126C9C}"/>
            </c:ext>
          </c:extLst>
        </c:ser>
        <c:ser>
          <c:idx val="3"/>
          <c:order val="3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suite)'!$I$695</c:f>
              <c:numCache>
                <c:formatCode>0.00</c:formatCode>
                <c:ptCount val="1"/>
                <c:pt idx="0">
                  <c:v>54.295301000000002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83-4EEB-8D50-186DDA126C9C}"/>
            </c:ext>
          </c:extLst>
        </c:ser>
        <c:ser>
          <c:idx val="4"/>
          <c:order val="4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suite)'!$I$893</c:f>
              <c:numCache>
                <c:formatCode>0.00</c:formatCode>
                <c:ptCount val="1"/>
                <c:pt idx="0">
                  <c:v>53.124178000000001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283-4EEB-8D50-186DDA126C9C}"/>
            </c:ext>
          </c:extLst>
        </c:ser>
        <c:ser>
          <c:idx val="5"/>
          <c:order val="5"/>
          <c:tx>
            <c:v>plagiolcase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suite)'!$I$960</c:f>
              <c:numCache>
                <c:formatCode>0.00</c:formatCode>
                <c:ptCount val="1"/>
                <c:pt idx="0">
                  <c:v>53.222562000000003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83-4EEB-8D50-186DDA126C9C}"/>
            </c:ext>
          </c:extLst>
        </c:ser>
        <c:ser>
          <c:idx val="6"/>
          <c:order val="6"/>
          <c:tx>
            <c:v>alkali feldspar start crystallization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suite)'!$I$1054</c:f>
              <c:numCache>
                <c:formatCode>0.00</c:formatCode>
                <c:ptCount val="1"/>
                <c:pt idx="0">
                  <c:v>58.368577999999999</c:v>
                </c:pt>
              </c:numCache>
            </c:numRef>
          </c:xVal>
          <c:yVal>
            <c:numRef>
              <c:f>'A. Thermody. result (all suite)'!$F$1054</c:f>
              <c:numCache>
                <c:formatCode>0.0</c:formatCode>
                <c:ptCount val="1"/>
                <c:pt idx="0">
                  <c:v>3.4418479999999998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283-4EEB-8D50-186DDA126C9C}"/>
            </c:ext>
          </c:extLst>
        </c:ser>
        <c:ser>
          <c:idx val="8"/>
          <c:order val="7"/>
          <c:tx>
            <c:v>alkal feldspar start crystallization 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suite)'!$I$897</c:f>
              <c:numCache>
                <c:formatCode>0.00</c:formatCode>
                <c:ptCount val="1"/>
                <c:pt idx="0">
                  <c:v>53.377974999999999</c:v>
                </c:pt>
              </c:numCache>
            </c:numRef>
          </c:xVal>
          <c:yVal>
            <c:numRef>
              <c:f>'A. Thermody. result (all suite)'!$F$897</c:f>
              <c:numCache>
                <c:formatCode>0.0</c:formatCode>
                <c:ptCount val="1"/>
                <c:pt idx="0">
                  <c:v>3.1793849999999999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283-4EEB-8D50-186DDA126C9C}"/>
            </c:ext>
          </c:extLst>
        </c:ser>
        <c:ser>
          <c:idx val="7"/>
          <c:order val="8"/>
          <c:tx>
            <c:v>alkali feldspar starta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suite)'!$I$699</c:f>
              <c:numCache>
                <c:formatCode>0.00</c:formatCode>
                <c:ptCount val="1"/>
                <c:pt idx="0">
                  <c:v>54.622346</c:v>
                </c:pt>
              </c:numCache>
            </c:numRef>
          </c:xVal>
          <c:yVal>
            <c:numRef>
              <c:f>'A. Thermody. result (all suite)'!$F$699</c:f>
              <c:numCache>
                <c:formatCode>0.0</c:formatCode>
                <c:ptCount val="1"/>
                <c:pt idx="0">
                  <c:v>3.3569870000000002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283-4EEB-8D50-186DDA126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SiO</a:t>
                </a:r>
                <a:r>
                  <a:rPr lang="pt-BR" sz="14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(wt.%)</a:t>
                </a:r>
              </a:p>
            </c:rich>
          </c:tx>
          <c:layout>
            <c:manualLayout>
              <c:xMode val="edge"/>
              <c:yMode val="edge"/>
              <c:x val="0.4372521872265967"/>
              <c:y val="0.89050312773511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</c:valAx>
      <c:valAx>
        <c:axId val="906843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8136482939632544E-2"/>
              <c:y val="7.61962282235938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7065179352580927"/>
          <c:y val="0.46979377029428371"/>
          <c:w val="0.48888888888888887"/>
          <c:h val="0.30312260044142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suite)'!$C$529:$C$728</c:f>
              <c:numCache>
                <c:formatCode>General</c:formatCode>
                <c:ptCount val="200"/>
                <c:pt idx="0">
                  <c:v>1210</c:v>
                </c:pt>
                <c:pt idx="1">
                  <c:v>1208</c:v>
                </c:pt>
                <c:pt idx="2">
                  <c:v>1206</c:v>
                </c:pt>
                <c:pt idx="3">
                  <c:v>1204</c:v>
                </c:pt>
                <c:pt idx="4">
                  <c:v>1202</c:v>
                </c:pt>
                <c:pt idx="5">
                  <c:v>1200</c:v>
                </c:pt>
                <c:pt idx="6">
                  <c:v>1198</c:v>
                </c:pt>
                <c:pt idx="7">
                  <c:v>1196</c:v>
                </c:pt>
                <c:pt idx="8">
                  <c:v>1194</c:v>
                </c:pt>
                <c:pt idx="9">
                  <c:v>1192</c:v>
                </c:pt>
                <c:pt idx="10">
                  <c:v>1190</c:v>
                </c:pt>
                <c:pt idx="11">
                  <c:v>1188</c:v>
                </c:pt>
                <c:pt idx="12">
                  <c:v>1186</c:v>
                </c:pt>
                <c:pt idx="13">
                  <c:v>1184</c:v>
                </c:pt>
                <c:pt idx="14">
                  <c:v>1182</c:v>
                </c:pt>
                <c:pt idx="15">
                  <c:v>1180</c:v>
                </c:pt>
                <c:pt idx="16">
                  <c:v>1178</c:v>
                </c:pt>
                <c:pt idx="17">
                  <c:v>1176</c:v>
                </c:pt>
                <c:pt idx="18">
                  <c:v>1174</c:v>
                </c:pt>
                <c:pt idx="19">
                  <c:v>1172</c:v>
                </c:pt>
                <c:pt idx="20">
                  <c:v>1170</c:v>
                </c:pt>
                <c:pt idx="21">
                  <c:v>1168</c:v>
                </c:pt>
                <c:pt idx="22">
                  <c:v>1166</c:v>
                </c:pt>
                <c:pt idx="23">
                  <c:v>1164</c:v>
                </c:pt>
                <c:pt idx="24">
                  <c:v>1162</c:v>
                </c:pt>
                <c:pt idx="25">
                  <c:v>1160</c:v>
                </c:pt>
                <c:pt idx="26">
                  <c:v>1158</c:v>
                </c:pt>
                <c:pt idx="27">
                  <c:v>1156</c:v>
                </c:pt>
                <c:pt idx="28">
                  <c:v>1154</c:v>
                </c:pt>
                <c:pt idx="29">
                  <c:v>1152</c:v>
                </c:pt>
                <c:pt idx="30">
                  <c:v>1150</c:v>
                </c:pt>
                <c:pt idx="31">
                  <c:v>1148</c:v>
                </c:pt>
                <c:pt idx="32">
                  <c:v>1146</c:v>
                </c:pt>
                <c:pt idx="33">
                  <c:v>1144</c:v>
                </c:pt>
                <c:pt idx="34">
                  <c:v>1142</c:v>
                </c:pt>
                <c:pt idx="35">
                  <c:v>1140</c:v>
                </c:pt>
                <c:pt idx="36">
                  <c:v>1138</c:v>
                </c:pt>
                <c:pt idx="37">
                  <c:v>1136</c:v>
                </c:pt>
                <c:pt idx="38">
                  <c:v>1134</c:v>
                </c:pt>
                <c:pt idx="39">
                  <c:v>1132</c:v>
                </c:pt>
                <c:pt idx="40">
                  <c:v>1130</c:v>
                </c:pt>
                <c:pt idx="41">
                  <c:v>1128</c:v>
                </c:pt>
                <c:pt idx="42">
                  <c:v>1126</c:v>
                </c:pt>
                <c:pt idx="43">
                  <c:v>1124</c:v>
                </c:pt>
                <c:pt idx="44">
                  <c:v>1122</c:v>
                </c:pt>
                <c:pt idx="45">
                  <c:v>1120</c:v>
                </c:pt>
                <c:pt idx="46">
                  <c:v>1118</c:v>
                </c:pt>
                <c:pt idx="47">
                  <c:v>1116</c:v>
                </c:pt>
                <c:pt idx="48">
                  <c:v>1114</c:v>
                </c:pt>
                <c:pt idx="49">
                  <c:v>1112</c:v>
                </c:pt>
                <c:pt idx="50">
                  <c:v>1110</c:v>
                </c:pt>
                <c:pt idx="51">
                  <c:v>1108</c:v>
                </c:pt>
                <c:pt idx="52">
                  <c:v>1106</c:v>
                </c:pt>
                <c:pt idx="53">
                  <c:v>1104</c:v>
                </c:pt>
                <c:pt idx="54">
                  <c:v>1102</c:v>
                </c:pt>
                <c:pt idx="55">
                  <c:v>1100</c:v>
                </c:pt>
                <c:pt idx="56">
                  <c:v>1098</c:v>
                </c:pt>
                <c:pt idx="57">
                  <c:v>1096</c:v>
                </c:pt>
                <c:pt idx="58">
                  <c:v>1094</c:v>
                </c:pt>
                <c:pt idx="59">
                  <c:v>1092</c:v>
                </c:pt>
                <c:pt idx="60">
                  <c:v>1090</c:v>
                </c:pt>
                <c:pt idx="61">
                  <c:v>1088</c:v>
                </c:pt>
                <c:pt idx="62">
                  <c:v>1086</c:v>
                </c:pt>
                <c:pt idx="63">
                  <c:v>1084</c:v>
                </c:pt>
                <c:pt idx="64">
                  <c:v>1082</c:v>
                </c:pt>
                <c:pt idx="65">
                  <c:v>1080</c:v>
                </c:pt>
                <c:pt idx="66">
                  <c:v>1078</c:v>
                </c:pt>
                <c:pt idx="67">
                  <c:v>1076</c:v>
                </c:pt>
                <c:pt idx="68">
                  <c:v>1074</c:v>
                </c:pt>
                <c:pt idx="69">
                  <c:v>1072</c:v>
                </c:pt>
                <c:pt idx="70">
                  <c:v>1070</c:v>
                </c:pt>
                <c:pt idx="71">
                  <c:v>1068</c:v>
                </c:pt>
                <c:pt idx="72">
                  <c:v>1066</c:v>
                </c:pt>
                <c:pt idx="73">
                  <c:v>1064</c:v>
                </c:pt>
                <c:pt idx="74">
                  <c:v>1062</c:v>
                </c:pt>
                <c:pt idx="75">
                  <c:v>1060</c:v>
                </c:pt>
                <c:pt idx="76">
                  <c:v>1058</c:v>
                </c:pt>
                <c:pt idx="77">
                  <c:v>1056</c:v>
                </c:pt>
                <c:pt idx="78">
                  <c:v>1054</c:v>
                </c:pt>
                <c:pt idx="79">
                  <c:v>1052</c:v>
                </c:pt>
                <c:pt idx="80">
                  <c:v>1050</c:v>
                </c:pt>
                <c:pt idx="81">
                  <c:v>1048</c:v>
                </c:pt>
                <c:pt idx="82">
                  <c:v>1046</c:v>
                </c:pt>
                <c:pt idx="83">
                  <c:v>1044</c:v>
                </c:pt>
                <c:pt idx="84">
                  <c:v>1042</c:v>
                </c:pt>
                <c:pt idx="85">
                  <c:v>1040</c:v>
                </c:pt>
                <c:pt idx="86">
                  <c:v>1038</c:v>
                </c:pt>
                <c:pt idx="87">
                  <c:v>1036</c:v>
                </c:pt>
                <c:pt idx="88">
                  <c:v>1034</c:v>
                </c:pt>
                <c:pt idx="89">
                  <c:v>1032</c:v>
                </c:pt>
                <c:pt idx="90">
                  <c:v>1030</c:v>
                </c:pt>
                <c:pt idx="91">
                  <c:v>1028</c:v>
                </c:pt>
                <c:pt idx="92">
                  <c:v>1026</c:v>
                </c:pt>
                <c:pt idx="93">
                  <c:v>1024</c:v>
                </c:pt>
                <c:pt idx="94">
                  <c:v>1022</c:v>
                </c:pt>
                <c:pt idx="95">
                  <c:v>1020</c:v>
                </c:pt>
                <c:pt idx="96">
                  <c:v>1018</c:v>
                </c:pt>
                <c:pt idx="97">
                  <c:v>1016</c:v>
                </c:pt>
                <c:pt idx="98">
                  <c:v>1014</c:v>
                </c:pt>
                <c:pt idx="99">
                  <c:v>1012</c:v>
                </c:pt>
                <c:pt idx="100">
                  <c:v>1010</c:v>
                </c:pt>
                <c:pt idx="101">
                  <c:v>1008</c:v>
                </c:pt>
                <c:pt idx="102">
                  <c:v>1006</c:v>
                </c:pt>
                <c:pt idx="103">
                  <c:v>1004</c:v>
                </c:pt>
                <c:pt idx="104">
                  <c:v>1002</c:v>
                </c:pt>
                <c:pt idx="105">
                  <c:v>1000</c:v>
                </c:pt>
                <c:pt idx="106">
                  <c:v>998</c:v>
                </c:pt>
                <c:pt idx="107">
                  <c:v>996</c:v>
                </c:pt>
                <c:pt idx="108">
                  <c:v>994</c:v>
                </c:pt>
                <c:pt idx="109">
                  <c:v>992</c:v>
                </c:pt>
                <c:pt idx="110">
                  <c:v>990</c:v>
                </c:pt>
                <c:pt idx="111">
                  <c:v>988</c:v>
                </c:pt>
                <c:pt idx="112">
                  <c:v>986</c:v>
                </c:pt>
                <c:pt idx="113">
                  <c:v>984</c:v>
                </c:pt>
                <c:pt idx="114">
                  <c:v>982</c:v>
                </c:pt>
                <c:pt idx="115">
                  <c:v>980</c:v>
                </c:pt>
                <c:pt idx="116">
                  <c:v>978</c:v>
                </c:pt>
                <c:pt idx="117">
                  <c:v>976</c:v>
                </c:pt>
                <c:pt idx="118">
                  <c:v>974</c:v>
                </c:pt>
                <c:pt idx="119">
                  <c:v>972</c:v>
                </c:pt>
                <c:pt idx="120">
                  <c:v>970</c:v>
                </c:pt>
                <c:pt idx="121">
                  <c:v>968</c:v>
                </c:pt>
                <c:pt idx="122">
                  <c:v>966</c:v>
                </c:pt>
                <c:pt idx="123">
                  <c:v>964</c:v>
                </c:pt>
                <c:pt idx="124">
                  <c:v>962</c:v>
                </c:pt>
                <c:pt idx="125">
                  <c:v>960</c:v>
                </c:pt>
                <c:pt idx="126">
                  <c:v>958</c:v>
                </c:pt>
                <c:pt idx="127">
                  <c:v>956</c:v>
                </c:pt>
                <c:pt idx="128">
                  <c:v>954</c:v>
                </c:pt>
                <c:pt idx="129">
                  <c:v>952</c:v>
                </c:pt>
                <c:pt idx="130">
                  <c:v>950</c:v>
                </c:pt>
                <c:pt idx="131">
                  <c:v>948</c:v>
                </c:pt>
                <c:pt idx="132">
                  <c:v>946</c:v>
                </c:pt>
                <c:pt idx="133">
                  <c:v>944</c:v>
                </c:pt>
                <c:pt idx="134">
                  <c:v>942</c:v>
                </c:pt>
                <c:pt idx="135">
                  <c:v>940</c:v>
                </c:pt>
                <c:pt idx="136">
                  <c:v>938</c:v>
                </c:pt>
                <c:pt idx="137">
                  <c:v>936</c:v>
                </c:pt>
                <c:pt idx="138">
                  <c:v>934</c:v>
                </c:pt>
                <c:pt idx="139">
                  <c:v>932</c:v>
                </c:pt>
                <c:pt idx="140">
                  <c:v>930</c:v>
                </c:pt>
                <c:pt idx="141">
                  <c:v>928</c:v>
                </c:pt>
                <c:pt idx="142">
                  <c:v>926</c:v>
                </c:pt>
                <c:pt idx="143">
                  <c:v>924</c:v>
                </c:pt>
                <c:pt idx="144">
                  <c:v>922</c:v>
                </c:pt>
                <c:pt idx="145">
                  <c:v>920</c:v>
                </c:pt>
                <c:pt idx="146">
                  <c:v>918</c:v>
                </c:pt>
                <c:pt idx="147">
                  <c:v>916</c:v>
                </c:pt>
                <c:pt idx="148">
                  <c:v>914</c:v>
                </c:pt>
                <c:pt idx="149">
                  <c:v>912</c:v>
                </c:pt>
                <c:pt idx="150">
                  <c:v>910</c:v>
                </c:pt>
                <c:pt idx="151">
                  <c:v>908</c:v>
                </c:pt>
                <c:pt idx="152">
                  <c:v>906</c:v>
                </c:pt>
                <c:pt idx="153">
                  <c:v>904</c:v>
                </c:pt>
                <c:pt idx="154">
                  <c:v>902</c:v>
                </c:pt>
                <c:pt idx="155">
                  <c:v>900</c:v>
                </c:pt>
                <c:pt idx="156">
                  <c:v>898</c:v>
                </c:pt>
                <c:pt idx="157">
                  <c:v>896</c:v>
                </c:pt>
                <c:pt idx="158">
                  <c:v>894</c:v>
                </c:pt>
                <c:pt idx="159">
                  <c:v>892</c:v>
                </c:pt>
                <c:pt idx="160">
                  <c:v>890</c:v>
                </c:pt>
                <c:pt idx="161">
                  <c:v>888</c:v>
                </c:pt>
                <c:pt idx="162">
                  <c:v>886</c:v>
                </c:pt>
                <c:pt idx="163">
                  <c:v>884</c:v>
                </c:pt>
                <c:pt idx="164">
                  <c:v>882</c:v>
                </c:pt>
                <c:pt idx="165">
                  <c:v>880</c:v>
                </c:pt>
                <c:pt idx="166">
                  <c:v>878</c:v>
                </c:pt>
                <c:pt idx="167">
                  <c:v>876</c:v>
                </c:pt>
                <c:pt idx="168">
                  <c:v>874</c:v>
                </c:pt>
                <c:pt idx="169">
                  <c:v>872</c:v>
                </c:pt>
                <c:pt idx="170">
                  <c:v>870</c:v>
                </c:pt>
                <c:pt idx="171">
                  <c:v>868</c:v>
                </c:pt>
                <c:pt idx="172">
                  <c:v>866</c:v>
                </c:pt>
                <c:pt idx="173">
                  <c:v>864</c:v>
                </c:pt>
                <c:pt idx="174">
                  <c:v>862</c:v>
                </c:pt>
                <c:pt idx="175">
                  <c:v>860</c:v>
                </c:pt>
                <c:pt idx="176">
                  <c:v>858</c:v>
                </c:pt>
                <c:pt idx="177">
                  <c:v>856</c:v>
                </c:pt>
                <c:pt idx="178">
                  <c:v>854</c:v>
                </c:pt>
                <c:pt idx="179">
                  <c:v>852</c:v>
                </c:pt>
                <c:pt idx="180">
                  <c:v>850</c:v>
                </c:pt>
                <c:pt idx="181">
                  <c:v>848</c:v>
                </c:pt>
                <c:pt idx="182">
                  <c:v>846</c:v>
                </c:pt>
                <c:pt idx="183">
                  <c:v>844</c:v>
                </c:pt>
                <c:pt idx="184">
                  <c:v>842</c:v>
                </c:pt>
                <c:pt idx="185">
                  <c:v>840</c:v>
                </c:pt>
                <c:pt idx="186">
                  <c:v>838</c:v>
                </c:pt>
                <c:pt idx="187">
                  <c:v>836</c:v>
                </c:pt>
                <c:pt idx="188">
                  <c:v>834</c:v>
                </c:pt>
                <c:pt idx="189">
                  <c:v>832</c:v>
                </c:pt>
                <c:pt idx="190">
                  <c:v>830</c:v>
                </c:pt>
                <c:pt idx="191">
                  <c:v>828</c:v>
                </c:pt>
                <c:pt idx="192">
                  <c:v>826</c:v>
                </c:pt>
                <c:pt idx="193">
                  <c:v>824</c:v>
                </c:pt>
                <c:pt idx="194">
                  <c:v>822</c:v>
                </c:pt>
                <c:pt idx="195">
                  <c:v>820</c:v>
                </c:pt>
                <c:pt idx="196">
                  <c:v>818</c:v>
                </c:pt>
                <c:pt idx="197">
                  <c:v>816</c:v>
                </c:pt>
                <c:pt idx="198">
                  <c:v>814</c:v>
                </c:pt>
                <c:pt idx="199">
                  <c:v>812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2-4179-BEEB-854FB0DE34AF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suite)'!$C$730:$C$903</c:f>
              <c:numCache>
                <c:formatCode>General</c:formatCode>
                <c:ptCount val="174"/>
                <c:pt idx="0">
                  <c:v>1200</c:v>
                </c:pt>
                <c:pt idx="1">
                  <c:v>1198</c:v>
                </c:pt>
                <c:pt idx="2">
                  <c:v>1196</c:v>
                </c:pt>
                <c:pt idx="3">
                  <c:v>1194</c:v>
                </c:pt>
                <c:pt idx="4">
                  <c:v>1192</c:v>
                </c:pt>
                <c:pt idx="5">
                  <c:v>1190</c:v>
                </c:pt>
                <c:pt idx="6">
                  <c:v>1188</c:v>
                </c:pt>
                <c:pt idx="7">
                  <c:v>1186</c:v>
                </c:pt>
                <c:pt idx="8">
                  <c:v>1184</c:v>
                </c:pt>
                <c:pt idx="9">
                  <c:v>1182</c:v>
                </c:pt>
                <c:pt idx="10">
                  <c:v>1180</c:v>
                </c:pt>
                <c:pt idx="11">
                  <c:v>1178</c:v>
                </c:pt>
                <c:pt idx="12">
                  <c:v>1176</c:v>
                </c:pt>
                <c:pt idx="13">
                  <c:v>1174</c:v>
                </c:pt>
                <c:pt idx="14">
                  <c:v>1172</c:v>
                </c:pt>
                <c:pt idx="15">
                  <c:v>1170</c:v>
                </c:pt>
                <c:pt idx="16">
                  <c:v>1168</c:v>
                </c:pt>
                <c:pt idx="17">
                  <c:v>1166</c:v>
                </c:pt>
                <c:pt idx="18">
                  <c:v>1164</c:v>
                </c:pt>
                <c:pt idx="19">
                  <c:v>1162</c:v>
                </c:pt>
                <c:pt idx="20">
                  <c:v>1160</c:v>
                </c:pt>
                <c:pt idx="21">
                  <c:v>1158</c:v>
                </c:pt>
                <c:pt idx="22">
                  <c:v>1156</c:v>
                </c:pt>
                <c:pt idx="23">
                  <c:v>1154</c:v>
                </c:pt>
                <c:pt idx="24">
                  <c:v>1152</c:v>
                </c:pt>
                <c:pt idx="25">
                  <c:v>1150</c:v>
                </c:pt>
                <c:pt idx="26">
                  <c:v>1148</c:v>
                </c:pt>
                <c:pt idx="27">
                  <c:v>1146</c:v>
                </c:pt>
                <c:pt idx="28">
                  <c:v>1144</c:v>
                </c:pt>
                <c:pt idx="29">
                  <c:v>1142</c:v>
                </c:pt>
                <c:pt idx="30">
                  <c:v>1140</c:v>
                </c:pt>
                <c:pt idx="31">
                  <c:v>1138</c:v>
                </c:pt>
                <c:pt idx="32">
                  <c:v>1136</c:v>
                </c:pt>
                <c:pt idx="33">
                  <c:v>1134</c:v>
                </c:pt>
                <c:pt idx="34">
                  <c:v>1132</c:v>
                </c:pt>
                <c:pt idx="35">
                  <c:v>1130</c:v>
                </c:pt>
                <c:pt idx="36">
                  <c:v>1128</c:v>
                </c:pt>
                <c:pt idx="37">
                  <c:v>1126</c:v>
                </c:pt>
                <c:pt idx="38">
                  <c:v>1124</c:v>
                </c:pt>
                <c:pt idx="39">
                  <c:v>1122</c:v>
                </c:pt>
                <c:pt idx="40">
                  <c:v>1120</c:v>
                </c:pt>
                <c:pt idx="41">
                  <c:v>1118</c:v>
                </c:pt>
                <c:pt idx="42">
                  <c:v>1116</c:v>
                </c:pt>
                <c:pt idx="43">
                  <c:v>1114</c:v>
                </c:pt>
                <c:pt idx="44">
                  <c:v>1112</c:v>
                </c:pt>
                <c:pt idx="45">
                  <c:v>1110</c:v>
                </c:pt>
                <c:pt idx="46">
                  <c:v>1108</c:v>
                </c:pt>
                <c:pt idx="47">
                  <c:v>1106</c:v>
                </c:pt>
                <c:pt idx="48">
                  <c:v>1104</c:v>
                </c:pt>
                <c:pt idx="49">
                  <c:v>1102</c:v>
                </c:pt>
                <c:pt idx="50">
                  <c:v>1100</c:v>
                </c:pt>
                <c:pt idx="51">
                  <c:v>1098</c:v>
                </c:pt>
                <c:pt idx="52">
                  <c:v>1096</c:v>
                </c:pt>
                <c:pt idx="53">
                  <c:v>1094</c:v>
                </c:pt>
                <c:pt idx="54">
                  <c:v>1092</c:v>
                </c:pt>
                <c:pt idx="55">
                  <c:v>1090</c:v>
                </c:pt>
                <c:pt idx="56">
                  <c:v>1088</c:v>
                </c:pt>
                <c:pt idx="57">
                  <c:v>1086</c:v>
                </c:pt>
                <c:pt idx="58">
                  <c:v>1084</c:v>
                </c:pt>
                <c:pt idx="59">
                  <c:v>1082</c:v>
                </c:pt>
                <c:pt idx="60">
                  <c:v>1080</c:v>
                </c:pt>
                <c:pt idx="61">
                  <c:v>1078</c:v>
                </c:pt>
                <c:pt idx="62">
                  <c:v>1076</c:v>
                </c:pt>
                <c:pt idx="63">
                  <c:v>1074</c:v>
                </c:pt>
                <c:pt idx="64">
                  <c:v>1072</c:v>
                </c:pt>
                <c:pt idx="65">
                  <c:v>1070</c:v>
                </c:pt>
                <c:pt idx="66">
                  <c:v>1068</c:v>
                </c:pt>
                <c:pt idx="67">
                  <c:v>1066</c:v>
                </c:pt>
                <c:pt idx="68">
                  <c:v>1064</c:v>
                </c:pt>
                <c:pt idx="69">
                  <c:v>1062</c:v>
                </c:pt>
                <c:pt idx="70">
                  <c:v>1060</c:v>
                </c:pt>
                <c:pt idx="71">
                  <c:v>1058</c:v>
                </c:pt>
                <c:pt idx="72">
                  <c:v>1056</c:v>
                </c:pt>
                <c:pt idx="73">
                  <c:v>1054</c:v>
                </c:pt>
                <c:pt idx="74">
                  <c:v>1052</c:v>
                </c:pt>
                <c:pt idx="75">
                  <c:v>1050</c:v>
                </c:pt>
                <c:pt idx="76">
                  <c:v>1048</c:v>
                </c:pt>
                <c:pt idx="77">
                  <c:v>1046</c:v>
                </c:pt>
                <c:pt idx="78">
                  <c:v>1044</c:v>
                </c:pt>
                <c:pt idx="79">
                  <c:v>1042</c:v>
                </c:pt>
                <c:pt idx="80">
                  <c:v>1040</c:v>
                </c:pt>
                <c:pt idx="81">
                  <c:v>1038</c:v>
                </c:pt>
                <c:pt idx="82">
                  <c:v>1036</c:v>
                </c:pt>
                <c:pt idx="83">
                  <c:v>1034</c:v>
                </c:pt>
                <c:pt idx="84">
                  <c:v>1032</c:v>
                </c:pt>
                <c:pt idx="85">
                  <c:v>1030</c:v>
                </c:pt>
                <c:pt idx="86">
                  <c:v>1028</c:v>
                </c:pt>
                <c:pt idx="87">
                  <c:v>1026</c:v>
                </c:pt>
                <c:pt idx="88">
                  <c:v>1024</c:v>
                </c:pt>
                <c:pt idx="89">
                  <c:v>1022</c:v>
                </c:pt>
                <c:pt idx="90">
                  <c:v>1020</c:v>
                </c:pt>
                <c:pt idx="91">
                  <c:v>1018</c:v>
                </c:pt>
                <c:pt idx="92">
                  <c:v>1016</c:v>
                </c:pt>
                <c:pt idx="93">
                  <c:v>1014</c:v>
                </c:pt>
                <c:pt idx="94">
                  <c:v>1012</c:v>
                </c:pt>
                <c:pt idx="95">
                  <c:v>1010</c:v>
                </c:pt>
                <c:pt idx="96">
                  <c:v>1008</c:v>
                </c:pt>
                <c:pt idx="97">
                  <c:v>1006</c:v>
                </c:pt>
                <c:pt idx="98">
                  <c:v>1004</c:v>
                </c:pt>
                <c:pt idx="99">
                  <c:v>1002</c:v>
                </c:pt>
                <c:pt idx="100">
                  <c:v>1000</c:v>
                </c:pt>
                <c:pt idx="101">
                  <c:v>998</c:v>
                </c:pt>
                <c:pt idx="102">
                  <c:v>996</c:v>
                </c:pt>
                <c:pt idx="103">
                  <c:v>994</c:v>
                </c:pt>
                <c:pt idx="104">
                  <c:v>992</c:v>
                </c:pt>
                <c:pt idx="105">
                  <c:v>990</c:v>
                </c:pt>
                <c:pt idx="106">
                  <c:v>988</c:v>
                </c:pt>
                <c:pt idx="107">
                  <c:v>986</c:v>
                </c:pt>
                <c:pt idx="108">
                  <c:v>984</c:v>
                </c:pt>
                <c:pt idx="109">
                  <c:v>982</c:v>
                </c:pt>
                <c:pt idx="110">
                  <c:v>980</c:v>
                </c:pt>
                <c:pt idx="111">
                  <c:v>978</c:v>
                </c:pt>
                <c:pt idx="112">
                  <c:v>976</c:v>
                </c:pt>
                <c:pt idx="113">
                  <c:v>974</c:v>
                </c:pt>
                <c:pt idx="114">
                  <c:v>972</c:v>
                </c:pt>
                <c:pt idx="115">
                  <c:v>970</c:v>
                </c:pt>
                <c:pt idx="116">
                  <c:v>968</c:v>
                </c:pt>
                <c:pt idx="117">
                  <c:v>966</c:v>
                </c:pt>
                <c:pt idx="118">
                  <c:v>964</c:v>
                </c:pt>
                <c:pt idx="119">
                  <c:v>962</c:v>
                </c:pt>
                <c:pt idx="120">
                  <c:v>960</c:v>
                </c:pt>
                <c:pt idx="121">
                  <c:v>958</c:v>
                </c:pt>
                <c:pt idx="122">
                  <c:v>956</c:v>
                </c:pt>
                <c:pt idx="123">
                  <c:v>954</c:v>
                </c:pt>
                <c:pt idx="124">
                  <c:v>952</c:v>
                </c:pt>
                <c:pt idx="125">
                  <c:v>950</c:v>
                </c:pt>
                <c:pt idx="126">
                  <c:v>948</c:v>
                </c:pt>
                <c:pt idx="127">
                  <c:v>946</c:v>
                </c:pt>
                <c:pt idx="128">
                  <c:v>944</c:v>
                </c:pt>
                <c:pt idx="129">
                  <c:v>942</c:v>
                </c:pt>
                <c:pt idx="130">
                  <c:v>940</c:v>
                </c:pt>
                <c:pt idx="131">
                  <c:v>938</c:v>
                </c:pt>
                <c:pt idx="132">
                  <c:v>936</c:v>
                </c:pt>
                <c:pt idx="133">
                  <c:v>934</c:v>
                </c:pt>
                <c:pt idx="134">
                  <c:v>932</c:v>
                </c:pt>
                <c:pt idx="135">
                  <c:v>930</c:v>
                </c:pt>
                <c:pt idx="136">
                  <c:v>928</c:v>
                </c:pt>
                <c:pt idx="137">
                  <c:v>926</c:v>
                </c:pt>
                <c:pt idx="138">
                  <c:v>924</c:v>
                </c:pt>
                <c:pt idx="139">
                  <c:v>922</c:v>
                </c:pt>
                <c:pt idx="140">
                  <c:v>920</c:v>
                </c:pt>
                <c:pt idx="141">
                  <c:v>918</c:v>
                </c:pt>
                <c:pt idx="142">
                  <c:v>916</c:v>
                </c:pt>
                <c:pt idx="143">
                  <c:v>914</c:v>
                </c:pt>
                <c:pt idx="144">
                  <c:v>912</c:v>
                </c:pt>
                <c:pt idx="145">
                  <c:v>910</c:v>
                </c:pt>
                <c:pt idx="146">
                  <c:v>908</c:v>
                </c:pt>
                <c:pt idx="147">
                  <c:v>906</c:v>
                </c:pt>
                <c:pt idx="148">
                  <c:v>904</c:v>
                </c:pt>
                <c:pt idx="149">
                  <c:v>902</c:v>
                </c:pt>
                <c:pt idx="150">
                  <c:v>900</c:v>
                </c:pt>
                <c:pt idx="151">
                  <c:v>898</c:v>
                </c:pt>
                <c:pt idx="152">
                  <c:v>896</c:v>
                </c:pt>
                <c:pt idx="153">
                  <c:v>894</c:v>
                </c:pt>
                <c:pt idx="154">
                  <c:v>892</c:v>
                </c:pt>
                <c:pt idx="155">
                  <c:v>890</c:v>
                </c:pt>
                <c:pt idx="156">
                  <c:v>888</c:v>
                </c:pt>
                <c:pt idx="157">
                  <c:v>886</c:v>
                </c:pt>
                <c:pt idx="158">
                  <c:v>884</c:v>
                </c:pt>
                <c:pt idx="159">
                  <c:v>882</c:v>
                </c:pt>
                <c:pt idx="160">
                  <c:v>880</c:v>
                </c:pt>
                <c:pt idx="161">
                  <c:v>878</c:v>
                </c:pt>
                <c:pt idx="162">
                  <c:v>876</c:v>
                </c:pt>
                <c:pt idx="163">
                  <c:v>874</c:v>
                </c:pt>
                <c:pt idx="164">
                  <c:v>872</c:v>
                </c:pt>
                <c:pt idx="165">
                  <c:v>870</c:v>
                </c:pt>
                <c:pt idx="166">
                  <c:v>868</c:v>
                </c:pt>
                <c:pt idx="167">
                  <c:v>866</c:v>
                </c:pt>
                <c:pt idx="168">
                  <c:v>864</c:v>
                </c:pt>
                <c:pt idx="169">
                  <c:v>862</c:v>
                </c:pt>
                <c:pt idx="170">
                  <c:v>860</c:v>
                </c:pt>
                <c:pt idx="171">
                  <c:v>858</c:v>
                </c:pt>
                <c:pt idx="172">
                  <c:v>856</c:v>
                </c:pt>
                <c:pt idx="173">
                  <c:v>854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92-4179-BEEB-854FB0DE34AF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suite)'!$C$905:$C$1082</c:f>
              <c:numCache>
                <c:formatCode>General</c:formatCode>
                <c:ptCount val="178"/>
                <c:pt idx="0">
                  <c:v>1208</c:v>
                </c:pt>
                <c:pt idx="1">
                  <c:v>1206</c:v>
                </c:pt>
                <c:pt idx="2">
                  <c:v>1204</c:v>
                </c:pt>
                <c:pt idx="3">
                  <c:v>1202</c:v>
                </c:pt>
                <c:pt idx="4">
                  <c:v>1200</c:v>
                </c:pt>
                <c:pt idx="5">
                  <c:v>1198</c:v>
                </c:pt>
                <c:pt idx="6">
                  <c:v>1196</c:v>
                </c:pt>
                <c:pt idx="7">
                  <c:v>1194</c:v>
                </c:pt>
                <c:pt idx="8">
                  <c:v>1192</c:v>
                </c:pt>
                <c:pt idx="9">
                  <c:v>1190</c:v>
                </c:pt>
                <c:pt idx="10">
                  <c:v>1188</c:v>
                </c:pt>
                <c:pt idx="11">
                  <c:v>1186</c:v>
                </c:pt>
                <c:pt idx="12">
                  <c:v>1184</c:v>
                </c:pt>
                <c:pt idx="13">
                  <c:v>1182</c:v>
                </c:pt>
                <c:pt idx="14">
                  <c:v>1180</c:v>
                </c:pt>
                <c:pt idx="15">
                  <c:v>1178</c:v>
                </c:pt>
                <c:pt idx="16">
                  <c:v>1176</c:v>
                </c:pt>
                <c:pt idx="17">
                  <c:v>1174</c:v>
                </c:pt>
                <c:pt idx="18">
                  <c:v>1172</c:v>
                </c:pt>
                <c:pt idx="19">
                  <c:v>1170</c:v>
                </c:pt>
                <c:pt idx="20">
                  <c:v>1168</c:v>
                </c:pt>
                <c:pt idx="21">
                  <c:v>1166</c:v>
                </c:pt>
                <c:pt idx="22">
                  <c:v>1164</c:v>
                </c:pt>
                <c:pt idx="23">
                  <c:v>1162</c:v>
                </c:pt>
                <c:pt idx="24">
                  <c:v>1160</c:v>
                </c:pt>
                <c:pt idx="25">
                  <c:v>1158</c:v>
                </c:pt>
                <c:pt idx="26">
                  <c:v>1156</c:v>
                </c:pt>
                <c:pt idx="27">
                  <c:v>1154</c:v>
                </c:pt>
                <c:pt idx="28">
                  <c:v>1152</c:v>
                </c:pt>
                <c:pt idx="29">
                  <c:v>1150</c:v>
                </c:pt>
                <c:pt idx="30">
                  <c:v>1148</c:v>
                </c:pt>
                <c:pt idx="31">
                  <c:v>1146</c:v>
                </c:pt>
                <c:pt idx="32">
                  <c:v>1144</c:v>
                </c:pt>
                <c:pt idx="33">
                  <c:v>1142</c:v>
                </c:pt>
                <c:pt idx="34">
                  <c:v>1140</c:v>
                </c:pt>
                <c:pt idx="35">
                  <c:v>1138</c:v>
                </c:pt>
                <c:pt idx="36">
                  <c:v>1136</c:v>
                </c:pt>
                <c:pt idx="37">
                  <c:v>1134</c:v>
                </c:pt>
                <c:pt idx="38">
                  <c:v>1132</c:v>
                </c:pt>
                <c:pt idx="39">
                  <c:v>1130</c:v>
                </c:pt>
                <c:pt idx="40">
                  <c:v>1128</c:v>
                </c:pt>
                <c:pt idx="41">
                  <c:v>1126</c:v>
                </c:pt>
                <c:pt idx="42">
                  <c:v>1124</c:v>
                </c:pt>
                <c:pt idx="43">
                  <c:v>1122</c:v>
                </c:pt>
                <c:pt idx="44">
                  <c:v>1120</c:v>
                </c:pt>
                <c:pt idx="45">
                  <c:v>1118</c:v>
                </c:pt>
                <c:pt idx="46">
                  <c:v>1116</c:v>
                </c:pt>
                <c:pt idx="47">
                  <c:v>1114</c:v>
                </c:pt>
                <c:pt idx="48">
                  <c:v>1112</c:v>
                </c:pt>
                <c:pt idx="49">
                  <c:v>1110</c:v>
                </c:pt>
                <c:pt idx="50">
                  <c:v>1108</c:v>
                </c:pt>
                <c:pt idx="51">
                  <c:v>1106</c:v>
                </c:pt>
                <c:pt idx="52">
                  <c:v>1104</c:v>
                </c:pt>
                <c:pt idx="53">
                  <c:v>1102</c:v>
                </c:pt>
                <c:pt idx="54">
                  <c:v>1100</c:v>
                </c:pt>
                <c:pt idx="55">
                  <c:v>1098</c:v>
                </c:pt>
                <c:pt idx="56">
                  <c:v>1096</c:v>
                </c:pt>
                <c:pt idx="57">
                  <c:v>1094</c:v>
                </c:pt>
                <c:pt idx="58">
                  <c:v>1092</c:v>
                </c:pt>
                <c:pt idx="59">
                  <c:v>1090</c:v>
                </c:pt>
                <c:pt idx="60">
                  <c:v>1088</c:v>
                </c:pt>
                <c:pt idx="61">
                  <c:v>1086</c:v>
                </c:pt>
                <c:pt idx="62">
                  <c:v>1084</c:v>
                </c:pt>
                <c:pt idx="63">
                  <c:v>1082</c:v>
                </c:pt>
                <c:pt idx="64">
                  <c:v>1080</c:v>
                </c:pt>
                <c:pt idx="65">
                  <c:v>1078</c:v>
                </c:pt>
                <c:pt idx="66">
                  <c:v>1076</c:v>
                </c:pt>
                <c:pt idx="67">
                  <c:v>1074</c:v>
                </c:pt>
                <c:pt idx="68">
                  <c:v>1072</c:v>
                </c:pt>
                <c:pt idx="69">
                  <c:v>1070</c:v>
                </c:pt>
                <c:pt idx="70">
                  <c:v>1068</c:v>
                </c:pt>
                <c:pt idx="71">
                  <c:v>1066</c:v>
                </c:pt>
                <c:pt idx="72">
                  <c:v>1064</c:v>
                </c:pt>
                <c:pt idx="73">
                  <c:v>1062</c:v>
                </c:pt>
                <c:pt idx="74">
                  <c:v>1060</c:v>
                </c:pt>
                <c:pt idx="75">
                  <c:v>1058</c:v>
                </c:pt>
                <c:pt idx="76">
                  <c:v>1056</c:v>
                </c:pt>
                <c:pt idx="77">
                  <c:v>1054</c:v>
                </c:pt>
                <c:pt idx="78">
                  <c:v>1052</c:v>
                </c:pt>
                <c:pt idx="79">
                  <c:v>1050</c:v>
                </c:pt>
                <c:pt idx="80">
                  <c:v>1048</c:v>
                </c:pt>
                <c:pt idx="81">
                  <c:v>1046</c:v>
                </c:pt>
                <c:pt idx="82">
                  <c:v>1044</c:v>
                </c:pt>
                <c:pt idx="83">
                  <c:v>1042</c:v>
                </c:pt>
                <c:pt idx="84">
                  <c:v>1040</c:v>
                </c:pt>
                <c:pt idx="85">
                  <c:v>1038</c:v>
                </c:pt>
                <c:pt idx="86">
                  <c:v>1036</c:v>
                </c:pt>
                <c:pt idx="87">
                  <c:v>1034</c:v>
                </c:pt>
                <c:pt idx="88">
                  <c:v>1032</c:v>
                </c:pt>
                <c:pt idx="89">
                  <c:v>1030</c:v>
                </c:pt>
                <c:pt idx="90">
                  <c:v>1028</c:v>
                </c:pt>
                <c:pt idx="91">
                  <c:v>1026</c:v>
                </c:pt>
                <c:pt idx="92">
                  <c:v>1024</c:v>
                </c:pt>
                <c:pt idx="93">
                  <c:v>1022</c:v>
                </c:pt>
                <c:pt idx="94">
                  <c:v>1020</c:v>
                </c:pt>
                <c:pt idx="95">
                  <c:v>1018</c:v>
                </c:pt>
                <c:pt idx="96">
                  <c:v>1016</c:v>
                </c:pt>
                <c:pt idx="97">
                  <c:v>1014</c:v>
                </c:pt>
                <c:pt idx="98">
                  <c:v>1012</c:v>
                </c:pt>
                <c:pt idx="99">
                  <c:v>1010</c:v>
                </c:pt>
                <c:pt idx="100">
                  <c:v>1008</c:v>
                </c:pt>
                <c:pt idx="101">
                  <c:v>1006</c:v>
                </c:pt>
                <c:pt idx="102">
                  <c:v>1004</c:v>
                </c:pt>
                <c:pt idx="103">
                  <c:v>1002</c:v>
                </c:pt>
                <c:pt idx="104">
                  <c:v>1000</c:v>
                </c:pt>
                <c:pt idx="105">
                  <c:v>998</c:v>
                </c:pt>
                <c:pt idx="106">
                  <c:v>996</c:v>
                </c:pt>
                <c:pt idx="107">
                  <c:v>994</c:v>
                </c:pt>
                <c:pt idx="108">
                  <c:v>992</c:v>
                </c:pt>
                <c:pt idx="109">
                  <c:v>990</c:v>
                </c:pt>
                <c:pt idx="110">
                  <c:v>988</c:v>
                </c:pt>
                <c:pt idx="111">
                  <c:v>986</c:v>
                </c:pt>
                <c:pt idx="112">
                  <c:v>984</c:v>
                </c:pt>
                <c:pt idx="113">
                  <c:v>982</c:v>
                </c:pt>
                <c:pt idx="114">
                  <c:v>980</c:v>
                </c:pt>
                <c:pt idx="115">
                  <c:v>978</c:v>
                </c:pt>
                <c:pt idx="116">
                  <c:v>976</c:v>
                </c:pt>
                <c:pt idx="117">
                  <c:v>974</c:v>
                </c:pt>
                <c:pt idx="118">
                  <c:v>972</c:v>
                </c:pt>
                <c:pt idx="119">
                  <c:v>970</c:v>
                </c:pt>
                <c:pt idx="120">
                  <c:v>968</c:v>
                </c:pt>
                <c:pt idx="121">
                  <c:v>966</c:v>
                </c:pt>
                <c:pt idx="122">
                  <c:v>964</c:v>
                </c:pt>
                <c:pt idx="123">
                  <c:v>962</c:v>
                </c:pt>
                <c:pt idx="124">
                  <c:v>960</c:v>
                </c:pt>
                <c:pt idx="125">
                  <c:v>958</c:v>
                </c:pt>
                <c:pt idx="126">
                  <c:v>956</c:v>
                </c:pt>
                <c:pt idx="127">
                  <c:v>954</c:v>
                </c:pt>
                <c:pt idx="128">
                  <c:v>952</c:v>
                </c:pt>
                <c:pt idx="129">
                  <c:v>950</c:v>
                </c:pt>
                <c:pt idx="130">
                  <c:v>948</c:v>
                </c:pt>
                <c:pt idx="131">
                  <c:v>946</c:v>
                </c:pt>
                <c:pt idx="132">
                  <c:v>944</c:v>
                </c:pt>
                <c:pt idx="133">
                  <c:v>942</c:v>
                </c:pt>
                <c:pt idx="134">
                  <c:v>940</c:v>
                </c:pt>
                <c:pt idx="135">
                  <c:v>938</c:v>
                </c:pt>
                <c:pt idx="136">
                  <c:v>936</c:v>
                </c:pt>
                <c:pt idx="137">
                  <c:v>934</c:v>
                </c:pt>
                <c:pt idx="138">
                  <c:v>932</c:v>
                </c:pt>
                <c:pt idx="139">
                  <c:v>930</c:v>
                </c:pt>
                <c:pt idx="140">
                  <c:v>928</c:v>
                </c:pt>
                <c:pt idx="141">
                  <c:v>926</c:v>
                </c:pt>
                <c:pt idx="142">
                  <c:v>924</c:v>
                </c:pt>
                <c:pt idx="143">
                  <c:v>922</c:v>
                </c:pt>
                <c:pt idx="144">
                  <c:v>920</c:v>
                </c:pt>
                <c:pt idx="145">
                  <c:v>918</c:v>
                </c:pt>
                <c:pt idx="146">
                  <c:v>916</c:v>
                </c:pt>
                <c:pt idx="147">
                  <c:v>914</c:v>
                </c:pt>
                <c:pt idx="148">
                  <c:v>912</c:v>
                </c:pt>
                <c:pt idx="149">
                  <c:v>910</c:v>
                </c:pt>
                <c:pt idx="150">
                  <c:v>908</c:v>
                </c:pt>
                <c:pt idx="151">
                  <c:v>906</c:v>
                </c:pt>
                <c:pt idx="152">
                  <c:v>904</c:v>
                </c:pt>
                <c:pt idx="153">
                  <c:v>902</c:v>
                </c:pt>
                <c:pt idx="154">
                  <c:v>900</c:v>
                </c:pt>
                <c:pt idx="155">
                  <c:v>898</c:v>
                </c:pt>
                <c:pt idx="156">
                  <c:v>896</c:v>
                </c:pt>
                <c:pt idx="157">
                  <c:v>894</c:v>
                </c:pt>
                <c:pt idx="158">
                  <c:v>892</c:v>
                </c:pt>
                <c:pt idx="159">
                  <c:v>890</c:v>
                </c:pt>
                <c:pt idx="160">
                  <c:v>888</c:v>
                </c:pt>
                <c:pt idx="161">
                  <c:v>886</c:v>
                </c:pt>
                <c:pt idx="162">
                  <c:v>884</c:v>
                </c:pt>
                <c:pt idx="163">
                  <c:v>882</c:v>
                </c:pt>
                <c:pt idx="164">
                  <c:v>880</c:v>
                </c:pt>
                <c:pt idx="165">
                  <c:v>878</c:v>
                </c:pt>
                <c:pt idx="166">
                  <c:v>876</c:v>
                </c:pt>
                <c:pt idx="167">
                  <c:v>874</c:v>
                </c:pt>
                <c:pt idx="168">
                  <c:v>872</c:v>
                </c:pt>
                <c:pt idx="169">
                  <c:v>870</c:v>
                </c:pt>
                <c:pt idx="170">
                  <c:v>868</c:v>
                </c:pt>
                <c:pt idx="171">
                  <c:v>866</c:v>
                </c:pt>
                <c:pt idx="172">
                  <c:v>864</c:v>
                </c:pt>
                <c:pt idx="173">
                  <c:v>862</c:v>
                </c:pt>
                <c:pt idx="174">
                  <c:v>860</c:v>
                </c:pt>
                <c:pt idx="175">
                  <c:v>858</c:v>
                </c:pt>
                <c:pt idx="176">
                  <c:v>856</c:v>
                </c:pt>
                <c:pt idx="177">
                  <c:v>854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92-4179-BEEB-854FB0DE34AF}"/>
            </c:ext>
          </c:extLst>
        </c:ser>
        <c:ser>
          <c:idx val="3"/>
          <c:order val="3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suite)'!$C$695</c:f>
              <c:numCache>
                <c:formatCode>General</c:formatCode>
                <c:ptCount val="1"/>
                <c:pt idx="0">
                  <c:v>878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92-4179-BEEB-854FB0DE34AF}"/>
            </c:ext>
          </c:extLst>
        </c:ser>
        <c:ser>
          <c:idx val="4"/>
          <c:order val="4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suite)'!$C$893</c:f>
              <c:numCache>
                <c:formatCode>General</c:formatCode>
                <c:ptCount val="1"/>
                <c:pt idx="0">
                  <c:v>874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92-4179-BEEB-854FB0DE34AF}"/>
            </c:ext>
          </c:extLst>
        </c:ser>
        <c:ser>
          <c:idx val="5"/>
          <c:order val="5"/>
          <c:tx>
            <c:v>plagiolcase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suite)'!$C$960</c:f>
              <c:numCache>
                <c:formatCode>General</c:formatCode>
                <c:ptCount val="1"/>
                <c:pt idx="0">
                  <c:v>1098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992-4179-BEEB-854FB0DE34AF}"/>
            </c:ext>
          </c:extLst>
        </c:ser>
        <c:ser>
          <c:idx val="6"/>
          <c:order val="6"/>
          <c:tx>
            <c:v>alkali feldspar start crystallization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suite)'!$C$1054</c:f>
              <c:numCache>
                <c:formatCode>General</c:formatCode>
                <c:ptCount val="1"/>
                <c:pt idx="0">
                  <c:v>910</c:v>
                </c:pt>
              </c:numCache>
            </c:numRef>
          </c:xVal>
          <c:yVal>
            <c:numRef>
              <c:f>'A. Thermody. result (all suite)'!$F$1054</c:f>
              <c:numCache>
                <c:formatCode>0.0</c:formatCode>
                <c:ptCount val="1"/>
                <c:pt idx="0">
                  <c:v>3.4418479999999998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992-4179-BEEB-854FB0DE34AF}"/>
            </c:ext>
          </c:extLst>
        </c:ser>
        <c:ser>
          <c:idx val="8"/>
          <c:order val="7"/>
          <c:tx>
            <c:v>alkal feldspar start crystallization 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suite)'!$C$897</c:f>
              <c:numCache>
                <c:formatCode>General</c:formatCode>
                <c:ptCount val="1"/>
                <c:pt idx="0">
                  <c:v>866</c:v>
                </c:pt>
              </c:numCache>
            </c:numRef>
          </c:xVal>
          <c:yVal>
            <c:numRef>
              <c:f>'A. Thermody. result (all suite)'!$F$897</c:f>
              <c:numCache>
                <c:formatCode>0.0</c:formatCode>
                <c:ptCount val="1"/>
                <c:pt idx="0">
                  <c:v>3.1793849999999999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992-4179-BEEB-854FB0DE34AF}"/>
            </c:ext>
          </c:extLst>
        </c:ser>
        <c:ser>
          <c:idx val="7"/>
          <c:order val="8"/>
          <c:tx>
            <c:v>alkali feldspar starta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suite)'!$C$699</c:f>
              <c:numCache>
                <c:formatCode>General</c:formatCode>
                <c:ptCount val="1"/>
                <c:pt idx="0">
                  <c:v>870</c:v>
                </c:pt>
              </c:numCache>
            </c:numRef>
          </c:xVal>
          <c:yVal>
            <c:numRef>
              <c:f>'A. Thermody. result (all suite)'!$F$699</c:f>
              <c:numCache>
                <c:formatCode>0.0</c:formatCode>
                <c:ptCount val="1"/>
                <c:pt idx="0">
                  <c:v>3.3569870000000002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992-4179-BEEB-854FB0DE3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ax val="1200"/>
          <c:min val="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(ºC)</a:t>
                </a:r>
              </a:p>
            </c:rich>
          </c:tx>
          <c:layout>
            <c:manualLayout>
              <c:xMode val="edge"/>
              <c:yMode val="edge"/>
              <c:x val="0.35391885389326327"/>
              <c:y val="0.880879327394867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  <c:majorUnit val="100"/>
      </c:valAx>
      <c:valAx>
        <c:axId val="906843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8136482939632544E-2"/>
              <c:y val="7.61962282235938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3454068241469816"/>
          <c:y val="0.47941757063452672"/>
          <c:w val="0.41388888888888892"/>
          <c:h val="0.30312260044142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01159230096237"/>
          <c:y val="5.2141360191545784E-2"/>
          <c:w val="0.81581474190726155"/>
          <c:h val="0.7558794221173119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suite)'!$G$529:$G$728</c:f>
              <c:numCache>
                <c:formatCode>0</c:formatCode>
                <c:ptCount val="2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99.930597000000006</c:v>
                </c:pt>
                <c:pt idx="14">
                  <c:v>99.740588000000002</c:v>
                </c:pt>
                <c:pt idx="15">
                  <c:v>99.554450000000003</c:v>
                </c:pt>
                <c:pt idx="16">
                  <c:v>99.372068999999996</c:v>
                </c:pt>
                <c:pt idx="17">
                  <c:v>99.193337999999997</c:v>
                </c:pt>
                <c:pt idx="18">
                  <c:v>99.018148999999994</c:v>
                </c:pt>
                <c:pt idx="19">
                  <c:v>98.846400000000003</c:v>
                </c:pt>
                <c:pt idx="20">
                  <c:v>98.677992000000003</c:v>
                </c:pt>
                <c:pt idx="21">
                  <c:v>98.512827999999999</c:v>
                </c:pt>
                <c:pt idx="22">
                  <c:v>98.350814</c:v>
                </c:pt>
                <c:pt idx="23">
                  <c:v>98.191861000000003</c:v>
                </c:pt>
                <c:pt idx="24">
                  <c:v>98.035880000000006</c:v>
                </c:pt>
                <c:pt idx="25">
                  <c:v>97.882785999999996</c:v>
                </c:pt>
                <c:pt idx="26">
                  <c:v>97.732498000000007</c:v>
                </c:pt>
                <c:pt idx="27">
                  <c:v>97.578691000000006</c:v>
                </c:pt>
                <c:pt idx="28">
                  <c:v>97.363377999999997</c:v>
                </c:pt>
                <c:pt idx="29">
                  <c:v>96.844280999999995</c:v>
                </c:pt>
                <c:pt idx="30">
                  <c:v>95.689209000000005</c:v>
                </c:pt>
                <c:pt idx="31">
                  <c:v>94.566017000000002</c:v>
                </c:pt>
                <c:pt idx="32">
                  <c:v>93.472240999999997</c:v>
                </c:pt>
                <c:pt idx="33">
                  <c:v>92.404996999999995</c:v>
                </c:pt>
                <c:pt idx="34">
                  <c:v>91.360705999999993</c:v>
                </c:pt>
                <c:pt idx="35">
                  <c:v>90.334429</c:v>
                </c:pt>
                <c:pt idx="36">
                  <c:v>89.317780999999997</c:v>
                </c:pt>
                <c:pt idx="37">
                  <c:v>88.178869000000006</c:v>
                </c:pt>
                <c:pt idx="38">
                  <c:v>86.959489000000005</c:v>
                </c:pt>
                <c:pt idx="39">
                  <c:v>85.780531999999994</c:v>
                </c:pt>
                <c:pt idx="40">
                  <c:v>84.643281999999999</c:v>
                </c:pt>
                <c:pt idx="41">
                  <c:v>83.546223999999995</c:v>
                </c:pt>
                <c:pt idx="42">
                  <c:v>82.479474999999994</c:v>
                </c:pt>
                <c:pt idx="43">
                  <c:v>81.393561000000005</c:v>
                </c:pt>
                <c:pt idx="44">
                  <c:v>80.338820999999996</c:v>
                </c:pt>
                <c:pt idx="45">
                  <c:v>79.314404999999994</c:v>
                </c:pt>
                <c:pt idx="46">
                  <c:v>78.319461000000004</c:v>
                </c:pt>
                <c:pt idx="47">
                  <c:v>77.353136000000006</c:v>
                </c:pt>
                <c:pt idx="48">
                  <c:v>76.414574000000002</c:v>
                </c:pt>
                <c:pt idx="49">
                  <c:v>75.502926000000002</c:v>
                </c:pt>
                <c:pt idx="50">
                  <c:v>74.617343000000005</c:v>
                </c:pt>
                <c:pt idx="51">
                  <c:v>73.756985</c:v>
                </c:pt>
                <c:pt idx="52">
                  <c:v>72.921019999999999</c:v>
                </c:pt>
                <c:pt idx="53">
                  <c:v>72.108625000000004</c:v>
                </c:pt>
                <c:pt idx="54">
                  <c:v>71.318988000000004</c:v>
                </c:pt>
                <c:pt idx="55">
                  <c:v>70.551304999999999</c:v>
                </c:pt>
                <c:pt idx="56">
                  <c:v>69.804786000000007</c:v>
                </c:pt>
                <c:pt idx="57">
                  <c:v>69.078650999999994</c:v>
                </c:pt>
                <c:pt idx="58">
                  <c:v>68.372129000000001</c:v>
                </c:pt>
                <c:pt idx="59">
                  <c:v>67.684456999999995</c:v>
                </c:pt>
                <c:pt idx="60">
                  <c:v>67.014874000000006</c:v>
                </c:pt>
                <c:pt idx="61">
                  <c:v>66.362622999999999</c:v>
                </c:pt>
                <c:pt idx="62">
                  <c:v>65.726934</c:v>
                </c:pt>
                <c:pt idx="63">
                  <c:v>65.107016999999999</c:v>
                </c:pt>
                <c:pt idx="64">
                  <c:v>64.502036000000004</c:v>
                </c:pt>
                <c:pt idx="65">
                  <c:v>63.911062999999999</c:v>
                </c:pt>
                <c:pt idx="66">
                  <c:v>63.332973000000003</c:v>
                </c:pt>
                <c:pt idx="67">
                  <c:v>62.766108000000003</c:v>
                </c:pt>
                <c:pt idx="68">
                  <c:v>62.204855999999999</c:v>
                </c:pt>
                <c:pt idx="69">
                  <c:v>60.673712999999999</c:v>
                </c:pt>
                <c:pt idx="70">
                  <c:v>60.108975999999998</c:v>
                </c:pt>
                <c:pt idx="71">
                  <c:v>59.563834999999997</c:v>
                </c:pt>
                <c:pt idx="72">
                  <c:v>59.037336000000003</c:v>
                </c:pt>
                <c:pt idx="73">
                  <c:v>58.528582999999998</c:v>
                </c:pt>
                <c:pt idx="74">
                  <c:v>58.036727999999997</c:v>
                </c:pt>
                <c:pt idx="75">
                  <c:v>57.560972999999997</c:v>
                </c:pt>
                <c:pt idx="76">
                  <c:v>57.100568000000003</c:v>
                </c:pt>
                <c:pt idx="77">
                  <c:v>56.654800999999999</c:v>
                </c:pt>
                <c:pt idx="78">
                  <c:v>56.223005000000001</c:v>
                </c:pt>
                <c:pt idx="79">
                  <c:v>55.804544999999997</c:v>
                </c:pt>
                <c:pt idx="80">
                  <c:v>55.398822000000003</c:v>
                </c:pt>
                <c:pt idx="81">
                  <c:v>55.005271999999998</c:v>
                </c:pt>
                <c:pt idx="82">
                  <c:v>54.623356000000001</c:v>
                </c:pt>
                <c:pt idx="83">
                  <c:v>54.252566999999999</c:v>
                </c:pt>
                <c:pt idx="84">
                  <c:v>53.892418999999997</c:v>
                </c:pt>
                <c:pt idx="85">
                  <c:v>53.542453999999999</c:v>
                </c:pt>
                <c:pt idx="86">
                  <c:v>53.202232000000002</c:v>
                </c:pt>
                <c:pt idx="87">
                  <c:v>52.856949</c:v>
                </c:pt>
                <c:pt idx="88">
                  <c:v>52.499915999999999</c:v>
                </c:pt>
                <c:pt idx="89">
                  <c:v>52.152240999999997</c:v>
                </c:pt>
                <c:pt idx="90">
                  <c:v>51.813557000000003</c:v>
                </c:pt>
                <c:pt idx="91">
                  <c:v>51.483516000000002</c:v>
                </c:pt>
                <c:pt idx="92">
                  <c:v>51.161785000000002</c:v>
                </c:pt>
                <c:pt idx="93">
                  <c:v>50.848047000000001</c:v>
                </c:pt>
                <c:pt idx="94">
                  <c:v>50.541998999999997</c:v>
                </c:pt>
                <c:pt idx="95">
                  <c:v>50.243352999999999</c:v>
                </c:pt>
                <c:pt idx="96">
                  <c:v>49.951832000000003</c:v>
                </c:pt>
                <c:pt idx="97">
                  <c:v>49.667174000000003</c:v>
                </c:pt>
                <c:pt idx="98">
                  <c:v>49.389127000000002</c:v>
                </c:pt>
                <c:pt idx="99">
                  <c:v>49.117448000000003</c:v>
                </c:pt>
                <c:pt idx="100">
                  <c:v>48.851908999999999</c:v>
                </c:pt>
                <c:pt idx="101">
                  <c:v>48.592288000000003</c:v>
                </c:pt>
                <c:pt idx="102">
                  <c:v>48.338372999999997</c:v>
                </c:pt>
                <c:pt idx="103">
                  <c:v>48.089962999999997</c:v>
                </c:pt>
                <c:pt idx="104">
                  <c:v>47.846862999999999</c:v>
                </c:pt>
                <c:pt idx="105">
                  <c:v>47.608887000000003</c:v>
                </c:pt>
                <c:pt idx="106">
                  <c:v>47.375855999999999</c:v>
                </c:pt>
                <c:pt idx="107">
                  <c:v>47.147599999999997</c:v>
                </c:pt>
                <c:pt idx="108">
                  <c:v>46.923952999999997</c:v>
                </c:pt>
                <c:pt idx="109">
                  <c:v>46.704759000000003</c:v>
                </c:pt>
                <c:pt idx="110">
                  <c:v>46.489863999999997</c:v>
                </c:pt>
                <c:pt idx="111">
                  <c:v>46.279125000000001</c:v>
                </c:pt>
                <c:pt idx="112">
                  <c:v>46.072400999999999</c:v>
                </c:pt>
                <c:pt idx="113">
                  <c:v>45.869557999999998</c:v>
                </c:pt>
                <c:pt idx="114">
                  <c:v>45.670467000000002</c:v>
                </c:pt>
                <c:pt idx="115">
                  <c:v>45.475003999999998</c:v>
                </c:pt>
                <c:pt idx="116">
                  <c:v>45.283051999999998</c:v>
                </c:pt>
                <c:pt idx="117">
                  <c:v>45.094493999999997</c:v>
                </c:pt>
                <c:pt idx="118">
                  <c:v>44.909224000000002</c:v>
                </c:pt>
                <c:pt idx="119">
                  <c:v>44.727134999999997</c:v>
                </c:pt>
                <c:pt idx="120">
                  <c:v>44.548127000000001</c:v>
                </c:pt>
                <c:pt idx="121">
                  <c:v>44.372104</c:v>
                </c:pt>
                <c:pt idx="122">
                  <c:v>44.198974999999997</c:v>
                </c:pt>
                <c:pt idx="123">
                  <c:v>44.028649999999999</c:v>
                </c:pt>
                <c:pt idx="124">
                  <c:v>43.861046999999999</c:v>
                </c:pt>
                <c:pt idx="125">
                  <c:v>43.696084999999997</c:v>
                </c:pt>
                <c:pt idx="126">
                  <c:v>43.533686000000003</c:v>
                </c:pt>
                <c:pt idx="127">
                  <c:v>43.373778999999999</c:v>
                </c:pt>
                <c:pt idx="128">
                  <c:v>43.216293</c:v>
                </c:pt>
                <c:pt idx="129">
                  <c:v>43.039026</c:v>
                </c:pt>
                <c:pt idx="130">
                  <c:v>42.856610000000003</c:v>
                </c:pt>
                <c:pt idx="131">
                  <c:v>42.676645000000001</c:v>
                </c:pt>
                <c:pt idx="132">
                  <c:v>42.499341000000001</c:v>
                </c:pt>
                <c:pt idx="133">
                  <c:v>42.324603000000003</c:v>
                </c:pt>
                <c:pt idx="134">
                  <c:v>42.152343000000002</c:v>
                </c:pt>
                <c:pt idx="135">
                  <c:v>41.982478</c:v>
                </c:pt>
                <c:pt idx="136">
                  <c:v>41.814929999999997</c:v>
                </c:pt>
                <c:pt idx="137">
                  <c:v>41.649625</c:v>
                </c:pt>
                <c:pt idx="138">
                  <c:v>41.486496000000002</c:v>
                </c:pt>
                <c:pt idx="139">
                  <c:v>41.325476999999999</c:v>
                </c:pt>
                <c:pt idx="140">
                  <c:v>41.166510000000002</c:v>
                </c:pt>
                <c:pt idx="141">
                  <c:v>41.009538999999997</c:v>
                </c:pt>
                <c:pt idx="142">
                  <c:v>40.854511000000002</c:v>
                </c:pt>
                <c:pt idx="143">
                  <c:v>40.701379000000003</c:v>
                </c:pt>
                <c:pt idx="144">
                  <c:v>40.550097000000001</c:v>
                </c:pt>
                <c:pt idx="145">
                  <c:v>40.400624000000001</c:v>
                </c:pt>
                <c:pt idx="146">
                  <c:v>40.252921000000001</c:v>
                </c:pt>
                <c:pt idx="147">
                  <c:v>40.106952</c:v>
                </c:pt>
                <c:pt idx="148">
                  <c:v>39.962685</c:v>
                </c:pt>
                <c:pt idx="149">
                  <c:v>39.820087000000001</c:v>
                </c:pt>
                <c:pt idx="150">
                  <c:v>39.679132000000003</c:v>
                </c:pt>
                <c:pt idx="151">
                  <c:v>39.539793000000003</c:v>
                </c:pt>
                <c:pt idx="152">
                  <c:v>39.402045999999999</c:v>
                </c:pt>
                <c:pt idx="153">
                  <c:v>39.26587</c:v>
                </c:pt>
                <c:pt idx="154">
                  <c:v>39.046647</c:v>
                </c:pt>
                <c:pt idx="155">
                  <c:v>38.818691000000001</c:v>
                </c:pt>
                <c:pt idx="156">
                  <c:v>38.592573000000002</c:v>
                </c:pt>
                <c:pt idx="157">
                  <c:v>38.369374999999998</c:v>
                </c:pt>
                <c:pt idx="158">
                  <c:v>38.149909000000001</c:v>
                </c:pt>
                <c:pt idx="159">
                  <c:v>37.934770999999998</c:v>
                </c:pt>
                <c:pt idx="160">
                  <c:v>37.72439</c:v>
                </c:pt>
                <c:pt idx="161">
                  <c:v>37.519058999999999</c:v>
                </c:pt>
                <c:pt idx="162">
                  <c:v>37.318972000000002</c:v>
                </c:pt>
                <c:pt idx="163">
                  <c:v>37.124240999999998</c:v>
                </c:pt>
                <c:pt idx="164">
                  <c:v>36.934916000000001</c:v>
                </c:pt>
                <c:pt idx="165">
                  <c:v>36.751001000000002</c:v>
                </c:pt>
                <c:pt idx="166">
                  <c:v>36.292310999999998</c:v>
                </c:pt>
                <c:pt idx="167">
                  <c:v>35.835509999999999</c:v>
                </c:pt>
                <c:pt idx="168">
                  <c:v>35.394812999999999</c:v>
                </c:pt>
                <c:pt idx="169">
                  <c:v>34.969237</c:v>
                </c:pt>
                <c:pt idx="170">
                  <c:v>34.478574000000002</c:v>
                </c:pt>
                <c:pt idx="171">
                  <c:v>33.798780999999998</c:v>
                </c:pt>
                <c:pt idx="172">
                  <c:v>33.139105999999998</c:v>
                </c:pt>
                <c:pt idx="173">
                  <c:v>32.498373999999998</c:v>
                </c:pt>
                <c:pt idx="174">
                  <c:v>31.875498</c:v>
                </c:pt>
                <c:pt idx="175">
                  <c:v>31.269472</c:v>
                </c:pt>
                <c:pt idx="176">
                  <c:v>30.679362000000001</c:v>
                </c:pt>
                <c:pt idx="177">
                  <c:v>30.104301</c:v>
                </c:pt>
                <c:pt idx="178">
                  <c:v>29.543483999999999</c:v>
                </c:pt>
                <c:pt idx="179">
                  <c:v>28.996162999999999</c:v>
                </c:pt>
                <c:pt idx="180">
                  <c:v>28.461639000000002</c:v>
                </c:pt>
                <c:pt idx="181">
                  <c:v>27.939263</c:v>
                </c:pt>
                <c:pt idx="182">
                  <c:v>27.428429000000001</c:v>
                </c:pt>
                <c:pt idx="183">
                  <c:v>26.928571000000002</c:v>
                </c:pt>
                <c:pt idx="184">
                  <c:v>26.439162</c:v>
                </c:pt>
                <c:pt idx="185">
                  <c:v>25.959707999999999</c:v>
                </c:pt>
                <c:pt idx="186">
                  <c:v>25.489749</c:v>
                </c:pt>
                <c:pt idx="187">
                  <c:v>25.028853999999999</c:v>
                </c:pt>
                <c:pt idx="188">
                  <c:v>24.576622</c:v>
                </c:pt>
                <c:pt idx="189">
                  <c:v>24.132676</c:v>
                </c:pt>
                <c:pt idx="190">
                  <c:v>23.696667000000001</c:v>
                </c:pt>
                <c:pt idx="191">
                  <c:v>23.268267999999999</c:v>
                </c:pt>
                <c:pt idx="192">
                  <c:v>22.847176000000001</c:v>
                </c:pt>
                <c:pt idx="193">
                  <c:v>22.433107</c:v>
                </c:pt>
                <c:pt idx="194">
                  <c:v>22.025803</c:v>
                </c:pt>
                <c:pt idx="195">
                  <c:v>21.625021</c:v>
                </c:pt>
                <c:pt idx="196">
                  <c:v>21.230540999999999</c:v>
                </c:pt>
                <c:pt idx="197">
                  <c:v>20.842161999999998</c:v>
                </c:pt>
                <c:pt idx="198">
                  <c:v>20.459714000000002</c:v>
                </c:pt>
                <c:pt idx="199">
                  <c:v>20.079567000000001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E-4F87-A735-AA940760A0E5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suite)'!$G$730:$G$903</c:f>
              <c:numCache>
                <c:formatCode>0</c:formatCode>
                <c:ptCount val="17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99.277631</c:v>
                </c:pt>
                <c:pt idx="39">
                  <c:v>98.577955000000003</c:v>
                </c:pt>
                <c:pt idx="40">
                  <c:v>97.899872999999999</c:v>
                </c:pt>
                <c:pt idx="41">
                  <c:v>97.242440000000002</c:v>
                </c:pt>
                <c:pt idx="42">
                  <c:v>96.604749999999996</c:v>
                </c:pt>
                <c:pt idx="43">
                  <c:v>95.985934999999998</c:v>
                </c:pt>
                <c:pt idx="44">
                  <c:v>95.385166999999996</c:v>
                </c:pt>
                <c:pt idx="45">
                  <c:v>94.801648999999998</c:v>
                </c:pt>
                <c:pt idx="46">
                  <c:v>94.234616000000003</c:v>
                </c:pt>
                <c:pt idx="47">
                  <c:v>93.683334000000002</c:v>
                </c:pt>
                <c:pt idx="48">
                  <c:v>93.147093999999996</c:v>
                </c:pt>
                <c:pt idx="49">
                  <c:v>92.625212000000005</c:v>
                </c:pt>
                <c:pt idx="50">
                  <c:v>92.117024000000001</c:v>
                </c:pt>
                <c:pt idx="51">
                  <c:v>91.621887000000001</c:v>
                </c:pt>
                <c:pt idx="52">
                  <c:v>91.139168999999995</c:v>
                </c:pt>
                <c:pt idx="53">
                  <c:v>90.243728000000004</c:v>
                </c:pt>
                <c:pt idx="54">
                  <c:v>89.353376999999995</c:v>
                </c:pt>
                <c:pt idx="55">
                  <c:v>88.492790999999997</c:v>
                </c:pt>
                <c:pt idx="56">
                  <c:v>87.660748999999996</c:v>
                </c:pt>
                <c:pt idx="57">
                  <c:v>86.856067999999993</c:v>
                </c:pt>
                <c:pt idx="58">
                  <c:v>86.077600000000004</c:v>
                </c:pt>
                <c:pt idx="59">
                  <c:v>85.324240000000003</c:v>
                </c:pt>
                <c:pt idx="60">
                  <c:v>84.594925000000003</c:v>
                </c:pt>
                <c:pt idx="61">
                  <c:v>83.888636000000005</c:v>
                </c:pt>
                <c:pt idx="62">
                  <c:v>83.204396000000003</c:v>
                </c:pt>
                <c:pt idx="63">
                  <c:v>82.541270999999995</c:v>
                </c:pt>
                <c:pt idx="64">
                  <c:v>81.89837</c:v>
                </c:pt>
                <c:pt idx="65">
                  <c:v>81.274840999999995</c:v>
                </c:pt>
                <c:pt idx="66">
                  <c:v>80.669870000000003</c:v>
                </c:pt>
                <c:pt idx="67">
                  <c:v>80.082684999999998</c:v>
                </c:pt>
                <c:pt idx="68">
                  <c:v>79.512546999999998</c:v>
                </c:pt>
                <c:pt idx="69">
                  <c:v>78.958753000000002</c:v>
                </c:pt>
                <c:pt idx="70">
                  <c:v>78.408413999999993</c:v>
                </c:pt>
                <c:pt idx="71">
                  <c:v>77.870001999999999</c:v>
                </c:pt>
                <c:pt idx="72">
                  <c:v>77.348973999999998</c:v>
                </c:pt>
                <c:pt idx="73">
                  <c:v>76.844472999999994</c:v>
                </c:pt>
                <c:pt idx="74">
                  <c:v>76.355690999999993</c:v>
                </c:pt>
                <c:pt idx="75">
                  <c:v>75.881870000000006</c:v>
                </c:pt>
                <c:pt idx="76">
                  <c:v>75.422292999999996</c:v>
                </c:pt>
                <c:pt idx="77">
                  <c:v>74.976286999999999</c:v>
                </c:pt>
                <c:pt idx="78">
                  <c:v>74.543212999999994</c:v>
                </c:pt>
                <c:pt idx="79">
                  <c:v>74.122471000000004</c:v>
                </c:pt>
                <c:pt idx="80">
                  <c:v>73.700401999999997</c:v>
                </c:pt>
                <c:pt idx="81">
                  <c:v>73.253652000000002</c:v>
                </c:pt>
                <c:pt idx="82">
                  <c:v>72.820452000000003</c:v>
                </c:pt>
                <c:pt idx="83">
                  <c:v>72.400125000000003</c:v>
                </c:pt>
                <c:pt idx="84">
                  <c:v>71.992031999999995</c:v>
                </c:pt>
                <c:pt idx="85">
                  <c:v>71.595571000000007</c:v>
                </c:pt>
                <c:pt idx="86">
                  <c:v>71.210173999999995</c:v>
                </c:pt>
                <c:pt idx="87">
                  <c:v>70.835305000000005</c:v>
                </c:pt>
                <c:pt idx="88">
                  <c:v>70.470457999999994</c:v>
                </c:pt>
                <c:pt idx="89">
                  <c:v>70.115153000000007</c:v>
                </c:pt>
                <c:pt idx="90">
                  <c:v>69.768934999999999</c:v>
                </c:pt>
                <c:pt idx="91">
                  <c:v>69.431372999999994</c:v>
                </c:pt>
                <c:pt idx="92">
                  <c:v>69.102057000000002</c:v>
                </c:pt>
                <c:pt idx="93">
                  <c:v>68.780600000000007</c:v>
                </c:pt>
                <c:pt idx="94">
                  <c:v>68.466631000000007</c:v>
                </c:pt>
                <c:pt idx="95">
                  <c:v>68.159799000000007</c:v>
                </c:pt>
                <c:pt idx="96">
                  <c:v>67.859769</c:v>
                </c:pt>
                <c:pt idx="97">
                  <c:v>67.566221999999996</c:v>
                </c:pt>
                <c:pt idx="98">
                  <c:v>67.278853999999995</c:v>
                </c:pt>
                <c:pt idx="99">
                  <c:v>66.997376000000003</c:v>
                </c:pt>
                <c:pt idx="100">
                  <c:v>66.721511000000007</c:v>
                </c:pt>
                <c:pt idx="101">
                  <c:v>66.450996000000004</c:v>
                </c:pt>
                <c:pt idx="102">
                  <c:v>66.185579000000004</c:v>
                </c:pt>
                <c:pt idx="103">
                  <c:v>65.925021000000001</c:v>
                </c:pt>
                <c:pt idx="104">
                  <c:v>65.669092000000006</c:v>
                </c:pt>
                <c:pt idx="105">
                  <c:v>65.417573000000004</c:v>
                </c:pt>
                <c:pt idx="106">
                  <c:v>65.170258000000004</c:v>
                </c:pt>
                <c:pt idx="107">
                  <c:v>64.926946999999998</c:v>
                </c:pt>
                <c:pt idx="108">
                  <c:v>64.687451999999993</c:v>
                </c:pt>
                <c:pt idx="109">
                  <c:v>64.451590999999993</c:v>
                </c:pt>
                <c:pt idx="110">
                  <c:v>64.219194000000002</c:v>
                </c:pt>
                <c:pt idx="111">
                  <c:v>63.990099000000001</c:v>
                </c:pt>
                <c:pt idx="112">
                  <c:v>63.764149000000003</c:v>
                </c:pt>
                <c:pt idx="113">
                  <c:v>63.541198999999999</c:v>
                </c:pt>
                <c:pt idx="114">
                  <c:v>63.321109999999997</c:v>
                </c:pt>
                <c:pt idx="115">
                  <c:v>63.103749000000001</c:v>
                </c:pt>
                <c:pt idx="116">
                  <c:v>62.888992999999999</c:v>
                </c:pt>
                <c:pt idx="117">
                  <c:v>62.676724</c:v>
                </c:pt>
                <c:pt idx="118">
                  <c:v>62.463569999999997</c:v>
                </c:pt>
                <c:pt idx="119">
                  <c:v>62.251375000000003</c:v>
                </c:pt>
                <c:pt idx="120">
                  <c:v>62.041339000000001</c:v>
                </c:pt>
                <c:pt idx="121">
                  <c:v>61.833385999999997</c:v>
                </c:pt>
                <c:pt idx="122">
                  <c:v>61.627443</c:v>
                </c:pt>
                <c:pt idx="123">
                  <c:v>61.423448</c:v>
                </c:pt>
                <c:pt idx="124">
                  <c:v>61.221341000000002</c:v>
                </c:pt>
                <c:pt idx="125">
                  <c:v>61.021071999999997</c:v>
                </c:pt>
                <c:pt idx="126">
                  <c:v>60.822595</c:v>
                </c:pt>
                <c:pt idx="127">
                  <c:v>60.625870999999997</c:v>
                </c:pt>
                <c:pt idx="128">
                  <c:v>60.430866999999999</c:v>
                </c:pt>
                <c:pt idx="129">
                  <c:v>60.237555</c:v>
                </c:pt>
                <c:pt idx="130">
                  <c:v>60.045949</c:v>
                </c:pt>
                <c:pt idx="131">
                  <c:v>59.859127999999998</c:v>
                </c:pt>
                <c:pt idx="132">
                  <c:v>59.674458000000001</c:v>
                </c:pt>
                <c:pt idx="133">
                  <c:v>59.491886000000001</c:v>
                </c:pt>
                <c:pt idx="134">
                  <c:v>59.311363999999998</c:v>
                </c:pt>
                <c:pt idx="135">
                  <c:v>59.132841999999997</c:v>
                </c:pt>
                <c:pt idx="136">
                  <c:v>58.956277</c:v>
                </c:pt>
                <c:pt idx="137">
                  <c:v>58.781624000000001</c:v>
                </c:pt>
                <c:pt idx="138">
                  <c:v>58.596452999999997</c:v>
                </c:pt>
                <c:pt idx="139">
                  <c:v>58.409481</c:v>
                </c:pt>
                <c:pt idx="140">
                  <c:v>58.224784999999997</c:v>
                </c:pt>
                <c:pt idx="141">
                  <c:v>58.042295000000003</c:v>
                </c:pt>
                <c:pt idx="142">
                  <c:v>57.861939</c:v>
                </c:pt>
                <c:pt idx="143">
                  <c:v>57.683653</c:v>
                </c:pt>
                <c:pt idx="144">
                  <c:v>57.507373999999999</c:v>
                </c:pt>
                <c:pt idx="145">
                  <c:v>57.333039999999997</c:v>
                </c:pt>
                <c:pt idx="146">
                  <c:v>57.160595999999998</c:v>
                </c:pt>
                <c:pt idx="147">
                  <c:v>56.989987999999997</c:v>
                </c:pt>
                <c:pt idx="148">
                  <c:v>56.821165000000001</c:v>
                </c:pt>
                <c:pt idx="149">
                  <c:v>56.654077999999998</c:v>
                </c:pt>
                <c:pt idx="150">
                  <c:v>56.488683999999999</c:v>
                </c:pt>
                <c:pt idx="151">
                  <c:v>56.324939999999998</c:v>
                </c:pt>
                <c:pt idx="152">
                  <c:v>56.162806000000003</c:v>
                </c:pt>
                <c:pt idx="153">
                  <c:v>56.002246999999997</c:v>
                </c:pt>
                <c:pt idx="154">
                  <c:v>55.843229000000001</c:v>
                </c:pt>
                <c:pt idx="155">
                  <c:v>55.652369999999998</c:v>
                </c:pt>
                <c:pt idx="156">
                  <c:v>55.430244000000002</c:v>
                </c:pt>
                <c:pt idx="157">
                  <c:v>55.214381000000003</c:v>
                </c:pt>
                <c:pt idx="158">
                  <c:v>55.004531</c:v>
                </c:pt>
                <c:pt idx="159">
                  <c:v>54.800457999999999</c:v>
                </c:pt>
                <c:pt idx="160">
                  <c:v>54.571959</c:v>
                </c:pt>
                <c:pt idx="161">
                  <c:v>54.337727999999998</c:v>
                </c:pt>
                <c:pt idx="162">
                  <c:v>54.098700000000001</c:v>
                </c:pt>
                <c:pt idx="163">
                  <c:v>53.545085</c:v>
                </c:pt>
                <c:pt idx="164">
                  <c:v>52.813192999999998</c:v>
                </c:pt>
                <c:pt idx="165">
                  <c:v>52.090378999999999</c:v>
                </c:pt>
                <c:pt idx="166">
                  <c:v>51.356099</c:v>
                </c:pt>
                <c:pt idx="167">
                  <c:v>50.218724999999999</c:v>
                </c:pt>
                <c:pt idx="168">
                  <c:v>48.231279999999998</c:v>
                </c:pt>
                <c:pt idx="169">
                  <c:v>46.445177000000001</c:v>
                </c:pt>
                <c:pt idx="170">
                  <c:v>42.664315000000002</c:v>
                </c:pt>
                <c:pt idx="171">
                  <c:v>40.218105999999999</c:v>
                </c:pt>
                <c:pt idx="172">
                  <c:v>38.038604999999997</c:v>
                </c:pt>
                <c:pt idx="173">
                  <c:v>36.091031999999998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E-4F87-A735-AA940760A0E5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suite)'!$G$905:$G$1082</c:f>
              <c:numCache>
                <c:formatCode>0</c:formatCode>
                <c:ptCount val="17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99.997333999999995</c:v>
                </c:pt>
                <c:pt idx="5">
                  <c:v>99.992975999999999</c:v>
                </c:pt>
                <c:pt idx="6">
                  <c:v>99.988783999999995</c:v>
                </c:pt>
                <c:pt idx="7">
                  <c:v>99.984757999999999</c:v>
                </c:pt>
                <c:pt idx="8">
                  <c:v>99.980897999999996</c:v>
                </c:pt>
                <c:pt idx="9">
                  <c:v>99.977204</c:v>
                </c:pt>
                <c:pt idx="10">
                  <c:v>99.973676999999995</c:v>
                </c:pt>
                <c:pt idx="11">
                  <c:v>99.970316999999994</c:v>
                </c:pt>
                <c:pt idx="12">
                  <c:v>99.967124999999996</c:v>
                </c:pt>
                <c:pt idx="13">
                  <c:v>99.964100000000002</c:v>
                </c:pt>
                <c:pt idx="14">
                  <c:v>99.961242999999996</c:v>
                </c:pt>
                <c:pt idx="15">
                  <c:v>98.668488999999994</c:v>
                </c:pt>
                <c:pt idx="16">
                  <c:v>97.402556000000004</c:v>
                </c:pt>
                <c:pt idx="17">
                  <c:v>96.186454999999995</c:v>
                </c:pt>
                <c:pt idx="18">
                  <c:v>95.018179000000003</c:v>
                </c:pt>
                <c:pt idx="19">
                  <c:v>93.895703999999995</c:v>
                </c:pt>
                <c:pt idx="20">
                  <c:v>92.817026999999996</c:v>
                </c:pt>
                <c:pt idx="21">
                  <c:v>91.780184000000006</c:v>
                </c:pt>
                <c:pt idx="22">
                  <c:v>90.783264000000003</c:v>
                </c:pt>
                <c:pt idx="23">
                  <c:v>89.824421999999998</c:v>
                </c:pt>
                <c:pt idx="24">
                  <c:v>88.901881000000003</c:v>
                </c:pt>
                <c:pt idx="25">
                  <c:v>88.013937999999996</c:v>
                </c:pt>
                <c:pt idx="26">
                  <c:v>86.724931999999995</c:v>
                </c:pt>
                <c:pt idx="27">
                  <c:v>85.146919999999994</c:v>
                </c:pt>
                <c:pt idx="28">
                  <c:v>83.701128999999995</c:v>
                </c:pt>
                <c:pt idx="29">
                  <c:v>82.352163000000004</c:v>
                </c:pt>
                <c:pt idx="30">
                  <c:v>81.052899999999994</c:v>
                </c:pt>
                <c:pt idx="31">
                  <c:v>79.775627999999998</c:v>
                </c:pt>
                <c:pt idx="32">
                  <c:v>78.578726000000003</c:v>
                </c:pt>
                <c:pt idx="33">
                  <c:v>77.466380000000001</c:v>
                </c:pt>
                <c:pt idx="34">
                  <c:v>76.430893999999995</c:v>
                </c:pt>
                <c:pt idx="35">
                  <c:v>75.463808</c:v>
                </c:pt>
                <c:pt idx="36">
                  <c:v>74.557472000000004</c:v>
                </c:pt>
                <c:pt idx="37">
                  <c:v>73.705257000000003</c:v>
                </c:pt>
                <c:pt idx="38">
                  <c:v>72.901490999999993</c:v>
                </c:pt>
                <c:pt idx="39">
                  <c:v>72.141315000000006</c:v>
                </c:pt>
                <c:pt idx="40">
                  <c:v>71.420552000000001</c:v>
                </c:pt>
                <c:pt idx="41">
                  <c:v>70.735596000000001</c:v>
                </c:pt>
                <c:pt idx="42">
                  <c:v>70.083312000000006</c:v>
                </c:pt>
                <c:pt idx="43">
                  <c:v>69.46096</c:v>
                </c:pt>
                <c:pt idx="44">
                  <c:v>68.866131999999993</c:v>
                </c:pt>
                <c:pt idx="45">
                  <c:v>68.296700000000001</c:v>
                </c:pt>
                <c:pt idx="46">
                  <c:v>67.750776000000002</c:v>
                </c:pt>
                <c:pt idx="47">
                  <c:v>67.226671999999994</c:v>
                </c:pt>
                <c:pt idx="48">
                  <c:v>66.722877999999994</c:v>
                </c:pt>
                <c:pt idx="49">
                  <c:v>66.238035999999994</c:v>
                </c:pt>
                <c:pt idx="50">
                  <c:v>65.772372000000004</c:v>
                </c:pt>
                <c:pt idx="51">
                  <c:v>65.327911</c:v>
                </c:pt>
                <c:pt idx="52">
                  <c:v>64.898555000000002</c:v>
                </c:pt>
                <c:pt idx="53">
                  <c:v>64.48339</c:v>
                </c:pt>
                <c:pt idx="54">
                  <c:v>64.081584000000007</c:v>
                </c:pt>
                <c:pt idx="55">
                  <c:v>63.616497000000003</c:v>
                </c:pt>
                <c:pt idx="56">
                  <c:v>62.574244</c:v>
                </c:pt>
                <c:pt idx="57">
                  <c:v>61.56335</c:v>
                </c:pt>
                <c:pt idx="58">
                  <c:v>60.548093999999999</c:v>
                </c:pt>
                <c:pt idx="59">
                  <c:v>59.542613000000003</c:v>
                </c:pt>
                <c:pt idx="60">
                  <c:v>58.568752000000003</c:v>
                </c:pt>
                <c:pt idx="61">
                  <c:v>57.625008999999999</c:v>
                </c:pt>
                <c:pt idx="62">
                  <c:v>56.709974000000003</c:v>
                </c:pt>
                <c:pt idx="63">
                  <c:v>55.822329000000003</c:v>
                </c:pt>
                <c:pt idx="64">
                  <c:v>54.960832000000003</c:v>
                </c:pt>
                <c:pt idx="65">
                  <c:v>54.124319999999997</c:v>
                </c:pt>
                <c:pt idx="66">
                  <c:v>53.312159999999999</c:v>
                </c:pt>
                <c:pt idx="67">
                  <c:v>52.525154000000001</c:v>
                </c:pt>
                <c:pt idx="68">
                  <c:v>51.760821999999997</c:v>
                </c:pt>
                <c:pt idx="69">
                  <c:v>51.018175999999997</c:v>
                </c:pt>
                <c:pt idx="70">
                  <c:v>50.296281999999998</c:v>
                </c:pt>
                <c:pt idx="71">
                  <c:v>49.594256000000001</c:v>
                </c:pt>
                <c:pt idx="72">
                  <c:v>48.911262000000001</c:v>
                </c:pt>
                <c:pt idx="73">
                  <c:v>48.246504999999999</c:v>
                </c:pt>
                <c:pt idx="74">
                  <c:v>47.599235999999998</c:v>
                </c:pt>
                <c:pt idx="75">
                  <c:v>46.968741999999999</c:v>
                </c:pt>
                <c:pt idx="76">
                  <c:v>46.354348000000002</c:v>
                </c:pt>
                <c:pt idx="77">
                  <c:v>45.755412</c:v>
                </c:pt>
                <c:pt idx="78">
                  <c:v>45.171325000000003</c:v>
                </c:pt>
                <c:pt idx="79">
                  <c:v>44.601508000000003</c:v>
                </c:pt>
                <c:pt idx="80">
                  <c:v>44.045411000000001</c:v>
                </c:pt>
                <c:pt idx="81">
                  <c:v>43.502510999999998</c:v>
                </c:pt>
                <c:pt idx="82">
                  <c:v>42.97231</c:v>
                </c:pt>
                <c:pt idx="83">
                  <c:v>42.454332000000001</c:v>
                </c:pt>
                <c:pt idx="84">
                  <c:v>41.948126999999999</c:v>
                </c:pt>
                <c:pt idx="85">
                  <c:v>41.453263</c:v>
                </c:pt>
                <c:pt idx="86">
                  <c:v>40.969329000000002</c:v>
                </c:pt>
                <c:pt idx="87">
                  <c:v>40.495928999999997</c:v>
                </c:pt>
                <c:pt idx="88">
                  <c:v>40.032671999999998</c:v>
                </c:pt>
                <c:pt idx="89">
                  <c:v>39.5792</c:v>
                </c:pt>
                <c:pt idx="90">
                  <c:v>39.135173000000002</c:v>
                </c:pt>
                <c:pt idx="91">
                  <c:v>38.700263999999997</c:v>
                </c:pt>
                <c:pt idx="92">
                  <c:v>38.274160000000002</c:v>
                </c:pt>
                <c:pt idx="93">
                  <c:v>37.856561999999997</c:v>
                </c:pt>
                <c:pt idx="94">
                  <c:v>37.447184</c:v>
                </c:pt>
                <c:pt idx="95">
                  <c:v>37.045751000000003</c:v>
                </c:pt>
                <c:pt idx="96">
                  <c:v>36.652000999999998</c:v>
                </c:pt>
                <c:pt idx="97">
                  <c:v>36.265681000000001</c:v>
                </c:pt>
                <c:pt idx="98">
                  <c:v>35.886549000000002</c:v>
                </c:pt>
                <c:pt idx="99">
                  <c:v>35.514372000000002</c:v>
                </c:pt>
                <c:pt idx="100">
                  <c:v>35.148927</c:v>
                </c:pt>
                <c:pt idx="101">
                  <c:v>34.789999000000002</c:v>
                </c:pt>
                <c:pt idx="102">
                  <c:v>34.437381000000002</c:v>
                </c:pt>
                <c:pt idx="103">
                  <c:v>34.090874999999997</c:v>
                </c:pt>
                <c:pt idx="104">
                  <c:v>33.750289000000002</c:v>
                </c:pt>
                <c:pt idx="105">
                  <c:v>33.415438999999999</c:v>
                </c:pt>
                <c:pt idx="106">
                  <c:v>33.086148000000001</c:v>
                </c:pt>
                <c:pt idx="107">
                  <c:v>32.762242999999998</c:v>
                </c:pt>
                <c:pt idx="108">
                  <c:v>32.443559</c:v>
                </c:pt>
                <c:pt idx="109">
                  <c:v>32.129936999999998</c:v>
                </c:pt>
                <c:pt idx="110">
                  <c:v>31.821223</c:v>
                </c:pt>
                <c:pt idx="111">
                  <c:v>31.517267</c:v>
                </c:pt>
                <c:pt idx="112">
                  <c:v>31.217924</c:v>
                </c:pt>
                <c:pt idx="113">
                  <c:v>30.923055000000002</c:v>
                </c:pt>
                <c:pt idx="114">
                  <c:v>30.632525000000001</c:v>
                </c:pt>
                <c:pt idx="115">
                  <c:v>30.346202000000002</c:v>
                </c:pt>
                <c:pt idx="116">
                  <c:v>30.063958</c:v>
                </c:pt>
                <c:pt idx="117">
                  <c:v>29.785668999999999</c:v>
                </c:pt>
                <c:pt idx="118">
                  <c:v>29.511213999999999</c:v>
                </c:pt>
                <c:pt idx="119">
                  <c:v>29.240476999999998</c:v>
                </c:pt>
                <c:pt idx="120">
                  <c:v>28.973341999999999</c:v>
                </c:pt>
                <c:pt idx="121">
                  <c:v>28.709696999999998</c:v>
                </c:pt>
                <c:pt idx="122">
                  <c:v>28.449432000000002</c:v>
                </c:pt>
                <c:pt idx="123">
                  <c:v>28.192440999999999</c:v>
                </c:pt>
                <c:pt idx="124">
                  <c:v>27.938617000000001</c:v>
                </c:pt>
                <c:pt idx="125">
                  <c:v>27.687857000000001</c:v>
                </c:pt>
                <c:pt idx="126">
                  <c:v>27.440058000000001</c:v>
                </c:pt>
                <c:pt idx="127">
                  <c:v>27.195118000000001</c:v>
                </c:pt>
                <c:pt idx="128">
                  <c:v>26.952939000000001</c:v>
                </c:pt>
                <c:pt idx="129">
                  <c:v>26.713417</c:v>
                </c:pt>
                <c:pt idx="130">
                  <c:v>26.476455000000001</c:v>
                </c:pt>
                <c:pt idx="131">
                  <c:v>26.241949999999999</c:v>
                </c:pt>
                <c:pt idx="132">
                  <c:v>26.009801</c:v>
                </c:pt>
                <c:pt idx="133">
                  <c:v>25.779903999999998</c:v>
                </c:pt>
                <c:pt idx="134">
                  <c:v>25.552154000000002</c:v>
                </c:pt>
                <c:pt idx="135">
                  <c:v>25.326440999999999</c:v>
                </c:pt>
                <c:pt idx="136">
                  <c:v>25.102650000000001</c:v>
                </c:pt>
                <c:pt idx="137">
                  <c:v>24.880662999999998</c:v>
                </c:pt>
                <c:pt idx="138">
                  <c:v>24.660350999999999</c:v>
                </c:pt>
                <c:pt idx="139">
                  <c:v>24.441576000000001</c:v>
                </c:pt>
                <c:pt idx="140">
                  <c:v>24.224188000000002</c:v>
                </c:pt>
                <c:pt idx="141">
                  <c:v>24.008016000000001</c:v>
                </c:pt>
                <c:pt idx="142">
                  <c:v>23.792866</c:v>
                </c:pt>
                <c:pt idx="143">
                  <c:v>23.578510000000001</c:v>
                </c:pt>
                <c:pt idx="144">
                  <c:v>23.364671999999999</c:v>
                </c:pt>
                <c:pt idx="145">
                  <c:v>23.150998999999999</c:v>
                </c:pt>
                <c:pt idx="146">
                  <c:v>22.937023</c:v>
                </c:pt>
                <c:pt idx="147">
                  <c:v>22.722059999999999</c:v>
                </c:pt>
                <c:pt idx="148">
                  <c:v>22.504984</c:v>
                </c:pt>
                <c:pt idx="149">
                  <c:v>22.245546000000001</c:v>
                </c:pt>
                <c:pt idx="150">
                  <c:v>21.964269999999999</c:v>
                </c:pt>
                <c:pt idx="151">
                  <c:v>21.687854000000002</c:v>
                </c:pt>
                <c:pt idx="152">
                  <c:v>21.416176</c:v>
                </c:pt>
                <c:pt idx="153">
                  <c:v>21.14912</c:v>
                </c:pt>
                <c:pt idx="154">
                  <c:v>20.886574</c:v>
                </c:pt>
                <c:pt idx="155">
                  <c:v>20.628428</c:v>
                </c:pt>
                <c:pt idx="156">
                  <c:v>20.373011000000002</c:v>
                </c:pt>
                <c:pt idx="157">
                  <c:v>20.121406</c:v>
                </c:pt>
                <c:pt idx="158">
                  <c:v>19.874063</c:v>
                </c:pt>
                <c:pt idx="159">
                  <c:v>19.630877999999999</c:v>
                </c:pt>
                <c:pt idx="160">
                  <c:v>19.391746999999999</c:v>
                </c:pt>
                <c:pt idx="161">
                  <c:v>19.156573000000002</c:v>
                </c:pt>
                <c:pt idx="162">
                  <c:v>18.925262</c:v>
                </c:pt>
                <c:pt idx="163">
                  <c:v>18.697721999999999</c:v>
                </c:pt>
                <c:pt idx="164">
                  <c:v>18.473868</c:v>
                </c:pt>
                <c:pt idx="165">
                  <c:v>18.253613999999999</c:v>
                </c:pt>
                <c:pt idx="166">
                  <c:v>18.03688</c:v>
                </c:pt>
                <c:pt idx="167">
                  <c:v>17.823589999999999</c:v>
                </c:pt>
                <c:pt idx="168">
                  <c:v>17.613667</c:v>
                </c:pt>
                <c:pt idx="169">
                  <c:v>17.407039999999999</c:v>
                </c:pt>
                <c:pt idx="170">
                  <c:v>17.203638999999999</c:v>
                </c:pt>
                <c:pt idx="171">
                  <c:v>17.003399000000002</c:v>
                </c:pt>
                <c:pt idx="172">
                  <c:v>16.806253999999999</c:v>
                </c:pt>
                <c:pt idx="173">
                  <c:v>16.612143</c:v>
                </c:pt>
                <c:pt idx="174">
                  <c:v>16.421005999999998</c:v>
                </c:pt>
                <c:pt idx="175">
                  <c:v>16.232786000000001</c:v>
                </c:pt>
                <c:pt idx="176">
                  <c:v>16.047426999999999</c:v>
                </c:pt>
                <c:pt idx="177">
                  <c:v>15.864754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E-4F87-A735-AA940760A0E5}"/>
            </c:ext>
          </c:extLst>
        </c:ser>
        <c:ser>
          <c:idx val="3"/>
          <c:order val="3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suite)'!$G$695</c:f>
              <c:numCache>
                <c:formatCode>0</c:formatCode>
                <c:ptCount val="1"/>
                <c:pt idx="0">
                  <c:v>36.292310999999998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3E-4F87-A735-AA940760A0E5}"/>
            </c:ext>
          </c:extLst>
        </c:ser>
        <c:ser>
          <c:idx val="4"/>
          <c:order val="4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suite)'!$G$893</c:f>
              <c:numCache>
                <c:formatCode>0</c:formatCode>
                <c:ptCount val="1"/>
                <c:pt idx="0">
                  <c:v>53.545085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3E-4F87-A735-AA940760A0E5}"/>
            </c:ext>
          </c:extLst>
        </c:ser>
        <c:ser>
          <c:idx val="5"/>
          <c:order val="5"/>
          <c:tx>
            <c:v>plagiolcase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suite)'!$G$960</c:f>
              <c:numCache>
                <c:formatCode>0</c:formatCode>
                <c:ptCount val="1"/>
                <c:pt idx="0">
                  <c:v>63.616497000000003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3E-4F87-A735-AA940760A0E5}"/>
            </c:ext>
          </c:extLst>
        </c:ser>
        <c:ser>
          <c:idx val="6"/>
          <c:order val="6"/>
          <c:tx>
            <c:v>alkali feldspar start crystallization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suite)'!$G$1054</c:f>
              <c:numCache>
                <c:formatCode>0</c:formatCode>
                <c:ptCount val="1"/>
                <c:pt idx="0">
                  <c:v>22.245546000000001</c:v>
                </c:pt>
              </c:numCache>
            </c:numRef>
          </c:xVal>
          <c:yVal>
            <c:numRef>
              <c:f>'A. Thermody. result (all suite)'!$F$1054</c:f>
              <c:numCache>
                <c:formatCode>0.0</c:formatCode>
                <c:ptCount val="1"/>
                <c:pt idx="0">
                  <c:v>3.4418479999999998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3E-4F87-A735-AA940760A0E5}"/>
            </c:ext>
          </c:extLst>
        </c:ser>
        <c:ser>
          <c:idx val="8"/>
          <c:order val="7"/>
          <c:tx>
            <c:v>alkal feldspar start crystallization 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suite)'!$G$897</c:f>
              <c:numCache>
                <c:formatCode>0</c:formatCode>
                <c:ptCount val="1"/>
                <c:pt idx="0">
                  <c:v>50.218724999999999</c:v>
                </c:pt>
              </c:numCache>
            </c:numRef>
          </c:xVal>
          <c:yVal>
            <c:numRef>
              <c:f>'A. Thermody. result (all suite)'!$F$897</c:f>
              <c:numCache>
                <c:formatCode>0.0</c:formatCode>
                <c:ptCount val="1"/>
                <c:pt idx="0">
                  <c:v>3.1793849999999999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F3E-4F87-A735-AA940760A0E5}"/>
            </c:ext>
          </c:extLst>
        </c:ser>
        <c:ser>
          <c:idx val="7"/>
          <c:order val="8"/>
          <c:tx>
            <c:v>alkali feldspar starta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suite)'!$G$699</c:f>
              <c:numCache>
                <c:formatCode>0</c:formatCode>
                <c:ptCount val="1"/>
                <c:pt idx="0">
                  <c:v>34.478574000000002</c:v>
                </c:pt>
              </c:numCache>
            </c:numRef>
          </c:xVal>
          <c:yVal>
            <c:numRef>
              <c:f>'A. Thermody. result (all suite)'!$F$699</c:f>
              <c:numCache>
                <c:formatCode>0.0</c:formatCode>
                <c:ptCount val="1"/>
                <c:pt idx="0">
                  <c:v>3.3569870000000002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F3E-4F87-A735-AA940760A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% Liquid reminiscent (F)</a:t>
                </a:r>
              </a:p>
            </c:rich>
          </c:tx>
          <c:layout>
            <c:manualLayout>
              <c:xMode val="edge"/>
              <c:yMode val="edge"/>
              <c:x val="0.32891885389326336"/>
              <c:y val="0.8953150279052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</c:valAx>
      <c:valAx>
        <c:axId val="906843727"/>
        <c:scaling>
          <c:orientation val="minMax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4698162729658785E-3"/>
              <c:y val="6.657244940874251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954068241469817"/>
          <c:y val="0.48904137097476963"/>
          <c:w val="0.48888888888888887"/>
          <c:h val="0.30312260044142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suite)'!$I$529:$I$728</c:f>
              <c:numCache>
                <c:formatCode>0.00</c:formatCode>
                <c:ptCount val="200"/>
                <c:pt idx="0">
                  <c:v>40.944094</c:v>
                </c:pt>
                <c:pt idx="1">
                  <c:v>40.944094</c:v>
                </c:pt>
                <c:pt idx="2">
                  <c:v>40.944094</c:v>
                </c:pt>
                <c:pt idx="3">
                  <c:v>40.944094</c:v>
                </c:pt>
                <c:pt idx="4">
                  <c:v>40.944094</c:v>
                </c:pt>
                <c:pt idx="5">
                  <c:v>40.944094</c:v>
                </c:pt>
                <c:pt idx="6">
                  <c:v>40.944094</c:v>
                </c:pt>
                <c:pt idx="7">
                  <c:v>40.944094</c:v>
                </c:pt>
                <c:pt idx="8">
                  <c:v>40.944094</c:v>
                </c:pt>
                <c:pt idx="9">
                  <c:v>40.944094</c:v>
                </c:pt>
                <c:pt idx="10">
                  <c:v>40.944094</c:v>
                </c:pt>
                <c:pt idx="11">
                  <c:v>40.944094</c:v>
                </c:pt>
                <c:pt idx="12">
                  <c:v>40.944094</c:v>
                </c:pt>
                <c:pt idx="13">
                  <c:v>40.972530999999996</c:v>
                </c:pt>
                <c:pt idx="14">
                  <c:v>41.050584000000001</c:v>
                </c:pt>
                <c:pt idx="15">
                  <c:v>41.127336999999997</c:v>
                </c:pt>
                <c:pt idx="16">
                  <c:v>41.202820000000003</c:v>
                </c:pt>
                <c:pt idx="17">
                  <c:v>41.277061000000003</c:v>
                </c:pt>
                <c:pt idx="18">
                  <c:v>41.350090999999999</c:v>
                </c:pt>
                <c:pt idx="19">
                  <c:v>41.421937999999997</c:v>
                </c:pt>
                <c:pt idx="20">
                  <c:v>41.492629999999998</c:v>
                </c:pt>
                <c:pt idx="21">
                  <c:v>41.562196</c:v>
                </c:pt>
                <c:pt idx="22">
                  <c:v>41.630661000000003</c:v>
                </c:pt>
                <c:pt idx="23">
                  <c:v>41.698053000000002</c:v>
                </c:pt>
                <c:pt idx="24">
                  <c:v>41.764397000000002</c:v>
                </c:pt>
                <c:pt idx="25">
                  <c:v>41.829718999999997</c:v>
                </c:pt>
                <c:pt idx="26">
                  <c:v>41.894043000000003</c:v>
                </c:pt>
                <c:pt idx="27">
                  <c:v>41.960076999999998</c:v>
                </c:pt>
                <c:pt idx="28">
                  <c:v>42.052869999999999</c:v>
                </c:pt>
                <c:pt idx="29">
                  <c:v>42.168000999999997</c:v>
                </c:pt>
                <c:pt idx="30">
                  <c:v>42.330703</c:v>
                </c:pt>
                <c:pt idx="31">
                  <c:v>42.489463999999998</c:v>
                </c:pt>
                <c:pt idx="32">
                  <c:v>42.644250999999997</c:v>
                </c:pt>
                <c:pt idx="33">
                  <c:v>42.795051999999998</c:v>
                </c:pt>
                <c:pt idx="34">
                  <c:v>42.941870000000002</c:v>
                </c:pt>
                <c:pt idx="35">
                  <c:v>43.084721000000002</c:v>
                </c:pt>
                <c:pt idx="36">
                  <c:v>43.223605999999997</c:v>
                </c:pt>
                <c:pt idx="37">
                  <c:v>43.357202999999998</c:v>
                </c:pt>
                <c:pt idx="38">
                  <c:v>43.485866000000001</c:v>
                </c:pt>
                <c:pt idx="39">
                  <c:v>43.610506999999998</c:v>
                </c:pt>
                <c:pt idx="40">
                  <c:v>43.731513</c:v>
                </c:pt>
                <c:pt idx="41">
                  <c:v>43.848973999999998</c:v>
                </c:pt>
                <c:pt idx="42">
                  <c:v>43.965387</c:v>
                </c:pt>
                <c:pt idx="43">
                  <c:v>44.096918000000002</c:v>
                </c:pt>
                <c:pt idx="44">
                  <c:v>44.226858</c:v>
                </c:pt>
                <c:pt idx="45">
                  <c:v>44.355172000000003</c:v>
                </c:pt>
                <c:pt idx="46">
                  <c:v>44.481838000000003</c:v>
                </c:pt>
                <c:pt idx="47">
                  <c:v>44.606834999999997</c:v>
                </c:pt>
                <c:pt idx="48">
                  <c:v>44.730148999999997</c:v>
                </c:pt>
                <c:pt idx="49">
                  <c:v>44.851770999999999</c:v>
                </c:pt>
                <c:pt idx="50">
                  <c:v>44.971696999999999</c:v>
                </c:pt>
                <c:pt idx="51">
                  <c:v>45.089928</c:v>
                </c:pt>
                <c:pt idx="52">
                  <c:v>45.206465999999999</c:v>
                </c:pt>
                <c:pt idx="53">
                  <c:v>45.321319000000003</c:v>
                </c:pt>
                <c:pt idx="54">
                  <c:v>45.434497999999998</c:v>
                </c:pt>
                <c:pt idx="55">
                  <c:v>45.546014999999997</c:v>
                </c:pt>
                <c:pt idx="56">
                  <c:v>45.655884999999998</c:v>
                </c:pt>
                <c:pt idx="57">
                  <c:v>45.764125</c:v>
                </c:pt>
                <c:pt idx="58">
                  <c:v>45.870753999999998</c:v>
                </c:pt>
                <c:pt idx="59">
                  <c:v>45.975793000000003</c:v>
                </c:pt>
                <c:pt idx="60">
                  <c:v>46.079262999999997</c:v>
                </c:pt>
                <c:pt idx="61">
                  <c:v>46.181184999999999</c:v>
                </c:pt>
                <c:pt idx="62">
                  <c:v>46.281581000000003</c:v>
                </c:pt>
                <c:pt idx="63">
                  <c:v>46.380476000000002</c:v>
                </c:pt>
                <c:pt idx="64">
                  <c:v>46.477890000000002</c:v>
                </c:pt>
                <c:pt idx="65">
                  <c:v>46.573847000000001</c:v>
                </c:pt>
                <c:pt idx="66">
                  <c:v>46.668368000000001</c:v>
                </c:pt>
                <c:pt idx="67">
                  <c:v>46.761471999999998</c:v>
                </c:pt>
                <c:pt idx="68">
                  <c:v>46.853189999999998</c:v>
                </c:pt>
                <c:pt idx="69">
                  <c:v>46.933453</c:v>
                </c:pt>
                <c:pt idx="70">
                  <c:v>47.025163999999997</c:v>
                </c:pt>
                <c:pt idx="71">
                  <c:v>47.115161000000001</c:v>
                </c:pt>
                <c:pt idx="72">
                  <c:v>47.203487000000003</c:v>
                </c:pt>
                <c:pt idx="73">
                  <c:v>47.290185000000001</c:v>
                </c:pt>
                <c:pt idx="74">
                  <c:v>47.375295999999999</c:v>
                </c:pt>
                <c:pt idx="75">
                  <c:v>47.458860999999999</c:v>
                </c:pt>
                <c:pt idx="76">
                  <c:v>47.54092</c:v>
                </c:pt>
                <c:pt idx="77">
                  <c:v>47.621512000000003</c:v>
                </c:pt>
                <c:pt idx="78">
                  <c:v>47.700674999999997</c:v>
                </c:pt>
                <c:pt idx="79">
                  <c:v>47.778447</c:v>
                </c:pt>
                <c:pt idx="80">
                  <c:v>47.854863999999999</c:v>
                </c:pt>
                <c:pt idx="81">
                  <c:v>47.929963000000001</c:v>
                </c:pt>
                <c:pt idx="82">
                  <c:v>48.003779000000002</c:v>
                </c:pt>
                <c:pt idx="83">
                  <c:v>48.076346999999998</c:v>
                </c:pt>
                <c:pt idx="84">
                  <c:v>48.147703999999997</c:v>
                </c:pt>
                <c:pt idx="85">
                  <c:v>48.217883999999998</c:v>
                </c:pt>
                <c:pt idx="86">
                  <c:v>48.286924999999997</c:v>
                </c:pt>
                <c:pt idx="87">
                  <c:v>48.362209999999997</c:v>
                </c:pt>
                <c:pt idx="88">
                  <c:v>48.442659999999997</c:v>
                </c:pt>
                <c:pt idx="89">
                  <c:v>48.522371999999997</c:v>
                </c:pt>
                <c:pt idx="90">
                  <c:v>48.601368999999998</c:v>
                </c:pt>
                <c:pt idx="91">
                  <c:v>48.679670000000002</c:v>
                </c:pt>
                <c:pt idx="92">
                  <c:v>48.757299000000003</c:v>
                </c:pt>
                <c:pt idx="93">
                  <c:v>48.834274999999998</c:v>
                </c:pt>
                <c:pt idx="94">
                  <c:v>48.910618999999997</c:v>
                </c:pt>
                <c:pt idx="95">
                  <c:v>48.986350999999999</c:v>
                </c:pt>
                <c:pt idx="96">
                  <c:v>49.061490999999997</c:v>
                </c:pt>
                <c:pt idx="97">
                  <c:v>49.136060000000001</c:v>
                </c:pt>
                <c:pt idx="98">
                  <c:v>49.210076000000001</c:v>
                </c:pt>
                <c:pt idx="99">
                  <c:v>49.283560000000001</c:v>
                </c:pt>
                <c:pt idx="100">
                  <c:v>49.356530999999997</c:v>
                </c:pt>
                <c:pt idx="101">
                  <c:v>49.429006999999999</c:v>
                </c:pt>
                <c:pt idx="102">
                  <c:v>49.501007999999999</c:v>
                </c:pt>
                <c:pt idx="103">
                  <c:v>49.572552999999999</c:v>
                </c:pt>
                <c:pt idx="104">
                  <c:v>49.643661000000002</c:v>
                </c:pt>
                <c:pt idx="105">
                  <c:v>49.714350000000003</c:v>
                </c:pt>
                <c:pt idx="106">
                  <c:v>49.784638999999999</c:v>
                </c:pt>
                <c:pt idx="107">
                  <c:v>49.854545999999999</c:v>
                </c:pt>
                <c:pt idx="108">
                  <c:v>49.924089000000002</c:v>
                </c:pt>
                <c:pt idx="109">
                  <c:v>49.993287000000002</c:v>
                </c:pt>
                <c:pt idx="110">
                  <c:v>50.062156999999999</c:v>
                </c:pt>
                <c:pt idx="111">
                  <c:v>50.130716999999997</c:v>
                </c:pt>
                <c:pt idx="112">
                  <c:v>50.198985</c:v>
                </c:pt>
                <c:pt idx="113">
                  <c:v>50.266976</c:v>
                </c:pt>
                <c:pt idx="114">
                  <c:v>50.334708999999997</c:v>
                </c:pt>
                <c:pt idx="115">
                  <c:v>50.402199000000003</c:v>
                </c:pt>
                <c:pt idx="116">
                  <c:v>50.469462</c:v>
                </c:pt>
                <c:pt idx="117">
                  <c:v>50.536512999999999</c:v>
                </c:pt>
                <c:pt idx="118">
                  <c:v>50.603368000000003</c:v>
                </c:pt>
                <c:pt idx="119">
                  <c:v>50.670037999999998</c:v>
                </c:pt>
                <c:pt idx="120">
                  <c:v>50.736539</c:v>
                </c:pt>
                <c:pt idx="121">
                  <c:v>50.802881999999997</c:v>
                </c:pt>
                <c:pt idx="122">
                  <c:v>50.869078999999999</c:v>
                </c:pt>
                <c:pt idx="123">
                  <c:v>50.935138999999999</c:v>
                </c:pt>
                <c:pt idx="124">
                  <c:v>51.001074000000003</c:v>
                </c:pt>
                <c:pt idx="125">
                  <c:v>51.066890000000001</c:v>
                </c:pt>
                <c:pt idx="126">
                  <c:v>51.132595999999999</c:v>
                </c:pt>
                <c:pt idx="127">
                  <c:v>51.198197</c:v>
                </c:pt>
                <c:pt idx="128">
                  <c:v>51.263699000000003</c:v>
                </c:pt>
                <c:pt idx="129">
                  <c:v>51.330039999999997</c:v>
                </c:pt>
                <c:pt idx="130">
                  <c:v>51.397108000000003</c:v>
                </c:pt>
                <c:pt idx="131">
                  <c:v>51.464176999999999</c:v>
                </c:pt>
                <c:pt idx="132">
                  <c:v>51.531447999999997</c:v>
                </c:pt>
                <c:pt idx="133">
                  <c:v>51.598914999999998</c:v>
                </c:pt>
                <c:pt idx="134">
                  <c:v>51.666569000000003</c:v>
                </c:pt>
                <c:pt idx="135">
                  <c:v>51.734399000000003</c:v>
                </c:pt>
                <c:pt idx="136">
                  <c:v>51.802394</c:v>
                </c:pt>
                <c:pt idx="137">
                  <c:v>51.870539999999998</c:v>
                </c:pt>
                <c:pt idx="138">
                  <c:v>51.938822000000002</c:v>
                </c:pt>
                <c:pt idx="139">
                  <c:v>52.007224000000001</c:v>
                </c:pt>
                <c:pt idx="140">
                  <c:v>52.07573</c:v>
                </c:pt>
                <c:pt idx="141">
                  <c:v>52.144322000000003</c:v>
                </c:pt>
                <c:pt idx="142">
                  <c:v>52.212981999999997</c:v>
                </c:pt>
                <c:pt idx="143">
                  <c:v>52.281692</c:v>
                </c:pt>
                <c:pt idx="144">
                  <c:v>52.350433000000002</c:v>
                </c:pt>
                <c:pt idx="145">
                  <c:v>52.419187000000001</c:v>
                </c:pt>
                <c:pt idx="146">
                  <c:v>52.487934000000003</c:v>
                </c:pt>
                <c:pt idx="147">
                  <c:v>52.556655999999997</c:v>
                </c:pt>
                <c:pt idx="148">
                  <c:v>52.625334000000002</c:v>
                </c:pt>
                <c:pt idx="149">
                  <c:v>52.693949000000003</c:v>
                </c:pt>
                <c:pt idx="150">
                  <c:v>52.762481000000001</c:v>
                </c:pt>
                <c:pt idx="151">
                  <c:v>52.830914</c:v>
                </c:pt>
                <c:pt idx="152">
                  <c:v>52.899228000000001</c:v>
                </c:pt>
                <c:pt idx="153">
                  <c:v>52.967404999999999</c:v>
                </c:pt>
                <c:pt idx="154">
                  <c:v>53.065514999999998</c:v>
                </c:pt>
                <c:pt idx="155">
                  <c:v>53.171464</c:v>
                </c:pt>
                <c:pt idx="156">
                  <c:v>53.277926999999998</c:v>
                </c:pt>
                <c:pt idx="157">
                  <c:v>53.384345000000003</c:v>
                </c:pt>
                <c:pt idx="158">
                  <c:v>53.490276000000001</c:v>
                </c:pt>
                <c:pt idx="159">
                  <c:v>53.595368999999998</c:v>
                </c:pt>
                <c:pt idx="160">
                  <c:v>53.699350000000003</c:v>
                </c:pt>
                <c:pt idx="161">
                  <c:v>53.802002000000002</c:v>
                </c:pt>
                <c:pt idx="162">
                  <c:v>53.903156000000003</c:v>
                </c:pt>
                <c:pt idx="163">
                  <c:v>54.002681000000003</c:v>
                </c:pt>
                <c:pt idx="164">
                  <c:v>54.100475000000003</c:v>
                </c:pt>
                <c:pt idx="165">
                  <c:v>54.196461999999997</c:v>
                </c:pt>
                <c:pt idx="166">
                  <c:v>54.295301000000002</c:v>
                </c:pt>
                <c:pt idx="167">
                  <c:v>54.390121000000001</c:v>
                </c:pt>
                <c:pt idx="168">
                  <c:v>54.480305999999999</c:v>
                </c:pt>
                <c:pt idx="169">
                  <c:v>54.565944999999999</c:v>
                </c:pt>
                <c:pt idx="170">
                  <c:v>54.622346</c:v>
                </c:pt>
                <c:pt idx="171">
                  <c:v>54.609594000000001</c:v>
                </c:pt>
                <c:pt idx="172">
                  <c:v>54.592672</c:v>
                </c:pt>
                <c:pt idx="173">
                  <c:v>54.571587999999998</c:v>
                </c:pt>
                <c:pt idx="174">
                  <c:v>54.546342000000003</c:v>
                </c:pt>
                <c:pt idx="175">
                  <c:v>54.516928999999998</c:v>
                </c:pt>
                <c:pt idx="176">
                  <c:v>54.483334999999997</c:v>
                </c:pt>
                <c:pt idx="177">
                  <c:v>54.445542000000003</c:v>
                </c:pt>
                <c:pt idx="178">
                  <c:v>54.403522000000002</c:v>
                </c:pt>
                <c:pt idx="179">
                  <c:v>54.357244000000001</c:v>
                </c:pt>
                <c:pt idx="180">
                  <c:v>54.306663999999998</c:v>
                </c:pt>
                <c:pt idx="181">
                  <c:v>54.251736000000001</c:v>
                </c:pt>
                <c:pt idx="182">
                  <c:v>54.192402000000001</c:v>
                </c:pt>
                <c:pt idx="183">
                  <c:v>54.128597999999997</c:v>
                </c:pt>
                <c:pt idx="184">
                  <c:v>54.060251000000001</c:v>
                </c:pt>
                <c:pt idx="185">
                  <c:v>53.987281000000003</c:v>
                </c:pt>
                <c:pt idx="186">
                  <c:v>53.909596999999998</c:v>
                </c:pt>
                <c:pt idx="187">
                  <c:v>53.827100000000002</c:v>
                </c:pt>
                <c:pt idx="188">
                  <c:v>53.739682000000002</c:v>
                </c:pt>
                <c:pt idx="189">
                  <c:v>53.647226000000003</c:v>
                </c:pt>
                <c:pt idx="190">
                  <c:v>53.549604000000002</c:v>
                </c:pt>
                <c:pt idx="191">
                  <c:v>53.446679000000003</c:v>
                </c:pt>
                <c:pt idx="192">
                  <c:v>53.338303000000003</c:v>
                </c:pt>
                <c:pt idx="193">
                  <c:v>53.224316000000002</c:v>
                </c:pt>
                <c:pt idx="194">
                  <c:v>53.104551000000001</c:v>
                </c:pt>
                <c:pt idx="195">
                  <c:v>52.978825999999998</c:v>
                </c:pt>
                <c:pt idx="196">
                  <c:v>52.84695</c:v>
                </c:pt>
                <c:pt idx="197">
                  <c:v>52.70872</c:v>
                </c:pt>
                <c:pt idx="198">
                  <c:v>52.563873000000001</c:v>
                </c:pt>
                <c:pt idx="199">
                  <c:v>52.426482999999998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53-419B-9773-D71BD951FEAE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suite)'!$I$730:$I$903</c:f>
              <c:numCache>
                <c:formatCode>0.00</c:formatCode>
                <c:ptCount val="174"/>
                <c:pt idx="0">
                  <c:v>46.42</c:v>
                </c:pt>
                <c:pt idx="1">
                  <c:v>46.42</c:v>
                </c:pt>
                <c:pt idx="2">
                  <c:v>46.42</c:v>
                </c:pt>
                <c:pt idx="3">
                  <c:v>46.42</c:v>
                </c:pt>
                <c:pt idx="4">
                  <c:v>46.42</c:v>
                </c:pt>
                <c:pt idx="5">
                  <c:v>46.42</c:v>
                </c:pt>
                <c:pt idx="6">
                  <c:v>46.42</c:v>
                </c:pt>
                <c:pt idx="7">
                  <c:v>46.42</c:v>
                </c:pt>
                <c:pt idx="8">
                  <c:v>46.42</c:v>
                </c:pt>
                <c:pt idx="9">
                  <c:v>46.42</c:v>
                </c:pt>
                <c:pt idx="10">
                  <c:v>46.42</c:v>
                </c:pt>
                <c:pt idx="11">
                  <c:v>46.42</c:v>
                </c:pt>
                <c:pt idx="12">
                  <c:v>46.42</c:v>
                </c:pt>
                <c:pt idx="13">
                  <c:v>46.42</c:v>
                </c:pt>
                <c:pt idx="14">
                  <c:v>46.42</c:v>
                </c:pt>
                <c:pt idx="15">
                  <c:v>46.42</c:v>
                </c:pt>
                <c:pt idx="16">
                  <c:v>46.42</c:v>
                </c:pt>
                <c:pt idx="17">
                  <c:v>46.42</c:v>
                </c:pt>
                <c:pt idx="18">
                  <c:v>46.42</c:v>
                </c:pt>
                <c:pt idx="19">
                  <c:v>46.42</c:v>
                </c:pt>
                <c:pt idx="20">
                  <c:v>46.42</c:v>
                </c:pt>
                <c:pt idx="21">
                  <c:v>46.42</c:v>
                </c:pt>
                <c:pt idx="22">
                  <c:v>46.42</c:v>
                </c:pt>
                <c:pt idx="23">
                  <c:v>46.42</c:v>
                </c:pt>
                <c:pt idx="24">
                  <c:v>46.42</c:v>
                </c:pt>
                <c:pt idx="25">
                  <c:v>46.42</c:v>
                </c:pt>
                <c:pt idx="26">
                  <c:v>46.42</c:v>
                </c:pt>
                <c:pt idx="27">
                  <c:v>46.42</c:v>
                </c:pt>
                <c:pt idx="28">
                  <c:v>46.42</c:v>
                </c:pt>
                <c:pt idx="29">
                  <c:v>46.42</c:v>
                </c:pt>
                <c:pt idx="30">
                  <c:v>46.42</c:v>
                </c:pt>
                <c:pt idx="31">
                  <c:v>46.42</c:v>
                </c:pt>
                <c:pt idx="32">
                  <c:v>46.42</c:v>
                </c:pt>
                <c:pt idx="33">
                  <c:v>46.42</c:v>
                </c:pt>
                <c:pt idx="34">
                  <c:v>46.42</c:v>
                </c:pt>
                <c:pt idx="35">
                  <c:v>46.42</c:v>
                </c:pt>
                <c:pt idx="36">
                  <c:v>46.42</c:v>
                </c:pt>
                <c:pt idx="37">
                  <c:v>46.42</c:v>
                </c:pt>
                <c:pt idx="38">
                  <c:v>46.519331999999999</c:v>
                </c:pt>
                <c:pt idx="39">
                  <c:v>46.616357999999998</c:v>
                </c:pt>
                <c:pt idx="40">
                  <c:v>46.711137000000001</c:v>
                </c:pt>
                <c:pt idx="41">
                  <c:v>46.803711</c:v>
                </c:pt>
                <c:pt idx="42">
                  <c:v>46.894123</c:v>
                </c:pt>
                <c:pt idx="43">
                  <c:v>46.982413000000001</c:v>
                </c:pt>
                <c:pt idx="44">
                  <c:v>47.068621999999998</c:v>
                </c:pt>
                <c:pt idx="45">
                  <c:v>47.152791000000001</c:v>
                </c:pt>
                <c:pt idx="46">
                  <c:v>47.234957000000001</c:v>
                </c:pt>
                <c:pt idx="47">
                  <c:v>47.315159000000001</c:v>
                </c:pt>
                <c:pt idx="48">
                  <c:v>47.393433000000002</c:v>
                </c:pt>
                <c:pt idx="49">
                  <c:v>47.469811999999997</c:v>
                </c:pt>
                <c:pt idx="50">
                  <c:v>47.544328999999998</c:v>
                </c:pt>
                <c:pt idx="51">
                  <c:v>47.617013999999998</c:v>
                </c:pt>
                <c:pt idx="52">
                  <c:v>47.687893000000003</c:v>
                </c:pt>
                <c:pt idx="53">
                  <c:v>47.746938999999998</c:v>
                </c:pt>
                <c:pt idx="54">
                  <c:v>47.804602000000003</c:v>
                </c:pt>
                <c:pt idx="55">
                  <c:v>47.861482000000002</c:v>
                </c:pt>
                <c:pt idx="56">
                  <c:v>47.917549999999999</c:v>
                </c:pt>
                <c:pt idx="57">
                  <c:v>47.972783999999997</c:v>
                </c:pt>
                <c:pt idx="58">
                  <c:v>48.027168000000003</c:v>
                </c:pt>
                <c:pt idx="59">
                  <c:v>48.080691000000002</c:v>
                </c:pt>
                <c:pt idx="60">
                  <c:v>48.133347000000001</c:v>
                </c:pt>
                <c:pt idx="61">
                  <c:v>48.185133</c:v>
                </c:pt>
                <c:pt idx="62">
                  <c:v>48.236051000000003</c:v>
                </c:pt>
                <c:pt idx="63">
                  <c:v>48.286102999999997</c:v>
                </c:pt>
                <c:pt idx="64">
                  <c:v>48.335295000000002</c:v>
                </c:pt>
                <c:pt idx="65">
                  <c:v>48.383634000000001</c:v>
                </c:pt>
                <c:pt idx="66">
                  <c:v>48.431128999999999</c:v>
                </c:pt>
                <c:pt idx="67">
                  <c:v>48.477791000000003</c:v>
                </c:pt>
                <c:pt idx="68">
                  <c:v>48.523629</c:v>
                </c:pt>
                <c:pt idx="69">
                  <c:v>48.568655999999997</c:v>
                </c:pt>
                <c:pt idx="70">
                  <c:v>48.626767000000001</c:v>
                </c:pt>
                <c:pt idx="71">
                  <c:v>48.690640999999999</c:v>
                </c:pt>
                <c:pt idx="72">
                  <c:v>48.753231999999997</c:v>
                </c:pt>
                <c:pt idx="73">
                  <c:v>48.814562000000002</c:v>
                </c:pt>
                <c:pt idx="74">
                  <c:v>48.874653000000002</c:v>
                </c:pt>
                <c:pt idx="75">
                  <c:v>48.933529</c:v>
                </c:pt>
                <c:pt idx="76">
                  <c:v>48.991210000000002</c:v>
                </c:pt>
                <c:pt idx="77">
                  <c:v>49.047719000000001</c:v>
                </c:pt>
                <c:pt idx="78">
                  <c:v>49.103076000000001</c:v>
                </c:pt>
                <c:pt idx="79">
                  <c:v>49.157302000000001</c:v>
                </c:pt>
                <c:pt idx="80">
                  <c:v>49.216807000000003</c:v>
                </c:pt>
                <c:pt idx="81">
                  <c:v>49.293246000000003</c:v>
                </c:pt>
                <c:pt idx="82">
                  <c:v>49.367970999999997</c:v>
                </c:pt>
                <c:pt idx="83">
                  <c:v>49.441026000000001</c:v>
                </c:pt>
                <c:pt idx="84">
                  <c:v>49.512453000000001</c:v>
                </c:pt>
                <c:pt idx="85">
                  <c:v>49.582295000000002</c:v>
                </c:pt>
                <c:pt idx="86">
                  <c:v>49.650590000000001</c:v>
                </c:pt>
                <c:pt idx="87">
                  <c:v>49.717381000000003</c:v>
                </c:pt>
                <c:pt idx="88">
                  <c:v>49.782702999999998</c:v>
                </c:pt>
                <c:pt idx="89">
                  <c:v>49.846597000000003</c:v>
                </c:pt>
                <c:pt idx="90">
                  <c:v>49.909097000000003</c:v>
                </c:pt>
                <c:pt idx="91">
                  <c:v>49.970241999999999</c:v>
                </c:pt>
                <c:pt idx="92">
                  <c:v>50.030065</c:v>
                </c:pt>
                <c:pt idx="93">
                  <c:v>50.088602999999999</c:v>
                </c:pt>
                <c:pt idx="94">
                  <c:v>50.145888999999997</c:v>
                </c:pt>
                <c:pt idx="95">
                  <c:v>50.201957999999998</c:v>
                </c:pt>
                <c:pt idx="96">
                  <c:v>50.256843000000003</c:v>
                </c:pt>
                <c:pt idx="97">
                  <c:v>50.310578</c:v>
                </c:pt>
                <c:pt idx="98">
                  <c:v>50.363194</c:v>
                </c:pt>
                <c:pt idx="99">
                  <c:v>50.414724</c:v>
                </c:pt>
                <c:pt idx="100">
                  <c:v>50.465201</c:v>
                </c:pt>
                <c:pt idx="101">
                  <c:v>50.514656000000002</c:v>
                </c:pt>
                <c:pt idx="102">
                  <c:v>50.563119999999998</c:v>
                </c:pt>
                <c:pt idx="103">
                  <c:v>50.610624999999999</c:v>
                </c:pt>
                <c:pt idx="104">
                  <c:v>50.657201000000001</c:v>
                </c:pt>
                <c:pt idx="105">
                  <c:v>50.702877999999998</c:v>
                </c:pt>
                <c:pt idx="106">
                  <c:v>50.747687999999997</c:v>
                </c:pt>
                <c:pt idx="107">
                  <c:v>50.791659000000003</c:v>
                </c:pt>
                <c:pt idx="108">
                  <c:v>50.834822000000003</c:v>
                </c:pt>
                <c:pt idx="109">
                  <c:v>50.877204999999996</c:v>
                </c:pt>
                <c:pt idx="110">
                  <c:v>50.918838000000001</c:v>
                </c:pt>
                <c:pt idx="111">
                  <c:v>50.959749000000002</c:v>
                </c:pt>
                <c:pt idx="112">
                  <c:v>50.999966000000001</c:v>
                </c:pt>
                <c:pt idx="113">
                  <c:v>51.039515999999999</c:v>
                </c:pt>
                <c:pt idx="114">
                  <c:v>51.078428000000002</c:v>
                </c:pt>
                <c:pt idx="115">
                  <c:v>51.116726999999997</c:v>
                </c:pt>
                <c:pt idx="116">
                  <c:v>51.154439000000004</c:v>
                </c:pt>
                <c:pt idx="117">
                  <c:v>51.191591000000003</c:v>
                </c:pt>
                <c:pt idx="118">
                  <c:v>51.226202000000001</c:v>
                </c:pt>
                <c:pt idx="119">
                  <c:v>51.259608</c:v>
                </c:pt>
                <c:pt idx="120">
                  <c:v>51.292625000000001</c:v>
                </c:pt>
                <c:pt idx="121">
                  <c:v>51.325273000000003</c:v>
                </c:pt>
                <c:pt idx="122">
                  <c:v>51.357574999999997</c:v>
                </c:pt>
                <c:pt idx="123">
                  <c:v>51.389549000000002</c:v>
                </c:pt>
                <c:pt idx="124">
                  <c:v>51.421214999999997</c:v>
                </c:pt>
                <c:pt idx="125">
                  <c:v>51.452593</c:v>
                </c:pt>
                <c:pt idx="126">
                  <c:v>51.483699000000001</c:v>
                </c:pt>
                <c:pt idx="127">
                  <c:v>51.514549000000002</c:v>
                </c:pt>
                <c:pt idx="128">
                  <c:v>51.545158999999998</c:v>
                </c:pt>
                <c:pt idx="129">
                  <c:v>51.575544000000001</c:v>
                </c:pt>
                <c:pt idx="130">
                  <c:v>51.605719000000001</c:v>
                </c:pt>
                <c:pt idx="131">
                  <c:v>51.635874000000001</c:v>
                </c:pt>
                <c:pt idx="132">
                  <c:v>51.665869000000001</c:v>
                </c:pt>
                <c:pt idx="133">
                  <c:v>51.695711000000003</c:v>
                </c:pt>
                <c:pt idx="134">
                  <c:v>51.725406999999997</c:v>
                </c:pt>
                <c:pt idx="135">
                  <c:v>51.754964000000001</c:v>
                </c:pt>
                <c:pt idx="136">
                  <c:v>51.784387000000002</c:v>
                </c:pt>
                <c:pt idx="137">
                  <c:v>51.813681000000003</c:v>
                </c:pt>
                <c:pt idx="138">
                  <c:v>51.853267000000002</c:v>
                </c:pt>
                <c:pt idx="139">
                  <c:v>51.893929999999997</c:v>
                </c:pt>
                <c:pt idx="140">
                  <c:v>51.934370999999999</c:v>
                </c:pt>
                <c:pt idx="141">
                  <c:v>51.974598999999998</c:v>
                </c:pt>
                <c:pt idx="142">
                  <c:v>52.014623</c:v>
                </c:pt>
                <c:pt idx="143">
                  <c:v>52.054451999999998</c:v>
                </c:pt>
                <c:pt idx="144">
                  <c:v>52.094095000000003</c:v>
                </c:pt>
                <c:pt idx="145">
                  <c:v>52.133558999999998</c:v>
                </c:pt>
                <c:pt idx="146">
                  <c:v>52.172851999999999</c:v>
                </c:pt>
                <c:pt idx="147">
                  <c:v>52.211981999999999</c:v>
                </c:pt>
                <c:pt idx="148">
                  <c:v>52.250954999999998</c:v>
                </c:pt>
                <c:pt idx="149">
                  <c:v>52.289777999999998</c:v>
                </c:pt>
                <c:pt idx="150">
                  <c:v>52.328456000000003</c:v>
                </c:pt>
                <c:pt idx="151">
                  <c:v>52.366995000000003</c:v>
                </c:pt>
                <c:pt idx="152">
                  <c:v>52.4054</c:v>
                </c:pt>
                <c:pt idx="153">
                  <c:v>52.443674000000001</c:v>
                </c:pt>
                <c:pt idx="154">
                  <c:v>52.481820999999997</c:v>
                </c:pt>
                <c:pt idx="155">
                  <c:v>52.540025999999997</c:v>
                </c:pt>
                <c:pt idx="156">
                  <c:v>52.613562000000002</c:v>
                </c:pt>
                <c:pt idx="157">
                  <c:v>52.685571000000003</c:v>
                </c:pt>
                <c:pt idx="158">
                  <c:v>52.756093999999997</c:v>
                </c:pt>
                <c:pt idx="159">
                  <c:v>52.825164999999998</c:v>
                </c:pt>
                <c:pt idx="160">
                  <c:v>52.901857</c:v>
                </c:pt>
                <c:pt idx="161">
                  <c:v>52.980049999999999</c:v>
                </c:pt>
                <c:pt idx="162">
                  <c:v>53.059693000000003</c:v>
                </c:pt>
                <c:pt idx="163">
                  <c:v>53.124178000000001</c:v>
                </c:pt>
                <c:pt idx="164">
                  <c:v>53.177891000000002</c:v>
                </c:pt>
                <c:pt idx="165">
                  <c:v>53.230407</c:v>
                </c:pt>
                <c:pt idx="166">
                  <c:v>53.287052000000003</c:v>
                </c:pt>
                <c:pt idx="167">
                  <c:v>53.377974999999999</c:v>
                </c:pt>
                <c:pt idx="168">
                  <c:v>53.536816000000002</c:v>
                </c:pt>
                <c:pt idx="169">
                  <c:v>53.691121000000003</c:v>
                </c:pt>
                <c:pt idx="170">
                  <c:v>53.476103999999999</c:v>
                </c:pt>
                <c:pt idx="171">
                  <c:v>53.493335000000002</c:v>
                </c:pt>
                <c:pt idx="172">
                  <c:v>53.504036999999997</c:v>
                </c:pt>
                <c:pt idx="173">
                  <c:v>53.506767000000004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53-419B-9773-D71BD951FEAE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suite)'!$I$905:$I$1082</c:f>
              <c:numCache>
                <c:formatCode>0.00</c:formatCode>
                <c:ptCount val="178"/>
                <c:pt idx="0">
                  <c:v>44.945504999999997</c:v>
                </c:pt>
                <c:pt idx="1">
                  <c:v>44.945504999999997</c:v>
                </c:pt>
                <c:pt idx="2">
                  <c:v>44.945504999999997</c:v>
                </c:pt>
                <c:pt idx="3">
                  <c:v>44.945504999999997</c:v>
                </c:pt>
                <c:pt idx="4">
                  <c:v>44.946703999999997</c:v>
                </c:pt>
                <c:pt idx="5">
                  <c:v>44.948661999999999</c:v>
                </c:pt>
                <c:pt idx="6">
                  <c:v>44.950547</c:v>
                </c:pt>
                <c:pt idx="7">
                  <c:v>44.952356999999999</c:v>
                </c:pt>
                <c:pt idx="8">
                  <c:v>44.954093</c:v>
                </c:pt>
                <c:pt idx="9">
                  <c:v>44.955753000000001</c:v>
                </c:pt>
                <c:pt idx="10">
                  <c:v>44.957338999999997</c:v>
                </c:pt>
                <c:pt idx="11">
                  <c:v>44.958849999999998</c:v>
                </c:pt>
                <c:pt idx="12">
                  <c:v>44.960286000000004</c:v>
                </c:pt>
                <c:pt idx="13">
                  <c:v>44.961646999999999</c:v>
                </c:pt>
                <c:pt idx="14">
                  <c:v>44.962932000000002</c:v>
                </c:pt>
                <c:pt idx="15">
                  <c:v>45.098750000000003</c:v>
                </c:pt>
                <c:pt idx="16">
                  <c:v>45.236854000000001</c:v>
                </c:pt>
                <c:pt idx="17">
                  <c:v>45.374319999999997</c:v>
                </c:pt>
                <c:pt idx="18">
                  <c:v>45.510865000000003</c:v>
                </c:pt>
                <c:pt idx="19">
                  <c:v>45.646256999999999</c:v>
                </c:pt>
                <c:pt idx="20">
                  <c:v>45.780307000000001</c:v>
                </c:pt>
                <c:pt idx="21">
                  <c:v>45.912863000000002</c:v>
                </c:pt>
                <c:pt idx="22">
                  <c:v>46.043801000000002</c:v>
                </c:pt>
                <c:pt idx="23">
                  <c:v>46.173018999999996</c:v>
                </c:pt>
                <c:pt idx="24">
                  <c:v>46.300438999999997</c:v>
                </c:pt>
                <c:pt idx="25">
                  <c:v>46.425997000000002</c:v>
                </c:pt>
                <c:pt idx="26">
                  <c:v>46.738608999999997</c:v>
                </c:pt>
                <c:pt idx="27">
                  <c:v>47.198053999999999</c:v>
                </c:pt>
                <c:pt idx="28">
                  <c:v>47.617108000000002</c:v>
                </c:pt>
                <c:pt idx="29">
                  <c:v>48.004672999999997</c:v>
                </c:pt>
                <c:pt idx="30">
                  <c:v>48.370013</c:v>
                </c:pt>
                <c:pt idx="31">
                  <c:v>48.718310000000002</c:v>
                </c:pt>
                <c:pt idx="32">
                  <c:v>49.042416000000003</c:v>
                </c:pt>
                <c:pt idx="33">
                  <c:v>49.343421999999997</c:v>
                </c:pt>
                <c:pt idx="34">
                  <c:v>49.624048000000002</c:v>
                </c:pt>
                <c:pt idx="35">
                  <c:v>49.886816000000003</c:v>
                </c:pt>
                <c:pt idx="36">
                  <c:v>50.133878000000003</c:v>
                </c:pt>
                <c:pt idx="37">
                  <c:v>50.367038999999998</c:v>
                </c:pt>
                <c:pt idx="38">
                  <c:v>50.587812</c:v>
                </c:pt>
                <c:pt idx="39">
                  <c:v>50.797474000000001</c:v>
                </c:pt>
                <c:pt idx="40">
                  <c:v>50.997109999999999</c:v>
                </c:pt>
                <c:pt idx="41">
                  <c:v>51.187649</c:v>
                </c:pt>
                <c:pt idx="42">
                  <c:v>51.369892</c:v>
                </c:pt>
                <c:pt idx="43">
                  <c:v>51.544533000000001</c:v>
                </c:pt>
                <c:pt idx="44">
                  <c:v>51.712181999999999</c:v>
                </c:pt>
                <c:pt idx="45">
                  <c:v>51.873372000000003</c:v>
                </c:pt>
                <c:pt idx="46">
                  <c:v>52.028578000000003</c:v>
                </c:pt>
                <c:pt idx="47">
                  <c:v>52.178218999999999</c:v>
                </c:pt>
                <c:pt idx="48">
                  <c:v>52.322671999999997</c:v>
                </c:pt>
                <c:pt idx="49">
                  <c:v>52.462271999999999</c:v>
                </c:pt>
                <c:pt idx="50">
                  <c:v>52.597538999999998</c:v>
                </c:pt>
                <c:pt idx="51">
                  <c:v>52.729281</c:v>
                </c:pt>
                <c:pt idx="52">
                  <c:v>52.857062999999997</c:v>
                </c:pt>
                <c:pt idx="53">
                  <c:v>52.981099999999998</c:v>
                </c:pt>
                <c:pt idx="54">
                  <c:v>53.101593000000001</c:v>
                </c:pt>
                <c:pt idx="55">
                  <c:v>53.222562000000003</c:v>
                </c:pt>
                <c:pt idx="56">
                  <c:v>53.354422999999997</c:v>
                </c:pt>
                <c:pt idx="57">
                  <c:v>53.482973000000001</c:v>
                </c:pt>
                <c:pt idx="58">
                  <c:v>53.618976000000004</c:v>
                </c:pt>
                <c:pt idx="59">
                  <c:v>53.761868</c:v>
                </c:pt>
                <c:pt idx="60">
                  <c:v>53.901049999999998</c:v>
                </c:pt>
                <c:pt idx="61">
                  <c:v>54.036647000000002</c:v>
                </c:pt>
                <c:pt idx="62">
                  <c:v>54.168776000000001</c:v>
                </c:pt>
                <c:pt idx="63">
                  <c:v>54.297550000000001</c:v>
                </c:pt>
                <c:pt idx="64">
                  <c:v>54.423076000000002</c:v>
                </c:pt>
                <c:pt idx="65">
                  <c:v>54.545453000000002</c:v>
                </c:pt>
                <c:pt idx="66">
                  <c:v>54.664839999999998</c:v>
                </c:pt>
                <c:pt idx="67">
                  <c:v>54.781554999999997</c:v>
                </c:pt>
                <c:pt idx="68">
                  <c:v>54.895477</c:v>
                </c:pt>
                <c:pt idx="69">
                  <c:v>55.006677000000003</c:v>
                </c:pt>
                <c:pt idx="70">
                  <c:v>55.115220000000001</c:v>
                </c:pt>
                <c:pt idx="71">
                  <c:v>55.221170999999998</c:v>
                </c:pt>
                <c:pt idx="72">
                  <c:v>55.324592000000003</c:v>
                </c:pt>
                <c:pt idx="73">
                  <c:v>55.425544000000002</c:v>
                </c:pt>
                <c:pt idx="74">
                  <c:v>55.524084000000002</c:v>
                </c:pt>
                <c:pt idx="75">
                  <c:v>55.620268000000003</c:v>
                </c:pt>
                <c:pt idx="76">
                  <c:v>55.714148999999999</c:v>
                </c:pt>
                <c:pt idx="77">
                  <c:v>55.805781000000003</c:v>
                </c:pt>
                <c:pt idx="78">
                  <c:v>55.895212999999998</c:v>
                </c:pt>
                <c:pt idx="79">
                  <c:v>55.982494000000003</c:v>
                </c:pt>
                <c:pt idx="80">
                  <c:v>56.06767</c:v>
                </c:pt>
                <c:pt idx="81">
                  <c:v>56.150785999999997</c:v>
                </c:pt>
                <c:pt idx="82">
                  <c:v>56.231887</c:v>
                </c:pt>
                <c:pt idx="83">
                  <c:v>56.311013000000003</c:v>
                </c:pt>
                <c:pt idx="84">
                  <c:v>56.388205999999997</c:v>
                </c:pt>
                <c:pt idx="85">
                  <c:v>56.463504999999998</c:v>
                </c:pt>
                <c:pt idx="86">
                  <c:v>56.536948000000002</c:v>
                </c:pt>
                <c:pt idx="87">
                  <c:v>56.608570999999998</c:v>
                </c:pt>
                <c:pt idx="88">
                  <c:v>56.678412000000002</c:v>
                </c:pt>
                <c:pt idx="89">
                  <c:v>56.746502999999997</c:v>
                </c:pt>
                <c:pt idx="90">
                  <c:v>56.812877</c:v>
                </c:pt>
                <c:pt idx="91">
                  <c:v>56.877566999999999</c:v>
                </c:pt>
                <c:pt idx="92">
                  <c:v>56.940603000000003</c:v>
                </c:pt>
                <c:pt idx="93">
                  <c:v>57.002015</c:v>
                </c:pt>
                <c:pt idx="94">
                  <c:v>57.061832000000003</c:v>
                </c:pt>
                <c:pt idx="95">
                  <c:v>57.120080000000002</c:v>
                </c:pt>
                <c:pt idx="96">
                  <c:v>57.176788000000002</c:v>
                </c:pt>
                <c:pt idx="97">
                  <c:v>57.231980999999998</c:v>
                </c:pt>
                <c:pt idx="98">
                  <c:v>57.285684000000003</c:v>
                </c:pt>
                <c:pt idx="99">
                  <c:v>57.337921000000001</c:v>
                </c:pt>
                <c:pt idx="100">
                  <c:v>57.388717</c:v>
                </c:pt>
                <c:pt idx="101">
                  <c:v>57.438093000000002</c:v>
                </c:pt>
                <c:pt idx="102">
                  <c:v>57.486071000000003</c:v>
                </c:pt>
                <c:pt idx="103">
                  <c:v>57.532673000000003</c:v>
                </c:pt>
                <c:pt idx="104">
                  <c:v>57.577917999999997</c:v>
                </c:pt>
                <c:pt idx="105">
                  <c:v>57.621828000000001</c:v>
                </c:pt>
                <c:pt idx="106">
                  <c:v>57.66442</c:v>
                </c:pt>
                <c:pt idx="107">
                  <c:v>57.705713000000003</c:v>
                </c:pt>
                <c:pt idx="108">
                  <c:v>57.745725</c:v>
                </c:pt>
                <c:pt idx="109">
                  <c:v>57.784472000000001</c:v>
                </c:pt>
                <c:pt idx="110">
                  <c:v>57.821972000000002</c:v>
                </c:pt>
                <c:pt idx="111">
                  <c:v>57.858238999999998</c:v>
                </c:pt>
                <c:pt idx="112">
                  <c:v>57.893287999999998</c:v>
                </c:pt>
                <c:pt idx="113">
                  <c:v>57.927135</c:v>
                </c:pt>
                <c:pt idx="114">
                  <c:v>57.959792</c:v>
                </c:pt>
                <c:pt idx="115">
                  <c:v>57.991273</c:v>
                </c:pt>
                <c:pt idx="116">
                  <c:v>58.021590000000003</c:v>
                </c:pt>
                <c:pt idx="117">
                  <c:v>58.050755000000002</c:v>
                </c:pt>
                <c:pt idx="118">
                  <c:v>58.078778999999997</c:v>
                </c:pt>
                <c:pt idx="119">
                  <c:v>58.105673000000003</c:v>
                </c:pt>
                <c:pt idx="120">
                  <c:v>58.131444999999999</c:v>
                </c:pt>
                <c:pt idx="121">
                  <c:v>58.156104999999997</c:v>
                </c:pt>
                <c:pt idx="122">
                  <c:v>58.179662</c:v>
                </c:pt>
                <c:pt idx="123">
                  <c:v>58.202120999999998</c:v>
                </c:pt>
                <c:pt idx="124">
                  <c:v>58.223489999999998</c:v>
                </c:pt>
                <c:pt idx="125">
                  <c:v>58.243774999999999</c:v>
                </c:pt>
                <c:pt idx="126">
                  <c:v>58.262979000000001</c:v>
                </c:pt>
                <c:pt idx="127">
                  <c:v>58.281106999999999</c:v>
                </c:pt>
                <c:pt idx="128">
                  <c:v>58.298160000000003</c:v>
                </c:pt>
                <c:pt idx="129">
                  <c:v>58.314140999999999</c:v>
                </c:pt>
                <c:pt idx="130">
                  <c:v>58.329048</c:v>
                </c:pt>
                <c:pt idx="131">
                  <c:v>58.342880999999998</c:v>
                </c:pt>
                <c:pt idx="132">
                  <c:v>58.355634999999999</c:v>
                </c:pt>
                <c:pt idx="133">
                  <c:v>58.367305000000002</c:v>
                </c:pt>
                <c:pt idx="134">
                  <c:v>58.377884000000002</c:v>
                </c:pt>
                <c:pt idx="135">
                  <c:v>58.387360999999999</c:v>
                </c:pt>
                <c:pt idx="136">
                  <c:v>58.395722999999997</c:v>
                </c:pt>
                <c:pt idx="137">
                  <c:v>58.402954999999999</c:v>
                </c:pt>
                <c:pt idx="138">
                  <c:v>58.409033000000001</c:v>
                </c:pt>
                <c:pt idx="139">
                  <c:v>58.413933</c:v>
                </c:pt>
                <c:pt idx="140">
                  <c:v>58.417620999999997</c:v>
                </c:pt>
                <c:pt idx="141">
                  <c:v>58.420056000000002</c:v>
                </c:pt>
                <c:pt idx="142">
                  <c:v>58.421187000000003</c:v>
                </c:pt>
                <c:pt idx="143">
                  <c:v>58.420945000000003</c:v>
                </c:pt>
                <c:pt idx="144">
                  <c:v>58.419243999999999</c:v>
                </c:pt>
                <c:pt idx="145">
                  <c:v>58.415965</c:v>
                </c:pt>
                <c:pt idx="146">
                  <c:v>58.410944000000001</c:v>
                </c:pt>
                <c:pt idx="147">
                  <c:v>58.403928000000001</c:v>
                </c:pt>
                <c:pt idx="148">
                  <c:v>58.394494000000002</c:v>
                </c:pt>
                <c:pt idx="149">
                  <c:v>58.368577999999999</c:v>
                </c:pt>
                <c:pt idx="150">
                  <c:v>58.332749</c:v>
                </c:pt>
                <c:pt idx="151">
                  <c:v>58.296325000000003</c:v>
                </c:pt>
                <c:pt idx="152">
                  <c:v>58.259312999999999</c:v>
                </c:pt>
                <c:pt idx="153">
                  <c:v>58.221715000000003</c:v>
                </c:pt>
                <c:pt idx="154">
                  <c:v>58.183534999999999</c:v>
                </c:pt>
                <c:pt idx="155">
                  <c:v>58.144779999999997</c:v>
                </c:pt>
                <c:pt idx="156">
                  <c:v>58.106247000000003</c:v>
                </c:pt>
                <c:pt idx="157">
                  <c:v>58.067391000000001</c:v>
                </c:pt>
                <c:pt idx="158">
                  <c:v>58.027948000000002</c:v>
                </c:pt>
                <c:pt idx="159">
                  <c:v>57.987923000000002</c:v>
                </c:pt>
                <c:pt idx="160">
                  <c:v>57.947322999999997</c:v>
                </c:pt>
                <c:pt idx="161">
                  <c:v>57.906156000000003</c:v>
                </c:pt>
                <c:pt idx="162">
                  <c:v>57.864429000000001</c:v>
                </c:pt>
                <c:pt idx="163">
                  <c:v>57.822147999999999</c:v>
                </c:pt>
                <c:pt idx="164">
                  <c:v>57.779322000000001</c:v>
                </c:pt>
                <c:pt idx="165">
                  <c:v>57.735956000000002</c:v>
                </c:pt>
                <c:pt idx="166">
                  <c:v>57.692059</c:v>
                </c:pt>
                <c:pt idx="167">
                  <c:v>57.647638000000001</c:v>
                </c:pt>
                <c:pt idx="168">
                  <c:v>57.602701000000003</c:v>
                </c:pt>
                <c:pt idx="169">
                  <c:v>57.557254999999998</c:v>
                </c:pt>
                <c:pt idx="170">
                  <c:v>57.511308</c:v>
                </c:pt>
                <c:pt idx="171">
                  <c:v>57.464868000000003</c:v>
                </c:pt>
                <c:pt idx="172">
                  <c:v>57.417943999999999</c:v>
                </c:pt>
                <c:pt idx="173">
                  <c:v>57.370542999999998</c:v>
                </c:pt>
                <c:pt idx="174">
                  <c:v>57.322674999999997</c:v>
                </c:pt>
                <c:pt idx="175">
                  <c:v>57.274346999999999</c:v>
                </c:pt>
                <c:pt idx="176">
                  <c:v>57.225569</c:v>
                </c:pt>
                <c:pt idx="177">
                  <c:v>57.176175000000001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53-419B-9773-D71BD951FEAE}"/>
            </c:ext>
          </c:extLst>
        </c:ser>
        <c:ser>
          <c:idx val="3"/>
          <c:order val="3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suite)'!$I$695</c:f>
              <c:numCache>
                <c:formatCode>0.00</c:formatCode>
                <c:ptCount val="1"/>
                <c:pt idx="0">
                  <c:v>54.295301000000002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53-419B-9773-D71BD951FEAE}"/>
            </c:ext>
          </c:extLst>
        </c:ser>
        <c:ser>
          <c:idx val="4"/>
          <c:order val="4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suite)'!$I$893</c:f>
              <c:numCache>
                <c:formatCode>0.00</c:formatCode>
                <c:ptCount val="1"/>
                <c:pt idx="0">
                  <c:v>53.124178000000001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53-419B-9773-D71BD951FEAE}"/>
            </c:ext>
          </c:extLst>
        </c:ser>
        <c:ser>
          <c:idx val="5"/>
          <c:order val="5"/>
          <c:tx>
            <c:v>plagiolcase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suite)'!$I$960</c:f>
              <c:numCache>
                <c:formatCode>0.00</c:formatCode>
                <c:ptCount val="1"/>
                <c:pt idx="0">
                  <c:v>53.222562000000003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53-419B-9773-D71BD951FEAE}"/>
            </c:ext>
          </c:extLst>
        </c:ser>
        <c:ser>
          <c:idx val="6"/>
          <c:order val="6"/>
          <c:tx>
            <c:v>alkali feldspar start crystallization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suite)'!$I$1054</c:f>
              <c:numCache>
                <c:formatCode>0.00</c:formatCode>
                <c:ptCount val="1"/>
                <c:pt idx="0">
                  <c:v>58.368577999999999</c:v>
                </c:pt>
              </c:numCache>
            </c:numRef>
          </c:xVal>
          <c:yVal>
            <c:numRef>
              <c:f>'A. Thermody. result (all suite)'!$F$1054</c:f>
              <c:numCache>
                <c:formatCode>0.0</c:formatCode>
                <c:ptCount val="1"/>
                <c:pt idx="0">
                  <c:v>3.4418479999999998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53-419B-9773-D71BD951FEAE}"/>
            </c:ext>
          </c:extLst>
        </c:ser>
        <c:ser>
          <c:idx val="8"/>
          <c:order val="7"/>
          <c:tx>
            <c:v>alkal feldspar start crystallization 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suite)'!$I$897</c:f>
              <c:numCache>
                <c:formatCode>0.00</c:formatCode>
                <c:ptCount val="1"/>
                <c:pt idx="0">
                  <c:v>53.377974999999999</c:v>
                </c:pt>
              </c:numCache>
            </c:numRef>
          </c:xVal>
          <c:yVal>
            <c:numRef>
              <c:f>'A. Thermody. result (all suite)'!$F$897</c:f>
              <c:numCache>
                <c:formatCode>0.0</c:formatCode>
                <c:ptCount val="1"/>
                <c:pt idx="0">
                  <c:v>3.1793849999999999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53-419B-9773-D71BD951FEAE}"/>
            </c:ext>
          </c:extLst>
        </c:ser>
        <c:ser>
          <c:idx val="7"/>
          <c:order val="8"/>
          <c:tx>
            <c:v>alkali feldspar starta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suite)'!$I$699</c:f>
              <c:numCache>
                <c:formatCode>0.00</c:formatCode>
                <c:ptCount val="1"/>
                <c:pt idx="0">
                  <c:v>54.622346</c:v>
                </c:pt>
              </c:numCache>
            </c:numRef>
          </c:xVal>
          <c:yVal>
            <c:numRef>
              <c:f>'A. Thermody. result (all suite)'!$F$699</c:f>
              <c:numCache>
                <c:formatCode>0.0</c:formatCode>
                <c:ptCount val="1"/>
                <c:pt idx="0">
                  <c:v>3.3569870000000002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53-419B-9773-D71BD951F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in val="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SiO</a:t>
                </a:r>
                <a:r>
                  <a:rPr lang="pt-BR" sz="14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(wt.%)</a:t>
                </a:r>
              </a:p>
            </c:rich>
          </c:tx>
          <c:layout>
            <c:manualLayout>
              <c:xMode val="edge"/>
              <c:yMode val="edge"/>
              <c:x val="0.4372521872265967"/>
              <c:y val="0.89050312773511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  <c:majorUnit val="3"/>
      </c:valAx>
      <c:valAx>
        <c:axId val="906843727"/>
        <c:scaling>
          <c:orientation val="minMax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253718285214345E-3"/>
              <c:y val="7.150729002795946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4009623797025372"/>
          <c:y val="6.0782414881987219E-2"/>
          <c:w val="0.48888888888888887"/>
          <c:h val="0.246856728087919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78937007874017"/>
          <c:y val="5.2141360191545784E-2"/>
          <c:w val="0.81303696412948379"/>
          <c:h val="0.73181985290687146"/>
        </c:manualLayout>
      </c:layout>
      <c:scatterChart>
        <c:scatterStyle val="smoothMarker"/>
        <c:varyColors val="0"/>
        <c:ser>
          <c:idx val="0"/>
          <c:order val="0"/>
          <c:tx>
            <c:v>Basanite LLD 5kbar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suite)'!$E$529:$E$728</c:f>
              <c:numCache>
                <c:formatCode>0.0</c:formatCode>
                <c:ptCount val="200"/>
                <c:pt idx="0">
                  <c:v>2.8166702737328615</c:v>
                </c:pt>
                <c:pt idx="1">
                  <c:v>2.817492488649608</c:v>
                </c:pt>
                <c:pt idx="2">
                  <c:v>2.818315586856968</c:v>
                </c:pt>
                <c:pt idx="3">
                  <c:v>2.8191395698432999</c:v>
                </c:pt>
                <c:pt idx="4">
                  <c:v>2.8199644391004748</c:v>
                </c:pt>
                <c:pt idx="5">
                  <c:v>2.820790196123895</c:v>
                </c:pt>
                <c:pt idx="6">
                  <c:v>2.8216168424124923</c:v>
                </c:pt>
                <c:pt idx="7">
                  <c:v>2.822444379468751</c:v>
                </c:pt>
                <c:pt idx="8">
                  <c:v>2.8232728087987149</c:v>
                </c:pt>
                <c:pt idx="9">
                  <c:v>2.8241021319119963</c:v>
                </c:pt>
                <c:pt idx="10">
                  <c:v>2.8249323503217885</c:v>
                </c:pt>
                <c:pt idx="11">
                  <c:v>2.825763465544878</c:v>
                </c:pt>
                <c:pt idx="12">
                  <c:v>2.826595479101655</c:v>
                </c:pt>
                <c:pt idx="13">
                  <c:v>2.8267087554063202</c:v>
                </c:pt>
                <c:pt idx="14">
                  <c:v>2.8255614823625765</c:v>
                </c:pt>
                <c:pt idx="15">
                  <c:v>2.8244418704108756</c:v>
                </c:pt>
                <c:pt idx="16">
                  <c:v>2.8233492630187254</c:v>
                </c:pt>
                <c:pt idx="17">
                  <c:v>2.822283152163549</c:v>
                </c:pt>
                <c:pt idx="18">
                  <c:v>2.8212429342507699</c:v>
                </c:pt>
                <c:pt idx="19">
                  <c:v>2.8202281511790734</c:v>
                </c:pt>
                <c:pt idx="20">
                  <c:v>2.8192380791094442</c:v>
                </c:pt>
                <c:pt idx="21">
                  <c:v>2.8182722909436659</c:v>
                </c:pt>
                <c:pt idx="22">
                  <c:v>2.8173302440040735</c:v>
                </c:pt>
                <c:pt idx="23">
                  <c:v>2.8164113093721768</c:v>
                </c:pt>
                <c:pt idx="24">
                  <c:v>2.815515048428034</c:v>
                </c:pt>
                <c:pt idx="25">
                  <c:v>2.8146409444944993</c:v>
                </c:pt>
                <c:pt idx="26">
                  <c:v>2.8137884580339203</c:v>
                </c:pt>
                <c:pt idx="27">
                  <c:v>2.8129605273111533</c:v>
                </c:pt>
                <c:pt idx="28">
                  <c:v>2.8121879699345222</c:v>
                </c:pt>
                <c:pt idx="29">
                  <c:v>2.8107447582538687</c:v>
                </c:pt>
                <c:pt idx="30">
                  <c:v>2.8078486249561192</c:v>
                </c:pt>
                <c:pt idx="31">
                  <c:v>2.8049881119996298</c:v>
                </c:pt>
                <c:pt idx="32">
                  <c:v>2.8021593176630102</c:v>
                </c:pt>
                <c:pt idx="33">
                  <c:v>2.7993559593934334</c:v>
                </c:pt>
                <c:pt idx="34">
                  <c:v>2.7965678559488825</c:v>
                </c:pt>
                <c:pt idx="35">
                  <c:v>2.7937781324645754</c:v>
                </c:pt>
                <c:pt idx="36">
                  <c:v>2.7909531638247937</c:v>
                </c:pt>
                <c:pt idx="37">
                  <c:v>2.7874529453054948</c:v>
                </c:pt>
                <c:pt idx="38">
                  <c:v>2.7834068197047035</c:v>
                </c:pt>
                <c:pt idx="39">
                  <c:v>2.7793786084651839</c:v>
                </c:pt>
                <c:pt idx="40">
                  <c:v>2.7753935522424649</c:v>
                </c:pt>
                <c:pt idx="41">
                  <c:v>2.7714557488520608</c:v>
                </c:pt>
                <c:pt idx="42">
                  <c:v>2.7675561531396169</c:v>
                </c:pt>
                <c:pt idx="43">
                  <c:v>2.7636371809145421</c:v>
                </c:pt>
                <c:pt idx="44">
                  <c:v>2.7597112318466457</c:v>
                </c:pt>
                <c:pt idx="45">
                  <c:v>2.7557813459972467</c:v>
                </c:pt>
                <c:pt idx="46">
                  <c:v>2.7518501836051197</c:v>
                </c:pt>
                <c:pt idx="47">
                  <c:v>2.7479203666189784</c:v>
                </c:pt>
                <c:pt idx="48">
                  <c:v>2.7439944558810363</c:v>
                </c:pt>
                <c:pt idx="49">
                  <c:v>2.7400744789699303</c:v>
                </c:pt>
                <c:pt idx="50">
                  <c:v>2.73616255847335</c:v>
                </c:pt>
                <c:pt idx="51">
                  <c:v>2.7322604599114473</c:v>
                </c:pt>
                <c:pt idx="52">
                  <c:v>2.728369853152766</c:v>
                </c:pt>
                <c:pt idx="53">
                  <c:v>2.7244921390844969</c:v>
                </c:pt>
                <c:pt idx="54">
                  <c:v>2.7206285634820091</c:v>
                </c:pt>
                <c:pt idx="55">
                  <c:v>2.7167802268737407</c:v>
                </c:pt>
                <c:pt idx="56">
                  <c:v>2.7129478219853533</c:v>
                </c:pt>
                <c:pt idx="57">
                  <c:v>2.7091321613622417</c:v>
                </c:pt>
                <c:pt idx="58">
                  <c:v>2.7053335199354134</c:v>
                </c:pt>
                <c:pt idx="59">
                  <c:v>2.7015522389981532</c:v>
                </c:pt>
                <c:pt idx="60">
                  <c:v>2.6977881929426974</c:v>
                </c:pt>
                <c:pt idx="61">
                  <c:v>2.6940411353440794</c:v>
                </c:pt>
                <c:pt idx="62">
                  <c:v>2.6903102892617468</c:v>
                </c:pt>
                <c:pt idx="63">
                  <c:v>2.6865945158979869</c:v>
                </c:pt>
                <c:pt idx="64">
                  <c:v>2.6828920987599587</c:v>
                </c:pt>
                <c:pt idx="65">
                  <c:v>2.6792002806165036</c:v>
                </c:pt>
                <c:pt idx="66">
                  <c:v>2.6755145231039972</c:v>
                </c:pt>
                <c:pt idx="67">
                  <c:v>2.6718259712317884</c:v>
                </c:pt>
                <c:pt idx="68">
                  <c:v>2.6680999007176398</c:v>
                </c:pt>
                <c:pt idx="69">
                  <c:v>2.6556157752772651</c:v>
                </c:pt>
                <c:pt idx="70">
                  <c:v>2.6513617825697327</c:v>
                </c:pt>
                <c:pt idx="71">
                  <c:v>2.6471660625237914</c:v>
                </c:pt>
                <c:pt idx="72">
                  <c:v>2.6430280859356343</c:v>
                </c:pt>
                <c:pt idx="73">
                  <c:v>2.6389471895299512</c:v>
                </c:pt>
                <c:pt idx="74">
                  <c:v>2.634922673420224</c:v>
                </c:pt>
                <c:pt idx="75">
                  <c:v>2.6309537585218639</c:v>
                </c:pt>
                <c:pt idx="76">
                  <c:v>2.6270397220182851</c:v>
                </c:pt>
                <c:pt idx="77">
                  <c:v>2.6231797446936995</c:v>
                </c:pt>
                <c:pt idx="78">
                  <c:v>2.619373009149784</c:v>
                </c:pt>
                <c:pt idx="79">
                  <c:v>2.6156185758068227</c:v>
                </c:pt>
                <c:pt idx="80">
                  <c:v>2.6119156223216033</c:v>
                </c:pt>
                <c:pt idx="81">
                  <c:v>2.6082633176404446</c:v>
                </c:pt>
                <c:pt idx="82">
                  <c:v>2.6046606787874143</c:v>
                </c:pt>
                <c:pt idx="83">
                  <c:v>2.601106800582687</c:v>
                </c:pt>
                <c:pt idx="84">
                  <c:v>2.5976006930213233</c:v>
                </c:pt>
                <c:pt idx="85">
                  <c:v>2.5941413258121258</c:v>
                </c:pt>
                <c:pt idx="86">
                  <c:v>2.5907277602837357</c:v>
                </c:pt>
                <c:pt idx="87">
                  <c:v>2.5871760820260876</c:v>
                </c:pt>
                <c:pt idx="88">
                  <c:v>2.5835235417544973</c:v>
                </c:pt>
                <c:pt idx="89">
                  <c:v>2.5799094564016469</c:v>
                </c:pt>
                <c:pt idx="90">
                  <c:v>2.5763331056559742</c:v>
                </c:pt>
                <c:pt idx="91">
                  <c:v>2.5727938027875923</c:v>
                </c:pt>
                <c:pt idx="92">
                  <c:v>2.5692908163440618</c:v>
                </c:pt>
                <c:pt idx="93">
                  <c:v>2.5658234555979016</c:v>
                </c:pt>
                <c:pt idx="94">
                  <c:v>2.5623909527523674</c:v>
                </c:pt>
                <c:pt idx="95">
                  <c:v>2.5589926576379063</c:v>
                </c:pt>
                <c:pt idx="96">
                  <c:v>2.5556276445927644</c:v>
                </c:pt>
                <c:pt idx="97">
                  <c:v>2.5522953371559027</c:v>
                </c:pt>
                <c:pt idx="98">
                  <c:v>2.5489948945089451</c:v>
                </c:pt>
                <c:pt idx="99">
                  <c:v>2.5457256138802142</c:v>
                </c:pt>
                <c:pt idx="100">
                  <c:v>2.5424867187964217</c:v>
                </c:pt>
                <c:pt idx="101">
                  <c:v>2.5392773984768477</c:v>
                </c:pt>
                <c:pt idx="102">
                  <c:v>2.5360969973362892</c:v>
                </c:pt>
                <c:pt idx="103">
                  <c:v>2.532944632494893</c:v>
                </c:pt>
                <c:pt idx="104">
                  <c:v>2.5298196086706901</c:v>
                </c:pt>
                <c:pt idx="105">
                  <c:v>2.5267211490290973</c:v>
                </c:pt>
                <c:pt idx="106">
                  <c:v>2.5236484806211701</c:v>
                </c:pt>
                <c:pt idx="107">
                  <c:v>2.5206008617890663</c:v>
                </c:pt>
                <c:pt idx="108">
                  <c:v>2.5175774920354574</c:v>
                </c:pt>
                <c:pt idx="109">
                  <c:v>2.5145777048089015</c:v>
                </c:pt>
                <c:pt idx="110">
                  <c:v>2.5116006303201641</c:v>
                </c:pt>
                <c:pt idx="111">
                  <c:v>2.5086455577191229</c:v>
                </c:pt>
                <c:pt idx="112">
                  <c:v>2.5057117688792498</c:v>
                </c:pt>
                <c:pt idx="113">
                  <c:v>2.5027984822148026</c:v>
                </c:pt>
                <c:pt idx="114">
                  <c:v>2.49990503614542</c:v>
                </c:pt>
                <c:pt idx="115">
                  <c:v>2.4970306384368293</c:v>
                </c:pt>
                <c:pt idx="116">
                  <c:v>2.4941746425034634</c:v>
                </c:pt>
                <c:pt idx="117">
                  <c:v>2.4913363315586956</c:v>
                </c:pt>
                <c:pt idx="118">
                  <c:v>2.4885151005480219</c:v>
                </c:pt>
                <c:pt idx="119">
                  <c:v>2.48571019159488</c:v>
                </c:pt>
                <c:pt idx="120">
                  <c:v>2.4829210394536871</c:v>
                </c:pt>
                <c:pt idx="121">
                  <c:v>2.4801470293293786</c:v>
                </c:pt>
                <c:pt idx="122">
                  <c:v>2.4773876368212489</c:v>
                </c:pt>
                <c:pt idx="123">
                  <c:v>2.474642221793363</c:v>
                </c:pt>
                <c:pt idx="124">
                  <c:v>2.471910267074684</c:v>
                </c:pt>
                <c:pt idx="125">
                  <c:v>2.4691913157344394</c:v>
                </c:pt>
                <c:pt idx="126">
                  <c:v>2.4664849107046254</c:v>
                </c:pt>
                <c:pt idx="127">
                  <c:v>2.4637906312220395</c:v>
                </c:pt>
                <c:pt idx="128">
                  <c:v>2.4611080246608483</c:v>
                </c:pt>
                <c:pt idx="129">
                  <c:v>2.458821507929879</c:v>
                </c:pt>
                <c:pt idx="130">
                  <c:v>2.4565905873095764</c:v>
                </c:pt>
                <c:pt idx="131">
                  <c:v>2.4543240677239351</c:v>
                </c:pt>
                <c:pt idx="132">
                  <c:v>2.4520496766059519</c:v>
                </c:pt>
                <c:pt idx="133">
                  <c:v>2.4497673043940287</c:v>
                </c:pt>
                <c:pt idx="134">
                  <c:v>2.4474765667227976</c:v>
                </c:pt>
                <c:pt idx="135">
                  <c:v>2.4451772277167652</c:v>
                </c:pt>
                <c:pt idx="136">
                  <c:v>2.4428692432430767</c:v>
                </c:pt>
                <c:pt idx="137">
                  <c:v>2.4405523934462221</c:v>
                </c:pt>
                <c:pt idx="138">
                  <c:v>2.438226732173935</c:v>
                </c:pt>
                <c:pt idx="139">
                  <c:v>2.4358922278797324</c:v>
                </c:pt>
                <c:pt idx="140">
                  <c:v>2.4335490153708306</c:v>
                </c:pt>
                <c:pt idx="141">
                  <c:v>2.4311971565623445</c:v>
                </c:pt>
                <c:pt idx="142">
                  <c:v>2.4288368128448927</c:v>
                </c:pt>
                <c:pt idx="143">
                  <c:v>2.4264681535700303</c:v>
                </c:pt>
                <c:pt idx="144">
                  <c:v>2.4240915015532076</c:v>
                </c:pt>
                <c:pt idx="145">
                  <c:v>2.4217070777228451</c:v>
                </c:pt>
                <c:pt idx="146">
                  <c:v>2.4193152190901688</c:v>
                </c:pt>
                <c:pt idx="147">
                  <c:v>2.4169162295845474</c:v>
                </c:pt>
                <c:pt idx="148">
                  <c:v>2.4145105200052246</c:v>
                </c:pt>
                <c:pt idx="149">
                  <c:v>2.4120984784738728</c:v>
                </c:pt>
                <c:pt idx="150">
                  <c:v>2.4096805318533008</c:v>
                </c:pt>
                <c:pt idx="151">
                  <c:v>2.4072571763756661</c:v>
                </c:pt>
                <c:pt idx="152">
                  <c:v>2.4048288190470894</c:v>
                </c:pt>
                <c:pt idx="153">
                  <c:v>2.4023959917272784</c:v>
                </c:pt>
                <c:pt idx="154">
                  <c:v>2.3979293542498605</c:v>
                </c:pt>
                <c:pt idx="155">
                  <c:v>2.3931042827132449</c:v>
                </c:pt>
                <c:pt idx="156">
                  <c:v>2.3882230799845159</c:v>
                </c:pt>
                <c:pt idx="157">
                  <c:v>2.3833177203559748</c:v>
                </c:pt>
                <c:pt idx="158">
                  <c:v>2.3784140529830839</c:v>
                </c:pt>
                <c:pt idx="159">
                  <c:v>2.3735328105864832</c:v>
                </c:pt>
                <c:pt idx="160">
                  <c:v>2.3686906718440111</c:v>
                </c:pt>
                <c:pt idx="161">
                  <c:v>2.3639009018136758</c:v>
                </c:pt>
                <c:pt idx="162">
                  <c:v>2.3591741584295374</c:v>
                </c:pt>
                <c:pt idx="163">
                  <c:v>2.3545188092648588</c:v>
                </c:pt>
                <c:pt idx="164">
                  <c:v>2.349941556439362</c:v>
                </c:pt>
                <c:pt idx="165">
                  <c:v>2.3454475189128159</c:v>
                </c:pt>
                <c:pt idx="166">
                  <c:v>2.3382480648162645</c:v>
                </c:pt>
                <c:pt idx="167">
                  <c:v>2.331060653690987</c:v>
                </c:pt>
                <c:pt idx="168">
                  <c:v>2.3240593712168858</c:v>
                </c:pt>
                <c:pt idx="169">
                  <c:v>2.317238822878644</c:v>
                </c:pt>
                <c:pt idx="170">
                  <c:v>2.3104119377600338</c:v>
                </c:pt>
                <c:pt idx="171">
                  <c:v>2.3032200318701581</c:v>
                </c:pt>
                <c:pt idx="172">
                  <c:v>2.2961029297296358</c:v>
                </c:pt>
                <c:pt idx="173">
                  <c:v>2.2890557404235481</c:v>
                </c:pt>
                <c:pt idx="174">
                  <c:v>2.2820736413511487</c:v>
                </c:pt>
                <c:pt idx="175">
                  <c:v>2.2751518230891032</c:v>
                </c:pt>
                <c:pt idx="176">
                  <c:v>2.268285669278125</c:v>
                </c:pt>
                <c:pt idx="177">
                  <c:v>2.2614705763230334</c:v>
                </c:pt>
                <c:pt idx="178">
                  <c:v>2.2547018209080658</c:v>
                </c:pt>
                <c:pt idx="179">
                  <c:v>2.2479751446943443</c:v>
                </c:pt>
                <c:pt idx="180">
                  <c:v>2.2412859505410174</c:v>
                </c:pt>
                <c:pt idx="181">
                  <c:v>2.2346300208369025</c:v>
                </c:pt>
                <c:pt idx="182">
                  <c:v>2.2280030585585715</c:v>
                </c:pt>
                <c:pt idx="183">
                  <c:v>2.221400821083948</c:v>
                </c:pt>
                <c:pt idx="184">
                  <c:v>2.2148192193661491</c:v>
                </c:pt>
                <c:pt idx="185">
                  <c:v>2.2082541317615356</c:v>
                </c:pt>
                <c:pt idx="186">
                  <c:v>2.201701502965498</c:v>
                </c:pt>
                <c:pt idx="187">
                  <c:v>2.1951573398557613</c:v>
                </c:pt>
                <c:pt idx="188">
                  <c:v>2.1886177727729308</c:v>
                </c:pt>
                <c:pt idx="189">
                  <c:v>2.1820788449652397</c:v>
                </c:pt>
                <c:pt idx="190">
                  <c:v>2.175536818710424</c:v>
                </c:pt>
                <c:pt idx="191">
                  <c:v>2.1689879411197612</c:v>
                </c:pt>
                <c:pt idx="192">
                  <c:v>2.1624284882121385</c:v>
                </c:pt>
                <c:pt idx="193">
                  <c:v>2.1558548952544285</c:v>
                </c:pt>
                <c:pt idx="194">
                  <c:v>2.1492634981348964</c:v>
                </c:pt>
                <c:pt idx="195">
                  <c:v>2.1426509061169483</c:v>
                </c:pt>
                <c:pt idx="196">
                  <c:v>2.1360138439740131</c:v>
                </c:pt>
                <c:pt idx="197">
                  <c:v>2.1293489800185781</c:v>
                </c:pt>
                <c:pt idx="198">
                  <c:v>2.1226535402582067</c:v>
                </c:pt>
                <c:pt idx="199">
                  <c:v>2.1158414004317034</c:v>
                </c:pt>
              </c:numCache>
            </c:numRef>
          </c:xVal>
          <c:yVal>
            <c:numRef>
              <c:f>'A. Thermody. result (all suite)'!$F$529:$F$728</c:f>
              <c:numCache>
                <c:formatCode>0.0</c:formatCode>
                <c:ptCount val="200"/>
                <c:pt idx="0">
                  <c:v>0.94975500000000002</c:v>
                </c:pt>
                <c:pt idx="1">
                  <c:v>0.95623199999999997</c:v>
                </c:pt>
                <c:pt idx="2">
                  <c:v>0.96272500000000005</c:v>
                </c:pt>
                <c:pt idx="3">
                  <c:v>0.96923700000000002</c:v>
                </c:pt>
                <c:pt idx="4">
                  <c:v>0.97576600000000002</c:v>
                </c:pt>
                <c:pt idx="5">
                  <c:v>0.98231299999999999</c:v>
                </c:pt>
                <c:pt idx="6">
                  <c:v>0.98887800000000003</c:v>
                </c:pt>
                <c:pt idx="7">
                  <c:v>0.99546000000000001</c:v>
                </c:pt>
                <c:pt idx="8">
                  <c:v>1.0020610000000001</c:v>
                </c:pt>
                <c:pt idx="9">
                  <c:v>1.0086790000000001</c:v>
                </c:pt>
                <c:pt idx="10">
                  <c:v>1.0153160000000001</c:v>
                </c:pt>
                <c:pt idx="11">
                  <c:v>1.021971</c:v>
                </c:pt>
                <c:pt idx="12">
                  <c:v>1.0286439999999999</c:v>
                </c:pt>
                <c:pt idx="13">
                  <c:v>1.0385439999999999</c:v>
                </c:pt>
                <c:pt idx="14">
                  <c:v>1.053339</c:v>
                </c:pt>
                <c:pt idx="15">
                  <c:v>1.066686</c:v>
                </c:pt>
                <c:pt idx="16">
                  <c:v>1.079963</c:v>
                </c:pt>
                <c:pt idx="17">
                  <c:v>1.093175</c:v>
                </c:pt>
                <c:pt idx="18">
                  <c:v>1.1063210000000001</c:v>
                </c:pt>
                <c:pt idx="19">
                  <c:v>1.1194059999999999</c:v>
                </c:pt>
                <c:pt idx="20">
                  <c:v>1.13243</c:v>
                </c:pt>
                <c:pt idx="21">
                  <c:v>1.1453960000000001</c:v>
                </c:pt>
                <c:pt idx="22">
                  <c:v>1.1583060000000001</c:v>
                </c:pt>
                <c:pt idx="23">
                  <c:v>1.1711609999999999</c:v>
                </c:pt>
                <c:pt idx="24">
                  <c:v>1.1839649999999999</c:v>
                </c:pt>
                <c:pt idx="25">
                  <c:v>1.196717</c:v>
                </c:pt>
                <c:pt idx="26">
                  <c:v>1.209422</c:v>
                </c:pt>
                <c:pt idx="27">
                  <c:v>1.222437</c:v>
                </c:pt>
                <c:pt idx="28">
                  <c:v>1.239096</c:v>
                </c:pt>
                <c:pt idx="29">
                  <c:v>1.259484</c:v>
                </c:pt>
                <c:pt idx="30">
                  <c:v>1.285695</c:v>
                </c:pt>
                <c:pt idx="31">
                  <c:v>1.3022419999999999</c:v>
                </c:pt>
                <c:pt idx="32">
                  <c:v>1.3185849999999999</c:v>
                </c:pt>
                <c:pt idx="33">
                  <c:v>1.334738</c:v>
                </c:pt>
                <c:pt idx="34">
                  <c:v>1.3507260000000001</c:v>
                </c:pt>
                <c:pt idx="35">
                  <c:v>1.3665929999999999</c:v>
                </c:pt>
                <c:pt idx="36">
                  <c:v>1.3824380000000001</c:v>
                </c:pt>
                <c:pt idx="37">
                  <c:v>1.4010819999999999</c:v>
                </c:pt>
                <c:pt idx="38">
                  <c:v>1.419732</c:v>
                </c:pt>
                <c:pt idx="39">
                  <c:v>1.4362200000000001</c:v>
                </c:pt>
                <c:pt idx="40">
                  <c:v>1.4524550000000001</c:v>
                </c:pt>
                <c:pt idx="41">
                  <c:v>1.4684820000000001</c:v>
                </c:pt>
                <c:pt idx="42">
                  <c:v>1.484464</c:v>
                </c:pt>
                <c:pt idx="43">
                  <c:v>1.501687</c:v>
                </c:pt>
                <c:pt idx="44">
                  <c:v>1.5179530000000001</c:v>
                </c:pt>
                <c:pt idx="45">
                  <c:v>1.534122</c:v>
                </c:pt>
                <c:pt idx="46">
                  <c:v>1.550192</c:v>
                </c:pt>
                <c:pt idx="47">
                  <c:v>1.5661609999999999</c:v>
                </c:pt>
                <c:pt idx="48">
                  <c:v>1.5820270000000001</c:v>
                </c:pt>
                <c:pt idx="49">
                  <c:v>1.597791</c:v>
                </c:pt>
                <c:pt idx="50">
                  <c:v>1.613451</c:v>
                </c:pt>
                <c:pt idx="51">
                  <c:v>1.6290070000000001</c:v>
                </c:pt>
                <c:pt idx="52">
                  <c:v>1.64446</c:v>
                </c:pt>
                <c:pt idx="53">
                  <c:v>1.6598109999999999</c:v>
                </c:pt>
                <c:pt idx="54">
                  <c:v>1.6750609999999999</c:v>
                </c:pt>
                <c:pt idx="55">
                  <c:v>1.6902090000000001</c:v>
                </c:pt>
                <c:pt idx="56">
                  <c:v>1.7052590000000001</c:v>
                </c:pt>
                <c:pt idx="57">
                  <c:v>1.7202120000000001</c:v>
                </c:pt>
                <c:pt idx="58">
                  <c:v>1.735069</c:v>
                </c:pt>
                <c:pt idx="59">
                  <c:v>1.749833</c:v>
                </c:pt>
                <c:pt idx="60">
                  <c:v>1.764505</c:v>
                </c:pt>
                <c:pt idx="61">
                  <c:v>1.7790889999999999</c:v>
                </c:pt>
                <c:pt idx="62">
                  <c:v>1.7935859999999999</c:v>
                </c:pt>
                <c:pt idx="63">
                  <c:v>1.8080000000000001</c:v>
                </c:pt>
                <c:pt idx="64">
                  <c:v>1.822335</c:v>
                </c:pt>
                <c:pt idx="65">
                  <c:v>1.836595</c:v>
                </c:pt>
                <c:pt idx="66">
                  <c:v>1.850787</c:v>
                </c:pt>
                <c:pt idx="67">
                  <c:v>1.8649249999999999</c:v>
                </c:pt>
                <c:pt idx="68">
                  <c:v>1.879092</c:v>
                </c:pt>
                <c:pt idx="69">
                  <c:v>1.918453</c:v>
                </c:pt>
                <c:pt idx="70">
                  <c:v>1.912191</c:v>
                </c:pt>
                <c:pt idx="71">
                  <c:v>1.9263410000000001</c:v>
                </c:pt>
                <c:pt idx="72">
                  <c:v>1.9404090000000001</c:v>
                </c:pt>
                <c:pt idx="73">
                  <c:v>1.9543980000000001</c:v>
                </c:pt>
                <c:pt idx="74">
                  <c:v>1.9683120000000001</c:v>
                </c:pt>
                <c:pt idx="75">
                  <c:v>1.9821530000000001</c:v>
                </c:pt>
                <c:pt idx="76">
                  <c:v>1.9959249999999999</c:v>
                </c:pt>
                <c:pt idx="77">
                  <c:v>2.0096289999999999</c:v>
                </c:pt>
                <c:pt idx="78">
                  <c:v>2.023269</c:v>
                </c:pt>
                <c:pt idx="79">
                  <c:v>2.0368469999999999</c:v>
                </c:pt>
                <c:pt idx="80">
                  <c:v>2.0503659999999999</c:v>
                </c:pt>
                <c:pt idx="81">
                  <c:v>2.063828</c:v>
                </c:pt>
                <c:pt idx="82">
                  <c:v>2.0772360000000001</c:v>
                </c:pt>
                <c:pt idx="83">
                  <c:v>2.0905930000000001</c:v>
                </c:pt>
                <c:pt idx="84">
                  <c:v>2.1038999999999999</c:v>
                </c:pt>
                <c:pt idx="85">
                  <c:v>2.1171600000000002</c:v>
                </c:pt>
                <c:pt idx="86">
                  <c:v>2.1303749999999999</c:v>
                </c:pt>
                <c:pt idx="87">
                  <c:v>2.1441520000000001</c:v>
                </c:pt>
                <c:pt idx="88">
                  <c:v>2.1580949999999999</c:v>
                </c:pt>
                <c:pt idx="89">
                  <c:v>2.171424</c:v>
                </c:pt>
                <c:pt idx="90">
                  <c:v>2.1847259999999999</c:v>
                </c:pt>
                <c:pt idx="91">
                  <c:v>2.1980040000000001</c:v>
                </c:pt>
                <c:pt idx="92">
                  <c:v>2.2112569999999998</c:v>
                </c:pt>
                <c:pt idx="93">
                  <c:v>2.2244890000000002</c:v>
                </c:pt>
                <c:pt idx="94">
                  <c:v>2.2376999999999998</c:v>
                </c:pt>
                <c:pt idx="95">
                  <c:v>2.2508919999999999</c:v>
                </c:pt>
                <c:pt idx="96">
                  <c:v>2.264068</c:v>
                </c:pt>
                <c:pt idx="97">
                  <c:v>2.2772269999999999</c:v>
                </c:pt>
                <c:pt idx="98">
                  <c:v>2.2903709999999999</c:v>
                </c:pt>
                <c:pt idx="99">
                  <c:v>2.3035030000000001</c:v>
                </c:pt>
                <c:pt idx="100">
                  <c:v>2.3166229999999999</c:v>
                </c:pt>
                <c:pt idx="101">
                  <c:v>2.3297319999999999</c:v>
                </c:pt>
                <c:pt idx="102">
                  <c:v>2.342832</c:v>
                </c:pt>
                <c:pt idx="103">
                  <c:v>2.355925</c:v>
                </c:pt>
                <c:pt idx="104">
                  <c:v>2.369011</c:v>
                </c:pt>
                <c:pt idx="105">
                  <c:v>2.3820920000000001</c:v>
                </c:pt>
                <c:pt idx="106">
                  <c:v>2.395168</c:v>
                </c:pt>
                <c:pt idx="107">
                  <c:v>2.408242</c:v>
                </c:pt>
                <c:pt idx="108">
                  <c:v>2.4213149999999999</c:v>
                </c:pt>
                <c:pt idx="109">
                  <c:v>2.4343859999999999</c:v>
                </c:pt>
                <c:pt idx="110">
                  <c:v>2.4474589999999998</c:v>
                </c:pt>
                <c:pt idx="111">
                  <c:v>2.4605329999999999</c:v>
                </c:pt>
                <c:pt idx="112">
                  <c:v>2.4736099999999999</c:v>
                </c:pt>
                <c:pt idx="113">
                  <c:v>2.486691</c:v>
                </c:pt>
                <c:pt idx="114">
                  <c:v>2.4997769999999999</c:v>
                </c:pt>
                <c:pt idx="115">
                  <c:v>2.5128689999999998</c:v>
                </c:pt>
                <c:pt idx="116">
                  <c:v>2.5259680000000002</c:v>
                </c:pt>
                <c:pt idx="117">
                  <c:v>2.5390739999999998</c:v>
                </c:pt>
                <c:pt idx="118">
                  <c:v>2.5521889999999998</c:v>
                </c:pt>
                <c:pt idx="119">
                  <c:v>2.5653139999999999</c:v>
                </c:pt>
                <c:pt idx="120">
                  <c:v>2.578449</c:v>
                </c:pt>
                <c:pt idx="121">
                  <c:v>2.5915949999999999</c:v>
                </c:pt>
                <c:pt idx="122">
                  <c:v>2.6047530000000001</c:v>
                </c:pt>
                <c:pt idx="123">
                  <c:v>2.6179230000000002</c:v>
                </c:pt>
                <c:pt idx="124">
                  <c:v>2.6311059999999999</c:v>
                </c:pt>
                <c:pt idx="125">
                  <c:v>2.6443029999999998</c:v>
                </c:pt>
                <c:pt idx="126">
                  <c:v>2.6575139999999999</c:v>
                </c:pt>
                <c:pt idx="127">
                  <c:v>2.6707399999999999</c:v>
                </c:pt>
                <c:pt idx="128">
                  <c:v>2.68398</c:v>
                </c:pt>
                <c:pt idx="129">
                  <c:v>2.6995480000000001</c:v>
                </c:pt>
                <c:pt idx="130">
                  <c:v>2.7147899999999998</c:v>
                </c:pt>
                <c:pt idx="131">
                  <c:v>2.729454</c:v>
                </c:pt>
                <c:pt idx="132">
                  <c:v>2.7442039999999999</c:v>
                </c:pt>
                <c:pt idx="133">
                  <c:v>2.7589779999999999</c:v>
                </c:pt>
                <c:pt idx="134">
                  <c:v>2.773774</c:v>
                </c:pt>
                <c:pt idx="135">
                  <c:v>2.7885930000000001</c:v>
                </c:pt>
                <c:pt idx="136">
                  <c:v>2.8034349999999999</c:v>
                </c:pt>
                <c:pt idx="137">
                  <c:v>2.8182999999999998</c:v>
                </c:pt>
                <c:pt idx="138">
                  <c:v>2.8331870000000001</c:v>
                </c:pt>
                <c:pt idx="139">
                  <c:v>2.8480970000000001</c:v>
                </c:pt>
                <c:pt idx="140">
                  <c:v>2.863029</c:v>
                </c:pt>
                <c:pt idx="141">
                  <c:v>2.877983</c:v>
                </c:pt>
                <c:pt idx="142">
                  <c:v>2.8929580000000001</c:v>
                </c:pt>
                <c:pt idx="143">
                  <c:v>2.9079540000000001</c:v>
                </c:pt>
                <c:pt idx="144">
                  <c:v>2.9229699999999998</c:v>
                </c:pt>
                <c:pt idx="145">
                  <c:v>2.9380069999999998</c:v>
                </c:pt>
                <c:pt idx="146">
                  <c:v>2.9530630000000002</c:v>
                </c:pt>
                <c:pt idx="147">
                  <c:v>2.9681389999999999</c:v>
                </c:pt>
                <c:pt idx="148">
                  <c:v>2.9832329999999998</c:v>
                </c:pt>
                <c:pt idx="149">
                  <c:v>2.998345</c:v>
                </c:pt>
                <c:pt idx="150">
                  <c:v>3.0134759999999998</c:v>
                </c:pt>
                <c:pt idx="151">
                  <c:v>3.0286230000000001</c:v>
                </c:pt>
                <c:pt idx="152">
                  <c:v>3.043787</c:v>
                </c:pt>
                <c:pt idx="153">
                  <c:v>3.058967</c:v>
                </c:pt>
                <c:pt idx="154">
                  <c:v>3.0831750000000002</c:v>
                </c:pt>
                <c:pt idx="155">
                  <c:v>3.1057450000000002</c:v>
                </c:pt>
                <c:pt idx="156">
                  <c:v>3.1279430000000001</c:v>
                </c:pt>
                <c:pt idx="157">
                  <c:v>3.1501329999999998</c:v>
                </c:pt>
                <c:pt idx="158">
                  <c:v>3.1722839999999999</c:v>
                </c:pt>
                <c:pt idx="159">
                  <c:v>3.1943709999999998</c:v>
                </c:pt>
                <c:pt idx="160">
                  <c:v>3.2163759999999999</c:v>
                </c:pt>
                <c:pt idx="161">
                  <c:v>3.238283</c:v>
                </c:pt>
                <c:pt idx="162">
                  <c:v>3.260084</c:v>
                </c:pt>
                <c:pt idx="163">
                  <c:v>3.2817690000000002</c:v>
                </c:pt>
                <c:pt idx="164">
                  <c:v>3.3033350000000001</c:v>
                </c:pt>
                <c:pt idx="165">
                  <c:v>3.3247770000000001</c:v>
                </c:pt>
                <c:pt idx="166">
                  <c:v>3.3428420000000001</c:v>
                </c:pt>
                <c:pt idx="167">
                  <c:v>3.3482340000000002</c:v>
                </c:pt>
                <c:pt idx="168">
                  <c:v>3.3527800000000001</c:v>
                </c:pt>
                <c:pt idx="169">
                  <c:v>3.356887</c:v>
                </c:pt>
                <c:pt idx="170">
                  <c:v>3.3569870000000002</c:v>
                </c:pt>
                <c:pt idx="171">
                  <c:v>3.3436189999999999</c:v>
                </c:pt>
                <c:pt idx="172">
                  <c:v>3.3197450000000002</c:v>
                </c:pt>
                <c:pt idx="173">
                  <c:v>3.295172</c:v>
                </c:pt>
                <c:pt idx="174">
                  <c:v>3.2698969999999998</c:v>
                </c:pt>
                <c:pt idx="175">
                  <c:v>3.2439149999999999</c:v>
                </c:pt>
                <c:pt idx="176">
                  <c:v>3.2172230000000002</c:v>
                </c:pt>
                <c:pt idx="177">
                  <c:v>3.1898140000000001</c:v>
                </c:pt>
                <c:pt idx="178">
                  <c:v>3.161683</c:v>
                </c:pt>
                <c:pt idx="179">
                  <c:v>3.132822</c:v>
                </c:pt>
                <c:pt idx="180">
                  <c:v>3.1032250000000001</c:v>
                </c:pt>
                <c:pt idx="181">
                  <c:v>3.072883</c:v>
                </c:pt>
                <c:pt idx="182">
                  <c:v>3.0417860000000001</c:v>
                </c:pt>
                <c:pt idx="183">
                  <c:v>3.0099260000000001</c:v>
                </c:pt>
                <c:pt idx="184">
                  <c:v>2.977293</c:v>
                </c:pt>
                <c:pt idx="185">
                  <c:v>2.9438749999999998</c:v>
                </c:pt>
                <c:pt idx="186">
                  <c:v>2.9096609999999998</c:v>
                </c:pt>
                <c:pt idx="187">
                  <c:v>2.8746399999999999</c:v>
                </c:pt>
                <c:pt idx="188">
                  <c:v>2.8387989999999999</c:v>
                </c:pt>
                <c:pt idx="189">
                  <c:v>2.8021259999999999</c:v>
                </c:pt>
                <c:pt idx="190">
                  <c:v>2.7646069999999998</c:v>
                </c:pt>
                <c:pt idx="191">
                  <c:v>2.7262279999999999</c:v>
                </c:pt>
                <c:pt idx="192">
                  <c:v>2.6869770000000002</c:v>
                </c:pt>
                <c:pt idx="193">
                  <c:v>2.6468400000000001</c:v>
                </c:pt>
                <c:pt idx="194">
                  <c:v>2.6058020000000002</c:v>
                </c:pt>
                <c:pt idx="195">
                  <c:v>2.56385</c:v>
                </c:pt>
                <c:pt idx="196">
                  <c:v>2.5209709999999999</c:v>
                </c:pt>
                <c:pt idx="197">
                  <c:v>2.4771510000000001</c:v>
                </c:pt>
                <c:pt idx="198">
                  <c:v>2.4323730000000001</c:v>
                </c:pt>
                <c:pt idx="199">
                  <c:v>2.3878740000000001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7A-42D4-B24B-5885C1152D24}"/>
            </c:ext>
          </c:extLst>
        </c:ser>
        <c:ser>
          <c:idx val="1"/>
          <c:order val="1"/>
          <c:tx>
            <c:v>Phonotephrite LLD 5 kbar</c:v>
          </c:tx>
          <c:spPr>
            <a:ln w="25400" cap="rnd">
              <a:solidFill>
                <a:srgbClr val="FF000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suite)'!$E$730:$E$903</c:f>
              <c:numCache>
                <c:formatCode>0.0</c:formatCode>
                <c:ptCount val="174"/>
                <c:pt idx="0">
                  <c:v>2.6473750320290477</c:v>
                </c:pt>
                <c:pt idx="1">
                  <c:v>2.6480843650842973</c:v>
                </c:pt>
                <c:pt idx="2">
                  <c:v>2.6487944889196213</c:v>
                </c:pt>
                <c:pt idx="3">
                  <c:v>2.6495054049247577</c:v>
                </c:pt>
                <c:pt idx="4">
                  <c:v>2.6502171144928761</c:v>
                </c:pt>
                <c:pt idx="5">
                  <c:v>2.6509296190205904</c:v>
                </c:pt>
                <c:pt idx="6">
                  <c:v>2.6516429199079754</c:v>
                </c:pt>
                <c:pt idx="7">
                  <c:v>2.6523570185585696</c:v>
                </c:pt>
                <c:pt idx="8">
                  <c:v>2.6530719163793948</c:v>
                </c:pt>
                <c:pt idx="9">
                  <c:v>2.653787614780962</c:v>
                </c:pt>
                <c:pt idx="10">
                  <c:v>2.6545041151772861</c:v>
                </c:pt>
                <c:pt idx="11">
                  <c:v>2.6552214189858927</c:v>
                </c:pt>
                <c:pt idx="12">
                  <c:v>2.6559395276278361</c:v>
                </c:pt>
                <c:pt idx="13">
                  <c:v>2.6566584425277036</c:v>
                </c:pt>
                <c:pt idx="14">
                  <c:v>2.6573781651136357</c:v>
                </c:pt>
                <c:pt idx="15">
                  <c:v>2.6580986968173304</c:v>
                </c:pt>
                <c:pt idx="16">
                  <c:v>2.6588200390740568</c:v>
                </c:pt>
                <c:pt idx="17">
                  <c:v>2.6595421933226699</c:v>
                </c:pt>
                <c:pt idx="18">
                  <c:v>2.6602651610056176</c:v>
                </c:pt>
                <c:pt idx="19">
                  <c:v>2.6609889435689578</c:v>
                </c:pt>
                <c:pt idx="20">
                  <c:v>2.6617135424623668</c:v>
                </c:pt>
                <c:pt idx="21">
                  <c:v>2.6624389591391484</c:v>
                </c:pt>
                <c:pt idx="22">
                  <c:v>2.6631651950562549</c:v>
                </c:pt>
                <c:pt idx="23">
                  <c:v>2.6638922516742913</c:v>
                </c:pt>
                <c:pt idx="24">
                  <c:v>2.6646201304575294</c:v>
                </c:pt>
                <c:pt idx="25">
                  <c:v>2.6653488328739217</c:v>
                </c:pt>
                <c:pt idx="26">
                  <c:v>2.6660783603951113</c:v>
                </c:pt>
                <c:pt idx="27">
                  <c:v>2.6668087144964456</c:v>
                </c:pt>
                <c:pt idx="28">
                  <c:v>2.6675398966569892</c:v>
                </c:pt>
                <c:pt idx="29">
                  <c:v>2.6682719083595332</c:v>
                </c:pt>
                <c:pt idx="30">
                  <c:v>2.6690047510906112</c:v>
                </c:pt>
                <c:pt idx="31">
                  <c:v>2.6697384263405102</c:v>
                </c:pt>
                <c:pt idx="32">
                  <c:v>2.6704729356032821</c:v>
                </c:pt>
                <c:pt idx="33">
                  <c:v>2.6712082803767583</c:v>
                </c:pt>
                <c:pt idx="34">
                  <c:v>2.671944462162561</c:v>
                </c:pt>
                <c:pt idx="35">
                  <c:v>2.6726814824661163</c:v>
                </c:pt>
                <c:pt idx="36">
                  <c:v>2.6734193427966679</c:v>
                </c:pt>
                <c:pt idx="37">
                  <c:v>2.6741580446672861</c:v>
                </c:pt>
                <c:pt idx="38">
                  <c:v>2.6716665363809269</c:v>
                </c:pt>
                <c:pt idx="39">
                  <c:v>2.6692306297554085</c:v>
                </c:pt>
                <c:pt idx="40">
                  <c:v>2.6668486994034599</c:v>
                </c:pt>
                <c:pt idx="41">
                  <c:v>2.6645196150440711</c:v>
                </c:pt>
                <c:pt idx="42">
                  <c:v>2.6622421323934358</c:v>
                </c:pt>
                <c:pt idx="43">
                  <c:v>2.6600150994112637</c:v>
                </c:pt>
                <c:pt idx="44">
                  <c:v>2.6578372611583445</c:v>
                </c:pt>
                <c:pt idx="45">
                  <c:v>2.655707304301814</c:v>
                </c:pt>
                <c:pt idx="46">
                  <c:v>2.6536241347329632</c:v>
                </c:pt>
                <c:pt idx="47">
                  <c:v>2.6515863131054531</c:v>
                </c:pt>
                <c:pt idx="48">
                  <c:v>2.6495925213139091</c:v>
                </c:pt>
                <c:pt idx="49">
                  <c:v>2.6476415480171003</c:v>
                </c:pt>
                <c:pt idx="50">
                  <c:v>2.6457319403607453</c:v>
                </c:pt>
                <c:pt idx="51">
                  <c:v>2.6438623446886083</c:v>
                </c:pt>
                <c:pt idx="52">
                  <c:v>2.6420312731591706</c:v>
                </c:pt>
                <c:pt idx="53">
                  <c:v>2.6377233481571842</c:v>
                </c:pt>
                <c:pt idx="54">
                  <c:v>2.6333122913647169</c:v>
                </c:pt>
                <c:pt idx="55">
                  <c:v>2.6289499803018224</c:v>
                </c:pt>
                <c:pt idx="56">
                  <c:v>2.6246373306430422</c:v>
                </c:pt>
                <c:pt idx="57">
                  <c:v>2.6203751561386222</c:v>
                </c:pt>
                <c:pt idx="58">
                  <c:v>2.6161639659279756</c:v>
                </c:pt>
                <c:pt idx="59">
                  <c:v>2.6120040115009084</c:v>
                </c:pt>
                <c:pt idx="60">
                  <c:v>2.6078955078637462</c:v>
                </c:pt>
                <c:pt idx="61">
                  <c:v>2.6038382790169297</c:v>
                </c:pt>
                <c:pt idx="62">
                  <c:v>2.5998323266460774</c:v>
                </c:pt>
                <c:pt idx="63">
                  <c:v>2.5958773078581157</c:v>
                </c:pt>
                <c:pt idx="64">
                  <c:v>2.5919728858593802</c:v>
                </c:pt>
                <c:pt idx="65">
                  <c:v>2.5881186824327909</c:v>
                </c:pt>
                <c:pt idx="66">
                  <c:v>2.5843140782134522</c:v>
                </c:pt>
                <c:pt idx="67">
                  <c:v>2.5805586388787796</c:v>
                </c:pt>
                <c:pt idx="68">
                  <c:v>2.5768516312107628</c:v>
                </c:pt>
                <c:pt idx="69">
                  <c:v>2.5731925375970328</c:v>
                </c:pt>
                <c:pt idx="70">
                  <c:v>2.5703922571546745</c:v>
                </c:pt>
                <c:pt idx="71">
                  <c:v>2.5680497739219987</c:v>
                </c:pt>
                <c:pt idx="72">
                  <c:v>2.5657481570773752</c:v>
                </c:pt>
                <c:pt idx="73">
                  <c:v>2.5634853383115961</c:v>
                </c:pt>
                <c:pt idx="74">
                  <c:v>2.5612592598428692</c:v>
                </c:pt>
                <c:pt idx="75">
                  <c:v>2.5590679885549155</c:v>
                </c:pt>
                <c:pt idx="76">
                  <c:v>2.5569095233475601</c:v>
                </c:pt>
                <c:pt idx="77">
                  <c:v>2.5547819758332895</c:v>
                </c:pt>
                <c:pt idx="78">
                  <c:v>2.5526833974852035</c:v>
                </c:pt>
                <c:pt idx="79">
                  <c:v>2.550612001656992</c:v>
                </c:pt>
                <c:pt idx="80">
                  <c:v>2.5485438853151141</c:v>
                </c:pt>
                <c:pt idx="81">
                  <c:v>2.5464393460231647</c:v>
                </c:pt>
                <c:pt idx="82">
                  <c:v>2.5443618429399577</c:v>
                </c:pt>
                <c:pt idx="83">
                  <c:v>2.542309351460927</c:v>
                </c:pt>
                <c:pt idx="84">
                  <c:v>2.5402796567798642</c:v>
                </c:pt>
                <c:pt idx="85">
                  <c:v>2.5382709830771142</c:v>
                </c:pt>
                <c:pt idx="86">
                  <c:v>2.5362811725624903</c:v>
                </c:pt>
                <c:pt idx="87">
                  <c:v>2.5343083840125584</c:v>
                </c:pt>
                <c:pt idx="88">
                  <c:v>2.5323506849099897</c:v>
                </c:pt>
                <c:pt idx="89">
                  <c:v>2.5304062605216857</c:v>
                </c:pt>
                <c:pt idx="90">
                  <c:v>2.5284733578440912</c:v>
                </c:pt>
                <c:pt idx="91">
                  <c:v>2.5265500946408439</c:v>
                </c:pt>
                <c:pt idx="92">
                  <c:v>2.524634825033742</c:v>
                </c:pt>
                <c:pt idx="93">
                  <c:v>2.5227258508512165</c:v>
                </c:pt>
                <c:pt idx="94">
                  <c:v>2.5208215020079816</c:v>
                </c:pt>
                <c:pt idx="95">
                  <c:v>2.5189202668673993</c:v>
                </c:pt>
                <c:pt idx="96">
                  <c:v>2.5170204343950289</c:v>
                </c:pt>
                <c:pt idx="97">
                  <c:v>2.5151206253725005</c:v>
                </c:pt>
                <c:pt idx="98">
                  <c:v>2.5132192698330615</c:v>
                </c:pt>
                <c:pt idx="99">
                  <c:v>2.5113149241560162</c:v>
                </c:pt>
                <c:pt idx="100">
                  <c:v>2.5094062637244683</c:v>
                </c:pt>
                <c:pt idx="101">
                  <c:v>2.5074919501586059</c:v>
                </c:pt>
                <c:pt idx="102">
                  <c:v>2.5055706686389723</c:v>
                </c:pt>
                <c:pt idx="103">
                  <c:v>2.5036411701667536</c:v>
                </c:pt>
                <c:pt idx="104">
                  <c:v>2.5017022781985223</c:v>
                </c:pt>
                <c:pt idx="105">
                  <c:v>2.4997528794619175</c:v>
                </c:pt>
                <c:pt idx="106">
                  <c:v>2.4977918231950254</c:v>
                </c:pt>
                <c:pt idx="107">
                  <c:v>2.495818211588217</c:v>
                </c:pt>
                <c:pt idx="108">
                  <c:v>2.4938310266791879</c:v>
                </c:pt>
                <c:pt idx="109">
                  <c:v>2.4918293687168478</c:v>
                </c:pt>
                <c:pt idx="110">
                  <c:v>2.4898124651438183</c:v>
                </c:pt>
                <c:pt idx="111">
                  <c:v>2.4877795270529539</c:v>
                </c:pt>
                <c:pt idx="112">
                  <c:v>2.4857298594462294</c:v>
                </c:pt>
                <c:pt idx="113">
                  <c:v>2.4836628301435142</c:v>
                </c:pt>
                <c:pt idx="114">
                  <c:v>2.4815778827901265</c:v>
                </c:pt>
                <c:pt idx="115">
                  <c:v>2.4794747023122543</c:v>
                </c:pt>
                <c:pt idx="116">
                  <c:v>2.4773527875998531</c:v>
                </c:pt>
                <c:pt idx="117">
                  <c:v>2.4752117973237917</c:v>
                </c:pt>
                <c:pt idx="118">
                  <c:v>2.4731140501755693</c:v>
                </c:pt>
                <c:pt idx="119">
                  <c:v>2.4710197701027283</c:v>
                </c:pt>
                <c:pt idx="120">
                  <c:v>2.4689043735336926</c:v>
                </c:pt>
                <c:pt idx="121">
                  <c:v>2.4667677820181062</c:v>
                </c:pt>
                <c:pt idx="122">
                  <c:v>2.4646103261259396</c:v>
                </c:pt>
                <c:pt idx="123">
                  <c:v>2.4624321424745266</c:v>
                </c:pt>
                <c:pt idx="124">
                  <c:v>2.4602335405076947</c:v>
                </c:pt>
                <c:pt idx="125">
                  <c:v>2.4580149891892833</c:v>
                </c:pt>
                <c:pt idx="126">
                  <c:v>2.4557769865431043</c:v>
                </c:pt>
                <c:pt idx="127">
                  <c:v>2.4535202162742418</c:v>
                </c:pt>
                <c:pt idx="128">
                  <c:v>2.4512453095502664</c:v>
                </c:pt>
                <c:pt idx="129">
                  <c:v>2.4489533183853829</c:v>
                </c:pt>
                <c:pt idx="130">
                  <c:v>2.4466463160593226</c:v>
                </c:pt>
                <c:pt idx="131">
                  <c:v>2.444440909228458</c:v>
                </c:pt>
                <c:pt idx="132">
                  <c:v>2.4422416001477165</c:v>
                </c:pt>
                <c:pt idx="133">
                  <c:v>2.4400481284551665</c:v>
                </c:pt>
                <c:pt idx="134">
                  <c:v>2.4378602042314861</c:v>
                </c:pt>
                <c:pt idx="135">
                  <c:v>2.4356775711564982</c:v>
                </c:pt>
                <c:pt idx="136">
                  <c:v>2.4335000733987164</c:v>
                </c:pt>
                <c:pt idx="137">
                  <c:v>2.4313274357359616</c:v>
                </c:pt>
                <c:pt idx="138">
                  <c:v>2.4294606995447916</c:v>
                </c:pt>
                <c:pt idx="139">
                  <c:v>2.4276470700840171</c:v>
                </c:pt>
                <c:pt idx="140">
                  <c:v>2.4258273270057709</c:v>
                </c:pt>
                <c:pt idx="141">
                  <c:v>2.4240012926332923</c:v>
                </c:pt>
                <c:pt idx="142">
                  <c:v>2.4221686996158818</c:v>
                </c:pt>
                <c:pt idx="143">
                  <c:v>2.4203292582724134</c:v>
                </c:pt>
                <c:pt idx="144">
                  <c:v>2.4184828920032406</c:v>
                </c:pt>
                <c:pt idx="145">
                  <c:v>2.416629313097546</c:v>
                </c:pt>
                <c:pt idx="146">
                  <c:v>2.4147683496702399</c:v>
                </c:pt>
                <c:pt idx="147">
                  <c:v>2.4128999799593291</c:v>
                </c:pt>
                <c:pt idx="148">
                  <c:v>2.4110240431948169</c:v>
                </c:pt>
                <c:pt idx="149">
                  <c:v>2.4091404606524494</c:v>
                </c:pt>
                <c:pt idx="150">
                  <c:v>2.4072490960503137</c:v>
                </c:pt>
                <c:pt idx="151">
                  <c:v>2.4053500655326894</c:v>
                </c:pt>
                <c:pt idx="152">
                  <c:v>2.403443258812044</c:v>
                </c:pt>
                <c:pt idx="153">
                  <c:v>2.4015288058396482</c:v>
                </c:pt>
                <c:pt idx="154">
                  <c:v>2.3996067361010915</c:v>
                </c:pt>
                <c:pt idx="155">
                  <c:v>2.3963125984764391</c:v>
                </c:pt>
                <c:pt idx="156">
                  <c:v>2.391657037788891</c:v>
                </c:pt>
                <c:pt idx="157">
                  <c:v>2.3871074041234412</c:v>
                </c:pt>
                <c:pt idx="158">
                  <c:v>2.3826606913188328</c:v>
                </c:pt>
                <c:pt idx="159">
                  <c:v>2.3783142332404439</c:v>
                </c:pt>
                <c:pt idx="160">
                  <c:v>2.3744448264064615</c:v>
                </c:pt>
                <c:pt idx="161">
                  <c:v>2.3707619161596623</c:v>
                </c:pt>
                <c:pt idx="162">
                  <c:v>2.3671645072897181</c:v>
                </c:pt>
                <c:pt idx="163">
                  <c:v>2.3616459370543126</c:v>
                </c:pt>
                <c:pt idx="164">
                  <c:v>2.3549467339036227</c:v>
                </c:pt>
                <c:pt idx="165">
                  <c:v>2.3481518265848589</c:v>
                </c:pt>
                <c:pt idx="166">
                  <c:v>2.3410071748390693</c:v>
                </c:pt>
                <c:pt idx="167">
                  <c:v>2.3331762400204235</c:v>
                </c:pt>
                <c:pt idx="168">
                  <c:v>2.3246045468367447</c:v>
                </c:pt>
                <c:pt idx="169">
                  <c:v>2.3163068470998089</c:v>
                </c:pt>
                <c:pt idx="170">
                  <c:v>2.3045629964539995</c:v>
                </c:pt>
                <c:pt idx="171">
                  <c:v>2.2935921790016036</c:v>
                </c:pt>
                <c:pt idx="172">
                  <c:v>2.2827687931163276</c:v>
                </c:pt>
                <c:pt idx="173">
                  <c:v>2.2721769764045807</c:v>
                </c:pt>
              </c:numCache>
            </c:numRef>
          </c:xVal>
          <c:yVal>
            <c:numRef>
              <c:f>'A. Thermody. result (all suite)'!$F$730:$F$903</c:f>
              <c:numCache>
                <c:formatCode>0.0</c:formatCode>
                <c:ptCount val="174"/>
                <c:pt idx="0">
                  <c:v>1.2750300000000001</c:v>
                </c:pt>
                <c:pt idx="1">
                  <c:v>1.282106</c:v>
                </c:pt>
                <c:pt idx="2">
                  <c:v>1.2891999999999999</c:v>
                </c:pt>
                <c:pt idx="3">
                  <c:v>1.296314</c:v>
                </c:pt>
                <c:pt idx="4">
                  <c:v>1.3034479999999999</c:v>
                </c:pt>
                <c:pt idx="5">
                  <c:v>1.3106009999999999</c:v>
                </c:pt>
                <c:pt idx="6">
                  <c:v>1.317774</c:v>
                </c:pt>
                <c:pt idx="7">
                  <c:v>1.3249660000000001</c:v>
                </c:pt>
                <c:pt idx="8">
                  <c:v>1.3321780000000001</c:v>
                </c:pt>
                <c:pt idx="9">
                  <c:v>1.33941</c:v>
                </c:pt>
                <c:pt idx="10">
                  <c:v>1.346662</c:v>
                </c:pt>
                <c:pt idx="11">
                  <c:v>1.353934</c:v>
                </c:pt>
                <c:pt idx="12">
                  <c:v>1.3612249999999999</c:v>
                </c:pt>
                <c:pt idx="13">
                  <c:v>1.3685369999999999</c:v>
                </c:pt>
                <c:pt idx="14">
                  <c:v>1.3758699999999999</c:v>
                </c:pt>
                <c:pt idx="15">
                  <c:v>1.383222</c:v>
                </c:pt>
                <c:pt idx="16">
                  <c:v>1.390595</c:v>
                </c:pt>
                <c:pt idx="17">
                  <c:v>1.3979889999999999</c:v>
                </c:pt>
                <c:pt idx="18">
                  <c:v>1.405403</c:v>
                </c:pt>
                <c:pt idx="19">
                  <c:v>1.4128369999999999</c:v>
                </c:pt>
                <c:pt idx="20">
                  <c:v>1.420293</c:v>
                </c:pt>
                <c:pt idx="21">
                  <c:v>1.4277690000000001</c:v>
                </c:pt>
                <c:pt idx="22">
                  <c:v>1.4352659999999999</c:v>
                </c:pt>
                <c:pt idx="23">
                  <c:v>1.442785</c:v>
                </c:pt>
                <c:pt idx="24">
                  <c:v>1.4503239999999999</c:v>
                </c:pt>
                <c:pt idx="25">
                  <c:v>1.457884</c:v>
                </c:pt>
                <c:pt idx="26">
                  <c:v>1.4654659999999999</c:v>
                </c:pt>
                <c:pt idx="27">
                  <c:v>1.473069</c:v>
                </c:pt>
                <c:pt idx="28">
                  <c:v>1.480694</c:v>
                </c:pt>
                <c:pt idx="29">
                  <c:v>1.48834</c:v>
                </c:pt>
                <c:pt idx="30">
                  <c:v>1.496008</c:v>
                </c:pt>
                <c:pt idx="31">
                  <c:v>1.503698</c:v>
                </c:pt>
                <c:pt idx="32">
                  <c:v>1.511409</c:v>
                </c:pt>
                <c:pt idx="33">
                  <c:v>1.519142</c:v>
                </c:pt>
                <c:pt idx="34">
                  <c:v>1.5268980000000001</c:v>
                </c:pt>
                <c:pt idx="35">
                  <c:v>1.534675</c:v>
                </c:pt>
                <c:pt idx="36">
                  <c:v>1.542475</c:v>
                </c:pt>
                <c:pt idx="37">
                  <c:v>1.550297</c:v>
                </c:pt>
                <c:pt idx="38">
                  <c:v>1.570071</c:v>
                </c:pt>
                <c:pt idx="39">
                  <c:v>1.580346</c:v>
                </c:pt>
                <c:pt idx="40">
                  <c:v>1.5905339999999999</c:v>
                </c:pt>
                <c:pt idx="41">
                  <c:v>1.6006640000000001</c:v>
                </c:pt>
                <c:pt idx="42">
                  <c:v>1.6107389999999999</c:v>
                </c:pt>
                <c:pt idx="43">
                  <c:v>1.6207609999999999</c:v>
                </c:pt>
                <c:pt idx="44">
                  <c:v>1.6307339999999999</c:v>
                </c:pt>
                <c:pt idx="45">
                  <c:v>1.6406590000000001</c:v>
                </c:pt>
                <c:pt idx="46">
                  <c:v>1.6505380000000001</c:v>
                </c:pt>
                <c:pt idx="47">
                  <c:v>1.660374</c:v>
                </c:pt>
                <c:pt idx="48">
                  <c:v>1.670169</c:v>
                </c:pt>
                <c:pt idx="49">
                  <c:v>1.6799249999999999</c:v>
                </c:pt>
                <c:pt idx="50">
                  <c:v>1.689643</c:v>
                </c:pt>
                <c:pt idx="51">
                  <c:v>1.699325</c:v>
                </c:pt>
                <c:pt idx="52">
                  <c:v>1.7089730000000001</c:v>
                </c:pt>
                <c:pt idx="53">
                  <c:v>1.7248920000000001</c:v>
                </c:pt>
                <c:pt idx="54">
                  <c:v>1.7348330000000001</c:v>
                </c:pt>
                <c:pt idx="55">
                  <c:v>1.7443789999999999</c:v>
                </c:pt>
                <c:pt idx="56">
                  <c:v>1.753938</c:v>
                </c:pt>
                <c:pt idx="57">
                  <c:v>1.7635080000000001</c:v>
                </c:pt>
                <c:pt idx="58">
                  <c:v>1.7730900000000001</c:v>
                </c:pt>
                <c:pt idx="59">
                  <c:v>1.782681</c:v>
                </c:pt>
                <c:pt idx="60">
                  <c:v>1.7922819999999999</c:v>
                </c:pt>
                <c:pt idx="61">
                  <c:v>1.801892</c:v>
                </c:pt>
                <c:pt idx="62">
                  <c:v>1.81151</c:v>
                </c:pt>
                <c:pt idx="63">
                  <c:v>1.8211379999999999</c:v>
                </c:pt>
                <c:pt idx="64">
                  <c:v>1.8307739999999999</c:v>
                </c:pt>
                <c:pt idx="65">
                  <c:v>1.8404180000000001</c:v>
                </c:pt>
                <c:pt idx="66">
                  <c:v>1.850071</c:v>
                </c:pt>
                <c:pt idx="67">
                  <c:v>1.8597319999999999</c:v>
                </c:pt>
                <c:pt idx="68">
                  <c:v>1.869402</c:v>
                </c:pt>
                <c:pt idx="69">
                  <c:v>1.879081</c:v>
                </c:pt>
                <c:pt idx="70">
                  <c:v>1.8918360000000001</c:v>
                </c:pt>
                <c:pt idx="71">
                  <c:v>1.9054759999999999</c:v>
                </c:pt>
                <c:pt idx="72">
                  <c:v>1.918649</c:v>
                </c:pt>
                <c:pt idx="73">
                  <c:v>1.931767</c:v>
                </c:pt>
                <c:pt idx="74">
                  <c:v>1.944831</c:v>
                </c:pt>
                <c:pt idx="75">
                  <c:v>1.9578409999999999</c:v>
                </c:pt>
                <c:pt idx="76">
                  <c:v>1.970798</c:v>
                </c:pt>
                <c:pt idx="77">
                  <c:v>1.9837020000000001</c:v>
                </c:pt>
                <c:pt idx="78">
                  <c:v>1.996553</c:v>
                </c:pt>
                <c:pt idx="79">
                  <c:v>2.0093510000000001</c:v>
                </c:pt>
                <c:pt idx="80">
                  <c:v>2.0229970000000002</c:v>
                </c:pt>
                <c:pt idx="81">
                  <c:v>2.0389650000000001</c:v>
                </c:pt>
                <c:pt idx="82">
                  <c:v>2.053992</c:v>
                </c:pt>
                <c:pt idx="83">
                  <c:v>2.0689139999999999</c:v>
                </c:pt>
                <c:pt idx="84">
                  <c:v>2.0837340000000002</c:v>
                </c:pt>
                <c:pt idx="85">
                  <c:v>2.0984539999999998</c:v>
                </c:pt>
                <c:pt idx="86">
                  <c:v>2.113076</c:v>
                </c:pt>
                <c:pt idx="87">
                  <c:v>2.1276030000000001</c:v>
                </c:pt>
                <c:pt idx="88">
                  <c:v>2.1420349999999999</c:v>
                </c:pt>
                <c:pt idx="89">
                  <c:v>2.1563750000000002</c:v>
                </c:pt>
                <c:pt idx="90">
                  <c:v>2.1706249999999998</c:v>
                </c:pt>
                <c:pt idx="91">
                  <c:v>2.184787</c:v>
                </c:pt>
                <c:pt idx="92">
                  <c:v>2.1988629999999998</c:v>
                </c:pt>
                <c:pt idx="93">
                  <c:v>2.212853</c:v>
                </c:pt>
                <c:pt idx="94">
                  <c:v>2.2267619999999999</c:v>
                </c:pt>
                <c:pt idx="95">
                  <c:v>2.2405889999999999</c:v>
                </c:pt>
                <c:pt idx="96">
                  <c:v>2.2543359999999999</c:v>
                </c:pt>
                <c:pt idx="97">
                  <c:v>2.2680060000000002</c:v>
                </c:pt>
                <c:pt idx="98">
                  <c:v>2.2816010000000002</c:v>
                </c:pt>
                <c:pt idx="99">
                  <c:v>2.295121</c:v>
                </c:pt>
                <c:pt idx="100">
                  <c:v>2.3085689999999999</c:v>
                </c:pt>
                <c:pt idx="101">
                  <c:v>2.3219460000000001</c:v>
                </c:pt>
                <c:pt idx="102">
                  <c:v>2.3352550000000001</c:v>
                </c:pt>
                <c:pt idx="103">
                  <c:v>2.3484959999999999</c:v>
                </c:pt>
                <c:pt idx="104">
                  <c:v>2.361672</c:v>
                </c:pt>
                <c:pt idx="105">
                  <c:v>2.3747850000000001</c:v>
                </c:pt>
                <c:pt idx="106">
                  <c:v>2.3878360000000001</c:v>
                </c:pt>
                <c:pt idx="107">
                  <c:v>2.4008259999999999</c:v>
                </c:pt>
                <c:pt idx="108">
                  <c:v>2.4137590000000002</c:v>
                </c:pt>
                <c:pt idx="109">
                  <c:v>2.4266359999999998</c:v>
                </c:pt>
                <c:pt idx="110">
                  <c:v>2.4394580000000001</c:v>
                </c:pt>
                <c:pt idx="111">
                  <c:v>2.4522270000000002</c:v>
                </c:pt>
                <c:pt idx="112">
                  <c:v>2.4649450000000002</c:v>
                </c:pt>
                <c:pt idx="113">
                  <c:v>2.4776150000000001</c:v>
                </c:pt>
                <c:pt idx="114">
                  <c:v>2.4902380000000002</c:v>
                </c:pt>
                <c:pt idx="115">
                  <c:v>2.5028160000000002</c:v>
                </c:pt>
                <c:pt idx="116">
                  <c:v>2.5153500000000002</c:v>
                </c:pt>
                <c:pt idx="117">
                  <c:v>2.527844</c:v>
                </c:pt>
                <c:pt idx="118">
                  <c:v>2.5401859999999998</c:v>
                </c:pt>
                <c:pt idx="119">
                  <c:v>2.5524049999999998</c:v>
                </c:pt>
                <c:pt idx="120">
                  <c:v>2.5645099999999998</c:v>
                </c:pt>
                <c:pt idx="121">
                  <c:v>2.5765829999999998</c:v>
                </c:pt>
                <c:pt idx="122">
                  <c:v>2.5886269999999998</c:v>
                </c:pt>
                <c:pt idx="123">
                  <c:v>2.6006429999999998</c:v>
                </c:pt>
                <c:pt idx="124">
                  <c:v>2.612635</c:v>
                </c:pt>
                <c:pt idx="125">
                  <c:v>2.624603</c:v>
                </c:pt>
                <c:pt idx="126">
                  <c:v>2.6365500000000002</c:v>
                </c:pt>
                <c:pt idx="127">
                  <c:v>2.6484779999999999</c:v>
                </c:pt>
                <c:pt idx="128">
                  <c:v>2.66039</c:v>
                </c:pt>
                <c:pt idx="129">
                  <c:v>2.672288</c:v>
                </c:pt>
                <c:pt idx="130">
                  <c:v>2.6841740000000001</c:v>
                </c:pt>
                <c:pt idx="131">
                  <c:v>2.6960630000000001</c:v>
                </c:pt>
                <c:pt idx="132">
                  <c:v>2.7081040000000001</c:v>
                </c:pt>
                <c:pt idx="133">
                  <c:v>2.720164</c:v>
                </c:pt>
                <c:pt idx="134">
                  <c:v>2.7322449999999998</c:v>
                </c:pt>
                <c:pt idx="135">
                  <c:v>2.7443460000000002</c:v>
                </c:pt>
                <c:pt idx="136">
                  <c:v>2.7564669999999998</c:v>
                </c:pt>
                <c:pt idx="137">
                  <c:v>2.7686099999999998</c:v>
                </c:pt>
                <c:pt idx="138">
                  <c:v>2.7823229999999999</c:v>
                </c:pt>
                <c:pt idx="139">
                  <c:v>2.7959239999999999</c:v>
                </c:pt>
                <c:pt idx="140">
                  <c:v>2.809259</c:v>
                </c:pt>
                <c:pt idx="141">
                  <c:v>2.8226110000000002</c:v>
                </c:pt>
                <c:pt idx="142">
                  <c:v>2.8359830000000001</c:v>
                </c:pt>
                <c:pt idx="143">
                  <c:v>2.8493740000000001</c:v>
                </c:pt>
                <c:pt idx="144">
                  <c:v>2.8627859999999998</c:v>
                </c:pt>
                <c:pt idx="145">
                  <c:v>2.8762180000000002</c:v>
                </c:pt>
                <c:pt idx="146">
                  <c:v>2.889672</c:v>
                </c:pt>
                <c:pt idx="147">
                  <c:v>2.9031470000000001</c:v>
                </c:pt>
                <c:pt idx="148">
                  <c:v>2.9166449999999999</c:v>
                </c:pt>
                <c:pt idx="149">
                  <c:v>2.9301659999999998</c:v>
                </c:pt>
                <c:pt idx="150">
                  <c:v>2.9437090000000001</c:v>
                </c:pt>
                <c:pt idx="151">
                  <c:v>2.9572769999999999</c:v>
                </c:pt>
                <c:pt idx="152">
                  <c:v>2.9708679999999998</c:v>
                </c:pt>
                <c:pt idx="153">
                  <c:v>2.9844840000000001</c:v>
                </c:pt>
                <c:pt idx="154">
                  <c:v>2.9981249999999999</c:v>
                </c:pt>
                <c:pt idx="155">
                  <c:v>3.0143979999999999</c:v>
                </c:pt>
                <c:pt idx="156">
                  <c:v>3.0321479999999998</c:v>
                </c:pt>
                <c:pt idx="157">
                  <c:v>3.049248</c:v>
                </c:pt>
                <c:pt idx="158">
                  <c:v>3.0662919999999998</c:v>
                </c:pt>
                <c:pt idx="159">
                  <c:v>3.0832830000000002</c:v>
                </c:pt>
                <c:pt idx="160">
                  <c:v>3.1034290000000002</c:v>
                </c:pt>
                <c:pt idx="161">
                  <c:v>3.1234839999999999</c:v>
                </c:pt>
                <c:pt idx="162">
                  <c:v>3.143691</c:v>
                </c:pt>
                <c:pt idx="163">
                  <c:v>3.160177</c:v>
                </c:pt>
                <c:pt idx="164">
                  <c:v>3.1650160000000001</c:v>
                </c:pt>
                <c:pt idx="165">
                  <c:v>3.164272</c:v>
                </c:pt>
                <c:pt idx="166">
                  <c:v>3.1635439999999999</c:v>
                </c:pt>
                <c:pt idx="167">
                  <c:v>3.1793849999999999</c:v>
                </c:pt>
                <c:pt idx="168">
                  <c:v>3.2213059999999998</c:v>
                </c:pt>
                <c:pt idx="169">
                  <c:v>3.2274159999999998</c:v>
                </c:pt>
                <c:pt idx="170">
                  <c:v>3.2063510000000002</c:v>
                </c:pt>
                <c:pt idx="171">
                  <c:v>3.1235560000000002</c:v>
                </c:pt>
                <c:pt idx="172">
                  <c:v>3.0796610000000002</c:v>
                </c:pt>
                <c:pt idx="173">
                  <c:v>3.0351300000000001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7A-42D4-B24B-5885C1152D24}"/>
            </c:ext>
          </c:extLst>
        </c:ser>
        <c:ser>
          <c:idx val="2"/>
          <c:order val="2"/>
          <c:tx>
            <c:v>Alkaline basalt LLD 5 kbar</c:v>
          </c:tx>
          <c:spPr>
            <a:ln w="25400" cap="rnd">
              <a:solidFill>
                <a:srgbClr val="0070C0"/>
              </a:solidFill>
              <a:prstDash val="sysDash"/>
              <a:round/>
              <a:tailEnd type="triangle" w="lg" len="med"/>
            </a:ln>
            <a:effectLst/>
          </c:spPr>
          <c:marker>
            <c:symbol val="none"/>
          </c:marker>
          <c:xVal>
            <c:numRef>
              <c:f>'A. Thermody. result (all suite)'!$E$905:$E$1082</c:f>
              <c:numCache>
                <c:formatCode>0.0</c:formatCode>
                <c:ptCount val="178"/>
                <c:pt idx="0">
                  <c:v>2.8825571553061331</c:v>
                </c:pt>
                <c:pt idx="1">
                  <c:v>2.8833307873102361</c:v>
                </c:pt>
                <c:pt idx="2">
                  <c:v>2.8841052406848759</c:v>
                </c:pt>
                <c:pt idx="3">
                  <c:v>2.8848805167932738</c:v>
                </c:pt>
                <c:pt idx="4">
                  <c:v>2.8856636074780799</c:v>
                </c:pt>
                <c:pt idx="5">
                  <c:v>2.8864519577470831</c:v>
                </c:pt>
                <c:pt idx="6">
                  <c:v>2.8872407018213795</c:v>
                </c:pt>
                <c:pt idx="7">
                  <c:v>2.8880297761567038</c:v>
                </c:pt>
                <c:pt idx="8">
                  <c:v>2.8888192686100869</c:v>
                </c:pt>
                <c:pt idx="9">
                  <c:v>2.889609105070746</c:v>
                </c:pt>
                <c:pt idx="10">
                  <c:v>2.8903993161129105</c:v>
                </c:pt>
                <c:pt idx="11">
                  <c:v>2.8911898937222298</c:v>
                </c:pt>
                <c:pt idx="12">
                  <c:v>2.8919808260692546</c:v>
                </c:pt>
                <c:pt idx="13">
                  <c:v>2.8927721335465626</c:v>
                </c:pt>
                <c:pt idx="14">
                  <c:v>2.8935639038534378</c:v>
                </c:pt>
                <c:pt idx="15">
                  <c:v>2.8921148237496963</c:v>
                </c:pt>
                <c:pt idx="16">
                  <c:v>2.8906200418418599</c:v>
                </c:pt>
                <c:pt idx="17">
                  <c:v>2.8891267781311245</c:v>
                </c:pt>
                <c:pt idx="18">
                  <c:v>2.8876388645394098</c:v>
                </c:pt>
                <c:pt idx="19">
                  <c:v>2.8861593666473224</c:v>
                </c:pt>
                <c:pt idx="20">
                  <c:v>2.8846909400730603</c:v>
                </c:pt>
                <c:pt idx="21">
                  <c:v>2.8832359058985531</c:v>
                </c:pt>
                <c:pt idx="22">
                  <c:v>2.8817960231298012</c:v>
                </c:pt>
                <c:pt idx="23">
                  <c:v>2.8803730024833665</c:v>
                </c:pt>
                <c:pt idx="24">
                  <c:v>2.878968146902158</c:v>
                </c:pt>
                <c:pt idx="25">
                  <c:v>2.877582608912026</c:v>
                </c:pt>
                <c:pt idx="26">
                  <c:v>2.8714953871787912</c:v>
                </c:pt>
                <c:pt idx="27">
                  <c:v>2.8616055259000985</c:v>
                </c:pt>
                <c:pt idx="28">
                  <c:v>2.8525408732270017</c:v>
                </c:pt>
                <c:pt idx="29">
                  <c:v>2.844046832216176</c:v>
                </c:pt>
                <c:pt idx="30">
                  <c:v>2.8357497955950648</c:v>
                </c:pt>
                <c:pt idx="31">
                  <c:v>2.8274090339098796</c:v>
                </c:pt>
                <c:pt idx="32">
                  <c:v>2.8194884312123785</c:v>
                </c:pt>
                <c:pt idx="33">
                  <c:v>2.8120341442722445</c:v>
                </c:pt>
                <c:pt idx="34">
                  <c:v>2.8050106486943749</c:v>
                </c:pt>
                <c:pt idx="35">
                  <c:v>2.7983734640767994</c:v>
                </c:pt>
                <c:pt idx="36">
                  <c:v>2.7920810859882121</c:v>
                </c:pt>
                <c:pt idx="37">
                  <c:v>2.7860971547813609</c:v>
                </c:pt>
                <c:pt idx="38">
                  <c:v>2.7803901181708253</c:v>
                </c:pt>
                <c:pt idx="39">
                  <c:v>2.7749330919976418</c:v>
                </c:pt>
                <c:pt idx="40">
                  <c:v>2.7697028504448742</c:v>
                </c:pt>
                <c:pt idx="41">
                  <c:v>2.7646793066869342</c:v>
                </c:pt>
                <c:pt idx="42">
                  <c:v>2.7598450409458533</c:v>
                </c:pt>
                <c:pt idx="43">
                  <c:v>2.7551848172708286</c:v>
                </c:pt>
                <c:pt idx="44">
                  <c:v>2.750685258689447</c:v>
                </c:pt>
                <c:pt idx="45">
                  <c:v>2.746334546381918</c:v>
                </c:pt>
                <c:pt idx="46">
                  <c:v>2.7421220814721532</c:v>
                </c:pt>
                <c:pt idx="47">
                  <c:v>2.7380386148713751</c:v>
                </c:pt>
                <c:pt idx="48">
                  <c:v>2.7340757072657427</c:v>
                </c:pt>
                <c:pt idx="49">
                  <c:v>2.7302257038540465</c:v>
                </c:pt>
                <c:pt idx="50">
                  <c:v>2.7265154413679462</c:v>
                </c:pt>
                <c:pt idx="51">
                  <c:v>2.7230161600922922</c:v>
                </c:pt>
                <c:pt idx="52">
                  <c:v>2.719611080793106</c:v>
                </c:pt>
                <c:pt idx="53">
                  <c:v>2.7162947471798771</c:v>
                </c:pt>
                <c:pt idx="54">
                  <c:v>2.7130619100042379</c:v>
                </c:pt>
                <c:pt idx="55">
                  <c:v>2.7098128811218274</c:v>
                </c:pt>
                <c:pt idx="56">
                  <c:v>2.7059763717252268</c:v>
                </c:pt>
                <c:pt idx="57">
                  <c:v>2.7021974354232663</c:v>
                </c:pt>
                <c:pt idx="58">
                  <c:v>2.6983967735992378</c:v>
                </c:pt>
                <c:pt idx="59">
                  <c:v>2.6945888005819798</c:v>
                </c:pt>
                <c:pt idx="60">
                  <c:v>2.6908436732842311</c:v>
                </c:pt>
                <c:pt idx="61">
                  <c:v>2.6871593304749806</c:v>
                </c:pt>
                <c:pt idx="62">
                  <c:v>2.6835339572934198</c:v>
                </c:pt>
                <c:pt idx="63">
                  <c:v>2.6799657401512684</c:v>
                </c:pt>
                <c:pt idx="64">
                  <c:v>2.676453156041819</c:v>
                </c:pt>
                <c:pt idx="65">
                  <c:v>2.6729943605023867</c:v>
                </c:pt>
                <c:pt idx="66">
                  <c:v>2.6695885993222874</c:v>
                </c:pt>
                <c:pt idx="67">
                  <c:v>2.6662369065683844</c:v>
                </c:pt>
                <c:pt idx="68">
                  <c:v>2.6629370965174219</c:v>
                </c:pt>
                <c:pt idx="69">
                  <c:v>2.6596880262217688</c:v>
                </c:pt>
                <c:pt idx="70">
                  <c:v>2.6564887268884121</c:v>
                </c:pt>
                <c:pt idx="71">
                  <c:v>2.6533382242098509</c:v>
                </c:pt>
                <c:pt idx="72">
                  <c:v>2.6502354012189127</c:v>
                </c:pt>
                <c:pt idx="73">
                  <c:v>2.6471794214272348</c:v>
                </c:pt>
                <c:pt idx="74">
                  <c:v>2.6441692344750045</c:v>
                </c:pt>
                <c:pt idx="75">
                  <c:v>2.6412039780884995</c:v>
                </c:pt>
                <c:pt idx="76">
                  <c:v>2.6382826355051359</c:v>
                </c:pt>
                <c:pt idx="77">
                  <c:v>2.6354043615054397</c:v>
                </c:pt>
                <c:pt idx="78">
                  <c:v>2.6325682603249492</c:v>
                </c:pt>
                <c:pt idx="79">
                  <c:v>2.629773516887445</c:v>
                </c:pt>
                <c:pt idx="80">
                  <c:v>2.6270190792452013</c:v>
                </c:pt>
                <c:pt idx="81">
                  <c:v>2.6243043003721773</c:v>
                </c:pt>
                <c:pt idx="82">
                  <c:v>2.6216282665071202</c:v>
                </c:pt>
                <c:pt idx="83">
                  <c:v>2.6189902703135406</c:v>
                </c:pt>
                <c:pt idx="84">
                  <c:v>2.6163893824487543</c:v>
                </c:pt>
                <c:pt idx="85">
                  <c:v>2.6138248846368648</c:v>
                </c:pt>
                <c:pt idx="86">
                  <c:v>2.6112960660494884</c:v>
                </c:pt>
                <c:pt idx="87">
                  <c:v>2.6088021405176578</c:v>
                </c:pt>
                <c:pt idx="88">
                  <c:v>2.6063423187456145</c:v>
                </c:pt>
                <c:pt idx="89">
                  <c:v>2.6039158950271224</c:v>
                </c:pt>
                <c:pt idx="90">
                  <c:v>2.6015223028377532</c:v>
                </c:pt>
                <c:pt idx="91">
                  <c:v>2.5991607027308081</c:v>
                </c:pt>
                <c:pt idx="92">
                  <c:v>2.5968304031781808</c:v>
                </c:pt>
                <c:pt idx="93">
                  <c:v>2.5945308716256248</c:v>
                </c:pt>
                <c:pt idx="94">
                  <c:v>2.5922613748385794</c:v>
                </c:pt>
                <c:pt idx="95">
                  <c:v>2.5900212725074696</c:v>
                </c:pt>
                <c:pt idx="96">
                  <c:v>2.5878100520992016</c:v>
                </c:pt>
                <c:pt idx="97">
                  <c:v>2.5856269593039789</c:v>
                </c:pt>
                <c:pt idx="98">
                  <c:v>2.5834714211397616</c:v>
                </c:pt>
                <c:pt idx="99">
                  <c:v>2.5813428565954126</c:v>
                </c:pt>
                <c:pt idx="100">
                  <c:v>2.5792407748819697</c:v>
                </c:pt>
                <c:pt idx="101">
                  <c:v>2.5771644499441804</c:v>
                </c:pt>
                <c:pt idx="102">
                  <c:v>2.5751133608208971</c:v>
                </c:pt>
                <c:pt idx="103">
                  <c:v>2.5730870390074854</c:v>
                </c:pt>
                <c:pt idx="104">
                  <c:v>2.5710848069543282</c:v>
                </c:pt>
                <c:pt idx="105">
                  <c:v>2.5691062151917654</c:v>
                </c:pt>
                <c:pt idx="106">
                  <c:v>2.5671506315514425</c:v>
                </c:pt>
                <c:pt idx="107">
                  <c:v>2.565217626421942</c:v>
                </c:pt>
                <c:pt idx="108">
                  <c:v>2.563306607850262</c:v>
                </c:pt>
                <c:pt idx="109">
                  <c:v>2.5614171546373781</c:v>
                </c:pt>
                <c:pt idx="110">
                  <c:v>2.5595487258746945</c:v>
                </c:pt>
                <c:pt idx="111">
                  <c:v>2.5577007312956126</c:v>
                </c:pt>
                <c:pt idx="112">
                  <c:v>2.5558727396239593</c:v>
                </c:pt>
                <c:pt idx="113">
                  <c:v>2.5540642802760405</c:v>
                </c:pt>
                <c:pt idx="114">
                  <c:v>2.5522748543042719</c:v>
                </c:pt>
                <c:pt idx="115">
                  <c:v>2.5505039931442743</c:v>
                </c:pt>
                <c:pt idx="116">
                  <c:v>2.5487511955661288</c:v>
                </c:pt>
                <c:pt idx="117">
                  <c:v>2.5470161112576015</c:v>
                </c:pt>
                <c:pt idx="118">
                  <c:v>2.5452981116685214</c:v>
                </c:pt>
                <c:pt idx="119">
                  <c:v>2.5435967920863045</c:v>
                </c:pt>
                <c:pt idx="120">
                  <c:v>2.5419117617900153</c:v>
                </c:pt>
                <c:pt idx="121">
                  <c:v>2.5402425517516285</c:v>
                </c:pt>
                <c:pt idx="122">
                  <c:v>2.5385887761010668</c:v>
                </c:pt>
                <c:pt idx="123">
                  <c:v>2.5369498694253911</c:v>
                </c:pt>
                <c:pt idx="124">
                  <c:v>2.5353255015540421</c:v>
                </c:pt>
                <c:pt idx="125">
                  <c:v>2.5337153054901353</c:v>
                </c:pt>
                <c:pt idx="126">
                  <c:v>2.5321187752051184</c:v>
                </c:pt>
                <c:pt idx="127">
                  <c:v>2.5305355493813901</c:v>
                </c:pt>
                <c:pt idx="128">
                  <c:v>2.528965231410266</c:v>
                </c:pt>
                <c:pt idx="129">
                  <c:v>2.5274074453549416</c:v>
                </c:pt>
                <c:pt idx="130">
                  <c:v>2.5258618033276923</c:v>
                </c:pt>
                <c:pt idx="131">
                  <c:v>2.524328005550653</c:v>
                </c:pt>
                <c:pt idx="132">
                  <c:v>2.5228055763251036</c:v>
                </c:pt>
                <c:pt idx="133">
                  <c:v>2.5212943089026028</c:v>
                </c:pt>
                <c:pt idx="134">
                  <c:v>2.519793870637034</c:v>
                </c:pt>
                <c:pt idx="135">
                  <c:v>2.5183038892405203</c:v>
                </c:pt>
                <c:pt idx="136">
                  <c:v>2.5168242045831426</c:v>
                </c:pt>
                <c:pt idx="137">
                  <c:v>2.5153545490705933</c:v>
                </c:pt>
                <c:pt idx="138">
                  <c:v>2.5138947071285425</c:v>
                </c:pt>
                <c:pt idx="139">
                  <c:v>2.5124445875627708</c:v>
                </c:pt>
                <c:pt idx="140">
                  <c:v>2.5110040656992494</c:v>
                </c:pt>
                <c:pt idx="141">
                  <c:v>2.5095731584221599</c:v>
                </c:pt>
                <c:pt idx="142">
                  <c:v>2.5081520117914784</c:v>
                </c:pt>
                <c:pt idx="143">
                  <c:v>2.5067408362879053</c:v>
                </c:pt>
                <c:pt idx="144">
                  <c:v>2.5053401350859055</c:v>
                </c:pt>
                <c:pt idx="145">
                  <c:v>2.5039507495033417</c:v>
                </c:pt>
                <c:pt idx="146">
                  <c:v>2.5025739661307966</c:v>
                </c:pt>
                <c:pt idx="147">
                  <c:v>2.501212093843777</c:v>
                </c:pt>
                <c:pt idx="148">
                  <c:v>2.4998695851171151</c:v>
                </c:pt>
                <c:pt idx="149">
                  <c:v>2.4987643761446963</c:v>
                </c:pt>
                <c:pt idx="150">
                  <c:v>2.4977979796587242</c:v>
                </c:pt>
                <c:pt idx="151">
                  <c:v>2.4968260365056087</c:v>
                </c:pt>
                <c:pt idx="152">
                  <c:v>2.4958481399406023</c:v>
                </c:pt>
                <c:pt idx="153">
                  <c:v>2.4948638621282679</c:v>
                </c:pt>
                <c:pt idx="154">
                  <c:v>2.4938728162811423</c:v>
                </c:pt>
                <c:pt idx="155">
                  <c:v>2.4928745267020935</c:v>
                </c:pt>
                <c:pt idx="156">
                  <c:v>2.4918090904043173</c:v>
                </c:pt>
                <c:pt idx="157">
                  <c:v>2.4907171349231421</c:v>
                </c:pt>
                <c:pt idx="158">
                  <c:v>2.4896187547313899</c:v>
                </c:pt>
                <c:pt idx="159">
                  <c:v>2.4885134713645263</c:v>
                </c:pt>
                <c:pt idx="160">
                  <c:v>2.4874005081231045</c:v>
                </c:pt>
                <c:pt idx="161">
                  <c:v>2.4862794707803588</c:v>
                </c:pt>
                <c:pt idx="162">
                  <c:v>2.4851496570000156</c:v>
                </c:pt>
                <c:pt idx="163">
                  <c:v>2.4840105397758063</c:v>
                </c:pt>
                <c:pt idx="164">
                  <c:v>2.4828614973628937</c:v>
                </c:pt>
                <c:pt idx="165">
                  <c:v>2.4817019253199635</c:v>
                </c:pt>
                <c:pt idx="166">
                  <c:v>2.4805312373448256</c:v>
                </c:pt>
                <c:pt idx="167">
                  <c:v>2.4793488898857152</c:v>
                </c:pt>
                <c:pt idx="168">
                  <c:v>2.4781541965685081</c:v>
                </c:pt>
                <c:pt idx="169">
                  <c:v>2.4769466840357071</c:v>
                </c:pt>
                <c:pt idx="170">
                  <c:v>2.4757256034217354</c:v>
                </c:pt>
                <c:pt idx="171">
                  <c:v>2.4744904577324522</c:v>
                </c:pt>
                <c:pt idx="172">
                  <c:v>2.4732405667244977</c:v>
                </c:pt>
                <c:pt idx="173">
                  <c:v>2.4719754288218594</c:v>
                </c:pt>
                <c:pt idx="174">
                  <c:v>2.4706943314302938</c:v>
                </c:pt>
                <c:pt idx="175">
                  <c:v>2.4693966571729402</c:v>
                </c:pt>
                <c:pt idx="176">
                  <c:v>2.4680818887581353</c:v>
                </c:pt>
                <c:pt idx="177">
                  <c:v>2.4667623630418789</c:v>
                </c:pt>
              </c:numCache>
            </c:numRef>
          </c:xVal>
          <c:yVal>
            <c:numRef>
              <c:f>'A. Thermody. result (all suite)'!$F$905:$F$1082</c:f>
              <c:numCache>
                <c:formatCode>0.0</c:formatCode>
                <c:ptCount val="178"/>
                <c:pt idx="0">
                  <c:v>1.664236</c:v>
                </c:pt>
                <c:pt idx="1">
                  <c:v>1.671961</c:v>
                </c:pt>
                <c:pt idx="2">
                  <c:v>1.6797070000000001</c:v>
                </c:pt>
                <c:pt idx="3">
                  <c:v>1.687473</c:v>
                </c:pt>
                <c:pt idx="4">
                  <c:v>1.6954290000000001</c:v>
                </c:pt>
                <c:pt idx="5">
                  <c:v>1.7035210000000001</c:v>
                </c:pt>
                <c:pt idx="6">
                  <c:v>1.711552</c:v>
                </c:pt>
                <c:pt idx="7">
                  <c:v>1.719597</c:v>
                </c:pt>
                <c:pt idx="8">
                  <c:v>1.727657</c:v>
                </c:pt>
                <c:pt idx="9">
                  <c:v>1.73573</c:v>
                </c:pt>
                <c:pt idx="10">
                  <c:v>1.7438180000000001</c:v>
                </c:pt>
                <c:pt idx="11">
                  <c:v>1.751919</c:v>
                </c:pt>
                <c:pt idx="12">
                  <c:v>1.760035</c:v>
                </c:pt>
                <c:pt idx="13">
                  <c:v>1.768165</c:v>
                </c:pt>
                <c:pt idx="14">
                  <c:v>1.7763100000000001</c:v>
                </c:pt>
                <c:pt idx="15">
                  <c:v>1.8148359999999999</c:v>
                </c:pt>
                <c:pt idx="16">
                  <c:v>1.8351390000000001</c:v>
                </c:pt>
                <c:pt idx="17">
                  <c:v>1.8549960000000001</c:v>
                </c:pt>
                <c:pt idx="18">
                  <c:v>1.8747750000000001</c:v>
                </c:pt>
                <c:pt idx="19">
                  <c:v>1.8944639999999999</c:v>
                </c:pt>
                <c:pt idx="20">
                  <c:v>1.914053</c:v>
                </c:pt>
                <c:pt idx="21">
                  <c:v>1.9335329999999999</c:v>
                </c:pt>
                <c:pt idx="22">
                  <c:v>1.952898</c:v>
                </c:pt>
                <c:pt idx="23">
                  <c:v>1.9721420000000001</c:v>
                </c:pt>
                <c:pt idx="24">
                  <c:v>1.991263</c:v>
                </c:pt>
                <c:pt idx="25">
                  <c:v>2.010256</c:v>
                </c:pt>
                <c:pt idx="26">
                  <c:v>2.0550980000000001</c:v>
                </c:pt>
                <c:pt idx="27">
                  <c:v>2.1147480000000001</c:v>
                </c:pt>
                <c:pt idx="28">
                  <c:v>2.1650680000000002</c:v>
                </c:pt>
                <c:pt idx="29">
                  <c:v>2.2132339999999999</c:v>
                </c:pt>
                <c:pt idx="30">
                  <c:v>2.2609210000000002</c:v>
                </c:pt>
                <c:pt idx="31">
                  <c:v>2.3087520000000001</c:v>
                </c:pt>
                <c:pt idx="32">
                  <c:v>2.353621</c:v>
                </c:pt>
                <c:pt idx="33">
                  <c:v>2.3962659999999998</c:v>
                </c:pt>
                <c:pt idx="34">
                  <c:v>2.4370780000000001</c:v>
                </c:pt>
                <c:pt idx="35">
                  <c:v>2.4762900000000001</c:v>
                </c:pt>
                <c:pt idx="36">
                  <c:v>2.5140899999999999</c:v>
                </c:pt>
                <c:pt idx="37">
                  <c:v>2.5506329999999999</c:v>
                </c:pt>
                <c:pt idx="38">
                  <c:v>2.5860509999999999</c:v>
                </c:pt>
                <c:pt idx="39">
                  <c:v>2.6204540000000001</c:v>
                </c:pt>
                <c:pt idx="40">
                  <c:v>2.65394</c:v>
                </c:pt>
                <c:pt idx="41">
                  <c:v>2.6865920000000001</c:v>
                </c:pt>
                <c:pt idx="42">
                  <c:v>2.71848</c:v>
                </c:pt>
                <c:pt idx="43">
                  <c:v>2.7496700000000001</c:v>
                </c:pt>
                <c:pt idx="44">
                  <c:v>2.7802150000000001</c:v>
                </c:pt>
                <c:pt idx="45">
                  <c:v>2.810165</c:v>
                </c:pt>
                <c:pt idx="46">
                  <c:v>2.8395649999999999</c:v>
                </c:pt>
                <c:pt idx="47">
                  <c:v>2.8684530000000001</c:v>
                </c:pt>
                <c:pt idx="48">
                  <c:v>2.8968639999999999</c:v>
                </c:pt>
                <c:pt idx="49">
                  <c:v>2.92483</c:v>
                </c:pt>
                <c:pt idx="50">
                  <c:v>2.952251</c:v>
                </c:pt>
                <c:pt idx="51">
                  <c:v>2.9789340000000002</c:v>
                </c:pt>
                <c:pt idx="52">
                  <c:v>3.0052989999999999</c:v>
                </c:pt>
                <c:pt idx="53">
                  <c:v>3.0313210000000002</c:v>
                </c:pt>
                <c:pt idx="54">
                  <c:v>3.0570200000000001</c:v>
                </c:pt>
                <c:pt idx="55">
                  <c:v>3.0836749999999999</c:v>
                </c:pt>
                <c:pt idx="56">
                  <c:v>3.1153379999999999</c:v>
                </c:pt>
                <c:pt idx="57">
                  <c:v>3.1306180000000001</c:v>
                </c:pt>
                <c:pt idx="58">
                  <c:v>3.1477840000000001</c:v>
                </c:pt>
                <c:pt idx="59">
                  <c:v>3.165359</c:v>
                </c:pt>
                <c:pt idx="60">
                  <c:v>3.1817679999999999</c:v>
                </c:pt>
                <c:pt idx="61">
                  <c:v>3.1976369999999998</c:v>
                </c:pt>
                <c:pt idx="62">
                  <c:v>3.2129819999999998</c:v>
                </c:pt>
                <c:pt idx="63">
                  <c:v>3.2278210000000001</c:v>
                </c:pt>
                <c:pt idx="64">
                  <c:v>3.2421690000000001</c:v>
                </c:pt>
                <c:pt idx="65">
                  <c:v>3.2560410000000002</c:v>
                </c:pt>
                <c:pt idx="66">
                  <c:v>3.2694519999999998</c:v>
                </c:pt>
                <c:pt idx="67">
                  <c:v>3.2823790000000002</c:v>
                </c:pt>
                <c:pt idx="68">
                  <c:v>3.2950050000000002</c:v>
                </c:pt>
                <c:pt idx="69">
                  <c:v>3.3072379999999999</c:v>
                </c:pt>
                <c:pt idx="70">
                  <c:v>3.319086</c:v>
                </c:pt>
                <c:pt idx="71">
                  <c:v>3.3305609999999999</c:v>
                </c:pt>
                <c:pt idx="72">
                  <c:v>3.341669</c:v>
                </c:pt>
                <c:pt idx="73">
                  <c:v>3.3524219999999998</c:v>
                </c:pt>
                <c:pt idx="74">
                  <c:v>3.3628260000000001</c:v>
                </c:pt>
                <c:pt idx="75">
                  <c:v>3.3728899999999999</c:v>
                </c:pt>
                <c:pt idx="76">
                  <c:v>3.3826230000000002</c:v>
                </c:pt>
                <c:pt idx="77">
                  <c:v>3.3920309999999998</c:v>
                </c:pt>
                <c:pt idx="78">
                  <c:v>3.401122</c:v>
                </c:pt>
                <c:pt idx="79">
                  <c:v>3.4099020000000002</c:v>
                </c:pt>
                <c:pt idx="80">
                  <c:v>3.4183789999999998</c:v>
                </c:pt>
                <c:pt idx="81">
                  <c:v>3.426558</c:v>
                </c:pt>
                <c:pt idx="82">
                  <c:v>3.434447</c:v>
                </c:pt>
                <c:pt idx="83">
                  <c:v>3.4420500000000001</c:v>
                </c:pt>
                <c:pt idx="84">
                  <c:v>3.4493740000000002</c:v>
                </c:pt>
                <c:pt idx="85">
                  <c:v>3.4564240000000002</c:v>
                </c:pt>
                <c:pt idx="86">
                  <c:v>3.4632049999999999</c:v>
                </c:pt>
                <c:pt idx="87">
                  <c:v>3.4697230000000001</c:v>
                </c:pt>
                <c:pt idx="88">
                  <c:v>3.4759820000000001</c:v>
                </c:pt>
                <c:pt idx="89">
                  <c:v>3.4819849999999999</c:v>
                </c:pt>
                <c:pt idx="90">
                  <c:v>3.4877389999999999</c:v>
                </c:pt>
                <c:pt idx="91">
                  <c:v>3.4932449999999999</c:v>
                </c:pt>
                <c:pt idx="92">
                  <c:v>3.49851</c:v>
                </c:pt>
                <c:pt idx="93">
                  <c:v>3.5035349999999998</c:v>
                </c:pt>
                <c:pt idx="94">
                  <c:v>3.508327</c:v>
                </c:pt>
                <c:pt idx="95">
                  <c:v>3.512886</c:v>
                </c:pt>
                <c:pt idx="96">
                  <c:v>3.5172180000000002</c:v>
                </c:pt>
                <c:pt idx="97">
                  <c:v>3.5213260000000002</c:v>
                </c:pt>
                <c:pt idx="98">
                  <c:v>3.5252110000000001</c:v>
                </c:pt>
                <c:pt idx="99">
                  <c:v>3.5288780000000002</c:v>
                </c:pt>
                <c:pt idx="100">
                  <c:v>3.5323289999999998</c:v>
                </c:pt>
                <c:pt idx="101">
                  <c:v>3.5355669999999999</c:v>
                </c:pt>
                <c:pt idx="102">
                  <c:v>3.5385939999999998</c:v>
                </c:pt>
                <c:pt idx="103">
                  <c:v>3.5414119999999998</c:v>
                </c:pt>
                <c:pt idx="104">
                  <c:v>3.5440239999999998</c:v>
                </c:pt>
                <c:pt idx="105">
                  <c:v>3.5464319999999998</c:v>
                </c:pt>
                <c:pt idx="106">
                  <c:v>3.548638</c:v>
                </c:pt>
                <c:pt idx="107">
                  <c:v>3.550643</c:v>
                </c:pt>
                <c:pt idx="108">
                  <c:v>3.5524490000000002</c:v>
                </c:pt>
                <c:pt idx="109">
                  <c:v>3.5540579999999999</c:v>
                </c:pt>
                <c:pt idx="110">
                  <c:v>3.5554700000000001</c:v>
                </c:pt>
                <c:pt idx="111">
                  <c:v>3.5566879999999998</c:v>
                </c:pt>
                <c:pt idx="112">
                  <c:v>3.557712</c:v>
                </c:pt>
                <c:pt idx="113">
                  <c:v>3.5585439999999999</c:v>
                </c:pt>
                <c:pt idx="114">
                  <c:v>3.559183</c:v>
                </c:pt>
                <c:pt idx="115">
                  <c:v>3.559631</c:v>
                </c:pt>
                <c:pt idx="116">
                  <c:v>3.5598879999999999</c:v>
                </c:pt>
                <c:pt idx="117">
                  <c:v>3.5599539999999998</c:v>
                </c:pt>
                <c:pt idx="118">
                  <c:v>3.5598299999999998</c:v>
                </c:pt>
                <c:pt idx="119">
                  <c:v>3.5595150000000002</c:v>
                </c:pt>
                <c:pt idx="120">
                  <c:v>3.5590090000000001</c:v>
                </c:pt>
                <c:pt idx="121">
                  <c:v>3.5583119999999999</c:v>
                </c:pt>
                <c:pt idx="122">
                  <c:v>3.557423</c:v>
                </c:pt>
                <c:pt idx="123">
                  <c:v>3.5563400000000001</c:v>
                </c:pt>
                <c:pt idx="124">
                  <c:v>3.5550639999999998</c:v>
                </c:pt>
                <c:pt idx="125">
                  <c:v>3.5535920000000001</c:v>
                </c:pt>
                <c:pt idx="126">
                  <c:v>3.5519229999999999</c:v>
                </c:pt>
                <c:pt idx="127">
                  <c:v>3.5500539999999998</c:v>
                </c:pt>
                <c:pt idx="128">
                  <c:v>3.547984</c:v>
                </c:pt>
                <c:pt idx="129">
                  <c:v>3.5457079999999999</c:v>
                </c:pt>
                <c:pt idx="130">
                  <c:v>3.5432260000000002</c:v>
                </c:pt>
                <c:pt idx="131">
                  <c:v>3.5405310000000001</c:v>
                </c:pt>
                <c:pt idx="132">
                  <c:v>3.5376210000000001</c:v>
                </c:pt>
                <c:pt idx="133">
                  <c:v>3.5344899999999999</c:v>
                </c:pt>
                <c:pt idx="134">
                  <c:v>3.5311319999999999</c:v>
                </c:pt>
                <c:pt idx="135">
                  <c:v>3.5275409999999998</c:v>
                </c:pt>
                <c:pt idx="136">
                  <c:v>3.5237099999999999</c:v>
                </c:pt>
                <c:pt idx="137">
                  <c:v>3.5196299999999998</c:v>
                </c:pt>
                <c:pt idx="138">
                  <c:v>3.5152890000000001</c:v>
                </c:pt>
                <c:pt idx="139">
                  <c:v>3.510678</c:v>
                </c:pt>
                <c:pt idx="140">
                  <c:v>3.5057809999999998</c:v>
                </c:pt>
                <c:pt idx="141">
                  <c:v>3.5005820000000001</c:v>
                </c:pt>
                <c:pt idx="142">
                  <c:v>3.4950610000000002</c:v>
                </c:pt>
                <c:pt idx="143">
                  <c:v>3.4891909999999999</c:v>
                </c:pt>
                <c:pt idx="144">
                  <c:v>3.4829430000000001</c:v>
                </c:pt>
                <c:pt idx="145">
                  <c:v>3.4762759999999999</c:v>
                </c:pt>
                <c:pt idx="146">
                  <c:v>3.4691339999999999</c:v>
                </c:pt>
                <c:pt idx="147">
                  <c:v>3.4614410000000002</c:v>
                </c:pt>
                <c:pt idx="148">
                  <c:v>3.453074</c:v>
                </c:pt>
                <c:pt idx="149">
                  <c:v>3.4418479999999998</c:v>
                </c:pt>
                <c:pt idx="150">
                  <c:v>3.4258099999999998</c:v>
                </c:pt>
                <c:pt idx="151">
                  <c:v>3.4073820000000001</c:v>
                </c:pt>
                <c:pt idx="152">
                  <c:v>3.3887990000000001</c:v>
                </c:pt>
                <c:pt idx="153">
                  <c:v>3.3700610000000002</c:v>
                </c:pt>
                <c:pt idx="154">
                  <c:v>3.351172</c:v>
                </c:pt>
                <c:pt idx="155">
                  <c:v>3.3321320000000001</c:v>
                </c:pt>
                <c:pt idx="156">
                  <c:v>3.3129740000000001</c:v>
                </c:pt>
                <c:pt idx="157">
                  <c:v>3.2935819999999998</c:v>
                </c:pt>
                <c:pt idx="158">
                  <c:v>3.274</c:v>
                </c:pt>
                <c:pt idx="159">
                  <c:v>3.254283</c:v>
                </c:pt>
                <c:pt idx="160">
                  <c:v>3.2344330000000001</c:v>
                </c:pt>
                <c:pt idx="161">
                  <c:v>3.2144529999999998</c:v>
                </c:pt>
                <c:pt idx="162">
                  <c:v>3.1943440000000001</c:v>
                </c:pt>
                <c:pt idx="163">
                  <c:v>3.1741090000000001</c:v>
                </c:pt>
                <c:pt idx="164">
                  <c:v>3.1537510000000002</c:v>
                </c:pt>
                <c:pt idx="165">
                  <c:v>3.1332710000000001</c:v>
                </c:pt>
                <c:pt idx="166">
                  <c:v>3.1126719999999999</c:v>
                </c:pt>
                <c:pt idx="167">
                  <c:v>3.0919560000000001</c:v>
                </c:pt>
                <c:pt idx="168">
                  <c:v>3.0711279999999999</c:v>
                </c:pt>
                <c:pt idx="169">
                  <c:v>3.0501879999999999</c:v>
                </c:pt>
                <c:pt idx="170">
                  <c:v>3.0291410000000001</c:v>
                </c:pt>
                <c:pt idx="171">
                  <c:v>3.0079889999999998</c:v>
                </c:pt>
                <c:pt idx="172">
                  <c:v>2.9867360000000001</c:v>
                </c:pt>
                <c:pt idx="173">
                  <c:v>2.9653849999999999</c:v>
                </c:pt>
                <c:pt idx="174">
                  <c:v>2.9439389999999999</c:v>
                </c:pt>
                <c:pt idx="175">
                  <c:v>2.9224019999999999</c:v>
                </c:pt>
                <c:pt idx="176">
                  <c:v>2.9007779999999999</c:v>
                </c:pt>
                <c:pt idx="177">
                  <c:v>2.8790420000000001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7A-42D4-B24B-5885C1152D24}"/>
            </c:ext>
          </c:extLst>
        </c:ser>
        <c:ser>
          <c:idx val="3"/>
          <c:order val="3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suite)'!$E$695</c:f>
              <c:numCache>
                <c:formatCode>0.0</c:formatCode>
                <c:ptCount val="1"/>
                <c:pt idx="0">
                  <c:v>2.3382480648162645</c:v>
                </c:pt>
              </c:numCache>
            </c:numRef>
          </c:xVal>
          <c:yVal>
            <c:numRef>
              <c:f>'A. Thermody. result (all suite)'!$F$695</c:f>
              <c:numCache>
                <c:formatCode>0.0</c:formatCode>
                <c:ptCount val="1"/>
                <c:pt idx="0">
                  <c:v>3.3428420000000001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7A-42D4-B24B-5885C1152D24}"/>
            </c:ext>
          </c:extLst>
        </c:ser>
        <c:ser>
          <c:idx val="4"/>
          <c:order val="4"/>
          <c:tx>
            <c:v>plagiolcase start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suite)'!$E$893</c:f>
              <c:numCache>
                <c:formatCode>0.0</c:formatCode>
                <c:ptCount val="1"/>
                <c:pt idx="0">
                  <c:v>2.3616459370543126</c:v>
                </c:pt>
              </c:numCache>
            </c:numRef>
          </c:xVal>
          <c:yVal>
            <c:numRef>
              <c:f>'A. Thermody. result (all suite)'!$F$893</c:f>
              <c:numCache>
                <c:formatCode>0.0</c:formatCode>
                <c:ptCount val="1"/>
                <c:pt idx="0">
                  <c:v>3.160177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7A-42D4-B24B-5885C1152D24}"/>
            </c:ext>
          </c:extLst>
        </c:ser>
        <c:ser>
          <c:idx val="5"/>
          <c:order val="5"/>
          <c:tx>
            <c:v>plagiolcase start crystallization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suite)'!$E$960</c:f>
              <c:numCache>
                <c:formatCode>0.0</c:formatCode>
                <c:ptCount val="1"/>
                <c:pt idx="0">
                  <c:v>2.7098128811218274</c:v>
                </c:pt>
              </c:numCache>
            </c:numRef>
          </c:xVal>
          <c:yVal>
            <c:numRef>
              <c:f>'A. Thermody. result (all suite)'!$F$960</c:f>
              <c:numCache>
                <c:formatCode>0.0</c:formatCode>
                <c:ptCount val="1"/>
                <c:pt idx="0">
                  <c:v>3.0836749999999999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7A-42D4-B24B-5885C1152D24}"/>
            </c:ext>
          </c:extLst>
        </c:ser>
        <c:ser>
          <c:idx val="6"/>
          <c:order val="6"/>
          <c:tx>
            <c:v>alkali feldspar start crystallization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suite)'!$E$1054</c:f>
              <c:numCache>
                <c:formatCode>0.0</c:formatCode>
                <c:ptCount val="1"/>
                <c:pt idx="0">
                  <c:v>2.4987643761446963</c:v>
                </c:pt>
              </c:numCache>
            </c:numRef>
          </c:xVal>
          <c:yVal>
            <c:numRef>
              <c:f>'A. Thermody. result (all suite)'!$F$1054</c:f>
              <c:numCache>
                <c:formatCode>0.0</c:formatCode>
                <c:ptCount val="1"/>
                <c:pt idx="0">
                  <c:v>3.4418479999999998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7A-42D4-B24B-5885C1152D24}"/>
            </c:ext>
          </c:extLst>
        </c:ser>
        <c:ser>
          <c:idx val="8"/>
          <c:order val="7"/>
          <c:tx>
            <c:v>alkal feldspar start crystallization 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suite)'!$E$897</c:f>
              <c:numCache>
                <c:formatCode>0.0</c:formatCode>
                <c:ptCount val="1"/>
                <c:pt idx="0">
                  <c:v>2.3331762400204235</c:v>
                </c:pt>
              </c:numCache>
            </c:numRef>
          </c:xVal>
          <c:yVal>
            <c:numRef>
              <c:f>'A. Thermody. result (all suite)'!$F$897</c:f>
              <c:numCache>
                <c:formatCode>0.0</c:formatCode>
                <c:ptCount val="1"/>
                <c:pt idx="0">
                  <c:v>3.1793849999999999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7A-42D4-B24B-5885C1152D24}"/>
            </c:ext>
          </c:extLst>
        </c:ser>
        <c:ser>
          <c:idx val="7"/>
          <c:order val="8"/>
          <c:tx>
            <c:v>alkali feldspar starta crystallization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'A. Thermody. result (all suite)'!$E$699</c:f>
              <c:numCache>
                <c:formatCode>0.0</c:formatCode>
                <c:ptCount val="1"/>
                <c:pt idx="0">
                  <c:v>2.3104119377600338</c:v>
                </c:pt>
              </c:numCache>
            </c:numRef>
          </c:xVal>
          <c:yVal>
            <c:numRef>
              <c:f>'A. Thermody. result (all suite)'!$F$699</c:f>
              <c:numCache>
                <c:formatCode>0.0</c:formatCode>
                <c:ptCount val="1"/>
                <c:pt idx="0">
                  <c:v>3.3569870000000002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7A-42D4-B24B-5885C1152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6095"/>
        <c:axId val="906843727"/>
      </c:scatterChart>
      <c:valAx>
        <c:axId val="1260856095"/>
        <c:scaling>
          <c:orientation val="minMax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Liquid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density (g/cm</a:t>
                </a:r>
                <a:r>
                  <a:rPr lang="pt-BR" sz="1400" baseline="30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32614107611548554"/>
              <c:y val="0.89050326773252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906843727"/>
        <c:crosses val="autoZero"/>
        <c:crossBetween val="midCat"/>
      </c:valAx>
      <c:valAx>
        <c:axId val="906843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Magma viscosity</a:t>
                </a:r>
                <a:r>
                  <a:rPr lang="pt-BR" sz="14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(log poise)</a:t>
                </a:r>
                <a:endParaRPr lang="pt-BR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8136482939632544E-2"/>
              <c:y val="7.61962282235938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26085609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3731846019247596"/>
          <c:y val="0.42194403146186288"/>
          <c:w val="0.42777777777777776"/>
          <c:h val="0.350972482926634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96110275966957E-2"/>
          <c:y val="3.581592519943682E-2"/>
          <c:w val="0.87544239378424493"/>
          <c:h val="0.85146066921133001"/>
        </c:manualLayout>
      </c:layout>
      <c:scatterChart>
        <c:scatterStyle val="lineMarker"/>
        <c:varyColors val="0"/>
        <c:ser>
          <c:idx val="26"/>
          <c:order val="0"/>
          <c:tx>
            <c:strRef>
              <c:f>'B. LLD classification'!$B$8</c:f>
              <c:strCache>
                <c:ptCount val="1"/>
                <c:pt idx="0">
                  <c:v>Basanite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2">
                  <a:lumMod val="2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classification'!$AZ$8:$AZ$9</c:f>
              <c:numCache>
                <c:formatCode>0.00</c:formatCode>
                <c:ptCount val="2"/>
                <c:pt idx="0">
                  <c:v>0.60481672552150922</c:v>
                </c:pt>
                <c:pt idx="1">
                  <c:v>0.58467831876704202</c:v>
                </c:pt>
              </c:numCache>
            </c:numRef>
          </c:xVal>
          <c:yVal>
            <c:numRef>
              <c:f>'B. LLD classification'!$BA$8:$BA$9</c:f>
              <c:numCache>
                <c:formatCode>0.00</c:formatCode>
                <c:ptCount val="2"/>
                <c:pt idx="0">
                  <c:v>1.8628356504310135</c:v>
                </c:pt>
                <c:pt idx="1">
                  <c:v>2.0703298460391113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14-4DFD-88B0-2D6D6C16E2FD}"/>
            </c:ext>
          </c:extLst>
        </c:ser>
        <c:ser>
          <c:idx val="27"/>
          <c:order val="1"/>
          <c:tx>
            <c:strRef>
              <c:f>'B. LLD classification'!$B$6</c:f>
              <c:strCache>
                <c:ptCount val="1"/>
                <c:pt idx="0">
                  <c:v>Nephelinite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classification'!$AZ$6</c:f>
              <c:numCache>
                <c:formatCode>0.00</c:formatCode>
                <c:ptCount val="1"/>
                <c:pt idx="0">
                  <c:v>0.49944637379927487</c:v>
                </c:pt>
              </c:numCache>
            </c:numRef>
          </c:xVal>
          <c:yVal>
            <c:numRef>
              <c:f>'B. LLD classification'!$BA$6</c:f>
              <c:numCache>
                <c:formatCode>0.00</c:formatCode>
                <c:ptCount val="1"/>
                <c:pt idx="0">
                  <c:v>1.5590736641821914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14-4DFD-88B0-2D6D6C16E2FD}"/>
            </c:ext>
          </c:extLst>
        </c:ser>
        <c:ser>
          <c:idx val="29"/>
          <c:order val="2"/>
          <c:tx>
            <c:strRef>
              <c:f>'B. LLD classification'!$B$15</c:f>
              <c:strCache>
                <c:ptCount val="1"/>
                <c:pt idx="0">
                  <c:v>Alkaline basalt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rgbClr val="0070C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classification'!$AZ$15:$AZ$16</c:f>
              <c:numCache>
                <c:formatCode>0.00</c:formatCode>
                <c:ptCount val="2"/>
                <c:pt idx="0">
                  <c:v>0.49696413052241278</c:v>
                </c:pt>
                <c:pt idx="1">
                  <c:v>0.65585140758696048</c:v>
                </c:pt>
              </c:numCache>
            </c:numRef>
          </c:xVal>
          <c:yVal>
            <c:numRef>
              <c:f>'B. LLD classification'!$BA$15:$BA$16</c:f>
              <c:numCache>
                <c:formatCode>0.00</c:formatCode>
                <c:ptCount val="2"/>
                <c:pt idx="0">
                  <c:v>2.3467685139627235</c:v>
                </c:pt>
                <c:pt idx="1">
                  <c:v>1.8277733894394046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4-4DFD-88B0-2D6D6C16E2FD}"/>
            </c:ext>
          </c:extLst>
        </c:ser>
        <c:ser>
          <c:idx val="1"/>
          <c:order val="3"/>
          <c:tx>
            <c:strRef>
              <c:f>'B. LLD classification'!$B$10</c:f>
              <c:strCache>
                <c:ptCount val="1"/>
                <c:pt idx="0">
                  <c:v>Tephrite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15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classification'!$AZ$10:$AZ$11</c:f>
              <c:numCache>
                <c:formatCode>0.00</c:formatCode>
                <c:ptCount val="2"/>
                <c:pt idx="0">
                  <c:v>0.64553019727756245</c:v>
                </c:pt>
                <c:pt idx="1">
                  <c:v>0.6989973224776368</c:v>
                </c:pt>
              </c:numCache>
            </c:numRef>
          </c:xVal>
          <c:yVal>
            <c:numRef>
              <c:f>'B. LLD classification'!$BA$10:$BA$11</c:f>
              <c:numCache>
                <c:formatCode>0.00</c:formatCode>
                <c:ptCount val="2"/>
                <c:pt idx="0">
                  <c:v>1.5328689889318747</c:v>
                </c:pt>
                <c:pt idx="1">
                  <c:v>1.4005446621052715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59-4633-A1AC-1DD9EB823F86}"/>
            </c:ext>
          </c:extLst>
        </c:ser>
        <c:ser>
          <c:idx val="28"/>
          <c:order val="4"/>
          <c:tx>
            <c:strRef>
              <c:f>'B. LLD classification'!$B$7</c:f>
              <c:strCache>
                <c:ptCount val="1"/>
                <c:pt idx="0">
                  <c:v>Phonotephrite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3"/>
            <c:spPr>
              <a:noFill/>
              <a:ln w="25400">
                <a:solidFill>
                  <a:schemeClr val="tx1"/>
                </a:solidFill>
              </a:ln>
            </c:spPr>
          </c:marker>
          <c:xVal>
            <c:numRef>
              <c:f>('B. LLD classification'!$AZ$7,'B. LLD classification'!$AZ$14)</c:f>
              <c:numCache>
                <c:formatCode>0.00</c:formatCode>
                <c:ptCount val="2"/>
                <c:pt idx="0">
                  <c:v>0.64381083114084414</c:v>
                </c:pt>
                <c:pt idx="1">
                  <c:v>0.7205771247480085</c:v>
                </c:pt>
              </c:numCache>
            </c:numRef>
          </c:xVal>
          <c:yVal>
            <c:numRef>
              <c:f>('B. LLD classification'!$BA$7,'B. LLD classification'!$BA$14)</c:f>
              <c:numCache>
                <c:formatCode>0.00</c:formatCode>
                <c:ptCount val="2"/>
                <c:pt idx="0">
                  <c:v>1.225462719770509</c:v>
                </c:pt>
                <c:pt idx="1">
                  <c:v>1.2440159921799276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14-4DFD-88B0-2D6D6C16E2FD}"/>
            </c:ext>
          </c:extLst>
        </c:ser>
        <c:ser>
          <c:idx val="31"/>
          <c:order val="5"/>
          <c:tx>
            <c:strRef>
              <c:f>'B. LLD classification'!$B$17</c:f>
              <c:strCache>
                <c:ptCount val="1"/>
                <c:pt idx="0">
                  <c:v>Biotite phonolite</c:v>
                </c:pt>
              </c:strCache>
            </c:strRef>
          </c:tx>
          <c:spPr>
            <a:ln>
              <a:noFill/>
            </a:ln>
          </c:spPr>
          <c:marker>
            <c:symbol val="x"/>
            <c:size val="13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('B. LLD classification'!$AZ$17,'B. LLD classification'!$AZ$18,'B. LLD classification'!$AZ$19,'B. LLD classification'!$AZ$20,'B. LLD classification'!$AZ$27,'B. LLD classification'!$AZ$33)</c:f>
              <c:numCache>
                <c:formatCode>0.00</c:formatCode>
                <c:ptCount val="6"/>
                <c:pt idx="0">
                  <c:v>0.95493302179303552</c:v>
                </c:pt>
                <c:pt idx="1">
                  <c:v>0.96402790766424962</c:v>
                </c:pt>
                <c:pt idx="2">
                  <c:v>0.96356568991691804</c:v>
                </c:pt>
                <c:pt idx="3">
                  <c:v>0.97563567089538195</c:v>
                </c:pt>
                <c:pt idx="4">
                  <c:v>0.92570545370915003</c:v>
                </c:pt>
                <c:pt idx="5">
                  <c:v>0.97602183496414674</c:v>
                </c:pt>
              </c:numCache>
            </c:numRef>
          </c:xVal>
          <c:yVal>
            <c:numRef>
              <c:f>('B. LLD classification'!$BA$17,'B. LLD classification'!$BA$18,'B. LLD classification'!$BA$19,'B. LLD classification'!$BA$20,'B. LLD classification'!$BA$27,'B. LLD classification'!$BA$33)</c:f>
              <c:numCache>
                <c:formatCode>0.00</c:formatCode>
                <c:ptCount val="6"/>
                <c:pt idx="0">
                  <c:v>1.034993905816519</c:v>
                </c:pt>
                <c:pt idx="1">
                  <c:v>1.0246552341995006</c:v>
                </c:pt>
                <c:pt idx="2">
                  <c:v>1.0256762673914213</c:v>
                </c:pt>
                <c:pt idx="3">
                  <c:v>1.078779366711839</c:v>
                </c:pt>
                <c:pt idx="4">
                  <c:v>1.0152500105071851</c:v>
                </c:pt>
                <c:pt idx="5">
                  <c:v>1.1285496026001862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14-4DFD-88B0-2D6D6C16E2FD}"/>
            </c:ext>
          </c:extLst>
        </c:ser>
        <c:ser>
          <c:idx val="30"/>
          <c:order val="6"/>
          <c:tx>
            <c:strRef>
              <c:f>'B. LLD classification'!$B$13</c:f>
              <c:strCache>
                <c:ptCount val="1"/>
                <c:pt idx="0">
                  <c:v>Hornblende phonolite</c:v>
                </c:pt>
              </c:strCache>
            </c:strRef>
          </c:tx>
          <c:spPr>
            <a:ln>
              <a:noFill/>
            </a:ln>
          </c:spPr>
          <c:marker>
            <c:symbol val="plus"/>
            <c:size val="13"/>
            <c:spPr>
              <a:noFill/>
              <a:ln w="19050">
                <a:solidFill>
                  <a:srgbClr val="FF0000"/>
                </a:solidFill>
              </a:ln>
            </c:spPr>
          </c:marker>
          <c:xVal>
            <c:numRef>
              <c:f>('B. LLD classification'!$AZ$4,'B. LLD classification'!$AZ$13,'B. LLD classification'!$AZ$21,'B. LLD classification'!$AZ$23,'B. LLD classification'!$AZ$25,'B. LLD classification'!$AZ$26,'B. LLD classification'!$BP$28,'B. LLD classification'!$AZ$29,'B. LLD classification'!$AZ$30,'B. LLD classification'!$AZ$34,'B. LLD classification'!$AZ$35,'B. LLD classification'!$AZ$37,'B. LLD classification'!$AZ$38,'B. LLD classification'!$AZ$39,'B. LLD classification'!$AZ$40,'B. LLD classification'!$AZ$41,'B. LLD classification'!$AZ$42,'B. LLD classification'!$AZ$43)</c:f>
              <c:numCache>
                <c:formatCode>0.00</c:formatCode>
                <c:ptCount val="18"/>
                <c:pt idx="1">
                  <c:v>0.89325524618713326</c:v>
                </c:pt>
                <c:pt idx="2">
                  <c:v>0.93403602282281528</c:v>
                </c:pt>
                <c:pt idx="3">
                  <c:v>0.90503645025241819</c:v>
                </c:pt>
                <c:pt idx="4">
                  <c:v>0.86167633944933908</c:v>
                </c:pt>
                <c:pt idx="5">
                  <c:v>0.89306321756248663</c:v>
                </c:pt>
                <c:pt idx="7">
                  <c:v>0.91009998777715906</c:v>
                </c:pt>
                <c:pt idx="8">
                  <c:v>0.92499015785509908</c:v>
                </c:pt>
                <c:pt idx="9">
                  <c:v>0.85814603388108213</c:v>
                </c:pt>
                <c:pt idx="10">
                  <c:v>0.86071799127581627</c:v>
                </c:pt>
                <c:pt idx="11">
                  <c:v>0.92531472729198572</c:v>
                </c:pt>
                <c:pt idx="12">
                  <c:v>0.84410931911518905</c:v>
                </c:pt>
                <c:pt idx="13">
                  <c:v>0.90500133674119843</c:v>
                </c:pt>
                <c:pt idx="14">
                  <c:v>0.81452138628662973</c:v>
                </c:pt>
                <c:pt idx="15">
                  <c:v>0.87606817692122507</c:v>
                </c:pt>
                <c:pt idx="16">
                  <c:v>0.86255129476212655</c:v>
                </c:pt>
                <c:pt idx="17">
                  <c:v>0.88169576370651981</c:v>
                </c:pt>
              </c:numCache>
            </c:numRef>
          </c:xVal>
          <c:yVal>
            <c:numRef>
              <c:f>('B. LLD classification'!$BA$4,'B. LLD classification'!$BA$13,'B. LLD classification'!$BA$21,'B. LLD classification'!$BA$23,'B. LLD classification'!$BA$25,'B. LLD classification'!$BA$26,'B. LLD classification'!$BA$28,'B. LLD classification'!$BA$29,'B. LLD classification'!$BA$30,'B. LLD classification'!$BA$34,'B. LLD classification'!$BA$35,'B. LLD classification'!$BA$37,'B. LLD classification'!$BA$38,'B. LLD classification'!$BA$39,'B. LLD classification'!$BA$40,'B. LLD classification'!$BA$41,'B. LLD classification'!$BA$42,'B. LLD classification'!$BA$43)</c:f>
              <c:numCache>
                <c:formatCode>0.00</c:formatCode>
                <c:ptCount val="18"/>
                <c:pt idx="1">
                  <c:v>0.93857992551444736</c:v>
                </c:pt>
                <c:pt idx="2">
                  <c:v>0.97396512329512286</c:v>
                </c:pt>
                <c:pt idx="3">
                  <c:v>0.95650725194434705</c:v>
                </c:pt>
                <c:pt idx="4">
                  <c:v>0.93740387443740747</c:v>
                </c:pt>
                <c:pt idx="5">
                  <c:v>0.93037176972486302</c:v>
                </c:pt>
                <c:pt idx="6">
                  <c:v>0.90219991573695113</c:v>
                </c:pt>
                <c:pt idx="7">
                  <c:v>0.97002985362043737</c:v>
                </c:pt>
                <c:pt idx="8">
                  <c:v>1.0010781847318571</c:v>
                </c:pt>
                <c:pt idx="9">
                  <c:v>0.98812918130365934</c:v>
                </c:pt>
                <c:pt idx="10">
                  <c:v>0.91268007072935875</c:v>
                </c:pt>
                <c:pt idx="11">
                  <c:v>0.99344577276642709</c:v>
                </c:pt>
                <c:pt idx="12">
                  <c:v>0.94910507449644665</c:v>
                </c:pt>
                <c:pt idx="13">
                  <c:v>0.9517689637902359</c:v>
                </c:pt>
                <c:pt idx="14">
                  <c:v>0.91825167144057518</c:v>
                </c:pt>
                <c:pt idx="15">
                  <c:v>0.92260590153447319</c:v>
                </c:pt>
                <c:pt idx="16">
                  <c:v>0.90285426977080718</c:v>
                </c:pt>
                <c:pt idx="17">
                  <c:v>0.93528020185087901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14-4DFD-88B0-2D6D6C16E2FD}"/>
            </c:ext>
          </c:extLst>
        </c:ser>
        <c:ser>
          <c:idx val="32"/>
          <c:order val="7"/>
          <c:tx>
            <c:strRef>
              <c:f>'B. LLD classification'!$B$22</c:f>
              <c:strCache>
                <c:ptCount val="1"/>
                <c:pt idx="0">
                  <c:v>Aegerine-augite phonolite</c:v>
                </c:pt>
              </c:strCache>
            </c:strRef>
          </c:tx>
          <c:spPr>
            <a:ln>
              <a:noFill/>
            </a:ln>
          </c:spPr>
          <c:marker>
            <c:symbol val="star"/>
            <c:size val="13"/>
            <c:spPr>
              <a:ln w="19050">
                <a:solidFill>
                  <a:srgbClr val="0070C0"/>
                </a:solidFill>
              </a:ln>
            </c:spPr>
          </c:marker>
          <c:xVal>
            <c:numRef>
              <c:f>('B. LLD classification'!$AZ$22,'B. LLD classification'!$AZ$24,'B. LLD classification'!$AZ$31,'B. LLD classification'!$AZ$32,'B. LLD classification'!$AZ$36)</c:f>
              <c:numCache>
                <c:formatCode>0.00</c:formatCode>
                <c:ptCount val="5"/>
                <c:pt idx="0">
                  <c:v>0.93867255684034689</c:v>
                </c:pt>
                <c:pt idx="1">
                  <c:v>0.88188646105512736</c:v>
                </c:pt>
                <c:pt idx="2">
                  <c:v>0.9049807357366374</c:v>
                </c:pt>
                <c:pt idx="3">
                  <c:v>0.86212878259205128</c:v>
                </c:pt>
                <c:pt idx="4">
                  <c:v>0.83018916479456961</c:v>
                </c:pt>
              </c:numCache>
            </c:numRef>
          </c:xVal>
          <c:yVal>
            <c:numRef>
              <c:f>('B. LLD classification'!$BA$22,'B. LLD classification'!$BA$24,'B. LLD classification'!$BA$31,'B. LLD classification'!$BA$32,'B. LLD classification'!$BA$36)</c:f>
              <c:numCache>
                <c:formatCode>0.00</c:formatCode>
                <c:ptCount val="5"/>
                <c:pt idx="0">
                  <c:v>0.96449185969975515</c:v>
                </c:pt>
                <c:pt idx="1">
                  <c:v>0.92874361447615106</c:v>
                </c:pt>
                <c:pt idx="2">
                  <c:v>0.94592219793681753</c:v>
                </c:pt>
                <c:pt idx="3">
                  <c:v>0.90368790652384468</c:v>
                </c:pt>
                <c:pt idx="4">
                  <c:v>0.86272458301727539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14-4DFD-88B0-2D6D6C16E2FD}"/>
            </c:ext>
          </c:extLst>
        </c:ser>
        <c:ser>
          <c:idx val="0"/>
          <c:order val="8"/>
          <c:tx>
            <c:strRef>
              <c:f>'[1]diagram lines'!$F$80</c:f>
              <c:strCache>
                <c:ptCount val="1"/>
                <c:pt idx="0">
                  <c:v>S-P-1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xVal>
            <c:numRef>
              <c:f>'[1]diagram lines'!$G$80:$G$81</c:f>
              <c:numCache>
                <c:formatCode>General</c:formatCode>
                <c:ptCount val="2"/>
                <c:pt idx="0">
                  <c:v>2</c:v>
                </c:pt>
                <c:pt idx="1">
                  <c:v>5</c:v>
                </c:pt>
              </c:numCache>
            </c:numRef>
          </c:xVal>
          <c:yVal>
            <c:numRef>
              <c:f>'[1]diagram lines'!$H$80:$H$81</c:f>
              <c:numCache>
                <c:formatCode>General</c:formatCode>
                <c:ptCount val="2"/>
                <c:pt idx="0">
                  <c:v>0.85</c:v>
                </c:pt>
                <c:pt idx="1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4-4DFD-88B0-2D6D6C16E2FD}"/>
            </c:ext>
          </c:extLst>
        </c:ser>
        <c:ser>
          <c:idx val="2"/>
          <c:order val="9"/>
          <c:tx>
            <c:strRef>
              <c:f>'[1]diagram lines'!$F$71</c:f>
              <c:strCache>
                <c:ptCount val="1"/>
                <c:pt idx="0">
                  <c:v>&lt;1 agpaitic; &gt;1 miaskitic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'[1]diagram lines'!$G$71:$G$72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'[1]diagram lines'!$H$71:$H$72</c:f>
              <c:numCache>
                <c:formatCode>General</c:formatCode>
                <c:ptCount val="2"/>
                <c:pt idx="0">
                  <c:v>2.5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14-4DFD-88B0-2D6D6C16E2FD}"/>
            </c:ext>
          </c:extLst>
        </c:ser>
        <c:ser>
          <c:idx val="3"/>
          <c:order val="10"/>
          <c:tx>
            <c:strRef>
              <c:f>'[1]diagram lines'!$F$72</c:f>
              <c:strCache>
                <c:ptCount val="1"/>
                <c:pt idx="0">
                  <c:v>&lt;1 metaluminous; &gt;1 peraluminous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'[1]diagram lines'!$G$73:$G$74</c:f>
              <c:numCache>
                <c:formatCode>General</c:formatCode>
                <c:ptCount val="2"/>
                <c:pt idx="0">
                  <c:v>0</c:v>
                </c:pt>
                <c:pt idx="1">
                  <c:v>1.4</c:v>
                </c:pt>
              </c:numCache>
            </c:numRef>
          </c:xVal>
          <c:yVal>
            <c:numRef>
              <c:f>'[1]diagram lines'!$H$73:$H$74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C14-4DFD-88B0-2D6D6C16E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81544"/>
        <c:axId val="546084168"/>
      </c:scatterChart>
      <c:valAx>
        <c:axId val="546081544"/>
        <c:scaling>
          <c:orientation val="minMax"/>
          <c:max val="1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i="0" u="none" strike="noStrike" baseline="0">
                    <a:effectLst/>
                  </a:rPr>
                  <a:t>A/CNK</a:t>
                </a:r>
                <a:endParaRPr lang="en-US" sz="2000" b="1" baseline="-250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170679145992571"/>
              <c:y val="0.949813151992167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46084168"/>
        <c:crosses val="autoZero"/>
        <c:crossBetween val="midCat"/>
        <c:majorUnit val="0.2"/>
      </c:valAx>
      <c:valAx>
        <c:axId val="546084168"/>
        <c:scaling>
          <c:orientation val="minMax"/>
          <c:max val="2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A/NK</a:t>
                </a:r>
              </a:p>
            </c:rich>
          </c:tx>
          <c:layout>
            <c:manualLayout>
              <c:xMode val="edge"/>
              <c:yMode val="edge"/>
              <c:x val="2.5085453975118338E-3"/>
              <c:y val="0.2940238317080702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8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46081544"/>
        <c:crosses val="autoZero"/>
        <c:crossBetween val="midCat"/>
        <c:majorUnit val="0.5"/>
      </c:valAx>
    </c:plotArea>
    <c:legend>
      <c:legendPos val="r"/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ayout>
        <c:manualLayout>
          <c:xMode val="edge"/>
          <c:yMode val="edge"/>
          <c:x val="0.10678807715092332"/>
          <c:y val="0.21910938561920623"/>
          <c:w val="0.26126632616859563"/>
          <c:h val="0.64748253739794726"/>
        </c:manualLayout>
      </c:layout>
      <c:overlay val="0"/>
      <c:spPr>
        <a:solidFill>
          <a:schemeClr val="bg1"/>
        </a:solidFill>
        <a:ln w="15875">
          <a:solidFill>
            <a:schemeClr val="tx1"/>
          </a:solidFill>
        </a:ln>
      </c:spPr>
      <c:txPr>
        <a:bodyPr/>
        <a:lstStyle/>
        <a:p>
          <a:pPr>
            <a:defRPr sz="1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64327643941999E-2"/>
          <c:y val="3.581592519943682E-2"/>
          <c:w val="0.89257417641626968"/>
          <c:h val="0.88895665913227562"/>
        </c:manualLayout>
      </c:layout>
      <c:scatterChart>
        <c:scatterStyle val="lineMarker"/>
        <c:varyColors val="0"/>
        <c:ser>
          <c:idx val="26"/>
          <c:order val="0"/>
          <c:tx>
            <c:strRef>
              <c:f>'B. LLD classification'!$B$8</c:f>
              <c:strCache>
                <c:ptCount val="1"/>
                <c:pt idx="0">
                  <c:v>Basanite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0"/>
            <c:spPr>
              <a:solidFill>
                <a:schemeClr val="bg2">
                  <a:lumMod val="2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('B. LLD classification'!$AP$5,'B. LLD classification'!$AP$8:$AP$9)</c:f>
              <c:numCache>
                <c:formatCode>0.00</c:formatCode>
                <c:ptCount val="3"/>
                <c:pt idx="0">
                  <c:v>1.8677997034333302</c:v>
                </c:pt>
                <c:pt idx="1">
                  <c:v>1.9694749052765801</c:v>
                </c:pt>
                <c:pt idx="2">
                  <c:v>1.5742175551350099</c:v>
                </c:pt>
              </c:numCache>
            </c:numRef>
          </c:xVal>
          <c:yVal>
            <c:numRef>
              <c:f>('B. LLD classification'!$AQ$5,'B. LLD classification'!$AQ$8:$AQ$9)</c:f>
              <c:numCache>
                <c:formatCode>0.00</c:formatCode>
                <c:ptCount val="3"/>
                <c:pt idx="0">
                  <c:v>3.3300200426925652</c:v>
                </c:pt>
                <c:pt idx="1">
                  <c:v>3.4116040708889379</c:v>
                </c:pt>
                <c:pt idx="2">
                  <c:v>2.7631371072649471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3B-41FA-8B0F-9BDBF20A8994}"/>
            </c:ext>
          </c:extLst>
        </c:ser>
        <c:ser>
          <c:idx val="27"/>
          <c:order val="1"/>
          <c:tx>
            <c:strRef>
              <c:f>'B. LLD classification'!$B$6</c:f>
              <c:strCache>
                <c:ptCount val="1"/>
                <c:pt idx="0">
                  <c:v>Nephelinite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classification'!$AP$6</c:f>
              <c:numCache>
                <c:formatCode>0.00</c:formatCode>
                <c:ptCount val="1"/>
                <c:pt idx="0">
                  <c:v>2.920114798406197</c:v>
                </c:pt>
              </c:numCache>
            </c:numRef>
          </c:xVal>
          <c:yVal>
            <c:numRef>
              <c:f>'B. LLD classification'!$AQ$6</c:f>
              <c:numCache>
                <c:formatCode>0.00</c:formatCode>
                <c:ptCount val="1"/>
                <c:pt idx="0">
                  <c:v>2.6104056531206905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3B-41FA-8B0F-9BDBF20A8994}"/>
            </c:ext>
          </c:extLst>
        </c:ser>
        <c:ser>
          <c:idx val="29"/>
          <c:order val="2"/>
          <c:tx>
            <c:strRef>
              <c:f>'B. LLD classification'!$B$15</c:f>
              <c:strCache>
                <c:ptCount val="1"/>
                <c:pt idx="0">
                  <c:v>Alkaline basalt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0"/>
            <c:spPr>
              <a:solidFill>
                <a:srgbClr val="0070C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classification'!$AP$15:$AP$16</c:f>
              <c:numCache>
                <c:formatCode>0.00</c:formatCode>
                <c:ptCount val="2"/>
                <c:pt idx="0">
                  <c:v>2.6744345528525773</c:v>
                </c:pt>
                <c:pt idx="1">
                  <c:v>4.2178055797503111</c:v>
                </c:pt>
              </c:numCache>
            </c:numRef>
          </c:xVal>
          <c:yVal>
            <c:numRef>
              <c:f>'B. LLD classification'!$AQ$15:$AQ$16</c:f>
              <c:numCache>
                <c:formatCode>0.00</c:formatCode>
                <c:ptCount val="2"/>
                <c:pt idx="0">
                  <c:v>0.77445016009244538</c:v>
                </c:pt>
                <c:pt idx="1">
                  <c:v>1.2612065704155342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3B-41FA-8B0F-9BDBF20A8994}"/>
            </c:ext>
          </c:extLst>
        </c:ser>
        <c:ser>
          <c:idx val="8"/>
          <c:order val="3"/>
          <c:tx>
            <c:strRef>
              <c:f>'B. LLD classification'!$B$11</c:f>
              <c:strCache>
                <c:ptCount val="1"/>
                <c:pt idx="0">
                  <c:v>Tephrite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20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classification'!$AP$10:$AP$11</c:f>
              <c:numCache>
                <c:formatCode>0.00</c:formatCode>
                <c:ptCount val="2"/>
                <c:pt idx="0">
                  <c:v>3.8412864991666136</c:v>
                </c:pt>
                <c:pt idx="1">
                  <c:v>3.5502004292894451</c:v>
                </c:pt>
              </c:numCache>
            </c:numRef>
          </c:xVal>
          <c:yVal>
            <c:numRef>
              <c:f>'B. LLD classification'!$AQ$10:$AQ$11</c:f>
              <c:numCache>
                <c:formatCode>0.00</c:formatCode>
                <c:ptCount val="2"/>
                <c:pt idx="0">
                  <c:v>2.6731759848001584</c:v>
                </c:pt>
                <c:pt idx="1">
                  <c:v>3.7680041366078165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2D-46B7-A1C8-34559F393104}"/>
            </c:ext>
          </c:extLst>
        </c:ser>
        <c:ser>
          <c:idx val="28"/>
          <c:order val="4"/>
          <c:tx>
            <c:strRef>
              <c:f>'B. LLD classification'!$B$7</c:f>
              <c:strCache>
                <c:ptCount val="1"/>
                <c:pt idx="0">
                  <c:v>Phonotephrite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20"/>
            <c:spPr>
              <a:noFill/>
              <a:ln w="31750">
                <a:solidFill>
                  <a:schemeClr val="tx1"/>
                </a:solidFill>
              </a:ln>
            </c:spPr>
          </c:marker>
          <c:xVal>
            <c:numRef>
              <c:f>('B. LLD classification'!$AP$7,'B. LLD classification'!$AP$14)</c:f>
              <c:numCache>
                <c:formatCode>0.00</c:formatCode>
                <c:ptCount val="2"/>
                <c:pt idx="0">
                  <c:v>3.8526493561325741</c:v>
                </c:pt>
                <c:pt idx="1">
                  <c:v>3.9319001451922637</c:v>
                </c:pt>
              </c:numCache>
            </c:numRef>
          </c:xVal>
          <c:yVal>
            <c:numRef>
              <c:f>('B. LLD classification'!$AQ$7,'B. LLD classification'!$AQ$14)</c:f>
              <c:numCache>
                <c:formatCode>0.00</c:formatCode>
                <c:ptCount val="2"/>
                <c:pt idx="0">
                  <c:v>4.403027835580084</c:v>
                </c:pt>
                <c:pt idx="1">
                  <c:v>4.9576132265467656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3B-41FA-8B0F-9BDBF20A8994}"/>
            </c:ext>
          </c:extLst>
        </c:ser>
        <c:ser>
          <c:idx val="31"/>
          <c:order val="5"/>
          <c:tx>
            <c:strRef>
              <c:f>'B. LLD classification'!$B$17</c:f>
              <c:strCache>
                <c:ptCount val="1"/>
                <c:pt idx="0">
                  <c:v>Biotite phonolite</c:v>
                </c:pt>
              </c:strCache>
            </c:strRef>
          </c:tx>
          <c:spPr>
            <a:ln>
              <a:noFill/>
            </a:ln>
          </c:spPr>
          <c:marker>
            <c:symbol val="x"/>
            <c:size val="20"/>
            <c:spPr>
              <a:noFill/>
              <a:ln w="38100">
                <a:solidFill>
                  <a:schemeClr val="tx1"/>
                </a:solidFill>
              </a:ln>
            </c:spPr>
          </c:marker>
          <c:xVal>
            <c:numRef>
              <c:f>('B. LLD classification'!$AP$17,'B. LLD classification'!$AP$18,'B. LLD classification'!$AP$19,'B. LLD classification'!$AP$20,'B. LLD classification'!$AP$27,'B. LLD classification'!$AP$33)</c:f>
              <c:numCache>
                <c:formatCode>0.00</c:formatCode>
                <c:ptCount val="6"/>
                <c:pt idx="0">
                  <c:v>6.0098566793946766</c:v>
                </c:pt>
                <c:pt idx="1">
                  <c:v>7.6956994019809395</c:v>
                </c:pt>
                <c:pt idx="2">
                  <c:v>7.8236395530924847</c:v>
                </c:pt>
                <c:pt idx="3">
                  <c:v>8.0939357879122671</c:v>
                </c:pt>
                <c:pt idx="4">
                  <c:v>7.5697240265670986</c:v>
                </c:pt>
                <c:pt idx="5">
                  <c:v>7.3060624463572204</c:v>
                </c:pt>
              </c:numCache>
            </c:numRef>
          </c:xVal>
          <c:yVal>
            <c:numRef>
              <c:f>('B. LLD classification'!$AQ$17,'B. LLD classification'!$AQ$18,'B. LLD classification'!$AQ$19,'B. LLD classification'!$AQ$20,'B. LLD classification'!$AQ$27,'B. LLD classification'!$AQ$33)</c:f>
              <c:numCache>
                <c:formatCode>0.00</c:formatCode>
                <c:ptCount val="6"/>
                <c:pt idx="0">
                  <c:v>8.4238999506137144</c:v>
                </c:pt>
                <c:pt idx="1">
                  <c:v>7.1131564193608678</c:v>
                </c:pt>
                <c:pt idx="2">
                  <c:v>7.1288761950958559</c:v>
                </c:pt>
                <c:pt idx="3">
                  <c:v>6.3799258563543759</c:v>
                </c:pt>
                <c:pt idx="4">
                  <c:v>7.5288065993964661</c:v>
                </c:pt>
                <c:pt idx="5">
                  <c:v>5.6724709802992965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3B-41FA-8B0F-9BDBF20A8994}"/>
            </c:ext>
          </c:extLst>
        </c:ser>
        <c:ser>
          <c:idx val="30"/>
          <c:order val="6"/>
          <c:tx>
            <c:strRef>
              <c:f>'B. LLD classification'!$B$13</c:f>
              <c:strCache>
                <c:ptCount val="1"/>
                <c:pt idx="0">
                  <c:v>Hornblende phonolite</c:v>
                </c:pt>
              </c:strCache>
            </c:strRef>
          </c:tx>
          <c:spPr>
            <a:ln>
              <a:noFill/>
            </a:ln>
          </c:spPr>
          <c:marker>
            <c:symbol val="plus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('B. LLD classification'!$AP$4,'B. LLD classification'!$AP$13,'B. LLD classification'!$AP$21,'B. LLD classification'!$AP$23,'B. LLD classification'!$AP$25,'B. LLD classification'!$AP$26,'B. LLD classification'!$AP$28,'B. LLD classification'!$AP$29,'B. LLD classification'!$AP$30,'B. LLD classification'!$AP$34,'B. LLD classification'!$AP$35,'B. LLD classification'!$AP$37,'B. LLD classification'!$AP$38,'B. LLD classification'!$AP$39,'B. LLD classification'!$AP$40,'B. LLD classification'!$AP$41,'B. LLD classification'!$AP$42,'B. LLD classification'!$AP$43)</c:f>
              <c:numCache>
                <c:formatCode>0.00</c:formatCode>
                <c:ptCount val="18"/>
                <c:pt idx="1">
                  <c:v>8.678331759842818</c:v>
                </c:pt>
                <c:pt idx="2">
                  <c:v>7.9385725873517616</c:v>
                </c:pt>
                <c:pt idx="3">
                  <c:v>8.8944103189775241</c:v>
                </c:pt>
                <c:pt idx="4">
                  <c:v>7.9302662815310292</c:v>
                </c:pt>
                <c:pt idx="5">
                  <c:v>8.8522800854769912</c:v>
                </c:pt>
                <c:pt idx="6">
                  <c:v>9.5408212421512673</c:v>
                </c:pt>
                <c:pt idx="7">
                  <c:v>9.5247032114402153</c:v>
                </c:pt>
                <c:pt idx="8">
                  <c:v>8.1630105634416914</c:v>
                </c:pt>
                <c:pt idx="9">
                  <c:v>6.0061157547137487</c:v>
                </c:pt>
                <c:pt idx="10">
                  <c:v>9.9243776827546899</c:v>
                </c:pt>
                <c:pt idx="11">
                  <c:v>7.5947418184203386</c:v>
                </c:pt>
                <c:pt idx="12">
                  <c:v>7.003993103381509</c:v>
                </c:pt>
                <c:pt idx="13">
                  <c:v>8.5416278260843566</c:v>
                </c:pt>
                <c:pt idx="14">
                  <c:v>6.3171332787082441</c:v>
                </c:pt>
                <c:pt idx="15">
                  <c:v>9.4023812316730275</c:v>
                </c:pt>
                <c:pt idx="16">
                  <c:v>9.2294925845631095</c:v>
                </c:pt>
                <c:pt idx="17">
                  <c:v>9.2027916319017251</c:v>
                </c:pt>
              </c:numCache>
            </c:numRef>
          </c:xVal>
          <c:yVal>
            <c:numRef>
              <c:f>('B. LLD classification'!$AQ$4,'B. LLD classification'!$AQ$13,'B. LLD classification'!$AQ$21,'B. LLD classification'!$AQ$23,'B. LLD classification'!$AQ$25,'B. LLD classification'!$AQ$26,'B. LLD classification'!$AQ$28,'B. LLD classification'!$AQ$29,'B. LLD classification'!$AQ$30,'B. LLD classification'!$AQ$34,'B. LLD classification'!$AQ$35,'B. LLD classification'!$AQ$37,'B. LLD classification'!$AQ$38,'B. LLD classification'!$AQ$39,'B. LLD classification'!$AQ$40,'B. LLD classification'!$AQ$41,'B. LLD classification'!$AQ$42,'B. LLD classification'!$AQ$43)</c:f>
              <c:numCache>
                <c:formatCode>0.00</c:formatCode>
                <c:ptCount val="18"/>
                <c:pt idx="1">
                  <c:v>7.2302314306856159</c:v>
                </c:pt>
                <c:pt idx="2">
                  <c:v>7.4763265885945707</c:v>
                </c:pt>
                <c:pt idx="3">
                  <c:v>7.2480409145618214</c:v>
                </c:pt>
                <c:pt idx="4">
                  <c:v>8.349802949328156</c:v>
                </c:pt>
                <c:pt idx="5">
                  <c:v>6.9377171832691777</c:v>
                </c:pt>
                <c:pt idx="6">
                  <c:v>6.6554073124057416</c:v>
                </c:pt>
                <c:pt idx="7">
                  <c:v>6.524055767221399</c:v>
                </c:pt>
                <c:pt idx="8">
                  <c:v>6.7690812411832209</c:v>
                </c:pt>
                <c:pt idx="9">
                  <c:v>7.9402886248758024</c:v>
                </c:pt>
                <c:pt idx="10">
                  <c:v>6.6406531386187861</c:v>
                </c:pt>
                <c:pt idx="11">
                  <c:v>7.1538860928128249</c:v>
                </c:pt>
                <c:pt idx="12">
                  <c:v>7.6112757424030271</c:v>
                </c:pt>
                <c:pt idx="13">
                  <c:v>6.3961954847908675</c:v>
                </c:pt>
                <c:pt idx="14">
                  <c:v>7.8583921203834493</c:v>
                </c:pt>
                <c:pt idx="15">
                  <c:v>6.8518967640932624</c:v>
                </c:pt>
                <c:pt idx="16">
                  <c:v>6.3658776978348222</c:v>
                </c:pt>
                <c:pt idx="17">
                  <c:v>6.4564630480571781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3B-41FA-8B0F-9BDBF20A8994}"/>
            </c:ext>
          </c:extLst>
        </c:ser>
        <c:ser>
          <c:idx val="32"/>
          <c:order val="7"/>
          <c:tx>
            <c:strRef>
              <c:f>'B. LLD classification'!$B$22</c:f>
              <c:strCache>
                <c:ptCount val="1"/>
                <c:pt idx="0">
                  <c:v>Aegerine-augite phonolite</c:v>
                </c:pt>
              </c:strCache>
            </c:strRef>
          </c:tx>
          <c:spPr>
            <a:ln>
              <a:noFill/>
            </a:ln>
          </c:spPr>
          <c:marker>
            <c:symbol val="star"/>
            <c:size val="20"/>
            <c:spPr>
              <a:ln w="38100">
                <a:solidFill>
                  <a:srgbClr val="0070C0"/>
                </a:solidFill>
              </a:ln>
            </c:spPr>
          </c:marker>
          <c:xVal>
            <c:numRef>
              <c:f>('B. LLD classification'!$AP$22,'B. LLD classification'!$AP$24,'B. LLD classification'!$AP$31,'B. LLD classification'!$AP$32,'B. LLD classification'!$AP$36)</c:f>
              <c:numCache>
                <c:formatCode>0.00</c:formatCode>
                <c:ptCount val="5"/>
                <c:pt idx="0">
                  <c:v>10.237927490369511</c:v>
                </c:pt>
                <c:pt idx="1">
                  <c:v>9.3499870890412016</c:v>
                </c:pt>
                <c:pt idx="2">
                  <c:v>10.685618988504782</c:v>
                </c:pt>
                <c:pt idx="3">
                  <c:v>10.082315628022769</c:v>
                </c:pt>
                <c:pt idx="4">
                  <c:v>11.048929491378724</c:v>
                </c:pt>
              </c:numCache>
            </c:numRef>
          </c:xVal>
          <c:yVal>
            <c:numRef>
              <c:f>('B. LLD classification'!$AQ$22,'B. LLD classification'!$AQ$24,'B. LLD classification'!$AQ$31,'B. LLD classification'!$AQ$32,'B. LLD classification'!$AQ$36)</c:f>
              <c:numCache>
                <c:formatCode>0.00</c:formatCode>
                <c:ptCount val="5"/>
                <c:pt idx="0">
                  <c:v>6.259302086850056</c:v>
                </c:pt>
                <c:pt idx="1">
                  <c:v>5.9985076986771171</c:v>
                </c:pt>
                <c:pt idx="2">
                  <c:v>5.0898954353528687</c:v>
                </c:pt>
                <c:pt idx="3">
                  <c:v>6.3182511268942685</c:v>
                </c:pt>
                <c:pt idx="4">
                  <c:v>5.8512640686738022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3B-41FA-8B0F-9BDBF20A8994}"/>
            </c:ext>
          </c:extLst>
        </c:ser>
        <c:ser>
          <c:idx val="0"/>
          <c:order val="8"/>
          <c:tx>
            <c:strRef>
              <c:f>'[1]diagram lines'!$F$80</c:f>
              <c:strCache>
                <c:ptCount val="1"/>
                <c:pt idx="0">
                  <c:v>S-P-1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trendline>
            <c:spPr>
              <a:ln w="25400"/>
            </c:spPr>
            <c:trendlineType val="linear"/>
            <c:forward val="6"/>
            <c:backward val="0.5"/>
            <c:dispRSqr val="0"/>
            <c:dispEq val="0"/>
          </c:trendline>
          <c:xVal>
            <c:numRef>
              <c:f>'[1]diagram lines'!$G$80:$G$81</c:f>
              <c:numCache>
                <c:formatCode>General</c:formatCode>
                <c:ptCount val="2"/>
                <c:pt idx="0">
                  <c:v>2</c:v>
                </c:pt>
                <c:pt idx="1">
                  <c:v>5</c:v>
                </c:pt>
              </c:numCache>
            </c:numRef>
          </c:xVal>
          <c:yVal>
            <c:numRef>
              <c:f>'[1]diagram lines'!$H$80:$H$81</c:f>
              <c:numCache>
                <c:formatCode>General</c:formatCode>
                <c:ptCount val="2"/>
                <c:pt idx="0">
                  <c:v>0.85</c:v>
                </c:pt>
                <c:pt idx="1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B-41FA-8B0F-9BDBF20A8994}"/>
            </c:ext>
          </c:extLst>
        </c:ser>
        <c:ser>
          <c:idx val="1"/>
          <c:order val="9"/>
          <c:tx>
            <c:strRef>
              <c:f>'[1]diagram lines'!$F$82</c:f>
              <c:strCache>
                <c:ptCount val="1"/>
                <c:pt idx="0">
                  <c:v>P-HP-1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trendline>
            <c:spPr>
              <a:ln w="25400"/>
            </c:spPr>
            <c:trendlineType val="linear"/>
            <c:forward val="3"/>
            <c:backward val="0.30000000000000004"/>
            <c:dispRSqr val="0"/>
            <c:dispEq val="0"/>
          </c:trendline>
          <c:xVal>
            <c:numRef>
              <c:f>'[1]diagram lines'!$G$82:$G$83</c:f>
              <c:numCache>
                <c:formatCode>General</c:formatCode>
                <c:ptCount val="2"/>
                <c:pt idx="0">
                  <c:v>0.85</c:v>
                </c:pt>
                <c:pt idx="1">
                  <c:v>2.98</c:v>
                </c:pt>
              </c:numCache>
            </c:numRef>
          </c:xVal>
          <c:yVal>
            <c:numRef>
              <c:f>'[1]diagram lines'!$H$82:$H$83</c:f>
              <c:numCache>
                <c:formatCode>General</c:formatCode>
                <c:ptCount val="2"/>
                <c:pt idx="0">
                  <c:v>2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3B-41FA-8B0F-9BDBF20A8994}"/>
            </c:ext>
          </c:extLst>
        </c:ser>
        <c:ser>
          <c:idx val="2"/>
          <c:order val="10"/>
          <c:tx>
            <c:v>Basanitic LLD 10kbar</c:v>
          </c:tx>
          <c:spPr>
            <a:ln w="38100">
              <a:solidFill>
                <a:schemeClr val="bg2">
                  <a:lumMod val="50000"/>
                </a:schemeClr>
              </a:solidFill>
              <a:tailEnd type="triangle" w="lg" len="med"/>
            </a:ln>
          </c:spPr>
          <c:marker>
            <c:symbol val="none"/>
          </c:marker>
          <c:xVal>
            <c:numRef>
              <c:f>'B. LLD classification'!$AQ$48:$AQ$236</c:f>
              <c:numCache>
                <c:formatCode>0.00</c:formatCode>
                <c:ptCount val="189"/>
                <c:pt idx="0">
                  <c:v>1.5744811368980673</c:v>
                </c:pt>
                <c:pt idx="1">
                  <c:v>1.5744811368980673</c:v>
                </c:pt>
                <c:pt idx="2">
                  <c:v>1.5744811368980673</c:v>
                </c:pt>
                <c:pt idx="3">
                  <c:v>1.5744811368980673</c:v>
                </c:pt>
                <c:pt idx="4">
                  <c:v>1.5744811368980673</c:v>
                </c:pt>
                <c:pt idx="5">
                  <c:v>1.5744811368980673</c:v>
                </c:pt>
                <c:pt idx="6">
                  <c:v>1.5744811368980673</c:v>
                </c:pt>
                <c:pt idx="7">
                  <c:v>1.5744811368980673</c:v>
                </c:pt>
                <c:pt idx="8">
                  <c:v>1.5744811368980673</c:v>
                </c:pt>
                <c:pt idx="9">
                  <c:v>1.5744811368980673</c:v>
                </c:pt>
                <c:pt idx="10">
                  <c:v>1.5744811368980673</c:v>
                </c:pt>
                <c:pt idx="11">
                  <c:v>1.5744811368980673</c:v>
                </c:pt>
                <c:pt idx="12">
                  <c:v>1.5744811368980673</c:v>
                </c:pt>
                <c:pt idx="13">
                  <c:v>1.5744811368980673</c:v>
                </c:pt>
                <c:pt idx="14">
                  <c:v>1.5744811368980673</c:v>
                </c:pt>
                <c:pt idx="15">
                  <c:v>1.5744811368980673</c:v>
                </c:pt>
                <c:pt idx="16">
                  <c:v>1.5744811368980673</c:v>
                </c:pt>
                <c:pt idx="17">
                  <c:v>1.5744811368980673</c:v>
                </c:pt>
                <c:pt idx="18">
                  <c:v>1.5744811368980673</c:v>
                </c:pt>
                <c:pt idx="19">
                  <c:v>1.5744811368980673</c:v>
                </c:pt>
                <c:pt idx="20">
                  <c:v>1.5744811368980673</c:v>
                </c:pt>
                <c:pt idx="21">
                  <c:v>1.5744811368980673</c:v>
                </c:pt>
                <c:pt idx="22">
                  <c:v>1.5744811368980673</c:v>
                </c:pt>
                <c:pt idx="23">
                  <c:v>1.5744811368980673</c:v>
                </c:pt>
                <c:pt idx="24">
                  <c:v>1.5744811368980673</c:v>
                </c:pt>
                <c:pt idx="25">
                  <c:v>1.5744811368980673</c:v>
                </c:pt>
                <c:pt idx="26">
                  <c:v>1.5744811368980673</c:v>
                </c:pt>
                <c:pt idx="27">
                  <c:v>1.5744811368980673</c:v>
                </c:pt>
                <c:pt idx="28">
                  <c:v>1.5744811368980673</c:v>
                </c:pt>
                <c:pt idx="29">
                  <c:v>1.5744811368980673</c:v>
                </c:pt>
                <c:pt idx="30">
                  <c:v>1.5744811368980673</c:v>
                </c:pt>
                <c:pt idx="31">
                  <c:v>1.5744811368980673</c:v>
                </c:pt>
                <c:pt idx="32">
                  <c:v>1.5744811368980673</c:v>
                </c:pt>
                <c:pt idx="33">
                  <c:v>1.5744811368980673</c:v>
                </c:pt>
                <c:pt idx="34">
                  <c:v>1.5744811368980673</c:v>
                </c:pt>
                <c:pt idx="35">
                  <c:v>1.5744811368980673</c:v>
                </c:pt>
                <c:pt idx="36">
                  <c:v>1.5744811368980673</c:v>
                </c:pt>
                <c:pt idx="37">
                  <c:v>1.5744811368980673</c:v>
                </c:pt>
                <c:pt idx="38">
                  <c:v>1.5744811368980673</c:v>
                </c:pt>
                <c:pt idx="39">
                  <c:v>1.5744811368980673</c:v>
                </c:pt>
                <c:pt idx="40">
                  <c:v>1.5744811368980673</c:v>
                </c:pt>
                <c:pt idx="41">
                  <c:v>1.5744811368980673</c:v>
                </c:pt>
                <c:pt idx="42">
                  <c:v>1.5744811368980673</c:v>
                </c:pt>
                <c:pt idx="43">
                  <c:v>1.5744811368980673</c:v>
                </c:pt>
                <c:pt idx="44">
                  <c:v>1.5744811368980673</c:v>
                </c:pt>
                <c:pt idx="45">
                  <c:v>1.5744811368980673</c:v>
                </c:pt>
                <c:pt idx="46">
                  <c:v>1.5744811368980673</c:v>
                </c:pt>
                <c:pt idx="47">
                  <c:v>1.5744811368980673</c:v>
                </c:pt>
                <c:pt idx="48">
                  <c:v>1.5744811368980673</c:v>
                </c:pt>
                <c:pt idx="49">
                  <c:v>1.5744811368980673</c:v>
                </c:pt>
                <c:pt idx="50">
                  <c:v>1.5744811368980673</c:v>
                </c:pt>
                <c:pt idx="51">
                  <c:v>1.5744811368980673</c:v>
                </c:pt>
                <c:pt idx="52">
                  <c:v>1.5744811368980673</c:v>
                </c:pt>
                <c:pt idx="53">
                  <c:v>1.5744811368980673</c:v>
                </c:pt>
                <c:pt idx="54">
                  <c:v>1.5744811368980673</c:v>
                </c:pt>
                <c:pt idx="55">
                  <c:v>1.5744811368980673</c:v>
                </c:pt>
                <c:pt idx="56">
                  <c:v>1.5744811368980673</c:v>
                </c:pt>
                <c:pt idx="57">
                  <c:v>1.5744811368980673</c:v>
                </c:pt>
                <c:pt idx="58">
                  <c:v>1.5744811368980673</c:v>
                </c:pt>
                <c:pt idx="59">
                  <c:v>1.5744811368980673</c:v>
                </c:pt>
                <c:pt idx="60">
                  <c:v>1.5744811368980673</c:v>
                </c:pt>
                <c:pt idx="61">
                  <c:v>1.5744811368980673</c:v>
                </c:pt>
                <c:pt idx="62">
                  <c:v>1.5744811368980673</c:v>
                </c:pt>
                <c:pt idx="63">
                  <c:v>1.5744811368980673</c:v>
                </c:pt>
                <c:pt idx="64">
                  <c:v>1.5744811368980673</c:v>
                </c:pt>
                <c:pt idx="65">
                  <c:v>1.5744811368980673</c:v>
                </c:pt>
                <c:pt idx="66">
                  <c:v>1.5744811368980673</c:v>
                </c:pt>
                <c:pt idx="67">
                  <c:v>1.5744811368980673</c:v>
                </c:pt>
                <c:pt idx="68">
                  <c:v>1.5744811368980673</c:v>
                </c:pt>
                <c:pt idx="69">
                  <c:v>1.5744811368980673</c:v>
                </c:pt>
                <c:pt idx="70">
                  <c:v>1.5744811368980673</c:v>
                </c:pt>
                <c:pt idx="71">
                  <c:v>1.5744811368980673</c:v>
                </c:pt>
                <c:pt idx="72">
                  <c:v>1.5744811368980673</c:v>
                </c:pt>
                <c:pt idx="73">
                  <c:v>1.5744811368980673</c:v>
                </c:pt>
                <c:pt idx="74">
                  <c:v>1.5744811368980673</c:v>
                </c:pt>
                <c:pt idx="75">
                  <c:v>1.5744811368980673</c:v>
                </c:pt>
                <c:pt idx="76">
                  <c:v>1.5744811368980673</c:v>
                </c:pt>
                <c:pt idx="77">
                  <c:v>1.5744811368980673</c:v>
                </c:pt>
                <c:pt idx="78">
                  <c:v>1.5744811368980673</c:v>
                </c:pt>
                <c:pt idx="79">
                  <c:v>1.5744811368980673</c:v>
                </c:pt>
                <c:pt idx="80">
                  <c:v>1.5744811368980673</c:v>
                </c:pt>
                <c:pt idx="81">
                  <c:v>1.5744811368980673</c:v>
                </c:pt>
                <c:pt idx="82">
                  <c:v>1.5744811368980673</c:v>
                </c:pt>
                <c:pt idx="83">
                  <c:v>1.5744811368980673</c:v>
                </c:pt>
                <c:pt idx="84">
                  <c:v>1.5744811368980673</c:v>
                </c:pt>
                <c:pt idx="85">
                  <c:v>1.5744811368980673</c:v>
                </c:pt>
                <c:pt idx="86">
                  <c:v>1.5744811368980673</c:v>
                </c:pt>
                <c:pt idx="87">
                  <c:v>1.5744811368980673</c:v>
                </c:pt>
                <c:pt idx="88">
                  <c:v>1.5744811368980673</c:v>
                </c:pt>
                <c:pt idx="89">
                  <c:v>1.5744811368980673</c:v>
                </c:pt>
                <c:pt idx="90">
                  <c:v>1.5744811368980673</c:v>
                </c:pt>
                <c:pt idx="91">
                  <c:v>1.5744811368980673</c:v>
                </c:pt>
                <c:pt idx="92">
                  <c:v>1.5744811368980673</c:v>
                </c:pt>
                <c:pt idx="93">
                  <c:v>1.5744811368980673</c:v>
                </c:pt>
                <c:pt idx="94">
                  <c:v>1.5744811368980673</c:v>
                </c:pt>
                <c:pt idx="95">
                  <c:v>1.5744811368980673</c:v>
                </c:pt>
                <c:pt idx="96">
                  <c:v>1.5744811368980673</c:v>
                </c:pt>
                <c:pt idx="97">
                  <c:v>1.5744811368980673</c:v>
                </c:pt>
                <c:pt idx="98">
                  <c:v>1.5744811368980673</c:v>
                </c:pt>
                <c:pt idx="99">
                  <c:v>1.5744811368980673</c:v>
                </c:pt>
                <c:pt idx="100">
                  <c:v>1.5744811368980673</c:v>
                </c:pt>
                <c:pt idx="101">
                  <c:v>1.5744811368980673</c:v>
                </c:pt>
                <c:pt idx="102">
                  <c:v>1.5744811368980673</c:v>
                </c:pt>
                <c:pt idx="103">
                  <c:v>1.5744811368980673</c:v>
                </c:pt>
                <c:pt idx="104">
                  <c:v>1.5744811368980673</c:v>
                </c:pt>
                <c:pt idx="105">
                  <c:v>1.5744811368980673</c:v>
                </c:pt>
                <c:pt idx="106">
                  <c:v>1.5744811368980673</c:v>
                </c:pt>
                <c:pt idx="107">
                  <c:v>1.5744811368980673</c:v>
                </c:pt>
                <c:pt idx="108">
                  <c:v>1.5744811368980673</c:v>
                </c:pt>
                <c:pt idx="109">
                  <c:v>1.5744811368980673</c:v>
                </c:pt>
                <c:pt idx="110">
                  <c:v>1.5744811368980673</c:v>
                </c:pt>
                <c:pt idx="111">
                  <c:v>1.5744811368980673</c:v>
                </c:pt>
                <c:pt idx="112">
                  <c:v>1.5744811368980673</c:v>
                </c:pt>
                <c:pt idx="113">
                  <c:v>1.5744811368980673</c:v>
                </c:pt>
                <c:pt idx="114">
                  <c:v>1.5744811368980673</c:v>
                </c:pt>
                <c:pt idx="115">
                  <c:v>1.5744811368980673</c:v>
                </c:pt>
                <c:pt idx="116">
                  <c:v>1.5744811368980673</c:v>
                </c:pt>
                <c:pt idx="117">
                  <c:v>1.5744811368980673</c:v>
                </c:pt>
                <c:pt idx="118">
                  <c:v>1.5744811368980673</c:v>
                </c:pt>
                <c:pt idx="119">
                  <c:v>1.5744811368980673</c:v>
                </c:pt>
                <c:pt idx="120">
                  <c:v>1.5744811368980673</c:v>
                </c:pt>
                <c:pt idx="121">
                  <c:v>1.5744811368980673</c:v>
                </c:pt>
                <c:pt idx="122">
                  <c:v>1.5744811368980673</c:v>
                </c:pt>
                <c:pt idx="123">
                  <c:v>1.5744811368980673</c:v>
                </c:pt>
                <c:pt idx="124">
                  <c:v>1.5744811368980673</c:v>
                </c:pt>
                <c:pt idx="125">
                  <c:v>1.5744811368980673</c:v>
                </c:pt>
                <c:pt idx="126">
                  <c:v>1.5744811368980673</c:v>
                </c:pt>
                <c:pt idx="127">
                  <c:v>1.5744811368980673</c:v>
                </c:pt>
                <c:pt idx="128">
                  <c:v>1.5744811368980673</c:v>
                </c:pt>
                <c:pt idx="129">
                  <c:v>1.5744811368980673</c:v>
                </c:pt>
                <c:pt idx="130">
                  <c:v>1.5744811368980673</c:v>
                </c:pt>
                <c:pt idx="131">
                  <c:v>1.5744811368980673</c:v>
                </c:pt>
                <c:pt idx="132">
                  <c:v>1.5744811368980673</c:v>
                </c:pt>
                <c:pt idx="133">
                  <c:v>1.5758371668500064</c:v>
                </c:pt>
                <c:pt idx="134">
                  <c:v>1.5774326500333526</c:v>
                </c:pt>
                <c:pt idx="135">
                  <c:v>1.5790251043182484</c:v>
                </c:pt>
                <c:pt idx="136">
                  <c:v>1.5806155519850236</c:v>
                </c:pt>
                <c:pt idx="137">
                  <c:v>1.5822049830458571</c:v>
                </c:pt>
                <c:pt idx="138">
                  <c:v>1.5837924070049851</c:v>
                </c:pt>
                <c:pt idx="139">
                  <c:v>1.5853768334089209</c:v>
                </c:pt>
                <c:pt idx="140">
                  <c:v>1.5869601775651134</c:v>
                </c:pt>
                <c:pt idx="141">
                  <c:v>1.5885415300412156</c:v>
                </c:pt>
                <c:pt idx="142">
                  <c:v>1.5901198679407733</c:v>
                </c:pt>
                <c:pt idx="143">
                  <c:v>1.5916971876561883</c:v>
                </c:pt>
                <c:pt idx="144">
                  <c:v>1.5932724824609263</c:v>
                </c:pt>
                <c:pt idx="145">
                  <c:v>1.5948457846999764</c:v>
                </c:pt>
                <c:pt idx="146">
                  <c:v>1.5964170288806139</c:v>
                </c:pt>
                <c:pt idx="147">
                  <c:v>1.5979862636602824</c:v>
                </c:pt>
                <c:pt idx="148">
                  <c:v>1.5995534560884486</c:v>
                </c:pt>
                <c:pt idx="149">
                  <c:v>1.6011186549709304</c:v>
                </c:pt>
                <c:pt idx="150">
                  <c:v>1.6026828338430814</c:v>
                </c:pt>
                <c:pt idx="151">
                  <c:v>1.6042439958408976</c:v>
                </c:pt>
                <c:pt idx="152">
                  <c:v>1.6058041373199226</c:v>
                </c:pt>
                <c:pt idx="153">
                  <c:v>1.6073612449827792</c:v>
                </c:pt>
                <c:pt idx="154">
                  <c:v>1.6089173480459786</c:v>
                </c:pt>
                <c:pt idx="155">
                  <c:v>1.6104703838120726</c:v>
                </c:pt>
                <c:pt idx="156">
                  <c:v>1.6120224309314837</c:v>
                </c:pt>
                <c:pt idx="157">
                  <c:v>1.6135724827013069</c:v>
                </c:pt>
                <c:pt idx="158">
                  <c:v>1.6151204398011332</c:v>
                </c:pt>
                <c:pt idx="159">
                  <c:v>1.6166664506230555</c:v>
                </c:pt>
                <c:pt idx="160">
                  <c:v>1.6182104157986581</c:v>
                </c:pt>
                <c:pt idx="161">
                  <c:v>1.619752301861374</c:v>
                </c:pt>
                <c:pt idx="162">
                  <c:v>1.6212922245121251</c:v>
                </c:pt>
                <c:pt idx="163">
                  <c:v>1.6228311404366356</c:v>
                </c:pt>
                <c:pt idx="164">
                  <c:v>1.6243669863971615</c:v>
                </c:pt>
                <c:pt idx="165">
                  <c:v>1.6259018084619044</c:v>
                </c:pt>
                <c:pt idx="166">
                  <c:v>1.6274336098367141</c:v>
                </c:pt>
                <c:pt idx="167">
                  <c:v>1.6289644201538116</c:v>
                </c:pt>
                <c:pt idx="168">
                  <c:v>1.6304931825934423</c:v>
                </c:pt>
                <c:pt idx="169">
                  <c:v>1.6320199469388881</c:v>
                </c:pt>
                <c:pt idx="170">
                  <c:v>1.6335446294321578</c:v>
                </c:pt>
                <c:pt idx="171">
                  <c:v>1.6350673300551422</c:v>
                </c:pt>
                <c:pt idx="172">
                  <c:v>1.6365890385642172</c:v>
                </c:pt>
                <c:pt idx="173">
                  <c:v>1.6381077079995872</c:v>
                </c:pt>
                <c:pt idx="174">
                  <c:v>1.6396253177997746</c:v>
                </c:pt>
                <c:pt idx="175">
                  <c:v>1.6411398879129331</c:v>
                </c:pt>
                <c:pt idx="176">
                  <c:v>1.643215059863433</c:v>
                </c:pt>
                <c:pt idx="177">
                  <c:v>1.6493532167532126</c:v>
                </c:pt>
                <c:pt idx="178">
                  <c:v>1.6601116510827241</c:v>
                </c:pt>
                <c:pt idx="179">
                  <c:v>1.6710042214047005</c:v>
                </c:pt>
                <c:pt idx="180">
                  <c:v>1.6820446543410508</c:v>
                </c:pt>
                <c:pt idx="181">
                  <c:v>1.6932488473660079</c:v>
                </c:pt>
                <c:pt idx="182">
                  <c:v>1.7046327735519085</c:v>
                </c:pt>
                <c:pt idx="183">
                  <c:v>1.7162185965760997</c:v>
                </c:pt>
                <c:pt idx="184">
                  <c:v>1.7280243415734766</c:v>
                </c:pt>
                <c:pt idx="185">
                  <c:v>1.740069139815019</c:v>
                </c:pt>
                <c:pt idx="186">
                  <c:v>1.7523626759507915</c:v>
                </c:pt>
                <c:pt idx="187">
                  <c:v>1.7654948303280122</c:v>
                </c:pt>
                <c:pt idx="188">
                  <c:v>1.7796326384723125</c:v>
                </c:pt>
              </c:numCache>
            </c:numRef>
          </c:xVal>
          <c:yVal>
            <c:numRef>
              <c:f>'B. LLD classification'!$AR$48:$AR$236</c:f>
              <c:numCache>
                <c:formatCode>0.00</c:formatCode>
                <c:ptCount val="189"/>
                <c:pt idx="0">
                  <c:v>2.7604539413147937</c:v>
                </c:pt>
                <c:pt idx="1">
                  <c:v>2.7604539413147937</c:v>
                </c:pt>
                <c:pt idx="2">
                  <c:v>2.7604539413147937</c:v>
                </c:pt>
                <c:pt idx="3">
                  <c:v>2.7604539413147937</c:v>
                </c:pt>
                <c:pt idx="4">
                  <c:v>2.7604539413147937</c:v>
                </c:pt>
                <c:pt idx="5">
                  <c:v>2.7604539413147937</c:v>
                </c:pt>
                <c:pt idx="6">
                  <c:v>2.7604539413147937</c:v>
                </c:pt>
                <c:pt idx="7">
                  <c:v>2.7604539413147937</c:v>
                </c:pt>
                <c:pt idx="8">
                  <c:v>2.7604539413147937</c:v>
                </c:pt>
                <c:pt idx="9">
                  <c:v>2.7604539413147937</c:v>
                </c:pt>
                <c:pt idx="10">
                  <c:v>2.7604539413147937</c:v>
                </c:pt>
                <c:pt idx="11">
                  <c:v>2.7604539413147937</c:v>
                </c:pt>
                <c:pt idx="12">
                  <c:v>2.7604539413147937</c:v>
                </c:pt>
                <c:pt idx="13">
                  <c:v>2.7604539413147937</c:v>
                </c:pt>
                <c:pt idx="14">
                  <c:v>2.7604539413147937</c:v>
                </c:pt>
                <c:pt idx="15">
                  <c:v>2.7604539413147937</c:v>
                </c:pt>
                <c:pt idx="16">
                  <c:v>2.7604539413147937</c:v>
                </c:pt>
                <c:pt idx="17">
                  <c:v>2.7604539413147937</c:v>
                </c:pt>
                <c:pt idx="18">
                  <c:v>2.7604539413147937</c:v>
                </c:pt>
                <c:pt idx="19">
                  <c:v>2.7604539413147937</c:v>
                </c:pt>
                <c:pt idx="20">
                  <c:v>2.7604539413147937</c:v>
                </c:pt>
                <c:pt idx="21">
                  <c:v>2.7604539413147937</c:v>
                </c:pt>
                <c:pt idx="22">
                  <c:v>2.7604539413147937</c:v>
                </c:pt>
                <c:pt idx="23">
                  <c:v>2.7604539413147937</c:v>
                </c:pt>
                <c:pt idx="24">
                  <c:v>2.7604539413147937</c:v>
                </c:pt>
                <c:pt idx="25">
                  <c:v>2.7604539413147937</c:v>
                </c:pt>
                <c:pt idx="26">
                  <c:v>2.7604539413147937</c:v>
                </c:pt>
                <c:pt idx="27">
                  <c:v>2.7604539413147937</c:v>
                </c:pt>
                <c:pt idx="28">
                  <c:v>2.7604539413147937</c:v>
                </c:pt>
                <c:pt idx="29">
                  <c:v>2.7604539413147937</c:v>
                </c:pt>
                <c:pt idx="30">
                  <c:v>2.7604539413147937</c:v>
                </c:pt>
                <c:pt idx="31">
                  <c:v>2.7604539413147937</c:v>
                </c:pt>
                <c:pt idx="32">
                  <c:v>2.7604539413147937</c:v>
                </c:pt>
                <c:pt idx="33">
                  <c:v>2.7604539413147937</c:v>
                </c:pt>
                <c:pt idx="34">
                  <c:v>2.7604539413147937</c:v>
                </c:pt>
                <c:pt idx="35">
                  <c:v>2.7604539413147937</c:v>
                </c:pt>
                <c:pt idx="36">
                  <c:v>2.7604539413147937</c:v>
                </c:pt>
                <c:pt idx="37">
                  <c:v>2.7604539413147937</c:v>
                </c:pt>
                <c:pt idx="38">
                  <c:v>2.7604539413147937</c:v>
                </c:pt>
                <c:pt idx="39">
                  <c:v>2.7604539413147937</c:v>
                </c:pt>
                <c:pt idx="40">
                  <c:v>2.7604539413147937</c:v>
                </c:pt>
                <c:pt idx="41">
                  <c:v>2.7604539413147937</c:v>
                </c:pt>
                <c:pt idx="42">
                  <c:v>2.7604539413147937</c:v>
                </c:pt>
                <c:pt idx="43">
                  <c:v>2.7604539413147937</c:v>
                </c:pt>
                <c:pt idx="44">
                  <c:v>2.7604539413147937</c:v>
                </c:pt>
                <c:pt idx="45">
                  <c:v>2.7604539413147937</c:v>
                </c:pt>
                <c:pt idx="46">
                  <c:v>2.7604539413147937</c:v>
                </c:pt>
                <c:pt idx="47">
                  <c:v>2.7604539413147937</c:v>
                </c:pt>
                <c:pt idx="48">
                  <c:v>2.7604539413147937</c:v>
                </c:pt>
                <c:pt idx="49">
                  <c:v>2.7604539413147937</c:v>
                </c:pt>
                <c:pt idx="50">
                  <c:v>2.7604539413147937</c:v>
                </c:pt>
                <c:pt idx="51">
                  <c:v>2.7604539413147937</c:v>
                </c:pt>
                <c:pt idx="52">
                  <c:v>2.7604539413147937</c:v>
                </c:pt>
                <c:pt idx="53">
                  <c:v>2.7604539413147937</c:v>
                </c:pt>
                <c:pt idx="54">
                  <c:v>2.7604539413147937</c:v>
                </c:pt>
                <c:pt idx="55">
                  <c:v>2.7604539413147937</c:v>
                </c:pt>
                <c:pt idx="56">
                  <c:v>2.7604539413147937</c:v>
                </c:pt>
                <c:pt idx="57">
                  <c:v>2.7604539413147937</c:v>
                </c:pt>
                <c:pt idx="58">
                  <c:v>2.7604539413147937</c:v>
                </c:pt>
                <c:pt idx="59">
                  <c:v>2.7604539413147937</c:v>
                </c:pt>
                <c:pt idx="60">
                  <c:v>2.7604539413147937</c:v>
                </c:pt>
                <c:pt idx="61">
                  <c:v>2.7604539413147937</c:v>
                </c:pt>
                <c:pt idx="62">
                  <c:v>2.7604539413147937</c:v>
                </c:pt>
                <c:pt idx="63">
                  <c:v>2.7604539413147937</c:v>
                </c:pt>
                <c:pt idx="64">
                  <c:v>2.7604539413147937</c:v>
                </c:pt>
                <c:pt idx="65">
                  <c:v>2.7604539413147937</c:v>
                </c:pt>
                <c:pt idx="66">
                  <c:v>2.7604539413147937</c:v>
                </c:pt>
                <c:pt idx="67">
                  <c:v>2.7604539413147937</c:v>
                </c:pt>
                <c:pt idx="68">
                  <c:v>2.7604539413147937</c:v>
                </c:pt>
                <c:pt idx="69">
                  <c:v>2.7604539413147937</c:v>
                </c:pt>
                <c:pt idx="70">
                  <c:v>2.7604539413147937</c:v>
                </c:pt>
                <c:pt idx="71">
                  <c:v>2.7604539413147937</c:v>
                </c:pt>
                <c:pt idx="72">
                  <c:v>2.7604539413147937</c:v>
                </c:pt>
                <c:pt idx="73">
                  <c:v>2.7604539413147937</c:v>
                </c:pt>
                <c:pt idx="74">
                  <c:v>2.7604539413147937</c:v>
                </c:pt>
                <c:pt idx="75">
                  <c:v>2.7604539413147937</c:v>
                </c:pt>
                <c:pt idx="76">
                  <c:v>2.7604539413147937</c:v>
                </c:pt>
                <c:pt idx="77">
                  <c:v>2.7604539413147937</c:v>
                </c:pt>
                <c:pt idx="78">
                  <c:v>2.7604539413147937</c:v>
                </c:pt>
                <c:pt idx="79">
                  <c:v>2.7604539413147937</c:v>
                </c:pt>
                <c:pt idx="80">
                  <c:v>2.7604539413147937</c:v>
                </c:pt>
                <c:pt idx="81">
                  <c:v>2.7604539413147937</c:v>
                </c:pt>
                <c:pt idx="82">
                  <c:v>2.7604539413147937</c:v>
                </c:pt>
                <c:pt idx="83">
                  <c:v>2.7604539413147937</c:v>
                </c:pt>
                <c:pt idx="84">
                  <c:v>2.7604539413147937</c:v>
                </c:pt>
                <c:pt idx="85">
                  <c:v>2.7604539413147937</c:v>
                </c:pt>
                <c:pt idx="86">
                  <c:v>2.7604539413147937</c:v>
                </c:pt>
                <c:pt idx="87">
                  <c:v>2.7604539413147937</c:v>
                </c:pt>
                <c:pt idx="88">
                  <c:v>2.7604539413147937</c:v>
                </c:pt>
                <c:pt idx="89">
                  <c:v>2.7604539413147937</c:v>
                </c:pt>
                <c:pt idx="90">
                  <c:v>2.7604539413147937</c:v>
                </c:pt>
                <c:pt idx="91">
                  <c:v>2.7604539413147937</c:v>
                </c:pt>
                <c:pt idx="92">
                  <c:v>2.7604539413147937</c:v>
                </c:pt>
                <c:pt idx="93">
                  <c:v>2.7604539413147937</c:v>
                </c:pt>
                <c:pt idx="94">
                  <c:v>2.7604539413147937</c:v>
                </c:pt>
                <c:pt idx="95">
                  <c:v>2.7604539413147937</c:v>
                </c:pt>
                <c:pt idx="96">
                  <c:v>2.7604539413147937</c:v>
                </c:pt>
                <c:pt idx="97">
                  <c:v>2.7604539413147937</c:v>
                </c:pt>
                <c:pt idx="98">
                  <c:v>2.7604539413147937</c:v>
                </c:pt>
                <c:pt idx="99">
                  <c:v>2.7604539413147937</c:v>
                </c:pt>
                <c:pt idx="100">
                  <c:v>2.7604539413147937</c:v>
                </c:pt>
                <c:pt idx="101">
                  <c:v>2.7604539413147937</c:v>
                </c:pt>
                <c:pt idx="102">
                  <c:v>2.7604539413147937</c:v>
                </c:pt>
                <c:pt idx="103">
                  <c:v>2.7604539413147937</c:v>
                </c:pt>
                <c:pt idx="104">
                  <c:v>2.7604539413147937</c:v>
                </c:pt>
                <c:pt idx="105">
                  <c:v>2.7604539413147937</c:v>
                </c:pt>
                <c:pt idx="106">
                  <c:v>2.7604539413147937</c:v>
                </c:pt>
                <c:pt idx="107">
                  <c:v>2.7604539413147937</c:v>
                </c:pt>
                <c:pt idx="108">
                  <c:v>2.7604539413147937</c:v>
                </c:pt>
                <c:pt idx="109">
                  <c:v>2.7604539413147937</c:v>
                </c:pt>
                <c:pt idx="110">
                  <c:v>2.7604539413147937</c:v>
                </c:pt>
                <c:pt idx="111">
                  <c:v>2.7604539413147937</c:v>
                </c:pt>
                <c:pt idx="112">
                  <c:v>2.7604539413147937</c:v>
                </c:pt>
                <c:pt idx="113">
                  <c:v>2.7604539413147937</c:v>
                </c:pt>
                <c:pt idx="114">
                  <c:v>2.7604539413147937</c:v>
                </c:pt>
                <c:pt idx="115">
                  <c:v>2.7604539413147937</c:v>
                </c:pt>
                <c:pt idx="116">
                  <c:v>2.7604539413147937</c:v>
                </c:pt>
                <c:pt idx="117">
                  <c:v>2.7604539413147937</c:v>
                </c:pt>
                <c:pt idx="118">
                  <c:v>2.7604539413147937</c:v>
                </c:pt>
                <c:pt idx="119">
                  <c:v>2.7604539413147937</c:v>
                </c:pt>
                <c:pt idx="120">
                  <c:v>2.7604539413147937</c:v>
                </c:pt>
                <c:pt idx="121">
                  <c:v>2.7604539413147937</c:v>
                </c:pt>
                <c:pt idx="122">
                  <c:v>2.7604539413147937</c:v>
                </c:pt>
                <c:pt idx="123">
                  <c:v>2.7604539413147937</c:v>
                </c:pt>
                <c:pt idx="124">
                  <c:v>2.7604539413147937</c:v>
                </c:pt>
                <c:pt idx="125">
                  <c:v>2.7604539413147937</c:v>
                </c:pt>
                <c:pt idx="126">
                  <c:v>2.7604539413147937</c:v>
                </c:pt>
                <c:pt idx="127">
                  <c:v>2.7604539413147937</c:v>
                </c:pt>
                <c:pt idx="128">
                  <c:v>2.7604539413147937</c:v>
                </c:pt>
                <c:pt idx="129">
                  <c:v>2.7604539413147937</c:v>
                </c:pt>
                <c:pt idx="130">
                  <c:v>2.7604539413147937</c:v>
                </c:pt>
                <c:pt idx="131">
                  <c:v>2.7604539413147937</c:v>
                </c:pt>
                <c:pt idx="132">
                  <c:v>2.7604539413147937</c:v>
                </c:pt>
                <c:pt idx="133">
                  <c:v>2.7628314362634643</c:v>
                </c:pt>
                <c:pt idx="134">
                  <c:v>2.7656282471868945</c:v>
                </c:pt>
                <c:pt idx="135">
                  <c:v>2.7684210358401087</c:v>
                </c:pt>
                <c:pt idx="136">
                  <c:v>2.7712098017832534</c:v>
                </c:pt>
                <c:pt idx="137">
                  <c:v>2.7739955104459497</c:v>
                </c:pt>
                <c:pt idx="138">
                  <c:v>2.7767782180749077</c:v>
                </c:pt>
                <c:pt idx="139">
                  <c:v>2.7795569585017108</c:v>
                </c:pt>
                <c:pt idx="140">
                  <c:v>2.7823325265005723</c:v>
                </c:pt>
                <c:pt idx="141">
                  <c:v>2.785104097868162</c:v>
                </c:pt>
                <c:pt idx="142">
                  <c:v>2.7878726949707078</c:v>
                </c:pt>
                <c:pt idx="143">
                  <c:v>2.7906382319035283</c:v>
                </c:pt>
                <c:pt idx="144">
                  <c:v>2.7933997139337379</c:v>
                </c:pt>
                <c:pt idx="145">
                  <c:v>2.7961582205203102</c:v>
                </c:pt>
                <c:pt idx="146">
                  <c:v>2.7989126140665173</c:v>
                </c:pt>
                <c:pt idx="147">
                  <c:v>2.8016640026760466</c:v>
                </c:pt>
                <c:pt idx="148">
                  <c:v>2.8044123286125315</c:v>
                </c:pt>
                <c:pt idx="149">
                  <c:v>2.8071566546054583</c:v>
                </c:pt>
                <c:pt idx="150">
                  <c:v>2.8098979169767109</c:v>
                </c:pt>
                <c:pt idx="151">
                  <c:v>2.8126362015020354</c:v>
                </c:pt>
                <c:pt idx="152">
                  <c:v>2.8153703985637342</c:v>
                </c:pt>
                <c:pt idx="153">
                  <c:v>2.8181005652153202</c:v>
                </c:pt>
                <c:pt idx="154">
                  <c:v>2.8208287181385838</c:v>
                </c:pt>
                <c:pt idx="155">
                  <c:v>2.8235527820524684</c:v>
                </c:pt>
                <c:pt idx="156">
                  <c:v>2.8262728141836821</c:v>
                </c:pt>
                <c:pt idx="157">
                  <c:v>2.8289898660962249</c:v>
                </c:pt>
                <c:pt idx="158">
                  <c:v>2.831703763690649</c:v>
                </c:pt>
                <c:pt idx="159">
                  <c:v>2.8344147671684361</c:v>
                </c:pt>
                <c:pt idx="160">
                  <c:v>2.8371216792285172</c:v>
                </c:pt>
                <c:pt idx="161">
                  <c:v>2.8398254643024092</c:v>
                </c:pt>
                <c:pt idx="162">
                  <c:v>2.8425253021144705</c:v>
                </c:pt>
                <c:pt idx="163">
                  <c:v>2.8452231224120745</c:v>
                </c:pt>
                <c:pt idx="164">
                  <c:v>2.8479158260609192</c:v>
                </c:pt>
                <c:pt idx="165">
                  <c:v>2.8506064820826271</c:v>
                </c:pt>
                <c:pt idx="166">
                  <c:v>2.8532931311061676</c:v>
                </c:pt>
                <c:pt idx="167">
                  <c:v>2.8559767668384084</c:v>
                </c:pt>
                <c:pt idx="168">
                  <c:v>2.8586563071237188</c:v>
                </c:pt>
                <c:pt idx="169">
                  <c:v>2.8613338858413386</c:v>
                </c:pt>
                <c:pt idx="170">
                  <c:v>2.8640073095686458</c:v>
                </c:pt>
                <c:pt idx="171">
                  <c:v>2.8666767535663134</c:v>
                </c:pt>
                <c:pt idx="172">
                  <c:v>2.8693431822317441</c:v>
                </c:pt>
                <c:pt idx="173">
                  <c:v>2.8720065952090175</c:v>
                </c:pt>
                <c:pt idx="174">
                  <c:v>2.8746668744625166</c:v>
                </c:pt>
                <c:pt idx="175">
                  <c:v>2.877324137094492</c:v>
                </c:pt>
                <c:pt idx="176">
                  <c:v>2.8809619603890657</c:v>
                </c:pt>
                <c:pt idx="177">
                  <c:v>2.8930294449598968</c:v>
                </c:pt>
                <c:pt idx="178">
                  <c:v>2.914879293834475</c:v>
                </c:pt>
                <c:pt idx="179">
                  <c:v>2.9370109564071925</c:v>
                </c:pt>
                <c:pt idx="180">
                  <c:v>2.9594518285588318</c:v>
                </c:pt>
                <c:pt idx="181">
                  <c:v>2.9822295264931848</c:v>
                </c:pt>
                <c:pt idx="182">
                  <c:v>3.0053769249134481</c:v>
                </c:pt>
                <c:pt idx="183">
                  <c:v>3.0289290309402497</c:v>
                </c:pt>
                <c:pt idx="184">
                  <c:v>3.0529207832489647</c:v>
                </c:pt>
                <c:pt idx="185">
                  <c:v>3.0773831702440768</c:v>
                </c:pt>
                <c:pt idx="186">
                  <c:v>3.1023283398384072</c:v>
                </c:pt>
                <c:pt idx="187">
                  <c:v>3.128819983398039</c:v>
                </c:pt>
                <c:pt idx="188">
                  <c:v>3.1571491435359356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94-42BB-8692-9DDC6385AEC6}"/>
            </c:ext>
          </c:extLst>
        </c:ser>
        <c:ser>
          <c:idx val="3"/>
          <c:order val="11"/>
          <c:tx>
            <c:v>Nephelinitic LLD 10kbar</c:v>
          </c:tx>
          <c:spPr>
            <a:ln w="38100">
              <a:solidFill>
                <a:srgbClr val="FF0000"/>
              </a:solidFill>
              <a:tailEnd type="triangle" w="lg" len="med"/>
            </a:ln>
          </c:spPr>
          <c:marker>
            <c:symbol val="none"/>
          </c:marker>
          <c:xVal>
            <c:numRef>
              <c:f>'B. LLD classification'!$AQ$238:$AQ$370</c:f>
              <c:numCache>
                <c:formatCode>0.00</c:formatCode>
                <c:ptCount val="133"/>
                <c:pt idx="0">
                  <c:v>2.9153605015673985</c:v>
                </c:pt>
                <c:pt idx="1">
                  <c:v>2.9153605015673985</c:v>
                </c:pt>
                <c:pt idx="2">
                  <c:v>2.9153605015673985</c:v>
                </c:pt>
                <c:pt idx="3">
                  <c:v>2.9153605015673985</c:v>
                </c:pt>
                <c:pt idx="4">
                  <c:v>2.9153605015673985</c:v>
                </c:pt>
                <c:pt idx="5">
                  <c:v>2.9153605015673985</c:v>
                </c:pt>
                <c:pt idx="6">
                  <c:v>2.9153605015673985</c:v>
                </c:pt>
                <c:pt idx="7">
                  <c:v>2.9153605015673985</c:v>
                </c:pt>
                <c:pt idx="8">
                  <c:v>2.9153605015673985</c:v>
                </c:pt>
                <c:pt idx="9">
                  <c:v>2.9153605015673985</c:v>
                </c:pt>
                <c:pt idx="10">
                  <c:v>2.9153605015673985</c:v>
                </c:pt>
                <c:pt idx="11">
                  <c:v>2.9153605015673985</c:v>
                </c:pt>
                <c:pt idx="12">
                  <c:v>2.9153605015673985</c:v>
                </c:pt>
                <c:pt idx="13">
                  <c:v>2.9153605015673985</c:v>
                </c:pt>
                <c:pt idx="14">
                  <c:v>2.9153605015673985</c:v>
                </c:pt>
                <c:pt idx="15">
                  <c:v>2.9153605015673985</c:v>
                </c:pt>
                <c:pt idx="16">
                  <c:v>2.9153605015673985</c:v>
                </c:pt>
                <c:pt idx="17">
                  <c:v>2.9153605015673985</c:v>
                </c:pt>
                <c:pt idx="18">
                  <c:v>2.9153605015673985</c:v>
                </c:pt>
                <c:pt idx="19">
                  <c:v>2.9153605015673985</c:v>
                </c:pt>
                <c:pt idx="20">
                  <c:v>2.9153605015673985</c:v>
                </c:pt>
                <c:pt idx="21">
                  <c:v>2.9153605015673985</c:v>
                </c:pt>
                <c:pt idx="22">
                  <c:v>2.9153605015673985</c:v>
                </c:pt>
                <c:pt idx="23">
                  <c:v>2.9153605015673985</c:v>
                </c:pt>
                <c:pt idx="24">
                  <c:v>2.9153605015673985</c:v>
                </c:pt>
                <c:pt idx="25">
                  <c:v>2.9153605015673985</c:v>
                </c:pt>
                <c:pt idx="26">
                  <c:v>2.9153605015673985</c:v>
                </c:pt>
                <c:pt idx="27">
                  <c:v>2.9153605015673985</c:v>
                </c:pt>
                <c:pt idx="28">
                  <c:v>2.9153605015673985</c:v>
                </c:pt>
                <c:pt idx="29">
                  <c:v>2.9153605015673985</c:v>
                </c:pt>
                <c:pt idx="30">
                  <c:v>2.9153605015673985</c:v>
                </c:pt>
                <c:pt idx="31">
                  <c:v>2.9153605015673985</c:v>
                </c:pt>
                <c:pt idx="32">
                  <c:v>2.9153605015673985</c:v>
                </c:pt>
                <c:pt idx="33">
                  <c:v>2.9153605015673985</c:v>
                </c:pt>
                <c:pt idx="34">
                  <c:v>2.9153605015673985</c:v>
                </c:pt>
                <c:pt idx="35">
                  <c:v>2.9153605015673985</c:v>
                </c:pt>
                <c:pt idx="36">
                  <c:v>2.9153605015673985</c:v>
                </c:pt>
                <c:pt idx="37">
                  <c:v>2.9153605015673985</c:v>
                </c:pt>
                <c:pt idx="38">
                  <c:v>2.9153605015673985</c:v>
                </c:pt>
                <c:pt idx="39">
                  <c:v>2.9153605015673985</c:v>
                </c:pt>
                <c:pt idx="40">
                  <c:v>2.9153605015673985</c:v>
                </c:pt>
                <c:pt idx="41">
                  <c:v>2.9153605015673985</c:v>
                </c:pt>
                <c:pt idx="42">
                  <c:v>2.9153605015673985</c:v>
                </c:pt>
                <c:pt idx="43">
                  <c:v>2.9153605015673985</c:v>
                </c:pt>
                <c:pt idx="44">
                  <c:v>2.9153605015673985</c:v>
                </c:pt>
                <c:pt idx="45">
                  <c:v>2.9153605015673985</c:v>
                </c:pt>
                <c:pt idx="46">
                  <c:v>2.9153605015673985</c:v>
                </c:pt>
                <c:pt idx="47">
                  <c:v>2.9153605015673985</c:v>
                </c:pt>
                <c:pt idx="48">
                  <c:v>2.9153605015673985</c:v>
                </c:pt>
                <c:pt idx="49">
                  <c:v>2.9153605015673985</c:v>
                </c:pt>
                <c:pt idx="50">
                  <c:v>2.9153605015673985</c:v>
                </c:pt>
                <c:pt idx="51">
                  <c:v>2.9153605015673985</c:v>
                </c:pt>
                <c:pt idx="52">
                  <c:v>2.9153605015673985</c:v>
                </c:pt>
                <c:pt idx="53">
                  <c:v>2.9153605015673985</c:v>
                </c:pt>
                <c:pt idx="54">
                  <c:v>2.9153605015673985</c:v>
                </c:pt>
                <c:pt idx="55">
                  <c:v>2.9153605015673985</c:v>
                </c:pt>
                <c:pt idx="56">
                  <c:v>2.9153605015673985</c:v>
                </c:pt>
                <c:pt idx="57">
                  <c:v>2.9153605015673985</c:v>
                </c:pt>
                <c:pt idx="58">
                  <c:v>2.9153605015673985</c:v>
                </c:pt>
                <c:pt idx="59">
                  <c:v>2.9153605015673985</c:v>
                </c:pt>
                <c:pt idx="60">
                  <c:v>2.915720776075585</c:v>
                </c:pt>
                <c:pt idx="61">
                  <c:v>2.9232229170142552</c:v>
                </c:pt>
                <c:pt idx="62">
                  <c:v>2.930648127509957</c:v>
                </c:pt>
                <c:pt idx="63">
                  <c:v>2.9379951580705717</c:v>
                </c:pt>
                <c:pt idx="64">
                  <c:v>2.9452628808325962</c:v>
                </c:pt>
                <c:pt idx="65">
                  <c:v>2.9524502603168368</c:v>
                </c:pt>
                <c:pt idx="66">
                  <c:v>2.9595559832671343</c:v>
                </c:pt>
                <c:pt idx="67">
                  <c:v>2.9665801523835835</c:v>
                </c:pt>
                <c:pt idx="68">
                  <c:v>2.9735214845694191</c:v>
                </c:pt>
                <c:pt idx="69">
                  <c:v>2.9803800527380937</c:v>
                </c:pt>
                <c:pt idx="70">
                  <c:v>2.9871557441144767</c:v>
                </c:pt>
                <c:pt idx="71">
                  <c:v>2.9938484459266226</c:v>
                </c:pt>
                <c:pt idx="72">
                  <c:v>3.0004582651692533</c:v>
                </c:pt>
                <c:pt idx="73">
                  <c:v>3.0069850906306224</c:v>
                </c:pt>
                <c:pt idx="74">
                  <c:v>3.0134309986095906</c:v>
                </c:pt>
                <c:pt idx="75">
                  <c:v>3.0201539510015865</c:v>
                </c:pt>
                <c:pt idx="76">
                  <c:v>3.0288216165609598</c:v>
                </c:pt>
                <c:pt idx="77">
                  <c:v>3.0373832069192401</c:v>
                </c:pt>
                <c:pt idx="78">
                  <c:v>3.0458388074660667</c:v>
                </c:pt>
                <c:pt idx="79">
                  <c:v>3.0541904404631182</c:v>
                </c:pt>
                <c:pt idx="80">
                  <c:v>3.0624379715531087</c:v>
                </c:pt>
                <c:pt idx="81">
                  <c:v>3.0705825067105721</c:v>
                </c:pt>
                <c:pt idx="82">
                  <c:v>3.0786238815551479</c:v>
                </c:pt>
                <c:pt idx="83">
                  <c:v>3.086564285095303</c:v>
                </c:pt>
                <c:pt idx="84">
                  <c:v>3.0944037497793788</c:v>
                </c:pt>
                <c:pt idx="85">
                  <c:v>3.1021431625599876</c:v>
                </c:pt>
                <c:pt idx="86">
                  <c:v>3.1097846539074965</c:v>
                </c:pt>
                <c:pt idx="87">
                  <c:v>3.1173282937806808</c:v>
                </c:pt>
                <c:pt idx="88">
                  <c:v>3.1247759554882397</c:v>
                </c:pt>
                <c:pt idx="89">
                  <c:v>3.132128923779248</c:v>
                </c:pt>
                <c:pt idx="90">
                  <c:v>3.13938717594535</c:v>
                </c:pt>
                <c:pt idx="91">
                  <c:v>3.1465536373086622</c:v>
                </c:pt>
                <c:pt idx="92">
                  <c:v>3.1536284850421485</c:v>
                </c:pt>
                <c:pt idx="93">
                  <c:v>3.1606127819636769</c:v>
                </c:pt>
                <c:pt idx="94">
                  <c:v>3.1675086079256825</c:v>
                </c:pt>
                <c:pt idx="95">
                  <c:v>3.174316895908309</c:v>
                </c:pt>
                <c:pt idx="96">
                  <c:v>3.1810378641275534</c:v>
                </c:pt>
                <c:pt idx="97">
                  <c:v>3.1876745126191359</c:v>
                </c:pt>
                <c:pt idx="98">
                  <c:v>3.1942258808662038</c:v>
                </c:pt>
                <c:pt idx="99">
                  <c:v>3.200695038086792</c:v>
                </c:pt>
                <c:pt idx="100">
                  <c:v>3.2297131493886644</c:v>
                </c:pt>
                <c:pt idx="101">
                  <c:v>3.2627378988165634</c:v>
                </c:pt>
                <c:pt idx="102">
                  <c:v>3.2952544845384755</c:v>
                </c:pt>
                <c:pt idx="103">
                  <c:v>3.327259286794896</c:v>
                </c:pt>
                <c:pt idx="104">
                  <c:v>3.3587539253080592</c:v>
                </c:pt>
                <c:pt idx="105">
                  <c:v>3.3897412402641343</c:v>
                </c:pt>
                <c:pt idx="106">
                  <c:v>3.4202233043209818</c:v>
                </c:pt>
                <c:pt idx="107">
                  <c:v>3.4502083307203866</c:v>
                </c:pt>
                <c:pt idx="108">
                  <c:v>3.4797020017115807</c:v>
                </c:pt>
                <c:pt idx="109">
                  <c:v>3.5087126272383311</c:v>
                </c:pt>
                <c:pt idx="110">
                  <c:v>3.5372501352005621</c:v>
                </c:pt>
                <c:pt idx="111">
                  <c:v>3.5653255682883613</c:v>
                </c:pt>
                <c:pt idx="112">
                  <c:v>3.5929576066625892</c:v>
                </c:pt>
                <c:pt idx="113">
                  <c:v>3.6202035286485259</c:v>
                </c:pt>
                <c:pt idx="114">
                  <c:v>3.6470448336406318</c:v>
                </c:pt>
                <c:pt idx="115">
                  <c:v>3.6734893570774134</c:v>
                </c:pt>
                <c:pt idx="116">
                  <c:v>3.6995464605108483</c:v>
                </c:pt>
                <c:pt idx="117">
                  <c:v>3.7252272000963957</c:v>
                </c:pt>
                <c:pt idx="118">
                  <c:v>3.7505454631090371</c:v>
                </c:pt>
                <c:pt idx="119">
                  <c:v>3.7755127624839599</c:v>
                </c:pt>
                <c:pt idx="120">
                  <c:v>3.8001462349270678</c:v>
                </c:pt>
                <c:pt idx="121">
                  <c:v>3.8244652386989926</c:v>
                </c:pt>
                <c:pt idx="122">
                  <c:v>3.8484884233132237</c:v>
                </c:pt>
                <c:pt idx="123">
                  <c:v>3.8722400538266064</c:v>
                </c:pt>
                <c:pt idx="124">
                  <c:v>3.9022902146592164</c:v>
                </c:pt>
                <c:pt idx="125">
                  <c:v>3.9390021052068249</c:v>
                </c:pt>
                <c:pt idx="126">
                  <c:v>3.9752308548317528</c:v>
                </c:pt>
                <c:pt idx="127">
                  <c:v>4.0109913745718577</c:v>
                </c:pt>
                <c:pt idx="128">
                  <c:v>4.0462992092278487</c:v>
                </c:pt>
                <c:pt idx="129">
                  <c:v>4.0811734040211487</c:v>
                </c:pt>
                <c:pt idx="130">
                  <c:v>4.1156363891295946</c:v>
                </c:pt>
                <c:pt idx="131">
                  <c:v>4.1497120813846049</c:v>
                </c:pt>
                <c:pt idx="132">
                  <c:v>4.1834345061967992</c:v>
                </c:pt>
              </c:numCache>
            </c:numRef>
          </c:xVal>
          <c:yVal>
            <c:numRef>
              <c:f>'B. LLD classification'!$AR$238:$AR$370</c:f>
              <c:numCache>
                <c:formatCode>0.00</c:formatCode>
                <c:ptCount val="133"/>
                <c:pt idx="0">
                  <c:v>2.6123301985370952</c:v>
                </c:pt>
                <c:pt idx="1">
                  <c:v>2.6123301985370952</c:v>
                </c:pt>
                <c:pt idx="2">
                  <c:v>2.6123301985370952</c:v>
                </c:pt>
                <c:pt idx="3">
                  <c:v>2.6123301985370952</c:v>
                </c:pt>
                <c:pt idx="4">
                  <c:v>2.6123301985370952</c:v>
                </c:pt>
                <c:pt idx="5">
                  <c:v>2.6123301985370952</c:v>
                </c:pt>
                <c:pt idx="6">
                  <c:v>2.6123301985370952</c:v>
                </c:pt>
                <c:pt idx="7">
                  <c:v>2.6123301985370952</c:v>
                </c:pt>
                <c:pt idx="8">
                  <c:v>2.6123301985370952</c:v>
                </c:pt>
                <c:pt idx="9">
                  <c:v>2.6123301985370952</c:v>
                </c:pt>
                <c:pt idx="10">
                  <c:v>2.6123301985370952</c:v>
                </c:pt>
                <c:pt idx="11">
                  <c:v>2.6123301985370952</c:v>
                </c:pt>
                <c:pt idx="12">
                  <c:v>2.6123301985370952</c:v>
                </c:pt>
                <c:pt idx="13">
                  <c:v>2.6123301985370952</c:v>
                </c:pt>
                <c:pt idx="14">
                  <c:v>2.6123301985370952</c:v>
                </c:pt>
                <c:pt idx="15">
                  <c:v>2.6123301985370952</c:v>
                </c:pt>
                <c:pt idx="16">
                  <c:v>2.6123301985370952</c:v>
                </c:pt>
                <c:pt idx="17">
                  <c:v>2.6123301985370952</c:v>
                </c:pt>
                <c:pt idx="18">
                  <c:v>2.6123301985370952</c:v>
                </c:pt>
                <c:pt idx="19">
                  <c:v>2.6123301985370952</c:v>
                </c:pt>
                <c:pt idx="20">
                  <c:v>2.6123301985370952</c:v>
                </c:pt>
                <c:pt idx="21">
                  <c:v>2.6123301985370952</c:v>
                </c:pt>
                <c:pt idx="22">
                  <c:v>2.6123301985370952</c:v>
                </c:pt>
                <c:pt idx="23">
                  <c:v>2.6123301985370952</c:v>
                </c:pt>
                <c:pt idx="24">
                  <c:v>2.6123301985370952</c:v>
                </c:pt>
                <c:pt idx="25">
                  <c:v>2.6123301985370952</c:v>
                </c:pt>
                <c:pt idx="26">
                  <c:v>2.6123301985370952</c:v>
                </c:pt>
                <c:pt idx="27">
                  <c:v>2.6123301985370952</c:v>
                </c:pt>
                <c:pt idx="28">
                  <c:v>2.6123301985370952</c:v>
                </c:pt>
                <c:pt idx="29">
                  <c:v>2.6123301985370952</c:v>
                </c:pt>
                <c:pt idx="30">
                  <c:v>2.6123301985370952</c:v>
                </c:pt>
                <c:pt idx="31">
                  <c:v>2.6123301985370952</c:v>
                </c:pt>
                <c:pt idx="32">
                  <c:v>2.6123301985370952</c:v>
                </c:pt>
                <c:pt idx="33">
                  <c:v>2.6123301985370952</c:v>
                </c:pt>
                <c:pt idx="34">
                  <c:v>2.6123301985370952</c:v>
                </c:pt>
                <c:pt idx="35">
                  <c:v>2.6123301985370952</c:v>
                </c:pt>
                <c:pt idx="36">
                  <c:v>2.6123301985370952</c:v>
                </c:pt>
                <c:pt idx="37">
                  <c:v>2.6123301985370952</c:v>
                </c:pt>
                <c:pt idx="38">
                  <c:v>2.6123301985370952</c:v>
                </c:pt>
                <c:pt idx="39">
                  <c:v>2.6123301985370952</c:v>
                </c:pt>
                <c:pt idx="40">
                  <c:v>2.6123301985370952</c:v>
                </c:pt>
                <c:pt idx="41">
                  <c:v>2.6123301985370952</c:v>
                </c:pt>
                <c:pt idx="42">
                  <c:v>2.6123301985370952</c:v>
                </c:pt>
                <c:pt idx="43">
                  <c:v>2.6123301985370952</c:v>
                </c:pt>
                <c:pt idx="44">
                  <c:v>2.6123301985370952</c:v>
                </c:pt>
                <c:pt idx="45">
                  <c:v>2.6123301985370952</c:v>
                </c:pt>
                <c:pt idx="46">
                  <c:v>2.6123301985370952</c:v>
                </c:pt>
                <c:pt idx="47">
                  <c:v>2.6123301985370952</c:v>
                </c:pt>
                <c:pt idx="48">
                  <c:v>2.6123301985370952</c:v>
                </c:pt>
                <c:pt idx="49">
                  <c:v>2.6123301985370952</c:v>
                </c:pt>
                <c:pt idx="50">
                  <c:v>2.6123301985370952</c:v>
                </c:pt>
                <c:pt idx="51">
                  <c:v>2.6123301985370952</c:v>
                </c:pt>
                <c:pt idx="52">
                  <c:v>2.6123301985370952</c:v>
                </c:pt>
                <c:pt idx="53">
                  <c:v>2.6123301985370952</c:v>
                </c:pt>
                <c:pt idx="54">
                  <c:v>2.6123301985370952</c:v>
                </c:pt>
                <c:pt idx="55">
                  <c:v>2.6123301985370952</c:v>
                </c:pt>
                <c:pt idx="56">
                  <c:v>2.6123301985370952</c:v>
                </c:pt>
                <c:pt idx="57">
                  <c:v>2.6123301985370952</c:v>
                </c:pt>
                <c:pt idx="58">
                  <c:v>2.6123301985370952</c:v>
                </c:pt>
                <c:pt idx="59">
                  <c:v>2.6123301985370952</c:v>
                </c:pt>
                <c:pt idx="60">
                  <c:v>2.612652294824592</c:v>
                </c:pt>
                <c:pt idx="61">
                  <c:v>2.6193747331521875</c:v>
                </c:pt>
                <c:pt idx="62">
                  <c:v>2.6260287768529973</c:v>
                </c:pt>
                <c:pt idx="63">
                  <c:v>2.6326121525552821</c:v>
                </c:pt>
                <c:pt idx="64">
                  <c:v>2.6391247861609548</c:v>
                </c:pt>
                <c:pt idx="65">
                  <c:v>2.6455645957475138</c:v>
                </c:pt>
                <c:pt idx="66">
                  <c:v>2.6519323868421405</c:v>
                </c:pt>
                <c:pt idx="67">
                  <c:v>2.6582261603861763</c:v>
                </c:pt>
                <c:pt idx="68">
                  <c:v>2.6644457034824862</c:v>
                </c:pt>
                <c:pt idx="69">
                  <c:v>2.6705921273998041</c:v>
                </c:pt>
                <c:pt idx="70">
                  <c:v>2.6766632393211358</c:v>
                </c:pt>
                <c:pt idx="71">
                  <c:v>2.6826599840247876</c:v>
                </c:pt>
                <c:pt idx="72">
                  <c:v>2.6885824573841695</c:v>
                </c:pt>
                <c:pt idx="73">
                  <c:v>2.6944316060914102</c:v>
                </c:pt>
                <c:pt idx="74">
                  <c:v>2.7002063691369469</c:v>
                </c:pt>
                <c:pt idx="75">
                  <c:v>2.7062311726498369</c:v>
                </c:pt>
                <c:pt idx="76">
                  <c:v>2.7139979318288083</c:v>
                </c:pt>
                <c:pt idx="77">
                  <c:v>2.7216693376464276</c:v>
                </c:pt>
                <c:pt idx="78">
                  <c:v>2.7292465134180648</c:v>
                </c:pt>
                <c:pt idx="79">
                  <c:v>2.7367304420950056</c:v>
                </c:pt>
                <c:pt idx="80">
                  <c:v>2.7441199561182734</c:v>
                </c:pt>
                <c:pt idx="81">
                  <c:v>2.7514182494880832</c:v>
                </c:pt>
                <c:pt idx="82">
                  <c:v>2.7586230805319674</c:v>
                </c:pt>
                <c:pt idx="83">
                  <c:v>2.765738723102217</c:v>
                </c:pt>
                <c:pt idx="84">
                  <c:v>2.7727631115143518</c:v>
                </c:pt>
                <c:pt idx="85">
                  <c:v>2.7796981968679124</c:v>
                </c:pt>
                <c:pt idx="86">
                  <c:v>2.7865450583175391</c:v>
                </c:pt>
                <c:pt idx="87">
                  <c:v>2.7933048063087522</c:v>
                </c:pt>
                <c:pt idx="88">
                  <c:v>2.799978289461281</c:v>
                </c:pt>
                <c:pt idx="89">
                  <c:v>2.806566767849211</c:v>
                </c:pt>
                <c:pt idx="90">
                  <c:v>2.8130712692925357</c:v>
                </c:pt>
                <c:pt idx="91">
                  <c:v>2.8194926455725327</c:v>
                </c:pt>
                <c:pt idx="92">
                  <c:v>2.8258321036076435</c:v>
                </c:pt>
                <c:pt idx="93">
                  <c:v>2.8320907047774342</c:v>
                </c:pt>
                <c:pt idx="94">
                  <c:v>2.8382694822107659</c:v>
                </c:pt>
                <c:pt idx="95">
                  <c:v>2.8443693807657247</c:v>
                </c:pt>
                <c:pt idx="96">
                  <c:v>2.8503926934488248</c:v>
                </c:pt>
                <c:pt idx="97">
                  <c:v>2.8563392893160908</c:v>
                </c:pt>
                <c:pt idx="98">
                  <c:v>2.86221029630665</c:v>
                </c:pt>
                <c:pt idx="99">
                  <c:v>2.8680056447506126</c:v>
                </c:pt>
                <c:pt idx="100">
                  <c:v>2.8957194363390237</c:v>
                </c:pt>
                <c:pt idx="101">
                  <c:v>2.9273671098682859</c:v>
                </c:pt>
                <c:pt idx="102">
                  <c:v>2.9585614311752391</c:v>
                </c:pt>
                <c:pt idx="103">
                  <c:v>2.9893009953272096</c:v>
                </c:pt>
                <c:pt idx="104">
                  <c:v>3.019583332522723</c:v>
                </c:pt>
                <c:pt idx="105">
                  <c:v>3.0494103250337679</c:v>
                </c:pt>
                <c:pt idx="106">
                  <c:v>3.0787851632245005</c:v>
                </c:pt>
                <c:pt idx="107">
                  <c:v>3.1077129865574422</c:v>
                </c:pt>
                <c:pt idx="108">
                  <c:v>3.1361973909794232</c:v>
                </c:pt>
                <c:pt idx="109">
                  <c:v>3.1642478134742587</c:v>
                </c:pt>
                <c:pt idx="110">
                  <c:v>3.1918720942265941</c:v>
                </c:pt>
                <c:pt idx="111">
                  <c:v>3.2190781268420201</c:v>
                </c:pt>
                <c:pt idx="112">
                  <c:v>3.2458824714671772</c:v>
                </c:pt>
                <c:pt idx="113">
                  <c:v>3.2723285155760653</c:v>
                </c:pt>
                <c:pt idx="114">
                  <c:v>3.2984020921268526</c:v>
                </c:pt>
                <c:pt idx="115">
                  <c:v>3.3241110538912384</c:v>
                </c:pt>
                <c:pt idx="116">
                  <c:v>3.3494636804496714</c:v>
                </c:pt>
                <c:pt idx="117">
                  <c:v>3.3744710445333541</c:v>
                </c:pt>
                <c:pt idx="118">
                  <c:v>3.399143811629715</c:v>
                </c:pt>
                <c:pt idx="119">
                  <c:v>3.4234966460793697</c:v>
                </c:pt>
                <c:pt idx="120">
                  <c:v>3.4475445194935439</c:v>
                </c:pt>
                <c:pt idx="121">
                  <c:v>3.4713046164631876</c:v>
                </c:pt>
                <c:pt idx="122">
                  <c:v>3.4947955009923772</c:v>
                </c:pt>
                <c:pt idx="123">
                  <c:v>3.5180434483501233</c:v>
                </c:pt>
                <c:pt idx="124">
                  <c:v>3.5470970653080243</c:v>
                </c:pt>
                <c:pt idx="125">
                  <c:v>3.5822828793328498</c:v>
                </c:pt>
                <c:pt idx="126">
                  <c:v>3.6170184283967877</c:v>
                </c:pt>
                <c:pt idx="127">
                  <c:v>3.6513175958330444</c:v>
                </c:pt>
                <c:pt idx="128">
                  <c:v>3.6851959070325626</c:v>
                </c:pt>
                <c:pt idx="129">
                  <c:v>3.7186713021875413</c:v>
                </c:pt>
                <c:pt idx="130">
                  <c:v>3.7517661570088379</c:v>
                </c:pt>
                <c:pt idx="131">
                  <c:v>3.7845074964724157</c:v>
                </c:pt>
                <c:pt idx="132">
                  <c:v>3.8169270972660065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94-42BB-8692-9DDC6385AEC6}"/>
            </c:ext>
          </c:extLst>
        </c:ser>
        <c:ser>
          <c:idx val="4"/>
          <c:order val="12"/>
          <c:tx>
            <c:v>Alkaline basaltic LLD 10kbar</c:v>
          </c:tx>
          <c:spPr>
            <a:ln w="38100">
              <a:solidFill>
                <a:srgbClr val="0070C0"/>
              </a:solidFill>
              <a:tailEnd type="triangle" w="lg" len="med"/>
            </a:ln>
          </c:spPr>
          <c:marker>
            <c:symbol val="none"/>
          </c:marker>
          <c:xVal>
            <c:numRef>
              <c:f>'B. LLD classification'!$AQ$372:$AQ$571</c:f>
              <c:numCache>
                <c:formatCode>0.00</c:formatCode>
                <c:ptCount val="200"/>
                <c:pt idx="0">
                  <c:v>2.6743364618024024</c:v>
                </c:pt>
                <c:pt idx="1">
                  <c:v>2.6743364618024024</c:v>
                </c:pt>
                <c:pt idx="2">
                  <c:v>2.6743364618024024</c:v>
                </c:pt>
                <c:pt idx="3">
                  <c:v>2.6743364618024024</c:v>
                </c:pt>
                <c:pt idx="4">
                  <c:v>2.6743364618024024</c:v>
                </c:pt>
                <c:pt idx="5">
                  <c:v>2.6743364618024024</c:v>
                </c:pt>
                <c:pt idx="6">
                  <c:v>2.6743364618024024</c:v>
                </c:pt>
                <c:pt idx="7">
                  <c:v>2.6743364618024024</c:v>
                </c:pt>
                <c:pt idx="8">
                  <c:v>2.6743364618024024</c:v>
                </c:pt>
                <c:pt idx="9">
                  <c:v>2.6743364618024024</c:v>
                </c:pt>
                <c:pt idx="10">
                  <c:v>2.6743364618024024</c:v>
                </c:pt>
                <c:pt idx="11">
                  <c:v>2.6743364618024024</c:v>
                </c:pt>
                <c:pt idx="12">
                  <c:v>2.6743364618024024</c:v>
                </c:pt>
                <c:pt idx="13">
                  <c:v>2.6743364618024024</c:v>
                </c:pt>
                <c:pt idx="14">
                  <c:v>2.6743364618024024</c:v>
                </c:pt>
                <c:pt idx="15">
                  <c:v>2.6743364618024024</c:v>
                </c:pt>
                <c:pt idx="16">
                  <c:v>2.6743364618024024</c:v>
                </c:pt>
                <c:pt idx="17">
                  <c:v>2.6743364618024024</c:v>
                </c:pt>
                <c:pt idx="18">
                  <c:v>2.6743364618024024</c:v>
                </c:pt>
                <c:pt idx="19">
                  <c:v>2.6743364618024024</c:v>
                </c:pt>
                <c:pt idx="20">
                  <c:v>2.6743364618024024</c:v>
                </c:pt>
                <c:pt idx="21">
                  <c:v>2.6743364618024024</c:v>
                </c:pt>
                <c:pt idx="22">
                  <c:v>2.6743364618024024</c:v>
                </c:pt>
                <c:pt idx="23">
                  <c:v>2.6743364618024024</c:v>
                </c:pt>
                <c:pt idx="24">
                  <c:v>2.6743364618024024</c:v>
                </c:pt>
                <c:pt idx="25">
                  <c:v>2.6743364618024024</c:v>
                </c:pt>
                <c:pt idx="26">
                  <c:v>2.6743364618024024</c:v>
                </c:pt>
                <c:pt idx="27">
                  <c:v>2.6743364618024024</c:v>
                </c:pt>
                <c:pt idx="28">
                  <c:v>2.6743364618024024</c:v>
                </c:pt>
                <c:pt idx="29">
                  <c:v>2.6743364618024024</c:v>
                </c:pt>
                <c:pt idx="30">
                  <c:v>2.6743364618024024</c:v>
                </c:pt>
                <c:pt idx="31">
                  <c:v>2.6743364618024024</c:v>
                </c:pt>
                <c:pt idx="32">
                  <c:v>2.6743364618024024</c:v>
                </c:pt>
                <c:pt idx="33">
                  <c:v>2.6743364618024024</c:v>
                </c:pt>
                <c:pt idx="34">
                  <c:v>2.6743364618024024</c:v>
                </c:pt>
                <c:pt idx="35">
                  <c:v>2.6743364618024024</c:v>
                </c:pt>
                <c:pt idx="36">
                  <c:v>2.6743364618024024</c:v>
                </c:pt>
                <c:pt idx="37">
                  <c:v>2.6743364618024024</c:v>
                </c:pt>
                <c:pt idx="38">
                  <c:v>2.6743364618024024</c:v>
                </c:pt>
                <c:pt idx="39">
                  <c:v>2.6743364618024024</c:v>
                </c:pt>
                <c:pt idx="40">
                  <c:v>2.6743364618024024</c:v>
                </c:pt>
                <c:pt idx="41">
                  <c:v>2.6743364618024024</c:v>
                </c:pt>
                <c:pt idx="42">
                  <c:v>2.6743364618024024</c:v>
                </c:pt>
                <c:pt idx="43">
                  <c:v>2.6743364618024024</c:v>
                </c:pt>
                <c:pt idx="44">
                  <c:v>2.6743364618024024</c:v>
                </c:pt>
                <c:pt idx="45">
                  <c:v>2.6743364618024024</c:v>
                </c:pt>
                <c:pt idx="46">
                  <c:v>2.6743364618024024</c:v>
                </c:pt>
                <c:pt idx="47">
                  <c:v>2.6743364618024024</c:v>
                </c:pt>
                <c:pt idx="48">
                  <c:v>2.6743364618024024</c:v>
                </c:pt>
                <c:pt idx="49">
                  <c:v>2.6743364618024024</c:v>
                </c:pt>
                <c:pt idx="50">
                  <c:v>2.6743364618024024</c:v>
                </c:pt>
                <c:pt idx="51">
                  <c:v>2.6743364618024024</c:v>
                </c:pt>
                <c:pt idx="52">
                  <c:v>2.6743364618024024</c:v>
                </c:pt>
                <c:pt idx="53">
                  <c:v>2.6743364618024024</c:v>
                </c:pt>
                <c:pt idx="54">
                  <c:v>2.6743364618024024</c:v>
                </c:pt>
                <c:pt idx="55">
                  <c:v>2.6743364618024024</c:v>
                </c:pt>
                <c:pt idx="56">
                  <c:v>2.6743364618024024</c:v>
                </c:pt>
                <c:pt idx="57">
                  <c:v>2.6743364618024024</c:v>
                </c:pt>
                <c:pt idx="58">
                  <c:v>2.6743364618024024</c:v>
                </c:pt>
                <c:pt idx="59">
                  <c:v>2.6743364618024024</c:v>
                </c:pt>
                <c:pt idx="60">
                  <c:v>2.6743364618024024</c:v>
                </c:pt>
                <c:pt idx="61">
                  <c:v>2.6743364618024024</c:v>
                </c:pt>
                <c:pt idx="62">
                  <c:v>2.6743364618024024</c:v>
                </c:pt>
                <c:pt idx="63">
                  <c:v>2.6743364618024024</c:v>
                </c:pt>
                <c:pt idx="64">
                  <c:v>2.6743364618024024</c:v>
                </c:pt>
                <c:pt idx="65">
                  <c:v>2.6743364618024024</c:v>
                </c:pt>
                <c:pt idx="66">
                  <c:v>2.6743364618024024</c:v>
                </c:pt>
                <c:pt idx="67">
                  <c:v>2.6743364618024024</c:v>
                </c:pt>
                <c:pt idx="68">
                  <c:v>2.6743364618024024</c:v>
                </c:pt>
                <c:pt idx="69">
                  <c:v>2.6743364618024024</c:v>
                </c:pt>
                <c:pt idx="70">
                  <c:v>2.6743364618024024</c:v>
                </c:pt>
                <c:pt idx="71">
                  <c:v>2.6743364618024024</c:v>
                </c:pt>
                <c:pt idx="72">
                  <c:v>2.6743364618024024</c:v>
                </c:pt>
                <c:pt idx="73">
                  <c:v>2.6743364618024024</c:v>
                </c:pt>
                <c:pt idx="74">
                  <c:v>2.6743364618024024</c:v>
                </c:pt>
                <c:pt idx="75">
                  <c:v>2.6743364618024024</c:v>
                </c:pt>
                <c:pt idx="76">
                  <c:v>2.6743364618024024</c:v>
                </c:pt>
                <c:pt idx="77">
                  <c:v>2.6743364618024024</c:v>
                </c:pt>
                <c:pt idx="78">
                  <c:v>2.6743364618024024</c:v>
                </c:pt>
                <c:pt idx="79">
                  <c:v>2.6743364618024024</c:v>
                </c:pt>
                <c:pt idx="80">
                  <c:v>2.6743364618024024</c:v>
                </c:pt>
                <c:pt idx="81">
                  <c:v>2.6743364618024024</c:v>
                </c:pt>
                <c:pt idx="82">
                  <c:v>2.6743364618024024</c:v>
                </c:pt>
                <c:pt idx="83">
                  <c:v>2.6743364618024024</c:v>
                </c:pt>
                <c:pt idx="84">
                  <c:v>2.6743364618024024</c:v>
                </c:pt>
                <c:pt idx="85">
                  <c:v>2.6743364618024024</c:v>
                </c:pt>
                <c:pt idx="86">
                  <c:v>2.6743364618024024</c:v>
                </c:pt>
                <c:pt idx="87">
                  <c:v>2.6743364618024024</c:v>
                </c:pt>
                <c:pt idx="88">
                  <c:v>2.6743364618024024</c:v>
                </c:pt>
                <c:pt idx="89">
                  <c:v>2.6743364618024024</c:v>
                </c:pt>
                <c:pt idx="90">
                  <c:v>2.6743364618024024</c:v>
                </c:pt>
                <c:pt idx="91">
                  <c:v>2.6743364618024024</c:v>
                </c:pt>
                <c:pt idx="92">
                  <c:v>2.6773128896654819</c:v>
                </c:pt>
                <c:pt idx="93">
                  <c:v>2.6910771082202638</c:v>
                </c:pt>
                <c:pt idx="94">
                  <c:v>2.7048377954614495</c:v>
                </c:pt>
                <c:pt idx="95">
                  <c:v>2.7185951699250057</c:v>
                </c:pt>
                <c:pt idx="96">
                  <c:v>2.7323491512186653</c:v>
                </c:pt>
                <c:pt idx="97">
                  <c:v>2.7460997127129354</c:v>
                </c:pt>
                <c:pt idx="98">
                  <c:v>2.7598479204462838</c:v>
                </c:pt>
                <c:pt idx="99">
                  <c:v>2.7735927944149972</c:v>
                </c:pt>
                <c:pt idx="100">
                  <c:v>2.7873342239735872</c:v>
                </c:pt>
                <c:pt idx="101">
                  <c:v>2.8010733606070182</c:v>
                </c:pt>
                <c:pt idx="102">
                  <c:v>2.8148101215636356</c:v>
                </c:pt>
                <c:pt idx="103">
                  <c:v>2.8285455180272789</c:v>
                </c:pt>
                <c:pt idx="104">
                  <c:v>2.8422775601807073</c:v>
                </c:pt>
                <c:pt idx="105">
                  <c:v>2.8560093084891482</c:v>
                </c:pt>
                <c:pt idx="106">
                  <c:v>2.8697376771464378</c:v>
                </c:pt>
                <c:pt idx="107">
                  <c:v>2.8834657268202069</c:v>
                </c:pt>
                <c:pt idx="108">
                  <c:v>2.8971924493288479</c:v>
                </c:pt>
                <c:pt idx="109">
                  <c:v>2.9109179053424556</c:v>
                </c:pt>
                <c:pt idx="110">
                  <c:v>2.9246429305896884</c:v>
                </c:pt>
                <c:pt idx="111">
                  <c:v>2.9383666931652268</c:v>
                </c:pt>
                <c:pt idx="112">
                  <c:v>2.9520902062030148</c:v>
                </c:pt>
                <c:pt idx="113">
                  <c:v>2.9658134126337607</c:v>
                </c:pt>
                <c:pt idx="114">
                  <c:v>2.9795373852576561</c:v>
                </c:pt>
                <c:pt idx="115">
                  <c:v>2.9932609047564367</c:v>
                </c:pt>
                <c:pt idx="116">
                  <c:v>3.006986357077079</c:v>
                </c:pt>
                <c:pt idx="117">
                  <c:v>3.0207114513126276</c:v>
                </c:pt>
                <c:pt idx="118">
                  <c:v>3.034437291449287</c:v>
                </c:pt>
                <c:pt idx="119">
                  <c:v>3.0481659017976122</c:v>
                </c:pt>
                <c:pt idx="120">
                  <c:v>3.0618952635319014</c:v>
                </c:pt>
                <c:pt idx="121">
                  <c:v>3.0756264524253814</c:v>
                </c:pt>
                <c:pt idx="122">
                  <c:v>3.0893603582065312</c:v>
                </c:pt>
                <c:pt idx="123">
                  <c:v>3.1030971398844662</c:v>
                </c:pt>
                <c:pt idx="124">
                  <c:v>3.1168357590582092</c:v>
                </c:pt>
                <c:pt idx="125">
                  <c:v>3.130578051827924</c:v>
                </c:pt>
                <c:pt idx="126">
                  <c:v>3.1443242740405672</c:v>
                </c:pt>
                <c:pt idx="127">
                  <c:v>3.1580732595505658</c:v>
                </c:pt>
                <c:pt idx="128">
                  <c:v>3.1718281733437088</c:v>
                </c:pt>
                <c:pt idx="129">
                  <c:v>3.1855859214886388</c:v>
                </c:pt>
                <c:pt idx="130">
                  <c:v>3.199349477137253</c:v>
                </c:pt>
                <c:pt idx="131">
                  <c:v>3.2131189734003316</c:v>
                </c:pt>
                <c:pt idx="132">
                  <c:v>3.2268934687606348</c:v>
                </c:pt>
                <c:pt idx="133">
                  <c:v>3.240674762525551</c:v>
                </c:pt>
                <c:pt idx="134">
                  <c:v>3.2544620433949052</c:v>
                </c:pt>
                <c:pt idx="135">
                  <c:v>3.2682572740328659</c:v>
                </c:pt>
                <c:pt idx="136">
                  <c:v>3.2820595137655579</c:v>
                </c:pt>
                <c:pt idx="137">
                  <c:v>3.2958706917660319</c:v>
                </c:pt>
                <c:pt idx="138">
                  <c:v>3.3096899010647247</c:v>
                </c:pt>
                <c:pt idx="139">
                  <c:v>3.3235181592965111</c:v>
                </c:pt>
                <c:pt idx="140">
                  <c:v>3.3373573275377888</c:v>
                </c:pt>
                <c:pt idx="141">
                  <c:v>3.3512056229767473</c:v>
                </c:pt>
                <c:pt idx="142">
                  <c:v>3.3650650766795214</c:v>
                </c:pt>
                <c:pt idx="143">
                  <c:v>3.3789366053314631</c:v>
                </c:pt>
                <c:pt idx="144">
                  <c:v>3.3928212615426352</c:v>
                </c:pt>
                <c:pt idx="145">
                  <c:v>3.4067180394941858</c:v>
                </c:pt>
                <c:pt idx="146">
                  <c:v>3.4206280272798897</c:v>
                </c:pt>
                <c:pt idx="147">
                  <c:v>3.4345532921156203</c:v>
                </c:pt>
                <c:pt idx="148">
                  <c:v>3.4484947151349066</c:v>
                </c:pt>
                <c:pt idx="149">
                  <c:v>3.4624515008039065</c:v>
                </c:pt>
                <c:pt idx="150">
                  <c:v>3.4776194942002863</c:v>
                </c:pt>
                <c:pt idx="151">
                  <c:v>3.4931624994931161</c:v>
                </c:pt>
                <c:pt idx="152">
                  <c:v>3.5087314701918766</c:v>
                </c:pt>
                <c:pt idx="153">
                  <c:v>3.5243273610267019</c:v>
                </c:pt>
                <c:pt idx="154">
                  <c:v>3.5399502920765942</c:v>
                </c:pt>
                <c:pt idx="155">
                  <c:v>3.5556043294303539</c:v>
                </c:pt>
                <c:pt idx="156">
                  <c:v>3.5712894879208648</c:v>
                </c:pt>
                <c:pt idx="157">
                  <c:v>3.5870078814309894</c:v>
                </c:pt>
                <c:pt idx="158">
                  <c:v>3.6027625659510427</c:v>
                </c:pt>
                <c:pt idx="159">
                  <c:v>3.6185546084070848</c:v>
                </c:pt>
                <c:pt idx="160">
                  <c:v>3.6343860532426233</c:v>
                </c:pt>
                <c:pt idx="161">
                  <c:v>3.65026112036072</c:v>
                </c:pt>
                <c:pt idx="162">
                  <c:v>3.6661808442987613</c:v>
                </c:pt>
                <c:pt idx="163">
                  <c:v>3.6821492633624646</c:v>
                </c:pt>
                <c:pt idx="164">
                  <c:v>3.6981685390412236</c:v>
                </c:pt>
                <c:pt idx="165">
                  <c:v>3.7142447773753271</c:v>
                </c:pt>
                <c:pt idx="166">
                  <c:v>3.7303791685126946</c:v>
                </c:pt>
                <c:pt idx="167">
                  <c:v>3.7465778989951155</c:v>
                </c:pt>
                <c:pt idx="168">
                  <c:v>3.7628450925182886</c:v>
                </c:pt>
                <c:pt idx="169">
                  <c:v>3.7791878784337753</c:v>
                </c:pt>
                <c:pt idx="170">
                  <c:v>3.7956106154665599</c:v>
                </c:pt>
                <c:pt idx="171">
                  <c:v>3.8121224299007324</c:v>
                </c:pt>
                <c:pt idx="172">
                  <c:v>3.8287296405005287</c:v>
                </c:pt>
                <c:pt idx="173">
                  <c:v>3.8454434869399039</c:v>
                </c:pt>
                <c:pt idx="174">
                  <c:v>3.8622734586253973</c:v>
                </c:pt>
                <c:pt idx="175">
                  <c:v>3.879230964394655</c:v>
                </c:pt>
                <c:pt idx="176">
                  <c:v>3.896330305776706</c:v>
                </c:pt>
                <c:pt idx="177">
                  <c:v>3.9135839987972543</c:v>
                </c:pt>
                <c:pt idx="178">
                  <c:v>3.9310023798391862</c:v>
                </c:pt>
                <c:pt idx="179">
                  <c:v>3.9485906773873398</c:v>
                </c:pt>
                <c:pt idx="180">
                  <c:v>3.96634154319521</c:v>
                </c:pt>
                <c:pt idx="181">
                  <c:v>3.9842284192338164</c:v>
                </c:pt>
                <c:pt idx="182">
                  <c:v>4.0022180767346631</c:v>
                </c:pt>
                <c:pt idx="183">
                  <c:v>4.0202705240375467</c:v>
                </c:pt>
                <c:pt idx="184">
                  <c:v>4.0383515119424143</c:v>
                </c:pt>
                <c:pt idx="185">
                  <c:v>4.0564343673616428</c:v>
                </c:pt>
                <c:pt idx="186">
                  <c:v>4.0744963821822067</c:v>
                </c:pt>
                <c:pt idx="187">
                  <c:v>4.0925218176137363</c:v>
                </c:pt>
                <c:pt idx="188">
                  <c:v>4.1104975364867018</c:v>
                </c:pt>
                <c:pt idx="189">
                  <c:v>4.128414083888674</c:v>
                </c:pt>
                <c:pt idx="190">
                  <c:v>4.1462631389009426</c:v>
                </c:pt>
                <c:pt idx="191">
                  <c:v>4.1640376024055277</c:v>
                </c:pt>
                <c:pt idx="192">
                  <c:v>4.1817341821992073</c:v>
                </c:pt>
                <c:pt idx="193">
                  <c:v>4.1993478058536802</c:v>
                </c:pt>
                <c:pt idx="194">
                  <c:v>4.2168742019939716</c:v>
                </c:pt>
                <c:pt idx="195">
                  <c:v>4.2343122723803805</c:v>
                </c:pt>
                <c:pt idx="196">
                  <c:v>4.2516588857450337</c:v>
                </c:pt>
                <c:pt idx="197">
                  <c:v>4.2689110828932648</c:v>
                </c:pt>
                <c:pt idx="198">
                  <c:v>4.2860686934386711</c:v>
                </c:pt>
                <c:pt idx="199">
                  <c:v>4.3031295561595293</c:v>
                </c:pt>
              </c:numCache>
            </c:numRef>
          </c:xVal>
          <c:yVal>
            <c:numRef>
              <c:f>'B. LLD classification'!$AR$372:$AR$571</c:f>
              <c:numCache>
                <c:formatCode>0.00</c:formatCode>
                <c:ptCount val="200"/>
                <c:pt idx="0">
                  <c:v>0.77707134927843402</c:v>
                </c:pt>
                <c:pt idx="1">
                  <c:v>0.77707134927843402</c:v>
                </c:pt>
                <c:pt idx="2">
                  <c:v>0.77707134927843402</c:v>
                </c:pt>
                <c:pt idx="3">
                  <c:v>0.77707134927843402</c:v>
                </c:pt>
                <c:pt idx="4">
                  <c:v>0.77707134927843402</c:v>
                </c:pt>
                <c:pt idx="5">
                  <c:v>0.77707134927843402</c:v>
                </c:pt>
                <c:pt idx="6">
                  <c:v>0.77707134927843402</c:v>
                </c:pt>
                <c:pt idx="7">
                  <c:v>0.77707134927843402</c:v>
                </c:pt>
                <c:pt idx="8">
                  <c:v>0.77707134927843402</c:v>
                </c:pt>
                <c:pt idx="9">
                  <c:v>0.77707134927843402</c:v>
                </c:pt>
                <c:pt idx="10">
                  <c:v>0.77707134927843402</c:v>
                </c:pt>
                <c:pt idx="11">
                  <c:v>0.77707134927843402</c:v>
                </c:pt>
                <c:pt idx="12">
                  <c:v>0.77707134927843402</c:v>
                </c:pt>
                <c:pt idx="13">
                  <c:v>0.77707134927843402</c:v>
                </c:pt>
                <c:pt idx="14">
                  <c:v>0.77707134927843402</c:v>
                </c:pt>
                <c:pt idx="15">
                  <c:v>0.77707134927843402</c:v>
                </c:pt>
                <c:pt idx="16">
                  <c:v>0.77707134927843402</c:v>
                </c:pt>
                <c:pt idx="17">
                  <c:v>0.77707134927843402</c:v>
                </c:pt>
                <c:pt idx="18">
                  <c:v>0.77707134927843402</c:v>
                </c:pt>
                <c:pt idx="19">
                  <c:v>0.77707134927843402</c:v>
                </c:pt>
                <c:pt idx="20">
                  <c:v>0.77707134927843402</c:v>
                </c:pt>
                <c:pt idx="21">
                  <c:v>0.77707134927843402</c:v>
                </c:pt>
                <c:pt idx="22">
                  <c:v>0.77707134927843402</c:v>
                </c:pt>
                <c:pt idx="23">
                  <c:v>0.77707134927843402</c:v>
                </c:pt>
                <c:pt idx="24">
                  <c:v>0.77707134927843402</c:v>
                </c:pt>
                <c:pt idx="25">
                  <c:v>0.77707134927843402</c:v>
                </c:pt>
                <c:pt idx="26">
                  <c:v>0.77707134927843402</c:v>
                </c:pt>
                <c:pt idx="27">
                  <c:v>0.77707134927843402</c:v>
                </c:pt>
                <c:pt idx="28">
                  <c:v>0.77707134927843402</c:v>
                </c:pt>
                <c:pt idx="29">
                  <c:v>0.77707134927843402</c:v>
                </c:pt>
                <c:pt idx="30">
                  <c:v>0.77707134927843402</c:v>
                </c:pt>
                <c:pt idx="31">
                  <c:v>0.77707134927843402</c:v>
                </c:pt>
                <c:pt idx="32">
                  <c:v>0.77707134927843402</c:v>
                </c:pt>
                <c:pt idx="33">
                  <c:v>0.77707134927843402</c:v>
                </c:pt>
                <c:pt idx="34">
                  <c:v>0.77707134927843402</c:v>
                </c:pt>
                <c:pt idx="35">
                  <c:v>0.77707134927843402</c:v>
                </c:pt>
                <c:pt idx="36">
                  <c:v>0.77707134927843402</c:v>
                </c:pt>
                <c:pt idx="37">
                  <c:v>0.77707134927843402</c:v>
                </c:pt>
                <c:pt idx="38">
                  <c:v>0.77707134927843402</c:v>
                </c:pt>
                <c:pt idx="39">
                  <c:v>0.77707134927843402</c:v>
                </c:pt>
                <c:pt idx="40">
                  <c:v>0.77707134927843402</c:v>
                </c:pt>
                <c:pt idx="41">
                  <c:v>0.77707134927843402</c:v>
                </c:pt>
                <c:pt idx="42">
                  <c:v>0.77707134927843402</c:v>
                </c:pt>
                <c:pt idx="43">
                  <c:v>0.77707134927843402</c:v>
                </c:pt>
                <c:pt idx="44">
                  <c:v>0.77707134927843402</c:v>
                </c:pt>
                <c:pt idx="45">
                  <c:v>0.77707134927843402</c:v>
                </c:pt>
                <c:pt idx="46">
                  <c:v>0.77707134927843402</c:v>
                </c:pt>
                <c:pt idx="47">
                  <c:v>0.77707134927843402</c:v>
                </c:pt>
                <c:pt idx="48">
                  <c:v>0.77707134927843402</c:v>
                </c:pt>
                <c:pt idx="49">
                  <c:v>0.77707134927843402</c:v>
                </c:pt>
                <c:pt idx="50">
                  <c:v>0.77707134927843402</c:v>
                </c:pt>
                <c:pt idx="51">
                  <c:v>0.77707134927843402</c:v>
                </c:pt>
                <c:pt idx="52">
                  <c:v>0.77707134927843402</c:v>
                </c:pt>
                <c:pt idx="53">
                  <c:v>0.77707134927843402</c:v>
                </c:pt>
                <c:pt idx="54">
                  <c:v>0.77707134927843402</c:v>
                </c:pt>
                <c:pt idx="55">
                  <c:v>0.77707134927843402</c:v>
                </c:pt>
                <c:pt idx="56">
                  <c:v>0.77707134927843402</c:v>
                </c:pt>
                <c:pt idx="57">
                  <c:v>0.77707134927843402</c:v>
                </c:pt>
                <c:pt idx="58">
                  <c:v>0.77707134927843402</c:v>
                </c:pt>
                <c:pt idx="59">
                  <c:v>0.77707134927843402</c:v>
                </c:pt>
                <c:pt idx="60">
                  <c:v>0.77707134927843402</c:v>
                </c:pt>
                <c:pt idx="61">
                  <c:v>0.77707134927843402</c:v>
                </c:pt>
                <c:pt idx="62">
                  <c:v>0.77707134927843402</c:v>
                </c:pt>
                <c:pt idx="63">
                  <c:v>0.77707134927843402</c:v>
                </c:pt>
                <c:pt idx="64">
                  <c:v>0.77707134927843402</c:v>
                </c:pt>
                <c:pt idx="65">
                  <c:v>0.77707134927843402</c:v>
                </c:pt>
                <c:pt idx="66">
                  <c:v>0.77707134927843402</c:v>
                </c:pt>
                <c:pt idx="67">
                  <c:v>0.77707134927843402</c:v>
                </c:pt>
                <c:pt idx="68">
                  <c:v>0.77707134927843402</c:v>
                </c:pt>
                <c:pt idx="69">
                  <c:v>0.77707134927843402</c:v>
                </c:pt>
                <c:pt idx="70">
                  <c:v>0.77707134927843402</c:v>
                </c:pt>
                <c:pt idx="71">
                  <c:v>0.77707134927843402</c:v>
                </c:pt>
                <c:pt idx="72">
                  <c:v>0.77707134927843402</c:v>
                </c:pt>
                <c:pt idx="73">
                  <c:v>0.77707134927843402</c:v>
                </c:pt>
                <c:pt idx="74">
                  <c:v>0.77707134927843402</c:v>
                </c:pt>
                <c:pt idx="75">
                  <c:v>0.77707134927843402</c:v>
                </c:pt>
                <c:pt idx="76">
                  <c:v>0.77707134927843402</c:v>
                </c:pt>
                <c:pt idx="77">
                  <c:v>0.77707134927843402</c:v>
                </c:pt>
                <c:pt idx="78">
                  <c:v>0.77707134927843402</c:v>
                </c:pt>
                <c:pt idx="79">
                  <c:v>0.77707134927843402</c:v>
                </c:pt>
                <c:pt idx="80">
                  <c:v>0.77707134927843402</c:v>
                </c:pt>
                <c:pt idx="81">
                  <c:v>0.77707134927843402</c:v>
                </c:pt>
                <c:pt idx="82">
                  <c:v>0.77707134927843402</c:v>
                </c:pt>
                <c:pt idx="83">
                  <c:v>0.77707134927843402</c:v>
                </c:pt>
                <c:pt idx="84">
                  <c:v>0.77707134927843402</c:v>
                </c:pt>
                <c:pt idx="85">
                  <c:v>0.77707134927843402</c:v>
                </c:pt>
                <c:pt idx="86">
                  <c:v>0.77707134927843402</c:v>
                </c:pt>
                <c:pt idx="87">
                  <c:v>0.77707134927843402</c:v>
                </c:pt>
                <c:pt idx="88">
                  <c:v>0.77707134927843402</c:v>
                </c:pt>
                <c:pt idx="89">
                  <c:v>0.77707134927843402</c:v>
                </c:pt>
                <c:pt idx="90">
                  <c:v>0.77707134927843402</c:v>
                </c:pt>
                <c:pt idx="91">
                  <c:v>0.77707134927843402</c:v>
                </c:pt>
                <c:pt idx="92">
                  <c:v>0.77809306187854699</c:v>
                </c:pt>
                <c:pt idx="93">
                  <c:v>0.78282511942339783</c:v>
                </c:pt>
                <c:pt idx="94">
                  <c:v>0.78756173714546118</c:v>
                </c:pt>
                <c:pt idx="95">
                  <c:v>0.79230197018581161</c:v>
                </c:pt>
                <c:pt idx="96">
                  <c:v>0.79704680554212459</c:v>
                </c:pt>
                <c:pt idx="97">
                  <c:v>0.80179522689000693</c:v>
                </c:pt>
                <c:pt idx="98">
                  <c:v>0.80654927082524563</c:v>
                </c:pt>
                <c:pt idx="99">
                  <c:v>0.8113059181278085</c:v>
                </c:pt>
                <c:pt idx="100">
                  <c:v>0.81606816639240831</c:v>
                </c:pt>
                <c:pt idx="101">
                  <c:v>0.82083504849115185</c:v>
                </c:pt>
                <c:pt idx="102">
                  <c:v>0.82560553134226178</c:v>
                </c:pt>
                <c:pt idx="103">
                  <c:v>0.83038062605514074</c:v>
                </c:pt>
                <c:pt idx="104">
                  <c:v>0.83516135240368083</c:v>
                </c:pt>
                <c:pt idx="105">
                  <c:v>0.83994570047996897</c:v>
                </c:pt>
                <c:pt idx="106">
                  <c:v>0.84473567488970869</c:v>
                </c:pt>
                <c:pt idx="107">
                  <c:v>0.84952926545098262</c:v>
                </c:pt>
                <c:pt idx="108">
                  <c:v>0.85432849392054078</c:v>
                </c:pt>
                <c:pt idx="109">
                  <c:v>0.85913236907986246</c:v>
                </c:pt>
                <c:pt idx="110">
                  <c:v>0.86394185069142171</c:v>
                </c:pt>
                <c:pt idx="111">
                  <c:v>0.86875598214379779</c:v>
                </c:pt>
                <c:pt idx="112">
                  <c:v>0.87357476525262989</c:v>
                </c:pt>
                <c:pt idx="113">
                  <c:v>0.87840020507393068</c:v>
                </c:pt>
                <c:pt idx="114">
                  <c:v>0.88322928967095382</c:v>
                </c:pt>
                <c:pt idx="115">
                  <c:v>0.88806498970117043</c:v>
                </c:pt>
                <c:pt idx="116">
                  <c:v>0.89290539325348262</c:v>
                </c:pt>
                <c:pt idx="117">
                  <c:v>0.8977514319592389</c:v>
                </c:pt>
                <c:pt idx="118">
                  <c:v>0.9026031345979344</c:v>
                </c:pt>
                <c:pt idx="119">
                  <c:v>0.9074615138692983</c:v>
                </c:pt>
                <c:pt idx="120">
                  <c:v>0.91232455000649271</c:v>
                </c:pt>
                <c:pt idx="121">
                  <c:v>0.91719428515976043</c:v>
                </c:pt>
                <c:pt idx="122">
                  <c:v>0.92206967336156365</c:v>
                </c:pt>
                <c:pt idx="123">
                  <c:v>0.92695076304130875</c:v>
                </c:pt>
                <c:pt idx="124">
                  <c:v>0.93183855823014239</c:v>
                </c:pt>
                <c:pt idx="125">
                  <c:v>0.93673300444376462</c:v>
                </c:pt>
                <c:pt idx="126">
                  <c:v>0.94163316806024955</c:v>
                </c:pt>
                <c:pt idx="127">
                  <c:v>0.94654102631613957</c:v>
                </c:pt>
                <c:pt idx="128">
                  <c:v>0.95145459704902646</c:v>
                </c:pt>
                <c:pt idx="129">
                  <c:v>0.95637588610346658</c:v>
                </c:pt>
                <c:pt idx="130">
                  <c:v>0.96130285345272637</c:v>
                </c:pt>
                <c:pt idx="131">
                  <c:v>0.96623857456527029</c:v>
                </c:pt>
                <c:pt idx="132">
                  <c:v>0.97118003715782319</c:v>
                </c:pt>
                <c:pt idx="133">
                  <c:v>0.97613020974876541</c:v>
                </c:pt>
                <c:pt idx="134">
                  <c:v>0.98108713057752528</c:v>
                </c:pt>
                <c:pt idx="135">
                  <c:v>0.9860517941621002</c:v>
                </c:pt>
                <c:pt idx="136">
                  <c:v>0.9910252349661347</c:v>
                </c:pt>
                <c:pt idx="137">
                  <c:v>0.99600540200968668</c:v>
                </c:pt>
                <c:pt idx="138">
                  <c:v>1.0009943518467364</c:v>
                </c:pt>
                <c:pt idx="139">
                  <c:v>1.0059920875443975</c:v>
                </c:pt>
                <c:pt idx="140">
                  <c:v>1.0109985610153005</c:v>
                </c:pt>
                <c:pt idx="141">
                  <c:v>1.0160138465525048</c:v>
                </c:pt>
                <c:pt idx="142">
                  <c:v>1.021037947548656</c:v>
                </c:pt>
                <c:pt idx="143">
                  <c:v>1.0260718485036944</c:v>
                </c:pt>
                <c:pt idx="144">
                  <c:v>1.0311155629787392</c:v>
                </c:pt>
                <c:pt idx="145">
                  <c:v>1.036168081877989</c:v>
                </c:pt>
                <c:pt idx="146">
                  <c:v>1.0412314542761694</c:v>
                </c:pt>
                <c:pt idx="147">
                  <c:v>1.0463046820571726</c:v>
                </c:pt>
                <c:pt idx="148">
                  <c:v>1.0513897515354997</c:v>
                </c:pt>
                <c:pt idx="149">
                  <c:v>1.0564847051759949</c:v>
                </c:pt>
                <c:pt idx="150">
                  <c:v>1.0619873725621178</c:v>
                </c:pt>
                <c:pt idx="151">
                  <c:v>1.0676210284925935</c:v>
                </c:pt>
                <c:pt idx="152">
                  <c:v>1.0732687848775895</c:v>
                </c:pt>
                <c:pt idx="153">
                  <c:v>1.0789316384882548</c:v>
                </c:pt>
                <c:pt idx="154">
                  <c:v>1.0846106408505287</c:v>
                </c:pt>
                <c:pt idx="155">
                  <c:v>1.0903057983165094</c:v>
                </c:pt>
                <c:pt idx="156">
                  <c:v>1.0960171172576727</c:v>
                </c:pt>
                <c:pt idx="157">
                  <c:v>1.1017456395535714</c:v>
                </c:pt>
                <c:pt idx="158">
                  <c:v>1.1074933986389979</c:v>
                </c:pt>
                <c:pt idx="159">
                  <c:v>1.1132593998994724</c:v>
                </c:pt>
                <c:pt idx="160">
                  <c:v>1.1190456774781905</c:v>
                </c:pt>
                <c:pt idx="161">
                  <c:v>1.1248522848177245</c:v>
                </c:pt>
                <c:pt idx="162">
                  <c:v>1.1306802440173958</c:v>
                </c:pt>
                <c:pt idx="163">
                  <c:v>1.1365305659698299</c:v>
                </c:pt>
                <c:pt idx="164">
                  <c:v>1.1424053216113821</c:v>
                </c:pt>
                <c:pt idx="165">
                  <c:v>1.1483055345625408</c:v>
                </c:pt>
                <c:pt idx="166">
                  <c:v>1.1542322755757577</c:v>
                </c:pt>
                <c:pt idx="167">
                  <c:v>1.160186593186006</c:v>
                </c:pt>
                <c:pt idx="168">
                  <c:v>1.1661715528020367</c:v>
                </c:pt>
                <c:pt idx="169">
                  <c:v>1.1721881811042392</c:v>
                </c:pt>
                <c:pt idx="170">
                  <c:v>1.1782386028443355</c:v>
                </c:pt>
                <c:pt idx="171">
                  <c:v>1.184325863240012</c:v>
                </c:pt>
                <c:pt idx="172">
                  <c:v>1.1904530806667011</c:v>
                </c:pt>
                <c:pt idx="173">
                  <c:v>1.1966223128994997</c:v>
                </c:pt>
                <c:pt idx="174">
                  <c:v>1.202836718456894</c:v>
                </c:pt>
                <c:pt idx="175">
                  <c:v>1.2091024654801634</c:v>
                </c:pt>
                <c:pt idx="176">
                  <c:v>1.2154216179648458</c:v>
                </c:pt>
                <c:pt idx="177">
                  <c:v>1.221799359141267</c:v>
                </c:pt>
                <c:pt idx="178">
                  <c:v>1.2282387966327157</c:v>
                </c:pt>
                <c:pt idx="179">
                  <c:v>1.2347399832563763</c:v>
                </c:pt>
                <c:pt idx="180">
                  <c:v>1.2412998021769426</c:v>
                </c:pt>
                <c:pt idx="181">
                  <c:v>1.247908054668375</c:v>
                </c:pt>
                <c:pt idx="182">
                  <c:v>1.254552329161239</c:v>
                </c:pt>
                <c:pt idx="183">
                  <c:v>1.2612182900024016</c:v>
                </c:pt>
                <c:pt idx="184">
                  <c:v>1.2678945365906349</c:v>
                </c:pt>
                <c:pt idx="185">
                  <c:v>1.2745718453401906</c:v>
                </c:pt>
                <c:pt idx="186">
                  <c:v>1.2812409618519613</c:v>
                </c:pt>
                <c:pt idx="187">
                  <c:v>1.2878986794809697</c:v>
                </c:pt>
                <c:pt idx="188">
                  <c:v>1.2945379095133009</c:v>
                </c:pt>
                <c:pt idx="189">
                  <c:v>1.3011585514767425</c:v>
                </c:pt>
                <c:pt idx="190">
                  <c:v>1.3077554647309093</c:v>
                </c:pt>
                <c:pt idx="191">
                  <c:v>1.3143276355676423</c:v>
                </c:pt>
                <c:pt idx="192">
                  <c:v>1.3208729539893278</c:v>
                </c:pt>
                <c:pt idx="193">
                  <c:v>1.3273904048349399</c:v>
                </c:pt>
                <c:pt idx="194">
                  <c:v>1.3338789051942983</c:v>
                </c:pt>
                <c:pt idx="195">
                  <c:v>1.3403374116863747</c:v>
                </c:pt>
                <c:pt idx="196">
                  <c:v>1.346764880416937</c:v>
                </c:pt>
                <c:pt idx="197">
                  <c:v>1.3531603219869408</c:v>
                </c:pt>
                <c:pt idx="198">
                  <c:v>1.3595246971400745</c:v>
                </c:pt>
                <c:pt idx="199">
                  <c:v>1.365855931125747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F94-42BB-8692-9DDC6385AEC6}"/>
            </c:ext>
          </c:extLst>
        </c:ser>
        <c:ser>
          <c:idx val="5"/>
          <c:order val="13"/>
          <c:tx>
            <c:v>Basanitic LLD 5kbar</c:v>
          </c:tx>
          <c:spPr>
            <a:ln w="38100">
              <a:solidFill>
                <a:schemeClr val="bg2">
                  <a:lumMod val="50000"/>
                </a:schemeClr>
              </a:solidFill>
              <a:prstDash val="sysDash"/>
              <a:tailEnd type="triangle" w="lg" len="med"/>
            </a:ln>
          </c:spPr>
          <c:marker>
            <c:symbol val="none"/>
          </c:marker>
          <c:xVal>
            <c:numRef>
              <c:f>'B. LLD classification'!$AQ$573:$AQ$772</c:f>
              <c:numCache>
                <c:formatCode>0.00</c:formatCode>
                <c:ptCount val="200"/>
                <c:pt idx="0">
                  <c:v>1.8628454452405327</c:v>
                </c:pt>
                <c:pt idx="1">
                  <c:v>1.8628454452405327</c:v>
                </c:pt>
                <c:pt idx="2">
                  <c:v>1.8628454452405327</c:v>
                </c:pt>
                <c:pt idx="3">
                  <c:v>1.8628454452405327</c:v>
                </c:pt>
                <c:pt idx="4">
                  <c:v>1.8628454452405327</c:v>
                </c:pt>
                <c:pt idx="5">
                  <c:v>1.8628454452405327</c:v>
                </c:pt>
                <c:pt idx="6">
                  <c:v>1.8628454452405327</c:v>
                </c:pt>
                <c:pt idx="7">
                  <c:v>1.8628454452405327</c:v>
                </c:pt>
                <c:pt idx="8">
                  <c:v>1.8628454452405327</c:v>
                </c:pt>
                <c:pt idx="9">
                  <c:v>1.8628454452405327</c:v>
                </c:pt>
                <c:pt idx="10">
                  <c:v>1.8628454452405327</c:v>
                </c:pt>
                <c:pt idx="11">
                  <c:v>1.8628454452405327</c:v>
                </c:pt>
                <c:pt idx="12">
                  <c:v>1.8628454452405327</c:v>
                </c:pt>
                <c:pt idx="13">
                  <c:v>1.8641693882316768</c:v>
                </c:pt>
                <c:pt idx="14">
                  <c:v>1.8678042790407781</c:v>
                </c:pt>
                <c:pt idx="15">
                  <c:v>1.8713786733918583</c:v>
                </c:pt>
                <c:pt idx="16">
                  <c:v>1.8748946981072787</c:v>
                </c:pt>
                <c:pt idx="17">
                  <c:v>1.8783523956372421</c:v>
                </c:pt>
                <c:pt idx="18">
                  <c:v>1.8817548030899445</c:v>
                </c:pt>
                <c:pt idx="19">
                  <c:v>1.8851020028112759</c:v>
                </c:pt>
                <c:pt idx="20">
                  <c:v>1.8883949858336111</c:v>
                </c:pt>
                <c:pt idx="21">
                  <c:v>1.8916367910343344</c:v>
                </c:pt>
                <c:pt idx="22">
                  <c:v>1.8948275609286027</c:v>
                </c:pt>
                <c:pt idx="23">
                  <c:v>1.897967225527549</c:v>
                </c:pt>
                <c:pt idx="24">
                  <c:v>1.9010599271055013</c:v>
                </c:pt>
                <c:pt idx="25">
                  <c:v>1.9041045918444142</c:v>
                </c:pt>
                <c:pt idx="26">
                  <c:v>1.9071023694396187</c:v>
                </c:pt>
                <c:pt idx="27">
                  <c:v>1.9101791599132925</c:v>
                </c:pt>
                <c:pt idx="28">
                  <c:v>1.9144831497754931</c:v>
                </c:pt>
                <c:pt idx="29">
                  <c:v>1.9243404047298733</c:v>
                </c:pt>
                <c:pt idx="30">
                  <c:v>1.9461183665721855</c:v>
                </c:pt>
                <c:pt idx="31">
                  <c:v>1.9677841976021364</c:v>
                </c:pt>
                <c:pt idx="32">
                  <c:v>1.9893616804275469</c:v>
                </c:pt>
                <c:pt idx="33">
                  <c:v>2.0108856558689272</c:v>
                </c:pt>
                <c:pt idx="34">
                  <c:v>2.0324087363964933</c:v>
                </c:pt>
                <c:pt idx="35">
                  <c:v>2.0540194363313513</c:v>
                </c:pt>
                <c:pt idx="36">
                  <c:v>2.0758887623907785</c:v>
                </c:pt>
                <c:pt idx="37">
                  <c:v>2.1009697411940422</c:v>
                </c:pt>
                <c:pt idx="38">
                  <c:v>2.1285609397363685</c:v>
                </c:pt>
                <c:pt idx="39">
                  <c:v>2.1559914897854302</c:v>
                </c:pt>
                <c:pt idx="40">
                  <c:v>2.1831817715544952</c:v>
                </c:pt>
                <c:pt idx="41">
                  <c:v>2.2101197101064245</c:v>
                </c:pt>
                <c:pt idx="42">
                  <c:v>2.237017404452279</c:v>
                </c:pt>
                <c:pt idx="43">
                  <c:v>2.265204629852049</c:v>
                </c:pt>
                <c:pt idx="44">
                  <c:v>2.2933257429771614</c:v>
                </c:pt>
                <c:pt idx="45">
                  <c:v>2.3213698302520469</c:v>
                </c:pt>
                <c:pt idx="46">
                  <c:v>2.3493230442366042</c:v>
                </c:pt>
                <c:pt idx="47">
                  <c:v>2.3771755759246536</c:v>
                </c:pt>
                <c:pt idx="48">
                  <c:v>2.4049174383872671</c:v>
                </c:pt>
                <c:pt idx="49">
                  <c:v>2.432538129493051</c:v>
                </c:pt>
                <c:pt idx="50">
                  <c:v>2.4600306261911706</c:v>
                </c:pt>
                <c:pt idx="51">
                  <c:v>2.4873862438944774</c:v>
                </c:pt>
                <c:pt idx="52">
                  <c:v>2.5146003562302521</c:v>
                </c:pt>
                <c:pt idx="53">
                  <c:v>2.5416663896814335</c:v>
                </c:pt>
                <c:pt idx="54">
                  <c:v>2.5685795334242054</c:v>
                </c:pt>
                <c:pt idx="55">
                  <c:v>2.5953374511353267</c:v>
                </c:pt>
                <c:pt idx="56">
                  <c:v>2.6219375364954631</c:v>
                </c:pt>
                <c:pt idx="57">
                  <c:v>2.6483775287068232</c:v>
                </c:pt>
                <c:pt idx="58">
                  <c:v>2.6746569075124214</c:v>
                </c:pt>
                <c:pt idx="59">
                  <c:v>2.7007784728865678</c:v>
                </c:pt>
                <c:pt idx="60">
                  <c:v>2.7267430469372562</c:v>
                </c:pt>
                <c:pt idx="61">
                  <c:v>2.7525546211920671</c:v>
                </c:pt>
                <c:pt idx="62">
                  <c:v>2.778221284653116</c:v>
                </c:pt>
                <c:pt idx="63">
                  <c:v>2.8037493328964631</c:v>
                </c:pt>
                <c:pt idx="64">
                  <c:v>2.8291534319111022</c:v>
                </c:pt>
                <c:pt idx="65">
                  <c:v>2.8544524884520919</c:v>
                </c:pt>
                <c:pt idx="66">
                  <c:v>2.8796786392314386</c:v>
                </c:pt>
                <c:pt idx="67">
                  <c:v>2.9048906651663779</c:v>
                </c:pt>
                <c:pt idx="68">
                  <c:v>2.930354934272311</c:v>
                </c:pt>
                <c:pt idx="69">
                  <c:v>3.0043402718651637</c:v>
                </c:pt>
                <c:pt idx="70">
                  <c:v>3.0323270921425705</c:v>
                </c:pt>
                <c:pt idx="71">
                  <c:v>3.0598648653534908</c:v>
                </c:pt>
                <c:pt idx="72">
                  <c:v>3.0869634327184872</c:v>
                </c:pt>
                <c:pt idx="73">
                  <c:v>3.1136293962920574</c:v>
                </c:pt>
                <c:pt idx="74">
                  <c:v>3.1398707885286212</c:v>
                </c:pt>
                <c:pt idx="75">
                  <c:v>3.1656972398098859</c:v>
                </c:pt>
                <c:pt idx="76">
                  <c:v>3.1911168584297234</c:v>
                </c:pt>
                <c:pt idx="77">
                  <c:v>3.2161362515860183</c:v>
                </c:pt>
                <c:pt idx="78">
                  <c:v>3.2407656131181186</c:v>
                </c:pt>
                <c:pt idx="79">
                  <c:v>3.2650129242388792</c:v>
                </c:pt>
                <c:pt idx="80">
                  <c:v>3.2888850876937696</c:v>
                </c:pt>
                <c:pt idx="81">
                  <c:v>3.3123910843389495</c:v>
                </c:pt>
                <c:pt idx="82">
                  <c:v>3.3355389855581739</c:v>
                </c:pt>
                <c:pt idx="83">
                  <c:v>3.3583368926439094</c:v>
                </c:pt>
                <c:pt idx="84">
                  <c:v>3.3807929360677837</c:v>
                </c:pt>
                <c:pt idx="85">
                  <c:v>3.4029142668029975</c:v>
                </c:pt>
                <c:pt idx="86">
                  <c:v>3.4247109087062375</c:v>
                </c:pt>
                <c:pt idx="87">
                  <c:v>3.4470939664720852</c:v>
                </c:pt>
                <c:pt idx="88">
                  <c:v>3.4703808565870715</c:v>
                </c:pt>
                <c:pt idx="89">
                  <c:v>3.4933665332602248</c:v>
                </c:pt>
                <c:pt idx="90">
                  <c:v>3.516056565174241</c:v>
                </c:pt>
                <c:pt idx="91">
                  <c:v>3.538458388248424</c:v>
                </c:pt>
                <c:pt idx="92">
                  <c:v>3.5605757368335489</c:v>
                </c:pt>
                <c:pt idx="93">
                  <c:v>3.5824147478847497</c:v>
                </c:pt>
                <c:pt idx="94">
                  <c:v>3.6039815792540457</c:v>
                </c:pt>
                <c:pt idx="95">
                  <c:v>3.6252811731837613</c:v>
                </c:pt>
                <c:pt idx="96">
                  <c:v>3.6463186388814273</c:v>
                </c:pt>
                <c:pt idx="97">
                  <c:v>3.6671010435619622</c:v>
                </c:pt>
                <c:pt idx="98">
                  <c:v>3.687631629040073</c:v>
                </c:pt>
                <c:pt idx="99">
                  <c:v>3.7079173802909251</c:v>
                </c:pt>
                <c:pt idx="100">
                  <c:v>3.7279633556165046</c:v>
                </c:pt>
                <c:pt idx="101">
                  <c:v>3.7477738932661406</c:v>
                </c:pt>
                <c:pt idx="102">
                  <c:v>3.7673540041630829</c:v>
                </c:pt>
                <c:pt idx="103">
                  <c:v>3.7867097194835697</c:v>
                </c:pt>
                <c:pt idx="104">
                  <c:v>3.8058454233101688</c:v>
                </c:pt>
                <c:pt idx="105">
                  <c:v>3.8247662059961556</c:v>
                </c:pt>
                <c:pt idx="106">
                  <c:v>3.8434770887765475</c:v>
                </c:pt>
                <c:pt idx="107">
                  <c:v>3.861983507911932</c:v>
                </c:pt>
                <c:pt idx="108">
                  <c:v>3.8802884103772532</c:v>
                </c:pt>
                <c:pt idx="109">
                  <c:v>3.8983980642390264</c:v>
                </c:pt>
                <c:pt idx="110">
                  <c:v>3.9163166914294925</c:v>
                </c:pt>
                <c:pt idx="111">
                  <c:v>3.9340484844244705</c:v>
                </c:pt>
                <c:pt idx="112">
                  <c:v>3.951598489692155</c:v>
                </c:pt>
                <c:pt idx="113">
                  <c:v>3.9689701601028706</c:v>
                </c:pt>
                <c:pt idx="114">
                  <c:v>3.9861685210866185</c:v>
                </c:pt>
                <c:pt idx="115">
                  <c:v>4.0031977637733229</c:v>
                </c:pt>
                <c:pt idx="116">
                  <c:v>4.0200622577842102</c:v>
                </c:pt>
                <c:pt idx="117">
                  <c:v>4.0367659603042902</c:v>
                </c:pt>
                <c:pt idx="118">
                  <c:v>4.0533111980655478</c:v>
                </c:pt>
                <c:pt idx="119">
                  <c:v>4.0697041751986092</c:v>
                </c:pt>
                <c:pt idx="120">
                  <c:v>4.0859470230960717</c:v>
                </c:pt>
                <c:pt idx="121">
                  <c:v>4.1020440286795985</c:v>
                </c:pt>
                <c:pt idx="122">
                  <c:v>4.1179982616605431</c:v>
                </c:pt>
                <c:pt idx="123">
                  <c:v>4.1338130583359902</c:v>
                </c:pt>
                <c:pt idx="124">
                  <c:v>4.1494913273711909</c:v>
                </c:pt>
                <c:pt idx="125">
                  <c:v>4.165037560008809</c:v>
                </c:pt>
                <c:pt idx="126">
                  <c:v>4.1804524807952994</c:v>
                </c:pt>
                <c:pt idx="127">
                  <c:v>4.1957416928734972</c:v>
                </c:pt>
                <c:pt idx="128">
                  <c:v>4.2109050527297418</c:v>
                </c:pt>
                <c:pt idx="129">
                  <c:v>4.2179454948163082</c:v>
                </c:pt>
                <c:pt idx="130">
                  <c:v>4.2235776433112946</c:v>
                </c:pt>
                <c:pt idx="131">
                  <c:v>4.2294447571507057</c:v>
                </c:pt>
                <c:pt idx="132">
                  <c:v>4.2353190049229417</c:v>
                </c:pt>
                <c:pt idx="133">
                  <c:v>4.241198401111995</c:v>
                </c:pt>
                <c:pt idx="134">
                  <c:v>4.2470820148839552</c:v>
                </c:pt>
                <c:pt idx="135">
                  <c:v>4.2529689155607233</c:v>
                </c:pt>
                <c:pt idx="136">
                  <c:v>4.2588590033713283</c:v>
                </c:pt>
                <c:pt idx="137">
                  <c:v>4.2647504268138077</c:v>
                </c:pt>
                <c:pt idx="138">
                  <c:v>4.2706410642070836</c:v>
                </c:pt>
                <c:pt idx="139">
                  <c:v>4.2765298034149319</c:v>
                </c:pt>
                <c:pt idx="140">
                  <c:v>4.2824157575315533</c:v>
                </c:pt>
                <c:pt idx="141">
                  <c:v>4.2882967120401938</c:v>
                </c:pt>
                <c:pt idx="142">
                  <c:v>4.2941728357305804</c:v>
                </c:pt>
                <c:pt idx="143">
                  <c:v>4.3000397994417527</c:v>
                </c:pt>
                <c:pt idx="144">
                  <c:v>4.305898600326608</c:v>
                </c:pt>
                <c:pt idx="145">
                  <c:v>4.3117462816431571</c:v>
                </c:pt>
                <c:pt idx="146">
                  <c:v>4.3175815439357761</c:v>
                </c:pt>
                <c:pt idx="147">
                  <c:v>4.3234034514621067</c:v>
                </c:pt>
                <c:pt idx="148">
                  <c:v>4.3292108856102329</c:v>
                </c:pt>
                <c:pt idx="149">
                  <c:v>4.3350005659953066</c:v>
                </c:pt>
                <c:pt idx="150">
                  <c:v>4.3407736702295034</c:v>
                </c:pt>
                <c:pt idx="151">
                  <c:v>4.3465267322015313</c:v>
                </c:pt>
                <c:pt idx="152">
                  <c:v>4.3522589509663643</c:v>
                </c:pt>
                <c:pt idx="153">
                  <c:v>4.3579700314286436</c:v>
                </c:pt>
                <c:pt idx="154">
                  <c:v>4.3784978233508101</c:v>
                </c:pt>
                <c:pt idx="155">
                  <c:v>4.4009375942511415</c:v>
                </c:pt>
                <c:pt idx="156">
                  <c:v>4.4234192077932564</c:v>
                </c:pt>
                <c:pt idx="157">
                  <c:v>4.4458157856273672</c:v>
                </c:pt>
                <c:pt idx="158">
                  <c:v>4.4680305253773431</c:v>
                </c:pt>
                <c:pt idx="159">
                  <c:v>4.489991111393933</c:v>
                </c:pt>
                <c:pt idx="160">
                  <c:v>4.5116437205774007</c:v>
                </c:pt>
                <c:pt idx="161">
                  <c:v>4.5329455403038761</c:v>
                </c:pt>
                <c:pt idx="162">
                  <c:v>4.5538665234739071</c:v>
                </c:pt>
                <c:pt idx="163">
                  <c:v>4.5743851144879182</c:v>
                </c:pt>
                <c:pt idx="164">
                  <c:v>4.594483542832112</c:v>
                </c:pt>
                <c:pt idx="165">
                  <c:v>4.614151200999947</c:v>
                </c:pt>
                <c:pt idx="166">
                  <c:v>4.6368915759507505</c:v>
                </c:pt>
                <c:pt idx="167">
                  <c:v>4.6578836476300358</c:v>
                </c:pt>
                <c:pt idx="168">
                  <c:v>4.6775744938597148</c:v>
                </c:pt>
                <c:pt idx="169">
                  <c:v>4.6959948117814658</c:v>
                </c:pt>
                <c:pt idx="170">
                  <c:v>4.7202118170982885</c:v>
                </c:pt>
                <c:pt idx="171">
                  <c:v>4.7622574798408879</c:v>
                </c:pt>
                <c:pt idx="172">
                  <c:v>4.8043755237480523</c:v>
                </c:pt>
                <c:pt idx="173">
                  <c:v>4.8465986845904236</c:v>
                </c:pt>
                <c:pt idx="174">
                  <c:v>4.8889590442392015</c:v>
                </c:pt>
                <c:pt idx="175">
                  <c:v>4.9314862174463752</c:v>
                </c:pt>
                <c:pt idx="176">
                  <c:v>4.9742129350764328</c:v>
                </c:pt>
                <c:pt idx="177">
                  <c:v>5.017169482767657</c:v>
                </c:pt>
                <c:pt idx="178">
                  <c:v>5.0603877892687645</c:v>
                </c:pt>
                <c:pt idx="179">
                  <c:v>5.1038996136552743</c:v>
                </c:pt>
                <c:pt idx="180">
                  <c:v>5.1477367847888731</c:v>
                </c:pt>
                <c:pt idx="181">
                  <c:v>5.1919311487926976</c:v>
                </c:pt>
                <c:pt idx="182">
                  <c:v>5.2365144460223734</c:v>
                </c:pt>
                <c:pt idx="183">
                  <c:v>5.2815184574146468</c:v>
                </c:pt>
                <c:pt idx="184">
                  <c:v>5.3269782010855486</c:v>
                </c:pt>
                <c:pt idx="185">
                  <c:v>5.3729257081593396</c:v>
                </c:pt>
                <c:pt idx="186">
                  <c:v>5.4193949921812745</c:v>
                </c:pt>
                <c:pt idx="187">
                  <c:v>5.4664196279761379</c:v>
                </c:pt>
                <c:pt idx="188">
                  <c:v>5.5140357343445716</c:v>
                </c:pt>
                <c:pt idx="189">
                  <c:v>5.5622783733744203</c:v>
                </c:pt>
                <c:pt idx="190">
                  <c:v>5.6111830947279833</c:v>
                </c:pt>
                <c:pt idx="191">
                  <c:v>5.6607865118418781</c:v>
                </c:pt>
                <c:pt idx="192">
                  <c:v>5.7111257892256369</c:v>
                </c:pt>
                <c:pt idx="193">
                  <c:v>5.7622381376060501</c:v>
                </c:pt>
                <c:pt idx="194">
                  <c:v>5.8141604762604757</c:v>
                </c:pt>
                <c:pt idx="195">
                  <c:v>5.866932889718214</c:v>
                </c:pt>
                <c:pt idx="196">
                  <c:v>5.920591558373145</c:v>
                </c:pt>
                <c:pt idx="197">
                  <c:v>5.9751765507043153</c:v>
                </c:pt>
                <c:pt idx="198">
                  <c:v>6.0307179608446848</c:v>
                </c:pt>
                <c:pt idx="199">
                  <c:v>6.0893147612302494</c:v>
                </c:pt>
              </c:numCache>
            </c:numRef>
          </c:xVal>
          <c:yVal>
            <c:numRef>
              <c:f>'B. LLD classification'!$AR$573:$AR$772</c:f>
              <c:numCache>
                <c:formatCode>0.00</c:formatCode>
                <c:ptCount val="200"/>
                <c:pt idx="0">
                  <c:v>3.3265097236438081</c:v>
                </c:pt>
                <c:pt idx="1">
                  <c:v>3.3265097236438081</c:v>
                </c:pt>
                <c:pt idx="2">
                  <c:v>3.3265097236438081</c:v>
                </c:pt>
                <c:pt idx="3">
                  <c:v>3.3265097236438081</c:v>
                </c:pt>
                <c:pt idx="4">
                  <c:v>3.3265097236438081</c:v>
                </c:pt>
                <c:pt idx="5">
                  <c:v>3.3265097236438081</c:v>
                </c:pt>
                <c:pt idx="6">
                  <c:v>3.3265097236438081</c:v>
                </c:pt>
                <c:pt idx="7">
                  <c:v>3.3265097236438081</c:v>
                </c:pt>
                <c:pt idx="8">
                  <c:v>3.3265097236438081</c:v>
                </c:pt>
                <c:pt idx="9">
                  <c:v>3.3265097236438081</c:v>
                </c:pt>
                <c:pt idx="10">
                  <c:v>3.3265097236438081</c:v>
                </c:pt>
                <c:pt idx="11">
                  <c:v>3.3265097236438081</c:v>
                </c:pt>
                <c:pt idx="12">
                  <c:v>3.3265097236438081</c:v>
                </c:pt>
                <c:pt idx="13">
                  <c:v>3.3288737613486008</c:v>
                </c:pt>
                <c:pt idx="14">
                  <c:v>3.3353652226448927</c:v>
                </c:pt>
                <c:pt idx="15">
                  <c:v>3.341748215940588</c:v>
                </c:pt>
                <c:pt idx="16">
                  <c:v>3.3480259541656561</c:v>
                </c:pt>
                <c:pt idx="17">
                  <c:v>3.3542005602616167</c:v>
                </c:pt>
                <c:pt idx="18">
                  <c:v>3.3602760684902564</c:v>
                </c:pt>
                <c:pt idx="19">
                  <c:v>3.3662526258523706</c:v>
                </c:pt>
                <c:pt idx="20">
                  <c:v>3.3721342689030847</c:v>
                </c:pt>
                <c:pt idx="21">
                  <c:v>3.377922987390074</c:v>
                </c:pt>
                <c:pt idx="22">
                  <c:v>3.3836200594630763</c:v>
                </c:pt>
                <c:pt idx="23">
                  <c:v>3.3892284317261496</c:v>
                </c:pt>
                <c:pt idx="24">
                  <c:v>3.3947492115970066</c:v>
                </c:pt>
                <c:pt idx="25">
                  <c:v>3.400186405451374</c:v>
                </c:pt>
                <c:pt idx="26">
                  <c:v>3.4055402379981659</c:v>
                </c:pt>
                <c:pt idx="27">
                  <c:v>3.4110336289687813</c:v>
                </c:pt>
                <c:pt idx="28">
                  <c:v>3.418720276054946</c:v>
                </c:pt>
                <c:pt idx="29">
                  <c:v>3.4374401326372701</c:v>
                </c:pt>
                <c:pt idx="30">
                  <c:v>3.4798839213649866</c:v>
                </c:pt>
                <c:pt idx="31">
                  <c:v>3.5221729607721031</c:v>
                </c:pt>
                <c:pt idx="32">
                  <c:v>3.5643547996543643</c:v>
                </c:pt>
                <c:pt idx="33">
                  <c:v>3.6064989445682714</c:v>
                </c:pt>
                <c:pt idx="34">
                  <c:v>3.6487124428966293</c:v>
                </c:pt>
                <c:pt idx="35">
                  <c:v>3.6911719098578173</c:v>
                </c:pt>
                <c:pt idx="36">
                  <c:v>3.7342195140154133</c:v>
                </c:pt>
                <c:pt idx="37">
                  <c:v>3.7836533435751072</c:v>
                </c:pt>
                <c:pt idx="38">
                  <c:v>3.8380516766858976</c:v>
                </c:pt>
                <c:pt idx="39">
                  <c:v>3.8921557117850414</c:v>
                </c:pt>
                <c:pt idx="40">
                  <c:v>3.9458118076170092</c:v>
                </c:pt>
                <c:pt idx="41">
                  <c:v>3.9989928229072675</c:v>
                </c:pt>
                <c:pt idx="42">
                  <c:v>4.0520982235844993</c:v>
                </c:pt>
                <c:pt idx="43">
                  <c:v>4.1076303105976359</c:v>
                </c:pt>
                <c:pt idx="44">
                  <c:v>4.1630453616424363</c:v>
                </c:pt>
                <c:pt idx="45">
                  <c:v>4.2183185672704679</c:v>
                </c:pt>
                <c:pt idx="46">
                  <c:v>4.2734253899329744</c:v>
                </c:pt>
                <c:pt idx="47">
                  <c:v>4.3283442320914833</c:v>
                </c:pt>
                <c:pt idx="48">
                  <c:v>4.3830531642891488</c:v>
                </c:pt>
                <c:pt idx="49">
                  <c:v>4.4375342815296976</c:v>
                </c:pt>
                <c:pt idx="50">
                  <c:v>4.4917715957059823</c:v>
                </c:pt>
                <c:pt idx="51">
                  <c:v>4.5457498443833728</c:v>
                </c:pt>
                <c:pt idx="52">
                  <c:v>4.5994546701797203</c:v>
                </c:pt>
                <c:pt idx="53">
                  <c:v>4.652877082431754</c:v>
                </c:pt>
                <c:pt idx="54">
                  <c:v>4.7060054749318274</c:v>
                </c:pt>
                <c:pt idx="55">
                  <c:v>4.7588331166344586</c:v>
                </c:pt>
                <c:pt idx="56">
                  <c:v>4.8113558780988193</c:v>
                </c:pt>
                <c:pt idx="57">
                  <c:v>4.8635692306324714</c:v>
                </c:pt>
                <c:pt idx="58">
                  <c:v>4.9154711461795939</c:v>
                </c:pt>
                <c:pt idx="59">
                  <c:v>4.9670641312589909</c:v>
                </c:pt>
                <c:pt idx="60">
                  <c:v>5.0183529269782428</c:v>
                </c:pt>
                <c:pt idx="61">
                  <c:v>5.0693423980305656</c:v>
                </c:pt>
                <c:pt idx="62">
                  <c:v>5.1200445733814197</c:v>
                </c:pt>
                <c:pt idx="63">
                  <c:v>5.1704761343810235</c:v>
                </c:pt>
                <c:pt idx="64">
                  <c:v>5.2206601387707305</c:v>
                </c:pt>
                <c:pt idx="65">
                  <c:v>5.2706312172905054</c:v>
                </c:pt>
                <c:pt idx="66">
                  <c:v>5.3204482689212114</c:v>
                </c:pt>
                <c:pt idx="67">
                  <c:v>5.3702223403328402</c:v>
                </c:pt>
                <c:pt idx="68">
                  <c:v>5.4204287620101068</c:v>
                </c:pt>
                <c:pt idx="69">
                  <c:v>5.5622995121923671</c:v>
                </c:pt>
                <c:pt idx="70">
                  <c:v>5.6165149576969187</c:v>
                </c:pt>
                <c:pt idx="71">
                  <c:v>5.6698617270657197</c:v>
                </c:pt>
                <c:pt idx="72">
                  <c:v>5.7223543096376268</c:v>
                </c:pt>
                <c:pt idx="73">
                  <c:v>5.774011128497059</c:v>
                </c:pt>
                <c:pt idx="74">
                  <c:v>5.8248461405413208</c:v>
                </c:pt>
                <c:pt idx="75">
                  <c:v>5.8748765696116179</c:v>
                </c:pt>
                <c:pt idx="76">
                  <c:v>5.924118596956137</c:v>
                </c:pt>
                <c:pt idx="77">
                  <c:v>5.9725885945355293</c:v>
                </c:pt>
                <c:pt idx="78">
                  <c:v>6.0203017170741138</c:v>
                </c:pt>
                <c:pt idx="79">
                  <c:v>6.0672749600584073</c:v>
                </c:pt>
                <c:pt idx="80">
                  <c:v>6.113523171561325</c:v>
                </c:pt>
                <c:pt idx="81">
                  <c:v>6.1590632760924038</c:v>
                </c:pt>
                <c:pt idx="82">
                  <c:v>6.2039114048032777</c:v>
                </c:pt>
                <c:pt idx="83">
                  <c:v>6.2480816615263279</c:v>
                </c:pt>
                <c:pt idx="84">
                  <c:v>6.291591334357177</c:v>
                </c:pt>
                <c:pt idx="85">
                  <c:v>6.3344557473786232</c:v>
                </c:pt>
                <c:pt idx="86">
                  <c:v>6.3766897472099657</c:v>
                </c:pt>
                <c:pt idx="87">
                  <c:v>6.4201348616643275</c:v>
                </c:pt>
                <c:pt idx="88">
                  <c:v>6.4656893793051848</c:v>
                </c:pt>
                <c:pt idx="89">
                  <c:v>6.5106760672118416</c:v>
                </c:pt>
                <c:pt idx="90">
                  <c:v>6.5551061286685339</c:v>
                </c:pt>
                <c:pt idx="91">
                  <c:v>6.5989902100405722</c:v>
                </c:pt>
                <c:pt idx="92">
                  <c:v>6.642337901763165</c:v>
                </c:pt>
                <c:pt idx="93">
                  <c:v>6.6851614693409775</c:v>
                </c:pt>
                <c:pt idx="94">
                  <c:v>6.7274711268343825</c:v>
                </c:pt>
                <c:pt idx="95">
                  <c:v>6.7692767718109206</c:v>
                </c:pt>
                <c:pt idx="96">
                  <c:v>6.8105907081913495</c:v>
                </c:pt>
                <c:pt idx="97">
                  <c:v>6.8514208019106295</c:v>
                </c:pt>
                <c:pt idx="98">
                  <c:v>6.8917787346460857</c:v>
                </c:pt>
                <c:pt idx="99">
                  <c:v>6.9316743123528077</c:v>
                </c:pt>
                <c:pt idx="100">
                  <c:v>6.9711176534870702</c:v>
                </c:pt>
                <c:pt idx="101">
                  <c:v>7.0101184430787926</c:v>
                </c:pt>
                <c:pt idx="102">
                  <c:v>7.0486867143623577</c:v>
                </c:pt>
                <c:pt idx="103">
                  <c:v>7.0868324485736318</c:v>
                </c:pt>
                <c:pt idx="104">
                  <c:v>7.1245643715786979</c:v>
                </c:pt>
                <c:pt idx="105">
                  <c:v>7.1618926670562422</c:v>
                </c:pt>
                <c:pt idx="106">
                  <c:v>7.1988263409059039</c:v>
                </c:pt>
                <c:pt idx="107">
                  <c:v>7.23537517636918</c:v>
                </c:pt>
                <c:pt idx="108">
                  <c:v>7.2715482269064191</c:v>
                </c:pt>
                <c:pt idx="109">
                  <c:v>7.3073538200214569</c:v>
                </c:pt>
                <c:pt idx="110">
                  <c:v>7.3428003824763142</c:v>
                </c:pt>
                <c:pt idx="111">
                  <c:v>7.3778983877848443</c:v>
                </c:pt>
                <c:pt idx="112">
                  <c:v>7.4126547910560445</c:v>
                </c:pt>
                <c:pt idx="113">
                  <c:v>7.4470796008917768</c:v>
                </c:pt>
                <c:pt idx="114">
                  <c:v>7.4811797332778296</c:v>
                </c:pt>
                <c:pt idx="115">
                  <c:v>7.5149635609592504</c:v>
                </c:pt>
                <c:pt idx="116">
                  <c:v>7.548439792635584</c:v>
                </c:pt>
                <c:pt idx="117">
                  <c:v>7.5816153116251117</c:v>
                </c:pt>
                <c:pt idx="118">
                  <c:v>7.6144978905943814</c:v>
                </c:pt>
                <c:pt idx="119">
                  <c:v>7.6470957346063946</c:v>
                </c:pt>
                <c:pt idx="120">
                  <c:v>7.6794151990513777</c:v>
                </c:pt>
                <c:pt idx="121">
                  <c:v>7.7114637884432335</c:v>
                </c:pt>
                <c:pt idx="122">
                  <c:v>7.7432476454362016</c:v>
                </c:pt>
                <c:pt idx="123">
                  <c:v>7.7747734144843195</c:v>
                </c:pt>
                <c:pt idx="124">
                  <c:v>7.8060479898083779</c:v>
                </c:pt>
                <c:pt idx="125">
                  <c:v>7.8370761011796981</c:v>
                </c:pt>
                <c:pt idx="126">
                  <c:v>7.867864498260368</c:v>
                </c:pt>
                <c:pt idx="127">
                  <c:v>7.8984180199410474</c:v>
                </c:pt>
                <c:pt idx="128">
                  <c:v>7.9287416600541665</c:v>
                </c:pt>
                <c:pt idx="129">
                  <c:v>7.9626563986070646</c:v>
                </c:pt>
                <c:pt idx="130">
                  <c:v>7.9977844655641661</c:v>
                </c:pt>
                <c:pt idx="131">
                  <c:v>8.0327577409987221</c:v>
                </c:pt>
                <c:pt idx="132">
                  <c:v>8.0675165112924834</c:v>
                </c:pt>
                <c:pt idx="133">
                  <c:v>8.1020703515997443</c:v>
                </c:pt>
                <c:pt idx="134">
                  <c:v>8.136426737871119</c:v>
                </c:pt>
                <c:pt idx="135">
                  <c:v>8.1705942111605356</c:v>
                </c:pt>
                <c:pt idx="136">
                  <c:v>8.2045798343116516</c:v>
                </c:pt>
                <c:pt idx="137">
                  <c:v>8.2383903124120952</c:v>
                </c:pt>
                <c:pt idx="138">
                  <c:v>8.2720318398121808</c:v>
                </c:pt>
                <c:pt idx="139">
                  <c:v>8.3055105275123307</c:v>
                </c:pt>
                <c:pt idx="140">
                  <c:v>8.338829761296763</c:v>
                </c:pt>
                <c:pt idx="141">
                  <c:v>8.3719966297702957</c:v>
                </c:pt>
                <c:pt idx="142">
                  <c:v>8.4050134739947548</c:v>
                </c:pt>
                <c:pt idx="143">
                  <c:v>8.4378852774197135</c:v>
                </c:pt>
                <c:pt idx="144">
                  <c:v>8.4706139433713101</c:v>
                </c:pt>
                <c:pt idx="145">
                  <c:v>8.5032029715717723</c:v>
                </c:pt>
                <c:pt idx="146">
                  <c:v>8.5356539117874686</c:v>
                </c:pt>
                <c:pt idx="147">
                  <c:v>8.5679690329667793</c:v>
                </c:pt>
                <c:pt idx="148">
                  <c:v>8.6001491888077979</c:v>
                </c:pt>
                <c:pt idx="149">
                  <c:v>8.6321961988465876</c:v>
                </c:pt>
                <c:pt idx="150">
                  <c:v>8.6641102242360688</c:v>
                </c:pt>
                <c:pt idx="151">
                  <c:v>8.695892718508583</c:v>
                </c:pt>
                <c:pt idx="152">
                  <c:v>8.7275409464969247</c:v>
                </c:pt>
                <c:pt idx="153">
                  <c:v>8.7590574166377362</c:v>
                </c:pt>
                <c:pt idx="154">
                  <c:v>8.7722882391857144</c:v>
                </c:pt>
                <c:pt idx="155">
                  <c:v>8.7842662939062528</c:v>
                </c:pt>
                <c:pt idx="156">
                  <c:v>8.7963682209444833</c:v>
                </c:pt>
                <c:pt idx="157">
                  <c:v>8.8085869826286434</c:v>
                </c:pt>
                <c:pt idx="158">
                  <c:v>8.820904975253745</c:v>
                </c:pt>
                <c:pt idx="159">
                  <c:v>8.8332997278405259</c:v>
                </c:pt>
                <c:pt idx="160">
                  <c:v>8.8457434978370824</c:v>
                </c:pt>
                <c:pt idx="161">
                  <c:v>8.8582115631690161</c:v>
                </c:pt>
                <c:pt idx="162">
                  <c:v>8.8706804198573685</c:v>
                </c:pt>
                <c:pt idx="163">
                  <c:v>8.8831276905596344</c:v>
                </c:pt>
                <c:pt idx="164">
                  <c:v>8.8955311381341104</c:v>
                </c:pt>
                <c:pt idx="165">
                  <c:v>8.9078754561260336</c:v>
                </c:pt>
                <c:pt idx="166">
                  <c:v>8.9587766107667086</c:v>
                </c:pt>
                <c:pt idx="167">
                  <c:v>9.0136973260436744</c:v>
                </c:pt>
                <c:pt idx="168">
                  <c:v>9.0686133132395028</c:v>
                </c:pt>
                <c:pt idx="169">
                  <c:v>9.1235231776931158</c:v>
                </c:pt>
                <c:pt idx="170">
                  <c:v>9.1649094505125621</c:v>
                </c:pt>
                <c:pt idx="171">
                  <c:v>9.1707155545789174</c:v>
                </c:pt>
                <c:pt idx="172">
                  <c:v>9.1759033811106523</c:v>
                </c:pt>
                <c:pt idx="173">
                  <c:v>9.1804765804527015</c:v>
                </c:pt>
                <c:pt idx="174">
                  <c:v>9.184441204624795</c:v>
                </c:pt>
                <c:pt idx="175">
                  <c:v>9.1878009619834469</c:v>
                </c:pt>
                <c:pt idx="176">
                  <c:v>9.1905588392078315</c:v>
                </c:pt>
                <c:pt idx="177">
                  <c:v>9.1927197406019587</c:v>
                </c:pt>
                <c:pt idx="178">
                  <c:v>9.1942847370323637</c:v>
                </c:pt>
                <c:pt idx="179">
                  <c:v>9.1952550277993286</c:v>
                </c:pt>
                <c:pt idx="180">
                  <c:v>9.1956332350982919</c:v>
                </c:pt>
                <c:pt idx="181">
                  <c:v>9.1954180974349384</c:v>
                </c:pt>
                <c:pt idx="182">
                  <c:v>9.1946104400758024</c:v>
                </c:pt>
                <c:pt idx="183">
                  <c:v>9.1932093350932842</c:v>
                </c:pt>
                <c:pt idx="184">
                  <c:v>9.1912117109902685</c:v>
                </c:pt>
                <c:pt idx="185">
                  <c:v>9.1886151700759537</c:v>
                </c:pt>
                <c:pt idx="186">
                  <c:v>9.1854169137628876</c:v>
                </c:pt>
                <c:pt idx="187">
                  <c:v>9.1816121468519221</c:v>
                </c:pt>
                <c:pt idx="188">
                  <c:v>9.1771968189849318</c:v>
                </c:pt>
                <c:pt idx="189">
                  <c:v>9.172164464379323</c:v>
                </c:pt>
                <c:pt idx="190">
                  <c:v>9.1665094364377264</c:v>
                </c:pt>
                <c:pt idx="191">
                  <c:v>9.1602223422774678</c:v>
                </c:pt>
                <c:pt idx="192">
                  <c:v>9.1532967604416626</c:v>
                </c:pt>
                <c:pt idx="193">
                  <c:v>9.1457235790359395</c:v>
                </c:pt>
                <c:pt idx="194">
                  <c:v>9.1374925534194862</c:v>
                </c:pt>
                <c:pt idx="195">
                  <c:v>9.1285924842300084</c:v>
                </c:pt>
                <c:pt idx="196">
                  <c:v>9.1190136961421668</c:v>
                </c:pt>
                <c:pt idx="197">
                  <c:v>9.1087421217820239</c:v>
                </c:pt>
                <c:pt idx="198">
                  <c:v>9.0977620525458445</c:v>
                </c:pt>
                <c:pt idx="199">
                  <c:v>9.0871624101690447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94-42BB-8692-9DDC6385AEC6}"/>
            </c:ext>
          </c:extLst>
        </c:ser>
        <c:ser>
          <c:idx val="6"/>
          <c:order val="14"/>
          <c:tx>
            <c:v>Phonotephritic LLD 5kbar</c:v>
          </c:tx>
          <c:spPr>
            <a:ln w="38100">
              <a:solidFill>
                <a:srgbClr val="FF0000"/>
              </a:solidFill>
              <a:prstDash val="sysDash"/>
              <a:tailEnd type="triangle" w="lg" len="med"/>
            </a:ln>
          </c:spPr>
          <c:marker>
            <c:symbol val="none"/>
          </c:marker>
          <c:xVal>
            <c:numRef>
              <c:f>'B. LLD classification'!$AQ$774:$AQ$940</c:f>
              <c:numCache>
                <c:formatCode>0.00</c:formatCode>
                <c:ptCount val="167"/>
                <c:pt idx="0">
                  <c:v>3.8580885395117912</c:v>
                </c:pt>
                <c:pt idx="1">
                  <c:v>3.8580885395117912</c:v>
                </c:pt>
                <c:pt idx="2">
                  <c:v>3.8580885395117912</c:v>
                </c:pt>
                <c:pt idx="3">
                  <c:v>3.8580885395117912</c:v>
                </c:pt>
                <c:pt idx="4">
                  <c:v>3.8580885395117912</c:v>
                </c:pt>
                <c:pt idx="5">
                  <c:v>3.8580885395117912</c:v>
                </c:pt>
                <c:pt idx="6">
                  <c:v>3.8580885395117912</c:v>
                </c:pt>
                <c:pt idx="7">
                  <c:v>3.8580885395117912</c:v>
                </c:pt>
                <c:pt idx="8">
                  <c:v>3.8580885395117912</c:v>
                </c:pt>
                <c:pt idx="9">
                  <c:v>3.8580885395117912</c:v>
                </c:pt>
                <c:pt idx="10">
                  <c:v>3.8580885395117912</c:v>
                </c:pt>
                <c:pt idx="11">
                  <c:v>3.8580885395117912</c:v>
                </c:pt>
                <c:pt idx="12">
                  <c:v>3.8580885395117912</c:v>
                </c:pt>
                <c:pt idx="13">
                  <c:v>3.8580885395117912</c:v>
                </c:pt>
                <c:pt idx="14">
                  <c:v>3.8580885395117912</c:v>
                </c:pt>
                <c:pt idx="15">
                  <c:v>3.8580885395117912</c:v>
                </c:pt>
                <c:pt idx="16">
                  <c:v>3.8580885395117912</c:v>
                </c:pt>
                <c:pt idx="17">
                  <c:v>3.8580885395117912</c:v>
                </c:pt>
                <c:pt idx="18">
                  <c:v>3.8580885395117912</c:v>
                </c:pt>
                <c:pt idx="19">
                  <c:v>3.8580885395117912</c:v>
                </c:pt>
                <c:pt idx="20">
                  <c:v>3.8580885395117912</c:v>
                </c:pt>
                <c:pt idx="21">
                  <c:v>3.8580885395117912</c:v>
                </c:pt>
                <c:pt idx="22">
                  <c:v>3.8580885395117912</c:v>
                </c:pt>
                <c:pt idx="23">
                  <c:v>3.8580885395117912</c:v>
                </c:pt>
                <c:pt idx="24">
                  <c:v>3.8580885395117912</c:v>
                </c:pt>
                <c:pt idx="25">
                  <c:v>3.8580885395117912</c:v>
                </c:pt>
                <c:pt idx="26">
                  <c:v>3.8580885395117912</c:v>
                </c:pt>
                <c:pt idx="27">
                  <c:v>3.8580885395117912</c:v>
                </c:pt>
                <c:pt idx="28">
                  <c:v>3.8580885395117912</c:v>
                </c:pt>
                <c:pt idx="29">
                  <c:v>3.8580885395117912</c:v>
                </c:pt>
                <c:pt idx="30">
                  <c:v>3.8580885395117912</c:v>
                </c:pt>
                <c:pt idx="31">
                  <c:v>3.8580885395117912</c:v>
                </c:pt>
                <c:pt idx="32">
                  <c:v>3.8580885395117912</c:v>
                </c:pt>
                <c:pt idx="33">
                  <c:v>3.8580885395117912</c:v>
                </c:pt>
                <c:pt idx="34">
                  <c:v>3.8580885395117912</c:v>
                </c:pt>
                <c:pt idx="35">
                  <c:v>3.8580885395117912</c:v>
                </c:pt>
                <c:pt idx="36">
                  <c:v>3.8580885395117912</c:v>
                </c:pt>
                <c:pt idx="37">
                  <c:v>3.8580885395117912</c:v>
                </c:pt>
                <c:pt idx="38">
                  <c:v>3.8849508961910444</c:v>
                </c:pt>
                <c:pt idx="39">
                  <c:v>3.9113324932467841</c:v>
                </c:pt>
                <c:pt idx="40">
                  <c:v>3.9372487676585912</c:v>
                </c:pt>
                <c:pt idx="41">
                  <c:v>3.9627087822625273</c:v>
                </c:pt>
                <c:pt idx="42">
                  <c:v>3.9877234952010499</c:v>
                </c:pt>
                <c:pt idx="43">
                  <c:v>4.0123042650886784</c:v>
                </c:pt>
                <c:pt idx="44">
                  <c:v>4.0364610314099005</c:v>
                </c:pt>
                <c:pt idx="45">
                  <c:v>4.0602054240530494</c:v>
                </c:pt>
                <c:pt idx="46">
                  <c:v>4.0835493859622058</c:v>
                </c:pt>
                <c:pt idx="47">
                  <c:v>4.1065023662358993</c:v>
                </c:pt>
                <c:pt idx="48">
                  <c:v>4.1290778214128201</c:v>
                </c:pt>
                <c:pt idx="49">
                  <c:v>4.1512870771703652</c:v>
                </c:pt>
                <c:pt idx="50">
                  <c:v>4.1731417008161173</c:v>
                </c:pt>
                <c:pt idx="51">
                  <c:v>4.1946560533919861</c:v>
                </c:pt>
                <c:pt idx="52">
                  <c:v>4.2158429250640781</c:v>
                </c:pt>
                <c:pt idx="53">
                  <c:v>4.2568420254861143</c:v>
                </c:pt>
                <c:pt idx="54">
                  <c:v>4.2984900515831139</c:v>
                </c:pt>
                <c:pt idx="55">
                  <c:v>4.339575595338153</c:v>
                </c:pt>
                <c:pt idx="56">
                  <c:v>4.3800976653054589</c:v>
                </c:pt>
                <c:pt idx="57">
                  <c:v>4.4200568727104459</c:v>
                </c:pt>
                <c:pt idx="58">
                  <c:v>4.4594544444081095</c:v>
                </c:pt>
                <c:pt idx="59">
                  <c:v>4.498293348525535</c:v>
                </c:pt>
                <c:pt idx="60">
                  <c:v>4.5365788948192423</c:v>
                </c:pt>
                <c:pt idx="61">
                  <c:v>4.5743174689604702</c:v>
                </c:pt>
                <c:pt idx="62">
                  <c:v>4.6115123194628822</c:v>
                </c:pt>
                <c:pt idx="63">
                  <c:v>4.6481723209917973</c:v>
                </c:pt>
                <c:pt idx="64">
                  <c:v>4.6843045729953117</c:v>
                </c:pt>
                <c:pt idx="65">
                  <c:v>4.7199159898675802</c:v>
                </c:pt>
                <c:pt idx="66">
                  <c:v>4.7550155181036065</c:v>
                </c:pt>
                <c:pt idx="67">
                  <c:v>4.7896105553381298</c:v>
                </c:pt>
                <c:pt idx="68">
                  <c:v>4.8237092293575632</c:v>
                </c:pt>
                <c:pt idx="69">
                  <c:v>4.8573221860051712</c:v>
                </c:pt>
                <c:pt idx="70">
                  <c:v>4.8910334214209588</c:v>
                </c:pt>
                <c:pt idx="71">
                  <c:v>4.9243973326924326</c:v>
                </c:pt>
                <c:pt idx="72">
                  <c:v>4.9571331425748788</c:v>
                </c:pt>
                <c:pt idx="73">
                  <c:v>4.9892618482229283</c:v>
                </c:pt>
                <c:pt idx="74">
                  <c:v>5.0208015202004752</c:v>
                </c:pt>
                <c:pt idx="75">
                  <c:v>5.0517709027224393</c:v>
                </c:pt>
                <c:pt idx="76">
                  <c:v>5.0821881591543532</c:v>
                </c:pt>
                <c:pt idx="77">
                  <c:v>5.1120701879103674</c:v>
                </c:pt>
                <c:pt idx="78">
                  <c:v>5.1414360180831871</c:v>
                </c:pt>
                <c:pt idx="79">
                  <c:v>5.1703006427061959</c:v>
                </c:pt>
                <c:pt idx="80">
                  <c:v>5.1996224193698355</c:v>
                </c:pt>
                <c:pt idx="81">
                  <c:v>5.2311096884033548</c:v>
                </c:pt>
                <c:pt idx="82">
                  <c:v>5.2620189067034362</c:v>
                </c:pt>
                <c:pt idx="83">
                  <c:v>5.2923710387598755</c:v>
                </c:pt>
                <c:pt idx="84">
                  <c:v>5.3221867649858803</c:v>
                </c:pt>
                <c:pt idx="85">
                  <c:v>5.3514857542154335</c:v>
                </c:pt>
                <c:pt idx="86">
                  <c:v>5.3802866789722765</c:v>
                </c:pt>
                <c:pt idx="87">
                  <c:v>5.408609392375598</c:v>
                </c:pt>
                <c:pt idx="88">
                  <c:v>5.436472591719828</c:v>
                </c:pt>
                <c:pt idx="89">
                  <c:v>5.4638927119893461</c:v>
                </c:pt>
                <c:pt idx="90">
                  <c:v>5.4908884042565642</c:v>
                </c:pt>
                <c:pt idx="91">
                  <c:v>5.517475569932194</c:v>
                </c:pt>
                <c:pt idx="92">
                  <c:v>5.543671648179088</c:v>
                </c:pt>
                <c:pt idx="93">
                  <c:v>5.5694923624302639</c:v>
                </c:pt>
                <c:pt idx="94">
                  <c:v>5.5949531102361316</c:v>
                </c:pt>
                <c:pt idx="95">
                  <c:v>5.6200686715069788</c:v>
                </c:pt>
                <c:pt idx="96">
                  <c:v>5.6448552486643857</c:v>
                </c:pt>
                <c:pt idx="97">
                  <c:v>5.6693277818912291</c:v>
                </c:pt>
                <c:pt idx="98">
                  <c:v>5.69349850094045</c:v>
                </c:pt>
                <c:pt idx="99">
                  <c:v>5.717382268570959</c:v>
                </c:pt>
                <c:pt idx="100">
                  <c:v>5.7409941449970336</c:v>
                </c:pt>
                <c:pt idx="101">
                  <c:v>5.7643448892861517</c:v>
                </c:pt>
                <c:pt idx="102">
                  <c:v>5.7874476789560543</c:v>
                </c:pt>
                <c:pt idx="103">
                  <c:v>5.8103163352054601</c:v>
                </c:pt>
                <c:pt idx="104">
                  <c:v>5.8329627149892769</c:v>
                </c:pt>
                <c:pt idx="105">
                  <c:v>5.855397885256048</c:v>
                </c:pt>
                <c:pt idx="106">
                  <c:v>5.8776334254388738</c:v>
                </c:pt>
                <c:pt idx="107">
                  <c:v>5.8996812343057643</c:v>
                </c:pt>
                <c:pt idx="108">
                  <c:v>5.9215512470358611</c:v>
                </c:pt>
                <c:pt idx="109">
                  <c:v>5.9432541522069977</c:v>
                </c:pt>
                <c:pt idx="110">
                  <c:v>5.9648005860397122</c:v>
                </c:pt>
                <c:pt idx="111">
                  <c:v>5.9861993427475255</c:v>
                </c:pt>
                <c:pt idx="112">
                  <c:v>6.007460090503649</c:v>
                </c:pt>
                <c:pt idx="113">
                  <c:v>6.0285913917017178</c:v>
                </c:pt>
                <c:pt idx="114">
                  <c:v>6.0496010828181932</c:v>
                </c:pt>
                <c:pt idx="115">
                  <c:v>6.0704994663908085</c:v>
                </c:pt>
                <c:pt idx="116">
                  <c:v>6.0912920993404942</c:v>
                </c:pt>
                <c:pt idx="117">
                  <c:v>6.1119877042180732</c:v>
                </c:pt>
                <c:pt idx="118">
                  <c:v>6.1326575323422849</c:v>
                </c:pt>
                <c:pt idx="119">
                  <c:v>6.1532719181383158</c:v>
                </c:pt>
                <c:pt idx="120">
                  <c:v>6.1738120098138873</c:v>
                </c:pt>
                <c:pt idx="121">
                  <c:v>6.1942811655063226</c:v>
                </c:pt>
                <c:pt idx="122">
                  <c:v>6.2146844621594619</c:v>
                </c:pt>
                <c:pt idx="123">
                  <c:v>6.2350241447140222</c:v>
                </c:pt>
                <c:pt idx="124">
                  <c:v>6.2553042392770291</c:v>
                </c:pt>
                <c:pt idx="125">
                  <c:v>6.27552771785889</c:v>
                </c:pt>
                <c:pt idx="126">
                  <c:v>6.2956953768685668</c:v>
                </c:pt>
                <c:pt idx="127">
                  <c:v>6.3158092639025369</c:v>
                </c:pt>
                <c:pt idx="128">
                  <c:v>6.3358712933155088</c:v>
                </c:pt>
                <c:pt idx="129">
                  <c:v>6.3558799454873025</c:v>
                </c:pt>
                <c:pt idx="130">
                  <c:v>6.3758313818773109</c:v>
                </c:pt>
                <c:pt idx="131">
                  <c:v>6.3953772533670783</c:v>
                </c:pt>
                <c:pt idx="132">
                  <c:v>6.4148049493570509</c:v>
                </c:pt>
                <c:pt idx="133">
                  <c:v>6.434118649603259</c:v>
                </c:pt>
                <c:pt idx="134">
                  <c:v>6.4533193709543726</c:v>
                </c:pt>
                <c:pt idx="135">
                  <c:v>6.4724093932341633</c:v>
                </c:pt>
                <c:pt idx="136">
                  <c:v>6.491391646296961</c:v>
                </c:pt>
                <c:pt idx="137">
                  <c:v>6.5102675672729058</c:v>
                </c:pt>
                <c:pt idx="138">
                  <c:v>6.5241157436706168</c:v>
                </c:pt>
                <c:pt idx="139">
                  <c:v>6.5371498298814723</c:v>
                </c:pt>
                <c:pt idx="140">
                  <c:v>6.5501603771696901</c:v>
                </c:pt>
                <c:pt idx="141">
                  <c:v>6.563148140046124</c:v>
                </c:pt>
                <c:pt idx="142">
                  <c:v>6.5761156232416118</c:v>
                </c:pt>
                <c:pt idx="143">
                  <c:v>6.5890616773939596</c:v>
                </c:pt>
                <c:pt idx="144">
                  <c:v>6.6019886726115695</c:v>
                </c:pt>
                <c:pt idx="145">
                  <c:v>6.6148952509322196</c:v>
                </c:pt>
                <c:pt idx="146">
                  <c:v>6.6277842051620803</c:v>
                </c:pt>
                <c:pt idx="147">
                  <c:v>6.6406548151945151</c:v>
                </c:pt>
                <c:pt idx="148">
                  <c:v>6.6535067049432053</c:v>
                </c:pt>
                <c:pt idx="149">
                  <c:v>6.6663416899117065</c:v>
                </c:pt>
                <c:pt idx="150">
                  <c:v>6.6791579883710277</c:v>
                </c:pt>
                <c:pt idx="151">
                  <c:v>6.6919563575488965</c:v>
                </c:pt>
                <c:pt idx="152">
                  <c:v>6.7047369203780649</c:v>
                </c:pt>
                <c:pt idx="153">
                  <c:v>6.7174978263631528</c:v>
                </c:pt>
                <c:pt idx="154">
                  <c:v>6.7302406055011943</c:v>
                </c:pt>
                <c:pt idx="155">
                  <c:v>6.7462348644066727</c:v>
                </c:pt>
                <c:pt idx="156">
                  <c:v>6.7672647002281341</c:v>
                </c:pt>
                <c:pt idx="157">
                  <c:v>6.7878570063389949</c:v>
                </c:pt>
                <c:pt idx="158">
                  <c:v>6.808023032268868</c:v>
                </c:pt>
                <c:pt idx="159">
                  <c:v>6.8277720597673328</c:v>
                </c:pt>
                <c:pt idx="160">
                  <c:v>6.8545217748743834</c:v>
                </c:pt>
                <c:pt idx="161">
                  <c:v>6.8828885166863945</c:v>
                </c:pt>
                <c:pt idx="162">
                  <c:v>6.9124097737684709</c:v>
                </c:pt>
                <c:pt idx="163">
                  <c:v>6.9525116673850738</c:v>
                </c:pt>
                <c:pt idx="164">
                  <c:v>6.9975778567969495</c:v>
                </c:pt>
                <c:pt idx="165">
                  <c:v>7.0426401892351667</c:v>
                </c:pt>
                <c:pt idx="166">
                  <c:v>7.08891581251953</c:v>
                </c:pt>
              </c:numCache>
            </c:numRef>
          </c:xVal>
          <c:yVal>
            <c:numRef>
              <c:f>'B. LLD classification'!$AR$774:$AR$940</c:f>
              <c:numCache>
                <c:formatCode>0.00</c:formatCode>
                <c:ptCount val="167"/>
                <c:pt idx="0">
                  <c:v>4.4062887877534118</c:v>
                </c:pt>
                <c:pt idx="1">
                  <c:v>4.4062887877534118</c:v>
                </c:pt>
                <c:pt idx="2">
                  <c:v>4.4062887877534118</c:v>
                </c:pt>
                <c:pt idx="3">
                  <c:v>4.4062887877534118</c:v>
                </c:pt>
                <c:pt idx="4">
                  <c:v>4.4062887877534118</c:v>
                </c:pt>
                <c:pt idx="5">
                  <c:v>4.4062887877534118</c:v>
                </c:pt>
                <c:pt idx="6">
                  <c:v>4.4062887877534118</c:v>
                </c:pt>
                <c:pt idx="7">
                  <c:v>4.4062887877534118</c:v>
                </c:pt>
                <c:pt idx="8">
                  <c:v>4.4062887877534118</c:v>
                </c:pt>
                <c:pt idx="9">
                  <c:v>4.4062887877534118</c:v>
                </c:pt>
                <c:pt idx="10">
                  <c:v>4.4062887877534118</c:v>
                </c:pt>
                <c:pt idx="11">
                  <c:v>4.4062887877534118</c:v>
                </c:pt>
                <c:pt idx="12">
                  <c:v>4.4062887877534118</c:v>
                </c:pt>
                <c:pt idx="13">
                  <c:v>4.4062887877534118</c:v>
                </c:pt>
                <c:pt idx="14">
                  <c:v>4.4062887877534118</c:v>
                </c:pt>
                <c:pt idx="15">
                  <c:v>4.4062887877534118</c:v>
                </c:pt>
                <c:pt idx="16">
                  <c:v>4.4062887877534118</c:v>
                </c:pt>
                <c:pt idx="17">
                  <c:v>4.4062887877534118</c:v>
                </c:pt>
                <c:pt idx="18">
                  <c:v>4.4062887877534118</c:v>
                </c:pt>
                <c:pt idx="19">
                  <c:v>4.4062887877534118</c:v>
                </c:pt>
                <c:pt idx="20">
                  <c:v>4.4062887877534118</c:v>
                </c:pt>
                <c:pt idx="21">
                  <c:v>4.4062887877534118</c:v>
                </c:pt>
                <c:pt idx="22">
                  <c:v>4.4062887877534118</c:v>
                </c:pt>
                <c:pt idx="23">
                  <c:v>4.4062887877534118</c:v>
                </c:pt>
                <c:pt idx="24">
                  <c:v>4.4062887877534118</c:v>
                </c:pt>
                <c:pt idx="25">
                  <c:v>4.4062887877534118</c:v>
                </c:pt>
                <c:pt idx="26">
                  <c:v>4.4062887877534118</c:v>
                </c:pt>
                <c:pt idx="27">
                  <c:v>4.4062887877534118</c:v>
                </c:pt>
                <c:pt idx="28">
                  <c:v>4.4062887877534118</c:v>
                </c:pt>
                <c:pt idx="29">
                  <c:v>4.4062887877534118</c:v>
                </c:pt>
                <c:pt idx="30">
                  <c:v>4.4062887877534118</c:v>
                </c:pt>
                <c:pt idx="31">
                  <c:v>4.4062887877534118</c:v>
                </c:pt>
                <c:pt idx="32">
                  <c:v>4.4062887877534118</c:v>
                </c:pt>
                <c:pt idx="33">
                  <c:v>4.4062887877534118</c:v>
                </c:pt>
                <c:pt idx="34">
                  <c:v>4.4062887877534118</c:v>
                </c:pt>
                <c:pt idx="35">
                  <c:v>4.4062887877534118</c:v>
                </c:pt>
                <c:pt idx="36">
                  <c:v>4.4062887877534118</c:v>
                </c:pt>
                <c:pt idx="37">
                  <c:v>4.4062887877534118</c:v>
                </c:pt>
                <c:pt idx="38">
                  <c:v>4.4394595414108551</c:v>
                </c:pt>
                <c:pt idx="39">
                  <c:v>4.4720674464854637</c:v>
                </c:pt>
                <c:pt idx="40">
                  <c:v>4.5041299558901366</c:v>
                </c:pt>
                <c:pt idx="41">
                  <c:v>4.5356570912234337</c:v>
                </c:pt>
                <c:pt idx="42">
                  <c:v>4.5666628159979803</c:v>
                </c:pt>
                <c:pt idx="43">
                  <c:v>4.5971584471775238</c:v>
                </c:pt>
                <c:pt idx="44">
                  <c:v>4.6271569347899639</c:v>
                </c:pt>
                <c:pt idx="45">
                  <c:v>4.6566719811146235</c:v>
                </c:pt>
                <c:pt idx="46">
                  <c:v>4.6857154241069523</c:v>
                </c:pt>
                <c:pt idx="47">
                  <c:v>4.7143018815140749</c:v>
                </c:pt>
                <c:pt idx="48">
                  <c:v>4.7424447776864822</c:v>
                </c:pt>
                <c:pt idx="49">
                  <c:v>4.7701585086838172</c:v>
                </c:pt>
                <c:pt idx="50">
                  <c:v>4.7974577504799782</c:v>
                </c:pt>
                <c:pt idx="51">
                  <c:v>4.8243588898080167</c:v>
                </c:pt>
                <c:pt idx="52">
                  <c:v>4.8508768190995628</c:v>
                </c:pt>
                <c:pt idx="53">
                  <c:v>4.9008485422323202</c:v>
                </c:pt>
                <c:pt idx="54">
                  <c:v>4.9515666683959179</c:v>
                </c:pt>
                <c:pt idx="55">
                  <c:v>5.0015967557571921</c:v>
                </c:pt>
                <c:pt idx="56">
                  <c:v>5.0509396516916176</c:v>
                </c:pt>
                <c:pt idx="57">
                  <c:v>5.0995935789030931</c:v>
                </c:pt>
                <c:pt idx="58">
                  <c:v>5.1475637086317327</c:v>
                </c:pt>
                <c:pt idx="59">
                  <c:v>5.1948537868388778</c:v>
                </c:pt>
                <c:pt idx="60">
                  <c:v>5.2414689023201211</c:v>
                </c:pt>
                <c:pt idx="61">
                  <c:v>5.2874173078524134</c:v>
                </c:pt>
                <c:pt idx="62">
                  <c:v>5.3327062030848156</c:v>
                </c:pt>
                <c:pt idx="63">
                  <c:v>5.3773432757609365</c:v>
                </c:pt>
                <c:pt idx="64">
                  <c:v>5.4213395330580854</c:v>
                </c:pt>
                <c:pt idx="65">
                  <c:v>5.4647017663965878</c:v>
                </c:pt>
                <c:pt idx="66">
                  <c:v>5.5074429630469535</c:v>
                </c:pt>
                <c:pt idx="67">
                  <c:v>5.5495713566736073</c:v>
                </c:pt>
                <c:pt idx="68">
                  <c:v>5.5910981148600554</c:v>
                </c:pt>
                <c:pt idx="69">
                  <c:v>5.6320336978635037</c:v>
                </c:pt>
                <c:pt idx="70">
                  <c:v>5.6546873573930805</c:v>
                </c:pt>
                <c:pt idx="71">
                  <c:v>5.6681022033797213</c:v>
                </c:pt>
                <c:pt idx="72">
                  <c:v>5.6813253032624784</c:v>
                </c:pt>
                <c:pt idx="73">
                  <c:v>5.6943803350230633</c:v>
                </c:pt>
                <c:pt idx="74">
                  <c:v>5.7072880516487627</c:v>
                </c:pt>
                <c:pt idx="75">
                  <c:v>5.7200698023369778</c:v>
                </c:pt>
                <c:pt idx="76">
                  <c:v>5.7327453495874252</c:v>
                </c:pt>
                <c:pt idx="77">
                  <c:v>5.745335227955068</c:v>
                </c:pt>
                <c:pt idx="78">
                  <c:v>5.7578589502991786</c:v>
                </c:pt>
                <c:pt idx="79">
                  <c:v>5.7703351269056711</c:v>
                </c:pt>
                <c:pt idx="80">
                  <c:v>5.7833965368231288</c:v>
                </c:pt>
                <c:pt idx="81">
                  <c:v>5.798166778695486</c:v>
                </c:pt>
                <c:pt idx="82">
                  <c:v>5.8128576224276562</c:v>
                </c:pt>
                <c:pt idx="83">
                  <c:v>5.8274894608805567</c:v>
                </c:pt>
                <c:pt idx="84">
                  <c:v>5.8420845517472602</c:v>
                </c:pt>
                <c:pt idx="85">
                  <c:v>5.8566619249563745</c:v>
                </c:pt>
                <c:pt idx="86">
                  <c:v>5.8712407485248512</c:v>
                </c:pt>
                <c:pt idx="87">
                  <c:v>5.8858391707679836</c:v>
                </c:pt>
                <c:pt idx="88">
                  <c:v>5.9004742506705412</c:v>
                </c:pt>
                <c:pt idx="89">
                  <c:v>5.915164852763529</c:v>
                </c:pt>
                <c:pt idx="90">
                  <c:v>5.9299248096315065</c:v>
                </c:pt>
                <c:pt idx="91">
                  <c:v>5.9447714206496416</c:v>
                </c:pt>
                <c:pt idx="92">
                  <c:v>5.9597183082556233</c:v>
                </c:pt>
                <c:pt idx="93">
                  <c:v>5.9747804592487102</c:v>
                </c:pt>
                <c:pt idx="94">
                  <c:v>5.9899715292054134</c:v>
                </c:pt>
                <c:pt idx="95">
                  <c:v>6.0053024021958503</c:v>
                </c:pt>
                <c:pt idx="96">
                  <c:v>6.0207874986353263</c:v>
                </c:pt>
                <c:pt idx="97">
                  <c:v>6.0364378544466959</c:v>
                </c:pt>
                <c:pt idx="98">
                  <c:v>6.0522628630844251</c:v>
                </c:pt>
                <c:pt idx="99">
                  <c:v>6.0682745088926584</c:v>
                </c:pt>
                <c:pt idx="100">
                  <c:v>6.0844807801374401</c:v>
                </c:pt>
                <c:pt idx="101">
                  <c:v>6.1008926974365671</c:v>
                </c:pt>
                <c:pt idx="102">
                  <c:v>6.1175163637490444</c:v>
                </c:pt>
                <c:pt idx="103">
                  <c:v>6.13435954350114</c:v>
                </c:pt>
                <c:pt idx="104">
                  <c:v>6.151430138634721</c:v>
                </c:pt>
                <c:pt idx="105">
                  <c:v>6.1687342191039054</c:v>
                </c:pt>
                <c:pt idx="106">
                  <c:v>6.1862762309661132</c:v>
                </c:pt>
                <c:pt idx="107">
                  <c:v>6.2040630524726792</c:v>
                </c:pt>
                <c:pt idx="108">
                  <c:v>6.2220974981166144</c:v>
                </c:pt>
                <c:pt idx="109">
                  <c:v>6.2403831145151969</c:v>
                </c:pt>
                <c:pt idx="110">
                  <c:v>6.2589223367530229</c:v>
                </c:pt>
                <c:pt idx="111">
                  <c:v>6.2777189198809316</c:v>
                </c:pt>
                <c:pt idx="112">
                  <c:v>6.2967732734203787</c:v>
                </c:pt>
                <c:pt idx="113">
                  <c:v>6.3160867964300795</c:v>
                </c:pt>
                <c:pt idx="114">
                  <c:v>6.3356580688948201</c:v>
                </c:pt>
                <c:pt idx="115">
                  <c:v>6.3554891506689941</c:v>
                </c:pt>
                <c:pt idx="116">
                  <c:v>6.3755763232373726</c:v>
                </c:pt>
                <c:pt idx="117">
                  <c:v>6.3959190285303222</c:v>
                </c:pt>
                <c:pt idx="118">
                  <c:v>6.416540735517783</c:v>
                </c:pt>
                <c:pt idx="119">
                  <c:v>6.4374337873582128</c:v>
                </c:pt>
                <c:pt idx="120">
                  <c:v>6.4585835201048774</c:v>
                </c:pt>
                <c:pt idx="121">
                  <c:v>6.4799839907908714</c:v>
                </c:pt>
                <c:pt idx="122">
                  <c:v>6.5016288451392779</c:v>
                </c:pt>
                <c:pt idx="123">
                  <c:v>6.5235120664562327</c:v>
                </c:pt>
                <c:pt idx="124">
                  <c:v>6.5456230762252412</c:v>
                </c:pt>
                <c:pt idx="125">
                  <c:v>6.5679533948790798</c:v>
                </c:pt>
                <c:pt idx="126">
                  <c:v>6.5904944654917763</c:v>
                </c:pt>
                <c:pt idx="127">
                  <c:v>6.6132358224397949</c:v>
                </c:pt>
                <c:pt idx="128">
                  <c:v>6.6361647432905935</c:v>
                </c:pt>
                <c:pt idx="129">
                  <c:v>6.6592703230678998</c:v>
                </c:pt>
                <c:pt idx="130">
                  <c:v>6.6825234963597344</c:v>
                </c:pt>
                <c:pt idx="131">
                  <c:v>6.7045166338288595</c:v>
                </c:pt>
                <c:pt idx="132">
                  <c:v>6.7263995438840452</c:v>
                </c:pt>
                <c:pt idx="133">
                  <c:v>6.7481742961814559</c:v>
                </c:pt>
                <c:pt idx="134">
                  <c:v>6.7698450746651435</c:v>
                </c:pt>
                <c:pt idx="135">
                  <c:v>6.791412059119927</c:v>
                </c:pt>
                <c:pt idx="136">
                  <c:v>6.8128792261512539</c:v>
                </c:pt>
                <c:pt idx="137">
                  <c:v>6.8342480346513694</c:v>
                </c:pt>
                <c:pt idx="138">
                  <c:v>6.8567638842590348</c:v>
                </c:pt>
                <c:pt idx="139">
                  <c:v>6.8796087304500064</c:v>
                </c:pt>
                <c:pt idx="140">
                  <c:v>6.9023267860738109</c:v>
                </c:pt>
                <c:pt idx="141">
                  <c:v>6.9249250791585544</c:v>
                </c:pt>
                <c:pt idx="142">
                  <c:v>6.9474060875384911</c:v>
                </c:pt>
                <c:pt idx="143">
                  <c:v>6.9697749517677545</c:v>
                </c:pt>
                <c:pt idx="144">
                  <c:v>6.9920361267676503</c:v>
                </c:pt>
                <c:pt idx="145">
                  <c:v>7.0141945377742996</c:v>
                </c:pt>
                <c:pt idx="146">
                  <c:v>7.0362529783212056</c:v>
                </c:pt>
                <c:pt idx="147">
                  <c:v>7.0582159327391727</c:v>
                </c:pt>
                <c:pt idx="148">
                  <c:v>7.0800862031260987</c:v>
                </c:pt>
                <c:pt idx="149">
                  <c:v>7.1018666085093685</c:v>
                </c:pt>
                <c:pt idx="150">
                  <c:v>7.1235606441350114</c:v>
                </c:pt>
                <c:pt idx="151">
                  <c:v>7.1451711313124919</c:v>
                </c:pt>
                <c:pt idx="152">
                  <c:v>7.1667002860592124</c:v>
                </c:pt>
                <c:pt idx="153">
                  <c:v>7.1881494212391575</c:v>
                </c:pt>
                <c:pt idx="154">
                  <c:v>7.2095221139555861</c:v>
                </c:pt>
                <c:pt idx="155">
                  <c:v>7.2353597916689703</c:v>
                </c:pt>
                <c:pt idx="156">
                  <c:v>7.2657591287958336</c:v>
                </c:pt>
                <c:pt idx="157">
                  <c:v>7.2955467060352923</c:v>
                </c:pt>
                <c:pt idx="158">
                  <c:v>7.3247389469243398</c:v>
                </c:pt>
                <c:pt idx="159">
                  <c:v>7.3533523677834198</c:v>
                </c:pt>
                <c:pt idx="160">
                  <c:v>7.3611513891918268</c:v>
                </c:pt>
                <c:pt idx="161">
                  <c:v>7.3632401348593692</c:v>
                </c:pt>
                <c:pt idx="162">
                  <c:v>7.3617927538776424</c:v>
                </c:pt>
                <c:pt idx="163">
                  <c:v>7.3819505826240945</c:v>
                </c:pt>
                <c:pt idx="164">
                  <c:v>7.4184516174059691</c:v>
                </c:pt>
                <c:pt idx="165">
                  <c:v>7.4555416032352051</c:v>
                </c:pt>
                <c:pt idx="166">
                  <c:v>7.4953964150493499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4-42BB-8692-9DDC6385AEC6}"/>
            </c:ext>
          </c:extLst>
        </c:ser>
        <c:ser>
          <c:idx val="7"/>
          <c:order val="15"/>
          <c:tx>
            <c:v>Alkaline basaltic LLD 5kbar</c:v>
          </c:tx>
          <c:spPr>
            <a:ln w="38100">
              <a:solidFill>
                <a:srgbClr val="0070C0"/>
              </a:solidFill>
              <a:prstDash val="sysDash"/>
              <a:tailEnd type="triangle" w="lg" len="med"/>
            </a:ln>
          </c:spPr>
          <c:marker>
            <c:symbol val="none"/>
          </c:marker>
          <c:xVal>
            <c:numRef>
              <c:f>'B. LLD classification'!$AQ$949:$AQ$1094</c:f>
              <c:numCache>
                <c:formatCode>0.00</c:formatCode>
                <c:ptCount val="146"/>
                <c:pt idx="0">
                  <c:v>4.2171105730427767</c:v>
                </c:pt>
                <c:pt idx="1">
                  <c:v>4.2171105730427767</c:v>
                </c:pt>
                <c:pt idx="2">
                  <c:v>4.2171105730427767</c:v>
                </c:pt>
                <c:pt idx="3">
                  <c:v>4.2171105730427767</c:v>
                </c:pt>
                <c:pt idx="4">
                  <c:v>4.2172235483853244</c:v>
                </c:pt>
                <c:pt idx="5">
                  <c:v>4.2174098085958551</c:v>
                </c:pt>
                <c:pt idx="6">
                  <c:v>4.2175879971089483</c:v>
                </c:pt>
                <c:pt idx="7">
                  <c:v>4.2177590803393796</c:v>
                </c:pt>
                <c:pt idx="8">
                  <c:v>4.2179238970226178</c:v>
                </c:pt>
                <c:pt idx="9">
                  <c:v>4.2180807270830689</c:v>
                </c:pt>
                <c:pt idx="10">
                  <c:v>4.2182313756790393</c:v>
                </c:pt>
                <c:pt idx="11">
                  <c:v>4.2183739099529234</c:v>
                </c:pt>
                <c:pt idx="12">
                  <c:v>4.2185103052930275</c:v>
                </c:pt>
                <c:pt idx="13">
                  <c:v>4.2186385862867004</c:v>
                </c:pt>
                <c:pt idx="14">
                  <c:v>4.2187607283219215</c:v>
                </c:pt>
                <c:pt idx="15">
                  <c:v>4.2691110087007846</c:v>
                </c:pt>
                <c:pt idx="16">
                  <c:v>4.3196865134520994</c:v>
                </c:pt>
                <c:pt idx="17">
                  <c:v>4.369498380541855</c:v>
                </c:pt>
                <c:pt idx="18">
                  <c:v>4.4185235661636177</c:v>
                </c:pt>
                <c:pt idx="19">
                  <c:v>4.4667483219005435</c:v>
                </c:pt>
                <c:pt idx="20">
                  <c:v>4.5141608716047719</c:v>
                </c:pt>
                <c:pt idx="21">
                  <c:v>4.5607545780719896</c:v>
                </c:pt>
                <c:pt idx="22">
                  <c:v>4.6065289142697319</c:v>
                </c:pt>
                <c:pt idx="23">
                  <c:v>4.6514832680630187</c:v>
                </c:pt>
                <c:pt idx="24">
                  <c:v>4.6956203000723322</c:v>
                </c:pt>
                <c:pt idx="25">
                  <c:v>4.7389455734722885</c:v>
                </c:pt>
                <c:pt idx="26">
                  <c:v>4.8050682953497557</c:v>
                </c:pt>
                <c:pt idx="27">
                  <c:v>4.8896035447599528</c:v>
                </c:pt>
                <c:pt idx="28">
                  <c:v>4.9696422864863443</c:v>
                </c:pt>
                <c:pt idx="29">
                  <c:v>5.0466600666120209</c:v>
                </c:pt>
                <c:pt idx="30">
                  <c:v>5.1230793372756835</c:v>
                </c:pt>
                <c:pt idx="31">
                  <c:v>5.2005086096319957</c:v>
                </c:pt>
                <c:pt idx="32">
                  <c:v>5.2752587271051654</c:v>
                </c:pt>
                <c:pt idx="33">
                  <c:v>5.346721587042687</c:v>
                </c:pt>
                <c:pt idx="34">
                  <c:v>5.4150461695169225</c:v>
                </c:pt>
                <c:pt idx="35">
                  <c:v>5.4804879279143259</c:v>
                </c:pt>
                <c:pt idx="36">
                  <c:v>5.5433002777856197</c:v>
                </c:pt>
                <c:pt idx="37">
                  <c:v>5.6037167152482361</c:v>
                </c:pt>
                <c:pt idx="38">
                  <c:v>5.6619435716569591</c:v>
                </c:pt>
                <c:pt idx="39">
                  <c:v>5.7181582560731119</c:v>
                </c:pt>
                <c:pt idx="40">
                  <c:v>5.7725185041648546</c:v>
                </c:pt>
                <c:pt idx="41">
                  <c:v>5.8251621416196677</c:v>
                </c:pt>
                <c:pt idx="42">
                  <c:v>5.8762115465975411</c:v>
                </c:pt>
                <c:pt idx="43">
                  <c:v>5.9257731688496191</c:v>
                </c:pt>
                <c:pt idx="44">
                  <c:v>5.9739433268097679</c:v>
                </c:pt>
                <c:pt idx="45">
                  <c:v>6.0208076047545607</c:v>
                </c:pt>
                <c:pt idx="46">
                  <c:v>6.0664420192448807</c:v>
                </c:pt>
                <c:pt idx="47">
                  <c:v>6.110917081539367</c:v>
                </c:pt>
                <c:pt idx="48">
                  <c:v>6.1542943469661706</c:v>
                </c:pt>
                <c:pt idx="49">
                  <c:v>6.1966320615789163</c:v>
                </c:pt>
                <c:pt idx="50">
                  <c:v>6.237850110044926</c:v>
                </c:pt>
                <c:pt idx="51">
                  <c:v>6.2777042686423865</c:v>
                </c:pt>
                <c:pt idx="52">
                  <c:v>6.3166968208179108</c:v>
                </c:pt>
                <c:pt idx="53">
                  <c:v>6.3548711620565008</c:v>
                </c:pt>
                <c:pt idx="54">
                  <c:v>6.3922653477236384</c:v>
                </c:pt>
                <c:pt idx="55">
                  <c:v>6.4315438734673327</c:v>
                </c:pt>
                <c:pt idx="56">
                  <c:v>6.4823458483039058</c:v>
                </c:pt>
                <c:pt idx="57">
                  <c:v>6.5323779605427985</c:v>
                </c:pt>
                <c:pt idx="58">
                  <c:v>6.5836755532197362</c:v>
                </c:pt>
                <c:pt idx="59">
                  <c:v>6.6360099171324087</c:v>
                </c:pt>
                <c:pt idx="60">
                  <c:v>6.6874852564548313</c:v>
                </c:pt>
                <c:pt idx="61">
                  <c:v>6.73813082107635</c:v>
                </c:pt>
                <c:pt idx="62">
                  <c:v>6.7879742603116862</c:v>
                </c:pt>
                <c:pt idx="63">
                  <c:v>6.8370386453128402</c:v>
                </c:pt>
                <c:pt idx="64">
                  <c:v>6.8853515952266644</c:v>
                </c:pt>
                <c:pt idx="65">
                  <c:v>6.9329345438667564</c:v>
                </c:pt>
                <c:pt idx="66">
                  <c:v>6.9798312348538118</c:v>
                </c:pt>
                <c:pt idx="67">
                  <c:v>7.0261362288904108</c:v>
                </c:pt>
                <c:pt idx="68">
                  <c:v>7.0718028951686787</c:v>
                </c:pt>
                <c:pt idx="69">
                  <c:v>7.1168460563915712</c:v>
                </c:pt>
                <c:pt idx="70">
                  <c:v>7.1612809135049371</c:v>
                </c:pt>
                <c:pt idx="71">
                  <c:v>7.2051209388740896</c:v>
                </c:pt>
                <c:pt idx="72">
                  <c:v>7.2483804941797825</c:v>
                </c:pt>
                <c:pt idx="73">
                  <c:v>7.291075038457552</c:v>
                </c:pt>
                <c:pt idx="74">
                  <c:v>7.3332156128210046</c:v>
                </c:pt>
                <c:pt idx="75">
                  <c:v>7.3748173501523198</c:v>
                </c:pt>
                <c:pt idx="76">
                  <c:v>7.4158930613782532</c:v>
                </c:pt>
                <c:pt idx="77">
                  <c:v>7.4564538324332794</c:v>
                </c:pt>
                <c:pt idx="78">
                  <c:v>7.4965143086469936</c:v>
                </c:pt>
                <c:pt idx="79">
                  <c:v>7.5360846568878079</c:v>
                </c:pt>
                <c:pt idx="80">
                  <c:v>7.5751780436145273</c:v>
                </c:pt>
                <c:pt idx="81">
                  <c:v>7.6138054555647576</c:v>
                </c:pt>
                <c:pt idx="82">
                  <c:v>7.651977891065969</c:v>
                </c:pt>
                <c:pt idx="83">
                  <c:v>7.6897081667634444</c:v>
                </c:pt>
                <c:pt idx="84">
                  <c:v>7.7270047114405092</c:v>
                </c:pt>
                <c:pt idx="85">
                  <c:v>7.7638804457425499</c:v>
                </c:pt>
                <c:pt idx="86">
                  <c:v>7.8003441334004853</c:v>
                </c:pt>
                <c:pt idx="87">
                  <c:v>7.8364084105653404</c:v>
                </c:pt>
                <c:pt idx="88">
                  <c:v>7.872081042312856</c:v>
                </c:pt>
                <c:pt idx="89">
                  <c:v>7.9073746161544198</c:v>
                </c:pt>
                <c:pt idx="90">
                  <c:v>7.9422977788077231</c:v>
                </c:pt>
                <c:pt idx="91">
                  <c:v>7.9768606918923854</c:v>
                </c:pt>
                <c:pt idx="92">
                  <c:v>8.0110711966659292</c:v>
                </c:pt>
                <c:pt idx="93">
                  <c:v>8.0449407104095965</c:v>
                </c:pt>
                <c:pt idx="94">
                  <c:v>8.0784774638432797</c:v>
                </c:pt>
                <c:pt idx="95">
                  <c:v>8.1116902807396389</c:v>
                </c:pt>
                <c:pt idx="96">
                  <c:v>8.144587779209834</c:v>
                </c:pt>
                <c:pt idx="97">
                  <c:v>8.1771792486916368</c:v>
                </c:pt>
                <c:pt idx="98">
                  <c:v>8.2094741593628413</c:v>
                </c:pt>
                <c:pt idx="99">
                  <c:v>8.2414806333229134</c:v>
                </c:pt>
                <c:pt idx="100">
                  <c:v>8.2732078267738913</c:v>
                </c:pt>
                <c:pt idx="101">
                  <c:v>8.3046623392125429</c:v>
                </c:pt>
                <c:pt idx="102">
                  <c:v>8.3358549744524684</c:v>
                </c:pt>
                <c:pt idx="103">
                  <c:v>8.3667935521834043</c:v>
                </c:pt>
                <c:pt idx="104">
                  <c:v>8.3974853070353248</c:v>
                </c:pt>
                <c:pt idx="105">
                  <c:v>8.427940130518671</c:v>
                </c:pt>
                <c:pt idx="106">
                  <c:v>8.4581659675557095</c:v>
                </c:pt>
                <c:pt idx="107">
                  <c:v>8.4881700849945112</c:v>
                </c:pt>
                <c:pt idx="108">
                  <c:v>8.5179624916493335</c:v>
                </c:pt>
                <c:pt idx="109">
                  <c:v>8.5475519381955483</c:v>
                </c:pt>
                <c:pt idx="110">
                  <c:v>8.5769446944873415</c:v>
                </c:pt>
                <c:pt idx="111">
                  <c:v>8.6061505666135609</c:v>
                </c:pt>
                <c:pt idx="112">
                  <c:v>8.635178845416192</c:v>
                </c:pt>
                <c:pt idx="113">
                  <c:v>8.6640367736060515</c:v>
                </c:pt>
                <c:pt idx="114">
                  <c:v>8.6927343764877971</c:v>
                </c:pt>
                <c:pt idx="115">
                  <c:v>8.7212791016730797</c:v>
                </c:pt>
                <c:pt idx="116">
                  <c:v>8.7496811367718799</c:v>
                </c:pt>
                <c:pt idx="117">
                  <c:v>8.7779486728820117</c:v>
                </c:pt>
                <c:pt idx="118">
                  <c:v>8.8060922875559893</c:v>
                </c:pt>
                <c:pt idx="119">
                  <c:v>8.8341204198875722</c:v>
                </c:pt>
                <c:pt idx="120">
                  <c:v>8.8620430991523556</c:v>
                </c:pt>
                <c:pt idx="121">
                  <c:v>8.8898699157611087</c:v>
                </c:pt>
                <c:pt idx="122">
                  <c:v>8.917610841572845</c:v>
                </c:pt>
                <c:pt idx="123">
                  <c:v>8.9452779309974684</c:v>
                </c:pt>
                <c:pt idx="124">
                  <c:v>8.9728808244241414</c:v>
                </c:pt>
                <c:pt idx="125">
                  <c:v>9.000430859271507</c:v>
                </c:pt>
                <c:pt idx="126">
                  <c:v>9.0279408099605138</c:v>
                </c:pt>
                <c:pt idx="127">
                  <c:v>9.0554221508641177</c:v>
                </c:pt>
                <c:pt idx="128">
                  <c:v>9.0828869461327848</c:v>
                </c:pt>
                <c:pt idx="129">
                  <c:v>9.1103503822186429</c:v>
                </c:pt>
                <c:pt idx="130">
                  <c:v>9.1378256075285726</c:v>
                </c:pt>
                <c:pt idx="131">
                  <c:v>9.1653291765039739</c:v>
                </c:pt>
                <c:pt idx="132">
                  <c:v>9.1928757105027081</c:v>
                </c:pt>
                <c:pt idx="133">
                  <c:v>9.2204836170067423</c:v>
                </c:pt>
                <c:pt idx="134">
                  <c:v>9.2481711602519017</c:v>
                </c:pt>
                <c:pt idx="135">
                  <c:v>9.2759597526686104</c:v>
                </c:pt>
                <c:pt idx="136">
                  <c:v>9.3038715992338386</c:v>
                </c:pt>
                <c:pt idx="137">
                  <c:v>9.3319305655875215</c:v>
                </c:pt>
                <c:pt idx="138">
                  <c:v>9.3601661430851077</c:v>
                </c:pt>
                <c:pt idx="139">
                  <c:v>9.3886084404724439</c:v>
                </c:pt>
                <c:pt idx="140">
                  <c:v>9.417293244977607</c:v>
                </c:pt>
                <c:pt idx="141">
                  <c:v>9.4462641482061169</c:v>
                </c:pt>
                <c:pt idx="142">
                  <c:v>9.4755687392200088</c:v>
                </c:pt>
                <c:pt idx="143">
                  <c:v>9.505268762129667</c:v>
                </c:pt>
                <c:pt idx="144">
                  <c:v>9.5354391280424426</c:v>
                </c:pt>
                <c:pt idx="145">
                  <c:v>9.5661776504427838</c:v>
                </c:pt>
              </c:numCache>
            </c:numRef>
          </c:xVal>
          <c:yVal>
            <c:numRef>
              <c:f>'B. LLD classification'!$AR$949:$AR$1094</c:f>
              <c:numCache>
                <c:formatCode>0.00</c:formatCode>
                <c:ptCount val="146"/>
                <c:pt idx="0">
                  <c:v>1.2610976594027443</c:v>
                </c:pt>
                <c:pt idx="1">
                  <c:v>1.2610976594027443</c:v>
                </c:pt>
                <c:pt idx="2">
                  <c:v>1.2610976594027443</c:v>
                </c:pt>
                <c:pt idx="3">
                  <c:v>1.2610976594027443</c:v>
                </c:pt>
                <c:pt idx="4">
                  <c:v>1.2611312483752284</c:v>
                </c:pt>
                <c:pt idx="5">
                  <c:v>1.2611872257889709</c:v>
                </c:pt>
                <c:pt idx="6">
                  <c:v>1.2612401763055388</c:v>
                </c:pt>
                <c:pt idx="7">
                  <c:v>1.2612921051560997</c:v>
                </c:pt>
                <c:pt idx="8">
                  <c:v>1.2613409434696343</c:v>
                </c:pt>
                <c:pt idx="9">
                  <c:v>1.2613877893069112</c:v>
                </c:pt>
                <c:pt idx="10">
                  <c:v>1.2614325790306122</c:v>
                </c:pt>
                <c:pt idx="11">
                  <c:v>1.2614753380908501</c:v>
                </c:pt>
                <c:pt idx="12">
                  <c:v>1.2615160537560175</c:v>
                </c:pt>
                <c:pt idx="13">
                  <c:v>1.2615547387507813</c:v>
                </c:pt>
                <c:pt idx="14">
                  <c:v>1.2615913803430732</c:v>
                </c:pt>
                <c:pt idx="15">
                  <c:v>1.2782709945366348</c:v>
                </c:pt>
                <c:pt idx="16">
                  <c:v>1.2950380242559527</c:v>
                </c:pt>
                <c:pt idx="17">
                  <c:v>1.3115635201098808</c:v>
                </c:pt>
                <c:pt idx="18">
                  <c:v>1.327842171424914</c:v>
                </c:pt>
                <c:pt idx="19">
                  <c:v>1.3438677213479107</c:v>
                </c:pt>
                <c:pt idx="20">
                  <c:v>1.359636926928</c:v>
                </c:pt>
                <c:pt idx="21">
                  <c:v>1.3751475822234727</c:v>
                </c:pt>
                <c:pt idx="22">
                  <c:v>1.3903974965961583</c:v>
                </c:pt>
                <c:pt idx="23">
                  <c:v>1.4053884929854754</c:v>
                </c:pt>
                <c:pt idx="24">
                  <c:v>1.4201194381797624</c:v>
                </c:pt>
                <c:pt idx="25">
                  <c:v>1.4345932005425497</c:v>
                </c:pt>
                <c:pt idx="26">
                  <c:v>1.4561368718444261</c:v>
                </c:pt>
                <c:pt idx="27">
                  <c:v>1.4834077920362332</c:v>
                </c:pt>
                <c:pt idx="28">
                  <c:v>1.509305956017436</c:v>
                </c:pt>
                <c:pt idx="29">
                  <c:v>1.5342999056110167</c:v>
                </c:pt>
                <c:pt idx="30">
                  <c:v>1.5591667150310113</c:v>
                </c:pt>
                <c:pt idx="31">
                  <c:v>1.5844124055784605</c:v>
                </c:pt>
                <c:pt idx="32">
                  <c:v>1.6088220382893903</c:v>
                </c:pt>
                <c:pt idx="33">
                  <c:v>1.6321921500844465</c:v>
                </c:pt>
                <c:pt idx="34">
                  <c:v>1.6545656539152003</c:v>
                </c:pt>
                <c:pt idx="35">
                  <c:v>1.676022580076683</c:v>
                </c:pt>
                <c:pt idx="36">
                  <c:v>1.6966419486347091</c:v>
                </c:pt>
                <c:pt idx="37">
                  <c:v>1.7164998475088369</c:v>
                </c:pt>
                <c:pt idx="38">
                  <c:v>1.735658249680176</c:v>
                </c:pt>
                <c:pt idx="39">
                  <c:v>1.7541759177009471</c:v>
                </c:pt>
                <c:pt idx="40">
                  <c:v>1.7721016703488135</c:v>
                </c:pt>
                <c:pt idx="41">
                  <c:v>1.7894810857487777</c:v>
                </c:pt>
                <c:pt idx="42">
                  <c:v>1.8063498497572323</c:v>
                </c:pt>
                <c:pt idx="43">
                  <c:v>1.822744436671865</c:v>
                </c:pt>
                <c:pt idx="44">
                  <c:v>1.8386942320222304</c:v>
                </c:pt>
                <c:pt idx="45">
                  <c:v>1.8542267225327389</c:v>
                </c:pt>
                <c:pt idx="46">
                  <c:v>1.8693672320614889</c:v>
                </c:pt>
                <c:pt idx="47">
                  <c:v>1.8841361963754344</c:v>
                </c:pt>
                <c:pt idx="48">
                  <c:v>1.8985548038260982</c:v>
                </c:pt>
                <c:pt idx="49">
                  <c:v>1.9126414332883002</c:v>
                </c:pt>
                <c:pt idx="50">
                  <c:v>1.9263680681813848</c:v>
                </c:pt>
                <c:pt idx="51">
                  <c:v>1.9396554127567638</c:v>
                </c:pt>
                <c:pt idx="52">
                  <c:v>1.9526656544129459</c:v>
                </c:pt>
                <c:pt idx="53">
                  <c:v>1.9654139308017007</c:v>
                </c:pt>
                <c:pt idx="54">
                  <c:v>1.9779105403605679</c:v>
                </c:pt>
                <c:pt idx="55">
                  <c:v>1.9922225841405408</c:v>
                </c:pt>
                <c:pt idx="56">
                  <c:v>2.0221554476872652</c:v>
                </c:pt>
                <c:pt idx="57">
                  <c:v>2.0520569344398538</c:v>
                </c:pt>
                <c:pt idx="58">
                  <c:v>2.082983021254833</c:v>
                </c:pt>
                <c:pt idx="59">
                  <c:v>2.1145860272904273</c:v>
                </c:pt>
                <c:pt idx="60">
                  <c:v>2.1461179555097485</c:v>
                </c:pt>
                <c:pt idx="61">
                  <c:v>2.1775789112148103</c:v>
                </c:pt>
                <c:pt idx="62">
                  <c:v>2.2089708357875049</c:v>
                </c:pt>
                <c:pt idx="63">
                  <c:v>2.2402948103900582</c:v>
                </c:pt>
                <c:pt idx="64">
                  <c:v>2.2715517361417374</c:v>
                </c:pt>
                <c:pt idx="65">
                  <c:v>2.302741796189371</c:v>
                </c:pt>
                <c:pt idx="66">
                  <c:v>2.3338532861731633</c:v>
                </c:pt>
                <c:pt idx="67">
                  <c:v>2.3648269769559946</c:v>
                </c:pt>
                <c:pt idx="68">
                  <c:v>2.3957053646845026</c:v>
                </c:pt>
                <c:pt idx="69">
                  <c:v>2.4264894150006495</c:v>
                </c:pt>
                <c:pt idx="70">
                  <c:v>2.4571792015646556</c:v>
                </c:pt>
                <c:pt idx="71">
                  <c:v>2.4877755690652124</c:v>
                </c:pt>
                <c:pt idx="72">
                  <c:v>2.5182776276720995</c:v>
                </c:pt>
                <c:pt idx="73">
                  <c:v>2.5486882322323807</c:v>
                </c:pt>
                <c:pt idx="74">
                  <c:v>2.5790063938417882</c:v>
                </c:pt>
                <c:pt idx="75">
                  <c:v>2.6092331644530313</c:v>
                </c:pt>
                <c:pt idx="76">
                  <c:v>2.639369492992909</c:v>
                </c:pt>
                <c:pt idx="77">
                  <c:v>2.6694164368275066</c:v>
                </c:pt>
                <c:pt idx="78">
                  <c:v>2.6993748651847489</c:v>
                </c:pt>
                <c:pt idx="79">
                  <c:v>2.7292448457288612</c:v>
                </c:pt>
                <c:pt idx="80">
                  <c:v>2.7590274431553614</c:v>
                </c:pt>
                <c:pt idx="81">
                  <c:v>2.7887246904159126</c:v>
                </c:pt>
                <c:pt idx="82">
                  <c:v>2.8183355608523071</c:v>
                </c:pt>
                <c:pt idx="83">
                  <c:v>2.8478620040191731</c:v>
                </c:pt>
                <c:pt idx="84">
                  <c:v>2.8773031691319626</c:v>
                </c:pt>
                <c:pt idx="85">
                  <c:v>2.9066620618528098</c:v>
                </c:pt>
                <c:pt idx="86">
                  <c:v>2.9359385937187055</c:v>
                </c:pt>
                <c:pt idx="87">
                  <c:v>2.9651339988606682</c:v>
                </c:pt>
                <c:pt idx="88">
                  <c:v>2.9942481934327301</c:v>
                </c:pt>
                <c:pt idx="89">
                  <c:v>3.0232844372372432</c:v>
                </c:pt>
                <c:pt idx="90">
                  <c:v>3.0522415662373428</c:v>
                </c:pt>
                <c:pt idx="91">
                  <c:v>3.0811216690228456</c:v>
                </c:pt>
                <c:pt idx="92">
                  <c:v>3.1099240545220668</c:v>
                </c:pt>
                <c:pt idx="93">
                  <c:v>3.1386494806360172</c:v>
                </c:pt>
                <c:pt idx="94">
                  <c:v>3.1672990531380254</c:v>
                </c:pt>
                <c:pt idx="95">
                  <c:v>3.1958730871019458</c:v>
                </c:pt>
                <c:pt idx="96">
                  <c:v>3.2243714138518884</c:v>
                </c:pt>
                <c:pt idx="97">
                  <c:v>3.2527951498656797</c:v>
                </c:pt>
                <c:pt idx="98">
                  <c:v>3.2811444582242193</c:v>
                </c:pt>
                <c:pt idx="99">
                  <c:v>3.309420397273827</c:v>
                </c:pt>
                <c:pt idx="100">
                  <c:v>3.3376209506199492</c:v>
                </c:pt>
                <c:pt idx="101">
                  <c:v>3.3657473852861717</c:v>
                </c:pt>
                <c:pt idx="102">
                  <c:v>3.3938005943048943</c:v>
                </c:pt>
                <c:pt idx="103">
                  <c:v>3.4217798705344662</c:v>
                </c:pt>
                <c:pt idx="104">
                  <c:v>3.4496852948162742</c:v>
                </c:pt>
                <c:pt idx="105">
                  <c:v>3.477515744540046</c:v>
                </c:pt>
                <c:pt idx="106">
                  <c:v>3.5052715873695566</c:v>
                </c:pt>
                <c:pt idx="107">
                  <c:v>3.5329529119792746</c:v>
                </c:pt>
                <c:pt idx="108">
                  <c:v>3.5605586349049601</c:v>
                </c:pt>
                <c:pt idx="109">
                  <c:v>3.5880880008159868</c:v>
                </c:pt>
                <c:pt idx="110">
                  <c:v>3.6155411034531832</c:v>
                </c:pt>
                <c:pt idx="111">
                  <c:v>3.6429161687002471</c:v>
                </c:pt>
                <c:pt idx="112">
                  <c:v>3.6702122301977296</c:v>
                </c:pt>
                <c:pt idx="113">
                  <c:v>3.6974283211540135</c:v>
                </c:pt>
                <c:pt idx="114">
                  <c:v>3.7245637810497665</c:v>
                </c:pt>
                <c:pt idx="115">
                  <c:v>3.7516156670131608</c:v>
                </c:pt>
                <c:pt idx="116">
                  <c:v>3.7785839698985075</c:v>
                </c:pt>
                <c:pt idx="117">
                  <c:v>3.8054650283127369</c:v>
                </c:pt>
                <c:pt idx="118">
                  <c:v>3.8322569334549432</c:v>
                </c:pt>
                <c:pt idx="119">
                  <c:v>3.8589577372191797</c:v>
                </c:pt>
                <c:pt idx="120">
                  <c:v>3.8855647000521967</c:v>
                </c:pt>
                <c:pt idx="121">
                  <c:v>3.9120748855524332</c:v>
                </c:pt>
                <c:pt idx="122">
                  <c:v>3.9384834555597577</c:v>
                </c:pt>
                <c:pt idx="123">
                  <c:v>3.9647886690938434</c:v>
                </c:pt>
                <c:pt idx="124">
                  <c:v>3.9909855281187281</c:v>
                </c:pt>
                <c:pt idx="125">
                  <c:v>4.0170682887885949</c:v>
                </c:pt>
                <c:pt idx="126">
                  <c:v>4.0430329836641397</c:v>
                </c:pt>
                <c:pt idx="127">
                  <c:v>4.0688728793615985</c:v>
                </c:pt>
                <c:pt idx="128">
                  <c:v>4.0945820668614479</c:v>
                </c:pt>
                <c:pt idx="129">
                  <c:v>4.120152567389713</c:v>
                </c:pt>
                <c:pt idx="130">
                  <c:v>4.1455758348027345</c:v>
                </c:pt>
                <c:pt idx="131">
                  <c:v>4.1708435433806308</c:v>
                </c:pt>
                <c:pt idx="132">
                  <c:v>4.1959452475589476</c:v>
                </c:pt>
                <c:pt idx="133">
                  <c:v>4.2208688181491745</c:v>
                </c:pt>
                <c:pt idx="134">
                  <c:v>4.2456004394945266</c:v>
                </c:pt>
                <c:pt idx="135">
                  <c:v>4.2701252555188276</c:v>
                </c:pt>
                <c:pt idx="136">
                  <c:v>4.294425161833102</c:v>
                </c:pt>
                <c:pt idx="137">
                  <c:v>4.3184791988450231</c:v>
                </c:pt>
                <c:pt idx="138">
                  <c:v>4.3422634636831541</c:v>
                </c:pt>
                <c:pt idx="139">
                  <c:v>4.3657507016384125</c:v>
                </c:pt>
                <c:pt idx="140">
                  <c:v>4.3889060167960494</c:v>
                </c:pt>
                <c:pt idx="141">
                  <c:v>4.4116879895175938</c:v>
                </c:pt>
                <c:pt idx="142">
                  <c:v>4.4340461859801836</c:v>
                </c:pt>
                <c:pt idx="143">
                  <c:v>4.4559163268628526</c:v>
                </c:pt>
                <c:pt idx="144">
                  <c:v>4.4772161837670845</c:v>
                </c:pt>
                <c:pt idx="145">
                  <c:v>4.497833662350736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94-42BB-8692-9DDC6385A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81544"/>
        <c:axId val="546084168"/>
      </c:scatterChart>
      <c:valAx>
        <c:axId val="546081544"/>
        <c:scaling>
          <c:orientation val="minMax"/>
          <c:max val="1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i="0" u="none" strike="noStrike" baseline="0">
                    <a:effectLst/>
                  </a:rPr>
                  <a:t>Na</a:t>
                </a:r>
                <a:r>
                  <a:rPr lang="en-US" sz="2000" b="1" i="0" u="none" strike="noStrike" baseline="-25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O</a:t>
                </a:r>
                <a:r>
                  <a:rPr lang="en-US" sz="2000" b="1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(wt.%)</a:t>
                </a:r>
                <a:endParaRPr lang="en-US" sz="2000" b="1" baseline="-250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170679145992571"/>
              <c:y val="0.949813151992167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46084168"/>
        <c:crosses val="autoZero"/>
        <c:crossBetween val="midCat"/>
        <c:majorUnit val="3"/>
      </c:valAx>
      <c:valAx>
        <c:axId val="546084168"/>
        <c:scaling>
          <c:orientation val="minMax"/>
          <c:max val="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</a:t>
                </a:r>
                <a:r>
                  <a:rPr lang="en-US" sz="2000" b="1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 sz="20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 (wt.%)</a:t>
                </a:r>
              </a:p>
            </c:rich>
          </c:tx>
          <c:layout>
            <c:manualLayout>
              <c:xMode val="edge"/>
              <c:yMode val="edge"/>
              <c:x val="2.5085453975118338E-3"/>
              <c:y val="0.2940238317080702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2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46081544"/>
        <c:crosses val="autoZero"/>
        <c:crossBetween val="midCat"/>
        <c:majorUnit val="2"/>
      </c:valAx>
    </c:plotArea>
    <c:legend>
      <c:legendPos val="r"/>
      <c:legendEntry>
        <c:idx val="8"/>
        <c:delete val="1"/>
      </c:legendEntry>
      <c:legendEntry>
        <c:idx val="9"/>
        <c:delete val="1"/>
      </c:legendEntry>
      <c:legendEntry>
        <c:idx val="16"/>
        <c:delete val="1"/>
      </c:legendEntry>
      <c:legendEntry>
        <c:idx val="17"/>
        <c:delete val="1"/>
      </c:legendEntry>
      <c:layout>
        <c:manualLayout>
          <c:xMode val="edge"/>
          <c:yMode val="edge"/>
          <c:x val="9.2291953385363723E-2"/>
          <c:y val="1.582088735963056E-2"/>
          <c:w val="0.23867945604566704"/>
          <c:h val="0.56793557462015121"/>
        </c:manualLayout>
      </c:layout>
      <c:overlay val="0"/>
      <c:spPr>
        <a:solidFill>
          <a:schemeClr val="bg1"/>
        </a:solidFill>
        <a:ln w="15875">
          <a:solidFill>
            <a:schemeClr val="tx1"/>
          </a:solidFill>
        </a:ln>
      </c:spPr>
      <c:txPr>
        <a:bodyPr/>
        <a:lstStyle/>
        <a:p>
          <a:pPr>
            <a:defRPr sz="12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803219811408714E-2"/>
          <c:y val="3.5815932791314287E-2"/>
          <c:w val="0.87544239378424493"/>
          <c:h val="0.85146066921133001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'[1]diagram lines'!$C$4:$C$5</c:f>
              <c:numCache>
                <c:formatCode>General</c:formatCode>
                <c:ptCount val="2"/>
                <c:pt idx="0">
                  <c:v>41</c:v>
                </c:pt>
                <c:pt idx="1">
                  <c:v>41</c:v>
                </c:pt>
              </c:numCache>
            </c:numRef>
          </c:xVal>
          <c:yVal>
            <c:numRef>
              <c:f>'[1]diagram lines'!$D$4:$D$5</c:f>
              <c:numCache>
                <c:formatCode>General</c:formatCode>
                <c:ptCount val="2"/>
                <c:pt idx="0">
                  <c:v>3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CE-47F5-B77A-260A2936DBDA}"/>
            </c:ext>
          </c:extLst>
        </c:ser>
        <c:ser>
          <c:idx val="1"/>
          <c:order val="1"/>
          <c:tx>
            <c:v>2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lines'!$C$6:$C$7</c:f>
              <c:numCache>
                <c:formatCode>General</c:formatCode>
                <c:ptCount val="2"/>
                <c:pt idx="0">
                  <c:v>41</c:v>
                </c:pt>
                <c:pt idx="1">
                  <c:v>45</c:v>
                </c:pt>
              </c:numCache>
            </c:numRef>
          </c:xVal>
          <c:yVal>
            <c:numRef>
              <c:f>'[1]diagram lines'!$D$6:$D$7</c:f>
              <c:numCache>
                <c:formatCode>General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CE-47F5-B77A-260A2936DBDA}"/>
            </c:ext>
          </c:extLst>
        </c:ser>
        <c:ser>
          <c:idx val="2"/>
          <c:order val="2"/>
          <c:tx>
            <c:v>3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lines'!$C$8:$C$9</c:f>
              <c:numCache>
                <c:formatCode>General</c:formatCode>
                <c:ptCount val="2"/>
                <c:pt idx="0">
                  <c:v>45</c:v>
                </c:pt>
                <c:pt idx="1">
                  <c:v>45</c:v>
                </c:pt>
              </c:numCache>
            </c:numRef>
          </c:xVal>
          <c:yVal>
            <c:numRef>
              <c:f>'[1]diagram lines'!$D$8:$D$9</c:f>
              <c:numCache>
                <c:formatCode>General</c:formatCode>
                <c:ptCount val="2"/>
                <c:pt idx="0">
                  <c:v>3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CE-47F5-B77A-260A2936DBDA}"/>
            </c:ext>
          </c:extLst>
        </c:ser>
        <c:ser>
          <c:idx val="3"/>
          <c:order val="3"/>
          <c:tx>
            <c:v>4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lines'!$C$10:$C$11</c:f>
              <c:numCache>
                <c:formatCode>General</c:formatCode>
                <c:ptCount val="2"/>
                <c:pt idx="0">
                  <c:v>45</c:v>
                </c:pt>
                <c:pt idx="1">
                  <c:v>45</c:v>
                </c:pt>
              </c:numCache>
            </c:numRef>
          </c:xVal>
          <c:yVal>
            <c:numRef>
              <c:f>'[1]diagram lines'!$D$10:$D$11</c:f>
              <c:numCache>
                <c:formatCode>General</c:formatCode>
                <c:ptCount val="2"/>
                <c:pt idx="0">
                  <c:v>5</c:v>
                </c:pt>
                <c:pt idx="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CE-47F5-B77A-260A2936DBDA}"/>
            </c:ext>
          </c:extLst>
        </c:ser>
        <c:ser>
          <c:idx val="4"/>
          <c:order val="4"/>
          <c:tx>
            <c:v>5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lines'!$C$12:$C$13</c:f>
              <c:numCache>
                <c:formatCode>General</c:formatCode>
                <c:ptCount val="2"/>
                <c:pt idx="0">
                  <c:v>41</c:v>
                </c:pt>
                <c:pt idx="1">
                  <c:v>41</c:v>
                </c:pt>
              </c:numCache>
            </c:numRef>
          </c:xVal>
          <c:yVal>
            <c:numRef>
              <c:f>'[1]diagram lines'!$D$12:$D$13</c:f>
              <c:numCache>
                <c:formatCode>General</c:formatCode>
                <c:ptCount val="2"/>
                <c:pt idx="0">
                  <c:v>7</c:v>
                </c:pt>
                <c:pt idx="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CE-47F5-B77A-260A2936DBDA}"/>
            </c:ext>
          </c:extLst>
        </c:ser>
        <c:ser>
          <c:idx val="5"/>
          <c:order val="5"/>
          <c:tx>
            <c:v>6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lines'!$C$14:$C$15</c:f>
              <c:numCache>
                <c:formatCode>General</c:formatCode>
                <c:ptCount val="2"/>
                <c:pt idx="0">
                  <c:v>41</c:v>
                </c:pt>
                <c:pt idx="1">
                  <c:v>45</c:v>
                </c:pt>
              </c:numCache>
            </c:numRef>
          </c:xVal>
          <c:yVal>
            <c:numRef>
              <c:f>'[1]diagram lines'!$D$14:$D$15</c:f>
              <c:numCache>
                <c:formatCode>General</c:formatCode>
                <c:ptCount val="2"/>
                <c:pt idx="0">
                  <c:v>7</c:v>
                </c:pt>
                <c:pt idx="1">
                  <c:v>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CE-47F5-B77A-260A2936DBDA}"/>
            </c:ext>
          </c:extLst>
        </c:ser>
        <c:ser>
          <c:idx val="6"/>
          <c:order val="6"/>
          <c:tx>
            <c:v>7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lines'!$C$16:$C$17</c:f>
              <c:numCache>
                <c:formatCode>General</c:formatCode>
                <c:ptCount val="2"/>
                <c:pt idx="0">
                  <c:v>45</c:v>
                </c:pt>
                <c:pt idx="1">
                  <c:v>49.4</c:v>
                </c:pt>
              </c:numCache>
            </c:numRef>
          </c:xVal>
          <c:yVal>
            <c:numRef>
              <c:f>'[1]diagram lines'!$D$16:$D$17</c:f>
              <c:numCache>
                <c:formatCode>General</c:formatCode>
                <c:ptCount val="2"/>
                <c:pt idx="0">
                  <c:v>9.4</c:v>
                </c:pt>
                <c:pt idx="1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E-47F5-B77A-260A2936DBDA}"/>
            </c:ext>
          </c:extLst>
        </c:ser>
        <c:ser>
          <c:idx val="7"/>
          <c:order val="7"/>
          <c:tx>
            <c:v>8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lines'!$C$18:$C$19</c:f>
              <c:numCache>
                <c:formatCode>General</c:formatCode>
                <c:ptCount val="2"/>
                <c:pt idx="0">
                  <c:v>49.4</c:v>
                </c:pt>
                <c:pt idx="1">
                  <c:v>45</c:v>
                </c:pt>
              </c:numCache>
            </c:numRef>
          </c:xVal>
          <c:yVal>
            <c:numRef>
              <c:f>'[1]diagram lines'!$D$18:$D$19</c:f>
              <c:numCache>
                <c:formatCode>General</c:formatCode>
                <c:ptCount val="2"/>
                <c:pt idx="0">
                  <c:v>7.3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CE-47F5-B77A-260A2936DBDA}"/>
            </c:ext>
          </c:extLst>
        </c:ser>
        <c:ser>
          <c:idx val="8"/>
          <c:order val="8"/>
          <c:tx>
            <c:v>9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lines'!$C$20:$C$21</c:f>
              <c:numCache>
                <c:formatCode>General</c:formatCode>
                <c:ptCount val="2"/>
                <c:pt idx="0">
                  <c:v>52</c:v>
                </c:pt>
                <c:pt idx="1">
                  <c:v>45</c:v>
                </c:pt>
              </c:numCache>
            </c:numRef>
          </c:xVal>
          <c:yVal>
            <c:numRef>
              <c:f>'[1]diagram lines'!$D$20:$D$21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CE-47F5-B77A-260A2936DBDA}"/>
            </c:ext>
          </c:extLst>
        </c:ser>
        <c:ser>
          <c:idx val="9"/>
          <c:order val="9"/>
          <c:tx>
            <c:v>10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lines'!$C$22:$C$23</c:f>
              <c:numCache>
                <c:formatCode>General</c:formatCode>
                <c:ptCount val="2"/>
                <c:pt idx="0">
                  <c:v>52</c:v>
                </c:pt>
                <c:pt idx="1">
                  <c:v>52</c:v>
                </c:pt>
              </c:numCache>
            </c:numRef>
          </c:xVal>
          <c:yVal>
            <c:numRef>
              <c:f>'[1]diagram lines'!$D$22:$D$23</c:f>
              <c:numCache>
                <c:formatCode>General</c:formatCode>
                <c:ptCount val="2"/>
                <c:pt idx="0">
                  <c:v>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CE-47F5-B77A-260A2936DBDA}"/>
            </c:ext>
          </c:extLst>
        </c:ser>
        <c:ser>
          <c:idx val="10"/>
          <c:order val="10"/>
          <c:tx>
            <c:v>11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lines'!$C$24:$C$25</c:f>
              <c:numCache>
                <c:formatCode>General</c:formatCode>
                <c:ptCount val="2"/>
                <c:pt idx="0">
                  <c:v>52</c:v>
                </c:pt>
                <c:pt idx="1">
                  <c:v>49.4</c:v>
                </c:pt>
              </c:numCache>
            </c:numRef>
          </c:xVal>
          <c:yVal>
            <c:numRef>
              <c:f>'[1]diagram lines'!$D$24:$D$25</c:f>
              <c:numCache>
                <c:formatCode>General</c:formatCode>
                <c:ptCount val="2"/>
                <c:pt idx="0">
                  <c:v>5</c:v>
                </c:pt>
                <c:pt idx="1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ACE-47F5-B77A-260A2936DBDA}"/>
            </c:ext>
          </c:extLst>
        </c:ser>
        <c:ser>
          <c:idx val="11"/>
          <c:order val="11"/>
          <c:tx>
            <c:v>12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lines'!$C$26:$C$27</c:f>
              <c:numCache>
                <c:formatCode>General</c:formatCode>
                <c:ptCount val="2"/>
                <c:pt idx="0">
                  <c:v>52</c:v>
                </c:pt>
                <c:pt idx="1">
                  <c:v>57</c:v>
                </c:pt>
              </c:numCache>
            </c:numRef>
          </c:xVal>
          <c:yVal>
            <c:numRef>
              <c:f>'[1]diagram lines'!$D$26:$D$27</c:f>
              <c:numCache>
                <c:formatCode>General</c:formatCode>
                <c:ptCount val="2"/>
                <c:pt idx="0">
                  <c:v>5</c:v>
                </c:pt>
                <c:pt idx="1">
                  <c:v>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ACE-47F5-B77A-260A2936DBDA}"/>
            </c:ext>
          </c:extLst>
        </c:ser>
        <c:ser>
          <c:idx val="12"/>
          <c:order val="12"/>
          <c:tx>
            <c:v>13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lines'!$C$28:$C$29</c:f>
              <c:numCache>
                <c:formatCode>General</c:formatCode>
                <c:ptCount val="2"/>
                <c:pt idx="0">
                  <c:v>57</c:v>
                </c:pt>
                <c:pt idx="1">
                  <c:v>53</c:v>
                </c:pt>
              </c:numCache>
            </c:numRef>
          </c:xVal>
          <c:yVal>
            <c:numRef>
              <c:f>'[1]diagram lines'!$D$28:$D$29</c:f>
              <c:numCache>
                <c:formatCode>General</c:formatCode>
                <c:ptCount val="2"/>
                <c:pt idx="0">
                  <c:v>5.9</c:v>
                </c:pt>
                <c:pt idx="1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ACE-47F5-B77A-260A2936DBDA}"/>
            </c:ext>
          </c:extLst>
        </c:ser>
        <c:ser>
          <c:idx val="13"/>
          <c:order val="13"/>
          <c:tx>
            <c:v>14</c:v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lines'!$C$30:$C$31</c:f>
              <c:numCache>
                <c:formatCode>General</c:formatCode>
                <c:ptCount val="2"/>
                <c:pt idx="0">
                  <c:v>57</c:v>
                </c:pt>
                <c:pt idx="1">
                  <c:v>63</c:v>
                </c:pt>
              </c:numCache>
            </c:numRef>
          </c:xVal>
          <c:yVal>
            <c:numRef>
              <c:f>'[1]diagram lines'!$D$30:$D$31</c:f>
              <c:numCache>
                <c:formatCode>General</c:formatCode>
                <c:ptCount val="2"/>
                <c:pt idx="0">
                  <c:v>5.9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ACE-47F5-B77A-260A2936DBDA}"/>
            </c:ext>
          </c:extLst>
        </c:ser>
        <c:ser>
          <c:idx val="14"/>
          <c:order val="14"/>
          <c:tx>
            <c:v>15</c:v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lines'!$C$32:$C$33</c:f>
              <c:numCache>
                <c:formatCode>General</c:formatCode>
                <c:ptCount val="2"/>
                <c:pt idx="0">
                  <c:v>53</c:v>
                </c:pt>
                <c:pt idx="1">
                  <c:v>49.4</c:v>
                </c:pt>
              </c:numCache>
            </c:numRef>
          </c:xVal>
          <c:yVal>
            <c:numRef>
              <c:f>'[1]diagram lines'!$D$32:$D$33</c:f>
              <c:numCache>
                <c:formatCode>General</c:formatCode>
                <c:ptCount val="2"/>
                <c:pt idx="0">
                  <c:v>9.3000000000000007</c:v>
                </c:pt>
                <c:pt idx="1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ACE-47F5-B77A-260A2936DBDA}"/>
            </c:ext>
          </c:extLst>
        </c:ser>
        <c:ser>
          <c:idx val="15"/>
          <c:order val="15"/>
          <c:tx>
            <c:v>16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lines'!$C$34:$C$35</c:f>
              <c:numCache>
                <c:formatCode>General</c:formatCode>
                <c:ptCount val="2"/>
                <c:pt idx="0">
                  <c:v>53</c:v>
                </c:pt>
                <c:pt idx="1">
                  <c:v>48.4</c:v>
                </c:pt>
              </c:numCache>
            </c:numRef>
          </c:xVal>
          <c:yVal>
            <c:numRef>
              <c:f>'[1]diagram lines'!$D$34:$D$35</c:f>
              <c:numCache>
                <c:formatCode>General</c:formatCode>
                <c:ptCount val="2"/>
                <c:pt idx="0">
                  <c:v>9.3000000000000007</c:v>
                </c:pt>
                <c:pt idx="1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ACE-47F5-B77A-260A2936DBDA}"/>
            </c:ext>
          </c:extLst>
        </c:ser>
        <c:ser>
          <c:idx val="16"/>
          <c:order val="16"/>
          <c:tx>
            <c:v>17</c:v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forward val="9"/>
            <c:dispRSqr val="0"/>
            <c:dispEq val="0"/>
          </c:trendline>
          <c:xVal>
            <c:numRef>
              <c:f>'[1]diagram lines'!$C$36:$C$37</c:f>
              <c:numCache>
                <c:formatCode>General</c:formatCode>
                <c:ptCount val="2"/>
                <c:pt idx="0">
                  <c:v>53</c:v>
                </c:pt>
                <c:pt idx="1">
                  <c:v>57.6</c:v>
                </c:pt>
              </c:numCache>
            </c:numRef>
          </c:xVal>
          <c:yVal>
            <c:numRef>
              <c:f>'[1]diagram lines'!$D$36:$D$37</c:f>
              <c:numCache>
                <c:formatCode>General</c:formatCode>
                <c:ptCount val="2"/>
                <c:pt idx="0">
                  <c:v>9.3000000000000007</c:v>
                </c:pt>
                <c:pt idx="1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ACE-47F5-B77A-260A2936DBDA}"/>
            </c:ext>
          </c:extLst>
        </c:ser>
        <c:ser>
          <c:idx val="17"/>
          <c:order val="17"/>
          <c:tx>
            <c:v>18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lines'!$C$38:$C$39</c:f>
              <c:numCache>
                <c:formatCode>General</c:formatCode>
                <c:ptCount val="2"/>
                <c:pt idx="0">
                  <c:v>45</c:v>
                </c:pt>
                <c:pt idx="1">
                  <c:v>48.4</c:v>
                </c:pt>
              </c:numCache>
            </c:numRef>
          </c:xVal>
          <c:yVal>
            <c:numRef>
              <c:f>'[1]diagram lines'!$D$38:$D$39</c:f>
              <c:numCache>
                <c:formatCode>General</c:formatCode>
                <c:ptCount val="2"/>
                <c:pt idx="0">
                  <c:v>9.4</c:v>
                </c:pt>
                <c:pt idx="1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ACE-47F5-B77A-260A2936DBDA}"/>
            </c:ext>
          </c:extLst>
        </c:ser>
        <c:ser>
          <c:idx val="18"/>
          <c:order val="18"/>
          <c:tx>
            <c:v>19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lines'!$C$40:$C$41</c:f>
              <c:numCache>
                <c:formatCode>General</c:formatCode>
                <c:ptCount val="2"/>
                <c:pt idx="0">
                  <c:v>52.5</c:v>
                </c:pt>
                <c:pt idx="1">
                  <c:v>48.4</c:v>
                </c:pt>
              </c:numCache>
            </c:numRef>
          </c:xVal>
          <c:yVal>
            <c:numRef>
              <c:f>'[1]diagram lines'!$D$40:$D$41</c:f>
              <c:numCache>
                <c:formatCode>General</c:formatCode>
                <c:ptCount val="2"/>
                <c:pt idx="0">
                  <c:v>14</c:v>
                </c:pt>
                <c:pt idx="1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ACE-47F5-B77A-260A2936DBDA}"/>
            </c:ext>
          </c:extLst>
        </c:ser>
        <c:ser>
          <c:idx val="19"/>
          <c:order val="19"/>
          <c:tx>
            <c:v>20</c:v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5"/>
            <c:dispRSqr val="0"/>
            <c:dispEq val="0"/>
          </c:trendline>
          <c:xVal>
            <c:numRef>
              <c:f>'[1]diagram lines'!$C$42:$C$43</c:f>
              <c:numCache>
                <c:formatCode>General</c:formatCode>
                <c:ptCount val="2"/>
                <c:pt idx="0">
                  <c:v>52.5</c:v>
                </c:pt>
                <c:pt idx="1">
                  <c:v>57.6</c:v>
                </c:pt>
              </c:numCache>
            </c:numRef>
          </c:xVal>
          <c:yVal>
            <c:numRef>
              <c:f>'[1]diagram lines'!$D$42:$D$43</c:f>
              <c:numCache>
                <c:formatCode>General</c:formatCode>
                <c:ptCount val="2"/>
                <c:pt idx="0">
                  <c:v>14</c:v>
                </c:pt>
                <c:pt idx="1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ACE-47F5-B77A-260A2936DBDA}"/>
            </c:ext>
          </c:extLst>
        </c:ser>
        <c:ser>
          <c:idx val="20"/>
          <c:order val="20"/>
          <c:tx>
            <c:v>21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lines'!$C$44:$C$45</c:f>
              <c:numCache>
                <c:formatCode>General</c:formatCode>
                <c:ptCount val="2"/>
                <c:pt idx="0">
                  <c:v>57.6</c:v>
                </c:pt>
                <c:pt idx="1">
                  <c:v>63</c:v>
                </c:pt>
              </c:numCache>
            </c:numRef>
          </c:xVal>
          <c:yVal>
            <c:numRef>
              <c:f>'[1]diagram lines'!$D$44:$D$45</c:f>
              <c:numCache>
                <c:formatCode>General</c:formatCode>
                <c:ptCount val="2"/>
                <c:pt idx="0">
                  <c:v>11.7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ACE-47F5-B77A-260A2936DBDA}"/>
            </c:ext>
          </c:extLst>
        </c:ser>
        <c:ser>
          <c:idx val="21"/>
          <c:order val="21"/>
          <c:tx>
            <c:v>22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lines'!$C$46:$C$47</c:f>
              <c:numCache>
                <c:formatCode>General</c:formatCode>
                <c:ptCount val="2"/>
                <c:pt idx="0">
                  <c:v>63</c:v>
                </c:pt>
                <c:pt idx="1">
                  <c:v>63</c:v>
                </c:pt>
              </c:numCache>
            </c:numRef>
          </c:xVal>
          <c:yVal>
            <c:numRef>
              <c:f>'[1]diagram lines'!$D$46:$D$47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ACE-47F5-B77A-260A2936DBDA}"/>
            </c:ext>
          </c:extLst>
        </c:ser>
        <c:ser>
          <c:idx val="22"/>
          <c:order val="22"/>
          <c:tx>
            <c:v>23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lines'!$C$48:$C$49</c:f>
              <c:numCache>
                <c:formatCode>General</c:formatCode>
                <c:ptCount val="2"/>
                <c:pt idx="0">
                  <c:v>57</c:v>
                </c:pt>
                <c:pt idx="1">
                  <c:v>57</c:v>
                </c:pt>
              </c:numCache>
            </c:numRef>
          </c:xVal>
          <c:yVal>
            <c:numRef>
              <c:f>'[1]diagram lines'!$D$48:$D$49</c:f>
              <c:numCache>
                <c:formatCode>General</c:formatCode>
                <c:ptCount val="2"/>
                <c:pt idx="0">
                  <c:v>5.9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ACE-47F5-B77A-260A2936DBDA}"/>
            </c:ext>
          </c:extLst>
        </c:ser>
        <c:ser>
          <c:idx val="23"/>
          <c:order val="23"/>
          <c:tx>
            <c:v>24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lines'!$C$50:$C$51</c:f>
              <c:numCache>
                <c:formatCode>General</c:formatCode>
                <c:ptCount val="2"/>
                <c:pt idx="0">
                  <c:v>63</c:v>
                </c:pt>
                <c:pt idx="1">
                  <c:v>69</c:v>
                </c:pt>
              </c:numCache>
            </c:numRef>
          </c:xVal>
          <c:yVal>
            <c:numRef>
              <c:f>'[1]diagram lines'!$D$50:$D$51</c:f>
              <c:numCache>
                <c:formatCode>General</c:formatCode>
                <c:ptCount val="2"/>
                <c:pt idx="0">
                  <c:v>7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ACE-47F5-B77A-260A2936DBDA}"/>
            </c:ext>
          </c:extLst>
        </c:ser>
        <c:ser>
          <c:idx val="24"/>
          <c:order val="24"/>
          <c:tx>
            <c:v>25</c:v>
          </c:tx>
          <c:spPr>
            <a:ln w="158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5875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CACE-47F5-B77A-260A2936DBDA}"/>
              </c:ext>
            </c:extLst>
          </c:dPt>
          <c:xVal>
            <c:numRef>
              <c:f>'[1]diagram lines'!$C$52:$C$53</c:f>
              <c:numCache>
                <c:formatCode>General</c:formatCode>
                <c:ptCount val="2"/>
                <c:pt idx="0">
                  <c:v>69</c:v>
                </c:pt>
                <c:pt idx="1">
                  <c:v>77</c:v>
                </c:pt>
              </c:numCache>
            </c:numRef>
          </c:xVal>
          <c:yVal>
            <c:numRef>
              <c:f>'[1]diagram lines'!$D$52:$D$53</c:f>
              <c:numCache>
                <c:formatCode>General</c:formatCode>
                <c:ptCount val="2"/>
                <c:pt idx="0">
                  <c:v>8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CACE-47F5-B77A-260A2936DBDA}"/>
            </c:ext>
          </c:extLst>
        </c:ser>
        <c:ser>
          <c:idx val="25"/>
          <c:order val="25"/>
          <c:tx>
            <c:v>26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'[1]diagram lines'!$C$54:$C$55</c:f>
              <c:numCache>
                <c:formatCode>General</c:formatCode>
                <c:ptCount val="2"/>
                <c:pt idx="0">
                  <c:v>69</c:v>
                </c:pt>
                <c:pt idx="1">
                  <c:v>69</c:v>
                </c:pt>
              </c:numCache>
            </c:numRef>
          </c:xVal>
          <c:yVal>
            <c:numRef>
              <c:f>'[1]diagram lines'!$D$54:$D$55</c:f>
              <c:numCache>
                <c:formatCode>General</c:formatCode>
                <c:ptCount val="2"/>
                <c:pt idx="0">
                  <c:v>8</c:v>
                </c:pt>
                <c:pt idx="1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CACE-47F5-B77A-260A2936DBDA}"/>
            </c:ext>
          </c:extLst>
        </c:ser>
        <c:ser>
          <c:idx val="34"/>
          <c:order val="26"/>
          <c:tx>
            <c:v>Irvine and Baragar 1971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'[1]diagram lines'!$G$62:$G$67</c:f>
              <c:numCache>
                <c:formatCode>General</c:formatCode>
                <c:ptCount val="6"/>
                <c:pt idx="0">
                  <c:v>39</c:v>
                </c:pt>
                <c:pt idx="1">
                  <c:v>43.275095039999997</c:v>
                </c:pt>
                <c:pt idx="2">
                  <c:v>48.184322559999998</c:v>
                </c:pt>
                <c:pt idx="3">
                  <c:v>53.72380416</c:v>
                </c:pt>
                <c:pt idx="4">
                  <c:v>60.472803839999969</c:v>
                </c:pt>
                <c:pt idx="5">
                  <c:v>77.151999999999759</c:v>
                </c:pt>
              </c:numCache>
            </c:numRef>
          </c:xVal>
          <c:yVal>
            <c:numRef>
              <c:f>'[1]diagram lines'!$H$62:$H$67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ACE-47F5-B77A-260A2936DBDA}"/>
            </c:ext>
          </c:extLst>
        </c:ser>
        <c:ser>
          <c:idx val="26"/>
          <c:order val="27"/>
          <c:tx>
            <c:strRef>
              <c:f>'B. LLD classification'!$B$8</c:f>
              <c:strCache>
                <c:ptCount val="1"/>
                <c:pt idx="0">
                  <c:v>Basanite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3"/>
            <c:spPr>
              <a:solidFill>
                <a:schemeClr val="bg2">
                  <a:lumMod val="2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('B. LLD classification'!$AH$5,'B. LLD classification'!$AH$8:$AH$9)</c:f>
              <c:numCache>
                <c:formatCode>0.00</c:formatCode>
                <c:ptCount val="3"/>
                <c:pt idx="0">
                  <c:v>41.902752203881448</c:v>
                </c:pt>
                <c:pt idx="1">
                  <c:v>41.714124223235096</c:v>
                </c:pt>
                <c:pt idx="2">
                  <c:v>41.314954436515329</c:v>
                </c:pt>
              </c:numCache>
            </c:numRef>
          </c:xVal>
          <c:yVal>
            <c:numRef>
              <c:f>('B. LLD classification'!$AY$5,'B. LLD classification'!$AY$8:$AY$9)</c:f>
              <c:numCache>
                <c:formatCode>0.00</c:formatCode>
                <c:ptCount val="3"/>
                <c:pt idx="0">
                  <c:v>5.1978197461258953</c:v>
                </c:pt>
                <c:pt idx="1">
                  <c:v>5.3810789761655178</c:v>
                </c:pt>
                <c:pt idx="2">
                  <c:v>4.3373546623999566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ACE-47F5-B77A-260A2936DBDA}"/>
            </c:ext>
          </c:extLst>
        </c:ser>
        <c:ser>
          <c:idx val="27"/>
          <c:order val="28"/>
          <c:tx>
            <c:strRef>
              <c:f>'B. LLD classification'!$B$6</c:f>
              <c:strCache>
                <c:ptCount val="1"/>
                <c:pt idx="0">
                  <c:v>Nephelinite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3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classification'!$AH$6</c:f>
              <c:numCache>
                <c:formatCode>0.00</c:formatCode>
                <c:ptCount val="1"/>
                <c:pt idx="0">
                  <c:v>39.67595371925389</c:v>
                </c:pt>
              </c:numCache>
            </c:numRef>
          </c:xVal>
          <c:yVal>
            <c:numRef>
              <c:f>'B. LLD classification'!$AY$6</c:f>
              <c:numCache>
                <c:formatCode>0.00</c:formatCode>
                <c:ptCount val="1"/>
                <c:pt idx="0">
                  <c:v>5.530520451526888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ACE-47F5-B77A-260A2936DBDA}"/>
            </c:ext>
          </c:extLst>
        </c:ser>
        <c:ser>
          <c:idx val="29"/>
          <c:order val="29"/>
          <c:tx>
            <c:strRef>
              <c:f>'B. LLD classification'!$B$15</c:f>
              <c:strCache>
                <c:ptCount val="1"/>
                <c:pt idx="0">
                  <c:v>Alkaline basalt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3"/>
            <c:spPr>
              <a:solidFill>
                <a:srgbClr val="0070C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classification'!$AH$15:$AH$16</c:f>
              <c:numCache>
                <c:formatCode>0.00</c:formatCode>
                <c:ptCount val="2"/>
                <c:pt idx="0">
                  <c:v>45.630603432646879</c:v>
                </c:pt>
                <c:pt idx="1">
                  <c:v>45.372423258637532</c:v>
                </c:pt>
              </c:numCache>
            </c:numRef>
          </c:xVal>
          <c:yVal>
            <c:numRef>
              <c:f>'B. LLD classification'!$AY$15:$AY$16</c:f>
              <c:numCache>
                <c:formatCode>0.00</c:formatCode>
                <c:ptCount val="2"/>
                <c:pt idx="0">
                  <c:v>3.4488847129450226</c:v>
                </c:pt>
                <c:pt idx="1">
                  <c:v>5.4790121501658451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CACE-47F5-B77A-260A2936DBDA}"/>
            </c:ext>
          </c:extLst>
        </c:ser>
        <c:ser>
          <c:idx val="40"/>
          <c:order val="30"/>
          <c:tx>
            <c:strRef>
              <c:f>'B. LLD classification'!$B$11</c:f>
              <c:strCache>
                <c:ptCount val="1"/>
                <c:pt idx="0">
                  <c:v>Tephrite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13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'B. LLD classification'!$AH$10:$AH$11</c:f>
              <c:numCache>
                <c:formatCode>0.00</c:formatCode>
                <c:ptCount val="2"/>
                <c:pt idx="0">
                  <c:v>47.802676434073426</c:v>
                </c:pt>
                <c:pt idx="1">
                  <c:v>48.091058575896284</c:v>
                </c:pt>
              </c:numCache>
            </c:numRef>
          </c:xVal>
          <c:yVal>
            <c:numRef>
              <c:f>'B. LLD classification'!$AY$10:$AY$11</c:f>
              <c:numCache>
                <c:formatCode>0.00</c:formatCode>
                <c:ptCount val="2"/>
                <c:pt idx="0">
                  <c:v>6.5144624839667724</c:v>
                </c:pt>
                <c:pt idx="1">
                  <c:v>7.3182045658972612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19-43EB-921A-F643F55B98B2}"/>
            </c:ext>
          </c:extLst>
        </c:ser>
        <c:ser>
          <c:idx val="28"/>
          <c:order val="31"/>
          <c:tx>
            <c:strRef>
              <c:f>'B. LLD classification'!$B$7</c:f>
              <c:strCache>
                <c:ptCount val="1"/>
                <c:pt idx="0">
                  <c:v>Phonotephrite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13"/>
            <c:spPr>
              <a:noFill/>
              <a:ln w="25400">
                <a:solidFill>
                  <a:schemeClr val="tx1"/>
                </a:solidFill>
              </a:ln>
            </c:spPr>
          </c:marker>
          <c:xVal>
            <c:numRef>
              <c:f>('B. LLD classification'!$AH$7,'B. LLD classification'!$AH$14)</c:f>
              <c:numCache>
                <c:formatCode>0.00</c:formatCode>
                <c:ptCount val="2"/>
                <c:pt idx="0">
                  <c:v>47.970988268645016</c:v>
                </c:pt>
                <c:pt idx="1">
                  <c:v>49.298334972600827</c:v>
                </c:pt>
              </c:numCache>
            </c:numRef>
          </c:xVal>
          <c:yVal>
            <c:numRef>
              <c:f>('B. LLD classification'!$AY$7,'B. LLD classification'!$AY$14)</c:f>
              <c:numCache>
                <c:formatCode>0.00</c:formatCode>
                <c:ptCount val="2"/>
                <c:pt idx="0">
                  <c:v>8.2556771917126586</c:v>
                </c:pt>
                <c:pt idx="1">
                  <c:v>8.8895133717390298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ACE-47F5-B77A-260A2936DBDA}"/>
            </c:ext>
          </c:extLst>
        </c:ser>
        <c:ser>
          <c:idx val="31"/>
          <c:order val="32"/>
          <c:tx>
            <c:strRef>
              <c:f>'B. LLD classification'!$B$17</c:f>
              <c:strCache>
                <c:ptCount val="1"/>
                <c:pt idx="0">
                  <c:v>Biotite phonolite</c:v>
                </c:pt>
              </c:strCache>
            </c:strRef>
          </c:tx>
          <c:spPr>
            <a:ln>
              <a:noFill/>
            </a:ln>
          </c:spPr>
          <c:marker>
            <c:symbol val="x"/>
            <c:size val="13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('B. LLD classification'!$AH$17,'B. LLD classification'!$AH$18,'B. LLD classification'!$AH$19,'B. LLD classification'!$AH$20,'B. LLD classification'!$AH$27,'B. LLD classification'!$AH$33)</c:f>
              <c:numCache>
                <c:formatCode>0.00</c:formatCode>
                <c:ptCount val="6"/>
                <c:pt idx="0">
                  <c:v>58.674382269922155</c:v>
                </c:pt>
                <c:pt idx="1">
                  <c:v>58.795961035320509</c:v>
                </c:pt>
                <c:pt idx="2">
                  <c:v>58.329914969195329</c:v>
                </c:pt>
                <c:pt idx="3">
                  <c:v>58.054151200358973</c:v>
                </c:pt>
                <c:pt idx="4">
                  <c:v>57.591278742665907</c:v>
                </c:pt>
                <c:pt idx="5">
                  <c:v>58.638918208005613</c:v>
                </c:pt>
              </c:numCache>
            </c:numRef>
          </c:xVal>
          <c:yVal>
            <c:numRef>
              <c:f>('B. LLD classification'!$AY$17,'B. LLD classification'!$AY$18,'B. LLD classification'!$AY$19,'B. LLD classification'!$AY$20,'B. LLD classification'!$AY$27,'B. LLD classification'!$AY$33)</c:f>
              <c:numCache>
                <c:formatCode>0.00</c:formatCode>
                <c:ptCount val="6"/>
                <c:pt idx="0">
                  <c:v>14.433756630008391</c:v>
                </c:pt>
                <c:pt idx="1">
                  <c:v>14.808855821341808</c:v>
                </c:pt>
                <c:pt idx="2">
                  <c:v>14.95251574818834</c:v>
                </c:pt>
                <c:pt idx="3">
                  <c:v>14.473861644266643</c:v>
                </c:pt>
                <c:pt idx="4">
                  <c:v>15.098530625963566</c:v>
                </c:pt>
                <c:pt idx="5">
                  <c:v>12.978533426656517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CACE-47F5-B77A-260A2936DBDA}"/>
            </c:ext>
          </c:extLst>
        </c:ser>
        <c:ser>
          <c:idx val="30"/>
          <c:order val="33"/>
          <c:tx>
            <c:strRef>
              <c:f>'B. LLD classification'!$B$13</c:f>
              <c:strCache>
                <c:ptCount val="1"/>
                <c:pt idx="0">
                  <c:v>Hornblende phonolite</c:v>
                </c:pt>
              </c:strCache>
            </c:strRef>
          </c:tx>
          <c:spPr>
            <a:ln>
              <a:noFill/>
            </a:ln>
          </c:spPr>
          <c:marker>
            <c:symbol val="plus"/>
            <c:size val="13"/>
            <c:spPr>
              <a:noFill/>
              <a:ln w="19050">
                <a:solidFill>
                  <a:srgbClr val="FF0000"/>
                </a:solidFill>
              </a:ln>
            </c:spPr>
          </c:marker>
          <c:xVal>
            <c:numRef>
              <c:f>('B. LLD classification'!$AH$4,'B. LLD classification'!$AH$13,'B. LLD classification'!$AH$21,'B. LLD classification'!$AH$23,'B. LLD classification'!$AH$25,'B. LLD classification'!$AH$26,'B. LLD classification'!$AH$28,'B. LLD classification'!$AH$29,'B. LLD classification'!$AH$30,'B. LLD classification'!$AH$34,'B. LLD classification'!$AH$35,'B. LLD classification'!$AH$37,'B. LLD classification'!$AH$38,'B. LLD classification'!$AH$39,'B. LLD classification'!$AH$40,'B. LLD classification'!$AH$41,'B. LLD classification'!$AH$42,'B. LLD classification'!$AH$43)</c:f>
              <c:numCache>
                <c:formatCode>0.00</c:formatCode>
                <c:ptCount val="18"/>
                <c:pt idx="1">
                  <c:v>57.677528003878429</c:v>
                </c:pt>
                <c:pt idx="2">
                  <c:v>58.433923538544938</c:v>
                </c:pt>
                <c:pt idx="3">
                  <c:v>57.191259127782132</c:v>
                </c:pt>
                <c:pt idx="4">
                  <c:v>56.514658932768867</c:v>
                </c:pt>
                <c:pt idx="5">
                  <c:v>58.589742147133769</c:v>
                </c:pt>
                <c:pt idx="6">
                  <c:v>58.245344691323027</c:v>
                </c:pt>
                <c:pt idx="7">
                  <c:v>56.782286653492655</c:v>
                </c:pt>
                <c:pt idx="8">
                  <c:v>57.802939665451973</c:v>
                </c:pt>
                <c:pt idx="9">
                  <c:v>57.292236385642333</c:v>
                </c:pt>
                <c:pt idx="10">
                  <c:v>57.078243827687139</c:v>
                </c:pt>
                <c:pt idx="11">
                  <c:v>58.713967092273336</c:v>
                </c:pt>
                <c:pt idx="12">
                  <c:v>57.955006517286876</c:v>
                </c:pt>
                <c:pt idx="13">
                  <c:v>59.721217089183703</c:v>
                </c:pt>
                <c:pt idx="14">
                  <c:v>59.490563316502836</c:v>
                </c:pt>
                <c:pt idx="15">
                  <c:v>57.679408653718617</c:v>
                </c:pt>
                <c:pt idx="16">
                  <c:v>59.775385567209511</c:v>
                </c:pt>
                <c:pt idx="17">
                  <c:v>58.408709051123999</c:v>
                </c:pt>
              </c:numCache>
            </c:numRef>
          </c:xVal>
          <c:yVal>
            <c:numRef>
              <c:f>('B. LLD classification'!$AY$4,'B. LLD classification'!$AY$13,'B. LLD classification'!$AY$21,'B. LLD classification'!$AY$23,'B. LLD classification'!$AY$25,'B. LLD classification'!$AY$26,'B. LLD classification'!$AY$28,'B. LLD classification'!$AY$29,'B. LLD classification'!$AY$30,'B. LLD classification'!$AY$34,'B. LLD classification'!$AY$35,'B. LLD classification'!$AY$37,'B. LLD classification'!$AY$38,'B. LLD classification'!$AY$39,'B. LLD classification'!$AY$40,'B. LLD classification'!$AY$41,'B. LLD classification'!$AY$42,'B. LLD classification'!$AY$43)</c:f>
              <c:numCache>
                <c:formatCode>0.00</c:formatCode>
                <c:ptCount val="18"/>
                <c:pt idx="1">
                  <c:v>15.908563190528433</c:v>
                </c:pt>
                <c:pt idx="2">
                  <c:v>15.414899175946331</c:v>
                </c:pt>
                <c:pt idx="3">
                  <c:v>16.142451233539347</c:v>
                </c:pt>
                <c:pt idx="4">
                  <c:v>16.280069230859183</c:v>
                </c:pt>
                <c:pt idx="5">
                  <c:v>15.78999726874617</c:v>
                </c:pt>
                <c:pt idx="6">
                  <c:v>16.19622855455701</c:v>
                </c:pt>
                <c:pt idx="7">
                  <c:v>16.048758978661613</c:v>
                </c:pt>
                <c:pt idx="8">
                  <c:v>14.932091804624912</c:v>
                </c:pt>
                <c:pt idx="9">
                  <c:v>13.946404379589552</c:v>
                </c:pt>
                <c:pt idx="10">
                  <c:v>16.565030821373476</c:v>
                </c:pt>
                <c:pt idx="11">
                  <c:v>14.748627911233164</c:v>
                </c:pt>
                <c:pt idx="12">
                  <c:v>14.615268845784536</c:v>
                </c:pt>
                <c:pt idx="13">
                  <c:v>14.937823310875224</c:v>
                </c:pt>
                <c:pt idx="14">
                  <c:v>14.175525399091693</c:v>
                </c:pt>
                <c:pt idx="15">
                  <c:v>16.254277995766291</c:v>
                </c:pt>
                <c:pt idx="16">
                  <c:v>15.595370282397932</c:v>
                </c:pt>
                <c:pt idx="17">
                  <c:v>15.659254679958902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CACE-47F5-B77A-260A2936DBDA}"/>
            </c:ext>
          </c:extLst>
        </c:ser>
        <c:ser>
          <c:idx val="32"/>
          <c:order val="34"/>
          <c:tx>
            <c:strRef>
              <c:f>'B. LLD classification'!$B$22</c:f>
              <c:strCache>
                <c:ptCount val="1"/>
                <c:pt idx="0">
                  <c:v>Aegerine-augite phonolite</c:v>
                </c:pt>
              </c:strCache>
            </c:strRef>
          </c:tx>
          <c:spPr>
            <a:ln>
              <a:noFill/>
            </a:ln>
          </c:spPr>
          <c:marker>
            <c:symbol val="star"/>
            <c:size val="13"/>
            <c:spPr>
              <a:ln w="19050">
                <a:solidFill>
                  <a:srgbClr val="0070C0"/>
                </a:solidFill>
              </a:ln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26-CACE-47F5-B77A-260A2936DBDA}"/>
              </c:ext>
            </c:extLst>
          </c:dPt>
          <c:xVal>
            <c:numRef>
              <c:f>('B. LLD classification'!$AH$22,'B. LLD classification'!$AH$24,'B. LLD classification'!$AH$31,'B. LLD classification'!$AH$32,'B. LLD classification'!$AH$36)</c:f>
              <c:numCache>
                <c:formatCode>0.00</c:formatCode>
                <c:ptCount val="5"/>
                <c:pt idx="0">
                  <c:v>58.333078517257498</c:v>
                </c:pt>
                <c:pt idx="1">
                  <c:v>58.597521825155468</c:v>
                </c:pt>
                <c:pt idx="2">
                  <c:v>58.433685691576947</c:v>
                </c:pt>
                <c:pt idx="3">
                  <c:v>57.888002959663027</c:v>
                </c:pt>
                <c:pt idx="4">
                  <c:v>57.807169132358915</c:v>
                </c:pt>
              </c:numCache>
            </c:numRef>
          </c:xVal>
          <c:yVal>
            <c:numRef>
              <c:f>('B. LLD classification'!$AY$22,'B. LLD classification'!$AY$24,'B. LLD classification'!$AY$31,'B. LLD classification'!$AY$32,'B. LLD classification'!$AY$36)</c:f>
              <c:numCache>
                <c:formatCode>0.00</c:formatCode>
                <c:ptCount val="5"/>
                <c:pt idx="0">
                  <c:v>16.497229577219567</c:v>
                </c:pt>
                <c:pt idx="1">
                  <c:v>15.34849478771832</c:v>
                </c:pt>
                <c:pt idx="2">
                  <c:v>15.775514423857651</c:v>
                </c:pt>
                <c:pt idx="3">
                  <c:v>16.400566754917037</c:v>
                </c:pt>
                <c:pt idx="4">
                  <c:v>16.900193560052525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CACE-47F5-B77A-260A2936DBDA}"/>
            </c:ext>
          </c:extLst>
        </c:ser>
        <c:ser>
          <c:idx val="33"/>
          <c:order val="35"/>
          <c:tx>
            <c:v>Basanitic LLD 10kbar</c:v>
          </c:tx>
          <c:spPr>
            <a:ln w="38100">
              <a:solidFill>
                <a:schemeClr val="bg2">
                  <a:lumMod val="50000"/>
                </a:schemeClr>
              </a:solidFill>
              <a:tailEnd type="triangle" w="lg" len="med"/>
            </a:ln>
          </c:spPr>
          <c:marker>
            <c:symbol val="none"/>
          </c:marker>
          <c:xVal>
            <c:numRef>
              <c:f>'B. LLD classification'!$AI$48:$AI$236</c:f>
              <c:numCache>
                <c:formatCode>0.00</c:formatCode>
                <c:ptCount val="189"/>
                <c:pt idx="0">
                  <c:v>41.314793988344739</c:v>
                </c:pt>
                <c:pt idx="1">
                  <c:v>41.314793988344739</c:v>
                </c:pt>
                <c:pt idx="2">
                  <c:v>41.314793988344739</c:v>
                </c:pt>
                <c:pt idx="3">
                  <c:v>41.314793988344739</c:v>
                </c:pt>
                <c:pt idx="4">
                  <c:v>41.314793988344739</c:v>
                </c:pt>
                <c:pt idx="5">
                  <c:v>41.314793988344739</c:v>
                </c:pt>
                <c:pt idx="6">
                  <c:v>41.314793988344739</c:v>
                </c:pt>
                <c:pt idx="7">
                  <c:v>41.314793988344739</c:v>
                </c:pt>
                <c:pt idx="8">
                  <c:v>41.314793988344739</c:v>
                </c:pt>
                <c:pt idx="9">
                  <c:v>41.314793988344739</c:v>
                </c:pt>
                <c:pt idx="10">
                  <c:v>41.314793988344739</c:v>
                </c:pt>
                <c:pt idx="11">
                  <c:v>41.314793988344739</c:v>
                </c:pt>
                <c:pt idx="12">
                  <c:v>41.314793988344739</c:v>
                </c:pt>
                <c:pt idx="13">
                  <c:v>41.314793988344739</c:v>
                </c:pt>
                <c:pt idx="14">
                  <c:v>41.314793988344739</c:v>
                </c:pt>
                <c:pt idx="15">
                  <c:v>41.314793988344739</c:v>
                </c:pt>
                <c:pt idx="16">
                  <c:v>41.314793988344739</c:v>
                </c:pt>
                <c:pt idx="17">
                  <c:v>41.314793988344739</c:v>
                </c:pt>
                <c:pt idx="18">
                  <c:v>41.314793988344739</c:v>
                </c:pt>
                <c:pt idx="19">
                  <c:v>41.314793988344739</c:v>
                </c:pt>
                <c:pt idx="20">
                  <c:v>41.314793988344739</c:v>
                </c:pt>
                <c:pt idx="21">
                  <c:v>41.314793988344739</c:v>
                </c:pt>
                <c:pt idx="22">
                  <c:v>41.314793988344739</c:v>
                </c:pt>
                <c:pt idx="23">
                  <c:v>41.314793988344739</c:v>
                </c:pt>
                <c:pt idx="24">
                  <c:v>41.314793988344739</c:v>
                </c:pt>
                <c:pt idx="25">
                  <c:v>41.314793988344739</c:v>
                </c:pt>
                <c:pt idx="26">
                  <c:v>41.314793988344739</c:v>
                </c:pt>
                <c:pt idx="27">
                  <c:v>41.314793988344739</c:v>
                </c:pt>
                <c:pt idx="28">
                  <c:v>41.314793988344739</c:v>
                </c:pt>
                <c:pt idx="29">
                  <c:v>41.314793988344739</c:v>
                </c:pt>
                <c:pt idx="30">
                  <c:v>41.314793988344739</c:v>
                </c:pt>
                <c:pt idx="31">
                  <c:v>41.314793988344739</c:v>
                </c:pt>
                <c:pt idx="32">
                  <c:v>41.314793988344739</c:v>
                </c:pt>
                <c:pt idx="33">
                  <c:v>41.314793988344739</c:v>
                </c:pt>
                <c:pt idx="34">
                  <c:v>41.314793988344739</c:v>
                </c:pt>
                <c:pt idx="35">
                  <c:v>41.314793988344739</c:v>
                </c:pt>
                <c:pt idx="36">
                  <c:v>41.314793988344739</c:v>
                </c:pt>
                <c:pt idx="37">
                  <c:v>41.314793988344739</c:v>
                </c:pt>
                <c:pt idx="38">
                  <c:v>41.314793988344739</c:v>
                </c:pt>
                <c:pt idx="39">
                  <c:v>41.314793988344739</c:v>
                </c:pt>
                <c:pt idx="40">
                  <c:v>41.314793988344739</c:v>
                </c:pt>
                <c:pt idx="41">
                  <c:v>41.314793988344739</c:v>
                </c:pt>
                <c:pt idx="42">
                  <c:v>41.314793988344739</c:v>
                </c:pt>
                <c:pt idx="43">
                  <c:v>41.314793988344739</c:v>
                </c:pt>
                <c:pt idx="44">
                  <c:v>41.314793988344739</c:v>
                </c:pt>
                <c:pt idx="45">
                  <c:v>41.314793988344739</c:v>
                </c:pt>
                <c:pt idx="46">
                  <c:v>41.314793988344739</c:v>
                </c:pt>
                <c:pt idx="47">
                  <c:v>41.314793988344739</c:v>
                </c:pt>
                <c:pt idx="48">
                  <c:v>41.314793988344739</c:v>
                </c:pt>
                <c:pt idx="49">
                  <c:v>41.314793988344739</c:v>
                </c:pt>
                <c:pt idx="50">
                  <c:v>41.314793988344739</c:v>
                </c:pt>
                <c:pt idx="51">
                  <c:v>41.314793988344739</c:v>
                </c:pt>
                <c:pt idx="52">
                  <c:v>41.314793988344739</c:v>
                </c:pt>
                <c:pt idx="53">
                  <c:v>41.314793988344739</c:v>
                </c:pt>
                <c:pt idx="54">
                  <c:v>41.314793988344739</c:v>
                </c:pt>
                <c:pt idx="55">
                  <c:v>41.314793988344739</c:v>
                </c:pt>
                <c:pt idx="56">
                  <c:v>41.314793988344739</c:v>
                </c:pt>
                <c:pt idx="57">
                  <c:v>41.314793988344739</c:v>
                </c:pt>
                <c:pt idx="58">
                  <c:v>41.314793988344739</c:v>
                </c:pt>
                <c:pt idx="59">
                  <c:v>41.314793988344739</c:v>
                </c:pt>
                <c:pt idx="60">
                  <c:v>41.314793988344739</c:v>
                </c:pt>
                <c:pt idx="61">
                  <c:v>41.314793988344739</c:v>
                </c:pt>
                <c:pt idx="62">
                  <c:v>41.314793988344739</c:v>
                </c:pt>
                <c:pt idx="63">
                  <c:v>41.314793988344739</c:v>
                </c:pt>
                <c:pt idx="64">
                  <c:v>41.314793988344739</c:v>
                </c:pt>
                <c:pt idx="65">
                  <c:v>41.314793988344739</c:v>
                </c:pt>
                <c:pt idx="66">
                  <c:v>41.314793988344739</c:v>
                </c:pt>
                <c:pt idx="67">
                  <c:v>41.314793988344739</c:v>
                </c:pt>
                <c:pt idx="68">
                  <c:v>41.314793988344739</c:v>
                </c:pt>
                <c:pt idx="69">
                  <c:v>41.314793988344739</c:v>
                </c:pt>
                <c:pt idx="70">
                  <c:v>41.314793988344739</c:v>
                </c:pt>
                <c:pt idx="71">
                  <c:v>41.314793988344739</c:v>
                </c:pt>
                <c:pt idx="72">
                  <c:v>41.314793988344739</c:v>
                </c:pt>
                <c:pt idx="73">
                  <c:v>41.314793988344739</c:v>
                </c:pt>
                <c:pt idx="74">
                  <c:v>41.314793988344739</c:v>
                </c:pt>
                <c:pt idx="75">
                  <c:v>41.314793988344739</c:v>
                </c:pt>
                <c:pt idx="76">
                  <c:v>41.314793988344739</c:v>
                </c:pt>
                <c:pt idx="77">
                  <c:v>41.314793988344739</c:v>
                </c:pt>
                <c:pt idx="78">
                  <c:v>41.314793988344739</c:v>
                </c:pt>
                <c:pt idx="79">
                  <c:v>41.314793988344739</c:v>
                </c:pt>
                <c:pt idx="80">
                  <c:v>41.314793988344739</c:v>
                </c:pt>
                <c:pt idx="81">
                  <c:v>41.314793988344739</c:v>
                </c:pt>
                <c:pt idx="82">
                  <c:v>41.314793988344739</c:v>
                </c:pt>
                <c:pt idx="83">
                  <c:v>41.314793988344739</c:v>
                </c:pt>
                <c:pt idx="84">
                  <c:v>41.314793988344739</c:v>
                </c:pt>
                <c:pt idx="85">
                  <c:v>41.314793988344739</c:v>
                </c:pt>
                <c:pt idx="86">
                  <c:v>41.314793988344739</c:v>
                </c:pt>
                <c:pt idx="87">
                  <c:v>41.314793988344739</c:v>
                </c:pt>
                <c:pt idx="88">
                  <c:v>41.314793988344739</c:v>
                </c:pt>
                <c:pt idx="89">
                  <c:v>41.314793988344739</c:v>
                </c:pt>
                <c:pt idx="90">
                  <c:v>41.314793988344739</c:v>
                </c:pt>
                <c:pt idx="91">
                  <c:v>41.314793988344739</c:v>
                </c:pt>
                <c:pt idx="92">
                  <c:v>41.314793988344739</c:v>
                </c:pt>
                <c:pt idx="93">
                  <c:v>41.314793988344739</c:v>
                </c:pt>
                <c:pt idx="94">
                  <c:v>41.314793988344739</c:v>
                </c:pt>
                <c:pt idx="95">
                  <c:v>41.314793988344739</c:v>
                </c:pt>
                <c:pt idx="96">
                  <c:v>41.314793988344739</c:v>
                </c:pt>
                <c:pt idx="97">
                  <c:v>41.314793988344739</c:v>
                </c:pt>
                <c:pt idx="98">
                  <c:v>41.314793988344739</c:v>
                </c:pt>
                <c:pt idx="99">
                  <c:v>41.314793988344739</c:v>
                </c:pt>
                <c:pt idx="100">
                  <c:v>41.314793988344739</c:v>
                </c:pt>
                <c:pt idx="101">
                  <c:v>41.314793988344739</c:v>
                </c:pt>
                <c:pt idx="102">
                  <c:v>41.314793988344739</c:v>
                </c:pt>
                <c:pt idx="103">
                  <c:v>41.314793988344739</c:v>
                </c:pt>
                <c:pt idx="104">
                  <c:v>41.314793988344739</c:v>
                </c:pt>
                <c:pt idx="105">
                  <c:v>41.314793988344739</c:v>
                </c:pt>
                <c:pt idx="106">
                  <c:v>41.314793988344739</c:v>
                </c:pt>
                <c:pt idx="107">
                  <c:v>41.314793988344739</c:v>
                </c:pt>
                <c:pt idx="108">
                  <c:v>41.314793988344739</c:v>
                </c:pt>
                <c:pt idx="109">
                  <c:v>41.314793988344739</c:v>
                </c:pt>
                <c:pt idx="110">
                  <c:v>41.314793988344739</c:v>
                </c:pt>
                <c:pt idx="111">
                  <c:v>41.314793988344739</c:v>
                </c:pt>
                <c:pt idx="112">
                  <c:v>41.314793988344739</c:v>
                </c:pt>
                <c:pt idx="113">
                  <c:v>41.314793988344739</c:v>
                </c:pt>
                <c:pt idx="114">
                  <c:v>41.314793988344739</c:v>
                </c:pt>
                <c:pt idx="115">
                  <c:v>41.314793988344739</c:v>
                </c:pt>
                <c:pt idx="116">
                  <c:v>41.314793988344739</c:v>
                </c:pt>
                <c:pt idx="117">
                  <c:v>41.314793988344739</c:v>
                </c:pt>
                <c:pt idx="118">
                  <c:v>41.314793988344739</c:v>
                </c:pt>
                <c:pt idx="119">
                  <c:v>41.314793988344739</c:v>
                </c:pt>
                <c:pt idx="120">
                  <c:v>41.314793988344739</c:v>
                </c:pt>
                <c:pt idx="121">
                  <c:v>41.314793988344739</c:v>
                </c:pt>
                <c:pt idx="122">
                  <c:v>41.314793988344739</c:v>
                </c:pt>
                <c:pt idx="123">
                  <c:v>41.314793988344739</c:v>
                </c:pt>
                <c:pt idx="124">
                  <c:v>41.314793988344739</c:v>
                </c:pt>
                <c:pt idx="125">
                  <c:v>41.314793988344739</c:v>
                </c:pt>
                <c:pt idx="126">
                  <c:v>41.314793988344739</c:v>
                </c:pt>
                <c:pt idx="127">
                  <c:v>41.314793988344739</c:v>
                </c:pt>
                <c:pt idx="128">
                  <c:v>41.314793988344739</c:v>
                </c:pt>
                <c:pt idx="129">
                  <c:v>41.314793988344739</c:v>
                </c:pt>
                <c:pt idx="130">
                  <c:v>41.314793988344739</c:v>
                </c:pt>
                <c:pt idx="131">
                  <c:v>41.314793988344739</c:v>
                </c:pt>
                <c:pt idx="132">
                  <c:v>41.314793988344739</c:v>
                </c:pt>
                <c:pt idx="133">
                  <c:v>41.315969430409503</c:v>
                </c:pt>
                <c:pt idx="134">
                  <c:v>41.317357891291223</c:v>
                </c:pt>
                <c:pt idx="135">
                  <c:v>41.318752726905203</c:v>
                </c:pt>
                <c:pt idx="136">
                  <c:v>41.3201539375914</c:v>
                </c:pt>
                <c:pt idx="137">
                  <c:v>41.321559655975108</c:v>
                </c:pt>
                <c:pt idx="138">
                  <c:v>41.322970727342458</c:v>
                </c:pt>
                <c:pt idx="139">
                  <c:v>41.32438901981741</c:v>
                </c:pt>
                <c:pt idx="140">
                  <c:v>41.325811152863814</c:v>
                </c:pt>
                <c:pt idx="141">
                  <c:v>41.327239062250257</c:v>
                </c:pt>
                <c:pt idx="142">
                  <c:v>41.328673771031589</c:v>
                </c:pt>
                <c:pt idx="143">
                  <c:v>41.330112988778374</c:v>
                </c:pt>
                <c:pt idx="144">
                  <c:v>41.331558161096112</c:v>
                </c:pt>
                <c:pt idx="145">
                  <c:v>41.333009110955636</c:v>
                </c:pt>
                <c:pt idx="146">
                  <c:v>41.334465170414042</c:v>
                </c:pt>
                <c:pt idx="147">
                  <c:v>41.335926585142609</c:v>
                </c:pt>
                <c:pt idx="148">
                  <c:v>41.337393532614861</c:v>
                </c:pt>
                <c:pt idx="149">
                  <c:v>41.338867281546385</c:v>
                </c:pt>
                <c:pt idx="150">
                  <c:v>41.340345540837106</c:v>
                </c:pt>
                <c:pt idx="151">
                  <c:v>41.34182957927964</c:v>
                </c:pt>
                <c:pt idx="152">
                  <c:v>41.343319151394702</c:v>
                </c:pt>
                <c:pt idx="153">
                  <c:v>41.344814080282411</c:v>
                </c:pt>
                <c:pt idx="154">
                  <c:v>41.346314966218799</c:v>
                </c:pt>
                <c:pt idx="155">
                  <c:v>41.347821386463018</c:v>
                </c:pt>
                <c:pt idx="156">
                  <c:v>41.349333164192572</c:v>
                </c:pt>
                <c:pt idx="157">
                  <c:v>41.350850722703221</c:v>
                </c:pt>
                <c:pt idx="158">
                  <c:v>41.352373570080083</c:v>
                </c:pt>
                <c:pt idx="159">
                  <c:v>41.353902444861035</c:v>
                </c:pt>
                <c:pt idx="160">
                  <c:v>41.355436855077357</c:v>
                </c:pt>
                <c:pt idx="161">
                  <c:v>41.356975954619926</c:v>
                </c:pt>
                <c:pt idx="162">
                  <c:v>41.358521682497113</c:v>
                </c:pt>
                <c:pt idx="163">
                  <c:v>41.360072346426776</c:v>
                </c:pt>
                <c:pt idx="164">
                  <c:v>41.361628546575211</c:v>
                </c:pt>
                <c:pt idx="165">
                  <c:v>41.363190283107514</c:v>
                </c:pt>
                <c:pt idx="166">
                  <c:v>41.364757802731894</c:v>
                </c:pt>
                <c:pt idx="167">
                  <c:v>41.366330682481781</c:v>
                </c:pt>
                <c:pt idx="168">
                  <c:v>41.367909099267536</c:v>
                </c:pt>
                <c:pt idx="169">
                  <c:v>41.369493299955273</c:v>
                </c:pt>
                <c:pt idx="170">
                  <c:v>41.371082191376111</c:v>
                </c:pt>
                <c:pt idx="171">
                  <c:v>41.372678313880407</c:v>
                </c:pt>
                <c:pt idx="172">
                  <c:v>41.37427979771752</c:v>
                </c:pt>
                <c:pt idx="173">
                  <c:v>41.375886643130819</c:v>
                </c:pt>
                <c:pt idx="174">
                  <c:v>41.377498179918568</c:v>
                </c:pt>
                <c:pt idx="175">
                  <c:v>41.379115078606546</c:v>
                </c:pt>
                <c:pt idx="176">
                  <c:v>41.390863557932803</c:v>
                </c:pt>
                <c:pt idx="177">
                  <c:v>41.40993971877824</c:v>
                </c:pt>
                <c:pt idx="178">
                  <c:v>41.428919450399746</c:v>
                </c:pt>
                <c:pt idx="179">
                  <c:v>41.449343793758153</c:v>
                </c:pt>
                <c:pt idx="180">
                  <c:v>41.471406765700138</c:v>
                </c:pt>
                <c:pt idx="181">
                  <c:v>41.495341970429578</c:v>
                </c:pt>
                <c:pt idx="182">
                  <c:v>41.521433665801709</c:v>
                </c:pt>
                <c:pt idx="183">
                  <c:v>41.550020069568497</c:v>
                </c:pt>
                <c:pt idx="184">
                  <c:v>41.581492317517771</c:v>
                </c:pt>
                <c:pt idx="185">
                  <c:v>41.616267784682186</c:v>
                </c:pt>
                <c:pt idx="186">
                  <c:v>41.654700865355316</c:v>
                </c:pt>
                <c:pt idx="187">
                  <c:v>41.709914824873586</c:v>
                </c:pt>
                <c:pt idx="188">
                  <c:v>41.786268220262343</c:v>
                </c:pt>
              </c:numCache>
            </c:numRef>
          </c:xVal>
          <c:yVal>
            <c:numRef>
              <c:f>'B. LLD classification'!$AZ$48:$AZ$236</c:f>
              <c:numCache>
                <c:formatCode>0.00</c:formatCode>
                <c:ptCount val="189"/>
                <c:pt idx="0">
                  <c:v>4.3349350782128608</c:v>
                </c:pt>
                <c:pt idx="1">
                  <c:v>4.3349350782128608</c:v>
                </c:pt>
                <c:pt idx="2">
                  <c:v>4.3349350782128608</c:v>
                </c:pt>
                <c:pt idx="3">
                  <c:v>4.3349350782128608</c:v>
                </c:pt>
                <c:pt idx="4">
                  <c:v>4.3349350782128608</c:v>
                </c:pt>
                <c:pt idx="5">
                  <c:v>4.3349350782128608</c:v>
                </c:pt>
                <c:pt idx="6">
                  <c:v>4.3349350782128608</c:v>
                </c:pt>
                <c:pt idx="7">
                  <c:v>4.3349350782128608</c:v>
                </c:pt>
                <c:pt idx="8">
                  <c:v>4.3349350782128608</c:v>
                </c:pt>
                <c:pt idx="9">
                  <c:v>4.3349350782128608</c:v>
                </c:pt>
                <c:pt idx="10">
                  <c:v>4.3349350782128608</c:v>
                </c:pt>
                <c:pt idx="11">
                  <c:v>4.3349350782128608</c:v>
                </c:pt>
                <c:pt idx="12">
                  <c:v>4.3349350782128608</c:v>
                </c:pt>
                <c:pt idx="13">
                  <c:v>4.3349350782128608</c:v>
                </c:pt>
                <c:pt idx="14">
                  <c:v>4.3349350782128608</c:v>
                </c:pt>
                <c:pt idx="15">
                  <c:v>4.3349350782128608</c:v>
                </c:pt>
                <c:pt idx="16">
                  <c:v>4.3349350782128608</c:v>
                </c:pt>
                <c:pt idx="17">
                  <c:v>4.3349350782128608</c:v>
                </c:pt>
                <c:pt idx="18">
                  <c:v>4.3349350782128608</c:v>
                </c:pt>
                <c:pt idx="19">
                  <c:v>4.3349350782128608</c:v>
                </c:pt>
                <c:pt idx="20">
                  <c:v>4.3349350782128608</c:v>
                </c:pt>
                <c:pt idx="21">
                  <c:v>4.3349350782128608</c:v>
                </c:pt>
                <c:pt idx="22">
                  <c:v>4.3349350782128608</c:v>
                </c:pt>
                <c:pt idx="23">
                  <c:v>4.3349350782128608</c:v>
                </c:pt>
                <c:pt idx="24">
                  <c:v>4.3349350782128608</c:v>
                </c:pt>
                <c:pt idx="25">
                  <c:v>4.3349350782128608</c:v>
                </c:pt>
                <c:pt idx="26">
                  <c:v>4.3349350782128608</c:v>
                </c:pt>
                <c:pt idx="27">
                  <c:v>4.3349350782128608</c:v>
                </c:pt>
                <c:pt idx="28">
                  <c:v>4.3349350782128608</c:v>
                </c:pt>
                <c:pt idx="29">
                  <c:v>4.3349350782128608</c:v>
                </c:pt>
                <c:pt idx="30">
                  <c:v>4.3349350782128608</c:v>
                </c:pt>
                <c:pt idx="31">
                  <c:v>4.3349350782128608</c:v>
                </c:pt>
                <c:pt idx="32">
                  <c:v>4.3349350782128608</c:v>
                </c:pt>
                <c:pt idx="33">
                  <c:v>4.3349350782128608</c:v>
                </c:pt>
                <c:pt idx="34">
                  <c:v>4.3349350782128608</c:v>
                </c:pt>
                <c:pt idx="35">
                  <c:v>4.3349350782128608</c:v>
                </c:pt>
                <c:pt idx="36">
                  <c:v>4.3349350782128608</c:v>
                </c:pt>
                <c:pt idx="37">
                  <c:v>4.3349350782128608</c:v>
                </c:pt>
                <c:pt idx="38">
                  <c:v>4.3349350782128608</c:v>
                </c:pt>
                <c:pt idx="39">
                  <c:v>4.3349350782128608</c:v>
                </c:pt>
                <c:pt idx="40">
                  <c:v>4.3349350782128608</c:v>
                </c:pt>
                <c:pt idx="41">
                  <c:v>4.3349350782128608</c:v>
                </c:pt>
                <c:pt idx="42">
                  <c:v>4.3349350782128608</c:v>
                </c:pt>
                <c:pt idx="43">
                  <c:v>4.3349350782128608</c:v>
                </c:pt>
                <c:pt idx="44">
                  <c:v>4.3349350782128608</c:v>
                </c:pt>
                <c:pt idx="45">
                  <c:v>4.3349350782128608</c:v>
                </c:pt>
                <c:pt idx="46">
                  <c:v>4.3349350782128608</c:v>
                </c:pt>
                <c:pt idx="47">
                  <c:v>4.3349350782128608</c:v>
                </c:pt>
                <c:pt idx="48">
                  <c:v>4.3349350782128608</c:v>
                </c:pt>
                <c:pt idx="49">
                  <c:v>4.3349350782128608</c:v>
                </c:pt>
                <c:pt idx="50">
                  <c:v>4.3349350782128608</c:v>
                </c:pt>
                <c:pt idx="51">
                  <c:v>4.3349350782128608</c:v>
                </c:pt>
                <c:pt idx="52">
                  <c:v>4.3349350782128608</c:v>
                </c:pt>
                <c:pt idx="53">
                  <c:v>4.3349350782128608</c:v>
                </c:pt>
                <c:pt idx="54">
                  <c:v>4.3349350782128608</c:v>
                </c:pt>
                <c:pt idx="55">
                  <c:v>4.3349350782128608</c:v>
                </c:pt>
                <c:pt idx="56">
                  <c:v>4.3349350782128608</c:v>
                </c:pt>
                <c:pt idx="57">
                  <c:v>4.3349350782128608</c:v>
                </c:pt>
                <c:pt idx="58">
                  <c:v>4.3349350782128608</c:v>
                </c:pt>
                <c:pt idx="59">
                  <c:v>4.3349350782128608</c:v>
                </c:pt>
                <c:pt idx="60">
                  <c:v>4.3349350782128608</c:v>
                </c:pt>
                <c:pt idx="61">
                  <c:v>4.3349350782128608</c:v>
                </c:pt>
                <c:pt idx="62">
                  <c:v>4.3349350782128608</c:v>
                </c:pt>
                <c:pt idx="63">
                  <c:v>4.3349350782128608</c:v>
                </c:pt>
                <c:pt idx="64">
                  <c:v>4.3349350782128608</c:v>
                </c:pt>
                <c:pt idx="65">
                  <c:v>4.3349350782128608</c:v>
                </c:pt>
                <c:pt idx="66">
                  <c:v>4.3349350782128608</c:v>
                </c:pt>
                <c:pt idx="67">
                  <c:v>4.3349350782128608</c:v>
                </c:pt>
                <c:pt idx="68">
                  <c:v>4.3349350782128608</c:v>
                </c:pt>
                <c:pt idx="69">
                  <c:v>4.3349350782128608</c:v>
                </c:pt>
                <c:pt idx="70">
                  <c:v>4.3349350782128608</c:v>
                </c:pt>
                <c:pt idx="71">
                  <c:v>4.3349350782128608</c:v>
                </c:pt>
                <c:pt idx="72">
                  <c:v>4.3349350782128608</c:v>
                </c:pt>
                <c:pt idx="73">
                  <c:v>4.3349350782128608</c:v>
                </c:pt>
                <c:pt idx="74">
                  <c:v>4.3349350782128608</c:v>
                </c:pt>
                <c:pt idx="75">
                  <c:v>4.3349350782128608</c:v>
                </c:pt>
                <c:pt idx="76">
                  <c:v>4.3349350782128608</c:v>
                </c:pt>
                <c:pt idx="77">
                  <c:v>4.3349350782128608</c:v>
                </c:pt>
                <c:pt idx="78">
                  <c:v>4.3349350782128608</c:v>
                </c:pt>
                <c:pt idx="79">
                  <c:v>4.3349350782128608</c:v>
                </c:pt>
                <c:pt idx="80">
                  <c:v>4.3349350782128608</c:v>
                </c:pt>
                <c:pt idx="81">
                  <c:v>4.3349350782128608</c:v>
                </c:pt>
                <c:pt idx="82">
                  <c:v>4.3349350782128608</c:v>
                </c:pt>
                <c:pt idx="83">
                  <c:v>4.3349350782128608</c:v>
                </c:pt>
                <c:pt idx="84">
                  <c:v>4.3349350782128608</c:v>
                </c:pt>
                <c:pt idx="85">
                  <c:v>4.3349350782128608</c:v>
                </c:pt>
                <c:pt idx="86">
                  <c:v>4.3349350782128608</c:v>
                </c:pt>
                <c:pt idx="87">
                  <c:v>4.3349350782128608</c:v>
                </c:pt>
                <c:pt idx="88">
                  <c:v>4.3349350782128608</c:v>
                </c:pt>
                <c:pt idx="89">
                  <c:v>4.3349350782128608</c:v>
                </c:pt>
                <c:pt idx="90">
                  <c:v>4.3349350782128608</c:v>
                </c:pt>
                <c:pt idx="91">
                  <c:v>4.3349350782128608</c:v>
                </c:pt>
                <c:pt idx="92">
                  <c:v>4.3349350782128608</c:v>
                </c:pt>
                <c:pt idx="93">
                  <c:v>4.3349350782128608</c:v>
                </c:pt>
                <c:pt idx="94">
                  <c:v>4.3349350782128608</c:v>
                </c:pt>
                <c:pt idx="95">
                  <c:v>4.3349350782128608</c:v>
                </c:pt>
                <c:pt idx="96">
                  <c:v>4.3349350782128608</c:v>
                </c:pt>
                <c:pt idx="97">
                  <c:v>4.3349350782128608</c:v>
                </c:pt>
                <c:pt idx="98">
                  <c:v>4.3349350782128608</c:v>
                </c:pt>
                <c:pt idx="99">
                  <c:v>4.3349350782128608</c:v>
                </c:pt>
                <c:pt idx="100">
                  <c:v>4.3349350782128608</c:v>
                </c:pt>
                <c:pt idx="101">
                  <c:v>4.3349350782128608</c:v>
                </c:pt>
                <c:pt idx="102">
                  <c:v>4.3349350782128608</c:v>
                </c:pt>
                <c:pt idx="103">
                  <c:v>4.3349350782128608</c:v>
                </c:pt>
                <c:pt idx="104">
                  <c:v>4.3349350782128608</c:v>
                </c:pt>
                <c:pt idx="105">
                  <c:v>4.3349350782128608</c:v>
                </c:pt>
                <c:pt idx="106">
                  <c:v>4.3349350782128608</c:v>
                </c:pt>
                <c:pt idx="107">
                  <c:v>4.3349350782128608</c:v>
                </c:pt>
                <c:pt idx="108">
                  <c:v>4.3349350782128608</c:v>
                </c:pt>
                <c:pt idx="109">
                  <c:v>4.3349350782128608</c:v>
                </c:pt>
                <c:pt idx="110">
                  <c:v>4.3349350782128608</c:v>
                </c:pt>
                <c:pt idx="111">
                  <c:v>4.3349350782128608</c:v>
                </c:pt>
                <c:pt idx="112">
                  <c:v>4.3349350782128608</c:v>
                </c:pt>
                <c:pt idx="113">
                  <c:v>4.3349350782128608</c:v>
                </c:pt>
                <c:pt idx="114">
                  <c:v>4.3349350782128608</c:v>
                </c:pt>
                <c:pt idx="115">
                  <c:v>4.3349350782128608</c:v>
                </c:pt>
                <c:pt idx="116">
                  <c:v>4.3349350782128608</c:v>
                </c:pt>
                <c:pt idx="117">
                  <c:v>4.3349350782128608</c:v>
                </c:pt>
                <c:pt idx="118">
                  <c:v>4.3349350782128608</c:v>
                </c:pt>
                <c:pt idx="119">
                  <c:v>4.3349350782128608</c:v>
                </c:pt>
                <c:pt idx="120">
                  <c:v>4.3349350782128608</c:v>
                </c:pt>
                <c:pt idx="121">
                  <c:v>4.3349350782128608</c:v>
                </c:pt>
                <c:pt idx="122">
                  <c:v>4.3349350782128608</c:v>
                </c:pt>
                <c:pt idx="123">
                  <c:v>4.3349350782128608</c:v>
                </c:pt>
                <c:pt idx="124">
                  <c:v>4.3349350782128608</c:v>
                </c:pt>
                <c:pt idx="125">
                  <c:v>4.3349350782128608</c:v>
                </c:pt>
                <c:pt idx="126">
                  <c:v>4.3349350782128608</c:v>
                </c:pt>
                <c:pt idx="127">
                  <c:v>4.3349350782128608</c:v>
                </c:pt>
                <c:pt idx="128">
                  <c:v>4.3349350782128608</c:v>
                </c:pt>
                <c:pt idx="129">
                  <c:v>4.3349350782128608</c:v>
                </c:pt>
                <c:pt idx="130">
                  <c:v>4.3349350782128608</c:v>
                </c:pt>
                <c:pt idx="131">
                  <c:v>4.3349350782128608</c:v>
                </c:pt>
                <c:pt idx="132">
                  <c:v>4.3349350782128608</c:v>
                </c:pt>
                <c:pt idx="133">
                  <c:v>4.3386686031134705</c:v>
                </c:pt>
                <c:pt idx="134">
                  <c:v>4.3430608972202469</c:v>
                </c:pt>
                <c:pt idx="135">
                  <c:v>4.3474461401583575</c:v>
                </c:pt>
                <c:pt idx="136">
                  <c:v>4.3518253537682767</c:v>
                </c:pt>
                <c:pt idx="137">
                  <c:v>4.3562004934918068</c:v>
                </c:pt>
                <c:pt idx="138">
                  <c:v>4.3605706250798928</c:v>
                </c:pt>
                <c:pt idx="139">
                  <c:v>4.3649337919106319</c:v>
                </c:pt>
                <c:pt idx="140">
                  <c:v>4.3692927040656855</c:v>
                </c:pt>
                <c:pt idx="141">
                  <c:v>4.3736456279093776</c:v>
                </c:pt>
                <c:pt idx="142">
                  <c:v>4.3779925629114809</c:v>
                </c:pt>
                <c:pt idx="143">
                  <c:v>4.3823354195597162</c:v>
                </c:pt>
                <c:pt idx="144">
                  <c:v>4.386672196394664</c:v>
                </c:pt>
                <c:pt idx="145">
                  <c:v>4.391004005220287</c:v>
                </c:pt>
                <c:pt idx="146">
                  <c:v>4.3953296429471314</c:v>
                </c:pt>
                <c:pt idx="147">
                  <c:v>4.3996502663363293</c:v>
                </c:pt>
                <c:pt idx="148">
                  <c:v>4.4039657847009801</c:v>
                </c:pt>
                <c:pt idx="149">
                  <c:v>4.4082753095763891</c:v>
                </c:pt>
                <c:pt idx="150">
                  <c:v>4.4125807508197923</c:v>
                </c:pt>
                <c:pt idx="151">
                  <c:v>4.416880197342933</c:v>
                </c:pt>
                <c:pt idx="152">
                  <c:v>4.4211745358836563</c:v>
                </c:pt>
                <c:pt idx="153">
                  <c:v>4.4254618101980991</c:v>
                </c:pt>
                <c:pt idx="154">
                  <c:v>4.4297460661845625</c:v>
                </c:pt>
                <c:pt idx="155">
                  <c:v>4.4340231658645415</c:v>
                </c:pt>
                <c:pt idx="156">
                  <c:v>4.4382952451151656</c:v>
                </c:pt>
                <c:pt idx="157">
                  <c:v>4.4425623487975319</c:v>
                </c:pt>
                <c:pt idx="158">
                  <c:v>4.446824203491782</c:v>
                </c:pt>
                <c:pt idx="159">
                  <c:v>4.4510812177914918</c:v>
                </c:pt>
                <c:pt idx="160">
                  <c:v>4.4553320950271758</c:v>
                </c:pt>
                <c:pt idx="161">
                  <c:v>4.4595777661637834</c:v>
                </c:pt>
                <c:pt idx="162">
                  <c:v>4.4638175266265954</c:v>
                </c:pt>
                <c:pt idx="163">
                  <c:v>4.4680542628487103</c:v>
                </c:pt>
                <c:pt idx="164">
                  <c:v>4.4722828124580811</c:v>
                </c:pt>
                <c:pt idx="165">
                  <c:v>4.4765082905445315</c:v>
                </c:pt>
                <c:pt idx="166">
                  <c:v>4.4807267409428819</c:v>
                </c:pt>
                <c:pt idx="167">
                  <c:v>4.48494118699222</c:v>
                </c:pt>
                <c:pt idx="168">
                  <c:v>4.4891494897171613</c:v>
                </c:pt>
                <c:pt idx="169">
                  <c:v>4.4933538327802269</c:v>
                </c:pt>
                <c:pt idx="170">
                  <c:v>4.4975519390008039</c:v>
                </c:pt>
                <c:pt idx="171">
                  <c:v>4.5017440836214551</c:v>
                </c:pt>
                <c:pt idx="172">
                  <c:v>4.5059322207959616</c:v>
                </c:pt>
                <c:pt idx="173">
                  <c:v>4.5101143032086046</c:v>
                </c:pt>
                <c:pt idx="174">
                  <c:v>4.5142921922622907</c:v>
                </c:pt>
                <c:pt idx="175">
                  <c:v>4.5184640250074253</c:v>
                </c:pt>
                <c:pt idx="176">
                  <c:v>4.5241770202524982</c:v>
                </c:pt>
                <c:pt idx="177">
                  <c:v>4.5423826617131091</c:v>
                </c:pt>
                <c:pt idx="178">
                  <c:v>4.5749909449171993</c:v>
                </c:pt>
                <c:pt idx="179">
                  <c:v>4.6080151778118932</c:v>
                </c:pt>
                <c:pt idx="180">
                  <c:v>4.6414964828998828</c:v>
                </c:pt>
                <c:pt idx="181">
                  <c:v>4.6754783738591925</c:v>
                </c:pt>
                <c:pt idx="182">
                  <c:v>4.7100096984653561</c:v>
                </c:pt>
                <c:pt idx="183">
                  <c:v>4.7451476275163493</c:v>
                </c:pt>
                <c:pt idx="184">
                  <c:v>4.7809451248224413</c:v>
                </c:pt>
                <c:pt idx="185">
                  <c:v>4.817452310059096</c:v>
                </c:pt>
                <c:pt idx="186">
                  <c:v>4.8546910157891983</c:v>
                </c:pt>
                <c:pt idx="187">
                  <c:v>4.8943148137260515</c:v>
                </c:pt>
                <c:pt idx="188">
                  <c:v>4.9367817820082482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0-48AD-85E5-ABDA7D1E4E2A}"/>
            </c:ext>
          </c:extLst>
        </c:ser>
        <c:ser>
          <c:idx val="35"/>
          <c:order val="36"/>
          <c:tx>
            <c:v>Nephelinitic LLD 10kbar</c:v>
          </c:tx>
          <c:spPr>
            <a:ln w="38100">
              <a:solidFill>
                <a:srgbClr val="FF0000"/>
              </a:solidFill>
              <a:tailEnd type="triangle" w="lg" len="med"/>
            </a:ln>
          </c:spPr>
          <c:marker>
            <c:symbol val="none"/>
          </c:marker>
          <c:xVal>
            <c:numRef>
              <c:f>'B. LLD classification'!$AI$238:$AI$370</c:f>
              <c:numCache>
                <c:formatCode>0.00</c:formatCode>
                <c:ptCount val="133"/>
                <c:pt idx="0">
                  <c:v>39.676071055381406</c:v>
                </c:pt>
                <c:pt idx="1">
                  <c:v>39.676071055381406</c:v>
                </c:pt>
                <c:pt idx="2">
                  <c:v>39.676071055381406</c:v>
                </c:pt>
                <c:pt idx="3">
                  <c:v>39.676071055381406</c:v>
                </c:pt>
                <c:pt idx="4">
                  <c:v>39.676071055381406</c:v>
                </c:pt>
                <c:pt idx="5">
                  <c:v>39.676071055381406</c:v>
                </c:pt>
                <c:pt idx="6">
                  <c:v>39.676071055381406</c:v>
                </c:pt>
                <c:pt idx="7">
                  <c:v>39.676071055381406</c:v>
                </c:pt>
                <c:pt idx="8">
                  <c:v>39.676071055381406</c:v>
                </c:pt>
                <c:pt idx="9">
                  <c:v>39.676071055381406</c:v>
                </c:pt>
                <c:pt idx="10">
                  <c:v>39.676071055381406</c:v>
                </c:pt>
                <c:pt idx="11">
                  <c:v>39.676071055381406</c:v>
                </c:pt>
                <c:pt idx="12">
                  <c:v>39.676071055381406</c:v>
                </c:pt>
                <c:pt idx="13">
                  <c:v>39.676071055381406</c:v>
                </c:pt>
                <c:pt idx="14">
                  <c:v>39.676071055381406</c:v>
                </c:pt>
                <c:pt idx="15">
                  <c:v>39.676071055381406</c:v>
                </c:pt>
                <c:pt idx="16">
                  <c:v>39.676071055381406</c:v>
                </c:pt>
                <c:pt idx="17">
                  <c:v>39.676071055381406</c:v>
                </c:pt>
                <c:pt idx="18">
                  <c:v>39.676071055381406</c:v>
                </c:pt>
                <c:pt idx="19">
                  <c:v>39.676071055381406</c:v>
                </c:pt>
                <c:pt idx="20">
                  <c:v>39.676071055381406</c:v>
                </c:pt>
                <c:pt idx="21">
                  <c:v>39.676071055381406</c:v>
                </c:pt>
                <c:pt idx="22">
                  <c:v>39.676071055381406</c:v>
                </c:pt>
                <c:pt idx="23">
                  <c:v>39.676071055381406</c:v>
                </c:pt>
                <c:pt idx="24">
                  <c:v>39.676071055381406</c:v>
                </c:pt>
                <c:pt idx="25">
                  <c:v>39.676071055381406</c:v>
                </c:pt>
                <c:pt idx="26">
                  <c:v>39.676071055381406</c:v>
                </c:pt>
                <c:pt idx="27">
                  <c:v>39.676071055381406</c:v>
                </c:pt>
                <c:pt idx="28">
                  <c:v>39.676071055381406</c:v>
                </c:pt>
                <c:pt idx="29">
                  <c:v>39.676071055381406</c:v>
                </c:pt>
                <c:pt idx="30">
                  <c:v>39.676071055381406</c:v>
                </c:pt>
                <c:pt idx="31">
                  <c:v>39.676071055381406</c:v>
                </c:pt>
                <c:pt idx="32">
                  <c:v>39.676071055381406</c:v>
                </c:pt>
                <c:pt idx="33">
                  <c:v>39.676071055381406</c:v>
                </c:pt>
                <c:pt idx="34">
                  <c:v>39.676071055381406</c:v>
                </c:pt>
                <c:pt idx="35">
                  <c:v>39.676071055381406</c:v>
                </c:pt>
                <c:pt idx="36">
                  <c:v>39.676071055381406</c:v>
                </c:pt>
                <c:pt idx="37">
                  <c:v>39.676071055381406</c:v>
                </c:pt>
                <c:pt idx="38">
                  <c:v>39.676071055381406</c:v>
                </c:pt>
                <c:pt idx="39">
                  <c:v>39.676071055381406</c:v>
                </c:pt>
                <c:pt idx="40">
                  <c:v>39.676071055381406</c:v>
                </c:pt>
                <c:pt idx="41">
                  <c:v>39.676071055381406</c:v>
                </c:pt>
                <c:pt idx="42">
                  <c:v>39.676071055381406</c:v>
                </c:pt>
                <c:pt idx="43">
                  <c:v>39.676071055381406</c:v>
                </c:pt>
                <c:pt idx="44">
                  <c:v>39.676071055381406</c:v>
                </c:pt>
                <c:pt idx="45">
                  <c:v>39.676071055381406</c:v>
                </c:pt>
                <c:pt idx="46">
                  <c:v>39.676071055381406</c:v>
                </c:pt>
                <c:pt idx="47">
                  <c:v>39.676071055381406</c:v>
                </c:pt>
                <c:pt idx="48">
                  <c:v>39.676071055381406</c:v>
                </c:pt>
                <c:pt idx="49">
                  <c:v>39.676071055381406</c:v>
                </c:pt>
                <c:pt idx="50">
                  <c:v>39.676071055381406</c:v>
                </c:pt>
                <c:pt idx="51">
                  <c:v>39.676071055381406</c:v>
                </c:pt>
                <c:pt idx="52">
                  <c:v>39.676071055381406</c:v>
                </c:pt>
                <c:pt idx="53">
                  <c:v>39.676071055381406</c:v>
                </c:pt>
                <c:pt idx="54">
                  <c:v>39.676071055381406</c:v>
                </c:pt>
                <c:pt idx="55">
                  <c:v>39.676071055381406</c:v>
                </c:pt>
                <c:pt idx="56">
                  <c:v>39.676071055381406</c:v>
                </c:pt>
                <c:pt idx="57">
                  <c:v>39.676071055381406</c:v>
                </c:pt>
                <c:pt idx="58">
                  <c:v>39.676071055381406</c:v>
                </c:pt>
                <c:pt idx="59">
                  <c:v>39.676071055381406</c:v>
                </c:pt>
                <c:pt idx="60">
                  <c:v>39.680967797812677</c:v>
                </c:pt>
                <c:pt idx="61">
                  <c:v>39.783066803826422</c:v>
                </c:pt>
                <c:pt idx="62">
                  <c:v>39.88412288471384</c:v>
                </c:pt>
                <c:pt idx="63">
                  <c:v>39.984114447558419</c:v>
                </c:pt>
                <c:pt idx="64">
                  <c:v>40.083024688909099</c:v>
                </c:pt>
                <c:pt idx="65">
                  <c:v>40.180840152997341</c:v>
                </c:pt>
                <c:pt idx="66">
                  <c:v>40.277546740819886</c:v>
                </c:pt>
                <c:pt idx="67">
                  <c:v>40.373137485032451</c:v>
                </c:pt>
                <c:pt idx="68">
                  <c:v>40.467604971425153</c:v>
                </c:pt>
                <c:pt idx="69">
                  <c:v>40.560946009818601</c:v>
                </c:pt>
                <c:pt idx="70">
                  <c:v>40.653158019353071</c:v>
                </c:pt>
                <c:pt idx="71">
                  <c:v>40.744239464942012</c:v>
                </c:pt>
                <c:pt idx="72">
                  <c:v>40.834194941112855</c:v>
                </c:pt>
                <c:pt idx="73">
                  <c:v>40.923026073966938</c:v>
                </c:pt>
                <c:pt idx="74">
                  <c:v>41.010737871431218</c:v>
                </c:pt>
                <c:pt idx="75">
                  <c:v>41.102241407025758</c:v>
                </c:pt>
                <c:pt idx="76">
                  <c:v>41.220196929469758</c:v>
                </c:pt>
                <c:pt idx="77">
                  <c:v>41.336712317433147</c:v>
                </c:pt>
                <c:pt idx="78">
                  <c:v>41.451796062544041</c:v>
                </c:pt>
                <c:pt idx="79">
                  <c:v>41.56545452068773</c:v>
                </c:pt>
                <c:pt idx="80">
                  <c:v>41.677696331258396</c:v>
                </c:pt>
                <c:pt idx="81">
                  <c:v>41.788532765997232</c:v>
                </c:pt>
                <c:pt idx="82">
                  <c:v>41.89797415497867</c:v>
                </c:pt>
                <c:pt idx="83">
                  <c:v>42.006032255892187</c:v>
                </c:pt>
                <c:pt idx="84">
                  <c:v>42.112722173623659</c:v>
                </c:pt>
                <c:pt idx="85">
                  <c:v>42.218056390042086</c:v>
                </c:pt>
                <c:pt idx="86">
                  <c:v>42.322050050742796</c:v>
                </c:pt>
                <c:pt idx="87">
                  <c:v>42.424718776061383</c:v>
                </c:pt>
                <c:pt idx="88">
                  <c:v>42.526075257241224</c:v>
                </c:pt>
                <c:pt idx="89">
                  <c:v>42.626139482743376</c:v>
                </c:pt>
                <c:pt idx="90">
                  <c:v>42.724926865685752</c:v>
                </c:pt>
                <c:pt idx="91">
                  <c:v>42.822452242069424</c:v>
                </c:pt>
                <c:pt idx="92">
                  <c:v>42.91873374562261</c:v>
                </c:pt>
                <c:pt idx="93">
                  <c:v>43.01378834806092</c:v>
                </c:pt>
                <c:pt idx="94">
                  <c:v>43.107633640944968</c:v>
                </c:pt>
                <c:pt idx="95">
                  <c:v>43.200284827159678</c:v>
                </c:pt>
                <c:pt idx="96">
                  <c:v>43.291761656455712</c:v>
                </c:pt>
                <c:pt idx="97">
                  <c:v>43.382078919273134</c:v>
                </c:pt>
                <c:pt idx="98">
                  <c:v>43.471245159196549</c:v>
                </c:pt>
                <c:pt idx="99">
                  <c:v>43.559276102423865</c:v>
                </c:pt>
                <c:pt idx="100">
                  <c:v>43.721902446056767</c:v>
                </c:pt>
                <c:pt idx="101">
                  <c:v>43.895429862896385</c:v>
                </c:pt>
                <c:pt idx="102">
                  <c:v>44.064619574891317</c:v>
                </c:pt>
                <c:pt idx="103">
                  <c:v>44.229476926746379</c:v>
                </c:pt>
                <c:pt idx="104">
                  <c:v>44.390022783520386</c:v>
                </c:pt>
                <c:pt idx="105">
                  <c:v>44.546291693738134</c:v>
                </c:pt>
                <c:pt idx="106">
                  <c:v>44.698335468799726</c:v>
                </c:pt>
                <c:pt idx="107">
                  <c:v>44.846207655950863</c:v>
                </c:pt>
                <c:pt idx="108">
                  <c:v>44.989981291112471</c:v>
                </c:pt>
                <c:pt idx="109">
                  <c:v>45.129725400378554</c:v>
                </c:pt>
                <c:pt idx="110">
                  <c:v>45.265520236766065</c:v>
                </c:pt>
                <c:pt idx="111">
                  <c:v>45.397450690232567</c:v>
                </c:pt>
                <c:pt idx="112">
                  <c:v>45.525866200799797</c:v>
                </c:pt>
                <c:pt idx="113">
                  <c:v>45.652585433184541</c:v>
                </c:pt>
                <c:pt idx="114">
                  <c:v>45.776683588206346</c:v>
                </c:pt>
                <c:pt idx="115">
                  <c:v>45.898181068506879</c:v>
                </c:pt>
                <c:pt idx="116">
                  <c:v>46.017100638069557</c:v>
                </c:pt>
                <c:pt idx="117">
                  <c:v>46.13346472967676</c:v>
                </c:pt>
                <c:pt idx="118">
                  <c:v>46.247300032327622</c:v>
                </c:pt>
                <c:pt idx="119">
                  <c:v>46.358632738364555</c:v>
                </c:pt>
                <c:pt idx="120">
                  <c:v>46.467490573924444</c:v>
                </c:pt>
                <c:pt idx="121">
                  <c:v>46.573898816248139</c:v>
                </c:pt>
                <c:pt idx="122">
                  <c:v>46.677885373262335</c:v>
                </c:pt>
                <c:pt idx="123">
                  <c:v>46.779476082624335</c:v>
                </c:pt>
                <c:pt idx="124">
                  <c:v>46.899438039872756</c:v>
                </c:pt>
                <c:pt idx="125">
                  <c:v>47.039081354572232</c:v>
                </c:pt>
                <c:pt idx="126">
                  <c:v>47.175992585834109</c:v>
                </c:pt>
                <c:pt idx="127">
                  <c:v>47.31018497718015</c:v>
                </c:pt>
                <c:pt idx="128">
                  <c:v>47.441675369181283</c:v>
                </c:pt>
                <c:pt idx="129">
                  <c:v>47.570477056632086</c:v>
                </c:pt>
                <c:pt idx="130">
                  <c:v>47.696598281733941</c:v>
                </c:pt>
                <c:pt idx="131">
                  <c:v>47.820038382904379</c:v>
                </c:pt>
                <c:pt idx="132">
                  <c:v>47.940781373583697</c:v>
                </c:pt>
              </c:numCache>
            </c:numRef>
          </c:xVal>
          <c:yVal>
            <c:numRef>
              <c:f>'B. LLD classification'!$AZ$238:$AZ$370</c:f>
              <c:numCache>
                <c:formatCode>0.00</c:formatCode>
                <c:ptCount val="133"/>
                <c:pt idx="0">
                  <c:v>5.5276907001044933</c:v>
                </c:pt>
                <c:pt idx="1">
                  <c:v>5.5276907001044933</c:v>
                </c:pt>
                <c:pt idx="2">
                  <c:v>5.5276907001044933</c:v>
                </c:pt>
                <c:pt idx="3">
                  <c:v>5.5276907001044933</c:v>
                </c:pt>
                <c:pt idx="4">
                  <c:v>5.5276907001044933</c:v>
                </c:pt>
                <c:pt idx="5">
                  <c:v>5.5276907001044933</c:v>
                </c:pt>
                <c:pt idx="6">
                  <c:v>5.5276907001044933</c:v>
                </c:pt>
                <c:pt idx="7">
                  <c:v>5.5276907001044933</c:v>
                </c:pt>
                <c:pt idx="8">
                  <c:v>5.5276907001044933</c:v>
                </c:pt>
                <c:pt idx="9">
                  <c:v>5.5276907001044933</c:v>
                </c:pt>
                <c:pt idx="10">
                  <c:v>5.5276907001044933</c:v>
                </c:pt>
                <c:pt idx="11">
                  <c:v>5.5276907001044933</c:v>
                </c:pt>
                <c:pt idx="12">
                  <c:v>5.5276907001044933</c:v>
                </c:pt>
                <c:pt idx="13">
                  <c:v>5.5276907001044933</c:v>
                </c:pt>
                <c:pt idx="14">
                  <c:v>5.5276907001044933</c:v>
                </c:pt>
                <c:pt idx="15">
                  <c:v>5.5276907001044933</c:v>
                </c:pt>
                <c:pt idx="16">
                  <c:v>5.5276907001044933</c:v>
                </c:pt>
                <c:pt idx="17">
                  <c:v>5.5276907001044933</c:v>
                </c:pt>
                <c:pt idx="18">
                  <c:v>5.5276907001044933</c:v>
                </c:pt>
                <c:pt idx="19">
                  <c:v>5.5276907001044933</c:v>
                </c:pt>
                <c:pt idx="20">
                  <c:v>5.5276907001044933</c:v>
                </c:pt>
                <c:pt idx="21">
                  <c:v>5.5276907001044933</c:v>
                </c:pt>
                <c:pt idx="22">
                  <c:v>5.5276907001044933</c:v>
                </c:pt>
                <c:pt idx="23">
                  <c:v>5.5276907001044933</c:v>
                </c:pt>
                <c:pt idx="24">
                  <c:v>5.5276907001044933</c:v>
                </c:pt>
                <c:pt idx="25">
                  <c:v>5.5276907001044933</c:v>
                </c:pt>
                <c:pt idx="26">
                  <c:v>5.5276907001044933</c:v>
                </c:pt>
                <c:pt idx="27">
                  <c:v>5.5276907001044933</c:v>
                </c:pt>
                <c:pt idx="28">
                  <c:v>5.5276907001044933</c:v>
                </c:pt>
                <c:pt idx="29">
                  <c:v>5.5276907001044933</c:v>
                </c:pt>
                <c:pt idx="30">
                  <c:v>5.5276907001044933</c:v>
                </c:pt>
                <c:pt idx="31">
                  <c:v>5.5276907001044933</c:v>
                </c:pt>
                <c:pt idx="32">
                  <c:v>5.5276907001044933</c:v>
                </c:pt>
                <c:pt idx="33">
                  <c:v>5.5276907001044933</c:v>
                </c:pt>
                <c:pt idx="34">
                  <c:v>5.5276907001044933</c:v>
                </c:pt>
                <c:pt idx="35">
                  <c:v>5.5276907001044933</c:v>
                </c:pt>
                <c:pt idx="36">
                  <c:v>5.5276907001044933</c:v>
                </c:pt>
                <c:pt idx="37">
                  <c:v>5.5276907001044933</c:v>
                </c:pt>
                <c:pt idx="38">
                  <c:v>5.5276907001044933</c:v>
                </c:pt>
                <c:pt idx="39">
                  <c:v>5.5276907001044933</c:v>
                </c:pt>
                <c:pt idx="40">
                  <c:v>5.5276907001044933</c:v>
                </c:pt>
                <c:pt idx="41">
                  <c:v>5.5276907001044933</c:v>
                </c:pt>
                <c:pt idx="42">
                  <c:v>5.5276907001044933</c:v>
                </c:pt>
                <c:pt idx="43">
                  <c:v>5.5276907001044933</c:v>
                </c:pt>
                <c:pt idx="44">
                  <c:v>5.5276907001044933</c:v>
                </c:pt>
                <c:pt idx="45">
                  <c:v>5.5276907001044933</c:v>
                </c:pt>
                <c:pt idx="46">
                  <c:v>5.5276907001044933</c:v>
                </c:pt>
                <c:pt idx="47">
                  <c:v>5.5276907001044933</c:v>
                </c:pt>
                <c:pt idx="48">
                  <c:v>5.5276907001044933</c:v>
                </c:pt>
                <c:pt idx="49">
                  <c:v>5.5276907001044933</c:v>
                </c:pt>
                <c:pt idx="50">
                  <c:v>5.5276907001044933</c:v>
                </c:pt>
                <c:pt idx="51">
                  <c:v>5.5276907001044933</c:v>
                </c:pt>
                <c:pt idx="52">
                  <c:v>5.5276907001044933</c:v>
                </c:pt>
                <c:pt idx="53">
                  <c:v>5.5276907001044933</c:v>
                </c:pt>
                <c:pt idx="54">
                  <c:v>5.5276907001044933</c:v>
                </c:pt>
                <c:pt idx="55">
                  <c:v>5.5276907001044933</c:v>
                </c:pt>
                <c:pt idx="56">
                  <c:v>5.5276907001044933</c:v>
                </c:pt>
                <c:pt idx="57">
                  <c:v>5.5276907001044933</c:v>
                </c:pt>
                <c:pt idx="58">
                  <c:v>5.5276907001044933</c:v>
                </c:pt>
                <c:pt idx="59">
                  <c:v>5.5276907001044933</c:v>
                </c:pt>
                <c:pt idx="60">
                  <c:v>5.5283730709001766</c:v>
                </c:pt>
                <c:pt idx="61">
                  <c:v>5.5425976501664422</c:v>
                </c:pt>
                <c:pt idx="62">
                  <c:v>5.5566769043629538</c:v>
                </c:pt>
                <c:pt idx="63">
                  <c:v>5.5706073106258538</c:v>
                </c:pt>
                <c:pt idx="64">
                  <c:v>5.5843876669935515</c:v>
                </c:pt>
                <c:pt idx="65">
                  <c:v>5.598014856064351</c:v>
                </c:pt>
                <c:pt idx="66">
                  <c:v>5.6114883701092744</c:v>
                </c:pt>
                <c:pt idx="67">
                  <c:v>5.6248063127697598</c:v>
                </c:pt>
                <c:pt idx="68">
                  <c:v>5.6379671880519053</c:v>
                </c:pt>
                <c:pt idx="69">
                  <c:v>5.6509721801378978</c:v>
                </c:pt>
                <c:pt idx="70">
                  <c:v>5.663818983435613</c:v>
                </c:pt>
                <c:pt idx="71">
                  <c:v>5.6765084299514097</c:v>
                </c:pt>
                <c:pt idx="72">
                  <c:v>5.6890407225534227</c:v>
                </c:pt>
                <c:pt idx="73">
                  <c:v>5.701416696722033</c:v>
                </c:pt>
                <c:pt idx="74">
                  <c:v>5.7136373677465375</c:v>
                </c:pt>
                <c:pt idx="75">
                  <c:v>5.7263851236514238</c:v>
                </c:pt>
                <c:pt idx="76">
                  <c:v>5.7428195483897682</c:v>
                </c:pt>
                <c:pt idx="77">
                  <c:v>5.7590525445656677</c:v>
                </c:pt>
                <c:pt idx="78">
                  <c:v>5.7750853208841315</c:v>
                </c:pt>
                <c:pt idx="79">
                  <c:v>5.7909208825581242</c:v>
                </c:pt>
                <c:pt idx="80">
                  <c:v>5.8065579276713821</c:v>
                </c:pt>
                <c:pt idx="81">
                  <c:v>5.8220007561986549</c:v>
                </c:pt>
                <c:pt idx="82">
                  <c:v>5.8372469620871152</c:v>
                </c:pt>
                <c:pt idx="83">
                  <c:v>5.85230300819752</c:v>
                </c:pt>
                <c:pt idx="84">
                  <c:v>5.8671668612937307</c:v>
                </c:pt>
                <c:pt idx="85">
                  <c:v>5.8818413594279004</c:v>
                </c:pt>
                <c:pt idx="86">
                  <c:v>5.896329712225036</c:v>
                </c:pt>
                <c:pt idx="87">
                  <c:v>5.9106331000894325</c:v>
                </c:pt>
                <c:pt idx="88">
                  <c:v>5.9247542449495203</c:v>
                </c:pt>
                <c:pt idx="89">
                  <c:v>5.9386956916284586</c:v>
                </c:pt>
                <c:pt idx="90">
                  <c:v>5.9524584452378857</c:v>
                </c:pt>
                <c:pt idx="91">
                  <c:v>5.9660462828811944</c:v>
                </c:pt>
                <c:pt idx="92">
                  <c:v>5.9794605886497916</c:v>
                </c:pt>
                <c:pt idx="93">
                  <c:v>5.9927034867411111</c:v>
                </c:pt>
                <c:pt idx="94">
                  <c:v>6.0057780901364488</c:v>
                </c:pt>
                <c:pt idx="95">
                  <c:v>6.0186862766740337</c:v>
                </c:pt>
                <c:pt idx="96">
                  <c:v>6.0314305575763782</c:v>
                </c:pt>
                <c:pt idx="97">
                  <c:v>6.0440138019352272</c:v>
                </c:pt>
                <c:pt idx="98">
                  <c:v>6.0564361771728539</c:v>
                </c:pt>
                <c:pt idx="99">
                  <c:v>6.0687006828374042</c:v>
                </c:pt>
                <c:pt idx="100">
                  <c:v>6.1254325857276886</c:v>
                </c:pt>
                <c:pt idx="101">
                  <c:v>6.1901050086848493</c:v>
                </c:pt>
                <c:pt idx="102">
                  <c:v>6.2538159157137141</c:v>
                </c:pt>
                <c:pt idx="103">
                  <c:v>6.3165602821221061</c:v>
                </c:pt>
                <c:pt idx="104">
                  <c:v>6.3783372578307826</c:v>
                </c:pt>
                <c:pt idx="105">
                  <c:v>6.4391515652979017</c:v>
                </c:pt>
                <c:pt idx="106">
                  <c:v>6.4990084675454822</c:v>
                </c:pt>
                <c:pt idx="107">
                  <c:v>6.5579213172778292</c:v>
                </c:pt>
                <c:pt idx="108">
                  <c:v>6.6158993926910039</c:v>
                </c:pt>
                <c:pt idx="109">
                  <c:v>6.6729604407125898</c:v>
                </c:pt>
                <c:pt idx="110">
                  <c:v>6.7291222294271567</c:v>
                </c:pt>
                <c:pt idx="111">
                  <c:v>6.784403695130381</c:v>
                </c:pt>
                <c:pt idx="112">
                  <c:v>6.8388400781297669</c:v>
                </c:pt>
                <c:pt idx="113">
                  <c:v>6.8925320442245912</c:v>
                </c:pt>
                <c:pt idx="114">
                  <c:v>6.9454469257674845</c:v>
                </c:pt>
                <c:pt idx="115">
                  <c:v>6.9976004109686514</c:v>
                </c:pt>
                <c:pt idx="116">
                  <c:v>7.0490101409605197</c:v>
                </c:pt>
                <c:pt idx="117">
                  <c:v>7.0996982446297494</c:v>
                </c:pt>
                <c:pt idx="118">
                  <c:v>7.1496892747387522</c:v>
                </c:pt>
                <c:pt idx="119">
                  <c:v>7.1990094085633292</c:v>
                </c:pt>
                <c:pt idx="120">
                  <c:v>7.2476907544206117</c:v>
                </c:pt>
                <c:pt idx="121">
                  <c:v>7.2957698551621801</c:v>
                </c:pt>
                <c:pt idx="122">
                  <c:v>7.3432839243056005</c:v>
                </c:pt>
                <c:pt idx="123">
                  <c:v>7.3902835021767297</c:v>
                </c:pt>
                <c:pt idx="124">
                  <c:v>7.4493872799672403</c:v>
                </c:pt>
                <c:pt idx="125">
                  <c:v>7.5212849845396743</c:v>
                </c:pt>
                <c:pt idx="126">
                  <c:v>7.59224928322854</c:v>
                </c:pt>
                <c:pt idx="127">
                  <c:v>7.6623089704049026</c:v>
                </c:pt>
                <c:pt idx="128">
                  <c:v>7.7314951162604117</c:v>
                </c:pt>
                <c:pt idx="129">
                  <c:v>7.79984470620869</c:v>
                </c:pt>
                <c:pt idx="130">
                  <c:v>7.8674025461384325</c:v>
                </c:pt>
                <c:pt idx="131">
                  <c:v>7.9342195778570206</c:v>
                </c:pt>
                <c:pt idx="132">
                  <c:v>8.0003616034628067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10-48AD-85E5-ABDA7D1E4E2A}"/>
            </c:ext>
          </c:extLst>
        </c:ser>
        <c:ser>
          <c:idx val="36"/>
          <c:order val="37"/>
          <c:tx>
            <c:v>Alkaline basaltic LLD 10kbar</c:v>
          </c:tx>
          <c:spPr>
            <a:ln w="38100">
              <a:solidFill>
                <a:srgbClr val="0070C0"/>
              </a:solidFill>
              <a:tailEnd type="triangle" w="lg" len="med"/>
            </a:ln>
          </c:spPr>
          <c:marker>
            <c:symbol val="none"/>
          </c:marker>
          <c:xVal>
            <c:numRef>
              <c:f>'B. LLD classification'!$AI$372:$AI$555</c:f>
              <c:numCache>
                <c:formatCode>0.00</c:formatCode>
                <c:ptCount val="184"/>
                <c:pt idx="0">
                  <c:v>45.574730043394901</c:v>
                </c:pt>
                <c:pt idx="1">
                  <c:v>45.574730043394901</c:v>
                </c:pt>
                <c:pt idx="2">
                  <c:v>45.574730043394901</c:v>
                </c:pt>
                <c:pt idx="3">
                  <c:v>45.574730043394901</c:v>
                </c:pt>
                <c:pt idx="4">
                  <c:v>45.574730043394901</c:v>
                </c:pt>
                <c:pt idx="5">
                  <c:v>45.574730043394901</c:v>
                </c:pt>
                <c:pt idx="6">
                  <c:v>45.574730043394901</c:v>
                </c:pt>
                <c:pt idx="7">
                  <c:v>45.574730043394901</c:v>
                </c:pt>
                <c:pt idx="8">
                  <c:v>45.574730043394901</c:v>
                </c:pt>
                <c:pt idx="9">
                  <c:v>45.574730043394901</c:v>
                </c:pt>
                <c:pt idx="10">
                  <c:v>45.574730043394901</c:v>
                </c:pt>
                <c:pt idx="11">
                  <c:v>45.574730043394901</c:v>
                </c:pt>
                <c:pt idx="12">
                  <c:v>45.574730043394901</c:v>
                </c:pt>
                <c:pt idx="13">
                  <c:v>45.574730043394901</c:v>
                </c:pt>
                <c:pt idx="14">
                  <c:v>45.574730043394901</c:v>
                </c:pt>
                <c:pt idx="15">
                  <c:v>45.574730043394901</c:v>
                </c:pt>
                <c:pt idx="16">
                  <c:v>45.574730043394901</c:v>
                </c:pt>
                <c:pt idx="17">
                  <c:v>45.574730043394901</c:v>
                </c:pt>
                <c:pt idx="18">
                  <c:v>45.574730043394901</c:v>
                </c:pt>
                <c:pt idx="19">
                  <c:v>45.574730043394901</c:v>
                </c:pt>
                <c:pt idx="20">
                  <c:v>45.574730043394901</c:v>
                </c:pt>
                <c:pt idx="21">
                  <c:v>45.574730043394901</c:v>
                </c:pt>
                <c:pt idx="22">
                  <c:v>45.574730043394901</c:v>
                </c:pt>
                <c:pt idx="23">
                  <c:v>45.574730043394901</c:v>
                </c:pt>
                <c:pt idx="24">
                  <c:v>45.574730043394901</c:v>
                </c:pt>
                <c:pt idx="25">
                  <c:v>45.574730043394901</c:v>
                </c:pt>
                <c:pt idx="26">
                  <c:v>45.574730043394901</c:v>
                </c:pt>
                <c:pt idx="27">
                  <c:v>45.574730043394901</c:v>
                </c:pt>
                <c:pt idx="28">
                  <c:v>45.574730043394901</c:v>
                </c:pt>
                <c:pt idx="29">
                  <c:v>45.574730043394901</c:v>
                </c:pt>
                <c:pt idx="30">
                  <c:v>45.574730043394901</c:v>
                </c:pt>
                <c:pt idx="31">
                  <c:v>45.574730043394901</c:v>
                </c:pt>
                <c:pt idx="32">
                  <c:v>45.574730043394901</c:v>
                </c:pt>
                <c:pt idx="33">
                  <c:v>45.574730043394901</c:v>
                </c:pt>
                <c:pt idx="34">
                  <c:v>45.574730043394901</c:v>
                </c:pt>
                <c:pt idx="35">
                  <c:v>45.574730043394901</c:v>
                </c:pt>
                <c:pt idx="36">
                  <c:v>45.574730043394901</c:v>
                </c:pt>
                <c:pt idx="37">
                  <c:v>45.574730043394901</c:v>
                </c:pt>
                <c:pt idx="38">
                  <c:v>45.574730043394901</c:v>
                </c:pt>
                <c:pt idx="39">
                  <c:v>45.574730043394901</c:v>
                </c:pt>
                <c:pt idx="40">
                  <c:v>45.574730043394901</c:v>
                </c:pt>
                <c:pt idx="41">
                  <c:v>45.574730043394901</c:v>
                </c:pt>
                <c:pt idx="42">
                  <c:v>45.574730043394901</c:v>
                </c:pt>
                <c:pt idx="43">
                  <c:v>45.574730043394901</c:v>
                </c:pt>
                <c:pt idx="44">
                  <c:v>45.574730043394901</c:v>
                </c:pt>
                <c:pt idx="45">
                  <c:v>45.574730043394901</c:v>
                </c:pt>
                <c:pt idx="46">
                  <c:v>45.574730043394901</c:v>
                </c:pt>
                <c:pt idx="47">
                  <c:v>45.574730043394901</c:v>
                </c:pt>
                <c:pt idx="48">
                  <c:v>45.574730043394901</c:v>
                </c:pt>
                <c:pt idx="49">
                  <c:v>45.574730043394901</c:v>
                </c:pt>
                <c:pt idx="50">
                  <c:v>45.574730043394901</c:v>
                </c:pt>
                <c:pt idx="51">
                  <c:v>45.574730043394901</c:v>
                </c:pt>
                <c:pt idx="52">
                  <c:v>45.574730043394901</c:v>
                </c:pt>
                <c:pt idx="53">
                  <c:v>45.574730043394901</c:v>
                </c:pt>
                <c:pt idx="54">
                  <c:v>45.574730043394901</c:v>
                </c:pt>
                <c:pt idx="55">
                  <c:v>45.574730043394901</c:v>
                </c:pt>
                <c:pt idx="56">
                  <c:v>45.574730043394901</c:v>
                </c:pt>
                <c:pt idx="57">
                  <c:v>45.574730043394901</c:v>
                </c:pt>
                <c:pt idx="58">
                  <c:v>45.574730043394901</c:v>
                </c:pt>
                <c:pt idx="59">
                  <c:v>45.574730043394901</c:v>
                </c:pt>
                <c:pt idx="60">
                  <c:v>45.574730043394901</c:v>
                </c:pt>
                <c:pt idx="61">
                  <c:v>45.574730043394901</c:v>
                </c:pt>
                <c:pt idx="62">
                  <c:v>45.574730043394901</c:v>
                </c:pt>
                <c:pt idx="63">
                  <c:v>45.574730043394901</c:v>
                </c:pt>
                <c:pt idx="64">
                  <c:v>45.574730043394901</c:v>
                </c:pt>
                <c:pt idx="65">
                  <c:v>45.574730043394901</c:v>
                </c:pt>
                <c:pt idx="66">
                  <c:v>45.574730043394901</c:v>
                </c:pt>
                <c:pt idx="67">
                  <c:v>45.574730043394901</c:v>
                </c:pt>
                <c:pt idx="68">
                  <c:v>45.574730043394901</c:v>
                </c:pt>
                <c:pt idx="69">
                  <c:v>45.574730043394901</c:v>
                </c:pt>
                <c:pt idx="70">
                  <c:v>45.574730043394901</c:v>
                </c:pt>
                <c:pt idx="71">
                  <c:v>45.574730043394901</c:v>
                </c:pt>
                <c:pt idx="72">
                  <c:v>45.574730043394901</c:v>
                </c:pt>
                <c:pt idx="73">
                  <c:v>45.574730043394901</c:v>
                </c:pt>
                <c:pt idx="74">
                  <c:v>45.574730043394901</c:v>
                </c:pt>
                <c:pt idx="75">
                  <c:v>45.574730043394901</c:v>
                </c:pt>
                <c:pt idx="76">
                  <c:v>45.574730043394901</c:v>
                </c:pt>
                <c:pt idx="77">
                  <c:v>45.574730043394901</c:v>
                </c:pt>
                <c:pt idx="78">
                  <c:v>45.574730043394901</c:v>
                </c:pt>
                <c:pt idx="79">
                  <c:v>45.574730043394901</c:v>
                </c:pt>
                <c:pt idx="80">
                  <c:v>45.574730043394901</c:v>
                </c:pt>
                <c:pt idx="81">
                  <c:v>45.574730043394901</c:v>
                </c:pt>
                <c:pt idx="82">
                  <c:v>45.574730043394901</c:v>
                </c:pt>
                <c:pt idx="83">
                  <c:v>45.574730043394901</c:v>
                </c:pt>
                <c:pt idx="84">
                  <c:v>45.574730043394901</c:v>
                </c:pt>
                <c:pt idx="85">
                  <c:v>45.574730043394901</c:v>
                </c:pt>
                <c:pt idx="86">
                  <c:v>45.574730043394901</c:v>
                </c:pt>
                <c:pt idx="87">
                  <c:v>45.574730043394901</c:v>
                </c:pt>
                <c:pt idx="88">
                  <c:v>45.574730043394901</c:v>
                </c:pt>
                <c:pt idx="89">
                  <c:v>45.574730043394901</c:v>
                </c:pt>
                <c:pt idx="90">
                  <c:v>45.574730043394901</c:v>
                </c:pt>
                <c:pt idx="91">
                  <c:v>45.574730043394901</c:v>
                </c:pt>
                <c:pt idx="92">
                  <c:v>45.569445900354928</c:v>
                </c:pt>
                <c:pt idx="93">
                  <c:v>45.545228963258651</c:v>
                </c:pt>
                <c:pt idx="94">
                  <c:v>45.521238997268838</c:v>
                </c:pt>
                <c:pt idx="95">
                  <c:v>45.497479715528321</c:v>
                </c:pt>
                <c:pt idx="96">
                  <c:v>45.473950784150659</c:v>
                </c:pt>
                <c:pt idx="97">
                  <c:v>45.450651780236136</c:v>
                </c:pt>
                <c:pt idx="98">
                  <c:v>45.427583657738012</c:v>
                </c:pt>
                <c:pt idx="99">
                  <c:v>45.404747920266082</c:v>
                </c:pt>
                <c:pt idx="100">
                  <c:v>45.382143779694111</c:v>
                </c:pt>
                <c:pt idx="101">
                  <c:v>45.359773564026654</c:v>
                </c:pt>
                <c:pt idx="102">
                  <c:v>45.337636944425888</c:v>
                </c:pt>
                <c:pt idx="103">
                  <c:v>45.315734967693217</c:v>
                </c:pt>
                <c:pt idx="104">
                  <c:v>45.294068128405236</c:v>
                </c:pt>
                <c:pt idx="105">
                  <c:v>45.272637930477217</c:v>
                </c:pt>
                <c:pt idx="106">
                  <c:v>45.251445516228245</c:v>
                </c:pt>
                <c:pt idx="107">
                  <c:v>45.230491380403308</c:v>
                </c:pt>
                <c:pt idx="108">
                  <c:v>45.209775560367696</c:v>
                </c:pt>
                <c:pt idx="109">
                  <c:v>45.189302037425634</c:v>
                </c:pt>
                <c:pt idx="110">
                  <c:v>45.169068110430864</c:v>
                </c:pt>
                <c:pt idx="111">
                  <c:v>45.149077567079097</c:v>
                </c:pt>
                <c:pt idx="112">
                  <c:v>45.12933246556959</c:v>
                </c:pt>
                <c:pt idx="113">
                  <c:v>45.109831932019063</c:v>
                </c:pt>
                <c:pt idx="114">
                  <c:v>45.090578937767638</c:v>
                </c:pt>
                <c:pt idx="115">
                  <c:v>45.071572353889408</c:v>
                </c:pt>
                <c:pt idx="116">
                  <c:v>45.052817686633816</c:v>
                </c:pt>
                <c:pt idx="117">
                  <c:v>45.034313908065023</c:v>
                </c:pt>
                <c:pt idx="118">
                  <c:v>45.01606343545123</c:v>
                </c:pt>
                <c:pt idx="119">
                  <c:v>44.998067319899299</c:v>
                </c:pt>
                <c:pt idx="120">
                  <c:v>44.980328634651016</c:v>
                </c:pt>
                <c:pt idx="121">
                  <c:v>44.9628483299837</c:v>
                </c:pt>
                <c:pt idx="122">
                  <c:v>44.945628672714854</c:v>
                </c:pt>
                <c:pt idx="123">
                  <c:v>44.928672988192275</c:v>
                </c:pt>
                <c:pt idx="124">
                  <c:v>44.91198187449848</c:v>
                </c:pt>
                <c:pt idx="125">
                  <c:v>44.895556694337671</c:v>
                </c:pt>
                <c:pt idx="126">
                  <c:v>44.879403146083853</c:v>
                </c:pt>
                <c:pt idx="127">
                  <c:v>44.863521026106802</c:v>
                </c:pt>
                <c:pt idx="128">
                  <c:v>44.847914216248327</c:v>
                </c:pt>
                <c:pt idx="129">
                  <c:v>44.832585899014724</c:v>
                </c:pt>
                <c:pt idx="130">
                  <c:v>44.817536224564719</c:v>
                </c:pt>
                <c:pt idx="131">
                  <c:v>44.802771098239383</c:v>
                </c:pt>
                <c:pt idx="132">
                  <c:v>44.78829450673485</c:v>
                </c:pt>
                <c:pt idx="133">
                  <c:v>44.774106360019779</c:v>
                </c:pt>
                <c:pt idx="134">
                  <c:v>44.760213470929699</c:v>
                </c:pt>
                <c:pt idx="135">
                  <c:v>44.74661700519809</c:v>
                </c:pt>
                <c:pt idx="136">
                  <c:v>44.733323987971474</c:v>
                </c:pt>
                <c:pt idx="137">
                  <c:v>44.720334123013615</c:v>
                </c:pt>
                <c:pt idx="138">
                  <c:v>44.707655902043911</c:v>
                </c:pt>
                <c:pt idx="139">
                  <c:v>44.695291400338498</c:v>
                </c:pt>
                <c:pt idx="140">
                  <c:v>44.683245493101367</c:v>
                </c:pt>
                <c:pt idx="141">
                  <c:v>44.67152342421489</c:v>
                </c:pt>
                <c:pt idx="142">
                  <c:v>44.660132332320742</c:v>
                </c:pt>
                <c:pt idx="143">
                  <c:v>44.649075977581326</c:v>
                </c:pt>
                <c:pt idx="144">
                  <c:v>44.638359930130086</c:v>
                </c:pt>
                <c:pt idx="145">
                  <c:v>44.627991334147104</c:v>
                </c:pt>
                <c:pt idx="146">
                  <c:v>44.617977226746589</c:v>
                </c:pt>
                <c:pt idx="147">
                  <c:v>44.608324194496483</c:v>
                </c:pt>
                <c:pt idx="148">
                  <c:v>44.59903859258737</c:v>
                </c:pt>
                <c:pt idx="149">
                  <c:v>44.590131294766735</c:v>
                </c:pt>
                <c:pt idx="150">
                  <c:v>44.589810502758304</c:v>
                </c:pt>
                <c:pt idx="151">
                  <c:v>44.592319534073923</c:v>
                </c:pt>
                <c:pt idx="152">
                  <c:v>44.595244745147696</c:v>
                </c:pt>
                <c:pt idx="153">
                  <c:v>44.598597471927029</c:v>
                </c:pt>
                <c:pt idx="154">
                  <c:v>44.602394351416542</c:v>
                </c:pt>
                <c:pt idx="155">
                  <c:v>44.606648644307981</c:v>
                </c:pt>
                <c:pt idx="156">
                  <c:v>44.611377667733123</c:v>
                </c:pt>
                <c:pt idx="157">
                  <c:v>44.616599648081625</c:v>
                </c:pt>
                <c:pt idx="158">
                  <c:v>44.622333939874501</c:v>
                </c:pt>
                <c:pt idx="159">
                  <c:v>44.628601369018675</c:v>
                </c:pt>
                <c:pt idx="160">
                  <c:v>44.635424342419654</c:v>
                </c:pt>
                <c:pt idx="161">
                  <c:v>44.642830123828666</c:v>
                </c:pt>
                <c:pt idx="162">
                  <c:v>44.650845189839636</c:v>
                </c:pt>
                <c:pt idx="163">
                  <c:v>44.659499626896377</c:v>
                </c:pt>
                <c:pt idx="164">
                  <c:v>44.668829396063458</c:v>
                </c:pt>
                <c:pt idx="165">
                  <c:v>44.678870125517193</c:v>
                </c:pt>
                <c:pt idx="166">
                  <c:v>44.689667377056921</c:v>
                </c:pt>
                <c:pt idx="167">
                  <c:v>44.701268863472386</c:v>
                </c:pt>
                <c:pt idx="168">
                  <c:v>44.713729971543543</c:v>
                </c:pt>
                <c:pt idx="169">
                  <c:v>44.727111736405398</c:v>
                </c:pt>
                <c:pt idx="170">
                  <c:v>44.74149055728892</c:v>
                </c:pt>
                <c:pt idx="171">
                  <c:v>44.756949371877333</c:v>
                </c:pt>
                <c:pt idx="172">
                  <c:v>44.773589081582585</c:v>
                </c:pt>
                <c:pt idx="173">
                  <c:v>44.791528077732259</c:v>
                </c:pt>
                <c:pt idx="174">
                  <c:v>44.810908259567043</c:v>
                </c:pt>
                <c:pt idx="175">
                  <c:v>44.831899633105152</c:v>
                </c:pt>
                <c:pt idx="176">
                  <c:v>44.854700879673693</c:v>
                </c:pt>
                <c:pt idx="177">
                  <c:v>44.879541887841029</c:v>
                </c:pt>
                <c:pt idx="178">
                  <c:v>44.906662983531483</c:v>
                </c:pt>
                <c:pt idx="179">
                  <c:v>44.936270635288899</c:v>
                </c:pt>
                <c:pt idx="180">
                  <c:v>44.968455192831911</c:v>
                </c:pt>
                <c:pt idx="181">
                  <c:v>45.00313236770797</c:v>
                </c:pt>
                <c:pt idx="182">
                  <c:v>45.040053107495744</c:v>
                </c:pt>
                <c:pt idx="183">
                  <c:v>45.078898276473552</c:v>
                </c:pt>
              </c:numCache>
            </c:numRef>
          </c:xVal>
          <c:yVal>
            <c:numRef>
              <c:f>'B. LLD classification'!$AZ$372:$AZ$555</c:f>
              <c:numCache>
                <c:formatCode>0.00</c:formatCode>
                <c:ptCount val="184"/>
                <c:pt idx="0">
                  <c:v>3.4514078110808364</c:v>
                </c:pt>
                <c:pt idx="1">
                  <c:v>3.4514078110808364</c:v>
                </c:pt>
                <c:pt idx="2">
                  <c:v>3.4514078110808364</c:v>
                </c:pt>
                <c:pt idx="3">
                  <c:v>3.4514078110808364</c:v>
                </c:pt>
                <c:pt idx="4">
                  <c:v>3.4514078110808364</c:v>
                </c:pt>
                <c:pt idx="5">
                  <c:v>3.4514078110808364</c:v>
                </c:pt>
                <c:pt idx="6">
                  <c:v>3.4514078110808364</c:v>
                </c:pt>
                <c:pt idx="7">
                  <c:v>3.4514078110808364</c:v>
                </c:pt>
                <c:pt idx="8">
                  <c:v>3.4514078110808364</c:v>
                </c:pt>
                <c:pt idx="9">
                  <c:v>3.4514078110808364</c:v>
                </c:pt>
                <c:pt idx="10">
                  <c:v>3.4514078110808364</c:v>
                </c:pt>
                <c:pt idx="11">
                  <c:v>3.4514078110808364</c:v>
                </c:pt>
                <c:pt idx="12">
                  <c:v>3.4514078110808364</c:v>
                </c:pt>
                <c:pt idx="13">
                  <c:v>3.4514078110808364</c:v>
                </c:pt>
                <c:pt idx="14">
                  <c:v>3.4514078110808364</c:v>
                </c:pt>
                <c:pt idx="15">
                  <c:v>3.4514078110808364</c:v>
                </c:pt>
                <c:pt idx="16">
                  <c:v>3.4514078110808364</c:v>
                </c:pt>
                <c:pt idx="17">
                  <c:v>3.4514078110808364</c:v>
                </c:pt>
                <c:pt idx="18">
                  <c:v>3.4514078110808364</c:v>
                </c:pt>
                <c:pt idx="19">
                  <c:v>3.4514078110808364</c:v>
                </c:pt>
                <c:pt idx="20">
                  <c:v>3.4514078110808364</c:v>
                </c:pt>
                <c:pt idx="21">
                  <c:v>3.4514078110808364</c:v>
                </c:pt>
                <c:pt idx="22">
                  <c:v>3.4514078110808364</c:v>
                </c:pt>
                <c:pt idx="23">
                  <c:v>3.4514078110808364</c:v>
                </c:pt>
                <c:pt idx="24">
                  <c:v>3.4514078110808364</c:v>
                </c:pt>
                <c:pt idx="25">
                  <c:v>3.4514078110808364</c:v>
                </c:pt>
                <c:pt idx="26">
                  <c:v>3.4514078110808364</c:v>
                </c:pt>
                <c:pt idx="27">
                  <c:v>3.4514078110808364</c:v>
                </c:pt>
                <c:pt idx="28">
                  <c:v>3.4514078110808364</c:v>
                </c:pt>
                <c:pt idx="29">
                  <c:v>3.4514078110808364</c:v>
                </c:pt>
                <c:pt idx="30">
                  <c:v>3.4514078110808364</c:v>
                </c:pt>
                <c:pt idx="31">
                  <c:v>3.4514078110808364</c:v>
                </c:pt>
                <c:pt idx="32">
                  <c:v>3.4514078110808364</c:v>
                </c:pt>
                <c:pt idx="33">
                  <c:v>3.4514078110808364</c:v>
                </c:pt>
                <c:pt idx="34">
                  <c:v>3.4514078110808364</c:v>
                </c:pt>
                <c:pt idx="35">
                  <c:v>3.4514078110808364</c:v>
                </c:pt>
                <c:pt idx="36">
                  <c:v>3.4514078110808364</c:v>
                </c:pt>
                <c:pt idx="37">
                  <c:v>3.4514078110808364</c:v>
                </c:pt>
                <c:pt idx="38">
                  <c:v>3.4514078110808364</c:v>
                </c:pt>
                <c:pt idx="39">
                  <c:v>3.4514078110808364</c:v>
                </c:pt>
                <c:pt idx="40">
                  <c:v>3.4514078110808364</c:v>
                </c:pt>
                <c:pt idx="41">
                  <c:v>3.4514078110808364</c:v>
                </c:pt>
                <c:pt idx="42">
                  <c:v>3.4514078110808364</c:v>
                </c:pt>
                <c:pt idx="43">
                  <c:v>3.4514078110808364</c:v>
                </c:pt>
                <c:pt idx="44">
                  <c:v>3.4514078110808364</c:v>
                </c:pt>
                <c:pt idx="45">
                  <c:v>3.4514078110808364</c:v>
                </c:pt>
                <c:pt idx="46">
                  <c:v>3.4514078110808364</c:v>
                </c:pt>
                <c:pt idx="47">
                  <c:v>3.4514078110808364</c:v>
                </c:pt>
                <c:pt idx="48">
                  <c:v>3.4514078110808364</c:v>
                </c:pt>
                <c:pt idx="49">
                  <c:v>3.4514078110808364</c:v>
                </c:pt>
                <c:pt idx="50">
                  <c:v>3.4514078110808364</c:v>
                </c:pt>
                <c:pt idx="51">
                  <c:v>3.4514078110808364</c:v>
                </c:pt>
                <c:pt idx="52">
                  <c:v>3.4514078110808364</c:v>
                </c:pt>
                <c:pt idx="53">
                  <c:v>3.4514078110808364</c:v>
                </c:pt>
                <c:pt idx="54">
                  <c:v>3.4514078110808364</c:v>
                </c:pt>
                <c:pt idx="55">
                  <c:v>3.4514078110808364</c:v>
                </c:pt>
                <c:pt idx="56">
                  <c:v>3.4514078110808364</c:v>
                </c:pt>
                <c:pt idx="57">
                  <c:v>3.4514078110808364</c:v>
                </c:pt>
                <c:pt idx="58">
                  <c:v>3.4514078110808364</c:v>
                </c:pt>
                <c:pt idx="59">
                  <c:v>3.4514078110808364</c:v>
                </c:pt>
                <c:pt idx="60">
                  <c:v>3.4514078110808364</c:v>
                </c:pt>
                <c:pt idx="61">
                  <c:v>3.4514078110808364</c:v>
                </c:pt>
                <c:pt idx="62">
                  <c:v>3.4514078110808364</c:v>
                </c:pt>
                <c:pt idx="63">
                  <c:v>3.4514078110808364</c:v>
                </c:pt>
                <c:pt idx="64">
                  <c:v>3.4514078110808364</c:v>
                </c:pt>
                <c:pt idx="65">
                  <c:v>3.4514078110808364</c:v>
                </c:pt>
                <c:pt idx="66">
                  <c:v>3.4514078110808364</c:v>
                </c:pt>
                <c:pt idx="67">
                  <c:v>3.4514078110808364</c:v>
                </c:pt>
                <c:pt idx="68">
                  <c:v>3.4514078110808364</c:v>
                </c:pt>
                <c:pt idx="69">
                  <c:v>3.4514078110808364</c:v>
                </c:pt>
                <c:pt idx="70">
                  <c:v>3.4514078110808364</c:v>
                </c:pt>
                <c:pt idx="71">
                  <c:v>3.4514078110808364</c:v>
                </c:pt>
                <c:pt idx="72">
                  <c:v>3.4514078110808364</c:v>
                </c:pt>
                <c:pt idx="73">
                  <c:v>3.4514078110808364</c:v>
                </c:pt>
                <c:pt idx="74">
                  <c:v>3.4514078110808364</c:v>
                </c:pt>
                <c:pt idx="75">
                  <c:v>3.4514078110808364</c:v>
                </c:pt>
                <c:pt idx="76">
                  <c:v>3.4514078110808364</c:v>
                </c:pt>
                <c:pt idx="77">
                  <c:v>3.4514078110808364</c:v>
                </c:pt>
                <c:pt idx="78">
                  <c:v>3.4514078110808364</c:v>
                </c:pt>
                <c:pt idx="79">
                  <c:v>3.4514078110808364</c:v>
                </c:pt>
                <c:pt idx="80">
                  <c:v>3.4514078110808364</c:v>
                </c:pt>
                <c:pt idx="81">
                  <c:v>3.4514078110808364</c:v>
                </c:pt>
                <c:pt idx="82">
                  <c:v>3.4514078110808364</c:v>
                </c:pt>
                <c:pt idx="83">
                  <c:v>3.4514078110808364</c:v>
                </c:pt>
                <c:pt idx="84">
                  <c:v>3.4514078110808364</c:v>
                </c:pt>
                <c:pt idx="85">
                  <c:v>3.4514078110808364</c:v>
                </c:pt>
                <c:pt idx="86">
                  <c:v>3.4514078110808364</c:v>
                </c:pt>
                <c:pt idx="87">
                  <c:v>3.4514078110808364</c:v>
                </c:pt>
                <c:pt idx="88">
                  <c:v>3.4514078110808364</c:v>
                </c:pt>
                <c:pt idx="89">
                  <c:v>3.4514078110808364</c:v>
                </c:pt>
                <c:pt idx="90">
                  <c:v>3.4514078110808364</c:v>
                </c:pt>
                <c:pt idx="91">
                  <c:v>3.4514078110808364</c:v>
                </c:pt>
                <c:pt idx="92">
                  <c:v>3.4554059515440287</c:v>
                </c:pt>
                <c:pt idx="93">
                  <c:v>3.4739022276436615</c:v>
                </c:pt>
                <c:pt idx="94">
                  <c:v>3.4923995326069108</c:v>
                </c:pt>
                <c:pt idx="95">
                  <c:v>3.5108971401108171</c:v>
                </c:pt>
                <c:pt idx="96">
                  <c:v>3.5293959567607898</c:v>
                </c:pt>
                <c:pt idx="97">
                  <c:v>3.5478949396029424</c:v>
                </c:pt>
                <c:pt idx="98">
                  <c:v>3.5663971912715295</c:v>
                </c:pt>
                <c:pt idx="99">
                  <c:v>3.5848987125428056</c:v>
                </c:pt>
                <c:pt idx="100">
                  <c:v>3.6034023903659955</c:v>
                </c:pt>
                <c:pt idx="101">
                  <c:v>3.6219084090981699</c:v>
                </c:pt>
                <c:pt idx="102">
                  <c:v>3.6404156529058973</c:v>
                </c:pt>
                <c:pt idx="103">
                  <c:v>3.6589261440824199</c:v>
                </c:pt>
                <c:pt idx="104">
                  <c:v>3.677438912584388</c:v>
                </c:pt>
                <c:pt idx="105">
                  <c:v>3.6959550089691171</c:v>
                </c:pt>
                <c:pt idx="106">
                  <c:v>3.7144733520361464</c:v>
                </c:pt>
                <c:pt idx="107">
                  <c:v>3.7329949922711894</c:v>
                </c:pt>
                <c:pt idx="108">
                  <c:v>3.7515209432493886</c:v>
                </c:pt>
                <c:pt idx="109">
                  <c:v>3.7700502744223181</c:v>
                </c:pt>
                <c:pt idx="110">
                  <c:v>3.7885847812811102</c:v>
                </c:pt>
                <c:pt idx="111">
                  <c:v>3.8071226753090244</c:v>
                </c:pt>
                <c:pt idx="112">
                  <c:v>3.8256649714556445</c:v>
                </c:pt>
                <c:pt idx="113">
                  <c:v>3.8442136177076915</c:v>
                </c:pt>
                <c:pt idx="114">
                  <c:v>3.86276667492861</c:v>
                </c:pt>
                <c:pt idx="115">
                  <c:v>3.881325894457607</c:v>
                </c:pt>
                <c:pt idx="116">
                  <c:v>3.8998917503305615</c:v>
                </c:pt>
                <c:pt idx="117">
                  <c:v>3.9184628832718666</c:v>
                </c:pt>
                <c:pt idx="118">
                  <c:v>3.9370404260472212</c:v>
                </c:pt>
                <c:pt idx="119">
                  <c:v>3.9556274156669105</c:v>
                </c:pt>
                <c:pt idx="120">
                  <c:v>3.9742198135383942</c:v>
                </c:pt>
                <c:pt idx="121">
                  <c:v>3.9928207375851419</c:v>
                </c:pt>
                <c:pt idx="122">
                  <c:v>4.0114300315680946</c:v>
                </c:pt>
                <c:pt idx="123">
                  <c:v>4.0300479029257747</c:v>
                </c:pt>
                <c:pt idx="124">
                  <c:v>4.0486743172883513</c:v>
                </c:pt>
                <c:pt idx="125">
                  <c:v>4.0673110562716888</c:v>
                </c:pt>
                <c:pt idx="126">
                  <c:v>4.0859574421008169</c:v>
                </c:pt>
                <c:pt idx="127">
                  <c:v>4.1046142858667052</c:v>
                </c:pt>
                <c:pt idx="128">
                  <c:v>4.1232827703927351</c:v>
                </c:pt>
                <c:pt idx="129">
                  <c:v>4.1419618075921054</c:v>
                </c:pt>
                <c:pt idx="130">
                  <c:v>4.1606523305899792</c:v>
                </c:pt>
                <c:pt idx="131">
                  <c:v>4.1793575479656022</c:v>
                </c:pt>
                <c:pt idx="132">
                  <c:v>4.1980735059184582</c:v>
                </c:pt>
                <c:pt idx="133">
                  <c:v>4.2168049722743159</c:v>
                </c:pt>
                <c:pt idx="134">
                  <c:v>4.23554917397243</c:v>
                </c:pt>
                <c:pt idx="135">
                  <c:v>4.2543090681949662</c:v>
                </c:pt>
                <c:pt idx="136">
                  <c:v>4.2730847487316925</c:v>
                </c:pt>
                <c:pt idx="137">
                  <c:v>4.2918760937757181</c:v>
                </c:pt>
                <c:pt idx="138">
                  <c:v>4.3106842529114608</c:v>
                </c:pt>
                <c:pt idx="139">
                  <c:v>4.3295102468409086</c:v>
                </c:pt>
                <c:pt idx="140">
                  <c:v>4.3483558885530895</c:v>
                </c:pt>
                <c:pt idx="141">
                  <c:v>4.3672194695292523</c:v>
                </c:pt>
                <c:pt idx="142">
                  <c:v>4.3861030242281771</c:v>
                </c:pt>
                <c:pt idx="143">
                  <c:v>4.4050084538351575</c:v>
                </c:pt>
                <c:pt idx="144">
                  <c:v>4.4239368245213742</c:v>
                </c:pt>
                <c:pt idx="145">
                  <c:v>4.4428861213721751</c:v>
                </c:pt>
                <c:pt idx="146">
                  <c:v>4.4618594815560595</c:v>
                </c:pt>
                <c:pt idx="147">
                  <c:v>4.4808579741727925</c:v>
                </c:pt>
                <c:pt idx="148">
                  <c:v>4.4998844666704061</c:v>
                </c:pt>
                <c:pt idx="149">
                  <c:v>4.5189362059799016</c:v>
                </c:pt>
                <c:pt idx="150">
                  <c:v>4.5396068667624041</c:v>
                </c:pt>
                <c:pt idx="151">
                  <c:v>4.5607835279857092</c:v>
                </c:pt>
                <c:pt idx="152">
                  <c:v>4.5820002550694658</c:v>
                </c:pt>
                <c:pt idx="153">
                  <c:v>4.6032589995149564</c:v>
                </c:pt>
                <c:pt idx="154">
                  <c:v>4.6245609329271229</c:v>
                </c:pt>
                <c:pt idx="155">
                  <c:v>4.6459101277468635</c:v>
                </c:pt>
                <c:pt idx="156">
                  <c:v>4.6673066051785375</c:v>
                </c:pt>
                <c:pt idx="157">
                  <c:v>4.6887535209845606</c:v>
                </c:pt>
                <c:pt idx="158">
                  <c:v>4.7102559645900408</c:v>
                </c:pt>
                <c:pt idx="159">
                  <c:v>4.7318140083065572</c:v>
                </c:pt>
                <c:pt idx="160">
                  <c:v>4.7534317307208136</c:v>
                </c:pt>
                <c:pt idx="161">
                  <c:v>4.7751134051784447</c:v>
                </c:pt>
                <c:pt idx="162">
                  <c:v>4.7968610883161569</c:v>
                </c:pt>
                <c:pt idx="163">
                  <c:v>4.8186798293322948</c:v>
                </c:pt>
                <c:pt idx="164">
                  <c:v>4.8405738606526061</c:v>
                </c:pt>
                <c:pt idx="165">
                  <c:v>4.8625503119378681</c:v>
                </c:pt>
                <c:pt idx="166">
                  <c:v>4.8846114440884527</c:v>
                </c:pt>
                <c:pt idx="167">
                  <c:v>4.9067644921811215</c:v>
                </c:pt>
                <c:pt idx="168">
                  <c:v>4.929016645320325</c:v>
                </c:pt>
                <c:pt idx="169">
                  <c:v>4.9513760595380143</c:v>
                </c:pt>
                <c:pt idx="170">
                  <c:v>4.9738492183108951</c:v>
                </c:pt>
                <c:pt idx="171">
                  <c:v>4.9964482931407446</c:v>
                </c:pt>
                <c:pt idx="172">
                  <c:v>5.0191827211672297</c:v>
                </c:pt>
                <c:pt idx="173">
                  <c:v>5.0420657998394036</c:v>
                </c:pt>
                <c:pt idx="174">
                  <c:v>5.0651101770822908</c:v>
                </c:pt>
                <c:pt idx="175">
                  <c:v>5.0883334298748188</c:v>
                </c:pt>
                <c:pt idx="176">
                  <c:v>5.1117519237415516</c:v>
                </c:pt>
                <c:pt idx="177">
                  <c:v>5.1353833579385215</c:v>
                </c:pt>
                <c:pt idx="178">
                  <c:v>5.1592411764719017</c:v>
                </c:pt>
                <c:pt idx="179">
                  <c:v>5.1833306606437164</c:v>
                </c:pt>
                <c:pt idx="180">
                  <c:v>5.2076413453721528</c:v>
                </c:pt>
                <c:pt idx="181">
                  <c:v>5.2321364739021909</c:v>
                </c:pt>
                <c:pt idx="182">
                  <c:v>5.2567704058959022</c:v>
                </c:pt>
                <c:pt idx="183">
                  <c:v>5.2814888140399479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10-48AD-85E5-ABDA7D1E4E2A}"/>
            </c:ext>
          </c:extLst>
        </c:ser>
        <c:ser>
          <c:idx val="37"/>
          <c:order val="38"/>
          <c:tx>
            <c:v>Basanitic LLD 5kbar</c:v>
          </c:tx>
          <c:spPr>
            <a:ln w="38100">
              <a:solidFill>
                <a:schemeClr val="bg2">
                  <a:lumMod val="50000"/>
                </a:schemeClr>
              </a:solidFill>
              <a:prstDash val="sysDash"/>
              <a:tailEnd type="triangle" w="lg" len="med"/>
            </a:ln>
          </c:spPr>
          <c:marker>
            <c:symbol val="none"/>
          </c:marker>
          <c:xVal>
            <c:numRef>
              <c:f>'B. LLD classification'!$AI$573:$AI$752</c:f>
              <c:numCache>
                <c:formatCode>0.00</c:formatCode>
                <c:ptCount val="180"/>
                <c:pt idx="0">
                  <c:v>41.903787103377688</c:v>
                </c:pt>
                <c:pt idx="1">
                  <c:v>41.903787103377688</c:v>
                </c:pt>
                <c:pt idx="2">
                  <c:v>41.903787103377688</c:v>
                </c:pt>
                <c:pt idx="3">
                  <c:v>41.903787103377688</c:v>
                </c:pt>
                <c:pt idx="4">
                  <c:v>41.903787103377688</c:v>
                </c:pt>
                <c:pt idx="5">
                  <c:v>41.903787103377688</c:v>
                </c:pt>
                <c:pt idx="6">
                  <c:v>41.903787103377688</c:v>
                </c:pt>
                <c:pt idx="7">
                  <c:v>41.903787103377688</c:v>
                </c:pt>
                <c:pt idx="8">
                  <c:v>41.903787103377688</c:v>
                </c:pt>
                <c:pt idx="9">
                  <c:v>41.903787103377688</c:v>
                </c:pt>
                <c:pt idx="10">
                  <c:v>41.903787103377688</c:v>
                </c:pt>
                <c:pt idx="11">
                  <c:v>41.903787103377688</c:v>
                </c:pt>
                <c:pt idx="12">
                  <c:v>41.903787103377688</c:v>
                </c:pt>
                <c:pt idx="13">
                  <c:v>41.933572583855579</c:v>
                </c:pt>
                <c:pt idx="14">
                  <c:v>42.015334652292431</c:v>
                </c:pt>
                <c:pt idx="15">
                  <c:v>42.095740674102181</c:v>
                </c:pt>
                <c:pt idx="16">
                  <c:v>42.174823149117721</c:v>
                </c:pt>
                <c:pt idx="17">
                  <c:v>42.25261169264396</c:v>
                </c:pt>
                <c:pt idx="18">
                  <c:v>42.329137277880896</c:v>
                </c:pt>
                <c:pt idx="19">
                  <c:v>42.404430418900851</c:v>
                </c:pt>
                <c:pt idx="20">
                  <c:v>42.47851904595997</c:v>
                </c:pt>
                <c:pt idx="21">
                  <c:v>42.551432119426757</c:v>
                </c:pt>
                <c:pt idx="22">
                  <c:v>42.62319843825675</c:v>
                </c:pt>
                <c:pt idx="23">
                  <c:v>42.6938450969174</c:v>
                </c:pt>
                <c:pt idx="24">
                  <c:v>42.76339874495676</c:v>
                </c:pt>
                <c:pt idx="25">
                  <c:v>42.831884879571348</c:v>
                </c:pt>
                <c:pt idx="26">
                  <c:v>42.899330905677843</c:v>
                </c:pt>
                <c:pt idx="27">
                  <c:v>42.968531680821521</c:v>
                </c:pt>
                <c:pt idx="28">
                  <c:v>43.065351045294236</c:v>
                </c:pt>
                <c:pt idx="29">
                  <c:v>43.188230080968196</c:v>
                </c:pt>
                <c:pt idx="30">
                  <c:v>43.366702293772576</c:v>
                </c:pt>
                <c:pt idx="31">
                  <c:v>43.541187449666722</c:v>
                </c:pt>
                <c:pt idx="32">
                  <c:v>43.711655981082941</c:v>
                </c:pt>
                <c:pt idx="33">
                  <c:v>43.878116613876287</c:v>
                </c:pt>
                <c:pt idx="34">
                  <c:v>44.040599274766812</c:v>
                </c:pt>
                <c:pt idx="35">
                  <c:v>44.199167199612802</c:v>
                </c:pt>
                <c:pt idx="36">
                  <c:v>44.353917234963241</c:v>
                </c:pt>
                <c:pt idx="37">
                  <c:v>44.505154719176943</c:v>
                </c:pt>
                <c:pt idx="38">
                  <c:v>44.652847174055786</c:v>
                </c:pt>
                <c:pt idx="39">
                  <c:v>44.796421940492081</c:v>
                </c:pt>
                <c:pt idx="40">
                  <c:v>44.936225802671885</c:v>
                </c:pt>
                <c:pt idx="41">
                  <c:v>45.072340537857279</c:v>
                </c:pt>
                <c:pt idx="42">
                  <c:v>45.207448538433376</c:v>
                </c:pt>
                <c:pt idx="43">
                  <c:v>45.358936515546489</c:v>
                </c:pt>
                <c:pt idx="44">
                  <c:v>45.508857534674767</c:v>
                </c:pt>
                <c:pt idx="45">
                  <c:v>45.657164108298765</c:v>
                </c:pt>
                <c:pt idx="46">
                  <c:v>45.803825727969368</c:v>
                </c:pt>
                <c:pt idx="47">
                  <c:v>45.948811863904119</c:v>
                </c:pt>
                <c:pt idx="48">
                  <c:v>46.092096235483588</c:v>
                </c:pt>
                <c:pt idx="49">
                  <c:v>46.233668060463096</c:v>
                </c:pt>
                <c:pt idx="50">
                  <c:v>46.373509769716215</c:v>
                </c:pt>
                <c:pt idx="51">
                  <c:v>46.511616967960109</c:v>
                </c:pt>
                <c:pt idx="52">
                  <c:v>46.647985307325953</c:v>
                </c:pt>
                <c:pt idx="53">
                  <c:v>46.782619016288017</c:v>
                </c:pt>
                <c:pt idx="54">
                  <c:v>46.915520101227543</c:v>
                </c:pt>
                <c:pt idx="55">
                  <c:v>47.046699323823475</c:v>
                </c:pt>
                <c:pt idx="56">
                  <c:v>47.176165717714433</c:v>
                </c:pt>
                <c:pt idx="57">
                  <c:v>47.303936731312476</c:v>
                </c:pt>
                <c:pt idx="58">
                  <c:v>47.430026067266866</c:v>
                </c:pt>
                <c:pt idx="59">
                  <c:v>47.554453435244461</c:v>
                </c:pt>
                <c:pt idx="60">
                  <c:v>47.677240077698585</c:v>
                </c:pt>
                <c:pt idx="61">
                  <c:v>47.798408295885039</c:v>
                </c:pt>
                <c:pt idx="62">
                  <c:v>47.917980513723442</c:v>
                </c:pt>
                <c:pt idx="63">
                  <c:v>48.035986808280995</c:v>
                </c:pt>
                <c:pt idx="64">
                  <c:v>48.152453194996092</c:v>
                </c:pt>
                <c:pt idx="65">
                  <c:v>48.267410957687581</c:v>
                </c:pt>
                <c:pt idx="66">
                  <c:v>48.380900945043599</c:v>
                </c:pt>
                <c:pt idx="67">
                  <c:v>48.492972753593833</c:v>
                </c:pt>
                <c:pt idx="68">
                  <c:v>48.603808789513948</c:v>
                </c:pt>
                <c:pt idx="69">
                  <c:v>48.73160234416131</c:v>
                </c:pt>
                <c:pt idx="70">
                  <c:v>48.84383843696606</c:v>
                </c:pt>
                <c:pt idx="71">
                  <c:v>48.954090062583312</c:v>
                </c:pt>
                <c:pt idx="72">
                  <c:v>49.062404087876871</c:v>
                </c:pt>
                <c:pt idx="73">
                  <c:v>49.168825007443139</c:v>
                </c:pt>
                <c:pt idx="74">
                  <c:v>49.273401027022871</c:v>
                </c:pt>
                <c:pt idx="75">
                  <c:v>49.376172335092271</c:v>
                </c:pt>
                <c:pt idx="76">
                  <c:v>49.477186436931696</c:v>
                </c:pt>
                <c:pt idx="77">
                  <c:v>49.576482246550796</c:v>
                </c:pt>
                <c:pt idx="78">
                  <c:v>49.674104475784887</c:v>
                </c:pt>
                <c:pt idx="79">
                  <c:v>49.770095415124153</c:v>
                </c:pt>
                <c:pt idx="80">
                  <c:v>49.864494375351363</c:v>
                </c:pt>
                <c:pt idx="81">
                  <c:v>49.957341317230714</c:v>
                </c:pt>
                <c:pt idx="82">
                  <c:v>50.048675803778927</c:v>
                </c:pt>
                <c:pt idx="83">
                  <c:v>50.13853752773511</c:v>
                </c:pt>
                <c:pt idx="84">
                  <c:v>50.226968394609962</c:v>
                </c:pt>
                <c:pt idx="85">
                  <c:v>50.31400782996284</c:v>
                </c:pt>
                <c:pt idx="86">
                  <c:v>50.399695348935985</c:v>
                </c:pt>
                <c:pt idx="87">
                  <c:v>50.49235153611837</c:v>
                </c:pt>
                <c:pt idx="88">
                  <c:v>50.591161394822414</c:v>
                </c:pt>
                <c:pt idx="89">
                  <c:v>50.68907022403809</c:v>
                </c:pt>
                <c:pt idx="90">
                  <c:v>50.78609753230824</c:v>
                </c:pt>
                <c:pt idx="91">
                  <c:v>50.88227036975178</c:v>
                </c:pt>
                <c:pt idx="92">
                  <c:v>50.977612604137157</c:v>
                </c:pt>
                <c:pt idx="93">
                  <c:v>51.07214719572152</c:v>
                </c:pt>
                <c:pt idx="94">
                  <c:v>51.165899275066536</c:v>
                </c:pt>
                <c:pt idx="95">
                  <c:v>51.258890323398305</c:v>
                </c:pt>
                <c:pt idx="96">
                  <c:v>51.351144026015</c:v>
                </c:pt>
                <c:pt idx="97">
                  <c:v>51.442683031651292</c:v>
                </c:pt>
                <c:pt idx="98">
                  <c:v>51.533531757544885</c:v>
                </c:pt>
                <c:pt idx="99">
                  <c:v>51.623711362343727</c:v>
                </c:pt>
                <c:pt idx="100">
                  <c:v>51.713243114483411</c:v>
                </c:pt>
                <c:pt idx="101">
                  <c:v>51.802151629819811</c:v>
                </c:pt>
                <c:pt idx="102">
                  <c:v>51.890458265495823</c:v>
                </c:pt>
                <c:pt idx="103">
                  <c:v>51.978182827894685</c:v>
                </c:pt>
                <c:pt idx="104">
                  <c:v>52.065351166799267</c:v>
                </c:pt>
                <c:pt idx="105">
                  <c:v>52.151983241071783</c:v>
                </c:pt>
                <c:pt idx="106">
                  <c:v>52.238099005015719</c:v>
                </c:pt>
                <c:pt idx="107">
                  <c:v>52.323722889402852</c:v>
                </c:pt>
                <c:pt idx="108">
                  <c:v>52.408873897035512</c:v>
                </c:pt>
                <c:pt idx="109">
                  <c:v>52.493574317493206</c:v>
                </c:pt>
                <c:pt idx="110">
                  <c:v>52.57784494064758</c:v>
                </c:pt>
                <c:pt idx="111">
                  <c:v>52.661707103619172</c:v>
                </c:pt>
                <c:pt idx="112">
                  <c:v>52.745179418667036</c:v>
                </c:pt>
                <c:pt idx="113">
                  <c:v>52.828284033164529</c:v>
                </c:pt>
                <c:pt idx="114">
                  <c:v>52.911040138672178</c:v>
                </c:pt>
                <c:pt idx="115">
                  <c:v>52.993465528387254</c:v>
                </c:pt>
                <c:pt idx="116">
                  <c:v>53.075581316842857</c:v>
                </c:pt>
                <c:pt idx="117">
                  <c:v>53.157402028403013</c:v>
                </c:pt>
                <c:pt idx="118">
                  <c:v>53.238949413360558</c:v>
                </c:pt>
                <c:pt idx="119">
                  <c:v>53.320235527731406</c:v>
                </c:pt>
                <c:pt idx="120">
                  <c:v>53.401279396270517</c:v>
                </c:pt>
                <c:pt idx="121">
                  <c:v>53.482095378684804</c:v>
                </c:pt>
                <c:pt idx="122">
                  <c:v>53.56269666641937</c:v>
                </c:pt>
                <c:pt idx="123">
                  <c:v>53.643096700993844</c:v>
                </c:pt>
                <c:pt idx="124">
                  <c:v>53.723306465047706</c:v>
                </c:pt>
                <c:pt idx="125">
                  <c:v>53.80333742609178</c:v>
                </c:pt>
                <c:pt idx="126">
                  <c:v>53.883196308215787</c:v>
                </c:pt>
                <c:pt idx="127">
                  <c:v>53.96289414457739</c:v>
                </c:pt>
                <c:pt idx="128">
                  <c:v>54.042436802795073</c:v>
                </c:pt>
                <c:pt idx="129">
                  <c:v>54.12092856047213</c:v>
                </c:pt>
                <c:pt idx="130">
                  <c:v>54.200014601082266</c:v>
                </c:pt>
                <c:pt idx="131">
                  <c:v>54.279168497974091</c:v>
                </c:pt>
                <c:pt idx="132">
                  <c:v>54.358519924812441</c:v>
                </c:pt>
                <c:pt idx="133">
                  <c:v>54.438064190262921</c:v>
                </c:pt>
                <c:pt idx="134">
                  <c:v>54.517793443782573</c:v>
                </c:pt>
                <c:pt idx="135">
                  <c:v>54.597697728648193</c:v>
                </c:pt>
                <c:pt idx="136">
                  <c:v>54.677764205840475</c:v>
                </c:pt>
                <c:pt idx="137">
                  <c:v>54.757981478609103</c:v>
                </c:pt>
                <c:pt idx="138">
                  <c:v>54.838333633240566</c:v>
                </c:pt>
                <c:pt idx="139">
                  <c:v>54.91880310999575</c:v>
                </c:pt>
                <c:pt idx="140">
                  <c:v>54.999375239090789</c:v>
                </c:pt>
                <c:pt idx="141">
                  <c:v>55.080029751736298</c:v>
                </c:pt>
                <c:pt idx="142">
                  <c:v>55.160749856419628</c:v>
                </c:pt>
                <c:pt idx="143">
                  <c:v>55.241515262917382</c:v>
                </c:pt>
                <c:pt idx="144">
                  <c:v>55.322305189846624</c:v>
                </c:pt>
                <c:pt idx="145">
                  <c:v>55.403103410376005</c:v>
                </c:pt>
                <c:pt idx="146">
                  <c:v>55.483885725926875</c:v>
                </c:pt>
                <c:pt idx="147">
                  <c:v>55.564634720741353</c:v>
                </c:pt>
                <c:pt idx="148">
                  <c:v>55.645329568303467</c:v>
                </c:pt>
                <c:pt idx="149">
                  <c:v>55.725948837408417</c:v>
                </c:pt>
                <c:pt idx="150">
                  <c:v>55.806472971465048</c:v>
                </c:pt>
                <c:pt idx="151">
                  <c:v>55.886881323727117</c:v>
                </c:pt>
                <c:pt idx="152">
                  <c:v>55.967156089132416</c:v>
                </c:pt>
                <c:pt idx="153">
                  <c:v>56.047274472791194</c:v>
                </c:pt>
                <c:pt idx="154">
                  <c:v>56.15981286184708</c:v>
                </c:pt>
                <c:pt idx="155">
                  <c:v>56.280999344355514</c:v>
                </c:pt>
                <c:pt idx="156">
                  <c:v>56.402805424632298</c:v>
                </c:pt>
                <c:pt idx="157">
                  <c:v>56.524600854233405</c:v>
                </c:pt>
                <c:pt idx="158">
                  <c:v>56.645885743391723</c:v>
                </c:pt>
                <c:pt idx="159">
                  <c:v>56.766258999222472</c:v>
                </c:pt>
                <c:pt idx="160">
                  <c:v>56.885407831732401</c:v>
                </c:pt>
                <c:pt idx="161">
                  <c:v>57.003085510939677</c:v>
                </c:pt>
                <c:pt idx="162">
                  <c:v>57.119097110788509</c:v>
                </c:pt>
                <c:pt idx="163">
                  <c:v>57.233288365039527</c:v>
                </c:pt>
                <c:pt idx="164">
                  <c:v>57.345543466787724</c:v>
                </c:pt>
                <c:pt idx="165">
                  <c:v>57.455771036654461</c:v>
                </c:pt>
                <c:pt idx="166">
                  <c:v>57.591581058070133</c:v>
                </c:pt>
                <c:pt idx="167">
                  <c:v>57.724357836520504</c:v>
                </c:pt>
                <c:pt idx="168">
                  <c:v>57.852210519698517</c:v>
                </c:pt>
                <c:pt idx="169">
                  <c:v>57.975238621641395</c:v>
                </c:pt>
                <c:pt idx="170">
                  <c:v>58.075765034270837</c:v>
                </c:pt>
                <c:pt idx="171">
                  <c:v>58.125800985293395</c:v>
                </c:pt>
                <c:pt idx="172">
                  <c:v>58.172359942459586</c:v>
                </c:pt>
                <c:pt idx="173">
                  <c:v>58.215475672469189</c:v>
                </c:pt>
                <c:pt idx="174">
                  <c:v>58.255175206045436</c:v>
                </c:pt>
                <c:pt idx="175">
                  <c:v>58.291485736717675</c:v>
                </c:pt>
                <c:pt idx="176">
                  <c:v>58.32442034876982</c:v>
                </c:pt>
                <c:pt idx="177">
                  <c:v>58.35399326725198</c:v>
                </c:pt>
                <c:pt idx="178">
                  <c:v>58.380210913403026</c:v>
                </c:pt>
                <c:pt idx="179">
                  <c:v>58.403070575706309</c:v>
                </c:pt>
              </c:numCache>
            </c:numRef>
          </c:xVal>
          <c:yVal>
            <c:numRef>
              <c:f>'B. LLD classification'!$AZ$573:$AZ$752</c:f>
              <c:numCache>
                <c:formatCode>0.00</c:formatCode>
                <c:ptCount val="180"/>
                <c:pt idx="0">
                  <c:v>5.1893551688843411</c:v>
                </c:pt>
                <c:pt idx="1">
                  <c:v>5.1893551688843411</c:v>
                </c:pt>
                <c:pt idx="2">
                  <c:v>5.1893551688843411</c:v>
                </c:pt>
                <c:pt idx="3">
                  <c:v>5.1893551688843411</c:v>
                </c:pt>
                <c:pt idx="4">
                  <c:v>5.1893551688843411</c:v>
                </c:pt>
                <c:pt idx="5">
                  <c:v>5.1893551688843411</c:v>
                </c:pt>
                <c:pt idx="6">
                  <c:v>5.1893551688843411</c:v>
                </c:pt>
                <c:pt idx="7">
                  <c:v>5.1893551688843411</c:v>
                </c:pt>
                <c:pt idx="8">
                  <c:v>5.1893551688843411</c:v>
                </c:pt>
                <c:pt idx="9">
                  <c:v>5.1893551688843411</c:v>
                </c:pt>
                <c:pt idx="10">
                  <c:v>5.1893551688843411</c:v>
                </c:pt>
                <c:pt idx="11">
                  <c:v>5.1893551688843411</c:v>
                </c:pt>
                <c:pt idx="12">
                  <c:v>5.1893551688843411</c:v>
                </c:pt>
                <c:pt idx="13">
                  <c:v>5.1930431495802774</c:v>
                </c:pt>
                <c:pt idx="14">
                  <c:v>5.2031695016856707</c:v>
                </c:pt>
                <c:pt idx="15">
                  <c:v>5.2131268893324467</c:v>
                </c:pt>
                <c:pt idx="16">
                  <c:v>5.2229206522729346</c:v>
                </c:pt>
                <c:pt idx="17">
                  <c:v>5.2325529558988588</c:v>
                </c:pt>
                <c:pt idx="18">
                  <c:v>5.2420308715802006</c:v>
                </c:pt>
                <c:pt idx="19">
                  <c:v>5.2513546286636466</c:v>
                </c:pt>
                <c:pt idx="20">
                  <c:v>5.2605292547366957</c:v>
                </c:pt>
                <c:pt idx="21">
                  <c:v>5.2695597784244086</c:v>
                </c:pt>
                <c:pt idx="22">
                  <c:v>5.2784476203916793</c:v>
                </c:pt>
                <c:pt idx="23">
                  <c:v>5.2871956572536991</c:v>
                </c:pt>
                <c:pt idx="24">
                  <c:v>5.2958091387025075</c:v>
                </c:pt>
                <c:pt idx="25">
                  <c:v>5.3042909972957881</c:v>
                </c:pt>
                <c:pt idx="26">
                  <c:v>5.3126426074377848</c:v>
                </c:pt>
                <c:pt idx="27">
                  <c:v>5.3212127888820735</c:v>
                </c:pt>
                <c:pt idx="28">
                  <c:v>5.3332034258304386</c:v>
                </c:pt>
                <c:pt idx="29">
                  <c:v>5.3617805373671432</c:v>
                </c:pt>
                <c:pt idx="30">
                  <c:v>5.4260022879371723</c:v>
                </c:pt>
                <c:pt idx="31">
                  <c:v>5.4899571583742395</c:v>
                </c:pt>
                <c:pt idx="32">
                  <c:v>5.5537164800819117</c:v>
                </c:pt>
                <c:pt idx="33">
                  <c:v>5.6173846004371981</c:v>
                </c:pt>
                <c:pt idx="34">
                  <c:v>5.6811211792931227</c:v>
                </c:pt>
                <c:pt idx="35">
                  <c:v>5.7451913461891682</c:v>
                </c:pt>
                <c:pt idx="36">
                  <c:v>5.8101082764061918</c:v>
                </c:pt>
                <c:pt idx="37">
                  <c:v>5.8846230847691494</c:v>
                </c:pt>
                <c:pt idx="38">
                  <c:v>5.9666126164222657</c:v>
                </c:pt>
                <c:pt idx="39">
                  <c:v>6.0481472015704716</c:v>
                </c:pt>
                <c:pt idx="40">
                  <c:v>6.1289935791715049</c:v>
                </c:pt>
                <c:pt idx="41">
                  <c:v>6.209112533013692</c:v>
                </c:pt>
                <c:pt idx="42">
                  <c:v>6.2891156280367788</c:v>
                </c:pt>
                <c:pt idx="43">
                  <c:v>6.3728349404496853</c:v>
                </c:pt>
                <c:pt idx="44">
                  <c:v>6.4563711046195973</c:v>
                </c:pt>
                <c:pt idx="45">
                  <c:v>6.5396883975225144</c:v>
                </c:pt>
                <c:pt idx="46">
                  <c:v>6.6227484341695781</c:v>
                </c:pt>
                <c:pt idx="47">
                  <c:v>6.7055198080161365</c:v>
                </c:pt>
                <c:pt idx="48">
                  <c:v>6.7879706026764159</c:v>
                </c:pt>
                <c:pt idx="49">
                  <c:v>6.8700724110227487</c:v>
                </c:pt>
                <c:pt idx="50">
                  <c:v>6.9518022218971529</c:v>
                </c:pt>
                <c:pt idx="51">
                  <c:v>7.0331360882778498</c:v>
                </c:pt>
                <c:pt idx="52">
                  <c:v>7.1140550264099724</c:v>
                </c:pt>
                <c:pt idx="53">
                  <c:v>7.1945434721131871</c:v>
                </c:pt>
                <c:pt idx="54">
                  <c:v>7.2745850083560324</c:v>
                </c:pt>
                <c:pt idx="55">
                  <c:v>7.3541705677697848</c:v>
                </c:pt>
                <c:pt idx="56">
                  <c:v>7.4332934145942824</c:v>
                </c:pt>
                <c:pt idx="57">
                  <c:v>7.5119467593392946</c:v>
                </c:pt>
                <c:pt idx="58">
                  <c:v>7.5901280536920153</c:v>
                </c:pt>
                <c:pt idx="59">
                  <c:v>7.6678426041455587</c:v>
                </c:pt>
                <c:pt idx="60">
                  <c:v>7.7450959739154985</c:v>
                </c:pt>
                <c:pt idx="61">
                  <c:v>7.8218970192226323</c:v>
                </c:pt>
                <c:pt idx="62">
                  <c:v>7.8982658580345362</c:v>
                </c:pt>
                <c:pt idx="63">
                  <c:v>7.9742254672774866</c:v>
                </c:pt>
                <c:pt idx="64">
                  <c:v>8.0498135706818328</c:v>
                </c:pt>
                <c:pt idx="65">
                  <c:v>8.1250837057425969</c:v>
                </c:pt>
                <c:pt idx="66">
                  <c:v>8.2001269081526509</c:v>
                </c:pt>
                <c:pt idx="67">
                  <c:v>8.2751130054992181</c:v>
                </c:pt>
                <c:pt idx="68">
                  <c:v>8.3507836962824182</c:v>
                </c:pt>
                <c:pt idx="69">
                  <c:v>8.5666397840575303</c:v>
                </c:pt>
                <c:pt idx="70">
                  <c:v>8.6488420498394891</c:v>
                </c:pt>
                <c:pt idx="71">
                  <c:v>8.72972659241921</c:v>
                </c:pt>
                <c:pt idx="72">
                  <c:v>8.8093177423561144</c:v>
                </c:pt>
                <c:pt idx="73">
                  <c:v>8.8876405247891164</c:v>
                </c:pt>
                <c:pt idx="74">
                  <c:v>8.964716929069942</c:v>
                </c:pt>
                <c:pt idx="75">
                  <c:v>9.0405738094215042</c:v>
                </c:pt>
                <c:pt idx="76">
                  <c:v>9.1152354553858608</c:v>
                </c:pt>
                <c:pt idx="77">
                  <c:v>9.1887248461215485</c:v>
                </c:pt>
                <c:pt idx="78">
                  <c:v>9.2610673301922333</c:v>
                </c:pt>
                <c:pt idx="79">
                  <c:v>9.332287884297287</c:v>
                </c:pt>
                <c:pt idx="80">
                  <c:v>9.402408259255095</c:v>
                </c:pt>
                <c:pt idx="81">
                  <c:v>9.4714543604313537</c:v>
                </c:pt>
                <c:pt idx="82">
                  <c:v>9.539450390361452</c:v>
                </c:pt>
                <c:pt idx="83">
                  <c:v>9.6064185541702365</c:v>
                </c:pt>
                <c:pt idx="84">
                  <c:v>9.6723842704249599</c:v>
                </c:pt>
                <c:pt idx="85">
                  <c:v>9.7373700141816215</c:v>
                </c:pt>
                <c:pt idx="86">
                  <c:v>9.8014006559162041</c:v>
                </c:pt>
                <c:pt idx="87">
                  <c:v>9.8672288281364118</c:v>
                </c:pt>
                <c:pt idx="88">
                  <c:v>9.9360702358922559</c:v>
                </c:pt>
                <c:pt idx="89">
                  <c:v>10.004042600472067</c:v>
                </c:pt>
                <c:pt idx="90">
                  <c:v>10.071162693842775</c:v>
                </c:pt>
                <c:pt idx="91">
                  <c:v>10.137448598288996</c:v>
                </c:pt>
                <c:pt idx="92">
                  <c:v>10.202913638596714</c:v>
                </c:pt>
                <c:pt idx="93">
                  <c:v>10.267576217225727</c:v>
                </c:pt>
                <c:pt idx="94">
                  <c:v>10.331452706088427</c:v>
                </c:pt>
                <c:pt idx="95">
                  <c:v>10.394557944994682</c:v>
                </c:pt>
                <c:pt idx="96">
                  <c:v>10.456909347072777</c:v>
                </c:pt>
                <c:pt idx="97">
                  <c:v>10.518521845472591</c:v>
                </c:pt>
                <c:pt idx="98">
                  <c:v>10.579410363686158</c:v>
                </c:pt>
                <c:pt idx="99">
                  <c:v>10.639591692643734</c:v>
                </c:pt>
                <c:pt idx="100">
                  <c:v>10.699081009103574</c:v>
                </c:pt>
                <c:pt idx="101">
                  <c:v>10.757892336344934</c:v>
                </c:pt>
                <c:pt idx="102">
                  <c:v>10.816040718525441</c:v>
                </c:pt>
                <c:pt idx="103">
                  <c:v>10.873542168057202</c:v>
                </c:pt>
                <c:pt idx="104">
                  <c:v>10.930409794888867</c:v>
                </c:pt>
                <c:pt idx="105">
                  <c:v>10.986658873052399</c:v>
                </c:pt>
                <c:pt idx="106">
                  <c:v>11.042303429682452</c:v>
                </c:pt>
                <c:pt idx="107">
                  <c:v>11.097358684281112</c:v>
                </c:pt>
                <c:pt idx="108">
                  <c:v>11.151836637283672</c:v>
                </c:pt>
                <c:pt idx="109">
                  <c:v>11.205751884260483</c:v>
                </c:pt>
                <c:pt idx="110">
                  <c:v>11.259117073905806</c:v>
                </c:pt>
                <c:pt idx="111">
                  <c:v>11.311946872209315</c:v>
                </c:pt>
                <c:pt idx="112">
                  <c:v>11.3642532807482</c:v>
                </c:pt>
                <c:pt idx="113">
                  <c:v>11.416049760994648</c:v>
                </c:pt>
                <c:pt idx="114">
                  <c:v>11.467348254364449</c:v>
                </c:pt>
                <c:pt idx="115">
                  <c:v>11.518161324732574</c:v>
                </c:pt>
                <c:pt idx="116">
                  <c:v>11.568502050419795</c:v>
                </c:pt>
                <c:pt idx="117">
                  <c:v>11.618381271929401</c:v>
                </c:pt>
                <c:pt idx="118">
                  <c:v>11.667809088659929</c:v>
                </c:pt>
                <c:pt idx="119">
                  <c:v>11.716799909805005</c:v>
                </c:pt>
                <c:pt idx="120">
                  <c:v>11.765362222147449</c:v>
                </c:pt>
                <c:pt idx="121">
                  <c:v>11.813507817122833</c:v>
                </c:pt>
                <c:pt idx="122">
                  <c:v>11.861245907096745</c:v>
                </c:pt>
                <c:pt idx="123">
                  <c:v>11.908586472820311</c:v>
                </c:pt>
                <c:pt idx="124">
                  <c:v>11.955539317179568</c:v>
                </c:pt>
                <c:pt idx="125">
                  <c:v>12.002113661188506</c:v>
                </c:pt>
                <c:pt idx="126">
                  <c:v>12.048316979055667</c:v>
                </c:pt>
                <c:pt idx="127">
                  <c:v>12.094159712814545</c:v>
                </c:pt>
                <c:pt idx="128">
                  <c:v>12.139646712783907</c:v>
                </c:pt>
                <c:pt idx="129">
                  <c:v>12.180601893423372</c:v>
                </c:pt>
                <c:pt idx="130">
                  <c:v>12.221362108875461</c:v>
                </c:pt>
                <c:pt idx="131">
                  <c:v>12.262202498149428</c:v>
                </c:pt>
                <c:pt idx="132">
                  <c:v>12.302835516215424</c:v>
                </c:pt>
                <c:pt idx="133">
                  <c:v>12.34326875271174</c:v>
                </c:pt>
                <c:pt idx="134">
                  <c:v>12.383508752755073</c:v>
                </c:pt>
                <c:pt idx="135">
                  <c:v>12.423563126721259</c:v>
                </c:pt>
                <c:pt idx="136">
                  <c:v>12.463438837682979</c:v>
                </c:pt>
                <c:pt idx="137">
                  <c:v>12.503140739225902</c:v>
                </c:pt>
                <c:pt idx="138">
                  <c:v>12.542672904019264</c:v>
                </c:pt>
                <c:pt idx="139">
                  <c:v>12.582040330927263</c:v>
                </c:pt>
                <c:pt idx="140">
                  <c:v>12.621245518828317</c:v>
                </c:pt>
                <c:pt idx="141">
                  <c:v>12.66029334181049</c:v>
                </c:pt>
                <c:pt idx="142">
                  <c:v>12.699186309725334</c:v>
                </c:pt>
                <c:pt idx="143">
                  <c:v>12.737925076861465</c:v>
                </c:pt>
                <c:pt idx="144">
                  <c:v>12.776512543697919</c:v>
                </c:pt>
                <c:pt idx="145">
                  <c:v>12.81494925321493</c:v>
                </c:pt>
                <c:pt idx="146">
                  <c:v>12.853235455723244</c:v>
                </c:pt>
                <c:pt idx="147">
                  <c:v>12.891372484428885</c:v>
                </c:pt>
                <c:pt idx="148">
                  <c:v>12.929360074418032</c:v>
                </c:pt>
                <c:pt idx="149">
                  <c:v>12.967196764841894</c:v>
                </c:pt>
                <c:pt idx="150">
                  <c:v>13.004883894465571</c:v>
                </c:pt>
                <c:pt idx="151">
                  <c:v>13.042419450710113</c:v>
                </c:pt>
                <c:pt idx="152">
                  <c:v>13.079799897463289</c:v>
                </c:pt>
                <c:pt idx="153">
                  <c:v>13.117027448066381</c:v>
                </c:pt>
                <c:pt idx="154">
                  <c:v>13.150786062536525</c:v>
                </c:pt>
                <c:pt idx="155">
                  <c:v>13.185203888157394</c:v>
                </c:pt>
                <c:pt idx="156">
                  <c:v>13.219787428737739</c:v>
                </c:pt>
                <c:pt idx="157">
                  <c:v>13.254402768256011</c:v>
                </c:pt>
                <c:pt idx="158">
                  <c:v>13.288935500631087</c:v>
                </c:pt>
                <c:pt idx="159">
                  <c:v>13.32329083923446</c:v>
                </c:pt>
                <c:pt idx="160">
                  <c:v>13.357387218414484</c:v>
                </c:pt>
                <c:pt idx="161">
                  <c:v>13.391157103472892</c:v>
                </c:pt>
                <c:pt idx="162">
                  <c:v>13.424546943331276</c:v>
                </c:pt>
                <c:pt idx="163">
                  <c:v>13.457512805047553</c:v>
                </c:pt>
                <c:pt idx="164">
                  <c:v>13.490014680966222</c:v>
                </c:pt>
                <c:pt idx="165">
                  <c:v>13.522026657125981</c:v>
                </c:pt>
                <c:pt idx="166">
                  <c:v>13.595668186717459</c:v>
                </c:pt>
                <c:pt idx="167">
                  <c:v>13.671580973673709</c:v>
                </c:pt>
                <c:pt idx="168">
                  <c:v>13.746187807099219</c:v>
                </c:pt>
                <c:pt idx="169">
                  <c:v>13.819517989474582</c:v>
                </c:pt>
                <c:pt idx="170">
                  <c:v>13.885121267610851</c:v>
                </c:pt>
                <c:pt idx="171">
                  <c:v>13.932973034419806</c:v>
                </c:pt>
                <c:pt idx="172">
                  <c:v>13.980278904858704</c:v>
                </c:pt>
                <c:pt idx="173">
                  <c:v>14.027075265043125</c:v>
                </c:pt>
                <c:pt idx="174">
                  <c:v>14.073400248863997</c:v>
                </c:pt>
                <c:pt idx="175">
                  <c:v>14.119287179429822</c:v>
                </c:pt>
                <c:pt idx="176">
                  <c:v>14.164771774284265</c:v>
                </c:pt>
                <c:pt idx="177">
                  <c:v>14.209889223369615</c:v>
                </c:pt>
                <c:pt idx="178">
                  <c:v>14.254672526301128</c:v>
                </c:pt>
                <c:pt idx="179">
                  <c:v>14.299154641454603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10-48AD-85E5-ABDA7D1E4E2A}"/>
            </c:ext>
          </c:extLst>
        </c:ser>
        <c:ser>
          <c:idx val="38"/>
          <c:order val="39"/>
          <c:tx>
            <c:v>Phonotephritic LLD 5kbar</c:v>
          </c:tx>
          <c:spPr>
            <a:ln w="38100">
              <a:solidFill>
                <a:srgbClr val="C00000"/>
              </a:solidFill>
              <a:prstDash val="sysDash"/>
              <a:tailEnd type="triangle" w="lg" len="med"/>
            </a:ln>
          </c:spPr>
          <c:marker>
            <c:symbol val="none"/>
          </c:marker>
          <c:xVal>
            <c:numRef>
              <c:f>'B. LLD classification'!$AI$774:$AI$940</c:f>
              <c:numCache>
                <c:formatCode>0.00</c:formatCode>
                <c:ptCount val="167"/>
                <c:pt idx="0">
                  <c:v>48.014067025237885</c:v>
                </c:pt>
                <c:pt idx="1">
                  <c:v>48.014067025237885</c:v>
                </c:pt>
                <c:pt idx="2">
                  <c:v>48.014067025237885</c:v>
                </c:pt>
                <c:pt idx="3">
                  <c:v>48.014067025237885</c:v>
                </c:pt>
                <c:pt idx="4">
                  <c:v>48.014067025237885</c:v>
                </c:pt>
                <c:pt idx="5">
                  <c:v>48.014067025237885</c:v>
                </c:pt>
                <c:pt idx="6">
                  <c:v>48.014067025237885</c:v>
                </c:pt>
                <c:pt idx="7">
                  <c:v>48.014067025237885</c:v>
                </c:pt>
                <c:pt idx="8">
                  <c:v>48.014067025237885</c:v>
                </c:pt>
                <c:pt idx="9">
                  <c:v>48.014067025237885</c:v>
                </c:pt>
                <c:pt idx="10">
                  <c:v>48.014067025237885</c:v>
                </c:pt>
                <c:pt idx="11">
                  <c:v>48.014067025237885</c:v>
                </c:pt>
                <c:pt idx="12">
                  <c:v>48.014067025237885</c:v>
                </c:pt>
                <c:pt idx="13">
                  <c:v>48.014067025237885</c:v>
                </c:pt>
                <c:pt idx="14">
                  <c:v>48.014067025237885</c:v>
                </c:pt>
                <c:pt idx="15">
                  <c:v>48.014067025237885</c:v>
                </c:pt>
                <c:pt idx="16">
                  <c:v>48.014067025237885</c:v>
                </c:pt>
                <c:pt idx="17">
                  <c:v>48.014067025237885</c:v>
                </c:pt>
                <c:pt idx="18">
                  <c:v>48.014067025237885</c:v>
                </c:pt>
                <c:pt idx="19">
                  <c:v>48.014067025237885</c:v>
                </c:pt>
                <c:pt idx="20">
                  <c:v>48.014067025237885</c:v>
                </c:pt>
                <c:pt idx="21">
                  <c:v>48.014067025237885</c:v>
                </c:pt>
                <c:pt idx="22">
                  <c:v>48.014067025237885</c:v>
                </c:pt>
                <c:pt idx="23">
                  <c:v>48.014067025237885</c:v>
                </c:pt>
                <c:pt idx="24">
                  <c:v>48.014067025237885</c:v>
                </c:pt>
                <c:pt idx="25">
                  <c:v>48.014067025237885</c:v>
                </c:pt>
                <c:pt idx="26">
                  <c:v>48.014067025237885</c:v>
                </c:pt>
                <c:pt idx="27">
                  <c:v>48.014067025237885</c:v>
                </c:pt>
                <c:pt idx="28">
                  <c:v>48.014067025237885</c:v>
                </c:pt>
                <c:pt idx="29">
                  <c:v>48.014067025237885</c:v>
                </c:pt>
                <c:pt idx="30">
                  <c:v>48.014067025237885</c:v>
                </c:pt>
                <c:pt idx="31">
                  <c:v>48.014067025237885</c:v>
                </c:pt>
                <c:pt idx="32">
                  <c:v>48.014067025237885</c:v>
                </c:pt>
                <c:pt idx="33">
                  <c:v>48.014067025237885</c:v>
                </c:pt>
                <c:pt idx="34">
                  <c:v>48.014067025237885</c:v>
                </c:pt>
                <c:pt idx="35">
                  <c:v>48.014067025237885</c:v>
                </c:pt>
                <c:pt idx="36">
                  <c:v>48.014067025237885</c:v>
                </c:pt>
                <c:pt idx="37">
                  <c:v>48.014067025237885</c:v>
                </c:pt>
                <c:pt idx="38">
                  <c:v>48.128836330451712</c:v>
                </c:pt>
                <c:pt idx="39">
                  <c:v>48.241065466988118</c:v>
                </c:pt>
                <c:pt idx="40">
                  <c:v>48.350819666701099</c:v>
                </c:pt>
                <c:pt idx="41">
                  <c:v>48.458144247235545</c:v>
                </c:pt>
                <c:pt idx="42">
                  <c:v>48.563083195725</c:v>
                </c:pt>
                <c:pt idx="43">
                  <c:v>48.66568205034374</c:v>
                </c:pt>
                <c:pt idx="44">
                  <c:v>48.765982490396532</c:v>
                </c:pt>
                <c:pt idx="45">
                  <c:v>48.864033899165719</c:v>
                </c:pt>
                <c:pt idx="46">
                  <c:v>48.959872551432767</c:v>
                </c:pt>
                <c:pt idx="47">
                  <c:v>49.053544000119111</c:v>
                </c:pt>
                <c:pt idx="48">
                  <c:v>49.145088793112059</c:v>
                </c:pt>
                <c:pt idx="49">
                  <c:v>49.234543465883299</c:v>
                </c:pt>
                <c:pt idx="50">
                  <c:v>49.32194721832947</c:v>
                </c:pt>
                <c:pt idx="51">
                  <c:v>49.407332159242451</c:v>
                </c:pt>
                <c:pt idx="52">
                  <c:v>49.490731981378595</c:v>
                </c:pt>
                <c:pt idx="53">
                  <c:v>49.570604356315577</c:v>
                </c:pt>
                <c:pt idx="54">
                  <c:v>49.649366410960695</c:v>
                </c:pt>
                <c:pt idx="55">
                  <c:v>49.727102144772815</c:v>
                </c:pt>
                <c:pt idx="56">
                  <c:v>49.803782603605462</c:v>
                </c:pt>
                <c:pt idx="57">
                  <c:v>49.879380420298752</c:v>
                </c:pt>
                <c:pt idx="58">
                  <c:v>49.953881205474147</c:v>
                </c:pt>
                <c:pt idx="59">
                  <c:v>50.0272716505592</c:v>
                </c:pt>
                <c:pt idx="60">
                  <c:v>50.099546278306477</c:v>
                </c:pt>
                <c:pt idx="61">
                  <c:v>50.170702781060015</c:v>
                </c:pt>
                <c:pt idx="62">
                  <c:v>50.240743585549843</c:v>
                </c:pt>
                <c:pt idx="63">
                  <c:v>50.309675364712319</c:v>
                </c:pt>
                <c:pt idx="64">
                  <c:v>50.377500639811721</c:v>
                </c:pt>
                <c:pt idx="65">
                  <c:v>50.444231944007733</c:v>
                </c:pt>
                <c:pt idx="66">
                  <c:v>50.509882930874483</c:v>
                </c:pt>
                <c:pt idx="67">
                  <c:v>50.574463618663856</c:v>
                </c:pt>
                <c:pt idx="68">
                  <c:v>50.63798938303465</c:v>
                </c:pt>
                <c:pt idx="69">
                  <c:v>50.700472983677102</c:v>
                </c:pt>
                <c:pt idx="70">
                  <c:v>50.773236546685425</c:v>
                </c:pt>
                <c:pt idx="71">
                  <c:v>50.850231517983069</c:v>
                </c:pt>
                <c:pt idx="72">
                  <c:v>50.925732401627954</c:v>
                </c:pt>
                <c:pt idx="73">
                  <c:v>50.999768991906109</c:v>
                </c:pt>
                <c:pt idx="74">
                  <c:v>51.072372788187423</c:v>
                </c:pt>
                <c:pt idx="75">
                  <c:v>51.143573214719737</c:v>
                </c:pt>
                <c:pt idx="76">
                  <c:v>51.213399879350938</c:v>
                </c:pt>
                <c:pt idx="77">
                  <c:v>51.281882948368839</c:v>
                </c:pt>
                <c:pt idx="78">
                  <c:v>51.349049536347131</c:v>
                </c:pt>
                <c:pt idx="79">
                  <c:v>51.414928959881969</c:v>
                </c:pt>
                <c:pt idx="80">
                  <c:v>51.486449126037712</c:v>
                </c:pt>
                <c:pt idx="81">
                  <c:v>51.576203735377952</c:v>
                </c:pt>
                <c:pt idx="82">
                  <c:v>51.664057055370129</c:v>
                </c:pt>
                <c:pt idx="83">
                  <c:v>51.75005930879621</c:v>
                </c:pt>
                <c:pt idx="84">
                  <c:v>51.83426578568065</c:v>
                </c:pt>
                <c:pt idx="85">
                  <c:v>51.916722646281663</c:v>
                </c:pt>
                <c:pt idx="86">
                  <c:v>51.997481236332312</c:v>
                </c:pt>
                <c:pt idx="87">
                  <c:v>52.076589005684241</c:v>
                </c:pt>
                <c:pt idx="88">
                  <c:v>52.154093842120822</c:v>
                </c:pt>
                <c:pt idx="89">
                  <c:v>52.23003800625979</c:v>
                </c:pt>
                <c:pt idx="90">
                  <c:v>52.30446743462948</c:v>
                </c:pt>
                <c:pt idx="91">
                  <c:v>52.377426828240047</c:v>
                </c:pt>
                <c:pt idx="92">
                  <c:v>52.448959067734435</c:v>
                </c:pt>
                <c:pt idx="93">
                  <c:v>52.51910471103217</c:v>
                </c:pt>
                <c:pt idx="94">
                  <c:v>52.587906791236769</c:v>
                </c:pt>
                <c:pt idx="95">
                  <c:v>52.655404450577976</c:v>
                </c:pt>
                <c:pt idx="96">
                  <c:v>52.721638102300872</c:v>
                </c:pt>
                <c:pt idx="97">
                  <c:v>52.786647060183192</c:v>
                </c:pt>
                <c:pt idx="98">
                  <c:v>52.850471425480535</c:v>
                </c:pt>
                <c:pt idx="99">
                  <c:v>52.913148471423504</c:v>
                </c:pt>
                <c:pt idx="100">
                  <c:v>52.974717183424502</c:v>
                </c:pt>
                <c:pt idx="101">
                  <c:v>53.035213385219421</c:v>
                </c:pt>
                <c:pt idx="102">
                  <c:v>53.094675731729104</c:v>
                </c:pt>
                <c:pt idx="103">
                  <c:v>53.153140077232109</c:v>
                </c:pt>
                <c:pt idx="104">
                  <c:v>53.210641329747105</c:v>
                </c:pt>
                <c:pt idx="105">
                  <c:v>53.267216676016609</c:v>
                </c:pt>
                <c:pt idx="106">
                  <c:v>53.322900412072933</c:v>
                </c:pt>
                <c:pt idx="107">
                  <c:v>53.377725461818905</c:v>
                </c:pt>
                <c:pt idx="108">
                  <c:v>53.431729062692895</c:v>
                </c:pt>
                <c:pt idx="109">
                  <c:v>53.48494253080429</c:v>
                </c:pt>
                <c:pt idx="110">
                  <c:v>53.53739875041996</c:v>
                </c:pt>
                <c:pt idx="111">
                  <c:v>53.589130783592836</c:v>
                </c:pt>
                <c:pt idx="112">
                  <c:v>53.640170035245298</c:v>
                </c:pt>
                <c:pt idx="113">
                  <c:v>53.690546321111292</c:v>
                </c:pt>
                <c:pt idx="114">
                  <c:v>53.740294412449217</c:v>
                </c:pt>
                <c:pt idx="115">
                  <c:v>53.789438682948187</c:v>
                </c:pt>
                <c:pt idx="116">
                  <c:v>53.838009099844186</c:v>
                </c:pt>
                <c:pt idx="117">
                  <c:v>53.886036711282124</c:v>
                </c:pt>
                <c:pt idx="118">
                  <c:v>53.931525425377622</c:v>
                </c:pt>
                <c:pt idx="119">
                  <c:v>53.975832183705656</c:v>
                </c:pt>
                <c:pt idx="120">
                  <c:v>54.019779537489029</c:v>
                </c:pt>
                <c:pt idx="121">
                  <c:v>54.063390164916207</c:v>
                </c:pt>
                <c:pt idx="122">
                  <c:v>54.106686504193341</c:v>
                </c:pt>
                <c:pt idx="123">
                  <c:v>54.149688586506862</c:v>
                </c:pt>
                <c:pt idx="124">
                  <c:v>54.192415711390709</c:v>
                </c:pt>
                <c:pt idx="125">
                  <c:v>54.234887185208692</c:v>
                </c:pt>
                <c:pt idx="126">
                  <c:v>54.277117532111191</c:v>
                </c:pt>
                <c:pt idx="127">
                  <c:v>54.319122996663644</c:v>
                </c:pt>
                <c:pt idx="128">
                  <c:v>54.360918685618309</c:v>
                </c:pt>
                <c:pt idx="129">
                  <c:v>54.402516360138229</c:v>
                </c:pt>
                <c:pt idx="130">
                  <c:v>54.443926053634598</c:v>
                </c:pt>
                <c:pt idx="131">
                  <c:v>54.48497852356364</c:v>
                </c:pt>
                <c:pt idx="132">
                  <c:v>54.525828877598492</c:v>
                </c:pt>
                <c:pt idx="133">
                  <c:v>54.566484872012985</c:v>
                </c:pt>
                <c:pt idx="134">
                  <c:v>54.606954271023582</c:v>
                </c:pt>
                <c:pt idx="135">
                  <c:v>54.647246577744831</c:v>
                </c:pt>
                <c:pt idx="136">
                  <c:v>54.687365732004146</c:v>
                </c:pt>
                <c:pt idx="137">
                  <c:v>54.727320876135146</c:v>
                </c:pt>
                <c:pt idx="138">
                  <c:v>54.77647493453329</c:v>
                </c:pt>
                <c:pt idx="139">
                  <c:v>54.826566876700568</c:v>
                </c:pt>
                <c:pt idx="140">
                  <c:v>54.876415252258866</c:v>
                </c:pt>
                <c:pt idx="141">
                  <c:v>54.926027095569601</c:v>
                </c:pt>
                <c:pt idx="142">
                  <c:v>54.97541524733451</c:v>
                </c:pt>
                <c:pt idx="143">
                  <c:v>55.024588496468354</c:v>
                </c:pt>
                <c:pt idx="144">
                  <c:v>55.073558546006979</c:v>
                </c:pt>
                <c:pt idx="145">
                  <c:v>55.12233033647491</c:v>
                </c:pt>
                <c:pt idx="146">
                  <c:v>55.170918028364952</c:v>
                </c:pt>
                <c:pt idx="147">
                  <c:v>55.21932413034213</c:v>
                </c:pt>
                <c:pt idx="148">
                  <c:v>55.267560708454774</c:v>
                </c:pt>
                <c:pt idx="149">
                  <c:v>55.315632721173181</c:v>
                </c:pt>
                <c:pt idx="150">
                  <c:v>55.36354827737528</c:v>
                </c:pt>
                <c:pt idx="151">
                  <c:v>55.411311281660247</c:v>
                </c:pt>
                <c:pt idx="152">
                  <c:v>55.458928095945225</c:v>
                </c:pt>
                <c:pt idx="153">
                  <c:v>55.5064041478118</c:v>
                </c:pt>
                <c:pt idx="154">
                  <c:v>55.553738877716015</c:v>
                </c:pt>
                <c:pt idx="155">
                  <c:v>55.62391131651507</c:v>
                </c:pt>
                <c:pt idx="156">
                  <c:v>55.712535578400392</c:v>
                </c:pt>
                <c:pt idx="157">
                  <c:v>55.799352300296874</c:v>
                </c:pt>
                <c:pt idx="158">
                  <c:v>55.884412309493371</c:v>
                </c:pt>
                <c:pt idx="159">
                  <c:v>55.967751445264</c:v>
                </c:pt>
                <c:pt idx="160">
                  <c:v>56.056905574153866</c:v>
                </c:pt>
                <c:pt idx="161">
                  <c:v>56.146946658161895</c:v>
                </c:pt>
                <c:pt idx="162">
                  <c:v>56.238128622516655</c:v>
                </c:pt>
                <c:pt idx="163">
                  <c:v>56.330267565647688</c:v>
                </c:pt>
                <c:pt idx="164">
                  <c:v>56.421670443273683</c:v>
                </c:pt>
                <c:pt idx="165">
                  <c:v>56.512531640352712</c:v>
                </c:pt>
                <c:pt idx="166">
                  <c:v>56.609795056211617</c:v>
                </c:pt>
              </c:numCache>
            </c:numRef>
          </c:xVal>
          <c:yVal>
            <c:numRef>
              <c:f>'B. LLD classification'!$AZ$774:$AZ$940</c:f>
              <c:numCache>
                <c:formatCode>0.00</c:formatCode>
                <c:ptCount val="167"/>
                <c:pt idx="0">
                  <c:v>8.264377327265203</c:v>
                </c:pt>
                <c:pt idx="1">
                  <c:v>8.264377327265203</c:v>
                </c:pt>
                <c:pt idx="2">
                  <c:v>8.264377327265203</c:v>
                </c:pt>
                <c:pt idx="3">
                  <c:v>8.264377327265203</c:v>
                </c:pt>
                <c:pt idx="4">
                  <c:v>8.264377327265203</c:v>
                </c:pt>
                <c:pt idx="5">
                  <c:v>8.264377327265203</c:v>
                </c:pt>
                <c:pt idx="6">
                  <c:v>8.264377327265203</c:v>
                </c:pt>
                <c:pt idx="7">
                  <c:v>8.264377327265203</c:v>
                </c:pt>
                <c:pt idx="8">
                  <c:v>8.264377327265203</c:v>
                </c:pt>
                <c:pt idx="9">
                  <c:v>8.264377327265203</c:v>
                </c:pt>
                <c:pt idx="10">
                  <c:v>8.264377327265203</c:v>
                </c:pt>
                <c:pt idx="11">
                  <c:v>8.264377327265203</c:v>
                </c:pt>
                <c:pt idx="12">
                  <c:v>8.264377327265203</c:v>
                </c:pt>
                <c:pt idx="13">
                  <c:v>8.264377327265203</c:v>
                </c:pt>
                <c:pt idx="14">
                  <c:v>8.264377327265203</c:v>
                </c:pt>
                <c:pt idx="15">
                  <c:v>8.264377327265203</c:v>
                </c:pt>
                <c:pt idx="16">
                  <c:v>8.264377327265203</c:v>
                </c:pt>
                <c:pt idx="17">
                  <c:v>8.264377327265203</c:v>
                </c:pt>
                <c:pt idx="18">
                  <c:v>8.264377327265203</c:v>
                </c:pt>
                <c:pt idx="19">
                  <c:v>8.264377327265203</c:v>
                </c:pt>
                <c:pt idx="20">
                  <c:v>8.264377327265203</c:v>
                </c:pt>
                <c:pt idx="21">
                  <c:v>8.264377327265203</c:v>
                </c:pt>
                <c:pt idx="22">
                  <c:v>8.264377327265203</c:v>
                </c:pt>
                <c:pt idx="23">
                  <c:v>8.264377327265203</c:v>
                </c:pt>
                <c:pt idx="24">
                  <c:v>8.264377327265203</c:v>
                </c:pt>
                <c:pt idx="25">
                  <c:v>8.264377327265203</c:v>
                </c:pt>
                <c:pt idx="26">
                  <c:v>8.264377327265203</c:v>
                </c:pt>
                <c:pt idx="27">
                  <c:v>8.264377327265203</c:v>
                </c:pt>
                <c:pt idx="28">
                  <c:v>8.264377327265203</c:v>
                </c:pt>
                <c:pt idx="29">
                  <c:v>8.264377327265203</c:v>
                </c:pt>
                <c:pt idx="30">
                  <c:v>8.264377327265203</c:v>
                </c:pt>
                <c:pt idx="31">
                  <c:v>8.264377327265203</c:v>
                </c:pt>
                <c:pt idx="32">
                  <c:v>8.264377327265203</c:v>
                </c:pt>
                <c:pt idx="33">
                  <c:v>8.264377327265203</c:v>
                </c:pt>
                <c:pt idx="34">
                  <c:v>8.264377327265203</c:v>
                </c:pt>
                <c:pt idx="35">
                  <c:v>8.264377327265203</c:v>
                </c:pt>
                <c:pt idx="36">
                  <c:v>8.264377327265203</c:v>
                </c:pt>
                <c:pt idx="37">
                  <c:v>8.264377327265203</c:v>
                </c:pt>
                <c:pt idx="38">
                  <c:v>8.3244104376018999</c:v>
                </c:pt>
                <c:pt idx="39">
                  <c:v>8.3833999397322483</c:v>
                </c:pt>
                <c:pt idx="40">
                  <c:v>8.441378723548727</c:v>
                </c:pt>
                <c:pt idx="41">
                  <c:v>8.4983658734859606</c:v>
                </c:pt>
                <c:pt idx="42">
                  <c:v>8.5543863111990301</c:v>
                </c:pt>
                <c:pt idx="43">
                  <c:v>8.6094627122662022</c:v>
                </c:pt>
                <c:pt idx="44">
                  <c:v>8.6636179661998654</c:v>
                </c:pt>
                <c:pt idx="45">
                  <c:v>8.7168774051676721</c:v>
                </c:pt>
                <c:pt idx="46">
                  <c:v>8.7692648100691581</c:v>
                </c:pt>
                <c:pt idx="47">
                  <c:v>8.8208042477499742</c:v>
                </c:pt>
                <c:pt idx="48">
                  <c:v>8.8715225990993023</c:v>
                </c:pt>
                <c:pt idx="49">
                  <c:v>8.9214455858541832</c:v>
                </c:pt>
                <c:pt idx="50">
                  <c:v>8.9705994512960956</c:v>
                </c:pt>
                <c:pt idx="51">
                  <c:v>9.019014943200002</c:v>
                </c:pt>
                <c:pt idx="52">
                  <c:v>9.0667197441636418</c:v>
                </c:pt>
                <c:pt idx="53">
                  <c:v>9.1576905677184346</c:v>
                </c:pt>
                <c:pt idx="54">
                  <c:v>9.2500567199790318</c:v>
                </c:pt>
                <c:pt idx="55">
                  <c:v>9.341172351095345</c:v>
                </c:pt>
                <c:pt idx="56">
                  <c:v>9.4310373169970774</c:v>
                </c:pt>
                <c:pt idx="57">
                  <c:v>9.5196504516135398</c:v>
                </c:pt>
                <c:pt idx="58">
                  <c:v>9.6070181530398422</c:v>
                </c:pt>
                <c:pt idx="59">
                  <c:v>9.6931471353644127</c:v>
                </c:pt>
                <c:pt idx="60">
                  <c:v>9.7780477971393633</c:v>
                </c:pt>
                <c:pt idx="61">
                  <c:v>9.8617347768128845</c:v>
                </c:pt>
                <c:pt idx="62">
                  <c:v>9.9442185225476969</c:v>
                </c:pt>
                <c:pt idx="63">
                  <c:v>10.025515596752733</c:v>
                </c:pt>
                <c:pt idx="64">
                  <c:v>10.105644106053397</c:v>
                </c:pt>
                <c:pt idx="65">
                  <c:v>10.184617756264167</c:v>
                </c:pt>
                <c:pt idx="66">
                  <c:v>10.26245848115056</c:v>
                </c:pt>
                <c:pt idx="67">
                  <c:v>10.339181912011737</c:v>
                </c:pt>
                <c:pt idx="68">
                  <c:v>10.414807344217618</c:v>
                </c:pt>
                <c:pt idx="69">
                  <c:v>10.489355883868676</c:v>
                </c:pt>
                <c:pt idx="70">
                  <c:v>10.54572077881404</c:v>
                </c:pt>
                <c:pt idx="71">
                  <c:v>10.592499536072154</c:v>
                </c:pt>
                <c:pt idx="72">
                  <c:v>10.638458445837358</c:v>
                </c:pt>
                <c:pt idx="73">
                  <c:v>10.683642183245992</c:v>
                </c:pt>
                <c:pt idx="74">
                  <c:v>10.728089571849239</c:v>
                </c:pt>
                <c:pt idx="75">
                  <c:v>10.771840705059418</c:v>
                </c:pt>
                <c:pt idx="76">
                  <c:v>10.814933508741778</c:v>
                </c:pt>
                <c:pt idx="77">
                  <c:v>10.857405415865436</c:v>
                </c:pt>
                <c:pt idx="78">
                  <c:v>10.899294968382366</c:v>
                </c:pt>
                <c:pt idx="79">
                  <c:v>10.940635769611866</c:v>
                </c:pt>
                <c:pt idx="80">
                  <c:v>10.983018956192964</c:v>
                </c:pt>
                <c:pt idx="81">
                  <c:v>11.029276467098841</c:v>
                </c:pt>
                <c:pt idx="82">
                  <c:v>11.074876529131092</c:v>
                </c:pt>
                <c:pt idx="83">
                  <c:v>11.119860499640431</c:v>
                </c:pt>
                <c:pt idx="84">
                  <c:v>11.16427131673314</c:v>
                </c:pt>
                <c:pt idx="85">
                  <c:v>11.208147679171809</c:v>
                </c:pt>
                <c:pt idx="86">
                  <c:v>11.251527427497127</c:v>
                </c:pt>
                <c:pt idx="87">
                  <c:v>11.294448563143582</c:v>
                </c:pt>
                <c:pt idx="88">
                  <c:v>11.336946842390368</c:v>
                </c:pt>
                <c:pt idx="89">
                  <c:v>11.379057564752875</c:v>
                </c:pt>
                <c:pt idx="90">
                  <c:v>11.420813213888071</c:v>
                </c:pt>
                <c:pt idx="91">
                  <c:v>11.462246990581836</c:v>
                </c:pt>
                <c:pt idx="92">
                  <c:v>11.503389956434711</c:v>
                </c:pt>
                <c:pt idx="93">
                  <c:v>11.544272821678973</c:v>
                </c:pt>
                <c:pt idx="94">
                  <c:v>11.584924639441546</c:v>
                </c:pt>
                <c:pt idx="95">
                  <c:v>11.62537107370283</c:v>
                </c:pt>
                <c:pt idx="96">
                  <c:v>11.665642747299712</c:v>
                </c:pt>
                <c:pt idx="97">
                  <c:v>11.705765636337926</c:v>
                </c:pt>
                <c:pt idx="98">
                  <c:v>11.745761364024876</c:v>
                </c:pt>
                <c:pt idx="99">
                  <c:v>11.785656777463618</c:v>
                </c:pt>
                <c:pt idx="100">
                  <c:v>11.825474925134474</c:v>
                </c:pt>
                <c:pt idx="101">
                  <c:v>11.865237586722719</c:v>
                </c:pt>
                <c:pt idx="102">
                  <c:v>11.9049640427051</c:v>
                </c:pt>
                <c:pt idx="103">
                  <c:v>11.944675878706601</c:v>
                </c:pt>
                <c:pt idx="104">
                  <c:v>11.984392853623998</c:v>
                </c:pt>
                <c:pt idx="105">
                  <c:v>12.024132104359953</c:v>
                </c:pt>
                <c:pt idx="106">
                  <c:v>12.063909656404988</c:v>
                </c:pt>
                <c:pt idx="107">
                  <c:v>12.103744286778443</c:v>
                </c:pt>
                <c:pt idx="108">
                  <c:v>12.143648745152475</c:v>
                </c:pt>
                <c:pt idx="109">
                  <c:v>12.183637266722194</c:v>
                </c:pt>
                <c:pt idx="110">
                  <c:v>12.223722922792735</c:v>
                </c:pt>
                <c:pt idx="111">
                  <c:v>12.263918262628458</c:v>
                </c:pt>
                <c:pt idx="112">
                  <c:v>12.304233363924027</c:v>
                </c:pt>
                <c:pt idx="113">
                  <c:v>12.344678188131798</c:v>
                </c:pt>
                <c:pt idx="114">
                  <c:v>12.385259151713013</c:v>
                </c:pt>
                <c:pt idx="115">
                  <c:v>12.425988617059803</c:v>
                </c:pt>
                <c:pt idx="116">
                  <c:v>12.466868422577868</c:v>
                </c:pt>
                <c:pt idx="117">
                  <c:v>12.507906732748395</c:v>
                </c:pt>
                <c:pt idx="118">
                  <c:v>12.549198267860067</c:v>
                </c:pt>
                <c:pt idx="119">
                  <c:v>12.590705705496529</c:v>
                </c:pt>
                <c:pt idx="120">
                  <c:v>12.632395529918764</c:v>
                </c:pt>
                <c:pt idx="121">
                  <c:v>12.674265156297194</c:v>
                </c:pt>
                <c:pt idx="122">
                  <c:v>12.716313307298741</c:v>
                </c:pt>
                <c:pt idx="123">
                  <c:v>12.758536211170256</c:v>
                </c:pt>
                <c:pt idx="124">
                  <c:v>12.800927315502271</c:v>
                </c:pt>
                <c:pt idx="125">
                  <c:v>12.843481112737969</c:v>
                </c:pt>
                <c:pt idx="126">
                  <c:v>12.886189842360343</c:v>
                </c:pt>
                <c:pt idx="127">
                  <c:v>12.929045086342331</c:v>
                </c:pt>
                <c:pt idx="128">
                  <c:v>12.972036036606102</c:v>
                </c:pt>
                <c:pt idx="129">
                  <c:v>13.015150268555203</c:v>
                </c:pt>
                <c:pt idx="130">
                  <c:v>13.058354878237045</c:v>
                </c:pt>
                <c:pt idx="131">
                  <c:v>13.099893887195938</c:v>
                </c:pt>
                <c:pt idx="132">
                  <c:v>13.141204493241096</c:v>
                </c:pt>
                <c:pt idx="133">
                  <c:v>13.182292945784715</c:v>
                </c:pt>
                <c:pt idx="134">
                  <c:v>13.223164445619517</c:v>
                </c:pt>
                <c:pt idx="135">
                  <c:v>13.26382145235409</c:v>
                </c:pt>
                <c:pt idx="136">
                  <c:v>13.304270872448214</c:v>
                </c:pt>
                <c:pt idx="137">
                  <c:v>13.344515601924275</c:v>
                </c:pt>
                <c:pt idx="138">
                  <c:v>13.380879627929652</c:v>
                </c:pt>
                <c:pt idx="139">
                  <c:v>13.416758560331479</c:v>
                </c:pt>
                <c:pt idx="140">
                  <c:v>13.4524871632435</c:v>
                </c:pt>
                <c:pt idx="141">
                  <c:v>13.488073219204679</c:v>
                </c:pt>
                <c:pt idx="142">
                  <c:v>13.523521710780102</c:v>
                </c:pt>
                <c:pt idx="143">
                  <c:v>13.558836629161714</c:v>
                </c:pt>
                <c:pt idx="144">
                  <c:v>13.59402479937922</c:v>
                </c:pt>
                <c:pt idx="145">
                  <c:v>13.629089788706519</c:v>
                </c:pt>
                <c:pt idx="146">
                  <c:v>13.664037183483286</c:v>
                </c:pt>
                <c:pt idx="147">
                  <c:v>13.698870747933688</c:v>
                </c:pt>
                <c:pt idx="148">
                  <c:v>13.733592908069305</c:v>
                </c:pt>
                <c:pt idx="149">
                  <c:v>13.768208298421076</c:v>
                </c:pt>
                <c:pt idx="150">
                  <c:v>13.802718632506039</c:v>
                </c:pt>
                <c:pt idx="151">
                  <c:v>13.837127488861388</c:v>
                </c:pt>
                <c:pt idx="152">
                  <c:v>13.871437206437278</c:v>
                </c:pt>
                <c:pt idx="153">
                  <c:v>13.90564724760231</c:v>
                </c:pt>
                <c:pt idx="154">
                  <c:v>13.93976271945678</c:v>
                </c:pt>
                <c:pt idx="155">
                  <c:v>13.981594656075643</c:v>
                </c:pt>
                <c:pt idx="156">
                  <c:v>14.033023829023968</c:v>
                </c:pt>
                <c:pt idx="157">
                  <c:v>14.083403712374288</c:v>
                </c:pt>
                <c:pt idx="158">
                  <c:v>14.132761979193209</c:v>
                </c:pt>
                <c:pt idx="159">
                  <c:v>14.181124427550753</c:v>
                </c:pt>
                <c:pt idx="160">
                  <c:v>14.21567316406621</c:v>
                </c:pt>
                <c:pt idx="161">
                  <c:v>14.246128651545764</c:v>
                </c:pt>
                <c:pt idx="162">
                  <c:v>14.274202527646114</c:v>
                </c:pt>
                <c:pt idx="163">
                  <c:v>14.334462250009167</c:v>
                </c:pt>
                <c:pt idx="164">
                  <c:v>14.416029474202919</c:v>
                </c:pt>
                <c:pt idx="165">
                  <c:v>14.498181792470373</c:v>
                </c:pt>
                <c:pt idx="166">
                  <c:v>14.58431222756888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710-48AD-85E5-ABDA7D1E4E2A}"/>
            </c:ext>
          </c:extLst>
        </c:ser>
        <c:ser>
          <c:idx val="39"/>
          <c:order val="40"/>
          <c:tx>
            <c:v>Alkaline basaltic LLD 5kbar</c:v>
          </c:tx>
          <c:spPr>
            <a:ln w="38100">
              <a:solidFill>
                <a:srgbClr val="0070C0"/>
              </a:solidFill>
              <a:prstDash val="sysDash"/>
              <a:tailEnd type="triangle" w="lg" len="med"/>
            </a:ln>
          </c:spPr>
          <c:marker>
            <c:symbol val="none"/>
          </c:marker>
          <c:xVal>
            <c:numRef>
              <c:f>'B. LLD classification'!$AI$949:$AI$1126</c:f>
              <c:numCache>
                <c:formatCode>0.00</c:formatCode>
                <c:ptCount val="178"/>
                <c:pt idx="0">
                  <c:v>45.349071832122682</c:v>
                </c:pt>
                <c:pt idx="1">
                  <c:v>45.349071832122682</c:v>
                </c:pt>
                <c:pt idx="2">
                  <c:v>45.349071832122682</c:v>
                </c:pt>
                <c:pt idx="3">
                  <c:v>45.349071832122682</c:v>
                </c:pt>
                <c:pt idx="4">
                  <c:v>45.350292122197693</c:v>
                </c:pt>
                <c:pt idx="5">
                  <c:v>45.352285092203637</c:v>
                </c:pt>
                <c:pt idx="6">
                  <c:v>45.354204408195422</c:v>
                </c:pt>
                <c:pt idx="7">
                  <c:v>45.356047594493845</c:v>
                </c:pt>
                <c:pt idx="8">
                  <c:v>45.357813829332116</c:v>
                </c:pt>
                <c:pt idx="9">
                  <c:v>45.359504298087892</c:v>
                </c:pt>
                <c:pt idx="10">
                  <c:v>45.361118730322026</c:v>
                </c:pt>
                <c:pt idx="11">
                  <c:v>45.362657032236712</c:v>
                </c:pt>
                <c:pt idx="12">
                  <c:v>45.364118746000457</c:v>
                </c:pt>
                <c:pt idx="13">
                  <c:v>45.365504329189761</c:v>
                </c:pt>
                <c:pt idx="14">
                  <c:v>45.36681231497468</c:v>
                </c:pt>
                <c:pt idx="15">
                  <c:v>45.509207095729892</c:v>
                </c:pt>
                <c:pt idx="16">
                  <c:v>45.653968285462348</c:v>
                </c:pt>
                <c:pt idx="17">
                  <c:v>45.798041187161566</c:v>
                </c:pt>
                <c:pt idx="18">
                  <c:v>45.941135896465518</c:v>
                </c:pt>
                <c:pt idx="19">
                  <c:v>46.083016158928842</c:v>
                </c:pt>
                <c:pt idx="20">
                  <c:v>46.223488563650562</c:v>
                </c:pt>
                <c:pt idx="21">
                  <c:v>46.362397909999125</c:v>
                </c:pt>
                <c:pt idx="22">
                  <c:v>46.499617687345797</c:v>
                </c:pt>
                <c:pt idx="23">
                  <c:v>46.635042627015217</c:v>
                </c:pt>
                <c:pt idx="24">
                  <c:v>46.768594029291016</c:v>
                </c:pt>
                <c:pt idx="25">
                  <c:v>46.900205920061872</c:v>
                </c:pt>
                <c:pt idx="26">
                  <c:v>47.22318069631087</c:v>
                </c:pt>
                <c:pt idx="27">
                  <c:v>47.696553093762873</c:v>
                </c:pt>
                <c:pt idx="28">
                  <c:v>48.128814032077173</c:v>
                </c:pt>
                <c:pt idx="29">
                  <c:v>48.52908655930456</c:v>
                </c:pt>
                <c:pt idx="30">
                  <c:v>48.906982321702898</c:v>
                </c:pt>
                <c:pt idx="31">
                  <c:v>49.267902318586252</c:v>
                </c:pt>
                <c:pt idx="32">
                  <c:v>49.604187390532779</c:v>
                </c:pt>
                <c:pt idx="33">
                  <c:v>49.916852323606413</c:v>
                </c:pt>
                <c:pt idx="34">
                  <c:v>50.208643808717362</c:v>
                </c:pt>
                <c:pt idx="35">
                  <c:v>50.482129030700996</c:v>
                </c:pt>
                <c:pt idx="36">
                  <c:v>50.739499593194402</c:v>
                </c:pt>
                <c:pt idx="37">
                  <c:v>50.982597787425597</c:v>
                </c:pt>
                <c:pt idx="38">
                  <c:v>51.212970782865263</c:v>
                </c:pt>
                <c:pt idx="39">
                  <c:v>51.431920686738579</c:v>
                </c:pt>
                <c:pt idx="40">
                  <c:v>51.64055963554847</c:v>
                </c:pt>
                <c:pt idx="41">
                  <c:v>51.83983507876053</c:v>
                </c:pt>
                <c:pt idx="42">
                  <c:v>52.030570987340148</c:v>
                </c:pt>
                <c:pt idx="43">
                  <c:v>52.213475866625686</c:v>
                </c:pt>
                <c:pt idx="44">
                  <c:v>52.389172701973628</c:v>
                </c:pt>
                <c:pt idx="45">
                  <c:v>52.558209676744752</c:v>
                </c:pt>
                <c:pt idx="46">
                  <c:v>52.72107191566586</c:v>
                </c:pt>
                <c:pt idx="47">
                  <c:v>52.878192486696889</c:v>
                </c:pt>
                <c:pt idx="48">
                  <c:v>53.02995424200688</c:v>
                </c:pt>
                <c:pt idx="49">
                  <c:v>53.176703672677611</c:v>
                </c:pt>
                <c:pt idx="50">
                  <c:v>53.318952964644119</c:v>
                </c:pt>
                <c:pt idx="51">
                  <c:v>53.457490698949044</c:v>
                </c:pt>
                <c:pt idx="52">
                  <c:v>53.59193490450717</c:v>
                </c:pt>
                <c:pt idx="53">
                  <c:v>53.72250386123747</c:v>
                </c:pt>
                <c:pt idx="54">
                  <c:v>53.849407803579467</c:v>
                </c:pt>
                <c:pt idx="55">
                  <c:v>53.977638451226291</c:v>
                </c:pt>
                <c:pt idx="56">
                  <c:v>54.124159476341489</c:v>
                </c:pt>
                <c:pt idx="57">
                  <c:v>54.26742050219169</c:v>
                </c:pt>
                <c:pt idx="58">
                  <c:v>54.418275991221137</c:v>
                </c:pt>
                <c:pt idx="59">
                  <c:v>54.576416652424101</c:v>
                </c:pt>
                <c:pt idx="60">
                  <c:v>54.730892934080856</c:v>
                </c:pt>
                <c:pt idx="61">
                  <c:v>54.881832154544888</c:v>
                </c:pt>
                <c:pt idx="62">
                  <c:v>55.029348616281318</c:v>
                </c:pt>
                <c:pt idx="63">
                  <c:v>55.173556557799586</c:v>
                </c:pt>
                <c:pt idx="64">
                  <c:v>55.314559739793552</c:v>
                </c:pt>
                <c:pt idx="65">
                  <c:v>55.452461181312131</c:v>
                </c:pt>
                <c:pt idx="66">
                  <c:v>55.58740809175044</c:v>
                </c:pt>
                <c:pt idx="67">
                  <c:v>55.719692983645473</c:v>
                </c:pt>
                <c:pt idx="68">
                  <c:v>55.849211755174643</c:v>
                </c:pt>
                <c:pt idx="69">
                  <c:v>55.976034704103803</c:v>
                </c:pt>
                <c:pt idx="70">
                  <c:v>56.100228941764072</c:v>
                </c:pt>
                <c:pt idx="71">
                  <c:v>56.221855942867265</c:v>
                </c:pt>
                <c:pt idx="72">
                  <c:v>56.340981044401772</c:v>
                </c:pt>
                <c:pt idx="73">
                  <c:v>56.457661183079793</c:v>
                </c:pt>
                <c:pt idx="74">
                  <c:v>56.571954431830363</c:v>
                </c:pt>
                <c:pt idx="75">
                  <c:v>56.683917912380281</c:v>
                </c:pt>
                <c:pt idx="76">
                  <c:v>56.793603438995689</c:v>
                </c:pt>
                <c:pt idx="77">
                  <c:v>56.901066209400796</c:v>
                </c:pt>
                <c:pt idx="78">
                  <c:v>57.006352316170634</c:v>
                </c:pt>
                <c:pt idx="79">
                  <c:v>57.109512537652293</c:v>
                </c:pt>
                <c:pt idx="80">
                  <c:v>57.210594070946385</c:v>
                </c:pt>
                <c:pt idx="81">
                  <c:v>57.309641978052525</c:v>
                </c:pt>
                <c:pt idx="82">
                  <c:v>57.406701365843652</c:v>
                </c:pt>
                <c:pt idx="83">
                  <c:v>57.501810518798436</c:v>
                </c:pt>
                <c:pt idx="84">
                  <c:v>57.595015085287457</c:v>
                </c:pt>
                <c:pt idx="85">
                  <c:v>57.686353001932623</c:v>
                </c:pt>
                <c:pt idx="86">
                  <c:v>57.77586062295817</c:v>
                </c:pt>
                <c:pt idx="87">
                  <c:v>57.863578197986598</c:v>
                </c:pt>
                <c:pt idx="88">
                  <c:v>57.949542161252118</c:v>
                </c:pt>
                <c:pt idx="89">
                  <c:v>58.033788177528052</c:v>
                </c:pt>
                <c:pt idx="90">
                  <c:v>58.116346450322638</c:v>
                </c:pt>
                <c:pt idx="91">
                  <c:v>58.19725076828415</c:v>
                </c:pt>
                <c:pt idx="92">
                  <c:v>58.276537253833759</c:v>
                </c:pt>
                <c:pt idx="93">
                  <c:v>58.354230746134022</c:v>
                </c:pt>
                <c:pt idx="94">
                  <c:v>58.430361636589474</c:v>
                </c:pt>
                <c:pt idx="95">
                  <c:v>58.504961473942764</c:v>
                </c:pt>
                <c:pt idx="96">
                  <c:v>58.578055935699119</c:v>
                </c:pt>
                <c:pt idx="97">
                  <c:v>58.649671414368967</c:v>
                </c:pt>
                <c:pt idx="98">
                  <c:v>58.719835536811956</c:v>
                </c:pt>
                <c:pt idx="99">
                  <c:v>58.788572530739685</c:v>
                </c:pt>
                <c:pt idx="100">
                  <c:v>58.855907671507339</c:v>
                </c:pt>
                <c:pt idx="101">
                  <c:v>58.921865780971046</c:v>
                </c:pt>
                <c:pt idx="102">
                  <c:v>58.986466087892836</c:v>
                </c:pt>
                <c:pt idx="103">
                  <c:v>59.049735703384293</c:v>
                </c:pt>
                <c:pt idx="104">
                  <c:v>59.111694456105049</c:v>
                </c:pt>
                <c:pt idx="105">
                  <c:v>59.172362236615996</c:v>
                </c:pt>
                <c:pt idx="106">
                  <c:v>59.231761716171107</c:v>
                </c:pt>
                <c:pt idx="107">
                  <c:v>59.289912789268477</c:v>
                </c:pt>
                <c:pt idx="108">
                  <c:v>59.346831901985603</c:v>
                </c:pt>
                <c:pt idx="109">
                  <c:v>59.402538946412093</c:v>
                </c:pt>
                <c:pt idx="110">
                  <c:v>59.457052844638127</c:v>
                </c:pt>
                <c:pt idx="111">
                  <c:v>59.510391482707341</c:v>
                </c:pt>
                <c:pt idx="112">
                  <c:v>59.562570125953222</c:v>
                </c:pt>
                <c:pt idx="113">
                  <c:v>59.613605079984872</c:v>
                </c:pt>
                <c:pt idx="114">
                  <c:v>59.663513458566079</c:v>
                </c:pt>
                <c:pt idx="115">
                  <c:v>59.712310775130554</c:v>
                </c:pt>
                <c:pt idx="116">
                  <c:v>59.760008036172167</c:v>
                </c:pt>
                <c:pt idx="117">
                  <c:v>59.806623644233419</c:v>
                </c:pt>
                <c:pt idx="118">
                  <c:v>59.852170070136516</c:v>
                </c:pt>
                <c:pt idx="119">
                  <c:v>59.896659178184883</c:v>
                </c:pt>
                <c:pt idx="120">
                  <c:v>59.940103455923527</c:v>
                </c:pt>
                <c:pt idx="121">
                  <c:v>59.982514379826775</c:v>
                </c:pt>
                <c:pt idx="122">
                  <c:v>60.023904880809567</c:v>
                </c:pt>
                <c:pt idx="123">
                  <c:v>60.064283779074401</c:v>
                </c:pt>
                <c:pt idx="124">
                  <c:v>60.103660521922627</c:v>
                </c:pt>
                <c:pt idx="125">
                  <c:v>60.142046844437537</c:v>
                </c:pt>
                <c:pt idx="126">
                  <c:v>60.179447051048513</c:v>
                </c:pt>
                <c:pt idx="127">
                  <c:v>60.215872488844077</c:v>
                </c:pt>
                <c:pt idx="128">
                  <c:v>60.251327276316339</c:v>
                </c:pt>
                <c:pt idx="129">
                  <c:v>60.285817601861325</c:v>
                </c:pt>
                <c:pt idx="130">
                  <c:v>60.31935134904834</c:v>
                </c:pt>
                <c:pt idx="131">
                  <c:v>60.351926629252944</c:v>
                </c:pt>
                <c:pt idx="132">
                  <c:v>60.383550733307843</c:v>
                </c:pt>
                <c:pt idx="133">
                  <c:v>60.414221595126463</c:v>
                </c:pt>
                <c:pt idx="134">
                  <c:v>60.443940701371652</c:v>
                </c:pt>
                <c:pt idx="135">
                  <c:v>60.47270540142506</c:v>
                </c:pt>
                <c:pt idx="136">
                  <c:v>60.500509091053758</c:v>
                </c:pt>
                <c:pt idx="137">
                  <c:v>60.527346845967088</c:v>
                </c:pt>
                <c:pt idx="138">
                  <c:v>60.55320691868905</c:v>
                </c:pt>
                <c:pt idx="139">
                  <c:v>60.578074410025501</c:v>
                </c:pt>
                <c:pt idx="140">
                  <c:v>60.601933454686673</c:v>
                </c:pt>
                <c:pt idx="141">
                  <c:v>60.624757136698165</c:v>
                </c:pt>
                <c:pt idx="142">
                  <c:v>60.64651315950173</c:v>
                </c:pt>
                <c:pt idx="143">
                  <c:v>60.667160573687731</c:v>
                </c:pt>
                <c:pt idx="144">
                  <c:v>60.686637572715846</c:v>
                </c:pt>
                <c:pt idx="145">
                  <c:v>60.704866895282045</c:v>
                </c:pt>
                <c:pt idx="146">
                  <c:v>60.721733239921171</c:v>
                </c:pt>
                <c:pt idx="147">
                  <c:v>60.737062066357176</c:v>
                </c:pt>
                <c:pt idx="148">
                  <c:v>60.750546606205987</c:v>
                </c:pt>
                <c:pt idx="149">
                  <c:v>60.752010600188285</c:v>
                </c:pt>
                <c:pt idx="150">
                  <c:v>60.746297821448643</c:v>
                </c:pt>
                <c:pt idx="151">
                  <c:v>60.740212934019446</c:v>
                </c:pt>
                <c:pt idx="152">
                  <c:v>60.733765105526061</c:v>
                </c:pt>
                <c:pt idx="153">
                  <c:v>60.726962097937708</c:v>
                </c:pt>
                <c:pt idx="154">
                  <c:v>60.719806160926389</c:v>
                </c:pt>
                <c:pt idx="155">
                  <c:v>60.712310914031704</c:v>
                </c:pt>
                <c:pt idx="156">
                  <c:v>60.705512569088455</c:v>
                </c:pt>
                <c:pt idx="157">
                  <c:v>60.69870600579479</c:v>
                </c:pt>
                <c:pt idx="158">
                  <c:v>60.691541344695793</c:v>
                </c:pt>
                <c:pt idx="159">
                  <c:v>60.68402629651608</c:v>
                </c:pt>
                <c:pt idx="160">
                  <c:v>60.676171943461803</c:v>
                </c:pt>
                <c:pt idx="161">
                  <c:v>60.667986615613344</c:v>
                </c:pt>
                <c:pt idx="162">
                  <c:v>60.659480784104986</c:v>
                </c:pt>
                <c:pt idx="163">
                  <c:v>60.65066197601957</c:v>
                </c:pt>
                <c:pt idx="164">
                  <c:v>60.641542147835679</c:v>
                </c:pt>
                <c:pt idx="165">
                  <c:v>60.632129710009821</c:v>
                </c:pt>
                <c:pt idx="166">
                  <c:v>60.622432826431655</c:v>
                </c:pt>
                <c:pt idx="167">
                  <c:v>60.612463943043444</c:v>
                </c:pt>
                <c:pt idx="168">
                  <c:v>60.602230200580621</c:v>
                </c:pt>
                <c:pt idx="169">
                  <c:v>60.591741524441773</c:v>
                </c:pt>
                <c:pt idx="170">
                  <c:v>60.581008908197354</c:v>
                </c:pt>
                <c:pt idx="171">
                  <c:v>60.57003953267418</c:v>
                </c:pt>
                <c:pt idx="172">
                  <c:v>60.558847393295977</c:v>
                </c:pt>
                <c:pt idx="173">
                  <c:v>60.547437370590565</c:v>
                </c:pt>
                <c:pt idx="174">
                  <c:v>60.535821995646607</c:v>
                </c:pt>
                <c:pt idx="175">
                  <c:v>60.52401129294234</c:v>
                </c:pt>
                <c:pt idx="176">
                  <c:v>60.512014637533682</c:v>
                </c:pt>
                <c:pt idx="177">
                  <c:v>60.499685921290229</c:v>
                </c:pt>
              </c:numCache>
            </c:numRef>
          </c:xVal>
          <c:yVal>
            <c:numRef>
              <c:f>'B. LLD classification'!$AZ$949:$AZ$1126</c:f>
              <c:numCache>
                <c:formatCode>0.00</c:formatCode>
                <c:ptCount val="178"/>
                <c:pt idx="0">
                  <c:v>5.478208232445521</c:v>
                </c:pt>
                <c:pt idx="1">
                  <c:v>5.478208232445521</c:v>
                </c:pt>
                <c:pt idx="2">
                  <c:v>5.478208232445521</c:v>
                </c:pt>
                <c:pt idx="3">
                  <c:v>5.478208232445521</c:v>
                </c:pt>
                <c:pt idx="4">
                  <c:v>5.478354796760553</c:v>
                </c:pt>
                <c:pt idx="5">
                  <c:v>5.4785970343848263</c:v>
                </c:pt>
                <c:pt idx="6">
                  <c:v>5.4788281734144872</c:v>
                </c:pt>
                <c:pt idx="7">
                  <c:v>5.4790511854954795</c:v>
                </c:pt>
                <c:pt idx="8">
                  <c:v>5.4792648404922524</c:v>
                </c:pt>
                <c:pt idx="9">
                  <c:v>5.4794685163899803</c:v>
                </c:pt>
                <c:pt idx="10">
                  <c:v>5.4796639547096513</c:v>
                </c:pt>
                <c:pt idx="11">
                  <c:v>5.4798492480437737</c:v>
                </c:pt>
                <c:pt idx="12">
                  <c:v>5.4800263590490452</c:v>
                </c:pt>
                <c:pt idx="13">
                  <c:v>5.4801933250374812</c:v>
                </c:pt>
                <c:pt idx="14">
                  <c:v>5.4803521086649951</c:v>
                </c:pt>
                <c:pt idx="15">
                  <c:v>5.5473820032374199</c:v>
                </c:pt>
                <c:pt idx="16">
                  <c:v>5.6147245377080521</c:v>
                </c:pt>
                <c:pt idx="17">
                  <c:v>5.681061900651736</c:v>
                </c:pt>
                <c:pt idx="18">
                  <c:v>5.7463657375885315</c:v>
                </c:pt>
                <c:pt idx="19">
                  <c:v>5.8106160432484542</c:v>
                </c:pt>
                <c:pt idx="20">
                  <c:v>5.8737977985327721</c:v>
                </c:pt>
                <c:pt idx="21">
                  <c:v>5.9359021602954627</c:v>
                </c:pt>
                <c:pt idx="22">
                  <c:v>5.99692641086589</c:v>
                </c:pt>
                <c:pt idx="23">
                  <c:v>6.0568717610484946</c:v>
                </c:pt>
                <c:pt idx="24">
                  <c:v>6.1157397382520946</c:v>
                </c:pt>
                <c:pt idx="25">
                  <c:v>6.1735387740148386</c:v>
                </c:pt>
                <c:pt idx="26">
                  <c:v>6.2612051671941815</c:v>
                </c:pt>
                <c:pt idx="27">
                  <c:v>6.3730113367961856</c:v>
                </c:pt>
                <c:pt idx="28">
                  <c:v>6.4789482425037805</c:v>
                </c:pt>
                <c:pt idx="29">
                  <c:v>6.5809599722230381</c:v>
                </c:pt>
                <c:pt idx="30">
                  <c:v>6.6822460523066951</c:v>
                </c:pt>
                <c:pt idx="31">
                  <c:v>6.7849210152104558</c:v>
                </c:pt>
                <c:pt idx="32">
                  <c:v>6.8840807653945557</c:v>
                </c:pt>
                <c:pt idx="33">
                  <c:v>6.978913737127133</c:v>
                </c:pt>
                <c:pt idx="34">
                  <c:v>7.0696118234321226</c:v>
                </c:pt>
                <c:pt idx="35">
                  <c:v>7.1565105079910092</c:v>
                </c:pt>
                <c:pt idx="36">
                  <c:v>7.2399422264203288</c:v>
                </c:pt>
                <c:pt idx="37">
                  <c:v>7.3202165627570732</c:v>
                </c:pt>
                <c:pt idx="38">
                  <c:v>7.3976018213371351</c:v>
                </c:pt>
                <c:pt idx="39">
                  <c:v>7.4723341737740592</c:v>
                </c:pt>
                <c:pt idx="40">
                  <c:v>7.5446201745136676</c:v>
                </c:pt>
                <c:pt idx="41">
                  <c:v>7.614643227368445</c:v>
                </c:pt>
                <c:pt idx="42">
                  <c:v>7.6825613963547736</c:v>
                </c:pt>
                <c:pt idx="43">
                  <c:v>7.7485176055214842</c:v>
                </c:pt>
                <c:pt idx="44">
                  <c:v>7.8126375588319981</c:v>
                </c:pt>
                <c:pt idx="45">
                  <c:v>7.8750343272872998</c:v>
                </c:pt>
                <c:pt idx="46">
                  <c:v>7.9358092513063694</c:v>
                </c:pt>
                <c:pt idx="47">
                  <c:v>7.9950532779148009</c:v>
                </c:pt>
                <c:pt idx="48">
                  <c:v>8.0528491507922695</c:v>
                </c:pt>
                <c:pt idx="49">
                  <c:v>8.1092734948672174</c:v>
                </c:pt>
                <c:pt idx="50">
                  <c:v>8.1642181782263101</c:v>
                </c:pt>
                <c:pt idx="51">
                  <c:v>8.2173596813991505</c:v>
                </c:pt>
                <c:pt idx="52">
                  <c:v>8.2693624752308565</c:v>
                </c:pt>
                <c:pt idx="53">
                  <c:v>8.3202850928582013</c:v>
                </c:pt>
                <c:pt idx="54">
                  <c:v>8.3701758880842068</c:v>
                </c:pt>
                <c:pt idx="55">
                  <c:v>8.4237664576078739</c:v>
                </c:pt>
                <c:pt idx="56">
                  <c:v>8.5045012959911706</c:v>
                </c:pt>
                <c:pt idx="57">
                  <c:v>8.5844348949826532</c:v>
                </c:pt>
                <c:pt idx="58">
                  <c:v>8.6666585744745692</c:v>
                </c:pt>
                <c:pt idx="59">
                  <c:v>8.7505959444228356</c:v>
                </c:pt>
                <c:pt idx="60">
                  <c:v>8.8336032119645793</c:v>
                </c:pt>
                <c:pt idx="61">
                  <c:v>8.9157097322911607</c:v>
                </c:pt>
                <c:pt idx="62">
                  <c:v>8.996945096099191</c:v>
                </c:pt>
                <c:pt idx="63">
                  <c:v>9.0773334557028988</c:v>
                </c:pt>
                <c:pt idx="64">
                  <c:v>9.156903331368401</c:v>
                </c:pt>
                <c:pt idx="65">
                  <c:v>9.235676340056127</c:v>
                </c:pt>
                <c:pt idx="66">
                  <c:v>9.3136845210269747</c:v>
                </c:pt>
                <c:pt idx="67">
                  <c:v>9.3909632058464059</c:v>
                </c:pt>
                <c:pt idx="68">
                  <c:v>9.4675082598531812</c:v>
                </c:pt>
                <c:pt idx="69">
                  <c:v>9.5433354713922203</c:v>
                </c:pt>
                <c:pt idx="70">
                  <c:v>9.6184601150695919</c:v>
                </c:pt>
                <c:pt idx="71">
                  <c:v>9.6928965079393024</c:v>
                </c:pt>
                <c:pt idx="72">
                  <c:v>9.7666581218518829</c:v>
                </c:pt>
                <c:pt idx="73">
                  <c:v>9.8397632706899323</c:v>
                </c:pt>
                <c:pt idx="74">
                  <c:v>9.9122220066627929</c:v>
                </c:pt>
                <c:pt idx="75">
                  <c:v>9.9840505146053502</c:v>
                </c:pt>
                <c:pt idx="76">
                  <c:v>10.055262554371161</c:v>
                </c:pt>
                <c:pt idx="77">
                  <c:v>10.125870269260787</c:v>
                </c:pt>
                <c:pt idx="78">
                  <c:v>10.195889173831743</c:v>
                </c:pt>
                <c:pt idx="79">
                  <c:v>10.26532950261667</c:v>
                </c:pt>
                <c:pt idx="80">
                  <c:v>10.334205486769889</c:v>
                </c:pt>
                <c:pt idx="81">
                  <c:v>10.40253014598067</c:v>
                </c:pt>
                <c:pt idx="82">
                  <c:v>10.470313451918276</c:v>
                </c:pt>
                <c:pt idx="83">
                  <c:v>10.537570170782617</c:v>
                </c:pt>
                <c:pt idx="84">
                  <c:v>10.604307880572472</c:v>
                </c:pt>
                <c:pt idx="85">
                  <c:v>10.670542507595361</c:v>
                </c:pt>
                <c:pt idx="86">
                  <c:v>10.736282727119191</c:v>
                </c:pt>
                <c:pt idx="87">
                  <c:v>10.801542409426009</c:v>
                </c:pt>
                <c:pt idx="88">
                  <c:v>10.866329235745585</c:v>
                </c:pt>
                <c:pt idx="89">
                  <c:v>10.930659053391663</c:v>
                </c:pt>
                <c:pt idx="90">
                  <c:v>10.994539345045066</c:v>
                </c:pt>
                <c:pt idx="91">
                  <c:v>11.057982360915231</c:v>
                </c:pt>
                <c:pt idx="92">
                  <c:v>11.120995251187995</c:v>
                </c:pt>
                <c:pt idx="93">
                  <c:v>11.183590191045614</c:v>
                </c:pt>
                <c:pt idx="94">
                  <c:v>11.245776516981305</c:v>
                </c:pt>
                <c:pt idx="95">
                  <c:v>11.307563367841585</c:v>
                </c:pt>
                <c:pt idx="96">
                  <c:v>11.368959193061723</c:v>
                </c:pt>
                <c:pt idx="97">
                  <c:v>11.429974398557317</c:v>
                </c:pt>
                <c:pt idx="98">
                  <c:v>11.49061861758706</c:v>
                </c:pt>
                <c:pt idx="99">
                  <c:v>11.550901030596741</c:v>
                </c:pt>
                <c:pt idx="100">
                  <c:v>11.610828777393841</c:v>
                </c:pt>
                <c:pt idx="101">
                  <c:v>11.670409724498715</c:v>
                </c:pt>
                <c:pt idx="102">
                  <c:v>11.729655568757362</c:v>
                </c:pt>
                <c:pt idx="103">
                  <c:v>11.788573422717871</c:v>
                </c:pt>
                <c:pt idx="104">
                  <c:v>11.847170601851598</c:v>
                </c:pt>
                <c:pt idx="105">
                  <c:v>11.905455875058717</c:v>
                </c:pt>
                <c:pt idx="106">
                  <c:v>11.963437554925266</c:v>
                </c:pt>
                <c:pt idx="107">
                  <c:v>12.021122996973785</c:v>
                </c:pt>
                <c:pt idx="108">
                  <c:v>12.078521126554293</c:v>
                </c:pt>
                <c:pt idx="109">
                  <c:v>12.135639939011535</c:v>
                </c:pt>
                <c:pt idx="110">
                  <c:v>12.192485797940524</c:v>
                </c:pt>
                <c:pt idx="111">
                  <c:v>12.249066735313807</c:v>
                </c:pt>
                <c:pt idx="112">
                  <c:v>12.305391075613922</c:v>
                </c:pt>
                <c:pt idx="113">
                  <c:v>12.361465094760065</c:v>
                </c:pt>
                <c:pt idx="114">
                  <c:v>12.417298157537564</c:v>
                </c:pt>
                <c:pt idx="115">
                  <c:v>12.47289476868624</c:v>
                </c:pt>
                <c:pt idx="116">
                  <c:v>12.528265106670387</c:v>
                </c:pt>
                <c:pt idx="117">
                  <c:v>12.583413701194749</c:v>
                </c:pt>
                <c:pt idx="118">
                  <c:v>12.638349221010932</c:v>
                </c:pt>
                <c:pt idx="119">
                  <c:v>12.693078157106752</c:v>
                </c:pt>
                <c:pt idx="120">
                  <c:v>12.747607799204552</c:v>
                </c:pt>
                <c:pt idx="121">
                  <c:v>12.801944801313542</c:v>
                </c:pt>
                <c:pt idx="122">
                  <c:v>12.856094297132604</c:v>
                </c:pt>
                <c:pt idx="123">
                  <c:v>12.910066600091312</c:v>
                </c:pt>
                <c:pt idx="124">
                  <c:v>12.963866352542869</c:v>
                </c:pt>
                <c:pt idx="125">
                  <c:v>13.017499148060102</c:v>
                </c:pt>
                <c:pt idx="126">
                  <c:v>13.070973793624653</c:v>
                </c:pt>
                <c:pt idx="127">
                  <c:v>13.124295030225717</c:v>
                </c:pt>
                <c:pt idx="128">
                  <c:v>13.177469012994234</c:v>
                </c:pt>
                <c:pt idx="129">
                  <c:v>13.230502949608356</c:v>
                </c:pt>
                <c:pt idx="130">
                  <c:v>13.283401442331307</c:v>
                </c:pt>
                <c:pt idx="131">
                  <c:v>13.336172719884605</c:v>
                </c:pt>
                <c:pt idx="132">
                  <c:v>13.388820958061656</c:v>
                </c:pt>
                <c:pt idx="133">
                  <c:v>13.441352435155917</c:v>
                </c:pt>
                <c:pt idx="134">
                  <c:v>13.493771599746427</c:v>
                </c:pt>
                <c:pt idx="135">
                  <c:v>13.546085008187438</c:v>
                </c:pt>
                <c:pt idx="136">
                  <c:v>13.598296761066941</c:v>
                </c:pt>
                <c:pt idx="137">
                  <c:v>13.650409764432546</c:v>
                </c:pt>
                <c:pt idx="138">
                  <c:v>13.702429606768263</c:v>
                </c:pt>
                <c:pt idx="139">
                  <c:v>13.754359142110857</c:v>
                </c:pt>
                <c:pt idx="140">
                  <c:v>13.806199261773656</c:v>
                </c:pt>
                <c:pt idx="141">
                  <c:v>13.857952137723711</c:v>
                </c:pt>
                <c:pt idx="142">
                  <c:v>13.909614925200191</c:v>
                </c:pt>
                <c:pt idx="143">
                  <c:v>13.961185088992519</c:v>
                </c:pt>
                <c:pt idx="144">
                  <c:v>14.012655311809528</c:v>
                </c:pt>
                <c:pt idx="145">
                  <c:v>14.06401131279352</c:v>
                </c:pt>
                <c:pt idx="146">
                  <c:v>14.115224368272099</c:v>
                </c:pt>
                <c:pt idx="147">
                  <c:v>14.166247706186166</c:v>
                </c:pt>
                <c:pt idx="148">
                  <c:v>14.216980777474122</c:v>
                </c:pt>
                <c:pt idx="149">
                  <c:v>14.259672763401404</c:v>
                </c:pt>
                <c:pt idx="150">
                  <c:v>14.297608133259583</c:v>
                </c:pt>
                <c:pt idx="151">
                  <c:v>14.335889817017794</c:v>
                </c:pt>
                <c:pt idx="152">
                  <c:v>14.374524651824681</c:v>
                </c:pt>
                <c:pt idx="153">
                  <c:v>14.41352249270015</c:v>
                </c:pt>
                <c:pt idx="154">
                  <c:v>14.452892474908317</c:v>
                </c:pt>
                <c:pt idx="155">
                  <c:v>14.492642594435797</c:v>
                </c:pt>
                <c:pt idx="156">
                  <c:v>14.533211528611712</c:v>
                </c:pt>
                <c:pt idx="157">
                  <c:v>14.57431899540811</c:v>
                </c:pt>
                <c:pt idx="158">
                  <c:v>14.615825430855892</c:v>
                </c:pt>
                <c:pt idx="159">
                  <c:v>14.657741187223625</c:v>
                </c:pt>
                <c:pt idx="160">
                  <c:v>14.700078014628334</c:v>
                </c:pt>
                <c:pt idx="161">
                  <c:v>14.742843643756856</c:v>
                </c:pt>
                <c:pt idx="162">
                  <c:v>14.786049756297748</c:v>
                </c:pt>
                <c:pt idx="163">
                  <c:v>14.829704470435971</c:v>
                </c:pt>
                <c:pt idx="164">
                  <c:v>14.873820451489866</c:v>
                </c:pt>
                <c:pt idx="165">
                  <c:v>14.91840532252545</c:v>
                </c:pt>
                <c:pt idx="166">
                  <c:v>14.963469851671793</c:v>
                </c:pt>
                <c:pt idx="167">
                  <c:v>15.009025371156419</c:v>
                </c:pt>
                <c:pt idx="168">
                  <c:v>15.05508063590305</c:v>
                </c:pt>
                <c:pt idx="169">
                  <c:v>15.101646441190777</c:v>
                </c:pt>
                <c:pt idx="170">
                  <c:v>15.148733633426701</c:v>
                </c:pt>
                <c:pt idx="171">
                  <c:v>15.196351096018253</c:v>
                </c:pt>
                <c:pt idx="172">
                  <c:v>15.244510249909743</c:v>
                </c:pt>
                <c:pt idx="173">
                  <c:v>15.293220801791826</c:v>
                </c:pt>
                <c:pt idx="174">
                  <c:v>15.342492571401586</c:v>
                </c:pt>
                <c:pt idx="175">
                  <c:v>15.392335591425132</c:v>
                </c:pt>
                <c:pt idx="176">
                  <c:v>15.442761083377732</c:v>
                </c:pt>
                <c:pt idx="177">
                  <c:v>15.493625231220708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710-48AD-85E5-ABDA7D1E4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81544"/>
        <c:axId val="546084168"/>
      </c:scatterChart>
      <c:valAx>
        <c:axId val="546081544"/>
        <c:scaling>
          <c:orientation val="minMax"/>
          <c:max val="75"/>
          <c:min val="3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SiO</a:t>
                </a:r>
                <a:r>
                  <a:rPr lang="en-US" sz="2000" b="1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 sz="2000" b="1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(wt.%)</a:t>
                </a:r>
                <a:endParaRPr lang="en-US" sz="2000" b="1" baseline="-250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170679145992571"/>
              <c:y val="0.949813151992167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46084168"/>
        <c:crosses val="autoZero"/>
        <c:crossBetween val="midCat"/>
        <c:majorUnit val="10"/>
        <c:minorUnit val="5"/>
      </c:valAx>
      <c:valAx>
        <c:axId val="546084168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Na</a:t>
                </a:r>
                <a:r>
                  <a:rPr lang="en-US" sz="2000" b="1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 sz="20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 + K</a:t>
                </a:r>
                <a:r>
                  <a:rPr lang="en-US" sz="2000" b="1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 sz="20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 (wt.%)</a:t>
                </a:r>
              </a:p>
            </c:rich>
          </c:tx>
          <c:layout>
            <c:manualLayout>
              <c:xMode val="edge"/>
              <c:yMode val="edge"/>
              <c:x val="2.5085453975118338E-3"/>
              <c:y val="0.2940238317080702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8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46081544"/>
        <c:crosses val="autoZero"/>
        <c:crossBetween val="midCat"/>
        <c:majorUnit val="6"/>
        <c:minorUnit val="3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41"/>
        <c:delete val="1"/>
      </c:legendEntry>
      <c:legendEntry>
        <c:idx val="42"/>
        <c:delete val="1"/>
      </c:legendEntry>
      <c:legendEntry>
        <c:idx val="43"/>
        <c:delete val="1"/>
      </c:legendEntry>
      <c:layout>
        <c:manualLayout>
          <c:xMode val="edge"/>
          <c:yMode val="edge"/>
          <c:x val="0.66060820701116341"/>
          <c:y val="8.9802137621101882E-2"/>
          <c:w val="0.31134765631436506"/>
          <c:h val="0.79678532882407738"/>
        </c:manualLayout>
      </c:layout>
      <c:overlay val="0"/>
      <c:spPr>
        <a:solidFill>
          <a:schemeClr val="bg1"/>
        </a:solidFill>
        <a:ln w="15875">
          <a:solidFill>
            <a:schemeClr val="tx1"/>
          </a:solidFill>
        </a:ln>
      </c:spPr>
      <c:txPr>
        <a:bodyPr/>
        <a:lstStyle/>
        <a:p>
          <a:pPr>
            <a:defRPr sz="1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34636</xdr:colOff>
      <xdr:row>3</xdr:row>
      <xdr:rowOff>131619</xdr:rowOff>
    </xdr:from>
    <xdr:to>
      <xdr:col>57</xdr:col>
      <xdr:colOff>339436</xdr:colOff>
      <xdr:row>18</xdr:row>
      <xdr:rowOff>173182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FEE2E3-8832-4154-9B74-079019FD2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576943</xdr:colOff>
      <xdr:row>20</xdr:row>
      <xdr:rowOff>32658</xdr:rowOff>
    </xdr:from>
    <xdr:to>
      <xdr:col>57</xdr:col>
      <xdr:colOff>272143</xdr:colOff>
      <xdr:row>35</xdr:row>
      <xdr:rowOff>74220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C10E521-F933-4424-9972-860D38AFA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25400</xdr:colOff>
      <xdr:row>36</xdr:row>
      <xdr:rowOff>0</xdr:rowOff>
    </xdr:from>
    <xdr:to>
      <xdr:col>57</xdr:col>
      <xdr:colOff>330200</xdr:colOff>
      <xdr:row>51</xdr:row>
      <xdr:rowOff>41563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6B4E7BE-1BC6-49EB-91D2-03EDCD702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0</xdr:colOff>
      <xdr:row>52</xdr:row>
      <xdr:rowOff>0</xdr:rowOff>
    </xdr:from>
    <xdr:to>
      <xdr:col>57</xdr:col>
      <xdr:colOff>304800</xdr:colOff>
      <xdr:row>67</xdr:row>
      <xdr:rowOff>41563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B38679A-88EE-4FE7-9CF9-ADE1C745D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52</xdr:row>
      <xdr:rowOff>0</xdr:rowOff>
    </xdr:from>
    <xdr:to>
      <xdr:col>65</xdr:col>
      <xdr:colOff>304800</xdr:colOff>
      <xdr:row>67</xdr:row>
      <xdr:rowOff>41563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3D040CF-9EE9-4A84-BEC0-B0E5B3B0A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290945</xdr:colOff>
      <xdr:row>19</xdr:row>
      <xdr:rowOff>131619</xdr:rowOff>
    </xdr:from>
    <xdr:to>
      <xdr:col>64</xdr:col>
      <xdr:colOff>595745</xdr:colOff>
      <xdr:row>35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76B717B-4419-454E-BDD3-089C416EC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58</xdr:col>
      <xdr:colOff>0</xdr:colOff>
      <xdr:row>36</xdr:row>
      <xdr:rowOff>0</xdr:rowOff>
    </xdr:from>
    <xdr:to>
      <xdr:col>65</xdr:col>
      <xdr:colOff>304800</xdr:colOff>
      <xdr:row>51</xdr:row>
      <xdr:rowOff>41563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0A4A80B-0B8F-4B2E-BF4E-D101BD7A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0</xdr:colOff>
      <xdr:row>52</xdr:row>
      <xdr:rowOff>0</xdr:rowOff>
    </xdr:from>
    <xdr:to>
      <xdr:col>73</xdr:col>
      <xdr:colOff>304800</xdr:colOff>
      <xdr:row>67</xdr:row>
      <xdr:rowOff>41563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5DD26F7-5DEE-46FF-AFB6-1627C47B3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65</xdr:col>
      <xdr:colOff>0</xdr:colOff>
      <xdr:row>20</xdr:row>
      <xdr:rowOff>0</xdr:rowOff>
    </xdr:from>
    <xdr:to>
      <xdr:col>72</xdr:col>
      <xdr:colOff>304800</xdr:colOff>
      <xdr:row>35</xdr:row>
      <xdr:rowOff>41563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F244753-B5A1-4A86-A8B4-108386E67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0</xdr:colOff>
      <xdr:row>4</xdr:row>
      <xdr:rowOff>0</xdr:rowOff>
    </xdr:from>
    <xdr:to>
      <xdr:col>65</xdr:col>
      <xdr:colOff>304800</xdr:colOff>
      <xdr:row>19</xdr:row>
      <xdr:rowOff>41563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1C65113-E24E-4CF3-8438-ECA007284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49015154" y="1556164"/>
    <xdr:ext cx="9637059" cy="599738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115C93-8B7A-49B3-8304-2FCC7805C6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38996256" y="1364343"/>
    <xdr:ext cx="9637059" cy="5997388"/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F3F9C8-0C6B-4A3F-A875-BDF46E932C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twoCellAnchor>
    <xdr:from>
      <xdr:col>54</xdr:col>
      <xdr:colOff>502104</xdr:colOff>
      <xdr:row>9</xdr:row>
      <xdr:rowOff>101840</xdr:rowOff>
    </xdr:from>
    <xdr:to>
      <xdr:col>70</xdr:col>
      <xdr:colOff>379830</xdr:colOff>
      <xdr:row>42</xdr:row>
      <xdr:rowOff>69903</xdr:rowOff>
    </xdr:to>
    <xdr:graphicFrame macro="">
      <xdr:nvGraphicFramePr>
        <xdr:cNvPr id="4" name="Gráfico 8">
          <a:extLst>
            <a:ext uri="{FF2B5EF4-FFF2-40B4-BE49-F238E27FC236}">
              <a16:creationId xmlns:a16="http://schemas.microsoft.com/office/drawing/2014/main" id="{27F184AA-599F-44DB-9F2C-95F7F8BA5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ome/Desktop/Usu&#225;rios/J&#250;lio%20Lopes/Doutorado%20-%20Passa%20Quatro/Publica&#231;&#245;es/Daly%20gap/Lithogeochemistry/TAS_Middlemost_REE%20spid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S (Le Bas et al 1986)"/>
      <sheetName val="Alk. series (Middlemost 1989)"/>
      <sheetName val="REE norm spidergram"/>
      <sheetName val="major oxides normalization"/>
      <sheetName val="major and trace data"/>
      <sheetName val="REE normalization"/>
      <sheetName val="diagram lines"/>
      <sheetName val="Planilha1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C4">
            <v>41</v>
          </cell>
          <cell r="D4">
            <v>3</v>
          </cell>
        </row>
        <row r="5">
          <cell r="C5">
            <v>41</v>
          </cell>
          <cell r="D5">
            <v>0</v>
          </cell>
        </row>
        <row r="6">
          <cell r="C6">
            <v>41</v>
          </cell>
          <cell r="D6">
            <v>3</v>
          </cell>
        </row>
        <row r="7">
          <cell r="C7">
            <v>45</v>
          </cell>
          <cell r="D7">
            <v>3</v>
          </cell>
        </row>
        <row r="8">
          <cell r="C8">
            <v>45</v>
          </cell>
          <cell r="D8">
            <v>3</v>
          </cell>
        </row>
        <row r="9">
          <cell r="C9">
            <v>45</v>
          </cell>
          <cell r="D9">
            <v>0</v>
          </cell>
        </row>
        <row r="10">
          <cell r="C10">
            <v>45</v>
          </cell>
          <cell r="D10">
            <v>5</v>
          </cell>
        </row>
        <row r="11">
          <cell r="C11">
            <v>45</v>
          </cell>
          <cell r="D11">
            <v>3</v>
          </cell>
        </row>
        <row r="12">
          <cell r="C12">
            <v>41</v>
          </cell>
          <cell r="D12">
            <v>7</v>
          </cell>
        </row>
        <row r="13">
          <cell r="C13">
            <v>41</v>
          </cell>
          <cell r="D13">
            <v>3</v>
          </cell>
        </row>
        <row r="14">
          <cell r="C14">
            <v>41</v>
          </cell>
          <cell r="D14">
            <v>7</v>
          </cell>
        </row>
        <row r="15">
          <cell r="C15">
            <v>45</v>
          </cell>
          <cell r="D15">
            <v>9.4</v>
          </cell>
        </row>
        <row r="16">
          <cell r="C16">
            <v>45</v>
          </cell>
          <cell r="D16">
            <v>9.4</v>
          </cell>
        </row>
        <row r="17">
          <cell r="C17">
            <v>49.4</v>
          </cell>
          <cell r="D17">
            <v>7.3</v>
          </cell>
        </row>
        <row r="18">
          <cell r="C18">
            <v>49.4</v>
          </cell>
          <cell r="D18">
            <v>7.3</v>
          </cell>
        </row>
        <row r="19">
          <cell r="C19">
            <v>45</v>
          </cell>
          <cell r="D19">
            <v>5</v>
          </cell>
        </row>
        <row r="20">
          <cell r="C20">
            <v>52</v>
          </cell>
          <cell r="D20">
            <v>5</v>
          </cell>
        </row>
        <row r="21">
          <cell r="C21">
            <v>45</v>
          </cell>
          <cell r="D21">
            <v>5</v>
          </cell>
        </row>
        <row r="22">
          <cell r="C22">
            <v>52</v>
          </cell>
          <cell r="D22">
            <v>5</v>
          </cell>
        </row>
        <row r="23">
          <cell r="C23">
            <v>52</v>
          </cell>
          <cell r="D23">
            <v>0</v>
          </cell>
        </row>
        <row r="24">
          <cell r="C24">
            <v>52</v>
          </cell>
          <cell r="D24">
            <v>5</v>
          </cell>
        </row>
        <row r="25">
          <cell r="C25">
            <v>49.4</v>
          </cell>
          <cell r="D25">
            <v>7.3</v>
          </cell>
        </row>
        <row r="26">
          <cell r="C26">
            <v>52</v>
          </cell>
          <cell r="D26">
            <v>5</v>
          </cell>
        </row>
        <row r="27">
          <cell r="C27">
            <v>57</v>
          </cell>
          <cell r="D27">
            <v>5.9</v>
          </cell>
        </row>
        <row r="28">
          <cell r="C28">
            <v>57</v>
          </cell>
          <cell r="D28">
            <v>5.9</v>
          </cell>
        </row>
        <row r="29">
          <cell r="C29">
            <v>53</v>
          </cell>
          <cell r="D29">
            <v>9.3000000000000007</v>
          </cell>
        </row>
        <row r="30">
          <cell r="C30">
            <v>57</v>
          </cell>
          <cell r="D30">
            <v>5.9</v>
          </cell>
        </row>
        <row r="31">
          <cell r="C31">
            <v>63</v>
          </cell>
          <cell r="D31">
            <v>7</v>
          </cell>
        </row>
        <row r="32">
          <cell r="C32">
            <v>53</v>
          </cell>
          <cell r="D32">
            <v>9.3000000000000007</v>
          </cell>
        </row>
        <row r="33">
          <cell r="C33">
            <v>49.4</v>
          </cell>
          <cell r="D33">
            <v>7.3</v>
          </cell>
        </row>
        <row r="34">
          <cell r="C34">
            <v>53</v>
          </cell>
          <cell r="D34">
            <v>9.3000000000000007</v>
          </cell>
        </row>
        <row r="35">
          <cell r="C35">
            <v>48.4</v>
          </cell>
          <cell r="D35">
            <v>11.5</v>
          </cell>
        </row>
        <row r="36">
          <cell r="C36">
            <v>53</v>
          </cell>
          <cell r="D36">
            <v>9.3000000000000007</v>
          </cell>
        </row>
        <row r="37">
          <cell r="C37">
            <v>57.6</v>
          </cell>
          <cell r="D37">
            <v>11.7</v>
          </cell>
        </row>
        <row r="38">
          <cell r="C38">
            <v>45</v>
          </cell>
          <cell r="D38">
            <v>9.4</v>
          </cell>
          <cell r="G38">
            <v>0.74185221039044857</v>
          </cell>
        </row>
        <row r="39">
          <cell r="C39">
            <v>48.4</v>
          </cell>
          <cell r="D39">
            <v>11.5</v>
          </cell>
          <cell r="G39">
            <v>0.83010615711252644</v>
          </cell>
        </row>
        <row r="40">
          <cell r="C40">
            <v>52.5</v>
          </cell>
          <cell r="D40">
            <v>14</v>
          </cell>
          <cell r="G40">
            <v>0.5292663789721459</v>
          </cell>
        </row>
        <row r="41">
          <cell r="C41">
            <v>48.4</v>
          </cell>
          <cell r="D41">
            <v>11.5</v>
          </cell>
          <cell r="G41">
            <v>0.71465763195435106</v>
          </cell>
        </row>
        <row r="42">
          <cell r="C42">
            <v>52.5</v>
          </cell>
          <cell r="D42">
            <v>14</v>
          </cell>
        </row>
        <row r="43">
          <cell r="C43">
            <v>57.6</v>
          </cell>
          <cell r="D43">
            <v>11.7</v>
          </cell>
        </row>
        <row r="44">
          <cell r="C44">
            <v>57.6</v>
          </cell>
          <cell r="D44">
            <v>11.7</v>
          </cell>
        </row>
        <row r="45">
          <cell r="C45">
            <v>63</v>
          </cell>
          <cell r="D45">
            <v>7</v>
          </cell>
        </row>
        <row r="46">
          <cell r="C46">
            <v>63</v>
          </cell>
          <cell r="D46">
            <v>7</v>
          </cell>
        </row>
        <row r="47">
          <cell r="C47">
            <v>63</v>
          </cell>
          <cell r="D47">
            <v>0</v>
          </cell>
        </row>
        <row r="48">
          <cell r="C48">
            <v>57</v>
          </cell>
          <cell r="D48">
            <v>5.9</v>
          </cell>
        </row>
        <row r="49">
          <cell r="C49">
            <v>57</v>
          </cell>
          <cell r="D49">
            <v>0</v>
          </cell>
        </row>
        <row r="50">
          <cell r="C50">
            <v>63</v>
          </cell>
          <cell r="D50">
            <v>7</v>
          </cell>
        </row>
        <row r="51">
          <cell r="C51">
            <v>69</v>
          </cell>
          <cell r="D51">
            <v>8</v>
          </cell>
        </row>
        <row r="52">
          <cell r="C52">
            <v>69</v>
          </cell>
          <cell r="D52">
            <v>8</v>
          </cell>
        </row>
        <row r="53">
          <cell r="C53">
            <v>77</v>
          </cell>
          <cell r="D53">
            <v>0</v>
          </cell>
        </row>
        <row r="54">
          <cell r="C54">
            <v>69</v>
          </cell>
          <cell r="D54">
            <v>8</v>
          </cell>
        </row>
        <row r="55">
          <cell r="C55">
            <v>69</v>
          </cell>
          <cell r="D55">
            <v>16</v>
          </cell>
        </row>
        <row r="62">
          <cell r="G62">
            <v>39</v>
          </cell>
          <cell r="H62">
            <v>0</v>
          </cell>
        </row>
        <row r="63">
          <cell r="G63">
            <v>43.275095039999997</v>
          </cell>
          <cell r="H63">
            <v>2</v>
          </cell>
        </row>
        <row r="64">
          <cell r="G64">
            <v>48.184322559999998</v>
          </cell>
          <cell r="H64">
            <v>4</v>
          </cell>
        </row>
        <row r="65">
          <cell r="G65">
            <v>53.72380416</v>
          </cell>
          <cell r="H65">
            <v>6</v>
          </cell>
        </row>
        <row r="66">
          <cell r="G66">
            <v>60.472803839999969</v>
          </cell>
          <cell r="H66">
            <v>8</v>
          </cell>
        </row>
        <row r="67">
          <cell r="G67">
            <v>77.151999999999759</v>
          </cell>
          <cell r="H67">
            <v>10</v>
          </cell>
        </row>
        <row r="71">
          <cell r="F71" t="str">
            <v>&lt;1 agpaitic; &gt;1 miaskitic</v>
          </cell>
          <cell r="G71">
            <v>1</v>
          </cell>
          <cell r="H71">
            <v>2.5</v>
          </cell>
        </row>
        <row r="72">
          <cell r="F72" t="str">
            <v>&lt;1 metaluminous; &gt;1 peraluminous</v>
          </cell>
          <cell r="G72">
            <v>1</v>
          </cell>
          <cell r="H72">
            <v>0</v>
          </cell>
        </row>
        <row r="73">
          <cell r="G73">
            <v>0</v>
          </cell>
          <cell r="H73">
            <v>1</v>
          </cell>
        </row>
        <row r="74">
          <cell r="G74">
            <v>1.4</v>
          </cell>
          <cell r="H74">
            <v>1</v>
          </cell>
        </row>
        <row r="80">
          <cell r="F80" t="str">
            <v>S-P-1</v>
          </cell>
          <cell r="G80">
            <v>2</v>
          </cell>
          <cell r="H80">
            <v>0.85</v>
          </cell>
        </row>
        <row r="81">
          <cell r="G81">
            <v>5</v>
          </cell>
          <cell r="H81">
            <v>2.98</v>
          </cell>
        </row>
        <row r="82">
          <cell r="F82" t="str">
            <v>P-HP-1</v>
          </cell>
          <cell r="G82">
            <v>0.85</v>
          </cell>
          <cell r="H82">
            <v>2</v>
          </cell>
        </row>
        <row r="83">
          <cell r="G83">
            <v>2.98</v>
          </cell>
          <cell r="H83">
            <v>5</v>
          </cell>
        </row>
      </sheetData>
      <sheetData sheetId="7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18440-14ED-4DC4-925D-9BAEFCD5E428}">
  <dimension ref="B2:B16"/>
  <sheetViews>
    <sheetView workbookViewId="0">
      <selection activeCell="B16" sqref="B16"/>
    </sheetView>
  </sheetViews>
  <sheetFormatPr defaultRowHeight="13.8" x14ac:dyDescent="0.25"/>
  <cols>
    <col min="1" max="16384" width="8.88671875" style="32"/>
  </cols>
  <sheetData>
    <row r="2" spans="2:2" ht="22.8" x14ac:dyDescent="0.4">
      <c r="B2" s="31" t="s">
        <v>1406</v>
      </c>
    </row>
    <row r="3" spans="2:2" ht="18" x14ac:dyDescent="0.35">
      <c r="B3" s="33" t="s">
        <v>1437</v>
      </c>
    </row>
    <row r="4" spans="2:2" ht="18" x14ac:dyDescent="0.35">
      <c r="B4" s="33" t="s">
        <v>1438</v>
      </c>
    </row>
    <row r="5" spans="2:2" ht="18" x14ac:dyDescent="0.35">
      <c r="B5" s="33" t="s">
        <v>1412</v>
      </c>
    </row>
    <row r="6" spans="2:2" ht="18" x14ac:dyDescent="0.35">
      <c r="B6" s="33" t="s">
        <v>1439</v>
      </c>
    </row>
    <row r="7" spans="2:2" ht="18" x14ac:dyDescent="0.35">
      <c r="B7" s="33" t="s">
        <v>1440</v>
      </c>
    </row>
    <row r="8" spans="2:2" ht="18" x14ac:dyDescent="0.35">
      <c r="B8" s="33" t="s">
        <v>1413</v>
      </c>
    </row>
    <row r="9" spans="2:2" ht="18" x14ac:dyDescent="0.35">
      <c r="B9" s="33" t="s">
        <v>1441</v>
      </c>
    </row>
    <row r="10" spans="2:2" ht="18" x14ac:dyDescent="0.35">
      <c r="B10" s="33" t="s">
        <v>1442</v>
      </c>
    </row>
    <row r="11" spans="2:2" ht="18" x14ac:dyDescent="0.35">
      <c r="B11" s="33" t="s">
        <v>1414</v>
      </c>
    </row>
    <row r="12" spans="2:2" ht="18" x14ac:dyDescent="0.35">
      <c r="B12" s="33" t="s">
        <v>1443</v>
      </c>
    </row>
    <row r="13" spans="2:2" ht="18" x14ac:dyDescent="0.35">
      <c r="B13" s="33" t="s">
        <v>1444</v>
      </c>
    </row>
    <row r="14" spans="2:2" ht="18" x14ac:dyDescent="0.35">
      <c r="B14" s="33" t="s">
        <v>1415</v>
      </c>
    </row>
    <row r="15" spans="2:2" ht="18" x14ac:dyDescent="0.35">
      <c r="B15" s="33" t="s">
        <v>1445</v>
      </c>
    </row>
    <row r="16" spans="2:2" ht="18" x14ac:dyDescent="0.35">
      <c r="B16" s="33" t="s">
        <v>1446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C461B-5690-4433-B1D7-E115090D0795}">
  <sheetPr codeName="Planilha4"/>
  <dimension ref="A1:AW1121"/>
  <sheetViews>
    <sheetView topLeftCell="F75" zoomScale="70" zoomScaleNormal="70" workbookViewId="0">
      <selection activeCell="D529" sqref="D529"/>
    </sheetView>
  </sheetViews>
  <sheetFormatPr defaultRowHeight="13.8" x14ac:dyDescent="0.3"/>
  <cols>
    <col min="1" max="1" width="11" style="2" bestFit="1" customWidth="1"/>
    <col min="2" max="2" width="30.44140625" style="2" bestFit="1" customWidth="1"/>
    <col min="3" max="3" width="6.33203125" style="2" bestFit="1" customWidth="1"/>
    <col min="4" max="4" width="6.77734375" style="2" bestFit="1" customWidth="1"/>
    <col min="5" max="5" width="19" style="2" bestFit="1" customWidth="1"/>
    <col min="6" max="6" width="17.88671875" style="2" bestFit="1" customWidth="1"/>
    <col min="7" max="7" width="7.21875" style="2" bestFit="1" customWidth="1"/>
    <col min="8" max="8" width="5.21875" style="2" bestFit="1" customWidth="1"/>
    <col min="9" max="9" width="21" style="2" bestFit="1" customWidth="1"/>
    <col min="10" max="10" width="5.21875" style="2" bestFit="1" customWidth="1"/>
    <col min="11" max="11" width="6.33203125" style="2" bestFit="1" customWidth="1"/>
    <col min="12" max="12" width="6.5546875" style="2" bestFit="1" customWidth="1"/>
    <col min="13" max="13" width="5.5546875" style="2" bestFit="1" customWidth="1"/>
    <col min="14" max="14" width="5.21875" style="2" bestFit="1" customWidth="1"/>
    <col min="15" max="16" width="5.5546875" style="2" bestFit="1" customWidth="1"/>
    <col min="17" max="17" width="6" style="2" bestFit="1" customWidth="1"/>
    <col min="18" max="18" width="5" style="2" bestFit="1" customWidth="1"/>
    <col min="19" max="19" width="5.6640625" style="2" bestFit="1" customWidth="1"/>
    <col min="20" max="20" width="5" style="2" bestFit="1" customWidth="1"/>
    <col min="21" max="21" width="12.6640625" style="2" customWidth="1"/>
    <col min="22" max="22" width="12.21875" style="2" bestFit="1" customWidth="1"/>
    <col min="23" max="23" width="9.88671875" style="2" bestFit="1" customWidth="1"/>
    <col min="24" max="24" width="5.88671875" style="2" bestFit="1" customWidth="1"/>
    <col min="25" max="25" width="7.44140625" style="2" bestFit="1" customWidth="1"/>
    <col min="26" max="26" width="6.21875" style="2" bestFit="1" customWidth="1"/>
    <col min="27" max="27" width="5.21875" style="2" bestFit="1" customWidth="1"/>
    <col min="28" max="28" width="5.5546875" style="2" bestFit="1" customWidth="1"/>
    <col min="29" max="29" width="6.33203125" style="2" bestFit="1" customWidth="1"/>
    <col min="30" max="30" width="16.21875" style="2" bestFit="1" customWidth="1"/>
    <col min="31" max="31" width="12.21875" style="2" bestFit="1" customWidth="1"/>
    <col min="32" max="32" width="9.88671875" style="2" bestFit="1" customWidth="1"/>
    <col min="33" max="33" width="5.88671875" style="2" bestFit="1" customWidth="1"/>
    <col min="34" max="34" width="7.44140625" style="2" bestFit="1" customWidth="1"/>
    <col min="35" max="35" width="6.21875" style="2" bestFit="1" customWidth="1"/>
    <col min="36" max="36" width="5.21875" style="2" bestFit="1" customWidth="1"/>
    <col min="37" max="37" width="5.5546875" style="2" bestFit="1" customWidth="1"/>
    <col min="38" max="38" width="6.33203125" style="2" bestFit="1" customWidth="1"/>
    <col min="39" max="39" width="10.21875" style="2" bestFit="1" customWidth="1"/>
    <col min="40" max="40" width="12.21875" style="2" bestFit="1" customWidth="1"/>
    <col min="41" max="41" width="9.88671875" style="2" bestFit="1" customWidth="1"/>
    <col min="42" max="42" width="5.88671875" style="2" bestFit="1" customWidth="1"/>
    <col min="43" max="43" width="7.44140625" style="2" bestFit="1" customWidth="1"/>
    <col min="44" max="44" width="6.21875" style="2" bestFit="1" customWidth="1"/>
    <col min="45" max="45" width="5.21875" style="2" bestFit="1" customWidth="1"/>
    <col min="46" max="46" width="5.5546875" style="2" bestFit="1" customWidth="1"/>
    <col min="47" max="47" width="6.33203125" style="2" bestFit="1" customWidth="1"/>
    <col min="48" max="48" width="5.5546875" style="2" bestFit="1" customWidth="1"/>
    <col min="49" max="49" width="10" style="2" bestFit="1" customWidth="1"/>
    <col min="50" max="16384" width="8.88671875" style="2"/>
  </cols>
  <sheetData>
    <row r="1" spans="1:49" ht="14.4" thickBot="1" x14ac:dyDescent="0.35">
      <c r="A1" s="57" t="s">
        <v>1447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49" s="12" customFormat="1" ht="14.4" customHeight="1" x14ac:dyDescent="0.3">
      <c r="A2" s="174" t="s">
        <v>1407</v>
      </c>
      <c r="B2" s="52" t="s">
        <v>0</v>
      </c>
      <c r="C2" s="53"/>
      <c r="D2" s="53"/>
      <c r="E2" s="53"/>
      <c r="F2" s="53"/>
      <c r="G2" s="54" t="s">
        <v>1</v>
      </c>
      <c r="H2" s="53"/>
      <c r="I2" s="55" t="s">
        <v>1410</v>
      </c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2" t="s">
        <v>1411</v>
      </c>
      <c r="V2" s="53"/>
      <c r="W2" s="53"/>
      <c r="X2" s="53"/>
      <c r="Y2" s="53"/>
      <c r="Z2" s="53"/>
      <c r="AA2" s="53"/>
      <c r="AB2" s="53"/>
      <c r="AC2" s="53"/>
      <c r="AD2" s="52" t="s">
        <v>2</v>
      </c>
      <c r="AE2" s="53"/>
      <c r="AF2" s="53"/>
      <c r="AG2" s="53"/>
      <c r="AH2" s="53"/>
      <c r="AI2" s="53"/>
      <c r="AJ2" s="53"/>
      <c r="AK2" s="53"/>
      <c r="AL2" s="53"/>
      <c r="AM2" s="52" t="s">
        <v>230</v>
      </c>
      <c r="AN2" s="53"/>
      <c r="AO2" s="53"/>
      <c r="AP2" s="53"/>
      <c r="AQ2" s="53"/>
      <c r="AR2" s="53"/>
      <c r="AS2" s="53"/>
      <c r="AT2" s="53"/>
      <c r="AU2" s="53"/>
      <c r="AV2" s="52"/>
      <c r="AW2" s="56"/>
    </row>
    <row r="3" spans="1:49" s="4" customFormat="1" ht="16.8" x14ac:dyDescent="0.3">
      <c r="A3" s="175"/>
      <c r="B3" s="35" t="str">
        <f>'C. Basanite FC 10kbar'!A5</f>
        <v>Index</v>
      </c>
      <c r="C3" s="34" t="str">
        <f>'C. Basanite FC 10kbar'!C5</f>
        <v>T (°C)</v>
      </c>
      <c r="D3" s="34" t="str">
        <f>'C. Basanite FC 10kbar'!D5</f>
        <v>P (bar)</v>
      </c>
      <c r="E3" s="34" t="s">
        <v>1408</v>
      </c>
      <c r="F3" s="34" t="s">
        <v>1409</v>
      </c>
      <c r="G3" s="35" t="s">
        <v>231</v>
      </c>
      <c r="H3" s="34" t="s">
        <v>229</v>
      </c>
      <c r="I3" s="35" t="str">
        <f>'C. Basanite FC 10kbar'!R5</f>
        <v>SiO2</v>
      </c>
      <c r="J3" s="34" t="str">
        <f>'C. Basanite FC 10kbar'!S5</f>
        <v>TiO2</v>
      </c>
      <c r="K3" s="34" t="str">
        <f>'C. Basanite FC 10kbar'!T5</f>
        <v>Al2O3</v>
      </c>
      <c r="L3" s="34" t="str">
        <f>'C. Basanite FC 10kbar'!U5</f>
        <v>Fe2O3</v>
      </c>
      <c r="M3" s="34" t="str">
        <f>'C. Basanite FC 10kbar'!V5</f>
        <v>FeO</v>
      </c>
      <c r="N3" s="34" t="str">
        <f>'C. Basanite FC 10kbar'!W5</f>
        <v>MnO</v>
      </c>
      <c r="O3" s="34" t="str">
        <f>'C. Basanite FC 10kbar'!X5</f>
        <v>MgO</v>
      </c>
      <c r="P3" s="34" t="str">
        <f>'C. Basanite FC 10kbar'!Y5</f>
        <v>CaO</v>
      </c>
      <c r="Q3" s="34" t="str">
        <f>'C. Basanite FC 10kbar'!Z5</f>
        <v>Na2O</v>
      </c>
      <c r="R3" s="34" t="str">
        <f>'C. Basanite FC 10kbar'!AA5</f>
        <v>K2O</v>
      </c>
      <c r="S3" s="34" t="str">
        <f>'C. Basanite FC 10kbar'!AB5</f>
        <v>P2O5</v>
      </c>
      <c r="T3" s="34" t="str">
        <f>'C. Basanite FC 10kbar'!AC5</f>
        <v>H2O</v>
      </c>
      <c r="U3" s="35" t="str">
        <f>'C. Basanite FC 10kbar'!AH5</f>
        <v>olivine</v>
      </c>
      <c r="V3" s="34" t="str">
        <f>'C. Basanite FC 10kbar'!AI5</f>
        <v>clinopyroxene</v>
      </c>
      <c r="W3" s="34" t="s">
        <v>78</v>
      </c>
      <c r="X3" s="34" t="s">
        <v>79</v>
      </c>
      <c r="Y3" s="34" t="s">
        <v>238</v>
      </c>
      <c r="Z3" s="34" t="s">
        <v>695</v>
      </c>
      <c r="AA3" s="34" t="s">
        <v>1375</v>
      </c>
      <c r="AB3" s="34" t="str">
        <f>'C. Basanite FC 10kbar'!AJ5</f>
        <v>spinel</v>
      </c>
      <c r="AC3" s="34" t="str">
        <f>'C. Basanite FC 10kbar'!AK5</f>
        <v>apatite</v>
      </c>
      <c r="AD3" s="35" t="str">
        <f>'C. Basanite FC 10kbar'!AL5</f>
        <v>olivine</v>
      </c>
      <c r="AE3" s="34" t="str">
        <f>'C. Basanite FC 10kbar'!AM5</f>
        <v>clinopyroxene</v>
      </c>
      <c r="AF3" s="34" t="s">
        <v>78</v>
      </c>
      <c r="AG3" s="34" t="s">
        <v>79</v>
      </c>
      <c r="AH3" s="34" t="s">
        <v>238</v>
      </c>
      <c r="AI3" s="34" t="s">
        <v>695</v>
      </c>
      <c r="AJ3" s="34" t="s">
        <v>1375</v>
      </c>
      <c r="AK3" s="34" t="str">
        <f>'C. Basanite FC 10kbar'!AN5</f>
        <v>spinel</v>
      </c>
      <c r="AL3" s="34" t="str">
        <f>'C. Basanite FC 10kbar'!AO5</f>
        <v>apatite</v>
      </c>
      <c r="AM3" s="35" t="str">
        <f>U3</f>
        <v>olivine</v>
      </c>
      <c r="AN3" s="34" t="str">
        <f>V3</f>
        <v>clinopyroxene</v>
      </c>
      <c r="AO3" s="34" t="s">
        <v>78</v>
      </c>
      <c r="AP3" s="34" t="s">
        <v>79</v>
      </c>
      <c r="AQ3" s="34" t="s">
        <v>238</v>
      </c>
      <c r="AR3" s="34" t="s">
        <v>695</v>
      </c>
      <c r="AS3" s="34" t="s">
        <v>1375</v>
      </c>
      <c r="AT3" s="34" t="str">
        <f>AB3</f>
        <v>spinel</v>
      </c>
      <c r="AU3" s="34" t="str">
        <f>AC3</f>
        <v>apatite</v>
      </c>
      <c r="AV3" s="35" t="s">
        <v>231</v>
      </c>
      <c r="AW3" s="47" t="s">
        <v>1351</v>
      </c>
    </row>
    <row r="4" spans="1:49" x14ac:dyDescent="0.3">
      <c r="A4" s="2" t="s">
        <v>236</v>
      </c>
      <c r="B4" s="3">
        <f>'C. Basanite FC 10kbar'!A6</f>
        <v>0</v>
      </c>
      <c r="C4" s="2">
        <f>'C. Basanite FC 10kbar'!C6</f>
        <v>1400</v>
      </c>
      <c r="D4" s="2">
        <f>'C. Basanite FC 10kbar'!D6</f>
        <v>10000</v>
      </c>
      <c r="E4" s="5">
        <f>'B. LLD classification'!EA48</f>
        <v>2.8420575930244718</v>
      </c>
      <c r="F4" s="5">
        <f>'C. Basanite FC 10kbar'!L6</f>
        <v>0.257938</v>
      </c>
      <c r="G4" s="6">
        <f>'C. Basanite FC 10kbar'!N6</f>
        <v>100</v>
      </c>
      <c r="H4" s="7">
        <f>100-G4</f>
        <v>0</v>
      </c>
      <c r="I4" s="8">
        <f>'C. Basanite FC 10kbar'!R6</f>
        <v>40.405959000000003</v>
      </c>
      <c r="J4" s="9">
        <f>'C. Basanite FC 10kbar'!S6</f>
        <v>3.4696530000000001</v>
      </c>
      <c r="K4" s="9">
        <f>'C. Basanite FC 10kbar'!T6</f>
        <v>13.238676</v>
      </c>
      <c r="L4" s="9">
        <f>'C. Basanite FC 10kbar'!U6</f>
        <v>2.0397959999999999</v>
      </c>
      <c r="M4" s="9">
        <f>'C. Basanite FC 10kbar'!V6</f>
        <v>10.188981</v>
      </c>
      <c r="N4" s="9">
        <f>'C. Basanite FC 10kbar'!W6</f>
        <v>0.179982</v>
      </c>
      <c r="O4" s="9">
        <f>'C. Basanite FC 10kbar'!X6</f>
        <v>10.188981</v>
      </c>
      <c r="P4" s="9">
        <f>'C. Basanite FC 10kbar'!Y6</f>
        <v>12.038796</v>
      </c>
      <c r="Q4" s="9">
        <f>'C. Basanite FC 10kbar'!Z6</f>
        <v>1.539846</v>
      </c>
      <c r="R4" s="9">
        <f>'C. Basanite FC 10kbar'!AA6</f>
        <v>2.6997300000000002</v>
      </c>
      <c r="S4" s="9">
        <f>'C. Basanite FC 10kbar'!AB6</f>
        <v>1.8098190000000001</v>
      </c>
      <c r="T4" s="9">
        <f>'C. Basanite FC 10kbar'!AC6</f>
        <v>2.1997800000000001</v>
      </c>
      <c r="U4" s="10">
        <f>'C. Basanite FC 10kbar'!AH6</f>
        <v>0</v>
      </c>
      <c r="V4" s="5">
        <f>'C. Basanite FC 10kbar'!AI6</f>
        <v>0</v>
      </c>
      <c r="W4" s="5"/>
      <c r="X4" s="5"/>
      <c r="Y4" s="5"/>
      <c r="Z4" s="5"/>
      <c r="AA4" s="5"/>
      <c r="AB4" s="5">
        <f>'C. Basanite FC 10kbar'!AJ6</f>
        <v>0</v>
      </c>
      <c r="AC4" s="5">
        <f>'C. Basanite FC 10kbar'!AK6</f>
        <v>0</v>
      </c>
      <c r="AD4" s="10">
        <f>'C. Basanite FC 10kbar'!AL6</f>
        <v>0</v>
      </c>
      <c r="AE4" s="5">
        <f>'C. Basanite FC 10kbar'!AM6</f>
        <v>0</v>
      </c>
      <c r="AF4" s="5"/>
      <c r="AG4" s="5"/>
      <c r="AH4" s="5"/>
      <c r="AI4" s="5"/>
      <c r="AJ4" s="5"/>
      <c r="AK4" s="5">
        <f>'C. Basanite FC 10kbar'!AN6</f>
        <v>0</v>
      </c>
      <c r="AL4" s="5">
        <f>'C. Basanite FC 10kbar'!AO6</f>
        <v>0</v>
      </c>
      <c r="AM4" s="10">
        <f t="shared" ref="AM4:AM35" si="0">U4+AD4</f>
        <v>0</v>
      </c>
      <c r="AN4" s="5">
        <f t="shared" ref="AN4:AN35" si="1">V4+AE4</f>
        <v>0</v>
      </c>
      <c r="AO4" s="5"/>
      <c r="AP4" s="5"/>
      <c r="AQ4" s="5"/>
      <c r="AR4" s="5"/>
      <c r="AS4" s="5"/>
      <c r="AT4" s="5">
        <f t="shared" ref="AT4:AT35" si="2">AB4+AK4</f>
        <v>0</v>
      </c>
      <c r="AU4" s="5">
        <f t="shared" ref="AU4:AU35" si="3">AC4+AL4</f>
        <v>0</v>
      </c>
      <c r="AV4" s="10">
        <f t="shared" ref="AV4:AV35" si="4">G4</f>
        <v>100</v>
      </c>
      <c r="AW4" s="48">
        <f>SUM(AM4:AV4)</f>
        <v>100</v>
      </c>
    </row>
    <row r="5" spans="1:49" x14ac:dyDescent="0.3">
      <c r="A5" s="2" t="s">
        <v>236</v>
      </c>
      <c r="B5" s="3">
        <f>'C. Basanite FC 10kbar'!A7</f>
        <v>1</v>
      </c>
      <c r="C5" s="2">
        <f>'C. Basanite FC 10kbar'!C7</f>
        <v>1399</v>
      </c>
      <c r="D5" s="2">
        <f>'C. Basanite FC 10kbar'!D7</f>
        <v>10000</v>
      </c>
      <c r="E5" s="5">
        <f>'B. LLD classification'!EA49</f>
        <v>2.8424653240772164</v>
      </c>
      <c r="F5" s="5">
        <f>'C. Basanite FC 10kbar'!L7</f>
        <v>0.26036300000000001</v>
      </c>
      <c r="G5" s="6">
        <f>'C. Basanite FC 10kbar'!N7</f>
        <v>100</v>
      </c>
      <c r="H5" s="7">
        <f t="shared" ref="H5:H68" si="5">100-G5</f>
        <v>0</v>
      </c>
      <c r="I5" s="8">
        <f>'C. Basanite FC 10kbar'!R7</f>
        <v>40.405959000000003</v>
      </c>
      <c r="J5" s="9">
        <f>'C. Basanite FC 10kbar'!S7</f>
        <v>3.4696530000000001</v>
      </c>
      <c r="K5" s="9">
        <f>'C. Basanite FC 10kbar'!T7</f>
        <v>13.238676</v>
      </c>
      <c r="L5" s="9">
        <f>'C. Basanite FC 10kbar'!U7</f>
        <v>2.0397959999999999</v>
      </c>
      <c r="M5" s="9">
        <f>'C. Basanite FC 10kbar'!V7</f>
        <v>10.188981</v>
      </c>
      <c r="N5" s="9">
        <f>'C. Basanite FC 10kbar'!W7</f>
        <v>0.179982</v>
      </c>
      <c r="O5" s="9">
        <f>'C. Basanite FC 10kbar'!X7</f>
        <v>10.188981</v>
      </c>
      <c r="P5" s="9">
        <f>'C. Basanite FC 10kbar'!Y7</f>
        <v>12.038796</v>
      </c>
      <c r="Q5" s="9">
        <f>'C. Basanite FC 10kbar'!Z7</f>
        <v>1.539846</v>
      </c>
      <c r="R5" s="9">
        <f>'C. Basanite FC 10kbar'!AA7</f>
        <v>2.6997300000000002</v>
      </c>
      <c r="S5" s="9">
        <f>'C. Basanite FC 10kbar'!AB7</f>
        <v>1.8098190000000001</v>
      </c>
      <c r="T5" s="9">
        <f>'C. Basanite FC 10kbar'!AC7</f>
        <v>2.1997800000000001</v>
      </c>
      <c r="U5" s="10">
        <f>'C. Basanite FC 10kbar'!AH7</f>
        <v>0</v>
      </c>
      <c r="V5" s="5">
        <f>'C. Basanite FC 10kbar'!AI7</f>
        <v>0</v>
      </c>
      <c r="W5" s="5"/>
      <c r="X5" s="5"/>
      <c r="Y5" s="5"/>
      <c r="Z5" s="5"/>
      <c r="AA5" s="5"/>
      <c r="AB5" s="5">
        <f>'C. Basanite FC 10kbar'!AJ7</f>
        <v>0</v>
      </c>
      <c r="AC5" s="5">
        <f>'C. Basanite FC 10kbar'!AK7</f>
        <v>0</v>
      </c>
      <c r="AD5" s="10">
        <f>'C. Basanite FC 10kbar'!AL7</f>
        <v>0</v>
      </c>
      <c r="AE5" s="5">
        <f>'C. Basanite FC 10kbar'!AM7</f>
        <v>0</v>
      </c>
      <c r="AF5" s="5"/>
      <c r="AG5" s="5"/>
      <c r="AH5" s="5"/>
      <c r="AI5" s="5"/>
      <c r="AJ5" s="5"/>
      <c r="AK5" s="5">
        <f>'C. Basanite FC 10kbar'!AN7</f>
        <v>0</v>
      </c>
      <c r="AL5" s="5">
        <f>'C. Basanite FC 10kbar'!AO7</f>
        <v>0</v>
      </c>
      <c r="AM5" s="10">
        <f t="shared" si="0"/>
        <v>0</v>
      </c>
      <c r="AN5" s="5">
        <f t="shared" si="1"/>
        <v>0</v>
      </c>
      <c r="AO5" s="5"/>
      <c r="AP5" s="5"/>
      <c r="AQ5" s="5"/>
      <c r="AR5" s="5"/>
      <c r="AS5" s="5"/>
      <c r="AT5" s="5">
        <f t="shared" si="2"/>
        <v>0</v>
      </c>
      <c r="AU5" s="5">
        <f t="shared" si="3"/>
        <v>0</v>
      </c>
      <c r="AV5" s="10">
        <f t="shared" si="4"/>
        <v>100</v>
      </c>
      <c r="AW5" s="48">
        <f t="shared" ref="AW5:AW68" si="6">SUM(AM5:AV5)</f>
        <v>100</v>
      </c>
    </row>
    <row r="6" spans="1:49" x14ac:dyDescent="0.3">
      <c r="A6" s="2" t="s">
        <v>236</v>
      </c>
      <c r="B6" s="3">
        <f>'C. Basanite FC 10kbar'!A8</f>
        <v>2</v>
      </c>
      <c r="C6" s="2">
        <f>'C. Basanite FC 10kbar'!C8</f>
        <v>1398</v>
      </c>
      <c r="D6" s="2">
        <f>'C. Basanite FC 10kbar'!D8</f>
        <v>10000</v>
      </c>
      <c r="E6" s="5">
        <f>'B. LLD classification'!EA50</f>
        <v>2.8428732661259195</v>
      </c>
      <c r="F6" s="5">
        <f>'C. Basanite FC 10kbar'!L8</f>
        <v>0.262791</v>
      </c>
      <c r="G6" s="6">
        <f>'C. Basanite FC 10kbar'!N8</f>
        <v>100</v>
      </c>
      <c r="H6" s="7">
        <f t="shared" si="5"/>
        <v>0</v>
      </c>
      <c r="I6" s="8">
        <f>'C. Basanite FC 10kbar'!R8</f>
        <v>40.405959000000003</v>
      </c>
      <c r="J6" s="9">
        <f>'C. Basanite FC 10kbar'!S8</f>
        <v>3.4696530000000001</v>
      </c>
      <c r="K6" s="9">
        <f>'C. Basanite FC 10kbar'!T8</f>
        <v>13.238676</v>
      </c>
      <c r="L6" s="9">
        <f>'C. Basanite FC 10kbar'!U8</f>
        <v>2.0397959999999999</v>
      </c>
      <c r="M6" s="9">
        <f>'C. Basanite FC 10kbar'!V8</f>
        <v>10.188981</v>
      </c>
      <c r="N6" s="9">
        <f>'C. Basanite FC 10kbar'!W8</f>
        <v>0.179982</v>
      </c>
      <c r="O6" s="9">
        <f>'C. Basanite FC 10kbar'!X8</f>
        <v>10.188981</v>
      </c>
      <c r="P6" s="9">
        <f>'C. Basanite FC 10kbar'!Y8</f>
        <v>12.038796</v>
      </c>
      <c r="Q6" s="9">
        <f>'C. Basanite FC 10kbar'!Z8</f>
        <v>1.539846</v>
      </c>
      <c r="R6" s="9">
        <f>'C. Basanite FC 10kbar'!AA8</f>
        <v>2.6997300000000002</v>
      </c>
      <c r="S6" s="9">
        <f>'C. Basanite FC 10kbar'!AB8</f>
        <v>1.8098190000000001</v>
      </c>
      <c r="T6" s="9">
        <f>'C. Basanite FC 10kbar'!AC8</f>
        <v>2.1997800000000001</v>
      </c>
      <c r="U6" s="10">
        <f>'C. Basanite FC 10kbar'!AH8</f>
        <v>0</v>
      </c>
      <c r="V6" s="5">
        <f>'C. Basanite FC 10kbar'!AI8</f>
        <v>0</v>
      </c>
      <c r="W6" s="5"/>
      <c r="X6" s="5"/>
      <c r="Y6" s="5"/>
      <c r="Z6" s="5"/>
      <c r="AA6" s="5"/>
      <c r="AB6" s="5">
        <f>'C. Basanite FC 10kbar'!AJ8</f>
        <v>0</v>
      </c>
      <c r="AC6" s="5">
        <f>'C. Basanite FC 10kbar'!AK8</f>
        <v>0</v>
      </c>
      <c r="AD6" s="10">
        <f>'C. Basanite FC 10kbar'!AL8</f>
        <v>0</v>
      </c>
      <c r="AE6" s="5">
        <f>'C. Basanite FC 10kbar'!AM8</f>
        <v>0</v>
      </c>
      <c r="AF6" s="5"/>
      <c r="AG6" s="5"/>
      <c r="AH6" s="5"/>
      <c r="AI6" s="5"/>
      <c r="AJ6" s="5"/>
      <c r="AK6" s="5">
        <f>'C. Basanite FC 10kbar'!AN8</f>
        <v>0</v>
      </c>
      <c r="AL6" s="5">
        <f>'C. Basanite FC 10kbar'!AO8</f>
        <v>0</v>
      </c>
      <c r="AM6" s="10">
        <f t="shared" si="0"/>
        <v>0</v>
      </c>
      <c r="AN6" s="5">
        <f t="shared" si="1"/>
        <v>0</v>
      </c>
      <c r="AO6" s="5"/>
      <c r="AP6" s="5"/>
      <c r="AQ6" s="5"/>
      <c r="AR6" s="5"/>
      <c r="AS6" s="5"/>
      <c r="AT6" s="5">
        <f t="shared" si="2"/>
        <v>0</v>
      </c>
      <c r="AU6" s="5">
        <f t="shared" si="3"/>
        <v>0</v>
      </c>
      <c r="AV6" s="10">
        <f t="shared" si="4"/>
        <v>100</v>
      </c>
      <c r="AW6" s="48">
        <f t="shared" si="6"/>
        <v>100</v>
      </c>
    </row>
    <row r="7" spans="1:49" x14ac:dyDescent="0.3">
      <c r="A7" s="2" t="s">
        <v>236</v>
      </c>
      <c r="B7" s="3">
        <f>'C. Basanite FC 10kbar'!A9</f>
        <v>3</v>
      </c>
      <c r="C7" s="2">
        <f>'C. Basanite FC 10kbar'!C9</f>
        <v>1397</v>
      </c>
      <c r="D7" s="2">
        <f>'C. Basanite FC 10kbar'!D9</f>
        <v>10000</v>
      </c>
      <c r="E7" s="5">
        <f>'B. LLD classification'!EA51</f>
        <v>2.8432814193422375</v>
      </c>
      <c r="F7" s="5">
        <f>'C. Basanite FC 10kbar'!L9</f>
        <v>0.26522200000000001</v>
      </c>
      <c r="G7" s="6">
        <f>'C. Basanite FC 10kbar'!N9</f>
        <v>100</v>
      </c>
      <c r="H7" s="7">
        <f t="shared" si="5"/>
        <v>0</v>
      </c>
      <c r="I7" s="8">
        <f>'C. Basanite FC 10kbar'!R9</f>
        <v>40.405959000000003</v>
      </c>
      <c r="J7" s="9">
        <f>'C. Basanite FC 10kbar'!S9</f>
        <v>3.4696530000000001</v>
      </c>
      <c r="K7" s="9">
        <f>'C. Basanite FC 10kbar'!T9</f>
        <v>13.238676</v>
      </c>
      <c r="L7" s="9">
        <f>'C. Basanite FC 10kbar'!U9</f>
        <v>2.0397959999999999</v>
      </c>
      <c r="M7" s="9">
        <f>'C. Basanite FC 10kbar'!V9</f>
        <v>10.188981</v>
      </c>
      <c r="N7" s="9">
        <f>'C. Basanite FC 10kbar'!W9</f>
        <v>0.179982</v>
      </c>
      <c r="O7" s="9">
        <f>'C. Basanite FC 10kbar'!X9</f>
        <v>10.188981</v>
      </c>
      <c r="P7" s="9">
        <f>'C. Basanite FC 10kbar'!Y9</f>
        <v>12.038796</v>
      </c>
      <c r="Q7" s="9">
        <f>'C. Basanite FC 10kbar'!Z9</f>
        <v>1.539846</v>
      </c>
      <c r="R7" s="9">
        <f>'C. Basanite FC 10kbar'!AA9</f>
        <v>2.6997300000000002</v>
      </c>
      <c r="S7" s="9">
        <f>'C. Basanite FC 10kbar'!AB9</f>
        <v>1.8098190000000001</v>
      </c>
      <c r="T7" s="9">
        <f>'C. Basanite FC 10kbar'!AC9</f>
        <v>2.1997800000000001</v>
      </c>
      <c r="U7" s="10">
        <f>'C. Basanite FC 10kbar'!AH9</f>
        <v>0</v>
      </c>
      <c r="V7" s="5">
        <f>'C. Basanite FC 10kbar'!AI9</f>
        <v>0</v>
      </c>
      <c r="W7" s="5"/>
      <c r="X7" s="5"/>
      <c r="Y7" s="5"/>
      <c r="Z7" s="5"/>
      <c r="AA7" s="5"/>
      <c r="AB7" s="5">
        <f>'C. Basanite FC 10kbar'!AJ9</f>
        <v>0</v>
      </c>
      <c r="AC7" s="5">
        <f>'C. Basanite FC 10kbar'!AK9</f>
        <v>0</v>
      </c>
      <c r="AD7" s="10">
        <f>'C. Basanite FC 10kbar'!AL9</f>
        <v>0</v>
      </c>
      <c r="AE7" s="5">
        <f>'C. Basanite FC 10kbar'!AM9</f>
        <v>0</v>
      </c>
      <c r="AF7" s="5"/>
      <c r="AG7" s="5"/>
      <c r="AH7" s="5"/>
      <c r="AI7" s="5"/>
      <c r="AJ7" s="5"/>
      <c r="AK7" s="5">
        <f>'C. Basanite FC 10kbar'!AN9</f>
        <v>0</v>
      </c>
      <c r="AL7" s="5">
        <f>'C. Basanite FC 10kbar'!AO9</f>
        <v>0</v>
      </c>
      <c r="AM7" s="10">
        <f t="shared" si="0"/>
        <v>0</v>
      </c>
      <c r="AN7" s="5">
        <f t="shared" si="1"/>
        <v>0</v>
      </c>
      <c r="AO7" s="5"/>
      <c r="AP7" s="5"/>
      <c r="AQ7" s="5"/>
      <c r="AR7" s="5"/>
      <c r="AS7" s="5"/>
      <c r="AT7" s="5">
        <f t="shared" si="2"/>
        <v>0</v>
      </c>
      <c r="AU7" s="5">
        <f t="shared" si="3"/>
        <v>0</v>
      </c>
      <c r="AV7" s="10">
        <f t="shared" si="4"/>
        <v>100</v>
      </c>
      <c r="AW7" s="48">
        <f t="shared" si="6"/>
        <v>100</v>
      </c>
    </row>
    <row r="8" spans="1:49" x14ac:dyDescent="0.3">
      <c r="A8" s="2" t="s">
        <v>236</v>
      </c>
      <c r="B8" s="3">
        <f>'C. Basanite FC 10kbar'!A10</f>
        <v>4</v>
      </c>
      <c r="C8" s="2">
        <f>'C. Basanite FC 10kbar'!C10</f>
        <v>1396</v>
      </c>
      <c r="D8" s="2">
        <f>'C. Basanite FC 10kbar'!D10</f>
        <v>10000</v>
      </c>
      <c r="E8" s="5">
        <f>'B. LLD classification'!EA52</f>
        <v>2.8436897838980197</v>
      </c>
      <c r="F8" s="5">
        <f>'C. Basanite FC 10kbar'!L10</f>
        <v>0.26765600000000001</v>
      </c>
      <c r="G8" s="6">
        <f>'C. Basanite FC 10kbar'!N10</f>
        <v>100</v>
      </c>
      <c r="H8" s="7">
        <f t="shared" si="5"/>
        <v>0</v>
      </c>
      <c r="I8" s="8">
        <f>'C. Basanite FC 10kbar'!R10</f>
        <v>40.405959000000003</v>
      </c>
      <c r="J8" s="9">
        <f>'C. Basanite FC 10kbar'!S10</f>
        <v>3.4696530000000001</v>
      </c>
      <c r="K8" s="9">
        <f>'C. Basanite FC 10kbar'!T10</f>
        <v>13.238676</v>
      </c>
      <c r="L8" s="9">
        <f>'C. Basanite FC 10kbar'!U10</f>
        <v>2.0397959999999999</v>
      </c>
      <c r="M8" s="9">
        <f>'C. Basanite FC 10kbar'!V10</f>
        <v>10.188981</v>
      </c>
      <c r="N8" s="9">
        <f>'C. Basanite FC 10kbar'!W10</f>
        <v>0.179982</v>
      </c>
      <c r="O8" s="9">
        <f>'C. Basanite FC 10kbar'!X10</f>
        <v>10.188981</v>
      </c>
      <c r="P8" s="9">
        <f>'C. Basanite FC 10kbar'!Y10</f>
        <v>12.038796</v>
      </c>
      <c r="Q8" s="9">
        <f>'C. Basanite FC 10kbar'!Z10</f>
        <v>1.539846</v>
      </c>
      <c r="R8" s="9">
        <f>'C. Basanite FC 10kbar'!AA10</f>
        <v>2.6997300000000002</v>
      </c>
      <c r="S8" s="9">
        <f>'C. Basanite FC 10kbar'!AB10</f>
        <v>1.8098190000000001</v>
      </c>
      <c r="T8" s="9">
        <f>'C. Basanite FC 10kbar'!AC10</f>
        <v>2.1997800000000001</v>
      </c>
      <c r="U8" s="10">
        <f>'C. Basanite FC 10kbar'!AH10</f>
        <v>0</v>
      </c>
      <c r="V8" s="5">
        <f>'C. Basanite FC 10kbar'!AI10</f>
        <v>0</v>
      </c>
      <c r="W8" s="5"/>
      <c r="X8" s="5"/>
      <c r="Y8" s="5"/>
      <c r="Z8" s="5"/>
      <c r="AA8" s="5"/>
      <c r="AB8" s="5">
        <f>'C. Basanite FC 10kbar'!AJ10</f>
        <v>0</v>
      </c>
      <c r="AC8" s="5">
        <f>'C. Basanite FC 10kbar'!AK10</f>
        <v>0</v>
      </c>
      <c r="AD8" s="10">
        <f>'C. Basanite FC 10kbar'!AL10</f>
        <v>0</v>
      </c>
      <c r="AE8" s="5">
        <f>'C. Basanite FC 10kbar'!AM10</f>
        <v>0</v>
      </c>
      <c r="AF8" s="5"/>
      <c r="AG8" s="5"/>
      <c r="AH8" s="5"/>
      <c r="AI8" s="5"/>
      <c r="AJ8" s="5"/>
      <c r="AK8" s="5">
        <f>'C. Basanite FC 10kbar'!AN10</f>
        <v>0</v>
      </c>
      <c r="AL8" s="5">
        <f>'C. Basanite FC 10kbar'!AO10</f>
        <v>0</v>
      </c>
      <c r="AM8" s="10">
        <f t="shared" si="0"/>
        <v>0</v>
      </c>
      <c r="AN8" s="5">
        <f t="shared" si="1"/>
        <v>0</v>
      </c>
      <c r="AO8" s="5"/>
      <c r="AP8" s="5"/>
      <c r="AQ8" s="5"/>
      <c r="AR8" s="5"/>
      <c r="AS8" s="5"/>
      <c r="AT8" s="5">
        <f t="shared" si="2"/>
        <v>0</v>
      </c>
      <c r="AU8" s="5">
        <f t="shared" si="3"/>
        <v>0</v>
      </c>
      <c r="AV8" s="10">
        <f t="shared" si="4"/>
        <v>100</v>
      </c>
      <c r="AW8" s="48">
        <f t="shared" si="6"/>
        <v>100</v>
      </c>
    </row>
    <row r="9" spans="1:49" x14ac:dyDescent="0.3">
      <c r="A9" s="2" t="s">
        <v>236</v>
      </c>
      <c r="B9" s="3">
        <f>'C. Basanite FC 10kbar'!A11</f>
        <v>5</v>
      </c>
      <c r="C9" s="2">
        <f>'C. Basanite FC 10kbar'!C11</f>
        <v>1395</v>
      </c>
      <c r="D9" s="2">
        <f>'C. Basanite FC 10kbar'!D11</f>
        <v>10000</v>
      </c>
      <c r="E9" s="5">
        <f>'B. LLD classification'!EA53</f>
        <v>2.8440983599653147</v>
      </c>
      <c r="F9" s="5">
        <f>'C. Basanite FC 10kbar'!L11</f>
        <v>0.27009300000000003</v>
      </c>
      <c r="G9" s="6">
        <f>'C. Basanite FC 10kbar'!N11</f>
        <v>100</v>
      </c>
      <c r="H9" s="7">
        <f t="shared" si="5"/>
        <v>0</v>
      </c>
      <c r="I9" s="8">
        <f>'C. Basanite FC 10kbar'!R11</f>
        <v>40.405959000000003</v>
      </c>
      <c r="J9" s="9">
        <f>'C. Basanite FC 10kbar'!S11</f>
        <v>3.4696530000000001</v>
      </c>
      <c r="K9" s="9">
        <f>'C. Basanite FC 10kbar'!T11</f>
        <v>13.238676</v>
      </c>
      <c r="L9" s="9">
        <f>'C. Basanite FC 10kbar'!U11</f>
        <v>2.0397959999999999</v>
      </c>
      <c r="M9" s="9">
        <f>'C. Basanite FC 10kbar'!V11</f>
        <v>10.188981</v>
      </c>
      <c r="N9" s="9">
        <f>'C. Basanite FC 10kbar'!W11</f>
        <v>0.179982</v>
      </c>
      <c r="O9" s="9">
        <f>'C. Basanite FC 10kbar'!X11</f>
        <v>10.188981</v>
      </c>
      <c r="P9" s="9">
        <f>'C. Basanite FC 10kbar'!Y11</f>
        <v>12.038796</v>
      </c>
      <c r="Q9" s="9">
        <f>'C. Basanite FC 10kbar'!Z11</f>
        <v>1.539846</v>
      </c>
      <c r="R9" s="9">
        <f>'C. Basanite FC 10kbar'!AA11</f>
        <v>2.6997300000000002</v>
      </c>
      <c r="S9" s="9">
        <f>'C. Basanite FC 10kbar'!AB11</f>
        <v>1.8098190000000001</v>
      </c>
      <c r="T9" s="9">
        <f>'C. Basanite FC 10kbar'!AC11</f>
        <v>2.1997800000000001</v>
      </c>
      <c r="U9" s="10">
        <f>'C. Basanite FC 10kbar'!AH11</f>
        <v>0</v>
      </c>
      <c r="V9" s="5">
        <f>'C. Basanite FC 10kbar'!AI11</f>
        <v>0</v>
      </c>
      <c r="W9" s="5"/>
      <c r="X9" s="5"/>
      <c r="Y9" s="5"/>
      <c r="Z9" s="5"/>
      <c r="AA9" s="5"/>
      <c r="AB9" s="5">
        <f>'C. Basanite FC 10kbar'!AJ11</f>
        <v>0</v>
      </c>
      <c r="AC9" s="5">
        <f>'C. Basanite FC 10kbar'!AK11</f>
        <v>0</v>
      </c>
      <c r="AD9" s="10">
        <f>'C. Basanite FC 10kbar'!AL11</f>
        <v>0</v>
      </c>
      <c r="AE9" s="5">
        <f>'C. Basanite FC 10kbar'!AM11</f>
        <v>0</v>
      </c>
      <c r="AF9" s="5"/>
      <c r="AG9" s="5"/>
      <c r="AH9" s="5"/>
      <c r="AI9" s="5"/>
      <c r="AJ9" s="5"/>
      <c r="AK9" s="5">
        <f>'C. Basanite FC 10kbar'!AN11</f>
        <v>0</v>
      </c>
      <c r="AL9" s="5">
        <f>'C. Basanite FC 10kbar'!AO11</f>
        <v>0</v>
      </c>
      <c r="AM9" s="10">
        <f t="shared" si="0"/>
        <v>0</v>
      </c>
      <c r="AN9" s="5">
        <f t="shared" si="1"/>
        <v>0</v>
      </c>
      <c r="AO9" s="5"/>
      <c r="AP9" s="5"/>
      <c r="AQ9" s="5"/>
      <c r="AR9" s="5"/>
      <c r="AS9" s="5"/>
      <c r="AT9" s="5">
        <f t="shared" si="2"/>
        <v>0</v>
      </c>
      <c r="AU9" s="5">
        <f t="shared" si="3"/>
        <v>0</v>
      </c>
      <c r="AV9" s="10">
        <f t="shared" si="4"/>
        <v>100</v>
      </c>
      <c r="AW9" s="48">
        <f t="shared" si="6"/>
        <v>100</v>
      </c>
    </row>
    <row r="10" spans="1:49" x14ac:dyDescent="0.3">
      <c r="A10" s="2" t="s">
        <v>236</v>
      </c>
      <c r="B10" s="3">
        <f>'C. Basanite FC 10kbar'!A12</f>
        <v>6</v>
      </c>
      <c r="C10" s="2">
        <f>'C. Basanite FC 10kbar'!C12</f>
        <v>1394</v>
      </c>
      <c r="D10" s="2">
        <f>'C. Basanite FC 10kbar'!D12</f>
        <v>10000</v>
      </c>
      <c r="E10" s="5">
        <f>'B. LLD classification'!EA54</f>
        <v>2.8445071477163641</v>
      </c>
      <c r="F10" s="5">
        <f>'C. Basanite FC 10kbar'!L12</f>
        <v>0.272532</v>
      </c>
      <c r="G10" s="6">
        <f>'C. Basanite FC 10kbar'!N12</f>
        <v>100</v>
      </c>
      <c r="H10" s="7">
        <f t="shared" si="5"/>
        <v>0</v>
      </c>
      <c r="I10" s="8">
        <f>'C. Basanite FC 10kbar'!R12</f>
        <v>40.405959000000003</v>
      </c>
      <c r="J10" s="9">
        <f>'C. Basanite FC 10kbar'!S12</f>
        <v>3.4696530000000001</v>
      </c>
      <c r="K10" s="9">
        <f>'C. Basanite FC 10kbar'!T12</f>
        <v>13.238676</v>
      </c>
      <c r="L10" s="9">
        <f>'C. Basanite FC 10kbar'!U12</f>
        <v>2.0397959999999999</v>
      </c>
      <c r="M10" s="9">
        <f>'C. Basanite FC 10kbar'!V12</f>
        <v>10.188981</v>
      </c>
      <c r="N10" s="9">
        <f>'C. Basanite FC 10kbar'!W12</f>
        <v>0.179982</v>
      </c>
      <c r="O10" s="9">
        <f>'C. Basanite FC 10kbar'!X12</f>
        <v>10.188981</v>
      </c>
      <c r="P10" s="9">
        <f>'C. Basanite FC 10kbar'!Y12</f>
        <v>12.038796</v>
      </c>
      <c r="Q10" s="9">
        <f>'C. Basanite FC 10kbar'!Z12</f>
        <v>1.539846</v>
      </c>
      <c r="R10" s="9">
        <f>'C. Basanite FC 10kbar'!AA12</f>
        <v>2.6997300000000002</v>
      </c>
      <c r="S10" s="9">
        <f>'C. Basanite FC 10kbar'!AB12</f>
        <v>1.8098190000000001</v>
      </c>
      <c r="T10" s="9">
        <f>'C. Basanite FC 10kbar'!AC12</f>
        <v>2.1997800000000001</v>
      </c>
      <c r="U10" s="10">
        <f>'C. Basanite FC 10kbar'!AH12</f>
        <v>0</v>
      </c>
      <c r="V10" s="5">
        <f>'C. Basanite FC 10kbar'!AI12</f>
        <v>0</v>
      </c>
      <c r="W10" s="5"/>
      <c r="X10" s="5"/>
      <c r="Y10" s="5"/>
      <c r="Z10" s="5"/>
      <c r="AA10" s="5"/>
      <c r="AB10" s="5">
        <f>'C. Basanite FC 10kbar'!AJ12</f>
        <v>0</v>
      </c>
      <c r="AC10" s="5">
        <f>'C. Basanite FC 10kbar'!AK12</f>
        <v>0</v>
      </c>
      <c r="AD10" s="10">
        <f>'C. Basanite FC 10kbar'!AL12</f>
        <v>0</v>
      </c>
      <c r="AE10" s="5">
        <f>'C. Basanite FC 10kbar'!AM12</f>
        <v>0</v>
      </c>
      <c r="AF10" s="5"/>
      <c r="AG10" s="5"/>
      <c r="AH10" s="5"/>
      <c r="AI10" s="5"/>
      <c r="AJ10" s="5"/>
      <c r="AK10" s="5">
        <f>'C. Basanite FC 10kbar'!AN12</f>
        <v>0</v>
      </c>
      <c r="AL10" s="5">
        <f>'C. Basanite FC 10kbar'!AO12</f>
        <v>0</v>
      </c>
      <c r="AM10" s="10">
        <f t="shared" si="0"/>
        <v>0</v>
      </c>
      <c r="AN10" s="5">
        <f t="shared" si="1"/>
        <v>0</v>
      </c>
      <c r="AO10" s="5"/>
      <c r="AP10" s="5"/>
      <c r="AQ10" s="5"/>
      <c r="AR10" s="5"/>
      <c r="AS10" s="5"/>
      <c r="AT10" s="5">
        <f t="shared" si="2"/>
        <v>0</v>
      </c>
      <c r="AU10" s="5">
        <f t="shared" si="3"/>
        <v>0</v>
      </c>
      <c r="AV10" s="10">
        <f t="shared" si="4"/>
        <v>100</v>
      </c>
      <c r="AW10" s="48">
        <f t="shared" si="6"/>
        <v>100</v>
      </c>
    </row>
    <row r="11" spans="1:49" x14ac:dyDescent="0.3">
      <c r="A11" s="2" t="s">
        <v>236</v>
      </c>
      <c r="B11" s="3">
        <f>'C. Basanite FC 10kbar'!A13</f>
        <v>7</v>
      </c>
      <c r="C11" s="2">
        <f>'C. Basanite FC 10kbar'!C13</f>
        <v>1393</v>
      </c>
      <c r="D11" s="2">
        <f>'C. Basanite FC 10kbar'!D13</f>
        <v>10000</v>
      </c>
      <c r="E11" s="5">
        <f>'B. LLD classification'!EA55</f>
        <v>2.8449161473236115</v>
      </c>
      <c r="F11" s="5">
        <f>'C. Basanite FC 10kbar'!L13</f>
        <v>0.27497500000000002</v>
      </c>
      <c r="G11" s="6">
        <f>'C. Basanite FC 10kbar'!N13</f>
        <v>100</v>
      </c>
      <c r="H11" s="7">
        <f t="shared" si="5"/>
        <v>0</v>
      </c>
      <c r="I11" s="8">
        <f>'C. Basanite FC 10kbar'!R13</f>
        <v>40.405959000000003</v>
      </c>
      <c r="J11" s="9">
        <f>'C. Basanite FC 10kbar'!S13</f>
        <v>3.4696530000000001</v>
      </c>
      <c r="K11" s="9">
        <f>'C. Basanite FC 10kbar'!T13</f>
        <v>13.238676</v>
      </c>
      <c r="L11" s="9">
        <f>'C. Basanite FC 10kbar'!U13</f>
        <v>2.0397959999999999</v>
      </c>
      <c r="M11" s="9">
        <f>'C. Basanite FC 10kbar'!V13</f>
        <v>10.188981</v>
      </c>
      <c r="N11" s="9">
        <f>'C. Basanite FC 10kbar'!W13</f>
        <v>0.179982</v>
      </c>
      <c r="O11" s="9">
        <f>'C. Basanite FC 10kbar'!X13</f>
        <v>10.188981</v>
      </c>
      <c r="P11" s="9">
        <f>'C. Basanite FC 10kbar'!Y13</f>
        <v>12.038796</v>
      </c>
      <c r="Q11" s="9">
        <f>'C. Basanite FC 10kbar'!Z13</f>
        <v>1.539846</v>
      </c>
      <c r="R11" s="9">
        <f>'C. Basanite FC 10kbar'!AA13</f>
        <v>2.6997300000000002</v>
      </c>
      <c r="S11" s="9">
        <f>'C. Basanite FC 10kbar'!AB13</f>
        <v>1.8098190000000001</v>
      </c>
      <c r="T11" s="9">
        <f>'C. Basanite FC 10kbar'!AC13</f>
        <v>2.1997800000000001</v>
      </c>
      <c r="U11" s="10">
        <f>'C. Basanite FC 10kbar'!AH13</f>
        <v>0</v>
      </c>
      <c r="V11" s="5">
        <f>'C. Basanite FC 10kbar'!AI13</f>
        <v>0</v>
      </c>
      <c r="W11" s="5"/>
      <c r="X11" s="5"/>
      <c r="Y11" s="5"/>
      <c r="Z11" s="5"/>
      <c r="AA11" s="5"/>
      <c r="AB11" s="5">
        <f>'C. Basanite FC 10kbar'!AJ13</f>
        <v>0</v>
      </c>
      <c r="AC11" s="5">
        <f>'C. Basanite FC 10kbar'!AK13</f>
        <v>0</v>
      </c>
      <c r="AD11" s="10">
        <f>'C. Basanite FC 10kbar'!AL13</f>
        <v>0</v>
      </c>
      <c r="AE11" s="5">
        <f>'C. Basanite FC 10kbar'!AM13</f>
        <v>0</v>
      </c>
      <c r="AF11" s="5"/>
      <c r="AG11" s="5"/>
      <c r="AH11" s="5"/>
      <c r="AI11" s="5"/>
      <c r="AJ11" s="5"/>
      <c r="AK11" s="5">
        <f>'C. Basanite FC 10kbar'!AN13</f>
        <v>0</v>
      </c>
      <c r="AL11" s="5">
        <f>'C. Basanite FC 10kbar'!AO13</f>
        <v>0</v>
      </c>
      <c r="AM11" s="10">
        <f t="shared" si="0"/>
        <v>0</v>
      </c>
      <c r="AN11" s="5">
        <f t="shared" si="1"/>
        <v>0</v>
      </c>
      <c r="AO11" s="5"/>
      <c r="AP11" s="5"/>
      <c r="AQ11" s="5"/>
      <c r="AR11" s="5"/>
      <c r="AS11" s="5"/>
      <c r="AT11" s="5">
        <f t="shared" si="2"/>
        <v>0</v>
      </c>
      <c r="AU11" s="5">
        <f t="shared" si="3"/>
        <v>0</v>
      </c>
      <c r="AV11" s="10">
        <f t="shared" si="4"/>
        <v>100</v>
      </c>
      <c r="AW11" s="48">
        <f t="shared" si="6"/>
        <v>100</v>
      </c>
    </row>
    <row r="12" spans="1:49" x14ac:dyDescent="0.3">
      <c r="A12" s="2" t="s">
        <v>236</v>
      </c>
      <c r="B12" s="3">
        <f>'C. Basanite FC 10kbar'!A14</f>
        <v>8</v>
      </c>
      <c r="C12" s="2">
        <f>'C. Basanite FC 10kbar'!C14</f>
        <v>1392</v>
      </c>
      <c r="D12" s="2">
        <f>'C. Basanite FC 10kbar'!D14</f>
        <v>10000</v>
      </c>
      <c r="E12" s="5">
        <f>'B. LLD classification'!EA56</f>
        <v>2.8453253589596956</v>
      </c>
      <c r="F12" s="5">
        <f>'C. Basanite FC 10kbar'!L14</f>
        <v>0.27742</v>
      </c>
      <c r="G12" s="6">
        <f>'C. Basanite FC 10kbar'!N14</f>
        <v>100</v>
      </c>
      <c r="H12" s="7">
        <f t="shared" si="5"/>
        <v>0</v>
      </c>
      <c r="I12" s="8">
        <f>'C. Basanite FC 10kbar'!R14</f>
        <v>40.405959000000003</v>
      </c>
      <c r="J12" s="9">
        <f>'C. Basanite FC 10kbar'!S14</f>
        <v>3.4696530000000001</v>
      </c>
      <c r="K12" s="9">
        <f>'C. Basanite FC 10kbar'!T14</f>
        <v>13.238676</v>
      </c>
      <c r="L12" s="9">
        <f>'C. Basanite FC 10kbar'!U14</f>
        <v>2.0397959999999999</v>
      </c>
      <c r="M12" s="9">
        <f>'C. Basanite FC 10kbar'!V14</f>
        <v>10.188981</v>
      </c>
      <c r="N12" s="9">
        <f>'C. Basanite FC 10kbar'!W14</f>
        <v>0.179982</v>
      </c>
      <c r="O12" s="9">
        <f>'C. Basanite FC 10kbar'!X14</f>
        <v>10.188981</v>
      </c>
      <c r="P12" s="9">
        <f>'C. Basanite FC 10kbar'!Y14</f>
        <v>12.038796</v>
      </c>
      <c r="Q12" s="9">
        <f>'C. Basanite FC 10kbar'!Z14</f>
        <v>1.539846</v>
      </c>
      <c r="R12" s="9">
        <f>'C. Basanite FC 10kbar'!AA14</f>
        <v>2.6997300000000002</v>
      </c>
      <c r="S12" s="9">
        <f>'C. Basanite FC 10kbar'!AB14</f>
        <v>1.8098190000000001</v>
      </c>
      <c r="T12" s="9">
        <f>'C. Basanite FC 10kbar'!AC14</f>
        <v>2.1997800000000001</v>
      </c>
      <c r="U12" s="10">
        <f>'C. Basanite FC 10kbar'!AH14</f>
        <v>0</v>
      </c>
      <c r="V12" s="5">
        <f>'C. Basanite FC 10kbar'!AI14</f>
        <v>0</v>
      </c>
      <c r="W12" s="5"/>
      <c r="X12" s="5"/>
      <c r="Y12" s="5"/>
      <c r="Z12" s="5"/>
      <c r="AA12" s="5"/>
      <c r="AB12" s="5">
        <f>'C. Basanite FC 10kbar'!AJ14</f>
        <v>0</v>
      </c>
      <c r="AC12" s="5">
        <f>'C. Basanite FC 10kbar'!AK14</f>
        <v>0</v>
      </c>
      <c r="AD12" s="10">
        <f>'C. Basanite FC 10kbar'!AL14</f>
        <v>0</v>
      </c>
      <c r="AE12" s="5">
        <f>'C. Basanite FC 10kbar'!AM14</f>
        <v>0</v>
      </c>
      <c r="AF12" s="5"/>
      <c r="AG12" s="5"/>
      <c r="AH12" s="5"/>
      <c r="AI12" s="5"/>
      <c r="AJ12" s="5"/>
      <c r="AK12" s="5">
        <f>'C. Basanite FC 10kbar'!AN14</f>
        <v>0</v>
      </c>
      <c r="AL12" s="5">
        <f>'C. Basanite FC 10kbar'!AO14</f>
        <v>0</v>
      </c>
      <c r="AM12" s="10">
        <f t="shared" si="0"/>
        <v>0</v>
      </c>
      <c r="AN12" s="5">
        <f t="shared" si="1"/>
        <v>0</v>
      </c>
      <c r="AO12" s="5"/>
      <c r="AP12" s="5"/>
      <c r="AQ12" s="5"/>
      <c r="AR12" s="5"/>
      <c r="AS12" s="5"/>
      <c r="AT12" s="5">
        <f t="shared" si="2"/>
        <v>0</v>
      </c>
      <c r="AU12" s="5">
        <f t="shared" si="3"/>
        <v>0</v>
      </c>
      <c r="AV12" s="10">
        <f t="shared" si="4"/>
        <v>100</v>
      </c>
      <c r="AW12" s="48">
        <f t="shared" si="6"/>
        <v>100</v>
      </c>
    </row>
    <row r="13" spans="1:49" x14ac:dyDescent="0.3">
      <c r="A13" s="2" t="s">
        <v>236</v>
      </c>
      <c r="B13" s="3">
        <f>'C. Basanite FC 10kbar'!A15</f>
        <v>9</v>
      </c>
      <c r="C13" s="2">
        <f>'C. Basanite FC 10kbar'!C15</f>
        <v>1391</v>
      </c>
      <c r="D13" s="2">
        <f>'C. Basanite FC 10kbar'!D15</f>
        <v>10000</v>
      </c>
      <c r="E13" s="5">
        <f>'B. LLD classification'!EA57</f>
        <v>2.8457347827974546</v>
      </c>
      <c r="F13" s="5">
        <f>'C. Basanite FC 10kbar'!L15</f>
        <v>0.27986899999999998</v>
      </c>
      <c r="G13" s="6">
        <f>'C. Basanite FC 10kbar'!N15</f>
        <v>100</v>
      </c>
      <c r="H13" s="7">
        <f t="shared" si="5"/>
        <v>0</v>
      </c>
      <c r="I13" s="8">
        <f>'C. Basanite FC 10kbar'!R15</f>
        <v>40.405959000000003</v>
      </c>
      <c r="J13" s="9">
        <f>'C. Basanite FC 10kbar'!S15</f>
        <v>3.4696530000000001</v>
      </c>
      <c r="K13" s="9">
        <f>'C. Basanite FC 10kbar'!T15</f>
        <v>13.238676</v>
      </c>
      <c r="L13" s="9">
        <f>'C. Basanite FC 10kbar'!U15</f>
        <v>2.0397959999999999</v>
      </c>
      <c r="M13" s="9">
        <f>'C. Basanite FC 10kbar'!V15</f>
        <v>10.188981</v>
      </c>
      <c r="N13" s="9">
        <f>'C. Basanite FC 10kbar'!W15</f>
        <v>0.179982</v>
      </c>
      <c r="O13" s="9">
        <f>'C. Basanite FC 10kbar'!X15</f>
        <v>10.188981</v>
      </c>
      <c r="P13" s="9">
        <f>'C. Basanite FC 10kbar'!Y15</f>
        <v>12.038796</v>
      </c>
      <c r="Q13" s="9">
        <f>'C. Basanite FC 10kbar'!Z15</f>
        <v>1.539846</v>
      </c>
      <c r="R13" s="9">
        <f>'C. Basanite FC 10kbar'!AA15</f>
        <v>2.6997300000000002</v>
      </c>
      <c r="S13" s="9">
        <f>'C. Basanite FC 10kbar'!AB15</f>
        <v>1.8098190000000001</v>
      </c>
      <c r="T13" s="9">
        <f>'C. Basanite FC 10kbar'!AC15</f>
        <v>2.1997800000000001</v>
      </c>
      <c r="U13" s="10">
        <f>'C. Basanite FC 10kbar'!AH15</f>
        <v>0</v>
      </c>
      <c r="V13" s="5">
        <f>'C. Basanite FC 10kbar'!AI15</f>
        <v>0</v>
      </c>
      <c r="W13" s="5"/>
      <c r="X13" s="5"/>
      <c r="Y13" s="5"/>
      <c r="Z13" s="5"/>
      <c r="AA13" s="5"/>
      <c r="AB13" s="5">
        <f>'C. Basanite FC 10kbar'!AJ15</f>
        <v>0</v>
      </c>
      <c r="AC13" s="5">
        <f>'C. Basanite FC 10kbar'!AK15</f>
        <v>0</v>
      </c>
      <c r="AD13" s="10">
        <f>'C. Basanite FC 10kbar'!AL15</f>
        <v>0</v>
      </c>
      <c r="AE13" s="5">
        <f>'C. Basanite FC 10kbar'!AM15</f>
        <v>0</v>
      </c>
      <c r="AF13" s="5"/>
      <c r="AG13" s="5"/>
      <c r="AH13" s="5"/>
      <c r="AI13" s="5"/>
      <c r="AJ13" s="5"/>
      <c r="AK13" s="5">
        <f>'C. Basanite FC 10kbar'!AN15</f>
        <v>0</v>
      </c>
      <c r="AL13" s="5">
        <f>'C. Basanite FC 10kbar'!AO15</f>
        <v>0</v>
      </c>
      <c r="AM13" s="10">
        <f t="shared" si="0"/>
        <v>0</v>
      </c>
      <c r="AN13" s="5">
        <f t="shared" si="1"/>
        <v>0</v>
      </c>
      <c r="AO13" s="5"/>
      <c r="AP13" s="5"/>
      <c r="AQ13" s="5"/>
      <c r="AR13" s="5"/>
      <c r="AS13" s="5"/>
      <c r="AT13" s="5">
        <f t="shared" si="2"/>
        <v>0</v>
      </c>
      <c r="AU13" s="5">
        <f t="shared" si="3"/>
        <v>0</v>
      </c>
      <c r="AV13" s="10">
        <f t="shared" si="4"/>
        <v>100</v>
      </c>
      <c r="AW13" s="48">
        <f t="shared" si="6"/>
        <v>100</v>
      </c>
    </row>
    <row r="14" spans="1:49" x14ac:dyDescent="0.3">
      <c r="A14" s="2" t="s">
        <v>236</v>
      </c>
      <c r="B14" s="3">
        <f>'C. Basanite FC 10kbar'!A16</f>
        <v>10</v>
      </c>
      <c r="C14" s="2">
        <f>'C. Basanite FC 10kbar'!C16</f>
        <v>1390</v>
      </c>
      <c r="D14" s="2">
        <f>'C. Basanite FC 10kbar'!D16</f>
        <v>10000</v>
      </c>
      <c r="E14" s="5">
        <f>'B. LLD classification'!EA58</f>
        <v>2.8461444190099234</v>
      </c>
      <c r="F14" s="5">
        <f>'C. Basanite FC 10kbar'!L16</f>
        <v>0.28232000000000002</v>
      </c>
      <c r="G14" s="6">
        <f>'C. Basanite FC 10kbar'!N16</f>
        <v>100</v>
      </c>
      <c r="H14" s="7">
        <f t="shared" si="5"/>
        <v>0</v>
      </c>
      <c r="I14" s="8">
        <f>'C. Basanite FC 10kbar'!R16</f>
        <v>40.405959000000003</v>
      </c>
      <c r="J14" s="9">
        <f>'C. Basanite FC 10kbar'!S16</f>
        <v>3.4696530000000001</v>
      </c>
      <c r="K14" s="9">
        <f>'C. Basanite FC 10kbar'!T16</f>
        <v>13.238676</v>
      </c>
      <c r="L14" s="9">
        <f>'C. Basanite FC 10kbar'!U16</f>
        <v>2.0397959999999999</v>
      </c>
      <c r="M14" s="9">
        <f>'C. Basanite FC 10kbar'!V16</f>
        <v>10.188981</v>
      </c>
      <c r="N14" s="9">
        <f>'C. Basanite FC 10kbar'!W16</f>
        <v>0.179982</v>
      </c>
      <c r="O14" s="9">
        <f>'C. Basanite FC 10kbar'!X16</f>
        <v>10.188981</v>
      </c>
      <c r="P14" s="9">
        <f>'C. Basanite FC 10kbar'!Y16</f>
        <v>12.038796</v>
      </c>
      <c r="Q14" s="9">
        <f>'C. Basanite FC 10kbar'!Z16</f>
        <v>1.539846</v>
      </c>
      <c r="R14" s="9">
        <f>'C. Basanite FC 10kbar'!AA16</f>
        <v>2.6997300000000002</v>
      </c>
      <c r="S14" s="9">
        <f>'C. Basanite FC 10kbar'!AB16</f>
        <v>1.8098190000000001</v>
      </c>
      <c r="T14" s="9">
        <f>'C. Basanite FC 10kbar'!AC16</f>
        <v>2.1997800000000001</v>
      </c>
      <c r="U14" s="10">
        <f>'C. Basanite FC 10kbar'!AH16</f>
        <v>0</v>
      </c>
      <c r="V14" s="5">
        <f>'C. Basanite FC 10kbar'!AI16</f>
        <v>0</v>
      </c>
      <c r="W14" s="5"/>
      <c r="X14" s="5"/>
      <c r="Y14" s="5"/>
      <c r="Z14" s="5"/>
      <c r="AA14" s="5"/>
      <c r="AB14" s="5">
        <f>'C. Basanite FC 10kbar'!AJ16</f>
        <v>0</v>
      </c>
      <c r="AC14" s="5">
        <f>'C. Basanite FC 10kbar'!AK16</f>
        <v>0</v>
      </c>
      <c r="AD14" s="10">
        <f>'C. Basanite FC 10kbar'!AL16</f>
        <v>0</v>
      </c>
      <c r="AE14" s="5">
        <f>'C. Basanite FC 10kbar'!AM16</f>
        <v>0</v>
      </c>
      <c r="AF14" s="5"/>
      <c r="AG14" s="5"/>
      <c r="AH14" s="5"/>
      <c r="AI14" s="5"/>
      <c r="AJ14" s="5"/>
      <c r="AK14" s="5">
        <f>'C. Basanite FC 10kbar'!AN16</f>
        <v>0</v>
      </c>
      <c r="AL14" s="5">
        <f>'C. Basanite FC 10kbar'!AO16</f>
        <v>0</v>
      </c>
      <c r="AM14" s="10">
        <f t="shared" si="0"/>
        <v>0</v>
      </c>
      <c r="AN14" s="5">
        <f t="shared" si="1"/>
        <v>0</v>
      </c>
      <c r="AO14" s="5"/>
      <c r="AP14" s="5"/>
      <c r="AQ14" s="5"/>
      <c r="AR14" s="5"/>
      <c r="AS14" s="5"/>
      <c r="AT14" s="5">
        <f t="shared" si="2"/>
        <v>0</v>
      </c>
      <c r="AU14" s="5">
        <f t="shared" si="3"/>
        <v>0</v>
      </c>
      <c r="AV14" s="10">
        <f t="shared" si="4"/>
        <v>100</v>
      </c>
      <c r="AW14" s="48">
        <f t="shared" si="6"/>
        <v>100</v>
      </c>
    </row>
    <row r="15" spans="1:49" x14ac:dyDescent="0.3">
      <c r="A15" s="2" t="s">
        <v>236</v>
      </c>
      <c r="B15" s="3">
        <f>'C. Basanite FC 10kbar'!A17</f>
        <v>11</v>
      </c>
      <c r="C15" s="2">
        <f>'C. Basanite FC 10kbar'!C17</f>
        <v>1389</v>
      </c>
      <c r="D15" s="2">
        <f>'C. Basanite FC 10kbar'!D17</f>
        <v>10000</v>
      </c>
      <c r="E15" s="5">
        <f>'B. LLD classification'!EA59</f>
        <v>2.8465542677703346</v>
      </c>
      <c r="F15" s="5">
        <f>'C. Basanite FC 10kbar'!L17</f>
        <v>0.284775</v>
      </c>
      <c r="G15" s="6">
        <f>'C. Basanite FC 10kbar'!N17</f>
        <v>100</v>
      </c>
      <c r="H15" s="7">
        <f t="shared" si="5"/>
        <v>0</v>
      </c>
      <c r="I15" s="8">
        <f>'C. Basanite FC 10kbar'!R17</f>
        <v>40.405959000000003</v>
      </c>
      <c r="J15" s="9">
        <f>'C. Basanite FC 10kbar'!S17</f>
        <v>3.4696530000000001</v>
      </c>
      <c r="K15" s="9">
        <f>'C. Basanite FC 10kbar'!T17</f>
        <v>13.238676</v>
      </c>
      <c r="L15" s="9">
        <f>'C. Basanite FC 10kbar'!U17</f>
        <v>2.0397959999999999</v>
      </c>
      <c r="M15" s="9">
        <f>'C. Basanite FC 10kbar'!V17</f>
        <v>10.188981</v>
      </c>
      <c r="N15" s="9">
        <f>'C. Basanite FC 10kbar'!W17</f>
        <v>0.179982</v>
      </c>
      <c r="O15" s="9">
        <f>'C. Basanite FC 10kbar'!X17</f>
        <v>10.188981</v>
      </c>
      <c r="P15" s="9">
        <f>'C. Basanite FC 10kbar'!Y17</f>
        <v>12.038796</v>
      </c>
      <c r="Q15" s="9">
        <f>'C. Basanite FC 10kbar'!Z17</f>
        <v>1.539846</v>
      </c>
      <c r="R15" s="9">
        <f>'C. Basanite FC 10kbar'!AA17</f>
        <v>2.6997300000000002</v>
      </c>
      <c r="S15" s="9">
        <f>'C. Basanite FC 10kbar'!AB17</f>
        <v>1.8098190000000001</v>
      </c>
      <c r="T15" s="9">
        <f>'C. Basanite FC 10kbar'!AC17</f>
        <v>2.1997800000000001</v>
      </c>
      <c r="U15" s="10">
        <f>'C. Basanite FC 10kbar'!AH17</f>
        <v>0</v>
      </c>
      <c r="V15" s="5">
        <f>'C. Basanite FC 10kbar'!AI17</f>
        <v>0</v>
      </c>
      <c r="W15" s="5"/>
      <c r="X15" s="5"/>
      <c r="Y15" s="5"/>
      <c r="Z15" s="5"/>
      <c r="AA15" s="5"/>
      <c r="AB15" s="5">
        <f>'C. Basanite FC 10kbar'!AJ17</f>
        <v>0</v>
      </c>
      <c r="AC15" s="5">
        <f>'C. Basanite FC 10kbar'!AK17</f>
        <v>0</v>
      </c>
      <c r="AD15" s="10">
        <f>'C. Basanite FC 10kbar'!AL17</f>
        <v>0</v>
      </c>
      <c r="AE15" s="5">
        <f>'C. Basanite FC 10kbar'!AM17</f>
        <v>0</v>
      </c>
      <c r="AF15" s="5"/>
      <c r="AG15" s="5"/>
      <c r="AH15" s="5"/>
      <c r="AI15" s="5"/>
      <c r="AJ15" s="5"/>
      <c r="AK15" s="5">
        <f>'C. Basanite FC 10kbar'!AN17</f>
        <v>0</v>
      </c>
      <c r="AL15" s="5">
        <f>'C. Basanite FC 10kbar'!AO17</f>
        <v>0</v>
      </c>
      <c r="AM15" s="10">
        <f t="shared" si="0"/>
        <v>0</v>
      </c>
      <c r="AN15" s="5">
        <f t="shared" si="1"/>
        <v>0</v>
      </c>
      <c r="AO15" s="5"/>
      <c r="AP15" s="5"/>
      <c r="AQ15" s="5"/>
      <c r="AR15" s="5"/>
      <c r="AS15" s="5"/>
      <c r="AT15" s="5">
        <f t="shared" si="2"/>
        <v>0</v>
      </c>
      <c r="AU15" s="5">
        <f t="shared" si="3"/>
        <v>0</v>
      </c>
      <c r="AV15" s="10">
        <f t="shared" si="4"/>
        <v>100</v>
      </c>
      <c r="AW15" s="48">
        <f t="shared" si="6"/>
        <v>100</v>
      </c>
    </row>
    <row r="16" spans="1:49" x14ac:dyDescent="0.3">
      <c r="A16" s="2" t="s">
        <v>236</v>
      </c>
      <c r="B16" s="3">
        <f>'C. Basanite FC 10kbar'!A18</f>
        <v>12</v>
      </c>
      <c r="C16" s="2">
        <f>'C. Basanite FC 10kbar'!C18</f>
        <v>1388</v>
      </c>
      <c r="D16" s="2">
        <f>'C. Basanite FC 10kbar'!D18</f>
        <v>10000</v>
      </c>
      <c r="E16" s="5">
        <f>'B. LLD classification'!EA60</f>
        <v>2.8469643292521236</v>
      </c>
      <c r="F16" s="5">
        <f>'C. Basanite FC 10kbar'!L18</f>
        <v>0.28723199999999999</v>
      </c>
      <c r="G16" s="6">
        <f>'C. Basanite FC 10kbar'!N18</f>
        <v>100</v>
      </c>
      <c r="H16" s="7">
        <f t="shared" si="5"/>
        <v>0</v>
      </c>
      <c r="I16" s="8">
        <f>'C. Basanite FC 10kbar'!R18</f>
        <v>40.405959000000003</v>
      </c>
      <c r="J16" s="9">
        <f>'C. Basanite FC 10kbar'!S18</f>
        <v>3.4696530000000001</v>
      </c>
      <c r="K16" s="9">
        <f>'C. Basanite FC 10kbar'!T18</f>
        <v>13.238676</v>
      </c>
      <c r="L16" s="9">
        <f>'C. Basanite FC 10kbar'!U18</f>
        <v>2.0397959999999999</v>
      </c>
      <c r="M16" s="9">
        <f>'C. Basanite FC 10kbar'!V18</f>
        <v>10.188981</v>
      </c>
      <c r="N16" s="9">
        <f>'C. Basanite FC 10kbar'!W18</f>
        <v>0.179982</v>
      </c>
      <c r="O16" s="9">
        <f>'C. Basanite FC 10kbar'!X18</f>
        <v>10.188981</v>
      </c>
      <c r="P16" s="9">
        <f>'C. Basanite FC 10kbar'!Y18</f>
        <v>12.038796</v>
      </c>
      <c r="Q16" s="9">
        <f>'C. Basanite FC 10kbar'!Z18</f>
        <v>1.539846</v>
      </c>
      <c r="R16" s="9">
        <f>'C. Basanite FC 10kbar'!AA18</f>
        <v>2.6997300000000002</v>
      </c>
      <c r="S16" s="9">
        <f>'C. Basanite FC 10kbar'!AB18</f>
        <v>1.8098190000000001</v>
      </c>
      <c r="T16" s="9">
        <f>'C. Basanite FC 10kbar'!AC18</f>
        <v>2.1997800000000001</v>
      </c>
      <c r="U16" s="10">
        <f>'C. Basanite FC 10kbar'!AH18</f>
        <v>0</v>
      </c>
      <c r="V16" s="5">
        <f>'C. Basanite FC 10kbar'!AI18</f>
        <v>0</v>
      </c>
      <c r="W16" s="5"/>
      <c r="X16" s="5"/>
      <c r="Y16" s="5"/>
      <c r="Z16" s="5"/>
      <c r="AA16" s="5"/>
      <c r="AB16" s="5">
        <f>'C. Basanite FC 10kbar'!AJ18</f>
        <v>0</v>
      </c>
      <c r="AC16" s="5">
        <f>'C. Basanite FC 10kbar'!AK18</f>
        <v>0</v>
      </c>
      <c r="AD16" s="10">
        <f>'C. Basanite FC 10kbar'!AL18</f>
        <v>0</v>
      </c>
      <c r="AE16" s="5">
        <f>'C. Basanite FC 10kbar'!AM18</f>
        <v>0</v>
      </c>
      <c r="AF16" s="5"/>
      <c r="AG16" s="5"/>
      <c r="AH16" s="5"/>
      <c r="AI16" s="5"/>
      <c r="AJ16" s="5"/>
      <c r="AK16" s="5">
        <f>'C. Basanite FC 10kbar'!AN18</f>
        <v>0</v>
      </c>
      <c r="AL16" s="5">
        <f>'C. Basanite FC 10kbar'!AO18</f>
        <v>0</v>
      </c>
      <c r="AM16" s="10">
        <f t="shared" si="0"/>
        <v>0</v>
      </c>
      <c r="AN16" s="5">
        <f t="shared" si="1"/>
        <v>0</v>
      </c>
      <c r="AO16" s="5"/>
      <c r="AP16" s="5"/>
      <c r="AQ16" s="5"/>
      <c r="AR16" s="5"/>
      <c r="AS16" s="5"/>
      <c r="AT16" s="5">
        <f t="shared" si="2"/>
        <v>0</v>
      </c>
      <c r="AU16" s="5">
        <f t="shared" si="3"/>
        <v>0</v>
      </c>
      <c r="AV16" s="10">
        <f t="shared" si="4"/>
        <v>100</v>
      </c>
      <c r="AW16" s="48">
        <f t="shared" si="6"/>
        <v>100</v>
      </c>
    </row>
    <row r="17" spans="1:49" x14ac:dyDescent="0.3">
      <c r="A17" s="2" t="s">
        <v>236</v>
      </c>
      <c r="B17" s="3">
        <f>'C. Basanite FC 10kbar'!A19</f>
        <v>13</v>
      </c>
      <c r="C17" s="2">
        <f>'C. Basanite FC 10kbar'!C19</f>
        <v>1387</v>
      </c>
      <c r="D17" s="2">
        <f>'C. Basanite FC 10kbar'!D19</f>
        <v>10000</v>
      </c>
      <c r="E17" s="5">
        <f>'B. LLD classification'!EA61</f>
        <v>2.8473746036289223</v>
      </c>
      <c r="F17" s="5">
        <f>'C. Basanite FC 10kbar'!L19</f>
        <v>0.28969200000000001</v>
      </c>
      <c r="G17" s="6">
        <f>'C. Basanite FC 10kbar'!N19</f>
        <v>100</v>
      </c>
      <c r="H17" s="7">
        <f t="shared" si="5"/>
        <v>0</v>
      </c>
      <c r="I17" s="8">
        <f>'C. Basanite FC 10kbar'!R19</f>
        <v>40.405959000000003</v>
      </c>
      <c r="J17" s="9">
        <f>'C. Basanite FC 10kbar'!S19</f>
        <v>3.4696530000000001</v>
      </c>
      <c r="K17" s="9">
        <f>'C. Basanite FC 10kbar'!T19</f>
        <v>13.238676</v>
      </c>
      <c r="L17" s="9">
        <f>'C. Basanite FC 10kbar'!U19</f>
        <v>2.0397959999999999</v>
      </c>
      <c r="M17" s="9">
        <f>'C. Basanite FC 10kbar'!V19</f>
        <v>10.188981</v>
      </c>
      <c r="N17" s="9">
        <f>'C. Basanite FC 10kbar'!W19</f>
        <v>0.179982</v>
      </c>
      <c r="O17" s="9">
        <f>'C. Basanite FC 10kbar'!X19</f>
        <v>10.188981</v>
      </c>
      <c r="P17" s="9">
        <f>'C. Basanite FC 10kbar'!Y19</f>
        <v>12.038796</v>
      </c>
      <c r="Q17" s="9">
        <f>'C. Basanite FC 10kbar'!Z19</f>
        <v>1.539846</v>
      </c>
      <c r="R17" s="9">
        <f>'C. Basanite FC 10kbar'!AA19</f>
        <v>2.6997300000000002</v>
      </c>
      <c r="S17" s="9">
        <f>'C. Basanite FC 10kbar'!AB19</f>
        <v>1.8098190000000001</v>
      </c>
      <c r="T17" s="9">
        <f>'C. Basanite FC 10kbar'!AC19</f>
        <v>2.1997800000000001</v>
      </c>
      <c r="U17" s="10">
        <f>'C. Basanite FC 10kbar'!AH19</f>
        <v>0</v>
      </c>
      <c r="V17" s="5">
        <f>'C. Basanite FC 10kbar'!AI19</f>
        <v>0</v>
      </c>
      <c r="W17" s="5"/>
      <c r="X17" s="5"/>
      <c r="Y17" s="5"/>
      <c r="Z17" s="5"/>
      <c r="AA17" s="5"/>
      <c r="AB17" s="5">
        <f>'C. Basanite FC 10kbar'!AJ19</f>
        <v>0</v>
      </c>
      <c r="AC17" s="5">
        <f>'C. Basanite FC 10kbar'!AK19</f>
        <v>0</v>
      </c>
      <c r="AD17" s="10">
        <f>'C. Basanite FC 10kbar'!AL19</f>
        <v>0</v>
      </c>
      <c r="AE17" s="5">
        <f>'C. Basanite FC 10kbar'!AM19</f>
        <v>0</v>
      </c>
      <c r="AF17" s="5"/>
      <c r="AG17" s="5"/>
      <c r="AH17" s="5"/>
      <c r="AI17" s="5"/>
      <c r="AJ17" s="5"/>
      <c r="AK17" s="5">
        <f>'C. Basanite FC 10kbar'!AN19</f>
        <v>0</v>
      </c>
      <c r="AL17" s="5">
        <f>'C. Basanite FC 10kbar'!AO19</f>
        <v>0</v>
      </c>
      <c r="AM17" s="10">
        <f t="shared" si="0"/>
        <v>0</v>
      </c>
      <c r="AN17" s="5">
        <f t="shared" si="1"/>
        <v>0</v>
      </c>
      <c r="AO17" s="5"/>
      <c r="AP17" s="5"/>
      <c r="AQ17" s="5"/>
      <c r="AR17" s="5"/>
      <c r="AS17" s="5"/>
      <c r="AT17" s="5">
        <f t="shared" si="2"/>
        <v>0</v>
      </c>
      <c r="AU17" s="5">
        <f t="shared" si="3"/>
        <v>0</v>
      </c>
      <c r="AV17" s="10">
        <f t="shared" si="4"/>
        <v>100</v>
      </c>
      <c r="AW17" s="48">
        <f t="shared" si="6"/>
        <v>100</v>
      </c>
    </row>
    <row r="18" spans="1:49" x14ac:dyDescent="0.3">
      <c r="A18" s="2" t="s">
        <v>236</v>
      </c>
      <c r="B18" s="3">
        <f>'C. Basanite FC 10kbar'!A20</f>
        <v>14</v>
      </c>
      <c r="C18" s="2">
        <f>'C. Basanite FC 10kbar'!C20</f>
        <v>1386</v>
      </c>
      <c r="D18" s="2">
        <f>'C. Basanite FC 10kbar'!D20</f>
        <v>10000</v>
      </c>
      <c r="E18" s="5">
        <f>'B. LLD classification'!EA62</f>
        <v>2.8477850910745621</v>
      </c>
      <c r="F18" s="5">
        <f>'C. Basanite FC 10kbar'!L20</f>
        <v>0.292155</v>
      </c>
      <c r="G18" s="6">
        <f>'C. Basanite FC 10kbar'!N20</f>
        <v>100</v>
      </c>
      <c r="H18" s="7">
        <f t="shared" si="5"/>
        <v>0</v>
      </c>
      <c r="I18" s="8">
        <f>'C. Basanite FC 10kbar'!R20</f>
        <v>40.405959000000003</v>
      </c>
      <c r="J18" s="9">
        <f>'C. Basanite FC 10kbar'!S20</f>
        <v>3.4696530000000001</v>
      </c>
      <c r="K18" s="9">
        <f>'C. Basanite FC 10kbar'!T20</f>
        <v>13.238676</v>
      </c>
      <c r="L18" s="9">
        <f>'C. Basanite FC 10kbar'!U20</f>
        <v>2.0397959999999999</v>
      </c>
      <c r="M18" s="9">
        <f>'C. Basanite FC 10kbar'!V20</f>
        <v>10.188981</v>
      </c>
      <c r="N18" s="9">
        <f>'C. Basanite FC 10kbar'!W20</f>
        <v>0.179982</v>
      </c>
      <c r="O18" s="9">
        <f>'C. Basanite FC 10kbar'!X20</f>
        <v>10.188981</v>
      </c>
      <c r="P18" s="9">
        <f>'C. Basanite FC 10kbar'!Y20</f>
        <v>12.038796</v>
      </c>
      <c r="Q18" s="9">
        <f>'C. Basanite FC 10kbar'!Z20</f>
        <v>1.539846</v>
      </c>
      <c r="R18" s="9">
        <f>'C. Basanite FC 10kbar'!AA20</f>
        <v>2.6997300000000002</v>
      </c>
      <c r="S18" s="9">
        <f>'C. Basanite FC 10kbar'!AB20</f>
        <v>1.8098190000000001</v>
      </c>
      <c r="T18" s="9">
        <f>'C. Basanite FC 10kbar'!AC20</f>
        <v>2.1997800000000001</v>
      </c>
      <c r="U18" s="10">
        <f>'C. Basanite FC 10kbar'!AH20</f>
        <v>0</v>
      </c>
      <c r="V18" s="5">
        <f>'C. Basanite FC 10kbar'!AI20</f>
        <v>0</v>
      </c>
      <c r="W18" s="5"/>
      <c r="X18" s="5"/>
      <c r="Y18" s="5"/>
      <c r="Z18" s="5"/>
      <c r="AA18" s="5"/>
      <c r="AB18" s="5">
        <f>'C. Basanite FC 10kbar'!AJ20</f>
        <v>0</v>
      </c>
      <c r="AC18" s="5">
        <f>'C. Basanite FC 10kbar'!AK20</f>
        <v>0</v>
      </c>
      <c r="AD18" s="10">
        <f>'C. Basanite FC 10kbar'!AL20</f>
        <v>0</v>
      </c>
      <c r="AE18" s="5">
        <f>'C. Basanite FC 10kbar'!AM20</f>
        <v>0</v>
      </c>
      <c r="AF18" s="5"/>
      <c r="AG18" s="5"/>
      <c r="AH18" s="5"/>
      <c r="AI18" s="5"/>
      <c r="AJ18" s="5"/>
      <c r="AK18" s="5">
        <f>'C. Basanite FC 10kbar'!AN20</f>
        <v>0</v>
      </c>
      <c r="AL18" s="5">
        <f>'C. Basanite FC 10kbar'!AO20</f>
        <v>0</v>
      </c>
      <c r="AM18" s="10">
        <f t="shared" si="0"/>
        <v>0</v>
      </c>
      <c r="AN18" s="5">
        <f t="shared" si="1"/>
        <v>0</v>
      </c>
      <c r="AO18" s="5"/>
      <c r="AP18" s="5"/>
      <c r="AQ18" s="5"/>
      <c r="AR18" s="5"/>
      <c r="AS18" s="5"/>
      <c r="AT18" s="5">
        <f t="shared" si="2"/>
        <v>0</v>
      </c>
      <c r="AU18" s="5">
        <f t="shared" si="3"/>
        <v>0</v>
      </c>
      <c r="AV18" s="10">
        <f t="shared" si="4"/>
        <v>100</v>
      </c>
      <c r="AW18" s="48">
        <f t="shared" si="6"/>
        <v>100</v>
      </c>
    </row>
    <row r="19" spans="1:49" x14ac:dyDescent="0.3">
      <c r="A19" s="2" t="s">
        <v>236</v>
      </c>
      <c r="B19" s="3">
        <f>'C. Basanite FC 10kbar'!A21</f>
        <v>15</v>
      </c>
      <c r="C19" s="2">
        <f>'C. Basanite FC 10kbar'!C21</f>
        <v>1385</v>
      </c>
      <c r="D19" s="2">
        <f>'C. Basanite FC 10kbar'!D21</f>
        <v>10000</v>
      </c>
      <c r="E19" s="5">
        <f>'B. LLD classification'!EA63</f>
        <v>2.8481957917630756</v>
      </c>
      <c r="F19" s="5">
        <f>'C. Basanite FC 10kbar'!L21</f>
        <v>0.294622</v>
      </c>
      <c r="G19" s="6">
        <f>'C. Basanite FC 10kbar'!N21</f>
        <v>100</v>
      </c>
      <c r="H19" s="7">
        <f t="shared" si="5"/>
        <v>0</v>
      </c>
      <c r="I19" s="8">
        <f>'C. Basanite FC 10kbar'!R21</f>
        <v>40.405959000000003</v>
      </c>
      <c r="J19" s="9">
        <f>'C. Basanite FC 10kbar'!S21</f>
        <v>3.4696530000000001</v>
      </c>
      <c r="K19" s="9">
        <f>'C. Basanite FC 10kbar'!T21</f>
        <v>13.238676</v>
      </c>
      <c r="L19" s="9">
        <f>'C. Basanite FC 10kbar'!U21</f>
        <v>2.0397959999999999</v>
      </c>
      <c r="M19" s="9">
        <f>'C. Basanite FC 10kbar'!V21</f>
        <v>10.188981</v>
      </c>
      <c r="N19" s="9">
        <f>'C. Basanite FC 10kbar'!W21</f>
        <v>0.179982</v>
      </c>
      <c r="O19" s="9">
        <f>'C. Basanite FC 10kbar'!X21</f>
        <v>10.188981</v>
      </c>
      <c r="P19" s="9">
        <f>'C. Basanite FC 10kbar'!Y21</f>
        <v>12.038796</v>
      </c>
      <c r="Q19" s="9">
        <f>'C. Basanite FC 10kbar'!Z21</f>
        <v>1.539846</v>
      </c>
      <c r="R19" s="9">
        <f>'C. Basanite FC 10kbar'!AA21</f>
        <v>2.6997300000000002</v>
      </c>
      <c r="S19" s="9">
        <f>'C. Basanite FC 10kbar'!AB21</f>
        <v>1.8098190000000001</v>
      </c>
      <c r="T19" s="9">
        <f>'C. Basanite FC 10kbar'!AC21</f>
        <v>2.1997800000000001</v>
      </c>
      <c r="U19" s="10">
        <f>'C. Basanite FC 10kbar'!AH21</f>
        <v>0</v>
      </c>
      <c r="V19" s="5">
        <f>'C. Basanite FC 10kbar'!AI21</f>
        <v>0</v>
      </c>
      <c r="W19" s="5"/>
      <c r="X19" s="5"/>
      <c r="Y19" s="5"/>
      <c r="Z19" s="5"/>
      <c r="AA19" s="5"/>
      <c r="AB19" s="5">
        <f>'C. Basanite FC 10kbar'!AJ21</f>
        <v>0</v>
      </c>
      <c r="AC19" s="5">
        <f>'C. Basanite FC 10kbar'!AK21</f>
        <v>0</v>
      </c>
      <c r="AD19" s="10">
        <f>'C. Basanite FC 10kbar'!AL21</f>
        <v>0</v>
      </c>
      <c r="AE19" s="5">
        <f>'C. Basanite FC 10kbar'!AM21</f>
        <v>0</v>
      </c>
      <c r="AF19" s="5"/>
      <c r="AG19" s="5"/>
      <c r="AH19" s="5"/>
      <c r="AI19" s="5"/>
      <c r="AJ19" s="5"/>
      <c r="AK19" s="5">
        <f>'C. Basanite FC 10kbar'!AN21</f>
        <v>0</v>
      </c>
      <c r="AL19" s="5">
        <f>'C. Basanite FC 10kbar'!AO21</f>
        <v>0</v>
      </c>
      <c r="AM19" s="10">
        <f t="shared" si="0"/>
        <v>0</v>
      </c>
      <c r="AN19" s="5">
        <f t="shared" si="1"/>
        <v>0</v>
      </c>
      <c r="AO19" s="5"/>
      <c r="AP19" s="5"/>
      <c r="AQ19" s="5"/>
      <c r="AR19" s="5"/>
      <c r="AS19" s="5"/>
      <c r="AT19" s="5">
        <f t="shared" si="2"/>
        <v>0</v>
      </c>
      <c r="AU19" s="5">
        <f t="shared" si="3"/>
        <v>0</v>
      </c>
      <c r="AV19" s="10">
        <f t="shared" si="4"/>
        <v>100</v>
      </c>
      <c r="AW19" s="48">
        <f t="shared" si="6"/>
        <v>100</v>
      </c>
    </row>
    <row r="20" spans="1:49" x14ac:dyDescent="0.3">
      <c r="A20" s="2" t="s">
        <v>236</v>
      </c>
      <c r="B20" s="3">
        <f>'C. Basanite FC 10kbar'!A22</f>
        <v>16</v>
      </c>
      <c r="C20" s="2">
        <f>'C. Basanite FC 10kbar'!C22</f>
        <v>1384</v>
      </c>
      <c r="D20" s="2">
        <f>'C. Basanite FC 10kbar'!D22</f>
        <v>10000</v>
      </c>
      <c r="E20" s="5">
        <f>'B. LLD classification'!EA64</f>
        <v>2.8486067058686926</v>
      </c>
      <c r="F20" s="5">
        <f>'C. Basanite FC 10kbar'!L22</f>
        <v>0.29709099999999999</v>
      </c>
      <c r="G20" s="6">
        <f>'C. Basanite FC 10kbar'!N22</f>
        <v>100</v>
      </c>
      <c r="H20" s="7">
        <f t="shared" si="5"/>
        <v>0</v>
      </c>
      <c r="I20" s="8">
        <f>'C. Basanite FC 10kbar'!R22</f>
        <v>40.405959000000003</v>
      </c>
      <c r="J20" s="9">
        <f>'C. Basanite FC 10kbar'!S22</f>
        <v>3.4696530000000001</v>
      </c>
      <c r="K20" s="9">
        <f>'C. Basanite FC 10kbar'!T22</f>
        <v>13.238676</v>
      </c>
      <c r="L20" s="9">
        <f>'C. Basanite FC 10kbar'!U22</f>
        <v>2.0397959999999999</v>
      </c>
      <c r="M20" s="9">
        <f>'C. Basanite FC 10kbar'!V22</f>
        <v>10.188981</v>
      </c>
      <c r="N20" s="9">
        <f>'C. Basanite FC 10kbar'!W22</f>
        <v>0.179982</v>
      </c>
      <c r="O20" s="9">
        <f>'C. Basanite FC 10kbar'!X22</f>
        <v>10.188981</v>
      </c>
      <c r="P20" s="9">
        <f>'C. Basanite FC 10kbar'!Y22</f>
        <v>12.038796</v>
      </c>
      <c r="Q20" s="9">
        <f>'C. Basanite FC 10kbar'!Z22</f>
        <v>1.539846</v>
      </c>
      <c r="R20" s="9">
        <f>'C. Basanite FC 10kbar'!AA22</f>
        <v>2.6997300000000002</v>
      </c>
      <c r="S20" s="9">
        <f>'C. Basanite FC 10kbar'!AB22</f>
        <v>1.8098190000000001</v>
      </c>
      <c r="T20" s="9">
        <f>'C. Basanite FC 10kbar'!AC22</f>
        <v>2.1997800000000001</v>
      </c>
      <c r="U20" s="10">
        <f>'C. Basanite FC 10kbar'!AH22</f>
        <v>0</v>
      </c>
      <c r="V20" s="5">
        <f>'C. Basanite FC 10kbar'!AI22</f>
        <v>0</v>
      </c>
      <c r="W20" s="5"/>
      <c r="X20" s="5"/>
      <c r="Y20" s="5"/>
      <c r="Z20" s="5"/>
      <c r="AA20" s="5"/>
      <c r="AB20" s="5">
        <f>'C. Basanite FC 10kbar'!AJ22</f>
        <v>0</v>
      </c>
      <c r="AC20" s="5">
        <f>'C. Basanite FC 10kbar'!AK22</f>
        <v>0</v>
      </c>
      <c r="AD20" s="10">
        <f>'C. Basanite FC 10kbar'!AL22</f>
        <v>0</v>
      </c>
      <c r="AE20" s="5">
        <f>'C. Basanite FC 10kbar'!AM22</f>
        <v>0</v>
      </c>
      <c r="AF20" s="5"/>
      <c r="AG20" s="5"/>
      <c r="AH20" s="5"/>
      <c r="AI20" s="5"/>
      <c r="AJ20" s="5"/>
      <c r="AK20" s="5">
        <f>'C. Basanite FC 10kbar'!AN22</f>
        <v>0</v>
      </c>
      <c r="AL20" s="5">
        <f>'C. Basanite FC 10kbar'!AO22</f>
        <v>0</v>
      </c>
      <c r="AM20" s="10">
        <f t="shared" si="0"/>
        <v>0</v>
      </c>
      <c r="AN20" s="5">
        <f t="shared" si="1"/>
        <v>0</v>
      </c>
      <c r="AO20" s="5"/>
      <c r="AP20" s="5"/>
      <c r="AQ20" s="5"/>
      <c r="AR20" s="5"/>
      <c r="AS20" s="5"/>
      <c r="AT20" s="5">
        <f t="shared" si="2"/>
        <v>0</v>
      </c>
      <c r="AU20" s="5">
        <f t="shared" si="3"/>
        <v>0</v>
      </c>
      <c r="AV20" s="10">
        <f t="shared" si="4"/>
        <v>100</v>
      </c>
      <c r="AW20" s="48">
        <f t="shared" si="6"/>
        <v>100</v>
      </c>
    </row>
    <row r="21" spans="1:49" x14ac:dyDescent="0.3">
      <c r="A21" s="2" t="s">
        <v>236</v>
      </c>
      <c r="B21" s="3">
        <f>'C. Basanite FC 10kbar'!A23</f>
        <v>17</v>
      </c>
      <c r="C21" s="2">
        <f>'C. Basanite FC 10kbar'!C23</f>
        <v>1383</v>
      </c>
      <c r="D21" s="2">
        <f>'C. Basanite FC 10kbar'!D23</f>
        <v>10000</v>
      </c>
      <c r="E21" s="5">
        <f>'B. LLD classification'!EA65</f>
        <v>2.8490178335658474</v>
      </c>
      <c r="F21" s="5">
        <f>'C. Basanite FC 10kbar'!L23</f>
        <v>0.29956300000000002</v>
      </c>
      <c r="G21" s="6">
        <f>'C. Basanite FC 10kbar'!N23</f>
        <v>100</v>
      </c>
      <c r="H21" s="7">
        <f t="shared" si="5"/>
        <v>0</v>
      </c>
      <c r="I21" s="8">
        <f>'C. Basanite FC 10kbar'!R23</f>
        <v>40.405959000000003</v>
      </c>
      <c r="J21" s="9">
        <f>'C. Basanite FC 10kbar'!S23</f>
        <v>3.4696530000000001</v>
      </c>
      <c r="K21" s="9">
        <f>'C. Basanite FC 10kbar'!T23</f>
        <v>13.238676</v>
      </c>
      <c r="L21" s="9">
        <f>'C. Basanite FC 10kbar'!U23</f>
        <v>2.0397959999999999</v>
      </c>
      <c r="M21" s="9">
        <f>'C. Basanite FC 10kbar'!V23</f>
        <v>10.188981</v>
      </c>
      <c r="N21" s="9">
        <f>'C. Basanite FC 10kbar'!W23</f>
        <v>0.179982</v>
      </c>
      <c r="O21" s="9">
        <f>'C. Basanite FC 10kbar'!X23</f>
        <v>10.188981</v>
      </c>
      <c r="P21" s="9">
        <f>'C. Basanite FC 10kbar'!Y23</f>
        <v>12.038796</v>
      </c>
      <c r="Q21" s="9">
        <f>'C. Basanite FC 10kbar'!Z23</f>
        <v>1.539846</v>
      </c>
      <c r="R21" s="9">
        <f>'C. Basanite FC 10kbar'!AA23</f>
        <v>2.6997300000000002</v>
      </c>
      <c r="S21" s="9">
        <f>'C. Basanite FC 10kbar'!AB23</f>
        <v>1.8098190000000001</v>
      </c>
      <c r="T21" s="9">
        <f>'C. Basanite FC 10kbar'!AC23</f>
        <v>2.1997800000000001</v>
      </c>
      <c r="U21" s="10">
        <f>'C. Basanite FC 10kbar'!AH23</f>
        <v>0</v>
      </c>
      <c r="V21" s="5">
        <f>'C. Basanite FC 10kbar'!AI23</f>
        <v>0</v>
      </c>
      <c r="W21" s="5"/>
      <c r="X21" s="5"/>
      <c r="Y21" s="5"/>
      <c r="Z21" s="5"/>
      <c r="AA21" s="5"/>
      <c r="AB21" s="5">
        <f>'C. Basanite FC 10kbar'!AJ23</f>
        <v>0</v>
      </c>
      <c r="AC21" s="5">
        <f>'C. Basanite FC 10kbar'!AK23</f>
        <v>0</v>
      </c>
      <c r="AD21" s="10">
        <f>'C. Basanite FC 10kbar'!AL23</f>
        <v>0</v>
      </c>
      <c r="AE21" s="5">
        <f>'C. Basanite FC 10kbar'!AM23</f>
        <v>0</v>
      </c>
      <c r="AF21" s="5"/>
      <c r="AG21" s="5"/>
      <c r="AH21" s="5"/>
      <c r="AI21" s="5"/>
      <c r="AJ21" s="5"/>
      <c r="AK21" s="5">
        <f>'C. Basanite FC 10kbar'!AN23</f>
        <v>0</v>
      </c>
      <c r="AL21" s="5">
        <f>'C. Basanite FC 10kbar'!AO23</f>
        <v>0</v>
      </c>
      <c r="AM21" s="10">
        <f t="shared" si="0"/>
        <v>0</v>
      </c>
      <c r="AN21" s="5">
        <f t="shared" si="1"/>
        <v>0</v>
      </c>
      <c r="AO21" s="5"/>
      <c r="AP21" s="5"/>
      <c r="AQ21" s="5"/>
      <c r="AR21" s="5"/>
      <c r="AS21" s="5"/>
      <c r="AT21" s="5">
        <f t="shared" si="2"/>
        <v>0</v>
      </c>
      <c r="AU21" s="5">
        <f t="shared" si="3"/>
        <v>0</v>
      </c>
      <c r="AV21" s="10">
        <f t="shared" si="4"/>
        <v>100</v>
      </c>
      <c r="AW21" s="48">
        <f t="shared" si="6"/>
        <v>100</v>
      </c>
    </row>
    <row r="22" spans="1:49" x14ac:dyDescent="0.3">
      <c r="A22" s="2" t="s">
        <v>236</v>
      </c>
      <c r="B22" s="3">
        <f>'C. Basanite FC 10kbar'!A24</f>
        <v>18</v>
      </c>
      <c r="C22" s="2">
        <f>'C. Basanite FC 10kbar'!C24</f>
        <v>1382</v>
      </c>
      <c r="D22" s="2">
        <f>'C. Basanite FC 10kbar'!D24</f>
        <v>10000</v>
      </c>
      <c r="E22" s="5">
        <f>'B. LLD classification'!EA66</f>
        <v>2.8494291750291736</v>
      </c>
      <c r="F22" s="5">
        <f>'C. Basanite FC 10kbar'!L24</f>
        <v>0.30203799999999997</v>
      </c>
      <c r="G22" s="6">
        <f>'C. Basanite FC 10kbar'!N24</f>
        <v>100</v>
      </c>
      <c r="H22" s="7">
        <f t="shared" si="5"/>
        <v>0</v>
      </c>
      <c r="I22" s="8">
        <f>'C. Basanite FC 10kbar'!R24</f>
        <v>40.405959000000003</v>
      </c>
      <c r="J22" s="9">
        <f>'C. Basanite FC 10kbar'!S24</f>
        <v>3.4696530000000001</v>
      </c>
      <c r="K22" s="9">
        <f>'C. Basanite FC 10kbar'!T24</f>
        <v>13.238676</v>
      </c>
      <c r="L22" s="9">
        <f>'C. Basanite FC 10kbar'!U24</f>
        <v>2.0397959999999999</v>
      </c>
      <c r="M22" s="9">
        <f>'C. Basanite FC 10kbar'!V24</f>
        <v>10.188981</v>
      </c>
      <c r="N22" s="9">
        <f>'C. Basanite FC 10kbar'!W24</f>
        <v>0.179982</v>
      </c>
      <c r="O22" s="9">
        <f>'C. Basanite FC 10kbar'!X24</f>
        <v>10.188981</v>
      </c>
      <c r="P22" s="9">
        <f>'C. Basanite FC 10kbar'!Y24</f>
        <v>12.038796</v>
      </c>
      <c r="Q22" s="9">
        <f>'C. Basanite FC 10kbar'!Z24</f>
        <v>1.539846</v>
      </c>
      <c r="R22" s="9">
        <f>'C. Basanite FC 10kbar'!AA24</f>
        <v>2.6997300000000002</v>
      </c>
      <c r="S22" s="9">
        <f>'C. Basanite FC 10kbar'!AB24</f>
        <v>1.8098190000000001</v>
      </c>
      <c r="T22" s="9">
        <f>'C. Basanite FC 10kbar'!AC24</f>
        <v>2.1997800000000001</v>
      </c>
      <c r="U22" s="10">
        <f>'C. Basanite FC 10kbar'!AH24</f>
        <v>0</v>
      </c>
      <c r="V22" s="5">
        <f>'C. Basanite FC 10kbar'!AI24</f>
        <v>0</v>
      </c>
      <c r="W22" s="5"/>
      <c r="X22" s="5"/>
      <c r="Y22" s="5"/>
      <c r="Z22" s="5"/>
      <c r="AA22" s="5"/>
      <c r="AB22" s="5">
        <f>'C. Basanite FC 10kbar'!AJ24</f>
        <v>0</v>
      </c>
      <c r="AC22" s="5">
        <f>'C. Basanite FC 10kbar'!AK24</f>
        <v>0</v>
      </c>
      <c r="AD22" s="10">
        <f>'C. Basanite FC 10kbar'!AL24</f>
        <v>0</v>
      </c>
      <c r="AE22" s="5">
        <f>'C. Basanite FC 10kbar'!AM24</f>
        <v>0</v>
      </c>
      <c r="AF22" s="5"/>
      <c r="AG22" s="5"/>
      <c r="AH22" s="5"/>
      <c r="AI22" s="5"/>
      <c r="AJ22" s="5"/>
      <c r="AK22" s="5">
        <f>'C. Basanite FC 10kbar'!AN24</f>
        <v>0</v>
      </c>
      <c r="AL22" s="5">
        <f>'C. Basanite FC 10kbar'!AO24</f>
        <v>0</v>
      </c>
      <c r="AM22" s="10">
        <f t="shared" si="0"/>
        <v>0</v>
      </c>
      <c r="AN22" s="5">
        <f t="shared" si="1"/>
        <v>0</v>
      </c>
      <c r="AO22" s="5"/>
      <c r="AP22" s="5"/>
      <c r="AQ22" s="5"/>
      <c r="AR22" s="5"/>
      <c r="AS22" s="5"/>
      <c r="AT22" s="5">
        <f t="shared" si="2"/>
        <v>0</v>
      </c>
      <c r="AU22" s="5">
        <f t="shared" si="3"/>
        <v>0</v>
      </c>
      <c r="AV22" s="10">
        <f t="shared" si="4"/>
        <v>100</v>
      </c>
      <c r="AW22" s="48">
        <f t="shared" si="6"/>
        <v>100</v>
      </c>
    </row>
    <row r="23" spans="1:49" x14ac:dyDescent="0.3">
      <c r="A23" s="2" t="s">
        <v>236</v>
      </c>
      <c r="B23" s="3">
        <f>'C. Basanite FC 10kbar'!A25</f>
        <v>19</v>
      </c>
      <c r="C23" s="2">
        <f>'C. Basanite FC 10kbar'!C25</f>
        <v>1381</v>
      </c>
      <c r="D23" s="2">
        <f>'C. Basanite FC 10kbar'!D25</f>
        <v>10000</v>
      </c>
      <c r="E23" s="5">
        <f>'B. LLD classification'!EA67</f>
        <v>2.8498407304335034</v>
      </c>
      <c r="F23" s="5">
        <f>'C. Basanite FC 10kbar'!L25</f>
        <v>0.30451600000000001</v>
      </c>
      <c r="G23" s="6">
        <f>'C. Basanite FC 10kbar'!N25</f>
        <v>100</v>
      </c>
      <c r="H23" s="7">
        <f t="shared" si="5"/>
        <v>0</v>
      </c>
      <c r="I23" s="8">
        <f>'C. Basanite FC 10kbar'!R25</f>
        <v>40.405959000000003</v>
      </c>
      <c r="J23" s="9">
        <f>'C. Basanite FC 10kbar'!S25</f>
        <v>3.4696530000000001</v>
      </c>
      <c r="K23" s="9">
        <f>'C. Basanite FC 10kbar'!T25</f>
        <v>13.238676</v>
      </c>
      <c r="L23" s="9">
        <f>'C. Basanite FC 10kbar'!U25</f>
        <v>2.0397959999999999</v>
      </c>
      <c r="M23" s="9">
        <f>'C. Basanite FC 10kbar'!V25</f>
        <v>10.188981</v>
      </c>
      <c r="N23" s="9">
        <f>'C. Basanite FC 10kbar'!W25</f>
        <v>0.179982</v>
      </c>
      <c r="O23" s="9">
        <f>'C. Basanite FC 10kbar'!X25</f>
        <v>10.188981</v>
      </c>
      <c r="P23" s="9">
        <f>'C. Basanite FC 10kbar'!Y25</f>
        <v>12.038796</v>
      </c>
      <c r="Q23" s="9">
        <f>'C. Basanite FC 10kbar'!Z25</f>
        <v>1.539846</v>
      </c>
      <c r="R23" s="9">
        <f>'C. Basanite FC 10kbar'!AA25</f>
        <v>2.6997300000000002</v>
      </c>
      <c r="S23" s="9">
        <f>'C. Basanite FC 10kbar'!AB25</f>
        <v>1.8098190000000001</v>
      </c>
      <c r="T23" s="9">
        <f>'C. Basanite FC 10kbar'!AC25</f>
        <v>2.1997800000000001</v>
      </c>
      <c r="U23" s="10">
        <f>'C. Basanite FC 10kbar'!AH25</f>
        <v>0</v>
      </c>
      <c r="V23" s="5">
        <f>'C. Basanite FC 10kbar'!AI25</f>
        <v>0</v>
      </c>
      <c r="W23" s="5"/>
      <c r="X23" s="5"/>
      <c r="Y23" s="5"/>
      <c r="Z23" s="5"/>
      <c r="AA23" s="5"/>
      <c r="AB23" s="5">
        <f>'C. Basanite FC 10kbar'!AJ25</f>
        <v>0</v>
      </c>
      <c r="AC23" s="5">
        <f>'C. Basanite FC 10kbar'!AK25</f>
        <v>0</v>
      </c>
      <c r="AD23" s="10">
        <f>'C. Basanite FC 10kbar'!AL25</f>
        <v>0</v>
      </c>
      <c r="AE23" s="5">
        <f>'C. Basanite FC 10kbar'!AM25</f>
        <v>0</v>
      </c>
      <c r="AF23" s="5"/>
      <c r="AG23" s="5"/>
      <c r="AH23" s="5"/>
      <c r="AI23" s="5"/>
      <c r="AJ23" s="5"/>
      <c r="AK23" s="5">
        <f>'C. Basanite FC 10kbar'!AN25</f>
        <v>0</v>
      </c>
      <c r="AL23" s="5">
        <f>'C. Basanite FC 10kbar'!AO25</f>
        <v>0</v>
      </c>
      <c r="AM23" s="10">
        <f t="shared" si="0"/>
        <v>0</v>
      </c>
      <c r="AN23" s="5">
        <f t="shared" si="1"/>
        <v>0</v>
      </c>
      <c r="AO23" s="5"/>
      <c r="AP23" s="5"/>
      <c r="AQ23" s="5"/>
      <c r="AR23" s="5"/>
      <c r="AS23" s="5"/>
      <c r="AT23" s="5">
        <f t="shared" si="2"/>
        <v>0</v>
      </c>
      <c r="AU23" s="5">
        <f t="shared" si="3"/>
        <v>0</v>
      </c>
      <c r="AV23" s="10">
        <f t="shared" si="4"/>
        <v>100</v>
      </c>
      <c r="AW23" s="48">
        <f t="shared" si="6"/>
        <v>100</v>
      </c>
    </row>
    <row r="24" spans="1:49" x14ac:dyDescent="0.3">
      <c r="A24" s="2" t="s">
        <v>236</v>
      </c>
      <c r="B24" s="3">
        <f>'C. Basanite FC 10kbar'!A26</f>
        <v>20</v>
      </c>
      <c r="C24" s="2">
        <f>'C. Basanite FC 10kbar'!C26</f>
        <v>1380</v>
      </c>
      <c r="D24" s="2">
        <f>'C. Basanite FC 10kbar'!D26</f>
        <v>10000</v>
      </c>
      <c r="E24" s="5">
        <f>'B. LLD classification'!EA68</f>
        <v>2.8502524999538723</v>
      </c>
      <c r="F24" s="5">
        <f>'C. Basanite FC 10kbar'!L26</f>
        <v>0.30699799999999999</v>
      </c>
      <c r="G24" s="6">
        <f>'C. Basanite FC 10kbar'!N26</f>
        <v>100</v>
      </c>
      <c r="H24" s="7">
        <f t="shared" si="5"/>
        <v>0</v>
      </c>
      <c r="I24" s="8">
        <f>'C. Basanite FC 10kbar'!R26</f>
        <v>40.405959000000003</v>
      </c>
      <c r="J24" s="9">
        <f>'C. Basanite FC 10kbar'!S26</f>
        <v>3.4696530000000001</v>
      </c>
      <c r="K24" s="9">
        <f>'C. Basanite FC 10kbar'!T26</f>
        <v>13.238676</v>
      </c>
      <c r="L24" s="9">
        <f>'C. Basanite FC 10kbar'!U26</f>
        <v>2.0397959999999999</v>
      </c>
      <c r="M24" s="9">
        <f>'C. Basanite FC 10kbar'!V26</f>
        <v>10.188981</v>
      </c>
      <c r="N24" s="9">
        <f>'C. Basanite FC 10kbar'!W26</f>
        <v>0.179982</v>
      </c>
      <c r="O24" s="9">
        <f>'C. Basanite FC 10kbar'!X26</f>
        <v>10.188981</v>
      </c>
      <c r="P24" s="9">
        <f>'C. Basanite FC 10kbar'!Y26</f>
        <v>12.038796</v>
      </c>
      <c r="Q24" s="9">
        <f>'C. Basanite FC 10kbar'!Z26</f>
        <v>1.539846</v>
      </c>
      <c r="R24" s="9">
        <f>'C. Basanite FC 10kbar'!AA26</f>
        <v>2.6997300000000002</v>
      </c>
      <c r="S24" s="9">
        <f>'C. Basanite FC 10kbar'!AB26</f>
        <v>1.8098190000000001</v>
      </c>
      <c r="T24" s="9">
        <f>'C. Basanite FC 10kbar'!AC26</f>
        <v>2.1997800000000001</v>
      </c>
      <c r="U24" s="10">
        <f>'C. Basanite FC 10kbar'!AH26</f>
        <v>0</v>
      </c>
      <c r="V24" s="5">
        <f>'C. Basanite FC 10kbar'!AI26</f>
        <v>0</v>
      </c>
      <c r="W24" s="5"/>
      <c r="X24" s="5"/>
      <c r="Y24" s="5"/>
      <c r="Z24" s="5"/>
      <c r="AA24" s="5"/>
      <c r="AB24" s="5">
        <f>'C. Basanite FC 10kbar'!AJ26</f>
        <v>0</v>
      </c>
      <c r="AC24" s="5">
        <f>'C. Basanite FC 10kbar'!AK26</f>
        <v>0</v>
      </c>
      <c r="AD24" s="10">
        <f>'C. Basanite FC 10kbar'!AL26</f>
        <v>0</v>
      </c>
      <c r="AE24" s="5">
        <f>'C. Basanite FC 10kbar'!AM26</f>
        <v>0</v>
      </c>
      <c r="AF24" s="5"/>
      <c r="AG24" s="5"/>
      <c r="AH24" s="5"/>
      <c r="AI24" s="5"/>
      <c r="AJ24" s="5"/>
      <c r="AK24" s="5">
        <f>'C. Basanite FC 10kbar'!AN26</f>
        <v>0</v>
      </c>
      <c r="AL24" s="5">
        <f>'C. Basanite FC 10kbar'!AO26</f>
        <v>0</v>
      </c>
      <c r="AM24" s="10">
        <f t="shared" si="0"/>
        <v>0</v>
      </c>
      <c r="AN24" s="5">
        <f t="shared" si="1"/>
        <v>0</v>
      </c>
      <c r="AO24" s="5"/>
      <c r="AP24" s="5"/>
      <c r="AQ24" s="5"/>
      <c r="AR24" s="5"/>
      <c r="AS24" s="5"/>
      <c r="AT24" s="5">
        <f t="shared" si="2"/>
        <v>0</v>
      </c>
      <c r="AU24" s="5">
        <f t="shared" si="3"/>
        <v>0</v>
      </c>
      <c r="AV24" s="10">
        <f t="shared" si="4"/>
        <v>100</v>
      </c>
      <c r="AW24" s="48">
        <f t="shared" si="6"/>
        <v>100</v>
      </c>
    </row>
    <row r="25" spans="1:49" x14ac:dyDescent="0.3">
      <c r="A25" s="2" t="s">
        <v>236</v>
      </c>
      <c r="B25" s="3">
        <f>'C. Basanite FC 10kbar'!A27</f>
        <v>21</v>
      </c>
      <c r="C25" s="2">
        <f>'C. Basanite FC 10kbar'!C27</f>
        <v>1379</v>
      </c>
      <c r="D25" s="2">
        <f>'C. Basanite FC 10kbar'!D27</f>
        <v>10000</v>
      </c>
      <c r="E25" s="5">
        <f>'B. LLD classification'!EA69</f>
        <v>2.8506644837655184</v>
      </c>
      <c r="F25" s="5">
        <f>'C. Basanite FC 10kbar'!L27</f>
        <v>0.30948199999999998</v>
      </c>
      <c r="G25" s="6">
        <f>'C. Basanite FC 10kbar'!N27</f>
        <v>100</v>
      </c>
      <c r="H25" s="7">
        <f t="shared" si="5"/>
        <v>0</v>
      </c>
      <c r="I25" s="8">
        <f>'C. Basanite FC 10kbar'!R27</f>
        <v>40.405959000000003</v>
      </c>
      <c r="J25" s="9">
        <f>'C. Basanite FC 10kbar'!S27</f>
        <v>3.4696530000000001</v>
      </c>
      <c r="K25" s="9">
        <f>'C. Basanite FC 10kbar'!T27</f>
        <v>13.238676</v>
      </c>
      <c r="L25" s="9">
        <f>'C. Basanite FC 10kbar'!U27</f>
        <v>2.0397959999999999</v>
      </c>
      <c r="M25" s="9">
        <f>'C. Basanite FC 10kbar'!V27</f>
        <v>10.188981</v>
      </c>
      <c r="N25" s="9">
        <f>'C. Basanite FC 10kbar'!W27</f>
        <v>0.179982</v>
      </c>
      <c r="O25" s="9">
        <f>'C. Basanite FC 10kbar'!X27</f>
        <v>10.188981</v>
      </c>
      <c r="P25" s="9">
        <f>'C. Basanite FC 10kbar'!Y27</f>
        <v>12.038796</v>
      </c>
      <c r="Q25" s="9">
        <f>'C. Basanite FC 10kbar'!Z27</f>
        <v>1.539846</v>
      </c>
      <c r="R25" s="9">
        <f>'C. Basanite FC 10kbar'!AA27</f>
        <v>2.6997300000000002</v>
      </c>
      <c r="S25" s="9">
        <f>'C. Basanite FC 10kbar'!AB27</f>
        <v>1.8098190000000001</v>
      </c>
      <c r="T25" s="9">
        <f>'C. Basanite FC 10kbar'!AC27</f>
        <v>2.1997800000000001</v>
      </c>
      <c r="U25" s="10">
        <f>'C. Basanite FC 10kbar'!AH27</f>
        <v>0</v>
      </c>
      <c r="V25" s="5">
        <f>'C. Basanite FC 10kbar'!AI27</f>
        <v>0</v>
      </c>
      <c r="W25" s="5"/>
      <c r="X25" s="5"/>
      <c r="Y25" s="5"/>
      <c r="Z25" s="5"/>
      <c r="AA25" s="5"/>
      <c r="AB25" s="5">
        <f>'C. Basanite FC 10kbar'!AJ27</f>
        <v>0</v>
      </c>
      <c r="AC25" s="5">
        <f>'C. Basanite FC 10kbar'!AK27</f>
        <v>0</v>
      </c>
      <c r="AD25" s="10">
        <f>'C. Basanite FC 10kbar'!AL27</f>
        <v>0</v>
      </c>
      <c r="AE25" s="5">
        <f>'C. Basanite FC 10kbar'!AM27</f>
        <v>0</v>
      </c>
      <c r="AF25" s="5"/>
      <c r="AG25" s="5"/>
      <c r="AH25" s="5"/>
      <c r="AI25" s="5"/>
      <c r="AJ25" s="5"/>
      <c r="AK25" s="5">
        <f>'C. Basanite FC 10kbar'!AN27</f>
        <v>0</v>
      </c>
      <c r="AL25" s="5">
        <f>'C. Basanite FC 10kbar'!AO27</f>
        <v>0</v>
      </c>
      <c r="AM25" s="10">
        <f t="shared" si="0"/>
        <v>0</v>
      </c>
      <c r="AN25" s="5">
        <f t="shared" si="1"/>
        <v>0</v>
      </c>
      <c r="AO25" s="5"/>
      <c r="AP25" s="5"/>
      <c r="AQ25" s="5"/>
      <c r="AR25" s="5"/>
      <c r="AS25" s="5"/>
      <c r="AT25" s="5">
        <f t="shared" si="2"/>
        <v>0</v>
      </c>
      <c r="AU25" s="5">
        <f t="shared" si="3"/>
        <v>0</v>
      </c>
      <c r="AV25" s="10">
        <f t="shared" si="4"/>
        <v>100</v>
      </c>
      <c r="AW25" s="48">
        <f t="shared" si="6"/>
        <v>100</v>
      </c>
    </row>
    <row r="26" spans="1:49" x14ac:dyDescent="0.3">
      <c r="A26" s="2" t="s">
        <v>236</v>
      </c>
      <c r="B26" s="3">
        <f>'C. Basanite FC 10kbar'!A28</f>
        <v>22</v>
      </c>
      <c r="C26" s="2">
        <f>'C. Basanite FC 10kbar'!C28</f>
        <v>1378</v>
      </c>
      <c r="D26" s="2">
        <f>'C. Basanite FC 10kbar'!D28</f>
        <v>10000</v>
      </c>
      <c r="E26" s="5">
        <f>'B. LLD classification'!EA70</f>
        <v>2.8510766820438795</v>
      </c>
      <c r="F26" s="5">
        <f>'C. Basanite FC 10kbar'!L28</f>
        <v>0.311969</v>
      </c>
      <c r="G26" s="6">
        <f>'C. Basanite FC 10kbar'!N28</f>
        <v>100</v>
      </c>
      <c r="H26" s="7">
        <f t="shared" si="5"/>
        <v>0</v>
      </c>
      <c r="I26" s="8">
        <f>'C. Basanite FC 10kbar'!R28</f>
        <v>40.405959000000003</v>
      </c>
      <c r="J26" s="9">
        <f>'C. Basanite FC 10kbar'!S28</f>
        <v>3.4696530000000001</v>
      </c>
      <c r="K26" s="9">
        <f>'C. Basanite FC 10kbar'!T28</f>
        <v>13.238676</v>
      </c>
      <c r="L26" s="9">
        <f>'C. Basanite FC 10kbar'!U28</f>
        <v>2.0397959999999999</v>
      </c>
      <c r="M26" s="9">
        <f>'C. Basanite FC 10kbar'!V28</f>
        <v>10.188981</v>
      </c>
      <c r="N26" s="9">
        <f>'C. Basanite FC 10kbar'!W28</f>
        <v>0.179982</v>
      </c>
      <c r="O26" s="9">
        <f>'C. Basanite FC 10kbar'!X28</f>
        <v>10.188981</v>
      </c>
      <c r="P26" s="9">
        <f>'C. Basanite FC 10kbar'!Y28</f>
        <v>12.038796</v>
      </c>
      <c r="Q26" s="9">
        <f>'C. Basanite FC 10kbar'!Z28</f>
        <v>1.539846</v>
      </c>
      <c r="R26" s="9">
        <f>'C. Basanite FC 10kbar'!AA28</f>
        <v>2.6997300000000002</v>
      </c>
      <c r="S26" s="9">
        <f>'C. Basanite FC 10kbar'!AB28</f>
        <v>1.8098190000000001</v>
      </c>
      <c r="T26" s="9">
        <f>'C. Basanite FC 10kbar'!AC28</f>
        <v>2.1997800000000001</v>
      </c>
      <c r="U26" s="10">
        <f>'C. Basanite FC 10kbar'!AH28</f>
        <v>0</v>
      </c>
      <c r="V26" s="5">
        <f>'C. Basanite FC 10kbar'!AI28</f>
        <v>0</v>
      </c>
      <c r="W26" s="5"/>
      <c r="X26" s="5"/>
      <c r="Y26" s="5"/>
      <c r="Z26" s="5"/>
      <c r="AA26" s="5"/>
      <c r="AB26" s="5">
        <f>'C. Basanite FC 10kbar'!AJ28</f>
        <v>0</v>
      </c>
      <c r="AC26" s="5">
        <f>'C. Basanite FC 10kbar'!AK28</f>
        <v>0</v>
      </c>
      <c r="AD26" s="10">
        <f>'C. Basanite FC 10kbar'!AL28</f>
        <v>0</v>
      </c>
      <c r="AE26" s="5">
        <f>'C. Basanite FC 10kbar'!AM28</f>
        <v>0</v>
      </c>
      <c r="AF26" s="5"/>
      <c r="AG26" s="5"/>
      <c r="AH26" s="5"/>
      <c r="AI26" s="5"/>
      <c r="AJ26" s="5"/>
      <c r="AK26" s="5">
        <f>'C. Basanite FC 10kbar'!AN28</f>
        <v>0</v>
      </c>
      <c r="AL26" s="5">
        <f>'C. Basanite FC 10kbar'!AO28</f>
        <v>0</v>
      </c>
      <c r="AM26" s="10">
        <f t="shared" si="0"/>
        <v>0</v>
      </c>
      <c r="AN26" s="5">
        <f t="shared" si="1"/>
        <v>0</v>
      </c>
      <c r="AO26" s="5"/>
      <c r="AP26" s="5"/>
      <c r="AQ26" s="5"/>
      <c r="AR26" s="5"/>
      <c r="AS26" s="5"/>
      <c r="AT26" s="5">
        <f t="shared" si="2"/>
        <v>0</v>
      </c>
      <c r="AU26" s="5">
        <f t="shared" si="3"/>
        <v>0</v>
      </c>
      <c r="AV26" s="10">
        <f t="shared" si="4"/>
        <v>100</v>
      </c>
      <c r="AW26" s="48">
        <f t="shared" si="6"/>
        <v>100</v>
      </c>
    </row>
    <row r="27" spans="1:49" x14ac:dyDescent="0.3">
      <c r="A27" s="2" t="s">
        <v>236</v>
      </c>
      <c r="B27" s="3">
        <f>'C. Basanite FC 10kbar'!A29</f>
        <v>23</v>
      </c>
      <c r="C27" s="2">
        <f>'C. Basanite FC 10kbar'!C29</f>
        <v>1377</v>
      </c>
      <c r="D27" s="2">
        <f>'C. Basanite FC 10kbar'!D29</f>
        <v>10000</v>
      </c>
      <c r="E27" s="5">
        <f>'B. LLD classification'!EA71</f>
        <v>2.8514890949645975</v>
      </c>
      <c r="F27" s="5">
        <f>'C. Basanite FC 10kbar'!L29</f>
        <v>0.31445899999999999</v>
      </c>
      <c r="G27" s="6">
        <f>'C. Basanite FC 10kbar'!N29</f>
        <v>100</v>
      </c>
      <c r="H27" s="7">
        <f t="shared" si="5"/>
        <v>0</v>
      </c>
      <c r="I27" s="8">
        <f>'C. Basanite FC 10kbar'!R29</f>
        <v>40.405959000000003</v>
      </c>
      <c r="J27" s="9">
        <f>'C. Basanite FC 10kbar'!S29</f>
        <v>3.4696530000000001</v>
      </c>
      <c r="K27" s="9">
        <f>'C. Basanite FC 10kbar'!T29</f>
        <v>13.238676</v>
      </c>
      <c r="L27" s="9">
        <f>'C. Basanite FC 10kbar'!U29</f>
        <v>2.0397959999999999</v>
      </c>
      <c r="M27" s="9">
        <f>'C. Basanite FC 10kbar'!V29</f>
        <v>10.188981</v>
      </c>
      <c r="N27" s="9">
        <f>'C. Basanite FC 10kbar'!W29</f>
        <v>0.179982</v>
      </c>
      <c r="O27" s="9">
        <f>'C. Basanite FC 10kbar'!X29</f>
        <v>10.188981</v>
      </c>
      <c r="P27" s="9">
        <f>'C. Basanite FC 10kbar'!Y29</f>
        <v>12.038796</v>
      </c>
      <c r="Q27" s="9">
        <f>'C. Basanite FC 10kbar'!Z29</f>
        <v>1.539846</v>
      </c>
      <c r="R27" s="9">
        <f>'C. Basanite FC 10kbar'!AA29</f>
        <v>2.6997300000000002</v>
      </c>
      <c r="S27" s="9">
        <f>'C. Basanite FC 10kbar'!AB29</f>
        <v>1.8098190000000001</v>
      </c>
      <c r="T27" s="9">
        <f>'C. Basanite FC 10kbar'!AC29</f>
        <v>2.1997800000000001</v>
      </c>
      <c r="U27" s="10">
        <f>'C. Basanite FC 10kbar'!AH29</f>
        <v>0</v>
      </c>
      <c r="V27" s="5">
        <f>'C. Basanite FC 10kbar'!AI29</f>
        <v>0</v>
      </c>
      <c r="W27" s="5"/>
      <c r="X27" s="5"/>
      <c r="Y27" s="5"/>
      <c r="Z27" s="5"/>
      <c r="AA27" s="5"/>
      <c r="AB27" s="5">
        <f>'C. Basanite FC 10kbar'!AJ29</f>
        <v>0</v>
      </c>
      <c r="AC27" s="5">
        <f>'C. Basanite FC 10kbar'!AK29</f>
        <v>0</v>
      </c>
      <c r="AD27" s="10">
        <f>'C. Basanite FC 10kbar'!AL29</f>
        <v>0</v>
      </c>
      <c r="AE27" s="5">
        <f>'C. Basanite FC 10kbar'!AM29</f>
        <v>0</v>
      </c>
      <c r="AF27" s="5"/>
      <c r="AG27" s="5"/>
      <c r="AH27" s="5"/>
      <c r="AI27" s="5"/>
      <c r="AJ27" s="5"/>
      <c r="AK27" s="5">
        <f>'C. Basanite FC 10kbar'!AN29</f>
        <v>0</v>
      </c>
      <c r="AL27" s="5">
        <f>'C. Basanite FC 10kbar'!AO29</f>
        <v>0</v>
      </c>
      <c r="AM27" s="10">
        <f t="shared" si="0"/>
        <v>0</v>
      </c>
      <c r="AN27" s="5">
        <f t="shared" si="1"/>
        <v>0</v>
      </c>
      <c r="AO27" s="5"/>
      <c r="AP27" s="5"/>
      <c r="AQ27" s="5"/>
      <c r="AR27" s="5"/>
      <c r="AS27" s="5"/>
      <c r="AT27" s="5">
        <f t="shared" si="2"/>
        <v>0</v>
      </c>
      <c r="AU27" s="5">
        <f t="shared" si="3"/>
        <v>0</v>
      </c>
      <c r="AV27" s="10">
        <f t="shared" si="4"/>
        <v>100</v>
      </c>
      <c r="AW27" s="48">
        <f t="shared" si="6"/>
        <v>100</v>
      </c>
    </row>
    <row r="28" spans="1:49" x14ac:dyDescent="0.3">
      <c r="A28" s="2" t="s">
        <v>236</v>
      </c>
      <c r="B28" s="3">
        <f>'C. Basanite FC 10kbar'!A30</f>
        <v>24</v>
      </c>
      <c r="C28" s="2">
        <f>'C. Basanite FC 10kbar'!C30</f>
        <v>1376</v>
      </c>
      <c r="D28" s="2">
        <f>'C. Basanite FC 10kbar'!D30</f>
        <v>10000</v>
      </c>
      <c r="E28" s="5">
        <f>'B. LLD classification'!EA72</f>
        <v>2.8519017227035173</v>
      </c>
      <c r="F28" s="5">
        <f>'C. Basanite FC 10kbar'!L30</f>
        <v>0.31695200000000001</v>
      </c>
      <c r="G28" s="6">
        <f>'C. Basanite FC 10kbar'!N30</f>
        <v>100</v>
      </c>
      <c r="H28" s="7">
        <f t="shared" si="5"/>
        <v>0</v>
      </c>
      <c r="I28" s="8">
        <f>'C. Basanite FC 10kbar'!R30</f>
        <v>40.405959000000003</v>
      </c>
      <c r="J28" s="9">
        <f>'C. Basanite FC 10kbar'!S30</f>
        <v>3.4696530000000001</v>
      </c>
      <c r="K28" s="9">
        <f>'C. Basanite FC 10kbar'!T30</f>
        <v>13.238676</v>
      </c>
      <c r="L28" s="9">
        <f>'C. Basanite FC 10kbar'!U30</f>
        <v>2.0397959999999999</v>
      </c>
      <c r="M28" s="9">
        <f>'C. Basanite FC 10kbar'!V30</f>
        <v>10.188981</v>
      </c>
      <c r="N28" s="9">
        <f>'C. Basanite FC 10kbar'!W30</f>
        <v>0.179982</v>
      </c>
      <c r="O28" s="9">
        <f>'C. Basanite FC 10kbar'!X30</f>
        <v>10.188981</v>
      </c>
      <c r="P28" s="9">
        <f>'C. Basanite FC 10kbar'!Y30</f>
        <v>12.038796</v>
      </c>
      <c r="Q28" s="9">
        <f>'C. Basanite FC 10kbar'!Z30</f>
        <v>1.539846</v>
      </c>
      <c r="R28" s="9">
        <f>'C. Basanite FC 10kbar'!AA30</f>
        <v>2.6997300000000002</v>
      </c>
      <c r="S28" s="9">
        <f>'C. Basanite FC 10kbar'!AB30</f>
        <v>1.8098190000000001</v>
      </c>
      <c r="T28" s="9">
        <f>'C. Basanite FC 10kbar'!AC30</f>
        <v>2.1997800000000001</v>
      </c>
      <c r="U28" s="10">
        <f>'C. Basanite FC 10kbar'!AH30</f>
        <v>0</v>
      </c>
      <c r="V28" s="5">
        <f>'C. Basanite FC 10kbar'!AI30</f>
        <v>0</v>
      </c>
      <c r="W28" s="5"/>
      <c r="X28" s="5"/>
      <c r="Y28" s="5"/>
      <c r="Z28" s="5"/>
      <c r="AA28" s="5"/>
      <c r="AB28" s="5">
        <f>'C. Basanite FC 10kbar'!AJ30</f>
        <v>0</v>
      </c>
      <c r="AC28" s="5">
        <f>'C. Basanite FC 10kbar'!AK30</f>
        <v>0</v>
      </c>
      <c r="AD28" s="10">
        <f>'C. Basanite FC 10kbar'!AL30</f>
        <v>0</v>
      </c>
      <c r="AE28" s="5">
        <f>'C. Basanite FC 10kbar'!AM30</f>
        <v>0</v>
      </c>
      <c r="AF28" s="5"/>
      <c r="AG28" s="5"/>
      <c r="AH28" s="5"/>
      <c r="AI28" s="5"/>
      <c r="AJ28" s="5"/>
      <c r="AK28" s="5">
        <f>'C. Basanite FC 10kbar'!AN30</f>
        <v>0</v>
      </c>
      <c r="AL28" s="5">
        <f>'C. Basanite FC 10kbar'!AO30</f>
        <v>0</v>
      </c>
      <c r="AM28" s="10">
        <f t="shared" si="0"/>
        <v>0</v>
      </c>
      <c r="AN28" s="5">
        <f t="shared" si="1"/>
        <v>0</v>
      </c>
      <c r="AO28" s="5"/>
      <c r="AP28" s="5"/>
      <c r="AQ28" s="5"/>
      <c r="AR28" s="5"/>
      <c r="AS28" s="5"/>
      <c r="AT28" s="5">
        <f t="shared" si="2"/>
        <v>0</v>
      </c>
      <c r="AU28" s="5">
        <f t="shared" si="3"/>
        <v>0</v>
      </c>
      <c r="AV28" s="10">
        <f t="shared" si="4"/>
        <v>100</v>
      </c>
      <c r="AW28" s="48">
        <f t="shared" si="6"/>
        <v>100</v>
      </c>
    </row>
    <row r="29" spans="1:49" x14ac:dyDescent="0.3">
      <c r="A29" s="2" t="s">
        <v>236</v>
      </c>
      <c r="B29" s="3">
        <f>'C. Basanite FC 10kbar'!A31</f>
        <v>25</v>
      </c>
      <c r="C29" s="2">
        <f>'C. Basanite FC 10kbar'!C31</f>
        <v>1375</v>
      </c>
      <c r="D29" s="2">
        <f>'C. Basanite FC 10kbar'!D31</f>
        <v>10000</v>
      </c>
      <c r="E29" s="5">
        <f>'B. LLD classification'!EA73</f>
        <v>2.8523145654366844</v>
      </c>
      <c r="F29" s="5">
        <f>'C. Basanite FC 10kbar'!L31</f>
        <v>0.31944899999999998</v>
      </c>
      <c r="G29" s="6">
        <f>'C. Basanite FC 10kbar'!N31</f>
        <v>100</v>
      </c>
      <c r="H29" s="7">
        <f t="shared" si="5"/>
        <v>0</v>
      </c>
      <c r="I29" s="8">
        <f>'C. Basanite FC 10kbar'!R31</f>
        <v>40.405959000000003</v>
      </c>
      <c r="J29" s="9">
        <f>'C. Basanite FC 10kbar'!S31</f>
        <v>3.4696530000000001</v>
      </c>
      <c r="K29" s="9">
        <f>'C. Basanite FC 10kbar'!T31</f>
        <v>13.238676</v>
      </c>
      <c r="L29" s="9">
        <f>'C. Basanite FC 10kbar'!U31</f>
        <v>2.0397959999999999</v>
      </c>
      <c r="M29" s="9">
        <f>'C. Basanite FC 10kbar'!V31</f>
        <v>10.188981</v>
      </c>
      <c r="N29" s="9">
        <f>'C. Basanite FC 10kbar'!W31</f>
        <v>0.179982</v>
      </c>
      <c r="O29" s="9">
        <f>'C. Basanite FC 10kbar'!X31</f>
        <v>10.188981</v>
      </c>
      <c r="P29" s="9">
        <f>'C. Basanite FC 10kbar'!Y31</f>
        <v>12.038796</v>
      </c>
      <c r="Q29" s="9">
        <f>'C. Basanite FC 10kbar'!Z31</f>
        <v>1.539846</v>
      </c>
      <c r="R29" s="9">
        <f>'C. Basanite FC 10kbar'!AA31</f>
        <v>2.6997300000000002</v>
      </c>
      <c r="S29" s="9">
        <f>'C. Basanite FC 10kbar'!AB31</f>
        <v>1.8098190000000001</v>
      </c>
      <c r="T29" s="9">
        <f>'C. Basanite FC 10kbar'!AC31</f>
        <v>2.1997800000000001</v>
      </c>
      <c r="U29" s="10">
        <f>'C. Basanite FC 10kbar'!AH31</f>
        <v>0</v>
      </c>
      <c r="V29" s="5">
        <f>'C. Basanite FC 10kbar'!AI31</f>
        <v>0</v>
      </c>
      <c r="W29" s="5"/>
      <c r="X29" s="5"/>
      <c r="Y29" s="5"/>
      <c r="Z29" s="5"/>
      <c r="AA29" s="5"/>
      <c r="AB29" s="5">
        <f>'C. Basanite FC 10kbar'!AJ31</f>
        <v>0</v>
      </c>
      <c r="AC29" s="5">
        <f>'C. Basanite FC 10kbar'!AK31</f>
        <v>0</v>
      </c>
      <c r="AD29" s="10">
        <f>'C. Basanite FC 10kbar'!AL31</f>
        <v>0</v>
      </c>
      <c r="AE29" s="5">
        <f>'C. Basanite FC 10kbar'!AM31</f>
        <v>0</v>
      </c>
      <c r="AF29" s="5"/>
      <c r="AG29" s="5"/>
      <c r="AH29" s="5"/>
      <c r="AI29" s="5"/>
      <c r="AJ29" s="5"/>
      <c r="AK29" s="5">
        <f>'C. Basanite FC 10kbar'!AN31</f>
        <v>0</v>
      </c>
      <c r="AL29" s="5">
        <f>'C. Basanite FC 10kbar'!AO31</f>
        <v>0</v>
      </c>
      <c r="AM29" s="10">
        <f t="shared" si="0"/>
        <v>0</v>
      </c>
      <c r="AN29" s="5">
        <f t="shared" si="1"/>
        <v>0</v>
      </c>
      <c r="AO29" s="5"/>
      <c r="AP29" s="5"/>
      <c r="AQ29" s="5"/>
      <c r="AR29" s="5"/>
      <c r="AS29" s="5"/>
      <c r="AT29" s="5">
        <f t="shared" si="2"/>
        <v>0</v>
      </c>
      <c r="AU29" s="5">
        <f t="shared" si="3"/>
        <v>0</v>
      </c>
      <c r="AV29" s="10">
        <f t="shared" si="4"/>
        <v>100</v>
      </c>
      <c r="AW29" s="48">
        <f t="shared" si="6"/>
        <v>100</v>
      </c>
    </row>
    <row r="30" spans="1:49" x14ac:dyDescent="0.3">
      <c r="A30" s="2" t="s">
        <v>236</v>
      </c>
      <c r="B30" s="3">
        <f>'C. Basanite FC 10kbar'!A32</f>
        <v>26</v>
      </c>
      <c r="C30" s="2">
        <f>'C. Basanite FC 10kbar'!C32</f>
        <v>1374</v>
      </c>
      <c r="D30" s="2">
        <f>'C. Basanite FC 10kbar'!D32</f>
        <v>10000</v>
      </c>
      <c r="E30" s="5">
        <f>'B. LLD classification'!EA74</f>
        <v>2.8527276233403485</v>
      </c>
      <c r="F30" s="5">
        <f>'C. Basanite FC 10kbar'!L32</f>
        <v>0.32194800000000001</v>
      </c>
      <c r="G30" s="6">
        <f>'C. Basanite FC 10kbar'!N32</f>
        <v>100</v>
      </c>
      <c r="H30" s="7">
        <f t="shared" si="5"/>
        <v>0</v>
      </c>
      <c r="I30" s="8">
        <f>'C. Basanite FC 10kbar'!R32</f>
        <v>40.405959000000003</v>
      </c>
      <c r="J30" s="9">
        <f>'C. Basanite FC 10kbar'!S32</f>
        <v>3.4696530000000001</v>
      </c>
      <c r="K30" s="9">
        <f>'C. Basanite FC 10kbar'!T32</f>
        <v>13.238676</v>
      </c>
      <c r="L30" s="9">
        <f>'C. Basanite FC 10kbar'!U32</f>
        <v>2.0397959999999999</v>
      </c>
      <c r="M30" s="9">
        <f>'C. Basanite FC 10kbar'!V32</f>
        <v>10.188981</v>
      </c>
      <c r="N30" s="9">
        <f>'C. Basanite FC 10kbar'!W32</f>
        <v>0.179982</v>
      </c>
      <c r="O30" s="9">
        <f>'C. Basanite FC 10kbar'!X32</f>
        <v>10.188981</v>
      </c>
      <c r="P30" s="9">
        <f>'C. Basanite FC 10kbar'!Y32</f>
        <v>12.038796</v>
      </c>
      <c r="Q30" s="9">
        <f>'C. Basanite FC 10kbar'!Z32</f>
        <v>1.539846</v>
      </c>
      <c r="R30" s="9">
        <f>'C. Basanite FC 10kbar'!AA32</f>
        <v>2.6997300000000002</v>
      </c>
      <c r="S30" s="9">
        <f>'C. Basanite FC 10kbar'!AB32</f>
        <v>1.8098190000000001</v>
      </c>
      <c r="T30" s="9">
        <f>'C. Basanite FC 10kbar'!AC32</f>
        <v>2.1997800000000001</v>
      </c>
      <c r="U30" s="10">
        <f>'C. Basanite FC 10kbar'!AH32</f>
        <v>0</v>
      </c>
      <c r="V30" s="5">
        <f>'C. Basanite FC 10kbar'!AI32</f>
        <v>0</v>
      </c>
      <c r="W30" s="5"/>
      <c r="X30" s="5"/>
      <c r="Y30" s="5"/>
      <c r="Z30" s="5"/>
      <c r="AA30" s="5"/>
      <c r="AB30" s="5">
        <f>'C. Basanite FC 10kbar'!AJ32</f>
        <v>0</v>
      </c>
      <c r="AC30" s="5">
        <f>'C. Basanite FC 10kbar'!AK32</f>
        <v>0</v>
      </c>
      <c r="AD30" s="10">
        <f>'C. Basanite FC 10kbar'!AL32</f>
        <v>0</v>
      </c>
      <c r="AE30" s="5">
        <f>'C. Basanite FC 10kbar'!AM32</f>
        <v>0</v>
      </c>
      <c r="AF30" s="5"/>
      <c r="AG30" s="5"/>
      <c r="AH30" s="5"/>
      <c r="AI30" s="5"/>
      <c r="AJ30" s="5"/>
      <c r="AK30" s="5">
        <f>'C. Basanite FC 10kbar'!AN32</f>
        <v>0</v>
      </c>
      <c r="AL30" s="5">
        <f>'C. Basanite FC 10kbar'!AO32</f>
        <v>0</v>
      </c>
      <c r="AM30" s="10">
        <f t="shared" si="0"/>
        <v>0</v>
      </c>
      <c r="AN30" s="5">
        <f t="shared" si="1"/>
        <v>0</v>
      </c>
      <c r="AO30" s="5"/>
      <c r="AP30" s="5"/>
      <c r="AQ30" s="5"/>
      <c r="AR30" s="5"/>
      <c r="AS30" s="5"/>
      <c r="AT30" s="5">
        <f t="shared" si="2"/>
        <v>0</v>
      </c>
      <c r="AU30" s="5">
        <f t="shared" si="3"/>
        <v>0</v>
      </c>
      <c r="AV30" s="10">
        <f t="shared" si="4"/>
        <v>100</v>
      </c>
      <c r="AW30" s="48">
        <f t="shared" si="6"/>
        <v>100</v>
      </c>
    </row>
    <row r="31" spans="1:49" x14ac:dyDescent="0.3">
      <c r="A31" s="2" t="s">
        <v>236</v>
      </c>
      <c r="B31" s="3">
        <f>'C. Basanite FC 10kbar'!A33</f>
        <v>27</v>
      </c>
      <c r="C31" s="2">
        <f>'C. Basanite FC 10kbar'!C33</f>
        <v>1373</v>
      </c>
      <c r="D31" s="2">
        <f>'C. Basanite FC 10kbar'!D33</f>
        <v>10000</v>
      </c>
      <c r="E31" s="5">
        <f>'B. LLD classification'!EA75</f>
        <v>2.8531408965909639</v>
      </c>
      <c r="F31" s="5">
        <f>'C. Basanite FC 10kbar'!L33</f>
        <v>0.32445000000000002</v>
      </c>
      <c r="G31" s="6">
        <f>'C. Basanite FC 10kbar'!N33</f>
        <v>100</v>
      </c>
      <c r="H31" s="7">
        <f t="shared" si="5"/>
        <v>0</v>
      </c>
      <c r="I31" s="8">
        <f>'C. Basanite FC 10kbar'!R33</f>
        <v>40.405959000000003</v>
      </c>
      <c r="J31" s="9">
        <f>'C. Basanite FC 10kbar'!S33</f>
        <v>3.4696530000000001</v>
      </c>
      <c r="K31" s="9">
        <f>'C. Basanite FC 10kbar'!T33</f>
        <v>13.238676</v>
      </c>
      <c r="L31" s="9">
        <f>'C. Basanite FC 10kbar'!U33</f>
        <v>2.0397959999999999</v>
      </c>
      <c r="M31" s="9">
        <f>'C. Basanite FC 10kbar'!V33</f>
        <v>10.188981</v>
      </c>
      <c r="N31" s="9">
        <f>'C. Basanite FC 10kbar'!W33</f>
        <v>0.179982</v>
      </c>
      <c r="O31" s="9">
        <f>'C. Basanite FC 10kbar'!X33</f>
        <v>10.188981</v>
      </c>
      <c r="P31" s="9">
        <f>'C. Basanite FC 10kbar'!Y33</f>
        <v>12.038796</v>
      </c>
      <c r="Q31" s="9">
        <f>'C. Basanite FC 10kbar'!Z33</f>
        <v>1.539846</v>
      </c>
      <c r="R31" s="9">
        <f>'C. Basanite FC 10kbar'!AA33</f>
        <v>2.6997300000000002</v>
      </c>
      <c r="S31" s="9">
        <f>'C. Basanite FC 10kbar'!AB33</f>
        <v>1.8098190000000001</v>
      </c>
      <c r="T31" s="9">
        <f>'C. Basanite FC 10kbar'!AC33</f>
        <v>2.1997800000000001</v>
      </c>
      <c r="U31" s="10">
        <f>'C. Basanite FC 10kbar'!AH33</f>
        <v>0</v>
      </c>
      <c r="V31" s="5">
        <f>'C. Basanite FC 10kbar'!AI33</f>
        <v>0</v>
      </c>
      <c r="W31" s="5"/>
      <c r="X31" s="5"/>
      <c r="Y31" s="5"/>
      <c r="Z31" s="5"/>
      <c r="AA31" s="5"/>
      <c r="AB31" s="5">
        <f>'C. Basanite FC 10kbar'!AJ33</f>
        <v>0</v>
      </c>
      <c r="AC31" s="5">
        <f>'C. Basanite FC 10kbar'!AK33</f>
        <v>0</v>
      </c>
      <c r="AD31" s="10">
        <f>'C. Basanite FC 10kbar'!AL33</f>
        <v>0</v>
      </c>
      <c r="AE31" s="5">
        <f>'C. Basanite FC 10kbar'!AM33</f>
        <v>0</v>
      </c>
      <c r="AF31" s="5"/>
      <c r="AG31" s="5"/>
      <c r="AH31" s="5"/>
      <c r="AI31" s="5"/>
      <c r="AJ31" s="5"/>
      <c r="AK31" s="5">
        <f>'C. Basanite FC 10kbar'!AN33</f>
        <v>0</v>
      </c>
      <c r="AL31" s="5">
        <f>'C. Basanite FC 10kbar'!AO33</f>
        <v>0</v>
      </c>
      <c r="AM31" s="10">
        <f t="shared" si="0"/>
        <v>0</v>
      </c>
      <c r="AN31" s="5">
        <f t="shared" si="1"/>
        <v>0</v>
      </c>
      <c r="AO31" s="5"/>
      <c r="AP31" s="5"/>
      <c r="AQ31" s="5"/>
      <c r="AR31" s="5"/>
      <c r="AS31" s="5"/>
      <c r="AT31" s="5">
        <f t="shared" si="2"/>
        <v>0</v>
      </c>
      <c r="AU31" s="5">
        <f t="shared" si="3"/>
        <v>0</v>
      </c>
      <c r="AV31" s="10">
        <f t="shared" si="4"/>
        <v>100</v>
      </c>
      <c r="AW31" s="48">
        <f t="shared" si="6"/>
        <v>100</v>
      </c>
    </row>
    <row r="32" spans="1:49" x14ac:dyDescent="0.3">
      <c r="A32" s="2" t="s">
        <v>236</v>
      </c>
      <c r="B32" s="3">
        <f>'C. Basanite FC 10kbar'!A34</f>
        <v>28</v>
      </c>
      <c r="C32" s="2">
        <f>'C. Basanite FC 10kbar'!C34</f>
        <v>1372</v>
      </c>
      <c r="D32" s="2">
        <f>'C. Basanite FC 10kbar'!D34</f>
        <v>10000</v>
      </c>
      <c r="E32" s="5">
        <f>'B. LLD classification'!EA76</f>
        <v>2.8535543853651877</v>
      </c>
      <c r="F32" s="5">
        <f>'C. Basanite FC 10kbar'!L34</f>
        <v>0.326955</v>
      </c>
      <c r="G32" s="6">
        <f>'C. Basanite FC 10kbar'!N34</f>
        <v>100</v>
      </c>
      <c r="H32" s="7">
        <f t="shared" si="5"/>
        <v>0</v>
      </c>
      <c r="I32" s="8">
        <f>'C. Basanite FC 10kbar'!R34</f>
        <v>40.405959000000003</v>
      </c>
      <c r="J32" s="9">
        <f>'C. Basanite FC 10kbar'!S34</f>
        <v>3.4696530000000001</v>
      </c>
      <c r="K32" s="9">
        <f>'C. Basanite FC 10kbar'!T34</f>
        <v>13.238676</v>
      </c>
      <c r="L32" s="9">
        <f>'C. Basanite FC 10kbar'!U34</f>
        <v>2.0397959999999999</v>
      </c>
      <c r="M32" s="9">
        <f>'C. Basanite FC 10kbar'!V34</f>
        <v>10.188981</v>
      </c>
      <c r="N32" s="9">
        <f>'C. Basanite FC 10kbar'!W34</f>
        <v>0.179982</v>
      </c>
      <c r="O32" s="9">
        <f>'C. Basanite FC 10kbar'!X34</f>
        <v>10.188981</v>
      </c>
      <c r="P32" s="9">
        <f>'C. Basanite FC 10kbar'!Y34</f>
        <v>12.038796</v>
      </c>
      <c r="Q32" s="9">
        <f>'C. Basanite FC 10kbar'!Z34</f>
        <v>1.539846</v>
      </c>
      <c r="R32" s="9">
        <f>'C. Basanite FC 10kbar'!AA34</f>
        <v>2.6997300000000002</v>
      </c>
      <c r="S32" s="9">
        <f>'C. Basanite FC 10kbar'!AB34</f>
        <v>1.8098190000000001</v>
      </c>
      <c r="T32" s="9">
        <f>'C. Basanite FC 10kbar'!AC34</f>
        <v>2.1997800000000001</v>
      </c>
      <c r="U32" s="10">
        <f>'C. Basanite FC 10kbar'!AH34</f>
        <v>0</v>
      </c>
      <c r="V32" s="5">
        <f>'C. Basanite FC 10kbar'!AI34</f>
        <v>0</v>
      </c>
      <c r="W32" s="5"/>
      <c r="X32" s="5"/>
      <c r="Y32" s="5"/>
      <c r="Z32" s="5"/>
      <c r="AA32" s="5"/>
      <c r="AB32" s="5">
        <f>'C. Basanite FC 10kbar'!AJ34</f>
        <v>0</v>
      </c>
      <c r="AC32" s="5">
        <f>'C. Basanite FC 10kbar'!AK34</f>
        <v>0</v>
      </c>
      <c r="AD32" s="10">
        <f>'C. Basanite FC 10kbar'!AL34</f>
        <v>0</v>
      </c>
      <c r="AE32" s="5">
        <f>'C. Basanite FC 10kbar'!AM34</f>
        <v>0</v>
      </c>
      <c r="AF32" s="5"/>
      <c r="AG32" s="5"/>
      <c r="AH32" s="5"/>
      <c r="AI32" s="5"/>
      <c r="AJ32" s="5"/>
      <c r="AK32" s="5">
        <f>'C. Basanite FC 10kbar'!AN34</f>
        <v>0</v>
      </c>
      <c r="AL32" s="5">
        <f>'C. Basanite FC 10kbar'!AO34</f>
        <v>0</v>
      </c>
      <c r="AM32" s="10">
        <f t="shared" si="0"/>
        <v>0</v>
      </c>
      <c r="AN32" s="5">
        <f t="shared" si="1"/>
        <v>0</v>
      </c>
      <c r="AO32" s="5"/>
      <c r="AP32" s="5"/>
      <c r="AQ32" s="5"/>
      <c r="AR32" s="5"/>
      <c r="AS32" s="5"/>
      <c r="AT32" s="5">
        <f t="shared" si="2"/>
        <v>0</v>
      </c>
      <c r="AU32" s="5">
        <f t="shared" si="3"/>
        <v>0</v>
      </c>
      <c r="AV32" s="10">
        <f t="shared" si="4"/>
        <v>100</v>
      </c>
      <c r="AW32" s="48">
        <f t="shared" si="6"/>
        <v>100</v>
      </c>
    </row>
    <row r="33" spans="1:49" x14ac:dyDescent="0.3">
      <c r="A33" s="2" t="s">
        <v>236</v>
      </c>
      <c r="B33" s="3">
        <f>'C. Basanite FC 10kbar'!A35</f>
        <v>29</v>
      </c>
      <c r="C33" s="2">
        <f>'C. Basanite FC 10kbar'!C35</f>
        <v>1371</v>
      </c>
      <c r="D33" s="2">
        <f>'C. Basanite FC 10kbar'!D35</f>
        <v>10000</v>
      </c>
      <c r="E33" s="5">
        <f>'B. LLD classification'!EA77</f>
        <v>2.8539680898398809</v>
      </c>
      <c r="F33" s="5">
        <f>'C. Basanite FC 10kbar'!L35</f>
        <v>0.32946399999999998</v>
      </c>
      <c r="G33" s="6">
        <f>'C. Basanite FC 10kbar'!N35</f>
        <v>100</v>
      </c>
      <c r="H33" s="7">
        <f t="shared" si="5"/>
        <v>0</v>
      </c>
      <c r="I33" s="8">
        <f>'C. Basanite FC 10kbar'!R35</f>
        <v>40.405959000000003</v>
      </c>
      <c r="J33" s="9">
        <f>'C. Basanite FC 10kbar'!S35</f>
        <v>3.4696530000000001</v>
      </c>
      <c r="K33" s="9">
        <f>'C. Basanite FC 10kbar'!T35</f>
        <v>13.238676</v>
      </c>
      <c r="L33" s="9">
        <f>'C. Basanite FC 10kbar'!U35</f>
        <v>2.0397959999999999</v>
      </c>
      <c r="M33" s="9">
        <f>'C. Basanite FC 10kbar'!V35</f>
        <v>10.188981</v>
      </c>
      <c r="N33" s="9">
        <f>'C. Basanite FC 10kbar'!W35</f>
        <v>0.179982</v>
      </c>
      <c r="O33" s="9">
        <f>'C. Basanite FC 10kbar'!X35</f>
        <v>10.188981</v>
      </c>
      <c r="P33" s="9">
        <f>'C. Basanite FC 10kbar'!Y35</f>
        <v>12.038796</v>
      </c>
      <c r="Q33" s="9">
        <f>'C. Basanite FC 10kbar'!Z35</f>
        <v>1.539846</v>
      </c>
      <c r="R33" s="9">
        <f>'C. Basanite FC 10kbar'!AA35</f>
        <v>2.6997300000000002</v>
      </c>
      <c r="S33" s="9">
        <f>'C. Basanite FC 10kbar'!AB35</f>
        <v>1.8098190000000001</v>
      </c>
      <c r="T33" s="9">
        <f>'C. Basanite FC 10kbar'!AC35</f>
        <v>2.1997800000000001</v>
      </c>
      <c r="U33" s="10">
        <f>'C. Basanite FC 10kbar'!AH35</f>
        <v>0</v>
      </c>
      <c r="V33" s="5">
        <f>'C. Basanite FC 10kbar'!AI35</f>
        <v>0</v>
      </c>
      <c r="W33" s="5"/>
      <c r="X33" s="5"/>
      <c r="Y33" s="5"/>
      <c r="Z33" s="5"/>
      <c r="AA33" s="5"/>
      <c r="AB33" s="5">
        <f>'C. Basanite FC 10kbar'!AJ35</f>
        <v>0</v>
      </c>
      <c r="AC33" s="5">
        <f>'C. Basanite FC 10kbar'!AK35</f>
        <v>0</v>
      </c>
      <c r="AD33" s="10">
        <f>'C. Basanite FC 10kbar'!AL35</f>
        <v>0</v>
      </c>
      <c r="AE33" s="5">
        <f>'C. Basanite FC 10kbar'!AM35</f>
        <v>0</v>
      </c>
      <c r="AF33" s="5"/>
      <c r="AG33" s="5"/>
      <c r="AH33" s="5"/>
      <c r="AI33" s="5"/>
      <c r="AJ33" s="5"/>
      <c r="AK33" s="5">
        <f>'C. Basanite FC 10kbar'!AN35</f>
        <v>0</v>
      </c>
      <c r="AL33" s="5">
        <f>'C. Basanite FC 10kbar'!AO35</f>
        <v>0</v>
      </c>
      <c r="AM33" s="10">
        <f t="shared" si="0"/>
        <v>0</v>
      </c>
      <c r="AN33" s="5">
        <f t="shared" si="1"/>
        <v>0</v>
      </c>
      <c r="AO33" s="5"/>
      <c r="AP33" s="5"/>
      <c r="AQ33" s="5"/>
      <c r="AR33" s="5"/>
      <c r="AS33" s="5"/>
      <c r="AT33" s="5">
        <f t="shared" si="2"/>
        <v>0</v>
      </c>
      <c r="AU33" s="5">
        <f t="shared" si="3"/>
        <v>0</v>
      </c>
      <c r="AV33" s="10">
        <f t="shared" si="4"/>
        <v>100</v>
      </c>
      <c r="AW33" s="48">
        <f t="shared" si="6"/>
        <v>100</v>
      </c>
    </row>
    <row r="34" spans="1:49" x14ac:dyDescent="0.3">
      <c r="A34" s="2" t="s">
        <v>236</v>
      </c>
      <c r="B34" s="3">
        <f>'C. Basanite FC 10kbar'!A36</f>
        <v>30</v>
      </c>
      <c r="C34" s="2">
        <f>'C. Basanite FC 10kbar'!C36</f>
        <v>1370</v>
      </c>
      <c r="D34" s="2">
        <f>'C. Basanite FC 10kbar'!D36</f>
        <v>10000</v>
      </c>
      <c r="E34" s="5">
        <f>'B. LLD classification'!EA78</f>
        <v>2.8543820101921096</v>
      </c>
      <c r="F34" s="5">
        <f>'C. Basanite FC 10kbar'!L36</f>
        <v>0.33197500000000002</v>
      </c>
      <c r="G34" s="6">
        <f>'C. Basanite FC 10kbar'!N36</f>
        <v>100</v>
      </c>
      <c r="H34" s="7">
        <f t="shared" si="5"/>
        <v>0</v>
      </c>
      <c r="I34" s="8">
        <f>'C. Basanite FC 10kbar'!R36</f>
        <v>40.405959000000003</v>
      </c>
      <c r="J34" s="9">
        <f>'C. Basanite FC 10kbar'!S36</f>
        <v>3.4696530000000001</v>
      </c>
      <c r="K34" s="9">
        <f>'C. Basanite FC 10kbar'!T36</f>
        <v>13.238676</v>
      </c>
      <c r="L34" s="9">
        <f>'C. Basanite FC 10kbar'!U36</f>
        <v>2.0397959999999999</v>
      </c>
      <c r="M34" s="9">
        <f>'C. Basanite FC 10kbar'!V36</f>
        <v>10.188981</v>
      </c>
      <c r="N34" s="9">
        <f>'C. Basanite FC 10kbar'!W36</f>
        <v>0.179982</v>
      </c>
      <c r="O34" s="9">
        <f>'C. Basanite FC 10kbar'!X36</f>
        <v>10.188981</v>
      </c>
      <c r="P34" s="9">
        <f>'C. Basanite FC 10kbar'!Y36</f>
        <v>12.038796</v>
      </c>
      <c r="Q34" s="9">
        <f>'C. Basanite FC 10kbar'!Z36</f>
        <v>1.539846</v>
      </c>
      <c r="R34" s="9">
        <f>'C. Basanite FC 10kbar'!AA36</f>
        <v>2.6997300000000002</v>
      </c>
      <c r="S34" s="9">
        <f>'C. Basanite FC 10kbar'!AB36</f>
        <v>1.8098190000000001</v>
      </c>
      <c r="T34" s="9">
        <f>'C. Basanite FC 10kbar'!AC36</f>
        <v>2.1997800000000001</v>
      </c>
      <c r="U34" s="10">
        <f>'C. Basanite FC 10kbar'!AH36</f>
        <v>0</v>
      </c>
      <c r="V34" s="5">
        <f>'C. Basanite FC 10kbar'!AI36</f>
        <v>0</v>
      </c>
      <c r="W34" s="5"/>
      <c r="X34" s="5"/>
      <c r="Y34" s="5"/>
      <c r="Z34" s="5"/>
      <c r="AA34" s="5"/>
      <c r="AB34" s="5">
        <f>'C. Basanite FC 10kbar'!AJ36</f>
        <v>0</v>
      </c>
      <c r="AC34" s="5">
        <f>'C. Basanite FC 10kbar'!AK36</f>
        <v>0</v>
      </c>
      <c r="AD34" s="10">
        <f>'C. Basanite FC 10kbar'!AL36</f>
        <v>0</v>
      </c>
      <c r="AE34" s="5">
        <f>'C. Basanite FC 10kbar'!AM36</f>
        <v>0</v>
      </c>
      <c r="AF34" s="5"/>
      <c r="AG34" s="5"/>
      <c r="AH34" s="5"/>
      <c r="AI34" s="5"/>
      <c r="AJ34" s="5"/>
      <c r="AK34" s="5">
        <f>'C. Basanite FC 10kbar'!AN36</f>
        <v>0</v>
      </c>
      <c r="AL34" s="5">
        <f>'C. Basanite FC 10kbar'!AO36</f>
        <v>0</v>
      </c>
      <c r="AM34" s="10">
        <f t="shared" si="0"/>
        <v>0</v>
      </c>
      <c r="AN34" s="5">
        <f t="shared" si="1"/>
        <v>0</v>
      </c>
      <c r="AO34" s="5"/>
      <c r="AP34" s="5"/>
      <c r="AQ34" s="5"/>
      <c r="AR34" s="5"/>
      <c r="AS34" s="5"/>
      <c r="AT34" s="5">
        <f t="shared" si="2"/>
        <v>0</v>
      </c>
      <c r="AU34" s="5">
        <f t="shared" si="3"/>
        <v>0</v>
      </c>
      <c r="AV34" s="10">
        <f t="shared" si="4"/>
        <v>100</v>
      </c>
      <c r="AW34" s="48">
        <f t="shared" si="6"/>
        <v>100</v>
      </c>
    </row>
    <row r="35" spans="1:49" x14ac:dyDescent="0.3">
      <c r="A35" s="2" t="s">
        <v>236</v>
      </c>
      <c r="B35" s="3">
        <f>'C. Basanite FC 10kbar'!A37</f>
        <v>31</v>
      </c>
      <c r="C35" s="2">
        <f>'C. Basanite FC 10kbar'!C37</f>
        <v>1369</v>
      </c>
      <c r="D35" s="2">
        <f>'C. Basanite FC 10kbar'!D37</f>
        <v>10000</v>
      </c>
      <c r="E35" s="5">
        <f>'B. LLD classification'!EA79</f>
        <v>2.8547961465991447</v>
      </c>
      <c r="F35" s="5">
        <f>'C. Basanite FC 10kbar'!L37</f>
        <v>0.33449000000000001</v>
      </c>
      <c r="G35" s="6">
        <f>'C. Basanite FC 10kbar'!N37</f>
        <v>100</v>
      </c>
      <c r="H35" s="7">
        <f t="shared" si="5"/>
        <v>0</v>
      </c>
      <c r="I35" s="8">
        <f>'C. Basanite FC 10kbar'!R37</f>
        <v>40.405959000000003</v>
      </c>
      <c r="J35" s="9">
        <f>'C. Basanite FC 10kbar'!S37</f>
        <v>3.4696530000000001</v>
      </c>
      <c r="K35" s="9">
        <f>'C. Basanite FC 10kbar'!T37</f>
        <v>13.238676</v>
      </c>
      <c r="L35" s="9">
        <f>'C. Basanite FC 10kbar'!U37</f>
        <v>2.0397959999999999</v>
      </c>
      <c r="M35" s="9">
        <f>'C. Basanite FC 10kbar'!V37</f>
        <v>10.188981</v>
      </c>
      <c r="N35" s="9">
        <f>'C. Basanite FC 10kbar'!W37</f>
        <v>0.179982</v>
      </c>
      <c r="O35" s="9">
        <f>'C. Basanite FC 10kbar'!X37</f>
        <v>10.188981</v>
      </c>
      <c r="P35" s="9">
        <f>'C. Basanite FC 10kbar'!Y37</f>
        <v>12.038796</v>
      </c>
      <c r="Q35" s="9">
        <f>'C. Basanite FC 10kbar'!Z37</f>
        <v>1.539846</v>
      </c>
      <c r="R35" s="9">
        <f>'C. Basanite FC 10kbar'!AA37</f>
        <v>2.6997300000000002</v>
      </c>
      <c r="S35" s="9">
        <f>'C. Basanite FC 10kbar'!AB37</f>
        <v>1.8098190000000001</v>
      </c>
      <c r="T35" s="9">
        <f>'C. Basanite FC 10kbar'!AC37</f>
        <v>2.1997800000000001</v>
      </c>
      <c r="U35" s="10">
        <f>'C. Basanite FC 10kbar'!AH37</f>
        <v>0</v>
      </c>
      <c r="V35" s="5">
        <f>'C. Basanite FC 10kbar'!AI37</f>
        <v>0</v>
      </c>
      <c r="W35" s="5"/>
      <c r="X35" s="5"/>
      <c r="Y35" s="5"/>
      <c r="Z35" s="5"/>
      <c r="AA35" s="5"/>
      <c r="AB35" s="5">
        <f>'C. Basanite FC 10kbar'!AJ37</f>
        <v>0</v>
      </c>
      <c r="AC35" s="5">
        <f>'C. Basanite FC 10kbar'!AK37</f>
        <v>0</v>
      </c>
      <c r="AD35" s="10">
        <f>'C. Basanite FC 10kbar'!AL37</f>
        <v>0</v>
      </c>
      <c r="AE35" s="5">
        <f>'C. Basanite FC 10kbar'!AM37</f>
        <v>0</v>
      </c>
      <c r="AF35" s="5"/>
      <c r="AG35" s="5"/>
      <c r="AH35" s="5"/>
      <c r="AI35" s="5"/>
      <c r="AJ35" s="5"/>
      <c r="AK35" s="5">
        <f>'C. Basanite FC 10kbar'!AN37</f>
        <v>0</v>
      </c>
      <c r="AL35" s="5">
        <f>'C. Basanite FC 10kbar'!AO37</f>
        <v>0</v>
      </c>
      <c r="AM35" s="10">
        <f t="shared" si="0"/>
        <v>0</v>
      </c>
      <c r="AN35" s="5">
        <f t="shared" si="1"/>
        <v>0</v>
      </c>
      <c r="AO35" s="5"/>
      <c r="AP35" s="5"/>
      <c r="AQ35" s="5"/>
      <c r="AR35" s="5"/>
      <c r="AS35" s="5"/>
      <c r="AT35" s="5">
        <f t="shared" si="2"/>
        <v>0</v>
      </c>
      <c r="AU35" s="5">
        <f t="shared" si="3"/>
        <v>0</v>
      </c>
      <c r="AV35" s="10">
        <f t="shared" si="4"/>
        <v>100</v>
      </c>
      <c r="AW35" s="48">
        <f t="shared" si="6"/>
        <v>100</v>
      </c>
    </row>
    <row r="36" spans="1:49" x14ac:dyDescent="0.3">
      <c r="A36" s="2" t="s">
        <v>236</v>
      </c>
      <c r="B36" s="3">
        <f>'C. Basanite FC 10kbar'!A38</f>
        <v>32</v>
      </c>
      <c r="C36" s="2">
        <f>'C. Basanite FC 10kbar'!C38</f>
        <v>1368</v>
      </c>
      <c r="D36" s="2">
        <f>'C. Basanite FC 10kbar'!D38</f>
        <v>10000</v>
      </c>
      <c r="E36" s="5">
        <f>'B. LLD classification'!EA80</f>
        <v>2.8552104992384617</v>
      </c>
      <c r="F36" s="5">
        <f>'C. Basanite FC 10kbar'!L38</f>
        <v>0.337007</v>
      </c>
      <c r="G36" s="6">
        <f>'C. Basanite FC 10kbar'!N38</f>
        <v>100</v>
      </c>
      <c r="H36" s="7">
        <f t="shared" si="5"/>
        <v>0</v>
      </c>
      <c r="I36" s="8">
        <f>'C. Basanite FC 10kbar'!R38</f>
        <v>40.405959000000003</v>
      </c>
      <c r="J36" s="9">
        <f>'C. Basanite FC 10kbar'!S38</f>
        <v>3.4696530000000001</v>
      </c>
      <c r="K36" s="9">
        <f>'C. Basanite FC 10kbar'!T38</f>
        <v>13.238676</v>
      </c>
      <c r="L36" s="9">
        <f>'C. Basanite FC 10kbar'!U38</f>
        <v>2.0397959999999999</v>
      </c>
      <c r="M36" s="9">
        <f>'C. Basanite FC 10kbar'!V38</f>
        <v>10.188981</v>
      </c>
      <c r="N36" s="9">
        <f>'C. Basanite FC 10kbar'!W38</f>
        <v>0.179982</v>
      </c>
      <c r="O36" s="9">
        <f>'C. Basanite FC 10kbar'!X38</f>
        <v>10.188981</v>
      </c>
      <c r="P36" s="9">
        <f>'C. Basanite FC 10kbar'!Y38</f>
        <v>12.038796</v>
      </c>
      <c r="Q36" s="9">
        <f>'C. Basanite FC 10kbar'!Z38</f>
        <v>1.539846</v>
      </c>
      <c r="R36" s="9">
        <f>'C. Basanite FC 10kbar'!AA38</f>
        <v>2.6997300000000002</v>
      </c>
      <c r="S36" s="9">
        <f>'C. Basanite FC 10kbar'!AB38</f>
        <v>1.8098190000000001</v>
      </c>
      <c r="T36" s="9">
        <f>'C. Basanite FC 10kbar'!AC38</f>
        <v>2.1997800000000001</v>
      </c>
      <c r="U36" s="10">
        <f>'C. Basanite FC 10kbar'!AH38</f>
        <v>0</v>
      </c>
      <c r="V36" s="5">
        <f>'C. Basanite FC 10kbar'!AI38</f>
        <v>0</v>
      </c>
      <c r="W36" s="5"/>
      <c r="X36" s="5"/>
      <c r="Y36" s="5"/>
      <c r="Z36" s="5"/>
      <c r="AA36" s="5"/>
      <c r="AB36" s="5">
        <f>'C. Basanite FC 10kbar'!AJ38</f>
        <v>0</v>
      </c>
      <c r="AC36" s="5">
        <f>'C. Basanite FC 10kbar'!AK38</f>
        <v>0</v>
      </c>
      <c r="AD36" s="10">
        <f>'C. Basanite FC 10kbar'!AL38</f>
        <v>0</v>
      </c>
      <c r="AE36" s="5">
        <f>'C. Basanite FC 10kbar'!AM38</f>
        <v>0</v>
      </c>
      <c r="AF36" s="5"/>
      <c r="AG36" s="5"/>
      <c r="AH36" s="5"/>
      <c r="AI36" s="5"/>
      <c r="AJ36" s="5"/>
      <c r="AK36" s="5">
        <f>'C. Basanite FC 10kbar'!AN38</f>
        <v>0</v>
      </c>
      <c r="AL36" s="5">
        <f>'C. Basanite FC 10kbar'!AO38</f>
        <v>0</v>
      </c>
      <c r="AM36" s="10">
        <f t="shared" ref="AM36:AM67" si="7">U36+AD36</f>
        <v>0</v>
      </c>
      <c r="AN36" s="5">
        <f t="shared" ref="AN36:AN67" si="8">V36+AE36</f>
        <v>0</v>
      </c>
      <c r="AO36" s="5"/>
      <c r="AP36" s="5"/>
      <c r="AQ36" s="5"/>
      <c r="AR36" s="5"/>
      <c r="AS36" s="5"/>
      <c r="AT36" s="5">
        <f t="shared" ref="AT36:AT67" si="9">AB36+AK36</f>
        <v>0</v>
      </c>
      <c r="AU36" s="5">
        <f t="shared" ref="AU36:AU67" si="10">AC36+AL36</f>
        <v>0</v>
      </c>
      <c r="AV36" s="10">
        <f t="shared" ref="AV36:AV67" si="11">G36</f>
        <v>100</v>
      </c>
      <c r="AW36" s="48">
        <f t="shared" si="6"/>
        <v>100</v>
      </c>
    </row>
    <row r="37" spans="1:49" x14ac:dyDescent="0.3">
      <c r="A37" s="2" t="s">
        <v>236</v>
      </c>
      <c r="B37" s="3">
        <f>'C. Basanite FC 10kbar'!A39</f>
        <v>33</v>
      </c>
      <c r="C37" s="2">
        <f>'C. Basanite FC 10kbar'!C39</f>
        <v>1367</v>
      </c>
      <c r="D37" s="2">
        <f>'C. Basanite FC 10kbar'!D39</f>
        <v>10000</v>
      </c>
      <c r="E37" s="5">
        <f>'B. LLD classification'!EA81</f>
        <v>2.8556250682877415</v>
      </c>
      <c r="F37" s="5">
        <f>'C. Basanite FC 10kbar'!L39</f>
        <v>0.339528</v>
      </c>
      <c r="G37" s="6">
        <f>'C. Basanite FC 10kbar'!N39</f>
        <v>100</v>
      </c>
      <c r="H37" s="7">
        <f t="shared" si="5"/>
        <v>0</v>
      </c>
      <c r="I37" s="8">
        <f>'C. Basanite FC 10kbar'!R39</f>
        <v>40.405959000000003</v>
      </c>
      <c r="J37" s="9">
        <f>'C. Basanite FC 10kbar'!S39</f>
        <v>3.4696530000000001</v>
      </c>
      <c r="K37" s="9">
        <f>'C. Basanite FC 10kbar'!T39</f>
        <v>13.238676</v>
      </c>
      <c r="L37" s="9">
        <f>'C. Basanite FC 10kbar'!U39</f>
        <v>2.0397959999999999</v>
      </c>
      <c r="M37" s="9">
        <f>'C. Basanite FC 10kbar'!V39</f>
        <v>10.188981</v>
      </c>
      <c r="N37" s="9">
        <f>'C. Basanite FC 10kbar'!W39</f>
        <v>0.179982</v>
      </c>
      <c r="O37" s="9">
        <f>'C. Basanite FC 10kbar'!X39</f>
        <v>10.188981</v>
      </c>
      <c r="P37" s="9">
        <f>'C. Basanite FC 10kbar'!Y39</f>
        <v>12.038796</v>
      </c>
      <c r="Q37" s="9">
        <f>'C. Basanite FC 10kbar'!Z39</f>
        <v>1.539846</v>
      </c>
      <c r="R37" s="9">
        <f>'C. Basanite FC 10kbar'!AA39</f>
        <v>2.6997300000000002</v>
      </c>
      <c r="S37" s="9">
        <f>'C. Basanite FC 10kbar'!AB39</f>
        <v>1.8098190000000001</v>
      </c>
      <c r="T37" s="9">
        <f>'C. Basanite FC 10kbar'!AC39</f>
        <v>2.1997800000000001</v>
      </c>
      <c r="U37" s="10">
        <f>'C. Basanite FC 10kbar'!AH39</f>
        <v>0</v>
      </c>
      <c r="V37" s="5">
        <f>'C. Basanite FC 10kbar'!AI39</f>
        <v>0</v>
      </c>
      <c r="W37" s="5"/>
      <c r="X37" s="5"/>
      <c r="Y37" s="5"/>
      <c r="Z37" s="5"/>
      <c r="AA37" s="5"/>
      <c r="AB37" s="5">
        <f>'C. Basanite FC 10kbar'!AJ39</f>
        <v>0</v>
      </c>
      <c r="AC37" s="5">
        <f>'C. Basanite FC 10kbar'!AK39</f>
        <v>0</v>
      </c>
      <c r="AD37" s="10">
        <f>'C. Basanite FC 10kbar'!AL39</f>
        <v>0</v>
      </c>
      <c r="AE37" s="5">
        <f>'C. Basanite FC 10kbar'!AM39</f>
        <v>0</v>
      </c>
      <c r="AF37" s="5"/>
      <c r="AG37" s="5"/>
      <c r="AH37" s="5"/>
      <c r="AI37" s="5"/>
      <c r="AJ37" s="5"/>
      <c r="AK37" s="5">
        <f>'C. Basanite FC 10kbar'!AN39</f>
        <v>0</v>
      </c>
      <c r="AL37" s="5">
        <f>'C. Basanite FC 10kbar'!AO39</f>
        <v>0</v>
      </c>
      <c r="AM37" s="10">
        <f t="shared" si="7"/>
        <v>0</v>
      </c>
      <c r="AN37" s="5">
        <f t="shared" si="8"/>
        <v>0</v>
      </c>
      <c r="AO37" s="5"/>
      <c r="AP37" s="5"/>
      <c r="AQ37" s="5"/>
      <c r="AR37" s="5"/>
      <c r="AS37" s="5"/>
      <c r="AT37" s="5">
        <f t="shared" si="9"/>
        <v>0</v>
      </c>
      <c r="AU37" s="5">
        <f t="shared" si="10"/>
        <v>0</v>
      </c>
      <c r="AV37" s="10">
        <f t="shared" si="11"/>
        <v>100</v>
      </c>
      <c r="AW37" s="48">
        <f t="shared" si="6"/>
        <v>100</v>
      </c>
    </row>
    <row r="38" spans="1:49" x14ac:dyDescent="0.3">
      <c r="A38" s="2" t="s">
        <v>236</v>
      </c>
      <c r="B38" s="3">
        <f>'C. Basanite FC 10kbar'!A40</f>
        <v>34</v>
      </c>
      <c r="C38" s="2">
        <f>'C. Basanite FC 10kbar'!C40</f>
        <v>1366</v>
      </c>
      <c r="D38" s="2">
        <f>'C. Basanite FC 10kbar'!D40</f>
        <v>10000</v>
      </c>
      <c r="E38" s="5">
        <f>'B. LLD classification'!EA82</f>
        <v>2.8560398539248717</v>
      </c>
      <c r="F38" s="5">
        <f>'C. Basanite FC 10kbar'!L40</f>
        <v>0.34205200000000002</v>
      </c>
      <c r="G38" s="6">
        <f>'C. Basanite FC 10kbar'!N40</f>
        <v>100</v>
      </c>
      <c r="H38" s="7">
        <f t="shared" si="5"/>
        <v>0</v>
      </c>
      <c r="I38" s="8">
        <f>'C. Basanite FC 10kbar'!R40</f>
        <v>40.405959000000003</v>
      </c>
      <c r="J38" s="9">
        <f>'C. Basanite FC 10kbar'!S40</f>
        <v>3.4696530000000001</v>
      </c>
      <c r="K38" s="9">
        <f>'C. Basanite FC 10kbar'!T40</f>
        <v>13.238676</v>
      </c>
      <c r="L38" s="9">
        <f>'C. Basanite FC 10kbar'!U40</f>
        <v>2.0397959999999999</v>
      </c>
      <c r="M38" s="9">
        <f>'C. Basanite FC 10kbar'!V40</f>
        <v>10.188981</v>
      </c>
      <c r="N38" s="9">
        <f>'C. Basanite FC 10kbar'!W40</f>
        <v>0.179982</v>
      </c>
      <c r="O38" s="9">
        <f>'C. Basanite FC 10kbar'!X40</f>
        <v>10.188981</v>
      </c>
      <c r="P38" s="9">
        <f>'C. Basanite FC 10kbar'!Y40</f>
        <v>12.038796</v>
      </c>
      <c r="Q38" s="9">
        <f>'C. Basanite FC 10kbar'!Z40</f>
        <v>1.539846</v>
      </c>
      <c r="R38" s="9">
        <f>'C. Basanite FC 10kbar'!AA40</f>
        <v>2.6997300000000002</v>
      </c>
      <c r="S38" s="9">
        <f>'C. Basanite FC 10kbar'!AB40</f>
        <v>1.8098190000000001</v>
      </c>
      <c r="T38" s="9">
        <f>'C. Basanite FC 10kbar'!AC40</f>
        <v>2.1997800000000001</v>
      </c>
      <c r="U38" s="10">
        <f>'C. Basanite FC 10kbar'!AH40</f>
        <v>0</v>
      </c>
      <c r="V38" s="5">
        <f>'C. Basanite FC 10kbar'!AI40</f>
        <v>0</v>
      </c>
      <c r="W38" s="5"/>
      <c r="X38" s="5"/>
      <c r="Y38" s="5"/>
      <c r="Z38" s="5"/>
      <c r="AA38" s="5"/>
      <c r="AB38" s="5">
        <f>'C. Basanite FC 10kbar'!AJ40</f>
        <v>0</v>
      </c>
      <c r="AC38" s="5">
        <f>'C. Basanite FC 10kbar'!AK40</f>
        <v>0</v>
      </c>
      <c r="AD38" s="10">
        <f>'C. Basanite FC 10kbar'!AL40</f>
        <v>0</v>
      </c>
      <c r="AE38" s="5">
        <f>'C. Basanite FC 10kbar'!AM40</f>
        <v>0</v>
      </c>
      <c r="AF38" s="5"/>
      <c r="AG38" s="5"/>
      <c r="AH38" s="5"/>
      <c r="AI38" s="5"/>
      <c r="AJ38" s="5"/>
      <c r="AK38" s="5">
        <f>'C. Basanite FC 10kbar'!AN40</f>
        <v>0</v>
      </c>
      <c r="AL38" s="5">
        <f>'C. Basanite FC 10kbar'!AO40</f>
        <v>0</v>
      </c>
      <c r="AM38" s="10">
        <f t="shared" si="7"/>
        <v>0</v>
      </c>
      <c r="AN38" s="5">
        <f t="shared" si="8"/>
        <v>0</v>
      </c>
      <c r="AO38" s="5"/>
      <c r="AP38" s="5"/>
      <c r="AQ38" s="5"/>
      <c r="AR38" s="5"/>
      <c r="AS38" s="5"/>
      <c r="AT38" s="5">
        <f t="shared" si="9"/>
        <v>0</v>
      </c>
      <c r="AU38" s="5">
        <f t="shared" si="10"/>
        <v>0</v>
      </c>
      <c r="AV38" s="10">
        <f t="shared" si="11"/>
        <v>100</v>
      </c>
      <c r="AW38" s="48">
        <f t="shared" si="6"/>
        <v>100</v>
      </c>
    </row>
    <row r="39" spans="1:49" x14ac:dyDescent="0.3">
      <c r="A39" s="2" t="s">
        <v>236</v>
      </c>
      <c r="B39" s="3">
        <f>'C. Basanite FC 10kbar'!A41</f>
        <v>35</v>
      </c>
      <c r="C39" s="2">
        <f>'C. Basanite FC 10kbar'!C41</f>
        <v>1365</v>
      </c>
      <c r="D39" s="2">
        <f>'C. Basanite FC 10kbar'!D41</f>
        <v>10000</v>
      </c>
      <c r="E39" s="5">
        <f>'B. LLD classification'!EA83</f>
        <v>2.8564548563279426</v>
      </c>
      <c r="F39" s="5">
        <f>'C. Basanite FC 10kbar'!L41</f>
        <v>0.34457900000000002</v>
      </c>
      <c r="G39" s="6">
        <f>'C. Basanite FC 10kbar'!N41</f>
        <v>100</v>
      </c>
      <c r="H39" s="7">
        <f t="shared" si="5"/>
        <v>0</v>
      </c>
      <c r="I39" s="8">
        <f>'C. Basanite FC 10kbar'!R41</f>
        <v>40.405959000000003</v>
      </c>
      <c r="J39" s="9">
        <f>'C. Basanite FC 10kbar'!S41</f>
        <v>3.4696530000000001</v>
      </c>
      <c r="K39" s="9">
        <f>'C. Basanite FC 10kbar'!T41</f>
        <v>13.238676</v>
      </c>
      <c r="L39" s="9">
        <f>'C. Basanite FC 10kbar'!U41</f>
        <v>2.0397959999999999</v>
      </c>
      <c r="M39" s="9">
        <f>'C. Basanite FC 10kbar'!V41</f>
        <v>10.188981</v>
      </c>
      <c r="N39" s="9">
        <f>'C. Basanite FC 10kbar'!W41</f>
        <v>0.179982</v>
      </c>
      <c r="O39" s="9">
        <f>'C. Basanite FC 10kbar'!X41</f>
        <v>10.188981</v>
      </c>
      <c r="P39" s="9">
        <f>'C. Basanite FC 10kbar'!Y41</f>
        <v>12.038796</v>
      </c>
      <c r="Q39" s="9">
        <f>'C. Basanite FC 10kbar'!Z41</f>
        <v>1.539846</v>
      </c>
      <c r="R39" s="9">
        <f>'C. Basanite FC 10kbar'!AA41</f>
        <v>2.6997300000000002</v>
      </c>
      <c r="S39" s="9">
        <f>'C. Basanite FC 10kbar'!AB41</f>
        <v>1.8098190000000001</v>
      </c>
      <c r="T39" s="9">
        <f>'C. Basanite FC 10kbar'!AC41</f>
        <v>2.1997800000000001</v>
      </c>
      <c r="U39" s="10">
        <f>'C. Basanite FC 10kbar'!AH41</f>
        <v>0</v>
      </c>
      <c r="V39" s="5">
        <f>'C. Basanite FC 10kbar'!AI41</f>
        <v>0</v>
      </c>
      <c r="W39" s="5"/>
      <c r="X39" s="5"/>
      <c r="Y39" s="5"/>
      <c r="Z39" s="5"/>
      <c r="AA39" s="5"/>
      <c r="AB39" s="5">
        <f>'C. Basanite FC 10kbar'!AJ41</f>
        <v>0</v>
      </c>
      <c r="AC39" s="5">
        <f>'C. Basanite FC 10kbar'!AK41</f>
        <v>0</v>
      </c>
      <c r="AD39" s="10">
        <f>'C. Basanite FC 10kbar'!AL41</f>
        <v>0</v>
      </c>
      <c r="AE39" s="5">
        <f>'C. Basanite FC 10kbar'!AM41</f>
        <v>0</v>
      </c>
      <c r="AF39" s="5"/>
      <c r="AG39" s="5"/>
      <c r="AH39" s="5"/>
      <c r="AI39" s="5"/>
      <c r="AJ39" s="5"/>
      <c r="AK39" s="5">
        <f>'C. Basanite FC 10kbar'!AN41</f>
        <v>0</v>
      </c>
      <c r="AL39" s="5">
        <f>'C. Basanite FC 10kbar'!AO41</f>
        <v>0</v>
      </c>
      <c r="AM39" s="10">
        <f t="shared" si="7"/>
        <v>0</v>
      </c>
      <c r="AN39" s="5">
        <f t="shared" si="8"/>
        <v>0</v>
      </c>
      <c r="AO39" s="5"/>
      <c r="AP39" s="5"/>
      <c r="AQ39" s="5"/>
      <c r="AR39" s="5"/>
      <c r="AS39" s="5"/>
      <c r="AT39" s="5">
        <f t="shared" si="9"/>
        <v>0</v>
      </c>
      <c r="AU39" s="5">
        <f t="shared" si="10"/>
        <v>0</v>
      </c>
      <c r="AV39" s="10">
        <f t="shared" si="11"/>
        <v>100</v>
      </c>
      <c r="AW39" s="48">
        <f t="shared" si="6"/>
        <v>100</v>
      </c>
    </row>
    <row r="40" spans="1:49" x14ac:dyDescent="0.3">
      <c r="A40" s="2" t="s">
        <v>236</v>
      </c>
      <c r="B40" s="3">
        <f>'C. Basanite FC 10kbar'!A42</f>
        <v>36</v>
      </c>
      <c r="C40" s="2">
        <f>'C. Basanite FC 10kbar'!C42</f>
        <v>1364</v>
      </c>
      <c r="D40" s="2">
        <f>'C. Basanite FC 10kbar'!D42</f>
        <v>10000</v>
      </c>
      <c r="E40" s="5">
        <f>'B. LLD classification'!EA84</f>
        <v>2.8568700756752574</v>
      </c>
      <c r="F40" s="5">
        <f>'C. Basanite FC 10kbar'!L42</f>
        <v>0.34710800000000003</v>
      </c>
      <c r="G40" s="6">
        <f>'C. Basanite FC 10kbar'!N42</f>
        <v>100</v>
      </c>
      <c r="H40" s="7">
        <f t="shared" si="5"/>
        <v>0</v>
      </c>
      <c r="I40" s="8">
        <f>'C. Basanite FC 10kbar'!R42</f>
        <v>40.405959000000003</v>
      </c>
      <c r="J40" s="9">
        <f>'C. Basanite FC 10kbar'!S42</f>
        <v>3.4696530000000001</v>
      </c>
      <c r="K40" s="9">
        <f>'C. Basanite FC 10kbar'!T42</f>
        <v>13.238676</v>
      </c>
      <c r="L40" s="9">
        <f>'C. Basanite FC 10kbar'!U42</f>
        <v>2.0397959999999999</v>
      </c>
      <c r="M40" s="9">
        <f>'C. Basanite FC 10kbar'!V42</f>
        <v>10.188981</v>
      </c>
      <c r="N40" s="9">
        <f>'C. Basanite FC 10kbar'!W42</f>
        <v>0.179982</v>
      </c>
      <c r="O40" s="9">
        <f>'C. Basanite FC 10kbar'!X42</f>
        <v>10.188981</v>
      </c>
      <c r="P40" s="9">
        <f>'C. Basanite FC 10kbar'!Y42</f>
        <v>12.038796</v>
      </c>
      <c r="Q40" s="9">
        <f>'C. Basanite FC 10kbar'!Z42</f>
        <v>1.539846</v>
      </c>
      <c r="R40" s="9">
        <f>'C. Basanite FC 10kbar'!AA42</f>
        <v>2.6997300000000002</v>
      </c>
      <c r="S40" s="9">
        <f>'C. Basanite FC 10kbar'!AB42</f>
        <v>1.8098190000000001</v>
      </c>
      <c r="T40" s="9">
        <f>'C. Basanite FC 10kbar'!AC42</f>
        <v>2.1997800000000001</v>
      </c>
      <c r="U40" s="10">
        <f>'C. Basanite FC 10kbar'!AH42</f>
        <v>0</v>
      </c>
      <c r="V40" s="5">
        <f>'C. Basanite FC 10kbar'!AI42</f>
        <v>0</v>
      </c>
      <c r="W40" s="5"/>
      <c r="X40" s="5"/>
      <c r="Y40" s="5"/>
      <c r="Z40" s="5"/>
      <c r="AA40" s="5"/>
      <c r="AB40" s="5">
        <f>'C. Basanite FC 10kbar'!AJ42</f>
        <v>0</v>
      </c>
      <c r="AC40" s="5">
        <f>'C. Basanite FC 10kbar'!AK42</f>
        <v>0</v>
      </c>
      <c r="AD40" s="10">
        <f>'C. Basanite FC 10kbar'!AL42</f>
        <v>0</v>
      </c>
      <c r="AE40" s="5">
        <f>'C. Basanite FC 10kbar'!AM42</f>
        <v>0</v>
      </c>
      <c r="AF40" s="5"/>
      <c r="AG40" s="5"/>
      <c r="AH40" s="5"/>
      <c r="AI40" s="5"/>
      <c r="AJ40" s="5"/>
      <c r="AK40" s="5">
        <f>'C. Basanite FC 10kbar'!AN42</f>
        <v>0</v>
      </c>
      <c r="AL40" s="5">
        <f>'C. Basanite FC 10kbar'!AO42</f>
        <v>0</v>
      </c>
      <c r="AM40" s="10">
        <f t="shared" si="7"/>
        <v>0</v>
      </c>
      <c r="AN40" s="5">
        <f t="shared" si="8"/>
        <v>0</v>
      </c>
      <c r="AO40" s="5"/>
      <c r="AP40" s="5"/>
      <c r="AQ40" s="5"/>
      <c r="AR40" s="5"/>
      <c r="AS40" s="5"/>
      <c r="AT40" s="5">
        <f t="shared" si="9"/>
        <v>0</v>
      </c>
      <c r="AU40" s="5">
        <f t="shared" si="10"/>
        <v>0</v>
      </c>
      <c r="AV40" s="10">
        <f t="shared" si="11"/>
        <v>100</v>
      </c>
      <c r="AW40" s="48">
        <f t="shared" si="6"/>
        <v>100</v>
      </c>
    </row>
    <row r="41" spans="1:49" x14ac:dyDescent="0.3">
      <c r="A41" s="2" t="s">
        <v>236</v>
      </c>
      <c r="B41" s="3">
        <f>'C. Basanite FC 10kbar'!A43</f>
        <v>37</v>
      </c>
      <c r="C41" s="2">
        <f>'C. Basanite FC 10kbar'!C43</f>
        <v>1363</v>
      </c>
      <c r="D41" s="2">
        <f>'C. Basanite FC 10kbar'!D43</f>
        <v>10000</v>
      </c>
      <c r="E41" s="5">
        <f>'B. LLD classification'!EA85</f>
        <v>2.8572855121453178</v>
      </c>
      <c r="F41" s="5">
        <f>'C. Basanite FC 10kbar'!L43</f>
        <v>0.34964099999999998</v>
      </c>
      <c r="G41" s="6">
        <f>'C. Basanite FC 10kbar'!N43</f>
        <v>100</v>
      </c>
      <c r="H41" s="7">
        <f t="shared" si="5"/>
        <v>0</v>
      </c>
      <c r="I41" s="8">
        <f>'C. Basanite FC 10kbar'!R43</f>
        <v>40.405959000000003</v>
      </c>
      <c r="J41" s="9">
        <f>'C. Basanite FC 10kbar'!S43</f>
        <v>3.4696530000000001</v>
      </c>
      <c r="K41" s="9">
        <f>'C. Basanite FC 10kbar'!T43</f>
        <v>13.238676</v>
      </c>
      <c r="L41" s="9">
        <f>'C. Basanite FC 10kbar'!U43</f>
        <v>2.0397959999999999</v>
      </c>
      <c r="M41" s="9">
        <f>'C. Basanite FC 10kbar'!V43</f>
        <v>10.188981</v>
      </c>
      <c r="N41" s="9">
        <f>'C. Basanite FC 10kbar'!W43</f>
        <v>0.179982</v>
      </c>
      <c r="O41" s="9">
        <f>'C. Basanite FC 10kbar'!X43</f>
        <v>10.188981</v>
      </c>
      <c r="P41" s="9">
        <f>'C. Basanite FC 10kbar'!Y43</f>
        <v>12.038796</v>
      </c>
      <c r="Q41" s="9">
        <f>'C. Basanite FC 10kbar'!Z43</f>
        <v>1.539846</v>
      </c>
      <c r="R41" s="9">
        <f>'C. Basanite FC 10kbar'!AA43</f>
        <v>2.6997300000000002</v>
      </c>
      <c r="S41" s="9">
        <f>'C. Basanite FC 10kbar'!AB43</f>
        <v>1.8098190000000001</v>
      </c>
      <c r="T41" s="9">
        <f>'C. Basanite FC 10kbar'!AC43</f>
        <v>2.1997800000000001</v>
      </c>
      <c r="U41" s="10">
        <f>'C. Basanite FC 10kbar'!AH43</f>
        <v>0</v>
      </c>
      <c r="V41" s="5">
        <f>'C. Basanite FC 10kbar'!AI43</f>
        <v>0</v>
      </c>
      <c r="W41" s="5"/>
      <c r="X41" s="5"/>
      <c r="Y41" s="5"/>
      <c r="Z41" s="5"/>
      <c r="AA41" s="5"/>
      <c r="AB41" s="5">
        <f>'C. Basanite FC 10kbar'!AJ43</f>
        <v>0</v>
      </c>
      <c r="AC41" s="5">
        <f>'C. Basanite FC 10kbar'!AK43</f>
        <v>0</v>
      </c>
      <c r="AD41" s="10">
        <f>'C. Basanite FC 10kbar'!AL43</f>
        <v>0</v>
      </c>
      <c r="AE41" s="5">
        <f>'C. Basanite FC 10kbar'!AM43</f>
        <v>0</v>
      </c>
      <c r="AF41" s="5"/>
      <c r="AG41" s="5"/>
      <c r="AH41" s="5"/>
      <c r="AI41" s="5"/>
      <c r="AJ41" s="5"/>
      <c r="AK41" s="5">
        <f>'C. Basanite FC 10kbar'!AN43</f>
        <v>0</v>
      </c>
      <c r="AL41" s="5">
        <f>'C. Basanite FC 10kbar'!AO43</f>
        <v>0</v>
      </c>
      <c r="AM41" s="10">
        <f t="shared" si="7"/>
        <v>0</v>
      </c>
      <c r="AN41" s="5">
        <f t="shared" si="8"/>
        <v>0</v>
      </c>
      <c r="AO41" s="5"/>
      <c r="AP41" s="5"/>
      <c r="AQ41" s="5"/>
      <c r="AR41" s="5"/>
      <c r="AS41" s="5"/>
      <c r="AT41" s="5">
        <f t="shared" si="9"/>
        <v>0</v>
      </c>
      <c r="AU41" s="5">
        <f t="shared" si="10"/>
        <v>0</v>
      </c>
      <c r="AV41" s="10">
        <f t="shared" si="11"/>
        <v>100</v>
      </c>
      <c r="AW41" s="48">
        <f t="shared" si="6"/>
        <v>100</v>
      </c>
    </row>
    <row r="42" spans="1:49" x14ac:dyDescent="0.3">
      <c r="A42" s="2" t="s">
        <v>236</v>
      </c>
      <c r="B42" s="3">
        <f>'C. Basanite FC 10kbar'!A44</f>
        <v>38</v>
      </c>
      <c r="C42" s="2">
        <f>'C. Basanite FC 10kbar'!C44</f>
        <v>1362</v>
      </c>
      <c r="D42" s="2">
        <f>'C. Basanite FC 10kbar'!D44</f>
        <v>10000</v>
      </c>
      <c r="E42" s="5">
        <f>'B. LLD classification'!EA86</f>
        <v>2.8577011659168399</v>
      </c>
      <c r="F42" s="5">
        <f>'C. Basanite FC 10kbar'!L44</f>
        <v>0.35217700000000002</v>
      </c>
      <c r="G42" s="6">
        <f>'C. Basanite FC 10kbar'!N44</f>
        <v>100</v>
      </c>
      <c r="H42" s="7">
        <f t="shared" si="5"/>
        <v>0</v>
      </c>
      <c r="I42" s="8">
        <f>'C. Basanite FC 10kbar'!R44</f>
        <v>40.405959000000003</v>
      </c>
      <c r="J42" s="9">
        <f>'C. Basanite FC 10kbar'!S44</f>
        <v>3.4696530000000001</v>
      </c>
      <c r="K42" s="9">
        <f>'C. Basanite FC 10kbar'!T44</f>
        <v>13.238676</v>
      </c>
      <c r="L42" s="9">
        <f>'C. Basanite FC 10kbar'!U44</f>
        <v>2.0397959999999999</v>
      </c>
      <c r="M42" s="9">
        <f>'C. Basanite FC 10kbar'!V44</f>
        <v>10.188981</v>
      </c>
      <c r="N42" s="9">
        <f>'C. Basanite FC 10kbar'!W44</f>
        <v>0.179982</v>
      </c>
      <c r="O42" s="9">
        <f>'C. Basanite FC 10kbar'!X44</f>
        <v>10.188981</v>
      </c>
      <c r="P42" s="9">
        <f>'C. Basanite FC 10kbar'!Y44</f>
        <v>12.038796</v>
      </c>
      <c r="Q42" s="9">
        <f>'C. Basanite FC 10kbar'!Z44</f>
        <v>1.539846</v>
      </c>
      <c r="R42" s="9">
        <f>'C. Basanite FC 10kbar'!AA44</f>
        <v>2.6997300000000002</v>
      </c>
      <c r="S42" s="9">
        <f>'C. Basanite FC 10kbar'!AB44</f>
        <v>1.8098190000000001</v>
      </c>
      <c r="T42" s="9">
        <f>'C. Basanite FC 10kbar'!AC44</f>
        <v>2.1997800000000001</v>
      </c>
      <c r="U42" s="10">
        <f>'C. Basanite FC 10kbar'!AH44</f>
        <v>0</v>
      </c>
      <c r="V42" s="5">
        <f>'C. Basanite FC 10kbar'!AI44</f>
        <v>0</v>
      </c>
      <c r="W42" s="5"/>
      <c r="X42" s="5"/>
      <c r="Y42" s="5"/>
      <c r="Z42" s="5"/>
      <c r="AA42" s="5"/>
      <c r="AB42" s="5">
        <f>'C. Basanite FC 10kbar'!AJ44</f>
        <v>0</v>
      </c>
      <c r="AC42" s="5">
        <f>'C. Basanite FC 10kbar'!AK44</f>
        <v>0</v>
      </c>
      <c r="AD42" s="10">
        <f>'C. Basanite FC 10kbar'!AL44</f>
        <v>0</v>
      </c>
      <c r="AE42" s="5">
        <f>'C. Basanite FC 10kbar'!AM44</f>
        <v>0</v>
      </c>
      <c r="AF42" s="5"/>
      <c r="AG42" s="5"/>
      <c r="AH42" s="5"/>
      <c r="AI42" s="5"/>
      <c r="AJ42" s="5"/>
      <c r="AK42" s="5">
        <f>'C. Basanite FC 10kbar'!AN44</f>
        <v>0</v>
      </c>
      <c r="AL42" s="5">
        <f>'C. Basanite FC 10kbar'!AO44</f>
        <v>0</v>
      </c>
      <c r="AM42" s="10">
        <f t="shared" si="7"/>
        <v>0</v>
      </c>
      <c r="AN42" s="5">
        <f t="shared" si="8"/>
        <v>0</v>
      </c>
      <c r="AO42" s="5"/>
      <c r="AP42" s="5"/>
      <c r="AQ42" s="5"/>
      <c r="AR42" s="5"/>
      <c r="AS42" s="5"/>
      <c r="AT42" s="5">
        <f t="shared" si="9"/>
        <v>0</v>
      </c>
      <c r="AU42" s="5">
        <f t="shared" si="10"/>
        <v>0</v>
      </c>
      <c r="AV42" s="10">
        <f t="shared" si="11"/>
        <v>100</v>
      </c>
      <c r="AW42" s="48">
        <f t="shared" si="6"/>
        <v>100</v>
      </c>
    </row>
    <row r="43" spans="1:49" x14ac:dyDescent="0.3">
      <c r="A43" s="2" t="s">
        <v>236</v>
      </c>
      <c r="B43" s="3">
        <f>'C. Basanite FC 10kbar'!A45</f>
        <v>39</v>
      </c>
      <c r="C43" s="2">
        <f>'C. Basanite FC 10kbar'!C45</f>
        <v>1361</v>
      </c>
      <c r="D43" s="2">
        <f>'C. Basanite FC 10kbar'!D45</f>
        <v>10000</v>
      </c>
      <c r="E43" s="5">
        <f>'B. LLD classification'!EA87</f>
        <v>2.8581170371687414</v>
      </c>
      <c r="F43" s="5">
        <f>'C. Basanite FC 10kbar'!L45</f>
        <v>0.354717</v>
      </c>
      <c r="G43" s="6">
        <f>'C. Basanite FC 10kbar'!N45</f>
        <v>100</v>
      </c>
      <c r="H43" s="7">
        <f t="shared" si="5"/>
        <v>0</v>
      </c>
      <c r="I43" s="8">
        <f>'C. Basanite FC 10kbar'!R45</f>
        <v>40.405959000000003</v>
      </c>
      <c r="J43" s="9">
        <f>'C. Basanite FC 10kbar'!S45</f>
        <v>3.4696530000000001</v>
      </c>
      <c r="K43" s="9">
        <f>'C. Basanite FC 10kbar'!T45</f>
        <v>13.238676</v>
      </c>
      <c r="L43" s="9">
        <f>'C. Basanite FC 10kbar'!U45</f>
        <v>2.0397959999999999</v>
      </c>
      <c r="M43" s="9">
        <f>'C. Basanite FC 10kbar'!V45</f>
        <v>10.188981</v>
      </c>
      <c r="N43" s="9">
        <f>'C. Basanite FC 10kbar'!W45</f>
        <v>0.179982</v>
      </c>
      <c r="O43" s="9">
        <f>'C. Basanite FC 10kbar'!X45</f>
        <v>10.188981</v>
      </c>
      <c r="P43" s="9">
        <f>'C. Basanite FC 10kbar'!Y45</f>
        <v>12.038796</v>
      </c>
      <c r="Q43" s="9">
        <f>'C. Basanite FC 10kbar'!Z45</f>
        <v>1.539846</v>
      </c>
      <c r="R43" s="9">
        <f>'C. Basanite FC 10kbar'!AA45</f>
        <v>2.6997300000000002</v>
      </c>
      <c r="S43" s="9">
        <f>'C. Basanite FC 10kbar'!AB45</f>
        <v>1.8098190000000001</v>
      </c>
      <c r="T43" s="9">
        <f>'C. Basanite FC 10kbar'!AC45</f>
        <v>2.1997800000000001</v>
      </c>
      <c r="U43" s="10">
        <f>'C. Basanite FC 10kbar'!AH45</f>
        <v>0</v>
      </c>
      <c r="V43" s="5">
        <f>'C. Basanite FC 10kbar'!AI45</f>
        <v>0</v>
      </c>
      <c r="W43" s="5"/>
      <c r="X43" s="5"/>
      <c r="Y43" s="5"/>
      <c r="Z43" s="5"/>
      <c r="AA43" s="5"/>
      <c r="AB43" s="5">
        <f>'C. Basanite FC 10kbar'!AJ45</f>
        <v>0</v>
      </c>
      <c r="AC43" s="5">
        <f>'C. Basanite FC 10kbar'!AK45</f>
        <v>0</v>
      </c>
      <c r="AD43" s="10">
        <f>'C. Basanite FC 10kbar'!AL45</f>
        <v>0</v>
      </c>
      <c r="AE43" s="5">
        <f>'C. Basanite FC 10kbar'!AM45</f>
        <v>0</v>
      </c>
      <c r="AF43" s="5"/>
      <c r="AG43" s="5"/>
      <c r="AH43" s="5"/>
      <c r="AI43" s="5"/>
      <c r="AJ43" s="5"/>
      <c r="AK43" s="5">
        <f>'C. Basanite FC 10kbar'!AN45</f>
        <v>0</v>
      </c>
      <c r="AL43" s="5">
        <f>'C. Basanite FC 10kbar'!AO45</f>
        <v>0</v>
      </c>
      <c r="AM43" s="10">
        <f t="shared" si="7"/>
        <v>0</v>
      </c>
      <c r="AN43" s="5">
        <f t="shared" si="8"/>
        <v>0</v>
      </c>
      <c r="AO43" s="5"/>
      <c r="AP43" s="5"/>
      <c r="AQ43" s="5"/>
      <c r="AR43" s="5"/>
      <c r="AS43" s="5"/>
      <c r="AT43" s="5">
        <f t="shared" si="9"/>
        <v>0</v>
      </c>
      <c r="AU43" s="5">
        <f t="shared" si="10"/>
        <v>0</v>
      </c>
      <c r="AV43" s="10">
        <f t="shared" si="11"/>
        <v>100</v>
      </c>
      <c r="AW43" s="48">
        <f t="shared" si="6"/>
        <v>100</v>
      </c>
    </row>
    <row r="44" spans="1:49" x14ac:dyDescent="0.3">
      <c r="A44" s="2" t="s">
        <v>236</v>
      </c>
      <c r="B44" s="3">
        <f>'C. Basanite FC 10kbar'!A46</f>
        <v>40</v>
      </c>
      <c r="C44" s="2">
        <f>'C. Basanite FC 10kbar'!C46</f>
        <v>1360</v>
      </c>
      <c r="D44" s="2">
        <f>'C. Basanite FC 10kbar'!D46</f>
        <v>10000</v>
      </c>
      <c r="E44" s="5">
        <f>'B. LLD classification'!EA88</f>
        <v>2.8585331260801503</v>
      </c>
      <c r="F44" s="5">
        <f>'C. Basanite FC 10kbar'!L46</f>
        <v>0.35725899999999999</v>
      </c>
      <c r="G44" s="6">
        <f>'C. Basanite FC 10kbar'!N46</f>
        <v>100</v>
      </c>
      <c r="H44" s="7">
        <f t="shared" si="5"/>
        <v>0</v>
      </c>
      <c r="I44" s="8">
        <f>'C. Basanite FC 10kbar'!R46</f>
        <v>40.405959000000003</v>
      </c>
      <c r="J44" s="9">
        <f>'C. Basanite FC 10kbar'!S46</f>
        <v>3.4696530000000001</v>
      </c>
      <c r="K44" s="9">
        <f>'C. Basanite FC 10kbar'!T46</f>
        <v>13.238676</v>
      </c>
      <c r="L44" s="9">
        <f>'C. Basanite FC 10kbar'!U46</f>
        <v>2.0397959999999999</v>
      </c>
      <c r="M44" s="9">
        <f>'C. Basanite FC 10kbar'!V46</f>
        <v>10.188981</v>
      </c>
      <c r="N44" s="9">
        <f>'C. Basanite FC 10kbar'!W46</f>
        <v>0.179982</v>
      </c>
      <c r="O44" s="9">
        <f>'C. Basanite FC 10kbar'!X46</f>
        <v>10.188981</v>
      </c>
      <c r="P44" s="9">
        <f>'C. Basanite FC 10kbar'!Y46</f>
        <v>12.038796</v>
      </c>
      <c r="Q44" s="9">
        <f>'C. Basanite FC 10kbar'!Z46</f>
        <v>1.539846</v>
      </c>
      <c r="R44" s="9">
        <f>'C. Basanite FC 10kbar'!AA46</f>
        <v>2.6997300000000002</v>
      </c>
      <c r="S44" s="9">
        <f>'C. Basanite FC 10kbar'!AB46</f>
        <v>1.8098190000000001</v>
      </c>
      <c r="T44" s="9">
        <f>'C. Basanite FC 10kbar'!AC46</f>
        <v>2.1997800000000001</v>
      </c>
      <c r="U44" s="10">
        <f>'C. Basanite FC 10kbar'!AH46</f>
        <v>0</v>
      </c>
      <c r="V44" s="5">
        <f>'C. Basanite FC 10kbar'!AI46</f>
        <v>0</v>
      </c>
      <c r="W44" s="5"/>
      <c r="X44" s="5"/>
      <c r="Y44" s="5"/>
      <c r="Z44" s="5"/>
      <c r="AA44" s="5"/>
      <c r="AB44" s="5">
        <f>'C. Basanite FC 10kbar'!AJ46</f>
        <v>0</v>
      </c>
      <c r="AC44" s="5">
        <f>'C. Basanite FC 10kbar'!AK46</f>
        <v>0</v>
      </c>
      <c r="AD44" s="10">
        <f>'C. Basanite FC 10kbar'!AL46</f>
        <v>0</v>
      </c>
      <c r="AE44" s="5">
        <f>'C. Basanite FC 10kbar'!AM46</f>
        <v>0</v>
      </c>
      <c r="AF44" s="5"/>
      <c r="AG44" s="5"/>
      <c r="AH44" s="5"/>
      <c r="AI44" s="5"/>
      <c r="AJ44" s="5"/>
      <c r="AK44" s="5">
        <f>'C. Basanite FC 10kbar'!AN46</f>
        <v>0</v>
      </c>
      <c r="AL44" s="5">
        <f>'C. Basanite FC 10kbar'!AO46</f>
        <v>0</v>
      </c>
      <c r="AM44" s="10">
        <f t="shared" si="7"/>
        <v>0</v>
      </c>
      <c r="AN44" s="5">
        <f t="shared" si="8"/>
        <v>0</v>
      </c>
      <c r="AO44" s="5"/>
      <c r="AP44" s="5"/>
      <c r="AQ44" s="5"/>
      <c r="AR44" s="5"/>
      <c r="AS44" s="5"/>
      <c r="AT44" s="5">
        <f t="shared" si="9"/>
        <v>0</v>
      </c>
      <c r="AU44" s="5">
        <f t="shared" si="10"/>
        <v>0</v>
      </c>
      <c r="AV44" s="10">
        <f t="shared" si="11"/>
        <v>100</v>
      </c>
      <c r="AW44" s="48">
        <f t="shared" si="6"/>
        <v>100</v>
      </c>
    </row>
    <row r="45" spans="1:49" x14ac:dyDescent="0.3">
      <c r="A45" s="2" t="s">
        <v>236</v>
      </c>
      <c r="B45" s="3">
        <f>'C. Basanite FC 10kbar'!A47</f>
        <v>41</v>
      </c>
      <c r="C45" s="2">
        <f>'C. Basanite FC 10kbar'!C47</f>
        <v>1359</v>
      </c>
      <c r="D45" s="2">
        <f>'C. Basanite FC 10kbar'!D47</f>
        <v>10000</v>
      </c>
      <c r="E45" s="5">
        <f>'B. LLD classification'!EA89</f>
        <v>2.8589494328304035</v>
      </c>
      <c r="F45" s="5">
        <f>'C. Basanite FC 10kbar'!L47</f>
        <v>0.35980400000000001</v>
      </c>
      <c r="G45" s="6">
        <f>'C. Basanite FC 10kbar'!N47</f>
        <v>100</v>
      </c>
      <c r="H45" s="7">
        <f t="shared" si="5"/>
        <v>0</v>
      </c>
      <c r="I45" s="8">
        <f>'C. Basanite FC 10kbar'!R47</f>
        <v>40.405959000000003</v>
      </c>
      <c r="J45" s="9">
        <f>'C. Basanite FC 10kbar'!S47</f>
        <v>3.4696530000000001</v>
      </c>
      <c r="K45" s="9">
        <f>'C. Basanite FC 10kbar'!T47</f>
        <v>13.238676</v>
      </c>
      <c r="L45" s="9">
        <f>'C. Basanite FC 10kbar'!U47</f>
        <v>2.0397959999999999</v>
      </c>
      <c r="M45" s="9">
        <f>'C. Basanite FC 10kbar'!V47</f>
        <v>10.188981</v>
      </c>
      <c r="N45" s="9">
        <f>'C. Basanite FC 10kbar'!W47</f>
        <v>0.179982</v>
      </c>
      <c r="O45" s="9">
        <f>'C. Basanite FC 10kbar'!X47</f>
        <v>10.188981</v>
      </c>
      <c r="P45" s="9">
        <f>'C. Basanite FC 10kbar'!Y47</f>
        <v>12.038796</v>
      </c>
      <c r="Q45" s="9">
        <f>'C. Basanite FC 10kbar'!Z47</f>
        <v>1.539846</v>
      </c>
      <c r="R45" s="9">
        <f>'C. Basanite FC 10kbar'!AA47</f>
        <v>2.6997300000000002</v>
      </c>
      <c r="S45" s="9">
        <f>'C. Basanite FC 10kbar'!AB47</f>
        <v>1.8098190000000001</v>
      </c>
      <c r="T45" s="9">
        <f>'C. Basanite FC 10kbar'!AC47</f>
        <v>2.1997800000000001</v>
      </c>
      <c r="U45" s="10">
        <f>'C. Basanite FC 10kbar'!AH47</f>
        <v>0</v>
      </c>
      <c r="V45" s="5">
        <f>'C. Basanite FC 10kbar'!AI47</f>
        <v>0</v>
      </c>
      <c r="W45" s="5"/>
      <c r="X45" s="5"/>
      <c r="Y45" s="5"/>
      <c r="Z45" s="5"/>
      <c r="AA45" s="5"/>
      <c r="AB45" s="5">
        <f>'C. Basanite FC 10kbar'!AJ47</f>
        <v>0</v>
      </c>
      <c r="AC45" s="5">
        <f>'C. Basanite FC 10kbar'!AK47</f>
        <v>0</v>
      </c>
      <c r="AD45" s="10">
        <f>'C. Basanite FC 10kbar'!AL47</f>
        <v>0</v>
      </c>
      <c r="AE45" s="5">
        <f>'C. Basanite FC 10kbar'!AM47</f>
        <v>0</v>
      </c>
      <c r="AF45" s="5"/>
      <c r="AG45" s="5"/>
      <c r="AH45" s="5"/>
      <c r="AI45" s="5"/>
      <c r="AJ45" s="5"/>
      <c r="AK45" s="5">
        <f>'C. Basanite FC 10kbar'!AN47</f>
        <v>0</v>
      </c>
      <c r="AL45" s="5">
        <f>'C. Basanite FC 10kbar'!AO47</f>
        <v>0</v>
      </c>
      <c r="AM45" s="10">
        <f t="shared" si="7"/>
        <v>0</v>
      </c>
      <c r="AN45" s="5">
        <f t="shared" si="8"/>
        <v>0</v>
      </c>
      <c r="AO45" s="5"/>
      <c r="AP45" s="5"/>
      <c r="AQ45" s="5"/>
      <c r="AR45" s="5"/>
      <c r="AS45" s="5"/>
      <c r="AT45" s="5">
        <f t="shared" si="9"/>
        <v>0</v>
      </c>
      <c r="AU45" s="5">
        <f t="shared" si="10"/>
        <v>0</v>
      </c>
      <c r="AV45" s="10">
        <f t="shared" si="11"/>
        <v>100</v>
      </c>
      <c r="AW45" s="48">
        <f t="shared" si="6"/>
        <v>100</v>
      </c>
    </row>
    <row r="46" spans="1:49" x14ac:dyDescent="0.3">
      <c r="A46" s="2" t="s">
        <v>236</v>
      </c>
      <c r="B46" s="3">
        <f>'C. Basanite FC 10kbar'!A48</f>
        <v>42</v>
      </c>
      <c r="C46" s="2">
        <f>'C. Basanite FC 10kbar'!C48</f>
        <v>1358</v>
      </c>
      <c r="D46" s="2">
        <f>'C. Basanite FC 10kbar'!D48</f>
        <v>10000</v>
      </c>
      <c r="E46" s="5">
        <f>'B. LLD classification'!EA90</f>
        <v>2.859365957599044</v>
      </c>
      <c r="F46" s="5">
        <f>'C. Basanite FC 10kbar'!L48</f>
        <v>0.36235299999999998</v>
      </c>
      <c r="G46" s="6">
        <f>'C. Basanite FC 10kbar'!N48</f>
        <v>100</v>
      </c>
      <c r="H46" s="7">
        <f t="shared" si="5"/>
        <v>0</v>
      </c>
      <c r="I46" s="8">
        <f>'C. Basanite FC 10kbar'!R48</f>
        <v>40.405959000000003</v>
      </c>
      <c r="J46" s="9">
        <f>'C. Basanite FC 10kbar'!S48</f>
        <v>3.4696530000000001</v>
      </c>
      <c r="K46" s="9">
        <f>'C. Basanite FC 10kbar'!T48</f>
        <v>13.238676</v>
      </c>
      <c r="L46" s="9">
        <f>'C. Basanite FC 10kbar'!U48</f>
        <v>2.0397959999999999</v>
      </c>
      <c r="M46" s="9">
        <f>'C. Basanite FC 10kbar'!V48</f>
        <v>10.188981</v>
      </c>
      <c r="N46" s="9">
        <f>'C. Basanite FC 10kbar'!W48</f>
        <v>0.179982</v>
      </c>
      <c r="O46" s="9">
        <f>'C. Basanite FC 10kbar'!X48</f>
        <v>10.188981</v>
      </c>
      <c r="P46" s="9">
        <f>'C. Basanite FC 10kbar'!Y48</f>
        <v>12.038796</v>
      </c>
      <c r="Q46" s="9">
        <f>'C. Basanite FC 10kbar'!Z48</f>
        <v>1.539846</v>
      </c>
      <c r="R46" s="9">
        <f>'C. Basanite FC 10kbar'!AA48</f>
        <v>2.6997300000000002</v>
      </c>
      <c r="S46" s="9">
        <f>'C. Basanite FC 10kbar'!AB48</f>
        <v>1.8098190000000001</v>
      </c>
      <c r="T46" s="9">
        <f>'C. Basanite FC 10kbar'!AC48</f>
        <v>2.1997800000000001</v>
      </c>
      <c r="U46" s="10">
        <f>'C. Basanite FC 10kbar'!AH48</f>
        <v>0</v>
      </c>
      <c r="V46" s="5">
        <f>'C. Basanite FC 10kbar'!AI48</f>
        <v>0</v>
      </c>
      <c r="W46" s="5"/>
      <c r="X46" s="5"/>
      <c r="Y46" s="5"/>
      <c r="Z46" s="5"/>
      <c r="AA46" s="5"/>
      <c r="AB46" s="5">
        <f>'C. Basanite FC 10kbar'!AJ48</f>
        <v>0</v>
      </c>
      <c r="AC46" s="5">
        <f>'C. Basanite FC 10kbar'!AK48</f>
        <v>0</v>
      </c>
      <c r="AD46" s="10">
        <f>'C. Basanite FC 10kbar'!AL48</f>
        <v>0</v>
      </c>
      <c r="AE46" s="5">
        <f>'C. Basanite FC 10kbar'!AM48</f>
        <v>0</v>
      </c>
      <c r="AF46" s="5"/>
      <c r="AG46" s="5"/>
      <c r="AH46" s="5"/>
      <c r="AI46" s="5"/>
      <c r="AJ46" s="5"/>
      <c r="AK46" s="5">
        <f>'C. Basanite FC 10kbar'!AN48</f>
        <v>0</v>
      </c>
      <c r="AL46" s="5">
        <f>'C. Basanite FC 10kbar'!AO48</f>
        <v>0</v>
      </c>
      <c r="AM46" s="10">
        <f t="shared" si="7"/>
        <v>0</v>
      </c>
      <c r="AN46" s="5">
        <f t="shared" si="8"/>
        <v>0</v>
      </c>
      <c r="AO46" s="5"/>
      <c r="AP46" s="5"/>
      <c r="AQ46" s="5"/>
      <c r="AR46" s="5"/>
      <c r="AS46" s="5"/>
      <c r="AT46" s="5">
        <f t="shared" si="9"/>
        <v>0</v>
      </c>
      <c r="AU46" s="5">
        <f t="shared" si="10"/>
        <v>0</v>
      </c>
      <c r="AV46" s="10">
        <f t="shared" si="11"/>
        <v>100</v>
      </c>
      <c r="AW46" s="48">
        <f t="shared" si="6"/>
        <v>100</v>
      </c>
    </row>
    <row r="47" spans="1:49" x14ac:dyDescent="0.3">
      <c r="A47" s="2" t="s">
        <v>236</v>
      </c>
      <c r="B47" s="3">
        <f>'C. Basanite FC 10kbar'!A49</f>
        <v>43</v>
      </c>
      <c r="C47" s="2">
        <f>'C. Basanite FC 10kbar'!C49</f>
        <v>1357</v>
      </c>
      <c r="D47" s="2">
        <f>'C. Basanite FC 10kbar'!D49</f>
        <v>10000</v>
      </c>
      <c r="E47" s="5">
        <f>'B. LLD classification'!EA91</f>
        <v>2.8597827005658232</v>
      </c>
      <c r="F47" s="5">
        <f>'C. Basanite FC 10kbar'!L49</f>
        <v>0.36490499999999998</v>
      </c>
      <c r="G47" s="6">
        <f>'C. Basanite FC 10kbar'!N49</f>
        <v>100</v>
      </c>
      <c r="H47" s="7">
        <f t="shared" si="5"/>
        <v>0</v>
      </c>
      <c r="I47" s="8">
        <f>'C. Basanite FC 10kbar'!R49</f>
        <v>40.405959000000003</v>
      </c>
      <c r="J47" s="9">
        <f>'C. Basanite FC 10kbar'!S49</f>
        <v>3.4696530000000001</v>
      </c>
      <c r="K47" s="9">
        <f>'C. Basanite FC 10kbar'!T49</f>
        <v>13.238676</v>
      </c>
      <c r="L47" s="9">
        <f>'C. Basanite FC 10kbar'!U49</f>
        <v>2.0397959999999999</v>
      </c>
      <c r="M47" s="9">
        <f>'C. Basanite FC 10kbar'!V49</f>
        <v>10.188981</v>
      </c>
      <c r="N47" s="9">
        <f>'C. Basanite FC 10kbar'!W49</f>
        <v>0.179982</v>
      </c>
      <c r="O47" s="9">
        <f>'C. Basanite FC 10kbar'!X49</f>
        <v>10.188981</v>
      </c>
      <c r="P47" s="9">
        <f>'C. Basanite FC 10kbar'!Y49</f>
        <v>12.038796</v>
      </c>
      <c r="Q47" s="9">
        <f>'C. Basanite FC 10kbar'!Z49</f>
        <v>1.539846</v>
      </c>
      <c r="R47" s="9">
        <f>'C. Basanite FC 10kbar'!AA49</f>
        <v>2.6997300000000002</v>
      </c>
      <c r="S47" s="9">
        <f>'C. Basanite FC 10kbar'!AB49</f>
        <v>1.8098190000000001</v>
      </c>
      <c r="T47" s="9">
        <f>'C. Basanite FC 10kbar'!AC49</f>
        <v>2.1997800000000001</v>
      </c>
      <c r="U47" s="10">
        <f>'C. Basanite FC 10kbar'!AH49</f>
        <v>0</v>
      </c>
      <c r="V47" s="5">
        <f>'C. Basanite FC 10kbar'!AI49</f>
        <v>0</v>
      </c>
      <c r="W47" s="5"/>
      <c r="X47" s="5"/>
      <c r="Y47" s="5"/>
      <c r="Z47" s="5"/>
      <c r="AA47" s="5"/>
      <c r="AB47" s="5">
        <f>'C. Basanite FC 10kbar'!AJ49</f>
        <v>0</v>
      </c>
      <c r="AC47" s="5">
        <f>'C. Basanite FC 10kbar'!AK49</f>
        <v>0</v>
      </c>
      <c r="AD47" s="10">
        <f>'C. Basanite FC 10kbar'!AL49</f>
        <v>0</v>
      </c>
      <c r="AE47" s="5">
        <f>'C. Basanite FC 10kbar'!AM49</f>
        <v>0</v>
      </c>
      <c r="AF47" s="5"/>
      <c r="AG47" s="5"/>
      <c r="AH47" s="5"/>
      <c r="AI47" s="5"/>
      <c r="AJ47" s="5"/>
      <c r="AK47" s="5">
        <f>'C. Basanite FC 10kbar'!AN49</f>
        <v>0</v>
      </c>
      <c r="AL47" s="5">
        <f>'C. Basanite FC 10kbar'!AO49</f>
        <v>0</v>
      </c>
      <c r="AM47" s="10">
        <f t="shared" si="7"/>
        <v>0</v>
      </c>
      <c r="AN47" s="5">
        <f t="shared" si="8"/>
        <v>0</v>
      </c>
      <c r="AO47" s="5"/>
      <c r="AP47" s="5"/>
      <c r="AQ47" s="5"/>
      <c r="AR47" s="5"/>
      <c r="AS47" s="5"/>
      <c r="AT47" s="5">
        <f t="shared" si="9"/>
        <v>0</v>
      </c>
      <c r="AU47" s="5">
        <f t="shared" si="10"/>
        <v>0</v>
      </c>
      <c r="AV47" s="10">
        <f t="shared" si="11"/>
        <v>100</v>
      </c>
      <c r="AW47" s="48">
        <f t="shared" si="6"/>
        <v>100</v>
      </c>
    </row>
    <row r="48" spans="1:49" x14ac:dyDescent="0.3">
      <c r="A48" s="2" t="s">
        <v>236</v>
      </c>
      <c r="B48" s="3">
        <f>'C. Basanite FC 10kbar'!A50</f>
        <v>44</v>
      </c>
      <c r="C48" s="2">
        <f>'C. Basanite FC 10kbar'!C50</f>
        <v>1356</v>
      </c>
      <c r="D48" s="2">
        <f>'C. Basanite FC 10kbar'!D50</f>
        <v>10000</v>
      </c>
      <c r="E48" s="5">
        <f>'B. LLD classification'!EA92</f>
        <v>2.8601996619107046</v>
      </c>
      <c r="F48" s="5">
        <f>'C. Basanite FC 10kbar'!L50</f>
        <v>0.36745899999999998</v>
      </c>
      <c r="G48" s="6">
        <f>'C. Basanite FC 10kbar'!N50</f>
        <v>100</v>
      </c>
      <c r="H48" s="7">
        <f t="shared" si="5"/>
        <v>0</v>
      </c>
      <c r="I48" s="8">
        <f>'C. Basanite FC 10kbar'!R50</f>
        <v>40.405959000000003</v>
      </c>
      <c r="J48" s="9">
        <f>'C. Basanite FC 10kbar'!S50</f>
        <v>3.4696530000000001</v>
      </c>
      <c r="K48" s="9">
        <f>'C. Basanite FC 10kbar'!T50</f>
        <v>13.238676</v>
      </c>
      <c r="L48" s="9">
        <f>'C. Basanite FC 10kbar'!U50</f>
        <v>2.0397959999999999</v>
      </c>
      <c r="M48" s="9">
        <f>'C. Basanite FC 10kbar'!V50</f>
        <v>10.188981</v>
      </c>
      <c r="N48" s="9">
        <f>'C. Basanite FC 10kbar'!W50</f>
        <v>0.179982</v>
      </c>
      <c r="O48" s="9">
        <f>'C. Basanite FC 10kbar'!X50</f>
        <v>10.188981</v>
      </c>
      <c r="P48" s="9">
        <f>'C. Basanite FC 10kbar'!Y50</f>
        <v>12.038796</v>
      </c>
      <c r="Q48" s="9">
        <f>'C. Basanite FC 10kbar'!Z50</f>
        <v>1.539846</v>
      </c>
      <c r="R48" s="9">
        <f>'C. Basanite FC 10kbar'!AA50</f>
        <v>2.6997300000000002</v>
      </c>
      <c r="S48" s="9">
        <f>'C. Basanite FC 10kbar'!AB50</f>
        <v>1.8098190000000001</v>
      </c>
      <c r="T48" s="9">
        <f>'C. Basanite FC 10kbar'!AC50</f>
        <v>2.1997800000000001</v>
      </c>
      <c r="U48" s="10">
        <f>'C. Basanite FC 10kbar'!AH50</f>
        <v>0</v>
      </c>
      <c r="V48" s="5">
        <f>'C. Basanite FC 10kbar'!AI50</f>
        <v>0</v>
      </c>
      <c r="W48" s="5"/>
      <c r="X48" s="5"/>
      <c r="Y48" s="5"/>
      <c r="Z48" s="5"/>
      <c r="AA48" s="5"/>
      <c r="AB48" s="5">
        <f>'C. Basanite FC 10kbar'!AJ50</f>
        <v>0</v>
      </c>
      <c r="AC48" s="5">
        <f>'C. Basanite FC 10kbar'!AK50</f>
        <v>0</v>
      </c>
      <c r="AD48" s="10">
        <f>'C. Basanite FC 10kbar'!AL50</f>
        <v>0</v>
      </c>
      <c r="AE48" s="5">
        <f>'C. Basanite FC 10kbar'!AM50</f>
        <v>0</v>
      </c>
      <c r="AF48" s="5"/>
      <c r="AG48" s="5"/>
      <c r="AH48" s="5"/>
      <c r="AI48" s="5"/>
      <c r="AJ48" s="5"/>
      <c r="AK48" s="5">
        <f>'C. Basanite FC 10kbar'!AN50</f>
        <v>0</v>
      </c>
      <c r="AL48" s="5">
        <f>'C. Basanite FC 10kbar'!AO50</f>
        <v>0</v>
      </c>
      <c r="AM48" s="10">
        <f t="shared" si="7"/>
        <v>0</v>
      </c>
      <c r="AN48" s="5">
        <f t="shared" si="8"/>
        <v>0</v>
      </c>
      <c r="AO48" s="5"/>
      <c r="AP48" s="5"/>
      <c r="AQ48" s="5"/>
      <c r="AR48" s="5"/>
      <c r="AS48" s="5"/>
      <c r="AT48" s="5">
        <f t="shared" si="9"/>
        <v>0</v>
      </c>
      <c r="AU48" s="5">
        <f t="shared" si="10"/>
        <v>0</v>
      </c>
      <c r="AV48" s="10">
        <f t="shared" si="11"/>
        <v>100</v>
      </c>
      <c r="AW48" s="48">
        <f t="shared" si="6"/>
        <v>100</v>
      </c>
    </row>
    <row r="49" spans="1:49" x14ac:dyDescent="0.3">
      <c r="A49" s="2" t="s">
        <v>236</v>
      </c>
      <c r="B49" s="3">
        <f>'C. Basanite FC 10kbar'!A51</f>
        <v>45</v>
      </c>
      <c r="C49" s="2">
        <f>'C. Basanite FC 10kbar'!C51</f>
        <v>1355</v>
      </c>
      <c r="D49" s="2">
        <f>'C. Basanite FC 10kbar'!D51</f>
        <v>10000</v>
      </c>
      <c r="E49" s="5">
        <f>'B. LLD classification'!EA93</f>
        <v>2.8606168418138558</v>
      </c>
      <c r="F49" s="5">
        <f>'C. Basanite FC 10kbar'!L51</f>
        <v>0.37001699999999998</v>
      </c>
      <c r="G49" s="6">
        <f>'C. Basanite FC 10kbar'!N51</f>
        <v>100</v>
      </c>
      <c r="H49" s="7">
        <f t="shared" si="5"/>
        <v>0</v>
      </c>
      <c r="I49" s="8">
        <f>'C. Basanite FC 10kbar'!R51</f>
        <v>40.405959000000003</v>
      </c>
      <c r="J49" s="9">
        <f>'C. Basanite FC 10kbar'!S51</f>
        <v>3.4696530000000001</v>
      </c>
      <c r="K49" s="9">
        <f>'C. Basanite FC 10kbar'!T51</f>
        <v>13.238676</v>
      </c>
      <c r="L49" s="9">
        <f>'C. Basanite FC 10kbar'!U51</f>
        <v>2.0397959999999999</v>
      </c>
      <c r="M49" s="9">
        <f>'C. Basanite FC 10kbar'!V51</f>
        <v>10.188981</v>
      </c>
      <c r="N49" s="9">
        <f>'C. Basanite FC 10kbar'!W51</f>
        <v>0.179982</v>
      </c>
      <c r="O49" s="9">
        <f>'C. Basanite FC 10kbar'!X51</f>
        <v>10.188981</v>
      </c>
      <c r="P49" s="9">
        <f>'C. Basanite FC 10kbar'!Y51</f>
        <v>12.038796</v>
      </c>
      <c r="Q49" s="9">
        <f>'C. Basanite FC 10kbar'!Z51</f>
        <v>1.539846</v>
      </c>
      <c r="R49" s="9">
        <f>'C. Basanite FC 10kbar'!AA51</f>
        <v>2.6997300000000002</v>
      </c>
      <c r="S49" s="9">
        <f>'C. Basanite FC 10kbar'!AB51</f>
        <v>1.8098190000000001</v>
      </c>
      <c r="T49" s="9">
        <f>'C. Basanite FC 10kbar'!AC51</f>
        <v>2.1997800000000001</v>
      </c>
      <c r="U49" s="10">
        <f>'C. Basanite FC 10kbar'!AH51</f>
        <v>0</v>
      </c>
      <c r="V49" s="5">
        <f>'C. Basanite FC 10kbar'!AI51</f>
        <v>0</v>
      </c>
      <c r="W49" s="5"/>
      <c r="X49" s="5"/>
      <c r="Y49" s="5"/>
      <c r="Z49" s="5"/>
      <c r="AA49" s="5"/>
      <c r="AB49" s="5">
        <f>'C. Basanite FC 10kbar'!AJ51</f>
        <v>0</v>
      </c>
      <c r="AC49" s="5">
        <f>'C. Basanite FC 10kbar'!AK51</f>
        <v>0</v>
      </c>
      <c r="AD49" s="10">
        <f>'C. Basanite FC 10kbar'!AL51</f>
        <v>0</v>
      </c>
      <c r="AE49" s="5">
        <f>'C. Basanite FC 10kbar'!AM51</f>
        <v>0</v>
      </c>
      <c r="AF49" s="5"/>
      <c r="AG49" s="5"/>
      <c r="AH49" s="5"/>
      <c r="AI49" s="5"/>
      <c r="AJ49" s="5"/>
      <c r="AK49" s="5">
        <f>'C. Basanite FC 10kbar'!AN51</f>
        <v>0</v>
      </c>
      <c r="AL49" s="5">
        <f>'C. Basanite FC 10kbar'!AO51</f>
        <v>0</v>
      </c>
      <c r="AM49" s="10">
        <f t="shared" si="7"/>
        <v>0</v>
      </c>
      <c r="AN49" s="5">
        <f t="shared" si="8"/>
        <v>0</v>
      </c>
      <c r="AO49" s="5"/>
      <c r="AP49" s="5"/>
      <c r="AQ49" s="5"/>
      <c r="AR49" s="5"/>
      <c r="AS49" s="5"/>
      <c r="AT49" s="5">
        <f t="shared" si="9"/>
        <v>0</v>
      </c>
      <c r="AU49" s="5">
        <f t="shared" si="10"/>
        <v>0</v>
      </c>
      <c r="AV49" s="10">
        <f t="shared" si="11"/>
        <v>100</v>
      </c>
      <c r="AW49" s="48">
        <f t="shared" si="6"/>
        <v>100</v>
      </c>
    </row>
    <row r="50" spans="1:49" x14ac:dyDescent="0.3">
      <c r="A50" s="2" t="s">
        <v>236</v>
      </c>
      <c r="B50" s="3">
        <f>'C. Basanite FC 10kbar'!A52</f>
        <v>46</v>
      </c>
      <c r="C50" s="2">
        <f>'C. Basanite FC 10kbar'!C52</f>
        <v>1354</v>
      </c>
      <c r="D50" s="2">
        <f>'C. Basanite FC 10kbar'!D52</f>
        <v>10000</v>
      </c>
      <c r="E50" s="5">
        <f>'B. LLD classification'!EA94</f>
        <v>2.8610342404556603</v>
      </c>
      <c r="F50" s="5">
        <f>'C. Basanite FC 10kbar'!L52</f>
        <v>0.37257800000000002</v>
      </c>
      <c r="G50" s="6">
        <f>'C. Basanite FC 10kbar'!N52</f>
        <v>100</v>
      </c>
      <c r="H50" s="7">
        <f t="shared" si="5"/>
        <v>0</v>
      </c>
      <c r="I50" s="8">
        <f>'C. Basanite FC 10kbar'!R52</f>
        <v>40.405959000000003</v>
      </c>
      <c r="J50" s="9">
        <f>'C. Basanite FC 10kbar'!S52</f>
        <v>3.4696530000000001</v>
      </c>
      <c r="K50" s="9">
        <f>'C. Basanite FC 10kbar'!T52</f>
        <v>13.238676</v>
      </c>
      <c r="L50" s="9">
        <f>'C. Basanite FC 10kbar'!U52</f>
        <v>2.0397959999999999</v>
      </c>
      <c r="M50" s="9">
        <f>'C. Basanite FC 10kbar'!V52</f>
        <v>10.188981</v>
      </c>
      <c r="N50" s="9">
        <f>'C. Basanite FC 10kbar'!W52</f>
        <v>0.179982</v>
      </c>
      <c r="O50" s="9">
        <f>'C. Basanite FC 10kbar'!X52</f>
        <v>10.188981</v>
      </c>
      <c r="P50" s="9">
        <f>'C. Basanite FC 10kbar'!Y52</f>
        <v>12.038796</v>
      </c>
      <c r="Q50" s="9">
        <f>'C. Basanite FC 10kbar'!Z52</f>
        <v>1.539846</v>
      </c>
      <c r="R50" s="9">
        <f>'C. Basanite FC 10kbar'!AA52</f>
        <v>2.6997300000000002</v>
      </c>
      <c r="S50" s="9">
        <f>'C. Basanite FC 10kbar'!AB52</f>
        <v>1.8098190000000001</v>
      </c>
      <c r="T50" s="9">
        <f>'C. Basanite FC 10kbar'!AC52</f>
        <v>2.1997800000000001</v>
      </c>
      <c r="U50" s="10">
        <f>'C. Basanite FC 10kbar'!AH52</f>
        <v>0</v>
      </c>
      <c r="V50" s="5">
        <f>'C. Basanite FC 10kbar'!AI52</f>
        <v>0</v>
      </c>
      <c r="W50" s="5"/>
      <c r="X50" s="5"/>
      <c r="Y50" s="5"/>
      <c r="Z50" s="5"/>
      <c r="AA50" s="5"/>
      <c r="AB50" s="5">
        <f>'C. Basanite FC 10kbar'!AJ52</f>
        <v>0</v>
      </c>
      <c r="AC50" s="5">
        <f>'C. Basanite FC 10kbar'!AK52</f>
        <v>0</v>
      </c>
      <c r="AD50" s="10">
        <f>'C. Basanite FC 10kbar'!AL52</f>
        <v>0</v>
      </c>
      <c r="AE50" s="5">
        <f>'C. Basanite FC 10kbar'!AM52</f>
        <v>0</v>
      </c>
      <c r="AF50" s="5"/>
      <c r="AG50" s="5"/>
      <c r="AH50" s="5"/>
      <c r="AI50" s="5"/>
      <c r="AJ50" s="5"/>
      <c r="AK50" s="5">
        <f>'C. Basanite FC 10kbar'!AN52</f>
        <v>0</v>
      </c>
      <c r="AL50" s="5">
        <f>'C. Basanite FC 10kbar'!AO52</f>
        <v>0</v>
      </c>
      <c r="AM50" s="10">
        <f t="shared" si="7"/>
        <v>0</v>
      </c>
      <c r="AN50" s="5">
        <f t="shared" si="8"/>
        <v>0</v>
      </c>
      <c r="AO50" s="5"/>
      <c r="AP50" s="5"/>
      <c r="AQ50" s="5"/>
      <c r="AR50" s="5"/>
      <c r="AS50" s="5"/>
      <c r="AT50" s="5">
        <f t="shared" si="9"/>
        <v>0</v>
      </c>
      <c r="AU50" s="5">
        <f t="shared" si="10"/>
        <v>0</v>
      </c>
      <c r="AV50" s="10">
        <f t="shared" si="11"/>
        <v>100</v>
      </c>
      <c r="AW50" s="48">
        <f t="shared" si="6"/>
        <v>100</v>
      </c>
    </row>
    <row r="51" spans="1:49" x14ac:dyDescent="0.3">
      <c r="A51" s="2" t="s">
        <v>236</v>
      </c>
      <c r="B51" s="3">
        <f>'C. Basanite FC 10kbar'!A53</f>
        <v>47</v>
      </c>
      <c r="C51" s="2">
        <f>'C. Basanite FC 10kbar'!C53</f>
        <v>1353</v>
      </c>
      <c r="D51" s="2">
        <f>'C. Basanite FC 10kbar'!D53</f>
        <v>10000</v>
      </c>
      <c r="E51" s="5">
        <f>'B. LLD classification'!EA95</f>
        <v>2.861451858016705</v>
      </c>
      <c r="F51" s="5">
        <f>'C. Basanite FC 10kbar'!L53</f>
        <v>0.37514199999999998</v>
      </c>
      <c r="G51" s="6">
        <f>'C. Basanite FC 10kbar'!N53</f>
        <v>100</v>
      </c>
      <c r="H51" s="7">
        <f t="shared" si="5"/>
        <v>0</v>
      </c>
      <c r="I51" s="8">
        <f>'C. Basanite FC 10kbar'!R53</f>
        <v>40.405959000000003</v>
      </c>
      <c r="J51" s="9">
        <f>'C. Basanite FC 10kbar'!S53</f>
        <v>3.4696530000000001</v>
      </c>
      <c r="K51" s="9">
        <f>'C. Basanite FC 10kbar'!T53</f>
        <v>13.238676</v>
      </c>
      <c r="L51" s="9">
        <f>'C. Basanite FC 10kbar'!U53</f>
        <v>2.0397959999999999</v>
      </c>
      <c r="M51" s="9">
        <f>'C. Basanite FC 10kbar'!V53</f>
        <v>10.188981</v>
      </c>
      <c r="N51" s="9">
        <f>'C. Basanite FC 10kbar'!W53</f>
        <v>0.179982</v>
      </c>
      <c r="O51" s="9">
        <f>'C. Basanite FC 10kbar'!X53</f>
        <v>10.188981</v>
      </c>
      <c r="P51" s="9">
        <f>'C. Basanite FC 10kbar'!Y53</f>
        <v>12.038796</v>
      </c>
      <c r="Q51" s="9">
        <f>'C. Basanite FC 10kbar'!Z53</f>
        <v>1.539846</v>
      </c>
      <c r="R51" s="9">
        <f>'C. Basanite FC 10kbar'!AA53</f>
        <v>2.6997300000000002</v>
      </c>
      <c r="S51" s="9">
        <f>'C. Basanite FC 10kbar'!AB53</f>
        <v>1.8098190000000001</v>
      </c>
      <c r="T51" s="9">
        <f>'C. Basanite FC 10kbar'!AC53</f>
        <v>2.1997800000000001</v>
      </c>
      <c r="U51" s="10">
        <f>'C. Basanite FC 10kbar'!AH53</f>
        <v>0</v>
      </c>
      <c r="V51" s="5">
        <f>'C. Basanite FC 10kbar'!AI53</f>
        <v>0</v>
      </c>
      <c r="W51" s="5"/>
      <c r="X51" s="5"/>
      <c r="Y51" s="5"/>
      <c r="Z51" s="5"/>
      <c r="AA51" s="5"/>
      <c r="AB51" s="5">
        <f>'C. Basanite FC 10kbar'!AJ53</f>
        <v>0</v>
      </c>
      <c r="AC51" s="5">
        <f>'C. Basanite FC 10kbar'!AK53</f>
        <v>0</v>
      </c>
      <c r="AD51" s="10">
        <f>'C. Basanite FC 10kbar'!AL53</f>
        <v>0</v>
      </c>
      <c r="AE51" s="5">
        <f>'C. Basanite FC 10kbar'!AM53</f>
        <v>0</v>
      </c>
      <c r="AF51" s="5"/>
      <c r="AG51" s="5"/>
      <c r="AH51" s="5"/>
      <c r="AI51" s="5"/>
      <c r="AJ51" s="5"/>
      <c r="AK51" s="5">
        <f>'C. Basanite FC 10kbar'!AN53</f>
        <v>0</v>
      </c>
      <c r="AL51" s="5">
        <f>'C. Basanite FC 10kbar'!AO53</f>
        <v>0</v>
      </c>
      <c r="AM51" s="10">
        <f t="shared" si="7"/>
        <v>0</v>
      </c>
      <c r="AN51" s="5">
        <f t="shared" si="8"/>
        <v>0</v>
      </c>
      <c r="AO51" s="5"/>
      <c r="AP51" s="5"/>
      <c r="AQ51" s="5"/>
      <c r="AR51" s="5"/>
      <c r="AS51" s="5"/>
      <c r="AT51" s="5">
        <f t="shared" si="9"/>
        <v>0</v>
      </c>
      <c r="AU51" s="5">
        <f t="shared" si="10"/>
        <v>0</v>
      </c>
      <c r="AV51" s="10">
        <f t="shared" si="11"/>
        <v>100</v>
      </c>
      <c r="AW51" s="48">
        <f t="shared" si="6"/>
        <v>100</v>
      </c>
    </row>
    <row r="52" spans="1:49" x14ac:dyDescent="0.3">
      <c r="A52" s="2" t="s">
        <v>236</v>
      </c>
      <c r="B52" s="3">
        <f>'C. Basanite FC 10kbar'!A54</f>
        <v>48</v>
      </c>
      <c r="C52" s="2">
        <f>'C. Basanite FC 10kbar'!C54</f>
        <v>1352</v>
      </c>
      <c r="D52" s="2">
        <f>'C. Basanite FC 10kbar'!D54</f>
        <v>10000</v>
      </c>
      <c r="E52" s="5">
        <f>'B. LLD classification'!EA96</f>
        <v>2.8618696946777913</v>
      </c>
      <c r="F52" s="5">
        <f>'C. Basanite FC 10kbar'!L54</f>
        <v>0.37770999999999999</v>
      </c>
      <c r="G52" s="6">
        <f>'C. Basanite FC 10kbar'!N54</f>
        <v>100</v>
      </c>
      <c r="H52" s="7">
        <f t="shared" si="5"/>
        <v>0</v>
      </c>
      <c r="I52" s="8">
        <f>'C. Basanite FC 10kbar'!R54</f>
        <v>40.405959000000003</v>
      </c>
      <c r="J52" s="9">
        <f>'C. Basanite FC 10kbar'!S54</f>
        <v>3.4696530000000001</v>
      </c>
      <c r="K52" s="9">
        <f>'C. Basanite FC 10kbar'!T54</f>
        <v>13.238676</v>
      </c>
      <c r="L52" s="9">
        <f>'C. Basanite FC 10kbar'!U54</f>
        <v>2.0397959999999999</v>
      </c>
      <c r="M52" s="9">
        <f>'C. Basanite FC 10kbar'!V54</f>
        <v>10.188981</v>
      </c>
      <c r="N52" s="9">
        <f>'C. Basanite FC 10kbar'!W54</f>
        <v>0.179982</v>
      </c>
      <c r="O52" s="9">
        <f>'C. Basanite FC 10kbar'!X54</f>
        <v>10.188981</v>
      </c>
      <c r="P52" s="9">
        <f>'C. Basanite FC 10kbar'!Y54</f>
        <v>12.038796</v>
      </c>
      <c r="Q52" s="9">
        <f>'C. Basanite FC 10kbar'!Z54</f>
        <v>1.539846</v>
      </c>
      <c r="R52" s="9">
        <f>'C. Basanite FC 10kbar'!AA54</f>
        <v>2.6997300000000002</v>
      </c>
      <c r="S52" s="9">
        <f>'C. Basanite FC 10kbar'!AB54</f>
        <v>1.8098190000000001</v>
      </c>
      <c r="T52" s="9">
        <f>'C. Basanite FC 10kbar'!AC54</f>
        <v>2.1997800000000001</v>
      </c>
      <c r="U52" s="10">
        <f>'C. Basanite FC 10kbar'!AH54</f>
        <v>0</v>
      </c>
      <c r="V52" s="5">
        <f>'C. Basanite FC 10kbar'!AI54</f>
        <v>0</v>
      </c>
      <c r="W52" s="5"/>
      <c r="X52" s="5"/>
      <c r="Y52" s="5"/>
      <c r="Z52" s="5"/>
      <c r="AA52" s="5"/>
      <c r="AB52" s="5">
        <f>'C. Basanite FC 10kbar'!AJ54</f>
        <v>0</v>
      </c>
      <c r="AC52" s="5">
        <f>'C. Basanite FC 10kbar'!AK54</f>
        <v>0</v>
      </c>
      <c r="AD52" s="10">
        <f>'C. Basanite FC 10kbar'!AL54</f>
        <v>0</v>
      </c>
      <c r="AE52" s="5">
        <f>'C. Basanite FC 10kbar'!AM54</f>
        <v>0</v>
      </c>
      <c r="AF52" s="5"/>
      <c r="AG52" s="5"/>
      <c r="AH52" s="5"/>
      <c r="AI52" s="5"/>
      <c r="AJ52" s="5"/>
      <c r="AK52" s="5">
        <f>'C. Basanite FC 10kbar'!AN54</f>
        <v>0</v>
      </c>
      <c r="AL52" s="5">
        <f>'C. Basanite FC 10kbar'!AO54</f>
        <v>0</v>
      </c>
      <c r="AM52" s="10">
        <f t="shared" si="7"/>
        <v>0</v>
      </c>
      <c r="AN52" s="5">
        <f t="shared" si="8"/>
        <v>0</v>
      </c>
      <c r="AO52" s="5"/>
      <c r="AP52" s="5"/>
      <c r="AQ52" s="5"/>
      <c r="AR52" s="5"/>
      <c r="AS52" s="5"/>
      <c r="AT52" s="5">
        <f t="shared" si="9"/>
        <v>0</v>
      </c>
      <c r="AU52" s="5">
        <f t="shared" si="10"/>
        <v>0</v>
      </c>
      <c r="AV52" s="10">
        <f t="shared" si="11"/>
        <v>100</v>
      </c>
      <c r="AW52" s="48">
        <f t="shared" si="6"/>
        <v>100</v>
      </c>
    </row>
    <row r="53" spans="1:49" x14ac:dyDescent="0.3">
      <c r="A53" s="2" t="s">
        <v>236</v>
      </c>
      <c r="B53" s="3">
        <f>'C. Basanite FC 10kbar'!A55</f>
        <v>49</v>
      </c>
      <c r="C53" s="2">
        <f>'C. Basanite FC 10kbar'!C55</f>
        <v>1351</v>
      </c>
      <c r="D53" s="2">
        <f>'C. Basanite FC 10kbar'!D55</f>
        <v>10000</v>
      </c>
      <c r="E53" s="5">
        <f>'B. LLD classification'!EA97</f>
        <v>2.86228775061993</v>
      </c>
      <c r="F53" s="5">
        <f>'C. Basanite FC 10kbar'!L55</f>
        <v>0.38028000000000001</v>
      </c>
      <c r="G53" s="6">
        <f>'C. Basanite FC 10kbar'!N55</f>
        <v>100</v>
      </c>
      <c r="H53" s="7">
        <f t="shared" si="5"/>
        <v>0</v>
      </c>
      <c r="I53" s="8">
        <f>'C. Basanite FC 10kbar'!R55</f>
        <v>40.405959000000003</v>
      </c>
      <c r="J53" s="9">
        <f>'C. Basanite FC 10kbar'!S55</f>
        <v>3.4696530000000001</v>
      </c>
      <c r="K53" s="9">
        <f>'C. Basanite FC 10kbar'!T55</f>
        <v>13.238676</v>
      </c>
      <c r="L53" s="9">
        <f>'C. Basanite FC 10kbar'!U55</f>
        <v>2.0397959999999999</v>
      </c>
      <c r="M53" s="9">
        <f>'C. Basanite FC 10kbar'!V55</f>
        <v>10.188981</v>
      </c>
      <c r="N53" s="9">
        <f>'C. Basanite FC 10kbar'!W55</f>
        <v>0.179982</v>
      </c>
      <c r="O53" s="9">
        <f>'C. Basanite FC 10kbar'!X55</f>
        <v>10.188981</v>
      </c>
      <c r="P53" s="9">
        <f>'C. Basanite FC 10kbar'!Y55</f>
        <v>12.038796</v>
      </c>
      <c r="Q53" s="9">
        <f>'C. Basanite FC 10kbar'!Z55</f>
        <v>1.539846</v>
      </c>
      <c r="R53" s="9">
        <f>'C. Basanite FC 10kbar'!AA55</f>
        <v>2.6997300000000002</v>
      </c>
      <c r="S53" s="9">
        <f>'C. Basanite FC 10kbar'!AB55</f>
        <v>1.8098190000000001</v>
      </c>
      <c r="T53" s="9">
        <f>'C. Basanite FC 10kbar'!AC55</f>
        <v>2.1997800000000001</v>
      </c>
      <c r="U53" s="10">
        <f>'C. Basanite FC 10kbar'!AH55</f>
        <v>0</v>
      </c>
      <c r="V53" s="5">
        <f>'C. Basanite FC 10kbar'!AI55</f>
        <v>0</v>
      </c>
      <c r="W53" s="5"/>
      <c r="X53" s="5"/>
      <c r="Y53" s="5"/>
      <c r="Z53" s="5"/>
      <c r="AA53" s="5"/>
      <c r="AB53" s="5">
        <f>'C. Basanite FC 10kbar'!AJ55</f>
        <v>0</v>
      </c>
      <c r="AC53" s="5">
        <f>'C. Basanite FC 10kbar'!AK55</f>
        <v>0</v>
      </c>
      <c r="AD53" s="10">
        <f>'C. Basanite FC 10kbar'!AL55</f>
        <v>0</v>
      </c>
      <c r="AE53" s="5">
        <f>'C. Basanite FC 10kbar'!AM55</f>
        <v>0</v>
      </c>
      <c r="AF53" s="5"/>
      <c r="AG53" s="5"/>
      <c r="AH53" s="5"/>
      <c r="AI53" s="5"/>
      <c r="AJ53" s="5"/>
      <c r="AK53" s="5">
        <f>'C. Basanite FC 10kbar'!AN55</f>
        <v>0</v>
      </c>
      <c r="AL53" s="5">
        <f>'C. Basanite FC 10kbar'!AO55</f>
        <v>0</v>
      </c>
      <c r="AM53" s="10">
        <f t="shared" si="7"/>
        <v>0</v>
      </c>
      <c r="AN53" s="5">
        <f t="shared" si="8"/>
        <v>0</v>
      </c>
      <c r="AO53" s="5"/>
      <c r="AP53" s="5"/>
      <c r="AQ53" s="5"/>
      <c r="AR53" s="5"/>
      <c r="AS53" s="5"/>
      <c r="AT53" s="5">
        <f t="shared" si="9"/>
        <v>0</v>
      </c>
      <c r="AU53" s="5">
        <f t="shared" si="10"/>
        <v>0</v>
      </c>
      <c r="AV53" s="10">
        <f t="shared" si="11"/>
        <v>100</v>
      </c>
      <c r="AW53" s="48">
        <f t="shared" si="6"/>
        <v>100</v>
      </c>
    </row>
    <row r="54" spans="1:49" x14ac:dyDescent="0.3">
      <c r="A54" s="2" t="s">
        <v>236</v>
      </c>
      <c r="B54" s="3">
        <f>'C. Basanite FC 10kbar'!A56</f>
        <v>50</v>
      </c>
      <c r="C54" s="2">
        <f>'C. Basanite FC 10kbar'!C56</f>
        <v>1350</v>
      </c>
      <c r="D54" s="2">
        <f>'C. Basanite FC 10kbar'!D56</f>
        <v>10000</v>
      </c>
      <c r="E54" s="5">
        <f>'B. LLD classification'!EA98</f>
        <v>2.862706026024342</v>
      </c>
      <c r="F54" s="5">
        <f>'C. Basanite FC 10kbar'!L56</f>
        <v>0.38285400000000003</v>
      </c>
      <c r="G54" s="6">
        <f>'C. Basanite FC 10kbar'!N56</f>
        <v>100</v>
      </c>
      <c r="H54" s="7">
        <f t="shared" si="5"/>
        <v>0</v>
      </c>
      <c r="I54" s="8">
        <f>'C. Basanite FC 10kbar'!R56</f>
        <v>40.405959000000003</v>
      </c>
      <c r="J54" s="9">
        <f>'C. Basanite FC 10kbar'!S56</f>
        <v>3.4696530000000001</v>
      </c>
      <c r="K54" s="9">
        <f>'C. Basanite FC 10kbar'!T56</f>
        <v>13.238676</v>
      </c>
      <c r="L54" s="9">
        <f>'C. Basanite FC 10kbar'!U56</f>
        <v>2.0397959999999999</v>
      </c>
      <c r="M54" s="9">
        <f>'C. Basanite FC 10kbar'!V56</f>
        <v>10.188981</v>
      </c>
      <c r="N54" s="9">
        <f>'C. Basanite FC 10kbar'!W56</f>
        <v>0.179982</v>
      </c>
      <c r="O54" s="9">
        <f>'C. Basanite FC 10kbar'!X56</f>
        <v>10.188981</v>
      </c>
      <c r="P54" s="9">
        <f>'C. Basanite FC 10kbar'!Y56</f>
        <v>12.038796</v>
      </c>
      <c r="Q54" s="9">
        <f>'C. Basanite FC 10kbar'!Z56</f>
        <v>1.539846</v>
      </c>
      <c r="R54" s="9">
        <f>'C. Basanite FC 10kbar'!AA56</f>
        <v>2.6997300000000002</v>
      </c>
      <c r="S54" s="9">
        <f>'C. Basanite FC 10kbar'!AB56</f>
        <v>1.8098190000000001</v>
      </c>
      <c r="T54" s="9">
        <f>'C. Basanite FC 10kbar'!AC56</f>
        <v>2.1997800000000001</v>
      </c>
      <c r="U54" s="10">
        <f>'C. Basanite FC 10kbar'!AH56</f>
        <v>0</v>
      </c>
      <c r="V54" s="5">
        <f>'C. Basanite FC 10kbar'!AI56</f>
        <v>0</v>
      </c>
      <c r="W54" s="5"/>
      <c r="X54" s="5"/>
      <c r="Y54" s="5"/>
      <c r="Z54" s="5"/>
      <c r="AA54" s="5"/>
      <c r="AB54" s="5">
        <f>'C. Basanite FC 10kbar'!AJ56</f>
        <v>0</v>
      </c>
      <c r="AC54" s="5">
        <f>'C. Basanite FC 10kbar'!AK56</f>
        <v>0</v>
      </c>
      <c r="AD54" s="10">
        <f>'C. Basanite FC 10kbar'!AL56</f>
        <v>0</v>
      </c>
      <c r="AE54" s="5">
        <f>'C. Basanite FC 10kbar'!AM56</f>
        <v>0</v>
      </c>
      <c r="AF54" s="5"/>
      <c r="AG54" s="5"/>
      <c r="AH54" s="5"/>
      <c r="AI54" s="5"/>
      <c r="AJ54" s="5"/>
      <c r="AK54" s="5">
        <f>'C. Basanite FC 10kbar'!AN56</f>
        <v>0</v>
      </c>
      <c r="AL54" s="5">
        <f>'C. Basanite FC 10kbar'!AO56</f>
        <v>0</v>
      </c>
      <c r="AM54" s="10">
        <f t="shared" si="7"/>
        <v>0</v>
      </c>
      <c r="AN54" s="5">
        <f t="shared" si="8"/>
        <v>0</v>
      </c>
      <c r="AO54" s="5"/>
      <c r="AP54" s="5"/>
      <c r="AQ54" s="5"/>
      <c r="AR54" s="5"/>
      <c r="AS54" s="5"/>
      <c r="AT54" s="5">
        <f t="shared" si="9"/>
        <v>0</v>
      </c>
      <c r="AU54" s="5">
        <f t="shared" si="10"/>
        <v>0</v>
      </c>
      <c r="AV54" s="10">
        <f t="shared" si="11"/>
        <v>100</v>
      </c>
      <c r="AW54" s="48">
        <f t="shared" si="6"/>
        <v>100</v>
      </c>
    </row>
    <row r="55" spans="1:49" x14ac:dyDescent="0.3">
      <c r="A55" s="2" t="s">
        <v>236</v>
      </c>
      <c r="B55" s="3">
        <f>'C. Basanite FC 10kbar'!A57</f>
        <v>51</v>
      </c>
      <c r="C55" s="2">
        <f>'C. Basanite FC 10kbar'!C57</f>
        <v>1349</v>
      </c>
      <c r="D55" s="2">
        <f>'C. Basanite FC 10kbar'!D57</f>
        <v>10000</v>
      </c>
      <c r="E55" s="5">
        <f>'B. LLD classification'!EA99</f>
        <v>2.8631245210724585</v>
      </c>
      <c r="F55" s="5">
        <f>'C. Basanite FC 10kbar'!L57</f>
        <v>0.38543100000000002</v>
      </c>
      <c r="G55" s="6">
        <f>'C. Basanite FC 10kbar'!N57</f>
        <v>100</v>
      </c>
      <c r="H55" s="7">
        <f t="shared" si="5"/>
        <v>0</v>
      </c>
      <c r="I55" s="8">
        <f>'C. Basanite FC 10kbar'!R57</f>
        <v>40.405959000000003</v>
      </c>
      <c r="J55" s="9">
        <f>'C. Basanite FC 10kbar'!S57</f>
        <v>3.4696530000000001</v>
      </c>
      <c r="K55" s="9">
        <f>'C. Basanite FC 10kbar'!T57</f>
        <v>13.238676</v>
      </c>
      <c r="L55" s="9">
        <f>'C. Basanite FC 10kbar'!U57</f>
        <v>2.0397959999999999</v>
      </c>
      <c r="M55" s="9">
        <f>'C. Basanite FC 10kbar'!V57</f>
        <v>10.188981</v>
      </c>
      <c r="N55" s="9">
        <f>'C. Basanite FC 10kbar'!W57</f>
        <v>0.179982</v>
      </c>
      <c r="O55" s="9">
        <f>'C. Basanite FC 10kbar'!X57</f>
        <v>10.188981</v>
      </c>
      <c r="P55" s="9">
        <f>'C. Basanite FC 10kbar'!Y57</f>
        <v>12.038796</v>
      </c>
      <c r="Q55" s="9">
        <f>'C. Basanite FC 10kbar'!Z57</f>
        <v>1.539846</v>
      </c>
      <c r="R55" s="9">
        <f>'C. Basanite FC 10kbar'!AA57</f>
        <v>2.6997300000000002</v>
      </c>
      <c r="S55" s="9">
        <f>'C. Basanite FC 10kbar'!AB57</f>
        <v>1.8098190000000001</v>
      </c>
      <c r="T55" s="9">
        <f>'C. Basanite FC 10kbar'!AC57</f>
        <v>2.1997800000000001</v>
      </c>
      <c r="U55" s="10">
        <f>'C. Basanite FC 10kbar'!AH57</f>
        <v>0</v>
      </c>
      <c r="V55" s="5">
        <f>'C. Basanite FC 10kbar'!AI57</f>
        <v>0</v>
      </c>
      <c r="W55" s="5"/>
      <c r="X55" s="5"/>
      <c r="Y55" s="5"/>
      <c r="Z55" s="5"/>
      <c r="AA55" s="5"/>
      <c r="AB55" s="5">
        <f>'C. Basanite FC 10kbar'!AJ57</f>
        <v>0</v>
      </c>
      <c r="AC55" s="5">
        <f>'C. Basanite FC 10kbar'!AK57</f>
        <v>0</v>
      </c>
      <c r="AD55" s="10">
        <f>'C. Basanite FC 10kbar'!AL57</f>
        <v>0</v>
      </c>
      <c r="AE55" s="5">
        <f>'C. Basanite FC 10kbar'!AM57</f>
        <v>0</v>
      </c>
      <c r="AF55" s="5"/>
      <c r="AG55" s="5"/>
      <c r="AH55" s="5"/>
      <c r="AI55" s="5"/>
      <c r="AJ55" s="5"/>
      <c r="AK55" s="5">
        <f>'C. Basanite FC 10kbar'!AN57</f>
        <v>0</v>
      </c>
      <c r="AL55" s="5">
        <f>'C. Basanite FC 10kbar'!AO57</f>
        <v>0</v>
      </c>
      <c r="AM55" s="10">
        <f t="shared" si="7"/>
        <v>0</v>
      </c>
      <c r="AN55" s="5">
        <f t="shared" si="8"/>
        <v>0</v>
      </c>
      <c r="AO55" s="5"/>
      <c r="AP55" s="5"/>
      <c r="AQ55" s="5"/>
      <c r="AR55" s="5"/>
      <c r="AS55" s="5"/>
      <c r="AT55" s="5">
        <f t="shared" si="9"/>
        <v>0</v>
      </c>
      <c r="AU55" s="5">
        <f t="shared" si="10"/>
        <v>0</v>
      </c>
      <c r="AV55" s="10">
        <f t="shared" si="11"/>
        <v>100</v>
      </c>
      <c r="AW55" s="48">
        <f t="shared" si="6"/>
        <v>100</v>
      </c>
    </row>
    <row r="56" spans="1:49" x14ac:dyDescent="0.3">
      <c r="A56" s="2" t="s">
        <v>236</v>
      </c>
      <c r="B56" s="3">
        <f>'C. Basanite FC 10kbar'!A58</f>
        <v>52</v>
      </c>
      <c r="C56" s="2">
        <f>'C. Basanite FC 10kbar'!C58</f>
        <v>1348</v>
      </c>
      <c r="D56" s="2">
        <f>'C. Basanite FC 10kbar'!D58</f>
        <v>10000</v>
      </c>
      <c r="E56" s="5">
        <f>'B. LLD classification'!EA100</f>
        <v>2.8635432359459267</v>
      </c>
      <c r="F56" s="5">
        <f>'C. Basanite FC 10kbar'!L58</f>
        <v>0.38801099999999999</v>
      </c>
      <c r="G56" s="6">
        <f>'C. Basanite FC 10kbar'!N58</f>
        <v>100</v>
      </c>
      <c r="H56" s="7">
        <f t="shared" si="5"/>
        <v>0</v>
      </c>
      <c r="I56" s="8">
        <f>'C. Basanite FC 10kbar'!R58</f>
        <v>40.405959000000003</v>
      </c>
      <c r="J56" s="9">
        <f>'C. Basanite FC 10kbar'!S58</f>
        <v>3.4696530000000001</v>
      </c>
      <c r="K56" s="9">
        <f>'C. Basanite FC 10kbar'!T58</f>
        <v>13.238676</v>
      </c>
      <c r="L56" s="9">
        <f>'C. Basanite FC 10kbar'!U58</f>
        <v>2.0397959999999999</v>
      </c>
      <c r="M56" s="9">
        <f>'C. Basanite FC 10kbar'!V58</f>
        <v>10.188981</v>
      </c>
      <c r="N56" s="9">
        <f>'C. Basanite FC 10kbar'!W58</f>
        <v>0.179982</v>
      </c>
      <c r="O56" s="9">
        <f>'C. Basanite FC 10kbar'!X58</f>
        <v>10.188981</v>
      </c>
      <c r="P56" s="9">
        <f>'C. Basanite FC 10kbar'!Y58</f>
        <v>12.038796</v>
      </c>
      <c r="Q56" s="9">
        <f>'C. Basanite FC 10kbar'!Z58</f>
        <v>1.539846</v>
      </c>
      <c r="R56" s="9">
        <f>'C. Basanite FC 10kbar'!AA58</f>
        <v>2.6997300000000002</v>
      </c>
      <c r="S56" s="9">
        <f>'C. Basanite FC 10kbar'!AB58</f>
        <v>1.8098190000000001</v>
      </c>
      <c r="T56" s="9">
        <f>'C. Basanite FC 10kbar'!AC58</f>
        <v>2.1997800000000001</v>
      </c>
      <c r="U56" s="10">
        <f>'C. Basanite FC 10kbar'!AH58</f>
        <v>0</v>
      </c>
      <c r="V56" s="5">
        <f>'C. Basanite FC 10kbar'!AI58</f>
        <v>0</v>
      </c>
      <c r="W56" s="5"/>
      <c r="X56" s="5"/>
      <c r="Y56" s="5"/>
      <c r="Z56" s="5"/>
      <c r="AA56" s="5"/>
      <c r="AB56" s="5">
        <f>'C. Basanite FC 10kbar'!AJ58</f>
        <v>0</v>
      </c>
      <c r="AC56" s="5">
        <f>'C. Basanite FC 10kbar'!AK58</f>
        <v>0</v>
      </c>
      <c r="AD56" s="10">
        <f>'C. Basanite FC 10kbar'!AL58</f>
        <v>0</v>
      </c>
      <c r="AE56" s="5">
        <f>'C. Basanite FC 10kbar'!AM58</f>
        <v>0</v>
      </c>
      <c r="AF56" s="5"/>
      <c r="AG56" s="5"/>
      <c r="AH56" s="5"/>
      <c r="AI56" s="5"/>
      <c r="AJ56" s="5"/>
      <c r="AK56" s="5">
        <f>'C. Basanite FC 10kbar'!AN58</f>
        <v>0</v>
      </c>
      <c r="AL56" s="5">
        <f>'C. Basanite FC 10kbar'!AO58</f>
        <v>0</v>
      </c>
      <c r="AM56" s="10">
        <f t="shared" si="7"/>
        <v>0</v>
      </c>
      <c r="AN56" s="5">
        <f t="shared" si="8"/>
        <v>0</v>
      </c>
      <c r="AO56" s="5"/>
      <c r="AP56" s="5"/>
      <c r="AQ56" s="5"/>
      <c r="AR56" s="5"/>
      <c r="AS56" s="5"/>
      <c r="AT56" s="5">
        <f t="shared" si="9"/>
        <v>0</v>
      </c>
      <c r="AU56" s="5">
        <f t="shared" si="10"/>
        <v>0</v>
      </c>
      <c r="AV56" s="10">
        <f t="shared" si="11"/>
        <v>100</v>
      </c>
      <c r="AW56" s="48">
        <f t="shared" si="6"/>
        <v>100</v>
      </c>
    </row>
    <row r="57" spans="1:49" x14ac:dyDescent="0.3">
      <c r="A57" s="2" t="s">
        <v>236</v>
      </c>
      <c r="B57" s="3">
        <f>'C. Basanite FC 10kbar'!A59</f>
        <v>53</v>
      </c>
      <c r="C57" s="2">
        <f>'C. Basanite FC 10kbar'!C59</f>
        <v>1347</v>
      </c>
      <c r="D57" s="2">
        <f>'C. Basanite FC 10kbar'!D59</f>
        <v>10000</v>
      </c>
      <c r="E57" s="5">
        <f>'B. LLD classification'!EA101</f>
        <v>2.8639621708265999</v>
      </c>
      <c r="F57" s="5">
        <f>'C. Basanite FC 10kbar'!L59</f>
        <v>0.390594</v>
      </c>
      <c r="G57" s="6">
        <f>'C. Basanite FC 10kbar'!N59</f>
        <v>100</v>
      </c>
      <c r="H57" s="7">
        <f t="shared" si="5"/>
        <v>0</v>
      </c>
      <c r="I57" s="8">
        <f>'C. Basanite FC 10kbar'!R59</f>
        <v>40.405959000000003</v>
      </c>
      <c r="J57" s="9">
        <f>'C. Basanite FC 10kbar'!S59</f>
        <v>3.4696530000000001</v>
      </c>
      <c r="K57" s="9">
        <f>'C. Basanite FC 10kbar'!T59</f>
        <v>13.238676</v>
      </c>
      <c r="L57" s="9">
        <f>'C. Basanite FC 10kbar'!U59</f>
        <v>2.0397959999999999</v>
      </c>
      <c r="M57" s="9">
        <f>'C. Basanite FC 10kbar'!V59</f>
        <v>10.188981</v>
      </c>
      <c r="N57" s="9">
        <f>'C. Basanite FC 10kbar'!W59</f>
        <v>0.179982</v>
      </c>
      <c r="O57" s="9">
        <f>'C. Basanite FC 10kbar'!X59</f>
        <v>10.188981</v>
      </c>
      <c r="P57" s="9">
        <f>'C. Basanite FC 10kbar'!Y59</f>
        <v>12.038796</v>
      </c>
      <c r="Q57" s="9">
        <f>'C. Basanite FC 10kbar'!Z59</f>
        <v>1.539846</v>
      </c>
      <c r="R57" s="9">
        <f>'C. Basanite FC 10kbar'!AA59</f>
        <v>2.6997300000000002</v>
      </c>
      <c r="S57" s="9">
        <f>'C. Basanite FC 10kbar'!AB59</f>
        <v>1.8098190000000001</v>
      </c>
      <c r="T57" s="9">
        <f>'C. Basanite FC 10kbar'!AC59</f>
        <v>2.1997800000000001</v>
      </c>
      <c r="U57" s="10">
        <f>'C. Basanite FC 10kbar'!AH59</f>
        <v>0</v>
      </c>
      <c r="V57" s="5">
        <f>'C. Basanite FC 10kbar'!AI59</f>
        <v>0</v>
      </c>
      <c r="W57" s="5"/>
      <c r="X57" s="5"/>
      <c r="Y57" s="5"/>
      <c r="Z57" s="5"/>
      <c r="AA57" s="5"/>
      <c r="AB57" s="5">
        <f>'C. Basanite FC 10kbar'!AJ59</f>
        <v>0</v>
      </c>
      <c r="AC57" s="5">
        <f>'C. Basanite FC 10kbar'!AK59</f>
        <v>0</v>
      </c>
      <c r="AD57" s="10">
        <f>'C. Basanite FC 10kbar'!AL59</f>
        <v>0</v>
      </c>
      <c r="AE57" s="5">
        <f>'C. Basanite FC 10kbar'!AM59</f>
        <v>0</v>
      </c>
      <c r="AF57" s="5"/>
      <c r="AG57" s="5"/>
      <c r="AH57" s="5"/>
      <c r="AI57" s="5"/>
      <c r="AJ57" s="5"/>
      <c r="AK57" s="5">
        <f>'C. Basanite FC 10kbar'!AN59</f>
        <v>0</v>
      </c>
      <c r="AL57" s="5">
        <f>'C. Basanite FC 10kbar'!AO59</f>
        <v>0</v>
      </c>
      <c r="AM57" s="10">
        <f t="shared" si="7"/>
        <v>0</v>
      </c>
      <c r="AN57" s="5">
        <f t="shared" si="8"/>
        <v>0</v>
      </c>
      <c r="AO57" s="5"/>
      <c r="AP57" s="5"/>
      <c r="AQ57" s="5"/>
      <c r="AR57" s="5"/>
      <c r="AS57" s="5"/>
      <c r="AT57" s="5">
        <f t="shared" si="9"/>
        <v>0</v>
      </c>
      <c r="AU57" s="5">
        <f t="shared" si="10"/>
        <v>0</v>
      </c>
      <c r="AV57" s="10">
        <f t="shared" si="11"/>
        <v>100</v>
      </c>
      <c r="AW57" s="48">
        <f t="shared" si="6"/>
        <v>100</v>
      </c>
    </row>
    <row r="58" spans="1:49" x14ac:dyDescent="0.3">
      <c r="A58" s="2" t="s">
        <v>236</v>
      </c>
      <c r="B58" s="3">
        <f>'C. Basanite FC 10kbar'!A60</f>
        <v>54</v>
      </c>
      <c r="C58" s="2">
        <f>'C. Basanite FC 10kbar'!C60</f>
        <v>1346</v>
      </c>
      <c r="D58" s="2">
        <f>'C. Basanite FC 10kbar'!D60</f>
        <v>10000</v>
      </c>
      <c r="E58" s="5">
        <f>'B. LLD classification'!EA102</f>
        <v>2.864381325896546</v>
      </c>
      <c r="F58" s="5">
        <f>'C. Basanite FC 10kbar'!L60</f>
        <v>0.393181</v>
      </c>
      <c r="G58" s="6">
        <f>'C. Basanite FC 10kbar'!N60</f>
        <v>100</v>
      </c>
      <c r="H58" s="7">
        <f t="shared" si="5"/>
        <v>0</v>
      </c>
      <c r="I58" s="8">
        <f>'C. Basanite FC 10kbar'!R60</f>
        <v>40.405959000000003</v>
      </c>
      <c r="J58" s="9">
        <f>'C. Basanite FC 10kbar'!S60</f>
        <v>3.4696530000000001</v>
      </c>
      <c r="K58" s="9">
        <f>'C. Basanite FC 10kbar'!T60</f>
        <v>13.238676</v>
      </c>
      <c r="L58" s="9">
        <f>'C. Basanite FC 10kbar'!U60</f>
        <v>2.0397959999999999</v>
      </c>
      <c r="M58" s="9">
        <f>'C. Basanite FC 10kbar'!V60</f>
        <v>10.188981</v>
      </c>
      <c r="N58" s="9">
        <f>'C. Basanite FC 10kbar'!W60</f>
        <v>0.179982</v>
      </c>
      <c r="O58" s="9">
        <f>'C. Basanite FC 10kbar'!X60</f>
        <v>10.188981</v>
      </c>
      <c r="P58" s="9">
        <f>'C. Basanite FC 10kbar'!Y60</f>
        <v>12.038796</v>
      </c>
      <c r="Q58" s="9">
        <f>'C. Basanite FC 10kbar'!Z60</f>
        <v>1.539846</v>
      </c>
      <c r="R58" s="9">
        <f>'C. Basanite FC 10kbar'!AA60</f>
        <v>2.6997300000000002</v>
      </c>
      <c r="S58" s="9">
        <f>'C. Basanite FC 10kbar'!AB60</f>
        <v>1.8098190000000001</v>
      </c>
      <c r="T58" s="9">
        <f>'C. Basanite FC 10kbar'!AC60</f>
        <v>2.1997800000000001</v>
      </c>
      <c r="U58" s="10">
        <f>'C. Basanite FC 10kbar'!AH60</f>
        <v>0</v>
      </c>
      <c r="V58" s="5">
        <f>'C. Basanite FC 10kbar'!AI60</f>
        <v>0</v>
      </c>
      <c r="W58" s="5"/>
      <c r="X58" s="5"/>
      <c r="Y58" s="5"/>
      <c r="Z58" s="5"/>
      <c r="AA58" s="5"/>
      <c r="AB58" s="5">
        <f>'C. Basanite FC 10kbar'!AJ60</f>
        <v>0</v>
      </c>
      <c r="AC58" s="5">
        <f>'C. Basanite FC 10kbar'!AK60</f>
        <v>0</v>
      </c>
      <c r="AD58" s="10">
        <f>'C. Basanite FC 10kbar'!AL60</f>
        <v>0</v>
      </c>
      <c r="AE58" s="5">
        <f>'C. Basanite FC 10kbar'!AM60</f>
        <v>0</v>
      </c>
      <c r="AF58" s="5"/>
      <c r="AG58" s="5"/>
      <c r="AH58" s="5"/>
      <c r="AI58" s="5"/>
      <c r="AJ58" s="5"/>
      <c r="AK58" s="5">
        <f>'C. Basanite FC 10kbar'!AN60</f>
        <v>0</v>
      </c>
      <c r="AL58" s="5">
        <f>'C. Basanite FC 10kbar'!AO60</f>
        <v>0</v>
      </c>
      <c r="AM58" s="10">
        <f t="shared" si="7"/>
        <v>0</v>
      </c>
      <c r="AN58" s="5">
        <f t="shared" si="8"/>
        <v>0</v>
      </c>
      <c r="AO58" s="5"/>
      <c r="AP58" s="5"/>
      <c r="AQ58" s="5"/>
      <c r="AR58" s="5"/>
      <c r="AS58" s="5"/>
      <c r="AT58" s="5">
        <f t="shared" si="9"/>
        <v>0</v>
      </c>
      <c r="AU58" s="5">
        <f t="shared" si="10"/>
        <v>0</v>
      </c>
      <c r="AV58" s="10">
        <f t="shared" si="11"/>
        <v>100</v>
      </c>
      <c r="AW58" s="48">
        <f t="shared" si="6"/>
        <v>100</v>
      </c>
    </row>
    <row r="59" spans="1:49" x14ac:dyDescent="0.3">
      <c r="A59" s="2" t="s">
        <v>236</v>
      </c>
      <c r="B59" s="3">
        <f>'C. Basanite FC 10kbar'!A61</f>
        <v>55</v>
      </c>
      <c r="C59" s="2">
        <f>'C. Basanite FC 10kbar'!C61</f>
        <v>1345</v>
      </c>
      <c r="D59" s="2">
        <f>'C. Basanite FC 10kbar'!D61</f>
        <v>10000</v>
      </c>
      <c r="E59" s="5">
        <f>'B. LLD classification'!EA103</f>
        <v>2.864800701338047</v>
      </c>
      <c r="F59" s="5">
        <f>'C. Basanite FC 10kbar'!L61</f>
        <v>0.39577000000000001</v>
      </c>
      <c r="G59" s="6">
        <f>'C. Basanite FC 10kbar'!N61</f>
        <v>100</v>
      </c>
      <c r="H59" s="7">
        <f t="shared" si="5"/>
        <v>0</v>
      </c>
      <c r="I59" s="8">
        <f>'C. Basanite FC 10kbar'!R61</f>
        <v>40.405959000000003</v>
      </c>
      <c r="J59" s="9">
        <f>'C. Basanite FC 10kbar'!S61</f>
        <v>3.4696530000000001</v>
      </c>
      <c r="K59" s="9">
        <f>'C. Basanite FC 10kbar'!T61</f>
        <v>13.238676</v>
      </c>
      <c r="L59" s="9">
        <f>'C. Basanite FC 10kbar'!U61</f>
        <v>2.0397959999999999</v>
      </c>
      <c r="M59" s="9">
        <f>'C. Basanite FC 10kbar'!V61</f>
        <v>10.188981</v>
      </c>
      <c r="N59" s="9">
        <f>'C. Basanite FC 10kbar'!W61</f>
        <v>0.179982</v>
      </c>
      <c r="O59" s="9">
        <f>'C. Basanite FC 10kbar'!X61</f>
        <v>10.188981</v>
      </c>
      <c r="P59" s="9">
        <f>'C. Basanite FC 10kbar'!Y61</f>
        <v>12.038796</v>
      </c>
      <c r="Q59" s="9">
        <f>'C. Basanite FC 10kbar'!Z61</f>
        <v>1.539846</v>
      </c>
      <c r="R59" s="9">
        <f>'C. Basanite FC 10kbar'!AA61</f>
        <v>2.6997300000000002</v>
      </c>
      <c r="S59" s="9">
        <f>'C. Basanite FC 10kbar'!AB61</f>
        <v>1.8098190000000001</v>
      </c>
      <c r="T59" s="9">
        <f>'C. Basanite FC 10kbar'!AC61</f>
        <v>2.1997800000000001</v>
      </c>
      <c r="U59" s="10">
        <f>'C. Basanite FC 10kbar'!AH61</f>
        <v>0</v>
      </c>
      <c r="V59" s="5">
        <f>'C. Basanite FC 10kbar'!AI61</f>
        <v>0</v>
      </c>
      <c r="W59" s="5"/>
      <c r="X59" s="5"/>
      <c r="Y59" s="5"/>
      <c r="Z59" s="5"/>
      <c r="AA59" s="5"/>
      <c r="AB59" s="5">
        <f>'C. Basanite FC 10kbar'!AJ61</f>
        <v>0</v>
      </c>
      <c r="AC59" s="5">
        <f>'C. Basanite FC 10kbar'!AK61</f>
        <v>0</v>
      </c>
      <c r="AD59" s="10">
        <f>'C. Basanite FC 10kbar'!AL61</f>
        <v>0</v>
      </c>
      <c r="AE59" s="5">
        <f>'C. Basanite FC 10kbar'!AM61</f>
        <v>0</v>
      </c>
      <c r="AF59" s="5"/>
      <c r="AG59" s="5"/>
      <c r="AH59" s="5"/>
      <c r="AI59" s="5"/>
      <c r="AJ59" s="5"/>
      <c r="AK59" s="5">
        <f>'C. Basanite FC 10kbar'!AN61</f>
        <v>0</v>
      </c>
      <c r="AL59" s="5">
        <f>'C. Basanite FC 10kbar'!AO61</f>
        <v>0</v>
      </c>
      <c r="AM59" s="10">
        <f t="shared" si="7"/>
        <v>0</v>
      </c>
      <c r="AN59" s="5">
        <f t="shared" si="8"/>
        <v>0</v>
      </c>
      <c r="AO59" s="5"/>
      <c r="AP59" s="5"/>
      <c r="AQ59" s="5"/>
      <c r="AR59" s="5"/>
      <c r="AS59" s="5"/>
      <c r="AT59" s="5">
        <f t="shared" si="9"/>
        <v>0</v>
      </c>
      <c r="AU59" s="5">
        <f t="shared" si="10"/>
        <v>0</v>
      </c>
      <c r="AV59" s="10">
        <f t="shared" si="11"/>
        <v>100</v>
      </c>
      <c r="AW59" s="48">
        <f t="shared" si="6"/>
        <v>100</v>
      </c>
    </row>
    <row r="60" spans="1:49" x14ac:dyDescent="0.3">
      <c r="A60" s="2" t="s">
        <v>236</v>
      </c>
      <c r="B60" s="3">
        <f>'C. Basanite FC 10kbar'!A62</f>
        <v>56</v>
      </c>
      <c r="C60" s="2">
        <f>'C. Basanite FC 10kbar'!C62</f>
        <v>1344</v>
      </c>
      <c r="D60" s="2">
        <f>'C. Basanite FC 10kbar'!D62</f>
        <v>10000</v>
      </c>
      <c r="E60" s="5">
        <f>'B. LLD classification'!EA104</f>
        <v>2.865220297333595</v>
      </c>
      <c r="F60" s="5">
        <f>'C. Basanite FC 10kbar'!L62</f>
        <v>0.39836300000000002</v>
      </c>
      <c r="G60" s="6">
        <f>'C. Basanite FC 10kbar'!N62</f>
        <v>100</v>
      </c>
      <c r="H60" s="7">
        <f t="shared" si="5"/>
        <v>0</v>
      </c>
      <c r="I60" s="8">
        <f>'C. Basanite FC 10kbar'!R62</f>
        <v>40.405959000000003</v>
      </c>
      <c r="J60" s="9">
        <f>'C. Basanite FC 10kbar'!S62</f>
        <v>3.4696530000000001</v>
      </c>
      <c r="K60" s="9">
        <f>'C. Basanite FC 10kbar'!T62</f>
        <v>13.238676</v>
      </c>
      <c r="L60" s="9">
        <f>'C. Basanite FC 10kbar'!U62</f>
        <v>2.0397959999999999</v>
      </c>
      <c r="M60" s="9">
        <f>'C. Basanite FC 10kbar'!V62</f>
        <v>10.188981</v>
      </c>
      <c r="N60" s="9">
        <f>'C. Basanite FC 10kbar'!W62</f>
        <v>0.179982</v>
      </c>
      <c r="O60" s="9">
        <f>'C. Basanite FC 10kbar'!X62</f>
        <v>10.188981</v>
      </c>
      <c r="P60" s="9">
        <f>'C. Basanite FC 10kbar'!Y62</f>
        <v>12.038796</v>
      </c>
      <c r="Q60" s="9">
        <f>'C. Basanite FC 10kbar'!Z62</f>
        <v>1.539846</v>
      </c>
      <c r="R60" s="9">
        <f>'C. Basanite FC 10kbar'!AA62</f>
        <v>2.6997300000000002</v>
      </c>
      <c r="S60" s="9">
        <f>'C. Basanite FC 10kbar'!AB62</f>
        <v>1.8098190000000001</v>
      </c>
      <c r="T60" s="9">
        <f>'C. Basanite FC 10kbar'!AC62</f>
        <v>2.1997800000000001</v>
      </c>
      <c r="U60" s="10">
        <f>'C. Basanite FC 10kbar'!AH62</f>
        <v>0</v>
      </c>
      <c r="V60" s="5">
        <f>'C. Basanite FC 10kbar'!AI62</f>
        <v>0</v>
      </c>
      <c r="W60" s="5"/>
      <c r="X60" s="5"/>
      <c r="Y60" s="5"/>
      <c r="Z60" s="5"/>
      <c r="AA60" s="5"/>
      <c r="AB60" s="5">
        <f>'C. Basanite FC 10kbar'!AJ62</f>
        <v>0</v>
      </c>
      <c r="AC60" s="5">
        <f>'C. Basanite FC 10kbar'!AK62</f>
        <v>0</v>
      </c>
      <c r="AD60" s="10">
        <f>'C. Basanite FC 10kbar'!AL62</f>
        <v>0</v>
      </c>
      <c r="AE60" s="5">
        <f>'C. Basanite FC 10kbar'!AM62</f>
        <v>0</v>
      </c>
      <c r="AF60" s="5"/>
      <c r="AG60" s="5"/>
      <c r="AH60" s="5"/>
      <c r="AI60" s="5"/>
      <c r="AJ60" s="5"/>
      <c r="AK60" s="5">
        <f>'C. Basanite FC 10kbar'!AN62</f>
        <v>0</v>
      </c>
      <c r="AL60" s="5">
        <f>'C. Basanite FC 10kbar'!AO62</f>
        <v>0</v>
      </c>
      <c r="AM60" s="10">
        <f t="shared" si="7"/>
        <v>0</v>
      </c>
      <c r="AN60" s="5">
        <f t="shared" si="8"/>
        <v>0</v>
      </c>
      <c r="AO60" s="5"/>
      <c r="AP60" s="5"/>
      <c r="AQ60" s="5"/>
      <c r="AR60" s="5"/>
      <c r="AS60" s="5"/>
      <c r="AT60" s="5">
        <f t="shared" si="9"/>
        <v>0</v>
      </c>
      <c r="AU60" s="5">
        <f t="shared" si="10"/>
        <v>0</v>
      </c>
      <c r="AV60" s="10">
        <f t="shared" si="11"/>
        <v>100</v>
      </c>
      <c r="AW60" s="48">
        <f t="shared" si="6"/>
        <v>100</v>
      </c>
    </row>
    <row r="61" spans="1:49" x14ac:dyDescent="0.3">
      <c r="A61" s="2" t="s">
        <v>236</v>
      </c>
      <c r="B61" s="3">
        <f>'C. Basanite FC 10kbar'!A63</f>
        <v>57</v>
      </c>
      <c r="C61" s="2">
        <f>'C. Basanite FC 10kbar'!C63</f>
        <v>1343</v>
      </c>
      <c r="D61" s="2">
        <f>'C. Basanite FC 10kbar'!D63</f>
        <v>10000</v>
      </c>
      <c r="E61" s="5">
        <f>'B. LLD classification'!EA105</f>
        <v>2.8656401140658958</v>
      </c>
      <c r="F61" s="5">
        <f>'C. Basanite FC 10kbar'!L63</f>
        <v>0.40095900000000001</v>
      </c>
      <c r="G61" s="6">
        <f>'C. Basanite FC 10kbar'!N63</f>
        <v>100</v>
      </c>
      <c r="H61" s="7">
        <f t="shared" si="5"/>
        <v>0</v>
      </c>
      <c r="I61" s="8">
        <f>'C. Basanite FC 10kbar'!R63</f>
        <v>40.405959000000003</v>
      </c>
      <c r="J61" s="9">
        <f>'C. Basanite FC 10kbar'!S63</f>
        <v>3.4696530000000001</v>
      </c>
      <c r="K61" s="9">
        <f>'C. Basanite FC 10kbar'!T63</f>
        <v>13.238676</v>
      </c>
      <c r="L61" s="9">
        <f>'C. Basanite FC 10kbar'!U63</f>
        <v>2.0397959999999999</v>
      </c>
      <c r="M61" s="9">
        <f>'C. Basanite FC 10kbar'!V63</f>
        <v>10.188981</v>
      </c>
      <c r="N61" s="9">
        <f>'C. Basanite FC 10kbar'!W63</f>
        <v>0.179982</v>
      </c>
      <c r="O61" s="9">
        <f>'C. Basanite FC 10kbar'!X63</f>
        <v>10.188981</v>
      </c>
      <c r="P61" s="9">
        <f>'C. Basanite FC 10kbar'!Y63</f>
        <v>12.038796</v>
      </c>
      <c r="Q61" s="9">
        <f>'C. Basanite FC 10kbar'!Z63</f>
        <v>1.539846</v>
      </c>
      <c r="R61" s="9">
        <f>'C. Basanite FC 10kbar'!AA63</f>
        <v>2.6997300000000002</v>
      </c>
      <c r="S61" s="9">
        <f>'C. Basanite FC 10kbar'!AB63</f>
        <v>1.8098190000000001</v>
      </c>
      <c r="T61" s="9">
        <f>'C. Basanite FC 10kbar'!AC63</f>
        <v>2.1997800000000001</v>
      </c>
      <c r="U61" s="10">
        <f>'C. Basanite FC 10kbar'!AH63</f>
        <v>0</v>
      </c>
      <c r="V61" s="5">
        <f>'C. Basanite FC 10kbar'!AI63</f>
        <v>0</v>
      </c>
      <c r="W61" s="5"/>
      <c r="X61" s="5"/>
      <c r="Y61" s="5"/>
      <c r="Z61" s="5"/>
      <c r="AA61" s="5"/>
      <c r="AB61" s="5">
        <f>'C. Basanite FC 10kbar'!AJ63</f>
        <v>0</v>
      </c>
      <c r="AC61" s="5">
        <f>'C. Basanite FC 10kbar'!AK63</f>
        <v>0</v>
      </c>
      <c r="AD61" s="10">
        <f>'C. Basanite FC 10kbar'!AL63</f>
        <v>0</v>
      </c>
      <c r="AE61" s="5">
        <f>'C. Basanite FC 10kbar'!AM63</f>
        <v>0</v>
      </c>
      <c r="AF61" s="5"/>
      <c r="AG61" s="5"/>
      <c r="AH61" s="5"/>
      <c r="AI61" s="5"/>
      <c r="AJ61" s="5"/>
      <c r="AK61" s="5">
        <f>'C. Basanite FC 10kbar'!AN63</f>
        <v>0</v>
      </c>
      <c r="AL61" s="5">
        <f>'C. Basanite FC 10kbar'!AO63</f>
        <v>0</v>
      </c>
      <c r="AM61" s="10">
        <f t="shared" si="7"/>
        <v>0</v>
      </c>
      <c r="AN61" s="5">
        <f t="shared" si="8"/>
        <v>0</v>
      </c>
      <c r="AO61" s="5"/>
      <c r="AP61" s="5"/>
      <c r="AQ61" s="5"/>
      <c r="AR61" s="5"/>
      <c r="AS61" s="5"/>
      <c r="AT61" s="5">
        <f t="shared" si="9"/>
        <v>0</v>
      </c>
      <c r="AU61" s="5">
        <f t="shared" si="10"/>
        <v>0</v>
      </c>
      <c r="AV61" s="10">
        <f t="shared" si="11"/>
        <v>100</v>
      </c>
      <c r="AW61" s="48">
        <f t="shared" si="6"/>
        <v>100</v>
      </c>
    </row>
    <row r="62" spans="1:49" x14ac:dyDescent="0.3">
      <c r="A62" s="2" t="s">
        <v>236</v>
      </c>
      <c r="B62" s="3">
        <f>'C. Basanite FC 10kbar'!A64</f>
        <v>58</v>
      </c>
      <c r="C62" s="2">
        <f>'C. Basanite FC 10kbar'!C64</f>
        <v>1342</v>
      </c>
      <c r="D62" s="2">
        <f>'C. Basanite FC 10kbar'!D64</f>
        <v>10000</v>
      </c>
      <c r="E62" s="5">
        <f>'B. LLD classification'!EA106</f>
        <v>2.8660601517178708</v>
      </c>
      <c r="F62" s="5">
        <f>'C. Basanite FC 10kbar'!L64</f>
        <v>0.40355799999999997</v>
      </c>
      <c r="G62" s="6">
        <f>'C. Basanite FC 10kbar'!N64</f>
        <v>100</v>
      </c>
      <c r="H62" s="7">
        <f t="shared" si="5"/>
        <v>0</v>
      </c>
      <c r="I62" s="8">
        <f>'C. Basanite FC 10kbar'!R64</f>
        <v>40.405959000000003</v>
      </c>
      <c r="J62" s="9">
        <f>'C. Basanite FC 10kbar'!S64</f>
        <v>3.4696530000000001</v>
      </c>
      <c r="K62" s="9">
        <f>'C. Basanite FC 10kbar'!T64</f>
        <v>13.238676</v>
      </c>
      <c r="L62" s="9">
        <f>'C. Basanite FC 10kbar'!U64</f>
        <v>2.0397959999999999</v>
      </c>
      <c r="M62" s="9">
        <f>'C. Basanite FC 10kbar'!V64</f>
        <v>10.188981</v>
      </c>
      <c r="N62" s="9">
        <f>'C. Basanite FC 10kbar'!W64</f>
        <v>0.179982</v>
      </c>
      <c r="O62" s="9">
        <f>'C. Basanite FC 10kbar'!X64</f>
        <v>10.188981</v>
      </c>
      <c r="P62" s="9">
        <f>'C. Basanite FC 10kbar'!Y64</f>
        <v>12.038796</v>
      </c>
      <c r="Q62" s="9">
        <f>'C. Basanite FC 10kbar'!Z64</f>
        <v>1.539846</v>
      </c>
      <c r="R62" s="9">
        <f>'C. Basanite FC 10kbar'!AA64</f>
        <v>2.6997300000000002</v>
      </c>
      <c r="S62" s="9">
        <f>'C. Basanite FC 10kbar'!AB64</f>
        <v>1.8098190000000001</v>
      </c>
      <c r="T62" s="9">
        <f>'C. Basanite FC 10kbar'!AC64</f>
        <v>2.1997800000000001</v>
      </c>
      <c r="U62" s="10">
        <f>'C. Basanite FC 10kbar'!AH64</f>
        <v>0</v>
      </c>
      <c r="V62" s="5">
        <f>'C. Basanite FC 10kbar'!AI64</f>
        <v>0</v>
      </c>
      <c r="W62" s="5"/>
      <c r="X62" s="5"/>
      <c r="Y62" s="5"/>
      <c r="Z62" s="5"/>
      <c r="AA62" s="5"/>
      <c r="AB62" s="5">
        <f>'C. Basanite FC 10kbar'!AJ64</f>
        <v>0</v>
      </c>
      <c r="AC62" s="5">
        <f>'C. Basanite FC 10kbar'!AK64</f>
        <v>0</v>
      </c>
      <c r="AD62" s="10">
        <f>'C. Basanite FC 10kbar'!AL64</f>
        <v>0</v>
      </c>
      <c r="AE62" s="5">
        <f>'C. Basanite FC 10kbar'!AM64</f>
        <v>0</v>
      </c>
      <c r="AF62" s="5"/>
      <c r="AG62" s="5"/>
      <c r="AH62" s="5"/>
      <c r="AI62" s="5"/>
      <c r="AJ62" s="5"/>
      <c r="AK62" s="5">
        <f>'C. Basanite FC 10kbar'!AN64</f>
        <v>0</v>
      </c>
      <c r="AL62" s="5">
        <f>'C. Basanite FC 10kbar'!AO64</f>
        <v>0</v>
      </c>
      <c r="AM62" s="10">
        <f t="shared" si="7"/>
        <v>0</v>
      </c>
      <c r="AN62" s="5">
        <f t="shared" si="8"/>
        <v>0</v>
      </c>
      <c r="AO62" s="5"/>
      <c r="AP62" s="5"/>
      <c r="AQ62" s="5"/>
      <c r="AR62" s="5"/>
      <c r="AS62" s="5"/>
      <c r="AT62" s="5">
        <f t="shared" si="9"/>
        <v>0</v>
      </c>
      <c r="AU62" s="5">
        <f t="shared" si="10"/>
        <v>0</v>
      </c>
      <c r="AV62" s="10">
        <f t="shared" si="11"/>
        <v>100</v>
      </c>
      <c r="AW62" s="48">
        <f t="shared" si="6"/>
        <v>100</v>
      </c>
    </row>
    <row r="63" spans="1:49" x14ac:dyDescent="0.3">
      <c r="A63" s="2" t="s">
        <v>236</v>
      </c>
      <c r="B63" s="3">
        <f>'C. Basanite FC 10kbar'!A65</f>
        <v>59</v>
      </c>
      <c r="C63" s="2">
        <f>'C. Basanite FC 10kbar'!C65</f>
        <v>1341</v>
      </c>
      <c r="D63" s="2">
        <f>'C. Basanite FC 10kbar'!D65</f>
        <v>10000</v>
      </c>
      <c r="E63" s="5">
        <f>'B. LLD classification'!EA107</f>
        <v>2.8664804104726529</v>
      </c>
      <c r="F63" s="5">
        <f>'C. Basanite FC 10kbar'!L65</f>
        <v>0.40616099999999999</v>
      </c>
      <c r="G63" s="6">
        <f>'C. Basanite FC 10kbar'!N65</f>
        <v>100</v>
      </c>
      <c r="H63" s="7">
        <f t="shared" si="5"/>
        <v>0</v>
      </c>
      <c r="I63" s="8">
        <f>'C. Basanite FC 10kbar'!R65</f>
        <v>40.405959000000003</v>
      </c>
      <c r="J63" s="9">
        <f>'C. Basanite FC 10kbar'!S65</f>
        <v>3.4696530000000001</v>
      </c>
      <c r="K63" s="9">
        <f>'C. Basanite FC 10kbar'!T65</f>
        <v>13.238676</v>
      </c>
      <c r="L63" s="9">
        <f>'C. Basanite FC 10kbar'!U65</f>
        <v>2.0397959999999999</v>
      </c>
      <c r="M63" s="9">
        <f>'C. Basanite FC 10kbar'!V65</f>
        <v>10.188981</v>
      </c>
      <c r="N63" s="9">
        <f>'C. Basanite FC 10kbar'!W65</f>
        <v>0.179982</v>
      </c>
      <c r="O63" s="9">
        <f>'C. Basanite FC 10kbar'!X65</f>
        <v>10.188981</v>
      </c>
      <c r="P63" s="9">
        <f>'C. Basanite FC 10kbar'!Y65</f>
        <v>12.038796</v>
      </c>
      <c r="Q63" s="9">
        <f>'C. Basanite FC 10kbar'!Z65</f>
        <v>1.539846</v>
      </c>
      <c r="R63" s="9">
        <f>'C. Basanite FC 10kbar'!AA65</f>
        <v>2.6997300000000002</v>
      </c>
      <c r="S63" s="9">
        <f>'C. Basanite FC 10kbar'!AB65</f>
        <v>1.8098190000000001</v>
      </c>
      <c r="T63" s="9">
        <f>'C. Basanite FC 10kbar'!AC65</f>
        <v>2.1997800000000001</v>
      </c>
      <c r="U63" s="10">
        <f>'C. Basanite FC 10kbar'!AH65</f>
        <v>0</v>
      </c>
      <c r="V63" s="5">
        <f>'C. Basanite FC 10kbar'!AI65</f>
        <v>0</v>
      </c>
      <c r="W63" s="5"/>
      <c r="X63" s="5"/>
      <c r="Y63" s="5"/>
      <c r="Z63" s="5"/>
      <c r="AA63" s="5"/>
      <c r="AB63" s="5">
        <f>'C. Basanite FC 10kbar'!AJ65</f>
        <v>0</v>
      </c>
      <c r="AC63" s="5">
        <f>'C. Basanite FC 10kbar'!AK65</f>
        <v>0</v>
      </c>
      <c r="AD63" s="10">
        <f>'C. Basanite FC 10kbar'!AL65</f>
        <v>0</v>
      </c>
      <c r="AE63" s="5">
        <f>'C. Basanite FC 10kbar'!AM65</f>
        <v>0</v>
      </c>
      <c r="AF63" s="5"/>
      <c r="AG63" s="5"/>
      <c r="AH63" s="5"/>
      <c r="AI63" s="5"/>
      <c r="AJ63" s="5"/>
      <c r="AK63" s="5">
        <f>'C. Basanite FC 10kbar'!AN65</f>
        <v>0</v>
      </c>
      <c r="AL63" s="5">
        <f>'C. Basanite FC 10kbar'!AO65</f>
        <v>0</v>
      </c>
      <c r="AM63" s="10">
        <f t="shared" si="7"/>
        <v>0</v>
      </c>
      <c r="AN63" s="5">
        <f t="shared" si="8"/>
        <v>0</v>
      </c>
      <c r="AO63" s="5"/>
      <c r="AP63" s="5"/>
      <c r="AQ63" s="5"/>
      <c r="AR63" s="5"/>
      <c r="AS63" s="5"/>
      <c r="AT63" s="5">
        <f t="shared" si="9"/>
        <v>0</v>
      </c>
      <c r="AU63" s="5">
        <f t="shared" si="10"/>
        <v>0</v>
      </c>
      <c r="AV63" s="10">
        <f t="shared" si="11"/>
        <v>100</v>
      </c>
      <c r="AW63" s="48">
        <f t="shared" si="6"/>
        <v>100</v>
      </c>
    </row>
    <row r="64" spans="1:49" x14ac:dyDescent="0.3">
      <c r="A64" s="2" t="s">
        <v>236</v>
      </c>
      <c r="B64" s="3">
        <f>'C. Basanite FC 10kbar'!A66</f>
        <v>60</v>
      </c>
      <c r="C64" s="2">
        <f>'C. Basanite FC 10kbar'!C66</f>
        <v>1340</v>
      </c>
      <c r="D64" s="2">
        <f>'C. Basanite FC 10kbar'!D66</f>
        <v>10000</v>
      </c>
      <c r="E64" s="5">
        <f>'B. LLD classification'!EA108</f>
        <v>2.8669008905135884</v>
      </c>
      <c r="F64" s="5">
        <f>'C. Basanite FC 10kbar'!L66</f>
        <v>0.40876699999999999</v>
      </c>
      <c r="G64" s="6">
        <f>'C. Basanite FC 10kbar'!N66</f>
        <v>100</v>
      </c>
      <c r="H64" s="7">
        <f t="shared" si="5"/>
        <v>0</v>
      </c>
      <c r="I64" s="8">
        <f>'C. Basanite FC 10kbar'!R66</f>
        <v>40.405959000000003</v>
      </c>
      <c r="J64" s="9">
        <f>'C. Basanite FC 10kbar'!S66</f>
        <v>3.4696530000000001</v>
      </c>
      <c r="K64" s="9">
        <f>'C. Basanite FC 10kbar'!T66</f>
        <v>13.238676</v>
      </c>
      <c r="L64" s="9">
        <f>'C. Basanite FC 10kbar'!U66</f>
        <v>2.0397959999999999</v>
      </c>
      <c r="M64" s="9">
        <f>'C. Basanite FC 10kbar'!V66</f>
        <v>10.188981</v>
      </c>
      <c r="N64" s="9">
        <f>'C. Basanite FC 10kbar'!W66</f>
        <v>0.179982</v>
      </c>
      <c r="O64" s="9">
        <f>'C. Basanite FC 10kbar'!X66</f>
        <v>10.188981</v>
      </c>
      <c r="P64" s="9">
        <f>'C. Basanite FC 10kbar'!Y66</f>
        <v>12.038796</v>
      </c>
      <c r="Q64" s="9">
        <f>'C. Basanite FC 10kbar'!Z66</f>
        <v>1.539846</v>
      </c>
      <c r="R64" s="9">
        <f>'C. Basanite FC 10kbar'!AA66</f>
        <v>2.6997300000000002</v>
      </c>
      <c r="S64" s="9">
        <f>'C. Basanite FC 10kbar'!AB66</f>
        <v>1.8098190000000001</v>
      </c>
      <c r="T64" s="9">
        <f>'C. Basanite FC 10kbar'!AC66</f>
        <v>2.1997800000000001</v>
      </c>
      <c r="U64" s="10">
        <f>'C. Basanite FC 10kbar'!AH66</f>
        <v>0</v>
      </c>
      <c r="V64" s="5">
        <f>'C. Basanite FC 10kbar'!AI66</f>
        <v>0</v>
      </c>
      <c r="W64" s="5"/>
      <c r="X64" s="5"/>
      <c r="Y64" s="5"/>
      <c r="Z64" s="5"/>
      <c r="AA64" s="5"/>
      <c r="AB64" s="5">
        <f>'C. Basanite FC 10kbar'!AJ66</f>
        <v>0</v>
      </c>
      <c r="AC64" s="5">
        <f>'C. Basanite FC 10kbar'!AK66</f>
        <v>0</v>
      </c>
      <c r="AD64" s="10">
        <f>'C. Basanite FC 10kbar'!AL66</f>
        <v>0</v>
      </c>
      <c r="AE64" s="5">
        <f>'C. Basanite FC 10kbar'!AM66</f>
        <v>0</v>
      </c>
      <c r="AF64" s="5"/>
      <c r="AG64" s="5"/>
      <c r="AH64" s="5"/>
      <c r="AI64" s="5"/>
      <c r="AJ64" s="5"/>
      <c r="AK64" s="5">
        <f>'C. Basanite FC 10kbar'!AN66</f>
        <v>0</v>
      </c>
      <c r="AL64" s="5">
        <f>'C. Basanite FC 10kbar'!AO66</f>
        <v>0</v>
      </c>
      <c r="AM64" s="10">
        <f t="shared" si="7"/>
        <v>0</v>
      </c>
      <c r="AN64" s="5">
        <f t="shared" si="8"/>
        <v>0</v>
      </c>
      <c r="AO64" s="5"/>
      <c r="AP64" s="5"/>
      <c r="AQ64" s="5"/>
      <c r="AR64" s="5"/>
      <c r="AS64" s="5"/>
      <c r="AT64" s="5">
        <f t="shared" si="9"/>
        <v>0</v>
      </c>
      <c r="AU64" s="5">
        <f t="shared" si="10"/>
        <v>0</v>
      </c>
      <c r="AV64" s="10">
        <f t="shared" si="11"/>
        <v>100</v>
      </c>
      <c r="AW64" s="48">
        <f t="shared" si="6"/>
        <v>100</v>
      </c>
    </row>
    <row r="65" spans="1:49" x14ac:dyDescent="0.3">
      <c r="A65" s="2" t="s">
        <v>236</v>
      </c>
      <c r="B65" s="3">
        <f>'C. Basanite FC 10kbar'!A67</f>
        <v>61</v>
      </c>
      <c r="C65" s="2">
        <f>'C. Basanite FC 10kbar'!C67</f>
        <v>1339</v>
      </c>
      <c r="D65" s="2">
        <f>'C. Basanite FC 10kbar'!D67</f>
        <v>10000</v>
      </c>
      <c r="E65" s="5">
        <f>'B. LLD classification'!EA109</f>
        <v>2.8673215920242421</v>
      </c>
      <c r="F65" s="5">
        <f>'C. Basanite FC 10kbar'!L67</f>
        <v>0.41137499999999999</v>
      </c>
      <c r="G65" s="6">
        <f>'C. Basanite FC 10kbar'!N67</f>
        <v>100</v>
      </c>
      <c r="H65" s="7">
        <f t="shared" si="5"/>
        <v>0</v>
      </c>
      <c r="I65" s="8">
        <f>'C. Basanite FC 10kbar'!R67</f>
        <v>40.405959000000003</v>
      </c>
      <c r="J65" s="9">
        <f>'C. Basanite FC 10kbar'!S67</f>
        <v>3.4696530000000001</v>
      </c>
      <c r="K65" s="9">
        <f>'C. Basanite FC 10kbar'!T67</f>
        <v>13.238676</v>
      </c>
      <c r="L65" s="9">
        <f>'C. Basanite FC 10kbar'!U67</f>
        <v>2.0397959999999999</v>
      </c>
      <c r="M65" s="9">
        <f>'C. Basanite FC 10kbar'!V67</f>
        <v>10.188981</v>
      </c>
      <c r="N65" s="9">
        <f>'C. Basanite FC 10kbar'!W67</f>
        <v>0.179982</v>
      </c>
      <c r="O65" s="9">
        <f>'C. Basanite FC 10kbar'!X67</f>
        <v>10.188981</v>
      </c>
      <c r="P65" s="9">
        <f>'C. Basanite FC 10kbar'!Y67</f>
        <v>12.038796</v>
      </c>
      <c r="Q65" s="9">
        <f>'C. Basanite FC 10kbar'!Z67</f>
        <v>1.539846</v>
      </c>
      <c r="R65" s="9">
        <f>'C. Basanite FC 10kbar'!AA67</f>
        <v>2.6997300000000002</v>
      </c>
      <c r="S65" s="9">
        <f>'C. Basanite FC 10kbar'!AB67</f>
        <v>1.8098190000000001</v>
      </c>
      <c r="T65" s="9">
        <f>'C. Basanite FC 10kbar'!AC67</f>
        <v>2.1997800000000001</v>
      </c>
      <c r="U65" s="10">
        <f>'C. Basanite FC 10kbar'!AH67</f>
        <v>0</v>
      </c>
      <c r="V65" s="5">
        <f>'C. Basanite FC 10kbar'!AI67</f>
        <v>0</v>
      </c>
      <c r="W65" s="5"/>
      <c r="X65" s="5"/>
      <c r="Y65" s="5"/>
      <c r="Z65" s="5"/>
      <c r="AA65" s="5"/>
      <c r="AB65" s="5">
        <f>'C. Basanite FC 10kbar'!AJ67</f>
        <v>0</v>
      </c>
      <c r="AC65" s="5">
        <f>'C. Basanite FC 10kbar'!AK67</f>
        <v>0</v>
      </c>
      <c r="AD65" s="10">
        <f>'C. Basanite FC 10kbar'!AL67</f>
        <v>0</v>
      </c>
      <c r="AE65" s="5">
        <f>'C. Basanite FC 10kbar'!AM67</f>
        <v>0</v>
      </c>
      <c r="AF65" s="5"/>
      <c r="AG65" s="5"/>
      <c r="AH65" s="5"/>
      <c r="AI65" s="5"/>
      <c r="AJ65" s="5"/>
      <c r="AK65" s="5">
        <f>'C. Basanite FC 10kbar'!AN67</f>
        <v>0</v>
      </c>
      <c r="AL65" s="5">
        <f>'C. Basanite FC 10kbar'!AO67</f>
        <v>0</v>
      </c>
      <c r="AM65" s="10">
        <f t="shared" si="7"/>
        <v>0</v>
      </c>
      <c r="AN65" s="5">
        <f t="shared" si="8"/>
        <v>0</v>
      </c>
      <c r="AO65" s="5"/>
      <c r="AP65" s="5"/>
      <c r="AQ65" s="5"/>
      <c r="AR65" s="5"/>
      <c r="AS65" s="5"/>
      <c r="AT65" s="5">
        <f t="shared" si="9"/>
        <v>0</v>
      </c>
      <c r="AU65" s="5">
        <f t="shared" si="10"/>
        <v>0</v>
      </c>
      <c r="AV65" s="10">
        <f t="shared" si="11"/>
        <v>100</v>
      </c>
      <c r="AW65" s="48">
        <f t="shared" si="6"/>
        <v>100</v>
      </c>
    </row>
    <row r="66" spans="1:49" x14ac:dyDescent="0.3">
      <c r="A66" s="2" t="s">
        <v>236</v>
      </c>
      <c r="B66" s="3">
        <f>'C. Basanite FC 10kbar'!A68</f>
        <v>62</v>
      </c>
      <c r="C66" s="2">
        <f>'C. Basanite FC 10kbar'!C68</f>
        <v>1338</v>
      </c>
      <c r="D66" s="2">
        <f>'C. Basanite FC 10kbar'!D68</f>
        <v>10000</v>
      </c>
      <c r="E66" s="5">
        <f>'B. LLD classification'!EA110</f>
        <v>2.8677425151883882</v>
      </c>
      <c r="F66" s="5">
        <f>'C. Basanite FC 10kbar'!L68</f>
        <v>0.41398800000000002</v>
      </c>
      <c r="G66" s="6">
        <f>'C. Basanite FC 10kbar'!N68</f>
        <v>100</v>
      </c>
      <c r="H66" s="7">
        <f t="shared" si="5"/>
        <v>0</v>
      </c>
      <c r="I66" s="8">
        <f>'C. Basanite FC 10kbar'!R68</f>
        <v>40.405959000000003</v>
      </c>
      <c r="J66" s="9">
        <f>'C. Basanite FC 10kbar'!S68</f>
        <v>3.4696530000000001</v>
      </c>
      <c r="K66" s="9">
        <f>'C. Basanite FC 10kbar'!T68</f>
        <v>13.238676</v>
      </c>
      <c r="L66" s="9">
        <f>'C. Basanite FC 10kbar'!U68</f>
        <v>2.0397959999999999</v>
      </c>
      <c r="M66" s="9">
        <f>'C. Basanite FC 10kbar'!V68</f>
        <v>10.188981</v>
      </c>
      <c r="N66" s="9">
        <f>'C. Basanite FC 10kbar'!W68</f>
        <v>0.179982</v>
      </c>
      <c r="O66" s="9">
        <f>'C. Basanite FC 10kbar'!X68</f>
        <v>10.188981</v>
      </c>
      <c r="P66" s="9">
        <f>'C. Basanite FC 10kbar'!Y68</f>
        <v>12.038796</v>
      </c>
      <c r="Q66" s="9">
        <f>'C. Basanite FC 10kbar'!Z68</f>
        <v>1.539846</v>
      </c>
      <c r="R66" s="9">
        <f>'C. Basanite FC 10kbar'!AA68</f>
        <v>2.6997300000000002</v>
      </c>
      <c r="S66" s="9">
        <f>'C. Basanite FC 10kbar'!AB68</f>
        <v>1.8098190000000001</v>
      </c>
      <c r="T66" s="9">
        <f>'C. Basanite FC 10kbar'!AC68</f>
        <v>2.1997800000000001</v>
      </c>
      <c r="U66" s="10">
        <f>'C. Basanite FC 10kbar'!AH68</f>
        <v>0</v>
      </c>
      <c r="V66" s="5">
        <f>'C. Basanite FC 10kbar'!AI68</f>
        <v>0</v>
      </c>
      <c r="W66" s="5"/>
      <c r="X66" s="5"/>
      <c r="Y66" s="5"/>
      <c r="Z66" s="5"/>
      <c r="AA66" s="5"/>
      <c r="AB66" s="5">
        <f>'C. Basanite FC 10kbar'!AJ68</f>
        <v>0</v>
      </c>
      <c r="AC66" s="5">
        <f>'C. Basanite FC 10kbar'!AK68</f>
        <v>0</v>
      </c>
      <c r="AD66" s="10">
        <f>'C. Basanite FC 10kbar'!AL68</f>
        <v>0</v>
      </c>
      <c r="AE66" s="5">
        <f>'C. Basanite FC 10kbar'!AM68</f>
        <v>0</v>
      </c>
      <c r="AF66" s="5"/>
      <c r="AG66" s="5"/>
      <c r="AH66" s="5"/>
      <c r="AI66" s="5"/>
      <c r="AJ66" s="5"/>
      <c r="AK66" s="5">
        <f>'C. Basanite FC 10kbar'!AN68</f>
        <v>0</v>
      </c>
      <c r="AL66" s="5">
        <f>'C. Basanite FC 10kbar'!AO68</f>
        <v>0</v>
      </c>
      <c r="AM66" s="10">
        <f t="shared" si="7"/>
        <v>0</v>
      </c>
      <c r="AN66" s="5">
        <f t="shared" si="8"/>
        <v>0</v>
      </c>
      <c r="AO66" s="5"/>
      <c r="AP66" s="5"/>
      <c r="AQ66" s="5"/>
      <c r="AR66" s="5"/>
      <c r="AS66" s="5"/>
      <c r="AT66" s="5">
        <f t="shared" si="9"/>
        <v>0</v>
      </c>
      <c r="AU66" s="5">
        <f t="shared" si="10"/>
        <v>0</v>
      </c>
      <c r="AV66" s="10">
        <f t="shared" si="11"/>
        <v>100</v>
      </c>
      <c r="AW66" s="48">
        <f t="shared" si="6"/>
        <v>100</v>
      </c>
    </row>
    <row r="67" spans="1:49" x14ac:dyDescent="0.3">
      <c r="A67" s="2" t="s">
        <v>236</v>
      </c>
      <c r="B67" s="3">
        <f>'C. Basanite FC 10kbar'!A69</f>
        <v>63</v>
      </c>
      <c r="C67" s="2">
        <f>'C. Basanite FC 10kbar'!C69</f>
        <v>1337</v>
      </c>
      <c r="D67" s="2">
        <f>'C. Basanite FC 10kbar'!D69</f>
        <v>10000</v>
      </c>
      <c r="E67" s="5">
        <f>'B. LLD classification'!EA111</f>
        <v>2.8681636601900196</v>
      </c>
      <c r="F67" s="5">
        <f>'C. Basanite FC 10kbar'!L69</f>
        <v>0.416603</v>
      </c>
      <c r="G67" s="6">
        <f>'C. Basanite FC 10kbar'!N69</f>
        <v>100</v>
      </c>
      <c r="H67" s="7">
        <f t="shared" si="5"/>
        <v>0</v>
      </c>
      <c r="I67" s="8">
        <f>'C. Basanite FC 10kbar'!R69</f>
        <v>40.405959000000003</v>
      </c>
      <c r="J67" s="9">
        <f>'C. Basanite FC 10kbar'!S69</f>
        <v>3.4696530000000001</v>
      </c>
      <c r="K67" s="9">
        <f>'C. Basanite FC 10kbar'!T69</f>
        <v>13.238676</v>
      </c>
      <c r="L67" s="9">
        <f>'C. Basanite FC 10kbar'!U69</f>
        <v>2.0397959999999999</v>
      </c>
      <c r="M67" s="9">
        <f>'C. Basanite FC 10kbar'!V69</f>
        <v>10.188981</v>
      </c>
      <c r="N67" s="9">
        <f>'C. Basanite FC 10kbar'!W69</f>
        <v>0.179982</v>
      </c>
      <c r="O67" s="9">
        <f>'C. Basanite FC 10kbar'!X69</f>
        <v>10.188981</v>
      </c>
      <c r="P67" s="9">
        <f>'C. Basanite FC 10kbar'!Y69</f>
        <v>12.038796</v>
      </c>
      <c r="Q67" s="9">
        <f>'C. Basanite FC 10kbar'!Z69</f>
        <v>1.539846</v>
      </c>
      <c r="R67" s="9">
        <f>'C. Basanite FC 10kbar'!AA69</f>
        <v>2.6997300000000002</v>
      </c>
      <c r="S67" s="9">
        <f>'C. Basanite FC 10kbar'!AB69</f>
        <v>1.8098190000000001</v>
      </c>
      <c r="T67" s="9">
        <f>'C. Basanite FC 10kbar'!AC69</f>
        <v>2.1997800000000001</v>
      </c>
      <c r="U67" s="10">
        <f>'C. Basanite FC 10kbar'!AH69</f>
        <v>0</v>
      </c>
      <c r="V67" s="5">
        <f>'C. Basanite FC 10kbar'!AI69</f>
        <v>0</v>
      </c>
      <c r="W67" s="5"/>
      <c r="X67" s="5"/>
      <c r="Y67" s="5"/>
      <c r="Z67" s="5"/>
      <c r="AA67" s="5"/>
      <c r="AB67" s="5">
        <f>'C. Basanite FC 10kbar'!AJ69</f>
        <v>0</v>
      </c>
      <c r="AC67" s="5">
        <f>'C. Basanite FC 10kbar'!AK69</f>
        <v>0</v>
      </c>
      <c r="AD67" s="10">
        <f>'C. Basanite FC 10kbar'!AL69</f>
        <v>0</v>
      </c>
      <c r="AE67" s="5">
        <f>'C. Basanite FC 10kbar'!AM69</f>
        <v>0</v>
      </c>
      <c r="AF67" s="5"/>
      <c r="AG67" s="5"/>
      <c r="AH67" s="5"/>
      <c r="AI67" s="5"/>
      <c r="AJ67" s="5"/>
      <c r="AK67" s="5">
        <f>'C. Basanite FC 10kbar'!AN69</f>
        <v>0</v>
      </c>
      <c r="AL67" s="5">
        <f>'C. Basanite FC 10kbar'!AO69</f>
        <v>0</v>
      </c>
      <c r="AM67" s="10">
        <f t="shared" si="7"/>
        <v>0</v>
      </c>
      <c r="AN67" s="5">
        <f t="shared" si="8"/>
        <v>0</v>
      </c>
      <c r="AO67" s="5"/>
      <c r="AP67" s="5"/>
      <c r="AQ67" s="5"/>
      <c r="AR67" s="5"/>
      <c r="AS67" s="5"/>
      <c r="AT67" s="5">
        <f t="shared" si="9"/>
        <v>0</v>
      </c>
      <c r="AU67" s="5">
        <f t="shared" si="10"/>
        <v>0</v>
      </c>
      <c r="AV67" s="10">
        <f t="shared" si="11"/>
        <v>100</v>
      </c>
      <c r="AW67" s="48">
        <f t="shared" si="6"/>
        <v>100</v>
      </c>
    </row>
    <row r="68" spans="1:49" x14ac:dyDescent="0.3">
      <c r="A68" s="2" t="s">
        <v>236</v>
      </c>
      <c r="B68" s="3">
        <f>'C. Basanite FC 10kbar'!A70</f>
        <v>64</v>
      </c>
      <c r="C68" s="2">
        <f>'C. Basanite FC 10kbar'!C70</f>
        <v>1336</v>
      </c>
      <c r="D68" s="2">
        <f>'C. Basanite FC 10kbar'!D70</f>
        <v>10000</v>
      </c>
      <c r="E68" s="5">
        <f>'B. LLD classification'!EA112</f>
        <v>2.8685850272133449</v>
      </c>
      <c r="F68" s="5">
        <f>'C. Basanite FC 10kbar'!L70</f>
        <v>0.41922199999999998</v>
      </c>
      <c r="G68" s="6">
        <f>'C. Basanite FC 10kbar'!N70</f>
        <v>100</v>
      </c>
      <c r="H68" s="7">
        <f t="shared" si="5"/>
        <v>0</v>
      </c>
      <c r="I68" s="8">
        <f>'C. Basanite FC 10kbar'!R70</f>
        <v>40.405959000000003</v>
      </c>
      <c r="J68" s="9">
        <f>'C. Basanite FC 10kbar'!S70</f>
        <v>3.4696530000000001</v>
      </c>
      <c r="K68" s="9">
        <f>'C. Basanite FC 10kbar'!T70</f>
        <v>13.238676</v>
      </c>
      <c r="L68" s="9">
        <f>'C. Basanite FC 10kbar'!U70</f>
        <v>2.0397959999999999</v>
      </c>
      <c r="M68" s="9">
        <f>'C. Basanite FC 10kbar'!V70</f>
        <v>10.188981</v>
      </c>
      <c r="N68" s="9">
        <f>'C. Basanite FC 10kbar'!W70</f>
        <v>0.179982</v>
      </c>
      <c r="O68" s="9">
        <f>'C. Basanite FC 10kbar'!X70</f>
        <v>10.188981</v>
      </c>
      <c r="P68" s="9">
        <f>'C. Basanite FC 10kbar'!Y70</f>
        <v>12.038796</v>
      </c>
      <c r="Q68" s="9">
        <f>'C. Basanite FC 10kbar'!Z70</f>
        <v>1.539846</v>
      </c>
      <c r="R68" s="9">
        <f>'C. Basanite FC 10kbar'!AA70</f>
        <v>2.6997300000000002</v>
      </c>
      <c r="S68" s="9">
        <f>'C. Basanite FC 10kbar'!AB70</f>
        <v>1.8098190000000001</v>
      </c>
      <c r="T68" s="9">
        <f>'C. Basanite FC 10kbar'!AC70</f>
        <v>2.1997800000000001</v>
      </c>
      <c r="U68" s="10">
        <f>'C. Basanite FC 10kbar'!AH70</f>
        <v>0</v>
      </c>
      <c r="V68" s="5">
        <f>'C. Basanite FC 10kbar'!AI70</f>
        <v>0</v>
      </c>
      <c r="W68" s="5"/>
      <c r="X68" s="5"/>
      <c r="Y68" s="5"/>
      <c r="Z68" s="5"/>
      <c r="AA68" s="5"/>
      <c r="AB68" s="5">
        <f>'C. Basanite FC 10kbar'!AJ70</f>
        <v>0</v>
      </c>
      <c r="AC68" s="5">
        <f>'C. Basanite FC 10kbar'!AK70</f>
        <v>0</v>
      </c>
      <c r="AD68" s="10">
        <f>'C. Basanite FC 10kbar'!AL70</f>
        <v>0</v>
      </c>
      <c r="AE68" s="5">
        <f>'C. Basanite FC 10kbar'!AM70</f>
        <v>0</v>
      </c>
      <c r="AF68" s="5"/>
      <c r="AG68" s="5"/>
      <c r="AH68" s="5"/>
      <c r="AI68" s="5"/>
      <c r="AJ68" s="5"/>
      <c r="AK68" s="5">
        <f>'C. Basanite FC 10kbar'!AN70</f>
        <v>0</v>
      </c>
      <c r="AL68" s="5">
        <f>'C. Basanite FC 10kbar'!AO70</f>
        <v>0</v>
      </c>
      <c r="AM68" s="10">
        <f t="shared" ref="AM68:AM99" si="12">U68+AD68</f>
        <v>0</v>
      </c>
      <c r="AN68" s="5">
        <f t="shared" ref="AN68:AN99" si="13">V68+AE68</f>
        <v>0</v>
      </c>
      <c r="AO68" s="5"/>
      <c r="AP68" s="5"/>
      <c r="AQ68" s="5"/>
      <c r="AR68" s="5"/>
      <c r="AS68" s="5"/>
      <c r="AT68" s="5">
        <f t="shared" ref="AT68:AT99" si="14">AB68+AK68</f>
        <v>0</v>
      </c>
      <c r="AU68" s="5">
        <f t="shared" ref="AU68:AU99" si="15">AC68+AL68</f>
        <v>0</v>
      </c>
      <c r="AV68" s="10">
        <f t="shared" ref="AV68:AV99" si="16">G68</f>
        <v>100</v>
      </c>
      <c r="AW68" s="48">
        <f t="shared" si="6"/>
        <v>100</v>
      </c>
    </row>
    <row r="69" spans="1:49" x14ac:dyDescent="0.3">
      <c r="A69" s="2" t="s">
        <v>236</v>
      </c>
      <c r="B69" s="3">
        <f>'C. Basanite FC 10kbar'!A71</f>
        <v>65</v>
      </c>
      <c r="C69" s="2">
        <f>'C. Basanite FC 10kbar'!C71</f>
        <v>1335</v>
      </c>
      <c r="D69" s="2">
        <f>'C. Basanite FC 10kbar'!D71</f>
        <v>10000</v>
      </c>
      <c r="E69" s="5">
        <f>'B. LLD classification'!EA113</f>
        <v>2.8690066164427868</v>
      </c>
      <c r="F69" s="5">
        <f>'C. Basanite FC 10kbar'!L71</f>
        <v>0.421844</v>
      </c>
      <c r="G69" s="6">
        <f>'C. Basanite FC 10kbar'!N71</f>
        <v>100</v>
      </c>
      <c r="H69" s="7">
        <f t="shared" ref="H69:H116" si="17">100-G69</f>
        <v>0</v>
      </c>
      <c r="I69" s="8">
        <f>'C. Basanite FC 10kbar'!R71</f>
        <v>40.405959000000003</v>
      </c>
      <c r="J69" s="9">
        <f>'C. Basanite FC 10kbar'!S71</f>
        <v>3.4696530000000001</v>
      </c>
      <c r="K69" s="9">
        <f>'C. Basanite FC 10kbar'!T71</f>
        <v>13.238676</v>
      </c>
      <c r="L69" s="9">
        <f>'C. Basanite FC 10kbar'!U71</f>
        <v>2.0397959999999999</v>
      </c>
      <c r="M69" s="9">
        <f>'C. Basanite FC 10kbar'!V71</f>
        <v>10.188981</v>
      </c>
      <c r="N69" s="9">
        <f>'C. Basanite FC 10kbar'!W71</f>
        <v>0.179982</v>
      </c>
      <c r="O69" s="9">
        <f>'C. Basanite FC 10kbar'!X71</f>
        <v>10.188981</v>
      </c>
      <c r="P69" s="9">
        <f>'C. Basanite FC 10kbar'!Y71</f>
        <v>12.038796</v>
      </c>
      <c r="Q69" s="9">
        <f>'C. Basanite FC 10kbar'!Z71</f>
        <v>1.539846</v>
      </c>
      <c r="R69" s="9">
        <f>'C. Basanite FC 10kbar'!AA71</f>
        <v>2.6997300000000002</v>
      </c>
      <c r="S69" s="9">
        <f>'C. Basanite FC 10kbar'!AB71</f>
        <v>1.8098190000000001</v>
      </c>
      <c r="T69" s="9">
        <f>'C. Basanite FC 10kbar'!AC71</f>
        <v>2.1997800000000001</v>
      </c>
      <c r="U69" s="10">
        <f>'C. Basanite FC 10kbar'!AH71</f>
        <v>0</v>
      </c>
      <c r="V69" s="5">
        <f>'C. Basanite FC 10kbar'!AI71</f>
        <v>0</v>
      </c>
      <c r="W69" s="5"/>
      <c r="X69" s="5"/>
      <c r="Y69" s="5"/>
      <c r="Z69" s="5"/>
      <c r="AA69" s="5"/>
      <c r="AB69" s="5">
        <f>'C. Basanite FC 10kbar'!AJ71</f>
        <v>0</v>
      </c>
      <c r="AC69" s="5">
        <f>'C. Basanite FC 10kbar'!AK71</f>
        <v>0</v>
      </c>
      <c r="AD69" s="10">
        <f>'C. Basanite FC 10kbar'!AL71</f>
        <v>0</v>
      </c>
      <c r="AE69" s="5">
        <f>'C. Basanite FC 10kbar'!AM71</f>
        <v>0</v>
      </c>
      <c r="AF69" s="5"/>
      <c r="AG69" s="5"/>
      <c r="AH69" s="5"/>
      <c r="AI69" s="5"/>
      <c r="AJ69" s="5"/>
      <c r="AK69" s="5">
        <f>'C. Basanite FC 10kbar'!AN71</f>
        <v>0</v>
      </c>
      <c r="AL69" s="5">
        <f>'C. Basanite FC 10kbar'!AO71</f>
        <v>0</v>
      </c>
      <c r="AM69" s="10">
        <f t="shared" si="12"/>
        <v>0</v>
      </c>
      <c r="AN69" s="5">
        <f t="shared" si="13"/>
        <v>0</v>
      </c>
      <c r="AO69" s="5"/>
      <c r="AP69" s="5"/>
      <c r="AQ69" s="5"/>
      <c r="AR69" s="5"/>
      <c r="AS69" s="5"/>
      <c r="AT69" s="5">
        <f t="shared" si="14"/>
        <v>0</v>
      </c>
      <c r="AU69" s="5">
        <f t="shared" si="15"/>
        <v>0</v>
      </c>
      <c r="AV69" s="10">
        <f t="shared" si="16"/>
        <v>100</v>
      </c>
      <c r="AW69" s="48">
        <f t="shared" ref="AW69:AW132" si="18">SUM(AM69:AV69)</f>
        <v>100</v>
      </c>
    </row>
    <row r="70" spans="1:49" x14ac:dyDescent="0.3">
      <c r="A70" s="2" t="s">
        <v>236</v>
      </c>
      <c r="B70" s="3">
        <f>'C. Basanite FC 10kbar'!A72</f>
        <v>66</v>
      </c>
      <c r="C70" s="2">
        <f>'C. Basanite FC 10kbar'!C72</f>
        <v>1334</v>
      </c>
      <c r="D70" s="2">
        <f>'C. Basanite FC 10kbar'!D72</f>
        <v>10000</v>
      </c>
      <c r="E70" s="5">
        <f>'B. LLD classification'!EA114</f>
        <v>2.8694284280629829</v>
      </c>
      <c r="F70" s="5">
        <f>'C. Basanite FC 10kbar'!L72</f>
        <v>0.42446899999999999</v>
      </c>
      <c r="G70" s="6">
        <f>'C. Basanite FC 10kbar'!N72</f>
        <v>100</v>
      </c>
      <c r="H70" s="7">
        <f t="shared" si="17"/>
        <v>0</v>
      </c>
      <c r="I70" s="8">
        <f>'C. Basanite FC 10kbar'!R72</f>
        <v>40.405959000000003</v>
      </c>
      <c r="J70" s="9">
        <f>'C. Basanite FC 10kbar'!S72</f>
        <v>3.4696530000000001</v>
      </c>
      <c r="K70" s="9">
        <f>'C. Basanite FC 10kbar'!T72</f>
        <v>13.238676</v>
      </c>
      <c r="L70" s="9">
        <f>'C. Basanite FC 10kbar'!U72</f>
        <v>2.0397959999999999</v>
      </c>
      <c r="M70" s="9">
        <f>'C. Basanite FC 10kbar'!V72</f>
        <v>10.188981</v>
      </c>
      <c r="N70" s="9">
        <f>'C. Basanite FC 10kbar'!W72</f>
        <v>0.179982</v>
      </c>
      <c r="O70" s="9">
        <f>'C. Basanite FC 10kbar'!X72</f>
        <v>10.188981</v>
      </c>
      <c r="P70" s="9">
        <f>'C. Basanite FC 10kbar'!Y72</f>
        <v>12.038796</v>
      </c>
      <c r="Q70" s="9">
        <f>'C. Basanite FC 10kbar'!Z72</f>
        <v>1.539846</v>
      </c>
      <c r="R70" s="9">
        <f>'C. Basanite FC 10kbar'!AA72</f>
        <v>2.6997300000000002</v>
      </c>
      <c r="S70" s="9">
        <f>'C. Basanite FC 10kbar'!AB72</f>
        <v>1.8098190000000001</v>
      </c>
      <c r="T70" s="9">
        <f>'C. Basanite FC 10kbar'!AC72</f>
        <v>2.1997800000000001</v>
      </c>
      <c r="U70" s="10">
        <f>'C. Basanite FC 10kbar'!AH72</f>
        <v>0</v>
      </c>
      <c r="V70" s="5">
        <f>'C. Basanite FC 10kbar'!AI72</f>
        <v>0</v>
      </c>
      <c r="W70" s="5"/>
      <c r="X70" s="5"/>
      <c r="Y70" s="5"/>
      <c r="Z70" s="5"/>
      <c r="AA70" s="5"/>
      <c r="AB70" s="5">
        <f>'C. Basanite FC 10kbar'!AJ72</f>
        <v>0</v>
      </c>
      <c r="AC70" s="5">
        <f>'C. Basanite FC 10kbar'!AK72</f>
        <v>0</v>
      </c>
      <c r="AD70" s="10">
        <f>'C. Basanite FC 10kbar'!AL72</f>
        <v>0</v>
      </c>
      <c r="AE70" s="5">
        <f>'C. Basanite FC 10kbar'!AM72</f>
        <v>0</v>
      </c>
      <c r="AF70" s="5"/>
      <c r="AG70" s="5"/>
      <c r="AH70" s="5"/>
      <c r="AI70" s="5"/>
      <c r="AJ70" s="5"/>
      <c r="AK70" s="5">
        <f>'C. Basanite FC 10kbar'!AN72</f>
        <v>0</v>
      </c>
      <c r="AL70" s="5">
        <f>'C. Basanite FC 10kbar'!AO72</f>
        <v>0</v>
      </c>
      <c r="AM70" s="10">
        <f t="shared" si="12"/>
        <v>0</v>
      </c>
      <c r="AN70" s="5">
        <f t="shared" si="13"/>
        <v>0</v>
      </c>
      <c r="AO70" s="5"/>
      <c r="AP70" s="5"/>
      <c r="AQ70" s="5"/>
      <c r="AR70" s="5"/>
      <c r="AS70" s="5"/>
      <c r="AT70" s="5">
        <f t="shared" si="14"/>
        <v>0</v>
      </c>
      <c r="AU70" s="5">
        <f t="shared" si="15"/>
        <v>0</v>
      </c>
      <c r="AV70" s="10">
        <f t="shared" si="16"/>
        <v>100</v>
      </c>
      <c r="AW70" s="48">
        <f t="shared" si="18"/>
        <v>100</v>
      </c>
    </row>
    <row r="71" spans="1:49" x14ac:dyDescent="0.3">
      <c r="A71" s="2" t="s">
        <v>236</v>
      </c>
      <c r="B71" s="3">
        <f>'C. Basanite FC 10kbar'!A73</f>
        <v>67</v>
      </c>
      <c r="C71" s="2">
        <f>'C. Basanite FC 10kbar'!C73</f>
        <v>1333</v>
      </c>
      <c r="D71" s="2">
        <f>'C. Basanite FC 10kbar'!D73</f>
        <v>10000</v>
      </c>
      <c r="E71" s="5">
        <f>'B. LLD classification'!EA115</f>
        <v>2.8698504622587917</v>
      </c>
      <c r="F71" s="5">
        <f>'C. Basanite FC 10kbar'!L73</f>
        <v>0.427097</v>
      </c>
      <c r="G71" s="6">
        <f>'C. Basanite FC 10kbar'!N73</f>
        <v>100</v>
      </c>
      <c r="H71" s="7">
        <f t="shared" si="17"/>
        <v>0</v>
      </c>
      <c r="I71" s="8">
        <f>'C. Basanite FC 10kbar'!R73</f>
        <v>40.405959000000003</v>
      </c>
      <c r="J71" s="9">
        <f>'C. Basanite FC 10kbar'!S73</f>
        <v>3.4696530000000001</v>
      </c>
      <c r="K71" s="9">
        <f>'C. Basanite FC 10kbar'!T73</f>
        <v>13.238676</v>
      </c>
      <c r="L71" s="9">
        <f>'C. Basanite FC 10kbar'!U73</f>
        <v>2.0397959999999999</v>
      </c>
      <c r="M71" s="9">
        <f>'C. Basanite FC 10kbar'!V73</f>
        <v>10.188981</v>
      </c>
      <c r="N71" s="9">
        <f>'C. Basanite FC 10kbar'!W73</f>
        <v>0.179982</v>
      </c>
      <c r="O71" s="9">
        <f>'C. Basanite FC 10kbar'!X73</f>
        <v>10.188981</v>
      </c>
      <c r="P71" s="9">
        <f>'C. Basanite FC 10kbar'!Y73</f>
        <v>12.038796</v>
      </c>
      <c r="Q71" s="9">
        <f>'C. Basanite FC 10kbar'!Z73</f>
        <v>1.539846</v>
      </c>
      <c r="R71" s="9">
        <f>'C. Basanite FC 10kbar'!AA73</f>
        <v>2.6997300000000002</v>
      </c>
      <c r="S71" s="9">
        <f>'C. Basanite FC 10kbar'!AB73</f>
        <v>1.8098190000000001</v>
      </c>
      <c r="T71" s="9">
        <f>'C. Basanite FC 10kbar'!AC73</f>
        <v>2.1997800000000001</v>
      </c>
      <c r="U71" s="10">
        <f>'C. Basanite FC 10kbar'!AH73</f>
        <v>0</v>
      </c>
      <c r="V71" s="5">
        <f>'C. Basanite FC 10kbar'!AI73</f>
        <v>0</v>
      </c>
      <c r="W71" s="5"/>
      <c r="X71" s="5"/>
      <c r="Y71" s="5"/>
      <c r="Z71" s="5"/>
      <c r="AA71" s="5"/>
      <c r="AB71" s="5">
        <f>'C. Basanite FC 10kbar'!AJ73</f>
        <v>0</v>
      </c>
      <c r="AC71" s="5">
        <f>'C. Basanite FC 10kbar'!AK73</f>
        <v>0</v>
      </c>
      <c r="AD71" s="10">
        <f>'C. Basanite FC 10kbar'!AL73</f>
        <v>0</v>
      </c>
      <c r="AE71" s="5">
        <f>'C. Basanite FC 10kbar'!AM73</f>
        <v>0</v>
      </c>
      <c r="AF71" s="5"/>
      <c r="AG71" s="5"/>
      <c r="AH71" s="5"/>
      <c r="AI71" s="5"/>
      <c r="AJ71" s="5"/>
      <c r="AK71" s="5">
        <f>'C. Basanite FC 10kbar'!AN73</f>
        <v>0</v>
      </c>
      <c r="AL71" s="5">
        <f>'C. Basanite FC 10kbar'!AO73</f>
        <v>0</v>
      </c>
      <c r="AM71" s="10">
        <f t="shared" si="12"/>
        <v>0</v>
      </c>
      <c r="AN71" s="5">
        <f t="shared" si="13"/>
        <v>0</v>
      </c>
      <c r="AO71" s="5"/>
      <c r="AP71" s="5"/>
      <c r="AQ71" s="5"/>
      <c r="AR71" s="5"/>
      <c r="AS71" s="5"/>
      <c r="AT71" s="5">
        <f t="shared" si="14"/>
        <v>0</v>
      </c>
      <c r="AU71" s="5">
        <f t="shared" si="15"/>
        <v>0</v>
      </c>
      <c r="AV71" s="10">
        <f t="shared" si="16"/>
        <v>100</v>
      </c>
      <c r="AW71" s="48">
        <f t="shared" si="18"/>
        <v>100</v>
      </c>
    </row>
    <row r="72" spans="1:49" x14ac:dyDescent="0.3">
      <c r="A72" s="2" t="s">
        <v>236</v>
      </c>
      <c r="B72" s="3">
        <f>'C. Basanite FC 10kbar'!A74</f>
        <v>68</v>
      </c>
      <c r="C72" s="2">
        <f>'C. Basanite FC 10kbar'!C74</f>
        <v>1332</v>
      </c>
      <c r="D72" s="2">
        <f>'C. Basanite FC 10kbar'!D74</f>
        <v>10000</v>
      </c>
      <c r="E72" s="5">
        <f>'B. LLD classification'!EA116</f>
        <v>2.8702727192152842</v>
      </c>
      <c r="F72" s="5">
        <f>'C. Basanite FC 10kbar'!L74</f>
        <v>0.42972900000000003</v>
      </c>
      <c r="G72" s="6">
        <f>'C. Basanite FC 10kbar'!N74</f>
        <v>100</v>
      </c>
      <c r="H72" s="7">
        <f t="shared" si="17"/>
        <v>0</v>
      </c>
      <c r="I72" s="8">
        <f>'C. Basanite FC 10kbar'!R74</f>
        <v>40.405959000000003</v>
      </c>
      <c r="J72" s="9">
        <f>'C. Basanite FC 10kbar'!S74</f>
        <v>3.4696530000000001</v>
      </c>
      <c r="K72" s="9">
        <f>'C. Basanite FC 10kbar'!T74</f>
        <v>13.238676</v>
      </c>
      <c r="L72" s="9">
        <f>'C. Basanite FC 10kbar'!U74</f>
        <v>2.0397959999999999</v>
      </c>
      <c r="M72" s="9">
        <f>'C. Basanite FC 10kbar'!V74</f>
        <v>10.188981</v>
      </c>
      <c r="N72" s="9">
        <f>'C. Basanite FC 10kbar'!W74</f>
        <v>0.179982</v>
      </c>
      <c r="O72" s="9">
        <f>'C. Basanite FC 10kbar'!X74</f>
        <v>10.188981</v>
      </c>
      <c r="P72" s="9">
        <f>'C. Basanite FC 10kbar'!Y74</f>
        <v>12.038796</v>
      </c>
      <c r="Q72" s="9">
        <f>'C. Basanite FC 10kbar'!Z74</f>
        <v>1.539846</v>
      </c>
      <c r="R72" s="9">
        <f>'C. Basanite FC 10kbar'!AA74</f>
        <v>2.6997300000000002</v>
      </c>
      <c r="S72" s="9">
        <f>'C. Basanite FC 10kbar'!AB74</f>
        <v>1.8098190000000001</v>
      </c>
      <c r="T72" s="9">
        <f>'C. Basanite FC 10kbar'!AC74</f>
        <v>2.1997800000000001</v>
      </c>
      <c r="U72" s="10">
        <f>'C. Basanite FC 10kbar'!AH74</f>
        <v>0</v>
      </c>
      <c r="V72" s="5">
        <f>'C. Basanite FC 10kbar'!AI74</f>
        <v>0</v>
      </c>
      <c r="W72" s="5"/>
      <c r="X72" s="5"/>
      <c r="Y72" s="5"/>
      <c r="Z72" s="5"/>
      <c r="AA72" s="5"/>
      <c r="AB72" s="5">
        <f>'C. Basanite FC 10kbar'!AJ74</f>
        <v>0</v>
      </c>
      <c r="AC72" s="5">
        <f>'C. Basanite FC 10kbar'!AK74</f>
        <v>0</v>
      </c>
      <c r="AD72" s="10">
        <f>'C. Basanite FC 10kbar'!AL74</f>
        <v>0</v>
      </c>
      <c r="AE72" s="5">
        <f>'C. Basanite FC 10kbar'!AM74</f>
        <v>0</v>
      </c>
      <c r="AF72" s="5"/>
      <c r="AG72" s="5"/>
      <c r="AH72" s="5"/>
      <c r="AI72" s="5"/>
      <c r="AJ72" s="5"/>
      <c r="AK72" s="5">
        <f>'C. Basanite FC 10kbar'!AN74</f>
        <v>0</v>
      </c>
      <c r="AL72" s="5">
        <f>'C. Basanite FC 10kbar'!AO74</f>
        <v>0</v>
      </c>
      <c r="AM72" s="10">
        <f t="shared" si="12"/>
        <v>0</v>
      </c>
      <c r="AN72" s="5">
        <f t="shared" si="13"/>
        <v>0</v>
      </c>
      <c r="AO72" s="5"/>
      <c r="AP72" s="5"/>
      <c r="AQ72" s="5"/>
      <c r="AR72" s="5"/>
      <c r="AS72" s="5"/>
      <c r="AT72" s="5">
        <f t="shared" si="14"/>
        <v>0</v>
      </c>
      <c r="AU72" s="5">
        <f t="shared" si="15"/>
        <v>0</v>
      </c>
      <c r="AV72" s="10">
        <f t="shared" si="16"/>
        <v>100</v>
      </c>
      <c r="AW72" s="48">
        <f t="shared" si="18"/>
        <v>100</v>
      </c>
    </row>
    <row r="73" spans="1:49" x14ac:dyDescent="0.3">
      <c r="A73" s="2" t="s">
        <v>236</v>
      </c>
      <c r="B73" s="3">
        <f>'C. Basanite FC 10kbar'!A75</f>
        <v>69</v>
      </c>
      <c r="C73" s="2">
        <f>'C. Basanite FC 10kbar'!C75</f>
        <v>1331</v>
      </c>
      <c r="D73" s="2">
        <f>'C. Basanite FC 10kbar'!D75</f>
        <v>10000</v>
      </c>
      <c r="E73" s="5">
        <f>'B. LLD classification'!EA117</f>
        <v>2.8706951991177498</v>
      </c>
      <c r="F73" s="5">
        <f>'C. Basanite FC 10kbar'!L75</f>
        <v>0.43236400000000003</v>
      </c>
      <c r="G73" s="6">
        <f>'C. Basanite FC 10kbar'!N75</f>
        <v>100</v>
      </c>
      <c r="H73" s="7">
        <f t="shared" si="17"/>
        <v>0</v>
      </c>
      <c r="I73" s="8">
        <f>'C. Basanite FC 10kbar'!R75</f>
        <v>40.405959000000003</v>
      </c>
      <c r="J73" s="9">
        <f>'C. Basanite FC 10kbar'!S75</f>
        <v>3.4696530000000001</v>
      </c>
      <c r="K73" s="9">
        <f>'C. Basanite FC 10kbar'!T75</f>
        <v>13.238676</v>
      </c>
      <c r="L73" s="9">
        <f>'C. Basanite FC 10kbar'!U75</f>
        <v>2.0397959999999999</v>
      </c>
      <c r="M73" s="9">
        <f>'C. Basanite FC 10kbar'!V75</f>
        <v>10.188981</v>
      </c>
      <c r="N73" s="9">
        <f>'C. Basanite FC 10kbar'!W75</f>
        <v>0.179982</v>
      </c>
      <c r="O73" s="9">
        <f>'C. Basanite FC 10kbar'!X75</f>
        <v>10.188981</v>
      </c>
      <c r="P73" s="9">
        <f>'C. Basanite FC 10kbar'!Y75</f>
        <v>12.038796</v>
      </c>
      <c r="Q73" s="9">
        <f>'C. Basanite FC 10kbar'!Z75</f>
        <v>1.539846</v>
      </c>
      <c r="R73" s="9">
        <f>'C. Basanite FC 10kbar'!AA75</f>
        <v>2.6997300000000002</v>
      </c>
      <c r="S73" s="9">
        <f>'C. Basanite FC 10kbar'!AB75</f>
        <v>1.8098190000000001</v>
      </c>
      <c r="T73" s="9">
        <f>'C. Basanite FC 10kbar'!AC75</f>
        <v>2.1997800000000001</v>
      </c>
      <c r="U73" s="10">
        <f>'C. Basanite FC 10kbar'!AH75</f>
        <v>0</v>
      </c>
      <c r="V73" s="5">
        <f>'C. Basanite FC 10kbar'!AI75</f>
        <v>0</v>
      </c>
      <c r="W73" s="5"/>
      <c r="X73" s="5"/>
      <c r="Y73" s="5"/>
      <c r="Z73" s="5"/>
      <c r="AA73" s="5"/>
      <c r="AB73" s="5">
        <f>'C. Basanite FC 10kbar'!AJ75</f>
        <v>0</v>
      </c>
      <c r="AC73" s="5">
        <f>'C. Basanite FC 10kbar'!AK75</f>
        <v>0</v>
      </c>
      <c r="AD73" s="10">
        <f>'C. Basanite FC 10kbar'!AL75</f>
        <v>0</v>
      </c>
      <c r="AE73" s="5">
        <f>'C. Basanite FC 10kbar'!AM75</f>
        <v>0</v>
      </c>
      <c r="AF73" s="5"/>
      <c r="AG73" s="5"/>
      <c r="AH73" s="5"/>
      <c r="AI73" s="5"/>
      <c r="AJ73" s="5"/>
      <c r="AK73" s="5">
        <f>'C. Basanite FC 10kbar'!AN75</f>
        <v>0</v>
      </c>
      <c r="AL73" s="5">
        <f>'C. Basanite FC 10kbar'!AO75</f>
        <v>0</v>
      </c>
      <c r="AM73" s="10">
        <f t="shared" si="12"/>
        <v>0</v>
      </c>
      <c r="AN73" s="5">
        <f t="shared" si="13"/>
        <v>0</v>
      </c>
      <c r="AO73" s="5"/>
      <c r="AP73" s="5"/>
      <c r="AQ73" s="5"/>
      <c r="AR73" s="5"/>
      <c r="AS73" s="5"/>
      <c r="AT73" s="5">
        <f t="shared" si="14"/>
        <v>0</v>
      </c>
      <c r="AU73" s="5">
        <f t="shared" si="15"/>
        <v>0</v>
      </c>
      <c r="AV73" s="10">
        <f t="shared" si="16"/>
        <v>100</v>
      </c>
      <c r="AW73" s="48">
        <f t="shared" si="18"/>
        <v>100</v>
      </c>
    </row>
    <row r="74" spans="1:49" x14ac:dyDescent="0.3">
      <c r="A74" s="2" t="s">
        <v>236</v>
      </c>
      <c r="B74" s="3">
        <f>'C. Basanite FC 10kbar'!A76</f>
        <v>70</v>
      </c>
      <c r="C74" s="2">
        <f>'C. Basanite FC 10kbar'!C76</f>
        <v>1330</v>
      </c>
      <c r="D74" s="2">
        <f>'C. Basanite FC 10kbar'!D76</f>
        <v>10000</v>
      </c>
      <c r="E74" s="5">
        <f>'B. LLD classification'!EA118</f>
        <v>2.8711179021516968</v>
      </c>
      <c r="F74" s="5">
        <f>'C. Basanite FC 10kbar'!L76</f>
        <v>0.435002</v>
      </c>
      <c r="G74" s="6">
        <f>'C. Basanite FC 10kbar'!N76</f>
        <v>100</v>
      </c>
      <c r="H74" s="7">
        <f t="shared" si="17"/>
        <v>0</v>
      </c>
      <c r="I74" s="8">
        <f>'C. Basanite FC 10kbar'!R76</f>
        <v>40.405959000000003</v>
      </c>
      <c r="J74" s="9">
        <f>'C. Basanite FC 10kbar'!S76</f>
        <v>3.4696530000000001</v>
      </c>
      <c r="K74" s="9">
        <f>'C. Basanite FC 10kbar'!T76</f>
        <v>13.238676</v>
      </c>
      <c r="L74" s="9">
        <f>'C. Basanite FC 10kbar'!U76</f>
        <v>2.0397959999999999</v>
      </c>
      <c r="M74" s="9">
        <f>'C. Basanite FC 10kbar'!V76</f>
        <v>10.188981</v>
      </c>
      <c r="N74" s="9">
        <f>'C. Basanite FC 10kbar'!W76</f>
        <v>0.179982</v>
      </c>
      <c r="O74" s="9">
        <f>'C. Basanite FC 10kbar'!X76</f>
        <v>10.188981</v>
      </c>
      <c r="P74" s="9">
        <f>'C. Basanite FC 10kbar'!Y76</f>
        <v>12.038796</v>
      </c>
      <c r="Q74" s="9">
        <f>'C. Basanite FC 10kbar'!Z76</f>
        <v>1.539846</v>
      </c>
      <c r="R74" s="9">
        <f>'C. Basanite FC 10kbar'!AA76</f>
        <v>2.6997300000000002</v>
      </c>
      <c r="S74" s="9">
        <f>'C. Basanite FC 10kbar'!AB76</f>
        <v>1.8098190000000001</v>
      </c>
      <c r="T74" s="9">
        <f>'C. Basanite FC 10kbar'!AC76</f>
        <v>2.1997800000000001</v>
      </c>
      <c r="U74" s="10">
        <f>'C. Basanite FC 10kbar'!AH76</f>
        <v>0</v>
      </c>
      <c r="V74" s="5">
        <f>'C. Basanite FC 10kbar'!AI76</f>
        <v>0</v>
      </c>
      <c r="W74" s="5"/>
      <c r="X74" s="5"/>
      <c r="Y74" s="5"/>
      <c r="Z74" s="5"/>
      <c r="AA74" s="5"/>
      <c r="AB74" s="5">
        <f>'C. Basanite FC 10kbar'!AJ76</f>
        <v>0</v>
      </c>
      <c r="AC74" s="5">
        <f>'C. Basanite FC 10kbar'!AK76</f>
        <v>0</v>
      </c>
      <c r="AD74" s="10">
        <f>'C. Basanite FC 10kbar'!AL76</f>
        <v>0</v>
      </c>
      <c r="AE74" s="5">
        <f>'C. Basanite FC 10kbar'!AM76</f>
        <v>0</v>
      </c>
      <c r="AF74" s="5"/>
      <c r="AG74" s="5"/>
      <c r="AH74" s="5"/>
      <c r="AI74" s="5"/>
      <c r="AJ74" s="5"/>
      <c r="AK74" s="5">
        <f>'C. Basanite FC 10kbar'!AN76</f>
        <v>0</v>
      </c>
      <c r="AL74" s="5">
        <f>'C. Basanite FC 10kbar'!AO76</f>
        <v>0</v>
      </c>
      <c r="AM74" s="10">
        <f t="shared" si="12"/>
        <v>0</v>
      </c>
      <c r="AN74" s="5">
        <f t="shared" si="13"/>
        <v>0</v>
      </c>
      <c r="AO74" s="5"/>
      <c r="AP74" s="5"/>
      <c r="AQ74" s="5"/>
      <c r="AR74" s="5"/>
      <c r="AS74" s="5"/>
      <c r="AT74" s="5">
        <f t="shared" si="14"/>
        <v>0</v>
      </c>
      <c r="AU74" s="5">
        <f t="shared" si="15"/>
        <v>0</v>
      </c>
      <c r="AV74" s="10">
        <f t="shared" si="16"/>
        <v>100</v>
      </c>
      <c r="AW74" s="48">
        <f t="shared" si="18"/>
        <v>100</v>
      </c>
    </row>
    <row r="75" spans="1:49" x14ac:dyDescent="0.3">
      <c r="A75" s="2" t="s">
        <v>236</v>
      </c>
      <c r="B75" s="3">
        <f>'C. Basanite FC 10kbar'!A77</f>
        <v>71</v>
      </c>
      <c r="C75" s="2">
        <f>'C. Basanite FC 10kbar'!C77</f>
        <v>1329</v>
      </c>
      <c r="D75" s="2">
        <f>'C. Basanite FC 10kbar'!D77</f>
        <v>10000</v>
      </c>
      <c r="E75" s="5">
        <f>'B. LLD classification'!EA119</f>
        <v>2.8715408285028499</v>
      </c>
      <c r="F75" s="5">
        <f>'C. Basanite FC 10kbar'!L77</f>
        <v>0.43764399999999998</v>
      </c>
      <c r="G75" s="6">
        <f>'C. Basanite FC 10kbar'!N77</f>
        <v>100</v>
      </c>
      <c r="H75" s="7">
        <f t="shared" si="17"/>
        <v>0</v>
      </c>
      <c r="I75" s="8">
        <f>'C. Basanite FC 10kbar'!R77</f>
        <v>40.405959000000003</v>
      </c>
      <c r="J75" s="9">
        <f>'C. Basanite FC 10kbar'!S77</f>
        <v>3.4696530000000001</v>
      </c>
      <c r="K75" s="9">
        <f>'C. Basanite FC 10kbar'!T77</f>
        <v>13.238676</v>
      </c>
      <c r="L75" s="9">
        <f>'C. Basanite FC 10kbar'!U77</f>
        <v>2.0397959999999999</v>
      </c>
      <c r="M75" s="9">
        <f>'C. Basanite FC 10kbar'!V77</f>
        <v>10.188981</v>
      </c>
      <c r="N75" s="9">
        <f>'C. Basanite FC 10kbar'!W77</f>
        <v>0.179982</v>
      </c>
      <c r="O75" s="9">
        <f>'C. Basanite FC 10kbar'!X77</f>
        <v>10.188981</v>
      </c>
      <c r="P75" s="9">
        <f>'C. Basanite FC 10kbar'!Y77</f>
        <v>12.038796</v>
      </c>
      <c r="Q75" s="9">
        <f>'C. Basanite FC 10kbar'!Z77</f>
        <v>1.539846</v>
      </c>
      <c r="R75" s="9">
        <f>'C. Basanite FC 10kbar'!AA77</f>
        <v>2.6997300000000002</v>
      </c>
      <c r="S75" s="9">
        <f>'C. Basanite FC 10kbar'!AB77</f>
        <v>1.8098190000000001</v>
      </c>
      <c r="T75" s="9">
        <f>'C. Basanite FC 10kbar'!AC77</f>
        <v>2.1997800000000001</v>
      </c>
      <c r="U75" s="10">
        <f>'C. Basanite FC 10kbar'!AH77</f>
        <v>0</v>
      </c>
      <c r="V75" s="5">
        <f>'C. Basanite FC 10kbar'!AI77</f>
        <v>0</v>
      </c>
      <c r="W75" s="5"/>
      <c r="X75" s="5"/>
      <c r="Y75" s="5"/>
      <c r="Z75" s="5"/>
      <c r="AA75" s="5"/>
      <c r="AB75" s="5">
        <f>'C. Basanite FC 10kbar'!AJ77</f>
        <v>0</v>
      </c>
      <c r="AC75" s="5">
        <f>'C. Basanite FC 10kbar'!AK77</f>
        <v>0</v>
      </c>
      <c r="AD75" s="10">
        <f>'C. Basanite FC 10kbar'!AL77</f>
        <v>0</v>
      </c>
      <c r="AE75" s="5">
        <f>'C. Basanite FC 10kbar'!AM77</f>
        <v>0</v>
      </c>
      <c r="AF75" s="5"/>
      <c r="AG75" s="5"/>
      <c r="AH75" s="5"/>
      <c r="AI75" s="5"/>
      <c r="AJ75" s="5"/>
      <c r="AK75" s="5">
        <f>'C. Basanite FC 10kbar'!AN77</f>
        <v>0</v>
      </c>
      <c r="AL75" s="5">
        <f>'C. Basanite FC 10kbar'!AO77</f>
        <v>0</v>
      </c>
      <c r="AM75" s="10">
        <f t="shared" si="12"/>
        <v>0</v>
      </c>
      <c r="AN75" s="5">
        <f t="shared" si="13"/>
        <v>0</v>
      </c>
      <c r="AO75" s="5"/>
      <c r="AP75" s="5"/>
      <c r="AQ75" s="5"/>
      <c r="AR75" s="5"/>
      <c r="AS75" s="5"/>
      <c r="AT75" s="5">
        <f t="shared" si="14"/>
        <v>0</v>
      </c>
      <c r="AU75" s="5">
        <f t="shared" si="15"/>
        <v>0</v>
      </c>
      <c r="AV75" s="10">
        <f t="shared" si="16"/>
        <v>100</v>
      </c>
      <c r="AW75" s="48">
        <f t="shared" si="18"/>
        <v>100</v>
      </c>
    </row>
    <row r="76" spans="1:49" x14ac:dyDescent="0.3">
      <c r="A76" s="2" t="s">
        <v>236</v>
      </c>
      <c r="B76" s="3">
        <f>'C. Basanite FC 10kbar'!A78</f>
        <v>72</v>
      </c>
      <c r="C76" s="2">
        <f>'C. Basanite FC 10kbar'!C78</f>
        <v>1328</v>
      </c>
      <c r="D76" s="2">
        <f>'C. Basanite FC 10kbar'!D78</f>
        <v>10000</v>
      </c>
      <c r="E76" s="5">
        <f>'B. LLD classification'!EA120</f>
        <v>2.8719639783571518</v>
      </c>
      <c r="F76" s="5">
        <f>'C. Basanite FC 10kbar'!L78</f>
        <v>0.44028899999999999</v>
      </c>
      <c r="G76" s="6">
        <f>'C. Basanite FC 10kbar'!N78</f>
        <v>100</v>
      </c>
      <c r="H76" s="7">
        <f t="shared" si="17"/>
        <v>0</v>
      </c>
      <c r="I76" s="8">
        <f>'C. Basanite FC 10kbar'!R78</f>
        <v>40.405959000000003</v>
      </c>
      <c r="J76" s="9">
        <f>'C. Basanite FC 10kbar'!S78</f>
        <v>3.4696530000000001</v>
      </c>
      <c r="K76" s="9">
        <f>'C. Basanite FC 10kbar'!T78</f>
        <v>13.238676</v>
      </c>
      <c r="L76" s="9">
        <f>'C. Basanite FC 10kbar'!U78</f>
        <v>2.0397959999999999</v>
      </c>
      <c r="M76" s="9">
        <f>'C. Basanite FC 10kbar'!V78</f>
        <v>10.188981</v>
      </c>
      <c r="N76" s="9">
        <f>'C. Basanite FC 10kbar'!W78</f>
        <v>0.179982</v>
      </c>
      <c r="O76" s="9">
        <f>'C. Basanite FC 10kbar'!X78</f>
        <v>10.188981</v>
      </c>
      <c r="P76" s="9">
        <f>'C. Basanite FC 10kbar'!Y78</f>
        <v>12.038796</v>
      </c>
      <c r="Q76" s="9">
        <f>'C. Basanite FC 10kbar'!Z78</f>
        <v>1.539846</v>
      </c>
      <c r="R76" s="9">
        <f>'C. Basanite FC 10kbar'!AA78</f>
        <v>2.6997300000000002</v>
      </c>
      <c r="S76" s="9">
        <f>'C. Basanite FC 10kbar'!AB78</f>
        <v>1.8098190000000001</v>
      </c>
      <c r="T76" s="9">
        <f>'C. Basanite FC 10kbar'!AC78</f>
        <v>2.1997800000000001</v>
      </c>
      <c r="U76" s="10">
        <f>'C. Basanite FC 10kbar'!AH78</f>
        <v>0</v>
      </c>
      <c r="V76" s="5">
        <f>'C. Basanite FC 10kbar'!AI78</f>
        <v>0</v>
      </c>
      <c r="W76" s="5"/>
      <c r="X76" s="5"/>
      <c r="Y76" s="5"/>
      <c r="Z76" s="5"/>
      <c r="AA76" s="5"/>
      <c r="AB76" s="5">
        <f>'C. Basanite FC 10kbar'!AJ78</f>
        <v>0</v>
      </c>
      <c r="AC76" s="5">
        <f>'C. Basanite FC 10kbar'!AK78</f>
        <v>0</v>
      </c>
      <c r="AD76" s="10">
        <f>'C. Basanite FC 10kbar'!AL78</f>
        <v>0</v>
      </c>
      <c r="AE76" s="5">
        <f>'C. Basanite FC 10kbar'!AM78</f>
        <v>0</v>
      </c>
      <c r="AF76" s="5"/>
      <c r="AG76" s="5"/>
      <c r="AH76" s="5"/>
      <c r="AI76" s="5"/>
      <c r="AJ76" s="5"/>
      <c r="AK76" s="5">
        <f>'C. Basanite FC 10kbar'!AN78</f>
        <v>0</v>
      </c>
      <c r="AL76" s="5">
        <f>'C. Basanite FC 10kbar'!AO78</f>
        <v>0</v>
      </c>
      <c r="AM76" s="10">
        <f t="shared" si="12"/>
        <v>0</v>
      </c>
      <c r="AN76" s="5">
        <f t="shared" si="13"/>
        <v>0</v>
      </c>
      <c r="AO76" s="5"/>
      <c r="AP76" s="5"/>
      <c r="AQ76" s="5"/>
      <c r="AR76" s="5"/>
      <c r="AS76" s="5"/>
      <c r="AT76" s="5">
        <f t="shared" si="14"/>
        <v>0</v>
      </c>
      <c r="AU76" s="5">
        <f t="shared" si="15"/>
        <v>0</v>
      </c>
      <c r="AV76" s="10">
        <f t="shared" si="16"/>
        <v>100</v>
      </c>
      <c r="AW76" s="48">
        <f t="shared" si="18"/>
        <v>100</v>
      </c>
    </row>
    <row r="77" spans="1:49" x14ac:dyDescent="0.3">
      <c r="A77" s="2" t="s">
        <v>236</v>
      </c>
      <c r="B77" s="3">
        <f>'C. Basanite FC 10kbar'!A79</f>
        <v>73</v>
      </c>
      <c r="C77" s="2">
        <f>'C. Basanite FC 10kbar'!C79</f>
        <v>1327</v>
      </c>
      <c r="D77" s="2">
        <f>'C. Basanite FC 10kbar'!D79</f>
        <v>10000</v>
      </c>
      <c r="E77" s="5">
        <f>'B. LLD classification'!EA121</f>
        <v>2.8723873519007648</v>
      </c>
      <c r="F77" s="5">
        <f>'C. Basanite FC 10kbar'!L79</f>
        <v>0.44293700000000003</v>
      </c>
      <c r="G77" s="6">
        <f>'C. Basanite FC 10kbar'!N79</f>
        <v>100</v>
      </c>
      <c r="H77" s="7">
        <f t="shared" si="17"/>
        <v>0</v>
      </c>
      <c r="I77" s="8">
        <f>'C. Basanite FC 10kbar'!R79</f>
        <v>40.405959000000003</v>
      </c>
      <c r="J77" s="9">
        <f>'C. Basanite FC 10kbar'!S79</f>
        <v>3.4696530000000001</v>
      </c>
      <c r="K77" s="9">
        <f>'C. Basanite FC 10kbar'!T79</f>
        <v>13.238676</v>
      </c>
      <c r="L77" s="9">
        <f>'C. Basanite FC 10kbar'!U79</f>
        <v>2.0397959999999999</v>
      </c>
      <c r="M77" s="9">
        <f>'C. Basanite FC 10kbar'!V79</f>
        <v>10.188981</v>
      </c>
      <c r="N77" s="9">
        <f>'C. Basanite FC 10kbar'!W79</f>
        <v>0.179982</v>
      </c>
      <c r="O77" s="9">
        <f>'C. Basanite FC 10kbar'!X79</f>
        <v>10.188981</v>
      </c>
      <c r="P77" s="9">
        <f>'C. Basanite FC 10kbar'!Y79</f>
        <v>12.038796</v>
      </c>
      <c r="Q77" s="9">
        <f>'C. Basanite FC 10kbar'!Z79</f>
        <v>1.539846</v>
      </c>
      <c r="R77" s="9">
        <f>'C. Basanite FC 10kbar'!AA79</f>
        <v>2.6997300000000002</v>
      </c>
      <c r="S77" s="9">
        <f>'C. Basanite FC 10kbar'!AB79</f>
        <v>1.8098190000000001</v>
      </c>
      <c r="T77" s="9">
        <f>'C. Basanite FC 10kbar'!AC79</f>
        <v>2.1997800000000001</v>
      </c>
      <c r="U77" s="10">
        <f>'C. Basanite FC 10kbar'!AH79</f>
        <v>0</v>
      </c>
      <c r="V77" s="5">
        <f>'C. Basanite FC 10kbar'!AI79</f>
        <v>0</v>
      </c>
      <c r="W77" s="5"/>
      <c r="X77" s="5"/>
      <c r="Y77" s="5"/>
      <c r="Z77" s="5"/>
      <c r="AA77" s="5"/>
      <c r="AB77" s="5">
        <f>'C. Basanite FC 10kbar'!AJ79</f>
        <v>0</v>
      </c>
      <c r="AC77" s="5">
        <f>'C. Basanite FC 10kbar'!AK79</f>
        <v>0</v>
      </c>
      <c r="AD77" s="10">
        <f>'C. Basanite FC 10kbar'!AL79</f>
        <v>0</v>
      </c>
      <c r="AE77" s="5">
        <f>'C. Basanite FC 10kbar'!AM79</f>
        <v>0</v>
      </c>
      <c r="AF77" s="5"/>
      <c r="AG77" s="5"/>
      <c r="AH77" s="5"/>
      <c r="AI77" s="5"/>
      <c r="AJ77" s="5"/>
      <c r="AK77" s="5">
        <f>'C. Basanite FC 10kbar'!AN79</f>
        <v>0</v>
      </c>
      <c r="AL77" s="5">
        <f>'C. Basanite FC 10kbar'!AO79</f>
        <v>0</v>
      </c>
      <c r="AM77" s="10">
        <f t="shared" si="12"/>
        <v>0</v>
      </c>
      <c r="AN77" s="5">
        <f t="shared" si="13"/>
        <v>0</v>
      </c>
      <c r="AO77" s="5"/>
      <c r="AP77" s="5"/>
      <c r="AQ77" s="5"/>
      <c r="AR77" s="5"/>
      <c r="AS77" s="5"/>
      <c r="AT77" s="5">
        <f t="shared" si="14"/>
        <v>0</v>
      </c>
      <c r="AU77" s="5">
        <f t="shared" si="15"/>
        <v>0</v>
      </c>
      <c r="AV77" s="10">
        <f t="shared" si="16"/>
        <v>100</v>
      </c>
      <c r="AW77" s="48">
        <f t="shared" si="18"/>
        <v>100</v>
      </c>
    </row>
    <row r="78" spans="1:49" x14ac:dyDescent="0.3">
      <c r="A78" s="2" t="s">
        <v>236</v>
      </c>
      <c r="B78" s="3">
        <f>'C. Basanite FC 10kbar'!A80</f>
        <v>74</v>
      </c>
      <c r="C78" s="2">
        <f>'C. Basanite FC 10kbar'!C80</f>
        <v>1326</v>
      </c>
      <c r="D78" s="2">
        <f>'C. Basanite FC 10kbar'!D80</f>
        <v>10000</v>
      </c>
      <c r="E78" s="5">
        <f>'B. LLD classification'!EA122</f>
        <v>2.8728109493200682</v>
      </c>
      <c r="F78" s="5">
        <f>'C. Basanite FC 10kbar'!L80</f>
        <v>0.44558799999999998</v>
      </c>
      <c r="G78" s="6">
        <f>'C. Basanite FC 10kbar'!N80</f>
        <v>100</v>
      </c>
      <c r="H78" s="7">
        <f t="shared" si="17"/>
        <v>0</v>
      </c>
      <c r="I78" s="8">
        <f>'C. Basanite FC 10kbar'!R80</f>
        <v>40.405959000000003</v>
      </c>
      <c r="J78" s="9">
        <f>'C. Basanite FC 10kbar'!S80</f>
        <v>3.4696530000000001</v>
      </c>
      <c r="K78" s="9">
        <f>'C. Basanite FC 10kbar'!T80</f>
        <v>13.238676</v>
      </c>
      <c r="L78" s="9">
        <f>'C. Basanite FC 10kbar'!U80</f>
        <v>2.0397959999999999</v>
      </c>
      <c r="M78" s="9">
        <f>'C. Basanite FC 10kbar'!V80</f>
        <v>10.188981</v>
      </c>
      <c r="N78" s="9">
        <f>'C. Basanite FC 10kbar'!W80</f>
        <v>0.179982</v>
      </c>
      <c r="O78" s="9">
        <f>'C. Basanite FC 10kbar'!X80</f>
        <v>10.188981</v>
      </c>
      <c r="P78" s="9">
        <f>'C. Basanite FC 10kbar'!Y80</f>
        <v>12.038796</v>
      </c>
      <c r="Q78" s="9">
        <f>'C. Basanite FC 10kbar'!Z80</f>
        <v>1.539846</v>
      </c>
      <c r="R78" s="9">
        <f>'C. Basanite FC 10kbar'!AA80</f>
        <v>2.6997300000000002</v>
      </c>
      <c r="S78" s="9">
        <f>'C. Basanite FC 10kbar'!AB80</f>
        <v>1.8098190000000001</v>
      </c>
      <c r="T78" s="9">
        <f>'C. Basanite FC 10kbar'!AC80</f>
        <v>2.1997800000000001</v>
      </c>
      <c r="U78" s="10">
        <f>'C. Basanite FC 10kbar'!AH80</f>
        <v>0</v>
      </c>
      <c r="V78" s="5">
        <f>'C. Basanite FC 10kbar'!AI80</f>
        <v>0</v>
      </c>
      <c r="W78" s="5"/>
      <c r="X78" s="5"/>
      <c r="Y78" s="5"/>
      <c r="Z78" s="5"/>
      <c r="AA78" s="5"/>
      <c r="AB78" s="5">
        <f>'C. Basanite FC 10kbar'!AJ80</f>
        <v>0</v>
      </c>
      <c r="AC78" s="5">
        <f>'C. Basanite FC 10kbar'!AK80</f>
        <v>0</v>
      </c>
      <c r="AD78" s="10">
        <f>'C. Basanite FC 10kbar'!AL80</f>
        <v>0</v>
      </c>
      <c r="AE78" s="5">
        <f>'C. Basanite FC 10kbar'!AM80</f>
        <v>0</v>
      </c>
      <c r="AF78" s="5"/>
      <c r="AG78" s="5"/>
      <c r="AH78" s="5"/>
      <c r="AI78" s="5"/>
      <c r="AJ78" s="5"/>
      <c r="AK78" s="5">
        <f>'C. Basanite FC 10kbar'!AN80</f>
        <v>0</v>
      </c>
      <c r="AL78" s="5">
        <f>'C. Basanite FC 10kbar'!AO80</f>
        <v>0</v>
      </c>
      <c r="AM78" s="10">
        <f t="shared" si="12"/>
        <v>0</v>
      </c>
      <c r="AN78" s="5">
        <f t="shared" si="13"/>
        <v>0</v>
      </c>
      <c r="AO78" s="5"/>
      <c r="AP78" s="5"/>
      <c r="AQ78" s="5"/>
      <c r="AR78" s="5"/>
      <c r="AS78" s="5"/>
      <c r="AT78" s="5">
        <f t="shared" si="14"/>
        <v>0</v>
      </c>
      <c r="AU78" s="5">
        <f t="shared" si="15"/>
        <v>0</v>
      </c>
      <c r="AV78" s="10">
        <f t="shared" si="16"/>
        <v>100</v>
      </c>
      <c r="AW78" s="48">
        <f t="shared" si="18"/>
        <v>100</v>
      </c>
    </row>
    <row r="79" spans="1:49" x14ac:dyDescent="0.3">
      <c r="A79" s="2" t="s">
        <v>236</v>
      </c>
      <c r="B79" s="3">
        <f>'C. Basanite FC 10kbar'!A81</f>
        <v>75</v>
      </c>
      <c r="C79" s="2">
        <f>'C. Basanite FC 10kbar'!C81</f>
        <v>1325</v>
      </c>
      <c r="D79" s="2">
        <f>'C. Basanite FC 10kbar'!D81</f>
        <v>10000</v>
      </c>
      <c r="E79" s="5">
        <f>'B. LLD classification'!EA123</f>
        <v>2.8732347708016617</v>
      </c>
      <c r="F79" s="5">
        <f>'C. Basanite FC 10kbar'!L81</f>
        <v>0.448243</v>
      </c>
      <c r="G79" s="6">
        <f>'C. Basanite FC 10kbar'!N81</f>
        <v>100</v>
      </c>
      <c r="H79" s="7">
        <f t="shared" si="17"/>
        <v>0</v>
      </c>
      <c r="I79" s="8">
        <f>'C. Basanite FC 10kbar'!R81</f>
        <v>40.405959000000003</v>
      </c>
      <c r="J79" s="9">
        <f>'C. Basanite FC 10kbar'!S81</f>
        <v>3.4696530000000001</v>
      </c>
      <c r="K79" s="9">
        <f>'C. Basanite FC 10kbar'!T81</f>
        <v>13.238676</v>
      </c>
      <c r="L79" s="9">
        <f>'C. Basanite FC 10kbar'!U81</f>
        <v>2.0397959999999999</v>
      </c>
      <c r="M79" s="9">
        <f>'C. Basanite FC 10kbar'!V81</f>
        <v>10.188981</v>
      </c>
      <c r="N79" s="9">
        <f>'C. Basanite FC 10kbar'!W81</f>
        <v>0.179982</v>
      </c>
      <c r="O79" s="9">
        <f>'C. Basanite FC 10kbar'!X81</f>
        <v>10.188981</v>
      </c>
      <c r="P79" s="9">
        <f>'C. Basanite FC 10kbar'!Y81</f>
        <v>12.038796</v>
      </c>
      <c r="Q79" s="9">
        <f>'C. Basanite FC 10kbar'!Z81</f>
        <v>1.539846</v>
      </c>
      <c r="R79" s="9">
        <f>'C. Basanite FC 10kbar'!AA81</f>
        <v>2.6997300000000002</v>
      </c>
      <c r="S79" s="9">
        <f>'C. Basanite FC 10kbar'!AB81</f>
        <v>1.8098190000000001</v>
      </c>
      <c r="T79" s="9">
        <f>'C. Basanite FC 10kbar'!AC81</f>
        <v>2.1997800000000001</v>
      </c>
      <c r="U79" s="10">
        <f>'C. Basanite FC 10kbar'!AH81</f>
        <v>0</v>
      </c>
      <c r="V79" s="5">
        <f>'C. Basanite FC 10kbar'!AI81</f>
        <v>0</v>
      </c>
      <c r="W79" s="5"/>
      <c r="X79" s="5"/>
      <c r="Y79" s="5"/>
      <c r="Z79" s="5"/>
      <c r="AA79" s="5"/>
      <c r="AB79" s="5">
        <f>'C. Basanite FC 10kbar'!AJ81</f>
        <v>0</v>
      </c>
      <c r="AC79" s="5">
        <f>'C. Basanite FC 10kbar'!AK81</f>
        <v>0</v>
      </c>
      <c r="AD79" s="10">
        <f>'C. Basanite FC 10kbar'!AL81</f>
        <v>0</v>
      </c>
      <c r="AE79" s="5">
        <f>'C. Basanite FC 10kbar'!AM81</f>
        <v>0</v>
      </c>
      <c r="AF79" s="5"/>
      <c r="AG79" s="5"/>
      <c r="AH79" s="5"/>
      <c r="AI79" s="5"/>
      <c r="AJ79" s="5"/>
      <c r="AK79" s="5">
        <f>'C. Basanite FC 10kbar'!AN81</f>
        <v>0</v>
      </c>
      <c r="AL79" s="5">
        <f>'C. Basanite FC 10kbar'!AO81</f>
        <v>0</v>
      </c>
      <c r="AM79" s="10">
        <f t="shared" si="12"/>
        <v>0</v>
      </c>
      <c r="AN79" s="5">
        <f t="shared" si="13"/>
        <v>0</v>
      </c>
      <c r="AO79" s="5"/>
      <c r="AP79" s="5"/>
      <c r="AQ79" s="5"/>
      <c r="AR79" s="5"/>
      <c r="AS79" s="5"/>
      <c r="AT79" s="5">
        <f t="shared" si="14"/>
        <v>0</v>
      </c>
      <c r="AU79" s="5">
        <f t="shared" si="15"/>
        <v>0</v>
      </c>
      <c r="AV79" s="10">
        <f t="shared" si="16"/>
        <v>100</v>
      </c>
      <c r="AW79" s="48">
        <f t="shared" si="18"/>
        <v>100</v>
      </c>
    </row>
    <row r="80" spans="1:49" x14ac:dyDescent="0.3">
      <c r="A80" s="2" t="s">
        <v>236</v>
      </c>
      <c r="B80" s="3">
        <f>'C. Basanite FC 10kbar'!A82</f>
        <v>76</v>
      </c>
      <c r="C80" s="2">
        <f>'C. Basanite FC 10kbar'!C82</f>
        <v>1324</v>
      </c>
      <c r="D80" s="2">
        <f>'C. Basanite FC 10kbar'!D82</f>
        <v>10000</v>
      </c>
      <c r="E80" s="5">
        <f>'B. LLD classification'!EA124</f>
        <v>2.873658816532366</v>
      </c>
      <c r="F80" s="5">
        <f>'C. Basanite FC 10kbar'!L82</f>
        <v>0.450901</v>
      </c>
      <c r="G80" s="6">
        <f>'C. Basanite FC 10kbar'!N82</f>
        <v>100</v>
      </c>
      <c r="H80" s="7">
        <f t="shared" si="17"/>
        <v>0</v>
      </c>
      <c r="I80" s="8">
        <f>'C. Basanite FC 10kbar'!R82</f>
        <v>40.405959000000003</v>
      </c>
      <c r="J80" s="9">
        <f>'C. Basanite FC 10kbar'!S82</f>
        <v>3.4696530000000001</v>
      </c>
      <c r="K80" s="9">
        <f>'C. Basanite FC 10kbar'!T82</f>
        <v>13.238676</v>
      </c>
      <c r="L80" s="9">
        <f>'C. Basanite FC 10kbar'!U82</f>
        <v>2.0397959999999999</v>
      </c>
      <c r="M80" s="9">
        <f>'C. Basanite FC 10kbar'!V82</f>
        <v>10.188981</v>
      </c>
      <c r="N80" s="9">
        <f>'C. Basanite FC 10kbar'!W82</f>
        <v>0.179982</v>
      </c>
      <c r="O80" s="9">
        <f>'C. Basanite FC 10kbar'!X82</f>
        <v>10.188981</v>
      </c>
      <c r="P80" s="9">
        <f>'C. Basanite FC 10kbar'!Y82</f>
        <v>12.038796</v>
      </c>
      <c r="Q80" s="9">
        <f>'C. Basanite FC 10kbar'!Z82</f>
        <v>1.539846</v>
      </c>
      <c r="R80" s="9">
        <f>'C. Basanite FC 10kbar'!AA82</f>
        <v>2.6997300000000002</v>
      </c>
      <c r="S80" s="9">
        <f>'C. Basanite FC 10kbar'!AB82</f>
        <v>1.8098190000000001</v>
      </c>
      <c r="T80" s="9">
        <f>'C. Basanite FC 10kbar'!AC82</f>
        <v>2.1997800000000001</v>
      </c>
      <c r="U80" s="10">
        <f>'C. Basanite FC 10kbar'!AH82</f>
        <v>0</v>
      </c>
      <c r="V80" s="5">
        <f>'C. Basanite FC 10kbar'!AI82</f>
        <v>0</v>
      </c>
      <c r="W80" s="5"/>
      <c r="X80" s="5"/>
      <c r="Y80" s="5"/>
      <c r="Z80" s="5"/>
      <c r="AA80" s="5"/>
      <c r="AB80" s="5">
        <f>'C. Basanite FC 10kbar'!AJ82</f>
        <v>0</v>
      </c>
      <c r="AC80" s="5">
        <f>'C. Basanite FC 10kbar'!AK82</f>
        <v>0</v>
      </c>
      <c r="AD80" s="10">
        <f>'C. Basanite FC 10kbar'!AL82</f>
        <v>0</v>
      </c>
      <c r="AE80" s="5">
        <f>'C. Basanite FC 10kbar'!AM82</f>
        <v>0</v>
      </c>
      <c r="AF80" s="5"/>
      <c r="AG80" s="5"/>
      <c r="AH80" s="5"/>
      <c r="AI80" s="5"/>
      <c r="AJ80" s="5"/>
      <c r="AK80" s="5">
        <f>'C. Basanite FC 10kbar'!AN82</f>
        <v>0</v>
      </c>
      <c r="AL80" s="5">
        <f>'C. Basanite FC 10kbar'!AO82</f>
        <v>0</v>
      </c>
      <c r="AM80" s="10">
        <f t="shared" si="12"/>
        <v>0</v>
      </c>
      <c r="AN80" s="5">
        <f t="shared" si="13"/>
        <v>0</v>
      </c>
      <c r="AO80" s="5"/>
      <c r="AP80" s="5"/>
      <c r="AQ80" s="5"/>
      <c r="AR80" s="5"/>
      <c r="AS80" s="5"/>
      <c r="AT80" s="5">
        <f t="shared" si="14"/>
        <v>0</v>
      </c>
      <c r="AU80" s="5">
        <f t="shared" si="15"/>
        <v>0</v>
      </c>
      <c r="AV80" s="10">
        <f t="shared" si="16"/>
        <v>100</v>
      </c>
      <c r="AW80" s="48">
        <f t="shared" si="18"/>
        <v>100</v>
      </c>
    </row>
    <row r="81" spans="1:49" x14ac:dyDescent="0.3">
      <c r="A81" s="2" t="s">
        <v>236</v>
      </c>
      <c r="B81" s="3">
        <f>'C. Basanite FC 10kbar'!A83</f>
        <v>77</v>
      </c>
      <c r="C81" s="2">
        <f>'C. Basanite FC 10kbar'!C83</f>
        <v>1323</v>
      </c>
      <c r="D81" s="2">
        <f>'C. Basanite FC 10kbar'!D83</f>
        <v>10000</v>
      </c>
      <c r="E81" s="5">
        <f>'B. LLD classification'!EA125</f>
        <v>2.8740830866992186</v>
      </c>
      <c r="F81" s="5">
        <f>'C. Basanite FC 10kbar'!L83</f>
        <v>0.45356299999999999</v>
      </c>
      <c r="G81" s="6">
        <f>'C. Basanite FC 10kbar'!N83</f>
        <v>100</v>
      </c>
      <c r="H81" s="7">
        <f t="shared" si="17"/>
        <v>0</v>
      </c>
      <c r="I81" s="8">
        <f>'C. Basanite FC 10kbar'!R83</f>
        <v>40.405959000000003</v>
      </c>
      <c r="J81" s="9">
        <f>'C. Basanite FC 10kbar'!S83</f>
        <v>3.4696530000000001</v>
      </c>
      <c r="K81" s="9">
        <f>'C. Basanite FC 10kbar'!T83</f>
        <v>13.238676</v>
      </c>
      <c r="L81" s="9">
        <f>'C. Basanite FC 10kbar'!U83</f>
        <v>2.0397959999999999</v>
      </c>
      <c r="M81" s="9">
        <f>'C. Basanite FC 10kbar'!V83</f>
        <v>10.188981</v>
      </c>
      <c r="N81" s="9">
        <f>'C. Basanite FC 10kbar'!W83</f>
        <v>0.179982</v>
      </c>
      <c r="O81" s="9">
        <f>'C. Basanite FC 10kbar'!X83</f>
        <v>10.188981</v>
      </c>
      <c r="P81" s="9">
        <f>'C. Basanite FC 10kbar'!Y83</f>
        <v>12.038796</v>
      </c>
      <c r="Q81" s="9">
        <f>'C. Basanite FC 10kbar'!Z83</f>
        <v>1.539846</v>
      </c>
      <c r="R81" s="9">
        <f>'C. Basanite FC 10kbar'!AA83</f>
        <v>2.6997300000000002</v>
      </c>
      <c r="S81" s="9">
        <f>'C. Basanite FC 10kbar'!AB83</f>
        <v>1.8098190000000001</v>
      </c>
      <c r="T81" s="9">
        <f>'C. Basanite FC 10kbar'!AC83</f>
        <v>2.1997800000000001</v>
      </c>
      <c r="U81" s="10">
        <f>'C. Basanite FC 10kbar'!AH83</f>
        <v>0</v>
      </c>
      <c r="V81" s="5">
        <f>'C. Basanite FC 10kbar'!AI83</f>
        <v>0</v>
      </c>
      <c r="W81" s="5"/>
      <c r="X81" s="5"/>
      <c r="Y81" s="5"/>
      <c r="Z81" s="5"/>
      <c r="AA81" s="5"/>
      <c r="AB81" s="5">
        <f>'C. Basanite FC 10kbar'!AJ83</f>
        <v>0</v>
      </c>
      <c r="AC81" s="5">
        <f>'C. Basanite FC 10kbar'!AK83</f>
        <v>0</v>
      </c>
      <c r="AD81" s="10">
        <f>'C. Basanite FC 10kbar'!AL83</f>
        <v>0</v>
      </c>
      <c r="AE81" s="5">
        <f>'C. Basanite FC 10kbar'!AM83</f>
        <v>0</v>
      </c>
      <c r="AF81" s="5"/>
      <c r="AG81" s="5"/>
      <c r="AH81" s="5"/>
      <c r="AI81" s="5"/>
      <c r="AJ81" s="5"/>
      <c r="AK81" s="5">
        <f>'C. Basanite FC 10kbar'!AN83</f>
        <v>0</v>
      </c>
      <c r="AL81" s="5">
        <f>'C. Basanite FC 10kbar'!AO83</f>
        <v>0</v>
      </c>
      <c r="AM81" s="10">
        <f t="shared" si="12"/>
        <v>0</v>
      </c>
      <c r="AN81" s="5">
        <f t="shared" si="13"/>
        <v>0</v>
      </c>
      <c r="AO81" s="5"/>
      <c r="AP81" s="5"/>
      <c r="AQ81" s="5"/>
      <c r="AR81" s="5"/>
      <c r="AS81" s="5"/>
      <c r="AT81" s="5">
        <f t="shared" si="14"/>
        <v>0</v>
      </c>
      <c r="AU81" s="5">
        <f t="shared" si="15"/>
        <v>0</v>
      </c>
      <c r="AV81" s="10">
        <f t="shared" si="16"/>
        <v>100</v>
      </c>
      <c r="AW81" s="48">
        <f t="shared" si="18"/>
        <v>100</v>
      </c>
    </row>
    <row r="82" spans="1:49" x14ac:dyDescent="0.3">
      <c r="A82" s="2" t="s">
        <v>236</v>
      </c>
      <c r="B82" s="3">
        <f>'C. Basanite FC 10kbar'!A84</f>
        <v>78</v>
      </c>
      <c r="C82" s="2">
        <f>'C. Basanite FC 10kbar'!C84</f>
        <v>1322</v>
      </c>
      <c r="D82" s="2">
        <f>'C. Basanite FC 10kbar'!D84</f>
        <v>10000</v>
      </c>
      <c r="E82" s="5">
        <f>'B. LLD classification'!EA126</f>
        <v>2.87450758148948</v>
      </c>
      <c r="F82" s="5">
        <f>'C. Basanite FC 10kbar'!L84</f>
        <v>0.45622800000000002</v>
      </c>
      <c r="G82" s="6">
        <f>'C. Basanite FC 10kbar'!N84</f>
        <v>100</v>
      </c>
      <c r="H82" s="7">
        <f t="shared" si="17"/>
        <v>0</v>
      </c>
      <c r="I82" s="8">
        <f>'C. Basanite FC 10kbar'!R84</f>
        <v>40.405959000000003</v>
      </c>
      <c r="J82" s="9">
        <f>'C. Basanite FC 10kbar'!S84</f>
        <v>3.4696530000000001</v>
      </c>
      <c r="K82" s="9">
        <f>'C. Basanite FC 10kbar'!T84</f>
        <v>13.238676</v>
      </c>
      <c r="L82" s="9">
        <f>'C. Basanite FC 10kbar'!U84</f>
        <v>2.0397959999999999</v>
      </c>
      <c r="M82" s="9">
        <f>'C. Basanite FC 10kbar'!V84</f>
        <v>10.188981</v>
      </c>
      <c r="N82" s="9">
        <f>'C. Basanite FC 10kbar'!W84</f>
        <v>0.179982</v>
      </c>
      <c r="O82" s="9">
        <f>'C. Basanite FC 10kbar'!X84</f>
        <v>10.188981</v>
      </c>
      <c r="P82" s="9">
        <f>'C. Basanite FC 10kbar'!Y84</f>
        <v>12.038796</v>
      </c>
      <c r="Q82" s="9">
        <f>'C. Basanite FC 10kbar'!Z84</f>
        <v>1.539846</v>
      </c>
      <c r="R82" s="9">
        <f>'C. Basanite FC 10kbar'!AA84</f>
        <v>2.6997300000000002</v>
      </c>
      <c r="S82" s="9">
        <f>'C. Basanite FC 10kbar'!AB84</f>
        <v>1.8098190000000001</v>
      </c>
      <c r="T82" s="9">
        <f>'C. Basanite FC 10kbar'!AC84</f>
        <v>2.1997800000000001</v>
      </c>
      <c r="U82" s="10">
        <f>'C. Basanite FC 10kbar'!AH84</f>
        <v>0</v>
      </c>
      <c r="V82" s="5">
        <f>'C. Basanite FC 10kbar'!AI84</f>
        <v>0</v>
      </c>
      <c r="W82" s="5"/>
      <c r="X82" s="5"/>
      <c r="Y82" s="5"/>
      <c r="Z82" s="5"/>
      <c r="AA82" s="5"/>
      <c r="AB82" s="5">
        <f>'C. Basanite FC 10kbar'!AJ84</f>
        <v>0</v>
      </c>
      <c r="AC82" s="5">
        <f>'C. Basanite FC 10kbar'!AK84</f>
        <v>0</v>
      </c>
      <c r="AD82" s="10">
        <f>'C. Basanite FC 10kbar'!AL84</f>
        <v>0</v>
      </c>
      <c r="AE82" s="5">
        <f>'C. Basanite FC 10kbar'!AM84</f>
        <v>0</v>
      </c>
      <c r="AF82" s="5"/>
      <c r="AG82" s="5"/>
      <c r="AH82" s="5"/>
      <c r="AI82" s="5"/>
      <c r="AJ82" s="5"/>
      <c r="AK82" s="5">
        <f>'C. Basanite FC 10kbar'!AN84</f>
        <v>0</v>
      </c>
      <c r="AL82" s="5">
        <f>'C. Basanite FC 10kbar'!AO84</f>
        <v>0</v>
      </c>
      <c r="AM82" s="10">
        <f t="shared" si="12"/>
        <v>0</v>
      </c>
      <c r="AN82" s="5">
        <f t="shared" si="13"/>
        <v>0</v>
      </c>
      <c r="AO82" s="5"/>
      <c r="AP82" s="5"/>
      <c r="AQ82" s="5"/>
      <c r="AR82" s="5"/>
      <c r="AS82" s="5"/>
      <c r="AT82" s="5">
        <f t="shared" si="14"/>
        <v>0</v>
      </c>
      <c r="AU82" s="5">
        <f t="shared" si="15"/>
        <v>0</v>
      </c>
      <c r="AV82" s="10">
        <f t="shared" si="16"/>
        <v>100</v>
      </c>
      <c r="AW82" s="48">
        <f t="shared" si="18"/>
        <v>100</v>
      </c>
    </row>
    <row r="83" spans="1:49" x14ac:dyDescent="0.3">
      <c r="A83" s="2" t="s">
        <v>236</v>
      </c>
      <c r="B83" s="3">
        <f>'C. Basanite FC 10kbar'!A85</f>
        <v>79</v>
      </c>
      <c r="C83" s="2">
        <f>'C. Basanite FC 10kbar'!C85</f>
        <v>1321</v>
      </c>
      <c r="D83" s="2">
        <f>'C. Basanite FC 10kbar'!D85</f>
        <v>10000</v>
      </c>
      <c r="E83" s="5">
        <f>'B. LLD classification'!EA127</f>
        <v>2.8749323010906274</v>
      </c>
      <c r="F83" s="5">
        <f>'C. Basanite FC 10kbar'!L85</f>
        <v>0.45889600000000003</v>
      </c>
      <c r="G83" s="6">
        <f>'C. Basanite FC 10kbar'!N85</f>
        <v>100</v>
      </c>
      <c r="H83" s="7">
        <f t="shared" si="17"/>
        <v>0</v>
      </c>
      <c r="I83" s="8">
        <f>'C. Basanite FC 10kbar'!R85</f>
        <v>40.405959000000003</v>
      </c>
      <c r="J83" s="9">
        <f>'C. Basanite FC 10kbar'!S85</f>
        <v>3.4696530000000001</v>
      </c>
      <c r="K83" s="9">
        <f>'C. Basanite FC 10kbar'!T85</f>
        <v>13.238676</v>
      </c>
      <c r="L83" s="9">
        <f>'C. Basanite FC 10kbar'!U85</f>
        <v>2.0397959999999999</v>
      </c>
      <c r="M83" s="9">
        <f>'C. Basanite FC 10kbar'!V85</f>
        <v>10.188981</v>
      </c>
      <c r="N83" s="9">
        <f>'C. Basanite FC 10kbar'!W85</f>
        <v>0.179982</v>
      </c>
      <c r="O83" s="9">
        <f>'C. Basanite FC 10kbar'!X85</f>
        <v>10.188981</v>
      </c>
      <c r="P83" s="9">
        <f>'C. Basanite FC 10kbar'!Y85</f>
        <v>12.038796</v>
      </c>
      <c r="Q83" s="9">
        <f>'C. Basanite FC 10kbar'!Z85</f>
        <v>1.539846</v>
      </c>
      <c r="R83" s="9">
        <f>'C. Basanite FC 10kbar'!AA85</f>
        <v>2.6997300000000002</v>
      </c>
      <c r="S83" s="9">
        <f>'C. Basanite FC 10kbar'!AB85</f>
        <v>1.8098190000000001</v>
      </c>
      <c r="T83" s="9">
        <f>'C. Basanite FC 10kbar'!AC85</f>
        <v>2.1997800000000001</v>
      </c>
      <c r="U83" s="10">
        <f>'C. Basanite FC 10kbar'!AH85</f>
        <v>0</v>
      </c>
      <c r="V83" s="5">
        <f>'C. Basanite FC 10kbar'!AI85</f>
        <v>0</v>
      </c>
      <c r="W83" s="5"/>
      <c r="X83" s="5"/>
      <c r="Y83" s="5"/>
      <c r="Z83" s="5"/>
      <c r="AA83" s="5"/>
      <c r="AB83" s="5">
        <f>'C. Basanite FC 10kbar'!AJ85</f>
        <v>0</v>
      </c>
      <c r="AC83" s="5">
        <f>'C. Basanite FC 10kbar'!AK85</f>
        <v>0</v>
      </c>
      <c r="AD83" s="10">
        <f>'C. Basanite FC 10kbar'!AL85</f>
        <v>0</v>
      </c>
      <c r="AE83" s="5">
        <f>'C. Basanite FC 10kbar'!AM85</f>
        <v>0</v>
      </c>
      <c r="AF83" s="5"/>
      <c r="AG83" s="5"/>
      <c r="AH83" s="5"/>
      <c r="AI83" s="5"/>
      <c r="AJ83" s="5"/>
      <c r="AK83" s="5">
        <f>'C. Basanite FC 10kbar'!AN85</f>
        <v>0</v>
      </c>
      <c r="AL83" s="5">
        <f>'C. Basanite FC 10kbar'!AO85</f>
        <v>0</v>
      </c>
      <c r="AM83" s="10">
        <f t="shared" si="12"/>
        <v>0</v>
      </c>
      <c r="AN83" s="5">
        <f t="shared" si="13"/>
        <v>0</v>
      </c>
      <c r="AO83" s="5"/>
      <c r="AP83" s="5"/>
      <c r="AQ83" s="5"/>
      <c r="AR83" s="5"/>
      <c r="AS83" s="5"/>
      <c r="AT83" s="5">
        <f t="shared" si="14"/>
        <v>0</v>
      </c>
      <c r="AU83" s="5">
        <f t="shared" si="15"/>
        <v>0</v>
      </c>
      <c r="AV83" s="10">
        <f t="shared" si="16"/>
        <v>100</v>
      </c>
      <c r="AW83" s="48">
        <f t="shared" si="18"/>
        <v>100</v>
      </c>
    </row>
    <row r="84" spans="1:49" x14ac:dyDescent="0.3">
      <c r="A84" s="2" t="s">
        <v>236</v>
      </c>
      <c r="B84" s="3">
        <f>'C. Basanite FC 10kbar'!A86</f>
        <v>80</v>
      </c>
      <c r="C84" s="2">
        <f>'C. Basanite FC 10kbar'!C86</f>
        <v>1320</v>
      </c>
      <c r="D84" s="2">
        <f>'C. Basanite FC 10kbar'!D86</f>
        <v>10000</v>
      </c>
      <c r="E84" s="5">
        <f>'B. LLD classification'!EA128</f>
        <v>2.8753572456903633</v>
      </c>
      <c r="F84" s="5">
        <f>'C. Basanite FC 10kbar'!L86</f>
        <v>0.46156700000000001</v>
      </c>
      <c r="G84" s="6">
        <f>'C. Basanite FC 10kbar'!N86</f>
        <v>100</v>
      </c>
      <c r="H84" s="7">
        <f t="shared" si="17"/>
        <v>0</v>
      </c>
      <c r="I84" s="8">
        <f>'C. Basanite FC 10kbar'!R86</f>
        <v>40.405959000000003</v>
      </c>
      <c r="J84" s="9">
        <f>'C. Basanite FC 10kbar'!S86</f>
        <v>3.4696530000000001</v>
      </c>
      <c r="K84" s="9">
        <f>'C. Basanite FC 10kbar'!T86</f>
        <v>13.238676</v>
      </c>
      <c r="L84" s="9">
        <f>'C. Basanite FC 10kbar'!U86</f>
        <v>2.0397959999999999</v>
      </c>
      <c r="M84" s="9">
        <f>'C. Basanite FC 10kbar'!V86</f>
        <v>10.188981</v>
      </c>
      <c r="N84" s="9">
        <f>'C. Basanite FC 10kbar'!W86</f>
        <v>0.179982</v>
      </c>
      <c r="O84" s="9">
        <f>'C. Basanite FC 10kbar'!X86</f>
        <v>10.188981</v>
      </c>
      <c r="P84" s="9">
        <f>'C. Basanite FC 10kbar'!Y86</f>
        <v>12.038796</v>
      </c>
      <c r="Q84" s="9">
        <f>'C. Basanite FC 10kbar'!Z86</f>
        <v>1.539846</v>
      </c>
      <c r="R84" s="9">
        <f>'C. Basanite FC 10kbar'!AA86</f>
        <v>2.6997300000000002</v>
      </c>
      <c r="S84" s="9">
        <f>'C. Basanite FC 10kbar'!AB86</f>
        <v>1.8098190000000001</v>
      </c>
      <c r="T84" s="9">
        <f>'C. Basanite FC 10kbar'!AC86</f>
        <v>2.1997800000000001</v>
      </c>
      <c r="U84" s="10">
        <f>'C. Basanite FC 10kbar'!AH86</f>
        <v>0</v>
      </c>
      <c r="V84" s="5">
        <f>'C. Basanite FC 10kbar'!AI86</f>
        <v>0</v>
      </c>
      <c r="W84" s="5"/>
      <c r="X84" s="5"/>
      <c r="Y84" s="5"/>
      <c r="Z84" s="5"/>
      <c r="AA84" s="5"/>
      <c r="AB84" s="5">
        <f>'C. Basanite FC 10kbar'!AJ86</f>
        <v>0</v>
      </c>
      <c r="AC84" s="5">
        <f>'C. Basanite FC 10kbar'!AK86</f>
        <v>0</v>
      </c>
      <c r="AD84" s="10">
        <f>'C. Basanite FC 10kbar'!AL86</f>
        <v>0</v>
      </c>
      <c r="AE84" s="5">
        <f>'C. Basanite FC 10kbar'!AM86</f>
        <v>0</v>
      </c>
      <c r="AF84" s="5"/>
      <c r="AG84" s="5"/>
      <c r="AH84" s="5"/>
      <c r="AI84" s="5"/>
      <c r="AJ84" s="5"/>
      <c r="AK84" s="5">
        <f>'C. Basanite FC 10kbar'!AN86</f>
        <v>0</v>
      </c>
      <c r="AL84" s="5">
        <f>'C. Basanite FC 10kbar'!AO86</f>
        <v>0</v>
      </c>
      <c r="AM84" s="10">
        <f t="shared" si="12"/>
        <v>0</v>
      </c>
      <c r="AN84" s="5">
        <f t="shared" si="13"/>
        <v>0</v>
      </c>
      <c r="AO84" s="5"/>
      <c r="AP84" s="5"/>
      <c r="AQ84" s="5"/>
      <c r="AR84" s="5"/>
      <c r="AS84" s="5"/>
      <c r="AT84" s="5">
        <f t="shared" si="14"/>
        <v>0</v>
      </c>
      <c r="AU84" s="5">
        <f t="shared" si="15"/>
        <v>0</v>
      </c>
      <c r="AV84" s="10">
        <f t="shared" si="16"/>
        <v>100</v>
      </c>
      <c r="AW84" s="48">
        <f t="shared" si="18"/>
        <v>100</v>
      </c>
    </row>
    <row r="85" spans="1:49" x14ac:dyDescent="0.3">
      <c r="A85" s="2" t="s">
        <v>236</v>
      </c>
      <c r="B85" s="3">
        <f>'C. Basanite FC 10kbar'!A87</f>
        <v>81</v>
      </c>
      <c r="C85" s="2">
        <f>'C. Basanite FC 10kbar'!C87</f>
        <v>1319</v>
      </c>
      <c r="D85" s="2">
        <f>'C. Basanite FC 10kbar'!D87</f>
        <v>10000</v>
      </c>
      <c r="E85" s="5">
        <f>'B. LLD classification'!EA129</f>
        <v>2.8757824154766101</v>
      </c>
      <c r="F85" s="5">
        <f>'C. Basanite FC 10kbar'!L87</f>
        <v>0.46424199999999999</v>
      </c>
      <c r="G85" s="6">
        <f>'C. Basanite FC 10kbar'!N87</f>
        <v>100</v>
      </c>
      <c r="H85" s="7">
        <f t="shared" si="17"/>
        <v>0</v>
      </c>
      <c r="I85" s="8">
        <f>'C. Basanite FC 10kbar'!R87</f>
        <v>40.405959000000003</v>
      </c>
      <c r="J85" s="9">
        <f>'C. Basanite FC 10kbar'!S87</f>
        <v>3.4696530000000001</v>
      </c>
      <c r="K85" s="9">
        <f>'C. Basanite FC 10kbar'!T87</f>
        <v>13.238676</v>
      </c>
      <c r="L85" s="9">
        <f>'C. Basanite FC 10kbar'!U87</f>
        <v>2.0397959999999999</v>
      </c>
      <c r="M85" s="9">
        <f>'C. Basanite FC 10kbar'!V87</f>
        <v>10.188981</v>
      </c>
      <c r="N85" s="9">
        <f>'C. Basanite FC 10kbar'!W87</f>
        <v>0.179982</v>
      </c>
      <c r="O85" s="9">
        <f>'C. Basanite FC 10kbar'!X87</f>
        <v>10.188981</v>
      </c>
      <c r="P85" s="9">
        <f>'C. Basanite FC 10kbar'!Y87</f>
        <v>12.038796</v>
      </c>
      <c r="Q85" s="9">
        <f>'C. Basanite FC 10kbar'!Z87</f>
        <v>1.539846</v>
      </c>
      <c r="R85" s="9">
        <f>'C. Basanite FC 10kbar'!AA87</f>
        <v>2.6997300000000002</v>
      </c>
      <c r="S85" s="9">
        <f>'C. Basanite FC 10kbar'!AB87</f>
        <v>1.8098190000000001</v>
      </c>
      <c r="T85" s="9">
        <f>'C. Basanite FC 10kbar'!AC87</f>
        <v>2.1997800000000001</v>
      </c>
      <c r="U85" s="10">
        <f>'C. Basanite FC 10kbar'!AH87</f>
        <v>0</v>
      </c>
      <c r="V85" s="5">
        <f>'C. Basanite FC 10kbar'!AI87</f>
        <v>0</v>
      </c>
      <c r="W85" s="5"/>
      <c r="X85" s="5"/>
      <c r="Y85" s="5"/>
      <c r="Z85" s="5"/>
      <c r="AA85" s="5"/>
      <c r="AB85" s="5">
        <f>'C. Basanite FC 10kbar'!AJ87</f>
        <v>0</v>
      </c>
      <c r="AC85" s="5">
        <f>'C. Basanite FC 10kbar'!AK87</f>
        <v>0</v>
      </c>
      <c r="AD85" s="10">
        <f>'C. Basanite FC 10kbar'!AL87</f>
        <v>0</v>
      </c>
      <c r="AE85" s="5">
        <f>'C. Basanite FC 10kbar'!AM87</f>
        <v>0</v>
      </c>
      <c r="AF85" s="5"/>
      <c r="AG85" s="5"/>
      <c r="AH85" s="5"/>
      <c r="AI85" s="5"/>
      <c r="AJ85" s="5"/>
      <c r="AK85" s="5">
        <f>'C. Basanite FC 10kbar'!AN87</f>
        <v>0</v>
      </c>
      <c r="AL85" s="5">
        <f>'C. Basanite FC 10kbar'!AO87</f>
        <v>0</v>
      </c>
      <c r="AM85" s="10">
        <f t="shared" si="12"/>
        <v>0</v>
      </c>
      <c r="AN85" s="5">
        <f t="shared" si="13"/>
        <v>0</v>
      </c>
      <c r="AO85" s="5"/>
      <c r="AP85" s="5"/>
      <c r="AQ85" s="5"/>
      <c r="AR85" s="5"/>
      <c r="AS85" s="5"/>
      <c r="AT85" s="5">
        <f t="shared" si="14"/>
        <v>0</v>
      </c>
      <c r="AU85" s="5">
        <f t="shared" si="15"/>
        <v>0</v>
      </c>
      <c r="AV85" s="10">
        <f t="shared" si="16"/>
        <v>100</v>
      </c>
      <c r="AW85" s="48">
        <f t="shared" si="18"/>
        <v>100</v>
      </c>
    </row>
    <row r="86" spans="1:49" x14ac:dyDescent="0.3">
      <c r="A86" s="2" t="s">
        <v>236</v>
      </c>
      <c r="B86" s="3">
        <f>'C. Basanite FC 10kbar'!A88</f>
        <v>82</v>
      </c>
      <c r="C86" s="2">
        <f>'C. Basanite FC 10kbar'!C88</f>
        <v>1318</v>
      </c>
      <c r="D86" s="2">
        <f>'C. Basanite FC 10kbar'!D88</f>
        <v>10000</v>
      </c>
      <c r="E86" s="5">
        <f>'B. LLD classification'!EA130</f>
        <v>2.8762078106375086</v>
      </c>
      <c r="F86" s="5">
        <f>'C. Basanite FC 10kbar'!L88</f>
        <v>0.46692</v>
      </c>
      <c r="G86" s="6">
        <f>'C. Basanite FC 10kbar'!N88</f>
        <v>100</v>
      </c>
      <c r="H86" s="7">
        <f t="shared" si="17"/>
        <v>0</v>
      </c>
      <c r="I86" s="8">
        <f>'C. Basanite FC 10kbar'!R88</f>
        <v>40.405959000000003</v>
      </c>
      <c r="J86" s="9">
        <f>'C. Basanite FC 10kbar'!S88</f>
        <v>3.4696530000000001</v>
      </c>
      <c r="K86" s="9">
        <f>'C. Basanite FC 10kbar'!T88</f>
        <v>13.238676</v>
      </c>
      <c r="L86" s="9">
        <f>'C. Basanite FC 10kbar'!U88</f>
        <v>2.0397959999999999</v>
      </c>
      <c r="M86" s="9">
        <f>'C. Basanite FC 10kbar'!V88</f>
        <v>10.188981</v>
      </c>
      <c r="N86" s="9">
        <f>'C. Basanite FC 10kbar'!W88</f>
        <v>0.179982</v>
      </c>
      <c r="O86" s="9">
        <f>'C. Basanite FC 10kbar'!X88</f>
        <v>10.188981</v>
      </c>
      <c r="P86" s="9">
        <f>'C. Basanite FC 10kbar'!Y88</f>
        <v>12.038796</v>
      </c>
      <c r="Q86" s="9">
        <f>'C. Basanite FC 10kbar'!Z88</f>
        <v>1.539846</v>
      </c>
      <c r="R86" s="9">
        <f>'C. Basanite FC 10kbar'!AA88</f>
        <v>2.6997300000000002</v>
      </c>
      <c r="S86" s="9">
        <f>'C. Basanite FC 10kbar'!AB88</f>
        <v>1.8098190000000001</v>
      </c>
      <c r="T86" s="9">
        <f>'C. Basanite FC 10kbar'!AC88</f>
        <v>2.1997800000000001</v>
      </c>
      <c r="U86" s="10">
        <f>'C. Basanite FC 10kbar'!AH88</f>
        <v>0</v>
      </c>
      <c r="V86" s="5">
        <f>'C. Basanite FC 10kbar'!AI88</f>
        <v>0</v>
      </c>
      <c r="W86" s="5"/>
      <c r="X86" s="5"/>
      <c r="Y86" s="5"/>
      <c r="Z86" s="5"/>
      <c r="AA86" s="5"/>
      <c r="AB86" s="5">
        <f>'C. Basanite FC 10kbar'!AJ88</f>
        <v>0</v>
      </c>
      <c r="AC86" s="5">
        <f>'C. Basanite FC 10kbar'!AK88</f>
        <v>0</v>
      </c>
      <c r="AD86" s="10">
        <f>'C. Basanite FC 10kbar'!AL88</f>
        <v>0</v>
      </c>
      <c r="AE86" s="5">
        <f>'C. Basanite FC 10kbar'!AM88</f>
        <v>0</v>
      </c>
      <c r="AF86" s="5"/>
      <c r="AG86" s="5"/>
      <c r="AH86" s="5"/>
      <c r="AI86" s="5"/>
      <c r="AJ86" s="5"/>
      <c r="AK86" s="5">
        <f>'C. Basanite FC 10kbar'!AN88</f>
        <v>0</v>
      </c>
      <c r="AL86" s="5">
        <f>'C. Basanite FC 10kbar'!AO88</f>
        <v>0</v>
      </c>
      <c r="AM86" s="10">
        <f t="shared" si="12"/>
        <v>0</v>
      </c>
      <c r="AN86" s="5">
        <f t="shared" si="13"/>
        <v>0</v>
      </c>
      <c r="AO86" s="5"/>
      <c r="AP86" s="5"/>
      <c r="AQ86" s="5"/>
      <c r="AR86" s="5"/>
      <c r="AS86" s="5"/>
      <c r="AT86" s="5">
        <f t="shared" si="14"/>
        <v>0</v>
      </c>
      <c r="AU86" s="5">
        <f t="shared" si="15"/>
        <v>0</v>
      </c>
      <c r="AV86" s="10">
        <f t="shared" si="16"/>
        <v>100</v>
      </c>
      <c r="AW86" s="48">
        <f t="shared" si="18"/>
        <v>100</v>
      </c>
    </row>
    <row r="87" spans="1:49" x14ac:dyDescent="0.3">
      <c r="A87" s="2" t="s">
        <v>236</v>
      </c>
      <c r="B87" s="3">
        <f>'C. Basanite FC 10kbar'!A89</f>
        <v>83</v>
      </c>
      <c r="C87" s="2">
        <f>'C. Basanite FC 10kbar'!C89</f>
        <v>1317</v>
      </c>
      <c r="D87" s="2">
        <f>'C. Basanite FC 10kbar'!D89</f>
        <v>10000</v>
      </c>
      <c r="E87" s="5">
        <f>'B. LLD classification'!EA131</f>
        <v>2.876633431361427</v>
      </c>
      <c r="F87" s="5">
        <f>'C. Basanite FC 10kbar'!L89</f>
        <v>0.46960200000000002</v>
      </c>
      <c r="G87" s="6">
        <f>'C. Basanite FC 10kbar'!N89</f>
        <v>100</v>
      </c>
      <c r="H87" s="7">
        <f t="shared" si="17"/>
        <v>0</v>
      </c>
      <c r="I87" s="8">
        <f>'C. Basanite FC 10kbar'!R89</f>
        <v>40.405959000000003</v>
      </c>
      <c r="J87" s="9">
        <f>'C. Basanite FC 10kbar'!S89</f>
        <v>3.4696530000000001</v>
      </c>
      <c r="K87" s="9">
        <f>'C. Basanite FC 10kbar'!T89</f>
        <v>13.238676</v>
      </c>
      <c r="L87" s="9">
        <f>'C. Basanite FC 10kbar'!U89</f>
        <v>2.0397959999999999</v>
      </c>
      <c r="M87" s="9">
        <f>'C. Basanite FC 10kbar'!V89</f>
        <v>10.188981</v>
      </c>
      <c r="N87" s="9">
        <f>'C. Basanite FC 10kbar'!W89</f>
        <v>0.179982</v>
      </c>
      <c r="O87" s="9">
        <f>'C. Basanite FC 10kbar'!X89</f>
        <v>10.188981</v>
      </c>
      <c r="P87" s="9">
        <f>'C. Basanite FC 10kbar'!Y89</f>
        <v>12.038796</v>
      </c>
      <c r="Q87" s="9">
        <f>'C. Basanite FC 10kbar'!Z89</f>
        <v>1.539846</v>
      </c>
      <c r="R87" s="9">
        <f>'C. Basanite FC 10kbar'!AA89</f>
        <v>2.6997300000000002</v>
      </c>
      <c r="S87" s="9">
        <f>'C. Basanite FC 10kbar'!AB89</f>
        <v>1.8098190000000001</v>
      </c>
      <c r="T87" s="9">
        <f>'C. Basanite FC 10kbar'!AC89</f>
        <v>2.1997800000000001</v>
      </c>
      <c r="U87" s="10">
        <f>'C. Basanite FC 10kbar'!AH89</f>
        <v>0</v>
      </c>
      <c r="V87" s="5">
        <f>'C. Basanite FC 10kbar'!AI89</f>
        <v>0</v>
      </c>
      <c r="W87" s="5"/>
      <c r="X87" s="5"/>
      <c r="Y87" s="5"/>
      <c r="Z87" s="5"/>
      <c r="AA87" s="5"/>
      <c r="AB87" s="5">
        <f>'C. Basanite FC 10kbar'!AJ89</f>
        <v>0</v>
      </c>
      <c r="AC87" s="5">
        <f>'C. Basanite FC 10kbar'!AK89</f>
        <v>0</v>
      </c>
      <c r="AD87" s="10">
        <f>'C. Basanite FC 10kbar'!AL89</f>
        <v>0</v>
      </c>
      <c r="AE87" s="5">
        <f>'C. Basanite FC 10kbar'!AM89</f>
        <v>0</v>
      </c>
      <c r="AF87" s="5"/>
      <c r="AG87" s="5"/>
      <c r="AH87" s="5"/>
      <c r="AI87" s="5"/>
      <c r="AJ87" s="5"/>
      <c r="AK87" s="5">
        <f>'C. Basanite FC 10kbar'!AN89</f>
        <v>0</v>
      </c>
      <c r="AL87" s="5">
        <f>'C. Basanite FC 10kbar'!AO89</f>
        <v>0</v>
      </c>
      <c r="AM87" s="10">
        <f t="shared" si="12"/>
        <v>0</v>
      </c>
      <c r="AN87" s="5">
        <f t="shared" si="13"/>
        <v>0</v>
      </c>
      <c r="AO87" s="5"/>
      <c r="AP87" s="5"/>
      <c r="AQ87" s="5"/>
      <c r="AR87" s="5"/>
      <c r="AS87" s="5"/>
      <c r="AT87" s="5">
        <f t="shared" si="14"/>
        <v>0</v>
      </c>
      <c r="AU87" s="5">
        <f t="shared" si="15"/>
        <v>0</v>
      </c>
      <c r="AV87" s="10">
        <f t="shared" si="16"/>
        <v>100</v>
      </c>
      <c r="AW87" s="48">
        <f t="shared" si="18"/>
        <v>100</v>
      </c>
    </row>
    <row r="88" spans="1:49" x14ac:dyDescent="0.3">
      <c r="A88" s="2" t="s">
        <v>236</v>
      </c>
      <c r="B88" s="3">
        <f>'C. Basanite FC 10kbar'!A90</f>
        <v>84</v>
      </c>
      <c r="C88" s="2">
        <f>'C. Basanite FC 10kbar'!C90</f>
        <v>1316</v>
      </c>
      <c r="D88" s="2">
        <f>'C. Basanite FC 10kbar'!D90</f>
        <v>10000</v>
      </c>
      <c r="E88" s="5">
        <f>'B. LLD classification'!EA132</f>
        <v>2.8770592778369504</v>
      </c>
      <c r="F88" s="5">
        <f>'C. Basanite FC 10kbar'!L90</f>
        <v>0.47228700000000001</v>
      </c>
      <c r="G88" s="6">
        <f>'C. Basanite FC 10kbar'!N90</f>
        <v>100</v>
      </c>
      <c r="H88" s="7">
        <f t="shared" si="17"/>
        <v>0</v>
      </c>
      <c r="I88" s="8">
        <f>'C. Basanite FC 10kbar'!R90</f>
        <v>40.405959000000003</v>
      </c>
      <c r="J88" s="9">
        <f>'C. Basanite FC 10kbar'!S90</f>
        <v>3.4696530000000001</v>
      </c>
      <c r="K88" s="9">
        <f>'C. Basanite FC 10kbar'!T90</f>
        <v>13.238676</v>
      </c>
      <c r="L88" s="9">
        <f>'C. Basanite FC 10kbar'!U90</f>
        <v>2.0397959999999999</v>
      </c>
      <c r="M88" s="9">
        <f>'C. Basanite FC 10kbar'!V90</f>
        <v>10.188981</v>
      </c>
      <c r="N88" s="9">
        <f>'C. Basanite FC 10kbar'!W90</f>
        <v>0.179982</v>
      </c>
      <c r="O88" s="9">
        <f>'C. Basanite FC 10kbar'!X90</f>
        <v>10.188981</v>
      </c>
      <c r="P88" s="9">
        <f>'C. Basanite FC 10kbar'!Y90</f>
        <v>12.038796</v>
      </c>
      <c r="Q88" s="9">
        <f>'C. Basanite FC 10kbar'!Z90</f>
        <v>1.539846</v>
      </c>
      <c r="R88" s="9">
        <f>'C. Basanite FC 10kbar'!AA90</f>
        <v>2.6997300000000002</v>
      </c>
      <c r="S88" s="9">
        <f>'C. Basanite FC 10kbar'!AB90</f>
        <v>1.8098190000000001</v>
      </c>
      <c r="T88" s="9">
        <f>'C. Basanite FC 10kbar'!AC90</f>
        <v>2.1997800000000001</v>
      </c>
      <c r="U88" s="10">
        <f>'C. Basanite FC 10kbar'!AH90</f>
        <v>0</v>
      </c>
      <c r="V88" s="5">
        <f>'C. Basanite FC 10kbar'!AI90</f>
        <v>0</v>
      </c>
      <c r="W88" s="5"/>
      <c r="X88" s="5"/>
      <c r="Y88" s="5"/>
      <c r="Z88" s="5"/>
      <c r="AA88" s="5"/>
      <c r="AB88" s="5">
        <f>'C. Basanite FC 10kbar'!AJ90</f>
        <v>0</v>
      </c>
      <c r="AC88" s="5">
        <f>'C. Basanite FC 10kbar'!AK90</f>
        <v>0</v>
      </c>
      <c r="AD88" s="10">
        <f>'C. Basanite FC 10kbar'!AL90</f>
        <v>0</v>
      </c>
      <c r="AE88" s="5">
        <f>'C. Basanite FC 10kbar'!AM90</f>
        <v>0</v>
      </c>
      <c r="AF88" s="5"/>
      <c r="AG88" s="5"/>
      <c r="AH88" s="5"/>
      <c r="AI88" s="5"/>
      <c r="AJ88" s="5"/>
      <c r="AK88" s="5">
        <f>'C. Basanite FC 10kbar'!AN90</f>
        <v>0</v>
      </c>
      <c r="AL88" s="5">
        <f>'C. Basanite FC 10kbar'!AO90</f>
        <v>0</v>
      </c>
      <c r="AM88" s="10">
        <f t="shared" si="12"/>
        <v>0</v>
      </c>
      <c r="AN88" s="5">
        <f t="shared" si="13"/>
        <v>0</v>
      </c>
      <c r="AO88" s="5"/>
      <c r="AP88" s="5"/>
      <c r="AQ88" s="5"/>
      <c r="AR88" s="5"/>
      <c r="AS88" s="5"/>
      <c r="AT88" s="5">
        <f t="shared" si="14"/>
        <v>0</v>
      </c>
      <c r="AU88" s="5">
        <f t="shared" si="15"/>
        <v>0</v>
      </c>
      <c r="AV88" s="10">
        <f t="shared" si="16"/>
        <v>100</v>
      </c>
      <c r="AW88" s="48">
        <f t="shared" si="18"/>
        <v>100</v>
      </c>
    </row>
    <row r="89" spans="1:49" x14ac:dyDescent="0.3">
      <c r="A89" s="2" t="s">
        <v>236</v>
      </c>
      <c r="B89" s="3">
        <f>'C. Basanite FC 10kbar'!A91</f>
        <v>85</v>
      </c>
      <c r="C89" s="2">
        <f>'C. Basanite FC 10kbar'!C91</f>
        <v>1315</v>
      </c>
      <c r="D89" s="2">
        <f>'C. Basanite FC 10kbar'!D91</f>
        <v>10000</v>
      </c>
      <c r="E89" s="5">
        <f>'B. LLD classification'!EA133</f>
        <v>2.8774853502528908</v>
      </c>
      <c r="F89" s="5">
        <f>'C. Basanite FC 10kbar'!L91</f>
        <v>0.47497499999999998</v>
      </c>
      <c r="G89" s="6">
        <f>'C. Basanite FC 10kbar'!N91</f>
        <v>100</v>
      </c>
      <c r="H89" s="7">
        <f t="shared" si="17"/>
        <v>0</v>
      </c>
      <c r="I89" s="8">
        <f>'C. Basanite FC 10kbar'!R91</f>
        <v>40.405959000000003</v>
      </c>
      <c r="J89" s="9">
        <f>'C. Basanite FC 10kbar'!S91</f>
        <v>3.4696530000000001</v>
      </c>
      <c r="K89" s="9">
        <f>'C. Basanite FC 10kbar'!T91</f>
        <v>13.238676</v>
      </c>
      <c r="L89" s="9">
        <f>'C. Basanite FC 10kbar'!U91</f>
        <v>2.0397959999999999</v>
      </c>
      <c r="M89" s="9">
        <f>'C. Basanite FC 10kbar'!V91</f>
        <v>10.188981</v>
      </c>
      <c r="N89" s="9">
        <f>'C. Basanite FC 10kbar'!W91</f>
        <v>0.179982</v>
      </c>
      <c r="O89" s="9">
        <f>'C. Basanite FC 10kbar'!X91</f>
        <v>10.188981</v>
      </c>
      <c r="P89" s="9">
        <f>'C. Basanite FC 10kbar'!Y91</f>
        <v>12.038796</v>
      </c>
      <c r="Q89" s="9">
        <f>'C. Basanite FC 10kbar'!Z91</f>
        <v>1.539846</v>
      </c>
      <c r="R89" s="9">
        <f>'C. Basanite FC 10kbar'!AA91</f>
        <v>2.6997300000000002</v>
      </c>
      <c r="S89" s="9">
        <f>'C. Basanite FC 10kbar'!AB91</f>
        <v>1.8098190000000001</v>
      </c>
      <c r="T89" s="9">
        <f>'C. Basanite FC 10kbar'!AC91</f>
        <v>2.1997800000000001</v>
      </c>
      <c r="U89" s="10">
        <f>'C. Basanite FC 10kbar'!AH91</f>
        <v>0</v>
      </c>
      <c r="V89" s="5">
        <f>'C. Basanite FC 10kbar'!AI91</f>
        <v>0</v>
      </c>
      <c r="W89" s="5"/>
      <c r="X89" s="5"/>
      <c r="Y89" s="5"/>
      <c r="Z89" s="5"/>
      <c r="AA89" s="5"/>
      <c r="AB89" s="5">
        <f>'C. Basanite FC 10kbar'!AJ91</f>
        <v>0</v>
      </c>
      <c r="AC89" s="5">
        <f>'C. Basanite FC 10kbar'!AK91</f>
        <v>0</v>
      </c>
      <c r="AD89" s="10">
        <f>'C. Basanite FC 10kbar'!AL91</f>
        <v>0</v>
      </c>
      <c r="AE89" s="5">
        <f>'C. Basanite FC 10kbar'!AM91</f>
        <v>0</v>
      </c>
      <c r="AF89" s="5"/>
      <c r="AG89" s="5"/>
      <c r="AH89" s="5"/>
      <c r="AI89" s="5"/>
      <c r="AJ89" s="5"/>
      <c r="AK89" s="5">
        <f>'C. Basanite FC 10kbar'!AN91</f>
        <v>0</v>
      </c>
      <c r="AL89" s="5">
        <f>'C. Basanite FC 10kbar'!AO91</f>
        <v>0</v>
      </c>
      <c r="AM89" s="10">
        <f t="shared" si="12"/>
        <v>0</v>
      </c>
      <c r="AN89" s="5">
        <f t="shared" si="13"/>
        <v>0</v>
      </c>
      <c r="AO89" s="5"/>
      <c r="AP89" s="5"/>
      <c r="AQ89" s="5"/>
      <c r="AR89" s="5"/>
      <c r="AS89" s="5"/>
      <c r="AT89" s="5">
        <f t="shared" si="14"/>
        <v>0</v>
      </c>
      <c r="AU89" s="5">
        <f t="shared" si="15"/>
        <v>0</v>
      </c>
      <c r="AV89" s="10">
        <f t="shared" si="16"/>
        <v>100</v>
      </c>
      <c r="AW89" s="48">
        <f t="shared" si="18"/>
        <v>100</v>
      </c>
    </row>
    <row r="90" spans="1:49" x14ac:dyDescent="0.3">
      <c r="A90" s="2" t="s">
        <v>236</v>
      </c>
      <c r="B90" s="3">
        <f>'C. Basanite FC 10kbar'!A92</f>
        <v>86</v>
      </c>
      <c r="C90" s="2">
        <f>'C. Basanite FC 10kbar'!C92</f>
        <v>1314</v>
      </c>
      <c r="D90" s="2">
        <f>'C. Basanite FC 10kbar'!D92</f>
        <v>10000</v>
      </c>
      <c r="E90" s="5">
        <f>'B. LLD classification'!EA134</f>
        <v>2.8779116487982805</v>
      </c>
      <c r="F90" s="5">
        <f>'C. Basanite FC 10kbar'!L92</f>
        <v>0.47766700000000001</v>
      </c>
      <c r="G90" s="6">
        <f>'C. Basanite FC 10kbar'!N92</f>
        <v>100</v>
      </c>
      <c r="H90" s="7">
        <f t="shared" si="17"/>
        <v>0</v>
      </c>
      <c r="I90" s="8">
        <f>'C. Basanite FC 10kbar'!R92</f>
        <v>40.405959000000003</v>
      </c>
      <c r="J90" s="9">
        <f>'C. Basanite FC 10kbar'!S92</f>
        <v>3.4696530000000001</v>
      </c>
      <c r="K90" s="9">
        <f>'C. Basanite FC 10kbar'!T92</f>
        <v>13.238676</v>
      </c>
      <c r="L90" s="9">
        <f>'C. Basanite FC 10kbar'!U92</f>
        <v>2.0397959999999999</v>
      </c>
      <c r="M90" s="9">
        <f>'C. Basanite FC 10kbar'!V92</f>
        <v>10.188981</v>
      </c>
      <c r="N90" s="9">
        <f>'C. Basanite FC 10kbar'!W92</f>
        <v>0.179982</v>
      </c>
      <c r="O90" s="9">
        <f>'C. Basanite FC 10kbar'!X92</f>
        <v>10.188981</v>
      </c>
      <c r="P90" s="9">
        <f>'C. Basanite FC 10kbar'!Y92</f>
        <v>12.038796</v>
      </c>
      <c r="Q90" s="9">
        <f>'C. Basanite FC 10kbar'!Z92</f>
        <v>1.539846</v>
      </c>
      <c r="R90" s="9">
        <f>'C. Basanite FC 10kbar'!AA92</f>
        <v>2.6997300000000002</v>
      </c>
      <c r="S90" s="9">
        <f>'C. Basanite FC 10kbar'!AB92</f>
        <v>1.8098190000000001</v>
      </c>
      <c r="T90" s="9">
        <f>'C. Basanite FC 10kbar'!AC92</f>
        <v>2.1997800000000001</v>
      </c>
      <c r="U90" s="10">
        <f>'C. Basanite FC 10kbar'!AH92</f>
        <v>0</v>
      </c>
      <c r="V90" s="5">
        <f>'C. Basanite FC 10kbar'!AI92</f>
        <v>0</v>
      </c>
      <c r="W90" s="5"/>
      <c r="X90" s="5"/>
      <c r="Y90" s="5"/>
      <c r="Z90" s="5"/>
      <c r="AA90" s="5"/>
      <c r="AB90" s="5">
        <f>'C. Basanite FC 10kbar'!AJ92</f>
        <v>0</v>
      </c>
      <c r="AC90" s="5">
        <f>'C. Basanite FC 10kbar'!AK92</f>
        <v>0</v>
      </c>
      <c r="AD90" s="10">
        <f>'C. Basanite FC 10kbar'!AL92</f>
        <v>0</v>
      </c>
      <c r="AE90" s="5">
        <f>'C. Basanite FC 10kbar'!AM92</f>
        <v>0</v>
      </c>
      <c r="AF90" s="5"/>
      <c r="AG90" s="5"/>
      <c r="AH90" s="5"/>
      <c r="AI90" s="5"/>
      <c r="AJ90" s="5"/>
      <c r="AK90" s="5">
        <f>'C. Basanite FC 10kbar'!AN92</f>
        <v>0</v>
      </c>
      <c r="AL90" s="5">
        <f>'C. Basanite FC 10kbar'!AO92</f>
        <v>0</v>
      </c>
      <c r="AM90" s="10">
        <f t="shared" si="12"/>
        <v>0</v>
      </c>
      <c r="AN90" s="5">
        <f t="shared" si="13"/>
        <v>0</v>
      </c>
      <c r="AO90" s="5"/>
      <c r="AP90" s="5"/>
      <c r="AQ90" s="5"/>
      <c r="AR90" s="5"/>
      <c r="AS90" s="5"/>
      <c r="AT90" s="5">
        <f t="shared" si="14"/>
        <v>0</v>
      </c>
      <c r="AU90" s="5">
        <f t="shared" si="15"/>
        <v>0</v>
      </c>
      <c r="AV90" s="10">
        <f t="shared" si="16"/>
        <v>100</v>
      </c>
      <c r="AW90" s="48">
        <f t="shared" si="18"/>
        <v>100</v>
      </c>
    </row>
    <row r="91" spans="1:49" x14ac:dyDescent="0.3">
      <c r="A91" s="2" t="s">
        <v>236</v>
      </c>
      <c r="B91" s="3">
        <f>'C. Basanite FC 10kbar'!A93</f>
        <v>87</v>
      </c>
      <c r="C91" s="2">
        <f>'C. Basanite FC 10kbar'!C93</f>
        <v>1313</v>
      </c>
      <c r="D91" s="2">
        <f>'C. Basanite FC 10kbar'!D93</f>
        <v>10000</v>
      </c>
      <c r="E91" s="5">
        <f>'B. LLD classification'!EA135</f>
        <v>2.8783381736623763</v>
      </c>
      <c r="F91" s="5">
        <f>'C. Basanite FC 10kbar'!L93</f>
        <v>0.48036200000000001</v>
      </c>
      <c r="G91" s="6">
        <f>'C. Basanite FC 10kbar'!N93</f>
        <v>100</v>
      </c>
      <c r="H91" s="7">
        <f t="shared" si="17"/>
        <v>0</v>
      </c>
      <c r="I91" s="8">
        <f>'C. Basanite FC 10kbar'!R93</f>
        <v>40.405959000000003</v>
      </c>
      <c r="J91" s="9">
        <f>'C. Basanite FC 10kbar'!S93</f>
        <v>3.4696530000000001</v>
      </c>
      <c r="K91" s="9">
        <f>'C. Basanite FC 10kbar'!T93</f>
        <v>13.238676</v>
      </c>
      <c r="L91" s="9">
        <f>'C. Basanite FC 10kbar'!U93</f>
        <v>2.0397959999999999</v>
      </c>
      <c r="M91" s="9">
        <f>'C. Basanite FC 10kbar'!V93</f>
        <v>10.188981</v>
      </c>
      <c r="N91" s="9">
        <f>'C. Basanite FC 10kbar'!W93</f>
        <v>0.179982</v>
      </c>
      <c r="O91" s="9">
        <f>'C. Basanite FC 10kbar'!X93</f>
        <v>10.188981</v>
      </c>
      <c r="P91" s="9">
        <f>'C. Basanite FC 10kbar'!Y93</f>
        <v>12.038796</v>
      </c>
      <c r="Q91" s="9">
        <f>'C. Basanite FC 10kbar'!Z93</f>
        <v>1.539846</v>
      </c>
      <c r="R91" s="9">
        <f>'C. Basanite FC 10kbar'!AA93</f>
        <v>2.6997300000000002</v>
      </c>
      <c r="S91" s="9">
        <f>'C. Basanite FC 10kbar'!AB93</f>
        <v>1.8098190000000001</v>
      </c>
      <c r="T91" s="9">
        <f>'C. Basanite FC 10kbar'!AC93</f>
        <v>2.1997800000000001</v>
      </c>
      <c r="U91" s="10">
        <f>'C. Basanite FC 10kbar'!AH93</f>
        <v>0</v>
      </c>
      <c r="V91" s="5">
        <f>'C. Basanite FC 10kbar'!AI93</f>
        <v>0</v>
      </c>
      <c r="W91" s="5"/>
      <c r="X91" s="5"/>
      <c r="Y91" s="5"/>
      <c r="Z91" s="5"/>
      <c r="AA91" s="5"/>
      <c r="AB91" s="5">
        <f>'C. Basanite FC 10kbar'!AJ93</f>
        <v>0</v>
      </c>
      <c r="AC91" s="5">
        <f>'C. Basanite FC 10kbar'!AK93</f>
        <v>0</v>
      </c>
      <c r="AD91" s="10">
        <f>'C. Basanite FC 10kbar'!AL93</f>
        <v>0</v>
      </c>
      <c r="AE91" s="5">
        <f>'C. Basanite FC 10kbar'!AM93</f>
        <v>0</v>
      </c>
      <c r="AF91" s="5"/>
      <c r="AG91" s="5"/>
      <c r="AH91" s="5"/>
      <c r="AI91" s="5"/>
      <c r="AJ91" s="5"/>
      <c r="AK91" s="5">
        <f>'C. Basanite FC 10kbar'!AN93</f>
        <v>0</v>
      </c>
      <c r="AL91" s="5">
        <f>'C. Basanite FC 10kbar'!AO93</f>
        <v>0</v>
      </c>
      <c r="AM91" s="10">
        <f t="shared" si="12"/>
        <v>0</v>
      </c>
      <c r="AN91" s="5">
        <f t="shared" si="13"/>
        <v>0</v>
      </c>
      <c r="AO91" s="5"/>
      <c r="AP91" s="5"/>
      <c r="AQ91" s="5"/>
      <c r="AR91" s="5"/>
      <c r="AS91" s="5"/>
      <c r="AT91" s="5">
        <f t="shared" si="14"/>
        <v>0</v>
      </c>
      <c r="AU91" s="5">
        <f t="shared" si="15"/>
        <v>0</v>
      </c>
      <c r="AV91" s="10">
        <f t="shared" si="16"/>
        <v>100</v>
      </c>
      <c r="AW91" s="48">
        <f t="shared" si="18"/>
        <v>100</v>
      </c>
    </row>
    <row r="92" spans="1:49" x14ac:dyDescent="0.3">
      <c r="A92" s="2" t="s">
        <v>236</v>
      </c>
      <c r="B92" s="3">
        <f>'C. Basanite FC 10kbar'!A94</f>
        <v>88</v>
      </c>
      <c r="C92" s="2">
        <f>'C. Basanite FC 10kbar'!C94</f>
        <v>1312</v>
      </c>
      <c r="D92" s="2">
        <f>'C. Basanite FC 10kbar'!D94</f>
        <v>10000</v>
      </c>
      <c r="E92" s="5">
        <f>'B. LLD classification'!EA136</f>
        <v>2.8787649250346576</v>
      </c>
      <c r="F92" s="5">
        <f>'C. Basanite FC 10kbar'!L94</f>
        <v>0.48306100000000002</v>
      </c>
      <c r="G92" s="6">
        <f>'C. Basanite FC 10kbar'!N94</f>
        <v>100</v>
      </c>
      <c r="H92" s="7">
        <f t="shared" si="17"/>
        <v>0</v>
      </c>
      <c r="I92" s="8">
        <f>'C. Basanite FC 10kbar'!R94</f>
        <v>40.405959000000003</v>
      </c>
      <c r="J92" s="9">
        <f>'C. Basanite FC 10kbar'!S94</f>
        <v>3.4696530000000001</v>
      </c>
      <c r="K92" s="9">
        <f>'C. Basanite FC 10kbar'!T94</f>
        <v>13.238676</v>
      </c>
      <c r="L92" s="9">
        <f>'C. Basanite FC 10kbar'!U94</f>
        <v>2.0397959999999999</v>
      </c>
      <c r="M92" s="9">
        <f>'C. Basanite FC 10kbar'!V94</f>
        <v>10.188981</v>
      </c>
      <c r="N92" s="9">
        <f>'C. Basanite FC 10kbar'!W94</f>
        <v>0.179982</v>
      </c>
      <c r="O92" s="9">
        <f>'C. Basanite FC 10kbar'!X94</f>
        <v>10.188981</v>
      </c>
      <c r="P92" s="9">
        <f>'C. Basanite FC 10kbar'!Y94</f>
        <v>12.038796</v>
      </c>
      <c r="Q92" s="9">
        <f>'C. Basanite FC 10kbar'!Z94</f>
        <v>1.539846</v>
      </c>
      <c r="R92" s="9">
        <f>'C. Basanite FC 10kbar'!AA94</f>
        <v>2.6997300000000002</v>
      </c>
      <c r="S92" s="9">
        <f>'C. Basanite FC 10kbar'!AB94</f>
        <v>1.8098190000000001</v>
      </c>
      <c r="T92" s="9">
        <f>'C. Basanite FC 10kbar'!AC94</f>
        <v>2.1997800000000001</v>
      </c>
      <c r="U92" s="10">
        <f>'C. Basanite FC 10kbar'!AH94</f>
        <v>0</v>
      </c>
      <c r="V92" s="5">
        <f>'C. Basanite FC 10kbar'!AI94</f>
        <v>0</v>
      </c>
      <c r="W92" s="5"/>
      <c r="X92" s="5"/>
      <c r="Y92" s="5"/>
      <c r="Z92" s="5"/>
      <c r="AA92" s="5"/>
      <c r="AB92" s="5">
        <f>'C. Basanite FC 10kbar'!AJ94</f>
        <v>0</v>
      </c>
      <c r="AC92" s="5">
        <f>'C. Basanite FC 10kbar'!AK94</f>
        <v>0</v>
      </c>
      <c r="AD92" s="10">
        <f>'C. Basanite FC 10kbar'!AL94</f>
        <v>0</v>
      </c>
      <c r="AE92" s="5">
        <f>'C. Basanite FC 10kbar'!AM94</f>
        <v>0</v>
      </c>
      <c r="AF92" s="5"/>
      <c r="AG92" s="5"/>
      <c r="AH92" s="5"/>
      <c r="AI92" s="5"/>
      <c r="AJ92" s="5"/>
      <c r="AK92" s="5">
        <f>'C. Basanite FC 10kbar'!AN94</f>
        <v>0</v>
      </c>
      <c r="AL92" s="5">
        <f>'C. Basanite FC 10kbar'!AO94</f>
        <v>0</v>
      </c>
      <c r="AM92" s="10">
        <f t="shared" si="12"/>
        <v>0</v>
      </c>
      <c r="AN92" s="5">
        <f t="shared" si="13"/>
        <v>0</v>
      </c>
      <c r="AO92" s="5"/>
      <c r="AP92" s="5"/>
      <c r="AQ92" s="5"/>
      <c r="AR92" s="5"/>
      <c r="AS92" s="5"/>
      <c r="AT92" s="5">
        <f t="shared" si="14"/>
        <v>0</v>
      </c>
      <c r="AU92" s="5">
        <f t="shared" si="15"/>
        <v>0</v>
      </c>
      <c r="AV92" s="10">
        <f t="shared" si="16"/>
        <v>100</v>
      </c>
      <c r="AW92" s="48">
        <f t="shared" si="18"/>
        <v>100</v>
      </c>
    </row>
    <row r="93" spans="1:49" x14ac:dyDescent="0.3">
      <c r="A93" s="2" t="s">
        <v>236</v>
      </c>
      <c r="B93" s="3">
        <f>'C. Basanite FC 10kbar'!A95</f>
        <v>89</v>
      </c>
      <c r="C93" s="2">
        <f>'C. Basanite FC 10kbar'!C95</f>
        <v>1311</v>
      </c>
      <c r="D93" s="2">
        <f>'C. Basanite FC 10kbar'!D95</f>
        <v>10000</v>
      </c>
      <c r="E93" s="5">
        <f>'B. LLD classification'!EA137</f>
        <v>2.8791919031048292</v>
      </c>
      <c r="F93" s="5">
        <f>'C. Basanite FC 10kbar'!L95</f>
        <v>0.485763</v>
      </c>
      <c r="G93" s="6">
        <f>'C. Basanite FC 10kbar'!N95</f>
        <v>100</v>
      </c>
      <c r="H93" s="7">
        <f t="shared" si="17"/>
        <v>0</v>
      </c>
      <c r="I93" s="8">
        <f>'C. Basanite FC 10kbar'!R95</f>
        <v>40.405959000000003</v>
      </c>
      <c r="J93" s="9">
        <f>'C. Basanite FC 10kbar'!S95</f>
        <v>3.4696530000000001</v>
      </c>
      <c r="K93" s="9">
        <f>'C. Basanite FC 10kbar'!T95</f>
        <v>13.238676</v>
      </c>
      <c r="L93" s="9">
        <f>'C. Basanite FC 10kbar'!U95</f>
        <v>2.0397959999999999</v>
      </c>
      <c r="M93" s="9">
        <f>'C. Basanite FC 10kbar'!V95</f>
        <v>10.188981</v>
      </c>
      <c r="N93" s="9">
        <f>'C. Basanite FC 10kbar'!W95</f>
        <v>0.179982</v>
      </c>
      <c r="O93" s="9">
        <f>'C. Basanite FC 10kbar'!X95</f>
        <v>10.188981</v>
      </c>
      <c r="P93" s="9">
        <f>'C. Basanite FC 10kbar'!Y95</f>
        <v>12.038796</v>
      </c>
      <c r="Q93" s="9">
        <f>'C. Basanite FC 10kbar'!Z95</f>
        <v>1.539846</v>
      </c>
      <c r="R93" s="9">
        <f>'C. Basanite FC 10kbar'!AA95</f>
        <v>2.6997300000000002</v>
      </c>
      <c r="S93" s="9">
        <f>'C. Basanite FC 10kbar'!AB95</f>
        <v>1.8098190000000001</v>
      </c>
      <c r="T93" s="9">
        <f>'C. Basanite FC 10kbar'!AC95</f>
        <v>2.1997800000000001</v>
      </c>
      <c r="U93" s="10">
        <f>'C. Basanite FC 10kbar'!AH95</f>
        <v>0</v>
      </c>
      <c r="V93" s="5">
        <f>'C. Basanite FC 10kbar'!AI95</f>
        <v>0</v>
      </c>
      <c r="W93" s="5"/>
      <c r="X93" s="5"/>
      <c r="Y93" s="5"/>
      <c r="Z93" s="5"/>
      <c r="AA93" s="5"/>
      <c r="AB93" s="5">
        <f>'C. Basanite FC 10kbar'!AJ95</f>
        <v>0</v>
      </c>
      <c r="AC93" s="5">
        <f>'C. Basanite FC 10kbar'!AK95</f>
        <v>0</v>
      </c>
      <c r="AD93" s="10">
        <f>'C. Basanite FC 10kbar'!AL95</f>
        <v>0</v>
      </c>
      <c r="AE93" s="5">
        <f>'C. Basanite FC 10kbar'!AM95</f>
        <v>0</v>
      </c>
      <c r="AF93" s="5"/>
      <c r="AG93" s="5"/>
      <c r="AH93" s="5"/>
      <c r="AI93" s="5"/>
      <c r="AJ93" s="5"/>
      <c r="AK93" s="5">
        <f>'C. Basanite FC 10kbar'!AN95</f>
        <v>0</v>
      </c>
      <c r="AL93" s="5">
        <f>'C. Basanite FC 10kbar'!AO95</f>
        <v>0</v>
      </c>
      <c r="AM93" s="10">
        <f t="shared" si="12"/>
        <v>0</v>
      </c>
      <c r="AN93" s="5">
        <f t="shared" si="13"/>
        <v>0</v>
      </c>
      <c r="AO93" s="5"/>
      <c r="AP93" s="5"/>
      <c r="AQ93" s="5"/>
      <c r="AR93" s="5"/>
      <c r="AS93" s="5"/>
      <c r="AT93" s="5">
        <f t="shared" si="14"/>
        <v>0</v>
      </c>
      <c r="AU93" s="5">
        <f t="shared" si="15"/>
        <v>0</v>
      </c>
      <c r="AV93" s="10">
        <f t="shared" si="16"/>
        <v>100</v>
      </c>
      <c r="AW93" s="48">
        <f t="shared" si="18"/>
        <v>100</v>
      </c>
    </row>
    <row r="94" spans="1:49" x14ac:dyDescent="0.3">
      <c r="A94" s="2" t="s">
        <v>236</v>
      </c>
      <c r="B94" s="3">
        <f>'C. Basanite FC 10kbar'!A96</f>
        <v>90</v>
      </c>
      <c r="C94" s="2">
        <f>'C. Basanite FC 10kbar'!C96</f>
        <v>1310</v>
      </c>
      <c r="D94" s="2">
        <f>'C. Basanite FC 10kbar'!D96</f>
        <v>10000</v>
      </c>
      <c r="E94" s="5">
        <f>'B. LLD classification'!EA138</f>
        <v>2.8796191080628195</v>
      </c>
      <c r="F94" s="5">
        <f>'C. Basanite FC 10kbar'!L96</f>
        <v>0.48846800000000001</v>
      </c>
      <c r="G94" s="6">
        <f>'C. Basanite FC 10kbar'!N96</f>
        <v>100</v>
      </c>
      <c r="H94" s="7">
        <f t="shared" si="17"/>
        <v>0</v>
      </c>
      <c r="I94" s="8">
        <f>'C. Basanite FC 10kbar'!R96</f>
        <v>40.405959000000003</v>
      </c>
      <c r="J94" s="9">
        <f>'C. Basanite FC 10kbar'!S96</f>
        <v>3.4696530000000001</v>
      </c>
      <c r="K94" s="9">
        <f>'C. Basanite FC 10kbar'!T96</f>
        <v>13.238676</v>
      </c>
      <c r="L94" s="9">
        <f>'C. Basanite FC 10kbar'!U96</f>
        <v>2.0397959999999999</v>
      </c>
      <c r="M94" s="9">
        <f>'C. Basanite FC 10kbar'!V96</f>
        <v>10.188981</v>
      </c>
      <c r="N94" s="9">
        <f>'C. Basanite FC 10kbar'!W96</f>
        <v>0.179982</v>
      </c>
      <c r="O94" s="9">
        <f>'C. Basanite FC 10kbar'!X96</f>
        <v>10.188981</v>
      </c>
      <c r="P94" s="9">
        <f>'C. Basanite FC 10kbar'!Y96</f>
        <v>12.038796</v>
      </c>
      <c r="Q94" s="9">
        <f>'C. Basanite FC 10kbar'!Z96</f>
        <v>1.539846</v>
      </c>
      <c r="R94" s="9">
        <f>'C. Basanite FC 10kbar'!AA96</f>
        <v>2.6997300000000002</v>
      </c>
      <c r="S94" s="9">
        <f>'C. Basanite FC 10kbar'!AB96</f>
        <v>1.8098190000000001</v>
      </c>
      <c r="T94" s="9">
        <f>'C. Basanite FC 10kbar'!AC96</f>
        <v>2.1997800000000001</v>
      </c>
      <c r="U94" s="10">
        <f>'C. Basanite FC 10kbar'!AH96</f>
        <v>0</v>
      </c>
      <c r="V94" s="5">
        <f>'C. Basanite FC 10kbar'!AI96</f>
        <v>0</v>
      </c>
      <c r="W94" s="5"/>
      <c r="X94" s="5"/>
      <c r="Y94" s="5"/>
      <c r="Z94" s="5"/>
      <c r="AA94" s="5"/>
      <c r="AB94" s="5">
        <f>'C. Basanite FC 10kbar'!AJ96</f>
        <v>0</v>
      </c>
      <c r="AC94" s="5">
        <f>'C. Basanite FC 10kbar'!AK96</f>
        <v>0</v>
      </c>
      <c r="AD94" s="10">
        <f>'C. Basanite FC 10kbar'!AL96</f>
        <v>0</v>
      </c>
      <c r="AE94" s="5">
        <f>'C. Basanite FC 10kbar'!AM96</f>
        <v>0</v>
      </c>
      <c r="AF94" s="5"/>
      <c r="AG94" s="5"/>
      <c r="AH94" s="5"/>
      <c r="AI94" s="5"/>
      <c r="AJ94" s="5"/>
      <c r="AK94" s="5">
        <f>'C. Basanite FC 10kbar'!AN96</f>
        <v>0</v>
      </c>
      <c r="AL94" s="5">
        <f>'C. Basanite FC 10kbar'!AO96</f>
        <v>0</v>
      </c>
      <c r="AM94" s="10">
        <f t="shared" si="12"/>
        <v>0</v>
      </c>
      <c r="AN94" s="5">
        <f t="shared" si="13"/>
        <v>0</v>
      </c>
      <c r="AO94" s="5"/>
      <c r="AP94" s="5"/>
      <c r="AQ94" s="5"/>
      <c r="AR94" s="5"/>
      <c r="AS94" s="5"/>
      <c r="AT94" s="5">
        <f t="shared" si="14"/>
        <v>0</v>
      </c>
      <c r="AU94" s="5">
        <f t="shared" si="15"/>
        <v>0</v>
      </c>
      <c r="AV94" s="10">
        <f t="shared" si="16"/>
        <v>100</v>
      </c>
      <c r="AW94" s="48">
        <f t="shared" si="18"/>
        <v>100</v>
      </c>
    </row>
    <row r="95" spans="1:49" x14ac:dyDescent="0.3">
      <c r="A95" s="2" t="s">
        <v>236</v>
      </c>
      <c r="B95" s="3">
        <f>'C. Basanite FC 10kbar'!A97</f>
        <v>91</v>
      </c>
      <c r="C95" s="2">
        <f>'C. Basanite FC 10kbar'!C97</f>
        <v>1309</v>
      </c>
      <c r="D95" s="2">
        <f>'C. Basanite FC 10kbar'!D97</f>
        <v>10000</v>
      </c>
      <c r="E95" s="5">
        <f>'B. LLD classification'!EA139</f>
        <v>2.8800465400987809</v>
      </c>
      <c r="F95" s="5">
        <f>'C. Basanite FC 10kbar'!L97</f>
        <v>0.49117699999999997</v>
      </c>
      <c r="G95" s="6">
        <f>'C. Basanite FC 10kbar'!N97</f>
        <v>100</v>
      </c>
      <c r="H95" s="7">
        <f t="shared" si="17"/>
        <v>0</v>
      </c>
      <c r="I95" s="8">
        <f>'C. Basanite FC 10kbar'!R97</f>
        <v>40.405959000000003</v>
      </c>
      <c r="J95" s="9">
        <f>'C. Basanite FC 10kbar'!S97</f>
        <v>3.4696530000000001</v>
      </c>
      <c r="K95" s="9">
        <f>'C. Basanite FC 10kbar'!T97</f>
        <v>13.238676</v>
      </c>
      <c r="L95" s="9">
        <f>'C. Basanite FC 10kbar'!U97</f>
        <v>2.0397959999999999</v>
      </c>
      <c r="M95" s="9">
        <f>'C. Basanite FC 10kbar'!V97</f>
        <v>10.188981</v>
      </c>
      <c r="N95" s="9">
        <f>'C. Basanite FC 10kbar'!W97</f>
        <v>0.179982</v>
      </c>
      <c r="O95" s="9">
        <f>'C. Basanite FC 10kbar'!X97</f>
        <v>10.188981</v>
      </c>
      <c r="P95" s="9">
        <f>'C. Basanite FC 10kbar'!Y97</f>
        <v>12.038796</v>
      </c>
      <c r="Q95" s="9">
        <f>'C. Basanite FC 10kbar'!Z97</f>
        <v>1.539846</v>
      </c>
      <c r="R95" s="9">
        <f>'C. Basanite FC 10kbar'!AA97</f>
        <v>2.6997300000000002</v>
      </c>
      <c r="S95" s="9">
        <f>'C. Basanite FC 10kbar'!AB97</f>
        <v>1.8098190000000001</v>
      </c>
      <c r="T95" s="9">
        <f>'C. Basanite FC 10kbar'!AC97</f>
        <v>2.1997800000000001</v>
      </c>
      <c r="U95" s="10">
        <f>'C. Basanite FC 10kbar'!AH97</f>
        <v>0</v>
      </c>
      <c r="V95" s="5">
        <f>'C. Basanite FC 10kbar'!AI97</f>
        <v>0</v>
      </c>
      <c r="W95" s="5"/>
      <c r="X95" s="5"/>
      <c r="Y95" s="5"/>
      <c r="Z95" s="5"/>
      <c r="AA95" s="5"/>
      <c r="AB95" s="5">
        <f>'C. Basanite FC 10kbar'!AJ97</f>
        <v>0</v>
      </c>
      <c r="AC95" s="5">
        <f>'C. Basanite FC 10kbar'!AK97</f>
        <v>0</v>
      </c>
      <c r="AD95" s="10">
        <f>'C. Basanite FC 10kbar'!AL97</f>
        <v>0</v>
      </c>
      <c r="AE95" s="5">
        <f>'C. Basanite FC 10kbar'!AM97</f>
        <v>0</v>
      </c>
      <c r="AF95" s="5"/>
      <c r="AG95" s="5"/>
      <c r="AH95" s="5"/>
      <c r="AI95" s="5"/>
      <c r="AJ95" s="5"/>
      <c r="AK95" s="5">
        <f>'C. Basanite FC 10kbar'!AN97</f>
        <v>0</v>
      </c>
      <c r="AL95" s="5">
        <f>'C. Basanite FC 10kbar'!AO97</f>
        <v>0</v>
      </c>
      <c r="AM95" s="10">
        <f t="shared" si="12"/>
        <v>0</v>
      </c>
      <c r="AN95" s="5">
        <f t="shared" si="13"/>
        <v>0</v>
      </c>
      <c r="AO95" s="5"/>
      <c r="AP95" s="5"/>
      <c r="AQ95" s="5"/>
      <c r="AR95" s="5"/>
      <c r="AS95" s="5"/>
      <c r="AT95" s="5">
        <f t="shared" si="14"/>
        <v>0</v>
      </c>
      <c r="AU95" s="5">
        <f t="shared" si="15"/>
        <v>0</v>
      </c>
      <c r="AV95" s="10">
        <f t="shared" si="16"/>
        <v>100</v>
      </c>
      <c r="AW95" s="48">
        <f t="shared" si="18"/>
        <v>100</v>
      </c>
    </row>
    <row r="96" spans="1:49" x14ac:dyDescent="0.3">
      <c r="A96" s="2" t="s">
        <v>236</v>
      </c>
      <c r="B96" s="3">
        <f>'C. Basanite FC 10kbar'!A98</f>
        <v>92</v>
      </c>
      <c r="C96" s="2">
        <f>'C. Basanite FC 10kbar'!C98</f>
        <v>1308</v>
      </c>
      <c r="D96" s="2">
        <f>'C. Basanite FC 10kbar'!D98</f>
        <v>10000</v>
      </c>
      <c r="E96" s="5">
        <f>'B. LLD classification'!EA140</f>
        <v>2.8804741994030931</v>
      </c>
      <c r="F96" s="5">
        <f>'C. Basanite FC 10kbar'!L98</f>
        <v>0.49388900000000002</v>
      </c>
      <c r="G96" s="6">
        <f>'C. Basanite FC 10kbar'!N98</f>
        <v>100</v>
      </c>
      <c r="H96" s="7">
        <f t="shared" si="17"/>
        <v>0</v>
      </c>
      <c r="I96" s="8">
        <f>'C. Basanite FC 10kbar'!R98</f>
        <v>40.405959000000003</v>
      </c>
      <c r="J96" s="9">
        <f>'C. Basanite FC 10kbar'!S98</f>
        <v>3.4696530000000001</v>
      </c>
      <c r="K96" s="9">
        <f>'C. Basanite FC 10kbar'!T98</f>
        <v>13.238676</v>
      </c>
      <c r="L96" s="9">
        <f>'C. Basanite FC 10kbar'!U98</f>
        <v>2.0397959999999999</v>
      </c>
      <c r="M96" s="9">
        <f>'C. Basanite FC 10kbar'!V98</f>
        <v>10.188981</v>
      </c>
      <c r="N96" s="9">
        <f>'C. Basanite FC 10kbar'!W98</f>
        <v>0.179982</v>
      </c>
      <c r="O96" s="9">
        <f>'C. Basanite FC 10kbar'!X98</f>
        <v>10.188981</v>
      </c>
      <c r="P96" s="9">
        <f>'C. Basanite FC 10kbar'!Y98</f>
        <v>12.038796</v>
      </c>
      <c r="Q96" s="9">
        <f>'C. Basanite FC 10kbar'!Z98</f>
        <v>1.539846</v>
      </c>
      <c r="R96" s="9">
        <f>'C. Basanite FC 10kbar'!AA98</f>
        <v>2.6997300000000002</v>
      </c>
      <c r="S96" s="9">
        <f>'C. Basanite FC 10kbar'!AB98</f>
        <v>1.8098190000000001</v>
      </c>
      <c r="T96" s="9">
        <f>'C. Basanite FC 10kbar'!AC98</f>
        <v>2.1997800000000001</v>
      </c>
      <c r="U96" s="10">
        <f>'C. Basanite FC 10kbar'!AH98</f>
        <v>0</v>
      </c>
      <c r="V96" s="5">
        <f>'C. Basanite FC 10kbar'!AI98</f>
        <v>0</v>
      </c>
      <c r="W96" s="5"/>
      <c r="X96" s="5"/>
      <c r="Y96" s="5"/>
      <c r="Z96" s="5"/>
      <c r="AA96" s="5"/>
      <c r="AB96" s="5">
        <f>'C. Basanite FC 10kbar'!AJ98</f>
        <v>0</v>
      </c>
      <c r="AC96" s="5">
        <f>'C. Basanite FC 10kbar'!AK98</f>
        <v>0</v>
      </c>
      <c r="AD96" s="10">
        <f>'C. Basanite FC 10kbar'!AL98</f>
        <v>0</v>
      </c>
      <c r="AE96" s="5">
        <f>'C. Basanite FC 10kbar'!AM98</f>
        <v>0</v>
      </c>
      <c r="AF96" s="5"/>
      <c r="AG96" s="5"/>
      <c r="AH96" s="5"/>
      <c r="AI96" s="5"/>
      <c r="AJ96" s="5"/>
      <c r="AK96" s="5">
        <f>'C. Basanite FC 10kbar'!AN98</f>
        <v>0</v>
      </c>
      <c r="AL96" s="5">
        <f>'C. Basanite FC 10kbar'!AO98</f>
        <v>0</v>
      </c>
      <c r="AM96" s="10">
        <f t="shared" si="12"/>
        <v>0</v>
      </c>
      <c r="AN96" s="5">
        <f t="shared" si="13"/>
        <v>0</v>
      </c>
      <c r="AO96" s="5"/>
      <c r="AP96" s="5"/>
      <c r="AQ96" s="5"/>
      <c r="AR96" s="5"/>
      <c r="AS96" s="5"/>
      <c r="AT96" s="5">
        <f t="shared" si="14"/>
        <v>0</v>
      </c>
      <c r="AU96" s="5">
        <f t="shared" si="15"/>
        <v>0</v>
      </c>
      <c r="AV96" s="10">
        <f t="shared" si="16"/>
        <v>100</v>
      </c>
      <c r="AW96" s="48">
        <f t="shared" si="18"/>
        <v>100</v>
      </c>
    </row>
    <row r="97" spans="1:49" x14ac:dyDescent="0.3">
      <c r="A97" s="2" t="s">
        <v>236</v>
      </c>
      <c r="B97" s="3">
        <f>'C. Basanite FC 10kbar'!A99</f>
        <v>93</v>
      </c>
      <c r="C97" s="2">
        <f>'C. Basanite FC 10kbar'!C99</f>
        <v>1307</v>
      </c>
      <c r="D97" s="2">
        <f>'C. Basanite FC 10kbar'!D99</f>
        <v>10000</v>
      </c>
      <c r="E97" s="5">
        <f>'B. LLD classification'!EA141</f>
        <v>2.8809020861663588</v>
      </c>
      <c r="F97" s="5">
        <f>'C. Basanite FC 10kbar'!L99</f>
        <v>0.49660500000000002</v>
      </c>
      <c r="G97" s="6">
        <f>'C. Basanite FC 10kbar'!N99</f>
        <v>100</v>
      </c>
      <c r="H97" s="7">
        <f t="shared" si="17"/>
        <v>0</v>
      </c>
      <c r="I97" s="8">
        <f>'C. Basanite FC 10kbar'!R99</f>
        <v>40.405959000000003</v>
      </c>
      <c r="J97" s="9">
        <f>'C. Basanite FC 10kbar'!S99</f>
        <v>3.4696530000000001</v>
      </c>
      <c r="K97" s="9">
        <f>'C. Basanite FC 10kbar'!T99</f>
        <v>13.238676</v>
      </c>
      <c r="L97" s="9">
        <f>'C. Basanite FC 10kbar'!U99</f>
        <v>2.0397959999999999</v>
      </c>
      <c r="M97" s="9">
        <f>'C. Basanite FC 10kbar'!V99</f>
        <v>10.188981</v>
      </c>
      <c r="N97" s="9">
        <f>'C. Basanite FC 10kbar'!W99</f>
        <v>0.179982</v>
      </c>
      <c r="O97" s="9">
        <f>'C. Basanite FC 10kbar'!X99</f>
        <v>10.188981</v>
      </c>
      <c r="P97" s="9">
        <f>'C. Basanite FC 10kbar'!Y99</f>
        <v>12.038796</v>
      </c>
      <c r="Q97" s="9">
        <f>'C. Basanite FC 10kbar'!Z99</f>
        <v>1.539846</v>
      </c>
      <c r="R97" s="9">
        <f>'C. Basanite FC 10kbar'!AA99</f>
        <v>2.6997300000000002</v>
      </c>
      <c r="S97" s="9">
        <f>'C. Basanite FC 10kbar'!AB99</f>
        <v>1.8098190000000001</v>
      </c>
      <c r="T97" s="9">
        <f>'C. Basanite FC 10kbar'!AC99</f>
        <v>2.1997800000000001</v>
      </c>
      <c r="U97" s="10">
        <f>'C. Basanite FC 10kbar'!AH99</f>
        <v>0</v>
      </c>
      <c r="V97" s="5">
        <f>'C. Basanite FC 10kbar'!AI99</f>
        <v>0</v>
      </c>
      <c r="W97" s="5"/>
      <c r="X97" s="5"/>
      <c r="Y97" s="5"/>
      <c r="Z97" s="5"/>
      <c r="AA97" s="5"/>
      <c r="AB97" s="5">
        <f>'C. Basanite FC 10kbar'!AJ99</f>
        <v>0</v>
      </c>
      <c r="AC97" s="5">
        <f>'C. Basanite FC 10kbar'!AK99</f>
        <v>0</v>
      </c>
      <c r="AD97" s="10">
        <f>'C. Basanite FC 10kbar'!AL99</f>
        <v>0</v>
      </c>
      <c r="AE97" s="5">
        <f>'C. Basanite FC 10kbar'!AM99</f>
        <v>0</v>
      </c>
      <c r="AF97" s="5"/>
      <c r="AG97" s="5"/>
      <c r="AH97" s="5"/>
      <c r="AI97" s="5"/>
      <c r="AJ97" s="5"/>
      <c r="AK97" s="5">
        <f>'C. Basanite FC 10kbar'!AN99</f>
        <v>0</v>
      </c>
      <c r="AL97" s="5">
        <f>'C. Basanite FC 10kbar'!AO99</f>
        <v>0</v>
      </c>
      <c r="AM97" s="10">
        <f t="shared" si="12"/>
        <v>0</v>
      </c>
      <c r="AN97" s="5">
        <f t="shared" si="13"/>
        <v>0</v>
      </c>
      <c r="AO97" s="5"/>
      <c r="AP97" s="5"/>
      <c r="AQ97" s="5"/>
      <c r="AR97" s="5"/>
      <c r="AS97" s="5"/>
      <c r="AT97" s="5">
        <f t="shared" si="14"/>
        <v>0</v>
      </c>
      <c r="AU97" s="5">
        <f t="shared" si="15"/>
        <v>0</v>
      </c>
      <c r="AV97" s="10">
        <f t="shared" si="16"/>
        <v>100</v>
      </c>
      <c r="AW97" s="48">
        <f t="shared" si="18"/>
        <v>100</v>
      </c>
    </row>
    <row r="98" spans="1:49" x14ac:dyDescent="0.3">
      <c r="A98" s="2" t="s">
        <v>236</v>
      </c>
      <c r="B98" s="3">
        <f>'C. Basanite FC 10kbar'!A100</f>
        <v>94</v>
      </c>
      <c r="C98" s="2">
        <f>'C. Basanite FC 10kbar'!C100</f>
        <v>1306</v>
      </c>
      <c r="D98" s="2">
        <f>'C. Basanite FC 10kbar'!D100</f>
        <v>10000</v>
      </c>
      <c r="E98" s="5">
        <f>'B. LLD classification'!EA142</f>
        <v>2.8813302005794084</v>
      </c>
      <c r="F98" s="5">
        <f>'C. Basanite FC 10kbar'!L100</f>
        <v>0.49932399999999999</v>
      </c>
      <c r="G98" s="6">
        <f>'C. Basanite FC 10kbar'!N100</f>
        <v>100</v>
      </c>
      <c r="H98" s="7">
        <f t="shared" si="17"/>
        <v>0</v>
      </c>
      <c r="I98" s="8">
        <f>'C. Basanite FC 10kbar'!R100</f>
        <v>40.405959000000003</v>
      </c>
      <c r="J98" s="9">
        <f>'C. Basanite FC 10kbar'!S100</f>
        <v>3.4696530000000001</v>
      </c>
      <c r="K98" s="9">
        <f>'C. Basanite FC 10kbar'!T100</f>
        <v>13.238676</v>
      </c>
      <c r="L98" s="9">
        <f>'C. Basanite FC 10kbar'!U100</f>
        <v>2.0397959999999999</v>
      </c>
      <c r="M98" s="9">
        <f>'C. Basanite FC 10kbar'!V100</f>
        <v>10.188981</v>
      </c>
      <c r="N98" s="9">
        <f>'C. Basanite FC 10kbar'!W100</f>
        <v>0.179982</v>
      </c>
      <c r="O98" s="9">
        <f>'C. Basanite FC 10kbar'!X100</f>
        <v>10.188981</v>
      </c>
      <c r="P98" s="9">
        <f>'C. Basanite FC 10kbar'!Y100</f>
        <v>12.038796</v>
      </c>
      <c r="Q98" s="9">
        <f>'C. Basanite FC 10kbar'!Z100</f>
        <v>1.539846</v>
      </c>
      <c r="R98" s="9">
        <f>'C. Basanite FC 10kbar'!AA100</f>
        <v>2.6997300000000002</v>
      </c>
      <c r="S98" s="9">
        <f>'C. Basanite FC 10kbar'!AB100</f>
        <v>1.8098190000000001</v>
      </c>
      <c r="T98" s="9">
        <f>'C. Basanite FC 10kbar'!AC100</f>
        <v>2.1997800000000001</v>
      </c>
      <c r="U98" s="10">
        <f>'C. Basanite FC 10kbar'!AH100</f>
        <v>0</v>
      </c>
      <c r="V98" s="5">
        <f>'C. Basanite FC 10kbar'!AI100</f>
        <v>0</v>
      </c>
      <c r="W98" s="5"/>
      <c r="X98" s="5"/>
      <c r="Y98" s="5"/>
      <c r="Z98" s="5"/>
      <c r="AA98" s="5"/>
      <c r="AB98" s="5">
        <f>'C. Basanite FC 10kbar'!AJ100</f>
        <v>0</v>
      </c>
      <c r="AC98" s="5">
        <f>'C. Basanite FC 10kbar'!AK100</f>
        <v>0</v>
      </c>
      <c r="AD98" s="10">
        <f>'C. Basanite FC 10kbar'!AL100</f>
        <v>0</v>
      </c>
      <c r="AE98" s="5">
        <f>'C. Basanite FC 10kbar'!AM100</f>
        <v>0</v>
      </c>
      <c r="AF98" s="5"/>
      <c r="AG98" s="5"/>
      <c r="AH98" s="5"/>
      <c r="AI98" s="5"/>
      <c r="AJ98" s="5"/>
      <c r="AK98" s="5">
        <f>'C. Basanite FC 10kbar'!AN100</f>
        <v>0</v>
      </c>
      <c r="AL98" s="5">
        <f>'C. Basanite FC 10kbar'!AO100</f>
        <v>0</v>
      </c>
      <c r="AM98" s="10">
        <f t="shared" si="12"/>
        <v>0</v>
      </c>
      <c r="AN98" s="5">
        <f t="shared" si="13"/>
        <v>0</v>
      </c>
      <c r="AO98" s="5"/>
      <c r="AP98" s="5"/>
      <c r="AQ98" s="5"/>
      <c r="AR98" s="5"/>
      <c r="AS98" s="5"/>
      <c r="AT98" s="5">
        <f t="shared" si="14"/>
        <v>0</v>
      </c>
      <c r="AU98" s="5">
        <f t="shared" si="15"/>
        <v>0</v>
      </c>
      <c r="AV98" s="10">
        <f t="shared" si="16"/>
        <v>100</v>
      </c>
      <c r="AW98" s="48">
        <f t="shared" si="18"/>
        <v>100</v>
      </c>
    </row>
    <row r="99" spans="1:49" x14ac:dyDescent="0.3">
      <c r="A99" s="2" t="s">
        <v>236</v>
      </c>
      <c r="B99" s="3">
        <f>'C. Basanite FC 10kbar'!A101</f>
        <v>95</v>
      </c>
      <c r="C99" s="2">
        <f>'C. Basanite FC 10kbar'!C101</f>
        <v>1305</v>
      </c>
      <c r="D99" s="2">
        <f>'C. Basanite FC 10kbar'!D101</f>
        <v>10000</v>
      </c>
      <c r="E99" s="5">
        <f>'B. LLD classification'!EA143</f>
        <v>2.881758542833297</v>
      </c>
      <c r="F99" s="5">
        <f>'C. Basanite FC 10kbar'!L101</f>
        <v>0.50204599999999999</v>
      </c>
      <c r="G99" s="6">
        <f>'C. Basanite FC 10kbar'!N101</f>
        <v>100</v>
      </c>
      <c r="H99" s="7">
        <f t="shared" si="17"/>
        <v>0</v>
      </c>
      <c r="I99" s="8">
        <f>'C. Basanite FC 10kbar'!R101</f>
        <v>40.405959000000003</v>
      </c>
      <c r="J99" s="9">
        <f>'C. Basanite FC 10kbar'!S101</f>
        <v>3.4696530000000001</v>
      </c>
      <c r="K99" s="9">
        <f>'C. Basanite FC 10kbar'!T101</f>
        <v>13.238676</v>
      </c>
      <c r="L99" s="9">
        <f>'C. Basanite FC 10kbar'!U101</f>
        <v>2.0397959999999999</v>
      </c>
      <c r="M99" s="9">
        <f>'C. Basanite FC 10kbar'!V101</f>
        <v>10.188981</v>
      </c>
      <c r="N99" s="9">
        <f>'C. Basanite FC 10kbar'!W101</f>
        <v>0.179982</v>
      </c>
      <c r="O99" s="9">
        <f>'C. Basanite FC 10kbar'!X101</f>
        <v>10.188981</v>
      </c>
      <c r="P99" s="9">
        <f>'C. Basanite FC 10kbar'!Y101</f>
        <v>12.038796</v>
      </c>
      <c r="Q99" s="9">
        <f>'C. Basanite FC 10kbar'!Z101</f>
        <v>1.539846</v>
      </c>
      <c r="R99" s="9">
        <f>'C. Basanite FC 10kbar'!AA101</f>
        <v>2.6997300000000002</v>
      </c>
      <c r="S99" s="9">
        <f>'C. Basanite FC 10kbar'!AB101</f>
        <v>1.8098190000000001</v>
      </c>
      <c r="T99" s="9">
        <f>'C. Basanite FC 10kbar'!AC101</f>
        <v>2.1997800000000001</v>
      </c>
      <c r="U99" s="10">
        <f>'C. Basanite FC 10kbar'!AH101</f>
        <v>0</v>
      </c>
      <c r="V99" s="5">
        <f>'C. Basanite FC 10kbar'!AI101</f>
        <v>0</v>
      </c>
      <c r="W99" s="5"/>
      <c r="X99" s="5"/>
      <c r="Y99" s="5"/>
      <c r="Z99" s="5"/>
      <c r="AA99" s="5"/>
      <c r="AB99" s="5">
        <f>'C. Basanite FC 10kbar'!AJ101</f>
        <v>0</v>
      </c>
      <c r="AC99" s="5">
        <f>'C. Basanite FC 10kbar'!AK101</f>
        <v>0</v>
      </c>
      <c r="AD99" s="10">
        <f>'C. Basanite FC 10kbar'!AL101</f>
        <v>0</v>
      </c>
      <c r="AE99" s="5">
        <f>'C. Basanite FC 10kbar'!AM101</f>
        <v>0</v>
      </c>
      <c r="AF99" s="5"/>
      <c r="AG99" s="5"/>
      <c r="AH99" s="5"/>
      <c r="AI99" s="5"/>
      <c r="AJ99" s="5"/>
      <c r="AK99" s="5">
        <f>'C. Basanite FC 10kbar'!AN101</f>
        <v>0</v>
      </c>
      <c r="AL99" s="5">
        <f>'C. Basanite FC 10kbar'!AO101</f>
        <v>0</v>
      </c>
      <c r="AM99" s="10">
        <f t="shared" si="12"/>
        <v>0</v>
      </c>
      <c r="AN99" s="5">
        <f t="shared" si="13"/>
        <v>0</v>
      </c>
      <c r="AO99" s="5"/>
      <c r="AP99" s="5"/>
      <c r="AQ99" s="5"/>
      <c r="AR99" s="5"/>
      <c r="AS99" s="5"/>
      <c r="AT99" s="5">
        <f t="shared" si="14"/>
        <v>0</v>
      </c>
      <c r="AU99" s="5">
        <f t="shared" si="15"/>
        <v>0</v>
      </c>
      <c r="AV99" s="10">
        <f t="shared" si="16"/>
        <v>100</v>
      </c>
      <c r="AW99" s="48">
        <f t="shared" si="18"/>
        <v>100</v>
      </c>
    </row>
    <row r="100" spans="1:49" x14ac:dyDescent="0.3">
      <c r="A100" s="2" t="s">
        <v>236</v>
      </c>
      <c r="B100" s="3">
        <f>'C. Basanite FC 10kbar'!A102</f>
        <v>96</v>
      </c>
      <c r="C100" s="2">
        <f>'C. Basanite FC 10kbar'!C102</f>
        <v>1304</v>
      </c>
      <c r="D100" s="2">
        <f>'C. Basanite FC 10kbar'!D102</f>
        <v>10000</v>
      </c>
      <c r="E100" s="5">
        <f>'B. LLD classification'!EA144</f>
        <v>2.8821871131193055</v>
      </c>
      <c r="F100" s="5">
        <f>'C. Basanite FC 10kbar'!L102</f>
        <v>0.504772</v>
      </c>
      <c r="G100" s="6">
        <f>'C. Basanite FC 10kbar'!N102</f>
        <v>100</v>
      </c>
      <c r="H100" s="7">
        <f t="shared" si="17"/>
        <v>0</v>
      </c>
      <c r="I100" s="8">
        <f>'C. Basanite FC 10kbar'!R102</f>
        <v>40.405959000000003</v>
      </c>
      <c r="J100" s="9">
        <f>'C. Basanite FC 10kbar'!S102</f>
        <v>3.4696530000000001</v>
      </c>
      <c r="K100" s="9">
        <f>'C. Basanite FC 10kbar'!T102</f>
        <v>13.238676</v>
      </c>
      <c r="L100" s="9">
        <f>'C. Basanite FC 10kbar'!U102</f>
        <v>2.0397959999999999</v>
      </c>
      <c r="M100" s="9">
        <f>'C. Basanite FC 10kbar'!V102</f>
        <v>10.188981</v>
      </c>
      <c r="N100" s="9">
        <f>'C. Basanite FC 10kbar'!W102</f>
        <v>0.179982</v>
      </c>
      <c r="O100" s="9">
        <f>'C. Basanite FC 10kbar'!X102</f>
        <v>10.188981</v>
      </c>
      <c r="P100" s="9">
        <f>'C. Basanite FC 10kbar'!Y102</f>
        <v>12.038796</v>
      </c>
      <c r="Q100" s="9">
        <f>'C. Basanite FC 10kbar'!Z102</f>
        <v>1.539846</v>
      </c>
      <c r="R100" s="9">
        <f>'C. Basanite FC 10kbar'!AA102</f>
        <v>2.6997300000000002</v>
      </c>
      <c r="S100" s="9">
        <f>'C. Basanite FC 10kbar'!AB102</f>
        <v>1.8098190000000001</v>
      </c>
      <c r="T100" s="9">
        <f>'C. Basanite FC 10kbar'!AC102</f>
        <v>2.1997800000000001</v>
      </c>
      <c r="U100" s="10">
        <f>'C. Basanite FC 10kbar'!AH102</f>
        <v>0</v>
      </c>
      <c r="V100" s="5">
        <f>'C. Basanite FC 10kbar'!AI102</f>
        <v>0</v>
      </c>
      <c r="W100" s="5"/>
      <c r="X100" s="5"/>
      <c r="Y100" s="5"/>
      <c r="Z100" s="5"/>
      <c r="AA100" s="5"/>
      <c r="AB100" s="5">
        <f>'C. Basanite FC 10kbar'!AJ102</f>
        <v>0</v>
      </c>
      <c r="AC100" s="5">
        <f>'C. Basanite FC 10kbar'!AK102</f>
        <v>0</v>
      </c>
      <c r="AD100" s="10">
        <f>'C. Basanite FC 10kbar'!AL102</f>
        <v>0</v>
      </c>
      <c r="AE100" s="5">
        <f>'C. Basanite FC 10kbar'!AM102</f>
        <v>0</v>
      </c>
      <c r="AF100" s="5"/>
      <c r="AG100" s="5"/>
      <c r="AH100" s="5"/>
      <c r="AI100" s="5"/>
      <c r="AJ100" s="5"/>
      <c r="AK100" s="5">
        <f>'C. Basanite FC 10kbar'!AN102</f>
        <v>0</v>
      </c>
      <c r="AL100" s="5">
        <f>'C. Basanite FC 10kbar'!AO102</f>
        <v>0</v>
      </c>
      <c r="AM100" s="10">
        <f t="shared" ref="AM100:AM131" si="19">U100+AD100</f>
        <v>0</v>
      </c>
      <c r="AN100" s="5">
        <f t="shared" ref="AN100:AN131" si="20">V100+AE100</f>
        <v>0</v>
      </c>
      <c r="AO100" s="5"/>
      <c r="AP100" s="5"/>
      <c r="AQ100" s="5"/>
      <c r="AR100" s="5"/>
      <c r="AS100" s="5"/>
      <c r="AT100" s="5">
        <f t="shared" ref="AT100:AT131" si="21">AB100+AK100</f>
        <v>0</v>
      </c>
      <c r="AU100" s="5">
        <f t="shared" ref="AU100:AU131" si="22">AC100+AL100</f>
        <v>0</v>
      </c>
      <c r="AV100" s="10">
        <f t="shared" ref="AV100:AV131" si="23">G100</f>
        <v>100</v>
      </c>
      <c r="AW100" s="48">
        <f t="shared" si="18"/>
        <v>100</v>
      </c>
    </row>
    <row r="101" spans="1:49" x14ac:dyDescent="0.3">
      <c r="A101" s="2" t="s">
        <v>236</v>
      </c>
      <c r="B101" s="3">
        <f>'C. Basanite FC 10kbar'!A103</f>
        <v>97</v>
      </c>
      <c r="C101" s="2">
        <f>'C. Basanite FC 10kbar'!C103</f>
        <v>1303</v>
      </c>
      <c r="D101" s="2">
        <f>'C. Basanite FC 10kbar'!D103</f>
        <v>10000</v>
      </c>
      <c r="E101" s="5">
        <f>'B. LLD classification'!EA145</f>
        <v>2.882615911628946</v>
      </c>
      <c r="F101" s="5">
        <f>'C. Basanite FC 10kbar'!L103</f>
        <v>0.50750200000000001</v>
      </c>
      <c r="G101" s="6">
        <f>'C. Basanite FC 10kbar'!N103</f>
        <v>100</v>
      </c>
      <c r="H101" s="7">
        <f t="shared" si="17"/>
        <v>0</v>
      </c>
      <c r="I101" s="8">
        <f>'C. Basanite FC 10kbar'!R103</f>
        <v>40.405959000000003</v>
      </c>
      <c r="J101" s="9">
        <f>'C. Basanite FC 10kbar'!S103</f>
        <v>3.4696530000000001</v>
      </c>
      <c r="K101" s="9">
        <f>'C. Basanite FC 10kbar'!T103</f>
        <v>13.238676</v>
      </c>
      <c r="L101" s="9">
        <f>'C. Basanite FC 10kbar'!U103</f>
        <v>2.0397959999999999</v>
      </c>
      <c r="M101" s="9">
        <f>'C. Basanite FC 10kbar'!V103</f>
        <v>10.188981</v>
      </c>
      <c r="N101" s="9">
        <f>'C. Basanite FC 10kbar'!W103</f>
        <v>0.179982</v>
      </c>
      <c r="O101" s="9">
        <f>'C. Basanite FC 10kbar'!X103</f>
        <v>10.188981</v>
      </c>
      <c r="P101" s="9">
        <f>'C. Basanite FC 10kbar'!Y103</f>
        <v>12.038796</v>
      </c>
      <c r="Q101" s="9">
        <f>'C. Basanite FC 10kbar'!Z103</f>
        <v>1.539846</v>
      </c>
      <c r="R101" s="9">
        <f>'C. Basanite FC 10kbar'!AA103</f>
        <v>2.6997300000000002</v>
      </c>
      <c r="S101" s="9">
        <f>'C. Basanite FC 10kbar'!AB103</f>
        <v>1.8098190000000001</v>
      </c>
      <c r="T101" s="9">
        <f>'C. Basanite FC 10kbar'!AC103</f>
        <v>2.1997800000000001</v>
      </c>
      <c r="U101" s="10">
        <f>'C. Basanite FC 10kbar'!AH103</f>
        <v>0</v>
      </c>
      <c r="V101" s="5">
        <f>'C. Basanite FC 10kbar'!AI103</f>
        <v>0</v>
      </c>
      <c r="W101" s="5"/>
      <c r="X101" s="5"/>
      <c r="Y101" s="5"/>
      <c r="Z101" s="5"/>
      <c r="AA101" s="5"/>
      <c r="AB101" s="5">
        <f>'C. Basanite FC 10kbar'!AJ103</f>
        <v>0</v>
      </c>
      <c r="AC101" s="5">
        <f>'C. Basanite FC 10kbar'!AK103</f>
        <v>0</v>
      </c>
      <c r="AD101" s="10">
        <f>'C. Basanite FC 10kbar'!AL103</f>
        <v>0</v>
      </c>
      <c r="AE101" s="5">
        <f>'C. Basanite FC 10kbar'!AM103</f>
        <v>0</v>
      </c>
      <c r="AF101" s="5"/>
      <c r="AG101" s="5"/>
      <c r="AH101" s="5"/>
      <c r="AI101" s="5"/>
      <c r="AJ101" s="5"/>
      <c r="AK101" s="5">
        <f>'C. Basanite FC 10kbar'!AN103</f>
        <v>0</v>
      </c>
      <c r="AL101" s="5">
        <f>'C. Basanite FC 10kbar'!AO103</f>
        <v>0</v>
      </c>
      <c r="AM101" s="10">
        <f t="shared" si="19"/>
        <v>0</v>
      </c>
      <c r="AN101" s="5">
        <f t="shared" si="20"/>
        <v>0</v>
      </c>
      <c r="AO101" s="5"/>
      <c r="AP101" s="5"/>
      <c r="AQ101" s="5"/>
      <c r="AR101" s="5"/>
      <c r="AS101" s="5"/>
      <c r="AT101" s="5">
        <f t="shared" si="21"/>
        <v>0</v>
      </c>
      <c r="AU101" s="5">
        <f t="shared" si="22"/>
        <v>0</v>
      </c>
      <c r="AV101" s="10">
        <f t="shared" si="23"/>
        <v>100</v>
      </c>
      <c r="AW101" s="48">
        <f t="shared" si="18"/>
        <v>100</v>
      </c>
    </row>
    <row r="102" spans="1:49" x14ac:dyDescent="0.3">
      <c r="A102" s="2" t="s">
        <v>236</v>
      </c>
      <c r="B102" s="3">
        <f>'C. Basanite FC 10kbar'!A104</f>
        <v>98</v>
      </c>
      <c r="C102" s="2">
        <f>'C. Basanite FC 10kbar'!C104</f>
        <v>1302</v>
      </c>
      <c r="D102" s="2">
        <f>'C. Basanite FC 10kbar'!D104</f>
        <v>10000</v>
      </c>
      <c r="E102" s="5">
        <f>'B. LLD classification'!EA146</f>
        <v>2.8830449385539518</v>
      </c>
      <c r="F102" s="5">
        <f>'C. Basanite FC 10kbar'!L104</f>
        <v>0.51023499999999999</v>
      </c>
      <c r="G102" s="6">
        <f>'C. Basanite FC 10kbar'!N104</f>
        <v>100</v>
      </c>
      <c r="H102" s="7">
        <f t="shared" si="17"/>
        <v>0</v>
      </c>
      <c r="I102" s="8">
        <f>'C. Basanite FC 10kbar'!R104</f>
        <v>40.405959000000003</v>
      </c>
      <c r="J102" s="9">
        <f>'C. Basanite FC 10kbar'!S104</f>
        <v>3.4696530000000001</v>
      </c>
      <c r="K102" s="9">
        <f>'C. Basanite FC 10kbar'!T104</f>
        <v>13.238676</v>
      </c>
      <c r="L102" s="9">
        <f>'C. Basanite FC 10kbar'!U104</f>
        <v>2.0397959999999999</v>
      </c>
      <c r="M102" s="9">
        <f>'C. Basanite FC 10kbar'!V104</f>
        <v>10.188981</v>
      </c>
      <c r="N102" s="9">
        <f>'C. Basanite FC 10kbar'!W104</f>
        <v>0.179982</v>
      </c>
      <c r="O102" s="9">
        <f>'C. Basanite FC 10kbar'!X104</f>
        <v>10.188981</v>
      </c>
      <c r="P102" s="9">
        <f>'C. Basanite FC 10kbar'!Y104</f>
        <v>12.038796</v>
      </c>
      <c r="Q102" s="9">
        <f>'C. Basanite FC 10kbar'!Z104</f>
        <v>1.539846</v>
      </c>
      <c r="R102" s="9">
        <f>'C. Basanite FC 10kbar'!AA104</f>
        <v>2.6997300000000002</v>
      </c>
      <c r="S102" s="9">
        <f>'C. Basanite FC 10kbar'!AB104</f>
        <v>1.8098190000000001</v>
      </c>
      <c r="T102" s="9">
        <f>'C. Basanite FC 10kbar'!AC104</f>
        <v>2.1997800000000001</v>
      </c>
      <c r="U102" s="10">
        <f>'C. Basanite FC 10kbar'!AH104</f>
        <v>0</v>
      </c>
      <c r="V102" s="5">
        <f>'C. Basanite FC 10kbar'!AI104</f>
        <v>0</v>
      </c>
      <c r="W102" s="5"/>
      <c r="X102" s="5"/>
      <c r="Y102" s="5"/>
      <c r="Z102" s="5"/>
      <c r="AA102" s="5"/>
      <c r="AB102" s="5">
        <f>'C. Basanite FC 10kbar'!AJ104</f>
        <v>0</v>
      </c>
      <c r="AC102" s="5">
        <f>'C. Basanite FC 10kbar'!AK104</f>
        <v>0</v>
      </c>
      <c r="AD102" s="10">
        <f>'C. Basanite FC 10kbar'!AL104</f>
        <v>0</v>
      </c>
      <c r="AE102" s="5">
        <f>'C. Basanite FC 10kbar'!AM104</f>
        <v>0</v>
      </c>
      <c r="AF102" s="5"/>
      <c r="AG102" s="5"/>
      <c r="AH102" s="5"/>
      <c r="AI102" s="5"/>
      <c r="AJ102" s="5"/>
      <c r="AK102" s="5">
        <f>'C. Basanite FC 10kbar'!AN104</f>
        <v>0</v>
      </c>
      <c r="AL102" s="5">
        <f>'C. Basanite FC 10kbar'!AO104</f>
        <v>0</v>
      </c>
      <c r="AM102" s="10">
        <f t="shared" si="19"/>
        <v>0</v>
      </c>
      <c r="AN102" s="5">
        <f t="shared" si="20"/>
        <v>0</v>
      </c>
      <c r="AO102" s="5"/>
      <c r="AP102" s="5"/>
      <c r="AQ102" s="5"/>
      <c r="AR102" s="5"/>
      <c r="AS102" s="5"/>
      <c r="AT102" s="5">
        <f t="shared" si="21"/>
        <v>0</v>
      </c>
      <c r="AU102" s="5">
        <f t="shared" si="22"/>
        <v>0</v>
      </c>
      <c r="AV102" s="10">
        <f t="shared" si="23"/>
        <v>100</v>
      </c>
      <c r="AW102" s="48">
        <f t="shared" si="18"/>
        <v>100</v>
      </c>
    </row>
    <row r="103" spans="1:49" x14ac:dyDescent="0.3">
      <c r="A103" s="2" t="s">
        <v>236</v>
      </c>
      <c r="B103" s="3">
        <f>'C. Basanite FC 10kbar'!A105</f>
        <v>99</v>
      </c>
      <c r="C103" s="2">
        <f>'C. Basanite FC 10kbar'!C105</f>
        <v>1301</v>
      </c>
      <c r="D103" s="2">
        <f>'C. Basanite FC 10kbar'!D105</f>
        <v>10000</v>
      </c>
      <c r="E103" s="5">
        <f>'B. LLD classification'!EA147</f>
        <v>2.8834741940862876</v>
      </c>
      <c r="F103" s="5">
        <f>'C. Basanite FC 10kbar'!L105</f>
        <v>0.51297099999999995</v>
      </c>
      <c r="G103" s="6">
        <f>'C. Basanite FC 10kbar'!N105</f>
        <v>100</v>
      </c>
      <c r="H103" s="7">
        <f t="shared" si="17"/>
        <v>0</v>
      </c>
      <c r="I103" s="8">
        <f>'C. Basanite FC 10kbar'!R105</f>
        <v>40.405959000000003</v>
      </c>
      <c r="J103" s="9">
        <f>'C. Basanite FC 10kbar'!S105</f>
        <v>3.4696530000000001</v>
      </c>
      <c r="K103" s="9">
        <f>'C. Basanite FC 10kbar'!T105</f>
        <v>13.238676</v>
      </c>
      <c r="L103" s="9">
        <f>'C. Basanite FC 10kbar'!U105</f>
        <v>2.0397959999999999</v>
      </c>
      <c r="M103" s="9">
        <f>'C. Basanite FC 10kbar'!V105</f>
        <v>10.188981</v>
      </c>
      <c r="N103" s="9">
        <f>'C. Basanite FC 10kbar'!W105</f>
        <v>0.179982</v>
      </c>
      <c r="O103" s="9">
        <f>'C. Basanite FC 10kbar'!X105</f>
        <v>10.188981</v>
      </c>
      <c r="P103" s="9">
        <f>'C. Basanite FC 10kbar'!Y105</f>
        <v>12.038796</v>
      </c>
      <c r="Q103" s="9">
        <f>'C. Basanite FC 10kbar'!Z105</f>
        <v>1.539846</v>
      </c>
      <c r="R103" s="9">
        <f>'C. Basanite FC 10kbar'!AA105</f>
        <v>2.6997300000000002</v>
      </c>
      <c r="S103" s="9">
        <f>'C. Basanite FC 10kbar'!AB105</f>
        <v>1.8098190000000001</v>
      </c>
      <c r="T103" s="9">
        <f>'C. Basanite FC 10kbar'!AC105</f>
        <v>2.1997800000000001</v>
      </c>
      <c r="U103" s="10">
        <f>'C. Basanite FC 10kbar'!AH105</f>
        <v>0</v>
      </c>
      <c r="V103" s="5">
        <f>'C. Basanite FC 10kbar'!AI105</f>
        <v>0</v>
      </c>
      <c r="W103" s="5"/>
      <c r="X103" s="5"/>
      <c r="Y103" s="5"/>
      <c r="Z103" s="5"/>
      <c r="AA103" s="5"/>
      <c r="AB103" s="5">
        <f>'C. Basanite FC 10kbar'!AJ105</f>
        <v>0</v>
      </c>
      <c r="AC103" s="5">
        <f>'C. Basanite FC 10kbar'!AK105</f>
        <v>0</v>
      </c>
      <c r="AD103" s="10">
        <f>'C. Basanite FC 10kbar'!AL105</f>
        <v>0</v>
      </c>
      <c r="AE103" s="5">
        <f>'C. Basanite FC 10kbar'!AM105</f>
        <v>0</v>
      </c>
      <c r="AF103" s="5"/>
      <c r="AG103" s="5"/>
      <c r="AH103" s="5"/>
      <c r="AI103" s="5"/>
      <c r="AJ103" s="5"/>
      <c r="AK103" s="5">
        <f>'C. Basanite FC 10kbar'!AN105</f>
        <v>0</v>
      </c>
      <c r="AL103" s="5">
        <f>'C. Basanite FC 10kbar'!AO105</f>
        <v>0</v>
      </c>
      <c r="AM103" s="10">
        <f t="shared" si="19"/>
        <v>0</v>
      </c>
      <c r="AN103" s="5">
        <f t="shared" si="20"/>
        <v>0</v>
      </c>
      <c r="AO103" s="5"/>
      <c r="AP103" s="5"/>
      <c r="AQ103" s="5"/>
      <c r="AR103" s="5"/>
      <c r="AS103" s="5"/>
      <c r="AT103" s="5">
        <f t="shared" si="21"/>
        <v>0</v>
      </c>
      <c r="AU103" s="5">
        <f t="shared" si="22"/>
        <v>0</v>
      </c>
      <c r="AV103" s="10">
        <f t="shared" si="23"/>
        <v>100</v>
      </c>
      <c r="AW103" s="48">
        <f t="shared" si="18"/>
        <v>100</v>
      </c>
    </row>
    <row r="104" spans="1:49" x14ac:dyDescent="0.3">
      <c r="A104" s="2" t="s">
        <v>236</v>
      </c>
      <c r="B104" s="3">
        <f>'C. Basanite FC 10kbar'!A106</f>
        <v>100</v>
      </c>
      <c r="C104" s="2">
        <f>'C. Basanite FC 10kbar'!C106</f>
        <v>1300</v>
      </c>
      <c r="D104" s="2">
        <f>'C. Basanite FC 10kbar'!D106</f>
        <v>10000</v>
      </c>
      <c r="E104" s="5">
        <f>'B. LLD classification'!EA148</f>
        <v>2.8839036784181453</v>
      </c>
      <c r="F104" s="5">
        <f>'C. Basanite FC 10kbar'!L106</f>
        <v>0.51571100000000003</v>
      </c>
      <c r="G104" s="6">
        <f>'C. Basanite FC 10kbar'!N106</f>
        <v>100</v>
      </c>
      <c r="H104" s="7">
        <f t="shared" si="17"/>
        <v>0</v>
      </c>
      <c r="I104" s="8">
        <f>'C. Basanite FC 10kbar'!R106</f>
        <v>40.405959000000003</v>
      </c>
      <c r="J104" s="9">
        <f>'C. Basanite FC 10kbar'!S106</f>
        <v>3.4696530000000001</v>
      </c>
      <c r="K104" s="9">
        <f>'C. Basanite FC 10kbar'!T106</f>
        <v>13.238676</v>
      </c>
      <c r="L104" s="9">
        <f>'C. Basanite FC 10kbar'!U106</f>
        <v>2.0397959999999999</v>
      </c>
      <c r="M104" s="9">
        <f>'C. Basanite FC 10kbar'!V106</f>
        <v>10.188981</v>
      </c>
      <c r="N104" s="9">
        <f>'C. Basanite FC 10kbar'!W106</f>
        <v>0.179982</v>
      </c>
      <c r="O104" s="9">
        <f>'C. Basanite FC 10kbar'!X106</f>
        <v>10.188981</v>
      </c>
      <c r="P104" s="9">
        <f>'C. Basanite FC 10kbar'!Y106</f>
        <v>12.038796</v>
      </c>
      <c r="Q104" s="9">
        <f>'C. Basanite FC 10kbar'!Z106</f>
        <v>1.539846</v>
      </c>
      <c r="R104" s="9">
        <f>'C. Basanite FC 10kbar'!AA106</f>
        <v>2.6997300000000002</v>
      </c>
      <c r="S104" s="9">
        <f>'C. Basanite FC 10kbar'!AB106</f>
        <v>1.8098190000000001</v>
      </c>
      <c r="T104" s="9">
        <f>'C. Basanite FC 10kbar'!AC106</f>
        <v>2.1997800000000001</v>
      </c>
      <c r="U104" s="10">
        <f>'C. Basanite FC 10kbar'!AH106</f>
        <v>0</v>
      </c>
      <c r="V104" s="5">
        <f>'C. Basanite FC 10kbar'!AI106</f>
        <v>0</v>
      </c>
      <c r="W104" s="5"/>
      <c r="X104" s="5"/>
      <c r="Y104" s="5"/>
      <c r="Z104" s="5"/>
      <c r="AA104" s="5"/>
      <c r="AB104" s="5">
        <f>'C. Basanite FC 10kbar'!AJ106</f>
        <v>0</v>
      </c>
      <c r="AC104" s="5">
        <f>'C. Basanite FC 10kbar'!AK106</f>
        <v>0</v>
      </c>
      <c r="AD104" s="10">
        <f>'C. Basanite FC 10kbar'!AL106</f>
        <v>0</v>
      </c>
      <c r="AE104" s="5">
        <f>'C. Basanite FC 10kbar'!AM106</f>
        <v>0</v>
      </c>
      <c r="AF104" s="5"/>
      <c r="AG104" s="5"/>
      <c r="AH104" s="5"/>
      <c r="AI104" s="5"/>
      <c r="AJ104" s="5"/>
      <c r="AK104" s="5">
        <f>'C. Basanite FC 10kbar'!AN106</f>
        <v>0</v>
      </c>
      <c r="AL104" s="5">
        <f>'C. Basanite FC 10kbar'!AO106</f>
        <v>0</v>
      </c>
      <c r="AM104" s="10">
        <f t="shared" si="19"/>
        <v>0</v>
      </c>
      <c r="AN104" s="5">
        <f t="shared" si="20"/>
        <v>0</v>
      </c>
      <c r="AO104" s="5"/>
      <c r="AP104" s="5"/>
      <c r="AQ104" s="5"/>
      <c r="AR104" s="5"/>
      <c r="AS104" s="5"/>
      <c r="AT104" s="5">
        <f t="shared" si="21"/>
        <v>0</v>
      </c>
      <c r="AU104" s="5">
        <f t="shared" si="22"/>
        <v>0</v>
      </c>
      <c r="AV104" s="10">
        <f t="shared" si="23"/>
        <v>100</v>
      </c>
      <c r="AW104" s="48">
        <f t="shared" si="18"/>
        <v>100</v>
      </c>
    </row>
    <row r="105" spans="1:49" x14ac:dyDescent="0.3">
      <c r="A105" s="2" t="s">
        <v>236</v>
      </c>
      <c r="B105" s="3">
        <f>'C. Basanite FC 10kbar'!A107</f>
        <v>101</v>
      </c>
      <c r="C105" s="2">
        <f>'C. Basanite FC 10kbar'!C107</f>
        <v>1299</v>
      </c>
      <c r="D105" s="2">
        <f>'C. Basanite FC 10kbar'!D107</f>
        <v>10000</v>
      </c>
      <c r="E105" s="5">
        <f>'B. LLD classification'!EA149</f>
        <v>2.8843333917419449</v>
      </c>
      <c r="F105" s="5">
        <f>'C. Basanite FC 10kbar'!L107</f>
        <v>0.51845399999999997</v>
      </c>
      <c r="G105" s="6">
        <f>'C. Basanite FC 10kbar'!N107</f>
        <v>100</v>
      </c>
      <c r="H105" s="7">
        <f t="shared" si="17"/>
        <v>0</v>
      </c>
      <c r="I105" s="8">
        <f>'C. Basanite FC 10kbar'!R107</f>
        <v>40.405959000000003</v>
      </c>
      <c r="J105" s="9">
        <f>'C. Basanite FC 10kbar'!S107</f>
        <v>3.4696530000000001</v>
      </c>
      <c r="K105" s="9">
        <f>'C. Basanite FC 10kbar'!T107</f>
        <v>13.238676</v>
      </c>
      <c r="L105" s="9">
        <f>'C. Basanite FC 10kbar'!U107</f>
        <v>2.0397959999999999</v>
      </c>
      <c r="M105" s="9">
        <f>'C. Basanite FC 10kbar'!V107</f>
        <v>10.188981</v>
      </c>
      <c r="N105" s="9">
        <f>'C. Basanite FC 10kbar'!W107</f>
        <v>0.179982</v>
      </c>
      <c r="O105" s="9">
        <f>'C. Basanite FC 10kbar'!X107</f>
        <v>10.188981</v>
      </c>
      <c r="P105" s="9">
        <f>'C. Basanite FC 10kbar'!Y107</f>
        <v>12.038796</v>
      </c>
      <c r="Q105" s="9">
        <f>'C. Basanite FC 10kbar'!Z107</f>
        <v>1.539846</v>
      </c>
      <c r="R105" s="9">
        <f>'C. Basanite FC 10kbar'!AA107</f>
        <v>2.6997300000000002</v>
      </c>
      <c r="S105" s="9">
        <f>'C. Basanite FC 10kbar'!AB107</f>
        <v>1.8098190000000001</v>
      </c>
      <c r="T105" s="9">
        <f>'C. Basanite FC 10kbar'!AC107</f>
        <v>2.1997800000000001</v>
      </c>
      <c r="U105" s="10">
        <f>'C. Basanite FC 10kbar'!AH107</f>
        <v>0</v>
      </c>
      <c r="V105" s="5">
        <f>'C. Basanite FC 10kbar'!AI107</f>
        <v>0</v>
      </c>
      <c r="W105" s="5"/>
      <c r="X105" s="5"/>
      <c r="Y105" s="5"/>
      <c r="Z105" s="5"/>
      <c r="AA105" s="5"/>
      <c r="AB105" s="5">
        <f>'C. Basanite FC 10kbar'!AJ107</f>
        <v>0</v>
      </c>
      <c r="AC105" s="5">
        <f>'C. Basanite FC 10kbar'!AK107</f>
        <v>0</v>
      </c>
      <c r="AD105" s="10">
        <f>'C. Basanite FC 10kbar'!AL107</f>
        <v>0</v>
      </c>
      <c r="AE105" s="5">
        <f>'C. Basanite FC 10kbar'!AM107</f>
        <v>0</v>
      </c>
      <c r="AF105" s="5"/>
      <c r="AG105" s="5"/>
      <c r="AH105" s="5"/>
      <c r="AI105" s="5"/>
      <c r="AJ105" s="5"/>
      <c r="AK105" s="5">
        <f>'C. Basanite FC 10kbar'!AN107</f>
        <v>0</v>
      </c>
      <c r="AL105" s="5">
        <f>'C. Basanite FC 10kbar'!AO107</f>
        <v>0</v>
      </c>
      <c r="AM105" s="10">
        <f t="shared" si="19"/>
        <v>0</v>
      </c>
      <c r="AN105" s="5">
        <f t="shared" si="20"/>
        <v>0</v>
      </c>
      <c r="AO105" s="5"/>
      <c r="AP105" s="5"/>
      <c r="AQ105" s="5"/>
      <c r="AR105" s="5"/>
      <c r="AS105" s="5"/>
      <c r="AT105" s="5">
        <f t="shared" si="21"/>
        <v>0</v>
      </c>
      <c r="AU105" s="5">
        <f t="shared" si="22"/>
        <v>0</v>
      </c>
      <c r="AV105" s="10">
        <f t="shared" si="23"/>
        <v>100</v>
      </c>
      <c r="AW105" s="48">
        <f t="shared" si="18"/>
        <v>100</v>
      </c>
    </row>
    <row r="106" spans="1:49" x14ac:dyDescent="0.3">
      <c r="A106" s="2" t="s">
        <v>236</v>
      </c>
      <c r="B106" s="3">
        <f>'C. Basanite FC 10kbar'!A108</f>
        <v>102</v>
      </c>
      <c r="C106" s="2">
        <f>'C. Basanite FC 10kbar'!C108</f>
        <v>1298</v>
      </c>
      <c r="D106" s="2">
        <f>'C. Basanite FC 10kbar'!D108</f>
        <v>10000</v>
      </c>
      <c r="E106" s="5">
        <f>'B. LLD classification'!EA150</f>
        <v>2.8847633342503349</v>
      </c>
      <c r="F106" s="5">
        <f>'C. Basanite FC 10kbar'!L108</f>
        <v>0.52120100000000003</v>
      </c>
      <c r="G106" s="6">
        <f>'C. Basanite FC 10kbar'!N108</f>
        <v>100</v>
      </c>
      <c r="H106" s="7">
        <f t="shared" si="17"/>
        <v>0</v>
      </c>
      <c r="I106" s="8">
        <f>'C. Basanite FC 10kbar'!R108</f>
        <v>40.405959000000003</v>
      </c>
      <c r="J106" s="9">
        <f>'C. Basanite FC 10kbar'!S108</f>
        <v>3.4696530000000001</v>
      </c>
      <c r="K106" s="9">
        <f>'C. Basanite FC 10kbar'!T108</f>
        <v>13.238676</v>
      </c>
      <c r="L106" s="9">
        <f>'C. Basanite FC 10kbar'!U108</f>
        <v>2.0397959999999999</v>
      </c>
      <c r="M106" s="9">
        <f>'C. Basanite FC 10kbar'!V108</f>
        <v>10.188981</v>
      </c>
      <c r="N106" s="9">
        <f>'C. Basanite FC 10kbar'!W108</f>
        <v>0.179982</v>
      </c>
      <c r="O106" s="9">
        <f>'C. Basanite FC 10kbar'!X108</f>
        <v>10.188981</v>
      </c>
      <c r="P106" s="9">
        <f>'C. Basanite FC 10kbar'!Y108</f>
        <v>12.038796</v>
      </c>
      <c r="Q106" s="9">
        <f>'C. Basanite FC 10kbar'!Z108</f>
        <v>1.539846</v>
      </c>
      <c r="R106" s="9">
        <f>'C. Basanite FC 10kbar'!AA108</f>
        <v>2.6997300000000002</v>
      </c>
      <c r="S106" s="9">
        <f>'C. Basanite FC 10kbar'!AB108</f>
        <v>1.8098190000000001</v>
      </c>
      <c r="T106" s="9">
        <f>'C. Basanite FC 10kbar'!AC108</f>
        <v>2.1997800000000001</v>
      </c>
      <c r="U106" s="10">
        <f>'C. Basanite FC 10kbar'!AH108</f>
        <v>0</v>
      </c>
      <c r="V106" s="5">
        <f>'C. Basanite FC 10kbar'!AI108</f>
        <v>0</v>
      </c>
      <c r="W106" s="5"/>
      <c r="X106" s="5"/>
      <c r="Y106" s="5"/>
      <c r="Z106" s="5"/>
      <c r="AA106" s="5"/>
      <c r="AB106" s="5">
        <f>'C. Basanite FC 10kbar'!AJ108</f>
        <v>0</v>
      </c>
      <c r="AC106" s="5">
        <f>'C. Basanite FC 10kbar'!AK108</f>
        <v>0</v>
      </c>
      <c r="AD106" s="10">
        <f>'C. Basanite FC 10kbar'!AL108</f>
        <v>0</v>
      </c>
      <c r="AE106" s="5">
        <f>'C. Basanite FC 10kbar'!AM108</f>
        <v>0</v>
      </c>
      <c r="AF106" s="5"/>
      <c r="AG106" s="5"/>
      <c r="AH106" s="5"/>
      <c r="AI106" s="5"/>
      <c r="AJ106" s="5"/>
      <c r="AK106" s="5">
        <f>'C. Basanite FC 10kbar'!AN108</f>
        <v>0</v>
      </c>
      <c r="AL106" s="5">
        <f>'C. Basanite FC 10kbar'!AO108</f>
        <v>0</v>
      </c>
      <c r="AM106" s="10">
        <f t="shared" si="19"/>
        <v>0</v>
      </c>
      <c r="AN106" s="5">
        <f t="shared" si="20"/>
        <v>0</v>
      </c>
      <c r="AO106" s="5"/>
      <c r="AP106" s="5"/>
      <c r="AQ106" s="5"/>
      <c r="AR106" s="5"/>
      <c r="AS106" s="5"/>
      <c r="AT106" s="5">
        <f t="shared" si="21"/>
        <v>0</v>
      </c>
      <c r="AU106" s="5">
        <f t="shared" si="22"/>
        <v>0</v>
      </c>
      <c r="AV106" s="10">
        <f t="shared" si="23"/>
        <v>100</v>
      </c>
      <c r="AW106" s="48">
        <f t="shared" si="18"/>
        <v>100</v>
      </c>
    </row>
    <row r="107" spans="1:49" x14ac:dyDescent="0.3">
      <c r="A107" s="2" t="s">
        <v>236</v>
      </c>
      <c r="B107" s="3">
        <f>'C. Basanite FC 10kbar'!A109</f>
        <v>103</v>
      </c>
      <c r="C107" s="2">
        <f>'C. Basanite FC 10kbar'!C109</f>
        <v>1297</v>
      </c>
      <c r="D107" s="2">
        <f>'C. Basanite FC 10kbar'!D109</f>
        <v>10000</v>
      </c>
      <c r="E107" s="5">
        <f>'B. LLD classification'!EA151</f>
        <v>2.8851935061361931</v>
      </c>
      <c r="F107" s="5">
        <f>'C. Basanite FC 10kbar'!L109</f>
        <v>0.52395099999999994</v>
      </c>
      <c r="G107" s="6">
        <f>'C. Basanite FC 10kbar'!N109</f>
        <v>100</v>
      </c>
      <c r="H107" s="7">
        <f t="shared" si="17"/>
        <v>0</v>
      </c>
      <c r="I107" s="8">
        <f>'C. Basanite FC 10kbar'!R109</f>
        <v>40.405959000000003</v>
      </c>
      <c r="J107" s="9">
        <f>'C. Basanite FC 10kbar'!S109</f>
        <v>3.4696530000000001</v>
      </c>
      <c r="K107" s="9">
        <f>'C. Basanite FC 10kbar'!T109</f>
        <v>13.238676</v>
      </c>
      <c r="L107" s="9">
        <f>'C. Basanite FC 10kbar'!U109</f>
        <v>2.0397959999999999</v>
      </c>
      <c r="M107" s="9">
        <f>'C. Basanite FC 10kbar'!V109</f>
        <v>10.188981</v>
      </c>
      <c r="N107" s="9">
        <f>'C. Basanite FC 10kbar'!W109</f>
        <v>0.179982</v>
      </c>
      <c r="O107" s="9">
        <f>'C. Basanite FC 10kbar'!X109</f>
        <v>10.188981</v>
      </c>
      <c r="P107" s="9">
        <f>'C. Basanite FC 10kbar'!Y109</f>
        <v>12.038796</v>
      </c>
      <c r="Q107" s="9">
        <f>'C. Basanite FC 10kbar'!Z109</f>
        <v>1.539846</v>
      </c>
      <c r="R107" s="9">
        <f>'C. Basanite FC 10kbar'!AA109</f>
        <v>2.6997300000000002</v>
      </c>
      <c r="S107" s="9">
        <f>'C. Basanite FC 10kbar'!AB109</f>
        <v>1.8098190000000001</v>
      </c>
      <c r="T107" s="9">
        <f>'C. Basanite FC 10kbar'!AC109</f>
        <v>2.1997800000000001</v>
      </c>
      <c r="U107" s="10">
        <f>'C. Basanite FC 10kbar'!AH109</f>
        <v>0</v>
      </c>
      <c r="V107" s="5">
        <f>'C. Basanite FC 10kbar'!AI109</f>
        <v>0</v>
      </c>
      <c r="W107" s="5"/>
      <c r="X107" s="5"/>
      <c r="Y107" s="5"/>
      <c r="Z107" s="5"/>
      <c r="AA107" s="5"/>
      <c r="AB107" s="5">
        <f>'C. Basanite FC 10kbar'!AJ109</f>
        <v>0</v>
      </c>
      <c r="AC107" s="5">
        <f>'C. Basanite FC 10kbar'!AK109</f>
        <v>0</v>
      </c>
      <c r="AD107" s="10">
        <f>'C. Basanite FC 10kbar'!AL109</f>
        <v>0</v>
      </c>
      <c r="AE107" s="5">
        <f>'C. Basanite FC 10kbar'!AM109</f>
        <v>0</v>
      </c>
      <c r="AF107" s="5"/>
      <c r="AG107" s="5"/>
      <c r="AH107" s="5"/>
      <c r="AI107" s="5"/>
      <c r="AJ107" s="5"/>
      <c r="AK107" s="5">
        <f>'C. Basanite FC 10kbar'!AN109</f>
        <v>0</v>
      </c>
      <c r="AL107" s="5">
        <f>'C. Basanite FC 10kbar'!AO109</f>
        <v>0</v>
      </c>
      <c r="AM107" s="10">
        <f t="shared" si="19"/>
        <v>0</v>
      </c>
      <c r="AN107" s="5">
        <f t="shared" si="20"/>
        <v>0</v>
      </c>
      <c r="AO107" s="5"/>
      <c r="AP107" s="5"/>
      <c r="AQ107" s="5"/>
      <c r="AR107" s="5"/>
      <c r="AS107" s="5"/>
      <c r="AT107" s="5">
        <f t="shared" si="21"/>
        <v>0</v>
      </c>
      <c r="AU107" s="5">
        <f t="shared" si="22"/>
        <v>0</v>
      </c>
      <c r="AV107" s="10">
        <f t="shared" si="23"/>
        <v>100</v>
      </c>
      <c r="AW107" s="48">
        <f t="shared" si="18"/>
        <v>100</v>
      </c>
    </row>
    <row r="108" spans="1:49" x14ac:dyDescent="0.3">
      <c r="A108" s="2" t="s">
        <v>236</v>
      </c>
      <c r="B108" s="3">
        <f>'C. Basanite FC 10kbar'!A110</f>
        <v>104</v>
      </c>
      <c r="C108" s="2">
        <f>'C. Basanite FC 10kbar'!C110</f>
        <v>1296</v>
      </c>
      <c r="D108" s="2">
        <f>'C. Basanite FC 10kbar'!D110</f>
        <v>10000</v>
      </c>
      <c r="E108" s="5">
        <f>'B. LLD classification'!EA152</f>
        <v>2.8856239075926271</v>
      </c>
      <c r="F108" s="5">
        <f>'C. Basanite FC 10kbar'!L110</f>
        <v>0.52670499999999998</v>
      </c>
      <c r="G108" s="6">
        <f>'C. Basanite FC 10kbar'!N110</f>
        <v>100</v>
      </c>
      <c r="H108" s="7">
        <f t="shared" si="17"/>
        <v>0</v>
      </c>
      <c r="I108" s="8">
        <f>'C. Basanite FC 10kbar'!R110</f>
        <v>40.405959000000003</v>
      </c>
      <c r="J108" s="9">
        <f>'C. Basanite FC 10kbar'!S110</f>
        <v>3.4696530000000001</v>
      </c>
      <c r="K108" s="9">
        <f>'C. Basanite FC 10kbar'!T110</f>
        <v>13.238676</v>
      </c>
      <c r="L108" s="9">
        <f>'C. Basanite FC 10kbar'!U110</f>
        <v>2.0397959999999999</v>
      </c>
      <c r="M108" s="9">
        <f>'C. Basanite FC 10kbar'!V110</f>
        <v>10.188981</v>
      </c>
      <c r="N108" s="9">
        <f>'C. Basanite FC 10kbar'!W110</f>
        <v>0.179982</v>
      </c>
      <c r="O108" s="9">
        <f>'C. Basanite FC 10kbar'!X110</f>
        <v>10.188981</v>
      </c>
      <c r="P108" s="9">
        <f>'C. Basanite FC 10kbar'!Y110</f>
        <v>12.038796</v>
      </c>
      <c r="Q108" s="9">
        <f>'C. Basanite FC 10kbar'!Z110</f>
        <v>1.539846</v>
      </c>
      <c r="R108" s="9">
        <f>'C. Basanite FC 10kbar'!AA110</f>
        <v>2.6997300000000002</v>
      </c>
      <c r="S108" s="9">
        <f>'C. Basanite FC 10kbar'!AB110</f>
        <v>1.8098190000000001</v>
      </c>
      <c r="T108" s="9">
        <f>'C. Basanite FC 10kbar'!AC110</f>
        <v>2.1997800000000001</v>
      </c>
      <c r="U108" s="10">
        <f>'C. Basanite FC 10kbar'!AH110</f>
        <v>0</v>
      </c>
      <c r="V108" s="5">
        <f>'C. Basanite FC 10kbar'!AI110</f>
        <v>0</v>
      </c>
      <c r="W108" s="5"/>
      <c r="X108" s="5"/>
      <c r="Y108" s="5"/>
      <c r="Z108" s="5"/>
      <c r="AA108" s="5"/>
      <c r="AB108" s="5">
        <f>'C. Basanite FC 10kbar'!AJ110</f>
        <v>0</v>
      </c>
      <c r="AC108" s="5">
        <f>'C. Basanite FC 10kbar'!AK110</f>
        <v>0</v>
      </c>
      <c r="AD108" s="10">
        <f>'C. Basanite FC 10kbar'!AL110</f>
        <v>0</v>
      </c>
      <c r="AE108" s="5">
        <f>'C. Basanite FC 10kbar'!AM110</f>
        <v>0</v>
      </c>
      <c r="AF108" s="5"/>
      <c r="AG108" s="5"/>
      <c r="AH108" s="5"/>
      <c r="AI108" s="5"/>
      <c r="AJ108" s="5"/>
      <c r="AK108" s="5">
        <f>'C. Basanite FC 10kbar'!AN110</f>
        <v>0</v>
      </c>
      <c r="AL108" s="5">
        <f>'C. Basanite FC 10kbar'!AO110</f>
        <v>0</v>
      </c>
      <c r="AM108" s="10">
        <f t="shared" si="19"/>
        <v>0</v>
      </c>
      <c r="AN108" s="5">
        <f t="shared" si="20"/>
        <v>0</v>
      </c>
      <c r="AO108" s="5"/>
      <c r="AP108" s="5"/>
      <c r="AQ108" s="5"/>
      <c r="AR108" s="5"/>
      <c r="AS108" s="5"/>
      <c r="AT108" s="5">
        <f t="shared" si="21"/>
        <v>0</v>
      </c>
      <c r="AU108" s="5">
        <f t="shared" si="22"/>
        <v>0</v>
      </c>
      <c r="AV108" s="10">
        <f t="shared" si="23"/>
        <v>100</v>
      </c>
      <c r="AW108" s="48">
        <f t="shared" si="18"/>
        <v>100</v>
      </c>
    </row>
    <row r="109" spans="1:49" x14ac:dyDescent="0.3">
      <c r="A109" s="2" t="s">
        <v>236</v>
      </c>
      <c r="B109" s="3">
        <f>'C. Basanite FC 10kbar'!A111</f>
        <v>105</v>
      </c>
      <c r="C109" s="2">
        <f>'C. Basanite FC 10kbar'!C111</f>
        <v>1295</v>
      </c>
      <c r="D109" s="2">
        <f>'C. Basanite FC 10kbar'!D111</f>
        <v>10000</v>
      </c>
      <c r="E109" s="5">
        <f>'B. LLD classification'!EA153</f>
        <v>2.8860545388129712</v>
      </c>
      <c r="F109" s="5">
        <f>'C. Basanite FC 10kbar'!L111</f>
        <v>0.52946199999999999</v>
      </c>
      <c r="G109" s="6">
        <f>'C. Basanite FC 10kbar'!N111</f>
        <v>100</v>
      </c>
      <c r="H109" s="7">
        <f t="shared" si="17"/>
        <v>0</v>
      </c>
      <c r="I109" s="8">
        <f>'C. Basanite FC 10kbar'!R111</f>
        <v>40.405959000000003</v>
      </c>
      <c r="J109" s="9">
        <f>'C. Basanite FC 10kbar'!S111</f>
        <v>3.4696530000000001</v>
      </c>
      <c r="K109" s="9">
        <f>'C. Basanite FC 10kbar'!T111</f>
        <v>13.238676</v>
      </c>
      <c r="L109" s="9">
        <f>'C. Basanite FC 10kbar'!U111</f>
        <v>2.0397959999999999</v>
      </c>
      <c r="M109" s="9">
        <f>'C. Basanite FC 10kbar'!V111</f>
        <v>10.188981</v>
      </c>
      <c r="N109" s="9">
        <f>'C. Basanite FC 10kbar'!W111</f>
        <v>0.179982</v>
      </c>
      <c r="O109" s="9">
        <f>'C. Basanite FC 10kbar'!X111</f>
        <v>10.188981</v>
      </c>
      <c r="P109" s="9">
        <f>'C. Basanite FC 10kbar'!Y111</f>
        <v>12.038796</v>
      </c>
      <c r="Q109" s="9">
        <f>'C. Basanite FC 10kbar'!Z111</f>
        <v>1.539846</v>
      </c>
      <c r="R109" s="9">
        <f>'C. Basanite FC 10kbar'!AA111</f>
        <v>2.6997300000000002</v>
      </c>
      <c r="S109" s="9">
        <f>'C. Basanite FC 10kbar'!AB111</f>
        <v>1.8098190000000001</v>
      </c>
      <c r="T109" s="9">
        <f>'C. Basanite FC 10kbar'!AC111</f>
        <v>2.1997800000000001</v>
      </c>
      <c r="U109" s="10">
        <f>'C. Basanite FC 10kbar'!AH111</f>
        <v>0</v>
      </c>
      <c r="V109" s="5">
        <f>'C. Basanite FC 10kbar'!AI111</f>
        <v>0</v>
      </c>
      <c r="W109" s="5"/>
      <c r="X109" s="5"/>
      <c r="Y109" s="5"/>
      <c r="Z109" s="5"/>
      <c r="AA109" s="5"/>
      <c r="AB109" s="5">
        <f>'C. Basanite FC 10kbar'!AJ111</f>
        <v>0</v>
      </c>
      <c r="AC109" s="5">
        <f>'C. Basanite FC 10kbar'!AK111</f>
        <v>0</v>
      </c>
      <c r="AD109" s="10">
        <f>'C. Basanite FC 10kbar'!AL111</f>
        <v>0</v>
      </c>
      <c r="AE109" s="5">
        <f>'C. Basanite FC 10kbar'!AM111</f>
        <v>0</v>
      </c>
      <c r="AF109" s="5"/>
      <c r="AG109" s="5"/>
      <c r="AH109" s="5"/>
      <c r="AI109" s="5"/>
      <c r="AJ109" s="5"/>
      <c r="AK109" s="5">
        <f>'C. Basanite FC 10kbar'!AN111</f>
        <v>0</v>
      </c>
      <c r="AL109" s="5">
        <f>'C. Basanite FC 10kbar'!AO111</f>
        <v>0</v>
      </c>
      <c r="AM109" s="10">
        <f t="shared" si="19"/>
        <v>0</v>
      </c>
      <c r="AN109" s="5">
        <f t="shared" si="20"/>
        <v>0</v>
      </c>
      <c r="AO109" s="5"/>
      <c r="AP109" s="5"/>
      <c r="AQ109" s="5"/>
      <c r="AR109" s="5"/>
      <c r="AS109" s="5"/>
      <c r="AT109" s="5">
        <f t="shared" si="21"/>
        <v>0</v>
      </c>
      <c r="AU109" s="5">
        <f t="shared" si="22"/>
        <v>0</v>
      </c>
      <c r="AV109" s="10">
        <f t="shared" si="23"/>
        <v>100</v>
      </c>
      <c r="AW109" s="48">
        <f t="shared" si="18"/>
        <v>100</v>
      </c>
    </row>
    <row r="110" spans="1:49" x14ac:dyDescent="0.3">
      <c r="A110" s="2" t="s">
        <v>236</v>
      </c>
      <c r="B110" s="3">
        <f>'C. Basanite FC 10kbar'!A112</f>
        <v>106</v>
      </c>
      <c r="C110" s="2">
        <f>'C. Basanite FC 10kbar'!C112</f>
        <v>1294</v>
      </c>
      <c r="D110" s="2">
        <f>'C. Basanite FC 10kbar'!D112</f>
        <v>10000</v>
      </c>
      <c r="E110" s="5">
        <f>'B. LLD classification'!EA154</f>
        <v>2.8864853999907951</v>
      </c>
      <c r="F110" s="5">
        <f>'C. Basanite FC 10kbar'!L112</f>
        <v>0.532223</v>
      </c>
      <c r="G110" s="6">
        <f>'C. Basanite FC 10kbar'!N112</f>
        <v>100</v>
      </c>
      <c r="H110" s="7">
        <f t="shared" si="17"/>
        <v>0</v>
      </c>
      <c r="I110" s="8">
        <f>'C. Basanite FC 10kbar'!R112</f>
        <v>40.405959000000003</v>
      </c>
      <c r="J110" s="9">
        <f>'C. Basanite FC 10kbar'!S112</f>
        <v>3.4696530000000001</v>
      </c>
      <c r="K110" s="9">
        <f>'C. Basanite FC 10kbar'!T112</f>
        <v>13.238676</v>
      </c>
      <c r="L110" s="9">
        <f>'C. Basanite FC 10kbar'!U112</f>
        <v>2.0397959999999999</v>
      </c>
      <c r="M110" s="9">
        <f>'C. Basanite FC 10kbar'!V112</f>
        <v>10.188981</v>
      </c>
      <c r="N110" s="9">
        <f>'C. Basanite FC 10kbar'!W112</f>
        <v>0.179982</v>
      </c>
      <c r="O110" s="9">
        <f>'C. Basanite FC 10kbar'!X112</f>
        <v>10.188981</v>
      </c>
      <c r="P110" s="9">
        <f>'C. Basanite FC 10kbar'!Y112</f>
        <v>12.038796</v>
      </c>
      <c r="Q110" s="9">
        <f>'C. Basanite FC 10kbar'!Z112</f>
        <v>1.539846</v>
      </c>
      <c r="R110" s="9">
        <f>'C. Basanite FC 10kbar'!AA112</f>
        <v>2.6997300000000002</v>
      </c>
      <c r="S110" s="9">
        <f>'C. Basanite FC 10kbar'!AB112</f>
        <v>1.8098190000000001</v>
      </c>
      <c r="T110" s="9">
        <f>'C. Basanite FC 10kbar'!AC112</f>
        <v>2.1997800000000001</v>
      </c>
      <c r="U110" s="10">
        <f>'C. Basanite FC 10kbar'!AH112</f>
        <v>0</v>
      </c>
      <c r="V110" s="5">
        <f>'C. Basanite FC 10kbar'!AI112</f>
        <v>0</v>
      </c>
      <c r="W110" s="5"/>
      <c r="X110" s="5"/>
      <c r="Y110" s="5"/>
      <c r="Z110" s="5"/>
      <c r="AA110" s="5"/>
      <c r="AB110" s="5">
        <f>'C. Basanite FC 10kbar'!AJ112</f>
        <v>0</v>
      </c>
      <c r="AC110" s="5">
        <f>'C. Basanite FC 10kbar'!AK112</f>
        <v>0</v>
      </c>
      <c r="AD110" s="10">
        <f>'C. Basanite FC 10kbar'!AL112</f>
        <v>0</v>
      </c>
      <c r="AE110" s="5">
        <f>'C. Basanite FC 10kbar'!AM112</f>
        <v>0</v>
      </c>
      <c r="AF110" s="5"/>
      <c r="AG110" s="5"/>
      <c r="AH110" s="5"/>
      <c r="AI110" s="5"/>
      <c r="AJ110" s="5"/>
      <c r="AK110" s="5">
        <f>'C. Basanite FC 10kbar'!AN112</f>
        <v>0</v>
      </c>
      <c r="AL110" s="5">
        <f>'C. Basanite FC 10kbar'!AO112</f>
        <v>0</v>
      </c>
      <c r="AM110" s="10">
        <f t="shared" si="19"/>
        <v>0</v>
      </c>
      <c r="AN110" s="5">
        <f t="shared" si="20"/>
        <v>0</v>
      </c>
      <c r="AO110" s="5"/>
      <c r="AP110" s="5"/>
      <c r="AQ110" s="5"/>
      <c r="AR110" s="5"/>
      <c r="AS110" s="5"/>
      <c r="AT110" s="5">
        <f t="shared" si="21"/>
        <v>0</v>
      </c>
      <c r="AU110" s="5">
        <f t="shared" si="22"/>
        <v>0</v>
      </c>
      <c r="AV110" s="10">
        <f t="shared" si="23"/>
        <v>100</v>
      </c>
      <c r="AW110" s="48">
        <f t="shared" si="18"/>
        <v>100</v>
      </c>
    </row>
    <row r="111" spans="1:49" x14ac:dyDescent="0.3">
      <c r="A111" s="2" t="s">
        <v>236</v>
      </c>
      <c r="B111" s="3">
        <f>'C. Basanite FC 10kbar'!A113</f>
        <v>107</v>
      </c>
      <c r="C111" s="2">
        <f>'C. Basanite FC 10kbar'!C113</f>
        <v>1293</v>
      </c>
      <c r="D111" s="2">
        <f>'C. Basanite FC 10kbar'!D113</f>
        <v>10000</v>
      </c>
      <c r="E111" s="5">
        <f>'B. LLD classification'!EA155</f>
        <v>2.8869164913198944</v>
      </c>
      <c r="F111" s="5">
        <f>'C. Basanite FC 10kbar'!L113</f>
        <v>0.53498800000000002</v>
      </c>
      <c r="G111" s="6">
        <f>'C. Basanite FC 10kbar'!N113</f>
        <v>100</v>
      </c>
      <c r="H111" s="7">
        <f t="shared" si="17"/>
        <v>0</v>
      </c>
      <c r="I111" s="8">
        <f>'C. Basanite FC 10kbar'!R113</f>
        <v>40.405959000000003</v>
      </c>
      <c r="J111" s="9">
        <f>'C. Basanite FC 10kbar'!S113</f>
        <v>3.4696530000000001</v>
      </c>
      <c r="K111" s="9">
        <f>'C. Basanite FC 10kbar'!T113</f>
        <v>13.238676</v>
      </c>
      <c r="L111" s="9">
        <f>'C. Basanite FC 10kbar'!U113</f>
        <v>2.0397959999999999</v>
      </c>
      <c r="M111" s="9">
        <f>'C. Basanite FC 10kbar'!V113</f>
        <v>10.188981</v>
      </c>
      <c r="N111" s="9">
        <f>'C. Basanite FC 10kbar'!W113</f>
        <v>0.179982</v>
      </c>
      <c r="O111" s="9">
        <f>'C. Basanite FC 10kbar'!X113</f>
        <v>10.188981</v>
      </c>
      <c r="P111" s="9">
        <f>'C. Basanite FC 10kbar'!Y113</f>
        <v>12.038796</v>
      </c>
      <c r="Q111" s="9">
        <f>'C. Basanite FC 10kbar'!Z113</f>
        <v>1.539846</v>
      </c>
      <c r="R111" s="9">
        <f>'C. Basanite FC 10kbar'!AA113</f>
        <v>2.6997300000000002</v>
      </c>
      <c r="S111" s="9">
        <f>'C. Basanite FC 10kbar'!AB113</f>
        <v>1.8098190000000001</v>
      </c>
      <c r="T111" s="9">
        <f>'C. Basanite FC 10kbar'!AC113</f>
        <v>2.1997800000000001</v>
      </c>
      <c r="U111" s="10">
        <f>'C. Basanite FC 10kbar'!AH113</f>
        <v>0</v>
      </c>
      <c r="V111" s="5">
        <f>'C. Basanite FC 10kbar'!AI113</f>
        <v>0</v>
      </c>
      <c r="W111" s="5"/>
      <c r="X111" s="5"/>
      <c r="Y111" s="5"/>
      <c r="Z111" s="5"/>
      <c r="AA111" s="5"/>
      <c r="AB111" s="5">
        <f>'C. Basanite FC 10kbar'!AJ113</f>
        <v>0</v>
      </c>
      <c r="AC111" s="5">
        <f>'C. Basanite FC 10kbar'!AK113</f>
        <v>0</v>
      </c>
      <c r="AD111" s="10">
        <f>'C. Basanite FC 10kbar'!AL113</f>
        <v>0</v>
      </c>
      <c r="AE111" s="5">
        <f>'C. Basanite FC 10kbar'!AM113</f>
        <v>0</v>
      </c>
      <c r="AF111" s="5"/>
      <c r="AG111" s="5"/>
      <c r="AH111" s="5"/>
      <c r="AI111" s="5"/>
      <c r="AJ111" s="5"/>
      <c r="AK111" s="5">
        <f>'C. Basanite FC 10kbar'!AN113</f>
        <v>0</v>
      </c>
      <c r="AL111" s="5">
        <f>'C. Basanite FC 10kbar'!AO113</f>
        <v>0</v>
      </c>
      <c r="AM111" s="10">
        <f t="shared" si="19"/>
        <v>0</v>
      </c>
      <c r="AN111" s="5">
        <f t="shared" si="20"/>
        <v>0</v>
      </c>
      <c r="AO111" s="5"/>
      <c r="AP111" s="5"/>
      <c r="AQ111" s="5"/>
      <c r="AR111" s="5"/>
      <c r="AS111" s="5"/>
      <c r="AT111" s="5">
        <f t="shared" si="21"/>
        <v>0</v>
      </c>
      <c r="AU111" s="5">
        <f t="shared" si="22"/>
        <v>0</v>
      </c>
      <c r="AV111" s="10">
        <f t="shared" si="23"/>
        <v>100</v>
      </c>
      <c r="AW111" s="48">
        <f t="shared" si="18"/>
        <v>100</v>
      </c>
    </row>
    <row r="112" spans="1:49" x14ac:dyDescent="0.3">
      <c r="A112" s="2" t="s">
        <v>236</v>
      </c>
      <c r="B112" s="3">
        <f>'C. Basanite FC 10kbar'!A114</f>
        <v>108</v>
      </c>
      <c r="C112" s="2">
        <f>'C. Basanite FC 10kbar'!C114</f>
        <v>1292</v>
      </c>
      <c r="D112" s="2">
        <f>'C. Basanite FC 10kbar'!D114</f>
        <v>10000</v>
      </c>
      <c r="E112" s="5">
        <f>'B. LLD classification'!EA156</f>
        <v>2.8873478129942973</v>
      </c>
      <c r="F112" s="5">
        <f>'C. Basanite FC 10kbar'!L114</f>
        <v>0.53775600000000001</v>
      </c>
      <c r="G112" s="6">
        <f>'C. Basanite FC 10kbar'!N114</f>
        <v>100</v>
      </c>
      <c r="H112" s="7">
        <f t="shared" si="17"/>
        <v>0</v>
      </c>
      <c r="I112" s="8">
        <f>'C. Basanite FC 10kbar'!R114</f>
        <v>40.405959000000003</v>
      </c>
      <c r="J112" s="9">
        <f>'C. Basanite FC 10kbar'!S114</f>
        <v>3.4696530000000001</v>
      </c>
      <c r="K112" s="9">
        <f>'C. Basanite FC 10kbar'!T114</f>
        <v>13.238676</v>
      </c>
      <c r="L112" s="9">
        <f>'C. Basanite FC 10kbar'!U114</f>
        <v>2.0397959999999999</v>
      </c>
      <c r="M112" s="9">
        <f>'C. Basanite FC 10kbar'!V114</f>
        <v>10.188981</v>
      </c>
      <c r="N112" s="9">
        <f>'C. Basanite FC 10kbar'!W114</f>
        <v>0.179982</v>
      </c>
      <c r="O112" s="9">
        <f>'C. Basanite FC 10kbar'!X114</f>
        <v>10.188981</v>
      </c>
      <c r="P112" s="9">
        <f>'C. Basanite FC 10kbar'!Y114</f>
        <v>12.038796</v>
      </c>
      <c r="Q112" s="9">
        <f>'C. Basanite FC 10kbar'!Z114</f>
        <v>1.539846</v>
      </c>
      <c r="R112" s="9">
        <f>'C. Basanite FC 10kbar'!AA114</f>
        <v>2.6997300000000002</v>
      </c>
      <c r="S112" s="9">
        <f>'C. Basanite FC 10kbar'!AB114</f>
        <v>1.8098190000000001</v>
      </c>
      <c r="T112" s="9">
        <f>'C. Basanite FC 10kbar'!AC114</f>
        <v>2.1997800000000001</v>
      </c>
      <c r="U112" s="10">
        <f>'C. Basanite FC 10kbar'!AH114</f>
        <v>0</v>
      </c>
      <c r="V112" s="5">
        <f>'C. Basanite FC 10kbar'!AI114</f>
        <v>0</v>
      </c>
      <c r="W112" s="5"/>
      <c r="X112" s="5"/>
      <c r="Y112" s="5"/>
      <c r="Z112" s="5"/>
      <c r="AA112" s="5"/>
      <c r="AB112" s="5">
        <f>'C. Basanite FC 10kbar'!AJ114</f>
        <v>0</v>
      </c>
      <c r="AC112" s="5">
        <f>'C. Basanite FC 10kbar'!AK114</f>
        <v>0</v>
      </c>
      <c r="AD112" s="10">
        <f>'C. Basanite FC 10kbar'!AL114</f>
        <v>0</v>
      </c>
      <c r="AE112" s="5">
        <f>'C. Basanite FC 10kbar'!AM114</f>
        <v>0</v>
      </c>
      <c r="AF112" s="5"/>
      <c r="AG112" s="5"/>
      <c r="AH112" s="5"/>
      <c r="AI112" s="5"/>
      <c r="AJ112" s="5"/>
      <c r="AK112" s="5">
        <f>'C. Basanite FC 10kbar'!AN114</f>
        <v>0</v>
      </c>
      <c r="AL112" s="5">
        <f>'C. Basanite FC 10kbar'!AO114</f>
        <v>0</v>
      </c>
      <c r="AM112" s="10">
        <f t="shared" si="19"/>
        <v>0</v>
      </c>
      <c r="AN112" s="5">
        <f t="shared" si="20"/>
        <v>0</v>
      </c>
      <c r="AO112" s="5"/>
      <c r="AP112" s="5"/>
      <c r="AQ112" s="5"/>
      <c r="AR112" s="5"/>
      <c r="AS112" s="5"/>
      <c r="AT112" s="5">
        <f t="shared" si="21"/>
        <v>0</v>
      </c>
      <c r="AU112" s="5">
        <f t="shared" si="22"/>
        <v>0</v>
      </c>
      <c r="AV112" s="10">
        <f t="shared" si="23"/>
        <v>100</v>
      </c>
      <c r="AW112" s="48">
        <f t="shared" si="18"/>
        <v>100</v>
      </c>
    </row>
    <row r="113" spans="1:49" x14ac:dyDescent="0.3">
      <c r="A113" s="2" t="s">
        <v>236</v>
      </c>
      <c r="B113" s="3">
        <f>'C. Basanite FC 10kbar'!A115</f>
        <v>109</v>
      </c>
      <c r="C113" s="2">
        <f>'C. Basanite FC 10kbar'!C115</f>
        <v>1291</v>
      </c>
      <c r="D113" s="2">
        <f>'C. Basanite FC 10kbar'!D115</f>
        <v>10000</v>
      </c>
      <c r="E113" s="5">
        <f>'B. LLD classification'!EA157</f>
        <v>2.8877793652082646</v>
      </c>
      <c r="F113" s="5">
        <f>'C. Basanite FC 10kbar'!L115</f>
        <v>0.54052699999999998</v>
      </c>
      <c r="G113" s="6">
        <f>'C. Basanite FC 10kbar'!N115</f>
        <v>100</v>
      </c>
      <c r="H113" s="7">
        <f t="shared" si="17"/>
        <v>0</v>
      </c>
      <c r="I113" s="8">
        <f>'C. Basanite FC 10kbar'!R115</f>
        <v>40.405959000000003</v>
      </c>
      <c r="J113" s="9">
        <f>'C. Basanite FC 10kbar'!S115</f>
        <v>3.4696530000000001</v>
      </c>
      <c r="K113" s="9">
        <f>'C. Basanite FC 10kbar'!T115</f>
        <v>13.238676</v>
      </c>
      <c r="L113" s="9">
        <f>'C. Basanite FC 10kbar'!U115</f>
        <v>2.0397959999999999</v>
      </c>
      <c r="M113" s="9">
        <f>'C. Basanite FC 10kbar'!V115</f>
        <v>10.188981</v>
      </c>
      <c r="N113" s="9">
        <f>'C. Basanite FC 10kbar'!W115</f>
        <v>0.179982</v>
      </c>
      <c r="O113" s="9">
        <f>'C. Basanite FC 10kbar'!X115</f>
        <v>10.188981</v>
      </c>
      <c r="P113" s="9">
        <f>'C. Basanite FC 10kbar'!Y115</f>
        <v>12.038796</v>
      </c>
      <c r="Q113" s="9">
        <f>'C. Basanite FC 10kbar'!Z115</f>
        <v>1.539846</v>
      </c>
      <c r="R113" s="9">
        <f>'C. Basanite FC 10kbar'!AA115</f>
        <v>2.6997300000000002</v>
      </c>
      <c r="S113" s="9">
        <f>'C. Basanite FC 10kbar'!AB115</f>
        <v>1.8098190000000001</v>
      </c>
      <c r="T113" s="9">
        <f>'C. Basanite FC 10kbar'!AC115</f>
        <v>2.1997800000000001</v>
      </c>
      <c r="U113" s="10">
        <f>'C. Basanite FC 10kbar'!AH115</f>
        <v>0</v>
      </c>
      <c r="V113" s="5">
        <f>'C. Basanite FC 10kbar'!AI115</f>
        <v>0</v>
      </c>
      <c r="W113" s="5"/>
      <c r="X113" s="5"/>
      <c r="Y113" s="5"/>
      <c r="Z113" s="5"/>
      <c r="AA113" s="5"/>
      <c r="AB113" s="5">
        <f>'C. Basanite FC 10kbar'!AJ115</f>
        <v>0</v>
      </c>
      <c r="AC113" s="5">
        <f>'C. Basanite FC 10kbar'!AK115</f>
        <v>0</v>
      </c>
      <c r="AD113" s="10">
        <f>'C. Basanite FC 10kbar'!AL115</f>
        <v>0</v>
      </c>
      <c r="AE113" s="5">
        <f>'C. Basanite FC 10kbar'!AM115</f>
        <v>0</v>
      </c>
      <c r="AF113" s="5"/>
      <c r="AG113" s="5"/>
      <c r="AH113" s="5"/>
      <c r="AI113" s="5"/>
      <c r="AJ113" s="5"/>
      <c r="AK113" s="5">
        <f>'C. Basanite FC 10kbar'!AN115</f>
        <v>0</v>
      </c>
      <c r="AL113" s="5">
        <f>'C. Basanite FC 10kbar'!AO115</f>
        <v>0</v>
      </c>
      <c r="AM113" s="10">
        <f t="shared" si="19"/>
        <v>0</v>
      </c>
      <c r="AN113" s="5">
        <f t="shared" si="20"/>
        <v>0</v>
      </c>
      <c r="AO113" s="5"/>
      <c r="AP113" s="5"/>
      <c r="AQ113" s="5"/>
      <c r="AR113" s="5"/>
      <c r="AS113" s="5"/>
      <c r="AT113" s="5">
        <f t="shared" si="21"/>
        <v>0</v>
      </c>
      <c r="AU113" s="5">
        <f t="shared" si="22"/>
        <v>0</v>
      </c>
      <c r="AV113" s="10">
        <f t="shared" si="23"/>
        <v>100</v>
      </c>
      <c r="AW113" s="48">
        <f t="shared" si="18"/>
        <v>100</v>
      </c>
    </row>
    <row r="114" spans="1:49" x14ac:dyDescent="0.3">
      <c r="A114" s="2" t="s">
        <v>236</v>
      </c>
      <c r="B114" s="3">
        <f>'C. Basanite FC 10kbar'!A116</f>
        <v>110</v>
      </c>
      <c r="C114" s="2">
        <f>'C. Basanite FC 10kbar'!C116</f>
        <v>1290</v>
      </c>
      <c r="D114" s="2">
        <f>'C. Basanite FC 10kbar'!D116</f>
        <v>10000</v>
      </c>
      <c r="E114" s="5">
        <f>'B. LLD classification'!EA158</f>
        <v>2.8882111481562851</v>
      </c>
      <c r="F114" s="5">
        <f>'C. Basanite FC 10kbar'!L116</f>
        <v>0.54330199999999995</v>
      </c>
      <c r="G114" s="6">
        <f>'C. Basanite FC 10kbar'!N116</f>
        <v>100</v>
      </c>
      <c r="H114" s="7">
        <f t="shared" si="17"/>
        <v>0</v>
      </c>
      <c r="I114" s="8">
        <f>'C. Basanite FC 10kbar'!R116</f>
        <v>40.405959000000003</v>
      </c>
      <c r="J114" s="9">
        <f>'C. Basanite FC 10kbar'!S116</f>
        <v>3.4696530000000001</v>
      </c>
      <c r="K114" s="9">
        <f>'C. Basanite FC 10kbar'!T116</f>
        <v>13.238676</v>
      </c>
      <c r="L114" s="9">
        <f>'C. Basanite FC 10kbar'!U116</f>
        <v>2.0397959999999999</v>
      </c>
      <c r="M114" s="9">
        <f>'C. Basanite FC 10kbar'!V116</f>
        <v>10.188981</v>
      </c>
      <c r="N114" s="9">
        <f>'C. Basanite FC 10kbar'!W116</f>
        <v>0.179982</v>
      </c>
      <c r="O114" s="9">
        <f>'C. Basanite FC 10kbar'!X116</f>
        <v>10.188981</v>
      </c>
      <c r="P114" s="9">
        <f>'C. Basanite FC 10kbar'!Y116</f>
        <v>12.038796</v>
      </c>
      <c r="Q114" s="9">
        <f>'C. Basanite FC 10kbar'!Z116</f>
        <v>1.539846</v>
      </c>
      <c r="R114" s="9">
        <f>'C. Basanite FC 10kbar'!AA116</f>
        <v>2.6997300000000002</v>
      </c>
      <c r="S114" s="9">
        <f>'C. Basanite FC 10kbar'!AB116</f>
        <v>1.8098190000000001</v>
      </c>
      <c r="T114" s="9">
        <f>'C. Basanite FC 10kbar'!AC116</f>
        <v>2.1997800000000001</v>
      </c>
      <c r="U114" s="10">
        <f>'C. Basanite FC 10kbar'!AH116</f>
        <v>0</v>
      </c>
      <c r="V114" s="5">
        <f>'C. Basanite FC 10kbar'!AI116</f>
        <v>0</v>
      </c>
      <c r="W114" s="5"/>
      <c r="X114" s="5"/>
      <c r="Y114" s="5"/>
      <c r="Z114" s="5"/>
      <c r="AA114" s="5"/>
      <c r="AB114" s="5">
        <f>'C. Basanite FC 10kbar'!AJ116</f>
        <v>0</v>
      </c>
      <c r="AC114" s="5">
        <f>'C. Basanite FC 10kbar'!AK116</f>
        <v>0</v>
      </c>
      <c r="AD114" s="10">
        <f>'C. Basanite FC 10kbar'!AL116</f>
        <v>0</v>
      </c>
      <c r="AE114" s="5">
        <f>'C. Basanite FC 10kbar'!AM116</f>
        <v>0</v>
      </c>
      <c r="AF114" s="5"/>
      <c r="AG114" s="5"/>
      <c r="AH114" s="5"/>
      <c r="AI114" s="5"/>
      <c r="AJ114" s="5"/>
      <c r="AK114" s="5">
        <f>'C. Basanite FC 10kbar'!AN116</f>
        <v>0</v>
      </c>
      <c r="AL114" s="5">
        <f>'C. Basanite FC 10kbar'!AO116</f>
        <v>0</v>
      </c>
      <c r="AM114" s="10">
        <f t="shared" si="19"/>
        <v>0</v>
      </c>
      <c r="AN114" s="5">
        <f t="shared" si="20"/>
        <v>0</v>
      </c>
      <c r="AO114" s="5"/>
      <c r="AP114" s="5"/>
      <c r="AQ114" s="5"/>
      <c r="AR114" s="5"/>
      <c r="AS114" s="5"/>
      <c r="AT114" s="5">
        <f t="shared" si="21"/>
        <v>0</v>
      </c>
      <c r="AU114" s="5">
        <f t="shared" si="22"/>
        <v>0</v>
      </c>
      <c r="AV114" s="10">
        <f t="shared" si="23"/>
        <v>100</v>
      </c>
      <c r="AW114" s="48">
        <f t="shared" si="18"/>
        <v>100</v>
      </c>
    </row>
    <row r="115" spans="1:49" x14ac:dyDescent="0.3">
      <c r="A115" s="2" t="s">
        <v>236</v>
      </c>
      <c r="B115" s="3">
        <f>'C. Basanite FC 10kbar'!A117</f>
        <v>111</v>
      </c>
      <c r="C115" s="2">
        <f>'C. Basanite FC 10kbar'!C117</f>
        <v>1289</v>
      </c>
      <c r="D115" s="2">
        <f>'C. Basanite FC 10kbar'!D117</f>
        <v>10000</v>
      </c>
      <c r="E115" s="5">
        <f>'B. LLD classification'!EA159</f>
        <v>2.8886431620330817</v>
      </c>
      <c r="F115" s="5">
        <f>'C. Basanite FC 10kbar'!L117</f>
        <v>0.54608100000000004</v>
      </c>
      <c r="G115" s="6">
        <f>'C. Basanite FC 10kbar'!N117</f>
        <v>100</v>
      </c>
      <c r="H115" s="7">
        <f t="shared" si="17"/>
        <v>0</v>
      </c>
      <c r="I115" s="8">
        <f>'C. Basanite FC 10kbar'!R117</f>
        <v>40.405959000000003</v>
      </c>
      <c r="J115" s="9">
        <f>'C. Basanite FC 10kbar'!S117</f>
        <v>3.4696530000000001</v>
      </c>
      <c r="K115" s="9">
        <f>'C. Basanite FC 10kbar'!T117</f>
        <v>13.238676</v>
      </c>
      <c r="L115" s="9">
        <f>'C. Basanite FC 10kbar'!U117</f>
        <v>2.0397959999999999</v>
      </c>
      <c r="M115" s="9">
        <f>'C. Basanite FC 10kbar'!V117</f>
        <v>10.188981</v>
      </c>
      <c r="N115" s="9">
        <f>'C. Basanite FC 10kbar'!W117</f>
        <v>0.179982</v>
      </c>
      <c r="O115" s="9">
        <f>'C. Basanite FC 10kbar'!X117</f>
        <v>10.188981</v>
      </c>
      <c r="P115" s="9">
        <f>'C. Basanite FC 10kbar'!Y117</f>
        <v>12.038796</v>
      </c>
      <c r="Q115" s="9">
        <f>'C. Basanite FC 10kbar'!Z117</f>
        <v>1.539846</v>
      </c>
      <c r="R115" s="9">
        <f>'C. Basanite FC 10kbar'!AA117</f>
        <v>2.6997300000000002</v>
      </c>
      <c r="S115" s="9">
        <f>'C. Basanite FC 10kbar'!AB117</f>
        <v>1.8098190000000001</v>
      </c>
      <c r="T115" s="9">
        <f>'C. Basanite FC 10kbar'!AC117</f>
        <v>2.1997800000000001</v>
      </c>
      <c r="U115" s="10">
        <f>'C. Basanite FC 10kbar'!AH117</f>
        <v>0</v>
      </c>
      <c r="V115" s="5">
        <f>'C. Basanite FC 10kbar'!AI117</f>
        <v>0</v>
      </c>
      <c r="W115" s="5"/>
      <c r="X115" s="5"/>
      <c r="Y115" s="5"/>
      <c r="Z115" s="5"/>
      <c r="AA115" s="5"/>
      <c r="AB115" s="5">
        <f>'C. Basanite FC 10kbar'!AJ117</f>
        <v>0</v>
      </c>
      <c r="AC115" s="5">
        <f>'C. Basanite FC 10kbar'!AK117</f>
        <v>0</v>
      </c>
      <c r="AD115" s="10">
        <f>'C. Basanite FC 10kbar'!AL117</f>
        <v>0</v>
      </c>
      <c r="AE115" s="5">
        <f>'C. Basanite FC 10kbar'!AM117</f>
        <v>0</v>
      </c>
      <c r="AF115" s="5"/>
      <c r="AG115" s="5"/>
      <c r="AH115" s="5"/>
      <c r="AI115" s="5"/>
      <c r="AJ115" s="5"/>
      <c r="AK115" s="5">
        <f>'C. Basanite FC 10kbar'!AN117</f>
        <v>0</v>
      </c>
      <c r="AL115" s="5">
        <f>'C. Basanite FC 10kbar'!AO117</f>
        <v>0</v>
      </c>
      <c r="AM115" s="10">
        <f t="shared" si="19"/>
        <v>0</v>
      </c>
      <c r="AN115" s="5">
        <f t="shared" si="20"/>
        <v>0</v>
      </c>
      <c r="AO115" s="5"/>
      <c r="AP115" s="5"/>
      <c r="AQ115" s="5"/>
      <c r="AR115" s="5"/>
      <c r="AS115" s="5"/>
      <c r="AT115" s="5">
        <f t="shared" si="21"/>
        <v>0</v>
      </c>
      <c r="AU115" s="5">
        <f t="shared" si="22"/>
        <v>0</v>
      </c>
      <c r="AV115" s="10">
        <f t="shared" si="23"/>
        <v>100</v>
      </c>
      <c r="AW115" s="48">
        <f t="shared" si="18"/>
        <v>100</v>
      </c>
    </row>
    <row r="116" spans="1:49" x14ac:dyDescent="0.3">
      <c r="A116" s="2" t="s">
        <v>236</v>
      </c>
      <c r="B116" s="3">
        <f>'C. Basanite FC 10kbar'!A118</f>
        <v>112</v>
      </c>
      <c r="C116" s="2">
        <f>'C. Basanite FC 10kbar'!C118</f>
        <v>1288</v>
      </c>
      <c r="D116" s="2">
        <f>'C. Basanite FC 10kbar'!D118</f>
        <v>10000</v>
      </c>
      <c r="E116" s="5">
        <f>'B. LLD classification'!EA160</f>
        <v>2.8890754070336113</v>
      </c>
      <c r="F116" s="5">
        <f>'C. Basanite FC 10kbar'!L118</f>
        <v>0.54886299999999999</v>
      </c>
      <c r="G116" s="6">
        <f>'C. Basanite FC 10kbar'!N118</f>
        <v>100</v>
      </c>
      <c r="H116" s="7">
        <f t="shared" si="17"/>
        <v>0</v>
      </c>
      <c r="I116" s="8">
        <f>'C. Basanite FC 10kbar'!R118</f>
        <v>40.405959000000003</v>
      </c>
      <c r="J116" s="9">
        <f>'C. Basanite FC 10kbar'!S118</f>
        <v>3.4696530000000001</v>
      </c>
      <c r="K116" s="9">
        <f>'C. Basanite FC 10kbar'!T118</f>
        <v>13.238676</v>
      </c>
      <c r="L116" s="9">
        <f>'C. Basanite FC 10kbar'!U118</f>
        <v>2.0397959999999999</v>
      </c>
      <c r="M116" s="9">
        <f>'C. Basanite FC 10kbar'!V118</f>
        <v>10.188981</v>
      </c>
      <c r="N116" s="9">
        <f>'C. Basanite FC 10kbar'!W118</f>
        <v>0.179982</v>
      </c>
      <c r="O116" s="9">
        <f>'C. Basanite FC 10kbar'!X118</f>
        <v>10.188981</v>
      </c>
      <c r="P116" s="9">
        <f>'C. Basanite FC 10kbar'!Y118</f>
        <v>12.038796</v>
      </c>
      <c r="Q116" s="9">
        <f>'C. Basanite FC 10kbar'!Z118</f>
        <v>1.539846</v>
      </c>
      <c r="R116" s="9">
        <f>'C. Basanite FC 10kbar'!AA118</f>
        <v>2.6997300000000002</v>
      </c>
      <c r="S116" s="9">
        <f>'C. Basanite FC 10kbar'!AB118</f>
        <v>1.8098190000000001</v>
      </c>
      <c r="T116" s="9">
        <f>'C. Basanite FC 10kbar'!AC118</f>
        <v>2.1997800000000001</v>
      </c>
      <c r="U116" s="10">
        <f>'C. Basanite FC 10kbar'!AH118</f>
        <v>0</v>
      </c>
      <c r="V116" s="5">
        <f>'C. Basanite FC 10kbar'!AI118</f>
        <v>0</v>
      </c>
      <c r="W116" s="5"/>
      <c r="X116" s="5"/>
      <c r="Y116" s="5"/>
      <c r="Z116" s="5"/>
      <c r="AA116" s="5"/>
      <c r="AB116" s="5">
        <f>'C. Basanite FC 10kbar'!AJ118</f>
        <v>0</v>
      </c>
      <c r="AC116" s="5">
        <f>'C. Basanite FC 10kbar'!AK118</f>
        <v>0</v>
      </c>
      <c r="AD116" s="10">
        <f>'C. Basanite FC 10kbar'!AL118</f>
        <v>0</v>
      </c>
      <c r="AE116" s="5">
        <f>'C. Basanite FC 10kbar'!AM118</f>
        <v>0</v>
      </c>
      <c r="AF116" s="5"/>
      <c r="AG116" s="5"/>
      <c r="AH116" s="5"/>
      <c r="AI116" s="5"/>
      <c r="AJ116" s="5"/>
      <c r="AK116" s="5">
        <f>'C. Basanite FC 10kbar'!AN118</f>
        <v>0</v>
      </c>
      <c r="AL116" s="5">
        <f>'C. Basanite FC 10kbar'!AO118</f>
        <v>0</v>
      </c>
      <c r="AM116" s="10">
        <f t="shared" si="19"/>
        <v>0</v>
      </c>
      <c r="AN116" s="5">
        <f t="shared" si="20"/>
        <v>0</v>
      </c>
      <c r="AO116" s="5"/>
      <c r="AP116" s="5"/>
      <c r="AQ116" s="5"/>
      <c r="AR116" s="5"/>
      <c r="AS116" s="5"/>
      <c r="AT116" s="5">
        <f t="shared" si="21"/>
        <v>0</v>
      </c>
      <c r="AU116" s="5">
        <f t="shared" si="22"/>
        <v>0</v>
      </c>
      <c r="AV116" s="10">
        <f t="shared" si="23"/>
        <v>100</v>
      </c>
      <c r="AW116" s="48">
        <f t="shared" si="18"/>
        <v>100</v>
      </c>
    </row>
    <row r="117" spans="1:49" x14ac:dyDescent="0.3">
      <c r="A117" s="2" t="s">
        <v>236</v>
      </c>
      <c r="B117" s="3">
        <f>'C. Basanite FC 10kbar'!A119</f>
        <v>113</v>
      </c>
      <c r="C117" s="2">
        <f>'C. Basanite FC 10kbar'!C119</f>
        <v>1287</v>
      </c>
      <c r="D117" s="2">
        <f>'C. Basanite FC 10kbar'!D119</f>
        <v>10000</v>
      </c>
      <c r="E117" s="5">
        <f>'B. LLD classification'!EA161</f>
        <v>2.8895078833530601</v>
      </c>
      <c r="F117" s="5">
        <f>'C. Basanite FC 10kbar'!L119</f>
        <v>0.55164800000000003</v>
      </c>
      <c r="G117" s="6">
        <f>'C. Basanite FC 10kbar'!N119</f>
        <v>100</v>
      </c>
      <c r="H117" s="7">
        <f>100-G117</f>
        <v>0</v>
      </c>
      <c r="I117" s="8">
        <f>'C. Basanite FC 10kbar'!R119</f>
        <v>40.405959000000003</v>
      </c>
      <c r="J117" s="9">
        <f>'C. Basanite FC 10kbar'!S119</f>
        <v>3.4696530000000001</v>
      </c>
      <c r="K117" s="9">
        <f>'C. Basanite FC 10kbar'!T119</f>
        <v>13.238676</v>
      </c>
      <c r="L117" s="9">
        <f>'C. Basanite FC 10kbar'!U119</f>
        <v>2.0397959999999999</v>
      </c>
      <c r="M117" s="9">
        <f>'C. Basanite FC 10kbar'!V119</f>
        <v>10.188981</v>
      </c>
      <c r="N117" s="9">
        <f>'C. Basanite FC 10kbar'!W119</f>
        <v>0.179982</v>
      </c>
      <c r="O117" s="9">
        <f>'C. Basanite FC 10kbar'!X119</f>
        <v>10.188981</v>
      </c>
      <c r="P117" s="9">
        <f>'C. Basanite FC 10kbar'!Y119</f>
        <v>12.038796</v>
      </c>
      <c r="Q117" s="9">
        <f>'C. Basanite FC 10kbar'!Z119</f>
        <v>1.539846</v>
      </c>
      <c r="R117" s="9">
        <f>'C. Basanite FC 10kbar'!AA119</f>
        <v>2.6997300000000002</v>
      </c>
      <c r="S117" s="9">
        <f>'C. Basanite FC 10kbar'!AB119</f>
        <v>1.8098190000000001</v>
      </c>
      <c r="T117" s="9">
        <f>'C. Basanite FC 10kbar'!AC119</f>
        <v>2.1997800000000001</v>
      </c>
      <c r="U117" s="10">
        <f>'C. Basanite FC 10kbar'!AH119</f>
        <v>0</v>
      </c>
      <c r="V117" s="5">
        <f>'C. Basanite FC 10kbar'!AI119</f>
        <v>0</v>
      </c>
      <c r="W117" s="5"/>
      <c r="X117" s="5"/>
      <c r="Y117" s="5"/>
      <c r="Z117" s="5"/>
      <c r="AA117" s="5"/>
      <c r="AB117" s="5">
        <f>'C. Basanite FC 10kbar'!AJ119</f>
        <v>0</v>
      </c>
      <c r="AC117" s="5">
        <f>'C. Basanite FC 10kbar'!AK119</f>
        <v>0</v>
      </c>
      <c r="AD117" s="10">
        <f>'C. Basanite FC 10kbar'!AL119</f>
        <v>0</v>
      </c>
      <c r="AE117" s="5">
        <f>'C. Basanite FC 10kbar'!AM119</f>
        <v>0</v>
      </c>
      <c r="AF117" s="5"/>
      <c r="AG117" s="5"/>
      <c r="AH117" s="5"/>
      <c r="AI117" s="5"/>
      <c r="AJ117" s="5"/>
      <c r="AK117" s="5">
        <f>'C. Basanite FC 10kbar'!AN119</f>
        <v>0</v>
      </c>
      <c r="AL117" s="5">
        <f>'C. Basanite FC 10kbar'!AO119</f>
        <v>0</v>
      </c>
      <c r="AM117" s="10">
        <f t="shared" si="19"/>
        <v>0</v>
      </c>
      <c r="AN117" s="5">
        <f t="shared" si="20"/>
        <v>0</v>
      </c>
      <c r="AO117" s="5"/>
      <c r="AP117" s="5"/>
      <c r="AQ117" s="5"/>
      <c r="AR117" s="5"/>
      <c r="AS117" s="5"/>
      <c r="AT117" s="5">
        <f t="shared" si="21"/>
        <v>0</v>
      </c>
      <c r="AU117" s="5">
        <f t="shared" si="22"/>
        <v>0</v>
      </c>
      <c r="AV117" s="10">
        <f t="shared" si="23"/>
        <v>100</v>
      </c>
      <c r="AW117" s="48">
        <f t="shared" si="18"/>
        <v>100</v>
      </c>
    </row>
    <row r="118" spans="1:49" x14ac:dyDescent="0.3">
      <c r="A118" s="2" t="s">
        <v>236</v>
      </c>
      <c r="B118" s="3">
        <f>'C. Basanite FC 10kbar'!A120</f>
        <v>114</v>
      </c>
      <c r="C118" s="2">
        <f>'C. Basanite FC 10kbar'!C120</f>
        <v>1286</v>
      </c>
      <c r="D118" s="2">
        <f>'C. Basanite FC 10kbar'!D120</f>
        <v>10000</v>
      </c>
      <c r="E118" s="5">
        <f>'B. LLD classification'!EA162</f>
        <v>2.8899405911868499</v>
      </c>
      <c r="F118" s="5">
        <f>'C. Basanite FC 10kbar'!L120</f>
        <v>0.55443799999999999</v>
      </c>
      <c r="G118" s="6">
        <f>'C. Basanite FC 10kbar'!N120</f>
        <v>100</v>
      </c>
      <c r="H118" s="7">
        <f t="shared" ref="H118:H180" si="24">100-G118</f>
        <v>0</v>
      </c>
      <c r="I118" s="8">
        <f>'C. Basanite FC 10kbar'!R120</f>
        <v>40.405959000000003</v>
      </c>
      <c r="J118" s="9">
        <f>'C. Basanite FC 10kbar'!S120</f>
        <v>3.4696530000000001</v>
      </c>
      <c r="K118" s="9">
        <f>'C. Basanite FC 10kbar'!T120</f>
        <v>13.238676</v>
      </c>
      <c r="L118" s="9">
        <f>'C. Basanite FC 10kbar'!U120</f>
        <v>2.0397959999999999</v>
      </c>
      <c r="M118" s="9">
        <f>'C. Basanite FC 10kbar'!V120</f>
        <v>10.188981</v>
      </c>
      <c r="N118" s="9">
        <f>'C. Basanite FC 10kbar'!W120</f>
        <v>0.179982</v>
      </c>
      <c r="O118" s="9">
        <f>'C. Basanite FC 10kbar'!X120</f>
        <v>10.188981</v>
      </c>
      <c r="P118" s="9">
        <f>'C. Basanite FC 10kbar'!Y120</f>
        <v>12.038796</v>
      </c>
      <c r="Q118" s="9">
        <f>'C. Basanite FC 10kbar'!Z120</f>
        <v>1.539846</v>
      </c>
      <c r="R118" s="9">
        <f>'C. Basanite FC 10kbar'!AA120</f>
        <v>2.6997300000000002</v>
      </c>
      <c r="S118" s="9">
        <f>'C. Basanite FC 10kbar'!AB120</f>
        <v>1.8098190000000001</v>
      </c>
      <c r="T118" s="9">
        <f>'C. Basanite FC 10kbar'!AC120</f>
        <v>2.1997800000000001</v>
      </c>
      <c r="U118" s="10">
        <f>'C. Basanite FC 10kbar'!AH120</f>
        <v>0</v>
      </c>
      <c r="V118" s="5">
        <f>'C. Basanite FC 10kbar'!AI120</f>
        <v>0</v>
      </c>
      <c r="W118" s="5"/>
      <c r="X118" s="5"/>
      <c r="Y118" s="5"/>
      <c r="Z118" s="5"/>
      <c r="AA118" s="5"/>
      <c r="AB118" s="5">
        <f>'C. Basanite FC 10kbar'!AJ120</f>
        <v>0</v>
      </c>
      <c r="AC118" s="5">
        <f>'C. Basanite FC 10kbar'!AK120</f>
        <v>0</v>
      </c>
      <c r="AD118" s="10">
        <f>'C. Basanite FC 10kbar'!AL120</f>
        <v>0</v>
      </c>
      <c r="AE118" s="5">
        <f>'C. Basanite FC 10kbar'!AM120</f>
        <v>0</v>
      </c>
      <c r="AF118" s="5"/>
      <c r="AG118" s="5"/>
      <c r="AH118" s="5"/>
      <c r="AI118" s="5"/>
      <c r="AJ118" s="5"/>
      <c r="AK118" s="5">
        <f>'C. Basanite FC 10kbar'!AN120</f>
        <v>0</v>
      </c>
      <c r="AL118" s="5">
        <f>'C. Basanite FC 10kbar'!AO120</f>
        <v>0</v>
      </c>
      <c r="AM118" s="10">
        <f t="shared" si="19"/>
        <v>0</v>
      </c>
      <c r="AN118" s="5">
        <f t="shared" si="20"/>
        <v>0</v>
      </c>
      <c r="AO118" s="5"/>
      <c r="AP118" s="5"/>
      <c r="AQ118" s="5"/>
      <c r="AR118" s="5"/>
      <c r="AS118" s="5"/>
      <c r="AT118" s="5">
        <f t="shared" si="21"/>
        <v>0</v>
      </c>
      <c r="AU118" s="5">
        <f t="shared" si="22"/>
        <v>0</v>
      </c>
      <c r="AV118" s="10">
        <f t="shared" si="23"/>
        <v>100</v>
      </c>
      <c r="AW118" s="48">
        <f t="shared" si="18"/>
        <v>100</v>
      </c>
    </row>
    <row r="119" spans="1:49" x14ac:dyDescent="0.3">
      <c r="A119" s="2" t="s">
        <v>236</v>
      </c>
      <c r="B119" s="3">
        <f>'C. Basanite FC 10kbar'!A121</f>
        <v>115</v>
      </c>
      <c r="C119" s="2">
        <f>'C. Basanite FC 10kbar'!C121</f>
        <v>1285</v>
      </c>
      <c r="D119" s="2">
        <f>'C. Basanite FC 10kbar'!D121</f>
        <v>10000</v>
      </c>
      <c r="E119" s="5">
        <f>'B. LLD classification'!EA163</f>
        <v>2.8903735307306344</v>
      </c>
      <c r="F119" s="5">
        <f>'C. Basanite FC 10kbar'!L121</f>
        <v>0.55723</v>
      </c>
      <c r="G119" s="6">
        <f>'C. Basanite FC 10kbar'!N121</f>
        <v>100</v>
      </c>
      <c r="H119" s="7">
        <f t="shared" si="24"/>
        <v>0</v>
      </c>
      <c r="I119" s="8">
        <f>'C. Basanite FC 10kbar'!R121</f>
        <v>40.405959000000003</v>
      </c>
      <c r="J119" s="9">
        <f>'C. Basanite FC 10kbar'!S121</f>
        <v>3.4696530000000001</v>
      </c>
      <c r="K119" s="9">
        <f>'C. Basanite FC 10kbar'!T121</f>
        <v>13.238676</v>
      </c>
      <c r="L119" s="9">
        <f>'C. Basanite FC 10kbar'!U121</f>
        <v>2.0397959999999999</v>
      </c>
      <c r="M119" s="9">
        <f>'C. Basanite FC 10kbar'!V121</f>
        <v>10.188981</v>
      </c>
      <c r="N119" s="9">
        <f>'C. Basanite FC 10kbar'!W121</f>
        <v>0.179982</v>
      </c>
      <c r="O119" s="9">
        <f>'C. Basanite FC 10kbar'!X121</f>
        <v>10.188981</v>
      </c>
      <c r="P119" s="9">
        <f>'C. Basanite FC 10kbar'!Y121</f>
        <v>12.038796</v>
      </c>
      <c r="Q119" s="9">
        <f>'C. Basanite FC 10kbar'!Z121</f>
        <v>1.539846</v>
      </c>
      <c r="R119" s="9">
        <f>'C. Basanite FC 10kbar'!AA121</f>
        <v>2.6997300000000002</v>
      </c>
      <c r="S119" s="9">
        <f>'C. Basanite FC 10kbar'!AB121</f>
        <v>1.8098190000000001</v>
      </c>
      <c r="T119" s="9">
        <f>'C. Basanite FC 10kbar'!AC121</f>
        <v>2.1997800000000001</v>
      </c>
      <c r="U119" s="10">
        <f>'C. Basanite FC 10kbar'!AH121</f>
        <v>0</v>
      </c>
      <c r="V119" s="5">
        <f>'C. Basanite FC 10kbar'!AI121</f>
        <v>0</v>
      </c>
      <c r="W119" s="5"/>
      <c r="X119" s="5"/>
      <c r="Y119" s="5"/>
      <c r="Z119" s="5"/>
      <c r="AA119" s="5"/>
      <c r="AB119" s="5">
        <f>'C. Basanite FC 10kbar'!AJ121</f>
        <v>0</v>
      </c>
      <c r="AC119" s="5">
        <f>'C. Basanite FC 10kbar'!AK121</f>
        <v>0</v>
      </c>
      <c r="AD119" s="10">
        <f>'C. Basanite FC 10kbar'!AL121</f>
        <v>0</v>
      </c>
      <c r="AE119" s="5">
        <f>'C. Basanite FC 10kbar'!AM121</f>
        <v>0</v>
      </c>
      <c r="AF119" s="5"/>
      <c r="AG119" s="5"/>
      <c r="AH119" s="5"/>
      <c r="AI119" s="5"/>
      <c r="AJ119" s="5"/>
      <c r="AK119" s="5">
        <f>'C. Basanite FC 10kbar'!AN121</f>
        <v>0</v>
      </c>
      <c r="AL119" s="5">
        <f>'C. Basanite FC 10kbar'!AO121</f>
        <v>0</v>
      </c>
      <c r="AM119" s="10">
        <f t="shared" si="19"/>
        <v>0</v>
      </c>
      <c r="AN119" s="5">
        <f t="shared" si="20"/>
        <v>0</v>
      </c>
      <c r="AO119" s="5"/>
      <c r="AP119" s="5"/>
      <c r="AQ119" s="5"/>
      <c r="AR119" s="5"/>
      <c r="AS119" s="5"/>
      <c r="AT119" s="5">
        <f t="shared" si="21"/>
        <v>0</v>
      </c>
      <c r="AU119" s="5">
        <f t="shared" si="22"/>
        <v>0</v>
      </c>
      <c r="AV119" s="10">
        <f t="shared" si="23"/>
        <v>100</v>
      </c>
      <c r="AW119" s="48">
        <f t="shared" si="18"/>
        <v>100</v>
      </c>
    </row>
    <row r="120" spans="1:49" x14ac:dyDescent="0.3">
      <c r="A120" s="2" t="s">
        <v>236</v>
      </c>
      <c r="B120" s="3">
        <f>'C. Basanite FC 10kbar'!A122</f>
        <v>116</v>
      </c>
      <c r="C120" s="2">
        <f>'C. Basanite FC 10kbar'!C122</f>
        <v>1284</v>
      </c>
      <c r="D120" s="2">
        <f>'C. Basanite FC 10kbar'!D122</f>
        <v>10000</v>
      </c>
      <c r="E120" s="5">
        <f>'B. LLD classification'!EA164</f>
        <v>2.8908067021803001</v>
      </c>
      <c r="F120" s="5">
        <f>'C. Basanite FC 10kbar'!L122</f>
        <v>0.56002700000000005</v>
      </c>
      <c r="G120" s="6">
        <f>'C. Basanite FC 10kbar'!N122</f>
        <v>100</v>
      </c>
      <c r="H120" s="7">
        <f t="shared" si="24"/>
        <v>0</v>
      </c>
      <c r="I120" s="8">
        <f>'C. Basanite FC 10kbar'!R122</f>
        <v>40.405959000000003</v>
      </c>
      <c r="J120" s="9">
        <f>'C. Basanite FC 10kbar'!S122</f>
        <v>3.4696530000000001</v>
      </c>
      <c r="K120" s="9">
        <f>'C. Basanite FC 10kbar'!T122</f>
        <v>13.238676</v>
      </c>
      <c r="L120" s="9">
        <f>'C. Basanite FC 10kbar'!U122</f>
        <v>2.0397959999999999</v>
      </c>
      <c r="M120" s="9">
        <f>'C. Basanite FC 10kbar'!V122</f>
        <v>10.188981</v>
      </c>
      <c r="N120" s="9">
        <f>'C. Basanite FC 10kbar'!W122</f>
        <v>0.179982</v>
      </c>
      <c r="O120" s="9">
        <f>'C. Basanite FC 10kbar'!X122</f>
        <v>10.188981</v>
      </c>
      <c r="P120" s="9">
        <f>'C. Basanite FC 10kbar'!Y122</f>
        <v>12.038796</v>
      </c>
      <c r="Q120" s="9">
        <f>'C. Basanite FC 10kbar'!Z122</f>
        <v>1.539846</v>
      </c>
      <c r="R120" s="9">
        <f>'C. Basanite FC 10kbar'!AA122</f>
        <v>2.6997300000000002</v>
      </c>
      <c r="S120" s="9">
        <f>'C. Basanite FC 10kbar'!AB122</f>
        <v>1.8098190000000001</v>
      </c>
      <c r="T120" s="9">
        <f>'C. Basanite FC 10kbar'!AC122</f>
        <v>2.1997800000000001</v>
      </c>
      <c r="U120" s="10">
        <f>'C. Basanite FC 10kbar'!AH122</f>
        <v>0</v>
      </c>
      <c r="V120" s="5">
        <f>'C. Basanite FC 10kbar'!AI122</f>
        <v>0</v>
      </c>
      <c r="W120" s="5"/>
      <c r="X120" s="5"/>
      <c r="Y120" s="5"/>
      <c r="Z120" s="5"/>
      <c r="AA120" s="5"/>
      <c r="AB120" s="5">
        <f>'C. Basanite FC 10kbar'!AJ122</f>
        <v>0</v>
      </c>
      <c r="AC120" s="5">
        <f>'C. Basanite FC 10kbar'!AK122</f>
        <v>0</v>
      </c>
      <c r="AD120" s="10">
        <f>'C. Basanite FC 10kbar'!AL122</f>
        <v>0</v>
      </c>
      <c r="AE120" s="5">
        <f>'C. Basanite FC 10kbar'!AM122</f>
        <v>0</v>
      </c>
      <c r="AF120" s="5"/>
      <c r="AG120" s="5"/>
      <c r="AH120" s="5"/>
      <c r="AI120" s="5"/>
      <c r="AJ120" s="5"/>
      <c r="AK120" s="5">
        <f>'C. Basanite FC 10kbar'!AN122</f>
        <v>0</v>
      </c>
      <c r="AL120" s="5">
        <f>'C. Basanite FC 10kbar'!AO122</f>
        <v>0</v>
      </c>
      <c r="AM120" s="10">
        <f t="shared" si="19"/>
        <v>0</v>
      </c>
      <c r="AN120" s="5">
        <f t="shared" si="20"/>
        <v>0</v>
      </c>
      <c r="AO120" s="5"/>
      <c r="AP120" s="5"/>
      <c r="AQ120" s="5"/>
      <c r="AR120" s="5"/>
      <c r="AS120" s="5"/>
      <c r="AT120" s="5">
        <f t="shared" si="21"/>
        <v>0</v>
      </c>
      <c r="AU120" s="5">
        <f t="shared" si="22"/>
        <v>0</v>
      </c>
      <c r="AV120" s="10">
        <f t="shared" si="23"/>
        <v>100</v>
      </c>
      <c r="AW120" s="48">
        <f t="shared" si="18"/>
        <v>100</v>
      </c>
    </row>
    <row r="121" spans="1:49" x14ac:dyDescent="0.3">
      <c r="A121" s="2" t="s">
        <v>236</v>
      </c>
      <c r="B121" s="3">
        <f>'C. Basanite FC 10kbar'!A123</f>
        <v>117</v>
      </c>
      <c r="C121" s="2">
        <f>'C. Basanite FC 10kbar'!C123</f>
        <v>1283</v>
      </c>
      <c r="D121" s="2">
        <f>'C. Basanite FC 10kbar'!D123</f>
        <v>10000</v>
      </c>
      <c r="E121" s="5">
        <f>'B. LLD classification'!EA165</f>
        <v>2.8912401057319705</v>
      </c>
      <c r="F121" s="5">
        <f>'C. Basanite FC 10kbar'!L123</f>
        <v>0.56282699999999997</v>
      </c>
      <c r="G121" s="6">
        <f>'C. Basanite FC 10kbar'!N123</f>
        <v>100</v>
      </c>
      <c r="H121" s="7">
        <f t="shared" si="24"/>
        <v>0</v>
      </c>
      <c r="I121" s="8">
        <f>'C. Basanite FC 10kbar'!R123</f>
        <v>40.405959000000003</v>
      </c>
      <c r="J121" s="9">
        <f>'C. Basanite FC 10kbar'!S123</f>
        <v>3.4696530000000001</v>
      </c>
      <c r="K121" s="9">
        <f>'C. Basanite FC 10kbar'!T123</f>
        <v>13.238676</v>
      </c>
      <c r="L121" s="9">
        <f>'C. Basanite FC 10kbar'!U123</f>
        <v>2.0397959999999999</v>
      </c>
      <c r="M121" s="9">
        <f>'C. Basanite FC 10kbar'!V123</f>
        <v>10.188981</v>
      </c>
      <c r="N121" s="9">
        <f>'C. Basanite FC 10kbar'!W123</f>
        <v>0.179982</v>
      </c>
      <c r="O121" s="9">
        <f>'C. Basanite FC 10kbar'!X123</f>
        <v>10.188981</v>
      </c>
      <c r="P121" s="9">
        <f>'C. Basanite FC 10kbar'!Y123</f>
        <v>12.038796</v>
      </c>
      <c r="Q121" s="9">
        <f>'C. Basanite FC 10kbar'!Z123</f>
        <v>1.539846</v>
      </c>
      <c r="R121" s="9">
        <f>'C. Basanite FC 10kbar'!AA123</f>
        <v>2.6997300000000002</v>
      </c>
      <c r="S121" s="9">
        <f>'C. Basanite FC 10kbar'!AB123</f>
        <v>1.8098190000000001</v>
      </c>
      <c r="T121" s="9">
        <f>'C. Basanite FC 10kbar'!AC123</f>
        <v>2.1997800000000001</v>
      </c>
      <c r="U121" s="10">
        <f>'C. Basanite FC 10kbar'!AH123</f>
        <v>0</v>
      </c>
      <c r="V121" s="5">
        <f>'C. Basanite FC 10kbar'!AI123</f>
        <v>0</v>
      </c>
      <c r="W121" s="5"/>
      <c r="X121" s="5"/>
      <c r="Y121" s="5"/>
      <c r="Z121" s="5"/>
      <c r="AA121" s="5"/>
      <c r="AB121" s="5">
        <f>'C. Basanite FC 10kbar'!AJ123</f>
        <v>0</v>
      </c>
      <c r="AC121" s="5">
        <f>'C. Basanite FC 10kbar'!AK123</f>
        <v>0</v>
      </c>
      <c r="AD121" s="10">
        <f>'C. Basanite FC 10kbar'!AL123</f>
        <v>0</v>
      </c>
      <c r="AE121" s="5">
        <f>'C. Basanite FC 10kbar'!AM123</f>
        <v>0</v>
      </c>
      <c r="AF121" s="5"/>
      <c r="AG121" s="5"/>
      <c r="AH121" s="5"/>
      <c r="AI121" s="5"/>
      <c r="AJ121" s="5"/>
      <c r="AK121" s="5">
        <f>'C. Basanite FC 10kbar'!AN123</f>
        <v>0</v>
      </c>
      <c r="AL121" s="5">
        <f>'C. Basanite FC 10kbar'!AO123</f>
        <v>0</v>
      </c>
      <c r="AM121" s="10">
        <f t="shared" si="19"/>
        <v>0</v>
      </c>
      <c r="AN121" s="5">
        <f t="shared" si="20"/>
        <v>0</v>
      </c>
      <c r="AO121" s="5"/>
      <c r="AP121" s="5"/>
      <c r="AQ121" s="5"/>
      <c r="AR121" s="5"/>
      <c r="AS121" s="5"/>
      <c r="AT121" s="5">
        <f t="shared" si="21"/>
        <v>0</v>
      </c>
      <c r="AU121" s="5">
        <f t="shared" si="22"/>
        <v>0</v>
      </c>
      <c r="AV121" s="10">
        <f t="shared" si="23"/>
        <v>100</v>
      </c>
      <c r="AW121" s="48">
        <f t="shared" si="18"/>
        <v>100</v>
      </c>
    </row>
    <row r="122" spans="1:49" x14ac:dyDescent="0.3">
      <c r="A122" s="2" t="s">
        <v>236</v>
      </c>
      <c r="B122" s="3">
        <f>'C. Basanite FC 10kbar'!A124</f>
        <v>118</v>
      </c>
      <c r="C122" s="2">
        <f>'C. Basanite FC 10kbar'!C124</f>
        <v>1282</v>
      </c>
      <c r="D122" s="2">
        <f>'C. Basanite FC 10kbar'!D124</f>
        <v>10000</v>
      </c>
      <c r="E122" s="5">
        <f>'B. LLD classification'!EA166</f>
        <v>2.891673741582002</v>
      </c>
      <c r="F122" s="5">
        <f>'C. Basanite FC 10kbar'!L124</f>
        <v>0.56563099999999999</v>
      </c>
      <c r="G122" s="6">
        <f>'C. Basanite FC 10kbar'!N124</f>
        <v>100</v>
      </c>
      <c r="H122" s="7">
        <f t="shared" si="24"/>
        <v>0</v>
      </c>
      <c r="I122" s="8">
        <f>'C. Basanite FC 10kbar'!R124</f>
        <v>40.405959000000003</v>
      </c>
      <c r="J122" s="9">
        <f>'C. Basanite FC 10kbar'!S124</f>
        <v>3.4696530000000001</v>
      </c>
      <c r="K122" s="9">
        <f>'C. Basanite FC 10kbar'!T124</f>
        <v>13.238676</v>
      </c>
      <c r="L122" s="9">
        <f>'C. Basanite FC 10kbar'!U124</f>
        <v>2.0397959999999999</v>
      </c>
      <c r="M122" s="9">
        <f>'C. Basanite FC 10kbar'!V124</f>
        <v>10.188981</v>
      </c>
      <c r="N122" s="9">
        <f>'C. Basanite FC 10kbar'!W124</f>
        <v>0.179982</v>
      </c>
      <c r="O122" s="9">
        <f>'C. Basanite FC 10kbar'!X124</f>
        <v>10.188981</v>
      </c>
      <c r="P122" s="9">
        <f>'C. Basanite FC 10kbar'!Y124</f>
        <v>12.038796</v>
      </c>
      <c r="Q122" s="9">
        <f>'C. Basanite FC 10kbar'!Z124</f>
        <v>1.539846</v>
      </c>
      <c r="R122" s="9">
        <f>'C. Basanite FC 10kbar'!AA124</f>
        <v>2.6997300000000002</v>
      </c>
      <c r="S122" s="9">
        <f>'C. Basanite FC 10kbar'!AB124</f>
        <v>1.8098190000000001</v>
      </c>
      <c r="T122" s="9">
        <f>'C. Basanite FC 10kbar'!AC124</f>
        <v>2.1997800000000001</v>
      </c>
      <c r="U122" s="10">
        <f>'C. Basanite FC 10kbar'!AH124</f>
        <v>0</v>
      </c>
      <c r="V122" s="5">
        <f>'C. Basanite FC 10kbar'!AI124</f>
        <v>0</v>
      </c>
      <c r="W122" s="5"/>
      <c r="X122" s="5"/>
      <c r="Y122" s="5"/>
      <c r="Z122" s="5"/>
      <c r="AA122" s="5"/>
      <c r="AB122" s="5">
        <f>'C. Basanite FC 10kbar'!AJ124</f>
        <v>0</v>
      </c>
      <c r="AC122" s="5">
        <f>'C. Basanite FC 10kbar'!AK124</f>
        <v>0</v>
      </c>
      <c r="AD122" s="10">
        <f>'C. Basanite FC 10kbar'!AL124</f>
        <v>0</v>
      </c>
      <c r="AE122" s="5">
        <f>'C. Basanite FC 10kbar'!AM124</f>
        <v>0</v>
      </c>
      <c r="AF122" s="5"/>
      <c r="AG122" s="5"/>
      <c r="AH122" s="5"/>
      <c r="AI122" s="5"/>
      <c r="AJ122" s="5"/>
      <c r="AK122" s="5">
        <f>'C. Basanite FC 10kbar'!AN124</f>
        <v>0</v>
      </c>
      <c r="AL122" s="5">
        <f>'C. Basanite FC 10kbar'!AO124</f>
        <v>0</v>
      </c>
      <c r="AM122" s="10">
        <f t="shared" si="19"/>
        <v>0</v>
      </c>
      <c r="AN122" s="5">
        <f t="shared" si="20"/>
        <v>0</v>
      </c>
      <c r="AO122" s="5"/>
      <c r="AP122" s="5"/>
      <c r="AQ122" s="5"/>
      <c r="AR122" s="5"/>
      <c r="AS122" s="5"/>
      <c r="AT122" s="5">
        <f t="shared" si="21"/>
        <v>0</v>
      </c>
      <c r="AU122" s="5">
        <f t="shared" si="22"/>
        <v>0</v>
      </c>
      <c r="AV122" s="10">
        <f t="shared" si="23"/>
        <v>100</v>
      </c>
      <c r="AW122" s="48">
        <f t="shared" si="18"/>
        <v>100</v>
      </c>
    </row>
    <row r="123" spans="1:49" x14ac:dyDescent="0.3">
      <c r="A123" s="2" t="s">
        <v>236</v>
      </c>
      <c r="B123" s="3">
        <f>'C. Basanite FC 10kbar'!A125</f>
        <v>119</v>
      </c>
      <c r="C123" s="2">
        <f>'C. Basanite FC 10kbar'!C125</f>
        <v>1281</v>
      </c>
      <c r="D123" s="2">
        <f>'C. Basanite FC 10kbar'!D125</f>
        <v>10000</v>
      </c>
      <c r="E123" s="5">
        <f>'B. LLD classification'!EA167</f>
        <v>2.8921076099269869</v>
      </c>
      <c r="F123" s="5">
        <f>'C. Basanite FC 10kbar'!L125</f>
        <v>0.568438</v>
      </c>
      <c r="G123" s="6">
        <f>'C. Basanite FC 10kbar'!N125</f>
        <v>100</v>
      </c>
      <c r="H123" s="7">
        <f t="shared" si="24"/>
        <v>0</v>
      </c>
      <c r="I123" s="8">
        <f>'C. Basanite FC 10kbar'!R125</f>
        <v>40.405959000000003</v>
      </c>
      <c r="J123" s="9">
        <f>'C. Basanite FC 10kbar'!S125</f>
        <v>3.4696530000000001</v>
      </c>
      <c r="K123" s="9">
        <f>'C. Basanite FC 10kbar'!T125</f>
        <v>13.238676</v>
      </c>
      <c r="L123" s="9">
        <f>'C. Basanite FC 10kbar'!U125</f>
        <v>2.0397959999999999</v>
      </c>
      <c r="M123" s="9">
        <f>'C. Basanite FC 10kbar'!V125</f>
        <v>10.188981</v>
      </c>
      <c r="N123" s="9">
        <f>'C. Basanite FC 10kbar'!W125</f>
        <v>0.179982</v>
      </c>
      <c r="O123" s="9">
        <f>'C. Basanite FC 10kbar'!X125</f>
        <v>10.188981</v>
      </c>
      <c r="P123" s="9">
        <f>'C. Basanite FC 10kbar'!Y125</f>
        <v>12.038796</v>
      </c>
      <c r="Q123" s="9">
        <f>'C. Basanite FC 10kbar'!Z125</f>
        <v>1.539846</v>
      </c>
      <c r="R123" s="9">
        <f>'C. Basanite FC 10kbar'!AA125</f>
        <v>2.6997300000000002</v>
      </c>
      <c r="S123" s="9">
        <f>'C. Basanite FC 10kbar'!AB125</f>
        <v>1.8098190000000001</v>
      </c>
      <c r="T123" s="9">
        <f>'C. Basanite FC 10kbar'!AC125</f>
        <v>2.1997800000000001</v>
      </c>
      <c r="U123" s="10">
        <f>'C. Basanite FC 10kbar'!AH125</f>
        <v>0</v>
      </c>
      <c r="V123" s="5">
        <f>'C. Basanite FC 10kbar'!AI125</f>
        <v>0</v>
      </c>
      <c r="W123" s="5"/>
      <c r="X123" s="5"/>
      <c r="Y123" s="5"/>
      <c r="Z123" s="5"/>
      <c r="AA123" s="5"/>
      <c r="AB123" s="5">
        <f>'C. Basanite FC 10kbar'!AJ125</f>
        <v>0</v>
      </c>
      <c r="AC123" s="5">
        <f>'C. Basanite FC 10kbar'!AK125</f>
        <v>0</v>
      </c>
      <c r="AD123" s="10">
        <f>'C. Basanite FC 10kbar'!AL125</f>
        <v>0</v>
      </c>
      <c r="AE123" s="5">
        <f>'C. Basanite FC 10kbar'!AM125</f>
        <v>0</v>
      </c>
      <c r="AF123" s="5"/>
      <c r="AG123" s="5"/>
      <c r="AH123" s="5"/>
      <c r="AI123" s="5"/>
      <c r="AJ123" s="5"/>
      <c r="AK123" s="5">
        <f>'C. Basanite FC 10kbar'!AN125</f>
        <v>0</v>
      </c>
      <c r="AL123" s="5">
        <f>'C. Basanite FC 10kbar'!AO125</f>
        <v>0</v>
      </c>
      <c r="AM123" s="10">
        <f t="shared" si="19"/>
        <v>0</v>
      </c>
      <c r="AN123" s="5">
        <f t="shared" si="20"/>
        <v>0</v>
      </c>
      <c r="AO123" s="5"/>
      <c r="AP123" s="5"/>
      <c r="AQ123" s="5"/>
      <c r="AR123" s="5"/>
      <c r="AS123" s="5"/>
      <c r="AT123" s="5">
        <f t="shared" si="21"/>
        <v>0</v>
      </c>
      <c r="AU123" s="5">
        <f t="shared" si="22"/>
        <v>0</v>
      </c>
      <c r="AV123" s="10">
        <f t="shared" si="23"/>
        <v>100</v>
      </c>
      <c r="AW123" s="48">
        <f t="shared" si="18"/>
        <v>100</v>
      </c>
    </row>
    <row r="124" spans="1:49" x14ac:dyDescent="0.3">
      <c r="A124" s="2" t="s">
        <v>236</v>
      </c>
      <c r="B124" s="3">
        <f>'C. Basanite FC 10kbar'!A126</f>
        <v>120</v>
      </c>
      <c r="C124" s="2">
        <f>'C. Basanite FC 10kbar'!C126</f>
        <v>1280</v>
      </c>
      <c r="D124" s="2">
        <f>'C. Basanite FC 10kbar'!D126</f>
        <v>10000</v>
      </c>
      <c r="E124" s="5">
        <f>'B. LLD classification'!EA168</f>
        <v>2.8925417109637492</v>
      </c>
      <c r="F124" s="5">
        <f>'C. Basanite FC 10kbar'!L126</f>
        <v>0.57124900000000001</v>
      </c>
      <c r="G124" s="6">
        <f>'C. Basanite FC 10kbar'!N126</f>
        <v>100</v>
      </c>
      <c r="H124" s="7">
        <f t="shared" si="24"/>
        <v>0</v>
      </c>
      <c r="I124" s="8">
        <f>'C. Basanite FC 10kbar'!R126</f>
        <v>40.405959000000003</v>
      </c>
      <c r="J124" s="9">
        <f>'C. Basanite FC 10kbar'!S126</f>
        <v>3.4696530000000001</v>
      </c>
      <c r="K124" s="9">
        <f>'C. Basanite FC 10kbar'!T126</f>
        <v>13.238676</v>
      </c>
      <c r="L124" s="9">
        <f>'C. Basanite FC 10kbar'!U126</f>
        <v>2.0397959999999999</v>
      </c>
      <c r="M124" s="9">
        <f>'C. Basanite FC 10kbar'!V126</f>
        <v>10.188981</v>
      </c>
      <c r="N124" s="9">
        <f>'C. Basanite FC 10kbar'!W126</f>
        <v>0.179982</v>
      </c>
      <c r="O124" s="9">
        <f>'C. Basanite FC 10kbar'!X126</f>
        <v>10.188981</v>
      </c>
      <c r="P124" s="9">
        <f>'C. Basanite FC 10kbar'!Y126</f>
        <v>12.038796</v>
      </c>
      <c r="Q124" s="9">
        <f>'C. Basanite FC 10kbar'!Z126</f>
        <v>1.539846</v>
      </c>
      <c r="R124" s="9">
        <f>'C. Basanite FC 10kbar'!AA126</f>
        <v>2.6997300000000002</v>
      </c>
      <c r="S124" s="9">
        <f>'C. Basanite FC 10kbar'!AB126</f>
        <v>1.8098190000000001</v>
      </c>
      <c r="T124" s="9">
        <f>'C. Basanite FC 10kbar'!AC126</f>
        <v>2.1997800000000001</v>
      </c>
      <c r="U124" s="10">
        <f>'C. Basanite FC 10kbar'!AH126</f>
        <v>0</v>
      </c>
      <c r="V124" s="5">
        <f>'C. Basanite FC 10kbar'!AI126</f>
        <v>0</v>
      </c>
      <c r="W124" s="5"/>
      <c r="X124" s="5"/>
      <c r="Y124" s="5"/>
      <c r="Z124" s="5"/>
      <c r="AA124" s="5"/>
      <c r="AB124" s="5">
        <f>'C. Basanite FC 10kbar'!AJ126</f>
        <v>0</v>
      </c>
      <c r="AC124" s="5">
        <f>'C. Basanite FC 10kbar'!AK126</f>
        <v>0</v>
      </c>
      <c r="AD124" s="10">
        <f>'C. Basanite FC 10kbar'!AL126</f>
        <v>0</v>
      </c>
      <c r="AE124" s="5">
        <f>'C. Basanite FC 10kbar'!AM126</f>
        <v>0</v>
      </c>
      <c r="AF124" s="5"/>
      <c r="AG124" s="5"/>
      <c r="AH124" s="5"/>
      <c r="AI124" s="5"/>
      <c r="AJ124" s="5"/>
      <c r="AK124" s="5">
        <f>'C. Basanite FC 10kbar'!AN126</f>
        <v>0</v>
      </c>
      <c r="AL124" s="5">
        <f>'C. Basanite FC 10kbar'!AO126</f>
        <v>0</v>
      </c>
      <c r="AM124" s="10">
        <f t="shared" si="19"/>
        <v>0</v>
      </c>
      <c r="AN124" s="5">
        <f t="shared" si="20"/>
        <v>0</v>
      </c>
      <c r="AO124" s="5"/>
      <c r="AP124" s="5"/>
      <c r="AQ124" s="5"/>
      <c r="AR124" s="5"/>
      <c r="AS124" s="5"/>
      <c r="AT124" s="5">
        <f t="shared" si="21"/>
        <v>0</v>
      </c>
      <c r="AU124" s="5">
        <f t="shared" si="22"/>
        <v>0</v>
      </c>
      <c r="AV124" s="10">
        <f t="shared" si="23"/>
        <v>100</v>
      </c>
      <c r="AW124" s="48">
        <f t="shared" si="18"/>
        <v>100</v>
      </c>
    </row>
    <row r="125" spans="1:49" x14ac:dyDescent="0.3">
      <c r="A125" s="2" t="s">
        <v>236</v>
      </c>
      <c r="B125" s="3">
        <f>'C. Basanite FC 10kbar'!A127</f>
        <v>121</v>
      </c>
      <c r="C125" s="2">
        <f>'C. Basanite FC 10kbar'!C127</f>
        <v>1279</v>
      </c>
      <c r="D125" s="2">
        <f>'C. Basanite FC 10kbar'!D127</f>
        <v>10000</v>
      </c>
      <c r="E125" s="5">
        <f>'B. LLD classification'!EA169</f>
        <v>2.892976044889354</v>
      </c>
      <c r="F125" s="5">
        <f>'C. Basanite FC 10kbar'!L127</f>
        <v>0.57406299999999999</v>
      </c>
      <c r="G125" s="6">
        <f>'C. Basanite FC 10kbar'!N127</f>
        <v>100</v>
      </c>
      <c r="H125" s="7">
        <f t="shared" si="24"/>
        <v>0</v>
      </c>
      <c r="I125" s="8">
        <f>'C. Basanite FC 10kbar'!R127</f>
        <v>40.405959000000003</v>
      </c>
      <c r="J125" s="9">
        <f>'C. Basanite FC 10kbar'!S127</f>
        <v>3.4696530000000001</v>
      </c>
      <c r="K125" s="9">
        <f>'C. Basanite FC 10kbar'!T127</f>
        <v>13.238676</v>
      </c>
      <c r="L125" s="9">
        <f>'C. Basanite FC 10kbar'!U127</f>
        <v>2.0397959999999999</v>
      </c>
      <c r="M125" s="9">
        <f>'C. Basanite FC 10kbar'!V127</f>
        <v>10.188981</v>
      </c>
      <c r="N125" s="9">
        <f>'C. Basanite FC 10kbar'!W127</f>
        <v>0.179982</v>
      </c>
      <c r="O125" s="9">
        <f>'C. Basanite FC 10kbar'!X127</f>
        <v>10.188981</v>
      </c>
      <c r="P125" s="9">
        <f>'C. Basanite FC 10kbar'!Y127</f>
        <v>12.038796</v>
      </c>
      <c r="Q125" s="9">
        <f>'C. Basanite FC 10kbar'!Z127</f>
        <v>1.539846</v>
      </c>
      <c r="R125" s="9">
        <f>'C. Basanite FC 10kbar'!AA127</f>
        <v>2.6997300000000002</v>
      </c>
      <c r="S125" s="9">
        <f>'C. Basanite FC 10kbar'!AB127</f>
        <v>1.8098190000000001</v>
      </c>
      <c r="T125" s="9">
        <f>'C. Basanite FC 10kbar'!AC127</f>
        <v>2.1997800000000001</v>
      </c>
      <c r="U125" s="10">
        <f>'C. Basanite FC 10kbar'!AH127</f>
        <v>0</v>
      </c>
      <c r="V125" s="5">
        <f>'C. Basanite FC 10kbar'!AI127</f>
        <v>0</v>
      </c>
      <c r="W125" s="5"/>
      <c r="X125" s="5"/>
      <c r="Y125" s="5"/>
      <c r="Z125" s="5"/>
      <c r="AA125" s="5"/>
      <c r="AB125" s="5">
        <f>'C. Basanite FC 10kbar'!AJ127</f>
        <v>0</v>
      </c>
      <c r="AC125" s="5">
        <f>'C. Basanite FC 10kbar'!AK127</f>
        <v>0</v>
      </c>
      <c r="AD125" s="10">
        <f>'C. Basanite FC 10kbar'!AL127</f>
        <v>0</v>
      </c>
      <c r="AE125" s="5">
        <f>'C. Basanite FC 10kbar'!AM127</f>
        <v>0</v>
      </c>
      <c r="AF125" s="5"/>
      <c r="AG125" s="5"/>
      <c r="AH125" s="5"/>
      <c r="AI125" s="5"/>
      <c r="AJ125" s="5"/>
      <c r="AK125" s="5">
        <f>'C. Basanite FC 10kbar'!AN127</f>
        <v>0</v>
      </c>
      <c r="AL125" s="5">
        <f>'C. Basanite FC 10kbar'!AO127</f>
        <v>0</v>
      </c>
      <c r="AM125" s="10">
        <f t="shared" si="19"/>
        <v>0</v>
      </c>
      <c r="AN125" s="5">
        <f t="shared" si="20"/>
        <v>0</v>
      </c>
      <c r="AO125" s="5"/>
      <c r="AP125" s="5"/>
      <c r="AQ125" s="5"/>
      <c r="AR125" s="5"/>
      <c r="AS125" s="5"/>
      <c r="AT125" s="5">
        <f t="shared" si="21"/>
        <v>0</v>
      </c>
      <c r="AU125" s="5">
        <f t="shared" si="22"/>
        <v>0</v>
      </c>
      <c r="AV125" s="10">
        <f t="shared" si="23"/>
        <v>100</v>
      </c>
      <c r="AW125" s="48">
        <f t="shared" si="18"/>
        <v>100</v>
      </c>
    </row>
    <row r="126" spans="1:49" x14ac:dyDescent="0.3">
      <c r="A126" s="2" t="s">
        <v>236</v>
      </c>
      <c r="B126" s="3">
        <f>'C. Basanite FC 10kbar'!A128</f>
        <v>122</v>
      </c>
      <c r="C126" s="2">
        <f>'C. Basanite FC 10kbar'!C128</f>
        <v>1278</v>
      </c>
      <c r="D126" s="2">
        <f>'C. Basanite FC 10kbar'!D128</f>
        <v>10000</v>
      </c>
      <c r="E126" s="5">
        <f>'B. LLD classification'!EA170</f>
        <v>2.8934106119010989</v>
      </c>
      <c r="F126" s="5">
        <f>'C. Basanite FC 10kbar'!L128</f>
        <v>0.57688099999999998</v>
      </c>
      <c r="G126" s="6">
        <f>'C. Basanite FC 10kbar'!N128</f>
        <v>100</v>
      </c>
      <c r="H126" s="7">
        <f t="shared" si="24"/>
        <v>0</v>
      </c>
      <c r="I126" s="8">
        <f>'C. Basanite FC 10kbar'!R128</f>
        <v>40.405959000000003</v>
      </c>
      <c r="J126" s="9">
        <f>'C. Basanite FC 10kbar'!S128</f>
        <v>3.4696530000000001</v>
      </c>
      <c r="K126" s="9">
        <f>'C. Basanite FC 10kbar'!T128</f>
        <v>13.238676</v>
      </c>
      <c r="L126" s="9">
        <f>'C. Basanite FC 10kbar'!U128</f>
        <v>2.0397959999999999</v>
      </c>
      <c r="M126" s="9">
        <f>'C. Basanite FC 10kbar'!V128</f>
        <v>10.188981</v>
      </c>
      <c r="N126" s="9">
        <f>'C. Basanite FC 10kbar'!W128</f>
        <v>0.179982</v>
      </c>
      <c r="O126" s="9">
        <f>'C. Basanite FC 10kbar'!X128</f>
        <v>10.188981</v>
      </c>
      <c r="P126" s="9">
        <f>'C. Basanite FC 10kbar'!Y128</f>
        <v>12.038796</v>
      </c>
      <c r="Q126" s="9">
        <f>'C. Basanite FC 10kbar'!Z128</f>
        <v>1.539846</v>
      </c>
      <c r="R126" s="9">
        <f>'C. Basanite FC 10kbar'!AA128</f>
        <v>2.6997300000000002</v>
      </c>
      <c r="S126" s="9">
        <f>'C. Basanite FC 10kbar'!AB128</f>
        <v>1.8098190000000001</v>
      </c>
      <c r="T126" s="9">
        <f>'C. Basanite FC 10kbar'!AC128</f>
        <v>2.1997800000000001</v>
      </c>
      <c r="U126" s="10">
        <f>'C. Basanite FC 10kbar'!AH128</f>
        <v>0</v>
      </c>
      <c r="V126" s="5">
        <f>'C. Basanite FC 10kbar'!AI128</f>
        <v>0</v>
      </c>
      <c r="W126" s="5"/>
      <c r="X126" s="5"/>
      <c r="Y126" s="5"/>
      <c r="Z126" s="5"/>
      <c r="AA126" s="5"/>
      <c r="AB126" s="5">
        <f>'C. Basanite FC 10kbar'!AJ128</f>
        <v>0</v>
      </c>
      <c r="AC126" s="5">
        <f>'C. Basanite FC 10kbar'!AK128</f>
        <v>0</v>
      </c>
      <c r="AD126" s="10">
        <f>'C. Basanite FC 10kbar'!AL128</f>
        <v>0</v>
      </c>
      <c r="AE126" s="5">
        <f>'C. Basanite FC 10kbar'!AM128</f>
        <v>0</v>
      </c>
      <c r="AF126" s="5"/>
      <c r="AG126" s="5"/>
      <c r="AH126" s="5"/>
      <c r="AI126" s="5"/>
      <c r="AJ126" s="5"/>
      <c r="AK126" s="5">
        <f>'C. Basanite FC 10kbar'!AN128</f>
        <v>0</v>
      </c>
      <c r="AL126" s="5">
        <f>'C. Basanite FC 10kbar'!AO128</f>
        <v>0</v>
      </c>
      <c r="AM126" s="10">
        <f t="shared" si="19"/>
        <v>0</v>
      </c>
      <c r="AN126" s="5">
        <f t="shared" si="20"/>
        <v>0</v>
      </c>
      <c r="AO126" s="5"/>
      <c r="AP126" s="5"/>
      <c r="AQ126" s="5"/>
      <c r="AR126" s="5"/>
      <c r="AS126" s="5"/>
      <c r="AT126" s="5">
        <f t="shared" si="21"/>
        <v>0</v>
      </c>
      <c r="AU126" s="5">
        <f t="shared" si="22"/>
        <v>0</v>
      </c>
      <c r="AV126" s="10">
        <f t="shared" si="23"/>
        <v>100</v>
      </c>
      <c r="AW126" s="48">
        <f t="shared" si="18"/>
        <v>100</v>
      </c>
    </row>
    <row r="127" spans="1:49" x14ac:dyDescent="0.3">
      <c r="A127" s="2" t="s">
        <v>236</v>
      </c>
      <c r="B127" s="3">
        <f>'C. Basanite FC 10kbar'!A129</f>
        <v>123</v>
      </c>
      <c r="C127" s="2">
        <f>'C. Basanite FC 10kbar'!C129</f>
        <v>1277</v>
      </c>
      <c r="D127" s="2">
        <f>'C. Basanite FC 10kbar'!D129</f>
        <v>10000</v>
      </c>
      <c r="E127" s="5">
        <f>'B. LLD classification'!EA171</f>
        <v>2.8938454121965176</v>
      </c>
      <c r="F127" s="5">
        <f>'C. Basanite FC 10kbar'!L129</f>
        <v>0.57970299999999997</v>
      </c>
      <c r="G127" s="6">
        <f>'C. Basanite FC 10kbar'!N129</f>
        <v>100</v>
      </c>
      <c r="H127" s="7">
        <f t="shared" si="24"/>
        <v>0</v>
      </c>
      <c r="I127" s="8">
        <f>'C. Basanite FC 10kbar'!R129</f>
        <v>40.405959000000003</v>
      </c>
      <c r="J127" s="9">
        <f>'C. Basanite FC 10kbar'!S129</f>
        <v>3.4696530000000001</v>
      </c>
      <c r="K127" s="9">
        <f>'C. Basanite FC 10kbar'!T129</f>
        <v>13.238676</v>
      </c>
      <c r="L127" s="9">
        <f>'C. Basanite FC 10kbar'!U129</f>
        <v>2.0397959999999999</v>
      </c>
      <c r="M127" s="9">
        <f>'C. Basanite FC 10kbar'!V129</f>
        <v>10.188981</v>
      </c>
      <c r="N127" s="9">
        <f>'C. Basanite FC 10kbar'!W129</f>
        <v>0.179982</v>
      </c>
      <c r="O127" s="9">
        <f>'C. Basanite FC 10kbar'!X129</f>
        <v>10.188981</v>
      </c>
      <c r="P127" s="9">
        <f>'C. Basanite FC 10kbar'!Y129</f>
        <v>12.038796</v>
      </c>
      <c r="Q127" s="9">
        <f>'C. Basanite FC 10kbar'!Z129</f>
        <v>1.539846</v>
      </c>
      <c r="R127" s="9">
        <f>'C. Basanite FC 10kbar'!AA129</f>
        <v>2.6997300000000002</v>
      </c>
      <c r="S127" s="9">
        <f>'C. Basanite FC 10kbar'!AB129</f>
        <v>1.8098190000000001</v>
      </c>
      <c r="T127" s="9">
        <f>'C. Basanite FC 10kbar'!AC129</f>
        <v>2.1997800000000001</v>
      </c>
      <c r="U127" s="10">
        <f>'C. Basanite FC 10kbar'!AH129</f>
        <v>0</v>
      </c>
      <c r="V127" s="5">
        <f>'C. Basanite FC 10kbar'!AI129</f>
        <v>0</v>
      </c>
      <c r="W127" s="5"/>
      <c r="X127" s="5"/>
      <c r="Y127" s="5"/>
      <c r="Z127" s="5"/>
      <c r="AA127" s="5"/>
      <c r="AB127" s="5">
        <f>'C. Basanite FC 10kbar'!AJ129</f>
        <v>0</v>
      </c>
      <c r="AC127" s="5">
        <f>'C. Basanite FC 10kbar'!AK129</f>
        <v>0</v>
      </c>
      <c r="AD127" s="10">
        <f>'C. Basanite FC 10kbar'!AL129</f>
        <v>0</v>
      </c>
      <c r="AE127" s="5">
        <f>'C. Basanite FC 10kbar'!AM129</f>
        <v>0</v>
      </c>
      <c r="AF127" s="5"/>
      <c r="AG127" s="5"/>
      <c r="AH127" s="5"/>
      <c r="AI127" s="5"/>
      <c r="AJ127" s="5"/>
      <c r="AK127" s="5">
        <f>'C. Basanite FC 10kbar'!AN129</f>
        <v>0</v>
      </c>
      <c r="AL127" s="5">
        <f>'C. Basanite FC 10kbar'!AO129</f>
        <v>0</v>
      </c>
      <c r="AM127" s="10">
        <f t="shared" si="19"/>
        <v>0</v>
      </c>
      <c r="AN127" s="5">
        <f t="shared" si="20"/>
        <v>0</v>
      </c>
      <c r="AO127" s="5"/>
      <c r="AP127" s="5"/>
      <c r="AQ127" s="5"/>
      <c r="AR127" s="5"/>
      <c r="AS127" s="5"/>
      <c r="AT127" s="5">
        <f t="shared" si="21"/>
        <v>0</v>
      </c>
      <c r="AU127" s="5">
        <f t="shared" si="22"/>
        <v>0</v>
      </c>
      <c r="AV127" s="10">
        <f t="shared" si="23"/>
        <v>100</v>
      </c>
      <c r="AW127" s="48">
        <f t="shared" si="18"/>
        <v>100</v>
      </c>
    </row>
    <row r="128" spans="1:49" x14ac:dyDescent="0.3">
      <c r="A128" s="2" t="s">
        <v>236</v>
      </c>
      <c r="B128" s="3">
        <f>'C. Basanite FC 10kbar'!A130</f>
        <v>124</v>
      </c>
      <c r="C128" s="2">
        <f>'C. Basanite FC 10kbar'!C130</f>
        <v>1276</v>
      </c>
      <c r="D128" s="2">
        <f>'C. Basanite FC 10kbar'!D130</f>
        <v>10000</v>
      </c>
      <c r="E128" s="5">
        <f>'B. LLD classification'!EA172</f>
        <v>2.894280445973382</v>
      </c>
      <c r="F128" s="5">
        <f>'C. Basanite FC 10kbar'!L130</f>
        <v>0.58252800000000005</v>
      </c>
      <c r="G128" s="6">
        <f>'C. Basanite FC 10kbar'!N130</f>
        <v>100</v>
      </c>
      <c r="H128" s="7">
        <f t="shared" si="24"/>
        <v>0</v>
      </c>
      <c r="I128" s="8">
        <f>'C. Basanite FC 10kbar'!R130</f>
        <v>40.405959000000003</v>
      </c>
      <c r="J128" s="9">
        <f>'C. Basanite FC 10kbar'!S130</f>
        <v>3.4696530000000001</v>
      </c>
      <c r="K128" s="9">
        <f>'C. Basanite FC 10kbar'!T130</f>
        <v>13.238676</v>
      </c>
      <c r="L128" s="9">
        <f>'C. Basanite FC 10kbar'!U130</f>
        <v>2.0397959999999999</v>
      </c>
      <c r="M128" s="9">
        <f>'C. Basanite FC 10kbar'!V130</f>
        <v>10.188981</v>
      </c>
      <c r="N128" s="9">
        <f>'C. Basanite FC 10kbar'!W130</f>
        <v>0.179982</v>
      </c>
      <c r="O128" s="9">
        <f>'C. Basanite FC 10kbar'!X130</f>
        <v>10.188981</v>
      </c>
      <c r="P128" s="9">
        <f>'C. Basanite FC 10kbar'!Y130</f>
        <v>12.038796</v>
      </c>
      <c r="Q128" s="9">
        <f>'C. Basanite FC 10kbar'!Z130</f>
        <v>1.539846</v>
      </c>
      <c r="R128" s="9">
        <f>'C. Basanite FC 10kbar'!AA130</f>
        <v>2.6997300000000002</v>
      </c>
      <c r="S128" s="9">
        <f>'C. Basanite FC 10kbar'!AB130</f>
        <v>1.8098190000000001</v>
      </c>
      <c r="T128" s="9">
        <f>'C. Basanite FC 10kbar'!AC130</f>
        <v>2.1997800000000001</v>
      </c>
      <c r="U128" s="10">
        <f>'C. Basanite FC 10kbar'!AH130</f>
        <v>0</v>
      </c>
      <c r="V128" s="5">
        <f>'C. Basanite FC 10kbar'!AI130</f>
        <v>0</v>
      </c>
      <c r="W128" s="5"/>
      <c r="X128" s="5"/>
      <c r="Y128" s="5"/>
      <c r="Z128" s="5"/>
      <c r="AA128" s="5"/>
      <c r="AB128" s="5">
        <f>'C. Basanite FC 10kbar'!AJ130</f>
        <v>0</v>
      </c>
      <c r="AC128" s="5">
        <f>'C. Basanite FC 10kbar'!AK130</f>
        <v>0</v>
      </c>
      <c r="AD128" s="10">
        <f>'C. Basanite FC 10kbar'!AL130</f>
        <v>0</v>
      </c>
      <c r="AE128" s="5">
        <f>'C. Basanite FC 10kbar'!AM130</f>
        <v>0</v>
      </c>
      <c r="AF128" s="5"/>
      <c r="AG128" s="5"/>
      <c r="AH128" s="5"/>
      <c r="AI128" s="5"/>
      <c r="AJ128" s="5"/>
      <c r="AK128" s="5">
        <f>'C. Basanite FC 10kbar'!AN130</f>
        <v>0</v>
      </c>
      <c r="AL128" s="5">
        <f>'C. Basanite FC 10kbar'!AO130</f>
        <v>0</v>
      </c>
      <c r="AM128" s="10">
        <f t="shared" si="19"/>
        <v>0</v>
      </c>
      <c r="AN128" s="5">
        <f t="shared" si="20"/>
        <v>0</v>
      </c>
      <c r="AO128" s="5"/>
      <c r="AP128" s="5"/>
      <c r="AQ128" s="5"/>
      <c r="AR128" s="5"/>
      <c r="AS128" s="5"/>
      <c r="AT128" s="5">
        <f t="shared" si="21"/>
        <v>0</v>
      </c>
      <c r="AU128" s="5">
        <f t="shared" si="22"/>
        <v>0</v>
      </c>
      <c r="AV128" s="10">
        <f t="shared" si="23"/>
        <v>100</v>
      </c>
      <c r="AW128" s="48">
        <f t="shared" si="18"/>
        <v>100</v>
      </c>
    </row>
    <row r="129" spans="1:49" x14ac:dyDescent="0.3">
      <c r="A129" s="2" t="s">
        <v>236</v>
      </c>
      <c r="B129" s="3">
        <f>'C. Basanite FC 10kbar'!A131</f>
        <v>125</v>
      </c>
      <c r="C129" s="2">
        <f>'C. Basanite FC 10kbar'!C131</f>
        <v>1275</v>
      </c>
      <c r="D129" s="2">
        <f>'C. Basanite FC 10kbar'!D131</f>
        <v>10000</v>
      </c>
      <c r="E129" s="5">
        <f>'B. LLD classification'!EA173</f>
        <v>2.8947157134297012</v>
      </c>
      <c r="F129" s="5">
        <f>'C. Basanite FC 10kbar'!L131</f>
        <v>0.58535700000000002</v>
      </c>
      <c r="G129" s="6">
        <f>'C. Basanite FC 10kbar'!N131</f>
        <v>100</v>
      </c>
      <c r="H129" s="7">
        <f t="shared" si="24"/>
        <v>0</v>
      </c>
      <c r="I129" s="8">
        <f>'C. Basanite FC 10kbar'!R131</f>
        <v>40.405959000000003</v>
      </c>
      <c r="J129" s="9">
        <f>'C. Basanite FC 10kbar'!S131</f>
        <v>3.4696530000000001</v>
      </c>
      <c r="K129" s="9">
        <f>'C. Basanite FC 10kbar'!T131</f>
        <v>13.238676</v>
      </c>
      <c r="L129" s="9">
        <f>'C. Basanite FC 10kbar'!U131</f>
        <v>2.0397959999999999</v>
      </c>
      <c r="M129" s="9">
        <f>'C. Basanite FC 10kbar'!V131</f>
        <v>10.188981</v>
      </c>
      <c r="N129" s="9">
        <f>'C. Basanite FC 10kbar'!W131</f>
        <v>0.179982</v>
      </c>
      <c r="O129" s="9">
        <f>'C. Basanite FC 10kbar'!X131</f>
        <v>10.188981</v>
      </c>
      <c r="P129" s="9">
        <f>'C. Basanite FC 10kbar'!Y131</f>
        <v>12.038796</v>
      </c>
      <c r="Q129" s="9">
        <f>'C. Basanite FC 10kbar'!Z131</f>
        <v>1.539846</v>
      </c>
      <c r="R129" s="9">
        <f>'C. Basanite FC 10kbar'!AA131</f>
        <v>2.6997300000000002</v>
      </c>
      <c r="S129" s="9">
        <f>'C. Basanite FC 10kbar'!AB131</f>
        <v>1.8098190000000001</v>
      </c>
      <c r="T129" s="9">
        <f>'C. Basanite FC 10kbar'!AC131</f>
        <v>2.1997800000000001</v>
      </c>
      <c r="U129" s="10">
        <f>'C. Basanite FC 10kbar'!AH131</f>
        <v>0</v>
      </c>
      <c r="V129" s="5">
        <f>'C. Basanite FC 10kbar'!AI131</f>
        <v>0</v>
      </c>
      <c r="W129" s="5"/>
      <c r="X129" s="5"/>
      <c r="Y129" s="5"/>
      <c r="Z129" s="5"/>
      <c r="AA129" s="5"/>
      <c r="AB129" s="5">
        <f>'C. Basanite FC 10kbar'!AJ131</f>
        <v>0</v>
      </c>
      <c r="AC129" s="5">
        <f>'C. Basanite FC 10kbar'!AK131</f>
        <v>0</v>
      </c>
      <c r="AD129" s="10">
        <f>'C. Basanite FC 10kbar'!AL131</f>
        <v>0</v>
      </c>
      <c r="AE129" s="5">
        <f>'C. Basanite FC 10kbar'!AM131</f>
        <v>0</v>
      </c>
      <c r="AF129" s="5"/>
      <c r="AG129" s="5"/>
      <c r="AH129" s="5"/>
      <c r="AI129" s="5"/>
      <c r="AJ129" s="5"/>
      <c r="AK129" s="5">
        <f>'C. Basanite FC 10kbar'!AN131</f>
        <v>0</v>
      </c>
      <c r="AL129" s="5">
        <f>'C. Basanite FC 10kbar'!AO131</f>
        <v>0</v>
      </c>
      <c r="AM129" s="10">
        <f t="shared" si="19"/>
        <v>0</v>
      </c>
      <c r="AN129" s="5">
        <f t="shared" si="20"/>
        <v>0</v>
      </c>
      <c r="AO129" s="5"/>
      <c r="AP129" s="5"/>
      <c r="AQ129" s="5"/>
      <c r="AR129" s="5"/>
      <c r="AS129" s="5"/>
      <c r="AT129" s="5">
        <f t="shared" si="21"/>
        <v>0</v>
      </c>
      <c r="AU129" s="5">
        <f t="shared" si="22"/>
        <v>0</v>
      </c>
      <c r="AV129" s="10">
        <f t="shared" si="23"/>
        <v>100</v>
      </c>
      <c r="AW129" s="48">
        <f t="shared" si="18"/>
        <v>100</v>
      </c>
    </row>
    <row r="130" spans="1:49" x14ac:dyDescent="0.3">
      <c r="A130" s="2" t="s">
        <v>236</v>
      </c>
      <c r="B130" s="3">
        <f>'C. Basanite FC 10kbar'!A132</f>
        <v>126</v>
      </c>
      <c r="C130" s="2">
        <f>'C. Basanite FC 10kbar'!C132</f>
        <v>1274</v>
      </c>
      <c r="D130" s="2">
        <f>'C. Basanite FC 10kbar'!D132</f>
        <v>10000</v>
      </c>
      <c r="E130" s="5">
        <f>'B. LLD classification'!EA174</f>
        <v>2.8951512147637213</v>
      </c>
      <c r="F130" s="5">
        <f>'C. Basanite FC 10kbar'!L132</f>
        <v>0.58818999999999999</v>
      </c>
      <c r="G130" s="6">
        <f>'C. Basanite FC 10kbar'!N132</f>
        <v>100</v>
      </c>
      <c r="H130" s="7">
        <f t="shared" si="24"/>
        <v>0</v>
      </c>
      <c r="I130" s="8">
        <f>'C. Basanite FC 10kbar'!R132</f>
        <v>40.405959000000003</v>
      </c>
      <c r="J130" s="9">
        <f>'C. Basanite FC 10kbar'!S132</f>
        <v>3.4696530000000001</v>
      </c>
      <c r="K130" s="9">
        <f>'C. Basanite FC 10kbar'!T132</f>
        <v>13.238676</v>
      </c>
      <c r="L130" s="9">
        <f>'C. Basanite FC 10kbar'!U132</f>
        <v>2.0397959999999999</v>
      </c>
      <c r="M130" s="9">
        <f>'C. Basanite FC 10kbar'!V132</f>
        <v>10.188981</v>
      </c>
      <c r="N130" s="9">
        <f>'C. Basanite FC 10kbar'!W132</f>
        <v>0.179982</v>
      </c>
      <c r="O130" s="9">
        <f>'C. Basanite FC 10kbar'!X132</f>
        <v>10.188981</v>
      </c>
      <c r="P130" s="9">
        <f>'C. Basanite FC 10kbar'!Y132</f>
        <v>12.038796</v>
      </c>
      <c r="Q130" s="9">
        <f>'C. Basanite FC 10kbar'!Z132</f>
        <v>1.539846</v>
      </c>
      <c r="R130" s="9">
        <f>'C. Basanite FC 10kbar'!AA132</f>
        <v>2.6997300000000002</v>
      </c>
      <c r="S130" s="9">
        <f>'C. Basanite FC 10kbar'!AB132</f>
        <v>1.8098190000000001</v>
      </c>
      <c r="T130" s="9">
        <f>'C. Basanite FC 10kbar'!AC132</f>
        <v>2.1997800000000001</v>
      </c>
      <c r="U130" s="10">
        <f>'C. Basanite FC 10kbar'!AH132</f>
        <v>0</v>
      </c>
      <c r="V130" s="5">
        <f>'C. Basanite FC 10kbar'!AI132</f>
        <v>0</v>
      </c>
      <c r="W130" s="5"/>
      <c r="X130" s="5"/>
      <c r="Y130" s="5"/>
      <c r="Z130" s="5"/>
      <c r="AA130" s="5"/>
      <c r="AB130" s="5">
        <f>'C. Basanite FC 10kbar'!AJ132</f>
        <v>0</v>
      </c>
      <c r="AC130" s="5">
        <f>'C. Basanite FC 10kbar'!AK132</f>
        <v>0</v>
      </c>
      <c r="AD130" s="10">
        <f>'C. Basanite FC 10kbar'!AL132</f>
        <v>0</v>
      </c>
      <c r="AE130" s="5">
        <f>'C. Basanite FC 10kbar'!AM132</f>
        <v>0</v>
      </c>
      <c r="AF130" s="5"/>
      <c r="AG130" s="5"/>
      <c r="AH130" s="5"/>
      <c r="AI130" s="5"/>
      <c r="AJ130" s="5"/>
      <c r="AK130" s="5">
        <f>'C. Basanite FC 10kbar'!AN132</f>
        <v>0</v>
      </c>
      <c r="AL130" s="5">
        <f>'C. Basanite FC 10kbar'!AO132</f>
        <v>0</v>
      </c>
      <c r="AM130" s="10">
        <f t="shared" si="19"/>
        <v>0</v>
      </c>
      <c r="AN130" s="5">
        <f t="shared" si="20"/>
        <v>0</v>
      </c>
      <c r="AO130" s="5"/>
      <c r="AP130" s="5"/>
      <c r="AQ130" s="5"/>
      <c r="AR130" s="5"/>
      <c r="AS130" s="5"/>
      <c r="AT130" s="5">
        <f t="shared" si="21"/>
        <v>0</v>
      </c>
      <c r="AU130" s="5">
        <f t="shared" si="22"/>
        <v>0</v>
      </c>
      <c r="AV130" s="10">
        <f t="shared" si="23"/>
        <v>100</v>
      </c>
      <c r="AW130" s="48">
        <f t="shared" si="18"/>
        <v>100</v>
      </c>
    </row>
    <row r="131" spans="1:49" x14ac:dyDescent="0.3">
      <c r="A131" s="2" t="s">
        <v>236</v>
      </c>
      <c r="B131" s="3">
        <f>'C. Basanite FC 10kbar'!A133</f>
        <v>127</v>
      </c>
      <c r="C131" s="2">
        <f>'C. Basanite FC 10kbar'!C133</f>
        <v>1273</v>
      </c>
      <c r="D131" s="2">
        <f>'C. Basanite FC 10kbar'!D133</f>
        <v>10000</v>
      </c>
      <c r="E131" s="5">
        <f>'B. LLD classification'!EA175</f>
        <v>2.8955869501739255</v>
      </c>
      <c r="F131" s="5">
        <f>'C. Basanite FC 10kbar'!L133</f>
        <v>0.59102600000000005</v>
      </c>
      <c r="G131" s="6">
        <f>'C. Basanite FC 10kbar'!N133</f>
        <v>100</v>
      </c>
      <c r="H131" s="7">
        <f t="shared" si="24"/>
        <v>0</v>
      </c>
      <c r="I131" s="8">
        <f>'C. Basanite FC 10kbar'!R133</f>
        <v>40.405959000000003</v>
      </c>
      <c r="J131" s="9">
        <f>'C. Basanite FC 10kbar'!S133</f>
        <v>3.4696530000000001</v>
      </c>
      <c r="K131" s="9">
        <f>'C. Basanite FC 10kbar'!T133</f>
        <v>13.238676</v>
      </c>
      <c r="L131" s="9">
        <f>'C. Basanite FC 10kbar'!U133</f>
        <v>2.0397959999999999</v>
      </c>
      <c r="M131" s="9">
        <f>'C. Basanite FC 10kbar'!V133</f>
        <v>10.188981</v>
      </c>
      <c r="N131" s="9">
        <f>'C. Basanite FC 10kbar'!W133</f>
        <v>0.179982</v>
      </c>
      <c r="O131" s="9">
        <f>'C. Basanite FC 10kbar'!X133</f>
        <v>10.188981</v>
      </c>
      <c r="P131" s="9">
        <f>'C. Basanite FC 10kbar'!Y133</f>
        <v>12.038796</v>
      </c>
      <c r="Q131" s="9">
        <f>'C. Basanite FC 10kbar'!Z133</f>
        <v>1.539846</v>
      </c>
      <c r="R131" s="9">
        <f>'C. Basanite FC 10kbar'!AA133</f>
        <v>2.6997300000000002</v>
      </c>
      <c r="S131" s="9">
        <f>'C. Basanite FC 10kbar'!AB133</f>
        <v>1.8098190000000001</v>
      </c>
      <c r="T131" s="9">
        <f>'C. Basanite FC 10kbar'!AC133</f>
        <v>2.1997800000000001</v>
      </c>
      <c r="U131" s="10">
        <f>'C. Basanite FC 10kbar'!AH133</f>
        <v>0</v>
      </c>
      <c r="V131" s="5">
        <f>'C. Basanite FC 10kbar'!AI133</f>
        <v>0</v>
      </c>
      <c r="W131" s="5"/>
      <c r="X131" s="5"/>
      <c r="Y131" s="5"/>
      <c r="Z131" s="5"/>
      <c r="AA131" s="5"/>
      <c r="AB131" s="5">
        <f>'C. Basanite FC 10kbar'!AJ133</f>
        <v>0</v>
      </c>
      <c r="AC131" s="5">
        <f>'C. Basanite FC 10kbar'!AK133</f>
        <v>0</v>
      </c>
      <c r="AD131" s="10">
        <f>'C. Basanite FC 10kbar'!AL133</f>
        <v>0</v>
      </c>
      <c r="AE131" s="5">
        <f>'C. Basanite FC 10kbar'!AM133</f>
        <v>0</v>
      </c>
      <c r="AF131" s="5"/>
      <c r="AG131" s="5"/>
      <c r="AH131" s="5"/>
      <c r="AI131" s="5"/>
      <c r="AJ131" s="5"/>
      <c r="AK131" s="5">
        <f>'C. Basanite FC 10kbar'!AN133</f>
        <v>0</v>
      </c>
      <c r="AL131" s="5">
        <f>'C. Basanite FC 10kbar'!AO133</f>
        <v>0</v>
      </c>
      <c r="AM131" s="10">
        <f t="shared" si="19"/>
        <v>0</v>
      </c>
      <c r="AN131" s="5">
        <f t="shared" si="20"/>
        <v>0</v>
      </c>
      <c r="AO131" s="5"/>
      <c r="AP131" s="5"/>
      <c r="AQ131" s="5"/>
      <c r="AR131" s="5"/>
      <c r="AS131" s="5"/>
      <c r="AT131" s="5">
        <f t="shared" si="21"/>
        <v>0</v>
      </c>
      <c r="AU131" s="5">
        <f t="shared" si="22"/>
        <v>0</v>
      </c>
      <c r="AV131" s="10">
        <f t="shared" si="23"/>
        <v>100</v>
      </c>
      <c r="AW131" s="48">
        <f t="shared" si="18"/>
        <v>100</v>
      </c>
    </row>
    <row r="132" spans="1:49" x14ac:dyDescent="0.3">
      <c r="A132" s="2" t="s">
        <v>236</v>
      </c>
      <c r="B132" s="3">
        <f>'C. Basanite FC 10kbar'!A134</f>
        <v>128</v>
      </c>
      <c r="C132" s="2">
        <f>'C. Basanite FC 10kbar'!C134</f>
        <v>1272</v>
      </c>
      <c r="D132" s="2">
        <f>'C. Basanite FC 10kbar'!D134</f>
        <v>10000</v>
      </c>
      <c r="E132" s="5">
        <f>'B. LLD classification'!EA176</f>
        <v>2.8960229198590373</v>
      </c>
      <c r="F132" s="5">
        <f>'C. Basanite FC 10kbar'!L134</f>
        <v>0.593866</v>
      </c>
      <c r="G132" s="6">
        <f>'C. Basanite FC 10kbar'!N134</f>
        <v>100</v>
      </c>
      <c r="H132" s="7">
        <f t="shared" si="24"/>
        <v>0</v>
      </c>
      <c r="I132" s="8">
        <f>'C. Basanite FC 10kbar'!R134</f>
        <v>40.405959000000003</v>
      </c>
      <c r="J132" s="9">
        <f>'C. Basanite FC 10kbar'!S134</f>
        <v>3.4696530000000001</v>
      </c>
      <c r="K132" s="9">
        <f>'C. Basanite FC 10kbar'!T134</f>
        <v>13.238676</v>
      </c>
      <c r="L132" s="9">
        <f>'C. Basanite FC 10kbar'!U134</f>
        <v>2.0397959999999999</v>
      </c>
      <c r="M132" s="9">
        <f>'C. Basanite FC 10kbar'!V134</f>
        <v>10.188981</v>
      </c>
      <c r="N132" s="9">
        <f>'C. Basanite FC 10kbar'!W134</f>
        <v>0.179982</v>
      </c>
      <c r="O132" s="9">
        <f>'C. Basanite FC 10kbar'!X134</f>
        <v>10.188981</v>
      </c>
      <c r="P132" s="9">
        <f>'C. Basanite FC 10kbar'!Y134</f>
        <v>12.038796</v>
      </c>
      <c r="Q132" s="9">
        <f>'C. Basanite FC 10kbar'!Z134</f>
        <v>1.539846</v>
      </c>
      <c r="R132" s="9">
        <f>'C. Basanite FC 10kbar'!AA134</f>
        <v>2.6997300000000002</v>
      </c>
      <c r="S132" s="9">
        <f>'C. Basanite FC 10kbar'!AB134</f>
        <v>1.8098190000000001</v>
      </c>
      <c r="T132" s="9">
        <f>'C. Basanite FC 10kbar'!AC134</f>
        <v>2.1997800000000001</v>
      </c>
      <c r="U132" s="10">
        <f>'C. Basanite FC 10kbar'!AH134</f>
        <v>0</v>
      </c>
      <c r="V132" s="5">
        <f>'C. Basanite FC 10kbar'!AI134</f>
        <v>0</v>
      </c>
      <c r="W132" s="5"/>
      <c r="X132" s="5"/>
      <c r="Y132" s="5"/>
      <c r="Z132" s="5"/>
      <c r="AA132" s="5"/>
      <c r="AB132" s="5">
        <f>'C. Basanite FC 10kbar'!AJ134</f>
        <v>0</v>
      </c>
      <c r="AC132" s="5">
        <f>'C. Basanite FC 10kbar'!AK134</f>
        <v>0</v>
      </c>
      <c r="AD132" s="10">
        <f>'C. Basanite FC 10kbar'!AL134</f>
        <v>0</v>
      </c>
      <c r="AE132" s="5">
        <f>'C. Basanite FC 10kbar'!AM134</f>
        <v>0</v>
      </c>
      <c r="AF132" s="5"/>
      <c r="AG132" s="5"/>
      <c r="AH132" s="5"/>
      <c r="AI132" s="5"/>
      <c r="AJ132" s="5"/>
      <c r="AK132" s="5">
        <f>'C. Basanite FC 10kbar'!AN134</f>
        <v>0</v>
      </c>
      <c r="AL132" s="5">
        <f>'C. Basanite FC 10kbar'!AO134</f>
        <v>0</v>
      </c>
      <c r="AM132" s="10">
        <f t="shared" ref="AM132:AM163" si="25">U132+AD132</f>
        <v>0</v>
      </c>
      <c r="AN132" s="5">
        <f t="shared" ref="AN132:AN163" si="26">V132+AE132</f>
        <v>0</v>
      </c>
      <c r="AO132" s="5"/>
      <c r="AP132" s="5"/>
      <c r="AQ132" s="5"/>
      <c r="AR132" s="5"/>
      <c r="AS132" s="5"/>
      <c r="AT132" s="5">
        <f t="shared" ref="AT132:AT163" si="27">AB132+AK132</f>
        <v>0</v>
      </c>
      <c r="AU132" s="5">
        <f t="shared" ref="AU132:AU163" si="28">AC132+AL132</f>
        <v>0</v>
      </c>
      <c r="AV132" s="10">
        <f t="shared" ref="AV132:AV163" si="29">G132</f>
        <v>100</v>
      </c>
      <c r="AW132" s="48">
        <f t="shared" si="18"/>
        <v>100</v>
      </c>
    </row>
    <row r="133" spans="1:49" x14ac:dyDescent="0.3">
      <c r="A133" s="2" t="s">
        <v>236</v>
      </c>
      <c r="B133" s="3">
        <f>'C. Basanite FC 10kbar'!A135</f>
        <v>129</v>
      </c>
      <c r="C133" s="2">
        <f>'C. Basanite FC 10kbar'!C135</f>
        <v>1271</v>
      </c>
      <c r="D133" s="2">
        <f>'C. Basanite FC 10kbar'!D135</f>
        <v>10000</v>
      </c>
      <c r="E133" s="5">
        <f>'B. LLD classification'!EA177</f>
        <v>2.896459124018016</v>
      </c>
      <c r="F133" s="5">
        <f>'C. Basanite FC 10kbar'!L135</f>
        <v>0.59670999999999996</v>
      </c>
      <c r="G133" s="6">
        <f>'C. Basanite FC 10kbar'!N135</f>
        <v>100</v>
      </c>
      <c r="H133" s="7">
        <f t="shared" si="24"/>
        <v>0</v>
      </c>
      <c r="I133" s="8">
        <f>'C. Basanite FC 10kbar'!R135</f>
        <v>40.405959000000003</v>
      </c>
      <c r="J133" s="9">
        <f>'C. Basanite FC 10kbar'!S135</f>
        <v>3.4696530000000001</v>
      </c>
      <c r="K133" s="9">
        <f>'C. Basanite FC 10kbar'!T135</f>
        <v>13.238676</v>
      </c>
      <c r="L133" s="9">
        <f>'C. Basanite FC 10kbar'!U135</f>
        <v>2.0397959999999999</v>
      </c>
      <c r="M133" s="9">
        <f>'C. Basanite FC 10kbar'!V135</f>
        <v>10.188981</v>
      </c>
      <c r="N133" s="9">
        <f>'C. Basanite FC 10kbar'!W135</f>
        <v>0.179982</v>
      </c>
      <c r="O133" s="9">
        <f>'C. Basanite FC 10kbar'!X135</f>
        <v>10.188981</v>
      </c>
      <c r="P133" s="9">
        <f>'C. Basanite FC 10kbar'!Y135</f>
        <v>12.038796</v>
      </c>
      <c r="Q133" s="9">
        <f>'C. Basanite FC 10kbar'!Z135</f>
        <v>1.539846</v>
      </c>
      <c r="R133" s="9">
        <f>'C. Basanite FC 10kbar'!AA135</f>
        <v>2.6997300000000002</v>
      </c>
      <c r="S133" s="9">
        <f>'C. Basanite FC 10kbar'!AB135</f>
        <v>1.8098190000000001</v>
      </c>
      <c r="T133" s="9">
        <f>'C. Basanite FC 10kbar'!AC135</f>
        <v>2.1997800000000001</v>
      </c>
      <c r="U133" s="10">
        <f>'C. Basanite FC 10kbar'!AH135</f>
        <v>0</v>
      </c>
      <c r="V133" s="5">
        <f>'C. Basanite FC 10kbar'!AI135</f>
        <v>0</v>
      </c>
      <c r="W133" s="5"/>
      <c r="X133" s="5"/>
      <c r="Y133" s="5"/>
      <c r="Z133" s="5"/>
      <c r="AA133" s="5"/>
      <c r="AB133" s="5">
        <f>'C. Basanite FC 10kbar'!AJ135</f>
        <v>0</v>
      </c>
      <c r="AC133" s="5">
        <f>'C. Basanite FC 10kbar'!AK135</f>
        <v>0</v>
      </c>
      <c r="AD133" s="10">
        <f>'C. Basanite FC 10kbar'!AL135</f>
        <v>0</v>
      </c>
      <c r="AE133" s="5">
        <f>'C. Basanite FC 10kbar'!AM135</f>
        <v>0</v>
      </c>
      <c r="AF133" s="5"/>
      <c r="AG133" s="5"/>
      <c r="AH133" s="5"/>
      <c r="AI133" s="5"/>
      <c r="AJ133" s="5"/>
      <c r="AK133" s="5">
        <f>'C. Basanite FC 10kbar'!AN135</f>
        <v>0</v>
      </c>
      <c r="AL133" s="5">
        <f>'C. Basanite FC 10kbar'!AO135</f>
        <v>0</v>
      </c>
      <c r="AM133" s="10">
        <f t="shared" si="25"/>
        <v>0</v>
      </c>
      <c r="AN133" s="5">
        <f t="shared" si="26"/>
        <v>0</v>
      </c>
      <c r="AO133" s="5"/>
      <c r="AP133" s="5"/>
      <c r="AQ133" s="5"/>
      <c r="AR133" s="5"/>
      <c r="AS133" s="5"/>
      <c r="AT133" s="5">
        <f t="shared" si="27"/>
        <v>0</v>
      </c>
      <c r="AU133" s="5">
        <f t="shared" si="28"/>
        <v>0</v>
      </c>
      <c r="AV133" s="10">
        <f t="shared" si="29"/>
        <v>100</v>
      </c>
      <c r="AW133" s="48">
        <f t="shared" ref="AW133:AW192" si="30">SUM(AM133:AV133)</f>
        <v>100</v>
      </c>
    </row>
    <row r="134" spans="1:49" x14ac:dyDescent="0.3">
      <c r="A134" s="2" t="s">
        <v>236</v>
      </c>
      <c r="B134" s="3">
        <f>'C. Basanite FC 10kbar'!A136</f>
        <v>130</v>
      </c>
      <c r="C134" s="2">
        <f>'C. Basanite FC 10kbar'!C136</f>
        <v>1270</v>
      </c>
      <c r="D134" s="2">
        <f>'C. Basanite FC 10kbar'!D136</f>
        <v>10000</v>
      </c>
      <c r="E134" s="5">
        <f>'B. LLD classification'!EA178</f>
        <v>2.8968955628500637</v>
      </c>
      <c r="F134" s="5">
        <f>'C. Basanite FC 10kbar'!L136</f>
        <v>0.59955700000000001</v>
      </c>
      <c r="G134" s="6">
        <f>'C. Basanite FC 10kbar'!N136</f>
        <v>100</v>
      </c>
      <c r="H134" s="7">
        <f t="shared" si="24"/>
        <v>0</v>
      </c>
      <c r="I134" s="8">
        <f>'C. Basanite FC 10kbar'!R136</f>
        <v>40.405959000000003</v>
      </c>
      <c r="J134" s="9">
        <f>'C. Basanite FC 10kbar'!S136</f>
        <v>3.4696530000000001</v>
      </c>
      <c r="K134" s="9">
        <f>'C. Basanite FC 10kbar'!T136</f>
        <v>13.238676</v>
      </c>
      <c r="L134" s="9">
        <f>'C. Basanite FC 10kbar'!U136</f>
        <v>2.0397959999999999</v>
      </c>
      <c r="M134" s="9">
        <f>'C. Basanite FC 10kbar'!V136</f>
        <v>10.188981</v>
      </c>
      <c r="N134" s="9">
        <f>'C. Basanite FC 10kbar'!W136</f>
        <v>0.179982</v>
      </c>
      <c r="O134" s="9">
        <f>'C. Basanite FC 10kbar'!X136</f>
        <v>10.188981</v>
      </c>
      <c r="P134" s="9">
        <f>'C. Basanite FC 10kbar'!Y136</f>
        <v>12.038796</v>
      </c>
      <c r="Q134" s="9">
        <f>'C. Basanite FC 10kbar'!Z136</f>
        <v>1.539846</v>
      </c>
      <c r="R134" s="9">
        <f>'C. Basanite FC 10kbar'!AA136</f>
        <v>2.6997300000000002</v>
      </c>
      <c r="S134" s="9">
        <f>'C. Basanite FC 10kbar'!AB136</f>
        <v>1.8098190000000001</v>
      </c>
      <c r="T134" s="9">
        <f>'C. Basanite FC 10kbar'!AC136</f>
        <v>2.1997800000000001</v>
      </c>
      <c r="U134" s="10">
        <f>'C. Basanite FC 10kbar'!AH136</f>
        <v>0</v>
      </c>
      <c r="V134" s="5">
        <f>'C. Basanite FC 10kbar'!AI136</f>
        <v>0</v>
      </c>
      <c r="W134" s="5"/>
      <c r="X134" s="5"/>
      <c r="Y134" s="5"/>
      <c r="Z134" s="5"/>
      <c r="AA134" s="5"/>
      <c r="AB134" s="5">
        <f>'C. Basanite FC 10kbar'!AJ136</f>
        <v>0</v>
      </c>
      <c r="AC134" s="5">
        <f>'C. Basanite FC 10kbar'!AK136</f>
        <v>0</v>
      </c>
      <c r="AD134" s="10">
        <f>'C. Basanite FC 10kbar'!AL136</f>
        <v>0</v>
      </c>
      <c r="AE134" s="5">
        <f>'C. Basanite FC 10kbar'!AM136</f>
        <v>0</v>
      </c>
      <c r="AF134" s="5"/>
      <c r="AG134" s="5"/>
      <c r="AH134" s="5"/>
      <c r="AI134" s="5"/>
      <c r="AJ134" s="5"/>
      <c r="AK134" s="5">
        <f>'C. Basanite FC 10kbar'!AN136</f>
        <v>0</v>
      </c>
      <c r="AL134" s="5">
        <f>'C. Basanite FC 10kbar'!AO136</f>
        <v>0</v>
      </c>
      <c r="AM134" s="10">
        <f t="shared" si="25"/>
        <v>0</v>
      </c>
      <c r="AN134" s="5">
        <f t="shared" si="26"/>
        <v>0</v>
      </c>
      <c r="AO134" s="5"/>
      <c r="AP134" s="5"/>
      <c r="AQ134" s="5"/>
      <c r="AR134" s="5"/>
      <c r="AS134" s="5"/>
      <c r="AT134" s="5">
        <f t="shared" si="27"/>
        <v>0</v>
      </c>
      <c r="AU134" s="5">
        <f t="shared" si="28"/>
        <v>0</v>
      </c>
      <c r="AV134" s="10">
        <f t="shared" si="29"/>
        <v>100</v>
      </c>
      <c r="AW134" s="48">
        <f t="shared" si="30"/>
        <v>100</v>
      </c>
    </row>
    <row r="135" spans="1:49" x14ac:dyDescent="0.3">
      <c r="A135" s="2" t="s">
        <v>236</v>
      </c>
      <c r="B135" s="3">
        <f>'C. Basanite FC 10kbar'!A137</f>
        <v>131</v>
      </c>
      <c r="C135" s="2">
        <f>'C. Basanite FC 10kbar'!C137</f>
        <v>1269</v>
      </c>
      <c r="D135" s="2">
        <f>'C. Basanite FC 10kbar'!D137</f>
        <v>10000</v>
      </c>
      <c r="E135" s="5">
        <f>'B. LLD classification'!EA179</f>
        <v>2.8973322365546186</v>
      </c>
      <c r="F135" s="5">
        <f>'C. Basanite FC 10kbar'!L137</f>
        <v>0.60240800000000005</v>
      </c>
      <c r="G135" s="6">
        <f>'C. Basanite FC 10kbar'!N137</f>
        <v>100</v>
      </c>
      <c r="H135" s="7">
        <f t="shared" si="24"/>
        <v>0</v>
      </c>
      <c r="I135" s="8">
        <f>'C. Basanite FC 10kbar'!R137</f>
        <v>40.405959000000003</v>
      </c>
      <c r="J135" s="9">
        <f>'C. Basanite FC 10kbar'!S137</f>
        <v>3.4696530000000001</v>
      </c>
      <c r="K135" s="9">
        <f>'C. Basanite FC 10kbar'!T137</f>
        <v>13.238676</v>
      </c>
      <c r="L135" s="9">
        <f>'C. Basanite FC 10kbar'!U137</f>
        <v>2.0397959999999999</v>
      </c>
      <c r="M135" s="9">
        <f>'C. Basanite FC 10kbar'!V137</f>
        <v>10.188981</v>
      </c>
      <c r="N135" s="9">
        <f>'C. Basanite FC 10kbar'!W137</f>
        <v>0.179982</v>
      </c>
      <c r="O135" s="9">
        <f>'C. Basanite FC 10kbar'!X137</f>
        <v>10.188981</v>
      </c>
      <c r="P135" s="9">
        <f>'C. Basanite FC 10kbar'!Y137</f>
        <v>12.038796</v>
      </c>
      <c r="Q135" s="9">
        <f>'C. Basanite FC 10kbar'!Z137</f>
        <v>1.539846</v>
      </c>
      <c r="R135" s="9">
        <f>'C. Basanite FC 10kbar'!AA137</f>
        <v>2.6997300000000002</v>
      </c>
      <c r="S135" s="9">
        <f>'C. Basanite FC 10kbar'!AB137</f>
        <v>1.8098190000000001</v>
      </c>
      <c r="T135" s="9">
        <f>'C. Basanite FC 10kbar'!AC137</f>
        <v>2.1997800000000001</v>
      </c>
      <c r="U135" s="10">
        <f>'C. Basanite FC 10kbar'!AH137</f>
        <v>0</v>
      </c>
      <c r="V135" s="5">
        <f>'C. Basanite FC 10kbar'!AI137</f>
        <v>0</v>
      </c>
      <c r="W135" s="5"/>
      <c r="X135" s="5"/>
      <c r="Y135" s="5"/>
      <c r="Z135" s="5"/>
      <c r="AA135" s="5"/>
      <c r="AB135" s="5">
        <f>'C. Basanite FC 10kbar'!AJ137</f>
        <v>0</v>
      </c>
      <c r="AC135" s="5">
        <f>'C. Basanite FC 10kbar'!AK137</f>
        <v>0</v>
      </c>
      <c r="AD135" s="10">
        <f>'C. Basanite FC 10kbar'!AL137</f>
        <v>0</v>
      </c>
      <c r="AE135" s="5">
        <f>'C. Basanite FC 10kbar'!AM137</f>
        <v>0</v>
      </c>
      <c r="AF135" s="5"/>
      <c r="AG135" s="5"/>
      <c r="AH135" s="5"/>
      <c r="AI135" s="5"/>
      <c r="AJ135" s="5"/>
      <c r="AK135" s="5">
        <f>'C. Basanite FC 10kbar'!AN137</f>
        <v>0</v>
      </c>
      <c r="AL135" s="5">
        <f>'C. Basanite FC 10kbar'!AO137</f>
        <v>0</v>
      </c>
      <c r="AM135" s="10">
        <f t="shared" si="25"/>
        <v>0</v>
      </c>
      <c r="AN135" s="5">
        <f t="shared" si="26"/>
        <v>0</v>
      </c>
      <c r="AO135" s="5"/>
      <c r="AP135" s="5"/>
      <c r="AQ135" s="5"/>
      <c r="AR135" s="5"/>
      <c r="AS135" s="5"/>
      <c r="AT135" s="5">
        <f t="shared" si="27"/>
        <v>0</v>
      </c>
      <c r="AU135" s="5">
        <f t="shared" si="28"/>
        <v>0</v>
      </c>
      <c r="AV135" s="10">
        <f t="shared" si="29"/>
        <v>100</v>
      </c>
      <c r="AW135" s="48">
        <f t="shared" si="30"/>
        <v>100</v>
      </c>
    </row>
    <row r="136" spans="1:49" x14ac:dyDescent="0.3">
      <c r="A136" s="2" t="s">
        <v>236</v>
      </c>
      <c r="B136" s="3">
        <f>'C. Basanite FC 10kbar'!A138</f>
        <v>132</v>
      </c>
      <c r="C136" s="2">
        <f>'C. Basanite FC 10kbar'!C138</f>
        <v>1268</v>
      </c>
      <c r="D136" s="2">
        <f>'C. Basanite FC 10kbar'!D138</f>
        <v>10000</v>
      </c>
      <c r="E136" s="5">
        <f>'B. LLD classification'!EA180</f>
        <v>2.8977691453313601</v>
      </c>
      <c r="F136" s="5">
        <f>'C. Basanite FC 10kbar'!L138</f>
        <v>0.605263</v>
      </c>
      <c r="G136" s="6">
        <f>'C. Basanite FC 10kbar'!N138</f>
        <v>100</v>
      </c>
      <c r="H136" s="7">
        <f t="shared" si="24"/>
        <v>0</v>
      </c>
      <c r="I136" s="8">
        <f>'C. Basanite FC 10kbar'!R138</f>
        <v>40.405959000000003</v>
      </c>
      <c r="J136" s="9">
        <f>'C. Basanite FC 10kbar'!S138</f>
        <v>3.4696530000000001</v>
      </c>
      <c r="K136" s="9">
        <f>'C. Basanite FC 10kbar'!T138</f>
        <v>13.238676</v>
      </c>
      <c r="L136" s="9">
        <f>'C. Basanite FC 10kbar'!U138</f>
        <v>2.0397959999999999</v>
      </c>
      <c r="M136" s="9">
        <f>'C. Basanite FC 10kbar'!V138</f>
        <v>10.188981</v>
      </c>
      <c r="N136" s="9">
        <f>'C. Basanite FC 10kbar'!W138</f>
        <v>0.179982</v>
      </c>
      <c r="O136" s="9">
        <f>'C. Basanite FC 10kbar'!X138</f>
        <v>10.188981</v>
      </c>
      <c r="P136" s="9">
        <f>'C. Basanite FC 10kbar'!Y138</f>
        <v>12.038796</v>
      </c>
      <c r="Q136" s="9">
        <f>'C. Basanite FC 10kbar'!Z138</f>
        <v>1.539846</v>
      </c>
      <c r="R136" s="9">
        <f>'C. Basanite FC 10kbar'!AA138</f>
        <v>2.6997300000000002</v>
      </c>
      <c r="S136" s="9">
        <f>'C. Basanite FC 10kbar'!AB138</f>
        <v>1.8098190000000001</v>
      </c>
      <c r="T136" s="9">
        <f>'C. Basanite FC 10kbar'!AC138</f>
        <v>2.1997800000000001</v>
      </c>
      <c r="U136" s="10">
        <f>'C. Basanite FC 10kbar'!AH138</f>
        <v>0</v>
      </c>
      <c r="V136" s="5">
        <f>'C. Basanite FC 10kbar'!AI138</f>
        <v>0</v>
      </c>
      <c r="W136" s="5"/>
      <c r="X136" s="5"/>
      <c r="Y136" s="5"/>
      <c r="Z136" s="5"/>
      <c r="AA136" s="5"/>
      <c r="AB136" s="5">
        <f>'C. Basanite FC 10kbar'!AJ138</f>
        <v>0</v>
      </c>
      <c r="AC136" s="5">
        <f>'C. Basanite FC 10kbar'!AK138</f>
        <v>0</v>
      </c>
      <c r="AD136" s="10">
        <f>'C. Basanite FC 10kbar'!AL138</f>
        <v>0</v>
      </c>
      <c r="AE136" s="5">
        <f>'C. Basanite FC 10kbar'!AM138</f>
        <v>0</v>
      </c>
      <c r="AF136" s="5"/>
      <c r="AG136" s="5"/>
      <c r="AH136" s="5"/>
      <c r="AI136" s="5"/>
      <c r="AJ136" s="5"/>
      <c r="AK136" s="5">
        <f>'C. Basanite FC 10kbar'!AN138</f>
        <v>0</v>
      </c>
      <c r="AL136" s="5">
        <f>'C. Basanite FC 10kbar'!AO138</f>
        <v>0</v>
      </c>
      <c r="AM136" s="10">
        <f t="shared" si="25"/>
        <v>0</v>
      </c>
      <c r="AN136" s="5">
        <f t="shared" si="26"/>
        <v>0</v>
      </c>
      <c r="AO136" s="5"/>
      <c r="AP136" s="5"/>
      <c r="AQ136" s="5"/>
      <c r="AR136" s="5"/>
      <c r="AS136" s="5"/>
      <c r="AT136" s="5">
        <f t="shared" si="27"/>
        <v>0</v>
      </c>
      <c r="AU136" s="5">
        <f t="shared" si="28"/>
        <v>0</v>
      </c>
      <c r="AV136" s="10">
        <f t="shared" si="29"/>
        <v>100</v>
      </c>
      <c r="AW136" s="48">
        <f t="shared" si="30"/>
        <v>100</v>
      </c>
    </row>
    <row r="137" spans="1:49" x14ac:dyDescent="0.3">
      <c r="A137" s="2" t="s">
        <v>236</v>
      </c>
      <c r="B137" s="3">
        <f>'C. Basanite FC 10kbar'!A139</f>
        <v>133</v>
      </c>
      <c r="C137" s="2">
        <f>'C. Basanite FC 10kbar'!C139</f>
        <v>1267</v>
      </c>
      <c r="D137" s="2">
        <f>'C. Basanite FC 10kbar'!D139</f>
        <v>10000</v>
      </c>
      <c r="E137" s="5">
        <f>'B. LLD classification'!EA181</f>
        <v>2.8978649608243994</v>
      </c>
      <c r="F137" s="5">
        <f>'C. Basanite FC 10kbar'!L139</f>
        <v>0.61032200000000003</v>
      </c>
      <c r="G137" s="6">
        <f>'C. Basanite FC 10kbar'!N139</f>
        <v>99.915830999999997</v>
      </c>
      <c r="H137" s="7">
        <f t="shared" si="24"/>
        <v>8.4169000000002825E-2</v>
      </c>
      <c r="I137" s="8">
        <f>'C. Basanite FC 10kbar'!R139</f>
        <v>40.406343</v>
      </c>
      <c r="J137" s="9">
        <f>'C. Basanite FC 10kbar'!S139</f>
        <v>3.4725760000000001</v>
      </c>
      <c r="K137" s="9">
        <f>'C. Basanite FC 10kbar'!T139</f>
        <v>13.249828000000001</v>
      </c>
      <c r="L137" s="9">
        <f>'C. Basanite FC 10kbar'!U139</f>
        <v>2.0415139999999998</v>
      </c>
      <c r="M137" s="9">
        <f>'C. Basanite FC 10kbar'!V139</f>
        <v>10.185523999999999</v>
      </c>
      <c r="N137" s="9">
        <f>'C. Basanite FC 10kbar'!W139</f>
        <v>0.17997199999999999</v>
      </c>
      <c r="O137" s="9">
        <f>'C. Basanite FC 10kbar'!X139</f>
        <v>10.159462</v>
      </c>
      <c r="P137" s="9">
        <f>'C. Basanite FC 10kbar'!Y139</f>
        <v>12.048655999999999</v>
      </c>
      <c r="Q137" s="9">
        <f>'C. Basanite FC 10kbar'!Z139</f>
        <v>1.5411429999999999</v>
      </c>
      <c r="R137" s="9">
        <f>'C. Basanite FC 10kbar'!AA139</f>
        <v>2.7020040000000001</v>
      </c>
      <c r="S137" s="9">
        <f>'C. Basanite FC 10kbar'!AB139</f>
        <v>1.8113440000000001</v>
      </c>
      <c r="T137" s="9">
        <f>'C. Basanite FC 10kbar'!AC139</f>
        <v>2.2016330000000002</v>
      </c>
      <c r="U137" s="10">
        <f>'C. Basanite FC 10kbar'!AH139</f>
        <v>8.4168999999999994E-2</v>
      </c>
      <c r="V137" s="5">
        <f>'C. Basanite FC 10kbar'!AI139</f>
        <v>0</v>
      </c>
      <c r="W137" s="5"/>
      <c r="X137" s="5"/>
      <c r="Y137" s="5"/>
      <c r="Z137" s="5"/>
      <c r="AA137" s="5"/>
      <c r="AB137" s="5">
        <f>'C. Basanite FC 10kbar'!AJ139</f>
        <v>0</v>
      </c>
      <c r="AC137" s="5">
        <f>'C. Basanite FC 10kbar'!AK139</f>
        <v>0</v>
      </c>
      <c r="AD137" s="10">
        <f>'C. Basanite FC 10kbar'!AL139</f>
        <v>0</v>
      </c>
      <c r="AE137" s="5">
        <f>'C. Basanite FC 10kbar'!AM139</f>
        <v>0</v>
      </c>
      <c r="AF137" s="5"/>
      <c r="AG137" s="5"/>
      <c r="AH137" s="5"/>
      <c r="AI137" s="5"/>
      <c r="AJ137" s="5"/>
      <c r="AK137" s="5">
        <f>'C. Basanite FC 10kbar'!AN139</f>
        <v>0</v>
      </c>
      <c r="AL137" s="5">
        <f>'C. Basanite FC 10kbar'!AO139</f>
        <v>0</v>
      </c>
      <c r="AM137" s="10">
        <f t="shared" si="25"/>
        <v>8.4168999999999994E-2</v>
      </c>
      <c r="AN137" s="5">
        <f t="shared" si="26"/>
        <v>0</v>
      </c>
      <c r="AO137" s="5"/>
      <c r="AP137" s="5"/>
      <c r="AQ137" s="5"/>
      <c r="AR137" s="5"/>
      <c r="AS137" s="5"/>
      <c r="AT137" s="5">
        <f t="shared" si="27"/>
        <v>0</v>
      </c>
      <c r="AU137" s="5">
        <f t="shared" si="28"/>
        <v>0</v>
      </c>
      <c r="AV137" s="10">
        <f t="shared" si="29"/>
        <v>99.915830999999997</v>
      </c>
      <c r="AW137" s="48">
        <f t="shared" si="30"/>
        <v>100</v>
      </c>
    </row>
    <row r="138" spans="1:49" x14ac:dyDescent="0.3">
      <c r="A138" s="2" t="s">
        <v>236</v>
      </c>
      <c r="B138" s="3">
        <f>'C. Basanite FC 10kbar'!A140</f>
        <v>134</v>
      </c>
      <c r="C138" s="2">
        <f>'C. Basanite FC 10kbar'!C140</f>
        <v>1266</v>
      </c>
      <c r="D138" s="2">
        <f>'C. Basanite FC 10kbar'!D140</f>
        <v>10000</v>
      </c>
      <c r="E138" s="5">
        <f>'B. LLD classification'!EA182</f>
        <v>2.8978997227363195</v>
      </c>
      <c r="F138" s="5">
        <f>'C. Basanite FC 10kbar'!L140</f>
        <v>0.61456500000000003</v>
      </c>
      <c r="G138" s="6">
        <f>'C. Basanite FC 10kbar'!N140</f>
        <v>99.817035000000004</v>
      </c>
      <c r="H138" s="7">
        <f t="shared" si="24"/>
        <v>0.18296499999999583</v>
      </c>
      <c r="I138" s="8">
        <f>'C. Basanite FC 10kbar'!R140</f>
        <v>40.406801000000002</v>
      </c>
      <c r="J138" s="9">
        <f>'C. Basanite FC 10kbar'!S140</f>
        <v>3.476013</v>
      </c>
      <c r="K138" s="9">
        <f>'C. Basanite FC 10kbar'!T140</f>
        <v>13.262943</v>
      </c>
      <c r="L138" s="9">
        <f>'C. Basanite FC 10kbar'!U140</f>
        <v>2.0435349999999999</v>
      </c>
      <c r="M138" s="9">
        <f>'C. Basanite FC 10kbar'!V140</f>
        <v>10.181419999999999</v>
      </c>
      <c r="N138" s="9">
        <f>'C. Basanite FC 10kbar'!W140</f>
        <v>0.17996000000000001</v>
      </c>
      <c r="O138" s="9">
        <f>'C. Basanite FC 10kbar'!X140</f>
        <v>10.124782</v>
      </c>
      <c r="P138" s="9">
        <f>'C. Basanite FC 10kbar'!Y140</f>
        <v>12.06025</v>
      </c>
      <c r="Q138" s="9">
        <f>'C. Basanite FC 10kbar'!Z140</f>
        <v>1.5426690000000001</v>
      </c>
      <c r="R138" s="9">
        <f>'C. Basanite FC 10kbar'!AA140</f>
        <v>2.7046790000000001</v>
      </c>
      <c r="S138" s="9">
        <f>'C. Basanite FC 10kbar'!AB140</f>
        <v>1.8131360000000001</v>
      </c>
      <c r="T138" s="9">
        <f>'C. Basanite FC 10kbar'!AC140</f>
        <v>2.2038120000000001</v>
      </c>
      <c r="U138" s="10">
        <f>'C. Basanite FC 10kbar'!AH140</f>
        <v>0.1003</v>
      </c>
      <c r="V138" s="5">
        <f>'C. Basanite FC 10kbar'!AI140</f>
        <v>0</v>
      </c>
      <c r="W138" s="5"/>
      <c r="X138" s="5"/>
      <c r="Y138" s="5"/>
      <c r="Z138" s="5"/>
      <c r="AA138" s="5"/>
      <c r="AB138" s="5">
        <f>'C. Basanite FC 10kbar'!AJ140</f>
        <v>0</v>
      </c>
      <c r="AC138" s="5">
        <f>'C. Basanite FC 10kbar'!AK140</f>
        <v>0</v>
      </c>
      <c r="AD138" s="10">
        <f>'C. Basanite FC 10kbar'!AL140</f>
        <v>8.2665000000000002E-2</v>
      </c>
      <c r="AE138" s="5">
        <f>'C. Basanite FC 10kbar'!AM140</f>
        <v>0</v>
      </c>
      <c r="AF138" s="5"/>
      <c r="AG138" s="5"/>
      <c r="AH138" s="5"/>
      <c r="AI138" s="5"/>
      <c r="AJ138" s="5"/>
      <c r="AK138" s="5">
        <f>'C. Basanite FC 10kbar'!AN140</f>
        <v>0</v>
      </c>
      <c r="AL138" s="5">
        <f>'C. Basanite FC 10kbar'!AO140</f>
        <v>0</v>
      </c>
      <c r="AM138" s="10">
        <f t="shared" si="25"/>
        <v>0.18296499999999999</v>
      </c>
      <c r="AN138" s="5">
        <f t="shared" si="26"/>
        <v>0</v>
      </c>
      <c r="AO138" s="5"/>
      <c r="AP138" s="5"/>
      <c r="AQ138" s="5"/>
      <c r="AR138" s="5"/>
      <c r="AS138" s="5"/>
      <c r="AT138" s="5">
        <f t="shared" si="27"/>
        <v>0</v>
      </c>
      <c r="AU138" s="5">
        <f t="shared" si="28"/>
        <v>0</v>
      </c>
      <c r="AV138" s="10">
        <f t="shared" si="29"/>
        <v>99.817035000000004</v>
      </c>
      <c r="AW138" s="48">
        <f t="shared" si="30"/>
        <v>100</v>
      </c>
    </row>
    <row r="139" spans="1:49" x14ac:dyDescent="0.3">
      <c r="A139" s="2" t="s">
        <v>236</v>
      </c>
      <c r="B139" s="3">
        <f>'C. Basanite FC 10kbar'!A141</f>
        <v>135</v>
      </c>
      <c r="C139" s="2">
        <f>'C. Basanite FC 10kbar'!C141</f>
        <v>1265</v>
      </c>
      <c r="D139" s="2">
        <f>'C. Basanite FC 10kbar'!D141</f>
        <v>10000</v>
      </c>
      <c r="E139" s="5">
        <f>'B. LLD classification'!EA183</f>
        <v>2.8979339031806717</v>
      </c>
      <c r="F139" s="5">
        <f>'C. Basanite FC 10kbar'!L141</f>
        <v>0.61857200000000001</v>
      </c>
      <c r="G139" s="6">
        <f>'C. Basanite FC 10kbar'!N141</f>
        <v>99.718559999999997</v>
      </c>
      <c r="H139" s="7">
        <f t="shared" si="24"/>
        <v>0.28144000000000347</v>
      </c>
      <c r="I139" s="8">
        <f>'C. Basanite FC 10kbar'!R141</f>
        <v>40.407266</v>
      </c>
      <c r="J139" s="9">
        <f>'C. Basanite FC 10kbar'!S141</f>
        <v>3.4794459999999998</v>
      </c>
      <c r="K139" s="9">
        <f>'C. Basanite FC 10kbar'!T141</f>
        <v>13.27604</v>
      </c>
      <c r="L139" s="9">
        <f>'C. Basanite FC 10kbar'!U141</f>
        <v>2.045553</v>
      </c>
      <c r="M139" s="9">
        <f>'C. Basanite FC 10kbar'!V141</f>
        <v>10.177284</v>
      </c>
      <c r="N139" s="9">
        <f>'C. Basanite FC 10kbar'!W141</f>
        <v>0.179948</v>
      </c>
      <c r="O139" s="9">
        <f>'C. Basanite FC 10kbar'!X141</f>
        <v>10.090177000000001</v>
      </c>
      <c r="P139" s="9">
        <f>'C. Basanite FC 10kbar'!Y141</f>
        <v>12.071828999999999</v>
      </c>
      <c r="Q139" s="9">
        <f>'C. Basanite FC 10kbar'!Z141</f>
        <v>1.544192</v>
      </c>
      <c r="R139" s="9">
        <f>'C. Basanite FC 10kbar'!AA141</f>
        <v>2.7073499999999999</v>
      </c>
      <c r="S139" s="9">
        <f>'C. Basanite FC 10kbar'!AB141</f>
        <v>1.814927</v>
      </c>
      <c r="T139" s="9">
        <f>'C. Basanite FC 10kbar'!AC141</f>
        <v>2.2059890000000002</v>
      </c>
      <c r="U139" s="10">
        <f>'C. Basanite FC 10kbar'!AH141</f>
        <v>9.9978999999999998E-2</v>
      </c>
      <c r="V139" s="5">
        <f>'C. Basanite FC 10kbar'!AI141</f>
        <v>0</v>
      </c>
      <c r="W139" s="5"/>
      <c r="X139" s="5"/>
      <c r="Y139" s="5"/>
      <c r="Z139" s="5"/>
      <c r="AA139" s="5"/>
      <c r="AB139" s="5">
        <f>'C. Basanite FC 10kbar'!AJ141</f>
        <v>0</v>
      </c>
      <c r="AC139" s="5">
        <f>'C. Basanite FC 10kbar'!AK141</f>
        <v>0</v>
      </c>
      <c r="AD139" s="10">
        <f>'C. Basanite FC 10kbar'!AL141</f>
        <v>0.18146100000000001</v>
      </c>
      <c r="AE139" s="5">
        <f>'C. Basanite FC 10kbar'!AM141</f>
        <v>0</v>
      </c>
      <c r="AF139" s="5"/>
      <c r="AG139" s="5"/>
      <c r="AH139" s="5"/>
      <c r="AI139" s="5"/>
      <c r="AJ139" s="5"/>
      <c r="AK139" s="5">
        <f>'C. Basanite FC 10kbar'!AN141</f>
        <v>0</v>
      </c>
      <c r="AL139" s="5">
        <f>'C. Basanite FC 10kbar'!AO141</f>
        <v>0</v>
      </c>
      <c r="AM139" s="10">
        <f t="shared" si="25"/>
        <v>0.28144000000000002</v>
      </c>
      <c r="AN139" s="5">
        <f t="shared" si="26"/>
        <v>0</v>
      </c>
      <c r="AO139" s="5"/>
      <c r="AP139" s="5"/>
      <c r="AQ139" s="5"/>
      <c r="AR139" s="5"/>
      <c r="AS139" s="5"/>
      <c r="AT139" s="5">
        <f t="shared" si="27"/>
        <v>0</v>
      </c>
      <c r="AU139" s="5">
        <f t="shared" si="28"/>
        <v>0</v>
      </c>
      <c r="AV139" s="10">
        <f t="shared" si="29"/>
        <v>99.718559999999997</v>
      </c>
      <c r="AW139" s="48">
        <f t="shared" si="30"/>
        <v>100</v>
      </c>
    </row>
    <row r="140" spans="1:49" x14ac:dyDescent="0.3">
      <c r="A140" s="2" t="s">
        <v>236</v>
      </c>
      <c r="B140" s="3">
        <f>'C. Basanite FC 10kbar'!A142</f>
        <v>136</v>
      </c>
      <c r="C140" s="2">
        <f>'C. Basanite FC 10kbar'!C142</f>
        <v>1264</v>
      </c>
      <c r="D140" s="2">
        <f>'C. Basanite FC 10kbar'!D142</f>
        <v>10000</v>
      </c>
      <c r="E140" s="5">
        <f>'B. LLD classification'!EA184</f>
        <v>2.8979676531463876</v>
      </c>
      <c r="F140" s="5">
        <f>'C. Basanite FC 10kbar'!L142</f>
        <v>0.622583</v>
      </c>
      <c r="G140" s="6">
        <f>'C. Basanite FC 10kbar'!N142</f>
        <v>99.620406000000003</v>
      </c>
      <c r="H140" s="7">
        <f t="shared" si="24"/>
        <v>0.37959399999999732</v>
      </c>
      <c r="I140" s="8">
        <f>'C. Basanite FC 10kbar'!R142</f>
        <v>40.407738000000002</v>
      </c>
      <c r="J140" s="9">
        <f>'C. Basanite FC 10kbar'!S142</f>
        <v>3.4828739999999998</v>
      </c>
      <c r="K140" s="9">
        <f>'C. Basanite FC 10kbar'!T142</f>
        <v>13.289121</v>
      </c>
      <c r="L140" s="9">
        <f>'C. Basanite FC 10kbar'!U142</f>
        <v>2.0475680000000001</v>
      </c>
      <c r="M140" s="9">
        <f>'C. Basanite FC 10kbar'!V142</f>
        <v>10.173116</v>
      </c>
      <c r="N140" s="9">
        <f>'C. Basanite FC 10kbar'!W142</f>
        <v>0.17993600000000001</v>
      </c>
      <c r="O140" s="9">
        <f>'C. Basanite FC 10kbar'!X142</f>
        <v>10.055648</v>
      </c>
      <c r="P140" s="9">
        <f>'C. Basanite FC 10kbar'!Y142</f>
        <v>12.083392</v>
      </c>
      <c r="Q140" s="9">
        <f>'C. Basanite FC 10kbar'!Z142</f>
        <v>1.5457129999999999</v>
      </c>
      <c r="R140" s="9">
        <f>'C. Basanite FC 10kbar'!AA142</f>
        <v>2.7100170000000001</v>
      </c>
      <c r="S140" s="9">
        <f>'C. Basanite FC 10kbar'!AB142</f>
        <v>1.8167150000000001</v>
      </c>
      <c r="T140" s="9">
        <f>'C. Basanite FC 10kbar'!AC142</f>
        <v>2.2081620000000002</v>
      </c>
      <c r="U140" s="10">
        <f>'C. Basanite FC 10kbar'!AH142</f>
        <v>9.9658999999999998E-2</v>
      </c>
      <c r="V140" s="5">
        <f>'C. Basanite FC 10kbar'!AI142</f>
        <v>0</v>
      </c>
      <c r="W140" s="5"/>
      <c r="X140" s="5"/>
      <c r="Y140" s="5"/>
      <c r="Z140" s="5"/>
      <c r="AA140" s="5"/>
      <c r="AB140" s="5">
        <f>'C. Basanite FC 10kbar'!AJ142</f>
        <v>0</v>
      </c>
      <c r="AC140" s="5">
        <f>'C. Basanite FC 10kbar'!AK142</f>
        <v>0</v>
      </c>
      <c r="AD140" s="10">
        <f>'C. Basanite FC 10kbar'!AL142</f>
        <v>0.27993499999999999</v>
      </c>
      <c r="AE140" s="5">
        <f>'C. Basanite FC 10kbar'!AM142</f>
        <v>0</v>
      </c>
      <c r="AF140" s="5"/>
      <c r="AG140" s="5"/>
      <c r="AH140" s="5"/>
      <c r="AI140" s="5"/>
      <c r="AJ140" s="5"/>
      <c r="AK140" s="5">
        <f>'C. Basanite FC 10kbar'!AN142</f>
        <v>0</v>
      </c>
      <c r="AL140" s="5">
        <f>'C. Basanite FC 10kbar'!AO142</f>
        <v>0</v>
      </c>
      <c r="AM140" s="10">
        <f t="shared" si="25"/>
        <v>0.37959399999999999</v>
      </c>
      <c r="AN140" s="5">
        <f t="shared" si="26"/>
        <v>0</v>
      </c>
      <c r="AO140" s="5"/>
      <c r="AP140" s="5"/>
      <c r="AQ140" s="5"/>
      <c r="AR140" s="5"/>
      <c r="AS140" s="5"/>
      <c r="AT140" s="5">
        <f t="shared" si="27"/>
        <v>0</v>
      </c>
      <c r="AU140" s="5">
        <f t="shared" si="28"/>
        <v>0</v>
      </c>
      <c r="AV140" s="10">
        <f t="shared" si="29"/>
        <v>99.620406000000003</v>
      </c>
      <c r="AW140" s="48">
        <f t="shared" si="30"/>
        <v>100</v>
      </c>
    </row>
    <row r="141" spans="1:49" x14ac:dyDescent="0.3">
      <c r="A141" s="2" t="s">
        <v>236</v>
      </c>
      <c r="B141" s="3">
        <f>'C. Basanite FC 10kbar'!A143</f>
        <v>137</v>
      </c>
      <c r="C141" s="2">
        <f>'C. Basanite FC 10kbar'!C143</f>
        <v>1263</v>
      </c>
      <c r="D141" s="2">
        <f>'C. Basanite FC 10kbar'!D143</f>
        <v>10000</v>
      </c>
      <c r="E141" s="5">
        <f>'B. LLD classification'!EA185</f>
        <v>2.8980008104798078</v>
      </c>
      <c r="F141" s="5">
        <f>'C. Basanite FC 10kbar'!L143</f>
        <v>0.62659900000000002</v>
      </c>
      <c r="G141" s="6">
        <f>'C. Basanite FC 10kbar'!N143</f>
        <v>99.522570000000002</v>
      </c>
      <c r="H141" s="7">
        <f t="shared" si="24"/>
        <v>0.47742999999999824</v>
      </c>
      <c r="I141" s="8">
        <f>'C. Basanite FC 10kbar'!R143</f>
        <v>40.408216000000003</v>
      </c>
      <c r="J141" s="9">
        <f>'C. Basanite FC 10kbar'!S143</f>
        <v>3.4862980000000001</v>
      </c>
      <c r="K141" s="9">
        <f>'C. Basanite FC 10kbar'!T143</f>
        <v>13.302185</v>
      </c>
      <c r="L141" s="9">
        <f>'C. Basanite FC 10kbar'!U143</f>
        <v>2.0495809999999999</v>
      </c>
      <c r="M141" s="9">
        <f>'C. Basanite FC 10kbar'!V143</f>
        <v>10.168915999999999</v>
      </c>
      <c r="N141" s="9">
        <f>'C. Basanite FC 10kbar'!W143</f>
        <v>0.179923</v>
      </c>
      <c r="O141" s="9">
        <f>'C. Basanite FC 10kbar'!X143</f>
        <v>10.021193999999999</v>
      </c>
      <c r="P141" s="9">
        <f>'C. Basanite FC 10kbar'!Y143</f>
        <v>12.094939999999999</v>
      </c>
      <c r="Q141" s="9">
        <f>'C. Basanite FC 10kbar'!Z143</f>
        <v>1.5472330000000001</v>
      </c>
      <c r="R141" s="9">
        <f>'C. Basanite FC 10kbar'!AA143</f>
        <v>2.7126809999999999</v>
      </c>
      <c r="S141" s="9">
        <f>'C. Basanite FC 10kbar'!AB143</f>
        <v>1.8185009999999999</v>
      </c>
      <c r="T141" s="9">
        <f>'C. Basanite FC 10kbar'!AC143</f>
        <v>2.2103329999999999</v>
      </c>
      <c r="U141" s="10">
        <f>'C. Basanite FC 10kbar'!AH143</f>
        <v>9.9340999999999999E-2</v>
      </c>
      <c r="V141" s="5">
        <f>'C. Basanite FC 10kbar'!AI143</f>
        <v>0</v>
      </c>
      <c r="W141" s="5"/>
      <c r="X141" s="5"/>
      <c r="Y141" s="5"/>
      <c r="Z141" s="5"/>
      <c r="AA141" s="5"/>
      <c r="AB141" s="5">
        <f>'C. Basanite FC 10kbar'!AJ143</f>
        <v>0</v>
      </c>
      <c r="AC141" s="5">
        <f>'C. Basanite FC 10kbar'!AK143</f>
        <v>0</v>
      </c>
      <c r="AD141" s="10">
        <f>'C. Basanite FC 10kbar'!AL143</f>
        <v>0.37808900000000001</v>
      </c>
      <c r="AE141" s="5">
        <f>'C. Basanite FC 10kbar'!AM143</f>
        <v>0</v>
      </c>
      <c r="AF141" s="5"/>
      <c r="AG141" s="5"/>
      <c r="AH141" s="5"/>
      <c r="AI141" s="5"/>
      <c r="AJ141" s="5"/>
      <c r="AK141" s="5">
        <f>'C. Basanite FC 10kbar'!AN143</f>
        <v>0</v>
      </c>
      <c r="AL141" s="5">
        <f>'C. Basanite FC 10kbar'!AO143</f>
        <v>0</v>
      </c>
      <c r="AM141" s="10">
        <f t="shared" si="25"/>
        <v>0.47743000000000002</v>
      </c>
      <c r="AN141" s="5">
        <f t="shared" si="26"/>
        <v>0</v>
      </c>
      <c r="AO141" s="5"/>
      <c r="AP141" s="5"/>
      <c r="AQ141" s="5"/>
      <c r="AR141" s="5"/>
      <c r="AS141" s="5"/>
      <c r="AT141" s="5">
        <f t="shared" si="27"/>
        <v>0</v>
      </c>
      <c r="AU141" s="5">
        <f t="shared" si="28"/>
        <v>0</v>
      </c>
      <c r="AV141" s="10">
        <f t="shared" si="29"/>
        <v>99.522570000000002</v>
      </c>
      <c r="AW141" s="48">
        <f t="shared" si="30"/>
        <v>100</v>
      </c>
    </row>
    <row r="142" spans="1:49" x14ac:dyDescent="0.3">
      <c r="A142" s="2" t="s">
        <v>236</v>
      </c>
      <c r="B142" s="3">
        <f>'C. Basanite FC 10kbar'!A144</f>
        <v>138</v>
      </c>
      <c r="C142" s="2">
        <f>'C. Basanite FC 10kbar'!C144</f>
        <v>1262</v>
      </c>
      <c r="D142" s="2">
        <f>'C. Basanite FC 10kbar'!D144</f>
        <v>10000</v>
      </c>
      <c r="E142" s="5">
        <f>'B. LLD classification'!EA186</f>
        <v>2.8980334247638049</v>
      </c>
      <c r="F142" s="5">
        <f>'C. Basanite FC 10kbar'!L144</f>
        <v>0.63061900000000004</v>
      </c>
      <c r="G142" s="6">
        <f>'C. Basanite FC 10kbar'!N144</f>
        <v>99.425050999999996</v>
      </c>
      <c r="H142" s="7">
        <f t="shared" si="24"/>
        <v>0.57494900000000371</v>
      </c>
      <c r="I142" s="8">
        <f>'C. Basanite FC 10kbar'!R144</f>
        <v>40.408700000000003</v>
      </c>
      <c r="J142" s="9">
        <f>'C. Basanite FC 10kbar'!S144</f>
        <v>3.4897170000000002</v>
      </c>
      <c r="K142" s="9">
        <f>'C. Basanite FC 10kbar'!T144</f>
        <v>13.315232</v>
      </c>
      <c r="L142" s="9">
        <f>'C. Basanite FC 10kbar'!U144</f>
        <v>2.0515919999999999</v>
      </c>
      <c r="M142" s="9">
        <f>'C. Basanite FC 10kbar'!V144</f>
        <v>10.164683</v>
      </c>
      <c r="N142" s="9">
        <f>'C. Basanite FC 10kbar'!W144</f>
        <v>0.17990900000000001</v>
      </c>
      <c r="O142" s="9">
        <f>'C. Basanite FC 10kbar'!X144</f>
        <v>9.9868159999999992</v>
      </c>
      <c r="P142" s="9">
        <f>'C. Basanite FC 10kbar'!Y144</f>
        <v>12.106472999999999</v>
      </c>
      <c r="Q142" s="9">
        <f>'C. Basanite FC 10kbar'!Z144</f>
        <v>1.548751</v>
      </c>
      <c r="R142" s="9">
        <f>'C. Basanite FC 10kbar'!AA144</f>
        <v>2.7153420000000001</v>
      </c>
      <c r="S142" s="9">
        <f>'C. Basanite FC 10kbar'!AB144</f>
        <v>1.8202849999999999</v>
      </c>
      <c r="T142" s="9">
        <f>'C. Basanite FC 10kbar'!AC144</f>
        <v>2.2125010000000001</v>
      </c>
      <c r="U142" s="10">
        <f>'C. Basanite FC 10kbar'!AH144</f>
        <v>9.9024000000000001E-2</v>
      </c>
      <c r="V142" s="5">
        <f>'C. Basanite FC 10kbar'!AI144</f>
        <v>0</v>
      </c>
      <c r="W142" s="5"/>
      <c r="X142" s="5"/>
      <c r="Y142" s="5"/>
      <c r="Z142" s="5"/>
      <c r="AA142" s="5"/>
      <c r="AB142" s="5">
        <f>'C. Basanite FC 10kbar'!AJ144</f>
        <v>0</v>
      </c>
      <c r="AC142" s="5">
        <f>'C. Basanite FC 10kbar'!AK144</f>
        <v>0</v>
      </c>
      <c r="AD142" s="10">
        <f>'C. Basanite FC 10kbar'!AL144</f>
        <v>0.47592499999999999</v>
      </c>
      <c r="AE142" s="5">
        <f>'C. Basanite FC 10kbar'!AM144</f>
        <v>0</v>
      </c>
      <c r="AF142" s="5"/>
      <c r="AG142" s="5"/>
      <c r="AH142" s="5"/>
      <c r="AI142" s="5"/>
      <c r="AJ142" s="5"/>
      <c r="AK142" s="5">
        <f>'C. Basanite FC 10kbar'!AN144</f>
        <v>0</v>
      </c>
      <c r="AL142" s="5">
        <f>'C. Basanite FC 10kbar'!AO144</f>
        <v>0</v>
      </c>
      <c r="AM142" s="10">
        <f t="shared" si="25"/>
        <v>0.57494899999999993</v>
      </c>
      <c r="AN142" s="5">
        <f t="shared" si="26"/>
        <v>0</v>
      </c>
      <c r="AO142" s="5"/>
      <c r="AP142" s="5"/>
      <c r="AQ142" s="5"/>
      <c r="AR142" s="5"/>
      <c r="AS142" s="5"/>
      <c r="AT142" s="5">
        <f t="shared" si="27"/>
        <v>0</v>
      </c>
      <c r="AU142" s="5">
        <f t="shared" si="28"/>
        <v>0</v>
      </c>
      <c r="AV142" s="10">
        <f t="shared" si="29"/>
        <v>99.425050999999996</v>
      </c>
      <c r="AW142" s="48">
        <f t="shared" si="30"/>
        <v>100</v>
      </c>
    </row>
    <row r="143" spans="1:49" x14ac:dyDescent="0.3">
      <c r="A143" s="2" t="s">
        <v>236</v>
      </c>
      <c r="B143" s="3">
        <f>'C. Basanite FC 10kbar'!A145</f>
        <v>139</v>
      </c>
      <c r="C143" s="2">
        <f>'C. Basanite FC 10kbar'!C145</f>
        <v>1261</v>
      </c>
      <c r="D143" s="2">
        <f>'C. Basanite FC 10kbar'!D145</f>
        <v>10000</v>
      </c>
      <c r="E143" s="5">
        <f>'B. LLD classification'!EA187</f>
        <v>2.8980655670900113</v>
      </c>
      <c r="F143" s="5">
        <f>'C. Basanite FC 10kbar'!L145</f>
        <v>0.63464399999999999</v>
      </c>
      <c r="G143" s="6">
        <f>'C. Basanite FC 10kbar'!N145</f>
        <v>99.327849000000001</v>
      </c>
      <c r="H143" s="7">
        <f t="shared" si="24"/>
        <v>0.6721509999999995</v>
      </c>
      <c r="I143" s="8">
        <f>'C. Basanite FC 10kbar'!R145</f>
        <v>40.409191</v>
      </c>
      <c r="J143" s="9">
        <f>'C. Basanite FC 10kbar'!S145</f>
        <v>3.4931320000000001</v>
      </c>
      <c r="K143" s="9">
        <f>'C. Basanite FC 10kbar'!T145</f>
        <v>13.328262</v>
      </c>
      <c r="L143" s="9">
        <f>'C. Basanite FC 10kbar'!U145</f>
        <v>2.0535990000000002</v>
      </c>
      <c r="M143" s="9">
        <f>'C. Basanite FC 10kbar'!V145</f>
        <v>10.160418999999999</v>
      </c>
      <c r="N143" s="9">
        <f>'C. Basanite FC 10kbar'!W145</f>
        <v>0.179895</v>
      </c>
      <c r="O143" s="9">
        <f>'C. Basanite FC 10kbar'!X145</f>
        <v>9.9525129999999997</v>
      </c>
      <c r="P143" s="9">
        <f>'C. Basanite FC 10kbar'!Y145</f>
        <v>12.117990000000001</v>
      </c>
      <c r="Q143" s="9">
        <f>'C. Basanite FC 10kbar'!Z145</f>
        <v>1.5502659999999999</v>
      </c>
      <c r="R143" s="9">
        <f>'C. Basanite FC 10kbar'!AA145</f>
        <v>2.7179989999999998</v>
      </c>
      <c r="S143" s="9">
        <f>'C. Basanite FC 10kbar'!AB145</f>
        <v>1.822066</v>
      </c>
      <c r="T143" s="9">
        <f>'C. Basanite FC 10kbar'!AC145</f>
        <v>2.2146659999999998</v>
      </c>
      <c r="U143" s="10">
        <f>'C. Basanite FC 10kbar'!AH145</f>
        <v>9.8708000000000004E-2</v>
      </c>
      <c r="V143" s="5">
        <f>'C. Basanite FC 10kbar'!AI145</f>
        <v>0</v>
      </c>
      <c r="W143" s="5"/>
      <c r="X143" s="5"/>
      <c r="Y143" s="5"/>
      <c r="Z143" s="5"/>
      <c r="AA143" s="5"/>
      <c r="AB143" s="5">
        <f>'C. Basanite FC 10kbar'!AJ145</f>
        <v>0</v>
      </c>
      <c r="AC143" s="5">
        <f>'C. Basanite FC 10kbar'!AK145</f>
        <v>0</v>
      </c>
      <c r="AD143" s="10">
        <f>'C. Basanite FC 10kbar'!AL145</f>
        <v>0.57344300000000004</v>
      </c>
      <c r="AE143" s="5">
        <f>'C. Basanite FC 10kbar'!AM145</f>
        <v>0</v>
      </c>
      <c r="AF143" s="5"/>
      <c r="AG143" s="5"/>
      <c r="AH143" s="5"/>
      <c r="AI143" s="5"/>
      <c r="AJ143" s="5"/>
      <c r="AK143" s="5">
        <f>'C. Basanite FC 10kbar'!AN145</f>
        <v>0</v>
      </c>
      <c r="AL143" s="5">
        <f>'C. Basanite FC 10kbar'!AO145</f>
        <v>0</v>
      </c>
      <c r="AM143" s="10">
        <f t="shared" si="25"/>
        <v>0.67215100000000005</v>
      </c>
      <c r="AN143" s="5">
        <f t="shared" si="26"/>
        <v>0</v>
      </c>
      <c r="AO143" s="5"/>
      <c r="AP143" s="5"/>
      <c r="AQ143" s="5"/>
      <c r="AR143" s="5"/>
      <c r="AS143" s="5"/>
      <c r="AT143" s="5">
        <f t="shared" si="27"/>
        <v>0</v>
      </c>
      <c r="AU143" s="5">
        <f t="shared" si="28"/>
        <v>0</v>
      </c>
      <c r="AV143" s="10">
        <f t="shared" si="29"/>
        <v>99.327849000000001</v>
      </c>
      <c r="AW143" s="48">
        <f t="shared" si="30"/>
        <v>100</v>
      </c>
    </row>
    <row r="144" spans="1:49" x14ac:dyDescent="0.3">
      <c r="A144" s="2" t="s">
        <v>236</v>
      </c>
      <c r="B144" s="3">
        <f>'C. Basanite FC 10kbar'!A146</f>
        <v>140</v>
      </c>
      <c r="C144" s="2">
        <f>'C. Basanite FC 10kbar'!C146</f>
        <v>1260</v>
      </c>
      <c r="D144" s="2">
        <f>'C. Basanite FC 10kbar'!D146</f>
        <v>10000</v>
      </c>
      <c r="E144" s="5">
        <f>'B. LLD classification'!EA188</f>
        <v>2.8980972109815144</v>
      </c>
      <c r="F144" s="5">
        <f>'C. Basanite FC 10kbar'!L146</f>
        <v>0.63867300000000005</v>
      </c>
      <c r="G144" s="6">
        <f>'C. Basanite FC 10kbar'!N146</f>
        <v>99.230959999999996</v>
      </c>
      <c r="H144" s="7">
        <f t="shared" si="24"/>
        <v>0.76904000000000394</v>
      </c>
      <c r="I144" s="8">
        <f>'C. Basanite FC 10kbar'!R146</f>
        <v>40.409689</v>
      </c>
      <c r="J144" s="9">
        <f>'C. Basanite FC 10kbar'!S146</f>
        <v>3.496543</v>
      </c>
      <c r="K144" s="9">
        <f>'C. Basanite FC 10kbar'!T146</f>
        <v>13.341276000000001</v>
      </c>
      <c r="L144" s="9">
        <f>'C. Basanite FC 10kbar'!U146</f>
        <v>2.0556040000000002</v>
      </c>
      <c r="M144" s="9">
        <f>'C. Basanite FC 10kbar'!V146</f>
        <v>10.156122999999999</v>
      </c>
      <c r="N144" s="9">
        <f>'C. Basanite FC 10kbar'!W146</f>
        <v>0.17988100000000001</v>
      </c>
      <c r="O144" s="9">
        <f>'C. Basanite FC 10kbar'!X146</f>
        <v>9.9182860000000002</v>
      </c>
      <c r="P144" s="9">
        <f>'C. Basanite FC 10kbar'!Y146</f>
        <v>12.129492000000001</v>
      </c>
      <c r="Q144" s="9">
        <f>'C. Basanite FC 10kbar'!Z146</f>
        <v>1.5517799999999999</v>
      </c>
      <c r="R144" s="9">
        <f>'C. Basanite FC 10kbar'!AA146</f>
        <v>2.720653</v>
      </c>
      <c r="S144" s="9">
        <f>'C. Basanite FC 10kbar'!AB146</f>
        <v>1.8238449999999999</v>
      </c>
      <c r="T144" s="9">
        <f>'C. Basanite FC 10kbar'!AC146</f>
        <v>2.216828</v>
      </c>
      <c r="U144" s="10">
        <f>'C. Basanite FC 10kbar'!AH146</f>
        <v>9.8393999999999995E-2</v>
      </c>
      <c r="V144" s="5">
        <f>'C. Basanite FC 10kbar'!AI146</f>
        <v>0</v>
      </c>
      <c r="W144" s="5"/>
      <c r="X144" s="5"/>
      <c r="Y144" s="5"/>
      <c r="Z144" s="5"/>
      <c r="AA144" s="5"/>
      <c r="AB144" s="5">
        <f>'C. Basanite FC 10kbar'!AJ146</f>
        <v>0</v>
      </c>
      <c r="AC144" s="5">
        <f>'C. Basanite FC 10kbar'!AK146</f>
        <v>0</v>
      </c>
      <c r="AD144" s="10">
        <f>'C. Basanite FC 10kbar'!AL146</f>
        <v>0.67064599999999996</v>
      </c>
      <c r="AE144" s="5">
        <f>'C. Basanite FC 10kbar'!AM146</f>
        <v>0</v>
      </c>
      <c r="AF144" s="5"/>
      <c r="AG144" s="5"/>
      <c r="AH144" s="5"/>
      <c r="AI144" s="5"/>
      <c r="AJ144" s="5"/>
      <c r="AK144" s="5">
        <f>'C. Basanite FC 10kbar'!AN146</f>
        <v>0</v>
      </c>
      <c r="AL144" s="5">
        <f>'C. Basanite FC 10kbar'!AO146</f>
        <v>0</v>
      </c>
      <c r="AM144" s="10">
        <f t="shared" si="25"/>
        <v>0.76903999999999995</v>
      </c>
      <c r="AN144" s="5">
        <f t="shared" si="26"/>
        <v>0</v>
      </c>
      <c r="AO144" s="5"/>
      <c r="AP144" s="5"/>
      <c r="AQ144" s="5"/>
      <c r="AR144" s="5"/>
      <c r="AS144" s="5"/>
      <c r="AT144" s="5">
        <f t="shared" si="27"/>
        <v>0</v>
      </c>
      <c r="AU144" s="5">
        <f t="shared" si="28"/>
        <v>0</v>
      </c>
      <c r="AV144" s="10">
        <f t="shared" si="29"/>
        <v>99.230959999999996</v>
      </c>
      <c r="AW144" s="48">
        <f t="shared" si="30"/>
        <v>100</v>
      </c>
    </row>
    <row r="145" spans="1:49" x14ac:dyDescent="0.3">
      <c r="A145" s="2" t="s">
        <v>236</v>
      </c>
      <c r="B145" s="3">
        <f>'C. Basanite FC 10kbar'!A147</f>
        <v>141</v>
      </c>
      <c r="C145" s="2">
        <f>'C. Basanite FC 10kbar'!C147</f>
        <v>1259</v>
      </c>
      <c r="D145" s="2">
        <f>'C. Basanite FC 10kbar'!D147</f>
        <v>10000</v>
      </c>
      <c r="E145" s="5">
        <f>'B. LLD classification'!EA189</f>
        <v>2.8981282621671847</v>
      </c>
      <c r="F145" s="5">
        <f>'C. Basanite FC 10kbar'!L147</f>
        <v>0.64270700000000003</v>
      </c>
      <c r="G145" s="6">
        <f>'C. Basanite FC 10kbar'!N147</f>
        <v>99.134384999999995</v>
      </c>
      <c r="H145" s="7">
        <f t="shared" si="24"/>
        <v>0.86561500000000535</v>
      </c>
      <c r="I145" s="8">
        <f>'C. Basanite FC 10kbar'!R147</f>
        <v>40.410193</v>
      </c>
      <c r="J145" s="9">
        <f>'C. Basanite FC 10kbar'!S147</f>
        <v>3.499949</v>
      </c>
      <c r="K145" s="9">
        <f>'C. Basanite FC 10kbar'!T147</f>
        <v>13.354272999999999</v>
      </c>
      <c r="L145" s="9">
        <f>'C. Basanite FC 10kbar'!U147</f>
        <v>2.057607</v>
      </c>
      <c r="M145" s="9">
        <f>'C. Basanite FC 10kbar'!V147</f>
        <v>10.151794000000001</v>
      </c>
      <c r="N145" s="9">
        <f>'C. Basanite FC 10kbar'!W147</f>
        <v>0.179867</v>
      </c>
      <c r="O145" s="9">
        <f>'C. Basanite FC 10kbar'!X147</f>
        <v>9.8841339999999995</v>
      </c>
      <c r="P145" s="9">
        <f>'C. Basanite FC 10kbar'!Y147</f>
        <v>12.140979</v>
      </c>
      <c r="Q145" s="9">
        <f>'C. Basanite FC 10kbar'!Z147</f>
        <v>1.5532919999999999</v>
      </c>
      <c r="R145" s="9">
        <f>'C. Basanite FC 10kbar'!AA147</f>
        <v>2.723303</v>
      </c>
      <c r="S145" s="9">
        <f>'C. Basanite FC 10kbar'!AB147</f>
        <v>1.8256220000000001</v>
      </c>
      <c r="T145" s="9">
        <f>'C. Basanite FC 10kbar'!AC147</f>
        <v>2.218988</v>
      </c>
      <c r="U145" s="10">
        <f>'C. Basanite FC 10kbar'!AH147</f>
        <v>9.8081000000000002E-2</v>
      </c>
      <c r="V145" s="5">
        <f>'C. Basanite FC 10kbar'!AI147</f>
        <v>0</v>
      </c>
      <c r="W145" s="5"/>
      <c r="X145" s="5"/>
      <c r="Y145" s="5"/>
      <c r="Z145" s="5"/>
      <c r="AA145" s="5"/>
      <c r="AB145" s="5">
        <f>'C. Basanite FC 10kbar'!AJ147</f>
        <v>0</v>
      </c>
      <c r="AC145" s="5">
        <f>'C. Basanite FC 10kbar'!AK147</f>
        <v>0</v>
      </c>
      <c r="AD145" s="10">
        <f>'C. Basanite FC 10kbar'!AL147</f>
        <v>0.76753400000000005</v>
      </c>
      <c r="AE145" s="5">
        <f>'C. Basanite FC 10kbar'!AM147</f>
        <v>0</v>
      </c>
      <c r="AF145" s="5"/>
      <c r="AG145" s="5"/>
      <c r="AH145" s="5"/>
      <c r="AI145" s="5"/>
      <c r="AJ145" s="5"/>
      <c r="AK145" s="5">
        <f>'C. Basanite FC 10kbar'!AN147</f>
        <v>0</v>
      </c>
      <c r="AL145" s="5">
        <f>'C. Basanite FC 10kbar'!AO147</f>
        <v>0</v>
      </c>
      <c r="AM145" s="10">
        <f t="shared" si="25"/>
        <v>0.86561500000000002</v>
      </c>
      <c r="AN145" s="5">
        <f t="shared" si="26"/>
        <v>0</v>
      </c>
      <c r="AO145" s="5"/>
      <c r="AP145" s="5"/>
      <c r="AQ145" s="5"/>
      <c r="AR145" s="5"/>
      <c r="AS145" s="5"/>
      <c r="AT145" s="5">
        <f t="shared" si="27"/>
        <v>0</v>
      </c>
      <c r="AU145" s="5">
        <f t="shared" si="28"/>
        <v>0</v>
      </c>
      <c r="AV145" s="10">
        <f t="shared" si="29"/>
        <v>99.134384999999995</v>
      </c>
      <c r="AW145" s="48">
        <f t="shared" si="30"/>
        <v>100</v>
      </c>
    </row>
    <row r="146" spans="1:49" x14ac:dyDescent="0.3">
      <c r="A146" s="2" t="s">
        <v>236</v>
      </c>
      <c r="B146" s="3">
        <f>'C. Basanite FC 10kbar'!A148</f>
        <v>142</v>
      </c>
      <c r="C146" s="2">
        <f>'C. Basanite FC 10kbar'!C148</f>
        <v>1258</v>
      </c>
      <c r="D146" s="2">
        <f>'C. Basanite FC 10kbar'!D148</f>
        <v>10000</v>
      </c>
      <c r="E146" s="5">
        <f>'B. LLD classification'!EA190</f>
        <v>2.8981588062048154</v>
      </c>
      <c r="F146" s="5">
        <f>'C. Basanite FC 10kbar'!L148</f>
        <v>0.64674600000000004</v>
      </c>
      <c r="G146" s="6">
        <f>'C. Basanite FC 10kbar'!N148</f>
        <v>99.038121000000004</v>
      </c>
      <c r="H146" s="7">
        <f t="shared" si="24"/>
        <v>0.96187899999999615</v>
      </c>
      <c r="I146" s="8">
        <f>'C. Basanite FC 10kbar'!R148</f>
        <v>40.410704000000003</v>
      </c>
      <c r="J146" s="9">
        <f>'C. Basanite FC 10kbar'!S148</f>
        <v>3.5033509999999999</v>
      </c>
      <c r="K146" s="9">
        <f>'C. Basanite FC 10kbar'!T148</f>
        <v>13.367253</v>
      </c>
      <c r="L146" s="9">
        <f>'C. Basanite FC 10kbar'!U148</f>
        <v>2.0596070000000002</v>
      </c>
      <c r="M146" s="9">
        <f>'C. Basanite FC 10kbar'!V148</f>
        <v>10.147432999999999</v>
      </c>
      <c r="N146" s="9">
        <f>'C. Basanite FC 10kbar'!W148</f>
        <v>0.17985200000000001</v>
      </c>
      <c r="O146" s="9">
        <f>'C. Basanite FC 10kbar'!X148</f>
        <v>9.8500569999999996</v>
      </c>
      <c r="P146" s="9">
        <f>'C. Basanite FC 10kbar'!Y148</f>
        <v>12.152450999999999</v>
      </c>
      <c r="Q146" s="9">
        <f>'C. Basanite FC 10kbar'!Z148</f>
        <v>1.5548010000000001</v>
      </c>
      <c r="R146" s="9">
        <f>'C. Basanite FC 10kbar'!AA148</f>
        <v>2.7259500000000001</v>
      </c>
      <c r="S146" s="9">
        <f>'C. Basanite FC 10kbar'!AB148</f>
        <v>1.827396</v>
      </c>
      <c r="T146" s="9">
        <f>'C. Basanite FC 10kbar'!AC148</f>
        <v>2.2211449999999999</v>
      </c>
      <c r="U146" s="10">
        <f>'C. Basanite FC 10kbar'!AH148</f>
        <v>9.7769999999999996E-2</v>
      </c>
      <c r="V146" s="5">
        <f>'C. Basanite FC 10kbar'!AI148</f>
        <v>0</v>
      </c>
      <c r="W146" s="5"/>
      <c r="X146" s="5"/>
      <c r="Y146" s="5"/>
      <c r="Z146" s="5"/>
      <c r="AA146" s="5"/>
      <c r="AB146" s="5">
        <f>'C. Basanite FC 10kbar'!AJ148</f>
        <v>0</v>
      </c>
      <c r="AC146" s="5">
        <f>'C. Basanite FC 10kbar'!AK148</f>
        <v>0</v>
      </c>
      <c r="AD146" s="10">
        <f>'C. Basanite FC 10kbar'!AL148</f>
        <v>0.86410900000000002</v>
      </c>
      <c r="AE146" s="5">
        <f>'C. Basanite FC 10kbar'!AM148</f>
        <v>0</v>
      </c>
      <c r="AF146" s="5"/>
      <c r="AG146" s="5"/>
      <c r="AH146" s="5"/>
      <c r="AI146" s="5"/>
      <c r="AJ146" s="5"/>
      <c r="AK146" s="5">
        <f>'C. Basanite FC 10kbar'!AN148</f>
        <v>0</v>
      </c>
      <c r="AL146" s="5">
        <f>'C. Basanite FC 10kbar'!AO148</f>
        <v>0</v>
      </c>
      <c r="AM146" s="10">
        <f t="shared" si="25"/>
        <v>0.96187900000000004</v>
      </c>
      <c r="AN146" s="5">
        <f t="shared" si="26"/>
        <v>0</v>
      </c>
      <c r="AO146" s="5"/>
      <c r="AP146" s="5"/>
      <c r="AQ146" s="5"/>
      <c r="AR146" s="5"/>
      <c r="AS146" s="5"/>
      <c r="AT146" s="5">
        <f t="shared" si="27"/>
        <v>0</v>
      </c>
      <c r="AU146" s="5">
        <f t="shared" si="28"/>
        <v>0</v>
      </c>
      <c r="AV146" s="10">
        <f t="shared" si="29"/>
        <v>99.038121000000004</v>
      </c>
      <c r="AW146" s="48">
        <f t="shared" si="30"/>
        <v>100</v>
      </c>
    </row>
    <row r="147" spans="1:49" x14ac:dyDescent="0.3">
      <c r="A147" s="2" t="s">
        <v>236</v>
      </c>
      <c r="B147" s="3">
        <f>'C. Basanite FC 10kbar'!A149</f>
        <v>143</v>
      </c>
      <c r="C147" s="2">
        <f>'C. Basanite FC 10kbar'!C149</f>
        <v>1257</v>
      </c>
      <c r="D147" s="2">
        <f>'C. Basanite FC 10kbar'!D149</f>
        <v>10000</v>
      </c>
      <c r="E147" s="5">
        <f>'B. LLD classification'!EA191</f>
        <v>2.8981888317543638</v>
      </c>
      <c r="F147" s="5">
        <f>'C. Basanite FC 10kbar'!L149</f>
        <v>0.65078899999999995</v>
      </c>
      <c r="G147" s="6">
        <f>'C. Basanite FC 10kbar'!N149</f>
        <v>98.942167999999995</v>
      </c>
      <c r="H147" s="7">
        <f t="shared" si="24"/>
        <v>1.0578320000000048</v>
      </c>
      <c r="I147" s="8">
        <f>'C. Basanite FC 10kbar'!R149</f>
        <v>40.411220999999998</v>
      </c>
      <c r="J147" s="9">
        <f>'C. Basanite FC 10kbar'!S149</f>
        <v>3.5067490000000001</v>
      </c>
      <c r="K147" s="9">
        <f>'C. Basanite FC 10kbar'!T149</f>
        <v>13.380216000000001</v>
      </c>
      <c r="L147" s="9">
        <f>'C. Basanite FC 10kbar'!U149</f>
        <v>2.061604</v>
      </c>
      <c r="M147" s="9">
        <f>'C. Basanite FC 10kbar'!V149</f>
        <v>10.143041</v>
      </c>
      <c r="N147" s="9">
        <f>'C. Basanite FC 10kbar'!W149</f>
        <v>0.179836</v>
      </c>
      <c r="O147" s="9">
        <f>'C. Basanite FC 10kbar'!X149</f>
        <v>9.8160550000000004</v>
      </c>
      <c r="P147" s="9">
        <f>'C. Basanite FC 10kbar'!Y149</f>
        <v>12.163907</v>
      </c>
      <c r="Q147" s="9">
        <f>'C. Basanite FC 10kbar'!Z149</f>
        <v>1.5563089999999999</v>
      </c>
      <c r="R147" s="9">
        <f>'C. Basanite FC 10kbar'!AA149</f>
        <v>2.7285940000000002</v>
      </c>
      <c r="S147" s="9">
        <f>'C. Basanite FC 10kbar'!AB149</f>
        <v>1.829169</v>
      </c>
      <c r="T147" s="9">
        <f>'C. Basanite FC 10kbar'!AC149</f>
        <v>2.2232989999999999</v>
      </c>
      <c r="U147" s="10">
        <f>'C. Basanite FC 10kbar'!AH149</f>
        <v>9.7460000000000005E-2</v>
      </c>
      <c r="V147" s="5">
        <f>'C. Basanite FC 10kbar'!AI149</f>
        <v>0</v>
      </c>
      <c r="W147" s="5"/>
      <c r="X147" s="5"/>
      <c r="Y147" s="5"/>
      <c r="Z147" s="5"/>
      <c r="AA147" s="5"/>
      <c r="AB147" s="5">
        <f>'C. Basanite FC 10kbar'!AJ149</f>
        <v>0</v>
      </c>
      <c r="AC147" s="5">
        <f>'C. Basanite FC 10kbar'!AK149</f>
        <v>0</v>
      </c>
      <c r="AD147" s="10">
        <f>'C. Basanite FC 10kbar'!AL149</f>
        <v>0.960372</v>
      </c>
      <c r="AE147" s="5">
        <f>'C. Basanite FC 10kbar'!AM149</f>
        <v>0</v>
      </c>
      <c r="AF147" s="5"/>
      <c r="AG147" s="5"/>
      <c r="AH147" s="5"/>
      <c r="AI147" s="5"/>
      <c r="AJ147" s="5"/>
      <c r="AK147" s="5">
        <f>'C. Basanite FC 10kbar'!AN149</f>
        <v>0</v>
      </c>
      <c r="AL147" s="5">
        <f>'C. Basanite FC 10kbar'!AO149</f>
        <v>0</v>
      </c>
      <c r="AM147" s="10">
        <f t="shared" si="25"/>
        <v>1.0578320000000001</v>
      </c>
      <c r="AN147" s="5">
        <f t="shared" si="26"/>
        <v>0</v>
      </c>
      <c r="AO147" s="5"/>
      <c r="AP147" s="5"/>
      <c r="AQ147" s="5"/>
      <c r="AR147" s="5"/>
      <c r="AS147" s="5"/>
      <c r="AT147" s="5">
        <f t="shared" si="27"/>
        <v>0</v>
      </c>
      <c r="AU147" s="5">
        <f t="shared" si="28"/>
        <v>0</v>
      </c>
      <c r="AV147" s="10">
        <f t="shared" si="29"/>
        <v>98.942167999999995</v>
      </c>
      <c r="AW147" s="48">
        <f t="shared" si="30"/>
        <v>100</v>
      </c>
    </row>
    <row r="148" spans="1:49" x14ac:dyDescent="0.3">
      <c r="A148" s="2" t="s">
        <v>236</v>
      </c>
      <c r="B148" s="3">
        <f>'C. Basanite FC 10kbar'!A150</f>
        <v>144</v>
      </c>
      <c r="C148" s="2">
        <f>'C. Basanite FC 10kbar'!C150</f>
        <v>1256</v>
      </c>
      <c r="D148" s="2">
        <f>'C. Basanite FC 10kbar'!D150</f>
        <v>10000</v>
      </c>
      <c r="E148" s="5">
        <f>'B. LLD classification'!EA192</f>
        <v>2.8982183835261739</v>
      </c>
      <c r="F148" s="5">
        <f>'C. Basanite FC 10kbar'!L150</f>
        <v>0.654837</v>
      </c>
      <c r="G148" s="6">
        <f>'C. Basanite FC 10kbar'!N150</f>
        <v>98.846523000000005</v>
      </c>
      <c r="H148" s="7">
        <f t="shared" si="24"/>
        <v>1.1534769999999952</v>
      </c>
      <c r="I148" s="8">
        <f>'C. Basanite FC 10kbar'!R150</f>
        <v>40.411745000000003</v>
      </c>
      <c r="J148" s="9">
        <f>'C. Basanite FC 10kbar'!S150</f>
        <v>3.5101420000000001</v>
      </c>
      <c r="K148" s="9">
        <f>'C. Basanite FC 10kbar'!T150</f>
        <v>13.393162999999999</v>
      </c>
      <c r="L148" s="9">
        <f>'C. Basanite FC 10kbar'!U150</f>
        <v>2.063599</v>
      </c>
      <c r="M148" s="9">
        <f>'C. Basanite FC 10kbar'!V150</f>
        <v>10.138616000000001</v>
      </c>
      <c r="N148" s="9">
        <f>'C. Basanite FC 10kbar'!W150</f>
        <v>0.17982100000000001</v>
      </c>
      <c r="O148" s="9">
        <f>'C. Basanite FC 10kbar'!X150</f>
        <v>9.7821289999999994</v>
      </c>
      <c r="P148" s="9">
        <f>'C. Basanite FC 10kbar'!Y150</f>
        <v>12.175348</v>
      </c>
      <c r="Q148" s="9">
        <f>'C. Basanite FC 10kbar'!Z150</f>
        <v>1.5578149999999999</v>
      </c>
      <c r="R148" s="9">
        <f>'C. Basanite FC 10kbar'!AA150</f>
        <v>2.7312340000000002</v>
      </c>
      <c r="S148" s="9">
        <f>'C. Basanite FC 10kbar'!AB150</f>
        <v>1.830938</v>
      </c>
      <c r="T148" s="9">
        <f>'C. Basanite FC 10kbar'!AC150</f>
        <v>2.2254499999999999</v>
      </c>
      <c r="U148" s="10">
        <f>'C. Basanite FC 10kbar'!AH150</f>
        <v>9.7151000000000001E-2</v>
      </c>
      <c r="V148" s="5">
        <f>'C. Basanite FC 10kbar'!AI150</f>
        <v>0</v>
      </c>
      <c r="W148" s="5"/>
      <c r="X148" s="5"/>
      <c r="Y148" s="5"/>
      <c r="Z148" s="5"/>
      <c r="AA148" s="5"/>
      <c r="AB148" s="5">
        <f>'C. Basanite FC 10kbar'!AJ150</f>
        <v>0</v>
      </c>
      <c r="AC148" s="5">
        <f>'C. Basanite FC 10kbar'!AK150</f>
        <v>0</v>
      </c>
      <c r="AD148" s="10">
        <f>'C. Basanite FC 10kbar'!AL150</f>
        <v>1.056325</v>
      </c>
      <c r="AE148" s="5">
        <f>'C. Basanite FC 10kbar'!AM150</f>
        <v>0</v>
      </c>
      <c r="AF148" s="5"/>
      <c r="AG148" s="5"/>
      <c r="AH148" s="5"/>
      <c r="AI148" s="5"/>
      <c r="AJ148" s="5"/>
      <c r="AK148" s="5">
        <f>'C. Basanite FC 10kbar'!AN150</f>
        <v>0</v>
      </c>
      <c r="AL148" s="5">
        <f>'C. Basanite FC 10kbar'!AO150</f>
        <v>0</v>
      </c>
      <c r="AM148" s="10">
        <f t="shared" si="25"/>
        <v>1.1534759999999999</v>
      </c>
      <c r="AN148" s="5">
        <f t="shared" si="26"/>
        <v>0</v>
      </c>
      <c r="AO148" s="5"/>
      <c r="AP148" s="5"/>
      <c r="AQ148" s="5"/>
      <c r="AR148" s="5"/>
      <c r="AS148" s="5"/>
      <c r="AT148" s="5">
        <f t="shared" si="27"/>
        <v>0</v>
      </c>
      <c r="AU148" s="5">
        <f t="shared" si="28"/>
        <v>0</v>
      </c>
      <c r="AV148" s="10">
        <f t="shared" si="29"/>
        <v>98.846523000000005</v>
      </c>
      <c r="AW148" s="48">
        <f t="shared" si="30"/>
        <v>99.999999000000003</v>
      </c>
    </row>
    <row r="149" spans="1:49" x14ac:dyDescent="0.3">
      <c r="A149" s="2" t="s">
        <v>236</v>
      </c>
      <c r="B149" s="3">
        <f>'C. Basanite FC 10kbar'!A151</f>
        <v>145</v>
      </c>
      <c r="C149" s="2">
        <f>'C. Basanite FC 10kbar'!C151</f>
        <v>1255</v>
      </c>
      <c r="D149" s="2">
        <f>'C. Basanite FC 10kbar'!D151</f>
        <v>10000</v>
      </c>
      <c r="E149" s="5">
        <f>'B. LLD classification'!EA193</f>
        <v>2.898247305045659</v>
      </c>
      <c r="F149" s="5">
        <f>'C. Basanite FC 10kbar'!L151</f>
        <v>0.65888899999999995</v>
      </c>
      <c r="G149" s="6">
        <f>'C. Basanite FC 10kbar'!N151</f>
        <v>98.751187000000002</v>
      </c>
      <c r="H149" s="7">
        <f t="shared" si="24"/>
        <v>1.2488129999999984</v>
      </c>
      <c r="I149" s="8">
        <f>'C. Basanite FC 10kbar'!R151</f>
        <v>40.412275000000001</v>
      </c>
      <c r="J149" s="9">
        <f>'C. Basanite FC 10kbar'!S151</f>
        <v>3.5135299999999998</v>
      </c>
      <c r="K149" s="9">
        <f>'C. Basanite FC 10kbar'!T151</f>
        <v>13.406093</v>
      </c>
      <c r="L149" s="9">
        <f>'C. Basanite FC 10kbar'!U151</f>
        <v>2.065591</v>
      </c>
      <c r="M149" s="9">
        <f>'C. Basanite FC 10kbar'!V151</f>
        <v>10.134159</v>
      </c>
      <c r="N149" s="9">
        <f>'C. Basanite FC 10kbar'!W151</f>
        <v>0.17980399999999999</v>
      </c>
      <c r="O149" s="9">
        <f>'C. Basanite FC 10kbar'!X151</f>
        <v>9.7482780000000009</v>
      </c>
      <c r="P149" s="9">
        <f>'C. Basanite FC 10kbar'!Y151</f>
        <v>12.186774</v>
      </c>
      <c r="Q149" s="9">
        <f>'C. Basanite FC 10kbar'!Z151</f>
        <v>1.5593189999999999</v>
      </c>
      <c r="R149" s="9">
        <f>'C. Basanite FC 10kbar'!AA151</f>
        <v>2.7338710000000002</v>
      </c>
      <c r="S149" s="9">
        <f>'C. Basanite FC 10kbar'!AB151</f>
        <v>1.8327059999999999</v>
      </c>
      <c r="T149" s="9">
        <f>'C. Basanite FC 10kbar'!AC151</f>
        <v>2.2275990000000001</v>
      </c>
      <c r="U149" s="10">
        <f>'C. Basanite FC 10kbar'!AH151</f>
        <v>9.6844E-2</v>
      </c>
      <c r="V149" s="5">
        <f>'C. Basanite FC 10kbar'!AI151</f>
        <v>0</v>
      </c>
      <c r="W149" s="5"/>
      <c r="X149" s="5"/>
      <c r="Y149" s="5"/>
      <c r="Z149" s="5"/>
      <c r="AA149" s="5"/>
      <c r="AB149" s="5">
        <f>'C. Basanite FC 10kbar'!AJ151</f>
        <v>0</v>
      </c>
      <c r="AC149" s="5">
        <f>'C. Basanite FC 10kbar'!AK151</f>
        <v>0</v>
      </c>
      <c r="AD149" s="10">
        <f>'C. Basanite FC 10kbar'!AL151</f>
        <v>1.1519699999999999</v>
      </c>
      <c r="AE149" s="5">
        <f>'C. Basanite FC 10kbar'!AM151</f>
        <v>0</v>
      </c>
      <c r="AF149" s="5"/>
      <c r="AG149" s="5"/>
      <c r="AH149" s="5"/>
      <c r="AI149" s="5"/>
      <c r="AJ149" s="5"/>
      <c r="AK149" s="5">
        <f>'C. Basanite FC 10kbar'!AN151</f>
        <v>0</v>
      </c>
      <c r="AL149" s="5">
        <f>'C. Basanite FC 10kbar'!AO151</f>
        <v>0</v>
      </c>
      <c r="AM149" s="10">
        <f t="shared" si="25"/>
        <v>1.2488139999999999</v>
      </c>
      <c r="AN149" s="5">
        <f t="shared" si="26"/>
        <v>0</v>
      </c>
      <c r="AO149" s="5"/>
      <c r="AP149" s="5"/>
      <c r="AQ149" s="5"/>
      <c r="AR149" s="5"/>
      <c r="AS149" s="5"/>
      <c r="AT149" s="5">
        <f t="shared" si="27"/>
        <v>0</v>
      </c>
      <c r="AU149" s="5">
        <f t="shared" si="28"/>
        <v>0</v>
      </c>
      <c r="AV149" s="10">
        <f t="shared" si="29"/>
        <v>98.751187000000002</v>
      </c>
      <c r="AW149" s="48">
        <f t="shared" si="30"/>
        <v>100.000001</v>
      </c>
    </row>
    <row r="150" spans="1:49" x14ac:dyDescent="0.3">
      <c r="A150" s="2" t="s">
        <v>236</v>
      </c>
      <c r="B150" s="3">
        <f>'C. Basanite FC 10kbar'!A152</f>
        <v>146</v>
      </c>
      <c r="C150" s="2">
        <f>'C. Basanite FC 10kbar'!C152</f>
        <v>1254</v>
      </c>
      <c r="D150" s="2">
        <f>'C. Basanite FC 10kbar'!D152</f>
        <v>10000</v>
      </c>
      <c r="E150" s="5">
        <f>'B. LLD classification'!EA194</f>
        <v>2.8982758567455793</v>
      </c>
      <c r="F150" s="5">
        <f>'C. Basanite FC 10kbar'!L152</f>
        <v>0.66294600000000004</v>
      </c>
      <c r="G150" s="6">
        <f>'C. Basanite FC 10kbar'!N152</f>
        <v>98.656155999999996</v>
      </c>
      <c r="H150" s="7">
        <f t="shared" si="24"/>
        <v>1.3438440000000043</v>
      </c>
      <c r="I150" s="8">
        <f>'C. Basanite FC 10kbar'!R152</f>
        <v>40.412812000000002</v>
      </c>
      <c r="J150" s="9">
        <f>'C. Basanite FC 10kbar'!S152</f>
        <v>3.516915</v>
      </c>
      <c r="K150" s="9">
        <f>'C. Basanite FC 10kbar'!T152</f>
        <v>13.419007000000001</v>
      </c>
      <c r="L150" s="9">
        <f>'C. Basanite FC 10kbar'!U152</f>
        <v>2.0675810000000001</v>
      </c>
      <c r="M150" s="9">
        <f>'C. Basanite FC 10kbar'!V152</f>
        <v>10.129671</v>
      </c>
      <c r="N150" s="9">
        <f>'C. Basanite FC 10kbar'!W152</f>
        <v>0.179788</v>
      </c>
      <c r="O150" s="9">
        <f>'C. Basanite FC 10kbar'!X152</f>
        <v>9.7145010000000003</v>
      </c>
      <c r="P150" s="9">
        <f>'C. Basanite FC 10kbar'!Y152</f>
        <v>12.198183999999999</v>
      </c>
      <c r="Q150" s="9">
        <f>'C. Basanite FC 10kbar'!Z152</f>
        <v>1.560821</v>
      </c>
      <c r="R150" s="9">
        <f>'C. Basanite FC 10kbar'!AA152</f>
        <v>2.736504</v>
      </c>
      <c r="S150" s="9">
        <f>'C. Basanite FC 10kbar'!AB152</f>
        <v>1.834471</v>
      </c>
      <c r="T150" s="9">
        <f>'C. Basanite FC 10kbar'!AC152</f>
        <v>2.2297440000000002</v>
      </c>
      <c r="U150" s="10">
        <f>'C. Basanite FC 10kbar'!AH152</f>
        <v>9.6537999999999999E-2</v>
      </c>
      <c r="V150" s="5">
        <f>'C. Basanite FC 10kbar'!AI152</f>
        <v>0</v>
      </c>
      <c r="W150" s="5"/>
      <c r="X150" s="5"/>
      <c r="Y150" s="5"/>
      <c r="Z150" s="5"/>
      <c r="AA150" s="5"/>
      <c r="AB150" s="5">
        <f>'C. Basanite FC 10kbar'!AJ152</f>
        <v>0</v>
      </c>
      <c r="AC150" s="5">
        <f>'C. Basanite FC 10kbar'!AK152</f>
        <v>0</v>
      </c>
      <c r="AD150" s="10">
        <f>'C. Basanite FC 10kbar'!AL152</f>
        <v>1.247306</v>
      </c>
      <c r="AE150" s="5">
        <f>'C. Basanite FC 10kbar'!AM152</f>
        <v>0</v>
      </c>
      <c r="AF150" s="5"/>
      <c r="AG150" s="5"/>
      <c r="AH150" s="5"/>
      <c r="AI150" s="5"/>
      <c r="AJ150" s="5"/>
      <c r="AK150" s="5">
        <f>'C. Basanite FC 10kbar'!AN152</f>
        <v>0</v>
      </c>
      <c r="AL150" s="5">
        <f>'C. Basanite FC 10kbar'!AO152</f>
        <v>0</v>
      </c>
      <c r="AM150" s="10">
        <f t="shared" si="25"/>
        <v>1.343844</v>
      </c>
      <c r="AN150" s="5">
        <f t="shared" si="26"/>
        <v>0</v>
      </c>
      <c r="AO150" s="5"/>
      <c r="AP150" s="5"/>
      <c r="AQ150" s="5"/>
      <c r="AR150" s="5"/>
      <c r="AS150" s="5"/>
      <c r="AT150" s="5">
        <f t="shared" si="27"/>
        <v>0</v>
      </c>
      <c r="AU150" s="5">
        <f t="shared" si="28"/>
        <v>0</v>
      </c>
      <c r="AV150" s="10">
        <f t="shared" si="29"/>
        <v>98.656155999999996</v>
      </c>
      <c r="AW150" s="48">
        <f t="shared" si="30"/>
        <v>100</v>
      </c>
    </row>
    <row r="151" spans="1:49" x14ac:dyDescent="0.3">
      <c r="A151" s="2" t="s">
        <v>236</v>
      </c>
      <c r="B151" s="3">
        <f>'C. Basanite FC 10kbar'!A153</f>
        <v>147</v>
      </c>
      <c r="C151" s="2">
        <f>'C. Basanite FC 10kbar'!C153</f>
        <v>1253</v>
      </c>
      <c r="D151" s="2">
        <f>'C. Basanite FC 10kbar'!D153</f>
        <v>10000</v>
      </c>
      <c r="E151" s="5">
        <f>'B. LLD classification'!EA195</f>
        <v>2.8983037906534301</v>
      </c>
      <c r="F151" s="5">
        <f>'C. Basanite FC 10kbar'!L153</f>
        <v>0.66700800000000005</v>
      </c>
      <c r="G151" s="6">
        <f>'C. Basanite FC 10kbar'!N153</f>
        <v>98.561430000000001</v>
      </c>
      <c r="H151" s="7">
        <f t="shared" si="24"/>
        <v>1.4385699999999986</v>
      </c>
      <c r="I151" s="8">
        <f>'C. Basanite FC 10kbar'!R153</f>
        <v>40.413355000000003</v>
      </c>
      <c r="J151" s="9">
        <f>'C. Basanite FC 10kbar'!S153</f>
        <v>3.520295</v>
      </c>
      <c r="K151" s="9">
        <f>'C. Basanite FC 10kbar'!T153</f>
        <v>13.431903</v>
      </c>
      <c r="L151" s="9">
        <f>'C. Basanite FC 10kbar'!U153</f>
        <v>2.0695679999999999</v>
      </c>
      <c r="M151" s="9">
        <f>'C. Basanite FC 10kbar'!V153</f>
        <v>10.12515</v>
      </c>
      <c r="N151" s="9">
        <f>'C. Basanite FC 10kbar'!W153</f>
        <v>0.17977099999999999</v>
      </c>
      <c r="O151" s="9">
        <f>'C. Basanite FC 10kbar'!X153</f>
        <v>9.6807999999999996</v>
      </c>
      <c r="P151" s="9">
        <f>'C. Basanite FC 10kbar'!Y153</f>
        <v>12.209580000000001</v>
      </c>
      <c r="Q151" s="9">
        <f>'C. Basanite FC 10kbar'!Z153</f>
        <v>1.5623210000000001</v>
      </c>
      <c r="R151" s="9">
        <f>'C. Basanite FC 10kbar'!AA153</f>
        <v>2.739134</v>
      </c>
      <c r="S151" s="9">
        <f>'C. Basanite FC 10kbar'!AB153</f>
        <v>1.8362350000000001</v>
      </c>
      <c r="T151" s="9">
        <f>'C. Basanite FC 10kbar'!AC153</f>
        <v>2.231887</v>
      </c>
      <c r="U151" s="10">
        <f>'C. Basanite FC 10kbar'!AH153</f>
        <v>9.6232999999999999E-2</v>
      </c>
      <c r="V151" s="5">
        <f>'C. Basanite FC 10kbar'!AI153</f>
        <v>0</v>
      </c>
      <c r="W151" s="5"/>
      <c r="X151" s="5"/>
      <c r="Y151" s="5"/>
      <c r="Z151" s="5"/>
      <c r="AA151" s="5"/>
      <c r="AB151" s="5">
        <f>'C. Basanite FC 10kbar'!AJ153</f>
        <v>0</v>
      </c>
      <c r="AC151" s="5">
        <f>'C. Basanite FC 10kbar'!AK153</f>
        <v>0</v>
      </c>
      <c r="AD151" s="10">
        <f>'C. Basanite FC 10kbar'!AL153</f>
        <v>1.3423369999999999</v>
      </c>
      <c r="AE151" s="5">
        <f>'C. Basanite FC 10kbar'!AM153</f>
        <v>0</v>
      </c>
      <c r="AF151" s="5"/>
      <c r="AG151" s="5"/>
      <c r="AH151" s="5"/>
      <c r="AI151" s="5"/>
      <c r="AJ151" s="5"/>
      <c r="AK151" s="5">
        <f>'C. Basanite FC 10kbar'!AN153</f>
        <v>0</v>
      </c>
      <c r="AL151" s="5">
        <f>'C. Basanite FC 10kbar'!AO153</f>
        <v>0</v>
      </c>
      <c r="AM151" s="10">
        <f t="shared" si="25"/>
        <v>1.4385699999999999</v>
      </c>
      <c r="AN151" s="5">
        <f t="shared" si="26"/>
        <v>0</v>
      </c>
      <c r="AO151" s="5"/>
      <c r="AP151" s="5"/>
      <c r="AQ151" s="5"/>
      <c r="AR151" s="5"/>
      <c r="AS151" s="5"/>
      <c r="AT151" s="5">
        <f t="shared" si="27"/>
        <v>0</v>
      </c>
      <c r="AU151" s="5">
        <f t="shared" si="28"/>
        <v>0</v>
      </c>
      <c r="AV151" s="10">
        <f t="shared" si="29"/>
        <v>98.561430000000001</v>
      </c>
      <c r="AW151" s="48">
        <f t="shared" si="30"/>
        <v>100</v>
      </c>
    </row>
    <row r="152" spans="1:49" x14ac:dyDescent="0.3">
      <c r="A152" s="2" t="s">
        <v>236</v>
      </c>
      <c r="B152" s="3">
        <f>'C. Basanite FC 10kbar'!A154</f>
        <v>148</v>
      </c>
      <c r="C152" s="2">
        <f>'C. Basanite FC 10kbar'!C154</f>
        <v>1252</v>
      </c>
      <c r="D152" s="2">
        <f>'C. Basanite FC 10kbar'!D154</f>
        <v>10000</v>
      </c>
      <c r="E152" s="5">
        <f>'B. LLD classification'!EA196</f>
        <v>2.8983312495370228</v>
      </c>
      <c r="F152" s="5">
        <f>'C. Basanite FC 10kbar'!L154</f>
        <v>0.67107399999999995</v>
      </c>
      <c r="G152" s="6">
        <f>'C. Basanite FC 10kbar'!N154</f>
        <v>98.467008000000007</v>
      </c>
      <c r="H152" s="7">
        <f t="shared" si="24"/>
        <v>1.532991999999993</v>
      </c>
      <c r="I152" s="8">
        <f>'C. Basanite FC 10kbar'!R154</f>
        <v>40.413905</v>
      </c>
      <c r="J152" s="9">
        <f>'C. Basanite FC 10kbar'!S154</f>
        <v>3.5236710000000002</v>
      </c>
      <c r="K152" s="9">
        <f>'C. Basanite FC 10kbar'!T154</f>
        <v>13.444784</v>
      </c>
      <c r="L152" s="9">
        <f>'C. Basanite FC 10kbar'!U154</f>
        <v>2.0715530000000002</v>
      </c>
      <c r="M152" s="9">
        <f>'C. Basanite FC 10kbar'!V154</f>
        <v>10.120597</v>
      </c>
      <c r="N152" s="9">
        <f>'C. Basanite FC 10kbar'!W154</f>
        <v>0.179754</v>
      </c>
      <c r="O152" s="9">
        <f>'C. Basanite FC 10kbar'!X154</f>
        <v>9.6471739999999997</v>
      </c>
      <c r="P152" s="9">
        <f>'C. Basanite FC 10kbar'!Y154</f>
        <v>12.22096</v>
      </c>
      <c r="Q152" s="9">
        <f>'C. Basanite FC 10kbar'!Z154</f>
        <v>1.5638190000000001</v>
      </c>
      <c r="R152" s="9">
        <f>'C. Basanite FC 10kbar'!AA154</f>
        <v>2.7417609999999999</v>
      </c>
      <c r="S152" s="9">
        <f>'C. Basanite FC 10kbar'!AB154</f>
        <v>1.837995</v>
      </c>
      <c r="T152" s="9">
        <f>'C. Basanite FC 10kbar'!AC154</f>
        <v>2.2340270000000002</v>
      </c>
      <c r="U152" s="10">
        <f>'C. Basanite FC 10kbar'!AH154</f>
        <v>9.5930000000000001E-2</v>
      </c>
      <c r="V152" s="5">
        <f>'C. Basanite FC 10kbar'!AI154</f>
        <v>0</v>
      </c>
      <c r="W152" s="5"/>
      <c r="X152" s="5"/>
      <c r="Y152" s="5"/>
      <c r="Z152" s="5"/>
      <c r="AA152" s="5"/>
      <c r="AB152" s="5">
        <f>'C. Basanite FC 10kbar'!AJ154</f>
        <v>0</v>
      </c>
      <c r="AC152" s="5">
        <f>'C. Basanite FC 10kbar'!AK154</f>
        <v>0</v>
      </c>
      <c r="AD152" s="10">
        <f>'C. Basanite FC 10kbar'!AL154</f>
        <v>1.4370620000000001</v>
      </c>
      <c r="AE152" s="5">
        <f>'C. Basanite FC 10kbar'!AM154</f>
        <v>0</v>
      </c>
      <c r="AF152" s="5"/>
      <c r="AG152" s="5"/>
      <c r="AH152" s="5"/>
      <c r="AI152" s="5"/>
      <c r="AJ152" s="5"/>
      <c r="AK152" s="5">
        <f>'C. Basanite FC 10kbar'!AN154</f>
        <v>0</v>
      </c>
      <c r="AL152" s="5">
        <f>'C. Basanite FC 10kbar'!AO154</f>
        <v>0</v>
      </c>
      <c r="AM152" s="10">
        <f t="shared" si="25"/>
        <v>1.5329920000000001</v>
      </c>
      <c r="AN152" s="5">
        <f t="shared" si="26"/>
        <v>0</v>
      </c>
      <c r="AO152" s="5"/>
      <c r="AP152" s="5"/>
      <c r="AQ152" s="5"/>
      <c r="AR152" s="5"/>
      <c r="AS152" s="5"/>
      <c r="AT152" s="5">
        <f t="shared" si="27"/>
        <v>0</v>
      </c>
      <c r="AU152" s="5">
        <f t="shared" si="28"/>
        <v>0</v>
      </c>
      <c r="AV152" s="10">
        <f t="shared" si="29"/>
        <v>98.467008000000007</v>
      </c>
      <c r="AW152" s="48">
        <f t="shared" si="30"/>
        <v>100</v>
      </c>
    </row>
    <row r="153" spans="1:49" x14ac:dyDescent="0.3">
      <c r="A153" s="2" t="s">
        <v>236</v>
      </c>
      <c r="B153" s="3">
        <f>'C. Basanite FC 10kbar'!A155</f>
        <v>149</v>
      </c>
      <c r="C153" s="2">
        <f>'C. Basanite FC 10kbar'!C155</f>
        <v>1251</v>
      </c>
      <c r="D153" s="2">
        <f>'C. Basanite FC 10kbar'!D155</f>
        <v>10000</v>
      </c>
      <c r="E153" s="5">
        <f>'B. LLD classification'!EA197</f>
        <v>2.8983581002767798</v>
      </c>
      <c r="F153" s="5">
        <f>'C. Basanite FC 10kbar'!L155</f>
        <v>0.67514399999999997</v>
      </c>
      <c r="G153" s="6">
        <f>'C. Basanite FC 10kbar'!N155</f>
        <v>98.372888000000003</v>
      </c>
      <c r="H153" s="7">
        <f t="shared" si="24"/>
        <v>1.6271119999999968</v>
      </c>
      <c r="I153" s="8">
        <f>'C. Basanite FC 10kbar'!R155</f>
        <v>40.414462</v>
      </c>
      <c r="J153" s="9">
        <f>'C. Basanite FC 10kbar'!S155</f>
        <v>3.5270419999999998</v>
      </c>
      <c r="K153" s="9">
        <f>'C. Basanite FC 10kbar'!T155</f>
        <v>13.457647</v>
      </c>
      <c r="L153" s="9">
        <f>'C. Basanite FC 10kbar'!U155</f>
        <v>2.0735350000000001</v>
      </c>
      <c r="M153" s="9">
        <f>'C. Basanite FC 10kbar'!V155</f>
        <v>10.116012</v>
      </c>
      <c r="N153" s="9">
        <f>'C. Basanite FC 10kbar'!W155</f>
        <v>0.17973600000000001</v>
      </c>
      <c r="O153" s="9">
        <f>'C. Basanite FC 10kbar'!X155</f>
        <v>9.6136230000000005</v>
      </c>
      <c r="P153" s="9">
        <f>'C. Basanite FC 10kbar'!Y155</f>
        <v>12.232324999999999</v>
      </c>
      <c r="Q153" s="9">
        <f>'C. Basanite FC 10kbar'!Z155</f>
        <v>1.565315</v>
      </c>
      <c r="R153" s="9">
        <f>'C. Basanite FC 10kbar'!AA155</f>
        <v>2.7443840000000002</v>
      </c>
      <c r="S153" s="9">
        <f>'C. Basanite FC 10kbar'!AB155</f>
        <v>1.8397539999999999</v>
      </c>
      <c r="T153" s="9">
        <f>'C. Basanite FC 10kbar'!AC155</f>
        <v>2.2361650000000002</v>
      </c>
      <c r="U153" s="10">
        <f>'C. Basanite FC 10kbar'!AH155</f>
        <v>9.5628000000000005E-2</v>
      </c>
      <c r="V153" s="5">
        <f>'C. Basanite FC 10kbar'!AI155</f>
        <v>0</v>
      </c>
      <c r="W153" s="5"/>
      <c r="X153" s="5"/>
      <c r="Y153" s="5"/>
      <c r="Z153" s="5"/>
      <c r="AA153" s="5"/>
      <c r="AB153" s="5">
        <f>'C. Basanite FC 10kbar'!AJ155</f>
        <v>0</v>
      </c>
      <c r="AC153" s="5">
        <f>'C. Basanite FC 10kbar'!AK155</f>
        <v>0</v>
      </c>
      <c r="AD153" s="10">
        <f>'C. Basanite FC 10kbar'!AL155</f>
        <v>1.5314840000000001</v>
      </c>
      <c r="AE153" s="5">
        <f>'C. Basanite FC 10kbar'!AM155</f>
        <v>0</v>
      </c>
      <c r="AF153" s="5"/>
      <c r="AG153" s="5"/>
      <c r="AH153" s="5"/>
      <c r="AI153" s="5"/>
      <c r="AJ153" s="5"/>
      <c r="AK153" s="5">
        <f>'C. Basanite FC 10kbar'!AN155</f>
        <v>0</v>
      </c>
      <c r="AL153" s="5">
        <f>'C. Basanite FC 10kbar'!AO155</f>
        <v>0</v>
      </c>
      <c r="AM153" s="10">
        <f t="shared" si="25"/>
        <v>1.6271120000000001</v>
      </c>
      <c r="AN153" s="5">
        <f t="shared" si="26"/>
        <v>0</v>
      </c>
      <c r="AO153" s="5"/>
      <c r="AP153" s="5"/>
      <c r="AQ153" s="5"/>
      <c r="AR153" s="5"/>
      <c r="AS153" s="5"/>
      <c r="AT153" s="5">
        <f t="shared" si="27"/>
        <v>0</v>
      </c>
      <c r="AU153" s="5">
        <f t="shared" si="28"/>
        <v>0</v>
      </c>
      <c r="AV153" s="10">
        <f t="shared" si="29"/>
        <v>98.372888000000003</v>
      </c>
      <c r="AW153" s="48">
        <f t="shared" si="30"/>
        <v>100</v>
      </c>
    </row>
    <row r="154" spans="1:49" x14ac:dyDescent="0.3">
      <c r="A154" s="2" t="s">
        <v>236</v>
      </c>
      <c r="B154" s="3">
        <f>'C. Basanite FC 10kbar'!A156</f>
        <v>150</v>
      </c>
      <c r="C154" s="2">
        <f>'C. Basanite FC 10kbar'!C156</f>
        <v>1250</v>
      </c>
      <c r="D154" s="2">
        <f>'C. Basanite FC 10kbar'!D156</f>
        <v>10000</v>
      </c>
      <c r="E154" s="5">
        <f>'B. LLD classification'!EA198</f>
        <v>2.8983844818850191</v>
      </c>
      <c r="F154" s="5">
        <f>'C. Basanite FC 10kbar'!L156</f>
        <v>0.67922000000000005</v>
      </c>
      <c r="G154" s="6">
        <f>'C. Basanite FC 10kbar'!N156</f>
        <v>98.279067999999995</v>
      </c>
      <c r="H154" s="7">
        <f t="shared" si="24"/>
        <v>1.7209320000000048</v>
      </c>
      <c r="I154" s="8">
        <f>'C. Basanite FC 10kbar'!R156</f>
        <v>40.415025</v>
      </c>
      <c r="J154" s="9">
        <f>'C. Basanite FC 10kbar'!S156</f>
        <v>3.5304090000000001</v>
      </c>
      <c r="K154" s="9">
        <f>'C. Basanite FC 10kbar'!T156</f>
        <v>13.470494</v>
      </c>
      <c r="L154" s="9">
        <f>'C. Basanite FC 10kbar'!U156</f>
        <v>2.0755140000000001</v>
      </c>
      <c r="M154" s="9">
        <f>'C. Basanite FC 10kbar'!V156</f>
        <v>10.111395999999999</v>
      </c>
      <c r="N154" s="9">
        <f>'C. Basanite FC 10kbar'!W156</f>
        <v>0.17971799999999999</v>
      </c>
      <c r="O154" s="9">
        <f>'C. Basanite FC 10kbar'!X156</f>
        <v>9.5801459999999992</v>
      </c>
      <c r="P154" s="9">
        <f>'C. Basanite FC 10kbar'!Y156</f>
        <v>12.243675</v>
      </c>
      <c r="Q154" s="9">
        <f>'C. Basanite FC 10kbar'!Z156</f>
        <v>1.56681</v>
      </c>
      <c r="R154" s="9">
        <f>'C. Basanite FC 10kbar'!AA156</f>
        <v>2.747004</v>
      </c>
      <c r="S154" s="9">
        <f>'C. Basanite FC 10kbar'!AB156</f>
        <v>1.84151</v>
      </c>
      <c r="T154" s="9">
        <f>'C. Basanite FC 10kbar'!AC156</f>
        <v>2.2383000000000002</v>
      </c>
      <c r="U154" s="10">
        <f>'C. Basanite FC 10kbar'!AH156</f>
        <v>9.5327999999999996E-2</v>
      </c>
      <c r="V154" s="5">
        <f>'C. Basanite FC 10kbar'!AI156</f>
        <v>0</v>
      </c>
      <c r="W154" s="5"/>
      <c r="X154" s="5"/>
      <c r="Y154" s="5"/>
      <c r="Z154" s="5"/>
      <c r="AA154" s="5"/>
      <c r="AB154" s="5">
        <f>'C. Basanite FC 10kbar'!AJ156</f>
        <v>0</v>
      </c>
      <c r="AC154" s="5">
        <f>'C. Basanite FC 10kbar'!AK156</f>
        <v>0</v>
      </c>
      <c r="AD154" s="10">
        <f>'C. Basanite FC 10kbar'!AL156</f>
        <v>1.625604</v>
      </c>
      <c r="AE154" s="5">
        <f>'C. Basanite FC 10kbar'!AM156</f>
        <v>0</v>
      </c>
      <c r="AF154" s="5"/>
      <c r="AG154" s="5"/>
      <c r="AH154" s="5"/>
      <c r="AI154" s="5"/>
      <c r="AJ154" s="5"/>
      <c r="AK154" s="5">
        <f>'C. Basanite FC 10kbar'!AN156</f>
        <v>0</v>
      </c>
      <c r="AL154" s="5">
        <f>'C. Basanite FC 10kbar'!AO156</f>
        <v>0</v>
      </c>
      <c r="AM154" s="10">
        <f t="shared" si="25"/>
        <v>1.7209320000000001</v>
      </c>
      <c r="AN154" s="5">
        <f t="shared" si="26"/>
        <v>0</v>
      </c>
      <c r="AO154" s="5"/>
      <c r="AP154" s="5"/>
      <c r="AQ154" s="5"/>
      <c r="AR154" s="5"/>
      <c r="AS154" s="5"/>
      <c r="AT154" s="5">
        <f t="shared" si="27"/>
        <v>0</v>
      </c>
      <c r="AU154" s="5">
        <f t="shared" si="28"/>
        <v>0</v>
      </c>
      <c r="AV154" s="10">
        <f t="shared" si="29"/>
        <v>98.279067999999995</v>
      </c>
      <c r="AW154" s="48">
        <f t="shared" si="30"/>
        <v>100</v>
      </c>
    </row>
    <row r="155" spans="1:49" x14ac:dyDescent="0.3">
      <c r="A155" s="2" t="s">
        <v>236</v>
      </c>
      <c r="B155" s="3">
        <f>'C. Basanite FC 10kbar'!A157</f>
        <v>151</v>
      </c>
      <c r="C155" s="2">
        <f>'C. Basanite FC 10kbar'!C157</f>
        <v>1249</v>
      </c>
      <c r="D155" s="2">
        <f>'C. Basanite FC 10kbar'!D157</f>
        <v>10000</v>
      </c>
      <c r="E155" s="5">
        <f>'B. LLD classification'!EA199</f>
        <v>2.8984103368957661</v>
      </c>
      <c r="F155" s="5">
        <f>'C. Basanite FC 10kbar'!L157</f>
        <v>0.68330000000000002</v>
      </c>
      <c r="G155" s="6">
        <f>'C. Basanite FC 10kbar'!N157</f>
        <v>98.185548999999995</v>
      </c>
      <c r="H155" s="7">
        <f t="shared" si="24"/>
        <v>1.8144510000000054</v>
      </c>
      <c r="I155" s="8">
        <f>'C. Basanite FC 10kbar'!R157</f>
        <v>40.415593999999999</v>
      </c>
      <c r="J155" s="9">
        <f>'C. Basanite FC 10kbar'!S157</f>
        <v>3.5337719999999999</v>
      </c>
      <c r="K155" s="9">
        <f>'C. Basanite FC 10kbar'!T157</f>
        <v>13.483324</v>
      </c>
      <c r="L155" s="9">
        <f>'C. Basanite FC 10kbar'!U157</f>
        <v>2.0774910000000002</v>
      </c>
      <c r="M155" s="9">
        <f>'C. Basanite FC 10kbar'!V157</f>
        <v>10.106747</v>
      </c>
      <c r="N155" s="9">
        <f>'C. Basanite FC 10kbar'!W157</f>
        <v>0.179699</v>
      </c>
      <c r="O155" s="9">
        <f>'C. Basanite FC 10kbar'!X157</f>
        <v>9.5467440000000003</v>
      </c>
      <c r="P155" s="9">
        <f>'C. Basanite FC 10kbar'!Y157</f>
        <v>12.25501</v>
      </c>
      <c r="Q155" s="9">
        <f>'C. Basanite FC 10kbar'!Z157</f>
        <v>1.5683020000000001</v>
      </c>
      <c r="R155" s="9">
        <f>'C. Basanite FC 10kbar'!AA157</f>
        <v>2.7496209999999999</v>
      </c>
      <c r="S155" s="9">
        <f>'C. Basanite FC 10kbar'!AB157</f>
        <v>1.843264</v>
      </c>
      <c r="T155" s="9">
        <f>'C. Basanite FC 10kbar'!AC157</f>
        <v>2.2404320000000002</v>
      </c>
      <c r="U155" s="10">
        <f>'C. Basanite FC 10kbar'!AH157</f>
        <v>9.5028000000000001E-2</v>
      </c>
      <c r="V155" s="5">
        <f>'C. Basanite FC 10kbar'!AI157</f>
        <v>0</v>
      </c>
      <c r="W155" s="5"/>
      <c r="X155" s="5"/>
      <c r="Y155" s="5"/>
      <c r="Z155" s="5"/>
      <c r="AA155" s="5"/>
      <c r="AB155" s="5">
        <f>'C. Basanite FC 10kbar'!AJ157</f>
        <v>0</v>
      </c>
      <c r="AC155" s="5">
        <f>'C. Basanite FC 10kbar'!AK157</f>
        <v>0</v>
      </c>
      <c r="AD155" s="10">
        <f>'C. Basanite FC 10kbar'!AL157</f>
        <v>1.7194229999999999</v>
      </c>
      <c r="AE155" s="5">
        <f>'C. Basanite FC 10kbar'!AM157</f>
        <v>0</v>
      </c>
      <c r="AF155" s="5"/>
      <c r="AG155" s="5"/>
      <c r="AH155" s="5"/>
      <c r="AI155" s="5"/>
      <c r="AJ155" s="5"/>
      <c r="AK155" s="5">
        <f>'C. Basanite FC 10kbar'!AN157</f>
        <v>0</v>
      </c>
      <c r="AL155" s="5">
        <f>'C. Basanite FC 10kbar'!AO157</f>
        <v>0</v>
      </c>
      <c r="AM155" s="10">
        <f t="shared" si="25"/>
        <v>1.814451</v>
      </c>
      <c r="AN155" s="5">
        <f t="shared" si="26"/>
        <v>0</v>
      </c>
      <c r="AO155" s="5"/>
      <c r="AP155" s="5"/>
      <c r="AQ155" s="5"/>
      <c r="AR155" s="5"/>
      <c r="AS155" s="5"/>
      <c r="AT155" s="5">
        <f t="shared" si="27"/>
        <v>0</v>
      </c>
      <c r="AU155" s="5">
        <f t="shared" si="28"/>
        <v>0</v>
      </c>
      <c r="AV155" s="10">
        <f t="shared" si="29"/>
        <v>98.185548999999995</v>
      </c>
      <c r="AW155" s="48">
        <f t="shared" si="30"/>
        <v>100</v>
      </c>
    </row>
    <row r="156" spans="1:49" x14ac:dyDescent="0.3">
      <c r="A156" s="2" t="s">
        <v>236</v>
      </c>
      <c r="B156" s="3">
        <f>'C. Basanite FC 10kbar'!A158</f>
        <v>152</v>
      </c>
      <c r="C156" s="2">
        <f>'C. Basanite FC 10kbar'!C158</f>
        <v>1248</v>
      </c>
      <c r="D156" s="2">
        <f>'C. Basanite FC 10kbar'!D158</f>
        <v>10000</v>
      </c>
      <c r="E156" s="5">
        <f>'B. LLD classification'!EA200</f>
        <v>2.8984357013468238</v>
      </c>
      <c r="F156" s="5">
        <f>'C. Basanite FC 10kbar'!L158</f>
        <v>0.687384</v>
      </c>
      <c r="G156" s="6">
        <f>'C. Basanite FC 10kbar'!N158</f>
        <v>98.092326999999997</v>
      </c>
      <c r="H156" s="7">
        <f t="shared" si="24"/>
        <v>1.9076730000000026</v>
      </c>
      <c r="I156" s="8">
        <f>'C. Basanite FC 10kbar'!R158</f>
        <v>40.416170000000001</v>
      </c>
      <c r="J156" s="9">
        <f>'C. Basanite FC 10kbar'!S158</f>
        <v>3.5371299999999999</v>
      </c>
      <c r="K156" s="9">
        <f>'C. Basanite FC 10kbar'!T158</f>
        <v>13.496138</v>
      </c>
      <c r="L156" s="9">
        <f>'C. Basanite FC 10kbar'!U158</f>
        <v>2.0794649999999999</v>
      </c>
      <c r="M156" s="9">
        <f>'C. Basanite FC 10kbar'!V158</f>
        <v>10.102067</v>
      </c>
      <c r="N156" s="9">
        <f>'C. Basanite FC 10kbar'!W158</f>
        <v>0.17968000000000001</v>
      </c>
      <c r="O156" s="9">
        <f>'C. Basanite FC 10kbar'!X158</f>
        <v>9.5134170000000005</v>
      </c>
      <c r="P156" s="9">
        <f>'C. Basanite FC 10kbar'!Y158</f>
        <v>12.266329000000001</v>
      </c>
      <c r="Q156" s="9">
        <f>'C. Basanite FC 10kbar'!Z158</f>
        <v>1.569793</v>
      </c>
      <c r="R156" s="9">
        <f>'C. Basanite FC 10kbar'!AA158</f>
        <v>2.7522340000000001</v>
      </c>
      <c r="S156" s="9">
        <f>'C. Basanite FC 10kbar'!AB158</f>
        <v>1.845016</v>
      </c>
      <c r="T156" s="9">
        <f>'C. Basanite FC 10kbar'!AC158</f>
        <v>2.2425609999999998</v>
      </c>
      <c r="U156" s="10">
        <f>'C. Basanite FC 10kbar'!AH158</f>
        <v>9.4729999999999995E-2</v>
      </c>
      <c r="V156" s="5">
        <f>'C. Basanite FC 10kbar'!AI158</f>
        <v>0</v>
      </c>
      <c r="W156" s="5"/>
      <c r="X156" s="5"/>
      <c r="Y156" s="5"/>
      <c r="Z156" s="5"/>
      <c r="AA156" s="5"/>
      <c r="AB156" s="5">
        <f>'C. Basanite FC 10kbar'!AJ158</f>
        <v>0</v>
      </c>
      <c r="AC156" s="5">
        <f>'C. Basanite FC 10kbar'!AK158</f>
        <v>0</v>
      </c>
      <c r="AD156" s="10">
        <f>'C. Basanite FC 10kbar'!AL158</f>
        <v>1.8129420000000001</v>
      </c>
      <c r="AE156" s="5">
        <f>'C. Basanite FC 10kbar'!AM158</f>
        <v>0</v>
      </c>
      <c r="AF156" s="5"/>
      <c r="AG156" s="5"/>
      <c r="AH156" s="5"/>
      <c r="AI156" s="5"/>
      <c r="AJ156" s="5"/>
      <c r="AK156" s="5">
        <f>'C. Basanite FC 10kbar'!AN158</f>
        <v>0</v>
      </c>
      <c r="AL156" s="5">
        <f>'C. Basanite FC 10kbar'!AO158</f>
        <v>0</v>
      </c>
      <c r="AM156" s="10">
        <f t="shared" si="25"/>
        <v>1.907672</v>
      </c>
      <c r="AN156" s="5">
        <f t="shared" si="26"/>
        <v>0</v>
      </c>
      <c r="AO156" s="5"/>
      <c r="AP156" s="5"/>
      <c r="AQ156" s="5"/>
      <c r="AR156" s="5"/>
      <c r="AS156" s="5"/>
      <c r="AT156" s="5">
        <f t="shared" si="27"/>
        <v>0</v>
      </c>
      <c r="AU156" s="5">
        <f t="shared" si="28"/>
        <v>0</v>
      </c>
      <c r="AV156" s="10">
        <f t="shared" si="29"/>
        <v>98.092326999999997</v>
      </c>
      <c r="AW156" s="48">
        <f t="shared" si="30"/>
        <v>99.999999000000003</v>
      </c>
    </row>
    <row r="157" spans="1:49" x14ac:dyDescent="0.3">
      <c r="A157" s="2" t="s">
        <v>236</v>
      </c>
      <c r="B157" s="3">
        <f>'C. Basanite FC 10kbar'!A159</f>
        <v>153</v>
      </c>
      <c r="C157" s="2">
        <f>'C. Basanite FC 10kbar'!C159</f>
        <v>1247</v>
      </c>
      <c r="D157" s="2">
        <f>'C. Basanite FC 10kbar'!D159</f>
        <v>10000</v>
      </c>
      <c r="E157" s="5">
        <f>'B. LLD classification'!EA201</f>
        <v>2.8984605818815341</v>
      </c>
      <c r="F157" s="5">
        <f>'C. Basanite FC 10kbar'!L159</f>
        <v>0.69147400000000003</v>
      </c>
      <c r="G157" s="6">
        <f>'C. Basanite FC 10kbar'!N159</f>
        <v>97.999403000000001</v>
      </c>
      <c r="H157" s="7">
        <f t="shared" si="24"/>
        <v>2.0005969999999991</v>
      </c>
      <c r="I157" s="8">
        <f>'C. Basanite FC 10kbar'!R159</f>
        <v>40.416752000000002</v>
      </c>
      <c r="J157" s="9">
        <f>'C. Basanite FC 10kbar'!S159</f>
        <v>3.5404840000000002</v>
      </c>
      <c r="K157" s="9">
        <f>'C. Basanite FC 10kbar'!T159</f>
        <v>13.508936</v>
      </c>
      <c r="L157" s="9">
        <f>'C. Basanite FC 10kbar'!U159</f>
        <v>2.0814370000000002</v>
      </c>
      <c r="M157" s="9">
        <f>'C. Basanite FC 10kbar'!V159</f>
        <v>10.097353999999999</v>
      </c>
      <c r="N157" s="9">
        <f>'C. Basanite FC 10kbar'!W159</f>
        <v>0.17966099999999999</v>
      </c>
      <c r="O157" s="9">
        <f>'C. Basanite FC 10kbar'!X159</f>
        <v>9.4801649999999995</v>
      </c>
      <c r="P157" s="9">
        <f>'C. Basanite FC 10kbar'!Y159</f>
        <v>12.277634000000001</v>
      </c>
      <c r="Q157" s="9">
        <f>'C. Basanite FC 10kbar'!Z159</f>
        <v>1.5712809999999999</v>
      </c>
      <c r="R157" s="9">
        <f>'C. Basanite FC 10kbar'!AA159</f>
        <v>2.7548430000000002</v>
      </c>
      <c r="S157" s="9">
        <f>'C. Basanite FC 10kbar'!AB159</f>
        <v>1.846765</v>
      </c>
      <c r="T157" s="9">
        <f>'C. Basanite FC 10kbar'!AC159</f>
        <v>2.2446869999999999</v>
      </c>
      <c r="U157" s="10">
        <f>'C. Basanite FC 10kbar'!AH159</f>
        <v>9.4434000000000004E-2</v>
      </c>
      <c r="V157" s="5">
        <f>'C. Basanite FC 10kbar'!AI159</f>
        <v>0</v>
      </c>
      <c r="W157" s="5"/>
      <c r="X157" s="5"/>
      <c r="Y157" s="5"/>
      <c r="Z157" s="5"/>
      <c r="AA157" s="5"/>
      <c r="AB157" s="5">
        <f>'C. Basanite FC 10kbar'!AJ159</f>
        <v>0</v>
      </c>
      <c r="AC157" s="5">
        <f>'C. Basanite FC 10kbar'!AK159</f>
        <v>0</v>
      </c>
      <c r="AD157" s="10">
        <f>'C. Basanite FC 10kbar'!AL159</f>
        <v>1.9061630000000001</v>
      </c>
      <c r="AE157" s="5">
        <f>'C. Basanite FC 10kbar'!AM159</f>
        <v>0</v>
      </c>
      <c r="AF157" s="5"/>
      <c r="AG157" s="5"/>
      <c r="AH157" s="5"/>
      <c r="AI157" s="5"/>
      <c r="AJ157" s="5"/>
      <c r="AK157" s="5">
        <f>'C. Basanite FC 10kbar'!AN159</f>
        <v>0</v>
      </c>
      <c r="AL157" s="5">
        <f>'C. Basanite FC 10kbar'!AO159</f>
        <v>0</v>
      </c>
      <c r="AM157" s="10">
        <f t="shared" si="25"/>
        <v>2.000597</v>
      </c>
      <c r="AN157" s="5">
        <f t="shared" si="26"/>
        <v>0</v>
      </c>
      <c r="AO157" s="5"/>
      <c r="AP157" s="5"/>
      <c r="AQ157" s="5"/>
      <c r="AR157" s="5"/>
      <c r="AS157" s="5"/>
      <c r="AT157" s="5">
        <f t="shared" si="27"/>
        <v>0</v>
      </c>
      <c r="AU157" s="5">
        <f t="shared" si="28"/>
        <v>0</v>
      </c>
      <c r="AV157" s="10">
        <f t="shared" si="29"/>
        <v>97.999403000000001</v>
      </c>
      <c r="AW157" s="48">
        <f t="shared" si="30"/>
        <v>100</v>
      </c>
    </row>
    <row r="158" spans="1:49" x14ac:dyDescent="0.3">
      <c r="A158" s="2" t="s">
        <v>236</v>
      </c>
      <c r="B158" s="3">
        <f>'C. Basanite FC 10kbar'!A160</f>
        <v>154</v>
      </c>
      <c r="C158" s="2">
        <f>'C. Basanite FC 10kbar'!C160</f>
        <v>1246</v>
      </c>
      <c r="D158" s="2">
        <f>'C. Basanite FC 10kbar'!D160</f>
        <v>10000</v>
      </c>
      <c r="E158" s="5">
        <f>'B. LLD classification'!EA202</f>
        <v>2.8984848584572265</v>
      </c>
      <c r="F158" s="5">
        <f>'C. Basanite FC 10kbar'!L160</f>
        <v>0.69556799999999996</v>
      </c>
      <c r="G158" s="6">
        <f>'C. Basanite FC 10kbar'!N160</f>
        <v>97.906773999999999</v>
      </c>
      <c r="H158" s="7">
        <f t="shared" si="24"/>
        <v>2.0932260000000014</v>
      </c>
      <c r="I158" s="8">
        <f>'C. Basanite FC 10kbar'!R160</f>
        <v>40.417341</v>
      </c>
      <c r="J158" s="9">
        <f>'C. Basanite FC 10kbar'!S160</f>
        <v>3.5438329999999998</v>
      </c>
      <c r="K158" s="9">
        <f>'C. Basanite FC 10kbar'!T160</f>
        <v>13.521716</v>
      </c>
      <c r="L158" s="9">
        <f>'C. Basanite FC 10kbar'!U160</f>
        <v>2.0834060000000001</v>
      </c>
      <c r="M158" s="9">
        <f>'C. Basanite FC 10kbar'!V160</f>
        <v>10.092610000000001</v>
      </c>
      <c r="N158" s="9">
        <f>'C. Basanite FC 10kbar'!W160</f>
        <v>0.179641</v>
      </c>
      <c r="O158" s="9">
        <f>'C. Basanite FC 10kbar'!X160</f>
        <v>9.446987</v>
      </c>
      <c r="P158" s="9">
        <f>'C. Basanite FC 10kbar'!Y160</f>
        <v>12.288923</v>
      </c>
      <c r="Q158" s="9">
        <f>'C. Basanite FC 10kbar'!Z160</f>
        <v>1.5727679999999999</v>
      </c>
      <c r="R158" s="9">
        <f>'C. Basanite FC 10kbar'!AA160</f>
        <v>2.75745</v>
      </c>
      <c r="S158" s="9">
        <f>'C. Basanite FC 10kbar'!AB160</f>
        <v>1.8485130000000001</v>
      </c>
      <c r="T158" s="9">
        <f>'C. Basanite FC 10kbar'!AC160</f>
        <v>2.2468110000000001</v>
      </c>
      <c r="U158" s="10">
        <f>'C. Basanite FC 10kbar'!AH160</f>
        <v>9.4137999999999999E-2</v>
      </c>
      <c r="V158" s="5">
        <f>'C. Basanite FC 10kbar'!AI160</f>
        <v>0</v>
      </c>
      <c r="W158" s="5"/>
      <c r="X158" s="5"/>
      <c r="Y158" s="5"/>
      <c r="Z158" s="5"/>
      <c r="AA158" s="5"/>
      <c r="AB158" s="5">
        <f>'C. Basanite FC 10kbar'!AJ160</f>
        <v>0</v>
      </c>
      <c r="AC158" s="5">
        <f>'C. Basanite FC 10kbar'!AK160</f>
        <v>0</v>
      </c>
      <c r="AD158" s="10">
        <f>'C. Basanite FC 10kbar'!AL160</f>
        <v>1.999088</v>
      </c>
      <c r="AE158" s="5">
        <f>'C. Basanite FC 10kbar'!AM160</f>
        <v>0</v>
      </c>
      <c r="AF158" s="5"/>
      <c r="AG158" s="5"/>
      <c r="AH158" s="5"/>
      <c r="AI158" s="5"/>
      <c r="AJ158" s="5"/>
      <c r="AK158" s="5">
        <f>'C. Basanite FC 10kbar'!AN160</f>
        <v>0</v>
      </c>
      <c r="AL158" s="5">
        <f>'C. Basanite FC 10kbar'!AO160</f>
        <v>0</v>
      </c>
      <c r="AM158" s="10">
        <f t="shared" si="25"/>
        <v>2.093226</v>
      </c>
      <c r="AN158" s="5">
        <f t="shared" si="26"/>
        <v>0</v>
      </c>
      <c r="AO158" s="5"/>
      <c r="AP158" s="5"/>
      <c r="AQ158" s="5"/>
      <c r="AR158" s="5"/>
      <c r="AS158" s="5"/>
      <c r="AT158" s="5">
        <f t="shared" si="27"/>
        <v>0</v>
      </c>
      <c r="AU158" s="5">
        <f t="shared" si="28"/>
        <v>0</v>
      </c>
      <c r="AV158" s="10">
        <f t="shared" si="29"/>
        <v>97.906773999999999</v>
      </c>
      <c r="AW158" s="48">
        <f t="shared" si="30"/>
        <v>100</v>
      </c>
    </row>
    <row r="159" spans="1:49" x14ac:dyDescent="0.3">
      <c r="A159" s="2" t="s">
        <v>236</v>
      </c>
      <c r="B159" s="3">
        <f>'C. Basanite FC 10kbar'!A161</f>
        <v>155</v>
      </c>
      <c r="C159" s="2">
        <f>'C. Basanite FC 10kbar'!C161</f>
        <v>1245</v>
      </c>
      <c r="D159" s="2">
        <f>'C. Basanite FC 10kbar'!D161</f>
        <v>10000</v>
      </c>
      <c r="E159" s="5">
        <f>'B. LLD classification'!EA203</f>
        <v>2.8985086575044039</v>
      </c>
      <c r="F159" s="5">
        <f>'C. Basanite FC 10kbar'!L161</f>
        <v>0.69966600000000001</v>
      </c>
      <c r="G159" s="6">
        <f>'C. Basanite FC 10kbar'!N161</f>
        <v>97.814438999999993</v>
      </c>
      <c r="H159" s="7">
        <f t="shared" si="24"/>
        <v>2.185561000000007</v>
      </c>
      <c r="I159" s="8">
        <f>'C. Basanite FC 10kbar'!R161</f>
        <v>40.417937000000002</v>
      </c>
      <c r="J159" s="9">
        <f>'C. Basanite FC 10kbar'!S161</f>
        <v>3.5471789999999999</v>
      </c>
      <c r="K159" s="9">
        <f>'C. Basanite FC 10kbar'!T161</f>
        <v>13.53448</v>
      </c>
      <c r="L159" s="9">
        <f>'C. Basanite FC 10kbar'!U161</f>
        <v>2.0853730000000001</v>
      </c>
      <c r="M159" s="9">
        <f>'C. Basanite FC 10kbar'!V161</f>
        <v>10.087833</v>
      </c>
      <c r="N159" s="9">
        <f>'C. Basanite FC 10kbar'!W161</f>
        <v>0.179621</v>
      </c>
      <c r="O159" s="9">
        <f>'C. Basanite FC 10kbar'!X161</f>
        <v>9.4138839999999995</v>
      </c>
      <c r="P159" s="9">
        <f>'C. Basanite FC 10kbar'!Y161</f>
        <v>12.300198</v>
      </c>
      <c r="Q159" s="9">
        <f>'C. Basanite FC 10kbar'!Z161</f>
        <v>1.574252</v>
      </c>
      <c r="R159" s="9">
        <f>'C. Basanite FC 10kbar'!AA161</f>
        <v>2.7600530000000001</v>
      </c>
      <c r="S159" s="9">
        <f>'C. Basanite FC 10kbar'!AB161</f>
        <v>1.850258</v>
      </c>
      <c r="T159" s="9">
        <f>'C. Basanite FC 10kbar'!AC161</f>
        <v>2.2489319999999999</v>
      </c>
      <c r="U159" s="10">
        <f>'C. Basanite FC 10kbar'!AH161</f>
        <v>9.3843999999999997E-2</v>
      </c>
      <c r="V159" s="5">
        <f>'C. Basanite FC 10kbar'!AI161</f>
        <v>0</v>
      </c>
      <c r="W159" s="5"/>
      <c r="X159" s="5"/>
      <c r="Y159" s="5"/>
      <c r="Z159" s="5"/>
      <c r="AA159" s="5"/>
      <c r="AB159" s="5">
        <f>'C. Basanite FC 10kbar'!AJ161</f>
        <v>0</v>
      </c>
      <c r="AC159" s="5">
        <f>'C. Basanite FC 10kbar'!AK161</f>
        <v>0</v>
      </c>
      <c r="AD159" s="10">
        <f>'C. Basanite FC 10kbar'!AL161</f>
        <v>2.0917159999999999</v>
      </c>
      <c r="AE159" s="5">
        <f>'C. Basanite FC 10kbar'!AM161</f>
        <v>0</v>
      </c>
      <c r="AF159" s="5"/>
      <c r="AG159" s="5"/>
      <c r="AH159" s="5"/>
      <c r="AI159" s="5"/>
      <c r="AJ159" s="5"/>
      <c r="AK159" s="5">
        <f>'C. Basanite FC 10kbar'!AN161</f>
        <v>0</v>
      </c>
      <c r="AL159" s="5">
        <f>'C. Basanite FC 10kbar'!AO161</f>
        <v>0</v>
      </c>
      <c r="AM159" s="10">
        <f t="shared" si="25"/>
        <v>2.1855599999999997</v>
      </c>
      <c r="AN159" s="5">
        <f t="shared" si="26"/>
        <v>0</v>
      </c>
      <c r="AO159" s="5"/>
      <c r="AP159" s="5"/>
      <c r="AQ159" s="5"/>
      <c r="AR159" s="5"/>
      <c r="AS159" s="5"/>
      <c r="AT159" s="5">
        <f t="shared" si="27"/>
        <v>0</v>
      </c>
      <c r="AU159" s="5">
        <f t="shared" si="28"/>
        <v>0</v>
      </c>
      <c r="AV159" s="10">
        <f t="shared" si="29"/>
        <v>97.814438999999993</v>
      </c>
      <c r="AW159" s="48">
        <f t="shared" si="30"/>
        <v>99.999998999999988</v>
      </c>
    </row>
    <row r="160" spans="1:49" x14ac:dyDescent="0.3">
      <c r="A160" s="2" t="s">
        <v>236</v>
      </c>
      <c r="B160" s="3">
        <f>'C. Basanite FC 10kbar'!A162</f>
        <v>156</v>
      </c>
      <c r="C160" s="2">
        <f>'C. Basanite FC 10kbar'!C162</f>
        <v>1244</v>
      </c>
      <c r="D160" s="2">
        <f>'C. Basanite FC 10kbar'!D162</f>
        <v>10000</v>
      </c>
      <c r="E160" s="5">
        <f>'B. LLD classification'!EA204</f>
        <v>2.8985319860482992</v>
      </c>
      <c r="F160" s="5">
        <f>'C. Basanite FC 10kbar'!L162</f>
        <v>0.70376899999999998</v>
      </c>
      <c r="G160" s="6">
        <f>'C. Basanite FC 10kbar'!N162</f>
        <v>97.722397999999998</v>
      </c>
      <c r="H160" s="7">
        <f t="shared" si="24"/>
        <v>2.2776020000000017</v>
      </c>
      <c r="I160" s="8">
        <f>'C. Basanite FC 10kbar'!R162</f>
        <v>40.418539000000003</v>
      </c>
      <c r="J160" s="9">
        <f>'C. Basanite FC 10kbar'!S162</f>
        <v>3.5505200000000001</v>
      </c>
      <c r="K160" s="9">
        <f>'C. Basanite FC 10kbar'!T162</f>
        <v>13.547228</v>
      </c>
      <c r="L160" s="9">
        <f>'C. Basanite FC 10kbar'!U162</f>
        <v>2.0873370000000002</v>
      </c>
      <c r="M160" s="9">
        <f>'C. Basanite FC 10kbar'!V162</f>
        <v>10.083024999999999</v>
      </c>
      <c r="N160" s="9">
        <f>'C. Basanite FC 10kbar'!W162</f>
        <v>0.17960100000000001</v>
      </c>
      <c r="O160" s="9">
        <f>'C. Basanite FC 10kbar'!X162</f>
        <v>9.3808559999999996</v>
      </c>
      <c r="P160" s="9">
        <f>'C. Basanite FC 10kbar'!Y162</f>
        <v>12.311457000000001</v>
      </c>
      <c r="Q160" s="9">
        <f>'C. Basanite FC 10kbar'!Z162</f>
        <v>1.5757350000000001</v>
      </c>
      <c r="R160" s="9">
        <f>'C. Basanite FC 10kbar'!AA162</f>
        <v>2.7626520000000001</v>
      </c>
      <c r="S160" s="9">
        <f>'C. Basanite FC 10kbar'!AB162</f>
        <v>1.8520000000000001</v>
      </c>
      <c r="T160" s="9">
        <f>'C. Basanite FC 10kbar'!AC162</f>
        <v>2.2510500000000002</v>
      </c>
      <c r="U160" s="10">
        <f>'C. Basanite FC 10kbar'!AH162</f>
        <v>9.3551999999999996E-2</v>
      </c>
      <c r="V160" s="5">
        <f>'C. Basanite FC 10kbar'!AI162</f>
        <v>0</v>
      </c>
      <c r="W160" s="5"/>
      <c r="X160" s="5"/>
      <c r="Y160" s="5"/>
      <c r="Z160" s="5"/>
      <c r="AA160" s="5"/>
      <c r="AB160" s="5">
        <f>'C. Basanite FC 10kbar'!AJ162</f>
        <v>0</v>
      </c>
      <c r="AC160" s="5">
        <f>'C. Basanite FC 10kbar'!AK162</f>
        <v>0</v>
      </c>
      <c r="AD160" s="10">
        <f>'C. Basanite FC 10kbar'!AL162</f>
        <v>2.1840510000000002</v>
      </c>
      <c r="AE160" s="5">
        <f>'C. Basanite FC 10kbar'!AM162</f>
        <v>0</v>
      </c>
      <c r="AF160" s="5"/>
      <c r="AG160" s="5"/>
      <c r="AH160" s="5"/>
      <c r="AI160" s="5"/>
      <c r="AJ160" s="5"/>
      <c r="AK160" s="5">
        <f>'C. Basanite FC 10kbar'!AN162</f>
        <v>0</v>
      </c>
      <c r="AL160" s="5">
        <f>'C. Basanite FC 10kbar'!AO162</f>
        <v>0</v>
      </c>
      <c r="AM160" s="10">
        <f t="shared" si="25"/>
        <v>2.277603</v>
      </c>
      <c r="AN160" s="5">
        <f t="shared" si="26"/>
        <v>0</v>
      </c>
      <c r="AO160" s="5"/>
      <c r="AP160" s="5"/>
      <c r="AQ160" s="5"/>
      <c r="AR160" s="5"/>
      <c r="AS160" s="5"/>
      <c r="AT160" s="5">
        <f t="shared" si="27"/>
        <v>0</v>
      </c>
      <c r="AU160" s="5">
        <f t="shared" si="28"/>
        <v>0</v>
      </c>
      <c r="AV160" s="10">
        <f t="shared" si="29"/>
        <v>97.722397999999998</v>
      </c>
      <c r="AW160" s="48">
        <f t="shared" si="30"/>
        <v>100.000001</v>
      </c>
    </row>
    <row r="161" spans="1:49" x14ac:dyDescent="0.3">
      <c r="A161" s="2" t="s">
        <v>236</v>
      </c>
      <c r="B161" s="3">
        <f>'C. Basanite FC 10kbar'!A163</f>
        <v>157</v>
      </c>
      <c r="C161" s="2">
        <f>'C. Basanite FC 10kbar'!C163</f>
        <v>1243</v>
      </c>
      <c r="D161" s="2">
        <f>'C. Basanite FC 10kbar'!D163</f>
        <v>10000</v>
      </c>
      <c r="E161" s="5">
        <f>'B. LLD classification'!EA205</f>
        <v>2.8985547741807798</v>
      </c>
      <c r="F161" s="5">
        <f>'C. Basanite FC 10kbar'!L163</f>
        <v>0.70787699999999998</v>
      </c>
      <c r="G161" s="6">
        <f>'C. Basanite FC 10kbar'!N163</f>
        <v>97.630647999999994</v>
      </c>
      <c r="H161" s="7">
        <f t="shared" si="24"/>
        <v>2.3693520000000063</v>
      </c>
      <c r="I161" s="8">
        <f>'C. Basanite FC 10kbar'!R163</f>
        <v>40.419147000000002</v>
      </c>
      <c r="J161" s="9">
        <f>'C. Basanite FC 10kbar'!S163</f>
        <v>3.5538560000000001</v>
      </c>
      <c r="K161" s="9">
        <f>'C. Basanite FC 10kbar'!T163</f>
        <v>13.559958999999999</v>
      </c>
      <c r="L161" s="9">
        <f>'C. Basanite FC 10kbar'!U163</f>
        <v>2.089299</v>
      </c>
      <c r="M161" s="9">
        <f>'C. Basanite FC 10kbar'!V163</f>
        <v>10.078185</v>
      </c>
      <c r="N161" s="9">
        <f>'C. Basanite FC 10kbar'!W163</f>
        <v>0.17957999999999999</v>
      </c>
      <c r="O161" s="9">
        <f>'C. Basanite FC 10kbar'!X163</f>
        <v>9.3479010000000002</v>
      </c>
      <c r="P161" s="9">
        <f>'C. Basanite FC 10kbar'!Y163</f>
        <v>12.322701</v>
      </c>
      <c r="Q161" s="9">
        <f>'C. Basanite FC 10kbar'!Z163</f>
        <v>1.577216</v>
      </c>
      <c r="R161" s="9">
        <f>'C. Basanite FC 10kbar'!AA163</f>
        <v>2.7652480000000002</v>
      </c>
      <c r="S161" s="9">
        <f>'C. Basanite FC 10kbar'!AB163</f>
        <v>1.8537410000000001</v>
      </c>
      <c r="T161" s="9">
        <f>'C. Basanite FC 10kbar'!AC163</f>
        <v>2.2531650000000001</v>
      </c>
      <c r="U161" s="10">
        <f>'C. Basanite FC 10kbar'!AH163</f>
        <v>9.3259999999999996E-2</v>
      </c>
      <c r="V161" s="5">
        <f>'C. Basanite FC 10kbar'!AI163</f>
        <v>0</v>
      </c>
      <c r="W161" s="5"/>
      <c r="X161" s="5"/>
      <c r="Y161" s="5"/>
      <c r="Z161" s="5"/>
      <c r="AA161" s="5"/>
      <c r="AB161" s="5">
        <f>'C. Basanite FC 10kbar'!AJ163</f>
        <v>0</v>
      </c>
      <c r="AC161" s="5">
        <f>'C. Basanite FC 10kbar'!AK163</f>
        <v>0</v>
      </c>
      <c r="AD161" s="10">
        <f>'C. Basanite FC 10kbar'!AL163</f>
        <v>2.2760919999999998</v>
      </c>
      <c r="AE161" s="5">
        <f>'C. Basanite FC 10kbar'!AM163</f>
        <v>0</v>
      </c>
      <c r="AF161" s="5"/>
      <c r="AG161" s="5"/>
      <c r="AH161" s="5"/>
      <c r="AI161" s="5"/>
      <c r="AJ161" s="5"/>
      <c r="AK161" s="5">
        <f>'C. Basanite FC 10kbar'!AN163</f>
        <v>0</v>
      </c>
      <c r="AL161" s="5">
        <f>'C. Basanite FC 10kbar'!AO163</f>
        <v>0</v>
      </c>
      <c r="AM161" s="10">
        <f t="shared" si="25"/>
        <v>2.3693519999999997</v>
      </c>
      <c r="AN161" s="5">
        <f t="shared" si="26"/>
        <v>0</v>
      </c>
      <c r="AO161" s="5"/>
      <c r="AP161" s="5"/>
      <c r="AQ161" s="5"/>
      <c r="AR161" s="5"/>
      <c r="AS161" s="5"/>
      <c r="AT161" s="5">
        <f t="shared" si="27"/>
        <v>0</v>
      </c>
      <c r="AU161" s="5">
        <f t="shared" si="28"/>
        <v>0</v>
      </c>
      <c r="AV161" s="10">
        <f t="shared" si="29"/>
        <v>97.630647999999994</v>
      </c>
      <c r="AW161" s="48">
        <f t="shared" si="30"/>
        <v>100</v>
      </c>
    </row>
    <row r="162" spans="1:49" x14ac:dyDescent="0.3">
      <c r="A162" s="2" t="s">
        <v>236</v>
      </c>
      <c r="B162" s="3">
        <f>'C. Basanite FC 10kbar'!A164</f>
        <v>158</v>
      </c>
      <c r="C162" s="2">
        <f>'C. Basanite FC 10kbar'!C164</f>
        <v>1242</v>
      </c>
      <c r="D162" s="2">
        <f>'C. Basanite FC 10kbar'!D164</f>
        <v>10000</v>
      </c>
      <c r="E162" s="5">
        <f>'B. LLD classification'!EA206</f>
        <v>2.8985770252912588</v>
      </c>
      <c r="F162" s="5">
        <f>'C. Basanite FC 10kbar'!L164</f>
        <v>0.71199000000000001</v>
      </c>
      <c r="G162" s="6">
        <f>'C. Basanite FC 10kbar'!N164</f>
        <v>97.539188999999993</v>
      </c>
      <c r="H162" s="7">
        <f t="shared" si="24"/>
        <v>2.4608110000000067</v>
      </c>
      <c r="I162" s="8">
        <f>'C. Basanite FC 10kbar'!R164</f>
        <v>40.419763000000003</v>
      </c>
      <c r="J162" s="9">
        <f>'C. Basanite FC 10kbar'!S164</f>
        <v>3.5571890000000002</v>
      </c>
      <c r="K162" s="9">
        <f>'C. Basanite FC 10kbar'!T164</f>
        <v>13.572673999999999</v>
      </c>
      <c r="L162" s="9">
        <f>'C. Basanite FC 10kbar'!U164</f>
        <v>2.0912579999999998</v>
      </c>
      <c r="M162" s="9">
        <f>'C. Basanite FC 10kbar'!V164</f>
        <v>10.073313000000001</v>
      </c>
      <c r="N162" s="9">
        <f>'C. Basanite FC 10kbar'!W164</f>
        <v>0.179559</v>
      </c>
      <c r="O162" s="9">
        <f>'C. Basanite FC 10kbar'!X164</f>
        <v>9.3150220000000008</v>
      </c>
      <c r="P162" s="9">
        <f>'C. Basanite FC 10kbar'!Y164</f>
        <v>12.333930000000001</v>
      </c>
      <c r="Q162" s="9">
        <f>'C. Basanite FC 10kbar'!Z164</f>
        <v>1.578695</v>
      </c>
      <c r="R162" s="9">
        <f>'C. Basanite FC 10kbar'!AA164</f>
        <v>2.7678410000000002</v>
      </c>
      <c r="S162" s="9">
        <f>'C. Basanite FC 10kbar'!AB164</f>
        <v>1.8554790000000001</v>
      </c>
      <c r="T162" s="9">
        <f>'C. Basanite FC 10kbar'!AC164</f>
        <v>2.2552780000000001</v>
      </c>
      <c r="U162" s="10">
        <f>'C. Basanite FC 10kbar'!AH164</f>
        <v>9.2969999999999997E-2</v>
      </c>
      <c r="V162" s="5">
        <f>'C. Basanite FC 10kbar'!AI164</f>
        <v>0</v>
      </c>
      <c r="W162" s="5"/>
      <c r="X162" s="5"/>
      <c r="Y162" s="5"/>
      <c r="Z162" s="5"/>
      <c r="AA162" s="5"/>
      <c r="AB162" s="5">
        <f>'C. Basanite FC 10kbar'!AJ164</f>
        <v>0</v>
      </c>
      <c r="AC162" s="5">
        <f>'C. Basanite FC 10kbar'!AK164</f>
        <v>0</v>
      </c>
      <c r="AD162" s="10">
        <f>'C. Basanite FC 10kbar'!AL164</f>
        <v>2.3678409999999999</v>
      </c>
      <c r="AE162" s="5">
        <f>'C. Basanite FC 10kbar'!AM164</f>
        <v>0</v>
      </c>
      <c r="AF162" s="5"/>
      <c r="AG162" s="5"/>
      <c r="AH162" s="5"/>
      <c r="AI162" s="5"/>
      <c r="AJ162" s="5"/>
      <c r="AK162" s="5">
        <f>'C. Basanite FC 10kbar'!AN164</f>
        <v>0</v>
      </c>
      <c r="AL162" s="5">
        <f>'C. Basanite FC 10kbar'!AO164</f>
        <v>0</v>
      </c>
      <c r="AM162" s="10">
        <f t="shared" si="25"/>
        <v>2.4608109999999996</v>
      </c>
      <c r="AN162" s="5">
        <f t="shared" si="26"/>
        <v>0</v>
      </c>
      <c r="AO162" s="5"/>
      <c r="AP162" s="5"/>
      <c r="AQ162" s="5"/>
      <c r="AR162" s="5"/>
      <c r="AS162" s="5"/>
      <c r="AT162" s="5">
        <f t="shared" si="27"/>
        <v>0</v>
      </c>
      <c r="AU162" s="5">
        <f t="shared" si="28"/>
        <v>0</v>
      </c>
      <c r="AV162" s="10">
        <f t="shared" si="29"/>
        <v>97.539188999999993</v>
      </c>
      <c r="AW162" s="48">
        <f t="shared" si="30"/>
        <v>100</v>
      </c>
    </row>
    <row r="163" spans="1:49" x14ac:dyDescent="0.3">
      <c r="A163" s="2" t="s">
        <v>236</v>
      </c>
      <c r="B163" s="3">
        <f>'C. Basanite FC 10kbar'!A165</f>
        <v>159</v>
      </c>
      <c r="C163" s="2">
        <f>'C. Basanite FC 10kbar'!C165</f>
        <v>1241</v>
      </c>
      <c r="D163" s="2">
        <f>'C. Basanite FC 10kbar'!D165</f>
        <v>10000</v>
      </c>
      <c r="E163" s="5">
        <f>'B. LLD classification'!EA207</f>
        <v>2.8985987505706459</v>
      </c>
      <c r="F163" s="5">
        <f>'C. Basanite FC 10kbar'!L165</f>
        <v>0.71610700000000005</v>
      </c>
      <c r="G163" s="6">
        <f>'C. Basanite FC 10kbar'!N165</f>
        <v>97.448018000000005</v>
      </c>
      <c r="H163" s="7">
        <f t="shared" si="24"/>
        <v>2.5519819999999953</v>
      </c>
      <c r="I163" s="8">
        <f>'C. Basanite FC 10kbar'!R165</f>
        <v>40.420383999999999</v>
      </c>
      <c r="J163" s="9">
        <f>'C. Basanite FC 10kbar'!S165</f>
        <v>3.5605169999999999</v>
      </c>
      <c r="K163" s="9">
        <f>'C. Basanite FC 10kbar'!T165</f>
        <v>13.585372</v>
      </c>
      <c r="L163" s="9">
        <f>'C. Basanite FC 10kbar'!U165</f>
        <v>2.0932140000000001</v>
      </c>
      <c r="M163" s="9">
        <f>'C. Basanite FC 10kbar'!V165</f>
        <v>10.068409000000001</v>
      </c>
      <c r="N163" s="9">
        <f>'C. Basanite FC 10kbar'!W165</f>
        <v>0.179537</v>
      </c>
      <c r="O163" s="9">
        <f>'C. Basanite FC 10kbar'!X165</f>
        <v>9.282216</v>
      </c>
      <c r="P163" s="9">
        <f>'C. Basanite FC 10kbar'!Y165</f>
        <v>12.345143999999999</v>
      </c>
      <c r="Q163" s="9">
        <f>'C. Basanite FC 10kbar'!Z165</f>
        <v>1.5801719999999999</v>
      </c>
      <c r="R163" s="9">
        <f>'C. Basanite FC 10kbar'!AA165</f>
        <v>2.7704309999999999</v>
      </c>
      <c r="S163" s="9">
        <f>'C. Basanite FC 10kbar'!AB165</f>
        <v>1.8572150000000001</v>
      </c>
      <c r="T163" s="9">
        <f>'C. Basanite FC 10kbar'!AC165</f>
        <v>2.2573880000000002</v>
      </c>
      <c r="U163" s="10">
        <f>'C. Basanite FC 10kbar'!AH165</f>
        <v>9.2680999999999999E-2</v>
      </c>
      <c r="V163" s="5">
        <f>'C. Basanite FC 10kbar'!AI165</f>
        <v>0</v>
      </c>
      <c r="W163" s="5"/>
      <c r="X163" s="5"/>
      <c r="Y163" s="5"/>
      <c r="Z163" s="5"/>
      <c r="AA163" s="5"/>
      <c r="AB163" s="5">
        <f>'C. Basanite FC 10kbar'!AJ165</f>
        <v>0</v>
      </c>
      <c r="AC163" s="5">
        <f>'C. Basanite FC 10kbar'!AK165</f>
        <v>0</v>
      </c>
      <c r="AD163" s="10">
        <f>'C. Basanite FC 10kbar'!AL165</f>
        <v>2.459301</v>
      </c>
      <c r="AE163" s="5">
        <f>'C. Basanite FC 10kbar'!AM165</f>
        <v>0</v>
      </c>
      <c r="AF163" s="5"/>
      <c r="AG163" s="5"/>
      <c r="AH163" s="5"/>
      <c r="AI163" s="5"/>
      <c r="AJ163" s="5"/>
      <c r="AK163" s="5">
        <f>'C. Basanite FC 10kbar'!AN165</f>
        <v>0</v>
      </c>
      <c r="AL163" s="5">
        <f>'C. Basanite FC 10kbar'!AO165</f>
        <v>0</v>
      </c>
      <c r="AM163" s="10">
        <f t="shared" si="25"/>
        <v>2.5519819999999998</v>
      </c>
      <c r="AN163" s="5">
        <f t="shared" si="26"/>
        <v>0</v>
      </c>
      <c r="AO163" s="5"/>
      <c r="AP163" s="5"/>
      <c r="AQ163" s="5"/>
      <c r="AR163" s="5"/>
      <c r="AS163" s="5"/>
      <c r="AT163" s="5">
        <f t="shared" si="27"/>
        <v>0</v>
      </c>
      <c r="AU163" s="5">
        <f t="shared" si="28"/>
        <v>0</v>
      </c>
      <c r="AV163" s="10">
        <f t="shared" si="29"/>
        <v>97.448018000000005</v>
      </c>
      <c r="AW163" s="48">
        <f t="shared" si="30"/>
        <v>100</v>
      </c>
    </row>
    <row r="164" spans="1:49" x14ac:dyDescent="0.3">
      <c r="A164" s="2" t="s">
        <v>236</v>
      </c>
      <c r="B164" s="3">
        <f>'C. Basanite FC 10kbar'!A166</f>
        <v>160</v>
      </c>
      <c r="C164" s="2">
        <f>'C. Basanite FC 10kbar'!C166</f>
        <v>1240</v>
      </c>
      <c r="D164" s="2">
        <f>'C. Basanite FC 10kbar'!D166</f>
        <v>10000</v>
      </c>
      <c r="E164" s="5">
        <f>'B. LLD classification'!EA208</f>
        <v>2.8986199996508444</v>
      </c>
      <c r="F164" s="5">
        <f>'C. Basanite FC 10kbar'!L166</f>
        <v>0.72022900000000001</v>
      </c>
      <c r="G164" s="6">
        <f>'C. Basanite FC 10kbar'!N166</f>
        <v>97.357135999999997</v>
      </c>
      <c r="H164" s="7">
        <f t="shared" si="24"/>
        <v>2.642864000000003</v>
      </c>
      <c r="I164" s="8">
        <f>'C. Basanite FC 10kbar'!R166</f>
        <v>40.421011999999997</v>
      </c>
      <c r="J164" s="9">
        <f>'C. Basanite FC 10kbar'!S166</f>
        <v>3.5638399999999999</v>
      </c>
      <c r="K164" s="9">
        <f>'C. Basanite FC 10kbar'!T166</f>
        <v>13.598053999999999</v>
      </c>
      <c r="L164" s="9">
        <f>'C. Basanite FC 10kbar'!U166</f>
        <v>2.0951680000000001</v>
      </c>
      <c r="M164" s="9">
        <f>'C. Basanite FC 10kbar'!V166</f>
        <v>10.063473</v>
      </c>
      <c r="N164" s="9">
        <f>'C. Basanite FC 10kbar'!W166</f>
        <v>0.17951500000000001</v>
      </c>
      <c r="O164" s="9">
        <f>'C. Basanite FC 10kbar'!X166</f>
        <v>9.249485</v>
      </c>
      <c r="P164" s="9">
        <f>'C. Basanite FC 10kbar'!Y166</f>
        <v>12.356344</v>
      </c>
      <c r="Q164" s="9">
        <f>'C. Basanite FC 10kbar'!Z166</f>
        <v>1.581647</v>
      </c>
      <c r="R164" s="9">
        <f>'C. Basanite FC 10kbar'!AA166</f>
        <v>2.7730169999999998</v>
      </c>
      <c r="S164" s="9">
        <f>'C. Basanite FC 10kbar'!AB166</f>
        <v>1.858948</v>
      </c>
      <c r="T164" s="9">
        <f>'C. Basanite FC 10kbar'!AC166</f>
        <v>2.2594949999999998</v>
      </c>
      <c r="U164" s="10">
        <f>'C. Basanite FC 10kbar'!AH166</f>
        <v>9.2394000000000004E-2</v>
      </c>
      <c r="V164" s="5">
        <f>'C. Basanite FC 10kbar'!AI166</f>
        <v>0</v>
      </c>
      <c r="W164" s="5"/>
      <c r="X164" s="5"/>
      <c r="Y164" s="5"/>
      <c r="Z164" s="5"/>
      <c r="AA164" s="5"/>
      <c r="AB164" s="5">
        <f>'C. Basanite FC 10kbar'!AJ166</f>
        <v>0</v>
      </c>
      <c r="AC164" s="5">
        <f>'C. Basanite FC 10kbar'!AK166</f>
        <v>0</v>
      </c>
      <c r="AD164" s="10">
        <f>'C. Basanite FC 10kbar'!AL166</f>
        <v>2.5504699999999998</v>
      </c>
      <c r="AE164" s="5">
        <f>'C. Basanite FC 10kbar'!AM166</f>
        <v>0</v>
      </c>
      <c r="AF164" s="5"/>
      <c r="AG164" s="5"/>
      <c r="AH164" s="5"/>
      <c r="AI164" s="5"/>
      <c r="AJ164" s="5"/>
      <c r="AK164" s="5">
        <f>'C. Basanite FC 10kbar'!AN166</f>
        <v>0</v>
      </c>
      <c r="AL164" s="5">
        <f>'C. Basanite FC 10kbar'!AO166</f>
        <v>0</v>
      </c>
      <c r="AM164" s="10">
        <f t="shared" ref="AM164:AM192" si="31">U164+AD164</f>
        <v>2.6428639999999999</v>
      </c>
      <c r="AN164" s="5">
        <f t="shared" ref="AN164:AN192" si="32">V164+AE164</f>
        <v>0</v>
      </c>
      <c r="AO164" s="5"/>
      <c r="AP164" s="5"/>
      <c r="AQ164" s="5"/>
      <c r="AR164" s="5"/>
      <c r="AS164" s="5"/>
      <c r="AT164" s="5">
        <f t="shared" ref="AT164:AT192" si="33">AB164+AK164</f>
        <v>0</v>
      </c>
      <c r="AU164" s="5">
        <f t="shared" ref="AU164:AU192" si="34">AC164+AL164</f>
        <v>0</v>
      </c>
      <c r="AV164" s="10">
        <f t="shared" ref="AV164:AV192" si="35">G164</f>
        <v>97.357135999999997</v>
      </c>
      <c r="AW164" s="48">
        <f t="shared" si="30"/>
        <v>100</v>
      </c>
    </row>
    <row r="165" spans="1:49" x14ac:dyDescent="0.3">
      <c r="A165" s="2" t="s">
        <v>236</v>
      </c>
      <c r="B165" s="3">
        <f>'C. Basanite FC 10kbar'!A167</f>
        <v>161</v>
      </c>
      <c r="C165" s="2">
        <f>'C. Basanite FC 10kbar'!C167</f>
        <v>1239</v>
      </c>
      <c r="D165" s="2">
        <f>'C. Basanite FC 10kbar'!D167</f>
        <v>10000</v>
      </c>
      <c r="E165" s="5">
        <f>'B. LLD classification'!EA209</f>
        <v>2.8986406798030133</v>
      </c>
      <c r="F165" s="5">
        <f>'C. Basanite FC 10kbar'!L167</f>
        <v>0.724356</v>
      </c>
      <c r="G165" s="6">
        <f>'C. Basanite FC 10kbar'!N167</f>
        <v>97.266540000000006</v>
      </c>
      <c r="H165" s="7">
        <f t="shared" si="24"/>
        <v>2.7334599999999938</v>
      </c>
      <c r="I165" s="8">
        <f>'C. Basanite FC 10kbar'!R167</f>
        <v>40.421647</v>
      </c>
      <c r="J165" s="9">
        <f>'C. Basanite FC 10kbar'!S167</f>
        <v>3.5671599999999999</v>
      </c>
      <c r="K165" s="9">
        <f>'C. Basanite FC 10kbar'!T167</f>
        <v>13.610720000000001</v>
      </c>
      <c r="L165" s="9">
        <f>'C. Basanite FC 10kbar'!U167</f>
        <v>2.0971199999999999</v>
      </c>
      <c r="M165" s="9">
        <f>'C. Basanite FC 10kbar'!V167</f>
        <v>10.058505</v>
      </c>
      <c r="N165" s="9">
        <f>'C. Basanite FC 10kbar'!W167</f>
        <v>0.17949300000000001</v>
      </c>
      <c r="O165" s="9">
        <f>'C. Basanite FC 10kbar'!X167</f>
        <v>9.2168279999999996</v>
      </c>
      <c r="P165" s="9">
        <f>'C. Basanite FC 10kbar'!Y167</f>
        <v>12.367528</v>
      </c>
      <c r="Q165" s="9">
        <f>'C. Basanite FC 10kbar'!Z167</f>
        <v>1.5831200000000001</v>
      </c>
      <c r="R165" s="9">
        <f>'C. Basanite FC 10kbar'!AA167</f>
        <v>2.7755999999999998</v>
      </c>
      <c r="S165" s="9">
        <f>'C. Basanite FC 10kbar'!AB167</f>
        <v>1.8606799999999999</v>
      </c>
      <c r="T165" s="9">
        <f>'C. Basanite FC 10kbar'!AC167</f>
        <v>2.2616000000000001</v>
      </c>
      <c r="U165" s="10">
        <f>'C. Basanite FC 10kbar'!AH167</f>
        <v>9.2106999999999994E-2</v>
      </c>
      <c r="V165" s="5">
        <f>'C. Basanite FC 10kbar'!AI167</f>
        <v>0</v>
      </c>
      <c r="W165" s="5"/>
      <c r="X165" s="5"/>
      <c r="Y165" s="5"/>
      <c r="Z165" s="5"/>
      <c r="AA165" s="5"/>
      <c r="AB165" s="5">
        <f>'C. Basanite FC 10kbar'!AJ167</f>
        <v>0</v>
      </c>
      <c r="AC165" s="5">
        <f>'C. Basanite FC 10kbar'!AK167</f>
        <v>0</v>
      </c>
      <c r="AD165" s="10">
        <f>'C. Basanite FC 10kbar'!AL167</f>
        <v>2.6413519999999999</v>
      </c>
      <c r="AE165" s="5">
        <f>'C. Basanite FC 10kbar'!AM167</f>
        <v>0</v>
      </c>
      <c r="AF165" s="5"/>
      <c r="AG165" s="5"/>
      <c r="AH165" s="5"/>
      <c r="AI165" s="5"/>
      <c r="AJ165" s="5"/>
      <c r="AK165" s="5">
        <f>'C. Basanite FC 10kbar'!AN167</f>
        <v>0</v>
      </c>
      <c r="AL165" s="5">
        <f>'C. Basanite FC 10kbar'!AO167</f>
        <v>0</v>
      </c>
      <c r="AM165" s="10">
        <f t="shared" si="31"/>
        <v>2.7334589999999999</v>
      </c>
      <c r="AN165" s="5">
        <f t="shared" si="32"/>
        <v>0</v>
      </c>
      <c r="AO165" s="5"/>
      <c r="AP165" s="5"/>
      <c r="AQ165" s="5"/>
      <c r="AR165" s="5"/>
      <c r="AS165" s="5"/>
      <c r="AT165" s="5">
        <f t="shared" si="33"/>
        <v>0</v>
      </c>
      <c r="AU165" s="5">
        <f t="shared" si="34"/>
        <v>0</v>
      </c>
      <c r="AV165" s="10">
        <f t="shared" si="35"/>
        <v>97.266540000000006</v>
      </c>
      <c r="AW165" s="48">
        <f t="shared" si="30"/>
        <v>99.999999000000003</v>
      </c>
    </row>
    <row r="166" spans="1:49" x14ac:dyDescent="0.3">
      <c r="A166" s="2" t="s">
        <v>236</v>
      </c>
      <c r="B166" s="3">
        <f>'C. Basanite FC 10kbar'!A168</f>
        <v>162</v>
      </c>
      <c r="C166" s="2">
        <f>'C. Basanite FC 10kbar'!C168</f>
        <v>1238</v>
      </c>
      <c r="D166" s="2">
        <f>'C. Basanite FC 10kbar'!D168</f>
        <v>10000</v>
      </c>
      <c r="E166" s="5">
        <f>'B. LLD classification'!EA210</f>
        <v>2.8986608749268408</v>
      </c>
      <c r="F166" s="5">
        <f>'C. Basanite FC 10kbar'!L168</f>
        <v>0.728487</v>
      </c>
      <c r="G166" s="6">
        <f>'C. Basanite FC 10kbar'!N168</f>
        <v>97.176230000000004</v>
      </c>
      <c r="H166" s="7">
        <f t="shared" si="24"/>
        <v>2.8237699999999961</v>
      </c>
      <c r="I166" s="8">
        <f>'C. Basanite FC 10kbar'!R168</f>
        <v>40.422288000000002</v>
      </c>
      <c r="J166" s="9">
        <f>'C. Basanite FC 10kbar'!S168</f>
        <v>3.5704750000000001</v>
      </c>
      <c r="K166" s="9">
        <f>'C. Basanite FC 10kbar'!T168</f>
        <v>13.623369</v>
      </c>
      <c r="L166" s="9">
        <f>'C. Basanite FC 10kbar'!U168</f>
        <v>2.0990690000000001</v>
      </c>
      <c r="M166" s="9">
        <f>'C. Basanite FC 10kbar'!V168</f>
        <v>10.053506</v>
      </c>
      <c r="N166" s="9">
        <f>'C. Basanite FC 10kbar'!W168</f>
        <v>0.17946999999999999</v>
      </c>
      <c r="O166" s="9">
        <f>'C. Basanite FC 10kbar'!X168</f>
        <v>9.1842450000000007</v>
      </c>
      <c r="P166" s="9">
        <f>'C. Basanite FC 10kbar'!Y168</f>
        <v>12.378697000000001</v>
      </c>
      <c r="Q166" s="9">
        <f>'C. Basanite FC 10kbar'!Z168</f>
        <v>1.5845910000000001</v>
      </c>
      <c r="R166" s="9">
        <f>'C. Basanite FC 10kbar'!AA168</f>
        <v>2.7781790000000002</v>
      </c>
      <c r="S166" s="9">
        <f>'C. Basanite FC 10kbar'!AB168</f>
        <v>1.862409</v>
      </c>
      <c r="T166" s="9">
        <f>'C. Basanite FC 10kbar'!AC168</f>
        <v>2.2637019999999999</v>
      </c>
      <c r="U166" s="10">
        <f>'C. Basanite FC 10kbar'!AH168</f>
        <v>9.1822000000000001E-2</v>
      </c>
      <c r="V166" s="5">
        <f>'C. Basanite FC 10kbar'!AI168</f>
        <v>0</v>
      </c>
      <c r="W166" s="5"/>
      <c r="X166" s="5"/>
      <c r="Y166" s="5"/>
      <c r="Z166" s="5"/>
      <c r="AA166" s="5"/>
      <c r="AB166" s="5">
        <f>'C. Basanite FC 10kbar'!AJ168</f>
        <v>0</v>
      </c>
      <c r="AC166" s="5">
        <f>'C. Basanite FC 10kbar'!AK168</f>
        <v>0</v>
      </c>
      <c r="AD166" s="10">
        <f>'C. Basanite FC 10kbar'!AL168</f>
        <v>2.731948</v>
      </c>
      <c r="AE166" s="5">
        <f>'C. Basanite FC 10kbar'!AM168</f>
        <v>0</v>
      </c>
      <c r="AF166" s="5"/>
      <c r="AG166" s="5"/>
      <c r="AH166" s="5"/>
      <c r="AI166" s="5"/>
      <c r="AJ166" s="5"/>
      <c r="AK166" s="5">
        <f>'C. Basanite FC 10kbar'!AN168</f>
        <v>0</v>
      </c>
      <c r="AL166" s="5">
        <f>'C. Basanite FC 10kbar'!AO168</f>
        <v>0</v>
      </c>
      <c r="AM166" s="10">
        <f t="shared" si="31"/>
        <v>2.8237700000000001</v>
      </c>
      <c r="AN166" s="5">
        <f t="shared" si="32"/>
        <v>0</v>
      </c>
      <c r="AO166" s="5"/>
      <c r="AP166" s="5"/>
      <c r="AQ166" s="5"/>
      <c r="AR166" s="5"/>
      <c r="AS166" s="5"/>
      <c r="AT166" s="5">
        <f t="shared" si="33"/>
        <v>0</v>
      </c>
      <c r="AU166" s="5">
        <f t="shared" si="34"/>
        <v>0</v>
      </c>
      <c r="AV166" s="10">
        <f t="shared" si="35"/>
        <v>97.176230000000004</v>
      </c>
      <c r="AW166" s="48">
        <f t="shared" si="30"/>
        <v>100</v>
      </c>
    </row>
    <row r="167" spans="1:49" x14ac:dyDescent="0.3">
      <c r="A167" s="2" t="s">
        <v>236</v>
      </c>
      <c r="B167" s="3">
        <f>'C. Basanite FC 10kbar'!A169</f>
        <v>163</v>
      </c>
      <c r="C167" s="2">
        <f>'C. Basanite FC 10kbar'!C169</f>
        <v>1237</v>
      </c>
      <c r="D167" s="2">
        <f>'C. Basanite FC 10kbar'!D169</f>
        <v>10000</v>
      </c>
      <c r="E167" s="5">
        <f>'B. LLD classification'!EA211</f>
        <v>2.8986805513331855</v>
      </c>
      <c r="F167" s="5">
        <f>'C. Basanite FC 10kbar'!L169</f>
        <v>0.73262400000000005</v>
      </c>
      <c r="G167" s="6">
        <f>'C. Basanite FC 10kbar'!N169</f>
        <v>97.086203999999995</v>
      </c>
      <c r="H167" s="7">
        <f t="shared" si="24"/>
        <v>2.9137960000000049</v>
      </c>
      <c r="I167" s="8">
        <f>'C. Basanite FC 10kbar'!R169</f>
        <v>40.422935000000003</v>
      </c>
      <c r="J167" s="9">
        <f>'C. Basanite FC 10kbar'!S169</f>
        <v>3.5737860000000001</v>
      </c>
      <c r="K167" s="9">
        <f>'C. Basanite FC 10kbar'!T169</f>
        <v>13.636001</v>
      </c>
      <c r="L167" s="9">
        <f>'C. Basanite FC 10kbar'!U169</f>
        <v>2.1010149999999999</v>
      </c>
      <c r="M167" s="9">
        <f>'C. Basanite FC 10kbar'!V169</f>
        <v>10.048474000000001</v>
      </c>
      <c r="N167" s="9">
        <f>'C. Basanite FC 10kbar'!W169</f>
        <v>0.179447</v>
      </c>
      <c r="O167" s="9">
        <f>'C. Basanite FC 10kbar'!X169</f>
        <v>9.1517359999999996</v>
      </c>
      <c r="P167" s="9">
        <f>'C. Basanite FC 10kbar'!Y169</f>
        <v>12.389851</v>
      </c>
      <c r="Q167" s="9">
        <f>'C. Basanite FC 10kbar'!Z169</f>
        <v>1.5860609999999999</v>
      </c>
      <c r="R167" s="9">
        <f>'C. Basanite FC 10kbar'!AA169</f>
        <v>2.7807559999999998</v>
      </c>
      <c r="S167" s="9">
        <f>'C. Basanite FC 10kbar'!AB169</f>
        <v>1.864136</v>
      </c>
      <c r="T167" s="9">
        <f>'C. Basanite FC 10kbar'!AC169</f>
        <v>2.2658010000000002</v>
      </c>
      <c r="U167" s="10">
        <f>'C. Basanite FC 10kbar'!AH169</f>
        <v>9.1537999999999994E-2</v>
      </c>
      <c r="V167" s="5">
        <f>'C. Basanite FC 10kbar'!AI169</f>
        <v>0</v>
      </c>
      <c r="W167" s="5"/>
      <c r="X167" s="5"/>
      <c r="Y167" s="5"/>
      <c r="Z167" s="5"/>
      <c r="AA167" s="5"/>
      <c r="AB167" s="5">
        <f>'C. Basanite FC 10kbar'!AJ169</f>
        <v>0</v>
      </c>
      <c r="AC167" s="5">
        <f>'C. Basanite FC 10kbar'!AK169</f>
        <v>0</v>
      </c>
      <c r="AD167" s="10">
        <f>'C. Basanite FC 10kbar'!AL169</f>
        <v>2.8222580000000002</v>
      </c>
      <c r="AE167" s="5">
        <f>'C. Basanite FC 10kbar'!AM169</f>
        <v>0</v>
      </c>
      <c r="AF167" s="5"/>
      <c r="AG167" s="5"/>
      <c r="AH167" s="5"/>
      <c r="AI167" s="5"/>
      <c r="AJ167" s="5"/>
      <c r="AK167" s="5">
        <f>'C. Basanite FC 10kbar'!AN169</f>
        <v>0</v>
      </c>
      <c r="AL167" s="5">
        <f>'C. Basanite FC 10kbar'!AO169</f>
        <v>0</v>
      </c>
      <c r="AM167" s="10">
        <f t="shared" si="31"/>
        <v>2.9137960000000001</v>
      </c>
      <c r="AN167" s="5">
        <f t="shared" si="32"/>
        <v>0</v>
      </c>
      <c r="AO167" s="5"/>
      <c r="AP167" s="5"/>
      <c r="AQ167" s="5"/>
      <c r="AR167" s="5"/>
      <c r="AS167" s="5"/>
      <c r="AT167" s="5">
        <f t="shared" si="33"/>
        <v>0</v>
      </c>
      <c r="AU167" s="5">
        <f t="shared" si="34"/>
        <v>0</v>
      </c>
      <c r="AV167" s="10">
        <f t="shared" si="35"/>
        <v>97.086203999999995</v>
      </c>
      <c r="AW167" s="48">
        <f t="shared" si="30"/>
        <v>100</v>
      </c>
    </row>
    <row r="168" spans="1:49" x14ac:dyDescent="0.3">
      <c r="A168" s="2" t="s">
        <v>236</v>
      </c>
      <c r="B168" s="3">
        <f>'C. Basanite FC 10kbar'!A170</f>
        <v>164</v>
      </c>
      <c r="C168" s="2">
        <f>'C. Basanite FC 10kbar'!C170</f>
        <v>1236</v>
      </c>
      <c r="D168" s="2">
        <f>'C. Basanite FC 10kbar'!D170</f>
        <v>10000</v>
      </c>
      <c r="E168" s="5">
        <f>'B. LLD classification'!EA212</f>
        <v>2.8986997491811755</v>
      </c>
      <c r="F168" s="5">
        <f>'C. Basanite FC 10kbar'!L170</f>
        <v>0.736765</v>
      </c>
      <c r="G168" s="6">
        <f>'C. Basanite FC 10kbar'!N170</f>
        <v>96.996459999999999</v>
      </c>
      <c r="H168" s="7">
        <f t="shared" si="24"/>
        <v>3.003540000000001</v>
      </c>
      <c r="I168" s="8">
        <f>'C. Basanite FC 10kbar'!R170</f>
        <v>40.423589</v>
      </c>
      <c r="J168" s="9">
        <f>'C. Basanite FC 10kbar'!S170</f>
        <v>3.5770919999999999</v>
      </c>
      <c r="K168" s="9">
        <f>'C. Basanite FC 10kbar'!T170</f>
        <v>13.648618000000001</v>
      </c>
      <c r="L168" s="9">
        <f>'C. Basanite FC 10kbar'!U170</f>
        <v>2.1029589999999998</v>
      </c>
      <c r="M168" s="9">
        <f>'C. Basanite FC 10kbar'!V170</f>
        <v>10.043411000000001</v>
      </c>
      <c r="N168" s="9">
        <f>'C. Basanite FC 10kbar'!W170</f>
        <v>0.179423</v>
      </c>
      <c r="O168" s="9">
        <f>'C. Basanite FC 10kbar'!X170</f>
        <v>9.1193019999999994</v>
      </c>
      <c r="P168" s="9">
        <f>'C. Basanite FC 10kbar'!Y170</f>
        <v>12.400990999999999</v>
      </c>
      <c r="Q168" s="9">
        <f>'C. Basanite FC 10kbar'!Z170</f>
        <v>1.5875280000000001</v>
      </c>
      <c r="R168" s="9">
        <f>'C. Basanite FC 10kbar'!AA170</f>
        <v>2.783328</v>
      </c>
      <c r="S168" s="9">
        <f>'C. Basanite FC 10kbar'!AB170</f>
        <v>1.865861</v>
      </c>
      <c r="T168" s="9">
        <f>'C. Basanite FC 10kbar'!AC170</f>
        <v>2.2678970000000001</v>
      </c>
      <c r="U168" s="10">
        <f>'C. Basanite FC 10kbar'!AH170</f>
        <v>9.1256000000000004E-2</v>
      </c>
      <c r="V168" s="5">
        <f>'C. Basanite FC 10kbar'!AI170</f>
        <v>0</v>
      </c>
      <c r="W168" s="5"/>
      <c r="X168" s="5"/>
      <c r="Y168" s="5"/>
      <c r="Z168" s="5"/>
      <c r="AA168" s="5"/>
      <c r="AB168" s="5">
        <f>'C. Basanite FC 10kbar'!AJ170</f>
        <v>0</v>
      </c>
      <c r="AC168" s="5">
        <f>'C. Basanite FC 10kbar'!AK170</f>
        <v>0</v>
      </c>
      <c r="AD168" s="10">
        <f>'C. Basanite FC 10kbar'!AL170</f>
        <v>2.9122840000000001</v>
      </c>
      <c r="AE168" s="5">
        <f>'C. Basanite FC 10kbar'!AM170</f>
        <v>0</v>
      </c>
      <c r="AF168" s="5"/>
      <c r="AG168" s="5"/>
      <c r="AH168" s="5"/>
      <c r="AI168" s="5"/>
      <c r="AJ168" s="5"/>
      <c r="AK168" s="5">
        <f>'C. Basanite FC 10kbar'!AN170</f>
        <v>0</v>
      </c>
      <c r="AL168" s="5">
        <f>'C. Basanite FC 10kbar'!AO170</f>
        <v>0</v>
      </c>
      <c r="AM168" s="10">
        <f t="shared" si="31"/>
        <v>3.0035400000000001</v>
      </c>
      <c r="AN168" s="5">
        <f t="shared" si="32"/>
        <v>0</v>
      </c>
      <c r="AO168" s="5"/>
      <c r="AP168" s="5"/>
      <c r="AQ168" s="5"/>
      <c r="AR168" s="5"/>
      <c r="AS168" s="5"/>
      <c r="AT168" s="5">
        <f t="shared" si="33"/>
        <v>0</v>
      </c>
      <c r="AU168" s="5">
        <f t="shared" si="34"/>
        <v>0</v>
      </c>
      <c r="AV168" s="10">
        <f t="shared" si="35"/>
        <v>96.996459999999999</v>
      </c>
      <c r="AW168" s="48">
        <f t="shared" si="30"/>
        <v>100</v>
      </c>
    </row>
    <row r="169" spans="1:49" x14ac:dyDescent="0.3">
      <c r="A169" s="2" t="s">
        <v>236</v>
      </c>
      <c r="B169" s="3">
        <f>'C. Basanite FC 10kbar'!A171</f>
        <v>165</v>
      </c>
      <c r="C169" s="2">
        <f>'C. Basanite FC 10kbar'!C171</f>
        <v>1235</v>
      </c>
      <c r="D169" s="2">
        <f>'C. Basanite FC 10kbar'!D171</f>
        <v>10000</v>
      </c>
      <c r="E169" s="5">
        <f>'B. LLD classification'!EA213</f>
        <v>2.8987183922655833</v>
      </c>
      <c r="F169" s="5">
        <f>'C. Basanite FC 10kbar'!L171</f>
        <v>0.74090999999999996</v>
      </c>
      <c r="G169" s="6">
        <f>'C. Basanite FC 10kbar'!N171</f>
        <v>96.906998999999999</v>
      </c>
      <c r="H169" s="7">
        <f t="shared" si="24"/>
        <v>3.093001000000001</v>
      </c>
      <c r="I169" s="8">
        <f>'C. Basanite FC 10kbar'!R171</f>
        <v>40.424250000000001</v>
      </c>
      <c r="J169" s="9">
        <f>'C. Basanite FC 10kbar'!S171</f>
        <v>3.5803950000000002</v>
      </c>
      <c r="K169" s="9">
        <f>'C. Basanite FC 10kbar'!T171</f>
        <v>13.661218</v>
      </c>
      <c r="L169" s="9">
        <f>'C. Basanite FC 10kbar'!U171</f>
        <v>2.1049009999999999</v>
      </c>
      <c r="M169" s="9">
        <f>'C. Basanite FC 10kbar'!V171</f>
        <v>10.038316</v>
      </c>
      <c r="N169" s="9">
        <f>'C. Basanite FC 10kbar'!W171</f>
        <v>0.179399</v>
      </c>
      <c r="O169" s="9">
        <f>'C. Basanite FC 10kbar'!X171</f>
        <v>9.0869409999999995</v>
      </c>
      <c r="P169" s="9">
        <f>'C. Basanite FC 10kbar'!Y171</f>
        <v>12.412115</v>
      </c>
      <c r="Q169" s="9">
        <f>'C. Basanite FC 10kbar'!Z171</f>
        <v>1.588994</v>
      </c>
      <c r="R169" s="9">
        <f>'C. Basanite FC 10kbar'!AA171</f>
        <v>2.785898</v>
      </c>
      <c r="S169" s="9">
        <f>'C. Basanite FC 10kbar'!AB171</f>
        <v>1.867583</v>
      </c>
      <c r="T169" s="9">
        <f>'C. Basanite FC 10kbar'!AC171</f>
        <v>2.2699910000000001</v>
      </c>
      <c r="U169" s="10">
        <f>'C. Basanite FC 10kbar'!AH171</f>
        <v>9.0975E-2</v>
      </c>
      <c r="V169" s="5">
        <f>'C. Basanite FC 10kbar'!AI171</f>
        <v>0</v>
      </c>
      <c r="W169" s="5"/>
      <c r="X169" s="5"/>
      <c r="Y169" s="5"/>
      <c r="Z169" s="5"/>
      <c r="AA169" s="5"/>
      <c r="AB169" s="5">
        <f>'C. Basanite FC 10kbar'!AJ171</f>
        <v>0</v>
      </c>
      <c r="AC169" s="5">
        <f>'C. Basanite FC 10kbar'!AK171</f>
        <v>0</v>
      </c>
      <c r="AD169" s="10">
        <f>'C. Basanite FC 10kbar'!AL171</f>
        <v>3.002027</v>
      </c>
      <c r="AE169" s="5">
        <f>'C. Basanite FC 10kbar'!AM171</f>
        <v>0</v>
      </c>
      <c r="AF169" s="5"/>
      <c r="AG169" s="5"/>
      <c r="AH169" s="5"/>
      <c r="AI169" s="5"/>
      <c r="AJ169" s="5"/>
      <c r="AK169" s="5">
        <f>'C. Basanite FC 10kbar'!AN171</f>
        <v>0</v>
      </c>
      <c r="AL169" s="5">
        <f>'C. Basanite FC 10kbar'!AO171</f>
        <v>0</v>
      </c>
      <c r="AM169" s="10">
        <f t="shared" si="31"/>
        <v>3.0930019999999998</v>
      </c>
      <c r="AN169" s="5">
        <f t="shared" si="32"/>
        <v>0</v>
      </c>
      <c r="AO169" s="5"/>
      <c r="AP169" s="5"/>
      <c r="AQ169" s="5"/>
      <c r="AR169" s="5"/>
      <c r="AS169" s="5"/>
      <c r="AT169" s="5">
        <f t="shared" si="33"/>
        <v>0</v>
      </c>
      <c r="AU169" s="5">
        <f t="shared" si="34"/>
        <v>0</v>
      </c>
      <c r="AV169" s="10">
        <f t="shared" si="35"/>
        <v>96.906998999999999</v>
      </c>
      <c r="AW169" s="48">
        <f t="shared" si="30"/>
        <v>100.000001</v>
      </c>
    </row>
    <row r="170" spans="1:49" x14ac:dyDescent="0.3">
      <c r="A170" s="2" t="s">
        <v>236</v>
      </c>
      <c r="B170" s="3">
        <f>'C. Basanite FC 10kbar'!A172</f>
        <v>166</v>
      </c>
      <c r="C170" s="2">
        <f>'C. Basanite FC 10kbar'!C172</f>
        <v>1234</v>
      </c>
      <c r="D170" s="2">
        <f>'C. Basanite FC 10kbar'!D172</f>
        <v>10000</v>
      </c>
      <c r="E170" s="5">
        <f>'B. LLD classification'!EA214</f>
        <v>2.8987365375175642</v>
      </c>
      <c r="F170" s="5">
        <f>'C. Basanite FC 10kbar'!L172</f>
        <v>0.74506099999999997</v>
      </c>
      <c r="G170" s="6">
        <f>'C. Basanite FC 10kbar'!N172</f>
        <v>96.817817000000005</v>
      </c>
      <c r="H170" s="7">
        <f t="shared" si="24"/>
        <v>3.1821829999999949</v>
      </c>
      <c r="I170" s="8">
        <f>'C. Basanite FC 10kbar'!R172</f>
        <v>40.424917000000001</v>
      </c>
      <c r="J170" s="9">
        <f>'C. Basanite FC 10kbar'!S172</f>
        <v>3.5836929999999998</v>
      </c>
      <c r="K170" s="9">
        <f>'C. Basanite FC 10kbar'!T172</f>
        <v>13.673800999999999</v>
      </c>
      <c r="L170" s="9">
        <f>'C. Basanite FC 10kbar'!U172</f>
        <v>2.10684</v>
      </c>
      <c r="M170" s="9">
        <f>'C. Basanite FC 10kbar'!V172</f>
        <v>10.033189</v>
      </c>
      <c r="N170" s="9">
        <f>'C. Basanite FC 10kbar'!W172</f>
        <v>0.17937500000000001</v>
      </c>
      <c r="O170" s="9">
        <f>'C. Basanite FC 10kbar'!X172</f>
        <v>9.0546539999999993</v>
      </c>
      <c r="P170" s="9">
        <f>'C. Basanite FC 10kbar'!Y172</f>
        <v>12.423225</v>
      </c>
      <c r="Q170" s="9">
        <f>'C. Basanite FC 10kbar'!Z172</f>
        <v>1.590457</v>
      </c>
      <c r="R170" s="9">
        <f>'C. Basanite FC 10kbar'!AA172</f>
        <v>2.7884639999999998</v>
      </c>
      <c r="S170" s="9">
        <f>'C. Basanite FC 10kbar'!AB172</f>
        <v>1.8693040000000001</v>
      </c>
      <c r="T170" s="9">
        <f>'C. Basanite FC 10kbar'!AC172</f>
        <v>2.2720820000000002</v>
      </c>
      <c r="U170" s="10">
        <f>'C. Basanite FC 10kbar'!AH172</f>
        <v>9.0694999999999998E-2</v>
      </c>
      <c r="V170" s="5">
        <f>'C. Basanite FC 10kbar'!AI172</f>
        <v>0</v>
      </c>
      <c r="W170" s="5"/>
      <c r="X170" s="5"/>
      <c r="Y170" s="5"/>
      <c r="Z170" s="5"/>
      <c r="AA170" s="5"/>
      <c r="AB170" s="5">
        <f>'C. Basanite FC 10kbar'!AJ172</f>
        <v>0</v>
      </c>
      <c r="AC170" s="5">
        <f>'C. Basanite FC 10kbar'!AK172</f>
        <v>0</v>
      </c>
      <c r="AD170" s="10">
        <f>'C. Basanite FC 10kbar'!AL172</f>
        <v>3.091488</v>
      </c>
      <c r="AE170" s="5">
        <f>'C. Basanite FC 10kbar'!AM172</f>
        <v>0</v>
      </c>
      <c r="AF170" s="5"/>
      <c r="AG170" s="5"/>
      <c r="AH170" s="5"/>
      <c r="AI170" s="5"/>
      <c r="AJ170" s="5"/>
      <c r="AK170" s="5">
        <f>'C. Basanite FC 10kbar'!AN172</f>
        <v>0</v>
      </c>
      <c r="AL170" s="5">
        <f>'C. Basanite FC 10kbar'!AO172</f>
        <v>0</v>
      </c>
      <c r="AM170" s="10">
        <f t="shared" si="31"/>
        <v>3.1821830000000002</v>
      </c>
      <c r="AN170" s="5">
        <f t="shared" si="32"/>
        <v>0</v>
      </c>
      <c r="AO170" s="5"/>
      <c r="AP170" s="5"/>
      <c r="AQ170" s="5"/>
      <c r="AR170" s="5"/>
      <c r="AS170" s="5"/>
      <c r="AT170" s="5">
        <f t="shared" si="33"/>
        <v>0</v>
      </c>
      <c r="AU170" s="5">
        <f t="shared" si="34"/>
        <v>0</v>
      </c>
      <c r="AV170" s="10">
        <f t="shared" si="35"/>
        <v>96.817817000000005</v>
      </c>
      <c r="AW170" s="48">
        <f t="shared" si="30"/>
        <v>100</v>
      </c>
    </row>
    <row r="171" spans="1:49" x14ac:dyDescent="0.3">
      <c r="A171" s="2" t="s">
        <v>236</v>
      </c>
      <c r="B171" s="3">
        <f>'C. Basanite FC 10kbar'!A173</f>
        <v>167</v>
      </c>
      <c r="C171" s="2">
        <f>'C. Basanite FC 10kbar'!C173</f>
        <v>1233</v>
      </c>
      <c r="D171" s="2">
        <f>'C. Basanite FC 10kbar'!D173</f>
        <v>10000</v>
      </c>
      <c r="E171" s="5">
        <f>'B. LLD classification'!EA215</f>
        <v>2.8987541717482612</v>
      </c>
      <c r="F171" s="5">
        <f>'C. Basanite FC 10kbar'!L173</f>
        <v>0.74921599999999999</v>
      </c>
      <c r="G171" s="6">
        <f>'C. Basanite FC 10kbar'!N173</f>
        <v>96.728915000000001</v>
      </c>
      <c r="H171" s="7">
        <f t="shared" si="24"/>
        <v>3.2710849999999994</v>
      </c>
      <c r="I171" s="8">
        <f>'C. Basanite FC 10kbar'!R173</f>
        <v>40.42559</v>
      </c>
      <c r="J171" s="9">
        <f>'C. Basanite FC 10kbar'!S173</f>
        <v>3.586986</v>
      </c>
      <c r="K171" s="9">
        <f>'C. Basanite FC 10kbar'!T173</f>
        <v>13.686368999999999</v>
      </c>
      <c r="L171" s="9">
        <f>'C. Basanite FC 10kbar'!U173</f>
        <v>2.1087760000000002</v>
      </c>
      <c r="M171" s="9">
        <f>'C. Basanite FC 10kbar'!V173</f>
        <v>10.028029999999999</v>
      </c>
      <c r="N171" s="9">
        <f>'C. Basanite FC 10kbar'!W173</f>
        <v>0.17935000000000001</v>
      </c>
      <c r="O171" s="9">
        <f>'C. Basanite FC 10kbar'!X173</f>
        <v>9.0224410000000006</v>
      </c>
      <c r="P171" s="9">
        <f>'C. Basanite FC 10kbar'!Y173</f>
        <v>12.43432</v>
      </c>
      <c r="Q171" s="9">
        <f>'C. Basanite FC 10kbar'!Z173</f>
        <v>1.5919190000000001</v>
      </c>
      <c r="R171" s="9">
        <f>'C. Basanite FC 10kbar'!AA173</f>
        <v>2.7910270000000001</v>
      </c>
      <c r="S171" s="9">
        <f>'C. Basanite FC 10kbar'!AB173</f>
        <v>1.871022</v>
      </c>
      <c r="T171" s="9">
        <f>'C. Basanite FC 10kbar'!AC173</f>
        <v>2.2741699999999998</v>
      </c>
      <c r="U171" s="10">
        <f>'C. Basanite FC 10kbar'!AH173</f>
        <v>9.0415999999999996E-2</v>
      </c>
      <c r="V171" s="5">
        <f>'C. Basanite FC 10kbar'!AI173</f>
        <v>0</v>
      </c>
      <c r="W171" s="5"/>
      <c r="X171" s="5"/>
      <c r="Y171" s="5"/>
      <c r="Z171" s="5"/>
      <c r="AA171" s="5"/>
      <c r="AB171" s="5">
        <f>'C. Basanite FC 10kbar'!AJ173</f>
        <v>0</v>
      </c>
      <c r="AC171" s="5">
        <f>'C. Basanite FC 10kbar'!AK173</f>
        <v>0</v>
      </c>
      <c r="AD171" s="10">
        <f>'C. Basanite FC 10kbar'!AL173</f>
        <v>3.180669</v>
      </c>
      <c r="AE171" s="5">
        <f>'C. Basanite FC 10kbar'!AM173</f>
        <v>0</v>
      </c>
      <c r="AF171" s="5"/>
      <c r="AG171" s="5"/>
      <c r="AH171" s="5"/>
      <c r="AI171" s="5"/>
      <c r="AJ171" s="5"/>
      <c r="AK171" s="5">
        <f>'C. Basanite FC 10kbar'!AN173</f>
        <v>0</v>
      </c>
      <c r="AL171" s="5">
        <f>'C. Basanite FC 10kbar'!AO173</f>
        <v>0</v>
      </c>
      <c r="AM171" s="10">
        <f t="shared" si="31"/>
        <v>3.2710849999999998</v>
      </c>
      <c r="AN171" s="5">
        <f t="shared" si="32"/>
        <v>0</v>
      </c>
      <c r="AO171" s="5"/>
      <c r="AP171" s="5"/>
      <c r="AQ171" s="5"/>
      <c r="AR171" s="5"/>
      <c r="AS171" s="5"/>
      <c r="AT171" s="5">
        <f t="shared" si="33"/>
        <v>0</v>
      </c>
      <c r="AU171" s="5">
        <f t="shared" si="34"/>
        <v>0</v>
      </c>
      <c r="AV171" s="10">
        <f t="shared" si="35"/>
        <v>96.728915000000001</v>
      </c>
      <c r="AW171" s="48">
        <f t="shared" si="30"/>
        <v>100</v>
      </c>
    </row>
    <row r="172" spans="1:49" x14ac:dyDescent="0.3">
      <c r="A172" s="2" t="s">
        <v>236</v>
      </c>
      <c r="B172" s="3">
        <f>'C. Basanite FC 10kbar'!A174</f>
        <v>168</v>
      </c>
      <c r="C172" s="2">
        <f>'C. Basanite FC 10kbar'!C174</f>
        <v>1232</v>
      </c>
      <c r="D172" s="2">
        <f>'C. Basanite FC 10kbar'!D174</f>
        <v>10000</v>
      </c>
      <c r="E172" s="5">
        <f>'B. LLD classification'!EA216</f>
        <v>2.8987712622186907</v>
      </c>
      <c r="F172" s="5">
        <f>'C. Basanite FC 10kbar'!L174</f>
        <v>0.75337600000000005</v>
      </c>
      <c r="G172" s="6">
        <f>'C. Basanite FC 10kbar'!N174</f>
        <v>96.640291000000005</v>
      </c>
      <c r="H172" s="7">
        <f t="shared" si="24"/>
        <v>3.3597089999999952</v>
      </c>
      <c r="I172" s="8">
        <f>'C. Basanite FC 10kbar'!R174</f>
        <v>40.426270000000002</v>
      </c>
      <c r="J172" s="9">
        <f>'C. Basanite FC 10kbar'!S174</f>
        <v>3.5902759999999998</v>
      </c>
      <c r="K172" s="9">
        <f>'C. Basanite FC 10kbar'!T174</f>
        <v>13.698919999999999</v>
      </c>
      <c r="L172" s="9">
        <f>'C. Basanite FC 10kbar'!U174</f>
        <v>2.1107100000000001</v>
      </c>
      <c r="M172" s="9">
        <f>'C. Basanite FC 10kbar'!V174</f>
        <v>10.022838999999999</v>
      </c>
      <c r="N172" s="9">
        <f>'C. Basanite FC 10kbar'!W174</f>
        <v>0.17932500000000001</v>
      </c>
      <c r="O172" s="9">
        <f>'C. Basanite FC 10kbar'!X174</f>
        <v>8.9903019999999998</v>
      </c>
      <c r="P172" s="9">
        <f>'C. Basanite FC 10kbar'!Y174</f>
        <v>12.445399999999999</v>
      </c>
      <c r="Q172" s="9">
        <f>'C. Basanite FC 10kbar'!Z174</f>
        <v>1.5933790000000001</v>
      </c>
      <c r="R172" s="9">
        <f>'C. Basanite FC 10kbar'!AA174</f>
        <v>2.7935859999999999</v>
      </c>
      <c r="S172" s="9">
        <f>'C. Basanite FC 10kbar'!AB174</f>
        <v>1.872738</v>
      </c>
      <c r="T172" s="9">
        <f>'C. Basanite FC 10kbar'!AC174</f>
        <v>2.2762560000000001</v>
      </c>
      <c r="U172" s="10">
        <f>'C. Basanite FC 10kbar'!AH174</f>
        <v>9.0137999999999996E-2</v>
      </c>
      <c r="V172" s="5">
        <f>'C. Basanite FC 10kbar'!AI174</f>
        <v>0</v>
      </c>
      <c r="W172" s="5"/>
      <c r="X172" s="5"/>
      <c r="Y172" s="5"/>
      <c r="Z172" s="5"/>
      <c r="AA172" s="5"/>
      <c r="AB172" s="5">
        <f>'C. Basanite FC 10kbar'!AJ174</f>
        <v>0</v>
      </c>
      <c r="AC172" s="5">
        <f>'C. Basanite FC 10kbar'!AK174</f>
        <v>0</v>
      </c>
      <c r="AD172" s="10">
        <f>'C. Basanite FC 10kbar'!AL174</f>
        <v>3.269571</v>
      </c>
      <c r="AE172" s="5">
        <f>'C. Basanite FC 10kbar'!AM174</f>
        <v>0</v>
      </c>
      <c r="AF172" s="5"/>
      <c r="AG172" s="5"/>
      <c r="AH172" s="5"/>
      <c r="AI172" s="5"/>
      <c r="AJ172" s="5"/>
      <c r="AK172" s="5">
        <f>'C. Basanite FC 10kbar'!AN174</f>
        <v>0</v>
      </c>
      <c r="AL172" s="5">
        <f>'C. Basanite FC 10kbar'!AO174</f>
        <v>0</v>
      </c>
      <c r="AM172" s="10">
        <f t="shared" si="31"/>
        <v>3.3597090000000001</v>
      </c>
      <c r="AN172" s="5">
        <f t="shared" si="32"/>
        <v>0</v>
      </c>
      <c r="AO172" s="5"/>
      <c r="AP172" s="5"/>
      <c r="AQ172" s="5"/>
      <c r="AR172" s="5"/>
      <c r="AS172" s="5"/>
      <c r="AT172" s="5">
        <f t="shared" si="33"/>
        <v>0</v>
      </c>
      <c r="AU172" s="5">
        <f t="shared" si="34"/>
        <v>0</v>
      </c>
      <c r="AV172" s="10">
        <f t="shared" si="35"/>
        <v>96.640291000000005</v>
      </c>
      <c r="AW172" s="48">
        <f t="shared" si="30"/>
        <v>100</v>
      </c>
    </row>
    <row r="173" spans="1:49" x14ac:dyDescent="0.3">
      <c r="A173" s="2" t="s">
        <v>236</v>
      </c>
      <c r="B173" s="3">
        <f>'C. Basanite FC 10kbar'!A175</f>
        <v>169</v>
      </c>
      <c r="C173" s="2">
        <f>'C. Basanite FC 10kbar'!C175</f>
        <v>1231</v>
      </c>
      <c r="D173" s="2">
        <f>'C. Basanite FC 10kbar'!D175</f>
        <v>10000</v>
      </c>
      <c r="E173" s="5">
        <f>'B. LLD classification'!EA217</f>
        <v>2.8987879297989987</v>
      </c>
      <c r="F173" s="5">
        <f>'C. Basanite FC 10kbar'!L175</f>
        <v>0.75753999999999999</v>
      </c>
      <c r="G173" s="6">
        <f>'C. Basanite FC 10kbar'!N175</f>
        <v>96.551942999999994</v>
      </c>
      <c r="H173" s="7">
        <f t="shared" si="24"/>
        <v>3.4480570000000057</v>
      </c>
      <c r="I173" s="8">
        <f>'C. Basanite FC 10kbar'!R175</f>
        <v>40.426955999999997</v>
      </c>
      <c r="J173" s="9">
        <f>'C. Basanite FC 10kbar'!S175</f>
        <v>3.5935609999999998</v>
      </c>
      <c r="K173" s="9">
        <f>'C. Basanite FC 10kbar'!T175</f>
        <v>13.711455000000001</v>
      </c>
      <c r="L173" s="9">
        <f>'C. Basanite FC 10kbar'!U175</f>
        <v>2.112641</v>
      </c>
      <c r="M173" s="9">
        <f>'C. Basanite FC 10kbar'!V175</f>
        <v>10.017616</v>
      </c>
      <c r="N173" s="9">
        <f>'C. Basanite FC 10kbar'!W175</f>
        <v>0.17929999999999999</v>
      </c>
      <c r="O173" s="9">
        <f>'C. Basanite FC 10kbar'!X175</f>
        <v>8.9582359999999994</v>
      </c>
      <c r="P173" s="9">
        <f>'C. Basanite FC 10kbar'!Y175</f>
        <v>12.456465</v>
      </c>
      <c r="Q173" s="9">
        <f>'C. Basanite FC 10kbar'!Z175</f>
        <v>1.5948370000000001</v>
      </c>
      <c r="R173" s="9">
        <f>'C. Basanite FC 10kbar'!AA175</f>
        <v>2.7961429999999998</v>
      </c>
      <c r="S173" s="9">
        <f>'C. Basanite FC 10kbar'!AB175</f>
        <v>1.8744510000000001</v>
      </c>
      <c r="T173" s="9">
        <f>'C. Basanite FC 10kbar'!AC175</f>
        <v>2.2783380000000002</v>
      </c>
      <c r="U173" s="10">
        <f>'C. Basanite FC 10kbar'!AH175</f>
        <v>8.9861999999999997E-2</v>
      </c>
      <c r="V173" s="5">
        <f>'C. Basanite FC 10kbar'!AI175</f>
        <v>0</v>
      </c>
      <c r="W173" s="5"/>
      <c r="X173" s="5"/>
      <c r="Y173" s="5"/>
      <c r="Z173" s="5"/>
      <c r="AA173" s="5"/>
      <c r="AB173" s="5">
        <f>'C. Basanite FC 10kbar'!AJ175</f>
        <v>0</v>
      </c>
      <c r="AC173" s="5">
        <f>'C. Basanite FC 10kbar'!AK175</f>
        <v>0</v>
      </c>
      <c r="AD173" s="10">
        <f>'C. Basanite FC 10kbar'!AL175</f>
        <v>3.3581949999999998</v>
      </c>
      <c r="AE173" s="5">
        <f>'C. Basanite FC 10kbar'!AM175</f>
        <v>0</v>
      </c>
      <c r="AF173" s="5"/>
      <c r="AG173" s="5"/>
      <c r="AH173" s="5"/>
      <c r="AI173" s="5"/>
      <c r="AJ173" s="5"/>
      <c r="AK173" s="5">
        <f>'C. Basanite FC 10kbar'!AN175</f>
        <v>0</v>
      </c>
      <c r="AL173" s="5">
        <f>'C. Basanite FC 10kbar'!AO175</f>
        <v>0</v>
      </c>
      <c r="AM173" s="10">
        <f t="shared" si="31"/>
        <v>3.4480569999999999</v>
      </c>
      <c r="AN173" s="5">
        <f t="shared" si="32"/>
        <v>0</v>
      </c>
      <c r="AO173" s="5"/>
      <c r="AP173" s="5"/>
      <c r="AQ173" s="5"/>
      <c r="AR173" s="5"/>
      <c r="AS173" s="5"/>
      <c r="AT173" s="5">
        <f t="shared" si="33"/>
        <v>0</v>
      </c>
      <c r="AU173" s="5">
        <f t="shared" si="34"/>
        <v>0</v>
      </c>
      <c r="AV173" s="10">
        <f t="shared" si="35"/>
        <v>96.551942999999994</v>
      </c>
      <c r="AW173" s="48">
        <f t="shared" si="30"/>
        <v>100</v>
      </c>
    </row>
    <row r="174" spans="1:49" x14ac:dyDescent="0.3">
      <c r="A174" s="2" t="s">
        <v>236</v>
      </c>
      <c r="B174" s="3">
        <f>'C. Basanite FC 10kbar'!A176</f>
        <v>170</v>
      </c>
      <c r="C174" s="2">
        <f>'C. Basanite FC 10kbar'!C176</f>
        <v>1230</v>
      </c>
      <c r="D174" s="2">
        <f>'C. Basanite FC 10kbar'!D176</f>
        <v>10000</v>
      </c>
      <c r="E174" s="5">
        <f>'B. LLD classification'!EA218</f>
        <v>2.8988039700890025</v>
      </c>
      <c r="F174" s="5">
        <f>'C. Basanite FC 10kbar'!L176</f>
        <v>0.76171</v>
      </c>
      <c r="G174" s="6">
        <f>'C. Basanite FC 10kbar'!N176</f>
        <v>96.463870999999997</v>
      </c>
      <c r="H174" s="7">
        <f t="shared" si="24"/>
        <v>3.5361290000000025</v>
      </c>
      <c r="I174" s="8">
        <f>'C. Basanite FC 10kbar'!R176</f>
        <v>40.427649000000002</v>
      </c>
      <c r="J174" s="9">
        <f>'C. Basanite FC 10kbar'!S176</f>
        <v>3.5968420000000001</v>
      </c>
      <c r="K174" s="9">
        <f>'C. Basanite FC 10kbar'!T176</f>
        <v>13.723974</v>
      </c>
      <c r="L174" s="9">
        <f>'C. Basanite FC 10kbar'!U176</f>
        <v>2.1145700000000001</v>
      </c>
      <c r="M174" s="9">
        <f>'C. Basanite FC 10kbar'!V176</f>
        <v>10.012362</v>
      </c>
      <c r="N174" s="9">
        <f>'C. Basanite FC 10kbar'!W176</f>
        <v>0.17927399999999999</v>
      </c>
      <c r="O174" s="9">
        <f>'C. Basanite FC 10kbar'!X176</f>
        <v>8.9262449999999998</v>
      </c>
      <c r="P174" s="9">
        <f>'C. Basanite FC 10kbar'!Y176</f>
        <v>12.467515000000001</v>
      </c>
      <c r="Q174" s="9">
        <f>'C. Basanite FC 10kbar'!Z176</f>
        <v>1.596293</v>
      </c>
      <c r="R174" s="9">
        <f>'C. Basanite FC 10kbar'!AA176</f>
        <v>2.7986960000000001</v>
      </c>
      <c r="S174" s="9">
        <f>'C. Basanite FC 10kbar'!AB176</f>
        <v>1.876163</v>
      </c>
      <c r="T174" s="9">
        <f>'C. Basanite FC 10kbar'!AC176</f>
        <v>2.2804190000000002</v>
      </c>
      <c r="U174" s="10">
        <f>'C. Basanite FC 10kbar'!AH176</f>
        <v>8.9587E-2</v>
      </c>
      <c r="V174" s="5">
        <f>'C. Basanite FC 10kbar'!AI176</f>
        <v>0</v>
      </c>
      <c r="W174" s="5"/>
      <c r="X174" s="5"/>
      <c r="Y174" s="5"/>
      <c r="Z174" s="5"/>
      <c r="AA174" s="5"/>
      <c r="AB174" s="5">
        <f>'C. Basanite FC 10kbar'!AJ176</f>
        <v>0</v>
      </c>
      <c r="AC174" s="5">
        <f>'C. Basanite FC 10kbar'!AK176</f>
        <v>0</v>
      </c>
      <c r="AD174" s="10">
        <f>'C. Basanite FC 10kbar'!AL176</f>
        <v>3.4465430000000001</v>
      </c>
      <c r="AE174" s="5">
        <f>'C. Basanite FC 10kbar'!AM176</f>
        <v>0</v>
      </c>
      <c r="AF174" s="5"/>
      <c r="AG174" s="5"/>
      <c r="AH174" s="5"/>
      <c r="AI174" s="5"/>
      <c r="AJ174" s="5"/>
      <c r="AK174" s="5">
        <f>'C. Basanite FC 10kbar'!AN176</f>
        <v>0</v>
      </c>
      <c r="AL174" s="5">
        <f>'C. Basanite FC 10kbar'!AO176</f>
        <v>0</v>
      </c>
      <c r="AM174" s="10">
        <f t="shared" si="31"/>
        <v>3.53613</v>
      </c>
      <c r="AN174" s="5">
        <f t="shared" si="32"/>
        <v>0</v>
      </c>
      <c r="AO174" s="5"/>
      <c r="AP174" s="5"/>
      <c r="AQ174" s="5"/>
      <c r="AR174" s="5"/>
      <c r="AS174" s="5"/>
      <c r="AT174" s="5">
        <f t="shared" si="33"/>
        <v>0</v>
      </c>
      <c r="AU174" s="5">
        <f t="shared" si="34"/>
        <v>0</v>
      </c>
      <c r="AV174" s="10">
        <f t="shared" si="35"/>
        <v>96.463870999999997</v>
      </c>
      <c r="AW174" s="48">
        <f t="shared" si="30"/>
        <v>100.000001</v>
      </c>
    </row>
    <row r="175" spans="1:49" x14ac:dyDescent="0.3">
      <c r="A175" s="2" t="s">
        <v>236</v>
      </c>
      <c r="B175" s="3">
        <f>'C. Basanite FC 10kbar'!A177</f>
        <v>171</v>
      </c>
      <c r="C175" s="2">
        <f>'C. Basanite FC 10kbar'!C177</f>
        <v>1229</v>
      </c>
      <c r="D175" s="2">
        <f>'C. Basanite FC 10kbar'!D177</f>
        <v>10000</v>
      </c>
      <c r="E175" s="5">
        <f>'B. LLD classification'!EA219</f>
        <v>2.8988195975762436</v>
      </c>
      <c r="F175" s="5">
        <f>'C. Basanite FC 10kbar'!L177</f>
        <v>0.76588400000000001</v>
      </c>
      <c r="G175" s="6">
        <f>'C. Basanite FC 10kbar'!N177</f>
        <v>96.376073000000005</v>
      </c>
      <c r="H175" s="7">
        <f t="shared" si="24"/>
        <v>3.6239269999999948</v>
      </c>
      <c r="I175" s="8">
        <f>'C. Basanite FC 10kbar'!R177</f>
        <v>40.428348999999997</v>
      </c>
      <c r="J175" s="9">
        <f>'C. Basanite FC 10kbar'!S177</f>
        <v>3.6001189999999998</v>
      </c>
      <c r="K175" s="9">
        <f>'C. Basanite FC 10kbar'!T177</f>
        <v>13.736476</v>
      </c>
      <c r="L175" s="9">
        <f>'C. Basanite FC 10kbar'!U177</f>
        <v>2.1164960000000002</v>
      </c>
      <c r="M175" s="9">
        <f>'C. Basanite FC 10kbar'!V177</f>
        <v>10.007076</v>
      </c>
      <c r="N175" s="9">
        <f>'C. Basanite FC 10kbar'!W177</f>
        <v>0.17924799999999999</v>
      </c>
      <c r="O175" s="9">
        <f>'C. Basanite FC 10kbar'!X177</f>
        <v>8.8943259999999995</v>
      </c>
      <c r="P175" s="9">
        <f>'C. Basanite FC 10kbar'!Y177</f>
        <v>12.478551</v>
      </c>
      <c r="Q175" s="9">
        <f>'C. Basanite FC 10kbar'!Z177</f>
        <v>1.597747</v>
      </c>
      <c r="R175" s="9">
        <f>'C. Basanite FC 10kbar'!AA177</f>
        <v>2.8012450000000002</v>
      </c>
      <c r="S175" s="9">
        <f>'C. Basanite FC 10kbar'!AB177</f>
        <v>1.877872</v>
      </c>
      <c r="T175" s="9">
        <f>'C. Basanite FC 10kbar'!AC177</f>
        <v>2.2824960000000001</v>
      </c>
      <c r="U175" s="10">
        <f>'C. Basanite FC 10kbar'!AH177</f>
        <v>8.9313000000000003E-2</v>
      </c>
      <c r="V175" s="5">
        <f>'C. Basanite FC 10kbar'!AI177</f>
        <v>0</v>
      </c>
      <c r="W175" s="5"/>
      <c r="X175" s="5"/>
      <c r="Y175" s="5"/>
      <c r="Z175" s="5"/>
      <c r="AA175" s="5"/>
      <c r="AB175" s="5">
        <f>'C. Basanite FC 10kbar'!AJ177</f>
        <v>0</v>
      </c>
      <c r="AC175" s="5">
        <f>'C. Basanite FC 10kbar'!AK177</f>
        <v>0</v>
      </c>
      <c r="AD175" s="10">
        <f>'C. Basanite FC 10kbar'!AL177</f>
        <v>3.5346139999999999</v>
      </c>
      <c r="AE175" s="5">
        <f>'C. Basanite FC 10kbar'!AM177</f>
        <v>0</v>
      </c>
      <c r="AF175" s="5"/>
      <c r="AG175" s="5"/>
      <c r="AH175" s="5"/>
      <c r="AI175" s="5"/>
      <c r="AJ175" s="5"/>
      <c r="AK175" s="5">
        <f>'C. Basanite FC 10kbar'!AN177</f>
        <v>0</v>
      </c>
      <c r="AL175" s="5">
        <f>'C. Basanite FC 10kbar'!AO177</f>
        <v>0</v>
      </c>
      <c r="AM175" s="10">
        <f t="shared" si="31"/>
        <v>3.6239270000000001</v>
      </c>
      <c r="AN175" s="5">
        <f t="shared" si="32"/>
        <v>0</v>
      </c>
      <c r="AO175" s="5"/>
      <c r="AP175" s="5"/>
      <c r="AQ175" s="5"/>
      <c r="AR175" s="5"/>
      <c r="AS175" s="5"/>
      <c r="AT175" s="5">
        <f t="shared" si="33"/>
        <v>0</v>
      </c>
      <c r="AU175" s="5">
        <f t="shared" si="34"/>
        <v>0</v>
      </c>
      <c r="AV175" s="10">
        <f t="shared" si="35"/>
        <v>96.376073000000005</v>
      </c>
      <c r="AW175" s="48">
        <f t="shared" si="30"/>
        <v>100</v>
      </c>
    </row>
    <row r="176" spans="1:49" x14ac:dyDescent="0.3">
      <c r="A176" s="2" t="s">
        <v>236</v>
      </c>
      <c r="B176" s="3">
        <f>'C. Basanite FC 10kbar'!A178</f>
        <v>172</v>
      </c>
      <c r="C176" s="2">
        <f>'C. Basanite FC 10kbar'!C178</f>
        <v>1228</v>
      </c>
      <c r="D176" s="2">
        <f>'C. Basanite FC 10kbar'!D178</f>
        <v>10000</v>
      </c>
      <c r="E176" s="5">
        <f>'B. LLD classification'!EA220</f>
        <v>2.8988346193936207</v>
      </c>
      <c r="F176" s="5">
        <f>'C. Basanite FC 10kbar'!L178</f>
        <v>0.77006300000000005</v>
      </c>
      <c r="G176" s="6">
        <f>'C. Basanite FC 10kbar'!N178</f>
        <v>96.288548000000006</v>
      </c>
      <c r="H176" s="7">
        <f t="shared" si="24"/>
        <v>3.7114519999999942</v>
      </c>
      <c r="I176" s="8">
        <f>'C. Basanite FC 10kbar'!R178</f>
        <v>40.429054999999998</v>
      </c>
      <c r="J176" s="9">
        <f>'C. Basanite FC 10kbar'!S178</f>
        <v>3.6033909999999998</v>
      </c>
      <c r="K176" s="9">
        <f>'C. Basanite FC 10kbar'!T178</f>
        <v>13.748962000000001</v>
      </c>
      <c r="L176" s="9">
        <f>'C. Basanite FC 10kbar'!U178</f>
        <v>2.11842</v>
      </c>
      <c r="M176" s="9">
        <f>'C. Basanite FC 10kbar'!V178</f>
        <v>10.001757</v>
      </c>
      <c r="N176" s="9">
        <f>'C. Basanite FC 10kbar'!W178</f>
        <v>0.17922099999999999</v>
      </c>
      <c r="O176" s="9">
        <f>'C. Basanite FC 10kbar'!X178</f>
        <v>8.862482</v>
      </c>
      <c r="P176" s="9">
        <f>'C. Basanite FC 10kbar'!Y178</f>
        <v>12.489571</v>
      </c>
      <c r="Q176" s="9">
        <f>'C. Basanite FC 10kbar'!Z178</f>
        <v>1.5992</v>
      </c>
      <c r="R176" s="9">
        <f>'C. Basanite FC 10kbar'!AA178</f>
        <v>2.8037909999999999</v>
      </c>
      <c r="S176" s="9">
        <f>'C. Basanite FC 10kbar'!AB178</f>
        <v>1.8795790000000001</v>
      </c>
      <c r="T176" s="9">
        <f>'C. Basanite FC 10kbar'!AC178</f>
        <v>2.2845710000000001</v>
      </c>
      <c r="U176" s="10">
        <f>'C. Basanite FC 10kbar'!AH178</f>
        <v>8.9039999999999994E-2</v>
      </c>
      <c r="V176" s="5">
        <f>'C. Basanite FC 10kbar'!AI178</f>
        <v>0</v>
      </c>
      <c r="W176" s="5"/>
      <c r="X176" s="5"/>
      <c r="Y176" s="5"/>
      <c r="Z176" s="5"/>
      <c r="AA176" s="5"/>
      <c r="AB176" s="5">
        <f>'C. Basanite FC 10kbar'!AJ178</f>
        <v>0</v>
      </c>
      <c r="AC176" s="5">
        <f>'C. Basanite FC 10kbar'!AK178</f>
        <v>0</v>
      </c>
      <c r="AD176" s="10">
        <f>'C. Basanite FC 10kbar'!AL178</f>
        <v>3.6224120000000002</v>
      </c>
      <c r="AE176" s="5">
        <f>'C. Basanite FC 10kbar'!AM178</f>
        <v>0</v>
      </c>
      <c r="AF176" s="5"/>
      <c r="AG176" s="5"/>
      <c r="AH176" s="5"/>
      <c r="AI176" s="5"/>
      <c r="AJ176" s="5"/>
      <c r="AK176" s="5">
        <f>'C. Basanite FC 10kbar'!AN178</f>
        <v>0</v>
      </c>
      <c r="AL176" s="5">
        <f>'C. Basanite FC 10kbar'!AO178</f>
        <v>0</v>
      </c>
      <c r="AM176" s="10">
        <f t="shared" si="31"/>
        <v>3.711452</v>
      </c>
      <c r="AN176" s="5">
        <f t="shared" si="32"/>
        <v>0</v>
      </c>
      <c r="AO176" s="5"/>
      <c r="AP176" s="5"/>
      <c r="AQ176" s="5"/>
      <c r="AR176" s="5"/>
      <c r="AS176" s="5"/>
      <c r="AT176" s="5">
        <f t="shared" si="33"/>
        <v>0</v>
      </c>
      <c r="AU176" s="5">
        <f t="shared" si="34"/>
        <v>0</v>
      </c>
      <c r="AV176" s="10">
        <f t="shared" si="35"/>
        <v>96.288548000000006</v>
      </c>
      <c r="AW176" s="48">
        <f t="shared" si="30"/>
        <v>100</v>
      </c>
    </row>
    <row r="177" spans="1:49" x14ac:dyDescent="0.3">
      <c r="A177" s="2" t="s">
        <v>236</v>
      </c>
      <c r="B177" s="3">
        <f>'C. Basanite FC 10kbar'!A179</f>
        <v>173</v>
      </c>
      <c r="C177" s="2">
        <f>'C. Basanite FC 10kbar'!C179</f>
        <v>1227</v>
      </c>
      <c r="D177" s="2">
        <f>'C. Basanite FC 10kbar'!D179</f>
        <v>10000</v>
      </c>
      <c r="E177" s="5">
        <f>'B. LLD classification'!EA221</f>
        <v>2.8988491932521052</v>
      </c>
      <c r="F177" s="5">
        <f>'C. Basanite FC 10kbar'!L179</f>
        <v>0.77424700000000002</v>
      </c>
      <c r="G177" s="6">
        <f>'C. Basanite FC 10kbar'!N179</f>
        <v>96.201295000000002</v>
      </c>
      <c r="H177" s="7">
        <f t="shared" si="24"/>
        <v>3.7987049999999982</v>
      </c>
      <c r="I177" s="8">
        <f>'C. Basanite FC 10kbar'!R179</f>
        <v>40.429766999999998</v>
      </c>
      <c r="J177" s="9">
        <f>'C. Basanite FC 10kbar'!S179</f>
        <v>3.6066590000000001</v>
      </c>
      <c r="K177" s="9">
        <f>'C. Basanite FC 10kbar'!T179</f>
        <v>13.761431999999999</v>
      </c>
      <c r="L177" s="9">
        <f>'C. Basanite FC 10kbar'!U179</f>
        <v>2.1203419999999999</v>
      </c>
      <c r="M177" s="9">
        <f>'C. Basanite FC 10kbar'!V179</f>
        <v>9.9964069999999996</v>
      </c>
      <c r="N177" s="9">
        <f>'C. Basanite FC 10kbar'!W179</f>
        <v>0.17919399999999999</v>
      </c>
      <c r="O177" s="9">
        <f>'C. Basanite FC 10kbar'!X179</f>
        <v>8.8307099999999998</v>
      </c>
      <c r="P177" s="9">
        <f>'C. Basanite FC 10kbar'!Y179</f>
        <v>12.500577</v>
      </c>
      <c r="Q177" s="9">
        <f>'C. Basanite FC 10kbar'!Z179</f>
        <v>1.6006499999999999</v>
      </c>
      <c r="R177" s="9">
        <f>'C. Basanite FC 10kbar'!AA179</f>
        <v>2.8063340000000001</v>
      </c>
      <c r="S177" s="9">
        <f>'C. Basanite FC 10kbar'!AB179</f>
        <v>1.881283</v>
      </c>
      <c r="T177" s="9">
        <f>'C. Basanite FC 10kbar'!AC179</f>
        <v>2.2866430000000002</v>
      </c>
      <c r="U177" s="10">
        <f>'C. Basanite FC 10kbar'!AH179</f>
        <v>8.8768E-2</v>
      </c>
      <c r="V177" s="5">
        <f>'C. Basanite FC 10kbar'!AI179</f>
        <v>0</v>
      </c>
      <c r="W177" s="5"/>
      <c r="X177" s="5"/>
      <c r="Y177" s="5"/>
      <c r="Z177" s="5"/>
      <c r="AA177" s="5"/>
      <c r="AB177" s="5">
        <f>'C. Basanite FC 10kbar'!AJ179</f>
        <v>0</v>
      </c>
      <c r="AC177" s="5">
        <f>'C. Basanite FC 10kbar'!AK179</f>
        <v>0</v>
      </c>
      <c r="AD177" s="10">
        <f>'C. Basanite FC 10kbar'!AL179</f>
        <v>3.709937</v>
      </c>
      <c r="AE177" s="5">
        <f>'C. Basanite FC 10kbar'!AM179</f>
        <v>0</v>
      </c>
      <c r="AF177" s="5"/>
      <c r="AG177" s="5"/>
      <c r="AH177" s="5"/>
      <c r="AI177" s="5"/>
      <c r="AJ177" s="5"/>
      <c r="AK177" s="5">
        <f>'C. Basanite FC 10kbar'!AN179</f>
        <v>0</v>
      </c>
      <c r="AL177" s="5">
        <f>'C. Basanite FC 10kbar'!AO179</f>
        <v>0</v>
      </c>
      <c r="AM177" s="10">
        <f t="shared" si="31"/>
        <v>3.798705</v>
      </c>
      <c r="AN177" s="5">
        <f t="shared" si="32"/>
        <v>0</v>
      </c>
      <c r="AO177" s="5"/>
      <c r="AP177" s="5"/>
      <c r="AQ177" s="5"/>
      <c r="AR177" s="5"/>
      <c r="AS177" s="5"/>
      <c r="AT177" s="5">
        <f t="shared" si="33"/>
        <v>0</v>
      </c>
      <c r="AU177" s="5">
        <f t="shared" si="34"/>
        <v>0</v>
      </c>
      <c r="AV177" s="10">
        <f t="shared" si="35"/>
        <v>96.201295000000002</v>
      </c>
      <c r="AW177" s="48">
        <f t="shared" si="30"/>
        <v>100</v>
      </c>
    </row>
    <row r="178" spans="1:49" x14ac:dyDescent="0.3">
      <c r="A178" s="2" t="s">
        <v>236</v>
      </c>
      <c r="B178" s="3">
        <f>'C. Basanite FC 10kbar'!A180</f>
        <v>174</v>
      </c>
      <c r="C178" s="2">
        <f>'C. Basanite FC 10kbar'!C180</f>
        <v>1226</v>
      </c>
      <c r="D178" s="2">
        <f>'C. Basanite FC 10kbar'!D180</f>
        <v>10000</v>
      </c>
      <c r="E178" s="5">
        <f>'B. LLD classification'!EA222</f>
        <v>2.8988632646898744</v>
      </c>
      <c r="F178" s="5">
        <f>'C. Basanite FC 10kbar'!L180</f>
        <v>0.77843600000000002</v>
      </c>
      <c r="G178" s="6">
        <f>'C. Basanite FC 10kbar'!N180</f>
        <v>96.114312999999996</v>
      </c>
      <c r="H178" s="7">
        <f t="shared" si="24"/>
        <v>3.8856870000000043</v>
      </c>
      <c r="I178" s="8">
        <f>'C. Basanite FC 10kbar'!R180</f>
        <v>40.430486000000002</v>
      </c>
      <c r="J178" s="9">
        <f>'C. Basanite FC 10kbar'!S180</f>
        <v>3.6099230000000002</v>
      </c>
      <c r="K178" s="9">
        <f>'C. Basanite FC 10kbar'!T180</f>
        <v>13.773885999999999</v>
      </c>
      <c r="L178" s="9">
        <f>'C. Basanite FC 10kbar'!U180</f>
        <v>2.1222599999999998</v>
      </c>
      <c r="M178" s="9">
        <f>'C. Basanite FC 10kbar'!V180</f>
        <v>9.9910250000000005</v>
      </c>
      <c r="N178" s="9">
        <f>'C. Basanite FC 10kbar'!W180</f>
        <v>0.17916699999999999</v>
      </c>
      <c r="O178" s="9">
        <f>'C. Basanite FC 10kbar'!X180</f>
        <v>8.7990119999999994</v>
      </c>
      <c r="P178" s="9">
        <f>'C. Basanite FC 10kbar'!Y180</f>
        <v>12.511569</v>
      </c>
      <c r="Q178" s="9">
        <f>'C. Basanite FC 10kbar'!Z180</f>
        <v>1.6020989999999999</v>
      </c>
      <c r="R178" s="9">
        <f>'C. Basanite FC 10kbar'!AA180</f>
        <v>2.8088739999999999</v>
      </c>
      <c r="S178" s="9">
        <f>'C. Basanite FC 10kbar'!AB180</f>
        <v>1.882986</v>
      </c>
      <c r="T178" s="9">
        <f>'C. Basanite FC 10kbar'!AC180</f>
        <v>2.2887119999999999</v>
      </c>
      <c r="U178" s="10">
        <f>'C. Basanite FC 10kbar'!AH180</f>
        <v>8.8497999999999993E-2</v>
      </c>
      <c r="V178" s="5">
        <f>'C. Basanite FC 10kbar'!AI180</f>
        <v>0</v>
      </c>
      <c r="W178" s="5"/>
      <c r="X178" s="5"/>
      <c r="Y178" s="5"/>
      <c r="Z178" s="5"/>
      <c r="AA178" s="5"/>
      <c r="AB178" s="5">
        <f>'C. Basanite FC 10kbar'!AJ180</f>
        <v>0</v>
      </c>
      <c r="AC178" s="5">
        <f>'C. Basanite FC 10kbar'!AK180</f>
        <v>0</v>
      </c>
      <c r="AD178" s="10">
        <f>'C. Basanite FC 10kbar'!AL180</f>
        <v>3.7971889999999999</v>
      </c>
      <c r="AE178" s="5">
        <f>'C. Basanite FC 10kbar'!AM180</f>
        <v>0</v>
      </c>
      <c r="AF178" s="5"/>
      <c r="AG178" s="5"/>
      <c r="AH178" s="5"/>
      <c r="AI178" s="5"/>
      <c r="AJ178" s="5"/>
      <c r="AK178" s="5">
        <f>'C. Basanite FC 10kbar'!AN180</f>
        <v>0</v>
      </c>
      <c r="AL178" s="5">
        <f>'C. Basanite FC 10kbar'!AO180</f>
        <v>0</v>
      </c>
      <c r="AM178" s="10">
        <f t="shared" si="31"/>
        <v>3.8856869999999999</v>
      </c>
      <c r="AN178" s="5">
        <f t="shared" si="32"/>
        <v>0</v>
      </c>
      <c r="AO178" s="5"/>
      <c r="AP178" s="5"/>
      <c r="AQ178" s="5"/>
      <c r="AR178" s="5"/>
      <c r="AS178" s="5"/>
      <c r="AT178" s="5">
        <f t="shared" si="33"/>
        <v>0</v>
      </c>
      <c r="AU178" s="5">
        <f t="shared" si="34"/>
        <v>0</v>
      </c>
      <c r="AV178" s="10">
        <f t="shared" si="35"/>
        <v>96.114312999999996</v>
      </c>
      <c r="AW178" s="48">
        <f t="shared" si="30"/>
        <v>100</v>
      </c>
    </row>
    <row r="179" spans="1:49" x14ac:dyDescent="0.3">
      <c r="A179" s="2" t="s">
        <v>236</v>
      </c>
      <c r="B179" s="3">
        <f>'C. Basanite FC 10kbar'!A181</f>
        <v>175</v>
      </c>
      <c r="C179" s="2">
        <f>'C. Basanite FC 10kbar'!C181</f>
        <v>1225</v>
      </c>
      <c r="D179" s="2">
        <f>'C. Basanite FC 10kbar'!D181</f>
        <v>10000</v>
      </c>
      <c r="E179" s="5">
        <f>'B. LLD classification'!EA223</f>
        <v>2.8988768057529479</v>
      </c>
      <c r="F179" s="5">
        <f>'C. Basanite FC 10kbar'!L181</f>
        <v>0.78262900000000002</v>
      </c>
      <c r="G179" s="6">
        <f>'C. Basanite FC 10kbar'!N181</f>
        <v>96.027600000000007</v>
      </c>
      <c r="H179" s="7">
        <f t="shared" si="24"/>
        <v>3.9723999999999933</v>
      </c>
      <c r="I179" s="8">
        <f>'C. Basanite FC 10kbar'!R181</f>
        <v>40.431210999999998</v>
      </c>
      <c r="J179" s="9">
        <f>'C. Basanite FC 10kbar'!S181</f>
        <v>3.6131829999999998</v>
      </c>
      <c r="K179" s="9">
        <f>'C. Basanite FC 10kbar'!T181</f>
        <v>13.786324</v>
      </c>
      <c r="L179" s="9">
        <f>'C. Basanite FC 10kbar'!U181</f>
        <v>2.124177</v>
      </c>
      <c r="M179" s="9">
        <f>'C. Basanite FC 10kbar'!V181</f>
        <v>9.9856119999999997</v>
      </c>
      <c r="N179" s="9">
        <f>'C. Basanite FC 10kbar'!W181</f>
        <v>0.17913899999999999</v>
      </c>
      <c r="O179" s="9">
        <f>'C. Basanite FC 10kbar'!X181</f>
        <v>8.7673880000000004</v>
      </c>
      <c r="P179" s="9">
        <f>'C. Basanite FC 10kbar'!Y181</f>
        <v>12.522544999999999</v>
      </c>
      <c r="Q179" s="9">
        <f>'C. Basanite FC 10kbar'!Z181</f>
        <v>1.603545</v>
      </c>
      <c r="R179" s="9">
        <f>'C. Basanite FC 10kbar'!AA181</f>
        <v>2.8114110000000001</v>
      </c>
      <c r="S179" s="9">
        <f>'C. Basanite FC 10kbar'!AB181</f>
        <v>1.8846860000000001</v>
      </c>
      <c r="T179" s="9">
        <f>'C. Basanite FC 10kbar'!AC181</f>
        <v>2.2907790000000001</v>
      </c>
      <c r="U179" s="10">
        <f>'C. Basanite FC 10kbar'!AH181</f>
        <v>8.8229000000000002E-2</v>
      </c>
      <c r="V179" s="5">
        <f>'C. Basanite FC 10kbar'!AI181</f>
        <v>0</v>
      </c>
      <c r="W179" s="5"/>
      <c r="X179" s="5"/>
      <c r="Y179" s="5"/>
      <c r="Z179" s="5"/>
      <c r="AA179" s="5"/>
      <c r="AB179" s="5">
        <f>'C. Basanite FC 10kbar'!AJ181</f>
        <v>0</v>
      </c>
      <c r="AC179" s="5">
        <f>'C. Basanite FC 10kbar'!AK181</f>
        <v>0</v>
      </c>
      <c r="AD179" s="10">
        <f>'C. Basanite FC 10kbar'!AL181</f>
        <v>3.8841709999999998</v>
      </c>
      <c r="AE179" s="5">
        <f>'C. Basanite FC 10kbar'!AM181</f>
        <v>0</v>
      </c>
      <c r="AF179" s="5"/>
      <c r="AG179" s="5"/>
      <c r="AH179" s="5"/>
      <c r="AI179" s="5"/>
      <c r="AJ179" s="5"/>
      <c r="AK179" s="5">
        <f>'C. Basanite FC 10kbar'!AN181</f>
        <v>0</v>
      </c>
      <c r="AL179" s="5">
        <f>'C. Basanite FC 10kbar'!AO181</f>
        <v>0</v>
      </c>
      <c r="AM179" s="10">
        <f t="shared" si="31"/>
        <v>3.9723999999999999</v>
      </c>
      <c r="AN179" s="5">
        <f t="shared" si="32"/>
        <v>0</v>
      </c>
      <c r="AO179" s="5"/>
      <c r="AP179" s="5"/>
      <c r="AQ179" s="5"/>
      <c r="AR179" s="5"/>
      <c r="AS179" s="5"/>
      <c r="AT179" s="5">
        <f t="shared" si="33"/>
        <v>0</v>
      </c>
      <c r="AU179" s="5">
        <f t="shared" si="34"/>
        <v>0</v>
      </c>
      <c r="AV179" s="10">
        <f t="shared" si="35"/>
        <v>96.027600000000007</v>
      </c>
      <c r="AW179" s="48">
        <f t="shared" si="30"/>
        <v>100</v>
      </c>
    </row>
    <row r="180" spans="1:49" x14ac:dyDescent="0.3">
      <c r="A180" s="2" t="s">
        <v>236</v>
      </c>
      <c r="B180" s="3">
        <f>'C. Basanite FC 10kbar'!A182</f>
        <v>176</v>
      </c>
      <c r="C180" s="2">
        <f>'C. Basanite FC 10kbar'!C182</f>
        <v>1224</v>
      </c>
      <c r="D180" s="2">
        <f>'C. Basanite FC 10kbar'!D182</f>
        <v>10000</v>
      </c>
      <c r="E180" s="5">
        <f>'B. LLD classification'!EA224</f>
        <v>2.8989302243131307</v>
      </c>
      <c r="F180" s="5">
        <f>'C. Basanite FC 10kbar'!L182</f>
        <v>0.78834899999999997</v>
      </c>
      <c r="G180" s="6">
        <f>'C. Basanite FC 10kbar'!N182</f>
        <v>95.908700999999994</v>
      </c>
      <c r="H180" s="7">
        <f t="shared" si="24"/>
        <v>4.0912990000000065</v>
      </c>
      <c r="I180" s="8">
        <f>'C. Basanite FC 10kbar'!R182</f>
        <v>40.441692000000003</v>
      </c>
      <c r="J180" s="9">
        <f>'C. Basanite FC 10kbar'!S182</f>
        <v>3.6176620000000002</v>
      </c>
      <c r="K180" s="9">
        <f>'C. Basanite FC 10kbar'!T182</f>
        <v>13.803414999999999</v>
      </c>
      <c r="L180" s="9">
        <f>'C. Basanite FC 10kbar'!U182</f>
        <v>2.1268099999999999</v>
      </c>
      <c r="M180" s="9">
        <f>'C. Basanite FC 10kbar'!V182</f>
        <v>9.9819530000000007</v>
      </c>
      <c r="N180" s="9">
        <f>'C. Basanite FC 10kbar'!W182</f>
        <v>0.179151</v>
      </c>
      <c r="O180" s="9">
        <f>'C. Basanite FC 10kbar'!X182</f>
        <v>8.7344469999999994</v>
      </c>
      <c r="P180" s="9">
        <f>'C. Basanite FC 10kbar'!Y182</f>
        <v>12.524364</v>
      </c>
      <c r="Q180" s="9">
        <f>'C. Basanite FC 10kbar'!Z182</f>
        <v>1.6055330000000001</v>
      </c>
      <c r="R180" s="9">
        <f>'C. Basanite FC 10kbar'!AA182</f>
        <v>2.8148960000000001</v>
      </c>
      <c r="S180" s="9">
        <f>'C. Basanite FC 10kbar'!AB182</f>
        <v>1.8768860000000001</v>
      </c>
      <c r="T180" s="9">
        <f>'C. Basanite FC 10kbar'!AC182</f>
        <v>2.2931900000000001</v>
      </c>
      <c r="U180" s="10">
        <f>'C. Basanite FC 10kbar'!AH182</f>
        <v>9.7478999999999996E-2</v>
      </c>
      <c r="V180" s="5">
        <f>'C. Basanite FC 10kbar'!AI182</f>
        <v>0</v>
      </c>
      <c r="W180" s="5"/>
      <c r="X180" s="5"/>
      <c r="Y180" s="5"/>
      <c r="Z180" s="5"/>
      <c r="AA180" s="5"/>
      <c r="AB180" s="5">
        <f>'C. Basanite FC 10kbar'!AJ182</f>
        <v>0</v>
      </c>
      <c r="AC180" s="5">
        <f>'C. Basanite FC 10kbar'!AK182</f>
        <v>2.2935000000000001E-2</v>
      </c>
      <c r="AD180" s="10">
        <f>'C. Basanite FC 10kbar'!AL182</f>
        <v>3.9708839999999999</v>
      </c>
      <c r="AE180" s="5">
        <f>'C. Basanite FC 10kbar'!AM182</f>
        <v>0</v>
      </c>
      <c r="AF180" s="5"/>
      <c r="AG180" s="5"/>
      <c r="AH180" s="5"/>
      <c r="AI180" s="5"/>
      <c r="AJ180" s="5"/>
      <c r="AK180" s="5">
        <f>'C. Basanite FC 10kbar'!AN182</f>
        <v>0</v>
      </c>
      <c r="AL180" s="5">
        <f>'C. Basanite FC 10kbar'!AO182</f>
        <v>0</v>
      </c>
      <c r="AM180" s="10">
        <f t="shared" si="31"/>
        <v>4.0683629999999997</v>
      </c>
      <c r="AN180" s="5">
        <f t="shared" si="32"/>
        <v>0</v>
      </c>
      <c r="AO180" s="5"/>
      <c r="AP180" s="5"/>
      <c r="AQ180" s="5"/>
      <c r="AR180" s="5"/>
      <c r="AS180" s="5"/>
      <c r="AT180" s="5">
        <f t="shared" si="33"/>
        <v>0</v>
      </c>
      <c r="AU180" s="5">
        <f t="shared" si="34"/>
        <v>2.2935000000000001E-2</v>
      </c>
      <c r="AV180" s="10">
        <f t="shared" si="35"/>
        <v>95.908700999999994</v>
      </c>
      <c r="AW180" s="48">
        <f t="shared" si="30"/>
        <v>99.999998999999988</v>
      </c>
    </row>
    <row r="181" spans="1:49" x14ac:dyDescent="0.3">
      <c r="A181" s="2" t="s">
        <v>236</v>
      </c>
      <c r="B181" s="3">
        <f>'C. Basanite FC 10kbar'!A183</f>
        <v>177</v>
      </c>
      <c r="C181" s="2">
        <f>'C. Basanite FC 10kbar'!C183</f>
        <v>1223</v>
      </c>
      <c r="D181" s="2">
        <f>'C. Basanite FC 10kbar'!D183</f>
        <v>10000</v>
      </c>
      <c r="E181" s="5">
        <f>'B. LLD classification'!EA225</f>
        <v>2.898746485825809</v>
      </c>
      <c r="F181" s="5">
        <f>'C. Basanite FC 10kbar'!L183</f>
        <v>0.79789699999999997</v>
      </c>
      <c r="G181" s="6">
        <f>'C. Basanite FC 10kbar'!N183</f>
        <v>95.516825999999995</v>
      </c>
      <c r="H181" s="7">
        <f t="shared" ref="H181:H244" si="36">100-G181</f>
        <v>4.4831740000000053</v>
      </c>
      <c r="I181" s="8">
        <f>'C. Basanite FC 10kbar'!R183</f>
        <v>40.456856000000002</v>
      </c>
      <c r="J181" s="9">
        <f>'C. Basanite FC 10kbar'!S183</f>
        <v>3.6222089999999998</v>
      </c>
      <c r="K181" s="9">
        <f>'C. Basanite FC 10kbar'!T183</f>
        <v>13.836997999999999</v>
      </c>
      <c r="L181" s="9">
        <f>'C. Basanite FC 10kbar'!U183</f>
        <v>2.1272920000000002</v>
      </c>
      <c r="M181" s="9">
        <f>'C. Basanite FC 10kbar'!V183</f>
        <v>9.995749</v>
      </c>
      <c r="N181" s="9">
        <f>'C. Basanite FC 10kbar'!W183</f>
        <v>0.17965500000000001</v>
      </c>
      <c r="O181" s="9">
        <f>'C. Basanite FC 10kbar'!X183</f>
        <v>8.6905020000000004</v>
      </c>
      <c r="P181" s="9">
        <f>'C. Basanite FC 10kbar'!Y183</f>
        <v>12.490783</v>
      </c>
      <c r="Q181" s="9">
        <f>'C. Basanite FC 10kbar'!Z183</f>
        <v>1.6113919999999999</v>
      </c>
      <c r="R181" s="9">
        <f>'C. Basanite FC 10kbar'!AA183</f>
        <v>2.826444</v>
      </c>
      <c r="S181" s="9">
        <f>'C. Basanite FC 10kbar'!AB183</f>
        <v>1.860538</v>
      </c>
      <c r="T181" s="9">
        <f>'C. Basanite FC 10kbar'!AC183</f>
        <v>2.3015810000000001</v>
      </c>
      <c r="U181" s="10">
        <f>'C. Basanite FC 10kbar'!AH183</f>
        <v>0.105854</v>
      </c>
      <c r="V181" s="5">
        <f>'C. Basanite FC 10kbar'!AI183</f>
        <v>0.233346</v>
      </c>
      <c r="W181" s="5"/>
      <c r="X181" s="5"/>
      <c r="Y181" s="5"/>
      <c r="Z181" s="5"/>
      <c r="AA181" s="5"/>
      <c r="AB181" s="5">
        <f>'C. Basanite FC 10kbar'!AJ183</f>
        <v>0</v>
      </c>
      <c r="AC181" s="5">
        <f>'C. Basanite FC 10kbar'!AK183</f>
        <v>5.9215999999999998E-2</v>
      </c>
      <c r="AD181" s="10">
        <f>'C. Basanite FC 10kbar'!AL183</f>
        <v>4.0668470000000001</v>
      </c>
      <c r="AE181" s="5">
        <f>'C. Basanite FC 10kbar'!AM183</f>
        <v>0</v>
      </c>
      <c r="AF181" s="5"/>
      <c r="AG181" s="5"/>
      <c r="AH181" s="5"/>
      <c r="AI181" s="5"/>
      <c r="AJ181" s="5"/>
      <c r="AK181" s="5">
        <f>'C. Basanite FC 10kbar'!AN183</f>
        <v>0</v>
      </c>
      <c r="AL181" s="5">
        <f>'C. Basanite FC 10kbar'!AO183</f>
        <v>1.7912000000000001E-2</v>
      </c>
      <c r="AM181" s="10">
        <f t="shared" si="31"/>
        <v>4.172701</v>
      </c>
      <c r="AN181" s="5">
        <f t="shared" si="32"/>
        <v>0.233346</v>
      </c>
      <c r="AO181" s="5"/>
      <c r="AP181" s="5"/>
      <c r="AQ181" s="5"/>
      <c r="AR181" s="5"/>
      <c r="AS181" s="5"/>
      <c r="AT181" s="5">
        <f t="shared" si="33"/>
        <v>0</v>
      </c>
      <c r="AU181" s="5">
        <f t="shared" si="34"/>
        <v>7.7128000000000002E-2</v>
      </c>
      <c r="AV181" s="10">
        <f t="shared" si="35"/>
        <v>95.516825999999995</v>
      </c>
      <c r="AW181" s="48">
        <f t="shared" si="30"/>
        <v>100.000001</v>
      </c>
    </row>
    <row r="182" spans="1:49" x14ac:dyDescent="0.3">
      <c r="A182" s="2" t="s">
        <v>236</v>
      </c>
      <c r="B182" s="3">
        <f>'C. Basanite FC 10kbar'!A184</f>
        <v>178</v>
      </c>
      <c r="C182" s="2">
        <f>'C. Basanite FC 10kbar'!C184</f>
        <v>1222</v>
      </c>
      <c r="D182" s="2">
        <f>'C. Basanite FC 10kbar'!D184</f>
        <v>10000</v>
      </c>
      <c r="E182" s="5">
        <f>'B. LLD classification'!EA226</f>
        <v>2.8981911970917205</v>
      </c>
      <c r="F182" s="5">
        <f>'C. Basanite FC 10kbar'!L184</f>
        <v>0.80711200000000005</v>
      </c>
      <c r="G182" s="6">
        <f>'C. Basanite FC 10kbar'!N184</f>
        <v>94.816107000000002</v>
      </c>
      <c r="H182" s="7">
        <f t="shared" si="36"/>
        <v>5.1838929999999976</v>
      </c>
      <c r="I182" s="8">
        <f>'C. Basanite FC 10kbar'!R184</f>
        <v>40.468890000000002</v>
      </c>
      <c r="J182" s="9">
        <f>'C. Basanite FC 10kbar'!S184</f>
        <v>3.624676</v>
      </c>
      <c r="K182" s="9">
        <f>'C. Basanite FC 10kbar'!T184</f>
        <v>13.886075999999999</v>
      </c>
      <c r="L182" s="9">
        <f>'C. Basanite FC 10kbar'!U184</f>
        <v>2.1241279999999998</v>
      </c>
      <c r="M182" s="9">
        <f>'C. Basanite FC 10kbar'!V184</f>
        <v>10.029762</v>
      </c>
      <c r="N182" s="9">
        <f>'C. Basanite FC 10kbar'!W184</f>
        <v>0.18074399999999999</v>
      </c>
      <c r="O182" s="9">
        <f>'C. Basanite FC 10kbar'!X184</f>
        <v>8.6338340000000002</v>
      </c>
      <c r="P182" s="9">
        <f>'C. Basanite FC 10kbar'!Y184</f>
        <v>12.422022999999999</v>
      </c>
      <c r="Q182" s="9">
        <f>'C. Basanite FC 10kbar'!Z184</f>
        <v>1.621642</v>
      </c>
      <c r="R182" s="9">
        <f>'C. Basanite FC 10kbar'!AA184</f>
        <v>2.8473329999999999</v>
      </c>
      <c r="S182" s="9">
        <f>'C. Basanite FC 10kbar'!AB184</f>
        <v>1.843599</v>
      </c>
      <c r="T182" s="9">
        <f>'C. Basanite FC 10kbar'!AC184</f>
        <v>2.3172920000000001</v>
      </c>
      <c r="U182" s="10">
        <f>'C. Basanite FC 10kbar'!AH184</f>
        <v>0.107458</v>
      </c>
      <c r="V182" s="5">
        <f>'C. Basanite FC 10kbar'!AI184</f>
        <v>0.528366</v>
      </c>
      <c r="W182" s="5"/>
      <c r="X182" s="5"/>
      <c r="Y182" s="5"/>
      <c r="Z182" s="5"/>
      <c r="AA182" s="5"/>
      <c r="AB182" s="5">
        <f>'C. Basanite FC 10kbar'!AJ184</f>
        <v>0</v>
      </c>
      <c r="AC182" s="5">
        <f>'C. Basanite FC 10kbar'!AK184</f>
        <v>7.3672000000000001E-2</v>
      </c>
      <c r="AD182" s="10">
        <f>'C. Basanite FC 10kbar'!AL184</f>
        <v>4.1711840000000002</v>
      </c>
      <c r="AE182" s="5">
        <f>'C. Basanite FC 10kbar'!AM184</f>
        <v>0.23110800000000001</v>
      </c>
      <c r="AF182" s="5"/>
      <c r="AG182" s="5"/>
      <c r="AH182" s="5"/>
      <c r="AI182" s="5"/>
      <c r="AJ182" s="5"/>
      <c r="AK182" s="5">
        <f>'C. Basanite FC 10kbar'!AN184</f>
        <v>0</v>
      </c>
      <c r="AL182" s="5">
        <f>'C. Basanite FC 10kbar'!AO184</f>
        <v>7.2105000000000002E-2</v>
      </c>
      <c r="AM182" s="10">
        <f t="shared" si="31"/>
        <v>4.2786420000000005</v>
      </c>
      <c r="AN182" s="5">
        <f t="shared" si="32"/>
        <v>0.75947399999999998</v>
      </c>
      <c r="AO182" s="5"/>
      <c r="AP182" s="5"/>
      <c r="AQ182" s="5"/>
      <c r="AR182" s="5"/>
      <c r="AS182" s="5"/>
      <c r="AT182" s="5">
        <f t="shared" si="33"/>
        <v>0</v>
      </c>
      <c r="AU182" s="5">
        <f t="shared" si="34"/>
        <v>0.14577699999999999</v>
      </c>
      <c r="AV182" s="10">
        <f t="shared" si="35"/>
        <v>94.816107000000002</v>
      </c>
      <c r="AW182" s="48">
        <f t="shared" si="30"/>
        <v>100</v>
      </c>
    </row>
    <row r="183" spans="1:49" x14ac:dyDescent="0.3">
      <c r="A183" s="2" t="s">
        <v>236</v>
      </c>
      <c r="B183" s="3">
        <f>'C. Basanite FC 10kbar'!A185</f>
        <v>179</v>
      </c>
      <c r="C183" s="2">
        <f>'C. Basanite FC 10kbar'!C185</f>
        <v>1221</v>
      </c>
      <c r="D183" s="2">
        <f>'C. Basanite FC 10kbar'!D185</f>
        <v>10000</v>
      </c>
      <c r="E183" s="5">
        <f>'B. LLD classification'!EA227</f>
        <v>2.8975982913912541</v>
      </c>
      <c r="F183" s="5">
        <f>'C. Basanite FC 10kbar'!L185</f>
        <v>0.81167500000000004</v>
      </c>
      <c r="G183" s="6">
        <f>'C. Basanite FC 10kbar'!N185</f>
        <v>94.116952999999995</v>
      </c>
      <c r="H183" s="7">
        <f t="shared" si="36"/>
        <v>5.8830470000000048</v>
      </c>
      <c r="I183" s="8">
        <f>'C. Basanite FC 10kbar'!R185</f>
        <v>40.482239</v>
      </c>
      <c r="J183" s="9">
        <f>'C. Basanite FC 10kbar'!S185</f>
        <v>3.6261589999999999</v>
      </c>
      <c r="K183" s="9">
        <f>'C. Basanite FC 10kbar'!T185</f>
        <v>13.934842</v>
      </c>
      <c r="L183" s="9">
        <f>'C. Basanite FC 10kbar'!U185</f>
        <v>2.120743</v>
      </c>
      <c r="M183" s="9">
        <f>'C. Basanite FC 10kbar'!V185</f>
        <v>10.063962</v>
      </c>
      <c r="N183" s="9">
        <f>'C. Basanite FC 10kbar'!W185</f>
        <v>0.18184400000000001</v>
      </c>
      <c r="O183" s="9">
        <f>'C. Basanite FC 10kbar'!X185</f>
        <v>8.5768330000000006</v>
      </c>
      <c r="P183" s="9">
        <f>'C. Basanite FC 10kbar'!Y185</f>
        <v>12.352783000000001</v>
      </c>
      <c r="Q183" s="9">
        <f>'C. Basanite FC 10kbar'!Z185</f>
        <v>1.6320159999999999</v>
      </c>
      <c r="R183" s="9">
        <f>'C. Basanite FC 10kbar'!AA185</f>
        <v>2.868484</v>
      </c>
      <c r="S183" s="9">
        <f>'C. Basanite FC 10kbar'!AB185</f>
        <v>1.8268740000000001</v>
      </c>
      <c r="T183" s="9">
        <f>'C. Basanite FC 10kbar'!AC185</f>
        <v>2.3332190000000002</v>
      </c>
      <c r="U183" s="10">
        <f>'C. Basanite FC 10kbar'!AH185</f>
        <v>0.107852</v>
      </c>
      <c r="V183" s="5">
        <f>'C. Basanite FC 10kbar'!AI185</f>
        <v>0.52751099999999995</v>
      </c>
      <c r="W183" s="5"/>
      <c r="X183" s="5"/>
      <c r="Y183" s="5"/>
      <c r="Z183" s="5"/>
      <c r="AA183" s="5"/>
      <c r="AB183" s="5">
        <f>'C. Basanite FC 10kbar'!AJ185</f>
        <v>0</v>
      </c>
      <c r="AC183" s="5">
        <f>'C. Basanite FC 10kbar'!AK185</f>
        <v>7.2569999999999996E-2</v>
      </c>
      <c r="AD183" s="10">
        <f>'C. Basanite FC 10kbar'!AL185</f>
        <v>4.2771239999999997</v>
      </c>
      <c r="AE183" s="5">
        <f>'C. Basanite FC 10kbar'!AM185</f>
        <v>0.75723600000000002</v>
      </c>
      <c r="AF183" s="5"/>
      <c r="AG183" s="5"/>
      <c r="AH183" s="5"/>
      <c r="AI183" s="5"/>
      <c r="AJ183" s="5"/>
      <c r="AK183" s="5">
        <f>'C. Basanite FC 10kbar'!AN185</f>
        <v>0</v>
      </c>
      <c r="AL183" s="5">
        <f>'C. Basanite FC 10kbar'!AO185</f>
        <v>0.14075399999999999</v>
      </c>
      <c r="AM183" s="10">
        <f t="shared" si="31"/>
        <v>4.384976</v>
      </c>
      <c r="AN183" s="5">
        <f t="shared" si="32"/>
        <v>1.2847469999999999</v>
      </c>
      <c r="AO183" s="5"/>
      <c r="AP183" s="5"/>
      <c r="AQ183" s="5"/>
      <c r="AR183" s="5"/>
      <c r="AS183" s="5"/>
      <c r="AT183" s="5">
        <f t="shared" si="33"/>
        <v>0</v>
      </c>
      <c r="AU183" s="5">
        <f t="shared" si="34"/>
        <v>0.21332399999999999</v>
      </c>
      <c r="AV183" s="10">
        <f t="shared" si="35"/>
        <v>94.116952999999995</v>
      </c>
      <c r="AW183" s="48">
        <f t="shared" si="30"/>
        <v>100</v>
      </c>
    </row>
    <row r="184" spans="1:49" x14ac:dyDescent="0.3">
      <c r="A184" s="2" t="s">
        <v>236</v>
      </c>
      <c r="B184" s="3">
        <f>'C. Basanite FC 10kbar'!A186</f>
        <v>180</v>
      </c>
      <c r="C184" s="2">
        <f>'C. Basanite FC 10kbar'!C186</f>
        <v>1220</v>
      </c>
      <c r="D184" s="2">
        <f>'C. Basanite FC 10kbar'!D186</f>
        <v>10000</v>
      </c>
      <c r="E184" s="5">
        <f>'B. LLD classification'!EA228</f>
        <v>2.8969642450696873</v>
      </c>
      <c r="F184" s="5">
        <f>'C. Basanite FC 10kbar'!L186</f>
        <v>0.81633100000000003</v>
      </c>
      <c r="G184" s="6">
        <f>'C. Basanite FC 10kbar'!N186</f>
        <v>93.418751</v>
      </c>
      <c r="H184" s="7">
        <f t="shared" si="36"/>
        <v>6.5812489999999997</v>
      </c>
      <c r="I184" s="8">
        <f>'C. Basanite FC 10kbar'!R186</f>
        <v>40.497084999999998</v>
      </c>
      <c r="J184" s="9">
        <f>'C. Basanite FC 10kbar'!S186</f>
        <v>3.6265420000000002</v>
      </c>
      <c r="K184" s="9">
        <f>'C. Basanite FC 10kbar'!T186</f>
        <v>13.983268000000001</v>
      </c>
      <c r="L184" s="9">
        <f>'C. Basanite FC 10kbar'!U186</f>
        <v>2.1171280000000001</v>
      </c>
      <c r="M184" s="9">
        <f>'C. Basanite FC 10kbar'!V186</f>
        <v>10.098373</v>
      </c>
      <c r="N184" s="9">
        <f>'C. Basanite FC 10kbar'!W186</f>
        <v>0.18295600000000001</v>
      </c>
      <c r="O184" s="9">
        <f>'C. Basanite FC 10kbar'!X186</f>
        <v>8.5194539999999996</v>
      </c>
      <c r="P184" s="9">
        <f>'C. Basanite FC 10kbar'!Y186</f>
        <v>12.283008000000001</v>
      </c>
      <c r="Q184" s="9">
        <f>'C. Basanite FC 10kbar'!Z186</f>
        <v>1.6425270000000001</v>
      </c>
      <c r="R184" s="9">
        <f>'C. Basanite FC 10kbar'!AA186</f>
        <v>2.889923</v>
      </c>
      <c r="S184" s="9">
        <f>'C. Basanite FC 10kbar'!AB186</f>
        <v>1.810354</v>
      </c>
      <c r="T184" s="9">
        <f>'C. Basanite FC 10kbar'!AC186</f>
        <v>2.3493810000000002</v>
      </c>
      <c r="U184" s="10">
        <f>'C. Basanite FC 10kbar'!AH186</f>
        <v>0.108447</v>
      </c>
      <c r="V184" s="5">
        <f>'C. Basanite FC 10kbar'!AI186</f>
        <v>0.52701200000000004</v>
      </c>
      <c r="W184" s="5"/>
      <c r="X184" s="5"/>
      <c r="Y184" s="5"/>
      <c r="Z184" s="5"/>
      <c r="AA184" s="5"/>
      <c r="AB184" s="5">
        <f>'C. Basanite FC 10kbar'!AJ186</f>
        <v>0</v>
      </c>
      <c r="AC184" s="5">
        <f>'C. Basanite FC 10kbar'!AK186</f>
        <v>7.1525000000000005E-2</v>
      </c>
      <c r="AD184" s="10">
        <f>'C. Basanite FC 10kbar'!AL186</f>
        <v>4.3834580000000001</v>
      </c>
      <c r="AE184" s="5">
        <f>'C. Basanite FC 10kbar'!AM186</f>
        <v>1.2825059999999999</v>
      </c>
      <c r="AF184" s="5"/>
      <c r="AG184" s="5"/>
      <c r="AH184" s="5"/>
      <c r="AI184" s="5"/>
      <c r="AJ184" s="5"/>
      <c r="AK184" s="5">
        <f>'C. Basanite FC 10kbar'!AN186</f>
        <v>0</v>
      </c>
      <c r="AL184" s="5">
        <f>'C. Basanite FC 10kbar'!AO186</f>
        <v>0.20830099999999999</v>
      </c>
      <c r="AM184" s="10">
        <f t="shared" si="31"/>
        <v>4.491905</v>
      </c>
      <c r="AN184" s="5">
        <f t="shared" si="32"/>
        <v>1.809518</v>
      </c>
      <c r="AO184" s="5"/>
      <c r="AP184" s="5"/>
      <c r="AQ184" s="5"/>
      <c r="AR184" s="5"/>
      <c r="AS184" s="5"/>
      <c r="AT184" s="5">
        <f t="shared" si="33"/>
        <v>0</v>
      </c>
      <c r="AU184" s="5">
        <f t="shared" si="34"/>
        <v>0.27982600000000002</v>
      </c>
      <c r="AV184" s="10">
        <f t="shared" si="35"/>
        <v>93.418751</v>
      </c>
      <c r="AW184" s="48">
        <f t="shared" si="30"/>
        <v>100</v>
      </c>
    </row>
    <row r="185" spans="1:49" x14ac:dyDescent="0.3">
      <c r="A185" s="2" t="s">
        <v>236</v>
      </c>
      <c r="B185" s="3">
        <f>'C. Basanite FC 10kbar'!A187</f>
        <v>181</v>
      </c>
      <c r="C185" s="2">
        <f>'C. Basanite FC 10kbar'!C187</f>
        <v>1219</v>
      </c>
      <c r="D185" s="2">
        <f>'C. Basanite FC 10kbar'!D187</f>
        <v>10000</v>
      </c>
      <c r="E185" s="5">
        <f>'B. LLD classification'!EA229</f>
        <v>2.8962850064327528</v>
      </c>
      <c r="F185" s="5">
        <f>'C. Basanite FC 10kbar'!L187</f>
        <v>0.82109600000000005</v>
      </c>
      <c r="G185" s="6">
        <f>'C. Basanite FC 10kbar'!N187</f>
        <v>92.720821999999998</v>
      </c>
      <c r="H185" s="7">
        <f t="shared" si="36"/>
        <v>7.2791780000000017</v>
      </c>
      <c r="I185" s="8">
        <f>'C. Basanite FC 10kbar'!R187</f>
        <v>40.513646000000001</v>
      </c>
      <c r="J185" s="9">
        <f>'C. Basanite FC 10kbar'!S187</f>
        <v>3.6256900000000001</v>
      </c>
      <c r="K185" s="9">
        <f>'C. Basanite FC 10kbar'!T187</f>
        <v>14.031313000000001</v>
      </c>
      <c r="L185" s="9">
        <f>'C. Basanite FC 10kbar'!U187</f>
        <v>2.113273</v>
      </c>
      <c r="M185" s="9">
        <f>'C. Basanite FC 10kbar'!V187</f>
        <v>10.133020999999999</v>
      </c>
      <c r="N185" s="9">
        <f>'C. Basanite FC 10kbar'!W187</f>
        <v>0.18407999999999999</v>
      </c>
      <c r="O185" s="9">
        <f>'C. Basanite FC 10kbar'!X187</f>
        <v>8.4616439999999997</v>
      </c>
      <c r="P185" s="9">
        <f>'C. Basanite FC 10kbar'!Y187</f>
        <v>12.212638</v>
      </c>
      <c r="Q185" s="9">
        <f>'C. Basanite FC 10kbar'!Z187</f>
        <v>1.6531899999999999</v>
      </c>
      <c r="R185" s="9">
        <f>'C. Basanite FC 10kbar'!AA187</f>
        <v>2.9116759999999999</v>
      </c>
      <c r="S185" s="9">
        <f>'C. Basanite FC 10kbar'!AB187</f>
        <v>1.7940309999999999</v>
      </c>
      <c r="T185" s="9">
        <f>'C. Basanite FC 10kbar'!AC187</f>
        <v>2.3657979999999998</v>
      </c>
      <c r="U185" s="10">
        <f>'C. Basanite FC 10kbar'!AH187</f>
        <v>0.109279</v>
      </c>
      <c r="V185" s="5">
        <f>'C. Basanite FC 10kbar'!AI187</f>
        <v>0.52689399999999997</v>
      </c>
      <c r="W185" s="5"/>
      <c r="X185" s="5"/>
      <c r="Y185" s="5"/>
      <c r="Z185" s="5"/>
      <c r="AA185" s="5"/>
      <c r="AB185" s="5">
        <f>'C. Basanite FC 10kbar'!AJ187</f>
        <v>0</v>
      </c>
      <c r="AC185" s="5">
        <f>'C. Basanite FC 10kbar'!AK187</f>
        <v>7.0540000000000005E-2</v>
      </c>
      <c r="AD185" s="10">
        <f>'C. Basanite FC 10kbar'!AL187</f>
        <v>4.490386</v>
      </c>
      <c r="AE185" s="5">
        <f>'C. Basanite FC 10kbar'!AM187</f>
        <v>1.8072760000000001</v>
      </c>
      <c r="AF185" s="5"/>
      <c r="AG185" s="5"/>
      <c r="AH185" s="5"/>
      <c r="AI185" s="5"/>
      <c r="AJ185" s="5"/>
      <c r="AK185" s="5">
        <f>'C. Basanite FC 10kbar'!AN187</f>
        <v>0</v>
      </c>
      <c r="AL185" s="5">
        <f>'C. Basanite FC 10kbar'!AO187</f>
        <v>0.27480300000000002</v>
      </c>
      <c r="AM185" s="10">
        <f t="shared" si="31"/>
        <v>4.5996649999999999</v>
      </c>
      <c r="AN185" s="5">
        <f t="shared" si="32"/>
        <v>2.3341700000000003</v>
      </c>
      <c r="AO185" s="5"/>
      <c r="AP185" s="5"/>
      <c r="AQ185" s="5"/>
      <c r="AR185" s="5"/>
      <c r="AS185" s="5"/>
      <c r="AT185" s="5">
        <f t="shared" si="33"/>
        <v>0</v>
      </c>
      <c r="AU185" s="5">
        <f t="shared" si="34"/>
        <v>0.34534300000000001</v>
      </c>
      <c r="AV185" s="10">
        <f t="shared" si="35"/>
        <v>92.720821999999998</v>
      </c>
      <c r="AW185" s="48">
        <f t="shared" si="30"/>
        <v>100</v>
      </c>
    </row>
    <row r="186" spans="1:49" x14ac:dyDescent="0.3">
      <c r="A186" s="2" t="s">
        <v>236</v>
      </c>
      <c r="B186" s="3">
        <f>'C. Basanite FC 10kbar'!A188</f>
        <v>182</v>
      </c>
      <c r="C186" s="2">
        <f>'C. Basanite FC 10kbar'!C188</f>
        <v>1218</v>
      </c>
      <c r="D186" s="2">
        <f>'C. Basanite FC 10kbar'!D188</f>
        <v>10000</v>
      </c>
      <c r="E186" s="5">
        <f>'B. LLD classification'!EA230</f>
        <v>2.895555689718345</v>
      </c>
      <c r="F186" s="5">
        <f>'C. Basanite FC 10kbar'!L188</f>
        <v>0.82598899999999997</v>
      </c>
      <c r="G186" s="6">
        <f>'C. Basanite FC 10kbar'!N188</f>
        <v>92.022430999999997</v>
      </c>
      <c r="H186" s="7">
        <f t="shared" si="36"/>
        <v>7.9775690000000026</v>
      </c>
      <c r="I186" s="8">
        <f>'C. Basanite FC 10kbar'!R188</f>
        <v>40.532187999999998</v>
      </c>
      <c r="J186" s="9">
        <f>'C. Basanite FC 10kbar'!S188</f>
        <v>3.6234359999999999</v>
      </c>
      <c r="K186" s="9">
        <f>'C. Basanite FC 10kbar'!T188</f>
        <v>14.078923</v>
      </c>
      <c r="L186" s="9">
        <f>'C. Basanite FC 10kbar'!U188</f>
        <v>2.1091660000000001</v>
      </c>
      <c r="M186" s="9">
        <f>'C. Basanite FC 10kbar'!V188</f>
        <v>10.167933</v>
      </c>
      <c r="N186" s="9">
        <f>'C. Basanite FC 10kbar'!W188</f>
        <v>0.18521699999999999</v>
      </c>
      <c r="O186" s="9">
        <f>'C. Basanite FC 10kbar'!X188</f>
        <v>8.4033449999999998</v>
      </c>
      <c r="P186" s="9">
        <f>'C. Basanite FC 10kbar'!Y188</f>
        <v>12.14161</v>
      </c>
      <c r="Q186" s="9">
        <f>'C. Basanite FC 10kbar'!Z188</f>
        <v>1.6640200000000001</v>
      </c>
      <c r="R186" s="9">
        <f>'C. Basanite FC 10kbar'!AA188</f>
        <v>2.9337740000000001</v>
      </c>
      <c r="S186" s="9">
        <f>'C. Basanite FC 10kbar'!AB188</f>
        <v>1.7778940000000001</v>
      </c>
      <c r="T186" s="9">
        <f>'C. Basanite FC 10kbar'!AC188</f>
        <v>2.3824939999999999</v>
      </c>
      <c r="U186" s="10">
        <f>'C. Basanite FC 10kbar'!AH188</f>
        <v>0.110391</v>
      </c>
      <c r="V186" s="5">
        <f>'C. Basanite FC 10kbar'!AI188</f>
        <v>0.52717000000000003</v>
      </c>
      <c r="W186" s="5"/>
      <c r="X186" s="5"/>
      <c r="Y186" s="5"/>
      <c r="Z186" s="5"/>
      <c r="AA186" s="5"/>
      <c r="AB186" s="5">
        <f>'C. Basanite FC 10kbar'!AJ188</f>
        <v>0</v>
      </c>
      <c r="AC186" s="5">
        <f>'C. Basanite FC 10kbar'!AK188</f>
        <v>6.9616999999999998E-2</v>
      </c>
      <c r="AD186" s="10">
        <f>'C. Basanite FC 10kbar'!AL188</f>
        <v>4.5981449999999997</v>
      </c>
      <c r="AE186" s="5">
        <f>'C. Basanite FC 10kbar'!AM188</f>
        <v>2.3319260000000002</v>
      </c>
      <c r="AF186" s="5"/>
      <c r="AG186" s="5"/>
      <c r="AH186" s="5"/>
      <c r="AI186" s="5"/>
      <c r="AJ186" s="5"/>
      <c r="AK186" s="5">
        <f>'C. Basanite FC 10kbar'!AN188</f>
        <v>0</v>
      </c>
      <c r="AL186" s="5">
        <f>'C. Basanite FC 10kbar'!AO188</f>
        <v>0.34031899999999998</v>
      </c>
      <c r="AM186" s="10">
        <f t="shared" si="31"/>
        <v>4.7085359999999996</v>
      </c>
      <c r="AN186" s="5">
        <f t="shared" si="32"/>
        <v>2.8590960000000001</v>
      </c>
      <c r="AO186" s="5"/>
      <c r="AP186" s="5"/>
      <c r="AQ186" s="5"/>
      <c r="AR186" s="5"/>
      <c r="AS186" s="5"/>
      <c r="AT186" s="5">
        <f t="shared" si="33"/>
        <v>0</v>
      </c>
      <c r="AU186" s="5">
        <f t="shared" si="34"/>
        <v>0.40993599999999997</v>
      </c>
      <c r="AV186" s="10">
        <f t="shared" si="35"/>
        <v>92.022430999999997</v>
      </c>
      <c r="AW186" s="48">
        <f t="shared" si="30"/>
        <v>99.999999000000003</v>
      </c>
    </row>
    <row r="187" spans="1:49" x14ac:dyDescent="0.3">
      <c r="A187" s="2" t="s">
        <v>236</v>
      </c>
      <c r="B187" s="3">
        <f>'C. Basanite FC 10kbar'!A189</f>
        <v>183</v>
      </c>
      <c r="C187" s="2">
        <f>'C. Basanite FC 10kbar'!C189</f>
        <v>1217</v>
      </c>
      <c r="D187" s="2">
        <f>'C. Basanite FC 10kbar'!D189</f>
        <v>10000</v>
      </c>
      <c r="E187" s="5">
        <f>'B. LLD classification'!EA231</f>
        <v>2.8947705603391336</v>
      </c>
      <c r="F187" s="5">
        <f>'C. Basanite FC 10kbar'!L189</f>
        <v>0.83103199999999999</v>
      </c>
      <c r="G187" s="6">
        <f>'C. Basanite FC 10kbar'!N189</f>
        <v>91.322805000000002</v>
      </c>
      <c r="H187" s="7">
        <f t="shared" si="36"/>
        <v>8.6771949999999975</v>
      </c>
      <c r="I187" s="8">
        <f>'C. Basanite FC 10kbar'!R189</f>
        <v>40.553029000000002</v>
      </c>
      <c r="J187" s="9">
        <f>'C. Basanite FC 10kbar'!S189</f>
        <v>3.61958</v>
      </c>
      <c r="K187" s="9">
        <f>'C. Basanite FC 10kbar'!T189</f>
        <v>14.126023999999999</v>
      </c>
      <c r="L187" s="9">
        <f>'C. Basanite FC 10kbar'!U189</f>
        <v>2.1047980000000002</v>
      </c>
      <c r="M187" s="9">
        <f>'C. Basanite FC 10kbar'!V189</f>
        <v>10.203135</v>
      </c>
      <c r="N187" s="9">
        <f>'C. Basanite FC 10kbar'!W189</f>
        <v>0.18636800000000001</v>
      </c>
      <c r="O187" s="9">
        <f>'C. Basanite FC 10kbar'!X189</f>
        <v>8.3444880000000001</v>
      </c>
      <c r="P187" s="9">
        <f>'C. Basanite FC 10kbar'!Y189</f>
        <v>12.069862000000001</v>
      </c>
      <c r="Q187" s="9">
        <f>'C. Basanite FC 10kbar'!Z189</f>
        <v>1.675038</v>
      </c>
      <c r="R187" s="9">
        <f>'C. Basanite FC 10kbar'!AA189</f>
        <v>2.9562499999999998</v>
      </c>
      <c r="S187" s="9">
        <f>'C. Basanite FC 10kbar'!AB189</f>
        <v>1.7619320000000001</v>
      </c>
      <c r="T187" s="9">
        <f>'C. Basanite FC 10kbar'!AC189</f>
        <v>2.3994949999999999</v>
      </c>
      <c r="U187" s="10">
        <f>'C. Basanite FC 10kbar'!AH189</f>
        <v>0.111832</v>
      </c>
      <c r="V187" s="5">
        <f>'C. Basanite FC 10kbar'!AI189</f>
        <v>0.52782700000000005</v>
      </c>
      <c r="W187" s="5"/>
      <c r="X187" s="5"/>
      <c r="Y187" s="5"/>
      <c r="Z187" s="5"/>
      <c r="AA187" s="5"/>
      <c r="AB187" s="5">
        <f>'C. Basanite FC 10kbar'!AJ189</f>
        <v>0</v>
      </c>
      <c r="AC187" s="5">
        <f>'C. Basanite FC 10kbar'!AK189</f>
        <v>6.8758E-2</v>
      </c>
      <c r="AD187" s="10">
        <f>'C. Basanite FC 10kbar'!AL189</f>
        <v>4.7070160000000003</v>
      </c>
      <c r="AE187" s="5">
        <f>'C. Basanite FC 10kbar'!AM189</f>
        <v>2.856849</v>
      </c>
      <c r="AF187" s="5"/>
      <c r="AG187" s="5"/>
      <c r="AH187" s="5"/>
      <c r="AI187" s="5"/>
      <c r="AJ187" s="5"/>
      <c r="AK187" s="5">
        <f>'C. Basanite FC 10kbar'!AN189</f>
        <v>0</v>
      </c>
      <c r="AL187" s="5">
        <f>'C. Basanite FC 10kbar'!AO189</f>
        <v>0.40491300000000002</v>
      </c>
      <c r="AM187" s="10">
        <f t="shared" si="31"/>
        <v>4.818848</v>
      </c>
      <c r="AN187" s="5">
        <f t="shared" si="32"/>
        <v>3.3846759999999998</v>
      </c>
      <c r="AO187" s="5"/>
      <c r="AP187" s="5"/>
      <c r="AQ187" s="5"/>
      <c r="AR187" s="5"/>
      <c r="AS187" s="5"/>
      <c r="AT187" s="5">
        <f t="shared" si="33"/>
        <v>0</v>
      </c>
      <c r="AU187" s="5">
        <f t="shared" si="34"/>
        <v>0.47367100000000001</v>
      </c>
      <c r="AV187" s="10">
        <f t="shared" si="35"/>
        <v>91.322805000000002</v>
      </c>
      <c r="AW187" s="48">
        <f t="shared" si="30"/>
        <v>100</v>
      </c>
    </row>
    <row r="188" spans="1:49" x14ac:dyDescent="0.3">
      <c r="A188" s="2" t="s">
        <v>236</v>
      </c>
      <c r="B188" s="3">
        <f>'C. Basanite FC 10kbar'!A190</f>
        <v>184</v>
      </c>
      <c r="C188" s="2">
        <f>'C. Basanite FC 10kbar'!C190</f>
        <v>1216</v>
      </c>
      <c r="D188" s="2">
        <f>'C. Basanite FC 10kbar'!D190</f>
        <v>10000</v>
      </c>
      <c r="E188" s="5">
        <f>'B. LLD classification'!EA232</f>
        <v>2.8939232015576697</v>
      </c>
      <c r="F188" s="5">
        <f>'C. Basanite FC 10kbar'!L190</f>
        <v>0.83624799999999999</v>
      </c>
      <c r="G188" s="6">
        <f>'C. Basanite FC 10kbar'!N190</f>
        <v>90.621211000000002</v>
      </c>
      <c r="H188" s="7">
        <f t="shared" si="36"/>
        <v>9.3787889999999976</v>
      </c>
      <c r="I188" s="8">
        <f>'C. Basanite FC 10kbar'!R190</f>
        <v>40.576540000000001</v>
      </c>
      <c r="J188" s="9">
        <f>'C. Basanite FC 10kbar'!S190</f>
        <v>3.6138910000000002</v>
      </c>
      <c r="K188" s="9">
        <f>'C. Basanite FC 10kbar'!T190</f>
        <v>14.172523</v>
      </c>
      <c r="L188" s="9">
        <f>'C. Basanite FC 10kbar'!U190</f>
        <v>2.1001629999999998</v>
      </c>
      <c r="M188" s="9">
        <f>'C. Basanite FC 10kbar'!V190</f>
        <v>10.238645999999999</v>
      </c>
      <c r="N188" s="9">
        <f>'C. Basanite FC 10kbar'!W190</f>
        <v>0.18753500000000001</v>
      </c>
      <c r="O188" s="9">
        <f>'C. Basanite FC 10kbar'!X190</f>
        <v>8.2850040000000007</v>
      </c>
      <c r="P188" s="9">
        <f>'C. Basanite FC 10kbar'!Y190</f>
        <v>11.997337999999999</v>
      </c>
      <c r="Q188" s="9">
        <f>'C. Basanite FC 10kbar'!Z190</f>
        <v>1.686261</v>
      </c>
      <c r="R188" s="9">
        <f>'C. Basanite FC 10kbar'!AA190</f>
        <v>2.9791370000000001</v>
      </c>
      <c r="S188" s="9">
        <f>'C. Basanite FC 10kbar'!AB190</f>
        <v>1.7461359999999999</v>
      </c>
      <c r="T188" s="9">
        <f>'C. Basanite FC 10kbar'!AC190</f>
        <v>2.4168270000000001</v>
      </c>
      <c r="U188" s="10">
        <f>'C. Basanite FC 10kbar'!AH190</f>
        <v>0.11364200000000001</v>
      </c>
      <c r="V188" s="5">
        <f>'C. Basanite FC 10kbar'!AI190</f>
        <v>0.52878400000000003</v>
      </c>
      <c r="W188" s="5"/>
      <c r="X188" s="5"/>
      <c r="Y188" s="5"/>
      <c r="Z188" s="5"/>
      <c r="AA188" s="5"/>
      <c r="AB188" s="5">
        <f>'C. Basanite FC 10kbar'!AJ190</f>
        <v>0</v>
      </c>
      <c r="AC188" s="5">
        <f>'C. Basanite FC 10kbar'!AK190</f>
        <v>6.7960000000000007E-2</v>
      </c>
      <c r="AD188" s="10">
        <f>'C. Basanite FC 10kbar'!AL190</f>
        <v>4.8173269999999997</v>
      </c>
      <c r="AE188" s="5">
        <f>'C. Basanite FC 10kbar'!AM190</f>
        <v>3.382428</v>
      </c>
      <c r="AF188" s="5"/>
      <c r="AG188" s="5"/>
      <c r="AH188" s="5"/>
      <c r="AI188" s="5"/>
      <c r="AJ188" s="5"/>
      <c r="AK188" s="5">
        <f>'C. Basanite FC 10kbar'!AN190</f>
        <v>0</v>
      </c>
      <c r="AL188" s="5">
        <f>'C. Basanite FC 10kbar'!AO190</f>
        <v>0.46864800000000001</v>
      </c>
      <c r="AM188" s="10">
        <f t="shared" si="31"/>
        <v>4.9309689999999993</v>
      </c>
      <c r="AN188" s="5">
        <f t="shared" si="32"/>
        <v>3.9112119999999999</v>
      </c>
      <c r="AO188" s="5"/>
      <c r="AP188" s="5"/>
      <c r="AQ188" s="5"/>
      <c r="AR188" s="5"/>
      <c r="AS188" s="5"/>
      <c r="AT188" s="5">
        <f t="shared" si="33"/>
        <v>0</v>
      </c>
      <c r="AU188" s="5">
        <f t="shared" si="34"/>
        <v>0.53660799999999997</v>
      </c>
      <c r="AV188" s="10">
        <f t="shared" si="35"/>
        <v>90.621211000000002</v>
      </c>
      <c r="AW188" s="48">
        <f t="shared" si="30"/>
        <v>100</v>
      </c>
    </row>
    <row r="189" spans="1:49" x14ac:dyDescent="0.3">
      <c r="A189" s="2" t="s">
        <v>236</v>
      </c>
      <c r="B189" s="3">
        <f>'C. Basanite FC 10kbar'!A191</f>
        <v>185</v>
      </c>
      <c r="C189" s="2">
        <f>'C. Basanite FC 10kbar'!C191</f>
        <v>1215</v>
      </c>
      <c r="D189" s="2">
        <f>'C. Basanite FC 10kbar'!D191</f>
        <v>10000</v>
      </c>
      <c r="E189" s="5">
        <f>'B. LLD classification'!EA233</f>
        <v>2.8930071125803902</v>
      </c>
      <c r="F189" s="5">
        <f>'C. Basanite FC 10kbar'!L191</f>
        <v>0.84166300000000005</v>
      </c>
      <c r="G189" s="6">
        <f>'C. Basanite FC 10kbar'!N191</f>
        <v>89.917141000000001</v>
      </c>
      <c r="H189" s="7">
        <f t="shared" si="36"/>
        <v>10.082858999999999</v>
      </c>
      <c r="I189" s="8">
        <f>'C. Basanite FC 10kbar'!R191</f>
        <v>40.603116</v>
      </c>
      <c r="J189" s="9">
        <f>'C. Basanite FC 10kbar'!S191</f>
        <v>3.6061209999999999</v>
      </c>
      <c r="K189" s="9">
        <f>'C. Basanite FC 10kbar'!T191</f>
        <v>14.218301</v>
      </c>
      <c r="L189" s="9">
        <f>'C. Basanite FC 10kbar'!U191</f>
        <v>2.0952639999999998</v>
      </c>
      <c r="M189" s="9">
        <f>'C. Basanite FC 10kbar'!V191</f>
        <v>10.274468000000001</v>
      </c>
      <c r="N189" s="9">
        <f>'C. Basanite FC 10kbar'!W191</f>
        <v>0.188718</v>
      </c>
      <c r="O189" s="9">
        <f>'C. Basanite FC 10kbar'!X191</f>
        <v>8.2248300000000008</v>
      </c>
      <c r="P189" s="9">
        <f>'C. Basanite FC 10kbar'!Y191</f>
        <v>11.924010000000001</v>
      </c>
      <c r="Q189" s="9">
        <f>'C. Basanite FC 10kbar'!Z191</f>
        <v>1.6977070000000001</v>
      </c>
      <c r="R189" s="9">
        <f>'C. Basanite FC 10kbar'!AA191</f>
        <v>3.0024639999999998</v>
      </c>
      <c r="S189" s="9">
        <f>'C. Basanite FC 10kbar'!AB191</f>
        <v>1.7304919999999999</v>
      </c>
      <c r="T189" s="9">
        <f>'C. Basanite FC 10kbar'!AC191</f>
        <v>2.4345110000000001</v>
      </c>
      <c r="U189" s="10">
        <f>'C. Basanite FC 10kbar'!AH191</f>
        <v>0.115823</v>
      </c>
      <c r="V189" s="5">
        <f>'C. Basanite FC 10kbar'!AI191</f>
        <v>0.52983000000000002</v>
      </c>
      <c r="W189" s="5"/>
      <c r="X189" s="5"/>
      <c r="Y189" s="5"/>
      <c r="Z189" s="5"/>
      <c r="AA189" s="5"/>
      <c r="AB189" s="5">
        <f>'C. Basanite FC 10kbar'!AJ191</f>
        <v>0</v>
      </c>
      <c r="AC189" s="5">
        <f>'C. Basanite FC 10kbar'!AK191</f>
        <v>6.7213999999999996E-2</v>
      </c>
      <c r="AD189" s="10">
        <f>'C. Basanite FC 10kbar'!AL191</f>
        <v>4.9294460000000004</v>
      </c>
      <c r="AE189" s="5">
        <f>'C. Basanite FC 10kbar'!AM191</f>
        <v>3.9089610000000001</v>
      </c>
      <c r="AF189" s="5"/>
      <c r="AG189" s="5"/>
      <c r="AH189" s="5"/>
      <c r="AI189" s="5"/>
      <c r="AJ189" s="5"/>
      <c r="AK189" s="5">
        <f>'C. Basanite FC 10kbar'!AN191</f>
        <v>0</v>
      </c>
      <c r="AL189" s="5">
        <f>'C. Basanite FC 10kbar'!AO191</f>
        <v>0.53158499999999997</v>
      </c>
      <c r="AM189" s="10">
        <f t="shared" si="31"/>
        <v>5.0452690000000002</v>
      </c>
      <c r="AN189" s="5">
        <f t="shared" si="32"/>
        <v>4.4387910000000002</v>
      </c>
      <c r="AO189" s="5"/>
      <c r="AP189" s="5"/>
      <c r="AQ189" s="5"/>
      <c r="AR189" s="5"/>
      <c r="AS189" s="5"/>
      <c r="AT189" s="5">
        <f t="shared" si="33"/>
        <v>0</v>
      </c>
      <c r="AU189" s="5">
        <f t="shared" si="34"/>
        <v>0.59879899999999997</v>
      </c>
      <c r="AV189" s="10">
        <f t="shared" si="35"/>
        <v>89.917141000000001</v>
      </c>
      <c r="AW189" s="48">
        <f t="shared" si="30"/>
        <v>100</v>
      </c>
    </row>
    <row r="190" spans="1:49" x14ac:dyDescent="0.3">
      <c r="A190" s="2" t="s">
        <v>236</v>
      </c>
      <c r="B190" s="3">
        <f>'C. Basanite FC 10kbar'!A192</f>
        <v>186</v>
      </c>
      <c r="C190" s="2">
        <f>'C. Basanite FC 10kbar'!C192</f>
        <v>1214</v>
      </c>
      <c r="D190" s="2">
        <f>'C. Basanite FC 10kbar'!D192</f>
        <v>10000</v>
      </c>
      <c r="E190" s="5">
        <f>'B. LLD classification'!EA234</f>
        <v>2.8920170987219036</v>
      </c>
      <c r="F190" s="5">
        <f>'C. Basanite FC 10kbar'!L192</f>
        <v>0.84729100000000002</v>
      </c>
      <c r="G190" s="6">
        <f>'C. Basanite FC 10kbar'!N192</f>
        <v>89.210639</v>
      </c>
      <c r="H190" s="7">
        <f t="shared" si="36"/>
        <v>10.789361</v>
      </c>
      <c r="I190" s="8">
        <f>'C. Basanite FC 10kbar'!R192</f>
        <v>40.633096000000002</v>
      </c>
      <c r="J190" s="9">
        <f>'C. Basanite FC 10kbar'!S192</f>
        <v>3.5960589999999999</v>
      </c>
      <c r="K190" s="9">
        <f>'C. Basanite FC 10kbar'!T192</f>
        <v>14.263232</v>
      </c>
      <c r="L190" s="9">
        <f>'C. Basanite FC 10kbar'!U192</f>
        <v>2.0901179999999999</v>
      </c>
      <c r="M190" s="9">
        <f>'C. Basanite FC 10kbar'!V192</f>
        <v>10.31057</v>
      </c>
      <c r="N190" s="9">
        <f>'C. Basanite FC 10kbar'!W192</f>
        <v>0.189915</v>
      </c>
      <c r="O190" s="9">
        <f>'C. Basanite FC 10kbar'!X192</f>
        <v>8.1639309999999998</v>
      </c>
      <c r="P190" s="9">
        <f>'C. Basanite FC 10kbar'!Y192</f>
        <v>11.849904</v>
      </c>
      <c r="Q190" s="9">
        <f>'C. Basanite FC 10kbar'!Z192</f>
        <v>1.7093849999999999</v>
      </c>
      <c r="R190" s="9">
        <f>'C. Basanite FC 10kbar'!AA192</f>
        <v>3.0262419999999999</v>
      </c>
      <c r="S190" s="9">
        <f>'C. Basanite FC 10kbar'!AB192</f>
        <v>1.7149920000000001</v>
      </c>
      <c r="T190" s="9">
        <f>'C. Basanite FC 10kbar'!AC192</f>
        <v>2.4525549999999998</v>
      </c>
      <c r="U190" s="10">
        <f>'C. Basanite FC 10kbar'!AH192</f>
        <v>0.11827500000000001</v>
      </c>
      <c r="V190" s="5">
        <f>'C. Basanite FC 10kbar'!AI192</f>
        <v>0.53053799999999995</v>
      </c>
      <c r="W190" s="5"/>
      <c r="X190" s="5"/>
      <c r="Y190" s="5"/>
      <c r="Z190" s="5"/>
      <c r="AA190" s="5"/>
      <c r="AB190" s="5">
        <f>'C. Basanite FC 10kbar'!AJ192</f>
        <v>0</v>
      </c>
      <c r="AC190" s="5">
        <f>'C. Basanite FC 10kbar'!AK192</f>
        <v>6.6489000000000006E-2</v>
      </c>
      <c r="AD190" s="10">
        <f>'C. Basanite FC 10kbar'!AL192</f>
        <v>5.0437459999999996</v>
      </c>
      <c r="AE190" s="5">
        <f>'C. Basanite FC 10kbar'!AM192</f>
        <v>4.4365370000000004</v>
      </c>
      <c r="AF190" s="5"/>
      <c r="AG190" s="5"/>
      <c r="AH190" s="5"/>
      <c r="AI190" s="5"/>
      <c r="AJ190" s="5"/>
      <c r="AK190" s="5">
        <f>'C. Basanite FC 10kbar'!AN192</f>
        <v>0</v>
      </c>
      <c r="AL190" s="5">
        <f>'C. Basanite FC 10kbar'!AO192</f>
        <v>0.59377599999999997</v>
      </c>
      <c r="AM190" s="10">
        <f t="shared" si="31"/>
        <v>5.1620209999999993</v>
      </c>
      <c r="AN190" s="5">
        <f t="shared" si="32"/>
        <v>4.9670750000000004</v>
      </c>
      <c r="AO190" s="5"/>
      <c r="AP190" s="5"/>
      <c r="AQ190" s="5"/>
      <c r="AR190" s="5"/>
      <c r="AS190" s="5"/>
      <c r="AT190" s="5">
        <f t="shared" si="33"/>
        <v>0</v>
      </c>
      <c r="AU190" s="5">
        <f t="shared" si="34"/>
        <v>0.66026499999999999</v>
      </c>
      <c r="AV190" s="10">
        <f t="shared" si="35"/>
        <v>89.210639</v>
      </c>
      <c r="AW190" s="48">
        <f t="shared" si="30"/>
        <v>100</v>
      </c>
    </row>
    <row r="191" spans="1:49" x14ac:dyDescent="0.3">
      <c r="A191" s="2" t="s">
        <v>236</v>
      </c>
      <c r="B191" s="3">
        <f>'C. Basanite FC 10kbar'!A193</f>
        <v>187</v>
      </c>
      <c r="C191" s="2">
        <f>'C. Basanite FC 10kbar'!C193</f>
        <v>1213</v>
      </c>
      <c r="D191" s="2">
        <f>'C. Basanite FC 10kbar'!D193</f>
        <v>10000</v>
      </c>
      <c r="E191" s="5">
        <f>'B. LLD classification'!EA235</f>
        <v>2.890764585167354</v>
      </c>
      <c r="F191" s="5">
        <f>'C. Basanite FC 10kbar'!L193</f>
        <v>0.85433099999999995</v>
      </c>
      <c r="G191" s="6">
        <f>'C. Basanite FC 10kbar'!N193</f>
        <v>88.472724999999997</v>
      </c>
      <c r="H191" s="7">
        <f t="shared" si="36"/>
        <v>11.527275000000003</v>
      </c>
      <c r="I191" s="8">
        <f>'C. Basanite FC 10kbar'!R193</f>
        <v>40.678944999999999</v>
      </c>
      <c r="J191" s="9">
        <f>'C. Basanite FC 10kbar'!S193</f>
        <v>3.5833400000000002</v>
      </c>
      <c r="K191" s="9">
        <f>'C. Basanite FC 10kbar'!T193</f>
        <v>14.299559</v>
      </c>
      <c r="L191" s="9">
        <f>'C. Basanite FC 10kbar'!U193</f>
        <v>2.0791110000000002</v>
      </c>
      <c r="M191" s="9">
        <f>'C. Basanite FC 10kbar'!V193</f>
        <v>10.345151</v>
      </c>
      <c r="N191" s="9">
        <f>'C. Basanite FC 10kbar'!W193</f>
        <v>0.191195</v>
      </c>
      <c r="O191" s="9">
        <f>'C. Basanite FC 10kbar'!X193</f>
        <v>8.1000720000000008</v>
      </c>
      <c r="P191" s="9">
        <f>'C. Basanite FC 10kbar'!Y193</f>
        <v>11.777749999999999</v>
      </c>
      <c r="Q191" s="9">
        <f>'C. Basanite FC 10kbar'!Z193</f>
        <v>1.7218560000000001</v>
      </c>
      <c r="R191" s="9">
        <f>'C. Basanite FC 10kbar'!AA193</f>
        <v>3.0514830000000002</v>
      </c>
      <c r="S191" s="9">
        <f>'C. Basanite FC 10kbar'!AB193</f>
        <v>1.699776</v>
      </c>
      <c r="T191" s="9">
        <f>'C. Basanite FC 10kbar'!AC193</f>
        <v>2.471762</v>
      </c>
      <c r="U191" s="10">
        <f>'C. Basanite FC 10kbar'!AH193</f>
        <v>0.118979</v>
      </c>
      <c r="V191" s="5">
        <f>'C. Basanite FC 10kbar'!AI193</f>
        <v>0.533721</v>
      </c>
      <c r="W191" s="5"/>
      <c r="X191" s="5"/>
      <c r="Y191" s="5"/>
      <c r="Z191" s="5"/>
      <c r="AA191" s="5"/>
      <c r="AB191" s="5">
        <f>'C. Basanite FC 10kbar'!AJ193</f>
        <v>2.7376999999999999E-2</v>
      </c>
      <c r="AC191" s="5">
        <f>'C. Basanite FC 10kbar'!AK193</f>
        <v>6.6640000000000005E-2</v>
      </c>
      <c r="AD191" s="10">
        <f>'C. Basanite FC 10kbar'!AL193</f>
        <v>5.1604970000000003</v>
      </c>
      <c r="AE191" s="5">
        <f>'C. Basanite FC 10kbar'!AM193</f>
        <v>4.9648180000000002</v>
      </c>
      <c r="AF191" s="5"/>
      <c r="AG191" s="5"/>
      <c r="AH191" s="5"/>
      <c r="AI191" s="5"/>
      <c r="AJ191" s="5"/>
      <c r="AK191" s="5">
        <f>'C. Basanite FC 10kbar'!AN193</f>
        <v>0</v>
      </c>
      <c r="AL191" s="5">
        <f>'C. Basanite FC 10kbar'!AO193</f>
        <v>0.65524199999999999</v>
      </c>
      <c r="AM191" s="10">
        <f t="shared" si="31"/>
        <v>5.2794760000000007</v>
      </c>
      <c r="AN191" s="5">
        <f t="shared" si="32"/>
        <v>5.4985390000000001</v>
      </c>
      <c r="AO191" s="5"/>
      <c r="AP191" s="5"/>
      <c r="AQ191" s="5"/>
      <c r="AR191" s="5"/>
      <c r="AS191" s="5"/>
      <c r="AT191" s="5">
        <f t="shared" si="33"/>
        <v>2.7376999999999999E-2</v>
      </c>
      <c r="AU191" s="5">
        <f t="shared" si="34"/>
        <v>0.72188200000000002</v>
      </c>
      <c r="AV191" s="10">
        <f t="shared" si="35"/>
        <v>88.472724999999997</v>
      </c>
      <c r="AW191" s="48">
        <f t="shared" si="30"/>
        <v>99.999999000000003</v>
      </c>
    </row>
    <row r="192" spans="1:49" x14ac:dyDescent="0.3">
      <c r="A192" s="2" t="s">
        <v>236</v>
      </c>
      <c r="B192" s="3">
        <f>'C. Basanite FC 10kbar'!A194</f>
        <v>188</v>
      </c>
      <c r="C192" s="2">
        <f>'C. Basanite FC 10kbar'!C194</f>
        <v>1212</v>
      </c>
      <c r="D192" s="2">
        <f>'C. Basanite FC 10kbar'!D194</f>
        <v>10000</v>
      </c>
      <c r="E192" s="5">
        <f>'B. LLD classification'!EA236</f>
        <v>2.8891787962035806</v>
      </c>
      <c r="F192" s="5">
        <f>'C. Basanite FC 10kbar'!L194</f>
        <v>0.862784</v>
      </c>
      <c r="G192" s="6">
        <f>'C. Basanite FC 10kbar'!N194</f>
        <v>87.697359000000006</v>
      </c>
      <c r="H192" s="7">
        <f t="shared" si="36"/>
        <v>12.302640999999994</v>
      </c>
      <c r="I192" s="8">
        <f>'C. Basanite FC 10kbar'!R194</f>
        <v>40.744808999999997</v>
      </c>
      <c r="J192" s="9">
        <f>'C. Basanite FC 10kbar'!S194</f>
        <v>3.5682070000000001</v>
      </c>
      <c r="K192" s="9">
        <f>'C. Basanite FC 10kbar'!T194</f>
        <v>14.325205</v>
      </c>
      <c r="L192" s="9">
        <f>'C. Basanite FC 10kbar'!U194</f>
        <v>2.0598019999999999</v>
      </c>
      <c r="M192" s="9">
        <f>'C. Basanite FC 10kbar'!V194</f>
        <v>10.376849999999999</v>
      </c>
      <c r="N192" s="9">
        <f>'C. Basanite FC 10kbar'!W194</f>
        <v>0.192577</v>
      </c>
      <c r="O192" s="9">
        <f>'C. Basanite FC 10kbar'!X194</f>
        <v>8.0325570000000006</v>
      </c>
      <c r="P192" s="9">
        <f>'C. Basanite FC 10kbar'!Y194</f>
        <v>11.709051000000001</v>
      </c>
      <c r="Q192" s="9">
        <f>'C. Basanite FC 10kbar'!Z194</f>
        <v>1.7352780000000001</v>
      </c>
      <c r="R192" s="9">
        <f>'C. Basanite FC 10kbar'!AA194</f>
        <v>3.078462</v>
      </c>
      <c r="S192" s="9">
        <f>'C. Basanite FC 10kbar'!AB194</f>
        <v>1.6848540000000001</v>
      </c>
      <c r="T192" s="9">
        <f>'C. Basanite FC 10kbar'!AC194</f>
        <v>2.4923489999999999</v>
      </c>
      <c r="U192" s="10">
        <f>'C. Basanite FC 10kbar'!AH194</f>
        <v>0.118489</v>
      </c>
      <c r="V192" s="5">
        <f>'C. Basanite FC 10kbar'!AI194</f>
        <v>0.53385400000000005</v>
      </c>
      <c r="W192" s="5"/>
      <c r="X192" s="5"/>
      <c r="Y192" s="5"/>
      <c r="Z192" s="5"/>
      <c r="AA192" s="5"/>
      <c r="AB192" s="5">
        <f>'C. Basanite FC 10kbar'!AJ194</f>
        <v>6.6535999999999998E-2</v>
      </c>
      <c r="AC192" s="5">
        <f>'C. Basanite FC 10kbar'!AK194</f>
        <v>6.6990999999999995E-2</v>
      </c>
      <c r="AD192" s="10">
        <f>'C. Basanite FC 10kbar'!AL194</f>
        <v>5.277952</v>
      </c>
      <c r="AE192" s="5">
        <f>'C. Basanite FC 10kbar'!AM194</f>
        <v>5.4962809999999998</v>
      </c>
      <c r="AF192" s="5"/>
      <c r="AG192" s="5"/>
      <c r="AH192" s="5"/>
      <c r="AI192" s="5"/>
      <c r="AJ192" s="5"/>
      <c r="AK192" s="5">
        <f>'C. Basanite FC 10kbar'!AN194</f>
        <v>2.5680999999999999E-2</v>
      </c>
      <c r="AL192" s="5">
        <f>'C. Basanite FC 10kbar'!AO194</f>
        <v>0.716858</v>
      </c>
      <c r="AM192" s="10">
        <f t="shared" si="31"/>
        <v>5.3964410000000003</v>
      </c>
      <c r="AN192" s="5">
        <f t="shared" si="32"/>
        <v>6.0301349999999996</v>
      </c>
      <c r="AO192" s="5"/>
      <c r="AP192" s="5"/>
      <c r="AQ192" s="5"/>
      <c r="AR192" s="5"/>
      <c r="AS192" s="5"/>
      <c r="AT192" s="5">
        <f t="shared" si="33"/>
        <v>9.2216999999999993E-2</v>
      </c>
      <c r="AU192" s="5">
        <f t="shared" si="34"/>
        <v>0.78384900000000002</v>
      </c>
      <c r="AV192" s="10">
        <f t="shared" si="35"/>
        <v>87.697359000000006</v>
      </c>
      <c r="AW192" s="49">
        <f t="shared" si="30"/>
        <v>100.00000100000001</v>
      </c>
    </row>
    <row r="193" spans="1:49" x14ac:dyDescent="0.3">
      <c r="A193" s="17"/>
      <c r="B193" s="17"/>
      <c r="C193" s="17"/>
      <c r="D193" s="17"/>
      <c r="E193" s="17"/>
      <c r="F193" s="17"/>
      <c r="G193" s="17"/>
      <c r="H193" s="18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23"/>
      <c r="X193" s="23"/>
      <c r="Y193" s="23"/>
      <c r="Z193" s="23"/>
      <c r="AA193" s="23"/>
      <c r="AB193" s="17"/>
      <c r="AC193" s="17"/>
      <c r="AD193" s="17"/>
      <c r="AE193" s="17"/>
      <c r="AF193" s="23"/>
      <c r="AG193" s="23"/>
      <c r="AH193" s="23"/>
      <c r="AI193" s="23"/>
      <c r="AJ193" s="23"/>
      <c r="AK193" s="17"/>
      <c r="AL193" s="17"/>
      <c r="AM193" s="17"/>
      <c r="AN193" s="17"/>
      <c r="AO193" s="23"/>
      <c r="AP193" s="23"/>
      <c r="AQ193" s="23"/>
      <c r="AR193" s="23"/>
      <c r="AS193" s="23"/>
      <c r="AT193" s="17"/>
      <c r="AU193" s="17"/>
      <c r="AV193" s="17"/>
      <c r="AW193" s="48"/>
    </row>
    <row r="194" spans="1:49" x14ac:dyDescent="0.3">
      <c r="A194" s="36" t="s">
        <v>1448</v>
      </c>
      <c r="B194" s="2">
        <f>'D. Nephelinite FC 10kbar'!A6</f>
        <v>0</v>
      </c>
      <c r="C194" s="2">
        <f>'D. Nephelinite FC 10kbar'!C6</f>
        <v>1400</v>
      </c>
      <c r="D194" s="2">
        <f>'D. Nephelinite FC 10kbar'!D6</f>
        <v>10000</v>
      </c>
      <c r="E194" s="5">
        <f>'B. LLD classification'!EA238</f>
        <v>2.7336222730481738</v>
      </c>
      <c r="F194" s="5">
        <f>'D. Nephelinite FC 10kbar'!L6</f>
        <v>-0.135489</v>
      </c>
      <c r="G194" s="6">
        <f>'D. Nephelinite FC 10kbar'!N6</f>
        <v>100</v>
      </c>
      <c r="H194" s="7">
        <f t="shared" si="36"/>
        <v>0</v>
      </c>
      <c r="I194" s="8">
        <f>'D. Nephelinite FC 10kbar'!R6</f>
        <v>37.97</v>
      </c>
      <c r="J194" s="9">
        <f>'D. Nephelinite FC 10kbar'!S6</f>
        <v>5.09</v>
      </c>
      <c r="K194" s="9">
        <f>'D. Nephelinite FC 10kbar'!T6</f>
        <v>12.22</v>
      </c>
      <c r="L194" s="9">
        <f>'D. Nephelinite FC 10kbar'!U6</f>
        <v>2.35</v>
      </c>
      <c r="M194" s="9">
        <f>'D. Nephelinite FC 10kbar'!V6</f>
        <v>11.77</v>
      </c>
      <c r="N194" s="9">
        <f>'D. Nephelinite FC 10kbar'!W6</f>
        <v>0.22</v>
      </c>
      <c r="O194" s="9">
        <f>'D. Nephelinite FC 10kbar'!X6</f>
        <v>6.56</v>
      </c>
      <c r="P194" s="9">
        <f>'D. Nephelinite FC 10kbar'!Y6</f>
        <v>12.31</v>
      </c>
      <c r="Q194" s="9">
        <f>'D. Nephelinite FC 10kbar'!Z6</f>
        <v>2.79</v>
      </c>
      <c r="R194" s="9">
        <f>'D. Nephelinite FC 10kbar'!AA6</f>
        <v>2.5</v>
      </c>
      <c r="S194" s="9">
        <f>'D. Nephelinite FC 10kbar'!AB6</f>
        <v>1.92</v>
      </c>
      <c r="T194" s="9">
        <f>'D. Nephelinite FC 10kbar'!AC6</f>
        <v>4.3</v>
      </c>
      <c r="U194" s="10">
        <f>'D. Nephelinite FC 10kbar'!AH6</f>
        <v>0</v>
      </c>
      <c r="V194" s="5">
        <f>'D. Nephelinite FC 10kbar'!AI6</f>
        <v>0</v>
      </c>
      <c r="W194" s="5"/>
      <c r="X194" s="5"/>
      <c r="Y194" s="5"/>
      <c r="Z194" s="5"/>
      <c r="AA194" s="5"/>
      <c r="AB194" s="5">
        <f>'D. Nephelinite FC 10kbar'!AJ6</f>
        <v>0</v>
      </c>
      <c r="AC194" s="5">
        <f>'D. Nephelinite FC 10kbar'!AK6</f>
        <v>0</v>
      </c>
      <c r="AD194" s="10">
        <f>'D. Nephelinite FC 10kbar'!AL6</f>
        <v>0</v>
      </c>
      <c r="AE194" s="5">
        <f>'D. Nephelinite FC 10kbar'!AM6</f>
        <v>0</v>
      </c>
      <c r="AF194" s="5"/>
      <c r="AG194" s="5"/>
      <c r="AH194" s="5"/>
      <c r="AI194" s="5"/>
      <c r="AJ194" s="5"/>
      <c r="AK194" s="5">
        <f>'D. Nephelinite FC 10kbar'!AN6</f>
        <v>0</v>
      </c>
      <c r="AL194" s="5">
        <f>'D. Nephelinite FC 10kbar'!AO6</f>
        <v>0</v>
      </c>
      <c r="AM194" s="10">
        <f t="shared" ref="AM194:AM225" si="37">U194+AD194</f>
        <v>0</v>
      </c>
      <c r="AN194" s="5">
        <f t="shared" ref="AN194:AN225" si="38">V194+AE194</f>
        <v>0</v>
      </c>
      <c r="AO194" s="5"/>
      <c r="AP194" s="5"/>
      <c r="AQ194" s="5"/>
      <c r="AR194" s="5"/>
      <c r="AS194" s="5"/>
      <c r="AT194" s="5">
        <f t="shared" ref="AT194:AT225" si="39">AB194+AK194</f>
        <v>0</v>
      </c>
      <c r="AU194" s="5">
        <f t="shared" ref="AU194:AU225" si="40">AC194+AL194</f>
        <v>0</v>
      </c>
      <c r="AV194" s="10">
        <f t="shared" ref="AV194:AV225" si="41">G194</f>
        <v>100</v>
      </c>
      <c r="AW194" s="50">
        <f t="shared" ref="AW194:AW257" si="42">SUM(AM194:AV194)</f>
        <v>100</v>
      </c>
    </row>
    <row r="195" spans="1:49" x14ac:dyDescent="0.3">
      <c r="A195" s="37" t="s">
        <v>1448</v>
      </c>
      <c r="B195" s="2">
        <f>'D. Nephelinite FC 10kbar'!A7</f>
        <v>1</v>
      </c>
      <c r="C195" s="2">
        <f>'D. Nephelinite FC 10kbar'!C7</f>
        <v>1398</v>
      </c>
      <c r="D195" s="2">
        <f>'D. Nephelinite FC 10kbar'!D7</f>
        <v>10000</v>
      </c>
      <c r="E195" s="5">
        <f>'B. LLD classification'!EA239</f>
        <v>2.7344569118978486</v>
      </c>
      <c r="F195" s="5">
        <f>'D. Nephelinite FC 10kbar'!L7</f>
        <v>-0.13126399999999999</v>
      </c>
      <c r="G195" s="6">
        <f>'D. Nephelinite FC 10kbar'!N7</f>
        <v>100</v>
      </c>
      <c r="H195" s="7">
        <f t="shared" si="36"/>
        <v>0</v>
      </c>
      <c r="I195" s="8">
        <f>'D. Nephelinite FC 10kbar'!R7</f>
        <v>37.97</v>
      </c>
      <c r="J195" s="9">
        <f>'D. Nephelinite FC 10kbar'!S7</f>
        <v>5.09</v>
      </c>
      <c r="K195" s="9">
        <f>'D. Nephelinite FC 10kbar'!T7</f>
        <v>12.22</v>
      </c>
      <c r="L195" s="9">
        <f>'D. Nephelinite FC 10kbar'!U7</f>
        <v>2.35</v>
      </c>
      <c r="M195" s="9">
        <f>'D. Nephelinite FC 10kbar'!V7</f>
        <v>11.77</v>
      </c>
      <c r="N195" s="9">
        <f>'D. Nephelinite FC 10kbar'!W7</f>
        <v>0.22</v>
      </c>
      <c r="O195" s="9">
        <f>'D. Nephelinite FC 10kbar'!X7</f>
        <v>6.56</v>
      </c>
      <c r="P195" s="9">
        <f>'D. Nephelinite FC 10kbar'!Y7</f>
        <v>12.31</v>
      </c>
      <c r="Q195" s="9">
        <f>'D. Nephelinite FC 10kbar'!Z7</f>
        <v>2.79</v>
      </c>
      <c r="R195" s="9">
        <f>'D. Nephelinite FC 10kbar'!AA7</f>
        <v>2.5</v>
      </c>
      <c r="S195" s="9">
        <f>'D. Nephelinite FC 10kbar'!AB7</f>
        <v>1.92</v>
      </c>
      <c r="T195" s="9">
        <f>'D. Nephelinite FC 10kbar'!AC7</f>
        <v>4.3</v>
      </c>
      <c r="U195" s="10">
        <f>'D. Nephelinite FC 10kbar'!AH7</f>
        <v>0</v>
      </c>
      <c r="V195" s="5">
        <f>'D. Nephelinite FC 10kbar'!AI7</f>
        <v>0</v>
      </c>
      <c r="W195" s="5"/>
      <c r="X195" s="5"/>
      <c r="Y195" s="5"/>
      <c r="Z195" s="5"/>
      <c r="AA195" s="5"/>
      <c r="AB195" s="5">
        <f>'D. Nephelinite FC 10kbar'!AJ7</f>
        <v>0</v>
      </c>
      <c r="AC195" s="5">
        <f>'D. Nephelinite FC 10kbar'!AK7</f>
        <v>0</v>
      </c>
      <c r="AD195" s="10">
        <f>'D. Nephelinite FC 10kbar'!AL7</f>
        <v>0</v>
      </c>
      <c r="AE195" s="5">
        <f>'D. Nephelinite FC 10kbar'!AM7</f>
        <v>0</v>
      </c>
      <c r="AF195" s="5"/>
      <c r="AG195" s="5"/>
      <c r="AH195" s="5"/>
      <c r="AI195" s="5"/>
      <c r="AJ195" s="5"/>
      <c r="AK195" s="5">
        <f>'D. Nephelinite FC 10kbar'!AN7</f>
        <v>0</v>
      </c>
      <c r="AL195" s="5">
        <f>'D. Nephelinite FC 10kbar'!AO7</f>
        <v>0</v>
      </c>
      <c r="AM195" s="10">
        <f t="shared" si="37"/>
        <v>0</v>
      </c>
      <c r="AN195" s="5">
        <f t="shared" si="38"/>
        <v>0</v>
      </c>
      <c r="AO195" s="5"/>
      <c r="AP195" s="5"/>
      <c r="AQ195" s="5"/>
      <c r="AR195" s="5"/>
      <c r="AS195" s="5"/>
      <c r="AT195" s="5">
        <f t="shared" si="39"/>
        <v>0</v>
      </c>
      <c r="AU195" s="5">
        <f t="shared" si="40"/>
        <v>0</v>
      </c>
      <c r="AV195" s="10">
        <f t="shared" si="41"/>
        <v>100</v>
      </c>
      <c r="AW195" s="48">
        <f t="shared" si="42"/>
        <v>100</v>
      </c>
    </row>
    <row r="196" spans="1:49" x14ac:dyDescent="0.3">
      <c r="A196" s="37" t="s">
        <v>1448</v>
      </c>
      <c r="B196" s="2">
        <f>'D. Nephelinite FC 10kbar'!A8</f>
        <v>2</v>
      </c>
      <c r="C196" s="2">
        <f>'D. Nephelinite FC 10kbar'!C8</f>
        <v>1396</v>
      </c>
      <c r="D196" s="2">
        <f>'D. Nephelinite FC 10kbar'!D8</f>
        <v>10000</v>
      </c>
      <c r="E196" s="5">
        <f>'B. LLD classification'!EA240</f>
        <v>2.7352924501938549</v>
      </c>
      <c r="F196" s="5">
        <f>'D. Nephelinite FC 10kbar'!L8</f>
        <v>-0.12703</v>
      </c>
      <c r="G196" s="6">
        <f>'D. Nephelinite FC 10kbar'!N8</f>
        <v>100</v>
      </c>
      <c r="H196" s="7">
        <f t="shared" si="36"/>
        <v>0</v>
      </c>
      <c r="I196" s="8">
        <f>'D. Nephelinite FC 10kbar'!R8</f>
        <v>37.97</v>
      </c>
      <c r="J196" s="9">
        <f>'D. Nephelinite FC 10kbar'!S8</f>
        <v>5.09</v>
      </c>
      <c r="K196" s="9">
        <f>'D. Nephelinite FC 10kbar'!T8</f>
        <v>12.22</v>
      </c>
      <c r="L196" s="9">
        <f>'D. Nephelinite FC 10kbar'!U8</f>
        <v>2.35</v>
      </c>
      <c r="M196" s="9">
        <f>'D. Nephelinite FC 10kbar'!V8</f>
        <v>11.77</v>
      </c>
      <c r="N196" s="9">
        <f>'D. Nephelinite FC 10kbar'!W8</f>
        <v>0.22</v>
      </c>
      <c r="O196" s="9">
        <f>'D. Nephelinite FC 10kbar'!X8</f>
        <v>6.56</v>
      </c>
      <c r="P196" s="9">
        <f>'D. Nephelinite FC 10kbar'!Y8</f>
        <v>12.31</v>
      </c>
      <c r="Q196" s="9">
        <f>'D. Nephelinite FC 10kbar'!Z8</f>
        <v>2.79</v>
      </c>
      <c r="R196" s="9">
        <f>'D. Nephelinite FC 10kbar'!AA8</f>
        <v>2.5</v>
      </c>
      <c r="S196" s="9">
        <f>'D. Nephelinite FC 10kbar'!AB8</f>
        <v>1.92</v>
      </c>
      <c r="T196" s="9">
        <f>'D. Nephelinite FC 10kbar'!AC8</f>
        <v>4.3</v>
      </c>
      <c r="U196" s="10">
        <f>'D. Nephelinite FC 10kbar'!AH8</f>
        <v>0</v>
      </c>
      <c r="V196" s="5">
        <f>'D. Nephelinite FC 10kbar'!AI8</f>
        <v>0</v>
      </c>
      <c r="W196" s="5"/>
      <c r="X196" s="5"/>
      <c r="Y196" s="5"/>
      <c r="Z196" s="5"/>
      <c r="AA196" s="5"/>
      <c r="AB196" s="5">
        <f>'D. Nephelinite FC 10kbar'!AJ8</f>
        <v>0</v>
      </c>
      <c r="AC196" s="5">
        <f>'D. Nephelinite FC 10kbar'!AK8</f>
        <v>0</v>
      </c>
      <c r="AD196" s="10">
        <f>'D. Nephelinite FC 10kbar'!AL8</f>
        <v>0</v>
      </c>
      <c r="AE196" s="5">
        <f>'D. Nephelinite FC 10kbar'!AM8</f>
        <v>0</v>
      </c>
      <c r="AF196" s="5"/>
      <c r="AG196" s="5"/>
      <c r="AH196" s="5"/>
      <c r="AI196" s="5"/>
      <c r="AJ196" s="5"/>
      <c r="AK196" s="5">
        <f>'D. Nephelinite FC 10kbar'!AN8</f>
        <v>0</v>
      </c>
      <c r="AL196" s="5">
        <f>'D. Nephelinite FC 10kbar'!AO8</f>
        <v>0</v>
      </c>
      <c r="AM196" s="10">
        <f t="shared" si="37"/>
        <v>0</v>
      </c>
      <c r="AN196" s="5">
        <f t="shared" si="38"/>
        <v>0</v>
      </c>
      <c r="AO196" s="5"/>
      <c r="AP196" s="5"/>
      <c r="AQ196" s="5"/>
      <c r="AR196" s="5"/>
      <c r="AS196" s="5"/>
      <c r="AT196" s="5">
        <f t="shared" si="39"/>
        <v>0</v>
      </c>
      <c r="AU196" s="5">
        <f t="shared" si="40"/>
        <v>0</v>
      </c>
      <c r="AV196" s="10">
        <f t="shared" si="41"/>
        <v>100</v>
      </c>
      <c r="AW196" s="48">
        <f t="shared" si="42"/>
        <v>100</v>
      </c>
    </row>
    <row r="197" spans="1:49" x14ac:dyDescent="0.3">
      <c r="A197" s="37" t="s">
        <v>1448</v>
      </c>
      <c r="B197" s="2">
        <f>'D. Nephelinite FC 10kbar'!A9</f>
        <v>3</v>
      </c>
      <c r="C197" s="2">
        <f>'D. Nephelinite FC 10kbar'!C9</f>
        <v>1394</v>
      </c>
      <c r="D197" s="2">
        <f>'D. Nephelinite FC 10kbar'!D9</f>
        <v>10000</v>
      </c>
      <c r="E197" s="5">
        <f>'B. LLD classification'!EA241</f>
        <v>2.7361288894840006</v>
      </c>
      <c r="F197" s="5">
        <f>'D. Nephelinite FC 10kbar'!L9</f>
        <v>-0.12278500000000001</v>
      </c>
      <c r="G197" s="6">
        <f>'D. Nephelinite FC 10kbar'!N9</f>
        <v>100</v>
      </c>
      <c r="H197" s="7">
        <f t="shared" si="36"/>
        <v>0</v>
      </c>
      <c r="I197" s="8">
        <f>'D. Nephelinite FC 10kbar'!R9</f>
        <v>37.97</v>
      </c>
      <c r="J197" s="9">
        <f>'D. Nephelinite FC 10kbar'!S9</f>
        <v>5.09</v>
      </c>
      <c r="K197" s="9">
        <f>'D. Nephelinite FC 10kbar'!T9</f>
        <v>12.22</v>
      </c>
      <c r="L197" s="9">
        <f>'D. Nephelinite FC 10kbar'!U9</f>
        <v>2.35</v>
      </c>
      <c r="M197" s="9">
        <f>'D. Nephelinite FC 10kbar'!V9</f>
        <v>11.77</v>
      </c>
      <c r="N197" s="9">
        <f>'D. Nephelinite FC 10kbar'!W9</f>
        <v>0.22</v>
      </c>
      <c r="O197" s="9">
        <f>'D. Nephelinite FC 10kbar'!X9</f>
        <v>6.56</v>
      </c>
      <c r="P197" s="9">
        <f>'D. Nephelinite FC 10kbar'!Y9</f>
        <v>12.31</v>
      </c>
      <c r="Q197" s="9">
        <f>'D. Nephelinite FC 10kbar'!Z9</f>
        <v>2.79</v>
      </c>
      <c r="R197" s="9">
        <f>'D. Nephelinite FC 10kbar'!AA9</f>
        <v>2.5</v>
      </c>
      <c r="S197" s="9">
        <f>'D. Nephelinite FC 10kbar'!AB9</f>
        <v>1.92</v>
      </c>
      <c r="T197" s="9">
        <f>'D. Nephelinite FC 10kbar'!AC9</f>
        <v>4.3</v>
      </c>
      <c r="U197" s="10">
        <f>'D. Nephelinite FC 10kbar'!AH9</f>
        <v>0</v>
      </c>
      <c r="V197" s="5">
        <f>'D. Nephelinite FC 10kbar'!AI9</f>
        <v>0</v>
      </c>
      <c r="W197" s="5"/>
      <c r="X197" s="5"/>
      <c r="Y197" s="5"/>
      <c r="Z197" s="5"/>
      <c r="AA197" s="5"/>
      <c r="AB197" s="5">
        <f>'D. Nephelinite FC 10kbar'!AJ9</f>
        <v>0</v>
      </c>
      <c r="AC197" s="5">
        <f>'D. Nephelinite FC 10kbar'!AK9</f>
        <v>0</v>
      </c>
      <c r="AD197" s="10">
        <f>'D. Nephelinite FC 10kbar'!AL9</f>
        <v>0</v>
      </c>
      <c r="AE197" s="5">
        <f>'D. Nephelinite FC 10kbar'!AM9</f>
        <v>0</v>
      </c>
      <c r="AF197" s="5"/>
      <c r="AG197" s="5"/>
      <c r="AH197" s="5"/>
      <c r="AI197" s="5"/>
      <c r="AJ197" s="5"/>
      <c r="AK197" s="5">
        <f>'D. Nephelinite FC 10kbar'!AN9</f>
        <v>0</v>
      </c>
      <c r="AL197" s="5">
        <f>'D. Nephelinite FC 10kbar'!AO9</f>
        <v>0</v>
      </c>
      <c r="AM197" s="10">
        <f t="shared" si="37"/>
        <v>0</v>
      </c>
      <c r="AN197" s="5">
        <f t="shared" si="38"/>
        <v>0</v>
      </c>
      <c r="AO197" s="5"/>
      <c r="AP197" s="5"/>
      <c r="AQ197" s="5"/>
      <c r="AR197" s="5"/>
      <c r="AS197" s="5"/>
      <c r="AT197" s="5">
        <f t="shared" si="39"/>
        <v>0</v>
      </c>
      <c r="AU197" s="5">
        <f t="shared" si="40"/>
        <v>0</v>
      </c>
      <c r="AV197" s="10">
        <f t="shared" si="41"/>
        <v>100</v>
      </c>
      <c r="AW197" s="48">
        <f t="shared" si="42"/>
        <v>100</v>
      </c>
    </row>
    <row r="198" spans="1:49" x14ac:dyDescent="0.3">
      <c r="A198" s="37" t="s">
        <v>1448</v>
      </c>
      <c r="B198" s="2">
        <f>'D. Nephelinite FC 10kbar'!A10</f>
        <v>4</v>
      </c>
      <c r="C198" s="2">
        <f>'D. Nephelinite FC 10kbar'!C10</f>
        <v>1392</v>
      </c>
      <c r="D198" s="2">
        <f>'D. Nephelinite FC 10kbar'!D10</f>
        <v>10000</v>
      </c>
      <c r="E198" s="5">
        <f>'B. LLD classification'!EA242</f>
        <v>2.7369662313198813</v>
      </c>
      <c r="F198" s="5">
        <f>'D. Nephelinite FC 10kbar'!L10</f>
        <v>-0.11853</v>
      </c>
      <c r="G198" s="6">
        <f>'D. Nephelinite FC 10kbar'!N10</f>
        <v>100</v>
      </c>
      <c r="H198" s="7">
        <f t="shared" si="36"/>
        <v>0</v>
      </c>
      <c r="I198" s="8">
        <f>'D. Nephelinite FC 10kbar'!R10</f>
        <v>37.97</v>
      </c>
      <c r="J198" s="9">
        <f>'D. Nephelinite FC 10kbar'!S10</f>
        <v>5.09</v>
      </c>
      <c r="K198" s="9">
        <f>'D. Nephelinite FC 10kbar'!T10</f>
        <v>12.22</v>
      </c>
      <c r="L198" s="9">
        <f>'D. Nephelinite FC 10kbar'!U10</f>
        <v>2.35</v>
      </c>
      <c r="M198" s="9">
        <f>'D. Nephelinite FC 10kbar'!V10</f>
        <v>11.77</v>
      </c>
      <c r="N198" s="9">
        <f>'D. Nephelinite FC 10kbar'!W10</f>
        <v>0.22</v>
      </c>
      <c r="O198" s="9">
        <f>'D. Nephelinite FC 10kbar'!X10</f>
        <v>6.56</v>
      </c>
      <c r="P198" s="9">
        <f>'D. Nephelinite FC 10kbar'!Y10</f>
        <v>12.31</v>
      </c>
      <c r="Q198" s="9">
        <f>'D. Nephelinite FC 10kbar'!Z10</f>
        <v>2.79</v>
      </c>
      <c r="R198" s="9">
        <f>'D. Nephelinite FC 10kbar'!AA10</f>
        <v>2.5</v>
      </c>
      <c r="S198" s="9">
        <f>'D. Nephelinite FC 10kbar'!AB10</f>
        <v>1.92</v>
      </c>
      <c r="T198" s="9">
        <f>'D. Nephelinite FC 10kbar'!AC10</f>
        <v>4.3</v>
      </c>
      <c r="U198" s="10">
        <f>'D. Nephelinite FC 10kbar'!AH10</f>
        <v>0</v>
      </c>
      <c r="V198" s="5">
        <f>'D. Nephelinite FC 10kbar'!AI10</f>
        <v>0</v>
      </c>
      <c r="W198" s="5"/>
      <c r="X198" s="5"/>
      <c r="Y198" s="5"/>
      <c r="Z198" s="5"/>
      <c r="AA198" s="5"/>
      <c r="AB198" s="5">
        <f>'D. Nephelinite FC 10kbar'!AJ10</f>
        <v>0</v>
      </c>
      <c r="AC198" s="5">
        <f>'D. Nephelinite FC 10kbar'!AK10</f>
        <v>0</v>
      </c>
      <c r="AD198" s="10">
        <f>'D. Nephelinite FC 10kbar'!AL10</f>
        <v>0</v>
      </c>
      <c r="AE198" s="5">
        <f>'D. Nephelinite FC 10kbar'!AM10</f>
        <v>0</v>
      </c>
      <c r="AF198" s="5"/>
      <c r="AG198" s="5"/>
      <c r="AH198" s="5"/>
      <c r="AI198" s="5"/>
      <c r="AJ198" s="5"/>
      <c r="AK198" s="5">
        <f>'D. Nephelinite FC 10kbar'!AN10</f>
        <v>0</v>
      </c>
      <c r="AL198" s="5">
        <f>'D. Nephelinite FC 10kbar'!AO10</f>
        <v>0</v>
      </c>
      <c r="AM198" s="10">
        <f t="shared" si="37"/>
        <v>0</v>
      </c>
      <c r="AN198" s="5">
        <f t="shared" si="38"/>
        <v>0</v>
      </c>
      <c r="AO198" s="5"/>
      <c r="AP198" s="5"/>
      <c r="AQ198" s="5"/>
      <c r="AR198" s="5"/>
      <c r="AS198" s="5"/>
      <c r="AT198" s="5">
        <f t="shared" si="39"/>
        <v>0</v>
      </c>
      <c r="AU198" s="5">
        <f t="shared" si="40"/>
        <v>0</v>
      </c>
      <c r="AV198" s="10">
        <f t="shared" si="41"/>
        <v>100</v>
      </c>
      <c r="AW198" s="48">
        <f t="shared" si="42"/>
        <v>100</v>
      </c>
    </row>
    <row r="199" spans="1:49" x14ac:dyDescent="0.3">
      <c r="A199" s="37" t="s">
        <v>1448</v>
      </c>
      <c r="B199" s="2">
        <f>'D. Nephelinite FC 10kbar'!A11</f>
        <v>5</v>
      </c>
      <c r="C199" s="2">
        <f>'D. Nephelinite FC 10kbar'!C11</f>
        <v>1390</v>
      </c>
      <c r="D199" s="2">
        <f>'D. Nephelinite FC 10kbar'!D11</f>
        <v>10000</v>
      </c>
      <c r="E199" s="5">
        <f>'B. LLD classification'!EA243</f>
        <v>2.7378044772568986</v>
      </c>
      <c r="F199" s="5">
        <f>'D. Nephelinite FC 10kbar'!L11</f>
        <v>-0.11426500000000001</v>
      </c>
      <c r="G199" s="6">
        <f>'D. Nephelinite FC 10kbar'!N11</f>
        <v>100</v>
      </c>
      <c r="H199" s="7">
        <f t="shared" si="36"/>
        <v>0</v>
      </c>
      <c r="I199" s="8">
        <f>'D. Nephelinite FC 10kbar'!R11</f>
        <v>37.97</v>
      </c>
      <c r="J199" s="9">
        <f>'D. Nephelinite FC 10kbar'!S11</f>
        <v>5.09</v>
      </c>
      <c r="K199" s="9">
        <f>'D. Nephelinite FC 10kbar'!T11</f>
        <v>12.22</v>
      </c>
      <c r="L199" s="9">
        <f>'D. Nephelinite FC 10kbar'!U11</f>
        <v>2.35</v>
      </c>
      <c r="M199" s="9">
        <f>'D. Nephelinite FC 10kbar'!V11</f>
        <v>11.77</v>
      </c>
      <c r="N199" s="9">
        <f>'D. Nephelinite FC 10kbar'!W11</f>
        <v>0.22</v>
      </c>
      <c r="O199" s="9">
        <f>'D. Nephelinite FC 10kbar'!X11</f>
        <v>6.56</v>
      </c>
      <c r="P199" s="9">
        <f>'D. Nephelinite FC 10kbar'!Y11</f>
        <v>12.31</v>
      </c>
      <c r="Q199" s="9">
        <f>'D. Nephelinite FC 10kbar'!Z11</f>
        <v>2.79</v>
      </c>
      <c r="R199" s="9">
        <f>'D. Nephelinite FC 10kbar'!AA11</f>
        <v>2.5</v>
      </c>
      <c r="S199" s="9">
        <f>'D. Nephelinite FC 10kbar'!AB11</f>
        <v>1.92</v>
      </c>
      <c r="T199" s="9">
        <f>'D. Nephelinite FC 10kbar'!AC11</f>
        <v>4.3</v>
      </c>
      <c r="U199" s="10">
        <f>'D. Nephelinite FC 10kbar'!AH11</f>
        <v>0</v>
      </c>
      <c r="V199" s="5">
        <f>'D. Nephelinite FC 10kbar'!AI11</f>
        <v>0</v>
      </c>
      <c r="W199" s="5"/>
      <c r="X199" s="5"/>
      <c r="Y199" s="5"/>
      <c r="Z199" s="5"/>
      <c r="AA199" s="5"/>
      <c r="AB199" s="5">
        <f>'D. Nephelinite FC 10kbar'!AJ11</f>
        <v>0</v>
      </c>
      <c r="AC199" s="5">
        <f>'D. Nephelinite FC 10kbar'!AK11</f>
        <v>0</v>
      </c>
      <c r="AD199" s="10">
        <f>'D. Nephelinite FC 10kbar'!AL11</f>
        <v>0</v>
      </c>
      <c r="AE199" s="5">
        <f>'D. Nephelinite FC 10kbar'!AM11</f>
        <v>0</v>
      </c>
      <c r="AF199" s="5"/>
      <c r="AG199" s="5"/>
      <c r="AH199" s="5"/>
      <c r="AI199" s="5"/>
      <c r="AJ199" s="5"/>
      <c r="AK199" s="5">
        <f>'D. Nephelinite FC 10kbar'!AN11</f>
        <v>0</v>
      </c>
      <c r="AL199" s="5">
        <f>'D. Nephelinite FC 10kbar'!AO11</f>
        <v>0</v>
      </c>
      <c r="AM199" s="10">
        <f t="shared" si="37"/>
        <v>0</v>
      </c>
      <c r="AN199" s="5">
        <f t="shared" si="38"/>
        <v>0</v>
      </c>
      <c r="AO199" s="5"/>
      <c r="AP199" s="5"/>
      <c r="AQ199" s="5"/>
      <c r="AR199" s="5"/>
      <c r="AS199" s="5"/>
      <c r="AT199" s="5">
        <f t="shared" si="39"/>
        <v>0</v>
      </c>
      <c r="AU199" s="5">
        <f t="shared" si="40"/>
        <v>0</v>
      </c>
      <c r="AV199" s="10">
        <f t="shared" si="41"/>
        <v>100</v>
      </c>
      <c r="AW199" s="48">
        <f t="shared" si="42"/>
        <v>100</v>
      </c>
    </row>
    <row r="200" spans="1:49" x14ac:dyDescent="0.3">
      <c r="A200" s="37" t="s">
        <v>1448</v>
      </c>
      <c r="B200" s="2">
        <f>'D. Nephelinite FC 10kbar'!A12</f>
        <v>6</v>
      </c>
      <c r="C200" s="2">
        <f>'D. Nephelinite FC 10kbar'!C12</f>
        <v>1388</v>
      </c>
      <c r="D200" s="2">
        <f>'D. Nephelinite FC 10kbar'!D12</f>
        <v>10000</v>
      </c>
      <c r="E200" s="5">
        <f>'B. LLD classification'!EA244</f>
        <v>2.738643628854275</v>
      </c>
      <c r="F200" s="5">
        <f>'D. Nephelinite FC 10kbar'!L12</f>
        <v>-0.109989</v>
      </c>
      <c r="G200" s="6">
        <f>'D. Nephelinite FC 10kbar'!N12</f>
        <v>100</v>
      </c>
      <c r="H200" s="7">
        <f t="shared" si="36"/>
        <v>0</v>
      </c>
      <c r="I200" s="8">
        <f>'D. Nephelinite FC 10kbar'!R12</f>
        <v>37.97</v>
      </c>
      <c r="J200" s="9">
        <f>'D. Nephelinite FC 10kbar'!S12</f>
        <v>5.09</v>
      </c>
      <c r="K200" s="9">
        <f>'D. Nephelinite FC 10kbar'!T12</f>
        <v>12.22</v>
      </c>
      <c r="L200" s="9">
        <f>'D. Nephelinite FC 10kbar'!U12</f>
        <v>2.35</v>
      </c>
      <c r="M200" s="9">
        <f>'D. Nephelinite FC 10kbar'!V12</f>
        <v>11.77</v>
      </c>
      <c r="N200" s="9">
        <f>'D. Nephelinite FC 10kbar'!W12</f>
        <v>0.22</v>
      </c>
      <c r="O200" s="9">
        <f>'D. Nephelinite FC 10kbar'!X12</f>
        <v>6.56</v>
      </c>
      <c r="P200" s="9">
        <f>'D. Nephelinite FC 10kbar'!Y12</f>
        <v>12.31</v>
      </c>
      <c r="Q200" s="9">
        <f>'D. Nephelinite FC 10kbar'!Z12</f>
        <v>2.79</v>
      </c>
      <c r="R200" s="9">
        <f>'D. Nephelinite FC 10kbar'!AA12</f>
        <v>2.5</v>
      </c>
      <c r="S200" s="9">
        <f>'D. Nephelinite FC 10kbar'!AB12</f>
        <v>1.92</v>
      </c>
      <c r="T200" s="9">
        <f>'D. Nephelinite FC 10kbar'!AC12</f>
        <v>4.3</v>
      </c>
      <c r="U200" s="10">
        <f>'D. Nephelinite FC 10kbar'!AH12</f>
        <v>0</v>
      </c>
      <c r="V200" s="5">
        <f>'D. Nephelinite FC 10kbar'!AI12</f>
        <v>0</v>
      </c>
      <c r="W200" s="5"/>
      <c r="X200" s="5"/>
      <c r="Y200" s="5"/>
      <c r="Z200" s="5"/>
      <c r="AA200" s="5"/>
      <c r="AB200" s="5">
        <f>'D. Nephelinite FC 10kbar'!AJ12</f>
        <v>0</v>
      </c>
      <c r="AC200" s="5">
        <f>'D. Nephelinite FC 10kbar'!AK12</f>
        <v>0</v>
      </c>
      <c r="AD200" s="10">
        <f>'D. Nephelinite FC 10kbar'!AL12</f>
        <v>0</v>
      </c>
      <c r="AE200" s="5">
        <f>'D. Nephelinite FC 10kbar'!AM12</f>
        <v>0</v>
      </c>
      <c r="AF200" s="5"/>
      <c r="AG200" s="5"/>
      <c r="AH200" s="5"/>
      <c r="AI200" s="5"/>
      <c r="AJ200" s="5"/>
      <c r="AK200" s="5">
        <f>'D. Nephelinite FC 10kbar'!AN12</f>
        <v>0</v>
      </c>
      <c r="AL200" s="5">
        <f>'D. Nephelinite FC 10kbar'!AO12</f>
        <v>0</v>
      </c>
      <c r="AM200" s="10">
        <f t="shared" si="37"/>
        <v>0</v>
      </c>
      <c r="AN200" s="5">
        <f t="shared" si="38"/>
        <v>0</v>
      </c>
      <c r="AO200" s="5"/>
      <c r="AP200" s="5"/>
      <c r="AQ200" s="5"/>
      <c r="AR200" s="5"/>
      <c r="AS200" s="5"/>
      <c r="AT200" s="5">
        <f t="shared" si="39"/>
        <v>0</v>
      </c>
      <c r="AU200" s="5">
        <f t="shared" si="40"/>
        <v>0</v>
      </c>
      <c r="AV200" s="10">
        <f t="shared" si="41"/>
        <v>100</v>
      </c>
      <c r="AW200" s="48">
        <f t="shared" si="42"/>
        <v>100</v>
      </c>
    </row>
    <row r="201" spans="1:49" x14ac:dyDescent="0.3">
      <c r="A201" s="37" t="s">
        <v>1448</v>
      </c>
      <c r="B201" s="2">
        <f>'D. Nephelinite FC 10kbar'!A13</f>
        <v>7</v>
      </c>
      <c r="C201" s="2">
        <f>'D. Nephelinite FC 10kbar'!C13</f>
        <v>1386</v>
      </c>
      <c r="D201" s="2">
        <f>'D. Nephelinite FC 10kbar'!D13</f>
        <v>10000</v>
      </c>
      <c r="E201" s="5">
        <f>'B. LLD classification'!EA245</f>
        <v>2.7394836876750577</v>
      </c>
      <c r="F201" s="5">
        <f>'D. Nephelinite FC 10kbar'!L13</f>
        <v>-0.10570300000000001</v>
      </c>
      <c r="G201" s="6">
        <f>'D. Nephelinite FC 10kbar'!N13</f>
        <v>100</v>
      </c>
      <c r="H201" s="7">
        <f t="shared" si="36"/>
        <v>0</v>
      </c>
      <c r="I201" s="8">
        <f>'D. Nephelinite FC 10kbar'!R13</f>
        <v>37.97</v>
      </c>
      <c r="J201" s="9">
        <f>'D. Nephelinite FC 10kbar'!S13</f>
        <v>5.09</v>
      </c>
      <c r="K201" s="9">
        <f>'D. Nephelinite FC 10kbar'!T13</f>
        <v>12.22</v>
      </c>
      <c r="L201" s="9">
        <f>'D. Nephelinite FC 10kbar'!U13</f>
        <v>2.35</v>
      </c>
      <c r="M201" s="9">
        <f>'D. Nephelinite FC 10kbar'!V13</f>
        <v>11.77</v>
      </c>
      <c r="N201" s="9">
        <f>'D. Nephelinite FC 10kbar'!W13</f>
        <v>0.22</v>
      </c>
      <c r="O201" s="9">
        <f>'D. Nephelinite FC 10kbar'!X13</f>
        <v>6.56</v>
      </c>
      <c r="P201" s="9">
        <f>'D. Nephelinite FC 10kbar'!Y13</f>
        <v>12.31</v>
      </c>
      <c r="Q201" s="9">
        <f>'D. Nephelinite FC 10kbar'!Z13</f>
        <v>2.79</v>
      </c>
      <c r="R201" s="9">
        <f>'D. Nephelinite FC 10kbar'!AA13</f>
        <v>2.5</v>
      </c>
      <c r="S201" s="9">
        <f>'D. Nephelinite FC 10kbar'!AB13</f>
        <v>1.92</v>
      </c>
      <c r="T201" s="9">
        <f>'D. Nephelinite FC 10kbar'!AC13</f>
        <v>4.3</v>
      </c>
      <c r="U201" s="10">
        <f>'D. Nephelinite FC 10kbar'!AH13</f>
        <v>0</v>
      </c>
      <c r="V201" s="5">
        <f>'D. Nephelinite FC 10kbar'!AI13</f>
        <v>0</v>
      </c>
      <c r="W201" s="5"/>
      <c r="X201" s="5"/>
      <c r="Y201" s="5"/>
      <c r="Z201" s="5"/>
      <c r="AA201" s="5"/>
      <c r="AB201" s="5">
        <f>'D. Nephelinite FC 10kbar'!AJ13</f>
        <v>0</v>
      </c>
      <c r="AC201" s="5">
        <f>'D. Nephelinite FC 10kbar'!AK13</f>
        <v>0</v>
      </c>
      <c r="AD201" s="10">
        <f>'D. Nephelinite FC 10kbar'!AL13</f>
        <v>0</v>
      </c>
      <c r="AE201" s="5">
        <f>'D. Nephelinite FC 10kbar'!AM13</f>
        <v>0</v>
      </c>
      <c r="AF201" s="5"/>
      <c r="AG201" s="5"/>
      <c r="AH201" s="5"/>
      <c r="AI201" s="5"/>
      <c r="AJ201" s="5"/>
      <c r="AK201" s="5">
        <f>'D. Nephelinite FC 10kbar'!AN13</f>
        <v>0</v>
      </c>
      <c r="AL201" s="5">
        <f>'D. Nephelinite FC 10kbar'!AO13</f>
        <v>0</v>
      </c>
      <c r="AM201" s="10">
        <f t="shared" si="37"/>
        <v>0</v>
      </c>
      <c r="AN201" s="5">
        <f t="shared" si="38"/>
        <v>0</v>
      </c>
      <c r="AO201" s="5"/>
      <c r="AP201" s="5"/>
      <c r="AQ201" s="5"/>
      <c r="AR201" s="5"/>
      <c r="AS201" s="5"/>
      <c r="AT201" s="5">
        <f t="shared" si="39"/>
        <v>0</v>
      </c>
      <c r="AU201" s="5">
        <f t="shared" si="40"/>
        <v>0</v>
      </c>
      <c r="AV201" s="10">
        <f t="shared" si="41"/>
        <v>100</v>
      </c>
      <c r="AW201" s="48">
        <f t="shared" si="42"/>
        <v>100</v>
      </c>
    </row>
    <row r="202" spans="1:49" x14ac:dyDescent="0.3">
      <c r="A202" s="37" t="s">
        <v>1448</v>
      </c>
      <c r="B202" s="2">
        <f>'D. Nephelinite FC 10kbar'!A14</f>
        <v>8</v>
      </c>
      <c r="C202" s="2">
        <f>'D. Nephelinite FC 10kbar'!C14</f>
        <v>1384</v>
      </c>
      <c r="D202" s="2">
        <f>'D. Nephelinite FC 10kbar'!D14</f>
        <v>10000</v>
      </c>
      <c r="E202" s="5">
        <f>'B. LLD classification'!EA246</f>
        <v>2.7403246552861424</v>
      </c>
      <c r="F202" s="5">
        <f>'D. Nephelinite FC 10kbar'!L14</f>
        <v>-0.101407</v>
      </c>
      <c r="G202" s="6">
        <f>'D. Nephelinite FC 10kbar'!N14</f>
        <v>100</v>
      </c>
      <c r="H202" s="7">
        <f t="shared" si="36"/>
        <v>0</v>
      </c>
      <c r="I202" s="8">
        <f>'D. Nephelinite FC 10kbar'!R14</f>
        <v>37.97</v>
      </c>
      <c r="J202" s="9">
        <f>'D. Nephelinite FC 10kbar'!S14</f>
        <v>5.09</v>
      </c>
      <c r="K202" s="9">
        <f>'D. Nephelinite FC 10kbar'!T14</f>
        <v>12.22</v>
      </c>
      <c r="L202" s="9">
        <f>'D. Nephelinite FC 10kbar'!U14</f>
        <v>2.35</v>
      </c>
      <c r="M202" s="9">
        <f>'D. Nephelinite FC 10kbar'!V14</f>
        <v>11.77</v>
      </c>
      <c r="N202" s="9">
        <f>'D. Nephelinite FC 10kbar'!W14</f>
        <v>0.22</v>
      </c>
      <c r="O202" s="9">
        <f>'D. Nephelinite FC 10kbar'!X14</f>
        <v>6.56</v>
      </c>
      <c r="P202" s="9">
        <f>'D. Nephelinite FC 10kbar'!Y14</f>
        <v>12.31</v>
      </c>
      <c r="Q202" s="9">
        <f>'D. Nephelinite FC 10kbar'!Z14</f>
        <v>2.79</v>
      </c>
      <c r="R202" s="9">
        <f>'D. Nephelinite FC 10kbar'!AA14</f>
        <v>2.5</v>
      </c>
      <c r="S202" s="9">
        <f>'D. Nephelinite FC 10kbar'!AB14</f>
        <v>1.92</v>
      </c>
      <c r="T202" s="9">
        <f>'D. Nephelinite FC 10kbar'!AC14</f>
        <v>4.3</v>
      </c>
      <c r="U202" s="10">
        <f>'D. Nephelinite FC 10kbar'!AH14</f>
        <v>0</v>
      </c>
      <c r="V202" s="5">
        <f>'D. Nephelinite FC 10kbar'!AI14</f>
        <v>0</v>
      </c>
      <c r="W202" s="5"/>
      <c r="X202" s="5"/>
      <c r="Y202" s="5"/>
      <c r="Z202" s="5"/>
      <c r="AA202" s="5"/>
      <c r="AB202" s="5">
        <f>'D. Nephelinite FC 10kbar'!AJ14</f>
        <v>0</v>
      </c>
      <c r="AC202" s="5">
        <f>'D. Nephelinite FC 10kbar'!AK14</f>
        <v>0</v>
      </c>
      <c r="AD202" s="10">
        <f>'D. Nephelinite FC 10kbar'!AL14</f>
        <v>0</v>
      </c>
      <c r="AE202" s="5">
        <f>'D. Nephelinite FC 10kbar'!AM14</f>
        <v>0</v>
      </c>
      <c r="AF202" s="5"/>
      <c r="AG202" s="5"/>
      <c r="AH202" s="5"/>
      <c r="AI202" s="5"/>
      <c r="AJ202" s="5"/>
      <c r="AK202" s="5">
        <f>'D. Nephelinite FC 10kbar'!AN14</f>
        <v>0</v>
      </c>
      <c r="AL202" s="5">
        <f>'D. Nephelinite FC 10kbar'!AO14</f>
        <v>0</v>
      </c>
      <c r="AM202" s="10">
        <f t="shared" si="37"/>
        <v>0</v>
      </c>
      <c r="AN202" s="5">
        <f t="shared" si="38"/>
        <v>0</v>
      </c>
      <c r="AO202" s="5"/>
      <c r="AP202" s="5"/>
      <c r="AQ202" s="5"/>
      <c r="AR202" s="5"/>
      <c r="AS202" s="5"/>
      <c r="AT202" s="5">
        <f t="shared" si="39"/>
        <v>0</v>
      </c>
      <c r="AU202" s="5">
        <f t="shared" si="40"/>
        <v>0</v>
      </c>
      <c r="AV202" s="10">
        <f t="shared" si="41"/>
        <v>100</v>
      </c>
      <c r="AW202" s="48">
        <f t="shared" si="42"/>
        <v>100</v>
      </c>
    </row>
    <row r="203" spans="1:49" x14ac:dyDescent="0.3">
      <c r="A203" s="37" t="s">
        <v>1448</v>
      </c>
      <c r="B203" s="2">
        <f>'D. Nephelinite FC 10kbar'!A15</f>
        <v>9</v>
      </c>
      <c r="C203" s="2">
        <f>'D. Nephelinite FC 10kbar'!C15</f>
        <v>1382</v>
      </c>
      <c r="D203" s="2">
        <f>'D. Nephelinite FC 10kbar'!D15</f>
        <v>10000</v>
      </c>
      <c r="E203" s="5">
        <f>'B. LLD classification'!EA247</f>
        <v>2.7411665332582769</v>
      </c>
      <c r="F203" s="5">
        <f>'D. Nephelinite FC 10kbar'!L15</f>
        <v>-9.7101000000000007E-2</v>
      </c>
      <c r="G203" s="6">
        <f>'D. Nephelinite FC 10kbar'!N15</f>
        <v>100</v>
      </c>
      <c r="H203" s="7">
        <f t="shared" si="36"/>
        <v>0</v>
      </c>
      <c r="I203" s="8">
        <f>'D. Nephelinite FC 10kbar'!R15</f>
        <v>37.97</v>
      </c>
      <c r="J203" s="9">
        <f>'D. Nephelinite FC 10kbar'!S15</f>
        <v>5.09</v>
      </c>
      <c r="K203" s="9">
        <f>'D. Nephelinite FC 10kbar'!T15</f>
        <v>12.22</v>
      </c>
      <c r="L203" s="9">
        <f>'D. Nephelinite FC 10kbar'!U15</f>
        <v>2.35</v>
      </c>
      <c r="M203" s="9">
        <f>'D. Nephelinite FC 10kbar'!V15</f>
        <v>11.77</v>
      </c>
      <c r="N203" s="9">
        <f>'D. Nephelinite FC 10kbar'!W15</f>
        <v>0.22</v>
      </c>
      <c r="O203" s="9">
        <f>'D. Nephelinite FC 10kbar'!X15</f>
        <v>6.56</v>
      </c>
      <c r="P203" s="9">
        <f>'D. Nephelinite FC 10kbar'!Y15</f>
        <v>12.31</v>
      </c>
      <c r="Q203" s="9">
        <f>'D. Nephelinite FC 10kbar'!Z15</f>
        <v>2.79</v>
      </c>
      <c r="R203" s="9">
        <f>'D. Nephelinite FC 10kbar'!AA15</f>
        <v>2.5</v>
      </c>
      <c r="S203" s="9">
        <f>'D. Nephelinite FC 10kbar'!AB15</f>
        <v>1.92</v>
      </c>
      <c r="T203" s="9">
        <f>'D. Nephelinite FC 10kbar'!AC15</f>
        <v>4.3</v>
      </c>
      <c r="U203" s="10">
        <f>'D. Nephelinite FC 10kbar'!AH15</f>
        <v>0</v>
      </c>
      <c r="V203" s="5">
        <f>'D. Nephelinite FC 10kbar'!AI15</f>
        <v>0</v>
      </c>
      <c r="W203" s="5"/>
      <c r="X203" s="5"/>
      <c r="Y203" s="5"/>
      <c r="Z203" s="5"/>
      <c r="AA203" s="5"/>
      <c r="AB203" s="5">
        <f>'D. Nephelinite FC 10kbar'!AJ15</f>
        <v>0</v>
      </c>
      <c r="AC203" s="5">
        <f>'D. Nephelinite FC 10kbar'!AK15</f>
        <v>0</v>
      </c>
      <c r="AD203" s="10">
        <f>'D. Nephelinite FC 10kbar'!AL15</f>
        <v>0</v>
      </c>
      <c r="AE203" s="5">
        <f>'D. Nephelinite FC 10kbar'!AM15</f>
        <v>0</v>
      </c>
      <c r="AF203" s="5"/>
      <c r="AG203" s="5"/>
      <c r="AH203" s="5"/>
      <c r="AI203" s="5"/>
      <c r="AJ203" s="5"/>
      <c r="AK203" s="5">
        <f>'D. Nephelinite FC 10kbar'!AN15</f>
        <v>0</v>
      </c>
      <c r="AL203" s="5">
        <f>'D. Nephelinite FC 10kbar'!AO15</f>
        <v>0</v>
      </c>
      <c r="AM203" s="10">
        <f t="shared" si="37"/>
        <v>0</v>
      </c>
      <c r="AN203" s="5">
        <f t="shared" si="38"/>
        <v>0</v>
      </c>
      <c r="AO203" s="5"/>
      <c r="AP203" s="5"/>
      <c r="AQ203" s="5"/>
      <c r="AR203" s="5"/>
      <c r="AS203" s="5"/>
      <c r="AT203" s="5">
        <f t="shared" si="39"/>
        <v>0</v>
      </c>
      <c r="AU203" s="5">
        <f t="shared" si="40"/>
        <v>0</v>
      </c>
      <c r="AV203" s="10">
        <f t="shared" si="41"/>
        <v>100</v>
      </c>
      <c r="AW203" s="48">
        <f t="shared" si="42"/>
        <v>100</v>
      </c>
    </row>
    <row r="204" spans="1:49" x14ac:dyDescent="0.3">
      <c r="A204" s="37" t="s">
        <v>1448</v>
      </c>
      <c r="B204" s="2">
        <f>'D. Nephelinite FC 10kbar'!A16</f>
        <v>10</v>
      </c>
      <c r="C204" s="2">
        <f>'D. Nephelinite FC 10kbar'!C16</f>
        <v>1380</v>
      </c>
      <c r="D204" s="2">
        <f>'D. Nephelinite FC 10kbar'!D16</f>
        <v>10000</v>
      </c>
      <c r="E204" s="5">
        <f>'B. LLD classification'!EA248</f>
        <v>2.7420093231660787</v>
      </c>
      <c r="F204" s="5">
        <f>'D. Nephelinite FC 10kbar'!L16</f>
        <v>-9.2784000000000005E-2</v>
      </c>
      <c r="G204" s="6">
        <f>'D. Nephelinite FC 10kbar'!N16</f>
        <v>100</v>
      </c>
      <c r="H204" s="7">
        <f t="shared" si="36"/>
        <v>0</v>
      </c>
      <c r="I204" s="8">
        <f>'D. Nephelinite FC 10kbar'!R16</f>
        <v>37.97</v>
      </c>
      <c r="J204" s="9">
        <f>'D. Nephelinite FC 10kbar'!S16</f>
        <v>5.09</v>
      </c>
      <c r="K204" s="9">
        <f>'D. Nephelinite FC 10kbar'!T16</f>
        <v>12.22</v>
      </c>
      <c r="L204" s="9">
        <f>'D. Nephelinite FC 10kbar'!U16</f>
        <v>2.35</v>
      </c>
      <c r="M204" s="9">
        <f>'D. Nephelinite FC 10kbar'!V16</f>
        <v>11.77</v>
      </c>
      <c r="N204" s="9">
        <f>'D. Nephelinite FC 10kbar'!W16</f>
        <v>0.22</v>
      </c>
      <c r="O204" s="9">
        <f>'D. Nephelinite FC 10kbar'!X16</f>
        <v>6.56</v>
      </c>
      <c r="P204" s="9">
        <f>'D. Nephelinite FC 10kbar'!Y16</f>
        <v>12.31</v>
      </c>
      <c r="Q204" s="9">
        <f>'D. Nephelinite FC 10kbar'!Z16</f>
        <v>2.79</v>
      </c>
      <c r="R204" s="9">
        <f>'D. Nephelinite FC 10kbar'!AA16</f>
        <v>2.5</v>
      </c>
      <c r="S204" s="9">
        <f>'D. Nephelinite FC 10kbar'!AB16</f>
        <v>1.92</v>
      </c>
      <c r="T204" s="9">
        <f>'D. Nephelinite FC 10kbar'!AC16</f>
        <v>4.3</v>
      </c>
      <c r="U204" s="10">
        <f>'D. Nephelinite FC 10kbar'!AH16</f>
        <v>0</v>
      </c>
      <c r="V204" s="5">
        <f>'D. Nephelinite FC 10kbar'!AI16</f>
        <v>0</v>
      </c>
      <c r="W204" s="5"/>
      <c r="X204" s="5"/>
      <c r="Y204" s="5"/>
      <c r="Z204" s="5"/>
      <c r="AA204" s="5"/>
      <c r="AB204" s="5">
        <f>'D. Nephelinite FC 10kbar'!AJ16</f>
        <v>0</v>
      </c>
      <c r="AC204" s="5">
        <f>'D. Nephelinite FC 10kbar'!AK16</f>
        <v>0</v>
      </c>
      <c r="AD204" s="10">
        <f>'D. Nephelinite FC 10kbar'!AL16</f>
        <v>0</v>
      </c>
      <c r="AE204" s="5">
        <f>'D. Nephelinite FC 10kbar'!AM16</f>
        <v>0</v>
      </c>
      <c r="AF204" s="5"/>
      <c r="AG204" s="5"/>
      <c r="AH204" s="5"/>
      <c r="AI204" s="5"/>
      <c r="AJ204" s="5"/>
      <c r="AK204" s="5">
        <f>'D. Nephelinite FC 10kbar'!AN16</f>
        <v>0</v>
      </c>
      <c r="AL204" s="5">
        <f>'D. Nephelinite FC 10kbar'!AO16</f>
        <v>0</v>
      </c>
      <c r="AM204" s="10">
        <f t="shared" si="37"/>
        <v>0</v>
      </c>
      <c r="AN204" s="5">
        <f t="shared" si="38"/>
        <v>0</v>
      </c>
      <c r="AO204" s="5"/>
      <c r="AP204" s="5"/>
      <c r="AQ204" s="5"/>
      <c r="AR204" s="5"/>
      <c r="AS204" s="5"/>
      <c r="AT204" s="5">
        <f t="shared" si="39"/>
        <v>0</v>
      </c>
      <c r="AU204" s="5">
        <f t="shared" si="40"/>
        <v>0</v>
      </c>
      <c r="AV204" s="10">
        <f t="shared" si="41"/>
        <v>100</v>
      </c>
      <c r="AW204" s="48">
        <f t="shared" si="42"/>
        <v>100</v>
      </c>
    </row>
    <row r="205" spans="1:49" x14ac:dyDescent="0.3">
      <c r="A205" s="37" t="s">
        <v>1448</v>
      </c>
      <c r="B205" s="2">
        <f>'D. Nephelinite FC 10kbar'!A17</f>
        <v>11</v>
      </c>
      <c r="C205" s="2">
        <f>'D. Nephelinite FC 10kbar'!C17</f>
        <v>1378</v>
      </c>
      <c r="D205" s="2">
        <f>'D. Nephelinite FC 10kbar'!D17</f>
        <v>10000</v>
      </c>
      <c r="E205" s="5">
        <f>'B. LLD classification'!EA249</f>
        <v>2.7428530265880435</v>
      </c>
      <c r="F205" s="5">
        <f>'D. Nephelinite FC 10kbar'!L17</f>
        <v>-8.8456000000000007E-2</v>
      </c>
      <c r="G205" s="6">
        <f>'D. Nephelinite FC 10kbar'!N17</f>
        <v>100</v>
      </c>
      <c r="H205" s="7">
        <f t="shared" si="36"/>
        <v>0</v>
      </c>
      <c r="I205" s="8">
        <f>'D. Nephelinite FC 10kbar'!R17</f>
        <v>37.97</v>
      </c>
      <c r="J205" s="9">
        <f>'D. Nephelinite FC 10kbar'!S17</f>
        <v>5.09</v>
      </c>
      <c r="K205" s="9">
        <f>'D. Nephelinite FC 10kbar'!T17</f>
        <v>12.22</v>
      </c>
      <c r="L205" s="9">
        <f>'D. Nephelinite FC 10kbar'!U17</f>
        <v>2.35</v>
      </c>
      <c r="M205" s="9">
        <f>'D. Nephelinite FC 10kbar'!V17</f>
        <v>11.77</v>
      </c>
      <c r="N205" s="9">
        <f>'D. Nephelinite FC 10kbar'!W17</f>
        <v>0.22</v>
      </c>
      <c r="O205" s="9">
        <f>'D. Nephelinite FC 10kbar'!X17</f>
        <v>6.56</v>
      </c>
      <c r="P205" s="9">
        <f>'D. Nephelinite FC 10kbar'!Y17</f>
        <v>12.31</v>
      </c>
      <c r="Q205" s="9">
        <f>'D. Nephelinite FC 10kbar'!Z17</f>
        <v>2.79</v>
      </c>
      <c r="R205" s="9">
        <f>'D. Nephelinite FC 10kbar'!AA17</f>
        <v>2.5</v>
      </c>
      <c r="S205" s="9">
        <f>'D. Nephelinite FC 10kbar'!AB17</f>
        <v>1.92</v>
      </c>
      <c r="T205" s="9">
        <f>'D. Nephelinite FC 10kbar'!AC17</f>
        <v>4.3</v>
      </c>
      <c r="U205" s="10">
        <f>'D. Nephelinite FC 10kbar'!AH17</f>
        <v>0</v>
      </c>
      <c r="V205" s="5">
        <f>'D. Nephelinite FC 10kbar'!AI17</f>
        <v>0</v>
      </c>
      <c r="W205" s="5"/>
      <c r="X205" s="5"/>
      <c r="Y205" s="5"/>
      <c r="Z205" s="5"/>
      <c r="AA205" s="5"/>
      <c r="AB205" s="5">
        <f>'D. Nephelinite FC 10kbar'!AJ17</f>
        <v>0</v>
      </c>
      <c r="AC205" s="5">
        <f>'D. Nephelinite FC 10kbar'!AK17</f>
        <v>0</v>
      </c>
      <c r="AD205" s="10">
        <f>'D. Nephelinite FC 10kbar'!AL17</f>
        <v>0</v>
      </c>
      <c r="AE205" s="5">
        <f>'D. Nephelinite FC 10kbar'!AM17</f>
        <v>0</v>
      </c>
      <c r="AF205" s="5"/>
      <c r="AG205" s="5"/>
      <c r="AH205" s="5"/>
      <c r="AI205" s="5"/>
      <c r="AJ205" s="5"/>
      <c r="AK205" s="5">
        <f>'D. Nephelinite FC 10kbar'!AN17</f>
        <v>0</v>
      </c>
      <c r="AL205" s="5">
        <f>'D. Nephelinite FC 10kbar'!AO17</f>
        <v>0</v>
      </c>
      <c r="AM205" s="10">
        <f t="shared" si="37"/>
        <v>0</v>
      </c>
      <c r="AN205" s="5">
        <f t="shared" si="38"/>
        <v>0</v>
      </c>
      <c r="AO205" s="5"/>
      <c r="AP205" s="5"/>
      <c r="AQ205" s="5"/>
      <c r="AR205" s="5"/>
      <c r="AS205" s="5"/>
      <c r="AT205" s="5">
        <f t="shared" si="39"/>
        <v>0</v>
      </c>
      <c r="AU205" s="5">
        <f t="shared" si="40"/>
        <v>0</v>
      </c>
      <c r="AV205" s="10">
        <f t="shared" si="41"/>
        <v>100</v>
      </c>
      <c r="AW205" s="48">
        <f t="shared" si="42"/>
        <v>100</v>
      </c>
    </row>
    <row r="206" spans="1:49" x14ac:dyDescent="0.3">
      <c r="A206" s="37" t="s">
        <v>1448</v>
      </c>
      <c r="B206" s="2">
        <f>'D. Nephelinite FC 10kbar'!A18</f>
        <v>12</v>
      </c>
      <c r="C206" s="2">
        <f>'D. Nephelinite FC 10kbar'!C18</f>
        <v>1376</v>
      </c>
      <c r="D206" s="2">
        <f>'D. Nephelinite FC 10kbar'!D18</f>
        <v>10000</v>
      </c>
      <c r="E206" s="5">
        <f>'B. LLD classification'!EA250</f>
        <v>2.7436976451065638</v>
      </c>
      <c r="F206" s="5">
        <f>'D. Nephelinite FC 10kbar'!L18</f>
        <v>-8.4117999999999998E-2</v>
      </c>
      <c r="G206" s="6">
        <f>'D. Nephelinite FC 10kbar'!N18</f>
        <v>100</v>
      </c>
      <c r="H206" s="7">
        <f t="shared" si="36"/>
        <v>0</v>
      </c>
      <c r="I206" s="8">
        <f>'D. Nephelinite FC 10kbar'!R18</f>
        <v>37.97</v>
      </c>
      <c r="J206" s="9">
        <f>'D. Nephelinite FC 10kbar'!S18</f>
        <v>5.09</v>
      </c>
      <c r="K206" s="9">
        <f>'D. Nephelinite FC 10kbar'!T18</f>
        <v>12.22</v>
      </c>
      <c r="L206" s="9">
        <f>'D. Nephelinite FC 10kbar'!U18</f>
        <v>2.35</v>
      </c>
      <c r="M206" s="9">
        <f>'D. Nephelinite FC 10kbar'!V18</f>
        <v>11.77</v>
      </c>
      <c r="N206" s="9">
        <f>'D. Nephelinite FC 10kbar'!W18</f>
        <v>0.22</v>
      </c>
      <c r="O206" s="9">
        <f>'D. Nephelinite FC 10kbar'!X18</f>
        <v>6.56</v>
      </c>
      <c r="P206" s="9">
        <f>'D. Nephelinite FC 10kbar'!Y18</f>
        <v>12.31</v>
      </c>
      <c r="Q206" s="9">
        <f>'D. Nephelinite FC 10kbar'!Z18</f>
        <v>2.79</v>
      </c>
      <c r="R206" s="9">
        <f>'D. Nephelinite FC 10kbar'!AA18</f>
        <v>2.5</v>
      </c>
      <c r="S206" s="9">
        <f>'D. Nephelinite FC 10kbar'!AB18</f>
        <v>1.92</v>
      </c>
      <c r="T206" s="9">
        <f>'D. Nephelinite FC 10kbar'!AC18</f>
        <v>4.3</v>
      </c>
      <c r="U206" s="10">
        <f>'D. Nephelinite FC 10kbar'!AH18</f>
        <v>0</v>
      </c>
      <c r="V206" s="5">
        <f>'D. Nephelinite FC 10kbar'!AI18</f>
        <v>0</v>
      </c>
      <c r="W206" s="5"/>
      <c r="X206" s="5"/>
      <c r="Y206" s="5"/>
      <c r="Z206" s="5"/>
      <c r="AA206" s="5"/>
      <c r="AB206" s="5">
        <f>'D. Nephelinite FC 10kbar'!AJ18</f>
        <v>0</v>
      </c>
      <c r="AC206" s="5">
        <f>'D. Nephelinite FC 10kbar'!AK18</f>
        <v>0</v>
      </c>
      <c r="AD206" s="10">
        <f>'D. Nephelinite FC 10kbar'!AL18</f>
        <v>0</v>
      </c>
      <c r="AE206" s="5">
        <f>'D. Nephelinite FC 10kbar'!AM18</f>
        <v>0</v>
      </c>
      <c r="AF206" s="5"/>
      <c r="AG206" s="5"/>
      <c r="AH206" s="5"/>
      <c r="AI206" s="5"/>
      <c r="AJ206" s="5"/>
      <c r="AK206" s="5">
        <f>'D. Nephelinite FC 10kbar'!AN18</f>
        <v>0</v>
      </c>
      <c r="AL206" s="5">
        <f>'D. Nephelinite FC 10kbar'!AO18</f>
        <v>0</v>
      </c>
      <c r="AM206" s="10">
        <f t="shared" si="37"/>
        <v>0</v>
      </c>
      <c r="AN206" s="5">
        <f t="shared" si="38"/>
        <v>0</v>
      </c>
      <c r="AO206" s="5"/>
      <c r="AP206" s="5"/>
      <c r="AQ206" s="5"/>
      <c r="AR206" s="5"/>
      <c r="AS206" s="5"/>
      <c r="AT206" s="5">
        <f t="shared" si="39"/>
        <v>0</v>
      </c>
      <c r="AU206" s="5">
        <f t="shared" si="40"/>
        <v>0</v>
      </c>
      <c r="AV206" s="10">
        <f t="shared" si="41"/>
        <v>100</v>
      </c>
      <c r="AW206" s="48">
        <f t="shared" si="42"/>
        <v>100</v>
      </c>
    </row>
    <row r="207" spans="1:49" x14ac:dyDescent="0.3">
      <c r="A207" s="37" t="s">
        <v>1448</v>
      </c>
      <c r="B207" s="2">
        <f>'D. Nephelinite FC 10kbar'!A19</f>
        <v>13</v>
      </c>
      <c r="C207" s="2">
        <f>'D. Nephelinite FC 10kbar'!C19</f>
        <v>1374</v>
      </c>
      <c r="D207" s="2">
        <f>'D. Nephelinite FC 10kbar'!D19</f>
        <v>10000</v>
      </c>
      <c r="E207" s="5">
        <f>'B. LLD classification'!EA251</f>
        <v>2.7445431803079354</v>
      </c>
      <c r="F207" s="5">
        <f>'D. Nephelinite FC 10kbar'!L19</f>
        <v>-7.9769999999999994E-2</v>
      </c>
      <c r="G207" s="6">
        <f>'D. Nephelinite FC 10kbar'!N19</f>
        <v>100</v>
      </c>
      <c r="H207" s="7">
        <f t="shared" si="36"/>
        <v>0</v>
      </c>
      <c r="I207" s="8">
        <f>'D. Nephelinite FC 10kbar'!R19</f>
        <v>37.97</v>
      </c>
      <c r="J207" s="9">
        <f>'D. Nephelinite FC 10kbar'!S19</f>
        <v>5.09</v>
      </c>
      <c r="K207" s="9">
        <f>'D. Nephelinite FC 10kbar'!T19</f>
        <v>12.22</v>
      </c>
      <c r="L207" s="9">
        <f>'D. Nephelinite FC 10kbar'!U19</f>
        <v>2.35</v>
      </c>
      <c r="M207" s="9">
        <f>'D. Nephelinite FC 10kbar'!V19</f>
        <v>11.77</v>
      </c>
      <c r="N207" s="9">
        <f>'D. Nephelinite FC 10kbar'!W19</f>
        <v>0.22</v>
      </c>
      <c r="O207" s="9">
        <f>'D. Nephelinite FC 10kbar'!X19</f>
        <v>6.56</v>
      </c>
      <c r="P207" s="9">
        <f>'D. Nephelinite FC 10kbar'!Y19</f>
        <v>12.31</v>
      </c>
      <c r="Q207" s="9">
        <f>'D. Nephelinite FC 10kbar'!Z19</f>
        <v>2.79</v>
      </c>
      <c r="R207" s="9">
        <f>'D. Nephelinite FC 10kbar'!AA19</f>
        <v>2.5</v>
      </c>
      <c r="S207" s="9">
        <f>'D. Nephelinite FC 10kbar'!AB19</f>
        <v>1.92</v>
      </c>
      <c r="T207" s="9">
        <f>'D. Nephelinite FC 10kbar'!AC19</f>
        <v>4.3</v>
      </c>
      <c r="U207" s="10">
        <f>'D. Nephelinite FC 10kbar'!AH19</f>
        <v>0</v>
      </c>
      <c r="V207" s="5">
        <f>'D. Nephelinite FC 10kbar'!AI19</f>
        <v>0</v>
      </c>
      <c r="W207" s="5"/>
      <c r="X207" s="5"/>
      <c r="Y207" s="5"/>
      <c r="Z207" s="5"/>
      <c r="AA207" s="5"/>
      <c r="AB207" s="5">
        <f>'D. Nephelinite FC 10kbar'!AJ19</f>
        <v>0</v>
      </c>
      <c r="AC207" s="5">
        <f>'D. Nephelinite FC 10kbar'!AK19</f>
        <v>0</v>
      </c>
      <c r="AD207" s="10">
        <f>'D. Nephelinite FC 10kbar'!AL19</f>
        <v>0</v>
      </c>
      <c r="AE207" s="5">
        <f>'D. Nephelinite FC 10kbar'!AM19</f>
        <v>0</v>
      </c>
      <c r="AF207" s="5"/>
      <c r="AG207" s="5"/>
      <c r="AH207" s="5"/>
      <c r="AI207" s="5"/>
      <c r="AJ207" s="5"/>
      <c r="AK207" s="5">
        <f>'D. Nephelinite FC 10kbar'!AN19</f>
        <v>0</v>
      </c>
      <c r="AL207" s="5">
        <f>'D. Nephelinite FC 10kbar'!AO19</f>
        <v>0</v>
      </c>
      <c r="AM207" s="10">
        <f t="shared" si="37"/>
        <v>0</v>
      </c>
      <c r="AN207" s="5">
        <f t="shared" si="38"/>
        <v>0</v>
      </c>
      <c r="AO207" s="5"/>
      <c r="AP207" s="5"/>
      <c r="AQ207" s="5"/>
      <c r="AR207" s="5"/>
      <c r="AS207" s="5"/>
      <c r="AT207" s="5">
        <f t="shared" si="39"/>
        <v>0</v>
      </c>
      <c r="AU207" s="5">
        <f t="shared" si="40"/>
        <v>0</v>
      </c>
      <c r="AV207" s="10">
        <f t="shared" si="41"/>
        <v>100</v>
      </c>
      <c r="AW207" s="48">
        <f t="shared" si="42"/>
        <v>100</v>
      </c>
    </row>
    <row r="208" spans="1:49" x14ac:dyDescent="0.3">
      <c r="A208" s="37" t="s">
        <v>1448</v>
      </c>
      <c r="B208" s="2">
        <f>'D. Nephelinite FC 10kbar'!A20</f>
        <v>14</v>
      </c>
      <c r="C208" s="2">
        <f>'D. Nephelinite FC 10kbar'!C20</f>
        <v>1372</v>
      </c>
      <c r="D208" s="2">
        <f>'D. Nephelinite FC 10kbar'!D20</f>
        <v>10000</v>
      </c>
      <c r="E208" s="5">
        <f>'B. LLD classification'!EA252</f>
        <v>2.7453896337823758</v>
      </c>
      <c r="F208" s="5">
        <f>'D. Nephelinite FC 10kbar'!L20</f>
        <v>-7.5411000000000006E-2</v>
      </c>
      <c r="G208" s="6">
        <f>'D. Nephelinite FC 10kbar'!N20</f>
        <v>100</v>
      </c>
      <c r="H208" s="7">
        <f t="shared" si="36"/>
        <v>0</v>
      </c>
      <c r="I208" s="8">
        <f>'D. Nephelinite FC 10kbar'!R20</f>
        <v>37.97</v>
      </c>
      <c r="J208" s="9">
        <f>'D. Nephelinite FC 10kbar'!S20</f>
        <v>5.09</v>
      </c>
      <c r="K208" s="9">
        <f>'D. Nephelinite FC 10kbar'!T20</f>
        <v>12.22</v>
      </c>
      <c r="L208" s="9">
        <f>'D. Nephelinite FC 10kbar'!U20</f>
        <v>2.35</v>
      </c>
      <c r="M208" s="9">
        <f>'D. Nephelinite FC 10kbar'!V20</f>
        <v>11.77</v>
      </c>
      <c r="N208" s="9">
        <f>'D. Nephelinite FC 10kbar'!W20</f>
        <v>0.22</v>
      </c>
      <c r="O208" s="9">
        <f>'D. Nephelinite FC 10kbar'!X20</f>
        <v>6.56</v>
      </c>
      <c r="P208" s="9">
        <f>'D. Nephelinite FC 10kbar'!Y20</f>
        <v>12.31</v>
      </c>
      <c r="Q208" s="9">
        <f>'D. Nephelinite FC 10kbar'!Z20</f>
        <v>2.79</v>
      </c>
      <c r="R208" s="9">
        <f>'D. Nephelinite FC 10kbar'!AA20</f>
        <v>2.5</v>
      </c>
      <c r="S208" s="9">
        <f>'D. Nephelinite FC 10kbar'!AB20</f>
        <v>1.92</v>
      </c>
      <c r="T208" s="9">
        <f>'D. Nephelinite FC 10kbar'!AC20</f>
        <v>4.3</v>
      </c>
      <c r="U208" s="10">
        <f>'D. Nephelinite FC 10kbar'!AH20</f>
        <v>0</v>
      </c>
      <c r="V208" s="5">
        <f>'D. Nephelinite FC 10kbar'!AI20</f>
        <v>0</v>
      </c>
      <c r="W208" s="5"/>
      <c r="X208" s="5"/>
      <c r="Y208" s="5"/>
      <c r="Z208" s="5"/>
      <c r="AA208" s="5"/>
      <c r="AB208" s="5">
        <f>'D. Nephelinite FC 10kbar'!AJ20</f>
        <v>0</v>
      </c>
      <c r="AC208" s="5">
        <f>'D. Nephelinite FC 10kbar'!AK20</f>
        <v>0</v>
      </c>
      <c r="AD208" s="10">
        <f>'D. Nephelinite FC 10kbar'!AL20</f>
        <v>0</v>
      </c>
      <c r="AE208" s="5">
        <f>'D. Nephelinite FC 10kbar'!AM20</f>
        <v>0</v>
      </c>
      <c r="AF208" s="5"/>
      <c r="AG208" s="5"/>
      <c r="AH208" s="5"/>
      <c r="AI208" s="5"/>
      <c r="AJ208" s="5"/>
      <c r="AK208" s="5">
        <f>'D. Nephelinite FC 10kbar'!AN20</f>
        <v>0</v>
      </c>
      <c r="AL208" s="5">
        <f>'D. Nephelinite FC 10kbar'!AO20</f>
        <v>0</v>
      </c>
      <c r="AM208" s="10">
        <f t="shared" si="37"/>
        <v>0</v>
      </c>
      <c r="AN208" s="5">
        <f t="shared" si="38"/>
        <v>0</v>
      </c>
      <c r="AO208" s="5"/>
      <c r="AP208" s="5"/>
      <c r="AQ208" s="5"/>
      <c r="AR208" s="5"/>
      <c r="AS208" s="5"/>
      <c r="AT208" s="5">
        <f t="shared" si="39"/>
        <v>0</v>
      </c>
      <c r="AU208" s="5">
        <f t="shared" si="40"/>
        <v>0</v>
      </c>
      <c r="AV208" s="10">
        <f t="shared" si="41"/>
        <v>100</v>
      </c>
      <c r="AW208" s="48">
        <f t="shared" si="42"/>
        <v>100</v>
      </c>
    </row>
    <row r="209" spans="1:49" x14ac:dyDescent="0.3">
      <c r="A209" s="37" t="s">
        <v>1448</v>
      </c>
      <c r="B209" s="2">
        <f>'D. Nephelinite FC 10kbar'!A21</f>
        <v>15</v>
      </c>
      <c r="C209" s="2">
        <f>'D. Nephelinite FC 10kbar'!C21</f>
        <v>1370</v>
      </c>
      <c r="D209" s="2">
        <f>'D. Nephelinite FC 10kbar'!D21</f>
        <v>10000</v>
      </c>
      <c r="E209" s="5">
        <f>'B. LLD classification'!EA253</f>
        <v>2.746237007124031</v>
      </c>
      <c r="F209" s="5">
        <f>'D. Nephelinite FC 10kbar'!L21</f>
        <v>-7.1041000000000007E-2</v>
      </c>
      <c r="G209" s="6">
        <f>'D. Nephelinite FC 10kbar'!N21</f>
        <v>100</v>
      </c>
      <c r="H209" s="7">
        <f t="shared" si="36"/>
        <v>0</v>
      </c>
      <c r="I209" s="8">
        <f>'D. Nephelinite FC 10kbar'!R21</f>
        <v>37.97</v>
      </c>
      <c r="J209" s="9">
        <f>'D. Nephelinite FC 10kbar'!S21</f>
        <v>5.09</v>
      </c>
      <c r="K209" s="9">
        <f>'D. Nephelinite FC 10kbar'!T21</f>
        <v>12.22</v>
      </c>
      <c r="L209" s="9">
        <f>'D. Nephelinite FC 10kbar'!U21</f>
        <v>2.35</v>
      </c>
      <c r="M209" s="9">
        <f>'D. Nephelinite FC 10kbar'!V21</f>
        <v>11.77</v>
      </c>
      <c r="N209" s="9">
        <f>'D. Nephelinite FC 10kbar'!W21</f>
        <v>0.22</v>
      </c>
      <c r="O209" s="9">
        <f>'D. Nephelinite FC 10kbar'!X21</f>
        <v>6.56</v>
      </c>
      <c r="P209" s="9">
        <f>'D. Nephelinite FC 10kbar'!Y21</f>
        <v>12.31</v>
      </c>
      <c r="Q209" s="9">
        <f>'D. Nephelinite FC 10kbar'!Z21</f>
        <v>2.79</v>
      </c>
      <c r="R209" s="9">
        <f>'D. Nephelinite FC 10kbar'!AA21</f>
        <v>2.5</v>
      </c>
      <c r="S209" s="9">
        <f>'D. Nephelinite FC 10kbar'!AB21</f>
        <v>1.92</v>
      </c>
      <c r="T209" s="9">
        <f>'D. Nephelinite FC 10kbar'!AC21</f>
        <v>4.3</v>
      </c>
      <c r="U209" s="10">
        <f>'D. Nephelinite FC 10kbar'!AH21</f>
        <v>0</v>
      </c>
      <c r="V209" s="5">
        <f>'D. Nephelinite FC 10kbar'!AI21</f>
        <v>0</v>
      </c>
      <c r="W209" s="5"/>
      <c r="X209" s="5"/>
      <c r="Y209" s="5"/>
      <c r="Z209" s="5"/>
      <c r="AA209" s="5"/>
      <c r="AB209" s="5">
        <f>'D. Nephelinite FC 10kbar'!AJ21</f>
        <v>0</v>
      </c>
      <c r="AC209" s="5">
        <f>'D. Nephelinite FC 10kbar'!AK21</f>
        <v>0</v>
      </c>
      <c r="AD209" s="10">
        <f>'D. Nephelinite FC 10kbar'!AL21</f>
        <v>0</v>
      </c>
      <c r="AE209" s="5">
        <f>'D. Nephelinite FC 10kbar'!AM21</f>
        <v>0</v>
      </c>
      <c r="AF209" s="5"/>
      <c r="AG209" s="5"/>
      <c r="AH209" s="5"/>
      <c r="AI209" s="5"/>
      <c r="AJ209" s="5"/>
      <c r="AK209" s="5">
        <f>'D. Nephelinite FC 10kbar'!AN21</f>
        <v>0</v>
      </c>
      <c r="AL209" s="5">
        <f>'D. Nephelinite FC 10kbar'!AO21</f>
        <v>0</v>
      </c>
      <c r="AM209" s="10">
        <f t="shared" si="37"/>
        <v>0</v>
      </c>
      <c r="AN209" s="5">
        <f t="shared" si="38"/>
        <v>0</v>
      </c>
      <c r="AO209" s="5"/>
      <c r="AP209" s="5"/>
      <c r="AQ209" s="5"/>
      <c r="AR209" s="5"/>
      <c r="AS209" s="5"/>
      <c r="AT209" s="5">
        <f t="shared" si="39"/>
        <v>0</v>
      </c>
      <c r="AU209" s="5">
        <f t="shared" si="40"/>
        <v>0</v>
      </c>
      <c r="AV209" s="10">
        <f t="shared" si="41"/>
        <v>100</v>
      </c>
      <c r="AW209" s="48">
        <f t="shared" si="42"/>
        <v>100</v>
      </c>
    </row>
    <row r="210" spans="1:49" x14ac:dyDescent="0.3">
      <c r="A210" s="37" t="s">
        <v>1448</v>
      </c>
      <c r="B210" s="2">
        <f>'D. Nephelinite FC 10kbar'!A22</f>
        <v>16</v>
      </c>
      <c r="C210" s="2">
        <f>'D. Nephelinite FC 10kbar'!C22</f>
        <v>1368</v>
      </c>
      <c r="D210" s="2">
        <f>'D. Nephelinite FC 10kbar'!D22</f>
        <v>10000</v>
      </c>
      <c r="E210" s="5">
        <f>'B. LLD classification'!EA254</f>
        <v>2.7470853019309942</v>
      </c>
      <c r="F210" s="5">
        <f>'D. Nephelinite FC 10kbar'!L22</f>
        <v>-6.6660999999999998E-2</v>
      </c>
      <c r="G210" s="6">
        <f>'D. Nephelinite FC 10kbar'!N22</f>
        <v>100</v>
      </c>
      <c r="H210" s="7">
        <f t="shared" si="36"/>
        <v>0</v>
      </c>
      <c r="I210" s="8">
        <f>'D. Nephelinite FC 10kbar'!R22</f>
        <v>37.97</v>
      </c>
      <c r="J210" s="9">
        <f>'D. Nephelinite FC 10kbar'!S22</f>
        <v>5.09</v>
      </c>
      <c r="K210" s="9">
        <f>'D. Nephelinite FC 10kbar'!T22</f>
        <v>12.22</v>
      </c>
      <c r="L210" s="9">
        <f>'D. Nephelinite FC 10kbar'!U22</f>
        <v>2.35</v>
      </c>
      <c r="M210" s="9">
        <f>'D. Nephelinite FC 10kbar'!V22</f>
        <v>11.77</v>
      </c>
      <c r="N210" s="9">
        <f>'D. Nephelinite FC 10kbar'!W22</f>
        <v>0.22</v>
      </c>
      <c r="O210" s="9">
        <f>'D. Nephelinite FC 10kbar'!X22</f>
        <v>6.56</v>
      </c>
      <c r="P210" s="9">
        <f>'D. Nephelinite FC 10kbar'!Y22</f>
        <v>12.31</v>
      </c>
      <c r="Q210" s="9">
        <f>'D. Nephelinite FC 10kbar'!Z22</f>
        <v>2.79</v>
      </c>
      <c r="R210" s="9">
        <f>'D. Nephelinite FC 10kbar'!AA22</f>
        <v>2.5</v>
      </c>
      <c r="S210" s="9">
        <f>'D. Nephelinite FC 10kbar'!AB22</f>
        <v>1.92</v>
      </c>
      <c r="T210" s="9">
        <f>'D. Nephelinite FC 10kbar'!AC22</f>
        <v>4.3</v>
      </c>
      <c r="U210" s="10">
        <f>'D. Nephelinite FC 10kbar'!AH22</f>
        <v>0</v>
      </c>
      <c r="V210" s="5">
        <f>'D. Nephelinite FC 10kbar'!AI22</f>
        <v>0</v>
      </c>
      <c r="W210" s="5"/>
      <c r="X210" s="5"/>
      <c r="Y210" s="5"/>
      <c r="Z210" s="5"/>
      <c r="AA210" s="5"/>
      <c r="AB210" s="5">
        <f>'D. Nephelinite FC 10kbar'!AJ22</f>
        <v>0</v>
      </c>
      <c r="AC210" s="5">
        <f>'D. Nephelinite FC 10kbar'!AK22</f>
        <v>0</v>
      </c>
      <c r="AD210" s="10">
        <f>'D. Nephelinite FC 10kbar'!AL22</f>
        <v>0</v>
      </c>
      <c r="AE210" s="5">
        <f>'D. Nephelinite FC 10kbar'!AM22</f>
        <v>0</v>
      </c>
      <c r="AF210" s="5"/>
      <c r="AG210" s="5"/>
      <c r="AH210" s="5"/>
      <c r="AI210" s="5"/>
      <c r="AJ210" s="5"/>
      <c r="AK210" s="5">
        <f>'D. Nephelinite FC 10kbar'!AN22</f>
        <v>0</v>
      </c>
      <c r="AL210" s="5">
        <f>'D. Nephelinite FC 10kbar'!AO22</f>
        <v>0</v>
      </c>
      <c r="AM210" s="10">
        <f t="shared" si="37"/>
        <v>0</v>
      </c>
      <c r="AN210" s="5">
        <f t="shared" si="38"/>
        <v>0</v>
      </c>
      <c r="AO210" s="5"/>
      <c r="AP210" s="5"/>
      <c r="AQ210" s="5"/>
      <c r="AR210" s="5"/>
      <c r="AS210" s="5"/>
      <c r="AT210" s="5">
        <f t="shared" si="39"/>
        <v>0</v>
      </c>
      <c r="AU210" s="5">
        <f t="shared" si="40"/>
        <v>0</v>
      </c>
      <c r="AV210" s="10">
        <f t="shared" si="41"/>
        <v>100</v>
      </c>
      <c r="AW210" s="48">
        <f t="shared" si="42"/>
        <v>100</v>
      </c>
    </row>
    <row r="211" spans="1:49" x14ac:dyDescent="0.3">
      <c r="A211" s="37" t="s">
        <v>1448</v>
      </c>
      <c r="B211" s="2">
        <f>'D. Nephelinite FC 10kbar'!A23</f>
        <v>17</v>
      </c>
      <c r="C211" s="2">
        <f>'D. Nephelinite FC 10kbar'!C23</f>
        <v>1366</v>
      </c>
      <c r="D211" s="2">
        <f>'D. Nephelinite FC 10kbar'!D23</f>
        <v>10000</v>
      </c>
      <c r="E211" s="5">
        <f>'B. LLD classification'!EA255</f>
        <v>2.7479345198053178</v>
      </c>
      <c r="F211" s="5">
        <f>'D. Nephelinite FC 10kbar'!L23</f>
        <v>-6.2269999999999999E-2</v>
      </c>
      <c r="G211" s="6">
        <f>'D. Nephelinite FC 10kbar'!N23</f>
        <v>100</v>
      </c>
      <c r="H211" s="7">
        <f t="shared" si="36"/>
        <v>0</v>
      </c>
      <c r="I211" s="8">
        <f>'D. Nephelinite FC 10kbar'!R23</f>
        <v>37.97</v>
      </c>
      <c r="J211" s="9">
        <f>'D. Nephelinite FC 10kbar'!S23</f>
        <v>5.09</v>
      </c>
      <c r="K211" s="9">
        <f>'D. Nephelinite FC 10kbar'!T23</f>
        <v>12.22</v>
      </c>
      <c r="L211" s="9">
        <f>'D. Nephelinite FC 10kbar'!U23</f>
        <v>2.35</v>
      </c>
      <c r="M211" s="9">
        <f>'D. Nephelinite FC 10kbar'!V23</f>
        <v>11.77</v>
      </c>
      <c r="N211" s="9">
        <f>'D. Nephelinite FC 10kbar'!W23</f>
        <v>0.22</v>
      </c>
      <c r="O211" s="9">
        <f>'D. Nephelinite FC 10kbar'!X23</f>
        <v>6.56</v>
      </c>
      <c r="P211" s="9">
        <f>'D. Nephelinite FC 10kbar'!Y23</f>
        <v>12.31</v>
      </c>
      <c r="Q211" s="9">
        <f>'D. Nephelinite FC 10kbar'!Z23</f>
        <v>2.79</v>
      </c>
      <c r="R211" s="9">
        <f>'D. Nephelinite FC 10kbar'!AA23</f>
        <v>2.5</v>
      </c>
      <c r="S211" s="9">
        <f>'D. Nephelinite FC 10kbar'!AB23</f>
        <v>1.92</v>
      </c>
      <c r="T211" s="9">
        <f>'D. Nephelinite FC 10kbar'!AC23</f>
        <v>4.3</v>
      </c>
      <c r="U211" s="10">
        <f>'D. Nephelinite FC 10kbar'!AH23</f>
        <v>0</v>
      </c>
      <c r="V211" s="5">
        <f>'D. Nephelinite FC 10kbar'!AI23</f>
        <v>0</v>
      </c>
      <c r="W211" s="5"/>
      <c r="X211" s="5"/>
      <c r="Y211" s="5"/>
      <c r="Z211" s="5"/>
      <c r="AA211" s="5"/>
      <c r="AB211" s="5">
        <f>'D. Nephelinite FC 10kbar'!AJ23</f>
        <v>0</v>
      </c>
      <c r="AC211" s="5">
        <f>'D. Nephelinite FC 10kbar'!AK23</f>
        <v>0</v>
      </c>
      <c r="AD211" s="10">
        <f>'D. Nephelinite FC 10kbar'!AL23</f>
        <v>0</v>
      </c>
      <c r="AE211" s="5">
        <f>'D. Nephelinite FC 10kbar'!AM23</f>
        <v>0</v>
      </c>
      <c r="AF211" s="5"/>
      <c r="AG211" s="5"/>
      <c r="AH211" s="5"/>
      <c r="AI211" s="5"/>
      <c r="AJ211" s="5"/>
      <c r="AK211" s="5">
        <f>'D. Nephelinite FC 10kbar'!AN23</f>
        <v>0</v>
      </c>
      <c r="AL211" s="5">
        <f>'D. Nephelinite FC 10kbar'!AO23</f>
        <v>0</v>
      </c>
      <c r="AM211" s="10">
        <f t="shared" si="37"/>
        <v>0</v>
      </c>
      <c r="AN211" s="5">
        <f t="shared" si="38"/>
        <v>0</v>
      </c>
      <c r="AO211" s="5"/>
      <c r="AP211" s="5"/>
      <c r="AQ211" s="5"/>
      <c r="AR211" s="5"/>
      <c r="AS211" s="5"/>
      <c r="AT211" s="5">
        <f t="shared" si="39"/>
        <v>0</v>
      </c>
      <c r="AU211" s="5">
        <f t="shared" si="40"/>
        <v>0</v>
      </c>
      <c r="AV211" s="10">
        <f t="shared" si="41"/>
        <v>100</v>
      </c>
      <c r="AW211" s="48">
        <f t="shared" si="42"/>
        <v>100</v>
      </c>
    </row>
    <row r="212" spans="1:49" x14ac:dyDescent="0.3">
      <c r="A212" s="37" t="s">
        <v>1448</v>
      </c>
      <c r="B212" s="2">
        <f>'D. Nephelinite FC 10kbar'!A24</f>
        <v>18</v>
      </c>
      <c r="C212" s="2">
        <f>'D. Nephelinite FC 10kbar'!C24</f>
        <v>1364</v>
      </c>
      <c r="D212" s="2">
        <f>'D. Nephelinite FC 10kbar'!D24</f>
        <v>10000</v>
      </c>
      <c r="E212" s="5">
        <f>'B. LLD classification'!EA256</f>
        <v>2.7487846623530214</v>
      </c>
      <c r="F212" s="5">
        <f>'D. Nephelinite FC 10kbar'!L24</f>
        <v>-5.7868000000000003E-2</v>
      </c>
      <c r="G212" s="6">
        <f>'D. Nephelinite FC 10kbar'!N24</f>
        <v>100</v>
      </c>
      <c r="H212" s="7">
        <f t="shared" si="36"/>
        <v>0</v>
      </c>
      <c r="I212" s="8">
        <f>'D. Nephelinite FC 10kbar'!R24</f>
        <v>37.97</v>
      </c>
      <c r="J212" s="9">
        <f>'D. Nephelinite FC 10kbar'!S24</f>
        <v>5.09</v>
      </c>
      <c r="K212" s="9">
        <f>'D. Nephelinite FC 10kbar'!T24</f>
        <v>12.22</v>
      </c>
      <c r="L212" s="9">
        <f>'D. Nephelinite FC 10kbar'!U24</f>
        <v>2.35</v>
      </c>
      <c r="M212" s="9">
        <f>'D. Nephelinite FC 10kbar'!V24</f>
        <v>11.77</v>
      </c>
      <c r="N212" s="9">
        <f>'D. Nephelinite FC 10kbar'!W24</f>
        <v>0.22</v>
      </c>
      <c r="O212" s="9">
        <f>'D. Nephelinite FC 10kbar'!X24</f>
        <v>6.56</v>
      </c>
      <c r="P212" s="9">
        <f>'D. Nephelinite FC 10kbar'!Y24</f>
        <v>12.31</v>
      </c>
      <c r="Q212" s="9">
        <f>'D. Nephelinite FC 10kbar'!Z24</f>
        <v>2.79</v>
      </c>
      <c r="R212" s="9">
        <f>'D. Nephelinite FC 10kbar'!AA24</f>
        <v>2.5</v>
      </c>
      <c r="S212" s="9">
        <f>'D. Nephelinite FC 10kbar'!AB24</f>
        <v>1.92</v>
      </c>
      <c r="T212" s="9">
        <f>'D. Nephelinite FC 10kbar'!AC24</f>
        <v>4.3</v>
      </c>
      <c r="U212" s="10">
        <f>'D. Nephelinite FC 10kbar'!AH24</f>
        <v>0</v>
      </c>
      <c r="V212" s="5">
        <f>'D. Nephelinite FC 10kbar'!AI24</f>
        <v>0</v>
      </c>
      <c r="W212" s="5"/>
      <c r="X212" s="5"/>
      <c r="Y212" s="5"/>
      <c r="Z212" s="5"/>
      <c r="AA212" s="5"/>
      <c r="AB212" s="5">
        <f>'D. Nephelinite FC 10kbar'!AJ24</f>
        <v>0</v>
      </c>
      <c r="AC212" s="5">
        <f>'D. Nephelinite FC 10kbar'!AK24</f>
        <v>0</v>
      </c>
      <c r="AD212" s="10">
        <f>'D. Nephelinite FC 10kbar'!AL24</f>
        <v>0</v>
      </c>
      <c r="AE212" s="5">
        <f>'D. Nephelinite FC 10kbar'!AM24</f>
        <v>0</v>
      </c>
      <c r="AF212" s="5"/>
      <c r="AG212" s="5"/>
      <c r="AH212" s="5"/>
      <c r="AI212" s="5"/>
      <c r="AJ212" s="5"/>
      <c r="AK212" s="5">
        <f>'D. Nephelinite FC 10kbar'!AN24</f>
        <v>0</v>
      </c>
      <c r="AL212" s="5">
        <f>'D. Nephelinite FC 10kbar'!AO24</f>
        <v>0</v>
      </c>
      <c r="AM212" s="10">
        <f t="shared" si="37"/>
        <v>0</v>
      </c>
      <c r="AN212" s="5">
        <f t="shared" si="38"/>
        <v>0</v>
      </c>
      <c r="AO212" s="5"/>
      <c r="AP212" s="5"/>
      <c r="AQ212" s="5"/>
      <c r="AR212" s="5"/>
      <c r="AS212" s="5"/>
      <c r="AT212" s="5">
        <f t="shared" si="39"/>
        <v>0</v>
      </c>
      <c r="AU212" s="5">
        <f t="shared" si="40"/>
        <v>0</v>
      </c>
      <c r="AV212" s="10">
        <f t="shared" si="41"/>
        <v>100</v>
      </c>
      <c r="AW212" s="48">
        <f t="shared" si="42"/>
        <v>100</v>
      </c>
    </row>
    <row r="213" spans="1:49" x14ac:dyDescent="0.3">
      <c r="A213" s="37" t="s">
        <v>1448</v>
      </c>
      <c r="B213" s="2">
        <f>'D. Nephelinite FC 10kbar'!A25</f>
        <v>19</v>
      </c>
      <c r="C213" s="2">
        <f>'D. Nephelinite FC 10kbar'!C25</f>
        <v>1362</v>
      </c>
      <c r="D213" s="2">
        <f>'D. Nephelinite FC 10kbar'!D25</f>
        <v>10000</v>
      </c>
      <c r="E213" s="5">
        <f>'B. LLD classification'!EA257</f>
        <v>2.7496357311841124</v>
      </c>
      <c r="F213" s="5">
        <f>'D. Nephelinite FC 10kbar'!L25</f>
        <v>-5.3455999999999997E-2</v>
      </c>
      <c r="G213" s="6">
        <f>'D. Nephelinite FC 10kbar'!N25</f>
        <v>100</v>
      </c>
      <c r="H213" s="7">
        <f t="shared" si="36"/>
        <v>0</v>
      </c>
      <c r="I213" s="8">
        <f>'D. Nephelinite FC 10kbar'!R25</f>
        <v>37.97</v>
      </c>
      <c r="J213" s="9">
        <f>'D. Nephelinite FC 10kbar'!S25</f>
        <v>5.09</v>
      </c>
      <c r="K213" s="9">
        <f>'D. Nephelinite FC 10kbar'!T25</f>
        <v>12.22</v>
      </c>
      <c r="L213" s="9">
        <f>'D. Nephelinite FC 10kbar'!U25</f>
        <v>2.35</v>
      </c>
      <c r="M213" s="9">
        <f>'D. Nephelinite FC 10kbar'!V25</f>
        <v>11.77</v>
      </c>
      <c r="N213" s="9">
        <f>'D. Nephelinite FC 10kbar'!W25</f>
        <v>0.22</v>
      </c>
      <c r="O213" s="9">
        <f>'D. Nephelinite FC 10kbar'!X25</f>
        <v>6.56</v>
      </c>
      <c r="P213" s="9">
        <f>'D. Nephelinite FC 10kbar'!Y25</f>
        <v>12.31</v>
      </c>
      <c r="Q213" s="9">
        <f>'D. Nephelinite FC 10kbar'!Z25</f>
        <v>2.79</v>
      </c>
      <c r="R213" s="9">
        <f>'D. Nephelinite FC 10kbar'!AA25</f>
        <v>2.5</v>
      </c>
      <c r="S213" s="9">
        <f>'D. Nephelinite FC 10kbar'!AB25</f>
        <v>1.92</v>
      </c>
      <c r="T213" s="9">
        <f>'D. Nephelinite FC 10kbar'!AC25</f>
        <v>4.3</v>
      </c>
      <c r="U213" s="10">
        <f>'D. Nephelinite FC 10kbar'!AH25</f>
        <v>0</v>
      </c>
      <c r="V213" s="5">
        <f>'D. Nephelinite FC 10kbar'!AI25</f>
        <v>0</v>
      </c>
      <c r="W213" s="5"/>
      <c r="X213" s="5"/>
      <c r="Y213" s="5"/>
      <c r="Z213" s="5"/>
      <c r="AA213" s="5"/>
      <c r="AB213" s="5">
        <f>'D. Nephelinite FC 10kbar'!AJ25</f>
        <v>0</v>
      </c>
      <c r="AC213" s="5">
        <f>'D. Nephelinite FC 10kbar'!AK25</f>
        <v>0</v>
      </c>
      <c r="AD213" s="10">
        <f>'D. Nephelinite FC 10kbar'!AL25</f>
        <v>0</v>
      </c>
      <c r="AE213" s="5">
        <f>'D. Nephelinite FC 10kbar'!AM25</f>
        <v>0</v>
      </c>
      <c r="AF213" s="5"/>
      <c r="AG213" s="5"/>
      <c r="AH213" s="5"/>
      <c r="AI213" s="5"/>
      <c r="AJ213" s="5"/>
      <c r="AK213" s="5">
        <f>'D. Nephelinite FC 10kbar'!AN25</f>
        <v>0</v>
      </c>
      <c r="AL213" s="5">
        <f>'D. Nephelinite FC 10kbar'!AO25</f>
        <v>0</v>
      </c>
      <c r="AM213" s="10">
        <f t="shared" si="37"/>
        <v>0</v>
      </c>
      <c r="AN213" s="5">
        <f t="shared" si="38"/>
        <v>0</v>
      </c>
      <c r="AO213" s="5"/>
      <c r="AP213" s="5"/>
      <c r="AQ213" s="5"/>
      <c r="AR213" s="5"/>
      <c r="AS213" s="5"/>
      <c r="AT213" s="5">
        <f t="shared" si="39"/>
        <v>0</v>
      </c>
      <c r="AU213" s="5">
        <f t="shared" si="40"/>
        <v>0</v>
      </c>
      <c r="AV213" s="10">
        <f t="shared" si="41"/>
        <v>100</v>
      </c>
      <c r="AW213" s="48">
        <f t="shared" si="42"/>
        <v>100</v>
      </c>
    </row>
    <row r="214" spans="1:49" x14ac:dyDescent="0.3">
      <c r="A214" s="37" t="s">
        <v>1448</v>
      </c>
      <c r="B214" s="2">
        <f>'D. Nephelinite FC 10kbar'!A26</f>
        <v>20</v>
      </c>
      <c r="C214" s="2">
        <f>'D. Nephelinite FC 10kbar'!C26</f>
        <v>1360</v>
      </c>
      <c r="D214" s="2">
        <f>'D. Nephelinite FC 10kbar'!D26</f>
        <v>10000</v>
      </c>
      <c r="E214" s="5">
        <f>'B. LLD classification'!EA258</f>
        <v>2.7504877279125921</v>
      </c>
      <c r="F214" s="5">
        <f>'D. Nephelinite FC 10kbar'!L26</f>
        <v>-4.9031999999999999E-2</v>
      </c>
      <c r="G214" s="6">
        <f>'D. Nephelinite FC 10kbar'!N26</f>
        <v>100</v>
      </c>
      <c r="H214" s="7">
        <f t="shared" si="36"/>
        <v>0</v>
      </c>
      <c r="I214" s="8">
        <f>'D. Nephelinite FC 10kbar'!R26</f>
        <v>37.97</v>
      </c>
      <c r="J214" s="9">
        <f>'D. Nephelinite FC 10kbar'!S26</f>
        <v>5.09</v>
      </c>
      <c r="K214" s="9">
        <f>'D. Nephelinite FC 10kbar'!T26</f>
        <v>12.22</v>
      </c>
      <c r="L214" s="9">
        <f>'D. Nephelinite FC 10kbar'!U26</f>
        <v>2.35</v>
      </c>
      <c r="M214" s="9">
        <f>'D. Nephelinite FC 10kbar'!V26</f>
        <v>11.77</v>
      </c>
      <c r="N214" s="9">
        <f>'D. Nephelinite FC 10kbar'!W26</f>
        <v>0.22</v>
      </c>
      <c r="O214" s="9">
        <f>'D. Nephelinite FC 10kbar'!X26</f>
        <v>6.56</v>
      </c>
      <c r="P214" s="9">
        <f>'D. Nephelinite FC 10kbar'!Y26</f>
        <v>12.31</v>
      </c>
      <c r="Q214" s="9">
        <f>'D. Nephelinite FC 10kbar'!Z26</f>
        <v>2.79</v>
      </c>
      <c r="R214" s="9">
        <f>'D. Nephelinite FC 10kbar'!AA26</f>
        <v>2.5</v>
      </c>
      <c r="S214" s="9">
        <f>'D. Nephelinite FC 10kbar'!AB26</f>
        <v>1.92</v>
      </c>
      <c r="T214" s="9">
        <f>'D. Nephelinite FC 10kbar'!AC26</f>
        <v>4.3</v>
      </c>
      <c r="U214" s="10">
        <f>'D. Nephelinite FC 10kbar'!AH26</f>
        <v>0</v>
      </c>
      <c r="V214" s="5">
        <f>'D. Nephelinite FC 10kbar'!AI26</f>
        <v>0</v>
      </c>
      <c r="W214" s="5"/>
      <c r="X214" s="5"/>
      <c r="Y214" s="5"/>
      <c r="Z214" s="5"/>
      <c r="AA214" s="5"/>
      <c r="AB214" s="5">
        <f>'D. Nephelinite FC 10kbar'!AJ26</f>
        <v>0</v>
      </c>
      <c r="AC214" s="5">
        <f>'D. Nephelinite FC 10kbar'!AK26</f>
        <v>0</v>
      </c>
      <c r="AD214" s="10">
        <f>'D. Nephelinite FC 10kbar'!AL26</f>
        <v>0</v>
      </c>
      <c r="AE214" s="5">
        <f>'D. Nephelinite FC 10kbar'!AM26</f>
        <v>0</v>
      </c>
      <c r="AF214" s="5"/>
      <c r="AG214" s="5"/>
      <c r="AH214" s="5"/>
      <c r="AI214" s="5"/>
      <c r="AJ214" s="5"/>
      <c r="AK214" s="5">
        <f>'D. Nephelinite FC 10kbar'!AN26</f>
        <v>0</v>
      </c>
      <c r="AL214" s="5">
        <f>'D. Nephelinite FC 10kbar'!AO26</f>
        <v>0</v>
      </c>
      <c r="AM214" s="10">
        <f t="shared" si="37"/>
        <v>0</v>
      </c>
      <c r="AN214" s="5">
        <f t="shared" si="38"/>
        <v>0</v>
      </c>
      <c r="AO214" s="5"/>
      <c r="AP214" s="5"/>
      <c r="AQ214" s="5"/>
      <c r="AR214" s="5"/>
      <c r="AS214" s="5"/>
      <c r="AT214" s="5">
        <f t="shared" si="39"/>
        <v>0</v>
      </c>
      <c r="AU214" s="5">
        <f t="shared" si="40"/>
        <v>0</v>
      </c>
      <c r="AV214" s="10">
        <f t="shared" si="41"/>
        <v>100</v>
      </c>
      <c r="AW214" s="48">
        <f t="shared" si="42"/>
        <v>100</v>
      </c>
    </row>
    <row r="215" spans="1:49" x14ac:dyDescent="0.3">
      <c r="A215" s="37" t="s">
        <v>1448</v>
      </c>
      <c r="B215" s="2">
        <f>'D. Nephelinite FC 10kbar'!A27</f>
        <v>21</v>
      </c>
      <c r="C215" s="2">
        <f>'D. Nephelinite FC 10kbar'!C27</f>
        <v>1358</v>
      </c>
      <c r="D215" s="2">
        <f>'D. Nephelinite FC 10kbar'!D27</f>
        <v>10000</v>
      </c>
      <c r="E215" s="5">
        <f>'B. LLD classification'!EA259</f>
        <v>2.7513406541564742</v>
      </c>
      <c r="F215" s="5">
        <f>'D. Nephelinite FC 10kbar'!L27</f>
        <v>-4.4597999999999999E-2</v>
      </c>
      <c r="G215" s="6">
        <f>'D. Nephelinite FC 10kbar'!N27</f>
        <v>100</v>
      </c>
      <c r="H215" s="7">
        <f t="shared" si="36"/>
        <v>0</v>
      </c>
      <c r="I215" s="8">
        <f>'D. Nephelinite FC 10kbar'!R27</f>
        <v>37.97</v>
      </c>
      <c r="J215" s="9">
        <f>'D. Nephelinite FC 10kbar'!S27</f>
        <v>5.09</v>
      </c>
      <c r="K215" s="9">
        <f>'D. Nephelinite FC 10kbar'!T27</f>
        <v>12.22</v>
      </c>
      <c r="L215" s="9">
        <f>'D. Nephelinite FC 10kbar'!U27</f>
        <v>2.35</v>
      </c>
      <c r="M215" s="9">
        <f>'D. Nephelinite FC 10kbar'!V27</f>
        <v>11.77</v>
      </c>
      <c r="N215" s="9">
        <f>'D. Nephelinite FC 10kbar'!W27</f>
        <v>0.22</v>
      </c>
      <c r="O215" s="9">
        <f>'D. Nephelinite FC 10kbar'!X27</f>
        <v>6.56</v>
      </c>
      <c r="P215" s="9">
        <f>'D. Nephelinite FC 10kbar'!Y27</f>
        <v>12.31</v>
      </c>
      <c r="Q215" s="9">
        <f>'D. Nephelinite FC 10kbar'!Z27</f>
        <v>2.79</v>
      </c>
      <c r="R215" s="9">
        <f>'D. Nephelinite FC 10kbar'!AA27</f>
        <v>2.5</v>
      </c>
      <c r="S215" s="9">
        <f>'D. Nephelinite FC 10kbar'!AB27</f>
        <v>1.92</v>
      </c>
      <c r="T215" s="9">
        <f>'D. Nephelinite FC 10kbar'!AC27</f>
        <v>4.3</v>
      </c>
      <c r="U215" s="10">
        <f>'D. Nephelinite FC 10kbar'!AH27</f>
        <v>0</v>
      </c>
      <c r="V215" s="5">
        <f>'D. Nephelinite FC 10kbar'!AI27</f>
        <v>0</v>
      </c>
      <c r="W215" s="5"/>
      <c r="X215" s="5"/>
      <c r="Y215" s="5"/>
      <c r="Z215" s="5"/>
      <c r="AA215" s="5"/>
      <c r="AB215" s="5">
        <f>'D. Nephelinite FC 10kbar'!AJ27</f>
        <v>0</v>
      </c>
      <c r="AC215" s="5">
        <f>'D. Nephelinite FC 10kbar'!AK27</f>
        <v>0</v>
      </c>
      <c r="AD215" s="10">
        <f>'D. Nephelinite FC 10kbar'!AL27</f>
        <v>0</v>
      </c>
      <c r="AE215" s="5">
        <f>'D. Nephelinite FC 10kbar'!AM27</f>
        <v>0</v>
      </c>
      <c r="AF215" s="5"/>
      <c r="AG215" s="5"/>
      <c r="AH215" s="5"/>
      <c r="AI215" s="5"/>
      <c r="AJ215" s="5"/>
      <c r="AK215" s="5">
        <f>'D. Nephelinite FC 10kbar'!AN27</f>
        <v>0</v>
      </c>
      <c r="AL215" s="5">
        <f>'D. Nephelinite FC 10kbar'!AO27</f>
        <v>0</v>
      </c>
      <c r="AM215" s="10">
        <f t="shared" si="37"/>
        <v>0</v>
      </c>
      <c r="AN215" s="5">
        <f t="shared" si="38"/>
        <v>0</v>
      </c>
      <c r="AO215" s="5"/>
      <c r="AP215" s="5"/>
      <c r="AQ215" s="5"/>
      <c r="AR215" s="5"/>
      <c r="AS215" s="5"/>
      <c r="AT215" s="5">
        <f t="shared" si="39"/>
        <v>0</v>
      </c>
      <c r="AU215" s="5">
        <f t="shared" si="40"/>
        <v>0</v>
      </c>
      <c r="AV215" s="10">
        <f t="shared" si="41"/>
        <v>100</v>
      </c>
      <c r="AW215" s="48">
        <f t="shared" si="42"/>
        <v>100</v>
      </c>
    </row>
    <row r="216" spans="1:49" x14ac:dyDescent="0.3">
      <c r="A216" s="37" t="s">
        <v>1448</v>
      </c>
      <c r="B216" s="2">
        <f>'D. Nephelinite FC 10kbar'!A28</f>
        <v>22</v>
      </c>
      <c r="C216" s="2">
        <f>'D. Nephelinite FC 10kbar'!C28</f>
        <v>1356</v>
      </c>
      <c r="D216" s="2">
        <f>'D. Nephelinite FC 10kbar'!D28</f>
        <v>10000</v>
      </c>
      <c r="E216" s="5">
        <f>'B. LLD classification'!EA260</f>
        <v>2.7521945115377973</v>
      </c>
      <c r="F216" s="5">
        <f>'D. Nephelinite FC 10kbar'!L28</f>
        <v>-4.0153000000000001E-2</v>
      </c>
      <c r="G216" s="6">
        <f>'D. Nephelinite FC 10kbar'!N28</f>
        <v>100</v>
      </c>
      <c r="H216" s="7">
        <f t="shared" si="36"/>
        <v>0</v>
      </c>
      <c r="I216" s="8">
        <f>'D. Nephelinite FC 10kbar'!R28</f>
        <v>37.97</v>
      </c>
      <c r="J216" s="9">
        <f>'D. Nephelinite FC 10kbar'!S28</f>
        <v>5.09</v>
      </c>
      <c r="K216" s="9">
        <f>'D. Nephelinite FC 10kbar'!T28</f>
        <v>12.22</v>
      </c>
      <c r="L216" s="9">
        <f>'D. Nephelinite FC 10kbar'!U28</f>
        <v>2.35</v>
      </c>
      <c r="M216" s="9">
        <f>'D. Nephelinite FC 10kbar'!V28</f>
        <v>11.77</v>
      </c>
      <c r="N216" s="9">
        <f>'D. Nephelinite FC 10kbar'!W28</f>
        <v>0.22</v>
      </c>
      <c r="O216" s="9">
        <f>'D. Nephelinite FC 10kbar'!X28</f>
        <v>6.56</v>
      </c>
      <c r="P216" s="9">
        <f>'D. Nephelinite FC 10kbar'!Y28</f>
        <v>12.31</v>
      </c>
      <c r="Q216" s="9">
        <f>'D. Nephelinite FC 10kbar'!Z28</f>
        <v>2.79</v>
      </c>
      <c r="R216" s="9">
        <f>'D. Nephelinite FC 10kbar'!AA28</f>
        <v>2.5</v>
      </c>
      <c r="S216" s="9">
        <f>'D. Nephelinite FC 10kbar'!AB28</f>
        <v>1.92</v>
      </c>
      <c r="T216" s="9">
        <f>'D. Nephelinite FC 10kbar'!AC28</f>
        <v>4.3</v>
      </c>
      <c r="U216" s="10">
        <f>'D. Nephelinite FC 10kbar'!AH28</f>
        <v>0</v>
      </c>
      <c r="V216" s="5">
        <f>'D. Nephelinite FC 10kbar'!AI28</f>
        <v>0</v>
      </c>
      <c r="W216" s="5"/>
      <c r="X216" s="5"/>
      <c r="Y216" s="5"/>
      <c r="Z216" s="5"/>
      <c r="AA216" s="5"/>
      <c r="AB216" s="5">
        <f>'D. Nephelinite FC 10kbar'!AJ28</f>
        <v>0</v>
      </c>
      <c r="AC216" s="5">
        <f>'D. Nephelinite FC 10kbar'!AK28</f>
        <v>0</v>
      </c>
      <c r="AD216" s="10">
        <f>'D. Nephelinite FC 10kbar'!AL28</f>
        <v>0</v>
      </c>
      <c r="AE216" s="5">
        <f>'D. Nephelinite FC 10kbar'!AM28</f>
        <v>0</v>
      </c>
      <c r="AF216" s="5"/>
      <c r="AG216" s="5"/>
      <c r="AH216" s="5"/>
      <c r="AI216" s="5"/>
      <c r="AJ216" s="5"/>
      <c r="AK216" s="5">
        <f>'D. Nephelinite FC 10kbar'!AN28</f>
        <v>0</v>
      </c>
      <c r="AL216" s="5">
        <f>'D. Nephelinite FC 10kbar'!AO28</f>
        <v>0</v>
      </c>
      <c r="AM216" s="10">
        <f t="shared" si="37"/>
        <v>0</v>
      </c>
      <c r="AN216" s="5">
        <f t="shared" si="38"/>
        <v>0</v>
      </c>
      <c r="AO216" s="5"/>
      <c r="AP216" s="5"/>
      <c r="AQ216" s="5"/>
      <c r="AR216" s="5"/>
      <c r="AS216" s="5"/>
      <c r="AT216" s="5">
        <f t="shared" si="39"/>
        <v>0</v>
      </c>
      <c r="AU216" s="5">
        <f t="shared" si="40"/>
        <v>0</v>
      </c>
      <c r="AV216" s="10">
        <f t="shared" si="41"/>
        <v>100</v>
      </c>
      <c r="AW216" s="48">
        <f t="shared" si="42"/>
        <v>100</v>
      </c>
    </row>
    <row r="217" spans="1:49" x14ac:dyDescent="0.3">
      <c r="A217" s="37" t="s">
        <v>1448</v>
      </c>
      <c r="B217" s="2">
        <f>'D. Nephelinite FC 10kbar'!A29</f>
        <v>23</v>
      </c>
      <c r="C217" s="2">
        <f>'D. Nephelinite FC 10kbar'!C29</f>
        <v>1354</v>
      </c>
      <c r="D217" s="2">
        <f>'D. Nephelinite FC 10kbar'!D29</f>
        <v>10000</v>
      </c>
      <c r="E217" s="5">
        <f>'B. LLD classification'!EA261</f>
        <v>2.753049301682633</v>
      </c>
      <c r="F217" s="5">
        <f>'D. Nephelinite FC 10kbar'!L29</f>
        <v>-3.5697E-2</v>
      </c>
      <c r="G217" s="6">
        <f>'D. Nephelinite FC 10kbar'!N29</f>
        <v>100</v>
      </c>
      <c r="H217" s="7">
        <f t="shared" si="36"/>
        <v>0</v>
      </c>
      <c r="I217" s="8">
        <f>'D. Nephelinite FC 10kbar'!R29</f>
        <v>37.97</v>
      </c>
      <c r="J217" s="9">
        <f>'D. Nephelinite FC 10kbar'!S29</f>
        <v>5.09</v>
      </c>
      <c r="K217" s="9">
        <f>'D. Nephelinite FC 10kbar'!T29</f>
        <v>12.22</v>
      </c>
      <c r="L217" s="9">
        <f>'D. Nephelinite FC 10kbar'!U29</f>
        <v>2.35</v>
      </c>
      <c r="M217" s="9">
        <f>'D. Nephelinite FC 10kbar'!V29</f>
        <v>11.77</v>
      </c>
      <c r="N217" s="9">
        <f>'D. Nephelinite FC 10kbar'!W29</f>
        <v>0.22</v>
      </c>
      <c r="O217" s="9">
        <f>'D. Nephelinite FC 10kbar'!X29</f>
        <v>6.56</v>
      </c>
      <c r="P217" s="9">
        <f>'D. Nephelinite FC 10kbar'!Y29</f>
        <v>12.31</v>
      </c>
      <c r="Q217" s="9">
        <f>'D. Nephelinite FC 10kbar'!Z29</f>
        <v>2.79</v>
      </c>
      <c r="R217" s="9">
        <f>'D. Nephelinite FC 10kbar'!AA29</f>
        <v>2.5</v>
      </c>
      <c r="S217" s="9">
        <f>'D. Nephelinite FC 10kbar'!AB29</f>
        <v>1.92</v>
      </c>
      <c r="T217" s="9">
        <f>'D. Nephelinite FC 10kbar'!AC29</f>
        <v>4.3</v>
      </c>
      <c r="U217" s="10">
        <f>'D. Nephelinite FC 10kbar'!AH29</f>
        <v>0</v>
      </c>
      <c r="V217" s="5">
        <f>'D. Nephelinite FC 10kbar'!AI29</f>
        <v>0</v>
      </c>
      <c r="W217" s="5"/>
      <c r="X217" s="5"/>
      <c r="Y217" s="5"/>
      <c r="Z217" s="5"/>
      <c r="AA217" s="5"/>
      <c r="AB217" s="5">
        <f>'D. Nephelinite FC 10kbar'!AJ29</f>
        <v>0</v>
      </c>
      <c r="AC217" s="5">
        <f>'D. Nephelinite FC 10kbar'!AK29</f>
        <v>0</v>
      </c>
      <c r="AD217" s="10">
        <f>'D. Nephelinite FC 10kbar'!AL29</f>
        <v>0</v>
      </c>
      <c r="AE217" s="5">
        <f>'D. Nephelinite FC 10kbar'!AM29</f>
        <v>0</v>
      </c>
      <c r="AF217" s="5"/>
      <c r="AG217" s="5"/>
      <c r="AH217" s="5"/>
      <c r="AI217" s="5"/>
      <c r="AJ217" s="5"/>
      <c r="AK217" s="5">
        <f>'D. Nephelinite FC 10kbar'!AN29</f>
        <v>0</v>
      </c>
      <c r="AL217" s="5">
        <f>'D. Nephelinite FC 10kbar'!AO29</f>
        <v>0</v>
      </c>
      <c r="AM217" s="10">
        <f t="shared" si="37"/>
        <v>0</v>
      </c>
      <c r="AN217" s="5">
        <f t="shared" si="38"/>
        <v>0</v>
      </c>
      <c r="AO217" s="5"/>
      <c r="AP217" s="5"/>
      <c r="AQ217" s="5"/>
      <c r="AR217" s="5"/>
      <c r="AS217" s="5"/>
      <c r="AT217" s="5">
        <f t="shared" si="39"/>
        <v>0</v>
      </c>
      <c r="AU217" s="5">
        <f t="shared" si="40"/>
        <v>0</v>
      </c>
      <c r="AV217" s="10">
        <f t="shared" si="41"/>
        <v>100</v>
      </c>
      <c r="AW217" s="48">
        <f t="shared" si="42"/>
        <v>100</v>
      </c>
    </row>
    <row r="218" spans="1:49" x14ac:dyDescent="0.3">
      <c r="A218" s="37" t="s">
        <v>1448</v>
      </c>
      <c r="B218" s="2">
        <f>'D. Nephelinite FC 10kbar'!A30</f>
        <v>24</v>
      </c>
      <c r="C218" s="2">
        <f>'D. Nephelinite FC 10kbar'!C30</f>
        <v>1352</v>
      </c>
      <c r="D218" s="2">
        <f>'D. Nephelinite FC 10kbar'!D30</f>
        <v>10000</v>
      </c>
      <c r="E218" s="5">
        <f>'B. LLD classification'!EA262</f>
        <v>2.7539050262211062</v>
      </c>
      <c r="F218" s="5">
        <f>'D. Nephelinite FC 10kbar'!L30</f>
        <v>-3.1230000000000001E-2</v>
      </c>
      <c r="G218" s="6">
        <f>'D. Nephelinite FC 10kbar'!N30</f>
        <v>100</v>
      </c>
      <c r="H218" s="7">
        <f t="shared" si="36"/>
        <v>0</v>
      </c>
      <c r="I218" s="8">
        <f>'D. Nephelinite FC 10kbar'!R30</f>
        <v>37.97</v>
      </c>
      <c r="J218" s="9">
        <f>'D. Nephelinite FC 10kbar'!S30</f>
        <v>5.09</v>
      </c>
      <c r="K218" s="9">
        <f>'D. Nephelinite FC 10kbar'!T30</f>
        <v>12.22</v>
      </c>
      <c r="L218" s="9">
        <f>'D. Nephelinite FC 10kbar'!U30</f>
        <v>2.35</v>
      </c>
      <c r="M218" s="9">
        <f>'D. Nephelinite FC 10kbar'!V30</f>
        <v>11.77</v>
      </c>
      <c r="N218" s="9">
        <f>'D. Nephelinite FC 10kbar'!W30</f>
        <v>0.22</v>
      </c>
      <c r="O218" s="9">
        <f>'D. Nephelinite FC 10kbar'!X30</f>
        <v>6.56</v>
      </c>
      <c r="P218" s="9">
        <f>'D. Nephelinite FC 10kbar'!Y30</f>
        <v>12.31</v>
      </c>
      <c r="Q218" s="9">
        <f>'D. Nephelinite FC 10kbar'!Z30</f>
        <v>2.79</v>
      </c>
      <c r="R218" s="9">
        <f>'D. Nephelinite FC 10kbar'!AA30</f>
        <v>2.5</v>
      </c>
      <c r="S218" s="9">
        <f>'D. Nephelinite FC 10kbar'!AB30</f>
        <v>1.92</v>
      </c>
      <c r="T218" s="9">
        <f>'D. Nephelinite FC 10kbar'!AC30</f>
        <v>4.3</v>
      </c>
      <c r="U218" s="10">
        <f>'D. Nephelinite FC 10kbar'!AH30</f>
        <v>0</v>
      </c>
      <c r="V218" s="5">
        <f>'D. Nephelinite FC 10kbar'!AI30</f>
        <v>0</v>
      </c>
      <c r="W218" s="5"/>
      <c r="X218" s="5"/>
      <c r="Y218" s="5"/>
      <c r="Z218" s="5"/>
      <c r="AA218" s="5"/>
      <c r="AB218" s="5">
        <f>'D. Nephelinite FC 10kbar'!AJ30</f>
        <v>0</v>
      </c>
      <c r="AC218" s="5">
        <f>'D. Nephelinite FC 10kbar'!AK30</f>
        <v>0</v>
      </c>
      <c r="AD218" s="10">
        <f>'D. Nephelinite FC 10kbar'!AL30</f>
        <v>0</v>
      </c>
      <c r="AE218" s="5">
        <f>'D. Nephelinite FC 10kbar'!AM30</f>
        <v>0</v>
      </c>
      <c r="AF218" s="5"/>
      <c r="AG218" s="5"/>
      <c r="AH218" s="5"/>
      <c r="AI218" s="5"/>
      <c r="AJ218" s="5"/>
      <c r="AK218" s="5">
        <f>'D. Nephelinite FC 10kbar'!AN30</f>
        <v>0</v>
      </c>
      <c r="AL218" s="5">
        <f>'D. Nephelinite FC 10kbar'!AO30</f>
        <v>0</v>
      </c>
      <c r="AM218" s="10">
        <f t="shared" si="37"/>
        <v>0</v>
      </c>
      <c r="AN218" s="5">
        <f t="shared" si="38"/>
        <v>0</v>
      </c>
      <c r="AO218" s="5"/>
      <c r="AP218" s="5"/>
      <c r="AQ218" s="5"/>
      <c r="AR218" s="5"/>
      <c r="AS218" s="5"/>
      <c r="AT218" s="5">
        <f t="shared" si="39"/>
        <v>0</v>
      </c>
      <c r="AU218" s="5">
        <f t="shared" si="40"/>
        <v>0</v>
      </c>
      <c r="AV218" s="10">
        <f t="shared" si="41"/>
        <v>100</v>
      </c>
      <c r="AW218" s="48">
        <f t="shared" si="42"/>
        <v>100</v>
      </c>
    </row>
    <row r="219" spans="1:49" x14ac:dyDescent="0.3">
      <c r="A219" s="37" t="s">
        <v>1448</v>
      </c>
      <c r="B219" s="2">
        <f>'D. Nephelinite FC 10kbar'!A31</f>
        <v>25</v>
      </c>
      <c r="C219" s="2">
        <f>'D. Nephelinite FC 10kbar'!C31</f>
        <v>1350</v>
      </c>
      <c r="D219" s="2">
        <f>'D. Nephelinite FC 10kbar'!D31</f>
        <v>10000</v>
      </c>
      <c r="E219" s="5">
        <f>'B. LLD classification'!EA263</f>
        <v>2.7547616867874072</v>
      </c>
      <c r="F219" s="5">
        <f>'D. Nephelinite FC 10kbar'!L31</f>
        <v>-2.6752000000000001E-2</v>
      </c>
      <c r="G219" s="6">
        <f>'D. Nephelinite FC 10kbar'!N31</f>
        <v>100</v>
      </c>
      <c r="H219" s="7">
        <f t="shared" si="36"/>
        <v>0</v>
      </c>
      <c r="I219" s="8">
        <f>'D. Nephelinite FC 10kbar'!R31</f>
        <v>37.97</v>
      </c>
      <c r="J219" s="9">
        <f>'D. Nephelinite FC 10kbar'!S31</f>
        <v>5.09</v>
      </c>
      <c r="K219" s="9">
        <f>'D. Nephelinite FC 10kbar'!T31</f>
        <v>12.22</v>
      </c>
      <c r="L219" s="9">
        <f>'D. Nephelinite FC 10kbar'!U31</f>
        <v>2.35</v>
      </c>
      <c r="M219" s="9">
        <f>'D. Nephelinite FC 10kbar'!V31</f>
        <v>11.77</v>
      </c>
      <c r="N219" s="9">
        <f>'D. Nephelinite FC 10kbar'!W31</f>
        <v>0.22</v>
      </c>
      <c r="O219" s="9">
        <f>'D. Nephelinite FC 10kbar'!X31</f>
        <v>6.56</v>
      </c>
      <c r="P219" s="9">
        <f>'D. Nephelinite FC 10kbar'!Y31</f>
        <v>12.31</v>
      </c>
      <c r="Q219" s="9">
        <f>'D. Nephelinite FC 10kbar'!Z31</f>
        <v>2.79</v>
      </c>
      <c r="R219" s="9">
        <f>'D. Nephelinite FC 10kbar'!AA31</f>
        <v>2.5</v>
      </c>
      <c r="S219" s="9">
        <f>'D. Nephelinite FC 10kbar'!AB31</f>
        <v>1.92</v>
      </c>
      <c r="T219" s="9">
        <f>'D. Nephelinite FC 10kbar'!AC31</f>
        <v>4.3</v>
      </c>
      <c r="U219" s="10">
        <f>'D. Nephelinite FC 10kbar'!AH31</f>
        <v>0</v>
      </c>
      <c r="V219" s="5">
        <f>'D. Nephelinite FC 10kbar'!AI31</f>
        <v>0</v>
      </c>
      <c r="W219" s="5"/>
      <c r="X219" s="5"/>
      <c r="Y219" s="5"/>
      <c r="Z219" s="5"/>
      <c r="AA219" s="5"/>
      <c r="AB219" s="5">
        <f>'D. Nephelinite FC 10kbar'!AJ31</f>
        <v>0</v>
      </c>
      <c r="AC219" s="5">
        <f>'D. Nephelinite FC 10kbar'!AK31</f>
        <v>0</v>
      </c>
      <c r="AD219" s="10">
        <f>'D. Nephelinite FC 10kbar'!AL31</f>
        <v>0</v>
      </c>
      <c r="AE219" s="5">
        <f>'D. Nephelinite FC 10kbar'!AM31</f>
        <v>0</v>
      </c>
      <c r="AF219" s="5"/>
      <c r="AG219" s="5"/>
      <c r="AH219" s="5"/>
      <c r="AI219" s="5"/>
      <c r="AJ219" s="5"/>
      <c r="AK219" s="5">
        <f>'D. Nephelinite FC 10kbar'!AN31</f>
        <v>0</v>
      </c>
      <c r="AL219" s="5">
        <f>'D. Nephelinite FC 10kbar'!AO31</f>
        <v>0</v>
      </c>
      <c r="AM219" s="10">
        <f t="shared" si="37"/>
        <v>0</v>
      </c>
      <c r="AN219" s="5">
        <f t="shared" si="38"/>
        <v>0</v>
      </c>
      <c r="AO219" s="5"/>
      <c r="AP219" s="5"/>
      <c r="AQ219" s="5"/>
      <c r="AR219" s="5"/>
      <c r="AS219" s="5"/>
      <c r="AT219" s="5">
        <f t="shared" si="39"/>
        <v>0</v>
      </c>
      <c r="AU219" s="5">
        <f t="shared" si="40"/>
        <v>0</v>
      </c>
      <c r="AV219" s="10">
        <f t="shared" si="41"/>
        <v>100</v>
      </c>
      <c r="AW219" s="48">
        <f t="shared" si="42"/>
        <v>100</v>
      </c>
    </row>
    <row r="220" spans="1:49" x14ac:dyDescent="0.3">
      <c r="A220" s="37" t="s">
        <v>1448</v>
      </c>
      <c r="B220" s="2">
        <f>'D. Nephelinite FC 10kbar'!A32</f>
        <v>26</v>
      </c>
      <c r="C220" s="2">
        <f>'D. Nephelinite FC 10kbar'!C32</f>
        <v>1348</v>
      </c>
      <c r="D220" s="2">
        <f>'D. Nephelinite FC 10kbar'!D32</f>
        <v>10000</v>
      </c>
      <c r="E220" s="5">
        <f>'B. LLD classification'!EA264</f>
        <v>2.7556192850197996</v>
      </c>
      <c r="F220" s="5">
        <f>'D. Nephelinite FC 10kbar'!L32</f>
        <v>-2.2263999999999999E-2</v>
      </c>
      <c r="G220" s="6">
        <f>'D. Nephelinite FC 10kbar'!N32</f>
        <v>100</v>
      </c>
      <c r="H220" s="7">
        <f t="shared" si="36"/>
        <v>0</v>
      </c>
      <c r="I220" s="8">
        <f>'D. Nephelinite FC 10kbar'!R32</f>
        <v>37.97</v>
      </c>
      <c r="J220" s="9">
        <f>'D. Nephelinite FC 10kbar'!S32</f>
        <v>5.09</v>
      </c>
      <c r="K220" s="9">
        <f>'D. Nephelinite FC 10kbar'!T32</f>
        <v>12.22</v>
      </c>
      <c r="L220" s="9">
        <f>'D. Nephelinite FC 10kbar'!U32</f>
        <v>2.35</v>
      </c>
      <c r="M220" s="9">
        <f>'D. Nephelinite FC 10kbar'!V32</f>
        <v>11.77</v>
      </c>
      <c r="N220" s="9">
        <f>'D. Nephelinite FC 10kbar'!W32</f>
        <v>0.22</v>
      </c>
      <c r="O220" s="9">
        <f>'D. Nephelinite FC 10kbar'!X32</f>
        <v>6.56</v>
      </c>
      <c r="P220" s="9">
        <f>'D. Nephelinite FC 10kbar'!Y32</f>
        <v>12.31</v>
      </c>
      <c r="Q220" s="9">
        <f>'D. Nephelinite FC 10kbar'!Z32</f>
        <v>2.79</v>
      </c>
      <c r="R220" s="9">
        <f>'D. Nephelinite FC 10kbar'!AA32</f>
        <v>2.5</v>
      </c>
      <c r="S220" s="9">
        <f>'D. Nephelinite FC 10kbar'!AB32</f>
        <v>1.92</v>
      </c>
      <c r="T220" s="9">
        <f>'D. Nephelinite FC 10kbar'!AC32</f>
        <v>4.3</v>
      </c>
      <c r="U220" s="10">
        <f>'D. Nephelinite FC 10kbar'!AH32</f>
        <v>0</v>
      </c>
      <c r="V220" s="5">
        <f>'D. Nephelinite FC 10kbar'!AI32</f>
        <v>0</v>
      </c>
      <c r="W220" s="5"/>
      <c r="X220" s="5"/>
      <c r="Y220" s="5"/>
      <c r="Z220" s="5"/>
      <c r="AA220" s="5"/>
      <c r="AB220" s="5">
        <f>'D. Nephelinite FC 10kbar'!AJ32</f>
        <v>0</v>
      </c>
      <c r="AC220" s="5">
        <f>'D. Nephelinite FC 10kbar'!AK32</f>
        <v>0</v>
      </c>
      <c r="AD220" s="10">
        <f>'D. Nephelinite FC 10kbar'!AL32</f>
        <v>0</v>
      </c>
      <c r="AE220" s="5">
        <f>'D. Nephelinite FC 10kbar'!AM32</f>
        <v>0</v>
      </c>
      <c r="AF220" s="5"/>
      <c r="AG220" s="5"/>
      <c r="AH220" s="5"/>
      <c r="AI220" s="5"/>
      <c r="AJ220" s="5"/>
      <c r="AK220" s="5">
        <f>'D. Nephelinite FC 10kbar'!AN32</f>
        <v>0</v>
      </c>
      <c r="AL220" s="5">
        <f>'D. Nephelinite FC 10kbar'!AO32</f>
        <v>0</v>
      </c>
      <c r="AM220" s="10">
        <f t="shared" si="37"/>
        <v>0</v>
      </c>
      <c r="AN220" s="5">
        <f t="shared" si="38"/>
        <v>0</v>
      </c>
      <c r="AO220" s="5"/>
      <c r="AP220" s="5"/>
      <c r="AQ220" s="5"/>
      <c r="AR220" s="5"/>
      <c r="AS220" s="5"/>
      <c r="AT220" s="5">
        <f t="shared" si="39"/>
        <v>0</v>
      </c>
      <c r="AU220" s="5">
        <f t="shared" si="40"/>
        <v>0</v>
      </c>
      <c r="AV220" s="10">
        <f t="shared" si="41"/>
        <v>100</v>
      </c>
      <c r="AW220" s="48">
        <f t="shared" si="42"/>
        <v>100</v>
      </c>
    </row>
    <row r="221" spans="1:49" x14ac:dyDescent="0.3">
      <c r="A221" s="37" t="s">
        <v>1448</v>
      </c>
      <c r="B221" s="2">
        <f>'D. Nephelinite FC 10kbar'!A33</f>
        <v>27</v>
      </c>
      <c r="C221" s="2">
        <f>'D. Nephelinite FC 10kbar'!C33</f>
        <v>1346</v>
      </c>
      <c r="D221" s="2">
        <f>'D. Nephelinite FC 10kbar'!D33</f>
        <v>10000</v>
      </c>
      <c r="E221" s="5">
        <f>'B. LLD classification'!EA265</f>
        <v>2.7564778225606399</v>
      </c>
      <c r="F221" s="5">
        <f>'D. Nephelinite FC 10kbar'!L33</f>
        <v>-1.7763000000000001E-2</v>
      </c>
      <c r="G221" s="6">
        <f>'D. Nephelinite FC 10kbar'!N33</f>
        <v>100</v>
      </c>
      <c r="H221" s="7">
        <f t="shared" si="36"/>
        <v>0</v>
      </c>
      <c r="I221" s="8">
        <f>'D. Nephelinite FC 10kbar'!R33</f>
        <v>37.97</v>
      </c>
      <c r="J221" s="9">
        <f>'D. Nephelinite FC 10kbar'!S33</f>
        <v>5.09</v>
      </c>
      <c r="K221" s="9">
        <f>'D. Nephelinite FC 10kbar'!T33</f>
        <v>12.22</v>
      </c>
      <c r="L221" s="9">
        <f>'D. Nephelinite FC 10kbar'!U33</f>
        <v>2.35</v>
      </c>
      <c r="M221" s="9">
        <f>'D. Nephelinite FC 10kbar'!V33</f>
        <v>11.77</v>
      </c>
      <c r="N221" s="9">
        <f>'D. Nephelinite FC 10kbar'!W33</f>
        <v>0.22</v>
      </c>
      <c r="O221" s="9">
        <f>'D. Nephelinite FC 10kbar'!X33</f>
        <v>6.56</v>
      </c>
      <c r="P221" s="9">
        <f>'D. Nephelinite FC 10kbar'!Y33</f>
        <v>12.31</v>
      </c>
      <c r="Q221" s="9">
        <f>'D. Nephelinite FC 10kbar'!Z33</f>
        <v>2.79</v>
      </c>
      <c r="R221" s="9">
        <f>'D. Nephelinite FC 10kbar'!AA33</f>
        <v>2.5</v>
      </c>
      <c r="S221" s="9">
        <f>'D. Nephelinite FC 10kbar'!AB33</f>
        <v>1.92</v>
      </c>
      <c r="T221" s="9">
        <f>'D. Nephelinite FC 10kbar'!AC33</f>
        <v>4.3</v>
      </c>
      <c r="U221" s="10">
        <f>'D. Nephelinite FC 10kbar'!AH33</f>
        <v>0</v>
      </c>
      <c r="V221" s="5">
        <f>'D. Nephelinite FC 10kbar'!AI33</f>
        <v>0</v>
      </c>
      <c r="W221" s="5"/>
      <c r="X221" s="5"/>
      <c r="Y221" s="5"/>
      <c r="Z221" s="5"/>
      <c r="AA221" s="5"/>
      <c r="AB221" s="5">
        <f>'D. Nephelinite FC 10kbar'!AJ33</f>
        <v>0</v>
      </c>
      <c r="AC221" s="5">
        <f>'D. Nephelinite FC 10kbar'!AK33</f>
        <v>0</v>
      </c>
      <c r="AD221" s="10">
        <f>'D. Nephelinite FC 10kbar'!AL33</f>
        <v>0</v>
      </c>
      <c r="AE221" s="5">
        <f>'D. Nephelinite FC 10kbar'!AM33</f>
        <v>0</v>
      </c>
      <c r="AF221" s="5"/>
      <c r="AG221" s="5"/>
      <c r="AH221" s="5"/>
      <c r="AI221" s="5"/>
      <c r="AJ221" s="5"/>
      <c r="AK221" s="5">
        <f>'D. Nephelinite FC 10kbar'!AN33</f>
        <v>0</v>
      </c>
      <c r="AL221" s="5">
        <f>'D. Nephelinite FC 10kbar'!AO33</f>
        <v>0</v>
      </c>
      <c r="AM221" s="10">
        <f t="shared" si="37"/>
        <v>0</v>
      </c>
      <c r="AN221" s="5">
        <f t="shared" si="38"/>
        <v>0</v>
      </c>
      <c r="AO221" s="5"/>
      <c r="AP221" s="5"/>
      <c r="AQ221" s="5"/>
      <c r="AR221" s="5"/>
      <c r="AS221" s="5"/>
      <c r="AT221" s="5">
        <f t="shared" si="39"/>
        <v>0</v>
      </c>
      <c r="AU221" s="5">
        <f t="shared" si="40"/>
        <v>0</v>
      </c>
      <c r="AV221" s="10">
        <f t="shared" si="41"/>
        <v>100</v>
      </c>
      <c r="AW221" s="48">
        <f t="shared" si="42"/>
        <v>100</v>
      </c>
    </row>
    <row r="222" spans="1:49" x14ac:dyDescent="0.3">
      <c r="A222" s="37" t="s">
        <v>1448</v>
      </c>
      <c r="B222" s="2">
        <f>'D. Nephelinite FC 10kbar'!A34</f>
        <v>28</v>
      </c>
      <c r="C222" s="2">
        <f>'D. Nephelinite FC 10kbar'!C34</f>
        <v>1344</v>
      </c>
      <c r="D222" s="2">
        <f>'D. Nephelinite FC 10kbar'!D34</f>
        <v>10000</v>
      </c>
      <c r="E222" s="5">
        <f>'B. LLD classification'!EA266</f>
        <v>2.7573373010563897</v>
      </c>
      <c r="F222" s="5">
        <f>'D. Nephelinite FC 10kbar'!L34</f>
        <v>-1.3252E-2</v>
      </c>
      <c r="G222" s="6">
        <f>'D. Nephelinite FC 10kbar'!N34</f>
        <v>100</v>
      </c>
      <c r="H222" s="7">
        <f t="shared" si="36"/>
        <v>0</v>
      </c>
      <c r="I222" s="8">
        <f>'D. Nephelinite FC 10kbar'!R34</f>
        <v>37.97</v>
      </c>
      <c r="J222" s="9">
        <f>'D. Nephelinite FC 10kbar'!S34</f>
        <v>5.09</v>
      </c>
      <c r="K222" s="9">
        <f>'D. Nephelinite FC 10kbar'!T34</f>
        <v>12.22</v>
      </c>
      <c r="L222" s="9">
        <f>'D. Nephelinite FC 10kbar'!U34</f>
        <v>2.35</v>
      </c>
      <c r="M222" s="9">
        <f>'D. Nephelinite FC 10kbar'!V34</f>
        <v>11.77</v>
      </c>
      <c r="N222" s="9">
        <f>'D. Nephelinite FC 10kbar'!W34</f>
        <v>0.22</v>
      </c>
      <c r="O222" s="9">
        <f>'D. Nephelinite FC 10kbar'!X34</f>
        <v>6.56</v>
      </c>
      <c r="P222" s="9">
        <f>'D. Nephelinite FC 10kbar'!Y34</f>
        <v>12.31</v>
      </c>
      <c r="Q222" s="9">
        <f>'D. Nephelinite FC 10kbar'!Z34</f>
        <v>2.79</v>
      </c>
      <c r="R222" s="9">
        <f>'D. Nephelinite FC 10kbar'!AA34</f>
        <v>2.5</v>
      </c>
      <c r="S222" s="9">
        <f>'D. Nephelinite FC 10kbar'!AB34</f>
        <v>1.92</v>
      </c>
      <c r="T222" s="9">
        <f>'D. Nephelinite FC 10kbar'!AC34</f>
        <v>4.3</v>
      </c>
      <c r="U222" s="10">
        <f>'D. Nephelinite FC 10kbar'!AH34</f>
        <v>0</v>
      </c>
      <c r="V222" s="5">
        <f>'D. Nephelinite FC 10kbar'!AI34</f>
        <v>0</v>
      </c>
      <c r="W222" s="5"/>
      <c r="X222" s="5"/>
      <c r="Y222" s="5"/>
      <c r="Z222" s="5"/>
      <c r="AA222" s="5"/>
      <c r="AB222" s="5">
        <f>'D. Nephelinite FC 10kbar'!AJ34</f>
        <v>0</v>
      </c>
      <c r="AC222" s="5">
        <f>'D. Nephelinite FC 10kbar'!AK34</f>
        <v>0</v>
      </c>
      <c r="AD222" s="10">
        <f>'D. Nephelinite FC 10kbar'!AL34</f>
        <v>0</v>
      </c>
      <c r="AE222" s="5">
        <f>'D. Nephelinite FC 10kbar'!AM34</f>
        <v>0</v>
      </c>
      <c r="AF222" s="5"/>
      <c r="AG222" s="5"/>
      <c r="AH222" s="5"/>
      <c r="AI222" s="5"/>
      <c r="AJ222" s="5"/>
      <c r="AK222" s="5">
        <f>'D. Nephelinite FC 10kbar'!AN34</f>
        <v>0</v>
      </c>
      <c r="AL222" s="5">
        <f>'D. Nephelinite FC 10kbar'!AO34</f>
        <v>0</v>
      </c>
      <c r="AM222" s="10">
        <f t="shared" si="37"/>
        <v>0</v>
      </c>
      <c r="AN222" s="5">
        <f t="shared" si="38"/>
        <v>0</v>
      </c>
      <c r="AO222" s="5"/>
      <c r="AP222" s="5"/>
      <c r="AQ222" s="5"/>
      <c r="AR222" s="5"/>
      <c r="AS222" s="5"/>
      <c r="AT222" s="5">
        <f t="shared" si="39"/>
        <v>0</v>
      </c>
      <c r="AU222" s="5">
        <f t="shared" si="40"/>
        <v>0</v>
      </c>
      <c r="AV222" s="10">
        <f t="shared" si="41"/>
        <v>100</v>
      </c>
      <c r="AW222" s="48">
        <f t="shared" si="42"/>
        <v>100</v>
      </c>
    </row>
    <row r="223" spans="1:49" x14ac:dyDescent="0.3">
      <c r="A223" s="37" t="s">
        <v>1448</v>
      </c>
      <c r="B223" s="2">
        <f>'D. Nephelinite FC 10kbar'!A35</f>
        <v>29</v>
      </c>
      <c r="C223" s="2">
        <f>'D. Nephelinite FC 10kbar'!C35</f>
        <v>1342</v>
      </c>
      <c r="D223" s="2">
        <f>'D. Nephelinite FC 10kbar'!D35</f>
        <v>10000</v>
      </c>
      <c r="E223" s="5">
        <f>'B. LLD classification'!EA267</f>
        <v>2.7581977221576275</v>
      </c>
      <c r="F223" s="5">
        <f>'D. Nephelinite FC 10kbar'!L35</f>
        <v>-8.7299999999999999E-3</v>
      </c>
      <c r="G223" s="6">
        <f>'D. Nephelinite FC 10kbar'!N35</f>
        <v>100</v>
      </c>
      <c r="H223" s="7">
        <f t="shared" si="36"/>
        <v>0</v>
      </c>
      <c r="I223" s="8">
        <f>'D. Nephelinite FC 10kbar'!R35</f>
        <v>37.97</v>
      </c>
      <c r="J223" s="9">
        <f>'D. Nephelinite FC 10kbar'!S35</f>
        <v>5.09</v>
      </c>
      <c r="K223" s="9">
        <f>'D. Nephelinite FC 10kbar'!T35</f>
        <v>12.22</v>
      </c>
      <c r="L223" s="9">
        <f>'D. Nephelinite FC 10kbar'!U35</f>
        <v>2.35</v>
      </c>
      <c r="M223" s="9">
        <f>'D. Nephelinite FC 10kbar'!V35</f>
        <v>11.77</v>
      </c>
      <c r="N223" s="9">
        <f>'D. Nephelinite FC 10kbar'!W35</f>
        <v>0.22</v>
      </c>
      <c r="O223" s="9">
        <f>'D. Nephelinite FC 10kbar'!X35</f>
        <v>6.56</v>
      </c>
      <c r="P223" s="9">
        <f>'D. Nephelinite FC 10kbar'!Y35</f>
        <v>12.31</v>
      </c>
      <c r="Q223" s="9">
        <f>'D. Nephelinite FC 10kbar'!Z35</f>
        <v>2.79</v>
      </c>
      <c r="R223" s="9">
        <f>'D. Nephelinite FC 10kbar'!AA35</f>
        <v>2.5</v>
      </c>
      <c r="S223" s="9">
        <f>'D. Nephelinite FC 10kbar'!AB35</f>
        <v>1.92</v>
      </c>
      <c r="T223" s="9">
        <f>'D. Nephelinite FC 10kbar'!AC35</f>
        <v>4.3</v>
      </c>
      <c r="U223" s="10">
        <f>'D. Nephelinite FC 10kbar'!AH35</f>
        <v>0</v>
      </c>
      <c r="V223" s="5">
        <f>'D. Nephelinite FC 10kbar'!AI35</f>
        <v>0</v>
      </c>
      <c r="W223" s="5"/>
      <c r="X223" s="5"/>
      <c r="Y223" s="5"/>
      <c r="Z223" s="5"/>
      <c r="AA223" s="5"/>
      <c r="AB223" s="5">
        <f>'D. Nephelinite FC 10kbar'!AJ35</f>
        <v>0</v>
      </c>
      <c r="AC223" s="5">
        <f>'D. Nephelinite FC 10kbar'!AK35</f>
        <v>0</v>
      </c>
      <c r="AD223" s="10">
        <f>'D. Nephelinite FC 10kbar'!AL35</f>
        <v>0</v>
      </c>
      <c r="AE223" s="5">
        <f>'D. Nephelinite FC 10kbar'!AM35</f>
        <v>0</v>
      </c>
      <c r="AF223" s="5"/>
      <c r="AG223" s="5"/>
      <c r="AH223" s="5"/>
      <c r="AI223" s="5"/>
      <c r="AJ223" s="5"/>
      <c r="AK223" s="5">
        <f>'D. Nephelinite FC 10kbar'!AN35</f>
        <v>0</v>
      </c>
      <c r="AL223" s="5">
        <f>'D. Nephelinite FC 10kbar'!AO35</f>
        <v>0</v>
      </c>
      <c r="AM223" s="10">
        <f t="shared" si="37"/>
        <v>0</v>
      </c>
      <c r="AN223" s="5">
        <f t="shared" si="38"/>
        <v>0</v>
      </c>
      <c r="AO223" s="5"/>
      <c r="AP223" s="5"/>
      <c r="AQ223" s="5"/>
      <c r="AR223" s="5"/>
      <c r="AS223" s="5"/>
      <c r="AT223" s="5">
        <f t="shared" si="39"/>
        <v>0</v>
      </c>
      <c r="AU223" s="5">
        <f t="shared" si="40"/>
        <v>0</v>
      </c>
      <c r="AV223" s="10">
        <f t="shared" si="41"/>
        <v>100</v>
      </c>
      <c r="AW223" s="48">
        <f t="shared" si="42"/>
        <v>100</v>
      </c>
    </row>
    <row r="224" spans="1:49" x14ac:dyDescent="0.3">
      <c r="A224" s="37" t="s">
        <v>1448</v>
      </c>
      <c r="B224" s="2">
        <f>'D. Nephelinite FC 10kbar'!A36</f>
        <v>30</v>
      </c>
      <c r="C224" s="2">
        <f>'D. Nephelinite FC 10kbar'!C36</f>
        <v>1340</v>
      </c>
      <c r="D224" s="2">
        <f>'D. Nephelinite FC 10kbar'!D36</f>
        <v>10000</v>
      </c>
      <c r="E224" s="5">
        <f>'B. LLD classification'!EA268</f>
        <v>2.7590590875190655</v>
      </c>
      <c r="F224" s="5">
        <f>'D. Nephelinite FC 10kbar'!L36</f>
        <v>-4.1960000000000001E-3</v>
      </c>
      <c r="G224" s="6">
        <f>'D. Nephelinite FC 10kbar'!N36</f>
        <v>100</v>
      </c>
      <c r="H224" s="7">
        <f t="shared" si="36"/>
        <v>0</v>
      </c>
      <c r="I224" s="8">
        <f>'D. Nephelinite FC 10kbar'!R36</f>
        <v>37.97</v>
      </c>
      <c r="J224" s="9">
        <f>'D. Nephelinite FC 10kbar'!S36</f>
        <v>5.09</v>
      </c>
      <c r="K224" s="9">
        <f>'D. Nephelinite FC 10kbar'!T36</f>
        <v>12.22</v>
      </c>
      <c r="L224" s="9">
        <f>'D. Nephelinite FC 10kbar'!U36</f>
        <v>2.35</v>
      </c>
      <c r="M224" s="9">
        <f>'D. Nephelinite FC 10kbar'!V36</f>
        <v>11.77</v>
      </c>
      <c r="N224" s="9">
        <f>'D. Nephelinite FC 10kbar'!W36</f>
        <v>0.22</v>
      </c>
      <c r="O224" s="9">
        <f>'D. Nephelinite FC 10kbar'!X36</f>
        <v>6.56</v>
      </c>
      <c r="P224" s="9">
        <f>'D. Nephelinite FC 10kbar'!Y36</f>
        <v>12.31</v>
      </c>
      <c r="Q224" s="9">
        <f>'D. Nephelinite FC 10kbar'!Z36</f>
        <v>2.79</v>
      </c>
      <c r="R224" s="9">
        <f>'D. Nephelinite FC 10kbar'!AA36</f>
        <v>2.5</v>
      </c>
      <c r="S224" s="9">
        <f>'D. Nephelinite FC 10kbar'!AB36</f>
        <v>1.92</v>
      </c>
      <c r="T224" s="9">
        <f>'D. Nephelinite FC 10kbar'!AC36</f>
        <v>4.3</v>
      </c>
      <c r="U224" s="10">
        <f>'D. Nephelinite FC 10kbar'!AH36</f>
        <v>0</v>
      </c>
      <c r="V224" s="5">
        <f>'D. Nephelinite FC 10kbar'!AI36</f>
        <v>0</v>
      </c>
      <c r="W224" s="5"/>
      <c r="X224" s="5"/>
      <c r="Y224" s="5"/>
      <c r="Z224" s="5"/>
      <c r="AA224" s="5"/>
      <c r="AB224" s="5">
        <f>'D. Nephelinite FC 10kbar'!AJ36</f>
        <v>0</v>
      </c>
      <c r="AC224" s="5">
        <f>'D. Nephelinite FC 10kbar'!AK36</f>
        <v>0</v>
      </c>
      <c r="AD224" s="10">
        <f>'D. Nephelinite FC 10kbar'!AL36</f>
        <v>0</v>
      </c>
      <c r="AE224" s="5">
        <f>'D. Nephelinite FC 10kbar'!AM36</f>
        <v>0</v>
      </c>
      <c r="AF224" s="5"/>
      <c r="AG224" s="5"/>
      <c r="AH224" s="5"/>
      <c r="AI224" s="5"/>
      <c r="AJ224" s="5"/>
      <c r="AK224" s="5">
        <f>'D. Nephelinite FC 10kbar'!AN36</f>
        <v>0</v>
      </c>
      <c r="AL224" s="5">
        <f>'D. Nephelinite FC 10kbar'!AO36</f>
        <v>0</v>
      </c>
      <c r="AM224" s="10">
        <f t="shared" si="37"/>
        <v>0</v>
      </c>
      <c r="AN224" s="5">
        <f t="shared" si="38"/>
        <v>0</v>
      </c>
      <c r="AO224" s="5"/>
      <c r="AP224" s="5"/>
      <c r="AQ224" s="5"/>
      <c r="AR224" s="5"/>
      <c r="AS224" s="5"/>
      <c r="AT224" s="5">
        <f t="shared" si="39"/>
        <v>0</v>
      </c>
      <c r="AU224" s="5">
        <f t="shared" si="40"/>
        <v>0</v>
      </c>
      <c r="AV224" s="10">
        <f t="shared" si="41"/>
        <v>100</v>
      </c>
      <c r="AW224" s="48">
        <f t="shared" si="42"/>
        <v>100</v>
      </c>
    </row>
    <row r="225" spans="1:49" x14ac:dyDescent="0.3">
      <c r="A225" s="37" t="s">
        <v>1448</v>
      </c>
      <c r="B225" s="2">
        <f>'D. Nephelinite FC 10kbar'!A37</f>
        <v>31</v>
      </c>
      <c r="C225" s="2">
        <f>'D. Nephelinite FC 10kbar'!C37</f>
        <v>1338</v>
      </c>
      <c r="D225" s="2">
        <f>'D. Nephelinite FC 10kbar'!D37</f>
        <v>10000</v>
      </c>
      <c r="E225" s="5">
        <f>'B. LLD classification'!EA269</f>
        <v>2.7599213987995599</v>
      </c>
      <c r="F225" s="5">
        <f>'D. Nephelinite FC 10kbar'!L37</f>
        <v>3.48E-4</v>
      </c>
      <c r="G225" s="6">
        <f>'D. Nephelinite FC 10kbar'!N37</f>
        <v>100</v>
      </c>
      <c r="H225" s="7">
        <f t="shared" si="36"/>
        <v>0</v>
      </c>
      <c r="I225" s="8">
        <f>'D. Nephelinite FC 10kbar'!R37</f>
        <v>37.97</v>
      </c>
      <c r="J225" s="9">
        <f>'D. Nephelinite FC 10kbar'!S37</f>
        <v>5.09</v>
      </c>
      <c r="K225" s="9">
        <f>'D. Nephelinite FC 10kbar'!T37</f>
        <v>12.22</v>
      </c>
      <c r="L225" s="9">
        <f>'D. Nephelinite FC 10kbar'!U37</f>
        <v>2.35</v>
      </c>
      <c r="M225" s="9">
        <f>'D. Nephelinite FC 10kbar'!V37</f>
        <v>11.77</v>
      </c>
      <c r="N225" s="9">
        <f>'D. Nephelinite FC 10kbar'!W37</f>
        <v>0.22</v>
      </c>
      <c r="O225" s="9">
        <f>'D. Nephelinite FC 10kbar'!X37</f>
        <v>6.56</v>
      </c>
      <c r="P225" s="9">
        <f>'D. Nephelinite FC 10kbar'!Y37</f>
        <v>12.31</v>
      </c>
      <c r="Q225" s="9">
        <f>'D. Nephelinite FC 10kbar'!Z37</f>
        <v>2.79</v>
      </c>
      <c r="R225" s="9">
        <f>'D. Nephelinite FC 10kbar'!AA37</f>
        <v>2.5</v>
      </c>
      <c r="S225" s="9">
        <f>'D. Nephelinite FC 10kbar'!AB37</f>
        <v>1.92</v>
      </c>
      <c r="T225" s="9">
        <f>'D. Nephelinite FC 10kbar'!AC37</f>
        <v>4.3</v>
      </c>
      <c r="U225" s="10">
        <f>'D. Nephelinite FC 10kbar'!AH37</f>
        <v>0</v>
      </c>
      <c r="V225" s="5">
        <f>'D. Nephelinite FC 10kbar'!AI37</f>
        <v>0</v>
      </c>
      <c r="W225" s="5"/>
      <c r="X225" s="5"/>
      <c r="Y225" s="5"/>
      <c r="Z225" s="5"/>
      <c r="AA225" s="5"/>
      <c r="AB225" s="5">
        <f>'D. Nephelinite FC 10kbar'!AJ37</f>
        <v>0</v>
      </c>
      <c r="AC225" s="5">
        <f>'D. Nephelinite FC 10kbar'!AK37</f>
        <v>0</v>
      </c>
      <c r="AD225" s="10">
        <f>'D. Nephelinite FC 10kbar'!AL37</f>
        <v>0</v>
      </c>
      <c r="AE225" s="5">
        <f>'D. Nephelinite FC 10kbar'!AM37</f>
        <v>0</v>
      </c>
      <c r="AF225" s="5"/>
      <c r="AG225" s="5"/>
      <c r="AH225" s="5"/>
      <c r="AI225" s="5"/>
      <c r="AJ225" s="5"/>
      <c r="AK225" s="5">
        <f>'D. Nephelinite FC 10kbar'!AN37</f>
        <v>0</v>
      </c>
      <c r="AL225" s="5">
        <f>'D. Nephelinite FC 10kbar'!AO37</f>
        <v>0</v>
      </c>
      <c r="AM225" s="10">
        <f t="shared" si="37"/>
        <v>0</v>
      </c>
      <c r="AN225" s="5">
        <f t="shared" si="38"/>
        <v>0</v>
      </c>
      <c r="AO225" s="5"/>
      <c r="AP225" s="5"/>
      <c r="AQ225" s="5"/>
      <c r="AR225" s="5"/>
      <c r="AS225" s="5"/>
      <c r="AT225" s="5">
        <f t="shared" si="39"/>
        <v>0</v>
      </c>
      <c r="AU225" s="5">
        <f t="shared" si="40"/>
        <v>0</v>
      </c>
      <c r="AV225" s="10">
        <f t="shared" si="41"/>
        <v>100</v>
      </c>
      <c r="AW225" s="48">
        <f t="shared" si="42"/>
        <v>100</v>
      </c>
    </row>
    <row r="226" spans="1:49" x14ac:dyDescent="0.3">
      <c r="A226" s="37" t="s">
        <v>1448</v>
      </c>
      <c r="B226" s="2">
        <f>'D. Nephelinite FC 10kbar'!A38</f>
        <v>32</v>
      </c>
      <c r="C226" s="2">
        <f>'D. Nephelinite FC 10kbar'!C38</f>
        <v>1336</v>
      </c>
      <c r="D226" s="2">
        <f>'D. Nephelinite FC 10kbar'!D38</f>
        <v>10000</v>
      </c>
      <c r="E226" s="5">
        <f>'B. LLD classification'!EA270</f>
        <v>2.7607846576621262</v>
      </c>
      <c r="F226" s="5">
        <f>'D. Nephelinite FC 10kbar'!L38</f>
        <v>4.9049999999999996E-3</v>
      </c>
      <c r="G226" s="6">
        <f>'D. Nephelinite FC 10kbar'!N38</f>
        <v>100</v>
      </c>
      <c r="H226" s="7">
        <f t="shared" si="36"/>
        <v>0</v>
      </c>
      <c r="I226" s="8">
        <f>'D. Nephelinite FC 10kbar'!R38</f>
        <v>37.97</v>
      </c>
      <c r="J226" s="9">
        <f>'D. Nephelinite FC 10kbar'!S38</f>
        <v>5.09</v>
      </c>
      <c r="K226" s="9">
        <f>'D. Nephelinite FC 10kbar'!T38</f>
        <v>12.22</v>
      </c>
      <c r="L226" s="9">
        <f>'D. Nephelinite FC 10kbar'!U38</f>
        <v>2.35</v>
      </c>
      <c r="M226" s="9">
        <f>'D. Nephelinite FC 10kbar'!V38</f>
        <v>11.77</v>
      </c>
      <c r="N226" s="9">
        <f>'D. Nephelinite FC 10kbar'!W38</f>
        <v>0.22</v>
      </c>
      <c r="O226" s="9">
        <f>'D. Nephelinite FC 10kbar'!X38</f>
        <v>6.56</v>
      </c>
      <c r="P226" s="9">
        <f>'D. Nephelinite FC 10kbar'!Y38</f>
        <v>12.31</v>
      </c>
      <c r="Q226" s="9">
        <f>'D. Nephelinite FC 10kbar'!Z38</f>
        <v>2.79</v>
      </c>
      <c r="R226" s="9">
        <f>'D. Nephelinite FC 10kbar'!AA38</f>
        <v>2.5</v>
      </c>
      <c r="S226" s="9">
        <f>'D. Nephelinite FC 10kbar'!AB38</f>
        <v>1.92</v>
      </c>
      <c r="T226" s="9">
        <f>'D. Nephelinite FC 10kbar'!AC38</f>
        <v>4.3</v>
      </c>
      <c r="U226" s="10">
        <f>'D. Nephelinite FC 10kbar'!AH38</f>
        <v>0</v>
      </c>
      <c r="V226" s="5">
        <f>'D. Nephelinite FC 10kbar'!AI38</f>
        <v>0</v>
      </c>
      <c r="W226" s="5"/>
      <c r="X226" s="5"/>
      <c r="Y226" s="5"/>
      <c r="Z226" s="5"/>
      <c r="AA226" s="5"/>
      <c r="AB226" s="5">
        <f>'D. Nephelinite FC 10kbar'!AJ38</f>
        <v>0</v>
      </c>
      <c r="AC226" s="5">
        <f>'D. Nephelinite FC 10kbar'!AK38</f>
        <v>0</v>
      </c>
      <c r="AD226" s="10">
        <f>'D. Nephelinite FC 10kbar'!AL38</f>
        <v>0</v>
      </c>
      <c r="AE226" s="5">
        <f>'D. Nephelinite FC 10kbar'!AM38</f>
        <v>0</v>
      </c>
      <c r="AF226" s="5"/>
      <c r="AG226" s="5"/>
      <c r="AH226" s="5"/>
      <c r="AI226" s="5"/>
      <c r="AJ226" s="5"/>
      <c r="AK226" s="5">
        <f>'D. Nephelinite FC 10kbar'!AN38</f>
        <v>0</v>
      </c>
      <c r="AL226" s="5">
        <f>'D. Nephelinite FC 10kbar'!AO38</f>
        <v>0</v>
      </c>
      <c r="AM226" s="10">
        <f t="shared" ref="AM226:AM257" si="43">U226+AD226</f>
        <v>0</v>
      </c>
      <c r="AN226" s="5">
        <f t="shared" ref="AN226:AN257" si="44">V226+AE226</f>
        <v>0</v>
      </c>
      <c r="AO226" s="5"/>
      <c r="AP226" s="5"/>
      <c r="AQ226" s="5"/>
      <c r="AR226" s="5"/>
      <c r="AS226" s="5"/>
      <c r="AT226" s="5">
        <f t="shared" ref="AT226:AT257" si="45">AB226+AK226</f>
        <v>0</v>
      </c>
      <c r="AU226" s="5">
        <f t="shared" ref="AU226:AU257" si="46">AC226+AL226</f>
        <v>0</v>
      </c>
      <c r="AV226" s="10">
        <f t="shared" ref="AV226:AV257" si="47">G226</f>
        <v>100</v>
      </c>
      <c r="AW226" s="48">
        <f t="shared" si="42"/>
        <v>100</v>
      </c>
    </row>
    <row r="227" spans="1:49" x14ac:dyDescent="0.3">
      <c r="A227" s="37" t="s">
        <v>1448</v>
      </c>
      <c r="B227" s="2">
        <f>'D. Nephelinite FC 10kbar'!A39</f>
        <v>33</v>
      </c>
      <c r="C227" s="2">
        <f>'D. Nephelinite FC 10kbar'!C39</f>
        <v>1334</v>
      </c>
      <c r="D227" s="2">
        <f>'D. Nephelinite FC 10kbar'!D39</f>
        <v>10000</v>
      </c>
      <c r="E227" s="5">
        <f>'B. LLD classification'!EA271</f>
        <v>2.7616488657739557</v>
      </c>
      <c r="F227" s="5">
        <f>'D. Nephelinite FC 10kbar'!L39</f>
        <v>9.4719999999999995E-3</v>
      </c>
      <c r="G227" s="6">
        <f>'D. Nephelinite FC 10kbar'!N39</f>
        <v>100</v>
      </c>
      <c r="H227" s="7">
        <f t="shared" si="36"/>
        <v>0</v>
      </c>
      <c r="I227" s="8">
        <f>'D. Nephelinite FC 10kbar'!R39</f>
        <v>37.97</v>
      </c>
      <c r="J227" s="9">
        <f>'D. Nephelinite FC 10kbar'!S39</f>
        <v>5.09</v>
      </c>
      <c r="K227" s="9">
        <f>'D. Nephelinite FC 10kbar'!T39</f>
        <v>12.22</v>
      </c>
      <c r="L227" s="9">
        <f>'D. Nephelinite FC 10kbar'!U39</f>
        <v>2.35</v>
      </c>
      <c r="M227" s="9">
        <f>'D. Nephelinite FC 10kbar'!V39</f>
        <v>11.77</v>
      </c>
      <c r="N227" s="9">
        <f>'D. Nephelinite FC 10kbar'!W39</f>
        <v>0.22</v>
      </c>
      <c r="O227" s="9">
        <f>'D. Nephelinite FC 10kbar'!X39</f>
        <v>6.56</v>
      </c>
      <c r="P227" s="9">
        <f>'D. Nephelinite FC 10kbar'!Y39</f>
        <v>12.31</v>
      </c>
      <c r="Q227" s="9">
        <f>'D. Nephelinite FC 10kbar'!Z39</f>
        <v>2.79</v>
      </c>
      <c r="R227" s="9">
        <f>'D. Nephelinite FC 10kbar'!AA39</f>
        <v>2.5</v>
      </c>
      <c r="S227" s="9">
        <f>'D. Nephelinite FC 10kbar'!AB39</f>
        <v>1.92</v>
      </c>
      <c r="T227" s="9">
        <f>'D. Nephelinite FC 10kbar'!AC39</f>
        <v>4.3</v>
      </c>
      <c r="U227" s="10">
        <f>'D. Nephelinite FC 10kbar'!AH39</f>
        <v>0</v>
      </c>
      <c r="V227" s="5">
        <f>'D. Nephelinite FC 10kbar'!AI39</f>
        <v>0</v>
      </c>
      <c r="W227" s="5"/>
      <c r="X227" s="5"/>
      <c r="Y227" s="5"/>
      <c r="Z227" s="5"/>
      <c r="AA227" s="5"/>
      <c r="AB227" s="5">
        <f>'D. Nephelinite FC 10kbar'!AJ39</f>
        <v>0</v>
      </c>
      <c r="AC227" s="5">
        <f>'D. Nephelinite FC 10kbar'!AK39</f>
        <v>0</v>
      </c>
      <c r="AD227" s="10">
        <f>'D. Nephelinite FC 10kbar'!AL39</f>
        <v>0</v>
      </c>
      <c r="AE227" s="5">
        <f>'D. Nephelinite FC 10kbar'!AM39</f>
        <v>0</v>
      </c>
      <c r="AF227" s="5"/>
      <c r="AG227" s="5"/>
      <c r="AH227" s="5"/>
      <c r="AI227" s="5"/>
      <c r="AJ227" s="5"/>
      <c r="AK227" s="5">
        <f>'D. Nephelinite FC 10kbar'!AN39</f>
        <v>0</v>
      </c>
      <c r="AL227" s="5">
        <f>'D. Nephelinite FC 10kbar'!AO39</f>
        <v>0</v>
      </c>
      <c r="AM227" s="10">
        <f t="shared" si="43"/>
        <v>0</v>
      </c>
      <c r="AN227" s="5">
        <f t="shared" si="44"/>
        <v>0</v>
      </c>
      <c r="AO227" s="5"/>
      <c r="AP227" s="5"/>
      <c r="AQ227" s="5"/>
      <c r="AR227" s="5"/>
      <c r="AS227" s="5"/>
      <c r="AT227" s="5">
        <f t="shared" si="45"/>
        <v>0</v>
      </c>
      <c r="AU227" s="5">
        <f t="shared" si="46"/>
        <v>0</v>
      </c>
      <c r="AV227" s="10">
        <f t="shared" si="47"/>
        <v>100</v>
      </c>
      <c r="AW227" s="48">
        <f t="shared" si="42"/>
        <v>100</v>
      </c>
    </row>
    <row r="228" spans="1:49" x14ac:dyDescent="0.3">
      <c r="A228" s="37" t="s">
        <v>1448</v>
      </c>
      <c r="B228" s="2">
        <f>'D. Nephelinite FC 10kbar'!A40</f>
        <v>34</v>
      </c>
      <c r="C228" s="2">
        <f>'D. Nephelinite FC 10kbar'!C40</f>
        <v>1332</v>
      </c>
      <c r="D228" s="2">
        <f>'D. Nephelinite FC 10kbar'!D40</f>
        <v>10000</v>
      </c>
      <c r="E228" s="5">
        <f>'B. LLD classification'!EA272</f>
        <v>2.7625140248064235</v>
      </c>
      <c r="F228" s="5">
        <f>'D. Nephelinite FC 10kbar'!L40</f>
        <v>1.4050999999999999E-2</v>
      </c>
      <c r="G228" s="6">
        <f>'D. Nephelinite FC 10kbar'!N40</f>
        <v>100</v>
      </c>
      <c r="H228" s="7">
        <f t="shared" si="36"/>
        <v>0</v>
      </c>
      <c r="I228" s="8">
        <f>'D. Nephelinite FC 10kbar'!R40</f>
        <v>37.97</v>
      </c>
      <c r="J228" s="9">
        <f>'D. Nephelinite FC 10kbar'!S40</f>
        <v>5.09</v>
      </c>
      <c r="K228" s="9">
        <f>'D. Nephelinite FC 10kbar'!T40</f>
        <v>12.22</v>
      </c>
      <c r="L228" s="9">
        <f>'D. Nephelinite FC 10kbar'!U40</f>
        <v>2.35</v>
      </c>
      <c r="M228" s="9">
        <f>'D. Nephelinite FC 10kbar'!V40</f>
        <v>11.77</v>
      </c>
      <c r="N228" s="9">
        <f>'D. Nephelinite FC 10kbar'!W40</f>
        <v>0.22</v>
      </c>
      <c r="O228" s="9">
        <f>'D. Nephelinite FC 10kbar'!X40</f>
        <v>6.56</v>
      </c>
      <c r="P228" s="9">
        <f>'D. Nephelinite FC 10kbar'!Y40</f>
        <v>12.31</v>
      </c>
      <c r="Q228" s="9">
        <f>'D. Nephelinite FC 10kbar'!Z40</f>
        <v>2.79</v>
      </c>
      <c r="R228" s="9">
        <f>'D. Nephelinite FC 10kbar'!AA40</f>
        <v>2.5</v>
      </c>
      <c r="S228" s="9">
        <f>'D. Nephelinite FC 10kbar'!AB40</f>
        <v>1.92</v>
      </c>
      <c r="T228" s="9">
        <f>'D. Nephelinite FC 10kbar'!AC40</f>
        <v>4.3</v>
      </c>
      <c r="U228" s="10">
        <f>'D. Nephelinite FC 10kbar'!AH40</f>
        <v>0</v>
      </c>
      <c r="V228" s="5">
        <f>'D. Nephelinite FC 10kbar'!AI40</f>
        <v>0</v>
      </c>
      <c r="W228" s="5"/>
      <c r="X228" s="5"/>
      <c r="Y228" s="5"/>
      <c r="Z228" s="5"/>
      <c r="AA228" s="5"/>
      <c r="AB228" s="5">
        <f>'D. Nephelinite FC 10kbar'!AJ40</f>
        <v>0</v>
      </c>
      <c r="AC228" s="5">
        <f>'D. Nephelinite FC 10kbar'!AK40</f>
        <v>0</v>
      </c>
      <c r="AD228" s="10">
        <f>'D. Nephelinite FC 10kbar'!AL40</f>
        <v>0</v>
      </c>
      <c r="AE228" s="5">
        <f>'D. Nephelinite FC 10kbar'!AM40</f>
        <v>0</v>
      </c>
      <c r="AF228" s="5"/>
      <c r="AG228" s="5"/>
      <c r="AH228" s="5"/>
      <c r="AI228" s="5"/>
      <c r="AJ228" s="5"/>
      <c r="AK228" s="5">
        <f>'D. Nephelinite FC 10kbar'!AN40</f>
        <v>0</v>
      </c>
      <c r="AL228" s="5">
        <f>'D. Nephelinite FC 10kbar'!AO40</f>
        <v>0</v>
      </c>
      <c r="AM228" s="10">
        <f t="shared" si="43"/>
        <v>0</v>
      </c>
      <c r="AN228" s="5">
        <f t="shared" si="44"/>
        <v>0</v>
      </c>
      <c r="AO228" s="5"/>
      <c r="AP228" s="5"/>
      <c r="AQ228" s="5"/>
      <c r="AR228" s="5"/>
      <c r="AS228" s="5"/>
      <c r="AT228" s="5">
        <f t="shared" si="45"/>
        <v>0</v>
      </c>
      <c r="AU228" s="5">
        <f t="shared" si="46"/>
        <v>0</v>
      </c>
      <c r="AV228" s="10">
        <f t="shared" si="47"/>
        <v>100</v>
      </c>
      <c r="AW228" s="48">
        <f t="shared" si="42"/>
        <v>100</v>
      </c>
    </row>
    <row r="229" spans="1:49" x14ac:dyDescent="0.3">
      <c r="A229" s="37" t="s">
        <v>1448</v>
      </c>
      <c r="B229" s="2">
        <f>'D. Nephelinite FC 10kbar'!A41</f>
        <v>35</v>
      </c>
      <c r="C229" s="2">
        <f>'D. Nephelinite FC 10kbar'!C41</f>
        <v>1330</v>
      </c>
      <c r="D229" s="2">
        <f>'D. Nephelinite FC 10kbar'!D41</f>
        <v>10000</v>
      </c>
      <c r="E229" s="5">
        <f>'B. LLD classification'!EA273</f>
        <v>2.76338013643511</v>
      </c>
      <c r="F229" s="5">
        <f>'D. Nephelinite FC 10kbar'!L41</f>
        <v>1.8641000000000001E-2</v>
      </c>
      <c r="G229" s="6">
        <f>'D. Nephelinite FC 10kbar'!N41</f>
        <v>100</v>
      </c>
      <c r="H229" s="7">
        <f t="shared" si="36"/>
        <v>0</v>
      </c>
      <c r="I229" s="8">
        <f>'D. Nephelinite FC 10kbar'!R41</f>
        <v>37.97</v>
      </c>
      <c r="J229" s="9">
        <f>'D. Nephelinite FC 10kbar'!S41</f>
        <v>5.09</v>
      </c>
      <c r="K229" s="9">
        <f>'D. Nephelinite FC 10kbar'!T41</f>
        <v>12.22</v>
      </c>
      <c r="L229" s="9">
        <f>'D. Nephelinite FC 10kbar'!U41</f>
        <v>2.35</v>
      </c>
      <c r="M229" s="9">
        <f>'D. Nephelinite FC 10kbar'!V41</f>
        <v>11.77</v>
      </c>
      <c r="N229" s="9">
        <f>'D. Nephelinite FC 10kbar'!W41</f>
        <v>0.22</v>
      </c>
      <c r="O229" s="9">
        <f>'D. Nephelinite FC 10kbar'!X41</f>
        <v>6.56</v>
      </c>
      <c r="P229" s="9">
        <f>'D. Nephelinite FC 10kbar'!Y41</f>
        <v>12.31</v>
      </c>
      <c r="Q229" s="9">
        <f>'D. Nephelinite FC 10kbar'!Z41</f>
        <v>2.79</v>
      </c>
      <c r="R229" s="9">
        <f>'D. Nephelinite FC 10kbar'!AA41</f>
        <v>2.5</v>
      </c>
      <c r="S229" s="9">
        <f>'D. Nephelinite FC 10kbar'!AB41</f>
        <v>1.92</v>
      </c>
      <c r="T229" s="9">
        <f>'D. Nephelinite FC 10kbar'!AC41</f>
        <v>4.3</v>
      </c>
      <c r="U229" s="10">
        <f>'D. Nephelinite FC 10kbar'!AH41</f>
        <v>0</v>
      </c>
      <c r="V229" s="5">
        <f>'D. Nephelinite FC 10kbar'!AI41</f>
        <v>0</v>
      </c>
      <c r="W229" s="5"/>
      <c r="X229" s="5"/>
      <c r="Y229" s="5"/>
      <c r="Z229" s="5"/>
      <c r="AA229" s="5"/>
      <c r="AB229" s="5">
        <f>'D. Nephelinite FC 10kbar'!AJ41</f>
        <v>0</v>
      </c>
      <c r="AC229" s="5">
        <f>'D. Nephelinite FC 10kbar'!AK41</f>
        <v>0</v>
      </c>
      <c r="AD229" s="10">
        <f>'D. Nephelinite FC 10kbar'!AL41</f>
        <v>0</v>
      </c>
      <c r="AE229" s="5">
        <f>'D. Nephelinite FC 10kbar'!AM41</f>
        <v>0</v>
      </c>
      <c r="AF229" s="5"/>
      <c r="AG229" s="5"/>
      <c r="AH229" s="5"/>
      <c r="AI229" s="5"/>
      <c r="AJ229" s="5"/>
      <c r="AK229" s="5">
        <f>'D. Nephelinite FC 10kbar'!AN41</f>
        <v>0</v>
      </c>
      <c r="AL229" s="5">
        <f>'D. Nephelinite FC 10kbar'!AO41</f>
        <v>0</v>
      </c>
      <c r="AM229" s="10">
        <f t="shared" si="43"/>
        <v>0</v>
      </c>
      <c r="AN229" s="5">
        <f t="shared" si="44"/>
        <v>0</v>
      </c>
      <c r="AO229" s="5"/>
      <c r="AP229" s="5"/>
      <c r="AQ229" s="5"/>
      <c r="AR229" s="5"/>
      <c r="AS229" s="5"/>
      <c r="AT229" s="5">
        <f t="shared" si="45"/>
        <v>0</v>
      </c>
      <c r="AU229" s="5">
        <f t="shared" si="46"/>
        <v>0</v>
      </c>
      <c r="AV229" s="10">
        <f t="shared" si="47"/>
        <v>100</v>
      </c>
      <c r="AW229" s="48">
        <f t="shared" si="42"/>
        <v>100</v>
      </c>
    </row>
    <row r="230" spans="1:49" x14ac:dyDescent="0.3">
      <c r="A230" s="37" t="s">
        <v>1448</v>
      </c>
      <c r="B230" s="2">
        <f>'D. Nephelinite FC 10kbar'!A42</f>
        <v>36</v>
      </c>
      <c r="C230" s="2">
        <f>'D. Nephelinite FC 10kbar'!C42</f>
        <v>1328</v>
      </c>
      <c r="D230" s="2">
        <f>'D. Nephelinite FC 10kbar'!D42</f>
        <v>10000</v>
      </c>
      <c r="E230" s="5">
        <f>'B. LLD classification'!EA274</f>
        <v>2.7642472023398086</v>
      </c>
      <c r="F230" s="5">
        <f>'D. Nephelinite FC 10kbar'!L42</f>
        <v>2.3243E-2</v>
      </c>
      <c r="G230" s="6">
        <f>'D. Nephelinite FC 10kbar'!N42</f>
        <v>100</v>
      </c>
      <c r="H230" s="7">
        <f t="shared" si="36"/>
        <v>0</v>
      </c>
      <c r="I230" s="8">
        <f>'D. Nephelinite FC 10kbar'!R42</f>
        <v>37.97</v>
      </c>
      <c r="J230" s="9">
        <f>'D. Nephelinite FC 10kbar'!S42</f>
        <v>5.09</v>
      </c>
      <c r="K230" s="9">
        <f>'D. Nephelinite FC 10kbar'!T42</f>
        <v>12.22</v>
      </c>
      <c r="L230" s="9">
        <f>'D. Nephelinite FC 10kbar'!U42</f>
        <v>2.35</v>
      </c>
      <c r="M230" s="9">
        <f>'D. Nephelinite FC 10kbar'!V42</f>
        <v>11.77</v>
      </c>
      <c r="N230" s="9">
        <f>'D. Nephelinite FC 10kbar'!W42</f>
        <v>0.22</v>
      </c>
      <c r="O230" s="9">
        <f>'D. Nephelinite FC 10kbar'!X42</f>
        <v>6.56</v>
      </c>
      <c r="P230" s="9">
        <f>'D. Nephelinite FC 10kbar'!Y42</f>
        <v>12.31</v>
      </c>
      <c r="Q230" s="9">
        <f>'D. Nephelinite FC 10kbar'!Z42</f>
        <v>2.79</v>
      </c>
      <c r="R230" s="9">
        <f>'D. Nephelinite FC 10kbar'!AA42</f>
        <v>2.5</v>
      </c>
      <c r="S230" s="9">
        <f>'D. Nephelinite FC 10kbar'!AB42</f>
        <v>1.92</v>
      </c>
      <c r="T230" s="9">
        <f>'D. Nephelinite FC 10kbar'!AC42</f>
        <v>4.3</v>
      </c>
      <c r="U230" s="10">
        <f>'D. Nephelinite FC 10kbar'!AH42</f>
        <v>0</v>
      </c>
      <c r="V230" s="5">
        <f>'D. Nephelinite FC 10kbar'!AI42</f>
        <v>0</v>
      </c>
      <c r="W230" s="5"/>
      <c r="X230" s="5"/>
      <c r="Y230" s="5"/>
      <c r="Z230" s="5"/>
      <c r="AA230" s="5"/>
      <c r="AB230" s="5">
        <f>'D. Nephelinite FC 10kbar'!AJ42</f>
        <v>0</v>
      </c>
      <c r="AC230" s="5">
        <f>'D. Nephelinite FC 10kbar'!AK42</f>
        <v>0</v>
      </c>
      <c r="AD230" s="10">
        <f>'D. Nephelinite FC 10kbar'!AL42</f>
        <v>0</v>
      </c>
      <c r="AE230" s="5">
        <f>'D. Nephelinite FC 10kbar'!AM42</f>
        <v>0</v>
      </c>
      <c r="AF230" s="5"/>
      <c r="AG230" s="5"/>
      <c r="AH230" s="5"/>
      <c r="AI230" s="5"/>
      <c r="AJ230" s="5"/>
      <c r="AK230" s="5">
        <f>'D. Nephelinite FC 10kbar'!AN42</f>
        <v>0</v>
      </c>
      <c r="AL230" s="5">
        <f>'D. Nephelinite FC 10kbar'!AO42</f>
        <v>0</v>
      </c>
      <c r="AM230" s="10">
        <f t="shared" si="43"/>
        <v>0</v>
      </c>
      <c r="AN230" s="5">
        <f t="shared" si="44"/>
        <v>0</v>
      </c>
      <c r="AO230" s="5"/>
      <c r="AP230" s="5"/>
      <c r="AQ230" s="5"/>
      <c r="AR230" s="5"/>
      <c r="AS230" s="5"/>
      <c r="AT230" s="5">
        <f t="shared" si="45"/>
        <v>0</v>
      </c>
      <c r="AU230" s="5">
        <f t="shared" si="46"/>
        <v>0</v>
      </c>
      <c r="AV230" s="10">
        <f t="shared" si="47"/>
        <v>100</v>
      </c>
      <c r="AW230" s="48">
        <f t="shared" si="42"/>
        <v>100</v>
      </c>
    </row>
    <row r="231" spans="1:49" x14ac:dyDescent="0.3">
      <c r="A231" s="37" t="s">
        <v>1448</v>
      </c>
      <c r="B231" s="2">
        <f>'D. Nephelinite FC 10kbar'!A43</f>
        <v>37</v>
      </c>
      <c r="C231" s="2">
        <f>'D. Nephelinite FC 10kbar'!C43</f>
        <v>1326</v>
      </c>
      <c r="D231" s="2">
        <f>'D. Nephelinite FC 10kbar'!D43</f>
        <v>10000</v>
      </c>
      <c r="E231" s="5">
        <f>'B. LLD classification'!EA275</f>
        <v>2.7651152242045418</v>
      </c>
      <c r="F231" s="5">
        <f>'D. Nephelinite FC 10kbar'!L43</f>
        <v>2.7855999999999999E-2</v>
      </c>
      <c r="G231" s="6">
        <f>'D. Nephelinite FC 10kbar'!N43</f>
        <v>100</v>
      </c>
      <c r="H231" s="7">
        <f t="shared" si="36"/>
        <v>0</v>
      </c>
      <c r="I231" s="8">
        <f>'D. Nephelinite FC 10kbar'!R43</f>
        <v>37.97</v>
      </c>
      <c r="J231" s="9">
        <f>'D. Nephelinite FC 10kbar'!S43</f>
        <v>5.09</v>
      </c>
      <c r="K231" s="9">
        <f>'D. Nephelinite FC 10kbar'!T43</f>
        <v>12.22</v>
      </c>
      <c r="L231" s="9">
        <f>'D. Nephelinite FC 10kbar'!U43</f>
        <v>2.35</v>
      </c>
      <c r="M231" s="9">
        <f>'D. Nephelinite FC 10kbar'!V43</f>
        <v>11.77</v>
      </c>
      <c r="N231" s="9">
        <f>'D. Nephelinite FC 10kbar'!W43</f>
        <v>0.22</v>
      </c>
      <c r="O231" s="9">
        <f>'D. Nephelinite FC 10kbar'!X43</f>
        <v>6.56</v>
      </c>
      <c r="P231" s="9">
        <f>'D. Nephelinite FC 10kbar'!Y43</f>
        <v>12.31</v>
      </c>
      <c r="Q231" s="9">
        <f>'D. Nephelinite FC 10kbar'!Z43</f>
        <v>2.79</v>
      </c>
      <c r="R231" s="9">
        <f>'D. Nephelinite FC 10kbar'!AA43</f>
        <v>2.5</v>
      </c>
      <c r="S231" s="9">
        <f>'D. Nephelinite FC 10kbar'!AB43</f>
        <v>1.92</v>
      </c>
      <c r="T231" s="9">
        <f>'D. Nephelinite FC 10kbar'!AC43</f>
        <v>4.3</v>
      </c>
      <c r="U231" s="10">
        <f>'D. Nephelinite FC 10kbar'!AH43</f>
        <v>0</v>
      </c>
      <c r="V231" s="5">
        <f>'D. Nephelinite FC 10kbar'!AI43</f>
        <v>0</v>
      </c>
      <c r="W231" s="5"/>
      <c r="X231" s="5"/>
      <c r="Y231" s="5"/>
      <c r="Z231" s="5"/>
      <c r="AA231" s="5"/>
      <c r="AB231" s="5">
        <f>'D. Nephelinite FC 10kbar'!AJ43</f>
        <v>0</v>
      </c>
      <c r="AC231" s="5">
        <f>'D. Nephelinite FC 10kbar'!AK43</f>
        <v>0</v>
      </c>
      <c r="AD231" s="10">
        <f>'D. Nephelinite FC 10kbar'!AL43</f>
        <v>0</v>
      </c>
      <c r="AE231" s="5">
        <f>'D. Nephelinite FC 10kbar'!AM43</f>
        <v>0</v>
      </c>
      <c r="AF231" s="5"/>
      <c r="AG231" s="5"/>
      <c r="AH231" s="5"/>
      <c r="AI231" s="5"/>
      <c r="AJ231" s="5"/>
      <c r="AK231" s="5">
        <f>'D. Nephelinite FC 10kbar'!AN43</f>
        <v>0</v>
      </c>
      <c r="AL231" s="5">
        <f>'D. Nephelinite FC 10kbar'!AO43</f>
        <v>0</v>
      </c>
      <c r="AM231" s="10">
        <f t="shared" si="43"/>
        <v>0</v>
      </c>
      <c r="AN231" s="5">
        <f t="shared" si="44"/>
        <v>0</v>
      </c>
      <c r="AO231" s="5"/>
      <c r="AP231" s="5"/>
      <c r="AQ231" s="5"/>
      <c r="AR231" s="5"/>
      <c r="AS231" s="5"/>
      <c r="AT231" s="5">
        <f t="shared" si="45"/>
        <v>0</v>
      </c>
      <c r="AU231" s="5">
        <f t="shared" si="46"/>
        <v>0</v>
      </c>
      <c r="AV231" s="10">
        <f t="shared" si="47"/>
        <v>100</v>
      </c>
      <c r="AW231" s="48">
        <f t="shared" si="42"/>
        <v>100</v>
      </c>
    </row>
    <row r="232" spans="1:49" x14ac:dyDescent="0.3">
      <c r="A232" s="37" t="s">
        <v>1448</v>
      </c>
      <c r="B232" s="2">
        <f>'D. Nephelinite FC 10kbar'!A44</f>
        <v>38</v>
      </c>
      <c r="C232" s="2">
        <f>'D. Nephelinite FC 10kbar'!C44</f>
        <v>1324</v>
      </c>
      <c r="D232" s="2">
        <f>'D. Nephelinite FC 10kbar'!D44</f>
        <v>10000</v>
      </c>
      <c r="E232" s="5">
        <f>'B. LLD classification'!EA276</f>
        <v>2.7659842037175784</v>
      </c>
      <c r="F232" s="5">
        <f>'D. Nephelinite FC 10kbar'!L44</f>
        <v>3.2481000000000003E-2</v>
      </c>
      <c r="G232" s="6">
        <f>'D. Nephelinite FC 10kbar'!N44</f>
        <v>100</v>
      </c>
      <c r="H232" s="7">
        <f t="shared" si="36"/>
        <v>0</v>
      </c>
      <c r="I232" s="8">
        <f>'D. Nephelinite FC 10kbar'!R44</f>
        <v>37.97</v>
      </c>
      <c r="J232" s="9">
        <f>'D. Nephelinite FC 10kbar'!S44</f>
        <v>5.09</v>
      </c>
      <c r="K232" s="9">
        <f>'D. Nephelinite FC 10kbar'!T44</f>
        <v>12.22</v>
      </c>
      <c r="L232" s="9">
        <f>'D. Nephelinite FC 10kbar'!U44</f>
        <v>2.35</v>
      </c>
      <c r="M232" s="9">
        <f>'D. Nephelinite FC 10kbar'!V44</f>
        <v>11.77</v>
      </c>
      <c r="N232" s="9">
        <f>'D. Nephelinite FC 10kbar'!W44</f>
        <v>0.22</v>
      </c>
      <c r="O232" s="9">
        <f>'D. Nephelinite FC 10kbar'!X44</f>
        <v>6.56</v>
      </c>
      <c r="P232" s="9">
        <f>'D. Nephelinite FC 10kbar'!Y44</f>
        <v>12.31</v>
      </c>
      <c r="Q232" s="9">
        <f>'D. Nephelinite FC 10kbar'!Z44</f>
        <v>2.79</v>
      </c>
      <c r="R232" s="9">
        <f>'D. Nephelinite FC 10kbar'!AA44</f>
        <v>2.5</v>
      </c>
      <c r="S232" s="9">
        <f>'D. Nephelinite FC 10kbar'!AB44</f>
        <v>1.92</v>
      </c>
      <c r="T232" s="9">
        <f>'D. Nephelinite FC 10kbar'!AC44</f>
        <v>4.3</v>
      </c>
      <c r="U232" s="10">
        <f>'D. Nephelinite FC 10kbar'!AH44</f>
        <v>0</v>
      </c>
      <c r="V232" s="5">
        <f>'D. Nephelinite FC 10kbar'!AI44</f>
        <v>0</v>
      </c>
      <c r="W232" s="5"/>
      <c r="X232" s="5"/>
      <c r="Y232" s="5"/>
      <c r="Z232" s="5"/>
      <c r="AA232" s="5"/>
      <c r="AB232" s="5">
        <f>'D. Nephelinite FC 10kbar'!AJ44</f>
        <v>0</v>
      </c>
      <c r="AC232" s="5">
        <f>'D. Nephelinite FC 10kbar'!AK44</f>
        <v>0</v>
      </c>
      <c r="AD232" s="10">
        <f>'D. Nephelinite FC 10kbar'!AL44</f>
        <v>0</v>
      </c>
      <c r="AE232" s="5">
        <f>'D. Nephelinite FC 10kbar'!AM44</f>
        <v>0</v>
      </c>
      <c r="AF232" s="5"/>
      <c r="AG232" s="5"/>
      <c r="AH232" s="5"/>
      <c r="AI232" s="5"/>
      <c r="AJ232" s="5"/>
      <c r="AK232" s="5">
        <f>'D. Nephelinite FC 10kbar'!AN44</f>
        <v>0</v>
      </c>
      <c r="AL232" s="5">
        <f>'D. Nephelinite FC 10kbar'!AO44</f>
        <v>0</v>
      </c>
      <c r="AM232" s="10">
        <f t="shared" si="43"/>
        <v>0</v>
      </c>
      <c r="AN232" s="5">
        <f t="shared" si="44"/>
        <v>0</v>
      </c>
      <c r="AO232" s="5"/>
      <c r="AP232" s="5"/>
      <c r="AQ232" s="5"/>
      <c r="AR232" s="5"/>
      <c r="AS232" s="5"/>
      <c r="AT232" s="5">
        <f t="shared" si="45"/>
        <v>0</v>
      </c>
      <c r="AU232" s="5">
        <f t="shared" si="46"/>
        <v>0</v>
      </c>
      <c r="AV232" s="10">
        <f t="shared" si="47"/>
        <v>100</v>
      </c>
      <c r="AW232" s="48">
        <f t="shared" si="42"/>
        <v>100</v>
      </c>
    </row>
    <row r="233" spans="1:49" x14ac:dyDescent="0.3">
      <c r="A233" s="37" t="s">
        <v>1448</v>
      </c>
      <c r="B233" s="2">
        <f>'D. Nephelinite FC 10kbar'!A45</f>
        <v>39</v>
      </c>
      <c r="C233" s="2">
        <f>'D. Nephelinite FC 10kbar'!C45</f>
        <v>1322</v>
      </c>
      <c r="D233" s="2">
        <f>'D. Nephelinite FC 10kbar'!D45</f>
        <v>10000</v>
      </c>
      <c r="E233" s="5">
        <f>'B. LLD classification'!EA277</f>
        <v>2.7668541425714439</v>
      </c>
      <c r="F233" s="5">
        <f>'D. Nephelinite FC 10kbar'!L45</f>
        <v>3.7116999999999997E-2</v>
      </c>
      <c r="G233" s="6">
        <f>'D. Nephelinite FC 10kbar'!N45</f>
        <v>100</v>
      </c>
      <c r="H233" s="7">
        <f t="shared" si="36"/>
        <v>0</v>
      </c>
      <c r="I233" s="8">
        <f>'D. Nephelinite FC 10kbar'!R45</f>
        <v>37.97</v>
      </c>
      <c r="J233" s="9">
        <f>'D. Nephelinite FC 10kbar'!S45</f>
        <v>5.09</v>
      </c>
      <c r="K233" s="9">
        <f>'D. Nephelinite FC 10kbar'!T45</f>
        <v>12.22</v>
      </c>
      <c r="L233" s="9">
        <f>'D. Nephelinite FC 10kbar'!U45</f>
        <v>2.35</v>
      </c>
      <c r="M233" s="9">
        <f>'D. Nephelinite FC 10kbar'!V45</f>
        <v>11.77</v>
      </c>
      <c r="N233" s="9">
        <f>'D. Nephelinite FC 10kbar'!W45</f>
        <v>0.22</v>
      </c>
      <c r="O233" s="9">
        <f>'D. Nephelinite FC 10kbar'!X45</f>
        <v>6.56</v>
      </c>
      <c r="P233" s="9">
        <f>'D. Nephelinite FC 10kbar'!Y45</f>
        <v>12.31</v>
      </c>
      <c r="Q233" s="9">
        <f>'D. Nephelinite FC 10kbar'!Z45</f>
        <v>2.79</v>
      </c>
      <c r="R233" s="9">
        <f>'D. Nephelinite FC 10kbar'!AA45</f>
        <v>2.5</v>
      </c>
      <c r="S233" s="9">
        <f>'D. Nephelinite FC 10kbar'!AB45</f>
        <v>1.92</v>
      </c>
      <c r="T233" s="9">
        <f>'D. Nephelinite FC 10kbar'!AC45</f>
        <v>4.3</v>
      </c>
      <c r="U233" s="10">
        <f>'D. Nephelinite FC 10kbar'!AH45</f>
        <v>0</v>
      </c>
      <c r="V233" s="5">
        <f>'D. Nephelinite FC 10kbar'!AI45</f>
        <v>0</v>
      </c>
      <c r="W233" s="5"/>
      <c r="X233" s="5"/>
      <c r="Y233" s="5"/>
      <c r="Z233" s="5"/>
      <c r="AA233" s="5"/>
      <c r="AB233" s="5">
        <f>'D. Nephelinite FC 10kbar'!AJ45</f>
        <v>0</v>
      </c>
      <c r="AC233" s="5">
        <f>'D. Nephelinite FC 10kbar'!AK45</f>
        <v>0</v>
      </c>
      <c r="AD233" s="10">
        <f>'D. Nephelinite FC 10kbar'!AL45</f>
        <v>0</v>
      </c>
      <c r="AE233" s="5">
        <f>'D. Nephelinite FC 10kbar'!AM45</f>
        <v>0</v>
      </c>
      <c r="AF233" s="5"/>
      <c r="AG233" s="5"/>
      <c r="AH233" s="5"/>
      <c r="AI233" s="5"/>
      <c r="AJ233" s="5"/>
      <c r="AK233" s="5">
        <f>'D. Nephelinite FC 10kbar'!AN45</f>
        <v>0</v>
      </c>
      <c r="AL233" s="5">
        <f>'D. Nephelinite FC 10kbar'!AO45</f>
        <v>0</v>
      </c>
      <c r="AM233" s="10">
        <f t="shared" si="43"/>
        <v>0</v>
      </c>
      <c r="AN233" s="5">
        <f t="shared" si="44"/>
        <v>0</v>
      </c>
      <c r="AO233" s="5"/>
      <c r="AP233" s="5"/>
      <c r="AQ233" s="5"/>
      <c r="AR233" s="5"/>
      <c r="AS233" s="5"/>
      <c r="AT233" s="5">
        <f t="shared" si="45"/>
        <v>0</v>
      </c>
      <c r="AU233" s="5">
        <f t="shared" si="46"/>
        <v>0</v>
      </c>
      <c r="AV233" s="10">
        <f t="shared" si="47"/>
        <v>100</v>
      </c>
      <c r="AW233" s="48">
        <f t="shared" si="42"/>
        <v>100</v>
      </c>
    </row>
    <row r="234" spans="1:49" x14ac:dyDescent="0.3">
      <c r="A234" s="37" t="s">
        <v>1448</v>
      </c>
      <c r="B234" s="2">
        <f>'D. Nephelinite FC 10kbar'!A46</f>
        <v>40</v>
      </c>
      <c r="C234" s="2">
        <f>'D. Nephelinite FC 10kbar'!C46</f>
        <v>1320</v>
      </c>
      <c r="D234" s="2">
        <f>'D. Nephelinite FC 10kbar'!D46</f>
        <v>10000</v>
      </c>
      <c r="E234" s="5">
        <f>'B. LLD classification'!EA278</f>
        <v>2.7677250424629354</v>
      </c>
      <c r="F234" s="5">
        <f>'D. Nephelinite FC 10kbar'!L46</f>
        <v>4.1764999999999997E-2</v>
      </c>
      <c r="G234" s="6">
        <f>'D. Nephelinite FC 10kbar'!N46</f>
        <v>100</v>
      </c>
      <c r="H234" s="7">
        <f t="shared" si="36"/>
        <v>0</v>
      </c>
      <c r="I234" s="8">
        <f>'D. Nephelinite FC 10kbar'!R46</f>
        <v>37.97</v>
      </c>
      <c r="J234" s="9">
        <f>'D. Nephelinite FC 10kbar'!S46</f>
        <v>5.09</v>
      </c>
      <c r="K234" s="9">
        <f>'D. Nephelinite FC 10kbar'!T46</f>
        <v>12.22</v>
      </c>
      <c r="L234" s="9">
        <f>'D. Nephelinite FC 10kbar'!U46</f>
        <v>2.35</v>
      </c>
      <c r="M234" s="9">
        <f>'D. Nephelinite FC 10kbar'!V46</f>
        <v>11.77</v>
      </c>
      <c r="N234" s="9">
        <f>'D. Nephelinite FC 10kbar'!W46</f>
        <v>0.22</v>
      </c>
      <c r="O234" s="9">
        <f>'D. Nephelinite FC 10kbar'!X46</f>
        <v>6.56</v>
      </c>
      <c r="P234" s="9">
        <f>'D. Nephelinite FC 10kbar'!Y46</f>
        <v>12.31</v>
      </c>
      <c r="Q234" s="9">
        <f>'D. Nephelinite FC 10kbar'!Z46</f>
        <v>2.79</v>
      </c>
      <c r="R234" s="9">
        <f>'D. Nephelinite FC 10kbar'!AA46</f>
        <v>2.5</v>
      </c>
      <c r="S234" s="9">
        <f>'D. Nephelinite FC 10kbar'!AB46</f>
        <v>1.92</v>
      </c>
      <c r="T234" s="9">
        <f>'D. Nephelinite FC 10kbar'!AC46</f>
        <v>4.3</v>
      </c>
      <c r="U234" s="10">
        <f>'D. Nephelinite FC 10kbar'!AH46</f>
        <v>0</v>
      </c>
      <c r="V234" s="5">
        <f>'D. Nephelinite FC 10kbar'!AI46</f>
        <v>0</v>
      </c>
      <c r="W234" s="5"/>
      <c r="X234" s="5"/>
      <c r="Y234" s="5"/>
      <c r="Z234" s="5"/>
      <c r="AA234" s="5"/>
      <c r="AB234" s="5">
        <f>'D. Nephelinite FC 10kbar'!AJ46</f>
        <v>0</v>
      </c>
      <c r="AC234" s="5">
        <f>'D. Nephelinite FC 10kbar'!AK46</f>
        <v>0</v>
      </c>
      <c r="AD234" s="10">
        <f>'D. Nephelinite FC 10kbar'!AL46</f>
        <v>0</v>
      </c>
      <c r="AE234" s="5">
        <f>'D. Nephelinite FC 10kbar'!AM46</f>
        <v>0</v>
      </c>
      <c r="AF234" s="5"/>
      <c r="AG234" s="5"/>
      <c r="AH234" s="5"/>
      <c r="AI234" s="5"/>
      <c r="AJ234" s="5"/>
      <c r="AK234" s="5">
        <f>'D. Nephelinite FC 10kbar'!AN46</f>
        <v>0</v>
      </c>
      <c r="AL234" s="5">
        <f>'D. Nephelinite FC 10kbar'!AO46</f>
        <v>0</v>
      </c>
      <c r="AM234" s="10">
        <f t="shared" si="43"/>
        <v>0</v>
      </c>
      <c r="AN234" s="5">
        <f t="shared" si="44"/>
        <v>0</v>
      </c>
      <c r="AO234" s="5"/>
      <c r="AP234" s="5"/>
      <c r="AQ234" s="5"/>
      <c r="AR234" s="5"/>
      <c r="AS234" s="5"/>
      <c r="AT234" s="5">
        <f t="shared" si="45"/>
        <v>0</v>
      </c>
      <c r="AU234" s="5">
        <f t="shared" si="46"/>
        <v>0</v>
      </c>
      <c r="AV234" s="10">
        <f t="shared" si="47"/>
        <v>100</v>
      </c>
      <c r="AW234" s="48">
        <f t="shared" si="42"/>
        <v>100</v>
      </c>
    </row>
    <row r="235" spans="1:49" x14ac:dyDescent="0.3">
      <c r="A235" s="37" t="s">
        <v>1448</v>
      </c>
      <c r="B235" s="2">
        <f>'D. Nephelinite FC 10kbar'!A47</f>
        <v>41</v>
      </c>
      <c r="C235" s="2">
        <f>'D. Nephelinite FC 10kbar'!C47</f>
        <v>1318</v>
      </c>
      <c r="D235" s="2">
        <f>'D. Nephelinite FC 10kbar'!D47</f>
        <v>10000</v>
      </c>
      <c r="E235" s="5">
        <f>'B. LLD classification'!EA279</f>
        <v>2.7685969050931387</v>
      </c>
      <c r="F235" s="5">
        <f>'D. Nephelinite FC 10kbar'!L47</f>
        <v>4.6425000000000001E-2</v>
      </c>
      <c r="G235" s="6">
        <f>'D. Nephelinite FC 10kbar'!N47</f>
        <v>100</v>
      </c>
      <c r="H235" s="7">
        <f t="shared" si="36"/>
        <v>0</v>
      </c>
      <c r="I235" s="8">
        <f>'D. Nephelinite FC 10kbar'!R47</f>
        <v>37.97</v>
      </c>
      <c r="J235" s="9">
        <f>'D. Nephelinite FC 10kbar'!S47</f>
        <v>5.09</v>
      </c>
      <c r="K235" s="9">
        <f>'D. Nephelinite FC 10kbar'!T47</f>
        <v>12.22</v>
      </c>
      <c r="L235" s="9">
        <f>'D. Nephelinite FC 10kbar'!U47</f>
        <v>2.35</v>
      </c>
      <c r="M235" s="9">
        <f>'D. Nephelinite FC 10kbar'!V47</f>
        <v>11.77</v>
      </c>
      <c r="N235" s="9">
        <f>'D. Nephelinite FC 10kbar'!W47</f>
        <v>0.22</v>
      </c>
      <c r="O235" s="9">
        <f>'D. Nephelinite FC 10kbar'!X47</f>
        <v>6.56</v>
      </c>
      <c r="P235" s="9">
        <f>'D. Nephelinite FC 10kbar'!Y47</f>
        <v>12.31</v>
      </c>
      <c r="Q235" s="9">
        <f>'D. Nephelinite FC 10kbar'!Z47</f>
        <v>2.79</v>
      </c>
      <c r="R235" s="9">
        <f>'D. Nephelinite FC 10kbar'!AA47</f>
        <v>2.5</v>
      </c>
      <c r="S235" s="9">
        <f>'D. Nephelinite FC 10kbar'!AB47</f>
        <v>1.92</v>
      </c>
      <c r="T235" s="9">
        <f>'D. Nephelinite FC 10kbar'!AC47</f>
        <v>4.3</v>
      </c>
      <c r="U235" s="10">
        <f>'D. Nephelinite FC 10kbar'!AH47</f>
        <v>0</v>
      </c>
      <c r="V235" s="5">
        <f>'D. Nephelinite FC 10kbar'!AI47</f>
        <v>0</v>
      </c>
      <c r="W235" s="5"/>
      <c r="X235" s="5"/>
      <c r="Y235" s="5"/>
      <c r="Z235" s="5"/>
      <c r="AA235" s="5"/>
      <c r="AB235" s="5">
        <f>'D. Nephelinite FC 10kbar'!AJ47</f>
        <v>0</v>
      </c>
      <c r="AC235" s="5">
        <f>'D. Nephelinite FC 10kbar'!AK47</f>
        <v>0</v>
      </c>
      <c r="AD235" s="10">
        <f>'D. Nephelinite FC 10kbar'!AL47</f>
        <v>0</v>
      </c>
      <c r="AE235" s="5">
        <f>'D. Nephelinite FC 10kbar'!AM47</f>
        <v>0</v>
      </c>
      <c r="AF235" s="5"/>
      <c r="AG235" s="5"/>
      <c r="AH235" s="5"/>
      <c r="AI235" s="5"/>
      <c r="AJ235" s="5"/>
      <c r="AK235" s="5">
        <f>'D. Nephelinite FC 10kbar'!AN47</f>
        <v>0</v>
      </c>
      <c r="AL235" s="5">
        <f>'D. Nephelinite FC 10kbar'!AO47</f>
        <v>0</v>
      </c>
      <c r="AM235" s="10">
        <f t="shared" si="43"/>
        <v>0</v>
      </c>
      <c r="AN235" s="5">
        <f t="shared" si="44"/>
        <v>0</v>
      </c>
      <c r="AO235" s="5"/>
      <c r="AP235" s="5"/>
      <c r="AQ235" s="5"/>
      <c r="AR235" s="5"/>
      <c r="AS235" s="5"/>
      <c r="AT235" s="5">
        <f t="shared" si="45"/>
        <v>0</v>
      </c>
      <c r="AU235" s="5">
        <f t="shared" si="46"/>
        <v>0</v>
      </c>
      <c r="AV235" s="10">
        <f t="shared" si="47"/>
        <v>100</v>
      </c>
      <c r="AW235" s="48">
        <f t="shared" si="42"/>
        <v>100</v>
      </c>
    </row>
    <row r="236" spans="1:49" x14ac:dyDescent="0.3">
      <c r="A236" s="37" t="s">
        <v>1448</v>
      </c>
      <c r="B236" s="2">
        <f>'D. Nephelinite FC 10kbar'!A48</f>
        <v>42</v>
      </c>
      <c r="C236" s="2">
        <f>'D. Nephelinite FC 10kbar'!C48</f>
        <v>1316</v>
      </c>
      <c r="D236" s="2">
        <f>'D. Nephelinite FC 10kbar'!D48</f>
        <v>10000</v>
      </c>
      <c r="E236" s="5">
        <f>'B. LLD classification'!EA280</f>
        <v>2.7694697321674395</v>
      </c>
      <c r="F236" s="5">
        <f>'D. Nephelinite FC 10kbar'!L48</f>
        <v>5.1096999999999997E-2</v>
      </c>
      <c r="G236" s="6">
        <f>'D. Nephelinite FC 10kbar'!N48</f>
        <v>100</v>
      </c>
      <c r="H236" s="7">
        <f t="shared" si="36"/>
        <v>0</v>
      </c>
      <c r="I236" s="8">
        <f>'D. Nephelinite FC 10kbar'!R48</f>
        <v>37.97</v>
      </c>
      <c r="J236" s="9">
        <f>'D. Nephelinite FC 10kbar'!S48</f>
        <v>5.09</v>
      </c>
      <c r="K236" s="9">
        <f>'D. Nephelinite FC 10kbar'!T48</f>
        <v>12.22</v>
      </c>
      <c r="L236" s="9">
        <f>'D. Nephelinite FC 10kbar'!U48</f>
        <v>2.35</v>
      </c>
      <c r="M236" s="9">
        <f>'D. Nephelinite FC 10kbar'!V48</f>
        <v>11.77</v>
      </c>
      <c r="N236" s="9">
        <f>'D. Nephelinite FC 10kbar'!W48</f>
        <v>0.22</v>
      </c>
      <c r="O236" s="9">
        <f>'D. Nephelinite FC 10kbar'!X48</f>
        <v>6.56</v>
      </c>
      <c r="P236" s="9">
        <f>'D. Nephelinite FC 10kbar'!Y48</f>
        <v>12.31</v>
      </c>
      <c r="Q236" s="9">
        <f>'D. Nephelinite FC 10kbar'!Z48</f>
        <v>2.79</v>
      </c>
      <c r="R236" s="9">
        <f>'D. Nephelinite FC 10kbar'!AA48</f>
        <v>2.5</v>
      </c>
      <c r="S236" s="9">
        <f>'D. Nephelinite FC 10kbar'!AB48</f>
        <v>1.92</v>
      </c>
      <c r="T236" s="9">
        <f>'D. Nephelinite FC 10kbar'!AC48</f>
        <v>4.3</v>
      </c>
      <c r="U236" s="10">
        <f>'D. Nephelinite FC 10kbar'!AH48</f>
        <v>0</v>
      </c>
      <c r="V236" s="5">
        <f>'D. Nephelinite FC 10kbar'!AI48</f>
        <v>0</v>
      </c>
      <c r="W236" s="5"/>
      <c r="X236" s="5"/>
      <c r="Y236" s="5"/>
      <c r="Z236" s="5"/>
      <c r="AA236" s="5"/>
      <c r="AB236" s="5">
        <f>'D. Nephelinite FC 10kbar'!AJ48</f>
        <v>0</v>
      </c>
      <c r="AC236" s="5">
        <f>'D. Nephelinite FC 10kbar'!AK48</f>
        <v>0</v>
      </c>
      <c r="AD236" s="10">
        <f>'D. Nephelinite FC 10kbar'!AL48</f>
        <v>0</v>
      </c>
      <c r="AE236" s="5">
        <f>'D. Nephelinite FC 10kbar'!AM48</f>
        <v>0</v>
      </c>
      <c r="AF236" s="5"/>
      <c r="AG236" s="5"/>
      <c r="AH236" s="5"/>
      <c r="AI236" s="5"/>
      <c r="AJ236" s="5"/>
      <c r="AK236" s="5">
        <f>'D. Nephelinite FC 10kbar'!AN48</f>
        <v>0</v>
      </c>
      <c r="AL236" s="5">
        <f>'D. Nephelinite FC 10kbar'!AO48</f>
        <v>0</v>
      </c>
      <c r="AM236" s="10">
        <f t="shared" si="43"/>
        <v>0</v>
      </c>
      <c r="AN236" s="5">
        <f t="shared" si="44"/>
        <v>0</v>
      </c>
      <c r="AO236" s="5"/>
      <c r="AP236" s="5"/>
      <c r="AQ236" s="5"/>
      <c r="AR236" s="5"/>
      <c r="AS236" s="5"/>
      <c r="AT236" s="5">
        <f t="shared" si="45"/>
        <v>0</v>
      </c>
      <c r="AU236" s="5">
        <f t="shared" si="46"/>
        <v>0</v>
      </c>
      <c r="AV236" s="10">
        <f t="shared" si="47"/>
        <v>100</v>
      </c>
      <c r="AW236" s="48">
        <f t="shared" si="42"/>
        <v>100</v>
      </c>
    </row>
    <row r="237" spans="1:49" x14ac:dyDescent="0.3">
      <c r="A237" s="37" t="s">
        <v>1448</v>
      </c>
      <c r="B237" s="2">
        <f>'D. Nephelinite FC 10kbar'!A49</f>
        <v>43</v>
      </c>
      <c r="C237" s="2">
        <f>'D. Nephelinite FC 10kbar'!C49</f>
        <v>1314</v>
      </c>
      <c r="D237" s="2">
        <f>'D. Nephelinite FC 10kbar'!D49</f>
        <v>10000</v>
      </c>
      <c r="E237" s="5">
        <f>'B. LLD classification'!EA281</f>
        <v>2.7703435253955377</v>
      </c>
      <c r="F237" s="5">
        <f>'D. Nephelinite FC 10kbar'!L49</f>
        <v>5.5780000000000003E-2</v>
      </c>
      <c r="G237" s="6">
        <f>'D. Nephelinite FC 10kbar'!N49</f>
        <v>100</v>
      </c>
      <c r="H237" s="7">
        <f t="shared" si="36"/>
        <v>0</v>
      </c>
      <c r="I237" s="8">
        <f>'D. Nephelinite FC 10kbar'!R49</f>
        <v>37.97</v>
      </c>
      <c r="J237" s="9">
        <f>'D. Nephelinite FC 10kbar'!S49</f>
        <v>5.09</v>
      </c>
      <c r="K237" s="9">
        <f>'D. Nephelinite FC 10kbar'!T49</f>
        <v>12.22</v>
      </c>
      <c r="L237" s="9">
        <f>'D. Nephelinite FC 10kbar'!U49</f>
        <v>2.35</v>
      </c>
      <c r="M237" s="9">
        <f>'D. Nephelinite FC 10kbar'!V49</f>
        <v>11.77</v>
      </c>
      <c r="N237" s="9">
        <f>'D. Nephelinite FC 10kbar'!W49</f>
        <v>0.22</v>
      </c>
      <c r="O237" s="9">
        <f>'D. Nephelinite FC 10kbar'!X49</f>
        <v>6.56</v>
      </c>
      <c r="P237" s="9">
        <f>'D. Nephelinite FC 10kbar'!Y49</f>
        <v>12.31</v>
      </c>
      <c r="Q237" s="9">
        <f>'D. Nephelinite FC 10kbar'!Z49</f>
        <v>2.79</v>
      </c>
      <c r="R237" s="9">
        <f>'D. Nephelinite FC 10kbar'!AA49</f>
        <v>2.5</v>
      </c>
      <c r="S237" s="9">
        <f>'D. Nephelinite FC 10kbar'!AB49</f>
        <v>1.92</v>
      </c>
      <c r="T237" s="9">
        <f>'D. Nephelinite FC 10kbar'!AC49</f>
        <v>4.3</v>
      </c>
      <c r="U237" s="10">
        <f>'D. Nephelinite FC 10kbar'!AH49</f>
        <v>0</v>
      </c>
      <c r="V237" s="5">
        <f>'D. Nephelinite FC 10kbar'!AI49</f>
        <v>0</v>
      </c>
      <c r="W237" s="5"/>
      <c r="X237" s="5"/>
      <c r="Y237" s="5"/>
      <c r="Z237" s="5"/>
      <c r="AA237" s="5"/>
      <c r="AB237" s="5">
        <f>'D. Nephelinite FC 10kbar'!AJ49</f>
        <v>0</v>
      </c>
      <c r="AC237" s="5">
        <f>'D. Nephelinite FC 10kbar'!AK49</f>
        <v>0</v>
      </c>
      <c r="AD237" s="10">
        <f>'D. Nephelinite FC 10kbar'!AL49</f>
        <v>0</v>
      </c>
      <c r="AE237" s="5">
        <f>'D. Nephelinite FC 10kbar'!AM49</f>
        <v>0</v>
      </c>
      <c r="AF237" s="5"/>
      <c r="AG237" s="5"/>
      <c r="AH237" s="5"/>
      <c r="AI237" s="5"/>
      <c r="AJ237" s="5"/>
      <c r="AK237" s="5">
        <f>'D. Nephelinite FC 10kbar'!AN49</f>
        <v>0</v>
      </c>
      <c r="AL237" s="5">
        <f>'D. Nephelinite FC 10kbar'!AO49</f>
        <v>0</v>
      </c>
      <c r="AM237" s="10">
        <f t="shared" si="43"/>
        <v>0</v>
      </c>
      <c r="AN237" s="5">
        <f t="shared" si="44"/>
        <v>0</v>
      </c>
      <c r="AO237" s="5"/>
      <c r="AP237" s="5"/>
      <c r="AQ237" s="5"/>
      <c r="AR237" s="5"/>
      <c r="AS237" s="5"/>
      <c r="AT237" s="5">
        <f t="shared" si="45"/>
        <v>0</v>
      </c>
      <c r="AU237" s="5">
        <f t="shared" si="46"/>
        <v>0</v>
      </c>
      <c r="AV237" s="10">
        <f t="shared" si="47"/>
        <v>100</v>
      </c>
      <c r="AW237" s="48">
        <f t="shared" si="42"/>
        <v>100</v>
      </c>
    </row>
    <row r="238" spans="1:49" x14ac:dyDescent="0.3">
      <c r="A238" s="37" t="s">
        <v>1448</v>
      </c>
      <c r="B238" s="2">
        <f>'D. Nephelinite FC 10kbar'!A50</f>
        <v>44</v>
      </c>
      <c r="C238" s="2">
        <f>'D. Nephelinite FC 10kbar'!C50</f>
        <v>1312</v>
      </c>
      <c r="D238" s="2">
        <f>'D. Nephelinite FC 10kbar'!D50</f>
        <v>10000</v>
      </c>
      <c r="E238" s="5">
        <f>'B. LLD classification'!EA282</f>
        <v>2.7712182864914672</v>
      </c>
      <c r="F238" s="5">
        <f>'D. Nephelinite FC 10kbar'!L50</f>
        <v>6.0475000000000001E-2</v>
      </c>
      <c r="G238" s="6">
        <f>'D. Nephelinite FC 10kbar'!N50</f>
        <v>100</v>
      </c>
      <c r="H238" s="7">
        <f t="shared" si="36"/>
        <v>0</v>
      </c>
      <c r="I238" s="8">
        <f>'D. Nephelinite FC 10kbar'!R50</f>
        <v>37.97</v>
      </c>
      <c r="J238" s="9">
        <f>'D. Nephelinite FC 10kbar'!S50</f>
        <v>5.09</v>
      </c>
      <c r="K238" s="9">
        <f>'D. Nephelinite FC 10kbar'!T50</f>
        <v>12.22</v>
      </c>
      <c r="L238" s="9">
        <f>'D. Nephelinite FC 10kbar'!U50</f>
        <v>2.35</v>
      </c>
      <c r="M238" s="9">
        <f>'D. Nephelinite FC 10kbar'!V50</f>
        <v>11.77</v>
      </c>
      <c r="N238" s="9">
        <f>'D. Nephelinite FC 10kbar'!W50</f>
        <v>0.22</v>
      </c>
      <c r="O238" s="9">
        <f>'D. Nephelinite FC 10kbar'!X50</f>
        <v>6.56</v>
      </c>
      <c r="P238" s="9">
        <f>'D. Nephelinite FC 10kbar'!Y50</f>
        <v>12.31</v>
      </c>
      <c r="Q238" s="9">
        <f>'D. Nephelinite FC 10kbar'!Z50</f>
        <v>2.79</v>
      </c>
      <c r="R238" s="9">
        <f>'D. Nephelinite FC 10kbar'!AA50</f>
        <v>2.5</v>
      </c>
      <c r="S238" s="9">
        <f>'D. Nephelinite FC 10kbar'!AB50</f>
        <v>1.92</v>
      </c>
      <c r="T238" s="9">
        <f>'D. Nephelinite FC 10kbar'!AC50</f>
        <v>4.3</v>
      </c>
      <c r="U238" s="10">
        <f>'D. Nephelinite FC 10kbar'!AH50</f>
        <v>0</v>
      </c>
      <c r="V238" s="5">
        <f>'D. Nephelinite FC 10kbar'!AI50</f>
        <v>0</v>
      </c>
      <c r="W238" s="5"/>
      <c r="X238" s="5"/>
      <c r="Y238" s="5"/>
      <c r="Z238" s="5"/>
      <c r="AA238" s="5"/>
      <c r="AB238" s="5">
        <f>'D. Nephelinite FC 10kbar'!AJ50</f>
        <v>0</v>
      </c>
      <c r="AC238" s="5">
        <f>'D. Nephelinite FC 10kbar'!AK50</f>
        <v>0</v>
      </c>
      <c r="AD238" s="10">
        <f>'D. Nephelinite FC 10kbar'!AL50</f>
        <v>0</v>
      </c>
      <c r="AE238" s="5">
        <f>'D. Nephelinite FC 10kbar'!AM50</f>
        <v>0</v>
      </c>
      <c r="AF238" s="5"/>
      <c r="AG238" s="5"/>
      <c r="AH238" s="5"/>
      <c r="AI238" s="5"/>
      <c r="AJ238" s="5"/>
      <c r="AK238" s="5">
        <f>'D. Nephelinite FC 10kbar'!AN50</f>
        <v>0</v>
      </c>
      <c r="AL238" s="5">
        <f>'D. Nephelinite FC 10kbar'!AO50</f>
        <v>0</v>
      </c>
      <c r="AM238" s="10">
        <f t="shared" si="43"/>
        <v>0</v>
      </c>
      <c r="AN238" s="5">
        <f t="shared" si="44"/>
        <v>0</v>
      </c>
      <c r="AO238" s="5"/>
      <c r="AP238" s="5"/>
      <c r="AQ238" s="5"/>
      <c r="AR238" s="5"/>
      <c r="AS238" s="5"/>
      <c r="AT238" s="5">
        <f t="shared" si="45"/>
        <v>0</v>
      </c>
      <c r="AU238" s="5">
        <f t="shared" si="46"/>
        <v>0</v>
      </c>
      <c r="AV238" s="10">
        <f t="shared" si="47"/>
        <v>100</v>
      </c>
      <c r="AW238" s="48">
        <f t="shared" si="42"/>
        <v>100</v>
      </c>
    </row>
    <row r="239" spans="1:49" x14ac:dyDescent="0.3">
      <c r="A239" s="37" t="s">
        <v>1448</v>
      </c>
      <c r="B239" s="2">
        <f>'D. Nephelinite FC 10kbar'!A51</f>
        <v>45</v>
      </c>
      <c r="C239" s="2">
        <f>'D. Nephelinite FC 10kbar'!C51</f>
        <v>1310</v>
      </c>
      <c r="D239" s="2">
        <f>'D. Nephelinite FC 10kbar'!D51</f>
        <v>10000</v>
      </c>
      <c r="E239" s="5">
        <f>'B. LLD classification'!EA283</f>
        <v>2.7720940171736057</v>
      </c>
      <c r="F239" s="5">
        <f>'D. Nephelinite FC 10kbar'!L51</f>
        <v>6.5182000000000004E-2</v>
      </c>
      <c r="G239" s="6">
        <f>'D. Nephelinite FC 10kbar'!N51</f>
        <v>100</v>
      </c>
      <c r="H239" s="7">
        <f t="shared" si="36"/>
        <v>0</v>
      </c>
      <c r="I239" s="8">
        <f>'D. Nephelinite FC 10kbar'!R51</f>
        <v>37.97</v>
      </c>
      <c r="J239" s="9">
        <f>'D. Nephelinite FC 10kbar'!S51</f>
        <v>5.09</v>
      </c>
      <c r="K239" s="9">
        <f>'D. Nephelinite FC 10kbar'!T51</f>
        <v>12.22</v>
      </c>
      <c r="L239" s="9">
        <f>'D. Nephelinite FC 10kbar'!U51</f>
        <v>2.35</v>
      </c>
      <c r="M239" s="9">
        <f>'D. Nephelinite FC 10kbar'!V51</f>
        <v>11.77</v>
      </c>
      <c r="N239" s="9">
        <f>'D. Nephelinite FC 10kbar'!W51</f>
        <v>0.22</v>
      </c>
      <c r="O239" s="9">
        <f>'D. Nephelinite FC 10kbar'!X51</f>
        <v>6.56</v>
      </c>
      <c r="P239" s="9">
        <f>'D. Nephelinite FC 10kbar'!Y51</f>
        <v>12.31</v>
      </c>
      <c r="Q239" s="9">
        <f>'D. Nephelinite FC 10kbar'!Z51</f>
        <v>2.79</v>
      </c>
      <c r="R239" s="9">
        <f>'D. Nephelinite FC 10kbar'!AA51</f>
        <v>2.5</v>
      </c>
      <c r="S239" s="9">
        <f>'D. Nephelinite FC 10kbar'!AB51</f>
        <v>1.92</v>
      </c>
      <c r="T239" s="9">
        <f>'D. Nephelinite FC 10kbar'!AC51</f>
        <v>4.3</v>
      </c>
      <c r="U239" s="10">
        <f>'D. Nephelinite FC 10kbar'!AH51</f>
        <v>0</v>
      </c>
      <c r="V239" s="5">
        <f>'D. Nephelinite FC 10kbar'!AI51</f>
        <v>0</v>
      </c>
      <c r="W239" s="5"/>
      <c r="X239" s="5"/>
      <c r="Y239" s="5"/>
      <c r="Z239" s="5"/>
      <c r="AA239" s="5"/>
      <c r="AB239" s="5">
        <f>'D. Nephelinite FC 10kbar'!AJ51</f>
        <v>0</v>
      </c>
      <c r="AC239" s="5">
        <f>'D. Nephelinite FC 10kbar'!AK51</f>
        <v>0</v>
      </c>
      <c r="AD239" s="10">
        <f>'D. Nephelinite FC 10kbar'!AL51</f>
        <v>0</v>
      </c>
      <c r="AE239" s="5">
        <f>'D. Nephelinite FC 10kbar'!AM51</f>
        <v>0</v>
      </c>
      <c r="AF239" s="5"/>
      <c r="AG239" s="5"/>
      <c r="AH239" s="5"/>
      <c r="AI239" s="5"/>
      <c r="AJ239" s="5"/>
      <c r="AK239" s="5">
        <f>'D. Nephelinite FC 10kbar'!AN51</f>
        <v>0</v>
      </c>
      <c r="AL239" s="5">
        <f>'D. Nephelinite FC 10kbar'!AO51</f>
        <v>0</v>
      </c>
      <c r="AM239" s="10">
        <f t="shared" si="43"/>
        <v>0</v>
      </c>
      <c r="AN239" s="5">
        <f t="shared" si="44"/>
        <v>0</v>
      </c>
      <c r="AO239" s="5"/>
      <c r="AP239" s="5"/>
      <c r="AQ239" s="5"/>
      <c r="AR239" s="5"/>
      <c r="AS239" s="5"/>
      <c r="AT239" s="5">
        <f t="shared" si="45"/>
        <v>0</v>
      </c>
      <c r="AU239" s="5">
        <f t="shared" si="46"/>
        <v>0</v>
      </c>
      <c r="AV239" s="10">
        <f t="shared" si="47"/>
        <v>100</v>
      </c>
      <c r="AW239" s="48">
        <f t="shared" si="42"/>
        <v>100</v>
      </c>
    </row>
    <row r="240" spans="1:49" x14ac:dyDescent="0.3">
      <c r="A240" s="37" t="s">
        <v>1448</v>
      </c>
      <c r="B240" s="2">
        <f>'D. Nephelinite FC 10kbar'!A52</f>
        <v>46</v>
      </c>
      <c r="C240" s="2">
        <f>'D. Nephelinite FC 10kbar'!C52</f>
        <v>1308</v>
      </c>
      <c r="D240" s="2">
        <f>'D. Nephelinite FC 10kbar'!D52</f>
        <v>10000</v>
      </c>
      <c r="E240" s="5">
        <f>'B. LLD classification'!EA284</f>
        <v>2.7729707191646882</v>
      </c>
      <c r="F240" s="5">
        <f>'D. Nephelinite FC 10kbar'!L52</f>
        <v>6.9901000000000005E-2</v>
      </c>
      <c r="G240" s="6">
        <f>'D. Nephelinite FC 10kbar'!N52</f>
        <v>100</v>
      </c>
      <c r="H240" s="7">
        <f t="shared" si="36"/>
        <v>0</v>
      </c>
      <c r="I240" s="8">
        <f>'D. Nephelinite FC 10kbar'!R52</f>
        <v>37.97</v>
      </c>
      <c r="J240" s="9">
        <f>'D. Nephelinite FC 10kbar'!S52</f>
        <v>5.09</v>
      </c>
      <c r="K240" s="9">
        <f>'D. Nephelinite FC 10kbar'!T52</f>
        <v>12.22</v>
      </c>
      <c r="L240" s="9">
        <f>'D. Nephelinite FC 10kbar'!U52</f>
        <v>2.35</v>
      </c>
      <c r="M240" s="9">
        <f>'D. Nephelinite FC 10kbar'!V52</f>
        <v>11.77</v>
      </c>
      <c r="N240" s="9">
        <f>'D. Nephelinite FC 10kbar'!W52</f>
        <v>0.22</v>
      </c>
      <c r="O240" s="9">
        <f>'D. Nephelinite FC 10kbar'!X52</f>
        <v>6.56</v>
      </c>
      <c r="P240" s="9">
        <f>'D. Nephelinite FC 10kbar'!Y52</f>
        <v>12.31</v>
      </c>
      <c r="Q240" s="9">
        <f>'D. Nephelinite FC 10kbar'!Z52</f>
        <v>2.79</v>
      </c>
      <c r="R240" s="9">
        <f>'D. Nephelinite FC 10kbar'!AA52</f>
        <v>2.5</v>
      </c>
      <c r="S240" s="9">
        <f>'D. Nephelinite FC 10kbar'!AB52</f>
        <v>1.92</v>
      </c>
      <c r="T240" s="9">
        <f>'D. Nephelinite FC 10kbar'!AC52</f>
        <v>4.3</v>
      </c>
      <c r="U240" s="10">
        <f>'D. Nephelinite FC 10kbar'!AH52</f>
        <v>0</v>
      </c>
      <c r="V240" s="5">
        <f>'D. Nephelinite FC 10kbar'!AI52</f>
        <v>0</v>
      </c>
      <c r="W240" s="5"/>
      <c r="X240" s="5"/>
      <c r="Y240" s="5"/>
      <c r="Z240" s="5"/>
      <c r="AA240" s="5"/>
      <c r="AB240" s="5">
        <f>'D. Nephelinite FC 10kbar'!AJ52</f>
        <v>0</v>
      </c>
      <c r="AC240" s="5">
        <f>'D. Nephelinite FC 10kbar'!AK52</f>
        <v>0</v>
      </c>
      <c r="AD240" s="10">
        <f>'D. Nephelinite FC 10kbar'!AL52</f>
        <v>0</v>
      </c>
      <c r="AE240" s="5">
        <f>'D. Nephelinite FC 10kbar'!AM52</f>
        <v>0</v>
      </c>
      <c r="AF240" s="5"/>
      <c r="AG240" s="5"/>
      <c r="AH240" s="5"/>
      <c r="AI240" s="5"/>
      <c r="AJ240" s="5"/>
      <c r="AK240" s="5">
        <f>'D. Nephelinite FC 10kbar'!AN52</f>
        <v>0</v>
      </c>
      <c r="AL240" s="5">
        <f>'D. Nephelinite FC 10kbar'!AO52</f>
        <v>0</v>
      </c>
      <c r="AM240" s="10">
        <f t="shared" si="43"/>
        <v>0</v>
      </c>
      <c r="AN240" s="5">
        <f t="shared" si="44"/>
        <v>0</v>
      </c>
      <c r="AO240" s="5"/>
      <c r="AP240" s="5"/>
      <c r="AQ240" s="5"/>
      <c r="AR240" s="5"/>
      <c r="AS240" s="5"/>
      <c r="AT240" s="5">
        <f t="shared" si="45"/>
        <v>0</v>
      </c>
      <c r="AU240" s="5">
        <f t="shared" si="46"/>
        <v>0</v>
      </c>
      <c r="AV240" s="10">
        <f t="shared" si="47"/>
        <v>100</v>
      </c>
      <c r="AW240" s="48">
        <f t="shared" si="42"/>
        <v>100</v>
      </c>
    </row>
    <row r="241" spans="1:49" x14ac:dyDescent="0.3">
      <c r="A241" s="37" t="s">
        <v>1448</v>
      </c>
      <c r="B241" s="2">
        <f>'D. Nephelinite FC 10kbar'!A53</f>
        <v>47</v>
      </c>
      <c r="C241" s="2">
        <f>'D. Nephelinite FC 10kbar'!C53</f>
        <v>1306</v>
      </c>
      <c r="D241" s="2">
        <f>'D. Nephelinite FC 10kbar'!D53</f>
        <v>10000</v>
      </c>
      <c r="E241" s="5">
        <f>'B. LLD classification'!EA285</f>
        <v>2.7738483941918251</v>
      </c>
      <c r="F241" s="5">
        <f>'D. Nephelinite FC 10kbar'!L53</f>
        <v>7.4631000000000003E-2</v>
      </c>
      <c r="G241" s="6">
        <f>'D. Nephelinite FC 10kbar'!N53</f>
        <v>100</v>
      </c>
      <c r="H241" s="7">
        <f t="shared" si="36"/>
        <v>0</v>
      </c>
      <c r="I241" s="8">
        <f>'D. Nephelinite FC 10kbar'!R53</f>
        <v>37.97</v>
      </c>
      <c r="J241" s="9">
        <f>'D. Nephelinite FC 10kbar'!S53</f>
        <v>5.09</v>
      </c>
      <c r="K241" s="9">
        <f>'D. Nephelinite FC 10kbar'!T53</f>
        <v>12.22</v>
      </c>
      <c r="L241" s="9">
        <f>'D. Nephelinite FC 10kbar'!U53</f>
        <v>2.35</v>
      </c>
      <c r="M241" s="9">
        <f>'D. Nephelinite FC 10kbar'!V53</f>
        <v>11.77</v>
      </c>
      <c r="N241" s="9">
        <f>'D. Nephelinite FC 10kbar'!W53</f>
        <v>0.22</v>
      </c>
      <c r="O241" s="9">
        <f>'D. Nephelinite FC 10kbar'!X53</f>
        <v>6.56</v>
      </c>
      <c r="P241" s="9">
        <f>'D. Nephelinite FC 10kbar'!Y53</f>
        <v>12.31</v>
      </c>
      <c r="Q241" s="9">
        <f>'D. Nephelinite FC 10kbar'!Z53</f>
        <v>2.79</v>
      </c>
      <c r="R241" s="9">
        <f>'D. Nephelinite FC 10kbar'!AA53</f>
        <v>2.5</v>
      </c>
      <c r="S241" s="9">
        <f>'D. Nephelinite FC 10kbar'!AB53</f>
        <v>1.92</v>
      </c>
      <c r="T241" s="9">
        <f>'D. Nephelinite FC 10kbar'!AC53</f>
        <v>4.3</v>
      </c>
      <c r="U241" s="10">
        <f>'D. Nephelinite FC 10kbar'!AH53</f>
        <v>0</v>
      </c>
      <c r="V241" s="5">
        <f>'D. Nephelinite FC 10kbar'!AI53</f>
        <v>0</v>
      </c>
      <c r="W241" s="5"/>
      <c r="X241" s="5"/>
      <c r="Y241" s="5"/>
      <c r="Z241" s="5"/>
      <c r="AA241" s="5"/>
      <c r="AB241" s="5">
        <f>'D. Nephelinite FC 10kbar'!AJ53</f>
        <v>0</v>
      </c>
      <c r="AC241" s="5">
        <f>'D. Nephelinite FC 10kbar'!AK53</f>
        <v>0</v>
      </c>
      <c r="AD241" s="10">
        <f>'D. Nephelinite FC 10kbar'!AL53</f>
        <v>0</v>
      </c>
      <c r="AE241" s="5">
        <f>'D. Nephelinite FC 10kbar'!AM53</f>
        <v>0</v>
      </c>
      <c r="AF241" s="5"/>
      <c r="AG241" s="5"/>
      <c r="AH241" s="5"/>
      <c r="AI241" s="5"/>
      <c r="AJ241" s="5"/>
      <c r="AK241" s="5">
        <f>'D. Nephelinite FC 10kbar'!AN53</f>
        <v>0</v>
      </c>
      <c r="AL241" s="5">
        <f>'D. Nephelinite FC 10kbar'!AO53</f>
        <v>0</v>
      </c>
      <c r="AM241" s="10">
        <f t="shared" si="43"/>
        <v>0</v>
      </c>
      <c r="AN241" s="5">
        <f t="shared" si="44"/>
        <v>0</v>
      </c>
      <c r="AO241" s="5"/>
      <c r="AP241" s="5"/>
      <c r="AQ241" s="5"/>
      <c r="AR241" s="5"/>
      <c r="AS241" s="5"/>
      <c r="AT241" s="5">
        <f t="shared" si="45"/>
        <v>0</v>
      </c>
      <c r="AU241" s="5">
        <f t="shared" si="46"/>
        <v>0</v>
      </c>
      <c r="AV241" s="10">
        <f t="shared" si="47"/>
        <v>100</v>
      </c>
      <c r="AW241" s="48">
        <f t="shared" si="42"/>
        <v>100</v>
      </c>
    </row>
    <row r="242" spans="1:49" x14ac:dyDescent="0.3">
      <c r="A242" s="37" t="s">
        <v>1448</v>
      </c>
      <c r="B242" s="2">
        <f>'D. Nephelinite FC 10kbar'!A54</f>
        <v>48</v>
      </c>
      <c r="C242" s="2">
        <f>'D. Nephelinite FC 10kbar'!C54</f>
        <v>1304</v>
      </c>
      <c r="D242" s="2">
        <f>'D. Nephelinite FC 10kbar'!D54</f>
        <v>10000</v>
      </c>
      <c r="E242" s="5">
        <f>'B. LLD classification'!EA286</f>
        <v>2.7747270439865184</v>
      </c>
      <c r="F242" s="5">
        <f>'D. Nephelinite FC 10kbar'!L54</f>
        <v>7.9374E-2</v>
      </c>
      <c r="G242" s="6">
        <f>'D. Nephelinite FC 10kbar'!N54</f>
        <v>100</v>
      </c>
      <c r="H242" s="7">
        <f t="shared" si="36"/>
        <v>0</v>
      </c>
      <c r="I242" s="8">
        <f>'D. Nephelinite FC 10kbar'!R54</f>
        <v>37.97</v>
      </c>
      <c r="J242" s="9">
        <f>'D. Nephelinite FC 10kbar'!S54</f>
        <v>5.09</v>
      </c>
      <c r="K242" s="9">
        <f>'D. Nephelinite FC 10kbar'!T54</f>
        <v>12.22</v>
      </c>
      <c r="L242" s="9">
        <f>'D. Nephelinite FC 10kbar'!U54</f>
        <v>2.35</v>
      </c>
      <c r="M242" s="9">
        <f>'D. Nephelinite FC 10kbar'!V54</f>
        <v>11.77</v>
      </c>
      <c r="N242" s="9">
        <f>'D. Nephelinite FC 10kbar'!W54</f>
        <v>0.22</v>
      </c>
      <c r="O242" s="9">
        <f>'D. Nephelinite FC 10kbar'!X54</f>
        <v>6.56</v>
      </c>
      <c r="P242" s="9">
        <f>'D. Nephelinite FC 10kbar'!Y54</f>
        <v>12.31</v>
      </c>
      <c r="Q242" s="9">
        <f>'D. Nephelinite FC 10kbar'!Z54</f>
        <v>2.79</v>
      </c>
      <c r="R242" s="9">
        <f>'D. Nephelinite FC 10kbar'!AA54</f>
        <v>2.5</v>
      </c>
      <c r="S242" s="9">
        <f>'D. Nephelinite FC 10kbar'!AB54</f>
        <v>1.92</v>
      </c>
      <c r="T242" s="9">
        <f>'D. Nephelinite FC 10kbar'!AC54</f>
        <v>4.3</v>
      </c>
      <c r="U242" s="10">
        <f>'D. Nephelinite FC 10kbar'!AH54</f>
        <v>0</v>
      </c>
      <c r="V242" s="5">
        <f>'D. Nephelinite FC 10kbar'!AI54</f>
        <v>0</v>
      </c>
      <c r="W242" s="5"/>
      <c r="X242" s="5"/>
      <c r="Y242" s="5"/>
      <c r="Z242" s="5"/>
      <c r="AA242" s="5"/>
      <c r="AB242" s="5">
        <f>'D. Nephelinite FC 10kbar'!AJ54</f>
        <v>0</v>
      </c>
      <c r="AC242" s="5">
        <f>'D. Nephelinite FC 10kbar'!AK54</f>
        <v>0</v>
      </c>
      <c r="AD242" s="10">
        <f>'D. Nephelinite FC 10kbar'!AL54</f>
        <v>0</v>
      </c>
      <c r="AE242" s="5">
        <f>'D. Nephelinite FC 10kbar'!AM54</f>
        <v>0</v>
      </c>
      <c r="AF242" s="5"/>
      <c r="AG242" s="5"/>
      <c r="AH242" s="5"/>
      <c r="AI242" s="5"/>
      <c r="AJ242" s="5"/>
      <c r="AK242" s="5">
        <f>'D. Nephelinite FC 10kbar'!AN54</f>
        <v>0</v>
      </c>
      <c r="AL242" s="5">
        <f>'D. Nephelinite FC 10kbar'!AO54</f>
        <v>0</v>
      </c>
      <c r="AM242" s="10">
        <f t="shared" si="43"/>
        <v>0</v>
      </c>
      <c r="AN242" s="5">
        <f t="shared" si="44"/>
        <v>0</v>
      </c>
      <c r="AO242" s="5"/>
      <c r="AP242" s="5"/>
      <c r="AQ242" s="5"/>
      <c r="AR242" s="5"/>
      <c r="AS242" s="5"/>
      <c r="AT242" s="5">
        <f t="shared" si="45"/>
        <v>0</v>
      </c>
      <c r="AU242" s="5">
        <f t="shared" si="46"/>
        <v>0</v>
      </c>
      <c r="AV242" s="10">
        <f t="shared" si="47"/>
        <v>100</v>
      </c>
      <c r="AW242" s="48">
        <f t="shared" si="42"/>
        <v>100</v>
      </c>
    </row>
    <row r="243" spans="1:49" x14ac:dyDescent="0.3">
      <c r="A243" s="37" t="s">
        <v>1448</v>
      </c>
      <c r="B243" s="2">
        <f>'D. Nephelinite FC 10kbar'!A55</f>
        <v>49</v>
      </c>
      <c r="C243" s="2">
        <f>'D. Nephelinite FC 10kbar'!C55</f>
        <v>1302</v>
      </c>
      <c r="D243" s="2">
        <f>'D. Nephelinite FC 10kbar'!D55</f>
        <v>10000</v>
      </c>
      <c r="E243" s="5">
        <f>'B. LLD classification'!EA287</f>
        <v>2.7756066702846716</v>
      </c>
      <c r="F243" s="5">
        <f>'D. Nephelinite FC 10kbar'!L55</f>
        <v>8.4128999999999995E-2</v>
      </c>
      <c r="G243" s="6">
        <f>'D. Nephelinite FC 10kbar'!N55</f>
        <v>100</v>
      </c>
      <c r="H243" s="7">
        <f t="shared" si="36"/>
        <v>0</v>
      </c>
      <c r="I243" s="8">
        <f>'D. Nephelinite FC 10kbar'!R55</f>
        <v>37.97</v>
      </c>
      <c r="J243" s="9">
        <f>'D. Nephelinite FC 10kbar'!S55</f>
        <v>5.09</v>
      </c>
      <c r="K243" s="9">
        <f>'D. Nephelinite FC 10kbar'!T55</f>
        <v>12.22</v>
      </c>
      <c r="L243" s="9">
        <f>'D. Nephelinite FC 10kbar'!U55</f>
        <v>2.35</v>
      </c>
      <c r="M243" s="9">
        <f>'D. Nephelinite FC 10kbar'!V55</f>
        <v>11.77</v>
      </c>
      <c r="N243" s="9">
        <f>'D. Nephelinite FC 10kbar'!W55</f>
        <v>0.22</v>
      </c>
      <c r="O243" s="9">
        <f>'D. Nephelinite FC 10kbar'!X55</f>
        <v>6.56</v>
      </c>
      <c r="P243" s="9">
        <f>'D. Nephelinite FC 10kbar'!Y55</f>
        <v>12.31</v>
      </c>
      <c r="Q243" s="9">
        <f>'D. Nephelinite FC 10kbar'!Z55</f>
        <v>2.79</v>
      </c>
      <c r="R243" s="9">
        <f>'D. Nephelinite FC 10kbar'!AA55</f>
        <v>2.5</v>
      </c>
      <c r="S243" s="9">
        <f>'D. Nephelinite FC 10kbar'!AB55</f>
        <v>1.92</v>
      </c>
      <c r="T243" s="9">
        <f>'D. Nephelinite FC 10kbar'!AC55</f>
        <v>4.3</v>
      </c>
      <c r="U243" s="10">
        <f>'D. Nephelinite FC 10kbar'!AH55</f>
        <v>0</v>
      </c>
      <c r="V243" s="5">
        <f>'D. Nephelinite FC 10kbar'!AI55</f>
        <v>0</v>
      </c>
      <c r="W243" s="5"/>
      <c r="X243" s="5"/>
      <c r="Y243" s="5"/>
      <c r="Z243" s="5"/>
      <c r="AA243" s="5"/>
      <c r="AB243" s="5">
        <f>'D. Nephelinite FC 10kbar'!AJ55</f>
        <v>0</v>
      </c>
      <c r="AC243" s="5">
        <f>'D. Nephelinite FC 10kbar'!AK55</f>
        <v>0</v>
      </c>
      <c r="AD243" s="10">
        <f>'D. Nephelinite FC 10kbar'!AL55</f>
        <v>0</v>
      </c>
      <c r="AE243" s="5">
        <f>'D. Nephelinite FC 10kbar'!AM55</f>
        <v>0</v>
      </c>
      <c r="AF243" s="5"/>
      <c r="AG243" s="5"/>
      <c r="AH243" s="5"/>
      <c r="AI243" s="5"/>
      <c r="AJ243" s="5"/>
      <c r="AK243" s="5">
        <f>'D. Nephelinite FC 10kbar'!AN55</f>
        <v>0</v>
      </c>
      <c r="AL243" s="5">
        <f>'D. Nephelinite FC 10kbar'!AO55</f>
        <v>0</v>
      </c>
      <c r="AM243" s="10">
        <f t="shared" si="43"/>
        <v>0</v>
      </c>
      <c r="AN243" s="5">
        <f t="shared" si="44"/>
        <v>0</v>
      </c>
      <c r="AO243" s="5"/>
      <c r="AP243" s="5"/>
      <c r="AQ243" s="5"/>
      <c r="AR243" s="5"/>
      <c r="AS243" s="5"/>
      <c r="AT243" s="5">
        <f t="shared" si="45"/>
        <v>0</v>
      </c>
      <c r="AU243" s="5">
        <f t="shared" si="46"/>
        <v>0</v>
      </c>
      <c r="AV243" s="10">
        <f t="shared" si="47"/>
        <v>100</v>
      </c>
      <c r="AW243" s="48">
        <f t="shared" si="42"/>
        <v>100</v>
      </c>
    </row>
    <row r="244" spans="1:49" x14ac:dyDescent="0.3">
      <c r="A244" s="37" t="s">
        <v>1448</v>
      </c>
      <c r="B244" s="2">
        <f>'D. Nephelinite FC 10kbar'!A56</f>
        <v>50</v>
      </c>
      <c r="C244" s="2">
        <f>'D. Nephelinite FC 10kbar'!C56</f>
        <v>1300</v>
      </c>
      <c r="D244" s="2">
        <f>'D. Nephelinite FC 10kbar'!D56</f>
        <v>10000</v>
      </c>
      <c r="E244" s="5">
        <f>'B. LLD classification'!EA288</f>
        <v>2.7764872748266081</v>
      </c>
      <c r="F244" s="5">
        <f>'D. Nephelinite FC 10kbar'!L56</f>
        <v>8.8896000000000003E-2</v>
      </c>
      <c r="G244" s="6">
        <f>'D. Nephelinite FC 10kbar'!N56</f>
        <v>100</v>
      </c>
      <c r="H244" s="7">
        <f t="shared" si="36"/>
        <v>0</v>
      </c>
      <c r="I244" s="8">
        <f>'D. Nephelinite FC 10kbar'!R56</f>
        <v>37.97</v>
      </c>
      <c r="J244" s="9">
        <f>'D. Nephelinite FC 10kbar'!S56</f>
        <v>5.09</v>
      </c>
      <c r="K244" s="9">
        <f>'D. Nephelinite FC 10kbar'!T56</f>
        <v>12.22</v>
      </c>
      <c r="L244" s="9">
        <f>'D. Nephelinite FC 10kbar'!U56</f>
        <v>2.35</v>
      </c>
      <c r="M244" s="9">
        <f>'D. Nephelinite FC 10kbar'!V56</f>
        <v>11.77</v>
      </c>
      <c r="N244" s="9">
        <f>'D. Nephelinite FC 10kbar'!W56</f>
        <v>0.22</v>
      </c>
      <c r="O244" s="9">
        <f>'D. Nephelinite FC 10kbar'!X56</f>
        <v>6.56</v>
      </c>
      <c r="P244" s="9">
        <f>'D. Nephelinite FC 10kbar'!Y56</f>
        <v>12.31</v>
      </c>
      <c r="Q244" s="9">
        <f>'D. Nephelinite FC 10kbar'!Z56</f>
        <v>2.79</v>
      </c>
      <c r="R244" s="9">
        <f>'D. Nephelinite FC 10kbar'!AA56</f>
        <v>2.5</v>
      </c>
      <c r="S244" s="9">
        <f>'D. Nephelinite FC 10kbar'!AB56</f>
        <v>1.92</v>
      </c>
      <c r="T244" s="9">
        <f>'D. Nephelinite FC 10kbar'!AC56</f>
        <v>4.3</v>
      </c>
      <c r="U244" s="10">
        <f>'D. Nephelinite FC 10kbar'!AH56</f>
        <v>0</v>
      </c>
      <c r="V244" s="5">
        <f>'D. Nephelinite FC 10kbar'!AI56</f>
        <v>0</v>
      </c>
      <c r="W244" s="5"/>
      <c r="X244" s="5"/>
      <c r="Y244" s="5"/>
      <c r="Z244" s="5"/>
      <c r="AA244" s="5"/>
      <c r="AB244" s="5">
        <f>'D. Nephelinite FC 10kbar'!AJ56</f>
        <v>0</v>
      </c>
      <c r="AC244" s="5">
        <f>'D. Nephelinite FC 10kbar'!AK56</f>
        <v>0</v>
      </c>
      <c r="AD244" s="10">
        <f>'D. Nephelinite FC 10kbar'!AL56</f>
        <v>0</v>
      </c>
      <c r="AE244" s="5">
        <f>'D. Nephelinite FC 10kbar'!AM56</f>
        <v>0</v>
      </c>
      <c r="AF244" s="5"/>
      <c r="AG244" s="5"/>
      <c r="AH244" s="5"/>
      <c r="AI244" s="5"/>
      <c r="AJ244" s="5"/>
      <c r="AK244" s="5">
        <f>'D. Nephelinite FC 10kbar'!AN56</f>
        <v>0</v>
      </c>
      <c r="AL244" s="5">
        <f>'D. Nephelinite FC 10kbar'!AO56</f>
        <v>0</v>
      </c>
      <c r="AM244" s="10">
        <f t="shared" si="43"/>
        <v>0</v>
      </c>
      <c r="AN244" s="5">
        <f t="shared" si="44"/>
        <v>0</v>
      </c>
      <c r="AO244" s="5"/>
      <c r="AP244" s="5"/>
      <c r="AQ244" s="5"/>
      <c r="AR244" s="5"/>
      <c r="AS244" s="5"/>
      <c r="AT244" s="5">
        <f t="shared" si="45"/>
        <v>0</v>
      </c>
      <c r="AU244" s="5">
        <f t="shared" si="46"/>
        <v>0</v>
      </c>
      <c r="AV244" s="10">
        <f t="shared" si="47"/>
        <v>100</v>
      </c>
      <c r="AW244" s="48">
        <f t="shared" si="42"/>
        <v>100</v>
      </c>
    </row>
    <row r="245" spans="1:49" x14ac:dyDescent="0.3">
      <c r="A245" s="37" t="s">
        <v>1448</v>
      </c>
      <c r="B245" s="2">
        <f>'D. Nephelinite FC 10kbar'!A57</f>
        <v>51</v>
      </c>
      <c r="C245" s="2">
        <f>'D. Nephelinite FC 10kbar'!C57</f>
        <v>1298</v>
      </c>
      <c r="D245" s="2">
        <f>'D. Nephelinite FC 10kbar'!D57</f>
        <v>10000</v>
      </c>
      <c r="E245" s="5">
        <f>'B. LLD classification'!EA289</f>
        <v>2.7773688593570838</v>
      </c>
      <c r="F245" s="5">
        <f>'D. Nephelinite FC 10kbar'!L57</f>
        <v>9.3674999999999994E-2</v>
      </c>
      <c r="G245" s="6">
        <f>'D. Nephelinite FC 10kbar'!N57</f>
        <v>100</v>
      </c>
      <c r="H245" s="7">
        <f t="shared" ref="H245:H308" si="48">100-G245</f>
        <v>0</v>
      </c>
      <c r="I245" s="8">
        <f>'D. Nephelinite FC 10kbar'!R57</f>
        <v>37.97</v>
      </c>
      <c r="J245" s="9">
        <f>'D. Nephelinite FC 10kbar'!S57</f>
        <v>5.09</v>
      </c>
      <c r="K245" s="9">
        <f>'D. Nephelinite FC 10kbar'!T57</f>
        <v>12.22</v>
      </c>
      <c r="L245" s="9">
        <f>'D. Nephelinite FC 10kbar'!U57</f>
        <v>2.35</v>
      </c>
      <c r="M245" s="9">
        <f>'D. Nephelinite FC 10kbar'!V57</f>
        <v>11.77</v>
      </c>
      <c r="N245" s="9">
        <f>'D. Nephelinite FC 10kbar'!W57</f>
        <v>0.22</v>
      </c>
      <c r="O245" s="9">
        <f>'D. Nephelinite FC 10kbar'!X57</f>
        <v>6.56</v>
      </c>
      <c r="P245" s="9">
        <f>'D. Nephelinite FC 10kbar'!Y57</f>
        <v>12.31</v>
      </c>
      <c r="Q245" s="9">
        <f>'D. Nephelinite FC 10kbar'!Z57</f>
        <v>2.79</v>
      </c>
      <c r="R245" s="9">
        <f>'D. Nephelinite FC 10kbar'!AA57</f>
        <v>2.5</v>
      </c>
      <c r="S245" s="9">
        <f>'D. Nephelinite FC 10kbar'!AB57</f>
        <v>1.92</v>
      </c>
      <c r="T245" s="9">
        <f>'D. Nephelinite FC 10kbar'!AC57</f>
        <v>4.3</v>
      </c>
      <c r="U245" s="10">
        <f>'D. Nephelinite FC 10kbar'!AH57</f>
        <v>0</v>
      </c>
      <c r="V245" s="5">
        <f>'D. Nephelinite FC 10kbar'!AI57</f>
        <v>0</v>
      </c>
      <c r="W245" s="5"/>
      <c r="X245" s="5"/>
      <c r="Y245" s="5"/>
      <c r="Z245" s="5"/>
      <c r="AA245" s="5"/>
      <c r="AB245" s="5">
        <f>'D. Nephelinite FC 10kbar'!AJ57</f>
        <v>0</v>
      </c>
      <c r="AC245" s="5">
        <f>'D. Nephelinite FC 10kbar'!AK57</f>
        <v>0</v>
      </c>
      <c r="AD245" s="10">
        <f>'D. Nephelinite FC 10kbar'!AL57</f>
        <v>0</v>
      </c>
      <c r="AE245" s="5">
        <f>'D. Nephelinite FC 10kbar'!AM57</f>
        <v>0</v>
      </c>
      <c r="AF245" s="5"/>
      <c r="AG245" s="5"/>
      <c r="AH245" s="5"/>
      <c r="AI245" s="5"/>
      <c r="AJ245" s="5"/>
      <c r="AK245" s="5">
        <f>'D. Nephelinite FC 10kbar'!AN57</f>
        <v>0</v>
      </c>
      <c r="AL245" s="5">
        <f>'D. Nephelinite FC 10kbar'!AO57</f>
        <v>0</v>
      </c>
      <c r="AM245" s="10">
        <f t="shared" si="43"/>
        <v>0</v>
      </c>
      <c r="AN245" s="5">
        <f t="shared" si="44"/>
        <v>0</v>
      </c>
      <c r="AO245" s="5"/>
      <c r="AP245" s="5"/>
      <c r="AQ245" s="5"/>
      <c r="AR245" s="5"/>
      <c r="AS245" s="5"/>
      <c r="AT245" s="5">
        <f t="shared" si="45"/>
        <v>0</v>
      </c>
      <c r="AU245" s="5">
        <f t="shared" si="46"/>
        <v>0</v>
      </c>
      <c r="AV245" s="10">
        <f t="shared" si="47"/>
        <v>100</v>
      </c>
      <c r="AW245" s="48">
        <f t="shared" si="42"/>
        <v>100</v>
      </c>
    </row>
    <row r="246" spans="1:49" x14ac:dyDescent="0.3">
      <c r="A246" s="37" t="s">
        <v>1448</v>
      </c>
      <c r="B246" s="2">
        <f>'D. Nephelinite FC 10kbar'!A58</f>
        <v>52</v>
      </c>
      <c r="C246" s="2">
        <f>'D. Nephelinite FC 10kbar'!C58</f>
        <v>1296</v>
      </c>
      <c r="D246" s="2">
        <f>'D. Nephelinite FC 10kbar'!D58</f>
        <v>10000</v>
      </c>
      <c r="E246" s="5">
        <f>'B. LLD classification'!EA290</f>
        <v>2.778251425625307</v>
      </c>
      <c r="F246" s="5">
        <f>'D. Nephelinite FC 10kbar'!L58</f>
        <v>9.8465999999999998E-2</v>
      </c>
      <c r="G246" s="6">
        <f>'D. Nephelinite FC 10kbar'!N58</f>
        <v>100</v>
      </c>
      <c r="H246" s="7">
        <f t="shared" si="48"/>
        <v>0</v>
      </c>
      <c r="I246" s="8">
        <f>'D. Nephelinite FC 10kbar'!R58</f>
        <v>37.97</v>
      </c>
      <c r="J246" s="9">
        <f>'D. Nephelinite FC 10kbar'!S58</f>
        <v>5.09</v>
      </c>
      <c r="K246" s="9">
        <f>'D. Nephelinite FC 10kbar'!T58</f>
        <v>12.22</v>
      </c>
      <c r="L246" s="9">
        <f>'D. Nephelinite FC 10kbar'!U58</f>
        <v>2.35</v>
      </c>
      <c r="M246" s="9">
        <f>'D. Nephelinite FC 10kbar'!V58</f>
        <v>11.77</v>
      </c>
      <c r="N246" s="9">
        <f>'D. Nephelinite FC 10kbar'!W58</f>
        <v>0.22</v>
      </c>
      <c r="O246" s="9">
        <f>'D. Nephelinite FC 10kbar'!X58</f>
        <v>6.56</v>
      </c>
      <c r="P246" s="9">
        <f>'D. Nephelinite FC 10kbar'!Y58</f>
        <v>12.31</v>
      </c>
      <c r="Q246" s="9">
        <f>'D. Nephelinite FC 10kbar'!Z58</f>
        <v>2.79</v>
      </c>
      <c r="R246" s="9">
        <f>'D. Nephelinite FC 10kbar'!AA58</f>
        <v>2.5</v>
      </c>
      <c r="S246" s="9">
        <f>'D. Nephelinite FC 10kbar'!AB58</f>
        <v>1.92</v>
      </c>
      <c r="T246" s="9">
        <f>'D. Nephelinite FC 10kbar'!AC58</f>
        <v>4.3</v>
      </c>
      <c r="U246" s="10">
        <f>'D. Nephelinite FC 10kbar'!AH58</f>
        <v>0</v>
      </c>
      <c r="V246" s="5">
        <f>'D. Nephelinite FC 10kbar'!AI58</f>
        <v>0</v>
      </c>
      <c r="W246" s="5"/>
      <c r="X246" s="5"/>
      <c r="Y246" s="5"/>
      <c r="Z246" s="5"/>
      <c r="AA246" s="5"/>
      <c r="AB246" s="5">
        <f>'D. Nephelinite FC 10kbar'!AJ58</f>
        <v>0</v>
      </c>
      <c r="AC246" s="5">
        <f>'D. Nephelinite FC 10kbar'!AK58</f>
        <v>0</v>
      </c>
      <c r="AD246" s="10">
        <f>'D. Nephelinite FC 10kbar'!AL58</f>
        <v>0</v>
      </c>
      <c r="AE246" s="5">
        <f>'D. Nephelinite FC 10kbar'!AM58</f>
        <v>0</v>
      </c>
      <c r="AF246" s="5"/>
      <c r="AG246" s="5"/>
      <c r="AH246" s="5"/>
      <c r="AI246" s="5"/>
      <c r="AJ246" s="5"/>
      <c r="AK246" s="5">
        <f>'D. Nephelinite FC 10kbar'!AN58</f>
        <v>0</v>
      </c>
      <c r="AL246" s="5">
        <f>'D. Nephelinite FC 10kbar'!AO58</f>
        <v>0</v>
      </c>
      <c r="AM246" s="10">
        <f t="shared" si="43"/>
        <v>0</v>
      </c>
      <c r="AN246" s="5">
        <f t="shared" si="44"/>
        <v>0</v>
      </c>
      <c r="AO246" s="5"/>
      <c r="AP246" s="5"/>
      <c r="AQ246" s="5"/>
      <c r="AR246" s="5"/>
      <c r="AS246" s="5"/>
      <c r="AT246" s="5">
        <f t="shared" si="45"/>
        <v>0</v>
      </c>
      <c r="AU246" s="5">
        <f t="shared" si="46"/>
        <v>0</v>
      </c>
      <c r="AV246" s="10">
        <f t="shared" si="47"/>
        <v>100</v>
      </c>
      <c r="AW246" s="48">
        <f t="shared" si="42"/>
        <v>100</v>
      </c>
    </row>
    <row r="247" spans="1:49" x14ac:dyDescent="0.3">
      <c r="A247" s="37" t="s">
        <v>1448</v>
      </c>
      <c r="B247" s="2">
        <f>'D. Nephelinite FC 10kbar'!A59</f>
        <v>53</v>
      </c>
      <c r="C247" s="2">
        <f>'D. Nephelinite FC 10kbar'!C59</f>
        <v>1294</v>
      </c>
      <c r="D247" s="2">
        <f>'D. Nephelinite FC 10kbar'!D59</f>
        <v>10000</v>
      </c>
      <c r="E247" s="5">
        <f>'B. LLD classification'!EA291</f>
        <v>2.7791349753849466</v>
      </c>
      <c r="F247" s="5">
        <f>'D. Nephelinite FC 10kbar'!L59</f>
        <v>0.103269</v>
      </c>
      <c r="G247" s="6">
        <f>'D. Nephelinite FC 10kbar'!N59</f>
        <v>100</v>
      </c>
      <c r="H247" s="7">
        <f t="shared" si="48"/>
        <v>0</v>
      </c>
      <c r="I247" s="8">
        <f>'D. Nephelinite FC 10kbar'!R59</f>
        <v>37.97</v>
      </c>
      <c r="J247" s="9">
        <f>'D. Nephelinite FC 10kbar'!S59</f>
        <v>5.09</v>
      </c>
      <c r="K247" s="9">
        <f>'D. Nephelinite FC 10kbar'!T59</f>
        <v>12.22</v>
      </c>
      <c r="L247" s="9">
        <f>'D. Nephelinite FC 10kbar'!U59</f>
        <v>2.35</v>
      </c>
      <c r="M247" s="9">
        <f>'D. Nephelinite FC 10kbar'!V59</f>
        <v>11.77</v>
      </c>
      <c r="N247" s="9">
        <f>'D. Nephelinite FC 10kbar'!W59</f>
        <v>0.22</v>
      </c>
      <c r="O247" s="9">
        <f>'D. Nephelinite FC 10kbar'!X59</f>
        <v>6.56</v>
      </c>
      <c r="P247" s="9">
        <f>'D. Nephelinite FC 10kbar'!Y59</f>
        <v>12.31</v>
      </c>
      <c r="Q247" s="9">
        <f>'D. Nephelinite FC 10kbar'!Z59</f>
        <v>2.79</v>
      </c>
      <c r="R247" s="9">
        <f>'D. Nephelinite FC 10kbar'!AA59</f>
        <v>2.5</v>
      </c>
      <c r="S247" s="9">
        <f>'D. Nephelinite FC 10kbar'!AB59</f>
        <v>1.92</v>
      </c>
      <c r="T247" s="9">
        <f>'D. Nephelinite FC 10kbar'!AC59</f>
        <v>4.3</v>
      </c>
      <c r="U247" s="10">
        <f>'D. Nephelinite FC 10kbar'!AH59</f>
        <v>0</v>
      </c>
      <c r="V247" s="5">
        <f>'D. Nephelinite FC 10kbar'!AI59</f>
        <v>0</v>
      </c>
      <c r="W247" s="5"/>
      <c r="X247" s="5"/>
      <c r="Y247" s="5"/>
      <c r="Z247" s="5"/>
      <c r="AA247" s="5"/>
      <c r="AB247" s="5">
        <f>'D. Nephelinite FC 10kbar'!AJ59</f>
        <v>0</v>
      </c>
      <c r="AC247" s="5">
        <f>'D. Nephelinite FC 10kbar'!AK59</f>
        <v>0</v>
      </c>
      <c r="AD247" s="10">
        <f>'D. Nephelinite FC 10kbar'!AL59</f>
        <v>0</v>
      </c>
      <c r="AE247" s="5">
        <f>'D. Nephelinite FC 10kbar'!AM59</f>
        <v>0</v>
      </c>
      <c r="AF247" s="5"/>
      <c r="AG247" s="5"/>
      <c r="AH247" s="5"/>
      <c r="AI247" s="5"/>
      <c r="AJ247" s="5"/>
      <c r="AK247" s="5">
        <f>'D. Nephelinite FC 10kbar'!AN59</f>
        <v>0</v>
      </c>
      <c r="AL247" s="5">
        <f>'D. Nephelinite FC 10kbar'!AO59</f>
        <v>0</v>
      </c>
      <c r="AM247" s="10">
        <f t="shared" si="43"/>
        <v>0</v>
      </c>
      <c r="AN247" s="5">
        <f t="shared" si="44"/>
        <v>0</v>
      </c>
      <c r="AO247" s="5"/>
      <c r="AP247" s="5"/>
      <c r="AQ247" s="5"/>
      <c r="AR247" s="5"/>
      <c r="AS247" s="5"/>
      <c r="AT247" s="5">
        <f t="shared" si="45"/>
        <v>0</v>
      </c>
      <c r="AU247" s="5">
        <f t="shared" si="46"/>
        <v>0</v>
      </c>
      <c r="AV247" s="10">
        <f t="shared" si="47"/>
        <v>100</v>
      </c>
      <c r="AW247" s="48">
        <f t="shared" si="42"/>
        <v>100</v>
      </c>
    </row>
    <row r="248" spans="1:49" x14ac:dyDescent="0.3">
      <c r="A248" s="37" t="s">
        <v>1448</v>
      </c>
      <c r="B248" s="2">
        <f>'D. Nephelinite FC 10kbar'!A60</f>
        <v>54</v>
      </c>
      <c r="C248" s="2">
        <f>'D. Nephelinite FC 10kbar'!C60</f>
        <v>1292</v>
      </c>
      <c r="D248" s="2">
        <f>'D. Nephelinite FC 10kbar'!D60</f>
        <v>10000</v>
      </c>
      <c r="E248" s="5">
        <f>'B. LLD classification'!EA292</f>
        <v>2.7800195103941547</v>
      </c>
      <c r="F248" s="5">
        <f>'D. Nephelinite FC 10kbar'!L60</f>
        <v>0.108085</v>
      </c>
      <c r="G248" s="6">
        <f>'D. Nephelinite FC 10kbar'!N60</f>
        <v>100</v>
      </c>
      <c r="H248" s="7">
        <f t="shared" si="48"/>
        <v>0</v>
      </c>
      <c r="I248" s="8">
        <f>'D. Nephelinite FC 10kbar'!R60</f>
        <v>37.97</v>
      </c>
      <c r="J248" s="9">
        <f>'D. Nephelinite FC 10kbar'!S60</f>
        <v>5.09</v>
      </c>
      <c r="K248" s="9">
        <f>'D. Nephelinite FC 10kbar'!T60</f>
        <v>12.22</v>
      </c>
      <c r="L248" s="9">
        <f>'D. Nephelinite FC 10kbar'!U60</f>
        <v>2.35</v>
      </c>
      <c r="M248" s="9">
        <f>'D. Nephelinite FC 10kbar'!V60</f>
        <v>11.77</v>
      </c>
      <c r="N248" s="9">
        <f>'D. Nephelinite FC 10kbar'!W60</f>
        <v>0.22</v>
      </c>
      <c r="O248" s="9">
        <f>'D. Nephelinite FC 10kbar'!X60</f>
        <v>6.56</v>
      </c>
      <c r="P248" s="9">
        <f>'D. Nephelinite FC 10kbar'!Y60</f>
        <v>12.31</v>
      </c>
      <c r="Q248" s="9">
        <f>'D. Nephelinite FC 10kbar'!Z60</f>
        <v>2.79</v>
      </c>
      <c r="R248" s="9">
        <f>'D. Nephelinite FC 10kbar'!AA60</f>
        <v>2.5</v>
      </c>
      <c r="S248" s="9">
        <f>'D. Nephelinite FC 10kbar'!AB60</f>
        <v>1.92</v>
      </c>
      <c r="T248" s="9">
        <f>'D. Nephelinite FC 10kbar'!AC60</f>
        <v>4.3</v>
      </c>
      <c r="U248" s="10">
        <f>'D. Nephelinite FC 10kbar'!AH60</f>
        <v>0</v>
      </c>
      <c r="V248" s="5">
        <f>'D. Nephelinite FC 10kbar'!AI60</f>
        <v>0</v>
      </c>
      <c r="W248" s="5"/>
      <c r="X248" s="5"/>
      <c r="Y248" s="5"/>
      <c r="Z248" s="5"/>
      <c r="AA248" s="5"/>
      <c r="AB248" s="5">
        <f>'D. Nephelinite FC 10kbar'!AJ60</f>
        <v>0</v>
      </c>
      <c r="AC248" s="5">
        <f>'D. Nephelinite FC 10kbar'!AK60</f>
        <v>0</v>
      </c>
      <c r="AD248" s="10">
        <f>'D. Nephelinite FC 10kbar'!AL60</f>
        <v>0</v>
      </c>
      <c r="AE248" s="5">
        <f>'D. Nephelinite FC 10kbar'!AM60</f>
        <v>0</v>
      </c>
      <c r="AF248" s="5"/>
      <c r="AG248" s="5"/>
      <c r="AH248" s="5"/>
      <c r="AI248" s="5"/>
      <c r="AJ248" s="5"/>
      <c r="AK248" s="5">
        <f>'D. Nephelinite FC 10kbar'!AN60</f>
        <v>0</v>
      </c>
      <c r="AL248" s="5">
        <f>'D. Nephelinite FC 10kbar'!AO60</f>
        <v>0</v>
      </c>
      <c r="AM248" s="10">
        <f t="shared" si="43"/>
        <v>0</v>
      </c>
      <c r="AN248" s="5">
        <f t="shared" si="44"/>
        <v>0</v>
      </c>
      <c r="AO248" s="5"/>
      <c r="AP248" s="5"/>
      <c r="AQ248" s="5"/>
      <c r="AR248" s="5"/>
      <c r="AS248" s="5"/>
      <c r="AT248" s="5">
        <f t="shared" si="45"/>
        <v>0</v>
      </c>
      <c r="AU248" s="5">
        <f t="shared" si="46"/>
        <v>0</v>
      </c>
      <c r="AV248" s="10">
        <f t="shared" si="47"/>
        <v>100</v>
      </c>
      <c r="AW248" s="48">
        <f t="shared" si="42"/>
        <v>100</v>
      </c>
    </row>
    <row r="249" spans="1:49" x14ac:dyDescent="0.3">
      <c r="A249" s="37" t="s">
        <v>1448</v>
      </c>
      <c r="B249" s="2">
        <f>'D. Nephelinite FC 10kbar'!A61</f>
        <v>55</v>
      </c>
      <c r="C249" s="2">
        <f>'D. Nephelinite FC 10kbar'!C61</f>
        <v>1290</v>
      </c>
      <c r="D249" s="2">
        <f>'D. Nephelinite FC 10kbar'!D61</f>
        <v>10000</v>
      </c>
      <c r="E249" s="5">
        <f>'B. LLD classification'!EA293</f>
        <v>2.7809050324155735</v>
      </c>
      <c r="F249" s="5">
        <f>'D. Nephelinite FC 10kbar'!L61</f>
        <v>0.112913</v>
      </c>
      <c r="G249" s="6">
        <f>'D. Nephelinite FC 10kbar'!N61</f>
        <v>100</v>
      </c>
      <c r="H249" s="7">
        <f t="shared" si="48"/>
        <v>0</v>
      </c>
      <c r="I249" s="8">
        <f>'D. Nephelinite FC 10kbar'!R61</f>
        <v>37.97</v>
      </c>
      <c r="J249" s="9">
        <f>'D. Nephelinite FC 10kbar'!S61</f>
        <v>5.09</v>
      </c>
      <c r="K249" s="9">
        <f>'D. Nephelinite FC 10kbar'!T61</f>
        <v>12.22</v>
      </c>
      <c r="L249" s="9">
        <f>'D. Nephelinite FC 10kbar'!U61</f>
        <v>2.35</v>
      </c>
      <c r="M249" s="9">
        <f>'D. Nephelinite FC 10kbar'!V61</f>
        <v>11.77</v>
      </c>
      <c r="N249" s="9">
        <f>'D. Nephelinite FC 10kbar'!W61</f>
        <v>0.22</v>
      </c>
      <c r="O249" s="9">
        <f>'D. Nephelinite FC 10kbar'!X61</f>
        <v>6.56</v>
      </c>
      <c r="P249" s="9">
        <f>'D. Nephelinite FC 10kbar'!Y61</f>
        <v>12.31</v>
      </c>
      <c r="Q249" s="9">
        <f>'D. Nephelinite FC 10kbar'!Z61</f>
        <v>2.79</v>
      </c>
      <c r="R249" s="9">
        <f>'D. Nephelinite FC 10kbar'!AA61</f>
        <v>2.5</v>
      </c>
      <c r="S249" s="9">
        <f>'D. Nephelinite FC 10kbar'!AB61</f>
        <v>1.92</v>
      </c>
      <c r="T249" s="9">
        <f>'D. Nephelinite FC 10kbar'!AC61</f>
        <v>4.3</v>
      </c>
      <c r="U249" s="10">
        <f>'D. Nephelinite FC 10kbar'!AH61</f>
        <v>0</v>
      </c>
      <c r="V249" s="5">
        <f>'D. Nephelinite FC 10kbar'!AI61</f>
        <v>0</v>
      </c>
      <c r="W249" s="5"/>
      <c r="X249" s="5"/>
      <c r="Y249" s="5"/>
      <c r="Z249" s="5"/>
      <c r="AA249" s="5"/>
      <c r="AB249" s="5">
        <f>'D. Nephelinite FC 10kbar'!AJ61</f>
        <v>0</v>
      </c>
      <c r="AC249" s="5">
        <f>'D. Nephelinite FC 10kbar'!AK61</f>
        <v>0</v>
      </c>
      <c r="AD249" s="10">
        <f>'D. Nephelinite FC 10kbar'!AL61</f>
        <v>0</v>
      </c>
      <c r="AE249" s="5">
        <f>'D. Nephelinite FC 10kbar'!AM61</f>
        <v>0</v>
      </c>
      <c r="AF249" s="5"/>
      <c r="AG249" s="5"/>
      <c r="AH249" s="5"/>
      <c r="AI249" s="5"/>
      <c r="AJ249" s="5"/>
      <c r="AK249" s="5">
        <f>'D. Nephelinite FC 10kbar'!AN61</f>
        <v>0</v>
      </c>
      <c r="AL249" s="5">
        <f>'D. Nephelinite FC 10kbar'!AO61</f>
        <v>0</v>
      </c>
      <c r="AM249" s="10">
        <f t="shared" si="43"/>
        <v>0</v>
      </c>
      <c r="AN249" s="5">
        <f t="shared" si="44"/>
        <v>0</v>
      </c>
      <c r="AO249" s="5"/>
      <c r="AP249" s="5"/>
      <c r="AQ249" s="5"/>
      <c r="AR249" s="5"/>
      <c r="AS249" s="5"/>
      <c r="AT249" s="5">
        <f t="shared" si="45"/>
        <v>0</v>
      </c>
      <c r="AU249" s="5">
        <f t="shared" si="46"/>
        <v>0</v>
      </c>
      <c r="AV249" s="10">
        <f t="shared" si="47"/>
        <v>100</v>
      </c>
      <c r="AW249" s="48">
        <f t="shared" si="42"/>
        <v>100</v>
      </c>
    </row>
    <row r="250" spans="1:49" x14ac:dyDescent="0.3">
      <c r="A250" s="37" t="s">
        <v>1448</v>
      </c>
      <c r="B250" s="2">
        <f>'D. Nephelinite FC 10kbar'!A62</f>
        <v>56</v>
      </c>
      <c r="C250" s="2">
        <f>'D. Nephelinite FC 10kbar'!C62</f>
        <v>1288</v>
      </c>
      <c r="D250" s="2">
        <f>'D. Nephelinite FC 10kbar'!D62</f>
        <v>10000</v>
      </c>
      <c r="E250" s="5">
        <f>'B. LLD classification'!EA294</f>
        <v>2.7817915432163605</v>
      </c>
      <c r="F250" s="5">
        <f>'D. Nephelinite FC 10kbar'!L62</f>
        <v>0.117754</v>
      </c>
      <c r="G250" s="6">
        <f>'D. Nephelinite FC 10kbar'!N62</f>
        <v>100</v>
      </c>
      <c r="H250" s="7">
        <f t="shared" si="48"/>
        <v>0</v>
      </c>
      <c r="I250" s="8">
        <f>'D. Nephelinite FC 10kbar'!R62</f>
        <v>37.97</v>
      </c>
      <c r="J250" s="9">
        <f>'D. Nephelinite FC 10kbar'!S62</f>
        <v>5.09</v>
      </c>
      <c r="K250" s="9">
        <f>'D. Nephelinite FC 10kbar'!T62</f>
        <v>12.22</v>
      </c>
      <c r="L250" s="9">
        <f>'D. Nephelinite FC 10kbar'!U62</f>
        <v>2.35</v>
      </c>
      <c r="M250" s="9">
        <f>'D. Nephelinite FC 10kbar'!V62</f>
        <v>11.77</v>
      </c>
      <c r="N250" s="9">
        <f>'D. Nephelinite FC 10kbar'!W62</f>
        <v>0.22</v>
      </c>
      <c r="O250" s="9">
        <f>'D. Nephelinite FC 10kbar'!X62</f>
        <v>6.56</v>
      </c>
      <c r="P250" s="9">
        <f>'D. Nephelinite FC 10kbar'!Y62</f>
        <v>12.31</v>
      </c>
      <c r="Q250" s="9">
        <f>'D. Nephelinite FC 10kbar'!Z62</f>
        <v>2.79</v>
      </c>
      <c r="R250" s="9">
        <f>'D. Nephelinite FC 10kbar'!AA62</f>
        <v>2.5</v>
      </c>
      <c r="S250" s="9">
        <f>'D. Nephelinite FC 10kbar'!AB62</f>
        <v>1.92</v>
      </c>
      <c r="T250" s="9">
        <f>'D. Nephelinite FC 10kbar'!AC62</f>
        <v>4.3</v>
      </c>
      <c r="U250" s="10">
        <f>'D. Nephelinite FC 10kbar'!AH62</f>
        <v>0</v>
      </c>
      <c r="V250" s="5">
        <f>'D. Nephelinite FC 10kbar'!AI62</f>
        <v>0</v>
      </c>
      <c r="W250" s="5"/>
      <c r="X250" s="5"/>
      <c r="Y250" s="5"/>
      <c r="Z250" s="5"/>
      <c r="AA250" s="5"/>
      <c r="AB250" s="5">
        <f>'D. Nephelinite FC 10kbar'!AJ62</f>
        <v>0</v>
      </c>
      <c r="AC250" s="5">
        <f>'D. Nephelinite FC 10kbar'!AK62</f>
        <v>0</v>
      </c>
      <c r="AD250" s="10">
        <f>'D. Nephelinite FC 10kbar'!AL62</f>
        <v>0</v>
      </c>
      <c r="AE250" s="5">
        <f>'D. Nephelinite FC 10kbar'!AM62</f>
        <v>0</v>
      </c>
      <c r="AF250" s="5"/>
      <c r="AG250" s="5"/>
      <c r="AH250" s="5"/>
      <c r="AI250" s="5"/>
      <c r="AJ250" s="5"/>
      <c r="AK250" s="5">
        <f>'D. Nephelinite FC 10kbar'!AN62</f>
        <v>0</v>
      </c>
      <c r="AL250" s="5">
        <f>'D. Nephelinite FC 10kbar'!AO62</f>
        <v>0</v>
      </c>
      <c r="AM250" s="10">
        <f t="shared" si="43"/>
        <v>0</v>
      </c>
      <c r="AN250" s="5">
        <f t="shared" si="44"/>
        <v>0</v>
      </c>
      <c r="AO250" s="5"/>
      <c r="AP250" s="5"/>
      <c r="AQ250" s="5"/>
      <c r="AR250" s="5"/>
      <c r="AS250" s="5"/>
      <c r="AT250" s="5">
        <f t="shared" si="45"/>
        <v>0</v>
      </c>
      <c r="AU250" s="5">
        <f t="shared" si="46"/>
        <v>0</v>
      </c>
      <c r="AV250" s="10">
        <f t="shared" si="47"/>
        <v>100</v>
      </c>
      <c r="AW250" s="48">
        <f t="shared" si="42"/>
        <v>100</v>
      </c>
    </row>
    <row r="251" spans="1:49" x14ac:dyDescent="0.3">
      <c r="A251" s="37" t="s">
        <v>1448</v>
      </c>
      <c r="B251" s="2">
        <f>'D. Nephelinite FC 10kbar'!A63</f>
        <v>57</v>
      </c>
      <c r="C251" s="2">
        <f>'D. Nephelinite FC 10kbar'!C63</f>
        <v>1286</v>
      </c>
      <c r="D251" s="2">
        <f>'D. Nephelinite FC 10kbar'!D63</f>
        <v>10000</v>
      </c>
      <c r="E251" s="5">
        <f>'B. LLD classification'!EA295</f>
        <v>2.7826790445681926</v>
      </c>
      <c r="F251" s="5">
        <f>'D. Nephelinite FC 10kbar'!L63</f>
        <v>0.12260600000000001</v>
      </c>
      <c r="G251" s="6">
        <f>'D. Nephelinite FC 10kbar'!N63</f>
        <v>100</v>
      </c>
      <c r="H251" s="7">
        <f t="shared" si="48"/>
        <v>0</v>
      </c>
      <c r="I251" s="8">
        <f>'D. Nephelinite FC 10kbar'!R63</f>
        <v>37.97</v>
      </c>
      <c r="J251" s="9">
        <f>'D. Nephelinite FC 10kbar'!S63</f>
        <v>5.09</v>
      </c>
      <c r="K251" s="9">
        <f>'D. Nephelinite FC 10kbar'!T63</f>
        <v>12.22</v>
      </c>
      <c r="L251" s="9">
        <f>'D. Nephelinite FC 10kbar'!U63</f>
        <v>2.35</v>
      </c>
      <c r="M251" s="9">
        <f>'D. Nephelinite FC 10kbar'!V63</f>
        <v>11.77</v>
      </c>
      <c r="N251" s="9">
        <f>'D. Nephelinite FC 10kbar'!W63</f>
        <v>0.22</v>
      </c>
      <c r="O251" s="9">
        <f>'D. Nephelinite FC 10kbar'!X63</f>
        <v>6.56</v>
      </c>
      <c r="P251" s="9">
        <f>'D. Nephelinite FC 10kbar'!Y63</f>
        <v>12.31</v>
      </c>
      <c r="Q251" s="9">
        <f>'D. Nephelinite FC 10kbar'!Z63</f>
        <v>2.79</v>
      </c>
      <c r="R251" s="9">
        <f>'D. Nephelinite FC 10kbar'!AA63</f>
        <v>2.5</v>
      </c>
      <c r="S251" s="9">
        <f>'D. Nephelinite FC 10kbar'!AB63</f>
        <v>1.92</v>
      </c>
      <c r="T251" s="9">
        <f>'D. Nephelinite FC 10kbar'!AC63</f>
        <v>4.3</v>
      </c>
      <c r="U251" s="10">
        <f>'D. Nephelinite FC 10kbar'!AH63</f>
        <v>0</v>
      </c>
      <c r="V251" s="5">
        <f>'D. Nephelinite FC 10kbar'!AI63</f>
        <v>0</v>
      </c>
      <c r="W251" s="5"/>
      <c r="X251" s="5"/>
      <c r="Y251" s="5"/>
      <c r="Z251" s="5"/>
      <c r="AA251" s="5"/>
      <c r="AB251" s="5">
        <f>'D. Nephelinite FC 10kbar'!AJ63</f>
        <v>0</v>
      </c>
      <c r="AC251" s="5">
        <f>'D. Nephelinite FC 10kbar'!AK63</f>
        <v>0</v>
      </c>
      <c r="AD251" s="10">
        <f>'D. Nephelinite FC 10kbar'!AL63</f>
        <v>0</v>
      </c>
      <c r="AE251" s="5">
        <f>'D. Nephelinite FC 10kbar'!AM63</f>
        <v>0</v>
      </c>
      <c r="AF251" s="5"/>
      <c r="AG251" s="5"/>
      <c r="AH251" s="5"/>
      <c r="AI251" s="5"/>
      <c r="AJ251" s="5"/>
      <c r="AK251" s="5">
        <f>'D. Nephelinite FC 10kbar'!AN63</f>
        <v>0</v>
      </c>
      <c r="AL251" s="5">
        <f>'D. Nephelinite FC 10kbar'!AO63</f>
        <v>0</v>
      </c>
      <c r="AM251" s="10">
        <f t="shared" si="43"/>
        <v>0</v>
      </c>
      <c r="AN251" s="5">
        <f t="shared" si="44"/>
        <v>0</v>
      </c>
      <c r="AO251" s="5"/>
      <c r="AP251" s="5"/>
      <c r="AQ251" s="5"/>
      <c r="AR251" s="5"/>
      <c r="AS251" s="5"/>
      <c r="AT251" s="5">
        <f t="shared" si="45"/>
        <v>0</v>
      </c>
      <c r="AU251" s="5">
        <f t="shared" si="46"/>
        <v>0</v>
      </c>
      <c r="AV251" s="10">
        <f t="shared" si="47"/>
        <v>100</v>
      </c>
      <c r="AW251" s="48">
        <f t="shared" si="42"/>
        <v>100</v>
      </c>
    </row>
    <row r="252" spans="1:49" x14ac:dyDescent="0.3">
      <c r="A252" s="37" t="s">
        <v>1448</v>
      </c>
      <c r="B252" s="2">
        <f>'D. Nephelinite FC 10kbar'!A64</f>
        <v>58</v>
      </c>
      <c r="C252" s="2">
        <f>'D. Nephelinite FC 10kbar'!C64</f>
        <v>1284</v>
      </c>
      <c r="D252" s="2">
        <f>'D. Nephelinite FC 10kbar'!D64</f>
        <v>10000</v>
      </c>
      <c r="E252" s="5">
        <f>'B. LLD classification'!EA296</f>
        <v>2.7835675382472944</v>
      </c>
      <c r="F252" s="5">
        <f>'D. Nephelinite FC 10kbar'!L64</f>
        <v>0.127472</v>
      </c>
      <c r="G252" s="6">
        <f>'D. Nephelinite FC 10kbar'!N64</f>
        <v>100</v>
      </c>
      <c r="H252" s="7">
        <f t="shared" si="48"/>
        <v>0</v>
      </c>
      <c r="I252" s="8">
        <f>'D. Nephelinite FC 10kbar'!R64</f>
        <v>37.97</v>
      </c>
      <c r="J252" s="9">
        <f>'D. Nephelinite FC 10kbar'!S64</f>
        <v>5.09</v>
      </c>
      <c r="K252" s="9">
        <f>'D. Nephelinite FC 10kbar'!T64</f>
        <v>12.22</v>
      </c>
      <c r="L252" s="9">
        <f>'D. Nephelinite FC 10kbar'!U64</f>
        <v>2.35</v>
      </c>
      <c r="M252" s="9">
        <f>'D. Nephelinite FC 10kbar'!V64</f>
        <v>11.77</v>
      </c>
      <c r="N252" s="9">
        <f>'D. Nephelinite FC 10kbar'!W64</f>
        <v>0.22</v>
      </c>
      <c r="O252" s="9">
        <f>'D. Nephelinite FC 10kbar'!X64</f>
        <v>6.56</v>
      </c>
      <c r="P252" s="9">
        <f>'D. Nephelinite FC 10kbar'!Y64</f>
        <v>12.31</v>
      </c>
      <c r="Q252" s="9">
        <f>'D. Nephelinite FC 10kbar'!Z64</f>
        <v>2.79</v>
      </c>
      <c r="R252" s="9">
        <f>'D. Nephelinite FC 10kbar'!AA64</f>
        <v>2.5</v>
      </c>
      <c r="S252" s="9">
        <f>'D. Nephelinite FC 10kbar'!AB64</f>
        <v>1.92</v>
      </c>
      <c r="T252" s="9">
        <f>'D. Nephelinite FC 10kbar'!AC64</f>
        <v>4.3</v>
      </c>
      <c r="U252" s="10">
        <f>'D. Nephelinite FC 10kbar'!AH64</f>
        <v>0</v>
      </c>
      <c r="V252" s="5">
        <f>'D. Nephelinite FC 10kbar'!AI64</f>
        <v>0</v>
      </c>
      <c r="W252" s="5"/>
      <c r="X252" s="5"/>
      <c r="Y252" s="5"/>
      <c r="Z252" s="5"/>
      <c r="AA252" s="5"/>
      <c r="AB252" s="5">
        <f>'D. Nephelinite FC 10kbar'!AJ64</f>
        <v>0</v>
      </c>
      <c r="AC252" s="5">
        <f>'D. Nephelinite FC 10kbar'!AK64</f>
        <v>0</v>
      </c>
      <c r="AD252" s="10">
        <f>'D. Nephelinite FC 10kbar'!AL64</f>
        <v>0</v>
      </c>
      <c r="AE252" s="5">
        <f>'D. Nephelinite FC 10kbar'!AM64</f>
        <v>0</v>
      </c>
      <c r="AF252" s="5"/>
      <c r="AG252" s="5"/>
      <c r="AH252" s="5"/>
      <c r="AI252" s="5"/>
      <c r="AJ252" s="5"/>
      <c r="AK252" s="5">
        <f>'D. Nephelinite FC 10kbar'!AN64</f>
        <v>0</v>
      </c>
      <c r="AL252" s="5">
        <f>'D. Nephelinite FC 10kbar'!AO64</f>
        <v>0</v>
      </c>
      <c r="AM252" s="10">
        <f t="shared" si="43"/>
        <v>0</v>
      </c>
      <c r="AN252" s="5">
        <f t="shared" si="44"/>
        <v>0</v>
      </c>
      <c r="AO252" s="5"/>
      <c r="AP252" s="5"/>
      <c r="AQ252" s="5"/>
      <c r="AR252" s="5"/>
      <c r="AS252" s="5"/>
      <c r="AT252" s="5">
        <f t="shared" si="45"/>
        <v>0</v>
      </c>
      <c r="AU252" s="5">
        <f t="shared" si="46"/>
        <v>0</v>
      </c>
      <c r="AV252" s="10">
        <f t="shared" si="47"/>
        <v>100</v>
      </c>
      <c r="AW252" s="48">
        <f t="shared" si="42"/>
        <v>100</v>
      </c>
    </row>
    <row r="253" spans="1:49" x14ac:dyDescent="0.3">
      <c r="A253" s="37" t="s">
        <v>1448</v>
      </c>
      <c r="B253" s="2">
        <f>'D. Nephelinite FC 10kbar'!A65</f>
        <v>59</v>
      </c>
      <c r="C253" s="2">
        <f>'D. Nephelinite FC 10kbar'!C65</f>
        <v>1282</v>
      </c>
      <c r="D253" s="2">
        <f>'D. Nephelinite FC 10kbar'!D65</f>
        <v>10000</v>
      </c>
      <c r="E253" s="5">
        <f>'B. LLD classification'!EA297</f>
        <v>2.7844570260344432</v>
      </c>
      <c r="F253" s="5">
        <f>'D. Nephelinite FC 10kbar'!L65</f>
        <v>0.13235</v>
      </c>
      <c r="G253" s="6">
        <f>'D. Nephelinite FC 10kbar'!N65</f>
        <v>100</v>
      </c>
      <c r="H253" s="7">
        <f t="shared" si="48"/>
        <v>0</v>
      </c>
      <c r="I253" s="8">
        <f>'D. Nephelinite FC 10kbar'!R65</f>
        <v>37.97</v>
      </c>
      <c r="J253" s="9">
        <f>'D. Nephelinite FC 10kbar'!S65</f>
        <v>5.09</v>
      </c>
      <c r="K253" s="9">
        <f>'D. Nephelinite FC 10kbar'!T65</f>
        <v>12.22</v>
      </c>
      <c r="L253" s="9">
        <f>'D. Nephelinite FC 10kbar'!U65</f>
        <v>2.35</v>
      </c>
      <c r="M253" s="9">
        <f>'D. Nephelinite FC 10kbar'!V65</f>
        <v>11.77</v>
      </c>
      <c r="N253" s="9">
        <f>'D. Nephelinite FC 10kbar'!W65</f>
        <v>0.22</v>
      </c>
      <c r="O253" s="9">
        <f>'D. Nephelinite FC 10kbar'!X65</f>
        <v>6.56</v>
      </c>
      <c r="P253" s="9">
        <f>'D. Nephelinite FC 10kbar'!Y65</f>
        <v>12.31</v>
      </c>
      <c r="Q253" s="9">
        <f>'D. Nephelinite FC 10kbar'!Z65</f>
        <v>2.79</v>
      </c>
      <c r="R253" s="9">
        <f>'D. Nephelinite FC 10kbar'!AA65</f>
        <v>2.5</v>
      </c>
      <c r="S253" s="9">
        <f>'D. Nephelinite FC 10kbar'!AB65</f>
        <v>1.92</v>
      </c>
      <c r="T253" s="9">
        <f>'D. Nephelinite FC 10kbar'!AC65</f>
        <v>4.3</v>
      </c>
      <c r="U253" s="10">
        <f>'D. Nephelinite FC 10kbar'!AH65</f>
        <v>0</v>
      </c>
      <c r="V253" s="5">
        <f>'D. Nephelinite FC 10kbar'!AI65</f>
        <v>0</v>
      </c>
      <c r="W253" s="5"/>
      <c r="X253" s="5"/>
      <c r="Y253" s="5"/>
      <c r="Z253" s="5"/>
      <c r="AA253" s="5"/>
      <c r="AB253" s="5">
        <f>'D. Nephelinite FC 10kbar'!AJ65</f>
        <v>0</v>
      </c>
      <c r="AC253" s="5">
        <f>'D. Nephelinite FC 10kbar'!AK65</f>
        <v>0</v>
      </c>
      <c r="AD253" s="10">
        <f>'D. Nephelinite FC 10kbar'!AL65</f>
        <v>0</v>
      </c>
      <c r="AE253" s="5">
        <f>'D. Nephelinite FC 10kbar'!AM65</f>
        <v>0</v>
      </c>
      <c r="AF253" s="5"/>
      <c r="AG253" s="5"/>
      <c r="AH253" s="5"/>
      <c r="AI253" s="5"/>
      <c r="AJ253" s="5"/>
      <c r="AK253" s="5">
        <f>'D. Nephelinite FC 10kbar'!AN65</f>
        <v>0</v>
      </c>
      <c r="AL253" s="5">
        <f>'D. Nephelinite FC 10kbar'!AO65</f>
        <v>0</v>
      </c>
      <c r="AM253" s="10">
        <f t="shared" si="43"/>
        <v>0</v>
      </c>
      <c r="AN253" s="5">
        <f t="shared" si="44"/>
        <v>0</v>
      </c>
      <c r="AO253" s="5"/>
      <c r="AP253" s="5"/>
      <c r="AQ253" s="5"/>
      <c r="AR253" s="5"/>
      <c r="AS253" s="5"/>
      <c r="AT253" s="5">
        <f t="shared" si="45"/>
        <v>0</v>
      </c>
      <c r="AU253" s="5">
        <f t="shared" si="46"/>
        <v>0</v>
      </c>
      <c r="AV253" s="10">
        <f t="shared" si="47"/>
        <v>100</v>
      </c>
      <c r="AW253" s="48">
        <f t="shared" si="42"/>
        <v>100</v>
      </c>
    </row>
    <row r="254" spans="1:49" x14ac:dyDescent="0.3">
      <c r="A254" s="37" t="s">
        <v>1448</v>
      </c>
      <c r="B254" s="2">
        <f>'D. Nephelinite FC 10kbar'!A66</f>
        <v>60</v>
      </c>
      <c r="C254" s="2">
        <f>'D. Nephelinite FC 10kbar'!C66</f>
        <v>1280</v>
      </c>
      <c r="D254" s="2">
        <f>'D. Nephelinite FC 10kbar'!D66</f>
        <v>10000</v>
      </c>
      <c r="E254" s="5">
        <f>'B. LLD classification'!EA298</f>
        <v>2.7852044660793673</v>
      </c>
      <c r="F254" s="5">
        <f>'D. Nephelinite FC 10kbar'!L66</f>
        <v>0.13764699999999999</v>
      </c>
      <c r="G254" s="6">
        <f>'D. Nephelinite FC 10kbar'!N66</f>
        <v>99.988189000000006</v>
      </c>
      <c r="H254" s="7">
        <f t="shared" si="48"/>
        <v>1.1810999999994465E-2</v>
      </c>
      <c r="I254" s="8">
        <f>'D. Nephelinite FC 10kbar'!R66</f>
        <v>37.974485000000001</v>
      </c>
      <c r="J254" s="9">
        <f>'D. Nephelinite FC 10kbar'!S66</f>
        <v>5.0877929999999996</v>
      </c>
      <c r="K254" s="9">
        <f>'D. Nephelinite FC 10kbar'!T66</f>
        <v>12.220546000000001</v>
      </c>
      <c r="L254" s="9">
        <f>'D. Nephelinite FC 10kbar'!U66</f>
        <v>2.3478520000000001</v>
      </c>
      <c r="M254" s="9">
        <f>'D. Nephelinite FC 10kbar'!V66</f>
        <v>11.767106999999999</v>
      </c>
      <c r="N254" s="9">
        <f>'D. Nephelinite FC 10kbar'!W66</f>
        <v>0.220026</v>
      </c>
      <c r="O254" s="9">
        <f>'D. Nephelinite FC 10kbar'!X66</f>
        <v>6.5593779999999997</v>
      </c>
      <c r="P254" s="9">
        <f>'D. Nephelinite FC 10kbar'!Y66</f>
        <v>12.311453999999999</v>
      </c>
      <c r="Q254" s="9">
        <f>'D. Nephelinite FC 10kbar'!Z66</f>
        <v>2.79033</v>
      </c>
      <c r="R254" s="9">
        <f>'D. Nephelinite FC 10kbar'!AA66</f>
        <v>2.5002949999999999</v>
      </c>
      <c r="S254" s="9">
        <f>'D. Nephelinite FC 10kbar'!AB66</f>
        <v>1.9202269999999999</v>
      </c>
      <c r="T254" s="9">
        <f>'D. Nephelinite FC 10kbar'!AC66</f>
        <v>4.3005079999999998</v>
      </c>
      <c r="U254" s="10">
        <f>'D. Nephelinite FC 10kbar'!AH66</f>
        <v>0</v>
      </c>
      <c r="V254" s="5">
        <f>'D. Nephelinite FC 10kbar'!AI66</f>
        <v>0</v>
      </c>
      <c r="W254" s="5"/>
      <c r="X254" s="5"/>
      <c r="Y254" s="5"/>
      <c r="Z254" s="5"/>
      <c r="AA254" s="5"/>
      <c r="AB254" s="5">
        <f>'D. Nephelinite FC 10kbar'!AJ66</f>
        <v>1.1811E-2</v>
      </c>
      <c r="AC254" s="5">
        <f>'D. Nephelinite FC 10kbar'!AK66</f>
        <v>0</v>
      </c>
      <c r="AD254" s="10">
        <f>'D. Nephelinite FC 10kbar'!AL66</f>
        <v>0</v>
      </c>
      <c r="AE254" s="5">
        <f>'D. Nephelinite FC 10kbar'!AM66</f>
        <v>0</v>
      </c>
      <c r="AF254" s="5"/>
      <c r="AG254" s="5"/>
      <c r="AH254" s="5"/>
      <c r="AI254" s="5"/>
      <c r="AJ254" s="5"/>
      <c r="AK254" s="5">
        <f>'D. Nephelinite FC 10kbar'!AN66</f>
        <v>0</v>
      </c>
      <c r="AL254" s="5">
        <f>'D. Nephelinite FC 10kbar'!AO66</f>
        <v>0</v>
      </c>
      <c r="AM254" s="10">
        <f t="shared" si="43"/>
        <v>0</v>
      </c>
      <c r="AN254" s="5">
        <f t="shared" si="44"/>
        <v>0</v>
      </c>
      <c r="AO254" s="5"/>
      <c r="AP254" s="5"/>
      <c r="AQ254" s="5"/>
      <c r="AR254" s="5"/>
      <c r="AS254" s="5"/>
      <c r="AT254" s="5">
        <f t="shared" si="45"/>
        <v>1.1811E-2</v>
      </c>
      <c r="AU254" s="5">
        <f t="shared" si="46"/>
        <v>0</v>
      </c>
      <c r="AV254" s="10">
        <f t="shared" si="47"/>
        <v>99.988189000000006</v>
      </c>
      <c r="AW254" s="48">
        <f t="shared" si="42"/>
        <v>100</v>
      </c>
    </row>
    <row r="255" spans="1:49" x14ac:dyDescent="0.3">
      <c r="A255" s="37" t="s">
        <v>1448</v>
      </c>
      <c r="B255" s="2">
        <f>'D. Nephelinite FC 10kbar'!A67</f>
        <v>61</v>
      </c>
      <c r="C255" s="2">
        <f>'D. Nephelinite FC 10kbar'!C67</f>
        <v>1278</v>
      </c>
      <c r="D255" s="2">
        <f>'D. Nephelinite FC 10kbar'!D67</f>
        <v>10000</v>
      </c>
      <c r="E255" s="5">
        <f>'B. LLD classification'!EA299</f>
        <v>2.7831122437824076</v>
      </c>
      <c r="F255" s="5">
        <f>'D. Nephelinite FC 10kbar'!L67</f>
        <v>0.15093699999999999</v>
      </c>
      <c r="G255" s="6">
        <f>'D. Nephelinite FC 10kbar'!N67</f>
        <v>99.742615999999998</v>
      </c>
      <c r="H255" s="7">
        <f t="shared" si="48"/>
        <v>0.25738400000000183</v>
      </c>
      <c r="I255" s="8">
        <f>'D. Nephelinite FC 10kbar'!R67</f>
        <v>38.067981000000003</v>
      </c>
      <c r="J255" s="9">
        <f>'D. Nephelinite FC 10kbar'!S67</f>
        <v>5.041798</v>
      </c>
      <c r="K255" s="9">
        <f>'D. Nephelinite FC 10kbar'!T67</f>
        <v>12.231921</v>
      </c>
      <c r="L255" s="9">
        <f>'D. Nephelinite FC 10kbar'!U67</f>
        <v>2.3030849999999998</v>
      </c>
      <c r="M255" s="9">
        <f>'D. Nephelinite FC 10kbar'!V67</f>
        <v>11.706721999999999</v>
      </c>
      <c r="N255" s="9">
        <f>'D. Nephelinite FC 10kbar'!W67</f>
        <v>0.22056799999999999</v>
      </c>
      <c r="O255" s="9">
        <f>'D. Nephelinite FC 10kbar'!X67</f>
        <v>6.5464580000000003</v>
      </c>
      <c r="P255" s="9">
        <f>'D. Nephelinite FC 10kbar'!Y67</f>
        <v>12.341766</v>
      </c>
      <c r="Q255" s="9">
        <f>'D. Nephelinite FC 10kbar'!Z67</f>
        <v>2.7972000000000001</v>
      </c>
      <c r="R255" s="9">
        <f>'D. Nephelinite FC 10kbar'!AA67</f>
        <v>2.5064510000000002</v>
      </c>
      <c r="S255" s="9">
        <f>'D. Nephelinite FC 10kbar'!AB67</f>
        <v>1.924955</v>
      </c>
      <c r="T255" s="9">
        <f>'D. Nephelinite FC 10kbar'!AC67</f>
        <v>4.311096</v>
      </c>
      <c r="U255" s="10">
        <f>'D. Nephelinite FC 10kbar'!AH67</f>
        <v>0</v>
      </c>
      <c r="V255" s="5">
        <f>'D. Nephelinite FC 10kbar'!AI67</f>
        <v>0</v>
      </c>
      <c r="W255" s="5"/>
      <c r="X255" s="5"/>
      <c r="Y255" s="5"/>
      <c r="Z255" s="5"/>
      <c r="AA255" s="5"/>
      <c r="AB255" s="5">
        <f>'D. Nephelinite FC 10kbar'!AJ67</f>
        <v>0.24757100000000001</v>
      </c>
      <c r="AC255" s="5">
        <f>'D. Nephelinite FC 10kbar'!AK67</f>
        <v>0</v>
      </c>
      <c r="AD255" s="10">
        <f>'D. Nephelinite FC 10kbar'!AL67</f>
        <v>0</v>
      </c>
      <c r="AE255" s="5">
        <f>'D. Nephelinite FC 10kbar'!AM67</f>
        <v>0</v>
      </c>
      <c r="AF255" s="5"/>
      <c r="AG255" s="5"/>
      <c r="AH255" s="5"/>
      <c r="AI255" s="5"/>
      <c r="AJ255" s="5"/>
      <c r="AK255" s="5">
        <f>'D. Nephelinite FC 10kbar'!AN67</f>
        <v>9.8139999999999998E-3</v>
      </c>
      <c r="AL255" s="5">
        <f>'D. Nephelinite FC 10kbar'!AO67</f>
        <v>0</v>
      </c>
      <c r="AM255" s="10">
        <f t="shared" si="43"/>
        <v>0</v>
      </c>
      <c r="AN255" s="5">
        <f t="shared" si="44"/>
        <v>0</v>
      </c>
      <c r="AO255" s="5"/>
      <c r="AP255" s="5"/>
      <c r="AQ255" s="5"/>
      <c r="AR255" s="5"/>
      <c r="AS255" s="5"/>
      <c r="AT255" s="5">
        <f t="shared" si="45"/>
        <v>0.25738500000000003</v>
      </c>
      <c r="AU255" s="5">
        <f t="shared" si="46"/>
        <v>0</v>
      </c>
      <c r="AV255" s="10">
        <f t="shared" si="47"/>
        <v>99.742615999999998</v>
      </c>
      <c r="AW255" s="48">
        <f t="shared" si="42"/>
        <v>100.000001</v>
      </c>
    </row>
    <row r="256" spans="1:49" x14ac:dyDescent="0.3">
      <c r="A256" s="37" t="s">
        <v>1448</v>
      </c>
      <c r="B256" s="2">
        <f>'D. Nephelinite FC 10kbar'!A68</f>
        <v>62</v>
      </c>
      <c r="C256" s="2">
        <f>'D. Nephelinite FC 10kbar'!C68</f>
        <v>1276</v>
      </c>
      <c r="D256" s="2">
        <f>'D. Nephelinite FC 10kbar'!D68</f>
        <v>10000</v>
      </c>
      <c r="E256" s="5">
        <f>'B. LLD classification'!EA300</f>
        <v>2.781049508781797</v>
      </c>
      <c r="F256" s="5">
        <f>'D. Nephelinite FC 10kbar'!L68</f>
        <v>0.16166700000000001</v>
      </c>
      <c r="G256" s="6">
        <f>'D. Nephelinite FC 10kbar'!N68</f>
        <v>99.500789999999995</v>
      </c>
      <c r="H256" s="7">
        <f t="shared" si="48"/>
        <v>0.49921000000000504</v>
      </c>
      <c r="I256" s="8">
        <f>'D. Nephelinite FC 10kbar'!R68</f>
        <v>38.160500999999996</v>
      </c>
      <c r="J256" s="9">
        <f>'D. Nephelinite FC 10kbar'!S68</f>
        <v>4.9962900000000001</v>
      </c>
      <c r="K256" s="9">
        <f>'D. Nephelinite FC 10kbar'!T68</f>
        <v>12.243169999999999</v>
      </c>
      <c r="L256" s="9">
        <f>'D. Nephelinite FC 10kbar'!U68</f>
        <v>2.258807</v>
      </c>
      <c r="M256" s="9">
        <f>'D. Nephelinite FC 10kbar'!V68</f>
        <v>11.646895000000001</v>
      </c>
      <c r="N256" s="9">
        <f>'D. Nephelinite FC 10kbar'!W68</f>
        <v>0.22110399999999999</v>
      </c>
      <c r="O256" s="9">
        <f>'D. Nephelinite FC 10kbar'!X68</f>
        <v>6.5337240000000003</v>
      </c>
      <c r="P256" s="9">
        <f>'D. Nephelinite FC 10kbar'!Y68</f>
        <v>12.371760999999999</v>
      </c>
      <c r="Q256" s="9">
        <f>'D. Nephelinite FC 10kbar'!Z68</f>
        <v>2.803998</v>
      </c>
      <c r="R256" s="9">
        <f>'D. Nephelinite FC 10kbar'!AA68</f>
        <v>2.512543</v>
      </c>
      <c r="S256" s="9">
        <f>'D. Nephelinite FC 10kbar'!AB68</f>
        <v>1.9296329999999999</v>
      </c>
      <c r="T256" s="9">
        <f>'D. Nephelinite FC 10kbar'!AC68</f>
        <v>4.321574</v>
      </c>
      <c r="U256" s="10">
        <f>'D. Nephelinite FC 10kbar'!AH68</f>
        <v>0</v>
      </c>
      <c r="V256" s="5">
        <f>'D. Nephelinite FC 10kbar'!AI68</f>
        <v>0</v>
      </c>
      <c r="W256" s="5"/>
      <c r="X256" s="5"/>
      <c r="Y256" s="5"/>
      <c r="Z256" s="5"/>
      <c r="AA256" s="5"/>
      <c r="AB256" s="5">
        <f>'D. Nephelinite FC 10kbar'!AJ68</f>
        <v>0.24382300000000001</v>
      </c>
      <c r="AC256" s="5">
        <f>'D. Nephelinite FC 10kbar'!AK68</f>
        <v>0</v>
      </c>
      <c r="AD256" s="10">
        <f>'D. Nephelinite FC 10kbar'!AL68</f>
        <v>0</v>
      </c>
      <c r="AE256" s="5">
        <f>'D. Nephelinite FC 10kbar'!AM68</f>
        <v>0</v>
      </c>
      <c r="AF256" s="5"/>
      <c r="AG256" s="5"/>
      <c r="AH256" s="5"/>
      <c r="AI256" s="5"/>
      <c r="AJ256" s="5"/>
      <c r="AK256" s="5">
        <f>'D. Nephelinite FC 10kbar'!AN68</f>
        <v>0.25538699999999998</v>
      </c>
      <c r="AL256" s="5">
        <f>'D. Nephelinite FC 10kbar'!AO68</f>
        <v>0</v>
      </c>
      <c r="AM256" s="10">
        <f t="shared" si="43"/>
        <v>0</v>
      </c>
      <c r="AN256" s="5">
        <f t="shared" si="44"/>
        <v>0</v>
      </c>
      <c r="AO256" s="5"/>
      <c r="AP256" s="5"/>
      <c r="AQ256" s="5"/>
      <c r="AR256" s="5"/>
      <c r="AS256" s="5"/>
      <c r="AT256" s="5">
        <f t="shared" si="45"/>
        <v>0.49920999999999999</v>
      </c>
      <c r="AU256" s="5">
        <f t="shared" si="46"/>
        <v>0</v>
      </c>
      <c r="AV256" s="10">
        <f t="shared" si="47"/>
        <v>99.500789999999995</v>
      </c>
      <c r="AW256" s="48">
        <f t="shared" si="42"/>
        <v>100</v>
      </c>
    </row>
    <row r="257" spans="1:49" x14ac:dyDescent="0.3">
      <c r="A257" s="37" t="s">
        <v>1448</v>
      </c>
      <c r="B257" s="2">
        <f>'D. Nephelinite FC 10kbar'!A69</f>
        <v>63</v>
      </c>
      <c r="C257" s="2">
        <f>'D. Nephelinite FC 10kbar'!C69</f>
        <v>1274</v>
      </c>
      <c r="D257" s="2">
        <f>'D. Nephelinite FC 10kbar'!D69</f>
        <v>10000</v>
      </c>
      <c r="E257" s="5">
        <f>'B. LLD classification'!EA301</f>
        <v>2.7790168200350616</v>
      </c>
      <c r="F257" s="5">
        <f>'D. Nephelinite FC 10kbar'!L69</f>
        <v>0.17236000000000001</v>
      </c>
      <c r="G257" s="6">
        <f>'D. Nephelinite FC 10kbar'!N69</f>
        <v>99.262713000000005</v>
      </c>
      <c r="H257" s="7">
        <f t="shared" si="48"/>
        <v>0.73728699999999492</v>
      </c>
      <c r="I257" s="8">
        <f>'D. Nephelinite FC 10kbar'!R69</f>
        <v>38.252026999999998</v>
      </c>
      <c r="J257" s="9">
        <f>'D. Nephelinite FC 10kbar'!S69</f>
        <v>4.9512739999999997</v>
      </c>
      <c r="K257" s="9">
        <f>'D. Nephelinite FC 10kbar'!T69</f>
        <v>12.254293000000001</v>
      </c>
      <c r="L257" s="9">
        <f>'D. Nephelinite FC 10kbar'!U69</f>
        <v>2.215033</v>
      </c>
      <c r="M257" s="9">
        <f>'D. Nephelinite FC 10kbar'!V69</f>
        <v>11.587637000000001</v>
      </c>
      <c r="N257" s="9">
        <f>'D. Nephelinite FC 10kbar'!W69</f>
        <v>0.221634</v>
      </c>
      <c r="O257" s="9">
        <f>'D. Nephelinite FC 10kbar'!X69</f>
        <v>6.5211759999999996</v>
      </c>
      <c r="P257" s="9">
        <f>'D. Nephelinite FC 10kbar'!Y69</f>
        <v>12.401434</v>
      </c>
      <c r="Q257" s="9">
        <f>'D. Nephelinite FC 10kbar'!Z69</f>
        <v>2.8107229999999999</v>
      </c>
      <c r="R257" s="9">
        <f>'D. Nephelinite FC 10kbar'!AA69</f>
        <v>2.5185689999999998</v>
      </c>
      <c r="S257" s="9">
        <f>'D. Nephelinite FC 10kbar'!AB69</f>
        <v>1.934261</v>
      </c>
      <c r="T257" s="9">
        <f>'D. Nephelinite FC 10kbar'!AC69</f>
        <v>4.3319390000000002</v>
      </c>
      <c r="U257" s="10">
        <f>'D. Nephelinite FC 10kbar'!AH69</f>
        <v>0</v>
      </c>
      <c r="V257" s="5">
        <f>'D. Nephelinite FC 10kbar'!AI69</f>
        <v>0</v>
      </c>
      <c r="W257" s="5"/>
      <c r="X257" s="5"/>
      <c r="Y257" s="5"/>
      <c r="Z257" s="5"/>
      <c r="AA257" s="5"/>
      <c r="AB257" s="5">
        <f>'D. Nephelinite FC 10kbar'!AJ69</f>
        <v>0.24007500000000001</v>
      </c>
      <c r="AC257" s="5">
        <f>'D. Nephelinite FC 10kbar'!AK69</f>
        <v>0</v>
      </c>
      <c r="AD257" s="10">
        <f>'D. Nephelinite FC 10kbar'!AL69</f>
        <v>0</v>
      </c>
      <c r="AE257" s="5">
        <f>'D. Nephelinite FC 10kbar'!AM69</f>
        <v>0</v>
      </c>
      <c r="AF257" s="5"/>
      <c r="AG257" s="5"/>
      <c r="AH257" s="5"/>
      <c r="AI257" s="5"/>
      <c r="AJ257" s="5"/>
      <c r="AK257" s="5">
        <f>'D. Nephelinite FC 10kbar'!AN69</f>
        <v>0.49721199999999999</v>
      </c>
      <c r="AL257" s="5">
        <f>'D. Nephelinite FC 10kbar'!AO69</f>
        <v>0</v>
      </c>
      <c r="AM257" s="10">
        <f t="shared" si="43"/>
        <v>0</v>
      </c>
      <c r="AN257" s="5">
        <f t="shared" si="44"/>
        <v>0</v>
      </c>
      <c r="AO257" s="5"/>
      <c r="AP257" s="5"/>
      <c r="AQ257" s="5"/>
      <c r="AR257" s="5"/>
      <c r="AS257" s="5"/>
      <c r="AT257" s="5">
        <f t="shared" si="45"/>
        <v>0.73728700000000003</v>
      </c>
      <c r="AU257" s="5">
        <f t="shared" si="46"/>
        <v>0</v>
      </c>
      <c r="AV257" s="10">
        <f t="shared" si="47"/>
        <v>99.262713000000005</v>
      </c>
      <c r="AW257" s="48">
        <f t="shared" si="42"/>
        <v>100</v>
      </c>
    </row>
    <row r="258" spans="1:49" x14ac:dyDescent="0.3">
      <c r="A258" s="37" t="s">
        <v>1448</v>
      </c>
      <c r="B258" s="2">
        <f>'D. Nephelinite FC 10kbar'!A70</f>
        <v>64</v>
      </c>
      <c r="C258" s="2">
        <f>'D. Nephelinite FC 10kbar'!C70</f>
        <v>1272</v>
      </c>
      <c r="D258" s="2">
        <f>'D. Nephelinite FC 10kbar'!D70</f>
        <v>10000</v>
      </c>
      <c r="E258" s="5">
        <f>'B. LLD classification'!EA302</f>
        <v>2.7770145800541788</v>
      </c>
      <c r="F258" s="5">
        <f>'D. Nephelinite FC 10kbar'!L70</f>
        <v>0.18301500000000001</v>
      </c>
      <c r="G258" s="6">
        <f>'D. Nephelinite FC 10kbar'!N70</f>
        <v>99.028379999999999</v>
      </c>
      <c r="H258" s="7">
        <f t="shared" si="48"/>
        <v>0.97162000000000148</v>
      </c>
      <c r="I258" s="8">
        <f>'D. Nephelinite FC 10kbar'!R70</f>
        <v>38.342543999999997</v>
      </c>
      <c r="J258" s="9">
        <f>'D. Nephelinite FC 10kbar'!S70</f>
        <v>4.906752</v>
      </c>
      <c r="K258" s="9">
        <f>'D. Nephelinite FC 10kbar'!T70</f>
        <v>12.265285</v>
      </c>
      <c r="L258" s="9">
        <f>'D. Nephelinite FC 10kbar'!U70</f>
        <v>2.17178</v>
      </c>
      <c r="M258" s="9">
        <f>'D. Nephelinite FC 10kbar'!V70</f>
        <v>11.528959</v>
      </c>
      <c r="N258" s="9">
        <f>'D. Nephelinite FC 10kbar'!W70</f>
        <v>0.222159</v>
      </c>
      <c r="O258" s="9">
        <f>'D. Nephelinite FC 10kbar'!X70</f>
        <v>6.5088109999999997</v>
      </c>
      <c r="P258" s="9">
        <f>'D. Nephelinite FC 10kbar'!Y70</f>
        <v>12.43078</v>
      </c>
      <c r="Q258" s="9">
        <f>'D. Nephelinite FC 10kbar'!Z70</f>
        <v>2.817374</v>
      </c>
      <c r="R258" s="9">
        <f>'D. Nephelinite FC 10kbar'!AA70</f>
        <v>2.5245289999999998</v>
      </c>
      <c r="S258" s="9">
        <f>'D. Nephelinite FC 10kbar'!AB70</f>
        <v>1.9388380000000001</v>
      </c>
      <c r="T258" s="9">
        <f>'D. Nephelinite FC 10kbar'!AC70</f>
        <v>4.3421900000000004</v>
      </c>
      <c r="U258" s="10">
        <f>'D. Nephelinite FC 10kbar'!AH70</f>
        <v>0</v>
      </c>
      <c r="V258" s="5">
        <f>'D. Nephelinite FC 10kbar'!AI70</f>
        <v>0</v>
      </c>
      <c r="W258" s="5"/>
      <c r="X258" s="5"/>
      <c r="Y258" s="5"/>
      <c r="Z258" s="5"/>
      <c r="AA258" s="5"/>
      <c r="AB258" s="5">
        <f>'D. Nephelinite FC 10kbar'!AJ70</f>
        <v>0.23633100000000001</v>
      </c>
      <c r="AC258" s="5">
        <f>'D. Nephelinite FC 10kbar'!AK70</f>
        <v>0</v>
      </c>
      <c r="AD258" s="10">
        <f>'D. Nephelinite FC 10kbar'!AL70</f>
        <v>0</v>
      </c>
      <c r="AE258" s="5">
        <f>'D. Nephelinite FC 10kbar'!AM70</f>
        <v>0</v>
      </c>
      <c r="AF258" s="5"/>
      <c r="AG258" s="5"/>
      <c r="AH258" s="5"/>
      <c r="AI258" s="5"/>
      <c r="AJ258" s="5"/>
      <c r="AK258" s="5">
        <f>'D. Nephelinite FC 10kbar'!AN70</f>
        <v>0.73528899999999997</v>
      </c>
      <c r="AL258" s="5">
        <f>'D. Nephelinite FC 10kbar'!AO70</f>
        <v>0</v>
      </c>
      <c r="AM258" s="10">
        <f t="shared" ref="AM258:AM289" si="49">U258+AD258</f>
        <v>0</v>
      </c>
      <c r="AN258" s="5">
        <f t="shared" ref="AN258:AN289" si="50">V258+AE258</f>
        <v>0</v>
      </c>
      <c r="AO258" s="5"/>
      <c r="AP258" s="5"/>
      <c r="AQ258" s="5"/>
      <c r="AR258" s="5"/>
      <c r="AS258" s="5"/>
      <c r="AT258" s="5">
        <f t="shared" ref="AT258:AT289" si="51">AB258+AK258</f>
        <v>0.97161999999999993</v>
      </c>
      <c r="AU258" s="5">
        <f t="shared" ref="AU258:AU289" si="52">AC258+AL258</f>
        <v>0</v>
      </c>
      <c r="AV258" s="10">
        <f t="shared" ref="AV258:AV289" si="53">G258</f>
        <v>99.028379999999999</v>
      </c>
      <c r="AW258" s="48">
        <f t="shared" ref="AW258:AW321" si="54">SUM(AM258:AV258)</f>
        <v>100</v>
      </c>
    </row>
    <row r="259" spans="1:49" x14ac:dyDescent="0.3">
      <c r="A259" s="37" t="s">
        <v>1448</v>
      </c>
      <c r="B259" s="2">
        <f>'D. Nephelinite FC 10kbar'!A71</f>
        <v>65</v>
      </c>
      <c r="C259" s="2">
        <f>'D. Nephelinite FC 10kbar'!C71</f>
        <v>1270</v>
      </c>
      <c r="D259" s="2">
        <f>'D. Nephelinite FC 10kbar'!D71</f>
        <v>10000</v>
      </c>
      <c r="E259" s="5">
        <f>'B. LLD classification'!EA303</f>
        <v>2.7750431167282952</v>
      </c>
      <c r="F259" s="5">
        <f>'D. Nephelinite FC 10kbar'!L71</f>
        <v>0.193632</v>
      </c>
      <c r="G259" s="6">
        <f>'D. Nephelinite FC 10kbar'!N71</f>
        <v>98.797776999999996</v>
      </c>
      <c r="H259" s="7">
        <f t="shared" si="48"/>
        <v>1.2022230000000036</v>
      </c>
      <c r="I259" s="8">
        <f>'D. Nephelinite FC 10kbar'!R71</f>
        <v>38.432039000000003</v>
      </c>
      <c r="J259" s="9">
        <f>'D. Nephelinite FC 10kbar'!S71</f>
        <v>4.8627260000000003</v>
      </c>
      <c r="K259" s="9">
        <f>'D. Nephelinite FC 10kbar'!T71</f>
        <v>12.276145</v>
      </c>
      <c r="L259" s="9">
        <f>'D. Nephelinite FC 10kbar'!U71</f>
        <v>2.1290589999999998</v>
      </c>
      <c r="M259" s="9">
        <f>'D. Nephelinite FC 10kbar'!V71</f>
        <v>11.470869</v>
      </c>
      <c r="N259" s="9">
        <f>'D. Nephelinite FC 10kbar'!W71</f>
        <v>0.22267700000000001</v>
      </c>
      <c r="O259" s="9">
        <f>'D. Nephelinite FC 10kbar'!X71</f>
        <v>6.4966299999999997</v>
      </c>
      <c r="P259" s="9">
        <f>'D. Nephelinite FC 10kbar'!Y71</f>
        <v>12.459794</v>
      </c>
      <c r="Q259" s="9">
        <f>'D. Nephelinite FC 10kbar'!Z71</f>
        <v>2.82395</v>
      </c>
      <c r="R259" s="9">
        <f>'D. Nephelinite FC 10kbar'!AA71</f>
        <v>2.530421</v>
      </c>
      <c r="S259" s="9">
        <f>'D. Nephelinite FC 10kbar'!AB71</f>
        <v>1.9433640000000001</v>
      </c>
      <c r="T259" s="9">
        <f>'D. Nephelinite FC 10kbar'!AC71</f>
        <v>4.3523250000000004</v>
      </c>
      <c r="U259" s="10">
        <f>'D. Nephelinite FC 10kbar'!AH71</f>
        <v>0</v>
      </c>
      <c r="V259" s="5">
        <f>'D. Nephelinite FC 10kbar'!AI71</f>
        <v>0</v>
      </c>
      <c r="W259" s="5"/>
      <c r="X259" s="5"/>
      <c r="Y259" s="5"/>
      <c r="Z259" s="5"/>
      <c r="AA259" s="5"/>
      <c r="AB259" s="5">
        <f>'D. Nephelinite FC 10kbar'!AJ71</f>
        <v>0.232601</v>
      </c>
      <c r="AC259" s="5">
        <f>'D. Nephelinite FC 10kbar'!AK71</f>
        <v>0</v>
      </c>
      <c r="AD259" s="10">
        <f>'D. Nephelinite FC 10kbar'!AL71</f>
        <v>0</v>
      </c>
      <c r="AE259" s="5">
        <f>'D. Nephelinite FC 10kbar'!AM71</f>
        <v>0</v>
      </c>
      <c r="AF259" s="5"/>
      <c r="AG259" s="5"/>
      <c r="AH259" s="5"/>
      <c r="AI259" s="5"/>
      <c r="AJ259" s="5"/>
      <c r="AK259" s="5">
        <f>'D. Nephelinite FC 10kbar'!AN71</f>
        <v>0.96962199999999998</v>
      </c>
      <c r="AL259" s="5">
        <f>'D. Nephelinite FC 10kbar'!AO71</f>
        <v>0</v>
      </c>
      <c r="AM259" s="10">
        <f t="shared" si="49"/>
        <v>0</v>
      </c>
      <c r="AN259" s="5">
        <f t="shared" si="50"/>
        <v>0</v>
      </c>
      <c r="AO259" s="5"/>
      <c r="AP259" s="5"/>
      <c r="AQ259" s="5"/>
      <c r="AR259" s="5"/>
      <c r="AS259" s="5"/>
      <c r="AT259" s="5">
        <f t="shared" si="51"/>
        <v>1.202223</v>
      </c>
      <c r="AU259" s="5">
        <f t="shared" si="52"/>
        <v>0</v>
      </c>
      <c r="AV259" s="10">
        <f t="shared" si="53"/>
        <v>98.797776999999996</v>
      </c>
      <c r="AW259" s="48">
        <f t="shared" si="54"/>
        <v>100</v>
      </c>
    </row>
    <row r="260" spans="1:49" x14ac:dyDescent="0.3">
      <c r="A260" s="37" t="s">
        <v>1448</v>
      </c>
      <c r="B260" s="2">
        <f>'D. Nephelinite FC 10kbar'!A72</f>
        <v>66</v>
      </c>
      <c r="C260" s="2">
        <f>'D. Nephelinite FC 10kbar'!C72</f>
        <v>1268</v>
      </c>
      <c r="D260" s="2">
        <f>'D. Nephelinite FC 10kbar'!D72</f>
        <v>10000</v>
      </c>
      <c r="E260" s="5">
        <f>'B. LLD classification'!EA304</f>
        <v>2.7731027974681997</v>
      </c>
      <c r="F260" s="5">
        <f>'D. Nephelinite FC 10kbar'!L72</f>
        <v>0.20421</v>
      </c>
      <c r="G260" s="6">
        <f>'D. Nephelinite FC 10kbar'!N72</f>
        <v>98.570886999999999</v>
      </c>
      <c r="H260" s="7">
        <f t="shared" si="48"/>
        <v>1.429113000000001</v>
      </c>
      <c r="I260" s="8">
        <f>'D. Nephelinite FC 10kbar'!R72</f>
        <v>38.520502</v>
      </c>
      <c r="J260" s="9">
        <f>'D. Nephelinite FC 10kbar'!S72</f>
        <v>4.8191980000000001</v>
      </c>
      <c r="K260" s="9">
        <f>'D. Nephelinite FC 10kbar'!T72</f>
        <v>12.286872000000001</v>
      </c>
      <c r="L260" s="9">
        <f>'D. Nephelinite FC 10kbar'!U72</f>
        <v>2.0868829999999998</v>
      </c>
      <c r="M260" s="9">
        <f>'D. Nephelinite FC 10kbar'!V72</f>
        <v>11.413376</v>
      </c>
      <c r="N260" s="9">
        <f>'D. Nephelinite FC 10kbar'!W72</f>
        <v>0.22319</v>
      </c>
      <c r="O260" s="9">
        <f>'D. Nephelinite FC 10kbar'!X72</f>
        <v>6.484629</v>
      </c>
      <c r="P260" s="9">
        <f>'D. Nephelinite FC 10kbar'!Y72</f>
        <v>12.488474</v>
      </c>
      <c r="Q260" s="9">
        <f>'D. Nephelinite FC 10kbar'!Z72</f>
        <v>2.8304499999999999</v>
      </c>
      <c r="R260" s="9">
        <f>'D. Nephelinite FC 10kbar'!AA72</f>
        <v>2.5362459999999998</v>
      </c>
      <c r="S260" s="9">
        <f>'D. Nephelinite FC 10kbar'!AB72</f>
        <v>1.947837</v>
      </c>
      <c r="T260" s="9">
        <f>'D. Nephelinite FC 10kbar'!AC72</f>
        <v>4.3623430000000001</v>
      </c>
      <c r="U260" s="10">
        <f>'D. Nephelinite FC 10kbar'!AH72</f>
        <v>0</v>
      </c>
      <c r="V260" s="5">
        <f>'D. Nephelinite FC 10kbar'!AI72</f>
        <v>0</v>
      </c>
      <c r="W260" s="5"/>
      <c r="X260" s="5"/>
      <c r="Y260" s="5"/>
      <c r="Z260" s="5"/>
      <c r="AA260" s="5"/>
      <c r="AB260" s="5">
        <f>'D. Nephelinite FC 10kbar'!AJ72</f>
        <v>0.22888900000000001</v>
      </c>
      <c r="AC260" s="5">
        <f>'D. Nephelinite FC 10kbar'!AK72</f>
        <v>0</v>
      </c>
      <c r="AD260" s="10">
        <f>'D. Nephelinite FC 10kbar'!AL72</f>
        <v>0</v>
      </c>
      <c r="AE260" s="5">
        <f>'D. Nephelinite FC 10kbar'!AM72</f>
        <v>0</v>
      </c>
      <c r="AF260" s="5"/>
      <c r="AG260" s="5"/>
      <c r="AH260" s="5"/>
      <c r="AI260" s="5"/>
      <c r="AJ260" s="5"/>
      <c r="AK260" s="5">
        <f>'D. Nephelinite FC 10kbar'!AN72</f>
        <v>1.200224</v>
      </c>
      <c r="AL260" s="5">
        <f>'D. Nephelinite FC 10kbar'!AO72</f>
        <v>0</v>
      </c>
      <c r="AM260" s="10">
        <f t="shared" si="49"/>
        <v>0</v>
      </c>
      <c r="AN260" s="5">
        <f t="shared" si="50"/>
        <v>0</v>
      </c>
      <c r="AO260" s="5"/>
      <c r="AP260" s="5"/>
      <c r="AQ260" s="5"/>
      <c r="AR260" s="5"/>
      <c r="AS260" s="5"/>
      <c r="AT260" s="5">
        <f t="shared" si="51"/>
        <v>1.4291130000000001</v>
      </c>
      <c r="AU260" s="5">
        <f t="shared" si="52"/>
        <v>0</v>
      </c>
      <c r="AV260" s="10">
        <f t="shared" si="53"/>
        <v>98.570886999999999</v>
      </c>
      <c r="AW260" s="48">
        <f t="shared" si="54"/>
        <v>100</v>
      </c>
    </row>
    <row r="261" spans="1:49" x14ac:dyDescent="0.3">
      <c r="A261" s="37" t="s">
        <v>1448</v>
      </c>
      <c r="B261" s="2">
        <f>'D. Nephelinite FC 10kbar'!A73</f>
        <v>67</v>
      </c>
      <c r="C261" s="2">
        <f>'D. Nephelinite FC 10kbar'!C73</f>
        <v>1266</v>
      </c>
      <c r="D261" s="2">
        <f>'D. Nephelinite FC 10kbar'!D73</f>
        <v>10000</v>
      </c>
      <c r="E261" s="5">
        <f>'B. LLD classification'!EA305</f>
        <v>2.7711937402706597</v>
      </c>
      <c r="F261" s="5">
        <f>'D. Nephelinite FC 10kbar'!L73</f>
        <v>0.21474799999999999</v>
      </c>
      <c r="G261" s="6">
        <f>'D. Nephelinite FC 10kbar'!N73</f>
        <v>98.347683000000004</v>
      </c>
      <c r="H261" s="7">
        <f t="shared" si="48"/>
        <v>1.6523169999999965</v>
      </c>
      <c r="I261" s="8">
        <f>'D. Nephelinite FC 10kbar'!R73</f>
        <v>38.607925000000002</v>
      </c>
      <c r="J261" s="9">
        <f>'D. Nephelinite FC 10kbar'!S73</f>
        <v>4.7761659999999999</v>
      </c>
      <c r="K261" s="9">
        <f>'D. Nephelinite FC 10kbar'!T73</f>
        <v>12.297464</v>
      </c>
      <c r="L261" s="9">
        <f>'D. Nephelinite FC 10kbar'!U73</f>
        <v>2.045261</v>
      </c>
      <c r="M261" s="9">
        <f>'D. Nephelinite FC 10kbar'!V73</f>
        <v>11.356484</v>
      </c>
      <c r="N261" s="9">
        <f>'D. Nephelinite FC 10kbar'!W73</f>
        <v>0.22369600000000001</v>
      </c>
      <c r="O261" s="9">
        <f>'D. Nephelinite FC 10kbar'!X73</f>
        <v>6.4728089999999998</v>
      </c>
      <c r="P261" s="9">
        <f>'D. Nephelinite FC 10kbar'!Y73</f>
        <v>12.516817</v>
      </c>
      <c r="Q261" s="9">
        <f>'D. Nephelinite FC 10kbar'!Z73</f>
        <v>2.8368739999999999</v>
      </c>
      <c r="R261" s="9">
        <f>'D. Nephelinite FC 10kbar'!AA73</f>
        <v>2.5420020000000001</v>
      </c>
      <c r="S261" s="9">
        <f>'D. Nephelinite FC 10kbar'!AB73</f>
        <v>1.9522569999999999</v>
      </c>
      <c r="T261" s="9">
        <f>'D. Nephelinite FC 10kbar'!AC73</f>
        <v>4.3722430000000001</v>
      </c>
      <c r="U261" s="10">
        <f>'D. Nephelinite FC 10kbar'!AH73</f>
        <v>0</v>
      </c>
      <c r="V261" s="5">
        <f>'D. Nephelinite FC 10kbar'!AI73</f>
        <v>0</v>
      </c>
      <c r="W261" s="5"/>
      <c r="X261" s="5"/>
      <c r="Y261" s="5"/>
      <c r="Z261" s="5"/>
      <c r="AA261" s="5"/>
      <c r="AB261" s="5">
        <f>'D. Nephelinite FC 10kbar'!AJ73</f>
        <v>0.22520200000000001</v>
      </c>
      <c r="AC261" s="5">
        <f>'D. Nephelinite FC 10kbar'!AK73</f>
        <v>0</v>
      </c>
      <c r="AD261" s="10">
        <f>'D. Nephelinite FC 10kbar'!AL73</f>
        <v>0</v>
      </c>
      <c r="AE261" s="5">
        <f>'D. Nephelinite FC 10kbar'!AM73</f>
        <v>0</v>
      </c>
      <c r="AF261" s="5"/>
      <c r="AG261" s="5"/>
      <c r="AH261" s="5"/>
      <c r="AI261" s="5"/>
      <c r="AJ261" s="5"/>
      <c r="AK261" s="5">
        <f>'D. Nephelinite FC 10kbar'!AN73</f>
        <v>1.4271149999999999</v>
      </c>
      <c r="AL261" s="5">
        <f>'D. Nephelinite FC 10kbar'!AO73</f>
        <v>0</v>
      </c>
      <c r="AM261" s="10">
        <f t="shared" si="49"/>
        <v>0</v>
      </c>
      <c r="AN261" s="5">
        <f t="shared" si="50"/>
        <v>0</v>
      </c>
      <c r="AO261" s="5"/>
      <c r="AP261" s="5"/>
      <c r="AQ261" s="5"/>
      <c r="AR261" s="5"/>
      <c r="AS261" s="5"/>
      <c r="AT261" s="5">
        <f t="shared" si="51"/>
        <v>1.652317</v>
      </c>
      <c r="AU261" s="5">
        <f t="shared" si="52"/>
        <v>0</v>
      </c>
      <c r="AV261" s="10">
        <f t="shared" si="53"/>
        <v>98.347683000000004</v>
      </c>
      <c r="AW261" s="48">
        <f t="shared" si="54"/>
        <v>100</v>
      </c>
    </row>
    <row r="262" spans="1:49" x14ac:dyDescent="0.3">
      <c r="A262" s="37" t="s">
        <v>1448</v>
      </c>
      <c r="B262" s="2">
        <f>'D. Nephelinite FC 10kbar'!A74</f>
        <v>68</v>
      </c>
      <c r="C262" s="2">
        <f>'D. Nephelinite FC 10kbar'!C74</f>
        <v>1264</v>
      </c>
      <c r="D262" s="2">
        <f>'D. Nephelinite FC 10kbar'!D74</f>
        <v>10000</v>
      </c>
      <c r="E262" s="5">
        <f>'B. LLD classification'!EA306</f>
        <v>2.7693160582051273</v>
      </c>
      <c r="F262" s="5">
        <f>'D. Nephelinite FC 10kbar'!L74</f>
        <v>0.225247</v>
      </c>
      <c r="G262" s="6">
        <f>'D. Nephelinite FC 10kbar'!N74</f>
        <v>98.128138000000007</v>
      </c>
      <c r="H262" s="7">
        <f t="shared" si="48"/>
        <v>1.871861999999993</v>
      </c>
      <c r="I262" s="8">
        <f>'D. Nephelinite FC 10kbar'!R74</f>
        <v>38.694304000000002</v>
      </c>
      <c r="J262" s="9">
        <f>'D. Nephelinite FC 10kbar'!S74</f>
        <v>4.7336309999999999</v>
      </c>
      <c r="K262" s="9">
        <f>'D. Nephelinite FC 10kbar'!T74</f>
        <v>12.307921</v>
      </c>
      <c r="L262" s="9">
        <f>'D. Nephelinite FC 10kbar'!U74</f>
        <v>2.0042019999999998</v>
      </c>
      <c r="M262" s="9">
        <f>'D. Nephelinite FC 10kbar'!V74</f>
        <v>11.300197000000001</v>
      </c>
      <c r="N262" s="9">
        <f>'D. Nephelinite FC 10kbar'!W74</f>
        <v>0.22419700000000001</v>
      </c>
      <c r="O262" s="9">
        <f>'D. Nephelinite FC 10kbar'!X74</f>
        <v>6.4611650000000003</v>
      </c>
      <c r="P262" s="9">
        <f>'D. Nephelinite FC 10kbar'!Y74</f>
        <v>12.544822</v>
      </c>
      <c r="Q262" s="9">
        <f>'D. Nephelinite FC 10kbar'!Z74</f>
        <v>2.8432210000000002</v>
      </c>
      <c r="R262" s="9">
        <f>'D. Nephelinite FC 10kbar'!AA74</f>
        <v>2.5476890000000001</v>
      </c>
      <c r="S262" s="9">
        <f>'D. Nephelinite FC 10kbar'!AB74</f>
        <v>1.9566250000000001</v>
      </c>
      <c r="T262" s="9">
        <f>'D. Nephelinite FC 10kbar'!AC74</f>
        <v>4.3820249999999996</v>
      </c>
      <c r="U262" s="10">
        <f>'D. Nephelinite FC 10kbar'!AH74</f>
        <v>0</v>
      </c>
      <c r="V262" s="5">
        <f>'D. Nephelinite FC 10kbar'!AI74</f>
        <v>0</v>
      </c>
      <c r="W262" s="5"/>
      <c r="X262" s="5"/>
      <c r="Y262" s="5"/>
      <c r="Z262" s="5"/>
      <c r="AA262" s="5"/>
      <c r="AB262" s="5">
        <f>'D. Nephelinite FC 10kbar'!AJ74</f>
        <v>0.22154499999999999</v>
      </c>
      <c r="AC262" s="5">
        <f>'D. Nephelinite FC 10kbar'!AK74</f>
        <v>0</v>
      </c>
      <c r="AD262" s="10">
        <f>'D. Nephelinite FC 10kbar'!AL74</f>
        <v>0</v>
      </c>
      <c r="AE262" s="5">
        <f>'D. Nephelinite FC 10kbar'!AM74</f>
        <v>0</v>
      </c>
      <c r="AF262" s="5"/>
      <c r="AG262" s="5"/>
      <c r="AH262" s="5"/>
      <c r="AI262" s="5"/>
      <c r="AJ262" s="5"/>
      <c r="AK262" s="5">
        <f>'D. Nephelinite FC 10kbar'!AN74</f>
        <v>1.650318</v>
      </c>
      <c r="AL262" s="5">
        <f>'D. Nephelinite FC 10kbar'!AO74</f>
        <v>0</v>
      </c>
      <c r="AM262" s="10">
        <f t="shared" si="49"/>
        <v>0</v>
      </c>
      <c r="AN262" s="5">
        <f t="shared" si="50"/>
        <v>0</v>
      </c>
      <c r="AO262" s="5"/>
      <c r="AP262" s="5"/>
      <c r="AQ262" s="5"/>
      <c r="AR262" s="5"/>
      <c r="AS262" s="5"/>
      <c r="AT262" s="5">
        <f t="shared" si="51"/>
        <v>1.8718629999999998</v>
      </c>
      <c r="AU262" s="5">
        <f t="shared" si="52"/>
        <v>0</v>
      </c>
      <c r="AV262" s="10">
        <f t="shared" si="53"/>
        <v>98.128138000000007</v>
      </c>
      <c r="AW262" s="48">
        <f t="shared" si="54"/>
        <v>100.00000100000001</v>
      </c>
    </row>
    <row r="263" spans="1:49" x14ac:dyDescent="0.3">
      <c r="A263" s="37" t="s">
        <v>1448</v>
      </c>
      <c r="B263" s="2">
        <f>'D. Nephelinite FC 10kbar'!A75</f>
        <v>69</v>
      </c>
      <c r="C263" s="2">
        <f>'D. Nephelinite FC 10kbar'!C75</f>
        <v>1262</v>
      </c>
      <c r="D263" s="2">
        <f>'D. Nephelinite FC 10kbar'!D75</f>
        <v>10000</v>
      </c>
      <c r="E263" s="5">
        <f>'B. LLD classification'!EA307</f>
        <v>2.7674697687334855</v>
      </c>
      <c r="F263" s="5">
        <f>'D. Nephelinite FC 10kbar'!L75</f>
        <v>0.235705</v>
      </c>
      <c r="G263" s="6">
        <f>'D. Nephelinite FC 10kbar'!N75</f>
        <v>97.912216000000001</v>
      </c>
      <c r="H263" s="7">
        <f t="shared" si="48"/>
        <v>2.0877839999999992</v>
      </c>
      <c r="I263" s="8">
        <f>'D. Nephelinite FC 10kbar'!R75</f>
        <v>38.779634999999999</v>
      </c>
      <c r="J263" s="9">
        <f>'D. Nephelinite FC 10kbar'!S75</f>
        <v>4.6915899999999997</v>
      </c>
      <c r="K263" s="9">
        <f>'D. Nephelinite FC 10kbar'!T75</f>
        <v>12.318241</v>
      </c>
      <c r="L263" s="9">
        <f>'D. Nephelinite FC 10kbar'!U75</f>
        <v>1.9637119999999999</v>
      </c>
      <c r="M263" s="9">
        <f>'D. Nephelinite FC 10kbar'!V75</f>
        <v>11.244519</v>
      </c>
      <c r="N263" s="9">
        <f>'D. Nephelinite FC 10kbar'!W75</f>
        <v>0.224691</v>
      </c>
      <c r="O263" s="9">
        <f>'D. Nephelinite FC 10kbar'!X75</f>
        <v>6.4496969999999996</v>
      </c>
      <c r="P263" s="9">
        <f>'D. Nephelinite FC 10kbar'!Y75</f>
        <v>12.572486</v>
      </c>
      <c r="Q263" s="9">
        <f>'D. Nephelinite FC 10kbar'!Z75</f>
        <v>2.849491</v>
      </c>
      <c r="R263" s="9">
        <f>'D. Nephelinite FC 10kbar'!AA75</f>
        <v>2.5533079999999999</v>
      </c>
      <c r="S263" s="9">
        <f>'D. Nephelinite FC 10kbar'!AB75</f>
        <v>1.9609399999999999</v>
      </c>
      <c r="T263" s="9">
        <f>'D. Nephelinite FC 10kbar'!AC75</f>
        <v>4.3916890000000004</v>
      </c>
      <c r="U263" s="10">
        <f>'D. Nephelinite FC 10kbar'!AH75</f>
        <v>0</v>
      </c>
      <c r="V263" s="5">
        <f>'D. Nephelinite FC 10kbar'!AI75</f>
        <v>0</v>
      </c>
      <c r="W263" s="5"/>
      <c r="X263" s="5"/>
      <c r="Y263" s="5"/>
      <c r="Z263" s="5"/>
      <c r="AA263" s="5"/>
      <c r="AB263" s="5">
        <f>'D. Nephelinite FC 10kbar'!AJ75</f>
        <v>0.217921</v>
      </c>
      <c r="AC263" s="5">
        <f>'D. Nephelinite FC 10kbar'!AK75</f>
        <v>0</v>
      </c>
      <c r="AD263" s="10">
        <f>'D. Nephelinite FC 10kbar'!AL75</f>
        <v>0</v>
      </c>
      <c r="AE263" s="5">
        <f>'D. Nephelinite FC 10kbar'!AM75</f>
        <v>0</v>
      </c>
      <c r="AF263" s="5"/>
      <c r="AG263" s="5"/>
      <c r="AH263" s="5"/>
      <c r="AI263" s="5"/>
      <c r="AJ263" s="5"/>
      <c r="AK263" s="5">
        <f>'D. Nephelinite FC 10kbar'!AN75</f>
        <v>1.8698630000000001</v>
      </c>
      <c r="AL263" s="5">
        <f>'D. Nephelinite FC 10kbar'!AO75</f>
        <v>0</v>
      </c>
      <c r="AM263" s="10">
        <f t="shared" si="49"/>
        <v>0</v>
      </c>
      <c r="AN263" s="5">
        <f t="shared" si="50"/>
        <v>0</v>
      </c>
      <c r="AO263" s="5"/>
      <c r="AP263" s="5"/>
      <c r="AQ263" s="5"/>
      <c r="AR263" s="5"/>
      <c r="AS263" s="5"/>
      <c r="AT263" s="5">
        <f t="shared" si="51"/>
        <v>2.0877840000000001</v>
      </c>
      <c r="AU263" s="5">
        <f t="shared" si="52"/>
        <v>0</v>
      </c>
      <c r="AV263" s="10">
        <f t="shared" si="53"/>
        <v>97.912216000000001</v>
      </c>
      <c r="AW263" s="48">
        <f t="shared" si="54"/>
        <v>100</v>
      </c>
    </row>
    <row r="264" spans="1:49" x14ac:dyDescent="0.3">
      <c r="A264" s="37" t="s">
        <v>1448</v>
      </c>
      <c r="B264" s="2">
        <f>'D. Nephelinite FC 10kbar'!A76</f>
        <v>70</v>
      </c>
      <c r="C264" s="2">
        <f>'D. Nephelinite FC 10kbar'!C76</f>
        <v>1260</v>
      </c>
      <c r="D264" s="2">
        <f>'D. Nephelinite FC 10kbar'!D76</f>
        <v>10000</v>
      </c>
      <c r="E264" s="5">
        <f>'B. LLD classification'!EA308</f>
        <v>2.7656549470714893</v>
      </c>
      <c r="F264" s="5">
        <f>'D. Nephelinite FC 10kbar'!L76</f>
        <v>0.24612400000000001</v>
      </c>
      <c r="G264" s="6">
        <f>'D. Nephelinite FC 10kbar'!N76</f>
        <v>97.699878999999996</v>
      </c>
      <c r="H264" s="7">
        <f t="shared" si="48"/>
        <v>2.3001210000000043</v>
      </c>
      <c r="I264" s="8">
        <f>'D. Nephelinite FC 10kbar'!R76</f>
        <v>38.863917000000001</v>
      </c>
      <c r="J264" s="9">
        <f>'D. Nephelinite FC 10kbar'!S76</f>
        <v>4.6500399999999997</v>
      </c>
      <c r="K264" s="9">
        <f>'D. Nephelinite FC 10kbar'!T76</f>
        <v>12.328424</v>
      </c>
      <c r="L264" s="9">
        <f>'D. Nephelinite FC 10kbar'!U76</f>
        <v>1.9237979999999999</v>
      </c>
      <c r="M264" s="9">
        <f>'D. Nephelinite FC 10kbar'!V76</f>
        <v>11.189451</v>
      </c>
      <c r="N264" s="9">
        <f>'D. Nephelinite FC 10kbar'!W76</f>
        <v>0.22517899999999999</v>
      </c>
      <c r="O264" s="9">
        <f>'D. Nephelinite FC 10kbar'!X76</f>
        <v>6.438402</v>
      </c>
      <c r="P264" s="9">
        <f>'D. Nephelinite FC 10kbar'!Y76</f>
        <v>12.599811000000001</v>
      </c>
      <c r="Q264" s="9">
        <f>'D. Nephelinite FC 10kbar'!Z76</f>
        <v>2.8556840000000001</v>
      </c>
      <c r="R264" s="9">
        <f>'D. Nephelinite FC 10kbar'!AA76</f>
        <v>2.5588570000000002</v>
      </c>
      <c r="S264" s="9">
        <f>'D. Nephelinite FC 10kbar'!AB76</f>
        <v>1.9652019999999999</v>
      </c>
      <c r="T264" s="9">
        <f>'D. Nephelinite FC 10kbar'!AC76</f>
        <v>4.4012339999999996</v>
      </c>
      <c r="U264" s="10">
        <f>'D. Nephelinite FC 10kbar'!AH76</f>
        <v>0</v>
      </c>
      <c r="V264" s="5">
        <f>'D. Nephelinite FC 10kbar'!AI76</f>
        <v>0</v>
      </c>
      <c r="W264" s="5"/>
      <c r="X264" s="5"/>
      <c r="Y264" s="5"/>
      <c r="Z264" s="5"/>
      <c r="AA264" s="5"/>
      <c r="AB264" s="5">
        <f>'D. Nephelinite FC 10kbar'!AJ76</f>
        <v>0.214336</v>
      </c>
      <c r="AC264" s="5">
        <f>'D. Nephelinite FC 10kbar'!AK76</f>
        <v>0</v>
      </c>
      <c r="AD264" s="10">
        <f>'D. Nephelinite FC 10kbar'!AL76</f>
        <v>0</v>
      </c>
      <c r="AE264" s="5">
        <f>'D. Nephelinite FC 10kbar'!AM76</f>
        <v>0</v>
      </c>
      <c r="AF264" s="5"/>
      <c r="AG264" s="5"/>
      <c r="AH264" s="5"/>
      <c r="AI264" s="5"/>
      <c r="AJ264" s="5"/>
      <c r="AK264" s="5">
        <f>'D. Nephelinite FC 10kbar'!AN76</f>
        <v>2.085785</v>
      </c>
      <c r="AL264" s="5">
        <f>'D. Nephelinite FC 10kbar'!AO76</f>
        <v>0</v>
      </c>
      <c r="AM264" s="10">
        <f t="shared" si="49"/>
        <v>0</v>
      </c>
      <c r="AN264" s="5">
        <f t="shared" si="50"/>
        <v>0</v>
      </c>
      <c r="AO264" s="5"/>
      <c r="AP264" s="5"/>
      <c r="AQ264" s="5"/>
      <c r="AR264" s="5"/>
      <c r="AS264" s="5"/>
      <c r="AT264" s="5">
        <f t="shared" si="51"/>
        <v>2.3001209999999999</v>
      </c>
      <c r="AU264" s="5">
        <f t="shared" si="52"/>
        <v>0</v>
      </c>
      <c r="AV264" s="10">
        <f t="shared" si="53"/>
        <v>97.699878999999996</v>
      </c>
      <c r="AW264" s="48">
        <f t="shared" si="54"/>
        <v>100</v>
      </c>
    </row>
    <row r="265" spans="1:49" x14ac:dyDescent="0.3">
      <c r="A265" s="37" t="s">
        <v>1448</v>
      </c>
      <c r="B265" s="2">
        <f>'D. Nephelinite FC 10kbar'!A77</f>
        <v>71</v>
      </c>
      <c r="C265" s="2">
        <f>'D. Nephelinite FC 10kbar'!C77</f>
        <v>1258</v>
      </c>
      <c r="D265" s="2">
        <f>'D. Nephelinite FC 10kbar'!D77</f>
        <v>10000</v>
      </c>
      <c r="E265" s="5">
        <f>'B. LLD classification'!EA309</f>
        <v>2.7638715819779471</v>
      </c>
      <c r="F265" s="5">
        <f>'D. Nephelinite FC 10kbar'!L77</f>
        <v>0.25650200000000001</v>
      </c>
      <c r="G265" s="6">
        <f>'D. Nephelinite FC 10kbar'!N77</f>
        <v>97.491085999999996</v>
      </c>
      <c r="H265" s="7">
        <f t="shared" si="48"/>
        <v>2.5089140000000043</v>
      </c>
      <c r="I265" s="8">
        <f>'D. Nephelinite FC 10kbar'!R77</f>
        <v>38.947150000000001</v>
      </c>
      <c r="J265" s="9">
        <f>'D. Nephelinite FC 10kbar'!S77</f>
        <v>4.6089799999999999</v>
      </c>
      <c r="K265" s="9">
        <f>'D. Nephelinite FC 10kbar'!T77</f>
        <v>12.338471</v>
      </c>
      <c r="L265" s="9">
        <f>'D. Nephelinite FC 10kbar'!U77</f>
        <v>1.8844639999999999</v>
      </c>
      <c r="M265" s="9">
        <f>'D. Nephelinite FC 10kbar'!V77</f>
        <v>11.134994000000001</v>
      </c>
      <c r="N265" s="9">
        <f>'D. Nephelinite FC 10kbar'!W77</f>
        <v>0.225662</v>
      </c>
      <c r="O265" s="9">
        <f>'D. Nephelinite FC 10kbar'!X77</f>
        <v>6.4272770000000001</v>
      </c>
      <c r="P265" s="9">
        <f>'D. Nephelinite FC 10kbar'!Y77</f>
        <v>12.626795</v>
      </c>
      <c r="Q265" s="9">
        <f>'D. Nephelinite FC 10kbar'!Z77</f>
        <v>2.8618000000000001</v>
      </c>
      <c r="R265" s="9">
        <f>'D. Nephelinite FC 10kbar'!AA77</f>
        <v>2.5643370000000001</v>
      </c>
      <c r="S265" s="9">
        <f>'D. Nephelinite FC 10kbar'!AB77</f>
        <v>1.969411</v>
      </c>
      <c r="T265" s="9">
        <f>'D. Nephelinite FC 10kbar'!AC77</f>
        <v>4.41066</v>
      </c>
      <c r="U265" s="10">
        <f>'D. Nephelinite FC 10kbar'!AH77</f>
        <v>0</v>
      </c>
      <c r="V265" s="5">
        <f>'D. Nephelinite FC 10kbar'!AI77</f>
        <v>0</v>
      </c>
      <c r="W265" s="5"/>
      <c r="X265" s="5"/>
      <c r="Y265" s="5"/>
      <c r="Z265" s="5"/>
      <c r="AA265" s="5"/>
      <c r="AB265" s="5">
        <f>'D. Nephelinite FC 10kbar'!AJ77</f>
        <v>0.21079200000000001</v>
      </c>
      <c r="AC265" s="5">
        <f>'D. Nephelinite FC 10kbar'!AK77</f>
        <v>0</v>
      </c>
      <c r="AD265" s="10">
        <f>'D. Nephelinite FC 10kbar'!AL77</f>
        <v>0</v>
      </c>
      <c r="AE265" s="5">
        <f>'D. Nephelinite FC 10kbar'!AM77</f>
        <v>0</v>
      </c>
      <c r="AF265" s="5"/>
      <c r="AG265" s="5"/>
      <c r="AH265" s="5"/>
      <c r="AI265" s="5"/>
      <c r="AJ265" s="5"/>
      <c r="AK265" s="5">
        <f>'D. Nephelinite FC 10kbar'!AN77</f>
        <v>2.2981220000000002</v>
      </c>
      <c r="AL265" s="5">
        <f>'D. Nephelinite FC 10kbar'!AO77</f>
        <v>0</v>
      </c>
      <c r="AM265" s="10">
        <f t="shared" si="49"/>
        <v>0</v>
      </c>
      <c r="AN265" s="5">
        <f t="shared" si="50"/>
        <v>0</v>
      </c>
      <c r="AO265" s="5"/>
      <c r="AP265" s="5"/>
      <c r="AQ265" s="5"/>
      <c r="AR265" s="5"/>
      <c r="AS265" s="5"/>
      <c r="AT265" s="5">
        <f t="shared" si="51"/>
        <v>2.5089140000000003</v>
      </c>
      <c r="AU265" s="5">
        <f t="shared" si="52"/>
        <v>0</v>
      </c>
      <c r="AV265" s="10">
        <f t="shared" si="53"/>
        <v>97.491085999999996</v>
      </c>
      <c r="AW265" s="48">
        <f t="shared" si="54"/>
        <v>100</v>
      </c>
    </row>
    <row r="266" spans="1:49" x14ac:dyDescent="0.3">
      <c r="A266" s="37" t="s">
        <v>1448</v>
      </c>
      <c r="B266" s="2">
        <f>'D. Nephelinite FC 10kbar'!A78</f>
        <v>72</v>
      </c>
      <c r="C266" s="2">
        <f>'D. Nephelinite FC 10kbar'!C78</f>
        <v>1256</v>
      </c>
      <c r="D266" s="2">
        <f>'D. Nephelinite FC 10kbar'!D78</f>
        <v>10000</v>
      </c>
      <c r="E266" s="5">
        <f>'B. LLD classification'!EA310</f>
        <v>2.7621195209724592</v>
      </c>
      <c r="F266" s="5">
        <f>'D. Nephelinite FC 10kbar'!L78</f>
        <v>0.26684000000000002</v>
      </c>
      <c r="G266" s="6">
        <f>'D. Nephelinite FC 10kbar'!N78</f>
        <v>97.285792000000001</v>
      </c>
      <c r="H266" s="7">
        <f t="shared" si="48"/>
        <v>2.7142079999999993</v>
      </c>
      <c r="I266" s="8">
        <f>'D. Nephelinite FC 10kbar'!R78</f>
        <v>39.029336999999998</v>
      </c>
      <c r="J266" s="9">
        <f>'D. Nephelinite FC 10kbar'!S78</f>
        <v>4.5684040000000001</v>
      </c>
      <c r="K266" s="9">
        <f>'D. Nephelinite FC 10kbar'!T78</f>
        <v>12.348380000000001</v>
      </c>
      <c r="L266" s="9">
        <f>'D. Nephelinite FC 10kbar'!U78</f>
        <v>1.845712</v>
      </c>
      <c r="M266" s="9">
        <f>'D. Nephelinite FC 10kbar'!V78</f>
        <v>11.081147</v>
      </c>
      <c r="N266" s="9">
        <f>'D. Nephelinite FC 10kbar'!W78</f>
        <v>0.22613800000000001</v>
      </c>
      <c r="O266" s="9">
        <f>'D. Nephelinite FC 10kbar'!X78</f>
        <v>6.4163199999999998</v>
      </c>
      <c r="P266" s="9">
        <f>'D. Nephelinite FC 10kbar'!Y78</f>
        <v>12.653441000000001</v>
      </c>
      <c r="Q266" s="9">
        <f>'D. Nephelinite FC 10kbar'!Z78</f>
        <v>2.867839</v>
      </c>
      <c r="R266" s="9">
        <f>'D. Nephelinite FC 10kbar'!AA78</f>
        <v>2.5697480000000001</v>
      </c>
      <c r="S266" s="9">
        <f>'D. Nephelinite FC 10kbar'!AB78</f>
        <v>1.9735670000000001</v>
      </c>
      <c r="T266" s="9">
        <f>'D. Nephelinite FC 10kbar'!AC78</f>
        <v>4.4199669999999998</v>
      </c>
      <c r="U266" s="10">
        <f>'D. Nephelinite FC 10kbar'!AH78</f>
        <v>0</v>
      </c>
      <c r="V266" s="5">
        <f>'D. Nephelinite FC 10kbar'!AI78</f>
        <v>0</v>
      </c>
      <c r="W266" s="5"/>
      <c r="X266" s="5"/>
      <c r="Y266" s="5"/>
      <c r="Z266" s="5"/>
      <c r="AA266" s="5"/>
      <c r="AB266" s="5">
        <f>'D. Nephelinite FC 10kbar'!AJ78</f>
        <v>0.20729300000000001</v>
      </c>
      <c r="AC266" s="5">
        <f>'D. Nephelinite FC 10kbar'!AK78</f>
        <v>0</v>
      </c>
      <c r="AD266" s="10">
        <f>'D. Nephelinite FC 10kbar'!AL78</f>
        <v>0</v>
      </c>
      <c r="AE266" s="5">
        <f>'D. Nephelinite FC 10kbar'!AM78</f>
        <v>0</v>
      </c>
      <c r="AF266" s="5"/>
      <c r="AG266" s="5"/>
      <c r="AH266" s="5"/>
      <c r="AI266" s="5"/>
      <c r="AJ266" s="5"/>
      <c r="AK266" s="5">
        <f>'D. Nephelinite FC 10kbar'!AN78</f>
        <v>2.5069140000000001</v>
      </c>
      <c r="AL266" s="5">
        <f>'D. Nephelinite FC 10kbar'!AO78</f>
        <v>0</v>
      </c>
      <c r="AM266" s="10">
        <f t="shared" si="49"/>
        <v>0</v>
      </c>
      <c r="AN266" s="5">
        <f t="shared" si="50"/>
        <v>0</v>
      </c>
      <c r="AO266" s="5"/>
      <c r="AP266" s="5"/>
      <c r="AQ266" s="5"/>
      <c r="AR266" s="5"/>
      <c r="AS266" s="5"/>
      <c r="AT266" s="5">
        <f t="shared" si="51"/>
        <v>2.714207</v>
      </c>
      <c r="AU266" s="5">
        <f t="shared" si="52"/>
        <v>0</v>
      </c>
      <c r="AV266" s="10">
        <f t="shared" si="53"/>
        <v>97.285792000000001</v>
      </c>
      <c r="AW266" s="48">
        <f t="shared" si="54"/>
        <v>99.999999000000003</v>
      </c>
    </row>
    <row r="267" spans="1:49" x14ac:dyDescent="0.3">
      <c r="A267" s="37" t="s">
        <v>1448</v>
      </c>
      <c r="B267" s="2">
        <f>'D. Nephelinite FC 10kbar'!A79</f>
        <v>73</v>
      </c>
      <c r="C267" s="2">
        <f>'D. Nephelinite FC 10kbar'!C79</f>
        <v>1254</v>
      </c>
      <c r="D267" s="2">
        <f>'D. Nephelinite FC 10kbar'!D79</f>
        <v>10000</v>
      </c>
      <c r="E267" s="5">
        <f>'B. LLD classification'!EA311</f>
        <v>2.7603986170125805</v>
      </c>
      <c r="F267" s="5">
        <f>'D. Nephelinite FC 10kbar'!L79</f>
        <v>0.27713900000000002</v>
      </c>
      <c r="G267" s="6">
        <f>'D. Nephelinite FC 10kbar'!N79</f>
        <v>97.083950000000002</v>
      </c>
      <c r="H267" s="7">
        <f t="shared" si="48"/>
        <v>2.9160499999999985</v>
      </c>
      <c r="I267" s="8">
        <f>'D. Nephelinite FC 10kbar'!R79</f>
        <v>39.110481</v>
      </c>
      <c r="J267" s="9">
        <f>'D. Nephelinite FC 10kbar'!S79</f>
        <v>4.528308</v>
      </c>
      <c r="K267" s="9">
        <f>'D. Nephelinite FC 10kbar'!T79</f>
        <v>12.358153</v>
      </c>
      <c r="L267" s="9">
        <f>'D. Nephelinite FC 10kbar'!U79</f>
        <v>1.807545</v>
      </c>
      <c r="M267" s="9">
        <f>'D. Nephelinite FC 10kbar'!V79</f>
        <v>11.027908999999999</v>
      </c>
      <c r="N267" s="9">
        <f>'D. Nephelinite FC 10kbar'!W79</f>
        <v>0.226608</v>
      </c>
      <c r="O267" s="9">
        <f>'D. Nephelinite FC 10kbar'!X79</f>
        <v>6.4055289999999996</v>
      </c>
      <c r="P267" s="9">
        <f>'D. Nephelinite FC 10kbar'!Y79</f>
        <v>12.679748</v>
      </c>
      <c r="Q267" s="9">
        <f>'D. Nephelinite FC 10kbar'!Z79</f>
        <v>2.8738009999999998</v>
      </c>
      <c r="R267" s="9">
        <f>'D. Nephelinite FC 10kbar'!AA79</f>
        <v>2.575091</v>
      </c>
      <c r="S267" s="9">
        <f>'D. Nephelinite FC 10kbar'!AB79</f>
        <v>1.97767</v>
      </c>
      <c r="T267" s="9">
        <f>'D. Nephelinite FC 10kbar'!AC79</f>
        <v>4.4291559999999999</v>
      </c>
      <c r="U267" s="10">
        <f>'D. Nephelinite FC 10kbar'!AH79</f>
        <v>0</v>
      </c>
      <c r="V267" s="5">
        <f>'D. Nephelinite FC 10kbar'!AI79</f>
        <v>0</v>
      </c>
      <c r="W267" s="5"/>
      <c r="X267" s="5"/>
      <c r="Y267" s="5"/>
      <c r="Z267" s="5"/>
      <c r="AA267" s="5"/>
      <c r="AB267" s="5">
        <f>'D. Nephelinite FC 10kbar'!AJ79</f>
        <v>0.203842</v>
      </c>
      <c r="AC267" s="5">
        <f>'D. Nephelinite FC 10kbar'!AK79</f>
        <v>0</v>
      </c>
      <c r="AD267" s="10">
        <f>'D. Nephelinite FC 10kbar'!AL79</f>
        <v>0</v>
      </c>
      <c r="AE267" s="5">
        <f>'D. Nephelinite FC 10kbar'!AM79</f>
        <v>0</v>
      </c>
      <c r="AF267" s="5"/>
      <c r="AG267" s="5"/>
      <c r="AH267" s="5"/>
      <c r="AI267" s="5"/>
      <c r="AJ267" s="5"/>
      <c r="AK267" s="5">
        <f>'D. Nephelinite FC 10kbar'!AN79</f>
        <v>2.712208</v>
      </c>
      <c r="AL267" s="5">
        <f>'D. Nephelinite FC 10kbar'!AO79</f>
        <v>0</v>
      </c>
      <c r="AM267" s="10">
        <f t="shared" si="49"/>
        <v>0</v>
      </c>
      <c r="AN267" s="5">
        <f t="shared" si="50"/>
        <v>0</v>
      </c>
      <c r="AO267" s="5"/>
      <c r="AP267" s="5"/>
      <c r="AQ267" s="5"/>
      <c r="AR267" s="5"/>
      <c r="AS267" s="5"/>
      <c r="AT267" s="5">
        <f t="shared" si="51"/>
        <v>2.9160499999999998</v>
      </c>
      <c r="AU267" s="5">
        <f t="shared" si="52"/>
        <v>0</v>
      </c>
      <c r="AV267" s="10">
        <f t="shared" si="53"/>
        <v>97.083950000000002</v>
      </c>
      <c r="AW267" s="48">
        <f t="shared" si="54"/>
        <v>100</v>
      </c>
    </row>
    <row r="268" spans="1:49" x14ac:dyDescent="0.3">
      <c r="A268" s="37" t="s">
        <v>1448</v>
      </c>
      <c r="B268" s="2">
        <f>'D. Nephelinite FC 10kbar'!A80</f>
        <v>74</v>
      </c>
      <c r="C268" s="2">
        <f>'D. Nephelinite FC 10kbar'!C80</f>
        <v>1252</v>
      </c>
      <c r="D268" s="2">
        <f>'D. Nephelinite FC 10kbar'!D80</f>
        <v>10000</v>
      </c>
      <c r="E268" s="5">
        <f>'B. LLD classification'!EA312</f>
        <v>2.7587086664898886</v>
      </c>
      <c r="F268" s="5">
        <f>'D. Nephelinite FC 10kbar'!L80</f>
        <v>0.28739799999999999</v>
      </c>
      <c r="G268" s="6">
        <f>'D. Nephelinite FC 10kbar'!N80</f>
        <v>96.885508999999999</v>
      </c>
      <c r="H268" s="7">
        <f t="shared" si="48"/>
        <v>3.114491000000001</v>
      </c>
      <c r="I268" s="8">
        <f>'D. Nephelinite FC 10kbar'!R80</f>
        <v>39.190587000000001</v>
      </c>
      <c r="J268" s="9">
        <f>'D. Nephelinite FC 10kbar'!S80</f>
        <v>4.4886879999999998</v>
      </c>
      <c r="K268" s="9">
        <f>'D. Nephelinite FC 10kbar'!T80</f>
        <v>12.367789</v>
      </c>
      <c r="L268" s="9">
        <f>'D. Nephelinite FC 10kbar'!U80</f>
        <v>1.769965</v>
      </c>
      <c r="M268" s="9">
        <f>'D. Nephelinite FC 10kbar'!V80</f>
        <v>10.975277999999999</v>
      </c>
      <c r="N268" s="9">
        <f>'D. Nephelinite FC 10kbar'!W80</f>
        <v>0.227072</v>
      </c>
      <c r="O268" s="9">
        <f>'D. Nephelinite FC 10kbar'!X80</f>
        <v>6.3948999999999998</v>
      </c>
      <c r="P268" s="9">
        <f>'D. Nephelinite FC 10kbar'!Y80</f>
        <v>12.705717999999999</v>
      </c>
      <c r="Q268" s="9">
        <f>'D. Nephelinite FC 10kbar'!Z80</f>
        <v>2.8796879999999998</v>
      </c>
      <c r="R268" s="9">
        <f>'D. Nephelinite FC 10kbar'!AA80</f>
        <v>2.580365</v>
      </c>
      <c r="S268" s="9">
        <f>'D. Nephelinite FC 10kbar'!AB80</f>
        <v>1.9817199999999999</v>
      </c>
      <c r="T268" s="9">
        <f>'D. Nephelinite FC 10kbar'!AC80</f>
        <v>4.4382279999999996</v>
      </c>
      <c r="U268" s="10">
        <f>'D. Nephelinite FC 10kbar'!AH80</f>
        <v>0</v>
      </c>
      <c r="V268" s="5">
        <f>'D. Nephelinite FC 10kbar'!AI80</f>
        <v>0</v>
      </c>
      <c r="W268" s="5"/>
      <c r="X268" s="5"/>
      <c r="Y268" s="5"/>
      <c r="Z268" s="5"/>
      <c r="AA268" s="5"/>
      <c r="AB268" s="5">
        <f>'D. Nephelinite FC 10kbar'!AJ80</f>
        <v>0.20044000000000001</v>
      </c>
      <c r="AC268" s="5">
        <f>'D. Nephelinite FC 10kbar'!AK80</f>
        <v>0</v>
      </c>
      <c r="AD268" s="10">
        <f>'D. Nephelinite FC 10kbar'!AL80</f>
        <v>0</v>
      </c>
      <c r="AE268" s="5">
        <f>'D. Nephelinite FC 10kbar'!AM80</f>
        <v>0</v>
      </c>
      <c r="AF268" s="5"/>
      <c r="AG268" s="5"/>
      <c r="AH268" s="5"/>
      <c r="AI268" s="5"/>
      <c r="AJ268" s="5"/>
      <c r="AK268" s="5">
        <f>'D. Nephelinite FC 10kbar'!AN80</f>
        <v>2.91405</v>
      </c>
      <c r="AL268" s="5">
        <f>'D. Nephelinite FC 10kbar'!AO80</f>
        <v>0</v>
      </c>
      <c r="AM268" s="10">
        <f t="shared" si="49"/>
        <v>0</v>
      </c>
      <c r="AN268" s="5">
        <f t="shared" si="50"/>
        <v>0</v>
      </c>
      <c r="AO268" s="5"/>
      <c r="AP268" s="5"/>
      <c r="AQ268" s="5"/>
      <c r="AR268" s="5"/>
      <c r="AS268" s="5"/>
      <c r="AT268" s="5">
        <f t="shared" si="51"/>
        <v>3.11449</v>
      </c>
      <c r="AU268" s="5">
        <f t="shared" si="52"/>
        <v>0</v>
      </c>
      <c r="AV268" s="10">
        <f t="shared" si="53"/>
        <v>96.885508999999999</v>
      </c>
      <c r="AW268" s="48">
        <f t="shared" si="54"/>
        <v>99.999999000000003</v>
      </c>
    </row>
    <row r="269" spans="1:49" x14ac:dyDescent="0.3">
      <c r="A269" s="37" t="s">
        <v>1448</v>
      </c>
      <c r="B269" s="2">
        <f>'D. Nephelinite FC 10kbar'!A81</f>
        <v>75</v>
      </c>
      <c r="C269" s="2">
        <f>'D. Nephelinite FC 10kbar'!C81</f>
        <v>1250</v>
      </c>
      <c r="D269" s="2">
        <f>'D. Nephelinite FC 10kbar'!D81</f>
        <v>10000</v>
      </c>
      <c r="E269" s="5">
        <f>'B. LLD classification'!EA313</f>
        <v>2.7570537425334822</v>
      </c>
      <c r="F269" s="5">
        <f>'D. Nephelinite FC 10kbar'!L81</f>
        <v>0.29810799999999998</v>
      </c>
      <c r="G269" s="6">
        <f>'D. Nephelinite FC 10kbar'!N81</f>
        <v>96.679216999999994</v>
      </c>
      <c r="H269" s="7">
        <f t="shared" si="48"/>
        <v>3.3207830000000058</v>
      </c>
      <c r="I269" s="8">
        <f>'D. Nephelinite FC 10kbar'!R81</f>
        <v>39.274211000000001</v>
      </c>
      <c r="J269" s="9">
        <f>'D. Nephelinite FC 10kbar'!S81</f>
        <v>4.4496669999999998</v>
      </c>
      <c r="K269" s="9">
        <f>'D. Nephelinite FC 10kbar'!T81</f>
        <v>12.378601</v>
      </c>
      <c r="L269" s="9">
        <f>'D. Nephelinite FC 10kbar'!U81</f>
        <v>1.7328479999999999</v>
      </c>
      <c r="M269" s="9">
        <f>'D. Nephelinite FC 10kbar'!V81</f>
        <v>10.923926</v>
      </c>
      <c r="N269" s="9">
        <f>'D. Nephelinite FC 10kbar'!W81</f>
        <v>0.22755700000000001</v>
      </c>
      <c r="O269" s="9">
        <f>'D. Nephelinite FC 10kbar'!X81</f>
        <v>6.3849799999999997</v>
      </c>
      <c r="P269" s="9">
        <f>'D. Nephelinite FC 10kbar'!Y81</f>
        <v>12.727264</v>
      </c>
      <c r="Q269" s="9">
        <f>'D. Nephelinite FC 10kbar'!Z81</f>
        <v>2.8858320000000002</v>
      </c>
      <c r="R269" s="9">
        <f>'D. Nephelinite FC 10kbar'!AA81</f>
        <v>2.585871</v>
      </c>
      <c r="S269" s="9">
        <f>'D. Nephelinite FC 10kbar'!AB81</f>
        <v>1.9817229999999999</v>
      </c>
      <c r="T269" s="9">
        <f>'D. Nephelinite FC 10kbar'!AC81</f>
        <v>4.4475199999999999</v>
      </c>
      <c r="U269" s="10">
        <f>'D. Nephelinite FC 10kbar'!AH81</f>
        <v>0</v>
      </c>
      <c r="V269" s="5">
        <f>'D. Nephelinite FC 10kbar'!AI81</f>
        <v>0</v>
      </c>
      <c r="W269" s="5"/>
      <c r="X269" s="5"/>
      <c r="Y269" s="5"/>
      <c r="Z269" s="5"/>
      <c r="AA269" s="5"/>
      <c r="AB269" s="5">
        <f>'D. Nephelinite FC 10kbar'!AJ81</f>
        <v>0.198653</v>
      </c>
      <c r="AC269" s="5">
        <f>'D. Nephelinite FC 10kbar'!AK81</f>
        <v>9.639E-3</v>
      </c>
      <c r="AD269" s="10">
        <f>'D. Nephelinite FC 10kbar'!AL81</f>
        <v>0</v>
      </c>
      <c r="AE269" s="5">
        <f>'D. Nephelinite FC 10kbar'!AM81</f>
        <v>0</v>
      </c>
      <c r="AF269" s="5"/>
      <c r="AG269" s="5"/>
      <c r="AH269" s="5"/>
      <c r="AI269" s="5"/>
      <c r="AJ269" s="5"/>
      <c r="AK269" s="5">
        <f>'D. Nephelinite FC 10kbar'!AN81</f>
        <v>3.1124909999999999</v>
      </c>
      <c r="AL269" s="5">
        <f>'D. Nephelinite FC 10kbar'!AO81</f>
        <v>0</v>
      </c>
      <c r="AM269" s="10">
        <f t="shared" si="49"/>
        <v>0</v>
      </c>
      <c r="AN269" s="5">
        <f t="shared" si="50"/>
        <v>0</v>
      </c>
      <c r="AO269" s="5"/>
      <c r="AP269" s="5"/>
      <c r="AQ269" s="5"/>
      <c r="AR269" s="5"/>
      <c r="AS269" s="5"/>
      <c r="AT269" s="5">
        <f t="shared" si="51"/>
        <v>3.3111440000000001</v>
      </c>
      <c r="AU269" s="5">
        <f t="shared" si="52"/>
        <v>9.639E-3</v>
      </c>
      <c r="AV269" s="10">
        <f t="shared" si="53"/>
        <v>96.679216999999994</v>
      </c>
      <c r="AW269" s="48">
        <f t="shared" si="54"/>
        <v>100</v>
      </c>
    </row>
    <row r="270" spans="1:49" x14ac:dyDescent="0.3">
      <c r="A270" s="37" t="s">
        <v>1448</v>
      </c>
      <c r="B270" s="2">
        <f>'D. Nephelinite FC 10kbar'!A82</f>
        <v>76</v>
      </c>
      <c r="C270" s="2">
        <f>'D. Nephelinite FC 10kbar'!C82</f>
        <v>1248</v>
      </c>
      <c r="D270" s="2">
        <f>'D. Nephelinite FC 10kbar'!D82</f>
        <v>10000</v>
      </c>
      <c r="E270" s="5">
        <f>'B. LLD classification'!EA314</f>
        <v>2.755452551494364</v>
      </c>
      <c r="F270" s="5">
        <f>'D. Nephelinite FC 10kbar'!L82</f>
        <v>0.311442</v>
      </c>
      <c r="G270" s="6">
        <f>'D. Nephelinite FC 10kbar'!N82</f>
        <v>96.413726999999994</v>
      </c>
      <c r="H270" s="7">
        <f t="shared" si="48"/>
        <v>3.5862730000000056</v>
      </c>
      <c r="I270" s="8">
        <f>'D. Nephelinite FC 10kbar'!R82</f>
        <v>39.382359000000001</v>
      </c>
      <c r="J270" s="9">
        <f>'D. Nephelinite FC 10kbar'!S82</f>
        <v>4.4118079999999997</v>
      </c>
      <c r="K270" s="9">
        <f>'D. Nephelinite FC 10kbar'!T82</f>
        <v>12.396633</v>
      </c>
      <c r="L270" s="9">
        <f>'D. Nephelinite FC 10kbar'!U82</f>
        <v>1.695624</v>
      </c>
      <c r="M270" s="9">
        <f>'D. Nephelinite FC 10kbar'!V82</f>
        <v>10.876943000000001</v>
      </c>
      <c r="N270" s="9">
        <f>'D. Nephelinite FC 10kbar'!W82</f>
        <v>0.228183</v>
      </c>
      <c r="O270" s="9">
        <f>'D. Nephelinite FC 10kbar'!X82</f>
        <v>6.3782909999999999</v>
      </c>
      <c r="P270" s="9">
        <f>'D. Nephelinite FC 10kbar'!Y82</f>
        <v>12.725542000000001</v>
      </c>
      <c r="Q270" s="9">
        <f>'D. Nephelinite FC 10kbar'!Z82</f>
        <v>2.8937789999999999</v>
      </c>
      <c r="R270" s="9">
        <f>'D. Nephelinite FC 10kbar'!AA82</f>
        <v>2.5929920000000002</v>
      </c>
      <c r="S270" s="9">
        <f>'D. Nephelinite FC 10kbar'!AB82</f>
        <v>1.95926</v>
      </c>
      <c r="T270" s="9">
        <f>'D. Nephelinite FC 10kbar'!AC82</f>
        <v>4.4585850000000002</v>
      </c>
      <c r="U270" s="10">
        <f>'D. Nephelinite FC 10kbar'!AH82</f>
        <v>0</v>
      </c>
      <c r="V270" s="5">
        <f>'D. Nephelinite FC 10kbar'!AI82</f>
        <v>0</v>
      </c>
      <c r="W270" s="5"/>
      <c r="X270" s="5"/>
      <c r="Y270" s="5"/>
      <c r="Z270" s="5"/>
      <c r="AA270" s="5"/>
      <c r="AB270" s="5">
        <f>'D. Nephelinite FC 10kbar'!AJ82</f>
        <v>0.203983</v>
      </c>
      <c r="AC270" s="5">
        <f>'D. Nephelinite FC 10kbar'!AK82</f>
        <v>6.8529999999999994E-2</v>
      </c>
      <c r="AD270" s="10">
        <f>'D. Nephelinite FC 10kbar'!AL82</f>
        <v>0</v>
      </c>
      <c r="AE270" s="5">
        <f>'D. Nephelinite FC 10kbar'!AM82</f>
        <v>0</v>
      </c>
      <c r="AF270" s="5"/>
      <c r="AG270" s="5"/>
      <c r="AH270" s="5"/>
      <c r="AI270" s="5"/>
      <c r="AJ270" s="5"/>
      <c r="AK270" s="5">
        <f>'D. Nephelinite FC 10kbar'!AN82</f>
        <v>3.3091439999999999</v>
      </c>
      <c r="AL270" s="5">
        <f>'D. Nephelinite FC 10kbar'!AO82</f>
        <v>4.6160000000000003E-3</v>
      </c>
      <c r="AM270" s="10">
        <f t="shared" si="49"/>
        <v>0</v>
      </c>
      <c r="AN270" s="5">
        <f t="shared" si="50"/>
        <v>0</v>
      </c>
      <c r="AO270" s="5"/>
      <c r="AP270" s="5"/>
      <c r="AQ270" s="5"/>
      <c r="AR270" s="5"/>
      <c r="AS270" s="5"/>
      <c r="AT270" s="5">
        <f t="shared" si="51"/>
        <v>3.5131269999999999</v>
      </c>
      <c r="AU270" s="5">
        <f t="shared" si="52"/>
        <v>7.3145999999999989E-2</v>
      </c>
      <c r="AV270" s="10">
        <f t="shared" si="53"/>
        <v>96.413726999999994</v>
      </c>
      <c r="AW270" s="48">
        <f t="shared" si="54"/>
        <v>100</v>
      </c>
    </row>
    <row r="271" spans="1:49" x14ac:dyDescent="0.3">
      <c r="A271" s="37" t="s">
        <v>1448</v>
      </c>
      <c r="B271" s="2">
        <f>'D. Nephelinite FC 10kbar'!A83</f>
        <v>77</v>
      </c>
      <c r="C271" s="2">
        <f>'D. Nephelinite FC 10kbar'!C83</f>
        <v>1246</v>
      </c>
      <c r="D271" s="2">
        <f>'D. Nephelinite FC 10kbar'!D83</f>
        <v>10000</v>
      </c>
      <c r="E271" s="5">
        <f>'B. LLD classification'!EA315</f>
        <v>2.753880333643326</v>
      </c>
      <c r="F271" s="5">
        <f>'D. Nephelinite FC 10kbar'!L83</f>
        <v>0.32370599999999999</v>
      </c>
      <c r="G271" s="6">
        <f>'D. Nephelinite FC 10kbar'!N83</f>
        <v>96.152963</v>
      </c>
      <c r="H271" s="7">
        <f t="shared" si="48"/>
        <v>3.8470370000000003</v>
      </c>
      <c r="I271" s="8">
        <f>'D. Nephelinite FC 10kbar'!R83</f>
        <v>39.489162999999998</v>
      </c>
      <c r="J271" s="9">
        <f>'D. Nephelinite FC 10kbar'!S83</f>
        <v>4.3743629999999998</v>
      </c>
      <c r="K271" s="9">
        <f>'D. Nephelinite FC 10kbar'!T83</f>
        <v>12.414433000000001</v>
      </c>
      <c r="L271" s="9">
        <f>'D. Nephelinite FC 10kbar'!U83</f>
        <v>1.6589929999999999</v>
      </c>
      <c r="M271" s="9">
        <f>'D. Nephelinite FC 10kbar'!V83</f>
        <v>10.830495000000001</v>
      </c>
      <c r="N271" s="9">
        <f>'D. Nephelinite FC 10kbar'!W83</f>
        <v>0.22880200000000001</v>
      </c>
      <c r="O271" s="9">
        <f>'D. Nephelinite FC 10kbar'!X83</f>
        <v>6.3716850000000003</v>
      </c>
      <c r="P271" s="9">
        <f>'D. Nephelinite FC 10kbar'!Y83</f>
        <v>12.723833000000001</v>
      </c>
      <c r="Q271" s="9">
        <f>'D. Nephelinite FC 10kbar'!Z83</f>
        <v>2.901627</v>
      </c>
      <c r="R271" s="9">
        <f>'D. Nephelinite FC 10kbar'!AA83</f>
        <v>2.6000239999999999</v>
      </c>
      <c r="S271" s="9">
        <f>'D. Nephelinite FC 10kbar'!AB83</f>
        <v>1.9370700000000001</v>
      </c>
      <c r="T271" s="9">
        <f>'D. Nephelinite FC 10kbar'!AC83</f>
        <v>4.4695130000000001</v>
      </c>
      <c r="U271" s="10">
        <f>'D. Nephelinite FC 10kbar'!AH83</f>
        <v>0</v>
      </c>
      <c r="V271" s="5">
        <f>'D. Nephelinite FC 10kbar'!AI83</f>
        <v>0</v>
      </c>
      <c r="W271" s="5"/>
      <c r="X271" s="5"/>
      <c r="Y271" s="5"/>
      <c r="Z271" s="5"/>
      <c r="AA271" s="5"/>
      <c r="AB271" s="5">
        <f>'D. Nephelinite FC 10kbar'!AJ83</f>
        <v>0.20037199999999999</v>
      </c>
      <c r="AC271" s="5">
        <f>'D. Nephelinite FC 10kbar'!AK83</f>
        <v>6.7416000000000004E-2</v>
      </c>
      <c r="AD271" s="10">
        <f>'D. Nephelinite FC 10kbar'!AL83</f>
        <v>0</v>
      </c>
      <c r="AE271" s="5">
        <f>'D. Nephelinite FC 10kbar'!AM83</f>
        <v>0</v>
      </c>
      <c r="AF271" s="5"/>
      <c r="AG271" s="5"/>
      <c r="AH271" s="5"/>
      <c r="AI271" s="5"/>
      <c r="AJ271" s="5"/>
      <c r="AK271" s="5">
        <f>'D. Nephelinite FC 10kbar'!AN83</f>
        <v>3.5111270000000001</v>
      </c>
      <c r="AL271" s="5">
        <f>'D. Nephelinite FC 10kbar'!AO83</f>
        <v>6.8123000000000003E-2</v>
      </c>
      <c r="AM271" s="10">
        <f t="shared" si="49"/>
        <v>0</v>
      </c>
      <c r="AN271" s="5">
        <f t="shared" si="50"/>
        <v>0</v>
      </c>
      <c r="AO271" s="5"/>
      <c r="AP271" s="5"/>
      <c r="AQ271" s="5"/>
      <c r="AR271" s="5"/>
      <c r="AS271" s="5"/>
      <c r="AT271" s="5">
        <f t="shared" si="51"/>
        <v>3.7114989999999999</v>
      </c>
      <c r="AU271" s="5">
        <f t="shared" si="52"/>
        <v>0.13553900000000002</v>
      </c>
      <c r="AV271" s="10">
        <f t="shared" si="53"/>
        <v>96.152963</v>
      </c>
      <c r="AW271" s="48">
        <f t="shared" si="54"/>
        <v>100.000001</v>
      </c>
    </row>
    <row r="272" spans="1:49" x14ac:dyDescent="0.3">
      <c r="A272" s="37" t="s">
        <v>1448</v>
      </c>
      <c r="B272" s="2">
        <f>'D. Nephelinite FC 10kbar'!A84</f>
        <v>78</v>
      </c>
      <c r="C272" s="2">
        <f>'D. Nephelinite FC 10kbar'!C84</f>
        <v>1244</v>
      </c>
      <c r="D272" s="2">
        <f>'D. Nephelinite FC 10kbar'!D84</f>
        <v>10000</v>
      </c>
      <c r="E272" s="5">
        <f>'B. LLD classification'!EA316</f>
        <v>2.7523369261951331</v>
      </c>
      <c r="F272" s="5">
        <f>'D. Nephelinite FC 10kbar'!L84</f>
        <v>0.33591500000000002</v>
      </c>
      <c r="G272" s="6">
        <f>'D. Nephelinite FC 10kbar'!N84</f>
        <v>95.896843000000004</v>
      </c>
      <c r="H272" s="7">
        <f t="shared" si="48"/>
        <v>4.1031569999999959</v>
      </c>
      <c r="I272" s="8">
        <f>'D. Nephelinite FC 10kbar'!R84</f>
        <v>39.594630000000002</v>
      </c>
      <c r="J272" s="9">
        <f>'D. Nephelinite FC 10kbar'!S84</f>
        <v>4.3373290000000004</v>
      </c>
      <c r="K272" s="9">
        <f>'D. Nephelinite FC 10kbar'!T84</f>
        <v>12.432001</v>
      </c>
      <c r="L272" s="9">
        <f>'D. Nephelinite FC 10kbar'!U84</f>
        <v>1.622954</v>
      </c>
      <c r="M272" s="9">
        <f>'D. Nephelinite FC 10kbar'!V84</f>
        <v>10.784579000000001</v>
      </c>
      <c r="N272" s="9">
        <f>'D. Nephelinite FC 10kbar'!W84</f>
        <v>0.22941300000000001</v>
      </c>
      <c r="O272" s="9">
        <f>'D. Nephelinite FC 10kbar'!X84</f>
        <v>6.3651619999999998</v>
      </c>
      <c r="P272" s="9">
        <f>'D. Nephelinite FC 10kbar'!Y84</f>
        <v>12.722135</v>
      </c>
      <c r="Q272" s="9">
        <f>'D. Nephelinite FC 10kbar'!Z84</f>
        <v>2.909376</v>
      </c>
      <c r="R272" s="9">
        <f>'D. Nephelinite FC 10kbar'!AA84</f>
        <v>2.6069680000000002</v>
      </c>
      <c r="S272" s="9">
        <f>'D. Nephelinite FC 10kbar'!AB84</f>
        <v>1.9151499999999999</v>
      </c>
      <c r="T272" s="9">
        <f>'D. Nephelinite FC 10kbar'!AC84</f>
        <v>4.4803040000000003</v>
      </c>
      <c r="U272" s="10">
        <f>'D. Nephelinite FC 10kbar'!AH84</f>
        <v>0</v>
      </c>
      <c r="V272" s="5">
        <f>'D. Nephelinite FC 10kbar'!AI84</f>
        <v>0</v>
      </c>
      <c r="W272" s="5"/>
      <c r="X272" s="5"/>
      <c r="Y272" s="5"/>
      <c r="Z272" s="5"/>
      <c r="AA272" s="5"/>
      <c r="AB272" s="5">
        <f>'D. Nephelinite FC 10kbar'!AJ84</f>
        <v>0.196822</v>
      </c>
      <c r="AC272" s="5">
        <f>'D. Nephelinite FC 10kbar'!AK84</f>
        <v>6.6320000000000004E-2</v>
      </c>
      <c r="AD272" s="10">
        <f>'D. Nephelinite FC 10kbar'!AL84</f>
        <v>0</v>
      </c>
      <c r="AE272" s="5">
        <f>'D. Nephelinite FC 10kbar'!AM84</f>
        <v>0</v>
      </c>
      <c r="AF272" s="5"/>
      <c r="AG272" s="5"/>
      <c r="AH272" s="5"/>
      <c r="AI272" s="5"/>
      <c r="AJ272" s="5"/>
      <c r="AK272" s="5">
        <f>'D. Nephelinite FC 10kbar'!AN84</f>
        <v>3.7094990000000001</v>
      </c>
      <c r="AL272" s="5">
        <f>'D. Nephelinite FC 10kbar'!AO84</f>
        <v>0.13051499999999999</v>
      </c>
      <c r="AM272" s="10">
        <f t="shared" si="49"/>
        <v>0</v>
      </c>
      <c r="AN272" s="5">
        <f t="shared" si="50"/>
        <v>0</v>
      </c>
      <c r="AO272" s="5"/>
      <c r="AP272" s="5"/>
      <c r="AQ272" s="5"/>
      <c r="AR272" s="5"/>
      <c r="AS272" s="5"/>
      <c r="AT272" s="5">
        <f t="shared" si="51"/>
        <v>3.9063210000000002</v>
      </c>
      <c r="AU272" s="5">
        <f t="shared" si="52"/>
        <v>0.19683499999999998</v>
      </c>
      <c r="AV272" s="10">
        <f t="shared" si="53"/>
        <v>95.896843000000004</v>
      </c>
      <c r="AW272" s="48">
        <f t="shared" si="54"/>
        <v>99.999999000000003</v>
      </c>
    </row>
    <row r="273" spans="1:49" x14ac:dyDescent="0.3">
      <c r="A273" s="37" t="s">
        <v>1448</v>
      </c>
      <c r="B273" s="2">
        <f>'D. Nephelinite FC 10kbar'!A85</f>
        <v>79</v>
      </c>
      <c r="C273" s="2">
        <f>'D. Nephelinite FC 10kbar'!C85</f>
        <v>1242</v>
      </c>
      <c r="D273" s="2">
        <f>'D. Nephelinite FC 10kbar'!D85</f>
        <v>10000</v>
      </c>
      <c r="E273" s="5">
        <f>'B. LLD classification'!EA317</f>
        <v>2.7508220863830379</v>
      </c>
      <c r="F273" s="5">
        <f>'D. Nephelinite FC 10kbar'!L85</f>
        <v>0.34806900000000002</v>
      </c>
      <c r="G273" s="6">
        <f>'D. Nephelinite FC 10kbar'!N85</f>
        <v>95.645286999999996</v>
      </c>
      <c r="H273" s="7">
        <f t="shared" si="48"/>
        <v>4.3547130000000038</v>
      </c>
      <c r="I273" s="8">
        <f>'D. Nephelinite FC 10kbar'!R85</f>
        <v>39.698766999999997</v>
      </c>
      <c r="J273" s="9">
        <f>'D. Nephelinite FC 10kbar'!S85</f>
        <v>4.3007020000000002</v>
      </c>
      <c r="K273" s="9">
        <f>'D. Nephelinite FC 10kbar'!T85</f>
        <v>12.449337</v>
      </c>
      <c r="L273" s="9">
        <f>'D. Nephelinite FC 10kbar'!U85</f>
        <v>1.587507</v>
      </c>
      <c r="M273" s="9">
        <f>'D. Nephelinite FC 10kbar'!V85</f>
        <v>10.739191</v>
      </c>
      <c r="N273" s="9">
        <f>'D. Nephelinite FC 10kbar'!W85</f>
        <v>0.230017</v>
      </c>
      <c r="O273" s="9">
        <f>'D. Nephelinite FC 10kbar'!X85</f>
        <v>6.3587189999999998</v>
      </c>
      <c r="P273" s="9">
        <f>'D. Nephelinite FC 10kbar'!Y85</f>
        <v>12.720449</v>
      </c>
      <c r="Q273" s="9">
        <f>'D. Nephelinite FC 10kbar'!Z85</f>
        <v>2.9170280000000002</v>
      </c>
      <c r="R273" s="9">
        <f>'D. Nephelinite FC 10kbar'!AA85</f>
        <v>2.6138249999999998</v>
      </c>
      <c r="S273" s="9">
        <f>'D. Nephelinite FC 10kbar'!AB85</f>
        <v>1.893499</v>
      </c>
      <c r="T273" s="9">
        <f>'D. Nephelinite FC 10kbar'!AC85</f>
        <v>4.4909590000000001</v>
      </c>
      <c r="U273" s="10">
        <f>'D. Nephelinite FC 10kbar'!AH85</f>
        <v>0</v>
      </c>
      <c r="V273" s="5">
        <f>'D. Nephelinite FC 10kbar'!AI85</f>
        <v>0</v>
      </c>
      <c r="W273" s="5"/>
      <c r="X273" s="5"/>
      <c r="Y273" s="5"/>
      <c r="Z273" s="5"/>
      <c r="AA273" s="5"/>
      <c r="AB273" s="5">
        <f>'D. Nephelinite FC 10kbar'!AJ85</f>
        <v>0.19333400000000001</v>
      </c>
      <c r="AC273" s="5">
        <f>'D. Nephelinite FC 10kbar'!AK85</f>
        <v>6.5243999999999996E-2</v>
      </c>
      <c r="AD273" s="10">
        <f>'D. Nephelinite FC 10kbar'!AL85</f>
        <v>0</v>
      </c>
      <c r="AE273" s="5">
        <f>'D. Nephelinite FC 10kbar'!AM85</f>
        <v>0</v>
      </c>
      <c r="AF273" s="5"/>
      <c r="AG273" s="5"/>
      <c r="AH273" s="5"/>
      <c r="AI273" s="5"/>
      <c r="AJ273" s="5"/>
      <c r="AK273" s="5">
        <f>'D. Nephelinite FC 10kbar'!AN85</f>
        <v>3.9043220000000001</v>
      </c>
      <c r="AL273" s="5">
        <f>'D. Nephelinite FC 10kbar'!AO85</f>
        <v>0.19181200000000001</v>
      </c>
      <c r="AM273" s="10">
        <f t="shared" si="49"/>
        <v>0</v>
      </c>
      <c r="AN273" s="5">
        <f t="shared" si="50"/>
        <v>0</v>
      </c>
      <c r="AO273" s="5"/>
      <c r="AP273" s="5"/>
      <c r="AQ273" s="5"/>
      <c r="AR273" s="5"/>
      <c r="AS273" s="5"/>
      <c r="AT273" s="5">
        <f t="shared" si="51"/>
        <v>4.0976559999999997</v>
      </c>
      <c r="AU273" s="5">
        <f t="shared" si="52"/>
        <v>0.25705600000000001</v>
      </c>
      <c r="AV273" s="10">
        <f t="shared" si="53"/>
        <v>95.645286999999996</v>
      </c>
      <c r="AW273" s="48">
        <f t="shared" si="54"/>
        <v>99.999999000000003</v>
      </c>
    </row>
    <row r="274" spans="1:49" x14ac:dyDescent="0.3">
      <c r="A274" s="37" t="s">
        <v>1448</v>
      </c>
      <c r="B274" s="2">
        <f>'D. Nephelinite FC 10kbar'!A86</f>
        <v>80</v>
      </c>
      <c r="C274" s="2">
        <f>'D. Nephelinite FC 10kbar'!C86</f>
        <v>1240</v>
      </c>
      <c r="D274" s="2">
        <f>'D. Nephelinite FC 10kbar'!D86</f>
        <v>10000</v>
      </c>
      <c r="E274" s="5">
        <f>'B. LLD classification'!EA318</f>
        <v>2.7493356214324436</v>
      </c>
      <c r="F274" s="5">
        <f>'D. Nephelinite FC 10kbar'!L86</f>
        <v>0.36016799999999999</v>
      </c>
      <c r="G274" s="6">
        <f>'D. Nephelinite FC 10kbar'!N86</f>
        <v>95.398212000000001</v>
      </c>
      <c r="H274" s="7">
        <f t="shared" si="48"/>
        <v>4.6017879999999991</v>
      </c>
      <c r="I274" s="8">
        <f>'D. Nephelinite FC 10kbar'!R86</f>
        <v>39.801583999999998</v>
      </c>
      <c r="J274" s="9">
        <f>'D. Nephelinite FC 10kbar'!S86</f>
        <v>4.2644770000000003</v>
      </c>
      <c r="K274" s="9">
        <f>'D. Nephelinite FC 10kbar'!T86</f>
        <v>12.466445</v>
      </c>
      <c r="L274" s="9">
        <f>'D. Nephelinite FC 10kbar'!U86</f>
        <v>1.5526500000000001</v>
      </c>
      <c r="M274" s="9">
        <f>'D. Nephelinite FC 10kbar'!V86</f>
        <v>10.694329</v>
      </c>
      <c r="N274" s="9">
        <f>'D. Nephelinite FC 10kbar'!W86</f>
        <v>0.23061200000000001</v>
      </c>
      <c r="O274" s="9">
        <f>'D. Nephelinite FC 10kbar'!X86</f>
        <v>6.3523560000000003</v>
      </c>
      <c r="P274" s="9">
        <f>'D. Nephelinite FC 10kbar'!Y86</f>
        <v>12.718776</v>
      </c>
      <c r="Q274" s="9">
        <f>'D. Nephelinite FC 10kbar'!Z86</f>
        <v>2.9245830000000002</v>
      </c>
      <c r="R274" s="9">
        <f>'D. Nephelinite FC 10kbar'!AA86</f>
        <v>2.6205940000000001</v>
      </c>
      <c r="S274" s="9">
        <f>'D. Nephelinite FC 10kbar'!AB86</f>
        <v>1.8721159999999999</v>
      </c>
      <c r="T274" s="9">
        <f>'D. Nephelinite FC 10kbar'!AC86</f>
        <v>4.5014779999999996</v>
      </c>
      <c r="U274" s="10">
        <f>'D. Nephelinite FC 10kbar'!AH86</f>
        <v>0</v>
      </c>
      <c r="V274" s="5">
        <f>'D. Nephelinite FC 10kbar'!AI86</f>
        <v>0</v>
      </c>
      <c r="W274" s="5"/>
      <c r="X274" s="5"/>
      <c r="Y274" s="5"/>
      <c r="Z274" s="5"/>
      <c r="AA274" s="5"/>
      <c r="AB274" s="5">
        <f>'D. Nephelinite FC 10kbar'!AJ86</f>
        <v>0.18991</v>
      </c>
      <c r="AC274" s="5">
        <f>'D. Nephelinite FC 10kbar'!AK86</f>
        <v>6.4186999999999994E-2</v>
      </c>
      <c r="AD274" s="10">
        <f>'D. Nephelinite FC 10kbar'!AL86</f>
        <v>0</v>
      </c>
      <c r="AE274" s="5">
        <f>'D. Nephelinite FC 10kbar'!AM86</f>
        <v>0</v>
      </c>
      <c r="AF274" s="5"/>
      <c r="AG274" s="5"/>
      <c r="AH274" s="5"/>
      <c r="AI274" s="5"/>
      <c r="AJ274" s="5"/>
      <c r="AK274" s="5">
        <f>'D. Nephelinite FC 10kbar'!AN86</f>
        <v>4.095656</v>
      </c>
      <c r="AL274" s="5">
        <f>'D. Nephelinite FC 10kbar'!AO86</f>
        <v>0.25203300000000001</v>
      </c>
      <c r="AM274" s="10">
        <f t="shared" si="49"/>
        <v>0</v>
      </c>
      <c r="AN274" s="5">
        <f t="shared" si="50"/>
        <v>0</v>
      </c>
      <c r="AO274" s="5"/>
      <c r="AP274" s="5"/>
      <c r="AQ274" s="5"/>
      <c r="AR274" s="5"/>
      <c r="AS274" s="5"/>
      <c r="AT274" s="5">
        <f t="shared" si="51"/>
        <v>4.2855660000000002</v>
      </c>
      <c r="AU274" s="5">
        <f t="shared" si="52"/>
        <v>0.31622</v>
      </c>
      <c r="AV274" s="10">
        <f t="shared" si="53"/>
        <v>95.398212000000001</v>
      </c>
      <c r="AW274" s="48">
        <f t="shared" si="54"/>
        <v>99.999998000000005</v>
      </c>
    </row>
    <row r="275" spans="1:49" x14ac:dyDescent="0.3">
      <c r="A275" s="37" t="s">
        <v>1448</v>
      </c>
      <c r="B275" s="2">
        <f>'D. Nephelinite FC 10kbar'!A87</f>
        <v>81</v>
      </c>
      <c r="C275" s="2">
        <f>'D. Nephelinite FC 10kbar'!C87</f>
        <v>1238</v>
      </c>
      <c r="D275" s="2">
        <f>'D. Nephelinite FC 10kbar'!D87</f>
        <v>10000</v>
      </c>
      <c r="E275" s="5">
        <f>'B. LLD classification'!EA319</f>
        <v>2.747877176448001</v>
      </c>
      <c r="F275" s="5">
        <f>'D. Nephelinite FC 10kbar'!L87</f>
        <v>0.37221199999999999</v>
      </c>
      <c r="G275" s="6">
        <f>'D. Nephelinite FC 10kbar'!N87</f>
        <v>95.155535</v>
      </c>
      <c r="H275" s="7">
        <f t="shared" si="48"/>
        <v>4.8444649999999996</v>
      </c>
      <c r="I275" s="8">
        <f>'D. Nephelinite FC 10kbar'!R87</f>
        <v>39.903091000000003</v>
      </c>
      <c r="J275" s="9">
        <f>'D. Nephelinite FC 10kbar'!S87</f>
        <v>4.22865</v>
      </c>
      <c r="K275" s="9">
        <f>'D. Nephelinite FC 10kbar'!T87</f>
        <v>12.483325000000001</v>
      </c>
      <c r="L275" s="9">
        <f>'D. Nephelinite FC 10kbar'!U87</f>
        <v>1.518381</v>
      </c>
      <c r="M275" s="9">
        <f>'D. Nephelinite FC 10kbar'!V87</f>
        <v>10.649986</v>
      </c>
      <c r="N275" s="9">
        <f>'D. Nephelinite FC 10kbar'!W87</f>
        <v>0.23119999999999999</v>
      </c>
      <c r="O275" s="9">
        <f>'D. Nephelinite FC 10kbar'!X87</f>
        <v>6.3460700000000001</v>
      </c>
      <c r="P275" s="9">
        <f>'D. Nephelinite FC 10kbar'!Y87</f>
        <v>12.717115</v>
      </c>
      <c r="Q275" s="9">
        <f>'D. Nephelinite FC 10kbar'!Z87</f>
        <v>2.932042</v>
      </c>
      <c r="R275" s="9">
        <f>'D. Nephelinite FC 10kbar'!AA87</f>
        <v>2.627278</v>
      </c>
      <c r="S275" s="9">
        <f>'D. Nephelinite FC 10kbar'!AB87</f>
        <v>1.8509979999999999</v>
      </c>
      <c r="T275" s="9">
        <f>'D. Nephelinite FC 10kbar'!AC87</f>
        <v>4.511863</v>
      </c>
      <c r="U275" s="10">
        <f>'D. Nephelinite FC 10kbar'!AH87</f>
        <v>0</v>
      </c>
      <c r="V275" s="5">
        <f>'D. Nephelinite FC 10kbar'!AI87</f>
        <v>0</v>
      </c>
      <c r="W275" s="5"/>
      <c r="X275" s="5"/>
      <c r="Y275" s="5"/>
      <c r="Z275" s="5"/>
      <c r="AA275" s="5"/>
      <c r="AB275" s="5">
        <f>'D. Nephelinite FC 10kbar'!AJ87</f>
        <v>0.18655099999999999</v>
      </c>
      <c r="AC275" s="5">
        <f>'D. Nephelinite FC 10kbar'!AK87</f>
        <v>6.3148999999999997E-2</v>
      </c>
      <c r="AD275" s="10">
        <f>'D. Nephelinite FC 10kbar'!AL87</f>
        <v>0</v>
      </c>
      <c r="AE275" s="5">
        <f>'D. Nephelinite FC 10kbar'!AM87</f>
        <v>0</v>
      </c>
      <c r="AF275" s="5"/>
      <c r="AG275" s="5"/>
      <c r="AH275" s="5"/>
      <c r="AI275" s="5"/>
      <c r="AJ275" s="5"/>
      <c r="AK275" s="5">
        <f>'D. Nephelinite FC 10kbar'!AN87</f>
        <v>4.2835679999999998</v>
      </c>
      <c r="AL275" s="5">
        <f>'D. Nephelinite FC 10kbar'!AO87</f>
        <v>0.311197</v>
      </c>
      <c r="AM275" s="10">
        <f t="shared" si="49"/>
        <v>0</v>
      </c>
      <c r="AN275" s="5">
        <f t="shared" si="50"/>
        <v>0</v>
      </c>
      <c r="AO275" s="5"/>
      <c r="AP275" s="5"/>
      <c r="AQ275" s="5"/>
      <c r="AR275" s="5"/>
      <c r="AS275" s="5"/>
      <c r="AT275" s="5">
        <f t="shared" si="51"/>
        <v>4.4701189999999995</v>
      </c>
      <c r="AU275" s="5">
        <f t="shared" si="52"/>
        <v>0.37434600000000001</v>
      </c>
      <c r="AV275" s="10">
        <f t="shared" si="53"/>
        <v>95.155535</v>
      </c>
      <c r="AW275" s="48">
        <f t="shared" si="54"/>
        <v>100</v>
      </c>
    </row>
    <row r="276" spans="1:49" x14ac:dyDescent="0.3">
      <c r="A276" s="37" t="s">
        <v>1448</v>
      </c>
      <c r="B276" s="2">
        <f>'D. Nephelinite FC 10kbar'!A88</f>
        <v>82</v>
      </c>
      <c r="C276" s="2">
        <f>'D. Nephelinite FC 10kbar'!C88</f>
        <v>1236</v>
      </c>
      <c r="D276" s="2">
        <f>'D. Nephelinite FC 10kbar'!D88</f>
        <v>10000</v>
      </c>
      <c r="E276" s="5">
        <f>'B. LLD classification'!EA320</f>
        <v>2.746446504601562</v>
      </c>
      <c r="F276" s="5">
        <f>'D. Nephelinite FC 10kbar'!L88</f>
        <v>0.38420399999999999</v>
      </c>
      <c r="G276" s="6">
        <f>'D. Nephelinite FC 10kbar'!N88</f>
        <v>94.917169999999999</v>
      </c>
      <c r="H276" s="7">
        <f t="shared" si="48"/>
        <v>5.0828300000000013</v>
      </c>
      <c r="I276" s="8">
        <f>'D. Nephelinite FC 10kbar'!R88</f>
        <v>40.003300000000003</v>
      </c>
      <c r="J276" s="9">
        <f>'D. Nephelinite FC 10kbar'!S88</f>
        <v>4.1932159999999996</v>
      </c>
      <c r="K276" s="9">
        <f>'D. Nephelinite FC 10kbar'!T88</f>
        <v>12.499979</v>
      </c>
      <c r="L276" s="9">
        <f>'D. Nephelinite FC 10kbar'!U88</f>
        <v>1.4846980000000001</v>
      </c>
      <c r="M276" s="9">
        <f>'D. Nephelinite FC 10kbar'!V88</f>
        <v>10.606159</v>
      </c>
      <c r="N276" s="9">
        <f>'D. Nephelinite FC 10kbar'!W88</f>
        <v>0.23178099999999999</v>
      </c>
      <c r="O276" s="9">
        <f>'D. Nephelinite FC 10kbar'!X88</f>
        <v>6.339861</v>
      </c>
      <c r="P276" s="9">
        <f>'D. Nephelinite FC 10kbar'!Y88</f>
        <v>12.715467</v>
      </c>
      <c r="Q276" s="9">
        <f>'D. Nephelinite FC 10kbar'!Z88</f>
        <v>2.9394049999999998</v>
      </c>
      <c r="R276" s="9">
        <f>'D. Nephelinite FC 10kbar'!AA88</f>
        <v>2.6338750000000002</v>
      </c>
      <c r="S276" s="9">
        <f>'D. Nephelinite FC 10kbar'!AB88</f>
        <v>1.8301449999999999</v>
      </c>
      <c r="T276" s="9">
        <f>'D. Nephelinite FC 10kbar'!AC88</f>
        <v>4.5221150000000003</v>
      </c>
      <c r="U276" s="10">
        <f>'D. Nephelinite FC 10kbar'!AH88</f>
        <v>0</v>
      </c>
      <c r="V276" s="5">
        <f>'D. Nephelinite FC 10kbar'!AI88</f>
        <v>0</v>
      </c>
      <c r="W276" s="5"/>
      <c r="X276" s="5"/>
      <c r="Y276" s="5"/>
      <c r="Z276" s="5"/>
      <c r="AA276" s="5"/>
      <c r="AB276" s="5">
        <f>'D. Nephelinite FC 10kbar'!AJ88</f>
        <v>0.183256</v>
      </c>
      <c r="AC276" s="5">
        <f>'D. Nephelinite FC 10kbar'!AK88</f>
        <v>6.2129999999999998E-2</v>
      </c>
      <c r="AD276" s="10">
        <f>'D. Nephelinite FC 10kbar'!AL88</f>
        <v>0</v>
      </c>
      <c r="AE276" s="5">
        <f>'D. Nephelinite FC 10kbar'!AM88</f>
        <v>0</v>
      </c>
      <c r="AF276" s="5"/>
      <c r="AG276" s="5"/>
      <c r="AH276" s="5"/>
      <c r="AI276" s="5"/>
      <c r="AJ276" s="5"/>
      <c r="AK276" s="5">
        <f>'D. Nephelinite FC 10kbar'!AN88</f>
        <v>4.4681199999999999</v>
      </c>
      <c r="AL276" s="5">
        <f>'D. Nephelinite FC 10kbar'!AO88</f>
        <v>0.36932300000000001</v>
      </c>
      <c r="AM276" s="10">
        <f t="shared" si="49"/>
        <v>0</v>
      </c>
      <c r="AN276" s="5">
        <f t="shared" si="50"/>
        <v>0</v>
      </c>
      <c r="AO276" s="5"/>
      <c r="AP276" s="5"/>
      <c r="AQ276" s="5"/>
      <c r="AR276" s="5"/>
      <c r="AS276" s="5"/>
      <c r="AT276" s="5">
        <f t="shared" si="51"/>
        <v>4.651376</v>
      </c>
      <c r="AU276" s="5">
        <f t="shared" si="52"/>
        <v>0.43145300000000003</v>
      </c>
      <c r="AV276" s="10">
        <f t="shared" si="53"/>
        <v>94.917169999999999</v>
      </c>
      <c r="AW276" s="48">
        <f t="shared" si="54"/>
        <v>99.999999000000003</v>
      </c>
    </row>
    <row r="277" spans="1:49" x14ac:dyDescent="0.3">
      <c r="A277" s="37" t="s">
        <v>1448</v>
      </c>
      <c r="B277" s="2">
        <f>'D. Nephelinite FC 10kbar'!A89</f>
        <v>83</v>
      </c>
      <c r="C277" s="2">
        <f>'D. Nephelinite FC 10kbar'!C89</f>
        <v>1234</v>
      </c>
      <c r="D277" s="2">
        <f>'D. Nephelinite FC 10kbar'!D89</f>
        <v>10000</v>
      </c>
      <c r="E277" s="5">
        <f>'B. LLD classification'!EA321</f>
        <v>2.7450433286392548</v>
      </c>
      <c r="F277" s="5">
        <f>'D. Nephelinite FC 10kbar'!L89</f>
        <v>0.39614199999999999</v>
      </c>
      <c r="G277" s="6">
        <f>'D. Nephelinite FC 10kbar'!N89</f>
        <v>94.683035000000004</v>
      </c>
      <c r="H277" s="7">
        <f t="shared" si="48"/>
        <v>5.3169649999999962</v>
      </c>
      <c r="I277" s="8">
        <f>'D. Nephelinite FC 10kbar'!R89</f>
        <v>40.102221</v>
      </c>
      <c r="J277" s="9">
        <f>'D. Nephelinite FC 10kbar'!S89</f>
        <v>4.158169</v>
      </c>
      <c r="K277" s="9">
        <f>'D. Nephelinite FC 10kbar'!T89</f>
        <v>12.516408999999999</v>
      </c>
      <c r="L277" s="9">
        <f>'D. Nephelinite FC 10kbar'!U89</f>
        <v>1.4515960000000001</v>
      </c>
      <c r="M277" s="9">
        <f>'D. Nephelinite FC 10kbar'!V89</f>
        <v>10.562842</v>
      </c>
      <c r="N277" s="9">
        <f>'D. Nephelinite FC 10kbar'!W89</f>
        <v>0.232354</v>
      </c>
      <c r="O277" s="9">
        <f>'D. Nephelinite FC 10kbar'!X89</f>
        <v>6.3337269999999997</v>
      </c>
      <c r="P277" s="9">
        <f>'D. Nephelinite FC 10kbar'!Y89</f>
        <v>12.713832999999999</v>
      </c>
      <c r="Q277" s="9">
        <f>'D. Nephelinite FC 10kbar'!Z89</f>
        <v>2.9466739999999998</v>
      </c>
      <c r="R277" s="9">
        <f>'D. Nephelinite FC 10kbar'!AA89</f>
        <v>2.6403889999999999</v>
      </c>
      <c r="S277" s="9">
        <f>'D. Nephelinite FC 10kbar'!AB89</f>
        <v>1.809553</v>
      </c>
      <c r="T277" s="9">
        <f>'D. Nephelinite FC 10kbar'!AC89</f>
        <v>4.5322339999999999</v>
      </c>
      <c r="U277" s="10">
        <f>'D. Nephelinite FC 10kbar'!AH89</f>
        <v>0</v>
      </c>
      <c r="V277" s="5">
        <f>'D. Nephelinite FC 10kbar'!AI89</f>
        <v>0</v>
      </c>
      <c r="W277" s="5"/>
      <c r="X277" s="5"/>
      <c r="Y277" s="5"/>
      <c r="Z277" s="5"/>
      <c r="AA277" s="5"/>
      <c r="AB277" s="5">
        <f>'D. Nephelinite FC 10kbar'!AJ89</f>
        <v>0.18002699999999999</v>
      </c>
      <c r="AC277" s="5">
        <f>'D. Nephelinite FC 10kbar'!AK89</f>
        <v>6.1129999999999997E-2</v>
      </c>
      <c r="AD277" s="10">
        <f>'D. Nephelinite FC 10kbar'!AL89</f>
        <v>0</v>
      </c>
      <c r="AE277" s="5">
        <f>'D. Nephelinite FC 10kbar'!AM89</f>
        <v>0</v>
      </c>
      <c r="AF277" s="5"/>
      <c r="AG277" s="5"/>
      <c r="AH277" s="5"/>
      <c r="AI277" s="5"/>
      <c r="AJ277" s="5"/>
      <c r="AK277" s="5">
        <f>'D. Nephelinite FC 10kbar'!AN89</f>
        <v>4.6493770000000003</v>
      </c>
      <c r="AL277" s="5">
        <f>'D. Nephelinite FC 10kbar'!AO89</f>
        <v>0.42642999999999998</v>
      </c>
      <c r="AM277" s="10">
        <f t="shared" si="49"/>
        <v>0</v>
      </c>
      <c r="AN277" s="5">
        <f t="shared" si="50"/>
        <v>0</v>
      </c>
      <c r="AO277" s="5"/>
      <c r="AP277" s="5"/>
      <c r="AQ277" s="5"/>
      <c r="AR277" s="5"/>
      <c r="AS277" s="5"/>
      <c r="AT277" s="5">
        <f t="shared" si="51"/>
        <v>4.8294040000000003</v>
      </c>
      <c r="AU277" s="5">
        <f t="shared" si="52"/>
        <v>0.48755999999999999</v>
      </c>
      <c r="AV277" s="10">
        <f t="shared" si="53"/>
        <v>94.683035000000004</v>
      </c>
      <c r="AW277" s="48">
        <f t="shared" si="54"/>
        <v>99.999999000000003</v>
      </c>
    </row>
    <row r="278" spans="1:49" x14ac:dyDescent="0.3">
      <c r="A278" s="37" t="s">
        <v>1448</v>
      </c>
      <c r="B278" s="2">
        <f>'D. Nephelinite FC 10kbar'!A90</f>
        <v>84</v>
      </c>
      <c r="C278" s="2">
        <f>'D. Nephelinite FC 10kbar'!C90</f>
        <v>1232</v>
      </c>
      <c r="D278" s="2">
        <f>'D. Nephelinite FC 10kbar'!D90</f>
        <v>10000</v>
      </c>
      <c r="E278" s="5">
        <f>'B. LLD classification'!EA322</f>
        <v>2.7436671224029348</v>
      </c>
      <c r="F278" s="5">
        <f>'D. Nephelinite FC 10kbar'!L90</f>
        <v>0.40802899999999998</v>
      </c>
      <c r="G278" s="6">
        <f>'D. Nephelinite FC 10kbar'!N90</f>
        <v>94.453046000000001</v>
      </c>
      <c r="H278" s="7">
        <f t="shared" si="48"/>
        <v>5.5469539999999995</v>
      </c>
      <c r="I278" s="8">
        <f>'D. Nephelinite FC 10kbar'!R90</f>
        <v>40.199868000000002</v>
      </c>
      <c r="J278" s="9">
        <f>'D. Nephelinite FC 10kbar'!S90</f>
        <v>4.1235049999999998</v>
      </c>
      <c r="K278" s="9">
        <f>'D. Nephelinite FC 10kbar'!T90</f>
        <v>12.532616000000001</v>
      </c>
      <c r="L278" s="9">
        <f>'D. Nephelinite FC 10kbar'!U90</f>
        <v>1.4190719999999999</v>
      </c>
      <c r="M278" s="9">
        <f>'D. Nephelinite FC 10kbar'!V90</f>
        <v>10.520028</v>
      </c>
      <c r="N278" s="9">
        <f>'D. Nephelinite FC 10kbar'!W90</f>
        <v>0.23291999999999999</v>
      </c>
      <c r="O278" s="9">
        <f>'D. Nephelinite FC 10kbar'!X90</f>
        <v>6.3276659999999998</v>
      </c>
      <c r="P278" s="9">
        <f>'D. Nephelinite FC 10kbar'!Y90</f>
        <v>12.712211999999999</v>
      </c>
      <c r="Q278" s="9">
        <f>'D. Nephelinite FC 10kbar'!Z90</f>
        <v>2.9538489999999999</v>
      </c>
      <c r="R278" s="9">
        <f>'D. Nephelinite FC 10kbar'!AA90</f>
        <v>2.6468180000000001</v>
      </c>
      <c r="S278" s="9">
        <f>'D. Nephelinite FC 10kbar'!AB90</f>
        <v>1.7892220000000001</v>
      </c>
      <c r="T278" s="9">
        <f>'D. Nephelinite FC 10kbar'!AC90</f>
        <v>4.542224</v>
      </c>
      <c r="U278" s="10">
        <f>'D. Nephelinite FC 10kbar'!AH90</f>
        <v>0</v>
      </c>
      <c r="V278" s="5">
        <f>'D. Nephelinite FC 10kbar'!AI90</f>
        <v>0</v>
      </c>
      <c r="W278" s="5"/>
      <c r="X278" s="5"/>
      <c r="Y278" s="5"/>
      <c r="Z278" s="5"/>
      <c r="AA278" s="5"/>
      <c r="AB278" s="5">
        <f>'D. Nephelinite FC 10kbar'!AJ90</f>
        <v>0.17686299999999999</v>
      </c>
      <c r="AC278" s="5">
        <f>'D. Nephelinite FC 10kbar'!AK90</f>
        <v>6.0148E-2</v>
      </c>
      <c r="AD278" s="10">
        <f>'D. Nephelinite FC 10kbar'!AL90</f>
        <v>0</v>
      </c>
      <c r="AE278" s="5">
        <f>'D. Nephelinite FC 10kbar'!AM90</f>
        <v>0</v>
      </c>
      <c r="AF278" s="5"/>
      <c r="AG278" s="5"/>
      <c r="AH278" s="5"/>
      <c r="AI278" s="5"/>
      <c r="AJ278" s="5"/>
      <c r="AK278" s="5">
        <f>'D. Nephelinite FC 10kbar'!AN90</f>
        <v>4.8274059999999999</v>
      </c>
      <c r="AL278" s="5">
        <f>'D. Nephelinite FC 10kbar'!AO90</f>
        <v>0.48253699999999999</v>
      </c>
      <c r="AM278" s="10">
        <f t="shared" si="49"/>
        <v>0</v>
      </c>
      <c r="AN278" s="5">
        <f t="shared" si="50"/>
        <v>0</v>
      </c>
      <c r="AO278" s="5"/>
      <c r="AP278" s="5"/>
      <c r="AQ278" s="5"/>
      <c r="AR278" s="5"/>
      <c r="AS278" s="5"/>
      <c r="AT278" s="5">
        <f t="shared" si="51"/>
        <v>5.0042689999999999</v>
      </c>
      <c r="AU278" s="5">
        <f t="shared" si="52"/>
        <v>0.54268499999999997</v>
      </c>
      <c r="AV278" s="10">
        <f t="shared" si="53"/>
        <v>94.453046000000001</v>
      </c>
      <c r="AW278" s="48">
        <f t="shared" si="54"/>
        <v>100</v>
      </c>
    </row>
    <row r="279" spans="1:49" x14ac:dyDescent="0.3">
      <c r="A279" s="37" t="s">
        <v>1448</v>
      </c>
      <c r="B279" s="2">
        <f>'D. Nephelinite FC 10kbar'!A91</f>
        <v>85</v>
      </c>
      <c r="C279" s="2">
        <f>'D. Nephelinite FC 10kbar'!C91</f>
        <v>1230</v>
      </c>
      <c r="D279" s="2">
        <f>'D. Nephelinite FC 10kbar'!D91</f>
        <v>10000</v>
      </c>
      <c r="E279" s="5">
        <f>'B. LLD classification'!EA323</f>
        <v>2.7423177318017533</v>
      </c>
      <c r="F279" s="5">
        <f>'D. Nephelinite FC 10kbar'!L91</f>
        <v>0.41986400000000001</v>
      </c>
      <c r="G279" s="6">
        <f>'D. Nephelinite FC 10kbar'!N91</f>
        <v>94.227118000000004</v>
      </c>
      <c r="H279" s="7">
        <f t="shared" si="48"/>
        <v>5.7728819999999956</v>
      </c>
      <c r="I279" s="8">
        <f>'D. Nephelinite FC 10kbar'!R91</f>
        <v>40.296255000000002</v>
      </c>
      <c r="J279" s="9">
        <f>'D. Nephelinite FC 10kbar'!S91</f>
        <v>4.0892169999999997</v>
      </c>
      <c r="K279" s="9">
        <f>'D. Nephelinite FC 10kbar'!T91</f>
        <v>12.548603999999999</v>
      </c>
      <c r="L279" s="9">
        <f>'D. Nephelinite FC 10kbar'!U91</f>
        <v>1.387121</v>
      </c>
      <c r="M279" s="9">
        <f>'D. Nephelinite FC 10kbar'!V91</f>
        <v>10.477713</v>
      </c>
      <c r="N279" s="9">
        <f>'D. Nephelinite FC 10kbar'!W91</f>
        <v>0.23347799999999999</v>
      </c>
      <c r="O279" s="9">
        <f>'D. Nephelinite FC 10kbar'!X91</f>
        <v>6.3216780000000004</v>
      </c>
      <c r="P279" s="9">
        <f>'D. Nephelinite FC 10kbar'!Y91</f>
        <v>12.710607</v>
      </c>
      <c r="Q279" s="9">
        <f>'D. Nephelinite FC 10kbar'!Z91</f>
        <v>2.960931</v>
      </c>
      <c r="R279" s="9">
        <f>'D. Nephelinite FC 10kbar'!AA91</f>
        <v>2.6531639999999999</v>
      </c>
      <c r="S279" s="9">
        <f>'D. Nephelinite FC 10kbar'!AB91</f>
        <v>1.7691479999999999</v>
      </c>
      <c r="T279" s="9">
        <f>'D. Nephelinite FC 10kbar'!AC91</f>
        <v>4.5520839999999998</v>
      </c>
      <c r="U279" s="10">
        <f>'D. Nephelinite FC 10kbar'!AH91</f>
        <v>0</v>
      </c>
      <c r="V279" s="5">
        <f>'D. Nephelinite FC 10kbar'!AI91</f>
        <v>0</v>
      </c>
      <c r="W279" s="5"/>
      <c r="X279" s="5"/>
      <c r="Y279" s="5"/>
      <c r="Z279" s="5"/>
      <c r="AA279" s="5"/>
      <c r="AB279" s="5">
        <f>'D. Nephelinite FC 10kbar'!AJ91</f>
        <v>0.173765</v>
      </c>
      <c r="AC279" s="5">
        <f>'D. Nephelinite FC 10kbar'!AK91</f>
        <v>5.9185000000000001E-2</v>
      </c>
      <c r="AD279" s="10">
        <f>'D. Nephelinite FC 10kbar'!AL91</f>
        <v>0</v>
      </c>
      <c r="AE279" s="5">
        <f>'D. Nephelinite FC 10kbar'!AM91</f>
        <v>0</v>
      </c>
      <c r="AF279" s="5"/>
      <c r="AG279" s="5"/>
      <c r="AH279" s="5"/>
      <c r="AI279" s="5"/>
      <c r="AJ279" s="5"/>
      <c r="AK279" s="5">
        <f>'D. Nephelinite FC 10kbar'!AN91</f>
        <v>5.0022710000000004</v>
      </c>
      <c r="AL279" s="5">
        <f>'D. Nephelinite FC 10kbar'!AO91</f>
        <v>0.53766199999999997</v>
      </c>
      <c r="AM279" s="10">
        <f t="shared" si="49"/>
        <v>0</v>
      </c>
      <c r="AN279" s="5">
        <f t="shared" si="50"/>
        <v>0</v>
      </c>
      <c r="AO279" s="5"/>
      <c r="AP279" s="5"/>
      <c r="AQ279" s="5"/>
      <c r="AR279" s="5"/>
      <c r="AS279" s="5"/>
      <c r="AT279" s="5">
        <f t="shared" si="51"/>
        <v>5.1760360000000007</v>
      </c>
      <c r="AU279" s="5">
        <f t="shared" si="52"/>
        <v>0.59684700000000002</v>
      </c>
      <c r="AV279" s="10">
        <f t="shared" si="53"/>
        <v>94.227118000000004</v>
      </c>
      <c r="AW279" s="48">
        <f t="shared" si="54"/>
        <v>100.00000100000001</v>
      </c>
    </row>
    <row r="280" spans="1:49" x14ac:dyDescent="0.3">
      <c r="A280" s="37" t="s">
        <v>1448</v>
      </c>
      <c r="B280" s="2">
        <f>'D. Nephelinite FC 10kbar'!A92</f>
        <v>86</v>
      </c>
      <c r="C280" s="2">
        <f>'D. Nephelinite FC 10kbar'!C92</f>
        <v>1228</v>
      </c>
      <c r="D280" s="2">
        <f>'D. Nephelinite FC 10kbar'!D92</f>
        <v>10000</v>
      </c>
      <c r="E280" s="5">
        <f>'B. LLD classification'!EA324</f>
        <v>2.740994729545585</v>
      </c>
      <c r="F280" s="5">
        <f>'D. Nephelinite FC 10kbar'!L92</f>
        <v>0.431649</v>
      </c>
      <c r="G280" s="6">
        <f>'D. Nephelinite FC 10kbar'!N92</f>
        <v>94.005168999999995</v>
      </c>
      <c r="H280" s="7">
        <f t="shared" si="48"/>
        <v>5.9948310000000049</v>
      </c>
      <c r="I280" s="8">
        <f>'D. Nephelinite FC 10kbar'!R92</f>
        <v>40.391396</v>
      </c>
      <c r="J280" s="9">
        <f>'D. Nephelinite FC 10kbar'!S92</f>
        <v>4.0552999999999999</v>
      </c>
      <c r="K280" s="9">
        <f>'D. Nephelinite FC 10kbar'!T92</f>
        <v>12.564374000000001</v>
      </c>
      <c r="L280" s="9">
        <f>'D. Nephelinite FC 10kbar'!U92</f>
        <v>1.3557380000000001</v>
      </c>
      <c r="M280" s="9">
        <f>'D. Nephelinite FC 10kbar'!V92</f>
        <v>10.435889</v>
      </c>
      <c r="N280" s="9">
        <f>'D. Nephelinite FC 10kbar'!W92</f>
        <v>0.23402999999999999</v>
      </c>
      <c r="O280" s="9">
        <f>'D. Nephelinite FC 10kbar'!X92</f>
        <v>6.31576</v>
      </c>
      <c r="P280" s="9">
        <f>'D. Nephelinite FC 10kbar'!Y92</f>
        <v>12.709016999999999</v>
      </c>
      <c r="Q280" s="9">
        <f>'D. Nephelinite FC 10kbar'!Z92</f>
        <v>2.9679220000000002</v>
      </c>
      <c r="R280" s="9">
        <f>'D. Nephelinite FC 10kbar'!AA92</f>
        <v>2.6594280000000001</v>
      </c>
      <c r="S280" s="9">
        <f>'D. Nephelinite FC 10kbar'!AB92</f>
        <v>1.7493300000000001</v>
      </c>
      <c r="T280" s="9">
        <f>'D. Nephelinite FC 10kbar'!AC92</f>
        <v>4.5618160000000003</v>
      </c>
      <c r="U280" s="10">
        <f>'D. Nephelinite FC 10kbar'!AH92</f>
        <v>0</v>
      </c>
      <c r="V280" s="5">
        <f>'D. Nephelinite FC 10kbar'!AI92</f>
        <v>0</v>
      </c>
      <c r="W280" s="5"/>
      <c r="X280" s="5"/>
      <c r="Y280" s="5"/>
      <c r="Z280" s="5"/>
      <c r="AA280" s="5"/>
      <c r="AB280" s="5">
        <f>'D. Nephelinite FC 10kbar'!AJ92</f>
        <v>0.17073099999999999</v>
      </c>
      <c r="AC280" s="5">
        <f>'D. Nephelinite FC 10kbar'!AK92</f>
        <v>5.824E-2</v>
      </c>
      <c r="AD280" s="10">
        <f>'D. Nephelinite FC 10kbar'!AL92</f>
        <v>0</v>
      </c>
      <c r="AE280" s="5">
        <f>'D. Nephelinite FC 10kbar'!AM92</f>
        <v>0</v>
      </c>
      <c r="AF280" s="5"/>
      <c r="AG280" s="5"/>
      <c r="AH280" s="5"/>
      <c r="AI280" s="5"/>
      <c r="AJ280" s="5"/>
      <c r="AK280" s="5">
        <f>'D. Nephelinite FC 10kbar'!AN92</f>
        <v>5.1740370000000002</v>
      </c>
      <c r="AL280" s="5">
        <f>'D. Nephelinite FC 10kbar'!AO92</f>
        <v>0.59182299999999999</v>
      </c>
      <c r="AM280" s="10">
        <f t="shared" si="49"/>
        <v>0</v>
      </c>
      <c r="AN280" s="5">
        <f t="shared" si="50"/>
        <v>0</v>
      </c>
      <c r="AO280" s="5"/>
      <c r="AP280" s="5"/>
      <c r="AQ280" s="5"/>
      <c r="AR280" s="5"/>
      <c r="AS280" s="5"/>
      <c r="AT280" s="5">
        <f t="shared" si="51"/>
        <v>5.3447680000000002</v>
      </c>
      <c r="AU280" s="5">
        <f t="shared" si="52"/>
        <v>0.65006299999999995</v>
      </c>
      <c r="AV280" s="10">
        <f t="shared" si="53"/>
        <v>94.005168999999995</v>
      </c>
      <c r="AW280" s="48">
        <f t="shared" si="54"/>
        <v>100</v>
      </c>
    </row>
    <row r="281" spans="1:49" x14ac:dyDescent="0.3">
      <c r="A281" s="37" t="s">
        <v>1448</v>
      </c>
      <c r="B281" s="2">
        <f>'D. Nephelinite FC 10kbar'!A93</f>
        <v>87</v>
      </c>
      <c r="C281" s="2">
        <f>'D. Nephelinite FC 10kbar'!C93</f>
        <v>1226</v>
      </c>
      <c r="D281" s="2">
        <f>'D. Nephelinite FC 10kbar'!D93</f>
        <v>10000</v>
      </c>
      <c r="E281" s="5">
        <f>'B. LLD classification'!EA325</f>
        <v>2.7396976598580491</v>
      </c>
      <c r="F281" s="5">
        <f>'D. Nephelinite FC 10kbar'!L93</f>
        <v>0.443384</v>
      </c>
      <c r="G281" s="6">
        <f>'D. Nephelinite FC 10kbar'!N93</f>
        <v>93.787116999999995</v>
      </c>
      <c r="H281" s="7">
        <f t="shared" si="48"/>
        <v>6.212883000000005</v>
      </c>
      <c r="I281" s="8">
        <f>'D. Nephelinite FC 10kbar'!R93</f>
        <v>40.485304999999997</v>
      </c>
      <c r="J281" s="9">
        <f>'D. Nephelinite FC 10kbar'!S93</f>
        <v>4.0217489999999998</v>
      </c>
      <c r="K281" s="9">
        <f>'D. Nephelinite FC 10kbar'!T93</f>
        <v>12.579928000000001</v>
      </c>
      <c r="L281" s="9">
        <f>'D. Nephelinite FC 10kbar'!U93</f>
        <v>1.3249169999999999</v>
      </c>
      <c r="M281" s="9">
        <f>'D. Nephelinite FC 10kbar'!V93</f>
        <v>10.394551</v>
      </c>
      <c r="N281" s="9">
        <f>'D. Nephelinite FC 10kbar'!W93</f>
        <v>0.234574</v>
      </c>
      <c r="O281" s="9">
        <f>'D. Nephelinite FC 10kbar'!X93</f>
        <v>6.3099100000000004</v>
      </c>
      <c r="P281" s="9">
        <f>'D. Nephelinite FC 10kbar'!Y93</f>
        <v>12.707444000000001</v>
      </c>
      <c r="Q281" s="9">
        <f>'D. Nephelinite FC 10kbar'!Z93</f>
        <v>2.9748220000000001</v>
      </c>
      <c r="R281" s="9">
        <f>'D. Nephelinite FC 10kbar'!AA93</f>
        <v>2.6656110000000002</v>
      </c>
      <c r="S281" s="9">
        <f>'D. Nephelinite FC 10kbar'!AB93</f>
        <v>1.729765</v>
      </c>
      <c r="T281" s="9">
        <f>'D. Nephelinite FC 10kbar'!AC93</f>
        <v>4.5714230000000002</v>
      </c>
      <c r="U281" s="10">
        <f>'D. Nephelinite FC 10kbar'!AH93</f>
        <v>0</v>
      </c>
      <c r="V281" s="5">
        <f>'D. Nephelinite FC 10kbar'!AI93</f>
        <v>0</v>
      </c>
      <c r="W281" s="5"/>
      <c r="X281" s="5"/>
      <c r="Y281" s="5"/>
      <c r="Z281" s="5"/>
      <c r="AA281" s="5"/>
      <c r="AB281" s="5">
        <f>'D. Nephelinite FC 10kbar'!AJ93</f>
        <v>0.16776199999999999</v>
      </c>
      <c r="AC281" s="5">
        <f>'D. Nephelinite FC 10kbar'!AK93</f>
        <v>5.7312000000000002E-2</v>
      </c>
      <c r="AD281" s="10">
        <f>'D. Nephelinite FC 10kbar'!AL93</f>
        <v>0</v>
      </c>
      <c r="AE281" s="5">
        <f>'D. Nephelinite FC 10kbar'!AM93</f>
        <v>0</v>
      </c>
      <c r="AF281" s="5"/>
      <c r="AG281" s="5"/>
      <c r="AH281" s="5"/>
      <c r="AI281" s="5"/>
      <c r="AJ281" s="5"/>
      <c r="AK281" s="5">
        <f>'D. Nephelinite FC 10kbar'!AN93</f>
        <v>5.3427699999999998</v>
      </c>
      <c r="AL281" s="5">
        <f>'D. Nephelinite FC 10kbar'!AO93</f>
        <v>0.64503999999999995</v>
      </c>
      <c r="AM281" s="10">
        <f t="shared" si="49"/>
        <v>0</v>
      </c>
      <c r="AN281" s="5">
        <f t="shared" si="50"/>
        <v>0</v>
      </c>
      <c r="AO281" s="5"/>
      <c r="AP281" s="5"/>
      <c r="AQ281" s="5"/>
      <c r="AR281" s="5"/>
      <c r="AS281" s="5"/>
      <c r="AT281" s="5">
        <f t="shared" si="51"/>
        <v>5.5105319999999995</v>
      </c>
      <c r="AU281" s="5">
        <f t="shared" si="52"/>
        <v>0.70235199999999998</v>
      </c>
      <c r="AV281" s="10">
        <f t="shared" si="53"/>
        <v>93.787116999999995</v>
      </c>
      <c r="AW281" s="48">
        <f t="shared" si="54"/>
        <v>100.000001</v>
      </c>
    </row>
    <row r="282" spans="1:49" x14ac:dyDescent="0.3">
      <c r="A282" s="37" t="s">
        <v>1448</v>
      </c>
      <c r="B282" s="2">
        <f>'D. Nephelinite FC 10kbar'!A94</f>
        <v>88</v>
      </c>
      <c r="C282" s="2">
        <f>'D. Nephelinite FC 10kbar'!C94</f>
        <v>1224</v>
      </c>
      <c r="D282" s="2">
        <f>'D. Nephelinite FC 10kbar'!D94</f>
        <v>10000</v>
      </c>
      <c r="E282" s="5">
        <f>'B. LLD classification'!EA326</f>
        <v>2.7384262939014792</v>
      </c>
      <c r="F282" s="5">
        <f>'D. Nephelinite FC 10kbar'!L94</f>
        <v>0.45506999999999997</v>
      </c>
      <c r="G282" s="6">
        <f>'D. Nephelinite FC 10kbar'!N94</f>
        <v>93.572879</v>
      </c>
      <c r="H282" s="7">
        <f t="shared" si="48"/>
        <v>6.4271209999999996</v>
      </c>
      <c r="I282" s="8">
        <f>'D. Nephelinite FC 10kbar'!R94</f>
        <v>40.577997000000003</v>
      </c>
      <c r="J282" s="9">
        <f>'D. Nephelinite FC 10kbar'!S94</f>
        <v>3.9885579999999998</v>
      </c>
      <c r="K282" s="9">
        <f>'D. Nephelinite FC 10kbar'!T94</f>
        <v>12.595269999999999</v>
      </c>
      <c r="L282" s="9">
        <f>'D. Nephelinite FC 10kbar'!U94</f>
        <v>1.294654</v>
      </c>
      <c r="M282" s="9">
        <f>'D. Nephelinite FC 10kbar'!V94</f>
        <v>10.353691</v>
      </c>
      <c r="N282" s="9">
        <f>'D. Nephelinite FC 10kbar'!W94</f>
        <v>0.23511099999999999</v>
      </c>
      <c r="O282" s="9">
        <f>'D. Nephelinite FC 10kbar'!X94</f>
        <v>6.3041289999999996</v>
      </c>
      <c r="P282" s="9">
        <f>'D. Nephelinite FC 10kbar'!Y94</f>
        <v>12.705888</v>
      </c>
      <c r="Q282" s="9">
        <f>'D. Nephelinite FC 10kbar'!Z94</f>
        <v>2.981633</v>
      </c>
      <c r="R282" s="9">
        <f>'D. Nephelinite FC 10kbar'!AA94</f>
        <v>2.6717140000000001</v>
      </c>
      <c r="S282" s="9">
        <f>'D. Nephelinite FC 10kbar'!AB94</f>
        <v>1.7104520000000001</v>
      </c>
      <c r="T282" s="9">
        <f>'D. Nephelinite FC 10kbar'!AC94</f>
        <v>4.5809040000000003</v>
      </c>
      <c r="U282" s="10">
        <f>'D. Nephelinite FC 10kbar'!AH94</f>
        <v>0</v>
      </c>
      <c r="V282" s="5">
        <f>'D. Nephelinite FC 10kbar'!AI94</f>
        <v>0</v>
      </c>
      <c r="W282" s="5"/>
      <c r="X282" s="5"/>
      <c r="Y282" s="5"/>
      <c r="Z282" s="5"/>
      <c r="AA282" s="5"/>
      <c r="AB282" s="5">
        <f>'D. Nephelinite FC 10kbar'!AJ94</f>
        <v>0.164856</v>
      </c>
      <c r="AC282" s="5">
        <f>'D. Nephelinite FC 10kbar'!AK94</f>
        <v>5.6403000000000002E-2</v>
      </c>
      <c r="AD282" s="10">
        <f>'D. Nephelinite FC 10kbar'!AL94</f>
        <v>0</v>
      </c>
      <c r="AE282" s="5">
        <f>'D. Nephelinite FC 10kbar'!AM94</f>
        <v>0</v>
      </c>
      <c r="AF282" s="5"/>
      <c r="AG282" s="5"/>
      <c r="AH282" s="5"/>
      <c r="AI282" s="5"/>
      <c r="AJ282" s="5"/>
      <c r="AK282" s="5">
        <f>'D. Nephelinite FC 10kbar'!AN94</f>
        <v>5.5085329999999999</v>
      </c>
      <c r="AL282" s="5">
        <f>'D. Nephelinite FC 10kbar'!AO94</f>
        <v>0.69732899999999998</v>
      </c>
      <c r="AM282" s="10">
        <f t="shared" si="49"/>
        <v>0</v>
      </c>
      <c r="AN282" s="5">
        <f t="shared" si="50"/>
        <v>0</v>
      </c>
      <c r="AO282" s="5"/>
      <c r="AP282" s="5"/>
      <c r="AQ282" s="5"/>
      <c r="AR282" s="5"/>
      <c r="AS282" s="5"/>
      <c r="AT282" s="5">
        <f t="shared" si="51"/>
        <v>5.6733890000000002</v>
      </c>
      <c r="AU282" s="5">
        <f t="shared" si="52"/>
        <v>0.75373199999999996</v>
      </c>
      <c r="AV282" s="10">
        <f t="shared" si="53"/>
        <v>93.572879</v>
      </c>
      <c r="AW282" s="48">
        <f t="shared" si="54"/>
        <v>100</v>
      </c>
    </row>
    <row r="283" spans="1:49" x14ac:dyDescent="0.3">
      <c r="A283" s="37" t="s">
        <v>1448</v>
      </c>
      <c r="B283" s="2">
        <f>'D. Nephelinite FC 10kbar'!A95</f>
        <v>89</v>
      </c>
      <c r="C283" s="2">
        <f>'D. Nephelinite FC 10kbar'!C95</f>
        <v>1222</v>
      </c>
      <c r="D283" s="2">
        <f>'D. Nephelinite FC 10kbar'!D95</f>
        <v>10000</v>
      </c>
      <c r="E283" s="5">
        <f>'B. LLD classification'!EA327</f>
        <v>2.737180068852096</v>
      </c>
      <c r="F283" s="5">
        <f>'D. Nephelinite FC 10kbar'!L95</f>
        <v>0.46670899999999998</v>
      </c>
      <c r="G283" s="6">
        <f>'D. Nephelinite FC 10kbar'!N95</f>
        <v>93.362375</v>
      </c>
      <c r="H283" s="7">
        <f t="shared" si="48"/>
        <v>6.6376249999999999</v>
      </c>
      <c r="I283" s="8">
        <f>'D. Nephelinite FC 10kbar'!R95</f>
        <v>40.669488000000001</v>
      </c>
      <c r="J283" s="9">
        <f>'D. Nephelinite FC 10kbar'!S95</f>
        <v>3.9557199999999999</v>
      </c>
      <c r="K283" s="9">
        <f>'D. Nephelinite FC 10kbar'!T95</f>
        <v>12.610401</v>
      </c>
      <c r="L283" s="9">
        <f>'D. Nephelinite FC 10kbar'!U95</f>
        <v>1.264942</v>
      </c>
      <c r="M283" s="9">
        <f>'D. Nephelinite FC 10kbar'!V95</f>
        <v>10.313302</v>
      </c>
      <c r="N283" s="9">
        <f>'D. Nephelinite FC 10kbar'!W95</f>
        <v>0.23564099999999999</v>
      </c>
      <c r="O283" s="9">
        <f>'D. Nephelinite FC 10kbar'!X95</f>
        <v>6.298413</v>
      </c>
      <c r="P283" s="9">
        <f>'D. Nephelinite FC 10kbar'!Y95</f>
        <v>12.70435</v>
      </c>
      <c r="Q283" s="9">
        <f>'D. Nephelinite FC 10kbar'!Z95</f>
        <v>2.988356</v>
      </c>
      <c r="R283" s="9">
        <f>'D. Nephelinite FC 10kbar'!AA95</f>
        <v>2.6777380000000002</v>
      </c>
      <c r="S283" s="9">
        <f>'D. Nephelinite FC 10kbar'!AB95</f>
        <v>1.691387</v>
      </c>
      <c r="T283" s="9">
        <f>'D. Nephelinite FC 10kbar'!AC95</f>
        <v>4.5902630000000002</v>
      </c>
      <c r="U283" s="10">
        <f>'D. Nephelinite FC 10kbar'!AH95</f>
        <v>0</v>
      </c>
      <c r="V283" s="5">
        <f>'D. Nephelinite FC 10kbar'!AI95</f>
        <v>0</v>
      </c>
      <c r="W283" s="5"/>
      <c r="X283" s="5"/>
      <c r="Y283" s="5"/>
      <c r="Z283" s="5"/>
      <c r="AA283" s="5"/>
      <c r="AB283" s="5">
        <f>'D. Nephelinite FC 10kbar'!AJ95</f>
        <v>0.16201399999999999</v>
      </c>
      <c r="AC283" s="5">
        <f>'D. Nephelinite FC 10kbar'!AK95</f>
        <v>5.5510999999999998E-2</v>
      </c>
      <c r="AD283" s="10">
        <f>'D. Nephelinite FC 10kbar'!AL95</f>
        <v>0</v>
      </c>
      <c r="AE283" s="5">
        <f>'D. Nephelinite FC 10kbar'!AM95</f>
        <v>0</v>
      </c>
      <c r="AF283" s="5"/>
      <c r="AG283" s="5"/>
      <c r="AH283" s="5"/>
      <c r="AI283" s="5"/>
      <c r="AJ283" s="5"/>
      <c r="AK283" s="5">
        <f>'D. Nephelinite FC 10kbar'!AN95</f>
        <v>5.6713909999999998</v>
      </c>
      <c r="AL283" s="5">
        <f>'D. Nephelinite FC 10kbar'!AO95</f>
        <v>0.74870899999999996</v>
      </c>
      <c r="AM283" s="10">
        <f t="shared" si="49"/>
        <v>0</v>
      </c>
      <c r="AN283" s="5">
        <f t="shared" si="50"/>
        <v>0</v>
      </c>
      <c r="AO283" s="5"/>
      <c r="AP283" s="5"/>
      <c r="AQ283" s="5"/>
      <c r="AR283" s="5"/>
      <c r="AS283" s="5"/>
      <c r="AT283" s="5">
        <f t="shared" si="51"/>
        <v>5.833405</v>
      </c>
      <c r="AU283" s="5">
        <f t="shared" si="52"/>
        <v>0.80421999999999993</v>
      </c>
      <c r="AV283" s="10">
        <f t="shared" si="53"/>
        <v>93.362375</v>
      </c>
      <c r="AW283" s="48">
        <f t="shared" si="54"/>
        <v>100</v>
      </c>
    </row>
    <row r="284" spans="1:49" x14ac:dyDescent="0.3">
      <c r="A284" s="37" t="s">
        <v>1448</v>
      </c>
      <c r="B284" s="2">
        <f>'D. Nephelinite FC 10kbar'!A96</f>
        <v>90</v>
      </c>
      <c r="C284" s="2">
        <f>'D. Nephelinite FC 10kbar'!C96</f>
        <v>1220</v>
      </c>
      <c r="D284" s="2">
        <f>'D. Nephelinite FC 10kbar'!D96</f>
        <v>10000</v>
      </c>
      <c r="E284" s="5">
        <f>'B. LLD classification'!EA328</f>
        <v>2.7359586639991837</v>
      </c>
      <c r="F284" s="5">
        <f>'D. Nephelinite FC 10kbar'!L96</f>
        <v>0.4783</v>
      </c>
      <c r="G284" s="6">
        <f>'D. Nephelinite FC 10kbar'!N96</f>
        <v>93.155525999999995</v>
      </c>
      <c r="H284" s="7">
        <f t="shared" si="48"/>
        <v>6.8444740000000053</v>
      </c>
      <c r="I284" s="8">
        <f>'D. Nephelinite FC 10kbar'!R96</f>
        <v>40.759793000000002</v>
      </c>
      <c r="J284" s="9">
        <f>'D. Nephelinite FC 10kbar'!S96</f>
        <v>3.9232300000000002</v>
      </c>
      <c r="K284" s="9">
        <f>'D. Nephelinite FC 10kbar'!T96</f>
        <v>12.625324000000001</v>
      </c>
      <c r="L284" s="9">
        <f>'D. Nephelinite FC 10kbar'!U96</f>
        <v>1.2357739999999999</v>
      </c>
      <c r="M284" s="9">
        <f>'D. Nephelinite FC 10kbar'!V96</f>
        <v>10.273377999999999</v>
      </c>
      <c r="N284" s="9">
        <f>'D. Nephelinite FC 10kbar'!W96</f>
        <v>0.23616400000000001</v>
      </c>
      <c r="O284" s="9">
        <f>'D. Nephelinite FC 10kbar'!X96</f>
        <v>6.2927619999999997</v>
      </c>
      <c r="P284" s="9">
        <f>'D. Nephelinite FC 10kbar'!Y96</f>
        <v>12.702830000000001</v>
      </c>
      <c r="Q284" s="9">
        <f>'D. Nephelinite FC 10kbar'!Z96</f>
        <v>2.9949910000000002</v>
      </c>
      <c r="R284" s="9">
        <f>'D. Nephelinite FC 10kbar'!AA96</f>
        <v>2.683684</v>
      </c>
      <c r="S284" s="9">
        <f>'D. Nephelinite FC 10kbar'!AB96</f>
        <v>1.6725680000000001</v>
      </c>
      <c r="T284" s="9">
        <f>'D. Nephelinite FC 10kbar'!AC96</f>
        <v>4.5995010000000001</v>
      </c>
      <c r="U284" s="10">
        <f>'D. Nephelinite FC 10kbar'!AH96</f>
        <v>0</v>
      </c>
      <c r="V284" s="5">
        <f>'D. Nephelinite FC 10kbar'!AI96</f>
        <v>0</v>
      </c>
      <c r="W284" s="5"/>
      <c r="X284" s="5"/>
      <c r="Y284" s="5"/>
      <c r="Z284" s="5"/>
      <c r="AA284" s="5"/>
      <c r="AB284" s="5">
        <f>'D. Nephelinite FC 10kbar'!AJ96</f>
        <v>0.15923300000000001</v>
      </c>
      <c r="AC284" s="5">
        <f>'D. Nephelinite FC 10kbar'!AK96</f>
        <v>5.4635999999999997E-2</v>
      </c>
      <c r="AD284" s="10">
        <f>'D. Nephelinite FC 10kbar'!AL96</f>
        <v>0</v>
      </c>
      <c r="AE284" s="5">
        <f>'D. Nephelinite FC 10kbar'!AM96</f>
        <v>0</v>
      </c>
      <c r="AF284" s="5"/>
      <c r="AG284" s="5"/>
      <c r="AH284" s="5"/>
      <c r="AI284" s="5"/>
      <c r="AJ284" s="5"/>
      <c r="AK284" s="5">
        <f>'D. Nephelinite FC 10kbar'!AN96</f>
        <v>5.8314079999999997</v>
      </c>
      <c r="AL284" s="5">
        <f>'D. Nephelinite FC 10kbar'!AO96</f>
        <v>0.79919700000000005</v>
      </c>
      <c r="AM284" s="10">
        <f t="shared" si="49"/>
        <v>0</v>
      </c>
      <c r="AN284" s="5">
        <f t="shared" si="50"/>
        <v>0</v>
      </c>
      <c r="AO284" s="5"/>
      <c r="AP284" s="5"/>
      <c r="AQ284" s="5"/>
      <c r="AR284" s="5"/>
      <c r="AS284" s="5"/>
      <c r="AT284" s="5">
        <f t="shared" si="51"/>
        <v>5.9906410000000001</v>
      </c>
      <c r="AU284" s="5">
        <f t="shared" si="52"/>
        <v>0.85383300000000006</v>
      </c>
      <c r="AV284" s="10">
        <f t="shared" si="53"/>
        <v>93.155525999999995</v>
      </c>
      <c r="AW284" s="48">
        <f t="shared" si="54"/>
        <v>100</v>
      </c>
    </row>
    <row r="285" spans="1:49" x14ac:dyDescent="0.3">
      <c r="A285" s="37" t="s">
        <v>1448</v>
      </c>
      <c r="B285" s="2">
        <f>'D. Nephelinite FC 10kbar'!A97</f>
        <v>91</v>
      </c>
      <c r="C285" s="2">
        <f>'D. Nephelinite FC 10kbar'!C97</f>
        <v>1218</v>
      </c>
      <c r="D285" s="2">
        <f>'D. Nephelinite FC 10kbar'!D97</f>
        <v>10000</v>
      </c>
      <c r="E285" s="5">
        <f>'B. LLD classification'!EA329</f>
        <v>2.7347617250892751</v>
      </c>
      <c r="F285" s="5">
        <f>'D. Nephelinite FC 10kbar'!L97</f>
        <v>0.489846</v>
      </c>
      <c r="G285" s="6">
        <f>'D. Nephelinite FC 10kbar'!N97</f>
        <v>92.952253999999996</v>
      </c>
      <c r="H285" s="7">
        <f t="shared" si="48"/>
        <v>7.0477460000000036</v>
      </c>
      <c r="I285" s="8">
        <f>'D. Nephelinite FC 10kbar'!R97</f>
        <v>40.848928999999998</v>
      </c>
      <c r="J285" s="9">
        <f>'D. Nephelinite FC 10kbar'!S97</f>
        <v>3.8910830000000001</v>
      </c>
      <c r="K285" s="9">
        <f>'D. Nephelinite FC 10kbar'!T97</f>
        <v>12.640041999999999</v>
      </c>
      <c r="L285" s="9">
        <f>'D. Nephelinite FC 10kbar'!U97</f>
        <v>1.2071449999999999</v>
      </c>
      <c r="M285" s="9">
        <f>'D. Nephelinite FC 10kbar'!V97</f>
        <v>10.233911000000001</v>
      </c>
      <c r="N285" s="9">
        <f>'D. Nephelinite FC 10kbar'!W97</f>
        <v>0.236681</v>
      </c>
      <c r="O285" s="9">
        <f>'D. Nephelinite FC 10kbar'!X97</f>
        <v>6.2871730000000001</v>
      </c>
      <c r="P285" s="9">
        <f>'D. Nephelinite FC 10kbar'!Y97</f>
        <v>12.701331</v>
      </c>
      <c r="Q285" s="9">
        <f>'D. Nephelinite FC 10kbar'!Z97</f>
        <v>3.001541</v>
      </c>
      <c r="R285" s="9">
        <f>'D. Nephelinite FC 10kbar'!AA97</f>
        <v>2.6895530000000001</v>
      </c>
      <c r="S285" s="9">
        <f>'D. Nephelinite FC 10kbar'!AB97</f>
        <v>1.653993</v>
      </c>
      <c r="T285" s="9">
        <f>'D. Nephelinite FC 10kbar'!AC97</f>
        <v>4.608619</v>
      </c>
      <c r="U285" s="10">
        <f>'D. Nephelinite FC 10kbar'!AH97</f>
        <v>0</v>
      </c>
      <c r="V285" s="5">
        <f>'D. Nephelinite FC 10kbar'!AI97</f>
        <v>0</v>
      </c>
      <c r="W285" s="5"/>
      <c r="X285" s="5"/>
      <c r="Y285" s="5"/>
      <c r="Z285" s="5"/>
      <c r="AA285" s="5"/>
      <c r="AB285" s="5">
        <f>'D. Nephelinite FC 10kbar'!AJ97</f>
        <v>0.15651499999999999</v>
      </c>
      <c r="AC285" s="5">
        <f>'D. Nephelinite FC 10kbar'!AK97</f>
        <v>5.3779E-2</v>
      </c>
      <c r="AD285" s="10">
        <f>'D. Nephelinite FC 10kbar'!AL97</f>
        <v>0</v>
      </c>
      <c r="AE285" s="5">
        <f>'D. Nephelinite FC 10kbar'!AM97</f>
        <v>0</v>
      </c>
      <c r="AF285" s="5"/>
      <c r="AG285" s="5"/>
      <c r="AH285" s="5"/>
      <c r="AI285" s="5"/>
      <c r="AJ285" s="5"/>
      <c r="AK285" s="5">
        <f>'D. Nephelinite FC 10kbar'!AN97</f>
        <v>5.9886429999999997</v>
      </c>
      <c r="AL285" s="5">
        <f>'D. Nephelinite FC 10kbar'!AO97</f>
        <v>0.84880999999999995</v>
      </c>
      <c r="AM285" s="10">
        <f t="shared" si="49"/>
        <v>0</v>
      </c>
      <c r="AN285" s="5">
        <f t="shared" si="50"/>
        <v>0</v>
      </c>
      <c r="AO285" s="5"/>
      <c r="AP285" s="5"/>
      <c r="AQ285" s="5"/>
      <c r="AR285" s="5"/>
      <c r="AS285" s="5"/>
      <c r="AT285" s="5">
        <f t="shared" si="51"/>
        <v>6.1451579999999995</v>
      </c>
      <c r="AU285" s="5">
        <f t="shared" si="52"/>
        <v>0.90258899999999997</v>
      </c>
      <c r="AV285" s="10">
        <f t="shared" si="53"/>
        <v>92.952253999999996</v>
      </c>
      <c r="AW285" s="48">
        <f t="shared" si="54"/>
        <v>100.000001</v>
      </c>
    </row>
    <row r="286" spans="1:49" x14ac:dyDescent="0.3">
      <c r="A286" s="37" t="s">
        <v>1448</v>
      </c>
      <c r="B286" s="2">
        <f>'D. Nephelinite FC 10kbar'!A98</f>
        <v>92</v>
      </c>
      <c r="C286" s="2">
        <f>'D. Nephelinite FC 10kbar'!C98</f>
        <v>1216</v>
      </c>
      <c r="D286" s="2">
        <f>'D. Nephelinite FC 10kbar'!D98</f>
        <v>10000</v>
      </c>
      <c r="E286" s="5">
        <f>'B. LLD classification'!EA330</f>
        <v>2.7335888766454368</v>
      </c>
      <c r="F286" s="5">
        <f>'D. Nephelinite FC 10kbar'!L98</f>
        <v>0.50134599999999996</v>
      </c>
      <c r="G286" s="6">
        <f>'D. Nephelinite FC 10kbar'!N98</f>
        <v>92.752480000000006</v>
      </c>
      <c r="H286" s="7">
        <f t="shared" si="48"/>
        <v>7.2475199999999944</v>
      </c>
      <c r="I286" s="8">
        <f>'D. Nephelinite FC 10kbar'!R98</f>
        <v>40.936911000000002</v>
      </c>
      <c r="J286" s="9">
        <f>'D. Nephelinite FC 10kbar'!S98</f>
        <v>3.8592719999999998</v>
      </c>
      <c r="K286" s="9">
        <f>'D. Nephelinite FC 10kbar'!T98</f>
        <v>12.654558</v>
      </c>
      <c r="L286" s="9">
        <f>'D. Nephelinite FC 10kbar'!U98</f>
        <v>1.179047</v>
      </c>
      <c r="M286" s="9">
        <f>'D. Nephelinite FC 10kbar'!V98</f>
        <v>10.194895000000001</v>
      </c>
      <c r="N286" s="9">
        <f>'D. Nephelinite FC 10kbar'!W98</f>
        <v>0.23719000000000001</v>
      </c>
      <c r="O286" s="9">
        <f>'D. Nephelinite FC 10kbar'!X98</f>
        <v>6.2816470000000004</v>
      </c>
      <c r="P286" s="9">
        <f>'D. Nephelinite FC 10kbar'!Y98</f>
        <v>12.699852</v>
      </c>
      <c r="Q286" s="9">
        <f>'D. Nephelinite FC 10kbar'!Z98</f>
        <v>3.008006</v>
      </c>
      <c r="R286" s="9">
        <f>'D. Nephelinite FC 10kbar'!AA98</f>
        <v>2.6953459999999998</v>
      </c>
      <c r="S286" s="9">
        <f>'D. Nephelinite FC 10kbar'!AB98</f>
        <v>1.635659</v>
      </c>
      <c r="T286" s="9">
        <f>'D. Nephelinite FC 10kbar'!AC98</f>
        <v>4.6176180000000002</v>
      </c>
      <c r="U286" s="10">
        <f>'D. Nephelinite FC 10kbar'!AH98</f>
        <v>0</v>
      </c>
      <c r="V286" s="5">
        <f>'D. Nephelinite FC 10kbar'!AI98</f>
        <v>0</v>
      </c>
      <c r="W286" s="5"/>
      <c r="X286" s="5"/>
      <c r="Y286" s="5"/>
      <c r="Z286" s="5"/>
      <c r="AA286" s="5"/>
      <c r="AB286" s="5">
        <f>'D. Nephelinite FC 10kbar'!AJ98</f>
        <v>0.15385599999999999</v>
      </c>
      <c r="AC286" s="5">
        <f>'D. Nephelinite FC 10kbar'!AK98</f>
        <v>5.2936999999999998E-2</v>
      </c>
      <c r="AD286" s="10">
        <f>'D. Nephelinite FC 10kbar'!AL98</f>
        <v>0</v>
      </c>
      <c r="AE286" s="5">
        <f>'D. Nephelinite FC 10kbar'!AM98</f>
        <v>0</v>
      </c>
      <c r="AF286" s="5"/>
      <c r="AG286" s="5"/>
      <c r="AH286" s="5"/>
      <c r="AI286" s="5"/>
      <c r="AJ286" s="5"/>
      <c r="AK286" s="5">
        <f>'D. Nephelinite FC 10kbar'!AN98</f>
        <v>6.1431610000000001</v>
      </c>
      <c r="AL286" s="5">
        <f>'D. Nephelinite FC 10kbar'!AO98</f>
        <v>0.89756499999999995</v>
      </c>
      <c r="AM286" s="10">
        <f t="shared" si="49"/>
        <v>0</v>
      </c>
      <c r="AN286" s="5">
        <f t="shared" si="50"/>
        <v>0</v>
      </c>
      <c r="AO286" s="5"/>
      <c r="AP286" s="5"/>
      <c r="AQ286" s="5"/>
      <c r="AR286" s="5"/>
      <c r="AS286" s="5"/>
      <c r="AT286" s="5">
        <f t="shared" si="51"/>
        <v>6.2970170000000003</v>
      </c>
      <c r="AU286" s="5">
        <f t="shared" si="52"/>
        <v>0.95050199999999996</v>
      </c>
      <c r="AV286" s="10">
        <f t="shared" si="53"/>
        <v>92.752480000000006</v>
      </c>
      <c r="AW286" s="48">
        <f t="shared" si="54"/>
        <v>99.999999000000003</v>
      </c>
    </row>
    <row r="287" spans="1:49" x14ac:dyDescent="0.3">
      <c r="A287" s="37" t="s">
        <v>1448</v>
      </c>
      <c r="B287" s="2">
        <f>'D. Nephelinite FC 10kbar'!A99</f>
        <v>93</v>
      </c>
      <c r="C287" s="2">
        <f>'D. Nephelinite FC 10kbar'!C99</f>
        <v>1214</v>
      </c>
      <c r="D287" s="2">
        <f>'D. Nephelinite FC 10kbar'!D99</f>
        <v>10000</v>
      </c>
      <c r="E287" s="5">
        <f>'B. LLD classification'!EA331</f>
        <v>2.7324396080259921</v>
      </c>
      <c r="F287" s="5">
        <f>'D. Nephelinite FC 10kbar'!L99</f>
        <v>0.51280199999999998</v>
      </c>
      <c r="G287" s="6">
        <f>'D. Nephelinite FC 10kbar'!N99</f>
        <v>92.556129999999996</v>
      </c>
      <c r="H287" s="7">
        <f t="shared" si="48"/>
        <v>7.443870000000004</v>
      </c>
      <c r="I287" s="8">
        <f>'D. Nephelinite FC 10kbar'!R99</f>
        <v>41.023755000000001</v>
      </c>
      <c r="J287" s="9">
        <f>'D. Nephelinite FC 10kbar'!S99</f>
        <v>3.8277909999999999</v>
      </c>
      <c r="K287" s="9">
        <f>'D. Nephelinite FC 10kbar'!T99</f>
        <v>12.668873</v>
      </c>
      <c r="L287" s="9">
        <f>'D. Nephelinite FC 10kbar'!U99</f>
        <v>1.1514740000000001</v>
      </c>
      <c r="M287" s="9">
        <f>'D. Nephelinite FC 10kbar'!V99</f>
        <v>10.156321999999999</v>
      </c>
      <c r="N287" s="9">
        <f>'D. Nephelinite FC 10kbar'!W99</f>
        <v>0.23769399999999999</v>
      </c>
      <c r="O287" s="9">
        <f>'D. Nephelinite FC 10kbar'!X99</f>
        <v>6.2761810000000002</v>
      </c>
      <c r="P287" s="9">
        <f>'D. Nephelinite FC 10kbar'!Y99</f>
        <v>12.698394</v>
      </c>
      <c r="Q287" s="9">
        <f>'D. Nephelinite FC 10kbar'!Z99</f>
        <v>3.0143870000000001</v>
      </c>
      <c r="R287" s="9">
        <f>'D. Nephelinite FC 10kbar'!AA99</f>
        <v>2.7010640000000001</v>
      </c>
      <c r="S287" s="9">
        <f>'D. Nephelinite FC 10kbar'!AB99</f>
        <v>1.617564</v>
      </c>
      <c r="T287" s="9">
        <f>'D. Nephelinite FC 10kbar'!AC99</f>
        <v>4.6265020000000003</v>
      </c>
      <c r="U287" s="10">
        <f>'D. Nephelinite FC 10kbar'!AH99</f>
        <v>0</v>
      </c>
      <c r="V287" s="5">
        <f>'D. Nephelinite FC 10kbar'!AI99</f>
        <v>0</v>
      </c>
      <c r="W287" s="5"/>
      <c r="X287" s="5"/>
      <c r="Y287" s="5"/>
      <c r="Z287" s="5"/>
      <c r="AA287" s="5"/>
      <c r="AB287" s="5">
        <f>'D. Nephelinite FC 10kbar'!AJ99</f>
        <v>0.151258</v>
      </c>
      <c r="AC287" s="5">
        <f>'D. Nephelinite FC 10kbar'!AK99</f>
        <v>5.2113E-2</v>
      </c>
      <c r="AD287" s="10">
        <f>'D. Nephelinite FC 10kbar'!AL99</f>
        <v>0</v>
      </c>
      <c r="AE287" s="5">
        <f>'D. Nephelinite FC 10kbar'!AM99</f>
        <v>0</v>
      </c>
      <c r="AF287" s="5"/>
      <c r="AG287" s="5"/>
      <c r="AH287" s="5"/>
      <c r="AI287" s="5"/>
      <c r="AJ287" s="5"/>
      <c r="AK287" s="5">
        <f>'D. Nephelinite FC 10kbar'!AN99</f>
        <v>6.2950210000000002</v>
      </c>
      <c r="AL287" s="5">
        <f>'D. Nephelinite FC 10kbar'!AO99</f>
        <v>0.94547899999999996</v>
      </c>
      <c r="AM287" s="10">
        <f t="shared" si="49"/>
        <v>0</v>
      </c>
      <c r="AN287" s="5">
        <f t="shared" si="50"/>
        <v>0</v>
      </c>
      <c r="AO287" s="5"/>
      <c r="AP287" s="5"/>
      <c r="AQ287" s="5"/>
      <c r="AR287" s="5"/>
      <c r="AS287" s="5"/>
      <c r="AT287" s="5">
        <f t="shared" si="51"/>
        <v>6.4462790000000005</v>
      </c>
      <c r="AU287" s="5">
        <f t="shared" si="52"/>
        <v>0.99759199999999992</v>
      </c>
      <c r="AV287" s="10">
        <f t="shared" si="53"/>
        <v>92.556129999999996</v>
      </c>
      <c r="AW287" s="48">
        <f t="shared" si="54"/>
        <v>100.000001</v>
      </c>
    </row>
    <row r="288" spans="1:49" x14ac:dyDescent="0.3">
      <c r="A288" s="37" t="s">
        <v>1448</v>
      </c>
      <c r="B288" s="2">
        <f>'D. Nephelinite FC 10kbar'!A100</f>
        <v>94</v>
      </c>
      <c r="C288" s="2">
        <f>'D. Nephelinite FC 10kbar'!C100</f>
        <v>1212</v>
      </c>
      <c r="D288" s="2">
        <f>'D. Nephelinite FC 10kbar'!D100</f>
        <v>10000</v>
      </c>
      <c r="E288" s="5">
        <f>'B. LLD classification'!EA332</f>
        <v>2.731313539284248</v>
      </c>
      <c r="F288" s="5">
        <f>'D. Nephelinite FC 10kbar'!L100</f>
        <v>0.52421499999999999</v>
      </c>
      <c r="G288" s="6">
        <f>'D. Nephelinite FC 10kbar'!N100</f>
        <v>92.363129000000001</v>
      </c>
      <c r="H288" s="7">
        <f t="shared" si="48"/>
        <v>7.6368709999999993</v>
      </c>
      <c r="I288" s="8">
        <f>'D. Nephelinite FC 10kbar'!R100</f>
        <v>41.109478000000003</v>
      </c>
      <c r="J288" s="9">
        <f>'D. Nephelinite FC 10kbar'!S100</f>
        <v>3.7966350000000002</v>
      </c>
      <c r="K288" s="9">
        <f>'D. Nephelinite FC 10kbar'!T100</f>
        <v>12.682990999999999</v>
      </c>
      <c r="L288" s="9">
        <f>'D. Nephelinite FC 10kbar'!U100</f>
        <v>1.1244190000000001</v>
      </c>
      <c r="M288" s="9">
        <f>'D. Nephelinite FC 10kbar'!V100</f>
        <v>10.118183999999999</v>
      </c>
      <c r="N288" s="9">
        <f>'D. Nephelinite FC 10kbar'!W100</f>
        <v>0.23819000000000001</v>
      </c>
      <c r="O288" s="9">
        <f>'D. Nephelinite FC 10kbar'!X100</f>
        <v>6.2707740000000003</v>
      </c>
      <c r="P288" s="9">
        <f>'D. Nephelinite FC 10kbar'!Y100</f>
        <v>12.696958</v>
      </c>
      <c r="Q288" s="9">
        <f>'D. Nephelinite FC 10kbar'!Z100</f>
        <v>3.020686</v>
      </c>
      <c r="R288" s="9">
        <f>'D. Nephelinite FC 10kbar'!AA100</f>
        <v>2.7067079999999999</v>
      </c>
      <c r="S288" s="9">
        <f>'D. Nephelinite FC 10kbar'!AB100</f>
        <v>1.5997060000000001</v>
      </c>
      <c r="T288" s="9">
        <f>'D. Nephelinite FC 10kbar'!AC100</f>
        <v>4.6352710000000004</v>
      </c>
      <c r="U288" s="10">
        <f>'D. Nephelinite FC 10kbar'!AH100</f>
        <v>0</v>
      </c>
      <c r="V288" s="5">
        <f>'D. Nephelinite FC 10kbar'!AI100</f>
        <v>0</v>
      </c>
      <c r="W288" s="5"/>
      <c r="X288" s="5"/>
      <c r="Y288" s="5"/>
      <c r="Z288" s="5"/>
      <c r="AA288" s="5"/>
      <c r="AB288" s="5">
        <f>'D. Nephelinite FC 10kbar'!AJ100</f>
        <v>0.14871699999999999</v>
      </c>
      <c r="AC288" s="5">
        <f>'D. Nephelinite FC 10kbar'!AK100</f>
        <v>5.1304000000000002E-2</v>
      </c>
      <c r="AD288" s="10">
        <f>'D. Nephelinite FC 10kbar'!AL100</f>
        <v>0</v>
      </c>
      <c r="AE288" s="5">
        <f>'D. Nephelinite FC 10kbar'!AM100</f>
        <v>0</v>
      </c>
      <c r="AF288" s="5"/>
      <c r="AG288" s="5"/>
      <c r="AH288" s="5"/>
      <c r="AI288" s="5"/>
      <c r="AJ288" s="5"/>
      <c r="AK288" s="5">
        <f>'D. Nephelinite FC 10kbar'!AN100</f>
        <v>6.4442820000000003</v>
      </c>
      <c r="AL288" s="5">
        <f>'D. Nephelinite FC 10kbar'!AO100</f>
        <v>0.99256900000000003</v>
      </c>
      <c r="AM288" s="10">
        <f t="shared" si="49"/>
        <v>0</v>
      </c>
      <c r="AN288" s="5">
        <f t="shared" si="50"/>
        <v>0</v>
      </c>
      <c r="AO288" s="5"/>
      <c r="AP288" s="5"/>
      <c r="AQ288" s="5"/>
      <c r="AR288" s="5"/>
      <c r="AS288" s="5"/>
      <c r="AT288" s="5">
        <f t="shared" si="51"/>
        <v>6.5929990000000007</v>
      </c>
      <c r="AU288" s="5">
        <f t="shared" si="52"/>
        <v>1.0438730000000001</v>
      </c>
      <c r="AV288" s="10">
        <f t="shared" si="53"/>
        <v>92.363129000000001</v>
      </c>
      <c r="AW288" s="48">
        <f t="shared" si="54"/>
        <v>100.000001</v>
      </c>
    </row>
    <row r="289" spans="1:49" x14ac:dyDescent="0.3">
      <c r="A289" s="37" t="s">
        <v>1448</v>
      </c>
      <c r="B289" s="2">
        <f>'D. Nephelinite FC 10kbar'!A101</f>
        <v>95</v>
      </c>
      <c r="C289" s="2">
        <f>'D. Nephelinite FC 10kbar'!C101</f>
        <v>1210</v>
      </c>
      <c r="D289" s="2">
        <f>'D. Nephelinite FC 10kbar'!D101</f>
        <v>10000</v>
      </c>
      <c r="E289" s="5">
        <f>'B. LLD classification'!EA333</f>
        <v>2.7302103963525437</v>
      </c>
      <c r="F289" s="5">
        <f>'D. Nephelinite FC 10kbar'!L101</f>
        <v>0.53558600000000001</v>
      </c>
      <c r="G289" s="6">
        <f>'D. Nephelinite FC 10kbar'!N101</f>
        <v>92.173402999999993</v>
      </c>
      <c r="H289" s="7">
        <f t="shared" si="48"/>
        <v>7.8265970000000067</v>
      </c>
      <c r="I289" s="8">
        <f>'D. Nephelinite FC 10kbar'!R101</f>
        <v>41.194096000000002</v>
      </c>
      <c r="J289" s="9">
        <f>'D. Nephelinite FC 10kbar'!S101</f>
        <v>3.7657989999999999</v>
      </c>
      <c r="K289" s="9">
        <f>'D. Nephelinite FC 10kbar'!T101</f>
        <v>12.696914</v>
      </c>
      <c r="L289" s="9">
        <f>'D. Nephelinite FC 10kbar'!U101</f>
        <v>1.0978749999999999</v>
      </c>
      <c r="M289" s="9">
        <f>'D. Nephelinite FC 10kbar'!V101</f>
        <v>10.080476000000001</v>
      </c>
      <c r="N289" s="9">
        <f>'D. Nephelinite FC 10kbar'!W101</f>
        <v>0.238681</v>
      </c>
      <c r="O289" s="9">
        <f>'D. Nephelinite FC 10kbar'!X101</f>
        <v>6.2654240000000003</v>
      </c>
      <c r="P289" s="9">
        <f>'D. Nephelinite FC 10kbar'!Y101</f>
        <v>12.695546</v>
      </c>
      <c r="Q289" s="9">
        <f>'D. Nephelinite FC 10kbar'!Z101</f>
        <v>3.026904</v>
      </c>
      <c r="R289" s="9">
        <f>'D. Nephelinite FC 10kbar'!AA101</f>
        <v>2.7122790000000001</v>
      </c>
      <c r="S289" s="9">
        <f>'D. Nephelinite FC 10kbar'!AB101</f>
        <v>1.5820810000000001</v>
      </c>
      <c r="T289" s="9">
        <f>'D. Nephelinite FC 10kbar'!AC101</f>
        <v>4.6439269999999997</v>
      </c>
      <c r="U289" s="10">
        <f>'D. Nephelinite FC 10kbar'!AH101</f>
        <v>0</v>
      </c>
      <c r="V289" s="5">
        <f>'D. Nephelinite FC 10kbar'!AI101</f>
        <v>0</v>
      </c>
      <c r="W289" s="5"/>
      <c r="X289" s="5"/>
      <c r="Y289" s="5"/>
      <c r="Z289" s="5"/>
      <c r="AA289" s="5"/>
      <c r="AB289" s="5">
        <f>'D. Nephelinite FC 10kbar'!AJ101</f>
        <v>0.146234</v>
      </c>
      <c r="AC289" s="5">
        <f>'D. Nephelinite FC 10kbar'!AK101</f>
        <v>5.0511E-2</v>
      </c>
      <c r="AD289" s="10">
        <f>'D. Nephelinite FC 10kbar'!AL101</f>
        <v>0</v>
      </c>
      <c r="AE289" s="5">
        <f>'D. Nephelinite FC 10kbar'!AM101</f>
        <v>0</v>
      </c>
      <c r="AF289" s="5"/>
      <c r="AG289" s="5"/>
      <c r="AH289" s="5"/>
      <c r="AI289" s="5"/>
      <c r="AJ289" s="5"/>
      <c r="AK289" s="5">
        <f>'D. Nephelinite FC 10kbar'!AN101</f>
        <v>6.5910019999999996</v>
      </c>
      <c r="AL289" s="5">
        <f>'D. Nephelinite FC 10kbar'!AO101</f>
        <v>1.0388489999999999</v>
      </c>
      <c r="AM289" s="10">
        <f t="shared" si="49"/>
        <v>0</v>
      </c>
      <c r="AN289" s="5">
        <f t="shared" si="50"/>
        <v>0</v>
      </c>
      <c r="AO289" s="5"/>
      <c r="AP289" s="5"/>
      <c r="AQ289" s="5"/>
      <c r="AR289" s="5"/>
      <c r="AS289" s="5"/>
      <c r="AT289" s="5">
        <f t="shared" si="51"/>
        <v>6.7372359999999993</v>
      </c>
      <c r="AU289" s="5">
        <f t="shared" si="52"/>
        <v>1.0893599999999999</v>
      </c>
      <c r="AV289" s="10">
        <f t="shared" si="53"/>
        <v>92.173402999999993</v>
      </c>
      <c r="AW289" s="48">
        <f t="shared" si="54"/>
        <v>99.999998999999988</v>
      </c>
    </row>
    <row r="290" spans="1:49" x14ac:dyDescent="0.3">
      <c r="A290" s="37" t="s">
        <v>1448</v>
      </c>
      <c r="B290" s="2">
        <f>'D. Nephelinite FC 10kbar'!A102</f>
        <v>96</v>
      </c>
      <c r="C290" s="2">
        <f>'D. Nephelinite FC 10kbar'!C102</f>
        <v>1208</v>
      </c>
      <c r="D290" s="2">
        <f>'D. Nephelinite FC 10kbar'!D102</f>
        <v>10000</v>
      </c>
      <c r="E290" s="5">
        <f>'B. LLD classification'!EA334</f>
        <v>2.729129667520716</v>
      </c>
      <c r="F290" s="5">
        <f>'D. Nephelinite FC 10kbar'!L102</f>
        <v>0.54691500000000004</v>
      </c>
      <c r="G290" s="6">
        <f>'D. Nephelinite FC 10kbar'!N102</f>
        <v>91.986880999999997</v>
      </c>
      <c r="H290" s="7">
        <f t="shared" si="48"/>
        <v>8.0131190000000032</v>
      </c>
      <c r="I290" s="8">
        <f>'D. Nephelinite FC 10kbar'!R102</f>
        <v>41.277625</v>
      </c>
      <c r="J290" s="9">
        <f>'D. Nephelinite FC 10kbar'!S102</f>
        <v>3.7352759999999998</v>
      </c>
      <c r="K290" s="9">
        <f>'D. Nephelinite FC 10kbar'!T102</f>
        <v>12.710646000000001</v>
      </c>
      <c r="L290" s="9">
        <f>'D. Nephelinite FC 10kbar'!U102</f>
        <v>1.071834</v>
      </c>
      <c r="M290" s="9">
        <f>'D. Nephelinite FC 10kbar'!V102</f>
        <v>10.043189</v>
      </c>
      <c r="N290" s="9">
        <f>'D. Nephelinite FC 10kbar'!W102</f>
        <v>0.23916499999999999</v>
      </c>
      <c r="O290" s="9">
        <f>'D. Nephelinite FC 10kbar'!X102</f>
        <v>6.2601310000000003</v>
      </c>
      <c r="P290" s="9">
        <f>'D. Nephelinite FC 10kbar'!Y102</f>
        <v>12.694157000000001</v>
      </c>
      <c r="Q290" s="9">
        <f>'D. Nephelinite FC 10kbar'!Z102</f>
        <v>3.0330409999999999</v>
      </c>
      <c r="R290" s="9">
        <f>'D. Nephelinite FC 10kbar'!AA102</f>
        <v>2.7177790000000002</v>
      </c>
      <c r="S290" s="9">
        <f>'D. Nephelinite FC 10kbar'!AB102</f>
        <v>1.564686</v>
      </c>
      <c r="T290" s="9">
        <f>'D. Nephelinite FC 10kbar'!AC102</f>
        <v>4.6524720000000004</v>
      </c>
      <c r="U290" s="10">
        <f>'D. Nephelinite FC 10kbar'!AH102</f>
        <v>0</v>
      </c>
      <c r="V290" s="5">
        <f>'D. Nephelinite FC 10kbar'!AI102</f>
        <v>0</v>
      </c>
      <c r="W290" s="5"/>
      <c r="X290" s="5"/>
      <c r="Y290" s="5"/>
      <c r="Z290" s="5"/>
      <c r="AA290" s="5"/>
      <c r="AB290" s="5">
        <f>'D. Nephelinite FC 10kbar'!AJ102</f>
        <v>0.14380699999999999</v>
      </c>
      <c r="AC290" s="5">
        <f>'D. Nephelinite FC 10kbar'!AK102</f>
        <v>4.9734E-2</v>
      </c>
      <c r="AD290" s="10">
        <f>'D. Nephelinite FC 10kbar'!AL102</f>
        <v>0</v>
      </c>
      <c r="AE290" s="5">
        <f>'D. Nephelinite FC 10kbar'!AM102</f>
        <v>0</v>
      </c>
      <c r="AF290" s="5"/>
      <c r="AG290" s="5"/>
      <c r="AH290" s="5"/>
      <c r="AI290" s="5"/>
      <c r="AJ290" s="5"/>
      <c r="AK290" s="5">
        <f>'D. Nephelinite FC 10kbar'!AN102</f>
        <v>6.7352400000000001</v>
      </c>
      <c r="AL290" s="5">
        <f>'D. Nephelinite FC 10kbar'!AO102</f>
        <v>1.0843370000000001</v>
      </c>
      <c r="AM290" s="10">
        <f t="shared" ref="AM290:AM326" si="55">U290+AD290</f>
        <v>0</v>
      </c>
      <c r="AN290" s="5">
        <f t="shared" ref="AN290:AN326" si="56">V290+AE290</f>
        <v>0</v>
      </c>
      <c r="AO290" s="5"/>
      <c r="AP290" s="5"/>
      <c r="AQ290" s="5"/>
      <c r="AR290" s="5"/>
      <c r="AS290" s="5"/>
      <c r="AT290" s="5">
        <f t="shared" ref="AT290:AT326" si="57">AB290+AK290</f>
        <v>6.8790469999999999</v>
      </c>
      <c r="AU290" s="5">
        <f t="shared" ref="AU290:AU326" si="58">AC290+AL290</f>
        <v>1.1340710000000001</v>
      </c>
      <c r="AV290" s="10">
        <f t="shared" ref="AV290:AV326" si="59">G290</f>
        <v>91.986880999999997</v>
      </c>
      <c r="AW290" s="48">
        <f t="shared" si="54"/>
        <v>99.999999000000003</v>
      </c>
    </row>
    <row r="291" spans="1:49" x14ac:dyDescent="0.3">
      <c r="A291" s="37" t="s">
        <v>1448</v>
      </c>
      <c r="B291" s="2">
        <f>'D. Nephelinite FC 10kbar'!A103</f>
        <v>97</v>
      </c>
      <c r="C291" s="2">
        <f>'D. Nephelinite FC 10kbar'!C103</f>
        <v>1206</v>
      </c>
      <c r="D291" s="2">
        <f>'D. Nephelinite FC 10kbar'!D103</f>
        <v>10000</v>
      </c>
      <c r="E291" s="5">
        <f>'B. LLD classification'!EA335</f>
        <v>2.7280710050479087</v>
      </c>
      <c r="F291" s="5">
        <f>'D. Nephelinite FC 10kbar'!L103</f>
        <v>0.55820400000000003</v>
      </c>
      <c r="G291" s="6">
        <f>'D. Nephelinite FC 10kbar'!N103</f>
        <v>91.803495999999996</v>
      </c>
      <c r="H291" s="7">
        <f t="shared" si="48"/>
        <v>8.1965040000000045</v>
      </c>
      <c r="I291" s="8">
        <f>'D. Nephelinite FC 10kbar'!R103</f>
        <v>41.360081000000001</v>
      </c>
      <c r="J291" s="9">
        <f>'D. Nephelinite FC 10kbar'!S103</f>
        <v>3.7050610000000002</v>
      </c>
      <c r="K291" s="9">
        <f>'D. Nephelinite FC 10kbar'!T103</f>
        <v>12.724188</v>
      </c>
      <c r="L291" s="9">
        <f>'D. Nephelinite FC 10kbar'!U103</f>
        <v>1.0462910000000001</v>
      </c>
      <c r="M291" s="9">
        <f>'D. Nephelinite FC 10kbar'!V103</f>
        <v>10.006316999999999</v>
      </c>
      <c r="N291" s="9">
        <f>'D. Nephelinite FC 10kbar'!W103</f>
        <v>0.23964199999999999</v>
      </c>
      <c r="O291" s="9">
        <f>'D. Nephelinite FC 10kbar'!X103</f>
        <v>6.254893</v>
      </c>
      <c r="P291" s="9">
        <f>'D. Nephelinite FC 10kbar'!Y103</f>
        <v>12.692792000000001</v>
      </c>
      <c r="Q291" s="9">
        <f>'D. Nephelinite FC 10kbar'!Z103</f>
        <v>3.0390999999999999</v>
      </c>
      <c r="R291" s="9">
        <f>'D. Nephelinite FC 10kbar'!AA103</f>
        <v>2.7232080000000001</v>
      </c>
      <c r="S291" s="9">
        <f>'D. Nephelinite FC 10kbar'!AB103</f>
        <v>1.5475209999999999</v>
      </c>
      <c r="T291" s="9">
        <f>'D. Nephelinite FC 10kbar'!AC103</f>
        <v>4.6609069999999999</v>
      </c>
      <c r="U291" s="10">
        <f>'D. Nephelinite FC 10kbar'!AH103</f>
        <v>0</v>
      </c>
      <c r="V291" s="5">
        <f>'D. Nephelinite FC 10kbar'!AI103</f>
        <v>0</v>
      </c>
      <c r="W291" s="5"/>
      <c r="X291" s="5"/>
      <c r="Y291" s="5"/>
      <c r="Z291" s="5"/>
      <c r="AA291" s="5"/>
      <c r="AB291" s="5">
        <f>'D. Nephelinite FC 10kbar'!AJ103</f>
        <v>0.141433</v>
      </c>
      <c r="AC291" s="5">
        <f>'D. Nephelinite FC 10kbar'!AK103</f>
        <v>4.8971000000000001E-2</v>
      </c>
      <c r="AD291" s="10">
        <f>'D. Nephelinite FC 10kbar'!AL103</f>
        <v>0</v>
      </c>
      <c r="AE291" s="5">
        <f>'D. Nephelinite FC 10kbar'!AM103</f>
        <v>0</v>
      </c>
      <c r="AF291" s="5"/>
      <c r="AG291" s="5"/>
      <c r="AH291" s="5"/>
      <c r="AI291" s="5"/>
      <c r="AJ291" s="5"/>
      <c r="AK291" s="5">
        <f>'D. Nephelinite FC 10kbar'!AN103</f>
        <v>6.8770519999999999</v>
      </c>
      <c r="AL291" s="5">
        <f>'D. Nephelinite FC 10kbar'!AO103</f>
        <v>1.1290480000000001</v>
      </c>
      <c r="AM291" s="10">
        <f t="shared" si="55"/>
        <v>0</v>
      </c>
      <c r="AN291" s="5">
        <f t="shared" si="56"/>
        <v>0</v>
      </c>
      <c r="AO291" s="5"/>
      <c r="AP291" s="5"/>
      <c r="AQ291" s="5"/>
      <c r="AR291" s="5"/>
      <c r="AS291" s="5"/>
      <c r="AT291" s="5">
        <f t="shared" si="57"/>
        <v>7.0184850000000001</v>
      </c>
      <c r="AU291" s="5">
        <f t="shared" si="58"/>
        <v>1.1780190000000001</v>
      </c>
      <c r="AV291" s="10">
        <f t="shared" si="59"/>
        <v>91.803495999999996</v>
      </c>
      <c r="AW291" s="48">
        <f t="shared" si="54"/>
        <v>100</v>
      </c>
    </row>
    <row r="292" spans="1:49" x14ac:dyDescent="0.3">
      <c r="A292" s="37" t="s">
        <v>1448</v>
      </c>
      <c r="B292" s="2">
        <f>'D. Nephelinite FC 10kbar'!A104</f>
        <v>98</v>
      </c>
      <c r="C292" s="2">
        <f>'D. Nephelinite FC 10kbar'!C104</f>
        <v>1204</v>
      </c>
      <c r="D292" s="2">
        <f>'D. Nephelinite FC 10kbar'!D104</f>
        <v>10000</v>
      </c>
      <c r="E292" s="5">
        <f>'B. LLD classification'!EA336</f>
        <v>2.7270342399150227</v>
      </c>
      <c r="F292" s="5">
        <f>'D. Nephelinite FC 10kbar'!L104</f>
        <v>0.56945299999999999</v>
      </c>
      <c r="G292" s="6">
        <f>'D. Nephelinite FC 10kbar'!N104</f>
        <v>91.623195999999993</v>
      </c>
      <c r="H292" s="7">
        <f t="shared" si="48"/>
        <v>8.376804000000007</v>
      </c>
      <c r="I292" s="8">
        <f>'D. Nephelinite FC 10kbar'!R104</f>
        <v>41.441471</v>
      </c>
      <c r="J292" s="9">
        <f>'D. Nephelinite FC 10kbar'!S104</f>
        <v>3.6751529999999999</v>
      </c>
      <c r="K292" s="9">
        <f>'D. Nephelinite FC 10kbar'!T104</f>
        <v>12.737541999999999</v>
      </c>
      <c r="L292" s="9">
        <f>'D. Nephelinite FC 10kbar'!U104</f>
        <v>1.021239</v>
      </c>
      <c r="M292" s="9">
        <f>'D. Nephelinite FC 10kbar'!V104</f>
        <v>9.9698569999999993</v>
      </c>
      <c r="N292" s="9">
        <f>'D. Nephelinite FC 10kbar'!W104</f>
        <v>0.24011399999999999</v>
      </c>
      <c r="O292" s="9">
        <f>'D. Nephelinite FC 10kbar'!X104</f>
        <v>6.2497090000000002</v>
      </c>
      <c r="P292" s="9">
        <f>'D. Nephelinite FC 10kbar'!Y104</f>
        <v>12.691452</v>
      </c>
      <c r="Q292" s="9">
        <f>'D. Nephelinite FC 10kbar'!Z104</f>
        <v>3.04508</v>
      </c>
      <c r="R292" s="9">
        <f>'D. Nephelinite FC 10kbar'!AA104</f>
        <v>2.728567</v>
      </c>
      <c r="S292" s="9">
        <f>'D. Nephelinite FC 10kbar'!AB104</f>
        <v>1.5305820000000001</v>
      </c>
      <c r="T292" s="9">
        <f>'D. Nephelinite FC 10kbar'!AC104</f>
        <v>4.6692340000000003</v>
      </c>
      <c r="U292" s="10">
        <f>'D. Nephelinite FC 10kbar'!AH104</f>
        <v>0</v>
      </c>
      <c r="V292" s="5">
        <f>'D. Nephelinite FC 10kbar'!AI104</f>
        <v>0</v>
      </c>
      <c r="W292" s="5"/>
      <c r="X292" s="5"/>
      <c r="Y292" s="5"/>
      <c r="Z292" s="5"/>
      <c r="AA292" s="5"/>
      <c r="AB292" s="5">
        <f>'D. Nephelinite FC 10kbar'!AJ104</f>
        <v>0.139098</v>
      </c>
      <c r="AC292" s="5">
        <f>'D. Nephelinite FC 10kbar'!AK104</f>
        <v>4.8221E-2</v>
      </c>
      <c r="AD292" s="10">
        <f>'D. Nephelinite FC 10kbar'!AL104</f>
        <v>0</v>
      </c>
      <c r="AE292" s="5">
        <f>'D. Nephelinite FC 10kbar'!AM104</f>
        <v>0</v>
      </c>
      <c r="AF292" s="5"/>
      <c r="AG292" s="5"/>
      <c r="AH292" s="5"/>
      <c r="AI292" s="5"/>
      <c r="AJ292" s="5"/>
      <c r="AK292" s="5">
        <f>'D. Nephelinite FC 10kbar'!AN104</f>
        <v>7.0164900000000001</v>
      </c>
      <c r="AL292" s="5">
        <f>'D. Nephelinite FC 10kbar'!AO104</f>
        <v>1.1729959999999999</v>
      </c>
      <c r="AM292" s="10">
        <f t="shared" si="55"/>
        <v>0</v>
      </c>
      <c r="AN292" s="5">
        <f t="shared" si="56"/>
        <v>0</v>
      </c>
      <c r="AO292" s="5"/>
      <c r="AP292" s="5"/>
      <c r="AQ292" s="5"/>
      <c r="AR292" s="5"/>
      <c r="AS292" s="5"/>
      <c r="AT292" s="5">
        <f t="shared" si="57"/>
        <v>7.1555879999999998</v>
      </c>
      <c r="AU292" s="5">
        <f t="shared" si="58"/>
        <v>1.221217</v>
      </c>
      <c r="AV292" s="10">
        <f t="shared" si="59"/>
        <v>91.623195999999993</v>
      </c>
      <c r="AW292" s="48">
        <f t="shared" si="54"/>
        <v>100.000001</v>
      </c>
    </row>
    <row r="293" spans="1:49" x14ac:dyDescent="0.3">
      <c r="A293" s="37" t="s">
        <v>1448</v>
      </c>
      <c r="B293" s="2">
        <f>'D. Nephelinite FC 10kbar'!A105</f>
        <v>99</v>
      </c>
      <c r="C293" s="2">
        <f>'D. Nephelinite FC 10kbar'!C105</f>
        <v>1202</v>
      </c>
      <c r="D293" s="2">
        <f>'D. Nephelinite FC 10kbar'!D105</f>
        <v>10000</v>
      </c>
      <c r="E293" s="5">
        <f>'B. LLD classification'!EA337</f>
        <v>2.7260190801689026</v>
      </c>
      <c r="F293" s="5">
        <f>'D. Nephelinite FC 10kbar'!L105</f>
        <v>0.58066200000000001</v>
      </c>
      <c r="G293" s="6">
        <f>'D. Nephelinite FC 10kbar'!N105</f>
        <v>91.445915999999997</v>
      </c>
      <c r="H293" s="7">
        <f t="shared" si="48"/>
        <v>8.5540840000000031</v>
      </c>
      <c r="I293" s="8">
        <f>'D. Nephelinite FC 10kbar'!R105</f>
        <v>41.521811</v>
      </c>
      <c r="J293" s="9">
        <f>'D. Nephelinite FC 10kbar'!S105</f>
        <v>3.6455449999999998</v>
      </c>
      <c r="K293" s="9">
        <f>'D. Nephelinite FC 10kbar'!T105</f>
        <v>12.750711000000001</v>
      </c>
      <c r="L293" s="9">
        <f>'D. Nephelinite FC 10kbar'!U105</f>
        <v>0.99667300000000003</v>
      </c>
      <c r="M293" s="9">
        <f>'D. Nephelinite FC 10kbar'!V105</f>
        <v>9.9338040000000003</v>
      </c>
      <c r="N293" s="9">
        <f>'D. Nephelinite FC 10kbar'!W105</f>
        <v>0.24057899999999999</v>
      </c>
      <c r="O293" s="9">
        <f>'D. Nephelinite FC 10kbar'!X105</f>
        <v>6.24458</v>
      </c>
      <c r="P293" s="9">
        <f>'D. Nephelinite FC 10kbar'!Y105</f>
        <v>12.690136000000001</v>
      </c>
      <c r="Q293" s="9">
        <f>'D. Nephelinite FC 10kbar'!Z105</f>
        <v>3.0509840000000001</v>
      </c>
      <c r="R293" s="9">
        <f>'D. Nephelinite FC 10kbar'!AA105</f>
        <v>2.7338559999999998</v>
      </c>
      <c r="S293" s="9">
        <f>'D. Nephelinite FC 10kbar'!AB105</f>
        <v>1.5138670000000001</v>
      </c>
      <c r="T293" s="9">
        <f>'D. Nephelinite FC 10kbar'!AC105</f>
        <v>4.6774529999999999</v>
      </c>
      <c r="U293" s="10">
        <f>'D. Nephelinite FC 10kbar'!AH105</f>
        <v>0</v>
      </c>
      <c r="V293" s="5">
        <f>'D. Nephelinite FC 10kbar'!AI105</f>
        <v>0</v>
      </c>
      <c r="W293" s="5"/>
      <c r="X293" s="5"/>
      <c r="Y293" s="5"/>
      <c r="Z293" s="5"/>
      <c r="AA293" s="5"/>
      <c r="AB293" s="5">
        <f>'D. Nephelinite FC 10kbar'!AJ105</f>
        <v>0.13681299999999999</v>
      </c>
      <c r="AC293" s="5">
        <f>'D. Nephelinite FC 10kbar'!AK105</f>
        <v>4.7484999999999999E-2</v>
      </c>
      <c r="AD293" s="10">
        <f>'D. Nephelinite FC 10kbar'!AL105</f>
        <v>0</v>
      </c>
      <c r="AE293" s="5">
        <f>'D. Nephelinite FC 10kbar'!AM105</f>
        <v>0</v>
      </c>
      <c r="AF293" s="5"/>
      <c r="AG293" s="5"/>
      <c r="AH293" s="5"/>
      <c r="AI293" s="5"/>
      <c r="AJ293" s="5"/>
      <c r="AK293" s="5">
        <f>'D. Nephelinite FC 10kbar'!AN105</f>
        <v>7.1535919999999997</v>
      </c>
      <c r="AL293" s="5">
        <f>'D. Nephelinite FC 10kbar'!AO105</f>
        <v>1.216194</v>
      </c>
      <c r="AM293" s="10">
        <f t="shared" si="55"/>
        <v>0</v>
      </c>
      <c r="AN293" s="5">
        <f t="shared" si="56"/>
        <v>0</v>
      </c>
      <c r="AO293" s="5"/>
      <c r="AP293" s="5"/>
      <c r="AQ293" s="5"/>
      <c r="AR293" s="5"/>
      <c r="AS293" s="5"/>
      <c r="AT293" s="5">
        <f t="shared" si="57"/>
        <v>7.2904049999999998</v>
      </c>
      <c r="AU293" s="5">
        <f t="shared" si="58"/>
        <v>1.263679</v>
      </c>
      <c r="AV293" s="10">
        <f t="shared" si="59"/>
        <v>91.445915999999997</v>
      </c>
      <c r="AW293" s="48">
        <f t="shared" si="54"/>
        <v>100</v>
      </c>
    </row>
    <row r="294" spans="1:49" x14ac:dyDescent="0.3">
      <c r="A294" s="37" t="s">
        <v>1448</v>
      </c>
      <c r="B294" s="2">
        <f>'D. Nephelinite FC 10kbar'!A106</f>
        <v>100</v>
      </c>
      <c r="C294" s="2">
        <f>'D. Nephelinite FC 10kbar'!C106</f>
        <v>1200</v>
      </c>
      <c r="D294" s="2">
        <f>'D. Nephelinite FC 10kbar'!D106</f>
        <v>10000</v>
      </c>
      <c r="E294" s="5">
        <f>'B. LLD classification'!EA338</f>
        <v>2.7229541969208495</v>
      </c>
      <c r="F294" s="5">
        <f>'D. Nephelinite FC 10kbar'!L106</f>
        <v>0.59840499999999996</v>
      </c>
      <c r="G294" s="6">
        <f>'D. Nephelinite FC 10kbar'!N106</f>
        <v>90.610677999999993</v>
      </c>
      <c r="H294" s="7">
        <f t="shared" si="48"/>
        <v>9.3893220000000071</v>
      </c>
      <c r="I294" s="8">
        <f>'D. Nephelinite FC 10kbar'!R106</f>
        <v>41.658462999999998</v>
      </c>
      <c r="J294" s="9">
        <f>'D. Nephelinite FC 10kbar'!S106</f>
        <v>3.5540829999999999</v>
      </c>
      <c r="K294" s="9">
        <f>'D. Nephelinite FC 10kbar'!T106</f>
        <v>12.723069000000001</v>
      </c>
      <c r="L294" s="9">
        <f>'D. Nephelinite FC 10kbar'!U106</f>
        <v>0.97374700000000003</v>
      </c>
      <c r="M294" s="9">
        <f>'D. Nephelinite FC 10kbar'!V106</f>
        <v>9.9735519999999998</v>
      </c>
      <c r="N294" s="9">
        <f>'D. Nephelinite FC 10kbar'!W106</f>
        <v>0.24279700000000001</v>
      </c>
      <c r="O294" s="9">
        <f>'D. Nephelinite FC 10kbar'!X106</f>
        <v>6.2274330000000004</v>
      </c>
      <c r="P294" s="9">
        <f>'D. Nephelinite FC 10kbar'!Y106</f>
        <v>12.589376</v>
      </c>
      <c r="Q294" s="9">
        <f>'D. Nephelinite FC 10kbar'!Z106</f>
        <v>3.0772879999999998</v>
      </c>
      <c r="R294" s="9">
        <f>'D. Nephelinite FC 10kbar'!AA106</f>
        <v>2.7590569999999999</v>
      </c>
      <c r="S294" s="9">
        <f>'D. Nephelinite FC 10kbar'!AB106</f>
        <v>1.501671</v>
      </c>
      <c r="T294" s="9">
        <f>'D. Nephelinite FC 10kbar'!AC106</f>
        <v>4.7194630000000002</v>
      </c>
      <c r="U294" s="10">
        <f>'D. Nephelinite FC 10kbar'!AH106</f>
        <v>0</v>
      </c>
      <c r="V294" s="5">
        <f>'D. Nephelinite FC 10kbar'!AI106</f>
        <v>0.72510200000000002</v>
      </c>
      <c r="W294" s="5"/>
      <c r="X294" s="5"/>
      <c r="Y294" s="5"/>
      <c r="Z294" s="5"/>
      <c r="AA294" s="5"/>
      <c r="AB294" s="5">
        <f>'D. Nephelinite FC 10kbar'!AJ106</f>
        <v>5.6228E-2</v>
      </c>
      <c r="AC294" s="5">
        <f>'D. Nephelinite FC 10kbar'!AK106</f>
        <v>6.0925E-2</v>
      </c>
      <c r="AD294" s="10">
        <f>'D. Nephelinite FC 10kbar'!AL106</f>
        <v>0</v>
      </c>
      <c r="AE294" s="5">
        <f>'D. Nephelinite FC 10kbar'!AM106</f>
        <v>0</v>
      </c>
      <c r="AF294" s="5"/>
      <c r="AG294" s="5"/>
      <c r="AH294" s="5"/>
      <c r="AI294" s="5"/>
      <c r="AJ294" s="5"/>
      <c r="AK294" s="5">
        <f>'D. Nephelinite FC 10kbar'!AN106</f>
        <v>7.2884099999999998</v>
      </c>
      <c r="AL294" s="5">
        <f>'D. Nephelinite FC 10kbar'!AO106</f>
        <v>1.258656</v>
      </c>
      <c r="AM294" s="10">
        <f t="shared" si="55"/>
        <v>0</v>
      </c>
      <c r="AN294" s="5">
        <f t="shared" si="56"/>
        <v>0.72510200000000002</v>
      </c>
      <c r="AO294" s="5"/>
      <c r="AP294" s="5"/>
      <c r="AQ294" s="5"/>
      <c r="AR294" s="5"/>
      <c r="AS294" s="5"/>
      <c r="AT294" s="5">
        <f t="shared" si="57"/>
        <v>7.3446379999999998</v>
      </c>
      <c r="AU294" s="5">
        <f t="shared" si="58"/>
        <v>1.3195809999999999</v>
      </c>
      <c r="AV294" s="10">
        <f t="shared" si="59"/>
        <v>90.610677999999993</v>
      </c>
      <c r="AW294" s="48">
        <f t="shared" si="54"/>
        <v>99.999998999999988</v>
      </c>
    </row>
    <row r="295" spans="1:49" x14ac:dyDescent="0.3">
      <c r="A295" s="37" t="s">
        <v>1448</v>
      </c>
      <c r="B295" s="2">
        <f>'D. Nephelinite FC 10kbar'!A107</f>
        <v>101</v>
      </c>
      <c r="C295" s="2">
        <f>'D. Nephelinite FC 10kbar'!C107</f>
        <v>1198</v>
      </c>
      <c r="D295" s="2">
        <f>'D. Nephelinite FC 10kbar'!D107</f>
        <v>10000</v>
      </c>
      <c r="E295" s="5">
        <f>'B. LLD classification'!EA339</f>
        <v>2.7195783079150266</v>
      </c>
      <c r="F295" s="5">
        <f>'D. Nephelinite FC 10kbar'!L107</f>
        <v>0.60741299999999998</v>
      </c>
      <c r="G295" s="6">
        <f>'D. Nephelinite FC 10kbar'!N107</f>
        <v>89.676302000000007</v>
      </c>
      <c r="H295" s="7">
        <f t="shared" si="48"/>
        <v>10.323697999999993</v>
      </c>
      <c r="I295" s="8">
        <f>'D. Nephelinite FC 10kbar'!R107</f>
        <v>41.802717000000001</v>
      </c>
      <c r="J295" s="9">
        <f>'D. Nephelinite FC 10kbar'!S107</f>
        <v>3.4526020000000002</v>
      </c>
      <c r="K295" s="9">
        <f>'D. Nephelinite FC 10kbar'!T107</f>
        <v>12.688155</v>
      </c>
      <c r="L295" s="9">
        <f>'D. Nephelinite FC 10kbar'!U107</f>
        <v>0.95206800000000003</v>
      </c>
      <c r="M295" s="9">
        <f>'D. Nephelinite FC 10kbar'!V107</f>
        <v>10.028301000000001</v>
      </c>
      <c r="N295" s="9">
        <f>'D. Nephelinite FC 10kbar'!W107</f>
        <v>0.24532699999999999</v>
      </c>
      <c r="O295" s="9">
        <f>'D. Nephelinite FC 10kbar'!X107</f>
        <v>6.2081369999999998</v>
      </c>
      <c r="P295" s="9">
        <f>'D. Nephelinite FC 10kbar'!Y107</f>
        <v>12.469865</v>
      </c>
      <c r="Q295" s="9">
        <f>'D. Nephelinite FC 10kbar'!Z107</f>
        <v>3.1071870000000001</v>
      </c>
      <c r="R295" s="9">
        <f>'D. Nephelinite FC 10kbar'!AA107</f>
        <v>2.7878050000000001</v>
      </c>
      <c r="S295" s="9">
        <f>'D. Nephelinite FC 10kbar'!AB107</f>
        <v>1.49034</v>
      </c>
      <c r="T295" s="9">
        <f>'D. Nephelinite FC 10kbar'!AC107</f>
        <v>4.7674960000000004</v>
      </c>
      <c r="U295" s="10">
        <f>'D. Nephelinite FC 10kbar'!AH107</f>
        <v>0</v>
      </c>
      <c r="V295" s="5">
        <f>'D. Nephelinite FC 10kbar'!AI107</f>
        <v>0.84510399999999997</v>
      </c>
      <c r="W295" s="5"/>
      <c r="X295" s="5"/>
      <c r="Y295" s="5"/>
      <c r="Z295" s="5"/>
      <c r="AA295" s="5"/>
      <c r="AB295" s="5">
        <f>'D. Nephelinite FC 10kbar'!AJ107</f>
        <v>3.6492999999999998E-2</v>
      </c>
      <c r="AC295" s="5">
        <f>'D. Nephelinite FC 10kbar'!AK107</f>
        <v>6.2100000000000002E-2</v>
      </c>
      <c r="AD295" s="10">
        <f>'D. Nephelinite FC 10kbar'!AL107</f>
        <v>0</v>
      </c>
      <c r="AE295" s="5">
        <f>'D. Nephelinite FC 10kbar'!AM107</f>
        <v>0.72280100000000003</v>
      </c>
      <c r="AF295" s="5"/>
      <c r="AG295" s="5"/>
      <c r="AH295" s="5"/>
      <c r="AI295" s="5"/>
      <c r="AJ295" s="5"/>
      <c r="AK295" s="5">
        <f>'D. Nephelinite FC 10kbar'!AN107</f>
        <v>7.3426419999999997</v>
      </c>
      <c r="AL295" s="5">
        <f>'D. Nephelinite FC 10kbar'!AO107</f>
        <v>1.3145579999999999</v>
      </c>
      <c r="AM295" s="10">
        <f t="shared" si="55"/>
        <v>0</v>
      </c>
      <c r="AN295" s="5">
        <f t="shared" si="56"/>
        <v>1.5679050000000001</v>
      </c>
      <c r="AO295" s="5"/>
      <c r="AP295" s="5"/>
      <c r="AQ295" s="5"/>
      <c r="AR295" s="5"/>
      <c r="AS295" s="5"/>
      <c r="AT295" s="5">
        <f t="shared" si="57"/>
        <v>7.3791349999999998</v>
      </c>
      <c r="AU295" s="5">
        <f t="shared" si="58"/>
        <v>1.3766579999999999</v>
      </c>
      <c r="AV295" s="10">
        <f t="shared" si="59"/>
        <v>89.676302000000007</v>
      </c>
      <c r="AW295" s="48">
        <f t="shared" si="54"/>
        <v>100</v>
      </c>
    </row>
    <row r="296" spans="1:49" x14ac:dyDescent="0.3">
      <c r="A296" s="37" t="s">
        <v>1448</v>
      </c>
      <c r="B296" s="2">
        <f>'D. Nephelinite FC 10kbar'!A108</f>
        <v>102</v>
      </c>
      <c r="C296" s="2">
        <f>'D. Nephelinite FC 10kbar'!C108</f>
        <v>1196</v>
      </c>
      <c r="D296" s="2">
        <f>'D. Nephelinite FC 10kbar'!D108</f>
        <v>10000</v>
      </c>
      <c r="E296" s="5">
        <f>'B. LLD classification'!EA340</f>
        <v>2.7163086011396929</v>
      </c>
      <c r="F296" s="5">
        <f>'D. Nephelinite FC 10kbar'!L108</f>
        <v>0.61428000000000005</v>
      </c>
      <c r="G296" s="6">
        <f>'D. Nephelinite FC 10kbar'!N108</f>
        <v>88.774844000000002</v>
      </c>
      <c r="H296" s="7">
        <f t="shared" si="48"/>
        <v>11.225155999999998</v>
      </c>
      <c r="I296" s="8">
        <f>'D. Nephelinite FC 10kbar'!R108</f>
        <v>41.943002</v>
      </c>
      <c r="J296" s="9">
        <f>'D. Nephelinite FC 10kbar'!S108</f>
        <v>3.3535569999999999</v>
      </c>
      <c r="K296" s="9">
        <f>'D. Nephelinite FC 10kbar'!T108</f>
        <v>12.654036</v>
      </c>
      <c r="L296" s="9">
        <f>'D. Nephelinite FC 10kbar'!U108</f>
        <v>0.93144199999999999</v>
      </c>
      <c r="M296" s="9">
        <f>'D. Nephelinite FC 10kbar'!V108</f>
        <v>10.083145</v>
      </c>
      <c r="N296" s="9">
        <f>'D. Nephelinite FC 10kbar'!W108</f>
        <v>0.24781800000000001</v>
      </c>
      <c r="O296" s="9">
        <f>'D. Nephelinite FC 10kbar'!X108</f>
        <v>6.189133</v>
      </c>
      <c r="P296" s="9">
        <f>'D. Nephelinite FC 10kbar'!Y108</f>
        <v>12.351352</v>
      </c>
      <c r="Q296" s="9">
        <f>'D. Nephelinite FC 10kbar'!Z108</f>
        <v>3.1365949999999998</v>
      </c>
      <c r="R296" s="9">
        <f>'D. Nephelinite FC 10kbar'!AA108</f>
        <v>2.8161130000000001</v>
      </c>
      <c r="S296" s="9">
        <f>'D. Nephelinite FC 10kbar'!AB108</f>
        <v>1.47902</v>
      </c>
      <c r="T296" s="9">
        <f>'D. Nephelinite FC 10kbar'!AC108</f>
        <v>4.8147880000000001</v>
      </c>
      <c r="U296" s="10">
        <f>'D. Nephelinite FC 10kbar'!AH108</f>
        <v>0</v>
      </c>
      <c r="V296" s="5">
        <f>'D. Nephelinite FC 10kbar'!AI108</f>
        <v>0.81823299999999999</v>
      </c>
      <c r="W296" s="5"/>
      <c r="X296" s="5"/>
      <c r="Y296" s="5"/>
      <c r="Z296" s="5"/>
      <c r="AA296" s="5"/>
      <c r="AB296" s="5">
        <f>'D. Nephelinite FC 10kbar'!AJ108</f>
        <v>3.2120000000000003E-2</v>
      </c>
      <c r="AC296" s="5">
        <f>'D. Nephelinite FC 10kbar'!AK108</f>
        <v>6.0427000000000002E-2</v>
      </c>
      <c r="AD296" s="10">
        <f>'D. Nephelinite FC 10kbar'!AL108</f>
        <v>0</v>
      </c>
      <c r="AE296" s="5">
        <f>'D. Nephelinite FC 10kbar'!AM108</f>
        <v>1.5656049999999999</v>
      </c>
      <c r="AF296" s="5"/>
      <c r="AG296" s="5"/>
      <c r="AH296" s="5"/>
      <c r="AI296" s="5"/>
      <c r="AJ296" s="5"/>
      <c r="AK296" s="5">
        <f>'D. Nephelinite FC 10kbar'!AN108</f>
        <v>7.3771370000000003</v>
      </c>
      <c r="AL296" s="5">
        <f>'D. Nephelinite FC 10kbar'!AO108</f>
        <v>1.3716349999999999</v>
      </c>
      <c r="AM296" s="10">
        <f t="shared" si="55"/>
        <v>0</v>
      </c>
      <c r="AN296" s="5">
        <f t="shared" si="56"/>
        <v>2.3838379999999999</v>
      </c>
      <c r="AO296" s="5"/>
      <c r="AP296" s="5"/>
      <c r="AQ296" s="5"/>
      <c r="AR296" s="5"/>
      <c r="AS296" s="5"/>
      <c r="AT296" s="5">
        <f t="shared" si="57"/>
        <v>7.4092570000000002</v>
      </c>
      <c r="AU296" s="5">
        <f t="shared" si="58"/>
        <v>1.4320619999999999</v>
      </c>
      <c r="AV296" s="10">
        <f t="shared" si="59"/>
        <v>88.774844000000002</v>
      </c>
      <c r="AW296" s="48">
        <f t="shared" si="54"/>
        <v>100.000001</v>
      </c>
    </row>
    <row r="297" spans="1:49" x14ac:dyDescent="0.3">
      <c r="A297" s="37" t="s">
        <v>1448</v>
      </c>
      <c r="B297" s="2">
        <f>'D. Nephelinite FC 10kbar'!A109</f>
        <v>103</v>
      </c>
      <c r="C297" s="2">
        <f>'D. Nephelinite FC 10kbar'!C109</f>
        <v>1194</v>
      </c>
      <c r="D297" s="2">
        <f>'D. Nephelinite FC 10kbar'!D109</f>
        <v>10000</v>
      </c>
      <c r="E297" s="5">
        <f>'B. LLD classification'!EA341</f>
        <v>2.7131444092719694</v>
      </c>
      <c r="F297" s="5">
        <f>'D. Nephelinite FC 10kbar'!L109</f>
        <v>0.620977</v>
      </c>
      <c r="G297" s="6">
        <f>'D. Nephelinite FC 10kbar'!N109</f>
        <v>87.904954000000004</v>
      </c>
      <c r="H297" s="7">
        <f t="shared" si="48"/>
        <v>12.095045999999996</v>
      </c>
      <c r="I297" s="8">
        <f>'D. Nephelinite FC 10kbar'!R109</f>
        <v>42.079332999999998</v>
      </c>
      <c r="J297" s="9">
        <f>'D. Nephelinite FC 10kbar'!S109</f>
        <v>3.2569469999999998</v>
      </c>
      <c r="K297" s="9">
        <f>'D. Nephelinite FC 10kbar'!T109</f>
        <v>12.620704</v>
      </c>
      <c r="L297" s="9">
        <f>'D. Nephelinite FC 10kbar'!U109</f>
        <v>0.91184100000000001</v>
      </c>
      <c r="M297" s="9">
        <f>'D. Nephelinite FC 10kbar'!V109</f>
        <v>10.138082000000001</v>
      </c>
      <c r="N297" s="9">
        <f>'D. Nephelinite FC 10kbar'!W109</f>
        <v>0.25026999999999999</v>
      </c>
      <c r="O297" s="9">
        <f>'D. Nephelinite FC 10kbar'!X109</f>
        <v>6.1704100000000004</v>
      </c>
      <c r="P297" s="9">
        <f>'D. Nephelinite FC 10kbar'!Y109</f>
        <v>12.233862</v>
      </c>
      <c r="Q297" s="9">
        <f>'D. Nephelinite FC 10kbar'!Z109</f>
        <v>3.1655099999999998</v>
      </c>
      <c r="R297" s="9">
        <f>'D. Nephelinite FC 10kbar'!AA109</f>
        <v>2.8439809999999999</v>
      </c>
      <c r="S297" s="9">
        <f>'D. Nephelinite FC 10kbar'!AB109</f>
        <v>1.4677230000000001</v>
      </c>
      <c r="T297" s="9">
        <f>'D. Nephelinite FC 10kbar'!AC109</f>
        <v>4.8613369999999998</v>
      </c>
      <c r="U297" s="10">
        <f>'D. Nephelinite FC 10kbar'!AH109</f>
        <v>0</v>
      </c>
      <c r="V297" s="5">
        <f>'D. Nephelinite FC 10kbar'!AI109</f>
        <v>0.792458</v>
      </c>
      <c r="W297" s="5"/>
      <c r="X297" s="5"/>
      <c r="Y297" s="5"/>
      <c r="Z297" s="5"/>
      <c r="AA297" s="5"/>
      <c r="AB297" s="5">
        <f>'D. Nephelinite FC 10kbar'!AJ109</f>
        <v>2.7949000000000002E-2</v>
      </c>
      <c r="AC297" s="5">
        <f>'D. Nephelinite FC 10kbar'!AK109</f>
        <v>5.8806999999999998E-2</v>
      </c>
      <c r="AD297" s="10">
        <f>'D. Nephelinite FC 10kbar'!AL109</f>
        <v>0</v>
      </c>
      <c r="AE297" s="5">
        <f>'D. Nephelinite FC 10kbar'!AM109</f>
        <v>2.3815369999999998</v>
      </c>
      <c r="AF297" s="5"/>
      <c r="AG297" s="5"/>
      <c r="AH297" s="5"/>
      <c r="AI297" s="5"/>
      <c r="AJ297" s="5"/>
      <c r="AK297" s="5">
        <f>'D. Nephelinite FC 10kbar'!AN109</f>
        <v>7.4072570000000004</v>
      </c>
      <c r="AL297" s="5">
        <f>'D. Nephelinite FC 10kbar'!AO109</f>
        <v>1.4270389999999999</v>
      </c>
      <c r="AM297" s="10">
        <f t="shared" si="55"/>
        <v>0</v>
      </c>
      <c r="AN297" s="5">
        <f t="shared" si="56"/>
        <v>3.1739949999999997</v>
      </c>
      <c r="AO297" s="5"/>
      <c r="AP297" s="5"/>
      <c r="AQ297" s="5"/>
      <c r="AR297" s="5"/>
      <c r="AS297" s="5"/>
      <c r="AT297" s="5">
        <f t="shared" si="57"/>
        <v>7.4352060000000009</v>
      </c>
      <c r="AU297" s="5">
        <f t="shared" si="58"/>
        <v>1.485846</v>
      </c>
      <c r="AV297" s="10">
        <f t="shared" si="59"/>
        <v>87.904954000000004</v>
      </c>
      <c r="AW297" s="48">
        <f t="shared" si="54"/>
        <v>100.000001</v>
      </c>
    </row>
    <row r="298" spans="1:49" x14ac:dyDescent="0.3">
      <c r="A298" s="37" t="s">
        <v>1448</v>
      </c>
      <c r="B298" s="2">
        <f>'D. Nephelinite FC 10kbar'!A110</f>
        <v>104</v>
      </c>
      <c r="C298" s="2">
        <f>'D. Nephelinite FC 10kbar'!C110</f>
        <v>1192</v>
      </c>
      <c r="D298" s="2">
        <f>'D. Nephelinite FC 10kbar'!D110</f>
        <v>10000</v>
      </c>
      <c r="E298" s="5">
        <f>'B. LLD classification'!EA342</f>
        <v>2.7100846839177959</v>
      </c>
      <c r="F298" s="5">
        <f>'D. Nephelinite FC 10kbar'!L110</f>
        <v>0.62751199999999996</v>
      </c>
      <c r="G298" s="6">
        <f>'D. Nephelinite FC 10kbar'!N110</f>
        <v>87.065296000000004</v>
      </c>
      <c r="H298" s="7">
        <f t="shared" si="48"/>
        <v>12.934703999999996</v>
      </c>
      <c r="I298" s="8">
        <f>'D. Nephelinite FC 10kbar'!R110</f>
        <v>42.211739999999999</v>
      </c>
      <c r="J298" s="9">
        <f>'D. Nephelinite FC 10kbar'!S110</f>
        <v>3.1627619999999999</v>
      </c>
      <c r="K298" s="9">
        <f>'D. Nephelinite FC 10kbar'!T110</f>
        <v>12.588155</v>
      </c>
      <c r="L298" s="9">
        <f>'D. Nephelinite FC 10kbar'!U110</f>
        <v>0.89323600000000003</v>
      </c>
      <c r="M298" s="9">
        <f>'D. Nephelinite FC 10kbar'!V110</f>
        <v>10.193104</v>
      </c>
      <c r="N298" s="9">
        <f>'D. Nephelinite FC 10kbar'!W110</f>
        <v>0.25268400000000002</v>
      </c>
      <c r="O298" s="9">
        <f>'D. Nephelinite FC 10kbar'!X110</f>
        <v>6.1519579999999996</v>
      </c>
      <c r="P298" s="9">
        <f>'D. Nephelinite FC 10kbar'!Y110</f>
        <v>12.117417</v>
      </c>
      <c r="Q298" s="9">
        <f>'D. Nephelinite FC 10kbar'!Z110</f>
        <v>3.1939350000000002</v>
      </c>
      <c r="R298" s="9">
        <f>'D. Nephelinite FC 10kbar'!AA110</f>
        <v>2.8714080000000002</v>
      </c>
      <c r="S298" s="9">
        <f>'D. Nephelinite FC 10kbar'!AB110</f>
        <v>1.456456</v>
      </c>
      <c r="T298" s="9">
        <f>'D. Nephelinite FC 10kbar'!AC110</f>
        <v>4.9071439999999997</v>
      </c>
      <c r="U298" s="10">
        <f>'D. Nephelinite FC 10kbar'!AH110</f>
        <v>0</v>
      </c>
      <c r="V298" s="5">
        <f>'D. Nephelinite FC 10kbar'!AI110</f>
        <v>0.76775800000000005</v>
      </c>
      <c r="W298" s="5"/>
      <c r="X298" s="5"/>
      <c r="Y298" s="5"/>
      <c r="Z298" s="5"/>
      <c r="AA298" s="5"/>
      <c r="AB298" s="5">
        <f>'D. Nephelinite FC 10kbar'!AJ110</f>
        <v>2.3983000000000001E-2</v>
      </c>
      <c r="AC298" s="5">
        <f>'D. Nephelinite FC 10kbar'!AK110</f>
        <v>5.7239999999999999E-2</v>
      </c>
      <c r="AD298" s="10">
        <f>'D. Nephelinite FC 10kbar'!AL110</f>
        <v>0</v>
      </c>
      <c r="AE298" s="5">
        <f>'D. Nephelinite FC 10kbar'!AM110</f>
        <v>3.1716950000000002</v>
      </c>
      <c r="AF298" s="5"/>
      <c r="AG298" s="5"/>
      <c r="AH298" s="5"/>
      <c r="AI298" s="5"/>
      <c r="AJ298" s="5"/>
      <c r="AK298" s="5">
        <f>'D. Nephelinite FC 10kbar'!AN110</f>
        <v>7.4332029999999998</v>
      </c>
      <c r="AL298" s="5">
        <f>'D. Nephelinite FC 10kbar'!AO110</f>
        <v>1.480823</v>
      </c>
      <c r="AM298" s="10">
        <f t="shared" si="55"/>
        <v>0</v>
      </c>
      <c r="AN298" s="5">
        <f t="shared" si="56"/>
        <v>3.9394530000000003</v>
      </c>
      <c r="AO298" s="5"/>
      <c r="AP298" s="5"/>
      <c r="AQ298" s="5"/>
      <c r="AR298" s="5"/>
      <c r="AS298" s="5"/>
      <c r="AT298" s="5">
        <f t="shared" si="57"/>
        <v>7.4571860000000001</v>
      </c>
      <c r="AU298" s="5">
        <f t="shared" si="58"/>
        <v>1.538063</v>
      </c>
      <c r="AV298" s="10">
        <f t="shared" si="59"/>
        <v>87.065296000000004</v>
      </c>
      <c r="AW298" s="48">
        <f t="shared" si="54"/>
        <v>99.999998000000005</v>
      </c>
    </row>
    <row r="299" spans="1:49" x14ac:dyDescent="0.3">
      <c r="A299" s="37" t="s">
        <v>1448</v>
      </c>
      <c r="B299" s="2">
        <f>'D. Nephelinite FC 10kbar'!A111</f>
        <v>105</v>
      </c>
      <c r="C299" s="2">
        <f>'D. Nephelinite FC 10kbar'!C111</f>
        <v>1190</v>
      </c>
      <c r="D299" s="2">
        <f>'D. Nephelinite FC 10kbar'!D111</f>
        <v>10000</v>
      </c>
      <c r="E299" s="5">
        <f>'B. LLD classification'!EA343</f>
        <v>2.7071279456533595</v>
      </c>
      <c r="F299" s="5">
        <f>'D. Nephelinite FC 10kbar'!L111</f>
        <v>0.63388999999999995</v>
      </c>
      <c r="G299" s="6">
        <f>'D. Nephelinite FC 10kbar'!N111</f>
        <v>86.254563000000005</v>
      </c>
      <c r="H299" s="7">
        <f t="shared" si="48"/>
        <v>13.745436999999995</v>
      </c>
      <c r="I299" s="8">
        <f>'D. Nephelinite FC 10kbar'!R111</f>
        <v>42.340263999999998</v>
      </c>
      <c r="J299" s="9">
        <f>'D. Nephelinite FC 10kbar'!S111</f>
        <v>3.0709840000000002</v>
      </c>
      <c r="K299" s="9">
        <f>'D. Nephelinite FC 10kbar'!T111</f>
        <v>12.556381</v>
      </c>
      <c r="L299" s="9">
        <f>'D. Nephelinite FC 10kbar'!U111</f>
        <v>0.87559399999999998</v>
      </c>
      <c r="M299" s="9">
        <f>'D. Nephelinite FC 10kbar'!V111</f>
        <v>10.248206</v>
      </c>
      <c r="N299" s="9">
        <f>'D. Nephelinite FC 10kbar'!W111</f>
        <v>0.25505899999999998</v>
      </c>
      <c r="O299" s="9">
        <f>'D. Nephelinite FC 10kbar'!X111</f>
        <v>6.1337650000000004</v>
      </c>
      <c r="P299" s="9">
        <f>'D. Nephelinite FC 10kbar'!Y111</f>
        <v>12.002033000000001</v>
      </c>
      <c r="Q299" s="9">
        <f>'D. Nephelinite FC 10kbar'!Z111</f>
        <v>3.2218740000000001</v>
      </c>
      <c r="R299" s="9">
        <f>'D. Nephelinite FC 10kbar'!AA111</f>
        <v>2.8983970000000001</v>
      </c>
      <c r="S299" s="9">
        <f>'D. Nephelinite FC 10kbar'!AB111</f>
        <v>1.4452290000000001</v>
      </c>
      <c r="T299" s="9">
        <f>'D. Nephelinite FC 10kbar'!AC111</f>
        <v>4.9522139999999997</v>
      </c>
      <c r="U299" s="10">
        <f>'D. Nephelinite FC 10kbar'!AH111</f>
        <v>0</v>
      </c>
      <c r="V299" s="5">
        <f>'D. Nephelinite FC 10kbar'!AI111</f>
        <v>0.74410799999999999</v>
      </c>
      <c r="W299" s="5"/>
      <c r="X299" s="5"/>
      <c r="Y299" s="5"/>
      <c r="Z299" s="5"/>
      <c r="AA299" s="5"/>
      <c r="AB299" s="5">
        <f>'D. Nephelinite FC 10kbar'!AJ111</f>
        <v>2.0225E-2</v>
      </c>
      <c r="AC299" s="5">
        <f>'D. Nephelinite FC 10kbar'!AK111</f>
        <v>5.5726999999999999E-2</v>
      </c>
      <c r="AD299" s="10">
        <f>'D. Nephelinite FC 10kbar'!AL111</f>
        <v>0</v>
      </c>
      <c r="AE299" s="5">
        <f>'D. Nephelinite FC 10kbar'!AM111</f>
        <v>3.937154</v>
      </c>
      <c r="AF299" s="5"/>
      <c r="AG299" s="5"/>
      <c r="AH299" s="5"/>
      <c r="AI299" s="5"/>
      <c r="AJ299" s="5"/>
      <c r="AK299" s="5">
        <f>'D. Nephelinite FC 10kbar'!AN111</f>
        <v>7.455184</v>
      </c>
      <c r="AL299" s="5">
        <f>'D. Nephelinite FC 10kbar'!AO111</f>
        <v>1.53304</v>
      </c>
      <c r="AM299" s="10">
        <f t="shared" si="55"/>
        <v>0</v>
      </c>
      <c r="AN299" s="5">
        <f t="shared" si="56"/>
        <v>4.6812620000000003</v>
      </c>
      <c r="AO299" s="5"/>
      <c r="AP299" s="5"/>
      <c r="AQ299" s="5"/>
      <c r="AR299" s="5"/>
      <c r="AS299" s="5"/>
      <c r="AT299" s="5">
        <f t="shared" si="57"/>
        <v>7.475409</v>
      </c>
      <c r="AU299" s="5">
        <f t="shared" si="58"/>
        <v>1.588767</v>
      </c>
      <c r="AV299" s="10">
        <f t="shared" si="59"/>
        <v>86.254563000000005</v>
      </c>
      <c r="AW299" s="48">
        <f t="shared" si="54"/>
        <v>100.000001</v>
      </c>
    </row>
    <row r="300" spans="1:49" x14ac:dyDescent="0.3">
      <c r="A300" s="37" t="s">
        <v>1448</v>
      </c>
      <c r="B300" s="2">
        <f>'D. Nephelinite FC 10kbar'!A112</f>
        <v>106</v>
      </c>
      <c r="C300" s="2">
        <f>'D. Nephelinite FC 10kbar'!C112</f>
        <v>1188</v>
      </c>
      <c r="D300" s="2">
        <f>'D. Nephelinite FC 10kbar'!D112</f>
        <v>10000</v>
      </c>
      <c r="E300" s="5">
        <f>'B. LLD classification'!EA344</f>
        <v>2.7042723929783552</v>
      </c>
      <c r="F300" s="5">
        <f>'D. Nephelinite FC 10kbar'!L112</f>
        <v>0.64011700000000005</v>
      </c>
      <c r="G300" s="6">
        <f>'D. Nephelinite FC 10kbar'!N112</f>
        <v>85.471474000000001</v>
      </c>
      <c r="H300" s="7">
        <f t="shared" si="48"/>
        <v>14.528525999999999</v>
      </c>
      <c r="I300" s="8">
        <f>'D. Nephelinite FC 10kbar'!R112</f>
        <v>42.464959</v>
      </c>
      <c r="J300" s="9">
        <f>'D. Nephelinite FC 10kbar'!S112</f>
        <v>2.9815860000000001</v>
      </c>
      <c r="K300" s="9">
        <f>'D. Nephelinite FC 10kbar'!T112</f>
        <v>12.525377000000001</v>
      </c>
      <c r="L300" s="9">
        <f>'D. Nephelinite FC 10kbar'!U112</f>
        <v>0.85888399999999998</v>
      </c>
      <c r="M300" s="9">
        <f>'D. Nephelinite FC 10kbar'!V112</f>
        <v>10.303376</v>
      </c>
      <c r="N300" s="9">
        <f>'D. Nephelinite FC 10kbar'!W112</f>
        <v>0.25739600000000001</v>
      </c>
      <c r="O300" s="9">
        <f>'D. Nephelinite FC 10kbar'!X112</f>
        <v>6.1158159999999997</v>
      </c>
      <c r="P300" s="9">
        <f>'D. Nephelinite FC 10kbar'!Y112</f>
        <v>11.88772</v>
      </c>
      <c r="Q300" s="9">
        <f>'D. Nephelinite FC 10kbar'!Z112</f>
        <v>3.2493300000000001</v>
      </c>
      <c r="R300" s="9">
        <f>'D. Nephelinite FC 10kbar'!AA112</f>
        <v>2.9249520000000002</v>
      </c>
      <c r="S300" s="9">
        <f>'D. Nephelinite FC 10kbar'!AB112</f>
        <v>1.43405</v>
      </c>
      <c r="T300" s="9">
        <f>'D. Nephelinite FC 10kbar'!AC112</f>
        <v>4.9965529999999996</v>
      </c>
      <c r="U300" s="10">
        <f>'D. Nephelinite FC 10kbar'!AH112</f>
        <v>0</v>
      </c>
      <c r="V300" s="5">
        <f>'D. Nephelinite FC 10kbar'!AI112</f>
        <v>0.72147899999999998</v>
      </c>
      <c r="W300" s="5"/>
      <c r="X300" s="5"/>
      <c r="Y300" s="5"/>
      <c r="Z300" s="5"/>
      <c r="AA300" s="5"/>
      <c r="AB300" s="5">
        <f>'D. Nephelinite FC 10kbar'!AJ112</f>
        <v>1.6670999999999998E-2</v>
      </c>
      <c r="AC300" s="5">
        <f>'D. Nephelinite FC 10kbar'!AK112</f>
        <v>5.4266000000000002E-2</v>
      </c>
      <c r="AD300" s="10">
        <f>'D. Nephelinite FC 10kbar'!AL112</f>
        <v>0</v>
      </c>
      <c r="AE300" s="5">
        <f>'D. Nephelinite FC 10kbar'!AM112</f>
        <v>4.6789630000000004</v>
      </c>
      <c r="AF300" s="5"/>
      <c r="AG300" s="5"/>
      <c r="AH300" s="5"/>
      <c r="AI300" s="5"/>
      <c r="AJ300" s="5"/>
      <c r="AK300" s="5">
        <f>'D. Nephelinite FC 10kbar'!AN112</f>
        <v>7.4734030000000002</v>
      </c>
      <c r="AL300" s="5">
        <f>'D. Nephelinite FC 10kbar'!AO112</f>
        <v>1.583744</v>
      </c>
      <c r="AM300" s="10">
        <f t="shared" si="55"/>
        <v>0</v>
      </c>
      <c r="AN300" s="5">
        <f t="shared" si="56"/>
        <v>5.400442</v>
      </c>
      <c r="AO300" s="5"/>
      <c r="AP300" s="5"/>
      <c r="AQ300" s="5"/>
      <c r="AR300" s="5"/>
      <c r="AS300" s="5"/>
      <c r="AT300" s="5">
        <f t="shared" si="57"/>
        <v>7.4900739999999999</v>
      </c>
      <c r="AU300" s="5">
        <f t="shared" si="58"/>
        <v>1.63801</v>
      </c>
      <c r="AV300" s="10">
        <f t="shared" si="59"/>
        <v>85.471474000000001</v>
      </c>
      <c r="AW300" s="48">
        <f t="shared" si="54"/>
        <v>100</v>
      </c>
    </row>
    <row r="301" spans="1:49" x14ac:dyDescent="0.3">
      <c r="A301" s="37" t="s">
        <v>1448</v>
      </c>
      <c r="B301" s="2">
        <f>'D. Nephelinite FC 10kbar'!A113</f>
        <v>107</v>
      </c>
      <c r="C301" s="2">
        <f>'D. Nephelinite FC 10kbar'!C113</f>
        <v>1186</v>
      </c>
      <c r="D301" s="2">
        <f>'D. Nephelinite FC 10kbar'!D113</f>
        <v>10000</v>
      </c>
      <c r="E301" s="5">
        <f>'B. LLD classification'!EA345</f>
        <v>2.7015160338886246</v>
      </c>
      <c r="F301" s="5">
        <f>'D. Nephelinite FC 10kbar'!L113</f>
        <v>0.6462</v>
      </c>
      <c r="G301" s="6">
        <f>'D. Nephelinite FC 10kbar'!N113</f>
        <v>84.714787000000001</v>
      </c>
      <c r="H301" s="7">
        <f t="shared" si="48"/>
        <v>15.285212999999999</v>
      </c>
      <c r="I301" s="8">
        <f>'D. Nephelinite FC 10kbar'!R113</f>
        <v>42.585883000000003</v>
      </c>
      <c r="J301" s="9">
        <f>'D. Nephelinite FC 10kbar'!S113</f>
        <v>2.8945370000000001</v>
      </c>
      <c r="K301" s="9">
        <f>'D. Nephelinite FC 10kbar'!T113</f>
        <v>12.495139</v>
      </c>
      <c r="L301" s="9">
        <f>'D. Nephelinite FC 10kbar'!U113</f>
        <v>0.84306999999999999</v>
      </c>
      <c r="M301" s="9">
        <f>'D. Nephelinite FC 10kbar'!V113</f>
        <v>10.358604</v>
      </c>
      <c r="N301" s="9">
        <f>'D. Nephelinite FC 10kbar'!W113</f>
        <v>0.25969500000000001</v>
      </c>
      <c r="O301" s="9">
        <f>'D. Nephelinite FC 10kbar'!X113</f>
        <v>6.0980980000000002</v>
      </c>
      <c r="P301" s="9">
        <f>'D. Nephelinite FC 10kbar'!Y113</f>
        <v>11.774488</v>
      </c>
      <c r="Q301" s="9">
        <f>'D. Nephelinite FC 10kbar'!Z113</f>
        <v>3.2763119999999999</v>
      </c>
      <c r="R301" s="9">
        <f>'D. Nephelinite FC 10kbar'!AA113</f>
        <v>2.951079</v>
      </c>
      <c r="S301" s="9">
        <f>'D. Nephelinite FC 10kbar'!AB113</f>
        <v>1.4229259999999999</v>
      </c>
      <c r="T301" s="9">
        <f>'D. Nephelinite FC 10kbar'!AC113</f>
        <v>5.0401699999999998</v>
      </c>
      <c r="U301" s="10">
        <f>'D. Nephelinite FC 10kbar'!AH113</f>
        <v>0</v>
      </c>
      <c r="V301" s="5">
        <f>'D. Nephelinite FC 10kbar'!AI113</f>
        <v>0.69983799999999996</v>
      </c>
      <c r="W301" s="5"/>
      <c r="X301" s="5"/>
      <c r="Y301" s="5"/>
      <c r="Z301" s="5"/>
      <c r="AA301" s="5"/>
      <c r="AB301" s="5">
        <f>'D. Nephelinite FC 10kbar'!AJ113</f>
        <v>1.3321E-2</v>
      </c>
      <c r="AC301" s="5">
        <f>'D. Nephelinite FC 10kbar'!AK113</f>
        <v>5.2858000000000002E-2</v>
      </c>
      <c r="AD301" s="10">
        <f>'D. Nephelinite FC 10kbar'!AL113</f>
        <v>0</v>
      </c>
      <c r="AE301" s="5">
        <f>'D. Nephelinite FC 10kbar'!AM113</f>
        <v>5.3981430000000001</v>
      </c>
      <c r="AF301" s="5"/>
      <c r="AG301" s="5"/>
      <c r="AH301" s="5"/>
      <c r="AI301" s="5"/>
      <c r="AJ301" s="5"/>
      <c r="AK301" s="5">
        <f>'D. Nephelinite FC 10kbar'!AN113</f>
        <v>7.4880680000000002</v>
      </c>
      <c r="AL301" s="5">
        <f>'D. Nephelinite FC 10kbar'!AO113</f>
        <v>1.632987</v>
      </c>
      <c r="AM301" s="10">
        <f t="shared" si="55"/>
        <v>0</v>
      </c>
      <c r="AN301" s="5">
        <f t="shared" si="56"/>
        <v>6.0979809999999999</v>
      </c>
      <c r="AO301" s="5"/>
      <c r="AP301" s="5"/>
      <c r="AQ301" s="5"/>
      <c r="AR301" s="5"/>
      <c r="AS301" s="5"/>
      <c r="AT301" s="5">
        <f t="shared" si="57"/>
        <v>7.5013890000000005</v>
      </c>
      <c r="AU301" s="5">
        <f t="shared" si="58"/>
        <v>1.685845</v>
      </c>
      <c r="AV301" s="10">
        <f t="shared" si="59"/>
        <v>84.714787000000001</v>
      </c>
      <c r="AW301" s="48">
        <f t="shared" si="54"/>
        <v>100.00000199999999</v>
      </c>
    </row>
    <row r="302" spans="1:49" x14ac:dyDescent="0.3">
      <c r="A302" s="37" t="s">
        <v>1448</v>
      </c>
      <c r="B302" s="2">
        <f>'D. Nephelinite FC 10kbar'!A114</f>
        <v>108</v>
      </c>
      <c r="C302" s="2">
        <f>'D. Nephelinite FC 10kbar'!C114</f>
        <v>1184</v>
      </c>
      <c r="D302" s="2">
        <f>'D. Nephelinite FC 10kbar'!D114</f>
        <v>10000</v>
      </c>
      <c r="E302" s="5">
        <f>'B. LLD classification'!EA346</f>
        <v>2.6988564440901444</v>
      </c>
      <c r="F302" s="5">
        <f>'D. Nephelinite FC 10kbar'!L114</f>
        <v>0.65214399999999995</v>
      </c>
      <c r="G302" s="6">
        <f>'D. Nephelinite FC 10kbar'!N114</f>
        <v>83.983294999999998</v>
      </c>
      <c r="H302" s="7">
        <f t="shared" si="48"/>
        <v>16.016705000000002</v>
      </c>
      <c r="I302" s="8">
        <f>'D. Nephelinite FC 10kbar'!R114</f>
        <v>42.703105000000001</v>
      </c>
      <c r="J302" s="9">
        <f>'D. Nephelinite FC 10kbar'!S114</f>
        <v>2.8097989999999999</v>
      </c>
      <c r="K302" s="9">
        <f>'D. Nephelinite FC 10kbar'!T114</f>
        <v>12.465661000000001</v>
      </c>
      <c r="L302" s="9">
        <f>'D. Nephelinite FC 10kbar'!U114</f>
        <v>0.82811900000000005</v>
      </c>
      <c r="M302" s="9">
        <f>'D. Nephelinite FC 10kbar'!V114</f>
        <v>10.413876</v>
      </c>
      <c r="N302" s="9">
        <f>'D. Nephelinite FC 10kbar'!W114</f>
        <v>0.261957</v>
      </c>
      <c r="O302" s="9">
        <f>'D. Nephelinite FC 10kbar'!X114</f>
        <v>6.0805939999999996</v>
      </c>
      <c r="P302" s="9">
        <f>'D. Nephelinite FC 10kbar'!Y114</f>
        <v>11.66234</v>
      </c>
      <c r="Q302" s="9">
        <f>'D. Nephelinite FC 10kbar'!Z114</f>
        <v>3.302826</v>
      </c>
      <c r="R302" s="9">
        <f>'D. Nephelinite FC 10kbar'!AA114</f>
        <v>2.976782</v>
      </c>
      <c r="S302" s="9">
        <f>'D. Nephelinite FC 10kbar'!AB114</f>
        <v>1.411862</v>
      </c>
      <c r="T302" s="9">
        <f>'D. Nephelinite FC 10kbar'!AC114</f>
        <v>5.0830780000000004</v>
      </c>
      <c r="U302" s="10">
        <f>'D. Nephelinite FC 10kbar'!AH114</f>
        <v>0</v>
      </c>
      <c r="V302" s="5">
        <f>'D. Nephelinite FC 10kbar'!AI114</f>
        <v>0.67915300000000001</v>
      </c>
      <c r="W302" s="5"/>
      <c r="X302" s="5"/>
      <c r="Y302" s="5"/>
      <c r="Z302" s="5"/>
      <c r="AA302" s="5"/>
      <c r="AB302" s="5">
        <f>'D. Nephelinite FC 10kbar'!AJ114</f>
        <v>1.0168E-2</v>
      </c>
      <c r="AC302" s="5">
        <f>'D. Nephelinite FC 10kbar'!AK114</f>
        <v>5.1499999999999997E-2</v>
      </c>
      <c r="AD302" s="10">
        <f>'D. Nephelinite FC 10kbar'!AL114</f>
        <v>0</v>
      </c>
      <c r="AE302" s="5">
        <f>'D. Nephelinite FC 10kbar'!AM114</f>
        <v>6.0956830000000002</v>
      </c>
      <c r="AF302" s="5"/>
      <c r="AG302" s="5"/>
      <c r="AH302" s="5"/>
      <c r="AI302" s="5"/>
      <c r="AJ302" s="5"/>
      <c r="AK302" s="5">
        <f>'D. Nephelinite FC 10kbar'!AN114</f>
        <v>7.4993800000000004</v>
      </c>
      <c r="AL302" s="5">
        <f>'D. Nephelinite FC 10kbar'!AO114</f>
        <v>1.6808209999999999</v>
      </c>
      <c r="AM302" s="10">
        <f t="shared" si="55"/>
        <v>0</v>
      </c>
      <c r="AN302" s="5">
        <f t="shared" si="56"/>
        <v>6.7748360000000005</v>
      </c>
      <c r="AO302" s="5"/>
      <c r="AP302" s="5"/>
      <c r="AQ302" s="5"/>
      <c r="AR302" s="5"/>
      <c r="AS302" s="5"/>
      <c r="AT302" s="5">
        <f t="shared" si="57"/>
        <v>7.5095480000000006</v>
      </c>
      <c r="AU302" s="5">
        <f t="shared" si="58"/>
        <v>1.732321</v>
      </c>
      <c r="AV302" s="10">
        <f t="shared" si="59"/>
        <v>83.983294999999998</v>
      </c>
      <c r="AW302" s="48">
        <f t="shared" si="54"/>
        <v>100</v>
      </c>
    </row>
    <row r="303" spans="1:49" x14ac:dyDescent="0.3">
      <c r="A303" s="37" t="s">
        <v>1448</v>
      </c>
      <c r="B303" s="2">
        <f>'D. Nephelinite FC 10kbar'!A115</f>
        <v>109</v>
      </c>
      <c r="C303" s="2">
        <f>'D. Nephelinite FC 10kbar'!C115</f>
        <v>1182</v>
      </c>
      <c r="D303" s="2">
        <f>'D. Nephelinite FC 10kbar'!D115</f>
        <v>10000</v>
      </c>
      <c r="E303" s="5">
        <f>'B. LLD classification'!EA347</f>
        <v>2.6962912999706949</v>
      </c>
      <c r="F303" s="5">
        <f>'D. Nephelinite FC 10kbar'!L115</f>
        <v>0.65795599999999999</v>
      </c>
      <c r="G303" s="6">
        <f>'D. Nephelinite FC 10kbar'!N115</f>
        <v>83.275834000000003</v>
      </c>
      <c r="H303" s="7">
        <f t="shared" si="48"/>
        <v>16.724165999999997</v>
      </c>
      <c r="I303" s="8">
        <f>'D. Nephelinite FC 10kbar'!R115</f>
        <v>42.816696999999998</v>
      </c>
      <c r="J303" s="9">
        <f>'D. Nephelinite FC 10kbar'!S115</f>
        <v>2.7273329999999998</v>
      </c>
      <c r="K303" s="9">
        <f>'D. Nephelinite FC 10kbar'!T115</f>
        <v>12.43694</v>
      </c>
      <c r="L303" s="9">
        <f>'D. Nephelinite FC 10kbar'!U115</f>
        <v>0.81399600000000005</v>
      </c>
      <c r="M303" s="9">
        <f>'D. Nephelinite FC 10kbar'!V115</f>
        <v>10.46918</v>
      </c>
      <c r="N303" s="9">
        <f>'D. Nephelinite FC 10kbar'!W115</f>
        <v>0.26418199999999997</v>
      </c>
      <c r="O303" s="9">
        <f>'D. Nephelinite FC 10kbar'!X115</f>
        <v>6.0632890000000002</v>
      </c>
      <c r="P303" s="9">
        <f>'D. Nephelinite FC 10kbar'!Y115</f>
        <v>11.551277000000001</v>
      </c>
      <c r="Q303" s="9">
        <f>'D. Nephelinite FC 10kbar'!Z115</f>
        <v>3.328881</v>
      </c>
      <c r="R303" s="9">
        <f>'D. Nephelinite FC 10kbar'!AA115</f>
        <v>3.0020709999999999</v>
      </c>
      <c r="S303" s="9">
        <f>'D. Nephelinite FC 10kbar'!AB115</f>
        <v>1.4008659999999999</v>
      </c>
      <c r="T303" s="9">
        <f>'D. Nephelinite FC 10kbar'!AC115</f>
        <v>5.1252880000000003</v>
      </c>
      <c r="U303" s="10">
        <f>'D. Nephelinite FC 10kbar'!AH115</f>
        <v>0</v>
      </c>
      <c r="V303" s="5">
        <f>'D. Nephelinite FC 10kbar'!AI115</f>
        <v>0.65939000000000003</v>
      </c>
      <c r="W303" s="5"/>
      <c r="X303" s="5"/>
      <c r="Y303" s="5"/>
      <c r="Z303" s="5"/>
      <c r="AA303" s="5"/>
      <c r="AB303" s="5">
        <f>'D. Nephelinite FC 10kbar'!AJ115</f>
        <v>7.2090000000000001E-3</v>
      </c>
      <c r="AC303" s="5">
        <f>'D. Nephelinite FC 10kbar'!AK115</f>
        <v>5.0193000000000002E-2</v>
      </c>
      <c r="AD303" s="10">
        <f>'D. Nephelinite FC 10kbar'!AL115</f>
        <v>0</v>
      </c>
      <c r="AE303" s="5">
        <f>'D. Nephelinite FC 10kbar'!AM115</f>
        <v>6.7725369999999998</v>
      </c>
      <c r="AF303" s="5"/>
      <c r="AG303" s="5"/>
      <c r="AH303" s="5"/>
      <c r="AI303" s="5"/>
      <c r="AJ303" s="5"/>
      <c r="AK303" s="5">
        <f>'D. Nephelinite FC 10kbar'!AN115</f>
        <v>7.5075380000000003</v>
      </c>
      <c r="AL303" s="5">
        <f>'D. Nephelinite FC 10kbar'!AO115</f>
        <v>1.727298</v>
      </c>
      <c r="AM303" s="10">
        <f t="shared" si="55"/>
        <v>0</v>
      </c>
      <c r="AN303" s="5">
        <f t="shared" si="56"/>
        <v>7.4319269999999999</v>
      </c>
      <c r="AO303" s="5"/>
      <c r="AP303" s="5"/>
      <c r="AQ303" s="5"/>
      <c r="AR303" s="5"/>
      <c r="AS303" s="5"/>
      <c r="AT303" s="5">
        <f t="shared" si="57"/>
        <v>7.5147469999999998</v>
      </c>
      <c r="AU303" s="5">
        <f t="shared" si="58"/>
        <v>1.7774909999999999</v>
      </c>
      <c r="AV303" s="10">
        <f t="shared" si="59"/>
        <v>83.275834000000003</v>
      </c>
      <c r="AW303" s="48">
        <f t="shared" si="54"/>
        <v>99.999999000000003</v>
      </c>
    </row>
    <row r="304" spans="1:49" x14ac:dyDescent="0.3">
      <c r="A304" s="37" t="s">
        <v>1448</v>
      </c>
      <c r="B304" s="2">
        <f>'D. Nephelinite FC 10kbar'!A116</f>
        <v>110</v>
      </c>
      <c r="C304" s="2">
        <f>'D. Nephelinite FC 10kbar'!C116</f>
        <v>1180</v>
      </c>
      <c r="D304" s="2">
        <f>'D. Nephelinite FC 10kbar'!D116</f>
        <v>10000</v>
      </c>
      <c r="E304" s="5">
        <f>'B. LLD classification'!EA348</f>
        <v>2.693817971304417</v>
      </c>
      <c r="F304" s="5">
        <f>'D. Nephelinite FC 10kbar'!L116</f>
        <v>0.66364100000000004</v>
      </c>
      <c r="G304" s="6">
        <f>'D. Nephelinite FC 10kbar'!N116</f>
        <v>82.591279999999998</v>
      </c>
      <c r="H304" s="7">
        <f t="shared" si="48"/>
        <v>17.408720000000002</v>
      </c>
      <c r="I304" s="8">
        <f>'D. Nephelinite FC 10kbar'!R116</f>
        <v>42.926735000000001</v>
      </c>
      <c r="J304" s="9">
        <f>'D. Nephelinite FC 10kbar'!S116</f>
        <v>2.6470929999999999</v>
      </c>
      <c r="K304" s="9">
        <f>'D. Nephelinite FC 10kbar'!T116</f>
        <v>12.408973</v>
      </c>
      <c r="L304" s="9">
        <f>'D. Nephelinite FC 10kbar'!U116</f>
        <v>0.80066800000000005</v>
      </c>
      <c r="M304" s="9">
        <f>'D. Nephelinite FC 10kbar'!V116</f>
        <v>10.524501000000001</v>
      </c>
      <c r="N304" s="9">
        <f>'D. Nephelinite FC 10kbar'!W116</f>
        <v>0.266372</v>
      </c>
      <c r="O304" s="9">
        <f>'D. Nephelinite FC 10kbar'!X116</f>
        <v>6.0461660000000004</v>
      </c>
      <c r="P304" s="9">
        <f>'D. Nephelinite FC 10kbar'!Y116</f>
        <v>11.441295999999999</v>
      </c>
      <c r="Q304" s="9">
        <f>'D. Nephelinite FC 10kbar'!Z116</f>
        <v>3.3544870000000002</v>
      </c>
      <c r="R304" s="9">
        <f>'D. Nephelinite FC 10kbar'!AA116</f>
        <v>3.0269539999999999</v>
      </c>
      <c r="S304" s="9">
        <f>'D. Nephelinite FC 10kbar'!AB116</f>
        <v>1.3899410000000001</v>
      </c>
      <c r="T304" s="9">
        <f>'D. Nephelinite FC 10kbar'!AC116</f>
        <v>5.1668149999999997</v>
      </c>
      <c r="U304" s="10">
        <f>'D. Nephelinite FC 10kbar'!AH116</f>
        <v>0</v>
      </c>
      <c r="V304" s="5">
        <f>'D. Nephelinite FC 10kbar'!AI116</f>
        <v>0.64051400000000003</v>
      </c>
      <c r="W304" s="5"/>
      <c r="X304" s="5"/>
      <c r="Y304" s="5"/>
      <c r="Z304" s="5"/>
      <c r="AA304" s="5"/>
      <c r="AB304" s="5">
        <f>'D. Nephelinite FC 10kbar'!AJ116</f>
        <v>4.437E-3</v>
      </c>
      <c r="AC304" s="5">
        <f>'D. Nephelinite FC 10kbar'!AK116</f>
        <v>4.8934999999999999E-2</v>
      </c>
      <c r="AD304" s="10">
        <f>'D. Nephelinite FC 10kbar'!AL116</f>
        <v>0</v>
      </c>
      <c r="AE304" s="5">
        <f>'D. Nephelinite FC 10kbar'!AM116</f>
        <v>7.4296290000000003</v>
      </c>
      <c r="AF304" s="5"/>
      <c r="AG304" s="5"/>
      <c r="AH304" s="5"/>
      <c r="AI304" s="5"/>
      <c r="AJ304" s="5"/>
      <c r="AK304" s="5">
        <f>'D. Nephelinite FC 10kbar'!AN116</f>
        <v>7.5127360000000003</v>
      </c>
      <c r="AL304" s="5">
        <f>'D. Nephelinite FC 10kbar'!AO116</f>
        <v>1.7724679999999999</v>
      </c>
      <c r="AM304" s="10">
        <f t="shared" si="55"/>
        <v>0</v>
      </c>
      <c r="AN304" s="5">
        <f t="shared" si="56"/>
        <v>8.0701429999999998</v>
      </c>
      <c r="AO304" s="5"/>
      <c r="AP304" s="5"/>
      <c r="AQ304" s="5"/>
      <c r="AR304" s="5"/>
      <c r="AS304" s="5"/>
      <c r="AT304" s="5">
        <f t="shared" si="57"/>
        <v>7.5171730000000005</v>
      </c>
      <c r="AU304" s="5">
        <f t="shared" si="58"/>
        <v>1.8214029999999999</v>
      </c>
      <c r="AV304" s="10">
        <f t="shared" si="59"/>
        <v>82.591279999999998</v>
      </c>
      <c r="AW304" s="48">
        <f t="shared" si="54"/>
        <v>99.999999000000003</v>
      </c>
    </row>
    <row r="305" spans="1:49" x14ac:dyDescent="0.3">
      <c r="A305" s="37" t="s">
        <v>1448</v>
      </c>
      <c r="B305" s="2">
        <f>'D. Nephelinite FC 10kbar'!A117</f>
        <v>111</v>
      </c>
      <c r="C305" s="2">
        <f>'D. Nephelinite FC 10kbar'!C117</f>
        <v>1178</v>
      </c>
      <c r="D305" s="2">
        <f>'D. Nephelinite FC 10kbar'!D117</f>
        <v>10000</v>
      </c>
      <c r="E305" s="5">
        <f>'B. LLD classification'!EA349</f>
        <v>2.6914336685885516</v>
      </c>
      <c r="F305" s="5">
        <f>'D. Nephelinite FC 10kbar'!L117</f>
        <v>0.66920599999999997</v>
      </c>
      <c r="G305" s="6">
        <f>'D. Nephelinite FC 10kbar'!N117</f>
        <v>81.928550999999999</v>
      </c>
      <c r="H305" s="7">
        <f t="shared" si="48"/>
        <v>18.071449000000001</v>
      </c>
      <c r="I305" s="8">
        <f>'D. Nephelinite FC 10kbar'!R117</f>
        <v>43.033299</v>
      </c>
      <c r="J305" s="9">
        <f>'D. Nephelinite FC 10kbar'!S117</f>
        <v>2.5690330000000001</v>
      </c>
      <c r="K305" s="9">
        <f>'D. Nephelinite FC 10kbar'!T117</f>
        <v>12.381757</v>
      </c>
      <c r="L305" s="9">
        <f>'D. Nephelinite FC 10kbar'!U117</f>
        <v>0.78810000000000002</v>
      </c>
      <c r="M305" s="9">
        <f>'D. Nephelinite FC 10kbar'!V117</f>
        <v>10.579822999999999</v>
      </c>
      <c r="N305" s="9">
        <f>'D. Nephelinite FC 10kbar'!W117</f>
        <v>0.26852700000000002</v>
      </c>
      <c r="O305" s="9">
        <f>'D. Nephelinite FC 10kbar'!X117</f>
        <v>6.0292079999999997</v>
      </c>
      <c r="P305" s="9">
        <f>'D. Nephelinite FC 10kbar'!Y117</f>
        <v>11.332392</v>
      </c>
      <c r="Q305" s="9">
        <f>'D. Nephelinite FC 10kbar'!Z117</f>
        <v>3.3796550000000001</v>
      </c>
      <c r="R305" s="9">
        <f>'D. Nephelinite FC 10kbar'!AA117</f>
        <v>3.0514389999999998</v>
      </c>
      <c r="S305" s="9">
        <f>'D. Nephelinite FC 10kbar'!AB117</f>
        <v>1.379092</v>
      </c>
      <c r="T305" s="9">
        <f>'D. Nephelinite FC 10kbar'!AC117</f>
        <v>5.2076750000000001</v>
      </c>
      <c r="U305" s="10">
        <f>'D. Nephelinite FC 10kbar'!AH117</f>
        <v>0</v>
      </c>
      <c r="V305" s="5">
        <f>'D. Nephelinite FC 10kbar'!AI117</f>
        <v>0.62249200000000005</v>
      </c>
      <c r="W305" s="5"/>
      <c r="X305" s="5"/>
      <c r="Y305" s="5"/>
      <c r="Z305" s="5"/>
      <c r="AA305" s="5"/>
      <c r="AB305" s="5">
        <f>'D. Nephelinite FC 10kbar'!AJ117</f>
        <v>1.8469999999999999E-3</v>
      </c>
      <c r="AC305" s="5">
        <f>'D. Nephelinite FC 10kbar'!AK117</f>
        <v>4.7724999999999997E-2</v>
      </c>
      <c r="AD305" s="10">
        <f>'D. Nephelinite FC 10kbar'!AL117</f>
        <v>0</v>
      </c>
      <c r="AE305" s="5">
        <f>'D. Nephelinite FC 10kbar'!AM117</f>
        <v>8.0678459999999994</v>
      </c>
      <c r="AF305" s="5"/>
      <c r="AG305" s="5"/>
      <c r="AH305" s="5"/>
      <c r="AI305" s="5"/>
      <c r="AJ305" s="5"/>
      <c r="AK305" s="5">
        <f>'D. Nephelinite FC 10kbar'!AN117</f>
        <v>7.5151599999999998</v>
      </c>
      <c r="AL305" s="5">
        <f>'D. Nephelinite FC 10kbar'!AO117</f>
        <v>1.8163800000000001</v>
      </c>
      <c r="AM305" s="10">
        <f t="shared" si="55"/>
        <v>0</v>
      </c>
      <c r="AN305" s="5">
        <f t="shared" si="56"/>
        <v>8.6903379999999988</v>
      </c>
      <c r="AO305" s="5"/>
      <c r="AP305" s="5"/>
      <c r="AQ305" s="5"/>
      <c r="AR305" s="5"/>
      <c r="AS305" s="5"/>
      <c r="AT305" s="5">
        <f t="shared" si="57"/>
        <v>7.5170069999999996</v>
      </c>
      <c r="AU305" s="5">
        <f t="shared" si="58"/>
        <v>1.8641050000000001</v>
      </c>
      <c r="AV305" s="10">
        <f t="shared" si="59"/>
        <v>81.928550999999999</v>
      </c>
      <c r="AW305" s="48">
        <f t="shared" si="54"/>
        <v>100.000001</v>
      </c>
    </row>
    <row r="306" spans="1:49" x14ac:dyDescent="0.3">
      <c r="A306" s="37" t="s">
        <v>1448</v>
      </c>
      <c r="B306" s="2">
        <f>'D. Nephelinite FC 10kbar'!A118</f>
        <v>112</v>
      </c>
      <c r="C306" s="2">
        <f>'D. Nephelinite FC 10kbar'!C118</f>
        <v>1176</v>
      </c>
      <c r="D306" s="2">
        <f>'D. Nephelinite FC 10kbar'!D118</f>
        <v>10000</v>
      </c>
      <c r="E306" s="5">
        <f>'B. LLD classification'!EA350</f>
        <v>2.6891283372843828</v>
      </c>
      <c r="F306" s="5">
        <f>'D. Nephelinite FC 10kbar'!L118</f>
        <v>0.67467699999999997</v>
      </c>
      <c r="G306" s="6">
        <f>'D. Nephelinite FC 10kbar'!N118</f>
        <v>81.286473000000001</v>
      </c>
      <c r="H306" s="7">
        <f t="shared" si="48"/>
        <v>18.713526999999999</v>
      </c>
      <c r="I306" s="8">
        <f>'D. Nephelinite FC 10kbar'!R118</f>
        <v>43.136716999999997</v>
      </c>
      <c r="J306" s="9">
        <f>'D. Nephelinite FC 10kbar'!S118</f>
        <v>2.493007</v>
      </c>
      <c r="K306" s="9">
        <f>'D. Nephelinite FC 10kbar'!T118</f>
        <v>12.355356</v>
      </c>
      <c r="L306" s="9">
        <f>'D. Nephelinite FC 10kbar'!U118</f>
        <v>0.77615199999999995</v>
      </c>
      <c r="M306" s="9">
        <f>'D. Nephelinite FC 10kbar'!V118</f>
        <v>10.634895999999999</v>
      </c>
      <c r="N306" s="9">
        <f>'D. Nephelinite FC 10kbar'!W118</f>
        <v>0.270648</v>
      </c>
      <c r="O306" s="9">
        <f>'D. Nephelinite FC 10kbar'!X118</f>
        <v>6.0123810000000004</v>
      </c>
      <c r="P306" s="9">
        <f>'D. Nephelinite FC 10kbar'!Y118</f>
        <v>11.224689</v>
      </c>
      <c r="Q306" s="9">
        <f>'D. Nephelinite FC 10kbar'!Z118</f>
        <v>3.4044029999999998</v>
      </c>
      <c r="R306" s="9">
        <f>'D. Nephelinite FC 10kbar'!AA118</f>
        <v>3.075542</v>
      </c>
      <c r="S306" s="9">
        <f>'D. Nephelinite FC 10kbar'!AB118</f>
        <v>1.3683149999999999</v>
      </c>
      <c r="T306" s="9">
        <f>'D. Nephelinite FC 10kbar'!AC118</f>
        <v>5.2478939999999996</v>
      </c>
      <c r="U306" s="10">
        <f>'D. Nephelinite FC 10kbar'!AH118</f>
        <v>0</v>
      </c>
      <c r="V306" s="5">
        <f>'D. Nephelinite FC 10kbar'!AI118</f>
        <v>0.60483200000000004</v>
      </c>
      <c r="W306" s="5"/>
      <c r="X306" s="5"/>
      <c r="Y306" s="5"/>
      <c r="Z306" s="5"/>
      <c r="AA306" s="5"/>
      <c r="AB306" s="5">
        <f>'D. Nephelinite FC 10kbar'!AJ118</f>
        <v>0</v>
      </c>
      <c r="AC306" s="5">
        <f>'D. Nephelinite FC 10kbar'!AK118</f>
        <v>4.6580999999999997E-2</v>
      </c>
      <c r="AD306" s="10">
        <f>'D. Nephelinite FC 10kbar'!AL118</f>
        <v>0</v>
      </c>
      <c r="AE306" s="5">
        <f>'D. Nephelinite FC 10kbar'!AM118</f>
        <v>8.6880410000000001</v>
      </c>
      <c r="AF306" s="5"/>
      <c r="AG306" s="5"/>
      <c r="AH306" s="5"/>
      <c r="AI306" s="5"/>
      <c r="AJ306" s="5"/>
      <c r="AK306" s="5">
        <f>'D. Nephelinite FC 10kbar'!AN118</f>
        <v>7.5149920000000003</v>
      </c>
      <c r="AL306" s="5">
        <f>'D. Nephelinite FC 10kbar'!AO118</f>
        <v>1.859081</v>
      </c>
      <c r="AM306" s="10">
        <f t="shared" si="55"/>
        <v>0</v>
      </c>
      <c r="AN306" s="5">
        <f t="shared" si="56"/>
        <v>9.2928730000000002</v>
      </c>
      <c r="AO306" s="5"/>
      <c r="AP306" s="5"/>
      <c r="AQ306" s="5"/>
      <c r="AR306" s="5"/>
      <c r="AS306" s="5"/>
      <c r="AT306" s="5">
        <f t="shared" si="57"/>
        <v>7.5149920000000003</v>
      </c>
      <c r="AU306" s="5">
        <f t="shared" si="58"/>
        <v>1.905662</v>
      </c>
      <c r="AV306" s="10">
        <f t="shared" si="59"/>
        <v>81.286473000000001</v>
      </c>
      <c r="AW306" s="48">
        <f t="shared" si="54"/>
        <v>100</v>
      </c>
    </row>
    <row r="307" spans="1:49" x14ac:dyDescent="0.3">
      <c r="A307" s="37" t="s">
        <v>1448</v>
      </c>
      <c r="B307" s="2">
        <f>'D. Nephelinite FC 10kbar'!A119</f>
        <v>113</v>
      </c>
      <c r="C307" s="2">
        <f>'D. Nephelinite FC 10kbar'!C119</f>
        <v>1174</v>
      </c>
      <c r="D307" s="2">
        <f>'D. Nephelinite FC 10kbar'!D119</f>
        <v>10000</v>
      </c>
      <c r="E307" s="5">
        <f>'B. LLD classification'!EA351</f>
        <v>2.6868524207750943</v>
      </c>
      <c r="F307" s="5">
        <f>'D. Nephelinite FC 10kbar'!L119</f>
        <v>0.68016799999999999</v>
      </c>
      <c r="G307" s="6">
        <f>'D. Nephelinite FC 10kbar'!N119</f>
        <v>80.663295000000005</v>
      </c>
      <c r="H307" s="7">
        <f t="shared" si="48"/>
        <v>19.336704999999995</v>
      </c>
      <c r="I307" s="8">
        <f>'D. Nephelinite FC 10kbar'!R119</f>
        <v>43.238689000000001</v>
      </c>
      <c r="J307" s="9">
        <f>'D. Nephelinite FC 10kbar'!S119</f>
        <v>2.4183409999999999</v>
      </c>
      <c r="K307" s="9">
        <f>'D. Nephelinite FC 10kbar'!T119</f>
        <v>12.330193</v>
      </c>
      <c r="L307" s="9">
        <f>'D. Nephelinite FC 10kbar'!U119</f>
        <v>0.76408900000000002</v>
      </c>
      <c r="M307" s="9">
        <f>'D. Nephelinite FC 10kbar'!V119</f>
        <v>10.688138</v>
      </c>
      <c r="N307" s="9">
        <f>'D. Nephelinite FC 10kbar'!W119</f>
        <v>0.27273900000000001</v>
      </c>
      <c r="O307" s="9">
        <f>'D. Nephelinite FC 10kbar'!X119</f>
        <v>5.9955749999999997</v>
      </c>
      <c r="P307" s="9">
        <f>'D. Nephelinite FC 10kbar'!Y119</f>
        <v>11.119056</v>
      </c>
      <c r="Q307" s="9">
        <f>'D. Nephelinite FC 10kbar'!Z119</f>
        <v>3.4287839999999998</v>
      </c>
      <c r="R307" s="9">
        <f>'D. Nephelinite FC 10kbar'!AA119</f>
        <v>3.0993029999999999</v>
      </c>
      <c r="S307" s="9">
        <f>'D. Nephelinite FC 10kbar'!AB119</f>
        <v>1.357558</v>
      </c>
      <c r="T307" s="9">
        <f>'D. Nephelinite FC 10kbar'!AC119</f>
        <v>5.2875350000000001</v>
      </c>
      <c r="U307" s="10">
        <f>'D. Nephelinite FC 10kbar'!AH119</f>
        <v>0</v>
      </c>
      <c r="V307" s="5">
        <f>'D. Nephelinite FC 10kbar'!AI119</f>
        <v>0.58488499999999999</v>
      </c>
      <c r="W307" s="5"/>
      <c r="X307" s="5"/>
      <c r="Y307" s="5"/>
      <c r="Z307" s="5"/>
      <c r="AA307" s="5"/>
      <c r="AB307" s="5">
        <f>'D. Nephelinite FC 10kbar'!AJ119</f>
        <v>0</v>
      </c>
      <c r="AC307" s="5">
        <f>'D. Nephelinite FC 10kbar'!AK119</f>
        <v>4.5613000000000001E-2</v>
      </c>
      <c r="AD307" s="10">
        <f>'D. Nephelinite FC 10kbar'!AL119</f>
        <v>0</v>
      </c>
      <c r="AE307" s="5">
        <f>'D. Nephelinite FC 10kbar'!AM119</f>
        <v>9.2905759999999997</v>
      </c>
      <c r="AF307" s="5"/>
      <c r="AG307" s="5"/>
      <c r="AH307" s="5"/>
      <c r="AI307" s="5"/>
      <c r="AJ307" s="5"/>
      <c r="AK307" s="5">
        <f>'D. Nephelinite FC 10kbar'!AN119</f>
        <v>7.5149920000000003</v>
      </c>
      <c r="AL307" s="5">
        <f>'D. Nephelinite FC 10kbar'!AO119</f>
        <v>1.900639</v>
      </c>
      <c r="AM307" s="10">
        <f t="shared" si="55"/>
        <v>0</v>
      </c>
      <c r="AN307" s="5">
        <f t="shared" si="56"/>
        <v>9.8754609999999996</v>
      </c>
      <c r="AO307" s="5"/>
      <c r="AP307" s="5"/>
      <c r="AQ307" s="5"/>
      <c r="AR307" s="5"/>
      <c r="AS307" s="5"/>
      <c r="AT307" s="5">
        <f t="shared" si="57"/>
        <v>7.5149920000000003</v>
      </c>
      <c r="AU307" s="5">
        <f t="shared" si="58"/>
        <v>1.9462519999999999</v>
      </c>
      <c r="AV307" s="10">
        <f t="shared" si="59"/>
        <v>80.663295000000005</v>
      </c>
      <c r="AW307" s="48">
        <f t="shared" si="54"/>
        <v>100</v>
      </c>
    </row>
    <row r="308" spans="1:49" x14ac:dyDescent="0.3">
      <c r="A308" s="37" t="s">
        <v>1448</v>
      </c>
      <c r="B308" s="2">
        <f>'D. Nephelinite FC 10kbar'!A120</f>
        <v>114</v>
      </c>
      <c r="C308" s="2">
        <f>'D. Nephelinite FC 10kbar'!C120</f>
        <v>1172</v>
      </c>
      <c r="D308" s="2">
        <f>'D. Nephelinite FC 10kbar'!D120</f>
        <v>10000</v>
      </c>
      <c r="E308" s="5">
        <f>'B. LLD classification'!EA352</f>
        <v>2.6846302491771672</v>
      </c>
      <c r="F308" s="5">
        <f>'D. Nephelinite FC 10kbar'!L120</f>
        <v>0.68565500000000001</v>
      </c>
      <c r="G308" s="6">
        <f>'D. Nephelinite FC 10kbar'!N120</f>
        <v>80.058670000000006</v>
      </c>
      <c r="H308" s="7">
        <f t="shared" si="48"/>
        <v>19.941329999999994</v>
      </c>
      <c r="I308" s="8">
        <f>'D. Nephelinite FC 10kbar'!R120</f>
        <v>43.338351000000003</v>
      </c>
      <c r="J308" s="9">
        <f>'D. Nephelinite FC 10kbar'!S120</f>
        <v>2.3453650000000001</v>
      </c>
      <c r="K308" s="9">
        <f>'D. Nephelinite FC 10kbar'!T120</f>
        <v>12.306042</v>
      </c>
      <c r="L308" s="9">
        <f>'D. Nephelinite FC 10kbar'!U120</f>
        <v>0.75228300000000004</v>
      </c>
      <c r="M308" s="9">
        <f>'D. Nephelinite FC 10kbar'!V120</f>
        <v>10.740398000000001</v>
      </c>
      <c r="N308" s="9">
        <f>'D. Nephelinite FC 10kbar'!W120</f>
        <v>0.27479799999999999</v>
      </c>
      <c r="O308" s="9">
        <f>'D. Nephelinite FC 10kbar'!X120</f>
        <v>5.9788329999999998</v>
      </c>
      <c r="P308" s="9">
        <f>'D. Nephelinite FC 10kbar'!Y120</f>
        <v>11.015003999999999</v>
      </c>
      <c r="Q308" s="9">
        <f>'D. Nephelinite FC 10kbar'!Z120</f>
        <v>3.452782</v>
      </c>
      <c r="R308" s="9">
        <f>'D. Nephelinite FC 10kbar'!AA120</f>
        <v>3.1227100000000001</v>
      </c>
      <c r="S308" s="9">
        <f>'D. Nephelinite FC 10kbar'!AB120</f>
        <v>1.3468519999999999</v>
      </c>
      <c r="T308" s="9">
        <f>'D. Nephelinite FC 10kbar'!AC120</f>
        <v>5.326581</v>
      </c>
      <c r="U308" s="10">
        <f>'D. Nephelinite FC 10kbar'!AH120</f>
        <v>0</v>
      </c>
      <c r="V308" s="5">
        <f>'D. Nephelinite FC 10kbar'!AI120</f>
        <v>0.56733699999999998</v>
      </c>
      <c r="W308" s="5"/>
      <c r="X308" s="5"/>
      <c r="Y308" s="5"/>
      <c r="Z308" s="5"/>
      <c r="AA308" s="5"/>
      <c r="AB308" s="5">
        <f>'D. Nephelinite FC 10kbar'!AJ120</f>
        <v>0</v>
      </c>
      <c r="AC308" s="5">
        <f>'D. Nephelinite FC 10kbar'!AK120</f>
        <v>4.4608000000000002E-2</v>
      </c>
      <c r="AD308" s="10">
        <f>'D. Nephelinite FC 10kbar'!AL120</f>
        <v>0</v>
      </c>
      <c r="AE308" s="5">
        <f>'D. Nephelinite FC 10kbar'!AM120</f>
        <v>9.8731650000000002</v>
      </c>
      <c r="AF308" s="5"/>
      <c r="AG308" s="5"/>
      <c r="AH308" s="5"/>
      <c r="AI308" s="5"/>
      <c r="AJ308" s="5"/>
      <c r="AK308" s="5">
        <f>'D. Nephelinite FC 10kbar'!AN120</f>
        <v>7.5149920000000003</v>
      </c>
      <c r="AL308" s="5">
        <f>'D. Nephelinite FC 10kbar'!AO120</f>
        <v>1.9412290000000001</v>
      </c>
      <c r="AM308" s="10">
        <f t="shared" si="55"/>
        <v>0</v>
      </c>
      <c r="AN308" s="5">
        <f t="shared" si="56"/>
        <v>10.440502</v>
      </c>
      <c r="AO308" s="5"/>
      <c r="AP308" s="5"/>
      <c r="AQ308" s="5"/>
      <c r="AR308" s="5"/>
      <c r="AS308" s="5"/>
      <c r="AT308" s="5">
        <f t="shared" si="57"/>
        <v>7.5149920000000003</v>
      </c>
      <c r="AU308" s="5">
        <f t="shared" si="58"/>
        <v>1.9858370000000001</v>
      </c>
      <c r="AV308" s="10">
        <f t="shared" si="59"/>
        <v>80.058670000000006</v>
      </c>
      <c r="AW308" s="48">
        <f t="shared" si="54"/>
        <v>100.00000100000001</v>
      </c>
    </row>
    <row r="309" spans="1:49" x14ac:dyDescent="0.3">
      <c r="A309" s="37" t="s">
        <v>1448</v>
      </c>
      <c r="B309" s="2">
        <f>'D. Nephelinite FC 10kbar'!A121</f>
        <v>115</v>
      </c>
      <c r="C309" s="2">
        <f>'D. Nephelinite FC 10kbar'!C121</f>
        <v>1170</v>
      </c>
      <c r="D309" s="2">
        <f>'D. Nephelinite FC 10kbar'!D121</f>
        <v>10000</v>
      </c>
      <c r="E309" s="5">
        <f>'B. LLD classification'!EA353</f>
        <v>2.6824606379197662</v>
      </c>
      <c r="F309" s="5">
        <f>'D. Nephelinite FC 10kbar'!L121</f>
        <v>0.69111599999999995</v>
      </c>
      <c r="G309" s="6">
        <f>'D. Nephelinite FC 10kbar'!N121</f>
        <v>79.471784999999997</v>
      </c>
      <c r="H309" s="7">
        <f t="shared" ref="H309:H372" si="60">100-G309</f>
        <v>20.528215000000003</v>
      </c>
      <c r="I309" s="8">
        <f>'D. Nephelinite FC 10kbar'!R121</f>
        <v>43.435723000000003</v>
      </c>
      <c r="J309" s="9">
        <f>'D. Nephelinite FC 10kbar'!S121</f>
        <v>2.2740610000000001</v>
      </c>
      <c r="K309" s="9">
        <f>'D. Nephelinite FC 10kbar'!T121</f>
        <v>12.282895999999999</v>
      </c>
      <c r="L309" s="9">
        <f>'D. Nephelinite FC 10kbar'!U121</f>
        <v>0.74072400000000005</v>
      </c>
      <c r="M309" s="9">
        <f>'D. Nephelinite FC 10kbar'!V121</f>
        <v>10.791698</v>
      </c>
      <c r="N309" s="9">
        <f>'D. Nephelinite FC 10kbar'!W121</f>
        <v>0.27682800000000002</v>
      </c>
      <c r="O309" s="9">
        <f>'D. Nephelinite FC 10kbar'!X121</f>
        <v>5.9621430000000002</v>
      </c>
      <c r="P309" s="9">
        <f>'D. Nephelinite FC 10kbar'!Y121</f>
        <v>10.912502</v>
      </c>
      <c r="Q309" s="9">
        <f>'D. Nephelinite FC 10kbar'!Z121</f>
        <v>3.4764050000000002</v>
      </c>
      <c r="R309" s="9">
        <f>'D. Nephelinite FC 10kbar'!AA121</f>
        <v>3.1457709999999999</v>
      </c>
      <c r="S309" s="9">
        <f>'D. Nephelinite FC 10kbar'!AB121</f>
        <v>1.3362039999999999</v>
      </c>
      <c r="T309" s="9">
        <f>'D. Nephelinite FC 10kbar'!AC121</f>
        <v>5.3650460000000004</v>
      </c>
      <c r="U309" s="10">
        <f>'D. Nephelinite FC 10kbar'!AH121</f>
        <v>0</v>
      </c>
      <c r="V309" s="5">
        <f>'D. Nephelinite FC 10kbar'!AI121</f>
        <v>0.550566</v>
      </c>
      <c r="W309" s="5"/>
      <c r="X309" s="5"/>
      <c r="Y309" s="5"/>
      <c r="Z309" s="5"/>
      <c r="AA309" s="5"/>
      <c r="AB309" s="5">
        <f>'D. Nephelinite FC 10kbar'!AJ121</f>
        <v>0</v>
      </c>
      <c r="AC309" s="5">
        <f>'D. Nephelinite FC 10kbar'!AK121</f>
        <v>4.3637000000000002E-2</v>
      </c>
      <c r="AD309" s="10">
        <f>'D. Nephelinite FC 10kbar'!AL121</f>
        <v>0</v>
      </c>
      <c r="AE309" s="5">
        <f>'D. Nephelinite FC 10kbar'!AM121</f>
        <v>10.438205999999999</v>
      </c>
      <c r="AF309" s="5"/>
      <c r="AG309" s="5"/>
      <c r="AH309" s="5"/>
      <c r="AI309" s="5"/>
      <c r="AJ309" s="5"/>
      <c r="AK309" s="5">
        <f>'D. Nephelinite FC 10kbar'!AN121</f>
        <v>7.5149920000000003</v>
      </c>
      <c r="AL309" s="5">
        <f>'D. Nephelinite FC 10kbar'!AO121</f>
        <v>1.9808129999999999</v>
      </c>
      <c r="AM309" s="10">
        <f t="shared" si="55"/>
        <v>0</v>
      </c>
      <c r="AN309" s="5">
        <f t="shared" si="56"/>
        <v>10.988771999999999</v>
      </c>
      <c r="AO309" s="5"/>
      <c r="AP309" s="5"/>
      <c r="AQ309" s="5"/>
      <c r="AR309" s="5"/>
      <c r="AS309" s="5"/>
      <c r="AT309" s="5">
        <f t="shared" si="57"/>
        <v>7.5149920000000003</v>
      </c>
      <c r="AU309" s="5">
        <f t="shared" si="58"/>
        <v>2.0244499999999999</v>
      </c>
      <c r="AV309" s="10">
        <f t="shared" si="59"/>
        <v>79.471784999999997</v>
      </c>
      <c r="AW309" s="48">
        <f t="shared" si="54"/>
        <v>99.999999000000003</v>
      </c>
    </row>
    <row r="310" spans="1:49" x14ac:dyDescent="0.3">
      <c r="A310" s="37" t="s">
        <v>1448</v>
      </c>
      <c r="B310" s="2">
        <f>'D. Nephelinite FC 10kbar'!A122</f>
        <v>116</v>
      </c>
      <c r="C310" s="2">
        <f>'D. Nephelinite FC 10kbar'!C122</f>
        <v>1168</v>
      </c>
      <c r="D310" s="2">
        <f>'D. Nephelinite FC 10kbar'!D122</f>
        <v>10000</v>
      </c>
      <c r="E310" s="5">
        <f>'B. LLD classification'!EA354</f>
        <v>2.6803423855290718</v>
      </c>
      <c r="F310" s="5">
        <f>'D. Nephelinite FC 10kbar'!L122</f>
        <v>0.69655199999999995</v>
      </c>
      <c r="G310" s="6">
        <f>'D. Nephelinite FC 10kbar'!N122</f>
        <v>78.901843</v>
      </c>
      <c r="H310" s="7">
        <f t="shared" si="60"/>
        <v>21.098157</v>
      </c>
      <c r="I310" s="8">
        <f>'D. Nephelinite FC 10kbar'!R122</f>
        <v>43.530822000000001</v>
      </c>
      <c r="J310" s="9">
        <f>'D. Nephelinite FC 10kbar'!S122</f>
        <v>2.2044109999999999</v>
      </c>
      <c r="K310" s="9">
        <f>'D. Nephelinite FC 10kbar'!T122</f>
        <v>12.260752</v>
      </c>
      <c r="L310" s="9">
        <f>'D. Nephelinite FC 10kbar'!U122</f>
        <v>0.72940400000000005</v>
      </c>
      <c r="M310" s="9">
        <f>'D. Nephelinite FC 10kbar'!V122</f>
        <v>10.842062</v>
      </c>
      <c r="N310" s="9">
        <f>'D. Nephelinite FC 10kbar'!W122</f>
        <v>0.27882699999999999</v>
      </c>
      <c r="O310" s="9">
        <f>'D. Nephelinite FC 10kbar'!X122</f>
        <v>5.9454929999999999</v>
      </c>
      <c r="P310" s="9">
        <f>'D. Nephelinite FC 10kbar'!Y122</f>
        <v>10.811513</v>
      </c>
      <c r="Q310" s="9">
        <f>'D. Nephelinite FC 10kbar'!Z122</f>
        <v>3.4996619999999998</v>
      </c>
      <c r="R310" s="9">
        <f>'D. Nephelinite FC 10kbar'!AA122</f>
        <v>3.1684939999999999</v>
      </c>
      <c r="S310" s="9">
        <f>'D. Nephelinite FC 10kbar'!AB122</f>
        <v>1.325615</v>
      </c>
      <c r="T310" s="9">
        <f>'D. Nephelinite FC 10kbar'!AC122</f>
        <v>5.4029439999999997</v>
      </c>
      <c r="U310" s="10">
        <f>'D. Nephelinite FC 10kbar'!AH122</f>
        <v>0</v>
      </c>
      <c r="V310" s="5">
        <f>'D. Nephelinite FC 10kbar'!AI122</f>
        <v>0.53456099999999995</v>
      </c>
      <c r="W310" s="5"/>
      <c r="X310" s="5"/>
      <c r="Y310" s="5"/>
      <c r="Z310" s="5"/>
      <c r="AA310" s="5"/>
      <c r="AB310" s="5">
        <f>'D. Nephelinite FC 10kbar'!AJ122</f>
        <v>0</v>
      </c>
      <c r="AC310" s="5">
        <f>'D. Nephelinite FC 10kbar'!AK122</f>
        <v>4.2700000000000002E-2</v>
      </c>
      <c r="AD310" s="10">
        <f>'D. Nephelinite FC 10kbar'!AL122</f>
        <v>0</v>
      </c>
      <c r="AE310" s="5">
        <f>'D. Nephelinite FC 10kbar'!AM122</f>
        <v>10.986477000000001</v>
      </c>
      <c r="AF310" s="5"/>
      <c r="AG310" s="5"/>
      <c r="AH310" s="5"/>
      <c r="AI310" s="5"/>
      <c r="AJ310" s="5"/>
      <c r="AK310" s="5">
        <f>'D. Nephelinite FC 10kbar'!AN122</f>
        <v>7.5149920000000003</v>
      </c>
      <c r="AL310" s="5">
        <f>'D. Nephelinite FC 10kbar'!AO122</f>
        <v>2.0194269999999999</v>
      </c>
      <c r="AM310" s="10">
        <f t="shared" si="55"/>
        <v>0</v>
      </c>
      <c r="AN310" s="5">
        <f t="shared" si="56"/>
        <v>11.521038000000001</v>
      </c>
      <c r="AO310" s="5"/>
      <c r="AP310" s="5"/>
      <c r="AQ310" s="5"/>
      <c r="AR310" s="5"/>
      <c r="AS310" s="5"/>
      <c r="AT310" s="5">
        <f t="shared" si="57"/>
        <v>7.5149920000000003</v>
      </c>
      <c r="AU310" s="5">
        <f t="shared" si="58"/>
        <v>2.0621269999999998</v>
      </c>
      <c r="AV310" s="10">
        <f t="shared" si="59"/>
        <v>78.901843</v>
      </c>
      <c r="AW310" s="48">
        <f t="shared" si="54"/>
        <v>100</v>
      </c>
    </row>
    <row r="311" spans="1:49" x14ac:dyDescent="0.3">
      <c r="A311" s="37" t="s">
        <v>1448</v>
      </c>
      <c r="B311" s="2">
        <f>'D. Nephelinite FC 10kbar'!A123</f>
        <v>117</v>
      </c>
      <c r="C311" s="2">
        <f>'D. Nephelinite FC 10kbar'!C123</f>
        <v>1166</v>
      </c>
      <c r="D311" s="2">
        <f>'D. Nephelinite FC 10kbar'!D123</f>
        <v>10000</v>
      </c>
      <c r="E311" s="5">
        <f>'B. LLD classification'!EA355</f>
        <v>2.6782741856122203</v>
      </c>
      <c r="F311" s="5">
        <f>'D. Nephelinite FC 10kbar'!L123</f>
        <v>0.701963</v>
      </c>
      <c r="G311" s="6">
        <f>'D. Nephelinite FC 10kbar'!N123</f>
        <v>78.348056</v>
      </c>
      <c r="H311" s="7">
        <f t="shared" si="60"/>
        <v>21.651944</v>
      </c>
      <c r="I311" s="8">
        <f>'D. Nephelinite FC 10kbar'!R123</f>
        <v>43.623669999999997</v>
      </c>
      <c r="J311" s="9">
        <f>'D. Nephelinite FC 10kbar'!S123</f>
        <v>2.1363949999999998</v>
      </c>
      <c r="K311" s="9">
        <f>'D. Nephelinite FC 10kbar'!T123</f>
        <v>12.239606</v>
      </c>
      <c r="L311" s="9">
        <f>'D. Nephelinite FC 10kbar'!U123</f>
        <v>0.71831500000000004</v>
      </c>
      <c r="M311" s="9">
        <f>'D. Nephelinite FC 10kbar'!V123</f>
        <v>10.891515999999999</v>
      </c>
      <c r="N311" s="9">
        <f>'D. Nephelinite FC 10kbar'!W123</f>
        <v>0.28079799999999999</v>
      </c>
      <c r="O311" s="9">
        <f>'D. Nephelinite FC 10kbar'!X123</f>
        <v>5.9288660000000002</v>
      </c>
      <c r="P311" s="9">
        <f>'D. Nephelinite FC 10kbar'!Y123</f>
        <v>10.711997999999999</v>
      </c>
      <c r="Q311" s="9">
        <f>'D. Nephelinite FC 10kbar'!Z123</f>
        <v>3.522564</v>
      </c>
      <c r="R311" s="9">
        <f>'D. Nephelinite FC 10kbar'!AA123</f>
        <v>3.19089</v>
      </c>
      <c r="S311" s="9">
        <f>'D. Nephelinite FC 10kbar'!AB123</f>
        <v>1.315091</v>
      </c>
      <c r="T311" s="9">
        <f>'D. Nephelinite FC 10kbar'!AC123</f>
        <v>5.4402910000000002</v>
      </c>
      <c r="U311" s="10">
        <f>'D. Nephelinite FC 10kbar'!AH123</f>
        <v>0</v>
      </c>
      <c r="V311" s="5">
        <f>'D. Nephelinite FC 10kbar'!AI123</f>
        <v>0.51930900000000002</v>
      </c>
      <c r="W311" s="5"/>
      <c r="X311" s="5"/>
      <c r="Y311" s="5"/>
      <c r="Z311" s="5"/>
      <c r="AA311" s="5"/>
      <c r="AB311" s="5">
        <f>'D. Nephelinite FC 10kbar'!AJ123</f>
        <v>0</v>
      </c>
      <c r="AC311" s="5">
        <f>'D. Nephelinite FC 10kbar'!AK123</f>
        <v>4.1796E-2</v>
      </c>
      <c r="AD311" s="10">
        <f>'D. Nephelinite FC 10kbar'!AL123</f>
        <v>0</v>
      </c>
      <c r="AE311" s="5">
        <f>'D. Nephelinite FC 10kbar'!AM123</f>
        <v>11.518743000000001</v>
      </c>
      <c r="AF311" s="5"/>
      <c r="AG311" s="5"/>
      <c r="AH311" s="5"/>
      <c r="AI311" s="5"/>
      <c r="AJ311" s="5"/>
      <c r="AK311" s="5">
        <f>'D. Nephelinite FC 10kbar'!AN123</f>
        <v>7.5149920000000003</v>
      </c>
      <c r="AL311" s="5">
        <f>'D. Nephelinite FC 10kbar'!AO123</f>
        <v>2.0571039999999998</v>
      </c>
      <c r="AM311" s="10">
        <f t="shared" si="55"/>
        <v>0</v>
      </c>
      <c r="AN311" s="5">
        <f t="shared" si="56"/>
        <v>12.038052</v>
      </c>
      <c r="AO311" s="5"/>
      <c r="AP311" s="5"/>
      <c r="AQ311" s="5"/>
      <c r="AR311" s="5"/>
      <c r="AS311" s="5"/>
      <c r="AT311" s="5">
        <f t="shared" si="57"/>
        <v>7.5149920000000003</v>
      </c>
      <c r="AU311" s="5">
        <f t="shared" si="58"/>
        <v>2.0989</v>
      </c>
      <c r="AV311" s="10">
        <f t="shared" si="59"/>
        <v>78.348056</v>
      </c>
      <c r="AW311" s="48">
        <f t="shared" si="54"/>
        <v>100</v>
      </c>
    </row>
    <row r="312" spans="1:49" x14ac:dyDescent="0.3">
      <c r="A312" s="37" t="s">
        <v>1448</v>
      </c>
      <c r="B312" s="2">
        <f>'D. Nephelinite FC 10kbar'!A124</f>
        <v>118</v>
      </c>
      <c r="C312" s="2">
        <f>'D. Nephelinite FC 10kbar'!C124</f>
        <v>1164</v>
      </c>
      <c r="D312" s="2">
        <f>'D. Nephelinite FC 10kbar'!D124</f>
        <v>10000</v>
      </c>
      <c r="E312" s="5">
        <f>'B. LLD classification'!EA356</f>
        <v>2.6762543557998573</v>
      </c>
      <c r="F312" s="5">
        <f>'D. Nephelinite FC 10kbar'!L124</f>
        <v>0.70734900000000001</v>
      </c>
      <c r="G312" s="6">
        <f>'D. Nephelinite FC 10kbar'!N124</f>
        <v>77.809645000000003</v>
      </c>
      <c r="H312" s="7">
        <f t="shared" si="60"/>
        <v>22.190354999999997</v>
      </c>
      <c r="I312" s="8">
        <f>'D. Nephelinite FC 10kbar'!R124</f>
        <v>43.714284999999997</v>
      </c>
      <c r="J312" s="9">
        <f>'D. Nephelinite FC 10kbar'!S124</f>
        <v>2.0699920000000001</v>
      </c>
      <c r="K312" s="9">
        <f>'D. Nephelinite FC 10kbar'!T124</f>
        <v>12.219457</v>
      </c>
      <c r="L312" s="9">
        <f>'D. Nephelinite FC 10kbar'!U124</f>
        <v>0.70744499999999999</v>
      </c>
      <c r="M312" s="9">
        <f>'D. Nephelinite FC 10kbar'!V124</f>
        <v>10.940087</v>
      </c>
      <c r="N312" s="9">
        <f>'D. Nephelinite FC 10kbar'!W124</f>
        <v>0.28274100000000002</v>
      </c>
      <c r="O312" s="9">
        <f>'D. Nephelinite FC 10kbar'!X124</f>
        <v>5.9122459999999997</v>
      </c>
      <c r="P312" s="9">
        <f>'D. Nephelinite FC 10kbar'!Y124</f>
        <v>10.613911999999999</v>
      </c>
      <c r="Q312" s="9">
        <f>'D. Nephelinite FC 10kbar'!Z124</f>
        <v>3.5451239999999999</v>
      </c>
      <c r="R312" s="9">
        <f>'D. Nephelinite FC 10kbar'!AA124</f>
        <v>3.2129690000000002</v>
      </c>
      <c r="S312" s="9">
        <f>'D. Nephelinite FC 10kbar'!AB124</f>
        <v>1.3046329999999999</v>
      </c>
      <c r="T312" s="9">
        <f>'D. Nephelinite FC 10kbar'!AC124</f>
        <v>5.4771089999999996</v>
      </c>
      <c r="U312" s="10">
        <f>'D. Nephelinite FC 10kbar'!AH124</f>
        <v>0</v>
      </c>
      <c r="V312" s="5">
        <f>'D. Nephelinite FC 10kbar'!AI124</f>
        <v>0.50480400000000003</v>
      </c>
      <c r="W312" s="5"/>
      <c r="X312" s="5"/>
      <c r="Y312" s="5"/>
      <c r="Z312" s="5"/>
      <c r="AA312" s="5"/>
      <c r="AB312" s="5">
        <f>'D. Nephelinite FC 10kbar'!AJ124</f>
        <v>0</v>
      </c>
      <c r="AC312" s="5">
        <f>'D. Nephelinite FC 10kbar'!AK124</f>
        <v>4.0925000000000003E-2</v>
      </c>
      <c r="AD312" s="10">
        <f>'D. Nephelinite FC 10kbar'!AL124</f>
        <v>0</v>
      </c>
      <c r="AE312" s="5">
        <f>'D. Nephelinite FC 10kbar'!AM124</f>
        <v>12.035757</v>
      </c>
      <c r="AF312" s="5"/>
      <c r="AG312" s="5"/>
      <c r="AH312" s="5"/>
      <c r="AI312" s="5"/>
      <c r="AJ312" s="5"/>
      <c r="AK312" s="5">
        <f>'D. Nephelinite FC 10kbar'!AN124</f>
        <v>7.5149920000000003</v>
      </c>
      <c r="AL312" s="5">
        <f>'D. Nephelinite FC 10kbar'!AO124</f>
        <v>2.093877</v>
      </c>
      <c r="AM312" s="10">
        <f t="shared" si="55"/>
        <v>0</v>
      </c>
      <c r="AN312" s="5">
        <f t="shared" si="56"/>
        <v>12.540561</v>
      </c>
      <c r="AO312" s="5"/>
      <c r="AP312" s="5"/>
      <c r="AQ312" s="5"/>
      <c r="AR312" s="5"/>
      <c r="AS312" s="5"/>
      <c r="AT312" s="5">
        <f t="shared" si="57"/>
        <v>7.5149920000000003</v>
      </c>
      <c r="AU312" s="5">
        <f t="shared" si="58"/>
        <v>2.1348020000000001</v>
      </c>
      <c r="AV312" s="10">
        <f t="shared" si="59"/>
        <v>77.809645000000003</v>
      </c>
      <c r="AW312" s="48">
        <f t="shared" si="54"/>
        <v>100</v>
      </c>
    </row>
    <row r="313" spans="1:49" x14ac:dyDescent="0.3">
      <c r="A313" s="37" t="s">
        <v>1448</v>
      </c>
      <c r="B313" s="2">
        <f>'D. Nephelinite FC 10kbar'!A125</f>
        <v>119</v>
      </c>
      <c r="C313" s="2">
        <f>'D. Nephelinite FC 10kbar'!C125</f>
        <v>1162</v>
      </c>
      <c r="D313" s="2">
        <f>'D. Nephelinite FC 10kbar'!D125</f>
        <v>10000</v>
      </c>
      <c r="E313" s="5">
        <f>'B. LLD classification'!EA357</f>
        <v>2.674281379721124</v>
      </c>
      <c r="F313" s="5">
        <f>'D. Nephelinite FC 10kbar'!L125</f>
        <v>0.71271099999999998</v>
      </c>
      <c r="G313" s="6">
        <f>'D. Nephelinite FC 10kbar'!N125</f>
        <v>77.285837000000001</v>
      </c>
      <c r="H313" s="7">
        <f t="shared" si="60"/>
        <v>22.714162999999999</v>
      </c>
      <c r="I313" s="8">
        <f>'D. Nephelinite FC 10kbar'!R125</f>
        <v>43.802688000000003</v>
      </c>
      <c r="J313" s="9">
        <f>'D. Nephelinite FC 10kbar'!S125</f>
        <v>2.005179</v>
      </c>
      <c r="K313" s="9">
        <f>'D. Nephelinite FC 10kbar'!T125</f>
        <v>12.200307</v>
      </c>
      <c r="L313" s="9">
        <f>'D. Nephelinite FC 10kbar'!U125</f>
        <v>0.69678499999999999</v>
      </c>
      <c r="M313" s="9">
        <f>'D. Nephelinite FC 10kbar'!V125</f>
        <v>10.987806000000001</v>
      </c>
      <c r="N313" s="9">
        <f>'D. Nephelinite FC 10kbar'!W125</f>
        <v>0.28465800000000002</v>
      </c>
      <c r="O313" s="9">
        <f>'D. Nephelinite FC 10kbar'!X125</f>
        <v>5.8956109999999997</v>
      </c>
      <c r="P313" s="9">
        <f>'D. Nephelinite FC 10kbar'!Y125</f>
        <v>10.517205000000001</v>
      </c>
      <c r="Q313" s="9">
        <f>'D. Nephelinite FC 10kbar'!Z125</f>
        <v>3.5673530000000002</v>
      </c>
      <c r="R313" s="9">
        <f>'D. Nephelinite FC 10kbar'!AA125</f>
        <v>3.2347450000000002</v>
      </c>
      <c r="S313" s="9">
        <f>'D. Nephelinite FC 10kbar'!AB125</f>
        <v>1.294246</v>
      </c>
      <c r="T313" s="9">
        <f>'D. Nephelinite FC 10kbar'!AC125</f>
        <v>5.5134169999999996</v>
      </c>
      <c r="U313" s="10">
        <f>'D. Nephelinite FC 10kbar'!AH125</f>
        <v>0</v>
      </c>
      <c r="V313" s="5">
        <f>'D. Nephelinite FC 10kbar'!AI125</f>
        <v>0.49103999999999998</v>
      </c>
      <c r="W313" s="5"/>
      <c r="X313" s="5"/>
      <c r="Y313" s="5"/>
      <c r="Z313" s="5"/>
      <c r="AA313" s="5"/>
      <c r="AB313" s="5">
        <f>'D. Nephelinite FC 10kbar'!AJ125</f>
        <v>0</v>
      </c>
      <c r="AC313" s="5">
        <f>'D. Nephelinite FC 10kbar'!AK125</f>
        <v>4.0085000000000003E-2</v>
      </c>
      <c r="AD313" s="10">
        <f>'D. Nephelinite FC 10kbar'!AL125</f>
        <v>0</v>
      </c>
      <c r="AE313" s="5">
        <f>'D. Nephelinite FC 10kbar'!AM125</f>
        <v>12.538266</v>
      </c>
      <c r="AF313" s="5"/>
      <c r="AG313" s="5"/>
      <c r="AH313" s="5"/>
      <c r="AI313" s="5"/>
      <c r="AJ313" s="5"/>
      <c r="AK313" s="5">
        <f>'D. Nephelinite FC 10kbar'!AN125</f>
        <v>7.5149920000000003</v>
      </c>
      <c r="AL313" s="5">
        <f>'D. Nephelinite FC 10kbar'!AO125</f>
        <v>2.1297790000000001</v>
      </c>
      <c r="AM313" s="10">
        <f t="shared" si="55"/>
        <v>0</v>
      </c>
      <c r="AN313" s="5">
        <f t="shared" si="56"/>
        <v>13.029306</v>
      </c>
      <c r="AO313" s="5"/>
      <c r="AP313" s="5"/>
      <c r="AQ313" s="5"/>
      <c r="AR313" s="5"/>
      <c r="AS313" s="5"/>
      <c r="AT313" s="5">
        <f t="shared" si="57"/>
        <v>7.5149920000000003</v>
      </c>
      <c r="AU313" s="5">
        <f t="shared" si="58"/>
        <v>2.169864</v>
      </c>
      <c r="AV313" s="10">
        <f t="shared" si="59"/>
        <v>77.285837000000001</v>
      </c>
      <c r="AW313" s="48">
        <f t="shared" si="54"/>
        <v>99.999999000000003</v>
      </c>
    </row>
    <row r="314" spans="1:49" x14ac:dyDescent="0.3">
      <c r="A314" s="37" t="s">
        <v>1448</v>
      </c>
      <c r="B314" s="2">
        <f>'D. Nephelinite FC 10kbar'!A126</f>
        <v>120</v>
      </c>
      <c r="C314" s="2">
        <f>'D. Nephelinite FC 10kbar'!C126</f>
        <v>1160</v>
      </c>
      <c r="D314" s="2">
        <f>'D. Nephelinite FC 10kbar'!D126</f>
        <v>10000</v>
      </c>
      <c r="E314" s="5">
        <f>'B. LLD classification'!EA358</f>
        <v>2.6723533988472625</v>
      </c>
      <c r="F314" s="5">
        <f>'D. Nephelinite FC 10kbar'!L126</f>
        <v>0.71804900000000005</v>
      </c>
      <c r="G314" s="6">
        <f>'D. Nephelinite FC 10kbar'!N126</f>
        <v>76.775855000000007</v>
      </c>
      <c r="H314" s="7">
        <f t="shared" si="60"/>
        <v>23.224144999999993</v>
      </c>
      <c r="I314" s="8">
        <f>'D. Nephelinite FC 10kbar'!R126</f>
        <v>43.888897999999998</v>
      </c>
      <c r="J314" s="9">
        <f>'D. Nephelinite FC 10kbar'!S126</f>
        <v>1.9419360000000001</v>
      </c>
      <c r="K314" s="9">
        <f>'D. Nephelinite FC 10kbar'!T126</f>
        <v>12.18216</v>
      </c>
      <c r="L314" s="9">
        <f>'D. Nephelinite FC 10kbar'!U126</f>
        <v>0.68632499999999996</v>
      </c>
      <c r="M314" s="9">
        <f>'D. Nephelinite FC 10kbar'!V126</f>
        <v>11.034704</v>
      </c>
      <c r="N314" s="9">
        <f>'D. Nephelinite FC 10kbar'!W126</f>
        <v>0.28654800000000002</v>
      </c>
      <c r="O314" s="9">
        <f>'D. Nephelinite FC 10kbar'!X126</f>
        <v>5.8789379999999998</v>
      </c>
      <c r="P314" s="9">
        <f>'D. Nephelinite FC 10kbar'!Y126</f>
        <v>10.42182</v>
      </c>
      <c r="Q314" s="9">
        <f>'D. Nephelinite FC 10kbar'!Z126</f>
        <v>3.589267</v>
      </c>
      <c r="R314" s="9">
        <f>'D. Nephelinite FC 10kbar'!AA126</f>
        <v>3.2562319999999998</v>
      </c>
      <c r="S314" s="9">
        <f>'D. Nephelinite FC 10kbar'!AB126</f>
        <v>1.2839320000000001</v>
      </c>
      <c r="T314" s="9">
        <f>'D. Nephelinite FC 10kbar'!AC126</f>
        <v>5.549239</v>
      </c>
      <c r="U314" s="10">
        <f>'D. Nephelinite FC 10kbar'!AH126</f>
        <v>0</v>
      </c>
      <c r="V314" s="5">
        <f>'D. Nephelinite FC 10kbar'!AI126</f>
        <v>0.47802099999999997</v>
      </c>
      <c r="W314" s="5"/>
      <c r="X314" s="5"/>
      <c r="Y314" s="5"/>
      <c r="Z314" s="5"/>
      <c r="AA314" s="5"/>
      <c r="AB314" s="5">
        <f>'D. Nephelinite FC 10kbar'!AJ126</f>
        <v>0</v>
      </c>
      <c r="AC314" s="5">
        <f>'D. Nephelinite FC 10kbar'!AK126</f>
        <v>3.9276999999999999E-2</v>
      </c>
      <c r="AD314" s="10">
        <f>'D. Nephelinite FC 10kbar'!AL126</f>
        <v>0</v>
      </c>
      <c r="AE314" s="5">
        <f>'D. Nephelinite FC 10kbar'!AM126</f>
        <v>13.027013</v>
      </c>
      <c r="AF314" s="5"/>
      <c r="AG314" s="5"/>
      <c r="AH314" s="5"/>
      <c r="AI314" s="5"/>
      <c r="AJ314" s="5"/>
      <c r="AK314" s="5">
        <f>'D. Nephelinite FC 10kbar'!AN126</f>
        <v>7.5149920000000003</v>
      </c>
      <c r="AL314" s="5">
        <f>'D. Nephelinite FC 10kbar'!AO126</f>
        <v>2.164841</v>
      </c>
      <c r="AM314" s="10">
        <f t="shared" si="55"/>
        <v>0</v>
      </c>
      <c r="AN314" s="5">
        <f t="shared" si="56"/>
        <v>13.505034</v>
      </c>
      <c r="AO314" s="5"/>
      <c r="AP314" s="5"/>
      <c r="AQ314" s="5"/>
      <c r="AR314" s="5"/>
      <c r="AS314" s="5"/>
      <c r="AT314" s="5">
        <f t="shared" si="57"/>
        <v>7.5149920000000003</v>
      </c>
      <c r="AU314" s="5">
        <f t="shared" si="58"/>
        <v>2.2041179999999998</v>
      </c>
      <c r="AV314" s="10">
        <f t="shared" si="59"/>
        <v>76.775855000000007</v>
      </c>
      <c r="AW314" s="48">
        <f t="shared" si="54"/>
        <v>99.999999000000003</v>
      </c>
    </row>
    <row r="315" spans="1:49" x14ac:dyDescent="0.3">
      <c r="A315" s="37" t="s">
        <v>1448</v>
      </c>
      <c r="B315" s="2">
        <f>'D. Nephelinite FC 10kbar'!A127</f>
        <v>121</v>
      </c>
      <c r="C315" s="2">
        <f>'D. Nephelinite FC 10kbar'!C127</f>
        <v>1158</v>
      </c>
      <c r="D315" s="2">
        <f>'D. Nephelinite FC 10kbar'!D127</f>
        <v>10000</v>
      </c>
      <c r="E315" s="5">
        <f>'B. LLD classification'!EA359</f>
        <v>2.6704683716143203</v>
      </c>
      <c r="F315" s="5">
        <f>'D. Nephelinite FC 10kbar'!L127</f>
        <v>0.72336100000000003</v>
      </c>
      <c r="G315" s="6">
        <f>'D. Nephelinite FC 10kbar'!N127</f>
        <v>76.278917000000007</v>
      </c>
      <c r="H315" s="7">
        <f t="shared" si="60"/>
        <v>23.721082999999993</v>
      </c>
      <c r="I315" s="8">
        <f>'D. Nephelinite FC 10kbar'!R127</f>
        <v>43.972931000000003</v>
      </c>
      <c r="J315" s="9">
        <f>'D. Nephelinite FC 10kbar'!S127</f>
        <v>1.880239</v>
      </c>
      <c r="K315" s="9">
        <f>'D. Nephelinite FC 10kbar'!T127</f>
        <v>12.165025</v>
      </c>
      <c r="L315" s="9">
        <f>'D. Nephelinite FC 10kbar'!U127</f>
        <v>0.67605099999999996</v>
      </c>
      <c r="M315" s="9">
        <f>'D. Nephelinite FC 10kbar'!V127</f>
        <v>11.080818000000001</v>
      </c>
      <c r="N315" s="9">
        <f>'D. Nephelinite FC 10kbar'!W127</f>
        <v>0.28841499999999998</v>
      </c>
      <c r="O315" s="9">
        <f>'D. Nephelinite FC 10kbar'!X127</f>
        <v>5.8621990000000004</v>
      </c>
      <c r="P315" s="9">
        <f>'D. Nephelinite FC 10kbar'!Y127</f>
        <v>10.327693999999999</v>
      </c>
      <c r="Q315" s="9">
        <f>'D. Nephelinite FC 10kbar'!Z127</f>
        <v>3.610884</v>
      </c>
      <c r="R315" s="9">
        <f>'D. Nephelinite FC 10kbar'!AA127</f>
        <v>3.2774459999999999</v>
      </c>
      <c r="S315" s="9">
        <f>'D. Nephelinite FC 10kbar'!AB127</f>
        <v>1.2736940000000001</v>
      </c>
      <c r="T315" s="9">
        <f>'D. Nephelinite FC 10kbar'!AC127</f>
        <v>5.5846039999999997</v>
      </c>
      <c r="U315" s="10">
        <f>'D. Nephelinite FC 10kbar'!AH127</f>
        <v>0</v>
      </c>
      <c r="V315" s="5">
        <f>'D. Nephelinite FC 10kbar'!AI127</f>
        <v>0.46575499999999997</v>
      </c>
      <c r="W315" s="5"/>
      <c r="X315" s="5"/>
      <c r="Y315" s="5"/>
      <c r="Z315" s="5"/>
      <c r="AA315" s="5"/>
      <c r="AB315" s="5">
        <f>'D. Nephelinite FC 10kbar'!AJ127</f>
        <v>0</v>
      </c>
      <c r="AC315" s="5">
        <f>'D. Nephelinite FC 10kbar'!AK127</f>
        <v>3.85E-2</v>
      </c>
      <c r="AD315" s="10">
        <f>'D. Nephelinite FC 10kbar'!AL127</f>
        <v>0</v>
      </c>
      <c r="AE315" s="5">
        <f>'D. Nephelinite FC 10kbar'!AM127</f>
        <v>13.502741</v>
      </c>
      <c r="AF315" s="5"/>
      <c r="AG315" s="5"/>
      <c r="AH315" s="5"/>
      <c r="AI315" s="5"/>
      <c r="AJ315" s="5"/>
      <c r="AK315" s="5">
        <f>'D. Nephelinite FC 10kbar'!AN127</f>
        <v>7.5149920000000003</v>
      </c>
      <c r="AL315" s="5">
        <f>'D. Nephelinite FC 10kbar'!AO127</f>
        <v>2.1990949999999998</v>
      </c>
      <c r="AM315" s="10">
        <f t="shared" si="55"/>
        <v>0</v>
      </c>
      <c r="AN315" s="5">
        <f t="shared" si="56"/>
        <v>13.968496</v>
      </c>
      <c r="AO315" s="5"/>
      <c r="AP315" s="5"/>
      <c r="AQ315" s="5"/>
      <c r="AR315" s="5"/>
      <c r="AS315" s="5"/>
      <c r="AT315" s="5">
        <f t="shared" si="57"/>
        <v>7.5149920000000003</v>
      </c>
      <c r="AU315" s="5">
        <f t="shared" si="58"/>
        <v>2.2375949999999998</v>
      </c>
      <c r="AV315" s="10">
        <f t="shared" si="59"/>
        <v>76.278917000000007</v>
      </c>
      <c r="AW315" s="48">
        <f t="shared" si="54"/>
        <v>100</v>
      </c>
    </row>
    <row r="316" spans="1:49" x14ac:dyDescent="0.3">
      <c r="A316" s="37" t="s">
        <v>1448</v>
      </c>
      <c r="B316" s="2">
        <f>'D. Nephelinite FC 10kbar'!A128</f>
        <v>122</v>
      </c>
      <c r="C316" s="2">
        <f>'D. Nephelinite FC 10kbar'!C128</f>
        <v>1156</v>
      </c>
      <c r="D316" s="2">
        <f>'D. Nephelinite FC 10kbar'!D128</f>
        <v>10000</v>
      </c>
      <c r="E316" s="5">
        <f>'B. LLD classification'!EA360</f>
        <v>2.6686240373629153</v>
      </c>
      <c r="F316" s="5">
        <f>'D. Nephelinite FC 10kbar'!L128</f>
        <v>0.72864700000000004</v>
      </c>
      <c r="G316" s="6">
        <f>'D. Nephelinite FC 10kbar'!N128</f>
        <v>75.794220999999993</v>
      </c>
      <c r="H316" s="7">
        <f t="shared" si="60"/>
        <v>24.205779000000007</v>
      </c>
      <c r="I316" s="8">
        <f>'D. Nephelinite FC 10kbar'!R128</f>
        <v>44.054802000000002</v>
      </c>
      <c r="J316" s="9">
        <f>'D. Nephelinite FC 10kbar'!S128</f>
        <v>1.8200670000000001</v>
      </c>
      <c r="K316" s="9">
        <f>'D. Nephelinite FC 10kbar'!T128</f>
        <v>12.148915000000001</v>
      </c>
      <c r="L316" s="9">
        <f>'D. Nephelinite FC 10kbar'!U128</f>
        <v>0.66595300000000002</v>
      </c>
      <c r="M316" s="9">
        <f>'D. Nephelinite FC 10kbar'!V128</f>
        <v>11.126187</v>
      </c>
      <c r="N316" s="9">
        <f>'D. Nephelinite FC 10kbar'!W128</f>
        <v>0.29026000000000002</v>
      </c>
      <c r="O316" s="9">
        <f>'D. Nephelinite FC 10kbar'!X128</f>
        <v>5.8453590000000002</v>
      </c>
      <c r="P316" s="9">
        <f>'D. Nephelinite FC 10kbar'!Y128</f>
        <v>10.234754000000001</v>
      </c>
      <c r="Q316" s="9">
        <f>'D. Nephelinite FC 10kbar'!Z128</f>
        <v>3.6322209999999999</v>
      </c>
      <c r="R316" s="9">
        <f>'D. Nephelinite FC 10kbar'!AA128</f>
        <v>3.2984040000000001</v>
      </c>
      <c r="S316" s="9">
        <f>'D. Nephelinite FC 10kbar'!AB128</f>
        <v>1.263536</v>
      </c>
      <c r="T316" s="9">
        <f>'D. Nephelinite FC 10kbar'!AC128</f>
        <v>5.6195430000000002</v>
      </c>
      <c r="U316" s="10">
        <f>'D. Nephelinite FC 10kbar'!AH128</f>
        <v>0</v>
      </c>
      <c r="V316" s="5">
        <f>'D. Nephelinite FC 10kbar'!AI128</f>
        <v>0.454258</v>
      </c>
      <c r="W316" s="5"/>
      <c r="X316" s="5"/>
      <c r="Y316" s="5"/>
      <c r="Z316" s="5"/>
      <c r="AA316" s="5"/>
      <c r="AB316" s="5">
        <f>'D. Nephelinite FC 10kbar'!AJ128</f>
        <v>0</v>
      </c>
      <c r="AC316" s="5">
        <f>'D. Nephelinite FC 10kbar'!AK128</f>
        <v>3.7753000000000002E-2</v>
      </c>
      <c r="AD316" s="10">
        <f>'D. Nephelinite FC 10kbar'!AL128</f>
        <v>0</v>
      </c>
      <c r="AE316" s="5">
        <f>'D. Nephelinite FC 10kbar'!AM128</f>
        <v>13.966203999999999</v>
      </c>
      <c r="AF316" s="5"/>
      <c r="AG316" s="5"/>
      <c r="AH316" s="5"/>
      <c r="AI316" s="5"/>
      <c r="AJ316" s="5"/>
      <c r="AK316" s="5">
        <f>'D. Nephelinite FC 10kbar'!AN128</f>
        <v>7.5149920000000003</v>
      </c>
      <c r="AL316" s="5">
        <f>'D. Nephelinite FC 10kbar'!AO128</f>
        <v>2.2325719999999998</v>
      </c>
      <c r="AM316" s="10">
        <f t="shared" si="55"/>
        <v>0</v>
      </c>
      <c r="AN316" s="5">
        <f t="shared" si="56"/>
        <v>14.420461999999999</v>
      </c>
      <c r="AO316" s="5"/>
      <c r="AP316" s="5"/>
      <c r="AQ316" s="5"/>
      <c r="AR316" s="5"/>
      <c r="AS316" s="5"/>
      <c r="AT316" s="5">
        <f t="shared" si="57"/>
        <v>7.5149920000000003</v>
      </c>
      <c r="AU316" s="5">
        <f t="shared" si="58"/>
        <v>2.2703249999999997</v>
      </c>
      <c r="AV316" s="10">
        <f t="shared" si="59"/>
        <v>75.794220999999993</v>
      </c>
      <c r="AW316" s="48">
        <f t="shared" si="54"/>
        <v>100</v>
      </c>
    </row>
    <row r="317" spans="1:49" x14ac:dyDescent="0.3">
      <c r="A317" s="37" t="s">
        <v>1448</v>
      </c>
      <c r="B317" s="2">
        <f>'D. Nephelinite FC 10kbar'!A129</f>
        <v>123</v>
      </c>
      <c r="C317" s="2">
        <f>'D. Nephelinite FC 10kbar'!C129</f>
        <v>1154</v>
      </c>
      <c r="D317" s="2">
        <f>'D. Nephelinite FC 10kbar'!D129</f>
        <v>10000</v>
      </c>
      <c r="E317" s="5">
        <f>'B. LLD classification'!EA361</f>
        <v>2.6668178938700344</v>
      </c>
      <c r="F317" s="5">
        <f>'D. Nephelinite FC 10kbar'!L129</f>
        <v>0.73390500000000003</v>
      </c>
      <c r="G317" s="6">
        <f>'D. Nephelinite FC 10kbar'!N129</f>
        <v>75.320937000000001</v>
      </c>
      <c r="H317" s="7">
        <f t="shared" si="60"/>
        <v>24.679062999999999</v>
      </c>
      <c r="I317" s="8">
        <f>'D. Nephelinite FC 10kbar'!R129</f>
        <v>44.134520999999999</v>
      </c>
      <c r="J317" s="9">
        <f>'D. Nephelinite FC 10kbar'!S129</f>
        <v>1.761398</v>
      </c>
      <c r="K317" s="9">
        <f>'D. Nephelinite FC 10kbar'!T129</f>
        <v>12.133850000000001</v>
      </c>
      <c r="L317" s="9">
        <f>'D. Nephelinite FC 10kbar'!U129</f>
        <v>0.65601600000000004</v>
      </c>
      <c r="M317" s="9">
        <f>'D. Nephelinite FC 10kbar'!V129</f>
        <v>11.170855</v>
      </c>
      <c r="N317" s="9">
        <f>'D. Nephelinite FC 10kbar'!W129</f>
        <v>0.29208299999999998</v>
      </c>
      <c r="O317" s="9">
        <f>'D. Nephelinite FC 10kbar'!X129</f>
        <v>5.828379</v>
      </c>
      <c r="P317" s="9">
        <f>'D. Nephelinite FC 10kbar'!Y129</f>
        <v>10.142916</v>
      </c>
      <c r="Q317" s="9">
        <f>'D. Nephelinite FC 10kbar'!Z129</f>
        <v>3.6533000000000002</v>
      </c>
      <c r="R317" s="9">
        <f>'D. Nephelinite FC 10kbar'!AA129</f>
        <v>3.3191299999999999</v>
      </c>
      <c r="S317" s="9">
        <f>'D. Nephelinite FC 10kbar'!AB129</f>
        <v>1.2534590000000001</v>
      </c>
      <c r="T317" s="9">
        <f>'D. Nephelinite FC 10kbar'!AC129</f>
        <v>5.6540910000000002</v>
      </c>
      <c r="U317" s="10">
        <f>'D. Nephelinite FC 10kbar'!AH129</f>
        <v>0</v>
      </c>
      <c r="V317" s="5">
        <f>'D. Nephelinite FC 10kbar'!AI129</f>
        <v>0.44356099999999998</v>
      </c>
      <c r="W317" s="5"/>
      <c r="X317" s="5"/>
      <c r="Y317" s="5"/>
      <c r="Z317" s="5"/>
      <c r="AA317" s="5"/>
      <c r="AB317" s="5">
        <f>'D. Nephelinite FC 10kbar'!AJ129</f>
        <v>0</v>
      </c>
      <c r="AC317" s="5">
        <f>'D. Nephelinite FC 10kbar'!AK129</f>
        <v>3.7038000000000001E-2</v>
      </c>
      <c r="AD317" s="10">
        <f>'D. Nephelinite FC 10kbar'!AL129</f>
        <v>0</v>
      </c>
      <c r="AE317" s="5">
        <f>'D. Nephelinite FC 10kbar'!AM129</f>
        <v>14.41817</v>
      </c>
      <c r="AF317" s="5"/>
      <c r="AG317" s="5"/>
      <c r="AH317" s="5"/>
      <c r="AI317" s="5"/>
      <c r="AJ317" s="5"/>
      <c r="AK317" s="5">
        <f>'D. Nephelinite FC 10kbar'!AN129</f>
        <v>7.5149920000000003</v>
      </c>
      <c r="AL317" s="5">
        <f>'D. Nephelinite FC 10kbar'!AO129</f>
        <v>2.2653020000000001</v>
      </c>
      <c r="AM317" s="10">
        <f t="shared" si="55"/>
        <v>0</v>
      </c>
      <c r="AN317" s="5">
        <f t="shared" si="56"/>
        <v>14.861731000000001</v>
      </c>
      <c r="AO317" s="5"/>
      <c r="AP317" s="5"/>
      <c r="AQ317" s="5"/>
      <c r="AR317" s="5"/>
      <c r="AS317" s="5"/>
      <c r="AT317" s="5">
        <f t="shared" si="57"/>
        <v>7.5149920000000003</v>
      </c>
      <c r="AU317" s="5">
        <f t="shared" si="58"/>
        <v>2.3023400000000001</v>
      </c>
      <c r="AV317" s="10">
        <f t="shared" si="59"/>
        <v>75.320937000000001</v>
      </c>
      <c r="AW317" s="48">
        <f t="shared" si="54"/>
        <v>100</v>
      </c>
    </row>
    <row r="318" spans="1:49" x14ac:dyDescent="0.3">
      <c r="A318" s="37" t="s">
        <v>1448</v>
      </c>
      <c r="B318" s="2">
        <f>'D. Nephelinite FC 10kbar'!A130</f>
        <v>124</v>
      </c>
      <c r="C318" s="2">
        <f>'D. Nephelinite FC 10kbar'!C130</f>
        <v>1152</v>
      </c>
      <c r="D318" s="2">
        <f>'D. Nephelinite FC 10kbar'!D130</f>
        <v>10000</v>
      </c>
      <c r="E318" s="5">
        <f>'B. LLD classification'!EA362</f>
        <v>2.663891909429136</v>
      </c>
      <c r="F318" s="5">
        <f>'D. Nephelinite FC 10kbar'!L130</f>
        <v>0.74253599999999997</v>
      </c>
      <c r="G318" s="6">
        <f>'D. Nephelinite FC 10kbar'!N130</f>
        <v>74.738175999999996</v>
      </c>
      <c r="H318" s="7">
        <f t="shared" si="60"/>
        <v>25.261824000000004</v>
      </c>
      <c r="I318" s="8">
        <f>'D. Nephelinite FC 10kbar'!R130</f>
        <v>44.227471999999999</v>
      </c>
      <c r="J318" s="9">
        <f>'D. Nephelinite FC 10kbar'!S130</f>
        <v>1.703525</v>
      </c>
      <c r="K318" s="9">
        <f>'D. Nephelinite FC 10kbar'!T130</f>
        <v>12.134878</v>
      </c>
      <c r="L318" s="9">
        <f>'D. Nephelinite FC 10kbar'!U130</f>
        <v>0.64655700000000005</v>
      </c>
      <c r="M318" s="9">
        <f>'D. Nephelinite FC 10kbar'!V130</f>
        <v>11.20364</v>
      </c>
      <c r="N318" s="9">
        <f>'D. Nephelinite FC 10kbar'!W130</f>
        <v>0.29395300000000002</v>
      </c>
      <c r="O318" s="9">
        <f>'D. Nephelinite FC 10kbar'!X130</f>
        <v>5.7718530000000001</v>
      </c>
      <c r="P318" s="9">
        <f>'D. Nephelinite FC 10kbar'!Y130</f>
        <v>10.055256</v>
      </c>
      <c r="Q318" s="9">
        <f>'D. Nephelinite FC 10kbar'!Z130</f>
        <v>3.6799680000000001</v>
      </c>
      <c r="R318" s="9">
        <f>'D. Nephelinite FC 10kbar'!AA130</f>
        <v>3.345011</v>
      </c>
      <c r="S318" s="9">
        <f>'D. Nephelinite FC 10kbar'!AB130</f>
        <v>1.2406630000000001</v>
      </c>
      <c r="T318" s="9">
        <f>'D. Nephelinite FC 10kbar'!AC130</f>
        <v>5.6972230000000001</v>
      </c>
      <c r="U318" s="10">
        <f>'D. Nephelinite FC 10kbar'!AH130</f>
        <v>9.0980000000000005E-2</v>
      </c>
      <c r="V318" s="5">
        <f>'D. Nephelinite FC 10kbar'!AI130</f>
        <v>0.45427499999999998</v>
      </c>
      <c r="W318" s="5"/>
      <c r="X318" s="5"/>
      <c r="Y318" s="5"/>
      <c r="Z318" s="5"/>
      <c r="AA318" s="5"/>
      <c r="AB318" s="5">
        <f>'D. Nephelinite FC 10kbar'!AJ130</f>
        <v>0</v>
      </c>
      <c r="AC318" s="5">
        <f>'D. Nephelinite FC 10kbar'!AK130</f>
        <v>4.4819999999999999E-2</v>
      </c>
      <c r="AD318" s="10">
        <f>'D. Nephelinite FC 10kbar'!AL130</f>
        <v>0</v>
      </c>
      <c r="AE318" s="5">
        <f>'D. Nephelinite FC 10kbar'!AM130</f>
        <v>14.859439999999999</v>
      </c>
      <c r="AF318" s="5"/>
      <c r="AG318" s="5"/>
      <c r="AH318" s="5"/>
      <c r="AI318" s="5"/>
      <c r="AJ318" s="5"/>
      <c r="AK318" s="5">
        <f>'D. Nephelinite FC 10kbar'!AN130</f>
        <v>7.5149920000000003</v>
      </c>
      <c r="AL318" s="5">
        <f>'D. Nephelinite FC 10kbar'!AO130</f>
        <v>2.2973170000000001</v>
      </c>
      <c r="AM318" s="10">
        <f t="shared" si="55"/>
        <v>9.0980000000000005E-2</v>
      </c>
      <c r="AN318" s="5">
        <f t="shared" si="56"/>
        <v>15.313714999999998</v>
      </c>
      <c r="AO318" s="5"/>
      <c r="AP318" s="5"/>
      <c r="AQ318" s="5"/>
      <c r="AR318" s="5"/>
      <c r="AS318" s="5"/>
      <c r="AT318" s="5">
        <f t="shared" si="57"/>
        <v>7.5149920000000003</v>
      </c>
      <c r="AU318" s="5">
        <f t="shared" si="58"/>
        <v>2.3421370000000001</v>
      </c>
      <c r="AV318" s="10">
        <f t="shared" si="59"/>
        <v>74.738175999999996</v>
      </c>
      <c r="AW318" s="48">
        <f t="shared" si="54"/>
        <v>100</v>
      </c>
    </row>
    <row r="319" spans="1:49" x14ac:dyDescent="0.3">
      <c r="A319" s="37" t="s">
        <v>1448</v>
      </c>
      <c r="B319" s="2">
        <f>'D. Nephelinite FC 10kbar'!A131</f>
        <v>125</v>
      </c>
      <c r="C319" s="2">
        <f>'D. Nephelinite FC 10kbar'!C131</f>
        <v>1150</v>
      </c>
      <c r="D319" s="2">
        <f>'D. Nephelinite FC 10kbar'!D131</f>
        <v>10000</v>
      </c>
      <c r="E319" s="5">
        <f>'B. LLD classification'!EA363</f>
        <v>2.6597649797172709</v>
      </c>
      <c r="F319" s="5">
        <f>'D. Nephelinite FC 10kbar'!L131</f>
        <v>0.75261699999999998</v>
      </c>
      <c r="G319" s="6">
        <f>'D. Nephelinite FC 10kbar'!N131</f>
        <v>74.045052999999996</v>
      </c>
      <c r="H319" s="7">
        <f t="shared" si="60"/>
        <v>25.954947000000004</v>
      </c>
      <c r="I319" s="8">
        <f>'D. Nephelinite FC 10kbar'!R131</f>
        <v>44.334614999999999</v>
      </c>
      <c r="J319" s="9">
        <f>'D. Nephelinite FC 10kbar'!S131</f>
        <v>1.6464939999999999</v>
      </c>
      <c r="K319" s="9">
        <f>'D. Nephelinite FC 10kbar'!T131</f>
        <v>12.152882999999999</v>
      </c>
      <c r="L319" s="9">
        <f>'D. Nephelinite FC 10kbar'!U131</f>
        <v>0.63757699999999995</v>
      </c>
      <c r="M319" s="9">
        <f>'D. Nephelinite FC 10kbar'!V131</f>
        <v>11.222861</v>
      </c>
      <c r="N319" s="9">
        <f>'D. Nephelinite FC 10kbar'!W131</f>
        <v>0.29585499999999998</v>
      </c>
      <c r="O319" s="9">
        <f>'D. Nephelinite FC 10kbar'!X131</f>
        <v>5.6739940000000004</v>
      </c>
      <c r="P319" s="9">
        <f>'D. Nephelinite FC 10kbar'!Y131</f>
        <v>9.9723500000000005</v>
      </c>
      <c r="Q319" s="9">
        <f>'D. Nephelinite FC 10kbar'!Z131</f>
        <v>3.7125330000000001</v>
      </c>
      <c r="R319" s="9">
        <f>'D. Nephelinite FC 10kbar'!AA131</f>
        <v>3.3763230000000002</v>
      </c>
      <c r="S319" s="9">
        <f>'D. Nephelinite FC 10kbar'!AB131</f>
        <v>1.225112</v>
      </c>
      <c r="T319" s="9">
        <f>'D. Nephelinite FC 10kbar'!AC131</f>
        <v>5.7494050000000003</v>
      </c>
      <c r="U319" s="10">
        <f>'D. Nephelinite FC 10kbar'!AH131</f>
        <v>0.18685099999999999</v>
      </c>
      <c r="V319" s="5">
        <f>'D. Nephelinite FC 10kbar'!AI131</f>
        <v>0.46267799999999998</v>
      </c>
      <c r="W319" s="5"/>
      <c r="X319" s="5"/>
      <c r="Y319" s="5"/>
      <c r="Z319" s="5"/>
      <c r="AA319" s="5"/>
      <c r="AB319" s="5">
        <f>'D. Nephelinite FC 10kbar'!AJ131</f>
        <v>0</v>
      </c>
      <c r="AC319" s="5">
        <f>'D. Nephelinite FC 10kbar'!AK131</f>
        <v>5.2477000000000003E-2</v>
      </c>
      <c r="AD319" s="10">
        <f>'D. Nephelinite FC 10kbar'!AL131</f>
        <v>8.9411000000000004E-2</v>
      </c>
      <c r="AE319" s="5">
        <f>'D. Nephelinite FC 10kbar'!AM131</f>
        <v>15.311424000000001</v>
      </c>
      <c r="AF319" s="5"/>
      <c r="AG319" s="5"/>
      <c r="AH319" s="5"/>
      <c r="AI319" s="5"/>
      <c r="AJ319" s="5"/>
      <c r="AK319" s="5">
        <f>'D. Nephelinite FC 10kbar'!AN131</f>
        <v>7.5149920000000003</v>
      </c>
      <c r="AL319" s="5">
        <f>'D. Nephelinite FC 10kbar'!AO131</f>
        <v>2.337113</v>
      </c>
      <c r="AM319" s="10">
        <f t="shared" si="55"/>
        <v>0.27626200000000001</v>
      </c>
      <c r="AN319" s="5">
        <f t="shared" si="56"/>
        <v>15.774102000000001</v>
      </c>
      <c r="AO319" s="5"/>
      <c r="AP319" s="5"/>
      <c r="AQ319" s="5"/>
      <c r="AR319" s="5"/>
      <c r="AS319" s="5"/>
      <c r="AT319" s="5">
        <f t="shared" si="57"/>
        <v>7.5149920000000003</v>
      </c>
      <c r="AU319" s="5">
        <f t="shared" si="58"/>
        <v>2.3895900000000001</v>
      </c>
      <c r="AV319" s="10">
        <f t="shared" si="59"/>
        <v>74.045052999999996</v>
      </c>
      <c r="AW319" s="48">
        <f t="shared" si="54"/>
        <v>99.999999000000003</v>
      </c>
    </row>
    <row r="320" spans="1:49" x14ac:dyDescent="0.3">
      <c r="A320" s="37" t="s">
        <v>1448</v>
      </c>
      <c r="B320" s="2">
        <f>'D. Nephelinite FC 10kbar'!A132</f>
        <v>126</v>
      </c>
      <c r="C320" s="2">
        <f>'D. Nephelinite FC 10kbar'!C132</f>
        <v>1148</v>
      </c>
      <c r="D320" s="2">
        <f>'D. Nephelinite FC 10kbar'!D132</f>
        <v>10000</v>
      </c>
      <c r="E320" s="5">
        <f>'B. LLD classification'!EA364</f>
        <v>2.6556932766592789</v>
      </c>
      <c r="F320" s="5">
        <f>'D. Nephelinite FC 10kbar'!L132</f>
        <v>0.76033200000000001</v>
      </c>
      <c r="G320" s="6">
        <f>'D. Nephelinite FC 10kbar'!N132</f>
        <v>73.374026000000001</v>
      </c>
      <c r="H320" s="7">
        <f t="shared" si="60"/>
        <v>26.625973999999999</v>
      </c>
      <c r="I320" s="8">
        <f>'D. Nephelinite FC 10kbar'!R132</f>
        <v>44.439376000000003</v>
      </c>
      <c r="J320" s="9">
        <f>'D. Nephelinite FC 10kbar'!S132</f>
        <v>1.591038</v>
      </c>
      <c r="K320" s="9">
        <f>'D. Nephelinite FC 10kbar'!T132</f>
        <v>12.171436</v>
      </c>
      <c r="L320" s="9">
        <f>'D. Nephelinite FC 10kbar'!U132</f>
        <v>0.62869900000000001</v>
      </c>
      <c r="M320" s="9">
        <f>'D. Nephelinite FC 10kbar'!V132</f>
        <v>11.240553</v>
      </c>
      <c r="N320" s="9">
        <f>'D. Nephelinite FC 10kbar'!W132</f>
        <v>0.29771300000000001</v>
      </c>
      <c r="O320" s="9">
        <f>'D. Nephelinite FC 10kbar'!X132</f>
        <v>5.5776479999999999</v>
      </c>
      <c r="P320" s="9">
        <f>'D. Nephelinite FC 10kbar'!Y132</f>
        <v>9.8909640000000003</v>
      </c>
      <c r="Q320" s="9">
        <f>'D. Nephelinite FC 10kbar'!Z132</f>
        <v>3.7446329999999999</v>
      </c>
      <c r="R320" s="9">
        <f>'D. Nephelinite FC 10kbar'!AA132</f>
        <v>3.4072</v>
      </c>
      <c r="S320" s="9">
        <f>'D. Nephelinite FC 10kbar'!AB132</f>
        <v>1.209873</v>
      </c>
      <c r="T320" s="9">
        <f>'D. Nephelinite FC 10kbar'!AC132</f>
        <v>5.8008660000000001</v>
      </c>
      <c r="U320" s="10">
        <f>'D. Nephelinite FC 10kbar'!AH132</f>
        <v>0.181815</v>
      </c>
      <c r="V320" s="5">
        <f>'D. Nephelinite FC 10kbar'!AI132</f>
        <v>0.44729799999999997</v>
      </c>
      <c r="W320" s="5"/>
      <c r="X320" s="5"/>
      <c r="Y320" s="5"/>
      <c r="Z320" s="5"/>
      <c r="AA320" s="5"/>
      <c r="AB320" s="5">
        <f>'D. Nephelinite FC 10kbar'!AJ132</f>
        <v>0</v>
      </c>
      <c r="AC320" s="5">
        <f>'D. Nephelinite FC 10kbar'!AK132</f>
        <v>5.0798000000000003E-2</v>
      </c>
      <c r="AD320" s="10">
        <f>'D. Nephelinite FC 10kbar'!AL132</f>
        <v>0.27469100000000002</v>
      </c>
      <c r="AE320" s="5">
        <f>'D. Nephelinite FC 10kbar'!AM132</f>
        <v>15.771812000000001</v>
      </c>
      <c r="AF320" s="5"/>
      <c r="AG320" s="5"/>
      <c r="AH320" s="5"/>
      <c r="AI320" s="5"/>
      <c r="AJ320" s="5"/>
      <c r="AK320" s="5">
        <f>'D. Nephelinite FC 10kbar'!AN132</f>
        <v>7.5149920000000003</v>
      </c>
      <c r="AL320" s="5">
        <f>'D. Nephelinite FC 10kbar'!AO132</f>
        <v>2.3845670000000001</v>
      </c>
      <c r="AM320" s="10">
        <f t="shared" si="55"/>
        <v>0.45650600000000002</v>
      </c>
      <c r="AN320" s="5">
        <f t="shared" si="56"/>
        <v>16.219110000000001</v>
      </c>
      <c r="AO320" s="5"/>
      <c r="AP320" s="5"/>
      <c r="AQ320" s="5"/>
      <c r="AR320" s="5"/>
      <c r="AS320" s="5"/>
      <c r="AT320" s="5">
        <f t="shared" si="57"/>
        <v>7.5149920000000003</v>
      </c>
      <c r="AU320" s="5">
        <f t="shared" si="58"/>
        <v>2.435365</v>
      </c>
      <c r="AV320" s="10">
        <f t="shared" si="59"/>
        <v>73.374026000000001</v>
      </c>
      <c r="AW320" s="48">
        <f t="shared" si="54"/>
        <v>99.999999000000003</v>
      </c>
    </row>
    <row r="321" spans="1:49" x14ac:dyDescent="0.3">
      <c r="A321" s="37" t="s">
        <v>1448</v>
      </c>
      <c r="B321" s="2">
        <f>'D. Nephelinite FC 10kbar'!A133</f>
        <v>127</v>
      </c>
      <c r="C321" s="2">
        <f>'D. Nephelinite FC 10kbar'!C133</f>
        <v>1146</v>
      </c>
      <c r="D321" s="2">
        <f>'D. Nephelinite FC 10kbar'!D133</f>
        <v>10000</v>
      </c>
      <c r="E321" s="5">
        <f>'B. LLD classification'!EA365</f>
        <v>2.6516758580203748</v>
      </c>
      <c r="F321" s="5">
        <f>'D. Nephelinite FC 10kbar'!L133</f>
        <v>0.76800199999999996</v>
      </c>
      <c r="G321" s="6">
        <f>'D. Nephelinite FC 10kbar'!N133</f>
        <v>72.723969999999994</v>
      </c>
      <c r="H321" s="7">
        <f t="shared" si="60"/>
        <v>27.276030000000006</v>
      </c>
      <c r="I321" s="8">
        <f>'D. Nephelinite FC 10kbar'!R133</f>
        <v>44.541767999999998</v>
      </c>
      <c r="J321" s="9">
        <f>'D. Nephelinite FC 10kbar'!S133</f>
        <v>1.537139</v>
      </c>
      <c r="K321" s="9">
        <f>'D. Nephelinite FC 10kbar'!T133</f>
        <v>12.19054</v>
      </c>
      <c r="L321" s="9">
        <f>'D. Nephelinite FC 10kbar'!U133</f>
        <v>0.61991600000000002</v>
      </c>
      <c r="M321" s="9">
        <f>'D. Nephelinite FC 10kbar'!V133</f>
        <v>11.256778000000001</v>
      </c>
      <c r="N321" s="9">
        <f>'D. Nephelinite FC 10kbar'!W133</f>
        <v>0.29953099999999999</v>
      </c>
      <c r="O321" s="9">
        <f>'D. Nephelinite FC 10kbar'!X133</f>
        <v>5.4827880000000002</v>
      </c>
      <c r="P321" s="9">
        <f>'D. Nephelinite FC 10kbar'!Y133</f>
        <v>9.8110300000000006</v>
      </c>
      <c r="Q321" s="9">
        <f>'D. Nephelinite FC 10kbar'!Z133</f>
        <v>3.7762829999999998</v>
      </c>
      <c r="R321" s="9">
        <f>'D. Nephelinite FC 10kbar'!AA133</f>
        <v>3.437656</v>
      </c>
      <c r="S321" s="9">
        <f>'D. Nephelinite FC 10kbar'!AB133</f>
        <v>1.194941</v>
      </c>
      <c r="T321" s="9">
        <f>'D. Nephelinite FC 10kbar'!AC133</f>
        <v>5.851629</v>
      </c>
      <c r="U321" s="10">
        <f>'D. Nephelinite FC 10kbar'!AH133</f>
        <v>0.17694399999999999</v>
      </c>
      <c r="V321" s="5">
        <f>'D. Nephelinite FC 10kbar'!AI133</f>
        <v>0.43280299999999999</v>
      </c>
      <c r="W321" s="5"/>
      <c r="X321" s="5"/>
      <c r="Y321" s="5"/>
      <c r="Z321" s="5"/>
      <c r="AA321" s="5"/>
      <c r="AB321" s="5">
        <f>'D. Nephelinite FC 10kbar'!AJ133</f>
        <v>0</v>
      </c>
      <c r="AC321" s="5">
        <f>'D. Nephelinite FC 10kbar'!AK133</f>
        <v>4.9196999999999998E-2</v>
      </c>
      <c r="AD321" s="10">
        <f>'D. Nephelinite FC 10kbar'!AL133</f>
        <v>0.45493299999999998</v>
      </c>
      <c r="AE321" s="5">
        <f>'D. Nephelinite FC 10kbar'!AM133</f>
        <v>16.216819999999998</v>
      </c>
      <c r="AF321" s="5"/>
      <c r="AG321" s="5"/>
      <c r="AH321" s="5"/>
      <c r="AI321" s="5"/>
      <c r="AJ321" s="5"/>
      <c r="AK321" s="5">
        <f>'D. Nephelinite FC 10kbar'!AN133</f>
        <v>7.5149920000000003</v>
      </c>
      <c r="AL321" s="5">
        <f>'D. Nephelinite FC 10kbar'!AO133</f>
        <v>2.430342</v>
      </c>
      <c r="AM321" s="10">
        <f t="shared" si="55"/>
        <v>0.63187700000000002</v>
      </c>
      <c r="AN321" s="5">
        <f t="shared" si="56"/>
        <v>16.649622999999998</v>
      </c>
      <c r="AO321" s="5"/>
      <c r="AP321" s="5"/>
      <c r="AQ321" s="5"/>
      <c r="AR321" s="5"/>
      <c r="AS321" s="5"/>
      <c r="AT321" s="5">
        <f t="shared" si="57"/>
        <v>7.5149920000000003</v>
      </c>
      <c r="AU321" s="5">
        <f t="shared" si="58"/>
        <v>2.4795389999999999</v>
      </c>
      <c r="AV321" s="10">
        <f t="shared" si="59"/>
        <v>72.723969999999994</v>
      </c>
      <c r="AW321" s="48">
        <f t="shared" si="54"/>
        <v>100.000001</v>
      </c>
    </row>
    <row r="322" spans="1:49" x14ac:dyDescent="0.3">
      <c r="A322" s="37" t="s">
        <v>1448</v>
      </c>
      <c r="B322" s="2">
        <f>'D. Nephelinite FC 10kbar'!A134</f>
        <v>128</v>
      </c>
      <c r="C322" s="2">
        <f>'D. Nephelinite FC 10kbar'!C134</f>
        <v>1144</v>
      </c>
      <c r="D322" s="2">
        <f>'D. Nephelinite FC 10kbar'!D134</f>
        <v>10000</v>
      </c>
      <c r="E322" s="5">
        <f>'B. LLD classification'!EA366</f>
        <v>2.6477115091609482</v>
      </c>
      <c r="F322" s="5">
        <f>'D. Nephelinite FC 10kbar'!L134</f>
        <v>0.77562699999999996</v>
      </c>
      <c r="G322" s="6">
        <f>'D. Nephelinite FC 10kbar'!N134</f>
        <v>72.093776000000005</v>
      </c>
      <c r="H322" s="7">
        <f t="shared" si="60"/>
        <v>27.906223999999995</v>
      </c>
      <c r="I322" s="8">
        <f>'D. Nephelinite FC 10kbar'!R134</f>
        <v>44.641801000000001</v>
      </c>
      <c r="J322" s="9">
        <f>'D. Nephelinite FC 10kbar'!S134</f>
        <v>1.484777</v>
      </c>
      <c r="K322" s="9">
        <f>'D. Nephelinite FC 10kbar'!T134</f>
        <v>12.2102</v>
      </c>
      <c r="L322" s="9">
        <f>'D. Nephelinite FC 10kbar'!U134</f>
        <v>0.61122100000000001</v>
      </c>
      <c r="M322" s="9">
        <f>'D. Nephelinite FC 10kbar'!V134</f>
        <v>11.271599</v>
      </c>
      <c r="N322" s="9">
        <f>'D. Nephelinite FC 10kbar'!W134</f>
        <v>0.30130899999999999</v>
      </c>
      <c r="O322" s="9">
        <f>'D. Nephelinite FC 10kbar'!X134</f>
        <v>5.3893839999999997</v>
      </c>
      <c r="P322" s="9">
        <f>'D. Nephelinite FC 10kbar'!Y134</f>
        <v>9.7324739999999998</v>
      </c>
      <c r="Q322" s="9">
        <f>'D. Nephelinite FC 10kbar'!Z134</f>
        <v>3.8074979999999998</v>
      </c>
      <c r="R322" s="9">
        <f>'D. Nephelinite FC 10kbar'!AA134</f>
        <v>3.4677060000000002</v>
      </c>
      <c r="S322" s="9">
        <f>'D. Nephelinite FC 10kbar'!AB134</f>
        <v>1.180312</v>
      </c>
      <c r="T322" s="9">
        <f>'D. Nephelinite FC 10kbar'!AC134</f>
        <v>5.9017189999999999</v>
      </c>
      <c r="U322" s="10">
        <f>'D. Nephelinite FC 10kbar'!AH134</f>
        <v>0.17222199999999999</v>
      </c>
      <c r="V322" s="5">
        <f>'D. Nephelinite FC 10kbar'!AI134</f>
        <v>0.41919000000000001</v>
      </c>
      <c r="W322" s="5"/>
      <c r="X322" s="5"/>
      <c r="Y322" s="5"/>
      <c r="Z322" s="5"/>
      <c r="AA322" s="5"/>
      <c r="AB322" s="5">
        <f>'D. Nephelinite FC 10kbar'!AJ134</f>
        <v>0</v>
      </c>
      <c r="AC322" s="5">
        <f>'D. Nephelinite FC 10kbar'!AK134</f>
        <v>4.7670999999999998E-2</v>
      </c>
      <c r="AD322" s="10">
        <f>'D. Nephelinite FC 10kbar'!AL134</f>
        <v>0.630301</v>
      </c>
      <c r="AE322" s="5">
        <f>'D. Nephelinite FC 10kbar'!AM134</f>
        <v>16.647333</v>
      </c>
      <c r="AF322" s="5"/>
      <c r="AG322" s="5"/>
      <c r="AH322" s="5"/>
      <c r="AI322" s="5"/>
      <c r="AJ322" s="5"/>
      <c r="AK322" s="5">
        <f>'D. Nephelinite FC 10kbar'!AN134</f>
        <v>7.5149920000000003</v>
      </c>
      <c r="AL322" s="5">
        <f>'D. Nephelinite FC 10kbar'!AO134</f>
        <v>2.4745149999999998</v>
      </c>
      <c r="AM322" s="10">
        <f t="shared" si="55"/>
        <v>0.80252299999999999</v>
      </c>
      <c r="AN322" s="5">
        <f t="shared" si="56"/>
        <v>17.066523</v>
      </c>
      <c r="AO322" s="5"/>
      <c r="AP322" s="5"/>
      <c r="AQ322" s="5"/>
      <c r="AR322" s="5"/>
      <c r="AS322" s="5"/>
      <c r="AT322" s="5">
        <f t="shared" si="57"/>
        <v>7.5149920000000003</v>
      </c>
      <c r="AU322" s="5">
        <f t="shared" si="58"/>
        <v>2.5221859999999996</v>
      </c>
      <c r="AV322" s="10">
        <f t="shared" si="59"/>
        <v>72.093776000000005</v>
      </c>
      <c r="AW322" s="48">
        <f t="shared" ref="AW322:AW326" si="61">SUM(AM322:AV322)</f>
        <v>100</v>
      </c>
    </row>
    <row r="323" spans="1:49" x14ac:dyDescent="0.3">
      <c r="A323" s="37" t="s">
        <v>1448</v>
      </c>
      <c r="B323" s="2">
        <f>'D. Nephelinite FC 10kbar'!A135</f>
        <v>129</v>
      </c>
      <c r="C323" s="2">
        <f>'D. Nephelinite FC 10kbar'!C135</f>
        <v>1142</v>
      </c>
      <c r="D323" s="2">
        <f>'D. Nephelinite FC 10kbar'!D135</f>
        <v>10000</v>
      </c>
      <c r="E323" s="5">
        <f>'B. LLD classification'!EA367</f>
        <v>2.6437988578291809</v>
      </c>
      <c r="F323" s="5">
        <f>'D. Nephelinite FC 10kbar'!L135</f>
        <v>0.78320400000000001</v>
      </c>
      <c r="G323" s="6">
        <f>'D. Nephelinite FC 10kbar'!N135</f>
        <v>71.482353000000003</v>
      </c>
      <c r="H323" s="7">
        <f t="shared" si="60"/>
        <v>28.517646999999997</v>
      </c>
      <c r="I323" s="8">
        <f>'D. Nephelinite FC 10kbar'!R135</f>
        <v>44.739479000000003</v>
      </c>
      <c r="J323" s="9">
        <f>'D. Nephelinite FC 10kbar'!S135</f>
        <v>1.4339329999999999</v>
      </c>
      <c r="K323" s="9">
        <f>'D. Nephelinite FC 10kbar'!T135</f>
        <v>12.230427000000001</v>
      </c>
      <c r="L323" s="9">
        <f>'D. Nephelinite FC 10kbar'!U135</f>
        <v>0.60260400000000003</v>
      </c>
      <c r="M323" s="9">
        <f>'D. Nephelinite FC 10kbar'!V135</f>
        <v>11.285086</v>
      </c>
      <c r="N323" s="9">
        <f>'D. Nephelinite FC 10kbar'!W135</f>
        <v>0.30305100000000001</v>
      </c>
      <c r="O323" s="9">
        <f>'D. Nephelinite FC 10kbar'!X135</f>
        <v>5.2974019999999999</v>
      </c>
      <c r="P323" s="9">
        <f>'D. Nephelinite FC 10kbar'!Y135</f>
        <v>9.6552070000000008</v>
      </c>
      <c r="Q323" s="9">
        <f>'D. Nephelinite FC 10kbar'!Z135</f>
        <v>3.8382960000000002</v>
      </c>
      <c r="R323" s="9">
        <f>'D. Nephelinite FC 10kbar'!AA135</f>
        <v>3.4973670000000001</v>
      </c>
      <c r="S323" s="9">
        <f>'D. Nephelinite FC 10kbar'!AB135</f>
        <v>1.1659820000000001</v>
      </c>
      <c r="T323" s="9">
        <f>'D. Nephelinite FC 10kbar'!AC135</f>
        <v>5.9511659999999997</v>
      </c>
      <c r="U323" s="10">
        <f>'D. Nephelinite FC 10kbar'!AH135</f>
        <v>0.167631</v>
      </c>
      <c r="V323" s="5">
        <f>'D. Nephelinite FC 10kbar'!AI135</f>
        <v>0.406468</v>
      </c>
      <c r="W323" s="5"/>
      <c r="X323" s="5"/>
      <c r="Y323" s="5"/>
      <c r="Z323" s="5"/>
      <c r="AA323" s="5"/>
      <c r="AB323" s="5">
        <f>'D. Nephelinite FC 10kbar'!AJ135</f>
        <v>0</v>
      </c>
      <c r="AC323" s="5">
        <f>'D. Nephelinite FC 10kbar'!AK135</f>
        <v>4.6216E-2</v>
      </c>
      <c r="AD323" s="10">
        <f>'D. Nephelinite FC 10kbar'!AL135</f>
        <v>0.80094500000000002</v>
      </c>
      <c r="AE323" s="5">
        <f>'D. Nephelinite FC 10kbar'!AM135</f>
        <v>17.064232000000001</v>
      </c>
      <c r="AF323" s="5"/>
      <c r="AG323" s="5"/>
      <c r="AH323" s="5"/>
      <c r="AI323" s="5"/>
      <c r="AJ323" s="5"/>
      <c r="AK323" s="5">
        <f>'D. Nephelinite FC 10kbar'!AN135</f>
        <v>7.5149920000000003</v>
      </c>
      <c r="AL323" s="5">
        <f>'D. Nephelinite FC 10kbar'!AO135</f>
        <v>2.517163</v>
      </c>
      <c r="AM323" s="10">
        <f t="shared" si="55"/>
        <v>0.96857599999999999</v>
      </c>
      <c r="AN323" s="5">
        <f t="shared" si="56"/>
        <v>17.470700000000001</v>
      </c>
      <c r="AO323" s="5"/>
      <c r="AP323" s="5"/>
      <c r="AQ323" s="5"/>
      <c r="AR323" s="5"/>
      <c r="AS323" s="5"/>
      <c r="AT323" s="5">
        <f t="shared" si="57"/>
        <v>7.5149920000000003</v>
      </c>
      <c r="AU323" s="5">
        <f t="shared" si="58"/>
        <v>2.5633789999999999</v>
      </c>
      <c r="AV323" s="10">
        <f t="shared" si="59"/>
        <v>71.482353000000003</v>
      </c>
      <c r="AW323" s="48">
        <f t="shared" si="61"/>
        <v>100</v>
      </c>
    </row>
    <row r="324" spans="1:49" x14ac:dyDescent="0.3">
      <c r="A324" s="37" t="s">
        <v>1448</v>
      </c>
      <c r="B324" s="2">
        <f>'D. Nephelinite FC 10kbar'!A136</f>
        <v>130</v>
      </c>
      <c r="C324" s="2">
        <f>'D. Nephelinite FC 10kbar'!C136</f>
        <v>1140</v>
      </c>
      <c r="D324" s="2">
        <f>'D. Nephelinite FC 10kbar'!D136</f>
        <v>10000</v>
      </c>
      <c r="E324" s="5">
        <f>'B. LLD classification'!EA368</f>
        <v>2.6399362123729957</v>
      </c>
      <c r="F324" s="5">
        <f>'D. Nephelinite FC 10kbar'!L136</f>
        <v>0.79073099999999996</v>
      </c>
      <c r="G324" s="6">
        <f>'D. Nephelinite FC 10kbar'!N136</f>
        <v>70.888606999999993</v>
      </c>
      <c r="H324" s="7">
        <f t="shared" si="60"/>
        <v>29.111393000000007</v>
      </c>
      <c r="I324" s="8">
        <f>'D. Nephelinite FC 10kbar'!R136</f>
        <v>44.834800000000001</v>
      </c>
      <c r="J324" s="9">
        <f>'D. Nephelinite FC 10kbar'!S136</f>
        <v>1.38459</v>
      </c>
      <c r="K324" s="9">
        <f>'D. Nephelinite FC 10kbar'!T136</f>
        <v>12.251239999999999</v>
      </c>
      <c r="L324" s="9">
        <f>'D. Nephelinite FC 10kbar'!U136</f>
        <v>0.594055</v>
      </c>
      <c r="M324" s="9">
        <f>'D. Nephelinite FC 10kbar'!V136</f>
        <v>11.297313000000001</v>
      </c>
      <c r="N324" s="9">
        <f>'D. Nephelinite FC 10kbar'!W136</f>
        <v>0.30475799999999997</v>
      </c>
      <c r="O324" s="9">
        <f>'D. Nephelinite FC 10kbar'!X136</f>
        <v>5.206804</v>
      </c>
      <c r="P324" s="9">
        <f>'D. Nephelinite FC 10kbar'!Y136</f>
        <v>9.5791299999999993</v>
      </c>
      <c r="Q324" s="9">
        <f>'D. Nephelinite FC 10kbar'!Z136</f>
        <v>3.8686980000000002</v>
      </c>
      <c r="R324" s="9">
        <f>'D. Nephelinite FC 10kbar'!AA136</f>
        <v>3.5266600000000001</v>
      </c>
      <c r="S324" s="9">
        <f>'D. Nephelinite FC 10kbar'!AB136</f>
        <v>1.1519470000000001</v>
      </c>
      <c r="T324" s="9">
        <f>'D. Nephelinite FC 10kbar'!AC136</f>
        <v>6.0000049999999998</v>
      </c>
      <c r="U324" s="10">
        <f>'D. Nephelinite FC 10kbar'!AH136</f>
        <v>0.16315099999999999</v>
      </c>
      <c r="V324" s="5">
        <f>'D. Nephelinite FC 10kbar'!AI136</f>
        <v>0.39465899999999998</v>
      </c>
      <c r="W324" s="5"/>
      <c r="X324" s="5"/>
      <c r="Y324" s="5"/>
      <c r="Z324" s="5"/>
      <c r="AA324" s="5"/>
      <c r="AB324" s="5">
        <f>'D. Nephelinite FC 10kbar'!AJ136</f>
        <v>0</v>
      </c>
      <c r="AC324" s="5">
        <f>'D. Nephelinite FC 10kbar'!AK136</f>
        <v>4.4829000000000001E-2</v>
      </c>
      <c r="AD324" s="10">
        <f>'D. Nephelinite FC 10kbar'!AL136</f>
        <v>0.96699599999999997</v>
      </c>
      <c r="AE324" s="5">
        <f>'D. Nephelinite FC 10kbar'!AM136</f>
        <v>17.468409999999999</v>
      </c>
      <c r="AF324" s="5"/>
      <c r="AG324" s="5"/>
      <c r="AH324" s="5"/>
      <c r="AI324" s="5"/>
      <c r="AJ324" s="5"/>
      <c r="AK324" s="5">
        <f>'D. Nephelinite FC 10kbar'!AN136</f>
        <v>7.5149920000000003</v>
      </c>
      <c r="AL324" s="5">
        <f>'D. Nephelinite FC 10kbar'!AO136</f>
        <v>2.5583559999999999</v>
      </c>
      <c r="AM324" s="10">
        <f t="shared" si="55"/>
        <v>1.130147</v>
      </c>
      <c r="AN324" s="5">
        <f t="shared" si="56"/>
        <v>17.863068999999999</v>
      </c>
      <c r="AO324" s="5"/>
      <c r="AP324" s="5"/>
      <c r="AQ324" s="5"/>
      <c r="AR324" s="5"/>
      <c r="AS324" s="5"/>
      <c r="AT324" s="5">
        <f t="shared" si="57"/>
        <v>7.5149920000000003</v>
      </c>
      <c r="AU324" s="5">
        <f t="shared" si="58"/>
        <v>2.6031849999999999</v>
      </c>
      <c r="AV324" s="10">
        <f t="shared" si="59"/>
        <v>70.888606999999993</v>
      </c>
      <c r="AW324" s="48">
        <f t="shared" si="61"/>
        <v>100</v>
      </c>
    </row>
    <row r="325" spans="1:49" x14ac:dyDescent="0.3">
      <c r="A325" s="37" t="s">
        <v>1448</v>
      </c>
      <c r="B325" s="2">
        <f>'D. Nephelinite FC 10kbar'!A137</f>
        <v>131</v>
      </c>
      <c r="C325" s="2">
        <f>'D. Nephelinite FC 10kbar'!C137</f>
        <v>1138</v>
      </c>
      <c r="D325" s="2">
        <f>'D. Nephelinite FC 10kbar'!D137</f>
        <v>10000</v>
      </c>
      <c r="E325" s="5">
        <f>'B. LLD classification'!EA369</f>
        <v>2.6361217540217234</v>
      </c>
      <c r="F325" s="5">
        <f>'D. Nephelinite FC 10kbar'!L137</f>
        <v>0.798203</v>
      </c>
      <c r="G325" s="6">
        <f>'D. Nephelinite FC 10kbar'!N137</f>
        <v>70.311430999999999</v>
      </c>
      <c r="H325" s="7">
        <f t="shared" si="60"/>
        <v>29.688569000000001</v>
      </c>
      <c r="I325" s="8">
        <f>'D. Nephelinite FC 10kbar'!R137</f>
        <v>44.927750000000003</v>
      </c>
      <c r="J325" s="9">
        <f>'D. Nephelinite FC 10kbar'!S137</f>
        <v>1.336735</v>
      </c>
      <c r="K325" s="9">
        <f>'D. Nephelinite FC 10kbar'!T137</f>
        <v>12.272665999999999</v>
      </c>
      <c r="L325" s="9">
        <f>'D. Nephelinite FC 10kbar'!U137</f>
        <v>0.58555999999999997</v>
      </c>
      <c r="M325" s="9">
        <f>'D. Nephelinite FC 10kbar'!V137</f>
        <v>11.308363999999999</v>
      </c>
      <c r="N325" s="9">
        <f>'D. Nephelinite FC 10kbar'!W137</f>
        <v>0.30643300000000001</v>
      </c>
      <c r="O325" s="9">
        <f>'D. Nephelinite FC 10kbar'!X137</f>
        <v>5.1175480000000002</v>
      </c>
      <c r="P325" s="9">
        <f>'D. Nephelinite FC 10kbar'!Y137</f>
        <v>9.5041259999999994</v>
      </c>
      <c r="Q325" s="9">
        <f>'D. Nephelinite FC 10kbar'!Z137</f>
        <v>3.8987259999999999</v>
      </c>
      <c r="R325" s="9">
        <f>'D. Nephelinite FC 10kbar'!AA137</f>
        <v>3.5556100000000002</v>
      </c>
      <c r="S325" s="9">
        <f>'D. Nephelinite FC 10kbar'!AB137</f>
        <v>1.1382049999999999</v>
      </c>
      <c r="T325" s="9">
        <f>'D. Nephelinite FC 10kbar'!AC137</f>
        <v>6.0482760000000004</v>
      </c>
      <c r="U325" s="10">
        <f>'D. Nephelinite FC 10kbar'!AH137</f>
        <v>0.15875600000000001</v>
      </c>
      <c r="V325" s="5">
        <f>'D. Nephelinite FC 10kbar'!AI137</f>
        <v>0.38380900000000001</v>
      </c>
      <c r="W325" s="5"/>
      <c r="X325" s="5"/>
      <c r="Y325" s="5"/>
      <c r="Z325" s="5"/>
      <c r="AA325" s="5"/>
      <c r="AB325" s="5">
        <f>'D. Nephelinite FC 10kbar'!AJ137</f>
        <v>0</v>
      </c>
      <c r="AC325" s="5">
        <f>'D. Nephelinite FC 10kbar'!AK137</f>
        <v>4.3505000000000002E-2</v>
      </c>
      <c r="AD325" s="10">
        <f>'D. Nephelinite FC 10kbar'!AL137</f>
        <v>1.1285639999999999</v>
      </c>
      <c r="AE325" s="5">
        <f>'D. Nephelinite FC 10kbar'!AM137</f>
        <v>17.860780999999999</v>
      </c>
      <c r="AF325" s="5"/>
      <c r="AG325" s="5"/>
      <c r="AH325" s="5"/>
      <c r="AI325" s="5"/>
      <c r="AJ325" s="5"/>
      <c r="AK325" s="5">
        <f>'D. Nephelinite FC 10kbar'!AN137</f>
        <v>7.5149920000000003</v>
      </c>
      <c r="AL325" s="5">
        <f>'D. Nephelinite FC 10kbar'!AO137</f>
        <v>2.5981619999999999</v>
      </c>
      <c r="AM325" s="10">
        <f t="shared" si="55"/>
        <v>1.2873199999999998</v>
      </c>
      <c r="AN325" s="5">
        <f t="shared" si="56"/>
        <v>18.244589999999999</v>
      </c>
      <c r="AO325" s="5"/>
      <c r="AP325" s="5"/>
      <c r="AQ325" s="5"/>
      <c r="AR325" s="5"/>
      <c r="AS325" s="5"/>
      <c r="AT325" s="5">
        <f t="shared" si="57"/>
        <v>7.5149920000000003</v>
      </c>
      <c r="AU325" s="5">
        <f t="shared" si="58"/>
        <v>2.641667</v>
      </c>
      <c r="AV325" s="10">
        <f t="shared" si="59"/>
        <v>70.311430999999999</v>
      </c>
      <c r="AW325" s="48">
        <f t="shared" si="61"/>
        <v>100</v>
      </c>
    </row>
    <row r="326" spans="1:49" x14ac:dyDescent="0.3">
      <c r="A326" s="38" t="s">
        <v>1448</v>
      </c>
      <c r="B326" s="2">
        <f>'D. Nephelinite FC 10kbar'!A138</f>
        <v>132</v>
      </c>
      <c r="C326" s="2">
        <f>'D. Nephelinite FC 10kbar'!C138</f>
        <v>1136</v>
      </c>
      <c r="D326" s="2">
        <f>'D. Nephelinite FC 10kbar'!D138</f>
        <v>10000</v>
      </c>
      <c r="E326" s="5">
        <f>'B. LLD classification'!EA370</f>
        <v>2.6323531775076652</v>
      </c>
      <c r="F326" s="5">
        <f>'D. Nephelinite FC 10kbar'!L138</f>
        <v>0.80561300000000002</v>
      </c>
      <c r="G326" s="6">
        <f>'D. Nephelinite FC 10kbar'!N138</f>
        <v>69.749679</v>
      </c>
      <c r="H326" s="7">
        <f t="shared" si="60"/>
        <v>30.250321</v>
      </c>
      <c r="I326" s="8">
        <f>'D. Nephelinite FC 10kbar'!R138</f>
        <v>45.018295999999999</v>
      </c>
      <c r="J326" s="9">
        <f>'D. Nephelinite FC 10kbar'!S138</f>
        <v>1.29036</v>
      </c>
      <c r="K326" s="9">
        <f>'D. Nephelinite FC 10kbar'!T138</f>
        <v>12.294748</v>
      </c>
      <c r="L326" s="9">
        <f>'D. Nephelinite FC 10kbar'!U138</f>
        <v>0.577102</v>
      </c>
      <c r="M326" s="9">
        <f>'D. Nephelinite FC 10kbar'!V138</f>
        <v>11.318337</v>
      </c>
      <c r="N326" s="9">
        <f>'D. Nephelinite FC 10kbar'!W138</f>
        <v>0.30808000000000002</v>
      </c>
      <c r="O326" s="9">
        <f>'D. Nephelinite FC 10kbar'!X138</f>
        <v>5.029585</v>
      </c>
      <c r="P326" s="9">
        <f>'D. Nephelinite FC 10kbar'!Y138</f>
        <v>9.4300499999999996</v>
      </c>
      <c r="Q326" s="9">
        <f>'D. Nephelinite FC 10kbar'!Z138</f>
        <v>3.9284110000000001</v>
      </c>
      <c r="R326" s="9">
        <f>'D. Nephelinite FC 10kbar'!AA138</f>
        <v>3.5842459999999998</v>
      </c>
      <c r="S326" s="9">
        <f>'D. Nephelinite FC 10kbar'!AB138</f>
        <v>1.1247529999999999</v>
      </c>
      <c r="T326" s="9">
        <f>'D. Nephelinite FC 10kbar'!AC138</f>
        <v>6.096031</v>
      </c>
      <c r="U326" s="10">
        <f>'D. Nephelinite FC 10kbar'!AH138</f>
        <v>0.15440999999999999</v>
      </c>
      <c r="V326" s="5">
        <f>'D. Nephelinite FC 10kbar'!AI138</f>
        <v>0.373996</v>
      </c>
      <c r="W326" s="5"/>
      <c r="X326" s="5"/>
      <c r="Y326" s="5"/>
      <c r="Z326" s="5"/>
      <c r="AA326" s="5"/>
      <c r="AB326" s="5">
        <f>'D. Nephelinite FC 10kbar'!AJ138</f>
        <v>0</v>
      </c>
      <c r="AC326" s="5">
        <f>'D. Nephelinite FC 10kbar'!AK138</f>
        <v>4.2243000000000003E-2</v>
      </c>
      <c r="AD326" s="10">
        <f>'D. Nephelinite FC 10kbar'!AL138</f>
        <v>1.2857350000000001</v>
      </c>
      <c r="AE326" s="5">
        <f>'D. Nephelinite FC 10kbar'!AM138</f>
        <v>18.2423</v>
      </c>
      <c r="AF326" s="5"/>
      <c r="AG326" s="5"/>
      <c r="AH326" s="5"/>
      <c r="AI326" s="5"/>
      <c r="AJ326" s="5"/>
      <c r="AK326" s="5">
        <f>'D. Nephelinite FC 10kbar'!AN138</f>
        <v>7.5149920000000003</v>
      </c>
      <c r="AL326" s="5">
        <f>'D. Nephelinite FC 10kbar'!AO138</f>
        <v>2.636644</v>
      </c>
      <c r="AM326" s="10">
        <f t="shared" si="55"/>
        <v>1.440145</v>
      </c>
      <c r="AN326" s="5">
        <f t="shared" si="56"/>
        <v>18.616295999999998</v>
      </c>
      <c r="AO326" s="5"/>
      <c r="AP326" s="5"/>
      <c r="AQ326" s="5"/>
      <c r="AR326" s="5"/>
      <c r="AS326" s="5"/>
      <c r="AT326" s="5">
        <f t="shared" si="57"/>
        <v>7.5149920000000003</v>
      </c>
      <c r="AU326" s="5">
        <f t="shared" si="58"/>
        <v>2.678887</v>
      </c>
      <c r="AV326" s="10">
        <f t="shared" si="59"/>
        <v>69.749679</v>
      </c>
      <c r="AW326" s="49">
        <f t="shared" si="61"/>
        <v>99.999999000000003</v>
      </c>
    </row>
    <row r="327" spans="1:49" x14ac:dyDescent="0.3">
      <c r="A327" s="17"/>
      <c r="B327" s="17"/>
      <c r="C327" s="17"/>
      <c r="D327" s="17"/>
      <c r="E327" s="17"/>
      <c r="F327" s="17"/>
      <c r="G327" s="17"/>
      <c r="H327" s="18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23"/>
      <c r="X327" s="23"/>
      <c r="Y327" s="23"/>
      <c r="Z327" s="23"/>
      <c r="AA327" s="23"/>
      <c r="AB327" s="17"/>
      <c r="AC327" s="17"/>
      <c r="AD327" s="17"/>
      <c r="AE327" s="17"/>
      <c r="AF327" s="23"/>
      <c r="AG327" s="23"/>
      <c r="AH327" s="23"/>
      <c r="AI327" s="23"/>
      <c r="AJ327" s="23"/>
      <c r="AK327" s="17"/>
      <c r="AL327" s="17"/>
      <c r="AM327" s="17"/>
      <c r="AN327" s="17"/>
      <c r="AO327" s="23"/>
      <c r="AP327" s="23"/>
      <c r="AQ327" s="23"/>
      <c r="AR327" s="23"/>
      <c r="AS327" s="23"/>
      <c r="AT327" s="17"/>
      <c r="AU327" s="17"/>
      <c r="AV327" s="17"/>
      <c r="AW327" s="48"/>
    </row>
    <row r="328" spans="1:49" x14ac:dyDescent="0.3">
      <c r="A328" s="36" t="s">
        <v>1449</v>
      </c>
      <c r="B328" s="2">
        <f>'E. Alkali basalt FC 10kbar'!A6</f>
        <v>0</v>
      </c>
      <c r="C328" s="2">
        <f>'E. Alkali basalt FC 10kbar'!C6</f>
        <v>1400</v>
      </c>
      <c r="D328" s="2">
        <f>'E. Alkali basalt FC 10kbar'!D6</f>
        <v>10000</v>
      </c>
      <c r="E328" s="5">
        <f>'B. LLD classification'!EA372</f>
        <v>2.8980017275595906</v>
      </c>
      <c r="F328" s="5">
        <f>'E. Alkali basalt FC 10kbar'!L6</f>
        <v>0.82821299999999998</v>
      </c>
      <c r="G328" s="6">
        <f>'E. Alkali basalt FC 10kbar'!N6</f>
        <v>100</v>
      </c>
      <c r="H328" s="7">
        <f t="shared" si="60"/>
        <v>0</v>
      </c>
      <c r="I328" s="8">
        <f>'E. Alkali basalt FC 10kbar'!R6</f>
        <v>45.155484000000001</v>
      </c>
      <c r="J328" s="9">
        <f>'E. Alkali basalt FC 10kbar'!S6</f>
        <v>3.89961</v>
      </c>
      <c r="K328" s="9">
        <f>'E. Alkali basalt FC 10kbar'!T6</f>
        <v>11.528847000000001</v>
      </c>
      <c r="L328" s="9">
        <f>'E. Alkali basalt FC 10kbar'!U6</f>
        <v>3.0596939999999999</v>
      </c>
      <c r="M328" s="9">
        <f>'E. Alkali basalt FC 10kbar'!V6</f>
        <v>8.7291270000000001</v>
      </c>
      <c r="N328" s="9">
        <f>'E. Alkali basalt FC 10kbar'!W6</f>
        <v>0.169983</v>
      </c>
      <c r="O328" s="9">
        <f>'E. Alkali basalt FC 10kbar'!X6</f>
        <v>8.7191279999999995</v>
      </c>
      <c r="P328" s="9">
        <f>'E. Alkali basalt FC 10kbar'!Y6</f>
        <v>13.538646</v>
      </c>
      <c r="Q328" s="9">
        <f>'E. Alkali basalt FC 10kbar'!Z6</f>
        <v>2.6497350000000002</v>
      </c>
      <c r="R328" s="9">
        <f>'E. Alkali basalt FC 10kbar'!AA6</f>
        <v>0.76992300000000002</v>
      </c>
      <c r="S328" s="9">
        <f>'E. Alkali basalt FC 10kbar'!AB6</f>
        <v>0.85991399999999996</v>
      </c>
      <c r="T328" s="9">
        <f>'E. Alkali basalt FC 10kbar'!AC6</f>
        <v>0.91990799999999995</v>
      </c>
      <c r="U328" s="10"/>
      <c r="V328" s="5">
        <f>'E. Alkali basalt FC 10kbar'!AH6</f>
        <v>0</v>
      </c>
      <c r="W328" s="5"/>
      <c r="X328" s="5"/>
      <c r="Y328" s="5"/>
      <c r="Z328" s="5"/>
      <c r="AA328" s="5"/>
      <c r="AB328" s="5">
        <f>'E. Alkali basalt FC 10kbar'!AI6</f>
        <v>0</v>
      </c>
      <c r="AC328" s="5">
        <f>'E. Alkali basalt FC 10kbar'!AJ6</f>
        <v>0</v>
      </c>
      <c r="AD328" s="10"/>
      <c r="AE328" s="5">
        <f>'E. Alkali basalt FC 10kbar'!AK6</f>
        <v>0</v>
      </c>
      <c r="AF328" s="5"/>
      <c r="AG328" s="5"/>
      <c r="AH328" s="5"/>
      <c r="AI328" s="5"/>
      <c r="AJ328" s="5"/>
      <c r="AK328" s="5">
        <f>'E. Alkali basalt FC 10kbar'!AL6</f>
        <v>0</v>
      </c>
      <c r="AL328" s="5">
        <f>'E. Alkali basalt FC 10kbar'!AM6</f>
        <v>0</v>
      </c>
      <c r="AM328" s="10"/>
      <c r="AN328" s="5">
        <f t="shared" ref="AN328:AN359" si="62">V328+AE328</f>
        <v>0</v>
      </c>
      <c r="AO328" s="5"/>
      <c r="AP328" s="5"/>
      <c r="AQ328" s="5"/>
      <c r="AR328" s="5"/>
      <c r="AS328" s="5"/>
      <c r="AT328" s="5">
        <f t="shared" ref="AT328:AT359" si="63">AB328+AK328</f>
        <v>0</v>
      </c>
      <c r="AU328" s="5">
        <f t="shared" ref="AU328:AU359" si="64">AC328+AL328</f>
        <v>0</v>
      </c>
      <c r="AV328" s="10">
        <f t="shared" ref="AV328:AV359" si="65">G328</f>
        <v>100</v>
      </c>
      <c r="AW328" s="50">
        <f t="shared" ref="AW328:AW391" si="66">SUM(AM328:AV328)</f>
        <v>100</v>
      </c>
    </row>
    <row r="329" spans="1:49" x14ac:dyDescent="0.3">
      <c r="A329" s="37" t="s">
        <v>1449</v>
      </c>
      <c r="B329" s="2">
        <f>'E. Alkali basalt FC 10kbar'!A7</f>
        <v>1</v>
      </c>
      <c r="C329" s="2">
        <f>'E. Alkali basalt FC 10kbar'!C7</f>
        <v>1399</v>
      </c>
      <c r="D329" s="2">
        <f>'E. Alkali basalt FC 10kbar'!D7</f>
        <v>10000</v>
      </c>
      <c r="E329" s="5">
        <f>'B. LLD classification'!EA373</f>
        <v>2.8983891940664503</v>
      </c>
      <c r="F329" s="5">
        <f>'E. Alkali basalt FC 10kbar'!L7</f>
        <v>0.831094</v>
      </c>
      <c r="G329" s="6">
        <f>'E. Alkali basalt FC 10kbar'!N7</f>
        <v>100</v>
      </c>
      <c r="H329" s="7">
        <f t="shared" si="60"/>
        <v>0</v>
      </c>
      <c r="I329" s="8">
        <f>'E. Alkali basalt FC 10kbar'!R7</f>
        <v>45.155484000000001</v>
      </c>
      <c r="J329" s="9">
        <f>'E. Alkali basalt FC 10kbar'!S7</f>
        <v>3.89961</v>
      </c>
      <c r="K329" s="9">
        <f>'E. Alkali basalt FC 10kbar'!T7</f>
        <v>11.528847000000001</v>
      </c>
      <c r="L329" s="9">
        <f>'E. Alkali basalt FC 10kbar'!U7</f>
        <v>3.0596939999999999</v>
      </c>
      <c r="M329" s="9">
        <f>'E. Alkali basalt FC 10kbar'!V7</f>
        <v>8.7291270000000001</v>
      </c>
      <c r="N329" s="9">
        <f>'E. Alkali basalt FC 10kbar'!W7</f>
        <v>0.169983</v>
      </c>
      <c r="O329" s="9">
        <f>'E. Alkali basalt FC 10kbar'!X7</f>
        <v>8.7191279999999995</v>
      </c>
      <c r="P329" s="9">
        <f>'E. Alkali basalt FC 10kbar'!Y7</f>
        <v>13.538646</v>
      </c>
      <c r="Q329" s="9">
        <f>'E. Alkali basalt FC 10kbar'!Z7</f>
        <v>2.6497350000000002</v>
      </c>
      <c r="R329" s="9">
        <f>'E. Alkali basalt FC 10kbar'!AA7</f>
        <v>0.76992300000000002</v>
      </c>
      <c r="S329" s="9">
        <f>'E. Alkali basalt FC 10kbar'!AB7</f>
        <v>0.85991399999999996</v>
      </c>
      <c r="T329" s="9">
        <f>'E. Alkali basalt FC 10kbar'!AC7</f>
        <v>0.91990799999999995</v>
      </c>
      <c r="U329" s="10"/>
      <c r="V329" s="5">
        <f>'E. Alkali basalt FC 10kbar'!AH7</f>
        <v>0</v>
      </c>
      <c r="W329" s="5"/>
      <c r="X329" s="5"/>
      <c r="Y329" s="5"/>
      <c r="Z329" s="5"/>
      <c r="AA329" s="5"/>
      <c r="AB329" s="5">
        <f>'E. Alkali basalt FC 10kbar'!AI7</f>
        <v>0</v>
      </c>
      <c r="AC329" s="5">
        <f>'E. Alkali basalt FC 10kbar'!AJ7</f>
        <v>0</v>
      </c>
      <c r="AD329" s="10"/>
      <c r="AE329" s="5">
        <f>'E. Alkali basalt FC 10kbar'!AK7</f>
        <v>0</v>
      </c>
      <c r="AF329" s="5"/>
      <c r="AG329" s="5"/>
      <c r="AH329" s="5"/>
      <c r="AI329" s="5"/>
      <c r="AJ329" s="5"/>
      <c r="AK329" s="5">
        <f>'E. Alkali basalt FC 10kbar'!AL7</f>
        <v>0</v>
      </c>
      <c r="AL329" s="5">
        <f>'E. Alkali basalt FC 10kbar'!AM7</f>
        <v>0</v>
      </c>
      <c r="AM329" s="10"/>
      <c r="AN329" s="5">
        <f t="shared" si="62"/>
        <v>0</v>
      </c>
      <c r="AO329" s="5"/>
      <c r="AP329" s="5"/>
      <c r="AQ329" s="5"/>
      <c r="AR329" s="5"/>
      <c r="AS329" s="5"/>
      <c r="AT329" s="5">
        <f t="shared" si="63"/>
        <v>0</v>
      </c>
      <c r="AU329" s="5">
        <f t="shared" si="64"/>
        <v>0</v>
      </c>
      <c r="AV329" s="10">
        <f t="shared" si="65"/>
        <v>100</v>
      </c>
      <c r="AW329" s="48">
        <f t="shared" si="66"/>
        <v>100</v>
      </c>
    </row>
    <row r="330" spans="1:49" x14ac:dyDescent="0.3">
      <c r="A330" s="37" t="s">
        <v>1449</v>
      </c>
      <c r="B330" s="2">
        <f>'E. Alkali basalt FC 10kbar'!A8</f>
        <v>2</v>
      </c>
      <c r="C330" s="2">
        <f>'E. Alkali basalt FC 10kbar'!C8</f>
        <v>1398</v>
      </c>
      <c r="D330" s="2">
        <f>'E. Alkali basalt FC 10kbar'!D8</f>
        <v>10000</v>
      </c>
      <c r="E330" s="5">
        <f>'B. LLD classification'!EA374</f>
        <v>2.8987768573419506</v>
      </c>
      <c r="F330" s="5">
        <f>'E. Alkali basalt FC 10kbar'!L8</f>
        <v>0.833978</v>
      </c>
      <c r="G330" s="6">
        <f>'E. Alkali basalt FC 10kbar'!N8</f>
        <v>100</v>
      </c>
      <c r="H330" s="7">
        <f t="shared" si="60"/>
        <v>0</v>
      </c>
      <c r="I330" s="8">
        <f>'E. Alkali basalt FC 10kbar'!R8</f>
        <v>45.155484000000001</v>
      </c>
      <c r="J330" s="9">
        <f>'E. Alkali basalt FC 10kbar'!S8</f>
        <v>3.89961</v>
      </c>
      <c r="K330" s="9">
        <f>'E. Alkali basalt FC 10kbar'!T8</f>
        <v>11.528847000000001</v>
      </c>
      <c r="L330" s="9">
        <f>'E. Alkali basalt FC 10kbar'!U8</f>
        <v>3.0596939999999999</v>
      </c>
      <c r="M330" s="9">
        <f>'E. Alkali basalt FC 10kbar'!V8</f>
        <v>8.7291270000000001</v>
      </c>
      <c r="N330" s="9">
        <f>'E. Alkali basalt FC 10kbar'!W8</f>
        <v>0.169983</v>
      </c>
      <c r="O330" s="9">
        <f>'E. Alkali basalt FC 10kbar'!X8</f>
        <v>8.7191279999999995</v>
      </c>
      <c r="P330" s="9">
        <f>'E. Alkali basalt FC 10kbar'!Y8</f>
        <v>13.538646</v>
      </c>
      <c r="Q330" s="9">
        <f>'E. Alkali basalt FC 10kbar'!Z8</f>
        <v>2.6497350000000002</v>
      </c>
      <c r="R330" s="9">
        <f>'E. Alkali basalt FC 10kbar'!AA8</f>
        <v>0.76992300000000002</v>
      </c>
      <c r="S330" s="9">
        <f>'E. Alkali basalt FC 10kbar'!AB8</f>
        <v>0.85991399999999996</v>
      </c>
      <c r="T330" s="9">
        <f>'E. Alkali basalt FC 10kbar'!AC8</f>
        <v>0.91990799999999995</v>
      </c>
      <c r="U330" s="10"/>
      <c r="V330" s="5">
        <f>'E. Alkali basalt FC 10kbar'!AH8</f>
        <v>0</v>
      </c>
      <c r="W330" s="5"/>
      <c r="X330" s="5"/>
      <c r="Y330" s="5"/>
      <c r="Z330" s="5"/>
      <c r="AA330" s="5"/>
      <c r="AB330" s="5">
        <f>'E. Alkali basalt FC 10kbar'!AI8</f>
        <v>0</v>
      </c>
      <c r="AC330" s="5">
        <f>'E. Alkali basalt FC 10kbar'!AJ8</f>
        <v>0</v>
      </c>
      <c r="AD330" s="10"/>
      <c r="AE330" s="5">
        <f>'E. Alkali basalt FC 10kbar'!AK8</f>
        <v>0</v>
      </c>
      <c r="AF330" s="5"/>
      <c r="AG330" s="5"/>
      <c r="AH330" s="5"/>
      <c r="AI330" s="5"/>
      <c r="AJ330" s="5"/>
      <c r="AK330" s="5">
        <f>'E. Alkali basalt FC 10kbar'!AL8</f>
        <v>0</v>
      </c>
      <c r="AL330" s="5">
        <f>'E. Alkali basalt FC 10kbar'!AM8</f>
        <v>0</v>
      </c>
      <c r="AM330" s="10"/>
      <c r="AN330" s="5">
        <f t="shared" si="62"/>
        <v>0</v>
      </c>
      <c r="AO330" s="5"/>
      <c r="AP330" s="5"/>
      <c r="AQ330" s="5"/>
      <c r="AR330" s="5"/>
      <c r="AS330" s="5"/>
      <c r="AT330" s="5">
        <f t="shared" si="63"/>
        <v>0</v>
      </c>
      <c r="AU330" s="5">
        <f t="shared" si="64"/>
        <v>0</v>
      </c>
      <c r="AV330" s="10">
        <f t="shared" si="65"/>
        <v>100</v>
      </c>
      <c r="AW330" s="48">
        <f t="shared" si="66"/>
        <v>100</v>
      </c>
    </row>
    <row r="331" spans="1:49" x14ac:dyDescent="0.3">
      <c r="A331" s="37" t="s">
        <v>1449</v>
      </c>
      <c r="B331" s="2">
        <f>'E. Alkali basalt FC 10kbar'!A9</f>
        <v>3</v>
      </c>
      <c r="C331" s="2">
        <f>'E. Alkali basalt FC 10kbar'!C9</f>
        <v>1397</v>
      </c>
      <c r="D331" s="2">
        <f>'E. Alkali basalt FC 10kbar'!D9</f>
        <v>10000</v>
      </c>
      <c r="E331" s="5">
        <f>'B. LLD classification'!EA375</f>
        <v>2.8991647175422739</v>
      </c>
      <c r="F331" s="5">
        <f>'E. Alkali basalt FC 10kbar'!L9</f>
        <v>0.83686499999999997</v>
      </c>
      <c r="G331" s="6">
        <f>'E. Alkali basalt FC 10kbar'!N9</f>
        <v>100</v>
      </c>
      <c r="H331" s="7">
        <f t="shared" si="60"/>
        <v>0</v>
      </c>
      <c r="I331" s="8">
        <f>'E. Alkali basalt FC 10kbar'!R9</f>
        <v>45.155484000000001</v>
      </c>
      <c r="J331" s="9">
        <f>'E. Alkali basalt FC 10kbar'!S9</f>
        <v>3.89961</v>
      </c>
      <c r="K331" s="9">
        <f>'E. Alkali basalt FC 10kbar'!T9</f>
        <v>11.528847000000001</v>
      </c>
      <c r="L331" s="9">
        <f>'E. Alkali basalt FC 10kbar'!U9</f>
        <v>3.0596939999999999</v>
      </c>
      <c r="M331" s="9">
        <f>'E. Alkali basalt FC 10kbar'!V9</f>
        <v>8.7291270000000001</v>
      </c>
      <c r="N331" s="9">
        <f>'E. Alkali basalt FC 10kbar'!W9</f>
        <v>0.169983</v>
      </c>
      <c r="O331" s="9">
        <f>'E. Alkali basalt FC 10kbar'!X9</f>
        <v>8.7191279999999995</v>
      </c>
      <c r="P331" s="9">
        <f>'E. Alkali basalt FC 10kbar'!Y9</f>
        <v>13.538646</v>
      </c>
      <c r="Q331" s="9">
        <f>'E. Alkali basalt FC 10kbar'!Z9</f>
        <v>2.6497350000000002</v>
      </c>
      <c r="R331" s="9">
        <f>'E. Alkali basalt FC 10kbar'!AA9</f>
        <v>0.76992300000000002</v>
      </c>
      <c r="S331" s="9">
        <f>'E. Alkali basalt FC 10kbar'!AB9</f>
        <v>0.85991399999999996</v>
      </c>
      <c r="T331" s="9">
        <f>'E. Alkali basalt FC 10kbar'!AC9</f>
        <v>0.91990799999999995</v>
      </c>
      <c r="U331" s="10"/>
      <c r="V331" s="5">
        <f>'E. Alkali basalt FC 10kbar'!AH9</f>
        <v>0</v>
      </c>
      <c r="W331" s="5"/>
      <c r="X331" s="5"/>
      <c r="Y331" s="5"/>
      <c r="Z331" s="5"/>
      <c r="AA331" s="5"/>
      <c r="AB331" s="5">
        <f>'E. Alkali basalt FC 10kbar'!AI9</f>
        <v>0</v>
      </c>
      <c r="AC331" s="5">
        <f>'E. Alkali basalt FC 10kbar'!AJ9</f>
        <v>0</v>
      </c>
      <c r="AD331" s="10"/>
      <c r="AE331" s="5">
        <f>'E. Alkali basalt FC 10kbar'!AK9</f>
        <v>0</v>
      </c>
      <c r="AF331" s="5"/>
      <c r="AG331" s="5"/>
      <c r="AH331" s="5"/>
      <c r="AI331" s="5"/>
      <c r="AJ331" s="5"/>
      <c r="AK331" s="5">
        <f>'E. Alkali basalt FC 10kbar'!AL9</f>
        <v>0</v>
      </c>
      <c r="AL331" s="5">
        <f>'E. Alkali basalt FC 10kbar'!AM9</f>
        <v>0</v>
      </c>
      <c r="AM331" s="10"/>
      <c r="AN331" s="5">
        <f t="shared" si="62"/>
        <v>0</v>
      </c>
      <c r="AO331" s="5"/>
      <c r="AP331" s="5"/>
      <c r="AQ331" s="5"/>
      <c r="AR331" s="5"/>
      <c r="AS331" s="5"/>
      <c r="AT331" s="5">
        <f t="shared" si="63"/>
        <v>0</v>
      </c>
      <c r="AU331" s="5">
        <f t="shared" si="64"/>
        <v>0</v>
      </c>
      <c r="AV331" s="10">
        <f t="shared" si="65"/>
        <v>100</v>
      </c>
      <c r="AW331" s="48">
        <f t="shared" si="66"/>
        <v>100</v>
      </c>
    </row>
    <row r="332" spans="1:49" x14ac:dyDescent="0.3">
      <c r="A332" s="37" t="s">
        <v>1449</v>
      </c>
      <c r="B332" s="2">
        <f>'E. Alkali basalt FC 10kbar'!A10</f>
        <v>4</v>
      </c>
      <c r="C332" s="2">
        <f>'E. Alkali basalt FC 10kbar'!C10</f>
        <v>1396</v>
      </c>
      <c r="D332" s="2">
        <f>'E. Alkali basalt FC 10kbar'!D10</f>
        <v>10000</v>
      </c>
      <c r="E332" s="5">
        <f>'B. LLD classification'!EA376</f>
        <v>2.8995527748237762</v>
      </c>
      <c r="F332" s="5">
        <f>'E. Alkali basalt FC 10kbar'!L10</f>
        <v>0.83975599999999995</v>
      </c>
      <c r="G332" s="6">
        <f>'E. Alkali basalt FC 10kbar'!N10</f>
        <v>100</v>
      </c>
      <c r="H332" s="7">
        <f t="shared" si="60"/>
        <v>0</v>
      </c>
      <c r="I332" s="8">
        <f>'E. Alkali basalt FC 10kbar'!R10</f>
        <v>45.155484000000001</v>
      </c>
      <c r="J332" s="9">
        <f>'E. Alkali basalt FC 10kbar'!S10</f>
        <v>3.89961</v>
      </c>
      <c r="K332" s="9">
        <f>'E. Alkali basalt FC 10kbar'!T10</f>
        <v>11.528847000000001</v>
      </c>
      <c r="L332" s="9">
        <f>'E. Alkali basalt FC 10kbar'!U10</f>
        <v>3.0596939999999999</v>
      </c>
      <c r="M332" s="9">
        <f>'E. Alkali basalt FC 10kbar'!V10</f>
        <v>8.7291270000000001</v>
      </c>
      <c r="N332" s="9">
        <f>'E. Alkali basalt FC 10kbar'!W10</f>
        <v>0.169983</v>
      </c>
      <c r="O332" s="9">
        <f>'E. Alkali basalt FC 10kbar'!X10</f>
        <v>8.7191279999999995</v>
      </c>
      <c r="P332" s="9">
        <f>'E. Alkali basalt FC 10kbar'!Y10</f>
        <v>13.538646</v>
      </c>
      <c r="Q332" s="9">
        <f>'E. Alkali basalt FC 10kbar'!Z10</f>
        <v>2.6497350000000002</v>
      </c>
      <c r="R332" s="9">
        <f>'E. Alkali basalt FC 10kbar'!AA10</f>
        <v>0.76992300000000002</v>
      </c>
      <c r="S332" s="9">
        <f>'E. Alkali basalt FC 10kbar'!AB10</f>
        <v>0.85991399999999996</v>
      </c>
      <c r="T332" s="9">
        <f>'E. Alkali basalt FC 10kbar'!AC10</f>
        <v>0.91990799999999995</v>
      </c>
      <c r="U332" s="10"/>
      <c r="V332" s="5">
        <f>'E. Alkali basalt FC 10kbar'!AH10</f>
        <v>0</v>
      </c>
      <c r="W332" s="5"/>
      <c r="X332" s="5"/>
      <c r="Y332" s="5"/>
      <c r="Z332" s="5"/>
      <c r="AA332" s="5"/>
      <c r="AB332" s="5">
        <f>'E. Alkali basalt FC 10kbar'!AI10</f>
        <v>0</v>
      </c>
      <c r="AC332" s="5">
        <f>'E. Alkali basalt FC 10kbar'!AJ10</f>
        <v>0</v>
      </c>
      <c r="AD332" s="10"/>
      <c r="AE332" s="5">
        <f>'E. Alkali basalt FC 10kbar'!AK10</f>
        <v>0</v>
      </c>
      <c r="AF332" s="5"/>
      <c r="AG332" s="5"/>
      <c r="AH332" s="5"/>
      <c r="AI332" s="5"/>
      <c r="AJ332" s="5"/>
      <c r="AK332" s="5">
        <f>'E. Alkali basalt FC 10kbar'!AL10</f>
        <v>0</v>
      </c>
      <c r="AL332" s="5">
        <f>'E. Alkali basalt FC 10kbar'!AM10</f>
        <v>0</v>
      </c>
      <c r="AM332" s="10"/>
      <c r="AN332" s="5">
        <f t="shared" si="62"/>
        <v>0</v>
      </c>
      <c r="AO332" s="5"/>
      <c r="AP332" s="5"/>
      <c r="AQ332" s="5"/>
      <c r="AR332" s="5"/>
      <c r="AS332" s="5"/>
      <c r="AT332" s="5">
        <f t="shared" si="63"/>
        <v>0</v>
      </c>
      <c r="AU332" s="5">
        <f t="shared" si="64"/>
        <v>0</v>
      </c>
      <c r="AV332" s="10">
        <f t="shared" si="65"/>
        <v>100</v>
      </c>
      <c r="AW332" s="48">
        <f t="shared" si="66"/>
        <v>100</v>
      </c>
    </row>
    <row r="333" spans="1:49" x14ac:dyDescent="0.3">
      <c r="A333" s="37" t="s">
        <v>1449</v>
      </c>
      <c r="B333" s="2">
        <f>'E. Alkali basalt FC 10kbar'!A11</f>
        <v>5</v>
      </c>
      <c r="C333" s="2">
        <f>'E. Alkali basalt FC 10kbar'!C11</f>
        <v>1395</v>
      </c>
      <c r="D333" s="2">
        <f>'E. Alkali basalt FC 10kbar'!D11</f>
        <v>10000</v>
      </c>
      <c r="E333" s="5">
        <f>'B. LLD classification'!EA377</f>
        <v>2.8999410293429855</v>
      </c>
      <c r="F333" s="5">
        <f>'E. Alkali basalt FC 10kbar'!L11</f>
        <v>0.84265000000000001</v>
      </c>
      <c r="G333" s="6">
        <f>'E. Alkali basalt FC 10kbar'!N11</f>
        <v>100</v>
      </c>
      <c r="H333" s="7">
        <f t="shared" si="60"/>
        <v>0</v>
      </c>
      <c r="I333" s="8">
        <f>'E. Alkali basalt FC 10kbar'!R11</f>
        <v>45.155484000000001</v>
      </c>
      <c r="J333" s="9">
        <f>'E. Alkali basalt FC 10kbar'!S11</f>
        <v>3.89961</v>
      </c>
      <c r="K333" s="9">
        <f>'E. Alkali basalt FC 10kbar'!T11</f>
        <v>11.528847000000001</v>
      </c>
      <c r="L333" s="9">
        <f>'E. Alkali basalt FC 10kbar'!U11</f>
        <v>3.0596939999999999</v>
      </c>
      <c r="M333" s="9">
        <f>'E. Alkali basalt FC 10kbar'!V11</f>
        <v>8.7291270000000001</v>
      </c>
      <c r="N333" s="9">
        <f>'E. Alkali basalt FC 10kbar'!W11</f>
        <v>0.169983</v>
      </c>
      <c r="O333" s="9">
        <f>'E. Alkali basalt FC 10kbar'!X11</f>
        <v>8.7191279999999995</v>
      </c>
      <c r="P333" s="9">
        <f>'E. Alkali basalt FC 10kbar'!Y11</f>
        <v>13.538646</v>
      </c>
      <c r="Q333" s="9">
        <f>'E. Alkali basalt FC 10kbar'!Z11</f>
        <v>2.6497350000000002</v>
      </c>
      <c r="R333" s="9">
        <f>'E. Alkali basalt FC 10kbar'!AA11</f>
        <v>0.76992300000000002</v>
      </c>
      <c r="S333" s="9">
        <f>'E. Alkali basalt FC 10kbar'!AB11</f>
        <v>0.85991399999999996</v>
      </c>
      <c r="T333" s="9">
        <f>'E. Alkali basalt FC 10kbar'!AC11</f>
        <v>0.91990799999999995</v>
      </c>
      <c r="U333" s="10"/>
      <c r="V333" s="5">
        <f>'E. Alkali basalt FC 10kbar'!AH11</f>
        <v>0</v>
      </c>
      <c r="W333" s="5"/>
      <c r="X333" s="5"/>
      <c r="Y333" s="5"/>
      <c r="Z333" s="5"/>
      <c r="AA333" s="5"/>
      <c r="AB333" s="5">
        <f>'E. Alkali basalt FC 10kbar'!AI11</f>
        <v>0</v>
      </c>
      <c r="AC333" s="5">
        <f>'E. Alkali basalt FC 10kbar'!AJ11</f>
        <v>0</v>
      </c>
      <c r="AD333" s="10"/>
      <c r="AE333" s="5">
        <f>'E. Alkali basalt FC 10kbar'!AK11</f>
        <v>0</v>
      </c>
      <c r="AF333" s="5"/>
      <c r="AG333" s="5"/>
      <c r="AH333" s="5"/>
      <c r="AI333" s="5"/>
      <c r="AJ333" s="5"/>
      <c r="AK333" s="5">
        <f>'E. Alkali basalt FC 10kbar'!AL11</f>
        <v>0</v>
      </c>
      <c r="AL333" s="5">
        <f>'E. Alkali basalt FC 10kbar'!AM11</f>
        <v>0</v>
      </c>
      <c r="AM333" s="10"/>
      <c r="AN333" s="5">
        <f t="shared" si="62"/>
        <v>0</v>
      </c>
      <c r="AO333" s="5"/>
      <c r="AP333" s="5"/>
      <c r="AQ333" s="5"/>
      <c r="AR333" s="5"/>
      <c r="AS333" s="5"/>
      <c r="AT333" s="5">
        <f t="shared" si="63"/>
        <v>0</v>
      </c>
      <c r="AU333" s="5">
        <f t="shared" si="64"/>
        <v>0</v>
      </c>
      <c r="AV333" s="10">
        <f t="shared" si="65"/>
        <v>100</v>
      </c>
      <c r="AW333" s="48">
        <f t="shared" si="66"/>
        <v>100</v>
      </c>
    </row>
    <row r="334" spans="1:49" x14ac:dyDescent="0.3">
      <c r="A334" s="37" t="s">
        <v>1449</v>
      </c>
      <c r="B334" s="2">
        <f>'E. Alkali basalt FC 10kbar'!A12</f>
        <v>6</v>
      </c>
      <c r="C334" s="2">
        <f>'E. Alkali basalt FC 10kbar'!C12</f>
        <v>1394</v>
      </c>
      <c r="D334" s="2">
        <f>'E. Alkali basalt FC 10kbar'!D12</f>
        <v>10000</v>
      </c>
      <c r="E334" s="5">
        <f>'B. LLD classification'!EA378</f>
        <v>2.9003294812566054</v>
      </c>
      <c r="F334" s="5">
        <f>'E. Alkali basalt FC 10kbar'!L12</f>
        <v>0.84554799999999997</v>
      </c>
      <c r="G334" s="6">
        <f>'E. Alkali basalt FC 10kbar'!N12</f>
        <v>100</v>
      </c>
      <c r="H334" s="7">
        <f t="shared" si="60"/>
        <v>0</v>
      </c>
      <c r="I334" s="8">
        <f>'E. Alkali basalt FC 10kbar'!R12</f>
        <v>45.155484000000001</v>
      </c>
      <c r="J334" s="9">
        <f>'E. Alkali basalt FC 10kbar'!S12</f>
        <v>3.89961</v>
      </c>
      <c r="K334" s="9">
        <f>'E. Alkali basalt FC 10kbar'!T12</f>
        <v>11.528847000000001</v>
      </c>
      <c r="L334" s="9">
        <f>'E. Alkali basalt FC 10kbar'!U12</f>
        <v>3.0596939999999999</v>
      </c>
      <c r="M334" s="9">
        <f>'E. Alkali basalt FC 10kbar'!V12</f>
        <v>8.7291270000000001</v>
      </c>
      <c r="N334" s="9">
        <f>'E. Alkali basalt FC 10kbar'!W12</f>
        <v>0.169983</v>
      </c>
      <c r="O334" s="9">
        <f>'E. Alkali basalt FC 10kbar'!X12</f>
        <v>8.7191279999999995</v>
      </c>
      <c r="P334" s="9">
        <f>'E. Alkali basalt FC 10kbar'!Y12</f>
        <v>13.538646</v>
      </c>
      <c r="Q334" s="9">
        <f>'E. Alkali basalt FC 10kbar'!Z12</f>
        <v>2.6497350000000002</v>
      </c>
      <c r="R334" s="9">
        <f>'E. Alkali basalt FC 10kbar'!AA12</f>
        <v>0.76992300000000002</v>
      </c>
      <c r="S334" s="9">
        <f>'E. Alkali basalt FC 10kbar'!AB12</f>
        <v>0.85991399999999996</v>
      </c>
      <c r="T334" s="9">
        <f>'E. Alkali basalt FC 10kbar'!AC12</f>
        <v>0.91990799999999995</v>
      </c>
      <c r="U334" s="10"/>
      <c r="V334" s="5">
        <f>'E. Alkali basalt FC 10kbar'!AH12</f>
        <v>0</v>
      </c>
      <c r="W334" s="5"/>
      <c r="X334" s="5"/>
      <c r="Y334" s="5"/>
      <c r="Z334" s="5"/>
      <c r="AA334" s="5"/>
      <c r="AB334" s="5">
        <f>'E. Alkali basalt FC 10kbar'!AI12</f>
        <v>0</v>
      </c>
      <c r="AC334" s="5">
        <f>'E. Alkali basalt FC 10kbar'!AJ12</f>
        <v>0</v>
      </c>
      <c r="AD334" s="10"/>
      <c r="AE334" s="5">
        <f>'E. Alkali basalt FC 10kbar'!AK12</f>
        <v>0</v>
      </c>
      <c r="AF334" s="5"/>
      <c r="AG334" s="5"/>
      <c r="AH334" s="5"/>
      <c r="AI334" s="5"/>
      <c r="AJ334" s="5"/>
      <c r="AK334" s="5">
        <f>'E. Alkali basalt FC 10kbar'!AL12</f>
        <v>0</v>
      </c>
      <c r="AL334" s="5">
        <f>'E. Alkali basalt FC 10kbar'!AM12</f>
        <v>0</v>
      </c>
      <c r="AM334" s="10"/>
      <c r="AN334" s="5">
        <f t="shared" si="62"/>
        <v>0</v>
      </c>
      <c r="AO334" s="5"/>
      <c r="AP334" s="5"/>
      <c r="AQ334" s="5"/>
      <c r="AR334" s="5"/>
      <c r="AS334" s="5"/>
      <c r="AT334" s="5">
        <f t="shared" si="63"/>
        <v>0</v>
      </c>
      <c r="AU334" s="5">
        <f t="shared" si="64"/>
        <v>0</v>
      </c>
      <c r="AV334" s="10">
        <f t="shared" si="65"/>
        <v>100</v>
      </c>
      <c r="AW334" s="48">
        <f t="shared" si="66"/>
        <v>100</v>
      </c>
    </row>
    <row r="335" spans="1:49" x14ac:dyDescent="0.3">
      <c r="A335" s="37" t="s">
        <v>1449</v>
      </c>
      <c r="B335" s="2">
        <f>'E. Alkali basalt FC 10kbar'!A13</f>
        <v>7</v>
      </c>
      <c r="C335" s="2">
        <f>'E. Alkali basalt FC 10kbar'!C13</f>
        <v>1393</v>
      </c>
      <c r="D335" s="2">
        <f>'E. Alkali basalt FC 10kbar'!D13</f>
        <v>10000</v>
      </c>
      <c r="E335" s="5">
        <f>'B. LLD classification'!EA379</f>
        <v>2.9007181307215135</v>
      </c>
      <c r="F335" s="5">
        <f>'E. Alkali basalt FC 10kbar'!L13</f>
        <v>0.84844900000000001</v>
      </c>
      <c r="G335" s="6">
        <f>'E. Alkali basalt FC 10kbar'!N13</f>
        <v>100</v>
      </c>
      <c r="H335" s="7">
        <f t="shared" si="60"/>
        <v>0</v>
      </c>
      <c r="I335" s="8">
        <f>'E. Alkali basalt FC 10kbar'!R13</f>
        <v>45.155484000000001</v>
      </c>
      <c r="J335" s="9">
        <f>'E. Alkali basalt FC 10kbar'!S13</f>
        <v>3.89961</v>
      </c>
      <c r="K335" s="9">
        <f>'E. Alkali basalt FC 10kbar'!T13</f>
        <v>11.528847000000001</v>
      </c>
      <c r="L335" s="9">
        <f>'E. Alkali basalt FC 10kbar'!U13</f>
        <v>3.0596939999999999</v>
      </c>
      <c r="M335" s="9">
        <f>'E. Alkali basalt FC 10kbar'!V13</f>
        <v>8.7291270000000001</v>
      </c>
      <c r="N335" s="9">
        <f>'E. Alkali basalt FC 10kbar'!W13</f>
        <v>0.169983</v>
      </c>
      <c r="O335" s="9">
        <f>'E. Alkali basalt FC 10kbar'!X13</f>
        <v>8.7191279999999995</v>
      </c>
      <c r="P335" s="9">
        <f>'E. Alkali basalt FC 10kbar'!Y13</f>
        <v>13.538646</v>
      </c>
      <c r="Q335" s="9">
        <f>'E. Alkali basalt FC 10kbar'!Z13</f>
        <v>2.6497350000000002</v>
      </c>
      <c r="R335" s="9">
        <f>'E. Alkali basalt FC 10kbar'!AA13</f>
        <v>0.76992300000000002</v>
      </c>
      <c r="S335" s="9">
        <f>'E. Alkali basalt FC 10kbar'!AB13</f>
        <v>0.85991399999999996</v>
      </c>
      <c r="T335" s="9">
        <f>'E. Alkali basalt FC 10kbar'!AC13</f>
        <v>0.91990799999999995</v>
      </c>
      <c r="U335" s="10"/>
      <c r="V335" s="5">
        <f>'E. Alkali basalt FC 10kbar'!AH13</f>
        <v>0</v>
      </c>
      <c r="W335" s="5"/>
      <c r="X335" s="5"/>
      <c r="Y335" s="5"/>
      <c r="Z335" s="5"/>
      <c r="AA335" s="5"/>
      <c r="AB335" s="5">
        <f>'E. Alkali basalt FC 10kbar'!AI13</f>
        <v>0</v>
      </c>
      <c r="AC335" s="5">
        <f>'E. Alkali basalt FC 10kbar'!AJ13</f>
        <v>0</v>
      </c>
      <c r="AD335" s="10"/>
      <c r="AE335" s="5">
        <f>'E. Alkali basalt FC 10kbar'!AK13</f>
        <v>0</v>
      </c>
      <c r="AF335" s="5"/>
      <c r="AG335" s="5"/>
      <c r="AH335" s="5"/>
      <c r="AI335" s="5"/>
      <c r="AJ335" s="5"/>
      <c r="AK335" s="5">
        <f>'E. Alkali basalt FC 10kbar'!AL13</f>
        <v>0</v>
      </c>
      <c r="AL335" s="5">
        <f>'E. Alkali basalt FC 10kbar'!AM13</f>
        <v>0</v>
      </c>
      <c r="AM335" s="10"/>
      <c r="AN335" s="5">
        <f t="shared" si="62"/>
        <v>0</v>
      </c>
      <c r="AO335" s="5"/>
      <c r="AP335" s="5"/>
      <c r="AQ335" s="5"/>
      <c r="AR335" s="5"/>
      <c r="AS335" s="5"/>
      <c r="AT335" s="5">
        <f t="shared" si="63"/>
        <v>0</v>
      </c>
      <c r="AU335" s="5">
        <f t="shared" si="64"/>
        <v>0</v>
      </c>
      <c r="AV335" s="10">
        <f t="shared" si="65"/>
        <v>100</v>
      </c>
      <c r="AW335" s="48">
        <f t="shared" si="66"/>
        <v>100</v>
      </c>
    </row>
    <row r="336" spans="1:49" x14ac:dyDescent="0.3">
      <c r="A336" s="37" t="s">
        <v>1449</v>
      </c>
      <c r="B336" s="2">
        <f>'E. Alkali basalt FC 10kbar'!A14</f>
        <v>8</v>
      </c>
      <c r="C336" s="2">
        <f>'E. Alkali basalt FC 10kbar'!C14</f>
        <v>1392</v>
      </c>
      <c r="D336" s="2">
        <f>'E. Alkali basalt FC 10kbar'!D14</f>
        <v>10000</v>
      </c>
      <c r="E336" s="5">
        <f>'B. LLD classification'!EA380</f>
        <v>2.9011069778947607</v>
      </c>
      <c r="F336" s="5">
        <f>'E. Alkali basalt FC 10kbar'!L14</f>
        <v>0.85135400000000006</v>
      </c>
      <c r="G336" s="6">
        <f>'E. Alkali basalt FC 10kbar'!N14</f>
        <v>100</v>
      </c>
      <c r="H336" s="7">
        <f t="shared" si="60"/>
        <v>0</v>
      </c>
      <c r="I336" s="8">
        <f>'E. Alkali basalt FC 10kbar'!R14</f>
        <v>45.155484000000001</v>
      </c>
      <c r="J336" s="9">
        <f>'E. Alkali basalt FC 10kbar'!S14</f>
        <v>3.89961</v>
      </c>
      <c r="K336" s="9">
        <f>'E. Alkali basalt FC 10kbar'!T14</f>
        <v>11.528847000000001</v>
      </c>
      <c r="L336" s="9">
        <f>'E. Alkali basalt FC 10kbar'!U14</f>
        <v>3.0596939999999999</v>
      </c>
      <c r="M336" s="9">
        <f>'E. Alkali basalt FC 10kbar'!V14</f>
        <v>8.7291270000000001</v>
      </c>
      <c r="N336" s="9">
        <f>'E. Alkali basalt FC 10kbar'!W14</f>
        <v>0.169983</v>
      </c>
      <c r="O336" s="9">
        <f>'E. Alkali basalt FC 10kbar'!X14</f>
        <v>8.7191279999999995</v>
      </c>
      <c r="P336" s="9">
        <f>'E. Alkali basalt FC 10kbar'!Y14</f>
        <v>13.538646</v>
      </c>
      <c r="Q336" s="9">
        <f>'E. Alkali basalt FC 10kbar'!Z14</f>
        <v>2.6497350000000002</v>
      </c>
      <c r="R336" s="9">
        <f>'E. Alkali basalt FC 10kbar'!AA14</f>
        <v>0.76992300000000002</v>
      </c>
      <c r="S336" s="9">
        <f>'E. Alkali basalt FC 10kbar'!AB14</f>
        <v>0.85991399999999996</v>
      </c>
      <c r="T336" s="9">
        <f>'E. Alkali basalt FC 10kbar'!AC14</f>
        <v>0.91990799999999995</v>
      </c>
      <c r="U336" s="10"/>
      <c r="V336" s="5">
        <f>'E. Alkali basalt FC 10kbar'!AH14</f>
        <v>0</v>
      </c>
      <c r="W336" s="5"/>
      <c r="X336" s="5"/>
      <c r="Y336" s="5"/>
      <c r="Z336" s="5"/>
      <c r="AA336" s="5"/>
      <c r="AB336" s="5">
        <f>'E. Alkali basalt FC 10kbar'!AI14</f>
        <v>0</v>
      </c>
      <c r="AC336" s="5">
        <f>'E. Alkali basalt FC 10kbar'!AJ14</f>
        <v>0</v>
      </c>
      <c r="AD336" s="10"/>
      <c r="AE336" s="5">
        <f>'E. Alkali basalt FC 10kbar'!AK14</f>
        <v>0</v>
      </c>
      <c r="AF336" s="5"/>
      <c r="AG336" s="5"/>
      <c r="AH336" s="5"/>
      <c r="AI336" s="5"/>
      <c r="AJ336" s="5"/>
      <c r="AK336" s="5">
        <f>'E. Alkali basalt FC 10kbar'!AL14</f>
        <v>0</v>
      </c>
      <c r="AL336" s="5">
        <f>'E. Alkali basalt FC 10kbar'!AM14</f>
        <v>0</v>
      </c>
      <c r="AM336" s="10"/>
      <c r="AN336" s="5">
        <f t="shared" si="62"/>
        <v>0</v>
      </c>
      <c r="AO336" s="5"/>
      <c r="AP336" s="5"/>
      <c r="AQ336" s="5"/>
      <c r="AR336" s="5"/>
      <c r="AS336" s="5"/>
      <c r="AT336" s="5">
        <f t="shared" si="63"/>
        <v>0</v>
      </c>
      <c r="AU336" s="5">
        <f t="shared" si="64"/>
        <v>0</v>
      </c>
      <c r="AV336" s="10">
        <f t="shared" si="65"/>
        <v>100</v>
      </c>
      <c r="AW336" s="48">
        <f t="shared" si="66"/>
        <v>100</v>
      </c>
    </row>
    <row r="337" spans="1:49" x14ac:dyDescent="0.3">
      <c r="A337" s="37" t="s">
        <v>1449</v>
      </c>
      <c r="B337" s="2">
        <f>'E. Alkali basalt FC 10kbar'!A15</f>
        <v>9</v>
      </c>
      <c r="C337" s="2">
        <f>'E. Alkali basalt FC 10kbar'!C15</f>
        <v>1391</v>
      </c>
      <c r="D337" s="2">
        <f>'E. Alkali basalt FC 10kbar'!D15</f>
        <v>10000</v>
      </c>
      <c r="E337" s="5">
        <f>'B. LLD classification'!EA381</f>
        <v>2.9014960229335744</v>
      </c>
      <c r="F337" s="5">
        <f>'E. Alkali basalt FC 10kbar'!L15</f>
        <v>0.85426199999999997</v>
      </c>
      <c r="G337" s="6">
        <f>'E. Alkali basalt FC 10kbar'!N15</f>
        <v>100</v>
      </c>
      <c r="H337" s="7">
        <f t="shared" si="60"/>
        <v>0</v>
      </c>
      <c r="I337" s="8">
        <f>'E. Alkali basalt FC 10kbar'!R15</f>
        <v>45.155484000000001</v>
      </c>
      <c r="J337" s="9">
        <f>'E. Alkali basalt FC 10kbar'!S15</f>
        <v>3.89961</v>
      </c>
      <c r="K337" s="9">
        <f>'E. Alkali basalt FC 10kbar'!T15</f>
        <v>11.528847000000001</v>
      </c>
      <c r="L337" s="9">
        <f>'E. Alkali basalt FC 10kbar'!U15</f>
        <v>3.0596939999999999</v>
      </c>
      <c r="M337" s="9">
        <f>'E. Alkali basalt FC 10kbar'!V15</f>
        <v>8.7291270000000001</v>
      </c>
      <c r="N337" s="9">
        <f>'E. Alkali basalt FC 10kbar'!W15</f>
        <v>0.169983</v>
      </c>
      <c r="O337" s="9">
        <f>'E. Alkali basalt FC 10kbar'!X15</f>
        <v>8.7191279999999995</v>
      </c>
      <c r="P337" s="9">
        <f>'E. Alkali basalt FC 10kbar'!Y15</f>
        <v>13.538646</v>
      </c>
      <c r="Q337" s="9">
        <f>'E. Alkali basalt FC 10kbar'!Z15</f>
        <v>2.6497350000000002</v>
      </c>
      <c r="R337" s="9">
        <f>'E. Alkali basalt FC 10kbar'!AA15</f>
        <v>0.76992300000000002</v>
      </c>
      <c r="S337" s="9">
        <f>'E. Alkali basalt FC 10kbar'!AB15</f>
        <v>0.85991399999999996</v>
      </c>
      <c r="T337" s="9">
        <f>'E. Alkali basalt FC 10kbar'!AC15</f>
        <v>0.91990799999999995</v>
      </c>
      <c r="U337" s="10"/>
      <c r="V337" s="5">
        <f>'E. Alkali basalt FC 10kbar'!AH15</f>
        <v>0</v>
      </c>
      <c r="W337" s="5"/>
      <c r="X337" s="5"/>
      <c r="Y337" s="5"/>
      <c r="Z337" s="5"/>
      <c r="AA337" s="5"/>
      <c r="AB337" s="5">
        <f>'E. Alkali basalt FC 10kbar'!AI15</f>
        <v>0</v>
      </c>
      <c r="AC337" s="5">
        <f>'E. Alkali basalt FC 10kbar'!AJ15</f>
        <v>0</v>
      </c>
      <c r="AD337" s="10"/>
      <c r="AE337" s="5">
        <f>'E. Alkali basalt FC 10kbar'!AK15</f>
        <v>0</v>
      </c>
      <c r="AF337" s="5"/>
      <c r="AG337" s="5"/>
      <c r="AH337" s="5"/>
      <c r="AI337" s="5"/>
      <c r="AJ337" s="5"/>
      <c r="AK337" s="5">
        <f>'E. Alkali basalt FC 10kbar'!AL15</f>
        <v>0</v>
      </c>
      <c r="AL337" s="5">
        <f>'E. Alkali basalt FC 10kbar'!AM15</f>
        <v>0</v>
      </c>
      <c r="AM337" s="10"/>
      <c r="AN337" s="5">
        <f t="shared" si="62"/>
        <v>0</v>
      </c>
      <c r="AO337" s="5"/>
      <c r="AP337" s="5"/>
      <c r="AQ337" s="5"/>
      <c r="AR337" s="5"/>
      <c r="AS337" s="5"/>
      <c r="AT337" s="5">
        <f t="shared" si="63"/>
        <v>0</v>
      </c>
      <c r="AU337" s="5">
        <f t="shared" si="64"/>
        <v>0</v>
      </c>
      <c r="AV337" s="10">
        <f t="shared" si="65"/>
        <v>100</v>
      </c>
      <c r="AW337" s="48">
        <f t="shared" si="66"/>
        <v>100</v>
      </c>
    </row>
    <row r="338" spans="1:49" x14ac:dyDescent="0.3">
      <c r="A338" s="37" t="s">
        <v>1449</v>
      </c>
      <c r="B338" s="2">
        <f>'E. Alkali basalt FC 10kbar'!A16</f>
        <v>10</v>
      </c>
      <c r="C338" s="2">
        <f>'E. Alkali basalt FC 10kbar'!C16</f>
        <v>1390</v>
      </c>
      <c r="D338" s="2">
        <f>'E. Alkali basalt FC 10kbar'!D16</f>
        <v>10000</v>
      </c>
      <c r="E338" s="5">
        <f>'B. LLD classification'!EA382</f>
        <v>2.9018852659953542</v>
      </c>
      <c r="F338" s="5">
        <f>'E. Alkali basalt FC 10kbar'!L16</f>
        <v>0.85717299999999996</v>
      </c>
      <c r="G338" s="6">
        <f>'E. Alkali basalt FC 10kbar'!N16</f>
        <v>100</v>
      </c>
      <c r="H338" s="7">
        <f t="shared" si="60"/>
        <v>0</v>
      </c>
      <c r="I338" s="8">
        <f>'E. Alkali basalt FC 10kbar'!R16</f>
        <v>45.155484000000001</v>
      </c>
      <c r="J338" s="9">
        <f>'E. Alkali basalt FC 10kbar'!S16</f>
        <v>3.89961</v>
      </c>
      <c r="K338" s="9">
        <f>'E. Alkali basalt FC 10kbar'!T16</f>
        <v>11.528847000000001</v>
      </c>
      <c r="L338" s="9">
        <f>'E. Alkali basalt FC 10kbar'!U16</f>
        <v>3.0596939999999999</v>
      </c>
      <c r="M338" s="9">
        <f>'E. Alkali basalt FC 10kbar'!V16</f>
        <v>8.7291270000000001</v>
      </c>
      <c r="N338" s="9">
        <f>'E. Alkali basalt FC 10kbar'!W16</f>
        <v>0.169983</v>
      </c>
      <c r="O338" s="9">
        <f>'E. Alkali basalt FC 10kbar'!X16</f>
        <v>8.7191279999999995</v>
      </c>
      <c r="P338" s="9">
        <f>'E. Alkali basalt FC 10kbar'!Y16</f>
        <v>13.538646</v>
      </c>
      <c r="Q338" s="9">
        <f>'E. Alkali basalt FC 10kbar'!Z16</f>
        <v>2.6497350000000002</v>
      </c>
      <c r="R338" s="9">
        <f>'E. Alkali basalt FC 10kbar'!AA16</f>
        <v>0.76992300000000002</v>
      </c>
      <c r="S338" s="9">
        <f>'E. Alkali basalt FC 10kbar'!AB16</f>
        <v>0.85991399999999996</v>
      </c>
      <c r="T338" s="9">
        <f>'E. Alkali basalt FC 10kbar'!AC16</f>
        <v>0.91990799999999995</v>
      </c>
      <c r="U338" s="10"/>
      <c r="V338" s="5">
        <f>'E. Alkali basalt FC 10kbar'!AH16</f>
        <v>0</v>
      </c>
      <c r="W338" s="5"/>
      <c r="X338" s="5"/>
      <c r="Y338" s="5"/>
      <c r="Z338" s="5"/>
      <c r="AA338" s="5"/>
      <c r="AB338" s="5">
        <f>'E. Alkali basalt FC 10kbar'!AI16</f>
        <v>0</v>
      </c>
      <c r="AC338" s="5">
        <f>'E. Alkali basalt FC 10kbar'!AJ16</f>
        <v>0</v>
      </c>
      <c r="AD338" s="10"/>
      <c r="AE338" s="5">
        <f>'E. Alkali basalt FC 10kbar'!AK16</f>
        <v>0</v>
      </c>
      <c r="AF338" s="5"/>
      <c r="AG338" s="5"/>
      <c r="AH338" s="5"/>
      <c r="AI338" s="5"/>
      <c r="AJ338" s="5"/>
      <c r="AK338" s="5">
        <f>'E. Alkali basalt FC 10kbar'!AL16</f>
        <v>0</v>
      </c>
      <c r="AL338" s="5">
        <f>'E. Alkali basalt FC 10kbar'!AM16</f>
        <v>0</v>
      </c>
      <c r="AM338" s="10"/>
      <c r="AN338" s="5">
        <f t="shared" si="62"/>
        <v>0</v>
      </c>
      <c r="AO338" s="5"/>
      <c r="AP338" s="5"/>
      <c r="AQ338" s="5"/>
      <c r="AR338" s="5"/>
      <c r="AS338" s="5"/>
      <c r="AT338" s="5">
        <f t="shared" si="63"/>
        <v>0</v>
      </c>
      <c r="AU338" s="5">
        <f t="shared" si="64"/>
        <v>0</v>
      </c>
      <c r="AV338" s="10">
        <f t="shared" si="65"/>
        <v>100</v>
      </c>
      <c r="AW338" s="48">
        <f t="shared" si="66"/>
        <v>100</v>
      </c>
    </row>
    <row r="339" spans="1:49" x14ac:dyDescent="0.3">
      <c r="A339" s="37" t="s">
        <v>1449</v>
      </c>
      <c r="B339" s="2">
        <f>'E. Alkali basalt FC 10kbar'!A17</f>
        <v>11</v>
      </c>
      <c r="C339" s="2">
        <f>'E. Alkali basalt FC 10kbar'!C17</f>
        <v>1389</v>
      </c>
      <c r="D339" s="2">
        <f>'E. Alkali basalt FC 10kbar'!D17</f>
        <v>10000</v>
      </c>
      <c r="E339" s="5">
        <f>'B. LLD classification'!EA383</f>
        <v>2.9022747072376767</v>
      </c>
      <c r="F339" s="5">
        <f>'E. Alkali basalt FC 10kbar'!L17</f>
        <v>0.86008899999999999</v>
      </c>
      <c r="G339" s="6">
        <f>'E. Alkali basalt FC 10kbar'!N17</f>
        <v>100</v>
      </c>
      <c r="H339" s="7">
        <f t="shared" si="60"/>
        <v>0</v>
      </c>
      <c r="I339" s="8">
        <f>'E. Alkali basalt FC 10kbar'!R17</f>
        <v>45.155484000000001</v>
      </c>
      <c r="J339" s="9">
        <f>'E. Alkali basalt FC 10kbar'!S17</f>
        <v>3.89961</v>
      </c>
      <c r="K339" s="9">
        <f>'E. Alkali basalt FC 10kbar'!T17</f>
        <v>11.528847000000001</v>
      </c>
      <c r="L339" s="9">
        <f>'E. Alkali basalt FC 10kbar'!U17</f>
        <v>3.0596939999999999</v>
      </c>
      <c r="M339" s="9">
        <f>'E. Alkali basalt FC 10kbar'!V17</f>
        <v>8.7291270000000001</v>
      </c>
      <c r="N339" s="9">
        <f>'E. Alkali basalt FC 10kbar'!W17</f>
        <v>0.169983</v>
      </c>
      <c r="O339" s="9">
        <f>'E. Alkali basalt FC 10kbar'!X17</f>
        <v>8.7191279999999995</v>
      </c>
      <c r="P339" s="9">
        <f>'E. Alkali basalt FC 10kbar'!Y17</f>
        <v>13.538646</v>
      </c>
      <c r="Q339" s="9">
        <f>'E. Alkali basalt FC 10kbar'!Z17</f>
        <v>2.6497350000000002</v>
      </c>
      <c r="R339" s="9">
        <f>'E. Alkali basalt FC 10kbar'!AA17</f>
        <v>0.76992300000000002</v>
      </c>
      <c r="S339" s="9">
        <f>'E. Alkali basalt FC 10kbar'!AB17</f>
        <v>0.85991399999999996</v>
      </c>
      <c r="T339" s="9">
        <f>'E. Alkali basalt FC 10kbar'!AC17</f>
        <v>0.91990799999999995</v>
      </c>
      <c r="U339" s="10"/>
      <c r="V339" s="5">
        <f>'E. Alkali basalt FC 10kbar'!AH17</f>
        <v>0</v>
      </c>
      <c r="W339" s="5"/>
      <c r="X339" s="5"/>
      <c r="Y339" s="5"/>
      <c r="Z339" s="5"/>
      <c r="AA339" s="5"/>
      <c r="AB339" s="5">
        <f>'E. Alkali basalt FC 10kbar'!AI17</f>
        <v>0</v>
      </c>
      <c r="AC339" s="5">
        <f>'E. Alkali basalt FC 10kbar'!AJ17</f>
        <v>0</v>
      </c>
      <c r="AD339" s="10"/>
      <c r="AE339" s="5">
        <f>'E. Alkali basalt FC 10kbar'!AK17</f>
        <v>0</v>
      </c>
      <c r="AF339" s="5"/>
      <c r="AG339" s="5"/>
      <c r="AH339" s="5"/>
      <c r="AI339" s="5"/>
      <c r="AJ339" s="5"/>
      <c r="AK339" s="5">
        <f>'E. Alkali basalt FC 10kbar'!AL17</f>
        <v>0</v>
      </c>
      <c r="AL339" s="5">
        <f>'E. Alkali basalt FC 10kbar'!AM17</f>
        <v>0</v>
      </c>
      <c r="AM339" s="10"/>
      <c r="AN339" s="5">
        <f t="shared" si="62"/>
        <v>0</v>
      </c>
      <c r="AO339" s="5"/>
      <c r="AP339" s="5"/>
      <c r="AQ339" s="5"/>
      <c r="AR339" s="5"/>
      <c r="AS339" s="5"/>
      <c r="AT339" s="5">
        <f t="shared" si="63"/>
        <v>0</v>
      </c>
      <c r="AU339" s="5">
        <f t="shared" si="64"/>
        <v>0</v>
      </c>
      <c r="AV339" s="10">
        <f t="shared" si="65"/>
        <v>100</v>
      </c>
      <c r="AW339" s="48">
        <f t="shared" si="66"/>
        <v>100</v>
      </c>
    </row>
    <row r="340" spans="1:49" x14ac:dyDescent="0.3">
      <c r="A340" s="37" t="s">
        <v>1449</v>
      </c>
      <c r="B340" s="2">
        <f>'E. Alkali basalt FC 10kbar'!A18</f>
        <v>12</v>
      </c>
      <c r="C340" s="2">
        <f>'E. Alkali basalt FC 10kbar'!C18</f>
        <v>1388</v>
      </c>
      <c r="D340" s="2">
        <f>'E. Alkali basalt FC 10kbar'!D18</f>
        <v>10000</v>
      </c>
      <c r="E340" s="5">
        <f>'B. LLD classification'!EA384</f>
        <v>2.9026643468182933</v>
      </c>
      <c r="F340" s="5">
        <f>'E. Alkali basalt FC 10kbar'!L18</f>
        <v>0.86300699999999997</v>
      </c>
      <c r="G340" s="6">
        <f>'E. Alkali basalt FC 10kbar'!N18</f>
        <v>100</v>
      </c>
      <c r="H340" s="7">
        <f t="shared" si="60"/>
        <v>0</v>
      </c>
      <c r="I340" s="8">
        <f>'E. Alkali basalt FC 10kbar'!R18</f>
        <v>45.155484000000001</v>
      </c>
      <c r="J340" s="9">
        <f>'E. Alkali basalt FC 10kbar'!S18</f>
        <v>3.89961</v>
      </c>
      <c r="K340" s="9">
        <f>'E. Alkali basalt FC 10kbar'!T18</f>
        <v>11.528847000000001</v>
      </c>
      <c r="L340" s="9">
        <f>'E. Alkali basalt FC 10kbar'!U18</f>
        <v>3.0596939999999999</v>
      </c>
      <c r="M340" s="9">
        <f>'E. Alkali basalt FC 10kbar'!V18</f>
        <v>8.7291270000000001</v>
      </c>
      <c r="N340" s="9">
        <f>'E. Alkali basalt FC 10kbar'!W18</f>
        <v>0.169983</v>
      </c>
      <c r="O340" s="9">
        <f>'E. Alkali basalt FC 10kbar'!X18</f>
        <v>8.7191279999999995</v>
      </c>
      <c r="P340" s="9">
        <f>'E. Alkali basalt FC 10kbar'!Y18</f>
        <v>13.538646</v>
      </c>
      <c r="Q340" s="9">
        <f>'E. Alkali basalt FC 10kbar'!Z18</f>
        <v>2.6497350000000002</v>
      </c>
      <c r="R340" s="9">
        <f>'E. Alkali basalt FC 10kbar'!AA18</f>
        <v>0.76992300000000002</v>
      </c>
      <c r="S340" s="9">
        <f>'E. Alkali basalt FC 10kbar'!AB18</f>
        <v>0.85991399999999996</v>
      </c>
      <c r="T340" s="9">
        <f>'E. Alkali basalt FC 10kbar'!AC18</f>
        <v>0.91990799999999995</v>
      </c>
      <c r="U340" s="10"/>
      <c r="V340" s="5">
        <f>'E. Alkali basalt FC 10kbar'!AH18</f>
        <v>0</v>
      </c>
      <c r="W340" s="5"/>
      <c r="X340" s="5"/>
      <c r="Y340" s="5"/>
      <c r="Z340" s="5"/>
      <c r="AA340" s="5"/>
      <c r="AB340" s="5">
        <f>'E. Alkali basalt FC 10kbar'!AI18</f>
        <v>0</v>
      </c>
      <c r="AC340" s="5">
        <f>'E. Alkali basalt FC 10kbar'!AJ18</f>
        <v>0</v>
      </c>
      <c r="AD340" s="10"/>
      <c r="AE340" s="5">
        <f>'E. Alkali basalt FC 10kbar'!AK18</f>
        <v>0</v>
      </c>
      <c r="AF340" s="5"/>
      <c r="AG340" s="5"/>
      <c r="AH340" s="5"/>
      <c r="AI340" s="5"/>
      <c r="AJ340" s="5"/>
      <c r="AK340" s="5">
        <f>'E. Alkali basalt FC 10kbar'!AL18</f>
        <v>0</v>
      </c>
      <c r="AL340" s="5">
        <f>'E. Alkali basalt FC 10kbar'!AM18</f>
        <v>0</v>
      </c>
      <c r="AM340" s="10"/>
      <c r="AN340" s="5">
        <f t="shared" si="62"/>
        <v>0</v>
      </c>
      <c r="AO340" s="5"/>
      <c r="AP340" s="5"/>
      <c r="AQ340" s="5"/>
      <c r="AR340" s="5"/>
      <c r="AS340" s="5"/>
      <c r="AT340" s="5">
        <f t="shared" si="63"/>
        <v>0</v>
      </c>
      <c r="AU340" s="5">
        <f t="shared" si="64"/>
        <v>0</v>
      </c>
      <c r="AV340" s="10">
        <f t="shared" si="65"/>
        <v>100</v>
      </c>
      <c r="AW340" s="48">
        <f t="shared" si="66"/>
        <v>100</v>
      </c>
    </row>
    <row r="341" spans="1:49" x14ac:dyDescent="0.3">
      <c r="A341" s="37" t="s">
        <v>1449</v>
      </c>
      <c r="B341" s="2">
        <f>'E. Alkali basalt FC 10kbar'!A19</f>
        <v>13</v>
      </c>
      <c r="C341" s="2">
        <f>'E. Alkali basalt FC 10kbar'!C19</f>
        <v>1387</v>
      </c>
      <c r="D341" s="2">
        <f>'E. Alkali basalt FC 10kbar'!D19</f>
        <v>10000</v>
      </c>
      <c r="E341" s="5">
        <f>'B. LLD classification'!EA385</f>
        <v>2.9030541848951312</v>
      </c>
      <c r="F341" s="5">
        <f>'E. Alkali basalt FC 10kbar'!L19</f>
        <v>0.86592999999999998</v>
      </c>
      <c r="G341" s="6">
        <f>'E. Alkali basalt FC 10kbar'!N19</f>
        <v>100</v>
      </c>
      <c r="H341" s="7">
        <f t="shared" si="60"/>
        <v>0</v>
      </c>
      <c r="I341" s="8">
        <f>'E. Alkali basalt FC 10kbar'!R19</f>
        <v>45.155484000000001</v>
      </c>
      <c r="J341" s="9">
        <f>'E. Alkali basalt FC 10kbar'!S19</f>
        <v>3.89961</v>
      </c>
      <c r="K341" s="9">
        <f>'E. Alkali basalt FC 10kbar'!T19</f>
        <v>11.528847000000001</v>
      </c>
      <c r="L341" s="9">
        <f>'E. Alkali basalt FC 10kbar'!U19</f>
        <v>3.0596939999999999</v>
      </c>
      <c r="M341" s="9">
        <f>'E. Alkali basalt FC 10kbar'!V19</f>
        <v>8.7291270000000001</v>
      </c>
      <c r="N341" s="9">
        <f>'E. Alkali basalt FC 10kbar'!W19</f>
        <v>0.169983</v>
      </c>
      <c r="O341" s="9">
        <f>'E. Alkali basalt FC 10kbar'!X19</f>
        <v>8.7191279999999995</v>
      </c>
      <c r="P341" s="9">
        <f>'E. Alkali basalt FC 10kbar'!Y19</f>
        <v>13.538646</v>
      </c>
      <c r="Q341" s="9">
        <f>'E. Alkali basalt FC 10kbar'!Z19</f>
        <v>2.6497350000000002</v>
      </c>
      <c r="R341" s="9">
        <f>'E. Alkali basalt FC 10kbar'!AA19</f>
        <v>0.76992300000000002</v>
      </c>
      <c r="S341" s="9">
        <f>'E. Alkali basalt FC 10kbar'!AB19</f>
        <v>0.85991399999999996</v>
      </c>
      <c r="T341" s="9">
        <f>'E. Alkali basalt FC 10kbar'!AC19</f>
        <v>0.91990799999999995</v>
      </c>
      <c r="U341" s="10"/>
      <c r="V341" s="5">
        <f>'E. Alkali basalt FC 10kbar'!AH19</f>
        <v>0</v>
      </c>
      <c r="W341" s="5"/>
      <c r="X341" s="5"/>
      <c r="Y341" s="5"/>
      <c r="Z341" s="5"/>
      <c r="AA341" s="5"/>
      <c r="AB341" s="5">
        <f>'E. Alkali basalt FC 10kbar'!AI19</f>
        <v>0</v>
      </c>
      <c r="AC341" s="5">
        <f>'E. Alkali basalt FC 10kbar'!AJ19</f>
        <v>0</v>
      </c>
      <c r="AD341" s="10"/>
      <c r="AE341" s="5">
        <f>'E. Alkali basalt FC 10kbar'!AK19</f>
        <v>0</v>
      </c>
      <c r="AF341" s="5"/>
      <c r="AG341" s="5"/>
      <c r="AH341" s="5"/>
      <c r="AI341" s="5"/>
      <c r="AJ341" s="5"/>
      <c r="AK341" s="5">
        <f>'E. Alkali basalt FC 10kbar'!AL19</f>
        <v>0</v>
      </c>
      <c r="AL341" s="5">
        <f>'E. Alkali basalt FC 10kbar'!AM19</f>
        <v>0</v>
      </c>
      <c r="AM341" s="10"/>
      <c r="AN341" s="5">
        <f t="shared" si="62"/>
        <v>0</v>
      </c>
      <c r="AO341" s="5"/>
      <c r="AP341" s="5"/>
      <c r="AQ341" s="5"/>
      <c r="AR341" s="5"/>
      <c r="AS341" s="5"/>
      <c r="AT341" s="5">
        <f t="shared" si="63"/>
        <v>0</v>
      </c>
      <c r="AU341" s="5">
        <f t="shared" si="64"/>
        <v>0</v>
      </c>
      <c r="AV341" s="10">
        <f t="shared" si="65"/>
        <v>100</v>
      </c>
      <c r="AW341" s="48">
        <f t="shared" si="66"/>
        <v>100</v>
      </c>
    </row>
    <row r="342" spans="1:49" x14ac:dyDescent="0.3">
      <c r="A342" s="37" t="s">
        <v>1449</v>
      </c>
      <c r="B342" s="2">
        <f>'E. Alkali basalt FC 10kbar'!A20</f>
        <v>14</v>
      </c>
      <c r="C342" s="2">
        <f>'E. Alkali basalt FC 10kbar'!C20</f>
        <v>1386</v>
      </c>
      <c r="D342" s="2">
        <f>'E. Alkali basalt FC 10kbar'!D20</f>
        <v>10000</v>
      </c>
      <c r="E342" s="5">
        <f>'B. LLD classification'!EA386</f>
        <v>2.9034442216262937</v>
      </c>
      <c r="F342" s="5">
        <f>'E. Alkali basalt FC 10kbar'!L20</f>
        <v>0.86885500000000004</v>
      </c>
      <c r="G342" s="6">
        <f>'E. Alkali basalt FC 10kbar'!N20</f>
        <v>100</v>
      </c>
      <c r="H342" s="7">
        <f t="shared" si="60"/>
        <v>0</v>
      </c>
      <c r="I342" s="8">
        <f>'E. Alkali basalt FC 10kbar'!R20</f>
        <v>45.155484000000001</v>
      </c>
      <c r="J342" s="9">
        <f>'E. Alkali basalt FC 10kbar'!S20</f>
        <v>3.89961</v>
      </c>
      <c r="K342" s="9">
        <f>'E. Alkali basalt FC 10kbar'!T20</f>
        <v>11.528847000000001</v>
      </c>
      <c r="L342" s="9">
        <f>'E. Alkali basalt FC 10kbar'!U20</f>
        <v>3.0596939999999999</v>
      </c>
      <c r="M342" s="9">
        <f>'E. Alkali basalt FC 10kbar'!V20</f>
        <v>8.7291270000000001</v>
      </c>
      <c r="N342" s="9">
        <f>'E. Alkali basalt FC 10kbar'!W20</f>
        <v>0.169983</v>
      </c>
      <c r="O342" s="9">
        <f>'E. Alkali basalt FC 10kbar'!X20</f>
        <v>8.7191279999999995</v>
      </c>
      <c r="P342" s="9">
        <f>'E. Alkali basalt FC 10kbar'!Y20</f>
        <v>13.538646</v>
      </c>
      <c r="Q342" s="9">
        <f>'E. Alkali basalt FC 10kbar'!Z20</f>
        <v>2.6497350000000002</v>
      </c>
      <c r="R342" s="9">
        <f>'E. Alkali basalt FC 10kbar'!AA20</f>
        <v>0.76992300000000002</v>
      </c>
      <c r="S342" s="9">
        <f>'E. Alkali basalt FC 10kbar'!AB20</f>
        <v>0.85991399999999996</v>
      </c>
      <c r="T342" s="9">
        <f>'E. Alkali basalt FC 10kbar'!AC20</f>
        <v>0.91990799999999995</v>
      </c>
      <c r="U342" s="10"/>
      <c r="V342" s="5">
        <f>'E. Alkali basalt FC 10kbar'!AH20</f>
        <v>0</v>
      </c>
      <c r="W342" s="5"/>
      <c r="X342" s="5"/>
      <c r="Y342" s="5"/>
      <c r="Z342" s="5"/>
      <c r="AA342" s="5"/>
      <c r="AB342" s="5">
        <f>'E. Alkali basalt FC 10kbar'!AI20</f>
        <v>0</v>
      </c>
      <c r="AC342" s="5">
        <f>'E. Alkali basalt FC 10kbar'!AJ20</f>
        <v>0</v>
      </c>
      <c r="AD342" s="10"/>
      <c r="AE342" s="5">
        <f>'E. Alkali basalt FC 10kbar'!AK20</f>
        <v>0</v>
      </c>
      <c r="AF342" s="5"/>
      <c r="AG342" s="5"/>
      <c r="AH342" s="5"/>
      <c r="AI342" s="5"/>
      <c r="AJ342" s="5"/>
      <c r="AK342" s="5">
        <f>'E. Alkali basalt FC 10kbar'!AL20</f>
        <v>0</v>
      </c>
      <c r="AL342" s="5">
        <f>'E. Alkali basalt FC 10kbar'!AM20</f>
        <v>0</v>
      </c>
      <c r="AM342" s="10"/>
      <c r="AN342" s="5">
        <f t="shared" si="62"/>
        <v>0</v>
      </c>
      <c r="AO342" s="5"/>
      <c r="AP342" s="5"/>
      <c r="AQ342" s="5"/>
      <c r="AR342" s="5"/>
      <c r="AS342" s="5"/>
      <c r="AT342" s="5">
        <f t="shared" si="63"/>
        <v>0</v>
      </c>
      <c r="AU342" s="5">
        <f t="shared" si="64"/>
        <v>0</v>
      </c>
      <c r="AV342" s="10">
        <f t="shared" si="65"/>
        <v>100</v>
      </c>
      <c r="AW342" s="48">
        <f t="shared" si="66"/>
        <v>100</v>
      </c>
    </row>
    <row r="343" spans="1:49" x14ac:dyDescent="0.3">
      <c r="A343" s="37" t="s">
        <v>1449</v>
      </c>
      <c r="B343" s="2">
        <f>'E. Alkali basalt FC 10kbar'!A21</f>
        <v>15</v>
      </c>
      <c r="C343" s="2">
        <f>'E. Alkali basalt FC 10kbar'!C21</f>
        <v>1385</v>
      </c>
      <c r="D343" s="2">
        <f>'E. Alkali basalt FC 10kbar'!D21</f>
        <v>10000</v>
      </c>
      <c r="E343" s="5">
        <f>'B. LLD classification'!EA387</f>
        <v>2.9038344571700581</v>
      </c>
      <c r="F343" s="5">
        <f>'E. Alkali basalt FC 10kbar'!L21</f>
        <v>0.87178500000000003</v>
      </c>
      <c r="G343" s="6">
        <f>'E. Alkali basalt FC 10kbar'!N21</f>
        <v>100</v>
      </c>
      <c r="H343" s="7">
        <f t="shared" si="60"/>
        <v>0</v>
      </c>
      <c r="I343" s="8">
        <f>'E. Alkali basalt FC 10kbar'!R21</f>
        <v>45.155484000000001</v>
      </c>
      <c r="J343" s="9">
        <f>'E. Alkali basalt FC 10kbar'!S21</f>
        <v>3.89961</v>
      </c>
      <c r="K343" s="9">
        <f>'E. Alkali basalt FC 10kbar'!T21</f>
        <v>11.528847000000001</v>
      </c>
      <c r="L343" s="9">
        <f>'E. Alkali basalt FC 10kbar'!U21</f>
        <v>3.0596939999999999</v>
      </c>
      <c r="M343" s="9">
        <f>'E. Alkali basalt FC 10kbar'!V21</f>
        <v>8.7291270000000001</v>
      </c>
      <c r="N343" s="9">
        <f>'E. Alkali basalt FC 10kbar'!W21</f>
        <v>0.169983</v>
      </c>
      <c r="O343" s="9">
        <f>'E. Alkali basalt FC 10kbar'!X21</f>
        <v>8.7191279999999995</v>
      </c>
      <c r="P343" s="9">
        <f>'E. Alkali basalt FC 10kbar'!Y21</f>
        <v>13.538646</v>
      </c>
      <c r="Q343" s="9">
        <f>'E. Alkali basalt FC 10kbar'!Z21</f>
        <v>2.6497350000000002</v>
      </c>
      <c r="R343" s="9">
        <f>'E. Alkali basalt FC 10kbar'!AA21</f>
        <v>0.76992300000000002</v>
      </c>
      <c r="S343" s="9">
        <f>'E. Alkali basalt FC 10kbar'!AB21</f>
        <v>0.85991399999999996</v>
      </c>
      <c r="T343" s="9">
        <f>'E. Alkali basalt FC 10kbar'!AC21</f>
        <v>0.91990799999999995</v>
      </c>
      <c r="U343" s="10"/>
      <c r="V343" s="5">
        <f>'E. Alkali basalt FC 10kbar'!AH21</f>
        <v>0</v>
      </c>
      <c r="W343" s="5"/>
      <c r="X343" s="5"/>
      <c r="Y343" s="5"/>
      <c r="Z343" s="5"/>
      <c r="AA343" s="5"/>
      <c r="AB343" s="5">
        <f>'E. Alkali basalt FC 10kbar'!AI21</f>
        <v>0</v>
      </c>
      <c r="AC343" s="5">
        <f>'E. Alkali basalt FC 10kbar'!AJ21</f>
        <v>0</v>
      </c>
      <c r="AD343" s="10"/>
      <c r="AE343" s="5">
        <f>'E. Alkali basalt FC 10kbar'!AK21</f>
        <v>0</v>
      </c>
      <c r="AF343" s="5"/>
      <c r="AG343" s="5"/>
      <c r="AH343" s="5"/>
      <c r="AI343" s="5"/>
      <c r="AJ343" s="5"/>
      <c r="AK343" s="5">
        <f>'E. Alkali basalt FC 10kbar'!AL21</f>
        <v>0</v>
      </c>
      <c r="AL343" s="5">
        <f>'E. Alkali basalt FC 10kbar'!AM21</f>
        <v>0</v>
      </c>
      <c r="AM343" s="10"/>
      <c r="AN343" s="5">
        <f t="shared" si="62"/>
        <v>0</v>
      </c>
      <c r="AO343" s="5"/>
      <c r="AP343" s="5"/>
      <c r="AQ343" s="5"/>
      <c r="AR343" s="5"/>
      <c r="AS343" s="5"/>
      <c r="AT343" s="5">
        <f t="shared" si="63"/>
        <v>0</v>
      </c>
      <c r="AU343" s="5">
        <f t="shared" si="64"/>
        <v>0</v>
      </c>
      <c r="AV343" s="10">
        <f t="shared" si="65"/>
        <v>100</v>
      </c>
      <c r="AW343" s="48">
        <f t="shared" si="66"/>
        <v>100</v>
      </c>
    </row>
    <row r="344" spans="1:49" x14ac:dyDescent="0.3">
      <c r="A344" s="37" t="s">
        <v>1449</v>
      </c>
      <c r="B344" s="2">
        <f>'E. Alkali basalt FC 10kbar'!A22</f>
        <v>16</v>
      </c>
      <c r="C344" s="2">
        <f>'E. Alkali basalt FC 10kbar'!C22</f>
        <v>1384</v>
      </c>
      <c r="D344" s="2">
        <f>'E. Alkali basalt FC 10kbar'!D22</f>
        <v>10000</v>
      </c>
      <c r="E344" s="5">
        <f>'B. LLD classification'!EA388</f>
        <v>2.904224891684883</v>
      </c>
      <c r="F344" s="5">
        <f>'E. Alkali basalt FC 10kbar'!L22</f>
        <v>0.87471699999999997</v>
      </c>
      <c r="G344" s="6">
        <f>'E. Alkali basalt FC 10kbar'!N22</f>
        <v>100</v>
      </c>
      <c r="H344" s="7">
        <f t="shared" si="60"/>
        <v>0</v>
      </c>
      <c r="I344" s="8">
        <f>'E. Alkali basalt FC 10kbar'!R22</f>
        <v>45.155484000000001</v>
      </c>
      <c r="J344" s="9">
        <f>'E. Alkali basalt FC 10kbar'!S22</f>
        <v>3.89961</v>
      </c>
      <c r="K344" s="9">
        <f>'E. Alkali basalt FC 10kbar'!T22</f>
        <v>11.528847000000001</v>
      </c>
      <c r="L344" s="9">
        <f>'E. Alkali basalt FC 10kbar'!U22</f>
        <v>3.0596939999999999</v>
      </c>
      <c r="M344" s="9">
        <f>'E. Alkali basalt FC 10kbar'!V22</f>
        <v>8.7291270000000001</v>
      </c>
      <c r="N344" s="9">
        <f>'E. Alkali basalt FC 10kbar'!W22</f>
        <v>0.169983</v>
      </c>
      <c r="O344" s="9">
        <f>'E. Alkali basalt FC 10kbar'!X22</f>
        <v>8.7191279999999995</v>
      </c>
      <c r="P344" s="9">
        <f>'E. Alkali basalt FC 10kbar'!Y22</f>
        <v>13.538646</v>
      </c>
      <c r="Q344" s="9">
        <f>'E. Alkali basalt FC 10kbar'!Z22</f>
        <v>2.6497350000000002</v>
      </c>
      <c r="R344" s="9">
        <f>'E. Alkali basalt FC 10kbar'!AA22</f>
        <v>0.76992300000000002</v>
      </c>
      <c r="S344" s="9">
        <f>'E. Alkali basalt FC 10kbar'!AB22</f>
        <v>0.85991399999999996</v>
      </c>
      <c r="T344" s="9">
        <f>'E. Alkali basalt FC 10kbar'!AC22</f>
        <v>0.91990799999999995</v>
      </c>
      <c r="U344" s="10"/>
      <c r="V344" s="5">
        <f>'E. Alkali basalt FC 10kbar'!AH22</f>
        <v>0</v>
      </c>
      <c r="W344" s="5"/>
      <c r="X344" s="5"/>
      <c r="Y344" s="5"/>
      <c r="Z344" s="5"/>
      <c r="AA344" s="5"/>
      <c r="AB344" s="5">
        <f>'E. Alkali basalt FC 10kbar'!AI22</f>
        <v>0</v>
      </c>
      <c r="AC344" s="5">
        <f>'E. Alkali basalt FC 10kbar'!AJ22</f>
        <v>0</v>
      </c>
      <c r="AD344" s="10"/>
      <c r="AE344" s="5">
        <f>'E. Alkali basalt FC 10kbar'!AK22</f>
        <v>0</v>
      </c>
      <c r="AF344" s="5"/>
      <c r="AG344" s="5"/>
      <c r="AH344" s="5"/>
      <c r="AI344" s="5"/>
      <c r="AJ344" s="5"/>
      <c r="AK344" s="5">
        <f>'E. Alkali basalt FC 10kbar'!AL22</f>
        <v>0</v>
      </c>
      <c r="AL344" s="5">
        <f>'E. Alkali basalt FC 10kbar'!AM22</f>
        <v>0</v>
      </c>
      <c r="AM344" s="10"/>
      <c r="AN344" s="5">
        <f t="shared" si="62"/>
        <v>0</v>
      </c>
      <c r="AO344" s="5"/>
      <c r="AP344" s="5"/>
      <c r="AQ344" s="5"/>
      <c r="AR344" s="5"/>
      <c r="AS344" s="5"/>
      <c r="AT344" s="5">
        <f t="shared" si="63"/>
        <v>0</v>
      </c>
      <c r="AU344" s="5">
        <f t="shared" si="64"/>
        <v>0</v>
      </c>
      <c r="AV344" s="10">
        <f t="shared" si="65"/>
        <v>100</v>
      </c>
      <c r="AW344" s="48">
        <f t="shared" si="66"/>
        <v>100</v>
      </c>
    </row>
    <row r="345" spans="1:49" x14ac:dyDescent="0.3">
      <c r="A345" s="37" t="s">
        <v>1449</v>
      </c>
      <c r="B345" s="2">
        <f>'E. Alkali basalt FC 10kbar'!A23</f>
        <v>17</v>
      </c>
      <c r="C345" s="2">
        <f>'E. Alkali basalt FC 10kbar'!C23</f>
        <v>1383</v>
      </c>
      <c r="D345" s="2">
        <f>'E. Alkali basalt FC 10kbar'!D23</f>
        <v>10000</v>
      </c>
      <c r="E345" s="5">
        <f>'B. LLD classification'!EA389</f>
        <v>2.9046155253293997</v>
      </c>
      <c r="F345" s="5">
        <f>'E. Alkali basalt FC 10kbar'!L23</f>
        <v>0.87765400000000005</v>
      </c>
      <c r="G345" s="6">
        <f>'E. Alkali basalt FC 10kbar'!N23</f>
        <v>100</v>
      </c>
      <c r="H345" s="7">
        <f t="shared" si="60"/>
        <v>0</v>
      </c>
      <c r="I345" s="8">
        <f>'E. Alkali basalt FC 10kbar'!R23</f>
        <v>45.155484000000001</v>
      </c>
      <c r="J345" s="9">
        <f>'E. Alkali basalt FC 10kbar'!S23</f>
        <v>3.89961</v>
      </c>
      <c r="K345" s="9">
        <f>'E. Alkali basalt FC 10kbar'!T23</f>
        <v>11.528847000000001</v>
      </c>
      <c r="L345" s="9">
        <f>'E. Alkali basalt FC 10kbar'!U23</f>
        <v>3.0596939999999999</v>
      </c>
      <c r="M345" s="9">
        <f>'E. Alkali basalt FC 10kbar'!V23</f>
        <v>8.7291270000000001</v>
      </c>
      <c r="N345" s="9">
        <f>'E. Alkali basalt FC 10kbar'!W23</f>
        <v>0.169983</v>
      </c>
      <c r="O345" s="9">
        <f>'E. Alkali basalt FC 10kbar'!X23</f>
        <v>8.7191279999999995</v>
      </c>
      <c r="P345" s="9">
        <f>'E. Alkali basalt FC 10kbar'!Y23</f>
        <v>13.538646</v>
      </c>
      <c r="Q345" s="9">
        <f>'E. Alkali basalt FC 10kbar'!Z23</f>
        <v>2.6497350000000002</v>
      </c>
      <c r="R345" s="9">
        <f>'E. Alkali basalt FC 10kbar'!AA23</f>
        <v>0.76992300000000002</v>
      </c>
      <c r="S345" s="9">
        <f>'E. Alkali basalt FC 10kbar'!AB23</f>
        <v>0.85991399999999996</v>
      </c>
      <c r="T345" s="9">
        <f>'E. Alkali basalt FC 10kbar'!AC23</f>
        <v>0.91990799999999995</v>
      </c>
      <c r="U345" s="10"/>
      <c r="V345" s="5">
        <f>'E. Alkali basalt FC 10kbar'!AH23</f>
        <v>0</v>
      </c>
      <c r="W345" s="5"/>
      <c r="X345" s="5"/>
      <c r="Y345" s="5"/>
      <c r="Z345" s="5"/>
      <c r="AA345" s="5"/>
      <c r="AB345" s="5">
        <f>'E. Alkali basalt FC 10kbar'!AI23</f>
        <v>0</v>
      </c>
      <c r="AC345" s="5">
        <f>'E. Alkali basalt FC 10kbar'!AJ23</f>
        <v>0</v>
      </c>
      <c r="AD345" s="10"/>
      <c r="AE345" s="5">
        <f>'E. Alkali basalt FC 10kbar'!AK23</f>
        <v>0</v>
      </c>
      <c r="AF345" s="5"/>
      <c r="AG345" s="5"/>
      <c r="AH345" s="5"/>
      <c r="AI345" s="5"/>
      <c r="AJ345" s="5"/>
      <c r="AK345" s="5">
        <f>'E. Alkali basalt FC 10kbar'!AL23</f>
        <v>0</v>
      </c>
      <c r="AL345" s="5">
        <f>'E. Alkali basalt FC 10kbar'!AM23</f>
        <v>0</v>
      </c>
      <c r="AM345" s="10"/>
      <c r="AN345" s="5">
        <f t="shared" si="62"/>
        <v>0</v>
      </c>
      <c r="AO345" s="5"/>
      <c r="AP345" s="5"/>
      <c r="AQ345" s="5"/>
      <c r="AR345" s="5"/>
      <c r="AS345" s="5"/>
      <c r="AT345" s="5">
        <f t="shared" si="63"/>
        <v>0</v>
      </c>
      <c r="AU345" s="5">
        <f t="shared" si="64"/>
        <v>0</v>
      </c>
      <c r="AV345" s="10">
        <f t="shared" si="65"/>
        <v>100</v>
      </c>
      <c r="AW345" s="48">
        <f t="shared" si="66"/>
        <v>100</v>
      </c>
    </row>
    <row r="346" spans="1:49" x14ac:dyDescent="0.3">
      <c r="A346" s="37" t="s">
        <v>1449</v>
      </c>
      <c r="B346" s="2">
        <f>'E. Alkali basalt FC 10kbar'!A24</f>
        <v>18</v>
      </c>
      <c r="C346" s="2">
        <f>'E. Alkali basalt FC 10kbar'!C24</f>
        <v>1382</v>
      </c>
      <c r="D346" s="2">
        <f>'E. Alkali basalt FC 10kbar'!D24</f>
        <v>10000</v>
      </c>
      <c r="E346" s="5">
        <f>'B. LLD classification'!EA390</f>
        <v>2.9050063582624155</v>
      </c>
      <c r="F346" s="5">
        <f>'E. Alkali basalt FC 10kbar'!L24</f>
        <v>0.88059399999999999</v>
      </c>
      <c r="G346" s="6">
        <f>'E. Alkali basalt FC 10kbar'!N24</f>
        <v>100</v>
      </c>
      <c r="H346" s="7">
        <f t="shared" si="60"/>
        <v>0</v>
      </c>
      <c r="I346" s="8">
        <f>'E. Alkali basalt FC 10kbar'!R24</f>
        <v>45.155484000000001</v>
      </c>
      <c r="J346" s="9">
        <f>'E. Alkali basalt FC 10kbar'!S24</f>
        <v>3.89961</v>
      </c>
      <c r="K346" s="9">
        <f>'E. Alkali basalt FC 10kbar'!T24</f>
        <v>11.528847000000001</v>
      </c>
      <c r="L346" s="9">
        <f>'E. Alkali basalt FC 10kbar'!U24</f>
        <v>3.0596939999999999</v>
      </c>
      <c r="M346" s="9">
        <f>'E. Alkali basalt FC 10kbar'!V24</f>
        <v>8.7291270000000001</v>
      </c>
      <c r="N346" s="9">
        <f>'E. Alkali basalt FC 10kbar'!W24</f>
        <v>0.169983</v>
      </c>
      <c r="O346" s="9">
        <f>'E. Alkali basalt FC 10kbar'!X24</f>
        <v>8.7191279999999995</v>
      </c>
      <c r="P346" s="9">
        <f>'E. Alkali basalt FC 10kbar'!Y24</f>
        <v>13.538646</v>
      </c>
      <c r="Q346" s="9">
        <f>'E. Alkali basalt FC 10kbar'!Z24</f>
        <v>2.6497350000000002</v>
      </c>
      <c r="R346" s="9">
        <f>'E. Alkali basalt FC 10kbar'!AA24</f>
        <v>0.76992300000000002</v>
      </c>
      <c r="S346" s="9">
        <f>'E. Alkali basalt FC 10kbar'!AB24</f>
        <v>0.85991399999999996</v>
      </c>
      <c r="T346" s="9">
        <f>'E. Alkali basalt FC 10kbar'!AC24</f>
        <v>0.91990799999999995</v>
      </c>
      <c r="U346" s="10"/>
      <c r="V346" s="5">
        <f>'E. Alkali basalt FC 10kbar'!AH24</f>
        <v>0</v>
      </c>
      <c r="W346" s="5"/>
      <c r="X346" s="5"/>
      <c r="Y346" s="5"/>
      <c r="Z346" s="5"/>
      <c r="AA346" s="5"/>
      <c r="AB346" s="5">
        <f>'E. Alkali basalt FC 10kbar'!AI24</f>
        <v>0</v>
      </c>
      <c r="AC346" s="5">
        <f>'E. Alkali basalt FC 10kbar'!AJ24</f>
        <v>0</v>
      </c>
      <c r="AD346" s="10"/>
      <c r="AE346" s="5">
        <f>'E. Alkali basalt FC 10kbar'!AK24</f>
        <v>0</v>
      </c>
      <c r="AF346" s="5"/>
      <c r="AG346" s="5"/>
      <c r="AH346" s="5"/>
      <c r="AI346" s="5"/>
      <c r="AJ346" s="5"/>
      <c r="AK346" s="5">
        <f>'E. Alkali basalt FC 10kbar'!AL24</f>
        <v>0</v>
      </c>
      <c r="AL346" s="5">
        <f>'E. Alkali basalt FC 10kbar'!AM24</f>
        <v>0</v>
      </c>
      <c r="AM346" s="10"/>
      <c r="AN346" s="5">
        <f t="shared" si="62"/>
        <v>0</v>
      </c>
      <c r="AO346" s="5"/>
      <c r="AP346" s="5"/>
      <c r="AQ346" s="5"/>
      <c r="AR346" s="5"/>
      <c r="AS346" s="5"/>
      <c r="AT346" s="5">
        <f t="shared" si="63"/>
        <v>0</v>
      </c>
      <c r="AU346" s="5">
        <f t="shared" si="64"/>
        <v>0</v>
      </c>
      <c r="AV346" s="10">
        <f t="shared" si="65"/>
        <v>100</v>
      </c>
      <c r="AW346" s="48">
        <f t="shared" si="66"/>
        <v>100</v>
      </c>
    </row>
    <row r="347" spans="1:49" x14ac:dyDescent="0.3">
      <c r="A347" s="37" t="s">
        <v>1449</v>
      </c>
      <c r="B347" s="2">
        <f>'E. Alkali basalt FC 10kbar'!A25</f>
        <v>19</v>
      </c>
      <c r="C347" s="2">
        <f>'E. Alkali basalt FC 10kbar'!C25</f>
        <v>1381</v>
      </c>
      <c r="D347" s="2">
        <f>'E. Alkali basalt FC 10kbar'!D25</f>
        <v>10000</v>
      </c>
      <c r="E347" s="5">
        <f>'B. LLD classification'!EA391</f>
        <v>2.9053973906429187</v>
      </c>
      <c r="F347" s="5">
        <f>'E. Alkali basalt FC 10kbar'!L25</f>
        <v>0.88353700000000002</v>
      </c>
      <c r="G347" s="6">
        <f>'E. Alkali basalt FC 10kbar'!N25</f>
        <v>100</v>
      </c>
      <c r="H347" s="7">
        <f t="shared" si="60"/>
        <v>0</v>
      </c>
      <c r="I347" s="8">
        <f>'E. Alkali basalt FC 10kbar'!R25</f>
        <v>45.155484000000001</v>
      </c>
      <c r="J347" s="9">
        <f>'E. Alkali basalt FC 10kbar'!S25</f>
        <v>3.89961</v>
      </c>
      <c r="K347" s="9">
        <f>'E. Alkali basalt FC 10kbar'!T25</f>
        <v>11.528847000000001</v>
      </c>
      <c r="L347" s="9">
        <f>'E. Alkali basalt FC 10kbar'!U25</f>
        <v>3.0596939999999999</v>
      </c>
      <c r="M347" s="9">
        <f>'E. Alkali basalt FC 10kbar'!V25</f>
        <v>8.7291270000000001</v>
      </c>
      <c r="N347" s="9">
        <f>'E. Alkali basalt FC 10kbar'!W25</f>
        <v>0.169983</v>
      </c>
      <c r="O347" s="9">
        <f>'E. Alkali basalt FC 10kbar'!X25</f>
        <v>8.7191279999999995</v>
      </c>
      <c r="P347" s="9">
        <f>'E. Alkali basalt FC 10kbar'!Y25</f>
        <v>13.538646</v>
      </c>
      <c r="Q347" s="9">
        <f>'E. Alkali basalt FC 10kbar'!Z25</f>
        <v>2.6497350000000002</v>
      </c>
      <c r="R347" s="9">
        <f>'E. Alkali basalt FC 10kbar'!AA25</f>
        <v>0.76992300000000002</v>
      </c>
      <c r="S347" s="9">
        <f>'E. Alkali basalt FC 10kbar'!AB25</f>
        <v>0.85991399999999996</v>
      </c>
      <c r="T347" s="9">
        <f>'E. Alkali basalt FC 10kbar'!AC25</f>
        <v>0.91990799999999995</v>
      </c>
      <c r="U347" s="10"/>
      <c r="V347" s="5">
        <f>'E. Alkali basalt FC 10kbar'!AH25</f>
        <v>0</v>
      </c>
      <c r="W347" s="5"/>
      <c r="X347" s="5"/>
      <c r="Y347" s="5"/>
      <c r="Z347" s="5"/>
      <c r="AA347" s="5"/>
      <c r="AB347" s="5">
        <f>'E. Alkali basalt FC 10kbar'!AI25</f>
        <v>0</v>
      </c>
      <c r="AC347" s="5">
        <f>'E. Alkali basalt FC 10kbar'!AJ25</f>
        <v>0</v>
      </c>
      <c r="AD347" s="10"/>
      <c r="AE347" s="5">
        <f>'E. Alkali basalt FC 10kbar'!AK25</f>
        <v>0</v>
      </c>
      <c r="AF347" s="5"/>
      <c r="AG347" s="5"/>
      <c r="AH347" s="5"/>
      <c r="AI347" s="5"/>
      <c r="AJ347" s="5"/>
      <c r="AK347" s="5">
        <f>'E. Alkali basalt FC 10kbar'!AL25</f>
        <v>0</v>
      </c>
      <c r="AL347" s="5">
        <f>'E. Alkali basalt FC 10kbar'!AM25</f>
        <v>0</v>
      </c>
      <c r="AM347" s="10"/>
      <c r="AN347" s="5">
        <f t="shared" si="62"/>
        <v>0</v>
      </c>
      <c r="AO347" s="5"/>
      <c r="AP347" s="5"/>
      <c r="AQ347" s="5"/>
      <c r="AR347" s="5"/>
      <c r="AS347" s="5"/>
      <c r="AT347" s="5">
        <f t="shared" si="63"/>
        <v>0</v>
      </c>
      <c r="AU347" s="5">
        <f t="shared" si="64"/>
        <v>0</v>
      </c>
      <c r="AV347" s="10">
        <f t="shared" si="65"/>
        <v>100</v>
      </c>
      <c r="AW347" s="48">
        <f t="shared" si="66"/>
        <v>100</v>
      </c>
    </row>
    <row r="348" spans="1:49" x14ac:dyDescent="0.3">
      <c r="A348" s="37" t="s">
        <v>1449</v>
      </c>
      <c r="B348" s="2">
        <f>'E. Alkali basalt FC 10kbar'!A26</f>
        <v>20</v>
      </c>
      <c r="C348" s="2">
        <f>'E. Alkali basalt FC 10kbar'!C26</f>
        <v>1380</v>
      </c>
      <c r="D348" s="2">
        <f>'E. Alkali basalt FC 10kbar'!D26</f>
        <v>10000</v>
      </c>
      <c r="E348" s="5">
        <f>'B. LLD classification'!EA392</f>
        <v>2.9057886226300722</v>
      </c>
      <c r="F348" s="5">
        <f>'E. Alkali basalt FC 10kbar'!L26</f>
        <v>0.88648400000000005</v>
      </c>
      <c r="G348" s="6">
        <f>'E. Alkali basalt FC 10kbar'!N26</f>
        <v>100</v>
      </c>
      <c r="H348" s="7">
        <f t="shared" si="60"/>
        <v>0</v>
      </c>
      <c r="I348" s="8">
        <f>'E. Alkali basalt FC 10kbar'!R26</f>
        <v>45.155484000000001</v>
      </c>
      <c r="J348" s="9">
        <f>'E. Alkali basalt FC 10kbar'!S26</f>
        <v>3.89961</v>
      </c>
      <c r="K348" s="9">
        <f>'E. Alkali basalt FC 10kbar'!T26</f>
        <v>11.528847000000001</v>
      </c>
      <c r="L348" s="9">
        <f>'E. Alkali basalt FC 10kbar'!U26</f>
        <v>3.0596939999999999</v>
      </c>
      <c r="M348" s="9">
        <f>'E. Alkali basalt FC 10kbar'!V26</f>
        <v>8.7291270000000001</v>
      </c>
      <c r="N348" s="9">
        <f>'E. Alkali basalt FC 10kbar'!W26</f>
        <v>0.169983</v>
      </c>
      <c r="O348" s="9">
        <f>'E. Alkali basalt FC 10kbar'!X26</f>
        <v>8.7191279999999995</v>
      </c>
      <c r="P348" s="9">
        <f>'E. Alkali basalt FC 10kbar'!Y26</f>
        <v>13.538646</v>
      </c>
      <c r="Q348" s="9">
        <f>'E. Alkali basalt FC 10kbar'!Z26</f>
        <v>2.6497350000000002</v>
      </c>
      <c r="R348" s="9">
        <f>'E. Alkali basalt FC 10kbar'!AA26</f>
        <v>0.76992300000000002</v>
      </c>
      <c r="S348" s="9">
        <f>'E. Alkali basalt FC 10kbar'!AB26</f>
        <v>0.85991399999999996</v>
      </c>
      <c r="T348" s="9">
        <f>'E. Alkali basalt FC 10kbar'!AC26</f>
        <v>0.91990799999999995</v>
      </c>
      <c r="U348" s="10"/>
      <c r="V348" s="5">
        <f>'E. Alkali basalt FC 10kbar'!AH26</f>
        <v>0</v>
      </c>
      <c r="W348" s="5"/>
      <c r="X348" s="5"/>
      <c r="Y348" s="5"/>
      <c r="Z348" s="5"/>
      <c r="AA348" s="5"/>
      <c r="AB348" s="5">
        <f>'E. Alkali basalt FC 10kbar'!AI26</f>
        <v>0</v>
      </c>
      <c r="AC348" s="5">
        <f>'E. Alkali basalt FC 10kbar'!AJ26</f>
        <v>0</v>
      </c>
      <c r="AD348" s="10"/>
      <c r="AE348" s="5">
        <f>'E. Alkali basalt FC 10kbar'!AK26</f>
        <v>0</v>
      </c>
      <c r="AF348" s="5"/>
      <c r="AG348" s="5"/>
      <c r="AH348" s="5"/>
      <c r="AI348" s="5"/>
      <c r="AJ348" s="5"/>
      <c r="AK348" s="5">
        <f>'E. Alkali basalt FC 10kbar'!AL26</f>
        <v>0</v>
      </c>
      <c r="AL348" s="5">
        <f>'E. Alkali basalt FC 10kbar'!AM26</f>
        <v>0</v>
      </c>
      <c r="AM348" s="10"/>
      <c r="AN348" s="5">
        <f t="shared" si="62"/>
        <v>0</v>
      </c>
      <c r="AO348" s="5"/>
      <c r="AP348" s="5"/>
      <c r="AQ348" s="5"/>
      <c r="AR348" s="5"/>
      <c r="AS348" s="5"/>
      <c r="AT348" s="5">
        <f t="shared" si="63"/>
        <v>0</v>
      </c>
      <c r="AU348" s="5">
        <f t="shared" si="64"/>
        <v>0</v>
      </c>
      <c r="AV348" s="10">
        <f t="shared" si="65"/>
        <v>100</v>
      </c>
      <c r="AW348" s="48">
        <f t="shared" si="66"/>
        <v>100</v>
      </c>
    </row>
    <row r="349" spans="1:49" x14ac:dyDescent="0.3">
      <c r="A349" s="37" t="s">
        <v>1449</v>
      </c>
      <c r="B349" s="2">
        <f>'E. Alkali basalt FC 10kbar'!A27</f>
        <v>21</v>
      </c>
      <c r="C349" s="2">
        <f>'E. Alkali basalt FC 10kbar'!C27</f>
        <v>1379</v>
      </c>
      <c r="D349" s="2">
        <f>'E. Alkali basalt FC 10kbar'!D27</f>
        <v>10000</v>
      </c>
      <c r="E349" s="5">
        <f>'B. LLD classification'!EA393</f>
        <v>2.9061800543832175</v>
      </c>
      <c r="F349" s="5">
        <f>'E. Alkali basalt FC 10kbar'!L27</f>
        <v>0.88943499999999998</v>
      </c>
      <c r="G349" s="6">
        <f>'E. Alkali basalt FC 10kbar'!N27</f>
        <v>100</v>
      </c>
      <c r="H349" s="7">
        <f t="shared" si="60"/>
        <v>0</v>
      </c>
      <c r="I349" s="8">
        <f>'E. Alkali basalt FC 10kbar'!R27</f>
        <v>45.155484000000001</v>
      </c>
      <c r="J349" s="9">
        <f>'E. Alkali basalt FC 10kbar'!S27</f>
        <v>3.89961</v>
      </c>
      <c r="K349" s="9">
        <f>'E. Alkali basalt FC 10kbar'!T27</f>
        <v>11.528847000000001</v>
      </c>
      <c r="L349" s="9">
        <f>'E. Alkali basalt FC 10kbar'!U27</f>
        <v>3.0596939999999999</v>
      </c>
      <c r="M349" s="9">
        <f>'E. Alkali basalt FC 10kbar'!V27</f>
        <v>8.7291270000000001</v>
      </c>
      <c r="N349" s="9">
        <f>'E. Alkali basalt FC 10kbar'!W27</f>
        <v>0.169983</v>
      </c>
      <c r="O349" s="9">
        <f>'E. Alkali basalt FC 10kbar'!X27</f>
        <v>8.7191279999999995</v>
      </c>
      <c r="P349" s="9">
        <f>'E. Alkali basalt FC 10kbar'!Y27</f>
        <v>13.538646</v>
      </c>
      <c r="Q349" s="9">
        <f>'E. Alkali basalt FC 10kbar'!Z27</f>
        <v>2.6497350000000002</v>
      </c>
      <c r="R349" s="9">
        <f>'E. Alkali basalt FC 10kbar'!AA27</f>
        <v>0.76992300000000002</v>
      </c>
      <c r="S349" s="9">
        <f>'E. Alkali basalt FC 10kbar'!AB27</f>
        <v>0.85991399999999996</v>
      </c>
      <c r="T349" s="9">
        <f>'E. Alkali basalt FC 10kbar'!AC27</f>
        <v>0.91990799999999995</v>
      </c>
      <c r="U349" s="10"/>
      <c r="V349" s="5">
        <f>'E. Alkali basalt FC 10kbar'!AH27</f>
        <v>0</v>
      </c>
      <c r="W349" s="5"/>
      <c r="X349" s="5"/>
      <c r="Y349" s="5"/>
      <c r="Z349" s="5"/>
      <c r="AA349" s="5"/>
      <c r="AB349" s="5">
        <f>'E. Alkali basalt FC 10kbar'!AI27</f>
        <v>0</v>
      </c>
      <c r="AC349" s="5">
        <f>'E. Alkali basalt FC 10kbar'!AJ27</f>
        <v>0</v>
      </c>
      <c r="AD349" s="10"/>
      <c r="AE349" s="5">
        <f>'E. Alkali basalt FC 10kbar'!AK27</f>
        <v>0</v>
      </c>
      <c r="AF349" s="5"/>
      <c r="AG349" s="5"/>
      <c r="AH349" s="5"/>
      <c r="AI349" s="5"/>
      <c r="AJ349" s="5"/>
      <c r="AK349" s="5">
        <f>'E. Alkali basalt FC 10kbar'!AL27</f>
        <v>0</v>
      </c>
      <c r="AL349" s="5">
        <f>'E. Alkali basalt FC 10kbar'!AM27</f>
        <v>0</v>
      </c>
      <c r="AM349" s="10"/>
      <c r="AN349" s="5">
        <f t="shared" si="62"/>
        <v>0</v>
      </c>
      <c r="AO349" s="5"/>
      <c r="AP349" s="5"/>
      <c r="AQ349" s="5"/>
      <c r="AR349" s="5"/>
      <c r="AS349" s="5"/>
      <c r="AT349" s="5">
        <f t="shared" si="63"/>
        <v>0</v>
      </c>
      <c r="AU349" s="5">
        <f t="shared" si="64"/>
        <v>0</v>
      </c>
      <c r="AV349" s="10">
        <f t="shared" si="65"/>
        <v>100</v>
      </c>
      <c r="AW349" s="48">
        <f t="shared" si="66"/>
        <v>100</v>
      </c>
    </row>
    <row r="350" spans="1:49" x14ac:dyDescent="0.3">
      <c r="A350" s="37" t="s">
        <v>1449</v>
      </c>
      <c r="B350" s="2">
        <f>'E. Alkali basalt FC 10kbar'!A28</f>
        <v>22</v>
      </c>
      <c r="C350" s="2">
        <f>'E. Alkali basalt FC 10kbar'!C28</f>
        <v>1378</v>
      </c>
      <c r="D350" s="2">
        <f>'E. Alkali basalt FC 10kbar'!D28</f>
        <v>10000</v>
      </c>
      <c r="E350" s="5">
        <f>'B. LLD classification'!EA394</f>
        <v>2.9065716860618744</v>
      </c>
      <c r="F350" s="5">
        <f>'E. Alkali basalt FC 10kbar'!L28</f>
        <v>0.89238899999999999</v>
      </c>
      <c r="G350" s="6">
        <f>'E. Alkali basalt FC 10kbar'!N28</f>
        <v>100</v>
      </c>
      <c r="H350" s="7">
        <f t="shared" si="60"/>
        <v>0</v>
      </c>
      <c r="I350" s="8">
        <f>'E. Alkali basalt FC 10kbar'!R28</f>
        <v>45.155484000000001</v>
      </c>
      <c r="J350" s="9">
        <f>'E. Alkali basalt FC 10kbar'!S28</f>
        <v>3.89961</v>
      </c>
      <c r="K350" s="9">
        <f>'E. Alkali basalt FC 10kbar'!T28</f>
        <v>11.528847000000001</v>
      </c>
      <c r="L350" s="9">
        <f>'E. Alkali basalt FC 10kbar'!U28</f>
        <v>3.0596939999999999</v>
      </c>
      <c r="M350" s="9">
        <f>'E. Alkali basalt FC 10kbar'!V28</f>
        <v>8.7291270000000001</v>
      </c>
      <c r="N350" s="9">
        <f>'E. Alkali basalt FC 10kbar'!W28</f>
        <v>0.169983</v>
      </c>
      <c r="O350" s="9">
        <f>'E. Alkali basalt FC 10kbar'!X28</f>
        <v>8.7191279999999995</v>
      </c>
      <c r="P350" s="9">
        <f>'E. Alkali basalt FC 10kbar'!Y28</f>
        <v>13.538646</v>
      </c>
      <c r="Q350" s="9">
        <f>'E. Alkali basalt FC 10kbar'!Z28</f>
        <v>2.6497350000000002</v>
      </c>
      <c r="R350" s="9">
        <f>'E. Alkali basalt FC 10kbar'!AA28</f>
        <v>0.76992300000000002</v>
      </c>
      <c r="S350" s="9">
        <f>'E. Alkali basalt FC 10kbar'!AB28</f>
        <v>0.85991399999999996</v>
      </c>
      <c r="T350" s="9">
        <f>'E. Alkali basalt FC 10kbar'!AC28</f>
        <v>0.91990799999999995</v>
      </c>
      <c r="U350" s="10"/>
      <c r="V350" s="5">
        <f>'E. Alkali basalt FC 10kbar'!AH28</f>
        <v>0</v>
      </c>
      <c r="W350" s="5"/>
      <c r="X350" s="5"/>
      <c r="Y350" s="5"/>
      <c r="Z350" s="5"/>
      <c r="AA350" s="5"/>
      <c r="AB350" s="5">
        <f>'E. Alkali basalt FC 10kbar'!AI28</f>
        <v>0</v>
      </c>
      <c r="AC350" s="5">
        <f>'E. Alkali basalt FC 10kbar'!AJ28</f>
        <v>0</v>
      </c>
      <c r="AD350" s="10"/>
      <c r="AE350" s="5">
        <f>'E. Alkali basalt FC 10kbar'!AK28</f>
        <v>0</v>
      </c>
      <c r="AF350" s="5"/>
      <c r="AG350" s="5"/>
      <c r="AH350" s="5"/>
      <c r="AI350" s="5"/>
      <c r="AJ350" s="5"/>
      <c r="AK350" s="5">
        <f>'E. Alkali basalt FC 10kbar'!AL28</f>
        <v>0</v>
      </c>
      <c r="AL350" s="5">
        <f>'E. Alkali basalt FC 10kbar'!AM28</f>
        <v>0</v>
      </c>
      <c r="AM350" s="10"/>
      <c r="AN350" s="5">
        <f t="shared" si="62"/>
        <v>0</v>
      </c>
      <c r="AO350" s="5"/>
      <c r="AP350" s="5"/>
      <c r="AQ350" s="5"/>
      <c r="AR350" s="5"/>
      <c r="AS350" s="5"/>
      <c r="AT350" s="5">
        <f t="shared" si="63"/>
        <v>0</v>
      </c>
      <c r="AU350" s="5">
        <f t="shared" si="64"/>
        <v>0</v>
      </c>
      <c r="AV350" s="10">
        <f t="shared" si="65"/>
        <v>100</v>
      </c>
      <c r="AW350" s="48">
        <f t="shared" si="66"/>
        <v>100</v>
      </c>
    </row>
    <row r="351" spans="1:49" x14ac:dyDescent="0.3">
      <c r="A351" s="37" t="s">
        <v>1449</v>
      </c>
      <c r="B351" s="2">
        <f>'E. Alkali basalt FC 10kbar'!A29</f>
        <v>23</v>
      </c>
      <c r="C351" s="2">
        <f>'E. Alkali basalt FC 10kbar'!C29</f>
        <v>1377</v>
      </c>
      <c r="D351" s="2">
        <f>'E. Alkali basalt FC 10kbar'!D29</f>
        <v>10000</v>
      </c>
      <c r="E351" s="5">
        <f>'B. LLD classification'!EA395</f>
        <v>2.9069635178257407</v>
      </c>
      <c r="F351" s="5">
        <f>'E. Alkali basalt FC 10kbar'!L29</f>
        <v>0.89534599999999998</v>
      </c>
      <c r="G351" s="6">
        <f>'E. Alkali basalt FC 10kbar'!N29</f>
        <v>100</v>
      </c>
      <c r="H351" s="7">
        <f t="shared" si="60"/>
        <v>0</v>
      </c>
      <c r="I351" s="8">
        <f>'E. Alkali basalt FC 10kbar'!R29</f>
        <v>45.155484000000001</v>
      </c>
      <c r="J351" s="9">
        <f>'E. Alkali basalt FC 10kbar'!S29</f>
        <v>3.89961</v>
      </c>
      <c r="K351" s="9">
        <f>'E. Alkali basalt FC 10kbar'!T29</f>
        <v>11.528847000000001</v>
      </c>
      <c r="L351" s="9">
        <f>'E. Alkali basalt FC 10kbar'!U29</f>
        <v>3.0596939999999999</v>
      </c>
      <c r="M351" s="9">
        <f>'E. Alkali basalt FC 10kbar'!V29</f>
        <v>8.7291270000000001</v>
      </c>
      <c r="N351" s="9">
        <f>'E. Alkali basalt FC 10kbar'!W29</f>
        <v>0.169983</v>
      </c>
      <c r="O351" s="9">
        <f>'E. Alkali basalt FC 10kbar'!X29</f>
        <v>8.7191279999999995</v>
      </c>
      <c r="P351" s="9">
        <f>'E. Alkali basalt FC 10kbar'!Y29</f>
        <v>13.538646</v>
      </c>
      <c r="Q351" s="9">
        <f>'E. Alkali basalt FC 10kbar'!Z29</f>
        <v>2.6497350000000002</v>
      </c>
      <c r="R351" s="9">
        <f>'E. Alkali basalt FC 10kbar'!AA29</f>
        <v>0.76992300000000002</v>
      </c>
      <c r="S351" s="9">
        <f>'E. Alkali basalt FC 10kbar'!AB29</f>
        <v>0.85991399999999996</v>
      </c>
      <c r="T351" s="9">
        <f>'E. Alkali basalt FC 10kbar'!AC29</f>
        <v>0.91990799999999995</v>
      </c>
      <c r="U351" s="10"/>
      <c r="V351" s="5">
        <f>'E. Alkali basalt FC 10kbar'!AH29</f>
        <v>0</v>
      </c>
      <c r="W351" s="5"/>
      <c r="X351" s="5"/>
      <c r="Y351" s="5"/>
      <c r="Z351" s="5"/>
      <c r="AA351" s="5"/>
      <c r="AB351" s="5">
        <f>'E. Alkali basalt FC 10kbar'!AI29</f>
        <v>0</v>
      </c>
      <c r="AC351" s="5">
        <f>'E. Alkali basalt FC 10kbar'!AJ29</f>
        <v>0</v>
      </c>
      <c r="AD351" s="10"/>
      <c r="AE351" s="5">
        <f>'E. Alkali basalt FC 10kbar'!AK29</f>
        <v>0</v>
      </c>
      <c r="AF351" s="5"/>
      <c r="AG351" s="5"/>
      <c r="AH351" s="5"/>
      <c r="AI351" s="5"/>
      <c r="AJ351" s="5"/>
      <c r="AK351" s="5">
        <f>'E. Alkali basalt FC 10kbar'!AL29</f>
        <v>0</v>
      </c>
      <c r="AL351" s="5">
        <f>'E. Alkali basalt FC 10kbar'!AM29</f>
        <v>0</v>
      </c>
      <c r="AM351" s="10"/>
      <c r="AN351" s="5">
        <f t="shared" si="62"/>
        <v>0</v>
      </c>
      <c r="AO351" s="5"/>
      <c r="AP351" s="5"/>
      <c r="AQ351" s="5"/>
      <c r="AR351" s="5"/>
      <c r="AS351" s="5"/>
      <c r="AT351" s="5">
        <f t="shared" si="63"/>
        <v>0</v>
      </c>
      <c r="AU351" s="5">
        <f t="shared" si="64"/>
        <v>0</v>
      </c>
      <c r="AV351" s="10">
        <f t="shared" si="65"/>
        <v>100</v>
      </c>
      <c r="AW351" s="48">
        <f t="shared" si="66"/>
        <v>100</v>
      </c>
    </row>
    <row r="352" spans="1:49" x14ac:dyDescent="0.3">
      <c r="A352" s="37" t="s">
        <v>1449</v>
      </c>
      <c r="B352" s="2">
        <f>'E. Alkali basalt FC 10kbar'!A30</f>
        <v>24</v>
      </c>
      <c r="C352" s="2">
        <f>'E. Alkali basalt FC 10kbar'!C30</f>
        <v>1376</v>
      </c>
      <c r="D352" s="2">
        <f>'E. Alkali basalt FC 10kbar'!D30</f>
        <v>10000</v>
      </c>
      <c r="E352" s="5">
        <f>'B. LLD classification'!EA396</f>
        <v>2.9073555498346924</v>
      </c>
      <c r="F352" s="5">
        <f>'E. Alkali basalt FC 10kbar'!L30</f>
        <v>0.898308</v>
      </c>
      <c r="G352" s="6">
        <f>'E. Alkali basalt FC 10kbar'!N30</f>
        <v>100</v>
      </c>
      <c r="H352" s="7">
        <f t="shared" si="60"/>
        <v>0</v>
      </c>
      <c r="I352" s="8">
        <f>'E. Alkali basalt FC 10kbar'!R30</f>
        <v>45.155484000000001</v>
      </c>
      <c r="J352" s="9">
        <f>'E. Alkali basalt FC 10kbar'!S30</f>
        <v>3.89961</v>
      </c>
      <c r="K352" s="9">
        <f>'E. Alkali basalt FC 10kbar'!T30</f>
        <v>11.528847000000001</v>
      </c>
      <c r="L352" s="9">
        <f>'E. Alkali basalt FC 10kbar'!U30</f>
        <v>3.0596939999999999</v>
      </c>
      <c r="M352" s="9">
        <f>'E. Alkali basalt FC 10kbar'!V30</f>
        <v>8.7291270000000001</v>
      </c>
      <c r="N352" s="9">
        <f>'E. Alkali basalt FC 10kbar'!W30</f>
        <v>0.169983</v>
      </c>
      <c r="O352" s="9">
        <f>'E. Alkali basalt FC 10kbar'!X30</f>
        <v>8.7191279999999995</v>
      </c>
      <c r="P352" s="9">
        <f>'E. Alkali basalt FC 10kbar'!Y30</f>
        <v>13.538646</v>
      </c>
      <c r="Q352" s="9">
        <f>'E. Alkali basalt FC 10kbar'!Z30</f>
        <v>2.6497350000000002</v>
      </c>
      <c r="R352" s="9">
        <f>'E. Alkali basalt FC 10kbar'!AA30</f>
        <v>0.76992300000000002</v>
      </c>
      <c r="S352" s="9">
        <f>'E. Alkali basalt FC 10kbar'!AB30</f>
        <v>0.85991399999999996</v>
      </c>
      <c r="T352" s="9">
        <f>'E. Alkali basalt FC 10kbar'!AC30</f>
        <v>0.91990799999999995</v>
      </c>
      <c r="U352" s="10"/>
      <c r="V352" s="5">
        <f>'E. Alkali basalt FC 10kbar'!AH30</f>
        <v>0</v>
      </c>
      <c r="W352" s="5"/>
      <c r="X352" s="5"/>
      <c r="Y352" s="5"/>
      <c r="Z352" s="5"/>
      <c r="AA352" s="5"/>
      <c r="AB352" s="5">
        <f>'E. Alkali basalt FC 10kbar'!AI30</f>
        <v>0</v>
      </c>
      <c r="AC352" s="5">
        <f>'E. Alkali basalt FC 10kbar'!AJ30</f>
        <v>0</v>
      </c>
      <c r="AD352" s="10"/>
      <c r="AE352" s="5">
        <f>'E. Alkali basalt FC 10kbar'!AK30</f>
        <v>0</v>
      </c>
      <c r="AF352" s="5"/>
      <c r="AG352" s="5"/>
      <c r="AH352" s="5"/>
      <c r="AI352" s="5"/>
      <c r="AJ352" s="5"/>
      <c r="AK352" s="5">
        <f>'E. Alkali basalt FC 10kbar'!AL30</f>
        <v>0</v>
      </c>
      <c r="AL352" s="5">
        <f>'E. Alkali basalt FC 10kbar'!AM30</f>
        <v>0</v>
      </c>
      <c r="AM352" s="10"/>
      <c r="AN352" s="5">
        <f t="shared" si="62"/>
        <v>0</v>
      </c>
      <c r="AO352" s="5"/>
      <c r="AP352" s="5"/>
      <c r="AQ352" s="5"/>
      <c r="AR352" s="5"/>
      <c r="AS352" s="5"/>
      <c r="AT352" s="5">
        <f t="shared" si="63"/>
        <v>0</v>
      </c>
      <c r="AU352" s="5">
        <f t="shared" si="64"/>
        <v>0</v>
      </c>
      <c r="AV352" s="10">
        <f t="shared" si="65"/>
        <v>100</v>
      </c>
      <c r="AW352" s="48">
        <f t="shared" si="66"/>
        <v>100</v>
      </c>
    </row>
    <row r="353" spans="1:49" x14ac:dyDescent="0.3">
      <c r="A353" s="37" t="s">
        <v>1449</v>
      </c>
      <c r="B353" s="2">
        <f>'E. Alkali basalt FC 10kbar'!A31</f>
        <v>25</v>
      </c>
      <c r="C353" s="2">
        <f>'E. Alkali basalt FC 10kbar'!C31</f>
        <v>1375</v>
      </c>
      <c r="D353" s="2">
        <f>'E. Alkali basalt FC 10kbar'!D31</f>
        <v>10000</v>
      </c>
      <c r="E353" s="5">
        <f>'B. LLD classification'!EA397</f>
        <v>2.9077477822487845</v>
      </c>
      <c r="F353" s="5">
        <f>'E. Alkali basalt FC 10kbar'!L31</f>
        <v>0.90127299999999999</v>
      </c>
      <c r="G353" s="6">
        <f>'E. Alkali basalt FC 10kbar'!N31</f>
        <v>100</v>
      </c>
      <c r="H353" s="7">
        <f t="shared" si="60"/>
        <v>0</v>
      </c>
      <c r="I353" s="8">
        <f>'E. Alkali basalt FC 10kbar'!R31</f>
        <v>45.155484000000001</v>
      </c>
      <c r="J353" s="9">
        <f>'E. Alkali basalt FC 10kbar'!S31</f>
        <v>3.89961</v>
      </c>
      <c r="K353" s="9">
        <f>'E. Alkali basalt FC 10kbar'!T31</f>
        <v>11.528847000000001</v>
      </c>
      <c r="L353" s="9">
        <f>'E. Alkali basalt FC 10kbar'!U31</f>
        <v>3.0596939999999999</v>
      </c>
      <c r="M353" s="9">
        <f>'E. Alkali basalt FC 10kbar'!V31</f>
        <v>8.7291270000000001</v>
      </c>
      <c r="N353" s="9">
        <f>'E. Alkali basalt FC 10kbar'!W31</f>
        <v>0.169983</v>
      </c>
      <c r="O353" s="9">
        <f>'E. Alkali basalt FC 10kbar'!X31</f>
        <v>8.7191279999999995</v>
      </c>
      <c r="P353" s="9">
        <f>'E. Alkali basalt FC 10kbar'!Y31</f>
        <v>13.538646</v>
      </c>
      <c r="Q353" s="9">
        <f>'E. Alkali basalt FC 10kbar'!Z31</f>
        <v>2.6497350000000002</v>
      </c>
      <c r="R353" s="9">
        <f>'E. Alkali basalt FC 10kbar'!AA31</f>
        <v>0.76992300000000002</v>
      </c>
      <c r="S353" s="9">
        <f>'E. Alkali basalt FC 10kbar'!AB31</f>
        <v>0.85991399999999996</v>
      </c>
      <c r="T353" s="9">
        <f>'E. Alkali basalt FC 10kbar'!AC31</f>
        <v>0.91990799999999995</v>
      </c>
      <c r="U353" s="10"/>
      <c r="V353" s="5">
        <f>'E. Alkali basalt FC 10kbar'!AH31</f>
        <v>0</v>
      </c>
      <c r="W353" s="5"/>
      <c r="X353" s="5"/>
      <c r="Y353" s="5"/>
      <c r="Z353" s="5"/>
      <c r="AA353" s="5"/>
      <c r="AB353" s="5">
        <f>'E. Alkali basalt FC 10kbar'!AI31</f>
        <v>0</v>
      </c>
      <c r="AC353" s="5">
        <f>'E. Alkali basalt FC 10kbar'!AJ31</f>
        <v>0</v>
      </c>
      <c r="AD353" s="10"/>
      <c r="AE353" s="5">
        <f>'E. Alkali basalt FC 10kbar'!AK31</f>
        <v>0</v>
      </c>
      <c r="AF353" s="5"/>
      <c r="AG353" s="5"/>
      <c r="AH353" s="5"/>
      <c r="AI353" s="5"/>
      <c r="AJ353" s="5"/>
      <c r="AK353" s="5">
        <f>'E. Alkali basalt FC 10kbar'!AL31</f>
        <v>0</v>
      </c>
      <c r="AL353" s="5">
        <f>'E. Alkali basalt FC 10kbar'!AM31</f>
        <v>0</v>
      </c>
      <c r="AM353" s="10"/>
      <c r="AN353" s="5">
        <f t="shared" si="62"/>
        <v>0</v>
      </c>
      <c r="AO353" s="5"/>
      <c r="AP353" s="5"/>
      <c r="AQ353" s="5"/>
      <c r="AR353" s="5"/>
      <c r="AS353" s="5"/>
      <c r="AT353" s="5">
        <f t="shared" si="63"/>
        <v>0</v>
      </c>
      <c r="AU353" s="5">
        <f t="shared" si="64"/>
        <v>0</v>
      </c>
      <c r="AV353" s="10">
        <f t="shared" si="65"/>
        <v>100</v>
      </c>
      <c r="AW353" s="48">
        <f t="shared" si="66"/>
        <v>100</v>
      </c>
    </row>
    <row r="354" spans="1:49" x14ac:dyDescent="0.3">
      <c r="A354" s="37" t="s">
        <v>1449</v>
      </c>
      <c r="B354" s="2">
        <f>'E. Alkali basalt FC 10kbar'!A32</f>
        <v>26</v>
      </c>
      <c r="C354" s="2">
        <f>'E. Alkali basalt FC 10kbar'!C32</f>
        <v>1374</v>
      </c>
      <c r="D354" s="2">
        <f>'E. Alkali basalt FC 10kbar'!D32</f>
        <v>10000</v>
      </c>
      <c r="E354" s="5">
        <f>'B. LLD classification'!EA398</f>
        <v>2.9081402152282512</v>
      </c>
      <c r="F354" s="5">
        <f>'E. Alkali basalt FC 10kbar'!L32</f>
        <v>0.90424099999999996</v>
      </c>
      <c r="G354" s="6">
        <f>'E. Alkali basalt FC 10kbar'!N32</f>
        <v>100</v>
      </c>
      <c r="H354" s="7">
        <f t="shared" si="60"/>
        <v>0</v>
      </c>
      <c r="I354" s="8">
        <f>'E. Alkali basalt FC 10kbar'!R32</f>
        <v>45.155484000000001</v>
      </c>
      <c r="J354" s="9">
        <f>'E. Alkali basalt FC 10kbar'!S32</f>
        <v>3.89961</v>
      </c>
      <c r="K354" s="9">
        <f>'E. Alkali basalt FC 10kbar'!T32</f>
        <v>11.528847000000001</v>
      </c>
      <c r="L354" s="9">
        <f>'E. Alkali basalt FC 10kbar'!U32</f>
        <v>3.0596939999999999</v>
      </c>
      <c r="M354" s="9">
        <f>'E. Alkali basalt FC 10kbar'!V32</f>
        <v>8.7291270000000001</v>
      </c>
      <c r="N354" s="9">
        <f>'E. Alkali basalt FC 10kbar'!W32</f>
        <v>0.169983</v>
      </c>
      <c r="O354" s="9">
        <f>'E. Alkali basalt FC 10kbar'!X32</f>
        <v>8.7191279999999995</v>
      </c>
      <c r="P354" s="9">
        <f>'E. Alkali basalt FC 10kbar'!Y32</f>
        <v>13.538646</v>
      </c>
      <c r="Q354" s="9">
        <f>'E. Alkali basalt FC 10kbar'!Z32</f>
        <v>2.6497350000000002</v>
      </c>
      <c r="R354" s="9">
        <f>'E. Alkali basalt FC 10kbar'!AA32</f>
        <v>0.76992300000000002</v>
      </c>
      <c r="S354" s="9">
        <f>'E. Alkali basalt FC 10kbar'!AB32</f>
        <v>0.85991399999999996</v>
      </c>
      <c r="T354" s="9">
        <f>'E. Alkali basalt FC 10kbar'!AC32</f>
        <v>0.91990799999999995</v>
      </c>
      <c r="U354" s="10"/>
      <c r="V354" s="5">
        <f>'E. Alkali basalt FC 10kbar'!AH32</f>
        <v>0</v>
      </c>
      <c r="W354" s="5"/>
      <c r="X354" s="5"/>
      <c r="Y354" s="5"/>
      <c r="Z354" s="5"/>
      <c r="AA354" s="5"/>
      <c r="AB354" s="5">
        <f>'E. Alkali basalt FC 10kbar'!AI32</f>
        <v>0</v>
      </c>
      <c r="AC354" s="5">
        <f>'E. Alkali basalt FC 10kbar'!AJ32</f>
        <v>0</v>
      </c>
      <c r="AD354" s="10"/>
      <c r="AE354" s="5">
        <f>'E. Alkali basalt FC 10kbar'!AK32</f>
        <v>0</v>
      </c>
      <c r="AF354" s="5"/>
      <c r="AG354" s="5"/>
      <c r="AH354" s="5"/>
      <c r="AI354" s="5"/>
      <c r="AJ354" s="5"/>
      <c r="AK354" s="5">
        <f>'E. Alkali basalt FC 10kbar'!AL32</f>
        <v>0</v>
      </c>
      <c r="AL354" s="5">
        <f>'E. Alkali basalt FC 10kbar'!AM32</f>
        <v>0</v>
      </c>
      <c r="AM354" s="10"/>
      <c r="AN354" s="5">
        <f t="shared" si="62"/>
        <v>0</v>
      </c>
      <c r="AO354" s="5"/>
      <c r="AP354" s="5"/>
      <c r="AQ354" s="5"/>
      <c r="AR354" s="5"/>
      <c r="AS354" s="5"/>
      <c r="AT354" s="5">
        <f t="shared" si="63"/>
        <v>0</v>
      </c>
      <c r="AU354" s="5">
        <f t="shared" si="64"/>
        <v>0</v>
      </c>
      <c r="AV354" s="10">
        <f t="shared" si="65"/>
        <v>100</v>
      </c>
      <c r="AW354" s="48">
        <f t="shared" si="66"/>
        <v>100</v>
      </c>
    </row>
    <row r="355" spans="1:49" x14ac:dyDescent="0.3">
      <c r="A355" s="37" t="s">
        <v>1449</v>
      </c>
      <c r="B355" s="2">
        <f>'E. Alkali basalt FC 10kbar'!A33</f>
        <v>27</v>
      </c>
      <c r="C355" s="2">
        <f>'E. Alkali basalt FC 10kbar'!C33</f>
        <v>1373</v>
      </c>
      <c r="D355" s="2">
        <f>'E. Alkali basalt FC 10kbar'!D33</f>
        <v>10000</v>
      </c>
      <c r="E355" s="5">
        <f>'B. LLD classification'!EA399</f>
        <v>2.9085328489335036</v>
      </c>
      <c r="F355" s="5">
        <f>'E. Alkali basalt FC 10kbar'!L33</f>
        <v>0.90721300000000005</v>
      </c>
      <c r="G355" s="6">
        <f>'E. Alkali basalt FC 10kbar'!N33</f>
        <v>100</v>
      </c>
      <c r="H355" s="7">
        <f t="shared" si="60"/>
        <v>0</v>
      </c>
      <c r="I355" s="8">
        <f>'E. Alkali basalt FC 10kbar'!R33</f>
        <v>45.155484000000001</v>
      </c>
      <c r="J355" s="9">
        <f>'E. Alkali basalt FC 10kbar'!S33</f>
        <v>3.89961</v>
      </c>
      <c r="K355" s="9">
        <f>'E. Alkali basalt FC 10kbar'!T33</f>
        <v>11.528847000000001</v>
      </c>
      <c r="L355" s="9">
        <f>'E. Alkali basalt FC 10kbar'!U33</f>
        <v>3.0596939999999999</v>
      </c>
      <c r="M355" s="9">
        <f>'E. Alkali basalt FC 10kbar'!V33</f>
        <v>8.7291270000000001</v>
      </c>
      <c r="N355" s="9">
        <f>'E. Alkali basalt FC 10kbar'!W33</f>
        <v>0.169983</v>
      </c>
      <c r="O355" s="9">
        <f>'E. Alkali basalt FC 10kbar'!X33</f>
        <v>8.7191279999999995</v>
      </c>
      <c r="P355" s="9">
        <f>'E. Alkali basalt FC 10kbar'!Y33</f>
        <v>13.538646</v>
      </c>
      <c r="Q355" s="9">
        <f>'E. Alkali basalt FC 10kbar'!Z33</f>
        <v>2.6497350000000002</v>
      </c>
      <c r="R355" s="9">
        <f>'E. Alkali basalt FC 10kbar'!AA33</f>
        <v>0.76992300000000002</v>
      </c>
      <c r="S355" s="9">
        <f>'E. Alkali basalt FC 10kbar'!AB33</f>
        <v>0.85991399999999996</v>
      </c>
      <c r="T355" s="9">
        <f>'E. Alkali basalt FC 10kbar'!AC33</f>
        <v>0.91990799999999995</v>
      </c>
      <c r="U355" s="10"/>
      <c r="V355" s="5">
        <f>'E. Alkali basalt FC 10kbar'!AH33</f>
        <v>0</v>
      </c>
      <c r="W355" s="5"/>
      <c r="X355" s="5"/>
      <c r="Y355" s="5"/>
      <c r="Z355" s="5"/>
      <c r="AA355" s="5"/>
      <c r="AB355" s="5">
        <f>'E. Alkali basalt FC 10kbar'!AI33</f>
        <v>0</v>
      </c>
      <c r="AC355" s="5">
        <f>'E. Alkali basalt FC 10kbar'!AJ33</f>
        <v>0</v>
      </c>
      <c r="AD355" s="10"/>
      <c r="AE355" s="5">
        <f>'E. Alkali basalt FC 10kbar'!AK33</f>
        <v>0</v>
      </c>
      <c r="AF355" s="5"/>
      <c r="AG355" s="5"/>
      <c r="AH355" s="5"/>
      <c r="AI355" s="5"/>
      <c r="AJ355" s="5"/>
      <c r="AK355" s="5">
        <f>'E. Alkali basalt FC 10kbar'!AL33</f>
        <v>0</v>
      </c>
      <c r="AL355" s="5">
        <f>'E. Alkali basalt FC 10kbar'!AM33</f>
        <v>0</v>
      </c>
      <c r="AM355" s="10"/>
      <c r="AN355" s="5">
        <f t="shared" si="62"/>
        <v>0</v>
      </c>
      <c r="AO355" s="5"/>
      <c r="AP355" s="5"/>
      <c r="AQ355" s="5"/>
      <c r="AR355" s="5"/>
      <c r="AS355" s="5"/>
      <c r="AT355" s="5">
        <f t="shared" si="63"/>
        <v>0</v>
      </c>
      <c r="AU355" s="5">
        <f t="shared" si="64"/>
        <v>0</v>
      </c>
      <c r="AV355" s="10">
        <f t="shared" si="65"/>
        <v>100</v>
      </c>
      <c r="AW355" s="48">
        <f t="shared" si="66"/>
        <v>100</v>
      </c>
    </row>
    <row r="356" spans="1:49" x14ac:dyDescent="0.3">
      <c r="A356" s="37" t="s">
        <v>1449</v>
      </c>
      <c r="B356" s="2">
        <f>'E. Alkali basalt FC 10kbar'!A34</f>
        <v>28</v>
      </c>
      <c r="C356" s="2">
        <f>'E. Alkali basalt FC 10kbar'!C34</f>
        <v>1372</v>
      </c>
      <c r="D356" s="2">
        <f>'E. Alkali basalt FC 10kbar'!D34</f>
        <v>10000</v>
      </c>
      <c r="E356" s="5">
        <f>'B. LLD classification'!EA400</f>
        <v>2.9089256835251378</v>
      </c>
      <c r="F356" s="5">
        <f>'E. Alkali basalt FC 10kbar'!L34</f>
        <v>0.91018900000000003</v>
      </c>
      <c r="G356" s="6">
        <f>'E. Alkali basalt FC 10kbar'!N34</f>
        <v>100</v>
      </c>
      <c r="H356" s="7">
        <f t="shared" si="60"/>
        <v>0</v>
      </c>
      <c r="I356" s="8">
        <f>'E. Alkali basalt FC 10kbar'!R34</f>
        <v>45.155484000000001</v>
      </c>
      <c r="J356" s="9">
        <f>'E. Alkali basalt FC 10kbar'!S34</f>
        <v>3.89961</v>
      </c>
      <c r="K356" s="9">
        <f>'E. Alkali basalt FC 10kbar'!T34</f>
        <v>11.528847000000001</v>
      </c>
      <c r="L356" s="9">
        <f>'E. Alkali basalt FC 10kbar'!U34</f>
        <v>3.0596939999999999</v>
      </c>
      <c r="M356" s="9">
        <f>'E. Alkali basalt FC 10kbar'!V34</f>
        <v>8.7291270000000001</v>
      </c>
      <c r="N356" s="9">
        <f>'E. Alkali basalt FC 10kbar'!W34</f>
        <v>0.169983</v>
      </c>
      <c r="O356" s="9">
        <f>'E. Alkali basalt FC 10kbar'!X34</f>
        <v>8.7191279999999995</v>
      </c>
      <c r="P356" s="9">
        <f>'E. Alkali basalt FC 10kbar'!Y34</f>
        <v>13.538646</v>
      </c>
      <c r="Q356" s="9">
        <f>'E. Alkali basalt FC 10kbar'!Z34</f>
        <v>2.6497350000000002</v>
      </c>
      <c r="R356" s="9">
        <f>'E. Alkali basalt FC 10kbar'!AA34</f>
        <v>0.76992300000000002</v>
      </c>
      <c r="S356" s="9">
        <f>'E. Alkali basalt FC 10kbar'!AB34</f>
        <v>0.85991399999999996</v>
      </c>
      <c r="T356" s="9">
        <f>'E. Alkali basalt FC 10kbar'!AC34</f>
        <v>0.91990799999999995</v>
      </c>
      <c r="U356" s="10"/>
      <c r="V356" s="5">
        <f>'E. Alkali basalt FC 10kbar'!AH34</f>
        <v>0</v>
      </c>
      <c r="W356" s="5"/>
      <c r="X356" s="5"/>
      <c r="Y356" s="5"/>
      <c r="Z356" s="5"/>
      <c r="AA356" s="5"/>
      <c r="AB356" s="5">
        <f>'E. Alkali basalt FC 10kbar'!AI34</f>
        <v>0</v>
      </c>
      <c r="AC356" s="5">
        <f>'E. Alkali basalt FC 10kbar'!AJ34</f>
        <v>0</v>
      </c>
      <c r="AD356" s="10"/>
      <c r="AE356" s="5">
        <f>'E. Alkali basalt FC 10kbar'!AK34</f>
        <v>0</v>
      </c>
      <c r="AF356" s="5"/>
      <c r="AG356" s="5"/>
      <c r="AH356" s="5"/>
      <c r="AI356" s="5"/>
      <c r="AJ356" s="5"/>
      <c r="AK356" s="5">
        <f>'E. Alkali basalt FC 10kbar'!AL34</f>
        <v>0</v>
      </c>
      <c r="AL356" s="5">
        <f>'E. Alkali basalt FC 10kbar'!AM34</f>
        <v>0</v>
      </c>
      <c r="AM356" s="10"/>
      <c r="AN356" s="5">
        <f t="shared" si="62"/>
        <v>0</v>
      </c>
      <c r="AO356" s="5"/>
      <c r="AP356" s="5"/>
      <c r="AQ356" s="5"/>
      <c r="AR356" s="5"/>
      <c r="AS356" s="5"/>
      <c r="AT356" s="5">
        <f t="shared" si="63"/>
        <v>0</v>
      </c>
      <c r="AU356" s="5">
        <f t="shared" si="64"/>
        <v>0</v>
      </c>
      <c r="AV356" s="10">
        <f t="shared" si="65"/>
        <v>100</v>
      </c>
      <c r="AW356" s="48">
        <f t="shared" si="66"/>
        <v>100</v>
      </c>
    </row>
    <row r="357" spans="1:49" x14ac:dyDescent="0.3">
      <c r="A357" s="37" t="s">
        <v>1449</v>
      </c>
      <c r="B357" s="2">
        <f>'E. Alkali basalt FC 10kbar'!A35</f>
        <v>29</v>
      </c>
      <c r="C357" s="2">
        <f>'E. Alkali basalt FC 10kbar'!C35</f>
        <v>1371</v>
      </c>
      <c r="D357" s="2">
        <f>'E. Alkali basalt FC 10kbar'!D35</f>
        <v>10000</v>
      </c>
      <c r="E357" s="5">
        <f>'B. LLD classification'!EA401</f>
        <v>2.9093187191639243</v>
      </c>
      <c r="F357" s="5">
        <f>'E. Alkali basalt FC 10kbar'!L35</f>
        <v>0.91316799999999998</v>
      </c>
      <c r="G357" s="6">
        <f>'E. Alkali basalt FC 10kbar'!N35</f>
        <v>100</v>
      </c>
      <c r="H357" s="7">
        <f t="shared" si="60"/>
        <v>0</v>
      </c>
      <c r="I357" s="8">
        <f>'E. Alkali basalt FC 10kbar'!R35</f>
        <v>45.155484000000001</v>
      </c>
      <c r="J357" s="9">
        <f>'E. Alkali basalt FC 10kbar'!S35</f>
        <v>3.89961</v>
      </c>
      <c r="K357" s="9">
        <f>'E. Alkali basalt FC 10kbar'!T35</f>
        <v>11.528847000000001</v>
      </c>
      <c r="L357" s="9">
        <f>'E. Alkali basalt FC 10kbar'!U35</f>
        <v>3.0596939999999999</v>
      </c>
      <c r="M357" s="9">
        <f>'E. Alkali basalt FC 10kbar'!V35</f>
        <v>8.7291270000000001</v>
      </c>
      <c r="N357" s="9">
        <f>'E. Alkali basalt FC 10kbar'!W35</f>
        <v>0.169983</v>
      </c>
      <c r="O357" s="9">
        <f>'E. Alkali basalt FC 10kbar'!X35</f>
        <v>8.7191279999999995</v>
      </c>
      <c r="P357" s="9">
        <f>'E. Alkali basalt FC 10kbar'!Y35</f>
        <v>13.538646</v>
      </c>
      <c r="Q357" s="9">
        <f>'E. Alkali basalt FC 10kbar'!Z35</f>
        <v>2.6497350000000002</v>
      </c>
      <c r="R357" s="9">
        <f>'E. Alkali basalt FC 10kbar'!AA35</f>
        <v>0.76992300000000002</v>
      </c>
      <c r="S357" s="9">
        <f>'E. Alkali basalt FC 10kbar'!AB35</f>
        <v>0.85991399999999996</v>
      </c>
      <c r="T357" s="9">
        <f>'E. Alkali basalt FC 10kbar'!AC35</f>
        <v>0.91990799999999995</v>
      </c>
      <c r="U357" s="10"/>
      <c r="V357" s="5">
        <f>'E. Alkali basalt FC 10kbar'!AH35</f>
        <v>0</v>
      </c>
      <c r="W357" s="5"/>
      <c r="X357" s="5"/>
      <c r="Y357" s="5"/>
      <c r="Z357" s="5"/>
      <c r="AA357" s="5"/>
      <c r="AB357" s="5">
        <f>'E. Alkali basalt FC 10kbar'!AI35</f>
        <v>0</v>
      </c>
      <c r="AC357" s="5">
        <f>'E. Alkali basalt FC 10kbar'!AJ35</f>
        <v>0</v>
      </c>
      <c r="AD357" s="10"/>
      <c r="AE357" s="5">
        <f>'E. Alkali basalt FC 10kbar'!AK35</f>
        <v>0</v>
      </c>
      <c r="AF357" s="5"/>
      <c r="AG357" s="5"/>
      <c r="AH357" s="5"/>
      <c r="AI357" s="5"/>
      <c r="AJ357" s="5"/>
      <c r="AK357" s="5">
        <f>'E. Alkali basalt FC 10kbar'!AL35</f>
        <v>0</v>
      </c>
      <c r="AL357" s="5">
        <f>'E. Alkali basalt FC 10kbar'!AM35</f>
        <v>0</v>
      </c>
      <c r="AM357" s="10"/>
      <c r="AN357" s="5">
        <f t="shared" si="62"/>
        <v>0</v>
      </c>
      <c r="AO357" s="5"/>
      <c r="AP357" s="5"/>
      <c r="AQ357" s="5"/>
      <c r="AR357" s="5"/>
      <c r="AS357" s="5"/>
      <c r="AT357" s="5">
        <f t="shared" si="63"/>
        <v>0</v>
      </c>
      <c r="AU357" s="5">
        <f t="shared" si="64"/>
        <v>0</v>
      </c>
      <c r="AV357" s="10">
        <f t="shared" si="65"/>
        <v>100</v>
      </c>
      <c r="AW357" s="48">
        <f t="shared" si="66"/>
        <v>100</v>
      </c>
    </row>
    <row r="358" spans="1:49" x14ac:dyDescent="0.3">
      <c r="A358" s="37" t="s">
        <v>1449</v>
      </c>
      <c r="B358" s="2">
        <f>'E. Alkali basalt FC 10kbar'!A36</f>
        <v>30</v>
      </c>
      <c r="C358" s="2">
        <f>'E. Alkali basalt FC 10kbar'!C36</f>
        <v>1370</v>
      </c>
      <c r="D358" s="2">
        <f>'E. Alkali basalt FC 10kbar'!D36</f>
        <v>10000</v>
      </c>
      <c r="E358" s="5">
        <f>'B. LLD classification'!EA402</f>
        <v>2.9097119560108169</v>
      </c>
      <c r="F358" s="5">
        <f>'E. Alkali basalt FC 10kbar'!L36</f>
        <v>0.91615100000000005</v>
      </c>
      <c r="G358" s="6">
        <f>'E. Alkali basalt FC 10kbar'!N36</f>
        <v>100</v>
      </c>
      <c r="H358" s="7">
        <f t="shared" si="60"/>
        <v>0</v>
      </c>
      <c r="I358" s="8">
        <f>'E. Alkali basalt FC 10kbar'!R36</f>
        <v>45.155484000000001</v>
      </c>
      <c r="J358" s="9">
        <f>'E. Alkali basalt FC 10kbar'!S36</f>
        <v>3.89961</v>
      </c>
      <c r="K358" s="9">
        <f>'E. Alkali basalt FC 10kbar'!T36</f>
        <v>11.528847000000001</v>
      </c>
      <c r="L358" s="9">
        <f>'E. Alkali basalt FC 10kbar'!U36</f>
        <v>3.0596939999999999</v>
      </c>
      <c r="M358" s="9">
        <f>'E. Alkali basalt FC 10kbar'!V36</f>
        <v>8.7291270000000001</v>
      </c>
      <c r="N358" s="9">
        <f>'E. Alkali basalt FC 10kbar'!W36</f>
        <v>0.169983</v>
      </c>
      <c r="O358" s="9">
        <f>'E. Alkali basalt FC 10kbar'!X36</f>
        <v>8.7191279999999995</v>
      </c>
      <c r="P358" s="9">
        <f>'E. Alkali basalt FC 10kbar'!Y36</f>
        <v>13.538646</v>
      </c>
      <c r="Q358" s="9">
        <f>'E. Alkali basalt FC 10kbar'!Z36</f>
        <v>2.6497350000000002</v>
      </c>
      <c r="R358" s="9">
        <f>'E. Alkali basalt FC 10kbar'!AA36</f>
        <v>0.76992300000000002</v>
      </c>
      <c r="S358" s="9">
        <f>'E. Alkali basalt FC 10kbar'!AB36</f>
        <v>0.85991399999999996</v>
      </c>
      <c r="T358" s="9">
        <f>'E. Alkali basalt FC 10kbar'!AC36</f>
        <v>0.91990799999999995</v>
      </c>
      <c r="U358" s="10"/>
      <c r="V358" s="5">
        <f>'E. Alkali basalt FC 10kbar'!AH36</f>
        <v>0</v>
      </c>
      <c r="W358" s="5"/>
      <c r="X358" s="5"/>
      <c r="Y358" s="5"/>
      <c r="Z358" s="5"/>
      <c r="AA358" s="5"/>
      <c r="AB358" s="5">
        <f>'E. Alkali basalt FC 10kbar'!AI36</f>
        <v>0</v>
      </c>
      <c r="AC358" s="5">
        <f>'E. Alkali basalt FC 10kbar'!AJ36</f>
        <v>0</v>
      </c>
      <c r="AD358" s="10"/>
      <c r="AE358" s="5">
        <f>'E. Alkali basalt FC 10kbar'!AK36</f>
        <v>0</v>
      </c>
      <c r="AF358" s="5"/>
      <c r="AG358" s="5"/>
      <c r="AH358" s="5"/>
      <c r="AI358" s="5"/>
      <c r="AJ358" s="5"/>
      <c r="AK358" s="5">
        <f>'E. Alkali basalt FC 10kbar'!AL36</f>
        <v>0</v>
      </c>
      <c r="AL358" s="5">
        <f>'E. Alkali basalt FC 10kbar'!AM36</f>
        <v>0</v>
      </c>
      <c r="AM358" s="10"/>
      <c r="AN358" s="5">
        <f t="shared" si="62"/>
        <v>0</v>
      </c>
      <c r="AO358" s="5"/>
      <c r="AP358" s="5"/>
      <c r="AQ358" s="5"/>
      <c r="AR358" s="5"/>
      <c r="AS358" s="5"/>
      <c r="AT358" s="5">
        <f t="shared" si="63"/>
        <v>0</v>
      </c>
      <c r="AU358" s="5">
        <f t="shared" si="64"/>
        <v>0</v>
      </c>
      <c r="AV358" s="10">
        <f t="shared" si="65"/>
        <v>100</v>
      </c>
      <c r="AW358" s="48">
        <f t="shared" si="66"/>
        <v>100</v>
      </c>
    </row>
    <row r="359" spans="1:49" x14ac:dyDescent="0.3">
      <c r="A359" s="37" t="s">
        <v>1449</v>
      </c>
      <c r="B359" s="2">
        <f>'E. Alkali basalt FC 10kbar'!A37</f>
        <v>31</v>
      </c>
      <c r="C359" s="2">
        <f>'E. Alkali basalt FC 10kbar'!C37</f>
        <v>1369</v>
      </c>
      <c r="D359" s="2">
        <f>'E. Alkali basalt FC 10kbar'!D37</f>
        <v>10000</v>
      </c>
      <c r="E359" s="5">
        <f>'B. LLD classification'!EA403</f>
        <v>2.9101053942269468</v>
      </c>
      <c r="F359" s="5">
        <f>'E. Alkali basalt FC 10kbar'!L37</f>
        <v>0.91913800000000001</v>
      </c>
      <c r="G359" s="6">
        <f>'E. Alkali basalt FC 10kbar'!N37</f>
        <v>100</v>
      </c>
      <c r="H359" s="7">
        <f t="shared" si="60"/>
        <v>0</v>
      </c>
      <c r="I359" s="8">
        <f>'E. Alkali basalt FC 10kbar'!R37</f>
        <v>45.155484000000001</v>
      </c>
      <c r="J359" s="9">
        <f>'E. Alkali basalt FC 10kbar'!S37</f>
        <v>3.89961</v>
      </c>
      <c r="K359" s="9">
        <f>'E. Alkali basalt FC 10kbar'!T37</f>
        <v>11.528847000000001</v>
      </c>
      <c r="L359" s="9">
        <f>'E. Alkali basalt FC 10kbar'!U37</f>
        <v>3.0596939999999999</v>
      </c>
      <c r="M359" s="9">
        <f>'E. Alkali basalt FC 10kbar'!V37</f>
        <v>8.7291270000000001</v>
      </c>
      <c r="N359" s="9">
        <f>'E. Alkali basalt FC 10kbar'!W37</f>
        <v>0.169983</v>
      </c>
      <c r="O359" s="9">
        <f>'E. Alkali basalt FC 10kbar'!X37</f>
        <v>8.7191279999999995</v>
      </c>
      <c r="P359" s="9">
        <f>'E. Alkali basalt FC 10kbar'!Y37</f>
        <v>13.538646</v>
      </c>
      <c r="Q359" s="9">
        <f>'E. Alkali basalt FC 10kbar'!Z37</f>
        <v>2.6497350000000002</v>
      </c>
      <c r="R359" s="9">
        <f>'E. Alkali basalt FC 10kbar'!AA37</f>
        <v>0.76992300000000002</v>
      </c>
      <c r="S359" s="9">
        <f>'E. Alkali basalt FC 10kbar'!AB37</f>
        <v>0.85991399999999996</v>
      </c>
      <c r="T359" s="9">
        <f>'E. Alkali basalt FC 10kbar'!AC37</f>
        <v>0.91990799999999995</v>
      </c>
      <c r="U359" s="10"/>
      <c r="V359" s="5">
        <f>'E. Alkali basalt FC 10kbar'!AH37</f>
        <v>0</v>
      </c>
      <c r="W359" s="5"/>
      <c r="X359" s="5"/>
      <c r="Y359" s="5"/>
      <c r="Z359" s="5"/>
      <c r="AA359" s="5"/>
      <c r="AB359" s="5">
        <f>'E. Alkali basalt FC 10kbar'!AI37</f>
        <v>0</v>
      </c>
      <c r="AC359" s="5">
        <f>'E. Alkali basalt FC 10kbar'!AJ37</f>
        <v>0</v>
      </c>
      <c r="AD359" s="10"/>
      <c r="AE359" s="5">
        <f>'E. Alkali basalt FC 10kbar'!AK37</f>
        <v>0</v>
      </c>
      <c r="AF359" s="5"/>
      <c r="AG359" s="5"/>
      <c r="AH359" s="5"/>
      <c r="AI359" s="5"/>
      <c r="AJ359" s="5"/>
      <c r="AK359" s="5">
        <f>'E. Alkali basalt FC 10kbar'!AL37</f>
        <v>0</v>
      </c>
      <c r="AL359" s="5">
        <f>'E. Alkali basalt FC 10kbar'!AM37</f>
        <v>0</v>
      </c>
      <c r="AM359" s="10"/>
      <c r="AN359" s="5">
        <f t="shared" si="62"/>
        <v>0</v>
      </c>
      <c r="AO359" s="5"/>
      <c r="AP359" s="5"/>
      <c r="AQ359" s="5"/>
      <c r="AR359" s="5"/>
      <c r="AS359" s="5"/>
      <c r="AT359" s="5">
        <f t="shared" si="63"/>
        <v>0</v>
      </c>
      <c r="AU359" s="5">
        <f t="shared" si="64"/>
        <v>0</v>
      </c>
      <c r="AV359" s="10">
        <f t="shared" si="65"/>
        <v>100</v>
      </c>
      <c r="AW359" s="48">
        <f t="shared" si="66"/>
        <v>100</v>
      </c>
    </row>
    <row r="360" spans="1:49" x14ac:dyDescent="0.3">
      <c r="A360" s="37" t="s">
        <v>1449</v>
      </c>
      <c r="B360" s="2">
        <f>'E. Alkali basalt FC 10kbar'!A38</f>
        <v>32</v>
      </c>
      <c r="C360" s="2">
        <f>'E. Alkali basalt FC 10kbar'!C38</f>
        <v>1368</v>
      </c>
      <c r="D360" s="2">
        <f>'E. Alkali basalt FC 10kbar'!D38</f>
        <v>10000</v>
      </c>
      <c r="E360" s="5">
        <f>'B. LLD classification'!EA404</f>
        <v>2.9104990339736299</v>
      </c>
      <c r="F360" s="5">
        <f>'E. Alkali basalt FC 10kbar'!L38</f>
        <v>0.92212799999999995</v>
      </c>
      <c r="G360" s="6">
        <f>'E. Alkali basalt FC 10kbar'!N38</f>
        <v>100</v>
      </c>
      <c r="H360" s="7">
        <f t="shared" si="60"/>
        <v>0</v>
      </c>
      <c r="I360" s="8">
        <f>'E. Alkali basalt FC 10kbar'!R38</f>
        <v>45.155484000000001</v>
      </c>
      <c r="J360" s="9">
        <f>'E. Alkali basalt FC 10kbar'!S38</f>
        <v>3.89961</v>
      </c>
      <c r="K360" s="9">
        <f>'E. Alkali basalt FC 10kbar'!T38</f>
        <v>11.528847000000001</v>
      </c>
      <c r="L360" s="9">
        <f>'E. Alkali basalt FC 10kbar'!U38</f>
        <v>3.0596939999999999</v>
      </c>
      <c r="M360" s="9">
        <f>'E. Alkali basalt FC 10kbar'!V38</f>
        <v>8.7291270000000001</v>
      </c>
      <c r="N360" s="9">
        <f>'E. Alkali basalt FC 10kbar'!W38</f>
        <v>0.169983</v>
      </c>
      <c r="O360" s="9">
        <f>'E. Alkali basalt FC 10kbar'!X38</f>
        <v>8.7191279999999995</v>
      </c>
      <c r="P360" s="9">
        <f>'E. Alkali basalt FC 10kbar'!Y38</f>
        <v>13.538646</v>
      </c>
      <c r="Q360" s="9">
        <f>'E. Alkali basalt FC 10kbar'!Z38</f>
        <v>2.6497350000000002</v>
      </c>
      <c r="R360" s="9">
        <f>'E. Alkali basalt FC 10kbar'!AA38</f>
        <v>0.76992300000000002</v>
      </c>
      <c r="S360" s="9">
        <f>'E. Alkali basalt FC 10kbar'!AB38</f>
        <v>0.85991399999999996</v>
      </c>
      <c r="T360" s="9">
        <f>'E. Alkali basalt FC 10kbar'!AC38</f>
        <v>0.91990799999999995</v>
      </c>
      <c r="U360" s="10"/>
      <c r="V360" s="5">
        <f>'E. Alkali basalt FC 10kbar'!AH38</f>
        <v>0</v>
      </c>
      <c r="W360" s="5"/>
      <c r="X360" s="5"/>
      <c r="Y360" s="5"/>
      <c r="Z360" s="5"/>
      <c r="AA360" s="5"/>
      <c r="AB360" s="5">
        <f>'E. Alkali basalt FC 10kbar'!AI38</f>
        <v>0</v>
      </c>
      <c r="AC360" s="5">
        <f>'E. Alkali basalt FC 10kbar'!AJ38</f>
        <v>0</v>
      </c>
      <c r="AD360" s="10"/>
      <c r="AE360" s="5">
        <f>'E. Alkali basalt FC 10kbar'!AK38</f>
        <v>0</v>
      </c>
      <c r="AF360" s="5"/>
      <c r="AG360" s="5"/>
      <c r="AH360" s="5"/>
      <c r="AI360" s="5"/>
      <c r="AJ360" s="5"/>
      <c r="AK360" s="5">
        <f>'E. Alkali basalt FC 10kbar'!AL38</f>
        <v>0</v>
      </c>
      <c r="AL360" s="5">
        <f>'E. Alkali basalt FC 10kbar'!AM38</f>
        <v>0</v>
      </c>
      <c r="AM360" s="10"/>
      <c r="AN360" s="5">
        <f t="shared" ref="AN360:AN391" si="67">V360+AE360</f>
        <v>0</v>
      </c>
      <c r="AO360" s="5"/>
      <c r="AP360" s="5"/>
      <c r="AQ360" s="5"/>
      <c r="AR360" s="5"/>
      <c r="AS360" s="5"/>
      <c r="AT360" s="5">
        <f t="shared" ref="AT360:AT391" si="68">AB360+AK360</f>
        <v>0</v>
      </c>
      <c r="AU360" s="5">
        <f t="shared" ref="AU360:AU391" si="69">AC360+AL360</f>
        <v>0</v>
      </c>
      <c r="AV360" s="10">
        <f t="shared" ref="AV360:AV391" si="70">G360</f>
        <v>100</v>
      </c>
      <c r="AW360" s="48">
        <f t="shared" si="66"/>
        <v>100</v>
      </c>
    </row>
    <row r="361" spans="1:49" x14ac:dyDescent="0.3">
      <c r="A361" s="37" t="s">
        <v>1449</v>
      </c>
      <c r="B361" s="2">
        <f>'E. Alkali basalt FC 10kbar'!A39</f>
        <v>33</v>
      </c>
      <c r="C361" s="2">
        <f>'E. Alkali basalt FC 10kbar'!C39</f>
        <v>1367</v>
      </c>
      <c r="D361" s="2">
        <f>'E. Alkali basalt FC 10kbar'!D39</f>
        <v>10000</v>
      </c>
      <c r="E361" s="5">
        <f>'B. LLD classification'!EA405</f>
        <v>2.91089287541236</v>
      </c>
      <c r="F361" s="5">
        <f>'E. Alkali basalt FC 10kbar'!L39</f>
        <v>0.925122</v>
      </c>
      <c r="G361" s="6">
        <f>'E. Alkali basalt FC 10kbar'!N39</f>
        <v>100</v>
      </c>
      <c r="H361" s="7">
        <f t="shared" si="60"/>
        <v>0</v>
      </c>
      <c r="I361" s="8">
        <f>'E. Alkali basalt FC 10kbar'!R39</f>
        <v>45.155484000000001</v>
      </c>
      <c r="J361" s="9">
        <f>'E. Alkali basalt FC 10kbar'!S39</f>
        <v>3.89961</v>
      </c>
      <c r="K361" s="9">
        <f>'E. Alkali basalt FC 10kbar'!T39</f>
        <v>11.528847000000001</v>
      </c>
      <c r="L361" s="9">
        <f>'E. Alkali basalt FC 10kbar'!U39</f>
        <v>3.0596939999999999</v>
      </c>
      <c r="M361" s="9">
        <f>'E. Alkali basalt FC 10kbar'!V39</f>
        <v>8.7291270000000001</v>
      </c>
      <c r="N361" s="9">
        <f>'E. Alkali basalt FC 10kbar'!W39</f>
        <v>0.169983</v>
      </c>
      <c r="O361" s="9">
        <f>'E. Alkali basalt FC 10kbar'!X39</f>
        <v>8.7191279999999995</v>
      </c>
      <c r="P361" s="9">
        <f>'E. Alkali basalt FC 10kbar'!Y39</f>
        <v>13.538646</v>
      </c>
      <c r="Q361" s="9">
        <f>'E. Alkali basalt FC 10kbar'!Z39</f>
        <v>2.6497350000000002</v>
      </c>
      <c r="R361" s="9">
        <f>'E. Alkali basalt FC 10kbar'!AA39</f>
        <v>0.76992300000000002</v>
      </c>
      <c r="S361" s="9">
        <f>'E. Alkali basalt FC 10kbar'!AB39</f>
        <v>0.85991399999999996</v>
      </c>
      <c r="T361" s="9">
        <f>'E. Alkali basalt FC 10kbar'!AC39</f>
        <v>0.91990799999999995</v>
      </c>
      <c r="U361" s="10"/>
      <c r="V361" s="5">
        <f>'E. Alkali basalt FC 10kbar'!AH39</f>
        <v>0</v>
      </c>
      <c r="W361" s="5"/>
      <c r="X361" s="5"/>
      <c r="Y361" s="5"/>
      <c r="Z361" s="5"/>
      <c r="AA361" s="5"/>
      <c r="AB361" s="5">
        <f>'E. Alkali basalt FC 10kbar'!AI39</f>
        <v>0</v>
      </c>
      <c r="AC361" s="5">
        <f>'E. Alkali basalt FC 10kbar'!AJ39</f>
        <v>0</v>
      </c>
      <c r="AD361" s="10"/>
      <c r="AE361" s="5">
        <f>'E. Alkali basalt FC 10kbar'!AK39</f>
        <v>0</v>
      </c>
      <c r="AF361" s="5"/>
      <c r="AG361" s="5"/>
      <c r="AH361" s="5"/>
      <c r="AI361" s="5"/>
      <c r="AJ361" s="5"/>
      <c r="AK361" s="5">
        <f>'E. Alkali basalt FC 10kbar'!AL39</f>
        <v>0</v>
      </c>
      <c r="AL361" s="5">
        <f>'E. Alkali basalt FC 10kbar'!AM39</f>
        <v>0</v>
      </c>
      <c r="AM361" s="10"/>
      <c r="AN361" s="5">
        <f t="shared" si="67"/>
        <v>0</v>
      </c>
      <c r="AO361" s="5"/>
      <c r="AP361" s="5"/>
      <c r="AQ361" s="5"/>
      <c r="AR361" s="5"/>
      <c r="AS361" s="5"/>
      <c r="AT361" s="5">
        <f t="shared" si="68"/>
        <v>0</v>
      </c>
      <c r="AU361" s="5">
        <f t="shared" si="69"/>
        <v>0</v>
      </c>
      <c r="AV361" s="10">
        <f t="shared" si="70"/>
        <v>100</v>
      </c>
      <c r="AW361" s="48">
        <f t="shared" si="66"/>
        <v>100</v>
      </c>
    </row>
    <row r="362" spans="1:49" x14ac:dyDescent="0.3">
      <c r="A362" s="37" t="s">
        <v>1449</v>
      </c>
      <c r="B362" s="2">
        <f>'E. Alkali basalt FC 10kbar'!A40</f>
        <v>34</v>
      </c>
      <c r="C362" s="2">
        <f>'E. Alkali basalt FC 10kbar'!C40</f>
        <v>1366</v>
      </c>
      <c r="D362" s="2">
        <f>'E. Alkali basalt FC 10kbar'!D40</f>
        <v>10000</v>
      </c>
      <c r="E362" s="5">
        <f>'B. LLD classification'!EA406</f>
        <v>2.9112869187048109</v>
      </c>
      <c r="F362" s="5">
        <f>'E. Alkali basalt FC 10kbar'!L40</f>
        <v>0.92811999999999995</v>
      </c>
      <c r="G362" s="6">
        <f>'E. Alkali basalt FC 10kbar'!N40</f>
        <v>100</v>
      </c>
      <c r="H362" s="7">
        <f t="shared" si="60"/>
        <v>0</v>
      </c>
      <c r="I362" s="8">
        <f>'E. Alkali basalt FC 10kbar'!R40</f>
        <v>45.155484000000001</v>
      </c>
      <c r="J362" s="9">
        <f>'E. Alkali basalt FC 10kbar'!S40</f>
        <v>3.89961</v>
      </c>
      <c r="K362" s="9">
        <f>'E. Alkali basalt FC 10kbar'!T40</f>
        <v>11.528847000000001</v>
      </c>
      <c r="L362" s="9">
        <f>'E. Alkali basalt FC 10kbar'!U40</f>
        <v>3.0596939999999999</v>
      </c>
      <c r="M362" s="9">
        <f>'E. Alkali basalt FC 10kbar'!V40</f>
        <v>8.7291270000000001</v>
      </c>
      <c r="N362" s="9">
        <f>'E. Alkali basalt FC 10kbar'!W40</f>
        <v>0.169983</v>
      </c>
      <c r="O362" s="9">
        <f>'E. Alkali basalt FC 10kbar'!X40</f>
        <v>8.7191279999999995</v>
      </c>
      <c r="P362" s="9">
        <f>'E. Alkali basalt FC 10kbar'!Y40</f>
        <v>13.538646</v>
      </c>
      <c r="Q362" s="9">
        <f>'E. Alkali basalt FC 10kbar'!Z40</f>
        <v>2.6497350000000002</v>
      </c>
      <c r="R362" s="9">
        <f>'E. Alkali basalt FC 10kbar'!AA40</f>
        <v>0.76992300000000002</v>
      </c>
      <c r="S362" s="9">
        <f>'E. Alkali basalt FC 10kbar'!AB40</f>
        <v>0.85991399999999996</v>
      </c>
      <c r="T362" s="9">
        <f>'E. Alkali basalt FC 10kbar'!AC40</f>
        <v>0.91990799999999995</v>
      </c>
      <c r="U362" s="10"/>
      <c r="V362" s="5">
        <f>'E. Alkali basalt FC 10kbar'!AH40</f>
        <v>0</v>
      </c>
      <c r="W362" s="5"/>
      <c r="X362" s="5"/>
      <c r="Y362" s="5"/>
      <c r="Z362" s="5"/>
      <c r="AA362" s="5"/>
      <c r="AB362" s="5">
        <f>'E. Alkali basalt FC 10kbar'!AI40</f>
        <v>0</v>
      </c>
      <c r="AC362" s="5">
        <f>'E. Alkali basalt FC 10kbar'!AJ40</f>
        <v>0</v>
      </c>
      <c r="AD362" s="10"/>
      <c r="AE362" s="5">
        <f>'E. Alkali basalt FC 10kbar'!AK40</f>
        <v>0</v>
      </c>
      <c r="AF362" s="5"/>
      <c r="AG362" s="5"/>
      <c r="AH362" s="5"/>
      <c r="AI362" s="5"/>
      <c r="AJ362" s="5"/>
      <c r="AK362" s="5">
        <f>'E. Alkali basalt FC 10kbar'!AL40</f>
        <v>0</v>
      </c>
      <c r="AL362" s="5">
        <f>'E. Alkali basalt FC 10kbar'!AM40</f>
        <v>0</v>
      </c>
      <c r="AM362" s="10"/>
      <c r="AN362" s="5">
        <f t="shared" si="67"/>
        <v>0</v>
      </c>
      <c r="AO362" s="5"/>
      <c r="AP362" s="5"/>
      <c r="AQ362" s="5"/>
      <c r="AR362" s="5"/>
      <c r="AS362" s="5"/>
      <c r="AT362" s="5">
        <f t="shared" si="68"/>
        <v>0</v>
      </c>
      <c r="AU362" s="5">
        <f t="shared" si="69"/>
        <v>0</v>
      </c>
      <c r="AV362" s="10">
        <f t="shared" si="70"/>
        <v>100</v>
      </c>
      <c r="AW362" s="48">
        <f t="shared" si="66"/>
        <v>100</v>
      </c>
    </row>
    <row r="363" spans="1:49" x14ac:dyDescent="0.3">
      <c r="A363" s="37" t="s">
        <v>1449</v>
      </c>
      <c r="B363" s="2">
        <f>'E. Alkali basalt FC 10kbar'!A41</f>
        <v>35</v>
      </c>
      <c r="C363" s="2">
        <f>'E. Alkali basalt FC 10kbar'!C41</f>
        <v>1365</v>
      </c>
      <c r="D363" s="2">
        <f>'E. Alkali basalt FC 10kbar'!D41</f>
        <v>10000</v>
      </c>
      <c r="E363" s="5">
        <f>'B. LLD classification'!EA407</f>
        <v>2.9116811640128426</v>
      </c>
      <c r="F363" s="5">
        <f>'E. Alkali basalt FC 10kbar'!L41</f>
        <v>0.93112099999999998</v>
      </c>
      <c r="G363" s="6">
        <f>'E. Alkali basalt FC 10kbar'!N41</f>
        <v>100</v>
      </c>
      <c r="H363" s="7">
        <f t="shared" si="60"/>
        <v>0</v>
      </c>
      <c r="I363" s="8">
        <f>'E. Alkali basalt FC 10kbar'!R41</f>
        <v>45.155484000000001</v>
      </c>
      <c r="J363" s="9">
        <f>'E. Alkali basalt FC 10kbar'!S41</f>
        <v>3.89961</v>
      </c>
      <c r="K363" s="9">
        <f>'E. Alkali basalt FC 10kbar'!T41</f>
        <v>11.528847000000001</v>
      </c>
      <c r="L363" s="9">
        <f>'E. Alkali basalt FC 10kbar'!U41</f>
        <v>3.0596939999999999</v>
      </c>
      <c r="M363" s="9">
        <f>'E. Alkali basalt FC 10kbar'!V41</f>
        <v>8.7291270000000001</v>
      </c>
      <c r="N363" s="9">
        <f>'E. Alkali basalt FC 10kbar'!W41</f>
        <v>0.169983</v>
      </c>
      <c r="O363" s="9">
        <f>'E. Alkali basalt FC 10kbar'!X41</f>
        <v>8.7191279999999995</v>
      </c>
      <c r="P363" s="9">
        <f>'E. Alkali basalt FC 10kbar'!Y41</f>
        <v>13.538646</v>
      </c>
      <c r="Q363" s="9">
        <f>'E. Alkali basalt FC 10kbar'!Z41</f>
        <v>2.6497350000000002</v>
      </c>
      <c r="R363" s="9">
        <f>'E. Alkali basalt FC 10kbar'!AA41</f>
        <v>0.76992300000000002</v>
      </c>
      <c r="S363" s="9">
        <f>'E. Alkali basalt FC 10kbar'!AB41</f>
        <v>0.85991399999999996</v>
      </c>
      <c r="T363" s="9">
        <f>'E. Alkali basalt FC 10kbar'!AC41</f>
        <v>0.91990799999999995</v>
      </c>
      <c r="U363" s="10"/>
      <c r="V363" s="5">
        <f>'E. Alkali basalt FC 10kbar'!AH41</f>
        <v>0</v>
      </c>
      <c r="W363" s="5"/>
      <c r="X363" s="5"/>
      <c r="Y363" s="5"/>
      <c r="Z363" s="5"/>
      <c r="AA363" s="5"/>
      <c r="AB363" s="5">
        <f>'E. Alkali basalt FC 10kbar'!AI41</f>
        <v>0</v>
      </c>
      <c r="AC363" s="5">
        <f>'E. Alkali basalt FC 10kbar'!AJ41</f>
        <v>0</v>
      </c>
      <c r="AD363" s="10"/>
      <c r="AE363" s="5">
        <f>'E. Alkali basalt FC 10kbar'!AK41</f>
        <v>0</v>
      </c>
      <c r="AF363" s="5"/>
      <c r="AG363" s="5"/>
      <c r="AH363" s="5"/>
      <c r="AI363" s="5"/>
      <c r="AJ363" s="5"/>
      <c r="AK363" s="5">
        <f>'E. Alkali basalt FC 10kbar'!AL41</f>
        <v>0</v>
      </c>
      <c r="AL363" s="5">
        <f>'E. Alkali basalt FC 10kbar'!AM41</f>
        <v>0</v>
      </c>
      <c r="AM363" s="10"/>
      <c r="AN363" s="5">
        <f t="shared" si="67"/>
        <v>0</v>
      </c>
      <c r="AO363" s="5"/>
      <c r="AP363" s="5"/>
      <c r="AQ363" s="5"/>
      <c r="AR363" s="5"/>
      <c r="AS363" s="5"/>
      <c r="AT363" s="5">
        <f t="shared" si="68"/>
        <v>0</v>
      </c>
      <c r="AU363" s="5">
        <f t="shared" si="69"/>
        <v>0</v>
      </c>
      <c r="AV363" s="10">
        <f t="shared" si="70"/>
        <v>100</v>
      </c>
      <c r="AW363" s="48">
        <f t="shared" si="66"/>
        <v>100</v>
      </c>
    </row>
    <row r="364" spans="1:49" x14ac:dyDescent="0.3">
      <c r="A364" s="37" t="s">
        <v>1449</v>
      </c>
      <c r="B364" s="2">
        <f>'E. Alkali basalt FC 10kbar'!A42</f>
        <v>36</v>
      </c>
      <c r="C364" s="2">
        <f>'E. Alkali basalt FC 10kbar'!C42</f>
        <v>1364</v>
      </c>
      <c r="D364" s="2">
        <f>'E. Alkali basalt FC 10kbar'!D42</f>
        <v>10000</v>
      </c>
      <c r="E364" s="5">
        <f>'B. LLD classification'!EA408</f>
        <v>2.9120756114984916</v>
      </c>
      <c r="F364" s="5">
        <f>'E. Alkali basalt FC 10kbar'!L42</f>
        <v>0.93412600000000001</v>
      </c>
      <c r="G364" s="6">
        <f>'E. Alkali basalt FC 10kbar'!N42</f>
        <v>100</v>
      </c>
      <c r="H364" s="7">
        <f t="shared" si="60"/>
        <v>0</v>
      </c>
      <c r="I364" s="8">
        <f>'E. Alkali basalt FC 10kbar'!R42</f>
        <v>45.155484000000001</v>
      </c>
      <c r="J364" s="9">
        <f>'E. Alkali basalt FC 10kbar'!S42</f>
        <v>3.89961</v>
      </c>
      <c r="K364" s="9">
        <f>'E. Alkali basalt FC 10kbar'!T42</f>
        <v>11.528847000000001</v>
      </c>
      <c r="L364" s="9">
        <f>'E. Alkali basalt FC 10kbar'!U42</f>
        <v>3.0596939999999999</v>
      </c>
      <c r="M364" s="9">
        <f>'E. Alkali basalt FC 10kbar'!V42</f>
        <v>8.7291270000000001</v>
      </c>
      <c r="N364" s="9">
        <f>'E. Alkali basalt FC 10kbar'!W42</f>
        <v>0.169983</v>
      </c>
      <c r="O364" s="9">
        <f>'E. Alkali basalt FC 10kbar'!X42</f>
        <v>8.7191279999999995</v>
      </c>
      <c r="P364" s="9">
        <f>'E. Alkali basalt FC 10kbar'!Y42</f>
        <v>13.538646</v>
      </c>
      <c r="Q364" s="9">
        <f>'E. Alkali basalt FC 10kbar'!Z42</f>
        <v>2.6497350000000002</v>
      </c>
      <c r="R364" s="9">
        <f>'E. Alkali basalt FC 10kbar'!AA42</f>
        <v>0.76992300000000002</v>
      </c>
      <c r="S364" s="9">
        <f>'E. Alkali basalt FC 10kbar'!AB42</f>
        <v>0.85991399999999996</v>
      </c>
      <c r="T364" s="9">
        <f>'E. Alkali basalt FC 10kbar'!AC42</f>
        <v>0.91990799999999995</v>
      </c>
      <c r="U364" s="10"/>
      <c r="V364" s="5">
        <f>'E. Alkali basalt FC 10kbar'!AH42</f>
        <v>0</v>
      </c>
      <c r="W364" s="5"/>
      <c r="X364" s="5"/>
      <c r="Y364" s="5"/>
      <c r="Z364" s="5"/>
      <c r="AA364" s="5"/>
      <c r="AB364" s="5">
        <f>'E. Alkali basalt FC 10kbar'!AI42</f>
        <v>0</v>
      </c>
      <c r="AC364" s="5">
        <f>'E. Alkali basalt FC 10kbar'!AJ42</f>
        <v>0</v>
      </c>
      <c r="AD364" s="10"/>
      <c r="AE364" s="5">
        <f>'E. Alkali basalt FC 10kbar'!AK42</f>
        <v>0</v>
      </c>
      <c r="AF364" s="5"/>
      <c r="AG364" s="5"/>
      <c r="AH364" s="5"/>
      <c r="AI364" s="5"/>
      <c r="AJ364" s="5"/>
      <c r="AK364" s="5">
        <f>'E. Alkali basalt FC 10kbar'!AL42</f>
        <v>0</v>
      </c>
      <c r="AL364" s="5">
        <f>'E. Alkali basalt FC 10kbar'!AM42</f>
        <v>0</v>
      </c>
      <c r="AM364" s="10"/>
      <c r="AN364" s="5">
        <f t="shared" si="67"/>
        <v>0</v>
      </c>
      <c r="AO364" s="5"/>
      <c r="AP364" s="5"/>
      <c r="AQ364" s="5"/>
      <c r="AR364" s="5"/>
      <c r="AS364" s="5"/>
      <c r="AT364" s="5">
        <f t="shared" si="68"/>
        <v>0</v>
      </c>
      <c r="AU364" s="5">
        <f t="shared" si="69"/>
        <v>0</v>
      </c>
      <c r="AV364" s="10">
        <f t="shared" si="70"/>
        <v>100</v>
      </c>
      <c r="AW364" s="48">
        <f t="shared" si="66"/>
        <v>100</v>
      </c>
    </row>
    <row r="365" spans="1:49" x14ac:dyDescent="0.3">
      <c r="A365" s="37" t="s">
        <v>1449</v>
      </c>
      <c r="B365" s="2">
        <f>'E. Alkali basalt FC 10kbar'!A43</f>
        <v>37</v>
      </c>
      <c r="C365" s="2">
        <f>'E. Alkali basalt FC 10kbar'!C43</f>
        <v>1363</v>
      </c>
      <c r="D365" s="2">
        <f>'E. Alkali basalt FC 10kbar'!D43</f>
        <v>10000</v>
      </c>
      <c r="E365" s="5">
        <f>'B. LLD classification'!EA409</f>
        <v>2.9124702613239801</v>
      </c>
      <c r="F365" s="5">
        <f>'E. Alkali basalt FC 10kbar'!L43</f>
        <v>0.93713400000000002</v>
      </c>
      <c r="G365" s="6">
        <f>'E. Alkali basalt FC 10kbar'!N43</f>
        <v>100</v>
      </c>
      <c r="H365" s="7">
        <f t="shared" si="60"/>
        <v>0</v>
      </c>
      <c r="I365" s="8">
        <f>'E. Alkali basalt FC 10kbar'!R43</f>
        <v>45.155484000000001</v>
      </c>
      <c r="J365" s="9">
        <f>'E. Alkali basalt FC 10kbar'!S43</f>
        <v>3.89961</v>
      </c>
      <c r="K365" s="9">
        <f>'E. Alkali basalt FC 10kbar'!T43</f>
        <v>11.528847000000001</v>
      </c>
      <c r="L365" s="9">
        <f>'E. Alkali basalt FC 10kbar'!U43</f>
        <v>3.0596939999999999</v>
      </c>
      <c r="M365" s="9">
        <f>'E. Alkali basalt FC 10kbar'!V43</f>
        <v>8.7291270000000001</v>
      </c>
      <c r="N365" s="9">
        <f>'E. Alkali basalt FC 10kbar'!W43</f>
        <v>0.169983</v>
      </c>
      <c r="O365" s="9">
        <f>'E. Alkali basalt FC 10kbar'!X43</f>
        <v>8.7191279999999995</v>
      </c>
      <c r="P365" s="9">
        <f>'E. Alkali basalt FC 10kbar'!Y43</f>
        <v>13.538646</v>
      </c>
      <c r="Q365" s="9">
        <f>'E. Alkali basalt FC 10kbar'!Z43</f>
        <v>2.6497350000000002</v>
      </c>
      <c r="R365" s="9">
        <f>'E. Alkali basalt FC 10kbar'!AA43</f>
        <v>0.76992300000000002</v>
      </c>
      <c r="S365" s="9">
        <f>'E. Alkali basalt FC 10kbar'!AB43</f>
        <v>0.85991399999999996</v>
      </c>
      <c r="T365" s="9">
        <f>'E. Alkali basalt FC 10kbar'!AC43</f>
        <v>0.91990799999999995</v>
      </c>
      <c r="U365" s="10"/>
      <c r="V365" s="5">
        <f>'E. Alkali basalt FC 10kbar'!AH43</f>
        <v>0</v>
      </c>
      <c r="W365" s="5"/>
      <c r="X365" s="5"/>
      <c r="Y365" s="5"/>
      <c r="Z365" s="5"/>
      <c r="AA365" s="5"/>
      <c r="AB365" s="5">
        <f>'E. Alkali basalt FC 10kbar'!AI43</f>
        <v>0</v>
      </c>
      <c r="AC365" s="5">
        <f>'E. Alkali basalt FC 10kbar'!AJ43</f>
        <v>0</v>
      </c>
      <c r="AD365" s="10"/>
      <c r="AE365" s="5">
        <f>'E. Alkali basalt FC 10kbar'!AK43</f>
        <v>0</v>
      </c>
      <c r="AF365" s="5"/>
      <c r="AG365" s="5"/>
      <c r="AH365" s="5"/>
      <c r="AI365" s="5"/>
      <c r="AJ365" s="5"/>
      <c r="AK365" s="5">
        <f>'E. Alkali basalt FC 10kbar'!AL43</f>
        <v>0</v>
      </c>
      <c r="AL365" s="5">
        <f>'E. Alkali basalt FC 10kbar'!AM43</f>
        <v>0</v>
      </c>
      <c r="AM365" s="10"/>
      <c r="AN365" s="5">
        <f t="shared" si="67"/>
        <v>0</v>
      </c>
      <c r="AO365" s="5"/>
      <c r="AP365" s="5"/>
      <c r="AQ365" s="5"/>
      <c r="AR365" s="5"/>
      <c r="AS365" s="5"/>
      <c r="AT365" s="5">
        <f t="shared" si="68"/>
        <v>0</v>
      </c>
      <c r="AU365" s="5">
        <f t="shared" si="69"/>
        <v>0</v>
      </c>
      <c r="AV365" s="10">
        <f t="shared" si="70"/>
        <v>100</v>
      </c>
      <c r="AW365" s="48">
        <f t="shared" si="66"/>
        <v>100</v>
      </c>
    </row>
    <row r="366" spans="1:49" x14ac:dyDescent="0.3">
      <c r="A366" s="37" t="s">
        <v>1449</v>
      </c>
      <c r="B366" s="2">
        <f>'E. Alkali basalt FC 10kbar'!A44</f>
        <v>38</v>
      </c>
      <c r="C366" s="2">
        <f>'E. Alkali basalt FC 10kbar'!C44</f>
        <v>1362</v>
      </c>
      <c r="D366" s="2">
        <f>'E. Alkali basalt FC 10kbar'!D44</f>
        <v>10000</v>
      </c>
      <c r="E366" s="5">
        <f>'B. LLD classification'!EA410</f>
        <v>2.9128651136517085</v>
      </c>
      <c r="F366" s="5">
        <f>'E. Alkali basalt FC 10kbar'!L44</f>
        <v>0.94014600000000004</v>
      </c>
      <c r="G366" s="6">
        <f>'E. Alkali basalt FC 10kbar'!N44</f>
        <v>100</v>
      </c>
      <c r="H366" s="7">
        <f t="shared" si="60"/>
        <v>0</v>
      </c>
      <c r="I366" s="8">
        <f>'E. Alkali basalt FC 10kbar'!R44</f>
        <v>45.155484000000001</v>
      </c>
      <c r="J366" s="9">
        <f>'E. Alkali basalt FC 10kbar'!S44</f>
        <v>3.89961</v>
      </c>
      <c r="K366" s="9">
        <f>'E. Alkali basalt FC 10kbar'!T44</f>
        <v>11.528847000000001</v>
      </c>
      <c r="L366" s="9">
        <f>'E. Alkali basalt FC 10kbar'!U44</f>
        <v>3.0596939999999999</v>
      </c>
      <c r="M366" s="9">
        <f>'E. Alkali basalt FC 10kbar'!V44</f>
        <v>8.7291270000000001</v>
      </c>
      <c r="N366" s="9">
        <f>'E. Alkali basalt FC 10kbar'!W44</f>
        <v>0.169983</v>
      </c>
      <c r="O366" s="9">
        <f>'E. Alkali basalt FC 10kbar'!X44</f>
        <v>8.7191279999999995</v>
      </c>
      <c r="P366" s="9">
        <f>'E. Alkali basalt FC 10kbar'!Y44</f>
        <v>13.538646</v>
      </c>
      <c r="Q366" s="9">
        <f>'E. Alkali basalt FC 10kbar'!Z44</f>
        <v>2.6497350000000002</v>
      </c>
      <c r="R366" s="9">
        <f>'E. Alkali basalt FC 10kbar'!AA44</f>
        <v>0.76992300000000002</v>
      </c>
      <c r="S366" s="9">
        <f>'E. Alkali basalt FC 10kbar'!AB44</f>
        <v>0.85991399999999996</v>
      </c>
      <c r="T366" s="9">
        <f>'E. Alkali basalt FC 10kbar'!AC44</f>
        <v>0.91990799999999995</v>
      </c>
      <c r="U366" s="10"/>
      <c r="V366" s="5">
        <f>'E. Alkali basalt FC 10kbar'!AH44</f>
        <v>0</v>
      </c>
      <c r="W366" s="5"/>
      <c r="X366" s="5"/>
      <c r="Y366" s="5"/>
      <c r="Z366" s="5"/>
      <c r="AA366" s="5"/>
      <c r="AB366" s="5">
        <f>'E. Alkali basalt FC 10kbar'!AI44</f>
        <v>0</v>
      </c>
      <c r="AC366" s="5">
        <f>'E. Alkali basalt FC 10kbar'!AJ44</f>
        <v>0</v>
      </c>
      <c r="AD366" s="10"/>
      <c r="AE366" s="5">
        <f>'E. Alkali basalt FC 10kbar'!AK44</f>
        <v>0</v>
      </c>
      <c r="AF366" s="5"/>
      <c r="AG366" s="5"/>
      <c r="AH366" s="5"/>
      <c r="AI366" s="5"/>
      <c r="AJ366" s="5"/>
      <c r="AK366" s="5">
        <f>'E. Alkali basalt FC 10kbar'!AL44</f>
        <v>0</v>
      </c>
      <c r="AL366" s="5">
        <f>'E. Alkali basalt FC 10kbar'!AM44</f>
        <v>0</v>
      </c>
      <c r="AM366" s="10"/>
      <c r="AN366" s="5">
        <f t="shared" si="67"/>
        <v>0</v>
      </c>
      <c r="AO366" s="5"/>
      <c r="AP366" s="5"/>
      <c r="AQ366" s="5"/>
      <c r="AR366" s="5"/>
      <c r="AS366" s="5"/>
      <c r="AT366" s="5">
        <f t="shared" si="68"/>
        <v>0</v>
      </c>
      <c r="AU366" s="5">
        <f t="shared" si="69"/>
        <v>0</v>
      </c>
      <c r="AV366" s="10">
        <f t="shared" si="70"/>
        <v>100</v>
      </c>
      <c r="AW366" s="48">
        <f t="shared" si="66"/>
        <v>100</v>
      </c>
    </row>
    <row r="367" spans="1:49" x14ac:dyDescent="0.3">
      <c r="A367" s="37" t="s">
        <v>1449</v>
      </c>
      <c r="B367" s="2">
        <f>'E. Alkali basalt FC 10kbar'!A45</f>
        <v>39</v>
      </c>
      <c r="C367" s="2">
        <f>'E. Alkali basalt FC 10kbar'!C45</f>
        <v>1361</v>
      </c>
      <c r="D367" s="2">
        <f>'E. Alkali basalt FC 10kbar'!D45</f>
        <v>10000</v>
      </c>
      <c r="E367" s="5">
        <f>'B. LLD classification'!EA411</f>
        <v>2.9132601686442645</v>
      </c>
      <c r="F367" s="5">
        <f>'E. Alkali basalt FC 10kbar'!L45</f>
        <v>0.94316199999999994</v>
      </c>
      <c r="G367" s="6">
        <f>'E. Alkali basalt FC 10kbar'!N45</f>
        <v>100</v>
      </c>
      <c r="H367" s="7">
        <f t="shared" si="60"/>
        <v>0</v>
      </c>
      <c r="I367" s="8">
        <f>'E. Alkali basalt FC 10kbar'!R45</f>
        <v>45.155484000000001</v>
      </c>
      <c r="J367" s="9">
        <f>'E. Alkali basalt FC 10kbar'!S45</f>
        <v>3.89961</v>
      </c>
      <c r="K367" s="9">
        <f>'E. Alkali basalt FC 10kbar'!T45</f>
        <v>11.528847000000001</v>
      </c>
      <c r="L367" s="9">
        <f>'E. Alkali basalt FC 10kbar'!U45</f>
        <v>3.0596939999999999</v>
      </c>
      <c r="M367" s="9">
        <f>'E. Alkali basalt FC 10kbar'!V45</f>
        <v>8.7291270000000001</v>
      </c>
      <c r="N367" s="9">
        <f>'E. Alkali basalt FC 10kbar'!W45</f>
        <v>0.169983</v>
      </c>
      <c r="O367" s="9">
        <f>'E. Alkali basalt FC 10kbar'!X45</f>
        <v>8.7191279999999995</v>
      </c>
      <c r="P367" s="9">
        <f>'E. Alkali basalt FC 10kbar'!Y45</f>
        <v>13.538646</v>
      </c>
      <c r="Q367" s="9">
        <f>'E. Alkali basalt FC 10kbar'!Z45</f>
        <v>2.6497350000000002</v>
      </c>
      <c r="R367" s="9">
        <f>'E. Alkali basalt FC 10kbar'!AA45</f>
        <v>0.76992300000000002</v>
      </c>
      <c r="S367" s="9">
        <f>'E. Alkali basalt FC 10kbar'!AB45</f>
        <v>0.85991399999999996</v>
      </c>
      <c r="T367" s="9">
        <f>'E. Alkali basalt FC 10kbar'!AC45</f>
        <v>0.91990799999999995</v>
      </c>
      <c r="U367" s="10"/>
      <c r="V367" s="5">
        <f>'E. Alkali basalt FC 10kbar'!AH45</f>
        <v>0</v>
      </c>
      <c r="W367" s="5"/>
      <c r="X367" s="5"/>
      <c r="Y367" s="5"/>
      <c r="Z367" s="5"/>
      <c r="AA367" s="5"/>
      <c r="AB367" s="5">
        <f>'E. Alkali basalt FC 10kbar'!AI45</f>
        <v>0</v>
      </c>
      <c r="AC367" s="5">
        <f>'E. Alkali basalt FC 10kbar'!AJ45</f>
        <v>0</v>
      </c>
      <c r="AD367" s="10"/>
      <c r="AE367" s="5">
        <f>'E. Alkali basalt FC 10kbar'!AK45</f>
        <v>0</v>
      </c>
      <c r="AF367" s="5"/>
      <c r="AG367" s="5"/>
      <c r="AH367" s="5"/>
      <c r="AI367" s="5"/>
      <c r="AJ367" s="5"/>
      <c r="AK367" s="5">
        <f>'E. Alkali basalt FC 10kbar'!AL45</f>
        <v>0</v>
      </c>
      <c r="AL367" s="5">
        <f>'E. Alkali basalt FC 10kbar'!AM45</f>
        <v>0</v>
      </c>
      <c r="AM367" s="10"/>
      <c r="AN367" s="5">
        <f t="shared" si="67"/>
        <v>0</v>
      </c>
      <c r="AO367" s="5"/>
      <c r="AP367" s="5"/>
      <c r="AQ367" s="5"/>
      <c r="AR367" s="5"/>
      <c r="AS367" s="5"/>
      <c r="AT367" s="5">
        <f t="shared" si="68"/>
        <v>0</v>
      </c>
      <c r="AU367" s="5">
        <f t="shared" si="69"/>
        <v>0</v>
      </c>
      <c r="AV367" s="10">
        <f t="shared" si="70"/>
        <v>100</v>
      </c>
      <c r="AW367" s="48">
        <f t="shared" si="66"/>
        <v>100</v>
      </c>
    </row>
    <row r="368" spans="1:49" x14ac:dyDescent="0.3">
      <c r="A368" s="37" t="s">
        <v>1449</v>
      </c>
      <c r="B368" s="2">
        <f>'E. Alkali basalt FC 10kbar'!A46</f>
        <v>40</v>
      </c>
      <c r="C368" s="2">
        <f>'E. Alkali basalt FC 10kbar'!C46</f>
        <v>1360</v>
      </c>
      <c r="D368" s="2">
        <f>'E. Alkali basalt FC 10kbar'!D46</f>
        <v>10000</v>
      </c>
      <c r="E368" s="5">
        <f>'B. LLD classification'!EA412</f>
        <v>2.9136554264644157</v>
      </c>
      <c r="F368" s="5">
        <f>'E. Alkali basalt FC 10kbar'!L46</f>
        <v>0.94618199999999997</v>
      </c>
      <c r="G368" s="6">
        <f>'E. Alkali basalt FC 10kbar'!N46</f>
        <v>100</v>
      </c>
      <c r="H368" s="7">
        <f t="shared" si="60"/>
        <v>0</v>
      </c>
      <c r="I368" s="8">
        <f>'E. Alkali basalt FC 10kbar'!R46</f>
        <v>45.155484000000001</v>
      </c>
      <c r="J368" s="9">
        <f>'E. Alkali basalt FC 10kbar'!S46</f>
        <v>3.89961</v>
      </c>
      <c r="K368" s="9">
        <f>'E. Alkali basalt FC 10kbar'!T46</f>
        <v>11.528847000000001</v>
      </c>
      <c r="L368" s="9">
        <f>'E. Alkali basalt FC 10kbar'!U46</f>
        <v>3.0596939999999999</v>
      </c>
      <c r="M368" s="9">
        <f>'E. Alkali basalt FC 10kbar'!V46</f>
        <v>8.7291270000000001</v>
      </c>
      <c r="N368" s="9">
        <f>'E. Alkali basalt FC 10kbar'!W46</f>
        <v>0.169983</v>
      </c>
      <c r="O368" s="9">
        <f>'E. Alkali basalt FC 10kbar'!X46</f>
        <v>8.7191279999999995</v>
      </c>
      <c r="P368" s="9">
        <f>'E. Alkali basalt FC 10kbar'!Y46</f>
        <v>13.538646</v>
      </c>
      <c r="Q368" s="9">
        <f>'E. Alkali basalt FC 10kbar'!Z46</f>
        <v>2.6497350000000002</v>
      </c>
      <c r="R368" s="9">
        <f>'E. Alkali basalt FC 10kbar'!AA46</f>
        <v>0.76992300000000002</v>
      </c>
      <c r="S368" s="9">
        <f>'E. Alkali basalt FC 10kbar'!AB46</f>
        <v>0.85991399999999996</v>
      </c>
      <c r="T368" s="9">
        <f>'E. Alkali basalt FC 10kbar'!AC46</f>
        <v>0.91990799999999995</v>
      </c>
      <c r="U368" s="10"/>
      <c r="V368" s="5">
        <f>'E. Alkali basalt FC 10kbar'!AH46</f>
        <v>0</v>
      </c>
      <c r="W368" s="5"/>
      <c r="X368" s="5"/>
      <c r="Y368" s="5"/>
      <c r="Z368" s="5"/>
      <c r="AA368" s="5"/>
      <c r="AB368" s="5">
        <f>'E. Alkali basalt FC 10kbar'!AI46</f>
        <v>0</v>
      </c>
      <c r="AC368" s="5">
        <f>'E. Alkali basalt FC 10kbar'!AJ46</f>
        <v>0</v>
      </c>
      <c r="AD368" s="10"/>
      <c r="AE368" s="5">
        <f>'E. Alkali basalt FC 10kbar'!AK46</f>
        <v>0</v>
      </c>
      <c r="AF368" s="5"/>
      <c r="AG368" s="5"/>
      <c r="AH368" s="5"/>
      <c r="AI368" s="5"/>
      <c r="AJ368" s="5"/>
      <c r="AK368" s="5">
        <f>'E. Alkali basalt FC 10kbar'!AL46</f>
        <v>0</v>
      </c>
      <c r="AL368" s="5">
        <f>'E. Alkali basalt FC 10kbar'!AM46</f>
        <v>0</v>
      </c>
      <c r="AM368" s="10"/>
      <c r="AN368" s="5">
        <f t="shared" si="67"/>
        <v>0</v>
      </c>
      <c r="AO368" s="5"/>
      <c r="AP368" s="5"/>
      <c r="AQ368" s="5"/>
      <c r="AR368" s="5"/>
      <c r="AS368" s="5"/>
      <c r="AT368" s="5">
        <f t="shared" si="68"/>
        <v>0</v>
      </c>
      <c r="AU368" s="5">
        <f t="shared" si="69"/>
        <v>0</v>
      </c>
      <c r="AV368" s="10">
        <f t="shared" si="70"/>
        <v>100</v>
      </c>
      <c r="AW368" s="48">
        <f t="shared" si="66"/>
        <v>100</v>
      </c>
    </row>
    <row r="369" spans="1:49" x14ac:dyDescent="0.3">
      <c r="A369" s="37" t="s">
        <v>1449</v>
      </c>
      <c r="B369" s="2">
        <f>'E. Alkali basalt FC 10kbar'!A47</f>
        <v>41</v>
      </c>
      <c r="C369" s="2">
        <f>'E. Alkali basalt FC 10kbar'!C47</f>
        <v>1359</v>
      </c>
      <c r="D369" s="2">
        <f>'E. Alkali basalt FC 10kbar'!D47</f>
        <v>10000</v>
      </c>
      <c r="E369" s="5">
        <f>'B. LLD classification'!EA413</f>
        <v>2.9140508872751125</v>
      </c>
      <c r="F369" s="5">
        <f>'E. Alkali basalt FC 10kbar'!L47</f>
        <v>0.94920499999999997</v>
      </c>
      <c r="G369" s="6">
        <f>'E. Alkali basalt FC 10kbar'!N47</f>
        <v>100</v>
      </c>
      <c r="H369" s="7">
        <f t="shared" si="60"/>
        <v>0</v>
      </c>
      <c r="I369" s="8">
        <f>'E. Alkali basalt FC 10kbar'!R47</f>
        <v>45.155484000000001</v>
      </c>
      <c r="J369" s="9">
        <f>'E. Alkali basalt FC 10kbar'!S47</f>
        <v>3.89961</v>
      </c>
      <c r="K369" s="9">
        <f>'E. Alkali basalt FC 10kbar'!T47</f>
        <v>11.528847000000001</v>
      </c>
      <c r="L369" s="9">
        <f>'E. Alkali basalt FC 10kbar'!U47</f>
        <v>3.0596939999999999</v>
      </c>
      <c r="M369" s="9">
        <f>'E. Alkali basalt FC 10kbar'!V47</f>
        <v>8.7291270000000001</v>
      </c>
      <c r="N369" s="9">
        <f>'E. Alkali basalt FC 10kbar'!W47</f>
        <v>0.169983</v>
      </c>
      <c r="O369" s="9">
        <f>'E. Alkali basalt FC 10kbar'!X47</f>
        <v>8.7191279999999995</v>
      </c>
      <c r="P369" s="9">
        <f>'E. Alkali basalt FC 10kbar'!Y47</f>
        <v>13.538646</v>
      </c>
      <c r="Q369" s="9">
        <f>'E. Alkali basalt FC 10kbar'!Z47</f>
        <v>2.6497350000000002</v>
      </c>
      <c r="R369" s="9">
        <f>'E. Alkali basalt FC 10kbar'!AA47</f>
        <v>0.76992300000000002</v>
      </c>
      <c r="S369" s="9">
        <f>'E. Alkali basalt FC 10kbar'!AB47</f>
        <v>0.85991399999999996</v>
      </c>
      <c r="T369" s="9">
        <f>'E. Alkali basalt FC 10kbar'!AC47</f>
        <v>0.91990799999999995</v>
      </c>
      <c r="U369" s="10"/>
      <c r="V369" s="5">
        <f>'E. Alkali basalt FC 10kbar'!AH47</f>
        <v>0</v>
      </c>
      <c r="W369" s="5"/>
      <c r="X369" s="5"/>
      <c r="Y369" s="5"/>
      <c r="Z369" s="5"/>
      <c r="AA369" s="5"/>
      <c r="AB369" s="5">
        <f>'E. Alkali basalt FC 10kbar'!AI47</f>
        <v>0</v>
      </c>
      <c r="AC369" s="5">
        <f>'E. Alkali basalt FC 10kbar'!AJ47</f>
        <v>0</v>
      </c>
      <c r="AD369" s="10"/>
      <c r="AE369" s="5">
        <f>'E. Alkali basalt FC 10kbar'!AK47</f>
        <v>0</v>
      </c>
      <c r="AF369" s="5"/>
      <c r="AG369" s="5"/>
      <c r="AH369" s="5"/>
      <c r="AI369" s="5"/>
      <c r="AJ369" s="5"/>
      <c r="AK369" s="5">
        <f>'E. Alkali basalt FC 10kbar'!AL47</f>
        <v>0</v>
      </c>
      <c r="AL369" s="5">
        <f>'E. Alkali basalt FC 10kbar'!AM47</f>
        <v>0</v>
      </c>
      <c r="AM369" s="10"/>
      <c r="AN369" s="5">
        <f t="shared" si="67"/>
        <v>0</v>
      </c>
      <c r="AO369" s="5"/>
      <c r="AP369" s="5"/>
      <c r="AQ369" s="5"/>
      <c r="AR369" s="5"/>
      <c r="AS369" s="5"/>
      <c r="AT369" s="5">
        <f t="shared" si="68"/>
        <v>0</v>
      </c>
      <c r="AU369" s="5">
        <f t="shared" si="69"/>
        <v>0</v>
      </c>
      <c r="AV369" s="10">
        <f t="shared" si="70"/>
        <v>100</v>
      </c>
      <c r="AW369" s="48">
        <f t="shared" si="66"/>
        <v>100</v>
      </c>
    </row>
    <row r="370" spans="1:49" x14ac:dyDescent="0.3">
      <c r="A370" s="37" t="s">
        <v>1449</v>
      </c>
      <c r="B370" s="2">
        <f>'E. Alkali basalt FC 10kbar'!A48</f>
        <v>42</v>
      </c>
      <c r="C370" s="2">
        <f>'E. Alkali basalt FC 10kbar'!C48</f>
        <v>1358</v>
      </c>
      <c r="D370" s="2">
        <f>'E. Alkali basalt FC 10kbar'!D48</f>
        <v>10000</v>
      </c>
      <c r="E370" s="5">
        <f>'B. LLD classification'!EA414</f>
        <v>2.9144465512394899</v>
      </c>
      <c r="F370" s="5">
        <f>'E. Alkali basalt FC 10kbar'!L48</f>
        <v>0.95223199999999997</v>
      </c>
      <c r="G370" s="6">
        <f>'E. Alkali basalt FC 10kbar'!N48</f>
        <v>100</v>
      </c>
      <c r="H370" s="7">
        <f t="shared" si="60"/>
        <v>0</v>
      </c>
      <c r="I370" s="8">
        <f>'E. Alkali basalt FC 10kbar'!R48</f>
        <v>45.155484000000001</v>
      </c>
      <c r="J370" s="9">
        <f>'E. Alkali basalt FC 10kbar'!S48</f>
        <v>3.89961</v>
      </c>
      <c r="K370" s="9">
        <f>'E. Alkali basalt FC 10kbar'!T48</f>
        <v>11.528847000000001</v>
      </c>
      <c r="L370" s="9">
        <f>'E. Alkali basalt FC 10kbar'!U48</f>
        <v>3.0596939999999999</v>
      </c>
      <c r="M370" s="9">
        <f>'E. Alkali basalt FC 10kbar'!V48</f>
        <v>8.7291270000000001</v>
      </c>
      <c r="N370" s="9">
        <f>'E. Alkali basalt FC 10kbar'!W48</f>
        <v>0.169983</v>
      </c>
      <c r="O370" s="9">
        <f>'E. Alkali basalt FC 10kbar'!X48</f>
        <v>8.7191279999999995</v>
      </c>
      <c r="P370" s="9">
        <f>'E. Alkali basalt FC 10kbar'!Y48</f>
        <v>13.538646</v>
      </c>
      <c r="Q370" s="9">
        <f>'E. Alkali basalt FC 10kbar'!Z48</f>
        <v>2.6497350000000002</v>
      </c>
      <c r="R370" s="9">
        <f>'E. Alkali basalt FC 10kbar'!AA48</f>
        <v>0.76992300000000002</v>
      </c>
      <c r="S370" s="9">
        <f>'E. Alkali basalt FC 10kbar'!AB48</f>
        <v>0.85991399999999996</v>
      </c>
      <c r="T370" s="9">
        <f>'E. Alkali basalt FC 10kbar'!AC48</f>
        <v>0.91990799999999995</v>
      </c>
      <c r="U370" s="10"/>
      <c r="V370" s="5">
        <f>'E. Alkali basalt FC 10kbar'!AH48</f>
        <v>0</v>
      </c>
      <c r="W370" s="5"/>
      <c r="X370" s="5"/>
      <c r="Y370" s="5"/>
      <c r="Z370" s="5"/>
      <c r="AA370" s="5"/>
      <c r="AB370" s="5">
        <f>'E. Alkali basalt FC 10kbar'!AI48</f>
        <v>0</v>
      </c>
      <c r="AC370" s="5">
        <f>'E. Alkali basalt FC 10kbar'!AJ48</f>
        <v>0</v>
      </c>
      <c r="AD370" s="10"/>
      <c r="AE370" s="5">
        <f>'E. Alkali basalt FC 10kbar'!AK48</f>
        <v>0</v>
      </c>
      <c r="AF370" s="5"/>
      <c r="AG370" s="5"/>
      <c r="AH370" s="5"/>
      <c r="AI370" s="5"/>
      <c r="AJ370" s="5"/>
      <c r="AK370" s="5">
        <f>'E. Alkali basalt FC 10kbar'!AL48</f>
        <v>0</v>
      </c>
      <c r="AL370" s="5">
        <f>'E. Alkali basalt FC 10kbar'!AM48</f>
        <v>0</v>
      </c>
      <c r="AM370" s="10"/>
      <c r="AN370" s="5">
        <f t="shared" si="67"/>
        <v>0</v>
      </c>
      <c r="AO370" s="5"/>
      <c r="AP370" s="5"/>
      <c r="AQ370" s="5"/>
      <c r="AR370" s="5"/>
      <c r="AS370" s="5"/>
      <c r="AT370" s="5">
        <f t="shared" si="68"/>
        <v>0</v>
      </c>
      <c r="AU370" s="5">
        <f t="shared" si="69"/>
        <v>0</v>
      </c>
      <c r="AV370" s="10">
        <f t="shared" si="70"/>
        <v>100</v>
      </c>
      <c r="AW370" s="48">
        <f t="shared" si="66"/>
        <v>100</v>
      </c>
    </row>
    <row r="371" spans="1:49" x14ac:dyDescent="0.3">
      <c r="A371" s="37" t="s">
        <v>1449</v>
      </c>
      <c r="B371" s="2">
        <f>'E. Alkali basalt FC 10kbar'!A49</f>
        <v>43</v>
      </c>
      <c r="C371" s="2">
        <f>'E. Alkali basalt FC 10kbar'!C49</f>
        <v>1357</v>
      </c>
      <c r="D371" s="2">
        <f>'E. Alkali basalt FC 10kbar'!D49</f>
        <v>10000</v>
      </c>
      <c r="E371" s="5">
        <f>'B. LLD classification'!EA415</f>
        <v>2.914842418520867</v>
      </c>
      <c r="F371" s="5">
        <f>'E. Alkali basalt FC 10kbar'!L49</f>
        <v>0.95526299999999997</v>
      </c>
      <c r="G371" s="6">
        <f>'E. Alkali basalt FC 10kbar'!N49</f>
        <v>100</v>
      </c>
      <c r="H371" s="7">
        <f t="shared" si="60"/>
        <v>0</v>
      </c>
      <c r="I371" s="8">
        <f>'E. Alkali basalt FC 10kbar'!R49</f>
        <v>45.155484000000001</v>
      </c>
      <c r="J371" s="9">
        <f>'E. Alkali basalt FC 10kbar'!S49</f>
        <v>3.89961</v>
      </c>
      <c r="K371" s="9">
        <f>'E. Alkali basalt FC 10kbar'!T49</f>
        <v>11.528847000000001</v>
      </c>
      <c r="L371" s="9">
        <f>'E. Alkali basalt FC 10kbar'!U49</f>
        <v>3.0596939999999999</v>
      </c>
      <c r="M371" s="9">
        <f>'E. Alkali basalt FC 10kbar'!V49</f>
        <v>8.7291270000000001</v>
      </c>
      <c r="N371" s="9">
        <f>'E. Alkali basalt FC 10kbar'!W49</f>
        <v>0.169983</v>
      </c>
      <c r="O371" s="9">
        <f>'E. Alkali basalt FC 10kbar'!X49</f>
        <v>8.7191279999999995</v>
      </c>
      <c r="P371" s="9">
        <f>'E. Alkali basalt FC 10kbar'!Y49</f>
        <v>13.538646</v>
      </c>
      <c r="Q371" s="9">
        <f>'E. Alkali basalt FC 10kbar'!Z49</f>
        <v>2.6497350000000002</v>
      </c>
      <c r="R371" s="9">
        <f>'E. Alkali basalt FC 10kbar'!AA49</f>
        <v>0.76992300000000002</v>
      </c>
      <c r="S371" s="9">
        <f>'E. Alkali basalt FC 10kbar'!AB49</f>
        <v>0.85991399999999996</v>
      </c>
      <c r="T371" s="9">
        <f>'E. Alkali basalt FC 10kbar'!AC49</f>
        <v>0.91990799999999995</v>
      </c>
      <c r="U371" s="10"/>
      <c r="V371" s="5">
        <f>'E. Alkali basalt FC 10kbar'!AH49</f>
        <v>0</v>
      </c>
      <c r="W371" s="5"/>
      <c r="X371" s="5"/>
      <c r="Y371" s="5"/>
      <c r="Z371" s="5"/>
      <c r="AA371" s="5"/>
      <c r="AB371" s="5">
        <f>'E. Alkali basalt FC 10kbar'!AI49</f>
        <v>0</v>
      </c>
      <c r="AC371" s="5">
        <f>'E. Alkali basalt FC 10kbar'!AJ49</f>
        <v>0</v>
      </c>
      <c r="AD371" s="10"/>
      <c r="AE371" s="5">
        <f>'E. Alkali basalt FC 10kbar'!AK49</f>
        <v>0</v>
      </c>
      <c r="AF371" s="5"/>
      <c r="AG371" s="5"/>
      <c r="AH371" s="5"/>
      <c r="AI371" s="5"/>
      <c r="AJ371" s="5"/>
      <c r="AK371" s="5">
        <f>'E. Alkali basalt FC 10kbar'!AL49</f>
        <v>0</v>
      </c>
      <c r="AL371" s="5">
        <f>'E. Alkali basalt FC 10kbar'!AM49</f>
        <v>0</v>
      </c>
      <c r="AM371" s="10"/>
      <c r="AN371" s="5">
        <f t="shared" si="67"/>
        <v>0</v>
      </c>
      <c r="AO371" s="5"/>
      <c r="AP371" s="5"/>
      <c r="AQ371" s="5"/>
      <c r="AR371" s="5"/>
      <c r="AS371" s="5"/>
      <c r="AT371" s="5">
        <f t="shared" si="68"/>
        <v>0</v>
      </c>
      <c r="AU371" s="5">
        <f t="shared" si="69"/>
        <v>0</v>
      </c>
      <c r="AV371" s="10">
        <f t="shared" si="70"/>
        <v>100</v>
      </c>
      <c r="AW371" s="48">
        <f t="shared" si="66"/>
        <v>100</v>
      </c>
    </row>
    <row r="372" spans="1:49" x14ac:dyDescent="0.3">
      <c r="A372" s="37" t="s">
        <v>1449</v>
      </c>
      <c r="B372" s="2">
        <f>'E. Alkali basalt FC 10kbar'!A50</f>
        <v>44</v>
      </c>
      <c r="C372" s="2">
        <f>'E. Alkali basalt FC 10kbar'!C50</f>
        <v>1356</v>
      </c>
      <c r="D372" s="2">
        <f>'E. Alkali basalt FC 10kbar'!D50</f>
        <v>10000</v>
      </c>
      <c r="E372" s="5">
        <f>'B. LLD classification'!EA416</f>
        <v>2.9152384892827441</v>
      </c>
      <c r="F372" s="5">
        <f>'E. Alkali basalt FC 10kbar'!L50</f>
        <v>0.95829699999999995</v>
      </c>
      <c r="G372" s="6">
        <f>'E. Alkali basalt FC 10kbar'!N50</f>
        <v>100</v>
      </c>
      <c r="H372" s="7">
        <f t="shared" si="60"/>
        <v>0</v>
      </c>
      <c r="I372" s="8">
        <f>'E. Alkali basalt FC 10kbar'!R50</f>
        <v>45.155484000000001</v>
      </c>
      <c r="J372" s="9">
        <f>'E. Alkali basalt FC 10kbar'!S50</f>
        <v>3.89961</v>
      </c>
      <c r="K372" s="9">
        <f>'E. Alkali basalt FC 10kbar'!T50</f>
        <v>11.528847000000001</v>
      </c>
      <c r="L372" s="9">
        <f>'E. Alkali basalt FC 10kbar'!U50</f>
        <v>3.0596939999999999</v>
      </c>
      <c r="M372" s="9">
        <f>'E. Alkali basalt FC 10kbar'!V50</f>
        <v>8.7291270000000001</v>
      </c>
      <c r="N372" s="9">
        <f>'E. Alkali basalt FC 10kbar'!W50</f>
        <v>0.169983</v>
      </c>
      <c r="O372" s="9">
        <f>'E. Alkali basalt FC 10kbar'!X50</f>
        <v>8.7191279999999995</v>
      </c>
      <c r="P372" s="9">
        <f>'E. Alkali basalt FC 10kbar'!Y50</f>
        <v>13.538646</v>
      </c>
      <c r="Q372" s="9">
        <f>'E. Alkali basalt FC 10kbar'!Z50</f>
        <v>2.6497350000000002</v>
      </c>
      <c r="R372" s="9">
        <f>'E. Alkali basalt FC 10kbar'!AA50</f>
        <v>0.76992300000000002</v>
      </c>
      <c r="S372" s="9">
        <f>'E. Alkali basalt FC 10kbar'!AB50</f>
        <v>0.85991399999999996</v>
      </c>
      <c r="T372" s="9">
        <f>'E. Alkali basalt FC 10kbar'!AC50</f>
        <v>0.91990799999999995</v>
      </c>
      <c r="U372" s="10"/>
      <c r="V372" s="5">
        <f>'E. Alkali basalt FC 10kbar'!AH50</f>
        <v>0</v>
      </c>
      <c r="W372" s="5"/>
      <c r="X372" s="5"/>
      <c r="Y372" s="5"/>
      <c r="Z372" s="5"/>
      <c r="AA372" s="5"/>
      <c r="AB372" s="5">
        <f>'E. Alkali basalt FC 10kbar'!AI50</f>
        <v>0</v>
      </c>
      <c r="AC372" s="5">
        <f>'E. Alkali basalt FC 10kbar'!AJ50</f>
        <v>0</v>
      </c>
      <c r="AD372" s="10"/>
      <c r="AE372" s="5">
        <f>'E. Alkali basalt FC 10kbar'!AK50</f>
        <v>0</v>
      </c>
      <c r="AF372" s="5"/>
      <c r="AG372" s="5"/>
      <c r="AH372" s="5"/>
      <c r="AI372" s="5"/>
      <c r="AJ372" s="5"/>
      <c r="AK372" s="5">
        <f>'E. Alkali basalt FC 10kbar'!AL50</f>
        <v>0</v>
      </c>
      <c r="AL372" s="5">
        <f>'E. Alkali basalt FC 10kbar'!AM50</f>
        <v>0</v>
      </c>
      <c r="AM372" s="10"/>
      <c r="AN372" s="5">
        <f t="shared" si="67"/>
        <v>0</v>
      </c>
      <c r="AO372" s="5"/>
      <c r="AP372" s="5"/>
      <c r="AQ372" s="5"/>
      <c r="AR372" s="5"/>
      <c r="AS372" s="5"/>
      <c r="AT372" s="5">
        <f t="shared" si="68"/>
        <v>0</v>
      </c>
      <c r="AU372" s="5">
        <f t="shared" si="69"/>
        <v>0</v>
      </c>
      <c r="AV372" s="10">
        <f t="shared" si="70"/>
        <v>100</v>
      </c>
      <c r="AW372" s="48">
        <f t="shared" si="66"/>
        <v>100</v>
      </c>
    </row>
    <row r="373" spans="1:49" x14ac:dyDescent="0.3">
      <c r="A373" s="37" t="s">
        <v>1449</v>
      </c>
      <c r="B373" s="2">
        <f>'E. Alkali basalt FC 10kbar'!A51</f>
        <v>45</v>
      </c>
      <c r="C373" s="2">
        <f>'E. Alkali basalt FC 10kbar'!C51</f>
        <v>1355</v>
      </c>
      <c r="D373" s="2">
        <f>'E. Alkali basalt FC 10kbar'!D51</f>
        <v>10000</v>
      </c>
      <c r="E373" s="5">
        <f>'B. LLD classification'!EA417</f>
        <v>2.915634763688808</v>
      </c>
      <c r="F373" s="5">
        <f>'E. Alkali basalt FC 10kbar'!L51</f>
        <v>0.96133599999999997</v>
      </c>
      <c r="G373" s="6">
        <f>'E. Alkali basalt FC 10kbar'!N51</f>
        <v>100</v>
      </c>
      <c r="H373" s="7">
        <f t="shared" ref="H373:H436" si="71">100-G373</f>
        <v>0</v>
      </c>
      <c r="I373" s="8">
        <f>'E. Alkali basalt FC 10kbar'!R51</f>
        <v>45.155484000000001</v>
      </c>
      <c r="J373" s="9">
        <f>'E. Alkali basalt FC 10kbar'!S51</f>
        <v>3.89961</v>
      </c>
      <c r="K373" s="9">
        <f>'E. Alkali basalt FC 10kbar'!T51</f>
        <v>11.528847000000001</v>
      </c>
      <c r="L373" s="9">
        <f>'E. Alkali basalt FC 10kbar'!U51</f>
        <v>3.0596939999999999</v>
      </c>
      <c r="M373" s="9">
        <f>'E. Alkali basalt FC 10kbar'!V51</f>
        <v>8.7291270000000001</v>
      </c>
      <c r="N373" s="9">
        <f>'E. Alkali basalt FC 10kbar'!W51</f>
        <v>0.169983</v>
      </c>
      <c r="O373" s="9">
        <f>'E. Alkali basalt FC 10kbar'!X51</f>
        <v>8.7191279999999995</v>
      </c>
      <c r="P373" s="9">
        <f>'E. Alkali basalt FC 10kbar'!Y51</f>
        <v>13.538646</v>
      </c>
      <c r="Q373" s="9">
        <f>'E. Alkali basalt FC 10kbar'!Z51</f>
        <v>2.6497350000000002</v>
      </c>
      <c r="R373" s="9">
        <f>'E. Alkali basalt FC 10kbar'!AA51</f>
        <v>0.76992300000000002</v>
      </c>
      <c r="S373" s="9">
        <f>'E. Alkali basalt FC 10kbar'!AB51</f>
        <v>0.85991399999999996</v>
      </c>
      <c r="T373" s="9">
        <f>'E. Alkali basalt FC 10kbar'!AC51</f>
        <v>0.91990799999999995</v>
      </c>
      <c r="U373" s="10"/>
      <c r="V373" s="5">
        <f>'E. Alkali basalt FC 10kbar'!AH51</f>
        <v>0</v>
      </c>
      <c r="W373" s="5"/>
      <c r="X373" s="5"/>
      <c r="Y373" s="5"/>
      <c r="Z373" s="5"/>
      <c r="AA373" s="5"/>
      <c r="AB373" s="5">
        <f>'E. Alkali basalt FC 10kbar'!AI51</f>
        <v>0</v>
      </c>
      <c r="AC373" s="5">
        <f>'E. Alkali basalt FC 10kbar'!AJ51</f>
        <v>0</v>
      </c>
      <c r="AD373" s="10"/>
      <c r="AE373" s="5">
        <f>'E. Alkali basalt FC 10kbar'!AK51</f>
        <v>0</v>
      </c>
      <c r="AF373" s="5"/>
      <c r="AG373" s="5"/>
      <c r="AH373" s="5"/>
      <c r="AI373" s="5"/>
      <c r="AJ373" s="5"/>
      <c r="AK373" s="5">
        <f>'E. Alkali basalt FC 10kbar'!AL51</f>
        <v>0</v>
      </c>
      <c r="AL373" s="5">
        <f>'E. Alkali basalt FC 10kbar'!AM51</f>
        <v>0</v>
      </c>
      <c r="AM373" s="10"/>
      <c r="AN373" s="5">
        <f t="shared" si="67"/>
        <v>0</v>
      </c>
      <c r="AO373" s="5"/>
      <c r="AP373" s="5"/>
      <c r="AQ373" s="5"/>
      <c r="AR373" s="5"/>
      <c r="AS373" s="5"/>
      <c r="AT373" s="5">
        <f t="shared" si="68"/>
        <v>0</v>
      </c>
      <c r="AU373" s="5">
        <f t="shared" si="69"/>
        <v>0</v>
      </c>
      <c r="AV373" s="10">
        <f t="shared" si="70"/>
        <v>100</v>
      </c>
      <c r="AW373" s="48">
        <f t="shared" si="66"/>
        <v>100</v>
      </c>
    </row>
    <row r="374" spans="1:49" x14ac:dyDescent="0.3">
      <c r="A374" s="37" t="s">
        <v>1449</v>
      </c>
      <c r="B374" s="2">
        <f>'E. Alkali basalt FC 10kbar'!A52</f>
        <v>46</v>
      </c>
      <c r="C374" s="2">
        <f>'E. Alkali basalt FC 10kbar'!C52</f>
        <v>1354</v>
      </c>
      <c r="D374" s="2">
        <f>'E. Alkali basalt FC 10kbar'!D52</f>
        <v>10000</v>
      </c>
      <c r="E374" s="5">
        <f>'B. LLD classification'!EA418</f>
        <v>2.9160312419029273</v>
      </c>
      <c r="F374" s="5">
        <f>'E. Alkali basalt FC 10kbar'!L52</f>
        <v>0.96437700000000004</v>
      </c>
      <c r="G374" s="6">
        <f>'E. Alkali basalt FC 10kbar'!N52</f>
        <v>100</v>
      </c>
      <c r="H374" s="7">
        <f t="shared" si="71"/>
        <v>0</v>
      </c>
      <c r="I374" s="8">
        <f>'E. Alkali basalt FC 10kbar'!R52</f>
        <v>45.155484000000001</v>
      </c>
      <c r="J374" s="9">
        <f>'E. Alkali basalt FC 10kbar'!S52</f>
        <v>3.89961</v>
      </c>
      <c r="K374" s="9">
        <f>'E. Alkali basalt FC 10kbar'!T52</f>
        <v>11.528847000000001</v>
      </c>
      <c r="L374" s="9">
        <f>'E. Alkali basalt FC 10kbar'!U52</f>
        <v>3.0596939999999999</v>
      </c>
      <c r="M374" s="9">
        <f>'E. Alkali basalt FC 10kbar'!V52</f>
        <v>8.7291270000000001</v>
      </c>
      <c r="N374" s="9">
        <f>'E. Alkali basalt FC 10kbar'!W52</f>
        <v>0.169983</v>
      </c>
      <c r="O374" s="9">
        <f>'E. Alkali basalt FC 10kbar'!X52</f>
        <v>8.7191279999999995</v>
      </c>
      <c r="P374" s="9">
        <f>'E. Alkali basalt FC 10kbar'!Y52</f>
        <v>13.538646</v>
      </c>
      <c r="Q374" s="9">
        <f>'E. Alkali basalt FC 10kbar'!Z52</f>
        <v>2.6497350000000002</v>
      </c>
      <c r="R374" s="9">
        <f>'E. Alkali basalt FC 10kbar'!AA52</f>
        <v>0.76992300000000002</v>
      </c>
      <c r="S374" s="9">
        <f>'E. Alkali basalt FC 10kbar'!AB52</f>
        <v>0.85991399999999996</v>
      </c>
      <c r="T374" s="9">
        <f>'E. Alkali basalt FC 10kbar'!AC52</f>
        <v>0.91990799999999995</v>
      </c>
      <c r="U374" s="10"/>
      <c r="V374" s="5">
        <f>'E. Alkali basalt FC 10kbar'!AH52</f>
        <v>0</v>
      </c>
      <c r="W374" s="5"/>
      <c r="X374" s="5"/>
      <c r="Y374" s="5"/>
      <c r="Z374" s="5"/>
      <c r="AA374" s="5"/>
      <c r="AB374" s="5">
        <f>'E. Alkali basalt FC 10kbar'!AI52</f>
        <v>0</v>
      </c>
      <c r="AC374" s="5">
        <f>'E. Alkali basalt FC 10kbar'!AJ52</f>
        <v>0</v>
      </c>
      <c r="AD374" s="10"/>
      <c r="AE374" s="5">
        <f>'E. Alkali basalt FC 10kbar'!AK52</f>
        <v>0</v>
      </c>
      <c r="AF374" s="5"/>
      <c r="AG374" s="5"/>
      <c r="AH374" s="5"/>
      <c r="AI374" s="5"/>
      <c r="AJ374" s="5"/>
      <c r="AK374" s="5">
        <f>'E. Alkali basalt FC 10kbar'!AL52</f>
        <v>0</v>
      </c>
      <c r="AL374" s="5">
        <f>'E. Alkali basalt FC 10kbar'!AM52</f>
        <v>0</v>
      </c>
      <c r="AM374" s="10"/>
      <c r="AN374" s="5">
        <f t="shared" si="67"/>
        <v>0</v>
      </c>
      <c r="AO374" s="5"/>
      <c r="AP374" s="5"/>
      <c r="AQ374" s="5"/>
      <c r="AR374" s="5"/>
      <c r="AS374" s="5"/>
      <c r="AT374" s="5">
        <f t="shared" si="68"/>
        <v>0</v>
      </c>
      <c r="AU374" s="5">
        <f t="shared" si="69"/>
        <v>0</v>
      </c>
      <c r="AV374" s="10">
        <f t="shared" si="70"/>
        <v>100</v>
      </c>
      <c r="AW374" s="48">
        <f t="shared" si="66"/>
        <v>100</v>
      </c>
    </row>
    <row r="375" spans="1:49" x14ac:dyDescent="0.3">
      <c r="A375" s="37" t="s">
        <v>1449</v>
      </c>
      <c r="B375" s="2">
        <f>'E. Alkali basalt FC 10kbar'!A53</f>
        <v>47</v>
      </c>
      <c r="C375" s="2">
        <f>'E. Alkali basalt FC 10kbar'!C53</f>
        <v>1353</v>
      </c>
      <c r="D375" s="2">
        <f>'E. Alkali basalt FC 10kbar'!D53</f>
        <v>10000</v>
      </c>
      <c r="E375" s="5">
        <f>'B. LLD classification'!EA419</f>
        <v>2.9164279240891586</v>
      </c>
      <c r="F375" s="5">
        <f>'E. Alkali basalt FC 10kbar'!L53</f>
        <v>0.96742300000000003</v>
      </c>
      <c r="G375" s="6">
        <f>'E. Alkali basalt FC 10kbar'!N53</f>
        <v>100</v>
      </c>
      <c r="H375" s="7">
        <f t="shared" si="71"/>
        <v>0</v>
      </c>
      <c r="I375" s="8">
        <f>'E. Alkali basalt FC 10kbar'!R53</f>
        <v>45.155484000000001</v>
      </c>
      <c r="J375" s="9">
        <f>'E. Alkali basalt FC 10kbar'!S53</f>
        <v>3.89961</v>
      </c>
      <c r="K375" s="9">
        <f>'E. Alkali basalt FC 10kbar'!T53</f>
        <v>11.528847000000001</v>
      </c>
      <c r="L375" s="9">
        <f>'E. Alkali basalt FC 10kbar'!U53</f>
        <v>3.0596939999999999</v>
      </c>
      <c r="M375" s="9">
        <f>'E. Alkali basalt FC 10kbar'!V53</f>
        <v>8.7291270000000001</v>
      </c>
      <c r="N375" s="9">
        <f>'E. Alkali basalt FC 10kbar'!W53</f>
        <v>0.169983</v>
      </c>
      <c r="O375" s="9">
        <f>'E. Alkali basalt FC 10kbar'!X53</f>
        <v>8.7191279999999995</v>
      </c>
      <c r="P375" s="9">
        <f>'E. Alkali basalt FC 10kbar'!Y53</f>
        <v>13.538646</v>
      </c>
      <c r="Q375" s="9">
        <f>'E. Alkali basalt FC 10kbar'!Z53</f>
        <v>2.6497350000000002</v>
      </c>
      <c r="R375" s="9">
        <f>'E. Alkali basalt FC 10kbar'!AA53</f>
        <v>0.76992300000000002</v>
      </c>
      <c r="S375" s="9">
        <f>'E. Alkali basalt FC 10kbar'!AB53</f>
        <v>0.85991399999999996</v>
      </c>
      <c r="T375" s="9">
        <f>'E. Alkali basalt FC 10kbar'!AC53</f>
        <v>0.91990799999999995</v>
      </c>
      <c r="U375" s="10"/>
      <c r="V375" s="5">
        <f>'E. Alkali basalt FC 10kbar'!AH53</f>
        <v>0</v>
      </c>
      <c r="W375" s="5"/>
      <c r="X375" s="5"/>
      <c r="Y375" s="5"/>
      <c r="Z375" s="5"/>
      <c r="AA375" s="5"/>
      <c r="AB375" s="5">
        <f>'E. Alkali basalt FC 10kbar'!AI53</f>
        <v>0</v>
      </c>
      <c r="AC375" s="5">
        <f>'E. Alkali basalt FC 10kbar'!AJ53</f>
        <v>0</v>
      </c>
      <c r="AD375" s="10"/>
      <c r="AE375" s="5">
        <f>'E. Alkali basalt FC 10kbar'!AK53</f>
        <v>0</v>
      </c>
      <c r="AF375" s="5"/>
      <c r="AG375" s="5"/>
      <c r="AH375" s="5"/>
      <c r="AI375" s="5"/>
      <c r="AJ375" s="5"/>
      <c r="AK375" s="5">
        <f>'E. Alkali basalt FC 10kbar'!AL53</f>
        <v>0</v>
      </c>
      <c r="AL375" s="5">
        <f>'E. Alkali basalt FC 10kbar'!AM53</f>
        <v>0</v>
      </c>
      <c r="AM375" s="10"/>
      <c r="AN375" s="5">
        <f t="shared" si="67"/>
        <v>0</v>
      </c>
      <c r="AO375" s="5"/>
      <c r="AP375" s="5"/>
      <c r="AQ375" s="5"/>
      <c r="AR375" s="5"/>
      <c r="AS375" s="5"/>
      <c r="AT375" s="5">
        <f t="shared" si="68"/>
        <v>0</v>
      </c>
      <c r="AU375" s="5">
        <f t="shared" si="69"/>
        <v>0</v>
      </c>
      <c r="AV375" s="10">
        <f t="shared" si="70"/>
        <v>100</v>
      </c>
      <c r="AW375" s="48">
        <f t="shared" si="66"/>
        <v>100</v>
      </c>
    </row>
    <row r="376" spans="1:49" x14ac:dyDescent="0.3">
      <c r="A376" s="37" t="s">
        <v>1449</v>
      </c>
      <c r="B376" s="2">
        <f>'E. Alkali basalt FC 10kbar'!A54</f>
        <v>48</v>
      </c>
      <c r="C376" s="2">
        <f>'E. Alkali basalt FC 10kbar'!C54</f>
        <v>1352</v>
      </c>
      <c r="D376" s="2">
        <f>'E. Alkali basalt FC 10kbar'!D54</f>
        <v>10000</v>
      </c>
      <c r="E376" s="5">
        <f>'B. LLD classification'!EA420</f>
        <v>2.9168248104117418</v>
      </c>
      <c r="F376" s="5">
        <f>'E. Alkali basalt FC 10kbar'!L54</f>
        <v>0.970472</v>
      </c>
      <c r="G376" s="6">
        <f>'E. Alkali basalt FC 10kbar'!N54</f>
        <v>100</v>
      </c>
      <c r="H376" s="7">
        <f t="shared" si="71"/>
        <v>0</v>
      </c>
      <c r="I376" s="8">
        <f>'E. Alkali basalt FC 10kbar'!R54</f>
        <v>45.155484000000001</v>
      </c>
      <c r="J376" s="9">
        <f>'E. Alkali basalt FC 10kbar'!S54</f>
        <v>3.89961</v>
      </c>
      <c r="K376" s="9">
        <f>'E. Alkali basalt FC 10kbar'!T54</f>
        <v>11.528847000000001</v>
      </c>
      <c r="L376" s="9">
        <f>'E. Alkali basalt FC 10kbar'!U54</f>
        <v>3.0596939999999999</v>
      </c>
      <c r="M376" s="9">
        <f>'E. Alkali basalt FC 10kbar'!V54</f>
        <v>8.7291270000000001</v>
      </c>
      <c r="N376" s="9">
        <f>'E. Alkali basalt FC 10kbar'!W54</f>
        <v>0.169983</v>
      </c>
      <c r="O376" s="9">
        <f>'E. Alkali basalt FC 10kbar'!X54</f>
        <v>8.7191279999999995</v>
      </c>
      <c r="P376" s="9">
        <f>'E. Alkali basalt FC 10kbar'!Y54</f>
        <v>13.538646</v>
      </c>
      <c r="Q376" s="9">
        <f>'E. Alkali basalt FC 10kbar'!Z54</f>
        <v>2.6497350000000002</v>
      </c>
      <c r="R376" s="9">
        <f>'E. Alkali basalt FC 10kbar'!AA54</f>
        <v>0.76992300000000002</v>
      </c>
      <c r="S376" s="9">
        <f>'E. Alkali basalt FC 10kbar'!AB54</f>
        <v>0.85991399999999996</v>
      </c>
      <c r="T376" s="9">
        <f>'E. Alkali basalt FC 10kbar'!AC54</f>
        <v>0.91990799999999995</v>
      </c>
      <c r="U376" s="10"/>
      <c r="V376" s="5">
        <f>'E. Alkali basalt FC 10kbar'!AH54</f>
        <v>0</v>
      </c>
      <c r="W376" s="5"/>
      <c r="X376" s="5"/>
      <c r="Y376" s="5"/>
      <c r="Z376" s="5"/>
      <c r="AA376" s="5"/>
      <c r="AB376" s="5">
        <f>'E. Alkali basalt FC 10kbar'!AI54</f>
        <v>0</v>
      </c>
      <c r="AC376" s="5">
        <f>'E. Alkali basalt FC 10kbar'!AJ54</f>
        <v>0</v>
      </c>
      <c r="AD376" s="10"/>
      <c r="AE376" s="5">
        <f>'E. Alkali basalt FC 10kbar'!AK54</f>
        <v>0</v>
      </c>
      <c r="AF376" s="5"/>
      <c r="AG376" s="5"/>
      <c r="AH376" s="5"/>
      <c r="AI376" s="5"/>
      <c r="AJ376" s="5"/>
      <c r="AK376" s="5">
        <f>'E. Alkali basalt FC 10kbar'!AL54</f>
        <v>0</v>
      </c>
      <c r="AL376" s="5">
        <f>'E. Alkali basalt FC 10kbar'!AM54</f>
        <v>0</v>
      </c>
      <c r="AM376" s="10"/>
      <c r="AN376" s="5">
        <f t="shared" si="67"/>
        <v>0</v>
      </c>
      <c r="AO376" s="5"/>
      <c r="AP376" s="5"/>
      <c r="AQ376" s="5"/>
      <c r="AR376" s="5"/>
      <c r="AS376" s="5"/>
      <c r="AT376" s="5">
        <f t="shared" si="68"/>
        <v>0</v>
      </c>
      <c r="AU376" s="5">
        <f t="shared" si="69"/>
        <v>0</v>
      </c>
      <c r="AV376" s="10">
        <f t="shared" si="70"/>
        <v>100</v>
      </c>
      <c r="AW376" s="48">
        <f t="shared" si="66"/>
        <v>100</v>
      </c>
    </row>
    <row r="377" spans="1:49" x14ac:dyDescent="0.3">
      <c r="A377" s="37" t="s">
        <v>1449</v>
      </c>
      <c r="B377" s="2">
        <f>'E. Alkali basalt FC 10kbar'!A55</f>
        <v>49</v>
      </c>
      <c r="C377" s="2">
        <f>'E. Alkali basalt FC 10kbar'!C55</f>
        <v>1351</v>
      </c>
      <c r="D377" s="2">
        <f>'E. Alkali basalt FC 10kbar'!D55</f>
        <v>10000</v>
      </c>
      <c r="E377" s="5">
        <f>'B. LLD classification'!EA421</f>
        <v>2.9172219010351026</v>
      </c>
      <c r="F377" s="5">
        <f>'E. Alkali basalt FC 10kbar'!L55</f>
        <v>0.973526</v>
      </c>
      <c r="G377" s="6">
        <f>'E. Alkali basalt FC 10kbar'!N55</f>
        <v>100</v>
      </c>
      <c r="H377" s="7">
        <f t="shared" si="71"/>
        <v>0</v>
      </c>
      <c r="I377" s="8">
        <f>'E. Alkali basalt FC 10kbar'!R55</f>
        <v>45.155484000000001</v>
      </c>
      <c r="J377" s="9">
        <f>'E. Alkali basalt FC 10kbar'!S55</f>
        <v>3.89961</v>
      </c>
      <c r="K377" s="9">
        <f>'E. Alkali basalt FC 10kbar'!T55</f>
        <v>11.528847000000001</v>
      </c>
      <c r="L377" s="9">
        <f>'E. Alkali basalt FC 10kbar'!U55</f>
        <v>3.0596939999999999</v>
      </c>
      <c r="M377" s="9">
        <f>'E. Alkali basalt FC 10kbar'!V55</f>
        <v>8.7291270000000001</v>
      </c>
      <c r="N377" s="9">
        <f>'E. Alkali basalt FC 10kbar'!W55</f>
        <v>0.169983</v>
      </c>
      <c r="O377" s="9">
        <f>'E. Alkali basalt FC 10kbar'!X55</f>
        <v>8.7191279999999995</v>
      </c>
      <c r="P377" s="9">
        <f>'E. Alkali basalt FC 10kbar'!Y55</f>
        <v>13.538646</v>
      </c>
      <c r="Q377" s="9">
        <f>'E. Alkali basalt FC 10kbar'!Z55</f>
        <v>2.6497350000000002</v>
      </c>
      <c r="R377" s="9">
        <f>'E. Alkali basalt FC 10kbar'!AA55</f>
        <v>0.76992300000000002</v>
      </c>
      <c r="S377" s="9">
        <f>'E. Alkali basalt FC 10kbar'!AB55</f>
        <v>0.85991399999999996</v>
      </c>
      <c r="T377" s="9">
        <f>'E. Alkali basalt FC 10kbar'!AC55</f>
        <v>0.91990799999999995</v>
      </c>
      <c r="U377" s="10"/>
      <c r="V377" s="5">
        <f>'E. Alkali basalt FC 10kbar'!AH55</f>
        <v>0</v>
      </c>
      <c r="W377" s="5"/>
      <c r="X377" s="5"/>
      <c r="Y377" s="5"/>
      <c r="Z377" s="5"/>
      <c r="AA377" s="5"/>
      <c r="AB377" s="5">
        <f>'E. Alkali basalt FC 10kbar'!AI55</f>
        <v>0</v>
      </c>
      <c r="AC377" s="5">
        <f>'E. Alkali basalt FC 10kbar'!AJ55</f>
        <v>0</v>
      </c>
      <c r="AD377" s="10"/>
      <c r="AE377" s="5">
        <f>'E. Alkali basalt FC 10kbar'!AK55</f>
        <v>0</v>
      </c>
      <c r="AF377" s="5"/>
      <c r="AG377" s="5"/>
      <c r="AH377" s="5"/>
      <c r="AI377" s="5"/>
      <c r="AJ377" s="5"/>
      <c r="AK377" s="5">
        <f>'E. Alkali basalt FC 10kbar'!AL55</f>
        <v>0</v>
      </c>
      <c r="AL377" s="5">
        <f>'E. Alkali basalt FC 10kbar'!AM55</f>
        <v>0</v>
      </c>
      <c r="AM377" s="10"/>
      <c r="AN377" s="5">
        <f t="shared" si="67"/>
        <v>0</v>
      </c>
      <c r="AO377" s="5"/>
      <c r="AP377" s="5"/>
      <c r="AQ377" s="5"/>
      <c r="AR377" s="5"/>
      <c r="AS377" s="5"/>
      <c r="AT377" s="5">
        <f t="shared" si="68"/>
        <v>0</v>
      </c>
      <c r="AU377" s="5">
        <f t="shared" si="69"/>
        <v>0</v>
      </c>
      <c r="AV377" s="10">
        <f t="shared" si="70"/>
        <v>100</v>
      </c>
      <c r="AW377" s="48">
        <f t="shared" si="66"/>
        <v>100</v>
      </c>
    </row>
    <row r="378" spans="1:49" x14ac:dyDescent="0.3">
      <c r="A378" s="37" t="s">
        <v>1449</v>
      </c>
      <c r="B378" s="2">
        <f>'E. Alkali basalt FC 10kbar'!A56</f>
        <v>50</v>
      </c>
      <c r="C378" s="2">
        <f>'E. Alkali basalt FC 10kbar'!C56</f>
        <v>1350</v>
      </c>
      <c r="D378" s="2">
        <f>'E. Alkali basalt FC 10kbar'!D56</f>
        <v>10000</v>
      </c>
      <c r="E378" s="5">
        <f>'B. LLD classification'!EA422</f>
        <v>2.9176191961238507</v>
      </c>
      <c r="F378" s="5">
        <f>'E. Alkali basalt FC 10kbar'!L56</f>
        <v>0.97658299999999998</v>
      </c>
      <c r="G378" s="6">
        <f>'E. Alkali basalt FC 10kbar'!N56</f>
        <v>100</v>
      </c>
      <c r="H378" s="7">
        <f t="shared" si="71"/>
        <v>0</v>
      </c>
      <c r="I378" s="8">
        <f>'E. Alkali basalt FC 10kbar'!R56</f>
        <v>45.155484000000001</v>
      </c>
      <c r="J378" s="9">
        <f>'E. Alkali basalt FC 10kbar'!S56</f>
        <v>3.89961</v>
      </c>
      <c r="K378" s="9">
        <f>'E. Alkali basalt FC 10kbar'!T56</f>
        <v>11.528847000000001</v>
      </c>
      <c r="L378" s="9">
        <f>'E. Alkali basalt FC 10kbar'!U56</f>
        <v>3.0596939999999999</v>
      </c>
      <c r="M378" s="9">
        <f>'E. Alkali basalt FC 10kbar'!V56</f>
        <v>8.7291270000000001</v>
      </c>
      <c r="N378" s="9">
        <f>'E. Alkali basalt FC 10kbar'!W56</f>
        <v>0.169983</v>
      </c>
      <c r="O378" s="9">
        <f>'E. Alkali basalt FC 10kbar'!X56</f>
        <v>8.7191279999999995</v>
      </c>
      <c r="P378" s="9">
        <f>'E. Alkali basalt FC 10kbar'!Y56</f>
        <v>13.538646</v>
      </c>
      <c r="Q378" s="9">
        <f>'E. Alkali basalt FC 10kbar'!Z56</f>
        <v>2.6497350000000002</v>
      </c>
      <c r="R378" s="9">
        <f>'E. Alkali basalt FC 10kbar'!AA56</f>
        <v>0.76992300000000002</v>
      </c>
      <c r="S378" s="9">
        <f>'E. Alkali basalt FC 10kbar'!AB56</f>
        <v>0.85991399999999996</v>
      </c>
      <c r="T378" s="9">
        <f>'E. Alkali basalt FC 10kbar'!AC56</f>
        <v>0.91990799999999995</v>
      </c>
      <c r="U378" s="10"/>
      <c r="V378" s="5">
        <f>'E. Alkali basalt FC 10kbar'!AH56</f>
        <v>0</v>
      </c>
      <c r="W378" s="5"/>
      <c r="X378" s="5"/>
      <c r="Y378" s="5"/>
      <c r="Z378" s="5"/>
      <c r="AA378" s="5"/>
      <c r="AB378" s="5">
        <f>'E. Alkali basalt FC 10kbar'!AI56</f>
        <v>0</v>
      </c>
      <c r="AC378" s="5">
        <f>'E. Alkali basalt FC 10kbar'!AJ56</f>
        <v>0</v>
      </c>
      <c r="AD378" s="10"/>
      <c r="AE378" s="5">
        <f>'E. Alkali basalt FC 10kbar'!AK56</f>
        <v>0</v>
      </c>
      <c r="AF378" s="5"/>
      <c r="AG378" s="5"/>
      <c r="AH378" s="5"/>
      <c r="AI378" s="5"/>
      <c r="AJ378" s="5"/>
      <c r="AK378" s="5">
        <f>'E. Alkali basalt FC 10kbar'!AL56</f>
        <v>0</v>
      </c>
      <c r="AL378" s="5">
        <f>'E. Alkali basalt FC 10kbar'!AM56</f>
        <v>0</v>
      </c>
      <c r="AM378" s="10"/>
      <c r="AN378" s="5">
        <f t="shared" si="67"/>
        <v>0</v>
      </c>
      <c r="AO378" s="5"/>
      <c r="AP378" s="5"/>
      <c r="AQ378" s="5"/>
      <c r="AR378" s="5"/>
      <c r="AS378" s="5"/>
      <c r="AT378" s="5">
        <f t="shared" si="68"/>
        <v>0</v>
      </c>
      <c r="AU378" s="5">
        <f t="shared" si="69"/>
        <v>0</v>
      </c>
      <c r="AV378" s="10">
        <f t="shared" si="70"/>
        <v>100</v>
      </c>
      <c r="AW378" s="48">
        <f t="shared" si="66"/>
        <v>100</v>
      </c>
    </row>
    <row r="379" spans="1:49" x14ac:dyDescent="0.3">
      <c r="A379" s="37" t="s">
        <v>1449</v>
      </c>
      <c r="B379" s="2">
        <f>'E. Alkali basalt FC 10kbar'!A57</f>
        <v>51</v>
      </c>
      <c r="C379" s="2">
        <f>'E. Alkali basalt FC 10kbar'!C57</f>
        <v>1349</v>
      </c>
      <c r="D379" s="2">
        <f>'E. Alkali basalt FC 10kbar'!D57</f>
        <v>10000</v>
      </c>
      <c r="E379" s="5">
        <f>'B. LLD classification'!EA423</f>
        <v>2.9180166958427818</v>
      </c>
      <c r="F379" s="5">
        <f>'E. Alkali basalt FC 10kbar'!L57</f>
        <v>0.97964300000000004</v>
      </c>
      <c r="G379" s="6">
        <f>'E. Alkali basalt FC 10kbar'!N57</f>
        <v>100</v>
      </c>
      <c r="H379" s="7">
        <f t="shared" si="71"/>
        <v>0</v>
      </c>
      <c r="I379" s="8">
        <f>'E. Alkali basalt FC 10kbar'!R57</f>
        <v>45.155484000000001</v>
      </c>
      <c r="J379" s="9">
        <f>'E. Alkali basalt FC 10kbar'!S57</f>
        <v>3.89961</v>
      </c>
      <c r="K379" s="9">
        <f>'E. Alkali basalt FC 10kbar'!T57</f>
        <v>11.528847000000001</v>
      </c>
      <c r="L379" s="9">
        <f>'E. Alkali basalt FC 10kbar'!U57</f>
        <v>3.0596939999999999</v>
      </c>
      <c r="M379" s="9">
        <f>'E. Alkali basalt FC 10kbar'!V57</f>
        <v>8.7291270000000001</v>
      </c>
      <c r="N379" s="9">
        <f>'E. Alkali basalt FC 10kbar'!W57</f>
        <v>0.169983</v>
      </c>
      <c r="O379" s="9">
        <f>'E. Alkali basalt FC 10kbar'!X57</f>
        <v>8.7191279999999995</v>
      </c>
      <c r="P379" s="9">
        <f>'E. Alkali basalt FC 10kbar'!Y57</f>
        <v>13.538646</v>
      </c>
      <c r="Q379" s="9">
        <f>'E. Alkali basalt FC 10kbar'!Z57</f>
        <v>2.6497350000000002</v>
      </c>
      <c r="R379" s="9">
        <f>'E. Alkali basalt FC 10kbar'!AA57</f>
        <v>0.76992300000000002</v>
      </c>
      <c r="S379" s="9">
        <f>'E. Alkali basalt FC 10kbar'!AB57</f>
        <v>0.85991399999999996</v>
      </c>
      <c r="T379" s="9">
        <f>'E. Alkali basalt FC 10kbar'!AC57</f>
        <v>0.91990799999999995</v>
      </c>
      <c r="U379" s="10"/>
      <c r="V379" s="5">
        <f>'E. Alkali basalt FC 10kbar'!AH57</f>
        <v>0</v>
      </c>
      <c r="W379" s="5"/>
      <c r="X379" s="5"/>
      <c r="Y379" s="5"/>
      <c r="Z379" s="5"/>
      <c r="AA379" s="5"/>
      <c r="AB379" s="5">
        <f>'E. Alkali basalt FC 10kbar'!AI57</f>
        <v>0</v>
      </c>
      <c r="AC379" s="5">
        <f>'E. Alkali basalt FC 10kbar'!AJ57</f>
        <v>0</v>
      </c>
      <c r="AD379" s="10"/>
      <c r="AE379" s="5">
        <f>'E. Alkali basalt FC 10kbar'!AK57</f>
        <v>0</v>
      </c>
      <c r="AF379" s="5"/>
      <c r="AG379" s="5"/>
      <c r="AH379" s="5"/>
      <c r="AI379" s="5"/>
      <c r="AJ379" s="5"/>
      <c r="AK379" s="5">
        <f>'E. Alkali basalt FC 10kbar'!AL57</f>
        <v>0</v>
      </c>
      <c r="AL379" s="5">
        <f>'E. Alkali basalt FC 10kbar'!AM57</f>
        <v>0</v>
      </c>
      <c r="AM379" s="10"/>
      <c r="AN379" s="5">
        <f t="shared" si="67"/>
        <v>0</v>
      </c>
      <c r="AO379" s="5"/>
      <c r="AP379" s="5"/>
      <c r="AQ379" s="5"/>
      <c r="AR379" s="5"/>
      <c r="AS379" s="5"/>
      <c r="AT379" s="5">
        <f t="shared" si="68"/>
        <v>0</v>
      </c>
      <c r="AU379" s="5">
        <f t="shared" si="69"/>
        <v>0</v>
      </c>
      <c r="AV379" s="10">
        <f t="shared" si="70"/>
        <v>100</v>
      </c>
      <c r="AW379" s="48">
        <f t="shared" si="66"/>
        <v>100</v>
      </c>
    </row>
    <row r="380" spans="1:49" x14ac:dyDescent="0.3">
      <c r="A380" s="37" t="s">
        <v>1449</v>
      </c>
      <c r="B380" s="2">
        <f>'E. Alkali basalt FC 10kbar'!A58</f>
        <v>52</v>
      </c>
      <c r="C380" s="2">
        <f>'E. Alkali basalt FC 10kbar'!C58</f>
        <v>1348</v>
      </c>
      <c r="D380" s="2">
        <f>'E. Alkali basalt FC 10kbar'!D58</f>
        <v>10000</v>
      </c>
      <c r="E380" s="5">
        <f>'B. LLD classification'!EA424</f>
        <v>2.9184144003568795</v>
      </c>
      <c r="F380" s="5">
        <f>'E. Alkali basalt FC 10kbar'!L58</f>
        <v>0.98270800000000003</v>
      </c>
      <c r="G380" s="6">
        <f>'E. Alkali basalt FC 10kbar'!N58</f>
        <v>100</v>
      </c>
      <c r="H380" s="7">
        <f t="shared" si="71"/>
        <v>0</v>
      </c>
      <c r="I380" s="8">
        <f>'E. Alkali basalt FC 10kbar'!R58</f>
        <v>45.155484000000001</v>
      </c>
      <c r="J380" s="9">
        <f>'E. Alkali basalt FC 10kbar'!S58</f>
        <v>3.89961</v>
      </c>
      <c r="K380" s="9">
        <f>'E. Alkali basalt FC 10kbar'!T58</f>
        <v>11.528847000000001</v>
      </c>
      <c r="L380" s="9">
        <f>'E. Alkali basalt FC 10kbar'!U58</f>
        <v>3.0596939999999999</v>
      </c>
      <c r="M380" s="9">
        <f>'E. Alkali basalt FC 10kbar'!V58</f>
        <v>8.7291270000000001</v>
      </c>
      <c r="N380" s="9">
        <f>'E. Alkali basalt FC 10kbar'!W58</f>
        <v>0.169983</v>
      </c>
      <c r="O380" s="9">
        <f>'E. Alkali basalt FC 10kbar'!X58</f>
        <v>8.7191279999999995</v>
      </c>
      <c r="P380" s="9">
        <f>'E. Alkali basalt FC 10kbar'!Y58</f>
        <v>13.538646</v>
      </c>
      <c r="Q380" s="9">
        <f>'E. Alkali basalt FC 10kbar'!Z58</f>
        <v>2.6497350000000002</v>
      </c>
      <c r="R380" s="9">
        <f>'E. Alkali basalt FC 10kbar'!AA58</f>
        <v>0.76992300000000002</v>
      </c>
      <c r="S380" s="9">
        <f>'E. Alkali basalt FC 10kbar'!AB58</f>
        <v>0.85991399999999996</v>
      </c>
      <c r="T380" s="9">
        <f>'E. Alkali basalt FC 10kbar'!AC58</f>
        <v>0.91990799999999995</v>
      </c>
      <c r="U380" s="10"/>
      <c r="V380" s="5">
        <f>'E. Alkali basalt FC 10kbar'!AH58</f>
        <v>0</v>
      </c>
      <c r="W380" s="5"/>
      <c r="X380" s="5"/>
      <c r="Y380" s="5"/>
      <c r="Z380" s="5"/>
      <c r="AA380" s="5"/>
      <c r="AB380" s="5">
        <f>'E. Alkali basalt FC 10kbar'!AI58</f>
        <v>0</v>
      </c>
      <c r="AC380" s="5">
        <f>'E. Alkali basalt FC 10kbar'!AJ58</f>
        <v>0</v>
      </c>
      <c r="AD380" s="10"/>
      <c r="AE380" s="5">
        <f>'E. Alkali basalt FC 10kbar'!AK58</f>
        <v>0</v>
      </c>
      <c r="AF380" s="5"/>
      <c r="AG380" s="5"/>
      <c r="AH380" s="5"/>
      <c r="AI380" s="5"/>
      <c r="AJ380" s="5"/>
      <c r="AK380" s="5">
        <f>'E. Alkali basalt FC 10kbar'!AL58</f>
        <v>0</v>
      </c>
      <c r="AL380" s="5">
        <f>'E. Alkali basalt FC 10kbar'!AM58</f>
        <v>0</v>
      </c>
      <c r="AM380" s="10"/>
      <c r="AN380" s="5">
        <f t="shared" si="67"/>
        <v>0</v>
      </c>
      <c r="AO380" s="5"/>
      <c r="AP380" s="5"/>
      <c r="AQ380" s="5"/>
      <c r="AR380" s="5"/>
      <c r="AS380" s="5"/>
      <c r="AT380" s="5">
        <f t="shared" si="68"/>
        <v>0</v>
      </c>
      <c r="AU380" s="5">
        <f t="shared" si="69"/>
        <v>0</v>
      </c>
      <c r="AV380" s="10">
        <f t="shared" si="70"/>
        <v>100</v>
      </c>
      <c r="AW380" s="48">
        <f t="shared" si="66"/>
        <v>100</v>
      </c>
    </row>
    <row r="381" spans="1:49" x14ac:dyDescent="0.3">
      <c r="A381" s="37" t="s">
        <v>1449</v>
      </c>
      <c r="B381" s="2">
        <f>'E. Alkali basalt FC 10kbar'!A59</f>
        <v>53</v>
      </c>
      <c r="C381" s="2">
        <f>'E. Alkali basalt FC 10kbar'!C59</f>
        <v>1347</v>
      </c>
      <c r="D381" s="2">
        <f>'E. Alkali basalt FC 10kbar'!D59</f>
        <v>10000</v>
      </c>
      <c r="E381" s="5">
        <f>'B. LLD classification'!EA425</f>
        <v>2.9188123098313126</v>
      </c>
      <c r="F381" s="5">
        <f>'E. Alkali basalt FC 10kbar'!L59</f>
        <v>0.98577599999999999</v>
      </c>
      <c r="G381" s="6">
        <f>'E. Alkali basalt FC 10kbar'!N59</f>
        <v>100</v>
      </c>
      <c r="H381" s="7">
        <f t="shared" si="71"/>
        <v>0</v>
      </c>
      <c r="I381" s="8">
        <f>'E. Alkali basalt FC 10kbar'!R59</f>
        <v>45.155484000000001</v>
      </c>
      <c r="J381" s="9">
        <f>'E. Alkali basalt FC 10kbar'!S59</f>
        <v>3.89961</v>
      </c>
      <c r="K381" s="9">
        <f>'E. Alkali basalt FC 10kbar'!T59</f>
        <v>11.528847000000001</v>
      </c>
      <c r="L381" s="9">
        <f>'E. Alkali basalt FC 10kbar'!U59</f>
        <v>3.0596939999999999</v>
      </c>
      <c r="M381" s="9">
        <f>'E. Alkali basalt FC 10kbar'!V59</f>
        <v>8.7291270000000001</v>
      </c>
      <c r="N381" s="9">
        <f>'E. Alkali basalt FC 10kbar'!W59</f>
        <v>0.169983</v>
      </c>
      <c r="O381" s="9">
        <f>'E. Alkali basalt FC 10kbar'!X59</f>
        <v>8.7191279999999995</v>
      </c>
      <c r="P381" s="9">
        <f>'E. Alkali basalt FC 10kbar'!Y59</f>
        <v>13.538646</v>
      </c>
      <c r="Q381" s="9">
        <f>'E. Alkali basalt FC 10kbar'!Z59</f>
        <v>2.6497350000000002</v>
      </c>
      <c r="R381" s="9">
        <f>'E. Alkali basalt FC 10kbar'!AA59</f>
        <v>0.76992300000000002</v>
      </c>
      <c r="S381" s="9">
        <f>'E. Alkali basalt FC 10kbar'!AB59</f>
        <v>0.85991399999999996</v>
      </c>
      <c r="T381" s="9">
        <f>'E. Alkali basalt FC 10kbar'!AC59</f>
        <v>0.91990799999999995</v>
      </c>
      <c r="U381" s="10"/>
      <c r="V381" s="5">
        <f>'E. Alkali basalt FC 10kbar'!AH59</f>
        <v>0</v>
      </c>
      <c r="W381" s="5"/>
      <c r="X381" s="5"/>
      <c r="Y381" s="5"/>
      <c r="Z381" s="5"/>
      <c r="AA381" s="5"/>
      <c r="AB381" s="5">
        <f>'E. Alkali basalt FC 10kbar'!AI59</f>
        <v>0</v>
      </c>
      <c r="AC381" s="5">
        <f>'E. Alkali basalt FC 10kbar'!AJ59</f>
        <v>0</v>
      </c>
      <c r="AD381" s="10"/>
      <c r="AE381" s="5">
        <f>'E. Alkali basalt FC 10kbar'!AK59</f>
        <v>0</v>
      </c>
      <c r="AF381" s="5"/>
      <c r="AG381" s="5"/>
      <c r="AH381" s="5"/>
      <c r="AI381" s="5"/>
      <c r="AJ381" s="5"/>
      <c r="AK381" s="5">
        <f>'E. Alkali basalt FC 10kbar'!AL59</f>
        <v>0</v>
      </c>
      <c r="AL381" s="5">
        <f>'E. Alkali basalt FC 10kbar'!AM59</f>
        <v>0</v>
      </c>
      <c r="AM381" s="10"/>
      <c r="AN381" s="5">
        <f t="shared" si="67"/>
        <v>0</v>
      </c>
      <c r="AO381" s="5"/>
      <c r="AP381" s="5"/>
      <c r="AQ381" s="5"/>
      <c r="AR381" s="5"/>
      <c r="AS381" s="5"/>
      <c r="AT381" s="5">
        <f t="shared" si="68"/>
        <v>0</v>
      </c>
      <c r="AU381" s="5">
        <f t="shared" si="69"/>
        <v>0</v>
      </c>
      <c r="AV381" s="10">
        <f t="shared" si="70"/>
        <v>100</v>
      </c>
      <c r="AW381" s="48">
        <f t="shared" si="66"/>
        <v>100</v>
      </c>
    </row>
    <row r="382" spans="1:49" x14ac:dyDescent="0.3">
      <c r="A382" s="37" t="s">
        <v>1449</v>
      </c>
      <c r="B382" s="2">
        <f>'E. Alkali basalt FC 10kbar'!A60</f>
        <v>54</v>
      </c>
      <c r="C382" s="2">
        <f>'E. Alkali basalt FC 10kbar'!C60</f>
        <v>1346</v>
      </c>
      <c r="D382" s="2">
        <f>'E. Alkali basalt FC 10kbar'!D60</f>
        <v>10000</v>
      </c>
      <c r="E382" s="5">
        <f>'B. LLD classification'!EA426</f>
        <v>2.9192104244314354</v>
      </c>
      <c r="F382" s="5">
        <f>'E. Alkali basalt FC 10kbar'!L60</f>
        <v>0.98884799999999995</v>
      </c>
      <c r="G382" s="6">
        <f>'E. Alkali basalt FC 10kbar'!N60</f>
        <v>100</v>
      </c>
      <c r="H382" s="7">
        <f t="shared" si="71"/>
        <v>0</v>
      </c>
      <c r="I382" s="8">
        <f>'E. Alkali basalt FC 10kbar'!R60</f>
        <v>45.155484000000001</v>
      </c>
      <c r="J382" s="9">
        <f>'E. Alkali basalt FC 10kbar'!S60</f>
        <v>3.89961</v>
      </c>
      <c r="K382" s="9">
        <f>'E. Alkali basalt FC 10kbar'!T60</f>
        <v>11.528847000000001</v>
      </c>
      <c r="L382" s="9">
        <f>'E. Alkali basalt FC 10kbar'!U60</f>
        <v>3.0596939999999999</v>
      </c>
      <c r="M382" s="9">
        <f>'E. Alkali basalt FC 10kbar'!V60</f>
        <v>8.7291270000000001</v>
      </c>
      <c r="N382" s="9">
        <f>'E. Alkali basalt FC 10kbar'!W60</f>
        <v>0.169983</v>
      </c>
      <c r="O382" s="9">
        <f>'E. Alkali basalt FC 10kbar'!X60</f>
        <v>8.7191279999999995</v>
      </c>
      <c r="P382" s="9">
        <f>'E. Alkali basalt FC 10kbar'!Y60</f>
        <v>13.538646</v>
      </c>
      <c r="Q382" s="9">
        <f>'E. Alkali basalt FC 10kbar'!Z60</f>
        <v>2.6497350000000002</v>
      </c>
      <c r="R382" s="9">
        <f>'E. Alkali basalt FC 10kbar'!AA60</f>
        <v>0.76992300000000002</v>
      </c>
      <c r="S382" s="9">
        <f>'E. Alkali basalt FC 10kbar'!AB60</f>
        <v>0.85991399999999996</v>
      </c>
      <c r="T382" s="9">
        <f>'E. Alkali basalt FC 10kbar'!AC60</f>
        <v>0.91990799999999995</v>
      </c>
      <c r="U382" s="10"/>
      <c r="V382" s="5">
        <f>'E. Alkali basalt FC 10kbar'!AH60</f>
        <v>0</v>
      </c>
      <c r="W382" s="5"/>
      <c r="X382" s="5"/>
      <c r="Y382" s="5"/>
      <c r="Z382" s="5"/>
      <c r="AA382" s="5"/>
      <c r="AB382" s="5">
        <f>'E. Alkali basalt FC 10kbar'!AI60</f>
        <v>0</v>
      </c>
      <c r="AC382" s="5">
        <f>'E. Alkali basalt FC 10kbar'!AJ60</f>
        <v>0</v>
      </c>
      <c r="AD382" s="10"/>
      <c r="AE382" s="5">
        <f>'E. Alkali basalt FC 10kbar'!AK60</f>
        <v>0</v>
      </c>
      <c r="AF382" s="5"/>
      <c r="AG382" s="5"/>
      <c r="AH382" s="5"/>
      <c r="AI382" s="5"/>
      <c r="AJ382" s="5"/>
      <c r="AK382" s="5">
        <f>'E. Alkali basalt FC 10kbar'!AL60</f>
        <v>0</v>
      </c>
      <c r="AL382" s="5">
        <f>'E. Alkali basalt FC 10kbar'!AM60</f>
        <v>0</v>
      </c>
      <c r="AM382" s="10"/>
      <c r="AN382" s="5">
        <f t="shared" si="67"/>
        <v>0</v>
      </c>
      <c r="AO382" s="5"/>
      <c r="AP382" s="5"/>
      <c r="AQ382" s="5"/>
      <c r="AR382" s="5"/>
      <c r="AS382" s="5"/>
      <c r="AT382" s="5">
        <f t="shared" si="68"/>
        <v>0</v>
      </c>
      <c r="AU382" s="5">
        <f t="shared" si="69"/>
        <v>0</v>
      </c>
      <c r="AV382" s="10">
        <f t="shared" si="70"/>
        <v>100</v>
      </c>
      <c r="AW382" s="48">
        <f t="shared" si="66"/>
        <v>100</v>
      </c>
    </row>
    <row r="383" spans="1:49" x14ac:dyDescent="0.3">
      <c r="A383" s="37" t="s">
        <v>1449</v>
      </c>
      <c r="B383" s="2">
        <f>'E. Alkali basalt FC 10kbar'!A61</f>
        <v>55</v>
      </c>
      <c r="C383" s="2">
        <f>'E. Alkali basalt FC 10kbar'!C61</f>
        <v>1345</v>
      </c>
      <c r="D383" s="2">
        <f>'E. Alkali basalt FC 10kbar'!D61</f>
        <v>10000</v>
      </c>
      <c r="E383" s="5">
        <f>'B. LLD classification'!EA427</f>
        <v>2.9196087443227912</v>
      </c>
      <c r="F383" s="5">
        <f>'E. Alkali basalt FC 10kbar'!L61</f>
        <v>0.99192400000000003</v>
      </c>
      <c r="G383" s="6">
        <f>'E. Alkali basalt FC 10kbar'!N61</f>
        <v>100</v>
      </c>
      <c r="H383" s="7">
        <f t="shared" si="71"/>
        <v>0</v>
      </c>
      <c r="I383" s="8">
        <f>'E. Alkali basalt FC 10kbar'!R61</f>
        <v>45.155484000000001</v>
      </c>
      <c r="J383" s="9">
        <f>'E. Alkali basalt FC 10kbar'!S61</f>
        <v>3.89961</v>
      </c>
      <c r="K383" s="9">
        <f>'E. Alkali basalt FC 10kbar'!T61</f>
        <v>11.528847000000001</v>
      </c>
      <c r="L383" s="9">
        <f>'E. Alkali basalt FC 10kbar'!U61</f>
        <v>3.0596939999999999</v>
      </c>
      <c r="M383" s="9">
        <f>'E. Alkali basalt FC 10kbar'!V61</f>
        <v>8.7291270000000001</v>
      </c>
      <c r="N383" s="9">
        <f>'E. Alkali basalt FC 10kbar'!W61</f>
        <v>0.169983</v>
      </c>
      <c r="O383" s="9">
        <f>'E. Alkali basalt FC 10kbar'!X61</f>
        <v>8.7191279999999995</v>
      </c>
      <c r="P383" s="9">
        <f>'E. Alkali basalt FC 10kbar'!Y61</f>
        <v>13.538646</v>
      </c>
      <c r="Q383" s="9">
        <f>'E. Alkali basalt FC 10kbar'!Z61</f>
        <v>2.6497350000000002</v>
      </c>
      <c r="R383" s="9">
        <f>'E. Alkali basalt FC 10kbar'!AA61</f>
        <v>0.76992300000000002</v>
      </c>
      <c r="S383" s="9">
        <f>'E. Alkali basalt FC 10kbar'!AB61</f>
        <v>0.85991399999999996</v>
      </c>
      <c r="T383" s="9">
        <f>'E. Alkali basalt FC 10kbar'!AC61</f>
        <v>0.91990799999999995</v>
      </c>
      <c r="U383" s="10"/>
      <c r="V383" s="5">
        <f>'E. Alkali basalt FC 10kbar'!AH61</f>
        <v>0</v>
      </c>
      <c r="W383" s="5"/>
      <c r="X383" s="5"/>
      <c r="Y383" s="5"/>
      <c r="Z383" s="5"/>
      <c r="AA383" s="5"/>
      <c r="AB383" s="5">
        <f>'E. Alkali basalt FC 10kbar'!AI61</f>
        <v>0</v>
      </c>
      <c r="AC383" s="5">
        <f>'E. Alkali basalt FC 10kbar'!AJ61</f>
        <v>0</v>
      </c>
      <c r="AD383" s="10"/>
      <c r="AE383" s="5">
        <f>'E. Alkali basalt FC 10kbar'!AK61</f>
        <v>0</v>
      </c>
      <c r="AF383" s="5"/>
      <c r="AG383" s="5"/>
      <c r="AH383" s="5"/>
      <c r="AI383" s="5"/>
      <c r="AJ383" s="5"/>
      <c r="AK383" s="5">
        <f>'E. Alkali basalt FC 10kbar'!AL61</f>
        <v>0</v>
      </c>
      <c r="AL383" s="5">
        <f>'E. Alkali basalt FC 10kbar'!AM61</f>
        <v>0</v>
      </c>
      <c r="AM383" s="10"/>
      <c r="AN383" s="5">
        <f t="shared" si="67"/>
        <v>0</v>
      </c>
      <c r="AO383" s="5"/>
      <c r="AP383" s="5"/>
      <c r="AQ383" s="5"/>
      <c r="AR383" s="5"/>
      <c r="AS383" s="5"/>
      <c r="AT383" s="5">
        <f t="shared" si="68"/>
        <v>0</v>
      </c>
      <c r="AU383" s="5">
        <f t="shared" si="69"/>
        <v>0</v>
      </c>
      <c r="AV383" s="10">
        <f t="shared" si="70"/>
        <v>100</v>
      </c>
      <c r="AW383" s="48">
        <f t="shared" si="66"/>
        <v>100</v>
      </c>
    </row>
    <row r="384" spans="1:49" x14ac:dyDescent="0.3">
      <c r="A384" s="37" t="s">
        <v>1449</v>
      </c>
      <c r="B384" s="2">
        <f>'E. Alkali basalt FC 10kbar'!A62</f>
        <v>56</v>
      </c>
      <c r="C384" s="2">
        <f>'E. Alkali basalt FC 10kbar'!C62</f>
        <v>1344</v>
      </c>
      <c r="D384" s="2">
        <f>'E. Alkali basalt FC 10kbar'!D62</f>
        <v>10000</v>
      </c>
      <c r="E384" s="5">
        <f>'B. LLD classification'!EA428</f>
        <v>2.920007269671109</v>
      </c>
      <c r="F384" s="5">
        <f>'E. Alkali basalt FC 10kbar'!L62</f>
        <v>0.99500299999999997</v>
      </c>
      <c r="G384" s="6">
        <f>'E. Alkali basalt FC 10kbar'!N62</f>
        <v>100</v>
      </c>
      <c r="H384" s="7">
        <f t="shared" si="71"/>
        <v>0</v>
      </c>
      <c r="I384" s="8">
        <f>'E. Alkali basalt FC 10kbar'!R62</f>
        <v>45.155484000000001</v>
      </c>
      <c r="J384" s="9">
        <f>'E. Alkali basalt FC 10kbar'!S62</f>
        <v>3.89961</v>
      </c>
      <c r="K384" s="9">
        <f>'E. Alkali basalt FC 10kbar'!T62</f>
        <v>11.528847000000001</v>
      </c>
      <c r="L384" s="9">
        <f>'E. Alkali basalt FC 10kbar'!U62</f>
        <v>3.0596939999999999</v>
      </c>
      <c r="M384" s="9">
        <f>'E. Alkali basalt FC 10kbar'!V62</f>
        <v>8.7291270000000001</v>
      </c>
      <c r="N384" s="9">
        <f>'E. Alkali basalt FC 10kbar'!W62</f>
        <v>0.169983</v>
      </c>
      <c r="O384" s="9">
        <f>'E. Alkali basalt FC 10kbar'!X62</f>
        <v>8.7191279999999995</v>
      </c>
      <c r="P384" s="9">
        <f>'E. Alkali basalt FC 10kbar'!Y62</f>
        <v>13.538646</v>
      </c>
      <c r="Q384" s="9">
        <f>'E. Alkali basalt FC 10kbar'!Z62</f>
        <v>2.6497350000000002</v>
      </c>
      <c r="R384" s="9">
        <f>'E. Alkali basalt FC 10kbar'!AA62</f>
        <v>0.76992300000000002</v>
      </c>
      <c r="S384" s="9">
        <f>'E. Alkali basalt FC 10kbar'!AB62</f>
        <v>0.85991399999999996</v>
      </c>
      <c r="T384" s="9">
        <f>'E. Alkali basalt FC 10kbar'!AC62</f>
        <v>0.91990799999999995</v>
      </c>
      <c r="U384" s="10"/>
      <c r="V384" s="5">
        <f>'E. Alkali basalt FC 10kbar'!AH62</f>
        <v>0</v>
      </c>
      <c r="W384" s="5"/>
      <c r="X384" s="5"/>
      <c r="Y384" s="5"/>
      <c r="Z384" s="5"/>
      <c r="AA384" s="5"/>
      <c r="AB384" s="5">
        <f>'E. Alkali basalt FC 10kbar'!AI62</f>
        <v>0</v>
      </c>
      <c r="AC384" s="5">
        <f>'E. Alkali basalt FC 10kbar'!AJ62</f>
        <v>0</v>
      </c>
      <c r="AD384" s="10"/>
      <c r="AE384" s="5">
        <f>'E. Alkali basalt FC 10kbar'!AK62</f>
        <v>0</v>
      </c>
      <c r="AF384" s="5"/>
      <c r="AG384" s="5"/>
      <c r="AH384" s="5"/>
      <c r="AI384" s="5"/>
      <c r="AJ384" s="5"/>
      <c r="AK384" s="5">
        <f>'E. Alkali basalt FC 10kbar'!AL62</f>
        <v>0</v>
      </c>
      <c r="AL384" s="5">
        <f>'E. Alkali basalt FC 10kbar'!AM62</f>
        <v>0</v>
      </c>
      <c r="AM384" s="10"/>
      <c r="AN384" s="5">
        <f t="shared" si="67"/>
        <v>0</v>
      </c>
      <c r="AO384" s="5"/>
      <c r="AP384" s="5"/>
      <c r="AQ384" s="5"/>
      <c r="AR384" s="5"/>
      <c r="AS384" s="5"/>
      <c r="AT384" s="5">
        <f t="shared" si="68"/>
        <v>0</v>
      </c>
      <c r="AU384" s="5">
        <f t="shared" si="69"/>
        <v>0</v>
      </c>
      <c r="AV384" s="10">
        <f t="shared" si="70"/>
        <v>100</v>
      </c>
      <c r="AW384" s="48">
        <f t="shared" si="66"/>
        <v>100</v>
      </c>
    </row>
    <row r="385" spans="1:49" x14ac:dyDescent="0.3">
      <c r="A385" s="37" t="s">
        <v>1449</v>
      </c>
      <c r="B385" s="2">
        <f>'E. Alkali basalt FC 10kbar'!A63</f>
        <v>57</v>
      </c>
      <c r="C385" s="2">
        <f>'E. Alkali basalt FC 10kbar'!C63</f>
        <v>1343</v>
      </c>
      <c r="D385" s="2">
        <f>'E. Alkali basalt FC 10kbar'!D63</f>
        <v>10000</v>
      </c>
      <c r="E385" s="5">
        <f>'B. LLD classification'!EA429</f>
        <v>2.9204060006423056</v>
      </c>
      <c r="F385" s="5">
        <f>'E. Alkali basalt FC 10kbar'!L63</f>
        <v>0.99808699999999995</v>
      </c>
      <c r="G385" s="6">
        <f>'E. Alkali basalt FC 10kbar'!N63</f>
        <v>100</v>
      </c>
      <c r="H385" s="7">
        <f t="shared" si="71"/>
        <v>0</v>
      </c>
      <c r="I385" s="8">
        <f>'E. Alkali basalt FC 10kbar'!R63</f>
        <v>45.155484000000001</v>
      </c>
      <c r="J385" s="9">
        <f>'E. Alkali basalt FC 10kbar'!S63</f>
        <v>3.89961</v>
      </c>
      <c r="K385" s="9">
        <f>'E. Alkali basalt FC 10kbar'!T63</f>
        <v>11.528847000000001</v>
      </c>
      <c r="L385" s="9">
        <f>'E. Alkali basalt FC 10kbar'!U63</f>
        <v>3.0596939999999999</v>
      </c>
      <c r="M385" s="9">
        <f>'E. Alkali basalt FC 10kbar'!V63</f>
        <v>8.7291270000000001</v>
      </c>
      <c r="N385" s="9">
        <f>'E. Alkali basalt FC 10kbar'!W63</f>
        <v>0.169983</v>
      </c>
      <c r="O385" s="9">
        <f>'E. Alkali basalt FC 10kbar'!X63</f>
        <v>8.7191279999999995</v>
      </c>
      <c r="P385" s="9">
        <f>'E. Alkali basalt FC 10kbar'!Y63</f>
        <v>13.538646</v>
      </c>
      <c r="Q385" s="9">
        <f>'E. Alkali basalt FC 10kbar'!Z63</f>
        <v>2.6497350000000002</v>
      </c>
      <c r="R385" s="9">
        <f>'E. Alkali basalt FC 10kbar'!AA63</f>
        <v>0.76992300000000002</v>
      </c>
      <c r="S385" s="9">
        <f>'E. Alkali basalt FC 10kbar'!AB63</f>
        <v>0.85991399999999996</v>
      </c>
      <c r="T385" s="9">
        <f>'E. Alkali basalt FC 10kbar'!AC63</f>
        <v>0.91990799999999995</v>
      </c>
      <c r="U385" s="10"/>
      <c r="V385" s="5">
        <f>'E. Alkali basalt FC 10kbar'!AH63</f>
        <v>0</v>
      </c>
      <c r="W385" s="5"/>
      <c r="X385" s="5"/>
      <c r="Y385" s="5"/>
      <c r="Z385" s="5"/>
      <c r="AA385" s="5"/>
      <c r="AB385" s="5">
        <f>'E. Alkali basalt FC 10kbar'!AI63</f>
        <v>0</v>
      </c>
      <c r="AC385" s="5">
        <f>'E. Alkali basalt FC 10kbar'!AJ63</f>
        <v>0</v>
      </c>
      <c r="AD385" s="10"/>
      <c r="AE385" s="5">
        <f>'E. Alkali basalt FC 10kbar'!AK63</f>
        <v>0</v>
      </c>
      <c r="AF385" s="5"/>
      <c r="AG385" s="5"/>
      <c r="AH385" s="5"/>
      <c r="AI385" s="5"/>
      <c r="AJ385" s="5"/>
      <c r="AK385" s="5">
        <f>'E. Alkali basalt FC 10kbar'!AL63</f>
        <v>0</v>
      </c>
      <c r="AL385" s="5">
        <f>'E. Alkali basalt FC 10kbar'!AM63</f>
        <v>0</v>
      </c>
      <c r="AM385" s="10"/>
      <c r="AN385" s="5">
        <f t="shared" si="67"/>
        <v>0</v>
      </c>
      <c r="AO385" s="5"/>
      <c r="AP385" s="5"/>
      <c r="AQ385" s="5"/>
      <c r="AR385" s="5"/>
      <c r="AS385" s="5"/>
      <c r="AT385" s="5">
        <f t="shared" si="68"/>
        <v>0</v>
      </c>
      <c r="AU385" s="5">
        <f t="shared" si="69"/>
        <v>0</v>
      </c>
      <c r="AV385" s="10">
        <f t="shared" si="70"/>
        <v>100</v>
      </c>
      <c r="AW385" s="48">
        <f t="shared" si="66"/>
        <v>100</v>
      </c>
    </row>
    <row r="386" spans="1:49" x14ac:dyDescent="0.3">
      <c r="A386" s="37" t="s">
        <v>1449</v>
      </c>
      <c r="B386" s="2">
        <f>'E. Alkali basalt FC 10kbar'!A64</f>
        <v>58</v>
      </c>
      <c r="C386" s="2">
        <f>'E. Alkali basalt FC 10kbar'!C64</f>
        <v>1342</v>
      </c>
      <c r="D386" s="2">
        <f>'E. Alkali basalt FC 10kbar'!D64</f>
        <v>10000</v>
      </c>
      <c r="E386" s="5">
        <f>'B. LLD classification'!EA430</f>
        <v>2.920804937402484</v>
      </c>
      <c r="F386" s="5">
        <f>'E. Alkali basalt FC 10kbar'!L64</f>
        <v>1.001174</v>
      </c>
      <c r="G386" s="6">
        <f>'E. Alkali basalt FC 10kbar'!N64</f>
        <v>100</v>
      </c>
      <c r="H386" s="7">
        <f t="shared" si="71"/>
        <v>0</v>
      </c>
      <c r="I386" s="8">
        <f>'E. Alkali basalt FC 10kbar'!R64</f>
        <v>45.155484000000001</v>
      </c>
      <c r="J386" s="9">
        <f>'E. Alkali basalt FC 10kbar'!S64</f>
        <v>3.89961</v>
      </c>
      <c r="K386" s="9">
        <f>'E. Alkali basalt FC 10kbar'!T64</f>
        <v>11.528847000000001</v>
      </c>
      <c r="L386" s="9">
        <f>'E. Alkali basalt FC 10kbar'!U64</f>
        <v>3.0596939999999999</v>
      </c>
      <c r="M386" s="9">
        <f>'E. Alkali basalt FC 10kbar'!V64</f>
        <v>8.7291270000000001</v>
      </c>
      <c r="N386" s="9">
        <f>'E. Alkali basalt FC 10kbar'!W64</f>
        <v>0.169983</v>
      </c>
      <c r="O386" s="9">
        <f>'E. Alkali basalt FC 10kbar'!X64</f>
        <v>8.7191279999999995</v>
      </c>
      <c r="P386" s="9">
        <f>'E. Alkali basalt FC 10kbar'!Y64</f>
        <v>13.538646</v>
      </c>
      <c r="Q386" s="9">
        <f>'E. Alkali basalt FC 10kbar'!Z64</f>
        <v>2.6497350000000002</v>
      </c>
      <c r="R386" s="9">
        <f>'E. Alkali basalt FC 10kbar'!AA64</f>
        <v>0.76992300000000002</v>
      </c>
      <c r="S386" s="9">
        <f>'E. Alkali basalt FC 10kbar'!AB64</f>
        <v>0.85991399999999996</v>
      </c>
      <c r="T386" s="9">
        <f>'E. Alkali basalt FC 10kbar'!AC64</f>
        <v>0.91990799999999995</v>
      </c>
      <c r="U386" s="10"/>
      <c r="V386" s="5">
        <f>'E. Alkali basalt FC 10kbar'!AH64</f>
        <v>0</v>
      </c>
      <c r="W386" s="5"/>
      <c r="X386" s="5"/>
      <c r="Y386" s="5"/>
      <c r="Z386" s="5"/>
      <c r="AA386" s="5"/>
      <c r="AB386" s="5">
        <f>'E. Alkali basalt FC 10kbar'!AI64</f>
        <v>0</v>
      </c>
      <c r="AC386" s="5">
        <f>'E. Alkali basalt FC 10kbar'!AJ64</f>
        <v>0</v>
      </c>
      <c r="AD386" s="10"/>
      <c r="AE386" s="5">
        <f>'E. Alkali basalt FC 10kbar'!AK64</f>
        <v>0</v>
      </c>
      <c r="AF386" s="5"/>
      <c r="AG386" s="5"/>
      <c r="AH386" s="5"/>
      <c r="AI386" s="5"/>
      <c r="AJ386" s="5"/>
      <c r="AK386" s="5">
        <f>'E. Alkali basalt FC 10kbar'!AL64</f>
        <v>0</v>
      </c>
      <c r="AL386" s="5">
        <f>'E. Alkali basalt FC 10kbar'!AM64</f>
        <v>0</v>
      </c>
      <c r="AM386" s="10"/>
      <c r="AN386" s="5">
        <f t="shared" si="67"/>
        <v>0</v>
      </c>
      <c r="AO386" s="5"/>
      <c r="AP386" s="5"/>
      <c r="AQ386" s="5"/>
      <c r="AR386" s="5"/>
      <c r="AS386" s="5"/>
      <c r="AT386" s="5">
        <f t="shared" si="68"/>
        <v>0</v>
      </c>
      <c r="AU386" s="5">
        <f t="shared" si="69"/>
        <v>0</v>
      </c>
      <c r="AV386" s="10">
        <f t="shared" si="70"/>
        <v>100</v>
      </c>
      <c r="AW386" s="48">
        <f t="shared" si="66"/>
        <v>100</v>
      </c>
    </row>
    <row r="387" spans="1:49" x14ac:dyDescent="0.3">
      <c r="A387" s="37" t="s">
        <v>1449</v>
      </c>
      <c r="B387" s="2">
        <f>'E. Alkali basalt FC 10kbar'!A65</f>
        <v>59</v>
      </c>
      <c r="C387" s="2">
        <f>'E. Alkali basalt FC 10kbar'!C65</f>
        <v>1341</v>
      </c>
      <c r="D387" s="2">
        <f>'E. Alkali basalt FC 10kbar'!D65</f>
        <v>10000</v>
      </c>
      <c r="E387" s="5">
        <f>'B. LLD classification'!EA431</f>
        <v>2.9212040801179397</v>
      </c>
      <c r="F387" s="5">
        <f>'E. Alkali basalt FC 10kbar'!L65</f>
        <v>1.004265</v>
      </c>
      <c r="G387" s="6">
        <f>'E. Alkali basalt FC 10kbar'!N65</f>
        <v>100</v>
      </c>
      <c r="H387" s="7">
        <f t="shared" si="71"/>
        <v>0</v>
      </c>
      <c r="I387" s="8">
        <f>'E. Alkali basalt FC 10kbar'!R65</f>
        <v>45.155484000000001</v>
      </c>
      <c r="J387" s="9">
        <f>'E. Alkali basalt FC 10kbar'!S65</f>
        <v>3.89961</v>
      </c>
      <c r="K387" s="9">
        <f>'E. Alkali basalt FC 10kbar'!T65</f>
        <v>11.528847000000001</v>
      </c>
      <c r="L387" s="9">
        <f>'E. Alkali basalt FC 10kbar'!U65</f>
        <v>3.0596939999999999</v>
      </c>
      <c r="M387" s="9">
        <f>'E. Alkali basalt FC 10kbar'!V65</f>
        <v>8.7291270000000001</v>
      </c>
      <c r="N387" s="9">
        <f>'E. Alkali basalt FC 10kbar'!W65</f>
        <v>0.169983</v>
      </c>
      <c r="O387" s="9">
        <f>'E. Alkali basalt FC 10kbar'!X65</f>
        <v>8.7191279999999995</v>
      </c>
      <c r="P387" s="9">
        <f>'E. Alkali basalt FC 10kbar'!Y65</f>
        <v>13.538646</v>
      </c>
      <c r="Q387" s="9">
        <f>'E. Alkali basalt FC 10kbar'!Z65</f>
        <v>2.6497350000000002</v>
      </c>
      <c r="R387" s="9">
        <f>'E. Alkali basalt FC 10kbar'!AA65</f>
        <v>0.76992300000000002</v>
      </c>
      <c r="S387" s="9">
        <f>'E. Alkali basalt FC 10kbar'!AB65</f>
        <v>0.85991399999999996</v>
      </c>
      <c r="T387" s="9">
        <f>'E. Alkali basalt FC 10kbar'!AC65</f>
        <v>0.91990799999999995</v>
      </c>
      <c r="U387" s="10"/>
      <c r="V387" s="5">
        <f>'E. Alkali basalt FC 10kbar'!AH65</f>
        <v>0</v>
      </c>
      <c r="W387" s="5"/>
      <c r="X387" s="5"/>
      <c r="Y387" s="5"/>
      <c r="Z387" s="5"/>
      <c r="AA387" s="5"/>
      <c r="AB387" s="5">
        <f>'E. Alkali basalt FC 10kbar'!AI65</f>
        <v>0</v>
      </c>
      <c r="AC387" s="5">
        <f>'E. Alkali basalt FC 10kbar'!AJ65</f>
        <v>0</v>
      </c>
      <c r="AD387" s="10"/>
      <c r="AE387" s="5">
        <f>'E. Alkali basalt FC 10kbar'!AK65</f>
        <v>0</v>
      </c>
      <c r="AF387" s="5"/>
      <c r="AG387" s="5"/>
      <c r="AH387" s="5"/>
      <c r="AI387" s="5"/>
      <c r="AJ387" s="5"/>
      <c r="AK387" s="5">
        <f>'E. Alkali basalt FC 10kbar'!AL65</f>
        <v>0</v>
      </c>
      <c r="AL387" s="5">
        <f>'E. Alkali basalt FC 10kbar'!AM65</f>
        <v>0</v>
      </c>
      <c r="AM387" s="10"/>
      <c r="AN387" s="5">
        <f t="shared" si="67"/>
        <v>0</v>
      </c>
      <c r="AO387" s="5"/>
      <c r="AP387" s="5"/>
      <c r="AQ387" s="5"/>
      <c r="AR387" s="5"/>
      <c r="AS387" s="5"/>
      <c r="AT387" s="5">
        <f t="shared" si="68"/>
        <v>0</v>
      </c>
      <c r="AU387" s="5">
        <f t="shared" si="69"/>
        <v>0</v>
      </c>
      <c r="AV387" s="10">
        <f t="shared" si="70"/>
        <v>100</v>
      </c>
      <c r="AW387" s="48">
        <f t="shared" si="66"/>
        <v>100</v>
      </c>
    </row>
    <row r="388" spans="1:49" x14ac:dyDescent="0.3">
      <c r="A388" s="37" t="s">
        <v>1449</v>
      </c>
      <c r="B388" s="2">
        <f>'E. Alkali basalt FC 10kbar'!A66</f>
        <v>60</v>
      </c>
      <c r="C388" s="2">
        <f>'E. Alkali basalt FC 10kbar'!C66</f>
        <v>1340</v>
      </c>
      <c r="D388" s="2">
        <f>'E. Alkali basalt FC 10kbar'!D66</f>
        <v>10000</v>
      </c>
      <c r="E388" s="5">
        <f>'B. LLD classification'!EA432</f>
        <v>2.9216034289551507</v>
      </c>
      <c r="F388" s="5">
        <f>'E. Alkali basalt FC 10kbar'!L66</f>
        <v>1.00736</v>
      </c>
      <c r="G388" s="6">
        <f>'E. Alkali basalt FC 10kbar'!N66</f>
        <v>100</v>
      </c>
      <c r="H388" s="7">
        <f t="shared" si="71"/>
        <v>0</v>
      </c>
      <c r="I388" s="8">
        <f>'E. Alkali basalt FC 10kbar'!R66</f>
        <v>45.155484000000001</v>
      </c>
      <c r="J388" s="9">
        <f>'E. Alkali basalt FC 10kbar'!S66</f>
        <v>3.89961</v>
      </c>
      <c r="K388" s="9">
        <f>'E. Alkali basalt FC 10kbar'!T66</f>
        <v>11.528847000000001</v>
      </c>
      <c r="L388" s="9">
        <f>'E. Alkali basalt FC 10kbar'!U66</f>
        <v>3.0596939999999999</v>
      </c>
      <c r="M388" s="9">
        <f>'E. Alkali basalt FC 10kbar'!V66</f>
        <v>8.7291270000000001</v>
      </c>
      <c r="N388" s="9">
        <f>'E. Alkali basalt FC 10kbar'!W66</f>
        <v>0.169983</v>
      </c>
      <c r="O388" s="9">
        <f>'E. Alkali basalt FC 10kbar'!X66</f>
        <v>8.7191279999999995</v>
      </c>
      <c r="P388" s="9">
        <f>'E. Alkali basalt FC 10kbar'!Y66</f>
        <v>13.538646</v>
      </c>
      <c r="Q388" s="9">
        <f>'E. Alkali basalt FC 10kbar'!Z66</f>
        <v>2.6497350000000002</v>
      </c>
      <c r="R388" s="9">
        <f>'E. Alkali basalt FC 10kbar'!AA66</f>
        <v>0.76992300000000002</v>
      </c>
      <c r="S388" s="9">
        <f>'E. Alkali basalt FC 10kbar'!AB66</f>
        <v>0.85991399999999996</v>
      </c>
      <c r="T388" s="9">
        <f>'E. Alkali basalt FC 10kbar'!AC66</f>
        <v>0.91990799999999995</v>
      </c>
      <c r="U388" s="10"/>
      <c r="V388" s="5">
        <f>'E. Alkali basalt FC 10kbar'!AH66</f>
        <v>0</v>
      </c>
      <c r="W388" s="5"/>
      <c r="X388" s="5"/>
      <c r="Y388" s="5"/>
      <c r="Z388" s="5"/>
      <c r="AA388" s="5"/>
      <c r="AB388" s="5">
        <f>'E. Alkali basalt FC 10kbar'!AI66</f>
        <v>0</v>
      </c>
      <c r="AC388" s="5">
        <f>'E. Alkali basalt FC 10kbar'!AJ66</f>
        <v>0</v>
      </c>
      <c r="AD388" s="10"/>
      <c r="AE388" s="5">
        <f>'E. Alkali basalt FC 10kbar'!AK66</f>
        <v>0</v>
      </c>
      <c r="AF388" s="5"/>
      <c r="AG388" s="5"/>
      <c r="AH388" s="5"/>
      <c r="AI388" s="5"/>
      <c r="AJ388" s="5"/>
      <c r="AK388" s="5">
        <f>'E. Alkali basalt FC 10kbar'!AL66</f>
        <v>0</v>
      </c>
      <c r="AL388" s="5">
        <f>'E. Alkali basalt FC 10kbar'!AM66</f>
        <v>0</v>
      </c>
      <c r="AM388" s="10"/>
      <c r="AN388" s="5">
        <f t="shared" si="67"/>
        <v>0</v>
      </c>
      <c r="AO388" s="5"/>
      <c r="AP388" s="5"/>
      <c r="AQ388" s="5"/>
      <c r="AR388" s="5"/>
      <c r="AS388" s="5"/>
      <c r="AT388" s="5">
        <f t="shared" si="68"/>
        <v>0</v>
      </c>
      <c r="AU388" s="5">
        <f t="shared" si="69"/>
        <v>0</v>
      </c>
      <c r="AV388" s="10">
        <f t="shared" si="70"/>
        <v>100</v>
      </c>
      <c r="AW388" s="48">
        <f t="shared" si="66"/>
        <v>100</v>
      </c>
    </row>
    <row r="389" spans="1:49" x14ac:dyDescent="0.3">
      <c r="A389" s="37" t="s">
        <v>1449</v>
      </c>
      <c r="B389" s="2">
        <f>'E. Alkali basalt FC 10kbar'!A67</f>
        <v>61</v>
      </c>
      <c r="C389" s="2">
        <f>'E. Alkali basalt FC 10kbar'!C67</f>
        <v>1339</v>
      </c>
      <c r="D389" s="2">
        <f>'E. Alkali basalt FC 10kbar'!D67</f>
        <v>10000</v>
      </c>
      <c r="E389" s="5">
        <f>'B. LLD classification'!EA433</f>
        <v>2.922002984080788</v>
      </c>
      <c r="F389" s="5">
        <f>'E. Alkali basalt FC 10kbar'!L67</f>
        <v>1.010459</v>
      </c>
      <c r="G389" s="6">
        <f>'E. Alkali basalt FC 10kbar'!N67</f>
        <v>100</v>
      </c>
      <c r="H389" s="7">
        <f t="shared" si="71"/>
        <v>0</v>
      </c>
      <c r="I389" s="8">
        <f>'E. Alkali basalt FC 10kbar'!R67</f>
        <v>45.155484000000001</v>
      </c>
      <c r="J389" s="9">
        <f>'E. Alkali basalt FC 10kbar'!S67</f>
        <v>3.89961</v>
      </c>
      <c r="K389" s="9">
        <f>'E. Alkali basalt FC 10kbar'!T67</f>
        <v>11.528847000000001</v>
      </c>
      <c r="L389" s="9">
        <f>'E. Alkali basalt FC 10kbar'!U67</f>
        <v>3.0596939999999999</v>
      </c>
      <c r="M389" s="9">
        <f>'E. Alkali basalt FC 10kbar'!V67</f>
        <v>8.7291270000000001</v>
      </c>
      <c r="N389" s="9">
        <f>'E. Alkali basalt FC 10kbar'!W67</f>
        <v>0.169983</v>
      </c>
      <c r="O389" s="9">
        <f>'E. Alkali basalt FC 10kbar'!X67</f>
        <v>8.7191279999999995</v>
      </c>
      <c r="P389" s="9">
        <f>'E. Alkali basalt FC 10kbar'!Y67</f>
        <v>13.538646</v>
      </c>
      <c r="Q389" s="9">
        <f>'E. Alkali basalt FC 10kbar'!Z67</f>
        <v>2.6497350000000002</v>
      </c>
      <c r="R389" s="9">
        <f>'E. Alkali basalt FC 10kbar'!AA67</f>
        <v>0.76992300000000002</v>
      </c>
      <c r="S389" s="9">
        <f>'E. Alkali basalt FC 10kbar'!AB67</f>
        <v>0.85991399999999996</v>
      </c>
      <c r="T389" s="9">
        <f>'E. Alkali basalt FC 10kbar'!AC67</f>
        <v>0.91990799999999995</v>
      </c>
      <c r="U389" s="10"/>
      <c r="V389" s="5">
        <f>'E. Alkali basalt FC 10kbar'!AH67</f>
        <v>0</v>
      </c>
      <c r="W389" s="5"/>
      <c r="X389" s="5"/>
      <c r="Y389" s="5"/>
      <c r="Z389" s="5"/>
      <c r="AA389" s="5"/>
      <c r="AB389" s="5">
        <f>'E. Alkali basalt FC 10kbar'!AI67</f>
        <v>0</v>
      </c>
      <c r="AC389" s="5">
        <f>'E. Alkali basalt FC 10kbar'!AJ67</f>
        <v>0</v>
      </c>
      <c r="AD389" s="10"/>
      <c r="AE389" s="5">
        <f>'E. Alkali basalt FC 10kbar'!AK67</f>
        <v>0</v>
      </c>
      <c r="AF389" s="5"/>
      <c r="AG389" s="5"/>
      <c r="AH389" s="5"/>
      <c r="AI389" s="5"/>
      <c r="AJ389" s="5"/>
      <c r="AK389" s="5">
        <f>'E. Alkali basalt FC 10kbar'!AL67</f>
        <v>0</v>
      </c>
      <c r="AL389" s="5">
        <f>'E. Alkali basalt FC 10kbar'!AM67</f>
        <v>0</v>
      </c>
      <c r="AM389" s="10"/>
      <c r="AN389" s="5">
        <f t="shared" si="67"/>
        <v>0</v>
      </c>
      <c r="AO389" s="5"/>
      <c r="AP389" s="5"/>
      <c r="AQ389" s="5"/>
      <c r="AR389" s="5"/>
      <c r="AS389" s="5"/>
      <c r="AT389" s="5">
        <f t="shared" si="68"/>
        <v>0</v>
      </c>
      <c r="AU389" s="5">
        <f t="shared" si="69"/>
        <v>0</v>
      </c>
      <c r="AV389" s="10">
        <f t="shared" si="70"/>
        <v>100</v>
      </c>
      <c r="AW389" s="48">
        <f t="shared" si="66"/>
        <v>100</v>
      </c>
    </row>
    <row r="390" spans="1:49" x14ac:dyDescent="0.3">
      <c r="A390" s="37" t="s">
        <v>1449</v>
      </c>
      <c r="B390" s="2">
        <f>'E. Alkali basalt FC 10kbar'!A68</f>
        <v>62</v>
      </c>
      <c r="C390" s="2">
        <f>'E. Alkali basalt FC 10kbar'!C68</f>
        <v>1338</v>
      </c>
      <c r="D390" s="2">
        <f>'E. Alkali basalt FC 10kbar'!D68</f>
        <v>10000</v>
      </c>
      <c r="E390" s="5">
        <f>'B. LLD classification'!EA434</f>
        <v>2.9224027456617088</v>
      </c>
      <c r="F390" s="5">
        <f>'E. Alkali basalt FC 10kbar'!L68</f>
        <v>1.0135609999999999</v>
      </c>
      <c r="G390" s="6">
        <f>'E. Alkali basalt FC 10kbar'!N68</f>
        <v>100</v>
      </c>
      <c r="H390" s="7">
        <f t="shared" si="71"/>
        <v>0</v>
      </c>
      <c r="I390" s="8">
        <f>'E. Alkali basalt FC 10kbar'!R68</f>
        <v>45.155484000000001</v>
      </c>
      <c r="J390" s="9">
        <f>'E. Alkali basalt FC 10kbar'!S68</f>
        <v>3.89961</v>
      </c>
      <c r="K390" s="9">
        <f>'E. Alkali basalt FC 10kbar'!T68</f>
        <v>11.528847000000001</v>
      </c>
      <c r="L390" s="9">
        <f>'E. Alkali basalt FC 10kbar'!U68</f>
        <v>3.0596939999999999</v>
      </c>
      <c r="M390" s="9">
        <f>'E. Alkali basalt FC 10kbar'!V68</f>
        <v>8.7291270000000001</v>
      </c>
      <c r="N390" s="9">
        <f>'E. Alkali basalt FC 10kbar'!W68</f>
        <v>0.169983</v>
      </c>
      <c r="O390" s="9">
        <f>'E. Alkali basalt FC 10kbar'!X68</f>
        <v>8.7191279999999995</v>
      </c>
      <c r="P390" s="9">
        <f>'E. Alkali basalt FC 10kbar'!Y68</f>
        <v>13.538646</v>
      </c>
      <c r="Q390" s="9">
        <f>'E. Alkali basalt FC 10kbar'!Z68</f>
        <v>2.6497350000000002</v>
      </c>
      <c r="R390" s="9">
        <f>'E. Alkali basalt FC 10kbar'!AA68</f>
        <v>0.76992300000000002</v>
      </c>
      <c r="S390" s="9">
        <f>'E. Alkali basalt FC 10kbar'!AB68</f>
        <v>0.85991399999999996</v>
      </c>
      <c r="T390" s="9">
        <f>'E. Alkali basalt FC 10kbar'!AC68</f>
        <v>0.91990799999999995</v>
      </c>
      <c r="U390" s="10"/>
      <c r="V390" s="5">
        <f>'E. Alkali basalt FC 10kbar'!AH68</f>
        <v>0</v>
      </c>
      <c r="W390" s="5"/>
      <c r="X390" s="5"/>
      <c r="Y390" s="5"/>
      <c r="Z390" s="5"/>
      <c r="AA390" s="5"/>
      <c r="AB390" s="5">
        <f>'E. Alkali basalt FC 10kbar'!AI68</f>
        <v>0</v>
      </c>
      <c r="AC390" s="5">
        <f>'E. Alkali basalt FC 10kbar'!AJ68</f>
        <v>0</v>
      </c>
      <c r="AD390" s="10"/>
      <c r="AE390" s="5">
        <f>'E. Alkali basalt FC 10kbar'!AK68</f>
        <v>0</v>
      </c>
      <c r="AF390" s="5"/>
      <c r="AG390" s="5"/>
      <c r="AH390" s="5"/>
      <c r="AI390" s="5"/>
      <c r="AJ390" s="5"/>
      <c r="AK390" s="5">
        <f>'E. Alkali basalt FC 10kbar'!AL68</f>
        <v>0</v>
      </c>
      <c r="AL390" s="5">
        <f>'E. Alkali basalt FC 10kbar'!AM68</f>
        <v>0</v>
      </c>
      <c r="AM390" s="10"/>
      <c r="AN390" s="5">
        <f t="shared" si="67"/>
        <v>0</v>
      </c>
      <c r="AO390" s="5"/>
      <c r="AP390" s="5"/>
      <c r="AQ390" s="5"/>
      <c r="AR390" s="5"/>
      <c r="AS390" s="5"/>
      <c r="AT390" s="5">
        <f t="shared" si="68"/>
        <v>0</v>
      </c>
      <c r="AU390" s="5">
        <f t="shared" si="69"/>
        <v>0</v>
      </c>
      <c r="AV390" s="10">
        <f t="shared" si="70"/>
        <v>100</v>
      </c>
      <c r="AW390" s="48">
        <f t="shared" si="66"/>
        <v>100</v>
      </c>
    </row>
    <row r="391" spans="1:49" x14ac:dyDescent="0.3">
      <c r="A391" s="37" t="s">
        <v>1449</v>
      </c>
      <c r="B391" s="2">
        <f>'E. Alkali basalt FC 10kbar'!A69</f>
        <v>63</v>
      </c>
      <c r="C391" s="2">
        <f>'E. Alkali basalt FC 10kbar'!C69</f>
        <v>1337</v>
      </c>
      <c r="D391" s="2">
        <f>'E. Alkali basalt FC 10kbar'!D69</f>
        <v>10000</v>
      </c>
      <c r="E391" s="5">
        <f>'B. LLD classification'!EA435</f>
        <v>2.9228027138649604</v>
      </c>
      <c r="F391" s="5">
        <f>'E. Alkali basalt FC 10kbar'!L69</f>
        <v>1.0166679999999999</v>
      </c>
      <c r="G391" s="6">
        <f>'E. Alkali basalt FC 10kbar'!N69</f>
        <v>100</v>
      </c>
      <c r="H391" s="7">
        <f t="shared" si="71"/>
        <v>0</v>
      </c>
      <c r="I391" s="8">
        <f>'E. Alkali basalt FC 10kbar'!R69</f>
        <v>45.155484000000001</v>
      </c>
      <c r="J391" s="9">
        <f>'E. Alkali basalt FC 10kbar'!S69</f>
        <v>3.89961</v>
      </c>
      <c r="K391" s="9">
        <f>'E. Alkali basalt FC 10kbar'!T69</f>
        <v>11.528847000000001</v>
      </c>
      <c r="L391" s="9">
        <f>'E. Alkali basalt FC 10kbar'!U69</f>
        <v>3.0596939999999999</v>
      </c>
      <c r="M391" s="9">
        <f>'E. Alkali basalt FC 10kbar'!V69</f>
        <v>8.7291270000000001</v>
      </c>
      <c r="N391" s="9">
        <f>'E. Alkali basalt FC 10kbar'!W69</f>
        <v>0.169983</v>
      </c>
      <c r="O391" s="9">
        <f>'E. Alkali basalt FC 10kbar'!X69</f>
        <v>8.7191279999999995</v>
      </c>
      <c r="P391" s="9">
        <f>'E. Alkali basalt FC 10kbar'!Y69</f>
        <v>13.538646</v>
      </c>
      <c r="Q391" s="9">
        <f>'E. Alkali basalt FC 10kbar'!Z69</f>
        <v>2.6497350000000002</v>
      </c>
      <c r="R391" s="9">
        <f>'E. Alkali basalt FC 10kbar'!AA69</f>
        <v>0.76992300000000002</v>
      </c>
      <c r="S391" s="9">
        <f>'E. Alkali basalt FC 10kbar'!AB69</f>
        <v>0.85991399999999996</v>
      </c>
      <c r="T391" s="9">
        <f>'E. Alkali basalt FC 10kbar'!AC69</f>
        <v>0.91990799999999995</v>
      </c>
      <c r="U391" s="10"/>
      <c r="V391" s="5">
        <f>'E. Alkali basalt FC 10kbar'!AH69</f>
        <v>0</v>
      </c>
      <c r="W391" s="5"/>
      <c r="X391" s="5"/>
      <c r="Y391" s="5"/>
      <c r="Z391" s="5"/>
      <c r="AA391" s="5"/>
      <c r="AB391" s="5">
        <f>'E. Alkali basalt FC 10kbar'!AI69</f>
        <v>0</v>
      </c>
      <c r="AC391" s="5">
        <f>'E. Alkali basalt FC 10kbar'!AJ69</f>
        <v>0</v>
      </c>
      <c r="AD391" s="10"/>
      <c r="AE391" s="5">
        <f>'E. Alkali basalt FC 10kbar'!AK69</f>
        <v>0</v>
      </c>
      <c r="AF391" s="5"/>
      <c r="AG391" s="5"/>
      <c r="AH391" s="5"/>
      <c r="AI391" s="5"/>
      <c r="AJ391" s="5"/>
      <c r="AK391" s="5">
        <f>'E. Alkali basalt FC 10kbar'!AL69</f>
        <v>0</v>
      </c>
      <c r="AL391" s="5">
        <f>'E. Alkali basalt FC 10kbar'!AM69</f>
        <v>0</v>
      </c>
      <c r="AM391" s="10"/>
      <c r="AN391" s="5">
        <f t="shared" si="67"/>
        <v>0</v>
      </c>
      <c r="AO391" s="5"/>
      <c r="AP391" s="5"/>
      <c r="AQ391" s="5"/>
      <c r="AR391" s="5"/>
      <c r="AS391" s="5"/>
      <c r="AT391" s="5">
        <f t="shared" si="68"/>
        <v>0</v>
      </c>
      <c r="AU391" s="5">
        <f t="shared" si="69"/>
        <v>0</v>
      </c>
      <c r="AV391" s="10">
        <f t="shared" si="70"/>
        <v>100</v>
      </c>
      <c r="AW391" s="48">
        <f t="shared" si="66"/>
        <v>100</v>
      </c>
    </row>
    <row r="392" spans="1:49" x14ac:dyDescent="0.3">
      <c r="A392" s="37" t="s">
        <v>1449</v>
      </c>
      <c r="B392" s="2">
        <f>'E. Alkali basalt FC 10kbar'!A70</f>
        <v>64</v>
      </c>
      <c r="C392" s="2">
        <f>'E. Alkali basalt FC 10kbar'!C70</f>
        <v>1336</v>
      </c>
      <c r="D392" s="2">
        <f>'E. Alkali basalt FC 10kbar'!D70</f>
        <v>10000</v>
      </c>
      <c r="E392" s="5">
        <f>'B. LLD classification'!EA436</f>
        <v>2.9232028888577797</v>
      </c>
      <c r="F392" s="5">
        <f>'E. Alkali basalt FC 10kbar'!L70</f>
        <v>1.0197780000000001</v>
      </c>
      <c r="G392" s="6">
        <f>'E. Alkali basalt FC 10kbar'!N70</f>
        <v>100</v>
      </c>
      <c r="H392" s="7">
        <f t="shared" si="71"/>
        <v>0</v>
      </c>
      <c r="I392" s="8">
        <f>'E. Alkali basalt FC 10kbar'!R70</f>
        <v>45.155484000000001</v>
      </c>
      <c r="J392" s="9">
        <f>'E. Alkali basalt FC 10kbar'!S70</f>
        <v>3.89961</v>
      </c>
      <c r="K392" s="9">
        <f>'E. Alkali basalt FC 10kbar'!T70</f>
        <v>11.528847000000001</v>
      </c>
      <c r="L392" s="9">
        <f>'E. Alkali basalt FC 10kbar'!U70</f>
        <v>3.0596939999999999</v>
      </c>
      <c r="M392" s="9">
        <f>'E. Alkali basalt FC 10kbar'!V70</f>
        <v>8.7291270000000001</v>
      </c>
      <c r="N392" s="9">
        <f>'E. Alkali basalt FC 10kbar'!W70</f>
        <v>0.169983</v>
      </c>
      <c r="O392" s="9">
        <f>'E. Alkali basalt FC 10kbar'!X70</f>
        <v>8.7191279999999995</v>
      </c>
      <c r="P392" s="9">
        <f>'E. Alkali basalt FC 10kbar'!Y70</f>
        <v>13.538646</v>
      </c>
      <c r="Q392" s="9">
        <f>'E. Alkali basalt FC 10kbar'!Z70</f>
        <v>2.6497350000000002</v>
      </c>
      <c r="R392" s="9">
        <f>'E. Alkali basalt FC 10kbar'!AA70</f>
        <v>0.76992300000000002</v>
      </c>
      <c r="S392" s="9">
        <f>'E. Alkali basalt FC 10kbar'!AB70</f>
        <v>0.85991399999999996</v>
      </c>
      <c r="T392" s="9">
        <f>'E. Alkali basalt FC 10kbar'!AC70</f>
        <v>0.91990799999999995</v>
      </c>
      <c r="U392" s="10"/>
      <c r="V392" s="5">
        <f>'E. Alkali basalt FC 10kbar'!AH70</f>
        <v>0</v>
      </c>
      <c r="W392" s="5"/>
      <c r="X392" s="5"/>
      <c r="Y392" s="5"/>
      <c r="Z392" s="5"/>
      <c r="AA392" s="5"/>
      <c r="AB392" s="5">
        <f>'E. Alkali basalt FC 10kbar'!AI70</f>
        <v>0</v>
      </c>
      <c r="AC392" s="5">
        <f>'E. Alkali basalt FC 10kbar'!AJ70</f>
        <v>0</v>
      </c>
      <c r="AD392" s="10"/>
      <c r="AE392" s="5">
        <f>'E. Alkali basalt FC 10kbar'!AK70</f>
        <v>0</v>
      </c>
      <c r="AF392" s="5"/>
      <c r="AG392" s="5"/>
      <c r="AH392" s="5"/>
      <c r="AI392" s="5"/>
      <c r="AJ392" s="5"/>
      <c r="AK392" s="5">
        <f>'E. Alkali basalt FC 10kbar'!AL70</f>
        <v>0</v>
      </c>
      <c r="AL392" s="5">
        <f>'E. Alkali basalt FC 10kbar'!AM70</f>
        <v>0</v>
      </c>
      <c r="AM392" s="10"/>
      <c r="AN392" s="5">
        <f t="shared" ref="AN392:AN423" si="72">V392+AE392</f>
        <v>0</v>
      </c>
      <c r="AO392" s="5"/>
      <c r="AP392" s="5"/>
      <c r="AQ392" s="5"/>
      <c r="AR392" s="5"/>
      <c r="AS392" s="5"/>
      <c r="AT392" s="5">
        <f t="shared" ref="AT392:AT423" si="73">AB392+AK392</f>
        <v>0</v>
      </c>
      <c r="AU392" s="5">
        <f t="shared" ref="AU392:AU423" si="74">AC392+AL392</f>
        <v>0</v>
      </c>
      <c r="AV392" s="10">
        <f t="shared" ref="AV392:AV423" si="75">G392</f>
        <v>100</v>
      </c>
      <c r="AW392" s="48">
        <f t="shared" ref="AW392:AW455" si="76">SUM(AM392:AV392)</f>
        <v>100</v>
      </c>
    </row>
    <row r="393" spans="1:49" x14ac:dyDescent="0.3">
      <c r="A393" s="37" t="s">
        <v>1449</v>
      </c>
      <c r="B393" s="2">
        <f>'E. Alkali basalt FC 10kbar'!A71</f>
        <v>65</v>
      </c>
      <c r="C393" s="2">
        <f>'E. Alkali basalt FC 10kbar'!C71</f>
        <v>1335</v>
      </c>
      <c r="D393" s="2">
        <f>'E. Alkali basalt FC 10kbar'!D71</f>
        <v>10000</v>
      </c>
      <c r="E393" s="5">
        <f>'B. LLD classification'!EA437</f>
        <v>2.9236032708075932</v>
      </c>
      <c r="F393" s="5">
        <f>'E. Alkali basalt FC 10kbar'!L71</f>
        <v>1.0228919999999999</v>
      </c>
      <c r="G393" s="6">
        <f>'E. Alkali basalt FC 10kbar'!N71</f>
        <v>100</v>
      </c>
      <c r="H393" s="7">
        <f t="shared" si="71"/>
        <v>0</v>
      </c>
      <c r="I393" s="8">
        <f>'E. Alkali basalt FC 10kbar'!R71</f>
        <v>45.155484000000001</v>
      </c>
      <c r="J393" s="9">
        <f>'E. Alkali basalt FC 10kbar'!S71</f>
        <v>3.89961</v>
      </c>
      <c r="K393" s="9">
        <f>'E. Alkali basalt FC 10kbar'!T71</f>
        <v>11.528847000000001</v>
      </c>
      <c r="L393" s="9">
        <f>'E. Alkali basalt FC 10kbar'!U71</f>
        <v>3.0596939999999999</v>
      </c>
      <c r="M393" s="9">
        <f>'E. Alkali basalt FC 10kbar'!V71</f>
        <v>8.7291270000000001</v>
      </c>
      <c r="N393" s="9">
        <f>'E. Alkali basalt FC 10kbar'!W71</f>
        <v>0.169983</v>
      </c>
      <c r="O393" s="9">
        <f>'E. Alkali basalt FC 10kbar'!X71</f>
        <v>8.7191279999999995</v>
      </c>
      <c r="P393" s="9">
        <f>'E. Alkali basalt FC 10kbar'!Y71</f>
        <v>13.538646</v>
      </c>
      <c r="Q393" s="9">
        <f>'E. Alkali basalt FC 10kbar'!Z71</f>
        <v>2.6497350000000002</v>
      </c>
      <c r="R393" s="9">
        <f>'E. Alkali basalt FC 10kbar'!AA71</f>
        <v>0.76992300000000002</v>
      </c>
      <c r="S393" s="9">
        <f>'E. Alkali basalt FC 10kbar'!AB71</f>
        <v>0.85991399999999996</v>
      </c>
      <c r="T393" s="9">
        <f>'E. Alkali basalt FC 10kbar'!AC71</f>
        <v>0.91990799999999995</v>
      </c>
      <c r="U393" s="10"/>
      <c r="V393" s="5">
        <f>'E. Alkali basalt FC 10kbar'!AH71</f>
        <v>0</v>
      </c>
      <c r="W393" s="5"/>
      <c r="X393" s="5"/>
      <c r="Y393" s="5"/>
      <c r="Z393" s="5"/>
      <c r="AA393" s="5"/>
      <c r="AB393" s="5">
        <f>'E. Alkali basalt FC 10kbar'!AI71</f>
        <v>0</v>
      </c>
      <c r="AC393" s="5">
        <f>'E. Alkali basalt FC 10kbar'!AJ71</f>
        <v>0</v>
      </c>
      <c r="AD393" s="10"/>
      <c r="AE393" s="5">
        <f>'E. Alkali basalt FC 10kbar'!AK71</f>
        <v>0</v>
      </c>
      <c r="AF393" s="5"/>
      <c r="AG393" s="5"/>
      <c r="AH393" s="5"/>
      <c r="AI393" s="5"/>
      <c r="AJ393" s="5"/>
      <c r="AK393" s="5">
        <f>'E. Alkali basalt FC 10kbar'!AL71</f>
        <v>0</v>
      </c>
      <c r="AL393" s="5">
        <f>'E. Alkali basalt FC 10kbar'!AM71</f>
        <v>0</v>
      </c>
      <c r="AM393" s="10"/>
      <c r="AN393" s="5">
        <f t="shared" si="72"/>
        <v>0</v>
      </c>
      <c r="AO393" s="5"/>
      <c r="AP393" s="5"/>
      <c r="AQ393" s="5"/>
      <c r="AR393" s="5"/>
      <c r="AS393" s="5"/>
      <c r="AT393" s="5">
        <f t="shared" si="73"/>
        <v>0</v>
      </c>
      <c r="AU393" s="5">
        <f t="shared" si="74"/>
        <v>0</v>
      </c>
      <c r="AV393" s="10">
        <f t="shared" si="75"/>
        <v>100</v>
      </c>
      <c r="AW393" s="48">
        <f t="shared" si="76"/>
        <v>100</v>
      </c>
    </row>
    <row r="394" spans="1:49" x14ac:dyDescent="0.3">
      <c r="A394" s="37" t="s">
        <v>1449</v>
      </c>
      <c r="B394" s="2">
        <f>'E. Alkali basalt FC 10kbar'!A72</f>
        <v>66</v>
      </c>
      <c r="C394" s="2">
        <f>'E. Alkali basalt FC 10kbar'!C72</f>
        <v>1334</v>
      </c>
      <c r="D394" s="2">
        <f>'E. Alkali basalt FC 10kbar'!D72</f>
        <v>10000</v>
      </c>
      <c r="E394" s="5">
        <f>'B. LLD classification'!EA438</f>
        <v>2.9240038598820166</v>
      </c>
      <c r="F394" s="5">
        <f>'E. Alkali basalt FC 10kbar'!L72</f>
        <v>1.0260100000000001</v>
      </c>
      <c r="G394" s="6">
        <f>'E. Alkali basalt FC 10kbar'!N72</f>
        <v>100</v>
      </c>
      <c r="H394" s="7">
        <f t="shared" si="71"/>
        <v>0</v>
      </c>
      <c r="I394" s="8">
        <f>'E. Alkali basalt FC 10kbar'!R72</f>
        <v>45.155484000000001</v>
      </c>
      <c r="J394" s="9">
        <f>'E. Alkali basalt FC 10kbar'!S72</f>
        <v>3.89961</v>
      </c>
      <c r="K394" s="9">
        <f>'E. Alkali basalt FC 10kbar'!T72</f>
        <v>11.528847000000001</v>
      </c>
      <c r="L394" s="9">
        <f>'E. Alkali basalt FC 10kbar'!U72</f>
        <v>3.0596939999999999</v>
      </c>
      <c r="M394" s="9">
        <f>'E. Alkali basalt FC 10kbar'!V72</f>
        <v>8.7291270000000001</v>
      </c>
      <c r="N394" s="9">
        <f>'E. Alkali basalt FC 10kbar'!W72</f>
        <v>0.169983</v>
      </c>
      <c r="O394" s="9">
        <f>'E. Alkali basalt FC 10kbar'!X72</f>
        <v>8.7191279999999995</v>
      </c>
      <c r="P394" s="9">
        <f>'E. Alkali basalt FC 10kbar'!Y72</f>
        <v>13.538646</v>
      </c>
      <c r="Q394" s="9">
        <f>'E. Alkali basalt FC 10kbar'!Z72</f>
        <v>2.6497350000000002</v>
      </c>
      <c r="R394" s="9">
        <f>'E. Alkali basalt FC 10kbar'!AA72</f>
        <v>0.76992300000000002</v>
      </c>
      <c r="S394" s="9">
        <f>'E. Alkali basalt FC 10kbar'!AB72</f>
        <v>0.85991399999999996</v>
      </c>
      <c r="T394" s="9">
        <f>'E. Alkali basalt FC 10kbar'!AC72</f>
        <v>0.91990799999999995</v>
      </c>
      <c r="U394" s="10"/>
      <c r="V394" s="5">
        <f>'E. Alkali basalt FC 10kbar'!AH72</f>
        <v>0</v>
      </c>
      <c r="W394" s="5"/>
      <c r="X394" s="5"/>
      <c r="Y394" s="5"/>
      <c r="Z394" s="5"/>
      <c r="AA394" s="5"/>
      <c r="AB394" s="5">
        <f>'E. Alkali basalt FC 10kbar'!AI72</f>
        <v>0</v>
      </c>
      <c r="AC394" s="5">
        <f>'E. Alkali basalt FC 10kbar'!AJ72</f>
        <v>0</v>
      </c>
      <c r="AD394" s="10"/>
      <c r="AE394" s="5">
        <f>'E. Alkali basalt FC 10kbar'!AK72</f>
        <v>0</v>
      </c>
      <c r="AF394" s="5"/>
      <c r="AG394" s="5"/>
      <c r="AH394" s="5"/>
      <c r="AI394" s="5"/>
      <c r="AJ394" s="5"/>
      <c r="AK394" s="5">
        <f>'E. Alkali basalt FC 10kbar'!AL72</f>
        <v>0</v>
      </c>
      <c r="AL394" s="5">
        <f>'E. Alkali basalt FC 10kbar'!AM72</f>
        <v>0</v>
      </c>
      <c r="AM394" s="10"/>
      <c r="AN394" s="5">
        <f t="shared" si="72"/>
        <v>0</v>
      </c>
      <c r="AO394" s="5"/>
      <c r="AP394" s="5"/>
      <c r="AQ394" s="5"/>
      <c r="AR394" s="5"/>
      <c r="AS394" s="5"/>
      <c r="AT394" s="5">
        <f t="shared" si="73"/>
        <v>0</v>
      </c>
      <c r="AU394" s="5">
        <f t="shared" si="74"/>
        <v>0</v>
      </c>
      <c r="AV394" s="10">
        <f t="shared" si="75"/>
        <v>100</v>
      </c>
      <c r="AW394" s="48">
        <f t="shared" si="76"/>
        <v>100</v>
      </c>
    </row>
    <row r="395" spans="1:49" x14ac:dyDescent="0.3">
      <c r="A395" s="37" t="s">
        <v>1449</v>
      </c>
      <c r="B395" s="2">
        <f>'E. Alkali basalt FC 10kbar'!A73</f>
        <v>67</v>
      </c>
      <c r="C395" s="2">
        <f>'E. Alkali basalt FC 10kbar'!C73</f>
        <v>1333</v>
      </c>
      <c r="D395" s="2">
        <f>'E. Alkali basalt FC 10kbar'!D73</f>
        <v>10000</v>
      </c>
      <c r="E395" s="5">
        <f>'B. LLD classification'!EA439</f>
        <v>2.9244046562488566</v>
      </c>
      <c r="F395" s="5">
        <f>'E. Alkali basalt FC 10kbar'!L73</f>
        <v>1.0291319999999999</v>
      </c>
      <c r="G395" s="6">
        <f>'E. Alkali basalt FC 10kbar'!N73</f>
        <v>100</v>
      </c>
      <c r="H395" s="7">
        <f t="shared" si="71"/>
        <v>0</v>
      </c>
      <c r="I395" s="8">
        <f>'E. Alkali basalt FC 10kbar'!R73</f>
        <v>45.155484000000001</v>
      </c>
      <c r="J395" s="9">
        <f>'E. Alkali basalt FC 10kbar'!S73</f>
        <v>3.89961</v>
      </c>
      <c r="K395" s="9">
        <f>'E. Alkali basalt FC 10kbar'!T73</f>
        <v>11.528847000000001</v>
      </c>
      <c r="L395" s="9">
        <f>'E. Alkali basalt FC 10kbar'!U73</f>
        <v>3.0596939999999999</v>
      </c>
      <c r="M395" s="9">
        <f>'E. Alkali basalt FC 10kbar'!V73</f>
        <v>8.7291270000000001</v>
      </c>
      <c r="N395" s="9">
        <f>'E. Alkali basalt FC 10kbar'!W73</f>
        <v>0.169983</v>
      </c>
      <c r="O395" s="9">
        <f>'E. Alkali basalt FC 10kbar'!X73</f>
        <v>8.7191279999999995</v>
      </c>
      <c r="P395" s="9">
        <f>'E. Alkali basalt FC 10kbar'!Y73</f>
        <v>13.538646</v>
      </c>
      <c r="Q395" s="9">
        <f>'E. Alkali basalt FC 10kbar'!Z73</f>
        <v>2.6497350000000002</v>
      </c>
      <c r="R395" s="9">
        <f>'E. Alkali basalt FC 10kbar'!AA73</f>
        <v>0.76992300000000002</v>
      </c>
      <c r="S395" s="9">
        <f>'E. Alkali basalt FC 10kbar'!AB73</f>
        <v>0.85991399999999996</v>
      </c>
      <c r="T395" s="9">
        <f>'E. Alkali basalt FC 10kbar'!AC73</f>
        <v>0.91990799999999995</v>
      </c>
      <c r="U395" s="10"/>
      <c r="V395" s="5">
        <f>'E. Alkali basalt FC 10kbar'!AH73</f>
        <v>0</v>
      </c>
      <c r="W395" s="5"/>
      <c r="X395" s="5"/>
      <c r="Y395" s="5"/>
      <c r="Z395" s="5"/>
      <c r="AA395" s="5"/>
      <c r="AB395" s="5">
        <f>'E. Alkali basalt FC 10kbar'!AI73</f>
        <v>0</v>
      </c>
      <c r="AC395" s="5">
        <f>'E. Alkali basalt FC 10kbar'!AJ73</f>
        <v>0</v>
      </c>
      <c r="AD395" s="10"/>
      <c r="AE395" s="5">
        <f>'E. Alkali basalt FC 10kbar'!AK73</f>
        <v>0</v>
      </c>
      <c r="AF395" s="5"/>
      <c r="AG395" s="5"/>
      <c r="AH395" s="5"/>
      <c r="AI395" s="5"/>
      <c r="AJ395" s="5"/>
      <c r="AK395" s="5">
        <f>'E. Alkali basalt FC 10kbar'!AL73</f>
        <v>0</v>
      </c>
      <c r="AL395" s="5">
        <f>'E. Alkali basalt FC 10kbar'!AM73</f>
        <v>0</v>
      </c>
      <c r="AM395" s="10"/>
      <c r="AN395" s="5">
        <f t="shared" si="72"/>
        <v>0</v>
      </c>
      <c r="AO395" s="5"/>
      <c r="AP395" s="5"/>
      <c r="AQ395" s="5"/>
      <c r="AR395" s="5"/>
      <c r="AS395" s="5"/>
      <c r="AT395" s="5">
        <f t="shared" si="73"/>
        <v>0</v>
      </c>
      <c r="AU395" s="5">
        <f t="shared" si="74"/>
        <v>0</v>
      </c>
      <c r="AV395" s="10">
        <f t="shared" si="75"/>
        <v>100</v>
      </c>
      <c r="AW395" s="48">
        <f t="shared" si="76"/>
        <v>100</v>
      </c>
    </row>
    <row r="396" spans="1:49" x14ac:dyDescent="0.3">
      <c r="A396" s="37" t="s">
        <v>1449</v>
      </c>
      <c r="B396" s="2">
        <f>'E. Alkali basalt FC 10kbar'!A74</f>
        <v>68</v>
      </c>
      <c r="C396" s="2">
        <f>'E. Alkali basalt FC 10kbar'!C74</f>
        <v>1332</v>
      </c>
      <c r="D396" s="2">
        <f>'E. Alkali basalt FC 10kbar'!D74</f>
        <v>10000</v>
      </c>
      <c r="E396" s="5">
        <f>'B. LLD classification'!EA440</f>
        <v>2.9248056600761108</v>
      </c>
      <c r="F396" s="5">
        <f>'E. Alkali basalt FC 10kbar'!L74</f>
        <v>1.0322579999999999</v>
      </c>
      <c r="G396" s="6">
        <f>'E. Alkali basalt FC 10kbar'!N74</f>
        <v>100</v>
      </c>
      <c r="H396" s="7">
        <f t="shared" si="71"/>
        <v>0</v>
      </c>
      <c r="I396" s="8">
        <f>'E. Alkali basalt FC 10kbar'!R74</f>
        <v>45.155484000000001</v>
      </c>
      <c r="J396" s="9">
        <f>'E. Alkali basalt FC 10kbar'!S74</f>
        <v>3.89961</v>
      </c>
      <c r="K396" s="9">
        <f>'E. Alkali basalt FC 10kbar'!T74</f>
        <v>11.528847000000001</v>
      </c>
      <c r="L396" s="9">
        <f>'E. Alkali basalt FC 10kbar'!U74</f>
        <v>3.0596939999999999</v>
      </c>
      <c r="M396" s="9">
        <f>'E. Alkali basalt FC 10kbar'!V74</f>
        <v>8.7291270000000001</v>
      </c>
      <c r="N396" s="9">
        <f>'E. Alkali basalt FC 10kbar'!W74</f>
        <v>0.169983</v>
      </c>
      <c r="O396" s="9">
        <f>'E. Alkali basalt FC 10kbar'!X74</f>
        <v>8.7191279999999995</v>
      </c>
      <c r="P396" s="9">
        <f>'E. Alkali basalt FC 10kbar'!Y74</f>
        <v>13.538646</v>
      </c>
      <c r="Q396" s="9">
        <f>'E. Alkali basalt FC 10kbar'!Z74</f>
        <v>2.6497350000000002</v>
      </c>
      <c r="R396" s="9">
        <f>'E. Alkali basalt FC 10kbar'!AA74</f>
        <v>0.76992300000000002</v>
      </c>
      <c r="S396" s="9">
        <f>'E. Alkali basalt FC 10kbar'!AB74</f>
        <v>0.85991399999999996</v>
      </c>
      <c r="T396" s="9">
        <f>'E. Alkali basalt FC 10kbar'!AC74</f>
        <v>0.91990799999999995</v>
      </c>
      <c r="U396" s="10"/>
      <c r="V396" s="5">
        <f>'E. Alkali basalt FC 10kbar'!AH74</f>
        <v>0</v>
      </c>
      <c r="W396" s="5"/>
      <c r="X396" s="5"/>
      <c r="Y396" s="5"/>
      <c r="Z396" s="5"/>
      <c r="AA396" s="5"/>
      <c r="AB396" s="5">
        <f>'E. Alkali basalt FC 10kbar'!AI74</f>
        <v>0</v>
      </c>
      <c r="AC396" s="5">
        <f>'E. Alkali basalt FC 10kbar'!AJ74</f>
        <v>0</v>
      </c>
      <c r="AD396" s="10"/>
      <c r="AE396" s="5">
        <f>'E. Alkali basalt FC 10kbar'!AK74</f>
        <v>0</v>
      </c>
      <c r="AF396" s="5"/>
      <c r="AG396" s="5"/>
      <c r="AH396" s="5"/>
      <c r="AI396" s="5"/>
      <c r="AJ396" s="5"/>
      <c r="AK396" s="5">
        <f>'E. Alkali basalt FC 10kbar'!AL74</f>
        <v>0</v>
      </c>
      <c r="AL396" s="5">
        <f>'E. Alkali basalt FC 10kbar'!AM74</f>
        <v>0</v>
      </c>
      <c r="AM396" s="10"/>
      <c r="AN396" s="5">
        <f t="shared" si="72"/>
        <v>0</v>
      </c>
      <c r="AO396" s="5"/>
      <c r="AP396" s="5"/>
      <c r="AQ396" s="5"/>
      <c r="AR396" s="5"/>
      <c r="AS396" s="5"/>
      <c r="AT396" s="5">
        <f t="shared" si="73"/>
        <v>0</v>
      </c>
      <c r="AU396" s="5">
        <f t="shared" si="74"/>
        <v>0</v>
      </c>
      <c r="AV396" s="10">
        <f t="shared" si="75"/>
        <v>100</v>
      </c>
      <c r="AW396" s="48">
        <f t="shared" si="76"/>
        <v>100</v>
      </c>
    </row>
    <row r="397" spans="1:49" x14ac:dyDescent="0.3">
      <c r="A397" s="37" t="s">
        <v>1449</v>
      </c>
      <c r="B397" s="2">
        <f>'E. Alkali basalt FC 10kbar'!A75</f>
        <v>69</v>
      </c>
      <c r="C397" s="2">
        <f>'E. Alkali basalt FC 10kbar'!C75</f>
        <v>1331</v>
      </c>
      <c r="D397" s="2">
        <f>'E. Alkali basalt FC 10kbar'!D75</f>
        <v>10000</v>
      </c>
      <c r="E397" s="5">
        <f>'B. LLD classification'!EA441</f>
        <v>2.9252068715319646</v>
      </c>
      <c r="F397" s="5">
        <f>'E. Alkali basalt FC 10kbar'!L75</f>
        <v>1.035388</v>
      </c>
      <c r="G397" s="6">
        <f>'E. Alkali basalt FC 10kbar'!N75</f>
        <v>100</v>
      </c>
      <c r="H397" s="7">
        <f t="shared" si="71"/>
        <v>0</v>
      </c>
      <c r="I397" s="8">
        <f>'E. Alkali basalt FC 10kbar'!R75</f>
        <v>45.155484000000001</v>
      </c>
      <c r="J397" s="9">
        <f>'E. Alkali basalt FC 10kbar'!S75</f>
        <v>3.89961</v>
      </c>
      <c r="K397" s="9">
        <f>'E. Alkali basalt FC 10kbar'!T75</f>
        <v>11.528847000000001</v>
      </c>
      <c r="L397" s="9">
        <f>'E. Alkali basalt FC 10kbar'!U75</f>
        <v>3.0596939999999999</v>
      </c>
      <c r="M397" s="9">
        <f>'E. Alkali basalt FC 10kbar'!V75</f>
        <v>8.7291270000000001</v>
      </c>
      <c r="N397" s="9">
        <f>'E. Alkali basalt FC 10kbar'!W75</f>
        <v>0.169983</v>
      </c>
      <c r="O397" s="9">
        <f>'E. Alkali basalt FC 10kbar'!X75</f>
        <v>8.7191279999999995</v>
      </c>
      <c r="P397" s="9">
        <f>'E. Alkali basalt FC 10kbar'!Y75</f>
        <v>13.538646</v>
      </c>
      <c r="Q397" s="9">
        <f>'E. Alkali basalt FC 10kbar'!Z75</f>
        <v>2.6497350000000002</v>
      </c>
      <c r="R397" s="9">
        <f>'E. Alkali basalt FC 10kbar'!AA75</f>
        <v>0.76992300000000002</v>
      </c>
      <c r="S397" s="9">
        <f>'E. Alkali basalt FC 10kbar'!AB75</f>
        <v>0.85991399999999996</v>
      </c>
      <c r="T397" s="9">
        <f>'E. Alkali basalt FC 10kbar'!AC75</f>
        <v>0.91990799999999995</v>
      </c>
      <c r="U397" s="10"/>
      <c r="V397" s="5">
        <f>'E. Alkali basalt FC 10kbar'!AH75</f>
        <v>0</v>
      </c>
      <c r="W397" s="5"/>
      <c r="X397" s="5"/>
      <c r="Y397" s="5"/>
      <c r="Z397" s="5"/>
      <c r="AA397" s="5"/>
      <c r="AB397" s="5">
        <f>'E. Alkali basalt FC 10kbar'!AI75</f>
        <v>0</v>
      </c>
      <c r="AC397" s="5">
        <f>'E. Alkali basalt FC 10kbar'!AJ75</f>
        <v>0</v>
      </c>
      <c r="AD397" s="10"/>
      <c r="AE397" s="5">
        <f>'E. Alkali basalt FC 10kbar'!AK75</f>
        <v>0</v>
      </c>
      <c r="AF397" s="5"/>
      <c r="AG397" s="5"/>
      <c r="AH397" s="5"/>
      <c r="AI397" s="5"/>
      <c r="AJ397" s="5"/>
      <c r="AK397" s="5">
        <f>'E. Alkali basalt FC 10kbar'!AL75</f>
        <v>0</v>
      </c>
      <c r="AL397" s="5">
        <f>'E. Alkali basalt FC 10kbar'!AM75</f>
        <v>0</v>
      </c>
      <c r="AM397" s="10"/>
      <c r="AN397" s="5">
        <f t="shared" si="72"/>
        <v>0</v>
      </c>
      <c r="AO397" s="5"/>
      <c r="AP397" s="5"/>
      <c r="AQ397" s="5"/>
      <c r="AR397" s="5"/>
      <c r="AS397" s="5"/>
      <c r="AT397" s="5">
        <f t="shared" si="73"/>
        <v>0</v>
      </c>
      <c r="AU397" s="5">
        <f t="shared" si="74"/>
        <v>0</v>
      </c>
      <c r="AV397" s="10">
        <f t="shared" si="75"/>
        <v>100</v>
      </c>
      <c r="AW397" s="48">
        <f t="shared" si="76"/>
        <v>100</v>
      </c>
    </row>
    <row r="398" spans="1:49" x14ac:dyDescent="0.3">
      <c r="A398" s="37" t="s">
        <v>1449</v>
      </c>
      <c r="B398" s="2">
        <f>'E. Alkali basalt FC 10kbar'!A76</f>
        <v>70</v>
      </c>
      <c r="C398" s="2">
        <f>'E. Alkali basalt FC 10kbar'!C76</f>
        <v>1330</v>
      </c>
      <c r="D398" s="2">
        <f>'E. Alkali basalt FC 10kbar'!D76</f>
        <v>10000</v>
      </c>
      <c r="E398" s="5">
        <f>'B. LLD classification'!EA442</f>
        <v>2.9256082907848002</v>
      </c>
      <c r="F398" s="5">
        <f>'E. Alkali basalt FC 10kbar'!L76</f>
        <v>1.0385219999999999</v>
      </c>
      <c r="G398" s="6">
        <f>'E. Alkali basalt FC 10kbar'!N76</f>
        <v>100</v>
      </c>
      <c r="H398" s="7">
        <f t="shared" si="71"/>
        <v>0</v>
      </c>
      <c r="I398" s="8">
        <f>'E. Alkali basalt FC 10kbar'!R76</f>
        <v>45.155484000000001</v>
      </c>
      <c r="J398" s="9">
        <f>'E. Alkali basalt FC 10kbar'!S76</f>
        <v>3.89961</v>
      </c>
      <c r="K398" s="9">
        <f>'E. Alkali basalt FC 10kbar'!T76</f>
        <v>11.528847000000001</v>
      </c>
      <c r="L398" s="9">
        <f>'E. Alkali basalt FC 10kbar'!U76</f>
        <v>3.0596939999999999</v>
      </c>
      <c r="M398" s="9">
        <f>'E. Alkali basalt FC 10kbar'!V76</f>
        <v>8.7291270000000001</v>
      </c>
      <c r="N398" s="9">
        <f>'E. Alkali basalt FC 10kbar'!W76</f>
        <v>0.169983</v>
      </c>
      <c r="O398" s="9">
        <f>'E. Alkali basalt FC 10kbar'!X76</f>
        <v>8.7191279999999995</v>
      </c>
      <c r="P398" s="9">
        <f>'E. Alkali basalt FC 10kbar'!Y76</f>
        <v>13.538646</v>
      </c>
      <c r="Q398" s="9">
        <f>'E. Alkali basalt FC 10kbar'!Z76</f>
        <v>2.6497350000000002</v>
      </c>
      <c r="R398" s="9">
        <f>'E. Alkali basalt FC 10kbar'!AA76</f>
        <v>0.76992300000000002</v>
      </c>
      <c r="S398" s="9">
        <f>'E. Alkali basalt FC 10kbar'!AB76</f>
        <v>0.85991399999999996</v>
      </c>
      <c r="T398" s="9">
        <f>'E. Alkali basalt FC 10kbar'!AC76</f>
        <v>0.91990799999999995</v>
      </c>
      <c r="U398" s="10"/>
      <c r="V398" s="5">
        <f>'E. Alkali basalt FC 10kbar'!AH76</f>
        <v>0</v>
      </c>
      <c r="W398" s="5"/>
      <c r="X398" s="5"/>
      <c r="Y398" s="5"/>
      <c r="Z398" s="5"/>
      <c r="AA398" s="5"/>
      <c r="AB398" s="5">
        <f>'E. Alkali basalt FC 10kbar'!AI76</f>
        <v>0</v>
      </c>
      <c r="AC398" s="5">
        <f>'E. Alkali basalt FC 10kbar'!AJ76</f>
        <v>0</v>
      </c>
      <c r="AD398" s="10"/>
      <c r="AE398" s="5">
        <f>'E. Alkali basalt FC 10kbar'!AK76</f>
        <v>0</v>
      </c>
      <c r="AF398" s="5"/>
      <c r="AG398" s="5"/>
      <c r="AH398" s="5"/>
      <c r="AI398" s="5"/>
      <c r="AJ398" s="5"/>
      <c r="AK398" s="5">
        <f>'E. Alkali basalt FC 10kbar'!AL76</f>
        <v>0</v>
      </c>
      <c r="AL398" s="5">
        <f>'E. Alkali basalt FC 10kbar'!AM76</f>
        <v>0</v>
      </c>
      <c r="AM398" s="10"/>
      <c r="AN398" s="5">
        <f t="shared" si="72"/>
        <v>0</v>
      </c>
      <c r="AO398" s="5"/>
      <c r="AP398" s="5"/>
      <c r="AQ398" s="5"/>
      <c r="AR398" s="5"/>
      <c r="AS398" s="5"/>
      <c r="AT398" s="5">
        <f t="shared" si="73"/>
        <v>0</v>
      </c>
      <c r="AU398" s="5">
        <f t="shared" si="74"/>
        <v>0</v>
      </c>
      <c r="AV398" s="10">
        <f t="shared" si="75"/>
        <v>100</v>
      </c>
      <c r="AW398" s="48">
        <f t="shared" si="76"/>
        <v>100</v>
      </c>
    </row>
    <row r="399" spans="1:49" x14ac:dyDescent="0.3">
      <c r="A399" s="37" t="s">
        <v>1449</v>
      </c>
      <c r="B399" s="2">
        <f>'E. Alkali basalt FC 10kbar'!A77</f>
        <v>71</v>
      </c>
      <c r="C399" s="2">
        <f>'E. Alkali basalt FC 10kbar'!C77</f>
        <v>1329</v>
      </c>
      <c r="D399" s="2">
        <f>'E. Alkali basalt FC 10kbar'!D77</f>
        <v>10000</v>
      </c>
      <c r="E399" s="5">
        <f>'B. LLD classification'!EA443</f>
        <v>2.9260099180031873</v>
      </c>
      <c r="F399" s="5">
        <f>'E. Alkali basalt FC 10kbar'!L77</f>
        <v>1.0416589999999999</v>
      </c>
      <c r="G399" s="6">
        <f>'E. Alkali basalt FC 10kbar'!N77</f>
        <v>100</v>
      </c>
      <c r="H399" s="7">
        <f t="shared" si="71"/>
        <v>0</v>
      </c>
      <c r="I399" s="8">
        <f>'E. Alkali basalt FC 10kbar'!R77</f>
        <v>45.155484000000001</v>
      </c>
      <c r="J399" s="9">
        <f>'E. Alkali basalt FC 10kbar'!S77</f>
        <v>3.89961</v>
      </c>
      <c r="K399" s="9">
        <f>'E. Alkali basalt FC 10kbar'!T77</f>
        <v>11.528847000000001</v>
      </c>
      <c r="L399" s="9">
        <f>'E. Alkali basalt FC 10kbar'!U77</f>
        <v>3.0596939999999999</v>
      </c>
      <c r="M399" s="9">
        <f>'E. Alkali basalt FC 10kbar'!V77</f>
        <v>8.7291270000000001</v>
      </c>
      <c r="N399" s="9">
        <f>'E. Alkali basalt FC 10kbar'!W77</f>
        <v>0.169983</v>
      </c>
      <c r="O399" s="9">
        <f>'E. Alkali basalt FC 10kbar'!X77</f>
        <v>8.7191279999999995</v>
      </c>
      <c r="P399" s="9">
        <f>'E. Alkali basalt FC 10kbar'!Y77</f>
        <v>13.538646</v>
      </c>
      <c r="Q399" s="9">
        <f>'E. Alkali basalt FC 10kbar'!Z77</f>
        <v>2.6497350000000002</v>
      </c>
      <c r="R399" s="9">
        <f>'E. Alkali basalt FC 10kbar'!AA77</f>
        <v>0.76992300000000002</v>
      </c>
      <c r="S399" s="9">
        <f>'E. Alkali basalt FC 10kbar'!AB77</f>
        <v>0.85991399999999996</v>
      </c>
      <c r="T399" s="9">
        <f>'E. Alkali basalt FC 10kbar'!AC77</f>
        <v>0.91990799999999995</v>
      </c>
      <c r="U399" s="10"/>
      <c r="V399" s="5">
        <f>'E. Alkali basalt FC 10kbar'!AH77</f>
        <v>0</v>
      </c>
      <c r="W399" s="5"/>
      <c r="X399" s="5"/>
      <c r="Y399" s="5"/>
      <c r="Z399" s="5"/>
      <c r="AA399" s="5"/>
      <c r="AB399" s="5">
        <f>'E. Alkali basalt FC 10kbar'!AI77</f>
        <v>0</v>
      </c>
      <c r="AC399" s="5">
        <f>'E. Alkali basalt FC 10kbar'!AJ77</f>
        <v>0</v>
      </c>
      <c r="AD399" s="10"/>
      <c r="AE399" s="5">
        <f>'E. Alkali basalt FC 10kbar'!AK77</f>
        <v>0</v>
      </c>
      <c r="AF399" s="5"/>
      <c r="AG399" s="5"/>
      <c r="AH399" s="5"/>
      <c r="AI399" s="5"/>
      <c r="AJ399" s="5"/>
      <c r="AK399" s="5">
        <f>'E. Alkali basalt FC 10kbar'!AL77</f>
        <v>0</v>
      </c>
      <c r="AL399" s="5">
        <f>'E. Alkali basalt FC 10kbar'!AM77</f>
        <v>0</v>
      </c>
      <c r="AM399" s="10"/>
      <c r="AN399" s="5">
        <f t="shared" si="72"/>
        <v>0</v>
      </c>
      <c r="AO399" s="5"/>
      <c r="AP399" s="5"/>
      <c r="AQ399" s="5"/>
      <c r="AR399" s="5"/>
      <c r="AS399" s="5"/>
      <c r="AT399" s="5">
        <f t="shared" si="73"/>
        <v>0</v>
      </c>
      <c r="AU399" s="5">
        <f t="shared" si="74"/>
        <v>0</v>
      </c>
      <c r="AV399" s="10">
        <f t="shared" si="75"/>
        <v>100</v>
      </c>
      <c r="AW399" s="48">
        <f t="shared" si="76"/>
        <v>100</v>
      </c>
    </row>
    <row r="400" spans="1:49" x14ac:dyDescent="0.3">
      <c r="A400" s="37" t="s">
        <v>1449</v>
      </c>
      <c r="B400" s="2">
        <f>'E. Alkali basalt FC 10kbar'!A78</f>
        <v>72</v>
      </c>
      <c r="C400" s="2">
        <f>'E. Alkali basalt FC 10kbar'!C78</f>
        <v>1328</v>
      </c>
      <c r="D400" s="2">
        <f>'E. Alkali basalt FC 10kbar'!D78</f>
        <v>10000</v>
      </c>
      <c r="E400" s="5">
        <f>'B. LLD classification'!EA444</f>
        <v>2.926411753355886</v>
      </c>
      <c r="F400" s="5">
        <f>'E. Alkali basalt FC 10kbar'!L78</f>
        <v>1.0448010000000001</v>
      </c>
      <c r="G400" s="6">
        <f>'E. Alkali basalt FC 10kbar'!N78</f>
        <v>100</v>
      </c>
      <c r="H400" s="7">
        <f t="shared" si="71"/>
        <v>0</v>
      </c>
      <c r="I400" s="8">
        <f>'E. Alkali basalt FC 10kbar'!R78</f>
        <v>45.155484000000001</v>
      </c>
      <c r="J400" s="9">
        <f>'E. Alkali basalt FC 10kbar'!S78</f>
        <v>3.89961</v>
      </c>
      <c r="K400" s="9">
        <f>'E. Alkali basalt FC 10kbar'!T78</f>
        <v>11.528847000000001</v>
      </c>
      <c r="L400" s="9">
        <f>'E. Alkali basalt FC 10kbar'!U78</f>
        <v>3.0596939999999999</v>
      </c>
      <c r="M400" s="9">
        <f>'E. Alkali basalt FC 10kbar'!V78</f>
        <v>8.7291270000000001</v>
      </c>
      <c r="N400" s="9">
        <f>'E. Alkali basalt FC 10kbar'!W78</f>
        <v>0.169983</v>
      </c>
      <c r="O400" s="9">
        <f>'E. Alkali basalt FC 10kbar'!X78</f>
        <v>8.7191279999999995</v>
      </c>
      <c r="P400" s="9">
        <f>'E. Alkali basalt FC 10kbar'!Y78</f>
        <v>13.538646</v>
      </c>
      <c r="Q400" s="9">
        <f>'E. Alkali basalt FC 10kbar'!Z78</f>
        <v>2.6497350000000002</v>
      </c>
      <c r="R400" s="9">
        <f>'E. Alkali basalt FC 10kbar'!AA78</f>
        <v>0.76992300000000002</v>
      </c>
      <c r="S400" s="9">
        <f>'E. Alkali basalt FC 10kbar'!AB78</f>
        <v>0.85991399999999996</v>
      </c>
      <c r="T400" s="9">
        <f>'E. Alkali basalt FC 10kbar'!AC78</f>
        <v>0.91990799999999995</v>
      </c>
      <c r="U400" s="10"/>
      <c r="V400" s="5">
        <f>'E. Alkali basalt FC 10kbar'!AH78</f>
        <v>0</v>
      </c>
      <c r="W400" s="5"/>
      <c r="X400" s="5"/>
      <c r="Y400" s="5"/>
      <c r="Z400" s="5"/>
      <c r="AA400" s="5"/>
      <c r="AB400" s="5">
        <f>'E. Alkali basalt FC 10kbar'!AI78</f>
        <v>0</v>
      </c>
      <c r="AC400" s="5">
        <f>'E. Alkali basalt FC 10kbar'!AJ78</f>
        <v>0</v>
      </c>
      <c r="AD400" s="10"/>
      <c r="AE400" s="5">
        <f>'E. Alkali basalt FC 10kbar'!AK78</f>
        <v>0</v>
      </c>
      <c r="AF400" s="5"/>
      <c r="AG400" s="5"/>
      <c r="AH400" s="5"/>
      <c r="AI400" s="5"/>
      <c r="AJ400" s="5"/>
      <c r="AK400" s="5">
        <f>'E. Alkali basalt FC 10kbar'!AL78</f>
        <v>0</v>
      </c>
      <c r="AL400" s="5">
        <f>'E. Alkali basalt FC 10kbar'!AM78</f>
        <v>0</v>
      </c>
      <c r="AM400" s="10"/>
      <c r="AN400" s="5">
        <f t="shared" si="72"/>
        <v>0</v>
      </c>
      <c r="AO400" s="5"/>
      <c r="AP400" s="5"/>
      <c r="AQ400" s="5"/>
      <c r="AR400" s="5"/>
      <c r="AS400" s="5"/>
      <c r="AT400" s="5">
        <f t="shared" si="73"/>
        <v>0</v>
      </c>
      <c r="AU400" s="5">
        <f t="shared" si="74"/>
        <v>0</v>
      </c>
      <c r="AV400" s="10">
        <f t="shared" si="75"/>
        <v>100</v>
      </c>
      <c r="AW400" s="48">
        <f t="shared" si="76"/>
        <v>100</v>
      </c>
    </row>
    <row r="401" spans="1:49" x14ac:dyDescent="0.3">
      <c r="A401" s="37" t="s">
        <v>1449</v>
      </c>
      <c r="B401" s="2">
        <f>'E. Alkali basalt FC 10kbar'!A79</f>
        <v>73</v>
      </c>
      <c r="C401" s="2">
        <f>'E. Alkali basalt FC 10kbar'!C79</f>
        <v>1327</v>
      </c>
      <c r="D401" s="2">
        <f>'E. Alkali basalt FC 10kbar'!D79</f>
        <v>10000</v>
      </c>
      <c r="E401" s="5">
        <f>'B. LLD classification'!EA445</f>
        <v>2.9268137970118508</v>
      </c>
      <c r="F401" s="5">
        <f>'E. Alkali basalt FC 10kbar'!L79</f>
        <v>1.047946</v>
      </c>
      <c r="G401" s="6">
        <f>'E. Alkali basalt FC 10kbar'!N79</f>
        <v>100</v>
      </c>
      <c r="H401" s="7">
        <f t="shared" si="71"/>
        <v>0</v>
      </c>
      <c r="I401" s="8">
        <f>'E. Alkali basalt FC 10kbar'!R79</f>
        <v>45.155484000000001</v>
      </c>
      <c r="J401" s="9">
        <f>'E. Alkali basalt FC 10kbar'!S79</f>
        <v>3.89961</v>
      </c>
      <c r="K401" s="9">
        <f>'E. Alkali basalt FC 10kbar'!T79</f>
        <v>11.528847000000001</v>
      </c>
      <c r="L401" s="9">
        <f>'E. Alkali basalt FC 10kbar'!U79</f>
        <v>3.0596939999999999</v>
      </c>
      <c r="M401" s="9">
        <f>'E. Alkali basalt FC 10kbar'!V79</f>
        <v>8.7291270000000001</v>
      </c>
      <c r="N401" s="9">
        <f>'E. Alkali basalt FC 10kbar'!W79</f>
        <v>0.169983</v>
      </c>
      <c r="O401" s="9">
        <f>'E. Alkali basalt FC 10kbar'!X79</f>
        <v>8.7191279999999995</v>
      </c>
      <c r="P401" s="9">
        <f>'E. Alkali basalt FC 10kbar'!Y79</f>
        <v>13.538646</v>
      </c>
      <c r="Q401" s="9">
        <f>'E. Alkali basalt FC 10kbar'!Z79</f>
        <v>2.6497350000000002</v>
      </c>
      <c r="R401" s="9">
        <f>'E. Alkali basalt FC 10kbar'!AA79</f>
        <v>0.76992300000000002</v>
      </c>
      <c r="S401" s="9">
        <f>'E. Alkali basalt FC 10kbar'!AB79</f>
        <v>0.85991399999999996</v>
      </c>
      <c r="T401" s="9">
        <f>'E. Alkali basalt FC 10kbar'!AC79</f>
        <v>0.91990799999999995</v>
      </c>
      <c r="U401" s="10"/>
      <c r="V401" s="5">
        <f>'E. Alkali basalt FC 10kbar'!AH79</f>
        <v>0</v>
      </c>
      <c r="W401" s="5"/>
      <c r="X401" s="5"/>
      <c r="Y401" s="5"/>
      <c r="Z401" s="5"/>
      <c r="AA401" s="5"/>
      <c r="AB401" s="5">
        <f>'E. Alkali basalt FC 10kbar'!AI79</f>
        <v>0</v>
      </c>
      <c r="AC401" s="5">
        <f>'E. Alkali basalt FC 10kbar'!AJ79</f>
        <v>0</v>
      </c>
      <c r="AD401" s="10"/>
      <c r="AE401" s="5">
        <f>'E. Alkali basalt FC 10kbar'!AK79</f>
        <v>0</v>
      </c>
      <c r="AF401" s="5"/>
      <c r="AG401" s="5"/>
      <c r="AH401" s="5"/>
      <c r="AI401" s="5"/>
      <c r="AJ401" s="5"/>
      <c r="AK401" s="5">
        <f>'E. Alkali basalt FC 10kbar'!AL79</f>
        <v>0</v>
      </c>
      <c r="AL401" s="5">
        <f>'E. Alkali basalt FC 10kbar'!AM79</f>
        <v>0</v>
      </c>
      <c r="AM401" s="10"/>
      <c r="AN401" s="5">
        <f t="shared" si="72"/>
        <v>0</v>
      </c>
      <c r="AO401" s="5"/>
      <c r="AP401" s="5"/>
      <c r="AQ401" s="5"/>
      <c r="AR401" s="5"/>
      <c r="AS401" s="5"/>
      <c r="AT401" s="5">
        <f t="shared" si="73"/>
        <v>0</v>
      </c>
      <c r="AU401" s="5">
        <f t="shared" si="74"/>
        <v>0</v>
      </c>
      <c r="AV401" s="10">
        <f t="shared" si="75"/>
        <v>100</v>
      </c>
      <c r="AW401" s="48">
        <f t="shared" si="76"/>
        <v>100</v>
      </c>
    </row>
    <row r="402" spans="1:49" x14ac:dyDescent="0.3">
      <c r="A402" s="37" t="s">
        <v>1449</v>
      </c>
      <c r="B402" s="2">
        <f>'E. Alkali basalt FC 10kbar'!A80</f>
        <v>74</v>
      </c>
      <c r="C402" s="2">
        <f>'E. Alkali basalt FC 10kbar'!C80</f>
        <v>1326</v>
      </c>
      <c r="D402" s="2">
        <f>'E. Alkali basalt FC 10kbar'!D80</f>
        <v>10000</v>
      </c>
      <c r="E402" s="5">
        <f>'B. LLD classification'!EA446</f>
        <v>2.9272160491402297</v>
      </c>
      <c r="F402" s="5">
        <f>'E. Alkali basalt FC 10kbar'!L80</f>
        <v>1.0510949999999999</v>
      </c>
      <c r="G402" s="6">
        <f>'E. Alkali basalt FC 10kbar'!N80</f>
        <v>100</v>
      </c>
      <c r="H402" s="7">
        <f t="shared" si="71"/>
        <v>0</v>
      </c>
      <c r="I402" s="8">
        <f>'E. Alkali basalt FC 10kbar'!R80</f>
        <v>45.155484000000001</v>
      </c>
      <c r="J402" s="9">
        <f>'E. Alkali basalt FC 10kbar'!S80</f>
        <v>3.89961</v>
      </c>
      <c r="K402" s="9">
        <f>'E. Alkali basalt FC 10kbar'!T80</f>
        <v>11.528847000000001</v>
      </c>
      <c r="L402" s="9">
        <f>'E. Alkali basalt FC 10kbar'!U80</f>
        <v>3.0596939999999999</v>
      </c>
      <c r="M402" s="9">
        <f>'E. Alkali basalt FC 10kbar'!V80</f>
        <v>8.7291270000000001</v>
      </c>
      <c r="N402" s="9">
        <f>'E. Alkali basalt FC 10kbar'!W80</f>
        <v>0.169983</v>
      </c>
      <c r="O402" s="9">
        <f>'E. Alkali basalt FC 10kbar'!X80</f>
        <v>8.7191279999999995</v>
      </c>
      <c r="P402" s="9">
        <f>'E. Alkali basalt FC 10kbar'!Y80</f>
        <v>13.538646</v>
      </c>
      <c r="Q402" s="9">
        <f>'E. Alkali basalt FC 10kbar'!Z80</f>
        <v>2.6497350000000002</v>
      </c>
      <c r="R402" s="9">
        <f>'E. Alkali basalt FC 10kbar'!AA80</f>
        <v>0.76992300000000002</v>
      </c>
      <c r="S402" s="9">
        <f>'E. Alkali basalt FC 10kbar'!AB80</f>
        <v>0.85991399999999996</v>
      </c>
      <c r="T402" s="9">
        <f>'E. Alkali basalt FC 10kbar'!AC80</f>
        <v>0.91990799999999995</v>
      </c>
      <c r="U402" s="10"/>
      <c r="V402" s="5">
        <f>'E. Alkali basalt FC 10kbar'!AH80</f>
        <v>0</v>
      </c>
      <c r="W402" s="5"/>
      <c r="X402" s="5"/>
      <c r="Y402" s="5"/>
      <c r="Z402" s="5"/>
      <c r="AA402" s="5"/>
      <c r="AB402" s="5">
        <f>'E. Alkali basalt FC 10kbar'!AI80</f>
        <v>0</v>
      </c>
      <c r="AC402" s="5">
        <f>'E. Alkali basalt FC 10kbar'!AJ80</f>
        <v>0</v>
      </c>
      <c r="AD402" s="10"/>
      <c r="AE402" s="5">
        <f>'E. Alkali basalt FC 10kbar'!AK80</f>
        <v>0</v>
      </c>
      <c r="AF402" s="5"/>
      <c r="AG402" s="5"/>
      <c r="AH402" s="5"/>
      <c r="AI402" s="5"/>
      <c r="AJ402" s="5"/>
      <c r="AK402" s="5">
        <f>'E. Alkali basalt FC 10kbar'!AL80</f>
        <v>0</v>
      </c>
      <c r="AL402" s="5">
        <f>'E. Alkali basalt FC 10kbar'!AM80</f>
        <v>0</v>
      </c>
      <c r="AM402" s="10"/>
      <c r="AN402" s="5">
        <f t="shared" si="72"/>
        <v>0</v>
      </c>
      <c r="AO402" s="5"/>
      <c r="AP402" s="5"/>
      <c r="AQ402" s="5"/>
      <c r="AR402" s="5"/>
      <c r="AS402" s="5"/>
      <c r="AT402" s="5">
        <f t="shared" si="73"/>
        <v>0</v>
      </c>
      <c r="AU402" s="5">
        <f t="shared" si="74"/>
        <v>0</v>
      </c>
      <c r="AV402" s="10">
        <f t="shared" si="75"/>
        <v>100</v>
      </c>
      <c r="AW402" s="48">
        <f t="shared" si="76"/>
        <v>100</v>
      </c>
    </row>
    <row r="403" spans="1:49" x14ac:dyDescent="0.3">
      <c r="A403" s="37" t="s">
        <v>1449</v>
      </c>
      <c r="B403" s="2">
        <f>'E. Alkali basalt FC 10kbar'!A81</f>
        <v>75</v>
      </c>
      <c r="C403" s="2">
        <f>'E. Alkali basalt FC 10kbar'!C81</f>
        <v>1325</v>
      </c>
      <c r="D403" s="2">
        <f>'E. Alkali basalt FC 10kbar'!D81</f>
        <v>10000</v>
      </c>
      <c r="E403" s="5">
        <f>'B. LLD classification'!EA447</f>
        <v>2.92761850991036</v>
      </c>
      <c r="F403" s="5">
        <f>'E. Alkali basalt FC 10kbar'!L81</f>
        <v>1.054249</v>
      </c>
      <c r="G403" s="6">
        <f>'E. Alkali basalt FC 10kbar'!N81</f>
        <v>100</v>
      </c>
      <c r="H403" s="7">
        <f t="shared" si="71"/>
        <v>0</v>
      </c>
      <c r="I403" s="8">
        <f>'E. Alkali basalt FC 10kbar'!R81</f>
        <v>45.155484000000001</v>
      </c>
      <c r="J403" s="9">
        <f>'E. Alkali basalt FC 10kbar'!S81</f>
        <v>3.89961</v>
      </c>
      <c r="K403" s="9">
        <f>'E. Alkali basalt FC 10kbar'!T81</f>
        <v>11.528847000000001</v>
      </c>
      <c r="L403" s="9">
        <f>'E. Alkali basalt FC 10kbar'!U81</f>
        <v>3.0596939999999999</v>
      </c>
      <c r="M403" s="9">
        <f>'E. Alkali basalt FC 10kbar'!V81</f>
        <v>8.7291270000000001</v>
      </c>
      <c r="N403" s="9">
        <f>'E. Alkali basalt FC 10kbar'!W81</f>
        <v>0.169983</v>
      </c>
      <c r="O403" s="9">
        <f>'E. Alkali basalt FC 10kbar'!X81</f>
        <v>8.7191279999999995</v>
      </c>
      <c r="P403" s="9">
        <f>'E. Alkali basalt FC 10kbar'!Y81</f>
        <v>13.538646</v>
      </c>
      <c r="Q403" s="9">
        <f>'E. Alkali basalt FC 10kbar'!Z81</f>
        <v>2.6497350000000002</v>
      </c>
      <c r="R403" s="9">
        <f>'E. Alkali basalt FC 10kbar'!AA81</f>
        <v>0.76992300000000002</v>
      </c>
      <c r="S403" s="9">
        <f>'E. Alkali basalt FC 10kbar'!AB81</f>
        <v>0.85991399999999996</v>
      </c>
      <c r="T403" s="9">
        <f>'E. Alkali basalt FC 10kbar'!AC81</f>
        <v>0.91990799999999995</v>
      </c>
      <c r="U403" s="10"/>
      <c r="V403" s="5">
        <f>'E. Alkali basalt FC 10kbar'!AH81</f>
        <v>0</v>
      </c>
      <c r="W403" s="5"/>
      <c r="X403" s="5"/>
      <c r="Y403" s="5"/>
      <c r="Z403" s="5"/>
      <c r="AA403" s="5"/>
      <c r="AB403" s="5">
        <f>'E. Alkali basalt FC 10kbar'!AI81</f>
        <v>0</v>
      </c>
      <c r="AC403" s="5">
        <f>'E. Alkali basalt FC 10kbar'!AJ81</f>
        <v>0</v>
      </c>
      <c r="AD403" s="10"/>
      <c r="AE403" s="5">
        <f>'E. Alkali basalt FC 10kbar'!AK81</f>
        <v>0</v>
      </c>
      <c r="AF403" s="5"/>
      <c r="AG403" s="5"/>
      <c r="AH403" s="5"/>
      <c r="AI403" s="5"/>
      <c r="AJ403" s="5"/>
      <c r="AK403" s="5">
        <f>'E. Alkali basalt FC 10kbar'!AL81</f>
        <v>0</v>
      </c>
      <c r="AL403" s="5">
        <f>'E. Alkali basalt FC 10kbar'!AM81</f>
        <v>0</v>
      </c>
      <c r="AM403" s="10"/>
      <c r="AN403" s="5">
        <f t="shared" si="72"/>
        <v>0</v>
      </c>
      <c r="AO403" s="5"/>
      <c r="AP403" s="5"/>
      <c r="AQ403" s="5"/>
      <c r="AR403" s="5"/>
      <c r="AS403" s="5"/>
      <c r="AT403" s="5">
        <f t="shared" si="73"/>
        <v>0</v>
      </c>
      <c r="AU403" s="5">
        <f t="shared" si="74"/>
        <v>0</v>
      </c>
      <c r="AV403" s="10">
        <f t="shared" si="75"/>
        <v>100</v>
      </c>
      <c r="AW403" s="48">
        <f t="shared" si="76"/>
        <v>100</v>
      </c>
    </row>
    <row r="404" spans="1:49" x14ac:dyDescent="0.3">
      <c r="A404" s="37" t="s">
        <v>1449</v>
      </c>
      <c r="B404" s="2">
        <f>'E. Alkali basalt FC 10kbar'!A82</f>
        <v>76</v>
      </c>
      <c r="C404" s="2">
        <f>'E. Alkali basalt FC 10kbar'!C82</f>
        <v>1324</v>
      </c>
      <c r="D404" s="2">
        <f>'E. Alkali basalt FC 10kbar'!D82</f>
        <v>10000</v>
      </c>
      <c r="E404" s="5">
        <f>'B. LLD classification'!EA448</f>
        <v>2.9280211794917737</v>
      </c>
      <c r="F404" s="5">
        <f>'E. Alkali basalt FC 10kbar'!L82</f>
        <v>1.0574060000000001</v>
      </c>
      <c r="G404" s="6">
        <f>'E. Alkali basalt FC 10kbar'!N82</f>
        <v>100</v>
      </c>
      <c r="H404" s="7">
        <f t="shared" si="71"/>
        <v>0</v>
      </c>
      <c r="I404" s="8">
        <f>'E. Alkali basalt FC 10kbar'!R82</f>
        <v>45.155484000000001</v>
      </c>
      <c r="J404" s="9">
        <f>'E. Alkali basalt FC 10kbar'!S82</f>
        <v>3.89961</v>
      </c>
      <c r="K404" s="9">
        <f>'E. Alkali basalt FC 10kbar'!T82</f>
        <v>11.528847000000001</v>
      </c>
      <c r="L404" s="9">
        <f>'E. Alkali basalt FC 10kbar'!U82</f>
        <v>3.0596939999999999</v>
      </c>
      <c r="M404" s="9">
        <f>'E. Alkali basalt FC 10kbar'!V82</f>
        <v>8.7291270000000001</v>
      </c>
      <c r="N404" s="9">
        <f>'E. Alkali basalt FC 10kbar'!W82</f>
        <v>0.169983</v>
      </c>
      <c r="O404" s="9">
        <f>'E. Alkali basalt FC 10kbar'!X82</f>
        <v>8.7191279999999995</v>
      </c>
      <c r="P404" s="9">
        <f>'E. Alkali basalt FC 10kbar'!Y82</f>
        <v>13.538646</v>
      </c>
      <c r="Q404" s="9">
        <f>'E. Alkali basalt FC 10kbar'!Z82</f>
        <v>2.6497350000000002</v>
      </c>
      <c r="R404" s="9">
        <f>'E. Alkali basalt FC 10kbar'!AA82</f>
        <v>0.76992300000000002</v>
      </c>
      <c r="S404" s="9">
        <f>'E. Alkali basalt FC 10kbar'!AB82</f>
        <v>0.85991399999999996</v>
      </c>
      <c r="T404" s="9">
        <f>'E. Alkali basalt FC 10kbar'!AC82</f>
        <v>0.91990799999999995</v>
      </c>
      <c r="U404" s="10"/>
      <c r="V404" s="5">
        <f>'E. Alkali basalt FC 10kbar'!AH82</f>
        <v>0</v>
      </c>
      <c r="W404" s="5"/>
      <c r="X404" s="5"/>
      <c r="Y404" s="5"/>
      <c r="Z404" s="5"/>
      <c r="AA404" s="5"/>
      <c r="AB404" s="5">
        <f>'E. Alkali basalt FC 10kbar'!AI82</f>
        <v>0</v>
      </c>
      <c r="AC404" s="5">
        <f>'E. Alkali basalt FC 10kbar'!AJ82</f>
        <v>0</v>
      </c>
      <c r="AD404" s="10"/>
      <c r="AE404" s="5">
        <f>'E. Alkali basalt FC 10kbar'!AK82</f>
        <v>0</v>
      </c>
      <c r="AF404" s="5"/>
      <c r="AG404" s="5"/>
      <c r="AH404" s="5"/>
      <c r="AI404" s="5"/>
      <c r="AJ404" s="5"/>
      <c r="AK404" s="5">
        <f>'E. Alkali basalt FC 10kbar'!AL82</f>
        <v>0</v>
      </c>
      <c r="AL404" s="5">
        <f>'E. Alkali basalt FC 10kbar'!AM82</f>
        <v>0</v>
      </c>
      <c r="AM404" s="10"/>
      <c r="AN404" s="5">
        <f t="shared" si="72"/>
        <v>0</v>
      </c>
      <c r="AO404" s="5"/>
      <c r="AP404" s="5"/>
      <c r="AQ404" s="5"/>
      <c r="AR404" s="5"/>
      <c r="AS404" s="5"/>
      <c r="AT404" s="5">
        <f t="shared" si="73"/>
        <v>0</v>
      </c>
      <c r="AU404" s="5">
        <f t="shared" si="74"/>
        <v>0</v>
      </c>
      <c r="AV404" s="10">
        <f t="shared" si="75"/>
        <v>100</v>
      </c>
      <c r="AW404" s="48">
        <f t="shared" si="76"/>
        <v>100</v>
      </c>
    </row>
    <row r="405" spans="1:49" x14ac:dyDescent="0.3">
      <c r="A405" s="37" t="s">
        <v>1449</v>
      </c>
      <c r="B405" s="2">
        <f>'E. Alkali basalt FC 10kbar'!A83</f>
        <v>77</v>
      </c>
      <c r="C405" s="2">
        <f>'E. Alkali basalt FC 10kbar'!C83</f>
        <v>1323</v>
      </c>
      <c r="D405" s="2">
        <f>'E. Alkali basalt FC 10kbar'!D83</f>
        <v>10000</v>
      </c>
      <c r="E405" s="5">
        <f>'B. LLD classification'!EA449</f>
        <v>2.9284240580541949</v>
      </c>
      <c r="F405" s="5">
        <f>'E. Alkali basalt FC 10kbar'!L83</f>
        <v>1.060567</v>
      </c>
      <c r="G405" s="6">
        <f>'E. Alkali basalt FC 10kbar'!N83</f>
        <v>100</v>
      </c>
      <c r="H405" s="7">
        <f t="shared" si="71"/>
        <v>0</v>
      </c>
      <c r="I405" s="8">
        <f>'E. Alkali basalt FC 10kbar'!R83</f>
        <v>45.155484000000001</v>
      </c>
      <c r="J405" s="9">
        <f>'E. Alkali basalt FC 10kbar'!S83</f>
        <v>3.89961</v>
      </c>
      <c r="K405" s="9">
        <f>'E. Alkali basalt FC 10kbar'!T83</f>
        <v>11.528847000000001</v>
      </c>
      <c r="L405" s="9">
        <f>'E. Alkali basalt FC 10kbar'!U83</f>
        <v>3.0596939999999999</v>
      </c>
      <c r="M405" s="9">
        <f>'E. Alkali basalt FC 10kbar'!V83</f>
        <v>8.7291270000000001</v>
      </c>
      <c r="N405" s="9">
        <f>'E. Alkali basalt FC 10kbar'!W83</f>
        <v>0.169983</v>
      </c>
      <c r="O405" s="9">
        <f>'E. Alkali basalt FC 10kbar'!X83</f>
        <v>8.7191279999999995</v>
      </c>
      <c r="P405" s="9">
        <f>'E. Alkali basalt FC 10kbar'!Y83</f>
        <v>13.538646</v>
      </c>
      <c r="Q405" s="9">
        <f>'E. Alkali basalt FC 10kbar'!Z83</f>
        <v>2.6497350000000002</v>
      </c>
      <c r="R405" s="9">
        <f>'E. Alkali basalt FC 10kbar'!AA83</f>
        <v>0.76992300000000002</v>
      </c>
      <c r="S405" s="9">
        <f>'E. Alkali basalt FC 10kbar'!AB83</f>
        <v>0.85991399999999996</v>
      </c>
      <c r="T405" s="9">
        <f>'E. Alkali basalt FC 10kbar'!AC83</f>
        <v>0.91990799999999995</v>
      </c>
      <c r="U405" s="10"/>
      <c r="V405" s="5">
        <f>'E. Alkali basalt FC 10kbar'!AH83</f>
        <v>0</v>
      </c>
      <c r="W405" s="5"/>
      <c r="X405" s="5"/>
      <c r="Y405" s="5"/>
      <c r="Z405" s="5"/>
      <c r="AA405" s="5"/>
      <c r="AB405" s="5">
        <f>'E. Alkali basalt FC 10kbar'!AI83</f>
        <v>0</v>
      </c>
      <c r="AC405" s="5">
        <f>'E. Alkali basalt FC 10kbar'!AJ83</f>
        <v>0</v>
      </c>
      <c r="AD405" s="10"/>
      <c r="AE405" s="5">
        <f>'E. Alkali basalt FC 10kbar'!AK83</f>
        <v>0</v>
      </c>
      <c r="AF405" s="5"/>
      <c r="AG405" s="5"/>
      <c r="AH405" s="5"/>
      <c r="AI405" s="5"/>
      <c r="AJ405" s="5"/>
      <c r="AK405" s="5">
        <f>'E. Alkali basalt FC 10kbar'!AL83</f>
        <v>0</v>
      </c>
      <c r="AL405" s="5">
        <f>'E. Alkali basalt FC 10kbar'!AM83</f>
        <v>0</v>
      </c>
      <c r="AM405" s="10"/>
      <c r="AN405" s="5">
        <f t="shared" si="72"/>
        <v>0</v>
      </c>
      <c r="AO405" s="5"/>
      <c r="AP405" s="5"/>
      <c r="AQ405" s="5"/>
      <c r="AR405" s="5"/>
      <c r="AS405" s="5"/>
      <c r="AT405" s="5">
        <f t="shared" si="73"/>
        <v>0</v>
      </c>
      <c r="AU405" s="5">
        <f t="shared" si="74"/>
        <v>0</v>
      </c>
      <c r="AV405" s="10">
        <f t="shared" si="75"/>
        <v>100</v>
      </c>
      <c r="AW405" s="48">
        <f t="shared" si="76"/>
        <v>100</v>
      </c>
    </row>
    <row r="406" spans="1:49" x14ac:dyDescent="0.3">
      <c r="A406" s="37" t="s">
        <v>1449</v>
      </c>
      <c r="B406" s="2">
        <f>'E. Alkali basalt FC 10kbar'!A84</f>
        <v>78</v>
      </c>
      <c r="C406" s="2">
        <f>'E. Alkali basalt FC 10kbar'!C84</f>
        <v>1322</v>
      </c>
      <c r="D406" s="2">
        <f>'E. Alkali basalt FC 10kbar'!D84</f>
        <v>10000</v>
      </c>
      <c r="E406" s="5">
        <f>'B. LLD classification'!EA450</f>
        <v>2.9288271457675426</v>
      </c>
      <c r="F406" s="5">
        <f>'E. Alkali basalt FC 10kbar'!L84</f>
        <v>1.0637319999999999</v>
      </c>
      <c r="G406" s="6">
        <f>'E. Alkali basalt FC 10kbar'!N84</f>
        <v>100</v>
      </c>
      <c r="H406" s="7">
        <f t="shared" si="71"/>
        <v>0</v>
      </c>
      <c r="I406" s="8">
        <f>'E. Alkali basalt FC 10kbar'!R84</f>
        <v>45.155484000000001</v>
      </c>
      <c r="J406" s="9">
        <f>'E. Alkali basalt FC 10kbar'!S84</f>
        <v>3.89961</v>
      </c>
      <c r="K406" s="9">
        <f>'E. Alkali basalt FC 10kbar'!T84</f>
        <v>11.528847000000001</v>
      </c>
      <c r="L406" s="9">
        <f>'E. Alkali basalt FC 10kbar'!U84</f>
        <v>3.0596939999999999</v>
      </c>
      <c r="M406" s="9">
        <f>'E. Alkali basalt FC 10kbar'!V84</f>
        <v>8.7291270000000001</v>
      </c>
      <c r="N406" s="9">
        <f>'E. Alkali basalt FC 10kbar'!W84</f>
        <v>0.169983</v>
      </c>
      <c r="O406" s="9">
        <f>'E. Alkali basalt FC 10kbar'!X84</f>
        <v>8.7191279999999995</v>
      </c>
      <c r="P406" s="9">
        <f>'E. Alkali basalt FC 10kbar'!Y84</f>
        <v>13.538646</v>
      </c>
      <c r="Q406" s="9">
        <f>'E. Alkali basalt FC 10kbar'!Z84</f>
        <v>2.6497350000000002</v>
      </c>
      <c r="R406" s="9">
        <f>'E. Alkali basalt FC 10kbar'!AA84</f>
        <v>0.76992300000000002</v>
      </c>
      <c r="S406" s="9">
        <f>'E. Alkali basalt FC 10kbar'!AB84</f>
        <v>0.85991399999999996</v>
      </c>
      <c r="T406" s="9">
        <f>'E. Alkali basalt FC 10kbar'!AC84</f>
        <v>0.91990799999999995</v>
      </c>
      <c r="U406" s="10"/>
      <c r="V406" s="5">
        <f>'E. Alkali basalt FC 10kbar'!AH84</f>
        <v>0</v>
      </c>
      <c r="W406" s="5"/>
      <c r="X406" s="5"/>
      <c r="Y406" s="5"/>
      <c r="Z406" s="5"/>
      <c r="AA406" s="5"/>
      <c r="AB406" s="5">
        <f>'E. Alkali basalt FC 10kbar'!AI84</f>
        <v>0</v>
      </c>
      <c r="AC406" s="5">
        <f>'E. Alkali basalt FC 10kbar'!AJ84</f>
        <v>0</v>
      </c>
      <c r="AD406" s="10"/>
      <c r="AE406" s="5">
        <f>'E. Alkali basalt FC 10kbar'!AK84</f>
        <v>0</v>
      </c>
      <c r="AF406" s="5"/>
      <c r="AG406" s="5"/>
      <c r="AH406" s="5"/>
      <c r="AI406" s="5"/>
      <c r="AJ406" s="5"/>
      <c r="AK406" s="5">
        <f>'E. Alkali basalt FC 10kbar'!AL84</f>
        <v>0</v>
      </c>
      <c r="AL406" s="5">
        <f>'E. Alkali basalt FC 10kbar'!AM84</f>
        <v>0</v>
      </c>
      <c r="AM406" s="10"/>
      <c r="AN406" s="5">
        <f t="shared" si="72"/>
        <v>0</v>
      </c>
      <c r="AO406" s="5"/>
      <c r="AP406" s="5"/>
      <c r="AQ406" s="5"/>
      <c r="AR406" s="5"/>
      <c r="AS406" s="5"/>
      <c r="AT406" s="5">
        <f t="shared" si="73"/>
        <v>0</v>
      </c>
      <c r="AU406" s="5">
        <f t="shared" si="74"/>
        <v>0</v>
      </c>
      <c r="AV406" s="10">
        <f t="shared" si="75"/>
        <v>100</v>
      </c>
      <c r="AW406" s="48">
        <f t="shared" si="76"/>
        <v>100</v>
      </c>
    </row>
    <row r="407" spans="1:49" x14ac:dyDescent="0.3">
      <c r="A407" s="37" t="s">
        <v>1449</v>
      </c>
      <c r="B407" s="2">
        <f>'E. Alkali basalt FC 10kbar'!A85</f>
        <v>79</v>
      </c>
      <c r="C407" s="2">
        <f>'E. Alkali basalt FC 10kbar'!C85</f>
        <v>1321</v>
      </c>
      <c r="D407" s="2">
        <f>'E. Alkali basalt FC 10kbar'!D85</f>
        <v>10000</v>
      </c>
      <c r="E407" s="5">
        <f>'B. LLD classification'!EA451</f>
        <v>2.9292304428019285</v>
      </c>
      <c r="F407" s="5">
        <f>'E. Alkali basalt FC 10kbar'!L85</f>
        <v>1.0669010000000001</v>
      </c>
      <c r="G407" s="6">
        <f>'E. Alkali basalt FC 10kbar'!N85</f>
        <v>100</v>
      </c>
      <c r="H407" s="7">
        <f t="shared" si="71"/>
        <v>0</v>
      </c>
      <c r="I407" s="8">
        <f>'E. Alkali basalt FC 10kbar'!R85</f>
        <v>45.155484000000001</v>
      </c>
      <c r="J407" s="9">
        <f>'E. Alkali basalt FC 10kbar'!S85</f>
        <v>3.89961</v>
      </c>
      <c r="K407" s="9">
        <f>'E. Alkali basalt FC 10kbar'!T85</f>
        <v>11.528847000000001</v>
      </c>
      <c r="L407" s="9">
        <f>'E. Alkali basalt FC 10kbar'!U85</f>
        <v>3.0596939999999999</v>
      </c>
      <c r="M407" s="9">
        <f>'E. Alkali basalt FC 10kbar'!V85</f>
        <v>8.7291270000000001</v>
      </c>
      <c r="N407" s="9">
        <f>'E. Alkali basalt FC 10kbar'!W85</f>
        <v>0.169983</v>
      </c>
      <c r="O407" s="9">
        <f>'E. Alkali basalt FC 10kbar'!X85</f>
        <v>8.7191279999999995</v>
      </c>
      <c r="P407" s="9">
        <f>'E. Alkali basalt FC 10kbar'!Y85</f>
        <v>13.538646</v>
      </c>
      <c r="Q407" s="9">
        <f>'E. Alkali basalt FC 10kbar'!Z85</f>
        <v>2.6497350000000002</v>
      </c>
      <c r="R407" s="9">
        <f>'E. Alkali basalt FC 10kbar'!AA85</f>
        <v>0.76992300000000002</v>
      </c>
      <c r="S407" s="9">
        <f>'E. Alkali basalt FC 10kbar'!AB85</f>
        <v>0.85991399999999996</v>
      </c>
      <c r="T407" s="9">
        <f>'E. Alkali basalt FC 10kbar'!AC85</f>
        <v>0.91990799999999995</v>
      </c>
      <c r="U407" s="10"/>
      <c r="V407" s="5">
        <f>'E. Alkali basalt FC 10kbar'!AH85</f>
        <v>0</v>
      </c>
      <c r="W407" s="5"/>
      <c r="X407" s="5"/>
      <c r="Y407" s="5"/>
      <c r="Z407" s="5"/>
      <c r="AA407" s="5"/>
      <c r="AB407" s="5">
        <f>'E. Alkali basalt FC 10kbar'!AI85</f>
        <v>0</v>
      </c>
      <c r="AC407" s="5">
        <f>'E. Alkali basalt FC 10kbar'!AJ85</f>
        <v>0</v>
      </c>
      <c r="AD407" s="10"/>
      <c r="AE407" s="5">
        <f>'E. Alkali basalt FC 10kbar'!AK85</f>
        <v>0</v>
      </c>
      <c r="AF407" s="5"/>
      <c r="AG407" s="5"/>
      <c r="AH407" s="5"/>
      <c r="AI407" s="5"/>
      <c r="AJ407" s="5"/>
      <c r="AK407" s="5">
        <f>'E. Alkali basalt FC 10kbar'!AL85</f>
        <v>0</v>
      </c>
      <c r="AL407" s="5">
        <f>'E. Alkali basalt FC 10kbar'!AM85</f>
        <v>0</v>
      </c>
      <c r="AM407" s="10"/>
      <c r="AN407" s="5">
        <f t="shared" si="72"/>
        <v>0</v>
      </c>
      <c r="AO407" s="5"/>
      <c r="AP407" s="5"/>
      <c r="AQ407" s="5"/>
      <c r="AR407" s="5"/>
      <c r="AS407" s="5"/>
      <c r="AT407" s="5">
        <f t="shared" si="73"/>
        <v>0</v>
      </c>
      <c r="AU407" s="5">
        <f t="shared" si="74"/>
        <v>0</v>
      </c>
      <c r="AV407" s="10">
        <f t="shared" si="75"/>
        <v>100</v>
      </c>
      <c r="AW407" s="48">
        <f t="shared" si="76"/>
        <v>100</v>
      </c>
    </row>
    <row r="408" spans="1:49" x14ac:dyDescent="0.3">
      <c r="A408" s="37" t="s">
        <v>1449</v>
      </c>
      <c r="B408" s="2">
        <f>'E. Alkali basalt FC 10kbar'!A86</f>
        <v>80</v>
      </c>
      <c r="C408" s="2">
        <f>'E. Alkali basalt FC 10kbar'!C86</f>
        <v>1320</v>
      </c>
      <c r="D408" s="2">
        <f>'E. Alkali basalt FC 10kbar'!D86</f>
        <v>10000</v>
      </c>
      <c r="E408" s="5">
        <f>'B. LLD classification'!EA452</f>
        <v>2.9296339493276569</v>
      </c>
      <c r="F408" s="5">
        <f>'E. Alkali basalt FC 10kbar'!L86</f>
        <v>1.070074</v>
      </c>
      <c r="G408" s="6">
        <f>'E. Alkali basalt FC 10kbar'!N86</f>
        <v>100</v>
      </c>
      <c r="H408" s="7">
        <f t="shared" si="71"/>
        <v>0</v>
      </c>
      <c r="I408" s="8">
        <f>'E. Alkali basalt FC 10kbar'!R86</f>
        <v>45.155484000000001</v>
      </c>
      <c r="J408" s="9">
        <f>'E. Alkali basalt FC 10kbar'!S86</f>
        <v>3.89961</v>
      </c>
      <c r="K408" s="9">
        <f>'E. Alkali basalt FC 10kbar'!T86</f>
        <v>11.528847000000001</v>
      </c>
      <c r="L408" s="9">
        <f>'E. Alkali basalt FC 10kbar'!U86</f>
        <v>3.0596939999999999</v>
      </c>
      <c r="M408" s="9">
        <f>'E. Alkali basalt FC 10kbar'!V86</f>
        <v>8.7291270000000001</v>
      </c>
      <c r="N408" s="9">
        <f>'E. Alkali basalt FC 10kbar'!W86</f>
        <v>0.169983</v>
      </c>
      <c r="O408" s="9">
        <f>'E. Alkali basalt FC 10kbar'!X86</f>
        <v>8.7191279999999995</v>
      </c>
      <c r="P408" s="9">
        <f>'E. Alkali basalt FC 10kbar'!Y86</f>
        <v>13.538646</v>
      </c>
      <c r="Q408" s="9">
        <f>'E. Alkali basalt FC 10kbar'!Z86</f>
        <v>2.6497350000000002</v>
      </c>
      <c r="R408" s="9">
        <f>'E. Alkali basalt FC 10kbar'!AA86</f>
        <v>0.76992300000000002</v>
      </c>
      <c r="S408" s="9">
        <f>'E. Alkali basalt FC 10kbar'!AB86</f>
        <v>0.85991399999999996</v>
      </c>
      <c r="T408" s="9">
        <f>'E. Alkali basalt FC 10kbar'!AC86</f>
        <v>0.91990799999999995</v>
      </c>
      <c r="U408" s="10"/>
      <c r="V408" s="5">
        <f>'E. Alkali basalt FC 10kbar'!AH86</f>
        <v>0</v>
      </c>
      <c r="W408" s="5"/>
      <c r="X408" s="5"/>
      <c r="Y408" s="5"/>
      <c r="Z408" s="5"/>
      <c r="AA408" s="5"/>
      <c r="AB408" s="5">
        <f>'E. Alkali basalt FC 10kbar'!AI86</f>
        <v>0</v>
      </c>
      <c r="AC408" s="5">
        <f>'E. Alkali basalt FC 10kbar'!AJ86</f>
        <v>0</v>
      </c>
      <c r="AD408" s="10"/>
      <c r="AE408" s="5">
        <f>'E. Alkali basalt FC 10kbar'!AK86</f>
        <v>0</v>
      </c>
      <c r="AF408" s="5"/>
      <c r="AG408" s="5"/>
      <c r="AH408" s="5"/>
      <c r="AI408" s="5"/>
      <c r="AJ408" s="5"/>
      <c r="AK408" s="5">
        <f>'E. Alkali basalt FC 10kbar'!AL86</f>
        <v>0</v>
      </c>
      <c r="AL408" s="5">
        <f>'E. Alkali basalt FC 10kbar'!AM86</f>
        <v>0</v>
      </c>
      <c r="AM408" s="10"/>
      <c r="AN408" s="5">
        <f t="shared" si="72"/>
        <v>0</v>
      </c>
      <c r="AO408" s="5"/>
      <c r="AP408" s="5"/>
      <c r="AQ408" s="5"/>
      <c r="AR408" s="5"/>
      <c r="AS408" s="5"/>
      <c r="AT408" s="5">
        <f t="shared" si="73"/>
        <v>0</v>
      </c>
      <c r="AU408" s="5">
        <f t="shared" si="74"/>
        <v>0</v>
      </c>
      <c r="AV408" s="10">
        <f t="shared" si="75"/>
        <v>100</v>
      </c>
      <c r="AW408" s="48">
        <f t="shared" si="76"/>
        <v>100</v>
      </c>
    </row>
    <row r="409" spans="1:49" x14ac:dyDescent="0.3">
      <c r="A409" s="37" t="s">
        <v>1449</v>
      </c>
      <c r="B409" s="2">
        <f>'E. Alkali basalt FC 10kbar'!A87</f>
        <v>81</v>
      </c>
      <c r="C409" s="2">
        <f>'E. Alkali basalt FC 10kbar'!C87</f>
        <v>1319</v>
      </c>
      <c r="D409" s="2">
        <f>'E. Alkali basalt FC 10kbar'!D87</f>
        <v>10000</v>
      </c>
      <c r="E409" s="5">
        <f>'B. LLD classification'!EA453</f>
        <v>2.93003766551523</v>
      </c>
      <c r="F409" s="5">
        <f>'E. Alkali basalt FC 10kbar'!L87</f>
        <v>1.073251</v>
      </c>
      <c r="G409" s="6">
        <f>'E. Alkali basalt FC 10kbar'!N87</f>
        <v>100</v>
      </c>
      <c r="H409" s="7">
        <f t="shared" si="71"/>
        <v>0</v>
      </c>
      <c r="I409" s="8">
        <f>'E. Alkali basalt FC 10kbar'!R87</f>
        <v>45.155484000000001</v>
      </c>
      <c r="J409" s="9">
        <f>'E. Alkali basalt FC 10kbar'!S87</f>
        <v>3.89961</v>
      </c>
      <c r="K409" s="9">
        <f>'E. Alkali basalt FC 10kbar'!T87</f>
        <v>11.528847000000001</v>
      </c>
      <c r="L409" s="9">
        <f>'E. Alkali basalt FC 10kbar'!U87</f>
        <v>3.0596939999999999</v>
      </c>
      <c r="M409" s="9">
        <f>'E. Alkali basalt FC 10kbar'!V87</f>
        <v>8.7291270000000001</v>
      </c>
      <c r="N409" s="9">
        <f>'E. Alkali basalt FC 10kbar'!W87</f>
        <v>0.169983</v>
      </c>
      <c r="O409" s="9">
        <f>'E. Alkali basalt FC 10kbar'!X87</f>
        <v>8.7191279999999995</v>
      </c>
      <c r="P409" s="9">
        <f>'E. Alkali basalt FC 10kbar'!Y87</f>
        <v>13.538646</v>
      </c>
      <c r="Q409" s="9">
        <f>'E. Alkali basalt FC 10kbar'!Z87</f>
        <v>2.6497350000000002</v>
      </c>
      <c r="R409" s="9">
        <f>'E. Alkali basalt FC 10kbar'!AA87</f>
        <v>0.76992300000000002</v>
      </c>
      <c r="S409" s="9">
        <f>'E. Alkali basalt FC 10kbar'!AB87</f>
        <v>0.85991399999999996</v>
      </c>
      <c r="T409" s="9">
        <f>'E. Alkali basalt FC 10kbar'!AC87</f>
        <v>0.91990799999999995</v>
      </c>
      <c r="U409" s="10"/>
      <c r="V409" s="5">
        <f>'E. Alkali basalt FC 10kbar'!AH87</f>
        <v>0</v>
      </c>
      <c r="W409" s="5"/>
      <c r="X409" s="5"/>
      <c r="Y409" s="5"/>
      <c r="Z409" s="5"/>
      <c r="AA409" s="5"/>
      <c r="AB409" s="5">
        <f>'E. Alkali basalt FC 10kbar'!AI87</f>
        <v>0</v>
      </c>
      <c r="AC409" s="5">
        <f>'E. Alkali basalt FC 10kbar'!AJ87</f>
        <v>0</v>
      </c>
      <c r="AD409" s="10"/>
      <c r="AE409" s="5">
        <f>'E. Alkali basalt FC 10kbar'!AK87</f>
        <v>0</v>
      </c>
      <c r="AF409" s="5"/>
      <c r="AG409" s="5"/>
      <c r="AH409" s="5"/>
      <c r="AI409" s="5"/>
      <c r="AJ409" s="5"/>
      <c r="AK409" s="5">
        <f>'E. Alkali basalt FC 10kbar'!AL87</f>
        <v>0</v>
      </c>
      <c r="AL409" s="5">
        <f>'E. Alkali basalt FC 10kbar'!AM87</f>
        <v>0</v>
      </c>
      <c r="AM409" s="10"/>
      <c r="AN409" s="5">
        <f t="shared" si="72"/>
        <v>0</v>
      </c>
      <c r="AO409" s="5"/>
      <c r="AP409" s="5"/>
      <c r="AQ409" s="5"/>
      <c r="AR409" s="5"/>
      <c r="AS409" s="5"/>
      <c r="AT409" s="5">
        <f t="shared" si="73"/>
        <v>0</v>
      </c>
      <c r="AU409" s="5">
        <f t="shared" si="74"/>
        <v>0</v>
      </c>
      <c r="AV409" s="10">
        <f t="shared" si="75"/>
        <v>100</v>
      </c>
      <c r="AW409" s="48">
        <f t="shared" si="76"/>
        <v>100</v>
      </c>
    </row>
    <row r="410" spans="1:49" x14ac:dyDescent="0.3">
      <c r="A410" s="37" t="s">
        <v>1449</v>
      </c>
      <c r="B410" s="2">
        <f>'E. Alkali basalt FC 10kbar'!A88</f>
        <v>82</v>
      </c>
      <c r="C410" s="2">
        <f>'E. Alkali basalt FC 10kbar'!C88</f>
        <v>1318</v>
      </c>
      <c r="D410" s="2">
        <f>'E. Alkali basalt FC 10kbar'!D88</f>
        <v>10000</v>
      </c>
      <c r="E410" s="5">
        <f>'B. LLD classification'!EA454</f>
        <v>2.9304415915353412</v>
      </c>
      <c r="F410" s="5">
        <f>'E. Alkali basalt FC 10kbar'!L88</f>
        <v>1.0764320000000001</v>
      </c>
      <c r="G410" s="6">
        <f>'E. Alkali basalt FC 10kbar'!N88</f>
        <v>100</v>
      </c>
      <c r="H410" s="7">
        <f t="shared" si="71"/>
        <v>0</v>
      </c>
      <c r="I410" s="8">
        <f>'E. Alkali basalt FC 10kbar'!R88</f>
        <v>45.155484000000001</v>
      </c>
      <c r="J410" s="9">
        <f>'E. Alkali basalt FC 10kbar'!S88</f>
        <v>3.89961</v>
      </c>
      <c r="K410" s="9">
        <f>'E. Alkali basalt FC 10kbar'!T88</f>
        <v>11.528847000000001</v>
      </c>
      <c r="L410" s="9">
        <f>'E. Alkali basalt FC 10kbar'!U88</f>
        <v>3.0596939999999999</v>
      </c>
      <c r="M410" s="9">
        <f>'E. Alkali basalt FC 10kbar'!V88</f>
        <v>8.7291270000000001</v>
      </c>
      <c r="N410" s="9">
        <f>'E. Alkali basalt FC 10kbar'!W88</f>
        <v>0.169983</v>
      </c>
      <c r="O410" s="9">
        <f>'E. Alkali basalt FC 10kbar'!X88</f>
        <v>8.7191279999999995</v>
      </c>
      <c r="P410" s="9">
        <f>'E. Alkali basalt FC 10kbar'!Y88</f>
        <v>13.538646</v>
      </c>
      <c r="Q410" s="9">
        <f>'E. Alkali basalt FC 10kbar'!Z88</f>
        <v>2.6497350000000002</v>
      </c>
      <c r="R410" s="9">
        <f>'E. Alkali basalt FC 10kbar'!AA88</f>
        <v>0.76992300000000002</v>
      </c>
      <c r="S410" s="9">
        <f>'E. Alkali basalt FC 10kbar'!AB88</f>
        <v>0.85991399999999996</v>
      </c>
      <c r="T410" s="9">
        <f>'E. Alkali basalt FC 10kbar'!AC88</f>
        <v>0.91990799999999995</v>
      </c>
      <c r="U410" s="10"/>
      <c r="V410" s="5">
        <f>'E. Alkali basalt FC 10kbar'!AH88</f>
        <v>0</v>
      </c>
      <c r="W410" s="5"/>
      <c r="X410" s="5"/>
      <c r="Y410" s="5"/>
      <c r="Z410" s="5"/>
      <c r="AA410" s="5"/>
      <c r="AB410" s="5">
        <f>'E. Alkali basalt FC 10kbar'!AI88</f>
        <v>0</v>
      </c>
      <c r="AC410" s="5">
        <f>'E. Alkali basalt FC 10kbar'!AJ88</f>
        <v>0</v>
      </c>
      <c r="AD410" s="10"/>
      <c r="AE410" s="5">
        <f>'E. Alkali basalt FC 10kbar'!AK88</f>
        <v>0</v>
      </c>
      <c r="AF410" s="5"/>
      <c r="AG410" s="5"/>
      <c r="AH410" s="5"/>
      <c r="AI410" s="5"/>
      <c r="AJ410" s="5"/>
      <c r="AK410" s="5">
        <f>'E. Alkali basalt FC 10kbar'!AL88</f>
        <v>0</v>
      </c>
      <c r="AL410" s="5">
        <f>'E. Alkali basalt FC 10kbar'!AM88</f>
        <v>0</v>
      </c>
      <c r="AM410" s="10"/>
      <c r="AN410" s="5">
        <f t="shared" si="72"/>
        <v>0</v>
      </c>
      <c r="AO410" s="5"/>
      <c r="AP410" s="5"/>
      <c r="AQ410" s="5"/>
      <c r="AR410" s="5"/>
      <c r="AS410" s="5"/>
      <c r="AT410" s="5">
        <f t="shared" si="73"/>
        <v>0</v>
      </c>
      <c r="AU410" s="5">
        <f t="shared" si="74"/>
        <v>0</v>
      </c>
      <c r="AV410" s="10">
        <f t="shared" si="75"/>
        <v>100</v>
      </c>
      <c r="AW410" s="48">
        <f t="shared" si="76"/>
        <v>100</v>
      </c>
    </row>
    <row r="411" spans="1:49" x14ac:dyDescent="0.3">
      <c r="A411" s="37" t="s">
        <v>1449</v>
      </c>
      <c r="B411" s="2">
        <f>'E. Alkali basalt FC 10kbar'!A89</f>
        <v>83</v>
      </c>
      <c r="C411" s="2">
        <f>'E. Alkali basalt FC 10kbar'!C89</f>
        <v>1317</v>
      </c>
      <c r="D411" s="2">
        <f>'E. Alkali basalt FC 10kbar'!D89</f>
        <v>10000</v>
      </c>
      <c r="E411" s="5">
        <f>'B. LLD classification'!EA455</f>
        <v>2.9308457275588795</v>
      </c>
      <c r="F411" s="5">
        <f>'E. Alkali basalt FC 10kbar'!L89</f>
        <v>1.079617</v>
      </c>
      <c r="G411" s="6">
        <f>'E. Alkali basalt FC 10kbar'!N89</f>
        <v>100</v>
      </c>
      <c r="H411" s="7">
        <f t="shared" si="71"/>
        <v>0</v>
      </c>
      <c r="I411" s="8">
        <f>'E. Alkali basalt FC 10kbar'!R89</f>
        <v>45.155484000000001</v>
      </c>
      <c r="J411" s="9">
        <f>'E. Alkali basalt FC 10kbar'!S89</f>
        <v>3.89961</v>
      </c>
      <c r="K411" s="9">
        <f>'E. Alkali basalt FC 10kbar'!T89</f>
        <v>11.528847000000001</v>
      </c>
      <c r="L411" s="9">
        <f>'E. Alkali basalt FC 10kbar'!U89</f>
        <v>3.0596939999999999</v>
      </c>
      <c r="M411" s="9">
        <f>'E. Alkali basalt FC 10kbar'!V89</f>
        <v>8.7291270000000001</v>
      </c>
      <c r="N411" s="9">
        <f>'E. Alkali basalt FC 10kbar'!W89</f>
        <v>0.169983</v>
      </c>
      <c r="O411" s="9">
        <f>'E. Alkali basalt FC 10kbar'!X89</f>
        <v>8.7191279999999995</v>
      </c>
      <c r="P411" s="9">
        <f>'E. Alkali basalt FC 10kbar'!Y89</f>
        <v>13.538646</v>
      </c>
      <c r="Q411" s="9">
        <f>'E. Alkali basalt FC 10kbar'!Z89</f>
        <v>2.6497350000000002</v>
      </c>
      <c r="R411" s="9">
        <f>'E. Alkali basalt FC 10kbar'!AA89</f>
        <v>0.76992300000000002</v>
      </c>
      <c r="S411" s="9">
        <f>'E. Alkali basalt FC 10kbar'!AB89</f>
        <v>0.85991399999999996</v>
      </c>
      <c r="T411" s="9">
        <f>'E. Alkali basalt FC 10kbar'!AC89</f>
        <v>0.91990799999999995</v>
      </c>
      <c r="U411" s="10"/>
      <c r="V411" s="5">
        <f>'E. Alkali basalt FC 10kbar'!AH89</f>
        <v>0</v>
      </c>
      <c r="W411" s="5"/>
      <c r="X411" s="5"/>
      <c r="Y411" s="5"/>
      <c r="Z411" s="5"/>
      <c r="AA411" s="5"/>
      <c r="AB411" s="5">
        <f>'E. Alkali basalt FC 10kbar'!AI89</f>
        <v>0</v>
      </c>
      <c r="AC411" s="5">
        <f>'E. Alkali basalt FC 10kbar'!AJ89</f>
        <v>0</v>
      </c>
      <c r="AD411" s="10"/>
      <c r="AE411" s="5">
        <f>'E. Alkali basalt FC 10kbar'!AK89</f>
        <v>0</v>
      </c>
      <c r="AF411" s="5"/>
      <c r="AG411" s="5"/>
      <c r="AH411" s="5"/>
      <c r="AI411" s="5"/>
      <c r="AJ411" s="5"/>
      <c r="AK411" s="5">
        <f>'E. Alkali basalt FC 10kbar'!AL89</f>
        <v>0</v>
      </c>
      <c r="AL411" s="5">
        <f>'E. Alkali basalt FC 10kbar'!AM89</f>
        <v>0</v>
      </c>
      <c r="AM411" s="10"/>
      <c r="AN411" s="5">
        <f t="shared" si="72"/>
        <v>0</v>
      </c>
      <c r="AO411" s="5"/>
      <c r="AP411" s="5"/>
      <c r="AQ411" s="5"/>
      <c r="AR411" s="5"/>
      <c r="AS411" s="5"/>
      <c r="AT411" s="5">
        <f t="shared" si="73"/>
        <v>0</v>
      </c>
      <c r="AU411" s="5">
        <f t="shared" si="74"/>
        <v>0</v>
      </c>
      <c r="AV411" s="10">
        <f t="shared" si="75"/>
        <v>100</v>
      </c>
      <c r="AW411" s="48">
        <f t="shared" si="76"/>
        <v>100</v>
      </c>
    </row>
    <row r="412" spans="1:49" x14ac:dyDescent="0.3">
      <c r="A412" s="37" t="s">
        <v>1449</v>
      </c>
      <c r="B412" s="2">
        <f>'E. Alkali basalt FC 10kbar'!A90</f>
        <v>84</v>
      </c>
      <c r="C412" s="2">
        <f>'E. Alkali basalt FC 10kbar'!C90</f>
        <v>1316</v>
      </c>
      <c r="D412" s="2">
        <f>'E. Alkali basalt FC 10kbar'!D90</f>
        <v>10000</v>
      </c>
      <c r="E412" s="5">
        <f>'B. LLD classification'!EA456</f>
        <v>2.9312500737569307</v>
      </c>
      <c r="F412" s="5">
        <f>'E. Alkali basalt FC 10kbar'!L90</f>
        <v>1.0828070000000001</v>
      </c>
      <c r="G412" s="6">
        <f>'E. Alkali basalt FC 10kbar'!N90</f>
        <v>100</v>
      </c>
      <c r="H412" s="7">
        <f t="shared" si="71"/>
        <v>0</v>
      </c>
      <c r="I412" s="8">
        <f>'E. Alkali basalt FC 10kbar'!R90</f>
        <v>45.155484000000001</v>
      </c>
      <c r="J412" s="9">
        <f>'E. Alkali basalt FC 10kbar'!S90</f>
        <v>3.89961</v>
      </c>
      <c r="K412" s="9">
        <f>'E. Alkali basalt FC 10kbar'!T90</f>
        <v>11.528847000000001</v>
      </c>
      <c r="L412" s="9">
        <f>'E. Alkali basalt FC 10kbar'!U90</f>
        <v>3.0596939999999999</v>
      </c>
      <c r="M412" s="9">
        <f>'E. Alkali basalt FC 10kbar'!V90</f>
        <v>8.7291270000000001</v>
      </c>
      <c r="N412" s="9">
        <f>'E. Alkali basalt FC 10kbar'!W90</f>
        <v>0.169983</v>
      </c>
      <c r="O412" s="9">
        <f>'E. Alkali basalt FC 10kbar'!X90</f>
        <v>8.7191279999999995</v>
      </c>
      <c r="P412" s="9">
        <f>'E. Alkali basalt FC 10kbar'!Y90</f>
        <v>13.538646</v>
      </c>
      <c r="Q412" s="9">
        <f>'E. Alkali basalt FC 10kbar'!Z90</f>
        <v>2.6497350000000002</v>
      </c>
      <c r="R412" s="9">
        <f>'E. Alkali basalt FC 10kbar'!AA90</f>
        <v>0.76992300000000002</v>
      </c>
      <c r="S412" s="9">
        <f>'E. Alkali basalt FC 10kbar'!AB90</f>
        <v>0.85991399999999996</v>
      </c>
      <c r="T412" s="9">
        <f>'E. Alkali basalt FC 10kbar'!AC90</f>
        <v>0.91990799999999995</v>
      </c>
      <c r="U412" s="10"/>
      <c r="V412" s="5">
        <f>'E. Alkali basalt FC 10kbar'!AH90</f>
        <v>0</v>
      </c>
      <c r="W412" s="5"/>
      <c r="X412" s="5"/>
      <c r="Y412" s="5"/>
      <c r="Z412" s="5"/>
      <c r="AA412" s="5"/>
      <c r="AB412" s="5">
        <f>'E. Alkali basalt FC 10kbar'!AI90</f>
        <v>0</v>
      </c>
      <c r="AC412" s="5">
        <f>'E. Alkali basalt FC 10kbar'!AJ90</f>
        <v>0</v>
      </c>
      <c r="AD412" s="10"/>
      <c r="AE412" s="5">
        <f>'E. Alkali basalt FC 10kbar'!AK90</f>
        <v>0</v>
      </c>
      <c r="AF412" s="5"/>
      <c r="AG412" s="5"/>
      <c r="AH412" s="5"/>
      <c r="AI412" s="5"/>
      <c r="AJ412" s="5"/>
      <c r="AK412" s="5">
        <f>'E. Alkali basalt FC 10kbar'!AL90</f>
        <v>0</v>
      </c>
      <c r="AL412" s="5">
        <f>'E. Alkali basalt FC 10kbar'!AM90</f>
        <v>0</v>
      </c>
      <c r="AM412" s="10"/>
      <c r="AN412" s="5">
        <f t="shared" si="72"/>
        <v>0</v>
      </c>
      <c r="AO412" s="5"/>
      <c r="AP412" s="5"/>
      <c r="AQ412" s="5"/>
      <c r="AR412" s="5"/>
      <c r="AS412" s="5"/>
      <c r="AT412" s="5">
        <f t="shared" si="73"/>
        <v>0</v>
      </c>
      <c r="AU412" s="5">
        <f t="shared" si="74"/>
        <v>0</v>
      </c>
      <c r="AV412" s="10">
        <f t="shared" si="75"/>
        <v>100</v>
      </c>
      <c r="AW412" s="48">
        <f t="shared" si="76"/>
        <v>100</v>
      </c>
    </row>
    <row r="413" spans="1:49" x14ac:dyDescent="0.3">
      <c r="A413" s="37" t="s">
        <v>1449</v>
      </c>
      <c r="B413" s="2">
        <f>'E. Alkali basalt FC 10kbar'!A91</f>
        <v>85</v>
      </c>
      <c r="C413" s="2">
        <f>'E. Alkali basalt FC 10kbar'!C91</f>
        <v>1315</v>
      </c>
      <c r="D413" s="2">
        <f>'E. Alkali basalt FC 10kbar'!D91</f>
        <v>10000</v>
      </c>
      <c r="E413" s="5">
        <f>'B. LLD classification'!EA457</f>
        <v>2.9316546303007742</v>
      </c>
      <c r="F413" s="5">
        <f>'E. Alkali basalt FC 10kbar'!L91</f>
        <v>1.0860000000000001</v>
      </c>
      <c r="G413" s="6">
        <f>'E. Alkali basalt FC 10kbar'!N91</f>
        <v>100</v>
      </c>
      <c r="H413" s="7">
        <f t="shared" si="71"/>
        <v>0</v>
      </c>
      <c r="I413" s="8">
        <f>'E. Alkali basalt FC 10kbar'!R91</f>
        <v>45.155484000000001</v>
      </c>
      <c r="J413" s="9">
        <f>'E. Alkali basalt FC 10kbar'!S91</f>
        <v>3.89961</v>
      </c>
      <c r="K413" s="9">
        <f>'E. Alkali basalt FC 10kbar'!T91</f>
        <v>11.528847000000001</v>
      </c>
      <c r="L413" s="9">
        <f>'E. Alkali basalt FC 10kbar'!U91</f>
        <v>3.0596939999999999</v>
      </c>
      <c r="M413" s="9">
        <f>'E. Alkali basalt FC 10kbar'!V91</f>
        <v>8.7291270000000001</v>
      </c>
      <c r="N413" s="9">
        <f>'E. Alkali basalt FC 10kbar'!W91</f>
        <v>0.169983</v>
      </c>
      <c r="O413" s="9">
        <f>'E. Alkali basalt FC 10kbar'!X91</f>
        <v>8.7191279999999995</v>
      </c>
      <c r="P413" s="9">
        <f>'E. Alkali basalt FC 10kbar'!Y91</f>
        <v>13.538646</v>
      </c>
      <c r="Q413" s="9">
        <f>'E. Alkali basalt FC 10kbar'!Z91</f>
        <v>2.6497350000000002</v>
      </c>
      <c r="R413" s="9">
        <f>'E. Alkali basalt FC 10kbar'!AA91</f>
        <v>0.76992300000000002</v>
      </c>
      <c r="S413" s="9">
        <f>'E. Alkali basalt FC 10kbar'!AB91</f>
        <v>0.85991399999999996</v>
      </c>
      <c r="T413" s="9">
        <f>'E. Alkali basalt FC 10kbar'!AC91</f>
        <v>0.91990799999999995</v>
      </c>
      <c r="U413" s="10"/>
      <c r="V413" s="5">
        <f>'E. Alkali basalt FC 10kbar'!AH91</f>
        <v>0</v>
      </c>
      <c r="W413" s="5"/>
      <c r="X413" s="5"/>
      <c r="Y413" s="5"/>
      <c r="Z413" s="5"/>
      <c r="AA413" s="5"/>
      <c r="AB413" s="5">
        <f>'E. Alkali basalt FC 10kbar'!AI91</f>
        <v>0</v>
      </c>
      <c r="AC413" s="5">
        <f>'E. Alkali basalt FC 10kbar'!AJ91</f>
        <v>0</v>
      </c>
      <c r="AD413" s="10"/>
      <c r="AE413" s="5">
        <f>'E. Alkali basalt FC 10kbar'!AK91</f>
        <v>0</v>
      </c>
      <c r="AF413" s="5"/>
      <c r="AG413" s="5"/>
      <c r="AH413" s="5"/>
      <c r="AI413" s="5"/>
      <c r="AJ413" s="5"/>
      <c r="AK413" s="5">
        <f>'E. Alkali basalt FC 10kbar'!AL91</f>
        <v>0</v>
      </c>
      <c r="AL413" s="5">
        <f>'E. Alkali basalt FC 10kbar'!AM91</f>
        <v>0</v>
      </c>
      <c r="AM413" s="10"/>
      <c r="AN413" s="5">
        <f t="shared" si="72"/>
        <v>0</v>
      </c>
      <c r="AO413" s="5"/>
      <c r="AP413" s="5"/>
      <c r="AQ413" s="5"/>
      <c r="AR413" s="5"/>
      <c r="AS413" s="5"/>
      <c r="AT413" s="5">
        <f t="shared" si="73"/>
        <v>0</v>
      </c>
      <c r="AU413" s="5">
        <f t="shared" si="74"/>
        <v>0</v>
      </c>
      <c r="AV413" s="10">
        <f t="shared" si="75"/>
        <v>100</v>
      </c>
      <c r="AW413" s="48">
        <f t="shared" si="76"/>
        <v>100</v>
      </c>
    </row>
    <row r="414" spans="1:49" x14ac:dyDescent="0.3">
      <c r="A414" s="37" t="s">
        <v>1449</v>
      </c>
      <c r="B414" s="2">
        <f>'E. Alkali basalt FC 10kbar'!A92</f>
        <v>86</v>
      </c>
      <c r="C414" s="2">
        <f>'E. Alkali basalt FC 10kbar'!C92</f>
        <v>1314</v>
      </c>
      <c r="D414" s="2">
        <f>'E. Alkali basalt FC 10kbar'!D92</f>
        <v>10000</v>
      </c>
      <c r="E414" s="5">
        <f>'B. LLD classification'!EA458</f>
        <v>2.9320593973618885</v>
      </c>
      <c r="F414" s="5">
        <f>'E. Alkali basalt FC 10kbar'!L92</f>
        <v>1.089197</v>
      </c>
      <c r="G414" s="6">
        <f>'E. Alkali basalt FC 10kbar'!N92</f>
        <v>100</v>
      </c>
      <c r="H414" s="7">
        <f t="shared" si="71"/>
        <v>0</v>
      </c>
      <c r="I414" s="8">
        <f>'E. Alkali basalt FC 10kbar'!R92</f>
        <v>45.155484000000001</v>
      </c>
      <c r="J414" s="9">
        <f>'E. Alkali basalt FC 10kbar'!S92</f>
        <v>3.89961</v>
      </c>
      <c r="K414" s="9">
        <f>'E. Alkali basalt FC 10kbar'!T92</f>
        <v>11.528847000000001</v>
      </c>
      <c r="L414" s="9">
        <f>'E. Alkali basalt FC 10kbar'!U92</f>
        <v>3.0596939999999999</v>
      </c>
      <c r="M414" s="9">
        <f>'E. Alkali basalt FC 10kbar'!V92</f>
        <v>8.7291270000000001</v>
      </c>
      <c r="N414" s="9">
        <f>'E. Alkali basalt FC 10kbar'!W92</f>
        <v>0.169983</v>
      </c>
      <c r="O414" s="9">
        <f>'E. Alkali basalt FC 10kbar'!X92</f>
        <v>8.7191279999999995</v>
      </c>
      <c r="P414" s="9">
        <f>'E. Alkali basalt FC 10kbar'!Y92</f>
        <v>13.538646</v>
      </c>
      <c r="Q414" s="9">
        <f>'E. Alkali basalt FC 10kbar'!Z92</f>
        <v>2.6497350000000002</v>
      </c>
      <c r="R414" s="9">
        <f>'E. Alkali basalt FC 10kbar'!AA92</f>
        <v>0.76992300000000002</v>
      </c>
      <c r="S414" s="9">
        <f>'E. Alkali basalt FC 10kbar'!AB92</f>
        <v>0.85991399999999996</v>
      </c>
      <c r="T414" s="9">
        <f>'E. Alkali basalt FC 10kbar'!AC92</f>
        <v>0.91990799999999995</v>
      </c>
      <c r="U414" s="10"/>
      <c r="V414" s="5">
        <f>'E. Alkali basalt FC 10kbar'!AH92</f>
        <v>0</v>
      </c>
      <c r="W414" s="5"/>
      <c r="X414" s="5"/>
      <c r="Y414" s="5"/>
      <c r="Z414" s="5"/>
      <c r="AA414" s="5"/>
      <c r="AB414" s="5">
        <f>'E. Alkali basalt FC 10kbar'!AI92</f>
        <v>0</v>
      </c>
      <c r="AC414" s="5">
        <f>'E. Alkali basalt FC 10kbar'!AJ92</f>
        <v>0</v>
      </c>
      <c r="AD414" s="10"/>
      <c r="AE414" s="5">
        <f>'E. Alkali basalt FC 10kbar'!AK92</f>
        <v>0</v>
      </c>
      <c r="AF414" s="5"/>
      <c r="AG414" s="5"/>
      <c r="AH414" s="5"/>
      <c r="AI414" s="5"/>
      <c r="AJ414" s="5"/>
      <c r="AK414" s="5">
        <f>'E. Alkali basalt FC 10kbar'!AL92</f>
        <v>0</v>
      </c>
      <c r="AL414" s="5">
        <f>'E. Alkali basalt FC 10kbar'!AM92</f>
        <v>0</v>
      </c>
      <c r="AM414" s="10"/>
      <c r="AN414" s="5">
        <f t="shared" si="72"/>
        <v>0</v>
      </c>
      <c r="AO414" s="5"/>
      <c r="AP414" s="5"/>
      <c r="AQ414" s="5"/>
      <c r="AR414" s="5"/>
      <c r="AS414" s="5"/>
      <c r="AT414" s="5">
        <f t="shared" si="73"/>
        <v>0</v>
      </c>
      <c r="AU414" s="5">
        <f t="shared" si="74"/>
        <v>0</v>
      </c>
      <c r="AV414" s="10">
        <f t="shared" si="75"/>
        <v>100</v>
      </c>
      <c r="AW414" s="48">
        <f t="shared" si="76"/>
        <v>100</v>
      </c>
    </row>
    <row r="415" spans="1:49" x14ac:dyDescent="0.3">
      <c r="A415" s="37" t="s">
        <v>1449</v>
      </c>
      <c r="B415" s="2">
        <f>'E. Alkali basalt FC 10kbar'!A93</f>
        <v>87</v>
      </c>
      <c r="C415" s="2">
        <f>'E. Alkali basalt FC 10kbar'!C93</f>
        <v>1313</v>
      </c>
      <c r="D415" s="2">
        <f>'E. Alkali basalt FC 10kbar'!D93</f>
        <v>10000</v>
      </c>
      <c r="E415" s="5">
        <f>'B. LLD classification'!EA459</f>
        <v>2.932464375111941</v>
      </c>
      <c r="F415" s="5">
        <f>'E. Alkali basalt FC 10kbar'!L93</f>
        <v>1.092398</v>
      </c>
      <c r="G415" s="6">
        <f>'E. Alkali basalt FC 10kbar'!N93</f>
        <v>100</v>
      </c>
      <c r="H415" s="7">
        <f t="shared" si="71"/>
        <v>0</v>
      </c>
      <c r="I415" s="8">
        <f>'E. Alkali basalt FC 10kbar'!R93</f>
        <v>45.155484000000001</v>
      </c>
      <c r="J415" s="9">
        <f>'E. Alkali basalt FC 10kbar'!S93</f>
        <v>3.89961</v>
      </c>
      <c r="K415" s="9">
        <f>'E. Alkali basalt FC 10kbar'!T93</f>
        <v>11.528847000000001</v>
      </c>
      <c r="L415" s="9">
        <f>'E. Alkali basalt FC 10kbar'!U93</f>
        <v>3.0596939999999999</v>
      </c>
      <c r="M415" s="9">
        <f>'E. Alkali basalt FC 10kbar'!V93</f>
        <v>8.7291270000000001</v>
      </c>
      <c r="N415" s="9">
        <f>'E. Alkali basalt FC 10kbar'!W93</f>
        <v>0.169983</v>
      </c>
      <c r="O415" s="9">
        <f>'E. Alkali basalt FC 10kbar'!X93</f>
        <v>8.7191279999999995</v>
      </c>
      <c r="P415" s="9">
        <f>'E. Alkali basalt FC 10kbar'!Y93</f>
        <v>13.538646</v>
      </c>
      <c r="Q415" s="9">
        <f>'E. Alkali basalt FC 10kbar'!Z93</f>
        <v>2.6497350000000002</v>
      </c>
      <c r="R415" s="9">
        <f>'E. Alkali basalt FC 10kbar'!AA93</f>
        <v>0.76992300000000002</v>
      </c>
      <c r="S415" s="9">
        <f>'E. Alkali basalt FC 10kbar'!AB93</f>
        <v>0.85991399999999996</v>
      </c>
      <c r="T415" s="9">
        <f>'E. Alkali basalt FC 10kbar'!AC93</f>
        <v>0.91990799999999995</v>
      </c>
      <c r="U415" s="10"/>
      <c r="V415" s="5">
        <f>'E. Alkali basalt FC 10kbar'!AH93</f>
        <v>0</v>
      </c>
      <c r="W415" s="5"/>
      <c r="X415" s="5"/>
      <c r="Y415" s="5"/>
      <c r="Z415" s="5"/>
      <c r="AA415" s="5"/>
      <c r="AB415" s="5">
        <f>'E. Alkali basalt FC 10kbar'!AI93</f>
        <v>0</v>
      </c>
      <c r="AC415" s="5">
        <f>'E. Alkali basalt FC 10kbar'!AJ93</f>
        <v>0</v>
      </c>
      <c r="AD415" s="10"/>
      <c r="AE415" s="5">
        <f>'E. Alkali basalt FC 10kbar'!AK93</f>
        <v>0</v>
      </c>
      <c r="AF415" s="5"/>
      <c r="AG415" s="5"/>
      <c r="AH415" s="5"/>
      <c r="AI415" s="5"/>
      <c r="AJ415" s="5"/>
      <c r="AK415" s="5">
        <f>'E. Alkali basalt FC 10kbar'!AL93</f>
        <v>0</v>
      </c>
      <c r="AL415" s="5">
        <f>'E. Alkali basalt FC 10kbar'!AM93</f>
        <v>0</v>
      </c>
      <c r="AM415" s="10"/>
      <c r="AN415" s="5">
        <f t="shared" si="72"/>
        <v>0</v>
      </c>
      <c r="AO415" s="5"/>
      <c r="AP415" s="5"/>
      <c r="AQ415" s="5"/>
      <c r="AR415" s="5"/>
      <c r="AS415" s="5"/>
      <c r="AT415" s="5">
        <f t="shared" si="73"/>
        <v>0</v>
      </c>
      <c r="AU415" s="5">
        <f t="shared" si="74"/>
        <v>0</v>
      </c>
      <c r="AV415" s="10">
        <f t="shared" si="75"/>
        <v>100</v>
      </c>
      <c r="AW415" s="48">
        <f t="shared" si="76"/>
        <v>100</v>
      </c>
    </row>
    <row r="416" spans="1:49" x14ac:dyDescent="0.3">
      <c r="A416" s="37" t="s">
        <v>1449</v>
      </c>
      <c r="B416" s="2">
        <f>'E. Alkali basalt FC 10kbar'!A94</f>
        <v>88</v>
      </c>
      <c r="C416" s="2">
        <f>'E. Alkali basalt FC 10kbar'!C94</f>
        <v>1312</v>
      </c>
      <c r="D416" s="2">
        <f>'E. Alkali basalt FC 10kbar'!D94</f>
        <v>10000</v>
      </c>
      <c r="E416" s="5">
        <f>'B. LLD classification'!EA460</f>
        <v>2.9328695637228033</v>
      </c>
      <c r="F416" s="5">
        <f>'E. Alkali basalt FC 10kbar'!L94</f>
        <v>1.0956030000000001</v>
      </c>
      <c r="G416" s="6">
        <f>'E. Alkali basalt FC 10kbar'!N94</f>
        <v>100</v>
      </c>
      <c r="H416" s="7">
        <f t="shared" si="71"/>
        <v>0</v>
      </c>
      <c r="I416" s="8">
        <f>'E. Alkali basalt FC 10kbar'!R94</f>
        <v>45.155484000000001</v>
      </c>
      <c r="J416" s="9">
        <f>'E. Alkali basalt FC 10kbar'!S94</f>
        <v>3.89961</v>
      </c>
      <c r="K416" s="9">
        <f>'E. Alkali basalt FC 10kbar'!T94</f>
        <v>11.528847000000001</v>
      </c>
      <c r="L416" s="9">
        <f>'E. Alkali basalt FC 10kbar'!U94</f>
        <v>3.0596939999999999</v>
      </c>
      <c r="M416" s="9">
        <f>'E. Alkali basalt FC 10kbar'!V94</f>
        <v>8.7291270000000001</v>
      </c>
      <c r="N416" s="9">
        <f>'E. Alkali basalt FC 10kbar'!W94</f>
        <v>0.169983</v>
      </c>
      <c r="O416" s="9">
        <f>'E. Alkali basalt FC 10kbar'!X94</f>
        <v>8.7191279999999995</v>
      </c>
      <c r="P416" s="9">
        <f>'E. Alkali basalt FC 10kbar'!Y94</f>
        <v>13.538646</v>
      </c>
      <c r="Q416" s="9">
        <f>'E. Alkali basalt FC 10kbar'!Z94</f>
        <v>2.6497350000000002</v>
      </c>
      <c r="R416" s="9">
        <f>'E. Alkali basalt FC 10kbar'!AA94</f>
        <v>0.76992300000000002</v>
      </c>
      <c r="S416" s="9">
        <f>'E. Alkali basalt FC 10kbar'!AB94</f>
        <v>0.85991399999999996</v>
      </c>
      <c r="T416" s="9">
        <f>'E. Alkali basalt FC 10kbar'!AC94</f>
        <v>0.91990799999999995</v>
      </c>
      <c r="U416" s="10"/>
      <c r="V416" s="5">
        <f>'E. Alkali basalt FC 10kbar'!AH94</f>
        <v>0</v>
      </c>
      <c r="W416" s="5"/>
      <c r="X416" s="5"/>
      <c r="Y416" s="5"/>
      <c r="Z416" s="5"/>
      <c r="AA416" s="5"/>
      <c r="AB416" s="5">
        <f>'E. Alkali basalt FC 10kbar'!AI94</f>
        <v>0</v>
      </c>
      <c r="AC416" s="5">
        <f>'E. Alkali basalt FC 10kbar'!AJ94</f>
        <v>0</v>
      </c>
      <c r="AD416" s="10"/>
      <c r="AE416" s="5">
        <f>'E. Alkali basalt FC 10kbar'!AK94</f>
        <v>0</v>
      </c>
      <c r="AF416" s="5"/>
      <c r="AG416" s="5"/>
      <c r="AH416" s="5"/>
      <c r="AI416" s="5"/>
      <c r="AJ416" s="5"/>
      <c r="AK416" s="5">
        <f>'E. Alkali basalt FC 10kbar'!AL94</f>
        <v>0</v>
      </c>
      <c r="AL416" s="5">
        <f>'E. Alkali basalt FC 10kbar'!AM94</f>
        <v>0</v>
      </c>
      <c r="AM416" s="10"/>
      <c r="AN416" s="5">
        <f t="shared" si="72"/>
        <v>0</v>
      </c>
      <c r="AO416" s="5"/>
      <c r="AP416" s="5"/>
      <c r="AQ416" s="5"/>
      <c r="AR416" s="5"/>
      <c r="AS416" s="5"/>
      <c r="AT416" s="5">
        <f t="shared" si="73"/>
        <v>0</v>
      </c>
      <c r="AU416" s="5">
        <f t="shared" si="74"/>
        <v>0</v>
      </c>
      <c r="AV416" s="10">
        <f t="shared" si="75"/>
        <v>100</v>
      </c>
      <c r="AW416" s="48">
        <f t="shared" si="76"/>
        <v>100</v>
      </c>
    </row>
    <row r="417" spans="1:49" x14ac:dyDescent="0.3">
      <c r="A417" s="37" t="s">
        <v>1449</v>
      </c>
      <c r="B417" s="2">
        <f>'E. Alkali basalt FC 10kbar'!A95</f>
        <v>89</v>
      </c>
      <c r="C417" s="2">
        <f>'E. Alkali basalt FC 10kbar'!C95</f>
        <v>1311</v>
      </c>
      <c r="D417" s="2">
        <f>'E. Alkali basalt FC 10kbar'!D95</f>
        <v>10000</v>
      </c>
      <c r="E417" s="5">
        <f>'B. LLD classification'!EA461</f>
        <v>2.9332749633665385</v>
      </c>
      <c r="F417" s="5">
        <f>'E. Alkali basalt FC 10kbar'!L95</f>
        <v>1.0988119999999999</v>
      </c>
      <c r="G417" s="6">
        <f>'E. Alkali basalt FC 10kbar'!N95</f>
        <v>100</v>
      </c>
      <c r="H417" s="7">
        <f t="shared" si="71"/>
        <v>0</v>
      </c>
      <c r="I417" s="8">
        <f>'E. Alkali basalt FC 10kbar'!R95</f>
        <v>45.155484000000001</v>
      </c>
      <c r="J417" s="9">
        <f>'E. Alkali basalt FC 10kbar'!S95</f>
        <v>3.89961</v>
      </c>
      <c r="K417" s="9">
        <f>'E. Alkali basalt FC 10kbar'!T95</f>
        <v>11.528847000000001</v>
      </c>
      <c r="L417" s="9">
        <f>'E. Alkali basalt FC 10kbar'!U95</f>
        <v>3.0596939999999999</v>
      </c>
      <c r="M417" s="9">
        <f>'E. Alkali basalt FC 10kbar'!V95</f>
        <v>8.7291270000000001</v>
      </c>
      <c r="N417" s="9">
        <f>'E. Alkali basalt FC 10kbar'!W95</f>
        <v>0.169983</v>
      </c>
      <c r="O417" s="9">
        <f>'E. Alkali basalt FC 10kbar'!X95</f>
        <v>8.7191279999999995</v>
      </c>
      <c r="P417" s="9">
        <f>'E. Alkali basalt FC 10kbar'!Y95</f>
        <v>13.538646</v>
      </c>
      <c r="Q417" s="9">
        <f>'E. Alkali basalt FC 10kbar'!Z95</f>
        <v>2.6497350000000002</v>
      </c>
      <c r="R417" s="9">
        <f>'E. Alkali basalt FC 10kbar'!AA95</f>
        <v>0.76992300000000002</v>
      </c>
      <c r="S417" s="9">
        <f>'E. Alkali basalt FC 10kbar'!AB95</f>
        <v>0.85991399999999996</v>
      </c>
      <c r="T417" s="9">
        <f>'E. Alkali basalt FC 10kbar'!AC95</f>
        <v>0.91990799999999995</v>
      </c>
      <c r="U417" s="10"/>
      <c r="V417" s="5">
        <f>'E. Alkali basalt FC 10kbar'!AH95</f>
        <v>0</v>
      </c>
      <c r="W417" s="5"/>
      <c r="X417" s="5"/>
      <c r="Y417" s="5"/>
      <c r="Z417" s="5"/>
      <c r="AA417" s="5"/>
      <c r="AB417" s="5">
        <f>'E. Alkali basalt FC 10kbar'!AI95</f>
        <v>0</v>
      </c>
      <c r="AC417" s="5">
        <f>'E. Alkali basalt FC 10kbar'!AJ95</f>
        <v>0</v>
      </c>
      <c r="AD417" s="10"/>
      <c r="AE417" s="5">
        <f>'E. Alkali basalt FC 10kbar'!AK95</f>
        <v>0</v>
      </c>
      <c r="AF417" s="5"/>
      <c r="AG417" s="5"/>
      <c r="AH417" s="5"/>
      <c r="AI417" s="5"/>
      <c r="AJ417" s="5"/>
      <c r="AK417" s="5">
        <f>'E. Alkali basalt FC 10kbar'!AL95</f>
        <v>0</v>
      </c>
      <c r="AL417" s="5">
        <f>'E. Alkali basalt FC 10kbar'!AM95</f>
        <v>0</v>
      </c>
      <c r="AM417" s="10"/>
      <c r="AN417" s="5">
        <f t="shared" si="72"/>
        <v>0</v>
      </c>
      <c r="AO417" s="5"/>
      <c r="AP417" s="5"/>
      <c r="AQ417" s="5"/>
      <c r="AR417" s="5"/>
      <c r="AS417" s="5"/>
      <c r="AT417" s="5">
        <f t="shared" si="73"/>
        <v>0</v>
      </c>
      <c r="AU417" s="5">
        <f t="shared" si="74"/>
        <v>0</v>
      </c>
      <c r="AV417" s="10">
        <f t="shared" si="75"/>
        <v>100</v>
      </c>
      <c r="AW417" s="48">
        <f t="shared" si="76"/>
        <v>100</v>
      </c>
    </row>
    <row r="418" spans="1:49" x14ac:dyDescent="0.3">
      <c r="A418" s="37" t="s">
        <v>1449</v>
      </c>
      <c r="B418" s="2">
        <f>'E. Alkali basalt FC 10kbar'!A96</f>
        <v>90</v>
      </c>
      <c r="C418" s="2">
        <f>'E. Alkali basalt FC 10kbar'!C96</f>
        <v>1310</v>
      </c>
      <c r="D418" s="2">
        <f>'E. Alkali basalt FC 10kbar'!D96</f>
        <v>10000</v>
      </c>
      <c r="E418" s="5">
        <f>'B. LLD classification'!EA462</f>
        <v>2.9336805742154102</v>
      </c>
      <c r="F418" s="5">
        <f>'E. Alkali basalt FC 10kbar'!L96</f>
        <v>1.102026</v>
      </c>
      <c r="G418" s="6">
        <f>'E. Alkali basalt FC 10kbar'!N96</f>
        <v>100</v>
      </c>
      <c r="H418" s="7">
        <f t="shared" si="71"/>
        <v>0</v>
      </c>
      <c r="I418" s="8">
        <f>'E. Alkali basalt FC 10kbar'!R96</f>
        <v>45.155484000000001</v>
      </c>
      <c r="J418" s="9">
        <f>'E. Alkali basalt FC 10kbar'!S96</f>
        <v>3.89961</v>
      </c>
      <c r="K418" s="9">
        <f>'E. Alkali basalt FC 10kbar'!T96</f>
        <v>11.528847000000001</v>
      </c>
      <c r="L418" s="9">
        <f>'E. Alkali basalt FC 10kbar'!U96</f>
        <v>3.0596939999999999</v>
      </c>
      <c r="M418" s="9">
        <f>'E. Alkali basalt FC 10kbar'!V96</f>
        <v>8.7291270000000001</v>
      </c>
      <c r="N418" s="9">
        <f>'E. Alkali basalt FC 10kbar'!W96</f>
        <v>0.169983</v>
      </c>
      <c r="O418" s="9">
        <f>'E. Alkali basalt FC 10kbar'!X96</f>
        <v>8.7191279999999995</v>
      </c>
      <c r="P418" s="9">
        <f>'E. Alkali basalt FC 10kbar'!Y96</f>
        <v>13.538646</v>
      </c>
      <c r="Q418" s="9">
        <f>'E. Alkali basalt FC 10kbar'!Z96</f>
        <v>2.6497350000000002</v>
      </c>
      <c r="R418" s="9">
        <f>'E. Alkali basalt FC 10kbar'!AA96</f>
        <v>0.76992300000000002</v>
      </c>
      <c r="S418" s="9">
        <f>'E. Alkali basalt FC 10kbar'!AB96</f>
        <v>0.85991399999999996</v>
      </c>
      <c r="T418" s="9">
        <f>'E. Alkali basalt FC 10kbar'!AC96</f>
        <v>0.91990799999999995</v>
      </c>
      <c r="U418" s="10"/>
      <c r="V418" s="5">
        <f>'E. Alkali basalt FC 10kbar'!AH96</f>
        <v>0</v>
      </c>
      <c r="W418" s="5"/>
      <c r="X418" s="5"/>
      <c r="Y418" s="5"/>
      <c r="Z418" s="5"/>
      <c r="AA418" s="5"/>
      <c r="AB418" s="5">
        <f>'E. Alkali basalt FC 10kbar'!AI96</f>
        <v>0</v>
      </c>
      <c r="AC418" s="5">
        <f>'E. Alkali basalt FC 10kbar'!AJ96</f>
        <v>0</v>
      </c>
      <c r="AD418" s="10"/>
      <c r="AE418" s="5">
        <f>'E. Alkali basalt FC 10kbar'!AK96</f>
        <v>0</v>
      </c>
      <c r="AF418" s="5"/>
      <c r="AG418" s="5"/>
      <c r="AH418" s="5"/>
      <c r="AI418" s="5"/>
      <c r="AJ418" s="5"/>
      <c r="AK418" s="5">
        <f>'E. Alkali basalt FC 10kbar'!AL96</f>
        <v>0</v>
      </c>
      <c r="AL418" s="5">
        <f>'E. Alkali basalt FC 10kbar'!AM96</f>
        <v>0</v>
      </c>
      <c r="AM418" s="10"/>
      <c r="AN418" s="5">
        <f t="shared" si="72"/>
        <v>0</v>
      </c>
      <c r="AO418" s="5"/>
      <c r="AP418" s="5"/>
      <c r="AQ418" s="5"/>
      <c r="AR418" s="5"/>
      <c r="AS418" s="5"/>
      <c r="AT418" s="5">
        <f t="shared" si="73"/>
        <v>0</v>
      </c>
      <c r="AU418" s="5">
        <f t="shared" si="74"/>
        <v>0</v>
      </c>
      <c r="AV418" s="10">
        <f t="shared" si="75"/>
        <v>100</v>
      </c>
      <c r="AW418" s="48">
        <f t="shared" si="76"/>
        <v>100</v>
      </c>
    </row>
    <row r="419" spans="1:49" x14ac:dyDescent="0.3">
      <c r="A419" s="37" t="s">
        <v>1449</v>
      </c>
      <c r="B419" s="2">
        <f>'E. Alkali basalt FC 10kbar'!A97</f>
        <v>91</v>
      </c>
      <c r="C419" s="2">
        <f>'E. Alkali basalt FC 10kbar'!C97</f>
        <v>1309</v>
      </c>
      <c r="D419" s="2">
        <f>'E. Alkali basalt FC 10kbar'!D97</f>
        <v>10000</v>
      </c>
      <c r="E419" s="5">
        <f>'B. LLD classification'!EA463</f>
        <v>2.934086396441876</v>
      </c>
      <c r="F419" s="5">
        <f>'E. Alkali basalt FC 10kbar'!L97</f>
        <v>1.105243</v>
      </c>
      <c r="G419" s="6">
        <f>'E. Alkali basalt FC 10kbar'!N97</f>
        <v>100</v>
      </c>
      <c r="H419" s="7">
        <f t="shared" si="71"/>
        <v>0</v>
      </c>
      <c r="I419" s="8">
        <f>'E. Alkali basalt FC 10kbar'!R97</f>
        <v>45.155484000000001</v>
      </c>
      <c r="J419" s="9">
        <f>'E. Alkali basalt FC 10kbar'!S97</f>
        <v>3.89961</v>
      </c>
      <c r="K419" s="9">
        <f>'E. Alkali basalt FC 10kbar'!T97</f>
        <v>11.528847000000001</v>
      </c>
      <c r="L419" s="9">
        <f>'E. Alkali basalt FC 10kbar'!U97</f>
        <v>3.0596939999999999</v>
      </c>
      <c r="M419" s="9">
        <f>'E. Alkali basalt FC 10kbar'!V97</f>
        <v>8.7291270000000001</v>
      </c>
      <c r="N419" s="9">
        <f>'E. Alkali basalt FC 10kbar'!W97</f>
        <v>0.169983</v>
      </c>
      <c r="O419" s="9">
        <f>'E. Alkali basalt FC 10kbar'!X97</f>
        <v>8.7191279999999995</v>
      </c>
      <c r="P419" s="9">
        <f>'E. Alkali basalt FC 10kbar'!Y97</f>
        <v>13.538646</v>
      </c>
      <c r="Q419" s="9">
        <f>'E. Alkali basalt FC 10kbar'!Z97</f>
        <v>2.6497350000000002</v>
      </c>
      <c r="R419" s="9">
        <f>'E. Alkali basalt FC 10kbar'!AA97</f>
        <v>0.76992300000000002</v>
      </c>
      <c r="S419" s="9">
        <f>'E. Alkali basalt FC 10kbar'!AB97</f>
        <v>0.85991399999999996</v>
      </c>
      <c r="T419" s="9">
        <f>'E. Alkali basalt FC 10kbar'!AC97</f>
        <v>0.91990799999999995</v>
      </c>
      <c r="U419" s="10"/>
      <c r="V419" s="5">
        <f>'E. Alkali basalt FC 10kbar'!AH97</f>
        <v>0</v>
      </c>
      <c r="W419" s="5"/>
      <c r="X419" s="5"/>
      <c r="Y419" s="5"/>
      <c r="Z419" s="5"/>
      <c r="AA419" s="5"/>
      <c r="AB419" s="5">
        <f>'E. Alkali basalt FC 10kbar'!AI97</f>
        <v>0</v>
      </c>
      <c r="AC419" s="5">
        <f>'E. Alkali basalt FC 10kbar'!AJ97</f>
        <v>0</v>
      </c>
      <c r="AD419" s="10"/>
      <c r="AE419" s="5">
        <f>'E. Alkali basalt FC 10kbar'!AK97</f>
        <v>0</v>
      </c>
      <c r="AF419" s="5"/>
      <c r="AG419" s="5"/>
      <c r="AH419" s="5"/>
      <c r="AI419" s="5"/>
      <c r="AJ419" s="5"/>
      <c r="AK419" s="5">
        <f>'E. Alkali basalt FC 10kbar'!AL97</f>
        <v>0</v>
      </c>
      <c r="AL419" s="5">
        <f>'E. Alkali basalt FC 10kbar'!AM97</f>
        <v>0</v>
      </c>
      <c r="AM419" s="10"/>
      <c r="AN419" s="5">
        <f t="shared" si="72"/>
        <v>0</v>
      </c>
      <c r="AO419" s="5"/>
      <c r="AP419" s="5"/>
      <c r="AQ419" s="5"/>
      <c r="AR419" s="5"/>
      <c r="AS419" s="5"/>
      <c r="AT419" s="5">
        <f t="shared" si="73"/>
        <v>0</v>
      </c>
      <c r="AU419" s="5">
        <f t="shared" si="74"/>
        <v>0</v>
      </c>
      <c r="AV419" s="10">
        <f t="shared" si="75"/>
        <v>100</v>
      </c>
      <c r="AW419" s="48">
        <f t="shared" si="76"/>
        <v>100</v>
      </c>
    </row>
    <row r="420" spans="1:49" x14ac:dyDescent="0.3">
      <c r="A420" s="37" t="s">
        <v>1449</v>
      </c>
      <c r="B420" s="2">
        <f>'E. Alkali basalt FC 10kbar'!A98</f>
        <v>92</v>
      </c>
      <c r="C420" s="2">
        <f>'E. Alkali basalt FC 10kbar'!C98</f>
        <v>1308</v>
      </c>
      <c r="D420" s="2">
        <f>'E. Alkali basalt FC 10kbar'!D98</f>
        <v>10000</v>
      </c>
      <c r="E420" s="5">
        <f>'B. LLD classification'!EA464</f>
        <v>2.9344854064331121</v>
      </c>
      <c r="F420" s="5">
        <f>'E. Alkali basalt FC 10kbar'!L98</f>
        <v>1.1102240000000001</v>
      </c>
      <c r="G420" s="6">
        <f>'E. Alkali basalt FC 10kbar'!N98</f>
        <v>99.869868999999994</v>
      </c>
      <c r="H420" s="7">
        <f t="shared" si="71"/>
        <v>0.13013100000000577</v>
      </c>
      <c r="I420" s="8">
        <f>'E. Alkali basalt FC 10kbar'!R98</f>
        <v>45.149703000000002</v>
      </c>
      <c r="J420" s="9">
        <f>'E. Alkali basalt FC 10kbar'!S98</f>
        <v>3.9031920000000002</v>
      </c>
      <c r="K420" s="9">
        <f>'E. Alkali basalt FC 10kbar'!T98</f>
        <v>11.536555999999999</v>
      </c>
      <c r="L420" s="9">
        <f>'E. Alkali basalt FC 10kbar'!U98</f>
        <v>3.059901</v>
      </c>
      <c r="M420" s="9">
        <f>'E. Alkali basalt FC 10kbar'!V98</f>
        <v>8.7353939999999994</v>
      </c>
      <c r="N420" s="9">
        <f>'E. Alkali basalt FC 10kbar'!W98</f>
        <v>0.17020399999999999</v>
      </c>
      <c r="O420" s="9">
        <f>'E. Alkali basalt FC 10kbar'!X98</f>
        <v>8.7100679999999997</v>
      </c>
      <c r="P420" s="9">
        <f>'E. Alkali basalt FC 10kbar'!Y98</f>
        <v>13.529264</v>
      </c>
      <c r="Q420" s="9">
        <f>'E. Alkali basalt FC 10kbar'!Z98</f>
        <v>2.6526519999999998</v>
      </c>
      <c r="R420" s="9">
        <f>'E. Alkali basalt FC 10kbar'!AA98</f>
        <v>0.770926</v>
      </c>
      <c r="S420" s="9">
        <f>'E. Alkali basalt FC 10kbar'!AB98</f>
        <v>0.86103399999999997</v>
      </c>
      <c r="T420" s="9">
        <f>'E. Alkali basalt FC 10kbar'!AC98</f>
        <v>0.92110700000000001</v>
      </c>
      <c r="U420" s="10"/>
      <c r="V420" s="5">
        <f>'E. Alkali basalt FC 10kbar'!AH98</f>
        <v>0.130131</v>
      </c>
      <c r="W420" s="5"/>
      <c r="X420" s="5"/>
      <c r="Y420" s="5"/>
      <c r="Z420" s="5"/>
      <c r="AA420" s="5"/>
      <c r="AB420" s="5">
        <f>'E. Alkali basalt FC 10kbar'!AI98</f>
        <v>0</v>
      </c>
      <c r="AC420" s="5">
        <f>'E. Alkali basalt FC 10kbar'!AJ98</f>
        <v>0</v>
      </c>
      <c r="AD420" s="10"/>
      <c r="AE420" s="5">
        <f>'E. Alkali basalt FC 10kbar'!AK98</f>
        <v>0</v>
      </c>
      <c r="AF420" s="5"/>
      <c r="AG420" s="5"/>
      <c r="AH420" s="5"/>
      <c r="AI420" s="5"/>
      <c r="AJ420" s="5"/>
      <c r="AK420" s="5">
        <f>'E. Alkali basalt FC 10kbar'!AL98</f>
        <v>0</v>
      </c>
      <c r="AL420" s="5">
        <f>'E. Alkali basalt FC 10kbar'!AM98</f>
        <v>0</v>
      </c>
      <c r="AM420" s="10"/>
      <c r="AN420" s="5">
        <f t="shared" si="72"/>
        <v>0.130131</v>
      </c>
      <c r="AO420" s="5"/>
      <c r="AP420" s="5"/>
      <c r="AQ420" s="5"/>
      <c r="AR420" s="5"/>
      <c r="AS420" s="5"/>
      <c r="AT420" s="5">
        <f t="shared" si="73"/>
        <v>0</v>
      </c>
      <c r="AU420" s="5">
        <f t="shared" si="74"/>
        <v>0</v>
      </c>
      <c r="AV420" s="10">
        <f t="shared" si="75"/>
        <v>99.869868999999994</v>
      </c>
      <c r="AW420" s="48">
        <f t="shared" si="76"/>
        <v>100</v>
      </c>
    </row>
    <row r="421" spans="1:49" x14ac:dyDescent="0.3">
      <c r="A421" s="37" t="s">
        <v>1449</v>
      </c>
      <c r="B421" s="2">
        <f>'E. Alkali basalt FC 10kbar'!A99</f>
        <v>93</v>
      </c>
      <c r="C421" s="2">
        <f>'E. Alkali basalt FC 10kbar'!C99</f>
        <v>1307</v>
      </c>
      <c r="D421" s="2">
        <f>'E. Alkali basalt FC 10kbar'!D99</f>
        <v>10000</v>
      </c>
      <c r="E421" s="5">
        <f>'B. LLD classification'!EA465</f>
        <v>2.9348558629455503</v>
      </c>
      <c r="F421" s="5">
        <f>'E. Alkali basalt FC 10kbar'!L99</f>
        <v>1.1196649999999999</v>
      </c>
      <c r="G421" s="6">
        <f>'E. Alkali basalt FC 10kbar'!N99</f>
        <v>99.271715999999998</v>
      </c>
      <c r="H421" s="7">
        <f t="shared" si="71"/>
        <v>0.72828400000000215</v>
      </c>
      <c r="I421" s="8">
        <f>'E. Alkali basalt FC 10kbar'!R99</f>
        <v>45.123179999999998</v>
      </c>
      <c r="J421" s="9">
        <f>'E. Alkali basalt FC 10kbar'!S99</f>
        <v>3.919667</v>
      </c>
      <c r="K421" s="9">
        <f>'E. Alkali basalt FC 10kbar'!T99</f>
        <v>11.572039999999999</v>
      </c>
      <c r="L421" s="9">
        <f>'E. Alkali basalt FC 10kbar'!U99</f>
        <v>3.0608230000000001</v>
      </c>
      <c r="M421" s="9">
        <f>'E. Alkali basalt FC 10kbar'!V99</f>
        <v>8.7643109999999993</v>
      </c>
      <c r="N421" s="9">
        <f>'E. Alkali basalt FC 10kbar'!W99</f>
        <v>0.17122999999999999</v>
      </c>
      <c r="O421" s="9">
        <f>'E. Alkali basalt FC 10kbar'!X99</f>
        <v>8.6682889999999997</v>
      </c>
      <c r="P421" s="9">
        <f>'E. Alkali basalt FC 10kbar'!Y99</f>
        <v>13.485867000000001</v>
      </c>
      <c r="Q421" s="9">
        <f>'E. Alkali basalt FC 10kbar'!Z99</f>
        <v>2.66614</v>
      </c>
      <c r="R421" s="9">
        <f>'E. Alkali basalt FC 10kbar'!AA99</f>
        <v>0.77557100000000001</v>
      </c>
      <c r="S421" s="9">
        <f>'E. Alkali basalt FC 10kbar'!AB99</f>
        <v>0.86622299999999997</v>
      </c>
      <c r="T421" s="9">
        <f>'E. Alkali basalt FC 10kbar'!AC99</f>
        <v>0.92665699999999995</v>
      </c>
      <c r="U421" s="10"/>
      <c r="V421" s="5">
        <f>'E. Alkali basalt FC 10kbar'!AH99</f>
        <v>0.60035899999999998</v>
      </c>
      <c r="W421" s="5"/>
      <c r="X421" s="5"/>
      <c r="Y421" s="5"/>
      <c r="Z421" s="5"/>
      <c r="AA421" s="5"/>
      <c r="AB421" s="5">
        <f>'E. Alkali basalt FC 10kbar'!AI99</f>
        <v>0</v>
      </c>
      <c r="AC421" s="5">
        <f>'E. Alkali basalt FC 10kbar'!AJ99</f>
        <v>0</v>
      </c>
      <c r="AD421" s="10"/>
      <c r="AE421" s="5">
        <f>'E. Alkali basalt FC 10kbar'!AK99</f>
        <v>0.12792400000000001</v>
      </c>
      <c r="AF421" s="5"/>
      <c r="AG421" s="5"/>
      <c r="AH421" s="5"/>
      <c r="AI421" s="5"/>
      <c r="AJ421" s="5"/>
      <c r="AK421" s="5">
        <f>'E. Alkali basalt FC 10kbar'!AL99</f>
        <v>0</v>
      </c>
      <c r="AL421" s="5">
        <f>'E. Alkali basalt FC 10kbar'!AM99</f>
        <v>0</v>
      </c>
      <c r="AM421" s="10"/>
      <c r="AN421" s="5">
        <f t="shared" si="72"/>
        <v>0.72828300000000001</v>
      </c>
      <c r="AO421" s="5"/>
      <c r="AP421" s="5"/>
      <c r="AQ421" s="5"/>
      <c r="AR421" s="5"/>
      <c r="AS421" s="5"/>
      <c r="AT421" s="5">
        <f t="shared" si="73"/>
        <v>0</v>
      </c>
      <c r="AU421" s="5">
        <f t="shared" si="74"/>
        <v>0</v>
      </c>
      <c r="AV421" s="10">
        <f t="shared" si="75"/>
        <v>99.271715999999998</v>
      </c>
      <c r="AW421" s="48">
        <f t="shared" si="76"/>
        <v>99.999999000000003</v>
      </c>
    </row>
    <row r="422" spans="1:49" x14ac:dyDescent="0.3">
      <c r="A422" s="37" t="s">
        <v>1449</v>
      </c>
      <c r="B422" s="2">
        <f>'E. Alkali basalt FC 10kbar'!A100</f>
        <v>94</v>
      </c>
      <c r="C422" s="2">
        <f>'E. Alkali basalt FC 10kbar'!C100</f>
        <v>1306</v>
      </c>
      <c r="D422" s="2">
        <f>'E. Alkali basalt FC 10kbar'!D100</f>
        <v>10000</v>
      </c>
      <c r="E422" s="5">
        <f>'B. LLD classification'!EA466</f>
        <v>2.9352231459643261</v>
      </c>
      <c r="F422" s="5">
        <f>'E. Alkali basalt FC 10kbar'!L100</f>
        <v>1.1219520000000001</v>
      </c>
      <c r="G422" s="6">
        <f>'E. Alkali basalt FC 10kbar'!N100</f>
        <v>98.680242000000007</v>
      </c>
      <c r="H422" s="7">
        <f t="shared" si="71"/>
        <v>1.3197579999999931</v>
      </c>
      <c r="I422" s="8">
        <f>'E. Alkali basalt FC 10kbar'!R100</f>
        <v>45.096885</v>
      </c>
      <c r="J422" s="9">
        <f>'E. Alkali basalt FC 10kbar'!S100</f>
        <v>3.9360469999999999</v>
      </c>
      <c r="K422" s="9">
        <f>'E. Alkali basalt FC 10kbar'!T100</f>
        <v>11.607341999999999</v>
      </c>
      <c r="L422" s="9">
        <f>'E. Alkali basalt FC 10kbar'!U100</f>
        <v>3.0617109999999998</v>
      </c>
      <c r="M422" s="9">
        <f>'E. Alkali basalt FC 10kbar'!V100</f>
        <v>8.7931519999999992</v>
      </c>
      <c r="N422" s="9">
        <f>'E. Alkali basalt FC 10kbar'!W100</f>
        <v>0.17225599999999999</v>
      </c>
      <c r="O422" s="9">
        <f>'E. Alkali basalt FC 10kbar'!X100</f>
        <v>8.626652</v>
      </c>
      <c r="P422" s="9">
        <f>'E. Alkali basalt FC 10kbar'!Y100</f>
        <v>13.442486000000001</v>
      </c>
      <c r="Q422" s="9">
        <f>'E. Alkali basalt FC 10kbar'!Z100</f>
        <v>2.6796229999999999</v>
      </c>
      <c r="R422" s="9">
        <f>'E. Alkali basalt FC 10kbar'!AA100</f>
        <v>0.78022000000000002</v>
      </c>
      <c r="S422" s="9">
        <f>'E. Alkali basalt FC 10kbar'!AB100</f>
        <v>0.87141500000000005</v>
      </c>
      <c r="T422" s="9">
        <f>'E. Alkali basalt FC 10kbar'!AC100</f>
        <v>0.93221100000000001</v>
      </c>
      <c r="U422" s="10"/>
      <c r="V422" s="5">
        <f>'E. Alkali basalt FC 10kbar'!AH100</f>
        <v>0.59368100000000001</v>
      </c>
      <c r="W422" s="5"/>
      <c r="X422" s="5"/>
      <c r="Y422" s="5"/>
      <c r="Z422" s="5"/>
      <c r="AA422" s="5"/>
      <c r="AB422" s="5">
        <f>'E. Alkali basalt FC 10kbar'!AI100</f>
        <v>0</v>
      </c>
      <c r="AC422" s="5">
        <f>'E. Alkali basalt FC 10kbar'!AJ100</f>
        <v>0</v>
      </c>
      <c r="AD422" s="10"/>
      <c r="AE422" s="5">
        <f>'E. Alkali basalt FC 10kbar'!AK100</f>
        <v>0.72607699999999997</v>
      </c>
      <c r="AF422" s="5"/>
      <c r="AG422" s="5"/>
      <c r="AH422" s="5"/>
      <c r="AI422" s="5"/>
      <c r="AJ422" s="5"/>
      <c r="AK422" s="5">
        <f>'E. Alkali basalt FC 10kbar'!AL100</f>
        <v>0</v>
      </c>
      <c r="AL422" s="5">
        <f>'E. Alkali basalt FC 10kbar'!AM100</f>
        <v>0</v>
      </c>
      <c r="AM422" s="10"/>
      <c r="AN422" s="5">
        <f t="shared" si="72"/>
        <v>1.319758</v>
      </c>
      <c r="AO422" s="5"/>
      <c r="AP422" s="5"/>
      <c r="AQ422" s="5"/>
      <c r="AR422" s="5"/>
      <c r="AS422" s="5"/>
      <c r="AT422" s="5">
        <f t="shared" si="73"/>
        <v>0</v>
      </c>
      <c r="AU422" s="5">
        <f t="shared" si="74"/>
        <v>0</v>
      </c>
      <c r="AV422" s="10">
        <f t="shared" si="75"/>
        <v>98.680242000000007</v>
      </c>
      <c r="AW422" s="48">
        <f t="shared" si="76"/>
        <v>100</v>
      </c>
    </row>
    <row r="423" spans="1:49" x14ac:dyDescent="0.3">
      <c r="A423" s="37" t="s">
        <v>1449</v>
      </c>
      <c r="B423" s="2">
        <f>'E. Alkali basalt FC 10kbar'!A101</f>
        <v>95</v>
      </c>
      <c r="C423" s="2">
        <f>'E. Alkali basalt FC 10kbar'!C101</f>
        <v>1305</v>
      </c>
      <c r="D423" s="2">
        <f>'E. Alkali basalt FC 10kbar'!D101</f>
        <v>10000</v>
      </c>
      <c r="E423" s="5">
        <f>'B. LLD classification'!EA467</f>
        <v>2.9355872074938318</v>
      </c>
      <c r="F423" s="5">
        <f>'E. Alkali basalt FC 10kbar'!L101</f>
        <v>1.124247</v>
      </c>
      <c r="G423" s="6">
        <f>'E. Alkali basalt FC 10kbar'!N101</f>
        <v>98.095330000000004</v>
      </c>
      <c r="H423" s="7">
        <f t="shared" si="71"/>
        <v>1.9046699999999959</v>
      </c>
      <c r="I423" s="8">
        <f>'E. Alkali basalt FC 10kbar'!R101</f>
        <v>45.070818000000003</v>
      </c>
      <c r="J423" s="9">
        <f>'E. Alkali basalt FC 10kbar'!S101</f>
        <v>3.9523290000000002</v>
      </c>
      <c r="K423" s="9">
        <f>'E. Alkali basalt FC 10kbar'!T101</f>
        <v>11.642462</v>
      </c>
      <c r="L423" s="9">
        <f>'E. Alkali basalt FC 10kbar'!U101</f>
        <v>3.0625629999999999</v>
      </c>
      <c r="M423" s="9">
        <f>'E. Alkali basalt FC 10kbar'!V101</f>
        <v>8.8219169999999991</v>
      </c>
      <c r="N423" s="9">
        <f>'E. Alkali basalt FC 10kbar'!W101</f>
        <v>0.17328299999999999</v>
      </c>
      <c r="O423" s="9">
        <f>'E. Alkali basalt FC 10kbar'!X101</f>
        <v>8.5851550000000003</v>
      </c>
      <c r="P423" s="9">
        <f>'E. Alkali basalt FC 10kbar'!Y101</f>
        <v>13.399119000000001</v>
      </c>
      <c r="Q423" s="9">
        <f>'E. Alkali basalt FC 10kbar'!Z101</f>
        <v>2.693101</v>
      </c>
      <c r="R423" s="9">
        <f>'E. Alkali basalt FC 10kbar'!AA101</f>
        <v>0.78487200000000001</v>
      </c>
      <c r="S423" s="9">
        <f>'E. Alkali basalt FC 10kbar'!AB101</f>
        <v>0.87661100000000003</v>
      </c>
      <c r="T423" s="9">
        <f>'E. Alkali basalt FC 10kbar'!AC101</f>
        <v>0.93776899999999996</v>
      </c>
      <c r="U423" s="10"/>
      <c r="V423" s="5">
        <f>'E. Alkali basalt FC 10kbar'!AH101</f>
        <v>0.58711899999999995</v>
      </c>
      <c r="W423" s="5"/>
      <c r="X423" s="5"/>
      <c r="Y423" s="5"/>
      <c r="Z423" s="5"/>
      <c r="AA423" s="5"/>
      <c r="AB423" s="5">
        <f>'E. Alkali basalt FC 10kbar'!AI101</f>
        <v>0</v>
      </c>
      <c r="AC423" s="5">
        <f>'E. Alkali basalt FC 10kbar'!AJ101</f>
        <v>0</v>
      </c>
      <c r="AD423" s="10"/>
      <c r="AE423" s="5">
        <f>'E. Alkali basalt FC 10kbar'!AK101</f>
        <v>1.3175509999999999</v>
      </c>
      <c r="AF423" s="5"/>
      <c r="AG423" s="5"/>
      <c r="AH423" s="5"/>
      <c r="AI423" s="5"/>
      <c r="AJ423" s="5"/>
      <c r="AK423" s="5">
        <f>'E. Alkali basalt FC 10kbar'!AL101</f>
        <v>0</v>
      </c>
      <c r="AL423" s="5">
        <f>'E. Alkali basalt FC 10kbar'!AM101</f>
        <v>0</v>
      </c>
      <c r="AM423" s="10"/>
      <c r="AN423" s="5">
        <f t="shared" si="72"/>
        <v>1.9046699999999999</v>
      </c>
      <c r="AO423" s="5"/>
      <c r="AP423" s="5"/>
      <c r="AQ423" s="5"/>
      <c r="AR423" s="5"/>
      <c r="AS423" s="5"/>
      <c r="AT423" s="5">
        <f t="shared" si="73"/>
        <v>0</v>
      </c>
      <c r="AU423" s="5">
        <f t="shared" si="74"/>
        <v>0</v>
      </c>
      <c r="AV423" s="10">
        <f t="shared" si="75"/>
        <v>98.095330000000004</v>
      </c>
      <c r="AW423" s="48">
        <f t="shared" si="76"/>
        <v>100</v>
      </c>
    </row>
    <row r="424" spans="1:49" x14ac:dyDescent="0.3">
      <c r="A424" s="37" t="s">
        <v>1449</v>
      </c>
      <c r="B424" s="2">
        <f>'E. Alkali basalt FC 10kbar'!A102</f>
        <v>96</v>
      </c>
      <c r="C424" s="2">
        <f>'E. Alkali basalt FC 10kbar'!C102</f>
        <v>1304</v>
      </c>
      <c r="D424" s="2">
        <f>'E. Alkali basalt FC 10kbar'!D102</f>
        <v>10000</v>
      </c>
      <c r="E424" s="5">
        <f>'B. LLD classification'!EA468</f>
        <v>2.9359479582885708</v>
      </c>
      <c r="F424" s="5">
        <f>'E. Alkali basalt FC 10kbar'!L102</f>
        <v>1.1265499999999999</v>
      </c>
      <c r="G424" s="6">
        <f>'E. Alkali basalt FC 10kbar'!N102</f>
        <v>97.516867000000005</v>
      </c>
      <c r="H424" s="7">
        <f t="shared" si="71"/>
        <v>2.4831329999999951</v>
      </c>
      <c r="I424" s="8">
        <f>'E. Alkali basalt FC 10kbar'!R102</f>
        <v>45.044980000000002</v>
      </c>
      <c r="J424" s="9">
        <f>'E. Alkali basalt FC 10kbar'!S102</f>
        <v>3.968512</v>
      </c>
      <c r="K424" s="9">
        <f>'E. Alkali basalt FC 10kbar'!T102</f>
        <v>11.6774</v>
      </c>
      <c r="L424" s="9">
        <f>'E. Alkali basalt FC 10kbar'!U102</f>
        <v>3.0633810000000001</v>
      </c>
      <c r="M424" s="9">
        <f>'E. Alkali basalt FC 10kbar'!V102</f>
        <v>8.8506060000000009</v>
      </c>
      <c r="N424" s="9">
        <f>'E. Alkali basalt FC 10kbar'!W102</f>
        <v>0.17431099999999999</v>
      </c>
      <c r="O424" s="9">
        <f>'E. Alkali basalt FC 10kbar'!X102</f>
        <v>8.5437980000000007</v>
      </c>
      <c r="P424" s="9">
        <f>'E. Alkali basalt FC 10kbar'!Y102</f>
        <v>13.355765999999999</v>
      </c>
      <c r="Q424" s="9">
        <f>'E. Alkali basalt FC 10kbar'!Z102</f>
        <v>2.7065739999999998</v>
      </c>
      <c r="R424" s="9">
        <f>'E. Alkali basalt FC 10kbar'!AA102</f>
        <v>0.78952800000000001</v>
      </c>
      <c r="S424" s="9">
        <f>'E. Alkali basalt FC 10kbar'!AB102</f>
        <v>0.88181100000000001</v>
      </c>
      <c r="T424" s="9">
        <f>'E. Alkali basalt FC 10kbar'!AC102</f>
        <v>0.94333199999999995</v>
      </c>
      <c r="U424" s="10"/>
      <c r="V424" s="5">
        <f>'E. Alkali basalt FC 10kbar'!AH102</f>
        <v>0.58067000000000002</v>
      </c>
      <c r="W424" s="5"/>
      <c r="X424" s="5"/>
      <c r="Y424" s="5"/>
      <c r="Z424" s="5"/>
      <c r="AA424" s="5"/>
      <c r="AB424" s="5">
        <f>'E. Alkali basalt FC 10kbar'!AI102</f>
        <v>0</v>
      </c>
      <c r="AC424" s="5">
        <f>'E. Alkali basalt FC 10kbar'!AJ102</f>
        <v>0</v>
      </c>
      <c r="AD424" s="10"/>
      <c r="AE424" s="5">
        <f>'E. Alkali basalt FC 10kbar'!AK102</f>
        <v>1.9024620000000001</v>
      </c>
      <c r="AF424" s="5"/>
      <c r="AG424" s="5"/>
      <c r="AH424" s="5"/>
      <c r="AI424" s="5"/>
      <c r="AJ424" s="5"/>
      <c r="AK424" s="5">
        <f>'E. Alkali basalt FC 10kbar'!AL102</f>
        <v>0</v>
      </c>
      <c r="AL424" s="5">
        <f>'E. Alkali basalt FC 10kbar'!AM102</f>
        <v>0</v>
      </c>
      <c r="AM424" s="10"/>
      <c r="AN424" s="5">
        <f t="shared" ref="AN424:AN455" si="77">V424+AE424</f>
        <v>2.4831320000000003</v>
      </c>
      <c r="AO424" s="5"/>
      <c r="AP424" s="5"/>
      <c r="AQ424" s="5"/>
      <c r="AR424" s="5"/>
      <c r="AS424" s="5"/>
      <c r="AT424" s="5">
        <f t="shared" ref="AT424:AT455" si="78">AB424+AK424</f>
        <v>0</v>
      </c>
      <c r="AU424" s="5">
        <f t="shared" ref="AU424:AU455" si="79">AC424+AL424</f>
        <v>0</v>
      </c>
      <c r="AV424" s="10">
        <f t="shared" ref="AV424:AV455" si="80">G424</f>
        <v>97.516867000000005</v>
      </c>
      <c r="AW424" s="48">
        <f t="shared" si="76"/>
        <v>99.999999000000003</v>
      </c>
    </row>
    <row r="425" spans="1:49" x14ac:dyDescent="0.3">
      <c r="A425" s="37" t="s">
        <v>1449</v>
      </c>
      <c r="B425" s="2">
        <f>'E. Alkali basalt FC 10kbar'!A103</f>
        <v>97</v>
      </c>
      <c r="C425" s="2">
        <f>'E. Alkali basalt FC 10kbar'!C103</f>
        <v>1303</v>
      </c>
      <c r="D425" s="2">
        <f>'E. Alkali basalt FC 10kbar'!D103</f>
        <v>10000</v>
      </c>
      <c r="E425" s="5">
        <f>'B. LLD classification'!EA469</f>
        <v>2.9363054928132417</v>
      </c>
      <c r="F425" s="5">
        <f>'E. Alkali basalt FC 10kbar'!L103</f>
        <v>1.128862</v>
      </c>
      <c r="G425" s="6">
        <f>'E. Alkali basalt FC 10kbar'!N103</f>
        <v>96.944742000000005</v>
      </c>
      <c r="H425" s="7">
        <f t="shared" si="71"/>
        <v>3.0552579999999949</v>
      </c>
      <c r="I425" s="8">
        <f>'E. Alkali basalt FC 10kbar'!R103</f>
        <v>45.019371</v>
      </c>
      <c r="J425" s="9">
        <f>'E. Alkali basalt FC 10kbar'!S103</f>
        <v>3.9845969999999999</v>
      </c>
      <c r="K425" s="9">
        <f>'E. Alkali basalt FC 10kbar'!T103</f>
        <v>11.712156999999999</v>
      </c>
      <c r="L425" s="9">
        <f>'E. Alkali basalt FC 10kbar'!U103</f>
        <v>3.064165</v>
      </c>
      <c r="M425" s="9">
        <f>'E. Alkali basalt FC 10kbar'!V103</f>
        <v>8.8792200000000001</v>
      </c>
      <c r="N425" s="9">
        <f>'E. Alkali basalt FC 10kbar'!W103</f>
        <v>0.17534</v>
      </c>
      <c r="O425" s="9">
        <f>'E. Alkali basalt FC 10kbar'!X103</f>
        <v>8.50258</v>
      </c>
      <c r="P425" s="9">
        <f>'E. Alkali basalt FC 10kbar'!Y103</f>
        <v>13.312427</v>
      </c>
      <c r="Q425" s="9">
        <f>'E. Alkali basalt FC 10kbar'!Z103</f>
        <v>2.7200419999999998</v>
      </c>
      <c r="R425" s="9">
        <f>'E. Alkali basalt FC 10kbar'!AA103</f>
        <v>0.79418699999999998</v>
      </c>
      <c r="S425" s="9">
        <f>'E. Alkali basalt FC 10kbar'!AB103</f>
        <v>0.887015</v>
      </c>
      <c r="T425" s="9">
        <f>'E. Alkali basalt FC 10kbar'!AC103</f>
        <v>0.94889900000000005</v>
      </c>
      <c r="U425" s="10"/>
      <c r="V425" s="5">
        <f>'E. Alkali basalt FC 10kbar'!AH103</f>
        <v>0.57433299999999998</v>
      </c>
      <c r="W425" s="5"/>
      <c r="X425" s="5"/>
      <c r="Y425" s="5"/>
      <c r="Z425" s="5"/>
      <c r="AA425" s="5"/>
      <c r="AB425" s="5">
        <f>'E. Alkali basalt FC 10kbar'!AI103</f>
        <v>0</v>
      </c>
      <c r="AC425" s="5">
        <f>'E. Alkali basalt FC 10kbar'!AJ103</f>
        <v>0</v>
      </c>
      <c r="AD425" s="10"/>
      <c r="AE425" s="5">
        <f>'E. Alkali basalt FC 10kbar'!AK103</f>
        <v>2.480925</v>
      </c>
      <c r="AF425" s="5"/>
      <c r="AG425" s="5"/>
      <c r="AH425" s="5"/>
      <c r="AI425" s="5"/>
      <c r="AJ425" s="5"/>
      <c r="AK425" s="5">
        <f>'E. Alkali basalt FC 10kbar'!AL103</f>
        <v>0</v>
      </c>
      <c r="AL425" s="5">
        <f>'E. Alkali basalt FC 10kbar'!AM103</f>
        <v>0</v>
      </c>
      <c r="AM425" s="10"/>
      <c r="AN425" s="5">
        <f t="shared" si="77"/>
        <v>3.0552580000000003</v>
      </c>
      <c r="AO425" s="5"/>
      <c r="AP425" s="5"/>
      <c r="AQ425" s="5"/>
      <c r="AR425" s="5"/>
      <c r="AS425" s="5"/>
      <c r="AT425" s="5">
        <f t="shared" si="78"/>
        <v>0</v>
      </c>
      <c r="AU425" s="5">
        <f t="shared" si="79"/>
        <v>0</v>
      </c>
      <c r="AV425" s="10">
        <f t="shared" si="80"/>
        <v>96.944742000000005</v>
      </c>
      <c r="AW425" s="48">
        <f t="shared" si="76"/>
        <v>100</v>
      </c>
    </row>
    <row r="426" spans="1:49" x14ac:dyDescent="0.3">
      <c r="A426" s="37" t="s">
        <v>1449</v>
      </c>
      <c r="B426" s="2">
        <f>'E. Alkali basalt FC 10kbar'!A104</f>
        <v>98</v>
      </c>
      <c r="C426" s="2">
        <f>'E. Alkali basalt FC 10kbar'!C104</f>
        <v>1302</v>
      </c>
      <c r="D426" s="2">
        <f>'E. Alkali basalt FC 10kbar'!D104</f>
        <v>10000</v>
      </c>
      <c r="E426" s="5">
        <f>'B. LLD classification'!EA470</f>
        <v>2.9366596967851488</v>
      </c>
      <c r="F426" s="5">
        <f>'E. Alkali basalt FC 10kbar'!L104</f>
        <v>1.131183</v>
      </c>
      <c r="G426" s="6">
        <f>'E. Alkali basalt FC 10kbar'!N104</f>
        <v>96.378845999999996</v>
      </c>
      <c r="H426" s="7">
        <f t="shared" si="71"/>
        <v>3.6211540000000042</v>
      </c>
      <c r="I426" s="8">
        <f>'E. Alkali basalt FC 10kbar'!R104</f>
        <v>44.993991000000001</v>
      </c>
      <c r="J426" s="9">
        <f>'E. Alkali basalt FC 10kbar'!S104</f>
        <v>4.0005810000000004</v>
      </c>
      <c r="K426" s="9">
        <f>'E. Alkali basalt FC 10kbar'!T104</f>
        <v>11.746734</v>
      </c>
      <c r="L426" s="9">
        <f>'E. Alkali basalt FC 10kbar'!U104</f>
        <v>3.0649139999999999</v>
      </c>
      <c r="M426" s="9">
        <f>'E. Alkali basalt FC 10kbar'!V104</f>
        <v>8.9077599999999997</v>
      </c>
      <c r="N426" s="9">
        <f>'E. Alkali basalt FC 10kbar'!W104</f>
        <v>0.17637</v>
      </c>
      <c r="O426" s="9">
        <f>'E. Alkali basalt FC 10kbar'!X104</f>
        <v>8.4614999999999991</v>
      </c>
      <c r="P426" s="9">
        <f>'E. Alkali basalt FC 10kbar'!Y104</f>
        <v>13.2691</v>
      </c>
      <c r="Q426" s="9">
        <f>'E. Alkali basalt FC 10kbar'!Z104</f>
        <v>2.7335060000000002</v>
      </c>
      <c r="R426" s="9">
        <f>'E. Alkali basalt FC 10kbar'!AA104</f>
        <v>0.79885099999999998</v>
      </c>
      <c r="S426" s="9">
        <f>'E. Alkali basalt FC 10kbar'!AB104</f>
        <v>0.89222299999999999</v>
      </c>
      <c r="T426" s="9">
        <f>'E. Alkali basalt FC 10kbar'!AC104</f>
        <v>0.95447099999999996</v>
      </c>
      <c r="U426" s="10"/>
      <c r="V426" s="5">
        <f>'E. Alkali basalt FC 10kbar'!AH104</f>
        <v>0.56810400000000005</v>
      </c>
      <c r="W426" s="5"/>
      <c r="X426" s="5"/>
      <c r="Y426" s="5"/>
      <c r="Z426" s="5"/>
      <c r="AA426" s="5"/>
      <c r="AB426" s="5">
        <f>'E. Alkali basalt FC 10kbar'!AI104</f>
        <v>0</v>
      </c>
      <c r="AC426" s="5">
        <f>'E. Alkali basalt FC 10kbar'!AJ104</f>
        <v>0</v>
      </c>
      <c r="AD426" s="10"/>
      <c r="AE426" s="5">
        <f>'E. Alkali basalt FC 10kbar'!AK104</f>
        <v>3.0530499999999998</v>
      </c>
      <c r="AF426" s="5"/>
      <c r="AG426" s="5"/>
      <c r="AH426" s="5"/>
      <c r="AI426" s="5"/>
      <c r="AJ426" s="5"/>
      <c r="AK426" s="5">
        <f>'E. Alkali basalt FC 10kbar'!AL104</f>
        <v>0</v>
      </c>
      <c r="AL426" s="5">
        <f>'E. Alkali basalt FC 10kbar'!AM104</f>
        <v>0</v>
      </c>
      <c r="AM426" s="10"/>
      <c r="AN426" s="5">
        <f t="shared" si="77"/>
        <v>3.6211539999999998</v>
      </c>
      <c r="AO426" s="5"/>
      <c r="AP426" s="5"/>
      <c r="AQ426" s="5"/>
      <c r="AR426" s="5"/>
      <c r="AS426" s="5"/>
      <c r="AT426" s="5">
        <f t="shared" si="78"/>
        <v>0</v>
      </c>
      <c r="AU426" s="5">
        <f t="shared" si="79"/>
        <v>0</v>
      </c>
      <c r="AV426" s="10">
        <f t="shared" si="80"/>
        <v>96.378845999999996</v>
      </c>
      <c r="AW426" s="48">
        <f t="shared" si="76"/>
        <v>100</v>
      </c>
    </row>
    <row r="427" spans="1:49" x14ac:dyDescent="0.3">
      <c r="A427" s="37" t="s">
        <v>1449</v>
      </c>
      <c r="B427" s="2">
        <f>'E. Alkali basalt FC 10kbar'!A105</f>
        <v>99</v>
      </c>
      <c r="C427" s="2">
        <f>'E. Alkali basalt FC 10kbar'!C105</f>
        <v>1301</v>
      </c>
      <c r="D427" s="2">
        <f>'E. Alkali basalt FC 10kbar'!D105</f>
        <v>10000</v>
      </c>
      <c r="E427" s="5">
        <f>'B. LLD classification'!EA471</f>
        <v>2.9370106240820806</v>
      </c>
      <c r="F427" s="5">
        <f>'E. Alkali basalt FC 10kbar'!L105</f>
        <v>1.1335120000000001</v>
      </c>
      <c r="G427" s="6">
        <f>'E. Alkali basalt FC 10kbar'!N105</f>
        <v>95.819073000000003</v>
      </c>
      <c r="H427" s="7">
        <f t="shared" si="71"/>
        <v>4.180926999999997</v>
      </c>
      <c r="I427" s="8">
        <f>'E. Alkali basalt FC 10kbar'!R105</f>
        <v>44.968840999999998</v>
      </c>
      <c r="J427" s="9">
        <f>'E. Alkali basalt FC 10kbar'!S105</f>
        <v>4.0164650000000002</v>
      </c>
      <c r="K427" s="9">
        <f>'E. Alkali basalt FC 10kbar'!T105</f>
        <v>11.781131</v>
      </c>
      <c r="L427" s="9">
        <f>'E. Alkali basalt FC 10kbar'!U105</f>
        <v>3.0656300000000001</v>
      </c>
      <c r="M427" s="9">
        <f>'E. Alkali basalt FC 10kbar'!V105</f>
        <v>8.9362250000000003</v>
      </c>
      <c r="N427" s="9">
        <f>'E. Alkali basalt FC 10kbar'!W105</f>
        <v>0.1774</v>
      </c>
      <c r="O427" s="9">
        <f>'E. Alkali basalt FC 10kbar'!X105</f>
        <v>8.4205579999999998</v>
      </c>
      <c r="P427" s="9">
        <f>'E. Alkali basalt FC 10kbar'!Y105</f>
        <v>13.225785999999999</v>
      </c>
      <c r="Q427" s="9">
        <f>'E. Alkali basalt FC 10kbar'!Z105</f>
        <v>2.7469649999999999</v>
      </c>
      <c r="R427" s="9">
        <f>'E. Alkali basalt FC 10kbar'!AA105</f>
        <v>0.80351700000000004</v>
      </c>
      <c r="S427" s="9">
        <f>'E. Alkali basalt FC 10kbar'!AB105</f>
        <v>0.89743499999999998</v>
      </c>
      <c r="T427" s="9">
        <f>'E. Alkali basalt FC 10kbar'!AC105</f>
        <v>0.96004699999999998</v>
      </c>
      <c r="U427" s="10"/>
      <c r="V427" s="5">
        <f>'E. Alkali basalt FC 10kbar'!AH105</f>
        <v>0.56198199999999998</v>
      </c>
      <c r="W427" s="5"/>
      <c r="X427" s="5"/>
      <c r="Y427" s="5"/>
      <c r="Z427" s="5"/>
      <c r="AA427" s="5"/>
      <c r="AB427" s="5">
        <f>'E. Alkali basalt FC 10kbar'!AI105</f>
        <v>0</v>
      </c>
      <c r="AC427" s="5">
        <f>'E. Alkali basalt FC 10kbar'!AJ105</f>
        <v>0</v>
      </c>
      <c r="AD427" s="10"/>
      <c r="AE427" s="5">
        <f>'E. Alkali basalt FC 10kbar'!AK105</f>
        <v>3.6189460000000002</v>
      </c>
      <c r="AF427" s="5"/>
      <c r="AG427" s="5"/>
      <c r="AH427" s="5"/>
      <c r="AI427" s="5"/>
      <c r="AJ427" s="5"/>
      <c r="AK427" s="5">
        <f>'E. Alkali basalt FC 10kbar'!AL105</f>
        <v>0</v>
      </c>
      <c r="AL427" s="5">
        <f>'E. Alkali basalt FC 10kbar'!AM105</f>
        <v>0</v>
      </c>
      <c r="AM427" s="10"/>
      <c r="AN427" s="5">
        <f t="shared" si="77"/>
        <v>4.1809279999999998</v>
      </c>
      <c r="AO427" s="5"/>
      <c r="AP427" s="5"/>
      <c r="AQ427" s="5"/>
      <c r="AR427" s="5"/>
      <c r="AS427" s="5"/>
      <c r="AT427" s="5">
        <f t="shared" si="78"/>
        <v>0</v>
      </c>
      <c r="AU427" s="5">
        <f t="shared" si="79"/>
        <v>0</v>
      </c>
      <c r="AV427" s="10">
        <f t="shared" si="80"/>
        <v>95.819073000000003</v>
      </c>
      <c r="AW427" s="48">
        <f t="shared" si="76"/>
        <v>100.000001</v>
      </c>
    </row>
    <row r="428" spans="1:49" x14ac:dyDescent="0.3">
      <c r="A428" s="37" t="s">
        <v>1449</v>
      </c>
      <c r="B428" s="2">
        <f>'E. Alkali basalt FC 10kbar'!A106</f>
        <v>100</v>
      </c>
      <c r="C428" s="2">
        <f>'E. Alkali basalt FC 10kbar'!C106</f>
        <v>1300</v>
      </c>
      <c r="D428" s="2">
        <f>'E. Alkali basalt FC 10kbar'!D106</f>
        <v>10000</v>
      </c>
      <c r="E428" s="5">
        <f>'B. LLD classification'!EA472</f>
        <v>2.9373582914826049</v>
      </c>
      <c r="F428" s="5">
        <f>'E. Alkali basalt FC 10kbar'!L106</f>
        <v>1.1358509999999999</v>
      </c>
      <c r="G428" s="6">
        <f>'E. Alkali basalt FC 10kbar'!N106</f>
        <v>95.265317999999994</v>
      </c>
      <c r="H428" s="7">
        <f t="shared" si="71"/>
        <v>4.7346820000000065</v>
      </c>
      <c r="I428" s="8">
        <f>'E. Alkali basalt FC 10kbar'!R106</f>
        <v>44.943922000000001</v>
      </c>
      <c r="J428" s="9">
        <f>'E. Alkali basalt FC 10kbar'!S106</f>
        <v>4.0322459999999998</v>
      </c>
      <c r="K428" s="9">
        <f>'E. Alkali basalt FC 10kbar'!T106</f>
        <v>11.815348</v>
      </c>
      <c r="L428" s="9">
        <f>'E. Alkali basalt FC 10kbar'!U106</f>
        <v>3.0663119999999999</v>
      </c>
      <c r="M428" s="9">
        <f>'E. Alkali basalt FC 10kbar'!V106</f>
        <v>8.9646179999999998</v>
      </c>
      <c r="N428" s="9">
        <f>'E. Alkali basalt FC 10kbar'!W106</f>
        <v>0.17843100000000001</v>
      </c>
      <c r="O428" s="9">
        <f>'E. Alkali basalt FC 10kbar'!X106</f>
        <v>8.3797540000000001</v>
      </c>
      <c r="P428" s="9">
        <f>'E. Alkali basalt FC 10kbar'!Y106</f>
        <v>13.182484000000001</v>
      </c>
      <c r="Q428" s="9">
        <f>'E. Alkali basalt FC 10kbar'!Z106</f>
        <v>2.7604190000000002</v>
      </c>
      <c r="R428" s="9">
        <f>'E. Alkali basalt FC 10kbar'!AA106</f>
        <v>0.80818800000000002</v>
      </c>
      <c r="S428" s="9">
        <f>'E. Alkali basalt FC 10kbar'!AB106</f>
        <v>0.90265200000000001</v>
      </c>
      <c r="T428" s="9">
        <f>'E. Alkali basalt FC 10kbar'!AC106</f>
        <v>0.96562700000000001</v>
      </c>
      <c r="U428" s="10"/>
      <c r="V428" s="5">
        <f>'E. Alkali basalt FC 10kbar'!AH106</f>
        <v>0.55596400000000001</v>
      </c>
      <c r="W428" s="5"/>
      <c r="X428" s="5"/>
      <c r="Y428" s="5"/>
      <c r="Z428" s="5"/>
      <c r="AA428" s="5"/>
      <c r="AB428" s="5">
        <f>'E. Alkali basalt FC 10kbar'!AI106</f>
        <v>0</v>
      </c>
      <c r="AC428" s="5">
        <f>'E. Alkali basalt FC 10kbar'!AJ106</f>
        <v>0</v>
      </c>
      <c r="AD428" s="10"/>
      <c r="AE428" s="5">
        <f>'E. Alkali basalt FC 10kbar'!AK106</f>
        <v>4.1787190000000001</v>
      </c>
      <c r="AF428" s="5"/>
      <c r="AG428" s="5"/>
      <c r="AH428" s="5"/>
      <c r="AI428" s="5"/>
      <c r="AJ428" s="5"/>
      <c r="AK428" s="5">
        <f>'E. Alkali basalt FC 10kbar'!AL106</f>
        <v>0</v>
      </c>
      <c r="AL428" s="5">
        <f>'E. Alkali basalt FC 10kbar'!AM106</f>
        <v>0</v>
      </c>
      <c r="AM428" s="10"/>
      <c r="AN428" s="5">
        <f t="shared" si="77"/>
        <v>4.7346830000000004</v>
      </c>
      <c r="AO428" s="5"/>
      <c r="AP428" s="5"/>
      <c r="AQ428" s="5"/>
      <c r="AR428" s="5"/>
      <c r="AS428" s="5"/>
      <c r="AT428" s="5">
        <f t="shared" si="78"/>
        <v>0</v>
      </c>
      <c r="AU428" s="5">
        <f t="shared" si="79"/>
        <v>0</v>
      </c>
      <c r="AV428" s="10">
        <f t="shared" si="80"/>
        <v>95.265317999999994</v>
      </c>
      <c r="AW428" s="48">
        <f t="shared" si="76"/>
        <v>100.000001</v>
      </c>
    </row>
    <row r="429" spans="1:49" x14ac:dyDescent="0.3">
      <c r="A429" s="37" t="s">
        <v>1449</v>
      </c>
      <c r="B429" s="2">
        <f>'E. Alkali basalt FC 10kbar'!A107</f>
        <v>101</v>
      </c>
      <c r="C429" s="2">
        <f>'E. Alkali basalt FC 10kbar'!C107</f>
        <v>1299</v>
      </c>
      <c r="D429" s="2">
        <f>'E. Alkali basalt FC 10kbar'!D107</f>
        <v>10000</v>
      </c>
      <c r="E429" s="5">
        <f>'B. LLD classification'!EA473</f>
        <v>2.937702498853425</v>
      </c>
      <c r="F429" s="5">
        <f>'E. Alkali basalt FC 10kbar'!L107</f>
        <v>1.138198</v>
      </c>
      <c r="G429" s="6">
        <f>'E. Alkali basalt FC 10kbar'!N107</f>
        <v>94.717479999999995</v>
      </c>
      <c r="H429" s="7">
        <f t="shared" si="71"/>
        <v>5.2825200000000052</v>
      </c>
      <c r="I429" s="8">
        <f>'E. Alkali basalt FC 10kbar'!R107</f>
        <v>44.919234000000003</v>
      </c>
      <c r="J429" s="9">
        <f>'E. Alkali basalt FC 10kbar'!S107</f>
        <v>4.0479240000000001</v>
      </c>
      <c r="K429" s="9">
        <f>'E. Alkali basalt FC 10kbar'!T107</f>
        <v>11.849386000000001</v>
      </c>
      <c r="L429" s="9">
        <f>'E. Alkali basalt FC 10kbar'!U107</f>
        <v>3.0669599999999999</v>
      </c>
      <c r="M429" s="9">
        <f>'E. Alkali basalt FC 10kbar'!V107</f>
        <v>8.9929369999999995</v>
      </c>
      <c r="N429" s="9">
        <f>'E. Alkali basalt FC 10kbar'!W107</f>
        <v>0.17946300000000001</v>
      </c>
      <c r="O429" s="9">
        <f>'E. Alkali basalt FC 10kbar'!X107</f>
        <v>8.339086</v>
      </c>
      <c r="P429" s="9">
        <f>'E. Alkali basalt FC 10kbar'!Y107</f>
        <v>13.139193000000001</v>
      </c>
      <c r="Q429" s="9">
        <f>'E. Alkali basalt FC 10kbar'!Z107</f>
        <v>2.7738689999999999</v>
      </c>
      <c r="R429" s="9">
        <f>'E. Alkali basalt FC 10kbar'!AA107</f>
        <v>0.812863</v>
      </c>
      <c r="S429" s="9">
        <f>'E. Alkali basalt FC 10kbar'!AB107</f>
        <v>0.90787300000000004</v>
      </c>
      <c r="T429" s="9">
        <f>'E. Alkali basalt FC 10kbar'!AC107</f>
        <v>0.97121299999999999</v>
      </c>
      <c r="U429" s="10"/>
      <c r="V429" s="5">
        <f>'E. Alkali basalt FC 10kbar'!AH107</f>
        <v>0.55004699999999995</v>
      </c>
      <c r="W429" s="5"/>
      <c r="X429" s="5"/>
      <c r="Y429" s="5"/>
      <c r="Z429" s="5"/>
      <c r="AA429" s="5"/>
      <c r="AB429" s="5">
        <f>'E. Alkali basalt FC 10kbar'!AI107</f>
        <v>0</v>
      </c>
      <c r="AC429" s="5">
        <f>'E. Alkali basalt FC 10kbar'!AJ107</f>
        <v>0</v>
      </c>
      <c r="AD429" s="10"/>
      <c r="AE429" s="5">
        <f>'E. Alkali basalt FC 10kbar'!AK107</f>
        <v>4.7324729999999997</v>
      </c>
      <c r="AF429" s="5"/>
      <c r="AG429" s="5"/>
      <c r="AH429" s="5"/>
      <c r="AI429" s="5"/>
      <c r="AJ429" s="5"/>
      <c r="AK429" s="5">
        <f>'E. Alkali basalt FC 10kbar'!AL107</f>
        <v>0</v>
      </c>
      <c r="AL429" s="5">
        <f>'E. Alkali basalt FC 10kbar'!AM107</f>
        <v>0</v>
      </c>
      <c r="AM429" s="10"/>
      <c r="AN429" s="5">
        <f t="shared" si="77"/>
        <v>5.2825199999999999</v>
      </c>
      <c r="AO429" s="5"/>
      <c r="AP429" s="5"/>
      <c r="AQ429" s="5"/>
      <c r="AR429" s="5"/>
      <c r="AS429" s="5"/>
      <c r="AT429" s="5">
        <f t="shared" si="78"/>
        <v>0</v>
      </c>
      <c r="AU429" s="5">
        <f t="shared" si="79"/>
        <v>0</v>
      </c>
      <c r="AV429" s="10">
        <f t="shared" si="80"/>
        <v>94.717479999999995</v>
      </c>
      <c r="AW429" s="48">
        <f t="shared" si="76"/>
        <v>100</v>
      </c>
    </row>
    <row r="430" spans="1:49" x14ac:dyDescent="0.3">
      <c r="A430" s="37" t="s">
        <v>1449</v>
      </c>
      <c r="B430" s="2">
        <f>'E. Alkali basalt FC 10kbar'!A108</f>
        <v>102</v>
      </c>
      <c r="C430" s="2">
        <f>'E. Alkali basalt FC 10kbar'!C108</f>
        <v>1298</v>
      </c>
      <c r="D430" s="2">
        <f>'E. Alkali basalt FC 10kbar'!D108</f>
        <v>10000</v>
      </c>
      <c r="E430" s="5">
        <f>'B. LLD classification'!EA474</f>
        <v>2.9380435157151581</v>
      </c>
      <c r="F430" s="5">
        <f>'E. Alkali basalt FC 10kbar'!L108</f>
        <v>1.140555</v>
      </c>
      <c r="G430" s="6">
        <f>'E. Alkali basalt FC 10kbar'!N108</f>
        <v>94.175458000000006</v>
      </c>
      <c r="H430" s="7">
        <f t="shared" si="71"/>
        <v>5.8245419999999939</v>
      </c>
      <c r="I430" s="8">
        <f>'E. Alkali basalt FC 10kbar'!R108</f>
        <v>44.894778000000002</v>
      </c>
      <c r="J430" s="9">
        <f>'E. Alkali basalt FC 10kbar'!S108</f>
        <v>4.0634980000000001</v>
      </c>
      <c r="K430" s="9">
        <f>'E. Alkali basalt FC 10kbar'!T108</f>
        <v>11.883245000000001</v>
      </c>
      <c r="L430" s="9">
        <f>'E. Alkali basalt FC 10kbar'!U108</f>
        <v>3.0675750000000002</v>
      </c>
      <c r="M430" s="9">
        <f>'E. Alkali basalt FC 10kbar'!V108</f>
        <v>9.0211849999999991</v>
      </c>
      <c r="N430" s="9">
        <f>'E. Alkali basalt FC 10kbar'!W108</f>
        <v>0.18049599999999999</v>
      </c>
      <c r="O430" s="9">
        <f>'E. Alkali basalt FC 10kbar'!X108</f>
        <v>8.2985539999999993</v>
      </c>
      <c r="P430" s="9">
        <f>'E. Alkali basalt FC 10kbar'!Y108</f>
        <v>13.095912999999999</v>
      </c>
      <c r="Q430" s="9">
        <f>'E. Alkali basalt FC 10kbar'!Z108</f>
        <v>2.787315</v>
      </c>
      <c r="R430" s="9">
        <f>'E. Alkali basalt FC 10kbar'!AA108</f>
        <v>0.81754099999999996</v>
      </c>
      <c r="S430" s="9">
        <f>'E. Alkali basalt FC 10kbar'!AB108</f>
        <v>0.91309799999999997</v>
      </c>
      <c r="T430" s="9">
        <f>'E. Alkali basalt FC 10kbar'!AC108</f>
        <v>0.97680199999999995</v>
      </c>
      <c r="U430" s="10"/>
      <c r="V430" s="5">
        <f>'E. Alkali basalt FC 10kbar'!AH108</f>
        <v>0.54423100000000002</v>
      </c>
      <c r="W430" s="5"/>
      <c r="X430" s="5"/>
      <c r="Y430" s="5"/>
      <c r="Z430" s="5"/>
      <c r="AA430" s="5"/>
      <c r="AB430" s="5">
        <f>'E. Alkali basalt FC 10kbar'!AI108</f>
        <v>0</v>
      </c>
      <c r="AC430" s="5">
        <f>'E. Alkali basalt FC 10kbar'!AJ108</f>
        <v>0</v>
      </c>
      <c r="AD430" s="10"/>
      <c r="AE430" s="5">
        <f>'E. Alkali basalt FC 10kbar'!AK108</f>
        <v>5.2803110000000002</v>
      </c>
      <c r="AF430" s="5"/>
      <c r="AG430" s="5"/>
      <c r="AH430" s="5"/>
      <c r="AI430" s="5"/>
      <c r="AJ430" s="5"/>
      <c r="AK430" s="5">
        <f>'E. Alkali basalt FC 10kbar'!AL108</f>
        <v>0</v>
      </c>
      <c r="AL430" s="5">
        <f>'E. Alkali basalt FC 10kbar'!AM108</f>
        <v>0</v>
      </c>
      <c r="AM430" s="10"/>
      <c r="AN430" s="5">
        <f t="shared" si="77"/>
        <v>5.8245420000000001</v>
      </c>
      <c r="AO430" s="5"/>
      <c r="AP430" s="5"/>
      <c r="AQ430" s="5"/>
      <c r="AR430" s="5"/>
      <c r="AS430" s="5"/>
      <c r="AT430" s="5">
        <f t="shared" si="78"/>
        <v>0</v>
      </c>
      <c r="AU430" s="5">
        <f t="shared" si="79"/>
        <v>0</v>
      </c>
      <c r="AV430" s="10">
        <f t="shared" si="80"/>
        <v>94.175458000000006</v>
      </c>
      <c r="AW430" s="48">
        <f t="shared" si="76"/>
        <v>100</v>
      </c>
    </row>
    <row r="431" spans="1:49" x14ac:dyDescent="0.3">
      <c r="A431" s="37" t="s">
        <v>1449</v>
      </c>
      <c r="B431" s="2">
        <f>'E. Alkali basalt FC 10kbar'!A109</f>
        <v>103</v>
      </c>
      <c r="C431" s="2">
        <f>'E. Alkali basalt FC 10kbar'!C109</f>
        <v>1297</v>
      </c>
      <c r="D431" s="2">
        <f>'E. Alkali basalt FC 10kbar'!D109</f>
        <v>10000</v>
      </c>
      <c r="E431" s="5">
        <f>'B. LLD classification'!EA475</f>
        <v>2.9383810571898894</v>
      </c>
      <c r="F431" s="5">
        <f>'E. Alkali basalt FC 10kbar'!L109</f>
        <v>1.1429210000000001</v>
      </c>
      <c r="G431" s="6">
        <f>'E. Alkali basalt FC 10kbar'!N109</f>
        <v>93.639156</v>
      </c>
      <c r="H431" s="7">
        <f t="shared" si="71"/>
        <v>6.3608440000000002</v>
      </c>
      <c r="I431" s="8">
        <f>'E. Alkali basalt FC 10kbar'!R109</f>
        <v>44.870555000000003</v>
      </c>
      <c r="J431" s="9">
        <f>'E. Alkali basalt FC 10kbar'!S109</f>
        <v>4.0789660000000003</v>
      </c>
      <c r="K431" s="9">
        <f>'E. Alkali basalt FC 10kbar'!T109</f>
        <v>11.916926</v>
      </c>
      <c r="L431" s="9">
        <f>'E. Alkali basalt FC 10kbar'!U109</f>
        <v>3.0681569999999998</v>
      </c>
      <c r="M431" s="9">
        <f>'E. Alkali basalt FC 10kbar'!V109</f>
        <v>9.0493609999999993</v>
      </c>
      <c r="N431" s="9">
        <f>'E. Alkali basalt FC 10kbar'!W109</f>
        <v>0.18153</v>
      </c>
      <c r="O431" s="9">
        <f>'E. Alkali basalt FC 10kbar'!X109</f>
        <v>8.2581570000000006</v>
      </c>
      <c r="P431" s="9">
        <f>'E. Alkali basalt FC 10kbar'!Y109</f>
        <v>13.052644000000001</v>
      </c>
      <c r="Q431" s="9">
        <f>'E. Alkali basalt FC 10kbar'!Z109</f>
        <v>2.8007580000000001</v>
      </c>
      <c r="R431" s="9">
        <f>'E. Alkali basalt FC 10kbar'!AA109</f>
        <v>0.82222300000000004</v>
      </c>
      <c r="S431" s="9">
        <f>'E. Alkali basalt FC 10kbar'!AB109</f>
        <v>0.918327</v>
      </c>
      <c r="T431" s="9">
        <f>'E. Alkali basalt FC 10kbar'!AC109</f>
        <v>0.98239699999999996</v>
      </c>
      <c r="U431" s="10"/>
      <c r="V431" s="5">
        <f>'E. Alkali basalt FC 10kbar'!AH109</f>
        <v>0.53851199999999999</v>
      </c>
      <c r="W431" s="5"/>
      <c r="X431" s="5"/>
      <c r="Y431" s="5"/>
      <c r="Z431" s="5"/>
      <c r="AA431" s="5"/>
      <c r="AB431" s="5">
        <f>'E. Alkali basalt FC 10kbar'!AI109</f>
        <v>0</v>
      </c>
      <c r="AC431" s="5">
        <f>'E. Alkali basalt FC 10kbar'!AJ109</f>
        <v>0</v>
      </c>
      <c r="AD431" s="10"/>
      <c r="AE431" s="5">
        <f>'E. Alkali basalt FC 10kbar'!AK109</f>
        <v>5.8223320000000003</v>
      </c>
      <c r="AF431" s="5"/>
      <c r="AG431" s="5"/>
      <c r="AH431" s="5"/>
      <c r="AI431" s="5"/>
      <c r="AJ431" s="5"/>
      <c r="AK431" s="5">
        <f>'E. Alkali basalt FC 10kbar'!AL109</f>
        <v>0</v>
      </c>
      <c r="AL431" s="5">
        <f>'E. Alkali basalt FC 10kbar'!AM109</f>
        <v>0</v>
      </c>
      <c r="AM431" s="10"/>
      <c r="AN431" s="5">
        <f t="shared" si="77"/>
        <v>6.3608440000000002</v>
      </c>
      <c r="AO431" s="5"/>
      <c r="AP431" s="5"/>
      <c r="AQ431" s="5"/>
      <c r="AR431" s="5"/>
      <c r="AS431" s="5"/>
      <c r="AT431" s="5">
        <f t="shared" si="78"/>
        <v>0</v>
      </c>
      <c r="AU431" s="5">
        <f t="shared" si="79"/>
        <v>0</v>
      </c>
      <c r="AV431" s="10">
        <f t="shared" si="80"/>
        <v>93.639156</v>
      </c>
      <c r="AW431" s="48">
        <f t="shared" si="76"/>
        <v>100</v>
      </c>
    </row>
    <row r="432" spans="1:49" x14ac:dyDescent="0.3">
      <c r="A432" s="37" t="s">
        <v>1449</v>
      </c>
      <c r="B432" s="2">
        <f>'E. Alkali basalt FC 10kbar'!A110</f>
        <v>104</v>
      </c>
      <c r="C432" s="2">
        <f>'E. Alkali basalt FC 10kbar'!C110</f>
        <v>1296</v>
      </c>
      <c r="D432" s="2">
        <f>'E. Alkali basalt FC 10kbar'!D110</f>
        <v>10000</v>
      </c>
      <c r="E432" s="5">
        <f>'B. LLD classification'!EA476</f>
        <v>2.9387152548637503</v>
      </c>
      <c r="F432" s="5">
        <f>'E. Alkali basalt FC 10kbar'!L110</f>
        <v>1.1452960000000001</v>
      </c>
      <c r="G432" s="6">
        <f>'E. Alkali basalt FC 10kbar'!N110</f>
        <v>93.108476999999993</v>
      </c>
      <c r="H432" s="7">
        <f t="shared" si="71"/>
        <v>6.8915230000000065</v>
      </c>
      <c r="I432" s="8">
        <f>'E. Alkali basalt FC 10kbar'!R110</f>
        <v>44.846564999999998</v>
      </c>
      <c r="J432" s="9">
        <f>'E. Alkali basalt FC 10kbar'!S110</f>
        <v>4.094328</v>
      </c>
      <c r="K432" s="9">
        <f>'E. Alkali basalt FC 10kbar'!T110</f>
        <v>11.950429</v>
      </c>
      <c r="L432" s="9">
        <f>'E. Alkali basalt FC 10kbar'!U110</f>
        <v>3.0687060000000002</v>
      </c>
      <c r="M432" s="9">
        <f>'E. Alkali basalt FC 10kbar'!V110</f>
        <v>9.0774659999999994</v>
      </c>
      <c r="N432" s="9">
        <f>'E. Alkali basalt FC 10kbar'!W110</f>
        <v>0.182564</v>
      </c>
      <c r="O432" s="9">
        <f>'E. Alkali basalt FC 10kbar'!X110</f>
        <v>8.2178959999999996</v>
      </c>
      <c r="P432" s="9">
        <f>'E. Alkali basalt FC 10kbar'!Y110</f>
        <v>13.009384000000001</v>
      </c>
      <c r="Q432" s="9">
        <f>'E. Alkali basalt FC 10kbar'!Z110</f>
        <v>2.8141959999999999</v>
      </c>
      <c r="R432" s="9">
        <f>'E. Alkali basalt FC 10kbar'!AA110</f>
        <v>0.82691000000000003</v>
      </c>
      <c r="S432" s="9">
        <f>'E. Alkali basalt FC 10kbar'!AB110</f>
        <v>0.92356099999999997</v>
      </c>
      <c r="T432" s="9">
        <f>'E. Alkali basalt FC 10kbar'!AC110</f>
        <v>0.98799599999999999</v>
      </c>
      <c r="U432" s="10"/>
      <c r="V432" s="5">
        <f>'E. Alkali basalt FC 10kbar'!AH110</f>
        <v>0.53288899999999995</v>
      </c>
      <c r="W432" s="5"/>
      <c r="X432" s="5"/>
      <c r="Y432" s="5"/>
      <c r="Z432" s="5"/>
      <c r="AA432" s="5"/>
      <c r="AB432" s="5">
        <f>'E. Alkali basalt FC 10kbar'!AI110</f>
        <v>0</v>
      </c>
      <c r="AC432" s="5">
        <f>'E. Alkali basalt FC 10kbar'!AJ110</f>
        <v>0</v>
      </c>
      <c r="AD432" s="10"/>
      <c r="AE432" s="5">
        <f>'E. Alkali basalt FC 10kbar'!AK110</f>
        <v>6.3586340000000003</v>
      </c>
      <c r="AF432" s="5"/>
      <c r="AG432" s="5"/>
      <c r="AH432" s="5"/>
      <c r="AI432" s="5"/>
      <c r="AJ432" s="5"/>
      <c r="AK432" s="5">
        <f>'E. Alkali basalt FC 10kbar'!AL110</f>
        <v>0</v>
      </c>
      <c r="AL432" s="5">
        <f>'E. Alkali basalt FC 10kbar'!AM110</f>
        <v>0</v>
      </c>
      <c r="AM432" s="10"/>
      <c r="AN432" s="5">
        <f t="shared" si="77"/>
        <v>6.8915230000000003</v>
      </c>
      <c r="AO432" s="5"/>
      <c r="AP432" s="5"/>
      <c r="AQ432" s="5"/>
      <c r="AR432" s="5"/>
      <c r="AS432" s="5"/>
      <c r="AT432" s="5">
        <f t="shared" si="78"/>
        <v>0</v>
      </c>
      <c r="AU432" s="5">
        <f t="shared" si="79"/>
        <v>0</v>
      </c>
      <c r="AV432" s="10">
        <f t="shared" si="80"/>
        <v>93.108476999999993</v>
      </c>
      <c r="AW432" s="48">
        <f t="shared" si="76"/>
        <v>100</v>
      </c>
    </row>
    <row r="433" spans="1:49" x14ac:dyDescent="0.3">
      <c r="A433" s="37" t="s">
        <v>1449</v>
      </c>
      <c r="B433" s="2">
        <f>'E. Alkali basalt FC 10kbar'!A111</f>
        <v>105</v>
      </c>
      <c r="C433" s="2">
        <f>'E. Alkali basalt FC 10kbar'!C111</f>
        <v>1295</v>
      </c>
      <c r="D433" s="2">
        <f>'E. Alkali basalt FC 10kbar'!D111</f>
        <v>10000</v>
      </c>
      <c r="E433" s="5">
        <f>'B. LLD classification'!EA477</f>
        <v>2.9390460220791699</v>
      </c>
      <c r="F433" s="5">
        <f>'E. Alkali basalt FC 10kbar'!L111</f>
        <v>1.147681</v>
      </c>
      <c r="G433" s="6">
        <f>'E. Alkali basalt FC 10kbar'!N111</f>
        <v>92.583327999999995</v>
      </c>
      <c r="H433" s="7">
        <f t="shared" si="71"/>
        <v>7.4166720000000055</v>
      </c>
      <c r="I433" s="8">
        <f>'E. Alkali basalt FC 10kbar'!R111</f>
        <v>44.822808999999999</v>
      </c>
      <c r="J433" s="9">
        <f>'E. Alkali basalt FC 10kbar'!S111</f>
        <v>4.1095819999999996</v>
      </c>
      <c r="K433" s="9">
        <f>'E. Alkali basalt FC 10kbar'!T111</f>
        <v>11.983753999999999</v>
      </c>
      <c r="L433" s="9">
        <f>'E. Alkali basalt FC 10kbar'!U111</f>
        <v>3.0692219999999999</v>
      </c>
      <c r="M433" s="9">
        <f>'E. Alkali basalt FC 10kbar'!V111</f>
        <v>9.1054999999999993</v>
      </c>
      <c r="N433" s="9">
        <f>'E. Alkali basalt FC 10kbar'!W111</f>
        <v>0.18360000000000001</v>
      </c>
      <c r="O433" s="9">
        <f>'E. Alkali basalt FC 10kbar'!X111</f>
        <v>8.1777680000000004</v>
      </c>
      <c r="P433" s="9">
        <f>'E. Alkali basalt FC 10kbar'!Y111</f>
        <v>12.966132999999999</v>
      </c>
      <c r="Q433" s="9">
        <f>'E. Alkali basalt FC 10kbar'!Z111</f>
        <v>2.8276319999999999</v>
      </c>
      <c r="R433" s="9">
        <f>'E. Alkali basalt FC 10kbar'!AA111</f>
        <v>0.83160000000000001</v>
      </c>
      <c r="S433" s="9">
        <f>'E. Alkali basalt FC 10kbar'!AB111</f>
        <v>0.92879999999999996</v>
      </c>
      <c r="T433" s="9">
        <f>'E. Alkali basalt FC 10kbar'!AC111</f>
        <v>0.99360000000000004</v>
      </c>
      <c r="U433" s="10"/>
      <c r="V433" s="5">
        <f>'E. Alkali basalt FC 10kbar'!AH111</f>
        <v>0.52736000000000005</v>
      </c>
      <c r="W433" s="5"/>
      <c r="X433" s="5"/>
      <c r="Y433" s="5"/>
      <c r="Z433" s="5"/>
      <c r="AA433" s="5"/>
      <c r="AB433" s="5">
        <f>'E. Alkali basalt FC 10kbar'!AI111</f>
        <v>0</v>
      </c>
      <c r="AC433" s="5">
        <f>'E. Alkali basalt FC 10kbar'!AJ111</f>
        <v>0</v>
      </c>
      <c r="AD433" s="10"/>
      <c r="AE433" s="5">
        <f>'E. Alkali basalt FC 10kbar'!AK111</f>
        <v>6.8893120000000003</v>
      </c>
      <c r="AF433" s="5"/>
      <c r="AG433" s="5"/>
      <c r="AH433" s="5"/>
      <c r="AI433" s="5"/>
      <c r="AJ433" s="5"/>
      <c r="AK433" s="5">
        <f>'E. Alkali basalt FC 10kbar'!AL111</f>
        <v>0</v>
      </c>
      <c r="AL433" s="5">
        <f>'E. Alkali basalt FC 10kbar'!AM111</f>
        <v>0</v>
      </c>
      <c r="AM433" s="10"/>
      <c r="AN433" s="5">
        <f t="shared" si="77"/>
        <v>7.4166720000000002</v>
      </c>
      <c r="AO433" s="5"/>
      <c r="AP433" s="5"/>
      <c r="AQ433" s="5"/>
      <c r="AR433" s="5"/>
      <c r="AS433" s="5"/>
      <c r="AT433" s="5">
        <f t="shared" si="78"/>
        <v>0</v>
      </c>
      <c r="AU433" s="5">
        <f t="shared" si="79"/>
        <v>0</v>
      </c>
      <c r="AV433" s="10">
        <f t="shared" si="80"/>
        <v>92.583327999999995</v>
      </c>
      <c r="AW433" s="48">
        <f t="shared" si="76"/>
        <v>100</v>
      </c>
    </row>
    <row r="434" spans="1:49" x14ac:dyDescent="0.3">
      <c r="A434" s="37" t="s">
        <v>1449</v>
      </c>
      <c r="B434" s="2">
        <f>'E. Alkali basalt FC 10kbar'!A112</f>
        <v>106</v>
      </c>
      <c r="C434" s="2">
        <f>'E. Alkali basalt FC 10kbar'!C112</f>
        <v>1294</v>
      </c>
      <c r="D434" s="2">
        <f>'E. Alkali basalt FC 10kbar'!D112</f>
        <v>10000</v>
      </c>
      <c r="E434" s="5">
        <f>'B. LLD classification'!EA478</f>
        <v>2.9393733756435516</v>
      </c>
      <c r="F434" s="5">
        <f>'E. Alkali basalt FC 10kbar'!L112</f>
        <v>1.1500760000000001</v>
      </c>
      <c r="G434" s="6">
        <f>'E. Alkali basalt FC 10kbar'!N112</f>
        <v>92.063616999999994</v>
      </c>
      <c r="H434" s="7">
        <f t="shared" si="71"/>
        <v>7.9363830000000064</v>
      </c>
      <c r="I434" s="8">
        <f>'E. Alkali basalt FC 10kbar'!R112</f>
        <v>44.799289000000002</v>
      </c>
      <c r="J434" s="9">
        <f>'E. Alkali basalt FC 10kbar'!S112</f>
        <v>4.1247280000000002</v>
      </c>
      <c r="K434" s="9">
        <f>'E. Alkali basalt FC 10kbar'!T112</f>
        <v>12.016901000000001</v>
      </c>
      <c r="L434" s="9">
        <f>'E. Alkali basalt FC 10kbar'!U112</f>
        <v>3.0697049999999999</v>
      </c>
      <c r="M434" s="9">
        <f>'E. Alkali basalt FC 10kbar'!V112</f>
        <v>9.1334649999999993</v>
      </c>
      <c r="N434" s="9">
        <f>'E. Alkali basalt FC 10kbar'!W112</f>
        <v>0.18463599999999999</v>
      </c>
      <c r="O434" s="9">
        <f>'E. Alkali basalt FC 10kbar'!X112</f>
        <v>8.1377749999999995</v>
      </c>
      <c r="P434" s="9">
        <f>'E. Alkali basalt FC 10kbar'!Y112</f>
        <v>12.922891</v>
      </c>
      <c r="Q434" s="9">
        <f>'E. Alkali basalt FC 10kbar'!Z112</f>
        <v>2.8410630000000001</v>
      </c>
      <c r="R434" s="9">
        <f>'E. Alkali basalt FC 10kbar'!AA112</f>
        <v>0.83629500000000001</v>
      </c>
      <c r="S434" s="9">
        <f>'E. Alkali basalt FC 10kbar'!AB112</f>
        <v>0.93404299999999996</v>
      </c>
      <c r="T434" s="9">
        <f>'E. Alkali basalt FC 10kbar'!AC112</f>
        <v>0.99920900000000001</v>
      </c>
      <c r="U434" s="10"/>
      <c r="V434" s="5">
        <f>'E. Alkali basalt FC 10kbar'!AH112</f>
        <v>0.521922</v>
      </c>
      <c r="W434" s="5"/>
      <c r="X434" s="5"/>
      <c r="Y434" s="5"/>
      <c r="Z434" s="5"/>
      <c r="AA434" s="5"/>
      <c r="AB434" s="5">
        <f>'E. Alkali basalt FC 10kbar'!AI112</f>
        <v>0</v>
      </c>
      <c r="AC434" s="5">
        <f>'E. Alkali basalt FC 10kbar'!AJ112</f>
        <v>0</v>
      </c>
      <c r="AD434" s="10"/>
      <c r="AE434" s="5">
        <f>'E. Alkali basalt FC 10kbar'!AK112</f>
        <v>7.4144610000000002</v>
      </c>
      <c r="AF434" s="5"/>
      <c r="AG434" s="5"/>
      <c r="AH434" s="5"/>
      <c r="AI434" s="5"/>
      <c r="AJ434" s="5"/>
      <c r="AK434" s="5">
        <f>'E. Alkali basalt FC 10kbar'!AL112</f>
        <v>0</v>
      </c>
      <c r="AL434" s="5">
        <f>'E. Alkali basalt FC 10kbar'!AM112</f>
        <v>0</v>
      </c>
      <c r="AM434" s="10"/>
      <c r="AN434" s="5">
        <f t="shared" si="77"/>
        <v>7.9363830000000002</v>
      </c>
      <c r="AO434" s="5"/>
      <c r="AP434" s="5"/>
      <c r="AQ434" s="5"/>
      <c r="AR434" s="5"/>
      <c r="AS434" s="5"/>
      <c r="AT434" s="5">
        <f t="shared" si="78"/>
        <v>0</v>
      </c>
      <c r="AU434" s="5">
        <f t="shared" si="79"/>
        <v>0</v>
      </c>
      <c r="AV434" s="10">
        <f t="shared" si="80"/>
        <v>92.063616999999994</v>
      </c>
      <c r="AW434" s="48">
        <f t="shared" si="76"/>
        <v>100</v>
      </c>
    </row>
    <row r="435" spans="1:49" x14ac:dyDescent="0.3">
      <c r="A435" s="37" t="s">
        <v>1449</v>
      </c>
      <c r="B435" s="2">
        <f>'E. Alkali basalt FC 10kbar'!A113</f>
        <v>107</v>
      </c>
      <c r="C435" s="2">
        <f>'E. Alkali basalt FC 10kbar'!C113</f>
        <v>1293</v>
      </c>
      <c r="D435" s="2">
        <f>'E. Alkali basalt FC 10kbar'!D113</f>
        <v>10000</v>
      </c>
      <c r="E435" s="5">
        <f>'B. LLD classification'!EA479</f>
        <v>2.9396972796583154</v>
      </c>
      <c r="F435" s="5">
        <f>'E. Alkali basalt FC 10kbar'!L113</f>
        <v>1.1524799999999999</v>
      </c>
      <c r="G435" s="6">
        <f>'E. Alkali basalt FC 10kbar'!N113</f>
        <v>91.549252999999993</v>
      </c>
      <c r="H435" s="7">
        <f t="shared" si="71"/>
        <v>8.4507470000000069</v>
      </c>
      <c r="I435" s="8">
        <f>'E. Alkali basalt FC 10kbar'!R113</f>
        <v>44.776004999999998</v>
      </c>
      <c r="J435" s="9">
        <f>'E. Alkali basalt FC 10kbar'!S113</f>
        <v>4.1397630000000003</v>
      </c>
      <c r="K435" s="9">
        <f>'E. Alkali basalt FC 10kbar'!T113</f>
        <v>12.049872000000001</v>
      </c>
      <c r="L435" s="9">
        <f>'E. Alkali basalt FC 10kbar'!U113</f>
        <v>3.0701559999999999</v>
      </c>
      <c r="M435" s="9">
        <f>'E. Alkali basalt FC 10kbar'!V113</f>
        <v>9.1613609999999994</v>
      </c>
      <c r="N435" s="9">
        <f>'E. Alkali basalt FC 10kbar'!W113</f>
        <v>0.18567400000000001</v>
      </c>
      <c r="O435" s="9">
        <f>'E. Alkali basalt FC 10kbar'!X113</f>
        <v>8.0979139999999994</v>
      </c>
      <c r="P435" s="9">
        <f>'E. Alkali basalt FC 10kbar'!Y113</f>
        <v>12.879656000000001</v>
      </c>
      <c r="Q435" s="9">
        <f>'E. Alkali basalt FC 10kbar'!Z113</f>
        <v>2.854492</v>
      </c>
      <c r="R435" s="9">
        <f>'E. Alkali basalt FC 10kbar'!AA113</f>
        <v>0.84099299999999999</v>
      </c>
      <c r="S435" s="9">
        <f>'E. Alkali basalt FC 10kbar'!AB113</f>
        <v>0.93929099999999999</v>
      </c>
      <c r="T435" s="9">
        <f>'E. Alkali basalt FC 10kbar'!AC113</f>
        <v>1.004823</v>
      </c>
      <c r="U435" s="10"/>
      <c r="V435" s="5">
        <f>'E. Alkali basalt FC 10kbar'!AH113</f>
        <v>0.51657500000000001</v>
      </c>
      <c r="W435" s="5"/>
      <c r="X435" s="5"/>
      <c r="Y435" s="5"/>
      <c r="Z435" s="5"/>
      <c r="AA435" s="5"/>
      <c r="AB435" s="5">
        <f>'E. Alkali basalt FC 10kbar'!AI113</f>
        <v>0</v>
      </c>
      <c r="AC435" s="5">
        <f>'E. Alkali basalt FC 10kbar'!AJ113</f>
        <v>0</v>
      </c>
      <c r="AD435" s="10"/>
      <c r="AE435" s="5">
        <f>'E. Alkali basalt FC 10kbar'!AK113</f>
        <v>7.9341730000000004</v>
      </c>
      <c r="AF435" s="5"/>
      <c r="AG435" s="5"/>
      <c r="AH435" s="5"/>
      <c r="AI435" s="5"/>
      <c r="AJ435" s="5"/>
      <c r="AK435" s="5">
        <f>'E. Alkali basalt FC 10kbar'!AL113</f>
        <v>0</v>
      </c>
      <c r="AL435" s="5">
        <f>'E. Alkali basalt FC 10kbar'!AM113</f>
        <v>0</v>
      </c>
      <c r="AM435" s="10"/>
      <c r="AN435" s="5">
        <f t="shared" si="77"/>
        <v>8.4507480000000008</v>
      </c>
      <c r="AO435" s="5"/>
      <c r="AP435" s="5"/>
      <c r="AQ435" s="5"/>
      <c r="AR435" s="5"/>
      <c r="AS435" s="5"/>
      <c r="AT435" s="5">
        <f t="shared" si="78"/>
        <v>0</v>
      </c>
      <c r="AU435" s="5">
        <f t="shared" si="79"/>
        <v>0</v>
      </c>
      <c r="AV435" s="10">
        <f t="shared" si="80"/>
        <v>91.549252999999993</v>
      </c>
      <c r="AW435" s="48">
        <f t="shared" si="76"/>
        <v>100.000001</v>
      </c>
    </row>
    <row r="436" spans="1:49" x14ac:dyDescent="0.3">
      <c r="A436" s="37" t="s">
        <v>1449</v>
      </c>
      <c r="B436" s="2">
        <f>'E. Alkali basalt FC 10kbar'!A114</f>
        <v>108</v>
      </c>
      <c r="C436" s="2">
        <f>'E. Alkali basalt FC 10kbar'!C114</f>
        <v>1292</v>
      </c>
      <c r="D436" s="2">
        <f>'E. Alkali basalt FC 10kbar'!D114</f>
        <v>10000</v>
      </c>
      <c r="E436" s="5">
        <f>'B. LLD classification'!EA480</f>
        <v>2.9400177118587338</v>
      </c>
      <c r="F436" s="5">
        <f>'E. Alkali basalt FC 10kbar'!L114</f>
        <v>1.1548940000000001</v>
      </c>
      <c r="G436" s="6">
        <f>'E. Alkali basalt FC 10kbar'!N114</f>
        <v>91.040148000000002</v>
      </c>
      <c r="H436" s="7">
        <f t="shared" si="71"/>
        <v>8.9598519999999979</v>
      </c>
      <c r="I436" s="8">
        <f>'E. Alkali basalt FC 10kbar'!R114</f>
        <v>44.752957000000002</v>
      </c>
      <c r="J436" s="9">
        <f>'E. Alkali basalt FC 10kbar'!S114</f>
        <v>4.154687</v>
      </c>
      <c r="K436" s="9">
        <f>'E. Alkali basalt FC 10kbar'!T114</f>
        <v>12.082666</v>
      </c>
      <c r="L436" s="9">
        <f>'E. Alkali basalt FC 10kbar'!U114</f>
        <v>3.0705740000000001</v>
      </c>
      <c r="M436" s="9">
        <f>'E. Alkali basalt FC 10kbar'!V114</f>
        <v>9.1891890000000007</v>
      </c>
      <c r="N436" s="9">
        <f>'E. Alkali basalt FC 10kbar'!W114</f>
        <v>0.18671199999999999</v>
      </c>
      <c r="O436" s="9">
        <f>'E. Alkali basalt FC 10kbar'!X114</f>
        <v>8.0581859999999992</v>
      </c>
      <c r="P436" s="9">
        <f>'E. Alkali basalt FC 10kbar'!Y114</f>
        <v>12.836429000000001</v>
      </c>
      <c r="Q436" s="9">
        <f>'E. Alkali basalt FC 10kbar'!Z114</f>
        <v>2.867918</v>
      </c>
      <c r="R436" s="9">
        <f>'E. Alkali basalt FC 10kbar'!AA114</f>
        <v>0.845696</v>
      </c>
      <c r="S436" s="9">
        <f>'E. Alkali basalt FC 10kbar'!AB114</f>
        <v>0.94454400000000005</v>
      </c>
      <c r="T436" s="9">
        <f>'E. Alkali basalt FC 10kbar'!AC114</f>
        <v>1.0104420000000001</v>
      </c>
      <c r="U436" s="10"/>
      <c r="V436" s="5">
        <f>'E. Alkali basalt FC 10kbar'!AH114</f>
        <v>0.51131599999999999</v>
      </c>
      <c r="W436" s="5"/>
      <c r="X436" s="5"/>
      <c r="Y436" s="5"/>
      <c r="Z436" s="5"/>
      <c r="AA436" s="5"/>
      <c r="AB436" s="5">
        <f>'E. Alkali basalt FC 10kbar'!AI114</f>
        <v>0</v>
      </c>
      <c r="AC436" s="5">
        <f>'E. Alkali basalt FC 10kbar'!AJ114</f>
        <v>0</v>
      </c>
      <c r="AD436" s="10"/>
      <c r="AE436" s="5">
        <f>'E. Alkali basalt FC 10kbar'!AK114</f>
        <v>8.4485360000000007</v>
      </c>
      <c r="AF436" s="5"/>
      <c r="AG436" s="5"/>
      <c r="AH436" s="5"/>
      <c r="AI436" s="5"/>
      <c r="AJ436" s="5"/>
      <c r="AK436" s="5">
        <f>'E. Alkali basalt FC 10kbar'!AL114</f>
        <v>0</v>
      </c>
      <c r="AL436" s="5">
        <f>'E. Alkali basalt FC 10kbar'!AM114</f>
        <v>0</v>
      </c>
      <c r="AM436" s="10"/>
      <c r="AN436" s="5">
        <f t="shared" si="77"/>
        <v>8.9598520000000015</v>
      </c>
      <c r="AO436" s="5"/>
      <c r="AP436" s="5"/>
      <c r="AQ436" s="5"/>
      <c r="AR436" s="5"/>
      <c r="AS436" s="5"/>
      <c r="AT436" s="5">
        <f t="shared" si="78"/>
        <v>0</v>
      </c>
      <c r="AU436" s="5">
        <f t="shared" si="79"/>
        <v>0</v>
      </c>
      <c r="AV436" s="10">
        <f t="shared" si="80"/>
        <v>91.040148000000002</v>
      </c>
      <c r="AW436" s="48">
        <f t="shared" si="76"/>
        <v>100</v>
      </c>
    </row>
    <row r="437" spans="1:49" x14ac:dyDescent="0.3">
      <c r="A437" s="37" t="s">
        <v>1449</v>
      </c>
      <c r="B437" s="2">
        <f>'E. Alkali basalt FC 10kbar'!A115</f>
        <v>109</v>
      </c>
      <c r="C437" s="2">
        <f>'E. Alkali basalt FC 10kbar'!C115</f>
        <v>1291</v>
      </c>
      <c r="D437" s="2">
        <f>'E. Alkali basalt FC 10kbar'!D115</f>
        <v>10000</v>
      </c>
      <c r="E437" s="5">
        <f>'B. LLD classification'!EA481</f>
        <v>2.9403346457155699</v>
      </c>
      <c r="F437" s="5">
        <f>'E. Alkali basalt FC 10kbar'!L115</f>
        <v>1.1573180000000001</v>
      </c>
      <c r="G437" s="6">
        <f>'E. Alkali basalt FC 10kbar'!N115</f>
        <v>90.536216999999994</v>
      </c>
      <c r="H437" s="7">
        <f t="shared" ref="H437:H500" si="81">100-G437</f>
        <v>9.4637830000000065</v>
      </c>
      <c r="I437" s="8">
        <f>'E. Alkali basalt FC 10kbar'!R115</f>
        <v>44.730148</v>
      </c>
      <c r="J437" s="9">
        <f>'E. Alkali basalt FC 10kbar'!S115</f>
        <v>4.1694990000000001</v>
      </c>
      <c r="K437" s="9">
        <f>'E. Alkali basalt FC 10kbar'!T115</f>
        <v>12.115283</v>
      </c>
      <c r="L437" s="9">
        <f>'E. Alkali basalt FC 10kbar'!U115</f>
        <v>3.0709599999999999</v>
      </c>
      <c r="M437" s="9">
        <f>'E. Alkali basalt FC 10kbar'!V115</f>
        <v>9.2169480000000004</v>
      </c>
      <c r="N437" s="9">
        <f>'E. Alkali basalt FC 10kbar'!W115</f>
        <v>0.187751</v>
      </c>
      <c r="O437" s="9">
        <f>'E. Alkali basalt FC 10kbar'!X115</f>
        <v>8.0185899999999997</v>
      </c>
      <c r="P437" s="9">
        <f>'E. Alkali basalt FC 10kbar'!Y115</f>
        <v>12.793208</v>
      </c>
      <c r="Q437" s="9">
        <f>'E. Alkali basalt FC 10kbar'!Z115</f>
        <v>2.8813409999999999</v>
      </c>
      <c r="R437" s="9">
        <f>'E. Alkali basalt FC 10kbar'!AA115</f>
        <v>0.85040300000000002</v>
      </c>
      <c r="S437" s="9">
        <f>'E. Alkali basalt FC 10kbar'!AB115</f>
        <v>0.94980100000000001</v>
      </c>
      <c r="T437" s="9">
        <f>'E. Alkali basalt FC 10kbar'!AC115</f>
        <v>1.0160659999999999</v>
      </c>
      <c r="U437" s="10"/>
      <c r="V437" s="5">
        <f>'E. Alkali basalt FC 10kbar'!AH115</f>
        <v>0.50614300000000001</v>
      </c>
      <c r="W437" s="5"/>
      <c r="X437" s="5"/>
      <c r="Y437" s="5"/>
      <c r="Z437" s="5"/>
      <c r="AA437" s="5"/>
      <c r="AB437" s="5">
        <f>'E. Alkali basalt FC 10kbar'!AI115</f>
        <v>0</v>
      </c>
      <c r="AC437" s="5">
        <f>'E. Alkali basalt FC 10kbar'!AJ115</f>
        <v>0</v>
      </c>
      <c r="AD437" s="10"/>
      <c r="AE437" s="5">
        <f>'E. Alkali basalt FC 10kbar'!AK115</f>
        <v>8.9576399999999996</v>
      </c>
      <c r="AF437" s="5"/>
      <c r="AG437" s="5"/>
      <c r="AH437" s="5"/>
      <c r="AI437" s="5"/>
      <c r="AJ437" s="5"/>
      <c r="AK437" s="5">
        <f>'E. Alkali basalt FC 10kbar'!AL115</f>
        <v>0</v>
      </c>
      <c r="AL437" s="5">
        <f>'E. Alkali basalt FC 10kbar'!AM115</f>
        <v>0</v>
      </c>
      <c r="AM437" s="10"/>
      <c r="AN437" s="5">
        <f t="shared" si="77"/>
        <v>9.4637829999999994</v>
      </c>
      <c r="AO437" s="5"/>
      <c r="AP437" s="5"/>
      <c r="AQ437" s="5"/>
      <c r="AR437" s="5"/>
      <c r="AS437" s="5"/>
      <c r="AT437" s="5">
        <f t="shared" si="78"/>
        <v>0</v>
      </c>
      <c r="AU437" s="5">
        <f t="shared" si="79"/>
        <v>0</v>
      </c>
      <c r="AV437" s="10">
        <f t="shared" si="80"/>
        <v>90.536216999999994</v>
      </c>
      <c r="AW437" s="48">
        <f t="shared" si="76"/>
        <v>100</v>
      </c>
    </row>
    <row r="438" spans="1:49" x14ac:dyDescent="0.3">
      <c r="A438" s="37" t="s">
        <v>1449</v>
      </c>
      <c r="B438" s="2">
        <f>'E. Alkali basalt FC 10kbar'!A116</f>
        <v>110</v>
      </c>
      <c r="C438" s="2">
        <f>'E. Alkali basalt FC 10kbar'!C116</f>
        <v>1290</v>
      </c>
      <c r="D438" s="2">
        <f>'E. Alkali basalt FC 10kbar'!D116</f>
        <v>10000</v>
      </c>
      <c r="E438" s="5">
        <f>'B. LLD classification'!EA482</f>
        <v>2.9406480476509533</v>
      </c>
      <c r="F438" s="5">
        <f>'E. Alkali basalt FC 10kbar'!L116</f>
        <v>1.1597519999999999</v>
      </c>
      <c r="G438" s="6">
        <f>'E. Alkali basalt FC 10kbar'!N116</f>
        <v>90.037373000000002</v>
      </c>
      <c r="H438" s="7">
        <f t="shared" si="81"/>
        <v>9.9626269999999977</v>
      </c>
      <c r="I438" s="8">
        <f>'E. Alkali basalt FC 10kbar'!R116</f>
        <v>44.707577999999998</v>
      </c>
      <c r="J438" s="9">
        <f>'E. Alkali basalt FC 10kbar'!S116</f>
        <v>4.1841970000000002</v>
      </c>
      <c r="K438" s="9">
        <f>'E. Alkali basalt FC 10kbar'!T116</f>
        <v>12.147724</v>
      </c>
      <c r="L438" s="9">
        <f>'E. Alkali basalt FC 10kbar'!U116</f>
        <v>3.0713140000000001</v>
      </c>
      <c r="M438" s="9">
        <f>'E. Alkali basalt FC 10kbar'!V116</f>
        <v>9.2446409999999997</v>
      </c>
      <c r="N438" s="9">
        <f>'E. Alkali basalt FC 10kbar'!W116</f>
        <v>0.18879199999999999</v>
      </c>
      <c r="O438" s="9">
        <f>'E. Alkali basalt FC 10kbar'!X116</f>
        <v>7.9791259999999999</v>
      </c>
      <c r="P438" s="9">
        <f>'E. Alkali basalt FC 10kbar'!Y116</f>
        <v>12.749993</v>
      </c>
      <c r="Q438" s="9">
        <f>'E. Alkali basalt FC 10kbar'!Z116</f>
        <v>2.8947620000000001</v>
      </c>
      <c r="R438" s="9">
        <f>'E. Alkali basalt FC 10kbar'!AA116</f>
        <v>0.85511499999999996</v>
      </c>
      <c r="S438" s="9">
        <f>'E. Alkali basalt FC 10kbar'!AB116</f>
        <v>0.955063</v>
      </c>
      <c r="T438" s="9">
        <f>'E. Alkali basalt FC 10kbar'!AC116</f>
        <v>1.0216959999999999</v>
      </c>
      <c r="U438" s="10"/>
      <c r="V438" s="5">
        <f>'E. Alkali basalt FC 10kbar'!AH116</f>
        <v>0.50105500000000003</v>
      </c>
      <c r="W438" s="5"/>
      <c r="X438" s="5"/>
      <c r="Y438" s="5"/>
      <c r="Z438" s="5"/>
      <c r="AA438" s="5"/>
      <c r="AB438" s="5">
        <f>'E. Alkali basalt FC 10kbar'!AI116</f>
        <v>0</v>
      </c>
      <c r="AC438" s="5">
        <f>'E. Alkali basalt FC 10kbar'!AJ116</f>
        <v>0</v>
      </c>
      <c r="AD438" s="10"/>
      <c r="AE438" s="5">
        <f>'E. Alkali basalt FC 10kbar'!AK116</f>
        <v>9.4615720000000003</v>
      </c>
      <c r="AF438" s="5"/>
      <c r="AG438" s="5"/>
      <c r="AH438" s="5"/>
      <c r="AI438" s="5"/>
      <c r="AJ438" s="5"/>
      <c r="AK438" s="5">
        <f>'E. Alkali basalt FC 10kbar'!AL116</f>
        <v>0</v>
      </c>
      <c r="AL438" s="5">
        <f>'E. Alkali basalt FC 10kbar'!AM116</f>
        <v>0</v>
      </c>
      <c r="AM438" s="10"/>
      <c r="AN438" s="5">
        <f t="shared" si="77"/>
        <v>9.9626270000000012</v>
      </c>
      <c r="AO438" s="5"/>
      <c r="AP438" s="5"/>
      <c r="AQ438" s="5"/>
      <c r="AR438" s="5"/>
      <c r="AS438" s="5"/>
      <c r="AT438" s="5">
        <f t="shared" si="78"/>
        <v>0</v>
      </c>
      <c r="AU438" s="5">
        <f t="shared" si="79"/>
        <v>0</v>
      </c>
      <c r="AV438" s="10">
        <f t="shared" si="80"/>
        <v>90.037373000000002</v>
      </c>
      <c r="AW438" s="48">
        <f t="shared" si="76"/>
        <v>100</v>
      </c>
    </row>
    <row r="439" spans="1:49" x14ac:dyDescent="0.3">
      <c r="A439" s="37" t="s">
        <v>1449</v>
      </c>
      <c r="B439" s="2">
        <f>'E. Alkali basalt FC 10kbar'!A117</f>
        <v>111</v>
      </c>
      <c r="C439" s="2">
        <f>'E. Alkali basalt FC 10kbar'!C117</f>
        <v>1289</v>
      </c>
      <c r="D439" s="2">
        <f>'E. Alkali basalt FC 10kbar'!D117</f>
        <v>10000</v>
      </c>
      <c r="E439" s="5">
        <f>'B. LLD classification'!EA483</f>
        <v>2.9409579641110661</v>
      </c>
      <c r="F439" s="5">
        <f>'E. Alkali basalt FC 10kbar'!L117</f>
        <v>1.1621969999999999</v>
      </c>
      <c r="G439" s="6">
        <f>'E. Alkali basalt FC 10kbar'!N117</f>
        <v>89.543535000000006</v>
      </c>
      <c r="H439" s="7">
        <f t="shared" si="81"/>
        <v>10.456464999999994</v>
      </c>
      <c r="I439" s="8">
        <f>'E. Alkali basalt FC 10kbar'!R117</f>
        <v>44.685248000000001</v>
      </c>
      <c r="J439" s="9">
        <f>'E. Alkali basalt FC 10kbar'!S117</f>
        <v>4.1987800000000002</v>
      </c>
      <c r="K439" s="9">
        <f>'E. Alkali basalt FC 10kbar'!T117</f>
        <v>12.179989000000001</v>
      </c>
      <c r="L439" s="9">
        <f>'E. Alkali basalt FC 10kbar'!U117</f>
        <v>3.0716359999999998</v>
      </c>
      <c r="M439" s="9">
        <f>'E. Alkali basalt FC 10kbar'!V117</f>
        <v>9.2722669999999994</v>
      </c>
      <c r="N439" s="9">
        <f>'E. Alkali basalt FC 10kbar'!W117</f>
        <v>0.189833</v>
      </c>
      <c r="O439" s="9">
        <f>'E. Alkali basalt FC 10kbar'!X117</f>
        <v>7.9397929999999999</v>
      </c>
      <c r="P439" s="9">
        <f>'E. Alkali basalt FC 10kbar'!Y117</f>
        <v>12.706783</v>
      </c>
      <c r="Q439" s="9">
        <f>'E. Alkali basalt FC 10kbar'!Z117</f>
        <v>2.9081800000000002</v>
      </c>
      <c r="R439" s="9">
        <f>'E. Alkali basalt FC 10kbar'!AA117</f>
        <v>0.85983100000000001</v>
      </c>
      <c r="S439" s="9">
        <f>'E. Alkali basalt FC 10kbar'!AB117</f>
        <v>0.96033100000000005</v>
      </c>
      <c r="T439" s="9">
        <f>'E. Alkali basalt FC 10kbar'!AC117</f>
        <v>1.0273300000000001</v>
      </c>
      <c r="U439" s="10"/>
      <c r="V439" s="5">
        <f>'E. Alkali basalt FC 10kbar'!AH117</f>
        <v>0.49605100000000002</v>
      </c>
      <c r="W439" s="5"/>
      <c r="X439" s="5"/>
      <c r="Y439" s="5"/>
      <c r="Z439" s="5"/>
      <c r="AA439" s="5"/>
      <c r="AB439" s="5">
        <f>'E. Alkali basalt FC 10kbar'!AI117</f>
        <v>0</v>
      </c>
      <c r="AC439" s="5">
        <f>'E. Alkali basalt FC 10kbar'!AJ117</f>
        <v>0</v>
      </c>
      <c r="AD439" s="10"/>
      <c r="AE439" s="5">
        <f>'E. Alkali basalt FC 10kbar'!AK117</f>
        <v>9.9604140000000001</v>
      </c>
      <c r="AF439" s="5"/>
      <c r="AG439" s="5"/>
      <c r="AH439" s="5"/>
      <c r="AI439" s="5"/>
      <c r="AJ439" s="5"/>
      <c r="AK439" s="5">
        <f>'E. Alkali basalt FC 10kbar'!AL117</f>
        <v>0</v>
      </c>
      <c r="AL439" s="5">
        <f>'E. Alkali basalt FC 10kbar'!AM117</f>
        <v>0</v>
      </c>
      <c r="AM439" s="10"/>
      <c r="AN439" s="5">
        <f t="shared" si="77"/>
        <v>10.456465</v>
      </c>
      <c r="AO439" s="5"/>
      <c r="AP439" s="5"/>
      <c r="AQ439" s="5"/>
      <c r="AR439" s="5"/>
      <c r="AS439" s="5"/>
      <c r="AT439" s="5">
        <f t="shared" si="78"/>
        <v>0</v>
      </c>
      <c r="AU439" s="5">
        <f t="shared" si="79"/>
        <v>0</v>
      </c>
      <c r="AV439" s="10">
        <f t="shared" si="80"/>
        <v>89.543535000000006</v>
      </c>
      <c r="AW439" s="48">
        <f t="shared" si="76"/>
        <v>100</v>
      </c>
    </row>
    <row r="440" spans="1:49" x14ac:dyDescent="0.3">
      <c r="A440" s="37" t="s">
        <v>1449</v>
      </c>
      <c r="B440" s="2">
        <f>'E. Alkali basalt FC 10kbar'!A118</f>
        <v>112</v>
      </c>
      <c r="C440" s="2">
        <f>'E. Alkali basalt FC 10kbar'!C118</f>
        <v>1288</v>
      </c>
      <c r="D440" s="2">
        <f>'E. Alkali basalt FC 10kbar'!D118</f>
        <v>10000</v>
      </c>
      <c r="E440" s="5">
        <f>'B. LLD classification'!EA484</f>
        <v>2.941264192657703</v>
      </c>
      <c r="F440" s="5">
        <f>'E. Alkali basalt FC 10kbar'!L118</f>
        <v>1.164652</v>
      </c>
      <c r="G440" s="6">
        <f>'E. Alkali basalt FC 10kbar'!N118</f>
        <v>89.05462</v>
      </c>
      <c r="H440" s="7">
        <f t="shared" si="81"/>
        <v>10.94538</v>
      </c>
      <c r="I440" s="8">
        <f>'E. Alkali basalt FC 10kbar'!R118</f>
        <v>44.663159999999998</v>
      </c>
      <c r="J440" s="9">
        <f>'E. Alkali basalt FC 10kbar'!S118</f>
        <v>4.2132459999999998</v>
      </c>
      <c r="K440" s="9">
        <f>'E. Alkali basalt FC 10kbar'!T118</f>
        <v>12.212078999999999</v>
      </c>
      <c r="L440" s="9">
        <f>'E. Alkali basalt FC 10kbar'!U118</f>
        <v>3.0719259999999999</v>
      </c>
      <c r="M440" s="9">
        <f>'E. Alkali basalt FC 10kbar'!V118</f>
        <v>9.2998270000000005</v>
      </c>
      <c r="N440" s="9">
        <f>'E. Alkali basalt FC 10kbar'!W118</f>
        <v>0.19087499999999999</v>
      </c>
      <c r="O440" s="9">
        <f>'E. Alkali basalt FC 10kbar'!X118</f>
        <v>7.9005900000000002</v>
      </c>
      <c r="P440" s="9">
        <f>'E. Alkali basalt FC 10kbar'!Y118</f>
        <v>12.663577</v>
      </c>
      <c r="Q440" s="9">
        <f>'E. Alkali basalt FC 10kbar'!Z118</f>
        <v>2.9215960000000001</v>
      </c>
      <c r="R440" s="9">
        <f>'E. Alkali basalt FC 10kbar'!AA118</f>
        <v>0.86455099999999996</v>
      </c>
      <c r="S440" s="9">
        <f>'E. Alkali basalt FC 10kbar'!AB118</f>
        <v>0.96560299999999999</v>
      </c>
      <c r="T440" s="9">
        <f>'E. Alkali basalt FC 10kbar'!AC118</f>
        <v>1.0329710000000001</v>
      </c>
      <c r="U440" s="10"/>
      <c r="V440" s="5">
        <f>'E. Alkali basalt FC 10kbar'!AH118</f>
        <v>0.49112800000000001</v>
      </c>
      <c r="W440" s="5"/>
      <c r="X440" s="5"/>
      <c r="Y440" s="5"/>
      <c r="Z440" s="5"/>
      <c r="AA440" s="5"/>
      <c r="AB440" s="5">
        <f>'E. Alkali basalt FC 10kbar'!AI118</f>
        <v>0</v>
      </c>
      <c r="AC440" s="5">
        <f>'E. Alkali basalt FC 10kbar'!AJ118</f>
        <v>0</v>
      </c>
      <c r="AD440" s="10"/>
      <c r="AE440" s="5">
        <f>'E. Alkali basalt FC 10kbar'!AK118</f>
        <v>10.454252</v>
      </c>
      <c r="AF440" s="5"/>
      <c r="AG440" s="5"/>
      <c r="AH440" s="5"/>
      <c r="AI440" s="5"/>
      <c r="AJ440" s="5"/>
      <c r="AK440" s="5">
        <f>'E. Alkali basalt FC 10kbar'!AL118</f>
        <v>0</v>
      </c>
      <c r="AL440" s="5">
        <f>'E. Alkali basalt FC 10kbar'!AM118</f>
        <v>0</v>
      </c>
      <c r="AM440" s="10"/>
      <c r="AN440" s="5">
        <f t="shared" si="77"/>
        <v>10.94538</v>
      </c>
      <c r="AO440" s="5"/>
      <c r="AP440" s="5"/>
      <c r="AQ440" s="5"/>
      <c r="AR440" s="5"/>
      <c r="AS440" s="5"/>
      <c r="AT440" s="5">
        <f t="shared" si="78"/>
        <v>0</v>
      </c>
      <c r="AU440" s="5">
        <f t="shared" si="79"/>
        <v>0</v>
      </c>
      <c r="AV440" s="10">
        <f t="shared" si="80"/>
        <v>89.05462</v>
      </c>
      <c r="AW440" s="48">
        <f t="shared" si="76"/>
        <v>100</v>
      </c>
    </row>
    <row r="441" spans="1:49" x14ac:dyDescent="0.3">
      <c r="A441" s="37" t="s">
        <v>1449</v>
      </c>
      <c r="B441" s="2">
        <f>'E. Alkali basalt FC 10kbar'!A119</f>
        <v>113</v>
      </c>
      <c r="C441" s="2">
        <f>'E. Alkali basalt FC 10kbar'!C119</f>
        <v>1287</v>
      </c>
      <c r="D441" s="2">
        <f>'E. Alkali basalt FC 10kbar'!D119</f>
        <v>10000</v>
      </c>
      <c r="E441" s="5">
        <f>'B. LLD classification'!EA485</f>
        <v>2.9415669634039667</v>
      </c>
      <c r="F441" s="5">
        <f>'E. Alkali basalt FC 10kbar'!L119</f>
        <v>1.1671180000000001</v>
      </c>
      <c r="G441" s="6">
        <f>'E. Alkali basalt FC 10kbar'!N119</f>
        <v>88.570548000000002</v>
      </c>
      <c r="H441" s="7">
        <f t="shared" si="81"/>
        <v>11.429451999999998</v>
      </c>
      <c r="I441" s="8">
        <f>'E. Alkali basalt FC 10kbar'!R119</f>
        <v>44.641314000000001</v>
      </c>
      <c r="J441" s="9">
        <f>'E. Alkali basalt FC 10kbar'!S119</f>
        <v>4.2275939999999999</v>
      </c>
      <c r="K441" s="9">
        <f>'E. Alkali basalt FC 10kbar'!T119</f>
        <v>12.243992</v>
      </c>
      <c r="L441" s="9">
        <f>'E. Alkali basalt FC 10kbar'!U119</f>
        <v>3.072184</v>
      </c>
      <c r="M441" s="9">
        <f>'E. Alkali basalt FC 10kbar'!V119</f>
        <v>9.3273229999999998</v>
      </c>
      <c r="N441" s="9">
        <f>'E. Alkali basalt FC 10kbar'!W119</f>
        <v>0.19191800000000001</v>
      </c>
      <c r="O441" s="9">
        <f>'E. Alkali basalt FC 10kbar'!X119</f>
        <v>7.8615180000000002</v>
      </c>
      <c r="P441" s="9">
        <f>'E. Alkali basalt FC 10kbar'!Y119</f>
        <v>12.620374</v>
      </c>
      <c r="Q441" s="9">
        <f>'E. Alkali basalt FC 10kbar'!Z119</f>
        <v>2.9350100000000001</v>
      </c>
      <c r="R441" s="9">
        <f>'E. Alkali basalt FC 10kbar'!AA119</f>
        <v>0.86927699999999997</v>
      </c>
      <c r="S441" s="9">
        <f>'E. Alkali basalt FC 10kbar'!AB119</f>
        <v>0.97087999999999997</v>
      </c>
      <c r="T441" s="9">
        <f>'E. Alkali basalt FC 10kbar'!AC119</f>
        <v>1.038616</v>
      </c>
      <c r="U441" s="10"/>
      <c r="V441" s="5">
        <f>'E. Alkali basalt FC 10kbar'!AH119</f>
        <v>0.48628500000000002</v>
      </c>
      <c r="W441" s="5"/>
      <c r="X441" s="5"/>
      <c r="Y441" s="5"/>
      <c r="Z441" s="5"/>
      <c r="AA441" s="5"/>
      <c r="AB441" s="5">
        <f>'E. Alkali basalt FC 10kbar'!AI119</f>
        <v>0</v>
      </c>
      <c r="AC441" s="5">
        <f>'E. Alkali basalt FC 10kbar'!AJ119</f>
        <v>0</v>
      </c>
      <c r="AD441" s="10"/>
      <c r="AE441" s="5">
        <f>'E. Alkali basalt FC 10kbar'!AK119</f>
        <v>10.943168</v>
      </c>
      <c r="AF441" s="5"/>
      <c r="AG441" s="5"/>
      <c r="AH441" s="5"/>
      <c r="AI441" s="5"/>
      <c r="AJ441" s="5"/>
      <c r="AK441" s="5">
        <f>'E. Alkali basalt FC 10kbar'!AL119</f>
        <v>0</v>
      </c>
      <c r="AL441" s="5">
        <f>'E. Alkali basalt FC 10kbar'!AM119</f>
        <v>0</v>
      </c>
      <c r="AM441" s="10"/>
      <c r="AN441" s="5">
        <f t="shared" si="77"/>
        <v>11.429453000000001</v>
      </c>
      <c r="AO441" s="5"/>
      <c r="AP441" s="5"/>
      <c r="AQ441" s="5"/>
      <c r="AR441" s="5"/>
      <c r="AS441" s="5"/>
      <c r="AT441" s="5">
        <f t="shared" si="78"/>
        <v>0</v>
      </c>
      <c r="AU441" s="5">
        <f t="shared" si="79"/>
        <v>0</v>
      </c>
      <c r="AV441" s="10">
        <f t="shared" si="80"/>
        <v>88.570548000000002</v>
      </c>
      <c r="AW441" s="48">
        <f t="shared" si="76"/>
        <v>100.000001</v>
      </c>
    </row>
    <row r="442" spans="1:49" x14ac:dyDescent="0.3">
      <c r="A442" s="37" t="s">
        <v>1449</v>
      </c>
      <c r="B442" s="2">
        <f>'E. Alkali basalt FC 10kbar'!A120</f>
        <v>114</v>
      </c>
      <c r="C442" s="2">
        <f>'E. Alkali basalt FC 10kbar'!C120</f>
        <v>1286</v>
      </c>
      <c r="D442" s="2">
        <f>'E. Alkali basalt FC 10kbar'!D120</f>
        <v>10000</v>
      </c>
      <c r="E442" s="5">
        <f>'B. LLD classification'!EA486</f>
        <v>2.9418660386060154</v>
      </c>
      <c r="F442" s="5">
        <f>'E. Alkali basalt FC 10kbar'!L120</f>
        <v>1.169594</v>
      </c>
      <c r="G442" s="6">
        <f>'E. Alkali basalt FC 10kbar'!N120</f>
        <v>88.091240999999997</v>
      </c>
      <c r="H442" s="7">
        <f t="shared" si="81"/>
        <v>11.908759000000003</v>
      </c>
      <c r="I442" s="8">
        <f>'E. Alkali basalt FC 10kbar'!R120</f>
        <v>44.619712</v>
      </c>
      <c r="J442" s="9">
        <f>'E. Alkali basalt FC 10kbar'!S120</f>
        <v>4.2418230000000001</v>
      </c>
      <c r="K442" s="9">
        <f>'E. Alkali basalt FC 10kbar'!T120</f>
        <v>12.275729999999999</v>
      </c>
      <c r="L442" s="9">
        <f>'E. Alkali basalt FC 10kbar'!U120</f>
        <v>3.0724100000000001</v>
      </c>
      <c r="M442" s="9">
        <f>'E. Alkali basalt FC 10kbar'!V120</f>
        <v>9.3547530000000005</v>
      </c>
      <c r="N442" s="9">
        <f>'E. Alkali basalt FC 10kbar'!W120</f>
        <v>0.19296199999999999</v>
      </c>
      <c r="O442" s="9">
        <f>'E. Alkali basalt FC 10kbar'!X120</f>
        <v>7.8225749999999996</v>
      </c>
      <c r="P442" s="9">
        <f>'E. Alkali basalt FC 10kbar'!Y120</f>
        <v>12.577173999999999</v>
      </c>
      <c r="Q442" s="9">
        <f>'E. Alkali basalt FC 10kbar'!Z120</f>
        <v>2.948423</v>
      </c>
      <c r="R442" s="9">
        <f>'E. Alkali basalt FC 10kbar'!AA120</f>
        <v>0.87400599999999995</v>
      </c>
      <c r="S442" s="9">
        <f>'E. Alkali basalt FC 10kbar'!AB120</f>
        <v>0.976163</v>
      </c>
      <c r="T442" s="9">
        <f>'E. Alkali basalt FC 10kbar'!AC120</f>
        <v>1.0442670000000001</v>
      </c>
      <c r="U442" s="10"/>
      <c r="V442" s="5">
        <f>'E. Alkali basalt FC 10kbar'!AH120</f>
        <v>0.48152</v>
      </c>
      <c r="W442" s="5"/>
      <c r="X442" s="5"/>
      <c r="Y442" s="5"/>
      <c r="Z442" s="5"/>
      <c r="AA442" s="5"/>
      <c r="AB442" s="5">
        <f>'E. Alkali basalt FC 10kbar'!AI120</f>
        <v>0</v>
      </c>
      <c r="AC442" s="5">
        <f>'E. Alkali basalt FC 10kbar'!AJ120</f>
        <v>0</v>
      </c>
      <c r="AD442" s="10"/>
      <c r="AE442" s="5">
        <f>'E. Alkali basalt FC 10kbar'!AK120</f>
        <v>11.427237999999999</v>
      </c>
      <c r="AF442" s="5"/>
      <c r="AG442" s="5"/>
      <c r="AH442" s="5"/>
      <c r="AI442" s="5"/>
      <c r="AJ442" s="5"/>
      <c r="AK442" s="5">
        <f>'E. Alkali basalt FC 10kbar'!AL120</f>
        <v>0</v>
      </c>
      <c r="AL442" s="5">
        <f>'E. Alkali basalt FC 10kbar'!AM120</f>
        <v>0</v>
      </c>
      <c r="AM442" s="10"/>
      <c r="AN442" s="5">
        <f t="shared" si="77"/>
        <v>11.908757999999999</v>
      </c>
      <c r="AO442" s="5"/>
      <c r="AP442" s="5"/>
      <c r="AQ442" s="5"/>
      <c r="AR442" s="5"/>
      <c r="AS442" s="5"/>
      <c r="AT442" s="5">
        <f t="shared" si="78"/>
        <v>0</v>
      </c>
      <c r="AU442" s="5">
        <f t="shared" si="79"/>
        <v>0</v>
      </c>
      <c r="AV442" s="10">
        <f t="shared" si="80"/>
        <v>88.091240999999997</v>
      </c>
      <c r="AW442" s="48">
        <f t="shared" si="76"/>
        <v>99.999999000000003</v>
      </c>
    </row>
    <row r="443" spans="1:49" x14ac:dyDescent="0.3">
      <c r="A443" s="37" t="s">
        <v>1449</v>
      </c>
      <c r="B443" s="2">
        <f>'E. Alkali basalt FC 10kbar'!A121</f>
        <v>115</v>
      </c>
      <c r="C443" s="2">
        <f>'E. Alkali basalt FC 10kbar'!C121</f>
        <v>1285</v>
      </c>
      <c r="D443" s="2">
        <f>'E. Alkali basalt FC 10kbar'!D121</f>
        <v>10000</v>
      </c>
      <c r="E443" s="5">
        <f>'B. LLD classification'!EA487</f>
        <v>2.9421615043958518</v>
      </c>
      <c r="F443" s="5">
        <f>'E. Alkali basalt FC 10kbar'!L121</f>
        <v>1.1720820000000001</v>
      </c>
      <c r="G443" s="6">
        <f>'E. Alkali basalt FC 10kbar'!N121</f>
        <v>87.616622000000007</v>
      </c>
      <c r="H443" s="7">
        <f t="shared" si="81"/>
        <v>12.383377999999993</v>
      </c>
      <c r="I443" s="8">
        <f>'E. Alkali basalt FC 10kbar'!R121</f>
        <v>44.598356000000003</v>
      </c>
      <c r="J443" s="9">
        <f>'E. Alkali basalt FC 10kbar'!S121</f>
        <v>4.2559310000000004</v>
      </c>
      <c r="K443" s="9">
        <f>'E. Alkali basalt FC 10kbar'!T121</f>
        <v>12.307293</v>
      </c>
      <c r="L443" s="9">
        <f>'E. Alkali basalt FC 10kbar'!U121</f>
        <v>3.0726049999999998</v>
      </c>
      <c r="M443" s="9">
        <f>'E. Alkali basalt FC 10kbar'!V121</f>
        <v>9.3821209999999997</v>
      </c>
      <c r="N443" s="9">
        <f>'E. Alkali basalt FC 10kbar'!W121</f>
        <v>0.19400800000000001</v>
      </c>
      <c r="O443" s="9">
        <f>'E. Alkali basalt FC 10kbar'!X121</f>
        <v>7.7837620000000003</v>
      </c>
      <c r="P443" s="9">
        <f>'E. Alkali basalt FC 10kbar'!Y121</f>
        <v>12.533975999999999</v>
      </c>
      <c r="Q443" s="9">
        <f>'E. Alkali basalt FC 10kbar'!Z121</f>
        <v>2.9618340000000001</v>
      </c>
      <c r="R443" s="9">
        <f>'E. Alkali basalt FC 10kbar'!AA121</f>
        <v>0.87874099999999999</v>
      </c>
      <c r="S443" s="9">
        <f>'E. Alkali basalt FC 10kbar'!AB121</f>
        <v>0.98145099999999996</v>
      </c>
      <c r="T443" s="9">
        <f>'E. Alkali basalt FC 10kbar'!AC121</f>
        <v>1.0499240000000001</v>
      </c>
      <c r="U443" s="10"/>
      <c r="V443" s="5">
        <f>'E. Alkali basalt FC 10kbar'!AH121</f>
        <v>0.47683300000000001</v>
      </c>
      <c r="W443" s="5"/>
      <c r="X443" s="5"/>
      <c r="Y443" s="5"/>
      <c r="Z443" s="5"/>
      <c r="AA443" s="5"/>
      <c r="AB443" s="5">
        <f>'E. Alkali basalt FC 10kbar'!AI121</f>
        <v>0</v>
      </c>
      <c r="AC443" s="5">
        <f>'E. Alkali basalt FC 10kbar'!AJ121</f>
        <v>0</v>
      </c>
      <c r="AD443" s="10"/>
      <c r="AE443" s="5">
        <f>'E. Alkali basalt FC 10kbar'!AK121</f>
        <v>11.906546000000001</v>
      </c>
      <c r="AF443" s="5"/>
      <c r="AG443" s="5"/>
      <c r="AH443" s="5"/>
      <c r="AI443" s="5"/>
      <c r="AJ443" s="5"/>
      <c r="AK443" s="5">
        <f>'E. Alkali basalt FC 10kbar'!AL121</f>
        <v>0</v>
      </c>
      <c r="AL443" s="5">
        <f>'E. Alkali basalt FC 10kbar'!AM121</f>
        <v>0</v>
      </c>
      <c r="AM443" s="10"/>
      <c r="AN443" s="5">
        <f t="shared" si="77"/>
        <v>12.383379</v>
      </c>
      <c r="AO443" s="5"/>
      <c r="AP443" s="5"/>
      <c r="AQ443" s="5"/>
      <c r="AR443" s="5"/>
      <c r="AS443" s="5"/>
      <c r="AT443" s="5">
        <f t="shared" si="78"/>
        <v>0</v>
      </c>
      <c r="AU443" s="5">
        <f t="shared" si="79"/>
        <v>0</v>
      </c>
      <c r="AV443" s="10">
        <f t="shared" si="80"/>
        <v>87.616622000000007</v>
      </c>
      <c r="AW443" s="48">
        <f t="shared" si="76"/>
        <v>100.00000100000001</v>
      </c>
    </row>
    <row r="444" spans="1:49" x14ac:dyDescent="0.3">
      <c r="A444" s="37" t="s">
        <v>1449</v>
      </c>
      <c r="B444" s="2">
        <f>'E. Alkali basalt FC 10kbar'!A122</f>
        <v>116</v>
      </c>
      <c r="C444" s="2">
        <f>'E. Alkali basalt FC 10kbar'!C122</f>
        <v>1284</v>
      </c>
      <c r="D444" s="2">
        <f>'E. Alkali basalt FC 10kbar'!D122</f>
        <v>10000</v>
      </c>
      <c r="E444" s="5">
        <f>'B. LLD classification'!EA488</f>
        <v>2.9424532217626092</v>
      </c>
      <c r="F444" s="5">
        <f>'E. Alkali basalt FC 10kbar'!L122</f>
        <v>1.17458</v>
      </c>
      <c r="G444" s="6">
        <f>'E. Alkali basalt FC 10kbar'!N122</f>
        <v>87.146614999999997</v>
      </c>
      <c r="H444" s="7">
        <f t="shared" si="81"/>
        <v>12.853385000000003</v>
      </c>
      <c r="I444" s="8">
        <f>'E. Alkali basalt FC 10kbar'!R122</f>
        <v>44.577246000000002</v>
      </c>
      <c r="J444" s="9">
        <f>'E. Alkali basalt FC 10kbar'!S122</f>
        <v>4.2699160000000003</v>
      </c>
      <c r="K444" s="9">
        <f>'E. Alkali basalt FC 10kbar'!T122</f>
        <v>12.33868</v>
      </c>
      <c r="L444" s="9">
        <f>'E. Alkali basalt FC 10kbar'!U122</f>
        <v>3.0727669999999998</v>
      </c>
      <c r="M444" s="9">
        <f>'E. Alkali basalt FC 10kbar'!V122</f>
        <v>9.4094250000000006</v>
      </c>
      <c r="N444" s="9">
        <f>'E. Alkali basalt FC 10kbar'!W122</f>
        <v>0.19505400000000001</v>
      </c>
      <c r="O444" s="9">
        <f>'E. Alkali basalt FC 10kbar'!X122</f>
        <v>7.7450770000000002</v>
      </c>
      <c r="P444" s="9">
        <f>'E. Alkali basalt FC 10kbar'!Y122</f>
        <v>12.490779</v>
      </c>
      <c r="Q444" s="9">
        <f>'E. Alkali basalt FC 10kbar'!Z122</f>
        <v>2.9752450000000001</v>
      </c>
      <c r="R444" s="9">
        <f>'E. Alkali basalt FC 10kbar'!AA122</f>
        <v>0.88348000000000004</v>
      </c>
      <c r="S444" s="9">
        <f>'E. Alkali basalt FC 10kbar'!AB122</f>
        <v>0.98674399999999995</v>
      </c>
      <c r="T444" s="9">
        <f>'E. Alkali basalt FC 10kbar'!AC122</f>
        <v>1.0555870000000001</v>
      </c>
      <c r="U444" s="10"/>
      <c r="V444" s="5">
        <f>'E. Alkali basalt FC 10kbar'!AH122</f>
        <v>0.472221</v>
      </c>
      <c r="W444" s="5"/>
      <c r="X444" s="5"/>
      <c r="Y444" s="5"/>
      <c r="Z444" s="5"/>
      <c r="AA444" s="5"/>
      <c r="AB444" s="5">
        <f>'E. Alkali basalt FC 10kbar'!AI122</f>
        <v>0</v>
      </c>
      <c r="AC444" s="5">
        <f>'E. Alkali basalt FC 10kbar'!AJ122</f>
        <v>0</v>
      </c>
      <c r="AD444" s="10"/>
      <c r="AE444" s="5">
        <f>'E. Alkali basalt FC 10kbar'!AK122</f>
        <v>12.381164</v>
      </c>
      <c r="AF444" s="5"/>
      <c r="AG444" s="5"/>
      <c r="AH444" s="5"/>
      <c r="AI444" s="5"/>
      <c r="AJ444" s="5"/>
      <c r="AK444" s="5">
        <f>'E. Alkali basalt FC 10kbar'!AL122</f>
        <v>0</v>
      </c>
      <c r="AL444" s="5">
        <f>'E. Alkali basalt FC 10kbar'!AM122</f>
        <v>0</v>
      </c>
      <c r="AM444" s="10"/>
      <c r="AN444" s="5">
        <f t="shared" si="77"/>
        <v>12.853384999999999</v>
      </c>
      <c r="AO444" s="5"/>
      <c r="AP444" s="5"/>
      <c r="AQ444" s="5"/>
      <c r="AR444" s="5"/>
      <c r="AS444" s="5"/>
      <c r="AT444" s="5">
        <f t="shared" si="78"/>
        <v>0</v>
      </c>
      <c r="AU444" s="5">
        <f t="shared" si="79"/>
        <v>0</v>
      </c>
      <c r="AV444" s="10">
        <f t="shared" si="80"/>
        <v>87.146614999999997</v>
      </c>
      <c r="AW444" s="48">
        <f t="shared" si="76"/>
        <v>100</v>
      </c>
    </row>
    <row r="445" spans="1:49" x14ac:dyDescent="0.3">
      <c r="A445" s="37" t="s">
        <v>1449</v>
      </c>
      <c r="B445" s="2">
        <f>'E. Alkali basalt FC 10kbar'!A123</f>
        <v>117</v>
      </c>
      <c r="C445" s="2">
        <f>'E. Alkali basalt FC 10kbar'!C123</f>
        <v>1283</v>
      </c>
      <c r="D445" s="2">
        <f>'E. Alkali basalt FC 10kbar'!D123</f>
        <v>10000</v>
      </c>
      <c r="E445" s="5">
        <f>'B. LLD classification'!EA489</f>
        <v>2.9427413083743694</v>
      </c>
      <c r="F445" s="5">
        <f>'E. Alkali basalt FC 10kbar'!L123</f>
        <v>1.1770890000000001</v>
      </c>
      <c r="G445" s="6">
        <f>'E. Alkali basalt FC 10kbar'!N123</f>
        <v>86.681145999999998</v>
      </c>
      <c r="H445" s="7">
        <f t="shared" si="81"/>
        <v>13.318854000000002</v>
      </c>
      <c r="I445" s="8">
        <f>'E. Alkali basalt FC 10kbar'!R123</f>
        <v>44.556384999999999</v>
      </c>
      <c r="J445" s="9">
        <f>'E. Alkali basalt FC 10kbar'!S123</f>
        <v>4.2837779999999999</v>
      </c>
      <c r="K445" s="9">
        <f>'E. Alkali basalt FC 10kbar'!T123</f>
        <v>12.369892</v>
      </c>
      <c r="L445" s="9">
        <f>'E. Alkali basalt FC 10kbar'!U123</f>
        <v>3.072899</v>
      </c>
      <c r="M445" s="9">
        <f>'E. Alkali basalt FC 10kbar'!V123</f>
        <v>9.4366669999999999</v>
      </c>
      <c r="N445" s="9">
        <f>'E. Alkali basalt FC 10kbar'!W123</f>
        <v>0.196101</v>
      </c>
      <c r="O445" s="9">
        <f>'E. Alkali basalt FC 10kbar'!X123</f>
        <v>7.7065210000000004</v>
      </c>
      <c r="P445" s="9">
        <f>'E. Alkali basalt FC 10kbar'!Y123</f>
        <v>12.447581</v>
      </c>
      <c r="Q445" s="9">
        <f>'E. Alkali basalt FC 10kbar'!Z123</f>
        <v>2.9886539999999999</v>
      </c>
      <c r="R445" s="9">
        <f>'E. Alkali basalt FC 10kbar'!AA123</f>
        <v>0.88822400000000001</v>
      </c>
      <c r="S445" s="9">
        <f>'E. Alkali basalt FC 10kbar'!AB123</f>
        <v>0.99204300000000001</v>
      </c>
      <c r="T445" s="9">
        <f>'E. Alkali basalt FC 10kbar'!AC123</f>
        <v>1.0612550000000001</v>
      </c>
      <c r="U445" s="10"/>
      <c r="V445" s="5">
        <f>'E. Alkali basalt FC 10kbar'!AH123</f>
        <v>0.46768300000000002</v>
      </c>
      <c r="W445" s="5"/>
      <c r="X445" s="5"/>
      <c r="Y445" s="5"/>
      <c r="Z445" s="5"/>
      <c r="AA445" s="5"/>
      <c r="AB445" s="5">
        <f>'E. Alkali basalt FC 10kbar'!AI123</f>
        <v>0</v>
      </c>
      <c r="AC445" s="5">
        <f>'E. Alkali basalt FC 10kbar'!AJ123</f>
        <v>0</v>
      </c>
      <c r="AD445" s="10"/>
      <c r="AE445" s="5">
        <f>'E. Alkali basalt FC 10kbar'!AK123</f>
        <v>12.851171000000001</v>
      </c>
      <c r="AF445" s="5"/>
      <c r="AG445" s="5"/>
      <c r="AH445" s="5"/>
      <c r="AI445" s="5"/>
      <c r="AJ445" s="5"/>
      <c r="AK445" s="5">
        <f>'E. Alkali basalt FC 10kbar'!AL123</f>
        <v>0</v>
      </c>
      <c r="AL445" s="5">
        <f>'E. Alkali basalt FC 10kbar'!AM123</f>
        <v>0</v>
      </c>
      <c r="AM445" s="10"/>
      <c r="AN445" s="5">
        <f t="shared" si="77"/>
        <v>13.318854</v>
      </c>
      <c r="AO445" s="5"/>
      <c r="AP445" s="5"/>
      <c r="AQ445" s="5"/>
      <c r="AR445" s="5"/>
      <c r="AS445" s="5"/>
      <c r="AT445" s="5">
        <f t="shared" si="78"/>
        <v>0</v>
      </c>
      <c r="AU445" s="5">
        <f t="shared" si="79"/>
        <v>0</v>
      </c>
      <c r="AV445" s="10">
        <f t="shared" si="80"/>
        <v>86.681145999999998</v>
      </c>
      <c r="AW445" s="48">
        <f t="shared" si="76"/>
        <v>100</v>
      </c>
    </row>
    <row r="446" spans="1:49" x14ac:dyDescent="0.3">
      <c r="A446" s="37" t="s">
        <v>1449</v>
      </c>
      <c r="B446" s="2">
        <f>'E. Alkali basalt FC 10kbar'!A124</f>
        <v>118</v>
      </c>
      <c r="C446" s="2">
        <f>'E. Alkali basalt FC 10kbar'!C124</f>
        <v>1282</v>
      </c>
      <c r="D446" s="2">
        <f>'E. Alkali basalt FC 10kbar'!D124</f>
        <v>10000</v>
      </c>
      <c r="E446" s="5">
        <f>'B. LLD classification'!EA490</f>
        <v>2.9430256831678419</v>
      </c>
      <c r="F446" s="5">
        <f>'E. Alkali basalt FC 10kbar'!L124</f>
        <v>1.17961</v>
      </c>
      <c r="G446" s="6">
        <f>'E. Alkali basalt FC 10kbar'!N124</f>
        <v>86.220141999999996</v>
      </c>
      <c r="H446" s="7">
        <f t="shared" si="81"/>
        <v>13.779858000000004</v>
      </c>
      <c r="I446" s="8">
        <f>'E. Alkali basalt FC 10kbar'!R124</f>
        <v>44.535774000000004</v>
      </c>
      <c r="J446" s="9">
        <f>'E. Alkali basalt FC 10kbar'!S124</f>
        <v>4.2975130000000004</v>
      </c>
      <c r="K446" s="9">
        <f>'E. Alkali basalt FC 10kbar'!T124</f>
        <v>12.400929</v>
      </c>
      <c r="L446" s="9">
        <f>'E. Alkali basalt FC 10kbar'!U124</f>
        <v>3.0729989999999998</v>
      </c>
      <c r="M446" s="9">
        <f>'E. Alkali basalt FC 10kbar'!V124</f>
        <v>9.4638480000000005</v>
      </c>
      <c r="N446" s="9">
        <f>'E. Alkali basalt FC 10kbar'!W124</f>
        <v>0.19714999999999999</v>
      </c>
      <c r="O446" s="9">
        <f>'E. Alkali basalt FC 10kbar'!X124</f>
        <v>7.6680929999999998</v>
      </c>
      <c r="P446" s="9">
        <f>'E. Alkali basalt FC 10kbar'!Y124</f>
        <v>12.404382999999999</v>
      </c>
      <c r="Q446" s="9">
        <f>'E. Alkali basalt FC 10kbar'!Z124</f>
        <v>3.002062</v>
      </c>
      <c r="R446" s="9">
        <f>'E. Alkali basalt FC 10kbar'!AA124</f>
        <v>0.89297300000000002</v>
      </c>
      <c r="S446" s="9">
        <f>'E. Alkali basalt FC 10kbar'!AB124</f>
        <v>0.99734699999999998</v>
      </c>
      <c r="T446" s="9">
        <f>'E. Alkali basalt FC 10kbar'!AC124</f>
        <v>1.066929</v>
      </c>
      <c r="U446" s="10"/>
      <c r="V446" s="5">
        <f>'E. Alkali basalt FC 10kbar'!AH124</f>
        <v>0.46321899999999999</v>
      </c>
      <c r="W446" s="5"/>
      <c r="X446" s="5"/>
      <c r="Y446" s="5"/>
      <c r="Z446" s="5"/>
      <c r="AA446" s="5"/>
      <c r="AB446" s="5">
        <f>'E. Alkali basalt FC 10kbar'!AI124</f>
        <v>0</v>
      </c>
      <c r="AC446" s="5">
        <f>'E. Alkali basalt FC 10kbar'!AJ124</f>
        <v>0</v>
      </c>
      <c r="AD446" s="10"/>
      <c r="AE446" s="5">
        <f>'E. Alkali basalt FC 10kbar'!AK124</f>
        <v>13.316639</v>
      </c>
      <c r="AF446" s="5"/>
      <c r="AG446" s="5"/>
      <c r="AH446" s="5"/>
      <c r="AI446" s="5"/>
      <c r="AJ446" s="5"/>
      <c r="AK446" s="5">
        <f>'E. Alkali basalt FC 10kbar'!AL124</f>
        <v>0</v>
      </c>
      <c r="AL446" s="5">
        <f>'E. Alkali basalt FC 10kbar'!AM124</f>
        <v>0</v>
      </c>
      <c r="AM446" s="10"/>
      <c r="AN446" s="5">
        <f t="shared" si="77"/>
        <v>13.779858000000001</v>
      </c>
      <c r="AO446" s="5"/>
      <c r="AP446" s="5"/>
      <c r="AQ446" s="5"/>
      <c r="AR446" s="5"/>
      <c r="AS446" s="5"/>
      <c r="AT446" s="5">
        <f t="shared" si="78"/>
        <v>0</v>
      </c>
      <c r="AU446" s="5">
        <f t="shared" si="79"/>
        <v>0</v>
      </c>
      <c r="AV446" s="10">
        <f t="shared" si="80"/>
        <v>86.220141999999996</v>
      </c>
      <c r="AW446" s="48">
        <f t="shared" si="76"/>
        <v>100</v>
      </c>
    </row>
    <row r="447" spans="1:49" x14ac:dyDescent="0.3">
      <c r="A447" s="37" t="s">
        <v>1449</v>
      </c>
      <c r="B447" s="2">
        <f>'E. Alkali basalt FC 10kbar'!A125</f>
        <v>119</v>
      </c>
      <c r="C447" s="2">
        <f>'E. Alkali basalt FC 10kbar'!C125</f>
        <v>1281</v>
      </c>
      <c r="D447" s="2">
        <f>'E. Alkali basalt FC 10kbar'!D125</f>
        <v>10000</v>
      </c>
      <c r="E447" s="5">
        <f>'B. LLD classification'!EA491</f>
        <v>2.9433062033004047</v>
      </c>
      <c r="F447" s="5">
        <f>'E. Alkali basalt FC 10kbar'!L125</f>
        <v>1.1821429999999999</v>
      </c>
      <c r="G447" s="6">
        <f>'E. Alkali basalt FC 10kbar'!N125</f>
        <v>85.763531999999998</v>
      </c>
      <c r="H447" s="7">
        <f t="shared" si="81"/>
        <v>14.236468000000002</v>
      </c>
      <c r="I447" s="8">
        <f>'E. Alkali basalt FC 10kbar'!R125</f>
        <v>44.515414</v>
      </c>
      <c r="J447" s="9">
        <f>'E. Alkali basalt FC 10kbar'!S125</f>
        <v>4.3111220000000001</v>
      </c>
      <c r="K447" s="9">
        <f>'E. Alkali basalt FC 10kbar'!T125</f>
        <v>12.431789999999999</v>
      </c>
      <c r="L447" s="9">
        <f>'E. Alkali basalt FC 10kbar'!U125</f>
        <v>3.073067</v>
      </c>
      <c r="M447" s="9">
        <f>'E. Alkali basalt FC 10kbar'!V125</f>
        <v>9.4909680000000005</v>
      </c>
      <c r="N447" s="9">
        <f>'E. Alkali basalt FC 10kbar'!W125</f>
        <v>0.19819999999999999</v>
      </c>
      <c r="O447" s="9">
        <f>'E. Alkali basalt FC 10kbar'!X125</f>
        <v>7.6297920000000001</v>
      </c>
      <c r="P447" s="9">
        <f>'E. Alkali basalt FC 10kbar'!Y125</f>
        <v>12.361181999999999</v>
      </c>
      <c r="Q447" s="9">
        <f>'E. Alkali basalt FC 10kbar'!Z125</f>
        <v>3.0154709999999998</v>
      </c>
      <c r="R447" s="9">
        <f>'E. Alkali basalt FC 10kbar'!AA125</f>
        <v>0.89772799999999997</v>
      </c>
      <c r="S447" s="9">
        <f>'E. Alkali basalt FC 10kbar'!AB125</f>
        <v>1.0026569999999999</v>
      </c>
      <c r="T447" s="9">
        <f>'E. Alkali basalt FC 10kbar'!AC125</f>
        <v>1.0726100000000001</v>
      </c>
      <c r="U447" s="10"/>
      <c r="V447" s="5">
        <f>'E. Alkali basalt FC 10kbar'!AH125</f>
        <v>0.45882499999999998</v>
      </c>
      <c r="W447" s="5"/>
      <c r="X447" s="5"/>
      <c r="Y447" s="5"/>
      <c r="Z447" s="5"/>
      <c r="AA447" s="5"/>
      <c r="AB447" s="5">
        <f>'E. Alkali basalt FC 10kbar'!AI125</f>
        <v>0</v>
      </c>
      <c r="AC447" s="5">
        <f>'E. Alkali basalt FC 10kbar'!AJ125</f>
        <v>0</v>
      </c>
      <c r="AD447" s="10"/>
      <c r="AE447" s="5">
        <f>'E. Alkali basalt FC 10kbar'!AK125</f>
        <v>13.777642</v>
      </c>
      <c r="AF447" s="5"/>
      <c r="AG447" s="5"/>
      <c r="AH447" s="5"/>
      <c r="AI447" s="5"/>
      <c r="AJ447" s="5"/>
      <c r="AK447" s="5">
        <f>'E. Alkali basalt FC 10kbar'!AL125</f>
        <v>0</v>
      </c>
      <c r="AL447" s="5">
        <f>'E. Alkali basalt FC 10kbar'!AM125</f>
        <v>0</v>
      </c>
      <c r="AM447" s="10"/>
      <c r="AN447" s="5">
        <f t="shared" si="77"/>
        <v>14.236466999999999</v>
      </c>
      <c r="AO447" s="5"/>
      <c r="AP447" s="5"/>
      <c r="AQ447" s="5"/>
      <c r="AR447" s="5"/>
      <c r="AS447" s="5"/>
      <c r="AT447" s="5">
        <f t="shared" si="78"/>
        <v>0</v>
      </c>
      <c r="AU447" s="5">
        <f t="shared" si="79"/>
        <v>0</v>
      </c>
      <c r="AV447" s="10">
        <f t="shared" si="80"/>
        <v>85.763531999999998</v>
      </c>
      <c r="AW447" s="48">
        <f t="shared" si="76"/>
        <v>99.999999000000003</v>
      </c>
    </row>
    <row r="448" spans="1:49" x14ac:dyDescent="0.3">
      <c r="A448" s="37" t="s">
        <v>1449</v>
      </c>
      <c r="B448" s="2">
        <f>'E. Alkali basalt FC 10kbar'!A126</f>
        <v>120</v>
      </c>
      <c r="C448" s="2">
        <f>'E. Alkali basalt FC 10kbar'!C126</f>
        <v>1280</v>
      </c>
      <c r="D448" s="2">
        <f>'E. Alkali basalt FC 10kbar'!D126</f>
        <v>10000</v>
      </c>
      <c r="E448" s="5">
        <f>'B. LLD classification'!EA492</f>
        <v>2.9435829845686721</v>
      </c>
      <c r="F448" s="5">
        <f>'E. Alkali basalt FC 10kbar'!L126</f>
        <v>1.184687</v>
      </c>
      <c r="G448" s="6">
        <f>'E. Alkali basalt FC 10kbar'!N126</f>
        <v>85.311244000000002</v>
      </c>
      <c r="H448" s="7">
        <f t="shared" si="81"/>
        <v>14.688755999999998</v>
      </c>
      <c r="I448" s="8">
        <f>'E. Alkali basalt FC 10kbar'!R126</f>
        <v>44.495308000000001</v>
      </c>
      <c r="J448" s="9">
        <f>'E. Alkali basalt FC 10kbar'!S126</f>
        <v>4.3246010000000004</v>
      </c>
      <c r="K448" s="9">
        <f>'E. Alkali basalt FC 10kbar'!T126</f>
        <v>12.462477</v>
      </c>
      <c r="L448" s="9">
        <f>'E. Alkali basalt FC 10kbar'!U126</f>
        <v>3.0731039999999998</v>
      </c>
      <c r="M448" s="9">
        <f>'E. Alkali basalt FC 10kbar'!V126</f>
        <v>9.5180279999999993</v>
      </c>
      <c r="N448" s="9">
        <f>'E. Alkali basalt FC 10kbar'!W126</f>
        <v>0.19925000000000001</v>
      </c>
      <c r="O448" s="9">
        <f>'E. Alkali basalt FC 10kbar'!X126</f>
        <v>7.5916189999999997</v>
      </c>
      <c r="P448" s="9">
        <f>'E. Alkali basalt FC 10kbar'!Y126</f>
        <v>12.317978999999999</v>
      </c>
      <c r="Q448" s="9">
        <f>'E. Alkali basalt FC 10kbar'!Z126</f>
        <v>3.0288789999999999</v>
      </c>
      <c r="R448" s="9">
        <f>'E. Alkali basalt FC 10kbar'!AA126</f>
        <v>0.90248700000000004</v>
      </c>
      <c r="S448" s="9">
        <f>'E. Alkali basalt FC 10kbar'!AB126</f>
        <v>1.007973</v>
      </c>
      <c r="T448" s="9">
        <f>'E. Alkali basalt FC 10kbar'!AC126</f>
        <v>1.0782959999999999</v>
      </c>
      <c r="U448" s="10"/>
      <c r="V448" s="5">
        <f>'E. Alkali basalt FC 10kbar'!AH126</f>
        <v>0.45450299999999999</v>
      </c>
      <c r="W448" s="5"/>
      <c r="X448" s="5"/>
      <c r="Y448" s="5"/>
      <c r="Z448" s="5"/>
      <c r="AA448" s="5"/>
      <c r="AB448" s="5">
        <f>'E. Alkali basalt FC 10kbar'!AI126</f>
        <v>0</v>
      </c>
      <c r="AC448" s="5">
        <f>'E. Alkali basalt FC 10kbar'!AJ126</f>
        <v>0</v>
      </c>
      <c r="AD448" s="10"/>
      <c r="AE448" s="5">
        <f>'E. Alkali basalt FC 10kbar'!AK126</f>
        <v>14.234253000000001</v>
      </c>
      <c r="AF448" s="5"/>
      <c r="AG448" s="5"/>
      <c r="AH448" s="5"/>
      <c r="AI448" s="5"/>
      <c r="AJ448" s="5"/>
      <c r="AK448" s="5">
        <f>'E. Alkali basalt FC 10kbar'!AL126</f>
        <v>0</v>
      </c>
      <c r="AL448" s="5">
        <f>'E. Alkali basalt FC 10kbar'!AM126</f>
        <v>0</v>
      </c>
      <c r="AM448" s="10"/>
      <c r="AN448" s="5">
        <f t="shared" si="77"/>
        <v>14.688756000000001</v>
      </c>
      <c r="AO448" s="5"/>
      <c r="AP448" s="5"/>
      <c r="AQ448" s="5"/>
      <c r="AR448" s="5"/>
      <c r="AS448" s="5"/>
      <c r="AT448" s="5">
        <f t="shared" si="78"/>
        <v>0</v>
      </c>
      <c r="AU448" s="5">
        <f t="shared" si="79"/>
        <v>0</v>
      </c>
      <c r="AV448" s="10">
        <f t="shared" si="80"/>
        <v>85.311244000000002</v>
      </c>
      <c r="AW448" s="48">
        <f t="shared" si="76"/>
        <v>100</v>
      </c>
    </row>
    <row r="449" spans="1:49" x14ac:dyDescent="0.3">
      <c r="A449" s="37" t="s">
        <v>1449</v>
      </c>
      <c r="B449" s="2">
        <f>'E. Alkali basalt FC 10kbar'!A127</f>
        <v>121</v>
      </c>
      <c r="C449" s="2">
        <f>'E. Alkali basalt FC 10kbar'!C127</f>
        <v>1279</v>
      </c>
      <c r="D449" s="2">
        <f>'E. Alkali basalt FC 10kbar'!D127</f>
        <v>10000</v>
      </c>
      <c r="E449" s="5">
        <f>'B. LLD classification'!EA493</f>
        <v>2.9438559304193972</v>
      </c>
      <c r="F449" s="5">
        <f>'E. Alkali basalt FC 10kbar'!L127</f>
        <v>1.187243</v>
      </c>
      <c r="G449" s="6">
        <f>'E. Alkali basalt FC 10kbar'!N127</f>
        <v>84.863211000000007</v>
      </c>
      <c r="H449" s="7">
        <f t="shared" si="81"/>
        <v>15.136788999999993</v>
      </c>
      <c r="I449" s="8">
        <f>'E. Alkali basalt FC 10kbar'!R127</f>
        <v>44.475456000000001</v>
      </c>
      <c r="J449" s="9">
        <f>'E. Alkali basalt FC 10kbar'!S127</f>
        <v>4.3379490000000001</v>
      </c>
      <c r="K449" s="9">
        <f>'E. Alkali basalt FC 10kbar'!T127</f>
        <v>12.492988</v>
      </c>
      <c r="L449" s="9">
        <f>'E. Alkali basalt FC 10kbar'!U127</f>
        <v>3.0731090000000001</v>
      </c>
      <c r="M449" s="9">
        <f>'E. Alkali basalt FC 10kbar'!V127</f>
        <v>9.5450300000000006</v>
      </c>
      <c r="N449" s="9">
        <f>'E. Alkali basalt FC 10kbar'!W127</f>
        <v>0.20030200000000001</v>
      </c>
      <c r="O449" s="9">
        <f>'E. Alkali basalt FC 10kbar'!X127</f>
        <v>7.5535730000000001</v>
      </c>
      <c r="P449" s="9">
        <f>'E. Alkali basalt FC 10kbar'!Y127</f>
        <v>12.274770999999999</v>
      </c>
      <c r="Q449" s="9">
        <f>'E. Alkali basalt FC 10kbar'!Z127</f>
        <v>3.042287</v>
      </c>
      <c r="R449" s="9">
        <f>'E. Alkali basalt FC 10kbar'!AA127</f>
        <v>0.90725199999999995</v>
      </c>
      <c r="S449" s="9">
        <f>'E. Alkali basalt FC 10kbar'!AB127</f>
        <v>1.0132939999999999</v>
      </c>
      <c r="T449" s="9">
        <f>'E. Alkali basalt FC 10kbar'!AC127</f>
        <v>1.0839890000000001</v>
      </c>
      <c r="U449" s="10"/>
      <c r="V449" s="5">
        <f>'E. Alkali basalt FC 10kbar'!AH127</f>
        <v>0.45024900000000001</v>
      </c>
      <c r="W449" s="5"/>
      <c r="X449" s="5"/>
      <c r="Y449" s="5"/>
      <c r="Z449" s="5"/>
      <c r="AA449" s="5"/>
      <c r="AB449" s="5">
        <f>'E. Alkali basalt FC 10kbar'!AI127</f>
        <v>0</v>
      </c>
      <c r="AC449" s="5">
        <f>'E. Alkali basalt FC 10kbar'!AJ127</f>
        <v>0</v>
      </c>
      <c r="AD449" s="10"/>
      <c r="AE449" s="5">
        <f>'E. Alkali basalt FC 10kbar'!AK127</f>
        <v>14.686540000000001</v>
      </c>
      <c r="AF449" s="5"/>
      <c r="AG449" s="5"/>
      <c r="AH449" s="5"/>
      <c r="AI449" s="5"/>
      <c r="AJ449" s="5"/>
      <c r="AK449" s="5">
        <f>'E. Alkali basalt FC 10kbar'!AL127</f>
        <v>0</v>
      </c>
      <c r="AL449" s="5">
        <f>'E. Alkali basalt FC 10kbar'!AM127</f>
        <v>0</v>
      </c>
      <c r="AM449" s="10"/>
      <c r="AN449" s="5">
        <f t="shared" si="77"/>
        <v>15.136789</v>
      </c>
      <c r="AO449" s="5"/>
      <c r="AP449" s="5"/>
      <c r="AQ449" s="5"/>
      <c r="AR449" s="5"/>
      <c r="AS449" s="5"/>
      <c r="AT449" s="5">
        <f t="shared" si="78"/>
        <v>0</v>
      </c>
      <c r="AU449" s="5">
        <f t="shared" si="79"/>
        <v>0</v>
      </c>
      <c r="AV449" s="10">
        <f t="shared" si="80"/>
        <v>84.863211000000007</v>
      </c>
      <c r="AW449" s="48">
        <f t="shared" si="76"/>
        <v>100</v>
      </c>
    </row>
    <row r="450" spans="1:49" x14ac:dyDescent="0.3">
      <c r="A450" s="37" t="s">
        <v>1449</v>
      </c>
      <c r="B450" s="2">
        <f>'E. Alkali basalt FC 10kbar'!A128</f>
        <v>122</v>
      </c>
      <c r="C450" s="2">
        <f>'E. Alkali basalt FC 10kbar'!C128</f>
        <v>1278</v>
      </c>
      <c r="D450" s="2">
        <f>'E. Alkali basalt FC 10kbar'!D128</f>
        <v>10000</v>
      </c>
      <c r="E450" s="5">
        <f>'B. LLD classification'!EA494</f>
        <v>2.9441250019483536</v>
      </c>
      <c r="F450" s="5">
        <f>'E. Alkali basalt FC 10kbar'!L128</f>
        <v>1.189811</v>
      </c>
      <c r="G450" s="6">
        <f>'E. Alkali basalt FC 10kbar'!N128</f>
        <v>84.419363000000004</v>
      </c>
      <c r="H450" s="7">
        <f t="shared" si="81"/>
        <v>15.580636999999996</v>
      </c>
      <c r="I450" s="8">
        <f>'E. Alkali basalt FC 10kbar'!R128</f>
        <v>44.455862000000003</v>
      </c>
      <c r="J450" s="9">
        <f>'E. Alkali basalt FC 10kbar'!S128</f>
        <v>4.3511649999999999</v>
      </c>
      <c r="K450" s="9">
        <f>'E. Alkali basalt FC 10kbar'!T128</f>
        <v>12.523324000000001</v>
      </c>
      <c r="L450" s="9">
        <f>'E. Alkali basalt FC 10kbar'!U128</f>
        <v>3.073083</v>
      </c>
      <c r="M450" s="9">
        <f>'E. Alkali basalt FC 10kbar'!V128</f>
        <v>9.5719729999999998</v>
      </c>
      <c r="N450" s="9">
        <f>'E. Alkali basalt FC 10kbar'!W128</f>
        <v>0.20135500000000001</v>
      </c>
      <c r="O450" s="9">
        <f>'E. Alkali basalt FC 10kbar'!X128</f>
        <v>7.5156530000000004</v>
      </c>
      <c r="P450" s="9">
        <f>'E. Alkali basalt FC 10kbar'!Y128</f>
        <v>12.231558</v>
      </c>
      <c r="Q450" s="9">
        <f>'E. Alkali basalt FC 10kbar'!Z128</f>
        <v>3.0556960000000002</v>
      </c>
      <c r="R450" s="9">
        <f>'E. Alkali basalt FC 10kbar'!AA128</f>
        <v>0.912022</v>
      </c>
      <c r="S450" s="9">
        <f>'E. Alkali basalt FC 10kbar'!AB128</f>
        <v>1.0186219999999999</v>
      </c>
      <c r="T450" s="9">
        <f>'E. Alkali basalt FC 10kbar'!AC128</f>
        <v>1.089688</v>
      </c>
      <c r="U450" s="10"/>
      <c r="V450" s="5">
        <f>'E. Alkali basalt FC 10kbar'!AH128</f>
        <v>0.44606400000000002</v>
      </c>
      <c r="W450" s="5"/>
      <c r="X450" s="5"/>
      <c r="Y450" s="5"/>
      <c r="Z450" s="5"/>
      <c r="AA450" s="5"/>
      <c r="AB450" s="5">
        <f>'E. Alkali basalt FC 10kbar'!AI128</f>
        <v>0</v>
      </c>
      <c r="AC450" s="5">
        <f>'E. Alkali basalt FC 10kbar'!AJ128</f>
        <v>0</v>
      </c>
      <c r="AD450" s="10"/>
      <c r="AE450" s="5">
        <f>'E. Alkali basalt FC 10kbar'!AK128</f>
        <v>15.134573</v>
      </c>
      <c r="AF450" s="5"/>
      <c r="AG450" s="5"/>
      <c r="AH450" s="5"/>
      <c r="AI450" s="5"/>
      <c r="AJ450" s="5"/>
      <c r="AK450" s="5">
        <f>'E. Alkali basalt FC 10kbar'!AL128</f>
        <v>0</v>
      </c>
      <c r="AL450" s="5">
        <f>'E. Alkali basalt FC 10kbar'!AM128</f>
        <v>0</v>
      </c>
      <c r="AM450" s="10"/>
      <c r="AN450" s="5">
        <f t="shared" si="77"/>
        <v>15.580636999999999</v>
      </c>
      <c r="AO450" s="5"/>
      <c r="AP450" s="5"/>
      <c r="AQ450" s="5"/>
      <c r="AR450" s="5"/>
      <c r="AS450" s="5"/>
      <c r="AT450" s="5">
        <f t="shared" si="78"/>
        <v>0</v>
      </c>
      <c r="AU450" s="5">
        <f t="shared" si="79"/>
        <v>0</v>
      </c>
      <c r="AV450" s="10">
        <f t="shared" si="80"/>
        <v>84.419363000000004</v>
      </c>
      <c r="AW450" s="48">
        <f t="shared" si="76"/>
        <v>100</v>
      </c>
    </row>
    <row r="451" spans="1:49" x14ac:dyDescent="0.3">
      <c r="A451" s="37" t="s">
        <v>1449</v>
      </c>
      <c r="B451" s="2">
        <f>'E. Alkali basalt FC 10kbar'!A129</f>
        <v>123</v>
      </c>
      <c r="C451" s="2">
        <f>'E. Alkali basalt FC 10kbar'!C129</f>
        <v>1277</v>
      </c>
      <c r="D451" s="2">
        <f>'E. Alkali basalt FC 10kbar'!D129</f>
        <v>10000</v>
      </c>
      <c r="E451" s="5">
        <f>'B. LLD classification'!EA495</f>
        <v>2.9443901588664039</v>
      </c>
      <c r="F451" s="5">
        <f>'E. Alkali basalt FC 10kbar'!L129</f>
        <v>1.192391</v>
      </c>
      <c r="G451" s="6">
        <f>'E. Alkali basalt FC 10kbar'!N129</f>
        <v>83.979635000000002</v>
      </c>
      <c r="H451" s="7">
        <f t="shared" si="81"/>
        <v>16.020364999999998</v>
      </c>
      <c r="I451" s="8">
        <f>'E. Alkali basalt FC 10kbar'!R129</f>
        <v>44.436526999999998</v>
      </c>
      <c r="J451" s="9">
        <f>'E. Alkali basalt FC 10kbar'!S129</f>
        <v>4.3642450000000004</v>
      </c>
      <c r="K451" s="9">
        <f>'E. Alkali basalt FC 10kbar'!T129</f>
        <v>12.553483999999999</v>
      </c>
      <c r="L451" s="9">
        <f>'E. Alkali basalt FC 10kbar'!U129</f>
        <v>3.0730249999999999</v>
      </c>
      <c r="M451" s="9">
        <f>'E. Alkali basalt FC 10kbar'!V129</f>
        <v>9.5988589999999991</v>
      </c>
      <c r="N451" s="9">
        <f>'E. Alkali basalt FC 10kbar'!W129</f>
        <v>0.20241000000000001</v>
      </c>
      <c r="O451" s="9">
        <f>'E. Alkali basalt FC 10kbar'!X129</f>
        <v>7.4778589999999996</v>
      </c>
      <c r="P451" s="9">
        <f>'E. Alkali basalt FC 10kbar'!Y129</f>
        <v>12.188338999999999</v>
      </c>
      <c r="Q451" s="9">
        <f>'E. Alkali basalt FC 10kbar'!Z129</f>
        <v>3.0691060000000001</v>
      </c>
      <c r="R451" s="9">
        <f>'E. Alkali basalt FC 10kbar'!AA129</f>
        <v>0.91679699999999997</v>
      </c>
      <c r="S451" s="9">
        <f>'E. Alkali basalt FC 10kbar'!AB129</f>
        <v>1.0239549999999999</v>
      </c>
      <c r="T451" s="9">
        <f>'E. Alkali basalt FC 10kbar'!AC129</f>
        <v>1.095394</v>
      </c>
      <c r="U451" s="10"/>
      <c r="V451" s="5">
        <f>'E. Alkali basalt FC 10kbar'!AH129</f>
        <v>0.44194499999999998</v>
      </c>
      <c r="W451" s="5"/>
      <c r="X451" s="5"/>
      <c r="Y451" s="5"/>
      <c r="Z451" s="5"/>
      <c r="AA451" s="5"/>
      <c r="AB451" s="5">
        <f>'E. Alkali basalt FC 10kbar'!AI129</f>
        <v>0</v>
      </c>
      <c r="AC451" s="5">
        <f>'E. Alkali basalt FC 10kbar'!AJ129</f>
        <v>0</v>
      </c>
      <c r="AD451" s="10"/>
      <c r="AE451" s="5">
        <f>'E. Alkali basalt FC 10kbar'!AK129</f>
        <v>15.578419999999999</v>
      </c>
      <c r="AF451" s="5"/>
      <c r="AG451" s="5"/>
      <c r="AH451" s="5"/>
      <c r="AI451" s="5"/>
      <c r="AJ451" s="5"/>
      <c r="AK451" s="5">
        <f>'E. Alkali basalt FC 10kbar'!AL129</f>
        <v>0</v>
      </c>
      <c r="AL451" s="5">
        <f>'E. Alkali basalt FC 10kbar'!AM129</f>
        <v>0</v>
      </c>
      <c r="AM451" s="10"/>
      <c r="AN451" s="5">
        <f t="shared" si="77"/>
        <v>16.020364999999998</v>
      </c>
      <c r="AO451" s="5"/>
      <c r="AP451" s="5"/>
      <c r="AQ451" s="5"/>
      <c r="AR451" s="5"/>
      <c r="AS451" s="5"/>
      <c r="AT451" s="5">
        <f t="shared" si="78"/>
        <v>0</v>
      </c>
      <c r="AU451" s="5">
        <f t="shared" si="79"/>
        <v>0</v>
      </c>
      <c r="AV451" s="10">
        <f t="shared" si="80"/>
        <v>83.979635000000002</v>
      </c>
      <c r="AW451" s="48">
        <f t="shared" si="76"/>
        <v>100</v>
      </c>
    </row>
    <row r="452" spans="1:49" x14ac:dyDescent="0.3">
      <c r="A452" s="37" t="s">
        <v>1449</v>
      </c>
      <c r="B452" s="2">
        <f>'E. Alkali basalt FC 10kbar'!A130</f>
        <v>124</v>
      </c>
      <c r="C452" s="2">
        <f>'E. Alkali basalt FC 10kbar'!C130</f>
        <v>1276</v>
      </c>
      <c r="D452" s="2">
        <f>'E. Alkali basalt FC 10kbar'!D130</f>
        <v>10000</v>
      </c>
      <c r="E452" s="5">
        <f>'B. LLD classification'!EA496</f>
        <v>2.9446513221359734</v>
      </c>
      <c r="F452" s="5">
        <f>'E. Alkali basalt FC 10kbar'!L130</f>
        <v>1.194984</v>
      </c>
      <c r="G452" s="6">
        <f>'E. Alkali basalt FC 10kbar'!N130</f>
        <v>83.543959999999998</v>
      </c>
      <c r="H452" s="7">
        <f t="shared" si="81"/>
        <v>16.456040000000002</v>
      </c>
      <c r="I452" s="8">
        <f>'E. Alkali basalt FC 10kbar'!R130</f>
        <v>44.417451999999997</v>
      </c>
      <c r="J452" s="9">
        <f>'E. Alkali basalt FC 10kbar'!S130</f>
        <v>4.3771890000000004</v>
      </c>
      <c r="K452" s="9">
        <f>'E. Alkali basalt FC 10kbar'!T130</f>
        <v>12.583468</v>
      </c>
      <c r="L452" s="9">
        <f>'E. Alkali basalt FC 10kbar'!U130</f>
        <v>3.0729359999999999</v>
      </c>
      <c r="M452" s="9">
        <f>'E. Alkali basalt FC 10kbar'!V130</f>
        <v>9.6256880000000002</v>
      </c>
      <c r="N452" s="9">
        <f>'E. Alkali basalt FC 10kbar'!W130</f>
        <v>0.20346500000000001</v>
      </c>
      <c r="O452" s="9">
        <f>'E. Alkali basalt FC 10kbar'!X130</f>
        <v>7.4401919999999997</v>
      </c>
      <c r="P452" s="9">
        <f>'E. Alkali basalt FC 10kbar'!Y130</f>
        <v>12.145111999999999</v>
      </c>
      <c r="Q452" s="9">
        <f>'E. Alkali basalt FC 10kbar'!Z130</f>
        <v>3.082516</v>
      </c>
      <c r="R452" s="9">
        <f>'E. Alkali basalt FC 10kbar'!AA130</f>
        <v>0.92157800000000001</v>
      </c>
      <c r="S452" s="9">
        <f>'E. Alkali basalt FC 10kbar'!AB130</f>
        <v>1.0292950000000001</v>
      </c>
      <c r="T452" s="9">
        <f>'E. Alkali basalt FC 10kbar'!AC130</f>
        <v>1.1011070000000001</v>
      </c>
      <c r="U452" s="10"/>
      <c r="V452" s="5">
        <f>'E. Alkali basalt FC 10kbar'!AH130</f>
        <v>0.43789099999999997</v>
      </c>
      <c r="W452" s="5"/>
      <c r="X452" s="5"/>
      <c r="Y452" s="5"/>
      <c r="Z452" s="5"/>
      <c r="AA452" s="5"/>
      <c r="AB452" s="5">
        <f>'E. Alkali basalt FC 10kbar'!AI130</f>
        <v>0</v>
      </c>
      <c r="AC452" s="5">
        <f>'E. Alkali basalt FC 10kbar'!AJ130</f>
        <v>0</v>
      </c>
      <c r="AD452" s="10"/>
      <c r="AE452" s="5">
        <f>'E. Alkali basalt FC 10kbar'!AK130</f>
        <v>16.018148</v>
      </c>
      <c r="AF452" s="5"/>
      <c r="AG452" s="5"/>
      <c r="AH452" s="5"/>
      <c r="AI452" s="5"/>
      <c r="AJ452" s="5"/>
      <c r="AK452" s="5">
        <f>'E. Alkali basalt FC 10kbar'!AL130</f>
        <v>0</v>
      </c>
      <c r="AL452" s="5">
        <f>'E. Alkali basalt FC 10kbar'!AM130</f>
        <v>0</v>
      </c>
      <c r="AM452" s="10"/>
      <c r="AN452" s="5">
        <f t="shared" si="77"/>
        <v>16.456039000000001</v>
      </c>
      <c r="AO452" s="5"/>
      <c r="AP452" s="5"/>
      <c r="AQ452" s="5"/>
      <c r="AR452" s="5"/>
      <c r="AS452" s="5"/>
      <c r="AT452" s="5">
        <f t="shared" si="78"/>
        <v>0</v>
      </c>
      <c r="AU452" s="5">
        <f t="shared" si="79"/>
        <v>0</v>
      </c>
      <c r="AV452" s="10">
        <f t="shared" si="80"/>
        <v>83.543959999999998</v>
      </c>
      <c r="AW452" s="48">
        <f t="shared" si="76"/>
        <v>99.999999000000003</v>
      </c>
    </row>
    <row r="453" spans="1:49" x14ac:dyDescent="0.3">
      <c r="A453" s="37" t="s">
        <v>1449</v>
      </c>
      <c r="B453" s="2">
        <f>'E. Alkali basalt FC 10kbar'!A131</f>
        <v>125</v>
      </c>
      <c r="C453" s="2">
        <f>'E. Alkali basalt FC 10kbar'!C131</f>
        <v>1275</v>
      </c>
      <c r="D453" s="2">
        <f>'E. Alkali basalt FC 10kbar'!D131</f>
        <v>10000</v>
      </c>
      <c r="E453" s="5">
        <f>'B. LLD classification'!EA497</f>
        <v>2.9449085947451676</v>
      </c>
      <c r="F453" s="5">
        <f>'E. Alkali basalt FC 10kbar'!L131</f>
        <v>1.1975899999999999</v>
      </c>
      <c r="G453" s="6">
        <f>'E. Alkali basalt FC 10kbar'!N131</f>
        <v>83.112274999999997</v>
      </c>
      <c r="H453" s="7">
        <f t="shared" si="81"/>
        <v>16.887725000000003</v>
      </c>
      <c r="I453" s="8">
        <f>'E. Alkali basalt FC 10kbar'!R131</f>
        <v>44.398640999999998</v>
      </c>
      <c r="J453" s="9">
        <f>'E. Alkali basalt FC 10kbar'!S131</f>
        <v>4.3899949999999999</v>
      </c>
      <c r="K453" s="9">
        <f>'E. Alkali basalt FC 10kbar'!T131</f>
        <v>12.613277</v>
      </c>
      <c r="L453" s="9">
        <f>'E. Alkali basalt FC 10kbar'!U131</f>
        <v>3.072816</v>
      </c>
      <c r="M453" s="9">
        <f>'E. Alkali basalt FC 10kbar'!V131</f>
        <v>9.6524619999999999</v>
      </c>
      <c r="N453" s="9">
        <f>'E. Alkali basalt FC 10kbar'!W131</f>
        <v>0.20452200000000001</v>
      </c>
      <c r="O453" s="9">
        <f>'E. Alkali basalt FC 10kbar'!X131</f>
        <v>7.4026500000000004</v>
      </c>
      <c r="P453" s="9">
        <f>'E. Alkali basalt FC 10kbar'!Y131</f>
        <v>12.101877</v>
      </c>
      <c r="Q453" s="9">
        <f>'E. Alkali basalt FC 10kbar'!Z131</f>
        <v>3.0959279999999998</v>
      </c>
      <c r="R453" s="9">
        <f>'E. Alkali basalt FC 10kbar'!AA131</f>
        <v>0.92636499999999999</v>
      </c>
      <c r="S453" s="9">
        <f>'E. Alkali basalt FC 10kbar'!AB131</f>
        <v>1.0346409999999999</v>
      </c>
      <c r="T453" s="9">
        <f>'E. Alkali basalt FC 10kbar'!AC131</f>
        <v>1.1068260000000001</v>
      </c>
      <c r="U453" s="10"/>
      <c r="V453" s="5">
        <f>'E. Alkali basalt FC 10kbar'!AH131</f>
        <v>0.43390299999999998</v>
      </c>
      <c r="W453" s="5"/>
      <c r="X453" s="5"/>
      <c r="Y453" s="5"/>
      <c r="Z453" s="5"/>
      <c r="AA453" s="5"/>
      <c r="AB453" s="5">
        <f>'E. Alkali basalt FC 10kbar'!AI131</f>
        <v>0</v>
      </c>
      <c r="AC453" s="5">
        <f>'E. Alkali basalt FC 10kbar'!AJ131</f>
        <v>0</v>
      </c>
      <c r="AD453" s="10"/>
      <c r="AE453" s="5">
        <f>'E. Alkali basalt FC 10kbar'!AK131</f>
        <v>16.453823</v>
      </c>
      <c r="AF453" s="5"/>
      <c r="AG453" s="5"/>
      <c r="AH453" s="5"/>
      <c r="AI453" s="5"/>
      <c r="AJ453" s="5"/>
      <c r="AK453" s="5">
        <f>'E. Alkali basalt FC 10kbar'!AL131</f>
        <v>0</v>
      </c>
      <c r="AL453" s="5">
        <f>'E. Alkali basalt FC 10kbar'!AM131</f>
        <v>0</v>
      </c>
      <c r="AM453" s="10"/>
      <c r="AN453" s="5">
        <f t="shared" si="77"/>
        <v>16.887726000000001</v>
      </c>
      <c r="AO453" s="5"/>
      <c r="AP453" s="5"/>
      <c r="AQ453" s="5"/>
      <c r="AR453" s="5"/>
      <c r="AS453" s="5"/>
      <c r="AT453" s="5">
        <f t="shared" si="78"/>
        <v>0</v>
      </c>
      <c r="AU453" s="5">
        <f t="shared" si="79"/>
        <v>0</v>
      </c>
      <c r="AV453" s="10">
        <f t="shared" si="80"/>
        <v>83.112274999999997</v>
      </c>
      <c r="AW453" s="48">
        <f t="shared" si="76"/>
        <v>100.000001</v>
      </c>
    </row>
    <row r="454" spans="1:49" x14ac:dyDescent="0.3">
      <c r="A454" s="37" t="s">
        <v>1449</v>
      </c>
      <c r="B454" s="2">
        <f>'E. Alkali basalt FC 10kbar'!A132</f>
        <v>126</v>
      </c>
      <c r="C454" s="2">
        <f>'E. Alkali basalt FC 10kbar'!C132</f>
        <v>1274</v>
      </c>
      <c r="D454" s="2">
        <f>'E. Alkali basalt FC 10kbar'!D132</f>
        <v>10000</v>
      </c>
      <c r="E454" s="5">
        <f>'B. LLD classification'!EA498</f>
        <v>2.9451617995671686</v>
      </c>
      <c r="F454" s="5">
        <f>'E. Alkali basalt FC 10kbar'!L132</f>
        <v>1.2002079999999999</v>
      </c>
      <c r="G454" s="6">
        <f>'E. Alkali basalt FC 10kbar'!N132</f>
        <v>82.684513999999993</v>
      </c>
      <c r="H454" s="7">
        <f t="shared" si="81"/>
        <v>17.315486000000007</v>
      </c>
      <c r="I454" s="8">
        <f>'E. Alkali basalt FC 10kbar'!R132</f>
        <v>44.380096000000002</v>
      </c>
      <c r="J454" s="9">
        <f>'E. Alkali basalt FC 10kbar'!S132</f>
        <v>4.4026589999999999</v>
      </c>
      <c r="K454" s="9">
        <f>'E. Alkali basalt FC 10kbar'!T132</f>
        <v>12.642910000000001</v>
      </c>
      <c r="L454" s="9">
        <f>'E. Alkali basalt FC 10kbar'!U132</f>
        <v>3.0726629999999999</v>
      </c>
      <c r="M454" s="9">
        <f>'E. Alkali basalt FC 10kbar'!V132</f>
        <v>9.6791809999999998</v>
      </c>
      <c r="N454" s="9">
        <f>'E. Alkali basalt FC 10kbar'!W132</f>
        <v>0.20558000000000001</v>
      </c>
      <c r="O454" s="9">
        <f>'E. Alkali basalt FC 10kbar'!X132</f>
        <v>7.3652329999999999</v>
      </c>
      <c r="P454" s="9">
        <f>'E. Alkali basalt FC 10kbar'!Y132</f>
        <v>12.058631999999999</v>
      </c>
      <c r="Q454" s="9">
        <f>'E. Alkali basalt FC 10kbar'!Z132</f>
        <v>3.1093419999999998</v>
      </c>
      <c r="R454" s="9">
        <f>'E. Alkali basalt FC 10kbar'!AA132</f>
        <v>0.93115700000000001</v>
      </c>
      <c r="S454" s="9">
        <f>'E. Alkali basalt FC 10kbar'!AB132</f>
        <v>1.0399940000000001</v>
      </c>
      <c r="T454" s="9">
        <f>'E. Alkali basalt FC 10kbar'!AC132</f>
        <v>1.112552</v>
      </c>
      <c r="U454" s="10"/>
      <c r="V454" s="5">
        <f>'E. Alkali basalt FC 10kbar'!AH132</f>
        <v>0.42997800000000003</v>
      </c>
      <c r="W454" s="5"/>
      <c r="X454" s="5"/>
      <c r="Y454" s="5"/>
      <c r="Z454" s="5"/>
      <c r="AA454" s="5"/>
      <c r="AB454" s="5">
        <f>'E. Alkali basalt FC 10kbar'!AI132</f>
        <v>0</v>
      </c>
      <c r="AC454" s="5">
        <f>'E. Alkali basalt FC 10kbar'!AJ132</f>
        <v>0</v>
      </c>
      <c r="AD454" s="10"/>
      <c r="AE454" s="5">
        <f>'E. Alkali basalt FC 10kbar'!AK132</f>
        <v>16.885508000000002</v>
      </c>
      <c r="AF454" s="5"/>
      <c r="AG454" s="5"/>
      <c r="AH454" s="5"/>
      <c r="AI454" s="5"/>
      <c r="AJ454" s="5"/>
      <c r="AK454" s="5">
        <f>'E. Alkali basalt FC 10kbar'!AL132</f>
        <v>0</v>
      </c>
      <c r="AL454" s="5">
        <f>'E. Alkali basalt FC 10kbar'!AM132</f>
        <v>0</v>
      </c>
      <c r="AM454" s="10"/>
      <c r="AN454" s="5">
        <f t="shared" si="77"/>
        <v>17.315486</v>
      </c>
      <c r="AO454" s="5"/>
      <c r="AP454" s="5"/>
      <c r="AQ454" s="5"/>
      <c r="AR454" s="5"/>
      <c r="AS454" s="5"/>
      <c r="AT454" s="5">
        <f t="shared" si="78"/>
        <v>0</v>
      </c>
      <c r="AU454" s="5">
        <f t="shared" si="79"/>
        <v>0</v>
      </c>
      <c r="AV454" s="10">
        <f t="shared" si="80"/>
        <v>82.684513999999993</v>
      </c>
      <c r="AW454" s="48">
        <f t="shared" si="76"/>
        <v>100</v>
      </c>
    </row>
    <row r="455" spans="1:49" x14ac:dyDescent="0.3">
      <c r="A455" s="37" t="s">
        <v>1449</v>
      </c>
      <c r="B455" s="2">
        <f>'E. Alkali basalt FC 10kbar'!A133</f>
        <v>127</v>
      </c>
      <c r="C455" s="2">
        <f>'E. Alkali basalt FC 10kbar'!C133</f>
        <v>1273</v>
      </c>
      <c r="D455" s="2">
        <f>'E. Alkali basalt FC 10kbar'!D133</f>
        <v>10000</v>
      </c>
      <c r="E455" s="5">
        <f>'B. LLD classification'!EA499</f>
        <v>2.9454109988789314</v>
      </c>
      <c r="F455" s="5">
        <f>'E. Alkali basalt FC 10kbar'!L133</f>
        <v>1.202839</v>
      </c>
      <c r="G455" s="6">
        <f>'E. Alkali basalt FC 10kbar'!N133</f>
        <v>82.260616999999996</v>
      </c>
      <c r="H455" s="7">
        <f t="shared" si="81"/>
        <v>17.739383000000004</v>
      </c>
      <c r="I455" s="8">
        <f>'E. Alkali basalt FC 10kbar'!R133</f>
        <v>44.361818999999997</v>
      </c>
      <c r="J455" s="9">
        <f>'E. Alkali basalt FC 10kbar'!S133</f>
        <v>4.4151809999999996</v>
      </c>
      <c r="K455" s="9">
        <f>'E. Alkali basalt FC 10kbar'!T133</f>
        <v>12.672366</v>
      </c>
      <c r="L455" s="9">
        <f>'E. Alkali basalt FC 10kbar'!U133</f>
        <v>3.0724800000000001</v>
      </c>
      <c r="M455" s="9">
        <f>'E. Alkali basalt FC 10kbar'!V133</f>
        <v>9.7058470000000003</v>
      </c>
      <c r="N455" s="9">
        <f>'E. Alkali basalt FC 10kbar'!W133</f>
        <v>0.20663999999999999</v>
      </c>
      <c r="O455" s="9">
        <f>'E. Alkali basalt FC 10kbar'!X133</f>
        <v>7.327941</v>
      </c>
      <c r="P455" s="9">
        <f>'E. Alkali basalt FC 10kbar'!Y133</f>
        <v>12.015375000000001</v>
      </c>
      <c r="Q455" s="9">
        <f>'E. Alkali basalt FC 10kbar'!Z133</f>
        <v>3.122757</v>
      </c>
      <c r="R455" s="9">
        <f>'E. Alkali basalt FC 10kbar'!AA133</f>
        <v>0.93595600000000001</v>
      </c>
      <c r="S455" s="9">
        <f>'E. Alkali basalt FC 10kbar'!AB133</f>
        <v>1.045353</v>
      </c>
      <c r="T455" s="9">
        <f>'E. Alkali basalt FC 10kbar'!AC133</f>
        <v>1.118285</v>
      </c>
      <c r="U455" s="10"/>
      <c r="V455" s="5">
        <f>'E. Alkali basalt FC 10kbar'!AH133</f>
        <v>0.42611599999999999</v>
      </c>
      <c r="W455" s="5"/>
      <c r="X455" s="5"/>
      <c r="Y455" s="5"/>
      <c r="Z455" s="5"/>
      <c r="AA455" s="5"/>
      <c r="AB455" s="5">
        <f>'E. Alkali basalt FC 10kbar'!AI133</f>
        <v>0</v>
      </c>
      <c r="AC455" s="5">
        <f>'E. Alkali basalt FC 10kbar'!AJ133</f>
        <v>0</v>
      </c>
      <c r="AD455" s="10"/>
      <c r="AE455" s="5">
        <f>'E. Alkali basalt FC 10kbar'!AK133</f>
        <v>17.313268999999998</v>
      </c>
      <c r="AF455" s="5"/>
      <c r="AG455" s="5"/>
      <c r="AH455" s="5"/>
      <c r="AI455" s="5"/>
      <c r="AJ455" s="5"/>
      <c r="AK455" s="5">
        <f>'E. Alkali basalt FC 10kbar'!AL133</f>
        <v>0</v>
      </c>
      <c r="AL455" s="5">
        <f>'E. Alkali basalt FC 10kbar'!AM133</f>
        <v>0</v>
      </c>
      <c r="AM455" s="10"/>
      <c r="AN455" s="5">
        <f t="shared" si="77"/>
        <v>17.739384999999999</v>
      </c>
      <c r="AO455" s="5"/>
      <c r="AP455" s="5"/>
      <c r="AQ455" s="5"/>
      <c r="AR455" s="5"/>
      <c r="AS455" s="5"/>
      <c r="AT455" s="5">
        <f t="shared" si="78"/>
        <v>0</v>
      </c>
      <c r="AU455" s="5">
        <f t="shared" si="79"/>
        <v>0</v>
      </c>
      <c r="AV455" s="10">
        <f t="shared" si="80"/>
        <v>82.260616999999996</v>
      </c>
      <c r="AW455" s="48">
        <f t="shared" si="76"/>
        <v>100.00000199999999</v>
      </c>
    </row>
    <row r="456" spans="1:49" x14ac:dyDescent="0.3">
      <c r="A456" s="37" t="s">
        <v>1449</v>
      </c>
      <c r="B456" s="2">
        <f>'E. Alkali basalt FC 10kbar'!A134</f>
        <v>128</v>
      </c>
      <c r="C456" s="2">
        <f>'E. Alkali basalt FC 10kbar'!C134</f>
        <v>1272</v>
      </c>
      <c r="D456" s="2">
        <f>'E. Alkali basalt FC 10kbar'!D134</f>
        <v>10000</v>
      </c>
      <c r="E456" s="5">
        <f>'B. LLD classification'!EA500</f>
        <v>2.945656075767257</v>
      </c>
      <c r="F456" s="5">
        <f>'E. Alkali basalt FC 10kbar'!L134</f>
        <v>1.205484</v>
      </c>
      <c r="G456" s="6">
        <f>'E. Alkali basalt FC 10kbar'!N134</f>
        <v>81.840519999999998</v>
      </c>
      <c r="H456" s="7">
        <f t="shared" si="81"/>
        <v>18.159480000000002</v>
      </c>
      <c r="I456" s="8">
        <f>'E. Alkali basalt FC 10kbar'!R134</f>
        <v>44.343812</v>
      </c>
      <c r="J456" s="9">
        <f>'E. Alkali basalt FC 10kbar'!S134</f>
        <v>4.4275570000000002</v>
      </c>
      <c r="K456" s="9">
        <f>'E. Alkali basalt FC 10kbar'!T134</f>
        <v>12.701646</v>
      </c>
      <c r="L456" s="9">
        <f>'E. Alkali basalt FC 10kbar'!U134</f>
        <v>3.0722640000000001</v>
      </c>
      <c r="M456" s="9">
        <f>'E. Alkali basalt FC 10kbar'!V134</f>
        <v>9.7324610000000007</v>
      </c>
      <c r="N456" s="9">
        <f>'E. Alkali basalt FC 10kbar'!W134</f>
        <v>0.2077</v>
      </c>
      <c r="O456" s="9">
        <f>'E. Alkali basalt FC 10kbar'!X134</f>
        <v>7.2907739999999999</v>
      </c>
      <c r="P456" s="9">
        <f>'E. Alkali basalt FC 10kbar'!Y134</f>
        <v>11.972105000000001</v>
      </c>
      <c r="Q456" s="9">
        <f>'E. Alkali basalt FC 10kbar'!Z134</f>
        <v>3.1361759999999999</v>
      </c>
      <c r="R456" s="9">
        <f>'E. Alkali basalt FC 10kbar'!AA134</f>
        <v>0.94076000000000004</v>
      </c>
      <c r="S456" s="9">
        <f>'E. Alkali basalt FC 10kbar'!AB134</f>
        <v>1.050719</v>
      </c>
      <c r="T456" s="9">
        <f>'E. Alkali basalt FC 10kbar'!AC134</f>
        <v>1.1240250000000001</v>
      </c>
      <c r="U456" s="10"/>
      <c r="V456" s="5">
        <f>'E. Alkali basalt FC 10kbar'!AH134</f>
        <v>0.422315</v>
      </c>
      <c r="W456" s="5"/>
      <c r="X456" s="5"/>
      <c r="Y456" s="5"/>
      <c r="Z456" s="5"/>
      <c r="AA456" s="5"/>
      <c r="AB456" s="5">
        <f>'E. Alkali basalt FC 10kbar'!AI134</f>
        <v>0</v>
      </c>
      <c r="AC456" s="5">
        <f>'E. Alkali basalt FC 10kbar'!AJ134</f>
        <v>0</v>
      </c>
      <c r="AD456" s="10"/>
      <c r="AE456" s="5">
        <f>'E. Alkali basalt FC 10kbar'!AK134</f>
        <v>17.737165000000001</v>
      </c>
      <c r="AF456" s="5"/>
      <c r="AG456" s="5"/>
      <c r="AH456" s="5"/>
      <c r="AI456" s="5"/>
      <c r="AJ456" s="5"/>
      <c r="AK456" s="5">
        <f>'E. Alkali basalt FC 10kbar'!AL134</f>
        <v>0</v>
      </c>
      <c r="AL456" s="5">
        <f>'E. Alkali basalt FC 10kbar'!AM134</f>
        <v>0</v>
      </c>
      <c r="AM456" s="10"/>
      <c r="AN456" s="5">
        <f t="shared" ref="AN456:AN487" si="82">V456+AE456</f>
        <v>18.159480000000002</v>
      </c>
      <c r="AO456" s="5"/>
      <c r="AP456" s="5"/>
      <c r="AQ456" s="5"/>
      <c r="AR456" s="5"/>
      <c r="AS456" s="5"/>
      <c r="AT456" s="5">
        <f t="shared" ref="AT456:AT487" si="83">AB456+AK456</f>
        <v>0</v>
      </c>
      <c r="AU456" s="5">
        <f t="shared" ref="AU456:AU487" si="84">AC456+AL456</f>
        <v>0</v>
      </c>
      <c r="AV456" s="10">
        <f t="shared" ref="AV456:AV487" si="85">G456</f>
        <v>81.840519999999998</v>
      </c>
      <c r="AW456" s="48">
        <f t="shared" ref="AW456:AW515" si="86">SUM(AM456:AV456)</f>
        <v>100</v>
      </c>
    </row>
    <row r="457" spans="1:49" x14ac:dyDescent="0.3">
      <c r="A457" s="37" t="s">
        <v>1449</v>
      </c>
      <c r="B457" s="2">
        <f>'E. Alkali basalt FC 10kbar'!A135</f>
        <v>129</v>
      </c>
      <c r="C457" s="2">
        <f>'E. Alkali basalt FC 10kbar'!C135</f>
        <v>1271</v>
      </c>
      <c r="D457" s="2">
        <f>'E. Alkali basalt FC 10kbar'!D135</f>
        <v>10000</v>
      </c>
      <c r="E457" s="5">
        <f>'B. LLD classification'!EA501</f>
        <v>2.9458969475051417</v>
      </c>
      <c r="F457" s="5">
        <f>'E. Alkali basalt FC 10kbar'!L135</f>
        <v>1.208142</v>
      </c>
      <c r="G457" s="6">
        <f>'E. Alkali basalt FC 10kbar'!N135</f>
        <v>81.424164000000005</v>
      </c>
      <c r="H457" s="7">
        <f t="shared" si="81"/>
        <v>18.575835999999995</v>
      </c>
      <c r="I457" s="8">
        <f>'E. Alkali basalt FC 10kbar'!R135</f>
        <v>44.326079</v>
      </c>
      <c r="J457" s="9">
        <f>'E. Alkali basalt FC 10kbar'!S135</f>
        <v>4.4397849999999996</v>
      </c>
      <c r="K457" s="9">
        <f>'E. Alkali basalt FC 10kbar'!T135</f>
        <v>12.730748</v>
      </c>
      <c r="L457" s="9">
        <f>'E. Alkali basalt FC 10kbar'!U135</f>
        <v>3.0720170000000002</v>
      </c>
      <c r="M457" s="9">
        <f>'E. Alkali basalt FC 10kbar'!V135</f>
        <v>9.7590219999999999</v>
      </c>
      <c r="N457" s="9">
        <f>'E. Alkali basalt FC 10kbar'!W135</f>
        <v>0.208762</v>
      </c>
      <c r="O457" s="9">
        <f>'E. Alkali basalt FC 10kbar'!X135</f>
        <v>7.2537320000000003</v>
      </c>
      <c r="P457" s="9">
        <f>'E. Alkali basalt FC 10kbar'!Y135</f>
        <v>11.928822</v>
      </c>
      <c r="Q457" s="9">
        <f>'E. Alkali basalt FC 10kbar'!Z135</f>
        <v>3.1495959999999998</v>
      </c>
      <c r="R457" s="9">
        <f>'E. Alkali basalt FC 10kbar'!AA135</f>
        <v>0.94557100000000005</v>
      </c>
      <c r="S457" s="9">
        <f>'E. Alkali basalt FC 10kbar'!AB135</f>
        <v>1.056092</v>
      </c>
      <c r="T457" s="9">
        <f>'E. Alkali basalt FC 10kbar'!AC135</f>
        <v>1.1297729999999999</v>
      </c>
      <c r="U457" s="10"/>
      <c r="V457" s="5">
        <f>'E. Alkali basalt FC 10kbar'!AH135</f>
        <v>0.41857499999999997</v>
      </c>
      <c r="W457" s="5"/>
      <c r="X457" s="5"/>
      <c r="Y457" s="5"/>
      <c r="Z457" s="5"/>
      <c r="AA457" s="5"/>
      <c r="AB457" s="5">
        <f>'E. Alkali basalt FC 10kbar'!AI135</f>
        <v>0</v>
      </c>
      <c r="AC457" s="5">
        <f>'E. Alkali basalt FC 10kbar'!AJ135</f>
        <v>0</v>
      </c>
      <c r="AD457" s="10"/>
      <c r="AE457" s="5">
        <f>'E. Alkali basalt FC 10kbar'!AK135</f>
        <v>18.157260999999998</v>
      </c>
      <c r="AF457" s="5"/>
      <c r="AG457" s="5"/>
      <c r="AH457" s="5"/>
      <c r="AI457" s="5"/>
      <c r="AJ457" s="5"/>
      <c r="AK457" s="5">
        <f>'E. Alkali basalt FC 10kbar'!AL135</f>
        <v>0</v>
      </c>
      <c r="AL457" s="5">
        <f>'E. Alkali basalt FC 10kbar'!AM135</f>
        <v>0</v>
      </c>
      <c r="AM457" s="10"/>
      <c r="AN457" s="5">
        <f t="shared" si="82"/>
        <v>18.575835999999999</v>
      </c>
      <c r="AO457" s="5"/>
      <c r="AP457" s="5"/>
      <c r="AQ457" s="5"/>
      <c r="AR457" s="5"/>
      <c r="AS457" s="5"/>
      <c r="AT457" s="5">
        <f t="shared" si="83"/>
        <v>0</v>
      </c>
      <c r="AU457" s="5">
        <f t="shared" si="84"/>
        <v>0</v>
      </c>
      <c r="AV457" s="10">
        <f t="shared" si="85"/>
        <v>81.424164000000005</v>
      </c>
      <c r="AW457" s="48">
        <f t="shared" si="86"/>
        <v>100</v>
      </c>
    </row>
    <row r="458" spans="1:49" x14ac:dyDescent="0.3">
      <c r="A458" s="37" t="s">
        <v>1449</v>
      </c>
      <c r="B458" s="2">
        <f>'E. Alkali basalt FC 10kbar'!A136</f>
        <v>130</v>
      </c>
      <c r="C458" s="2">
        <f>'E. Alkali basalt FC 10kbar'!C136</f>
        <v>1270</v>
      </c>
      <c r="D458" s="2">
        <f>'E. Alkali basalt FC 10kbar'!D136</f>
        <v>10000</v>
      </c>
      <c r="E458" s="5">
        <f>'B. LLD classification'!EA502</f>
        <v>2.9461337153315399</v>
      </c>
      <c r="F458" s="5">
        <f>'E. Alkali basalt FC 10kbar'!L136</f>
        <v>1.2108129999999999</v>
      </c>
      <c r="G458" s="6">
        <f>'E. Alkali basalt FC 10kbar'!N136</f>
        <v>81.011488999999997</v>
      </c>
      <c r="H458" s="7">
        <f t="shared" si="81"/>
        <v>18.988511000000003</v>
      </c>
      <c r="I458" s="8">
        <f>'E. Alkali basalt FC 10kbar'!R136</f>
        <v>44.308621000000002</v>
      </c>
      <c r="J458" s="9">
        <f>'E. Alkali basalt FC 10kbar'!S136</f>
        <v>4.4518630000000003</v>
      </c>
      <c r="K458" s="9">
        <f>'E. Alkali basalt FC 10kbar'!T136</f>
        <v>12.759674</v>
      </c>
      <c r="L458" s="9">
        <f>'E. Alkali basalt FC 10kbar'!U136</f>
        <v>3.071739</v>
      </c>
      <c r="M458" s="9">
        <f>'E. Alkali basalt FC 10kbar'!V136</f>
        <v>9.7855340000000002</v>
      </c>
      <c r="N458" s="9">
        <f>'E. Alkali basalt FC 10kbar'!W136</f>
        <v>0.20982600000000001</v>
      </c>
      <c r="O458" s="9">
        <f>'E. Alkali basalt FC 10kbar'!X136</f>
        <v>7.2168150000000004</v>
      </c>
      <c r="P458" s="9">
        <f>'E. Alkali basalt FC 10kbar'!Y136</f>
        <v>11.885522</v>
      </c>
      <c r="Q458" s="9">
        <f>'E. Alkali basalt FC 10kbar'!Z136</f>
        <v>3.1630199999999999</v>
      </c>
      <c r="R458" s="9">
        <f>'E. Alkali basalt FC 10kbar'!AA136</f>
        <v>0.95038699999999998</v>
      </c>
      <c r="S458" s="9">
        <f>'E. Alkali basalt FC 10kbar'!AB136</f>
        <v>1.061472</v>
      </c>
      <c r="T458" s="9">
        <f>'E. Alkali basalt FC 10kbar'!AC136</f>
        <v>1.1355280000000001</v>
      </c>
      <c r="U458" s="10"/>
      <c r="V458" s="5">
        <f>'E. Alkali basalt FC 10kbar'!AH136</f>
        <v>0.41489399999999999</v>
      </c>
      <c r="W458" s="5"/>
      <c r="X458" s="5"/>
      <c r="Y458" s="5"/>
      <c r="Z458" s="5"/>
      <c r="AA458" s="5"/>
      <c r="AB458" s="5">
        <f>'E. Alkali basalt FC 10kbar'!AI136</f>
        <v>0</v>
      </c>
      <c r="AC458" s="5">
        <f>'E. Alkali basalt FC 10kbar'!AJ136</f>
        <v>0</v>
      </c>
      <c r="AD458" s="10"/>
      <c r="AE458" s="5">
        <f>'E. Alkali basalt FC 10kbar'!AK136</f>
        <v>18.573616000000001</v>
      </c>
      <c r="AF458" s="5"/>
      <c r="AG458" s="5"/>
      <c r="AH458" s="5"/>
      <c r="AI458" s="5"/>
      <c r="AJ458" s="5"/>
      <c r="AK458" s="5">
        <f>'E. Alkali basalt FC 10kbar'!AL136</f>
        <v>0</v>
      </c>
      <c r="AL458" s="5">
        <f>'E. Alkali basalt FC 10kbar'!AM136</f>
        <v>0</v>
      </c>
      <c r="AM458" s="10"/>
      <c r="AN458" s="5">
        <f t="shared" si="82"/>
        <v>18.988510000000002</v>
      </c>
      <c r="AO458" s="5"/>
      <c r="AP458" s="5"/>
      <c r="AQ458" s="5"/>
      <c r="AR458" s="5"/>
      <c r="AS458" s="5"/>
      <c r="AT458" s="5">
        <f t="shared" si="83"/>
        <v>0</v>
      </c>
      <c r="AU458" s="5">
        <f t="shared" si="84"/>
        <v>0</v>
      </c>
      <c r="AV458" s="10">
        <f t="shared" si="85"/>
        <v>81.011488999999997</v>
      </c>
      <c r="AW458" s="48">
        <f t="shared" si="86"/>
        <v>99.999999000000003</v>
      </c>
    </row>
    <row r="459" spans="1:49" x14ac:dyDescent="0.3">
      <c r="A459" s="37" t="s">
        <v>1449</v>
      </c>
      <c r="B459" s="2">
        <f>'E. Alkali basalt FC 10kbar'!A137</f>
        <v>131</v>
      </c>
      <c r="C459" s="2">
        <f>'E. Alkali basalt FC 10kbar'!C137</f>
        <v>1269</v>
      </c>
      <c r="D459" s="2">
        <f>'E. Alkali basalt FC 10kbar'!D137</f>
        <v>10000</v>
      </c>
      <c r="E459" s="5">
        <f>'B. LLD classification'!EA503</f>
        <v>2.9463661859281776</v>
      </c>
      <c r="F459" s="5">
        <f>'E. Alkali basalt FC 10kbar'!L137</f>
        <v>1.2134990000000001</v>
      </c>
      <c r="G459" s="6">
        <f>'E. Alkali basalt FC 10kbar'!N137</f>
        <v>80.602435999999997</v>
      </c>
      <c r="H459" s="7">
        <f t="shared" si="81"/>
        <v>19.397564000000003</v>
      </c>
      <c r="I459" s="8">
        <f>'E. Alkali basalt FC 10kbar'!R137</f>
        <v>44.291442000000004</v>
      </c>
      <c r="J459" s="9">
        <f>'E. Alkali basalt FC 10kbar'!S137</f>
        <v>4.4637890000000002</v>
      </c>
      <c r="K459" s="9">
        <f>'E. Alkali basalt FC 10kbar'!T137</f>
        <v>12.788421</v>
      </c>
      <c r="L459" s="9">
        <f>'E. Alkali basalt FC 10kbar'!U137</f>
        <v>3.071428</v>
      </c>
      <c r="M459" s="9">
        <f>'E. Alkali basalt FC 10kbar'!V137</f>
        <v>9.8119960000000006</v>
      </c>
      <c r="N459" s="9">
        <f>'E. Alkali basalt FC 10kbar'!W137</f>
        <v>0.210891</v>
      </c>
      <c r="O459" s="9">
        <f>'E. Alkali basalt FC 10kbar'!X137</f>
        <v>7.180021</v>
      </c>
      <c r="P459" s="9">
        <f>'E. Alkali basalt FC 10kbar'!Y137</f>
        <v>11.842205</v>
      </c>
      <c r="Q459" s="9">
        <f>'E. Alkali basalt FC 10kbar'!Z137</f>
        <v>3.1764480000000002</v>
      </c>
      <c r="R459" s="9">
        <f>'E. Alkali basalt FC 10kbar'!AA137</f>
        <v>0.95521100000000003</v>
      </c>
      <c r="S459" s="9">
        <f>'E. Alkali basalt FC 10kbar'!AB137</f>
        <v>1.066859</v>
      </c>
      <c r="T459" s="9">
        <f>'E. Alkali basalt FC 10kbar'!AC137</f>
        <v>1.1412910000000001</v>
      </c>
      <c r="U459" s="10"/>
      <c r="V459" s="5">
        <f>'E. Alkali basalt FC 10kbar'!AH137</f>
        <v>0.411273</v>
      </c>
      <c r="W459" s="5"/>
      <c r="X459" s="5"/>
      <c r="Y459" s="5"/>
      <c r="Z459" s="5"/>
      <c r="AA459" s="5"/>
      <c r="AB459" s="5">
        <f>'E. Alkali basalt FC 10kbar'!AI137</f>
        <v>0</v>
      </c>
      <c r="AC459" s="5">
        <f>'E. Alkali basalt FC 10kbar'!AJ137</f>
        <v>0</v>
      </c>
      <c r="AD459" s="10"/>
      <c r="AE459" s="5">
        <f>'E. Alkali basalt FC 10kbar'!AK137</f>
        <v>18.986291999999999</v>
      </c>
      <c r="AF459" s="5"/>
      <c r="AG459" s="5"/>
      <c r="AH459" s="5"/>
      <c r="AI459" s="5"/>
      <c r="AJ459" s="5"/>
      <c r="AK459" s="5">
        <f>'E. Alkali basalt FC 10kbar'!AL137</f>
        <v>0</v>
      </c>
      <c r="AL459" s="5">
        <f>'E. Alkali basalt FC 10kbar'!AM137</f>
        <v>0</v>
      </c>
      <c r="AM459" s="10"/>
      <c r="AN459" s="5">
        <f t="shared" si="82"/>
        <v>19.397565</v>
      </c>
      <c r="AO459" s="5"/>
      <c r="AP459" s="5"/>
      <c r="AQ459" s="5"/>
      <c r="AR459" s="5"/>
      <c r="AS459" s="5"/>
      <c r="AT459" s="5">
        <f t="shared" si="83"/>
        <v>0</v>
      </c>
      <c r="AU459" s="5">
        <f t="shared" si="84"/>
        <v>0</v>
      </c>
      <c r="AV459" s="10">
        <f t="shared" si="85"/>
        <v>80.602435999999997</v>
      </c>
      <c r="AW459" s="48">
        <f t="shared" si="86"/>
        <v>100.000001</v>
      </c>
    </row>
    <row r="460" spans="1:49" x14ac:dyDescent="0.3">
      <c r="A460" s="37" t="s">
        <v>1449</v>
      </c>
      <c r="B460" s="2">
        <f>'E. Alkali basalt FC 10kbar'!A138</f>
        <v>132</v>
      </c>
      <c r="C460" s="2">
        <f>'E. Alkali basalt FC 10kbar'!C138</f>
        <v>1268</v>
      </c>
      <c r="D460" s="2">
        <f>'E. Alkali basalt FC 10kbar'!D138</f>
        <v>10000</v>
      </c>
      <c r="E460" s="5">
        <f>'B. LLD classification'!EA504</f>
        <v>2.9465944115408376</v>
      </c>
      <c r="F460" s="5">
        <f>'E. Alkali basalt FC 10kbar'!L138</f>
        <v>1.216199</v>
      </c>
      <c r="G460" s="6">
        <f>'E. Alkali basalt FC 10kbar'!N138</f>
        <v>80.196945999999997</v>
      </c>
      <c r="H460" s="7">
        <f t="shared" si="81"/>
        <v>19.803054000000003</v>
      </c>
      <c r="I460" s="8">
        <f>'E. Alkali basalt FC 10kbar'!R138</f>
        <v>44.274545000000003</v>
      </c>
      <c r="J460" s="9">
        <f>'E. Alkali basalt FC 10kbar'!S138</f>
        <v>4.4755589999999996</v>
      </c>
      <c r="K460" s="9">
        <f>'E. Alkali basalt FC 10kbar'!T138</f>
        <v>12.816990000000001</v>
      </c>
      <c r="L460" s="9">
        <f>'E. Alkali basalt FC 10kbar'!U138</f>
        <v>3.0710850000000001</v>
      </c>
      <c r="M460" s="9">
        <f>'E. Alkali basalt FC 10kbar'!V138</f>
        <v>9.8384090000000004</v>
      </c>
      <c r="N460" s="9">
        <f>'E. Alkali basalt FC 10kbar'!W138</f>
        <v>0.21195700000000001</v>
      </c>
      <c r="O460" s="9">
        <f>'E. Alkali basalt FC 10kbar'!X138</f>
        <v>7.143351</v>
      </c>
      <c r="P460" s="9">
        <f>'E. Alkali basalt FC 10kbar'!Y138</f>
        <v>11.798870000000001</v>
      </c>
      <c r="Q460" s="9">
        <f>'E. Alkali basalt FC 10kbar'!Z138</f>
        <v>3.1898789999999999</v>
      </c>
      <c r="R460" s="9">
        <f>'E. Alkali basalt FC 10kbar'!AA138</f>
        <v>0.96004</v>
      </c>
      <c r="S460" s="9">
        <f>'E. Alkali basalt FC 10kbar'!AB138</f>
        <v>1.0722529999999999</v>
      </c>
      <c r="T460" s="9">
        <f>'E. Alkali basalt FC 10kbar'!AC138</f>
        <v>1.1470610000000001</v>
      </c>
      <c r="U460" s="10"/>
      <c r="V460" s="5">
        <f>'E. Alkali basalt FC 10kbar'!AH138</f>
        <v>0.40770899999999999</v>
      </c>
      <c r="W460" s="5"/>
      <c r="X460" s="5"/>
      <c r="Y460" s="5"/>
      <c r="Z460" s="5"/>
      <c r="AA460" s="5"/>
      <c r="AB460" s="5">
        <f>'E. Alkali basalt FC 10kbar'!AI138</f>
        <v>0</v>
      </c>
      <c r="AC460" s="5">
        <f>'E. Alkali basalt FC 10kbar'!AJ138</f>
        <v>0</v>
      </c>
      <c r="AD460" s="10"/>
      <c r="AE460" s="5">
        <f>'E. Alkali basalt FC 10kbar'!AK138</f>
        <v>19.395344000000001</v>
      </c>
      <c r="AF460" s="5"/>
      <c r="AG460" s="5"/>
      <c r="AH460" s="5"/>
      <c r="AI460" s="5"/>
      <c r="AJ460" s="5"/>
      <c r="AK460" s="5">
        <f>'E. Alkali basalt FC 10kbar'!AL138</f>
        <v>0</v>
      </c>
      <c r="AL460" s="5">
        <f>'E. Alkali basalt FC 10kbar'!AM138</f>
        <v>0</v>
      </c>
      <c r="AM460" s="10"/>
      <c r="AN460" s="5">
        <f t="shared" si="82"/>
        <v>19.803053000000002</v>
      </c>
      <c r="AO460" s="5"/>
      <c r="AP460" s="5"/>
      <c r="AQ460" s="5"/>
      <c r="AR460" s="5"/>
      <c r="AS460" s="5"/>
      <c r="AT460" s="5">
        <f t="shared" si="83"/>
        <v>0</v>
      </c>
      <c r="AU460" s="5">
        <f t="shared" si="84"/>
        <v>0</v>
      </c>
      <c r="AV460" s="10">
        <f t="shared" si="85"/>
        <v>80.196945999999997</v>
      </c>
      <c r="AW460" s="48">
        <f t="shared" si="86"/>
        <v>99.999999000000003</v>
      </c>
    </row>
    <row r="461" spans="1:49" x14ac:dyDescent="0.3">
      <c r="A461" s="37" t="s">
        <v>1449</v>
      </c>
      <c r="B461" s="2">
        <f>'E. Alkali basalt FC 10kbar'!A139</f>
        <v>133</v>
      </c>
      <c r="C461" s="2">
        <f>'E. Alkali basalt FC 10kbar'!C139</f>
        <v>1267</v>
      </c>
      <c r="D461" s="2">
        <f>'E. Alkali basalt FC 10kbar'!D139</f>
        <v>10000</v>
      </c>
      <c r="E461" s="5">
        <f>'B. LLD classification'!EA505</f>
        <v>2.9468182621311674</v>
      </c>
      <c r="F461" s="5">
        <f>'E. Alkali basalt FC 10kbar'!L139</f>
        <v>1.2189129999999999</v>
      </c>
      <c r="G461" s="6">
        <f>'E. Alkali basalt FC 10kbar'!N139</f>
        <v>79.794962999999996</v>
      </c>
      <c r="H461" s="7">
        <f t="shared" si="81"/>
        <v>20.205037000000004</v>
      </c>
      <c r="I461" s="8">
        <f>'E. Alkali basalt FC 10kbar'!R139</f>
        <v>44.257933000000001</v>
      </c>
      <c r="J461" s="9">
        <f>'E. Alkali basalt FC 10kbar'!S139</f>
        <v>4.487171</v>
      </c>
      <c r="K461" s="9">
        <f>'E. Alkali basalt FC 10kbar'!T139</f>
        <v>12.84538</v>
      </c>
      <c r="L461" s="9">
        <f>'E. Alkali basalt FC 10kbar'!U139</f>
        <v>3.0707100000000001</v>
      </c>
      <c r="M461" s="9">
        <f>'E. Alkali basalt FC 10kbar'!V139</f>
        <v>9.8647760000000009</v>
      </c>
      <c r="N461" s="9">
        <f>'E. Alkali basalt FC 10kbar'!W139</f>
        <v>0.21302499999999999</v>
      </c>
      <c r="O461" s="9">
        <f>'E. Alkali basalt FC 10kbar'!X139</f>
        <v>7.1068059999999997</v>
      </c>
      <c r="P461" s="9">
        <f>'E. Alkali basalt FC 10kbar'!Y139</f>
        <v>11.755514</v>
      </c>
      <c r="Q461" s="9">
        <f>'E. Alkali basalt FC 10kbar'!Z139</f>
        <v>3.2033149999999999</v>
      </c>
      <c r="R461" s="9">
        <f>'E. Alkali basalt FC 10kbar'!AA139</f>
        <v>0.96487699999999998</v>
      </c>
      <c r="S461" s="9">
        <f>'E. Alkali basalt FC 10kbar'!AB139</f>
        <v>1.0776539999999999</v>
      </c>
      <c r="T461" s="9">
        <f>'E. Alkali basalt FC 10kbar'!AC139</f>
        <v>1.1528400000000001</v>
      </c>
      <c r="U461" s="10"/>
      <c r="V461" s="5">
        <f>'E. Alkali basalt FC 10kbar'!AH139</f>
        <v>0.40420299999999998</v>
      </c>
      <c r="W461" s="5"/>
      <c r="X461" s="5"/>
      <c r="Y461" s="5"/>
      <c r="Z461" s="5"/>
      <c r="AA461" s="5"/>
      <c r="AB461" s="5">
        <f>'E. Alkali basalt FC 10kbar'!AI139</f>
        <v>0</v>
      </c>
      <c r="AC461" s="5">
        <f>'E. Alkali basalt FC 10kbar'!AJ139</f>
        <v>0</v>
      </c>
      <c r="AD461" s="10"/>
      <c r="AE461" s="5">
        <f>'E. Alkali basalt FC 10kbar'!AK139</f>
        <v>19.800833000000001</v>
      </c>
      <c r="AF461" s="5"/>
      <c r="AG461" s="5"/>
      <c r="AH461" s="5"/>
      <c r="AI461" s="5"/>
      <c r="AJ461" s="5"/>
      <c r="AK461" s="5">
        <f>'E. Alkali basalt FC 10kbar'!AL139</f>
        <v>0</v>
      </c>
      <c r="AL461" s="5">
        <f>'E. Alkali basalt FC 10kbar'!AM139</f>
        <v>0</v>
      </c>
      <c r="AM461" s="10"/>
      <c r="AN461" s="5">
        <f t="shared" si="82"/>
        <v>20.205036</v>
      </c>
      <c r="AO461" s="5"/>
      <c r="AP461" s="5"/>
      <c r="AQ461" s="5"/>
      <c r="AR461" s="5"/>
      <c r="AS461" s="5"/>
      <c r="AT461" s="5">
        <f t="shared" si="83"/>
        <v>0</v>
      </c>
      <c r="AU461" s="5">
        <f t="shared" si="84"/>
        <v>0</v>
      </c>
      <c r="AV461" s="10">
        <f t="shared" si="85"/>
        <v>79.794962999999996</v>
      </c>
      <c r="AW461" s="48">
        <f t="shared" si="86"/>
        <v>99.999999000000003</v>
      </c>
    </row>
    <row r="462" spans="1:49" x14ac:dyDescent="0.3">
      <c r="A462" s="37" t="s">
        <v>1449</v>
      </c>
      <c r="B462" s="2">
        <f>'E. Alkali basalt FC 10kbar'!A140</f>
        <v>134</v>
      </c>
      <c r="C462" s="2">
        <f>'E. Alkali basalt FC 10kbar'!C140</f>
        <v>1266</v>
      </c>
      <c r="D462" s="2">
        <f>'E. Alkali basalt FC 10kbar'!D140</f>
        <v>10000</v>
      </c>
      <c r="E462" s="5">
        <f>'B. LLD classification'!EA506</f>
        <v>2.9470377701245036</v>
      </c>
      <c r="F462" s="5">
        <f>'E. Alkali basalt FC 10kbar'!L140</f>
        <v>1.2216419999999999</v>
      </c>
      <c r="G462" s="6">
        <f>'E. Alkali basalt FC 10kbar'!N140</f>
        <v>79.396429999999995</v>
      </c>
      <c r="H462" s="7">
        <f t="shared" si="81"/>
        <v>20.603570000000005</v>
      </c>
      <c r="I462" s="8">
        <f>'E. Alkali basalt FC 10kbar'!R140</f>
        <v>44.241610000000001</v>
      </c>
      <c r="J462" s="9">
        <f>'E. Alkali basalt FC 10kbar'!S140</f>
        <v>4.4986220000000001</v>
      </c>
      <c r="K462" s="9">
        <f>'E. Alkali basalt FC 10kbar'!T140</f>
        <v>12.87359</v>
      </c>
      <c r="L462" s="9">
        <f>'E. Alkali basalt FC 10kbar'!U140</f>
        <v>3.070303</v>
      </c>
      <c r="M462" s="9">
        <f>'E. Alkali basalt FC 10kbar'!V140</f>
        <v>9.8910970000000002</v>
      </c>
      <c r="N462" s="9">
        <f>'E. Alkali basalt FC 10kbar'!W140</f>
        <v>0.21409400000000001</v>
      </c>
      <c r="O462" s="9">
        <f>'E. Alkali basalt FC 10kbar'!X140</f>
        <v>7.0703839999999998</v>
      </c>
      <c r="P462" s="9">
        <f>'E. Alkali basalt FC 10kbar'!Y140</f>
        <v>11.712135</v>
      </c>
      <c r="Q462" s="9">
        <f>'E. Alkali basalt FC 10kbar'!Z140</f>
        <v>3.216755</v>
      </c>
      <c r="R462" s="9">
        <f>'E. Alkali basalt FC 10kbar'!AA140</f>
        <v>0.96972000000000003</v>
      </c>
      <c r="S462" s="9">
        <f>'E. Alkali basalt FC 10kbar'!AB140</f>
        <v>1.083064</v>
      </c>
      <c r="T462" s="9">
        <f>'E. Alkali basalt FC 10kbar'!AC140</f>
        <v>1.1586259999999999</v>
      </c>
      <c r="U462" s="10"/>
      <c r="V462" s="5">
        <f>'E. Alkali basalt FC 10kbar'!AH140</f>
        <v>0.400754</v>
      </c>
      <c r="W462" s="5"/>
      <c r="X462" s="5"/>
      <c r="Y462" s="5"/>
      <c r="Z462" s="5"/>
      <c r="AA462" s="5"/>
      <c r="AB462" s="5">
        <f>'E. Alkali basalt FC 10kbar'!AI140</f>
        <v>0</v>
      </c>
      <c r="AC462" s="5">
        <f>'E. Alkali basalt FC 10kbar'!AJ140</f>
        <v>0</v>
      </c>
      <c r="AD462" s="10"/>
      <c r="AE462" s="5">
        <f>'E. Alkali basalt FC 10kbar'!AK140</f>
        <v>20.202815999999999</v>
      </c>
      <c r="AF462" s="5"/>
      <c r="AG462" s="5"/>
      <c r="AH462" s="5"/>
      <c r="AI462" s="5"/>
      <c r="AJ462" s="5"/>
      <c r="AK462" s="5">
        <f>'E. Alkali basalt FC 10kbar'!AL140</f>
        <v>0</v>
      </c>
      <c r="AL462" s="5">
        <f>'E. Alkali basalt FC 10kbar'!AM140</f>
        <v>0</v>
      </c>
      <c r="AM462" s="10"/>
      <c r="AN462" s="5">
        <f t="shared" si="82"/>
        <v>20.603569999999998</v>
      </c>
      <c r="AO462" s="5"/>
      <c r="AP462" s="5"/>
      <c r="AQ462" s="5"/>
      <c r="AR462" s="5"/>
      <c r="AS462" s="5"/>
      <c r="AT462" s="5">
        <f t="shared" si="83"/>
        <v>0</v>
      </c>
      <c r="AU462" s="5">
        <f t="shared" si="84"/>
        <v>0</v>
      </c>
      <c r="AV462" s="10">
        <f t="shared" si="85"/>
        <v>79.396429999999995</v>
      </c>
      <c r="AW462" s="48">
        <f t="shared" si="86"/>
        <v>100</v>
      </c>
    </row>
    <row r="463" spans="1:49" x14ac:dyDescent="0.3">
      <c r="A463" s="37" t="s">
        <v>1449</v>
      </c>
      <c r="B463" s="2">
        <f>'E. Alkali basalt FC 10kbar'!A141</f>
        <v>135</v>
      </c>
      <c r="C463" s="2">
        <f>'E. Alkali basalt FC 10kbar'!C141</f>
        <v>1265</v>
      </c>
      <c r="D463" s="2">
        <f>'E. Alkali basalt FC 10kbar'!D141</f>
        <v>10000</v>
      </c>
      <c r="E463" s="5">
        <f>'B. LLD classification'!EA507</f>
        <v>2.9472527974192491</v>
      </c>
      <c r="F463" s="5">
        <f>'E. Alkali basalt FC 10kbar'!L141</f>
        <v>1.224386</v>
      </c>
      <c r="G463" s="6">
        <f>'E. Alkali basalt FC 10kbar'!N141</f>
        <v>79.001290999999995</v>
      </c>
      <c r="H463" s="7">
        <f t="shared" si="81"/>
        <v>20.998709000000005</v>
      </c>
      <c r="I463" s="8">
        <f>'E. Alkali basalt FC 10kbar'!R141</f>
        <v>44.225577999999999</v>
      </c>
      <c r="J463" s="9">
        <f>'E. Alkali basalt FC 10kbar'!S141</f>
        <v>4.5099090000000004</v>
      </c>
      <c r="K463" s="9">
        <f>'E. Alkali basalt FC 10kbar'!T141</f>
        <v>12.901619999999999</v>
      </c>
      <c r="L463" s="9">
        <f>'E. Alkali basalt FC 10kbar'!U141</f>
        <v>3.0698639999999999</v>
      </c>
      <c r="M463" s="9">
        <f>'E. Alkali basalt FC 10kbar'!V141</f>
        <v>9.9173729999999995</v>
      </c>
      <c r="N463" s="9">
        <f>'E. Alkali basalt FC 10kbar'!W141</f>
        <v>0.215165</v>
      </c>
      <c r="O463" s="9">
        <f>'E. Alkali basalt FC 10kbar'!X141</f>
        <v>7.0340860000000003</v>
      </c>
      <c r="P463" s="9">
        <f>'E. Alkali basalt FC 10kbar'!Y141</f>
        <v>11.668732</v>
      </c>
      <c r="Q463" s="9">
        <f>'E. Alkali basalt FC 10kbar'!Z141</f>
        <v>3.2302010000000001</v>
      </c>
      <c r="R463" s="9">
        <f>'E. Alkali basalt FC 10kbar'!AA141</f>
        <v>0.97457000000000005</v>
      </c>
      <c r="S463" s="9">
        <f>'E. Alkali basalt FC 10kbar'!AB141</f>
        <v>1.088481</v>
      </c>
      <c r="T463" s="9">
        <f>'E. Alkali basalt FC 10kbar'!AC141</f>
        <v>1.1644209999999999</v>
      </c>
      <c r="U463" s="10"/>
      <c r="V463" s="5">
        <f>'E. Alkali basalt FC 10kbar'!AH141</f>
        <v>0.39735999999999999</v>
      </c>
      <c r="W463" s="5"/>
      <c r="X463" s="5"/>
      <c r="Y463" s="5"/>
      <c r="Z463" s="5"/>
      <c r="AA463" s="5"/>
      <c r="AB463" s="5">
        <f>'E. Alkali basalt FC 10kbar'!AI141</f>
        <v>0</v>
      </c>
      <c r="AC463" s="5">
        <f>'E. Alkali basalt FC 10kbar'!AJ141</f>
        <v>0</v>
      </c>
      <c r="AD463" s="10"/>
      <c r="AE463" s="5">
        <f>'E. Alkali basalt FC 10kbar'!AK141</f>
        <v>20.601348999999999</v>
      </c>
      <c r="AF463" s="5"/>
      <c r="AG463" s="5"/>
      <c r="AH463" s="5"/>
      <c r="AI463" s="5"/>
      <c r="AJ463" s="5"/>
      <c r="AK463" s="5">
        <f>'E. Alkali basalt FC 10kbar'!AL141</f>
        <v>0</v>
      </c>
      <c r="AL463" s="5">
        <f>'E. Alkali basalt FC 10kbar'!AM141</f>
        <v>0</v>
      </c>
      <c r="AM463" s="10"/>
      <c r="AN463" s="5">
        <f t="shared" si="82"/>
        <v>20.998708999999998</v>
      </c>
      <c r="AO463" s="5"/>
      <c r="AP463" s="5"/>
      <c r="AQ463" s="5"/>
      <c r="AR463" s="5"/>
      <c r="AS463" s="5"/>
      <c r="AT463" s="5">
        <f t="shared" si="83"/>
        <v>0</v>
      </c>
      <c r="AU463" s="5">
        <f t="shared" si="84"/>
        <v>0</v>
      </c>
      <c r="AV463" s="10">
        <f t="shared" si="85"/>
        <v>79.001290999999995</v>
      </c>
      <c r="AW463" s="48">
        <f t="shared" si="86"/>
        <v>100</v>
      </c>
    </row>
    <row r="464" spans="1:49" x14ac:dyDescent="0.3">
      <c r="A464" s="37" t="s">
        <v>1449</v>
      </c>
      <c r="B464" s="2">
        <f>'E. Alkali basalt FC 10kbar'!A142</f>
        <v>136</v>
      </c>
      <c r="C464" s="2">
        <f>'E. Alkali basalt FC 10kbar'!C142</f>
        <v>1264</v>
      </c>
      <c r="D464" s="2">
        <f>'E. Alkali basalt FC 10kbar'!D142</f>
        <v>10000</v>
      </c>
      <c r="E464" s="5">
        <f>'B. LLD classification'!EA508</f>
        <v>2.947463263968034</v>
      </c>
      <c r="F464" s="5">
        <f>'E. Alkali basalt FC 10kbar'!L142</f>
        <v>1.2271449999999999</v>
      </c>
      <c r="G464" s="6">
        <f>'E. Alkali basalt FC 10kbar'!N142</f>
        <v>78.609489999999994</v>
      </c>
      <c r="H464" s="7">
        <f t="shared" si="81"/>
        <v>21.390510000000006</v>
      </c>
      <c r="I464" s="8">
        <f>'E. Alkali basalt FC 10kbar'!R142</f>
        <v>44.209842999999999</v>
      </c>
      <c r="J464" s="9">
        <f>'E. Alkali basalt FC 10kbar'!S142</f>
        <v>4.5210290000000004</v>
      </c>
      <c r="K464" s="9">
        <f>'E. Alkali basalt FC 10kbar'!T142</f>
        <v>12.929468</v>
      </c>
      <c r="L464" s="9">
        <f>'E. Alkali basalt FC 10kbar'!U142</f>
        <v>3.069391</v>
      </c>
      <c r="M464" s="9">
        <f>'E. Alkali basalt FC 10kbar'!V142</f>
        <v>9.9436060000000008</v>
      </c>
      <c r="N464" s="9">
        <f>'E. Alkali basalt FC 10kbar'!W142</f>
        <v>0.21623700000000001</v>
      </c>
      <c r="O464" s="9">
        <f>'E. Alkali basalt FC 10kbar'!X142</f>
        <v>6.9979110000000002</v>
      </c>
      <c r="P464" s="9">
        <f>'E. Alkali basalt FC 10kbar'!Y142</f>
        <v>11.625303000000001</v>
      </c>
      <c r="Q464" s="9">
        <f>'E. Alkali basalt FC 10kbar'!Z142</f>
        <v>3.243652</v>
      </c>
      <c r="R464" s="9">
        <f>'E. Alkali basalt FC 10kbar'!AA142</f>
        <v>0.97942799999999997</v>
      </c>
      <c r="S464" s="9">
        <f>'E. Alkali basalt FC 10kbar'!AB142</f>
        <v>1.093906</v>
      </c>
      <c r="T464" s="9">
        <f>'E. Alkali basalt FC 10kbar'!AC142</f>
        <v>1.1702250000000001</v>
      </c>
      <c r="U464" s="10"/>
      <c r="V464" s="5">
        <f>'E. Alkali basalt FC 10kbar'!AH142</f>
        <v>0.39402199999999998</v>
      </c>
      <c r="W464" s="5"/>
      <c r="X464" s="5"/>
      <c r="Y464" s="5"/>
      <c r="Z464" s="5"/>
      <c r="AA464" s="5"/>
      <c r="AB464" s="5">
        <f>'E. Alkali basalt FC 10kbar'!AI142</f>
        <v>0</v>
      </c>
      <c r="AC464" s="5">
        <f>'E. Alkali basalt FC 10kbar'!AJ142</f>
        <v>0</v>
      </c>
      <c r="AD464" s="10"/>
      <c r="AE464" s="5">
        <f>'E. Alkali basalt FC 10kbar'!AK142</f>
        <v>20.996489</v>
      </c>
      <c r="AF464" s="5"/>
      <c r="AG464" s="5"/>
      <c r="AH464" s="5"/>
      <c r="AI464" s="5"/>
      <c r="AJ464" s="5"/>
      <c r="AK464" s="5">
        <f>'E. Alkali basalt FC 10kbar'!AL142</f>
        <v>0</v>
      </c>
      <c r="AL464" s="5">
        <f>'E. Alkali basalt FC 10kbar'!AM142</f>
        <v>0</v>
      </c>
      <c r="AM464" s="10"/>
      <c r="AN464" s="5">
        <f t="shared" si="82"/>
        <v>21.390511</v>
      </c>
      <c r="AO464" s="5"/>
      <c r="AP464" s="5"/>
      <c r="AQ464" s="5"/>
      <c r="AR464" s="5"/>
      <c r="AS464" s="5"/>
      <c r="AT464" s="5">
        <f t="shared" si="83"/>
        <v>0</v>
      </c>
      <c r="AU464" s="5">
        <f t="shared" si="84"/>
        <v>0</v>
      </c>
      <c r="AV464" s="10">
        <f t="shared" si="85"/>
        <v>78.609489999999994</v>
      </c>
      <c r="AW464" s="48">
        <f t="shared" si="86"/>
        <v>100.000001</v>
      </c>
    </row>
    <row r="465" spans="1:49" x14ac:dyDescent="0.3">
      <c r="A465" s="37" t="s">
        <v>1449</v>
      </c>
      <c r="B465" s="2">
        <f>'E. Alkali basalt FC 10kbar'!A143</f>
        <v>137</v>
      </c>
      <c r="C465" s="2">
        <f>'E. Alkali basalt FC 10kbar'!C143</f>
        <v>1263</v>
      </c>
      <c r="D465" s="2">
        <f>'E. Alkali basalt FC 10kbar'!D143</f>
        <v>10000</v>
      </c>
      <c r="E465" s="5">
        <f>'B. LLD classification'!EA509</f>
        <v>2.9476691869049243</v>
      </c>
      <c r="F465" s="5">
        <f>'E. Alkali basalt FC 10kbar'!L143</f>
        <v>1.229919</v>
      </c>
      <c r="G465" s="6">
        <f>'E. Alkali basalt FC 10kbar'!N143</f>
        <v>78.220974999999996</v>
      </c>
      <c r="H465" s="7">
        <f t="shared" si="81"/>
        <v>21.779025000000004</v>
      </c>
      <c r="I465" s="8">
        <f>'E. Alkali basalt FC 10kbar'!R143</f>
        <v>44.194406000000001</v>
      </c>
      <c r="J465" s="9">
        <f>'E. Alkali basalt FC 10kbar'!S143</f>
        <v>4.5319779999999996</v>
      </c>
      <c r="K465" s="9">
        <f>'E. Alkali basalt FC 10kbar'!T143</f>
        <v>12.957134999999999</v>
      </c>
      <c r="L465" s="9">
        <f>'E. Alkali basalt FC 10kbar'!U143</f>
        <v>3.0688870000000001</v>
      </c>
      <c r="M465" s="9">
        <f>'E. Alkali basalt FC 10kbar'!V143</f>
        <v>9.9697980000000008</v>
      </c>
      <c r="N465" s="9">
        <f>'E. Alkali basalt FC 10kbar'!W143</f>
        <v>0.217311</v>
      </c>
      <c r="O465" s="9">
        <f>'E. Alkali basalt FC 10kbar'!X143</f>
        <v>6.9618599999999997</v>
      </c>
      <c r="P465" s="9">
        <f>'E. Alkali basalt FC 10kbar'!Y143</f>
        <v>11.581846000000001</v>
      </c>
      <c r="Q465" s="9">
        <f>'E. Alkali basalt FC 10kbar'!Z143</f>
        <v>3.2571099999999999</v>
      </c>
      <c r="R465" s="9">
        <f>'E. Alkali basalt FC 10kbar'!AA143</f>
        <v>0.98429199999999994</v>
      </c>
      <c r="S465" s="9">
        <f>'E. Alkali basalt FC 10kbar'!AB143</f>
        <v>1.0993390000000001</v>
      </c>
      <c r="T465" s="9">
        <f>'E. Alkali basalt FC 10kbar'!AC143</f>
        <v>1.1760379999999999</v>
      </c>
      <c r="U465" s="10"/>
      <c r="V465" s="5">
        <f>'E. Alkali basalt FC 10kbar'!AH143</f>
        <v>0.39073799999999997</v>
      </c>
      <c r="W465" s="5"/>
      <c r="X465" s="5"/>
      <c r="Y465" s="5"/>
      <c r="Z465" s="5"/>
      <c r="AA465" s="5"/>
      <c r="AB465" s="5">
        <f>'E. Alkali basalt FC 10kbar'!AI143</f>
        <v>0</v>
      </c>
      <c r="AC465" s="5">
        <f>'E. Alkali basalt FC 10kbar'!AJ143</f>
        <v>0</v>
      </c>
      <c r="AD465" s="10"/>
      <c r="AE465" s="5">
        <f>'E. Alkali basalt FC 10kbar'!AK143</f>
        <v>21.388287999999999</v>
      </c>
      <c r="AF465" s="5"/>
      <c r="AG465" s="5"/>
      <c r="AH465" s="5"/>
      <c r="AI465" s="5"/>
      <c r="AJ465" s="5"/>
      <c r="AK465" s="5">
        <f>'E. Alkali basalt FC 10kbar'!AL143</f>
        <v>0</v>
      </c>
      <c r="AL465" s="5">
        <f>'E. Alkali basalt FC 10kbar'!AM143</f>
        <v>0</v>
      </c>
      <c r="AM465" s="10"/>
      <c r="AN465" s="5">
        <f t="shared" si="82"/>
        <v>21.779025999999998</v>
      </c>
      <c r="AO465" s="5"/>
      <c r="AP465" s="5"/>
      <c r="AQ465" s="5"/>
      <c r="AR465" s="5"/>
      <c r="AS465" s="5"/>
      <c r="AT465" s="5">
        <f t="shared" si="83"/>
        <v>0</v>
      </c>
      <c r="AU465" s="5">
        <f t="shared" si="84"/>
        <v>0</v>
      </c>
      <c r="AV465" s="10">
        <f t="shared" si="85"/>
        <v>78.220974999999996</v>
      </c>
      <c r="AW465" s="48">
        <f t="shared" si="86"/>
        <v>100.000001</v>
      </c>
    </row>
    <row r="466" spans="1:49" x14ac:dyDescent="0.3">
      <c r="A466" s="37" t="s">
        <v>1449</v>
      </c>
      <c r="B466" s="2">
        <f>'E. Alkali basalt FC 10kbar'!A144</f>
        <v>138</v>
      </c>
      <c r="C466" s="2">
        <f>'E. Alkali basalt FC 10kbar'!C144</f>
        <v>1262</v>
      </c>
      <c r="D466" s="2">
        <f>'E. Alkali basalt FC 10kbar'!D144</f>
        <v>10000</v>
      </c>
      <c r="E466" s="5">
        <f>'B. LLD classification'!EA510</f>
        <v>2.9478705076760363</v>
      </c>
      <c r="F466" s="5">
        <f>'E. Alkali basalt FC 10kbar'!L144</f>
        <v>1.23271</v>
      </c>
      <c r="G466" s="6">
        <f>'E. Alkali basalt FC 10kbar'!N144</f>
        <v>77.83569</v>
      </c>
      <c r="H466" s="7">
        <f t="shared" si="81"/>
        <v>22.16431</v>
      </c>
      <c r="I466" s="8">
        <f>'E. Alkali basalt FC 10kbar'!R144</f>
        <v>44.179273999999999</v>
      </c>
      <c r="J466" s="9">
        <f>'E. Alkali basalt FC 10kbar'!S144</f>
        <v>4.5427540000000004</v>
      </c>
      <c r="K466" s="9">
        <f>'E. Alkali basalt FC 10kbar'!T144</f>
        <v>12.984619</v>
      </c>
      <c r="L466" s="9">
        <f>'E. Alkali basalt FC 10kbar'!U144</f>
        <v>3.068349</v>
      </c>
      <c r="M466" s="9">
        <f>'E. Alkali basalt FC 10kbar'!V144</f>
        <v>9.9959480000000003</v>
      </c>
      <c r="N466" s="9">
        <f>'E. Alkali basalt FC 10kbar'!W144</f>
        <v>0.218387</v>
      </c>
      <c r="O466" s="9">
        <f>'E. Alkali basalt FC 10kbar'!X144</f>
        <v>6.9259320000000004</v>
      </c>
      <c r="P466" s="9">
        <f>'E. Alkali basalt FC 10kbar'!Y144</f>
        <v>11.538358000000001</v>
      </c>
      <c r="Q466" s="9">
        <f>'E. Alkali basalt FC 10kbar'!Z144</f>
        <v>3.2705739999999999</v>
      </c>
      <c r="R466" s="9">
        <f>'E. Alkali basalt FC 10kbar'!AA144</f>
        <v>0.98916400000000004</v>
      </c>
      <c r="S466" s="9">
        <f>'E. Alkali basalt FC 10kbar'!AB144</f>
        <v>1.104781</v>
      </c>
      <c r="T466" s="9">
        <f>'E. Alkali basalt FC 10kbar'!AC144</f>
        <v>1.181859</v>
      </c>
      <c r="U466" s="10"/>
      <c r="V466" s="5">
        <f>'E. Alkali basalt FC 10kbar'!AH144</f>
        <v>0.38750800000000002</v>
      </c>
      <c r="W466" s="5"/>
      <c r="X466" s="5"/>
      <c r="Y466" s="5"/>
      <c r="Z466" s="5"/>
      <c r="AA466" s="5"/>
      <c r="AB466" s="5">
        <f>'E. Alkali basalt FC 10kbar'!AI144</f>
        <v>0</v>
      </c>
      <c r="AC466" s="5">
        <f>'E. Alkali basalt FC 10kbar'!AJ144</f>
        <v>0</v>
      </c>
      <c r="AD466" s="10"/>
      <c r="AE466" s="5">
        <f>'E. Alkali basalt FC 10kbar'!AK144</f>
        <v>21.776802</v>
      </c>
      <c r="AF466" s="5"/>
      <c r="AG466" s="5"/>
      <c r="AH466" s="5"/>
      <c r="AI466" s="5"/>
      <c r="AJ466" s="5"/>
      <c r="AK466" s="5">
        <f>'E. Alkali basalt FC 10kbar'!AL144</f>
        <v>0</v>
      </c>
      <c r="AL466" s="5">
        <f>'E. Alkali basalt FC 10kbar'!AM144</f>
        <v>0</v>
      </c>
      <c r="AM466" s="10"/>
      <c r="AN466" s="5">
        <f t="shared" si="82"/>
        <v>22.16431</v>
      </c>
      <c r="AO466" s="5"/>
      <c r="AP466" s="5"/>
      <c r="AQ466" s="5"/>
      <c r="AR466" s="5"/>
      <c r="AS466" s="5"/>
      <c r="AT466" s="5">
        <f t="shared" si="83"/>
        <v>0</v>
      </c>
      <c r="AU466" s="5">
        <f t="shared" si="84"/>
        <v>0</v>
      </c>
      <c r="AV466" s="10">
        <f t="shared" si="85"/>
        <v>77.83569</v>
      </c>
      <c r="AW466" s="48">
        <f t="shared" si="86"/>
        <v>100</v>
      </c>
    </row>
    <row r="467" spans="1:49" x14ac:dyDescent="0.3">
      <c r="A467" s="37" t="s">
        <v>1449</v>
      </c>
      <c r="B467" s="2">
        <f>'E. Alkali basalt FC 10kbar'!A145</f>
        <v>139</v>
      </c>
      <c r="C467" s="2">
        <f>'E. Alkali basalt FC 10kbar'!C145</f>
        <v>1261</v>
      </c>
      <c r="D467" s="2">
        <f>'E. Alkali basalt FC 10kbar'!D145</f>
        <v>10000</v>
      </c>
      <c r="E467" s="5">
        <f>'B. LLD classification'!EA511</f>
        <v>2.9480671647010537</v>
      </c>
      <c r="F467" s="5">
        <f>'E. Alkali basalt FC 10kbar'!L145</f>
        <v>1.2355160000000001</v>
      </c>
      <c r="G467" s="6">
        <f>'E. Alkali basalt FC 10kbar'!N145</f>
        <v>77.453581999999997</v>
      </c>
      <c r="H467" s="7">
        <f t="shared" si="81"/>
        <v>22.546418000000003</v>
      </c>
      <c r="I467" s="8">
        <f>'E. Alkali basalt FC 10kbar'!R145</f>
        <v>44.164448999999998</v>
      </c>
      <c r="J467" s="9">
        <f>'E. Alkali basalt FC 10kbar'!S145</f>
        <v>4.5533520000000003</v>
      </c>
      <c r="K467" s="9">
        <f>'E. Alkali basalt FC 10kbar'!T145</f>
        <v>13.011919000000001</v>
      </c>
      <c r="L467" s="9">
        <f>'E. Alkali basalt FC 10kbar'!U145</f>
        <v>3.0677780000000001</v>
      </c>
      <c r="M467" s="9">
        <f>'E. Alkali basalt FC 10kbar'!V145</f>
        <v>10.02206</v>
      </c>
      <c r="N467" s="9">
        <f>'E. Alkali basalt FC 10kbar'!W145</f>
        <v>0.21946399999999999</v>
      </c>
      <c r="O467" s="9">
        <f>'E. Alkali basalt FC 10kbar'!X145</f>
        <v>6.8901279999999998</v>
      </c>
      <c r="P467" s="9">
        <f>'E. Alkali basalt FC 10kbar'!Y145</f>
        <v>11.494838</v>
      </c>
      <c r="Q467" s="9">
        <f>'E. Alkali basalt FC 10kbar'!Z145</f>
        <v>3.2840449999999999</v>
      </c>
      <c r="R467" s="9">
        <f>'E. Alkali basalt FC 10kbar'!AA145</f>
        <v>0.99404400000000004</v>
      </c>
      <c r="S467" s="9">
        <f>'E. Alkali basalt FC 10kbar'!AB145</f>
        <v>1.110231</v>
      </c>
      <c r="T467" s="9">
        <f>'E. Alkali basalt FC 10kbar'!AC145</f>
        <v>1.187689</v>
      </c>
      <c r="U467" s="10"/>
      <c r="V467" s="5">
        <f>'E. Alkali basalt FC 10kbar'!AH145</f>
        <v>0.38433099999999998</v>
      </c>
      <c r="W467" s="5"/>
      <c r="X467" s="5"/>
      <c r="Y467" s="5"/>
      <c r="Z467" s="5"/>
      <c r="AA467" s="5"/>
      <c r="AB467" s="5">
        <f>'E. Alkali basalt FC 10kbar'!AI145</f>
        <v>0</v>
      </c>
      <c r="AC467" s="5">
        <f>'E. Alkali basalt FC 10kbar'!AJ145</f>
        <v>0</v>
      </c>
      <c r="AD467" s="10"/>
      <c r="AE467" s="5">
        <f>'E. Alkali basalt FC 10kbar'!AK145</f>
        <v>22.162088000000001</v>
      </c>
      <c r="AF467" s="5"/>
      <c r="AG467" s="5"/>
      <c r="AH467" s="5"/>
      <c r="AI467" s="5"/>
      <c r="AJ467" s="5"/>
      <c r="AK467" s="5">
        <f>'E. Alkali basalt FC 10kbar'!AL145</f>
        <v>0</v>
      </c>
      <c r="AL467" s="5">
        <f>'E. Alkali basalt FC 10kbar'!AM145</f>
        <v>0</v>
      </c>
      <c r="AM467" s="10"/>
      <c r="AN467" s="5">
        <f t="shared" si="82"/>
        <v>22.546419</v>
      </c>
      <c r="AO467" s="5"/>
      <c r="AP467" s="5"/>
      <c r="AQ467" s="5"/>
      <c r="AR467" s="5"/>
      <c r="AS467" s="5"/>
      <c r="AT467" s="5">
        <f t="shared" si="83"/>
        <v>0</v>
      </c>
      <c r="AU467" s="5">
        <f t="shared" si="84"/>
        <v>0</v>
      </c>
      <c r="AV467" s="10">
        <f t="shared" si="85"/>
        <v>77.453581999999997</v>
      </c>
      <c r="AW467" s="48">
        <f t="shared" si="86"/>
        <v>100.000001</v>
      </c>
    </row>
    <row r="468" spans="1:49" x14ac:dyDescent="0.3">
      <c r="A468" s="37" t="s">
        <v>1449</v>
      </c>
      <c r="B468" s="2">
        <f>'E. Alkali basalt FC 10kbar'!A146</f>
        <v>140</v>
      </c>
      <c r="C468" s="2">
        <f>'E. Alkali basalt FC 10kbar'!C146</f>
        <v>1260</v>
      </c>
      <c r="D468" s="2">
        <f>'E. Alkali basalt FC 10kbar'!D146</f>
        <v>10000</v>
      </c>
      <c r="E468" s="5">
        <f>'B. LLD classification'!EA512</f>
        <v>2.9482590020375579</v>
      </c>
      <c r="F468" s="5">
        <f>'E. Alkali basalt FC 10kbar'!L146</f>
        <v>1.2383390000000001</v>
      </c>
      <c r="G468" s="6">
        <f>'E. Alkali basalt FC 10kbar'!N146</f>
        <v>77.074597999999995</v>
      </c>
      <c r="H468" s="7">
        <f t="shared" si="81"/>
        <v>22.925402000000005</v>
      </c>
      <c r="I468" s="8">
        <f>'E. Alkali basalt FC 10kbar'!R146</f>
        <v>44.149937999999999</v>
      </c>
      <c r="J468" s="9">
        <f>'E. Alkali basalt FC 10kbar'!S146</f>
        <v>4.5637699999999999</v>
      </c>
      <c r="K468" s="9">
        <f>'E. Alkali basalt FC 10kbar'!T146</f>
        <v>13.039033999999999</v>
      </c>
      <c r="L468" s="9">
        <f>'E. Alkali basalt FC 10kbar'!U146</f>
        <v>3.0671729999999999</v>
      </c>
      <c r="M468" s="9">
        <f>'E. Alkali basalt FC 10kbar'!V146</f>
        <v>10.048135</v>
      </c>
      <c r="N468" s="9">
        <f>'E. Alkali basalt FC 10kbar'!W146</f>
        <v>0.22054299999999999</v>
      </c>
      <c r="O468" s="9">
        <f>'E. Alkali basalt FC 10kbar'!X146</f>
        <v>6.8544470000000004</v>
      </c>
      <c r="P468" s="9">
        <f>'E. Alkali basalt FC 10kbar'!Y146</f>
        <v>11.451283</v>
      </c>
      <c r="Q468" s="9">
        <f>'E. Alkali basalt FC 10kbar'!Z146</f>
        <v>3.2975249999999998</v>
      </c>
      <c r="R468" s="9">
        <f>'E. Alkali basalt FC 10kbar'!AA146</f>
        <v>0.99893200000000004</v>
      </c>
      <c r="S468" s="9">
        <f>'E. Alkali basalt FC 10kbar'!AB146</f>
        <v>1.115691</v>
      </c>
      <c r="T468" s="9">
        <f>'E. Alkali basalt FC 10kbar'!AC146</f>
        <v>1.1935290000000001</v>
      </c>
      <c r="U468" s="10"/>
      <c r="V468" s="5">
        <f>'E. Alkali basalt FC 10kbar'!AH146</f>
        <v>0.38120700000000002</v>
      </c>
      <c r="W468" s="5"/>
      <c r="X468" s="5"/>
      <c r="Y468" s="5"/>
      <c r="Z468" s="5"/>
      <c r="AA468" s="5"/>
      <c r="AB468" s="5">
        <f>'E. Alkali basalt FC 10kbar'!AI146</f>
        <v>0</v>
      </c>
      <c r="AC468" s="5">
        <f>'E. Alkali basalt FC 10kbar'!AJ146</f>
        <v>0</v>
      </c>
      <c r="AD468" s="10"/>
      <c r="AE468" s="5">
        <f>'E. Alkali basalt FC 10kbar'!AK146</f>
        <v>22.544194999999998</v>
      </c>
      <c r="AF468" s="5"/>
      <c r="AG468" s="5"/>
      <c r="AH468" s="5"/>
      <c r="AI468" s="5"/>
      <c r="AJ468" s="5"/>
      <c r="AK468" s="5">
        <f>'E. Alkali basalt FC 10kbar'!AL146</f>
        <v>0</v>
      </c>
      <c r="AL468" s="5">
        <f>'E. Alkali basalt FC 10kbar'!AM146</f>
        <v>0</v>
      </c>
      <c r="AM468" s="10"/>
      <c r="AN468" s="5">
        <f t="shared" si="82"/>
        <v>22.925401999999998</v>
      </c>
      <c r="AO468" s="5"/>
      <c r="AP468" s="5"/>
      <c r="AQ468" s="5"/>
      <c r="AR468" s="5"/>
      <c r="AS468" s="5"/>
      <c r="AT468" s="5">
        <f t="shared" si="83"/>
        <v>0</v>
      </c>
      <c r="AU468" s="5">
        <f t="shared" si="84"/>
        <v>0</v>
      </c>
      <c r="AV468" s="10">
        <f t="shared" si="85"/>
        <v>77.074597999999995</v>
      </c>
      <c r="AW468" s="48">
        <f t="shared" si="86"/>
        <v>100</v>
      </c>
    </row>
    <row r="469" spans="1:49" x14ac:dyDescent="0.3">
      <c r="A469" s="37" t="s">
        <v>1449</v>
      </c>
      <c r="B469" s="2">
        <f>'E. Alkali basalt FC 10kbar'!A147</f>
        <v>141</v>
      </c>
      <c r="C469" s="2">
        <f>'E. Alkali basalt FC 10kbar'!C147</f>
        <v>1259</v>
      </c>
      <c r="D469" s="2">
        <f>'E. Alkali basalt FC 10kbar'!D147</f>
        <v>10000</v>
      </c>
      <c r="E469" s="5">
        <f>'B. LLD classification'!EA513</f>
        <v>2.9484460075082231</v>
      </c>
      <c r="F469" s="5">
        <f>'E. Alkali basalt FC 10kbar'!L147</f>
        <v>1.241179</v>
      </c>
      <c r="G469" s="6">
        <f>'E. Alkali basalt FC 10kbar'!N147</f>
        <v>76.698687000000007</v>
      </c>
      <c r="H469" s="7">
        <f t="shared" si="81"/>
        <v>23.301312999999993</v>
      </c>
      <c r="I469" s="8">
        <f>'E. Alkali basalt FC 10kbar'!R147</f>
        <v>44.135742999999998</v>
      </c>
      <c r="J469" s="9">
        <f>'E. Alkali basalt FC 10kbar'!S147</f>
        <v>4.5740020000000001</v>
      </c>
      <c r="K469" s="9">
        <f>'E. Alkali basalt FC 10kbar'!T147</f>
        <v>13.065963</v>
      </c>
      <c r="L469" s="9">
        <f>'E. Alkali basalt FC 10kbar'!U147</f>
        <v>3.066535</v>
      </c>
      <c r="M469" s="9">
        <f>'E. Alkali basalt FC 10kbar'!V147</f>
        <v>10.074173999999999</v>
      </c>
      <c r="N469" s="9">
        <f>'E. Alkali basalt FC 10kbar'!W147</f>
        <v>0.22162399999999999</v>
      </c>
      <c r="O469" s="9">
        <f>'E. Alkali basalt FC 10kbar'!X147</f>
        <v>6.8188909999999998</v>
      </c>
      <c r="P469" s="9">
        <f>'E. Alkali basalt FC 10kbar'!Y147</f>
        <v>11.407691</v>
      </c>
      <c r="Q469" s="9">
        <f>'E. Alkali basalt FC 10kbar'!Z147</f>
        <v>3.3110119999999998</v>
      </c>
      <c r="R469" s="9">
        <f>'E. Alkali basalt FC 10kbar'!AA147</f>
        <v>1.0038279999999999</v>
      </c>
      <c r="S469" s="9">
        <f>'E. Alkali basalt FC 10kbar'!AB147</f>
        <v>1.121159</v>
      </c>
      <c r="T469" s="9">
        <f>'E. Alkali basalt FC 10kbar'!AC147</f>
        <v>1.199379</v>
      </c>
      <c r="U469" s="10"/>
      <c r="V469" s="5">
        <f>'E. Alkali basalt FC 10kbar'!AH147</f>
        <v>0.378135</v>
      </c>
      <c r="W469" s="5"/>
      <c r="X469" s="5"/>
      <c r="Y469" s="5"/>
      <c r="Z469" s="5"/>
      <c r="AA469" s="5"/>
      <c r="AB469" s="5">
        <f>'E. Alkali basalt FC 10kbar'!AI147</f>
        <v>0</v>
      </c>
      <c r="AC469" s="5">
        <f>'E. Alkali basalt FC 10kbar'!AJ147</f>
        <v>0</v>
      </c>
      <c r="AD469" s="10"/>
      <c r="AE469" s="5">
        <f>'E. Alkali basalt FC 10kbar'!AK147</f>
        <v>22.923178</v>
      </c>
      <c r="AF469" s="5"/>
      <c r="AG469" s="5"/>
      <c r="AH469" s="5"/>
      <c r="AI469" s="5"/>
      <c r="AJ469" s="5"/>
      <c r="AK469" s="5">
        <f>'E. Alkali basalt FC 10kbar'!AL147</f>
        <v>0</v>
      </c>
      <c r="AL469" s="5">
        <f>'E. Alkali basalt FC 10kbar'!AM147</f>
        <v>0</v>
      </c>
      <c r="AM469" s="10"/>
      <c r="AN469" s="5">
        <f t="shared" si="82"/>
        <v>23.301313</v>
      </c>
      <c r="AO469" s="5"/>
      <c r="AP469" s="5"/>
      <c r="AQ469" s="5"/>
      <c r="AR469" s="5"/>
      <c r="AS469" s="5"/>
      <c r="AT469" s="5">
        <f t="shared" si="83"/>
        <v>0</v>
      </c>
      <c r="AU469" s="5">
        <f t="shared" si="84"/>
        <v>0</v>
      </c>
      <c r="AV469" s="10">
        <f t="shared" si="85"/>
        <v>76.698687000000007</v>
      </c>
      <c r="AW469" s="48">
        <f t="shared" si="86"/>
        <v>100</v>
      </c>
    </row>
    <row r="470" spans="1:49" x14ac:dyDescent="0.3">
      <c r="A470" s="37" t="s">
        <v>1449</v>
      </c>
      <c r="B470" s="2">
        <f>'E. Alkali basalt FC 10kbar'!A148</f>
        <v>142</v>
      </c>
      <c r="C470" s="2">
        <f>'E. Alkali basalt FC 10kbar'!C148</f>
        <v>1258</v>
      </c>
      <c r="D470" s="2">
        <f>'E. Alkali basalt FC 10kbar'!D148</f>
        <v>10000</v>
      </c>
      <c r="E470" s="5">
        <f>'B. LLD classification'!EA514</f>
        <v>2.9486280799070768</v>
      </c>
      <c r="F470" s="5">
        <f>'E. Alkali basalt FC 10kbar'!L148</f>
        <v>1.2440359999999999</v>
      </c>
      <c r="G470" s="6">
        <f>'E. Alkali basalt FC 10kbar'!N148</f>
        <v>76.325795999999997</v>
      </c>
      <c r="H470" s="7">
        <f t="shared" si="81"/>
        <v>23.674204000000003</v>
      </c>
      <c r="I470" s="8">
        <f>'E. Alkali basalt FC 10kbar'!R148</f>
        <v>44.121870999999999</v>
      </c>
      <c r="J470" s="9">
        <f>'E. Alkali basalt FC 10kbar'!S148</f>
        <v>4.5840459999999998</v>
      </c>
      <c r="K470" s="9">
        <f>'E. Alkali basalt FC 10kbar'!T148</f>
        <v>13.092703999999999</v>
      </c>
      <c r="L470" s="9">
        <f>'E. Alkali basalt FC 10kbar'!U148</f>
        <v>3.0658629999999998</v>
      </c>
      <c r="M470" s="9">
        <f>'E. Alkali basalt FC 10kbar'!V148</f>
        <v>10.100178</v>
      </c>
      <c r="N470" s="9">
        <f>'E. Alkali basalt FC 10kbar'!W148</f>
        <v>0.22270699999999999</v>
      </c>
      <c r="O470" s="9">
        <f>'E. Alkali basalt FC 10kbar'!X148</f>
        <v>6.7834580000000004</v>
      </c>
      <c r="P470" s="9">
        <f>'E. Alkali basalt FC 10kbar'!Y148</f>
        <v>11.364058</v>
      </c>
      <c r="Q470" s="9">
        <f>'E. Alkali basalt FC 10kbar'!Z148</f>
        <v>3.3245079999999998</v>
      </c>
      <c r="R470" s="9">
        <f>'E. Alkali basalt FC 10kbar'!AA148</f>
        <v>1.008732</v>
      </c>
      <c r="S470" s="9">
        <f>'E. Alkali basalt FC 10kbar'!AB148</f>
        <v>1.126636</v>
      </c>
      <c r="T470" s="9">
        <f>'E. Alkali basalt FC 10kbar'!AC148</f>
        <v>1.2052389999999999</v>
      </c>
      <c r="U470" s="10"/>
      <c r="V470" s="5">
        <f>'E. Alkali basalt FC 10kbar'!AH148</f>
        <v>0.37511499999999998</v>
      </c>
      <c r="W470" s="5"/>
      <c r="X470" s="5"/>
      <c r="Y470" s="5"/>
      <c r="Z470" s="5"/>
      <c r="AA470" s="5"/>
      <c r="AB470" s="5">
        <f>'E. Alkali basalt FC 10kbar'!AI148</f>
        <v>0</v>
      </c>
      <c r="AC470" s="5">
        <f>'E. Alkali basalt FC 10kbar'!AJ148</f>
        <v>0</v>
      </c>
      <c r="AD470" s="10"/>
      <c r="AE470" s="5">
        <f>'E. Alkali basalt FC 10kbar'!AK148</f>
        <v>23.299088999999999</v>
      </c>
      <c r="AF470" s="5"/>
      <c r="AG470" s="5"/>
      <c r="AH470" s="5"/>
      <c r="AI470" s="5"/>
      <c r="AJ470" s="5"/>
      <c r="AK470" s="5">
        <f>'E. Alkali basalt FC 10kbar'!AL148</f>
        <v>0</v>
      </c>
      <c r="AL470" s="5">
        <f>'E. Alkali basalt FC 10kbar'!AM148</f>
        <v>0</v>
      </c>
      <c r="AM470" s="10"/>
      <c r="AN470" s="5">
        <f t="shared" si="82"/>
        <v>23.674204</v>
      </c>
      <c r="AO470" s="5"/>
      <c r="AP470" s="5"/>
      <c r="AQ470" s="5"/>
      <c r="AR470" s="5"/>
      <c r="AS470" s="5"/>
      <c r="AT470" s="5">
        <f t="shared" si="83"/>
        <v>0</v>
      </c>
      <c r="AU470" s="5">
        <f t="shared" si="84"/>
        <v>0</v>
      </c>
      <c r="AV470" s="10">
        <f t="shared" si="85"/>
        <v>76.325795999999997</v>
      </c>
      <c r="AW470" s="48">
        <f t="shared" si="86"/>
        <v>100</v>
      </c>
    </row>
    <row r="471" spans="1:49" x14ac:dyDescent="0.3">
      <c r="A471" s="37" t="s">
        <v>1449</v>
      </c>
      <c r="B471" s="2">
        <f>'E. Alkali basalt FC 10kbar'!A149</f>
        <v>143</v>
      </c>
      <c r="C471" s="2">
        <f>'E. Alkali basalt FC 10kbar'!C149</f>
        <v>1257</v>
      </c>
      <c r="D471" s="2">
        <f>'E. Alkali basalt FC 10kbar'!D149</f>
        <v>10000</v>
      </c>
      <c r="E471" s="5">
        <f>'B. LLD classification'!EA515</f>
        <v>2.9488052575735146</v>
      </c>
      <c r="F471" s="5">
        <f>'E. Alkali basalt FC 10kbar'!L149</f>
        <v>1.2469110000000001</v>
      </c>
      <c r="G471" s="6">
        <f>'E. Alkali basalt FC 10kbar'!N149</f>
        <v>75.955873999999994</v>
      </c>
      <c r="H471" s="7">
        <f t="shared" si="81"/>
        <v>24.044126000000006</v>
      </c>
      <c r="I471" s="8">
        <f>'E. Alkali basalt FC 10kbar'!R149</f>
        <v>44.108327000000003</v>
      </c>
      <c r="J471" s="9">
        <f>'E. Alkali basalt FC 10kbar'!S149</f>
        <v>4.593896</v>
      </c>
      <c r="K471" s="9">
        <f>'E. Alkali basalt FC 10kbar'!T149</f>
        <v>13.119256</v>
      </c>
      <c r="L471" s="9">
        <f>'E. Alkali basalt FC 10kbar'!U149</f>
        <v>3.065156</v>
      </c>
      <c r="M471" s="9">
        <f>'E. Alkali basalt FC 10kbar'!V149</f>
        <v>10.126151</v>
      </c>
      <c r="N471" s="9">
        <f>'E. Alkali basalt FC 10kbar'!W149</f>
        <v>0.22379199999999999</v>
      </c>
      <c r="O471" s="9">
        <f>'E. Alkali basalt FC 10kbar'!X149</f>
        <v>6.7481479999999996</v>
      </c>
      <c r="P471" s="9">
        <f>'E. Alkali basalt FC 10kbar'!Y149</f>
        <v>11.320383</v>
      </c>
      <c r="Q471" s="9">
        <f>'E. Alkali basalt FC 10kbar'!Z149</f>
        <v>3.3380139999999998</v>
      </c>
      <c r="R471" s="9">
        <f>'E. Alkali basalt FC 10kbar'!AA149</f>
        <v>1.0136449999999999</v>
      </c>
      <c r="S471" s="9">
        <f>'E. Alkali basalt FC 10kbar'!AB149</f>
        <v>1.132123</v>
      </c>
      <c r="T471" s="9">
        <f>'E. Alkali basalt FC 10kbar'!AC149</f>
        <v>1.2111080000000001</v>
      </c>
      <c r="U471" s="10"/>
      <c r="V471" s="5">
        <f>'E. Alkali basalt FC 10kbar'!AH149</f>
        <v>0.37214700000000001</v>
      </c>
      <c r="W471" s="5"/>
      <c r="X471" s="5"/>
      <c r="Y471" s="5"/>
      <c r="Z471" s="5"/>
      <c r="AA471" s="5"/>
      <c r="AB471" s="5">
        <f>'E. Alkali basalt FC 10kbar'!AI149</f>
        <v>0</v>
      </c>
      <c r="AC471" s="5">
        <f>'E. Alkali basalt FC 10kbar'!AJ149</f>
        <v>0</v>
      </c>
      <c r="AD471" s="10"/>
      <c r="AE471" s="5">
        <f>'E. Alkali basalt FC 10kbar'!AK149</f>
        <v>23.671980000000001</v>
      </c>
      <c r="AF471" s="5"/>
      <c r="AG471" s="5"/>
      <c r="AH471" s="5"/>
      <c r="AI471" s="5"/>
      <c r="AJ471" s="5"/>
      <c r="AK471" s="5">
        <f>'E. Alkali basalt FC 10kbar'!AL149</f>
        <v>0</v>
      </c>
      <c r="AL471" s="5">
        <f>'E. Alkali basalt FC 10kbar'!AM149</f>
        <v>0</v>
      </c>
      <c r="AM471" s="10"/>
      <c r="AN471" s="5">
        <f t="shared" si="82"/>
        <v>24.044127000000003</v>
      </c>
      <c r="AO471" s="5"/>
      <c r="AP471" s="5"/>
      <c r="AQ471" s="5"/>
      <c r="AR471" s="5"/>
      <c r="AS471" s="5"/>
      <c r="AT471" s="5">
        <f t="shared" si="83"/>
        <v>0</v>
      </c>
      <c r="AU471" s="5">
        <f t="shared" si="84"/>
        <v>0</v>
      </c>
      <c r="AV471" s="10">
        <f t="shared" si="85"/>
        <v>75.955873999999994</v>
      </c>
      <c r="AW471" s="48">
        <f t="shared" si="86"/>
        <v>100.000001</v>
      </c>
    </row>
    <row r="472" spans="1:49" x14ac:dyDescent="0.3">
      <c r="A472" s="37" t="s">
        <v>1449</v>
      </c>
      <c r="B472" s="2">
        <f>'E. Alkali basalt FC 10kbar'!A150</f>
        <v>144</v>
      </c>
      <c r="C472" s="2">
        <f>'E. Alkali basalt FC 10kbar'!C150</f>
        <v>1256</v>
      </c>
      <c r="D472" s="2">
        <f>'E. Alkali basalt FC 10kbar'!D150</f>
        <v>10000</v>
      </c>
      <c r="E472" s="5">
        <f>'B. LLD classification'!EA516</f>
        <v>2.9489772136696226</v>
      </c>
      <c r="F472" s="5">
        <f>'E. Alkali basalt FC 10kbar'!L150</f>
        <v>1.249803</v>
      </c>
      <c r="G472" s="6">
        <f>'E. Alkali basalt FC 10kbar'!N150</f>
        <v>75.58887</v>
      </c>
      <c r="H472" s="7">
        <f t="shared" si="81"/>
        <v>24.41113</v>
      </c>
      <c r="I472" s="8">
        <f>'E. Alkali basalt FC 10kbar'!R150</f>
        <v>44.095115999999997</v>
      </c>
      <c r="J472" s="9">
        <f>'E. Alkali basalt FC 10kbar'!S150</f>
        <v>4.603548</v>
      </c>
      <c r="K472" s="9">
        <f>'E. Alkali basalt FC 10kbar'!T150</f>
        <v>13.145618000000001</v>
      </c>
      <c r="L472" s="9">
        <f>'E. Alkali basalt FC 10kbar'!U150</f>
        <v>3.0644149999999999</v>
      </c>
      <c r="M472" s="9">
        <f>'E. Alkali basalt FC 10kbar'!V150</f>
        <v>10.152093000000001</v>
      </c>
      <c r="N472" s="9">
        <f>'E. Alkali basalt FC 10kbar'!W150</f>
        <v>0.22487799999999999</v>
      </c>
      <c r="O472" s="9">
        <f>'E. Alkali basalt FC 10kbar'!X150</f>
        <v>6.7129630000000002</v>
      </c>
      <c r="P472" s="9">
        <f>'E. Alkali basalt FC 10kbar'!Y150</f>
        <v>11.276662</v>
      </c>
      <c r="Q472" s="9">
        <f>'E. Alkali basalt FC 10kbar'!Z150</f>
        <v>3.351531</v>
      </c>
      <c r="R472" s="9">
        <f>'E. Alkali basalt FC 10kbar'!AA150</f>
        <v>1.018567</v>
      </c>
      <c r="S472" s="9">
        <f>'E. Alkali basalt FC 10kbar'!AB150</f>
        <v>1.1376200000000001</v>
      </c>
      <c r="T472" s="9">
        <f>'E. Alkali basalt FC 10kbar'!AC150</f>
        <v>1.2169890000000001</v>
      </c>
      <c r="U472" s="10"/>
      <c r="V472" s="5">
        <f>'E. Alkali basalt FC 10kbar'!AH150</f>
        <v>0.36922899999999997</v>
      </c>
      <c r="W472" s="5"/>
      <c r="X472" s="5"/>
      <c r="Y472" s="5"/>
      <c r="Z472" s="5"/>
      <c r="AA472" s="5"/>
      <c r="AB472" s="5">
        <f>'E. Alkali basalt FC 10kbar'!AI150</f>
        <v>0</v>
      </c>
      <c r="AC472" s="5">
        <f>'E. Alkali basalt FC 10kbar'!AJ150</f>
        <v>0</v>
      </c>
      <c r="AD472" s="10"/>
      <c r="AE472" s="5">
        <f>'E. Alkali basalt FC 10kbar'!AK150</f>
        <v>24.041900999999999</v>
      </c>
      <c r="AF472" s="5"/>
      <c r="AG472" s="5"/>
      <c r="AH472" s="5"/>
      <c r="AI472" s="5"/>
      <c r="AJ472" s="5"/>
      <c r="AK472" s="5">
        <f>'E. Alkali basalt FC 10kbar'!AL150</f>
        <v>0</v>
      </c>
      <c r="AL472" s="5">
        <f>'E. Alkali basalt FC 10kbar'!AM150</f>
        <v>0</v>
      </c>
      <c r="AM472" s="10"/>
      <c r="AN472" s="5">
        <f t="shared" si="82"/>
        <v>24.41113</v>
      </c>
      <c r="AO472" s="5"/>
      <c r="AP472" s="5"/>
      <c r="AQ472" s="5"/>
      <c r="AR472" s="5"/>
      <c r="AS472" s="5"/>
      <c r="AT472" s="5">
        <f t="shared" si="83"/>
        <v>0</v>
      </c>
      <c r="AU472" s="5">
        <f t="shared" si="84"/>
        <v>0</v>
      </c>
      <c r="AV472" s="10">
        <f t="shared" si="85"/>
        <v>75.58887</v>
      </c>
      <c r="AW472" s="48">
        <f t="shared" si="86"/>
        <v>100</v>
      </c>
    </row>
    <row r="473" spans="1:49" x14ac:dyDescent="0.3">
      <c r="A473" s="37" t="s">
        <v>1449</v>
      </c>
      <c r="B473" s="2">
        <f>'E. Alkali basalt FC 10kbar'!A151</f>
        <v>145</v>
      </c>
      <c r="C473" s="2">
        <f>'E. Alkali basalt FC 10kbar'!C151</f>
        <v>1255</v>
      </c>
      <c r="D473" s="2">
        <f>'E. Alkali basalt FC 10kbar'!D151</f>
        <v>10000</v>
      </c>
      <c r="E473" s="5">
        <f>'B. LLD classification'!EA517</f>
        <v>2.9491441059345056</v>
      </c>
      <c r="F473" s="5">
        <f>'E. Alkali basalt FC 10kbar'!L151</f>
        <v>1.2527140000000001</v>
      </c>
      <c r="G473" s="6">
        <f>'E. Alkali basalt FC 10kbar'!N151</f>
        <v>75.224732000000003</v>
      </c>
      <c r="H473" s="7">
        <f t="shared" si="81"/>
        <v>24.775267999999997</v>
      </c>
      <c r="I473" s="8">
        <f>'E. Alkali basalt FC 10kbar'!R151</f>
        <v>44.082245</v>
      </c>
      <c r="J473" s="9">
        <f>'E. Alkali basalt FC 10kbar'!S151</f>
        <v>4.612997</v>
      </c>
      <c r="K473" s="9">
        <f>'E. Alkali basalt FC 10kbar'!T151</f>
        <v>13.171787999999999</v>
      </c>
      <c r="L473" s="9">
        <f>'E. Alkali basalt FC 10kbar'!U151</f>
        <v>3.0636389999999998</v>
      </c>
      <c r="M473" s="9">
        <f>'E. Alkali basalt FC 10kbar'!V151</f>
        <v>10.178006999999999</v>
      </c>
      <c r="N473" s="9">
        <f>'E. Alkali basalt FC 10kbar'!W151</f>
        <v>0.225967</v>
      </c>
      <c r="O473" s="9">
        <f>'E. Alkali basalt FC 10kbar'!X151</f>
        <v>6.6779029999999997</v>
      </c>
      <c r="P473" s="9">
        <f>'E. Alkali basalt FC 10kbar'!Y151</f>
        <v>11.232893000000001</v>
      </c>
      <c r="Q473" s="9">
        <f>'E. Alkali basalt FC 10kbar'!Z151</f>
        <v>3.3650579999999999</v>
      </c>
      <c r="R473" s="9">
        <f>'E. Alkali basalt FC 10kbar'!AA151</f>
        <v>1.0234970000000001</v>
      </c>
      <c r="S473" s="9">
        <f>'E. Alkali basalt FC 10kbar'!AB151</f>
        <v>1.143127</v>
      </c>
      <c r="T473" s="9">
        <f>'E. Alkali basalt FC 10kbar'!AC151</f>
        <v>1.22288</v>
      </c>
      <c r="U473" s="10"/>
      <c r="V473" s="5">
        <f>'E. Alkali basalt FC 10kbar'!AH151</f>
        <v>0.36636299999999999</v>
      </c>
      <c r="W473" s="5"/>
      <c r="X473" s="5"/>
      <c r="Y473" s="5"/>
      <c r="Z473" s="5"/>
      <c r="AA473" s="5"/>
      <c r="AB473" s="5">
        <f>'E. Alkali basalt FC 10kbar'!AI151</f>
        <v>0</v>
      </c>
      <c r="AC473" s="5">
        <f>'E. Alkali basalt FC 10kbar'!AJ151</f>
        <v>0</v>
      </c>
      <c r="AD473" s="10"/>
      <c r="AE473" s="5">
        <f>'E. Alkali basalt FC 10kbar'!AK151</f>
        <v>24.408905000000001</v>
      </c>
      <c r="AF473" s="5"/>
      <c r="AG473" s="5"/>
      <c r="AH473" s="5"/>
      <c r="AI473" s="5"/>
      <c r="AJ473" s="5"/>
      <c r="AK473" s="5">
        <f>'E. Alkali basalt FC 10kbar'!AL151</f>
        <v>0</v>
      </c>
      <c r="AL473" s="5">
        <f>'E. Alkali basalt FC 10kbar'!AM151</f>
        <v>0</v>
      </c>
      <c r="AM473" s="10"/>
      <c r="AN473" s="5">
        <f t="shared" si="82"/>
        <v>24.775268000000001</v>
      </c>
      <c r="AO473" s="5"/>
      <c r="AP473" s="5"/>
      <c r="AQ473" s="5"/>
      <c r="AR473" s="5"/>
      <c r="AS473" s="5"/>
      <c r="AT473" s="5">
        <f t="shared" si="83"/>
        <v>0</v>
      </c>
      <c r="AU473" s="5">
        <f t="shared" si="84"/>
        <v>0</v>
      </c>
      <c r="AV473" s="10">
        <f t="shared" si="85"/>
        <v>75.224732000000003</v>
      </c>
      <c r="AW473" s="48">
        <f t="shared" si="86"/>
        <v>100</v>
      </c>
    </row>
    <row r="474" spans="1:49" x14ac:dyDescent="0.3">
      <c r="A474" s="37" t="s">
        <v>1449</v>
      </c>
      <c r="B474" s="2">
        <f>'E. Alkali basalt FC 10kbar'!A152</f>
        <v>146</v>
      </c>
      <c r="C474" s="2">
        <f>'E. Alkali basalt FC 10kbar'!C152</f>
        <v>1254</v>
      </c>
      <c r="D474" s="2">
        <f>'E. Alkali basalt FC 10kbar'!D152</f>
        <v>10000</v>
      </c>
      <c r="E474" s="5">
        <f>'B. LLD classification'!EA518</f>
        <v>2.949305744420069</v>
      </c>
      <c r="F474" s="5">
        <f>'E. Alkali basalt FC 10kbar'!L152</f>
        <v>1.255644</v>
      </c>
      <c r="G474" s="6">
        <f>'E. Alkali basalt FC 10kbar'!N152</f>
        <v>74.863411999999997</v>
      </c>
      <c r="H474" s="7">
        <f t="shared" si="81"/>
        <v>25.136588000000003</v>
      </c>
      <c r="I474" s="8">
        <f>'E. Alkali basalt FC 10kbar'!R152</f>
        <v>44.069719999999997</v>
      </c>
      <c r="J474" s="9">
        <f>'E. Alkali basalt FC 10kbar'!S152</f>
        <v>4.6222390000000004</v>
      </c>
      <c r="K474" s="9">
        <f>'E. Alkali basalt FC 10kbar'!T152</f>
        <v>13.197763999999999</v>
      </c>
      <c r="L474" s="9">
        <f>'E. Alkali basalt FC 10kbar'!U152</f>
        <v>3.0628280000000001</v>
      </c>
      <c r="M474" s="9">
        <f>'E. Alkali basalt FC 10kbar'!V152</f>
        <v>10.203894</v>
      </c>
      <c r="N474" s="9">
        <f>'E. Alkali basalt FC 10kbar'!W152</f>
        <v>0.22705800000000001</v>
      </c>
      <c r="O474" s="9">
        <f>'E. Alkali basalt FC 10kbar'!X152</f>
        <v>6.6429669999999996</v>
      </c>
      <c r="P474" s="9">
        <f>'E. Alkali basalt FC 10kbar'!Y152</f>
        <v>11.189071999999999</v>
      </c>
      <c r="Q474" s="9">
        <f>'E. Alkali basalt FC 10kbar'!Z152</f>
        <v>3.3785959999999999</v>
      </c>
      <c r="R474" s="9">
        <f>'E. Alkali basalt FC 10kbar'!AA152</f>
        <v>1.028437</v>
      </c>
      <c r="S474" s="9">
        <f>'E. Alkali basalt FC 10kbar'!AB152</f>
        <v>1.148644</v>
      </c>
      <c r="T474" s="9">
        <f>'E. Alkali basalt FC 10kbar'!AC152</f>
        <v>1.228782</v>
      </c>
      <c r="U474" s="10"/>
      <c r="V474" s="5">
        <f>'E. Alkali basalt FC 10kbar'!AH152</f>
        <v>0.36354700000000001</v>
      </c>
      <c r="W474" s="5"/>
      <c r="X474" s="5"/>
      <c r="Y474" s="5"/>
      <c r="Z474" s="5"/>
      <c r="AA474" s="5"/>
      <c r="AB474" s="5">
        <f>'E. Alkali basalt FC 10kbar'!AI152</f>
        <v>0</v>
      </c>
      <c r="AC474" s="5">
        <f>'E. Alkali basalt FC 10kbar'!AJ152</f>
        <v>0</v>
      </c>
      <c r="AD474" s="10"/>
      <c r="AE474" s="5">
        <f>'E. Alkali basalt FC 10kbar'!AK152</f>
        <v>24.773040999999999</v>
      </c>
      <c r="AF474" s="5"/>
      <c r="AG474" s="5"/>
      <c r="AH474" s="5"/>
      <c r="AI474" s="5"/>
      <c r="AJ474" s="5"/>
      <c r="AK474" s="5">
        <f>'E. Alkali basalt FC 10kbar'!AL152</f>
        <v>0</v>
      </c>
      <c r="AL474" s="5">
        <f>'E. Alkali basalt FC 10kbar'!AM152</f>
        <v>0</v>
      </c>
      <c r="AM474" s="10"/>
      <c r="AN474" s="5">
        <f t="shared" si="82"/>
        <v>25.136588</v>
      </c>
      <c r="AO474" s="5"/>
      <c r="AP474" s="5"/>
      <c r="AQ474" s="5"/>
      <c r="AR474" s="5"/>
      <c r="AS474" s="5"/>
      <c r="AT474" s="5">
        <f t="shared" si="83"/>
        <v>0</v>
      </c>
      <c r="AU474" s="5">
        <f t="shared" si="84"/>
        <v>0</v>
      </c>
      <c r="AV474" s="10">
        <f t="shared" si="85"/>
        <v>74.863411999999997</v>
      </c>
      <c r="AW474" s="48">
        <f t="shared" si="86"/>
        <v>100</v>
      </c>
    </row>
    <row r="475" spans="1:49" x14ac:dyDescent="0.3">
      <c r="A475" s="37" t="s">
        <v>1449</v>
      </c>
      <c r="B475" s="2">
        <f>'E. Alkali basalt FC 10kbar'!A153</f>
        <v>147</v>
      </c>
      <c r="C475" s="2">
        <f>'E. Alkali basalt FC 10kbar'!C153</f>
        <v>1253</v>
      </c>
      <c r="D475" s="2">
        <f>'E. Alkali basalt FC 10kbar'!D153</f>
        <v>10000</v>
      </c>
      <c r="E475" s="5">
        <f>'B. LLD classification'!EA519</f>
        <v>2.9494620360810249</v>
      </c>
      <c r="F475" s="5">
        <f>'E. Alkali basalt FC 10kbar'!L153</f>
        <v>1.2585930000000001</v>
      </c>
      <c r="G475" s="6">
        <f>'E. Alkali basalt FC 10kbar'!N153</f>
        <v>74.504857000000001</v>
      </c>
      <c r="H475" s="7">
        <f t="shared" si="81"/>
        <v>25.495142999999999</v>
      </c>
      <c r="I475" s="8">
        <f>'E. Alkali basalt FC 10kbar'!R153</f>
        <v>44.057547</v>
      </c>
      <c r="J475" s="9">
        <f>'E. Alkali basalt FC 10kbar'!S153</f>
        <v>4.6312680000000004</v>
      </c>
      <c r="K475" s="9">
        <f>'E. Alkali basalt FC 10kbar'!T153</f>
        <v>13.223545</v>
      </c>
      <c r="L475" s="9">
        <f>'E. Alkali basalt FC 10kbar'!U153</f>
        <v>3.0619809999999998</v>
      </c>
      <c r="M475" s="9">
        <f>'E. Alkali basalt FC 10kbar'!V153</f>
        <v>10.229756999999999</v>
      </c>
      <c r="N475" s="9">
        <f>'E. Alkali basalt FC 10kbar'!W153</f>
        <v>0.22814999999999999</v>
      </c>
      <c r="O475" s="9">
        <f>'E. Alkali basalt FC 10kbar'!X153</f>
        <v>6.6081560000000001</v>
      </c>
      <c r="P475" s="9">
        <f>'E. Alkali basalt FC 10kbar'!Y153</f>
        <v>11.145194999999999</v>
      </c>
      <c r="Q475" s="9">
        <f>'E. Alkali basalt FC 10kbar'!Z153</f>
        <v>3.392147</v>
      </c>
      <c r="R475" s="9">
        <f>'E. Alkali basalt FC 10kbar'!AA153</f>
        <v>1.0333859999999999</v>
      </c>
      <c r="S475" s="9">
        <f>'E. Alkali basalt FC 10kbar'!AB153</f>
        <v>1.154172</v>
      </c>
      <c r="T475" s="9">
        <f>'E. Alkali basalt FC 10kbar'!AC153</f>
        <v>1.2346950000000001</v>
      </c>
      <c r="U475" s="10"/>
      <c r="V475" s="5">
        <f>'E. Alkali basalt FC 10kbar'!AH153</f>
        <v>0.36078100000000002</v>
      </c>
      <c r="W475" s="5"/>
      <c r="X475" s="5"/>
      <c r="Y475" s="5"/>
      <c r="Z475" s="5"/>
      <c r="AA475" s="5"/>
      <c r="AB475" s="5">
        <f>'E. Alkali basalt FC 10kbar'!AI153</f>
        <v>0</v>
      </c>
      <c r="AC475" s="5">
        <f>'E. Alkali basalt FC 10kbar'!AJ153</f>
        <v>0</v>
      </c>
      <c r="AD475" s="10"/>
      <c r="AE475" s="5">
        <f>'E. Alkali basalt FC 10kbar'!AK153</f>
        <v>25.134360999999998</v>
      </c>
      <c r="AF475" s="5"/>
      <c r="AG475" s="5"/>
      <c r="AH475" s="5"/>
      <c r="AI475" s="5"/>
      <c r="AJ475" s="5"/>
      <c r="AK475" s="5">
        <f>'E. Alkali basalt FC 10kbar'!AL153</f>
        <v>0</v>
      </c>
      <c r="AL475" s="5">
        <f>'E. Alkali basalt FC 10kbar'!AM153</f>
        <v>0</v>
      </c>
      <c r="AM475" s="10"/>
      <c r="AN475" s="5">
        <f t="shared" si="82"/>
        <v>25.495141999999998</v>
      </c>
      <c r="AO475" s="5"/>
      <c r="AP475" s="5"/>
      <c r="AQ475" s="5"/>
      <c r="AR475" s="5"/>
      <c r="AS475" s="5"/>
      <c r="AT475" s="5">
        <f t="shared" si="83"/>
        <v>0</v>
      </c>
      <c r="AU475" s="5">
        <f t="shared" si="84"/>
        <v>0</v>
      </c>
      <c r="AV475" s="10">
        <f t="shared" si="85"/>
        <v>74.504857000000001</v>
      </c>
      <c r="AW475" s="48">
        <f t="shared" si="86"/>
        <v>99.999999000000003</v>
      </c>
    </row>
    <row r="476" spans="1:49" x14ac:dyDescent="0.3">
      <c r="A476" s="37" t="s">
        <v>1449</v>
      </c>
      <c r="B476" s="2">
        <f>'E. Alkali basalt FC 10kbar'!A154</f>
        <v>148</v>
      </c>
      <c r="C476" s="2">
        <f>'E. Alkali basalt FC 10kbar'!C154</f>
        <v>1252</v>
      </c>
      <c r="D476" s="2">
        <f>'E. Alkali basalt FC 10kbar'!D154</f>
        <v>10000</v>
      </c>
      <c r="E476" s="5">
        <f>'B. LLD classification'!EA520</f>
        <v>2.9496128180180547</v>
      </c>
      <c r="F476" s="5">
        <f>'E. Alkali basalt FC 10kbar'!L154</f>
        <v>1.2615609999999999</v>
      </c>
      <c r="G476" s="6">
        <f>'E. Alkali basalt FC 10kbar'!N154</f>
        <v>74.149017999999998</v>
      </c>
      <c r="H476" s="7">
        <f t="shared" si="81"/>
        <v>25.850982000000002</v>
      </c>
      <c r="I476" s="8">
        <f>'E. Alkali basalt FC 10kbar'!R154</f>
        <v>44.045734000000003</v>
      </c>
      <c r="J476" s="9">
        <f>'E. Alkali basalt FC 10kbar'!S154</f>
        <v>4.6400790000000001</v>
      </c>
      <c r="K476" s="9">
        <f>'E. Alkali basalt FC 10kbar'!T154</f>
        <v>13.249127</v>
      </c>
      <c r="L476" s="9">
        <f>'E. Alkali basalt FC 10kbar'!U154</f>
        <v>3.0610970000000002</v>
      </c>
      <c r="M476" s="9">
        <f>'E. Alkali basalt FC 10kbar'!V154</f>
        <v>10.255599</v>
      </c>
      <c r="N476" s="9">
        <f>'E. Alkali basalt FC 10kbar'!W154</f>
        <v>0.229245</v>
      </c>
      <c r="O476" s="9">
        <f>'E. Alkali basalt FC 10kbar'!X154</f>
        <v>6.5734700000000004</v>
      </c>
      <c r="P476" s="9">
        <f>'E. Alkali basalt FC 10kbar'!Y154</f>
        <v>11.10126</v>
      </c>
      <c r="Q476" s="9">
        <f>'E. Alkali basalt FC 10kbar'!Z154</f>
        <v>3.4057119999999999</v>
      </c>
      <c r="R476" s="9">
        <f>'E. Alkali basalt FC 10kbar'!AA154</f>
        <v>1.038346</v>
      </c>
      <c r="S476" s="9">
        <f>'E. Alkali basalt FC 10kbar'!AB154</f>
        <v>1.1597109999999999</v>
      </c>
      <c r="T476" s="9">
        <f>'E. Alkali basalt FC 10kbar'!AC154</f>
        <v>1.240621</v>
      </c>
      <c r="U476" s="10"/>
      <c r="V476" s="5">
        <f>'E. Alkali basalt FC 10kbar'!AH154</f>
        <v>0.358066</v>
      </c>
      <c r="W476" s="5"/>
      <c r="X476" s="5"/>
      <c r="Y476" s="5"/>
      <c r="Z476" s="5"/>
      <c r="AA476" s="5"/>
      <c r="AB476" s="5">
        <f>'E. Alkali basalt FC 10kbar'!AI154</f>
        <v>0</v>
      </c>
      <c r="AC476" s="5">
        <f>'E. Alkali basalt FC 10kbar'!AJ154</f>
        <v>0</v>
      </c>
      <c r="AD476" s="10"/>
      <c r="AE476" s="5">
        <f>'E. Alkali basalt FC 10kbar'!AK154</f>
        <v>25.492916000000001</v>
      </c>
      <c r="AF476" s="5"/>
      <c r="AG476" s="5"/>
      <c r="AH476" s="5"/>
      <c r="AI476" s="5"/>
      <c r="AJ476" s="5"/>
      <c r="AK476" s="5">
        <f>'E. Alkali basalt FC 10kbar'!AL154</f>
        <v>0</v>
      </c>
      <c r="AL476" s="5">
        <f>'E. Alkali basalt FC 10kbar'!AM154</f>
        <v>0</v>
      </c>
      <c r="AM476" s="10"/>
      <c r="AN476" s="5">
        <f t="shared" si="82"/>
        <v>25.850982000000002</v>
      </c>
      <c r="AO476" s="5"/>
      <c r="AP476" s="5"/>
      <c r="AQ476" s="5"/>
      <c r="AR476" s="5"/>
      <c r="AS476" s="5"/>
      <c r="AT476" s="5">
        <f t="shared" si="83"/>
        <v>0</v>
      </c>
      <c r="AU476" s="5">
        <f t="shared" si="84"/>
        <v>0</v>
      </c>
      <c r="AV476" s="10">
        <f t="shared" si="85"/>
        <v>74.149017999999998</v>
      </c>
      <c r="AW476" s="48">
        <f t="shared" si="86"/>
        <v>100</v>
      </c>
    </row>
    <row r="477" spans="1:49" x14ac:dyDescent="0.3">
      <c r="A477" s="37" t="s">
        <v>1449</v>
      </c>
      <c r="B477" s="2">
        <f>'E. Alkali basalt FC 10kbar'!A155</f>
        <v>149</v>
      </c>
      <c r="C477" s="2">
        <f>'E. Alkali basalt FC 10kbar'!C155</f>
        <v>1251</v>
      </c>
      <c r="D477" s="2">
        <f>'E. Alkali basalt FC 10kbar'!D155</f>
        <v>10000</v>
      </c>
      <c r="E477" s="5">
        <f>'B. LLD classification'!EA521</f>
        <v>2.9497581089127021</v>
      </c>
      <c r="F477" s="5">
        <f>'E. Alkali basalt FC 10kbar'!L155</f>
        <v>1.2645500000000001</v>
      </c>
      <c r="G477" s="6">
        <f>'E. Alkali basalt FC 10kbar'!N155</f>
        <v>73.795844000000002</v>
      </c>
      <c r="H477" s="7">
        <f t="shared" si="81"/>
        <v>26.204155999999998</v>
      </c>
      <c r="I477" s="8">
        <f>'E. Alkali basalt FC 10kbar'!R155</f>
        <v>44.034289000000001</v>
      </c>
      <c r="J477" s="9">
        <f>'E. Alkali basalt FC 10kbar'!S155</f>
        <v>4.6486640000000001</v>
      </c>
      <c r="K477" s="9">
        <f>'E. Alkali basalt FC 10kbar'!T155</f>
        <v>13.274509</v>
      </c>
      <c r="L477" s="9">
        <f>'E. Alkali basalt FC 10kbar'!U155</f>
        <v>3.0601769999999999</v>
      </c>
      <c r="M477" s="9">
        <f>'E. Alkali basalt FC 10kbar'!V155</f>
        <v>10.281421</v>
      </c>
      <c r="N477" s="9">
        <f>'E. Alkali basalt FC 10kbar'!W155</f>
        <v>0.23034199999999999</v>
      </c>
      <c r="O477" s="9">
        <f>'E. Alkali basalt FC 10kbar'!X155</f>
        <v>6.5389099999999996</v>
      </c>
      <c r="P477" s="9">
        <f>'E. Alkali basalt FC 10kbar'!Y155</f>
        <v>11.057263000000001</v>
      </c>
      <c r="Q477" s="9">
        <f>'E. Alkali basalt FC 10kbar'!Z155</f>
        <v>3.4192900000000002</v>
      </c>
      <c r="R477" s="9">
        <f>'E. Alkali basalt FC 10kbar'!AA155</f>
        <v>1.043315</v>
      </c>
      <c r="S477" s="9">
        <f>'E. Alkali basalt FC 10kbar'!AB155</f>
        <v>1.1652610000000001</v>
      </c>
      <c r="T477" s="9">
        <f>'E. Alkali basalt FC 10kbar'!AC155</f>
        <v>1.2465580000000001</v>
      </c>
      <c r="U477" s="10"/>
      <c r="V477" s="5">
        <f>'E. Alkali basalt FC 10kbar'!AH155</f>
        <v>0.35540100000000002</v>
      </c>
      <c r="W477" s="5"/>
      <c r="X477" s="5"/>
      <c r="Y477" s="5"/>
      <c r="Z477" s="5"/>
      <c r="AA477" s="5"/>
      <c r="AB477" s="5">
        <f>'E. Alkali basalt FC 10kbar'!AI155</f>
        <v>0</v>
      </c>
      <c r="AC477" s="5">
        <f>'E. Alkali basalt FC 10kbar'!AJ155</f>
        <v>0</v>
      </c>
      <c r="AD477" s="10"/>
      <c r="AE477" s="5">
        <f>'E. Alkali basalt FC 10kbar'!AK155</f>
        <v>25.848755000000001</v>
      </c>
      <c r="AF477" s="5"/>
      <c r="AG477" s="5"/>
      <c r="AH477" s="5"/>
      <c r="AI477" s="5"/>
      <c r="AJ477" s="5"/>
      <c r="AK477" s="5">
        <f>'E. Alkali basalt FC 10kbar'!AL155</f>
        <v>0</v>
      </c>
      <c r="AL477" s="5">
        <f>'E. Alkali basalt FC 10kbar'!AM155</f>
        <v>0</v>
      </c>
      <c r="AM477" s="10"/>
      <c r="AN477" s="5">
        <f t="shared" si="82"/>
        <v>26.204156000000001</v>
      </c>
      <c r="AO477" s="5"/>
      <c r="AP477" s="5"/>
      <c r="AQ477" s="5"/>
      <c r="AR477" s="5"/>
      <c r="AS477" s="5"/>
      <c r="AT477" s="5">
        <f t="shared" si="83"/>
        <v>0</v>
      </c>
      <c r="AU477" s="5">
        <f t="shared" si="84"/>
        <v>0</v>
      </c>
      <c r="AV477" s="10">
        <f t="shared" si="85"/>
        <v>73.795844000000002</v>
      </c>
      <c r="AW477" s="48">
        <f t="shared" si="86"/>
        <v>100</v>
      </c>
    </row>
    <row r="478" spans="1:49" x14ac:dyDescent="0.3">
      <c r="A478" s="37" t="s">
        <v>1449</v>
      </c>
      <c r="B478" s="2">
        <f>'E. Alkali basalt FC 10kbar'!A156</f>
        <v>150</v>
      </c>
      <c r="C478" s="2">
        <f>'E. Alkali basalt FC 10kbar'!C156</f>
        <v>1250</v>
      </c>
      <c r="D478" s="2">
        <f>'E. Alkali basalt FC 10kbar'!D156</f>
        <v>10000</v>
      </c>
      <c r="E478" s="5">
        <f>'B. LLD classification'!EA522</f>
        <v>2.9499539040909077</v>
      </c>
      <c r="F478" s="5">
        <f>'E. Alkali basalt FC 10kbar'!L156</f>
        <v>1.268886</v>
      </c>
      <c r="G478" s="6">
        <f>'E. Alkali basalt FC 10kbar'!N156</f>
        <v>73.418243000000004</v>
      </c>
      <c r="H478" s="7">
        <f t="shared" si="81"/>
        <v>26.581756999999996</v>
      </c>
      <c r="I478" s="8">
        <f>'E. Alkali basalt FC 10kbar'!R156</f>
        <v>44.031114000000002</v>
      </c>
      <c r="J478" s="9">
        <f>'E. Alkali basalt FC 10kbar'!S156</f>
        <v>4.6582059999999998</v>
      </c>
      <c r="K478" s="9">
        <f>'E. Alkali basalt FC 10kbar'!T156</f>
        <v>13.303146999999999</v>
      </c>
      <c r="L478" s="9">
        <f>'E. Alkali basalt FC 10kbar'!U156</f>
        <v>3.0597599999999998</v>
      </c>
      <c r="M478" s="9">
        <f>'E. Alkali basalt FC 10kbar'!V156</f>
        <v>10.310146</v>
      </c>
      <c r="N478" s="9">
        <f>'E. Alkali basalt FC 10kbar'!W156</f>
        <v>0.23152700000000001</v>
      </c>
      <c r="O478" s="9">
        <f>'E. Alkali basalt FC 10kbar'!X156</f>
        <v>6.5044000000000004</v>
      </c>
      <c r="P478" s="9">
        <f>'E. Alkali basalt FC 10kbar'!Y156</f>
        <v>11.003382</v>
      </c>
      <c r="Q478" s="9">
        <f>'E. Alkali basalt FC 10kbar'!Z156</f>
        <v>3.4340459999999999</v>
      </c>
      <c r="R478" s="9">
        <f>'E. Alkali basalt FC 10kbar'!AA156</f>
        <v>1.048681</v>
      </c>
      <c r="S478" s="9">
        <f>'E. Alkali basalt FC 10kbar'!AB156</f>
        <v>1.162622</v>
      </c>
      <c r="T478" s="9">
        <f>'E. Alkali basalt FC 10kbar'!AC156</f>
        <v>1.252969</v>
      </c>
      <c r="U478" s="10"/>
      <c r="V478" s="5">
        <f>'E. Alkali basalt FC 10kbar'!AH156</f>
        <v>0.36598000000000003</v>
      </c>
      <c r="W478" s="5"/>
      <c r="X478" s="5"/>
      <c r="Y478" s="5"/>
      <c r="Z478" s="5"/>
      <c r="AA478" s="5"/>
      <c r="AB478" s="5">
        <f>'E. Alkali basalt FC 10kbar'!AI156</f>
        <v>0</v>
      </c>
      <c r="AC478" s="5">
        <f>'E. Alkali basalt FC 10kbar'!AJ156</f>
        <v>1.3849E-2</v>
      </c>
      <c r="AD478" s="10"/>
      <c r="AE478" s="5">
        <f>'E. Alkali basalt FC 10kbar'!AK156</f>
        <v>26.201927000000001</v>
      </c>
      <c r="AF478" s="5"/>
      <c r="AG478" s="5"/>
      <c r="AH478" s="5"/>
      <c r="AI478" s="5"/>
      <c r="AJ478" s="5"/>
      <c r="AK478" s="5">
        <f>'E. Alkali basalt FC 10kbar'!AL156</f>
        <v>0</v>
      </c>
      <c r="AL478" s="5">
        <f>'E. Alkali basalt FC 10kbar'!AM156</f>
        <v>0</v>
      </c>
      <c r="AM478" s="10"/>
      <c r="AN478" s="5">
        <f t="shared" si="82"/>
        <v>26.567907000000002</v>
      </c>
      <c r="AO478" s="5"/>
      <c r="AP478" s="5"/>
      <c r="AQ478" s="5"/>
      <c r="AR478" s="5"/>
      <c r="AS478" s="5"/>
      <c r="AT478" s="5">
        <f t="shared" si="83"/>
        <v>0</v>
      </c>
      <c r="AU478" s="5">
        <f t="shared" si="84"/>
        <v>1.3849E-2</v>
      </c>
      <c r="AV478" s="10">
        <f t="shared" si="85"/>
        <v>73.418243000000004</v>
      </c>
      <c r="AW478" s="48">
        <f t="shared" si="86"/>
        <v>99.999999000000003</v>
      </c>
    </row>
    <row r="479" spans="1:49" x14ac:dyDescent="0.3">
      <c r="A479" s="37" t="s">
        <v>1449</v>
      </c>
      <c r="B479" s="2">
        <f>'E. Alkali basalt FC 10kbar'!A157</f>
        <v>151</v>
      </c>
      <c r="C479" s="2">
        <f>'E. Alkali basalt FC 10kbar'!C157</f>
        <v>1249</v>
      </c>
      <c r="D479" s="2">
        <f>'E. Alkali basalt FC 10kbar'!D157</f>
        <v>10000</v>
      </c>
      <c r="E479" s="5">
        <f>'B. LLD classification'!EA523</f>
        <v>2.9501598922543248</v>
      </c>
      <c r="F479" s="5">
        <f>'E. Alkali basalt FC 10kbar'!L157</f>
        <v>1.2731429999999999</v>
      </c>
      <c r="G479" s="6">
        <f>'E. Alkali basalt FC 10kbar'!N157</f>
        <v>73.035686999999996</v>
      </c>
      <c r="H479" s="7">
        <f t="shared" si="81"/>
        <v>26.964313000000004</v>
      </c>
      <c r="I479" s="8">
        <f>'E. Alkali basalt FC 10kbar'!R157</f>
        <v>44.030664999999999</v>
      </c>
      <c r="J479" s="9">
        <f>'E. Alkali basalt FC 10kbar'!S157</f>
        <v>4.6678420000000003</v>
      </c>
      <c r="K479" s="9">
        <f>'E. Alkali basalt FC 10kbar'!T157</f>
        <v>13.332592999999999</v>
      </c>
      <c r="L479" s="9">
        <f>'E. Alkali basalt FC 10kbar'!U157</f>
        <v>3.0594610000000002</v>
      </c>
      <c r="M479" s="9">
        <f>'E. Alkali basalt FC 10kbar'!V157</f>
        <v>10.339727</v>
      </c>
      <c r="N479" s="9">
        <f>'E. Alkali basalt FC 10kbar'!W157</f>
        <v>0.23274</v>
      </c>
      <c r="O479" s="9">
        <f>'E. Alkali basalt FC 10kbar'!X157</f>
        <v>6.469983</v>
      </c>
      <c r="P479" s="9">
        <f>'E. Alkali basalt FC 10kbar'!Y157</f>
        <v>10.946529</v>
      </c>
      <c r="Q479" s="9">
        <f>'E. Alkali basalt FC 10kbar'!Z157</f>
        <v>3.4491649999999998</v>
      </c>
      <c r="R479" s="9">
        <f>'E. Alkali basalt FC 10kbar'!AA157</f>
        <v>1.0541739999999999</v>
      </c>
      <c r="S479" s="9">
        <f>'E. Alkali basalt FC 10kbar'!AB157</f>
        <v>1.157589</v>
      </c>
      <c r="T479" s="9">
        <f>'E. Alkali basalt FC 10kbar'!AC157</f>
        <v>1.2595320000000001</v>
      </c>
      <c r="U479" s="10"/>
      <c r="V479" s="5">
        <f>'E. Alkali basalt FC 10kbar'!AH157</f>
        <v>0.367033</v>
      </c>
      <c r="W479" s="5"/>
      <c r="X479" s="5"/>
      <c r="Y479" s="5"/>
      <c r="Z479" s="5"/>
      <c r="AA479" s="5"/>
      <c r="AB479" s="5">
        <f>'E. Alkali basalt FC 10kbar'!AI157</f>
        <v>0</v>
      </c>
      <c r="AC479" s="5">
        <f>'E. Alkali basalt FC 10kbar'!AJ157</f>
        <v>2.0853E-2</v>
      </c>
      <c r="AD479" s="10"/>
      <c r="AE479" s="5">
        <f>'E. Alkali basalt FC 10kbar'!AK157</f>
        <v>26.56568</v>
      </c>
      <c r="AF479" s="5"/>
      <c r="AG479" s="5"/>
      <c r="AH479" s="5"/>
      <c r="AI479" s="5"/>
      <c r="AJ479" s="5"/>
      <c r="AK479" s="5">
        <f>'E. Alkali basalt FC 10kbar'!AL157</f>
        <v>0</v>
      </c>
      <c r="AL479" s="5">
        <f>'E. Alkali basalt FC 10kbar'!AM157</f>
        <v>1.0747E-2</v>
      </c>
      <c r="AM479" s="10"/>
      <c r="AN479" s="5">
        <f t="shared" si="82"/>
        <v>26.932713</v>
      </c>
      <c r="AO479" s="5"/>
      <c r="AP479" s="5"/>
      <c r="AQ479" s="5"/>
      <c r="AR479" s="5"/>
      <c r="AS479" s="5"/>
      <c r="AT479" s="5">
        <f t="shared" si="83"/>
        <v>0</v>
      </c>
      <c r="AU479" s="5">
        <f t="shared" si="84"/>
        <v>3.1600000000000003E-2</v>
      </c>
      <c r="AV479" s="10">
        <f t="shared" si="85"/>
        <v>73.035686999999996</v>
      </c>
      <c r="AW479" s="48">
        <f t="shared" si="86"/>
        <v>100</v>
      </c>
    </row>
    <row r="480" spans="1:49" x14ac:dyDescent="0.3">
      <c r="A480" s="37" t="s">
        <v>1449</v>
      </c>
      <c r="B480" s="2">
        <f>'E. Alkali basalt FC 10kbar'!A158</f>
        <v>152</v>
      </c>
      <c r="C480" s="2">
        <f>'E. Alkali basalt FC 10kbar'!C158</f>
        <v>1248</v>
      </c>
      <c r="D480" s="2">
        <f>'E. Alkali basalt FC 10kbar'!D158</f>
        <v>10000</v>
      </c>
      <c r="E480" s="5">
        <f>'B. LLD classification'!EA524</f>
        <v>2.950359160299072</v>
      </c>
      <c r="F480" s="5">
        <f>'E. Alkali basalt FC 10kbar'!L158</f>
        <v>1.2771939999999999</v>
      </c>
      <c r="G480" s="6">
        <f>'E. Alkali basalt FC 10kbar'!N158</f>
        <v>72.656177</v>
      </c>
      <c r="H480" s="7">
        <f t="shared" si="81"/>
        <v>27.343823</v>
      </c>
      <c r="I480" s="8">
        <f>'E. Alkali basalt FC 10kbar'!R158</f>
        <v>44.030619000000002</v>
      </c>
      <c r="J480" s="9">
        <f>'E. Alkali basalt FC 10kbar'!S158</f>
        <v>4.6772119999999999</v>
      </c>
      <c r="K480" s="9">
        <f>'E. Alkali basalt FC 10kbar'!T158</f>
        <v>13.36182</v>
      </c>
      <c r="L480" s="9">
        <f>'E. Alkali basalt FC 10kbar'!U158</f>
        <v>3.0591179999999998</v>
      </c>
      <c r="M480" s="9">
        <f>'E. Alkali basalt FC 10kbar'!V158</f>
        <v>10.369301999999999</v>
      </c>
      <c r="N480" s="9">
        <f>'E. Alkali basalt FC 10kbar'!W158</f>
        <v>0.233955</v>
      </c>
      <c r="O480" s="9">
        <f>'E. Alkali basalt FC 10kbar'!X158</f>
        <v>6.4356809999999998</v>
      </c>
      <c r="P480" s="9">
        <f>'E. Alkali basalt FC 10kbar'!Y158</f>
        <v>10.889602</v>
      </c>
      <c r="Q480" s="9">
        <f>'E. Alkali basalt FC 10kbar'!Z158</f>
        <v>3.4643069999999998</v>
      </c>
      <c r="R480" s="9">
        <f>'E. Alkali basalt FC 10kbar'!AA158</f>
        <v>1.05968</v>
      </c>
      <c r="S480" s="9">
        <f>'E. Alkali basalt FC 10kbar'!AB158</f>
        <v>1.1525920000000001</v>
      </c>
      <c r="T480" s="9">
        <f>'E. Alkali basalt FC 10kbar'!AC158</f>
        <v>1.266111</v>
      </c>
      <c r="U480" s="10"/>
      <c r="V480" s="5">
        <f>'E. Alkali basalt FC 10kbar'!AH158</f>
        <v>0.36420400000000003</v>
      </c>
      <c r="W480" s="5"/>
      <c r="X480" s="5"/>
      <c r="Y480" s="5"/>
      <c r="Z480" s="5"/>
      <c r="AA480" s="5"/>
      <c r="AB480" s="5">
        <f>'E. Alkali basalt FC 10kbar'!AI158</f>
        <v>0</v>
      </c>
      <c r="AC480" s="5">
        <f>'E. Alkali basalt FC 10kbar'!AJ158</f>
        <v>2.0636999999999999E-2</v>
      </c>
      <c r="AD480" s="10"/>
      <c r="AE480" s="5">
        <f>'E. Alkali basalt FC 10kbar'!AK158</f>
        <v>26.930482999999999</v>
      </c>
      <c r="AF480" s="5"/>
      <c r="AG480" s="5"/>
      <c r="AH480" s="5"/>
      <c r="AI480" s="5"/>
      <c r="AJ480" s="5"/>
      <c r="AK480" s="5">
        <f>'E. Alkali basalt FC 10kbar'!AL158</f>
        <v>0</v>
      </c>
      <c r="AL480" s="5">
        <f>'E. Alkali basalt FC 10kbar'!AM158</f>
        <v>2.8497999999999999E-2</v>
      </c>
      <c r="AM480" s="10"/>
      <c r="AN480" s="5">
        <f t="shared" si="82"/>
        <v>27.294687</v>
      </c>
      <c r="AO480" s="5"/>
      <c r="AP480" s="5"/>
      <c r="AQ480" s="5"/>
      <c r="AR480" s="5"/>
      <c r="AS480" s="5"/>
      <c r="AT480" s="5">
        <f t="shared" si="83"/>
        <v>0</v>
      </c>
      <c r="AU480" s="5">
        <f t="shared" si="84"/>
        <v>4.9134999999999998E-2</v>
      </c>
      <c r="AV480" s="10">
        <f t="shared" si="85"/>
        <v>72.656177</v>
      </c>
      <c r="AW480" s="48">
        <f t="shared" si="86"/>
        <v>99.999999000000003</v>
      </c>
    </row>
    <row r="481" spans="1:49" x14ac:dyDescent="0.3">
      <c r="A481" s="37" t="s">
        <v>1449</v>
      </c>
      <c r="B481" s="2">
        <f>'E. Alkali basalt FC 10kbar'!A159</f>
        <v>153</v>
      </c>
      <c r="C481" s="2">
        <f>'E. Alkali basalt FC 10kbar'!C159</f>
        <v>1247</v>
      </c>
      <c r="D481" s="2">
        <f>'E. Alkali basalt FC 10kbar'!D159</f>
        <v>10000</v>
      </c>
      <c r="E481" s="5">
        <f>'B. LLD classification'!EA525</f>
        <v>2.9505516446282893</v>
      </c>
      <c r="F481" s="5">
        <f>'E. Alkali basalt FC 10kbar'!L159</f>
        <v>1.281269</v>
      </c>
      <c r="G481" s="6">
        <f>'E. Alkali basalt FC 10kbar'!N159</f>
        <v>72.279646999999997</v>
      </c>
      <c r="H481" s="7">
        <f t="shared" si="81"/>
        <v>27.720353000000003</v>
      </c>
      <c r="I481" s="8">
        <f>'E. Alkali basalt FC 10kbar'!R159</f>
        <v>44.030988000000001</v>
      </c>
      <c r="J481" s="9">
        <f>'E. Alkali basalt FC 10kbar'!S159</f>
        <v>4.6863060000000001</v>
      </c>
      <c r="K481" s="9">
        <f>'E. Alkali basalt FC 10kbar'!T159</f>
        <v>13.390826000000001</v>
      </c>
      <c r="L481" s="9">
        <f>'E. Alkali basalt FC 10kbar'!U159</f>
        <v>3.058732</v>
      </c>
      <c r="M481" s="9">
        <f>'E. Alkali basalt FC 10kbar'!V159</f>
        <v>10.398877000000001</v>
      </c>
      <c r="N481" s="9">
        <f>'E. Alkali basalt FC 10kbar'!W159</f>
        <v>0.23517399999999999</v>
      </c>
      <c r="O481" s="9">
        <f>'E. Alkali basalt FC 10kbar'!X159</f>
        <v>6.4014949999999997</v>
      </c>
      <c r="P481" s="9">
        <f>'E. Alkali basalt FC 10kbar'!Y159</f>
        <v>10.832594</v>
      </c>
      <c r="Q481" s="9">
        <f>'E. Alkali basalt FC 10kbar'!Z159</f>
        <v>3.479473</v>
      </c>
      <c r="R481" s="9">
        <f>'E. Alkali basalt FC 10kbar'!AA159</f>
        <v>1.0651999999999999</v>
      </c>
      <c r="S481" s="9">
        <f>'E. Alkali basalt FC 10kbar'!AB159</f>
        <v>1.1476280000000001</v>
      </c>
      <c r="T481" s="9">
        <f>'E. Alkali basalt FC 10kbar'!AC159</f>
        <v>1.272707</v>
      </c>
      <c r="U481" s="10"/>
      <c r="V481" s="5">
        <f>'E. Alkali basalt FC 10kbar'!AH159</f>
        <v>0.36143599999999998</v>
      </c>
      <c r="W481" s="5"/>
      <c r="X481" s="5"/>
      <c r="Y481" s="5"/>
      <c r="Z481" s="5"/>
      <c r="AA481" s="5"/>
      <c r="AB481" s="5">
        <f>'E. Alkali basalt FC 10kbar'!AI159</f>
        <v>0</v>
      </c>
      <c r="AC481" s="5">
        <f>'E. Alkali basalt FC 10kbar'!AJ159</f>
        <v>2.0426E-2</v>
      </c>
      <c r="AD481" s="10"/>
      <c r="AE481" s="5">
        <f>'E. Alkali basalt FC 10kbar'!AK159</f>
        <v>27.292458</v>
      </c>
      <c r="AF481" s="5"/>
      <c r="AG481" s="5"/>
      <c r="AH481" s="5"/>
      <c r="AI481" s="5"/>
      <c r="AJ481" s="5"/>
      <c r="AK481" s="5">
        <f>'E. Alkali basalt FC 10kbar'!AL159</f>
        <v>0</v>
      </c>
      <c r="AL481" s="5">
        <f>'E. Alkali basalt FC 10kbar'!AM159</f>
        <v>4.6032999999999998E-2</v>
      </c>
      <c r="AM481" s="10"/>
      <c r="AN481" s="5">
        <f t="shared" si="82"/>
        <v>27.653894000000001</v>
      </c>
      <c r="AO481" s="5"/>
      <c r="AP481" s="5"/>
      <c r="AQ481" s="5"/>
      <c r="AR481" s="5"/>
      <c r="AS481" s="5"/>
      <c r="AT481" s="5">
        <f t="shared" si="83"/>
        <v>0</v>
      </c>
      <c r="AU481" s="5">
        <f t="shared" si="84"/>
        <v>6.645899999999999E-2</v>
      </c>
      <c r="AV481" s="10">
        <f t="shared" si="85"/>
        <v>72.279646999999997</v>
      </c>
      <c r="AW481" s="48">
        <f t="shared" si="86"/>
        <v>100</v>
      </c>
    </row>
    <row r="482" spans="1:49" x14ac:dyDescent="0.3">
      <c r="A482" s="37" t="s">
        <v>1449</v>
      </c>
      <c r="B482" s="2">
        <f>'E. Alkali basalt FC 10kbar'!A160</f>
        <v>154</v>
      </c>
      <c r="C482" s="2">
        <f>'E. Alkali basalt FC 10kbar'!C160</f>
        <v>1246</v>
      </c>
      <c r="D482" s="2">
        <f>'E. Alkali basalt FC 10kbar'!D160</f>
        <v>10000</v>
      </c>
      <c r="E482" s="5">
        <f>'B. LLD classification'!EA526</f>
        <v>2.9507372003929189</v>
      </c>
      <c r="F482" s="5">
        <f>'E. Alkali basalt FC 10kbar'!L160</f>
        <v>1.285371</v>
      </c>
      <c r="G482" s="6">
        <f>'E. Alkali basalt FC 10kbar'!N160</f>
        <v>71.906030000000001</v>
      </c>
      <c r="H482" s="7">
        <f t="shared" si="81"/>
        <v>28.093969999999999</v>
      </c>
      <c r="I482" s="8">
        <f>'E. Alkali basalt FC 10kbar'!R160</f>
        <v>44.031787000000001</v>
      </c>
      <c r="J482" s="9">
        <f>'E. Alkali basalt FC 10kbar'!S160</f>
        <v>4.6951159999999996</v>
      </c>
      <c r="K482" s="9">
        <f>'E. Alkali basalt FC 10kbar'!T160</f>
        <v>13.419606</v>
      </c>
      <c r="L482" s="9">
        <f>'E. Alkali basalt FC 10kbar'!U160</f>
        <v>3.0583</v>
      </c>
      <c r="M482" s="9">
        <f>'E. Alkali basalt FC 10kbar'!V160</f>
        <v>10.428456000000001</v>
      </c>
      <c r="N482" s="9">
        <f>'E. Alkali basalt FC 10kbar'!W160</f>
        <v>0.236396</v>
      </c>
      <c r="O482" s="9">
        <f>'E. Alkali basalt FC 10kbar'!X160</f>
        <v>6.3674270000000002</v>
      </c>
      <c r="P482" s="9">
        <f>'E. Alkali basalt FC 10kbar'!Y160</f>
        <v>10.775497</v>
      </c>
      <c r="Q482" s="9">
        <f>'E. Alkali basalt FC 10kbar'!Z160</f>
        <v>3.4946630000000001</v>
      </c>
      <c r="R482" s="9">
        <f>'E. Alkali basalt FC 10kbar'!AA160</f>
        <v>1.070735</v>
      </c>
      <c r="S482" s="9">
        <f>'E. Alkali basalt FC 10kbar'!AB160</f>
        <v>1.1426970000000001</v>
      </c>
      <c r="T482" s="9">
        <f>'E. Alkali basalt FC 10kbar'!AC160</f>
        <v>1.27932</v>
      </c>
      <c r="U482" s="10"/>
      <c r="V482" s="5">
        <f>'E. Alkali basalt FC 10kbar'!AH160</f>
        <v>0.35872999999999999</v>
      </c>
      <c r="W482" s="5"/>
      <c r="X482" s="5"/>
      <c r="Y482" s="5"/>
      <c r="Z482" s="5"/>
      <c r="AA482" s="5"/>
      <c r="AB482" s="5">
        <f>'E. Alkali basalt FC 10kbar'!AI160</f>
        <v>0</v>
      </c>
      <c r="AC482" s="5">
        <f>'E. Alkali basalt FC 10kbar'!AJ160</f>
        <v>2.0219000000000001E-2</v>
      </c>
      <c r="AD482" s="10"/>
      <c r="AE482" s="5">
        <f>'E. Alkali basalt FC 10kbar'!AK160</f>
        <v>27.651662999999999</v>
      </c>
      <c r="AF482" s="5"/>
      <c r="AG482" s="5"/>
      <c r="AH482" s="5"/>
      <c r="AI482" s="5"/>
      <c r="AJ482" s="5"/>
      <c r="AK482" s="5">
        <f>'E. Alkali basalt FC 10kbar'!AL160</f>
        <v>0</v>
      </c>
      <c r="AL482" s="5">
        <f>'E. Alkali basalt FC 10kbar'!AM160</f>
        <v>6.3356999999999997E-2</v>
      </c>
      <c r="AM482" s="10"/>
      <c r="AN482" s="5">
        <f t="shared" si="82"/>
        <v>28.010393000000001</v>
      </c>
      <c r="AO482" s="5"/>
      <c r="AP482" s="5"/>
      <c r="AQ482" s="5"/>
      <c r="AR482" s="5"/>
      <c r="AS482" s="5"/>
      <c r="AT482" s="5">
        <f t="shared" si="83"/>
        <v>0</v>
      </c>
      <c r="AU482" s="5">
        <f t="shared" si="84"/>
        <v>8.3575999999999998E-2</v>
      </c>
      <c r="AV482" s="10">
        <f t="shared" si="85"/>
        <v>71.906030000000001</v>
      </c>
      <c r="AW482" s="48">
        <f t="shared" si="86"/>
        <v>99.999999000000003</v>
      </c>
    </row>
    <row r="483" spans="1:49" x14ac:dyDescent="0.3">
      <c r="A483" s="37" t="s">
        <v>1449</v>
      </c>
      <c r="B483" s="2">
        <f>'E. Alkali basalt FC 10kbar'!A161</f>
        <v>155</v>
      </c>
      <c r="C483" s="2">
        <f>'E. Alkali basalt FC 10kbar'!C161</f>
        <v>1245</v>
      </c>
      <c r="D483" s="2">
        <f>'E. Alkali basalt FC 10kbar'!D161</f>
        <v>10000</v>
      </c>
      <c r="E483" s="5">
        <f>'B. LLD classification'!EA527</f>
        <v>2.9509156528920508</v>
      </c>
      <c r="F483" s="5">
        <f>'E. Alkali basalt FC 10kbar'!L161</f>
        <v>1.289498</v>
      </c>
      <c r="G483" s="6">
        <f>'E. Alkali basalt FC 10kbar'!N161</f>
        <v>71.535258999999996</v>
      </c>
      <c r="H483" s="7">
        <f t="shared" si="81"/>
        <v>28.464741000000004</v>
      </c>
      <c r="I483" s="8">
        <f>'E. Alkali basalt FC 10kbar'!R161</f>
        <v>44.033028999999999</v>
      </c>
      <c r="J483" s="9">
        <f>'E. Alkali basalt FC 10kbar'!S161</f>
        <v>4.7036309999999997</v>
      </c>
      <c r="K483" s="9">
        <f>'E. Alkali basalt FC 10kbar'!T161</f>
        <v>13.448157</v>
      </c>
      <c r="L483" s="9">
        <f>'E. Alkali basalt FC 10kbar'!U161</f>
        <v>3.057823</v>
      </c>
      <c r="M483" s="9">
        <f>'E. Alkali basalt FC 10kbar'!V161</f>
        <v>10.458042000000001</v>
      </c>
      <c r="N483" s="9">
        <f>'E. Alkali basalt FC 10kbar'!W161</f>
        <v>0.237621</v>
      </c>
      <c r="O483" s="9">
        <f>'E. Alkali basalt FC 10kbar'!X161</f>
        <v>6.3334770000000002</v>
      </c>
      <c r="P483" s="9">
        <f>'E. Alkali basalt FC 10kbar'!Y161</f>
        <v>10.718304</v>
      </c>
      <c r="Q483" s="9">
        <f>'E. Alkali basalt FC 10kbar'!Z161</f>
        <v>3.509881</v>
      </c>
      <c r="R483" s="9">
        <f>'E. Alkali basalt FC 10kbar'!AA161</f>
        <v>1.0762849999999999</v>
      </c>
      <c r="S483" s="9">
        <f>'E. Alkali basalt FC 10kbar'!AB161</f>
        <v>1.137799</v>
      </c>
      <c r="T483" s="9">
        <f>'E. Alkali basalt FC 10kbar'!AC161</f>
        <v>1.2859499999999999</v>
      </c>
      <c r="U483" s="10"/>
      <c r="V483" s="5">
        <f>'E. Alkali basalt FC 10kbar'!AH161</f>
        <v>0.35608699999999999</v>
      </c>
      <c r="W483" s="5"/>
      <c r="X483" s="5"/>
      <c r="Y483" s="5"/>
      <c r="Z483" s="5"/>
      <c r="AA483" s="5"/>
      <c r="AB483" s="5">
        <f>'E. Alkali basalt FC 10kbar'!AI161</f>
        <v>0</v>
      </c>
      <c r="AC483" s="5">
        <f>'E. Alkali basalt FC 10kbar'!AJ161</f>
        <v>2.0017E-2</v>
      </c>
      <c r="AD483" s="10"/>
      <c r="AE483" s="5">
        <f>'E. Alkali basalt FC 10kbar'!AK161</f>
        <v>28.008163</v>
      </c>
      <c r="AF483" s="5"/>
      <c r="AG483" s="5"/>
      <c r="AH483" s="5"/>
      <c r="AI483" s="5"/>
      <c r="AJ483" s="5"/>
      <c r="AK483" s="5">
        <f>'E. Alkali basalt FC 10kbar'!AL161</f>
        <v>0</v>
      </c>
      <c r="AL483" s="5">
        <f>'E. Alkali basalt FC 10kbar'!AM161</f>
        <v>8.0474000000000004E-2</v>
      </c>
      <c r="AM483" s="10"/>
      <c r="AN483" s="5">
        <f t="shared" si="82"/>
        <v>28.364249999999998</v>
      </c>
      <c r="AO483" s="5"/>
      <c r="AP483" s="5"/>
      <c r="AQ483" s="5"/>
      <c r="AR483" s="5"/>
      <c r="AS483" s="5"/>
      <c r="AT483" s="5">
        <f t="shared" si="83"/>
        <v>0</v>
      </c>
      <c r="AU483" s="5">
        <f t="shared" si="84"/>
        <v>0.100491</v>
      </c>
      <c r="AV483" s="10">
        <f t="shared" si="85"/>
        <v>71.535258999999996</v>
      </c>
      <c r="AW483" s="48">
        <f t="shared" si="86"/>
        <v>100</v>
      </c>
    </row>
    <row r="484" spans="1:49" x14ac:dyDescent="0.3">
      <c r="A484" s="37" t="s">
        <v>1449</v>
      </c>
      <c r="B484" s="2">
        <f>'E. Alkali basalt FC 10kbar'!A162</f>
        <v>156</v>
      </c>
      <c r="C484" s="2">
        <f>'E. Alkali basalt FC 10kbar'!C162</f>
        <v>1244</v>
      </c>
      <c r="D484" s="2">
        <f>'E. Alkali basalt FC 10kbar'!D162</f>
        <v>10000</v>
      </c>
      <c r="E484" s="5">
        <f>'B. LLD classification'!EA528</f>
        <v>2.9510867115973656</v>
      </c>
      <c r="F484" s="5">
        <f>'E. Alkali basalt FC 10kbar'!L162</f>
        <v>1.2936540000000001</v>
      </c>
      <c r="G484" s="6">
        <f>'E. Alkali basalt FC 10kbar'!N162</f>
        <v>71.167265999999998</v>
      </c>
      <c r="H484" s="7">
        <f t="shared" si="81"/>
        <v>28.832734000000002</v>
      </c>
      <c r="I484" s="8">
        <f>'E. Alkali basalt FC 10kbar'!R162</f>
        <v>44.034731000000001</v>
      </c>
      <c r="J484" s="9">
        <f>'E. Alkali basalt FC 10kbar'!S162</f>
        <v>4.7118409999999997</v>
      </c>
      <c r="K484" s="9">
        <f>'E. Alkali basalt FC 10kbar'!T162</f>
        <v>13.476474</v>
      </c>
      <c r="L484" s="9">
        <f>'E. Alkali basalt FC 10kbar'!U162</f>
        <v>3.0573000000000001</v>
      </c>
      <c r="M484" s="9">
        <f>'E. Alkali basalt FC 10kbar'!V162</f>
        <v>10.487641</v>
      </c>
      <c r="N484" s="9">
        <f>'E. Alkali basalt FC 10kbar'!W162</f>
        <v>0.23885000000000001</v>
      </c>
      <c r="O484" s="9">
        <f>'E. Alkali basalt FC 10kbar'!X162</f>
        <v>6.2996470000000002</v>
      </c>
      <c r="P484" s="9">
        <f>'E. Alkali basalt FC 10kbar'!Y162</f>
        <v>10.661006</v>
      </c>
      <c r="Q484" s="9">
        <f>'E. Alkali basalt FC 10kbar'!Z162</f>
        <v>3.5251269999999999</v>
      </c>
      <c r="R484" s="9">
        <f>'E. Alkali basalt FC 10kbar'!AA162</f>
        <v>1.08185</v>
      </c>
      <c r="S484" s="9">
        <f>'E. Alkali basalt FC 10kbar'!AB162</f>
        <v>1.132933</v>
      </c>
      <c r="T484" s="9">
        <f>'E. Alkali basalt FC 10kbar'!AC162</f>
        <v>1.2926</v>
      </c>
      <c r="U484" s="10"/>
      <c r="V484" s="5">
        <f>'E. Alkali basalt FC 10kbar'!AH162</f>
        <v>0.35350700000000002</v>
      </c>
      <c r="W484" s="5"/>
      <c r="X484" s="5"/>
      <c r="Y484" s="5"/>
      <c r="Z484" s="5"/>
      <c r="AA484" s="5"/>
      <c r="AB484" s="5">
        <f>'E. Alkali basalt FC 10kbar'!AI162</f>
        <v>0</v>
      </c>
      <c r="AC484" s="5">
        <f>'E. Alkali basalt FC 10kbar'!AJ162</f>
        <v>1.9819E-2</v>
      </c>
      <c r="AD484" s="10"/>
      <c r="AE484" s="5">
        <f>'E. Alkali basalt FC 10kbar'!AK162</f>
        <v>28.362019</v>
      </c>
      <c r="AF484" s="5"/>
      <c r="AG484" s="5"/>
      <c r="AH484" s="5"/>
      <c r="AI484" s="5"/>
      <c r="AJ484" s="5"/>
      <c r="AK484" s="5">
        <f>'E. Alkali basalt FC 10kbar'!AL162</f>
        <v>0</v>
      </c>
      <c r="AL484" s="5">
        <f>'E. Alkali basalt FC 10kbar'!AM162</f>
        <v>9.7389000000000003E-2</v>
      </c>
      <c r="AM484" s="10"/>
      <c r="AN484" s="5">
        <f t="shared" si="82"/>
        <v>28.715526000000001</v>
      </c>
      <c r="AO484" s="5"/>
      <c r="AP484" s="5"/>
      <c r="AQ484" s="5"/>
      <c r="AR484" s="5"/>
      <c r="AS484" s="5"/>
      <c r="AT484" s="5">
        <f t="shared" si="83"/>
        <v>0</v>
      </c>
      <c r="AU484" s="5">
        <f t="shared" si="84"/>
        <v>0.11720800000000001</v>
      </c>
      <c r="AV484" s="10">
        <f t="shared" si="85"/>
        <v>71.167265999999998</v>
      </c>
      <c r="AW484" s="48">
        <f t="shared" si="86"/>
        <v>100</v>
      </c>
    </row>
    <row r="485" spans="1:49" x14ac:dyDescent="0.3">
      <c r="A485" s="37" t="s">
        <v>1449</v>
      </c>
      <c r="B485" s="2">
        <f>'E. Alkali basalt FC 10kbar'!A163</f>
        <v>157</v>
      </c>
      <c r="C485" s="2">
        <f>'E. Alkali basalt FC 10kbar'!C163</f>
        <v>1243</v>
      </c>
      <c r="D485" s="2">
        <f>'E. Alkali basalt FC 10kbar'!D163</f>
        <v>10000</v>
      </c>
      <c r="E485" s="5">
        <f>'B. LLD classification'!EA529</f>
        <v>2.9512502871539574</v>
      </c>
      <c r="F485" s="5">
        <f>'E. Alkali basalt FC 10kbar'!L163</f>
        <v>1.297838</v>
      </c>
      <c r="G485" s="6">
        <f>'E. Alkali basalt FC 10kbar'!N163</f>
        <v>70.801981999999995</v>
      </c>
      <c r="H485" s="7">
        <f t="shared" si="81"/>
        <v>29.198018000000005</v>
      </c>
      <c r="I485" s="8">
        <f>'E. Alkali basalt FC 10kbar'!R163</f>
        <v>44.036909999999999</v>
      </c>
      <c r="J485" s="9">
        <f>'E. Alkali basalt FC 10kbar'!S163</f>
        <v>4.719735</v>
      </c>
      <c r="K485" s="9">
        <f>'E. Alkali basalt FC 10kbar'!T163</f>
        <v>13.504552</v>
      </c>
      <c r="L485" s="9">
        <f>'E. Alkali basalt FC 10kbar'!U163</f>
        <v>3.0567299999999999</v>
      </c>
      <c r="M485" s="9">
        <f>'E. Alkali basalt FC 10kbar'!V163</f>
        <v>10.517258</v>
      </c>
      <c r="N485" s="9">
        <f>'E. Alkali basalt FC 10kbar'!W163</f>
        <v>0.24008199999999999</v>
      </c>
      <c r="O485" s="9">
        <f>'E. Alkali basalt FC 10kbar'!X163</f>
        <v>6.2659390000000004</v>
      </c>
      <c r="P485" s="9">
        <f>'E. Alkali basalt FC 10kbar'!Y163</f>
        <v>10.603593</v>
      </c>
      <c r="Q485" s="9">
        <f>'E. Alkali basalt FC 10kbar'!Z163</f>
        <v>3.540403</v>
      </c>
      <c r="R485" s="9">
        <f>'E. Alkali basalt FC 10kbar'!AA163</f>
        <v>1.087431</v>
      </c>
      <c r="S485" s="9">
        <f>'E. Alkali basalt FC 10kbar'!AB163</f>
        <v>1.128098</v>
      </c>
      <c r="T485" s="9">
        <f>'E. Alkali basalt FC 10kbar'!AC163</f>
        <v>1.299269</v>
      </c>
      <c r="U485" s="10"/>
      <c r="V485" s="5">
        <f>'E. Alkali basalt FC 10kbar'!AH163</f>
        <v>0.35099200000000003</v>
      </c>
      <c r="W485" s="5"/>
      <c r="X485" s="5"/>
      <c r="Y485" s="5"/>
      <c r="Z485" s="5"/>
      <c r="AA485" s="5"/>
      <c r="AB485" s="5">
        <f>'E. Alkali basalt FC 10kbar'!AI163</f>
        <v>0</v>
      </c>
      <c r="AC485" s="5">
        <f>'E. Alkali basalt FC 10kbar'!AJ163</f>
        <v>1.9626000000000001E-2</v>
      </c>
      <c r="AD485" s="10"/>
      <c r="AE485" s="5">
        <f>'E. Alkali basalt FC 10kbar'!AK163</f>
        <v>28.713293</v>
      </c>
      <c r="AF485" s="5"/>
      <c r="AG485" s="5"/>
      <c r="AH485" s="5"/>
      <c r="AI485" s="5"/>
      <c r="AJ485" s="5"/>
      <c r="AK485" s="5">
        <f>'E. Alkali basalt FC 10kbar'!AL163</f>
        <v>0</v>
      </c>
      <c r="AL485" s="5">
        <f>'E. Alkali basalt FC 10kbar'!AM163</f>
        <v>0.114107</v>
      </c>
      <c r="AM485" s="10"/>
      <c r="AN485" s="5">
        <f t="shared" si="82"/>
        <v>29.064285000000002</v>
      </c>
      <c r="AO485" s="5"/>
      <c r="AP485" s="5"/>
      <c r="AQ485" s="5"/>
      <c r="AR485" s="5"/>
      <c r="AS485" s="5"/>
      <c r="AT485" s="5">
        <f t="shared" si="83"/>
        <v>0</v>
      </c>
      <c r="AU485" s="5">
        <f t="shared" si="84"/>
        <v>0.13373299999999999</v>
      </c>
      <c r="AV485" s="10">
        <f t="shared" si="85"/>
        <v>70.801981999999995</v>
      </c>
      <c r="AW485" s="48">
        <f t="shared" si="86"/>
        <v>100</v>
      </c>
    </row>
    <row r="486" spans="1:49" x14ac:dyDescent="0.3">
      <c r="A486" s="37" t="s">
        <v>1449</v>
      </c>
      <c r="B486" s="2">
        <f>'E. Alkali basalt FC 10kbar'!A164</f>
        <v>158</v>
      </c>
      <c r="C486" s="2">
        <f>'E. Alkali basalt FC 10kbar'!C164</f>
        <v>1242</v>
      </c>
      <c r="D486" s="2">
        <f>'E. Alkali basalt FC 10kbar'!D164</f>
        <v>10000</v>
      </c>
      <c r="E486" s="5">
        <f>'B. LLD classification'!EA530</f>
        <v>2.9514061363208155</v>
      </c>
      <c r="F486" s="5">
        <f>'E. Alkali basalt FC 10kbar'!L164</f>
        <v>1.302052</v>
      </c>
      <c r="G486" s="6">
        <f>'E. Alkali basalt FC 10kbar'!N164</f>
        <v>70.439336999999995</v>
      </c>
      <c r="H486" s="7">
        <f t="shared" si="81"/>
        <v>29.560663000000005</v>
      </c>
      <c r="I486" s="8">
        <f>'E. Alkali basalt FC 10kbar'!R164</f>
        <v>44.039585000000002</v>
      </c>
      <c r="J486" s="9">
        <f>'E. Alkali basalt FC 10kbar'!S164</f>
        <v>4.7272990000000004</v>
      </c>
      <c r="K486" s="9">
        <f>'E. Alkali basalt FC 10kbar'!T164</f>
        <v>13.532385</v>
      </c>
      <c r="L486" s="9">
        <f>'E. Alkali basalt FC 10kbar'!U164</f>
        <v>3.056111</v>
      </c>
      <c r="M486" s="9">
        <f>'E. Alkali basalt FC 10kbar'!V164</f>
        <v>10.546898000000001</v>
      </c>
      <c r="N486" s="9">
        <f>'E. Alkali basalt FC 10kbar'!W164</f>
        <v>0.241318</v>
      </c>
      <c r="O486" s="9">
        <f>'E. Alkali basalt FC 10kbar'!X164</f>
        <v>6.2323539999999999</v>
      </c>
      <c r="P486" s="9">
        <f>'E. Alkali basalt FC 10kbar'!Y164</f>
        <v>10.546056999999999</v>
      </c>
      <c r="Q486" s="9">
        <f>'E. Alkali basalt FC 10kbar'!Z164</f>
        <v>3.5557120000000002</v>
      </c>
      <c r="R486" s="9">
        <f>'E. Alkali basalt FC 10kbar'!AA164</f>
        <v>1.0930299999999999</v>
      </c>
      <c r="S486" s="9">
        <f>'E. Alkali basalt FC 10kbar'!AB164</f>
        <v>1.1232930000000001</v>
      </c>
      <c r="T486" s="9">
        <f>'E. Alkali basalt FC 10kbar'!AC164</f>
        <v>1.305958</v>
      </c>
      <c r="U486" s="10"/>
      <c r="V486" s="5">
        <f>'E. Alkali basalt FC 10kbar'!AH164</f>
        <v>0.34854099999999999</v>
      </c>
      <c r="W486" s="5"/>
      <c r="X486" s="5"/>
      <c r="Y486" s="5"/>
      <c r="Z486" s="5"/>
      <c r="AA486" s="5"/>
      <c r="AB486" s="5">
        <f>'E. Alkali basalt FC 10kbar'!AI164</f>
        <v>0</v>
      </c>
      <c r="AC486" s="5">
        <f>'E. Alkali basalt FC 10kbar'!AJ164</f>
        <v>1.9438E-2</v>
      </c>
      <c r="AD486" s="10"/>
      <c r="AE486" s="5">
        <f>'E. Alkali basalt FC 10kbar'!AK164</f>
        <v>29.062052000000001</v>
      </c>
      <c r="AF486" s="5"/>
      <c r="AG486" s="5"/>
      <c r="AH486" s="5"/>
      <c r="AI486" s="5"/>
      <c r="AJ486" s="5"/>
      <c r="AK486" s="5">
        <f>'E. Alkali basalt FC 10kbar'!AL164</f>
        <v>0</v>
      </c>
      <c r="AL486" s="5">
        <f>'E. Alkali basalt FC 10kbar'!AM164</f>
        <v>0.130631</v>
      </c>
      <c r="AM486" s="10"/>
      <c r="AN486" s="5">
        <f t="shared" si="82"/>
        <v>29.410593000000002</v>
      </c>
      <c r="AO486" s="5"/>
      <c r="AP486" s="5"/>
      <c r="AQ486" s="5"/>
      <c r="AR486" s="5"/>
      <c r="AS486" s="5"/>
      <c r="AT486" s="5">
        <f t="shared" si="83"/>
        <v>0</v>
      </c>
      <c r="AU486" s="5">
        <f t="shared" si="84"/>
        <v>0.15006900000000001</v>
      </c>
      <c r="AV486" s="10">
        <f t="shared" si="85"/>
        <v>70.439336999999995</v>
      </c>
      <c r="AW486" s="48">
        <f t="shared" si="86"/>
        <v>99.999999000000003</v>
      </c>
    </row>
    <row r="487" spans="1:49" x14ac:dyDescent="0.3">
      <c r="A487" s="37" t="s">
        <v>1449</v>
      </c>
      <c r="B487" s="2">
        <f>'E. Alkali basalt FC 10kbar'!A165</f>
        <v>159</v>
      </c>
      <c r="C487" s="2">
        <f>'E. Alkali basalt FC 10kbar'!C165</f>
        <v>1241</v>
      </c>
      <c r="D487" s="2">
        <f>'E. Alkali basalt FC 10kbar'!D165</f>
        <v>10000</v>
      </c>
      <c r="E487" s="5">
        <f>'B. LLD classification'!EA531</f>
        <v>2.9515540829348499</v>
      </c>
      <c r="F487" s="5">
        <f>'E. Alkali basalt FC 10kbar'!L165</f>
        <v>1.306297</v>
      </c>
      <c r="G487" s="6">
        <f>'E. Alkali basalt FC 10kbar'!N165</f>
        <v>70.079262</v>
      </c>
      <c r="H487" s="7">
        <f t="shared" si="81"/>
        <v>29.920738</v>
      </c>
      <c r="I487" s="8">
        <f>'E. Alkali basalt FC 10kbar'!R165</f>
        <v>44.042776000000003</v>
      </c>
      <c r="J487" s="9">
        <f>'E. Alkali basalt FC 10kbar'!S165</f>
        <v>4.7345199999999998</v>
      </c>
      <c r="K487" s="9">
        <f>'E. Alkali basalt FC 10kbar'!T165</f>
        <v>13.559968</v>
      </c>
      <c r="L487" s="9">
        <f>'E. Alkali basalt FC 10kbar'!U165</f>
        <v>3.0554420000000002</v>
      </c>
      <c r="M487" s="9">
        <f>'E. Alkali basalt FC 10kbar'!V165</f>
        <v>10.576568999999999</v>
      </c>
      <c r="N487" s="9">
        <f>'E. Alkali basalt FC 10kbar'!W165</f>
        <v>0.242558</v>
      </c>
      <c r="O487" s="9">
        <f>'E. Alkali basalt FC 10kbar'!X165</f>
        <v>6.1988960000000004</v>
      </c>
      <c r="P487" s="9">
        <f>'E. Alkali basalt FC 10kbar'!Y165</f>
        <v>10.488384999999999</v>
      </c>
      <c r="Q487" s="9">
        <f>'E. Alkali basalt FC 10kbar'!Z165</f>
        <v>3.5710549999999999</v>
      </c>
      <c r="R487" s="9">
        <f>'E. Alkali basalt FC 10kbar'!AA165</f>
        <v>1.098646</v>
      </c>
      <c r="S487" s="9">
        <f>'E. Alkali basalt FC 10kbar'!AB165</f>
        <v>1.118517</v>
      </c>
      <c r="T487" s="9">
        <f>'E. Alkali basalt FC 10kbar'!AC165</f>
        <v>1.3126679999999999</v>
      </c>
      <c r="U487" s="10"/>
      <c r="V487" s="5">
        <f>'E. Alkali basalt FC 10kbar'!AH165</f>
        <v>0.34615699999999999</v>
      </c>
      <c r="W487" s="5"/>
      <c r="X487" s="5"/>
      <c r="Y487" s="5"/>
      <c r="Z487" s="5"/>
      <c r="AA487" s="5"/>
      <c r="AB487" s="5">
        <f>'E. Alkali basalt FC 10kbar'!AI165</f>
        <v>0</v>
      </c>
      <c r="AC487" s="5">
        <f>'E. Alkali basalt FC 10kbar'!AJ165</f>
        <v>1.9254E-2</v>
      </c>
      <c r="AD487" s="10"/>
      <c r="AE487" s="5">
        <f>'E. Alkali basalt FC 10kbar'!AK165</f>
        <v>29.408359999999998</v>
      </c>
      <c r="AF487" s="5"/>
      <c r="AG487" s="5"/>
      <c r="AH487" s="5"/>
      <c r="AI487" s="5"/>
      <c r="AJ487" s="5"/>
      <c r="AK487" s="5">
        <f>'E. Alkali basalt FC 10kbar'!AL165</f>
        <v>0</v>
      </c>
      <c r="AL487" s="5">
        <f>'E. Alkali basalt FC 10kbar'!AM165</f>
        <v>0.14696799999999999</v>
      </c>
      <c r="AM487" s="10"/>
      <c r="AN487" s="5">
        <f t="shared" si="82"/>
        <v>29.754517</v>
      </c>
      <c r="AO487" s="5"/>
      <c r="AP487" s="5"/>
      <c r="AQ487" s="5"/>
      <c r="AR487" s="5"/>
      <c r="AS487" s="5"/>
      <c r="AT487" s="5">
        <f t="shared" si="83"/>
        <v>0</v>
      </c>
      <c r="AU487" s="5">
        <f t="shared" si="84"/>
        <v>0.16622199999999998</v>
      </c>
      <c r="AV487" s="10">
        <f t="shared" si="85"/>
        <v>70.079262</v>
      </c>
      <c r="AW487" s="48">
        <f t="shared" si="86"/>
        <v>100.000001</v>
      </c>
    </row>
    <row r="488" spans="1:49" x14ac:dyDescent="0.3">
      <c r="A488" s="37" t="s">
        <v>1449</v>
      </c>
      <c r="B488" s="2">
        <f>'E. Alkali basalt FC 10kbar'!A166</f>
        <v>160</v>
      </c>
      <c r="C488" s="2">
        <f>'E. Alkali basalt FC 10kbar'!C166</f>
        <v>1240</v>
      </c>
      <c r="D488" s="2">
        <f>'E. Alkali basalt FC 10kbar'!D166</f>
        <v>10000</v>
      </c>
      <c r="E488" s="5">
        <f>'B. LLD classification'!EA532</f>
        <v>2.9516938069125418</v>
      </c>
      <c r="F488" s="5">
        <f>'E. Alkali basalt FC 10kbar'!L166</f>
        <v>1.3105739999999999</v>
      </c>
      <c r="G488" s="6">
        <f>'E. Alkali basalt FC 10kbar'!N166</f>
        <v>69.721682000000001</v>
      </c>
      <c r="H488" s="7">
        <f t="shared" si="81"/>
        <v>30.278317999999999</v>
      </c>
      <c r="I488" s="8">
        <f>'E. Alkali basalt FC 10kbar'!R166</f>
        <v>44.046505000000003</v>
      </c>
      <c r="J488" s="9">
        <f>'E. Alkali basalt FC 10kbar'!S166</f>
        <v>4.7413829999999999</v>
      </c>
      <c r="K488" s="9">
        <f>'E. Alkali basalt FC 10kbar'!T166</f>
        <v>13.587294</v>
      </c>
      <c r="L488" s="9">
        <f>'E. Alkali basalt FC 10kbar'!U166</f>
        <v>3.0547230000000001</v>
      </c>
      <c r="M488" s="9">
        <f>'E. Alkali basalt FC 10kbar'!V166</f>
        <v>10.606275</v>
      </c>
      <c r="N488" s="9">
        <f>'E. Alkali basalt FC 10kbar'!W166</f>
        <v>0.24380199999999999</v>
      </c>
      <c r="O488" s="9">
        <f>'E. Alkali basalt FC 10kbar'!X166</f>
        <v>6.1655660000000001</v>
      </c>
      <c r="P488" s="9">
        <f>'E. Alkali basalt FC 10kbar'!Y166</f>
        <v>10.430567999999999</v>
      </c>
      <c r="Q488" s="9">
        <f>'E. Alkali basalt FC 10kbar'!Z166</f>
        <v>3.5864340000000001</v>
      </c>
      <c r="R488" s="9">
        <f>'E. Alkali basalt FC 10kbar'!AA166</f>
        <v>1.1042810000000001</v>
      </c>
      <c r="S488" s="9">
        <f>'E. Alkali basalt FC 10kbar'!AB166</f>
        <v>1.1137699999999999</v>
      </c>
      <c r="T488" s="9">
        <f>'E. Alkali basalt FC 10kbar'!AC166</f>
        <v>1.3193999999999999</v>
      </c>
      <c r="U488" s="10"/>
      <c r="V488" s="5">
        <f>'E. Alkali basalt FC 10kbar'!AH166</f>
        <v>0.34384100000000001</v>
      </c>
      <c r="W488" s="5"/>
      <c r="X488" s="5"/>
      <c r="Y488" s="5"/>
      <c r="Z488" s="5"/>
      <c r="AA488" s="5"/>
      <c r="AB488" s="5">
        <f>'E. Alkali basalt FC 10kbar'!AI166</f>
        <v>0</v>
      </c>
      <c r="AC488" s="5">
        <f>'E. Alkali basalt FC 10kbar'!AJ166</f>
        <v>1.9075000000000002E-2</v>
      </c>
      <c r="AD488" s="10"/>
      <c r="AE488" s="5">
        <f>'E. Alkali basalt FC 10kbar'!AK166</f>
        <v>29.752282999999998</v>
      </c>
      <c r="AF488" s="5"/>
      <c r="AG488" s="5"/>
      <c r="AH488" s="5"/>
      <c r="AI488" s="5"/>
      <c r="AJ488" s="5"/>
      <c r="AK488" s="5">
        <f>'E. Alkali basalt FC 10kbar'!AL166</f>
        <v>0</v>
      </c>
      <c r="AL488" s="5">
        <f>'E. Alkali basalt FC 10kbar'!AM166</f>
        <v>0.16311999999999999</v>
      </c>
      <c r="AM488" s="10"/>
      <c r="AN488" s="5">
        <f t="shared" ref="AN488:AN519" si="87">V488+AE488</f>
        <v>30.096124</v>
      </c>
      <c r="AO488" s="5"/>
      <c r="AP488" s="5"/>
      <c r="AQ488" s="5"/>
      <c r="AR488" s="5"/>
      <c r="AS488" s="5"/>
      <c r="AT488" s="5">
        <f t="shared" ref="AT488:AT519" si="88">AB488+AK488</f>
        <v>0</v>
      </c>
      <c r="AU488" s="5">
        <f t="shared" ref="AU488:AU519" si="89">AC488+AL488</f>
        <v>0.182195</v>
      </c>
      <c r="AV488" s="10">
        <f t="shared" ref="AV488:AV519" si="90">G488</f>
        <v>69.721682000000001</v>
      </c>
      <c r="AW488" s="48">
        <f t="shared" si="86"/>
        <v>100.000001</v>
      </c>
    </row>
    <row r="489" spans="1:49" x14ac:dyDescent="0.3">
      <c r="A489" s="37" t="s">
        <v>1449</v>
      </c>
      <c r="B489" s="2">
        <f>'E. Alkali basalt FC 10kbar'!A167</f>
        <v>161</v>
      </c>
      <c r="C489" s="2">
        <f>'E. Alkali basalt FC 10kbar'!C167</f>
        <v>1239</v>
      </c>
      <c r="D489" s="2">
        <f>'E. Alkali basalt FC 10kbar'!D167</f>
        <v>10000</v>
      </c>
      <c r="E489" s="5">
        <f>'B. LLD classification'!EA533</f>
        <v>2.9518249931399958</v>
      </c>
      <c r="F489" s="5">
        <f>'E. Alkali basalt FC 10kbar'!L167</f>
        <v>1.314886</v>
      </c>
      <c r="G489" s="6">
        <f>'E. Alkali basalt FC 10kbar'!N167</f>
        <v>69.366523000000001</v>
      </c>
      <c r="H489" s="7">
        <f t="shared" si="81"/>
        <v>30.633476999999999</v>
      </c>
      <c r="I489" s="8">
        <f>'E. Alkali basalt FC 10kbar'!R167</f>
        <v>44.050797000000003</v>
      </c>
      <c r="J489" s="9">
        <f>'E. Alkali basalt FC 10kbar'!S167</f>
        <v>4.7478720000000001</v>
      </c>
      <c r="K489" s="9">
        <f>'E. Alkali basalt FC 10kbar'!T167</f>
        <v>13.614354000000001</v>
      </c>
      <c r="L489" s="9">
        <f>'E. Alkali basalt FC 10kbar'!U167</f>
        <v>3.0539510000000001</v>
      </c>
      <c r="M489" s="9">
        <f>'E. Alkali basalt FC 10kbar'!V167</f>
        <v>10.636025</v>
      </c>
      <c r="N489" s="9">
        <f>'E. Alkali basalt FC 10kbar'!W167</f>
        <v>0.24504999999999999</v>
      </c>
      <c r="O489" s="9">
        <f>'E. Alkali basalt FC 10kbar'!X167</f>
        <v>6.1323660000000002</v>
      </c>
      <c r="P489" s="9">
        <f>'E. Alkali basalt FC 10kbar'!Y167</f>
        <v>10.372591999999999</v>
      </c>
      <c r="Q489" s="9">
        <f>'E. Alkali basalt FC 10kbar'!Z167</f>
        <v>3.6018530000000002</v>
      </c>
      <c r="R489" s="9">
        <f>'E. Alkali basalt FC 10kbar'!AA167</f>
        <v>1.1099349999999999</v>
      </c>
      <c r="S489" s="9">
        <f>'E. Alkali basalt FC 10kbar'!AB167</f>
        <v>1.1090500000000001</v>
      </c>
      <c r="T489" s="9">
        <f>'E. Alkali basalt FC 10kbar'!AC167</f>
        <v>1.3261559999999999</v>
      </c>
      <c r="U489" s="10"/>
      <c r="V489" s="5">
        <f>'E. Alkali basalt FC 10kbar'!AH167</f>
        <v>0.34159499999999998</v>
      </c>
      <c r="W489" s="5"/>
      <c r="X489" s="5"/>
      <c r="Y489" s="5"/>
      <c r="Z489" s="5"/>
      <c r="AA489" s="5"/>
      <c r="AB489" s="5">
        <f>'E. Alkali basalt FC 10kbar'!AI167</f>
        <v>0</v>
      </c>
      <c r="AC489" s="5">
        <f>'E. Alkali basalt FC 10kbar'!AJ167</f>
        <v>1.89E-2</v>
      </c>
      <c r="AD489" s="10"/>
      <c r="AE489" s="5">
        <f>'E. Alkali basalt FC 10kbar'!AK167</f>
        <v>30.093889000000001</v>
      </c>
      <c r="AF489" s="5"/>
      <c r="AG489" s="5"/>
      <c r="AH489" s="5"/>
      <c r="AI489" s="5"/>
      <c r="AJ489" s="5"/>
      <c r="AK489" s="5">
        <f>'E. Alkali basalt FC 10kbar'!AL167</f>
        <v>0</v>
      </c>
      <c r="AL489" s="5">
        <f>'E. Alkali basalt FC 10kbar'!AM167</f>
        <v>0.179093</v>
      </c>
      <c r="AM489" s="10"/>
      <c r="AN489" s="5">
        <f t="shared" si="87"/>
        <v>30.435484000000002</v>
      </c>
      <c r="AO489" s="5"/>
      <c r="AP489" s="5"/>
      <c r="AQ489" s="5"/>
      <c r="AR489" s="5"/>
      <c r="AS489" s="5"/>
      <c r="AT489" s="5">
        <f t="shared" si="88"/>
        <v>0</v>
      </c>
      <c r="AU489" s="5">
        <f t="shared" si="89"/>
        <v>0.197993</v>
      </c>
      <c r="AV489" s="10">
        <f t="shared" si="90"/>
        <v>69.366523000000001</v>
      </c>
      <c r="AW489" s="48">
        <f t="shared" si="86"/>
        <v>100</v>
      </c>
    </row>
    <row r="490" spans="1:49" x14ac:dyDescent="0.3">
      <c r="A490" s="37" t="s">
        <v>1449</v>
      </c>
      <c r="B490" s="2">
        <f>'E. Alkali basalt FC 10kbar'!A168</f>
        <v>162</v>
      </c>
      <c r="C490" s="2">
        <f>'E. Alkali basalt FC 10kbar'!C168</f>
        <v>1238</v>
      </c>
      <c r="D490" s="2">
        <f>'E. Alkali basalt FC 10kbar'!D168</f>
        <v>10000</v>
      </c>
      <c r="E490" s="5">
        <f>'B. LLD classification'!EA534</f>
        <v>2.9519475234722856</v>
      </c>
      <c r="F490" s="5">
        <f>'E. Alkali basalt FC 10kbar'!L168</f>
        <v>1.3192330000000001</v>
      </c>
      <c r="G490" s="6">
        <f>'E. Alkali basalt FC 10kbar'!N168</f>
        <v>69.013709000000006</v>
      </c>
      <c r="H490" s="7">
        <f t="shared" si="81"/>
        <v>30.986290999999994</v>
      </c>
      <c r="I490" s="8">
        <f>'E. Alkali basalt FC 10kbar'!R168</f>
        <v>44.055678</v>
      </c>
      <c r="J490" s="9">
        <f>'E. Alkali basalt FC 10kbar'!S168</f>
        <v>4.7539680000000004</v>
      </c>
      <c r="K490" s="9">
        <f>'E. Alkali basalt FC 10kbar'!T168</f>
        <v>13.64114</v>
      </c>
      <c r="L490" s="9">
        <f>'E. Alkali basalt FC 10kbar'!U168</f>
        <v>3.0531259999999998</v>
      </c>
      <c r="M490" s="9">
        <f>'E. Alkali basalt FC 10kbar'!V168</f>
        <v>10.665825999999999</v>
      </c>
      <c r="N490" s="9">
        <f>'E. Alkali basalt FC 10kbar'!W168</f>
        <v>0.24630299999999999</v>
      </c>
      <c r="O490" s="9">
        <f>'E. Alkali basalt FC 10kbar'!X168</f>
        <v>6.0993009999999996</v>
      </c>
      <c r="P490" s="9">
        <f>'E. Alkali basalt FC 10kbar'!Y168</f>
        <v>10.314444</v>
      </c>
      <c r="Q490" s="9">
        <f>'E. Alkali basalt FC 10kbar'!Z168</f>
        <v>3.6173129999999998</v>
      </c>
      <c r="R490" s="9">
        <f>'E. Alkali basalt FC 10kbar'!AA168</f>
        <v>1.1156090000000001</v>
      </c>
      <c r="S490" s="9">
        <f>'E. Alkali basalt FC 10kbar'!AB168</f>
        <v>1.1043559999999999</v>
      </c>
      <c r="T490" s="9">
        <f>'E. Alkali basalt FC 10kbar'!AC168</f>
        <v>1.332935</v>
      </c>
      <c r="U490" s="10"/>
      <c r="V490" s="5">
        <f>'E. Alkali basalt FC 10kbar'!AH168</f>
        <v>0.339422</v>
      </c>
      <c r="W490" s="5"/>
      <c r="X490" s="5"/>
      <c r="Y490" s="5"/>
      <c r="Z490" s="5"/>
      <c r="AA490" s="5"/>
      <c r="AB490" s="5">
        <f>'E. Alkali basalt FC 10kbar'!AI168</f>
        <v>0</v>
      </c>
      <c r="AC490" s="5">
        <f>'E. Alkali basalt FC 10kbar'!AJ168</f>
        <v>1.873E-2</v>
      </c>
      <c r="AD490" s="10"/>
      <c r="AE490" s="5">
        <f>'E. Alkali basalt FC 10kbar'!AK168</f>
        <v>30.433249</v>
      </c>
      <c r="AF490" s="5"/>
      <c r="AG490" s="5"/>
      <c r="AH490" s="5"/>
      <c r="AI490" s="5"/>
      <c r="AJ490" s="5"/>
      <c r="AK490" s="5">
        <f>'E. Alkali basalt FC 10kbar'!AL168</f>
        <v>0</v>
      </c>
      <c r="AL490" s="5">
        <f>'E. Alkali basalt FC 10kbar'!AM168</f>
        <v>0.19489100000000001</v>
      </c>
      <c r="AM490" s="10"/>
      <c r="AN490" s="5">
        <f t="shared" si="87"/>
        <v>30.772670999999999</v>
      </c>
      <c r="AO490" s="5"/>
      <c r="AP490" s="5"/>
      <c r="AQ490" s="5"/>
      <c r="AR490" s="5"/>
      <c r="AS490" s="5"/>
      <c r="AT490" s="5">
        <f t="shared" si="88"/>
        <v>0</v>
      </c>
      <c r="AU490" s="5">
        <f t="shared" si="89"/>
        <v>0.21362100000000001</v>
      </c>
      <c r="AV490" s="10">
        <f t="shared" si="90"/>
        <v>69.013709000000006</v>
      </c>
      <c r="AW490" s="48">
        <f t="shared" si="86"/>
        <v>100.000001</v>
      </c>
    </row>
    <row r="491" spans="1:49" x14ac:dyDescent="0.3">
      <c r="A491" s="37" t="s">
        <v>1449</v>
      </c>
      <c r="B491" s="2">
        <f>'E. Alkali basalt FC 10kbar'!A169</f>
        <v>163</v>
      </c>
      <c r="C491" s="2">
        <f>'E. Alkali basalt FC 10kbar'!C169</f>
        <v>1237</v>
      </c>
      <c r="D491" s="2">
        <f>'E. Alkali basalt FC 10kbar'!D169</f>
        <v>10000</v>
      </c>
      <c r="E491" s="5">
        <f>'B. LLD classification'!EA535</f>
        <v>2.9520608834995006</v>
      </c>
      <c r="F491" s="5">
        <f>'E. Alkali basalt FC 10kbar'!L169</f>
        <v>1.323617</v>
      </c>
      <c r="G491" s="6">
        <f>'E. Alkali basalt FC 10kbar'!N169</f>
        <v>68.663157999999996</v>
      </c>
      <c r="H491" s="7">
        <f t="shared" si="81"/>
        <v>31.336842000000004</v>
      </c>
      <c r="I491" s="8">
        <f>'E. Alkali basalt FC 10kbar'!R169</f>
        <v>44.061177999999998</v>
      </c>
      <c r="J491" s="9">
        <f>'E. Alkali basalt FC 10kbar'!S169</f>
        <v>4.759652</v>
      </c>
      <c r="K491" s="9">
        <f>'E. Alkali basalt FC 10kbar'!T169</f>
        <v>13.667643</v>
      </c>
      <c r="L491" s="9">
        <f>'E. Alkali basalt FC 10kbar'!U169</f>
        <v>3.0522459999999998</v>
      </c>
      <c r="M491" s="9">
        <f>'E. Alkali basalt FC 10kbar'!V169</f>
        <v>10.695686</v>
      </c>
      <c r="N491" s="9">
        <f>'E. Alkali basalt FC 10kbar'!W169</f>
        <v>0.247561</v>
      </c>
      <c r="O491" s="9">
        <f>'E. Alkali basalt FC 10kbar'!X169</f>
        <v>6.0663729999999996</v>
      </c>
      <c r="P491" s="9">
        <f>'E. Alkali basalt FC 10kbar'!Y169</f>
        <v>10.256109</v>
      </c>
      <c r="Q491" s="9">
        <f>'E. Alkali basalt FC 10kbar'!Z169</f>
        <v>3.6328179999999999</v>
      </c>
      <c r="R491" s="9">
        <f>'E. Alkali basalt FC 10kbar'!AA169</f>
        <v>1.1213040000000001</v>
      </c>
      <c r="S491" s="9">
        <f>'E. Alkali basalt FC 10kbar'!AB169</f>
        <v>1.0996889999999999</v>
      </c>
      <c r="T491" s="9">
        <f>'E. Alkali basalt FC 10kbar'!AC169</f>
        <v>1.3397399999999999</v>
      </c>
      <c r="U491" s="10"/>
      <c r="V491" s="5">
        <f>'E. Alkali basalt FC 10kbar'!AH169</f>
        <v>0.33732299999999998</v>
      </c>
      <c r="W491" s="5"/>
      <c r="X491" s="5"/>
      <c r="Y491" s="5"/>
      <c r="Z491" s="5"/>
      <c r="AA491" s="5"/>
      <c r="AB491" s="5">
        <f>'E. Alkali basalt FC 10kbar'!AI169</f>
        <v>0</v>
      </c>
      <c r="AC491" s="5">
        <f>'E. Alkali basalt FC 10kbar'!AJ169</f>
        <v>1.8565000000000002E-2</v>
      </c>
      <c r="AD491" s="10"/>
      <c r="AE491" s="5">
        <f>'E. Alkali basalt FC 10kbar'!AK169</f>
        <v>30.770433000000001</v>
      </c>
      <c r="AF491" s="5"/>
      <c r="AG491" s="5"/>
      <c r="AH491" s="5"/>
      <c r="AI491" s="5"/>
      <c r="AJ491" s="5"/>
      <c r="AK491" s="5">
        <f>'E. Alkali basalt FC 10kbar'!AL169</f>
        <v>0</v>
      </c>
      <c r="AL491" s="5">
        <f>'E. Alkali basalt FC 10kbar'!AM169</f>
        <v>0.21052000000000001</v>
      </c>
      <c r="AM491" s="10"/>
      <c r="AN491" s="5">
        <f t="shared" si="87"/>
        <v>31.107756000000002</v>
      </c>
      <c r="AO491" s="5"/>
      <c r="AP491" s="5"/>
      <c r="AQ491" s="5"/>
      <c r="AR491" s="5"/>
      <c r="AS491" s="5"/>
      <c r="AT491" s="5">
        <f t="shared" si="88"/>
        <v>0</v>
      </c>
      <c r="AU491" s="5">
        <f t="shared" si="89"/>
        <v>0.22908500000000001</v>
      </c>
      <c r="AV491" s="10">
        <f t="shared" si="90"/>
        <v>68.663157999999996</v>
      </c>
      <c r="AW491" s="48">
        <f t="shared" si="86"/>
        <v>99.999999000000003</v>
      </c>
    </row>
    <row r="492" spans="1:49" x14ac:dyDescent="0.3">
      <c r="A492" s="37" t="s">
        <v>1449</v>
      </c>
      <c r="B492" s="2">
        <f>'E. Alkali basalt FC 10kbar'!A170</f>
        <v>164</v>
      </c>
      <c r="C492" s="2">
        <f>'E. Alkali basalt FC 10kbar'!C170</f>
        <v>1236</v>
      </c>
      <c r="D492" s="2">
        <f>'E. Alkali basalt FC 10kbar'!D170</f>
        <v>10000</v>
      </c>
      <c r="E492" s="5">
        <f>'B. LLD classification'!EA536</f>
        <v>2.952164764276267</v>
      </c>
      <c r="F492" s="5">
        <f>'E. Alkali basalt FC 10kbar'!L170</f>
        <v>1.328041</v>
      </c>
      <c r="G492" s="6">
        <f>'E. Alkali basalt FC 10kbar'!N170</f>
        <v>68.314790000000002</v>
      </c>
      <c r="H492" s="7">
        <f t="shared" si="81"/>
        <v>31.685209999999998</v>
      </c>
      <c r="I492" s="8">
        <f>'E. Alkali basalt FC 10kbar'!R170</f>
        <v>44.067331000000003</v>
      </c>
      <c r="J492" s="9">
        <f>'E. Alkali basalt FC 10kbar'!S170</f>
        <v>4.7649010000000001</v>
      </c>
      <c r="K492" s="9">
        <f>'E. Alkali basalt FC 10kbar'!T170</f>
        <v>13.693851</v>
      </c>
      <c r="L492" s="9">
        <f>'E. Alkali basalt FC 10kbar'!U170</f>
        <v>3.0513089999999998</v>
      </c>
      <c r="M492" s="9">
        <f>'E. Alkali basalt FC 10kbar'!V170</f>
        <v>10.725616</v>
      </c>
      <c r="N492" s="9">
        <f>'E. Alkali basalt FC 10kbar'!W170</f>
        <v>0.24882299999999999</v>
      </c>
      <c r="O492" s="9">
        <f>'E. Alkali basalt FC 10kbar'!X170</f>
        <v>6.0335869999999998</v>
      </c>
      <c r="P492" s="9">
        <f>'E. Alkali basalt FC 10kbar'!Y170</f>
        <v>10.197571</v>
      </c>
      <c r="Q492" s="9">
        <f>'E. Alkali basalt FC 10kbar'!Z170</f>
        <v>3.6483699999999999</v>
      </c>
      <c r="R492" s="9">
        <f>'E. Alkali basalt FC 10kbar'!AA170</f>
        <v>1.127022</v>
      </c>
      <c r="S492" s="9">
        <f>'E. Alkali basalt FC 10kbar'!AB170</f>
        <v>1.095046</v>
      </c>
      <c r="T492" s="9">
        <f>'E. Alkali basalt FC 10kbar'!AC170</f>
        <v>1.3465720000000001</v>
      </c>
      <c r="U492" s="10"/>
      <c r="V492" s="5">
        <f>'E. Alkali basalt FC 10kbar'!AH170</f>
        <v>0.33530300000000002</v>
      </c>
      <c r="W492" s="5"/>
      <c r="X492" s="5"/>
      <c r="Y492" s="5"/>
      <c r="Z492" s="5"/>
      <c r="AA492" s="5"/>
      <c r="AB492" s="5">
        <f>'E. Alkali basalt FC 10kbar'!AI170</f>
        <v>0</v>
      </c>
      <c r="AC492" s="5">
        <f>'E. Alkali basalt FC 10kbar'!AJ170</f>
        <v>1.8405000000000001E-2</v>
      </c>
      <c r="AD492" s="10"/>
      <c r="AE492" s="5">
        <f>'E. Alkali basalt FC 10kbar'!AK170</f>
        <v>31.105519999999999</v>
      </c>
      <c r="AF492" s="5"/>
      <c r="AG492" s="5"/>
      <c r="AH492" s="5"/>
      <c r="AI492" s="5"/>
      <c r="AJ492" s="5"/>
      <c r="AK492" s="5">
        <f>'E. Alkali basalt FC 10kbar'!AL170</f>
        <v>0</v>
      </c>
      <c r="AL492" s="5">
        <f>'E. Alkali basalt FC 10kbar'!AM170</f>
        <v>0.22598299999999999</v>
      </c>
      <c r="AM492" s="10"/>
      <c r="AN492" s="5">
        <f t="shared" si="87"/>
        <v>31.440822999999998</v>
      </c>
      <c r="AO492" s="5"/>
      <c r="AP492" s="5"/>
      <c r="AQ492" s="5"/>
      <c r="AR492" s="5"/>
      <c r="AS492" s="5"/>
      <c r="AT492" s="5">
        <f t="shared" si="88"/>
        <v>0</v>
      </c>
      <c r="AU492" s="5">
        <f t="shared" si="89"/>
        <v>0.24438799999999999</v>
      </c>
      <c r="AV492" s="10">
        <f t="shared" si="90"/>
        <v>68.314790000000002</v>
      </c>
      <c r="AW492" s="48">
        <f t="shared" si="86"/>
        <v>100.000001</v>
      </c>
    </row>
    <row r="493" spans="1:49" x14ac:dyDescent="0.3">
      <c r="A493" s="37" t="s">
        <v>1449</v>
      </c>
      <c r="B493" s="2">
        <f>'E. Alkali basalt FC 10kbar'!A171</f>
        <v>165</v>
      </c>
      <c r="C493" s="2">
        <f>'E. Alkali basalt FC 10kbar'!C171</f>
        <v>1235</v>
      </c>
      <c r="D493" s="2">
        <f>'E. Alkali basalt FC 10kbar'!D171</f>
        <v>10000</v>
      </c>
      <c r="E493" s="5">
        <f>'B. LLD classification'!EA537</f>
        <v>2.9522587357336763</v>
      </c>
      <c r="F493" s="5">
        <f>'E. Alkali basalt FC 10kbar'!L171</f>
        <v>1.3325070000000001</v>
      </c>
      <c r="G493" s="6">
        <f>'E. Alkali basalt FC 10kbar'!N171</f>
        <v>67.968514999999996</v>
      </c>
      <c r="H493" s="7">
        <f t="shared" si="81"/>
        <v>32.031485000000004</v>
      </c>
      <c r="I493" s="8">
        <f>'E. Alkali basalt FC 10kbar'!R171</f>
        <v>44.074171999999997</v>
      </c>
      <c r="J493" s="9">
        <f>'E. Alkali basalt FC 10kbar'!S171</f>
        <v>4.7696899999999998</v>
      </c>
      <c r="K493" s="9">
        <f>'E. Alkali basalt FC 10kbar'!T171</f>
        <v>13.719753000000001</v>
      </c>
      <c r="L493" s="9">
        <f>'E. Alkali basalt FC 10kbar'!U171</f>
        <v>3.0503130000000001</v>
      </c>
      <c r="M493" s="9">
        <f>'E. Alkali basalt FC 10kbar'!V171</f>
        <v>10.755625999999999</v>
      </c>
      <c r="N493" s="9">
        <f>'E. Alkali basalt FC 10kbar'!W171</f>
        <v>0.25009100000000001</v>
      </c>
      <c r="O493" s="9">
        <f>'E. Alkali basalt FC 10kbar'!X171</f>
        <v>6.000947</v>
      </c>
      <c r="P493" s="9">
        <f>'E. Alkali basalt FC 10kbar'!Y171</f>
        <v>10.138811</v>
      </c>
      <c r="Q493" s="9">
        <f>'E. Alkali basalt FC 10kbar'!Z171</f>
        <v>3.6639750000000002</v>
      </c>
      <c r="R493" s="9">
        <f>'E. Alkali basalt FC 10kbar'!AA171</f>
        <v>1.1327640000000001</v>
      </c>
      <c r="S493" s="9">
        <f>'E. Alkali basalt FC 10kbar'!AB171</f>
        <v>1.0904259999999999</v>
      </c>
      <c r="T493" s="9">
        <f>'E. Alkali basalt FC 10kbar'!AC171</f>
        <v>1.3534330000000001</v>
      </c>
      <c r="U493" s="10"/>
      <c r="V493" s="5">
        <f>'E. Alkali basalt FC 10kbar'!AH171</f>
        <v>0.33336399999999999</v>
      </c>
      <c r="W493" s="5"/>
      <c r="X493" s="5"/>
      <c r="Y493" s="5"/>
      <c r="Z493" s="5"/>
      <c r="AA493" s="5"/>
      <c r="AB493" s="5">
        <f>'E. Alkali basalt FC 10kbar'!AI171</f>
        <v>0</v>
      </c>
      <c r="AC493" s="5">
        <f>'E. Alkali basalt FC 10kbar'!AJ171</f>
        <v>1.8249999999999999E-2</v>
      </c>
      <c r="AD493" s="10"/>
      <c r="AE493" s="5">
        <f>'E. Alkali basalt FC 10kbar'!AK171</f>
        <v>31.438585</v>
      </c>
      <c r="AF493" s="5"/>
      <c r="AG493" s="5"/>
      <c r="AH493" s="5"/>
      <c r="AI493" s="5"/>
      <c r="AJ493" s="5"/>
      <c r="AK493" s="5">
        <f>'E. Alkali basalt FC 10kbar'!AL171</f>
        <v>0</v>
      </c>
      <c r="AL493" s="5">
        <f>'E. Alkali basalt FC 10kbar'!AM171</f>
        <v>0.241286</v>
      </c>
      <c r="AM493" s="10"/>
      <c r="AN493" s="5">
        <f t="shared" si="87"/>
        <v>31.771948999999999</v>
      </c>
      <c r="AO493" s="5"/>
      <c r="AP493" s="5"/>
      <c r="AQ493" s="5"/>
      <c r="AR493" s="5"/>
      <c r="AS493" s="5"/>
      <c r="AT493" s="5">
        <f t="shared" si="88"/>
        <v>0</v>
      </c>
      <c r="AU493" s="5">
        <f t="shared" si="89"/>
        <v>0.25953599999999999</v>
      </c>
      <c r="AV493" s="10">
        <f t="shared" si="90"/>
        <v>67.968514999999996</v>
      </c>
      <c r="AW493" s="48">
        <f t="shared" si="86"/>
        <v>100</v>
      </c>
    </row>
    <row r="494" spans="1:49" x14ac:dyDescent="0.3">
      <c r="A494" s="37" t="s">
        <v>1449</v>
      </c>
      <c r="B494" s="2">
        <f>'E. Alkali basalt FC 10kbar'!A172</f>
        <v>166</v>
      </c>
      <c r="C494" s="2">
        <f>'E. Alkali basalt FC 10kbar'!C172</f>
        <v>1234</v>
      </c>
      <c r="D494" s="2">
        <f>'E. Alkali basalt FC 10kbar'!D172</f>
        <v>10000</v>
      </c>
      <c r="E494" s="5">
        <f>'B. LLD classification'!EA538</f>
        <v>2.9523424569962602</v>
      </c>
      <c r="F494" s="5">
        <f>'E. Alkali basalt FC 10kbar'!L172</f>
        <v>1.3370169999999999</v>
      </c>
      <c r="G494" s="6">
        <f>'E. Alkali basalt FC 10kbar'!N172</f>
        <v>67.624244000000004</v>
      </c>
      <c r="H494" s="7">
        <f t="shared" si="81"/>
        <v>32.375755999999996</v>
      </c>
      <c r="I494" s="8">
        <f>'E. Alkali basalt FC 10kbar'!R172</f>
        <v>44.081744</v>
      </c>
      <c r="J494" s="9">
        <f>'E. Alkali basalt FC 10kbar'!S172</f>
        <v>4.7739929999999999</v>
      </c>
      <c r="K494" s="9">
        <f>'E. Alkali basalt FC 10kbar'!T172</f>
        <v>13.745331999999999</v>
      </c>
      <c r="L494" s="9">
        <f>'E. Alkali basalt FC 10kbar'!U172</f>
        <v>3.0492560000000002</v>
      </c>
      <c r="M494" s="9">
        <f>'E. Alkali basalt FC 10kbar'!V172</f>
        <v>10.785727</v>
      </c>
      <c r="N494" s="9">
        <f>'E. Alkali basalt FC 10kbar'!W172</f>
        <v>0.25136399999999998</v>
      </c>
      <c r="O494" s="9">
        <f>'E. Alkali basalt FC 10kbar'!X172</f>
        <v>5.9684590000000002</v>
      </c>
      <c r="P494" s="9">
        <f>'E. Alkali basalt FC 10kbar'!Y172</f>
        <v>10.07981</v>
      </c>
      <c r="Q494" s="9">
        <f>'E. Alkali basalt FC 10kbar'!Z172</f>
        <v>3.6796340000000001</v>
      </c>
      <c r="R494" s="9">
        <f>'E. Alkali basalt FC 10kbar'!AA172</f>
        <v>1.138531</v>
      </c>
      <c r="S494" s="9">
        <f>'E. Alkali basalt FC 10kbar'!AB172</f>
        <v>1.085828</v>
      </c>
      <c r="T494" s="9">
        <f>'E. Alkali basalt FC 10kbar'!AC172</f>
        <v>1.3603229999999999</v>
      </c>
      <c r="U494" s="10"/>
      <c r="V494" s="5">
        <f>'E. Alkali basalt FC 10kbar'!AH172</f>
        <v>0.331513</v>
      </c>
      <c r="W494" s="5"/>
      <c r="X494" s="5"/>
      <c r="Y494" s="5"/>
      <c r="Z494" s="5"/>
      <c r="AA494" s="5"/>
      <c r="AB494" s="5">
        <f>'E. Alkali basalt FC 10kbar'!AI172</f>
        <v>0</v>
      </c>
      <c r="AC494" s="5">
        <f>'E. Alkali basalt FC 10kbar'!AJ172</f>
        <v>1.8099000000000001E-2</v>
      </c>
      <c r="AD494" s="10"/>
      <c r="AE494" s="5">
        <f>'E. Alkali basalt FC 10kbar'!AK172</f>
        <v>31.769711000000001</v>
      </c>
      <c r="AF494" s="5"/>
      <c r="AG494" s="5"/>
      <c r="AH494" s="5"/>
      <c r="AI494" s="5"/>
      <c r="AJ494" s="5"/>
      <c r="AK494" s="5">
        <f>'E. Alkali basalt FC 10kbar'!AL172</f>
        <v>0</v>
      </c>
      <c r="AL494" s="5">
        <f>'E. Alkali basalt FC 10kbar'!AM172</f>
        <v>0.256434</v>
      </c>
      <c r="AM494" s="10"/>
      <c r="AN494" s="5">
        <f t="shared" si="87"/>
        <v>32.101224000000002</v>
      </c>
      <c r="AO494" s="5"/>
      <c r="AP494" s="5"/>
      <c r="AQ494" s="5"/>
      <c r="AR494" s="5"/>
      <c r="AS494" s="5"/>
      <c r="AT494" s="5">
        <f t="shared" si="88"/>
        <v>0</v>
      </c>
      <c r="AU494" s="5">
        <f t="shared" si="89"/>
        <v>0.27453299999999997</v>
      </c>
      <c r="AV494" s="10">
        <f t="shared" si="90"/>
        <v>67.624244000000004</v>
      </c>
      <c r="AW494" s="48">
        <f t="shared" si="86"/>
        <v>100.000001</v>
      </c>
    </row>
    <row r="495" spans="1:49" x14ac:dyDescent="0.3">
      <c r="A495" s="37" t="s">
        <v>1449</v>
      </c>
      <c r="B495" s="2">
        <f>'E. Alkali basalt FC 10kbar'!A173</f>
        <v>167</v>
      </c>
      <c r="C495" s="2">
        <f>'E. Alkali basalt FC 10kbar'!C173</f>
        <v>1233</v>
      </c>
      <c r="D495" s="2">
        <f>'E. Alkali basalt FC 10kbar'!D173</f>
        <v>10000</v>
      </c>
      <c r="E495" s="5">
        <f>'B. LLD classification'!EA539</f>
        <v>2.9524152936275678</v>
      </c>
      <c r="F495" s="5">
        <f>'E. Alkali basalt FC 10kbar'!L173</f>
        <v>1.3415729999999999</v>
      </c>
      <c r="G495" s="6">
        <f>'E. Alkali basalt FC 10kbar'!N173</f>
        <v>67.281878000000006</v>
      </c>
      <c r="H495" s="7">
        <f t="shared" si="81"/>
        <v>32.718121999999994</v>
      </c>
      <c r="I495" s="8">
        <f>'E. Alkali basalt FC 10kbar'!R173</f>
        <v>44.090093000000003</v>
      </c>
      <c r="J495" s="9">
        <f>'E. Alkali basalt FC 10kbar'!S173</f>
        <v>4.7777760000000002</v>
      </c>
      <c r="K495" s="9">
        <f>'E. Alkali basalt FC 10kbar'!T173</f>
        <v>13.770573000000001</v>
      </c>
      <c r="L495" s="9">
        <f>'E. Alkali basalt FC 10kbar'!U173</f>
        <v>3.0481349999999998</v>
      </c>
      <c r="M495" s="9">
        <f>'E. Alkali basalt FC 10kbar'!V173</f>
        <v>10.815932</v>
      </c>
      <c r="N495" s="9">
        <f>'E. Alkali basalt FC 10kbar'!W173</f>
        <v>0.25264300000000001</v>
      </c>
      <c r="O495" s="9">
        <f>'E. Alkali basalt FC 10kbar'!X173</f>
        <v>5.9361290000000002</v>
      </c>
      <c r="P495" s="9">
        <f>'E. Alkali basalt FC 10kbar'!Y173</f>
        <v>10.020545</v>
      </c>
      <c r="Q495" s="9">
        <f>'E. Alkali basalt FC 10kbar'!Z173</f>
        <v>3.6953529999999999</v>
      </c>
      <c r="R495" s="9">
        <f>'E. Alkali basalt FC 10kbar'!AA173</f>
        <v>1.1443239999999999</v>
      </c>
      <c r="S495" s="9">
        <f>'E. Alkali basalt FC 10kbar'!AB173</f>
        <v>1.0812520000000001</v>
      </c>
      <c r="T495" s="9">
        <f>'E. Alkali basalt FC 10kbar'!AC173</f>
        <v>1.367245</v>
      </c>
      <c r="U495" s="10"/>
      <c r="V495" s="5">
        <f>'E. Alkali basalt FC 10kbar'!AH173</f>
        <v>0.32975300000000002</v>
      </c>
      <c r="W495" s="5"/>
      <c r="X495" s="5"/>
      <c r="Y495" s="5"/>
      <c r="Z495" s="5"/>
      <c r="AA495" s="5"/>
      <c r="AB495" s="5">
        <f>'E. Alkali basalt FC 10kbar'!AI173</f>
        <v>0</v>
      </c>
      <c r="AC495" s="5">
        <f>'E. Alkali basalt FC 10kbar'!AJ173</f>
        <v>1.7954999999999999E-2</v>
      </c>
      <c r="AD495" s="10"/>
      <c r="AE495" s="5">
        <f>'E. Alkali basalt FC 10kbar'!AK173</f>
        <v>32.098984000000002</v>
      </c>
      <c r="AF495" s="5"/>
      <c r="AG495" s="5"/>
      <c r="AH495" s="5"/>
      <c r="AI495" s="5"/>
      <c r="AJ495" s="5"/>
      <c r="AK495" s="5">
        <f>'E. Alkali basalt FC 10kbar'!AL173</f>
        <v>0</v>
      </c>
      <c r="AL495" s="5">
        <f>'E. Alkali basalt FC 10kbar'!AM173</f>
        <v>0.27143200000000001</v>
      </c>
      <c r="AM495" s="10"/>
      <c r="AN495" s="5">
        <f t="shared" si="87"/>
        <v>32.428736999999998</v>
      </c>
      <c r="AO495" s="5"/>
      <c r="AP495" s="5"/>
      <c r="AQ495" s="5"/>
      <c r="AR495" s="5"/>
      <c r="AS495" s="5"/>
      <c r="AT495" s="5">
        <f t="shared" si="88"/>
        <v>0</v>
      </c>
      <c r="AU495" s="5">
        <f t="shared" si="89"/>
        <v>0.28938700000000001</v>
      </c>
      <c r="AV495" s="10">
        <f t="shared" si="90"/>
        <v>67.281878000000006</v>
      </c>
      <c r="AW495" s="48">
        <f t="shared" si="86"/>
        <v>100.00000199999999</v>
      </c>
    </row>
    <row r="496" spans="1:49" x14ac:dyDescent="0.3">
      <c r="A496" s="37" t="s">
        <v>1449</v>
      </c>
      <c r="B496" s="2">
        <f>'E. Alkali basalt FC 10kbar'!A174</f>
        <v>168</v>
      </c>
      <c r="C496" s="2">
        <f>'E. Alkali basalt FC 10kbar'!C174</f>
        <v>1232</v>
      </c>
      <c r="D496" s="2">
        <f>'E. Alkali basalt FC 10kbar'!D174</f>
        <v>10000</v>
      </c>
      <c r="E496" s="5">
        <f>'B. LLD classification'!EA540</f>
        <v>2.9524767161623848</v>
      </c>
      <c r="F496" s="5">
        <f>'E. Alkali basalt FC 10kbar'!L174</f>
        <v>1.3461799999999999</v>
      </c>
      <c r="G496" s="6">
        <f>'E. Alkali basalt FC 10kbar'!N174</f>
        <v>66.941314000000006</v>
      </c>
      <c r="H496" s="7">
        <f t="shared" si="81"/>
        <v>33.058685999999994</v>
      </c>
      <c r="I496" s="8">
        <f>'E. Alkali basalt FC 10kbar'!R174</f>
        <v>44.099272999999997</v>
      </c>
      <c r="J496" s="9">
        <f>'E. Alkali basalt FC 10kbar'!S174</f>
        <v>4.7810040000000003</v>
      </c>
      <c r="K496" s="9">
        <f>'E. Alkali basalt FC 10kbar'!T174</f>
        <v>13.795457000000001</v>
      </c>
      <c r="L496" s="9">
        <f>'E. Alkali basalt FC 10kbar'!U174</f>
        <v>3.046948</v>
      </c>
      <c r="M496" s="9">
        <f>'E. Alkali basalt FC 10kbar'!V174</f>
        <v>10.846256</v>
      </c>
      <c r="N496" s="9">
        <f>'E. Alkali basalt FC 10kbar'!W174</f>
        <v>0.25392799999999999</v>
      </c>
      <c r="O496" s="9">
        <f>'E. Alkali basalt FC 10kbar'!X174</f>
        <v>5.9039640000000002</v>
      </c>
      <c r="P496" s="9">
        <f>'E. Alkali basalt FC 10kbar'!Y174</f>
        <v>9.9609919999999992</v>
      </c>
      <c r="Q496" s="9">
        <f>'E. Alkali basalt FC 10kbar'!Z174</f>
        <v>3.7111360000000002</v>
      </c>
      <c r="R496" s="9">
        <f>'E. Alkali basalt FC 10kbar'!AA174</f>
        <v>1.1501459999999999</v>
      </c>
      <c r="S496" s="9">
        <f>'E. Alkali basalt FC 10kbar'!AB174</f>
        <v>1.076694</v>
      </c>
      <c r="T496" s="9">
        <f>'E. Alkali basalt FC 10kbar'!AC174</f>
        <v>1.374201</v>
      </c>
      <c r="U496" s="10"/>
      <c r="V496" s="5">
        <f>'E. Alkali basalt FC 10kbar'!AH174</f>
        <v>0.32809100000000002</v>
      </c>
      <c r="W496" s="5"/>
      <c r="X496" s="5"/>
      <c r="Y496" s="5"/>
      <c r="Z496" s="5"/>
      <c r="AA496" s="5"/>
      <c r="AB496" s="5">
        <f>'E. Alkali basalt FC 10kbar'!AI174</f>
        <v>0</v>
      </c>
      <c r="AC496" s="5">
        <f>'E. Alkali basalt FC 10kbar'!AJ174</f>
        <v>1.7815000000000001E-2</v>
      </c>
      <c r="AD496" s="10"/>
      <c r="AE496" s="5">
        <f>'E. Alkali basalt FC 10kbar'!AK174</f>
        <v>32.426495000000003</v>
      </c>
      <c r="AF496" s="5"/>
      <c r="AG496" s="5"/>
      <c r="AH496" s="5"/>
      <c r="AI496" s="5"/>
      <c r="AJ496" s="5"/>
      <c r="AK496" s="5">
        <f>'E. Alkali basalt FC 10kbar'!AL174</f>
        <v>0</v>
      </c>
      <c r="AL496" s="5">
        <f>'E. Alkali basalt FC 10kbar'!AM174</f>
        <v>0.28628399999999998</v>
      </c>
      <c r="AM496" s="10"/>
      <c r="AN496" s="5">
        <f t="shared" si="87"/>
        <v>32.754586000000003</v>
      </c>
      <c r="AO496" s="5"/>
      <c r="AP496" s="5"/>
      <c r="AQ496" s="5"/>
      <c r="AR496" s="5"/>
      <c r="AS496" s="5"/>
      <c r="AT496" s="5">
        <f t="shared" si="88"/>
        <v>0</v>
      </c>
      <c r="AU496" s="5">
        <f t="shared" si="89"/>
        <v>0.30409900000000001</v>
      </c>
      <c r="AV496" s="10">
        <f t="shared" si="90"/>
        <v>66.941314000000006</v>
      </c>
      <c r="AW496" s="48">
        <f t="shared" si="86"/>
        <v>99.999999000000003</v>
      </c>
    </row>
    <row r="497" spans="1:49" x14ac:dyDescent="0.3">
      <c r="A497" s="37" t="s">
        <v>1449</v>
      </c>
      <c r="B497" s="2">
        <f>'E. Alkali basalt FC 10kbar'!A175</f>
        <v>169</v>
      </c>
      <c r="C497" s="2">
        <f>'E. Alkali basalt FC 10kbar'!C175</f>
        <v>1231</v>
      </c>
      <c r="D497" s="2">
        <f>'E. Alkali basalt FC 10kbar'!D175</f>
        <v>10000</v>
      </c>
      <c r="E497" s="5">
        <f>'B. LLD classification'!EA541</f>
        <v>2.9525260617202562</v>
      </c>
      <c r="F497" s="5">
        <f>'E. Alkali basalt FC 10kbar'!L175</f>
        <v>1.35084</v>
      </c>
      <c r="G497" s="6">
        <f>'E. Alkali basalt FC 10kbar'!N175</f>
        <v>66.602440999999999</v>
      </c>
      <c r="H497" s="7">
        <f t="shared" si="81"/>
        <v>33.397559000000001</v>
      </c>
      <c r="I497" s="8">
        <f>'E. Alkali basalt FC 10kbar'!R175</f>
        <v>44.109344</v>
      </c>
      <c r="J497" s="9">
        <f>'E. Alkali basalt FC 10kbar'!S175</f>
        <v>4.7836350000000003</v>
      </c>
      <c r="K497" s="9">
        <f>'E. Alkali basalt FC 10kbar'!T175</f>
        <v>13.81996</v>
      </c>
      <c r="L497" s="9">
        <f>'E. Alkali basalt FC 10kbar'!U175</f>
        <v>3.045693</v>
      </c>
      <c r="M497" s="9">
        <f>'E. Alkali basalt FC 10kbar'!V175</f>
        <v>10.876715000000001</v>
      </c>
      <c r="N497" s="9">
        <f>'E. Alkali basalt FC 10kbar'!W175</f>
        <v>0.25522</v>
      </c>
      <c r="O497" s="9">
        <f>'E. Alkali basalt FC 10kbar'!X175</f>
        <v>5.8719739999999998</v>
      </c>
      <c r="P497" s="9">
        <f>'E. Alkali basalt FC 10kbar'!Y175</f>
        <v>9.9011230000000001</v>
      </c>
      <c r="Q497" s="9">
        <f>'E. Alkali basalt FC 10kbar'!Z175</f>
        <v>3.7269899999999998</v>
      </c>
      <c r="R497" s="9">
        <f>'E. Alkali basalt FC 10kbar'!AA175</f>
        <v>1.1559980000000001</v>
      </c>
      <c r="S497" s="9">
        <f>'E. Alkali basalt FC 10kbar'!AB175</f>
        <v>1.072155</v>
      </c>
      <c r="T497" s="9">
        <f>'E. Alkali basalt FC 10kbar'!AC175</f>
        <v>1.3811929999999999</v>
      </c>
      <c r="U497" s="10"/>
      <c r="V497" s="5">
        <f>'E. Alkali basalt FC 10kbar'!AH175</f>
        <v>0.32653399999999999</v>
      </c>
      <c r="W497" s="5"/>
      <c r="X497" s="5"/>
      <c r="Y497" s="5"/>
      <c r="Z497" s="5"/>
      <c r="AA497" s="5"/>
      <c r="AB497" s="5">
        <f>'E. Alkali basalt FC 10kbar'!AI175</f>
        <v>0</v>
      </c>
      <c r="AC497" s="5">
        <f>'E. Alkali basalt FC 10kbar'!AJ175</f>
        <v>1.7682E-2</v>
      </c>
      <c r="AD497" s="10"/>
      <c r="AE497" s="5">
        <f>'E. Alkali basalt FC 10kbar'!AK175</f>
        <v>32.752346000000003</v>
      </c>
      <c r="AF497" s="5"/>
      <c r="AG497" s="5"/>
      <c r="AH497" s="5"/>
      <c r="AI497" s="5"/>
      <c r="AJ497" s="5"/>
      <c r="AK497" s="5">
        <f>'E. Alkali basalt FC 10kbar'!AL175</f>
        <v>0</v>
      </c>
      <c r="AL497" s="5">
        <f>'E. Alkali basalt FC 10kbar'!AM175</f>
        <v>0.30099799999999999</v>
      </c>
      <c r="AM497" s="10"/>
      <c r="AN497" s="5">
        <f t="shared" si="87"/>
        <v>33.078880000000005</v>
      </c>
      <c r="AO497" s="5"/>
      <c r="AP497" s="5"/>
      <c r="AQ497" s="5"/>
      <c r="AR497" s="5"/>
      <c r="AS497" s="5"/>
      <c r="AT497" s="5">
        <f t="shared" si="88"/>
        <v>0</v>
      </c>
      <c r="AU497" s="5">
        <f t="shared" si="89"/>
        <v>0.31867999999999996</v>
      </c>
      <c r="AV497" s="10">
        <f t="shared" si="90"/>
        <v>66.602440999999999</v>
      </c>
      <c r="AW497" s="48">
        <f t="shared" si="86"/>
        <v>100.000001</v>
      </c>
    </row>
    <row r="498" spans="1:49" x14ac:dyDescent="0.3">
      <c r="A498" s="37" t="s">
        <v>1449</v>
      </c>
      <c r="B498" s="2">
        <f>'E. Alkali basalt FC 10kbar'!A176</f>
        <v>170</v>
      </c>
      <c r="C498" s="2">
        <f>'E. Alkali basalt FC 10kbar'!C176</f>
        <v>1230</v>
      </c>
      <c r="D498" s="2">
        <f>'E. Alkali basalt FC 10kbar'!D176</f>
        <v>10000</v>
      </c>
      <c r="E498" s="5">
        <f>'B. LLD classification'!EA542</f>
        <v>2.9525626473639273</v>
      </c>
      <c r="F498" s="5">
        <f>'E. Alkali basalt FC 10kbar'!L176</f>
        <v>1.355559</v>
      </c>
      <c r="G498" s="6">
        <f>'E. Alkali basalt FC 10kbar'!N176</f>
        <v>66.265139000000005</v>
      </c>
      <c r="H498" s="7">
        <f t="shared" si="81"/>
        <v>33.734860999999995</v>
      </c>
      <c r="I498" s="8">
        <f>'E. Alkali basalt FC 10kbar'!R176</f>
        <v>44.120378000000002</v>
      </c>
      <c r="J498" s="9">
        <f>'E. Alkali basalt FC 10kbar'!S176</f>
        <v>4.7856230000000002</v>
      </c>
      <c r="K498" s="9">
        <f>'E. Alkali basalt FC 10kbar'!T176</f>
        <v>13.844056</v>
      </c>
      <c r="L498" s="9">
        <f>'E. Alkali basalt FC 10kbar'!U176</f>
        <v>3.044365</v>
      </c>
      <c r="M498" s="9">
        <f>'E. Alkali basalt FC 10kbar'!V176</f>
        <v>10.907328</v>
      </c>
      <c r="N498" s="9">
        <f>'E. Alkali basalt FC 10kbar'!W176</f>
        <v>0.256519</v>
      </c>
      <c r="O498" s="9">
        <f>'E. Alkali basalt FC 10kbar'!X176</f>
        <v>5.8401690000000004</v>
      </c>
      <c r="P498" s="9">
        <f>'E. Alkali basalt FC 10kbar'!Y176</f>
        <v>9.8409049999999993</v>
      </c>
      <c r="Q498" s="9">
        <f>'E. Alkali basalt FC 10kbar'!Z176</f>
        <v>3.7429190000000001</v>
      </c>
      <c r="R498" s="9">
        <f>'E. Alkali basalt FC 10kbar'!AA176</f>
        <v>1.1618820000000001</v>
      </c>
      <c r="S498" s="9">
        <f>'E. Alkali basalt FC 10kbar'!AB176</f>
        <v>1.067631</v>
      </c>
      <c r="T498" s="9">
        <f>'E. Alkali basalt FC 10kbar'!AC176</f>
        <v>1.388223</v>
      </c>
      <c r="U498" s="10"/>
      <c r="V498" s="5">
        <f>'E. Alkali basalt FC 10kbar'!AH176</f>
        <v>0.32509199999999999</v>
      </c>
      <c r="W498" s="5"/>
      <c r="X498" s="5"/>
      <c r="Y498" s="5"/>
      <c r="Z498" s="5"/>
      <c r="AA498" s="5"/>
      <c r="AB498" s="5">
        <f>'E. Alkali basalt FC 10kbar'!AI176</f>
        <v>0</v>
      </c>
      <c r="AC498" s="5">
        <f>'E. Alkali basalt FC 10kbar'!AJ176</f>
        <v>1.7555000000000001E-2</v>
      </c>
      <c r="AD498" s="10"/>
      <c r="AE498" s="5">
        <f>'E. Alkali basalt FC 10kbar'!AK176</f>
        <v>33.076636999999998</v>
      </c>
      <c r="AF498" s="5"/>
      <c r="AG498" s="5"/>
      <c r="AH498" s="5"/>
      <c r="AI498" s="5"/>
      <c r="AJ498" s="5"/>
      <c r="AK498" s="5">
        <f>'E. Alkali basalt FC 10kbar'!AL176</f>
        <v>0</v>
      </c>
      <c r="AL498" s="5">
        <f>'E. Alkali basalt FC 10kbar'!AM176</f>
        <v>0.31557800000000003</v>
      </c>
      <c r="AM498" s="10"/>
      <c r="AN498" s="5">
        <f t="shared" si="87"/>
        <v>33.401728999999996</v>
      </c>
      <c r="AO498" s="5"/>
      <c r="AP498" s="5"/>
      <c r="AQ498" s="5"/>
      <c r="AR498" s="5"/>
      <c r="AS498" s="5"/>
      <c r="AT498" s="5">
        <f t="shared" si="88"/>
        <v>0</v>
      </c>
      <c r="AU498" s="5">
        <f t="shared" si="89"/>
        <v>0.33313300000000001</v>
      </c>
      <c r="AV498" s="10">
        <f t="shared" si="90"/>
        <v>66.265139000000005</v>
      </c>
      <c r="AW498" s="48">
        <f t="shared" si="86"/>
        <v>100.000001</v>
      </c>
    </row>
    <row r="499" spans="1:49" x14ac:dyDescent="0.3">
      <c r="A499" s="37" t="s">
        <v>1449</v>
      </c>
      <c r="B499" s="2">
        <f>'E. Alkali basalt FC 10kbar'!A177</f>
        <v>171</v>
      </c>
      <c r="C499" s="2">
        <f>'E. Alkali basalt FC 10kbar'!C177</f>
        <v>1229</v>
      </c>
      <c r="D499" s="2">
        <f>'E. Alkali basalt FC 10kbar'!D177</f>
        <v>10000</v>
      </c>
      <c r="E499" s="5">
        <f>'B. LLD classification'!EA543</f>
        <v>2.9525854677314753</v>
      </c>
      <c r="F499" s="5">
        <f>'E. Alkali basalt FC 10kbar'!L177</f>
        <v>1.3603400000000001</v>
      </c>
      <c r="G499" s="6">
        <f>'E. Alkali basalt FC 10kbar'!N177</f>
        <v>65.929276000000002</v>
      </c>
      <c r="H499" s="7">
        <f t="shared" si="81"/>
        <v>34.070723999999998</v>
      </c>
      <c r="I499" s="8">
        <f>'E. Alkali basalt FC 10kbar'!R177</f>
        <v>44.132457000000002</v>
      </c>
      <c r="J499" s="9">
        <f>'E. Alkali basalt FC 10kbar'!S177</f>
        <v>4.7869099999999998</v>
      </c>
      <c r="K499" s="9">
        <f>'E. Alkali basalt FC 10kbar'!T177</f>
        <v>13.867713</v>
      </c>
      <c r="L499" s="9">
        <f>'E. Alkali basalt FC 10kbar'!U177</f>
        <v>3.042961</v>
      </c>
      <c r="M499" s="9">
        <f>'E. Alkali basalt FC 10kbar'!V177</f>
        <v>10.938116000000001</v>
      </c>
      <c r="N499" s="9">
        <f>'E. Alkali basalt FC 10kbar'!W177</f>
        <v>0.257826</v>
      </c>
      <c r="O499" s="9">
        <f>'E. Alkali basalt FC 10kbar'!X177</f>
        <v>5.8085610000000001</v>
      </c>
      <c r="P499" s="9">
        <f>'E. Alkali basalt FC 10kbar'!Y177</f>
        <v>9.7803039999999992</v>
      </c>
      <c r="Q499" s="9">
        <f>'E. Alkali basalt FC 10kbar'!Z177</f>
        <v>3.7589320000000002</v>
      </c>
      <c r="R499" s="9">
        <f>'E. Alkali basalt FC 10kbar'!AA177</f>
        <v>1.1678010000000001</v>
      </c>
      <c r="S499" s="9">
        <f>'E. Alkali basalt FC 10kbar'!AB177</f>
        <v>1.0631219999999999</v>
      </c>
      <c r="T499" s="9">
        <f>'E. Alkali basalt FC 10kbar'!AC177</f>
        <v>1.395295</v>
      </c>
      <c r="U499" s="10"/>
      <c r="V499" s="5">
        <f>'E. Alkali basalt FC 10kbar'!AH177</f>
        <v>0.32377499999999998</v>
      </c>
      <c r="W499" s="5"/>
      <c r="X499" s="5"/>
      <c r="Y499" s="5"/>
      <c r="Z499" s="5"/>
      <c r="AA499" s="5"/>
      <c r="AB499" s="5">
        <f>'E. Alkali basalt FC 10kbar'!AI177</f>
        <v>0</v>
      </c>
      <c r="AC499" s="5">
        <f>'E. Alkali basalt FC 10kbar'!AJ177</f>
        <v>1.7434000000000002E-2</v>
      </c>
      <c r="AD499" s="10"/>
      <c r="AE499" s="5">
        <f>'E. Alkali basalt FC 10kbar'!AK177</f>
        <v>33.399487000000001</v>
      </c>
      <c r="AF499" s="5"/>
      <c r="AG499" s="5"/>
      <c r="AH499" s="5"/>
      <c r="AI499" s="5"/>
      <c r="AJ499" s="5"/>
      <c r="AK499" s="5">
        <f>'E. Alkali basalt FC 10kbar'!AL177</f>
        <v>0</v>
      </c>
      <c r="AL499" s="5">
        <f>'E. Alkali basalt FC 10kbar'!AM177</f>
        <v>0.33002999999999999</v>
      </c>
      <c r="AM499" s="10"/>
      <c r="AN499" s="5">
        <f t="shared" si="87"/>
        <v>33.723261999999998</v>
      </c>
      <c r="AO499" s="5"/>
      <c r="AP499" s="5"/>
      <c r="AQ499" s="5"/>
      <c r="AR499" s="5"/>
      <c r="AS499" s="5"/>
      <c r="AT499" s="5">
        <f t="shared" si="88"/>
        <v>0</v>
      </c>
      <c r="AU499" s="5">
        <f t="shared" si="89"/>
        <v>0.347464</v>
      </c>
      <c r="AV499" s="10">
        <f t="shared" si="90"/>
        <v>65.929276000000002</v>
      </c>
      <c r="AW499" s="48">
        <f t="shared" si="86"/>
        <v>100.00000199999999</v>
      </c>
    </row>
    <row r="500" spans="1:49" x14ac:dyDescent="0.3">
      <c r="A500" s="37" t="s">
        <v>1449</v>
      </c>
      <c r="B500" s="2">
        <f>'E. Alkali basalt FC 10kbar'!A178</f>
        <v>172</v>
      </c>
      <c r="C500" s="2">
        <f>'E. Alkali basalt FC 10kbar'!C178</f>
        <v>1228</v>
      </c>
      <c r="D500" s="2">
        <f>'E. Alkali basalt FC 10kbar'!D178</f>
        <v>10000</v>
      </c>
      <c r="E500" s="5">
        <f>'B. LLD classification'!EA544</f>
        <v>2.952593537333136</v>
      </c>
      <c r="F500" s="5">
        <f>'E. Alkali basalt FC 10kbar'!L178</f>
        <v>1.365189</v>
      </c>
      <c r="G500" s="6">
        <f>'E. Alkali basalt FC 10kbar'!N178</f>
        <v>65.594708999999995</v>
      </c>
      <c r="H500" s="7">
        <f t="shared" si="81"/>
        <v>34.405291000000005</v>
      </c>
      <c r="I500" s="8">
        <f>'E. Alkali basalt FC 10kbar'!R178</f>
        <v>44.145677999999997</v>
      </c>
      <c r="J500" s="9">
        <f>'E. Alkali basalt FC 10kbar'!S178</f>
        <v>4.7874319999999999</v>
      </c>
      <c r="K500" s="9">
        <f>'E. Alkali basalt FC 10kbar'!T178</f>
        <v>13.890891999999999</v>
      </c>
      <c r="L500" s="9">
        <f>'E. Alkali basalt FC 10kbar'!U178</f>
        <v>3.0414780000000001</v>
      </c>
      <c r="M500" s="9">
        <f>'E. Alkali basalt FC 10kbar'!V178</f>
        <v>10.969103</v>
      </c>
      <c r="N500" s="9">
        <f>'E. Alkali basalt FC 10kbar'!W178</f>
        <v>0.25914100000000001</v>
      </c>
      <c r="O500" s="9">
        <f>'E. Alkali basalt FC 10kbar'!X178</f>
        <v>5.7771670000000004</v>
      </c>
      <c r="P500" s="9">
        <f>'E. Alkali basalt FC 10kbar'!Y178</f>
        <v>9.7192769999999999</v>
      </c>
      <c r="Q500" s="9">
        <f>'E. Alkali basalt FC 10kbar'!Z178</f>
        <v>3.7750349999999999</v>
      </c>
      <c r="R500" s="9">
        <f>'E. Alkali basalt FC 10kbar'!AA178</f>
        <v>1.1737580000000001</v>
      </c>
      <c r="S500" s="9">
        <f>'E. Alkali basalt FC 10kbar'!AB178</f>
        <v>1.0586249999999999</v>
      </c>
      <c r="T500" s="9">
        <f>'E. Alkali basalt FC 10kbar'!AC178</f>
        <v>1.402412</v>
      </c>
      <c r="U500" s="10"/>
      <c r="V500" s="5">
        <f>'E. Alkali basalt FC 10kbar'!AH178</f>
        <v>0.32259300000000002</v>
      </c>
      <c r="W500" s="5"/>
      <c r="X500" s="5"/>
      <c r="Y500" s="5"/>
      <c r="Z500" s="5"/>
      <c r="AA500" s="5"/>
      <c r="AB500" s="5">
        <f>'E. Alkali basalt FC 10kbar'!AI178</f>
        <v>0</v>
      </c>
      <c r="AC500" s="5">
        <f>'E. Alkali basalt FC 10kbar'!AJ178</f>
        <v>1.7319999999999999E-2</v>
      </c>
      <c r="AD500" s="10"/>
      <c r="AE500" s="5">
        <f>'E. Alkali basalt FC 10kbar'!AK178</f>
        <v>33.721015999999999</v>
      </c>
      <c r="AF500" s="5"/>
      <c r="AG500" s="5"/>
      <c r="AH500" s="5"/>
      <c r="AI500" s="5"/>
      <c r="AJ500" s="5"/>
      <c r="AK500" s="5">
        <f>'E. Alkali basalt FC 10kbar'!AL178</f>
        <v>0</v>
      </c>
      <c r="AL500" s="5">
        <f>'E. Alkali basalt FC 10kbar'!AM178</f>
        <v>0.344362</v>
      </c>
      <c r="AM500" s="10"/>
      <c r="AN500" s="5">
        <f t="shared" si="87"/>
        <v>34.043608999999996</v>
      </c>
      <c r="AO500" s="5"/>
      <c r="AP500" s="5"/>
      <c r="AQ500" s="5"/>
      <c r="AR500" s="5"/>
      <c r="AS500" s="5"/>
      <c r="AT500" s="5">
        <f t="shared" si="88"/>
        <v>0</v>
      </c>
      <c r="AU500" s="5">
        <f t="shared" si="89"/>
        <v>0.361682</v>
      </c>
      <c r="AV500" s="10">
        <f t="shared" si="90"/>
        <v>65.594708999999995</v>
      </c>
      <c r="AW500" s="48">
        <f t="shared" si="86"/>
        <v>100</v>
      </c>
    </row>
    <row r="501" spans="1:49" x14ac:dyDescent="0.3">
      <c r="A501" s="37" t="s">
        <v>1449</v>
      </c>
      <c r="B501" s="2">
        <f>'E. Alkali basalt FC 10kbar'!A179</f>
        <v>173</v>
      </c>
      <c r="C501" s="2">
        <f>'E. Alkali basalt FC 10kbar'!C179</f>
        <v>1227</v>
      </c>
      <c r="D501" s="2">
        <f>'E. Alkali basalt FC 10kbar'!D179</f>
        <v>10000</v>
      </c>
      <c r="E501" s="5">
        <f>'B. LLD classification'!EA545</f>
        <v>2.9525857046591266</v>
      </c>
      <c r="F501" s="5">
        <f>'E. Alkali basalt FC 10kbar'!L179</f>
        <v>1.3701129999999999</v>
      </c>
      <c r="G501" s="6">
        <f>'E. Alkali basalt FC 10kbar'!N179</f>
        <v>65.261280999999997</v>
      </c>
      <c r="H501" s="7">
        <f t="shared" ref="H501:H564" si="91">100-G501</f>
        <v>34.738719000000003</v>
      </c>
      <c r="I501" s="8">
        <f>'E. Alkali basalt FC 10kbar'!R179</f>
        <v>44.160156999999998</v>
      </c>
      <c r="J501" s="9">
        <f>'E. Alkali basalt FC 10kbar'!S179</f>
        <v>4.7871100000000002</v>
      </c>
      <c r="K501" s="9">
        <f>'E. Alkali basalt FC 10kbar'!T179</f>
        <v>13.913546</v>
      </c>
      <c r="L501" s="9">
        <f>'E. Alkali basalt FC 10kbar'!U179</f>
        <v>3.0399099999999999</v>
      </c>
      <c r="M501" s="9">
        <f>'E. Alkali basalt FC 10kbar'!V179</f>
        <v>11.000318</v>
      </c>
      <c r="N501" s="9">
        <f>'E. Alkali basalt FC 10kbar'!W179</f>
        <v>0.260465</v>
      </c>
      <c r="O501" s="9">
        <f>'E. Alkali basalt FC 10kbar'!X179</f>
        <v>5.7460060000000004</v>
      </c>
      <c r="P501" s="9">
        <f>'E. Alkali basalt FC 10kbar'!Y179</f>
        <v>9.6577789999999997</v>
      </c>
      <c r="Q501" s="9">
        <f>'E. Alkali basalt FC 10kbar'!Z179</f>
        <v>3.791239</v>
      </c>
      <c r="R501" s="9">
        <f>'E. Alkali basalt FC 10kbar'!AA179</f>
        <v>1.1797550000000001</v>
      </c>
      <c r="S501" s="9">
        <f>'E. Alkali basalt FC 10kbar'!AB179</f>
        <v>1.054138</v>
      </c>
      <c r="T501" s="9">
        <f>'E. Alkali basalt FC 10kbar'!AC179</f>
        <v>1.4095770000000001</v>
      </c>
      <c r="U501" s="10"/>
      <c r="V501" s="5">
        <f>'E. Alkali basalt FC 10kbar'!AH179</f>
        <v>0.32156099999999999</v>
      </c>
      <c r="W501" s="5"/>
      <c r="X501" s="5"/>
      <c r="Y501" s="5"/>
      <c r="Z501" s="5"/>
      <c r="AA501" s="5"/>
      <c r="AB501" s="5">
        <f>'E. Alkali basalt FC 10kbar'!AI179</f>
        <v>0</v>
      </c>
      <c r="AC501" s="5">
        <f>'E. Alkali basalt FC 10kbar'!AJ179</f>
        <v>1.7214E-2</v>
      </c>
      <c r="AD501" s="10"/>
      <c r="AE501" s="5">
        <f>'E. Alkali basalt FC 10kbar'!AK179</f>
        <v>34.041362999999997</v>
      </c>
      <c r="AF501" s="5"/>
      <c r="AG501" s="5"/>
      <c r="AH501" s="5"/>
      <c r="AI501" s="5"/>
      <c r="AJ501" s="5"/>
      <c r="AK501" s="5">
        <f>'E. Alkali basalt FC 10kbar'!AL179</f>
        <v>0</v>
      </c>
      <c r="AL501" s="5">
        <f>'E. Alkali basalt FC 10kbar'!AM179</f>
        <v>0.35858099999999998</v>
      </c>
      <c r="AM501" s="10"/>
      <c r="AN501" s="5">
        <f t="shared" si="87"/>
        <v>34.362924</v>
      </c>
      <c r="AO501" s="5"/>
      <c r="AP501" s="5"/>
      <c r="AQ501" s="5"/>
      <c r="AR501" s="5"/>
      <c r="AS501" s="5"/>
      <c r="AT501" s="5">
        <f t="shared" si="88"/>
        <v>0</v>
      </c>
      <c r="AU501" s="5">
        <f t="shared" si="89"/>
        <v>0.37579499999999999</v>
      </c>
      <c r="AV501" s="10">
        <f t="shared" si="90"/>
        <v>65.261280999999997</v>
      </c>
      <c r="AW501" s="48">
        <f t="shared" si="86"/>
        <v>100</v>
      </c>
    </row>
    <row r="502" spans="1:49" x14ac:dyDescent="0.3">
      <c r="A502" s="37" t="s">
        <v>1449</v>
      </c>
      <c r="B502" s="2">
        <f>'E. Alkali basalt FC 10kbar'!A180</f>
        <v>174</v>
      </c>
      <c r="C502" s="2">
        <f>'E. Alkali basalt FC 10kbar'!C180</f>
        <v>1226</v>
      </c>
      <c r="D502" s="2">
        <f>'E. Alkali basalt FC 10kbar'!D180</f>
        <v>10000</v>
      </c>
      <c r="E502" s="5">
        <f>'B. LLD classification'!EA546</f>
        <v>2.9525604695783993</v>
      </c>
      <c r="F502" s="5">
        <f>'E. Alkali basalt FC 10kbar'!L180</f>
        <v>1.375119</v>
      </c>
      <c r="G502" s="6">
        <f>'E. Alkali basalt FC 10kbar'!N180</f>
        <v>64.928820999999999</v>
      </c>
      <c r="H502" s="7">
        <f t="shared" si="91"/>
        <v>35.071179000000001</v>
      </c>
      <c r="I502" s="8">
        <f>'E. Alkali basalt FC 10kbar'!R180</f>
        <v>44.176029999999997</v>
      </c>
      <c r="J502" s="9">
        <f>'E. Alkali basalt FC 10kbar'!S180</f>
        <v>4.7858489999999998</v>
      </c>
      <c r="K502" s="9">
        <f>'E. Alkali basalt FC 10kbar'!T180</f>
        <v>13.935617000000001</v>
      </c>
      <c r="L502" s="9">
        <f>'E. Alkali basalt FC 10kbar'!U180</f>
        <v>3.0382539999999998</v>
      </c>
      <c r="M502" s="9">
        <f>'E. Alkali basalt FC 10kbar'!V180</f>
        <v>11.031793</v>
      </c>
      <c r="N502" s="9">
        <f>'E. Alkali basalt FC 10kbar'!W180</f>
        <v>0.261799</v>
      </c>
      <c r="O502" s="9">
        <f>'E. Alkali basalt FC 10kbar'!X180</f>
        <v>5.7151019999999999</v>
      </c>
      <c r="P502" s="9">
        <f>'E. Alkali basalt FC 10kbar'!Y180</f>
        <v>9.5957550000000005</v>
      </c>
      <c r="Q502" s="9">
        <f>'E. Alkali basalt FC 10kbar'!Z180</f>
        <v>3.807553</v>
      </c>
      <c r="R502" s="9">
        <f>'E. Alkali basalt FC 10kbar'!AA180</f>
        <v>1.1857949999999999</v>
      </c>
      <c r="S502" s="9">
        <f>'E. Alkali basalt FC 10kbar'!AB180</f>
        <v>1.0496589999999999</v>
      </c>
      <c r="T502" s="9">
        <f>'E. Alkali basalt FC 10kbar'!AC180</f>
        <v>1.416795</v>
      </c>
      <c r="U502" s="10"/>
      <c r="V502" s="5">
        <f>'E. Alkali basalt FC 10kbar'!AH180</f>
        <v>0.32069300000000001</v>
      </c>
      <c r="W502" s="5"/>
      <c r="X502" s="5"/>
      <c r="Y502" s="5"/>
      <c r="Z502" s="5"/>
      <c r="AA502" s="5"/>
      <c r="AB502" s="5">
        <f>'E. Alkali basalt FC 10kbar'!AI180</f>
        <v>0</v>
      </c>
      <c r="AC502" s="5">
        <f>'E. Alkali basalt FC 10kbar'!AJ180</f>
        <v>1.7115999999999999E-2</v>
      </c>
      <c r="AD502" s="10"/>
      <c r="AE502" s="5">
        <f>'E. Alkali basalt FC 10kbar'!AK180</f>
        <v>34.360675999999998</v>
      </c>
      <c r="AF502" s="5"/>
      <c r="AG502" s="5"/>
      <c r="AH502" s="5"/>
      <c r="AI502" s="5"/>
      <c r="AJ502" s="5"/>
      <c r="AK502" s="5">
        <f>'E. Alkali basalt FC 10kbar'!AL180</f>
        <v>0</v>
      </c>
      <c r="AL502" s="5">
        <f>'E. Alkali basalt FC 10kbar'!AM180</f>
        <v>0.372693</v>
      </c>
      <c r="AM502" s="10"/>
      <c r="AN502" s="5">
        <f t="shared" si="87"/>
        <v>34.681368999999997</v>
      </c>
      <c r="AO502" s="5"/>
      <c r="AP502" s="5"/>
      <c r="AQ502" s="5"/>
      <c r="AR502" s="5"/>
      <c r="AS502" s="5"/>
      <c r="AT502" s="5">
        <f t="shared" si="88"/>
        <v>0</v>
      </c>
      <c r="AU502" s="5">
        <f t="shared" si="89"/>
        <v>0.38980900000000002</v>
      </c>
      <c r="AV502" s="10">
        <f t="shared" si="90"/>
        <v>64.928820999999999</v>
      </c>
      <c r="AW502" s="48">
        <f t="shared" si="86"/>
        <v>99.999999000000003</v>
      </c>
    </row>
    <row r="503" spans="1:49" x14ac:dyDescent="0.3">
      <c r="A503" s="37" t="s">
        <v>1449</v>
      </c>
      <c r="B503" s="2">
        <f>'E. Alkali basalt FC 10kbar'!A181</f>
        <v>175</v>
      </c>
      <c r="C503" s="2">
        <f>'E. Alkali basalt FC 10kbar'!C181</f>
        <v>1225</v>
      </c>
      <c r="D503" s="2">
        <f>'E. Alkali basalt FC 10kbar'!D181</f>
        <v>10000</v>
      </c>
      <c r="E503" s="5">
        <f>'B. LLD classification'!EA547</f>
        <v>2.9525162541684709</v>
      </c>
      <c r="F503" s="5">
        <f>'E. Alkali basalt FC 10kbar'!L181</f>
        <v>1.3802179999999999</v>
      </c>
      <c r="G503" s="6">
        <f>'E. Alkali basalt FC 10kbar'!N181</f>
        <v>64.597144</v>
      </c>
      <c r="H503" s="7">
        <f t="shared" si="91"/>
        <v>35.402856</v>
      </c>
      <c r="I503" s="8">
        <f>'E. Alkali basalt FC 10kbar'!R181</f>
        <v>44.193461999999997</v>
      </c>
      <c r="J503" s="9">
        <f>'E. Alkali basalt FC 10kbar'!S181</f>
        <v>4.7835390000000002</v>
      </c>
      <c r="K503" s="9">
        <f>'E. Alkali basalt FC 10kbar'!T181</f>
        <v>13.957034</v>
      </c>
      <c r="L503" s="9">
        <f>'E. Alkali basalt FC 10kbar'!U181</f>
        <v>3.0365039999999999</v>
      </c>
      <c r="M503" s="9">
        <f>'E. Alkali basalt FC 10kbar'!V181</f>
        <v>11.063564</v>
      </c>
      <c r="N503" s="9">
        <f>'E. Alkali basalt FC 10kbar'!W181</f>
        <v>0.26314300000000002</v>
      </c>
      <c r="O503" s="9">
        <f>'E. Alkali basalt FC 10kbar'!X181</f>
        <v>5.6844849999999996</v>
      </c>
      <c r="P503" s="9">
        <f>'E. Alkali basalt FC 10kbar'!Y181</f>
        <v>9.5331440000000001</v>
      </c>
      <c r="Q503" s="9">
        <f>'E. Alkali basalt FC 10kbar'!Z181</f>
        <v>3.8239879999999999</v>
      </c>
      <c r="R503" s="9">
        <f>'E. Alkali basalt FC 10kbar'!AA181</f>
        <v>1.1918839999999999</v>
      </c>
      <c r="S503" s="9">
        <f>'E. Alkali basalt FC 10kbar'!AB181</f>
        <v>1.045183</v>
      </c>
      <c r="T503" s="9">
        <f>'E. Alkali basalt FC 10kbar'!AC181</f>
        <v>1.424069</v>
      </c>
      <c r="U503" s="10"/>
      <c r="V503" s="5">
        <f>'E. Alkali basalt FC 10kbar'!AH181</f>
        <v>0.32</v>
      </c>
      <c r="W503" s="5"/>
      <c r="X503" s="5"/>
      <c r="Y503" s="5"/>
      <c r="Z503" s="5"/>
      <c r="AA503" s="5"/>
      <c r="AB503" s="5">
        <f>'E. Alkali basalt FC 10kbar'!AI181</f>
        <v>0</v>
      </c>
      <c r="AC503" s="5">
        <f>'E. Alkali basalt FC 10kbar'!AJ181</f>
        <v>1.7028000000000001E-2</v>
      </c>
      <c r="AD503" s="10"/>
      <c r="AE503" s="5">
        <f>'E. Alkali basalt FC 10kbar'!AK181</f>
        <v>34.679119</v>
      </c>
      <c r="AF503" s="5"/>
      <c r="AG503" s="5"/>
      <c r="AH503" s="5"/>
      <c r="AI503" s="5"/>
      <c r="AJ503" s="5"/>
      <c r="AK503" s="5">
        <f>'E. Alkali basalt FC 10kbar'!AL181</f>
        <v>0</v>
      </c>
      <c r="AL503" s="5">
        <f>'E. Alkali basalt FC 10kbar'!AM181</f>
        <v>0.386708</v>
      </c>
      <c r="AM503" s="10"/>
      <c r="AN503" s="5">
        <f t="shared" si="87"/>
        <v>34.999119</v>
      </c>
      <c r="AO503" s="5"/>
      <c r="AP503" s="5"/>
      <c r="AQ503" s="5"/>
      <c r="AR503" s="5"/>
      <c r="AS503" s="5"/>
      <c r="AT503" s="5">
        <f t="shared" si="88"/>
        <v>0</v>
      </c>
      <c r="AU503" s="5">
        <f t="shared" si="89"/>
        <v>0.40373599999999998</v>
      </c>
      <c r="AV503" s="10">
        <f t="shared" si="90"/>
        <v>64.597144</v>
      </c>
      <c r="AW503" s="48">
        <f t="shared" si="86"/>
        <v>99.999999000000003</v>
      </c>
    </row>
    <row r="504" spans="1:49" x14ac:dyDescent="0.3">
      <c r="A504" s="37" t="s">
        <v>1449</v>
      </c>
      <c r="B504" s="2">
        <f>'E. Alkali basalt FC 10kbar'!A182</f>
        <v>176</v>
      </c>
      <c r="C504" s="2">
        <f>'E. Alkali basalt FC 10kbar'!C182</f>
        <v>1224</v>
      </c>
      <c r="D504" s="2">
        <f>'E. Alkali basalt FC 10kbar'!D182</f>
        <v>10000</v>
      </c>
      <c r="E504" s="5">
        <f>'B. LLD classification'!EA548</f>
        <v>2.9524509450755181</v>
      </c>
      <c r="F504" s="5">
        <f>'E. Alkali basalt FC 10kbar'!L182</f>
        <v>1.385418</v>
      </c>
      <c r="G504" s="6">
        <f>'E. Alkali basalt FC 10kbar'!N182</f>
        <v>64.266059999999996</v>
      </c>
      <c r="H504" s="7">
        <f t="shared" si="91"/>
        <v>35.733940000000004</v>
      </c>
      <c r="I504" s="8">
        <f>'E. Alkali basalt FC 10kbar'!R182</f>
        <v>44.212648000000002</v>
      </c>
      <c r="J504" s="9">
        <f>'E. Alkali basalt FC 10kbar'!S182</f>
        <v>4.7800450000000003</v>
      </c>
      <c r="K504" s="9">
        <f>'E. Alkali basalt FC 10kbar'!T182</f>
        <v>13.977709000000001</v>
      </c>
      <c r="L504" s="9">
        <f>'E. Alkali basalt FC 10kbar'!U182</f>
        <v>3.034656</v>
      </c>
      <c r="M504" s="9">
        <f>'E. Alkali basalt FC 10kbar'!V182</f>
        <v>11.095673</v>
      </c>
      <c r="N504" s="9">
        <f>'E. Alkali basalt FC 10kbar'!W182</f>
        <v>0.26449899999999998</v>
      </c>
      <c r="O504" s="9">
        <f>'E. Alkali basalt FC 10kbar'!X182</f>
        <v>5.6541940000000004</v>
      </c>
      <c r="P504" s="9">
        <f>'E. Alkali basalt FC 10kbar'!Y182</f>
        <v>9.4698799999999999</v>
      </c>
      <c r="Q504" s="9">
        <f>'E. Alkali basalt FC 10kbar'!Z182</f>
        <v>3.8405580000000001</v>
      </c>
      <c r="R504" s="9">
        <f>'E. Alkali basalt FC 10kbar'!AA182</f>
        <v>1.198024</v>
      </c>
      <c r="S504" s="9">
        <f>'E. Alkali basalt FC 10kbar'!AB182</f>
        <v>1.040708</v>
      </c>
      <c r="T504" s="9">
        <f>'E. Alkali basalt FC 10kbar'!AC182</f>
        <v>1.431406</v>
      </c>
      <c r="U504" s="10"/>
      <c r="V504" s="5">
        <f>'E. Alkali basalt FC 10kbar'!AH182</f>
        <v>0.31948900000000002</v>
      </c>
      <c r="W504" s="5"/>
      <c r="X504" s="5"/>
      <c r="Y504" s="5"/>
      <c r="Z504" s="5"/>
      <c r="AA504" s="5"/>
      <c r="AB504" s="5">
        <f>'E. Alkali basalt FC 10kbar'!AI182</f>
        <v>0</v>
      </c>
      <c r="AC504" s="5">
        <f>'E. Alkali basalt FC 10kbar'!AJ182</f>
        <v>1.6948000000000001E-2</v>
      </c>
      <c r="AD504" s="10"/>
      <c r="AE504" s="5">
        <f>'E. Alkali basalt FC 10kbar'!AK182</f>
        <v>34.996872000000003</v>
      </c>
      <c r="AF504" s="5"/>
      <c r="AG504" s="5"/>
      <c r="AH504" s="5"/>
      <c r="AI504" s="5"/>
      <c r="AJ504" s="5"/>
      <c r="AK504" s="5">
        <f>'E. Alkali basalt FC 10kbar'!AL182</f>
        <v>0</v>
      </c>
      <c r="AL504" s="5">
        <f>'E. Alkali basalt FC 10kbar'!AM182</f>
        <v>0.40063399999999999</v>
      </c>
      <c r="AM504" s="10"/>
      <c r="AN504" s="5">
        <f t="shared" si="87"/>
        <v>35.316361000000001</v>
      </c>
      <c r="AO504" s="5"/>
      <c r="AP504" s="5"/>
      <c r="AQ504" s="5"/>
      <c r="AR504" s="5"/>
      <c r="AS504" s="5"/>
      <c r="AT504" s="5">
        <f t="shared" si="88"/>
        <v>0</v>
      </c>
      <c r="AU504" s="5">
        <f t="shared" si="89"/>
        <v>0.41758200000000001</v>
      </c>
      <c r="AV504" s="10">
        <f t="shared" si="90"/>
        <v>64.266059999999996</v>
      </c>
      <c r="AW504" s="48">
        <f t="shared" si="86"/>
        <v>100.00000299999999</v>
      </c>
    </row>
    <row r="505" spans="1:49" x14ac:dyDescent="0.3">
      <c r="A505" s="37" t="s">
        <v>1449</v>
      </c>
      <c r="B505" s="2">
        <f>'E. Alkali basalt FC 10kbar'!A183</f>
        <v>177</v>
      </c>
      <c r="C505" s="2">
        <f>'E. Alkali basalt FC 10kbar'!C183</f>
        <v>1223</v>
      </c>
      <c r="D505" s="2">
        <f>'E. Alkali basalt FC 10kbar'!D183</f>
        <v>10000</v>
      </c>
      <c r="E505" s="5">
        <f>'B. LLD classification'!EA549</f>
        <v>2.9523623802218517</v>
      </c>
      <c r="F505" s="5">
        <f>'E. Alkali basalt FC 10kbar'!L183</f>
        <v>1.3907320000000001</v>
      </c>
      <c r="G505" s="6">
        <f>'E. Alkali basalt FC 10kbar'!N183</f>
        <v>63.935392</v>
      </c>
      <c r="H505" s="7">
        <f t="shared" si="91"/>
        <v>36.064608</v>
      </c>
      <c r="I505" s="8">
        <f>'E. Alkali basalt FC 10kbar'!R183</f>
        <v>44.233811000000003</v>
      </c>
      <c r="J505" s="9">
        <f>'E. Alkali basalt FC 10kbar'!S183</f>
        <v>4.7752119999999998</v>
      </c>
      <c r="K505" s="9">
        <f>'E. Alkali basalt FC 10kbar'!T183</f>
        <v>13.997536</v>
      </c>
      <c r="L505" s="9">
        <f>'E. Alkali basalt FC 10kbar'!U183</f>
        <v>3.0327060000000001</v>
      </c>
      <c r="M505" s="9">
        <f>'E. Alkali basalt FC 10kbar'!V183</f>
        <v>11.128162</v>
      </c>
      <c r="N505" s="9">
        <f>'E. Alkali basalt FC 10kbar'!W183</f>
        <v>0.26586700000000002</v>
      </c>
      <c r="O505" s="9">
        <f>'E. Alkali basalt FC 10kbar'!X183</f>
        <v>5.6242760000000001</v>
      </c>
      <c r="P505" s="9">
        <f>'E. Alkali basalt FC 10kbar'!Y183</f>
        <v>9.4058949999999992</v>
      </c>
      <c r="Q505" s="9">
        <f>'E. Alkali basalt FC 10kbar'!Z183</f>
        <v>3.857275</v>
      </c>
      <c r="R505" s="9">
        <f>'E. Alkali basalt FC 10kbar'!AA183</f>
        <v>1.2042200000000001</v>
      </c>
      <c r="S505" s="9">
        <f>'E. Alkali basalt FC 10kbar'!AB183</f>
        <v>1.0362309999999999</v>
      </c>
      <c r="T505" s="9">
        <f>'E. Alkali basalt FC 10kbar'!AC183</f>
        <v>1.438809</v>
      </c>
      <c r="U505" s="10"/>
      <c r="V505" s="5">
        <f>'E. Alkali basalt FC 10kbar'!AH183</f>
        <v>0.31914500000000001</v>
      </c>
      <c r="W505" s="5"/>
      <c r="X505" s="5"/>
      <c r="Y505" s="5"/>
      <c r="Z505" s="5"/>
      <c r="AA505" s="5"/>
      <c r="AB505" s="5">
        <f>'E. Alkali basalt FC 10kbar'!AI183</f>
        <v>0</v>
      </c>
      <c r="AC505" s="5">
        <f>'E. Alkali basalt FC 10kbar'!AJ183</f>
        <v>1.6877E-2</v>
      </c>
      <c r="AD505" s="10"/>
      <c r="AE505" s="5">
        <f>'E. Alkali basalt FC 10kbar'!AK183</f>
        <v>35.314106000000002</v>
      </c>
      <c r="AF505" s="5"/>
      <c r="AG505" s="5"/>
      <c r="AH505" s="5"/>
      <c r="AI505" s="5"/>
      <c r="AJ505" s="5"/>
      <c r="AK505" s="5">
        <f>'E. Alkali basalt FC 10kbar'!AL183</f>
        <v>0</v>
      </c>
      <c r="AL505" s="5">
        <f>'E. Alkali basalt FC 10kbar'!AM183</f>
        <v>0.41448000000000002</v>
      </c>
      <c r="AM505" s="10"/>
      <c r="AN505" s="5">
        <f t="shared" si="87"/>
        <v>35.633251000000001</v>
      </c>
      <c r="AO505" s="5"/>
      <c r="AP505" s="5"/>
      <c r="AQ505" s="5"/>
      <c r="AR505" s="5"/>
      <c r="AS505" s="5"/>
      <c r="AT505" s="5">
        <f t="shared" si="88"/>
        <v>0</v>
      </c>
      <c r="AU505" s="5">
        <f t="shared" si="89"/>
        <v>0.43135699999999999</v>
      </c>
      <c r="AV505" s="10">
        <f t="shared" si="90"/>
        <v>63.935392</v>
      </c>
      <c r="AW505" s="48">
        <f t="shared" si="86"/>
        <v>100</v>
      </c>
    </row>
    <row r="506" spans="1:49" x14ac:dyDescent="0.3">
      <c r="A506" s="37" t="s">
        <v>1449</v>
      </c>
      <c r="B506" s="2">
        <f>'E. Alkali basalt FC 10kbar'!A184</f>
        <v>178</v>
      </c>
      <c r="C506" s="2">
        <f>'E. Alkali basalt FC 10kbar'!C184</f>
        <v>1222</v>
      </c>
      <c r="D506" s="2">
        <f>'E. Alkali basalt FC 10kbar'!D184</f>
        <v>10000</v>
      </c>
      <c r="E506" s="5">
        <f>'B. LLD classification'!EA550</f>
        <v>2.9522482194023785</v>
      </c>
      <c r="F506" s="5">
        <f>'E. Alkali basalt FC 10kbar'!L184</f>
        <v>1.3961699999999999</v>
      </c>
      <c r="G506" s="6">
        <f>'E. Alkali basalt FC 10kbar'!N184</f>
        <v>63.605023000000003</v>
      </c>
      <c r="H506" s="7">
        <f t="shared" si="91"/>
        <v>36.394976999999997</v>
      </c>
      <c r="I506" s="8">
        <f>'E. Alkali basalt FC 10kbar'!R184</f>
        <v>44.257185999999997</v>
      </c>
      <c r="J506" s="9">
        <f>'E. Alkali basalt FC 10kbar'!S184</f>
        <v>4.7688740000000003</v>
      </c>
      <c r="K506" s="9">
        <f>'E. Alkali basalt FC 10kbar'!T184</f>
        <v>14.016397</v>
      </c>
      <c r="L506" s="9">
        <f>'E. Alkali basalt FC 10kbar'!U184</f>
        <v>3.0306570000000002</v>
      </c>
      <c r="M506" s="9">
        <f>'E. Alkali basalt FC 10kbar'!V184</f>
        <v>11.16107</v>
      </c>
      <c r="N506" s="9">
        <f>'E. Alkali basalt FC 10kbar'!W184</f>
        <v>0.26724799999999999</v>
      </c>
      <c r="O506" s="9">
        <f>'E. Alkali basalt FC 10kbar'!X184</f>
        <v>5.5947839999999998</v>
      </c>
      <c r="P506" s="9">
        <f>'E. Alkali basalt FC 10kbar'!Y184</f>
        <v>9.3411290000000005</v>
      </c>
      <c r="Q506" s="9">
        <f>'E. Alkali basalt FC 10kbar'!Z184</f>
        <v>3.8741490000000001</v>
      </c>
      <c r="R506" s="9">
        <f>'E. Alkali basalt FC 10kbar'!AA184</f>
        <v>1.210475</v>
      </c>
      <c r="S506" s="9">
        <f>'E. Alkali basalt FC 10kbar'!AB184</f>
        <v>1.031749</v>
      </c>
      <c r="T506" s="9">
        <f>'E. Alkali basalt FC 10kbar'!AC184</f>
        <v>1.4462820000000001</v>
      </c>
      <c r="U506" s="10"/>
      <c r="V506" s="5">
        <f>'E. Alkali basalt FC 10kbar'!AH184</f>
        <v>0.318913</v>
      </c>
      <c r="W506" s="5"/>
      <c r="X506" s="5"/>
      <c r="Y506" s="5"/>
      <c r="Z506" s="5"/>
      <c r="AA506" s="5"/>
      <c r="AB506" s="5">
        <f>'E. Alkali basalt FC 10kbar'!AI184</f>
        <v>0</v>
      </c>
      <c r="AC506" s="5">
        <f>'E. Alkali basalt FC 10kbar'!AJ184</f>
        <v>1.6812000000000001E-2</v>
      </c>
      <c r="AD506" s="10"/>
      <c r="AE506" s="5">
        <f>'E. Alkali basalt FC 10kbar'!AK184</f>
        <v>35.630997000000001</v>
      </c>
      <c r="AF506" s="5"/>
      <c r="AG506" s="5"/>
      <c r="AH506" s="5"/>
      <c r="AI506" s="5"/>
      <c r="AJ506" s="5"/>
      <c r="AK506" s="5">
        <f>'E. Alkali basalt FC 10kbar'!AL184</f>
        <v>0</v>
      </c>
      <c r="AL506" s="5">
        <f>'E. Alkali basalt FC 10kbar'!AM184</f>
        <v>0.42825400000000002</v>
      </c>
      <c r="AM506" s="10"/>
      <c r="AN506" s="5">
        <f t="shared" si="87"/>
        <v>35.949910000000003</v>
      </c>
      <c r="AO506" s="5"/>
      <c r="AP506" s="5"/>
      <c r="AQ506" s="5"/>
      <c r="AR506" s="5"/>
      <c r="AS506" s="5"/>
      <c r="AT506" s="5">
        <f t="shared" si="88"/>
        <v>0</v>
      </c>
      <c r="AU506" s="5">
        <f t="shared" si="89"/>
        <v>0.44506600000000002</v>
      </c>
      <c r="AV506" s="10">
        <f t="shared" si="90"/>
        <v>63.605023000000003</v>
      </c>
      <c r="AW506" s="48">
        <f t="shared" si="86"/>
        <v>99.999999000000003</v>
      </c>
    </row>
    <row r="507" spans="1:49" x14ac:dyDescent="0.3">
      <c r="A507" s="37" t="s">
        <v>1449</v>
      </c>
      <c r="B507" s="2">
        <f>'E. Alkali basalt FC 10kbar'!A185</f>
        <v>179</v>
      </c>
      <c r="C507" s="2">
        <f>'E. Alkali basalt FC 10kbar'!C185</f>
        <v>1221</v>
      </c>
      <c r="D507" s="2">
        <f>'E. Alkali basalt FC 10kbar'!D185</f>
        <v>10000</v>
      </c>
      <c r="E507" s="5">
        <f>'B. LLD classification'!EA551</f>
        <v>2.9521064834943349</v>
      </c>
      <c r="F507" s="5">
        <f>'E. Alkali basalt FC 10kbar'!L185</f>
        <v>1.4017409999999999</v>
      </c>
      <c r="G507" s="6">
        <f>'E. Alkali basalt FC 10kbar'!N185</f>
        <v>63.274965000000002</v>
      </c>
      <c r="H507" s="7">
        <f t="shared" si="91"/>
        <v>36.725034999999998</v>
      </c>
      <c r="I507" s="8">
        <f>'E. Alkali basalt FC 10kbar'!R185</f>
        <v>44.282975</v>
      </c>
      <c r="J507" s="9">
        <f>'E. Alkali basalt FC 10kbar'!S185</f>
        <v>4.7608860000000002</v>
      </c>
      <c r="K507" s="9">
        <f>'E. Alkali basalt FC 10kbar'!T185</f>
        <v>14.034174</v>
      </c>
      <c r="L507" s="9">
        <f>'E. Alkali basalt FC 10kbar'!U185</f>
        <v>3.0285139999999999</v>
      </c>
      <c r="M507" s="9">
        <f>'E. Alkali basalt FC 10kbar'!V185</f>
        <v>11.194417</v>
      </c>
      <c r="N507" s="9">
        <f>'E. Alkali basalt FC 10kbar'!W185</f>
        <v>0.26864199999999999</v>
      </c>
      <c r="O507" s="9">
        <f>'E. Alkali basalt FC 10kbar'!X185</f>
        <v>5.5657750000000004</v>
      </c>
      <c r="P507" s="9">
        <f>'E. Alkali basalt FC 10kbar'!Y185</f>
        <v>9.2755550000000007</v>
      </c>
      <c r="Q507" s="9">
        <f>'E. Alkali basalt FC 10kbar'!Z185</f>
        <v>3.8911850000000001</v>
      </c>
      <c r="R507" s="9">
        <f>'E. Alkali basalt FC 10kbar'!AA185</f>
        <v>1.2167889999999999</v>
      </c>
      <c r="S507" s="9">
        <f>'E. Alkali basalt FC 10kbar'!AB185</f>
        <v>1.027261</v>
      </c>
      <c r="T507" s="9">
        <f>'E. Alkali basalt FC 10kbar'!AC185</f>
        <v>1.4538260000000001</v>
      </c>
      <c r="U507" s="10"/>
      <c r="V507" s="5">
        <f>'E. Alkali basalt FC 10kbar'!AH185</f>
        <v>0.318666</v>
      </c>
      <c r="W507" s="5"/>
      <c r="X507" s="5"/>
      <c r="Y507" s="5"/>
      <c r="Z507" s="5"/>
      <c r="AA507" s="5"/>
      <c r="AB507" s="5">
        <f>'E. Alkali basalt FC 10kbar'!AI185</f>
        <v>0</v>
      </c>
      <c r="AC507" s="5">
        <f>'E. Alkali basalt FC 10kbar'!AJ185</f>
        <v>1.6750000000000001E-2</v>
      </c>
      <c r="AD507" s="10"/>
      <c r="AE507" s="5">
        <f>'E. Alkali basalt FC 10kbar'!AK185</f>
        <v>35.947654999999997</v>
      </c>
      <c r="AF507" s="5"/>
      <c r="AG507" s="5"/>
      <c r="AH507" s="5"/>
      <c r="AI507" s="5"/>
      <c r="AJ507" s="5"/>
      <c r="AK507" s="5">
        <f>'E. Alkali basalt FC 10kbar'!AL185</f>
        <v>0</v>
      </c>
      <c r="AL507" s="5">
        <f>'E. Alkali basalt FC 10kbar'!AM185</f>
        <v>0.441965</v>
      </c>
      <c r="AM507" s="10"/>
      <c r="AN507" s="5">
        <f t="shared" si="87"/>
        <v>36.266320999999998</v>
      </c>
      <c r="AO507" s="5"/>
      <c r="AP507" s="5"/>
      <c r="AQ507" s="5"/>
      <c r="AR507" s="5"/>
      <c r="AS507" s="5"/>
      <c r="AT507" s="5">
        <f t="shared" si="88"/>
        <v>0</v>
      </c>
      <c r="AU507" s="5">
        <f t="shared" si="89"/>
        <v>0.45871499999999998</v>
      </c>
      <c r="AV507" s="10">
        <f t="shared" si="90"/>
        <v>63.274965000000002</v>
      </c>
      <c r="AW507" s="48">
        <f t="shared" si="86"/>
        <v>100.000001</v>
      </c>
    </row>
    <row r="508" spans="1:49" x14ac:dyDescent="0.3">
      <c r="A508" s="37" t="s">
        <v>1449</v>
      </c>
      <c r="B508" s="2">
        <f>'E. Alkali basalt FC 10kbar'!A186</f>
        <v>180</v>
      </c>
      <c r="C508" s="2">
        <f>'E. Alkali basalt FC 10kbar'!C186</f>
        <v>1220</v>
      </c>
      <c r="D508" s="2">
        <f>'E. Alkali basalt FC 10kbar'!D186</f>
        <v>10000</v>
      </c>
      <c r="E508" s="5">
        <f>'B. LLD classification'!EA552</f>
        <v>2.9519363504225034</v>
      </c>
      <c r="F508" s="5">
        <f>'E. Alkali basalt FC 10kbar'!L186</f>
        <v>1.407443</v>
      </c>
      <c r="G508" s="6">
        <f>'E. Alkali basalt FC 10kbar'!N186</f>
        <v>62.945456999999998</v>
      </c>
      <c r="H508" s="7">
        <f t="shared" si="91"/>
        <v>37.054543000000002</v>
      </c>
      <c r="I508" s="8">
        <f>'E. Alkali basalt FC 10kbar'!R186</f>
        <v>44.31127</v>
      </c>
      <c r="J508" s="9">
        <f>'E. Alkali basalt FC 10kbar'!S186</f>
        <v>4.7511720000000004</v>
      </c>
      <c r="K508" s="9">
        <f>'E. Alkali basalt FC 10kbar'!T186</f>
        <v>14.050791</v>
      </c>
      <c r="L508" s="9">
        <f>'E. Alkali basalt FC 10kbar'!U186</f>
        <v>3.026294</v>
      </c>
      <c r="M508" s="9">
        <f>'E. Alkali basalt FC 10kbar'!V186</f>
        <v>11.228187999999999</v>
      </c>
      <c r="N508" s="9">
        <f>'E. Alkali basalt FC 10kbar'!W186</f>
        <v>0.27004800000000001</v>
      </c>
      <c r="O508" s="9">
        <f>'E. Alkali basalt FC 10kbar'!X186</f>
        <v>5.5372919999999999</v>
      </c>
      <c r="P508" s="9">
        <f>'E. Alkali basalt FC 10kbar'!Y186</f>
        <v>9.2092069999999993</v>
      </c>
      <c r="Q508" s="9">
        <f>'E. Alkali basalt FC 10kbar'!Z186</f>
        <v>3.9083760000000001</v>
      </c>
      <c r="R508" s="9">
        <f>'E. Alkali basalt FC 10kbar'!AA186</f>
        <v>1.2231590000000001</v>
      </c>
      <c r="S508" s="9">
        <f>'E. Alkali basalt FC 10kbar'!AB186</f>
        <v>1.022767</v>
      </c>
      <c r="T508" s="9">
        <f>'E. Alkali basalt FC 10kbar'!AC186</f>
        <v>1.4614370000000001</v>
      </c>
      <c r="U508" s="10"/>
      <c r="V508" s="5">
        <f>'E. Alkali basalt FC 10kbar'!AH186</f>
        <v>0.31818800000000003</v>
      </c>
      <c r="W508" s="5"/>
      <c r="X508" s="5"/>
      <c r="Y508" s="5"/>
      <c r="Z508" s="5"/>
      <c r="AA508" s="5"/>
      <c r="AB508" s="5">
        <f>'E. Alkali basalt FC 10kbar'!AI186</f>
        <v>0</v>
      </c>
      <c r="AC508" s="5">
        <f>'E. Alkali basalt FC 10kbar'!AJ186</f>
        <v>1.668E-2</v>
      </c>
      <c r="AD508" s="10"/>
      <c r="AE508" s="5">
        <f>'E. Alkali basalt FC 10kbar'!AK186</f>
        <v>36.264060999999998</v>
      </c>
      <c r="AF508" s="5"/>
      <c r="AG508" s="5"/>
      <c r="AH508" s="5"/>
      <c r="AI508" s="5"/>
      <c r="AJ508" s="5"/>
      <c r="AK508" s="5">
        <f>'E. Alkali basalt FC 10kbar'!AL186</f>
        <v>0</v>
      </c>
      <c r="AL508" s="5">
        <f>'E. Alkali basalt FC 10kbar'!AM186</f>
        <v>0.45561299999999999</v>
      </c>
      <c r="AM508" s="10"/>
      <c r="AN508" s="5">
        <f t="shared" si="87"/>
        <v>36.582248999999997</v>
      </c>
      <c r="AO508" s="5"/>
      <c r="AP508" s="5"/>
      <c r="AQ508" s="5"/>
      <c r="AR508" s="5"/>
      <c r="AS508" s="5"/>
      <c r="AT508" s="5">
        <f t="shared" si="88"/>
        <v>0</v>
      </c>
      <c r="AU508" s="5">
        <f t="shared" si="89"/>
        <v>0.47229299999999996</v>
      </c>
      <c r="AV508" s="10">
        <f t="shared" si="90"/>
        <v>62.945456999999998</v>
      </c>
      <c r="AW508" s="48">
        <f t="shared" si="86"/>
        <v>99.999999000000003</v>
      </c>
    </row>
    <row r="509" spans="1:49" x14ac:dyDescent="0.3">
      <c r="A509" s="37" t="s">
        <v>1449</v>
      </c>
      <c r="B509" s="2">
        <f>'E. Alkali basalt FC 10kbar'!A187</f>
        <v>181</v>
      </c>
      <c r="C509" s="2">
        <f>'E. Alkali basalt FC 10kbar'!C187</f>
        <v>1219</v>
      </c>
      <c r="D509" s="2">
        <f>'E. Alkali basalt FC 10kbar'!D187</f>
        <v>10000</v>
      </c>
      <c r="E509" s="5">
        <f>'B. LLD classification'!EA553</f>
        <v>2.9517389666470355</v>
      </c>
      <c r="F509" s="5">
        <f>'E. Alkali basalt FC 10kbar'!L187</f>
        <v>1.4132670000000001</v>
      </c>
      <c r="G509" s="6">
        <f>'E. Alkali basalt FC 10kbar'!N187</f>
        <v>62.616996</v>
      </c>
      <c r="H509" s="7">
        <f t="shared" si="91"/>
        <v>37.383004</v>
      </c>
      <c r="I509" s="8">
        <f>'E. Alkali basalt FC 10kbar'!R187</f>
        <v>44.341990000000003</v>
      </c>
      <c r="J509" s="9">
        <f>'E. Alkali basalt FC 10kbar'!S187</f>
        <v>4.7397710000000002</v>
      </c>
      <c r="K509" s="9">
        <f>'E. Alkali basalt FC 10kbar'!T187</f>
        <v>14.066238</v>
      </c>
      <c r="L509" s="9">
        <f>'E. Alkali basalt FC 10kbar'!U187</f>
        <v>3.0240209999999998</v>
      </c>
      <c r="M509" s="9">
        <f>'E. Alkali basalt FC 10kbar'!V187</f>
        <v>11.262324</v>
      </c>
      <c r="N509" s="9">
        <f>'E. Alkali basalt FC 10kbar'!W187</f>
        <v>0.27146500000000001</v>
      </c>
      <c r="O509" s="9">
        <f>'E. Alkali basalt FC 10kbar'!X187</f>
        <v>5.5093490000000003</v>
      </c>
      <c r="P509" s="9">
        <f>'E. Alkali basalt FC 10kbar'!Y187</f>
        <v>9.1421960000000002</v>
      </c>
      <c r="Q509" s="9">
        <f>'E. Alkali basalt FC 10kbar'!Z187</f>
        <v>3.9256959999999999</v>
      </c>
      <c r="R509" s="9">
        <f>'E. Alkali basalt FC 10kbar'!AA187</f>
        <v>1.2295750000000001</v>
      </c>
      <c r="S509" s="9">
        <f>'E. Alkali basalt FC 10kbar'!AB187</f>
        <v>1.0182720000000001</v>
      </c>
      <c r="T509" s="9">
        <f>'E. Alkali basalt FC 10kbar'!AC187</f>
        <v>1.469103</v>
      </c>
      <c r="U509" s="10"/>
      <c r="V509" s="5">
        <f>'E. Alkali basalt FC 10kbar'!AH187</f>
        <v>0.31723000000000001</v>
      </c>
      <c r="W509" s="5"/>
      <c r="X509" s="5"/>
      <c r="Y509" s="5"/>
      <c r="Z509" s="5"/>
      <c r="AA509" s="5"/>
      <c r="AB509" s="5">
        <f>'E. Alkali basalt FC 10kbar'!AI187</f>
        <v>0</v>
      </c>
      <c r="AC509" s="5">
        <f>'E. Alkali basalt FC 10kbar'!AJ187</f>
        <v>1.6594000000000001E-2</v>
      </c>
      <c r="AD509" s="10"/>
      <c r="AE509" s="5">
        <f>'E. Alkali basalt FC 10kbar'!AK187</f>
        <v>36.579990000000002</v>
      </c>
      <c r="AF509" s="5"/>
      <c r="AG509" s="5"/>
      <c r="AH509" s="5"/>
      <c r="AI509" s="5"/>
      <c r="AJ509" s="5"/>
      <c r="AK509" s="5">
        <f>'E. Alkali basalt FC 10kbar'!AL187</f>
        <v>0</v>
      </c>
      <c r="AL509" s="5">
        <f>'E. Alkali basalt FC 10kbar'!AM187</f>
        <v>0.46919100000000002</v>
      </c>
      <c r="AM509" s="10"/>
      <c r="AN509" s="5">
        <f t="shared" si="87"/>
        <v>36.897220000000004</v>
      </c>
      <c r="AO509" s="5"/>
      <c r="AP509" s="5"/>
      <c r="AQ509" s="5"/>
      <c r="AR509" s="5"/>
      <c r="AS509" s="5"/>
      <c r="AT509" s="5">
        <f t="shared" si="88"/>
        <v>0</v>
      </c>
      <c r="AU509" s="5">
        <f t="shared" si="89"/>
        <v>0.48578500000000002</v>
      </c>
      <c r="AV509" s="10">
        <f t="shared" si="90"/>
        <v>62.616996</v>
      </c>
      <c r="AW509" s="48">
        <f t="shared" si="86"/>
        <v>100.000001</v>
      </c>
    </row>
    <row r="510" spans="1:49" x14ac:dyDescent="0.3">
      <c r="A510" s="37" t="s">
        <v>1449</v>
      </c>
      <c r="B510" s="2">
        <f>'E. Alkali basalt FC 10kbar'!A188</f>
        <v>182</v>
      </c>
      <c r="C510" s="2">
        <f>'E. Alkali basalt FC 10kbar'!C188</f>
        <v>1218</v>
      </c>
      <c r="D510" s="2">
        <f>'E. Alkali basalt FC 10kbar'!D188</f>
        <v>10000</v>
      </c>
      <c r="E510" s="5">
        <f>'B. LLD classification'!EA554</f>
        <v>2.9515169174285156</v>
      </c>
      <c r="F510" s="5">
        <f>'E. Alkali basalt FC 10kbar'!L188</f>
        <v>1.419195</v>
      </c>
      <c r="G510" s="6">
        <f>'E. Alkali basalt FC 10kbar'!N188</f>
        <v>62.290244999999999</v>
      </c>
      <c r="H510" s="7">
        <f t="shared" si="91"/>
        <v>37.709755000000001</v>
      </c>
      <c r="I510" s="8">
        <f>'E. Alkali basalt FC 10kbar'!R188</f>
        <v>44.374898000000002</v>
      </c>
      <c r="J510" s="9">
        <f>'E. Alkali basalt FC 10kbar'!S188</f>
        <v>4.7268280000000003</v>
      </c>
      <c r="K510" s="9">
        <f>'E. Alkali basalt FC 10kbar'!T188</f>
        <v>14.080577999999999</v>
      </c>
      <c r="L510" s="9">
        <f>'E. Alkali basalt FC 10kbar'!U188</f>
        <v>3.0217239999999999</v>
      </c>
      <c r="M510" s="9">
        <f>'E. Alkali basalt FC 10kbar'!V188</f>
        <v>11.296730999999999</v>
      </c>
      <c r="N510" s="9">
        <f>'E. Alkali basalt FC 10kbar'!W188</f>
        <v>0.27288899999999999</v>
      </c>
      <c r="O510" s="9">
        <f>'E. Alkali basalt FC 10kbar'!X188</f>
        <v>5.481935</v>
      </c>
      <c r="P510" s="9">
        <f>'E. Alkali basalt FC 10kbar'!Y188</f>
        <v>9.0746889999999993</v>
      </c>
      <c r="Q510" s="9">
        <f>'E. Alkali basalt FC 10kbar'!Z188</f>
        <v>3.9431129999999999</v>
      </c>
      <c r="R510" s="9">
        <f>'E. Alkali basalt FC 10kbar'!AA188</f>
        <v>1.2360249999999999</v>
      </c>
      <c r="S510" s="9">
        <f>'E. Alkali basalt FC 10kbar'!AB188</f>
        <v>1.013782</v>
      </c>
      <c r="T510" s="9">
        <f>'E. Alkali basalt FC 10kbar'!AC188</f>
        <v>1.476809</v>
      </c>
      <c r="U510" s="10"/>
      <c r="V510" s="5">
        <f>'E. Alkali basalt FC 10kbar'!AH188</f>
        <v>0.31563200000000002</v>
      </c>
      <c r="W510" s="5"/>
      <c r="X510" s="5"/>
      <c r="Y510" s="5"/>
      <c r="Z510" s="5"/>
      <c r="AA510" s="5"/>
      <c r="AB510" s="5">
        <f>'E. Alkali basalt FC 10kbar'!AI188</f>
        <v>0</v>
      </c>
      <c r="AC510" s="5">
        <f>'E. Alkali basalt FC 10kbar'!AJ188</f>
        <v>1.6483999999999999E-2</v>
      </c>
      <c r="AD510" s="10"/>
      <c r="AE510" s="5">
        <f>'E. Alkali basalt FC 10kbar'!AK188</f>
        <v>36.894955000000003</v>
      </c>
      <c r="AF510" s="5"/>
      <c r="AG510" s="5"/>
      <c r="AH510" s="5"/>
      <c r="AI510" s="5"/>
      <c r="AJ510" s="5"/>
      <c r="AK510" s="5">
        <f>'E. Alkali basalt FC 10kbar'!AL188</f>
        <v>0</v>
      </c>
      <c r="AL510" s="5">
        <f>'E. Alkali basalt FC 10kbar'!AM188</f>
        <v>0.48268299999999997</v>
      </c>
      <c r="AM510" s="10"/>
      <c r="AN510" s="5">
        <f t="shared" si="87"/>
        <v>37.210587000000004</v>
      </c>
      <c r="AO510" s="5"/>
      <c r="AP510" s="5"/>
      <c r="AQ510" s="5"/>
      <c r="AR510" s="5"/>
      <c r="AS510" s="5"/>
      <c r="AT510" s="5">
        <f t="shared" si="88"/>
        <v>0</v>
      </c>
      <c r="AU510" s="5">
        <f t="shared" si="89"/>
        <v>0.49916699999999997</v>
      </c>
      <c r="AV510" s="10">
        <f t="shared" si="90"/>
        <v>62.290244999999999</v>
      </c>
      <c r="AW510" s="48">
        <f t="shared" si="86"/>
        <v>99.999999000000003</v>
      </c>
    </row>
    <row r="511" spans="1:49" x14ac:dyDescent="0.3">
      <c r="A511" s="37" t="s">
        <v>1449</v>
      </c>
      <c r="B511" s="2">
        <f>'E. Alkali basalt FC 10kbar'!A189</f>
        <v>183</v>
      </c>
      <c r="C511" s="2">
        <f>'E. Alkali basalt FC 10kbar'!C189</f>
        <v>1217</v>
      </c>
      <c r="D511" s="2">
        <f>'E. Alkali basalt FC 10kbar'!D189</f>
        <v>10000</v>
      </c>
      <c r="E511" s="5">
        <f>'B. LLD classification'!EA555</f>
        <v>2.9512734751511416</v>
      </c>
      <c r="F511" s="5">
        <f>'E. Alkali basalt FC 10kbar'!L189</f>
        <v>1.425211</v>
      </c>
      <c r="G511" s="6">
        <f>'E. Alkali basalt FC 10kbar'!N189</f>
        <v>61.965868</v>
      </c>
      <c r="H511" s="7">
        <f t="shared" si="91"/>
        <v>38.034132</v>
      </c>
      <c r="I511" s="8">
        <f>'E. Alkali basalt FC 10kbar'!R189</f>
        <v>44.409683999999999</v>
      </c>
      <c r="J511" s="9">
        <f>'E. Alkali basalt FC 10kbar'!S189</f>
        <v>4.7125389999999996</v>
      </c>
      <c r="K511" s="9">
        <f>'E. Alkali basalt FC 10kbar'!T189</f>
        <v>14.093914</v>
      </c>
      <c r="L511" s="9">
        <f>'E. Alkali basalt FC 10kbar'!U189</f>
        <v>3.019425</v>
      </c>
      <c r="M511" s="9">
        <f>'E. Alkali basalt FC 10kbar'!V189</f>
        <v>11.331307000000001</v>
      </c>
      <c r="N511" s="9">
        <f>'E. Alkali basalt FC 10kbar'!W189</f>
        <v>0.27431699999999998</v>
      </c>
      <c r="O511" s="9">
        <f>'E. Alkali basalt FC 10kbar'!X189</f>
        <v>5.4550190000000001</v>
      </c>
      <c r="P511" s="9">
        <f>'E. Alkali basalt FC 10kbar'!Y189</f>
        <v>9.0068669999999997</v>
      </c>
      <c r="Q511" s="9">
        <f>'E. Alkali basalt FC 10kbar'!Z189</f>
        <v>3.960588</v>
      </c>
      <c r="R511" s="9">
        <f>'E. Alkali basalt FC 10kbar'!AA189</f>
        <v>1.2424949999999999</v>
      </c>
      <c r="S511" s="9">
        <f>'E. Alkali basalt FC 10kbar'!AB189</f>
        <v>1.0093049999999999</v>
      </c>
      <c r="T511" s="9">
        <f>'E. Alkali basalt FC 10kbar'!AC189</f>
        <v>1.48454</v>
      </c>
      <c r="U511" s="10"/>
      <c r="V511" s="5">
        <f>'E. Alkali basalt FC 10kbar'!AH189</f>
        <v>0.31339299999999998</v>
      </c>
      <c r="W511" s="5"/>
      <c r="X511" s="5"/>
      <c r="Y511" s="5"/>
      <c r="Z511" s="5"/>
      <c r="AA511" s="5"/>
      <c r="AB511" s="5">
        <f>'E. Alkali basalt FC 10kbar'!AI189</f>
        <v>0</v>
      </c>
      <c r="AC511" s="5">
        <f>'E. Alkali basalt FC 10kbar'!AJ189</f>
        <v>1.635E-2</v>
      </c>
      <c r="AD511" s="10"/>
      <c r="AE511" s="5">
        <f>'E. Alkali basalt FC 10kbar'!AK189</f>
        <v>37.208323999999998</v>
      </c>
      <c r="AF511" s="5"/>
      <c r="AG511" s="5"/>
      <c r="AH511" s="5"/>
      <c r="AI511" s="5"/>
      <c r="AJ511" s="5"/>
      <c r="AK511" s="5">
        <f>'E. Alkali basalt FC 10kbar'!AL189</f>
        <v>0</v>
      </c>
      <c r="AL511" s="5">
        <f>'E. Alkali basalt FC 10kbar'!AM189</f>
        <v>0.49606499999999998</v>
      </c>
      <c r="AM511" s="10"/>
      <c r="AN511" s="5">
        <f t="shared" si="87"/>
        <v>37.521716999999995</v>
      </c>
      <c r="AO511" s="5"/>
      <c r="AP511" s="5"/>
      <c r="AQ511" s="5"/>
      <c r="AR511" s="5"/>
      <c r="AS511" s="5"/>
      <c r="AT511" s="5">
        <f t="shared" si="88"/>
        <v>0</v>
      </c>
      <c r="AU511" s="5">
        <f t="shared" si="89"/>
        <v>0.51241499999999995</v>
      </c>
      <c r="AV511" s="10">
        <f t="shared" si="90"/>
        <v>61.965868</v>
      </c>
      <c r="AW511" s="48">
        <f t="shared" si="86"/>
        <v>100</v>
      </c>
    </row>
    <row r="512" spans="1:49" x14ac:dyDescent="0.3">
      <c r="A512" s="37" t="s">
        <v>1449</v>
      </c>
      <c r="B512" s="2">
        <f>'E. Alkali basalt FC 10kbar'!A190</f>
        <v>184</v>
      </c>
      <c r="C512" s="2">
        <f>'E. Alkali basalt FC 10kbar'!C190</f>
        <v>1216</v>
      </c>
      <c r="D512" s="2">
        <f>'E. Alkali basalt FC 10kbar'!D190</f>
        <v>10000</v>
      </c>
      <c r="E512" s="5">
        <f>'B. LLD classification'!EA556</f>
        <v>2.9510120783707525</v>
      </c>
      <c r="F512" s="5">
        <f>'E. Alkali basalt FC 10kbar'!L190</f>
        <v>1.4312990000000001</v>
      </c>
      <c r="G512" s="6">
        <f>'E. Alkali basalt FC 10kbar'!N190</f>
        <v>61.644424000000001</v>
      </c>
      <c r="H512" s="7">
        <f t="shared" si="91"/>
        <v>38.355575999999999</v>
      </c>
      <c r="I512" s="8">
        <f>'E. Alkali basalt FC 10kbar'!R190</f>
        <v>44.446041000000001</v>
      </c>
      <c r="J512" s="9">
        <f>'E. Alkali basalt FC 10kbar'!S190</f>
        <v>4.6971030000000003</v>
      </c>
      <c r="K512" s="9">
        <f>'E. Alkali basalt FC 10kbar'!T190</f>
        <v>14.106358999999999</v>
      </c>
      <c r="L512" s="9">
        <f>'E. Alkali basalt FC 10kbar'!U190</f>
        <v>3.0171429999999999</v>
      </c>
      <c r="M512" s="9">
        <f>'E. Alkali basalt FC 10kbar'!V190</f>
        <v>11.365961</v>
      </c>
      <c r="N512" s="9">
        <f>'E. Alkali basalt FC 10kbar'!W190</f>
        <v>0.27574799999999999</v>
      </c>
      <c r="O512" s="9">
        <f>'E. Alkali basalt FC 10kbar'!X190</f>
        <v>5.4285680000000003</v>
      </c>
      <c r="P512" s="9">
        <f>'E. Alkali basalt FC 10kbar'!Y190</f>
        <v>8.9388880000000004</v>
      </c>
      <c r="Q512" s="9">
        <f>'E. Alkali basalt FC 10kbar'!Z190</f>
        <v>3.9780880000000001</v>
      </c>
      <c r="R512" s="9">
        <f>'E. Alkali basalt FC 10kbar'!AA190</f>
        <v>1.248974</v>
      </c>
      <c r="S512" s="9">
        <f>'E. Alkali basalt FC 10kbar'!AB190</f>
        <v>1.004847</v>
      </c>
      <c r="T512" s="9">
        <f>'E. Alkali basalt FC 10kbar'!AC190</f>
        <v>1.492281</v>
      </c>
      <c r="U512" s="10"/>
      <c r="V512" s="5">
        <f>'E. Alkali basalt FC 10kbar'!AH190</f>
        <v>0.31061699999999998</v>
      </c>
      <c r="W512" s="5"/>
      <c r="X512" s="5"/>
      <c r="Y512" s="5"/>
      <c r="Z512" s="5"/>
      <c r="AA512" s="5"/>
      <c r="AB512" s="5">
        <f>'E. Alkali basalt FC 10kbar'!AI190</f>
        <v>0</v>
      </c>
      <c r="AC512" s="5">
        <f>'E. Alkali basalt FC 10kbar'!AJ190</f>
        <v>1.6195999999999999E-2</v>
      </c>
      <c r="AD512" s="10"/>
      <c r="AE512" s="5">
        <f>'E. Alkali basalt FC 10kbar'!AK190</f>
        <v>37.519450999999997</v>
      </c>
      <c r="AF512" s="5"/>
      <c r="AG512" s="5"/>
      <c r="AH512" s="5"/>
      <c r="AI512" s="5"/>
      <c r="AJ512" s="5"/>
      <c r="AK512" s="5">
        <f>'E. Alkali basalt FC 10kbar'!AL190</f>
        <v>0</v>
      </c>
      <c r="AL512" s="5">
        <f>'E. Alkali basalt FC 10kbar'!AM190</f>
        <v>0.50931300000000002</v>
      </c>
      <c r="AM512" s="10"/>
      <c r="AN512" s="5">
        <f t="shared" si="87"/>
        <v>37.830067999999997</v>
      </c>
      <c r="AO512" s="5"/>
      <c r="AP512" s="5"/>
      <c r="AQ512" s="5"/>
      <c r="AR512" s="5"/>
      <c r="AS512" s="5"/>
      <c r="AT512" s="5">
        <f t="shared" si="88"/>
        <v>0</v>
      </c>
      <c r="AU512" s="5">
        <f t="shared" si="89"/>
        <v>0.525509</v>
      </c>
      <c r="AV512" s="10">
        <f t="shared" si="90"/>
        <v>61.644424000000001</v>
      </c>
      <c r="AW512" s="48">
        <f t="shared" si="86"/>
        <v>100.000001</v>
      </c>
    </row>
    <row r="513" spans="1:49" x14ac:dyDescent="0.3">
      <c r="A513" s="37" t="s">
        <v>1449</v>
      </c>
      <c r="B513" s="2">
        <f>'E. Alkali basalt FC 10kbar'!A191</f>
        <v>185</v>
      </c>
      <c r="C513" s="2">
        <f>'E. Alkali basalt FC 10kbar'!C191</f>
        <v>1215</v>
      </c>
      <c r="D513" s="2">
        <f>'E. Alkali basalt FC 10kbar'!D191</f>
        <v>10000</v>
      </c>
      <c r="E513" s="5">
        <f>'B. LLD classification'!EA557</f>
        <v>2.9507355038236609</v>
      </c>
      <c r="F513" s="5">
        <f>'E. Alkali basalt FC 10kbar'!L191</f>
        <v>1.4374499999999999</v>
      </c>
      <c r="G513" s="6">
        <f>'E. Alkali basalt FC 10kbar'!N191</f>
        <v>61.326327999999997</v>
      </c>
      <c r="H513" s="7">
        <f t="shared" si="91"/>
        <v>38.673672000000003</v>
      </c>
      <c r="I513" s="8">
        <f>'E. Alkali basalt FC 10kbar'!R191</f>
        <v>44.483699999999999</v>
      </c>
      <c r="J513" s="9">
        <f>'E. Alkali basalt FC 10kbar'!S191</f>
        <v>4.6806950000000001</v>
      </c>
      <c r="K513" s="9">
        <f>'E. Alkali basalt FC 10kbar'!T191</f>
        <v>14.118017</v>
      </c>
      <c r="L513" s="9">
        <f>'E. Alkali basalt FC 10kbar'!U191</f>
        <v>3.014891</v>
      </c>
      <c r="M513" s="9">
        <f>'E. Alkali basalt FC 10kbar'!V191</f>
        <v>11.400619000000001</v>
      </c>
      <c r="N513" s="9">
        <f>'E. Alkali basalt FC 10kbar'!W191</f>
        <v>0.27717799999999998</v>
      </c>
      <c r="O513" s="9">
        <f>'E. Alkali basalt FC 10kbar'!X191</f>
        <v>5.4025429999999997</v>
      </c>
      <c r="P513" s="9">
        <f>'E. Alkali basalt FC 10kbar'!Y191</f>
        <v>8.8708819999999999</v>
      </c>
      <c r="Q513" s="9">
        <f>'E. Alkali basalt FC 10kbar'!Z191</f>
        <v>3.995587</v>
      </c>
      <c r="R513" s="9">
        <f>'E. Alkali basalt FC 10kbar'!AA191</f>
        <v>1.2554529999999999</v>
      </c>
      <c r="S513" s="9">
        <f>'E. Alkali basalt FC 10kbar'!AB191</f>
        <v>1.0004139999999999</v>
      </c>
      <c r="T513" s="9">
        <f>'E. Alkali basalt FC 10kbar'!AC191</f>
        <v>1.500021</v>
      </c>
      <c r="U513" s="10"/>
      <c r="V513" s="5">
        <f>'E. Alkali basalt FC 10kbar'!AH191</f>
        <v>0.30743799999999999</v>
      </c>
      <c r="W513" s="5"/>
      <c r="X513" s="5"/>
      <c r="Y513" s="5"/>
      <c r="Z513" s="5"/>
      <c r="AA513" s="5"/>
      <c r="AB513" s="5">
        <f>'E. Alkali basalt FC 10kbar'!AI191</f>
        <v>0</v>
      </c>
      <c r="AC513" s="5">
        <f>'E. Alkali basalt FC 10kbar'!AJ191</f>
        <v>1.6028000000000001E-2</v>
      </c>
      <c r="AD513" s="10"/>
      <c r="AE513" s="5">
        <f>'E. Alkali basalt FC 10kbar'!AK191</f>
        <v>37.827796999999997</v>
      </c>
      <c r="AF513" s="5"/>
      <c r="AG513" s="5"/>
      <c r="AH513" s="5"/>
      <c r="AI513" s="5"/>
      <c r="AJ513" s="5"/>
      <c r="AK513" s="5">
        <f>'E. Alkali basalt FC 10kbar'!AL191</f>
        <v>0</v>
      </c>
      <c r="AL513" s="5">
        <f>'E. Alkali basalt FC 10kbar'!AM191</f>
        <v>0.52240799999999998</v>
      </c>
      <c r="AM513" s="10"/>
      <c r="AN513" s="5">
        <f t="shared" si="87"/>
        <v>38.135234999999994</v>
      </c>
      <c r="AO513" s="5"/>
      <c r="AP513" s="5"/>
      <c r="AQ513" s="5"/>
      <c r="AR513" s="5"/>
      <c r="AS513" s="5"/>
      <c r="AT513" s="5">
        <f t="shared" si="88"/>
        <v>0</v>
      </c>
      <c r="AU513" s="5">
        <f t="shared" si="89"/>
        <v>0.53843600000000003</v>
      </c>
      <c r="AV513" s="10">
        <f t="shared" si="90"/>
        <v>61.326327999999997</v>
      </c>
      <c r="AW513" s="48">
        <f t="shared" si="86"/>
        <v>99.999998999999988</v>
      </c>
    </row>
    <row r="514" spans="1:49" x14ac:dyDescent="0.3">
      <c r="A514" s="37" t="s">
        <v>1449</v>
      </c>
      <c r="B514" s="2">
        <f>'E. Alkali basalt FC 10kbar'!A192</f>
        <v>186</v>
      </c>
      <c r="C514" s="2">
        <f>'E. Alkali basalt FC 10kbar'!C192</f>
        <v>1214</v>
      </c>
      <c r="D514" s="2">
        <f>'E. Alkali basalt FC 10kbar'!D192</f>
        <v>10000</v>
      </c>
      <c r="E514" s="5">
        <f>'B. LLD classification'!EA558</f>
        <v>2.9504461337479628</v>
      </c>
      <c r="F514" s="5">
        <f>'E. Alkali basalt FC 10kbar'!L192</f>
        <v>1.4436519999999999</v>
      </c>
      <c r="G514" s="6">
        <f>'E. Alkali basalt FC 10kbar'!N192</f>
        <v>61.011873999999999</v>
      </c>
      <c r="H514" s="7">
        <f t="shared" si="91"/>
        <v>38.988126000000001</v>
      </c>
      <c r="I514" s="8">
        <f>'E. Alkali basalt FC 10kbar'!R192</f>
        <v>44.522438000000001</v>
      </c>
      <c r="J514" s="9">
        <f>'E. Alkali basalt FC 10kbar'!S192</f>
        <v>4.6634640000000003</v>
      </c>
      <c r="K514" s="9">
        <f>'E. Alkali basalt FC 10kbar'!T192</f>
        <v>14.128981</v>
      </c>
      <c r="L514" s="9">
        <f>'E. Alkali basalt FC 10kbar'!U192</f>
        <v>3.0126759999999999</v>
      </c>
      <c r="M514" s="9">
        <f>'E. Alkali basalt FC 10kbar'!V192</f>
        <v>11.435222</v>
      </c>
      <c r="N514" s="9">
        <f>'E. Alkali basalt FC 10kbar'!W192</f>
        <v>0.27860600000000002</v>
      </c>
      <c r="O514" s="9">
        <f>'E. Alkali basalt FC 10kbar'!X192</f>
        <v>5.3769140000000002</v>
      </c>
      <c r="P514" s="9">
        <f>'E. Alkali basalt FC 10kbar'!Y192</f>
        <v>8.8029510000000002</v>
      </c>
      <c r="Q514" s="9">
        <f>'E. Alkali basalt FC 10kbar'!Z192</f>
        <v>4.0130629999999998</v>
      </c>
      <c r="R514" s="9">
        <f>'E. Alkali basalt FC 10kbar'!AA192</f>
        <v>1.2619229999999999</v>
      </c>
      <c r="S514" s="9">
        <f>'E. Alkali basalt FC 10kbar'!AB192</f>
        <v>0.996008</v>
      </c>
      <c r="T514" s="9">
        <f>'E. Alkali basalt FC 10kbar'!AC192</f>
        <v>1.507752</v>
      </c>
      <c r="U514" s="10"/>
      <c r="V514" s="5">
        <f>'E. Alkali basalt FC 10kbar'!AH192</f>
        <v>0.303975</v>
      </c>
      <c r="W514" s="5"/>
      <c r="X514" s="5"/>
      <c r="Y514" s="5"/>
      <c r="Z514" s="5"/>
      <c r="AA514" s="5"/>
      <c r="AB514" s="5">
        <f>'E. Alkali basalt FC 10kbar'!AI192</f>
        <v>0</v>
      </c>
      <c r="AC514" s="5">
        <f>'E. Alkali basalt FC 10kbar'!AJ192</f>
        <v>1.585E-2</v>
      </c>
      <c r="AD514" s="10"/>
      <c r="AE514" s="5">
        <f>'E. Alkali basalt FC 10kbar'!AK192</f>
        <v>38.132964999999999</v>
      </c>
      <c r="AF514" s="5"/>
      <c r="AG514" s="5"/>
      <c r="AH514" s="5"/>
      <c r="AI514" s="5"/>
      <c r="AJ514" s="5"/>
      <c r="AK514" s="5">
        <f>'E. Alkali basalt FC 10kbar'!AL192</f>
        <v>0</v>
      </c>
      <c r="AL514" s="5">
        <f>'E. Alkali basalt FC 10kbar'!AM192</f>
        <v>0.53533399999999998</v>
      </c>
      <c r="AM514" s="10"/>
      <c r="AN514" s="5">
        <f t="shared" si="87"/>
        <v>38.43694</v>
      </c>
      <c r="AO514" s="5"/>
      <c r="AP514" s="5"/>
      <c r="AQ514" s="5"/>
      <c r="AR514" s="5"/>
      <c r="AS514" s="5"/>
      <c r="AT514" s="5">
        <f t="shared" si="88"/>
        <v>0</v>
      </c>
      <c r="AU514" s="5">
        <f t="shared" si="89"/>
        <v>0.55118400000000001</v>
      </c>
      <c r="AV514" s="10">
        <f t="shared" si="90"/>
        <v>61.011873999999999</v>
      </c>
      <c r="AW514" s="48">
        <f t="shared" si="86"/>
        <v>99.999998000000005</v>
      </c>
    </row>
    <row r="515" spans="1:49" x14ac:dyDescent="0.3">
      <c r="A515" s="37" t="s">
        <v>1449</v>
      </c>
      <c r="B515" s="2">
        <f>'E. Alkali basalt FC 10kbar'!A193</f>
        <v>187</v>
      </c>
      <c r="C515" s="2">
        <f>'E. Alkali basalt FC 10kbar'!C193</f>
        <v>1213</v>
      </c>
      <c r="D515" s="2">
        <f>'E. Alkali basalt FC 10kbar'!D193</f>
        <v>10000</v>
      </c>
      <c r="E515" s="5">
        <f>'B. LLD classification'!EA559</f>
        <v>2.9501458904699032</v>
      </c>
      <c r="F515" s="5">
        <f>'E. Alkali basalt FC 10kbar'!L193</f>
        <v>1.4498979999999999</v>
      </c>
      <c r="G515" s="6">
        <f>'E. Alkali basalt FC 10kbar'!N193</f>
        <v>60.701262</v>
      </c>
      <c r="H515" s="7">
        <f t="shared" si="91"/>
        <v>39.298738</v>
      </c>
      <c r="I515" s="8">
        <f>'E. Alkali basalt FC 10kbar'!R193</f>
        <v>44.562071000000003</v>
      </c>
      <c r="J515" s="9">
        <f>'E. Alkali basalt FC 10kbar'!S193</f>
        <v>4.6455299999999999</v>
      </c>
      <c r="K515" s="9">
        <f>'E. Alkali basalt FC 10kbar'!T193</f>
        <v>14.139329</v>
      </c>
      <c r="L515" s="9">
        <f>'E. Alkali basalt FC 10kbar'!U193</f>
        <v>3.0105059999999999</v>
      </c>
      <c r="M515" s="9">
        <f>'E. Alkali basalt FC 10kbar'!V193</f>
        <v>11.469728</v>
      </c>
      <c r="N515" s="9">
        <f>'E. Alkali basalt FC 10kbar'!W193</f>
        <v>0.280032</v>
      </c>
      <c r="O515" s="9">
        <f>'E. Alkali basalt FC 10kbar'!X193</f>
        <v>5.3516510000000004</v>
      </c>
      <c r="P515" s="9">
        <f>'E. Alkali basalt FC 10kbar'!Y193</f>
        <v>8.7351700000000001</v>
      </c>
      <c r="Q515" s="9">
        <f>'E. Alkali basalt FC 10kbar'!Z193</f>
        <v>4.0305010000000001</v>
      </c>
      <c r="R515" s="9">
        <f>'E. Alkali basalt FC 10kbar'!AA193</f>
        <v>1.268381</v>
      </c>
      <c r="S515" s="9">
        <f>'E. Alkali basalt FC 10kbar'!AB193</f>
        <v>0.99163400000000002</v>
      </c>
      <c r="T515" s="9">
        <f>'E. Alkali basalt FC 10kbar'!AC193</f>
        <v>1.515468</v>
      </c>
      <c r="U515" s="10"/>
      <c r="V515" s="5">
        <f>'E. Alkali basalt FC 10kbar'!AH193</f>
        <v>0.30031999999999998</v>
      </c>
      <c r="W515" s="5"/>
      <c r="X515" s="5"/>
      <c r="Y515" s="5"/>
      <c r="Z515" s="5"/>
      <c r="AA515" s="5"/>
      <c r="AB515" s="5">
        <f>'E. Alkali basalt FC 10kbar'!AI193</f>
        <v>0</v>
      </c>
      <c r="AC515" s="5">
        <f>'E. Alkali basalt FC 10kbar'!AJ193</f>
        <v>1.5664999999999998E-2</v>
      </c>
      <c r="AD515" s="10"/>
      <c r="AE515" s="5">
        <f>'E. Alkali basalt FC 10kbar'!AK193</f>
        <v>38.434669</v>
      </c>
      <c r="AF515" s="5"/>
      <c r="AG515" s="5"/>
      <c r="AH515" s="5"/>
      <c r="AI515" s="5"/>
      <c r="AJ515" s="5"/>
      <c r="AK515" s="5">
        <f>'E. Alkali basalt FC 10kbar'!AL193</f>
        <v>0</v>
      </c>
      <c r="AL515" s="5">
        <f>'E. Alkali basalt FC 10kbar'!AM193</f>
        <v>0.54808199999999996</v>
      </c>
      <c r="AM515" s="10"/>
      <c r="AN515" s="5">
        <f t="shared" si="87"/>
        <v>38.734988999999999</v>
      </c>
      <c r="AO515" s="5"/>
      <c r="AP515" s="5"/>
      <c r="AQ515" s="5"/>
      <c r="AR515" s="5"/>
      <c r="AS515" s="5"/>
      <c r="AT515" s="5">
        <f t="shared" si="88"/>
        <v>0</v>
      </c>
      <c r="AU515" s="5">
        <f t="shared" si="89"/>
        <v>0.563747</v>
      </c>
      <c r="AV515" s="10">
        <f t="shared" si="90"/>
        <v>60.701262</v>
      </c>
      <c r="AW515" s="48">
        <f t="shared" si="86"/>
        <v>99.999998000000005</v>
      </c>
    </row>
    <row r="516" spans="1:49" x14ac:dyDescent="0.3">
      <c r="A516" s="37" t="s">
        <v>1449</v>
      </c>
      <c r="B516" s="2">
        <f>'E. Alkali basalt FC 10kbar'!A194</f>
        <v>188</v>
      </c>
      <c r="C516" s="2">
        <f>'E. Alkali basalt FC 10kbar'!C194</f>
        <v>1212</v>
      </c>
      <c r="D516" s="2">
        <f>'E. Alkali basalt FC 10kbar'!D194</f>
        <v>10000</v>
      </c>
      <c r="E516" s="5">
        <f>'B. LLD classification'!EA560</f>
        <v>2.9498364949803615</v>
      </c>
      <c r="F516" s="5">
        <f>'E. Alkali basalt FC 10kbar'!L194</f>
        <v>1.4561809999999999</v>
      </c>
      <c r="G516" s="6">
        <f>'E. Alkali basalt FC 10kbar'!N194</f>
        <v>60.394621000000001</v>
      </c>
      <c r="H516" s="7">
        <f t="shared" si="91"/>
        <v>39.605378999999999</v>
      </c>
      <c r="I516" s="8">
        <f>'E. Alkali basalt FC 10kbar'!R194</f>
        <v>44.602449999999997</v>
      </c>
      <c r="J516" s="9">
        <f>'E. Alkali basalt FC 10kbar'!S194</f>
        <v>4.6269939999999998</v>
      </c>
      <c r="K516" s="9">
        <f>'E. Alkali basalt FC 10kbar'!T194</f>
        <v>14.149126000000001</v>
      </c>
      <c r="L516" s="9">
        <f>'E. Alkali basalt FC 10kbar'!U194</f>
        <v>3.0083820000000001</v>
      </c>
      <c r="M516" s="9">
        <f>'E. Alkali basalt FC 10kbar'!V194</f>
        <v>11.504101</v>
      </c>
      <c r="N516" s="9">
        <f>'E. Alkali basalt FC 10kbar'!W194</f>
        <v>0.28145399999999998</v>
      </c>
      <c r="O516" s="9">
        <f>'E. Alkali basalt FC 10kbar'!X194</f>
        <v>5.3267300000000004</v>
      </c>
      <c r="P516" s="9">
        <f>'E. Alkali basalt FC 10kbar'!Y194</f>
        <v>8.6676009999999994</v>
      </c>
      <c r="Q516" s="9">
        <f>'E. Alkali basalt FC 10kbar'!Z194</f>
        <v>4.0478880000000004</v>
      </c>
      <c r="R516" s="9">
        <f>'E. Alkali basalt FC 10kbar'!AA194</f>
        <v>1.2748200000000001</v>
      </c>
      <c r="S516" s="9">
        <f>'E. Alkali basalt FC 10kbar'!AB194</f>
        <v>0.98729199999999995</v>
      </c>
      <c r="T516" s="9">
        <f>'E. Alkali basalt FC 10kbar'!AC194</f>
        <v>1.5231619999999999</v>
      </c>
      <c r="U516" s="10"/>
      <c r="V516" s="5">
        <f>'E. Alkali basalt FC 10kbar'!AH194</f>
        <v>0.29653800000000002</v>
      </c>
      <c r="W516" s="5"/>
      <c r="X516" s="5"/>
      <c r="Y516" s="5"/>
      <c r="Z516" s="5"/>
      <c r="AA516" s="5"/>
      <c r="AB516" s="5">
        <f>'E. Alkali basalt FC 10kbar'!AI194</f>
        <v>0</v>
      </c>
      <c r="AC516" s="5">
        <f>'E. Alkali basalt FC 10kbar'!AJ194</f>
        <v>1.5476E-2</v>
      </c>
      <c r="AD516" s="10"/>
      <c r="AE516" s="5">
        <f>'E. Alkali basalt FC 10kbar'!AK194</f>
        <v>38.732719000000003</v>
      </c>
      <c r="AF516" s="5"/>
      <c r="AG516" s="5"/>
      <c r="AH516" s="5"/>
      <c r="AI516" s="5"/>
      <c r="AJ516" s="5"/>
      <c r="AK516" s="5">
        <f>'E. Alkali basalt FC 10kbar'!AL194</f>
        <v>0</v>
      </c>
      <c r="AL516" s="5">
        <f>'E. Alkali basalt FC 10kbar'!AM194</f>
        <v>0.56064599999999998</v>
      </c>
      <c r="AM516" s="10"/>
      <c r="AN516" s="5">
        <f t="shared" si="87"/>
        <v>39.029257000000001</v>
      </c>
      <c r="AO516" s="5"/>
      <c r="AP516" s="5"/>
      <c r="AQ516" s="5"/>
      <c r="AR516" s="5"/>
      <c r="AS516" s="5"/>
      <c r="AT516" s="5">
        <f t="shared" si="88"/>
        <v>0</v>
      </c>
      <c r="AU516" s="5">
        <f t="shared" si="89"/>
        <v>0.57612200000000002</v>
      </c>
      <c r="AV516" s="10">
        <f t="shared" si="90"/>
        <v>60.394621000000001</v>
      </c>
      <c r="AW516" s="48">
        <f>SUM(AM516:AV516)</f>
        <v>100</v>
      </c>
    </row>
    <row r="517" spans="1:49" x14ac:dyDescent="0.3">
      <c r="A517" s="37" t="s">
        <v>1449</v>
      </c>
      <c r="B517" s="2">
        <f>'E. Alkali basalt FC 10kbar'!A195</f>
        <v>189</v>
      </c>
      <c r="C517" s="2">
        <f>'E. Alkali basalt FC 10kbar'!C195</f>
        <v>1211</v>
      </c>
      <c r="D517" s="2">
        <f>'E. Alkali basalt FC 10kbar'!D195</f>
        <v>10000</v>
      </c>
      <c r="E517" s="5">
        <f>'B. LLD classification'!EA561</f>
        <v>2.9495190773620532</v>
      </c>
      <c r="F517" s="5">
        <f>'E. Alkali basalt FC 10kbar'!L195</f>
        <v>1.462496</v>
      </c>
      <c r="G517" s="6">
        <f>'E. Alkali basalt FC 10kbar'!N195</f>
        <v>60.092030000000001</v>
      </c>
      <c r="H517" s="7">
        <f t="shared" si="91"/>
        <v>39.907969999999999</v>
      </c>
      <c r="I517" s="8">
        <f>'E. Alkali basalt FC 10kbar'!R195</f>
        <v>44.643450999999999</v>
      </c>
      <c r="J517" s="9">
        <f>'E. Alkali basalt FC 10kbar'!S195</f>
        <v>4.6079400000000001</v>
      </c>
      <c r="K517" s="9">
        <f>'E. Alkali basalt FC 10kbar'!T195</f>
        <v>14.158427</v>
      </c>
      <c r="L517" s="9">
        <f>'E. Alkali basalt FC 10kbar'!U195</f>
        <v>3.0063080000000002</v>
      </c>
      <c r="M517" s="9">
        <f>'E. Alkali basalt FC 10kbar'!V195</f>
        <v>11.538314</v>
      </c>
      <c r="N517" s="9">
        <f>'E. Alkali basalt FC 10kbar'!W195</f>
        <v>0.28287099999999998</v>
      </c>
      <c r="O517" s="9">
        <f>'E. Alkali basalt FC 10kbar'!X195</f>
        <v>5.3021289999999999</v>
      </c>
      <c r="P517" s="9">
        <f>'E. Alkali basalt FC 10kbar'!Y195</f>
        <v>8.6002880000000008</v>
      </c>
      <c r="Q517" s="9">
        <f>'E. Alkali basalt FC 10kbar'!Z195</f>
        <v>4.0652150000000002</v>
      </c>
      <c r="R517" s="9">
        <f>'E. Alkali basalt FC 10kbar'!AA195</f>
        <v>1.2812399999999999</v>
      </c>
      <c r="S517" s="9">
        <f>'E. Alkali basalt FC 10kbar'!AB195</f>
        <v>0.982985</v>
      </c>
      <c r="T517" s="9">
        <f>'E. Alkali basalt FC 10kbar'!AC195</f>
        <v>1.530832</v>
      </c>
      <c r="U517" s="10"/>
      <c r="V517" s="5">
        <f>'E. Alkali basalt FC 10kbar'!AH195</f>
        <v>0.29268</v>
      </c>
      <c r="W517" s="5"/>
      <c r="X517" s="5"/>
      <c r="Y517" s="5"/>
      <c r="Z517" s="5"/>
      <c r="AA517" s="5"/>
      <c r="AB517" s="5">
        <f>'E. Alkali basalt FC 10kbar'!AI195</f>
        <v>0</v>
      </c>
      <c r="AC517" s="5">
        <f>'E. Alkali basalt FC 10kbar'!AJ195</f>
        <v>1.5285999999999999E-2</v>
      </c>
      <c r="AD517" s="10"/>
      <c r="AE517" s="5">
        <f>'E. Alkali basalt FC 10kbar'!AK195</f>
        <v>39.026985000000003</v>
      </c>
      <c r="AF517" s="5"/>
      <c r="AG517" s="5"/>
      <c r="AH517" s="5"/>
      <c r="AI517" s="5"/>
      <c r="AJ517" s="5"/>
      <c r="AK517" s="5">
        <f>'E. Alkali basalt FC 10kbar'!AL195</f>
        <v>0</v>
      </c>
      <c r="AL517" s="5">
        <f>'E. Alkali basalt FC 10kbar'!AM195</f>
        <v>0.57301999999999997</v>
      </c>
      <c r="AM517" s="10"/>
      <c r="AN517" s="5">
        <f t="shared" si="87"/>
        <v>39.319665000000001</v>
      </c>
      <c r="AO517" s="5"/>
      <c r="AP517" s="5"/>
      <c r="AQ517" s="5"/>
      <c r="AR517" s="5"/>
      <c r="AS517" s="5"/>
      <c r="AT517" s="5">
        <f t="shared" si="88"/>
        <v>0</v>
      </c>
      <c r="AU517" s="5">
        <f t="shared" si="89"/>
        <v>0.588306</v>
      </c>
      <c r="AV517" s="10">
        <f t="shared" si="90"/>
        <v>60.092030000000001</v>
      </c>
      <c r="AW517" s="48">
        <f t="shared" ref="AW517:AW527" si="92">SUM(AM517:AV517)</f>
        <v>100.000001</v>
      </c>
    </row>
    <row r="518" spans="1:49" x14ac:dyDescent="0.3">
      <c r="A518" s="37" t="s">
        <v>1449</v>
      </c>
      <c r="B518" s="2">
        <f>'E. Alkali basalt FC 10kbar'!A196</f>
        <v>190</v>
      </c>
      <c r="C518" s="2">
        <f>'E. Alkali basalt FC 10kbar'!C196</f>
        <v>1210</v>
      </c>
      <c r="D518" s="2">
        <f>'E. Alkali basalt FC 10kbar'!D196</f>
        <v>10000</v>
      </c>
      <c r="E518" s="5">
        <f>'B. LLD classification'!EA562</f>
        <v>2.94919485740912</v>
      </c>
      <c r="F518" s="5">
        <f>'E. Alkali basalt FC 10kbar'!L196</f>
        <v>1.468839</v>
      </c>
      <c r="G518" s="6">
        <f>'E. Alkali basalt FC 10kbar'!N196</f>
        <v>59.793531000000002</v>
      </c>
      <c r="H518" s="7">
        <f t="shared" si="91"/>
        <v>40.206468999999998</v>
      </c>
      <c r="I518" s="8">
        <f>'E. Alkali basalt FC 10kbar'!R196</f>
        <v>44.68497</v>
      </c>
      <c r="J518" s="9">
        <f>'E. Alkali basalt FC 10kbar'!S196</f>
        <v>4.5884369999999999</v>
      </c>
      <c r="K518" s="9">
        <f>'E. Alkali basalt FC 10kbar'!T196</f>
        <v>14.167282</v>
      </c>
      <c r="L518" s="9">
        <f>'E. Alkali basalt FC 10kbar'!U196</f>
        <v>3.0042840000000002</v>
      </c>
      <c r="M518" s="9">
        <f>'E. Alkali basalt FC 10kbar'!V196</f>
        <v>11.572347000000001</v>
      </c>
      <c r="N518" s="9">
        <f>'E. Alkali basalt FC 10kbar'!W196</f>
        <v>0.28428300000000001</v>
      </c>
      <c r="O518" s="9">
        <f>'E. Alkali basalt FC 10kbar'!X196</f>
        <v>5.2778299999999998</v>
      </c>
      <c r="P518" s="9">
        <f>'E. Alkali basalt FC 10kbar'!Y196</f>
        <v>8.5332699999999999</v>
      </c>
      <c r="Q518" s="9">
        <f>'E. Alkali basalt FC 10kbar'!Z196</f>
        <v>4.0824740000000004</v>
      </c>
      <c r="R518" s="9">
        <f>'E. Alkali basalt FC 10kbar'!AA196</f>
        <v>1.287636</v>
      </c>
      <c r="S518" s="9">
        <f>'E. Alkali basalt FC 10kbar'!AB196</f>
        <v>0.97871399999999997</v>
      </c>
      <c r="T518" s="9">
        <f>'E. Alkali basalt FC 10kbar'!AC196</f>
        <v>1.5384739999999999</v>
      </c>
      <c r="U518" s="10"/>
      <c r="V518" s="5">
        <f>'E. Alkali basalt FC 10kbar'!AH196</f>
        <v>0.28877900000000001</v>
      </c>
      <c r="W518" s="5"/>
      <c r="X518" s="5"/>
      <c r="Y518" s="5"/>
      <c r="Z518" s="5"/>
      <c r="AA518" s="5"/>
      <c r="AB518" s="5">
        <f>'E. Alkali basalt FC 10kbar'!AI196</f>
        <v>0</v>
      </c>
      <c r="AC518" s="5">
        <f>'E. Alkali basalt FC 10kbar'!AJ196</f>
        <v>1.5095000000000001E-2</v>
      </c>
      <c r="AD518" s="10"/>
      <c r="AE518" s="5">
        <f>'E. Alkali basalt FC 10kbar'!AK196</f>
        <v>39.317390000000003</v>
      </c>
      <c r="AF518" s="5"/>
      <c r="AG518" s="5"/>
      <c r="AH518" s="5"/>
      <c r="AI518" s="5"/>
      <c r="AJ518" s="5"/>
      <c r="AK518" s="5">
        <f>'E. Alkali basalt FC 10kbar'!AL196</f>
        <v>0</v>
      </c>
      <c r="AL518" s="5">
        <f>'E. Alkali basalt FC 10kbar'!AM196</f>
        <v>0.58520399999999995</v>
      </c>
      <c r="AM518" s="10"/>
      <c r="AN518" s="5">
        <f t="shared" si="87"/>
        <v>39.606169000000001</v>
      </c>
      <c r="AO518" s="5"/>
      <c r="AP518" s="5"/>
      <c r="AQ518" s="5"/>
      <c r="AR518" s="5"/>
      <c r="AS518" s="5"/>
      <c r="AT518" s="5">
        <f t="shared" si="88"/>
        <v>0</v>
      </c>
      <c r="AU518" s="5">
        <f t="shared" si="89"/>
        <v>0.60029899999999992</v>
      </c>
      <c r="AV518" s="10">
        <f t="shared" si="90"/>
        <v>59.793531000000002</v>
      </c>
      <c r="AW518" s="48">
        <f t="shared" si="92"/>
        <v>99.999999000000003</v>
      </c>
    </row>
    <row r="519" spans="1:49" x14ac:dyDescent="0.3">
      <c r="A519" s="37" t="s">
        <v>1449</v>
      </c>
      <c r="B519" s="2">
        <f>'E. Alkali basalt FC 10kbar'!A197</f>
        <v>191</v>
      </c>
      <c r="C519" s="2">
        <f>'E. Alkali basalt FC 10kbar'!C197</f>
        <v>1209</v>
      </c>
      <c r="D519" s="2">
        <f>'E. Alkali basalt FC 10kbar'!D197</f>
        <v>10000</v>
      </c>
      <c r="E519" s="5">
        <f>'B. LLD classification'!EA563</f>
        <v>2.9488647386573388</v>
      </c>
      <c r="F519" s="5">
        <f>'E. Alkali basalt FC 10kbar'!L197</f>
        <v>1.475204</v>
      </c>
      <c r="G519" s="6">
        <f>'E. Alkali basalt FC 10kbar'!N197</f>
        <v>59.499141000000002</v>
      </c>
      <c r="H519" s="7">
        <f t="shared" si="91"/>
        <v>40.500858999999998</v>
      </c>
      <c r="I519" s="8">
        <f>'E. Alkali basalt FC 10kbar'!R197</f>
        <v>44.72692</v>
      </c>
      <c r="J519" s="9">
        <f>'E. Alkali basalt FC 10kbar'!S197</f>
        <v>4.5685460000000004</v>
      </c>
      <c r="K519" s="9">
        <f>'E. Alkali basalt FC 10kbar'!T197</f>
        <v>14.175729</v>
      </c>
      <c r="L519" s="9">
        <f>'E. Alkali basalt FC 10kbar'!U197</f>
        <v>3.0023119999999999</v>
      </c>
      <c r="M519" s="9">
        <f>'E. Alkali basalt FC 10kbar'!V197</f>
        <v>11.606182</v>
      </c>
      <c r="N519" s="9">
        <f>'E. Alkali basalt FC 10kbar'!W197</f>
        <v>0.28569</v>
      </c>
      <c r="O519" s="9">
        <f>'E. Alkali basalt FC 10kbar'!X197</f>
        <v>5.2538150000000003</v>
      </c>
      <c r="P519" s="9">
        <f>'E. Alkali basalt FC 10kbar'!Y197</f>
        <v>8.4665759999999999</v>
      </c>
      <c r="Q519" s="9">
        <f>'E. Alkali basalt FC 10kbar'!Z197</f>
        <v>4.0996579999999998</v>
      </c>
      <c r="R519" s="9">
        <f>'E. Alkali basalt FC 10kbar'!AA197</f>
        <v>1.2940069999999999</v>
      </c>
      <c r="S519" s="9">
        <f>'E. Alkali basalt FC 10kbar'!AB197</f>
        <v>0.97447899999999998</v>
      </c>
      <c r="T519" s="9">
        <f>'E. Alkali basalt FC 10kbar'!AC197</f>
        <v>1.5460860000000001</v>
      </c>
      <c r="U519" s="10"/>
      <c r="V519" s="5">
        <f>'E. Alkali basalt FC 10kbar'!AH197</f>
        <v>0.284862</v>
      </c>
      <c r="W519" s="5"/>
      <c r="X519" s="5"/>
      <c r="Y519" s="5"/>
      <c r="Z519" s="5"/>
      <c r="AA519" s="5"/>
      <c r="AB519" s="5">
        <f>'E. Alkali basalt FC 10kbar'!AI197</f>
        <v>0</v>
      </c>
      <c r="AC519" s="5">
        <f>'E. Alkali basalt FC 10kbar'!AJ197</f>
        <v>1.4904000000000001E-2</v>
      </c>
      <c r="AD519" s="10"/>
      <c r="AE519" s="5">
        <f>'E. Alkali basalt FC 10kbar'!AK197</f>
        <v>39.603897000000003</v>
      </c>
      <c r="AF519" s="5"/>
      <c r="AG519" s="5"/>
      <c r="AH519" s="5"/>
      <c r="AI519" s="5"/>
      <c r="AJ519" s="5"/>
      <c r="AK519" s="5">
        <f>'E. Alkali basalt FC 10kbar'!AL197</f>
        <v>0</v>
      </c>
      <c r="AL519" s="5">
        <f>'E. Alkali basalt FC 10kbar'!AM197</f>
        <v>0.59719699999999998</v>
      </c>
      <c r="AM519" s="10"/>
      <c r="AN519" s="5">
        <f t="shared" si="87"/>
        <v>39.888759</v>
      </c>
      <c r="AO519" s="5"/>
      <c r="AP519" s="5"/>
      <c r="AQ519" s="5"/>
      <c r="AR519" s="5"/>
      <c r="AS519" s="5"/>
      <c r="AT519" s="5">
        <f t="shared" si="88"/>
        <v>0</v>
      </c>
      <c r="AU519" s="5">
        <f t="shared" si="89"/>
        <v>0.61210100000000001</v>
      </c>
      <c r="AV519" s="10">
        <f t="shared" si="90"/>
        <v>59.499141000000002</v>
      </c>
      <c r="AW519" s="48">
        <f t="shared" si="92"/>
        <v>100.000001</v>
      </c>
    </row>
    <row r="520" spans="1:49" x14ac:dyDescent="0.3">
      <c r="A520" s="37" t="s">
        <v>1449</v>
      </c>
      <c r="B520" s="2">
        <f>'E. Alkali basalt FC 10kbar'!A198</f>
        <v>192</v>
      </c>
      <c r="C520" s="2">
        <f>'E. Alkali basalt FC 10kbar'!C198</f>
        <v>1208</v>
      </c>
      <c r="D520" s="2">
        <f>'E. Alkali basalt FC 10kbar'!D198</f>
        <v>10000</v>
      </c>
      <c r="E520" s="5">
        <f>'B. LLD classification'!EA564</f>
        <v>2.9485294489171503</v>
      </c>
      <c r="F520" s="5">
        <f>'E. Alkali basalt FC 10kbar'!L198</f>
        <v>1.481589</v>
      </c>
      <c r="G520" s="6">
        <f>'E. Alkali basalt FC 10kbar'!N198</f>
        <v>59.208857000000002</v>
      </c>
      <c r="H520" s="7">
        <f t="shared" si="91"/>
        <v>40.791142999999998</v>
      </c>
      <c r="I520" s="8">
        <f>'E. Alkali basalt FC 10kbar'!R198</f>
        <v>44.769229000000003</v>
      </c>
      <c r="J520" s="9">
        <f>'E. Alkali basalt FC 10kbar'!S198</f>
        <v>4.5483149999999997</v>
      </c>
      <c r="K520" s="9">
        <f>'E. Alkali basalt FC 10kbar'!T198</f>
        <v>14.183805</v>
      </c>
      <c r="L520" s="9">
        <f>'E. Alkali basalt FC 10kbar'!U198</f>
        <v>3.0003899999999999</v>
      </c>
      <c r="M520" s="9">
        <f>'E. Alkali basalt FC 10kbar'!V198</f>
        <v>11.639806999999999</v>
      </c>
      <c r="N520" s="9">
        <f>'E. Alkali basalt FC 10kbar'!W198</f>
        <v>0.28709000000000001</v>
      </c>
      <c r="O520" s="9">
        <f>'E. Alkali basalt FC 10kbar'!X198</f>
        <v>5.2300709999999997</v>
      </c>
      <c r="P520" s="9">
        <f>'E. Alkali basalt FC 10kbar'!Y198</f>
        <v>8.4002300000000005</v>
      </c>
      <c r="Q520" s="9">
        <f>'E. Alkali basalt FC 10kbar'!Z198</f>
        <v>4.1167639999999999</v>
      </c>
      <c r="R520" s="9">
        <f>'E. Alkali basalt FC 10kbar'!AA198</f>
        <v>1.300351</v>
      </c>
      <c r="S520" s="9">
        <f>'E. Alkali basalt FC 10kbar'!AB198</f>
        <v>0.97028199999999998</v>
      </c>
      <c r="T520" s="9">
        <f>'E. Alkali basalt FC 10kbar'!AC198</f>
        <v>1.553666</v>
      </c>
      <c r="U520" s="10"/>
      <c r="V520" s="5">
        <f>'E. Alkali basalt FC 10kbar'!AH198</f>
        <v>0.28094599999999997</v>
      </c>
      <c r="W520" s="5"/>
      <c r="X520" s="5"/>
      <c r="Y520" s="5"/>
      <c r="Z520" s="5"/>
      <c r="AA520" s="5"/>
      <c r="AB520" s="5">
        <f>'E. Alkali basalt FC 10kbar'!AI198</f>
        <v>0</v>
      </c>
      <c r="AC520" s="5">
        <f>'E. Alkali basalt FC 10kbar'!AJ198</f>
        <v>1.4714E-2</v>
      </c>
      <c r="AD520" s="10"/>
      <c r="AE520" s="5">
        <f>'E. Alkali basalt FC 10kbar'!AK198</f>
        <v>39.886482000000001</v>
      </c>
      <c r="AF520" s="5"/>
      <c r="AG520" s="5"/>
      <c r="AH520" s="5"/>
      <c r="AI520" s="5"/>
      <c r="AJ520" s="5"/>
      <c r="AK520" s="5">
        <f>'E. Alkali basalt FC 10kbar'!AL198</f>
        <v>0</v>
      </c>
      <c r="AL520" s="5">
        <f>'E. Alkali basalt FC 10kbar'!AM198</f>
        <v>0.60899899999999996</v>
      </c>
      <c r="AM520" s="10"/>
      <c r="AN520" s="5">
        <f t="shared" ref="AN520:AN527" si="93">V520+AE520</f>
        <v>40.167428000000001</v>
      </c>
      <c r="AO520" s="5"/>
      <c r="AP520" s="5"/>
      <c r="AQ520" s="5"/>
      <c r="AR520" s="5"/>
      <c r="AS520" s="5"/>
      <c r="AT520" s="5">
        <f t="shared" ref="AT520:AT527" si="94">AB520+AK520</f>
        <v>0</v>
      </c>
      <c r="AU520" s="5">
        <f t="shared" ref="AU520:AU527" si="95">AC520+AL520</f>
        <v>0.62371299999999996</v>
      </c>
      <c r="AV520" s="10">
        <f t="shared" ref="AV520:AV527" si="96">G520</f>
        <v>59.208857000000002</v>
      </c>
      <c r="AW520" s="48">
        <f t="shared" si="92"/>
        <v>99.999998000000005</v>
      </c>
    </row>
    <row r="521" spans="1:49" x14ac:dyDescent="0.3">
      <c r="A521" s="37" t="s">
        <v>1449</v>
      </c>
      <c r="B521" s="2">
        <f>'E. Alkali basalt FC 10kbar'!A199</f>
        <v>193</v>
      </c>
      <c r="C521" s="2">
        <f>'E. Alkali basalt FC 10kbar'!C199</f>
        <v>1207</v>
      </c>
      <c r="D521" s="2">
        <f>'E. Alkali basalt FC 10kbar'!D199</f>
        <v>10000</v>
      </c>
      <c r="E521" s="5">
        <f>'B. LLD classification'!EA565</f>
        <v>2.9481896821668188</v>
      </c>
      <c r="F521" s="5">
        <f>'E. Alkali basalt FC 10kbar'!L199</f>
        <v>1.4879910000000001</v>
      </c>
      <c r="G521" s="6">
        <f>'E. Alkali basalt FC 10kbar'!N199</f>
        <v>58.92266</v>
      </c>
      <c r="H521" s="7">
        <f t="shared" si="91"/>
        <v>41.07734</v>
      </c>
      <c r="I521" s="8">
        <f>'E. Alkali basalt FC 10kbar'!R199</f>
        <v>44.811832000000003</v>
      </c>
      <c r="J521" s="9">
        <f>'E. Alkali basalt FC 10kbar'!S199</f>
        <v>4.5277900000000004</v>
      </c>
      <c r="K521" s="9">
        <f>'E. Alkali basalt FC 10kbar'!T199</f>
        <v>14.19154</v>
      </c>
      <c r="L521" s="9">
        <f>'E. Alkali basalt FC 10kbar'!U199</f>
        <v>2.9985189999999999</v>
      </c>
      <c r="M521" s="9">
        <f>'E. Alkali basalt FC 10kbar'!V199</f>
        <v>11.673209</v>
      </c>
      <c r="N521" s="9">
        <f>'E. Alkali basalt FC 10kbar'!W199</f>
        <v>0.28848499999999999</v>
      </c>
      <c r="O521" s="9">
        <f>'E. Alkali basalt FC 10kbar'!X199</f>
        <v>5.2065840000000003</v>
      </c>
      <c r="P521" s="9">
        <f>'E. Alkali basalt FC 10kbar'!Y199</f>
        <v>8.3342510000000001</v>
      </c>
      <c r="Q521" s="9">
        <f>'E. Alkali basalt FC 10kbar'!Z199</f>
        <v>4.1337869999999999</v>
      </c>
      <c r="R521" s="9">
        <f>'E. Alkali basalt FC 10kbar'!AA199</f>
        <v>1.306667</v>
      </c>
      <c r="S521" s="9">
        <f>'E. Alkali basalt FC 10kbar'!AB199</f>
        <v>0.96612200000000004</v>
      </c>
      <c r="T521" s="9">
        <f>'E. Alkali basalt FC 10kbar'!AC199</f>
        <v>1.561213</v>
      </c>
      <c r="U521" s="10"/>
      <c r="V521" s="5">
        <f>'E. Alkali basalt FC 10kbar'!AH199</f>
        <v>0.27704800000000002</v>
      </c>
      <c r="W521" s="5"/>
      <c r="X521" s="5"/>
      <c r="Y521" s="5"/>
      <c r="Z521" s="5"/>
      <c r="AA521" s="5"/>
      <c r="AB521" s="5">
        <f>'E. Alkali basalt FC 10kbar'!AI199</f>
        <v>0</v>
      </c>
      <c r="AC521" s="5">
        <f>'E. Alkali basalt FC 10kbar'!AJ199</f>
        <v>1.4526000000000001E-2</v>
      </c>
      <c r="AD521" s="10"/>
      <c r="AE521" s="5">
        <f>'E. Alkali basalt FC 10kbar'!AK199</f>
        <v>40.165154000000001</v>
      </c>
      <c r="AF521" s="5"/>
      <c r="AG521" s="5"/>
      <c r="AH521" s="5"/>
      <c r="AI521" s="5"/>
      <c r="AJ521" s="5"/>
      <c r="AK521" s="5">
        <f>'E. Alkali basalt FC 10kbar'!AL199</f>
        <v>0</v>
      </c>
      <c r="AL521" s="5">
        <f>'E. Alkali basalt FC 10kbar'!AM199</f>
        <v>0.62061200000000005</v>
      </c>
      <c r="AM521" s="10"/>
      <c r="AN521" s="5">
        <f t="shared" si="93"/>
        <v>40.442202000000002</v>
      </c>
      <c r="AO521" s="5"/>
      <c r="AP521" s="5"/>
      <c r="AQ521" s="5"/>
      <c r="AR521" s="5"/>
      <c r="AS521" s="5"/>
      <c r="AT521" s="5">
        <f t="shared" si="94"/>
        <v>0</v>
      </c>
      <c r="AU521" s="5">
        <f t="shared" si="95"/>
        <v>0.63513800000000009</v>
      </c>
      <c r="AV521" s="10">
        <f t="shared" si="96"/>
        <v>58.92266</v>
      </c>
      <c r="AW521" s="48">
        <f t="shared" si="92"/>
        <v>100</v>
      </c>
    </row>
    <row r="522" spans="1:49" x14ac:dyDescent="0.3">
      <c r="A522" s="37" t="s">
        <v>1449</v>
      </c>
      <c r="B522" s="2">
        <f>'E. Alkali basalt FC 10kbar'!A200</f>
        <v>194</v>
      </c>
      <c r="C522" s="2">
        <f>'E. Alkali basalt FC 10kbar'!C200</f>
        <v>1206</v>
      </c>
      <c r="D522" s="2">
        <f>'E. Alkali basalt FC 10kbar'!D200</f>
        <v>10000</v>
      </c>
      <c r="E522" s="5">
        <f>'B. LLD classification'!EA566</f>
        <v>2.9478461333668449</v>
      </c>
      <c r="F522" s="5">
        <f>'E. Alkali basalt FC 10kbar'!L200</f>
        <v>1.494407</v>
      </c>
      <c r="G522" s="6">
        <f>'E. Alkali basalt FC 10kbar'!N200</f>
        <v>58.640521</v>
      </c>
      <c r="H522" s="7">
        <f t="shared" si="91"/>
        <v>41.359479</v>
      </c>
      <c r="I522" s="8">
        <f>'E. Alkali basalt FC 10kbar'!R200</f>
        <v>44.854675</v>
      </c>
      <c r="J522" s="9">
        <f>'E. Alkali basalt FC 10kbar'!S200</f>
        <v>4.5070079999999999</v>
      </c>
      <c r="K522" s="9">
        <f>'E. Alkali basalt FC 10kbar'!T200</f>
        <v>14.198962</v>
      </c>
      <c r="L522" s="9">
        <f>'E. Alkali basalt FC 10kbar'!U200</f>
        <v>2.9966979999999999</v>
      </c>
      <c r="M522" s="9">
        <f>'E. Alkali basalt FC 10kbar'!V200</f>
        <v>11.706381</v>
      </c>
      <c r="N522" s="9">
        <f>'E. Alkali basalt FC 10kbar'!W200</f>
        <v>0.28987299999999999</v>
      </c>
      <c r="O522" s="9">
        <f>'E. Alkali basalt FC 10kbar'!X200</f>
        <v>5.183344</v>
      </c>
      <c r="P522" s="9">
        <f>'E. Alkali basalt FC 10kbar'!Y200</f>
        <v>8.2686550000000008</v>
      </c>
      <c r="Q522" s="9">
        <f>'E. Alkali basalt FC 10kbar'!Z200</f>
        <v>4.1507230000000002</v>
      </c>
      <c r="R522" s="9">
        <f>'E. Alkali basalt FC 10kbar'!AA200</f>
        <v>1.312954</v>
      </c>
      <c r="S522" s="9">
        <f>'E. Alkali basalt FC 10kbar'!AB200</f>
        <v>0.962001</v>
      </c>
      <c r="T522" s="9">
        <f>'E. Alkali basalt FC 10kbar'!AC200</f>
        <v>1.568724</v>
      </c>
      <c r="U522" s="10"/>
      <c r="V522" s="5">
        <f>'E. Alkali basalt FC 10kbar'!AH200</f>
        <v>0.273177</v>
      </c>
      <c r="W522" s="5"/>
      <c r="X522" s="5"/>
      <c r="Y522" s="5"/>
      <c r="Z522" s="5"/>
      <c r="AA522" s="5"/>
      <c r="AB522" s="5">
        <f>'E. Alkali basalt FC 10kbar'!AI200</f>
        <v>0</v>
      </c>
      <c r="AC522" s="5">
        <f>'E. Alkali basalt FC 10kbar'!AJ200</f>
        <v>1.434E-2</v>
      </c>
      <c r="AD522" s="10"/>
      <c r="AE522" s="5">
        <f>'E. Alkali basalt FC 10kbar'!AK200</f>
        <v>40.439926</v>
      </c>
      <c r="AF522" s="5"/>
      <c r="AG522" s="5"/>
      <c r="AH522" s="5"/>
      <c r="AI522" s="5"/>
      <c r="AJ522" s="5"/>
      <c r="AK522" s="5">
        <f>'E. Alkali basalt FC 10kbar'!AL200</f>
        <v>0</v>
      </c>
      <c r="AL522" s="5">
        <f>'E. Alkali basalt FC 10kbar'!AM200</f>
        <v>0.63203600000000004</v>
      </c>
      <c r="AM522" s="10"/>
      <c r="AN522" s="5">
        <f t="shared" si="93"/>
        <v>40.713102999999997</v>
      </c>
      <c r="AO522" s="5"/>
      <c r="AP522" s="5"/>
      <c r="AQ522" s="5"/>
      <c r="AR522" s="5"/>
      <c r="AS522" s="5"/>
      <c r="AT522" s="5">
        <f t="shared" si="94"/>
        <v>0</v>
      </c>
      <c r="AU522" s="5">
        <f t="shared" si="95"/>
        <v>0.64637600000000006</v>
      </c>
      <c r="AV522" s="10">
        <f t="shared" si="96"/>
        <v>58.640521</v>
      </c>
      <c r="AW522" s="48">
        <f t="shared" si="92"/>
        <v>100</v>
      </c>
    </row>
    <row r="523" spans="1:49" x14ac:dyDescent="0.3">
      <c r="A523" s="37" t="s">
        <v>1449</v>
      </c>
      <c r="B523" s="2">
        <f>'E. Alkali basalt FC 10kbar'!A201</f>
        <v>195</v>
      </c>
      <c r="C523" s="2">
        <f>'E. Alkali basalt FC 10kbar'!C201</f>
        <v>1205</v>
      </c>
      <c r="D523" s="2">
        <f>'E. Alkali basalt FC 10kbar'!D201</f>
        <v>10000</v>
      </c>
      <c r="E523" s="5">
        <f>'B. LLD classification'!EA567</f>
        <v>2.9474992004103453</v>
      </c>
      <c r="F523" s="5">
        <f>'E. Alkali basalt FC 10kbar'!L201</f>
        <v>1.5008349999999999</v>
      </c>
      <c r="G523" s="6">
        <f>'E. Alkali basalt FC 10kbar'!N201</f>
        <v>58.362400000000001</v>
      </c>
      <c r="H523" s="7">
        <f t="shared" si="91"/>
        <v>41.637599999999999</v>
      </c>
      <c r="I523" s="8">
        <f>'E. Alkali basalt FC 10kbar'!R201</f>
        <v>44.897709999999996</v>
      </c>
      <c r="J523" s="9">
        <f>'E. Alkali basalt FC 10kbar'!S201</f>
        <v>4.486002</v>
      </c>
      <c r="K523" s="9">
        <f>'E. Alkali basalt FC 10kbar'!T201</f>
        <v>14.206094999999999</v>
      </c>
      <c r="L523" s="9">
        <f>'E. Alkali basalt FC 10kbar'!U201</f>
        <v>2.9949270000000001</v>
      </c>
      <c r="M523" s="9">
        <f>'E. Alkali basalt FC 10kbar'!V201</f>
        <v>11.739316000000001</v>
      </c>
      <c r="N523" s="9">
        <f>'E. Alkali basalt FC 10kbar'!W201</f>
        <v>0.29125400000000001</v>
      </c>
      <c r="O523" s="9">
        <f>'E. Alkali basalt FC 10kbar'!X201</f>
        <v>5.1603399999999997</v>
      </c>
      <c r="P523" s="9">
        <f>'E. Alkali basalt FC 10kbar'!Y201</f>
        <v>8.2034559999999992</v>
      </c>
      <c r="Q523" s="9">
        <f>'E. Alkali basalt FC 10kbar'!Z201</f>
        <v>4.1675709999999997</v>
      </c>
      <c r="R523" s="9">
        <f>'E. Alkali basalt FC 10kbar'!AA201</f>
        <v>1.3192109999999999</v>
      </c>
      <c r="S523" s="9">
        <f>'E. Alkali basalt FC 10kbar'!AB201</f>
        <v>0.95791700000000002</v>
      </c>
      <c r="T523" s="9">
        <f>'E. Alkali basalt FC 10kbar'!AC201</f>
        <v>1.5762</v>
      </c>
      <c r="U523" s="10"/>
      <c r="V523" s="5">
        <f>'E. Alkali basalt FC 10kbar'!AH201</f>
        <v>0.269343</v>
      </c>
      <c r="W523" s="5"/>
      <c r="X523" s="5"/>
      <c r="Y523" s="5"/>
      <c r="Z523" s="5"/>
      <c r="AA523" s="5"/>
      <c r="AB523" s="5">
        <f>'E. Alkali basalt FC 10kbar'!AI201</f>
        <v>0</v>
      </c>
      <c r="AC523" s="5">
        <f>'E. Alkali basalt FC 10kbar'!AJ201</f>
        <v>1.4156E-2</v>
      </c>
      <c r="AD523" s="10"/>
      <c r="AE523" s="5">
        <f>'E. Alkali basalt FC 10kbar'!AK201</f>
        <v>40.710827000000002</v>
      </c>
      <c r="AF523" s="5"/>
      <c r="AG523" s="5"/>
      <c r="AH523" s="5"/>
      <c r="AI523" s="5"/>
      <c r="AJ523" s="5"/>
      <c r="AK523" s="5">
        <f>'E. Alkali basalt FC 10kbar'!AL201</f>
        <v>0</v>
      </c>
      <c r="AL523" s="5">
        <f>'E. Alkali basalt FC 10kbar'!AM201</f>
        <v>0.64327400000000001</v>
      </c>
      <c r="AM523" s="10"/>
      <c r="AN523" s="5">
        <f t="shared" si="93"/>
        <v>40.980170000000001</v>
      </c>
      <c r="AO523" s="5"/>
      <c r="AP523" s="5"/>
      <c r="AQ523" s="5"/>
      <c r="AR523" s="5"/>
      <c r="AS523" s="5"/>
      <c r="AT523" s="5">
        <f t="shared" si="94"/>
        <v>0</v>
      </c>
      <c r="AU523" s="5">
        <f t="shared" si="95"/>
        <v>0.65742999999999996</v>
      </c>
      <c r="AV523" s="10">
        <f t="shared" si="96"/>
        <v>58.362400000000001</v>
      </c>
      <c r="AW523" s="48">
        <f t="shared" si="92"/>
        <v>100</v>
      </c>
    </row>
    <row r="524" spans="1:49" x14ac:dyDescent="0.3">
      <c r="A524" s="37" t="s">
        <v>1449</v>
      </c>
      <c r="B524" s="2">
        <f>'E. Alkali basalt FC 10kbar'!A202</f>
        <v>196</v>
      </c>
      <c r="C524" s="2">
        <f>'E. Alkali basalt FC 10kbar'!C202</f>
        <v>1204</v>
      </c>
      <c r="D524" s="2">
        <f>'E. Alkali basalt FC 10kbar'!D202</f>
        <v>10000</v>
      </c>
      <c r="E524" s="5">
        <f>'B. LLD classification'!EA568</f>
        <v>2.9471493808905689</v>
      </c>
      <c r="F524" s="5">
        <f>'E. Alkali basalt FC 10kbar'!L202</f>
        <v>1.5072719999999999</v>
      </c>
      <c r="G524" s="6">
        <f>'E. Alkali basalt FC 10kbar'!N202</f>
        <v>58.088253999999999</v>
      </c>
      <c r="H524" s="7">
        <f t="shared" si="91"/>
        <v>41.911746000000001</v>
      </c>
      <c r="I524" s="8">
        <f>'E. Alkali basalt FC 10kbar'!R202</f>
        <v>44.940896000000002</v>
      </c>
      <c r="J524" s="9">
        <f>'E. Alkali basalt FC 10kbar'!S202</f>
        <v>4.4648019999999997</v>
      </c>
      <c r="K524" s="9">
        <f>'E. Alkali basalt FC 10kbar'!T202</f>
        <v>14.212960000000001</v>
      </c>
      <c r="L524" s="9">
        <f>'E. Alkali basalt FC 10kbar'!U202</f>
        <v>2.9932050000000001</v>
      </c>
      <c r="M524" s="9">
        <f>'E. Alkali basalt FC 10kbar'!V202</f>
        <v>11.772005999999999</v>
      </c>
      <c r="N524" s="9">
        <f>'E. Alkali basalt FC 10kbar'!W202</f>
        <v>0.29262899999999997</v>
      </c>
      <c r="O524" s="9">
        <f>'E. Alkali basalt FC 10kbar'!X202</f>
        <v>5.1375630000000001</v>
      </c>
      <c r="P524" s="9">
        <f>'E. Alkali basalt FC 10kbar'!Y202</f>
        <v>8.1386640000000003</v>
      </c>
      <c r="Q524" s="9">
        <f>'E. Alkali basalt FC 10kbar'!Z202</f>
        <v>4.1843279999999998</v>
      </c>
      <c r="R524" s="9">
        <f>'E. Alkali basalt FC 10kbar'!AA202</f>
        <v>1.325437</v>
      </c>
      <c r="S524" s="9">
        <f>'E. Alkali basalt FC 10kbar'!AB202</f>
        <v>0.95387200000000005</v>
      </c>
      <c r="T524" s="9">
        <f>'E. Alkali basalt FC 10kbar'!AC202</f>
        <v>1.583639</v>
      </c>
      <c r="U524" s="10"/>
      <c r="V524" s="5">
        <f>'E. Alkali basalt FC 10kbar'!AH202</f>
        <v>0.26555000000000001</v>
      </c>
      <c r="W524" s="5"/>
      <c r="X524" s="5"/>
      <c r="Y524" s="5"/>
      <c r="Z524" s="5"/>
      <c r="AA524" s="5"/>
      <c r="AB524" s="5">
        <f>'E. Alkali basalt FC 10kbar'!AI202</f>
        <v>0</v>
      </c>
      <c r="AC524" s="5">
        <f>'E. Alkali basalt FC 10kbar'!AJ202</f>
        <v>1.3975E-2</v>
      </c>
      <c r="AD524" s="10"/>
      <c r="AE524" s="5">
        <f>'E. Alkali basalt FC 10kbar'!AK202</f>
        <v>40.977893999999999</v>
      </c>
      <c r="AF524" s="5"/>
      <c r="AG524" s="5"/>
      <c r="AH524" s="5"/>
      <c r="AI524" s="5"/>
      <c r="AJ524" s="5"/>
      <c r="AK524" s="5">
        <f>'E. Alkali basalt FC 10kbar'!AL202</f>
        <v>0</v>
      </c>
      <c r="AL524" s="5">
        <f>'E. Alkali basalt FC 10kbar'!AM202</f>
        <v>0.65432900000000005</v>
      </c>
      <c r="AM524" s="10"/>
      <c r="AN524" s="5">
        <f t="shared" si="93"/>
        <v>41.243443999999997</v>
      </c>
      <c r="AO524" s="5"/>
      <c r="AP524" s="5"/>
      <c r="AQ524" s="5"/>
      <c r="AR524" s="5"/>
      <c r="AS524" s="5"/>
      <c r="AT524" s="5">
        <f t="shared" si="94"/>
        <v>0</v>
      </c>
      <c r="AU524" s="5">
        <f t="shared" si="95"/>
        <v>0.66830400000000001</v>
      </c>
      <c r="AV524" s="10">
        <f t="shared" si="96"/>
        <v>58.088253999999999</v>
      </c>
      <c r="AW524" s="48">
        <f t="shared" si="92"/>
        <v>100.00000199999999</v>
      </c>
    </row>
    <row r="525" spans="1:49" x14ac:dyDescent="0.3">
      <c r="A525" s="37" t="s">
        <v>1449</v>
      </c>
      <c r="B525" s="2">
        <f>'E. Alkali basalt FC 10kbar'!A203</f>
        <v>197</v>
      </c>
      <c r="C525" s="2">
        <f>'E. Alkali basalt FC 10kbar'!C203</f>
        <v>1203</v>
      </c>
      <c r="D525" s="2">
        <f>'E. Alkali basalt FC 10kbar'!D203</f>
        <v>10000</v>
      </c>
      <c r="E525" s="5">
        <f>'B. LLD classification'!EA569</f>
        <v>2.946797134351582</v>
      </c>
      <c r="F525" s="5">
        <f>'E. Alkali basalt FC 10kbar'!L203</f>
        <v>1.513717</v>
      </c>
      <c r="G525" s="6">
        <f>'E. Alkali basalt FC 10kbar'!N203</f>
        <v>57.818033999999997</v>
      </c>
      <c r="H525" s="7">
        <f t="shared" si="91"/>
        <v>42.181966000000003</v>
      </c>
      <c r="I525" s="8">
        <f>'E. Alkali basalt FC 10kbar'!R203</f>
        <v>44.984195999999997</v>
      </c>
      <c r="J525" s="9">
        <f>'E. Alkali basalt FC 10kbar'!S203</f>
        <v>4.4434339999999999</v>
      </c>
      <c r="K525" s="9">
        <f>'E. Alkali basalt FC 10kbar'!T203</f>
        <v>14.219576</v>
      </c>
      <c r="L525" s="9">
        <f>'E. Alkali basalt FC 10kbar'!U203</f>
        <v>2.99153</v>
      </c>
      <c r="M525" s="9">
        <f>'E. Alkali basalt FC 10kbar'!V203</f>
        <v>11.804448000000001</v>
      </c>
      <c r="N525" s="9">
        <f>'E. Alkali basalt FC 10kbar'!W203</f>
        <v>0.29399700000000001</v>
      </c>
      <c r="O525" s="9">
        <f>'E. Alkali basalt FC 10kbar'!X203</f>
        <v>5.1150029999999997</v>
      </c>
      <c r="P525" s="9">
        <f>'E. Alkali basalt FC 10kbar'!Y203</f>
        <v>8.0742890000000003</v>
      </c>
      <c r="Q525" s="9">
        <f>'E. Alkali basalt FC 10kbar'!Z203</f>
        <v>4.2009910000000001</v>
      </c>
      <c r="R525" s="9">
        <f>'E. Alkali basalt FC 10kbar'!AA203</f>
        <v>1.331631</v>
      </c>
      <c r="S525" s="9">
        <f>'E. Alkali basalt FC 10kbar'!AB203</f>
        <v>0.94986499999999996</v>
      </c>
      <c r="T525" s="9">
        <f>'E. Alkali basalt FC 10kbar'!AC203</f>
        <v>1.59104</v>
      </c>
      <c r="U525" s="10"/>
      <c r="V525" s="5">
        <f>'E. Alkali basalt FC 10kbar'!AH203</f>
        <v>0.26180199999999998</v>
      </c>
      <c r="W525" s="5"/>
      <c r="X525" s="5"/>
      <c r="Y525" s="5"/>
      <c r="Z525" s="5"/>
      <c r="AA525" s="5"/>
      <c r="AB525" s="5">
        <f>'E. Alkali basalt FC 10kbar'!AI203</f>
        <v>0</v>
      </c>
      <c r="AC525" s="5">
        <f>'E. Alkali basalt FC 10kbar'!AJ203</f>
        <v>1.3797E-2</v>
      </c>
      <c r="AD525" s="10"/>
      <c r="AE525" s="5">
        <f>'E. Alkali basalt FC 10kbar'!AK203</f>
        <v>41.241165000000002</v>
      </c>
      <c r="AF525" s="5"/>
      <c r="AG525" s="5"/>
      <c r="AH525" s="5"/>
      <c r="AI525" s="5"/>
      <c r="AJ525" s="5"/>
      <c r="AK525" s="5">
        <f>'E. Alkali basalt FC 10kbar'!AL203</f>
        <v>0</v>
      </c>
      <c r="AL525" s="5">
        <f>'E. Alkali basalt FC 10kbar'!AM203</f>
        <v>0.66520199999999996</v>
      </c>
      <c r="AM525" s="10"/>
      <c r="AN525" s="5">
        <f t="shared" si="93"/>
        <v>41.502967000000005</v>
      </c>
      <c r="AO525" s="5"/>
      <c r="AP525" s="5"/>
      <c r="AQ525" s="5"/>
      <c r="AR525" s="5"/>
      <c r="AS525" s="5"/>
      <c r="AT525" s="5">
        <f t="shared" si="94"/>
        <v>0</v>
      </c>
      <c r="AU525" s="5">
        <f t="shared" si="95"/>
        <v>0.67899899999999991</v>
      </c>
      <c r="AV525" s="10">
        <f t="shared" si="96"/>
        <v>57.818033999999997</v>
      </c>
      <c r="AW525" s="48">
        <f t="shared" si="92"/>
        <v>100</v>
      </c>
    </row>
    <row r="526" spans="1:49" x14ac:dyDescent="0.3">
      <c r="A526" s="37" t="s">
        <v>1449</v>
      </c>
      <c r="B526" s="2">
        <f>'E. Alkali basalt FC 10kbar'!A204</f>
        <v>198</v>
      </c>
      <c r="C526" s="2">
        <f>'E. Alkali basalt FC 10kbar'!C204</f>
        <v>1202</v>
      </c>
      <c r="D526" s="2">
        <f>'E. Alkali basalt FC 10kbar'!D204</f>
        <v>10000</v>
      </c>
      <c r="E526" s="5">
        <f>'B. LLD classification'!EA570</f>
        <v>2.9464427513746014</v>
      </c>
      <c r="F526" s="5">
        <f>'E. Alkali basalt FC 10kbar'!L204</f>
        <v>1.5201690000000001</v>
      </c>
      <c r="G526" s="6">
        <f>'E. Alkali basalt FC 10kbar'!N204</f>
        <v>57.551690000000001</v>
      </c>
      <c r="H526" s="7">
        <f t="shared" si="91"/>
        <v>42.448309999999999</v>
      </c>
      <c r="I526" s="8">
        <f>'E. Alkali basalt FC 10kbar'!R204</f>
        <v>45.027574999999999</v>
      </c>
      <c r="J526" s="9">
        <f>'E. Alkali basalt FC 10kbar'!S204</f>
        <v>4.4219210000000002</v>
      </c>
      <c r="K526" s="9">
        <f>'E. Alkali basalt FC 10kbar'!T204</f>
        <v>14.225961</v>
      </c>
      <c r="L526" s="9">
        <f>'E. Alkali basalt FC 10kbar'!U204</f>
        <v>2.9899010000000001</v>
      </c>
      <c r="M526" s="9">
        <f>'E. Alkali basalt FC 10kbar'!V204</f>
        <v>11.836638000000001</v>
      </c>
      <c r="N526" s="9">
        <f>'E. Alkali basalt FC 10kbar'!W204</f>
        <v>0.29535699999999998</v>
      </c>
      <c r="O526" s="9">
        <f>'E. Alkali basalt FC 10kbar'!X204</f>
        <v>5.0926539999999996</v>
      </c>
      <c r="P526" s="9">
        <f>'E. Alkali basalt FC 10kbar'!Y204</f>
        <v>8.0103380000000008</v>
      </c>
      <c r="Q526" s="9">
        <f>'E. Alkali basalt FC 10kbar'!Z204</f>
        <v>4.2175599999999998</v>
      </c>
      <c r="R526" s="9">
        <f>'E. Alkali basalt FC 10kbar'!AA204</f>
        <v>1.3377939999999999</v>
      </c>
      <c r="S526" s="9">
        <f>'E. Alkali basalt FC 10kbar'!AB204</f>
        <v>0.94589699999999999</v>
      </c>
      <c r="T526" s="9">
        <f>'E. Alkali basalt FC 10kbar'!AC204</f>
        <v>1.598403</v>
      </c>
      <c r="U526" s="10"/>
      <c r="V526" s="5">
        <f>'E. Alkali basalt FC 10kbar'!AH204</f>
        <v>0.25810300000000003</v>
      </c>
      <c r="W526" s="5"/>
      <c r="X526" s="5"/>
      <c r="Y526" s="5"/>
      <c r="Z526" s="5"/>
      <c r="AA526" s="5"/>
      <c r="AB526" s="5">
        <f>'E. Alkali basalt FC 10kbar'!AI204</f>
        <v>0</v>
      </c>
      <c r="AC526" s="5">
        <f>'E. Alkali basalt FC 10kbar'!AJ204</f>
        <v>1.3620999999999999E-2</v>
      </c>
      <c r="AD526" s="10"/>
      <c r="AE526" s="5">
        <f>'E. Alkali basalt FC 10kbar'!AK204</f>
        <v>41.500689999999999</v>
      </c>
      <c r="AF526" s="5"/>
      <c r="AG526" s="5"/>
      <c r="AH526" s="5"/>
      <c r="AI526" s="5"/>
      <c r="AJ526" s="5"/>
      <c r="AK526" s="5">
        <f>'E. Alkali basalt FC 10kbar'!AL204</f>
        <v>0</v>
      </c>
      <c r="AL526" s="5">
        <f>'E. Alkali basalt FC 10kbar'!AM204</f>
        <v>0.67589699999999997</v>
      </c>
      <c r="AM526" s="10"/>
      <c r="AN526" s="5">
        <f t="shared" si="93"/>
        <v>41.758792999999997</v>
      </c>
      <c r="AO526" s="5"/>
      <c r="AP526" s="5"/>
      <c r="AQ526" s="5"/>
      <c r="AR526" s="5"/>
      <c r="AS526" s="5"/>
      <c r="AT526" s="5">
        <f t="shared" si="94"/>
        <v>0</v>
      </c>
      <c r="AU526" s="5">
        <f t="shared" si="95"/>
        <v>0.68951799999999996</v>
      </c>
      <c r="AV526" s="10">
        <f t="shared" si="96"/>
        <v>57.551690000000001</v>
      </c>
      <c r="AW526" s="48">
        <f t="shared" si="92"/>
        <v>100.000001</v>
      </c>
    </row>
    <row r="527" spans="1:49" x14ac:dyDescent="0.3">
      <c r="A527" s="38" t="s">
        <v>1449</v>
      </c>
      <c r="B527" s="2">
        <f>'E. Alkali basalt FC 10kbar'!A205</f>
        <v>199</v>
      </c>
      <c r="C527" s="2">
        <f>'E. Alkali basalt FC 10kbar'!C205</f>
        <v>1201</v>
      </c>
      <c r="D527" s="2">
        <f>'E. Alkali basalt FC 10kbar'!D205</f>
        <v>10000</v>
      </c>
      <c r="E527" s="5">
        <f>'B. LLD classification'!EA571</f>
        <v>2.9460865255430306</v>
      </c>
      <c r="F527" s="5">
        <f>'E. Alkali basalt FC 10kbar'!L205</f>
        <v>1.526626</v>
      </c>
      <c r="G527" s="6">
        <f>'E. Alkali basalt FC 10kbar'!N205</f>
        <v>57.289166999999999</v>
      </c>
      <c r="H527" s="7">
        <f t="shared" si="91"/>
        <v>42.710833000000001</v>
      </c>
      <c r="I527" s="8">
        <f>'E. Alkali basalt FC 10kbar'!R205</f>
        <v>45.071005999999997</v>
      </c>
      <c r="J527" s="9">
        <f>'E. Alkali basalt FC 10kbar'!S205</f>
        <v>4.4002840000000001</v>
      </c>
      <c r="K527" s="9">
        <f>'E. Alkali basalt FC 10kbar'!T205</f>
        <v>14.232131000000001</v>
      </c>
      <c r="L527" s="9">
        <f>'E. Alkali basalt FC 10kbar'!U205</f>
        <v>2.988318</v>
      </c>
      <c r="M527" s="9">
        <f>'E. Alkali basalt FC 10kbar'!V205</f>
        <v>11.868570999999999</v>
      </c>
      <c r="N527" s="9">
        <f>'E. Alkali basalt FC 10kbar'!W205</f>
        <v>0.296711</v>
      </c>
      <c r="O527" s="9">
        <f>'E. Alkali basalt FC 10kbar'!X205</f>
        <v>5.0705080000000002</v>
      </c>
      <c r="P527" s="9">
        <f>'E. Alkali basalt FC 10kbar'!Y205</f>
        <v>7.9468180000000004</v>
      </c>
      <c r="Q527" s="9">
        <f>'E. Alkali basalt FC 10kbar'!Z205</f>
        <v>4.2340330000000002</v>
      </c>
      <c r="R527" s="9">
        <f>'E. Alkali basalt FC 10kbar'!AA205</f>
        <v>1.3439239999999999</v>
      </c>
      <c r="S527" s="9">
        <f>'E. Alkali basalt FC 10kbar'!AB205</f>
        <v>0.94196800000000003</v>
      </c>
      <c r="T527" s="9">
        <f>'E. Alkali basalt FC 10kbar'!AC205</f>
        <v>1.605728</v>
      </c>
      <c r="U527" s="10"/>
      <c r="V527" s="5">
        <f>'E. Alkali basalt FC 10kbar'!AH205</f>
        <v>0.25445499999999999</v>
      </c>
      <c r="W527" s="5"/>
      <c r="X527" s="5"/>
      <c r="Y527" s="5"/>
      <c r="Z527" s="5"/>
      <c r="AA527" s="5"/>
      <c r="AB527" s="5">
        <f>'E. Alkali basalt FC 10kbar'!AI205</f>
        <v>0</v>
      </c>
      <c r="AC527" s="5">
        <f>'E. Alkali basalt FC 10kbar'!AJ205</f>
        <v>1.3448E-2</v>
      </c>
      <c r="AD527" s="10"/>
      <c r="AE527" s="5">
        <f>'E. Alkali basalt FC 10kbar'!AK205</f>
        <v>41.756515999999998</v>
      </c>
      <c r="AF527" s="5"/>
      <c r="AG527" s="5"/>
      <c r="AH527" s="5"/>
      <c r="AI527" s="5"/>
      <c r="AJ527" s="5"/>
      <c r="AK527" s="5">
        <f>'E. Alkali basalt FC 10kbar'!AL205</f>
        <v>0</v>
      </c>
      <c r="AL527" s="5">
        <f>'E. Alkali basalt FC 10kbar'!AM205</f>
        <v>0.68641600000000003</v>
      </c>
      <c r="AM527" s="10"/>
      <c r="AN527" s="5">
        <f t="shared" si="93"/>
        <v>42.010970999999998</v>
      </c>
      <c r="AO527" s="5"/>
      <c r="AP527" s="5"/>
      <c r="AQ527" s="5"/>
      <c r="AR527" s="5"/>
      <c r="AS527" s="5"/>
      <c r="AT527" s="5">
        <f t="shared" si="94"/>
        <v>0</v>
      </c>
      <c r="AU527" s="5">
        <f t="shared" si="95"/>
        <v>0.69986400000000004</v>
      </c>
      <c r="AV527" s="10">
        <f t="shared" si="96"/>
        <v>57.289166999999999</v>
      </c>
      <c r="AW527" s="49">
        <f t="shared" si="92"/>
        <v>100.00000199999999</v>
      </c>
    </row>
    <row r="528" spans="1:49" x14ac:dyDescent="0.3">
      <c r="A528" s="17"/>
      <c r="B528" s="17"/>
      <c r="C528" s="17"/>
      <c r="D528" s="17"/>
      <c r="E528" s="17"/>
      <c r="F528" s="17"/>
      <c r="G528" s="17"/>
      <c r="H528" s="18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48"/>
    </row>
    <row r="529" spans="1:49" x14ac:dyDescent="0.3">
      <c r="A529" s="36" t="s">
        <v>236</v>
      </c>
      <c r="B529" s="2">
        <f>'F. Basanite FC 5 kbar'!A6</f>
        <v>0</v>
      </c>
      <c r="C529" s="2">
        <f>'F. Basanite FC 5 kbar'!C6</f>
        <v>1210</v>
      </c>
      <c r="D529" s="2">
        <f>'F. Basanite FC 5 kbar'!D6</f>
        <v>5000</v>
      </c>
      <c r="E529" s="5">
        <f>'B. LLD classification'!EA573</f>
        <v>2.8166702737328615</v>
      </c>
      <c r="F529" s="5">
        <f>'F. Basanite FC 5 kbar'!L6</f>
        <v>0.94975500000000002</v>
      </c>
      <c r="G529" s="6">
        <f>'F. Basanite FC 5 kbar'!N6</f>
        <v>100</v>
      </c>
      <c r="H529" s="7">
        <f t="shared" si="91"/>
        <v>0</v>
      </c>
      <c r="I529" s="8">
        <f>'F. Basanite FC 5 kbar'!R6</f>
        <v>40.944094</v>
      </c>
      <c r="J529" s="9">
        <f>'F. Basanite FC 5 kbar'!S6</f>
        <v>3.630363</v>
      </c>
      <c r="K529" s="9">
        <f>'F. Basanite FC 5 kbar'!T6</f>
        <v>14.961496</v>
      </c>
      <c r="L529" s="9">
        <f>'F. Basanite FC 5 kbar'!U6</f>
        <v>1.930193</v>
      </c>
      <c r="M529" s="9">
        <f>'F. Basanite FC 5 kbar'!V6</f>
        <v>9.6409640000000003</v>
      </c>
      <c r="N529" s="9">
        <f>'F. Basanite FC 5 kbar'!W6</f>
        <v>0.18001800000000001</v>
      </c>
      <c r="O529" s="9">
        <f>'F. Basanite FC 5 kbar'!X6</f>
        <v>7.50075</v>
      </c>
      <c r="P529" s="9">
        <f>'F. Basanite FC 5 kbar'!Y6</f>
        <v>11.921192</v>
      </c>
      <c r="Q529" s="9">
        <f>'F. Basanite FC 5 kbar'!Z6</f>
        <v>1.820182</v>
      </c>
      <c r="R529" s="9">
        <f>'F. Basanite FC 5 kbar'!AA6</f>
        <v>3.2503250000000001</v>
      </c>
      <c r="S529" s="9">
        <f>'F. Basanite FC 5 kbar'!AB6</f>
        <v>1.930193</v>
      </c>
      <c r="T529" s="9">
        <f>'F. Basanite FC 5 kbar'!AC6</f>
        <v>2.2902290000000001</v>
      </c>
      <c r="U529" s="10"/>
      <c r="V529" s="5">
        <f>'F. Basanite FC 5 kbar'!AH6</f>
        <v>0</v>
      </c>
      <c r="W529" s="5">
        <f>'F. Basanite FC 5 kbar'!AI6</f>
        <v>0</v>
      </c>
      <c r="X529" s="5">
        <f>'F. Basanite FC 5 kbar'!AJ6</f>
        <v>0</v>
      </c>
      <c r="Y529" s="5">
        <f>'F. Basanite FC 5 kbar'!AK6</f>
        <v>0</v>
      </c>
      <c r="Z529" s="5"/>
      <c r="AA529" s="5"/>
      <c r="AB529" s="5">
        <f>'F. Basanite FC 5 kbar'!AL6</f>
        <v>0</v>
      </c>
      <c r="AC529" s="5">
        <f>'F. Basanite FC 5 kbar'!AM6</f>
        <v>0</v>
      </c>
      <c r="AD529" s="10"/>
      <c r="AE529" s="5">
        <f>'F. Basanite FC 5 kbar'!AO6</f>
        <v>0</v>
      </c>
      <c r="AF529" s="5">
        <f>'F. Basanite FC 5 kbar'!AP6</f>
        <v>0</v>
      </c>
      <c r="AG529" s="5">
        <f>'F. Basanite FC 5 kbar'!AQ6</f>
        <v>0</v>
      </c>
      <c r="AH529" s="5">
        <f>'F. Basanite FC 5 kbar'!AR6</f>
        <v>0</v>
      </c>
      <c r="AI529" s="5"/>
      <c r="AJ529" s="5"/>
      <c r="AK529" s="5">
        <f>'F. Basanite FC 5 kbar'!AS6</f>
        <v>0</v>
      </c>
      <c r="AL529" s="5">
        <f>'F. Basanite FC 5 kbar'!AT6</f>
        <v>0</v>
      </c>
      <c r="AM529" s="10"/>
      <c r="AN529" s="5">
        <f t="shared" ref="AN529:AN560" si="97">V529+AE529</f>
        <v>0</v>
      </c>
      <c r="AO529" s="5">
        <f t="shared" ref="AO529:AO560" si="98">W529+AF529</f>
        <v>0</v>
      </c>
      <c r="AP529" s="5">
        <f t="shared" ref="AP529:AP560" si="99">X529+AG529</f>
        <v>0</v>
      </c>
      <c r="AQ529" s="5">
        <f t="shared" ref="AQ529:AQ560" si="100">Y529+AH529</f>
        <v>0</v>
      </c>
      <c r="AR529" s="5"/>
      <c r="AS529" s="5"/>
      <c r="AT529" s="5">
        <f t="shared" ref="AT529:AT560" si="101">AB529+AK529</f>
        <v>0</v>
      </c>
      <c r="AU529" s="5">
        <f t="shared" ref="AU529:AU560" si="102">AC529+AL529</f>
        <v>0</v>
      </c>
      <c r="AV529" s="10">
        <f t="shared" ref="AV529:AV560" si="103">G529</f>
        <v>100</v>
      </c>
      <c r="AW529" s="50">
        <f t="shared" ref="AW529:AW592" si="104">SUM(AM529:AV529)</f>
        <v>100</v>
      </c>
    </row>
    <row r="530" spans="1:49" x14ac:dyDescent="0.3">
      <c r="A530" s="37" t="s">
        <v>236</v>
      </c>
      <c r="B530" s="2">
        <f>'F. Basanite FC 5 kbar'!A7</f>
        <v>1</v>
      </c>
      <c r="C530" s="2">
        <f>'F. Basanite FC 5 kbar'!C7</f>
        <v>1208</v>
      </c>
      <c r="D530" s="2">
        <f>'F. Basanite FC 5 kbar'!D7</f>
        <v>5000</v>
      </c>
      <c r="E530" s="5">
        <f>'B. LLD classification'!EA574</f>
        <v>2.817492488649608</v>
      </c>
      <c r="F530" s="5">
        <f>'F. Basanite FC 5 kbar'!L7</f>
        <v>0.95623199999999997</v>
      </c>
      <c r="G530" s="6">
        <f>'F. Basanite FC 5 kbar'!N7</f>
        <v>100</v>
      </c>
      <c r="H530" s="7">
        <f t="shared" si="91"/>
        <v>0</v>
      </c>
      <c r="I530" s="8">
        <f>'F. Basanite FC 5 kbar'!R7</f>
        <v>40.944094</v>
      </c>
      <c r="J530" s="9">
        <f>'F. Basanite FC 5 kbar'!S7</f>
        <v>3.630363</v>
      </c>
      <c r="K530" s="9">
        <f>'F. Basanite FC 5 kbar'!T7</f>
        <v>14.961496</v>
      </c>
      <c r="L530" s="9">
        <f>'F. Basanite FC 5 kbar'!U7</f>
        <v>1.930193</v>
      </c>
      <c r="M530" s="9">
        <f>'F. Basanite FC 5 kbar'!V7</f>
        <v>9.6409640000000003</v>
      </c>
      <c r="N530" s="9">
        <f>'F. Basanite FC 5 kbar'!W7</f>
        <v>0.18001800000000001</v>
      </c>
      <c r="O530" s="9">
        <f>'F. Basanite FC 5 kbar'!X7</f>
        <v>7.50075</v>
      </c>
      <c r="P530" s="9">
        <f>'F. Basanite FC 5 kbar'!Y7</f>
        <v>11.921192</v>
      </c>
      <c r="Q530" s="9">
        <f>'F. Basanite FC 5 kbar'!Z7</f>
        <v>1.820182</v>
      </c>
      <c r="R530" s="9">
        <f>'F. Basanite FC 5 kbar'!AA7</f>
        <v>3.2503250000000001</v>
      </c>
      <c r="S530" s="9">
        <f>'F. Basanite FC 5 kbar'!AB7</f>
        <v>1.930193</v>
      </c>
      <c r="T530" s="9">
        <f>'F. Basanite FC 5 kbar'!AC7</f>
        <v>2.2902290000000001</v>
      </c>
      <c r="U530" s="10"/>
      <c r="V530" s="5">
        <f>'F. Basanite FC 5 kbar'!AH7</f>
        <v>0</v>
      </c>
      <c r="W530" s="5">
        <f>'F. Basanite FC 5 kbar'!AI7</f>
        <v>0</v>
      </c>
      <c r="X530" s="5">
        <f>'F. Basanite FC 5 kbar'!AJ7</f>
        <v>0</v>
      </c>
      <c r="Y530" s="5">
        <f>'F. Basanite FC 5 kbar'!AK7</f>
        <v>0</v>
      </c>
      <c r="Z530" s="5"/>
      <c r="AA530" s="5"/>
      <c r="AB530" s="5">
        <f>'F. Basanite FC 5 kbar'!AL7</f>
        <v>0</v>
      </c>
      <c r="AC530" s="5">
        <f>'F. Basanite FC 5 kbar'!AM7</f>
        <v>0</v>
      </c>
      <c r="AD530" s="10"/>
      <c r="AE530" s="5">
        <f>'F. Basanite FC 5 kbar'!AO7</f>
        <v>0</v>
      </c>
      <c r="AF530" s="5">
        <f>'F. Basanite FC 5 kbar'!AP7</f>
        <v>0</v>
      </c>
      <c r="AG530" s="5">
        <f>'F. Basanite FC 5 kbar'!AQ7</f>
        <v>0</v>
      </c>
      <c r="AH530" s="5">
        <f>'F. Basanite FC 5 kbar'!AR7</f>
        <v>0</v>
      </c>
      <c r="AI530" s="5"/>
      <c r="AJ530" s="5"/>
      <c r="AK530" s="5">
        <f>'F. Basanite FC 5 kbar'!AS7</f>
        <v>0</v>
      </c>
      <c r="AL530" s="5">
        <f>'F. Basanite FC 5 kbar'!AT7</f>
        <v>0</v>
      </c>
      <c r="AM530" s="10"/>
      <c r="AN530" s="5">
        <f t="shared" si="97"/>
        <v>0</v>
      </c>
      <c r="AO530" s="5">
        <f t="shared" si="98"/>
        <v>0</v>
      </c>
      <c r="AP530" s="5">
        <f t="shared" si="99"/>
        <v>0</v>
      </c>
      <c r="AQ530" s="5">
        <f t="shared" si="100"/>
        <v>0</v>
      </c>
      <c r="AR530" s="5"/>
      <c r="AS530" s="5"/>
      <c r="AT530" s="5">
        <f t="shared" si="101"/>
        <v>0</v>
      </c>
      <c r="AU530" s="5">
        <f t="shared" si="102"/>
        <v>0</v>
      </c>
      <c r="AV530" s="10">
        <f t="shared" si="103"/>
        <v>100</v>
      </c>
      <c r="AW530" s="48">
        <f t="shared" si="104"/>
        <v>100</v>
      </c>
    </row>
    <row r="531" spans="1:49" x14ac:dyDescent="0.3">
      <c r="A531" s="37" t="s">
        <v>236</v>
      </c>
      <c r="B531" s="2">
        <f>'F. Basanite FC 5 kbar'!A8</f>
        <v>2</v>
      </c>
      <c r="C531" s="2">
        <f>'F. Basanite FC 5 kbar'!C8</f>
        <v>1206</v>
      </c>
      <c r="D531" s="2">
        <f>'F. Basanite FC 5 kbar'!D8</f>
        <v>5000</v>
      </c>
      <c r="E531" s="5">
        <f>'B. LLD classification'!EA575</f>
        <v>2.818315586856968</v>
      </c>
      <c r="F531" s="5">
        <f>'F. Basanite FC 5 kbar'!L8</f>
        <v>0.96272500000000005</v>
      </c>
      <c r="G531" s="6">
        <f>'F. Basanite FC 5 kbar'!N8</f>
        <v>100</v>
      </c>
      <c r="H531" s="7">
        <f t="shared" si="91"/>
        <v>0</v>
      </c>
      <c r="I531" s="8">
        <f>'F. Basanite FC 5 kbar'!R8</f>
        <v>40.944094</v>
      </c>
      <c r="J531" s="9">
        <f>'F. Basanite FC 5 kbar'!S8</f>
        <v>3.630363</v>
      </c>
      <c r="K531" s="9">
        <f>'F. Basanite FC 5 kbar'!T8</f>
        <v>14.961496</v>
      </c>
      <c r="L531" s="9">
        <f>'F. Basanite FC 5 kbar'!U8</f>
        <v>1.930193</v>
      </c>
      <c r="M531" s="9">
        <f>'F. Basanite FC 5 kbar'!V8</f>
        <v>9.6409640000000003</v>
      </c>
      <c r="N531" s="9">
        <f>'F. Basanite FC 5 kbar'!W8</f>
        <v>0.18001800000000001</v>
      </c>
      <c r="O531" s="9">
        <f>'F. Basanite FC 5 kbar'!X8</f>
        <v>7.50075</v>
      </c>
      <c r="P531" s="9">
        <f>'F. Basanite FC 5 kbar'!Y8</f>
        <v>11.921192</v>
      </c>
      <c r="Q531" s="9">
        <f>'F. Basanite FC 5 kbar'!Z8</f>
        <v>1.820182</v>
      </c>
      <c r="R531" s="9">
        <f>'F. Basanite FC 5 kbar'!AA8</f>
        <v>3.2503250000000001</v>
      </c>
      <c r="S531" s="9">
        <f>'F. Basanite FC 5 kbar'!AB8</f>
        <v>1.930193</v>
      </c>
      <c r="T531" s="9">
        <f>'F. Basanite FC 5 kbar'!AC8</f>
        <v>2.2902290000000001</v>
      </c>
      <c r="U531" s="10"/>
      <c r="V531" s="5">
        <f>'F. Basanite FC 5 kbar'!AH8</f>
        <v>0</v>
      </c>
      <c r="W531" s="5">
        <f>'F. Basanite FC 5 kbar'!AI8</f>
        <v>0</v>
      </c>
      <c r="X531" s="5">
        <f>'F. Basanite FC 5 kbar'!AJ8</f>
        <v>0</v>
      </c>
      <c r="Y531" s="5">
        <f>'F. Basanite FC 5 kbar'!AK8</f>
        <v>0</v>
      </c>
      <c r="Z531" s="5"/>
      <c r="AA531" s="5"/>
      <c r="AB531" s="5">
        <f>'F. Basanite FC 5 kbar'!AL8</f>
        <v>0</v>
      </c>
      <c r="AC531" s="5">
        <f>'F. Basanite FC 5 kbar'!AM8</f>
        <v>0</v>
      </c>
      <c r="AD531" s="10"/>
      <c r="AE531" s="5">
        <f>'F. Basanite FC 5 kbar'!AO8</f>
        <v>0</v>
      </c>
      <c r="AF531" s="5">
        <f>'F. Basanite FC 5 kbar'!AP8</f>
        <v>0</v>
      </c>
      <c r="AG531" s="5">
        <f>'F. Basanite FC 5 kbar'!AQ8</f>
        <v>0</v>
      </c>
      <c r="AH531" s="5">
        <f>'F. Basanite FC 5 kbar'!AR8</f>
        <v>0</v>
      </c>
      <c r="AI531" s="5"/>
      <c r="AJ531" s="5"/>
      <c r="AK531" s="5">
        <f>'F. Basanite FC 5 kbar'!AS8</f>
        <v>0</v>
      </c>
      <c r="AL531" s="5">
        <f>'F. Basanite FC 5 kbar'!AT8</f>
        <v>0</v>
      </c>
      <c r="AM531" s="10"/>
      <c r="AN531" s="5">
        <f t="shared" si="97"/>
        <v>0</v>
      </c>
      <c r="AO531" s="5">
        <f t="shared" si="98"/>
        <v>0</v>
      </c>
      <c r="AP531" s="5">
        <f t="shared" si="99"/>
        <v>0</v>
      </c>
      <c r="AQ531" s="5">
        <f t="shared" si="100"/>
        <v>0</v>
      </c>
      <c r="AR531" s="5"/>
      <c r="AS531" s="5"/>
      <c r="AT531" s="5">
        <f t="shared" si="101"/>
        <v>0</v>
      </c>
      <c r="AU531" s="5">
        <f t="shared" si="102"/>
        <v>0</v>
      </c>
      <c r="AV531" s="10">
        <f t="shared" si="103"/>
        <v>100</v>
      </c>
      <c r="AW531" s="48">
        <f t="shared" si="104"/>
        <v>100</v>
      </c>
    </row>
    <row r="532" spans="1:49" x14ac:dyDescent="0.3">
      <c r="A532" s="37" t="s">
        <v>236</v>
      </c>
      <c r="B532" s="2">
        <f>'F. Basanite FC 5 kbar'!A9</f>
        <v>3</v>
      </c>
      <c r="C532" s="2">
        <f>'F. Basanite FC 5 kbar'!C9</f>
        <v>1204</v>
      </c>
      <c r="D532" s="2">
        <f>'F. Basanite FC 5 kbar'!D9</f>
        <v>5000</v>
      </c>
      <c r="E532" s="5">
        <f>'B. LLD classification'!EA576</f>
        <v>2.8191395698432999</v>
      </c>
      <c r="F532" s="5">
        <f>'F. Basanite FC 5 kbar'!L9</f>
        <v>0.96923700000000002</v>
      </c>
      <c r="G532" s="6">
        <f>'F. Basanite FC 5 kbar'!N9</f>
        <v>100</v>
      </c>
      <c r="H532" s="7">
        <f t="shared" si="91"/>
        <v>0</v>
      </c>
      <c r="I532" s="8">
        <f>'F. Basanite FC 5 kbar'!R9</f>
        <v>40.944094</v>
      </c>
      <c r="J532" s="9">
        <f>'F. Basanite FC 5 kbar'!S9</f>
        <v>3.630363</v>
      </c>
      <c r="K532" s="9">
        <f>'F. Basanite FC 5 kbar'!T9</f>
        <v>14.961496</v>
      </c>
      <c r="L532" s="9">
        <f>'F. Basanite FC 5 kbar'!U9</f>
        <v>1.930193</v>
      </c>
      <c r="M532" s="9">
        <f>'F. Basanite FC 5 kbar'!V9</f>
        <v>9.6409640000000003</v>
      </c>
      <c r="N532" s="9">
        <f>'F. Basanite FC 5 kbar'!W9</f>
        <v>0.18001800000000001</v>
      </c>
      <c r="O532" s="9">
        <f>'F. Basanite FC 5 kbar'!X9</f>
        <v>7.50075</v>
      </c>
      <c r="P532" s="9">
        <f>'F. Basanite FC 5 kbar'!Y9</f>
        <v>11.921192</v>
      </c>
      <c r="Q532" s="9">
        <f>'F. Basanite FC 5 kbar'!Z9</f>
        <v>1.820182</v>
      </c>
      <c r="R532" s="9">
        <f>'F. Basanite FC 5 kbar'!AA9</f>
        <v>3.2503250000000001</v>
      </c>
      <c r="S532" s="9">
        <f>'F. Basanite FC 5 kbar'!AB9</f>
        <v>1.930193</v>
      </c>
      <c r="T532" s="9">
        <f>'F. Basanite FC 5 kbar'!AC9</f>
        <v>2.2902290000000001</v>
      </c>
      <c r="U532" s="10"/>
      <c r="V532" s="5">
        <f>'F. Basanite FC 5 kbar'!AH9</f>
        <v>0</v>
      </c>
      <c r="W532" s="5">
        <f>'F. Basanite FC 5 kbar'!AI9</f>
        <v>0</v>
      </c>
      <c r="X532" s="5">
        <f>'F. Basanite FC 5 kbar'!AJ9</f>
        <v>0</v>
      </c>
      <c r="Y532" s="5">
        <f>'F. Basanite FC 5 kbar'!AK9</f>
        <v>0</v>
      </c>
      <c r="Z532" s="5"/>
      <c r="AA532" s="5"/>
      <c r="AB532" s="5">
        <f>'F. Basanite FC 5 kbar'!AL9</f>
        <v>0</v>
      </c>
      <c r="AC532" s="5">
        <f>'F. Basanite FC 5 kbar'!AM9</f>
        <v>0</v>
      </c>
      <c r="AD532" s="10"/>
      <c r="AE532" s="5">
        <f>'F. Basanite FC 5 kbar'!AO9</f>
        <v>0</v>
      </c>
      <c r="AF532" s="5">
        <f>'F. Basanite FC 5 kbar'!AP9</f>
        <v>0</v>
      </c>
      <c r="AG532" s="5">
        <f>'F. Basanite FC 5 kbar'!AQ9</f>
        <v>0</v>
      </c>
      <c r="AH532" s="5">
        <f>'F. Basanite FC 5 kbar'!AR9</f>
        <v>0</v>
      </c>
      <c r="AI532" s="5"/>
      <c r="AJ532" s="5"/>
      <c r="AK532" s="5">
        <f>'F. Basanite FC 5 kbar'!AS9</f>
        <v>0</v>
      </c>
      <c r="AL532" s="5">
        <f>'F. Basanite FC 5 kbar'!AT9</f>
        <v>0</v>
      </c>
      <c r="AM532" s="10"/>
      <c r="AN532" s="5">
        <f t="shared" si="97"/>
        <v>0</v>
      </c>
      <c r="AO532" s="5">
        <f t="shared" si="98"/>
        <v>0</v>
      </c>
      <c r="AP532" s="5">
        <f t="shared" si="99"/>
        <v>0</v>
      </c>
      <c r="AQ532" s="5">
        <f t="shared" si="100"/>
        <v>0</v>
      </c>
      <c r="AR532" s="5"/>
      <c r="AS532" s="5"/>
      <c r="AT532" s="5">
        <f t="shared" si="101"/>
        <v>0</v>
      </c>
      <c r="AU532" s="5">
        <f t="shared" si="102"/>
        <v>0</v>
      </c>
      <c r="AV532" s="10">
        <f t="shared" si="103"/>
        <v>100</v>
      </c>
      <c r="AW532" s="48">
        <f t="shared" si="104"/>
        <v>100</v>
      </c>
    </row>
    <row r="533" spans="1:49" x14ac:dyDescent="0.3">
      <c r="A533" s="37" t="s">
        <v>236</v>
      </c>
      <c r="B533" s="2">
        <f>'F. Basanite FC 5 kbar'!A10</f>
        <v>4</v>
      </c>
      <c r="C533" s="2">
        <f>'F. Basanite FC 5 kbar'!C10</f>
        <v>1202</v>
      </c>
      <c r="D533" s="2">
        <f>'F. Basanite FC 5 kbar'!D10</f>
        <v>5000</v>
      </c>
      <c r="E533" s="5">
        <f>'B. LLD classification'!EA577</f>
        <v>2.8199644391004748</v>
      </c>
      <c r="F533" s="5">
        <f>'F. Basanite FC 5 kbar'!L10</f>
        <v>0.97576600000000002</v>
      </c>
      <c r="G533" s="6">
        <f>'F. Basanite FC 5 kbar'!N10</f>
        <v>100</v>
      </c>
      <c r="H533" s="7">
        <f t="shared" si="91"/>
        <v>0</v>
      </c>
      <c r="I533" s="8">
        <f>'F. Basanite FC 5 kbar'!R10</f>
        <v>40.944094</v>
      </c>
      <c r="J533" s="9">
        <f>'F. Basanite FC 5 kbar'!S10</f>
        <v>3.630363</v>
      </c>
      <c r="K533" s="9">
        <f>'F. Basanite FC 5 kbar'!T10</f>
        <v>14.961496</v>
      </c>
      <c r="L533" s="9">
        <f>'F. Basanite FC 5 kbar'!U10</f>
        <v>1.930193</v>
      </c>
      <c r="M533" s="9">
        <f>'F. Basanite FC 5 kbar'!V10</f>
        <v>9.6409640000000003</v>
      </c>
      <c r="N533" s="9">
        <f>'F. Basanite FC 5 kbar'!W10</f>
        <v>0.18001800000000001</v>
      </c>
      <c r="O533" s="9">
        <f>'F. Basanite FC 5 kbar'!X10</f>
        <v>7.50075</v>
      </c>
      <c r="P533" s="9">
        <f>'F. Basanite FC 5 kbar'!Y10</f>
        <v>11.921192</v>
      </c>
      <c r="Q533" s="9">
        <f>'F. Basanite FC 5 kbar'!Z10</f>
        <v>1.820182</v>
      </c>
      <c r="R533" s="9">
        <f>'F. Basanite FC 5 kbar'!AA10</f>
        <v>3.2503250000000001</v>
      </c>
      <c r="S533" s="9">
        <f>'F. Basanite FC 5 kbar'!AB10</f>
        <v>1.930193</v>
      </c>
      <c r="T533" s="9">
        <f>'F. Basanite FC 5 kbar'!AC10</f>
        <v>2.2902290000000001</v>
      </c>
      <c r="U533" s="10"/>
      <c r="V533" s="5">
        <f>'F. Basanite FC 5 kbar'!AH10</f>
        <v>0</v>
      </c>
      <c r="W533" s="5">
        <f>'F. Basanite FC 5 kbar'!AI10</f>
        <v>0</v>
      </c>
      <c r="X533" s="5">
        <f>'F. Basanite FC 5 kbar'!AJ10</f>
        <v>0</v>
      </c>
      <c r="Y533" s="5">
        <f>'F. Basanite FC 5 kbar'!AK10</f>
        <v>0</v>
      </c>
      <c r="Z533" s="5"/>
      <c r="AA533" s="5"/>
      <c r="AB533" s="5">
        <f>'F. Basanite FC 5 kbar'!AL10</f>
        <v>0</v>
      </c>
      <c r="AC533" s="5">
        <f>'F. Basanite FC 5 kbar'!AM10</f>
        <v>0</v>
      </c>
      <c r="AD533" s="10"/>
      <c r="AE533" s="5">
        <f>'F. Basanite FC 5 kbar'!AO10</f>
        <v>0</v>
      </c>
      <c r="AF533" s="5">
        <f>'F. Basanite FC 5 kbar'!AP10</f>
        <v>0</v>
      </c>
      <c r="AG533" s="5">
        <f>'F. Basanite FC 5 kbar'!AQ10</f>
        <v>0</v>
      </c>
      <c r="AH533" s="5">
        <f>'F. Basanite FC 5 kbar'!AR10</f>
        <v>0</v>
      </c>
      <c r="AI533" s="5"/>
      <c r="AJ533" s="5"/>
      <c r="AK533" s="5">
        <f>'F. Basanite FC 5 kbar'!AS10</f>
        <v>0</v>
      </c>
      <c r="AL533" s="5">
        <f>'F. Basanite FC 5 kbar'!AT10</f>
        <v>0</v>
      </c>
      <c r="AM533" s="10"/>
      <c r="AN533" s="5">
        <f t="shared" si="97"/>
        <v>0</v>
      </c>
      <c r="AO533" s="5">
        <f t="shared" si="98"/>
        <v>0</v>
      </c>
      <c r="AP533" s="5">
        <f t="shared" si="99"/>
        <v>0</v>
      </c>
      <c r="AQ533" s="5">
        <f t="shared" si="100"/>
        <v>0</v>
      </c>
      <c r="AR533" s="5"/>
      <c r="AS533" s="5"/>
      <c r="AT533" s="5">
        <f t="shared" si="101"/>
        <v>0</v>
      </c>
      <c r="AU533" s="5">
        <f t="shared" si="102"/>
        <v>0</v>
      </c>
      <c r="AV533" s="10">
        <f t="shared" si="103"/>
        <v>100</v>
      </c>
      <c r="AW533" s="48">
        <f t="shared" si="104"/>
        <v>100</v>
      </c>
    </row>
    <row r="534" spans="1:49" x14ac:dyDescent="0.3">
      <c r="A534" s="37" t="s">
        <v>236</v>
      </c>
      <c r="B534" s="2">
        <f>'F. Basanite FC 5 kbar'!A11</f>
        <v>5</v>
      </c>
      <c r="C534" s="2">
        <f>'F. Basanite FC 5 kbar'!C11</f>
        <v>1200</v>
      </c>
      <c r="D534" s="2">
        <f>'F. Basanite FC 5 kbar'!D11</f>
        <v>5000</v>
      </c>
      <c r="E534" s="5">
        <f>'B. LLD classification'!EA578</f>
        <v>2.820790196123895</v>
      </c>
      <c r="F534" s="5">
        <f>'F. Basanite FC 5 kbar'!L11</f>
        <v>0.98231299999999999</v>
      </c>
      <c r="G534" s="6">
        <f>'F. Basanite FC 5 kbar'!N11</f>
        <v>100</v>
      </c>
      <c r="H534" s="7">
        <f t="shared" si="91"/>
        <v>0</v>
      </c>
      <c r="I534" s="8">
        <f>'F. Basanite FC 5 kbar'!R11</f>
        <v>40.944094</v>
      </c>
      <c r="J534" s="9">
        <f>'F. Basanite FC 5 kbar'!S11</f>
        <v>3.630363</v>
      </c>
      <c r="K534" s="9">
        <f>'F. Basanite FC 5 kbar'!T11</f>
        <v>14.961496</v>
      </c>
      <c r="L534" s="9">
        <f>'F. Basanite FC 5 kbar'!U11</f>
        <v>1.930193</v>
      </c>
      <c r="M534" s="9">
        <f>'F. Basanite FC 5 kbar'!V11</f>
        <v>9.6409640000000003</v>
      </c>
      <c r="N534" s="9">
        <f>'F. Basanite FC 5 kbar'!W11</f>
        <v>0.18001800000000001</v>
      </c>
      <c r="O534" s="9">
        <f>'F. Basanite FC 5 kbar'!X11</f>
        <v>7.50075</v>
      </c>
      <c r="P534" s="9">
        <f>'F. Basanite FC 5 kbar'!Y11</f>
        <v>11.921192</v>
      </c>
      <c r="Q534" s="9">
        <f>'F. Basanite FC 5 kbar'!Z11</f>
        <v>1.820182</v>
      </c>
      <c r="R534" s="9">
        <f>'F. Basanite FC 5 kbar'!AA11</f>
        <v>3.2503250000000001</v>
      </c>
      <c r="S534" s="9">
        <f>'F. Basanite FC 5 kbar'!AB11</f>
        <v>1.930193</v>
      </c>
      <c r="T534" s="9">
        <f>'F. Basanite FC 5 kbar'!AC11</f>
        <v>2.2902290000000001</v>
      </c>
      <c r="U534" s="10"/>
      <c r="V534" s="5">
        <f>'F. Basanite FC 5 kbar'!AH11</f>
        <v>0</v>
      </c>
      <c r="W534" s="5">
        <f>'F. Basanite FC 5 kbar'!AI11</f>
        <v>0</v>
      </c>
      <c r="X534" s="5">
        <f>'F. Basanite FC 5 kbar'!AJ11</f>
        <v>0</v>
      </c>
      <c r="Y534" s="5">
        <f>'F. Basanite FC 5 kbar'!AK11</f>
        <v>0</v>
      </c>
      <c r="Z534" s="5"/>
      <c r="AA534" s="5"/>
      <c r="AB534" s="5">
        <f>'F. Basanite FC 5 kbar'!AL11</f>
        <v>0</v>
      </c>
      <c r="AC534" s="5">
        <f>'F. Basanite FC 5 kbar'!AM11</f>
        <v>0</v>
      </c>
      <c r="AD534" s="10"/>
      <c r="AE534" s="5">
        <f>'F. Basanite FC 5 kbar'!AO11</f>
        <v>0</v>
      </c>
      <c r="AF534" s="5">
        <f>'F. Basanite FC 5 kbar'!AP11</f>
        <v>0</v>
      </c>
      <c r="AG534" s="5">
        <f>'F. Basanite FC 5 kbar'!AQ11</f>
        <v>0</v>
      </c>
      <c r="AH534" s="5">
        <f>'F. Basanite FC 5 kbar'!AR11</f>
        <v>0</v>
      </c>
      <c r="AI534" s="5"/>
      <c r="AJ534" s="5"/>
      <c r="AK534" s="5">
        <f>'F. Basanite FC 5 kbar'!AS11</f>
        <v>0</v>
      </c>
      <c r="AL534" s="5">
        <f>'F. Basanite FC 5 kbar'!AT11</f>
        <v>0</v>
      </c>
      <c r="AM534" s="10"/>
      <c r="AN534" s="5">
        <f t="shared" si="97"/>
        <v>0</v>
      </c>
      <c r="AO534" s="5">
        <f t="shared" si="98"/>
        <v>0</v>
      </c>
      <c r="AP534" s="5">
        <f t="shared" si="99"/>
        <v>0</v>
      </c>
      <c r="AQ534" s="5">
        <f t="shared" si="100"/>
        <v>0</v>
      </c>
      <c r="AR534" s="5"/>
      <c r="AS534" s="5"/>
      <c r="AT534" s="5">
        <f t="shared" si="101"/>
        <v>0</v>
      </c>
      <c r="AU534" s="5">
        <f t="shared" si="102"/>
        <v>0</v>
      </c>
      <c r="AV534" s="10">
        <f t="shared" si="103"/>
        <v>100</v>
      </c>
      <c r="AW534" s="48">
        <f t="shared" si="104"/>
        <v>100</v>
      </c>
    </row>
    <row r="535" spans="1:49" x14ac:dyDescent="0.3">
      <c r="A535" s="37" t="s">
        <v>236</v>
      </c>
      <c r="B535" s="2">
        <f>'F. Basanite FC 5 kbar'!A12</f>
        <v>6</v>
      </c>
      <c r="C535" s="2">
        <f>'F. Basanite FC 5 kbar'!C12</f>
        <v>1198</v>
      </c>
      <c r="D535" s="2">
        <f>'F. Basanite FC 5 kbar'!D12</f>
        <v>5000</v>
      </c>
      <c r="E535" s="5">
        <f>'B. LLD classification'!EA579</f>
        <v>2.8216168424124923</v>
      </c>
      <c r="F535" s="5">
        <f>'F. Basanite FC 5 kbar'!L12</f>
        <v>0.98887800000000003</v>
      </c>
      <c r="G535" s="6">
        <f>'F. Basanite FC 5 kbar'!N12</f>
        <v>100</v>
      </c>
      <c r="H535" s="7">
        <f t="shared" si="91"/>
        <v>0</v>
      </c>
      <c r="I535" s="8">
        <f>'F. Basanite FC 5 kbar'!R12</f>
        <v>40.944094</v>
      </c>
      <c r="J535" s="9">
        <f>'F. Basanite FC 5 kbar'!S12</f>
        <v>3.630363</v>
      </c>
      <c r="K535" s="9">
        <f>'F. Basanite FC 5 kbar'!T12</f>
        <v>14.961496</v>
      </c>
      <c r="L535" s="9">
        <f>'F. Basanite FC 5 kbar'!U12</f>
        <v>1.930193</v>
      </c>
      <c r="M535" s="9">
        <f>'F. Basanite FC 5 kbar'!V12</f>
        <v>9.6409640000000003</v>
      </c>
      <c r="N535" s="9">
        <f>'F. Basanite FC 5 kbar'!W12</f>
        <v>0.18001800000000001</v>
      </c>
      <c r="O535" s="9">
        <f>'F. Basanite FC 5 kbar'!X12</f>
        <v>7.50075</v>
      </c>
      <c r="P535" s="9">
        <f>'F. Basanite FC 5 kbar'!Y12</f>
        <v>11.921192</v>
      </c>
      <c r="Q535" s="9">
        <f>'F. Basanite FC 5 kbar'!Z12</f>
        <v>1.820182</v>
      </c>
      <c r="R535" s="9">
        <f>'F. Basanite FC 5 kbar'!AA12</f>
        <v>3.2503250000000001</v>
      </c>
      <c r="S535" s="9">
        <f>'F. Basanite FC 5 kbar'!AB12</f>
        <v>1.930193</v>
      </c>
      <c r="T535" s="9">
        <f>'F. Basanite FC 5 kbar'!AC12</f>
        <v>2.2902290000000001</v>
      </c>
      <c r="U535" s="10"/>
      <c r="V535" s="5">
        <f>'F. Basanite FC 5 kbar'!AH12</f>
        <v>0</v>
      </c>
      <c r="W535" s="5">
        <f>'F. Basanite FC 5 kbar'!AI12</f>
        <v>0</v>
      </c>
      <c r="X535" s="5">
        <f>'F. Basanite FC 5 kbar'!AJ12</f>
        <v>0</v>
      </c>
      <c r="Y535" s="5">
        <f>'F. Basanite FC 5 kbar'!AK12</f>
        <v>0</v>
      </c>
      <c r="Z535" s="5"/>
      <c r="AA535" s="5"/>
      <c r="AB535" s="5">
        <f>'F. Basanite FC 5 kbar'!AL12</f>
        <v>0</v>
      </c>
      <c r="AC535" s="5">
        <f>'F. Basanite FC 5 kbar'!AM12</f>
        <v>0</v>
      </c>
      <c r="AD535" s="10"/>
      <c r="AE535" s="5">
        <f>'F. Basanite FC 5 kbar'!AO12</f>
        <v>0</v>
      </c>
      <c r="AF535" s="5">
        <f>'F. Basanite FC 5 kbar'!AP12</f>
        <v>0</v>
      </c>
      <c r="AG535" s="5">
        <f>'F. Basanite FC 5 kbar'!AQ12</f>
        <v>0</v>
      </c>
      <c r="AH535" s="5">
        <f>'F. Basanite FC 5 kbar'!AR12</f>
        <v>0</v>
      </c>
      <c r="AI535" s="5"/>
      <c r="AJ535" s="5"/>
      <c r="AK535" s="5">
        <f>'F. Basanite FC 5 kbar'!AS12</f>
        <v>0</v>
      </c>
      <c r="AL535" s="5">
        <f>'F. Basanite FC 5 kbar'!AT12</f>
        <v>0</v>
      </c>
      <c r="AM535" s="10"/>
      <c r="AN535" s="5">
        <f t="shared" si="97"/>
        <v>0</v>
      </c>
      <c r="AO535" s="5">
        <f t="shared" si="98"/>
        <v>0</v>
      </c>
      <c r="AP535" s="5">
        <f t="shared" si="99"/>
        <v>0</v>
      </c>
      <c r="AQ535" s="5">
        <f t="shared" si="100"/>
        <v>0</v>
      </c>
      <c r="AR535" s="5"/>
      <c r="AS535" s="5"/>
      <c r="AT535" s="5">
        <f t="shared" si="101"/>
        <v>0</v>
      </c>
      <c r="AU535" s="5">
        <f t="shared" si="102"/>
        <v>0</v>
      </c>
      <c r="AV535" s="10">
        <f t="shared" si="103"/>
        <v>100</v>
      </c>
      <c r="AW535" s="48">
        <f t="shared" si="104"/>
        <v>100</v>
      </c>
    </row>
    <row r="536" spans="1:49" x14ac:dyDescent="0.3">
      <c r="A536" s="37" t="s">
        <v>236</v>
      </c>
      <c r="B536" s="2">
        <f>'F. Basanite FC 5 kbar'!A13</f>
        <v>7</v>
      </c>
      <c r="C536" s="2">
        <f>'F. Basanite FC 5 kbar'!C13</f>
        <v>1196</v>
      </c>
      <c r="D536" s="2">
        <f>'F. Basanite FC 5 kbar'!D13</f>
        <v>5000</v>
      </c>
      <c r="E536" s="5">
        <f>'B. LLD classification'!EA580</f>
        <v>2.822444379468751</v>
      </c>
      <c r="F536" s="5">
        <f>'F. Basanite FC 5 kbar'!L13</f>
        <v>0.99546000000000001</v>
      </c>
      <c r="G536" s="6">
        <f>'F. Basanite FC 5 kbar'!N13</f>
        <v>100</v>
      </c>
      <c r="H536" s="7">
        <f t="shared" si="91"/>
        <v>0</v>
      </c>
      <c r="I536" s="8">
        <f>'F. Basanite FC 5 kbar'!R13</f>
        <v>40.944094</v>
      </c>
      <c r="J536" s="9">
        <f>'F. Basanite FC 5 kbar'!S13</f>
        <v>3.630363</v>
      </c>
      <c r="K536" s="9">
        <f>'F. Basanite FC 5 kbar'!T13</f>
        <v>14.961496</v>
      </c>
      <c r="L536" s="9">
        <f>'F. Basanite FC 5 kbar'!U13</f>
        <v>1.930193</v>
      </c>
      <c r="M536" s="9">
        <f>'F. Basanite FC 5 kbar'!V13</f>
        <v>9.6409640000000003</v>
      </c>
      <c r="N536" s="9">
        <f>'F. Basanite FC 5 kbar'!W13</f>
        <v>0.18001800000000001</v>
      </c>
      <c r="O536" s="9">
        <f>'F. Basanite FC 5 kbar'!X13</f>
        <v>7.50075</v>
      </c>
      <c r="P536" s="9">
        <f>'F. Basanite FC 5 kbar'!Y13</f>
        <v>11.921192</v>
      </c>
      <c r="Q536" s="9">
        <f>'F. Basanite FC 5 kbar'!Z13</f>
        <v>1.820182</v>
      </c>
      <c r="R536" s="9">
        <f>'F. Basanite FC 5 kbar'!AA13</f>
        <v>3.2503250000000001</v>
      </c>
      <c r="S536" s="9">
        <f>'F. Basanite FC 5 kbar'!AB13</f>
        <v>1.930193</v>
      </c>
      <c r="T536" s="9">
        <f>'F. Basanite FC 5 kbar'!AC13</f>
        <v>2.2902290000000001</v>
      </c>
      <c r="U536" s="10"/>
      <c r="V536" s="5">
        <f>'F. Basanite FC 5 kbar'!AH13</f>
        <v>0</v>
      </c>
      <c r="W536" s="5">
        <f>'F. Basanite FC 5 kbar'!AI13</f>
        <v>0</v>
      </c>
      <c r="X536" s="5">
        <f>'F. Basanite FC 5 kbar'!AJ13</f>
        <v>0</v>
      </c>
      <c r="Y536" s="5">
        <f>'F. Basanite FC 5 kbar'!AK13</f>
        <v>0</v>
      </c>
      <c r="Z536" s="5"/>
      <c r="AA536" s="5"/>
      <c r="AB536" s="5">
        <f>'F. Basanite FC 5 kbar'!AL13</f>
        <v>0</v>
      </c>
      <c r="AC536" s="5">
        <f>'F. Basanite FC 5 kbar'!AM13</f>
        <v>0</v>
      </c>
      <c r="AD536" s="10"/>
      <c r="AE536" s="5">
        <f>'F. Basanite FC 5 kbar'!AO13</f>
        <v>0</v>
      </c>
      <c r="AF536" s="5">
        <f>'F. Basanite FC 5 kbar'!AP13</f>
        <v>0</v>
      </c>
      <c r="AG536" s="5">
        <f>'F. Basanite FC 5 kbar'!AQ13</f>
        <v>0</v>
      </c>
      <c r="AH536" s="5">
        <f>'F. Basanite FC 5 kbar'!AR13</f>
        <v>0</v>
      </c>
      <c r="AI536" s="5"/>
      <c r="AJ536" s="5"/>
      <c r="AK536" s="5">
        <f>'F. Basanite FC 5 kbar'!AS13</f>
        <v>0</v>
      </c>
      <c r="AL536" s="5">
        <f>'F. Basanite FC 5 kbar'!AT13</f>
        <v>0</v>
      </c>
      <c r="AM536" s="10"/>
      <c r="AN536" s="5">
        <f t="shared" si="97"/>
        <v>0</v>
      </c>
      <c r="AO536" s="5">
        <f t="shared" si="98"/>
        <v>0</v>
      </c>
      <c r="AP536" s="5">
        <f t="shared" si="99"/>
        <v>0</v>
      </c>
      <c r="AQ536" s="5">
        <f t="shared" si="100"/>
        <v>0</v>
      </c>
      <c r="AR536" s="5"/>
      <c r="AS536" s="5"/>
      <c r="AT536" s="5">
        <f t="shared" si="101"/>
        <v>0</v>
      </c>
      <c r="AU536" s="5">
        <f t="shared" si="102"/>
        <v>0</v>
      </c>
      <c r="AV536" s="10">
        <f t="shared" si="103"/>
        <v>100</v>
      </c>
      <c r="AW536" s="48">
        <f t="shared" si="104"/>
        <v>100</v>
      </c>
    </row>
    <row r="537" spans="1:49" x14ac:dyDescent="0.3">
      <c r="A537" s="37" t="s">
        <v>236</v>
      </c>
      <c r="B537" s="2">
        <f>'F. Basanite FC 5 kbar'!A14</f>
        <v>8</v>
      </c>
      <c r="C537" s="2">
        <f>'F. Basanite FC 5 kbar'!C14</f>
        <v>1194</v>
      </c>
      <c r="D537" s="2">
        <f>'F. Basanite FC 5 kbar'!D14</f>
        <v>5000</v>
      </c>
      <c r="E537" s="5">
        <f>'B. LLD classification'!EA581</f>
        <v>2.8232728087987149</v>
      </c>
      <c r="F537" s="5">
        <f>'F. Basanite FC 5 kbar'!L14</f>
        <v>1.0020610000000001</v>
      </c>
      <c r="G537" s="6">
        <f>'F. Basanite FC 5 kbar'!N14</f>
        <v>100</v>
      </c>
      <c r="H537" s="7">
        <f t="shared" si="91"/>
        <v>0</v>
      </c>
      <c r="I537" s="8">
        <f>'F. Basanite FC 5 kbar'!R14</f>
        <v>40.944094</v>
      </c>
      <c r="J537" s="9">
        <f>'F. Basanite FC 5 kbar'!S14</f>
        <v>3.630363</v>
      </c>
      <c r="K537" s="9">
        <f>'F. Basanite FC 5 kbar'!T14</f>
        <v>14.961496</v>
      </c>
      <c r="L537" s="9">
        <f>'F. Basanite FC 5 kbar'!U14</f>
        <v>1.930193</v>
      </c>
      <c r="M537" s="9">
        <f>'F. Basanite FC 5 kbar'!V14</f>
        <v>9.6409640000000003</v>
      </c>
      <c r="N537" s="9">
        <f>'F. Basanite FC 5 kbar'!W14</f>
        <v>0.18001800000000001</v>
      </c>
      <c r="O537" s="9">
        <f>'F. Basanite FC 5 kbar'!X14</f>
        <v>7.50075</v>
      </c>
      <c r="P537" s="9">
        <f>'F. Basanite FC 5 kbar'!Y14</f>
        <v>11.921192</v>
      </c>
      <c r="Q537" s="9">
        <f>'F. Basanite FC 5 kbar'!Z14</f>
        <v>1.820182</v>
      </c>
      <c r="R537" s="9">
        <f>'F. Basanite FC 5 kbar'!AA14</f>
        <v>3.2503250000000001</v>
      </c>
      <c r="S537" s="9">
        <f>'F. Basanite FC 5 kbar'!AB14</f>
        <v>1.930193</v>
      </c>
      <c r="T537" s="9">
        <f>'F. Basanite FC 5 kbar'!AC14</f>
        <v>2.2902290000000001</v>
      </c>
      <c r="U537" s="10"/>
      <c r="V537" s="5">
        <f>'F. Basanite FC 5 kbar'!AH14</f>
        <v>0</v>
      </c>
      <c r="W537" s="5">
        <f>'F. Basanite FC 5 kbar'!AI14</f>
        <v>0</v>
      </c>
      <c r="X537" s="5">
        <f>'F. Basanite FC 5 kbar'!AJ14</f>
        <v>0</v>
      </c>
      <c r="Y537" s="5">
        <f>'F. Basanite FC 5 kbar'!AK14</f>
        <v>0</v>
      </c>
      <c r="Z537" s="5"/>
      <c r="AA537" s="5"/>
      <c r="AB537" s="5">
        <f>'F. Basanite FC 5 kbar'!AL14</f>
        <v>0</v>
      </c>
      <c r="AC537" s="5">
        <f>'F. Basanite FC 5 kbar'!AM14</f>
        <v>0</v>
      </c>
      <c r="AD537" s="10"/>
      <c r="AE537" s="5">
        <f>'F. Basanite FC 5 kbar'!AO14</f>
        <v>0</v>
      </c>
      <c r="AF537" s="5">
        <f>'F. Basanite FC 5 kbar'!AP14</f>
        <v>0</v>
      </c>
      <c r="AG537" s="5">
        <f>'F. Basanite FC 5 kbar'!AQ14</f>
        <v>0</v>
      </c>
      <c r="AH537" s="5">
        <f>'F. Basanite FC 5 kbar'!AR14</f>
        <v>0</v>
      </c>
      <c r="AI537" s="5"/>
      <c r="AJ537" s="5"/>
      <c r="AK537" s="5">
        <f>'F. Basanite FC 5 kbar'!AS14</f>
        <v>0</v>
      </c>
      <c r="AL537" s="5">
        <f>'F. Basanite FC 5 kbar'!AT14</f>
        <v>0</v>
      </c>
      <c r="AM537" s="10"/>
      <c r="AN537" s="5">
        <f t="shared" si="97"/>
        <v>0</v>
      </c>
      <c r="AO537" s="5">
        <f t="shared" si="98"/>
        <v>0</v>
      </c>
      <c r="AP537" s="5">
        <f t="shared" si="99"/>
        <v>0</v>
      </c>
      <c r="AQ537" s="5">
        <f t="shared" si="100"/>
        <v>0</v>
      </c>
      <c r="AR537" s="5"/>
      <c r="AS537" s="5"/>
      <c r="AT537" s="5">
        <f t="shared" si="101"/>
        <v>0</v>
      </c>
      <c r="AU537" s="5">
        <f t="shared" si="102"/>
        <v>0</v>
      </c>
      <c r="AV537" s="10">
        <f t="shared" si="103"/>
        <v>100</v>
      </c>
      <c r="AW537" s="48">
        <f t="shared" si="104"/>
        <v>100</v>
      </c>
    </row>
    <row r="538" spans="1:49" x14ac:dyDescent="0.3">
      <c r="A538" s="37" t="s">
        <v>236</v>
      </c>
      <c r="B538" s="2">
        <f>'F. Basanite FC 5 kbar'!A15</f>
        <v>9</v>
      </c>
      <c r="C538" s="2">
        <f>'F. Basanite FC 5 kbar'!C15</f>
        <v>1192</v>
      </c>
      <c r="D538" s="2">
        <f>'F. Basanite FC 5 kbar'!D15</f>
        <v>5000</v>
      </c>
      <c r="E538" s="5">
        <f>'B. LLD classification'!EA582</f>
        <v>2.8241021319119963</v>
      </c>
      <c r="F538" s="5">
        <f>'F. Basanite FC 5 kbar'!L15</f>
        <v>1.0086790000000001</v>
      </c>
      <c r="G538" s="6">
        <f>'F. Basanite FC 5 kbar'!N15</f>
        <v>100</v>
      </c>
      <c r="H538" s="7">
        <f t="shared" si="91"/>
        <v>0</v>
      </c>
      <c r="I538" s="8">
        <f>'F. Basanite FC 5 kbar'!R15</f>
        <v>40.944094</v>
      </c>
      <c r="J538" s="9">
        <f>'F. Basanite FC 5 kbar'!S15</f>
        <v>3.630363</v>
      </c>
      <c r="K538" s="9">
        <f>'F. Basanite FC 5 kbar'!T15</f>
        <v>14.961496</v>
      </c>
      <c r="L538" s="9">
        <f>'F. Basanite FC 5 kbar'!U15</f>
        <v>1.930193</v>
      </c>
      <c r="M538" s="9">
        <f>'F. Basanite FC 5 kbar'!V15</f>
        <v>9.6409640000000003</v>
      </c>
      <c r="N538" s="9">
        <f>'F. Basanite FC 5 kbar'!W15</f>
        <v>0.18001800000000001</v>
      </c>
      <c r="O538" s="9">
        <f>'F. Basanite FC 5 kbar'!X15</f>
        <v>7.50075</v>
      </c>
      <c r="P538" s="9">
        <f>'F. Basanite FC 5 kbar'!Y15</f>
        <v>11.921192</v>
      </c>
      <c r="Q538" s="9">
        <f>'F. Basanite FC 5 kbar'!Z15</f>
        <v>1.820182</v>
      </c>
      <c r="R538" s="9">
        <f>'F. Basanite FC 5 kbar'!AA15</f>
        <v>3.2503250000000001</v>
      </c>
      <c r="S538" s="9">
        <f>'F. Basanite FC 5 kbar'!AB15</f>
        <v>1.930193</v>
      </c>
      <c r="T538" s="9">
        <f>'F. Basanite FC 5 kbar'!AC15</f>
        <v>2.2902290000000001</v>
      </c>
      <c r="U538" s="10"/>
      <c r="V538" s="5">
        <f>'F. Basanite FC 5 kbar'!AH15</f>
        <v>0</v>
      </c>
      <c r="W538" s="5">
        <f>'F. Basanite FC 5 kbar'!AI15</f>
        <v>0</v>
      </c>
      <c r="X538" s="5">
        <f>'F. Basanite FC 5 kbar'!AJ15</f>
        <v>0</v>
      </c>
      <c r="Y538" s="5">
        <f>'F. Basanite FC 5 kbar'!AK15</f>
        <v>0</v>
      </c>
      <c r="Z538" s="5"/>
      <c r="AA538" s="5"/>
      <c r="AB538" s="5">
        <f>'F. Basanite FC 5 kbar'!AL15</f>
        <v>0</v>
      </c>
      <c r="AC538" s="5">
        <f>'F. Basanite FC 5 kbar'!AM15</f>
        <v>0</v>
      </c>
      <c r="AD538" s="10"/>
      <c r="AE538" s="5">
        <f>'F. Basanite FC 5 kbar'!AO15</f>
        <v>0</v>
      </c>
      <c r="AF538" s="5">
        <f>'F. Basanite FC 5 kbar'!AP15</f>
        <v>0</v>
      </c>
      <c r="AG538" s="5">
        <f>'F. Basanite FC 5 kbar'!AQ15</f>
        <v>0</v>
      </c>
      <c r="AH538" s="5">
        <f>'F. Basanite FC 5 kbar'!AR15</f>
        <v>0</v>
      </c>
      <c r="AI538" s="5"/>
      <c r="AJ538" s="5"/>
      <c r="AK538" s="5">
        <f>'F. Basanite FC 5 kbar'!AS15</f>
        <v>0</v>
      </c>
      <c r="AL538" s="5">
        <f>'F. Basanite FC 5 kbar'!AT15</f>
        <v>0</v>
      </c>
      <c r="AM538" s="10"/>
      <c r="AN538" s="5">
        <f t="shared" si="97"/>
        <v>0</v>
      </c>
      <c r="AO538" s="5">
        <f t="shared" si="98"/>
        <v>0</v>
      </c>
      <c r="AP538" s="5">
        <f t="shared" si="99"/>
        <v>0</v>
      </c>
      <c r="AQ538" s="5">
        <f t="shared" si="100"/>
        <v>0</v>
      </c>
      <c r="AR538" s="5"/>
      <c r="AS538" s="5"/>
      <c r="AT538" s="5">
        <f t="shared" si="101"/>
        <v>0</v>
      </c>
      <c r="AU538" s="5">
        <f t="shared" si="102"/>
        <v>0</v>
      </c>
      <c r="AV538" s="10">
        <f t="shared" si="103"/>
        <v>100</v>
      </c>
      <c r="AW538" s="48">
        <f t="shared" si="104"/>
        <v>100</v>
      </c>
    </row>
    <row r="539" spans="1:49" x14ac:dyDescent="0.3">
      <c r="A539" s="37" t="s">
        <v>236</v>
      </c>
      <c r="B539" s="2">
        <f>'F. Basanite FC 5 kbar'!A16</f>
        <v>10</v>
      </c>
      <c r="C539" s="2">
        <f>'F. Basanite FC 5 kbar'!C16</f>
        <v>1190</v>
      </c>
      <c r="D539" s="2">
        <f>'F. Basanite FC 5 kbar'!D16</f>
        <v>5000</v>
      </c>
      <c r="E539" s="5">
        <f>'B. LLD classification'!EA583</f>
        <v>2.8249323503217885</v>
      </c>
      <c r="F539" s="5">
        <f>'F. Basanite FC 5 kbar'!L16</f>
        <v>1.0153160000000001</v>
      </c>
      <c r="G539" s="6">
        <f>'F. Basanite FC 5 kbar'!N16</f>
        <v>100</v>
      </c>
      <c r="H539" s="7">
        <f t="shared" si="91"/>
        <v>0</v>
      </c>
      <c r="I539" s="8">
        <f>'F. Basanite FC 5 kbar'!R16</f>
        <v>40.944094</v>
      </c>
      <c r="J539" s="9">
        <f>'F. Basanite FC 5 kbar'!S16</f>
        <v>3.630363</v>
      </c>
      <c r="K539" s="9">
        <f>'F. Basanite FC 5 kbar'!T16</f>
        <v>14.961496</v>
      </c>
      <c r="L539" s="9">
        <f>'F. Basanite FC 5 kbar'!U16</f>
        <v>1.930193</v>
      </c>
      <c r="M539" s="9">
        <f>'F. Basanite FC 5 kbar'!V16</f>
        <v>9.6409640000000003</v>
      </c>
      <c r="N539" s="9">
        <f>'F. Basanite FC 5 kbar'!W16</f>
        <v>0.18001800000000001</v>
      </c>
      <c r="O539" s="9">
        <f>'F. Basanite FC 5 kbar'!X16</f>
        <v>7.50075</v>
      </c>
      <c r="P539" s="9">
        <f>'F. Basanite FC 5 kbar'!Y16</f>
        <v>11.921192</v>
      </c>
      <c r="Q539" s="9">
        <f>'F. Basanite FC 5 kbar'!Z16</f>
        <v>1.820182</v>
      </c>
      <c r="R539" s="9">
        <f>'F. Basanite FC 5 kbar'!AA16</f>
        <v>3.2503250000000001</v>
      </c>
      <c r="S539" s="9">
        <f>'F. Basanite FC 5 kbar'!AB16</f>
        <v>1.930193</v>
      </c>
      <c r="T539" s="9">
        <f>'F. Basanite FC 5 kbar'!AC16</f>
        <v>2.2902290000000001</v>
      </c>
      <c r="U539" s="10"/>
      <c r="V539" s="5">
        <f>'F. Basanite FC 5 kbar'!AH16</f>
        <v>0</v>
      </c>
      <c r="W539" s="5">
        <f>'F. Basanite FC 5 kbar'!AI16</f>
        <v>0</v>
      </c>
      <c r="X539" s="5">
        <f>'F. Basanite FC 5 kbar'!AJ16</f>
        <v>0</v>
      </c>
      <c r="Y539" s="5">
        <f>'F. Basanite FC 5 kbar'!AK16</f>
        <v>0</v>
      </c>
      <c r="Z539" s="5"/>
      <c r="AA539" s="5"/>
      <c r="AB539" s="5">
        <f>'F. Basanite FC 5 kbar'!AL16</f>
        <v>0</v>
      </c>
      <c r="AC539" s="5">
        <f>'F. Basanite FC 5 kbar'!AM16</f>
        <v>0</v>
      </c>
      <c r="AD539" s="10"/>
      <c r="AE539" s="5">
        <f>'F. Basanite FC 5 kbar'!AO16</f>
        <v>0</v>
      </c>
      <c r="AF539" s="5">
        <f>'F. Basanite FC 5 kbar'!AP16</f>
        <v>0</v>
      </c>
      <c r="AG539" s="5">
        <f>'F. Basanite FC 5 kbar'!AQ16</f>
        <v>0</v>
      </c>
      <c r="AH539" s="5">
        <f>'F. Basanite FC 5 kbar'!AR16</f>
        <v>0</v>
      </c>
      <c r="AI539" s="5"/>
      <c r="AJ539" s="5"/>
      <c r="AK539" s="5">
        <f>'F. Basanite FC 5 kbar'!AS16</f>
        <v>0</v>
      </c>
      <c r="AL539" s="5">
        <f>'F. Basanite FC 5 kbar'!AT16</f>
        <v>0</v>
      </c>
      <c r="AM539" s="10"/>
      <c r="AN539" s="5">
        <f t="shared" si="97"/>
        <v>0</v>
      </c>
      <c r="AO539" s="5">
        <f t="shared" si="98"/>
        <v>0</v>
      </c>
      <c r="AP539" s="5">
        <f t="shared" si="99"/>
        <v>0</v>
      </c>
      <c r="AQ539" s="5">
        <f t="shared" si="100"/>
        <v>0</v>
      </c>
      <c r="AR539" s="5"/>
      <c r="AS539" s="5"/>
      <c r="AT539" s="5">
        <f t="shared" si="101"/>
        <v>0</v>
      </c>
      <c r="AU539" s="5">
        <f t="shared" si="102"/>
        <v>0</v>
      </c>
      <c r="AV539" s="10">
        <f t="shared" si="103"/>
        <v>100</v>
      </c>
      <c r="AW539" s="48">
        <f t="shared" si="104"/>
        <v>100</v>
      </c>
    </row>
    <row r="540" spans="1:49" x14ac:dyDescent="0.3">
      <c r="A540" s="37" t="s">
        <v>236</v>
      </c>
      <c r="B540" s="2">
        <f>'F. Basanite FC 5 kbar'!A17</f>
        <v>11</v>
      </c>
      <c r="C540" s="2">
        <f>'F. Basanite FC 5 kbar'!C17</f>
        <v>1188</v>
      </c>
      <c r="D540" s="2">
        <f>'F. Basanite FC 5 kbar'!D17</f>
        <v>5000</v>
      </c>
      <c r="E540" s="5">
        <f>'B. LLD classification'!EA584</f>
        <v>2.825763465544878</v>
      </c>
      <c r="F540" s="5">
        <f>'F. Basanite FC 5 kbar'!L17</f>
        <v>1.021971</v>
      </c>
      <c r="G540" s="6">
        <f>'F. Basanite FC 5 kbar'!N17</f>
        <v>100</v>
      </c>
      <c r="H540" s="7">
        <f t="shared" si="91"/>
        <v>0</v>
      </c>
      <c r="I540" s="8">
        <f>'F. Basanite FC 5 kbar'!R17</f>
        <v>40.944094</v>
      </c>
      <c r="J540" s="9">
        <f>'F. Basanite FC 5 kbar'!S17</f>
        <v>3.630363</v>
      </c>
      <c r="K540" s="9">
        <f>'F. Basanite FC 5 kbar'!T17</f>
        <v>14.961496</v>
      </c>
      <c r="L540" s="9">
        <f>'F. Basanite FC 5 kbar'!U17</f>
        <v>1.930193</v>
      </c>
      <c r="M540" s="9">
        <f>'F. Basanite FC 5 kbar'!V17</f>
        <v>9.6409640000000003</v>
      </c>
      <c r="N540" s="9">
        <f>'F. Basanite FC 5 kbar'!W17</f>
        <v>0.18001800000000001</v>
      </c>
      <c r="O540" s="9">
        <f>'F. Basanite FC 5 kbar'!X17</f>
        <v>7.50075</v>
      </c>
      <c r="P540" s="9">
        <f>'F. Basanite FC 5 kbar'!Y17</f>
        <v>11.921192</v>
      </c>
      <c r="Q540" s="9">
        <f>'F. Basanite FC 5 kbar'!Z17</f>
        <v>1.820182</v>
      </c>
      <c r="R540" s="9">
        <f>'F. Basanite FC 5 kbar'!AA17</f>
        <v>3.2503250000000001</v>
      </c>
      <c r="S540" s="9">
        <f>'F. Basanite FC 5 kbar'!AB17</f>
        <v>1.930193</v>
      </c>
      <c r="T540" s="9">
        <f>'F. Basanite FC 5 kbar'!AC17</f>
        <v>2.2902290000000001</v>
      </c>
      <c r="U540" s="10"/>
      <c r="V540" s="5">
        <f>'F. Basanite FC 5 kbar'!AH17</f>
        <v>0</v>
      </c>
      <c r="W540" s="5">
        <f>'F. Basanite FC 5 kbar'!AI17</f>
        <v>0</v>
      </c>
      <c r="X540" s="5">
        <f>'F. Basanite FC 5 kbar'!AJ17</f>
        <v>0</v>
      </c>
      <c r="Y540" s="5">
        <f>'F. Basanite FC 5 kbar'!AK17</f>
        <v>0</v>
      </c>
      <c r="Z540" s="5"/>
      <c r="AA540" s="5"/>
      <c r="AB540" s="5">
        <f>'F. Basanite FC 5 kbar'!AL17</f>
        <v>0</v>
      </c>
      <c r="AC540" s="5">
        <f>'F. Basanite FC 5 kbar'!AM17</f>
        <v>0</v>
      </c>
      <c r="AD540" s="10"/>
      <c r="AE540" s="5">
        <f>'F. Basanite FC 5 kbar'!AO17</f>
        <v>0</v>
      </c>
      <c r="AF540" s="5">
        <f>'F. Basanite FC 5 kbar'!AP17</f>
        <v>0</v>
      </c>
      <c r="AG540" s="5">
        <f>'F. Basanite FC 5 kbar'!AQ17</f>
        <v>0</v>
      </c>
      <c r="AH540" s="5">
        <f>'F. Basanite FC 5 kbar'!AR17</f>
        <v>0</v>
      </c>
      <c r="AI540" s="5"/>
      <c r="AJ540" s="5"/>
      <c r="AK540" s="5">
        <f>'F. Basanite FC 5 kbar'!AS17</f>
        <v>0</v>
      </c>
      <c r="AL540" s="5">
        <f>'F. Basanite FC 5 kbar'!AT17</f>
        <v>0</v>
      </c>
      <c r="AM540" s="10"/>
      <c r="AN540" s="5">
        <f t="shared" si="97"/>
        <v>0</v>
      </c>
      <c r="AO540" s="5">
        <f t="shared" si="98"/>
        <v>0</v>
      </c>
      <c r="AP540" s="5">
        <f t="shared" si="99"/>
        <v>0</v>
      </c>
      <c r="AQ540" s="5">
        <f t="shared" si="100"/>
        <v>0</v>
      </c>
      <c r="AR540" s="5"/>
      <c r="AS540" s="5"/>
      <c r="AT540" s="5">
        <f t="shared" si="101"/>
        <v>0</v>
      </c>
      <c r="AU540" s="5">
        <f t="shared" si="102"/>
        <v>0</v>
      </c>
      <c r="AV540" s="10">
        <f t="shared" si="103"/>
        <v>100</v>
      </c>
      <c r="AW540" s="48">
        <f t="shared" si="104"/>
        <v>100</v>
      </c>
    </row>
    <row r="541" spans="1:49" x14ac:dyDescent="0.3">
      <c r="A541" s="37" t="s">
        <v>236</v>
      </c>
      <c r="B541" s="2">
        <f>'F. Basanite FC 5 kbar'!A18</f>
        <v>12</v>
      </c>
      <c r="C541" s="2">
        <f>'F. Basanite FC 5 kbar'!C18</f>
        <v>1186</v>
      </c>
      <c r="D541" s="2">
        <f>'F. Basanite FC 5 kbar'!D18</f>
        <v>5000</v>
      </c>
      <c r="E541" s="5">
        <f>'B. LLD classification'!EA585</f>
        <v>2.826595479101655</v>
      </c>
      <c r="F541" s="5">
        <f>'F. Basanite FC 5 kbar'!L18</f>
        <v>1.0286439999999999</v>
      </c>
      <c r="G541" s="6">
        <f>'F. Basanite FC 5 kbar'!N18</f>
        <v>100</v>
      </c>
      <c r="H541" s="7">
        <f t="shared" si="91"/>
        <v>0</v>
      </c>
      <c r="I541" s="8">
        <f>'F. Basanite FC 5 kbar'!R18</f>
        <v>40.944094</v>
      </c>
      <c r="J541" s="9">
        <f>'F. Basanite FC 5 kbar'!S18</f>
        <v>3.630363</v>
      </c>
      <c r="K541" s="9">
        <f>'F. Basanite FC 5 kbar'!T18</f>
        <v>14.961496</v>
      </c>
      <c r="L541" s="9">
        <f>'F. Basanite FC 5 kbar'!U18</f>
        <v>1.930193</v>
      </c>
      <c r="M541" s="9">
        <f>'F. Basanite FC 5 kbar'!V18</f>
        <v>9.6409640000000003</v>
      </c>
      <c r="N541" s="9">
        <f>'F. Basanite FC 5 kbar'!W18</f>
        <v>0.18001800000000001</v>
      </c>
      <c r="O541" s="9">
        <f>'F. Basanite FC 5 kbar'!X18</f>
        <v>7.50075</v>
      </c>
      <c r="P541" s="9">
        <f>'F. Basanite FC 5 kbar'!Y18</f>
        <v>11.921192</v>
      </c>
      <c r="Q541" s="9">
        <f>'F. Basanite FC 5 kbar'!Z18</f>
        <v>1.820182</v>
      </c>
      <c r="R541" s="9">
        <f>'F. Basanite FC 5 kbar'!AA18</f>
        <v>3.2503250000000001</v>
      </c>
      <c r="S541" s="9">
        <f>'F. Basanite FC 5 kbar'!AB18</f>
        <v>1.930193</v>
      </c>
      <c r="T541" s="9">
        <f>'F. Basanite FC 5 kbar'!AC18</f>
        <v>2.2902290000000001</v>
      </c>
      <c r="U541" s="10"/>
      <c r="V541" s="5">
        <f>'F. Basanite FC 5 kbar'!AH18</f>
        <v>0</v>
      </c>
      <c r="W541" s="5">
        <f>'F. Basanite FC 5 kbar'!AI18</f>
        <v>0</v>
      </c>
      <c r="X541" s="5">
        <f>'F. Basanite FC 5 kbar'!AJ18</f>
        <v>0</v>
      </c>
      <c r="Y541" s="5">
        <f>'F. Basanite FC 5 kbar'!AK18</f>
        <v>0</v>
      </c>
      <c r="Z541" s="5"/>
      <c r="AA541" s="5"/>
      <c r="AB541" s="5">
        <f>'F. Basanite FC 5 kbar'!AL18</f>
        <v>0</v>
      </c>
      <c r="AC541" s="5">
        <f>'F. Basanite FC 5 kbar'!AM18</f>
        <v>0</v>
      </c>
      <c r="AD541" s="10"/>
      <c r="AE541" s="5">
        <f>'F. Basanite FC 5 kbar'!AO18</f>
        <v>0</v>
      </c>
      <c r="AF541" s="5">
        <f>'F. Basanite FC 5 kbar'!AP18</f>
        <v>0</v>
      </c>
      <c r="AG541" s="5">
        <f>'F. Basanite FC 5 kbar'!AQ18</f>
        <v>0</v>
      </c>
      <c r="AH541" s="5">
        <f>'F. Basanite FC 5 kbar'!AR18</f>
        <v>0</v>
      </c>
      <c r="AI541" s="5"/>
      <c r="AJ541" s="5"/>
      <c r="AK541" s="5">
        <f>'F. Basanite FC 5 kbar'!AS18</f>
        <v>0</v>
      </c>
      <c r="AL541" s="5">
        <f>'F. Basanite FC 5 kbar'!AT18</f>
        <v>0</v>
      </c>
      <c r="AM541" s="10"/>
      <c r="AN541" s="5">
        <f t="shared" si="97"/>
        <v>0</v>
      </c>
      <c r="AO541" s="5">
        <f t="shared" si="98"/>
        <v>0</v>
      </c>
      <c r="AP541" s="5">
        <f t="shared" si="99"/>
        <v>0</v>
      </c>
      <c r="AQ541" s="5">
        <f t="shared" si="100"/>
        <v>0</v>
      </c>
      <c r="AR541" s="5"/>
      <c r="AS541" s="5"/>
      <c r="AT541" s="5">
        <f t="shared" si="101"/>
        <v>0</v>
      </c>
      <c r="AU541" s="5">
        <f t="shared" si="102"/>
        <v>0</v>
      </c>
      <c r="AV541" s="10">
        <f t="shared" si="103"/>
        <v>100</v>
      </c>
      <c r="AW541" s="48">
        <f t="shared" si="104"/>
        <v>100</v>
      </c>
    </row>
    <row r="542" spans="1:49" x14ac:dyDescent="0.3">
      <c r="A542" s="37" t="s">
        <v>236</v>
      </c>
      <c r="B542" s="2">
        <f>'F. Basanite FC 5 kbar'!A19</f>
        <v>13</v>
      </c>
      <c r="C542" s="2">
        <f>'F. Basanite FC 5 kbar'!C19</f>
        <v>1184</v>
      </c>
      <c r="D542" s="2">
        <f>'F. Basanite FC 5 kbar'!D19</f>
        <v>5000</v>
      </c>
      <c r="E542" s="5">
        <f>'B. LLD classification'!EA586</f>
        <v>2.8267087554063202</v>
      </c>
      <c r="F542" s="5">
        <f>'F. Basanite FC 5 kbar'!L19</f>
        <v>1.0385439999999999</v>
      </c>
      <c r="G542" s="6">
        <f>'F. Basanite FC 5 kbar'!N19</f>
        <v>99.930597000000006</v>
      </c>
      <c r="H542" s="7">
        <f t="shared" si="91"/>
        <v>6.9402999999994108E-2</v>
      </c>
      <c r="I542" s="8">
        <f>'F. Basanite FC 5 kbar'!R19</f>
        <v>40.972530999999996</v>
      </c>
      <c r="J542" s="9">
        <f>'F. Basanite FC 5 kbar'!S19</f>
        <v>3.6211509999999998</v>
      </c>
      <c r="K542" s="9">
        <f>'F. Basanite FC 5 kbar'!T19</f>
        <v>14.962248000000001</v>
      </c>
      <c r="L542" s="9">
        <f>'F. Basanite FC 5 kbar'!U19</f>
        <v>1.9125350000000001</v>
      </c>
      <c r="M542" s="9">
        <f>'F. Basanite FC 5 kbar'!V19</f>
        <v>9.6279859999999999</v>
      </c>
      <c r="N542" s="9">
        <f>'F. Basanite FC 5 kbar'!W19</f>
        <v>0.180143</v>
      </c>
      <c r="O542" s="9">
        <f>'F. Basanite FC 5 kbar'!X19</f>
        <v>7.4965529999999996</v>
      </c>
      <c r="P542" s="9">
        <f>'F. Basanite FC 5 kbar'!Y19</f>
        <v>11.929472000000001</v>
      </c>
      <c r="Q542" s="9">
        <f>'F. Basanite FC 5 kbar'!Z19</f>
        <v>1.8214459999999999</v>
      </c>
      <c r="R542" s="9">
        <f>'F. Basanite FC 5 kbar'!AA19</f>
        <v>3.2525819999999999</v>
      </c>
      <c r="S542" s="9">
        <f>'F. Basanite FC 5 kbar'!AB19</f>
        <v>1.9315340000000001</v>
      </c>
      <c r="T542" s="9">
        <f>'F. Basanite FC 5 kbar'!AC19</f>
        <v>2.29182</v>
      </c>
      <c r="U542" s="10"/>
      <c r="V542" s="5">
        <f>'F. Basanite FC 5 kbar'!AH19</f>
        <v>0</v>
      </c>
      <c r="W542" s="5">
        <f>'F. Basanite FC 5 kbar'!AI19</f>
        <v>0</v>
      </c>
      <c r="X542" s="5">
        <f>'F. Basanite FC 5 kbar'!AJ19</f>
        <v>0</v>
      </c>
      <c r="Y542" s="5">
        <f>'F. Basanite FC 5 kbar'!AK19</f>
        <v>0</v>
      </c>
      <c r="Z542" s="5"/>
      <c r="AA542" s="5"/>
      <c r="AB542" s="5">
        <f>'F. Basanite FC 5 kbar'!AL19</f>
        <v>6.9403000000000006E-2</v>
      </c>
      <c r="AC542" s="5">
        <f>'F. Basanite FC 5 kbar'!AM19</f>
        <v>0</v>
      </c>
      <c r="AD542" s="10"/>
      <c r="AE542" s="5">
        <f>'F. Basanite FC 5 kbar'!AO19</f>
        <v>0</v>
      </c>
      <c r="AF542" s="5">
        <f>'F. Basanite FC 5 kbar'!AP19</f>
        <v>0</v>
      </c>
      <c r="AG542" s="5">
        <f>'F. Basanite FC 5 kbar'!AQ19</f>
        <v>0</v>
      </c>
      <c r="AH542" s="5">
        <f>'F. Basanite FC 5 kbar'!AR19</f>
        <v>0</v>
      </c>
      <c r="AI542" s="5"/>
      <c r="AJ542" s="5"/>
      <c r="AK542" s="5">
        <f>'F. Basanite FC 5 kbar'!AS19</f>
        <v>0</v>
      </c>
      <c r="AL542" s="5">
        <f>'F. Basanite FC 5 kbar'!AT19</f>
        <v>0</v>
      </c>
      <c r="AM542" s="10"/>
      <c r="AN542" s="5">
        <f t="shared" si="97"/>
        <v>0</v>
      </c>
      <c r="AO542" s="5">
        <f t="shared" si="98"/>
        <v>0</v>
      </c>
      <c r="AP542" s="5">
        <f t="shared" si="99"/>
        <v>0</v>
      </c>
      <c r="AQ542" s="5">
        <f t="shared" si="100"/>
        <v>0</v>
      </c>
      <c r="AR542" s="5"/>
      <c r="AS542" s="5"/>
      <c r="AT542" s="5">
        <f t="shared" si="101"/>
        <v>6.9403000000000006E-2</v>
      </c>
      <c r="AU542" s="5">
        <f t="shared" si="102"/>
        <v>0</v>
      </c>
      <c r="AV542" s="10">
        <f t="shared" si="103"/>
        <v>99.930597000000006</v>
      </c>
      <c r="AW542" s="48">
        <f t="shared" si="104"/>
        <v>100</v>
      </c>
    </row>
    <row r="543" spans="1:49" x14ac:dyDescent="0.3">
      <c r="A543" s="37" t="s">
        <v>236</v>
      </c>
      <c r="B543" s="2">
        <f>'F. Basanite FC 5 kbar'!A20</f>
        <v>14</v>
      </c>
      <c r="C543" s="2">
        <f>'F. Basanite FC 5 kbar'!C20</f>
        <v>1182</v>
      </c>
      <c r="D543" s="2">
        <f>'F. Basanite FC 5 kbar'!D20</f>
        <v>5000</v>
      </c>
      <c r="E543" s="5">
        <f>'B. LLD classification'!EA587</f>
        <v>2.8255614823625765</v>
      </c>
      <c r="F543" s="5">
        <f>'F. Basanite FC 5 kbar'!L20</f>
        <v>1.053339</v>
      </c>
      <c r="G543" s="6">
        <f>'F. Basanite FC 5 kbar'!N20</f>
        <v>99.740588000000002</v>
      </c>
      <c r="H543" s="7">
        <f t="shared" si="91"/>
        <v>0.25941199999999753</v>
      </c>
      <c r="I543" s="8">
        <f>'F. Basanite FC 5 kbar'!R20</f>
        <v>41.050584000000001</v>
      </c>
      <c r="J543" s="9">
        <f>'F. Basanite FC 5 kbar'!S20</f>
        <v>3.5956679999999999</v>
      </c>
      <c r="K543" s="9">
        <f>'F. Basanite FC 5 kbar'!T20</f>
        <v>14.96435</v>
      </c>
      <c r="L543" s="9">
        <f>'F. Basanite FC 5 kbar'!U20</f>
        <v>1.864403</v>
      </c>
      <c r="M543" s="9">
        <f>'F. Basanite FC 5 kbar'!V20</f>
        <v>9.5921780000000005</v>
      </c>
      <c r="N543" s="9">
        <f>'F. Basanite FC 5 kbar'!W20</f>
        <v>0.18048600000000001</v>
      </c>
      <c r="O543" s="9">
        <f>'F. Basanite FC 5 kbar'!X20</f>
        <v>7.4850390000000004</v>
      </c>
      <c r="P543" s="9">
        <f>'F. Basanite FC 5 kbar'!Y20</f>
        <v>11.952197</v>
      </c>
      <c r="Q543" s="9">
        <f>'F. Basanite FC 5 kbar'!Z20</f>
        <v>1.824916</v>
      </c>
      <c r="R543" s="9">
        <f>'F. Basanite FC 5 kbar'!AA20</f>
        <v>3.2587790000000001</v>
      </c>
      <c r="S543" s="9">
        <f>'F. Basanite FC 5 kbar'!AB20</f>
        <v>1.9352130000000001</v>
      </c>
      <c r="T543" s="9">
        <f>'F. Basanite FC 5 kbar'!AC20</f>
        <v>2.2961860000000001</v>
      </c>
      <c r="U543" s="10"/>
      <c r="V543" s="5">
        <f>'F. Basanite FC 5 kbar'!AH20</f>
        <v>0</v>
      </c>
      <c r="W543" s="5">
        <f>'F. Basanite FC 5 kbar'!AI20</f>
        <v>0</v>
      </c>
      <c r="X543" s="5">
        <f>'F. Basanite FC 5 kbar'!AJ20</f>
        <v>0</v>
      </c>
      <c r="Y543" s="5">
        <f>'F. Basanite FC 5 kbar'!AK20</f>
        <v>0</v>
      </c>
      <c r="Z543" s="5"/>
      <c r="AA543" s="5"/>
      <c r="AB543" s="5">
        <f>'F. Basanite FC 5 kbar'!AL20</f>
        <v>0.191936</v>
      </c>
      <c r="AC543" s="5">
        <f>'F. Basanite FC 5 kbar'!AM20</f>
        <v>0</v>
      </c>
      <c r="AD543" s="10"/>
      <c r="AE543" s="5">
        <f>'F. Basanite FC 5 kbar'!AO20</f>
        <v>0</v>
      </c>
      <c r="AF543" s="5">
        <f>'F. Basanite FC 5 kbar'!AP20</f>
        <v>0</v>
      </c>
      <c r="AG543" s="5">
        <f>'F. Basanite FC 5 kbar'!AQ20</f>
        <v>0</v>
      </c>
      <c r="AH543" s="5">
        <f>'F. Basanite FC 5 kbar'!AR20</f>
        <v>0</v>
      </c>
      <c r="AI543" s="5"/>
      <c r="AJ543" s="5"/>
      <c r="AK543" s="5">
        <f>'F. Basanite FC 5 kbar'!AS20</f>
        <v>6.7475999999999994E-2</v>
      </c>
      <c r="AL543" s="5">
        <f>'F. Basanite FC 5 kbar'!AT20</f>
        <v>0</v>
      </c>
      <c r="AM543" s="10"/>
      <c r="AN543" s="5">
        <f t="shared" si="97"/>
        <v>0</v>
      </c>
      <c r="AO543" s="5">
        <f t="shared" si="98"/>
        <v>0</v>
      </c>
      <c r="AP543" s="5">
        <f t="shared" si="99"/>
        <v>0</v>
      </c>
      <c r="AQ543" s="5">
        <f t="shared" si="100"/>
        <v>0</v>
      </c>
      <c r="AR543" s="5"/>
      <c r="AS543" s="5"/>
      <c r="AT543" s="5">
        <f t="shared" si="101"/>
        <v>0.25941199999999998</v>
      </c>
      <c r="AU543" s="5">
        <f t="shared" si="102"/>
        <v>0</v>
      </c>
      <c r="AV543" s="10">
        <f t="shared" si="103"/>
        <v>99.740588000000002</v>
      </c>
      <c r="AW543" s="48">
        <f t="shared" si="104"/>
        <v>100</v>
      </c>
    </row>
    <row r="544" spans="1:49" x14ac:dyDescent="0.3">
      <c r="A544" s="37" t="s">
        <v>236</v>
      </c>
      <c r="B544" s="2">
        <f>'F. Basanite FC 5 kbar'!A21</f>
        <v>15</v>
      </c>
      <c r="C544" s="2">
        <f>'F. Basanite FC 5 kbar'!C21</f>
        <v>1180</v>
      </c>
      <c r="D544" s="2">
        <f>'F. Basanite FC 5 kbar'!D21</f>
        <v>5000</v>
      </c>
      <c r="E544" s="5">
        <f>'B. LLD classification'!EA588</f>
        <v>2.8244418704108756</v>
      </c>
      <c r="F544" s="5">
        <f>'F. Basanite FC 5 kbar'!L21</f>
        <v>1.066686</v>
      </c>
      <c r="G544" s="6">
        <f>'F. Basanite FC 5 kbar'!N21</f>
        <v>99.554450000000003</v>
      </c>
      <c r="H544" s="7">
        <f t="shared" si="91"/>
        <v>0.44554999999999723</v>
      </c>
      <c r="I544" s="8">
        <f>'F. Basanite FC 5 kbar'!R21</f>
        <v>41.127336999999997</v>
      </c>
      <c r="J544" s="9">
        <f>'F. Basanite FC 5 kbar'!S21</f>
        <v>3.5704180000000001</v>
      </c>
      <c r="K544" s="9">
        <f>'F. Basanite FC 5 kbar'!T21</f>
        <v>14.966452</v>
      </c>
      <c r="L544" s="9">
        <f>'F. Basanite FC 5 kbar'!U21</f>
        <v>1.8174060000000001</v>
      </c>
      <c r="M544" s="9">
        <f>'F. Basanite FC 5 kbar'!V21</f>
        <v>9.5567890000000002</v>
      </c>
      <c r="N544" s="9">
        <f>'F. Basanite FC 5 kbar'!W21</f>
        <v>0.18082400000000001</v>
      </c>
      <c r="O544" s="9">
        <f>'F. Basanite FC 5 kbar'!X21</f>
        <v>7.473719</v>
      </c>
      <c r="P544" s="9">
        <f>'F. Basanite FC 5 kbar'!Y21</f>
        <v>11.974545000000001</v>
      </c>
      <c r="Q544" s="9">
        <f>'F. Basanite FC 5 kbar'!Z21</f>
        <v>1.828328</v>
      </c>
      <c r="R544" s="9">
        <f>'F. Basanite FC 5 kbar'!AA21</f>
        <v>3.264872</v>
      </c>
      <c r="S544" s="9">
        <f>'F. Basanite FC 5 kbar'!AB21</f>
        <v>1.938831</v>
      </c>
      <c r="T544" s="9">
        <f>'F. Basanite FC 5 kbar'!AC21</f>
        <v>2.3004790000000002</v>
      </c>
      <c r="U544" s="10"/>
      <c r="V544" s="5">
        <f>'F. Basanite FC 5 kbar'!AH21</f>
        <v>0</v>
      </c>
      <c r="W544" s="5">
        <f>'F. Basanite FC 5 kbar'!AI21</f>
        <v>0</v>
      </c>
      <c r="X544" s="5">
        <f>'F. Basanite FC 5 kbar'!AJ21</f>
        <v>0</v>
      </c>
      <c r="Y544" s="5">
        <f>'F. Basanite FC 5 kbar'!AK21</f>
        <v>0</v>
      </c>
      <c r="Z544" s="5"/>
      <c r="AA544" s="5"/>
      <c r="AB544" s="5">
        <f>'F. Basanite FC 5 kbar'!AL21</f>
        <v>0.18806600000000001</v>
      </c>
      <c r="AC544" s="5">
        <f>'F. Basanite FC 5 kbar'!AM21</f>
        <v>0</v>
      </c>
      <c r="AD544" s="10"/>
      <c r="AE544" s="5">
        <f>'F. Basanite FC 5 kbar'!AO21</f>
        <v>0</v>
      </c>
      <c r="AF544" s="5">
        <f>'F. Basanite FC 5 kbar'!AP21</f>
        <v>0</v>
      </c>
      <c r="AG544" s="5">
        <f>'F. Basanite FC 5 kbar'!AQ21</f>
        <v>0</v>
      </c>
      <c r="AH544" s="5">
        <f>'F. Basanite FC 5 kbar'!AR21</f>
        <v>0</v>
      </c>
      <c r="AI544" s="5"/>
      <c r="AJ544" s="5"/>
      <c r="AK544" s="5">
        <f>'F. Basanite FC 5 kbar'!AS21</f>
        <v>0.25748399999999999</v>
      </c>
      <c r="AL544" s="5">
        <f>'F. Basanite FC 5 kbar'!AT21</f>
        <v>0</v>
      </c>
      <c r="AM544" s="10"/>
      <c r="AN544" s="5">
        <f t="shared" si="97"/>
        <v>0</v>
      </c>
      <c r="AO544" s="5">
        <f t="shared" si="98"/>
        <v>0</v>
      </c>
      <c r="AP544" s="5">
        <f t="shared" si="99"/>
        <v>0</v>
      </c>
      <c r="AQ544" s="5">
        <f t="shared" si="100"/>
        <v>0</v>
      </c>
      <c r="AR544" s="5"/>
      <c r="AS544" s="5"/>
      <c r="AT544" s="5">
        <f t="shared" si="101"/>
        <v>0.44555</v>
      </c>
      <c r="AU544" s="5">
        <f t="shared" si="102"/>
        <v>0</v>
      </c>
      <c r="AV544" s="10">
        <f t="shared" si="103"/>
        <v>99.554450000000003</v>
      </c>
      <c r="AW544" s="48">
        <f t="shared" si="104"/>
        <v>100</v>
      </c>
    </row>
    <row r="545" spans="1:49" x14ac:dyDescent="0.3">
      <c r="A545" s="37" t="s">
        <v>236</v>
      </c>
      <c r="B545" s="2">
        <f>'F. Basanite FC 5 kbar'!A22</f>
        <v>16</v>
      </c>
      <c r="C545" s="2">
        <f>'F. Basanite FC 5 kbar'!C22</f>
        <v>1178</v>
      </c>
      <c r="D545" s="2">
        <f>'F. Basanite FC 5 kbar'!D22</f>
        <v>5000</v>
      </c>
      <c r="E545" s="5">
        <f>'B. LLD classification'!EA589</f>
        <v>2.8233492630187254</v>
      </c>
      <c r="F545" s="5">
        <f>'F. Basanite FC 5 kbar'!L22</f>
        <v>1.079963</v>
      </c>
      <c r="G545" s="6">
        <f>'F. Basanite FC 5 kbar'!N22</f>
        <v>99.372068999999996</v>
      </c>
      <c r="H545" s="7">
        <f t="shared" si="91"/>
        <v>0.62793100000000379</v>
      </c>
      <c r="I545" s="8">
        <f>'F. Basanite FC 5 kbar'!R22</f>
        <v>41.202820000000003</v>
      </c>
      <c r="J545" s="9">
        <f>'F. Basanite FC 5 kbar'!S22</f>
        <v>3.5453969999999999</v>
      </c>
      <c r="K545" s="9">
        <f>'F. Basanite FC 5 kbar'!T22</f>
        <v>14.968548999999999</v>
      </c>
      <c r="L545" s="9">
        <f>'F. Basanite FC 5 kbar'!U22</f>
        <v>1.7715160000000001</v>
      </c>
      <c r="M545" s="9">
        <f>'F. Basanite FC 5 kbar'!V22</f>
        <v>9.5218129999999999</v>
      </c>
      <c r="N545" s="9">
        <f>'F. Basanite FC 5 kbar'!W22</f>
        <v>0.18115600000000001</v>
      </c>
      <c r="O545" s="9">
        <f>'F. Basanite FC 5 kbar'!X22</f>
        <v>7.4625890000000004</v>
      </c>
      <c r="P545" s="9">
        <f>'F. Basanite FC 5 kbar'!Y22</f>
        <v>11.996522000000001</v>
      </c>
      <c r="Q545" s="9">
        <f>'F. Basanite FC 5 kbar'!Z22</f>
        <v>1.8316840000000001</v>
      </c>
      <c r="R545" s="9">
        <f>'F. Basanite FC 5 kbar'!AA22</f>
        <v>3.270864</v>
      </c>
      <c r="S545" s="9">
        <f>'F. Basanite FC 5 kbar'!AB22</f>
        <v>1.9423900000000001</v>
      </c>
      <c r="T545" s="9">
        <f>'F. Basanite FC 5 kbar'!AC22</f>
        <v>2.3047010000000001</v>
      </c>
      <c r="U545" s="10"/>
      <c r="V545" s="5">
        <f>'F. Basanite FC 5 kbar'!AH22</f>
        <v>0</v>
      </c>
      <c r="W545" s="5">
        <f>'F. Basanite FC 5 kbar'!AI22</f>
        <v>0</v>
      </c>
      <c r="X545" s="5">
        <f>'F. Basanite FC 5 kbar'!AJ22</f>
        <v>0</v>
      </c>
      <c r="Y545" s="5">
        <f>'F. Basanite FC 5 kbar'!AK22</f>
        <v>0</v>
      </c>
      <c r="Z545" s="5"/>
      <c r="AA545" s="5"/>
      <c r="AB545" s="5">
        <f>'F. Basanite FC 5 kbar'!AL22</f>
        <v>0.184308</v>
      </c>
      <c r="AC545" s="5">
        <f>'F. Basanite FC 5 kbar'!AM22</f>
        <v>0</v>
      </c>
      <c r="AD545" s="10"/>
      <c r="AE545" s="5">
        <f>'F. Basanite FC 5 kbar'!AO22</f>
        <v>0</v>
      </c>
      <c r="AF545" s="5">
        <f>'F. Basanite FC 5 kbar'!AP22</f>
        <v>0</v>
      </c>
      <c r="AG545" s="5">
        <f>'F. Basanite FC 5 kbar'!AQ22</f>
        <v>0</v>
      </c>
      <c r="AH545" s="5">
        <f>'F. Basanite FC 5 kbar'!AR22</f>
        <v>0</v>
      </c>
      <c r="AI545" s="5"/>
      <c r="AJ545" s="5"/>
      <c r="AK545" s="5">
        <f>'F. Basanite FC 5 kbar'!AS22</f>
        <v>0.44362299999999999</v>
      </c>
      <c r="AL545" s="5">
        <f>'F. Basanite FC 5 kbar'!AT22</f>
        <v>0</v>
      </c>
      <c r="AM545" s="10"/>
      <c r="AN545" s="5">
        <f t="shared" si="97"/>
        <v>0</v>
      </c>
      <c r="AO545" s="5">
        <f t="shared" si="98"/>
        <v>0</v>
      </c>
      <c r="AP545" s="5">
        <f t="shared" si="99"/>
        <v>0</v>
      </c>
      <c r="AQ545" s="5">
        <f t="shared" si="100"/>
        <v>0</v>
      </c>
      <c r="AR545" s="5"/>
      <c r="AS545" s="5"/>
      <c r="AT545" s="5">
        <f t="shared" si="101"/>
        <v>0.62793100000000002</v>
      </c>
      <c r="AU545" s="5">
        <f t="shared" si="102"/>
        <v>0</v>
      </c>
      <c r="AV545" s="10">
        <f t="shared" si="103"/>
        <v>99.372068999999996</v>
      </c>
      <c r="AW545" s="48">
        <f t="shared" si="104"/>
        <v>100</v>
      </c>
    </row>
    <row r="546" spans="1:49" x14ac:dyDescent="0.3">
      <c r="A546" s="37" t="s">
        <v>236</v>
      </c>
      <c r="B546" s="2">
        <f>'F. Basanite FC 5 kbar'!A23</f>
        <v>17</v>
      </c>
      <c r="C546" s="2">
        <f>'F. Basanite FC 5 kbar'!C23</f>
        <v>1176</v>
      </c>
      <c r="D546" s="2">
        <f>'F. Basanite FC 5 kbar'!D23</f>
        <v>5000</v>
      </c>
      <c r="E546" s="5">
        <f>'B. LLD classification'!EA590</f>
        <v>2.822283152163549</v>
      </c>
      <c r="F546" s="5">
        <f>'F. Basanite FC 5 kbar'!L23</f>
        <v>1.093175</v>
      </c>
      <c r="G546" s="6">
        <f>'F. Basanite FC 5 kbar'!N23</f>
        <v>99.193337999999997</v>
      </c>
      <c r="H546" s="7">
        <f t="shared" si="91"/>
        <v>0.80666200000000288</v>
      </c>
      <c r="I546" s="8">
        <f>'F. Basanite FC 5 kbar'!R23</f>
        <v>41.277061000000003</v>
      </c>
      <c r="J546" s="9">
        <f>'F. Basanite FC 5 kbar'!S23</f>
        <v>3.5206040000000001</v>
      </c>
      <c r="K546" s="9">
        <f>'F. Basanite FC 5 kbar'!T23</f>
        <v>14.970637</v>
      </c>
      <c r="L546" s="9">
        <f>'F. Basanite FC 5 kbar'!U23</f>
        <v>1.7267060000000001</v>
      </c>
      <c r="M546" s="9">
        <f>'F. Basanite FC 5 kbar'!V23</f>
        <v>9.4872460000000007</v>
      </c>
      <c r="N546" s="9">
        <f>'F. Basanite FC 5 kbar'!W23</f>
        <v>0.181482</v>
      </c>
      <c r="O546" s="9">
        <f>'F. Basanite FC 5 kbar'!X23</f>
        <v>7.4516419999999997</v>
      </c>
      <c r="P546" s="9">
        <f>'F. Basanite FC 5 kbar'!Y23</f>
        <v>12.018138</v>
      </c>
      <c r="Q546" s="9">
        <f>'F. Basanite FC 5 kbar'!Z23</f>
        <v>1.8349839999999999</v>
      </c>
      <c r="R546" s="9">
        <f>'F. Basanite FC 5 kbar'!AA23</f>
        <v>3.2767569999999999</v>
      </c>
      <c r="S546" s="9">
        <f>'F. Basanite FC 5 kbar'!AB23</f>
        <v>1.9458899999999999</v>
      </c>
      <c r="T546" s="9">
        <f>'F. Basanite FC 5 kbar'!AC23</f>
        <v>2.3088540000000002</v>
      </c>
      <c r="U546" s="10"/>
      <c r="V546" s="5">
        <f>'F. Basanite FC 5 kbar'!AH23</f>
        <v>0</v>
      </c>
      <c r="W546" s="5">
        <f>'F. Basanite FC 5 kbar'!AI23</f>
        <v>0</v>
      </c>
      <c r="X546" s="5">
        <f>'F. Basanite FC 5 kbar'!AJ23</f>
        <v>0</v>
      </c>
      <c r="Y546" s="5">
        <f>'F. Basanite FC 5 kbar'!AK23</f>
        <v>0</v>
      </c>
      <c r="Z546" s="5"/>
      <c r="AA546" s="5"/>
      <c r="AB546" s="5">
        <f>'F. Basanite FC 5 kbar'!AL23</f>
        <v>0.18065899999999999</v>
      </c>
      <c r="AC546" s="5">
        <f>'F. Basanite FC 5 kbar'!AM23</f>
        <v>0</v>
      </c>
      <c r="AD546" s="10"/>
      <c r="AE546" s="5">
        <f>'F. Basanite FC 5 kbar'!AO23</f>
        <v>0</v>
      </c>
      <c r="AF546" s="5">
        <f>'F. Basanite FC 5 kbar'!AP23</f>
        <v>0</v>
      </c>
      <c r="AG546" s="5">
        <f>'F. Basanite FC 5 kbar'!AQ23</f>
        <v>0</v>
      </c>
      <c r="AH546" s="5">
        <f>'F. Basanite FC 5 kbar'!AR23</f>
        <v>0</v>
      </c>
      <c r="AI546" s="5"/>
      <c r="AJ546" s="5"/>
      <c r="AK546" s="5">
        <f>'F. Basanite FC 5 kbar'!AS23</f>
        <v>0.62600299999999998</v>
      </c>
      <c r="AL546" s="5">
        <f>'F. Basanite FC 5 kbar'!AT23</f>
        <v>0</v>
      </c>
      <c r="AM546" s="10"/>
      <c r="AN546" s="5">
        <f t="shared" si="97"/>
        <v>0</v>
      </c>
      <c r="AO546" s="5">
        <f t="shared" si="98"/>
        <v>0</v>
      </c>
      <c r="AP546" s="5">
        <f t="shared" si="99"/>
        <v>0</v>
      </c>
      <c r="AQ546" s="5">
        <f t="shared" si="100"/>
        <v>0</v>
      </c>
      <c r="AR546" s="5"/>
      <c r="AS546" s="5"/>
      <c r="AT546" s="5">
        <f t="shared" si="101"/>
        <v>0.80666199999999999</v>
      </c>
      <c r="AU546" s="5">
        <f t="shared" si="102"/>
        <v>0</v>
      </c>
      <c r="AV546" s="10">
        <f t="shared" si="103"/>
        <v>99.193337999999997</v>
      </c>
      <c r="AW546" s="48">
        <f t="shared" si="104"/>
        <v>100</v>
      </c>
    </row>
    <row r="547" spans="1:49" x14ac:dyDescent="0.3">
      <c r="A547" s="37" t="s">
        <v>236</v>
      </c>
      <c r="B547" s="2">
        <f>'F. Basanite FC 5 kbar'!A24</f>
        <v>18</v>
      </c>
      <c r="C547" s="2">
        <f>'F. Basanite FC 5 kbar'!C24</f>
        <v>1174</v>
      </c>
      <c r="D547" s="2">
        <f>'F. Basanite FC 5 kbar'!D24</f>
        <v>5000</v>
      </c>
      <c r="E547" s="5">
        <f>'B. LLD classification'!EA591</f>
        <v>2.8212429342507699</v>
      </c>
      <c r="F547" s="5">
        <f>'F. Basanite FC 5 kbar'!L24</f>
        <v>1.1063210000000001</v>
      </c>
      <c r="G547" s="6">
        <f>'F. Basanite FC 5 kbar'!N24</f>
        <v>99.018148999999994</v>
      </c>
      <c r="H547" s="7">
        <f t="shared" si="91"/>
        <v>0.98185100000000602</v>
      </c>
      <c r="I547" s="8">
        <f>'F. Basanite FC 5 kbar'!R24</f>
        <v>41.350090999999999</v>
      </c>
      <c r="J547" s="9">
        <f>'F. Basanite FC 5 kbar'!S24</f>
        <v>3.4960339999999999</v>
      </c>
      <c r="K547" s="9">
        <f>'F. Basanite FC 5 kbar'!T24</f>
        <v>14.972713000000001</v>
      </c>
      <c r="L547" s="9">
        <f>'F. Basanite FC 5 kbar'!U24</f>
        <v>1.6829499999999999</v>
      </c>
      <c r="M547" s="9">
        <f>'F. Basanite FC 5 kbar'!V24</f>
        <v>9.4530799999999999</v>
      </c>
      <c r="N547" s="9">
        <f>'F. Basanite FC 5 kbar'!W24</f>
        <v>0.18180299999999999</v>
      </c>
      <c r="O547" s="9">
        <f>'F. Basanite FC 5 kbar'!X24</f>
        <v>7.4408719999999997</v>
      </c>
      <c r="P547" s="9">
        <f>'F. Basanite FC 5 kbar'!Y24</f>
        <v>12.039401</v>
      </c>
      <c r="Q547" s="9">
        <f>'F. Basanite FC 5 kbar'!Z24</f>
        <v>1.8382309999999999</v>
      </c>
      <c r="R547" s="9">
        <f>'F. Basanite FC 5 kbar'!AA24</f>
        <v>3.2825549999999999</v>
      </c>
      <c r="S547" s="9">
        <f>'F. Basanite FC 5 kbar'!AB24</f>
        <v>1.949333</v>
      </c>
      <c r="T547" s="9">
        <f>'F. Basanite FC 5 kbar'!AC24</f>
        <v>2.3129390000000001</v>
      </c>
      <c r="U547" s="10"/>
      <c r="V547" s="5">
        <f>'F. Basanite FC 5 kbar'!AH24</f>
        <v>0</v>
      </c>
      <c r="W547" s="5">
        <f>'F. Basanite FC 5 kbar'!AI24</f>
        <v>0</v>
      </c>
      <c r="X547" s="5">
        <f>'F. Basanite FC 5 kbar'!AJ24</f>
        <v>0</v>
      </c>
      <c r="Y547" s="5">
        <f>'F. Basanite FC 5 kbar'!AK24</f>
        <v>0</v>
      </c>
      <c r="Z547" s="5"/>
      <c r="AA547" s="5"/>
      <c r="AB547" s="5">
        <f>'F. Basanite FC 5 kbar'!AL24</f>
        <v>0.177116</v>
      </c>
      <c r="AC547" s="5">
        <f>'F. Basanite FC 5 kbar'!AM24</f>
        <v>0</v>
      </c>
      <c r="AD547" s="10"/>
      <c r="AE547" s="5">
        <f>'F. Basanite FC 5 kbar'!AO24</f>
        <v>0</v>
      </c>
      <c r="AF547" s="5">
        <f>'F. Basanite FC 5 kbar'!AP24</f>
        <v>0</v>
      </c>
      <c r="AG547" s="5">
        <f>'F. Basanite FC 5 kbar'!AQ24</f>
        <v>0</v>
      </c>
      <c r="AH547" s="5">
        <f>'F. Basanite FC 5 kbar'!AR24</f>
        <v>0</v>
      </c>
      <c r="AI547" s="5"/>
      <c r="AJ547" s="5"/>
      <c r="AK547" s="5">
        <f>'F. Basanite FC 5 kbar'!AS24</f>
        <v>0.80473499999999998</v>
      </c>
      <c r="AL547" s="5">
        <f>'F. Basanite FC 5 kbar'!AT24</f>
        <v>0</v>
      </c>
      <c r="AM547" s="10"/>
      <c r="AN547" s="5">
        <f t="shared" si="97"/>
        <v>0</v>
      </c>
      <c r="AO547" s="5">
        <f t="shared" si="98"/>
        <v>0</v>
      </c>
      <c r="AP547" s="5">
        <f t="shared" si="99"/>
        <v>0</v>
      </c>
      <c r="AQ547" s="5">
        <f t="shared" si="100"/>
        <v>0</v>
      </c>
      <c r="AR547" s="5"/>
      <c r="AS547" s="5"/>
      <c r="AT547" s="5">
        <f t="shared" si="101"/>
        <v>0.98185100000000003</v>
      </c>
      <c r="AU547" s="5">
        <f t="shared" si="102"/>
        <v>0</v>
      </c>
      <c r="AV547" s="10">
        <f t="shared" si="103"/>
        <v>99.018148999999994</v>
      </c>
      <c r="AW547" s="48">
        <f t="shared" si="104"/>
        <v>100</v>
      </c>
    </row>
    <row r="548" spans="1:49" x14ac:dyDescent="0.3">
      <c r="A548" s="37" t="s">
        <v>236</v>
      </c>
      <c r="B548" s="2">
        <f>'F. Basanite FC 5 kbar'!A25</f>
        <v>19</v>
      </c>
      <c r="C548" s="2">
        <f>'F. Basanite FC 5 kbar'!C25</f>
        <v>1172</v>
      </c>
      <c r="D548" s="2">
        <f>'F. Basanite FC 5 kbar'!D25</f>
        <v>5000</v>
      </c>
      <c r="E548" s="5">
        <f>'B. LLD classification'!EA592</f>
        <v>2.8202281511790734</v>
      </c>
      <c r="F548" s="5">
        <f>'F. Basanite FC 5 kbar'!L25</f>
        <v>1.1194059999999999</v>
      </c>
      <c r="G548" s="6">
        <f>'F. Basanite FC 5 kbar'!N25</f>
        <v>98.846400000000003</v>
      </c>
      <c r="H548" s="7">
        <f t="shared" si="91"/>
        <v>1.1535999999999973</v>
      </c>
      <c r="I548" s="8">
        <f>'F. Basanite FC 5 kbar'!R25</f>
        <v>41.421937999999997</v>
      </c>
      <c r="J548" s="9">
        <f>'F. Basanite FC 5 kbar'!S25</f>
        <v>3.4716840000000002</v>
      </c>
      <c r="K548" s="9">
        <f>'F. Basanite FC 5 kbar'!T25</f>
        <v>14.974774</v>
      </c>
      <c r="L548" s="9">
        <f>'F. Basanite FC 5 kbar'!U25</f>
        <v>1.6402209999999999</v>
      </c>
      <c r="M548" s="9">
        <f>'F. Basanite FC 5 kbar'!V25</f>
        <v>9.4193110000000004</v>
      </c>
      <c r="N548" s="9">
        <f>'F. Basanite FC 5 kbar'!W25</f>
        <v>0.182119</v>
      </c>
      <c r="O548" s="9">
        <f>'F. Basanite FC 5 kbar'!X25</f>
        <v>7.4302729999999997</v>
      </c>
      <c r="P548" s="9">
        <f>'F. Basanite FC 5 kbar'!Y25</f>
        <v>12.060320000000001</v>
      </c>
      <c r="Q548" s="9">
        <f>'F. Basanite FC 5 kbar'!Z25</f>
        <v>1.8414250000000001</v>
      </c>
      <c r="R548" s="9">
        <f>'F. Basanite FC 5 kbar'!AA25</f>
        <v>3.2882579999999999</v>
      </c>
      <c r="S548" s="9">
        <f>'F. Basanite FC 5 kbar'!AB25</f>
        <v>1.95272</v>
      </c>
      <c r="T548" s="9">
        <f>'F. Basanite FC 5 kbar'!AC25</f>
        <v>2.3169569999999999</v>
      </c>
      <c r="U548" s="10"/>
      <c r="V548" s="5">
        <f>'F. Basanite FC 5 kbar'!AH25</f>
        <v>0</v>
      </c>
      <c r="W548" s="5">
        <f>'F. Basanite FC 5 kbar'!AI25</f>
        <v>0</v>
      </c>
      <c r="X548" s="5">
        <f>'F. Basanite FC 5 kbar'!AJ25</f>
        <v>0</v>
      </c>
      <c r="Y548" s="5">
        <f>'F. Basanite FC 5 kbar'!AK25</f>
        <v>0</v>
      </c>
      <c r="Z548" s="5"/>
      <c r="AA548" s="5"/>
      <c r="AB548" s="5">
        <f>'F. Basanite FC 5 kbar'!AL25</f>
        <v>0.173676</v>
      </c>
      <c r="AC548" s="5">
        <f>'F. Basanite FC 5 kbar'!AM25</f>
        <v>0</v>
      </c>
      <c r="AD548" s="10"/>
      <c r="AE548" s="5">
        <f>'F. Basanite FC 5 kbar'!AO25</f>
        <v>0</v>
      </c>
      <c r="AF548" s="5">
        <f>'F. Basanite FC 5 kbar'!AP25</f>
        <v>0</v>
      </c>
      <c r="AG548" s="5">
        <f>'F. Basanite FC 5 kbar'!AQ25</f>
        <v>0</v>
      </c>
      <c r="AH548" s="5">
        <f>'F. Basanite FC 5 kbar'!AR25</f>
        <v>0</v>
      </c>
      <c r="AI548" s="5"/>
      <c r="AJ548" s="5"/>
      <c r="AK548" s="5">
        <f>'F. Basanite FC 5 kbar'!AS25</f>
        <v>0.97992400000000002</v>
      </c>
      <c r="AL548" s="5">
        <f>'F. Basanite FC 5 kbar'!AT25</f>
        <v>0</v>
      </c>
      <c r="AM548" s="10"/>
      <c r="AN548" s="5">
        <f t="shared" si="97"/>
        <v>0</v>
      </c>
      <c r="AO548" s="5">
        <f t="shared" si="98"/>
        <v>0</v>
      </c>
      <c r="AP548" s="5">
        <f t="shared" si="99"/>
        <v>0</v>
      </c>
      <c r="AQ548" s="5">
        <f t="shared" si="100"/>
        <v>0</v>
      </c>
      <c r="AR548" s="5"/>
      <c r="AS548" s="5"/>
      <c r="AT548" s="5">
        <f t="shared" si="101"/>
        <v>1.1536</v>
      </c>
      <c r="AU548" s="5">
        <f t="shared" si="102"/>
        <v>0</v>
      </c>
      <c r="AV548" s="10">
        <f t="shared" si="103"/>
        <v>98.846400000000003</v>
      </c>
      <c r="AW548" s="48">
        <f t="shared" si="104"/>
        <v>100</v>
      </c>
    </row>
    <row r="549" spans="1:49" x14ac:dyDescent="0.3">
      <c r="A549" s="37" t="s">
        <v>236</v>
      </c>
      <c r="B549" s="2">
        <f>'F. Basanite FC 5 kbar'!A26</f>
        <v>20</v>
      </c>
      <c r="C549" s="2">
        <f>'F. Basanite FC 5 kbar'!C26</f>
        <v>1170</v>
      </c>
      <c r="D549" s="2">
        <f>'F. Basanite FC 5 kbar'!D26</f>
        <v>5000</v>
      </c>
      <c r="E549" s="5">
        <f>'B. LLD classification'!EA593</f>
        <v>2.8192380791094442</v>
      </c>
      <c r="F549" s="5">
        <f>'F. Basanite FC 5 kbar'!L26</f>
        <v>1.13243</v>
      </c>
      <c r="G549" s="6">
        <f>'F. Basanite FC 5 kbar'!N26</f>
        <v>98.677992000000003</v>
      </c>
      <c r="H549" s="7">
        <f t="shared" si="91"/>
        <v>1.3220079999999967</v>
      </c>
      <c r="I549" s="8">
        <f>'F. Basanite FC 5 kbar'!R26</f>
        <v>41.492629999999998</v>
      </c>
      <c r="J549" s="9">
        <f>'F. Basanite FC 5 kbar'!S26</f>
        <v>3.4475519999999999</v>
      </c>
      <c r="K549" s="9">
        <f>'F. Basanite FC 5 kbar'!T26</f>
        <v>14.976817</v>
      </c>
      <c r="L549" s="9">
        <f>'F. Basanite FC 5 kbar'!U26</f>
        <v>1.598495</v>
      </c>
      <c r="M549" s="9">
        <f>'F. Basanite FC 5 kbar'!V26</f>
        <v>9.3859320000000004</v>
      </c>
      <c r="N549" s="9">
        <f>'F. Basanite FC 5 kbar'!W26</f>
        <v>0.18243000000000001</v>
      </c>
      <c r="O549" s="9">
        <f>'F. Basanite FC 5 kbar'!X26</f>
        <v>7.4198399999999998</v>
      </c>
      <c r="P549" s="9">
        <f>'F. Basanite FC 5 kbar'!Y26</f>
        <v>12.080902999999999</v>
      </c>
      <c r="Q549" s="9">
        <f>'F. Basanite FC 5 kbar'!Z26</f>
        <v>1.8445670000000001</v>
      </c>
      <c r="R549" s="9">
        <f>'F. Basanite FC 5 kbar'!AA26</f>
        <v>3.2938700000000001</v>
      </c>
      <c r="S549" s="9">
        <f>'F. Basanite FC 5 kbar'!AB26</f>
        <v>1.9560519999999999</v>
      </c>
      <c r="T549" s="9">
        <f>'F. Basanite FC 5 kbar'!AC26</f>
        <v>2.3209119999999999</v>
      </c>
      <c r="U549" s="10"/>
      <c r="V549" s="5">
        <f>'F. Basanite FC 5 kbar'!AH26</f>
        <v>0</v>
      </c>
      <c r="W549" s="5">
        <f>'F. Basanite FC 5 kbar'!AI26</f>
        <v>0</v>
      </c>
      <c r="X549" s="5">
        <f>'F. Basanite FC 5 kbar'!AJ26</f>
        <v>0</v>
      </c>
      <c r="Y549" s="5">
        <f>'F. Basanite FC 5 kbar'!AK26</f>
        <v>0</v>
      </c>
      <c r="Z549" s="5"/>
      <c r="AA549" s="5"/>
      <c r="AB549" s="5">
        <f>'F. Basanite FC 5 kbar'!AL26</f>
        <v>0.17033499999999999</v>
      </c>
      <c r="AC549" s="5">
        <f>'F. Basanite FC 5 kbar'!AM26</f>
        <v>0</v>
      </c>
      <c r="AD549" s="10"/>
      <c r="AE549" s="5">
        <f>'F. Basanite FC 5 kbar'!AO26</f>
        <v>0</v>
      </c>
      <c r="AF549" s="5">
        <f>'F. Basanite FC 5 kbar'!AP26</f>
        <v>0</v>
      </c>
      <c r="AG549" s="5">
        <f>'F. Basanite FC 5 kbar'!AQ26</f>
        <v>0</v>
      </c>
      <c r="AH549" s="5">
        <f>'F. Basanite FC 5 kbar'!AR26</f>
        <v>0</v>
      </c>
      <c r="AI549" s="5"/>
      <c r="AJ549" s="5"/>
      <c r="AK549" s="5">
        <f>'F. Basanite FC 5 kbar'!AS26</f>
        <v>1.1516729999999999</v>
      </c>
      <c r="AL549" s="5">
        <f>'F. Basanite FC 5 kbar'!AT26</f>
        <v>0</v>
      </c>
      <c r="AM549" s="10"/>
      <c r="AN549" s="5">
        <f t="shared" si="97"/>
        <v>0</v>
      </c>
      <c r="AO549" s="5">
        <f t="shared" si="98"/>
        <v>0</v>
      </c>
      <c r="AP549" s="5">
        <f t="shared" si="99"/>
        <v>0</v>
      </c>
      <c r="AQ549" s="5">
        <f t="shared" si="100"/>
        <v>0</v>
      </c>
      <c r="AR549" s="5"/>
      <c r="AS549" s="5"/>
      <c r="AT549" s="5">
        <f t="shared" si="101"/>
        <v>1.3220079999999998</v>
      </c>
      <c r="AU549" s="5">
        <f t="shared" si="102"/>
        <v>0</v>
      </c>
      <c r="AV549" s="10">
        <f t="shared" si="103"/>
        <v>98.677992000000003</v>
      </c>
      <c r="AW549" s="48">
        <f t="shared" si="104"/>
        <v>100</v>
      </c>
    </row>
    <row r="550" spans="1:49" x14ac:dyDescent="0.3">
      <c r="A550" s="37" t="s">
        <v>236</v>
      </c>
      <c r="B550" s="2">
        <f>'F. Basanite FC 5 kbar'!A27</f>
        <v>21</v>
      </c>
      <c r="C550" s="2">
        <f>'F. Basanite FC 5 kbar'!C27</f>
        <v>1168</v>
      </c>
      <c r="D550" s="2">
        <f>'F. Basanite FC 5 kbar'!D27</f>
        <v>5000</v>
      </c>
      <c r="E550" s="5">
        <f>'B. LLD classification'!EA594</f>
        <v>2.8182722909436659</v>
      </c>
      <c r="F550" s="5">
        <f>'F. Basanite FC 5 kbar'!L27</f>
        <v>1.1453960000000001</v>
      </c>
      <c r="G550" s="6">
        <f>'F. Basanite FC 5 kbar'!N27</f>
        <v>98.512827999999999</v>
      </c>
      <c r="H550" s="7">
        <f t="shared" si="91"/>
        <v>1.487172000000001</v>
      </c>
      <c r="I550" s="8">
        <f>'F. Basanite FC 5 kbar'!R27</f>
        <v>41.562196</v>
      </c>
      <c r="J550" s="9">
        <f>'F. Basanite FC 5 kbar'!S27</f>
        <v>3.4236330000000001</v>
      </c>
      <c r="K550" s="9">
        <f>'F. Basanite FC 5 kbar'!T27</f>
        <v>14.97884</v>
      </c>
      <c r="L550" s="9">
        <f>'F. Basanite FC 5 kbar'!U27</f>
        <v>1.557747</v>
      </c>
      <c r="M550" s="9">
        <f>'F. Basanite FC 5 kbar'!V27</f>
        <v>9.3529370000000007</v>
      </c>
      <c r="N550" s="9">
        <f>'F. Basanite FC 5 kbar'!W27</f>
        <v>0.18273600000000001</v>
      </c>
      <c r="O550" s="9">
        <f>'F. Basanite FC 5 kbar'!X27</f>
        <v>7.4095680000000002</v>
      </c>
      <c r="P550" s="9">
        <f>'F. Basanite FC 5 kbar'!Y27</f>
        <v>12.101157000000001</v>
      </c>
      <c r="Q550" s="9">
        <f>'F. Basanite FC 5 kbar'!Z27</f>
        <v>1.8476600000000001</v>
      </c>
      <c r="R550" s="9">
        <f>'F. Basanite FC 5 kbar'!AA27</f>
        <v>3.2993929999999998</v>
      </c>
      <c r="S550" s="9">
        <f>'F. Basanite FC 5 kbar'!AB27</f>
        <v>1.9593320000000001</v>
      </c>
      <c r="T550" s="9">
        <f>'F. Basanite FC 5 kbar'!AC27</f>
        <v>2.3248030000000002</v>
      </c>
      <c r="U550" s="10"/>
      <c r="V550" s="5">
        <f>'F. Basanite FC 5 kbar'!AH27</f>
        <v>0</v>
      </c>
      <c r="W550" s="5">
        <f>'F. Basanite FC 5 kbar'!AI27</f>
        <v>0</v>
      </c>
      <c r="X550" s="5">
        <f>'F. Basanite FC 5 kbar'!AJ27</f>
        <v>0</v>
      </c>
      <c r="Y550" s="5">
        <f>'F. Basanite FC 5 kbar'!AK27</f>
        <v>0</v>
      </c>
      <c r="Z550" s="5"/>
      <c r="AA550" s="5"/>
      <c r="AB550" s="5">
        <f>'F. Basanite FC 5 kbar'!AL27</f>
        <v>0.16709099999999999</v>
      </c>
      <c r="AC550" s="5">
        <f>'F. Basanite FC 5 kbar'!AM27</f>
        <v>0</v>
      </c>
      <c r="AD550" s="10"/>
      <c r="AE550" s="5">
        <f>'F. Basanite FC 5 kbar'!AO27</f>
        <v>0</v>
      </c>
      <c r="AF550" s="5">
        <f>'F. Basanite FC 5 kbar'!AP27</f>
        <v>0</v>
      </c>
      <c r="AG550" s="5">
        <f>'F. Basanite FC 5 kbar'!AQ27</f>
        <v>0</v>
      </c>
      <c r="AH550" s="5">
        <f>'F. Basanite FC 5 kbar'!AR27</f>
        <v>0</v>
      </c>
      <c r="AI550" s="5"/>
      <c r="AJ550" s="5"/>
      <c r="AK550" s="5">
        <f>'F. Basanite FC 5 kbar'!AS27</f>
        <v>1.3200810000000001</v>
      </c>
      <c r="AL550" s="5">
        <f>'F. Basanite FC 5 kbar'!AT27</f>
        <v>0</v>
      </c>
      <c r="AM550" s="10"/>
      <c r="AN550" s="5">
        <f t="shared" si="97"/>
        <v>0</v>
      </c>
      <c r="AO550" s="5">
        <f t="shared" si="98"/>
        <v>0</v>
      </c>
      <c r="AP550" s="5">
        <f t="shared" si="99"/>
        <v>0</v>
      </c>
      <c r="AQ550" s="5">
        <f t="shared" si="100"/>
        <v>0</v>
      </c>
      <c r="AR550" s="5"/>
      <c r="AS550" s="5"/>
      <c r="AT550" s="5">
        <f t="shared" si="101"/>
        <v>1.4871720000000002</v>
      </c>
      <c r="AU550" s="5">
        <f t="shared" si="102"/>
        <v>0</v>
      </c>
      <c r="AV550" s="10">
        <f t="shared" si="103"/>
        <v>98.512827999999999</v>
      </c>
      <c r="AW550" s="48">
        <f t="shared" si="104"/>
        <v>100</v>
      </c>
    </row>
    <row r="551" spans="1:49" x14ac:dyDescent="0.3">
      <c r="A551" s="37" t="s">
        <v>236</v>
      </c>
      <c r="B551" s="2">
        <f>'F. Basanite FC 5 kbar'!A28</f>
        <v>22</v>
      </c>
      <c r="C551" s="2">
        <f>'F. Basanite FC 5 kbar'!C28</f>
        <v>1166</v>
      </c>
      <c r="D551" s="2">
        <f>'F. Basanite FC 5 kbar'!D28</f>
        <v>5000</v>
      </c>
      <c r="E551" s="5">
        <f>'B. LLD classification'!EA595</f>
        <v>2.8173302440040735</v>
      </c>
      <c r="F551" s="5">
        <f>'F. Basanite FC 5 kbar'!L28</f>
        <v>1.1583060000000001</v>
      </c>
      <c r="G551" s="6">
        <f>'F. Basanite FC 5 kbar'!N28</f>
        <v>98.350814</v>
      </c>
      <c r="H551" s="7">
        <f t="shared" si="91"/>
        <v>1.6491860000000003</v>
      </c>
      <c r="I551" s="8">
        <f>'F. Basanite FC 5 kbar'!R28</f>
        <v>41.630661000000003</v>
      </c>
      <c r="J551" s="9">
        <f>'F. Basanite FC 5 kbar'!S28</f>
        <v>3.3999239999999999</v>
      </c>
      <c r="K551" s="9">
        <f>'F. Basanite FC 5 kbar'!T28</f>
        <v>14.980841</v>
      </c>
      <c r="L551" s="9">
        <f>'F. Basanite FC 5 kbar'!U28</f>
        <v>1.5179530000000001</v>
      </c>
      <c r="M551" s="9">
        <f>'F. Basanite FC 5 kbar'!V28</f>
        <v>9.3203189999999996</v>
      </c>
      <c r="N551" s="9">
        <f>'F. Basanite FC 5 kbar'!W28</f>
        <v>0.18303700000000001</v>
      </c>
      <c r="O551" s="9">
        <f>'F. Basanite FC 5 kbar'!X28</f>
        <v>7.399451</v>
      </c>
      <c r="P551" s="9">
        <f>'F. Basanite FC 5 kbar'!Y28</f>
        <v>12.121091</v>
      </c>
      <c r="Q551" s="9">
        <f>'F. Basanite FC 5 kbar'!Z28</f>
        <v>1.8507039999999999</v>
      </c>
      <c r="R551" s="9">
        <f>'F. Basanite FC 5 kbar'!AA28</f>
        <v>3.3048280000000001</v>
      </c>
      <c r="S551" s="9">
        <f>'F. Basanite FC 5 kbar'!AB28</f>
        <v>1.9625589999999999</v>
      </c>
      <c r="T551" s="9">
        <f>'F. Basanite FC 5 kbar'!AC28</f>
        <v>2.3286319999999998</v>
      </c>
      <c r="U551" s="10"/>
      <c r="V551" s="5">
        <f>'F. Basanite FC 5 kbar'!AH28</f>
        <v>0</v>
      </c>
      <c r="W551" s="5">
        <f>'F. Basanite FC 5 kbar'!AI28</f>
        <v>0</v>
      </c>
      <c r="X551" s="5">
        <f>'F. Basanite FC 5 kbar'!AJ28</f>
        <v>0</v>
      </c>
      <c r="Y551" s="5">
        <f>'F. Basanite FC 5 kbar'!AK28</f>
        <v>0</v>
      </c>
      <c r="Z551" s="5"/>
      <c r="AA551" s="5"/>
      <c r="AB551" s="5">
        <f>'F. Basanite FC 5 kbar'!AL28</f>
        <v>0.163941</v>
      </c>
      <c r="AC551" s="5">
        <f>'F. Basanite FC 5 kbar'!AM28</f>
        <v>0</v>
      </c>
      <c r="AD551" s="10"/>
      <c r="AE551" s="5">
        <f>'F. Basanite FC 5 kbar'!AO28</f>
        <v>0</v>
      </c>
      <c r="AF551" s="5">
        <f>'F. Basanite FC 5 kbar'!AP28</f>
        <v>0</v>
      </c>
      <c r="AG551" s="5">
        <f>'F. Basanite FC 5 kbar'!AQ28</f>
        <v>0</v>
      </c>
      <c r="AH551" s="5">
        <f>'F. Basanite FC 5 kbar'!AR28</f>
        <v>0</v>
      </c>
      <c r="AI551" s="5"/>
      <c r="AJ551" s="5"/>
      <c r="AK551" s="5">
        <f>'F. Basanite FC 5 kbar'!AS28</f>
        <v>1.4852449999999999</v>
      </c>
      <c r="AL551" s="5">
        <f>'F. Basanite FC 5 kbar'!AT28</f>
        <v>0</v>
      </c>
      <c r="AM551" s="10"/>
      <c r="AN551" s="5">
        <f t="shared" si="97"/>
        <v>0</v>
      </c>
      <c r="AO551" s="5">
        <f t="shared" si="98"/>
        <v>0</v>
      </c>
      <c r="AP551" s="5">
        <f t="shared" si="99"/>
        <v>0</v>
      </c>
      <c r="AQ551" s="5">
        <f t="shared" si="100"/>
        <v>0</v>
      </c>
      <c r="AR551" s="5"/>
      <c r="AS551" s="5"/>
      <c r="AT551" s="5">
        <f t="shared" si="101"/>
        <v>1.6491859999999998</v>
      </c>
      <c r="AU551" s="5">
        <f t="shared" si="102"/>
        <v>0</v>
      </c>
      <c r="AV551" s="10">
        <f t="shared" si="103"/>
        <v>98.350814</v>
      </c>
      <c r="AW551" s="48">
        <f t="shared" si="104"/>
        <v>100</v>
      </c>
    </row>
    <row r="552" spans="1:49" x14ac:dyDescent="0.3">
      <c r="A552" s="37" t="s">
        <v>236</v>
      </c>
      <c r="B552" s="2">
        <f>'F. Basanite FC 5 kbar'!A29</f>
        <v>23</v>
      </c>
      <c r="C552" s="2">
        <f>'F. Basanite FC 5 kbar'!C29</f>
        <v>1164</v>
      </c>
      <c r="D552" s="2">
        <f>'F. Basanite FC 5 kbar'!D29</f>
        <v>5000</v>
      </c>
      <c r="E552" s="5">
        <f>'B. LLD classification'!EA596</f>
        <v>2.8164113093721768</v>
      </c>
      <c r="F552" s="5">
        <f>'F. Basanite FC 5 kbar'!L29</f>
        <v>1.1711609999999999</v>
      </c>
      <c r="G552" s="6">
        <f>'F. Basanite FC 5 kbar'!N29</f>
        <v>98.191861000000003</v>
      </c>
      <c r="H552" s="7">
        <f t="shared" si="91"/>
        <v>1.8081389999999971</v>
      </c>
      <c r="I552" s="8">
        <f>'F. Basanite FC 5 kbar'!R29</f>
        <v>41.698053000000002</v>
      </c>
      <c r="J552" s="9">
        <f>'F. Basanite FC 5 kbar'!S29</f>
        <v>3.376423</v>
      </c>
      <c r="K552" s="9">
        <f>'F. Basanite FC 5 kbar'!T29</f>
        <v>14.982817000000001</v>
      </c>
      <c r="L552" s="9">
        <f>'F. Basanite FC 5 kbar'!U29</f>
        <v>1.479088</v>
      </c>
      <c r="M552" s="9">
        <f>'F. Basanite FC 5 kbar'!V29</f>
        <v>9.2880719999999997</v>
      </c>
      <c r="N552" s="9">
        <f>'F. Basanite FC 5 kbar'!W29</f>
        <v>0.183333</v>
      </c>
      <c r="O552" s="9">
        <f>'F. Basanite FC 5 kbar'!X29</f>
        <v>7.3894859999999998</v>
      </c>
      <c r="P552" s="9">
        <f>'F. Basanite FC 5 kbar'!Y29</f>
        <v>12.140713</v>
      </c>
      <c r="Q552" s="9">
        <f>'F. Basanite FC 5 kbar'!Z29</f>
        <v>1.853699</v>
      </c>
      <c r="R552" s="9">
        <f>'F. Basanite FC 5 kbar'!AA29</f>
        <v>3.3101780000000001</v>
      </c>
      <c r="S552" s="9">
        <f>'F. Basanite FC 5 kbar'!AB29</f>
        <v>1.9657359999999999</v>
      </c>
      <c r="T552" s="9">
        <f>'F. Basanite FC 5 kbar'!AC29</f>
        <v>2.3324020000000001</v>
      </c>
      <c r="U552" s="10"/>
      <c r="V552" s="5">
        <f>'F. Basanite FC 5 kbar'!AH29</f>
        <v>0</v>
      </c>
      <c r="W552" s="5">
        <f>'F. Basanite FC 5 kbar'!AI29</f>
        <v>0</v>
      </c>
      <c r="X552" s="5">
        <f>'F. Basanite FC 5 kbar'!AJ29</f>
        <v>0</v>
      </c>
      <c r="Y552" s="5">
        <f>'F. Basanite FC 5 kbar'!AK29</f>
        <v>0</v>
      </c>
      <c r="Z552" s="5"/>
      <c r="AA552" s="5"/>
      <c r="AB552" s="5">
        <f>'F. Basanite FC 5 kbar'!AL29</f>
        <v>0.16088</v>
      </c>
      <c r="AC552" s="5">
        <f>'F. Basanite FC 5 kbar'!AM29</f>
        <v>0</v>
      </c>
      <c r="AD552" s="10"/>
      <c r="AE552" s="5">
        <f>'F. Basanite FC 5 kbar'!AO29</f>
        <v>0</v>
      </c>
      <c r="AF552" s="5">
        <f>'F. Basanite FC 5 kbar'!AP29</f>
        <v>0</v>
      </c>
      <c r="AG552" s="5">
        <f>'F. Basanite FC 5 kbar'!AQ29</f>
        <v>0</v>
      </c>
      <c r="AH552" s="5">
        <f>'F. Basanite FC 5 kbar'!AR29</f>
        <v>0</v>
      </c>
      <c r="AI552" s="5"/>
      <c r="AJ552" s="5"/>
      <c r="AK552" s="5">
        <f>'F. Basanite FC 5 kbar'!AS29</f>
        <v>1.647259</v>
      </c>
      <c r="AL552" s="5">
        <f>'F. Basanite FC 5 kbar'!AT29</f>
        <v>0</v>
      </c>
      <c r="AM552" s="10"/>
      <c r="AN552" s="5">
        <f t="shared" si="97"/>
        <v>0</v>
      </c>
      <c r="AO552" s="5">
        <f t="shared" si="98"/>
        <v>0</v>
      </c>
      <c r="AP552" s="5">
        <f t="shared" si="99"/>
        <v>0</v>
      </c>
      <c r="AQ552" s="5">
        <f t="shared" si="100"/>
        <v>0</v>
      </c>
      <c r="AR552" s="5"/>
      <c r="AS552" s="5"/>
      <c r="AT552" s="5">
        <f t="shared" si="101"/>
        <v>1.8081389999999999</v>
      </c>
      <c r="AU552" s="5">
        <f t="shared" si="102"/>
        <v>0</v>
      </c>
      <c r="AV552" s="10">
        <f t="shared" si="103"/>
        <v>98.191861000000003</v>
      </c>
      <c r="AW552" s="48">
        <f t="shared" si="104"/>
        <v>100</v>
      </c>
    </row>
    <row r="553" spans="1:49" x14ac:dyDescent="0.3">
      <c r="A553" s="37" t="s">
        <v>236</v>
      </c>
      <c r="B553" s="2">
        <f>'F. Basanite FC 5 kbar'!A30</f>
        <v>24</v>
      </c>
      <c r="C553" s="2">
        <f>'F. Basanite FC 5 kbar'!C30</f>
        <v>1162</v>
      </c>
      <c r="D553" s="2">
        <f>'F. Basanite FC 5 kbar'!D30</f>
        <v>5000</v>
      </c>
      <c r="E553" s="5">
        <f>'B. LLD classification'!EA597</f>
        <v>2.815515048428034</v>
      </c>
      <c r="F553" s="5">
        <f>'F. Basanite FC 5 kbar'!L30</f>
        <v>1.1839649999999999</v>
      </c>
      <c r="G553" s="6">
        <f>'F. Basanite FC 5 kbar'!N30</f>
        <v>98.035880000000006</v>
      </c>
      <c r="H553" s="7">
        <f t="shared" si="91"/>
        <v>1.9641199999999941</v>
      </c>
      <c r="I553" s="8">
        <f>'F. Basanite FC 5 kbar'!R30</f>
        <v>41.764397000000002</v>
      </c>
      <c r="J553" s="9">
        <f>'F. Basanite FC 5 kbar'!S30</f>
        <v>3.3531240000000002</v>
      </c>
      <c r="K553" s="9">
        <f>'F. Basanite FC 5 kbar'!T30</f>
        <v>14.984766</v>
      </c>
      <c r="L553" s="9">
        <f>'F. Basanite FC 5 kbar'!U30</f>
        <v>1.4411309999999999</v>
      </c>
      <c r="M553" s="9">
        <f>'F. Basanite FC 5 kbar'!V30</f>
        <v>9.2561900000000001</v>
      </c>
      <c r="N553" s="9">
        <f>'F. Basanite FC 5 kbar'!W30</f>
        <v>0.18362500000000001</v>
      </c>
      <c r="O553" s="9">
        <f>'F. Basanite FC 5 kbar'!X30</f>
        <v>7.3796660000000003</v>
      </c>
      <c r="P553" s="9">
        <f>'F. Basanite FC 5 kbar'!Y30</f>
        <v>12.160030000000001</v>
      </c>
      <c r="Q553" s="9">
        <f>'F. Basanite FC 5 kbar'!Z30</f>
        <v>1.856649</v>
      </c>
      <c r="R553" s="9">
        <f>'F. Basanite FC 5 kbar'!AA30</f>
        <v>3.3154439999999998</v>
      </c>
      <c r="S553" s="9">
        <f>'F. Basanite FC 5 kbar'!AB30</f>
        <v>1.9688639999999999</v>
      </c>
      <c r="T553" s="9">
        <f>'F. Basanite FC 5 kbar'!AC30</f>
        <v>2.3361130000000001</v>
      </c>
      <c r="U553" s="10"/>
      <c r="V553" s="5">
        <f>'F. Basanite FC 5 kbar'!AH30</f>
        <v>0</v>
      </c>
      <c r="W553" s="5">
        <f>'F. Basanite FC 5 kbar'!AI30</f>
        <v>0</v>
      </c>
      <c r="X553" s="5">
        <f>'F. Basanite FC 5 kbar'!AJ30</f>
        <v>0</v>
      </c>
      <c r="Y553" s="5">
        <f>'F. Basanite FC 5 kbar'!AK30</f>
        <v>0</v>
      </c>
      <c r="Z553" s="5"/>
      <c r="AA553" s="5"/>
      <c r="AB553" s="5">
        <f>'F. Basanite FC 5 kbar'!AL30</f>
        <v>0.15790799999999999</v>
      </c>
      <c r="AC553" s="5">
        <f>'F. Basanite FC 5 kbar'!AM30</f>
        <v>0</v>
      </c>
      <c r="AD553" s="10"/>
      <c r="AE553" s="5">
        <f>'F. Basanite FC 5 kbar'!AO30</f>
        <v>0</v>
      </c>
      <c r="AF553" s="5">
        <f>'F. Basanite FC 5 kbar'!AP30</f>
        <v>0</v>
      </c>
      <c r="AG553" s="5">
        <f>'F. Basanite FC 5 kbar'!AQ30</f>
        <v>0</v>
      </c>
      <c r="AH553" s="5">
        <f>'F. Basanite FC 5 kbar'!AR30</f>
        <v>0</v>
      </c>
      <c r="AI553" s="5"/>
      <c r="AJ553" s="5"/>
      <c r="AK553" s="5">
        <f>'F. Basanite FC 5 kbar'!AS30</f>
        <v>1.8062130000000001</v>
      </c>
      <c r="AL553" s="5">
        <f>'F. Basanite FC 5 kbar'!AT30</f>
        <v>0</v>
      </c>
      <c r="AM553" s="10"/>
      <c r="AN553" s="5">
        <f t="shared" si="97"/>
        <v>0</v>
      </c>
      <c r="AO553" s="5">
        <f t="shared" si="98"/>
        <v>0</v>
      </c>
      <c r="AP553" s="5">
        <f t="shared" si="99"/>
        <v>0</v>
      </c>
      <c r="AQ553" s="5">
        <f t="shared" si="100"/>
        <v>0</v>
      </c>
      <c r="AR553" s="5"/>
      <c r="AS553" s="5"/>
      <c r="AT553" s="5">
        <f t="shared" si="101"/>
        <v>1.964121</v>
      </c>
      <c r="AU553" s="5">
        <f t="shared" si="102"/>
        <v>0</v>
      </c>
      <c r="AV553" s="10">
        <f t="shared" si="103"/>
        <v>98.035880000000006</v>
      </c>
      <c r="AW553" s="48">
        <f t="shared" si="104"/>
        <v>100.00000100000001</v>
      </c>
    </row>
    <row r="554" spans="1:49" x14ac:dyDescent="0.3">
      <c r="A554" s="37" t="s">
        <v>236</v>
      </c>
      <c r="B554" s="2">
        <f>'F. Basanite FC 5 kbar'!A31</f>
        <v>25</v>
      </c>
      <c r="C554" s="2">
        <f>'F. Basanite FC 5 kbar'!C31</f>
        <v>1160</v>
      </c>
      <c r="D554" s="2">
        <f>'F. Basanite FC 5 kbar'!D31</f>
        <v>5000</v>
      </c>
      <c r="E554" s="5">
        <f>'B. LLD classification'!EA598</f>
        <v>2.8146409444944993</v>
      </c>
      <c r="F554" s="5">
        <f>'F. Basanite FC 5 kbar'!L31</f>
        <v>1.196717</v>
      </c>
      <c r="G554" s="6">
        <f>'F. Basanite FC 5 kbar'!N31</f>
        <v>97.882785999999996</v>
      </c>
      <c r="H554" s="7">
        <f t="shared" si="91"/>
        <v>2.1172140000000041</v>
      </c>
      <c r="I554" s="8">
        <f>'F. Basanite FC 5 kbar'!R31</f>
        <v>41.829718999999997</v>
      </c>
      <c r="J554" s="9">
        <f>'F. Basanite FC 5 kbar'!S31</f>
        <v>3.3300260000000002</v>
      </c>
      <c r="K554" s="9">
        <f>'F. Basanite FC 5 kbar'!T31</f>
        <v>14.986687999999999</v>
      </c>
      <c r="L554" s="9">
        <f>'F. Basanite FC 5 kbar'!U31</f>
        <v>1.404058</v>
      </c>
      <c r="M554" s="9">
        <f>'F. Basanite FC 5 kbar'!V31</f>
        <v>9.2246670000000002</v>
      </c>
      <c r="N554" s="9">
        <f>'F. Basanite FC 5 kbar'!W31</f>
        <v>0.18391199999999999</v>
      </c>
      <c r="O554" s="9">
        <f>'F. Basanite FC 5 kbar'!X31</f>
        <v>7.3699890000000003</v>
      </c>
      <c r="P554" s="9">
        <f>'F. Basanite FC 5 kbar'!Y31</f>
        <v>12.179048999999999</v>
      </c>
      <c r="Q554" s="9">
        <f>'F. Basanite FC 5 kbar'!Z31</f>
        <v>1.859553</v>
      </c>
      <c r="R554" s="9">
        <f>'F. Basanite FC 5 kbar'!AA31</f>
        <v>3.32063</v>
      </c>
      <c r="S554" s="9">
        <f>'F. Basanite FC 5 kbar'!AB31</f>
        <v>1.971943</v>
      </c>
      <c r="T554" s="9">
        <f>'F. Basanite FC 5 kbar'!AC31</f>
        <v>2.3397670000000002</v>
      </c>
      <c r="U554" s="10"/>
      <c r="V554" s="5">
        <f>'F. Basanite FC 5 kbar'!AH31</f>
        <v>0</v>
      </c>
      <c r="W554" s="5">
        <f>'F. Basanite FC 5 kbar'!AI31</f>
        <v>0</v>
      </c>
      <c r="X554" s="5">
        <f>'F. Basanite FC 5 kbar'!AJ31</f>
        <v>0</v>
      </c>
      <c r="Y554" s="5">
        <f>'F. Basanite FC 5 kbar'!AK31</f>
        <v>0</v>
      </c>
      <c r="Z554" s="5"/>
      <c r="AA554" s="5"/>
      <c r="AB554" s="5">
        <f>'F. Basanite FC 5 kbar'!AL31</f>
        <v>0.15501999999999999</v>
      </c>
      <c r="AC554" s="5">
        <f>'F. Basanite FC 5 kbar'!AM31</f>
        <v>0</v>
      </c>
      <c r="AD554" s="10"/>
      <c r="AE554" s="5">
        <f>'F. Basanite FC 5 kbar'!AO31</f>
        <v>0</v>
      </c>
      <c r="AF554" s="5">
        <f>'F. Basanite FC 5 kbar'!AP31</f>
        <v>0</v>
      </c>
      <c r="AG554" s="5">
        <f>'F. Basanite FC 5 kbar'!AQ31</f>
        <v>0</v>
      </c>
      <c r="AH554" s="5">
        <f>'F. Basanite FC 5 kbar'!AR31</f>
        <v>0</v>
      </c>
      <c r="AI554" s="5"/>
      <c r="AJ554" s="5"/>
      <c r="AK554" s="5">
        <f>'F. Basanite FC 5 kbar'!AS31</f>
        <v>1.962194</v>
      </c>
      <c r="AL554" s="5">
        <f>'F. Basanite FC 5 kbar'!AT31</f>
        <v>0</v>
      </c>
      <c r="AM554" s="10"/>
      <c r="AN554" s="5">
        <f t="shared" si="97"/>
        <v>0</v>
      </c>
      <c r="AO554" s="5">
        <f t="shared" si="98"/>
        <v>0</v>
      </c>
      <c r="AP554" s="5">
        <f t="shared" si="99"/>
        <v>0</v>
      </c>
      <c r="AQ554" s="5">
        <f t="shared" si="100"/>
        <v>0</v>
      </c>
      <c r="AR554" s="5"/>
      <c r="AS554" s="5"/>
      <c r="AT554" s="5">
        <f t="shared" si="101"/>
        <v>2.1172140000000002</v>
      </c>
      <c r="AU554" s="5">
        <f t="shared" si="102"/>
        <v>0</v>
      </c>
      <c r="AV554" s="10">
        <f t="shared" si="103"/>
        <v>97.882785999999996</v>
      </c>
      <c r="AW554" s="48">
        <f t="shared" si="104"/>
        <v>100</v>
      </c>
    </row>
    <row r="555" spans="1:49" x14ac:dyDescent="0.3">
      <c r="A555" s="37" t="s">
        <v>236</v>
      </c>
      <c r="B555" s="2">
        <f>'F. Basanite FC 5 kbar'!A32</f>
        <v>26</v>
      </c>
      <c r="C555" s="2">
        <f>'F. Basanite FC 5 kbar'!C32</f>
        <v>1158</v>
      </c>
      <c r="D555" s="2">
        <f>'F. Basanite FC 5 kbar'!D32</f>
        <v>5000</v>
      </c>
      <c r="E555" s="5">
        <f>'B. LLD classification'!EA599</f>
        <v>2.8137884580339203</v>
      </c>
      <c r="F555" s="5">
        <f>'F. Basanite FC 5 kbar'!L32</f>
        <v>1.209422</v>
      </c>
      <c r="G555" s="6">
        <f>'F. Basanite FC 5 kbar'!N32</f>
        <v>97.732498000000007</v>
      </c>
      <c r="H555" s="7">
        <f t="shared" si="91"/>
        <v>2.2675019999999932</v>
      </c>
      <c r="I555" s="8">
        <f>'F. Basanite FC 5 kbar'!R32</f>
        <v>41.894043000000003</v>
      </c>
      <c r="J555" s="9">
        <f>'F. Basanite FC 5 kbar'!S32</f>
        <v>3.307124</v>
      </c>
      <c r="K555" s="9">
        <f>'F. Basanite FC 5 kbar'!T32</f>
        <v>14.988581</v>
      </c>
      <c r="L555" s="9">
        <f>'F. Basanite FC 5 kbar'!U32</f>
        <v>1.367847</v>
      </c>
      <c r="M555" s="9">
        <f>'F. Basanite FC 5 kbar'!V32</f>
        <v>9.1934950000000004</v>
      </c>
      <c r="N555" s="9">
        <f>'F. Basanite FC 5 kbar'!W32</f>
        <v>0.184195</v>
      </c>
      <c r="O555" s="9">
        <f>'F. Basanite FC 5 kbar'!X32</f>
        <v>7.360449</v>
      </c>
      <c r="P555" s="9">
        <f>'F. Basanite FC 5 kbar'!Y32</f>
        <v>12.197777</v>
      </c>
      <c r="Q555" s="9">
        <f>'F. Basanite FC 5 kbar'!Z32</f>
        <v>1.862412</v>
      </c>
      <c r="R555" s="9">
        <f>'F. Basanite FC 5 kbar'!AA32</f>
        <v>3.325736</v>
      </c>
      <c r="S555" s="9">
        <f>'F. Basanite FC 5 kbar'!AB32</f>
        <v>1.9749760000000001</v>
      </c>
      <c r="T555" s="9">
        <f>'F. Basanite FC 5 kbar'!AC32</f>
        <v>2.3433649999999999</v>
      </c>
      <c r="U555" s="10"/>
      <c r="V555" s="5">
        <f>'F. Basanite FC 5 kbar'!AH32</f>
        <v>0</v>
      </c>
      <c r="W555" s="5">
        <f>'F. Basanite FC 5 kbar'!AI32</f>
        <v>0</v>
      </c>
      <c r="X555" s="5">
        <f>'F. Basanite FC 5 kbar'!AJ32</f>
        <v>0</v>
      </c>
      <c r="Y555" s="5">
        <f>'F. Basanite FC 5 kbar'!AK32</f>
        <v>0</v>
      </c>
      <c r="Z555" s="5"/>
      <c r="AA555" s="5"/>
      <c r="AB555" s="5">
        <f>'F. Basanite FC 5 kbar'!AL32</f>
        <v>0.15221399999999999</v>
      </c>
      <c r="AC555" s="5">
        <f>'F. Basanite FC 5 kbar'!AM32</f>
        <v>0</v>
      </c>
      <c r="AD555" s="10"/>
      <c r="AE555" s="5">
        <f>'F. Basanite FC 5 kbar'!AO32</f>
        <v>0</v>
      </c>
      <c r="AF555" s="5">
        <f>'F. Basanite FC 5 kbar'!AP32</f>
        <v>0</v>
      </c>
      <c r="AG555" s="5">
        <f>'F. Basanite FC 5 kbar'!AQ32</f>
        <v>0</v>
      </c>
      <c r="AH555" s="5">
        <f>'F. Basanite FC 5 kbar'!AR32</f>
        <v>0</v>
      </c>
      <c r="AI555" s="5"/>
      <c r="AJ555" s="5"/>
      <c r="AK555" s="5">
        <f>'F. Basanite FC 5 kbar'!AS32</f>
        <v>2.1152880000000001</v>
      </c>
      <c r="AL555" s="5">
        <f>'F. Basanite FC 5 kbar'!AT32</f>
        <v>0</v>
      </c>
      <c r="AM555" s="10"/>
      <c r="AN555" s="5">
        <f t="shared" si="97"/>
        <v>0</v>
      </c>
      <c r="AO555" s="5">
        <f t="shared" si="98"/>
        <v>0</v>
      </c>
      <c r="AP555" s="5">
        <f t="shared" si="99"/>
        <v>0</v>
      </c>
      <c r="AQ555" s="5">
        <f t="shared" si="100"/>
        <v>0</v>
      </c>
      <c r="AR555" s="5"/>
      <c r="AS555" s="5"/>
      <c r="AT555" s="5">
        <f t="shared" si="101"/>
        <v>2.2675019999999999</v>
      </c>
      <c r="AU555" s="5">
        <f t="shared" si="102"/>
        <v>0</v>
      </c>
      <c r="AV555" s="10">
        <f t="shared" si="103"/>
        <v>97.732498000000007</v>
      </c>
      <c r="AW555" s="48">
        <f t="shared" si="104"/>
        <v>100</v>
      </c>
    </row>
    <row r="556" spans="1:49" x14ac:dyDescent="0.3">
      <c r="A556" s="37" t="s">
        <v>236</v>
      </c>
      <c r="B556" s="2">
        <f>'F. Basanite FC 5 kbar'!A33</f>
        <v>27</v>
      </c>
      <c r="C556" s="2">
        <f>'F. Basanite FC 5 kbar'!C33</f>
        <v>1156</v>
      </c>
      <c r="D556" s="2">
        <f>'F. Basanite FC 5 kbar'!D33</f>
        <v>5000</v>
      </c>
      <c r="E556" s="5">
        <f>'B. LLD classification'!EA600</f>
        <v>2.8129605273111533</v>
      </c>
      <c r="F556" s="5">
        <f>'F. Basanite FC 5 kbar'!L33</f>
        <v>1.222437</v>
      </c>
      <c r="G556" s="6">
        <f>'F. Basanite FC 5 kbar'!N33</f>
        <v>97.578691000000006</v>
      </c>
      <c r="H556" s="7">
        <f t="shared" si="91"/>
        <v>2.4213089999999937</v>
      </c>
      <c r="I556" s="8">
        <f>'F. Basanite FC 5 kbar'!R33</f>
        <v>41.960076999999998</v>
      </c>
      <c r="J556" s="9">
        <f>'F. Basanite FC 5 kbar'!S33</f>
        <v>3.2844579999999999</v>
      </c>
      <c r="K556" s="9">
        <f>'F. Basanite FC 5 kbar'!T33</f>
        <v>14.991279</v>
      </c>
      <c r="L556" s="9">
        <f>'F. Basanite FC 5 kbar'!U33</f>
        <v>1.332341</v>
      </c>
      <c r="M556" s="9">
        <f>'F. Basanite FC 5 kbar'!V33</f>
        <v>9.1629889999999996</v>
      </c>
      <c r="N556" s="9">
        <f>'F. Basanite FC 5 kbar'!W33</f>
        <v>0.18448500000000001</v>
      </c>
      <c r="O556" s="9">
        <f>'F. Basanite FC 5 kbar'!X33</f>
        <v>7.351388</v>
      </c>
      <c r="P556" s="9">
        <f>'F. Basanite FC 5 kbar'!Y33</f>
        <v>12.213936</v>
      </c>
      <c r="Q556" s="9">
        <f>'F. Basanite FC 5 kbar'!Z33</f>
        <v>1.865348</v>
      </c>
      <c r="R556" s="9">
        <f>'F. Basanite FC 5 kbar'!AA33</f>
        <v>3.330978</v>
      </c>
      <c r="S556" s="9">
        <f>'F. Basanite FC 5 kbar'!AB33</f>
        <v>1.97576</v>
      </c>
      <c r="T556" s="9">
        <f>'F. Basanite FC 5 kbar'!AC33</f>
        <v>2.3469600000000002</v>
      </c>
      <c r="U556" s="10"/>
      <c r="V556" s="5">
        <f>'F. Basanite FC 5 kbar'!AH33</f>
        <v>0</v>
      </c>
      <c r="W556" s="5">
        <f>'F. Basanite FC 5 kbar'!AI33</f>
        <v>0</v>
      </c>
      <c r="X556" s="5">
        <f>'F. Basanite FC 5 kbar'!AJ33</f>
        <v>0</v>
      </c>
      <c r="Y556" s="5">
        <f>'F. Basanite FC 5 kbar'!AK33</f>
        <v>0</v>
      </c>
      <c r="Z556" s="5"/>
      <c r="AA556" s="5"/>
      <c r="AB556" s="5">
        <f>'F. Basanite FC 5 kbar'!AL33</f>
        <v>0.150371</v>
      </c>
      <c r="AC556" s="5">
        <f>'F. Basanite FC 5 kbar'!AM33</f>
        <v>5.3619999999999996E-3</v>
      </c>
      <c r="AD556" s="10"/>
      <c r="AE556" s="5">
        <f>'F. Basanite FC 5 kbar'!AO33</f>
        <v>0</v>
      </c>
      <c r="AF556" s="5">
        <f>'F. Basanite FC 5 kbar'!AP33</f>
        <v>0</v>
      </c>
      <c r="AG556" s="5">
        <f>'F. Basanite FC 5 kbar'!AQ33</f>
        <v>0</v>
      </c>
      <c r="AH556" s="5">
        <f>'F. Basanite FC 5 kbar'!AR33</f>
        <v>0</v>
      </c>
      <c r="AI556" s="5"/>
      <c r="AJ556" s="5"/>
      <c r="AK556" s="5">
        <f>'F. Basanite FC 5 kbar'!AS33</f>
        <v>2.2655759999999998</v>
      </c>
      <c r="AL556" s="5">
        <f>'F. Basanite FC 5 kbar'!AT33</f>
        <v>0</v>
      </c>
      <c r="AM556" s="10"/>
      <c r="AN556" s="5">
        <f t="shared" si="97"/>
        <v>0</v>
      </c>
      <c r="AO556" s="5">
        <f t="shared" si="98"/>
        <v>0</v>
      </c>
      <c r="AP556" s="5">
        <f t="shared" si="99"/>
        <v>0</v>
      </c>
      <c r="AQ556" s="5">
        <f t="shared" si="100"/>
        <v>0</v>
      </c>
      <c r="AR556" s="5"/>
      <c r="AS556" s="5"/>
      <c r="AT556" s="5">
        <f t="shared" si="101"/>
        <v>2.4159469999999996</v>
      </c>
      <c r="AU556" s="5">
        <f t="shared" si="102"/>
        <v>5.3619999999999996E-3</v>
      </c>
      <c r="AV556" s="10">
        <f t="shared" si="103"/>
        <v>97.578691000000006</v>
      </c>
      <c r="AW556" s="48">
        <f t="shared" si="104"/>
        <v>100</v>
      </c>
    </row>
    <row r="557" spans="1:49" x14ac:dyDescent="0.3">
      <c r="A557" s="37" t="s">
        <v>236</v>
      </c>
      <c r="B557" s="2">
        <f>'F. Basanite FC 5 kbar'!A34</f>
        <v>28</v>
      </c>
      <c r="C557" s="2">
        <f>'F. Basanite FC 5 kbar'!C34</f>
        <v>1154</v>
      </c>
      <c r="D557" s="2">
        <f>'F. Basanite FC 5 kbar'!D34</f>
        <v>5000</v>
      </c>
      <c r="E557" s="5">
        <f>'B. LLD classification'!EA601</f>
        <v>2.8121879699345222</v>
      </c>
      <c r="F557" s="5">
        <f>'F. Basanite FC 5 kbar'!L34</f>
        <v>1.239096</v>
      </c>
      <c r="G557" s="6">
        <f>'F. Basanite FC 5 kbar'!N34</f>
        <v>97.363377999999997</v>
      </c>
      <c r="H557" s="7">
        <f t="shared" si="91"/>
        <v>2.6366220000000027</v>
      </c>
      <c r="I557" s="8">
        <f>'F. Basanite FC 5 kbar'!R34</f>
        <v>42.052869999999999</v>
      </c>
      <c r="J557" s="9">
        <f>'F. Basanite FC 5 kbar'!S34</f>
        <v>3.2624070000000001</v>
      </c>
      <c r="K557" s="9">
        <f>'F. Basanite FC 5 kbar'!T34</f>
        <v>15.002572000000001</v>
      </c>
      <c r="L557" s="9">
        <f>'F. Basanite FC 5 kbar'!U34</f>
        <v>1.2962720000000001</v>
      </c>
      <c r="M557" s="9">
        <f>'F. Basanite FC 5 kbar'!V34</f>
        <v>9.1361220000000003</v>
      </c>
      <c r="N557" s="9">
        <f>'F. Basanite FC 5 kbar'!W34</f>
        <v>0.184893</v>
      </c>
      <c r="O557" s="9">
        <f>'F. Basanite FC 5 kbar'!X34</f>
        <v>7.3460219999999996</v>
      </c>
      <c r="P557" s="9">
        <f>'F. Basanite FC 5 kbar'!Y34</f>
        <v>12.206225999999999</v>
      </c>
      <c r="Q557" s="9">
        <f>'F. Basanite FC 5 kbar'!Z34</f>
        <v>1.8694729999999999</v>
      </c>
      <c r="R557" s="9">
        <f>'F. Basanite FC 5 kbar'!AA34</f>
        <v>3.3383449999999999</v>
      </c>
      <c r="S557" s="9">
        <f>'F. Basanite FC 5 kbar'!AB34</f>
        <v>1.9537640000000001</v>
      </c>
      <c r="T557" s="9">
        <f>'F. Basanite FC 5 kbar'!AC34</f>
        <v>2.351035</v>
      </c>
      <c r="U557" s="10"/>
      <c r="V557" s="5">
        <f>'F. Basanite FC 5 kbar'!AH34</f>
        <v>0</v>
      </c>
      <c r="W557" s="5">
        <f>'F. Basanite FC 5 kbar'!AI34</f>
        <v>0</v>
      </c>
      <c r="X557" s="5">
        <f>'F. Basanite FC 5 kbar'!AJ34</f>
        <v>0</v>
      </c>
      <c r="Y557" s="5">
        <f>'F. Basanite FC 5 kbar'!AK34</f>
        <v>0</v>
      </c>
      <c r="Z557" s="5"/>
      <c r="AA557" s="5"/>
      <c r="AB557" s="5">
        <f>'F. Basanite FC 5 kbar'!AL34</f>
        <v>0.15667800000000001</v>
      </c>
      <c r="AC557" s="5">
        <f>'F. Basanite FC 5 kbar'!AM34</f>
        <v>6.5584000000000003E-2</v>
      </c>
      <c r="AD557" s="10"/>
      <c r="AE557" s="5">
        <f>'F. Basanite FC 5 kbar'!AO34</f>
        <v>0</v>
      </c>
      <c r="AF557" s="5">
        <f>'F. Basanite FC 5 kbar'!AP34</f>
        <v>0</v>
      </c>
      <c r="AG557" s="5">
        <f>'F. Basanite FC 5 kbar'!AQ34</f>
        <v>0</v>
      </c>
      <c r="AH557" s="5">
        <f>'F. Basanite FC 5 kbar'!AR34</f>
        <v>0</v>
      </c>
      <c r="AI557" s="5"/>
      <c r="AJ557" s="5"/>
      <c r="AK557" s="5">
        <f>'F. Basanite FC 5 kbar'!AS34</f>
        <v>2.414021</v>
      </c>
      <c r="AL557" s="5">
        <f>'F. Basanite FC 5 kbar'!AT34</f>
        <v>3.39E-4</v>
      </c>
      <c r="AM557" s="10"/>
      <c r="AN557" s="5">
        <f t="shared" si="97"/>
        <v>0</v>
      </c>
      <c r="AO557" s="5">
        <f t="shared" si="98"/>
        <v>0</v>
      </c>
      <c r="AP557" s="5">
        <f t="shared" si="99"/>
        <v>0</v>
      </c>
      <c r="AQ557" s="5">
        <f t="shared" si="100"/>
        <v>0</v>
      </c>
      <c r="AR557" s="5"/>
      <c r="AS557" s="5"/>
      <c r="AT557" s="5">
        <f t="shared" si="101"/>
        <v>2.5706989999999998</v>
      </c>
      <c r="AU557" s="5">
        <f t="shared" si="102"/>
        <v>6.5923000000000009E-2</v>
      </c>
      <c r="AV557" s="10">
        <f t="shared" si="103"/>
        <v>97.363377999999997</v>
      </c>
      <c r="AW557" s="48">
        <f t="shared" si="104"/>
        <v>100</v>
      </c>
    </row>
    <row r="558" spans="1:49" x14ac:dyDescent="0.3">
      <c r="A558" s="37" t="s">
        <v>236</v>
      </c>
      <c r="B558" s="2">
        <f>'F. Basanite FC 5 kbar'!A35</f>
        <v>29</v>
      </c>
      <c r="C558" s="2">
        <f>'F. Basanite FC 5 kbar'!C35</f>
        <v>1152</v>
      </c>
      <c r="D558" s="2">
        <f>'F. Basanite FC 5 kbar'!D35</f>
        <v>5000</v>
      </c>
      <c r="E558" s="5">
        <f>'B. LLD classification'!EA602</f>
        <v>2.8107447582538687</v>
      </c>
      <c r="F558" s="5">
        <f>'F. Basanite FC 5 kbar'!L35</f>
        <v>1.259484</v>
      </c>
      <c r="G558" s="6">
        <f>'F. Basanite FC 5 kbar'!N35</f>
        <v>96.844280999999995</v>
      </c>
      <c r="H558" s="7">
        <f t="shared" si="91"/>
        <v>3.1557190000000048</v>
      </c>
      <c r="I558" s="8">
        <f>'F. Basanite FC 5 kbar'!R35</f>
        <v>42.168000999999997</v>
      </c>
      <c r="J558" s="9">
        <f>'F. Basanite FC 5 kbar'!S35</f>
        <v>3.2178960000000001</v>
      </c>
      <c r="K558" s="9">
        <f>'F. Basanite FC 5 kbar'!T35</f>
        <v>15.014044999999999</v>
      </c>
      <c r="L558" s="9">
        <f>'F. Basanite FC 5 kbar'!U35</f>
        <v>1.260229</v>
      </c>
      <c r="M558" s="9">
        <f>'F. Basanite FC 5 kbar'!V35</f>
        <v>9.1329600000000006</v>
      </c>
      <c r="N558" s="9">
        <f>'F. Basanite FC 5 kbar'!W35</f>
        <v>0.18588399999999999</v>
      </c>
      <c r="O558" s="9">
        <f>'F. Basanite FC 5 kbar'!X35</f>
        <v>7.3357799999999997</v>
      </c>
      <c r="P558" s="9">
        <f>'F. Basanite FC 5 kbar'!Y35</f>
        <v>12.155507999999999</v>
      </c>
      <c r="Q558" s="9">
        <f>'F. Basanite FC 5 kbar'!Z35</f>
        <v>1.8788819999999999</v>
      </c>
      <c r="R558" s="9">
        <f>'F. Basanite FC 5 kbar'!AA35</f>
        <v>3.3562379999999998</v>
      </c>
      <c r="S558" s="9">
        <f>'F. Basanite FC 5 kbar'!AB35</f>
        <v>1.9322919999999999</v>
      </c>
      <c r="T558" s="9">
        <f>'F. Basanite FC 5 kbar'!AC35</f>
        <v>2.362285</v>
      </c>
      <c r="U558" s="10"/>
      <c r="V558" s="5">
        <f>'F. Basanite FC 5 kbar'!AH35</f>
        <v>0.31451800000000002</v>
      </c>
      <c r="W558" s="5">
        <f>'F. Basanite FC 5 kbar'!AI35</f>
        <v>0</v>
      </c>
      <c r="X558" s="5">
        <f>'F. Basanite FC 5 kbar'!AJ35</f>
        <v>0</v>
      </c>
      <c r="Y558" s="5">
        <f>'F. Basanite FC 5 kbar'!AK35</f>
        <v>0</v>
      </c>
      <c r="Z558" s="5"/>
      <c r="AA558" s="5"/>
      <c r="AB558" s="5">
        <f>'F. Basanite FC 5 kbar'!AL35</f>
        <v>0.133517</v>
      </c>
      <c r="AC558" s="5">
        <f>'F. Basanite FC 5 kbar'!AM35</f>
        <v>7.8009999999999996E-2</v>
      </c>
      <c r="AD558" s="10"/>
      <c r="AE558" s="5">
        <f>'F. Basanite FC 5 kbar'!AO35</f>
        <v>0</v>
      </c>
      <c r="AF558" s="5">
        <f>'F. Basanite FC 5 kbar'!AP35</f>
        <v>0</v>
      </c>
      <c r="AG558" s="5">
        <f>'F. Basanite FC 5 kbar'!AQ35</f>
        <v>0</v>
      </c>
      <c r="AH558" s="5">
        <f>'F. Basanite FC 5 kbar'!AR35</f>
        <v>0</v>
      </c>
      <c r="AI558" s="5"/>
      <c r="AJ558" s="5"/>
      <c r="AK558" s="5">
        <f>'F. Basanite FC 5 kbar'!AS35</f>
        <v>2.5687739999999999</v>
      </c>
      <c r="AL558" s="5">
        <f>'F. Basanite FC 5 kbar'!AT35</f>
        <v>6.0899000000000002E-2</v>
      </c>
      <c r="AM558" s="10"/>
      <c r="AN558" s="5">
        <f t="shared" si="97"/>
        <v>0.31451800000000002</v>
      </c>
      <c r="AO558" s="5">
        <f t="shared" si="98"/>
        <v>0</v>
      </c>
      <c r="AP558" s="5">
        <f t="shared" si="99"/>
        <v>0</v>
      </c>
      <c r="AQ558" s="5">
        <f t="shared" si="100"/>
        <v>0</v>
      </c>
      <c r="AR558" s="5"/>
      <c r="AS558" s="5"/>
      <c r="AT558" s="5">
        <f t="shared" si="101"/>
        <v>2.7022909999999998</v>
      </c>
      <c r="AU558" s="5">
        <f t="shared" si="102"/>
        <v>0.138909</v>
      </c>
      <c r="AV558" s="10">
        <f t="shared" si="103"/>
        <v>96.844280999999995</v>
      </c>
      <c r="AW558" s="48">
        <f t="shared" si="104"/>
        <v>99.999998999999988</v>
      </c>
    </row>
    <row r="559" spans="1:49" x14ac:dyDescent="0.3">
      <c r="A559" s="37" t="s">
        <v>236</v>
      </c>
      <c r="B559" s="2">
        <f>'F. Basanite FC 5 kbar'!A36</f>
        <v>30</v>
      </c>
      <c r="C559" s="2">
        <f>'F. Basanite FC 5 kbar'!C36</f>
        <v>1150</v>
      </c>
      <c r="D559" s="2">
        <f>'F. Basanite FC 5 kbar'!D36</f>
        <v>5000</v>
      </c>
      <c r="E559" s="5">
        <f>'B. LLD classification'!EA603</f>
        <v>2.8078486249561192</v>
      </c>
      <c r="F559" s="5">
        <f>'F. Basanite FC 5 kbar'!L36</f>
        <v>1.285695</v>
      </c>
      <c r="G559" s="6">
        <f>'F. Basanite FC 5 kbar'!N36</f>
        <v>95.689209000000005</v>
      </c>
      <c r="H559" s="7">
        <f t="shared" si="91"/>
        <v>4.3107909999999947</v>
      </c>
      <c r="I559" s="8">
        <f>'F. Basanite FC 5 kbar'!R36</f>
        <v>42.330703</v>
      </c>
      <c r="J559" s="9">
        <f>'F. Basanite FC 5 kbar'!S36</f>
        <v>3.1268159999999998</v>
      </c>
      <c r="K559" s="9">
        <f>'F. Basanite FC 5 kbar'!T36</f>
        <v>15.027801</v>
      </c>
      <c r="L559" s="9">
        <f>'F. Basanite FC 5 kbar'!U36</f>
        <v>1.2230129999999999</v>
      </c>
      <c r="M559" s="9">
        <f>'F. Basanite FC 5 kbar'!V36</f>
        <v>9.1792909999999992</v>
      </c>
      <c r="N559" s="9">
        <f>'F. Basanite FC 5 kbar'!W36</f>
        <v>0.18812799999999999</v>
      </c>
      <c r="O559" s="9">
        <f>'F. Basanite FC 5 kbar'!X36</f>
        <v>7.3142250000000004</v>
      </c>
      <c r="P559" s="9">
        <f>'F. Basanite FC 5 kbar'!Y36</f>
        <v>12.013332</v>
      </c>
      <c r="Q559" s="9">
        <f>'F. Basanite FC 5 kbar'!Z36</f>
        <v>1.899627</v>
      </c>
      <c r="R559" s="9">
        <f>'F. Basanite FC 5 kbar'!AA36</f>
        <v>3.3967520000000002</v>
      </c>
      <c r="S559" s="9">
        <f>'F. Basanite FC 5 kbar'!AB36</f>
        <v>1.911384</v>
      </c>
      <c r="T559" s="9">
        <f>'F. Basanite FC 5 kbar'!AC36</f>
        <v>2.3889290000000001</v>
      </c>
      <c r="U559" s="10"/>
      <c r="V559" s="5">
        <f>'F. Basanite FC 5 kbar'!AH36</f>
        <v>0.97094400000000003</v>
      </c>
      <c r="W559" s="5">
        <f>'F. Basanite FC 5 kbar'!AI36</f>
        <v>0</v>
      </c>
      <c r="X559" s="5">
        <f>'F. Basanite FC 5 kbar'!AJ36</f>
        <v>0</v>
      </c>
      <c r="Y559" s="5">
        <f>'F. Basanite FC 5 kbar'!AK36</f>
        <v>0</v>
      </c>
      <c r="Z559" s="5"/>
      <c r="AA559" s="5"/>
      <c r="AB559" s="5">
        <f>'F. Basanite FC 5 kbar'!AL36</f>
        <v>8.8482000000000005E-2</v>
      </c>
      <c r="AC559" s="5">
        <f>'F. Basanite FC 5 kbar'!AM36</f>
        <v>0.104881</v>
      </c>
      <c r="AD559" s="10"/>
      <c r="AE559" s="5">
        <f>'F. Basanite FC 5 kbar'!AO36</f>
        <v>0.31223200000000001</v>
      </c>
      <c r="AF559" s="5">
        <f>'F. Basanite FC 5 kbar'!AP36</f>
        <v>0</v>
      </c>
      <c r="AG559" s="5">
        <f>'F. Basanite FC 5 kbar'!AQ36</f>
        <v>0</v>
      </c>
      <c r="AH559" s="5">
        <f>'F. Basanite FC 5 kbar'!AR36</f>
        <v>0</v>
      </c>
      <c r="AI559" s="5"/>
      <c r="AJ559" s="5"/>
      <c r="AK559" s="5">
        <f>'F. Basanite FC 5 kbar'!AS36</f>
        <v>2.7003659999999998</v>
      </c>
      <c r="AL559" s="5">
        <f>'F. Basanite FC 5 kbar'!AT36</f>
        <v>0.13388600000000001</v>
      </c>
      <c r="AM559" s="10"/>
      <c r="AN559" s="5">
        <f t="shared" si="97"/>
        <v>1.2831760000000001</v>
      </c>
      <c r="AO559" s="5">
        <f t="shared" si="98"/>
        <v>0</v>
      </c>
      <c r="AP559" s="5">
        <f t="shared" si="99"/>
        <v>0</v>
      </c>
      <c r="AQ559" s="5">
        <f t="shared" si="100"/>
        <v>0</v>
      </c>
      <c r="AR559" s="5"/>
      <c r="AS559" s="5"/>
      <c r="AT559" s="5">
        <f t="shared" si="101"/>
        <v>2.7888479999999998</v>
      </c>
      <c r="AU559" s="5">
        <f t="shared" si="102"/>
        <v>0.23876700000000001</v>
      </c>
      <c r="AV559" s="10">
        <f t="shared" si="103"/>
        <v>95.689209000000005</v>
      </c>
      <c r="AW559" s="48">
        <f t="shared" si="104"/>
        <v>100</v>
      </c>
    </row>
    <row r="560" spans="1:49" x14ac:dyDescent="0.3">
      <c r="A560" s="37" t="s">
        <v>236</v>
      </c>
      <c r="B560" s="2">
        <f>'F. Basanite FC 5 kbar'!A37</f>
        <v>31</v>
      </c>
      <c r="C560" s="2">
        <f>'F. Basanite FC 5 kbar'!C37</f>
        <v>1148</v>
      </c>
      <c r="D560" s="2">
        <f>'F. Basanite FC 5 kbar'!D37</f>
        <v>5000</v>
      </c>
      <c r="E560" s="5">
        <f>'B. LLD classification'!EA604</f>
        <v>2.8049881119996298</v>
      </c>
      <c r="F560" s="5">
        <f>'F. Basanite FC 5 kbar'!L37</f>
        <v>1.3022419999999999</v>
      </c>
      <c r="G560" s="6">
        <f>'F. Basanite FC 5 kbar'!N37</f>
        <v>94.566017000000002</v>
      </c>
      <c r="H560" s="7">
        <f t="shared" si="91"/>
        <v>5.4339829999999978</v>
      </c>
      <c r="I560" s="8">
        <f>'F. Basanite FC 5 kbar'!R37</f>
        <v>42.489463999999998</v>
      </c>
      <c r="J560" s="9">
        <f>'F. Basanite FC 5 kbar'!S37</f>
        <v>3.0378660000000002</v>
      </c>
      <c r="K560" s="9">
        <f>'F. Basanite FC 5 kbar'!T37</f>
        <v>15.04325</v>
      </c>
      <c r="L560" s="9">
        <f>'F. Basanite FC 5 kbar'!U37</f>
        <v>1.1866460000000001</v>
      </c>
      <c r="M560" s="9">
        <f>'F. Basanite FC 5 kbar'!V37</f>
        <v>9.2251709999999996</v>
      </c>
      <c r="N560" s="9">
        <f>'F. Basanite FC 5 kbar'!W37</f>
        <v>0.190362</v>
      </c>
      <c r="O560" s="9">
        <f>'F. Basanite FC 5 kbar'!X37</f>
        <v>7.2919929999999997</v>
      </c>
      <c r="P560" s="9">
        <f>'F. Basanite FC 5 kbar'!Y37</f>
        <v>11.871790000000001</v>
      </c>
      <c r="Q560" s="9">
        <f>'F. Basanite FC 5 kbar'!Z37</f>
        <v>1.920253</v>
      </c>
      <c r="R560" s="9">
        <f>'F. Basanite FC 5 kbar'!AA37</f>
        <v>3.4370959999999999</v>
      </c>
      <c r="S560" s="9">
        <f>'F. Basanite FC 5 kbar'!AB37</f>
        <v>1.890641</v>
      </c>
      <c r="T560" s="9">
        <f>'F. Basanite FC 5 kbar'!AC37</f>
        <v>2.4154650000000002</v>
      </c>
      <c r="U560" s="10"/>
      <c r="V560" s="5">
        <f>'F. Basanite FC 5 kbar'!AH37</f>
        <v>0.94552700000000001</v>
      </c>
      <c r="W560" s="5">
        <f>'F. Basanite FC 5 kbar'!AI37</f>
        <v>0</v>
      </c>
      <c r="X560" s="5">
        <f>'F. Basanite FC 5 kbar'!AJ37</f>
        <v>0</v>
      </c>
      <c r="Y560" s="5">
        <f>'F. Basanite FC 5 kbar'!AK37</f>
        <v>0</v>
      </c>
      <c r="Z560" s="5"/>
      <c r="AA560" s="5"/>
      <c r="AB560" s="5">
        <f>'F. Basanite FC 5 kbar'!AL37</f>
        <v>8.4950999999999999E-2</v>
      </c>
      <c r="AC560" s="5">
        <f>'F. Basanite FC 5 kbar'!AM37</f>
        <v>0.101949</v>
      </c>
      <c r="AD560" s="10"/>
      <c r="AE560" s="5">
        <f>'F. Basanite FC 5 kbar'!AO37</f>
        <v>1.280891</v>
      </c>
      <c r="AF560" s="5">
        <f>'F. Basanite FC 5 kbar'!AP37</f>
        <v>0</v>
      </c>
      <c r="AG560" s="5">
        <f>'F. Basanite FC 5 kbar'!AQ37</f>
        <v>0</v>
      </c>
      <c r="AH560" s="5">
        <f>'F. Basanite FC 5 kbar'!AR37</f>
        <v>0</v>
      </c>
      <c r="AI560" s="5"/>
      <c r="AJ560" s="5"/>
      <c r="AK560" s="5">
        <f>'F. Basanite FC 5 kbar'!AS37</f>
        <v>2.7869220000000001</v>
      </c>
      <c r="AL560" s="5">
        <f>'F. Basanite FC 5 kbar'!AT37</f>
        <v>0.23374400000000001</v>
      </c>
      <c r="AM560" s="10"/>
      <c r="AN560" s="5">
        <f t="shared" si="97"/>
        <v>2.2264179999999998</v>
      </c>
      <c r="AO560" s="5">
        <f t="shared" si="98"/>
        <v>0</v>
      </c>
      <c r="AP560" s="5">
        <f t="shared" si="99"/>
        <v>0</v>
      </c>
      <c r="AQ560" s="5">
        <f t="shared" si="100"/>
        <v>0</v>
      </c>
      <c r="AR560" s="5"/>
      <c r="AS560" s="5"/>
      <c r="AT560" s="5">
        <f t="shared" si="101"/>
        <v>2.8718729999999999</v>
      </c>
      <c r="AU560" s="5">
        <f t="shared" si="102"/>
        <v>0.33569300000000002</v>
      </c>
      <c r="AV560" s="10">
        <f t="shared" si="103"/>
        <v>94.566017000000002</v>
      </c>
      <c r="AW560" s="48">
        <f t="shared" si="104"/>
        <v>100.000001</v>
      </c>
    </row>
    <row r="561" spans="1:49" x14ac:dyDescent="0.3">
      <c r="A561" s="37" t="s">
        <v>236</v>
      </c>
      <c r="B561" s="2">
        <f>'F. Basanite FC 5 kbar'!A38</f>
        <v>32</v>
      </c>
      <c r="C561" s="2">
        <f>'F. Basanite FC 5 kbar'!C38</f>
        <v>1146</v>
      </c>
      <c r="D561" s="2">
        <f>'F. Basanite FC 5 kbar'!D38</f>
        <v>5000</v>
      </c>
      <c r="E561" s="5">
        <f>'B. LLD classification'!EA605</f>
        <v>2.8021593176630102</v>
      </c>
      <c r="F561" s="5">
        <f>'F. Basanite FC 5 kbar'!L38</f>
        <v>1.3185849999999999</v>
      </c>
      <c r="G561" s="6">
        <f>'F. Basanite FC 5 kbar'!N38</f>
        <v>93.472240999999997</v>
      </c>
      <c r="H561" s="7">
        <f t="shared" si="91"/>
        <v>6.5277590000000032</v>
      </c>
      <c r="I561" s="8">
        <f>'F. Basanite FC 5 kbar'!R38</f>
        <v>42.644250999999997</v>
      </c>
      <c r="J561" s="9">
        <f>'F. Basanite FC 5 kbar'!S38</f>
        <v>2.9511229999999999</v>
      </c>
      <c r="K561" s="9">
        <f>'F. Basanite FC 5 kbar'!T38</f>
        <v>15.060561999999999</v>
      </c>
      <c r="L561" s="9">
        <f>'F. Basanite FC 5 kbar'!U38</f>
        <v>1.1510370000000001</v>
      </c>
      <c r="M561" s="9">
        <f>'F. Basanite FC 5 kbar'!V38</f>
        <v>9.2705909999999996</v>
      </c>
      <c r="N561" s="9">
        <f>'F. Basanite FC 5 kbar'!W38</f>
        <v>0.19259000000000001</v>
      </c>
      <c r="O561" s="9">
        <f>'F. Basanite FC 5 kbar'!X38</f>
        <v>7.2689579999999996</v>
      </c>
      <c r="P561" s="9">
        <f>'F. Basanite FC 5 kbar'!Y38</f>
        <v>11.730805</v>
      </c>
      <c r="Q561" s="9">
        <f>'F. Basanite FC 5 kbar'!Z38</f>
        <v>1.9407829999999999</v>
      </c>
      <c r="R561" s="9">
        <f>'F. Basanite FC 5 kbar'!AA38</f>
        <v>3.4773160000000001</v>
      </c>
      <c r="S561" s="9">
        <f>'F. Basanite FC 5 kbar'!AB38</f>
        <v>1.870061</v>
      </c>
      <c r="T561" s="9">
        <f>'F. Basanite FC 5 kbar'!AC38</f>
        <v>2.4419240000000002</v>
      </c>
      <c r="U561" s="10"/>
      <c r="V561" s="5">
        <f>'F. Basanite FC 5 kbar'!AH38</f>
        <v>0.92197200000000001</v>
      </c>
      <c r="W561" s="5">
        <f>'F. Basanite FC 5 kbar'!AI38</f>
        <v>0</v>
      </c>
      <c r="X561" s="5">
        <f>'F. Basanite FC 5 kbar'!AJ38</f>
        <v>0</v>
      </c>
      <c r="Y561" s="5">
        <f>'F. Basanite FC 5 kbar'!AK38</f>
        <v>0</v>
      </c>
      <c r="Z561" s="5"/>
      <c r="AA561" s="5"/>
      <c r="AB561" s="5">
        <f>'F. Basanite FC 5 kbar'!AL38</f>
        <v>8.1844E-2</v>
      </c>
      <c r="AC561" s="5">
        <f>'F. Basanite FC 5 kbar'!AM38</f>
        <v>9.9195000000000005E-2</v>
      </c>
      <c r="AD561" s="10"/>
      <c r="AE561" s="5">
        <f>'F. Basanite FC 5 kbar'!AO38</f>
        <v>2.2241339999999998</v>
      </c>
      <c r="AF561" s="5">
        <f>'F. Basanite FC 5 kbar'!AP38</f>
        <v>0</v>
      </c>
      <c r="AG561" s="5">
        <f>'F. Basanite FC 5 kbar'!AQ38</f>
        <v>0</v>
      </c>
      <c r="AH561" s="5">
        <f>'F. Basanite FC 5 kbar'!AR38</f>
        <v>0</v>
      </c>
      <c r="AI561" s="5"/>
      <c r="AJ561" s="5"/>
      <c r="AK561" s="5">
        <f>'F. Basanite FC 5 kbar'!AS38</f>
        <v>2.869945</v>
      </c>
      <c r="AL561" s="5">
        <f>'F. Basanite FC 5 kbar'!AT38</f>
        <v>0.33067000000000002</v>
      </c>
      <c r="AM561" s="10"/>
      <c r="AN561" s="5">
        <f t="shared" ref="AN561:AN592" si="105">V561+AE561</f>
        <v>3.1461059999999996</v>
      </c>
      <c r="AO561" s="5">
        <f t="shared" ref="AO561:AO592" si="106">W561+AF561</f>
        <v>0</v>
      </c>
      <c r="AP561" s="5">
        <f t="shared" ref="AP561:AP592" si="107">X561+AG561</f>
        <v>0</v>
      </c>
      <c r="AQ561" s="5">
        <f t="shared" ref="AQ561:AQ592" si="108">Y561+AH561</f>
        <v>0</v>
      </c>
      <c r="AR561" s="5"/>
      <c r="AS561" s="5"/>
      <c r="AT561" s="5">
        <f t="shared" ref="AT561:AT592" si="109">AB561+AK561</f>
        <v>2.9517889999999998</v>
      </c>
      <c r="AU561" s="5">
        <f t="shared" ref="AU561:AU592" si="110">AC561+AL561</f>
        <v>0.42986500000000005</v>
      </c>
      <c r="AV561" s="10">
        <f t="shared" ref="AV561:AV592" si="111">G561</f>
        <v>93.472240999999997</v>
      </c>
      <c r="AW561" s="48">
        <f t="shared" si="104"/>
        <v>100.000001</v>
      </c>
    </row>
    <row r="562" spans="1:49" x14ac:dyDescent="0.3">
      <c r="A562" s="37" t="s">
        <v>236</v>
      </c>
      <c r="B562" s="2">
        <f>'F. Basanite FC 5 kbar'!A39</f>
        <v>33</v>
      </c>
      <c r="C562" s="2">
        <f>'F. Basanite FC 5 kbar'!C39</f>
        <v>1144</v>
      </c>
      <c r="D562" s="2">
        <f>'F. Basanite FC 5 kbar'!D39</f>
        <v>5000</v>
      </c>
      <c r="E562" s="5">
        <f>'B. LLD classification'!EA606</f>
        <v>2.7993559593934334</v>
      </c>
      <c r="F562" s="5">
        <f>'F. Basanite FC 5 kbar'!L39</f>
        <v>1.334738</v>
      </c>
      <c r="G562" s="6">
        <f>'F. Basanite FC 5 kbar'!N39</f>
        <v>92.404996999999995</v>
      </c>
      <c r="H562" s="7">
        <f t="shared" si="91"/>
        <v>7.5950030000000055</v>
      </c>
      <c r="I562" s="8">
        <f>'F. Basanite FC 5 kbar'!R39</f>
        <v>42.795051999999998</v>
      </c>
      <c r="J562" s="9">
        <f>'F. Basanite FC 5 kbar'!S39</f>
        <v>2.8666700000000001</v>
      </c>
      <c r="K562" s="9">
        <f>'F. Basanite FC 5 kbar'!T39</f>
        <v>15.079981999999999</v>
      </c>
      <c r="L562" s="9">
        <f>'F. Basanite FC 5 kbar'!U39</f>
        <v>1.1160540000000001</v>
      </c>
      <c r="M562" s="9">
        <f>'F. Basanite FC 5 kbar'!V39</f>
        <v>9.3155199999999994</v>
      </c>
      <c r="N562" s="9">
        <f>'F. Basanite FC 5 kbar'!W39</f>
        <v>0.19481399999999999</v>
      </c>
      <c r="O562" s="9">
        <f>'F. Basanite FC 5 kbar'!X39</f>
        <v>7.2449399999999997</v>
      </c>
      <c r="P562" s="9">
        <f>'F. Basanite FC 5 kbar'!Y39</f>
        <v>11.590261</v>
      </c>
      <c r="Q562" s="9">
        <f>'F. Basanite FC 5 kbar'!Z39</f>
        <v>1.9612499999999999</v>
      </c>
      <c r="R562" s="9">
        <f>'F. Basanite FC 5 kbar'!AA39</f>
        <v>3.5174780000000001</v>
      </c>
      <c r="S562" s="9">
        <f>'F. Basanite FC 5 kbar'!AB39</f>
        <v>1.849631</v>
      </c>
      <c r="T562" s="9">
        <f>'F. Basanite FC 5 kbar'!AC39</f>
        <v>2.4683489999999999</v>
      </c>
      <c r="U562" s="10"/>
      <c r="V562" s="5">
        <f>'F. Basanite FC 5 kbar'!AH39</f>
        <v>0.90053799999999995</v>
      </c>
      <c r="W562" s="5">
        <f>'F. Basanite FC 5 kbar'!AI39</f>
        <v>0</v>
      </c>
      <c r="X562" s="5">
        <f>'F. Basanite FC 5 kbar'!AJ39</f>
        <v>0</v>
      </c>
      <c r="Y562" s="5">
        <f>'F. Basanite FC 5 kbar'!AK39</f>
        <v>0</v>
      </c>
      <c r="Z562" s="5"/>
      <c r="AA562" s="5"/>
      <c r="AB562" s="5">
        <f>'F. Basanite FC 5 kbar'!AL39</f>
        <v>7.9292000000000001E-2</v>
      </c>
      <c r="AC562" s="5">
        <f>'F. Basanite FC 5 kbar'!AM39</f>
        <v>9.6646999999999997E-2</v>
      </c>
      <c r="AD562" s="10"/>
      <c r="AE562" s="5">
        <f>'F. Basanite FC 5 kbar'!AO39</f>
        <v>3.143824</v>
      </c>
      <c r="AF562" s="5">
        <f>'F. Basanite FC 5 kbar'!AP39</f>
        <v>0</v>
      </c>
      <c r="AG562" s="5">
        <f>'F. Basanite FC 5 kbar'!AQ39</f>
        <v>0</v>
      </c>
      <c r="AH562" s="5">
        <f>'F. Basanite FC 5 kbar'!AR39</f>
        <v>0</v>
      </c>
      <c r="AI562" s="5"/>
      <c r="AJ562" s="5"/>
      <c r="AK562" s="5">
        <f>'F. Basanite FC 5 kbar'!AS39</f>
        <v>2.949859</v>
      </c>
      <c r="AL562" s="5">
        <f>'F. Basanite FC 5 kbar'!AT39</f>
        <v>0.424842</v>
      </c>
      <c r="AM562" s="10"/>
      <c r="AN562" s="5">
        <f t="shared" si="105"/>
        <v>4.0443619999999996</v>
      </c>
      <c r="AO562" s="5">
        <f t="shared" si="106"/>
        <v>0</v>
      </c>
      <c r="AP562" s="5">
        <f t="shared" si="107"/>
        <v>0</v>
      </c>
      <c r="AQ562" s="5">
        <f t="shared" si="108"/>
        <v>0</v>
      </c>
      <c r="AR562" s="5"/>
      <c r="AS562" s="5"/>
      <c r="AT562" s="5">
        <f t="shared" si="109"/>
        <v>3.0291510000000001</v>
      </c>
      <c r="AU562" s="5">
        <f t="shared" si="110"/>
        <v>0.52148899999999998</v>
      </c>
      <c r="AV562" s="10">
        <f t="shared" si="111"/>
        <v>92.404996999999995</v>
      </c>
      <c r="AW562" s="48">
        <f t="shared" si="104"/>
        <v>99.999998999999988</v>
      </c>
    </row>
    <row r="563" spans="1:49" x14ac:dyDescent="0.3">
      <c r="A563" s="37" t="s">
        <v>236</v>
      </c>
      <c r="B563" s="2">
        <f>'F. Basanite FC 5 kbar'!A40</f>
        <v>34</v>
      </c>
      <c r="C563" s="2">
        <f>'F. Basanite FC 5 kbar'!C40</f>
        <v>1142</v>
      </c>
      <c r="D563" s="2">
        <f>'F. Basanite FC 5 kbar'!D40</f>
        <v>5000</v>
      </c>
      <c r="E563" s="5">
        <f>'B. LLD classification'!EA607</f>
        <v>2.7965678559488825</v>
      </c>
      <c r="F563" s="5">
        <f>'F. Basanite FC 5 kbar'!L40</f>
        <v>1.3507260000000001</v>
      </c>
      <c r="G563" s="6">
        <f>'F. Basanite FC 5 kbar'!N40</f>
        <v>91.360705999999993</v>
      </c>
      <c r="H563" s="7">
        <f t="shared" si="91"/>
        <v>8.6392940000000067</v>
      </c>
      <c r="I563" s="8">
        <f>'F. Basanite FC 5 kbar'!R40</f>
        <v>42.941870000000002</v>
      </c>
      <c r="J563" s="9">
        <f>'F. Basanite FC 5 kbar'!S40</f>
        <v>2.784618</v>
      </c>
      <c r="K563" s="9">
        <f>'F. Basanite FC 5 kbar'!T40</f>
        <v>15.101891</v>
      </c>
      <c r="L563" s="9">
        <f>'F. Basanite FC 5 kbar'!U40</f>
        <v>1.081502</v>
      </c>
      <c r="M563" s="9">
        <f>'F. Basanite FC 5 kbar'!V40</f>
        <v>9.3598940000000006</v>
      </c>
      <c r="N563" s="9">
        <f>'F. Basanite FC 5 kbar'!W40</f>
        <v>0.19704099999999999</v>
      </c>
      <c r="O563" s="9">
        <f>'F. Basanite FC 5 kbar'!X40</f>
        <v>7.2196749999999996</v>
      </c>
      <c r="P563" s="9">
        <f>'F. Basanite FC 5 kbar'!Y40</f>
        <v>11.449982</v>
      </c>
      <c r="Q563" s="9">
        <f>'F. Basanite FC 5 kbar'!Z40</f>
        <v>1.9817039999999999</v>
      </c>
      <c r="R563" s="9">
        <f>'F. Basanite FC 5 kbar'!AA40</f>
        <v>3.5576840000000001</v>
      </c>
      <c r="S563" s="9">
        <f>'F. Basanite FC 5 kbar'!AB40</f>
        <v>1.829329</v>
      </c>
      <c r="T563" s="9">
        <f>'F. Basanite FC 5 kbar'!AC40</f>
        <v>2.4948100000000002</v>
      </c>
      <c r="U563" s="10"/>
      <c r="V563" s="5">
        <f>'F. Basanite FC 5 kbar'!AH40</f>
        <v>0.88166199999999995</v>
      </c>
      <c r="W563" s="5">
        <f>'F. Basanite FC 5 kbar'!AI40</f>
        <v>0</v>
      </c>
      <c r="X563" s="5">
        <f>'F. Basanite FC 5 kbar'!AJ40</f>
        <v>0</v>
      </c>
      <c r="Y563" s="5">
        <f>'F. Basanite FC 5 kbar'!AK40</f>
        <v>0</v>
      </c>
      <c r="Z563" s="5"/>
      <c r="AA563" s="5"/>
      <c r="AB563" s="5">
        <f>'F. Basanite FC 5 kbar'!AL40</f>
        <v>7.7510999999999997E-2</v>
      </c>
      <c r="AC563" s="5">
        <f>'F. Basanite FC 5 kbar'!AM40</f>
        <v>9.4352000000000005E-2</v>
      </c>
      <c r="AD563" s="10"/>
      <c r="AE563" s="5">
        <f>'F. Basanite FC 5 kbar'!AO40</f>
        <v>4.0420809999999996</v>
      </c>
      <c r="AF563" s="5">
        <f>'F. Basanite FC 5 kbar'!AP40</f>
        <v>0</v>
      </c>
      <c r="AG563" s="5">
        <f>'F. Basanite FC 5 kbar'!AQ40</f>
        <v>0</v>
      </c>
      <c r="AH563" s="5">
        <f>'F. Basanite FC 5 kbar'!AR40</f>
        <v>0</v>
      </c>
      <c r="AI563" s="5"/>
      <c r="AJ563" s="5"/>
      <c r="AK563" s="5">
        <f>'F. Basanite FC 5 kbar'!AS40</f>
        <v>3.0272209999999999</v>
      </c>
      <c r="AL563" s="5">
        <f>'F. Basanite FC 5 kbar'!AT40</f>
        <v>0.51646599999999998</v>
      </c>
      <c r="AM563" s="10"/>
      <c r="AN563" s="5">
        <f t="shared" si="105"/>
        <v>4.923743</v>
      </c>
      <c r="AO563" s="5">
        <f t="shared" si="106"/>
        <v>0</v>
      </c>
      <c r="AP563" s="5">
        <f t="shared" si="107"/>
        <v>0</v>
      </c>
      <c r="AQ563" s="5">
        <f t="shared" si="108"/>
        <v>0</v>
      </c>
      <c r="AR563" s="5"/>
      <c r="AS563" s="5"/>
      <c r="AT563" s="5">
        <f t="shared" si="109"/>
        <v>3.1047319999999998</v>
      </c>
      <c r="AU563" s="5">
        <f t="shared" si="110"/>
        <v>0.61081799999999997</v>
      </c>
      <c r="AV563" s="10">
        <f t="shared" si="111"/>
        <v>91.360705999999993</v>
      </c>
      <c r="AW563" s="48">
        <f t="shared" si="104"/>
        <v>99.999998999999988</v>
      </c>
    </row>
    <row r="564" spans="1:49" x14ac:dyDescent="0.3">
      <c r="A564" s="37" t="s">
        <v>236</v>
      </c>
      <c r="B564" s="2">
        <f>'F. Basanite FC 5 kbar'!A41</f>
        <v>35</v>
      </c>
      <c r="C564" s="2">
        <f>'F. Basanite FC 5 kbar'!C41</f>
        <v>1140</v>
      </c>
      <c r="D564" s="2">
        <f>'F. Basanite FC 5 kbar'!D41</f>
        <v>5000</v>
      </c>
      <c r="E564" s="5">
        <f>'B. LLD classification'!EA608</f>
        <v>2.7937781324645754</v>
      </c>
      <c r="F564" s="5">
        <f>'F. Basanite FC 5 kbar'!L41</f>
        <v>1.3665929999999999</v>
      </c>
      <c r="G564" s="6">
        <f>'F. Basanite FC 5 kbar'!N41</f>
        <v>90.334429</v>
      </c>
      <c r="H564" s="7">
        <f t="shared" si="91"/>
        <v>9.6655709999999999</v>
      </c>
      <c r="I564" s="8">
        <f>'F. Basanite FC 5 kbar'!R41</f>
        <v>43.084721000000002</v>
      </c>
      <c r="J564" s="9">
        <f>'F. Basanite FC 5 kbar'!S41</f>
        <v>2.7051419999999999</v>
      </c>
      <c r="K564" s="9">
        <f>'F. Basanite FC 5 kbar'!T41</f>
        <v>15.126927</v>
      </c>
      <c r="L564" s="9">
        <f>'F. Basanite FC 5 kbar'!U41</f>
        <v>1.047072</v>
      </c>
      <c r="M564" s="9">
        <f>'F. Basanite FC 5 kbar'!V41</f>
        <v>9.4035869999999999</v>
      </c>
      <c r="N564" s="9">
        <f>'F. Basanite FC 5 kbar'!W41</f>
        <v>0.19928000000000001</v>
      </c>
      <c r="O564" s="9">
        <f>'F. Basanite FC 5 kbar'!X41</f>
        <v>7.1927279999999998</v>
      </c>
      <c r="P564" s="9">
        <f>'F. Basanite FC 5 kbar'!Y41</f>
        <v>11.309682</v>
      </c>
      <c r="Q564" s="9">
        <f>'F. Basanite FC 5 kbar'!Z41</f>
        <v>2.0022289999999998</v>
      </c>
      <c r="R564" s="9">
        <f>'F. Basanite FC 5 kbar'!AA41</f>
        <v>3.5981019999999999</v>
      </c>
      <c r="S564" s="9">
        <f>'F. Basanite FC 5 kbar'!AB41</f>
        <v>1.8091109999999999</v>
      </c>
      <c r="T564" s="9">
        <f>'F. Basanite FC 5 kbar'!AC41</f>
        <v>2.5214180000000002</v>
      </c>
      <c r="U564" s="10"/>
      <c r="V564" s="5">
        <f>'F. Basanite FC 5 kbar'!AH41</f>
        <v>0.86618600000000001</v>
      </c>
      <c r="W564" s="5">
        <f>'F. Basanite FC 5 kbar'!AI41</f>
        <v>0</v>
      </c>
      <c r="X564" s="5">
        <f>'F. Basanite FC 5 kbar'!AJ41</f>
        <v>0</v>
      </c>
      <c r="Y564" s="5">
        <f>'F. Basanite FC 5 kbar'!AK41</f>
        <v>0</v>
      </c>
      <c r="Z564" s="5"/>
      <c r="AA564" s="5"/>
      <c r="AB564" s="5">
        <f>'F. Basanite FC 5 kbar'!AL41</f>
        <v>7.6920000000000002E-2</v>
      </c>
      <c r="AC564" s="5">
        <f>'F. Basanite FC 5 kbar'!AM41</f>
        <v>9.2404E-2</v>
      </c>
      <c r="AD564" s="10"/>
      <c r="AE564" s="5">
        <f>'F. Basanite FC 5 kbar'!AO41</f>
        <v>4.9214640000000003</v>
      </c>
      <c r="AF564" s="5">
        <f>'F. Basanite FC 5 kbar'!AP41</f>
        <v>0</v>
      </c>
      <c r="AG564" s="5">
        <f>'F. Basanite FC 5 kbar'!AQ41</f>
        <v>0</v>
      </c>
      <c r="AH564" s="5">
        <f>'F. Basanite FC 5 kbar'!AR41</f>
        <v>0</v>
      </c>
      <c r="AI564" s="5"/>
      <c r="AJ564" s="5"/>
      <c r="AK564" s="5">
        <f>'F. Basanite FC 5 kbar'!AS41</f>
        <v>3.1028020000000001</v>
      </c>
      <c r="AL564" s="5">
        <f>'F. Basanite FC 5 kbar'!AT41</f>
        <v>0.60579499999999997</v>
      </c>
      <c r="AM564" s="10"/>
      <c r="AN564" s="5">
        <f t="shared" si="105"/>
        <v>5.7876500000000002</v>
      </c>
      <c r="AO564" s="5">
        <f t="shared" si="106"/>
        <v>0</v>
      </c>
      <c r="AP564" s="5">
        <f t="shared" si="107"/>
        <v>0</v>
      </c>
      <c r="AQ564" s="5">
        <f t="shared" si="108"/>
        <v>0</v>
      </c>
      <c r="AR564" s="5"/>
      <c r="AS564" s="5"/>
      <c r="AT564" s="5">
        <f t="shared" si="109"/>
        <v>3.1797219999999999</v>
      </c>
      <c r="AU564" s="5">
        <f t="shared" si="110"/>
        <v>0.69819900000000001</v>
      </c>
      <c r="AV564" s="10">
        <f t="shared" si="111"/>
        <v>90.334429</v>
      </c>
      <c r="AW564" s="48">
        <f t="shared" si="104"/>
        <v>100</v>
      </c>
    </row>
    <row r="565" spans="1:49" x14ac:dyDescent="0.3">
      <c r="A565" s="37" t="s">
        <v>236</v>
      </c>
      <c r="B565" s="2">
        <f>'F. Basanite FC 5 kbar'!A42</f>
        <v>36</v>
      </c>
      <c r="C565" s="2">
        <f>'F. Basanite FC 5 kbar'!C42</f>
        <v>1138</v>
      </c>
      <c r="D565" s="2">
        <f>'F. Basanite FC 5 kbar'!D42</f>
        <v>5000</v>
      </c>
      <c r="E565" s="5">
        <f>'B. LLD classification'!EA609</f>
        <v>2.7909531638247937</v>
      </c>
      <c r="F565" s="5">
        <f>'F. Basanite FC 5 kbar'!L42</f>
        <v>1.3824380000000001</v>
      </c>
      <c r="G565" s="6">
        <f>'F. Basanite FC 5 kbar'!N42</f>
        <v>89.317780999999997</v>
      </c>
      <c r="H565" s="7">
        <f t="shared" ref="H565:H628" si="112">100-G565</f>
        <v>10.682219000000003</v>
      </c>
      <c r="I565" s="8">
        <f>'F. Basanite FC 5 kbar'!R42</f>
        <v>43.223605999999997</v>
      </c>
      <c r="J565" s="9">
        <f>'F. Basanite FC 5 kbar'!S42</f>
        <v>2.628625</v>
      </c>
      <c r="K565" s="9">
        <f>'F. Basanite FC 5 kbar'!T42</f>
        <v>15.156396000000001</v>
      </c>
      <c r="L565" s="9">
        <f>'F. Basanite FC 5 kbar'!U42</f>
        <v>1.0121500000000001</v>
      </c>
      <c r="M565" s="9">
        <f>'F. Basanite FC 5 kbar'!V42</f>
        <v>9.4462869999999999</v>
      </c>
      <c r="N565" s="9">
        <f>'F. Basanite FC 5 kbar'!W42</f>
        <v>0.201548</v>
      </c>
      <c r="O565" s="9">
        <f>'F. Basanite FC 5 kbar'!X42</f>
        <v>7.1632350000000002</v>
      </c>
      <c r="P565" s="9">
        <f>'F. Basanite FC 5 kbar'!Y42</f>
        <v>11.168839999999999</v>
      </c>
      <c r="Q565" s="9">
        <f>'F. Basanite FC 5 kbar'!Z42</f>
        <v>2.0229870000000001</v>
      </c>
      <c r="R565" s="9">
        <f>'F. Basanite FC 5 kbar'!AA42</f>
        <v>3.6390570000000002</v>
      </c>
      <c r="S565" s="9">
        <f>'F. Basanite FC 5 kbar'!AB42</f>
        <v>1.788878</v>
      </c>
      <c r="T565" s="9">
        <f>'F. Basanite FC 5 kbar'!AC42</f>
        <v>2.5483910000000001</v>
      </c>
      <c r="U565" s="10"/>
      <c r="V565" s="5">
        <f>'F. Basanite FC 5 kbar'!AH42</f>
        <v>0.85619500000000004</v>
      </c>
      <c r="W565" s="5">
        <f>'F. Basanite FC 5 kbar'!AI42</f>
        <v>0</v>
      </c>
      <c r="X565" s="5">
        <f>'F. Basanite FC 5 kbar'!AJ42</f>
        <v>0</v>
      </c>
      <c r="Y565" s="5">
        <f>'F. Basanite FC 5 kbar'!AK42</f>
        <v>0</v>
      </c>
      <c r="Z565" s="5"/>
      <c r="AA565" s="5"/>
      <c r="AB565" s="5">
        <f>'F. Basanite FC 5 kbar'!AL42</f>
        <v>7.8634999999999997E-2</v>
      </c>
      <c r="AC565" s="5">
        <f>'F. Basanite FC 5 kbar'!AM42</f>
        <v>9.1050000000000006E-2</v>
      </c>
      <c r="AD565" s="10"/>
      <c r="AE565" s="5">
        <f>'F. Basanite FC 5 kbar'!AO42</f>
        <v>5.7853729999999999</v>
      </c>
      <c r="AF565" s="5">
        <f>'F. Basanite FC 5 kbar'!AP42</f>
        <v>0</v>
      </c>
      <c r="AG565" s="5">
        <f>'F. Basanite FC 5 kbar'!AQ42</f>
        <v>0</v>
      </c>
      <c r="AH565" s="5">
        <f>'F. Basanite FC 5 kbar'!AR42</f>
        <v>0</v>
      </c>
      <c r="AI565" s="5"/>
      <c r="AJ565" s="5"/>
      <c r="AK565" s="5">
        <f>'F. Basanite FC 5 kbar'!AS42</f>
        <v>3.1777899999999999</v>
      </c>
      <c r="AL565" s="5">
        <f>'F. Basanite FC 5 kbar'!AT42</f>
        <v>0.69317600000000001</v>
      </c>
      <c r="AM565" s="10"/>
      <c r="AN565" s="5">
        <f t="shared" si="105"/>
        <v>6.6415679999999995</v>
      </c>
      <c r="AO565" s="5">
        <f t="shared" si="106"/>
        <v>0</v>
      </c>
      <c r="AP565" s="5">
        <f t="shared" si="107"/>
        <v>0</v>
      </c>
      <c r="AQ565" s="5">
        <f t="shared" si="108"/>
        <v>0</v>
      </c>
      <c r="AR565" s="5"/>
      <c r="AS565" s="5"/>
      <c r="AT565" s="5">
        <f t="shared" si="109"/>
        <v>3.2564249999999997</v>
      </c>
      <c r="AU565" s="5">
        <f t="shared" si="110"/>
        <v>0.78422599999999998</v>
      </c>
      <c r="AV565" s="10">
        <f t="shared" si="111"/>
        <v>89.317780999999997</v>
      </c>
      <c r="AW565" s="48">
        <f t="shared" si="104"/>
        <v>100</v>
      </c>
    </row>
    <row r="566" spans="1:49" x14ac:dyDescent="0.3">
      <c r="A566" s="37" t="s">
        <v>236</v>
      </c>
      <c r="B566" s="2">
        <f>'F. Basanite FC 5 kbar'!A43</f>
        <v>37</v>
      </c>
      <c r="C566" s="2">
        <f>'F. Basanite FC 5 kbar'!C43</f>
        <v>1136</v>
      </c>
      <c r="D566" s="2">
        <f>'F. Basanite FC 5 kbar'!D43</f>
        <v>5000</v>
      </c>
      <c r="E566" s="5">
        <f>'B. LLD classification'!EA610</f>
        <v>2.7874529453054948</v>
      </c>
      <c r="F566" s="5">
        <f>'F. Basanite FC 5 kbar'!L43</f>
        <v>1.4010819999999999</v>
      </c>
      <c r="G566" s="6">
        <f>'F. Basanite FC 5 kbar'!N43</f>
        <v>88.178869000000006</v>
      </c>
      <c r="H566" s="7">
        <f t="shared" si="112"/>
        <v>11.821130999999994</v>
      </c>
      <c r="I566" s="8">
        <f>'F. Basanite FC 5 kbar'!R43</f>
        <v>43.357202999999998</v>
      </c>
      <c r="J566" s="9">
        <f>'F. Basanite FC 5 kbar'!S43</f>
        <v>2.565064</v>
      </c>
      <c r="K566" s="9">
        <f>'F. Basanite FC 5 kbar'!T43</f>
        <v>15.216946</v>
      </c>
      <c r="L566" s="9">
        <f>'F. Basanite FC 5 kbar'!U43</f>
        <v>0.96468299999999996</v>
      </c>
      <c r="M566" s="9">
        <f>'F. Basanite FC 5 kbar'!V43</f>
        <v>9.4777319999999996</v>
      </c>
      <c r="N566" s="9">
        <f>'F. Basanite FC 5 kbar'!W43</f>
        <v>0.204151</v>
      </c>
      <c r="O566" s="9">
        <f>'F. Basanite FC 5 kbar'!X43</f>
        <v>7.1133369999999996</v>
      </c>
      <c r="P566" s="9">
        <f>'F. Basanite FC 5 kbar'!Y43</f>
        <v>11.022501</v>
      </c>
      <c r="Q566" s="9">
        <f>'F. Basanite FC 5 kbar'!Z43</f>
        <v>2.0467780000000002</v>
      </c>
      <c r="R566" s="9">
        <f>'F. Basanite FC 5 kbar'!AA43</f>
        <v>3.6860590000000002</v>
      </c>
      <c r="S566" s="9">
        <f>'F. Basanite FC 5 kbar'!AB43</f>
        <v>1.766178</v>
      </c>
      <c r="T566" s="9">
        <f>'F. Basanite FC 5 kbar'!AC43</f>
        <v>2.5793680000000001</v>
      </c>
      <c r="U566" s="10"/>
      <c r="V566" s="5">
        <f>'F. Basanite FC 5 kbar'!AH43</f>
        <v>0.91595000000000004</v>
      </c>
      <c r="W566" s="5">
        <f>'F. Basanite FC 5 kbar'!AI43</f>
        <v>0</v>
      </c>
      <c r="X566" s="5">
        <f>'F. Basanite FC 5 kbar'!AJ43</f>
        <v>0</v>
      </c>
      <c r="Y566" s="5">
        <f>'F. Basanite FC 5 kbar'!AK43</f>
        <v>0</v>
      </c>
      <c r="Z566" s="5"/>
      <c r="AA566" s="5"/>
      <c r="AB566" s="5">
        <f>'F. Basanite FC 5 kbar'!AL43</f>
        <v>0.13187699999999999</v>
      </c>
      <c r="AC566" s="5">
        <f>'F. Basanite FC 5 kbar'!AM43</f>
        <v>0.100315</v>
      </c>
      <c r="AD566" s="10"/>
      <c r="AE566" s="5">
        <f>'F. Basanite FC 5 kbar'!AO43</f>
        <v>6.6392939999999996</v>
      </c>
      <c r="AF566" s="5">
        <f>'F. Basanite FC 5 kbar'!AP43</f>
        <v>0</v>
      </c>
      <c r="AG566" s="5">
        <f>'F. Basanite FC 5 kbar'!AQ43</f>
        <v>0</v>
      </c>
      <c r="AH566" s="5">
        <f>'F. Basanite FC 5 kbar'!AR43</f>
        <v>0</v>
      </c>
      <c r="AI566" s="5"/>
      <c r="AJ566" s="5"/>
      <c r="AK566" s="5">
        <f>'F. Basanite FC 5 kbar'!AS43</f>
        <v>3.2544930000000001</v>
      </c>
      <c r="AL566" s="5">
        <f>'F. Basanite FC 5 kbar'!AT43</f>
        <v>0.77920299999999998</v>
      </c>
      <c r="AM566" s="10"/>
      <c r="AN566" s="5">
        <f t="shared" si="105"/>
        <v>7.5552440000000001</v>
      </c>
      <c r="AO566" s="5">
        <f t="shared" si="106"/>
        <v>0</v>
      </c>
      <c r="AP566" s="5">
        <f t="shared" si="107"/>
        <v>0</v>
      </c>
      <c r="AQ566" s="5">
        <f t="shared" si="108"/>
        <v>0</v>
      </c>
      <c r="AR566" s="5"/>
      <c r="AS566" s="5"/>
      <c r="AT566" s="5">
        <f t="shared" si="109"/>
        <v>3.3863699999999999</v>
      </c>
      <c r="AU566" s="5">
        <f t="shared" si="110"/>
        <v>0.87951800000000002</v>
      </c>
      <c r="AV566" s="10">
        <f t="shared" si="111"/>
        <v>88.178869000000006</v>
      </c>
      <c r="AW566" s="48">
        <f t="shared" si="104"/>
        <v>100.000001</v>
      </c>
    </row>
    <row r="567" spans="1:49" x14ac:dyDescent="0.3">
      <c r="A567" s="37" t="s">
        <v>236</v>
      </c>
      <c r="B567" s="2">
        <f>'F. Basanite FC 5 kbar'!A44</f>
        <v>38</v>
      </c>
      <c r="C567" s="2">
        <f>'F. Basanite FC 5 kbar'!C44</f>
        <v>1134</v>
      </c>
      <c r="D567" s="2">
        <f>'F. Basanite FC 5 kbar'!D44</f>
        <v>5000</v>
      </c>
      <c r="E567" s="5">
        <f>'B. LLD classification'!EA611</f>
        <v>2.7834068197047035</v>
      </c>
      <c r="F567" s="5">
        <f>'F. Basanite FC 5 kbar'!L44</f>
        <v>1.419732</v>
      </c>
      <c r="G567" s="6">
        <f>'F. Basanite FC 5 kbar'!N44</f>
        <v>86.959489000000005</v>
      </c>
      <c r="H567" s="7">
        <f t="shared" si="112"/>
        <v>13.040510999999995</v>
      </c>
      <c r="I567" s="8">
        <f>'F. Basanite FC 5 kbar'!R44</f>
        <v>43.485866000000001</v>
      </c>
      <c r="J567" s="9">
        <f>'F. Basanite FC 5 kbar'!S44</f>
        <v>2.5115159999999999</v>
      </c>
      <c r="K567" s="9">
        <f>'F. Basanite FC 5 kbar'!T44</f>
        <v>15.301992</v>
      </c>
      <c r="L567" s="9">
        <f>'F. Basanite FC 5 kbar'!U44</f>
        <v>0.90874299999999997</v>
      </c>
      <c r="M567" s="9">
        <f>'F. Basanite FC 5 kbar'!V44</f>
        <v>9.4992640000000002</v>
      </c>
      <c r="N567" s="9">
        <f>'F. Basanite FC 5 kbar'!W44</f>
        <v>0.207014</v>
      </c>
      <c r="O567" s="9">
        <f>'F. Basanite FC 5 kbar'!X44</f>
        <v>7.0470300000000003</v>
      </c>
      <c r="P567" s="9">
        <f>'F. Basanite FC 5 kbar'!Y44</f>
        <v>10.872747</v>
      </c>
      <c r="Q567" s="9">
        <f>'F. Basanite FC 5 kbar'!Z44</f>
        <v>2.0729320000000002</v>
      </c>
      <c r="R567" s="9">
        <f>'F. Basanite FC 5 kbar'!AA44</f>
        <v>3.737746</v>
      </c>
      <c r="S567" s="9">
        <f>'F. Basanite FC 5 kbar'!AB44</f>
        <v>1.7416970000000001</v>
      </c>
      <c r="T567" s="9">
        <f>'F. Basanite FC 5 kbar'!AC44</f>
        <v>2.6134539999999999</v>
      </c>
      <c r="U567" s="10"/>
      <c r="V567" s="5">
        <f>'F. Basanite FC 5 kbar'!AH44</f>
        <v>0.95367900000000005</v>
      </c>
      <c r="W567" s="5">
        <f>'F. Basanite FC 5 kbar'!AI44</f>
        <v>0</v>
      </c>
      <c r="X567" s="5">
        <f>'F. Basanite FC 5 kbar'!AJ44</f>
        <v>0</v>
      </c>
      <c r="Y567" s="5">
        <f>'F. Basanite FC 5 kbar'!AK44</f>
        <v>0</v>
      </c>
      <c r="Z567" s="5"/>
      <c r="AA567" s="5"/>
      <c r="AB567" s="5">
        <f>'F. Basanite FC 5 kbar'!AL44</f>
        <v>0.17111399999999999</v>
      </c>
      <c r="AC567" s="5">
        <f>'F. Basanite FC 5 kbar'!AM44</f>
        <v>0.106057</v>
      </c>
      <c r="AD567" s="10"/>
      <c r="AE567" s="5">
        <f>'F. Basanite FC 5 kbar'!AO44</f>
        <v>7.5507299999999997</v>
      </c>
      <c r="AF567" s="5">
        <f>'F. Basanite FC 5 kbar'!AP44</f>
        <v>0</v>
      </c>
      <c r="AG567" s="5">
        <f>'F. Basanite FC 5 kbar'!AQ44</f>
        <v>0</v>
      </c>
      <c r="AH567" s="5">
        <f>'F. Basanite FC 5 kbar'!AR44</f>
        <v>0</v>
      </c>
      <c r="AI567" s="5"/>
      <c r="AJ567" s="5"/>
      <c r="AK567" s="5">
        <f>'F. Basanite FC 5 kbar'!AS44</f>
        <v>3.3844370000000001</v>
      </c>
      <c r="AL567" s="5">
        <f>'F. Basanite FC 5 kbar'!AT44</f>
        <v>0.87449399999999999</v>
      </c>
      <c r="AM567" s="10"/>
      <c r="AN567" s="5">
        <f t="shared" si="105"/>
        <v>8.504408999999999</v>
      </c>
      <c r="AO567" s="5">
        <f t="shared" si="106"/>
        <v>0</v>
      </c>
      <c r="AP567" s="5">
        <f t="shared" si="107"/>
        <v>0</v>
      </c>
      <c r="AQ567" s="5">
        <f t="shared" si="108"/>
        <v>0</v>
      </c>
      <c r="AR567" s="5"/>
      <c r="AS567" s="5"/>
      <c r="AT567" s="5">
        <f t="shared" si="109"/>
        <v>3.5555510000000004</v>
      </c>
      <c r="AU567" s="5">
        <f t="shared" si="110"/>
        <v>0.98055099999999995</v>
      </c>
      <c r="AV567" s="10">
        <f t="shared" si="111"/>
        <v>86.959489000000005</v>
      </c>
      <c r="AW567" s="48">
        <f t="shared" si="104"/>
        <v>100</v>
      </c>
    </row>
    <row r="568" spans="1:49" x14ac:dyDescent="0.3">
      <c r="A568" s="37" t="s">
        <v>236</v>
      </c>
      <c r="B568" s="2">
        <f>'F. Basanite FC 5 kbar'!A45</f>
        <v>39</v>
      </c>
      <c r="C568" s="2">
        <f>'F. Basanite FC 5 kbar'!C45</f>
        <v>1132</v>
      </c>
      <c r="D568" s="2">
        <f>'F. Basanite FC 5 kbar'!D45</f>
        <v>5000</v>
      </c>
      <c r="E568" s="5">
        <f>'B. LLD classification'!EA612</f>
        <v>2.7793786084651839</v>
      </c>
      <c r="F568" s="5">
        <f>'F. Basanite FC 5 kbar'!L45</f>
        <v>1.4362200000000001</v>
      </c>
      <c r="G568" s="6">
        <f>'F. Basanite FC 5 kbar'!N45</f>
        <v>85.780531999999994</v>
      </c>
      <c r="H568" s="7">
        <f t="shared" si="112"/>
        <v>14.219468000000006</v>
      </c>
      <c r="I568" s="8">
        <f>'F. Basanite FC 5 kbar'!R45</f>
        <v>43.610506999999998</v>
      </c>
      <c r="J568" s="9">
        <f>'F. Basanite FC 5 kbar'!S45</f>
        <v>2.4594179999999999</v>
      </c>
      <c r="K568" s="9">
        <f>'F. Basanite FC 5 kbar'!T45</f>
        <v>15.388007</v>
      </c>
      <c r="L568" s="9">
        <f>'F. Basanite FC 5 kbar'!U45</f>
        <v>0.85518499999999997</v>
      </c>
      <c r="M568" s="9">
        <f>'F. Basanite FC 5 kbar'!V45</f>
        <v>9.5192189999999997</v>
      </c>
      <c r="N568" s="9">
        <f>'F. Basanite FC 5 kbar'!W45</f>
        <v>0.20985899999999999</v>
      </c>
      <c r="O568" s="9">
        <f>'F. Basanite FC 5 kbar'!X45</f>
        <v>6.9799389999999999</v>
      </c>
      <c r="P568" s="9">
        <f>'F. Basanite FC 5 kbar'!Y45</f>
        <v>10.724866</v>
      </c>
      <c r="Q568" s="9">
        <f>'F. Basanite FC 5 kbar'!Z45</f>
        <v>2.0989149999999999</v>
      </c>
      <c r="R568" s="9">
        <f>'F. Basanite FC 5 kbar'!AA45</f>
        <v>3.7891170000000001</v>
      </c>
      <c r="S568" s="9">
        <f>'F. Basanite FC 5 kbar'!AB45</f>
        <v>1.717625</v>
      </c>
      <c r="T568" s="9">
        <f>'F. Basanite FC 5 kbar'!AC45</f>
        <v>2.6473409999999999</v>
      </c>
      <c r="U568" s="10"/>
      <c r="V568" s="5">
        <f>'F. Basanite FC 5 kbar'!AH45</f>
        <v>0.92054000000000002</v>
      </c>
      <c r="W568" s="5">
        <f>'F. Basanite FC 5 kbar'!AI45</f>
        <v>0</v>
      </c>
      <c r="X568" s="5">
        <f>'F. Basanite FC 5 kbar'!AJ45</f>
        <v>0</v>
      </c>
      <c r="Y568" s="5">
        <f>'F. Basanite FC 5 kbar'!AK45</f>
        <v>0</v>
      </c>
      <c r="Z568" s="5"/>
      <c r="AA568" s="5"/>
      <c r="AB568" s="5">
        <f>'F. Basanite FC 5 kbar'!AL45</f>
        <v>0.16542899999999999</v>
      </c>
      <c r="AC568" s="5">
        <f>'F. Basanite FC 5 kbar'!AM45</f>
        <v>0.102184</v>
      </c>
      <c r="AD568" s="10"/>
      <c r="AE568" s="5">
        <f>'F. Basanite FC 5 kbar'!AO45</f>
        <v>8.5021679999999993</v>
      </c>
      <c r="AF568" s="5">
        <f>'F. Basanite FC 5 kbar'!AP45</f>
        <v>0</v>
      </c>
      <c r="AG568" s="5">
        <f>'F. Basanite FC 5 kbar'!AQ45</f>
        <v>0</v>
      </c>
      <c r="AH568" s="5">
        <f>'F. Basanite FC 5 kbar'!AR45</f>
        <v>0</v>
      </c>
      <c r="AI568" s="5"/>
      <c r="AJ568" s="5"/>
      <c r="AK568" s="5">
        <f>'F. Basanite FC 5 kbar'!AS45</f>
        <v>3.5536189999999999</v>
      </c>
      <c r="AL568" s="5">
        <f>'F. Basanite FC 5 kbar'!AT45</f>
        <v>0.97552799999999995</v>
      </c>
      <c r="AM568" s="10"/>
      <c r="AN568" s="5">
        <f t="shared" si="105"/>
        <v>9.4227080000000001</v>
      </c>
      <c r="AO568" s="5">
        <f t="shared" si="106"/>
        <v>0</v>
      </c>
      <c r="AP568" s="5">
        <f t="shared" si="107"/>
        <v>0</v>
      </c>
      <c r="AQ568" s="5">
        <f t="shared" si="108"/>
        <v>0</v>
      </c>
      <c r="AR568" s="5"/>
      <c r="AS568" s="5"/>
      <c r="AT568" s="5">
        <f t="shared" si="109"/>
        <v>3.7190479999999999</v>
      </c>
      <c r="AU568" s="5">
        <f t="shared" si="110"/>
        <v>1.077712</v>
      </c>
      <c r="AV568" s="10">
        <f t="shared" si="111"/>
        <v>85.780531999999994</v>
      </c>
      <c r="AW568" s="48">
        <f t="shared" si="104"/>
        <v>100</v>
      </c>
    </row>
    <row r="569" spans="1:49" x14ac:dyDescent="0.3">
      <c r="A569" s="37" t="s">
        <v>236</v>
      </c>
      <c r="B569" s="2">
        <f>'F. Basanite FC 5 kbar'!A46</f>
        <v>40</v>
      </c>
      <c r="C569" s="2">
        <f>'F. Basanite FC 5 kbar'!C46</f>
        <v>1130</v>
      </c>
      <c r="D569" s="2">
        <f>'F. Basanite FC 5 kbar'!D46</f>
        <v>5000</v>
      </c>
      <c r="E569" s="5">
        <f>'B. LLD classification'!EA613</f>
        <v>2.7753935522424649</v>
      </c>
      <c r="F569" s="5">
        <f>'F. Basanite FC 5 kbar'!L46</f>
        <v>1.4524550000000001</v>
      </c>
      <c r="G569" s="6">
        <f>'F. Basanite FC 5 kbar'!N46</f>
        <v>84.643281999999999</v>
      </c>
      <c r="H569" s="7">
        <f t="shared" si="112"/>
        <v>15.356718000000001</v>
      </c>
      <c r="I569" s="8">
        <f>'F. Basanite FC 5 kbar'!R46</f>
        <v>43.731513</v>
      </c>
      <c r="J569" s="9">
        <f>'F. Basanite FC 5 kbar'!S46</f>
        <v>2.4080339999999998</v>
      </c>
      <c r="K569" s="9">
        <f>'F. Basanite FC 5 kbar'!T46</f>
        <v>15.473609</v>
      </c>
      <c r="L569" s="9">
        <f>'F. Basanite FC 5 kbar'!U46</f>
        <v>0.80450200000000005</v>
      </c>
      <c r="M569" s="9">
        <f>'F. Basanite FC 5 kbar'!V46</f>
        <v>9.5384860000000007</v>
      </c>
      <c r="N569" s="9">
        <f>'F. Basanite FC 5 kbar'!W46</f>
        <v>0.21267800000000001</v>
      </c>
      <c r="O569" s="9">
        <f>'F. Basanite FC 5 kbar'!X46</f>
        <v>6.9129240000000003</v>
      </c>
      <c r="P569" s="9">
        <f>'F. Basanite FC 5 kbar'!Y46</f>
        <v>10.578552999999999</v>
      </c>
      <c r="Q569" s="9">
        <f>'F. Basanite FC 5 kbar'!Z46</f>
        <v>2.1246520000000002</v>
      </c>
      <c r="R569" s="9">
        <f>'F. Basanite FC 5 kbar'!AA46</f>
        <v>3.8400270000000001</v>
      </c>
      <c r="S569" s="9">
        <f>'F. Basanite FC 5 kbar'!AB46</f>
        <v>1.694083</v>
      </c>
      <c r="T569" s="9">
        <f>'F. Basanite FC 5 kbar'!AC46</f>
        <v>2.6809379999999998</v>
      </c>
      <c r="U569" s="10"/>
      <c r="V569" s="5">
        <f>'F. Basanite FC 5 kbar'!AH46</f>
        <v>0.89109799999999995</v>
      </c>
      <c r="W569" s="5">
        <f>'F. Basanite FC 5 kbar'!AI46</f>
        <v>0</v>
      </c>
      <c r="X569" s="5">
        <f>'F. Basanite FC 5 kbar'!AJ46</f>
        <v>0</v>
      </c>
      <c r="Y569" s="5">
        <f>'F. Basanite FC 5 kbar'!AK46</f>
        <v>0</v>
      </c>
      <c r="Z569" s="5"/>
      <c r="AA569" s="5"/>
      <c r="AB569" s="5">
        <f>'F. Basanite FC 5 kbar'!AL46</f>
        <v>0.15722700000000001</v>
      </c>
      <c r="AC569" s="5">
        <f>'F. Basanite FC 5 kbar'!AM46</f>
        <v>9.8118999999999998E-2</v>
      </c>
      <c r="AD569" s="10"/>
      <c r="AE569" s="5">
        <f>'F. Basanite FC 5 kbar'!AO46</f>
        <v>9.4204690000000006</v>
      </c>
      <c r="AF569" s="5">
        <f>'F. Basanite FC 5 kbar'!AP46</f>
        <v>0</v>
      </c>
      <c r="AG569" s="5">
        <f>'F. Basanite FC 5 kbar'!AQ46</f>
        <v>0</v>
      </c>
      <c r="AH569" s="5">
        <f>'F. Basanite FC 5 kbar'!AR46</f>
        <v>0</v>
      </c>
      <c r="AI569" s="5"/>
      <c r="AJ569" s="5"/>
      <c r="AK569" s="5">
        <f>'F. Basanite FC 5 kbar'!AS46</f>
        <v>3.7171159999999999</v>
      </c>
      <c r="AL569" s="5">
        <f>'F. Basanite FC 5 kbar'!AT46</f>
        <v>1.072689</v>
      </c>
      <c r="AM569" s="10"/>
      <c r="AN569" s="5">
        <f t="shared" si="105"/>
        <v>10.311567</v>
      </c>
      <c r="AO569" s="5">
        <f t="shared" si="106"/>
        <v>0</v>
      </c>
      <c r="AP569" s="5">
        <f t="shared" si="107"/>
        <v>0</v>
      </c>
      <c r="AQ569" s="5">
        <f t="shared" si="108"/>
        <v>0</v>
      </c>
      <c r="AR569" s="5"/>
      <c r="AS569" s="5"/>
      <c r="AT569" s="5">
        <f t="shared" si="109"/>
        <v>3.8743429999999996</v>
      </c>
      <c r="AU569" s="5">
        <f t="shared" si="110"/>
        <v>1.1708080000000001</v>
      </c>
      <c r="AV569" s="10">
        <f t="shared" si="111"/>
        <v>84.643281999999999</v>
      </c>
      <c r="AW569" s="48">
        <f t="shared" si="104"/>
        <v>100</v>
      </c>
    </row>
    <row r="570" spans="1:49" x14ac:dyDescent="0.3">
      <c r="A570" s="37" t="s">
        <v>236</v>
      </c>
      <c r="B570" s="2">
        <f>'F. Basanite FC 5 kbar'!A47</f>
        <v>41</v>
      </c>
      <c r="C570" s="2">
        <f>'F. Basanite FC 5 kbar'!C47</f>
        <v>1128</v>
      </c>
      <c r="D570" s="2">
        <f>'F. Basanite FC 5 kbar'!D47</f>
        <v>5000</v>
      </c>
      <c r="E570" s="5">
        <f>'B. LLD classification'!EA614</f>
        <v>2.7714557488520608</v>
      </c>
      <c r="F570" s="5">
        <f>'F. Basanite FC 5 kbar'!L47</f>
        <v>1.4684820000000001</v>
      </c>
      <c r="G570" s="6">
        <f>'F. Basanite FC 5 kbar'!N47</f>
        <v>83.546223999999995</v>
      </c>
      <c r="H570" s="7">
        <f t="shared" si="112"/>
        <v>16.453776000000005</v>
      </c>
      <c r="I570" s="8">
        <f>'F. Basanite FC 5 kbar'!R47</f>
        <v>43.848973999999998</v>
      </c>
      <c r="J570" s="9">
        <f>'F. Basanite FC 5 kbar'!S47</f>
        <v>2.3573279999999999</v>
      </c>
      <c r="K570" s="9">
        <f>'F. Basanite FC 5 kbar'!T47</f>
        <v>15.558605999999999</v>
      </c>
      <c r="L570" s="9">
        <f>'F. Basanite FC 5 kbar'!U47</f>
        <v>0.75662499999999999</v>
      </c>
      <c r="M570" s="9">
        <f>'F. Basanite FC 5 kbar'!V47</f>
        <v>9.5571909999999995</v>
      </c>
      <c r="N570" s="9">
        <f>'F. Basanite FC 5 kbar'!W47</f>
        <v>0.215471</v>
      </c>
      <c r="O570" s="9">
        <f>'F. Basanite FC 5 kbar'!X47</f>
        <v>6.8461059999999998</v>
      </c>
      <c r="P570" s="9">
        <f>'F. Basanite FC 5 kbar'!Y47</f>
        <v>10.433809</v>
      </c>
      <c r="Q570" s="9">
        <f>'F. Basanite FC 5 kbar'!Z47</f>
        <v>2.1501320000000002</v>
      </c>
      <c r="R570" s="9">
        <f>'F. Basanite FC 5 kbar'!AA47</f>
        <v>3.8904510000000001</v>
      </c>
      <c r="S570" s="9">
        <f>'F. Basanite FC 5 kbar'!AB47</f>
        <v>1.6710780000000001</v>
      </c>
      <c r="T570" s="9">
        <f>'F. Basanite FC 5 kbar'!AC47</f>
        <v>2.7142279999999999</v>
      </c>
      <c r="U570" s="10"/>
      <c r="V570" s="5">
        <f>'F. Basanite FC 5 kbar'!AH47</f>
        <v>0.86518399999999995</v>
      </c>
      <c r="W570" s="5">
        <f>'F. Basanite FC 5 kbar'!AI47</f>
        <v>0</v>
      </c>
      <c r="X570" s="5">
        <f>'F. Basanite FC 5 kbar'!AJ47</f>
        <v>0</v>
      </c>
      <c r="Y570" s="5">
        <f>'F. Basanite FC 5 kbar'!AK47</f>
        <v>0</v>
      </c>
      <c r="Z570" s="5"/>
      <c r="AA570" s="5"/>
      <c r="AB570" s="5">
        <f>'F. Basanite FC 5 kbar'!AL47</f>
        <v>0.14912700000000001</v>
      </c>
      <c r="AC570" s="5">
        <f>'F. Basanite FC 5 kbar'!AM47</f>
        <v>9.4214999999999993E-2</v>
      </c>
      <c r="AD570" s="10"/>
      <c r="AE570" s="5">
        <f>'F. Basanite FC 5 kbar'!AO47</f>
        <v>10.307055</v>
      </c>
      <c r="AF570" s="5">
        <f>'F. Basanite FC 5 kbar'!AP47</f>
        <v>0</v>
      </c>
      <c r="AG570" s="5">
        <f>'F. Basanite FC 5 kbar'!AQ47</f>
        <v>0</v>
      </c>
      <c r="AH570" s="5">
        <f>'F. Basanite FC 5 kbar'!AR47</f>
        <v>0</v>
      </c>
      <c r="AI570" s="5"/>
      <c r="AJ570" s="5"/>
      <c r="AK570" s="5">
        <f>'F. Basanite FC 5 kbar'!AS47</f>
        <v>3.8724099999999999</v>
      </c>
      <c r="AL570" s="5">
        <f>'F. Basanite FC 5 kbar'!AT47</f>
        <v>1.1657850000000001</v>
      </c>
      <c r="AM570" s="10"/>
      <c r="AN570" s="5">
        <f t="shared" si="105"/>
        <v>11.172238999999999</v>
      </c>
      <c r="AO570" s="5">
        <f t="shared" si="106"/>
        <v>0</v>
      </c>
      <c r="AP570" s="5">
        <f t="shared" si="107"/>
        <v>0</v>
      </c>
      <c r="AQ570" s="5">
        <f t="shared" si="108"/>
        <v>0</v>
      </c>
      <c r="AR570" s="5"/>
      <c r="AS570" s="5"/>
      <c r="AT570" s="5">
        <f t="shared" si="109"/>
        <v>4.0215370000000004</v>
      </c>
      <c r="AU570" s="5">
        <f t="shared" si="110"/>
        <v>1.26</v>
      </c>
      <c r="AV570" s="10">
        <f t="shared" si="111"/>
        <v>83.546223999999995</v>
      </c>
      <c r="AW570" s="48">
        <f t="shared" si="104"/>
        <v>100</v>
      </c>
    </row>
    <row r="571" spans="1:49" x14ac:dyDescent="0.3">
      <c r="A571" s="37" t="s">
        <v>236</v>
      </c>
      <c r="B571" s="2">
        <f>'F. Basanite FC 5 kbar'!A48</f>
        <v>42</v>
      </c>
      <c r="C571" s="2">
        <f>'F. Basanite FC 5 kbar'!C48</f>
        <v>1126</v>
      </c>
      <c r="D571" s="2">
        <f>'F. Basanite FC 5 kbar'!D48</f>
        <v>5000</v>
      </c>
      <c r="E571" s="5">
        <f>'B. LLD classification'!EA615</f>
        <v>2.7675561531396169</v>
      </c>
      <c r="F571" s="5">
        <f>'F. Basanite FC 5 kbar'!L48</f>
        <v>1.484464</v>
      </c>
      <c r="G571" s="6">
        <f>'F. Basanite FC 5 kbar'!N48</f>
        <v>82.479474999999994</v>
      </c>
      <c r="H571" s="7">
        <f t="shared" si="112"/>
        <v>17.520525000000006</v>
      </c>
      <c r="I571" s="8">
        <f>'F. Basanite FC 5 kbar'!R48</f>
        <v>43.965387</v>
      </c>
      <c r="J571" s="9">
        <f>'F. Basanite FC 5 kbar'!S48</f>
        <v>2.3087819999999999</v>
      </c>
      <c r="K571" s="9">
        <f>'F. Basanite FC 5 kbar'!T48</f>
        <v>15.638657</v>
      </c>
      <c r="L571" s="9">
        <f>'F. Basanite FC 5 kbar'!U48</f>
        <v>0.71125300000000002</v>
      </c>
      <c r="M571" s="9">
        <f>'F. Basanite FC 5 kbar'!V48</f>
        <v>9.5762219999999996</v>
      </c>
      <c r="N571" s="9">
        <f>'F. Basanite FC 5 kbar'!W48</f>
        <v>0.21825800000000001</v>
      </c>
      <c r="O571" s="9">
        <f>'F. Basanite FC 5 kbar'!X48</f>
        <v>6.7779319999999998</v>
      </c>
      <c r="P571" s="9">
        <f>'F. Basanite FC 5 kbar'!Y48</f>
        <v>10.291048</v>
      </c>
      <c r="Q571" s="9">
        <f>'F. Basanite FC 5 kbar'!Z48</f>
        <v>2.1755559999999998</v>
      </c>
      <c r="R571" s="9">
        <f>'F. Basanite FC 5 kbar'!AA48</f>
        <v>3.9407679999999998</v>
      </c>
      <c r="S571" s="9">
        <f>'F. Basanite FC 5 kbar'!AB48</f>
        <v>1.648666</v>
      </c>
      <c r="T571" s="9">
        <f>'F. Basanite FC 5 kbar'!AC48</f>
        <v>2.7474699999999999</v>
      </c>
      <c r="U571" s="10"/>
      <c r="V571" s="5">
        <f>'F. Basanite FC 5 kbar'!AH48</f>
        <v>0.84035000000000004</v>
      </c>
      <c r="W571" s="5">
        <f>'F. Basanite FC 5 kbar'!AI48</f>
        <v>0</v>
      </c>
      <c r="X571" s="5">
        <f>'F. Basanite FC 5 kbar'!AJ48</f>
        <v>0</v>
      </c>
      <c r="Y571" s="5">
        <f>'F. Basanite FC 5 kbar'!AK48</f>
        <v>0</v>
      </c>
      <c r="Z571" s="5"/>
      <c r="AA571" s="5"/>
      <c r="AB571" s="5">
        <f>'F. Basanite FC 5 kbar'!AL48</f>
        <v>0.147177</v>
      </c>
      <c r="AC571" s="5">
        <f>'F. Basanite FC 5 kbar'!AM48</f>
        <v>9.0689000000000006E-2</v>
      </c>
      <c r="AD571" s="10"/>
      <c r="AE571" s="5">
        <f>'F. Basanite FC 5 kbar'!AO48</f>
        <v>11.167726999999999</v>
      </c>
      <c r="AF571" s="5">
        <f>'F. Basanite FC 5 kbar'!AP48</f>
        <v>0</v>
      </c>
      <c r="AG571" s="5">
        <f>'F. Basanite FC 5 kbar'!AQ48</f>
        <v>0</v>
      </c>
      <c r="AH571" s="5">
        <f>'F. Basanite FC 5 kbar'!AR48</f>
        <v>0</v>
      </c>
      <c r="AI571" s="5"/>
      <c r="AJ571" s="5"/>
      <c r="AK571" s="5">
        <f>'F. Basanite FC 5 kbar'!AS48</f>
        <v>4.0196050000000003</v>
      </c>
      <c r="AL571" s="5">
        <f>'F. Basanite FC 5 kbar'!AT48</f>
        <v>1.254977</v>
      </c>
      <c r="AM571" s="10"/>
      <c r="AN571" s="5">
        <f t="shared" si="105"/>
        <v>12.008077</v>
      </c>
      <c r="AO571" s="5">
        <f t="shared" si="106"/>
        <v>0</v>
      </c>
      <c r="AP571" s="5">
        <f t="shared" si="107"/>
        <v>0</v>
      </c>
      <c r="AQ571" s="5">
        <f t="shared" si="108"/>
        <v>0</v>
      </c>
      <c r="AR571" s="5"/>
      <c r="AS571" s="5"/>
      <c r="AT571" s="5">
        <f t="shared" si="109"/>
        <v>4.1667820000000004</v>
      </c>
      <c r="AU571" s="5">
        <f t="shared" si="110"/>
        <v>1.345666</v>
      </c>
      <c r="AV571" s="10">
        <f t="shared" si="111"/>
        <v>82.479474999999994</v>
      </c>
      <c r="AW571" s="48">
        <f t="shared" si="104"/>
        <v>100</v>
      </c>
    </row>
    <row r="572" spans="1:49" x14ac:dyDescent="0.3">
      <c r="A572" s="37" t="s">
        <v>236</v>
      </c>
      <c r="B572" s="2">
        <f>'F. Basanite FC 5 kbar'!A49</f>
        <v>43</v>
      </c>
      <c r="C572" s="2">
        <f>'F. Basanite FC 5 kbar'!C49</f>
        <v>1124</v>
      </c>
      <c r="D572" s="2">
        <f>'F. Basanite FC 5 kbar'!D49</f>
        <v>5000</v>
      </c>
      <c r="E572" s="5">
        <f>'B. LLD classification'!EA616</f>
        <v>2.7636371809145421</v>
      </c>
      <c r="F572" s="5">
        <f>'F. Basanite FC 5 kbar'!L49</f>
        <v>1.501687</v>
      </c>
      <c r="G572" s="6">
        <f>'F. Basanite FC 5 kbar'!N49</f>
        <v>81.393561000000005</v>
      </c>
      <c r="H572" s="7">
        <f t="shared" si="112"/>
        <v>18.606438999999995</v>
      </c>
      <c r="I572" s="8">
        <f>'F. Basanite FC 5 kbar'!R49</f>
        <v>44.096918000000002</v>
      </c>
      <c r="J572" s="9">
        <f>'F. Basanite FC 5 kbar'!S49</f>
        <v>2.2699530000000001</v>
      </c>
      <c r="K572" s="9">
        <f>'F. Basanite FC 5 kbar'!T49</f>
        <v>15.686005</v>
      </c>
      <c r="L572" s="9">
        <f>'F. Basanite FC 5 kbar'!U49</f>
        <v>0.66759800000000002</v>
      </c>
      <c r="M572" s="9">
        <f>'F. Basanite FC 5 kbar'!V49</f>
        <v>9.6016530000000007</v>
      </c>
      <c r="N572" s="9">
        <f>'F. Basanite FC 5 kbar'!W49</f>
        <v>0.22117000000000001</v>
      </c>
      <c r="O572" s="9">
        <f>'F. Basanite FC 5 kbar'!X49</f>
        <v>6.6995779999999998</v>
      </c>
      <c r="P572" s="9">
        <f>'F. Basanite FC 5 kbar'!Y49</f>
        <v>10.151960000000001</v>
      </c>
      <c r="Q572" s="9">
        <f>'F. Basanite FC 5 kbar'!Z49</f>
        <v>2.2021799999999998</v>
      </c>
      <c r="R572" s="9">
        <f>'F. Basanite FC 5 kbar'!AA49</f>
        <v>3.993344</v>
      </c>
      <c r="S572" s="9">
        <f>'F. Basanite FC 5 kbar'!AB49</f>
        <v>1.627348</v>
      </c>
      <c r="T572" s="9">
        <f>'F. Basanite FC 5 kbar'!AC49</f>
        <v>2.7822930000000001</v>
      </c>
      <c r="U572" s="10"/>
      <c r="V572" s="5">
        <f>'F. Basanite FC 5 kbar'!AH49</f>
        <v>0.83121699999999998</v>
      </c>
      <c r="W572" s="5">
        <f>'F. Basanite FC 5 kbar'!AI49</f>
        <v>0</v>
      </c>
      <c r="X572" s="5">
        <f>'F. Basanite FC 5 kbar'!AJ49</f>
        <v>0</v>
      </c>
      <c r="Y572" s="5">
        <f>'F. Basanite FC 5 kbar'!AK49</f>
        <v>0</v>
      </c>
      <c r="Z572" s="5"/>
      <c r="AA572" s="5"/>
      <c r="AB572" s="5">
        <f>'F. Basanite FC 5 kbar'!AL49</f>
        <v>0.17957500000000001</v>
      </c>
      <c r="AC572" s="5">
        <f>'F. Basanite FC 5 kbar'!AM49</f>
        <v>8.8197999999999999E-2</v>
      </c>
      <c r="AD572" s="10"/>
      <c r="AE572" s="5">
        <f>'F. Basanite FC 5 kbar'!AO49</f>
        <v>12.003568</v>
      </c>
      <c r="AF572" s="5">
        <f>'F. Basanite FC 5 kbar'!AP49</f>
        <v>0</v>
      </c>
      <c r="AG572" s="5">
        <f>'F. Basanite FC 5 kbar'!AQ49</f>
        <v>0</v>
      </c>
      <c r="AH572" s="5">
        <f>'F. Basanite FC 5 kbar'!AR49</f>
        <v>0</v>
      </c>
      <c r="AI572" s="5"/>
      <c r="AJ572" s="5"/>
      <c r="AK572" s="5">
        <f>'F. Basanite FC 5 kbar'!AS49</f>
        <v>4.1632389999999999</v>
      </c>
      <c r="AL572" s="5">
        <f>'F. Basanite FC 5 kbar'!AT49</f>
        <v>1.340643</v>
      </c>
      <c r="AM572" s="10"/>
      <c r="AN572" s="5">
        <f t="shared" si="105"/>
        <v>12.834785</v>
      </c>
      <c r="AO572" s="5">
        <f t="shared" si="106"/>
        <v>0</v>
      </c>
      <c r="AP572" s="5">
        <f t="shared" si="107"/>
        <v>0</v>
      </c>
      <c r="AQ572" s="5">
        <f t="shared" si="108"/>
        <v>0</v>
      </c>
      <c r="AR572" s="5"/>
      <c r="AS572" s="5"/>
      <c r="AT572" s="5">
        <f t="shared" si="109"/>
        <v>4.3428139999999997</v>
      </c>
      <c r="AU572" s="5">
        <f t="shared" si="110"/>
        <v>1.428841</v>
      </c>
      <c r="AV572" s="10">
        <f t="shared" si="111"/>
        <v>81.393561000000005</v>
      </c>
      <c r="AW572" s="48">
        <f t="shared" si="104"/>
        <v>100.000001</v>
      </c>
    </row>
    <row r="573" spans="1:49" x14ac:dyDescent="0.3">
      <c r="A573" s="37" t="s">
        <v>236</v>
      </c>
      <c r="B573" s="2">
        <f>'F. Basanite FC 5 kbar'!A50</f>
        <v>44</v>
      </c>
      <c r="C573" s="2">
        <f>'F. Basanite FC 5 kbar'!C50</f>
        <v>1122</v>
      </c>
      <c r="D573" s="2">
        <f>'F. Basanite FC 5 kbar'!D50</f>
        <v>5000</v>
      </c>
      <c r="E573" s="5">
        <f>'B. LLD classification'!EA617</f>
        <v>2.7597112318466457</v>
      </c>
      <c r="F573" s="5">
        <f>'F. Basanite FC 5 kbar'!L50</f>
        <v>1.5179530000000001</v>
      </c>
      <c r="G573" s="6">
        <f>'F. Basanite FC 5 kbar'!N50</f>
        <v>80.338820999999996</v>
      </c>
      <c r="H573" s="7">
        <f t="shared" si="112"/>
        <v>19.661179000000004</v>
      </c>
      <c r="I573" s="8">
        <f>'F. Basanite FC 5 kbar'!R50</f>
        <v>44.226858</v>
      </c>
      <c r="J573" s="9">
        <f>'F. Basanite FC 5 kbar'!S50</f>
        <v>2.2316590000000001</v>
      </c>
      <c r="K573" s="9">
        <f>'F. Basanite FC 5 kbar'!T50</f>
        <v>15.732716</v>
      </c>
      <c r="L573" s="9">
        <f>'F. Basanite FC 5 kbar'!U50</f>
        <v>0.62582899999999997</v>
      </c>
      <c r="M573" s="9">
        <f>'F. Basanite FC 5 kbar'!V50</f>
        <v>9.6257180000000009</v>
      </c>
      <c r="N573" s="9">
        <f>'F. Basanite FC 5 kbar'!W50</f>
        <v>0.22407299999999999</v>
      </c>
      <c r="O573" s="9">
        <f>'F. Basanite FC 5 kbar'!X50</f>
        <v>6.6207010000000004</v>
      </c>
      <c r="P573" s="9">
        <f>'F. Basanite FC 5 kbar'!Y50</f>
        <v>10.014481999999999</v>
      </c>
      <c r="Q573" s="9">
        <f>'F. Basanite FC 5 kbar'!Z50</f>
        <v>2.2287219999999999</v>
      </c>
      <c r="R573" s="9">
        <f>'F. Basanite FC 5 kbar'!AA50</f>
        <v>4.0457710000000002</v>
      </c>
      <c r="S573" s="9">
        <f>'F. Basanite FC 5 kbar'!AB50</f>
        <v>1.606438</v>
      </c>
      <c r="T573" s="9">
        <f>'F. Basanite FC 5 kbar'!AC50</f>
        <v>2.8170320000000002</v>
      </c>
      <c r="U573" s="10"/>
      <c r="V573" s="5">
        <f>'F. Basanite FC 5 kbar'!AH50</f>
        <v>0.80728299999999997</v>
      </c>
      <c r="W573" s="5">
        <f>'F. Basanite FC 5 kbar'!AI50</f>
        <v>0</v>
      </c>
      <c r="X573" s="5">
        <f>'F. Basanite FC 5 kbar'!AJ50</f>
        <v>0</v>
      </c>
      <c r="Y573" s="5">
        <f>'F. Basanite FC 5 kbar'!AK50</f>
        <v>0</v>
      </c>
      <c r="Z573" s="5"/>
      <c r="AA573" s="5"/>
      <c r="AB573" s="5">
        <f>'F. Basanite FC 5 kbar'!AL50</f>
        <v>0.17538400000000001</v>
      </c>
      <c r="AC573" s="5">
        <f>'F. Basanite FC 5 kbar'!AM50</f>
        <v>8.5150000000000003E-2</v>
      </c>
      <c r="AD573" s="10"/>
      <c r="AE573" s="5">
        <f>'F. Basanite FC 5 kbar'!AO50</f>
        <v>12.830273999999999</v>
      </c>
      <c r="AF573" s="5">
        <f>'F. Basanite FC 5 kbar'!AP50</f>
        <v>0</v>
      </c>
      <c r="AG573" s="5">
        <f>'F. Basanite FC 5 kbar'!AQ50</f>
        <v>0</v>
      </c>
      <c r="AH573" s="5">
        <f>'F. Basanite FC 5 kbar'!AR50</f>
        <v>0</v>
      </c>
      <c r="AI573" s="5"/>
      <c r="AJ573" s="5"/>
      <c r="AK573" s="5">
        <f>'F. Basanite FC 5 kbar'!AS50</f>
        <v>4.3392710000000001</v>
      </c>
      <c r="AL573" s="5">
        <f>'F. Basanite FC 5 kbar'!AT50</f>
        <v>1.4238170000000001</v>
      </c>
      <c r="AM573" s="10"/>
      <c r="AN573" s="5">
        <f t="shared" si="105"/>
        <v>13.637556999999999</v>
      </c>
      <c r="AO573" s="5">
        <f t="shared" si="106"/>
        <v>0</v>
      </c>
      <c r="AP573" s="5">
        <f t="shared" si="107"/>
        <v>0</v>
      </c>
      <c r="AQ573" s="5">
        <f t="shared" si="108"/>
        <v>0</v>
      </c>
      <c r="AR573" s="5"/>
      <c r="AS573" s="5"/>
      <c r="AT573" s="5">
        <f t="shared" si="109"/>
        <v>4.5146550000000003</v>
      </c>
      <c r="AU573" s="5">
        <f t="shared" si="110"/>
        <v>1.5089670000000002</v>
      </c>
      <c r="AV573" s="10">
        <f t="shared" si="111"/>
        <v>80.338820999999996</v>
      </c>
      <c r="AW573" s="48">
        <f t="shared" si="104"/>
        <v>100</v>
      </c>
    </row>
    <row r="574" spans="1:49" x14ac:dyDescent="0.3">
      <c r="A574" s="37" t="s">
        <v>236</v>
      </c>
      <c r="B574" s="2">
        <f>'F. Basanite FC 5 kbar'!A51</f>
        <v>45</v>
      </c>
      <c r="C574" s="2">
        <f>'F. Basanite FC 5 kbar'!C51</f>
        <v>1120</v>
      </c>
      <c r="D574" s="2">
        <f>'F. Basanite FC 5 kbar'!D51</f>
        <v>5000</v>
      </c>
      <c r="E574" s="5">
        <f>'B. LLD classification'!EA618</f>
        <v>2.7557813459972467</v>
      </c>
      <c r="F574" s="5">
        <f>'F. Basanite FC 5 kbar'!L51</f>
        <v>1.534122</v>
      </c>
      <c r="G574" s="6">
        <f>'F. Basanite FC 5 kbar'!N51</f>
        <v>79.314404999999994</v>
      </c>
      <c r="H574" s="7">
        <f t="shared" si="112"/>
        <v>20.685595000000006</v>
      </c>
      <c r="I574" s="8">
        <f>'F. Basanite FC 5 kbar'!R51</f>
        <v>44.355172000000003</v>
      </c>
      <c r="J574" s="9">
        <f>'F. Basanite FC 5 kbar'!S51</f>
        <v>2.1939139999999999</v>
      </c>
      <c r="K574" s="9">
        <f>'F. Basanite FC 5 kbar'!T51</f>
        <v>15.778759000000001</v>
      </c>
      <c r="L574" s="9">
        <f>'F. Basanite FC 5 kbar'!U51</f>
        <v>0.58591499999999996</v>
      </c>
      <c r="M574" s="9">
        <f>'F. Basanite FC 5 kbar'!V51</f>
        <v>9.6484520000000007</v>
      </c>
      <c r="N574" s="9">
        <f>'F. Basanite FC 5 kbar'!W51</f>
        <v>0.226968</v>
      </c>
      <c r="O574" s="9">
        <f>'F. Basanite FC 5 kbar'!X51</f>
        <v>6.5413750000000004</v>
      </c>
      <c r="P574" s="9">
        <f>'F. Basanite FC 5 kbar'!Y51</f>
        <v>9.878641</v>
      </c>
      <c r="Q574" s="9">
        <f>'F. Basanite FC 5 kbar'!Z51</f>
        <v>2.255172</v>
      </c>
      <c r="R574" s="9">
        <f>'F. Basanite FC 5 kbar'!AA51</f>
        <v>4.0980259999999999</v>
      </c>
      <c r="S574" s="9">
        <f>'F. Basanite FC 5 kbar'!AB51</f>
        <v>1.5859350000000001</v>
      </c>
      <c r="T574" s="9">
        <f>'F. Basanite FC 5 kbar'!AC51</f>
        <v>2.8516710000000001</v>
      </c>
      <c r="U574" s="10"/>
      <c r="V574" s="5">
        <f>'F. Basanite FC 5 kbar'!AH51</f>
        <v>0.78409399999999996</v>
      </c>
      <c r="W574" s="5">
        <f>'F. Basanite FC 5 kbar'!AI51</f>
        <v>0</v>
      </c>
      <c r="X574" s="5">
        <f>'F. Basanite FC 5 kbar'!AJ51</f>
        <v>0</v>
      </c>
      <c r="Y574" s="5">
        <f>'F. Basanite FC 5 kbar'!AK51</f>
        <v>0</v>
      </c>
      <c r="Z574" s="5"/>
      <c r="AA574" s="5"/>
      <c r="AB574" s="5">
        <f>'F. Basanite FC 5 kbar'!AL51</f>
        <v>0.171184</v>
      </c>
      <c r="AC574" s="5">
        <f>'F. Basanite FC 5 kbar'!AM51</f>
        <v>8.2213999999999995E-2</v>
      </c>
      <c r="AD574" s="10"/>
      <c r="AE574" s="5">
        <f>'F. Basanite FC 5 kbar'!AO51</f>
        <v>13.633048</v>
      </c>
      <c r="AF574" s="5">
        <f>'F. Basanite FC 5 kbar'!AP51</f>
        <v>0</v>
      </c>
      <c r="AG574" s="5">
        <f>'F. Basanite FC 5 kbar'!AQ51</f>
        <v>0</v>
      </c>
      <c r="AH574" s="5">
        <f>'F. Basanite FC 5 kbar'!AR51</f>
        <v>0</v>
      </c>
      <c r="AI574" s="5"/>
      <c r="AJ574" s="5"/>
      <c r="AK574" s="5">
        <f>'F. Basanite FC 5 kbar'!AS51</f>
        <v>4.5111109999999996</v>
      </c>
      <c r="AL574" s="5">
        <f>'F. Basanite FC 5 kbar'!AT51</f>
        <v>1.5039439999999999</v>
      </c>
      <c r="AM574" s="10"/>
      <c r="AN574" s="5">
        <f t="shared" si="105"/>
        <v>14.417142</v>
      </c>
      <c r="AO574" s="5">
        <f t="shared" si="106"/>
        <v>0</v>
      </c>
      <c r="AP574" s="5">
        <f t="shared" si="107"/>
        <v>0</v>
      </c>
      <c r="AQ574" s="5">
        <f t="shared" si="108"/>
        <v>0</v>
      </c>
      <c r="AR574" s="5"/>
      <c r="AS574" s="5"/>
      <c r="AT574" s="5">
        <f t="shared" si="109"/>
        <v>4.6822949999999999</v>
      </c>
      <c r="AU574" s="5">
        <f t="shared" si="110"/>
        <v>1.586158</v>
      </c>
      <c r="AV574" s="10">
        <f t="shared" si="111"/>
        <v>79.314404999999994</v>
      </c>
      <c r="AW574" s="48">
        <f t="shared" si="104"/>
        <v>100</v>
      </c>
    </row>
    <row r="575" spans="1:49" x14ac:dyDescent="0.3">
      <c r="A575" s="37" t="s">
        <v>236</v>
      </c>
      <c r="B575" s="2">
        <f>'F. Basanite FC 5 kbar'!A52</f>
        <v>46</v>
      </c>
      <c r="C575" s="2">
        <f>'F. Basanite FC 5 kbar'!C52</f>
        <v>1118</v>
      </c>
      <c r="D575" s="2">
        <f>'F. Basanite FC 5 kbar'!D52</f>
        <v>5000</v>
      </c>
      <c r="E575" s="5">
        <f>'B. LLD classification'!EA619</f>
        <v>2.7518501836051197</v>
      </c>
      <c r="F575" s="5">
        <f>'F. Basanite FC 5 kbar'!L52</f>
        <v>1.550192</v>
      </c>
      <c r="G575" s="6">
        <f>'F. Basanite FC 5 kbar'!N52</f>
        <v>78.319461000000004</v>
      </c>
      <c r="H575" s="7">
        <f t="shared" si="112"/>
        <v>21.680538999999996</v>
      </c>
      <c r="I575" s="8">
        <f>'F. Basanite FC 5 kbar'!R52</f>
        <v>44.481838000000003</v>
      </c>
      <c r="J575" s="9">
        <f>'F. Basanite FC 5 kbar'!S52</f>
        <v>2.1567249999999998</v>
      </c>
      <c r="K575" s="9">
        <f>'F. Basanite FC 5 kbar'!T52</f>
        <v>15.824109</v>
      </c>
      <c r="L575" s="9">
        <f>'F. Basanite FC 5 kbar'!U52</f>
        <v>0.54782399999999998</v>
      </c>
      <c r="M575" s="9">
        <f>'F. Basanite FC 5 kbar'!V52</f>
        <v>9.6698880000000003</v>
      </c>
      <c r="N575" s="9">
        <f>'F. Basanite FC 5 kbar'!W52</f>
        <v>0.229851</v>
      </c>
      <c r="O575" s="9">
        <f>'F. Basanite FC 5 kbar'!X52</f>
        <v>6.4616720000000001</v>
      </c>
      <c r="P575" s="9">
        <f>'F. Basanite FC 5 kbar'!Y52</f>
        <v>9.7444590000000009</v>
      </c>
      <c r="Q575" s="9">
        <f>'F. Basanite FC 5 kbar'!Z52</f>
        <v>2.281517</v>
      </c>
      <c r="R575" s="9">
        <f>'F. Basanite FC 5 kbar'!AA52</f>
        <v>4.1500859999999999</v>
      </c>
      <c r="S575" s="9">
        <f>'F. Basanite FC 5 kbar'!AB52</f>
        <v>1.565836</v>
      </c>
      <c r="T575" s="9">
        <f>'F. Basanite FC 5 kbar'!AC52</f>
        <v>2.8861949999999998</v>
      </c>
      <c r="U575" s="10"/>
      <c r="V575" s="5">
        <f>'F. Basanite FC 5 kbar'!AH52</f>
        <v>0.76164299999999996</v>
      </c>
      <c r="W575" s="5">
        <f>'F. Basanite FC 5 kbar'!AI52</f>
        <v>0</v>
      </c>
      <c r="X575" s="5">
        <f>'F. Basanite FC 5 kbar'!AJ52</f>
        <v>0</v>
      </c>
      <c r="Y575" s="5">
        <f>'F. Basanite FC 5 kbar'!AK52</f>
        <v>0</v>
      </c>
      <c r="Z575" s="5"/>
      <c r="AA575" s="5"/>
      <c r="AB575" s="5">
        <f>'F. Basanite FC 5 kbar'!AL52</f>
        <v>0.166989</v>
      </c>
      <c r="AC575" s="5">
        <f>'F. Basanite FC 5 kbar'!AM52</f>
        <v>7.9388E-2</v>
      </c>
      <c r="AD575" s="10"/>
      <c r="AE575" s="5">
        <f>'F. Basanite FC 5 kbar'!AO52</f>
        <v>14.412633</v>
      </c>
      <c r="AF575" s="5">
        <f>'F. Basanite FC 5 kbar'!AP52</f>
        <v>0</v>
      </c>
      <c r="AG575" s="5">
        <f>'F. Basanite FC 5 kbar'!AQ52</f>
        <v>0</v>
      </c>
      <c r="AH575" s="5">
        <f>'F. Basanite FC 5 kbar'!AR52</f>
        <v>0</v>
      </c>
      <c r="AI575" s="5"/>
      <c r="AJ575" s="5"/>
      <c r="AK575" s="5">
        <f>'F. Basanite FC 5 kbar'!AS52</f>
        <v>4.6787510000000001</v>
      </c>
      <c r="AL575" s="5">
        <f>'F. Basanite FC 5 kbar'!AT52</f>
        <v>1.581135</v>
      </c>
      <c r="AM575" s="10"/>
      <c r="AN575" s="5">
        <f t="shared" si="105"/>
        <v>15.174275999999999</v>
      </c>
      <c r="AO575" s="5">
        <f t="shared" si="106"/>
        <v>0</v>
      </c>
      <c r="AP575" s="5">
        <f t="shared" si="107"/>
        <v>0</v>
      </c>
      <c r="AQ575" s="5">
        <f t="shared" si="108"/>
        <v>0</v>
      </c>
      <c r="AR575" s="5"/>
      <c r="AS575" s="5"/>
      <c r="AT575" s="5">
        <f t="shared" si="109"/>
        <v>4.8457400000000002</v>
      </c>
      <c r="AU575" s="5">
        <f t="shared" si="110"/>
        <v>1.660523</v>
      </c>
      <c r="AV575" s="10">
        <f t="shared" si="111"/>
        <v>78.319461000000004</v>
      </c>
      <c r="AW575" s="48">
        <f t="shared" si="104"/>
        <v>100</v>
      </c>
    </row>
    <row r="576" spans="1:49" x14ac:dyDescent="0.3">
      <c r="A576" s="37" t="s">
        <v>236</v>
      </c>
      <c r="B576" s="2">
        <f>'F. Basanite FC 5 kbar'!A53</f>
        <v>47</v>
      </c>
      <c r="C576" s="2">
        <f>'F. Basanite FC 5 kbar'!C53</f>
        <v>1116</v>
      </c>
      <c r="D576" s="2">
        <f>'F. Basanite FC 5 kbar'!D53</f>
        <v>5000</v>
      </c>
      <c r="E576" s="5">
        <f>'B. LLD classification'!EA620</f>
        <v>2.7479203666189784</v>
      </c>
      <c r="F576" s="5">
        <f>'F. Basanite FC 5 kbar'!L53</f>
        <v>1.5661609999999999</v>
      </c>
      <c r="G576" s="6">
        <f>'F. Basanite FC 5 kbar'!N53</f>
        <v>77.353136000000006</v>
      </c>
      <c r="H576" s="7">
        <f t="shared" si="112"/>
        <v>22.646863999999994</v>
      </c>
      <c r="I576" s="8">
        <f>'F. Basanite FC 5 kbar'!R53</f>
        <v>44.606834999999997</v>
      </c>
      <c r="J576" s="9">
        <f>'F. Basanite FC 5 kbar'!S53</f>
        <v>2.120101</v>
      </c>
      <c r="K576" s="9">
        <f>'F. Basanite FC 5 kbar'!T53</f>
        <v>15.868741</v>
      </c>
      <c r="L576" s="9">
        <f>'F. Basanite FC 5 kbar'!U53</f>
        <v>0.51151800000000003</v>
      </c>
      <c r="M576" s="9">
        <f>'F. Basanite FC 5 kbar'!V53</f>
        <v>9.6900600000000008</v>
      </c>
      <c r="N576" s="9">
        <f>'F. Basanite FC 5 kbar'!W53</f>
        <v>0.23272200000000001</v>
      </c>
      <c r="O576" s="9">
        <f>'F. Basanite FC 5 kbar'!X53</f>
        <v>6.381659</v>
      </c>
      <c r="P576" s="9">
        <f>'F. Basanite FC 5 kbar'!Y53</f>
        <v>9.6119559999999993</v>
      </c>
      <c r="Q576" s="9">
        <f>'F. Basanite FC 5 kbar'!Z53</f>
        <v>2.3077480000000001</v>
      </c>
      <c r="R576" s="9">
        <f>'F. Basanite FC 5 kbar'!AA53</f>
        <v>4.2019310000000001</v>
      </c>
      <c r="S576" s="9">
        <f>'F. Basanite FC 5 kbar'!AB53</f>
        <v>1.546138</v>
      </c>
      <c r="T576" s="9">
        <f>'F. Basanite FC 5 kbar'!AC53</f>
        <v>2.9205899999999998</v>
      </c>
      <c r="U576" s="10"/>
      <c r="V576" s="5">
        <f>'F. Basanite FC 5 kbar'!AH53</f>
        <v>0.73992199999999997</v>
      </c>
      <c r="W576" s="5">
        <f>'F. Basanite FC 5 kbar'!AI53</f>
        <v>0</v>
      </c>
      <c r="X576" s="5">
        <f>'F. Basanite FC 5 kbar'!AJ53</f>
        <v>0</v>
      </c>
      <c r="Y576" s="5">
        <f>'F. Basanite FC 5 kbar'!AK53</f>
        <v>0</v>
      </c>
      <c r="Z576" s="5"/>
      <c r="AA576" s="5"/>
      <c r="AB576" s="5">
        <f>'F. Basanite FC 5 kbar'!AL53</f>
        <v>0.16281100000000001</v>
      </c>
      <c r="AC576" s="5">
        <f>'F. Basanite FC 5 kbar'!AM53</f>
        <v>7.6669000000000001E-2</v>
      </c>
      <c r="AD576" s="10"/>
      <c r="AE576" s="5">
        <f>'F. Basanite FC 5 kbar'!AO53</f>
        <v>15.169767</v>
      </c>
      <c r="AF576" s="5">
        <f>'F. Basanite FC 5 kbar'!AP53</f>
        <v>0</v>
      </c>
      <c r="AG576" s="5">
        <f>'F. Basanite FC 5 kbar'!AQ53</f>
        <v>0</v>
      </c>
      <c r="AH576" s="5">
        <f>'F. Basanite FC 5 kbar'!AR53</f>
        <v>0</v>
      </c>
      <c r="AI576" s="5"/>
      <c r="AJ576" s="5"/>
      <c r="AK576" s="5">
        <f>'F. Basanite FC 5 kbar'!AS53</f>
        <v>4.8421960000000004</v>
      </c>
      <c r="AL576" s="5">
        <f>'F. Basanite FC 5 kbar'!AT53</f>
        <v>1.6554990000000001</v>
      </c>
      <c r="AM576" s="10"/>
      <c r="AN576" s="5">
        <f t="shared" si="105"/>
        <v>15.909689</v>
      </c>
      <c r="AO576" s="5">
        <f t="shared" si="106"/>
        <v>0</v>
      </c>
      <c r="AP576" s="5">
        <f t="shared" si="107"/>
        <v>0</v>
      </c>
      <c r="AQ576" s="5">
        <f t="shared" si="108"/>
        <v>0</v>
      </c>
      <c r="AR576" s="5"/>
      <c r="AS576" s="5"/>
      <c r="AT576" s="5">
        <f t="shared" si="109"/>
        <v>5.005007</v>
      </c>
      <c r="AU576" s="5">
        <f t="shared" si="110"/>
        <v>1.7321680000000002</v>
      </c>
      <c r="AV576" s="10">
        <f t="shared" si="111"/>
        <v>77.353136000000006</v>
      </c>
      <c r="AW576" s="48">
        <f t="shared" si="104"/>
        <v>100</v>
      </c>
    </row>
    <row r="577" spans="1:49" x14ac:dyDescent="0.3">
      <c r="A577" s="37" t="s">
        <v>236</v>
      </c>
      <c r="B577" s="2">
        <f>'F. Basanite FC 5 kbar'!A54</f>
        <v>48</v>
      </c>
      <c r="C577" s="2">
        <f>'F. Basanite FC 5 kbar'!C54</f>
        <v>1114</v>
      </c>
      <c r="D577" s="2">
        <f>'F. Basanite FC 5 kbar'!D54</f>
        <v>5000</v>
      </c>
      <c r="E577" s="5">
        <f>'B. LLD classification'!EA621</f>
        <v>2.7439944558810363</v>
      </c>
      <c r="F577" s="5">
        <f>'F. Basanite FC 5 kbar'!L54</f>
        <v>1.5820270000000001</v>
      </c>
      <c r="G577" s="6">
        <f>'F. Basanite FC 5 kbar'!N54</f>
        <v>76.414574000000002</v>
      </c>
      <c r="H577" s="7">
        <f t="shared" si="112"/>
        <v>23.585425999999998</v>
      </c>
      <c r="I577" s="8">
        <f>'F. Basanite FC 5 kbar'!R54</f>
        <v>44.730148999999997</v>
      </c>
      <c r="J577" s="9">
        <f>'F. Basanite FC 5 kbar'!S54</f>
        <v>2.0840480000000001</v>
      </c>
      <c r="K577" s="9">
        <f>'F. Basanite FC 5 kbar'!T54</f>
        <v>15.912639</v>
      </c>
      <c r="L577" s="9">
        <f>'F. Basanite FC 5 kbar'!U54</f>
        <v>0.47695599999999999</v>
      </c>
      <c r="M577" s="9">
        <f>'F. Basanite FC 5 kbar'!V54</f>
        <v>9.7090029999999992</v>
      </c>
      <c r="N577" s="9">
        <f>'F. Basanite FC 5 kbar'!W54</f>
        <v>0.23558100000000001</v>
      </c>
      <c r="O577" s="9">
        <f>'F. Basanite FC 5 kbar'!X54</f>
        <v>6.3014020000000004</v>
      </c>
      <c r="P577" s="9">
        <f>'F. Basanite FC 5 kbar'!Y54</f>
        <v>9.4811490000000003</v>
      </c>
      <c r="Q577" s="9">
        <f>'F. Basanite FC 5 kbar'!Z54</f>
        <v>2.3338559999999999</v>
      </c>
      <c r="R577" s="9">
        <f>'F. Basanite FC 5 kbar'!AA54</f>
        <v>4.2535410000000002</v>
      </c>
      <c r="S577" s="9">
        <f>'F. Basanite FC 5 kbar'!AB54</f>
        <v>1.526837</v>
      </c>
      <c r="T577" s="9">
        <f>'F. Basanite FC 5 kbar'!AC54</f>
        <v>2.9548420000000002</v>
      </c>
      <c r="U577" s="10"/>
      <c r="V577" s="5">
        <f>'F. Basanite FC 5 kbar'!AH54</f>
        <v>0.71892299999999998</v>
      </c>
      <c r="W577" s="5">
        <f>'F. Basanite FC 5 kbar'!AI54</f>
        <v>0</v>
      </c>
      <c r="X577" s="5">
        <f>'F. Basanite FC 5 kbar'!AJ54</f>
        <v>0</v>
      </c>
      <c r="Y577" s="5">
        <f>'F. Basanite FC 5 kbar'!AK54</f>
        <v>0</v>
      </c>
      <c r="Z577" s="5"/>
      <c r="AA577" s="5"/>
      <c r="AB577" s="5">
        <f>'F. Basanite FC 5 kbar'!AL54</f>
        <v>0.15865899999999999</v>
      </c>
      <c r="AC577" s="5">
        <f>'F. Basanite FC 5 kbar'!AM54</f>
        <v>7.4055999999999997E-2</v>
      </c>
      <c r="AD577" s="10"/>
      <c r="AE577" s="5">
        <f>'F. Basanite FC 5 kbar'!AO54</f>
        <v>15.905181000000001</v>
      </c>
      <c r="AF577" s="5">
        <f>'F. Basanite FC 5 kbar'!AP54</f>
        <v>0</v>
      </c>
      <c r="AG577" s="5">
        <f>'F. Basanite FC 5 kbar'!AQ54</f>
        <v>0</v>
      </c>
      <c r="AH577" s="5">
        <f>'F. Basanite FC 5 kbar'!AR54</f>
        <v>0</v>
      </c>
      <c r="AI577" s="5"/>
      <c r="AJ577" s="5"/>
      <c r="AK577" s="5">
        <f>'F. Basanite FC 5 kbar'!AS54</f>
        <v>5.0014609999999999</v>
      </c>
      <c r="AL577" s="5">
        <f>'F. Basanite FC 5 kbar'!AT54</f>
        <v>1.7271449999999999</v>
      </c>
      <c r="AM577" s="10"/>
      <c r="AN577" s="5">
        <f t="shared" si="105"/>
        <v>16.624103999999999</v>
      </c>
      <c r="AO577" s="5">
        <f t="shared" si="106"/>
        <v>0</v>
      </c>
      <c r="AP577" s="5">
        <f t="shared" si="107"/>
        <v>0</v>
      </c>
      <c r="AQ577" s="5">
        <f t="shared" si="108"/>
        <v>0</v>
      </c>
      <c r="AR577" s="5"/>
      <c r="AS577" s="5"/>
      <c r="AT577" s="5">
        <f t="shared" si="109"/>
        <v>5.16012</v>
      </c>
      <c r="AU577" s="5">
        <f t="shared" si="110"/>
        <v>1.8012009999999998</v>
      </c>
      <c r="AV577" s="10">
        <f t="shared" si="111"/>
        <v>76.414574000000002</v>
      </c>
      <c r="AW577" s="48">
        <f t="shared" si="104"/>
        <v>99.999999000000003</v>
      </c>
    </row>
    <row r="578" spans="1:49" x14ac:dyDescent="0.3">
      <c r="A578" s="37" t="s">
        <v>236</v>
      </c>
      <c r="B578" s="2">
        <f>'F. Basanite FC 5 kbar'!A55</f>
        <v>49</v>
      </c>
      <c r="C578" s="2">
        <f>'F. Basanite FC 5 kbar'!C55</f>
        <v>1112</v>
      </c>
      <c r="D578" s="2">
        <f>'F. Basanite FC 5 kbar'!D55</f>
        <v>5000</v>
      </c>
      <c r="E578" s="5">
        <f>'B. LLD classification'!EA622</f>
        <v>2.7400744789699303</v>
      </c>
      <c r="F578" s="5">
        <f>'F. Basanite FC 5 kbar'!L55</f>
        <v>1.597791</v>
      </c>
      <c r="G578" s="6">
        <f>'F. Basanite FC 5 kbar'!N55</f>
        <v>75.502926000000002</v>
      </c>
      <c r="H578" s="7">
        <f t="shared" si="112"/>
        <v>24.497073999999998</v>
      </c>
      <c r="I578" s="8">
        <f>'F. Basanite FC 5 kbar'!R55</f>
        <v>44.851770999999999</v>
      </c>
      <c r="J578" s="9">
        <f>'F. Basanite FC 5 kbar'!S55</f>
        <v>2.0485669999999998</v>
      </c>
      <c r="K578" s="9">
        <f>'F. Basanite FC 5 kbar'!T55</f>
        <v>15.955787000000001</v>
      </c>
      <c r="L578" s="9">
        <f>'F. Basanite FC 5 kbar'!U55</f>
        <v>0.44409300000000002</v>
      </c>
      <c r="M578" s="9">
        <f>'F. Basanite FC 5 kbar'!V55</f>
        <v>9.7267480000000006</v>
      </c>
      <c r="N578" s="9">
        <f>'F. Basanite FC 5 kbar'!W55</f>
        <v>0.238425</v>
      </c>
      <c r="O578" s="9">
        <f>'F. Basanite FC 5 kbar'!X55</f>
        <v>6.2209599999999998</v>
      </c>
      <c r="P578" s="9">
        <f>'F. Basanite FC 5 kbar'!Y55</f>
        <v>9.3520509999999994</v>
      </c>
      <c r="Q578" s="9">
        <f>'F. Basanite FC 5 kbar'!Z55</f>
        <v>2.3598309999999998</v>
      </c>
      <c r="R578" s="9">
        <f>'F. Basanite FC 5 kbar'!AA55</f>
        <v>4.3048989999999998</v>
      </c>
      <c r="S578" s="9">
        <f>'F. Basanite FC 5 kbar'!AB55</f>
        <v>1.507927</v>
      </c>
      <c r="T578" s="9">
        <f>'F. Basanite FC 5 kbar'!AC55</f>
        <v>2.9889399999999999</v>
      </c>
      <c r="U578" s="10"/>
      <c r="V578" s="5">
        <f>'F. Basanite FC 5 kbar'!AH55</f>
        <v>0.69863699999999995</v>
      </c>
      <c r="W578" s="5">
        <f>'F. Basanite FC 5 kbar'!AI55</f>
        <v>0</v>
      </c>
      <c r="X578" s="5">
        <f>'F. Basanite FC 5 kbar'!AJ55</f>
        <v>0</v>
      </c>
      <c r="Y578" s="5">
        <f>'F. Basanite FC 5 kbar'!AK55</f>
        <v>0</v>
      </c>
      <c r="Z578" s="5"/>
      <c r="AA578" s="5"/>
      <c r="AB578" s="5">
        <f>'F. Basanite FC 5 kbar'!AL55</f>
        <v>0.15454300000000001</v>
      </c>
      <c r="AC578" s="5">
        <f>'F. Basanite FC 5 kbar'!AM55</f>
        <v>7.1544999999999997E-2</v>
      </c>
      <c r="AD578" s="10"/>
      <c r="AE578" s="5">
        <f>'F. Basanite FC 5 kbar'!AO55</f>
        <v>16.619596999999999</v>
      </c>
      <c r="AF578" s="5">
        <f>'F. Basanite FC 5 kbar'!AP55</f>
        <v>0</v>
      </c>
      <c r="AG578" s="5">
        <f>'F. Basanite FC 5 kbar'!AQ55</f>
        <v>0</v>
      </c>
      <c r="AH578" s="5">
        <f>'F. Basanite FC 5 kbar'!AR55</f>
        <v>0</v>
      </c>
      <c r="AI578" s="5"/>
      <c r="AJ578" s="5"/>
      <c r="AK578" s="5">
        <f>'F. Basanite FC 5 kbar'!AS55</f>
        <v>5.156574</v>
      </c>
      <c r="AL578" s="5">
        <f>'F. Basanite FC 5 kbar'!AT55</f>
        <v>1.7961780000000001</v>
      </c>
      <c r="AM578" s="10"/>
      <c r="AN578" s="5">
        <f t="shared" si="105"/>
        <v>17.318234</v>
      </c>
      <c r="AO578" s="5">
        <f t="shared" si="106"/>
        <v>0</v>
      </c>
      <c r="AP578" s="5">
        <f t="shared" si="107"/>
        <v>0</v>
      </c>
      <c r="AQ578" s="5">
        <f t="shared" si="108"/>
        <v>0</v>
      </c>
      <c r="AR578" s="5"/>
      <c r="AS578" s="5"/>
      <c r="AT578" s="5">
        <f t="shared" si="109"/>
        <v>5.3111170000000003</v>
      </c>
      <c r="AU578" s="5">
        <f t="shared" si="110"/>
        <v>1.867723</v>
      </c>
      <c r="AV578" s="10">
        <f t="shared" si="111"/>
        <v>75.502926000000002</v>
      </c>
      <c r="AW578" s="48">
        <f t="shared" si="104"/>
        <v>100</v>
      </c>
    </row>
    <row r="579" spans="1:49" x14ac:dyDescent="0.3">
      <c r="A579" s="37" t="s">
        <v>236</v>
      </c>
      <c r="B579" s="2">
        <f>'F. Basanite FC 5 kbar'!A56</f>
        <v>50</v>
      </c>
      <c r="C579" s="2">
        <f>'F. Basanite FC 5 kbar'!C56</f>
        <v>1110</v>
      </c>
      <c r="D579" s="2">
        <f>'F. Basanite FC 5 kbar'!D56</f>
        <v>5000</v>
      </c>
      <c r="E579" s="5">
        <f>'B. LLD classification'!EA623</f>
        <v>2.73616255847335</v>
      </c>
      <c r="F579" s="5">
        <f>'F. Basanite FC 5 kbar'!L56</f>
        <v>1.613451</v>
      </c>
      <c r="G579" s="6">
        <f>'F. Basanite FC 5 kbar'!N56</f>
        <v>74.617343000000005</v>
      </c>
      <c r="H579" s="7">
        <f t="shared" si="112"/>
        <v>25.382656999999995</v>
      </c>
      <c r="I579" s="8">
        <f>'F. Basanite FC 5 kbar'!R56</f>
        <v>44.971696999999999</v>
      </c>
      <c r="J579" s="9">
        <f>'F. Basanite FC 5 kbar'!S56</f>
        <v>2.0136620000000001</v>
      </c>
      <c r="K579" s="9">
        <f>'F. Basanite FC 5 kbar'!T56</f>
        <v>15.998174000000001</v>
      </c>
      <c r="L579" s="9">
        <f>'F. Basanite FC 5 kbar'!U56</f>
        <v>0.412883</v>
      </c>
      <c r="M579" s="9">
        <f>'F. Basanite FC 5 kbar'!V56</f>
        <v>9.7433289999999992</v>
      </c>
      <c r="N579" s="9">
        <f>'F. Basanite FC 5 kbar'!W56</f>
        <v>0.241255</v>
      </c>
      <c r="O579" s="9">
        <f>'F. Basanite FC 5 kbar'!X56</f>
        <v>6.1403910000000002</v>
      </c>
      <c r="P579" s="9">
        <f>'F. Basanite FC 5 kbar'!Y56</f>
        <v>9.224672</v>
      </c>
      <c r="Q579" s="9">
        <f>'F. Basanite FC 5 kbar'!Z56</f>
        <v>2.3856670000000002</v>
      </c>
      <c r="R579" s="9">
        <f>'F. Basanite FC 5 kbar'!AA56</f>
        <v>4.3559910000000004</v>
      </c>
      <c r="S579" s="9">
        <f>'F. Basanite FC 5 kbar'!AB56</f>
        <v>1.4894050000000001</v>
      </c>
      <c r="T579" s="9">
        <f>'F. Basanite FC 5 kbar'!AC56</f>
        <v>3.0228730000000001</v>
      </c>
      <c r="U579" s="10"/>
      <c r="V579" s="5">
        <f>'F. Basanite FC 5 kbar'!AH56</f>
        <v>0.67905300000000002</v>
      </c>
      <c r="W579" s="5">
        <f>'F. Basanite FC 5 kbar'!AI56</f>
        <v>0</v>
      </c>
      <c r="X579" s="5">
        <f>'F. Basanite FC 5 kbar'!AJ56</f>
        <v>0</v>
      </c>
      <c r="Y579" s="5">
        <f>'F. Basanite FC 5 kbar'!AK56</f>
        <v>0</v>
      </c>
      <c r="Z579" s="5"/>
      <c r="AA579" s="5"/>
      <c r="AB579" s="5">
        <f>'F. Basanite FC 5 kbar'!AL56</f>
        <v>0.15047199999999999</v>
      </c>
      <c r="AC579" s="5">
        <f>'F. Basanite FC 5 kbar'!AM56</f>
        <v>6.9135000000000002E-2</v>
      </c>
      <c r="AD579" s="10"/>
      <c r="AE579" s="5">
        <f>'F. Basanite FC 5 kbar'!AO56</f>
        <v>17.313727</v>
      </c>
      <c r="AF579" s="5">
        <f>'F. Basanite FC 5 kbar'!AP56</f>
        <v>0</v>
      </c>
      <c r="AG579" s="5">
        <f>'F. Basanite FC 5 kbar'!AQ56</f>
        <v>0</v>
      </c>
      <c r="AH579" s="5">
        <f>'F. Basanite FC 5 kbar'!AR56</f>
        <v>0</v>
      </c>
      <c r="AI579" s="5"/>
      <c r="AJ579" s="5"/>
      <c r="AK579" s="5">
        <f>'F. Basanite FC 5 kbar'!AS56</f>
        <v>5.3075700000000001</v>
      </c>
      <c r="AL579" s="5">
        <f>'F. Basanite FC 5 kbar'!AT56</f>
        <v>1.8627</v>
      </c>
      <c r="AM579" s="10"/>
      <c r="AN579" s="5">
        <f t="shared" si="105"/>
        <v>17.99278</v>
      </c>
      <c r="AO579" s="5">
        <f t="shared" si="106"/>
        <v>0</v>
      </c>
      <c r="AP579" s="5">
        <f t="shared" si="107"/>
        <v>0</v>
      </c>
      <c r="AQ579" s="5">
        <f t="shared" si="108"/>
        <v>0</v>
      </c>
      <c r="AR579" s="5"/>
      <c r="AS579" s="5"/>
      <c r="AT579" s="5">
        <f t="shared" si="109"/>
        <v>5.4580419999999998</v>
      </c>
      <c r="AU579" s="5">
        <f t="shared" si="110"/>
        <v>1.931835</v>
      </c>
      <c r="AV579" s="10">
        <f t="shared" si="111"/>
        <v>74.617343000000005</v>
      </c>
      <c r="AW579" s="48">
        <f t="shared" si="104"/>
        <v>100</v>
      </c>
    </row>
    <row r="580" spans="1:49" x14ac:dyDescent="0.3">
      <c r="A580" s="37" t="s">
        <v>236</v>
      </c>
      <c r="B580" s="2">
        <f>'F. Basanite FC 5 kbar'!A57</f>
        <v>51</v>
      </c>
      <c r="C580" s="2">
        <f>'F. Basanite FC 5 kbar'!C57</f>
        <v>1108</v>
      </c>
      <c r="D580" s="2">
        <f>'F. Basanite FC 5 kbar'!D57</f>
        <v>5000</v>
      </c>
      <c r="E580" s="5">
        <f>'B. LLD classification'!EA624</f>
        <v>2.7322604599114473</v>
      </c>
      <c r="F580" s="5">
        <f>'F. Basanite FC 5 kbar'!L57</f>
        <v>1.6290070000000001</v>
      </c>
      <c r="G580" s="6">
        <f>'F. Basanite FC 5 kbar'!N57</f>
        <v>73.756985</v>
      </c>
      <c r="H580" s="7">
        <f t="shared" si="112"/>
        <v>26.243015</v>
      </c>
      <c r="I580" s="8">
        <f>'F. Basanite FC 5 kbar'!R57</f>
        <v>45.089928</v>
      </c>
      <c r="J580" s="9">
        <f>'F. Basanite FC 5 kbar'!S57</f>
        <v>1.9793320000000001</v>
      </c>
      <c r="K580" s="9">
        <f>'F. Basanite FC 5 kbar'!T57</f>
        <v>16.039793</v>
      </c>
      <c r="L580" s="9">
        <f>'F. Basanite FC 5 kbar'!U57</f>
        <v>0.38327899999999998</v>
      </c>
      <c r="M580" s="9">
        <f>'F. Basanite FC 5 kbar'!V57</f>
        <v>9.7587779999999995</v>
      </c>
      <c r="N580" s="9">
        <f>'F. Basanite FC 5 kbar'!W57</f>
        <v>0.24406900000000001</v>
      </c>
      <c r="O580" s="9">
        <f>'F. Basanite FC 5 kbar'!X57</f>
        <v>6.0597459999999996</v>
      </c>
      <c r="P580" s="9">
        <f>'F. Basanite FC 5 kbar'!Y57</f>
        <v>9.0990199999999994</v>
      </c>
      <c r="Q580" s="9">
        <f>'F. Basanite FC 5 kbar'!Z57</f>
        <v>2.4113560000000001</v>
      </c>
      <c r="R580" s="9">
        <f>'F. Basanite FC 5 kbar'!AA57</f>
        <v>4.406803</v>
      </c>
      <c r="S580" s="9">
        <f>'F. Basanite FC 5 kbar'!AB57</f>
        <v>1.4712639999999999</v>
      </c>
      <c r="T580" s="9">
        <f>'F. Basanite FC 5 kbar'!AC57</f>
        <v>3.056632</v>
      </c>
      <c r="U580" s="10"/>
      <c r="V580" s="5">
        <f>'F. Basanite FC 5 kbar'!AH57</f>
        <v>0.660161</v>
      </c>
      <c r="W580" s="5">
        <f>'F. Basanite FC 5 kbar'!AI57</f>
        <v>0</v>
      </c>
      <c r="X580" s="5">
        <f>'F. Basanite FC 5 kbar'!AJ57</f>
        <v>0</v>
      </c>
      <c r="Y580" s="5">
        <f>'F. Basanite FC 5 kbar'!AK57</f>
        <v>0</v>
      </c>
      <c r="Z580" s="5"/>
      <c r="AA580" s="5"/>
      <c r="AB580" s="5">
        <f>'F. Basanite FC 5 kbar'!AL57</f>
        <v>0.146453</v>
      </c>
      <c r="AC580" s="5">
        <f>'F. Basanite FC 5 kbar'!AM57</f>
        <v>6.6822000000000006E-2</v>
      </c>
      <c r="AD580" s="10"/>
      <c r="AE580" s="5">
        <f>'F. Basanite FC 5 kbar'!AO57</f>
        <v>17.988271999999998</v>
      </c>
      <c r="AF580" s="5">
        <f>'F. Basanite FC 5 kbar'!AP57</f>
        <v>0</v>
      </c>
      <c r="AG580" s="5">
        <f>'F. Basanite FC 5 kbar'!AQ57</f>
        <v>0</v>
      </c>
      <c r="AH580" s="5">
        <f>'F. Basanite FC 5 kbar'!AR57</f>
        <v>0</v>
      </c>
      <c r="AI580" s="5"/>
      <c r="AJ580" s="5"/>
      <c r="AK580" s="5">
        <f>'F. Basanite FC 5 kbar'!AS57</f>
        <v>5.4544949999999996</v>
      </c>
      <c r="AL580" s="5">
        <f>'F. Basanite FC 5 kbar'!AT57</f>
        <v>1.926812</v>
      </c>
      <c r="AM580" s="10"/>
      <c r="AN580" s="5">
        <f t="shared" si="105"/>
        <v>18.648432999999997</v>
      </c>
      <c r="AO580" s="5">
        <f t="shared" si="106"/>
        <v>0</v>
      </c>
      <c r="AP580" s="5">
        <f t="shared" si="107"/>
        <v>0</v>
      </c>
      <c r="AQ580" s="5">
        <f t="shared" si="108"/>
        <v>0</v>
      </c>
      <c r="AR580" s="5"/>
      <c r="AS580" s="5"/>
      <c r="AT580" s="5">
        <f t="shared" si="109"/>
        <v>5.6009479999999998</v>
      </c>
      <c r="AU580" s="5">
        <f t="shared" si="110"/>
        <v>1.9936339999999999</v>
      </c>
      <c r="AV580" s="10">
        <f t="shared" si="111"/>
        <v>73.756985</v>
      </c>
      <c r="AW580" s="48">
        <f t="shared" si="104"/>
        <v>100</v>
      </c>
    </row>
    <row r="581" spans="1:49" x14ac:dyDescent="0.3">
      <c r="A581" s="37" t="s">
        <v>236</v>
      </c>
      <c r="B581" s="2">
        <f>'F. Basanite FC 5 kbar'!A58</f>
        <v>52</v>
      </c>
      <c r="C581" s="2">
        <f>'F. Basanite FC 5 kbar'!C58</f>
        <v>1106</v>
      </c>
      <c r="D581" s="2">
        <f>'F. Basanite FC 5 kbar'!D58</f>
        <v>5000</v>
      </c>
      <c r="E581" s="5">
        <f>'B. LLD classification'!EA625</f>
        <v>2.728369853152766</v>
      </c>
      <c r="F581" s="5">
        <f>'F. Basanite FC 5 kbar'!L58</f>
        <v>1.64446</v>
      </c>
      <c r="G581" s="6">
        <f>'F. Basanite FC 5 kbar'!N58</f>
        <v>72.921019999999999</v>
      </c>
      <c r="H581" s="7">
        <f t="shared" si="112"/>
        <v>27.078980000000001</v>
      </c>
      <c r="I581" s="8">
        <f>'F. Basanite FC 5 kbar'!R58</f>
        <v>45.206465999999999</v>
      </c>
      <c r="J581" s="9">
        <f>'F. Basanite FC 5 kbar'!S58</f>
        <v>1.9455750000000001</v>
      </c>
      <c r="K581" s="9">
        <f>'F. Basanite FC 5 kbar'!T58</f>
        <v>16.080639000000001</v>
      </c>
      <c r="L581" s="9">
        <f>'F. Basanite FC 5 kbar'!U58</f>
        <v>0.35523199999999999</v>
      </c>
      <c r="M581" s="9">
        <f>'F. Basanite FC 5 kbar'!V58</f>
        <v>9.7731250000000003</v>
      </c>
      <c r="N581" s="9">
        <f>'F. Basanite FC 5 kbar'!W58</f>
        <v>0.246867</v>
      </c>
      <c r="O581" s="9">
        <f>'F. Basanite FC 5 kbar'!X58</f>
        <v>5.9790749999999999</v>
      </c>
      <c r="P581" s="9">
        <f>'F. Basanite FC 5 kbar'!Y58</f>
        <v>8.9750990000000002</v>
      </c>
      <c r="Q581" s="9">
        <f>'F. Basanite FC 5 kbar'!Z58</f>
        <v>2.4368940000000001</v>
      </c>
      <c r="R581" s="9">
        <f>'F. Basanite FC 5 kbar'!AA58</f>
        <v>4.4573219999999996</v>
      </c>
      <c r="S581" s="9">
        <f>'F. Basanite FC 5 kbar'!AB58</f>
        <v>1.4534990000000001</v>
      </c>
      <c r="T581" s="9">
        <f>'F. Basanite FC 5 kbar'!AC58</f>
        <v>3.0902080000000001</v>
      </c>
      <c r="U581" s="10"/>
      <c r="V581" s="5">
        <f>'F. Basanite FC 5 kbar'!AH58</f>
        <v>0.64194899999999999</v>
      </c>
      <c r="W581" s="5">
        <f>'F. Basanite FC 5 kbar'!AI58</f>
        <v>0</v>
      </c>
      <c r="X581" s="5">
        <f>'F. Basanite FC 5 kbar'!AJ58</f>
        <v>0</v>
      </c>
      <c r="Y581" s="5">
        <f>'F. Basanite FC 5 kbar'!AK58</f>
        <v>0</v>
      </c>
      <c r="Z581" s="5"/>
      <c r="AA581" s="5"/>
      <c r="AB581" s="5">
        <f>'F. Basanite FC 5 kbar'!AL58</f>
        <v>0.14249000000000001</v>
      </c>
      <c r="AC581" s="5">
        <f>'F. Basanite FC 5 kbar'!AM58</f>
        <v>6.4602999999999994E-2</v>
      </c>
      <c r="AD581" s="10"/>
      <c r="AE581" s="5">
        <f>'F. Basanite FC 5 kbar'!AO58</f>
        <v>18.643927999999999</v>
      </c>
      <c r="AF581" s="5">
        <f>'F. Basanite FC 5 kbar'!AP58</f>
        <v>0</v>
      </c>
      <c r="AG581" s="5">
        <f>'F. Basanite FC 5 kbar'!AQ58</f>
        <v>0</v>
      </c>
      <c r="AH581" s="5">
        <f>'F. Basanite FC 5 kbar'!AR58</f>
        <v>0</v>
      </c>
      <c r="AI581" s="5"/>
      <c r="AJ581" s="5"/>
      <c r="AK581" s="5">
        <f>'F. Basanite FC 5 kbar'!AS58</f>
        <v>5.5974000000000004</v>
      </c>
      <c r="AL581" s="5">
        <f>'F. Basanite FC 5 kbar'!AT58</f>
        <v>1.9886109999999999</v>
      </c>
      <c r="AM581" s="10"/>
      <c r="AN581" s="5">
        <f t="shared" si="105"/>
        <v>19.285876999999999</v>
      </c>
      <c r="AO581" s="5">
        <f t="shared" si="106"/>
        <v>0</v>
      </c>
      <c r="AP581" s="5">
        <f t="shared" si="107"/>
        <v>0</v>
      </c>
      <c r="AQ581" s="5">
        <f t="shared" si="108"/>
        <v>0</v>
      </c>
      <c r="AR581" s="5"/>
      <c r="AS581" s="5"/>
      <c r="AT581" s="5">
        <f t="shared" si="109"/>
        <v>5.7398900000000008</v>
      </c>
      <c r="AU581" s="5">
        <f t="shared" si="110"/>
        <v>2.0532140000000001</v>
      </c>
      <c r="AV581" s="10">
        <f t="shared" si="111"/>
        <v>72.921019999999999</v>
      </c>
      <c r="AW581" s="48">
        <f t="shared" si="104"/>
        <v>100.000001</v>
      </c>
    </row>
    <row r="582" spans="1:49" x14ac:dyDescent="0.3">
      <c r="A582" s="37" t="s">
        <v>236</v>
      </c>
      <c r="B582" s="2">
        <f>'F. Basanite FC 5 kbar'!A59</f>
        <v>53</v>
      </c>
      <c r="C582" s="2">
        <f>'F. Basanite FC 5 kbar'!C59</f>
        <v>1104</v>
      </c>
      <c r="D582" s="2">
        <f>'F. Basanite FC 5 kbar'!D59</f>
        <v>5000</v>
      </c>
      <c r="E582" s="5">
        <f>'B. LLD classification'!EA626</f>
        <v>2.7244921390844969</v>
      </c>
      <c r="F582" s="5">
        <f>'F. Basanite FC 5 kbar'!L59</f>
        <v>1.6598109999999999</v>
      </c>
      <c r="G582" s="6">
        <f>'F. Basanite FC 5 kbar'!N59</f>
        <v>72.108625000000004</v>
      </c>
      <c r="H582" s="7">
        <f t="shared" si="112"/>
        <v>27.891374999999996</v>
      </c>
      <c r="I582" s="8">
        <f>'F. Basanite FC 5 kbar'!R59</f>
        <v>45.321319000000003</v>
      </c>
      <c r="J582" s="9">
        <f>'F. Basanite FC 5 kbar'!S59</f>
        <v>1.912388</v>
      </c>
      <c r="K582" s="9">
        <f>'F. Basanite FC 5 kbar'!T59</f>
        <v>16.120711</v>
      </c>
      <c r="L582" s="9">
        <f>'F. Basanite FC 5 kbar'!U59</f>
        <v>0.32868999999999998</v>
      </c>
      <c r="M582" s="9">
        <f>'F. Basanite FC 5 kbar'!V59</f>
        <v>9.7864000000000004</v>
      </c>
      <c r="N582" s="9">
        <f>'F. Basanite FC 5 kbar'!W59</f>
        <v>0.24964800000000001</v>
      </c>
      <c r="O582" s="9">
        <f>'F. Basanite FC 5 kbar'!X59</f>
        <v>5.8984199999999998</v>
      </c>
      <c r="P582" s="9">
        <f>'F. Basanite FC 5 kbar'!Y59</f>
        <v>8.8529110000000006</v>
      </c>
      <c r="Q582" s="9">
        <f>'F. Basanite FC 5 kbar'!Z59</f>
        <v>2.462275</v>
      </c>
      <c r="R582" s="9">
        <f>'F. Basanite FC 5 kbar'!AA59</f>
        <v>4.5075399999999997</v>
      </c>
      <c r="S582" s="9">
        <f>'F. Basanite FC 5 kbar'!AB59</f>
        <v>1.436102</v>
      </c>
      <c r="T582" s="9">
        <f>'F. Basanite FC 5 kbar'!AC59</f>
        <v>3.1235940000000002</v>
      </c>
      <c r="U582" s="10"/>
      <c r="V582" s="5">
        <f>'F. Basanite FC 5 kbar'!AH59</f>
        <v>0.62440799999999996</v>
      </c>
      <c r="W582" s="5">
        <f>'F. Basanite FC 5 kbar'!AI59</f>
        <v>0</v>
      </c>
      <c r="X582" s="5">
        <f>'F. Basanite FC 5 kbar'!AJ59</f>
        <v>0</v>
      </c>
      <c r="Y582" s="5">
        <f>'F. Basanite FC 5 kbar'!AK59</f>
        <v>0</v>
      </c>
      <c r="Z582" s="5"/>
      <c r="AA582" s="5"/>
      <c r="AB582" s="5">
        <f>'F. Basanite FC 5 kbar'!AL59</f>
        <v>0.13858899999999999</v>
      </c>
      <c r="AC582" s="5">
        <f>'F. Basanite FC 5 kbar'!AM59</f>
        <v>6.2476999999999998E-2</v>
      </c>
      <c r="AD582" s="10"/>
      <c r="AE582" s="5">
        <f>'F. Basanite FC 5 kbar'!AO59</f>
        <v>19.281369999999999</v>
      </c>
      <c r="AF582" s="5">
        <f>'F. Basanite FC 5 kbar'!AP59</f>
        <v>0</v>
      </c>
      <c r="AG582" s="5">
        <f>'F. Basanite FC 5 kbar'!AQ59</f>
        <v>0</v>
      </c>
      <c r="AH582" s="5">
        <f>'F. Basanite FC 5 kbar'!AR59</f>
        <v>0</v>
      </c>
      <c r="AI582" s="5"/>
      <c r="AJ582" s="5"/>
      <c r="AK582" s="5">
        <f>'F. Basanite FC 5 kbar'!AS59</f>
        <v>5.7363410000000004</v>
      </c>
      <c r="AL582" s="5">
        <f>'F. Basanite FC 5 kbar'!AT59</f>
        <v>2.0481910000000001</v>
      </c>
      <c r="AM582" s="10"/>
      <c r="AN582" s="5">
        <f t="shared" si="105"/>
        <v>19.905777999999998</v>
      </c>
      <c r="AO582" s="5">
        <f t="shared" si="106"/>
        <v>0</v>
      </c>
      <c r="AP582" s="5">
        <f t="shared" si="107"/>
        <v>0</v>
      </c>
      <c r="AQ582" s="5">
        <f t="shared" si="108"/>
        <v>0</v>
      </c>
      <c r="AR582" s="5"/>
      <c r="AS582" s="5"/>
      <c r="AT582" s="5">
        <f t="shared" si="109"/>
        <v>5.87493</v>
      </c>
      <c r="AU582" s="5">
        <f t="shared" si="110"/>
        <v>2.110668</v>
      </c>
      <c r="AV582" s="10">
        <f t="shared" si="111"/>
        <v>72.108625000000004</v>
      </c>
      <c r="AW582" s="48">
        <f t="shared" si="104"/>
        <v>100.000001</v>
      </c>
    </row>
    <row r="583" spans="1:49" x14ac:dyDescent="0.3">
      <c r="A583" s="37" t="s">
        <v>236</v>
      </c>
      <c r="B583" s="2">
        <f>'F. Basanite FC 5 kbar'!A60</f>
        <v>54</v>
      </c>
      <c r="C583" s="2">
        <f>'F. Basanite FC 5 kbar'!C60</f>
        <v>1102</v>
      </c>
      <c r="D583" s="2">
        <f>'F. Basanite FC 5 kbar'!D60</f>
        <v>5000</v>
      </c>
      <c r="E583" s="5">
        <f>'B. LLD classification'!EA627</f>
        <v>2.7206285634820091</v>
      </c>
      <c r="F583" s="5">
        <f>'F. Basanite FC 5 kbar'!L60</f>
        <v>1.6750609999999999</v>
      </c>
      <c r="G583" s="6">
        <f>'F. Basanite FC 5 kbar'!N60</f>
        <v>71.318988000000004</v>
      </c>
      <c r="H583" s="7">
        <f t="shared" si="112"/>
        <v>28.681011999999996</v>
      </c>
      <c r="I583" s="8">
        <f>'F. Basanite FC 5 kbar'!R60</f>
        <v>45.434497999999998</v>
      </c>
      <c r="J583" s="9">
        <f>'F. Basanite FC 5 kbar'!S60</f>
        <v>1.8797680000000001</v>
      </c>
      <c r="K583" s="9">
        <f>'F. Basanite FC 5 kbar'!T60</f>
        <v>16.160011999999998</v>
      </c>
      <c r="L583" s="9">
        <f>'F. Basanite FC 5 kbar'!U60</f>
        <v>0.30360399999999998</v>
      </c>
      <c r="M583" s="9">
        <f>'F. Basanite FC 5 kbar'!V60</f>
        <v>9.7986330000000006</v>
      </c>
      <c r="N583" s="9">
        <f>'F. Basanite FC 5 kbar'!W60</f>
        <v>0.25241200000000003</v>
      </c>
      <c r="O583" s="9">
        <f>'F. Basanite FC 5 kbar'!X60</f>
        <v>5.8178219999999996</v>
      </c>
      <c r="P583" s="9">
        <f>'F. Basanite FC 5 kbar'!Y60</f>
        <v>8.7324560000000009</v>
      </c>
      <c r="Q583" s="9">
        <f>'F. Basanite FC 5 kbar'!Z60</f>
        <v>2.487495</v>
      </c>
      <c r="R583" s="9">
        <f>'F. Basanite FC 5 kbar'!AA60</f>
        <v>4.5574469999999998</v>
      </c>
      <c r="S583" s="9">
        <f>'F. Basanite FC 5 kbar'!AB60</f>
        <v>1.419068</v>
      </c>
      <c r="T583" s="9">
        <f>'F. Basanite FC 5 kbar'!AC60</f>
        <v>3.1567850000000002</v>
      </c>
      <c r="U583" s="10"/>
      <c r="V583" s="5">
        <f>'F. Basanite FC 5 kbar'!AH60</f>
        <v>0.60752600000000001</v>
      </c>
      <c r="W583" s="5">
        <f>'F. Basanite FC 5 kbar'!AI60</f>
        <v>0</v>
      </c>
      <c r="X583" s="5">
        <f>'F. Basanite FC 5 kbar'!AJ60</f>
        <v>0</v>
      </c>
      <c r="Y583" s="5">
        <f>'F. Basanite FC 5 kbar'!AK60</f>
        <v>0</v>
      </c>
      <c r="Z583" s="5"/>
      <c r="AA583" s="5"/>
      <c r="AB583" s="5">
        <f>'F. Basanite FC 5 kbar'!AL60</f>
        <v>0.13475200000000001</v>
      </c>
      <c r="AC583" s="5">
        <f>'F. Basanite FC 5 kbar'!AM60</f>
        <v>6.0439E-2</v>
      </c>
      <c r="AD583" s="10"/>
      <c r="AE583" s="5">
        <f>'F. Basanite FC 5 kbar'!AO60</f>
        <v>19.901273</v>
      </c>
      <c r="AF583" s="5">
        <f>'F. Basanite FC 5 kbar'!AP60</f>
        <v>0</v>
      </c>
      <c r="AG583" s="5">
        <f>'F. Basanite FC 5 kbar'!AQ60</f>
        <v>0</v>
      </c>
      <c r="AH583" s="5">
        <f>'F. Basanite FC 5 kbar'!AR60</f>
        <v>0</v>
      </c>
      <c r="AI583" s="5"/>
      <c r="AJ583" s="5"/>
      <c r="AK583" s="5">
        <f>'F. Basanite FC 5 kbar'!AS60</f>
        <v>5.8713800000000003</v>
      </c>
      <c r="AL583" s="5">
        <f>'F. Basanite FC 5 kbar'!AT60</f>
        <v>2.1056439999999998</v>
      </c>
      <c r="AM583" s="10"/>
      <c r="AN583" s="5">
        <f t="shared" si="105"/>
        <v>20.508799</v>
      </c>
      <c r="AO583" s="5">
        <f t="shared" si="106"/>
        <v>0</v>
      </c>
      <c r="AP583" s="5">
        <f t="shared" si="107"/>
        <v>0</v>
      </c>
      <c r="AQ583" s="5">
        <f t="shared" si="108"/>
        <v>0</v>
      </c>
      <c r="AR583" s="5"/>
      <c r="AS583" s="5"/>
      <c r="AT583" s="5">
        <f t="shared" si="109"/>
        <v>6.006132</v>
      </c>
      <c r="AU583" s="5">
        <f t="shared" si="110"/>
        <v>2.166083</v>
      </c>
      <c r="AV583" s="10">
        <f t="shared" si="111"/>
        <v>71.318988000000004</v>
      </c>
      <c r="AW583" s="48">
        <f t="shared" si="104"/>
        <v>100.00000200000001</v>
      </c>
    </row>
    <row r="584" spans="1:49" x14ac:dyDescent="0.3">
      <c r="A584" s="37" t="s">
        <v>236</v>
      </c>
      <c r="B584" s="2">
        <f>'F. Basanite FC 5 kbar'!A61</f>
        <v>55</v>
      </c>
      <c r="C584" s="2">
        <f>'F. Basanite FC 5 kbar'!C61</f>
        <v>1100</v>
      </c>
      <c r="D584" s="2">
        <f>'F. Basanite FC 5 kbar'!D61</f>
        <v>5000</v>
      </c>
      <c r="E584" s="5">
        <f>'B. LLD classification'!EA628</f>
        <v>2.7167802268737407</v>
      </c>
      <c r="F584" s="5">
        <f>'F. Basanite FC 5 kbar'!L61</f>
        <v>1.6902090000000001</v>
      </c>
      <c r="G584" s="6">
        <f>'F. Basanite FC 5 kbar'!N61</f>
        <v>70.551304999999999</v>
      </c>
      <c r="H584" s="7">
        <f t="shared" si="112"/>
        <v>29.448695000000001</v>
      </c>
      <c r="I584" s="8">
        <f>'F. Basanite FC 5 kbar'!R61</f>
        <v>45.546014999999997</v>
      </c>
      <c r="J584" s="9">
        <f>'F. Basanite FC 5 kbar'!S61</f>
        <v>1.847707</v>
      </c>
      <c r="K584" s="9">
        <f>'F. Basanite FC 5 kbar'!T61</f>
        <v>16.198546</v>
      </c>
      <c r="L584" s="9">
        <f>'F. Basanite FC 5 kbar'!U61</f>
        <v>0.27992299999999998</v>
      </c>
      <c r="M584" s="9">
        <f>'F. Basanite FC 5 kbar'!V61</f>
        <v>9.8098510000000001</v>
      </c>
      <c r="N584" s="9">
        <f>'F. Basanite FC 5 kbar'!W61</f>
        <v>0.25515900000000002</v>
      </c>
      <c r="O584" s="9">
        <f>'F. Basanite FC 5 kbar'!X61</f>
        <v>5.7373139999999996</v>
      </c>
      <c r="P584" s="9">
        <f>'F. Basanite FC 5 kbar'!Y61</f>
        <v>8.6137320000000006</v>
      </c>
      <c r="Q584" s="9">
        <f>'F. Basanite FC 5 kbar'!Z61</f>
        <v>2.5125519999999999</v>
      </c>
      <c r="R584" s="9">
        <f>'F. Basanite FC 5 kbar'!AA61</f>
        <v>4.607037</v>
      </c>
      <c r="S584" s="9">
        <f>'F. Basanite FC 5 kbar'!AB61</f>
        <v>1.402388</v>
      </c>
      <c r="T584" s="9">
        <f>'F. Basanite FC 5 kbar'!AC61</f>
        <v>3.189775</v>
      </c>
      <c r="U584" s="10"/>
      <c r="V584" s="5">
        <f>'F. Basanite FC 5 kbar'!AH61</f>
        <v>0.59129200000000004</v>
      </c>
      <c r="W584" s="5">
        <f>'F. Basanite FC 5 kbar'!AI61</f>
        <v>0</v>
      </c>
      <c r="X584" s="5">
        <f>'F. Basanite FC 5 kbar'!AJ61</f>
        <v>0</v>
      </c>
      <c r="Y584" s="5">
        <f>'F. Basanite FC 5 kbar'!AK61</f>
        <v>0</v>
      </c>
      <c r="Z584" s="5"/>
      <c r="AA584" s="5"/>
      <c r="AB584" s="5">
        <f>'F. Basanite FC 5 kbar'!AL61</f>
        <v>0.13098199999999999</v>
      </c>
      <c r="AC584" s="5">
        <f>'F. Basanite FC 5 kbar'!AM61</f>
        <v>5.8487999999999998E-2</v>
      </c>
      <c r="AD584" s="10"/>
      <c r="AE584" s="5">
        <f>'F. Basanite FC 5 kbar'!AO61</f>
        <v>20.504292</v>
      </c>
      <c r="AF584" s="5">
        <f>'F. Basanite FC 5 kbar'!AP61</f>
        <v>0</v>
      </c>
      <c r="AG584" s="5">
        <f>'F. Basanite FC 5 kbar'!AQ61</f>
        <v>0</v>
      </c>
      <c r="AH584" s="5">
        <f>'F. Basanite FC 5 kbar'!AR61</f>
        <v>0</v>
      </c>
      <c r="AI584" s="5"/>
      <c r="AJ584" s="5"/>
      <c r="AK584" s="5">
        <f>'F. Basanite FC 5 kbar'!AS61</f>
        <v>6.0025810000000002</v>
      </c>
      <c r="AL584" s="5">
        <f>'F. Basanite FC 5 kbar'!AT61</f>
        <v>2.16106</v>
      </c>
      <c r="AM584" s="10"/>
      <c r="AN584" s="5">
        <f t="shared" si="105"/>
        <v>21.095583999999999</v>
      </c>
      <c r="AO584" s="5">
        <f t="shared" si="106"/>
        <v>0</v>
      </c>
      <c r="AP584" s="5">
        <f t="shared" si="107"/>
        <v>0</v>
      </c>
      <c r="AQ584" s="5">
        <f t="shared" si="108"/>
        <v>0</v>
      </c>
      <c r="AR584" s="5"/>
      <c r="AS584" s="5"/>
      <c r="AT584" s="5">
        <f t="shared" si="109"/>
        <v>6.1335630000000005</v>
      </c>
      <c r="AU584" s="5">
        <f t="shared" si="110"/>
        <v>2.2195480000000001</v>
      </c>
      <c r="AV584" s="10">
        <f t="shared" si="111"/>
        <v>70.551304999999999</v>
      </c>
      <c r="AW584" s="48">
        <f t="shared" si="104"/>
        <v>100</v>
      </c>
    </row>
    <row r="585" spans="1:49" x14ac:dyDescent="0.3">
      <c r="A585" s="37" t="s">
        <v>236</v>
      </c>
      <c r="B585" s="2">
        <f>'F. Basanite FC 5 kbar'!A62</f>
        <v>56</v>
      </c>
      <c r="C585" s="2">
        <f>'F. Basanite FC 5 kbar'!C62</f>
        <v>1098</v>
      </c>
      <c r="D585" s="2">
        <f>'F. Basanite FC 5 kbar'!D62</f>
        <v>5000</v>
      </c>
      <c r="E585" s="5">
        <f>'B. LLD classification'!EA629</f>
        <v>2.7129478219853533</v>
      </c>
      <c r="F585" s="5">
        <f>'F. Basanite FC 5 kbar'!L62</f>
        <v>1.7052590000000001</v>
      </c>
      <c r="G585" s="6">
        <f>'F. Basanite FC 5 kbar'!N62</f>
        <v>69.804786000000007</v>
      </c>
      <c r="H585" s="7">
        <f t="shared" si="112"/>
        <v>30.195213999999993</v>
      </c>
      <c r="I585" s="8">
        <f>'F. Basanite FC 5 kbar'!R62</f>
        <v>45.655884999999998</v>
      </c>
      <c r="J585" s="9">
        <f>'F. Basanite FC 5 kbar'!S62</f>
        <v>1.8162</v>
      </c>
      <c r="K585" s="9">
        <f>'F. Basanite FC 5 kbar'!T62</f>
        <v>16.236322000000001</v>
      </c>
      <c r="L585" s="9">
        <f>'F. Basanite FC 5 kbar'!U62</f>
        <v>0.25759700000000002</v>
      </c>
      <c r="M585" s="9">
        <f>'F. Basanite FC 5 kbar'!V62</f>
        <v>9.8200800000000008</v>
      </c>
      <c r="N585" s="9">
        <f>'F. Basanite FC 5 kbar'!W62</f>
        <v>0.25788800000000001</v>
      </c>
      <c r="O585" s="9">
        <f>'F. Basanite FC 5 kbar'!X62</f>
        <v>5.6569269999999996</v>
      </c>
      <c r="P585" s="9">
        <f>'F. Basanite FC 5 kbar'!Y62</f>
        <v>8.496734</v>
      </c>
      <c r="Q585" s="9">
        <f>'F. Basanite FC 5 kbar'!Z62</f>
        <v>2.5374439999999998</v>
      </c>
      <c r="R585" s="9">
        <f>'F. Basanite FC 5 kbar'!AA62</f>
        <v>4.656307</v>
      </c>
      <c r="S585" s="9">
        <f>'F. Basanite FC 5 kbar'!AB62</f>
        <v>1.386055</v>
      </c>
      <c r="T585" s="9">
        <f>'F. Basanite FC 5 kbar'!AC62</f>
        <v>3.2225630000000001</v>
      </c>
      <c r="U585" s="10"/>
      <c r="V585" s="5">
        <f>'F. Basanite FC 5 kbar'!AH62</f>
        <v>0.57569899999999996</v>
      </c>
      <c r="W585" s="5">
        <f>'F. Basanite FC 5 kbar'!AI62</f>
        <v>0</v>
      </c>
      <c r="X585" s="5">
        <f>'F. Basanite FC 5 kbar'!AJ62</f>
        <v>0</v>
      </c>
      <c r="Y585" s="5">
        <f>'F. Basanite FC 5 kbar'!AK62</f>
        <v>0</v>
      </c>
      <c r="Z585" s="5"/>
      <c r="AA585" s="5"/>
      <c r="AB585" s="5">
        <f>'F. Basanite FC 5 kbar'!AL62</f>
        <v>0.12728</v>
      </c>
      <c r="AC585" s="5">
        <f>'F. Basanite FC 5 kbar'!AM62</f>
        <v>5.6620999999999998E-2</v>
      </c>
      <c r="AD585" s="10"/>
      <c r="AE585" s="5">
        <f>'F. Basanite FC 5 kbar'!AO62</f>
        <v>21.091079000000001</v>
      </c>
      <c r="AF585" s="5">
        <f>'F. Basanite FC 5 kbar'!AP62</f>
        <v>0</v>
      </c>
      <c r="AG585" s="5">
        <f>'F. Basanite FC 5 kbar'!AQ62</f>
        <v>0</v>
      </c>
      <c r="AH585" s="5">
        <f>'F. Basanite FC 5 kbar'!AR62</f>
        <v>0</v>
      </c>
      <c r="AI585" s="5"/>
      <c r="AJ585" s="5"/>
      <c r="AK585" s="5">
        <f>'F. Basanite FC 5 kbar'!AS62</f>
        <v>6.1300109999999997</v>
      </c>
      <c r="AL585" s="5">
        <f>'F. Basanite FC 5 kbar'!AT62</f>
        <v>2.2145250000000001</v>
      </c>
      <c r="AM585" s="10"/>
      <c r="AN585" s="5">
        <f t="shared" si="105"/>
        <v>21.666778000000001</v>
      </c>
      <c r="AO585" s="5">
        <f t="shared" si="106"/>
        <v>0</v>
      </c>
      <c r="AP585" s="5">
        <f t="shared" si="107"/>
        <v>0</v>
      </c>
      <c r="AQ585" s="5">
        <f t="shared" si="108"/>
        <v>0</v>
      </c>
      <c r="AR585" s="5"/>
      <c r="AS585" s="5"/>
      <c r="AT585" s="5">
        <f t="shared" si="109"/>
        <v>6.2572909999999995</v>
      </c>
      <c r="AU585" s="5">
        <f t="shared" si="110"/>
        <v>2.2711459999999999</v>
      </c>
      <c r="AV585" s="10">
        <f t="shared" si="111"/>
        <v>69.804786000000007</v>
      </c>
      <c r="AW585" s="48">
        <f t="shared" si="104"/>
        <v>100.000001</v>
      </c>
    </row>
    <row r="586" spans="1:49" x14ac:dyDescent="0.3">
      <c r="A586" s="37" t="s">
        <v>236</v>
      </c>
      <c r="B586" s="2">
        <f>'F. Basanite FC 5 kbar'!A63</f>
        <v>57</v>
      </c>
      <c r="C586" s="2">
        <f>'F. Basanite FC 5 kbar'!C63</f>
        <v>1096</v>
      </c>
      <c r="D586" s="2">
        <f>'F. Basanite FC 5 kbar'!D63</f>
        <v>5000</v>
      </c>
      <c r="E586" s="5">
        <f>'B. LLD classification'!EA630</f>
        <v>2.7091321613622417</v>
      </c>
      <c r="F586" s="5">
        <f>'F. Basanite FC 5 kbar'!L63</f>
        <v>1.7202120000000001</v>
      </c>
      <c r="G586" s="6">
        <f>'F. Basanite FC 5 kbar'!N63</f>
        <v>69.078650999999994</v>
      </c>
      <c r="H586" s="7">
        <f t="shared" si="112"/>
        <v>30.921349000000006</v>
      </c>
      <c r="I586" s="8">
        <f>'F. Basanite FC 5 kbar'!R63</f>
        <v>45.764125</v>
      </c>
      <c r="J586" s="9">
        <f>'F. Basanite FC 5 kbar'!S63</f>
        <v>1.785237</v>
      </c>
      <c r="K586" s="9">
        <f>'F. Basanite FC 5 kbar'!T63</f>
        <v>16.273351999999999</v>
      </c>
      <c r="L586" s="9">
        <f>'F. Basanite FC 5 kbar'!U63</f>
        <v>0.23657500000000001</v>
      </c>
      <c r="M586" s="9">
        <f>'F. Basanite FC 5 kbar'!V63</f>
        <v>9.829345</v>
      </c>
      <c r="N586" s="9">
        <f>'F. Basanite FC 5 kbar'!W63</f>
        <v>0.26059900000000003</v>
      </c>
      <c r="O586" s="9">
        <f>'F. Basanite FC 5 kbar'!X63</f>
        <v>5.5766850000000003</v>
      </c>
      <c r="P586" s="9">
        <f>'F. Basanite FC 5 kbar'!Y63</f>
        <v>8.3814550000000008</v>
      </c>
      <c r="Q586" s="9">
        <f>'F. Basanite FC 5 kbar'!Z63</f>
        <v>2.5621689999999999</v>
      </c>
      <c r="R586" s="9">
        <f>'F. Basanite FC 5 kbar'!AA63</f>
        <v>4.7052529999999999</v>
      </c>
      <c r="S586" s="9">
        <f>'F. Basanite FC 5 kbar'!AB63</f>
        <v>1.3700600000000001</v>
      </c>
      <c r="T586" s="9">
        <f>'F. Basanite FC 5 kbar'!AC63</f>
        <v>3.255144</v>
      </c>
      <c r="U586" s="10"/>
      <c r="V586" s="5">
        <f>'F. Basanite FC 5 kbar'!AH63</f>
        <v>0.56073700000000004</v>
      </c>
      <c r="W586" s="5">
        <f>'F. Basanite FC 5 kbar'!AI63</f>
        <v>0</v>
      </c>
      <c r="X586" s="5">
        <f>'F. Basanite FC 5 kbar'!AJ63</f>
        <v>0</v>
      </c>
      <c r="Y586" s="5">
        <f>'F. Basanite FC 5 kbar'!AK63</f>
        <v>0</v>
      </c>
      <c r="Z586" s="5"/>
      <c r="AA586" s="5"/>
      <c r="AB586" s="5">
        <f>'F. Basanite FC 5 kbar'!AL63</f>
        <v>0.123645</v>
      </c>
      <c r="AC586" s="5">
        <f>'F. Basanite FC 5 kbar'!AM63</f>
        <v>5.4834000000000001E-2</v>
      </c>
      <c r="AD586" s="10"/>
      <c r="AE586" s="5">
        <f>'F. Basanite FC 5 kbar'!AO63</f>
        <v>21.662272999999999</v>
      </c>
      <c r="AF586" s="5">
        <f>'F. Basanite FC 5 kbar'!AP63</f>
        <v>0</v>
      </c>
      <c r="AG586" s="5">
        <f>'F. Basanite FC 5 kbar'!AQ63</f>
        <v>0</v>
      </c>
      <c r="AH586" s="5">
        <f>'F. Basanite FC 5 kbar'!AR63</f>
        <v>0</v>
      </c>
      <c r="AI586" s="5"/>
      <c r="AJ586" s="5"/>
      <c r="AK586" s="5">
        <f>'F. Basanite FC 5 kbar'!AS63</f>
        <v>6.2537380000000002</v>
      </c>
      <c r="AL586" s="5">
        <f>'F. Basanite FC 5 kbar'!AT63</f>
        <v>2.2661220000000002</v>
      </c>
      <c r="AM586" s="10"/>
      <c r="AN586" s="5">
        <f t="shared" si="105"/>
        <v>22.223009999999999</v>
      </c>
      <c r="AO586" s="5">
        <f t="shared" si="106"/>
        <v>0</v>
      </c>
      <c r="AP586" s="5">
        <f t="shared" si="107"/>
        <v>0</v>
      </c>
      <c r="AQ586" s="5">
        <f t="shared" si="108"/>
        <v>0</v>
      </c>
      <c r="AR586" s="5"/>
      <c r="AS586" s="5"/>
      <c r="AT586" s="5">
        <f t="shared" si="109"/>
        <v>6.377383</v>
      </c>
      <c r="AU586" s="5">
        <f t="shared" si="110"/>
        <v>2.3209560000000002</v>
      </c>
      <c r="AV586" s="10">
        <f t="shared" si="111"/>
        <v>69.078650999999994</v>
      </c>
      <c r="AW586" s="48">
        <f t="shared" si="104"/>
        <v>99.999999999999986</v>
      </c>
    </row>
    <row r="587" spans="1:49" x14ac:dyDescent="0.3">
      <c r="A587" s="37" t="s">
        <v>236</v>
      </c>
      <c r="B587" s="2">
        <f>'F. Basanite FC 5 kbar'!A64</f>
        <v>58</v>
      </c>
      <c r="C587" s="2">
        <f>'F. Basanite FC 5 kbar'!C64</f>
        <v>1094</v>
      </c>
      <c r="D587" s="2">
        <f>'F. Basanite FC 5 kbar'!D64</f>
        <v>5000</v>
      </c>
      <c r="E587" s="5">
        <f>'B. LLD classification'!EA631</f>
        <v>2.7053335199354134</v>
      </c>
      <c r="F587" s="5">
        <f>'F. Basanite FC 5 kbar'!L64</f>
        <v>1.735069</v>
      </c>
      <c r="G587" s="6">
        <f>'F. Basanite FC 5 kbar'!N64</f>
        <v>68.372129000000001</v>
      </c>
      <c r="H587" s="7">
        <f t="shared" si="112"/>
        <v>31.627870999999999</v>
      </c>
      <c r="I587" s="8">
        <f>'F. Basanite FC 5 kbar'!R64</f>
        <v>45.870753999999998</v>
      </c>
      <c r="J587" s="9">
        <f>'F. Basanite FC 5 kbar'!S64</f>
        <v>1.7548109999999999</v>
      </c>
      <c r="K587" s="9">
        <f>'F. Basanite FC 5 kbar'!T64</f>
        <v>16.309650000000001</v>
      </c>
      <c r="L587" s="9">
        <f>'F. Basanite FC 5 kbar'!U64</f>
        <v>0.216809</v>
      </c>
      <c r="M587" s="9">
        <f>'F. Basanite FC 5 kbar'!V64</f>
        <v>9.8376699999999992</v>
      </c>
      <c r="N587" s="9">
        <f>'F. Basanite FC 5 kbar'!W64</f>
        <v>0.263291</v>
      </c>
      <c r="O587" s="9">
        <f>'F. Basanite FC 5 kbar'!X64</f>
        <v>5.4966080000000002</v>
      </c>
      <c r="P587" s="9">
        <f>'F. Basanite FC 5 kbar'!Y64</f>
        <v>8.2678879999999992</v>
      </c>
      <c r="Q587" s="9">
        <f>'F. Basanite FC 5 kbar'!Z64</f>
        <v>2.5867270000000002</v>
      </c>
      <c r="R587" s="9">
        <f>'F. Basanite FC 5 kbar'!AA64</f>
        <v>4.7538739999999997</v>
      </c>
      <c r="S587" s="9">
        <f>'F. Basanite FC 5 kbar'!AB64</f>
        <v>1.3543970000000001</v>
      </c>
      <c r="T587" s="9">
        <f>'F. Basanite FC 5 kbar'!AC64</f>
        <v>3.2875200000000002</v>
      </c>
      <c r="U587" s="10"/>
      <c r="V587" s="5">
        <f>'F. Basanite FC 5 kbar'!AH64</f>
        <v>0.54640200000000005</v>
      </c>
      <c r="W587" s="5">
        <f>'F. Basanite FC 5 kbar'!AI64</f>
        <v>0</v>
      </c>
      <c r="X587" s="5">
        <f>'F. Basanite FC 5 kbar'!AJ64</f>
        <v>0</v>
      </c>
      <c r="Y587" s="5">
        <f>'F. Basanite FC 5 kbar'!AK64</f>
        <v>0</v>
      </c>
      <c r="Z587" s="5"/>
      <c r="AA587" s="5"/>
      <c r="AB587" s="5">
        <f>'F. Basanite FC 5 kbar'!AL64</f>
        <v>0.120077</v>
      </c>
      <c r="AC587" s="5">
        <f>'F. Basanite FC 5 kbar'!AM64</f>
        <v>5.3126E-2</v>
      </c>
      <c r="AD587" s="10"/>
      <c r="AE587" s="5">
        <f>'F. Basanite FC 5 kbar'!AO64</f>
        <v>22.218505</v>
      </c>
      <c r="AF587" s="5">
        <f>'F. Basanite FC 5 kbar'!AP64</f>
        <v>0</v>
      </c>
      <c r="AG587" s="5">
        <f>'F. Basanite FC 5 kbar'!AQ64</f>
        <v>0</v>
      </c>
      <c r="AH587" s="5">
        <f>'F. Basanite FC 5 kbar'!AR64</f>
        <v>0</v>
      </c>
      <c r="AI587" s="5"/>
      <c r="AJ587" s="5"/>
      <c r="AK587" s="5">
        <f>'F. Basanite FC 5 kbar'!AS64</f>
        <v>6.3738289999999997</v>
      </c>
      <c r="AL587" s="5">
        <f>'F. Basanite FC 5 kbar'!AT64</f>
        <v>2.3159329999999998</v>
      </c>
      <c r="AM587" s="10"/>
      <c r="AN587" s="5">
        <f t="shared" si="105"/>
        <v>22.764907000000001</v>
      </c>
      <c r="AO587" s="5">
        <f t="shared" si="106"/>
        <v>0</v>
      </c>
      <c r="AP587" s="5">
        <f t="shared" si="107"/>
        <v>0</v>
      </c>
      <c r="AQ587" s="5">
        <f t="shared" si="108"/>
        <v>0</v>
      </c>
      <c r="AR587" s="5"/>
      <c r="AS587" s="5"/>
      <c r="AT587" s="5">
        <f t="shared" si="109"/>
        <v>6.493906</v>
      </c>
      <c r="AU587" s="5">
        <f t="shared" si="110"/>
        <v>2.3690589999999996</v>
      </c>
      <c r="AV587" s="10">
        <f t="shared" si="111"/>
        <v>68.372129000000001</v>
      </c>
      <c r="AW587" s="48">
        <f t="shared" si="104"/>
        <v>100.000001</v>
      </c>
    </row>
    <row r="588" spans="1:49" x14ac:dyDescent="0.3">
      <c r="A588" s="37" t="s">
        <v>236</v>
      </c>
      <c r="B588" s="2">
        <f>'F. Basanite FC 5 kbar'!A65</f>
        <v>59</v>
      </c>
      <c r="C588" s="2">
        <f>'F. Basanite FC 5 kbar'!C65</f>
        <v>1092</v>
      </c>
      <c r="D588" s="2">
        <f>'F. Basanite FC 5 kbar'!D65</f>
        <v>5000</v>
      </c>
      <c r="E588" s="5">
        <f>'B. LLD classification'!EA632</f>
        <v>2.7015522389981532</v>
      </c>
      <c r="F588" s="5">
        <f>'F. Basanite FC 5 kbar'!L65</f>
        <v>1.749833</v>
      </c>
      <c r="G588" s="6">
        <f>'F. Basanite FC 5 kbar'!N65</f>
        <v>67.684456999999995</v>
      </c>
      <c r="H588" s="7">
        <f t="shared" si="112"/>
        <v>32.315543000000005</v>
      </c>
      <c r="I588" s="8">
        <f>'F. Basanite FC 5 kbar'!R65</f>
        <v>45.975793000000003</v>
      </c>
      <c r="J588" s="9">
        <f>'F. Basanite FC 5 kbar'!S65</f>
        <v>1.724909</v>
      </c>
      <c r="K588" s="9">
        <f>'F. Basanite FC 5 kbar'!T65</f>
        <v>16.345234000000001</v>
      </c>
      <c r="L588" s="9">
        <f>'F. Basanite FC 5 kbar'!U65</f>
        <v>0.19824900000000001</v>
      </c>
      <c r="M588" s="9">
        <f>'F. Basanite FC 5 kbar'!V65</f>
        <v>9.8450769999999999</v>
      </c>
      <c r="N588" s="9">
        <f>'F. Basanite FC 5 kbar'!W65</f>
        <v>0.26596700000000001</v>
      </c>
      <c r="O588" s="9">
        <f>'F. Basanite FC 5 kbar'!X65</f>
        <v>5.4167069999999997</v>
      </c>
      <c r="P588" s="9">
        <f>'F. Basanite FC 5 kbar'!Y65</f>
        <v>8.1560240000000004</v>
      </c>
      <c r="Q588" s="9">
        <f>'F. Basanite FC 5 kbar'!Z65</f>
        <v>2.6111209999999998</v>
      </c>
      <c r="R588" s="9">
        <f>'F. Basanite FC 5 kbar'!AA65</f>
        <v>4.8021729999999998</v>
      </c>
      <c r="S588" s="9">
        <f>'F. Basanite FC 5 kbar'!AB65</f>
        <v>1.339056</v>
      </c>
      <c r="T588" s="9">
        <f>'F. Basanite FC 5 kbar'!AC65</f>
        <v>3.31969</v>
      </c>
      <c r="U588" s="10"/>
      <c r="V588" s="5">
        <f>'F. Basanite FC 5 kbar'!AH65</f>
        <v>0.53269</v>
      </c>
      <c r="W588" s="5">
        <f>'F. Basanite FC 5 kbar'!AI65</f>
        <v>0</v>
      </c>
      <c r="X588" s="5">
        <f>'F. Basanite FC 5 kbar'!AJ65</f>
        <v>0</v>
      </c>
      <c r="Y588" s="5">
        <f>'F. Basanite FC 5 kbar'!AK65</f>
        <v>0</v>
      </c>
      <c r="Z588" s="5"/>
      <c r="AA588" s="5"/>
      <c r="AB588" s="5">
        <f>'F. Basanite FC 5 kbar'!AL65</f>
        <v>0.11657099999999999</v>
      </c>
      <c r="AC588" s="5">
        <f>'F. Basanite FC 5 kbar'!AM65</f>
        <v>5.1494999999999999E-2</v>
      </c>
      <c r="AD588" s="10"/>
      <c r="AE588" s="5">
        <f>'F. Basanite FC 5 kbar'!AO65</f>
        <v>22.760401000000002</v>
      </c>
      <c r="AF588" s="5">
        <f>'F. Basanite FC 5 kbar'!AP65</f>
        <v>0</v>
      </c>
      <c r="AG588" s="5">
        <f>'F. Basanite FC 5 kbar'!AQ65</f>
        <v>0</v>
      </c>
      <c r="AH588" s="5">
        <f>'F. Basanite FC 5 kbar'!AR65</f>
        <v>0</v>
      </c>
      <c r="AI588" s="5"/>
      <c r="AJ588" s="5"/>
      <c r="AK588" s="5">
        <f>'F. Basanite FC 5 kbar'!AS65</f>
        <v>6.4903500000000003</v>
      </c>
      <c r="AL588" s="5">
        <f>'F. Basanite FC 5 kbar'!AT65</f>
        <v>2.364036</v>
      </c>
      <c r="AM588" s="10"/>
      <c r="AN588" s="5">
        <f t="shared" si="105"/>
        <v>23.293091</v>
      </c>
      <c r="AO588" s="5">
        <f t="shared" si="106"/>
        <v>0</v>
      </c>
      <c r="AP588" s="5">
        <f t="shared" si="107"/>
        <v>0</v>
      </c>
      <c r="AQ588" s="5">
        <f t="shared" si="108"/>
        <v>0</v>
      </c>
      <c r="AR588" s="5"/>
      <c r="AS588" s="5"/>
      <c r="AT588" s="5">
        <f t="shared" si="109"/>
        <v>6.6069210000000007</v>
      </c>
      <c r="AU588" s="5">
        <f t="shared" si="110"/>
        <v>2.4155310000000001</v>
      </c>
      <c r="AV588" s="10">
        <f t="shared" si="111"/>
        <v>67.684456999999995</v>
      </c>
      <c r="AW588" s="48">
        <f t="shared" si="104"/>
        <v>100</v>
      </c>
    </row>
    <row r="589" spans="1:49" x14ac:dyDescent="0.3">
      <c r="A589" s="37" t="s">
        <v>236</v>
      </c>
      <c r="B589" s="2">
        <f>'F. Basanite FC 5 kbar'!A66</f>
        <v>60</v>
      </c>
      <c r="C589" s="2">
        <f>'F. Basanite FC 5 kbar'!C66</f>
        <v>1090</v>
      </c>
      <c r="D589" s="2">
        <f>'F. Basanite FC 5 kbar'!D66</f>
        <v>5000</v>
      </c>
      <c r="E589" s="5">
        <f>'B. LLD classification'!EA633</f>
        <v>2.6977881929426974</v>
      </c>
      <c r="F589" s="5">
        <f>'F. Basanite FC 5 kbar'!L66</f>
        <v>1.764505</v>
      </c>
      <c r="G589" s="6">
        <f>'F. Basanite FC 5 kbar'!N66</f>
        <v>67.014874000000006</v>
      </c>
      <c r="H589" s="7">
        <f t="shared" si="112"/>
        <v>32.985125999999994</v>
      </c>
      <c r="I589" s="8">
        <f>'F. Basanite FC 5 kbar'!R66</f>
        <v>46.079262999999997</v>
      </c>
      <c r="J589" s="9">
        <f>'F. Basanite FC 5 kbar'!S66</f>
        <v>1.695522</v>
      </c>
      <c r="K589" s="9">
        <f>'F. Basanite FC 5 kbar'!T66</f>
        <v>16.380125</v>
      </c>
      <c r="L589" s="9">
        <f>'F. Basanite FC 5 kbar'!U66</f>
        <v>0.18084900000000001</v>
      </c>
      <c r="M589" s="9">
        <f>'F. Basanite FC 5 kbar'!V66</f>
        <v>9.8515840000000008</v>
      </c>
      <c r="N589" s="9">
        <f>'F. Basanite FC 5 kbar'!W66</f>
        <v>0.26862399999999997</v>
      </c>
      <c r="O589" s="9">
        <f>'F. Basanite FC 5 kbar'!X66</f>
        <v>5.3369900000000001</v>
      </c>
      <c r="P589" s="9">
        <f>'F. Basanite FC 5 kbar'!Y66</f>
        <v>8.0458529999999993</v>
      </c>
      <c r="Q589" s="9">
        <f>'F. Basanite FC 5 kbar'!Z66</f>
        <v>2.6353520000000001</v>
      </c>
      <c r="R589" s="9">
        <f>'F. Basanite FC 5 kbar'!AA66</f>
        <v>4.850155</v>
      </c>
      <c r="S589" s="9">
        <f>'F. Basanite FC 5 kbar'!AB66</f>
        <v>1.3240270000000001</v>
      </c>
      <c r="T589" s="9">
        <f>'F. Basanite FC 5 kbar'!AC66</f>
        <v>3.3516569999999999</v>
      </c>
      <c r="U589" s="10"/>
      <c r="V589" s="5">
        <f>'F. Basanite FC 5 kbar'!AH66</f>
        <v>0.51960399999999995</v>
      </c>
      <c r="W589" s="5">
        <f>'F. Basanite FC 5 kbar'!AI66</f>
        <v>0</v>
      </c>
      <c r="X589" s="5">
        <f>'F. Basanite FC 5 kbar'!AJ66</f>
        <v>0</v>
      </c>
      <c r="Y589" s="5">
        <f>'F. Basanite FC 5 kbar'!AK66</f>
        <v>0</v>
      </c>
      <c r="Z589" s="5"/>
      <c r="AA589" s="5"/>
      <c r="AB589" s="5">
        <f>'F. Basanite FC 5 kbar'!AL66</f>
        <v>0.113125</v>
      </c>
      <c r="AC589" s="5">
        <f>'F. Basanite FC 5 kbar'!AM66</f>
        <v>4.9937000000000002E-2</v>
      </c>
      <c r="AD589" s="10"/>
      <c r="AE589" s="5">
        <f>'F. Basanite FC 5 kbar'!AO66</f>
        <v>23.288585999999999</v>
      </c>
      <c r="AF589" s="5">
        <f>'F. Basanite FC 5 kbar'!AP66</f>
        <v>0</v>
      </c>
      <c r="AG589" s="5">
        <f>'F. Basanite FC 5 kbar'!AQ66</f>
        <v>0</v>
      </c>
      <c r="AH589" s="5">
        <f>'F. Basanite FC 5 kbar'!AR66</f>
        <v>0</v>
      </c>
      <c r="AI589" s="5"/>
      <c r="AJ589" s="5"/>
      <c r="AK589" s="5">
        <f>'F. Basanite FC 5 kbar'!AS66</f>
        <v>6.6033650000000002</v>
      </c>
      <c r="AL589" s="5">
        <f>'F. Basanite FC 5 kbar'!AT66</f>
        <v>2.4105080000000001</v>
      </c>
      <c r="AM589" s="10"/>
      <c r="AN589" s="5">
        <f t="shared" si="105"/>
        <v>23.80819</v>
      </c>
      <c r="AO589" s="5">
        <f t="shared" si="106"/>
        <v>0</v>
      </c>
      <c r="AP589" s="5">
        <f t="shared" si="107"/>
        <v>0</v>
      </c>
      <c r="AQ589" s="5">
        <f t="shared" si="108"/>
        <v>0</v>
      </c>
      <c r="AR589" s="5"/>
      <c r="AS589" s="5"/>
      <c r="AT589" s="5">
        <f t="shared" si="109"/>
        <v>6.7164900000000003</v>
      </c>
      <c r="AU589" s="5">
        <f t="shared" si="110"/>
        <v>2.460445</v>
      </c>
      <c r="AV589" s="10">
        <f t="shared" si="111"/>
        <v>67.014874000000006</v>
      </c>
      <c r="AW589" s="48">
        <f t="shared" si="104"/>
        <v>99.999999000000003</v>
      </c>
    </row>
    <row r="590" spans="1:49" x14ac:dyDescent="0.3">
      <c r="A590" s="37" t="s">
        <v>236</v>
      </c>
      <c r="B590" s="2">
        <f>'F. Basanite FC 5 kbar'!A67</f>
        <v>61</v>
      </c>
      <c r="C590" s="2">
        <f>'F. Basanite FC 5 kbar'!C67</f>
        <v>1088</v>
      </c>
      <c r="D590" s="2">
        <f>'F. Basanite FC 5 kbar'!D67</f>
        <v>5000</v>
      </c>
      <c r="E590" s="5">
        <f>'B. LLD classification'!EA634</f>
        <v>2.6940411353440794</v>
      </c>
      <c r="F590" s="5">
        <f>'F. Basanite FC 5 kbar'!L67</f>
        <v>1.7790889999999999</v>
      </c>
      <c r="G590" s="6">
        <f>'F. Basanite FC 5 kbar'!N67</f>
        <v>66.362622999999999</v>
      </c>
      <c r="H590" s="7">
        <f t="shared" si="112"/>
        <v>33.637377000000001</v>
      </c>
      <c r="I590" s="8">
        <f>'F. Basanite FC 5 kbar'!R67</f>
        <v>46.181184999999999</v>
      </c>
      <c r="J590" s="9">
        <f>'F. Basanite FC 5 kbar'!S67</f>
        <v>1.6666350000000001</v>
      </c>
      <c r="K590" s="9">
        <f>'F. Basanite FC 5 kbar'!T67</f>
        <v>16.414349999999999</v>
      </c>
      <c r="L590" s="9">
        <f>'F. Basanite FC 5 kbar'!U67</f>
        <v>0.16456200000000001</v>
      </c>
      <c r="M590" s="9">
        <f>'F. Basanite FC 5 kbar'!V67</f>
        <v>9.8572109999999995</v>
      </c>
      <c r="N590" s="9">
        <f>'F. Basanite FC 5 kbar'!W67</f>
        <v>0.27126400000000001</v>
      </c>
      <c r="O590" s="9">
        <f>'F. Basanite FC 5 kbar'!X67</f>
        <v>5.2574540000000001</v>
      </c>
      <c r="P590" s="9">
        <f>'F. Basanite FC 5 kbar'!Y67</f>
        <v>7.9373639999999996</v>
      </c>
      <c r="Q590" s="9">
        <f>'F. Basanite FC 5 kbar'!Z67</f>
        <v>2.659424</v>
      </c>
      <c r="R590" s="9">
        <f>'F. Basanite FC 5 kbar'!AA67</f>
        <v>4.8978250000000001</v>
      </c>
      <c r="S590" s="9">
        <f>'F. Basanite FC 5 kbar'!AB67</f>
        <v>1.309301</v>
      </c>
      <c r="T590" s="9">
        <f>'F. Basanite FC 5 kbar'!AC67</f>
        <v>3.3834249999999999</v>
      </c>
      <c r="U590" s="10"/>
      <c r="V590" s="5">
        <f>'F. Basanite FC 5 kbar'!AH67</f>
        <v>0.50715299999999996</v>
      </c>
      <c r="W590" s="5">
        <f>'F. Basanite FC 5 kbar'!AI67</f>
        <v>0</v>
      </c>
      <c r="X590" s="5">
        <f>'F. Basanite FC 5 kbar'!AJ67</f>
        <v>0</v>
      </c>
      <c r="Y590" s="5">
        <f>'F. Basanite FC 5 kbar'!AK67</f>
        <v>0</v>
      </c>
      <c r="Z590" s="5"/>
      <c r="AA590" s="5"/>
      <c r="AB590" s="5">
        <f>'F. Basanite FC 5 kbar'!AL67</f>
        <v>0.109732</v>
      </c>
      <c r="AC590" s="5">
        <f>'F. Basanite FC 5 kbar'!AM67</f>
        <v>4.8453000000000003E-2</v>
      </c>
      <c r="AD590" s="10"/>
      <c r="AE590" s="5">
        <f>'F. Basanite FC 5 kbar'!AO67</f>
        <v>23.803684000000001</v>
      </c>
      <c r="AF590" s="5">
        <f>'F. Basanite FC 5 kbar'!AP67</f>
        <v>0</v>
      </c>
      <c r="AG590" s="5">
        <f>'F. Basanite FC 5 kbar'!AQ67</f>
        <v>0</v>
      </c>
      <c r="AH590" s="5">
        <f>'F. Basanite FC 5 kbar'!AR67</f>
        <v>0</v>
      </c>
      <c r="AI590" s="5"/>
      <c r="AJ590" s="5"/>
      <c r="AK590" s="5">
        <f>'F. Basanite FC 5 kbar'!AS67</f>
        <v>6.7129329999999996</v>
      </c>
      <c r="AL590" s="5">
        <f>'F. Basanite FC 5 kbar'!AT67</f>
        <v>2.455422</v>
      </c>
      <c r="AM590" s="10"/>
      <c r="AN590" s="5">
        <f t="shared" si="105"/>
        <v>24.310836999999999</v>
      </c>
      <c r="AO590" s="5">
        <f t="shared" si="106"/>
        <v>0</v>
      </c>
      <c r="AP590" s="5">
        <f t="shared" si="107"/>
        <v>0</v>
      </c>
      <c r="AQ590" s="5">
        <f t="shared" si="108"/>
        <v>0</v>
      </c>
      <c r="AR590" s="5"/>
      <c r="AS590" s="5"/>
      <c r="AT590" s="5">
        <f t="shared" si="109"/>
        <v>6.8226649999999998</v>
      </c>
      <c r="AU590" s="5">
        <f t="shared" si="110"/>
        <v>2.5038749999999999</v>
      </c>
      <c r="AV590" s="10">
        <f t="shared" si="111"/>
        <v>66.362622999999999</v>
      </c>
      <c r="AW590" s="48">
        <f t="shared" si="104"/>
        <v>100</v>
      </c>
    </row>
    <row r="591" spans="1:49" x14ac:dyDescent="0.3">
      <c r="A591" s="37" t="s">
        <v>236</v>
      </c>
      <c r="B591" s="2">
        <f>'F. Basanite FC 5 kbar'!A68</f>
        <v>62</v>
      </c>
      <c r="C591" s="2">
        <f>'F. Basanite FC 5 kbar'!C68</f>
        <v>1086</v>
      </c>
      <c r="D591" s="2">
        <f>'F. Basanite FC 5 kbar'!D68</f>
        <v>5000</v>
      </c>
      <c r="E591" s="5">
        <f>'B. LLD classification'!EA635</f>
        <v>2.6903102892617468</v>
      </c>
      <c r="F591" s="5">
        <f>'F. Basanite FC 5 kbar'!L68</f>
        <v>1.7935859999999999</v>
      </c>
      <c r="G591" s="6">
        <f>'F. Basanite FC 5 kbar'!N68</f>
        <v>65.726934</v>
      </c>
      <c r="H591" s="7">
        <f t="shared" si="112"/>
        <v>34.273066</v>
      </c>
      <c r="I591" s="8">
        <f>'F. Basanite FC 5 kbar'!R68</f>
        <v>46.281581000000003</v>
      </c>
      <c r="J591" s="9">
        <f>'F. Basanite FC 5 kbar'!S68</f>
        <v>1.6382350000000001</v>
      </c>
      <c r="K591" s="9">
        <f>'F. Basanite FC 5 kbar'!T68</f>
        <v>16.447939999999999</v>
      </c>
      <c r="L591" s="9">
        <f>'F. Basanite FC 5 kbar'!U68</f>
        <v>0.14934500000000001</v>
      </c>
      <c r="M591" s="9">
        <f>'F. Basanite FC 5 kbar'!V68</f>
        <v>9.8619719999999997</v>
      </c>
      <c r="N591" s="9">
        <f>'F. Basanite FC 5 kbar'!W68</f>
        <v>0.27388800000000002</v>
      </c>
      <c r="O591" s="9">
        <f>'F. Basanite FC 5 kbar'!X68</f>
        <v>5.1780860000000004</v>
      </c>
      <c r="P591" s="9">
        <f>'F. Basanite FC 5 kbar'!Y68</f>
        <v>7.8305439999999997</v>
      </c>
      <c r="Q591" s="9">
        <f>'F. Basanite FC 5 kbar'!Z68</f>
        <v>2.6833450000000001</v>
      </c>
      <c r="R591" s="9">
        <f>'F. Basanite FC 5 kbar'!AA68</f>
        <v>4.945195</v>
      </c>
      <c r="S591" s="9">
        <f>'F. Basanite FC 5 kbar'!AB68</f>
        <v>1.2948679999999999</v>
      </c>
      <c r="T591" s="9">
        <f>'F. Basanite FC 5 kbar'!AC68</f>
        <v>3.4150019999999999</v>
      </c>
      <c r="U591" s="10"/>
      <c r="V591" s="5">
        <f>'F. Basanite FC 5 kbar'!AH68</f>
        <v>0.49535400000000002</v>
      </c>
      <c r="W591" s="5">
        <f>'F. Basanite FC 5 kbar'!AI68</f>
        <v>0</v>
      </c>
      <c r="X591" s="5">
        <f>'F. Basanite FC 5 kbar'!AJ68</f>
        <v>0</v>
      </c>
      <c r="Y591" s="5">
        <f>'F. Basanite FC 5 kbar'!AK68</f>
        <v>0</v>
      </c>
      <c r="Z591" s="5"/>
      <c r="AA591" s="5"/>
      <c r="AB591" s="5">
        <f>'F. Basanite FC 5 kbar'!AL68</f>
        <v>0.106382</v>
      </c>
      <c r="AC591" s="5">
        <f>'F. Basanite FC 5 kbar'!AM68</f>
        <v>4.7039999999999998E-2</v>
      </c>
      <c r="AD591" s="10"/>
      <c r="AE591" s="5">
        <f>'F. Basanite FC 5 kbar'!AO68</f>
        <v>24.306332999999999</v>
      </c>
      <c r="AF591" s="5">
        <f>'F. Basanite FC 5 kbar'!AP68</f>
        <v>0</v>
      </c>
      <c r="AG591" s="5">
        <f>'F. Basanite FC 5 kbar'!AQ68</f>
        <v>0</v>
      </c>
      <c r="AH591" s="5">
        <f>'F. Basanite FC 5 kbar'!AR68</f>
        <v>0</v>
      </c>
      <c r="AI591" s="5"/>
      <c r="AJ591" s="5"/>
      <c r="AK591" s="5">
        <f>'F. Basanite FC 5 kbar'!AS68</f>
        <v>6.8191069999999998</v>
      </c>
      <c r="AL591" s="5">
        <f>'F. Basanite FC 5 kbar'!AT68</f>
        <v>2.4988510000000002</v>
      </c>
      <c r="AM591" s="10"/>
      <c r="AN591" s="5">
        <f t="shared" si="105"/>
        <v>24.801686999999998</v>
      </c>
      <c r="AO591" s="5">
        <f t="shared" si="106"/>
        <v>0</v>
      </c>
      <c r="AP591" s="5">
        <f t="shared" si="107"/>
        <v>0</v>
      </c>
      <c r="AQ591" s="5">
        <f t="shared" si="108"/>
        <v>0</v>
      </c>
      <c r="AR591" s="5"/>
      <c r="AS591" s="5"/>
      <c r="AT591" s="5">
        <f t="shared" si="109"/>
        <v>6.9254889999999998</v>
      </c>
      <c r="AU591" s="5">
        <f t="shared" si="110"/>
        <v>2.5458910000000001</v>
      </c>
      <c r="AV591" s="10">
        <f t="shared" si="111"/>
        <v>65.726934</v>
      </c>
      <c r="AW591" s="48">
        <f t="shared" si="104"/>
        <v>100.000001</v>
      </c>
    </row>
    <row r="592" spans="1:49" x14ac:dyDescent="0.3">
      <c r="A592" s="37" t="s">
        <v>236</v>
      </c>
      <c r="B592" s="2">
        <f>'F. Basanite FC 5 kbar'!A69</f>
        <v>63</v>
      </c>
      <c r="C592" s="2">
        <f>'F. Basanite FC 5 kbar'!C69</f>
        <v>1084</v>
      </c>
      <c r="D592" s="2">
        <f>'F. Basanite FC 5 kbar'!D69</f>
        <v>5000</v>
      </c>
      <c r="E592" s="5">
        <f>'B. LLD classification'!EA636</f>
        <v>2.6865945158979869</v>
      </c>
      <c r="F592" s="5">
        <f>'F. Basanite FC 5 kbar'!L69</f>
        <v>1.8080000000000001</v>
      </c>
      <c r="G592" s="6">
        <f>'F. Basanite FC 5 kbar'!N69</f>
        <v>65.107016999999999</v>
      </c>
      <c r="H592" s="7">
        <f t="shared" si="112"/>
        <v>34.892983000000001</v>
      </c>
      <c r="I592" s="8">
        <f>'F. Basanite FC 5 kbar'!R69</f>
        <v>46.380476000000002</v>
      </c>
      <c r="J592" s="9">
        <f>'F. Basanite FC 5 kbar'!S69</f>
        <v>1.610303</v>
      </c>
      <c r="K592" s="9">
        <f>'F. Basanite FC 5 kbar'!T69</f>
        <v>16.480931999999999</v>
      </c>
      <c r="L592" s="9">
        <f>'F. Basanite FC 5 kbar'!U69</f>
        <v>0.135153</v>
      </c>
      <c r="M592" s="9">
        <f>'F. Basanite FC 5 kbar'!V69</f>
        <v>9.8658789999999996</v>
      </c>
      <c r="N592" s="9">
        <f>'F. Basanite FC 5 kbar'!W69</f>
        <v>0.27649600000000002</v>
      </c>
      <c r="O592" s="9">
        <f>'F. Basanite FC 5 kbar'!X69</f>
        <v>5.0988619999999996</v>
      </c>
      <c r="P592" s="9">
        <f>'F. Basanite FC 5 kbar'!Y69</f>
        <v>7.725384</v>
      </c>
      <c r="Q592" s="9">
        <f>'F. Basanite FC 5 kbar'!Z69</f>
        <v>2.7071209999999999</v>
      </c>
      <c r="R592" s="9">
        <f>'F. Basanite FC 5 kbar'!AA69</f>
        <v>4.9922810000000002</v>
      </c>
      <c r="S592" s="9">
        <f>'F. Basanite FC 5 kbar'!AB69</f>
        <v>1.280716</v>
      </c>
      <c r="T592" s="9">
        <f>'F. Basanite FC 5 kbar'!AC69</f>
        <v>3.4463979999999999</v>
      </c>
      <c r="U592" s="10"/>
      <c r="V592" s="5">
        <f>'F. Basanite FC 5 kbar'!AH69</f>
        <v>0.48424600000000001</v>
      </c>
      <c r="W592" s="5">
        <f>'F. Basanite FC 5 kbar'!AI69</f>
        <v>0</v>
      </c>
      <c r="X592" s="5">
        <f>'F. Basanite FC 5 kbar'!AJ69</f>
        <v>0</v>
      </c>
      <c r="Y592" s="5">
        <f>'F. Basanite FC 5 kbar'!AK69</f>
        <v>0</v>
      </c>
      <c r="Z592" s="5"/>
      <c r="AA592" s="5"/>
      <c r="AB592" s="5">
        <f>'F. Basanite FC 5 kbar'!AL69</f>
        <v>0.103061</v>
      </c>
      <c r="AC592" s="5">
        <f>'F. Basanite FC 5 kbar'!AM69</f>
        <v>4.5698999999999997E-2</v>
      </c>
      <c r="AD592" s="10"/>
      <c r="AE592" s="5">
        <f>'F. Basanite FC 5 kbar'!AO69</f>
        <v>24.797181999999999</v>
      </c>
      <c r="AF592" s="5">
        <f>'F. Basanite FC 5 kbar'!AP69</f>
        <v>0</v>
      </c>
      <c r="AG592" s="5">
        <f>'F. Basanite FC 5 kbar'!AQ69</f>
        <v>0</v>
      </c>
      <c r="AH592" s="5">
        <f>'F. Basanite FC 5 kbar'!AR69</f>
        <v>0</v>
      </c>
      <c r="AI592" s="5"/>
      <c r="AJ592" s="5"/>
      <c r="AK592" s="5">
        <f>'F. Basanite FC 5 kbar'!AS69</f>
        <v>6.9219290000000004</v>
      </c>
      <c r="AL592" s="5">
        <f>'F. Basanite FC 5 kbar'!AT69</f>
        <v>2.5408680000000001</v>
      </c>
      <c r="AM592" s="10"/>
      <c r="AN592" s="5">
        <f t="shared" si="105"/>
        <v>25.281427999999998</v>
      </c>
      <c r="AO592" s="5">
        <f t="shared" si="106"/>
        <v>0</v>
      </c>
      <c r="AP592" s="5">
        <f t="shared" si="107"/>
        <v>0</v>
      </c>
      <c r="AQ592" s="5">
        <f t="shared" si="108"/>
        <v>0</v>
      </c>
      <c r="AR592" s="5"/>
      <c r="AS592" s="5"/>
      <c r="AT592" s="5">
        <f t="shared" si="109"/>
        <v>7.0249900000000007</v>
      </c>
      <c r="AU592" s="5">
        <f t="shared" si="110"/>
        <v>2.5865670000000001</v>
      </c>
      <c r="AV592" s="10">
        <f t="shared" si="111"/>
        <v>65.107016999999999</v>
      </c>
      <c r="AW592" s="48">
        <f t="shared" si="104"/>
        <v>100.00000199999999</v>
      </c>
    </row>
    <row r="593" spans="1:49" x14ac:dyDescent="0.3">
      <c r="A593" s="37" t="s">
        <v>236</v>
      </c>
      <c r="B593" s="2">
        <f>'F. Basanite FC 5 kbar'!A70</f>
        <v>64</v>
      </c>
      <c r="C593" s="2">
        <f>'F. Basanite FC 5 kbar'!C70</f>
        <v>1082</v>
      </c>
      <c r="D593" s="2">
        <f>'F. Basanite FC 5 kbar'!D70</f>
        <v>5000</v>
      </c>
      <c r="E593" s="5">
        <f>'B. LLD classification'!EA637</f>
        <v>2.6828920987599587</v>
      </c>
      <c r="F593" s="5">
        <f>'F. Basanite FC 5 kbar'!L70</f>
        <v>1.822335</v>
      </c>
      <c r="G593" s="6">
        <f>'F. Basanite FC 5 kbar'!N70</f>
        <v>64.502036000000004</v>
      </c>
      <c r="H593" s="7">
        <f t="shared" si="112"/>
        <v>35.497963999999996</v>
      </c>
      <c r="I593" s="8">
        <f>'F. Basanite FC 5 kbar'!R70</f>
        <v>46.477890000000002</v>
      </c>
      <c r="J593" s="9">
        <f>'F. Basanite FC 5 kbar'!S70</f>
        <v>1.582819</v>
      </c>
      <c r="K593" s="9">
        <f>'F. Basanite FC 5 kbar'!T70</f>
        <v>16.513375</v>
      </c>
      <c r="L593" s="9">
        <f>'F. Basanite FC 5 kbar'!U70</f>
        <v>0.121947</v>
      </c>
      <c r="M593" s="9">
        <f>'F. Basanite FC 5 kbar'!V70</f>
        <v>9.8689409999999995</v>
      </c>
      <c r="N593" s="9">
        <f>'F. Basanite FC 5 kbar'!W70</f>
        <v>0.27908899999999998</v>
      </c>
      <c r="O593" s="9">
        <f>'F. Basanite FC 5 kbar'!X70</f>
        <v>5.019736</v>
      </c>
      <c r="P593" s="9">
        <f>'F. Basanite FC 5 kbar'!Y70</f>
        <v>7.6218719999999998</v>
      </c>
      <c r="Q593" s="9">
        <f>'F. Basanite FC 5 kbar'!Z70</f>
        <v>2.730766</v>
      </c>
      <c r="R593" s="9">
        <f>'F. Basanite FC 5 kbar'!AA70</f>
        <v>5.0391050000000002</v>
      </c>
      <c r="S593" s="9">
        <f>'F. Basanite FC 5 kbar'!AB70</f>
        <v>1.266832</v>
      </c>
      <c r="T593" s="9">
        <f>'F. Basanite FC 5 kbar'!AC70</f>
        <v>3.477627</v>
      </c>
      <c r="U593" s="10"/>
      <c r="V593" s="5">
        <f>'F. Basanite FC 5 kbar'!AH70</f>
        <v>0.47389199999999998</v>
      </c>
      <c r="W593" s="5">
        <f>'F. Basanite FC 5 kbar'!AI70</f>
        <v>0</v>
      </c>
      <c r="X593" s="5">
        <f>'F. Basanite FC 5 kbar'!AJ70</f>
        <v>0</v>
      </c>
      <c r="Y593" s="5">
        <f>'F. Basanite FC 5 kbar'!AK70</f>
        <v>0</v>
      </c>
      <c r="Z593" s="5"/>
      <c r="AA593" s="5"/>
      <c r="AB593" s="5">
        <f>'F. Basanite FC 5 kbar'!AL70</f>
        <v>9.9748000000000003E-2</v>
      </c>
      <c r="AC593" s="5">
        <f>'F. Basanite FC 5 kbar'!AM70</f>
        <v>4.4430999999999998E-2</v>
      </c>
      <c r="AD593" s="10"/>
      <c r="AE593" s="5">
        <f>'F. Basanite FC 5 kbar'!AO70</f>
        <v>25.276921999999999</v>
      </c>
      <c r="AF593" s="5">
        <f>'F. Basanite FC 5 kbar'!AP70</f>
        <v>0</v>
      </c>
      <c r="AG593" s="5">
        <f>'F. Basanite FC 5 kbar'!AQ70</f>
        <v>0</v>
      </c>
      <c r="AH593" s="5">
        <f>'F. Basanite FC 5 kbar'!AR70</f>
        <v>0</v>
      </c>
      <c r="AI593" s="5"/>
      <c r="AJ593" s="5"/>
      <c r="AK593" s="5">
        <f>'F. Basanite FC 5 kbar'!AS70</f>
        <v>7.0214280000000002</v>
      </c>
      <c r="AL593" s="5">
        <f>'F. Basanite FC 5 kbar'!AT70</f>
        <v>2.5815440000000001</v>
      </c>
      <c r="AM593" s="10"/>
      <c r="AN593" s="5">
        <f t="shared" ref="AN593:AN624" si="113">V593+AE593</f>
        <v>25.750813999999998</v>
      </c>
      <c r="AO593" s="5">
        <f t="shared" ref="AO593:AO624" si="114">W593+AF593</f>
        <v>0</v>
      </c>
      <c r="AP593" s="5">
        <f t="shared" ref="AP593:AP624" si="115">X593+AG593</f>
        <v>0</v>
      </c>
      <c r="AQ593" s="5">
        <f t="shared" ref="AQ593:AQ624" si="116">Y593+AH593</f>
        <v>0</v>
      </c>
      <c r="AR593" s="5"/>
      <c r="AS593" s="5"/>
      <c r="AT593" s="5">
        <f t="shared" ref="AT593:AT624" si="117">AB593+AK593</f>
        <v>7.1211760000000002</v>
      </c>
      <c r="AU593" s="5">
        <f t="shared" ref="AU593:AU624" si="118">AC593+AL593</f>
        <v>2.6259749999999999</v>
      </c>
      <c r="AV593" s="10">
        <f t="shared" ref="AV593:AV624" si="119">G593</f>
        <v>64.502036000000004</v>
      </c>
      <c r="AW593" s="48">
        <f t="shared" ref="AW593:AW656" si="120">SUM(AM593:AV593)</f>
        <v>100.000001</v>
      </c>
    </row>
    <row r="594" spans="1:49" x14ac:dyDescent="0.3">
      <c r="A594" s="37" t="s">
        <v>236</v>
      </c>
      <c r="B594" s="2">
        <f>'F. Basanite FC 5 kbar'!A71</f>
        <v>65</v>
      </c>
      <c r="C594" s="2">
        <f>'F. Basanite FC 5 kbar'!C71</f>
        <v>1080</v>
      </c>
      <c r="D594" s="2">
        <f>'F. Basanite FC 5 kbar'!D71</f>
        <v>5000</v>
      </c>
      <c r="E594" s="5">
        <f>'B. LLD classification'!EA638</f>
        <v>2.6792002806165036</v>
      </c>
      <c r="F594" s="5">
        <f>'F. Basanite FC 5 kbar'!L71</f>
        <v>1.836595</v>
      </c>
      <c r="G594" s="6">
        <f>'F. Basanite FC 5 kbar'!N71</f>
        <v>63.911062999999999</v>
      </c>
      <c r="H594" s="7">
        <f t="shared" si="112"/>
        <v>36.088937000000001</v>
      </c>
      <c r="I594" s="8">
        <f>'F. Basanite FC 5 kbar'!R71</f>
        <v>46.573847000000001</v>
      </c>
      <c r="J594" s="9">
        <f>'F. Basanite FC 5 kbar'!S71</f>
        <v>1.5557559999999999</v>
      </c>
      <c r="K594" s="9">
        <f>'F. Basanite FC 5 kbar'!T71</f>
        <v>16.545332999999999</v>
      </c>
      <c r="L594" s="9">
        <f>'F. Basanite FC 5 kbar'!U71</f>
        <v>0.10969</v>
      </c>
      <c r="M594" s="9">
        <f>'F. Basanite FC 5 kbar'!V71</f>
        <v>9.871162</v>
      </c>
      <c r="N594" s="9">
        <f>'F. Basanite FC 5 kbar'!W71</f>
        <v>0.28166999999999998</v>
      </c>
      <c r="O594" s="9">
        <f>'F. Basanite FC 5 kbar'!X71</f>
        <v>4.9406319999999999</v>
      </c>
      <c r="P594" s="9">
        <f>'F. Basanite FC 5 kbar'!Y71</f>
        <v>7.5200009999999997</v>
      </c>
      <c r="Q594" s="9">
        <f>'F. Basanite FC 5 kbar'!Z71</f>
        <v>2.7542979999999999</v>
      </c>
      <c r="R594" s="9">
        <f>'F. Basanite FC 5 kbar'!AA71</f>
        <v>5.0857000000000001</v>
      </c>
      <c r="S594" s="9">
        <f>'F. Basanite FC 5 kbar'!AB71</f>
        <v>1.2532000000000001</v>
      </c>
      <c r="T594" s="9">
        <f>'F. Basanite FC 5 kbar'!AC71</f>
        <v>3.5087120000000001</v>
      </c>
      <c r="U594" s="10"/>
      <c r="V594" s="5">
        <f>'F. Basanite FC 5 kbar'!AH71</f>
        <v>0.46441700000000002</v>
      </c>
      <c r="W594" s="5">
        <f>'F. Basanite FC 5 kbar'!AI71</f>
        <v>0</v>
      </c>
      <c r="X594" s="5">
        <f>'F. Basanite FC 5 kbar'!AJ71</f>
        <v>0</v>
      </c>
      <c r="Y594" s="5">
        <f>'F. Basanite FC 5 kbar'!AK71</f>
        <v>0</v>
      </c>
      <c r="Z594" s="5"/>
      <c r="AA594" s="5"/>
      <c r="AB594" s="5">
        <f>'F. Basanite FC 5 kbar'!AL71</f>
        <v>9.6406000000000006E-2</v>
      </c>
      <c r="AC594" s="5">
        <f>'F. Basanite FC 5 kbar'!AM71</f>
        <v>4.3241000000000002E-2</v>
      </c>
      <c r="AD594" s="10"/>
      <c r="AE594" s="5">
        <f>'F. Basanite FC 5 kbar'!AO71</f>
        <v>25.746307999999999</v>
      </c>
      <c r="AF594" s="5">
        <f>'F. Basanite FC 5 kbar'!AP71</f>
        <v>0</v>
      </c>
      <c r="AG594" s="5">
        <f>'F. Basanite FC 5 kbar'!AQ71</f>
        <v>0</v>
      </c>
      <c r="AH594" s="5">
        <f>'F. Basanite FC 5 kbar'!AR71</f>
        <v>0</v>
      </c>
      <c r="AI594" s="5"/>
      <c r="AJ594" s="5"/>
      <c r="AK594" s="5">
        <f>'F. Basanite FC 5 kbar'!AS71</f>
        <v>7.1176139999999997</v>
      </c>
      <c r="AL594" s="5">
        <f>'F. Basanite FC 5 kbar'!AT71</f>
        <v>2.6209509999999998</v>
      </c>
      <c r="AM594" s="10"/>
      <c r="AN594" s="5">
        <f t="shared" si="113"/>
        <v>26.210725</v>
      </c>
      <c r="AO594" s="5">
        <f t="shared" si="114"/>
        <v>0</v>
      </c>
      <c r="AP594" s="5">
        <f t="shared" si="115"/>
        <v>0</v>
      </c>
      <c r="AQ594" s="5">
        <f t="shared" si="116"/>
        <v>0</v>
      </c>
      <c r="AR594" s="5"/>
      <c r="AS594" s="5"/>
      <c r="AT594" s="5">
        <f t="shared" si="117"/>
        <v>7.2140199999999997</v>
      </c>
      <c r="AU594" s="5">
        <f t="shared" si="118"/>
        <v>2.6641919999999999</v>
      </c>
      <c r="AV594" s="10">
        <f t="shared" si="119"/>
        <v>63.911062999999999</v>
      </c>
      <c r="AW594" s="48">
        <f t="shared" si="120"/>
        <v>100</v>
      </c>
    </row>
    <row r="595" spans="1:49" x14ac:dyDescent="0.3">
      <c r="A595" s="37" t="s">
        <v>236</v>
      </c>
      <c r="B595" s="2">
        <f>'F. Basanite FC 5 kbar'!A72</f>
        <v>66</v>
      </c>
      <c r="C595" s="2">
        <f>'F. Basanite FC 5 kbar'!C72</f>
        <v>1078</v>
      </c>
      <c r="D595" s="2">
        <f>'F. Basanite FC 5 kbar'!D72</f>
        <v>5000</v>
      </c>
      <c r="E595" s="5">
        <f>'B. LLD classification'!EA639</f>
        <v>2.6755145231039972</v>
      </c>
      <c r="F595" s="5">
        <f>'F. Basanite FC 5 kbar'!L72</f>
        <v>1.850787</v>
      </c>
      <c r="G595" s="6">
        <f>'F. Basanite FC 5 kbar'!N72</f>
        <v>63.332973000000003</v>
      </c>
      <c r="H595" s="7">
        <f t="shared" si="112"/>
        <v>36.667026999999997</v>
      </c>
      <c r="I595" s="8">
        <f>'F. Basanite FC 5 kbar'!R72</f>
        <v>46.668368000000001</v>
      </c>
      <c r="J595" s="9">
        <f>'F. Basanite FC 5 kbar'!S72</f>
        <v>1.529075</v>
      </c>
      <c r="K595" s="9">
        <f>'F. Basanite FC 5 kbar'!T72</f>
        <v>16.576896000000001</v>
      </c>
      <c r="L595" s="9">
        <f>'F. Basanite FC 5 kbar'!U72</f>
        <v>9.8349000000000006E-2</v>
      </c>
      <c r="M595" s="9">
        <f>'F. Basanite FC 5 kbar'!V72</f>
        <v>9.8725349999999992</v>
      </c>
      <c r="N595" s="9">
        <f>'F. Basanite FC 5 kbar'!W72</f>
        <v>0.28424100000000002</v>
      </c>
      <c r="O595" s="9">
        <f>'F. Basanite FC 5 kbar'!X72</f>
        <v>4.8614139999999999</v>
      </c>
      <c r="P595" s="9">
        <f>'F. Basanite FC 5 kbar'!Y72</f>
        <v>7.4197689999999996</v>
      </c>
      <c r="Q595" s="9">
        <f>'F. Basanite FC 5 kbar'!Z72</f>
        <v>2.7777470000000002</v>
      </c>
      <c r="R595" s="9">
        <f>'F. Basanite FC 5 kbar'!AA72</f>
        <v>5.1321209999999997</v>
      </c>
      <c r="S595" s="9">
        <f>'F. Basanite FC 5 kbar'!AB72</f>
        <v>1.239797</v>
      </c>
      <c r="T595" s="9">
        <f>'F. Basanite FC 5 kbar'!AC72</f>
        <v>3.5396869999999998</v>
      </c>
      <c r="U595" s="10"/>
      <c r="V595" s="5">
        <f>'F. Basanite FC 5 kbar'!AH72</f>
        <v>0.45607900000000001</v>
      </c>
      <c r="W595" s="5">
        <f>'F. Basanite FC 5 kbar'!AI72</f>
        <v>0</v>
      </c>
      <c r="X595" s="5">
        <f>'F. Basanite FC 5 kbar'!AJ72</f>
        <v>0</v>
      </c>
      <c r="Y595" s="5">
        <f>'F. Basanite FC 5 kbar'!AK72</f>
        <v>0</v>
      </c>
      <c r="Z595" s="5"/>
      <c r="AA595" s="5"/>
      <c r="AB595" s="5">
        <f>'F. Basanite FC 5 kbar'!AL72</f>
        <v>9.2962000000000003E-2</v>
      </c>
      <c r="AC595" s="5">
        <f>'F. Basanite FC 5 kbar'!AM72</f>
        <v>4.2140999999999998E-2</v>
      </c>
      <c r="AD595" s="10"/>
      <c r="AE595" s="5">
        <f>'F. Basanite FC 5 kbar'!AO72</f>
        <v>26.206219999999998</v>
      </c>
      <c r="AF595" s="5">
        <f>'F. Basanite FC 5 kbar'!AP72</f>
        <v>0</v>
      </c>
      <c r="AG595" s="5">
        <f>'F. Basanite FC 5 kbar'!AQ72</f>
        <v>0</v>
      </c>
      <c r="AH595" s="5">
        <f>'F. Basanite FC 5 kbar'!AR72</f>
        <v>0</v>
      </c>
      <c r="AI595" s="5"/>
      <c r="AJ595" s="5"/>
      <c r="AK595" s="5">
        <f>'F. Basanite FC 5 kbar'!AS72</f>
        <v>7.2104559999999998</v>
      </c>
      <c r="AL595" s="5">
        <f>'F. Basanite FC 5 kbar'!AT72</f>
        <v>2.6591689999999999</v>
      </c>
      <c r="AM595" s="10"/>
      <c r="AN595" s="5">
        <f t="shared" si="113"/>
        <v>26.662298999999997</v>
      </c>
      <c r="AO595" s="5">
        <f t="shared" si="114"/>
        <v>0</v>
      </c>
      <c r="AP595" s="5">
        <f t="shared" si="115"/>
        <v>0</v>
      </c>
      <c r="AQ595" s="5">
        <f t="shared" si="116"/>
        <v>0</v>
      </c>
      <c r="AR595" s="5"/>
      <c r="AS595" s="5"/>
      <c r="AT595" s="5">
        <f t="shared" si="117"/>
        <v>7.3034179999999997</v>
      </c>
      <c r="AU595" s="5">
        <f t="shared" si="118"/>
        <v>2.7013099999999999</v>
      </c>
      <c r="AV595" s="10">
        <f t="shared" si="119"/>
        <v>63.332973000000003</v>
      </c>
      <c r="AW595" s="48">
        <f t="shared" si="120"/>
        <v>100</v>
      </c>
    </row>
    <row r="596" spans="1:49" x14ac:dyDescent="0.3">
      <c r="A596" s="37" t="s">
        <v>236</v>
      </c>
      <c r="B596" s="2">
        <f>'F. Basanite FC 5 kbar'!A73</f>
        <v>67</v>
      </c>
      <c r="C596" s="2">
        <f>'F. Basanite FC 5 kbar'!C73</f>
        <v>1076</v>
      </c>
      <c r="D596" s="2">
        <f>'F. Basanite FC 5 kbar'!D73</f>
        <v>5000</v>
      </c>
      <c r="E596" s="5">
        <f>'B. LLD classification'!EA640</f>
        <v>2.6718259712317884</v>
      </c>
      <c r="F596" s="5">
        <f>'F. Basanite FC 5 kbar'!L73</f>
        <v>1.8649249999999999</v>
      </c>
      <c r="G596" s="6">
        <f>'F. Basanite FC 5 kbar'!N73</f>
        <v>62.766108000000003</v>
      </c>
      <c r="H596" s="7">
        <f t="shared" si="112"/>
        <v>37.233891999999997</v>
      </c>
      <c r="I596" s="8">
        <f>'F. Basanite FC 5 kbar'!R73</f>
        <v>46.761471999999998</v>
      </c>
      <c r="J596" s="9">
        <f>'F. Basanite FC 5 kbar'!S73</f>
        <v>1.502704</v>
      </c>
      <c r="K596" s="9">
        <f>'F. Basanite FC 5 kbar'!T73</f>
        <v>16.608215999999999</v>
      </c>
      <c r="L596" s="9">
        <f>'F. Basanite FC 5 kbar'!U73</f>
        <v>8.7905999999999998E-2</v>
      </c>
      <c r="M596" s="9">
        <f>'F. Basanite FC 5 kbar'!V73</f>
        <v>9.8730419999999999</v>
      </c>
      <c r="N596" s="9">
        <f>'F. Basanite FC 5 kbar'!W73</f>
        <v>0.28680800000000001</v>
      </c>
      <c r="O596" s="9">
        <f>'F. Basanite FC 5 kbar'!X73</f>
        <v>4.7818059999999996</v>
      </c>
      <c r="P596" s="9">
        <f>'F. Basanite FC 5 kbar'!Y73</f>
        <v>7.3211969999999997</v>
      </c>
      <c r="Q596" s="9">
        <f>'F. Basanite FC 5 kbar'!Z73</f>
        <v>2.8011680000000001</v>
      </c>
      <c r="R596" s="9">
        <f>'F. Basanite FC 5 kbar'!AA73</f>
        <v>5.1784720000000002</v>
      </c>
      <c r="S596" s="9">
        <f>'F. Basanite FC 5 kbar'!AB73</f>
        <v>1.2265870000000001</v>
      </c>
      <c r="T596" s="9">
        <f>'F. Basanite FC 5 kbar'!AC73</f>
        <v>3.5706229999999999</v>
      </c>
      <c r="U596" s="10"/>
      <c r="V596" s="5">
        <f>'F. Basanite FC 5 kbar'!AH73</f>
        <v>0.449569</v>
      </c>
      <c r="W596" s="5">
        <f>'F. Basanite FC 5 kbar'!AI73</f>
        <v>0</v>
      </c>
      <c r="X596" s="5">
        <f>'F. Basanite FC 5 kbar'!AJ73</f>
        <v>0</v>
      </c>
      <c r="Y596" s="5">
        <f>'F. Basanite FC 5 kbar'!AK73</f>
        <v>0</v>
      </c>
      <c r="Z596" s="5"/>
      <c r="AA596" s="5"/>
      <c r="AB596" s="5">
        <f>'F. Basanite FC 5 kbar'!AL73</f>
        <v>8.9223999999999998E-2</v>
      </c>
      <c r="AC596" s="5">
        <f>'F. Basanite FC 5 kbar'!AM73</f>
        <v>4.1165E-2</v>
      </c>
      <c r="AD596" s="10"/>
      <c r="AE596" s="5">
        <f>'F. Basanite FC 5 kbar'!AO73</f>
        <v>26.657793999999999</v>
      </c>
      <c r="AF596" s="5">
        <f>'F. Basanite FC 5 kbar'!AP73</f>
        <v>0</v>
      </c>
      <c r="AG596" s="5">
        <f>'F. Basanite FC 5 kbar'!AQ73</f>
        <v>0</v>
      </c>
      <c r="AH596" s="5">
        <f>'F. Basanite FC 5 kbar'!AR73</f>
        <v>0</v>
      </c>
      <c r="AI596" s="5"/>
      <c r="AJ596" s="5"/>
      <c r="AK596" s="5">
        <f>'F. Basanite FC 5 kbar'!AS73</f>
        <v>7.2998529999999997</v>
      </c>
      <c r="AL596" s="5">
        <f>'F. Basanite FC 5 kbar'!AT73</f>
        <v>2.6962869999999999</v>
      </c>
      <c r="AM596" s="10"/>
      <c r="AN596" s="5">
        <f t="shared" si="113"/>
        <v>27.107362999999999</v>
      </c>
      <c r="AO596" s="5">
        <f t="shared" si="114"/>
        <v>0</v>
      </c>
      <c r="AP596" s="5">
        <f t="shared" si="115"/>
        <v>0</v>
      </c>
      <c r="AQ596" s="5">
        <f t="shared" si="116"/>
        <v>0</v>
      </c>
      <c r="AR596" s="5"/>
      <c r="AS596" s="5"/>
      <c r="AT596" s="5">
        <f t="shared" si="117"/>
        <v>7.3890769999999995</v>
      </c>
      <c r="AU596" s="5">
        <f t="shared" si="118"/>
        <v>2.7374519999999998</v>
      </c>
      <c r="AV596" s="10">
        <f t="shared" si="119"/>
        <v>62.766108000000003</v>
      </c>
      <c r="AW596" s="48">
        <f t="shared" si="120"/>
        <v>100</v>
      </c>
    </row>
    <row r="597" spans="1:49" x14ac:dyDescent="0.3">
      <c r="A597" s="37" t="s">
        <v>236</v>
      </c>
      <c r="B597" s="2">
        <f>'F. Basanite FC 5 kbar'!A74</f>
        <v>68</v>
      </c>
      <c r="C597" s="2">
        <f>'F. Basanite FC 5 kbar'!C74</f>
        <v>1074</v>
      </c>
      <c r="D597" s="2">
        <f>'F. Basanite FC 5 kbar'!D74</f>
        <v>5000</v>
      </c>
      <c r="E597" s="5">
        <f>'B. LLD classification'!EA641</f>
        <v>2.6680999007176398</v>
      </c>
      <c r="F597" s="5">
        <f>'F. Basanite FC 5 kbar'!L74</f>
        <v>1.879092</v>
      </c>
      <c r="G597" s="6">
        <f>'F. Basanite FC 5 kbar'!N74</f>
        <v>62.204855999999999</v>
      </c>
      <c r="H597" s="7">
        <f t="shared" si="112"/>
        <v>37.795144000000001</v>
      </c>
      <c r="I597" s="8">
        <f>'F. Basanite FC 5 kbar'!R74</f>
        <v>46.853189999999998</v>
      </c>
      <c r="J597" s="9">
        <f>'F. Basanite FC 5 kbar'!S74</f>
        <v>1.476213</v>
      </c>
      <c r="K597" s="9">
        <f>'F. Basanite FC 5 kbar'!T74</f>
        <v>16.639692</v>
      </c>
      <c r="L597" s="9">
        <f>'F. Basanite FC 5 kbar'!U74</f>
        <v>7.8493999999999994E-2</v>
      </c>
      <c r="M597" s="9">
        <f>'F. Basanite FC 5 kbar'!V74</f>
        <v>9.8727110000000007</v>
      </c>
      <c r="N597" s="9">
        <f>'F. Basanite FC 5 kbar'!W74</f>
        <v>0.28939500000000001</v>
      </c>
      <c r="O597" s="9">
        <f>'F. Basanite FC 5 kbar'!X74</f>
        <v>4.700507</v>
      </c>
      <c r="P597" s="9">
        <f>'F. Basanite FC 5 kbar'!Y74</f>
        <v>7.2245720000000002</v>
      </c>
      <c r="Q597" s="9">
        <f>'F. Basanite FC 5 kbar'!Z74</f>
        <v>2.8248090000000001</v>
      </c>
      <c r="R597" s="9">
        <f>'F. Basanite FC 5 kbar'!AA74</f>
        <v>5.2251950000000003</v>
      </c>
      <c r="S597" s="9">
        <f>'F. Basanite FC 5 kbar'!AB74</f>
        <v>1.213408</v>
      </c>
      <c r="T597" s="9">
        <f>'F. Basanite FC 5 kbar'!AC74</f>
        <v>3.6018140000000001</v>
      </c>
      <c r="U597" s="10"/>
      <c r="V597" s="5">
        <f>'F. Basanite FC 5 kbar'!AH74</f>
        <v>0.45050299999999999</v>
      </c>
      <c r="W597" s="5">
        <f>'F. Basanite FC 5 kbar'!AI74</f>
        <v>0</v>
      </c>
      <c r="X597" s="5">
        <f>'F. Basanite FC 5 kbar'!AJ74</f>
        <v>0</v>
      </c>
      <c r="Y597" s="5">
        <f>'F. Basanite FC 5 kbar'!AK74</f>
        <v>0</v>
      </c>
      <c r="Z597" s="5"/>
      <c r="AA597" s="5"/>
      <c r="AB597" s="5">
        <f>'F. Basanite FC 5 kbar'!AL74</f>
        <v>8.3238000000000006E-2</v>
      </c>
      <c r="AC597" s="5">
        <f>'F. Basanite FC 5 kbar'!AM74</f>
        <v>4.0606000000000003E-2</v>
      </c>
      <c r="AD597" s="10"/>
      <c r="AE597" s="5">
        <f>'F. Basanite FC 5 kbar'!AO74</f>
        <v>27.102858000000001</v>
      </c>
      <c r="AF597" s="5">
        <f>'F. Basanite FC 5 kbar'!AP74</f>
        <v>0</v>
      </c>
      <c r="AG597" s="5">
        <f>'F. Basanite FC 5 kbar'!AQ74</f>
        <v>0</v>
      </c>
      <c r="AH597" s="5">
        <f>'F. Basanite FC 5 kbar'!AR74</f>
        <v>0</v>
      </c>
      <c r="AI597" s="5"/>
      <c r="AJ597" s="5"/>
      <c r="AK597" s="5">
        <f>'F. Basanite FC 5 kbar'!AS74</f>
        <v>7.38551</v>
      </c>
      <c r="AL597" s="5">
        <f>'F. Basanite FC 5 kbar'!AT74</f>
        <v>2.7324290000000002</v>
      </c>
      <c r="AM597" s="10"/>
      <c r="AN597" s="5">
        <f t="shared" si="113"/>
        <v>27.553361000000002</v>
      </c>
      <c r="AO597" s="5">
        <f t="shared" si="114"/>
        <v>0</v>
      </c>
      <c r="AP597" s="5">
        <f t="shared" si="115"/>
        <v>0</v>
      </c>
      <c r="AQ597" s="5">
        <f t="shared" si="116"/>
        <v>0</v>
      </c>
      <c r="AR597" s="5"/>
      <c r="AS597" s="5"/>
      <c r="AT597" s="5">
        <f t="shared" si="117"/>
        <v>7.4687479999999997</v>
      </c>
      <c r="AU597" s="5">
        <f t="shared" si="118"/>
        <v>2.7730350000000001</v>
      </c>
      <c r="AV597" s="10">
        <f t="shared" si="119"/>
        <v>62.204855999999999</v>
      </c>
      <c r="AW597" s="48">
        <f t="shared" si="120"/>
        <v>100</v>
      </c>
    </row>
    <row r="598" spans="1:49" x14ac:dyDescent="0.3">
      <c r="A598" s="37" t="s">
        <v>236</v>
      </c>
      <c r="B598" s="2">
        <f>'F. Basanite FC 5 kbar'!A75</f>
        <v>69</v>
      </c>
      <c r="C598" s="2">
        <f>'F. Basanite FC 5 kbar'!C75</f>
        <v>1072</v>
      </c>
      <c r="D598" s="2">
        <f>'F. Basanite FC 5 kbar'!D75</f>
        <v>5000</v>
      </c>
      <c r="E598" s="5">
        <f>'B. LLD classification'!EA642</f>
        <v>2.6556157752772651</v>
      </c>
      <c r="F598" s="5">
        <f>'F. Basanite FC 5 kbar'!L75</f>
        <v>1.918453</v>
      </c>
      <c r="G598" s="6">
        <f>'F. Basanite FC 5 kbar'!N75</f>
        <v>60.673712999999999</v>
      </c>
      <c r="H598" s="7">
        <f t="shared" si="112"/>
        <v>39.326287000000001</v>
      </c>
      <c r="I598" s="8">
        <f>'F. Basanite FC 5 kbar'!R75</f>
        <v>46.933453</v>
      </c>
      <c r="J598" s="9">
        <f>'F. Basanite FC 5 kbar'!S75</f>
        <v>1.4372860000000001</v>
      </c>
      <c r="K598" s="9">
        <f>'F. Basanite FC 5 kbar'!T75</f>
        <v>16.869489999999999</v>
      </c>
      <c r="L598" s="9">
        <f>'F. Basanite FC 5 kbar'!U75</f>
        <v>6.8548999999999999E-2</v>
      </c>
      <c r="M598" s="9">
        <f>'F. Basanite FC 5 kbar'!V75</f>
        <v>9.7887810000000002</v>
      </c>
      <c r="N598" s="9">
        <f>'F. Basanite FC 5 kbar'!W75</f>
        <v>0.29669899999999999</v>
      </c>
      <c r="O598" s="9">
        <f>'F. Basanite FC 5 kbar'!X75</f>
        <v>4.3737880000000002</v>
      </c>
      <c r="P598" s="9">
        <f>'F. Basanite FC 5 kbar'!Y75</f>
        <v>7.1137170000000003</v>
      </c>
      <c r="Q598" s="9">
        <f>'F. Basanite FC 5 kbar'!Z75</f>
        <v>2.8934829999999998</v>
      </c>
      <c r="R598" s="9">
        <f>'F. Basanite FC 5 kbar'!AA75</f>
        <v>5.357056</v>
      </c>
      <c r="S598" s="9">
        <f>'F. Basanite FC 5 kbar'!AB75</f>
        <v>1.177794</v>
      </c>
      <c r="T598" s="9">
        <f>'F. Basanite FC 5 kbar'!AC75</f>
        <v>3.6899060000000001</v>
      </c>
      <c r="U598" s="10"/>
      <c r="V598" s="5">
        <f>'F. Basanite FC 5 kbar'!AH75</f>
        <v>1.4194260000000001</v>
      </c>
      <c r="W598" s="5">
        <f>'F. Basanite FC 5 kbar'!AI75</f>
        <v>0</v>
      </c>
      <c r="X598" s="5">
        <f>'F. Basanite FC 5 kbar'!AJ75</f>
        <v>0</v>
      </c>
      <c r="Y598" s="5">
        <f>'F. Basanite FC 5 kbar'!AK75</f>
        <v>0</v>
      </c>
      <c r="Z598" s="5"/>
      <c r="AA598" s="5"/>
      <c r="AB598" s="5">
        <f>'F. Basanite FC 5 kbar'!AL75</f>
        <v>2.4978E-2</v>
      </c>
      <c r="AC598" s="5">
        <f>'F. Basanite FC 5 kbar'!AM75</f>
        <v>9.9834999999999993E-2</v>
      </c>
      <c r="AD598" s="10"/>
      <c r="AE598" s="5">
        <f>'F. Basanite FC 5 kbar'!AO75</f>
        <v>27.548856000000001</v>
      </c>
      <c r="AF598" s="5">
        <f>'F. Basanite FC 5 kbar'!AP75</f>
        <v>0</v>
      </c>
      <c r="AG598" s="5">
        <f>'F. Basanite FC 5 kbar'!AQ75</f>
        <v>0</v>
      </c>
      <c r="AH598" s="5">
        <f>'F. Basanite FC 5 kbar'!AR75</f>
        <v>0</v>
      </c>
      <c r="AI598" s="5"/>
      <c r="AJ598" s="5"/>
      <c r="AK598" s="5">
        <f>'F. Basanite FC 5 kbar'!AS75</f>
        <v>7.4651800000000001</v>
      </c>
      <c r="AL598" s="5">
        <f>'F. Basanite FC 5 kbar'!AT75</f>
        <v>2.7680120000000001</v>
      </c>
      <c r="AM598" s="10"/>
      <c r="AN598" s="5">
        <f t="shared" si="113"/>
        <v>28.968282000000002</v>
      </c>
      <c r="AO598" s="5">
        <f t="shared" si="114"/>
        <v>0</v>
      </c>
      <c r="AP598" s="5">
        <f t="shared" si="115"/>
        <v>0</v>
      </c>
      <c r="AQ598" s="5">
        <f t="shared" si="116"/>
        <v>0</v>
      </c>
      <c r="AR598" s="5"/>
      <c r="AS598" s="5"/>
      <c r="AT598" s="5">
        <f t="shared" si="117"/>
        <v>7.4901580000000001</v>
      </c>
      <c r="AU598" s="5">
        <f t="shared" si="118"/>
        <v>2.8678470000000003</v>
      </c>
      <c r="AV598" s="10">
        <f t="shared" si="119"/>
        <v>60.673712999999999</v>
      </c>
      <c r="AW598" s="48">
        <f t="shared" si="120"/>
        <v>100</v>
      </c>
    </row>
    <row r="599" spans="1:49" x14ac:dyDescent="0.3">
      <c r="A599" s="37" t="s">
        <v>236</v>
      </c>
      <c r="B599" s="2">
        <f>'F. Basanite FC 5 kbar'!A76</f>
        <v>70</v>
      </c>
      <c r="C599" s="2">
        <f>'F. Basanite FC 5 kbar'!C76</f>
        <v>1070</v>
      </c>
      <c r="D599" s="2">
        <f>'F. Basanite FC 5 kbar'!D76</f>
        <v>5000</v>
      </c>
      <c r="E599" s="5">
        <f>'B. LLD classification'!EA643</f>
        <v>2.6513617825697327</v>
      </c>
      <c r="F599" s="5">
        <f>'F. Basanite FC 5 kbar'!L76</f>
        <v>1.912191</v>
      </c>
      <c r="G599" s="6">
        <f>'F. Basanite FC 5 kbar'!N76</f>
        <v>60.108975999999998</v>
      </c>
      <c r="H599" s="7">
        <f t="shared" si="112"/>
        <v>39.891024000000002</v>
      </c>
      <c r="I599" s="8">
        <f>'F. Basanite FC 5 kbar'!R76</f>
        <v>47.025163999999997</v>
      </c>
      <c r="J599" s="9">
        <f>'F. Basanite FC 5 kbar'!S76</f>
        <v>1.397281</v>
      </c>
      <c r="K599" s="9">
        <f>'F. Basanite FC 5 kbar'!T76</f>
        <v>16.909348999999999</v>
      </c>
      <c r="L599" s="9">
        <f>'F. Basanite FC 5 kbar'!U76</f>
        <v>6.2798999999999994E-2</v>
      </c>
      <c r="M599" s="9">
        <f>'F. Basanite FC 5 kbar'!V76</f>
        <v>9.7786550000000005</v>
      </c>
      <c r="N599" s="9">
        <f>'F. Basanite FC 5 kbar'!W76</f>
        <v>0.29948599999999997</v>
      </c>
      <c r="O599" s="9">
        <f>'F. Basanite FC 5 kbar'!X76</f>
        <v>4.2777810000000001</v>
      </c>
      <c r="P599" s="9">
        <f>'F. Basanite FC 5 kbar'!Y76</f>
        <v>7.0369900000000003</v>
      </c>
      <c r="Q599" s="9">
        <f>'F. Basanite FC 5 kbar'!Z76</f>
        <v>2.9194200000000001</v>
      </c>
      <c r="R599" s="9">
        <f>'F. Basanite FC 5 kbar'!AA76</f>
        <v>5.4073869999999999</v>
      </c>
      <c r="S599" s="9">
        <f>'F. Basanite FC 5 kbar'!AB76</f>
        <v>1.1622410000000001</v>
      </c>
      <c r="T599" s="9">
        <f>'F. Basanite FC 5 kbar'!AC76</f>
        <v>3.7234470000000002</v>
      </c>
      <c r="U599" s="10"/>
      <c r="V599" s="5">
        <f>'F. Basanite FC 5 kbar'!AH76</f>
        <v>0.49802400000000002</v>
      </c>
      <c r="W599" s="5">
        <f>'F. Basanite FC 5 kbar'!AI76</f>
        <v>0</v>
      </c>
      <c r="X599" s="5">
        <f>'F. Basanite FC 5 kbar'!AJ76</f>
        <v>0</v>
      </c>
      <c r="Y599" s="5">
        <f>'F. Basanite FC 5 kbar'!AK76</f>
        <v>0</v>
      </c>
      <c r="Z599" s="5"/>
      <c r="AA599" s="5"/>
      <c r="AB599" s="5">
        <f>'F. Basanite FC 5 kbar'!AL76</f>
        <v>3.5027000000000003E-2</v>
      </c>
      <c r="AC599" s="5">
        <f>'F. Basanite FC 5 kbar'!AM76</f>
        <v>4.2771000000000003E-2</v>
      </c>
      <c r="AD599" s="10"/>
      <c r="AE599" s="5">
        <f>'F. Basanite FC 5 kbar'!AO76</f>
        <v>28.963785999999999</v>
      </c>
      <c r="AF599" s="5">
        <f>'F. Basanite FC 5 kbar'!AP76</f>
        <v>0</v>
      </c>
      <c r="AG599" s="5">
        <f>'F. Basanite FC 5 kbar'!AQ76</f>
        <v>0</v>
      </c>
      <c r="AH599" s="5">
        <f>'F. Basanite FC 5 kbar'!AR76</f>
        <v>0</v>
      </c>
      <c r="AI599" s="5"/>
      <c r="AJ599" s="5"/>
      <c r="AK599" s="5">
        <f>'F. Basanite FC 5 kbar'!AS76</f>
        <v>7.4885929999999998</v>
      </c>
      <c r="AL599" s="5">
        <f>'F. Basanite FC 5 kbar'!AT76</f>
        <v>2.8628230000000001</v>
      </c>
      <c r="AM599" s="10"/>
      <c r="AN599" s="5">
        <f t="shared" si="113"/>
        <v>29.46181</v>
      </c>
      <c r="AO599" s="5">
        <f t="shared" si="114"/>
        <v>0</v>
      </c>
      <c r="AP599" s="5">
        <f t="shared" si="115"/>
        <v>0</v>
      </c>
      <c r="AQ599" s="5">
        <f t="shared" si="116"/>
        <v>0</v>
      </c>
      <c r="AR599" s="5"/>
      <c r="AS599" s="5"/>
      <c r="AT599" s="5">
        <f t="shared" si="117"/>
        <v>7.5236200000000002</v>
      </c>
      <c r="AU599" s="5">
        <f t="shared" si="118"/>
        <v>2.9055940000000002</v>
      </c>
      <c r="AV599" s="10">
        <f t="shared" si="119"/>
        <v>60.108975999999998</v>
      </c>
      <c r="AW599" s="48">
        <f t="shared" si="120"/>
        <v>100</v>
      </c>
    </row>
    <row r="600" spans="1:49" x14ac:dyDescent="0.3">
      <c r="A600" s="37" t="s">
        <v>236</v>
      </c>
      <c r="B600" s="2">
        <f>'F. Basanite FC 5 kbar'!A77</f>
        <v>71</v>
      </c>
      <c r="C600" s="2">
        <f>'F. Basanite FC 5 kbar'!C77</f>
        <v>1068</v>
      </c>
      <c r="D600" s="2">
        <f>'F. Basanite FC 5 kbar'!D77</f>
        <v>5000</v>
      </c>
      <c r="E600" s="5">
        <f>'B. LLD classification'!EA644</f>
        <v>2.6471660625237914</v>
      </c>
      <c r="F600" s="5">
        <f>'F. Basanite FC 5 kbar'!L77</f>
        <v>1.9263410000000001</v>
      </c>
      <c r="G600" s="6">
        <f>'F. Basanite FC 5 kbar'!N77</f>
        <v>59.563834999999997</v>
      </c>
      <c r="H600" s="7">
        <f t="shared" si="112"/>
        <v>40.436165000000003</v>
      </c>
      <c r="I600" s="8">
        <f>'F. Basanite FC 5 kbar'!R77</f>
        <v>47.115161000000001</v>
      </c>
      <c r="J600" s="9">
        <f>'F. Basanite FC 5 kbar'!S77</f>
        <v>1.3583069999999999</v>
      </c>
      <c r="K600" s="9">
        <f>'F. Basanite FC 5 kbar'!T77</f>
        <v>16.948301000000001</v>
      </c>
      <c r="L600" s="9">
        <f>'F. Basanite FC 5 kbar'!U77</f>
        <v>5.7359E-2</v>
      </c>
      <c r="M600" s="9">
        <f>'F. Basanite FC 5 kbar'!V77</f>
        <v>9.7673950000000005</v>
      </c>
      <c r="N600" s="9">
        <f>'F. Basanite FC 5 kbar'!W77</f>
        <v>0.30222700000000002</v>
      </c>
      <c r="O600" s="9">
        <f>'F. Basanite FC 5 kbar'!X77</f>
        <v>4.1837419999999996</v>
      </c>
      <c r="P600" s="9">
        <f>'F. Basanite FC 5 kbar'!Y77</f>
        <v>6.9621409999999999</v>
      </c>
      <c r="Q600" s="9">
        <f>'F. Basanite FC 5 kbar'!Z77</f>
        <v>2.9449230000000002</v>
      </c>
      <c r="R600" s="9">
        <f>'F. Basanite FC 5 kbar'!AA77</f>
        <v>5.4568770000000004</v>
      </c>
      <c r="S600" s="9">
        <f>'F. Basanite FC 5 kbar'!AB77</f>
        <v>1.1471309999999999</v>
      </c>
      <c r="T600" s="9">
        <f>'F. Basanite FC 5 kbar'!AC77</f>
        <v>3.7564359999999999</v>
      </c>
      <c r="U600" s="10"/>
      <c r="V600" s="5">
        <f>'F. Basanite FC 5 kbar'!AH77</f>
        <v>0.48076099999999999</v>
      </c>
      <c r="W600" s="5">
        <f>'F. Basanite FC 5 kbar'!AI77</f>
        <v>0</v>
      </c>
      <c r="X600" s="5">
        <f>'F. Basanite FC 5 kbar'!AJ77</f>
        <v>0</v>
      </c>
      <c r="Y600" s="5">
        <f>'F. Basanite FC 5 kbar'!AK77</f>
        <v>0</v>
      </c>
      <c r="Z600" s="5"/>
      <c r="AA600" s="5"/>
      <c r="AB600" s="5">
        <f>'F. Basanite FC 5 kbar'!AL77</f>
        <v>3.4262000000000001E-2</v>
      </c>
      <c r="AC600" s="5">
        <f>'F. Basanite FC 5 kbar'!AM77</f>
        <v>4.1204999999999999E-2</v>
      </c>
      <c r="AD600" s="10"/>
      <c r="AE600" s="5">
        <f>'F. Basanite FC 5 kbar'!AO77</f>
        <v>29.45731</v>
      </c>
      <c r="AF600" s="5">
        <f>'F. Basanite FC 5 kbar'!AP77</f>
        <v>0</v>
      </c>
      <c r="AG600" s="5">
        <f>'F. Basanite FC 5 kbar'!AQ77</f>
        <v>0</v>
      </c>
      <c r="AH600" s="5">
        <f>'F. Basanite FC 5 kbar'!AR77</f>
        <v>0</v>
      </c>
      <c r="AI600" s="5"/>
      <c r="AJ600" s="5"/>
      <c r="AK600" s="5">
        <f>'F. Basanite FC 5 kbar'!AS77</f>
        <v>7.5220560000000001</v>
      </c>
      <c r="AL600" s="5">
        <f>'F. Basanite FC 5 kbar'!AT77</f>
        <v>2.9005709999999998</v>
      </c>
      <c r="AM600" s="10"/>
      <c r="AN600" s="5">
        <f t="shared" si="113"/>
        <v>29.938071000000001</v>
      </c>
      <c r="AO600" s="5">
        <f t="shared" si="114"/>
        <v>0</v>
      </c>
      <c r="AP600" s="5">
        <f t="shared" si="115"/>
        <v>0</v>
      </c>
      <c r="AQ600" s="5">
        <f t="shared" si="116"/>
        <v>0</v>
      </c>
      <c r="AR600" s="5"/>
      <c r="AS600" s="5"/>
      <c r="AT600" s="5">
        <f t="shared" si="117"/>
        <v>7.5563180000000001</v>
      </c>
      <c r="AU600" s="5">
        <f t="shared" si="118"/>
        <v>2.9417759999999999</v>
      </c>
      <c r="AV600" s="10">
        <f t="shared" si="119"/>
        <v>59.563834999999997</v>
      </c>
      <c r="AW600" s="48">
        <f t="shared" si="120"/>
        <v>100</v>
      </c>
    </row>
    <row r="601" spans="1:49" x14ac:dyDescent="0.3">
      <c r="A601" s="37" t="s">
        <v>236</v>
      </c>
      <c r="B601" s="2">
        <f>'F. Basanite FC 5 kbar'!A78</f>
        <v>72</v>
      </c>
      <c r="C601" s="2">
        <f>'F. Basanite FC 5 kbar'!C78</f>
        <v>1066</v>
      </c>
      <c r="D601" s="2">
        <f>'F. Basanite FC 5 kbar'!D78</f>
        <v>5000</v>
      </c>
      <c r="E601" s="5">
        <f>'B. LLD classification'!EA645</f>
        <v>2.6430280859356343</v>
      </c>
      <c r="F601" s="5">
        <f>'F. Basanite FC 5 kbar'!L78</f>
        <v>1.9404090000000001</v>
      </c>
      <c r="G601" s="6">
        <f>'F. Basanite FC 5 kbar'!N78</f>
        <v>59.037336000000003</v>
      </c>
      <c r="H601" s="7">
        <f t="shared" si="112"/>
        <v>40.962663999999997</v>
      </c>
      <c r="I601" s="8">
        <f>'F. Basanite FC 5 kbar'!R78</f>
        <v>47.203487000000003</v>
      </c>
      <c r="J601" s="9">
        <f>'F. Basanite FC 5 kbar'!S78</f>
        <v>1.3203419999999999</v>
      </c>
      <c r="K601" s="9">
        <f>'F. Basanite FC 5 kbar'!T78</f>
        <v>16.986366</v>
      </c>
      <c r="L601" s="9">
        <f>'F. Basanite FC 5 kbar'!U78</f>
        <v>5.2220000000000003E-2</v>
      </c>
      <c r="M601" s="9">
        <f>'F. Basanite FC 5 kbar'!V78</f>
        <v>9.7550489999999996</v>
      </c>
      <c r="N601" s="9">
        <f>'F. Basanite FC 5 kbar'!W78</f>
        <v>0.30492200000000003</v>
      </c>
      <c r="O601" s="9">
        <f>'F. Basanite FC 5 kbar'!X78</f>
        <v>4.0916290000000002</v>
      </c>
      <c r="P601" s="9">
        <f>'F. Basanite FC 5 kbar'!Y78</f>
        <v>6.8891140000000002</v>
      </c>
      <c r="Q601" s="9">
        <f>'F. Basanite FC 5 kbar'!Z78</f>
        <v>2.970002</v>
      </c>
      <c r="R601" s="9">
        <f>'F. Basanite FC 5 kbar'!AA78</f>
        <v>5.505541</v>
      </c>
      <c r="S601" s="9">
        <f>'F. Basanite FC 5 kbar'!AB78</f>
        <v>1.1324449999999999</v>
      </c>
      <c r="T601" s="9">
        <f>'F. Basanite FC 5 kbar'!AC78</f>
        <v>3.7888820000000001</v>
      </c>
      <c r="U601" s="10"/>
      <c r="V601" s="5">
        <f>'F. Basanite FC 5 kbar'!AH78</f>
        <v>0.46432600000000002</v>
      </c>
      <c r="W601" s="5">
        <f>'F. Basanite FC 5 kbar'!AI78</f>
        <v>0</v>
      </c>
      <c r="X601" s="5">
        <f>'F. Basanite FC 5 kbar'!AJ78</f>
        <v>0</v>
      </c>
      <c r="Y601" s="5">
        <f>'F. Basanite FC 5 kbar'!AK78</f>
        <v>0</v>
      </c>
      <c r="Z601" s="5"/>
      <c r="AA601" s="5"/>
      <c r="AB601" s="5">
        <f>'F. Basanite FC 5 kbar'!AL78</f>
        <v>3.3533E-2</v>
      </c>
      <c r="AC601" s="5">
        <f>'F. Basanite FC 5 kbar'!AM78</f>
        <v>3.9726999999999998E-2</v>
      </c>
      <c r="AD601" s="10"/>
      <c r="AE601" s="5">
        <f>'F. Basanite FC 5 kbar'!AO78</f>
        <v>29.93357</v>
      </c>
      <c r="AF601" s="5">
        <f>'F. Basanite FC 5 kbar'!AP78</f>
        <v>0</v>
      </c>
      <c r="AG601" s="5">
        <f>'F. Basanite FC 5 kbar'!AQ78</f>
        <v>0</v>
      </c>
      <c r="AH601" s="5">
        <f>'F. Basanite FC 5 kbar'!AR78</f>
        <v>0</v>
      </c>
      <c r="AI601" s="5"/>
      <c r="AJ601" s="5"/>
      <c r="AK601" s="5">
        <f>'F. Basanite FC 5 kbar'!AS78</f>
        <v>7.554754</v>
      </c>
      <c r="AL601" s="5">
        <f>'F. Basanite FC 5 kbar'!AT78</f>
        <v>2.9367529999999999</v>
      </c>
      <c r="AM601" s="10"/>
      <c r="AN601" s="5">
        <f t="shared" si="113"/>
        <v>30.397895999999999</v>
      </c>
      <c r="AO601" s="5">
        <f t="shared" si="114"/>
        <v>0</v>
      </c>
      <c r="AP601" s="5">
        <f t="shared" si="115"/>
        <v>0</v>
      </c>
      <c r="AQ601" s="5">
        <f t="shared" si="116"/>
        <v>0</v>
      </c>
      <c r="AR601" s="5"/>
      <c r="AS601" s="5"/>
      <c r="AT601" s="5">
        <f t="shared" si="117"/>
        <v>7.5882870000000002</v>
      </c>
      <c r="AU601" s="5">
        <f t="shared" si="118"/>
        <v>2.97648</v>
      </c>
      <c r="AV601" s="10">
        <f t="shared" si="119"/>
        <v>59.037336000000003</v>
      </c>
      <c r="AW601" s="48">
        <f t="shared" si="120"/>
        <v>99.999999000000003</v>
      </c>
    </row>
    <row r="602" spans="1:49" x14ac:dyDescent="0.3">
      <c r="A602" s="37" t="s">
        <v>236</v>
      </c>
      <c r="B602" s="2">
        <f>'F. Basanite FC 5 kbar'!A79</f>
        <v>73</v>
      </c>
      <c r="C602" s="2">
        <f>'F. Basanite FC 5 kbar'!C79</f>
        <v>1064</v>
      </c>
      <c r="D602" s="2">
        <f>'F. Basanite FC 5 kbar'!D79</f>
        <v>5000</v>
      </c>
      <c r="E602" s="5">
        <f>'B. LLD classification'!EA646</f>
        <v>2.6389471895299512</v>
      </c>
      <c r="F602" s="5">
        <f>'F. Basanite FC 5 kbar'!L79</f>
        <v>1.9543980000000001</v>
      </c>
      <c r="G602" s="6">
        <f>'F. Basanite FC 5 kbar'!N79</f>
        <v>58.528582999999998</v>
      </c>
      <c r="H602" s="7">
        <f t="shared" si="112"/>
        <v>41.471417000000002</v>
      </c>
      <c r="I602" s="8">
        <f>'F. Basanite FC 5 kbar'!R79</f>
        <v>47.290185000000001</v>
      </c>
      <c r="J602" s="9">
        <f>'F. Basanite FC 5 kbar'!S79</f>
        <v>1.283363</v>
      </c>
      <c r="K602" s="9">
        <f>'F. Basanite FC 5 kbar'!T79</f>
        <v>17.023562999999999</v>
      </c>
      <c r="L602" s="9">
        <f>'F. Basanite FC 5 kbar'!U79</f>
        <v>4.7375E-2</v>
      </c>
      <c r="M602" s="9">
        <f>'F. Basanite FC 5 kbar'!V79</f>
        <v>9.7416640000000001</v>
      </c>
      <c r="N602" s="9">
        <f>'F. Basanite FC 5 kbar'!W79</f>
        <v>0.30757299999999999</v>
      </c>
      <c r="O602" s="9">
        <f>'F. Basanite FC 5 kbar'!X79</f>
        <v>4.0014010000000004</v>
      </c>
      <c r="P602" s="9">
        <f>'F. Basanite FC 5 kbar'!Y79</f>
        <v>6.8178520000000002</v>
      </c>
      <c r="Q602" s="9">
        <f>'F. Basanite FC 5 kbar'!Z79</f>
        <v>2.9946640000000002</v>
      </c>
      <c r="R602" s="9">
        <f>'F. Basanite FC 5 kbar'!AA79</f>
        <v>5.5533979999999996</v>
      </c>
      <c r="S602" s="9">
        <f>'F. Basanite FC 5 kbar'!AB79</f>
        <v>1.1181669999999999</v>
      </c>
      <c r="T602" s="9">
        <f>'F. Basanite FC 5 kbar'!AC79</f>
        <v>3.8207960000000001</v>
      </c>
      <c r="U602" s="10"/>
      <c r="V602" s="5">
        <f>'F. Basanite FC 5 kbar'!AH79</f>
        <v>0.44867400000000002</v>
      </c>
      <c r="W602" s="5">
        <f>'F. Basanite FC 5 kbar'!AI79</f>
        <v>0</v>
      </c>
      <c r="X602" s="5">
        <f>'F. Basanite FC 5 kbar'!AJ79</f>
        <v>0</v>
      </c>
      <c r="Y602" s="5">
        <f>'F. Basanite FC 5 kbar'!AK79</f>
        <v>0</v>
      </c>
      <c r="Z602" s="5"/>
      <c r="AA602" s="5"/>
      <c r="AB602" s="5">
        <f>'F. Basanite FC 5 kbar'!AL79</f>
        <v>3.2839E-2</v>
      </c>
      <c r="AC602" s="5">
        <f>'F. Basanite FC 5 kbar'!AM79</f>
        <v>3.8330999999999997E-2</v>
      </c>
      <c r="AD602" s="10"/>
      <c r="AE602" s="5">
        <f>'F. Basanite FC 5 kbar'!AO79</f>
        <v>30.393393</v>
      </c>
      <c r="AF602" s="5">
        <f>'F. Basanite FC 5 kbar'!AP79</f>
        <v>0</v>
      </c>
      <c r="AG602" s="5">
        <f>'F. Basanite FC 5 kbar'!AQ79</f>
        <v>0</v>
      </c>
      <c r="AH602" s="5">
        <f>'F. Basanite FC 5 kbar'!AR79</f>
        <v>0</v>
      </c>
      <c r="AI602" s="5"/>
      <c r="AJ602" s="5"/>
      <c r="AK602" s="5">
        <f>'F. Basanite FC 5 kbar'!AS79</f>
        <v>7.5867230000000001</v>
      </c>
      <c r="AL602" s="5">
        <f>'F. Basanite FC 5 kbar'!AT79</f>
        <v>2.971457</v>
      </c>
      <c r="AM602" s="10"/>
      <c r="AN602" s="5">
        <f t="shared" si="113"/>
        <v>30.842067</v>
      </c>
      <c r="AO602" s="5">
        <f t="shared" si="114"/>
        <v>0</v>
      </c>
      <c r="AP602" s="5">
        <f t="shared" si="115"/>
        <v>0</v>
      </c>
      <c r="AQ602" s="5">
        <f t="shared" si="116"/>
        <v>0</v>
      </c>
      <c r="AR602" s="5"/>
      <c r="AS602" s="5"/>
      <c r="AT602" s="5">
        <f t="shared" si="117"/>
        <v>7.6195620000000002</v>
      </c>
      <c r="AU602" s="5">
        <f t="shared" si="118"/>
        <v>3.0097879999999999</v>
      </c>
      <c r="AV602" s="10">
        <f t="shared" si="119"/>
        <v>58.528582999999998</v>
      </c>
      <c r="AW602" s="48">
        <f t="shared" si="120"/>
        <v>100</v>
      </c>
    </row>
    <row r="603" spans="1:49" x14ac:dyDescent="0.3">
      <c r="A603" s="37" t="s">
        <v>236</v>
      </c>
      <c r="B603" s="2">
        <f>'F. Basanite FC 5 kbar'!A80</f>
        <v>74</v>
      </c>
      <c r="C603" s="2">
        <f>'F. Basanite FC 5 kbar'!C80</f>
        <v>1062</v>
      </c>
      <c r="D603" s="2">
        <f>'F. Basanite FC 5 kbar'!D80</f>
        <v>5000</v>
      </c>
      <c r="E603" s="5">
        <f>'B. LLD classification'!EA647</f>
        <v>2.634922673420224</v>
      </c>
      <c r="F603" s="5">
        <f>'F. Basanite FC 5 kbar'!L80</f>
        <v>1.9683120000000001</v>
      </c>
      <c r="G603" s="6">
        <f>'F. Basanite FC 5 kbar'!N80</f>
        <v>58.036727999999997</v>
      </c>
      <c r="H603" s="7">
        <f t="shared" si="112"/>
        <v>41.963272000000003</v>
      </c>
      <c r="I603" s="8">
        <f>'F. Basanite FC 5 kbar'!R80</f>
        <v>47.375295999999999</v>
      </c>
      <c r="J603" s="9">
        <f>'F. Basanite FC 5 kbar'!S80</f>
        <v>1.2473460000000001</v>
      </c>
      <c r="K603" s="9">
        <f>'F. Basanite FC 5 kbar'!T80</f>
        <v>17.059909000000001</v>
      </c>
      <c r="L603" s="9">
        <f>'F. Basanite FC 5 kbar'!U80</f>
        <v>4.2813999999999998E-2</v>
      </c>
      <c r="M603" s="9">
        <f>'F. Basanite FC 5 kbar'!V80</f>
        <v>9.7272839999999992</v>
      </c>
      <c r="N603" s="9">
        <f>'F. Basanite FC 5 kbar'!W80</f>
        <v>0.31017899999999998</v>
      </c>
      <c r="O603" s="9">
        <f>'F. Basanite FC 5 kbar'!X80</f>
        <v>3.9130189999999998</v>
      </c>
      <c r="P603" s="9">
        <f>'F. Basanite FC 5 kbar'!Y80</f>
        <v>6.7483029999999999</v>
      </c>
      <c r="Q603" s="9">
        <f>'F. Basanite FC 5 kbar'!Z80</f>
        <v>3.0189170000000001</v>
      </c>
      <c r="R603" s="9">
        <f>'F. Basanite FC 5 kbar'!AA80</f>
        <v>5.6004620000000003</v>
      </c>
      <c r="S603" s="9">
        <f>'F. Basanite FC 5 kbar'!AB80</f>
        <v>1.1042810000000001</v>
      </c>
      <c r="T603" s="9">
        <f>'F. Basanite FC 5 kbar'!AC80</f>
        <v>3.8521879999999999</v>
      </c>
      <c r="U603" s="10"/>
      <c r="V603" s="5">
        <f>'F. Basanite FC 5 kbar'!AH80</f>
        <v>0.43375900000000001</v>
      </c>
      <c r="W603" s="5">
        <f>'F. Basanite FC 5 kbar'!AI80</f>
        <v>0</v>
      </c>
      <c r="X603" s="5">
        <f>'F. Basanite FC 5 kbar'!AJ80</f>
        <v>0</v>
      </c>
      <c r="Y603" s="5">
        <f>'F. Basanite FC 5 kbar'!AK80</f>
        <v>0</v>
      </c>
      <c r="Z603" s="5"/>
      <c r="AA603" s="5"/>
      <c r="AB603" s="5">
        <f>'F. Basanite FC 5 kbar'!AL80</f>
        <v>3.2176999999999997E-2</v>
      </c>
      <c r="AC603" s="5">
        <f>'F. Basanite FC 5 kbar'!AM80</f>
        <v>3.7012000000000003E-2</v>
      </c>
      <c r="AD603" s="10"/>
      <c r="AE603" s="5">
        <f>'F. Basanite FC 5 kbar'!AO80</f>
        <v>30.837561000000001</v>
      </c>
      <c r="AF603" s="5">
        <f>'F. Basanite FC 5 kbar'!AP80</f>
        <v>0</v>
      </c>
      <c r="AG603" s="5">
        <f>'F. Basanite FC 5 kbar'!AQ80</f>
        <v>0</v>
      </c>
      <c r="AH603" s="5">
        <f>'F. Basanite FC 5 kbar'!AR80</f>
        <v>0</v>
      </c>
      <c r="AI603" s="5"/>
      <c r="AJ603" s="5"/>
      <c r="AK603" s="5">
        <f>'F. Basanite FC 5 kbar'!AS80</f>
        <v>7.6179990000000002</v>
      </c>
      <c r="AL603" s="5">
        <f>'F. Basanite FC 5 kbar'!AT80</f>
        <v>3.0047649999999999</v>
      </c>
      <c r="AM603" s="10"/>
      <c r="AN603" s="5">
        <f t="shared" si="113"/>
        <v>31.271319999999999</v>
      </c>
      <c r="AO603" s="5">
        <f t="shared" si="114"/>
        <v>0</v>
      </c>
      <c r="AP603" s="5">
        <f t="shared" si="115"/>
        <v>0</v>
      </c>
      <c r="AQ603" s="5">
        <f t="shared" si="116"/>
        <v>0</v>
      </c>
      <c r="AR603" s="5"/>
      <c r="AS603" s="5"/>
      <c r="AT603" s="5">
        <f t="shared" si="117"/>
        <v>7.6501760000000001</v>
      </c>
      <c r="AU603" s="5">
        <f t="shared" si="118"/>
        <v>3.0417769999999997</v>
      </c>
      <c r="AV603" s="10">
        <f t="shared" si="119"/>
        <v>58.036727999999997</v>
      </c>
      <c r="AW603" s="48">
        <f t="shared" si="120"/>
        <v>100.000001</v>
      </c>
    </row>
    <row r="604" spans="1:49" x14ac:dyDescent="0.3">
      <c r="A604" s="37" t="s">
        <v>236</v>
      </c>
      <c r="B604" s="2">
        <f>'F. Basanite FC 5 kbar'!A81</f>
        <v>75</v>
      </c>
      <c r="C604" s="2">
        <f>'F. Basanite FC 5 kbar'!C81</f>
        <v>1060</v>
      </c>
      <c r="D604" s="2">
        <f>'F. Basanite FC 5 kbar'!D81</f>
        <v>5000</v>
      </c>
      <c r="E604" s="5">
        <f>'B. LLD classification'!EA648</f>
        <v>2.6309537585218639</v>
      </c>
      <c r="F604" s="5">
        <f>'F. Basanite FC 5 kbar'!L81</f>
        <v>1.9821530000000001</v>
      </c>
      <c r="G604" s="6">
        <f>'F. Basanite FC 5 kbar'!N81</f>
        <v>57.560972999999997</v>
      </c>
      <c r="H604" s="7">
        <f t="shared" si="112"/>
        <v>42.439027000000003</v>
      </c>
      <c r="I604" s="8">
        <f>'F. Basanite FC 5 kbar'!R81</f>
        <v>47.458860999999999</v>
      </c>
      <c r="J604" s="9">
        <f>'F. Basanite FC 5 kbar'!S81</f>
        <v>1.2122710000000001</v>
      </c>
      <c r="K604" s="9">
        <f>'F. Basanite FC 5 kbar'!T81</f>
        <v>17.095424999999999</v>
      </c>
      <c r="L604" s="9">
        <f>'F. Basanite FC 5 kbar'!U81</f>
        <v>3.8530000000000002E-2</v>
      </c>
      <c r="M604" s="9">
        <f>'F. Basanite FC 5 kbar'!V81</f>
        <v>9.7119509999999991</v>
      </c>
      <c r="N604" s="9">
        <f>'F. Basanite FC 5 kbar'!W81</f>
        <v>0.31274299999999999</v>
      </c>
      <c r="O604" s="9">
        <f>'F. Basanite FC 5 kbar'!X81</f>
        <v>3.826441</v>
      </c>
      <c r="P604" s="9">
        <f>'F. Basanite FC 5 kbar'!Y81</f>
        <v>6.6804139999999999</v>
      </c>
      <c r="Q604" s="9">
        <f>'F. Basanite FC 5 kbar'!Z81</f>
        <v>3.0427710000000001</v>
      </c>
      <c r="R604" s="9">
        <f>'F. Basanite FC 5 kbar'!AA81</f>
        <v>5.6467510000000001</v>
      </c>
      <c r="S604" s="9">
        <f>'F. Basanite FC 5 kbar'!AB81</f>
        <v>1.0907720000000001</v>
      </c>
      <c r="T604" s="9">
        <f>'F. Basanite FC 5 kbar'!AC81</f>
        <v>3.88307</v>
      </c>
      <c r="U604" s="10"/>
      <c r="V604" s="5">
        <f>'F. Basanite FC 5 kbar'!AH81</f>
        <v>0.419539</v>
      </c>
      <c r="W604" s="5">
        <f>'F. Basanite FC 5 kbar'!AI81</f>
        <v>0</v>
      </c>
      <c r="X604" s="5">
        <f>'F. Basanite FC 5 kbar'!AJ81</f>
        <v>0</v>
      </c>
      <c r="Y604" s="5">
        <f>'F. Basanite FC 5 kbar'!AK81</f>
        <v>0</v>
      </c>
      <c r="Z604" s="5"/>
      <c r="AA604" s="5"/>
      <c r="AB604" s="5">
        <f>'F. Basanite FC 5 kbar'!AL81</f>
        <v>3.1545999999999998E-2</v>
      </c>
      <c r="AC604" s="5">
        <f>'F. Basanite FC 5 kbar'!AM81</f>
        <v>3.5763999999999997E-2</v>
      </c>
      <c r="AD604" s="10"/>
      <c r="AE604" s="5">
        <f>'F. Basanite FC 5 kbar'!AO81</f>
        <v>31.266812000000002</v>
      </c>
      <c r="AF604" s="5">
        <f>'F. Basanite FC 5 kbar'!AP81</f>
        <v>0</v>
      </c>
      <c r="AG604" s="5">
        <f>'F. Basanite FC 5 kbar'!AQ81</f>
        <v>0</v>
      </c>
      <c r="AH604" s="5">
        <f>'F. Basanite FC 5 kbar'!AR81</f>
        <v>0</v>
      </c>
      <c r="AI604" s="5"/>
      <c r="AJ604" s="5"/>
      <c r="AK604" s="5">
        <f>'F. Basanite FC 5 kbar'!AS81</f>
        <v>7.6486130000000001</v>
      </c>
      <c r="AL604" s="5">
        <f>'F. Basanite FC 5 kbar'!AT81</f>
        <v>3.036753</v>
      </c>
      <c r="AM604" s="10"/>
      <c r="AN604" s="5">
        <f t="shared" si="113"/>
        <v>31.686351000000002</v>
      </c>
      <c r="AO604" s="5">
        <f t="shared" si="114"/>
        <v>0</v>
      </c>
      <c r="AP604" s="5">
        <f t="shared" si="115"/>
        <v>0</v>
      </c>
      <c r="AQ604" s="5">
        <f t="shared" si="116"/>
        <v>0</v>
      </c>
      <c r="AR604" s="5"/>
      <c r="AS604" s="5"/>
      <c r="AT604" s="5">
        <f t="shared" si="117"/>
        <v>7.6801589999999997</v>
      </c>
      <c r="AU604" s="5">
        <f t="shared" si="118"/>
        <v>3.0725169999999999</v>
      </c>
      <c r="AV604" s="10">
        <f t="shared" si="119"/>
        <v>57.560972999999997</v>
      </c>
      <c r="AW604" s="48">
        <f t="shared" si="120"/>
        <v>100</v>
      </c>
    </row>
    <row r="605" spans="1:49" x14ac:dyDescent="0.3">
      <c r="A605" s="37" t="s">
        <v>236</v>
      </c>
      <c r="B605" s="2">
        <f>'F. Basanite FC 5 kbar'!A82</f>
        <v>76</v>
      </c>
      <c r="C605" s="2">
        <f>'F. Basanite FC 5 kbar'!C82</f>
        <v>1058</v>
      </c>
      <c r="D605" s="2">
        <f>'F. Basanite FC 5 kbar'!D82</f>
        <v>5000</v>
      </c>
      <c r="E605" s="5">
        <f>'B. LLD classification'!EA649</f>
        <v>2.6270397220182851</v>
      </c>
      <c r="F605" s="5">
        <f>'F. Basanite FC 5 kbar'!L82</f>
        <v>1.9959249999999999</v>
      </c>
      <c r="G605" s="6">
        <f>'F. Basanite FC 5 kbar'!N82</f>
        <v>57.100568000000003</v>
      </c>
      <c r="H605" s="7">
        <f t="shared" si="112"/>
        <v>42.899431999999997</v>
      </c>
      <c r="I605" s="8">
        <f>'F. Basanite FC 5 kbar'!R82</f>
        <v>47.54092</v>
      </c>
      <c r="J605" s="9">
        <f>'F. Basanite FC 5 kbar'!S82</f>
        <v>1.178115</v>
      </c>
      <c r="K605" s="9">
        <f>'F. Basanite FC 5 kbar'!T82</f>
        <v>17.130127999999999</v>
      </c>
      <c r="L605" s="9">
        <f>'F. Basanite FC 5 kbar'!U82</f>
        <v>3.4514000000000003E-2</v>
      </c>
      <c r="M605" s="9">
        <f>'F. Basanite FC 5 kbar'!V82</f>
        <v>9.6957039999999992</v>
      </c>
      <c r="N605" s="9">
        <f>'F. Basanite FC 5 kbar'!W82</f>
        <v>0.31526500000000002</v>
      </c>
      <c r="O605" s="9">
        <f>'F. Basanite FC 5 kbar'!X82</f>
        <v>3.741628</v>
      </c>
      <c r="P605" s="9">
        <f>'F. Basanite FC 5 kbar'!Y82</f>
        <v>6.614134</v>
      </c>
      <c r="Q605" s="9">
        <f>'F. Basanite FC 5 kbar'!Z82</f>
        <v>3.0662340000000001</v>
      </c>
      <c r="R605" s="9">
        <f>'F. Basanite FC 5 kbar'!AA82</f>
        <v>5.6922810000000004</v>
      </c>
      <c r="S605" s="9">
        <f>'F. Basanite FC 5 kbar'!AB82</f>
        <v>1.0776239999999999</v>
      </c>
      <c r="T605" s="9">
        <f>'F. Basanite FC 5 kbar'!AC82</f>
        <v>3.9134509999999998</v>
      </c>
      <c r="U605" s="10"/>
      <c r="V605" s="5">
        <f>'F. Basanite FC 5 kbar'!AH82</f>
        <v>0.405976</v>
      </c>
      <c r="W605" s="5">
        <f>'F. Basanite FC 5 kbar'!AI82</f>
        <v>0</v>
      </c>
      <c r="X605" s="5">
        <f>'F. Basanite FC 5 kbar'!AJ82</f>
        <v>0</v>
      </c>
      <c r="Y605" s="5">
        <f>'F. Basanite FC 5 kbar'!AK82</f>
        <v>0</v>
      </c>
      <c r="Z605" s="5"/>
      <c r="AA605" s="5"/>
      <c r="AB605" s="5">
        <f>'F. Basanite FC 5 kbar'!AL82</f>
        <v>3.0942999999999998E-2</v>
      </c>
      <c r="AC605" s="5">
        <f>'F. Basanite FC 5 kbar'!AM82</f>
        <v>3.4582000000000002E-2</v>
      </c>
      <c r="AD605" s="10"/>
      <c r="AE605" s="5">
        <f>'F. Basanite FC 5 kbar'!AO82</f>
        <v>31.681842</v>
      </c>
      <c r="AF605" s="5">
        <f>'F. Basanite FC 5 kbar'!AP82</f>
        <v>0</v>
      </c>
      <c r="AG605" s="5">
        <f>'F. Basanite FC 5 kbar'!AQ82</f>
        <v>0</v>
      </c>
      <c r="AH605" s="5">
        <f>'F. Basanite FC 5 kbar'!AR82</f>
        <v>0</v>
      </c>
      <c r="AI605" s="5"/>
      <c r="AJ605" s="5"/>
      <c r="AK605" s="5">
        <f>'F. Basanite FC 5 kbar'!AS82</f>
        <v>7.6785959999999998</v>
      </c>
      <c r="AL605" s="5">
        <f>'F. Basanite FC 5 kbar'!AT82</f>
        <v>3.0674929999999998</v>
      </c>
      <c r="AM605" s="10"/>
      <c r="AN605" s="5">
        <f t="shared" si="113"/>
        <v>32.087817999999999</v>
      </c>
      <c r="AO605" s="5">
        <f t="shared" si="114"/>
        <v>0</v>
      </c>
      <c r="AP605" s="5">
        <f t="shared" si="115"/>
        <v>0</v>
      </c>
      <c r="AQ605" s="5">
        <f t="shared" si="116"/>
        <v>0</v>
      </c>
      <c r="AR605" s="5"/>
      <c r="AS605" s="5"/>
      <c r="AT605" s="5">
        <f t="shared" si="117"/>
        <v>7.7095389999999995</v>
      </c>
      <c r="AU605" s="5">
        <f t="shared" si="118"/>
        <v>3.1020749999999997</v>
      </c>
      <c r="AV605" s="10">
        <f t="shared" si="119"/>
        <v>57.100568000000003</v>
      </c>
      <c r="AW605" s="48">
        <f t="shared" si="120"/>
        <v>100</v>
      </c>
    </row>
    <row r="606" spans="1:49" x14ac:dyDescent="0.3">
      <c r="A606" s="37" t="s">
        <v>236</v>
      </c>
      <c r="B606" s="2">
        <f>'F. Basanite FC 5 kbar'!A83</f>
        <v>77</v>
      </c>
      <c r="C606" s="2">
        <f>'F. Basanite FC 5 kbar'!C83</f>
        <v>1056</v>
      </c>
      <c r="D606" s="2">
        <f>'F. Basanite FC 5 kbar'!D83</f>
        <v>5000</v>
      </c>
      <c r="E606" s="5">
        <f>'B. LLD classification'!EA650</f>
        <v>2.6231797446936995</v>
      </c>
      <c r="F606" s="5">
        <f>'F. Basanite FC 5 kbar'!L83</f>
        <v>2.0096289999999999</v>
      </c>
      <c r="G606" s="6">
        <f>'F. Basanite FC 5 kbar'!N83</f>
        <v>56.654800999999999</v>
      </c>
      <c r="H606" s="7">
        <f t="shared" si="112"/>
        <v>43.345199000000001</v>
      </c>
      <c r="I606" s="8">
        <f>'F. Basanite FC 5 kbar'!R83</f>
        <v>47.621512000000003</v>
      </c>
      <c r="J606" s="9">
        <f>'F. Basanite FC 5 kbar'!S83</f>
        <v>1.1448560000000001</v>
      </c>
      <c r="K606" s="9">
        <f>'F. Basanite FC 5 kbar'!T83</f>
        <v>17.164038000000001</v>
      </c>
      <c r="L606" s="9">
        <f>'F. Basanite FC 5 kbar'!U83</f>
        <v>3.0759999999999999E-2</v>
      </c>
      <c r="M606" s="9">
        <f>'F. Basanite FC 5 kbar'!V83</f>
        <v>9.6785829999999997</v>
      </c>
      <c r="N606" s="9">
        <f>'F. Basanite FC 5 kbar'!W83</f>
        <v>0.317745</v>
      </c>
      <c r="O606" s="9">
        <f>'F. Basanite FC 5 kbar'!X83</f>
        <v>3.6585399999999999</v>
      </c>
      <c r="P606" s="9">
        <f>'F. Basanite FC 5 kbar'!Y83</f>
        <v>6.5494159999999999</v>
      </c>
      <c r="Q606" s="9">
        <f>'F. Basanite FC 5 kbar'!Z83</f>
        <v>3.0893130000000002</v>
      </c>
      <c r="R606" s="9">
        <f>'F. Basanite FC 5 kbar'!AA83</f>
        <v>5.737069</v>
      </c>
      <c r="S606" s="9">
        <f>'F. Basanite FC 5 kbar'!AB83</f>
        <v>1.0648260000000001</v>
      </c>
      <c r="T606" s="9">
        <f>'F. Basanite FC 5 kbar'!AC83</f>
        <v>3.9433419999999999</v>
      </c>
      <c r="U606" s="10"/>
      <c r="V606" s="5">
        <f>'F. Basanite FC 5 kbar'!AH83</f>
        <v>0.39303199999999999</v>
      </c>
      <c r="W606" s="5">
        <f>'F. Basanite FC 5 kbar'!AI83</f>
        <v>0</v>
      </c>
      <c r="X606" s="5">
        <f>'F. Basanite FC 5 kbar'!AJ83</f>
        <v>0</v>
      </c>
      <c r="Y606" s="5">
        <f>'F. Basanite FC 5 kbar'!AK83</f>
        <v>0</v>
      </c>
      <c r="Z606" s="5"/>
      <c r="AA606" s="5"/>
      <c r="AB606" s="5">
        <f>'F. Basanite FC 5 kbar'!AL83</f>
        <v>3.0367999999999999E-2</v>
      </c>
      <c r="AC606" s="5">
        <f>'F. Basanite FC 5 kbar'!AM83</f>
        <v>3.3463E-2</v>
      </c>
      <c r="AD606" s="10"/>
      <c r="AE606" s="5">
        <f>'F. Basanite FC 5 kbar'!AO83</f>
        <v>32.083306</v>
      </c>
      <c r="AF606" s="5">
        <f>'F. Basanite FC 5 kbar'!AP83</f>
        <v>0</v>
      </c>
      <c r="AG606" s="5">
        <f>'F. Basanite FC 5 kbar'!AQ83</f>
        <v>0</v>
      </c>
      <c r="AH606" s="5">
        <f>'F. Basanite FC 5 kbar'!AR83</f>
        <v>0</v>
      </c>
      <c r="AI606" s="5"/>
      <c r="AJ606" s="5"/>
      <c r="AK606" s="5">
        <f>'F. Basanite FC 5 kbar'!AS83</f>
        <v>7.7079760000000004</v>
      </c>
      <c r="AL606" s="5">
        <f>'F. Basanite FC 5 kbar'!AT83</f>
        <v>3.0970529999999998</v>
      </c>
      <c r="AM606" s="10"/>
      <c r="AN606" s="5">
        <f t="shared" si="113"/>
        <v>32.476337999999998</v>
      </c>
      <c r="AO606" s="5">
        <f t="shared" si="114"/>
        <v>0</v>
      </c>
      <c r="AP606" s="5">
        <f t="shared" si="115"/>
        <v>0</v>
      </c>
      <c r="AQ606" s="5">
        <f t="shared" si="116"/>
        <v>0</v>
      </c>
      <c r="AR606" s="5"/>
      <c r="AS606" s="5"/>
      <c r="AT606" s="5">
        <f t="shared" si="117"/>
        <v>7.7383440000000006</v>
      </c>
      <c r="AU606" s="5">
        <f t="shared" si="118"/>
        <v>3.1305159999999996</v>
      </c>
      <c r="AV606" s="10">
        <f t="shared" si="119"/>
        <v>56.654800999999999</v>
      </c>
      <c r="AW606" s="48">
        <f t="shared" si="120"/>
        <v>99.999999000000003</v>
      </c>
    </row>
    <row r="607" spans="1:49" x14ac:dyDescent="0.3">
      <c r="A607" s="37" t="s">
        <v>236</v>
      </c>
      <c r="B607" s="2">
        <f>'F. Basanite FC 5 kbar'!A84</f>
        <v>78</v>
      </c>
      <c r="C607" s="2">
        <f>'F. Basanite FC 5 kbar'!C84</f>
        <v>1054</v>
      </c>
      <c r="D607" s="2">
        <f>'F. Basanite FC 5 kbar'!D84</f>
        <v>5000</v>
      </c>
      <c r="E607" s="5">
        <f>'B. LLD classification'!EA651</f>
        <v>2.619373009149784</v>
      </c>
      <c r="F607" s="5">
        <f>'F. Basanite FC 5 kbar'!L84</f>
        <v>2.023269</v>
      </c>
      <c r="G607" s="6">
        <f>'F. Basanite FC 5 kbar'!N84</f>
        <v>56.223005000000001</v>
      </c>
      <c r="H607" s="7">
        <f t="shared" si="112"/>
        <v>43.776994999999999</v>
      </c>
      <c r="I607" s="8">
        <f>'F. Basanite FC 5 kbar'!R84</f>
        <v>47.700674999999997</v>
      </c>
      <c r="J607" s="9">
        <f>'F. Basanite FC 5 kbar'!S84</f>
        <v>1.112473</v>
      </c>
      <c r="K607" s="9">
        <f>'F. Basanite FC 5 kbar'!T84</f>
        <v>17.19717</v>
      </c>
      <c r="L607" s="9">
        <f>'F. Basanite FC 5 kbar'!U84</f>
        <v>2.7258999999999999E-2</v>
      </c>
      <c r="M607" s="9">
        <f>'F. Basanite FC 5 kbar'!V84</f>
        <v>9.6606240000000003</v>
      </c>
      <c r="N607" s="9">
        <f>'F. Basanite FC 5 kbar'!W84</f>
        <v>0.32018600000000003</v>
      </c>
      <c r="O607" s="9">
        <f>'F. Basanite FC 5 kbar'!X84</f>
        <v>3.5771380000000002</v>
      </c>
      <c r="P607" s="9">
        <f>'F. Basanite FC 5 kbar'!Y84</f>
        <v>6.4862109999999999</v>
      </c>
      <c r="Q607" s="9">
        <f>'F. Basanite FC 5 kbar'!Z84</f>
        <v>3.112018</v>
      </c>
      <c r="R607" s="9">
        <f>'F. Basanite FC 5 kbar'!AA84</f>
        <v>5.7811300000000001</v>
      </c>
      <c r="S607" s="9">
        <f>'F. Basanite FC 5 kbar'!AB84</f>
        <v>1.0523629999999999</v>
      </c>
      <c r="T607" s="9">
        <f>'F. Basanite FC 5 kbar'!AC84</f>
        <v>3.9727540000000001</v>
      </c>
      <c r="U607" s="10"/>
      <c r="V607" s="5">
        <f>'F. Basanite FC 5 kbar'!AH84</f>
        <v>0.38067499999999999</v>
      </c>
      <c r="W607" s="5">
        <f>'F. Basanite FC 5 kbar'!AI84</f>
        <v>0</v>
      </c>
      <c r="X607" s="5">
        <f>'F. Basanite FC 5 kbar'!AJ84</f>
        <v>0</v>
      </c>
      <c r="Y607" s="5">
        <f>'F. Basanite FC 5 kbar'!AK84</f>
        <v>0</v>
      </c>
      <c r="Z607" s="5"/>
      <c r="AA607" s="5"/>
      <c r="AB607" s="5">
        <f>'F. Basanite FC 5 kbar'!AL84</f>
        <v>2.9818999999999998E-2</v>
      </c>
      <c r="AC607" s="5">
        <f>'F. Basanite FC 5 kbar'!AM84</f>
        <v>3.2402E-2</v>
      </c>
      <c r="AD607" s="10"/>
      <c r="AE607" s="5">
        <f>'F. Basanite FC 5 kbar'!AO84</f>
        <v>32.471825000000003</v>
      </c>
      <c r="AF607" s="5">
        <f>'F. Basanite FC 5 kbar'!AP84</f>
        <v>0</v>
      </c>
      <c r="AG607" s="5">
        <f>'F. Basanite FC 5 kbar'!AQ84</f>
        <v>0</v>
      </c>
      <c r="AH607" s="5">
        <f>'F. Basanite FC 5 kbar'!AR84</f>
        <v>0</v>
      </c>
      <c r="AI607" s="5"/>
      <c r="AJ607" s="5"/>
      <c r="AK607" s="5">
        <f>'F. Basanite FC 5 kbar'!AS84</f>
        <v>7.7367819999999998</v>
      </c>
      <c r="AL607" s="5">
        <f>'F. Basanite FC 5 kbar'!AT84</f>
        <v>3.1254930000000001</v>
      </c>
      <c r="AM607" s="10"/>
      <c r="AN607" s="5">
        <f t="shared" si="113"/>
        <v>32.852499999999999</v>
      </c>
      <c r="AO607" s="5">
        <f t="shared" si="114"/>
        <v>0</v>
      </c>
      <c r="AP607" s="5">
        <f t="shared" si="115"/>
        <v>0</v>
      </c>
      <c r="AQ607" s="5">
        <f t="shared" si="116"/>
        <v>0</v>
      </c>
      <c r="AR607" s="5"/>
      <c r="AS607" s="5"/>
      <c r="AT607" s="5">
        <f t="shared" si="117"/>
        <v>7.7666009999999996</v>
      </c>
      <c r="AU607" s="5">
        <f t="shared" si="118"/>
        <v>3.1578949999999999</v>
      </c>
      <c r="AV607" s="10">
        <f t="shared" si="119"/>
        <v>56.223005000000001</v>
      </c>
      <c r="AW607" s="48">
        <f t="shared" si="120"/>
        <v>100.000001</v>
      </c>
    </row>
    <row r="608" spans="1:49" x14ac:dyDescent="0.3">
      <c r="A608" s="37" t="s">
        <v>236</v>
      </c>
      <c r="B608" s="2">
        <f>'F. Basanite FC 5 kbar'!A85</f>
        <v>79</v>
      </c>
      <c r="C608" s="2">
        <f>'F. Basanite FC 5 kbar'!C85</f>
        <v>1052</v>
      </c>
      <c r="D608" s="2">
        <f>'F. Basanite FC 5 kbar'!D85</f>
        <v>5000</v>
      </c>
      <c r="E608" s="5">
        <f>'B. LLD classification'!EA652</f>
        <v>2.6156185758068227</v>
      </c>
      <c r="F608" s="5">
        <f>'F. Basanite FC 5 kbar'!L85</f>
        <v>2.0368469999999999</v>
      </c>
      <c r="G608" s="6">
        <f>'F. Basanite FC 5 kbar'!N85</f>
        <v>55.804544999999997</v>
      </c>
      <c r="H608" s="7">
        <f t="shared" si="112"/>
        <v>44.195455000000003</v>
      </c>
      <c r="I608" s="8">
        <f>'F. Basanite FC 5 kbar'!R85</f>
        <v>47.778447</v>
      </c>
      <c r="J608" s="9">
        <f>'F. Basanite FC 5 kbar'!S85</f>
        <v>1.0809439999999999</v>
      </c>
      <c r="K608" s="9">
        <f>'F. Basanite FC 5 kbar'!T85</f>
        <v>17.229544000000001</v>
      </c>
      <c r="L608" s="9">
        <f>'F. Basanite FC 5 kbar'!U85</f>
        <v>2.4004000000000001E-2</v>
      </c>
      <c r="M608" s="9">
        <f>'F. Basanite FC 5 kbar'!V85</f>
        <v>9.6418599999999994</v>
      </c>
      <c r="N608" s="9">
        <f>'F. Basanite FC 5 kbar'!W85</f>
        <v>0.32258700000000001</v>
      </c>
      <c r="O608" s="9">
        <f>'F. Basanite FC 5 kbar'!X85</f>
        <v>3.4973830000000001</v>
      </c>
      <c r="P608" s="9">
        <f>'F. Basanite FC 5 kbar'!Y85</f>
        <v>6.4244729999999999</v>
      </c>
      <c r="Q608" s="9">
        <f>'F. Basanite FC 5 kbar'!Z85</f>
        <v>3.1343570000000001</v>
      </c>
      <c r="R608" s="9">
        <f>'F. Basanite FC 5 kbar'!AA85</f>
        <v>5.8244809999999996</v>
      </c>
      <c r="S608" s="9">
        <f>'F. Basanite FC 5 kbar'!AB85</f>
        <v>1.0402229999999999</v>
      </c>
      <c r="T608" s="9">
        <f>'F. Basanite FC 5 kbar'!AC85</f>
        <v>4.0016970000000001</v>
      </c>
      <c r="U608" s="10"/>
      <c r="V608" s="5">
        <f>'F. Basanite FC 5 kbar'!AH85</f>
        <v>0.36887199999999998</v>
      </c>
      <c r="W608" s="5">
        <f>'F. Basanite FC 5 kbar'!AI85</f>
        <v>0</v>
      </c>
      <c r="X608" s="5">
        <f>'F. Basanite FC 5 kbar'!AJ85</f>
        <v>0</v>
      </c>
      <c r="Y608" s="5">
        <f>'F. Basanite FC 5 kbar'!AK85</f>
        <v>0</v>
      </c>
      <c r="Z608" s="5"/>
      <c r="AA608" s="5"/>
      <c r="AB608" s="5">
        <f>'F. Basanite FC 5 kbar'!AL85</f>
        <v>2.9294000000000001E-2</v>
      </c>
      <c r="AC608" s="5">
        <f>'F. Basanite FC 5 kbar'!AM85</f>
        <v>3.1396E-2</v>
      </c>
      <c r="AD608" s="10"/>
      <c r="AE608" s="5">
        <f>'F. Basanite FC 5 kbar'!AO85</f>
        <v>32.847983999999997</v>
      </c>
      <c r="AF608" s="5">
        <f>'F. Basanite FC 5 kbar'!AP85</f>
        <v>0</v>
      </c>
      <c r="AG608" s="5">
        <f>'F. Basanite FC 5 kbar'!AQ85</f>
        <v>0</v>
      </c>
      <c r="AH608" s="5">
        <f>'F. Basanite FC 5 kbar'!AR85</f>
        <v>0</v>
      </c>
      <c r="AI608" s="5"/>
      <c r="AJ608" s="5"/>
      <c r="AK608" s="5">
        <f>'F. Basanite FC 5 kbar'!AS85</f>
        <v>7.7650389999999998</v>
      </c>
      <c r="AL608" s="5">
        <f>'F. Basanite FC 5 kbar'!AT85</f>
        <v>3.1528719999999999</v>
      </c>
      <c r="AM608" s="10"/>
      <c r="AN608" s="5">
        <f t="shared" si="113"/>
        <v>33.216856</v>
      </c>
      <c r="AO608" s="5">
        <f t="shared" si="114"/>
        <v>0</v>
      </c>
      <c r="AP608" s="5">
        <f t="shared" si="115"/>
        <v>0</v>
      </c>
      <c r="AQ608" s="5">
        <f t="shared" si="116"/>
        <v>0</v>
      </c>
      <c r="AR608" s="5"/>
      <c r="AS608" s="5"/>
      <c r="AT608" s="5">
        <f t="shared" si="117"/>
        <v>7.794333</v>
      </c>
      <c r="AU608" s="5">
        <f t="shared" si="118"/>
        <v>3.1842679999999999</v>
      </c>
      <c r="AV608" s="10">
        <f t="shared" si="119"/>
        <v>55.804544999999997</v>
      </c>
      <c r="AW608" s="48">
        <f t="shared" si="120"/>
        <v>100.00000199999999</v>
      </c>
    </row>
    <row r="609" spans="1:49" x14ac:dyDescent="0.3">
      <c r="A609" s="37" t="s">
        <v>236</v>
      </c>
      <c r="B609" s="2">
        <f>'F. Basanite FC 5 kbar'!A86</f>
        <v>80</v>
      </c>
      <c r="C609" s="2">
        <f>'F. Basanite FC 5 kbar'!C86</f>
        <v>1050</v>
      </c>
      <c r="D609" s="2">
        <f>'F. Basanite FC 5 kbar'!D86</f>
        <v>5000</v>
      </c>
      <c r="E609" s="5">
        <f>'B. LLD classification'!EA653</f>
        <v>2.6119156223216033</v>
      </c>
      <c r="F609" s="5">
        <f>'F. Basanite FC 5 kbar'!L86</f>
        <v>2.0503659999999999</v>
      </c>
      <c r="G609" s="6">
        <f>'F. Basanite FC 5 kbar'!N86</f>
        <v>55.398822000000003</v>
      </c>
      <c r="H609" s="7">
        <f t="shared" si="112"/>
        <v>44.601177999999997</v>
      </c>
      <c r="I609" s="8">
        <f>'F. Basanite FC 5 kbar'!R86</f>
        <v>47.854863999999999</v>
      </c>
      <c r="J609" s="9">
        <f>'F. Basanite FC 5 kbar'!S86</f>
        <v>1.050249</v>
      </c>
      <c r="K609" s="9">
        <f>'F. Basanite FC 5 kbar'!T86</f>
        <v>17.261175999999999</v>
      </c>
      <c r="L609" s="9">
        <f>'F. Basanite FC 5 kbar'!U86</f>
        <v>2.0989000000000001E-2</v>
      </c>
      <c r="M609" s="9">
        <f>'F. Basanite FC 5 kbar'!V86</f>
        <v>9.6223259999999993</v>
      </c>
      <c r="N609" s="9">
        <f>'F. Basanite FC 5 kbar'!W86</f>
        <v>0.32494899999999999</v>
      </c>
      <c r="O609" s="9">
        <f>'F. Basanite FC 5 kbar'!X86</f>
        <v>3.4192369999999999</v>
      </c>
      <c r="P609" s="9">
        <f>'F. Basanite FC 5 kbar'!Y86</f>
        <v>6.3641589999999999</v>
      </c>
      <c r="Q609" s="9">
        <f>'F. Basanite FC 5 kbar'!Z86</f>
        <v>3.1563370000000002</v>
      </c>
      <c r="R609" s="9">
        <f>'F. Basanite FC 5 kbar'!AA86</f>
        <v>5.8671369999999996</v>
      </c>
      <c r="S609" s="9">
        <f>'F. Basanite FC 5 kbar'!AB86</f>
        <v>1.028394</v>
      </c>
      <c r="T609" s="9">
        <f>'F. Basanite FC 5 kbar'!AC86</f>
        <v>4.0301819999999999</v>
      </c>
      <c r="U609" s="10"/>
      <c r="V609" s="5">
        <f>'F. Basanite FC 5 kbar'!AH86</f>
        <v>0.35759299999999999</v>
      </c>
      <c r="W609" s="5">
        <f>'F. Basanite FC 5 kbar'!AI86</f>
        <v>0</v>
      </c>
      <c r="X609" s="5">
        <f>'F. Basanite FC 5 kbar'!AJ86</f>
        <v>0</v>
      </c>
      <c r="Y609" s="5">
        <f>'F. Basanite FC 5 kbar'!AK86</f>
        <v>0</v>
      </c>
      <c r="Z609" s="5"/>
      <c r="AA609" s="5"/>
      <c r="AB609" s="5">
        <f>'F. Basanite FC 5 kbar'!AL86</f>
        <v>2.8792999999999999E-2</v>
      </c>
      <c r="AC609" s="5">
        <f>'F. Basanite FC 5 kbar'!AM86</f>
        <v>3.0439999999999998E-2</v>
      </c>
      <c r="AD609" s="10"/>
      <c r="AE609" s="5">
        <f>'F. Basanite FC 5 kbar'!AO86</f>
        <v>33.212336999999998</v>
      </c>
      <c r="AF609" s="5">
        <f>'F. Basanite FC 5 kbar'!AP86</f>
        <v>0</v>
      </c>
      <c r="AG609" s="5">
        <f>'F. Basanite FC 5 kbar'!AQ86</f>
        <v>0</v>
      </c>
      <c r="AH609" s="5">
        <f>'F. Basanite FC 5 kbar'!AR86</f>
        <v>0</v>
      </c>
      <c r="AI609" s="5"/>
      <c r="AJ609" s="5"/>
      <c r="AK609" s="5">
        <f>'F. Basanite FC 5 kbar'!AS86</f>
        <v>7.7927710000000001</v>
      </c>
      <c r="AL609" s="5">
        <f>'F. Basanite FC 5 kbar'!AT86</f>
        <v>3.1792440000000002</v>
      </c>
      <c r="AM609" s="10"/>
      <c r="AN609" s="5">
        <f t="shared" si="113"/>
        <v>33.569929999999999</v>
      </c>
      <c r="AO609" s="5">
        <f t="shared" si="114"/>
        <v>0</v>
      </c>
      <c r="AP609" s="5">
        <f t="shared" si="115"/>
        <v>0</v>
      </c>
      <c r="AQ609" s="5">
        <f t="shared" si="116"/>
        <v>0</v>
      </c>
      <c r="AR609" s="5"/>
      <c r="AS609" s="5"/>
      <c r="AT609" s="5">
        <f t="shared" si="117"/>
        <v>7.8215640000000004</v>
      </c>
      <c r="AU609" s="5">
        <f t="shared" si="118"/>
        <v>3.2096840000000002</v>
      </c>
      <c r="AV609" s="10">
        <f t="shared" si="119"/>
        <v>55.398822000000003</v>
      </c>
      <c r="AW609" s="48">
        <f t="shared" si="120"/>
        <v>100</v>
      </c>
    </row>
    <row r="610" spans="1:49" x14ac:dyDescent="0.3">
      <c r="A610" s="37" t="s">
        <v>236</v>
      </c>
      <c r="B610" s="2">
        <f>'F. Basanite FC 5 kbar'!A87</f>
        <v>81</v>
      </c>
      <c r="C610" s="2">
        <f>'F. Basanite FC 5 kbar'!C87</f>
        <v>1048</v>
      </c>
      <c r="D610" s="2">
        <f>'F. Basanite FC 5 kbar'!D87</f>
        <v>5000</v>
      </c>
      <c r="E610" s="5">
        <f>'B. LLD classification'!EA654</f>
        <v>2.6082633176404446</v>
      </c>
      <c r="F610" s="5">
        <f>'F. Basanite FC 5 kbar'!L87</f>
        <v>2.063828</v>
      </c>
      <c r="G610" s="6">
        <f>'F. Basanite FC 5 kbar'!N87</f>
        <v>55.005271999999998</v>
      </c>
      <c r="H610" s="7">
        <f t="shared" si="112"/>
        <v>44.994728000000002</v>
      </c>
      <c r="I610" s="8">
        <f>'F. Basanite FC 5 kbar'!R87</f>
        <v>47.929963000000001</v>
      </c>
      <c r="J610" s="9">
        <f>'F. Basanite FC 5 kbar'!S87</f>
        <v>1.0203679999999999</v>
      </c>
      <c r="K610" s="9">
        <f>'F. Basanite FC 5 kbar'!T87</f>
        <v>17.292082000000001</v>
      </c>
      <c r="L610" s="9">
        <f>'F. Basanite FC 5 kbar'!U87</f>
        <v>1.8206E-2</v>
      </c>
      <c r="M610" s="9">
        <f>'F. Basanite FC 5 kbar'!V87</f>
        <v>9.6020529999999997</v>
      </c>
      <c r="N610" s="9">
        <f>'F. Basanite FC 5 kbar'!W87</f>
        <v>0.32727400000000001</v>
      </c>
      <c r="O610" s="9">
        <f>'F. Basanite FC 5 kbar'!X87</f>
        <v>3.3426629999999999</v>
      </c>
      <c r="P610" s="9">
        <f>'F. Basanite FC 5 kbar'!Y87</f>
        <v>6.3052239999999999</v>
      </c>
      <c r="Q610" s="9">
        <f>'F. Basanite FC 5 kbar'!Z87</f>
        <v>3.1779670000000002</v>
      </c>
      <c r="R610" s="9">
        <f>'F. Basanite FC 5 kbar'!AA87</f>
        <v>5.9091149999999999</v>
      </c>
      <c r="S610" s="9">
        <f>'F. Basanite FC 5 kbar'!AB87</f>
        <v>1.016866</v>
      </c>
      <c r="T610" s="9">
        <f>'F. Basanite FC 5 kbar'!AC87</f>
        <v>4.0582180000000001</v>
      </c>
      <c r="U610" s="10"/>
      <c r="V610" s="5">
        <f>'F. Basanite FC 5 kbar'!AH87</f>
        <v>0.34680899999999998</v>
      </c>
      <c r="W610" s="5">
        <f>'F. Basanite FC 5 kbar'!AI87</f>
        <v>0</v>
      </c>
      <c r="X610" s="5">
        <f>'F. Basanite FC 5 kbar'!AJ87</f>
        <v>0</v>
      </c>
      <c r="Y610" s="5">
        <f>'F. Basanite FC 5 kbar'!AK87</f>
        <v>0</v>
      </c>
      <c r="Z610" s="5"/>
      <c r="AA610" s="5"/>
      <c r="AB610" s="5">
        <f>'F. Basanite FC 5 kbar'!AL87</f>
        <v>2.8315E-2</v>
      </c>
      <c r="AC610" s="5">
        <f>'F. Basanite FC 5 kbar'!AM87</f>
        <v>2.9531999999999999E-2</v>
      </c>
      <c r="AD610" s="10"/>
      <c r="AE610" s="5">
        <f>'F. Basanite FC 5 kbar'!AO87</f>
        <v>33.565409000000002</v>
      </c>
      <c r="AF610" s="5">
        <f>'F. Basanite FC 5 kbar'!AP87</f>
        <v>0</v>
      </c>
      <c r="AG610" s="5">
        <f>'F. Basanite FC 5 kbar'!AQ87</f>
        <v>0</v>
      </c>
      <c r="AH610" s="5">
        <f>'F. Basanite FC 5 kbar'!AR87</f>
        <v>0</v>
      </c>
      <c r="AI610" s="5"/>
      <c r="AJ610" s="5"/>
      <c r="AK610" s="5">
        <f>'F. Basanite FC 5 kbar'!AS87</f>
        <v>7.8200029999999998</v>
      </c>
      <c r="AL610" s="5">
        <f>'F. Basanite FC 5 kbar'!AT87</f>
        <v>3.2046600000000001</v>
      </c>
      <c r="AM610" s="10"/>
      <c r="AN610" s="5">
        <f t="shared" si="113"/>
        <v>33.912218000000003</v>
      </c>
      <c r="AO610" s="5">
        <f t="shared" si="114"/>
        <v>0</v>
      </c>
      <c r="AP610" s="5">
        <f t="shared" si="115"/>
        <v>0</v>
      </c>
      <c r="AQ610" s="5">
        <f t="shared" si="116"/>
        <v>0</v>
      </c>
      <c r="AR610" s="5"/>
      <c r="AS610" s="5"/>
      <c r="AT610" s="5">
        <f t="shared" si="117"/>
        <v>7.8483179999999999</v>
      </c>
      <c r="AU610" s="5">
        <f t="shared" si="118"/>
        <v>3.2341920000000002</v>
      </c>
      <c r="AV610" s="10">
        <f t="shared" si="119"/>
        <v>55.005271999999998</v>
      </c>
      <c r="AW610" s="48">
        <f t="shared" si="120"/>
        <v>100</v>
      </c>
    </row>
    <row r="611" spans="1:49" x14ac:dyDescent="0.3">
      <c r="A611" s="37" t="s">
        <v>236</v>
      </c>
      <c r="B611" s="2">
        <f>'F. Basanite FC 5 kbar'!A88</f>
        <v>82</v>
      </c>
      <c r="C611" s="2">
        <f>'F. Basanite FC 5 kbar'!C88</f>
        <v>1046</v>
      </c>
      <c r="D611" s="2">
        <f>'F. Basanite FC 5 kbar'!D88</f>
        <v>5000</v>
      </c>
      <c r="E611" s="5">
        <f>'B. LLD classification'!EA655</f>
        <v>2.6046606787874143</v>
      </c>
      <c r="F611" s="5">
        <f>'F. Basanite FC 5 kbar'!L88</f>
        <v>2.0772360000000001</v>
      </c>
      <c r="G611" s="6">
        <f>'F. Basanite FC 5 kbar'!N88</f>
        <v>54.623356000000001</v>
      </c>
      <c r="H611" s="7">
        <f t="shared" si="112"/>
        <v>45.376643999999999</v>
      </c>
      <c r="I611" s="8">
        <f>'F. Basanite FC 5 kbar'!R88</f>
        <v>48.003779000000002</v>
      </c>
      <c r="J611" s="9">
        <f>'F. Basanite FC 5 kbar'!S88</f>
        <v>0.99128099999999997</v>
      </c>
      <c r="K611" s="9">
        <f>'F. Basanite FC 5 kbar'!T88</f>
        <v>17.322279000000002</v>
      </c>
      <c r="L611" s="9">
        <f>'F. Basanite FC 5 kbar'!U88</f>
        <v>1.5649E-2</v>
      </c>
      <c r="M611" s="9">
        <f>'F. Basanite FC 5 kbar'!V88</f>
        <v>9.5810709999999997</v>
      </c>
      <c r="N611" s="9">
        <f>'F. Basanite FC 5 kbar'!W88</f>
        <v>0.32956200000000002</v>
      </c>
      <c r="O611" s="9">
        <f>'F. Basanite FC 5 kbar'!X88</f>
        <v>3.2676229999999999</v>
      </c>
      <c r="P611" s="9">
        <f>'F. Basanite FC 5 kbar'!Y88</f>
        <v>6.2476260000000003</v>
      </c>
      <c r="Q611" s="9">
        <f>'F. Basanite FC 5 kbar'!Z88</f>
        <v>3.199255</v>
      </c>
      <c r="R611" s="9">
        <f>'F. Basanite FC 5 kbar'!AA88</f>
        <v>5.950431</v>
      </c>
      <c r="S611" s="9">
        <f>'F. Basanite FC 5 kbar'!AB88</f>
        <v>1.005628</v>
      </c>
      <c r="T611" s="9">
        <f>'F. Basanite FC 5 kbar'!AC88</f>
        <v>4.0858160000000003</v>
      </c>
      <c r="U611" s="10"/>
      <c r="V611" s="5">
        <f>'F. Basanite FC 5 kbar'!AH88</f>
        <v>0.33649600000000002</v>
      </c>
      <c r="W611" s="5">
        <f>'F. Basanite FC 5 kbar'!AI88</f>
        <v>0</v>
      </c>
      <c r="X611" s="5">
        <f>'F. Basanite FC 5 kbar'!AJ88</f>
        <v>0</v>
      </c>
      <c r="Y611" s="5">
        <f>'F. Basanite FC 5 kbar'!AK88</f>
        <v>0</v>
      </c>
      <c r="Z611" s="5"/>
      <c r="AA611" s="5"/>
      <c r="AB611" s="5">
        <f>'F. Basanite FC 5 kbar'!AL88</f>
        <v>2.7858999999999998E-2</v>
      </c>
      <c r="AC611" s="5">
        <f>'F. Basanite FC 5 kbar'!AM88</f>
        <v>2.8667999999999999E-2</v>
      </c>
      <c r="AD611" s="10"/>
      <c r="AE611" s="5">
        <f>'F. Basanite FC 5 kbar'!AO88</f>
        <v>33.907698000000003</v>
      </c>
      <c r="AF611" s="5">
        <f>'F. Basanite FC 5 kbar'!AP88</f>
        <v>0</v>
      </c>
      <c r="AG611" s="5">
        <f>'F. Basanite FC 5 kbar'!AQ88</f>
        <v>0</v>
      </c>
      <c r="AH611" s="5">
        <f>'F. Basanite FC 5 kbar'!AR88</f>
        <v>0</v>
      </c>
      <c r="AI611" s="5"/>
      <c r="AJ611" s="5"/>
      <c r="AK611" s="5">
        <f>'F. Basanite FC 5 kbar'!AS88</f>
        <v>7.8467560000000001</v>
      </c>
      <c r="AL611" s="5">
        <f>'F. Basanite FC 5 kbar'!AT88</f>
        <v>3.2291690000000002</v>
      </c>
      <c r="AM611" s="10"/>
      <c r="AN611" s="5">
        <f t="shared" si="113"/>
        <v>34.244194</v>
      </c>
      <c r="AO611" s="5">
        <f t="shared" si="114"/>
        <v>0</v>
      </c>
      <c r="AP611" s="5">
        <f t="shared" si="115"/>
        <v>0</v>
      </c>
      <c r="AQ611" s="5">
        <f t="shared" si="116"/>
        <v>0</v>
      </c>
      <c r="AR611" s="5"/>
      <c r="AS611" s="5"/>
      <c r="AT611" s="5">
        <f t="shared" si="117"/>
        <v>7.8746150000000004</v>
      </c>
      <c r="AU611" s="5">
        <f t="shared" si="118"/>
        <v>3.2578370000000003</v>
      </c>
      <c r="AV611" s="10">
        <f t="shared" si="119"/>
        <v>54.623356000000001</v>
      </c>
      <c r="AW611" s="48">
        <f t="shared" si="120"/>
        <v>100.00000199999999</v>
      </c>
    </row>
    <row r="612" spans="1:49" x14ac:dyDescent="0.3">
      <c r="A612" s="37" t="s">
        <v>236</v>
      </c>
      <c r="B612" s="2">
        <f>'F. Basanite FC 5 kbar'!A89</f>
        <v>83</v>
      </c>
      <c r="C612" s="2">
        <f>'F. Basanite FC 5 kbar'!C89</f>
        <v>1044</v>
      </c>
      <c r="D612" s="2">
        <f>'F. Basanite FC 5 kbar'!D89</f>
        <v>5000</v>
      </c>
      <c r="E612" s="5">
        <f>'B. LLD classification'!EA656</f>
        <v>2.601106800582687</v>
      </c>
      <c r="F612" s="5">
        <f>'F. Basanite FC 5 kbar'!L89</f>
        <v>2.0905930000000001</v>
      </c>
      <c r="G612" s="6">
        <f>'F. Basanite FC 5 kbar'!N89</f>
        <v>54.252566999999999</v>
      </c>
      <c r="H612" s="7">
        <f t="shared" si="112"/>
        <v>45.747433000000001</v>
      </c>
      <c r="I612" s="8">
        <f>'F. Basanite FC 5 kbar'!R89</f>
        <v>48.076346999999998</v>
      </c>
      <c r="J612" s="9">
        <f>'F. Basanite FC 5 kbar'!S89</f>
        <v>0.96296700000000002</v>
      </c>
      <c r="K612" s="9">
        <f>'F. Basanite FC 5 kbar'!T89</f>
        <v>17.351780999999999</v>
      </c>
      <c r="L612" s="9">
        <f>'F. Basanite FC 5 kbar'!U89</f>
        <v>1.3311999999999999E-2</v>
      </c>
      <c r="M612" s="9">
        <f>'F. Basanite FC 5 kbar'!V89</f>
        <v>9.5594070000000002</v>
      </c>
      <c r="N612" s="9">
        <f>'F. Basanite FC 5 kbar'!W89</f>
        <v>0.33181500000000003</v>
      </c>
      <c r="O612" s="9">
        <f>'F. Basanite FC 5 kbar'!X89</f>
        <v>3.1940819999999999</v>
      </c>
      <c r="P612" s="9">
        <f>'F. Basanite FC 5 kbar'!Y89</f>
        <v>6.1913260000000001</v>
      </c>
      <c r="Q612" s="9">
        <f>'F. Basanite FC 5 kbar'!Z89</f>
        <v>3.2202090000000001</v>
      </c>
      <c r="R612" s="9">
        <f>'F. Basanite FC 5 kbar'!AA89</f>
        <v>5.9910990000000002</v>
      </c>
      <c r="S612" s="9">
        <f>'F. Basanite FC 5 kbar'!AB89</f>
        <v>0.99467000000000005</v>
      </c>
      <c r="T612" s="9">
        <f>'F. Basanite FC 5 kbar'!AC89</f>
        <v>4.1129860000000003</v>
      </c>
      <c r="U612" s="10"/>
      <c r="V612" s="5">
        <f>'F. Basanite FC 5 kbar'!AH89</f>
        <v>0.32662799999999997</v>
      </c>
      <c r="W612" s="5">
        <f>'F. Basanite FC 5 kbar'!AI89</f>
        <v>0</v>
      </c>
      <c r="X612" s="5">
        <f>'F. Basanite FC 5 kbar'!AJ89</f>
        <v>0</v>
      </c>
      <c r="Y612" s="5">
        <f>'F. Basanite FC 5 kbar'!AK89</f>
        <v>0</v>
      </c>
      <c r="Z612" s="5"/>
      <c r="AA612" s="5"/>
      <c r="AB612" s="5">
        <f>'F. Basanite FC 5 kbar'!AL89</f>
        <v>2.7424E-2</v>
      </c>
      <c r="AC612" s="5">
        <f>'F. Basanite FC 5 kbar'!AM89</f>
        <v>2.7845999999999999E-2</v>
      </c>
      <c r="AD612" s="10"/>
      <c r="AE612" s="5">
        <f>'F. Basanite FC 5 kbar'!AO89</f>
        <v>34.239668999999999</v>
      </c>
      <c r="AF612" s="5">
        <f>'F. Basanite FC 5 kbar'!AP89</f>
        <v>0</v>
      </c>
      <c r="AG612" s="5">
        <f>'F. Basanite FC 5 kbar'!AQ89</f>
        <v>0</v>
      </c>
      <c r="AH612" s="5">
        <f>'F. Basanite FC 5 kbar'!AR89</f>
        <v>0</v>
      </c>
      <c r="AI612" s="5"/>
      <c r="AJ612" s="5"/>
      <c r="AK612" s="5">
        <f>'F. Basanite FC 5 kbar'!AS89</f>
        <v>7.8730529999999996</v>
      </c>
      <c r="AL612" s="5">
        <f>'F. Basanite FC 5 kbar'!AT89</f>
        <v>3.2528139999999999</v>
      </c>
      <c r="AM612" s="10"/>
      <c r="AN612" s="5">
        <f t="shared" si="113"/>
        <v>34.566296999999999</v>
      </c>
      <c r="AO612" s="5">
        <f t="shared" si="114"/>
        <v>0</v>
      </c>
      <c r="AP612" s="5">
        <f t="shared" si="115"/>
        <v>0</v>
      </c>
      <c r="AQ612" s="5">
        <f t="shared" si="116"/>
        <v>0</v>
      </c>
      <c r="AR612" s="5"/>
      <c r="AS612" s="5"/>
      <c r="AT612" s="5">
        <f t="shared" si="117"/>
        <v>7.9004769999999995</v>
      </c>
      <c r="AU612" s="5">
        <f t="shared" si="118"/>
        <v>3.2806599999999997</v>
      </c>
      <c r="AV612" s="10">
        <f t="shared" si="119"/>
        <v>54.252566999999999</v>
      </c>
      <c r="AW612" s="48">
        <f t="shared" si="120"/>
        <v>100.000001</v>
      </c>
    </row>
    <row r="613" spans="1:49" x14ac:dyDescent="0.3">
      <c r="A613" s="37" t="s">
        <v>236</v>
      </c>
      <c r="B613" s="2">
        <f>'F. Basanite FC 5 kbar'!A90</f>
        <v>84</v>
      </c>
      <c r="C613" s="2">
        <f>'F. Basanite FC 5 kbar'!C90</f>
        <v>1042</v>
      </c>
      <c r="D613" s="2">
        <f>'F. Basanite FC 5 kbar'!D90</f>
        <v>5000</v>
      </c>
      <c r="E613" s="5">
        <f>'B. LLD classification'!EA657</f>
        <v>2.5976006930213233</v>
      </c>
      <c r="F613" s="5">
        <f>'F. Basanite FC 5 kbar'!L90</f>
        <v>2.1038999999999999</v>
      </c>
      <c r="G613" s="6">
        <f>'F. Basanite FC 5 kbar'!N90</f>
        <v>53.892418999999997</v>
      </c>
      <c r="H613" s="7">
        <f t="shared" si="112"/>
        <v>46.107581000000003</v>
      </c>
      <c r="I613" s="8">
        <f>'F. Basanite FC 5 kbar'!R90</f>
        <v>48.147703999999997</v>
      </c>
      <c r="J613" s="9">
        <f>'F. Basanite FC 5 kbar'!S90</f>
        <v>0.93540999999999996</v>
      </c>
      <c r="K613" s="9">
        <f>'F. Basanite FC 5 kbar'!T90</f>
        <v>17.380602</v>
      </c>
      <c r="L613" s="9">
        <f>'F. Basanite FC 5 kbar'!U90</f>
        <v>1.1187000000000001E-2</v>
      </c>
      <c r="M613" s="9">
        <f>'F. Basanite FC 5 kbar'!V90</f>
        <v>9.5370889999999999</v>
      </c>
      <c r="N613" s="9">
        <f>'F. Basanite FC 5 kbar'!W90</f>
        <v>0.334032</v>
      </c>
      <c r="O613" s="9">
        <f>'F. Basanite FC 5 kbar'!X90</f>
        <v>3.1220020000000002</v>
      </c>
      <c r="P613" s="9">
        <f>'F. Basanite FC 5 kbar'!Y90</f>
        <v>6.1362819999999996</v>
      </c>
      <c r="Q613" s="9">
        <f>'F. Basanite FC 5 kbar'!Z90</f>
        <v>3.240837</v>
      </c>
      <c r="R613" s="9">
        <f>'F. Basanite FC 5 kbar'!AA90</f>
        <v>6.0311360000000001</v>
      </c>
      <c r="S613" s="9">
        <f>'F. Basanite FC 5 kbar'!AB90</f>
        <v>0.98398200000000002</v>
      </c>
      <c r="T613" s="9">
        <f>'F. Basanite FC 5 kbar'!AC90</f>
        <v>4.1397380000000004</v>
      </c>
      <c r="U613" s="10"/>
      <c r="V613" s="5">
        <f>'F. Basanite FC 5 kbar'!AH90</f>
        <v>0.31718299999999999</v>
      </c>
      <c r="W613" s="5">
        <f>'F. Basanite FC 5 kbar'!AI90</f>
        <v>0</v>
      </c>
      <c r="X613" s="5">
        <f>'F. Basanite FC 5 kbar'!AJ90</f>
        <v>0</v>
      </c>
      <c r="Y613" s="5">
        <f>'F. Basanite FC 5 kbar'!AK90</f>
        <v>0</v>
      </c>
      <c r="Z613" s="5"/>
      <c r="AA613" s="5"/>
      <c r="AB613" s="5">
        <f>'F. Basanite FC 5 kbar'!AL90</f>
        <v>2.7011E-2</v>
      </c>
      <c r="AC613" s="5">
        <f>'F. Basanite FC 5 kbar'!AM90</f>
        <v>2.7064000000000001E-2</v>
      </c>
      <c r="AD613" s="10"/>
      <c r="AE613" s="5">
        <f>'F. Basanite FC 5 kbar'!AO90</f>
        <v>34.561770000000003</v>
      </c>
      <c r="AF613" s="5">
        <f>'F. Basanite FC 5 kbar'!AP90</f>
        <v>0</v>
      </c>
      <c r="AG613" s="5">
        <f>'F. Basanite FC 5 kbar'!AQ90</f>
        <v>0</v>
      </c>
      <c r="AH613" s="5">
        <f>'F. Basanite FC 5 kbar'!AR90</f>
        <v>0</v>
      </c>
      <c r="AI613" s="5"/>
      <c r="AJ613" s="5"/>
      <c r="AK613" s="5">
        <f>'F. Basanite FC 5 kbar'!AS90</f>
        <v>7.8989159999999998</v>
      </c>
      <c r="AL613" s="5">
        <f>'F. Basanite FC 5 kbar'!AT90</f>
        <v>3.2756370000000001</v>
      </c>
      <c r="AM613" s="10"/>
      <c r="AN613" s="5">
        <f t="shared" si="113"/>
        <v>34.878953000000003</v>
      </c>
      <c r="AO613" s="5">
        <f t="shared" si="114"/>
        <v>0</v>
      </c>
      <c r="AP613" s="5">
        <f t="shared" si="115"/>
        <v>0</v>
      </c>
      <c r="AQ613" s="5">
        <f t="shared" si="116"/>
        <v>0</v>
      </c>
      <c r="AR613" s="5"/>
      <c r="AS613" s="5"/>
      <c r="AT613" s="5">
        <f t="shared" si="117"/>
        <v>7.9259269999999997</v>
      </c>
      <c r="AU613" s="5">
        <f t="shared" si="118"/>
        <v>3.3027010000000003</v>
      </c>
      <c r="AV613" s="10">
        <f t="shared" si="119"/>
        <v>53.892418999999997</v>
      </c>
      <c r="AW613" s="48">
        <f t="shared" si="120"/>
        <v>100</v>
      </c>
    </row>
    <row r="614" spans="1:49" x14ac:dyDescent="0.3">
      <c r="A614" s="37" t="s">
        <v>236</v>
      </c>
      <c r="B614" s="2">
        <f>'F. Basanite FC 5 kbar'!A91</f>
        <v>85</v>
      </c>
      <c r="C614" s="2">
        <f>'F. Basanite FC 5 kbar'!C91</f>
        <v>1040</v>
      </c>
      <c r="D614" s="2">
        <f>'F. Basanite FC 5 kbar'!D91</f>
        <v>5000</v>
      </c>
      <c r="E614" s="5">
        <f>'B. LLD classification'!EA658</f>
        <v>2.5941413258121258</v>
      </c>
      <c r="F614" s="5">
        <f>'F. Basanite FC 5 kbar'!L91</f>
        <v>2.1171600000000002</v>
      </c>
      <c r="G614" s="6">
        <f>'F. Basanite FC 5 kbar'!N91</f>
        <v>53.542453999999999</v>
      </c>
      <c r="H614" s="7">
        <f t="shared" si="112"/>
        <v>46.457546000000001</v>
      </c>
      <c r="I614" s="8">
        <f>'F. Basanite FC 5 kbar'!R91</f>
        <v>48.217883999999998</v>
      </c>
      <c r="J614" s="9">
        <f>'F. Basanite FC 5 kbar'!S91</f>
        <v>0.90858799999999995</v>
      </c>
      <c r="K614" s="9">
        <f>'F. Basanite FC 5 kbar'!T91</f>
        <v>17.408753999999998</v>
      </c>
      <c r="L614" s="9">
        <f>'F. Basanite FC 5 kbar'!U91</f>
        <v>9.2700000000000005E-3</v>
      </c>
      <c r="M614" s="9">
        <f>'F. Basanite FC 5 kbar'!V91</f>
        <v>9.5141410000000004</v>
      </c>
      <c r="N614" s="9">
        <f>'F. Basanite FC 5 kbar'!W91</f>
        <v>0.33621499999999999</v>
      </c>
      <c r="O614" s="9">
        <f>'F. Basanite FC 5 kbar'!X91</f>
        <v>3.0513479999999999</v>
      </c>
      <c r="P614" s="9">
        <f>'F. Basanite FC 5 kbar'!Y91</f>
        <v>6.0824579999999999</v>
      </c>
      <c r="Q614" s="9">
        <f>'F. Basanite FC 5 kbar'!Z91</f>
        <v>3.2611460000000001</v>
      </c>
      <c r="R614" s="9">
        <f>'F. Basanite FC 5 kbar'!AA91</f>
        <v>6.070557</v>
      </c>
      <c r="S614" s="9">
        <f>'F. Basanite FC 5 kbar'!AB91</f>
        <v>0.97355499999999995</v>
      </c>
      <c r="T614" s="9">
        <f>'F. Basanite FC 5 kbar'!AC91</f>
        <v>4.1660830000000004</v>
      </c>
      <c r="U614" s="10"/>
      <c r="V614" s="5">
        <f>'F. Basanite FC 5 kbar'!AH91</f>
        <v>0.308139</v>
      </c>
      <c r="W614" s="5">
        <f>'F. Basanite FC 5 kbar'!AI91</f>
        <v>0</v>
      </c>
      <c r="X614" s="5">
        <f>'F. Basanite FC 5 kbar'!AJ91</f>
        <v>0</v>
      </c>
      <c r="Y614" s="5">
        <f>'F. Basanite FC 5 kbar'!AK91</f>
        <v>0</v>
      </c>
      <c r="Z614" s="5"/>
      <c r="AA614" s="5"/>
      <c r="AB614" s="5">
        <f>'F. Basanite FC 5 kbar'!AL91</f>
        <v>2.6619E-2</v>
      </c>
      <c r="AC614" s="5">
        <f>'F. Basanite FC 5 kbar'!AM91</f>
        <v>2.6318999999999999E-2</v>
      </c>
      <c r="AD614" s="10"/>
      <c r="AE614" s="5">
        <f>'F. Basanite FC 5 kbar'!AO91</f>
        <v>34.874423999999998</v>
      </c>
      <c r="AF614" s="5">
        <f>'F. Basanite FC 5 kbar'!AP91</f>
        <v>0</v>
      </c>
      <c r="AG614" s="5">
        <f>'F. Basanite FC 5 kbar'!AQ91</f>
        <v>0</v>
      </c>
      <c r="AH614" s="5">
        <f>'F. Basanite FC 5 kbar'!AR91</f>
        <v>0</v>
      </c>
      <c r="AI614" s="5"/>
      <c r="AJ614" s="5"/>
      <c r="AK614" s="5">
        <f>'F. Basanite FC 5 kbar'!AS91</f>
        <v>7.924366</v>
      </c>
      <c r="AL614" s="5">
        <f>'F. Basanite FC 5 kbar'!AT91</f>
        <v>3.2976779999999999</v>
      </c>
      <c r="AM614" s="10"/>
      <c r="AN614" s="5">
        <f t="shared" si="113"/>
        <v>35.182562999999995</v>
      </c>
      <c r="AO614" s="5">
        <f t="shared" si="114"/>
        <v>0</v>
      </c>
      <c r="AP614" s="5">
        <f t="shared" si="115"/>
        <v>0</v>
      </c>
      <c r="AQ614" s="5">
        <f t="shared" si="116"/>
        <v>0</v>
      </c>
      <c r="AR614" s="5"/>
      <c r="AS614" s="5"/>
      <c r="AT614" s="5">
        <f t="shared" si="117"/>
        <v>7.9509850000000002</v>
      </c>
      <c r="AU614" s="5">
        <f t="shared" si="118"/>
        <v>3.3239969999999999</v>
      </c>
      <c r="AV614" s="10">
        <f t="shared" si="119"/>
        <v>53.542453999999999</v>
      </c>
      <c r="AW614" s="48">
        <f t="shared" si="120"/>
        <v>99.999999000000003</v>
      </c>
    </row>
    <row r="615" spans="1:49" x14ac:dyDescent="0.3">
      <c r="A615" s="37" t="s">
        <v>236</v>
      </c>
      <c r="B615" s="2">
        <f>'F. Basanite FC 5 kbar'!A92</f>
        <v>86</v>
      </c>
      <c r="C615" s="2">
        <f>'F. Basanite FC 5 kbar'!C92</f>
        <v>1038</v>
      </c>
      <c r="D615" s="2">
        <f>'F. Basanite FC 5 kbar'!D92</f>
        <v>5000</v>
      </c>
      <c r="E615" s="5">
        <f>'B. LLD classification'!EA659</f>
        <v>2.5907277602837357</v>
      </c>
      <c r="F615" s="5">
        <f>'F. Basanite FC 5 kbar'!L92</f>
        <v>2.1303749999999999</v>
      </c>
      <c r="G615" s="6">
        <f>'F. Basanite FC 5 kbar'!N92</f>
        <v>53.202232000000002</v>
      </c>
      <c r="H615" s="7">
        <f t="shared" si="112"/>
        <v>46.797767999999998</v>
      </c>
      <c r="I615" s="8">
        <f>'F. Basanite FC 5 kbar'!R92</f>
        <v>48.286924999999997</v>
      </c>
      <c r="J615" s="9">
        <f>'F. Basanite FC 5 kbar'!S92</f>
        <v>0.88248499999999996</v>
      </c>
      <c r="K615" s="9">
        <f>'F. Basanite FC 5 kbar'!T92</f>
        <v>17.436250000000001</v>
      </c>
      <c r="L615" s="9">
        <f>'F. Basanite FC 5 kbar'!U92</f>
        <v>7.5529999999999998E-3</v>
      </c>
      <c r="M615" s="9">
        <f>'F. Basanite FC 5 kbar'!V92</f>
        <v>9.4905880000000007</v>
      </c>
      <c r="N615" s="9">
        <f>'F. Basanite FC 5 kbar'!W92</f>
        <v>0.338366</v>
      </c>
      <c r="O615" s="9">
        <f>'F. Basanite FC 5 kbar'!X92</f>
        <v>2.9820850000000001</v>
      </c>
      <c r="P615" s="9">
        <f>'F. Basanite FC 5 kbar'!Y92</f>
        <v>6.0298150000000001</v>
      </c>
      <c r="Q615" s="9">
        <f>'F. Basanite FC 5 kbar'!Z92</f>
        <v>3.2811460000000001</v>
      </c>
      <c r="R615" s="9">
        <f>'F. Basanite FC 5 kbar'!AA92</f>
        <v>6.1093770000000003</v>
      </c>
      <c r="S615" s="9">
        <f>'F. Basanite FC 5 kbar'!AB92</f>
        <v>0.96338000000000001</v>
      </c>
      <c r="T615" s="9">
        <f>'F. Basanite FC 5 kbar'!AC92</f>
        <v>4.1920310000000001</v>
      </c>
      <c r="U615" s="10"/>
      <c r="V615" s="5">
        <f>'F. Basanite FC 5 kbar'!AH92</f>
        <v>0.29947800000000002</v>
      </c>
      <c r="W615" s="5">
        <f>'F. Basanite FC 5 kbar'!AI92</f>
        <v>0</v>
      </c>
      <c r="X615" s="5">
        <f>'F. Basanite FC 5 kbar'!AJ92</f>
        <v>0</v>
      </c>
      <c r="Y615" s="5">
        <f>'F. Basanite FC 5 kbar'!AK92</f>
        <v>0</v>
      </c>
      <c r="Z615" s="5"/>
      <c r="AA615" s="5"/>
      <c r="AB615" s="5">
        <f>'F. Basanite FC 5 kbar'!AL92</f>
        <v>2.6251E-2</v>
      </c>
      <c r="AC615" s="5">
        <f>'F. Basanite FC 5 kbar'!AM92</f>
        <v>2.5607999999999999E-2</v>
      </c>
      <c r="AD615" s="10"/>
      <c r="AE615" s="5">
        <f>'F. Basanite FC 5 kbar'!AO92</f>
        <v>35.178033999999997</v>
      </c>
      <c r="AF615" s="5">
        <f>'F. Basanite FC 5 kbar'!AP92</f>
        <v>0</v>
      </c>
      <c r="AG615" s="5">
        <f>'F. Basanite FC 5 kbar'!AQ92</f>
        <v>0</v>
      </c>
      <c r="AH615" s="5">
        <f>'F. Basanite FC 5 kbar'!AR92</f>
        <v>0</v>
      </c>
      <c r="AI615" s="5"/>
      <c r="AJ615" s="5"/>
      <c r="AK615" s="5">
        <f>'F. Basanite FC 5 kbar'!AS92</f>
        <v>7.9494249999999997</v>
      </c>
      <c r="AL615" s="5">
        <f>'F. Basanite FC 5 kbar'!AT92</f>
        <v>3.3189730000000002</v>
      </c>
      <c r="AM615" s="10"/>
      <c r="AN615" s="5">
        <f t="shared" si="113"/>
        <v>35.477511999999997</v>
      </c>
      <c r="AO615" s="5">
        <f t="shared" si="114"/>
        <v>0</v>
      </c>
      <c r="AP615" s="5">
        <f t="shared" si="115"/>
        <v>0</v>
      </c>
      <c r="AQ615" s="5">
        <f t="shared" si="116"/>
        <v>0</v>
      </c>
      <c r="AR615" s="5"/>
      <c r="AS615" s="5"/>
      <c r="AT615" s="5">
        <f t="shared" si="117"/>
        <v>7.975676</v>
      </c>
      <c r="AU615" s="5">
        <f t="shared" si="118"/>
        <v>3.3445810000000002</v>
      </c>
      <c r="AV615" s="10">
        <f t="shared" si="119"/>
        <v>53.202232000000002</v>
      </c>
      <c r="AW615" s="48">
        <f t="shared" si="120"/>
        <v>100.000001</v>
      </c>
    </row>
    <row r="616" spans="1:49" x14ac:dyDescent="0.3">
      <c r="A616" s="37" t="s">
        <v>236</v>
      </c>
      <c r="B616" s="2">
        <f>'F. Basanite FC 5 kbar'!A93</f>
        <v>87</v>
      </c>
      <c r="C616" s="2">
        <f>'F. Basanite FC 5 kbar'!C93</f>
        <v>1036</v>
      </c>
      <c r="D616" s="2">
        <f>'F. Basanite FC 5 kbar'!D93</f>
        <v>5000</v>
      </c>
      <c r="E616" s="5">
        <f>'B. LLD classification'!EA660</f>
        <v>2.5871760820260876</v>
      </c>
      <c r="F616" s="5">
        <f>'F. Basanite FC 5 kbar'!L93</f>
        <v>2.1441520000000001</v>
      </c>
      <c r="G616" s="6">
        <f>'F. Basanite FC 5 kbar'!N93</f>
        <v>52.856949</v>
      </c>
      <c r="H616" s="7">
        <f t="shared" si="112"/>
        <v>47.143051</v>
      </c>
      <c r="I616" s="8">
        <f>'F. Basanite FC 5 kbar'!R93</f>
        <v>48.362209999999997</v>
      </c>
      <c r="J616" s="9">
        <f>'F. Basanite FC 5 kbar'!S93</f>
        <v>0.85777499999999995</v>
      </c>
      <c r="K616" s="9">
        <f>'F. Basanite FC 5 kbar'!T93</f>
        <v>17.457014999999998</v>
      </c>
      <c r="L616" s="9">
        <f>'F. Basanite FC 5 kbar'!U93</f>
        <v>6.7720000000000002E-3</v>
      </c>
      <c r="M616" s="9">
        <f>'F. Basanite FC 5 kbar'!V93</f>
        <v>9.4652480000000008</v>
      </c>
      <c r="N616" s="9">
        <f>'F. Basanite FC 5 kbar'!W93</f>
        <v>0.34057599999999999</v>
      </c>
      <c r="O616" s="9">
        <f>'F. Basanite FC 5 kbar'!X93</f>
        <v>2.9115389999999999</v>
      </c>
      <c r="P616" s="9">
        <f>'F. Basanite FC 5 kbar'!Y93</f>
        <v>5.9754569999999996</v>
      </c>
      <c r="Q616" s="9">
        <f>'F. Basanite FC 5 kbar'!Z93</f>
        <v>3.3016700000000001</v>
      </c>
      <c r="R616" s="9">
        <f>'F. Basanite FC 5 kbar'!AA93</f>
        <v>6.149286</v>
      </c>
      <c r="S616" s="9">
        <f>'F. Basanite FC 5 kbar'!AB93</f>
        <v>0.95371099999999998</v>
      </c>
      <c r="T616" s="9">
        <f>'F. Basanite FC 5 kbar'!AC93</f>
        <v>4.2187400000000004</v>
      </c>
      <c r="U616" s="10"/>
      <c r="V616" s="5">
        <f>'F. Basanite FC 5 kbar'!AH93</f>
        <v>0.29619800000000002</v>
      </c>
      <c r="W616" s="5">
        <f>'F. Basanite FC 5 kbar'!AI93</f>
        <v>0</v>
      </c>
      <c r="X616" s="5">
        <f>'F. Basanite FC 5 kbar'!AJ93</f>
        <v>0</v>
      </c>
      <c r="Y616" s="5">
        <f>'F. Basanite FC 5 kbar'!AK93</f>
        <v>0</v>
      </c>
      <c r="Z616" s="5"/>
      <c r="AA616" s="5"/>
      <c r="AB616" s="5">
        <f>'F. Basanite FC 5 kbar'!AL93</f>
        <v>3.5071999999999999E-2</v>
      </c>
      <c r="AC616" s="5">
        <f>'F. Basanite FC 5 kbar'!AM93</f>
        <v>2.4927999999999999E-2</v>
      </c>
      <c r="AD616" s="10"/>
      <c r="AE616" s="5">
        <f>'F. Basanite FC 5 kbar'!AO93</f>
        <v>35.472979000000002</v>
      </c>
      <c r="AF616" s="5">
        <f>'F. Basanite FC 5 kbar'!AP93</f>
        <v>0</v>
      </c>
      <c r="AG616" s="5">
        <f>'F. Basanite FC 5 kbar'!AQ93</f>
        <v>0</v>
      </c>
      <c r="AH616" s="5">
        <f>'F. Basanite FC 5 kbar'!AR93</f>
        <v>0</v>
      </c>
      <c r="AI616" s="5"/>
      <c r="AJ616" s="5"/>
      <c r="AK616" s="5">
        <f>'F. Basanite FC 5 kbar'!AS93</f>
        <v>7.9741150000000003</v>
      </c>
      <c r="AL616" s="5">
        <f>'F. Basanite FC 5 kbar'!AT93</f>
        <v>3.3395579999999998</v>
      </c>
      <c r="AM616" s="10"/>
      <c r="AN616" s="5">
        <f t="shared" si="113"/>
        <v>35.769176999999999</v>
      </c>
      <c r="AO616" s="5">
        <f t="shared" si="114"/>
        <v>0</v>
      </c>
      <c r="AP616" s="5">
        <f t="shared" si="115"/>
        <v>0</v>
      </c>
      <c r="AQ616" s="5">
        <f t="shared" si="116"/>
        <v>0</v>
      </c>
      <c r="AR616" s="5"/>
      <c r="AS616" s="5"/>
      <c r="AT616" s="5">
        <f t="shared" si="117"/>
        <v>8.0091870000000007</v>
      </c>
      <c r="AU616" s="5">
        <f t="shared" si="118"/>
        <v>3.3644859999999999</v>
      </c>
      <c r="AV616" s="10">
        <f t="shared" si="119"/>
        <v>52.856949</v>
      </c>
      <c r="AW616" s="48">
        <f t="shared" si="120"/>
        <v>99.999798999999996</v>
      </c>
    </row>
    <row r="617" spans="1:49" x14ac:dyDescent="0.3">
      <c r="A617" s="37" t="s">
        <v>236</v>
      </c>
      <c r="B617" s="2">
        <f>'F. Basanite FC 5 kbar'!A94</f>
        <v>88</v>
      </c>
      <c r="C617" s="2">
        <f>'F. Basanite FC 5 kbar'!C94</f>
        <v>1034</v>
      </c>
      <c r="D617" s="2">
        <f>'F. Basanite FC 5 kbar'!D94</f>
        <v>5000</v>
      </c>
      <c r="E617" s="5">
        <f>'B. LLD classification'!EA661</f>
        <v>2.5835235417544973</v>
      </c>
      <c r="F617" s="5">
        <f>'F. Basanite FC 5 kbar'!L94</f>
        <v>2.1580949999999999</v>
      </c>
      <c r="G617" s="6">
        <f>'F. Basanite FC 5 kbar'!N94</f>
        <v>52.499915999999999</v>
      </c>
      <c r="H617" s="7">
        <f t="shared" si="112"/>
        <v>47.500084000000001</v>
      </c>
      <c r="I617" s="8">
        <f>'F. Basanite FC 5 kbar'!R94</f>
        <v>48.442659999999997</v>
      </c>
      <c r="J617" s="9">
        <f>'F. Basanite FC 5 kbar'!S94</f>
        <v>0.83809</v>
      </c>
      <c r="K617" s="9">
        <f>'F. Basanite FC 5 kbar'!T94</f>
        <v>17.469882999999999</v>
      </c>
      <c r="L617" s="9">
        <f>'F. Basanite FC 5 kbar'!U94</f>
        <v>6.7320000000000001E-3</v>
      </c>
      <c r="M617" s="9">
        <f>'F. Basanite FC 5 kbar'!V94</f>
        <v>9.4425489999999996</v>
      </c>
      <c r="N617" s="9">
        <f>'F. Basanite FC 5 kbar'!W94</f>
        <v>0.34289199999999997</v>
      </c>
      <c r="O617" s="9">
        <f>'F. Basanite FC 5 kbar'!X94</f>
        <v>2.8394629999999998</v>
      </c>
      <c r="P617" s="9">
        <f>'F. Basanite FC 5 kbar'!Y94</f>
        <v>5.9116770000000001</v>
      </c>
      <c r="Q617" s="9">
        <f>'F. Basanite FC 5 kbar'!Z94</f>
        <v>3.3230010000000001</v>
      </c>
      <c r="R617" s="9">
        <f>'F. Basanite FC 5 kbar'!AA94</f>
        <v>6.1911050000000003</v>
      </c>
      <c r="S617" s="9">
        <f>'F. Basanite FC 5 kbar'!AB94</f>
        <v>0.945156</v>
      </c>
      <c r="T617" s="9">
        <f>'F. Basanite FC 5 kbar'!AC94</f>
        <v>4.2467940000000004</v>
      </c>
      <c r="U617" s="10"/>
      <c r="V617" s="5">
        <f>'F. Basanite FC 5 kbar'!AH94</f>
        <v>0.29747400000000002</v>
      </c>
      <c r="W617" s="5">
        <f>'F. Basanite FC 5 kbar'!AI94</f>
        <v>0</v>
      </c>
      <c r="X617" s="5">
        <f>'F. Basanite FC 5 kbar'!AJ94</f>
        <v>0</v>
      </c>
      <c r="Y617" s="5">
        <f>'F. Basanite FC 5 kbar'!AK94</f>
        <v>0</v>
      </c>
      <c r="Z617" s="5"/>
      <c r="AA617" s="5"/>
      <c r="AB617" s="5">
        <f>'F. Basanite FC 5 kbar'!AL94</f>
        <v>4.8848999999999997E-2</v>
      </c>
      <c r="AC617" s="5">
        <f>'F. Basanite FC 5 kbar'!AM94</f>
        <v>2.3654000000000001E-2</v>
      </c>
      <c r="AD617" s="10"/>
      <c r="AE617" s="5">
        <f>'F. Basanite FC 5 kbar'!AO94</f>
        <v>35.762407000000003</v>
      </c>
      <c r="AF617" s="5">
        <f>'F. Basanite FC 5 kbar'!AP94</f>
        <v>0</v>
      </c>
      <c r="AG617" s="5">
        <f>'F. Basanite FC 5 kbar'!AQ94</f>
        <v>0</v>
      </c>
      <c r="AH617" s="5">
        <f>'F. Basanite FC 5 kbar'!AR94</f>
        <v>0</v>
      </c>
      <c r="AI617" s="5"/>
      <c r="AJ617" s="5"/>
      <c r="AK617" s="5">
        <f>'F. Basanite FC 5 kbar'!AS94</f>
        <v>8.0076260000000001</v>
      </c>
      <c r="AL617" s="5">
        <f>'F. Basanite FC 5 kbar'!AT94</f>
        <v>3.3594629999999999</v>
      </c>
      <c r="AM617" s="10"/>
      <c r="AN617" s="5">
        <f t="shared" si="113"/>
        <v>36.059881000000004</v>
      </c>
      <c r="AO617" s="5">
        <f t="shared" si="114"/>
        <v>0</v>
      </c>
      <c r="AP617" s="5">
        <f t="shared" si="115"/>
        <v>0</v>
      </c>
      <c r="AQ617" s="5">
        <f t="shared" si="116"/>
        <v>0</v>
      </c>
      <c r="AR617" s="5"/>
      <c r="AS617" s="5"/>
      <c r="AT617" s="5">
        <f t="shared" si="117"/>
        <v>8.0564750000000007</v>
      </c>
      <c r="AU617" s="5">
        <f t="shared" si="118"/>
        <v>3.3831169999999999</v>
      </c>
      <c r="AV617" s="10">
        <f t="shared" si="119"/>
        <v>52.499915999999999</v>
      </c>
      <c r="AW617" s="48">
        <f t="shared" si="120"/>
        <v>99.999389000000008</v>
      </c>
    </row>
    <row r="618" spans="1:49" x14ac:dyDescent="0.3">
      <c r="A618" s="37" t="s">
        <v>236</v>
      </c>
      <c r="B618" s="2">
        <f>'F. Basanite FC 5 kbar'!A95</f>
        <v>89</v>
      </c>
      <c r="C618" s="2">
        <f>'F. Basanite FC 5 kbar'!C95</f>
        <v>1032</v>
      </c>
      <c r="D618" s="2">
        <f>'F. Basanite FC 5 kbar'!D95</f>
        <v>5000</v>
      </c>
      <c r="E618" s="5">
        <f>'B. LLD classification'!EA662</f>
        <v>2.5799094564016469</v>
      </c>
      <c r="F618" s="5">
        <f>'F. Basanite FC 5 kbar'!L95</f>
        <v>2.171424</v>
      </c>
      <c r="G618" s="6">
        <f>'F. Basanite FC 5 kbar'!N95</f>
        <v>52.152240999999997</v>
      </c>
      <c r="H618" s="7">
        <f t="shared" si="112"/>
        <v>47.847759000000003</v>
      </c>
      <c r="I618" s="8">
        <f>'F. Basanite FC 5 kbar'!R95</f>
        <v>48.522371999999997</v>
      </c>
      <c r="J618" s="9">
        <f>'F. Basanite FC 5 kbar'!S95</f>
        <v>0.81889999999999996</v>
      </c>
      <c r="K618" s="9">
        <f>'F. Basanite FC 5 kbar'!T95</f>
        <v>17.482101</v>
      </c>
      <c r="L618" s="9">
        <f>'F. Basanite FC 5 kbar'!U95</f>
        <v>6.6909999999999999E-3</v>
      </c>
      <c r="M618" s="9">
        <f>'F. Basanite FC 5 kbar'!V95</f>
        <v>9.4192009999999993</v>
      </c>
      <c r="N618" s="9">
        <f>'F. Basanite FC 5 kbar'!W95</f>
        <v>0.34517799999999998</v>
      </c>
      <c r="O618" s="9">
        <f>'F. Basanite FC 5 kbar'!X95</f>
        <v>2.7688630000000001</v>
      </c>
      <c r="P618" s="9">
        <f>'F. Basanite FC 5 kbar'!Y95</f>
        <v>5.8489560000000003</v>
      </c>
      <c r="Q618" s="9">
        <f>'F. Basanite FC 5 kbar'!Z95</f>
        <v>3.3440430000000001</v>
      </c>
      <c r="R618" s="9">
        <f>'F. Basanite FC 5 kbar'!AA95</f>
        <v>6.2323779999999998</v>
      </c>
      <c r="S618" s="9">
        <f>'F. Basanite FC 5 kbar'!AB95</f>
        <v>0.93682900000000002</v>
      </c>
      <c r="T618" s="9">
        <f>'F. Basanite FC 5 kbar'!AC95</f>
        <v>4.2744859999999996</v>
      </c>
      <c r="U618" s="10"/>
      <c r="V618" s="5">
        <f>'F. Basanite FC 5 kbar'!AH95</f>
        <v>0.28939399999999998</v>
      </c>
      <c r="W618" s="5">
        <f>'F. Basanite FC 5 kbar'!AI95</f>
        <v>0</v>
      </c>
      <c r="X618" s="5">
        <f>'F. Basanite FC 5 kbar'!AJ95</f>
        <v>0</v>
      </c>
      <c r="Y618" s="5">
        <f>'F. Basanite FC 5 kbar'!AK95</f>
        <v>0</v>
      </c>
      <c r="Z618" s="5"/>
      <c r="AA618" s="5"/>
      <c r="AB618" s="5">
        <f>'F. Basanite FC 5 kbar'!AL95</f>
        <v>4.8215000000000001E-2</v>
      </c>
      <c r="AC618" s="5">
        <f>'F. Basanite FC 5 kbar'!AM95</f>
        <v>2.3021E-2</v>
      </c>
      <c r="AD618" s="10"/>
      <c r="AE618" s="5">
        <f>'F. Basanite FC 5 kbar'!AO95</f>
        <v>36.053106999999997</v>
      </c>
      <c r="AF618" s="5">
        <f>'F. Basanite FC 5 kbar'!AP95</f>
        <v>0</v>
      </c>
      <c r="AG618" s="5">
        <f>'F. Basanite FC 5 kbar'!AQ95</f>
        <v>0</v>
      </c>
      <c r="AH618" s="5">
        <f>'F. Basanite FC 5 kbar'!AR95</f>
        <v>0</v>
      </c>
      <c r="AI618" s="5"/>
      <c r="AJ618" s="5"/>
      <c r="AK618" s="5">
        <f>'F. Basanite FC 5 kbar'!AS95</f>
        <v>8.0549119999999998</v>
      </c>
      <c r="AL618" s="5">
        <f>'F. Basanite FC 5 kbar'!AT95</f>
        <v>3.3780939999999999</v>
      </c>
      <c r="AM618" s="10"/>
      <c r="AN618" s="5">
        <f t="shared" si="113"/>
        <v>36.342500999999999</v>
      </c>
      <c r="AO618" s="5">
        <f t="shared" si="114"/>
        <v>0</v>
      </c>
      <c r="AP618" s="5">
        <f t="shared" si="115"/>
        <v>0</v>
      </c>
      <c r="AQ618" s="5">
        <f t="shared" si="116"/>
        <v>0</v>
      </c>
      <c r="AR618" s="5"/>
      <c r="AS618" s="5"/>
      <c r="AT618" s="5">
        <f t="shared" si="117"/>
        <v>8.1031270000000006</v>
      </c>
      <c r="AU618" s="5">
        <f t="shared" si="118"/>
        <v>3.4011149999999999</v>
      </c>
      <c r="AV618" s="10">
        <f t="shared" si="119"/>
        <v>52.152240999999997</v>
      </c>
      <c r="AW618" s="48">
        <f t="shared" si="120"/>
        <v>99.998983999999993</v>
      </c>
    </row>
    <row r="619" spans="1:49" x14ac:dyDescent="0.3">
      <c r="A619" s="37" t="s">
        <v>236</v>
      </c>
      <c r="B619" s="2">
        <f>'F. Basanite FC 5 kbar'!A96</f>
        <v>90</v>
      </c>
      <c r="C619" s="2">
        <f>'F. Basanite FC 5 kbar'!C96</f>
        <v>1030</v>
      </c>
      <c r="D619" s="2">
        <f>'F. Basanite FC 5 kbar'!D96</f>
        <v>5000</v>
      </c>
      <c r="E619" s="5">
        <f>'B. LLD classification'!EA663</f>
        <v>2.5763331056559742</v>
      </c>
      <c r="F619" s="5">
        <f>'F. Basanite FC 5 kbar'!L96</f>
        <v>2.1847259999999999</v>
      </c>
      <c r="G619" s="6">
        <f>'F. Basanite FC 5 kbar'!N96</f>
        <v>51.813557000000003</v>
      </c>
      <c r="H619" s="7">
        <f t="shared" si="112"/>
        <v>48.186442999999997</v>
      </c>
      <c r="I619" s="8">
        <f>'F. Basanite FC 5 kbar'!R96</f>
        <v>48.601368999999998</v>
      </c>
      <c r="J619" s="9">
        <f>'F. Basanite FC 5 kbar'!S96</f>
        <v>0.80019200000000001</v>
      </c>
      <c r="K619" s="9">
        <f>'F. Basanite FC 5 kbar'!T96</f>
        <v>17.493680999999999</v>
      </c>
      <c r="L619" s="9">
        <f>'F. Basanite FC 5 kbar'!U96</f>
        <v>6.6499999999999997E-3</v>
      </c>
      <c r="M619" s="9">
        <f>'F. Basanite FC 5 kbar'!V96</f>
        <v>9.3952220000000004</v>
      </c>
      <c r="N619" s="9">
        <f>'F. Basanite FC 5 kbar'!W96</f>
        <v>0.34743400000000002</v>
      </c>
      <c r="O619" s="9">
        <f>'F. Basanite FC 5 kbar'!X96</f>
        <v>2.6997119999999999</v>
      </c>
      <c r="P619" s="9">
        <f>'F. Basanite FC 5 kbar'!Y96</f>
        <v>5.7872719999999997</v>
      </c>
      <c r="Q619" s="9">
        <f>'F. Basanite FC 5 kbar'!Z96</f>
        <v>3.3648020000000001</v>
      </c>
      <c r="R619" s="9">
        <f>'F. Basanite FC 5 kbar'!AA96</f>
        <v>6.2731170000000001</v>
      </c>
      <c r="S619" s="9">
        <f>'F. Basanite FC 5 kbar'!AB96</f>
        <v>0.92872500000000002</v>
      </c>
      <c r="T619" s="9">
        <f>'F. Basanite FC 5 kbar'!AC96</f>
        <v>4.301825</v>
      </c>
      <c r="U619" s="10"/>
      <c r="V619" s="5">
        <f>'F. Basanite FC 5 kbar'!AH96</f>
        <v>0.28162900000000002</v>
      </c>
      <c r="W619" s="5">
        <f>'F. Basanite FC 5 kbar'!AI96</f>
        <v>0</v>
      </c>
      <c r="X619" s="5">
        <f>'F. Basanite FC 5 kbar'!AJ96</f>
        <v>0</v>
      </c>
      <c r="Y619" s="5">
        <f>'F. Basanite FC 5 kbar'!AK96</f>
        <v>0</v>
      </c>
      <c r="Z619" s="5"/>
      <c r="AA619" s="5"/>
      <c r="AB619" s="5">
        <f>'F. Basanite FC 5 kbar'!AL96</f>
        <v>4.7604E-2</v>
      </c>
      <c r="AC619" s="5">
        <f>'F. Basanite FC 5 kbar'!AM96</f>
        <v>2.2415999999999998E-2</v>
      </c>
      <c r="AD619" s="10"/>
      <c r="AE619" s="5">
        <f>'F. Basanite FC 5 kbar'!AO96</f>
        <v>36.335723000000002</v>
      </c>
      <c r="AF619" s="5">
        <f>'F. Basanite FC 5 kbar'!AP96</f>
        <v>0</v>
      </c>
      <c r="AG619" s="5">
        <f>'F. Basanite FC 5 kbar'!AQ96</f>
        <v>0</v>
      </c>
      <c r="AH619" s="5">
        <f>'F. Basanite FC 5 kbar'!AR96</f>
        <v>0</v>
      </c>
      <c r="AI619" s="5"/>
      <c r="AJ619" s="5"/>
      <c r="AK619" s="5">
        <f>'F. Basanite FC 5 kbar'!AS96</f>
        <v>8.1015630000000005</v>
      </c>
      <c r="AL619" s="5">
        <f>'F. Basanite FC 5 kbar'!AT96</f>
        <v>3.3960910000000002</v>
      </c>
      <c r="AM619" s="10"/>
      <c r="AN619" s="5">
        <f t="shared" si="113"/>
        <v>36.617352000000004</v>
      </c>
      <c r="AO619" s="5">
        <f t="shared" si="114"/>
        <v>0</v>
      </c>
      <c r="AP619" s="5">
        <f t="shared" si="115"/>
        <v>0</v>
      </c>
      <c r="AQ619" s="5">
        <f t="shared" si="116"/>
        <v>0</v>
      </c>
      <c r="AR619" s="5"/>
      <c r="AS619" s="5"/>
      <c r="AT619" s="5">
        <f t="shared" si="117"/>
        <v>8.1491670000000003</v>
      </c>
      <c r="AU619" s="5">
        <f t="shared" si="118"/>
        <v>3.4185070000000004</v>
      </c>
      <c r="AV619" s="10">
        <f t="shared" si="119"/>
        <v>51.813557000000003</v>
      </c>
      <c r="AW619" s="48">
        <f t="shared" si="120"/>
        <v>99.998582999999996</v>
      </c>
    </row>
    <row r="620" spans="1:49" x14ac:dyDescent="0.3">
      <c r="A620" s="37" t="s">
        <v>236</v>
      </c>
      <c r="B620" s="2">
        <f>'F. Basanite FC 5 kbar'!A97</f>
        <v>91</v>
      </c>
      <c r="C620" s="2">
        <f>'F. Basanite FC 5 kbar'!C97</f>
        <v>1028</v>
      </c>
      <c r="D620" s="2">
        <f>'F. Basanite FC 5 kbar'!D97</f>
        <v>5000</v>
      </c>
      <c r="E620" s="5">
        <f>'B. LLD classification'!EA664</f>
        <v>2.5727938027875923</v>
      </c>
      <c r="F620" s="5">
        <f>'F. Basanite FC 5 kbar'!L97</f>
        <v>2.1980040000000001</v>
      </c>
      <c r="G620" s="6">
        <f>'F. Basanite FC 5 kbar'!N97</f>
        <v>51.483516000000002</v>
      </c>
      <c r="H620" s="7">
        <f t="shared" si="112"/>
        <v>48.516483999999998</v>
      </c>
      <c r="I620" s="8">
        <f>'F. Basanite FC 5 kbar'!R97</f>
        <v>48.679670000000002</v>
      </c>
      <c r="J620" s="9">
        <f>'F. Basanite FC 5 kbar'!S97</f>
        <v>0.78195000000000003</v>
      </c>
      <c r="K620" s="9">
        <f>'F. Basanite FC 5 kbar'!T97</f>
        <v>17.504633999999999</v>
      </c>
      <c r="L620" s="9">
        <f>'F. Basanite FC 5 kbar'!U97</f>
        <v>6.6080000000000002E-3</v>
      </c>
      <c r="M620" s="9">
        <f>'F. Basanite FC 5 kbar'!V97</f>
        <v>9.3706250000000004</v>
      </c>
      <c r="N620" s="9">
        <f>'F. Basanite FC 5 kbar'!W97</f>
        <v>0.349661</v>
      </c>
      <c r="O620" s="9">
        <f>'F. Basanite FC 5 kbar'!X97</f>
        <v>2.6319819999999998</v>
      </c>
      <c r="P620" s="9">
        <f>'F. Basanite FC 5 kbar'!Y97</f>
        <v>5.7266009999999996</v>
      </c>
      <c r="Q620" s="9">
        <f>'F. Basanite FC 5 kbar'!Z97</f>
        <v>3.3852850000000001</v>
      </c>
      <c r="R620" s="9">
        <f>'F. Basanite FC 5 kbar'!AA97</f>
        <v>6.3133319999999999</v>
      </c>
      <c r="S620" s="9">
        <f>'F. Basanite FC 5 kbar'!AB97</f>
        <v>0.92083499999999996</v>
      </c>
      <c r="T620" s="9">
        <f>'F. Basanite FC 5 kbar'!AC97</f>
        <v>4.3288169999999999</v>
      </c>
      <c r="U620" s="10"/>
      <c r="V620" s="5">
        <f>'F. Basanite FC 5 kbar'!AH97</f>
        <v>0.27416400000000002</v>
      </c>
      <c r="W620" s="5">
        <f>'F. Basanite FC 5 kbar'!AI97</f>
        <v>0</v>
      </c>
      <c r="X620" s="5">
        <f>'F. Basanite FC 5 kbar'!AJ97</f>
        <v>0</v>
      </c>
      <c r="Y620" s="5">
        <f>'F. Basanite FC 5 kbar'!AK97</f>
        <v>0</v>
      </c>
      <c r="Z620" s="5"/>
      <c r="AA620" s="5"/>
      <c r="AB620" s="5">
        <f>'F. Basanite FC 5 kbar'!AL97</f>
        <v>4.7015000000000001E-2</v>
      </c>
      <c r="AC620" s="5">
        <f>'F. Basanite FC 5 kbar'!AM97</f>
        <v>2.1836999999999999E-2</v>
      </c>
      <c r="AD620" s="10"/>
      <c r="AE620" s="5">
        <f>'F. Basanite FC 5 kbar'!AO97</f>
        <v>36.610571999999998</v>
      </c>
      <c r="AF620" s="5">
        <f>'F. Basanite FC 5 kbar'!AP97</f>
        <v>0</v>
      </c>
      <c r="AG620" s="5">
        <f>'F. Basanite FC 5 kbar'!AQ97</f>
        <v>0</v>
      </c>
      <c r="AH620" s="5">
        <f>'F. Basanite FC 5 kbar'!AR97</f>
        <v>0</v>
      </c>
      <c r="AI620" s="5"/>
      <c r="AJ620" s="5"/>
      <c r="AK620" s="5">
        <f>'F. Basanite FC 5 kbar'!AS97</f>
        <v>8.1476009999999999</v>
      </c>
      <c r="AL620" s="5">
        <f>'F. Basanite FC 5 kbar'!AT97</f>
        <v>3.413484</v>
      </c>
      <c r="AM620" s="10"/>
      <c r="AN620" s="5">
        <f t="shared" si="113"/>
        <v>36.884735999999997</v>
      </c>
      <c r="AO620" s="5">
        <f t="shared" si="114"/>
        <v>0</v>
      </c>
      <c r="AP620" s="5">
        <f t="shared" si="115"/>
        <v>0</v>
      </c>
      <c r="AQ620" s="5">
        <f t="shared" si="116"/>
        <v>0</v>
      </c>
      <c r="AR620" s="5"/>
      <c r="AS620" s="5"/>
      <c r="AT620" s="5">
        <f t="shared" si="117"/>
        <v>8.1946159999999999</v>
      </c>
      <c r="AU620" s="5">
        <f t="shared" si="118"/>
        <v>3.4353210000000001</v>
      </c>
      <c r="AV620" s="10">
        <f t="shared" si="119"/>
        <v>51.483516000000002</v>
      </c>
      <c r="AW620" s="48">
        <f t="shared" si="120"/>
        <v>99.998188999999996</v>
      </c>
    </row>
    <row r="621" spans="1:49" x14ac:dyDescent="0.3">
      <c r="A621" s="37" t="s">
        <v>236</v>
      </c>
      <c r="B621" s="2">
        <f>'F. Basanite FC 5 kbar'!A98</f>
        <v>92</v>
      </c>
      <c r="C621" s="2">
        <f>'F. Basanite FC 5 kbar'!C98</f>
        <v>1026</v>
      </c>
      <c r="D621" s="2">
        <f>'F. Basanite FC 5 kbar'!D98</f>
        <v>5000</v>
      </c>
      <c r="E621" s="5">
        <f>'B. LLD classification'!EA665</f>
        <v>2.5692908163440618</v>
      </c>
      <c r="F621" s="5">
        <f>'F. Basanite FC 5 kbar'!L98</f>
        <v>2.2112569999999998</v>
      </c>
      <c r="G621" s="6">
        <f>'F. Basanite FC 5 kbar'!N98</f>
        <v>51.161785000000002</v>
      </c>
      <c r="H621" s="7">
        <f t="shared" si="112"/>
        <v>48.838214999999998</v>
      </c>
      <c r="I621" s="8">
        <f>'F. Basanite FC 5 kbar'!R98</f>
        <v>48.757299000000003</v>
      </c>
      <c r="J621" s="9">
        <f>'F. Basanite FC 5 kbar'!S98</f>
        <v>0.76415900000000003</v>
      </c>
      <c r="K621" s="9">
        <f>'F. Basanite FC 5 kbar'!T98</f>
        <v>17.514973999999999</v>
      </c>
      <c r="L621" s="9">
        <f>'F. Basanite FC 5 kbar'!U98</f>
        <v>6.5669999999999999E-3</v>
      </c>
      <c r="M621" s="9">
        <f>'F. Basanite FC 5 kbar'!V98</f>
        <v>9.3454239999999995</v>
      </c>
      <c r="N621" s="9">
        <f>'F. Basanite FC 5 kbar'!W98</f>
        <v>0.35186000000000001</v>
      </c>
      <c r="O621" s="9">
        <f>'F. Basanite FC 5 kbar'!X98</f>
        <v>2.5656430000000001</v>
      </c>
      <c r="P621" s="9">
        <f>'F. Basanite FC 5 kbar'!Y98</f>
        <v>5.6669229999999997</v>
      </c>
      <c r="Q621" s="9">
        <f>'F. Basanite FC 5 kbar'!Z98</f>
        <v>3.4054959999999999</v>
      </c>
      <c r="R621" s="9">
        <f>'F. Basanite FC 5 kbar'!AA98</f>
        <v>6.3530329999999999</v>
      </c>
      <c r="S621" s="9">
        <f>'F. Basanite FC 5 kbar'!AB98</f>
        <v>0.91315400000000002</v>
      </c>
      <c r="T621" s="9">
        <f>'F. Basanite FC 5 kbar'!AC98</f>
        <v>4.3554690000000003</v>
      </c>
      <c r="U621" s="10"/>
      <c r="V621" s="5">
        <f>'F. Basanite FC 5 kbar'!AH98</f>
        <v>0.266984</v>
      </c>
      <c r="W621" s="5">
        <f>'F. Basanite FC 5 kbar'!AI98</f>
        <v>0</v>
      </c>
      <c r="X621" s="5">
        <f>'F. Basanite FC 5 kbar'!AJ98</f>
        <v>0</v>
      </c>
      <c r="Y621" s="5">
        <f>'F. Basanite FC 5 kbar'!AK98</f>
        <v>0</v>
      </c>
      <c r="Z621" s="5"/>
      <c r="AA621" s="5"/>
      <c r="AB621" s="5">
        <f>'F. Basanite FC 5 kbar'!AL98</f>
        <v>4.6448000000000003E-2</v>
      </c>
      <c r="AC621" s="5">
        <f>'F. Basanite FC 5 kbar'!AM98</f>
        <v>2.1284000000000001E-2</v>
      </c>
      <c r="AD621" s="10"/>
      <c r="AE621" s="5">
        <f>'F. Basanite FC 5 kbar'!AO98</f>
        <v>36.877949999999998</v>
      </c>
      <c r="AF621" s="5">
        <f>'F. Basanite FC 5 kbar'!AP98</f>
        <v>0</v>
      </c>
      <c r="AG621" s="5">
        <f>'F. Basanite FC 5 kbar'!AQ98</f>
        <v>0</v>
      </c>
      <c r="AH621" s="5">
        <f>'F. Basanite FC 5 kbar'!AR98</f>
        <v>0</v>
      </c>
      <c r="AI621" s="5"/>
      <c r="AJ621" s="5"/>
      <c r="AK621" s="5">
        <f>'F. Basanite FC 5 kbar'!AS98</f>
        <v>8.1930490000000002</v>
      </c>
      <c r="AL621" s="5">
        <f>'F. Basanite FC 5 kbar'!AT98</f>
        <v>3.4302980000000001</v>
      </c>
      <c r="AM621" s="10"/>
      <c r="AN621" s="5">
        <f t="shared" si="113"/>
        <v>37.144933999999999</v>
      </c>
      <c r="AO621" s="5">
        <f t="shared" si="114"/>
        <v>0</v>
      </c>
      <c r="AP621" s="5">
        <f t="shared" si="115"/>
        <v>0</v>
      </c>
      <c r="AQ621" s="5">
        <f t="shared" si="116"/>
        <v>0</v>
      </c>
      <c r="AR621" s="5"/>
      <c r="AS621" s="5"/>
      <c r="AT621" s="5">
        <f t="shared" si="117"/>
        <v>8.2394970000000001</v>
      </c>
      <c r="AU621" s="5">
        <f t="shared" si="118"/>
        <v>3.4515820000000001</v>
      </c>
      <c r="AV621" s="10">
        <f t="shared" si="119"/>
        <v>51.161785000000002</v>
      </c>
      <c r="AW621" s="48">
        <f t="shared" si="120"/>
        <v>99.997798000000003</v>
      </c>
    </row>
    <row r="622" spans="1:49" x14ac:dyDescent="0.3">
      <c r="A622" s="37" t="s">
        <v>236</v>
      </c>
      <c r="B622" s="2">
        <f>'F. Basanite FC 5 kbar'!A99</f>
        <v>93</v>
      </c>
      <c r="C622" s="2">
        <f>'F. Basanite FC 5 kbar'!C99</f>
        <v>1024</v>
      </c>
      <c r="D622" s="2">
        <f>'F. Basanite FC 5 kbar'!D99</f>
        <v>5000</v>
      </c>
      <c r="E622" s="5">
        <f>'B. LLD classification'!EA666</f>
        <v>2.5658234555979016</v>
      </c>
      <c r="F622" s="5">
        <f>'F. Basanite FC 5 kbar'!L99</f>
        <v>2.2244890000000002</v>
      </c>
      <c r="G622" s="6">
        <f>'F. Basanite FC 5 kbar'!N99</f>
        <v>50.848047000000001</v>
      </c>
      <c r="H622" s="7">
        <f t="shared" si="112"/>
        <v>49.151952999999999</v>
      </c>
      <c r="I622" s="8">
        <f>'F. Basanite FC 5 kbar'!R99</f>
        <v>48.834274999999998</v>
      </c>
      <c r="J622" s="9">
        <f>'F. Basanite FC 5 kbar'!S99</f>
        <v>0.746807</v>
      </c>
      <c r="K622" s="9">
        <f>'F. Basanite FC 5 kbar'!T99</f>
        <v>17.524709999999999</v>
      </c>
      <c r="L622" s="9">
        <f>'F. Basanite FC 5 kbar'!U99</f>
        <v>6.5250000000000004E-3</v>
      </c>
      <c r="M622" s="9">
        <f>'F. Basanite FC 5 kbar'!V99</f>
        <v>9.3196340000000006</v>
      </c>
      <c r="N622" s="9">
        <f>'F. Basanite FC 5 kbar'!W99</f>
        <v>0.35403099999999998</v>
      </c>
      <c r="O622" s="9">
        <f>'F. Basanite FC 5 kbar'!X99</f>
        <v>2.5006680000000001</v>
      </c>
      <c r="P622" s="9">
        <f>'F. Basanite FC 5 kbar'!Y99</f>
        <v>5.6082150000000004</v>
      </c>
      <c r="Q622" s="9">
        <f>'F. Basanite FC 5 kbar'!Z99</f>
        <v>3.4254410000000002</v>
      </c>
      <c r="R622" s="9">
        <f>'F. Basanite FC 5 kbar'!AA99</f>
        <v>6.3922319999999999</v>
      </c>
      <c r="S622" s="9">
        <f>'F. Basanite FC 5 kbar'!AB99</f>
        <v>0.90567600000000004</v>
      </c>
      <c r="T622" s="9">
        <f>'F. Basanite FC 5 kbar'!AC99</f>
        <v>4.3817880000000002</v>
      </c>
      <c r="U622" s="10"/>
      <c r="V622" s="5">
        <f>'F. Basanite FC 5 kbar'!AH99</f>
        <v>0.260077</v>
      </c>
      <c r="W622" s="5">
        <f>'F. Basanite FC 5 kbar'!AI99</f>
        <v>0</v>
      </c>
      <c r="X622" s="5">
        <f>'F. Basanite FC 5 kbar'!AJ99</f>
        <v>0</v>
      </c>
      <c r="Y622" s="5">
        <f>'F. Basanite FC 5 kbar'!AK99</f>
        <v>0</v>
      </c>
      <c r="Z622" s="5"/>
      <c r="AA622" s="5"/>
      <c r="AB622" s="5">
        <f>'F. Basanite FC 5 kbar'!AL99</f>
        <v>4.5901999999999998E-2</v>
      </c>
      <c r="AC622" s="5">
        <f>'F. Basanite FC 5 kbar'!AM99</f>
        <v>2.0754000000000002E-2</v>
      </c>
      <c r="AD622" s="10"/>
      <c r="AE622" s="5">
        <f>'F. Basanite FC 5 kbar'!AO99</f>
        <v>37.138145999999999</v>
      </c>
      <c r="AF622" s="5">
        <f>'F. Basanite FC 5 kbar'!AP99</f>
        <v>0</v>
      </c>
      <c r="AG622" s="5">
        <f>'F. Basanite FC 5 kbar'!AQ99</f>
        <v>0</v>
      </c>
      <c r="AH622" s="5">
        <f>'F. Basanite FC 5 kbar'!AR99</f>
        <v>0</v>
      </c>
      <c r="AI622" s="5"/>
      <c r="AJ622" s="5"/>
      <c r="AK622" s="5">
        <f>'F. Basanite FC 5 kbar'!AS99</f>
        <v>8.2379280000000001</v>
      </c>
      <c r="AL622" s="5">
        <f>'F. Basanite FC 5 kbar'!AT99</f>
        <v>3.446558</v>
      </c>
      <c r="AM622" s="10"/>
      <c r="AN622" s="5">
        <f t="shared" si="113"/>
        <v>37.398223000000002</v>
      </c>
      <c r="AO622" s="5">
        <f t="shared" si="114"/>
        <v>0</v>
      </c>
      <c r="AP622" s="5">
        <f t="shared" si="115"/>
        <v>0</v>
      </c>
      <c r="AQ622" s="5">
        <f t="shared" si="116"/>
        <v>0</v>
      </c>
      <c r="AR622" s="5"/>
      <c r="AS622" s="5"/>
      <c r="AT622" s="5">
        <f t="shared" si="117"/>
        <v>8.28383</v>
      </c>
      <c r="AU622" s="5">
        <f t="shared" si="118"/>
        <v>3.4673120000000002</v>
      </c>
      <c r="AV622" s="10">
        <f t="shared" si="119"/>
        <v>50.848047000000001</v>
      </c>
      <c r="AW622" s="48">
        <f t="shared" si="120"/>
        <v>99.997411999999997</v>
      </c>
    </row>
    <row r="623" spans="1:49" x14ac:dyDescent="0.3">
      <c r="A623" s="37" t="s">
        <v>236</v>
      </c>
      <c r="B623" s="2">
        <f>'F. Basanite FC 5 kbar'!A100</f>
        <v>94</v>
      </c>
      <c r="C623" s="2">
        <f>'F. Basanite FC 5 kbar'!C100</f>
        <v>1022</v>
      </c>
      <c r="D623" s="2">
        <f>'F. Basanite FC 5 kbar'!D100</f>
        <v>5000</v>
      </c>
      <c r="E623" s="5">
        <f>'B. LLD classification'!EA667</f>
        <v>2.5623909527523674</v>
      </c>
      <c r="F623" s="5">
        <f>'F. Basanite FC 5 kbar'!L100</f>
        <v>2.2376999999999998</v>
      </c>
      <c r="G623" s="6">
        <f>'F. Basanite FC 5 kbar'!N100</f>
        <v>50.541998999999997</v>
      </c>
      <c r="H623" s="7">
        <f t="shared" si="112"/>
        <v>49.458001000000003</v>
      </c>
      <c r="I623" s="8">
        <f>'F. Basanite FC 5 kbar'!R100</f>
        <v>48.910618999999997</v>
      </c>
      <c r="J623" s="9">
        <f>'F. Basanite FC 5 kbar'!S100</f>
        <v>0.72987999999999997</v>
      </c>
      <c r="K623" s="9">
        <f>'F. Basanite FC 5 kbar'!T100</f>
        <v>17.533853000000001</v>
      </c>
      <c r="L623" s="9">
        <f>'F. Basanite FC 5 kbar'!U100</f>
        <v>6.4819999999999999E-3</v>
      </c>
      <c r="M623" s="9">
        <f>'F. Basanite FC 5 kbar'!V100</f>
        <v>9.2932649999999999</v>
      </c>
      <c r="N623" s="9">
        <f>'F. Basanite FC 5 kbar'!W100</f>
        <v>0.35617500000000002</v>
      </c>
      <c r="O623" s="9">
        <f>'F. Basanite FC 5 kbar'!X100</f>
        <v>2.4370310000000002</v>
      </c>
      <c r="P623" s="9">
        <f>'F. Basanite FC 5 kbar'!Y100</f>
        <v>5.5504559999999996</v>
      </c>
      <c r="Q623" s="9">
        <f>'F. Basanite FC 5 kbar'!Z100</f>
        <v>3.4451260000000001</v>
      </c>
      <c r="R623" s="9">
        <f>'F. Basanite FC 5 kbar'!AA100</f>
        <v>6.4309390000000004</v>
      </c>
      <c r="S623" s="9">
        <f>'F. Basanite FC 5 kbar'!AB100</f>
        <v>0.89839400000000003</v>
      </c>
      <c r="T623" s="9">
        <f>'F. Basanite FC 5 kbar'!AC100</f>
        <v>4.4077809999999999</v>
      </c>
      <c r="U623" s="10"/>
      <c r="V623" s="5">
        <f>'F. Basanite FC 5 kbar'!AH100</f>
        <v>0.25342900000000002</v>
      </c>
      <c r="W623" s="5">
        <f>'F. Basanite FC 5 kbar'!AI100</f>
        <v>0</v>
      </c>
      <c r="X623" s="5">
        <f>'F. Basanite FC 5 kbar'!AJ100</f>
        <v>0</v>
      </c>
      <c r="Y623" s="5">
        <f>'F. Basanite FC 5 kbar'!AK100</f>
        <v>0</v>
      </c>
      <c r="Z623" s="5"/>
      <c r="AA623" s="5"/>
      <c r="AB623" s="5">
        <f>'F. Basanite FC 5 kbar'!AL100</f>
        <v>4.5378000000000002E-2</v>
      </c>
      <c r="AC623" s="5">
        <f>'F. Basanite FC 5 kbar'!AM100</f>
        <v>2.0246E-2</v>
      </c>
      <c r="AD623" s="10"/>
      <c r="AE623" s="5">
        <f>'F. Basanite FC 5 kbar'!AO100</f>
        <v>37.39143</v>
      </c>
      <c r="AF623" s="5">
        <f>'F. Basanite FC 5 kbar'!AP100</f>
        <v>0</v>
      </c>
      <c r="AG623" s="5">
        <f>'F. Basanite FC 5 kbar'!AQ100</f>
        <v>0</v>
      </c>
      <c r="AH623" s="5">
        <f>'F. Basanite FC 5 kbar'!AR100</f>
        <v>0</v>
      </c>
      <c r="AI623" s="5"/>
      <c r="AJ623" s="5"/>
      <c r="AK623" s="5">
        <f>'F. Basanite FC 5 kbar'!AS100</f>
        <v>8.2822589999999998</v>
      </c>
      <c r="AL623" s="5">
        <f>'F. Basanite FC 5 kbar'!AT100</f>
        <v>3.4622890000000002</v>
      </c>
      <c r="AM623" s="10"/>
      <c r="AN623" s="5">
        <f t="shared" si="113"/>
        <v>37.644858999999997</v>
      </c>
      <c r="AO623" s="5">
        <f t="shared" si="114"/>
        <v>0</v>
      </c>
      <c r="AP623" s="5">
        <f t="shared" si="115"/>
        <v>0</v>
      </c>
      <c r="AQ623" s="5">
        <f t="shared" si="116"/>
        <v>0</v>
      </c>
      <c r="AR623" s="5"/>
      <c r="AS623" s="5"/>
      <c r="AT623" s="5">
        <f t="shared" si="117"/>
        <v>8.3276369999999993</v>
      </c>
      <c r="AU623" s="5">
        <f t="shared" si="118"/>
        <v>3.4825350000000004</v>
      </c>
      <c r="AV623" s="10">
        <f t="shared" si="119"/>
        <v>50.541998999999997</v>
      </c>
      <c r="AW623" s="48">
        <f t="shared" si="120"/>
        <v>99.997029999999995</v>
      </c>
    </row>
    <row r="624" spans="1:49" x14ac:dyDescent="0.3">
      <c r="A624" s="37" t="s">
        <v>236</v>
      </c>
      <c r="B624" s="2">
        <f>'F. Basanite FC 5 kbar'!A101</f>
        <v>95</v>
      </c>
      <c r="C624" s="2">
        <f>'F. Basanite FC 5 kbar'!C101</f>
        <v>1020</v>
      </c>
      <c r="D624" s="2">
        <f>'F. Basanite FC 5 kbar'!D101</f>
        <v>5000</v>
      </c>
      <c r="E624" s="5">
        <f>'B. LLD classification'!EA668</f>
        <v>2.5589926576379063</v>
      </c>
      <c r="F624" s="5">
        <f>'F. Basanite FC 5 kbar'!L101</f>
        <v>2.2508919999999999</v>
      </c>
      <c r="G624" s="6">
        <f>'F. Basanite FC 5 kbar'!N101</f>
        <v>50.243352999999999</v>
      </c>
      <c r="H624" s="7">
        <f t="shared" si="112"/>
        <v>49.756647000000001</v>
      </c>
      <c r="I624" s="8">
        <f>'F. Basanite FC 5 kbar'!R101</f>
        <v>48.986350999999999</v>
      </c>
      <c r="J624" s="9">
        <f>'F. Basanite FC 5 kbar'!S101</f>
        <v>0.71336500000000003</v>
      </c>
      <c r="K624" s="9">
        <f>'F. Basanite FC 5 kbar'!T101</f>
        <v>17.542414000000001</v>
      </c>
      <c r="L624" s="9">
        <f>'F. Basanite FC 5 kbar'!U101</f>
        <v>6.4400000000000004E-3</v>
      </c>
      <c r="M624" s="9">
        <f>'F. Basanite FC 5 kbar'!V101</f>
        <v>9.2663290000000007</v>
      </c>
      <c r="N624" s="9">
        <f>'F. Basanite FC 5 kbar'!W101</f>
        <v>0.358292</v>
      </c>
      <c r="O624" s="9">
        <f>'F. Basanite FC 5 kbar'!X101</f>
        <v>2.3747060000000002</v>
      </c>
      <c r="P624" s="9">
        <f>'F. Basanite FC 5 kbar'!Y101</f>
        <v>5.493627</v>
      </c>
      <c r="Q624" s="9">
        <f>'F. Basanite FC 5 kbar'!Z101</f>
        <v>3.464556</v>
      </c>
      <c r="R624" s="9">
        <f>'F. Basanite FC 5 kbar'!AA101</f>
        <v>6.4691640000000001</v>
      </c>
      <c r="S624" s="9">
        <f>'F. Basanite FC 5 kbar'!AB101</f>
        <v>0.89130200000000004</v>
      </c>
      <c r="T624" s="9">
        <f>'F. Basanite FC 5 kbar'!AC101</f>
        <v>4.4334540000000002</v>
      </c>
      <c r="U624" s="10"/>
      <c r="V624" s="5">
        <f>'F. Basanite FC 5 kbar'!AH101</f>
        <v>0.247027</v>
      </c>
      <c r="W624" s="5">
        <f>'F. Basanite FC 5 kbar'!AI101</f>
        <v>0</v>
      </c>
      <c r="X624" s="5">
        <f>'F. Basanite FC 5 kbar'!AJ101</f>
        <v>0</v>
      </c>
      <c r="Y624" s="5">
        <f>'F. Basanite FC 5 kbar'!AK101</f>
        <v>0</v>
      </c>
      <c r="Z624" s="5"/>
      <c r="AA624" s="5"/>
      <c r="AB624" s="5">
        <f>'F. Basanite FC 5 kbar'!AL101</f>
        <v>4.4873999999999997E-2</v>
      </c>
      <c r="AC624" s="5">
        <f>'F. Basanite FC 5 kbar'!AM101</f>
        <v>1.9758999999999999E-2</v>
      </c>
      <c r="AD624" s="10"/>
      <c r="AE624" s="5">
        <f>'F. Basanite FC 5 kbar'!AO101</f>
        <v>37.638063000000002</v>
      </c>
      <c r="AF624" s="5">
        <f>'F. Basanite FC 5 kbar'!AP101</f>
        <v>0</v>
      </c>
      <c r="AG624" s="5">
        <f>'F. Basanite FC 5 kbar'!AQ101</f>
        <v>0</v>
      </c>
      <c r="AH624" s="5">
        <f>'F. Basanite FC 5 kbar'!AR101</f>
        <v>0</v>
      </c>
      <c r="AI624" s="5"/>
      <c r="AJ624" s="5"/>
      <c r="AK624" s="5">
        <f>'F. Basanite FC 5 kbar'!AS101</f>
        <v>8.3260640000000006</v>
      </c>
      <c r="AL624" s="5">
        <f>'F. Basanite FC 5 kbar'!AT101</f>
        <v>3.4775119999999999</v>
      </c>
      <c r="AM624" s="10"/>
      <c r="AN624" s="5">
        <f t="shared" si="113"/>
        <v>37.885090000000005</v>
      </c>
      <c r="AO624" s="5">
        <f t="shared" si="114"/>
        <v>0</v>
      </c>
      <c r="AP624" s="5">
        <f t="shared" si="115"/>
        <v>0</v>
      </c>
      <c r="AQ624" s="5">
        <f t="shared" si="116"/>
        <v>0</v>
      </c>
      <c r="AR624" s="5"/>
      <c r="AS624" s="5"/>
      <c r="AT624" s="5">
        <f t="shared" si="117"/>
        <v>8.3709380000000007</v>
      </c>
      <c r="AU624" s="5">
        <f t="shared" si="118"/>
        <v>3.497271</v>
      </c>
      <c r="AV624" s="10">
        <f t="shared" si="119"/>
        <v>50.243352999999999</v>
      </c>
      <c r="AW624" s="48">
        <f t="shared" si="120"/>
        <v>99.996652000000012</v>
      </c>
    </row>
    <row r="625" spans="1:49" x14ac:dyDescent="0.3">
      <c r="A625" s="37" t="s">
        <v>236</v>
      </c>
      <c r="B625" s="2">
        <f>'F. Basanite FC 5 kbar'!A102</f>
        <v>96</v>
      </c>
      <c r="C625" s="2">
        <f>'F. Basanite FC 5 kbar'!C102</f>
        <v>1018</v>
      </c>
      <c r="D625" s="2">
        <f>'F. Basanite FC 5 kbar'!D102</f>
        <v>5000</v>
      </c>
      <c r="E625" s="5">
        <f>'B. LLD classification'!EA669</f>
        <v>2.5556276445927644</v>
      </c>
      <c r="F625" s="5">
        <f>'F. Basanite FC 5 kbar'!L102</f>
        <v>2.264068</v>
      </c>
      <c r="G625" s="6">
        <f>'F. Basanite FC 5 kbar'!N102</f>
        <v>49.951832000000003</v>
      </c>
      <c r="H625" s="7">
        <f t="shared" si="112"/>
        <v>50.048167999999997</v>
      </c>
      <c r="I625" s="8">
        <f>'F. Basanite FC 5 kbar'!R102</f>
        <v>49.061490999999997</v>
      </c>
      <c r="J625" s="9">
        <f>'F. Basanite FC 5 kbar'!S102</f>
        <v>0.69725000000000004</v>
      </c>
      <c r="K625" s="9">
        <f>'F. Basanite FC 5 kbar'!T102</f>
        <v>17.550402999999999</v>
      </c>
      <c r="L625" s="9">
        <f>'F. Basanite FC 5 kbar'!U102</f>
        <v>6.3969999999999999E-3</v>
      </c>
      <c r="M625" s="9">
        <f>'F. Basanite FC 5 kbar'!V102</f>
        <v>9.2388359999999992</v>
      </c>
      <c r="N625" s="9">
        <f>'F. Basanite FC 5 kbar'!W102</f>
        <v>0.36038300000000001</v>
      </c>
      <c r="O625" s="9">
        <f>'F. Basanite FC 5 kbar'!X102</f>
        <v>2.3136649999999999</v>
      </c>
      <c r="P625" s="9">
        <f>'F. Basanite FC 5 kbar'!Y102</f>
        <v>5.4377079999999998</v>
      </c>
      <c r="Q625" s="9">
        <f>'F. Basanite FC 5 kbar'!Z102</f>
        <v>3.4837359999999999</v>
      </c>
      <c r="R625" s="9">
        <f>'F. Basanite FC 5 kbar'!AA102</f>
        <v>6.5069189999999999</v>
      </c>
      <c r="S625" s="9">
        <f>'F. Basanite FC 5 kbar'!AB102</f>
        <v>0.88439599999999996</v>
      </c>
      <c r="T625" s="9">
        <f>'F. Basanite FC 5 kbar'!AC102</f>
        <v>4.4588159999999997</v>
      </c>
      <c r="U625" s="10"/>
      <c r="V625" s="5">
        <f>'F. Basanite FC 5 kbar'!AH102</f>
        <v>0.24086199999999999</v>
      </c>
      <c r="W625" s="5">
        <f>'F. Basanite FC 5 kbar'!AI102</f>
        <v>0</v>
      </c>
      <c r="X625" s="5">
        <f>'F. Basanite FC 5 kbar'!AJ102</f>
        <v>0</v>
      </c>
      <c r="Y625" s="5">
        <f>'F. Basanite FC 5 kbar'!AK102</f>
        <v>0</v>
      </c>
      <c r="Z625" s="5"/>
      <c r="AA625" s="5"/>
      <c r="AB625" s="5">
        <f>'F. Basanite FC 5 kbar'!AL102</f>
        <v>4.4389999999999999E-2</v>
      </c>
      <c r="AC625" s="5">
        <f>'F. Basanite FC 5 kbar'!AM102</f>
        <v>1.9292E-2</v>
      </c>
      <c r="AD625" s="10"/>
      <c r="AE625" s="5">
        <f>'F. Basanite FC 5 kbar'!AO102</f>
        <v>37.87829</v>
      </c>
      <c r="AF625" s="5">
        <f>'F. Basanite FC 5 kbar'!AP102</f>
        <v>0</v>
      </c>
      <c r="AG625" s="5">
        <f>'F. Basanite FC 5 kbar'!AQ102</f>
        <v>0</v>
      </c>
      <c r="AH625" s="5">
        <f>'F. Basanite FC 5 kbar'!AR102</f>
        <v>0</v>
      </c>
      <c r="AI625" s="5"/>
      <c r="AJ625" s="5"/>
      <c r="AK625" s="5">
        <f>'F. Basanite FC 5 kbar'!AS102</f>
        <v>8.3693629999999999</v>
      </c>
      <c r="AL625" s="5">
        <f>'F. Basanite FC 5 kbar'!AT102</f>
        <v>3.4922469999999999</v>
      </c>
      <c r="AM625" s="10"/>
      <c r="AN625" s="5">
        <f t="shared" ref="AN625:AN656" si="121">V625+AE625</f>
        <v>38.119152</v>
      </c>
      <c r="AO625" s="5">
        <f t="shared" ref="AO625:AO656" si="122">W625+AF625</f>
        <v>0</v>
      </c>
      <c r="AP625" s="5">
        <f t="shared" ref="AP625:AP656" si="123">X625+AG625</f>
        <v>0</v>
      </c>
      <c r="AQ625" s="5">
        <f t="shared" ref="AQ625:AQ656" si="124">Y625+AH625</f>
        <v>0</v>
      </c>
      <c r="AR625" s="5"/>
      <c r="AS625" s="5"/>
      <c r="AT625" s="5">
        <f t="shared" ref="AT625:AT656" si="125">AB625+AK625</f>
        <v>8.4137529999999998</v>
      </c>
      <c r="AU625" s="5">
        <f t="shared" ref="AU625:AU656" si="126">AC625+AL625</f>
        <v>3.511539</v>
      </c>
      <c r="AV625" s="10">
        <f t="shared" ref="AV625:AV656" si="127">G625</f>
        <v>49.951832000000003</v>
      </c>
      <c r="AW625" s="48">
        <f t="shared" si="120"/>
        <v>99.996275999999995</v>
      </c>
    </row>
    <row r="626" spans="1:49" x14ac:dyDescent="0.3">
      <c r="A626" s="37" t="s">
        <v>236</v>
      </c>
      <c r="B626" s="2">
        <f>'F. Basanite FC 5 kbar'!A103</f>
        <v>97</v>
      </c>
      <c r="C626" s="2">
        <f>'F. Basanite FC 5 kbar'!C103</f>
        <v>1016</v>
      </c>
      <c r="D626" s="2">
        <f>'F. Basanite FC 5 kbar'!D103</f>
        <v>5000</v>
      </c>
      <c r="E626" s="5">
        <f>'B. LLD classification'!EA670</f>
        <v>2.5522953371559027</v>
      </c>
      <c r="F626" s="5">
        <f>'F. Basanite FC 5 kbar'!L103</f>
        <v>2.2772269999999999</v>
      </c>
      <c r="G626" s="6">
        <f>'F. Basanite FC 5 kbar'!N103</f>
        <v>49.667174000000003</v>
      </c>
      <c r="H626" s="7">
        <f t="shared" si="112"/>
        <v>50.332825999999997</v>
      </c>
      <c r="I626" s="8">
        <f>'F. Basanite FC 5 kbar'!R103</f>
        <v>49.136060000000001</v>
      </c>
      <c r="J626" s="9">
        <f>'F. Basanite FC 5 kbar'!S103</f>
        <v>0.68152400000000002</v>
      </c>
      <c r="K626" s="9">
        <f>'F. Basanite FC 5 kbar'!T103</f>
        <v>17.557828000000001</v>
      </c>
      <c r="L626" s="9">
        <f>'F. Basanite FC 5 kbar'!U103</f>
        <v>6.3540000000000003E-3</v>
      </c>
      <c r="M626" s="9">
        <f>'F. Basanite FC 5 kbar'!V103</f>
        <v>9.2107960000000002</v>
      </c>
      <c r="N626" s="9">
        <f>'F. Basanite FC 5 kbar'!W103</f>
        <v>0.36244900000000002</v>
      </c>
      <c r="O626" s="9">
        <f>'F. Basanite FC 5 kbar'!X103</f>
        <v>2.2538849999999999</v>
      </c>
      <c r="P626" s="9">
        <f>'F. Basanite FC 5 kbar'!Y103</f>
        <v>5.3826790000000004</v>
      </c>
      <c r="Q626" s="9">
        <f>'F. Basanite FC 5 kbar'!Z103</f>
        <v>3.5026730000000001</v>
      </c>
      <c r="R626" s="9">
        <f>'F. Basanite FC 5 kbar'!AA103</f>
        <v>6.5442119999999999</v>
      </c>
      <c r="S626" s="9">
        <f>'F. Basanite FC 5 kbar'!AB103</f>
        <v>0.87766999999999995</v>
      </c>
      <c r="T626" s="9">
        <f>'F. Basanite FC 5 kbar'!AC103</f>
        <v>4.4838719999999999</v>
      </c>
      <c r="U626" s="10"/>
      <c r="V626" s="5">
        <f>'F. Basanite FC 5 kbar'!AH103</f>
        <v>0.23492099999999999</v>
      </c>
      <c r="W626" s="5">
        <f>'F. Basanite FC 5 kbar'!AI103</f>
        <v>0</v>
      </c>
      <c r="X626" s="5">
        <f>'F. Basanite FC 5 kbar'!AJ103</f>
        <v>0</v>
      </c>
      <c r="Y626" s="5">
        <f>'F. Basanite FC 5 kbar'!AK103</f>
        <v>0</v>
      </c>
      <c r="Z626" s="5"/>
      <c r="AA626" s="5"/>
      <c r="AB626" s="5">
        <f>'F. Basanite FC 5 kbar'!AL103</f>
        <v>4.3926E-2</v>
      </c>
      <c r="AC626" s="5">
        <f>'F. Basanite FC 5 kbar'!AM103</f>
        <v>1.8844E-2</v>
      </c>
      <c r="AD626" s="10"/>
      <c r="AE626" s="5">
        <f>'F. Basanite FC 5 kbar'!AO103</f>
        <v>38.112346000000002</v>
      </c>
      <c r="AF626" s="5">
        <f>'F. Basanite FC 5 kbar'!AP103</f>
        <v>0</v>
      </c>
      <c r="AG626" s="5">
        <f>'F. Basanite FC 5 kbar'!AQ103</f>
        <v>0</v>
      </c>
      <c r="AH626" s="5">
        <f>'F. Basanite FC 5 kbar'!AR103</f>
        <v>0</v>
      </c>
      <c r="AI626" s="5"/>
      <c r="AJ626" s="5"/>
      <c r="AK626" s="5">
        <f>'F. Basanite FC 5 kbar'!AS103</f>
        <v>8.4121760000000005</v>
      </c>
      <c r="AL626" s="5">
        <f>'F. Basanite FC 5 kbar'!AT103</f>
        <v>3.506516</v>
      </c>
      <c r="AM626" s="10"/>
      <c r="AN626" s="5">
        <f t="shared" si="121"/>
        <v>38.347267000000002</v>
      </c>
      <c r="AO626" s="5">
        <f t="shared" si="122"/>
        <v>0</v>
      </c>
      <c r="AP626" s="5">
        <f t="shared" si="123"/>
        <v>0</v>
      </c>
      <c r="AQ626" s="5">
        <f t="shared" si="124"/>
        <v>0</v>
      </c>
      <c r="AR626" s="5"/>
      <c r="AS626" s="5"/>
      <c r="AT626" s="5">
        <f t="shared" si="125"/>
        <v>8.4561020000000013</v>
      </c>
      <c r="AU626" s="5">
        <f t="shared" si="126"/>
        <v>3.52536</v>
      </c>
      <c r="AV626" s="10">
        <f t="shared" si="127"/>
        <v>49.667174000000003</v>
      </c>
      <c r="AW626" s="48">
        <f t="shared" si="120"/>
        <v>99.995902999999998</v>
      </c>
    </row>
    <row r="627" spans="1:49" x14ac:dyDescent="0.3">
      <c r="A627" s="37" t="s">
        <v>236</v>
      </c>
      <c r="B627" s="2">
        <f>'F. Basanite FC 5 kbar'!A104</f>
        <v>98</v>
      </c>
      <c r="C627" s="2">
        <f>'F. Basanite FC 5 kbar'!C104</f>
        <v>1014</v>
      </c>
      <c r="D627" s="2">
        <f>'F. Basanite FC 5 kbar'!D104</f>
        <v>5000</v>
      </c>
      <c r="E627" s="5">
        <f>'B. LLD classification'!EA671</f>
        <v>2.5489948945089451</v>
      </c>
      <c r="F627" s="5">
        <f>'F. Basanite FC 5 kbar'!L104</f>
        <v>2.2903709999999999</v>
      </c>
      <c r="G627" s="6">
        <f>'F. Basanite FC 5 kbar'!N104</f>
        <v>49.389127000000002</v>
      </c>
      <c r="H627" s="7">
        <f t="shared" si="112"/>
        <v>50.610872999999998</v>
      </c>
      <c r="I627" s="8">
        <f>'F. Basanite FC 5 kbar'!R104</f>
        <v>49.210076000000001</v>
      </c>
      <c r="J627" s="9">
        <f>'F. Basanite FC 5 kbar'!S104</f>
        <v>0.66617599999999999</v>
      </c>
      <c r="K627" s="9">
        <f>'F. Basanite FC 5 kbar'!T104</f>
        <v>17.564698</v>
      </c>
      <c r="L627" s="9">
        <f>'F. Basanite FC 5 kbar'!U104</f>
        <v>6.3099999999999996E-3</v>
      </c>
      <c r="M627" s="9">
        <f>'F. Basanite FC 5 kbar'!V104</f>
        <v>9.1822169999999996</v>
      </c>
      <c r="N627" s="9">
        <f>'F. Basanite FC 5 kbar'!W104</f>
        <v>0.36448900000000001</v>
      </c>
      <c r="O627" s="9">
        <f>'F. Basanite FC 5 kbar'!X104</f>
        <v>2.1953390000000002</v>
      </c>
      <c r="P627" s="9">
        <f>'F. Basanite FC 5 kbar'!Y104</f>
        <v>5.3285229999999997</v>
      </c>
      <c r="Q627" s="9">
        <f>'F. Basanite FC 5 kbar'!Z104</f>
        <v>3.5213700000000001</v>
      </c>
      <c r="R627" s="9">
        <f>'F. Basanite FC 5 kbar'!AA104</f>
        <v>6.581054</v>
      </c>
      <c r="S627" s="9">
        <f>'F. Basanite FC 5 kbar'!AB104</f>
        <v>0.87111899999999998</v>
      </c>
      <c r="T627" s="9">
        <f>'F. Basanite FC 5 kbar'!AC104</f>
        <v>4.508629</v>
      </c>
      <c r="U627" s="10"/>
      <c r="V627" s="5">
        <f>'F. Basanite FC 5 kbar'!AH104</f>
        <v>0.22919400000000001</v>
      </c>
      <c r="W627" s="5">
        <f>'F. Basanite FC 5 kbar'!AI104</f>
        <v>0</v>
      </c>
      <c r="X627" s="5">
        <f>'F. Basanite FC 5 kbar'!AJ104</f>
        <v>0</v>
      </c>
      <c r="Y627" s="5">
        <f>'F. Basanite FC 5 kbar'!AK104</f>
        <v>0</v>
      </c>
      <c r="Z627" s="5"/>
      <c r="AA627" s="5"/>
      <c r="AB627" s="5">
        <f>'F. Basanite FC 5 kbar'!AL104</f>
        <v>4.3482E-2</v>
      </c>
      <c r="AC627" s="5">
        <f>'F. Basanite FC 5 kbar'!AM104</f>
        <v>1.8414E-2</v>
      </c>
      <c r="AD627" s="10"/>
      <c r="AE627" s="5">
        <f>'F. Basanite FC 5 kbar'!AO104</f>
        <v>38.340459000000003</v>
      </c>
      <c r="AF627" s="5">
        <f>'F. Basanite FC 5 kbar'!AP104</f>
        <v>0</v>
      </c>
      <c r="AG627" s="5">
        <f>'F. Basanite FC 5 kbar'!AQ104</f>
        <v>0</v>
      </c>
      <c r="AH627" s="5">
        <f>'F. Basanite FC 5 kbar'!AR104</f>
        <v>0</v>
      </c>
      <c r="AI627" s="5"/>
      <c r="AJ627" s="5"/>
      <c r="AK627" s="5">
        <f>'F. Basanite FC 5 kbar'!AS104</f>
        <v>8.4545239999999993</v>
      </c>
      <c r="AL627" s="5">
        <f>'F. Basanite FC 5 kbar'!AT104</f>
        <v>3.520337</v>
      </c>
      <c r="AM627" s="10"/>
      <c r="AN627" s="5">
        <f t="shared" si="121"/>
        <v>38.569653000000002</v>
      </c>
      <c r="AO627" s="5">
        <f t="shared" si="122"/>
        <v>0</v>
      </c>
      <c r="AP627" s="5">
        <f t="shared" si="123"/>
        <v>0</v>
      </c>
      <c r="AQ627" s="5">
        <f t="shared" si="124"/>
        <v>0</v>
      </c>
      <c r="AR627" s="5"/>
      <c r="AS627" s="5"/>
      <c r="AT627" s="5">
        <f t="shared" si="125"/>
        <v>8.4980059999999984</v>
      </c>
      <c r="AU627" s="5">
        <f t="shared" si="126"/>
        <v>3.538751</v>
      </c>
      <c r="AV627" s="10">
        <f t="shared" si="127"/>
        <v>49.389127000000002</v>
      </c>
      <c r="AW627" s="48">
        <f t="shared" si="120"/>
        <v>99.995536999999999</v>
      </c>
    </row>
    <row r="628" spans="1:49" x14ac:dyDescent="0.3">
      <c r="A628" s="37" t="s">
        <v>236</v>
      </c>
      <c r="B628" s="2">
        <f>'F. Basanite FC 5 kbar'!A105</f>
        <v>99</v>
      </c>
      <c r="C628" s="2">
        <f>'F. Basanite FC 5 kbar'!C105</f>
        <v>1012</v>
      </c>
      <c r="D628" s="2">
        <f>'F. Basanite FC 5 kbar'!D105</f>
        <v>5000</v>
      </c>
      <c r="E628" s="5">
        <f>'B. LLD classification'!EA672</f>
        <v>2.5457256138802142</v>
      </c>
      <c r="F628" s="5">
        <f>'F. Basanite FC 5 kbar'!L105</f>
        <v>2.3035030000000001</v>
      </c>
      <c r="G628" s="6">
        <f>'F. Basanite FC 5 kbar'!N105</f>
        <v>49.117448000000003</v>
      </c>
      <c r="H628" s="7">
        <f t="shared" si="112"/>
        <v>50.882551999999997</v>
      </c>
      <c r="I628" s="8">
        <f>'F. Basanite FC 5 kbar'!R105</f>
        <v>49.283560000000001</v>
      </c>
      <c r="J628" s="9">
        <f>'F. Basanite FC 5 kbar'!S105</f>
        <v>0.65119300000000002</v>
      </c>
      <c r="K628" s="9">
        <f>'F. Basanite FC 5 kbar'!T105</f>
        <v>17.571021999999999</v>
      </c>
      <c r="L628" s="9">
        <f>'F. Basanite FC 5 kbar'!U105</f>
        <v>6.267E-3</v>
      </c>
      <c r="M628" s="9">
        <f>'F. Basanite FC 5 kbar'!V105</f>
        <v>9.1531059999999993</v>
      </c>
      <c r="N628" s="9">
        <f>'F. Basanite FC 5 kbar'!W105</f>
        <v>0.36650500000000003</v>
      </c>
      <c r="O628" s="9">
        <f>'F. Basanite FC 5 kbar'!X105</f>
        <v>2.138004</v>
      </c>
      <c r="P628" s="9">
        <f>'F. Basanite FC 5 kbar'!Y105</f>
        <v>5.2752220000000003</v>
      </c>
      <c r="Q628" s="9">
        <f>'F. Basanite FC 5 kbar'!Z105</f>
        <v>3.5398339999999999</v>
      </c>
      <c r="R628" s="9">
        <f>'F. Basanite FC 5 kbar'!AA105</f>
        <v>6.6174549999999996</v>
      </c>
      <c r="S628" s="9">
        <f>'F. Basanite FC 5 kbar'!AB105</f>
        <v>0.86473800000000001</v>
      </c>
      <c r="T628" s="9">
        <f>'F. Basanite FC 5 kbar'!AC105</f>
        <v>4.533093</v>
      </c>
      <c r="U628" s="10"/>
      <c r="V628" s="5">
        <f>'F. Basanite FC 5 kbar'!AH105</f>
        <v>0.22367200000000001</v>
      </c>
      <c r="W628" s="5">
        <f>'F. Basanite FC 5 kbar'!AI105</f>
        <v>0</v>
      </c>
      <c r="X628" s="5">
        <f>'F. Basanite FC 5 kbar'!AJ105</f>
        <v>0</v>
      </c>
      <c r="Y628" s="5">
        <f>'F. Basanite FC 5 kbar'!AK105</f>
        <v>0</v>
      </c>
      <c r="Z628" s="5"/>
      <c r="AA628" s="5"/>
      <c r="AB628" s="5">
        <f>'F. Basanite FC 5 kbar'!AL105</f>
        <v>4.3056999999999998E-2</v>
      </c>
      <c r="AC628" s="5">
        <f>'F. Basanite FC 5 kbar'!AM105</f>
        <v>1.7999999999999999E-2</v>
      </c>
      <c r="AD628" s="10"/>
      <c r="AE628" s="5">
        <f>'F. Basanite FC 5 kbar'!AO105</f>
        <v>38.562840999999999</v>
      </c>
      <c r="AF628" s="5">
        <f>'F. Basanite FC 5 kbar'!AP105</f>
        <v>0</v>
      </c>
      <c r="AG628" s="5">
        <f>'F. Basanite FC 5 kbar'!AQ105</f>
        <v>0</v>
      </c>
      <c r="AH628" s="5">
        <f>'F. Basanite FC 5 kbar'!AR105</f>
        <v>0</v>
      </c>
      <c r="AI628" s="5"/>
      <c r="AJ628" s="5"/>
      <c r="AK628" s="5">
        <f>'F. Basanite FC 5 kbar'!AS105</f>
        <v>8.4964259999999996</v>
      </c>
      <c r="AL628" s="5">
        <f>'F. Basanite FC 5 kbar'!AT105</f>
        <v>3.533728</v>
      </c>
      <c r="AM628" s="10"/>
      <c r="AN628" s="5">
        <f t="shared" si="121"/>
        <v>38.786512999999999</v>
      </c>
      <c r="AO628" s="5">
        <f t="shared" si="122"/>
        <v>0</v>
      </c>
      <c r="AP628" s="5">
        <f t="shared" si="123"/>
        <v>0</v>
      </c>
      <c r="AQ628" s="5">
        <f t="shared" si="124"/>
        <v>0</v>
      </c>
      <c r="AR628" s="5"/>
      <c r="AS628" s="5"/>
      <c r="AT628" s="5">
        <f t="shared" si="125"/>
        <v>8.5394829999999988</v>
      </c>
      <c r="AU628" s="5">
        <f t="shared" si="126"/>
        <v>3.5517279999999998</v>
      </c>
      <c r="AV628" s="10">
        <f t="shared" si="127"/>
        <v>49.117448000000003</v>
      </c>
      <c r="AW628" s="48">
        <f t="shared" si="120"/>
        <v>99.995171999999997</v>
      </c>
    </row>
    <row r="629" spans="1:49" x14ac:dyDescent="0.3">
      <c r="A629" s="37" t="s">
        <v>236</v>
      </c>
      <c r="B629" s="2">
        <f>'F. Basanite FC 5 kbar'!A106</f>
        <v>100</v>
      </c>
      <c r="C629" s="2">
        <f>'F. Basanite FC 5 kbar'!C106</f>
        <v>1010</v>
      </c>
      <c r="D629" s="2">
        <f>'F. Basanite FC 5 kbar'!D106</f>
        <v>5000</v>
      </c>
      <c r="E629" s="5">
        <f>'B. LLD classification'!EA673</f>
        <v>2.5424867187964217</v>
      </c>
      <c r="F629" s="5">
        <f>'F. Basanite FC 5 kbar'!L106</f>
        <v>2.3166229999999999</v>
      </c>
      <c r="G629" s="6">
        <f>'F. Basanite FC 5 kbar'!N106</f>
        <v>48.851908999999999</v>
      </c>
      <c r="H629" s="7">
        <f t="shared" ref="H629:H692" si="128">100-G629</f>
        <v>51.148091000000001</v>
      </c>
      <c r="I629" s="8">
        <f>'F. Basanite FC 5 kbar'!R106</f>
        <v>49.356530999999997</v>
      </c>
      <c r="J629" s="9">
        <f>'F. Basanite FC 5 kbar'!S106</f>
        <v>0.63656699999999999</v>
      </c>
      <c r="K629" s="9">
        <f>'F. Basanite FC 5 kbar'!T106</f>
        <v>17.576808</v>
      </c>
      <c r="L629" s="9">
        <f>'F. Basanite FC 5 kbar'!U106</f>
        <v>6.2230000000000002E-3</v>
      </c>
      <c r="M629" s="9">
        <f>'F. Basanite FC 5 kbar'!V106</f>
        <v>9.1234710000000003</v>
      </c>
      <c r="N629" s="9">
        <f>'F. Basanite FC 5 kbar'!W106</f>
        <v>0.36849700000000002</v>
      </c>
      <c r="O629" s="9">
        <f>'F. Basanite FC 5 kbar'!X106</f>
        <v>2.0818560000000002</v>
      </c>
      <c r="P629" s="9">
        <f>'F. Basanite FC 5 kbar'!Y106</f>
        <v>5.2227579999999998</v>
      </c>
      <c r="Q629" s="9">
        <f>'F. Basanite FC 5 kbar'!Z106</f>
        <v>3.5580699999999998</v>
      </c>
      <c r="R629" s="9">
        <f>'F. Basanite FC 5 kbar'!AA106</f>
        <v>6.6534250000000004</v>
      </c>
      <c r="S629" s="9">
        <f>'F. Basanite FC 5 kbar'!AB106</f>
        <v>0.85852399999999995</v>
      </c>
      <c r="T629" s="9">
        <f>'F. Basanite FC 5 kbar'!AC106</f>
        <v>4.5572710000000001</v>
      </c>
      <c r="U629" s="10"/>
      <c r="V629" s="5">
        <f>'F. Basanite FC 5 kbar'!AH106</f>
        <v>0.21834600000000001</v>
      </c>
      <c r="W629" s="5">
        <f>'F. Basanite FC 5 kbar'!AI106</f>
        <v>0</v>
      </c>
      <c r="X629" s="5">
        <f>'F. Basanite FC 5 kbar'!AJ106</f>
        <v>0</v>
      </c>
      <c r="Y629" s="5">
        <f>'F. Basanite FC 5 kbar'!AK106</f>
        <v>0</v>
      </c>
      <c r="Z629" s="5"/>
      <c r="AA629" s="5"/>
      <c r="AB629" s="5">
        <f>'F. Basanite FC 5 kbar'!AL106</f>
        <v>4.2651000000000001E-2</v>
      </c>
      <c r="AC629" s="5">
        <f>'F. Basanite FC 5 kbar'!AM106</f>
        <v>1.7603000000000001E-2</v>
      </c>
      <c r="AD629" s="10"/>
      <c r="AE629" s="5">
        <f>'F. Basanite FC 5 kbar'!AO106</f>
        <v>38.779696999999999</v>
      </c>
      <c r="AF629" s="5">
        <f>'F. Basanite FC 5 kbar'!AP106</f>
        <v>0</v>
      </c>
      <c r="AG629" s="5">
        <f>'F. Basanite FC 5 kbar'!AQ106</f>
        <v>0</v>
      </c>
      <c r="AH629" s="5">
        <f>'F. Basanite FC 5 kbar'!AR106</f>
        <v>0</v>
      </c>
      <c r="AI629" s="5"/>
      <c r="AJ629" s="5"/>
      <c r="AK629" s="5">
        <f>'F. Basanite FC 5 kbar'!AS106</f>
        <v>8.5379009999999997</v>
      </c>
      <c r="AL629" s="5">
        <f>'F. Basanite FC 5 kbar'!AT106</f>
        <v>3.5467050000000002</v>
      </c>
      <c r="AM629" s="10"/>
      <c r="AN629" s="5">
        <f t="shared" si="121"/>
        <v>38.998042999999996</v>
      </c>
      <c r="AO629" s="5">
        <f t="shared" si="122"/>
        <v>0</v>
      </c>
      <c r="AP629" s="5">
        <f t="shared" si="123"/>
        <v>0</v>
      </c>
      <c r="AQ629" s="5">
        <f t="shared" si="124"/>
        <v>0</v>
      </c>
      <c r="AR629" s="5"/>
      <c r="AS629" s="5"/>
      <c r="AT629" s="5">
        <f t="shared" si="125"/>
        <v>8.5805519999999991</v>
      </c>
      <c r="AU629" s="5">
        <f t="shared" si="126"/>
        <v>3.564308</v>
      </c>
      <c r="AV629" s="10">
        <f t="shared" si="127"/>
        <v>48.851908999999999</v>
      </c>
      <c r="AW629" s="48">
        <f t="shared" si="120"/>
        <v>99.994811999999996</v>
      </c>
    </row>
    <row r="630" spans="1:49" x14ac:dyDescent="0.3">
      <c r="A630" s="37" t="s">
        <v>236</v>
      </c>
      <c r="B630" s="2">
        <f>'F. Basanite FC 5 kbar'!A107</f>
        <v>101</v>
      </c>
      <c r="C630" s="2">
        <f>'F. Basanite FC 5 kbar'!C107</f>
        <v>1008</v>
      </c>
      <c r="D630" s="2">
        <f>'F. Basanite FC 5 kbar'!D107</f>
        <v>5000</v>
      </c>
      <c r="E630" s="5">
        <f>'B. LLD classification'!EA674</f>
        <v>2.5392773984768477</v>
      </c>
      <c r="F630" s="5">
        <f>'F. Basanite FC 5 kbar'!L107</f>
        <v>2.3297319999999999</v>
      </c>
      <c r="G630" s="6">
        <f>'F. Basanite FC 5 kbar'!N107</f>
        <v>48.592288000000003</v>
      </c>
      <c r="H630" s="7">
        <f t="shared" si="128"/>
        <v>51.407711999999997</v>
      </c>
      <c r="I630" s="8">
        <f>'F. Basanite FC 5 kbar'!R107</f>
        <v>49.429006999999999</v>
      </c>
      <c r="J630" s="9">
        <f>'F. Basanite FC 5 kbar'!S107</f>
        <v>0.62228700000000003</v>
      </c>
      <c r="K630" s="9">
        <f>'F. Basanite FC 5 kbar'!T107</f>
        <v>17.582063000000002</v>
      </c>
      <c r="L630" s="9">
        <f>'F. Basanite FC 5 kbar'!U107</f>
        <v>6.1789999999999996E-3</v>
      </c>
      <c r="M630" s="9">
        <f>'F. Basanite FC 5 kbar'!V107</f>
        <v>9.0933170000000008</v>
      </c>
      <c r="N630" s="9">
        <f>'F. Basanite FC 5 kbar'!W107</f>
        <v>0.37046600000000002</v>
      </c>
      <c r="O630" s="9">
        <f>'F. Basanite FC 5 kbar'!X107</f>
        <v>2.0268709999999999</v>
      </c>
      <c r="P630" s="9">
        <f>'F. Basanite FC 5 kbar'!Y107</f>
        <v>5.1711140000000002</v>
      </c>
      <c r="Q630" s="9">
        <f>'F. Basanite FC 5 kbar'!Z107</f>
        <v>3.576082</v>
      </c>
      <c r="R630" s="9">
        <f>'F. Basanite FC 5 kbar'!AA107</f>
        <v>6.6889729999999998</v>
      </c>
      <c r="S630" s="9">
        <f>'F. Basanite FC 5 kbar'!AB107</f>
        <v>0.85247099999999998</v>
      </c>
      <c r="T630" s="9">
        <f>'F. Basanite FC 5 kbar'!AC107</f>
        <v>4.5811700000000002</v>
      </c>
      <c r="U630" s="10"/>
      <c r="V630" s="5">
        <f>'F. Basanite FC 5 kbar'!AH107</f>
        <v>0.21320600000000001</v>
      </c>
      <c r="W630" s="5">
        <f>'F. Basanite FC 5 kbar'!AI107</f>
        <v>0</v>
      </c>
      <c r="X630" s="5">
        <f>'F. Basanite FC 5 kbar'!AJ107</f>
        <v>0</v>
      </c>
      <c r="Y630" s="5">
        <f>'F. Basanite FC 5 kbar'!AK107</f>
        <v>0</v>
      </c>
      <c r="Z630" s="5"/>
      <c r="AA630" s="5"/>
      <c r="AB630" s="5">
        <f>'F. Basanite FC 5 kbar'!AL107</f>
        <v>4.2263000000000002E-2</v>
      </c>
      <c r="AC630" s="5">
        <f>'F. Basanite FC 5 kbar'!AM107</f>
        <v>1.7221E-2</v>
      </c>
      <c r="AD630" s="10"/>
      <c r="AE630" s="5">
        <f>'F. Basanite FC 5 kbar'!AO107</f>
        <v>38.991222</v>
      </c>
      <c r="AF630" s="5">
        <f>'F. Basanite FC 5 kbar'!AP107</f>
        <v>0</v>
      </c>
      <c r="AG630" s="5">
        <f>'F. Basanite FC 5 kbar'!AQ107</f>
        <v>0</v>
      </c>
      <c r="AH630" s="5">
        <f>'F. Basanite FC 5 kbar'!AR107</f>
        <v>0</v>
      </c>
      <c r="AI630" s="5"/>
      <c r="AJ630" s="5"/>
      <c r="AK630" s="5">
        <f>'F. Basanite FC 5 kbar'!AS107</f>
        <v>8.5789670000000005</v>
      </c>
      <c r="AL630" s="5">
        <f>'F. Basanite FC 5 kbar'!AT107</f>
        <v>3.559285</v>
      </c>
      <c r="AM630" s="10"/>
      <c r="AN630" s="5">
        <f t="shared" si="121"/>
        <v>39.204428</v>
      </c>
      <c r="AO630" s="5">
        <f t="shared" si="122"/>
        <v>0</v>
      </c>
      <c r="AP630" s="5">
        <f t="shared" si="123"/>
        <v>0</v>
      </c>
      <c r="AQ630" s="5">
        <f t="shared" si="124"/>
        <v>0</v>
      </c>
      <c r="AR630" s="5"/>
      <c r="AS630" s="5"/>
      <c r="AT630" s="5">
        <f t="shared" si="125"/>
        <v>8.6212300000000006</v>
      </c>
      <c r="AU630" s="5">
        <f t="shared" si="126"/>
        <v>3.5765060000000002</v>
      </c>
      <c r="AV630" s="10">
        <f t="shared" si="127"/>
        <v>48.592288000000003</v>
      </c>
      <c r="AW630" s="48">
        <f t="shared" si="120"/>
        <v>99.99445200000001</v>
      </c>
    </row>
    <row r="631" spans="1:49" x14ac:dyDescent="0.3">
      <c r="A631" s="37" t="s">
        <v>236</v>
      </c>
      <c r="B631" s="2">
        <f>'F. Basanite FC 5 kbar'!A108</f>
        <v>102</v>
      </c>
      <c r="C631" s="2">
        <f>'F. Basanite FC 5 kbar'!C108</f>
        <v>1006</v>
      </c>
      <c r="D631" s="2">
        <f>'F. Basanite FC 5 kbar'!D108</f>
        <v>5000</v>
      </c>
      <c r="E631" s="5">
        <f>'B. LLD classification'!EA675</f>
        <v>2.5360969973362892</v>
      </c>
      <c r="F631" s="5">
        <f>'F. Basanite FC 5 kbar'!L108</f>
        <v>2.342832</v>
      </c>
      <c r="G631" s="6">
        <f>'F. Basanite FC 5 kbar'!N108</f>
        <v>48.338372999999997</v>
      </c>
      <c r="H631" s="7">
        <f t="shared" si="128"/>
        <v>51.661627000000003</v>
      </c>
      <c r="I631" s="8">
        <f>'F. Basanite FC 5 kbar'!R108</f>
        <v>49.501007999999999</v>
      </c>
      <c r="J631" s="9">
        <f>'F. Basanite FC 5 kbar'!S108</f>
        <v>0.608344</v>
      </c>
      <c r="K631" s="9">
        <f>'F. Basanite FC 5 kbar'!T108</f>
        <v>17.586793</v>
      </c>
      <c r="L631" s="9">
        <f>'F. Basanite FC 5 kbar'!U108</f>
        <v>6.1339999999999997E-3</v>
      </c>
      <c r="M631" s="9">
        <f>'F. Basanite FC 5 kbar'!V108</f>
        <v>9.0626510000000007</v>
      </c>
      <c r="N631" s="9">
        <f>'F. Basanite FC 5 kbar'!W108</f>
        <v>0.37241200000000002</v>
      </c>
      <c r="O631" s="9">
        <f>'F. Basanite FC 5 kbar'!X108</f>
        <v>1.9730270000000001</v>
      </c>
      <c r="P631" s="9">
        <f>'F. Basanite FC 5 kbar'!Y108</f>
        <v>5.1202740000000002</v>
      </c>
      <c r="Q631" s="9">
        <f>'F. Basanite FC 5 kbar'!Z108</f>
        <v>3.5938750000000002</v>
      </c>
      <c r="R631" s="9">
        <f>'F. Basanite FC 5 kbar'!AA108</f>
        <v>6.7241090000000003</v>
      </c>
      <c r="S631" s="9">
        <f>'F. Basanite FC 5 kbar'!AB108</f>
        <v>0.846576</v>
      </c>
      <c r="T631" s="9">
        <f>'F. Basanite FC 5 kbar'!AC108</f>
        <v>4.6047950000000002</v>
      </c>
      <c r="U631" s="10"/>
      <c r="V631" s="5">
        <f>'F. Basanite FC 5 kbar'!AH108</f>
        <v>0.20824500000000001</v>
      </c>
      <c r="W631" s="5">
        <f>'F. Basanite FC 5 kbar'!AI108</f>
        <v>0</v>
      </c>
      <c r="X631" s="5">
        <f>'F. Basanite FC 5 kbar'!AJ108</f>
        <v>0</v>
      </c>
      <c r="Y631" s="5">
        <f>'F. Basanite FC 5 kbar'!AK108</f>
        <v>0</v>
      </c>
      <c r="Z631" s="5"/>
      <c r="AA631" s="5"/>
      <c r="AB631" s="5">
        <f>'F. Basanite FC 5 kbar'!AL108</f>
        <v>4.1894000000000001E-2</v>
      </c>
      <c r="AC631" s="5">
        <f>'F. Basanite FC 5 kbar'!AM108</f>
        <v>1.6853E-2</v>
      </c>
      <c r="AD631" s="10"/>
      <c r="AE631" s="5">
        <f>'F. Basanite FC 5 kbar'!AO108</f>
        <v>39.197603000000001</v>
      </c>
      <c r="AF631" s="5">
        <f>'F. Basanite FC 5 kbar'!AP108</f>
        <v>0</v>
      </c>
      <c r="AG631" s="5">
        <f>'F. Basanite FC 5 kbar'!AQ108</f>
        <v>0</v>
      </c>
      <c r="AH631" s="5">
        <f>'F. Basanite FC 5 kbar'!AR108</f>
        <v>0</v>
      </c>
      <c r="AI631" s="5"/>
      <c r="AJ631" s="5"/>
      <c r="AK631" s="5">
        <f>'F. Basanite FC 5 kbar'!AS108</f>
        <v>8.6196439999999992</v>
      </c>
      <c r="AL631" s="5">
        <f>'F. Basanite FC 5 kbar'!AT108</f>
        <v>3.571482</v>
      </c>
      <c r="AM631" s="10"/>
      <c r="AN631" s="5">
        <f t="shared" si="121"/>
        <v>39.405847999999999</v>
      </c>
      <c r="AO631" s="5">
        <f t="shared" si="122"/>
        <v>0</v>
      </c>
      <c r="AP631" s="5">
        <f t="shared" si="123"/>
        <v>0</v>
      </c>
      <c r="AQ631" s="5">
        <f t="shared" si="124"/>
        <v>0</v>
      </c>
      <c r="AR631" s="5"/>
      <c r="AS631" s="5"/>
      <c r="AT631" s="5">
        <f t="shared" si="125"/>
        <v>8.6615379999999984</v>
      </c>
      <c r="AU631" s="5">
        <f t="shared" si="126"/>
        <v>3.5883349999999998</v>
      </c>
      <c r="AV631" s="10">
        <f t="shared" si="127"/>
        <v>48.338372999999997</v>
      </c>
      <c r="AW631" s="48">
        <f t="shared" si="120"/>
        <v>99.99409399999999</v>
      </c>
    </row>
    <row r="632" spans="1:49" x14ac:dyDescent="0.3">
      <c r="A632" s="37" t="s">
        <v>236</v>
      </c>
      <c r="B632" s="2">
        <f>'F. Basanite FC 5 kbar'!A109</f>
        <v>103</v>
      </c>
      <c r="C632" s="2">
        <f>'F. Basanite FC 5 kbar'!C109</f>
        <v>1004</v>
      </c>
      <c r="D632" s="2">
        <f>'F. Basanite FC 5 kbar'!D109</f>
        <v>5000</v>
      </c>
      <c r="E632" s="5">
        <f>'B. LLD classification'!EA676</f>
        <v>2.532944632494893</v>
      </c>
      <c r="F632" s="5">
        <f>'F. Basanite FC 5 kbar'!L109</f>
        <v>2.355925</v>
      </c>
      <c r="G632" s="6">
        <f>'F. Basanite FC 5 kbar'!N109</f>
        <v>48.089962999999997</v>
      </c>
      <c r="H632" s="7">
        <f t="shared" si="128"/>
        <v>51.910037000000003</v>
      </c>
      <c r="I632" s="8">
        <f>'F. Basanite FC 5 kbar'!R109</f>
        <v>49.572552999999999</v>
      </c>
      <c r="J632" s="9">
        <f>'F. Basanite FC 5 kbar'!S109</f>
        <v>0.59472700000000001</v>
      </c>
      <c r="K632" s="9">
        <f>'F. Basanite FC 5 kbar'!T109</f>
        <v>17.591007000000001</v>
      </c>
      <c r="L632" s="9">
        <f>'F. Basanite FC 5 kbar'!U109</f>
        <v>6.0899999999999999E-3</v>
      </c>
      <c r="M632" s="9">
        <f>'F. Basanite FC 5 kbar'!V109</f>
        <v>9.0314759999999996</v>
      </c>
      <c r="N632" s="9">
        <f>'F. Basanite FC 5 kbar'!W109</f>
        <v>0.374336</v>
      </c>
      <c r="O632" s="9">
        <f>'F. Basanite FC 5 kbar'!X109</f>
        <v>1.9203030000000001</v>
      </c>
      <c r="P632" s="9">
        <f>'F. Basanite FC 5 kbar'!Y109</f>
        <v>5.0702220000000002</v>
      </c>
      <c r="Q632" s="9">
        <f>'F. Basanite FC 5 kbar'!Z109</f>
        <v>3.6114549999999999</v>
      </c>
      <c r="R632" s="9">
        <f>'F. Basanite FC 5 kbar'!AA109</f>
        <v>6.7588429999999997</v>
      </c>
      <c r="S632" s="9">
        <f>'F. Basanite FC 5 kbar'!AB109</f>
        <v>0.840835</v>
      </c>
      <c r="T632" s="9">
        <f>'F. Basanite FC 5 kbar'!AC109</f>
        <v>4.6281540000000003</v>
      </c>
      <c r="U632" s="10"/>
      <c r="V632" s="5">
        <f>'F. Basanite FC 5 kbar'!AH109</f>
        <v>0.203455</v>
      </c>
      <c r="W632" s="5">
        <f>'F. Basanite FC 5 kbar'!AI109</f>
        <v>0</v>
      </c>
      <c r="X632" s="5">
        <f>'F. Basanite FC 5 kbar'!AJ109</f>
        <v>0</v>
      </c>
      <c r="Y632" s="5">
        <f>'F. Basanite FC 5 kbar'!AK109</f>
        <v>0</v>
      </c>
      <c r="Z632" s="5"/>
      <c r="AA632" s="5"/>
      <c r="AB632" s="5">
        <f>'F. Basanite FC 5 kbar'!AL109</f>
        <v>4.1542999999999997E-2</v>
      </c>
      <c r="AC632" s="5">
        <f>'F. Basanite FC 5 kbar'!AM109</f>
        <v>1.6497999999999999E-2</v>
      </c>
      <c r="AD632" s="10"/>
      <c r="AE632" s="5">
        <f>'F. Basanite FC 5 kbar'!AO109</f>
        <v>39.39902</v>
      </c>
      <c r="AF632" s="5">
        <f>'F. Basanite FC 5 kbar'!AP109</f>
        <v>0</v>
      </c>
      <c r="AG632" s="5">
        <f>'F. Basanite FC 5 kbar'!AQ109</f>
        <v>0</v>
      </c>
      <c r="AH632" s="5">
        <f>'F. Basanite FC 5 kbar'!AR109</f>
        <v>0</v>
      </c>
      <c r="AI632" s="5"/>
      <c r="AJ632" s="5"/>
      <c r="AK632" s="5">
        <f>'F. Basanite FC 5 kbar'!AS109</f>
        <v>8.6599500000000003</v>
      </c>
      <c r="AL632" s="5">
        <f>'F. Basanite FC 5 kbar'!AT109</f>
        <v>3.5833110000000001</v>
      </c>
      <c r="AM632" s="10"/>
      <c r="AN632" s="5">
        <f t="shared" si="121"/>
        <v>39.602474999999998</v>
      </c>
      <c r="AO632" s="5">
        <f t="shared" si="122"/>
        <v>0</v>
      </c>
      <c r="AP632" s="5">
        <f t="shared" si="123"/>
        <v>0</v>
      </c>
      <c r="AQ632" s="5">
        <f t="shared" si="124"/>
        <v>0</v>
      </c>
      <c r="AR632" s="5"/>
      <c r="AS632" s="5"/>
      <c r="AT632" s="5">
        <f t="shared" si="125"/>
        <v>8.701493000000001</v>
      </c>
      <c r="AU632" s="5">
        <f t="shared" si="126"/>
        <v>3.599809</v>
      </c>
      <c r="AV632" s="10">
        <f t="shared" si="127"/>
        <v>48.089962999999997</v>
      </c>
      <c r="AW632" s="48">
        <f t="shared" si="120"/>
        <v>99.993740000000003</v>
      </c>
    </row>
    <row r="633" spans="1:49" x14ac:dyDescent="0.3">
      <c r="A633" s="37" t="s">
        <v>236</v>
      </c>
      <c r="B633" s="2">
        <f>'F. Basanite FC 5 kbar'!A110</f>
        <v>104</v>
      </c>
      <c r="C633" s="2">
        <f>'F. Basanite FC 5 kbar'!C110</f>
        <v>1002</v>
      </c>
      <c r="D633" s="2">
        <f>'F. Basanite FC 5 kbar'!D110</f>
        <v>5000</v>
      </c>
      <c r="E633" s="5">
        <f>'B. LLD classification'!EA677</f>
        <v>2.5298196086706901</v>
      </c>
      <c r="F633" s="5">
        <f>'F. Basanite FC 5 kbar'!L110</f>
        <v>2.369011</v>
      </c>
      <c r="G633" s="6">
        <f>'F. Basanite FC 5 kbar'!N110</f>
        <v>47.846862999999999</v>
      </c>
      <c r="H633" s="7">
        <f t="shared" si="128"/>
        <v>52.153137000000001</v>
      </c>
      <c r="I633" s="8">
        <f>'F. Basanite FC 5 kbar'!R110</f>
        <v>49.643661000000002</v>
      </c>
      <c r="J633" s="9">
        <f>'F. Basanite FC 5 kbar'!S110</f>
        <v>0.58142899999999997</v>
      </c>
      <c r="K633" s="9">
        <f>'F. Basanite FC 5 kbar'!T110</f>
        <v>17.594709000000002</v>
      </c>
      <c r="L633" s="9">
        <f>'F. Basanite FC 5 kbar'!U110</f>
        <v>6.045E-3</v>
      </c>
      <c r="M633" s="9">
        <f>'F. Basanite FC 5 kbar'!V110</f>
        <v>8.9997959999999999</v>
      </c>
      <c r="N633" s="9">
        <f>'F. Basanite FC 5 kbar'!W110</f>
        <v>0.37623800000000002</v>
      </c>
      <c r="O633" s="9">
        <f>'F. Basanite FC 5 kbar'!X110</f>
        <v>1.8686750000000001</v>
      </c>
      <c r="P633" s="9">
        <f>'F. Basanite FC 5 kbar'!Y110</f>
        <v>5.0209419999999998</v>
      </c>
      <c r="Q633" s="9">
        <f>'F. Basanite FC 5 kbar'!Z110</f>
        <v>3.6288260000000001</v>
      </c>
      <c r="R633" s="9">
        <f>'F. Basanite FC 5 kbar'!AA110</f>
        <v>6.793183</v>
      </c>
      <c r="S633" s="9">
        <f>'F. Basanite FC 5 kbar'!AB110</f>
        <v>0.83524500000000002</v>
      </c>
      <c r="T633" s="9">
        <f>'F. Basanite FC 5 kbar'!AC110</f>
        <v>4.6512510000000002</v>
      </c>
      <c r="U633" s="10"/>
      <c r="V633" s="5">
        <f>'F. Basanite FC 5 kbar'!AH110</f>
        <v>0.198828</v>
      </c>
      <c r="W633" s="5">
        <f>'F. Basanite FC 5 kbar'!AI110</f>
        <v>0</v>
      </c>
      <c r="X633" s="5">
        <f>'F. Basanite FC 5 kbar'!AJ110</f>
        <v>0</v>
      </c>
      <c r="Y633" s="5">
        <f>'F. Basanite FC 5 kbar'!AK110</f>
        <v>0</v>
      </c>
      <c r="Z633" s="5"/>
      <c r="AA633" s="5"/>
      <c r="AB633" s="5">
        <f>'F. Basanite FC 5 kbar'!AL110</f>
        <v>4.1209999999999997E-2</v>
      </c>
      <c r="AC633" s="5">
        <f>'F. Basanite FC 5 kbar'!AM110</f>
        <v>1.6157000000000001E-2</v>
      </c>
      <c r="AD633" s="10"/>
      <c r="AE633" s="5">
        <f>'F. Basanite FC 5 kbar'!AO110</f>
        <v>39.595641000000001</v>
      </c>
      <c r="AF633" s="5">
        <f>'F. Basanite FC 5 kbar'!AP110</f>
        <v>0</v>
      </c>
      <c r="AG633" s="5">
        <f>'F. Basanite FC 5 kbar'!AQ110</f>
        <v>0</v>
      </c>
      <c r="AH633" s="5">
        <f>'F. Basanite FC 5 kbar'!AR110</f>
        <v>0</v>
      </c>
      <c r="AI633" s="5"/>
      <c r="AJ633" s="5"/>
      <c r="AK633" s="5">
        <f>'F. Basanite FC 5 kbar'!AS110</f>
        <v>8.6999030000000008</v>
      </c>
      <c r="AL633" s="5">
        <f>'F. Basanite FC 5 kbar'!AT110</f>
        <v>3.594786</v>
      </c>
      <c r="AM633" s="10"/>
      <c r="AN633" s="5">
        <f t="shared" si="121"/>
        <v>39.794468999999999</v>
      </c>
      <c r="AO633" s="5">
        <f t="shared" si="122"/>
        <v>0</v>
      </c>
      <c r="AP633" s="5">
        <f t="shared" si="123"/>
        <v>0</v>
      </c>
      <c r="AQ633" s="5">
        <f t="shared" si="124"/>
        <v>0</v>
      </c>
      <c r="AR633" s="5"/>
      <c r="AS633" s="5"/>
      <c r="AT633" s="5">
        <f t="shared" si="125"/>
        <v>8.7411130000000004</v>
      </c>
      <c r="AU633" s="5">
        <f t="shared" si="126"/>
        <v>3.6109430000000002</v>
      </c>
      <c r="AV633" s="10">
        <f t="shared" si="127"/>
        <v>47.846862999999999</v>
      </c>
      <c r="AW633" s="48">
        <f t="shared" si="120"/>
        <v>99.993387999999996</v>
      </c>
    </row>
    <row r="634" spans="1:49" x14ac:dyDescent="0.3">
      <c r="A634" s="37" t="s">
        <v>236</v>
      </c>
      <c r="B634" s="2">
        <f>'F. Basanite FC 5 kbar'!A111</f>
        <v>105</v>
      </c>
      <c r="C634" s="2">
        <f>'F. Basanite FC 5 kbar'!C111</f>
        <v>1000</v>
      </c>
      <c r="D634" s="2">
        <f>'F. Basanite FC 5 kbar'!D111</f>
        <v>5000</v>
      </c>
      <c r="E634" s="5">
        <f>'B. LLD classification'!EA678</f>
        <v>2.5267211490290973</v>
      </c>
      <c r="F634" s="5">
        <f>'F. Basanite FC 5 kbar'!L111</f>
        <v>2.3820920000000001</v>
      </c>
      <c r="G634" s="6">
        <f>'F. Basanite FC 5 kbar'!N111</f>
        <v>47.608887000000003</v>
      </c>
      <c r="H634" s="7">
        <f t="shared" si="128"/>
        <v>52.391112999999997</v>
      </c>
      <c r="I634" s="8">
        <f>'F. Basanite FC 5 kbar'!R111</f>
        <v>49.714350000000003</v>
      </c>
      <c r="J634" s="9">
        <f>'F. Basanite FC 5 kbar'!S111</f>
        <v>0.56844099999999997</v>
      </c>
      <c r="K634" s="9">
        <f>'F. Basanite FC 5 kbar'!T111</f>
        <v>17.597905000000001</v>
      </c>
      <c r="L634" s="9">
        <f>'F. Basanite FC 5 kbar'!U111</f>
        <v>6.0000000000000001E-3</v>
      </c>
      <c r="M634" s="9">
        <f>'F. Basanite FC 5 kbar'!V111</f>
        <v>8.9676159999999996</v>
      </c>
      <c r="N634" s="9">
        <f>'F. Basanite FC 5 kbar'!W111</f>
        <v>0.37811800000000001</v>
      </c>
      <c r="O634" s="9">
        <f>'F. Basanite FC 5 kbar'!X111</f>
        <v>1.8181240000000001</v>
      </c>
      <c r="P634" s="9">
        <f>'F. Basanite FC 5 kbar'!Y111</f>
        <v>4.9724190000000004</v>
      </c>
      <c r="Q634" s="9">
        <f>'F. Basanite FC 5 kbar'!Z111</f>
        <v>3.6459929999999998</v>
      </c>
      <c r="R634" s="9">
        <f>'F. Basanite FC 5 kbar'!AA111</f>
        <v>6.8271389999999998</v>
      </c>
      <c r="S634" s="9">
        <f>'F. Basanite FC 5 kbar'!AB111</f>
        <v>0.82979999999999998</v>
      </c>
      <c r="T634" s="9">
        <f>'F. Basanite FC 5 kbar'!AC111</f>
        <v>4.6740940000000002</v>
      </c>
      <c r="U634" s="10"/>
      <c r="V634" s="5">
        <f>'F. Basanite FC 5 kbar'!AH111</f>
        <v>0.194357</v>
      </c>
      <c r="W634" s="5">
        <f>'F. Basanite FC 5 kbar'!AI111</f>
        <v>0</v>
      </c>
      <c r="X634" s="5">
        <f>'F. Basanite FC 5 kbar'!AJ111</f>
        <v>0</v>
      </c>
      <c r="Y634" s="5">
        <f>'F. Basanite FC 5 kbar'!AK111</f>
        <v>0</v>
      </c>
      <c r="Z634" s="5"/>
      <c r="AA634" s="5"/>
      <c r="AB634" s="5">
        <f>'F. Basanite FC 5 kbar'!AL111</f>
        <v>4.0895000000000001E-2</v>
      </c>
      <c r="AC634" s="5">
        <f>'F. Basanite FC 5 kbar'!AM111</f>
        <v>1.5827999999999998E-2</v>
      </c>
      <c r="AD634" s="10"/>
      <c r="AE634" s="5">
        <f>'F. Basanite FC 5 kbar'!AO111</f>
        <v>39.787630999999998</v>
      </c>
      <c r="AF634" s="5">
        <f>'F. Basanite FC 5 kbar'!AP111</f>
        <v>0</v>
      </c>
      <c r="AG634" s="5">
        <f>'F. Basanite FC 5 kbar'!AQ111</f>
        <v>0</v>
      </c>
      <c r="AH634" s="5">
        <f>'F. Basanite FC 5 kbar'!AR111</f>
        <v>0</v>
      </c>
      <c r="AI634" s="5"/>
      <c r="AJ634" s="5"/>
      <c r="AK634" s="5">
        <f>'F. Basanite FC 5 kbar'!AS111</f>
        <v>8.7395209999999999</v>
      </c>
      <c r="AL634" s="5">
        <f>'F. Basanite FC 5 kbar'!AT111</f>
        <v>3.6059199999999998</v>
      </c>
      <c r="AM634" s="10"/>
      <c r="AN634" s="5">
        <f t="shared" si="121"/>
        <v>39.981987999999994</v>
      </c>
      <c r="AO634" s="5">
        <f t="shared" si="122"/>
        <v>0</v>
      </c>
      <c r="AP634" s="5">
        <f t="shared" si="123"/>
        <v>0</v>
      </c>
      <c r="AQ634" s="5">
        <f t="shared" si="124"/>
        <v>0</v>
      </c>
      <c r="AR634" s="5"/>
      <c r="AS634" s="5"/>
      <c r="AT634" s="5">
        <f t="shared" si="125"/>
        <v>8.7804160000000007</v>
      </c>
      <c r="AU634" s="5">
        <f t="shared" si="126"/>
        <v>3.6217479999999997</v>
      </c>
      <c r="AV634" s="10">
        <f t="shared" si="127"/>
        <v>47.608887000000003</v>
      </c>
      <c r="AW634" s="48">
        <f t="shared" si="120"/>
        <v>99.993038999999996</v>
      </c>
    </row>
    <row r="635" spans="1:49" x14ac:dyDescent="0.3">
      <c r="A635" s="37" t="s">
        <v>236</v>
      </c>
      <c r="B635" s="2">
        <f>'F. Basanite FC 5 kbar'!A112</f>
        <v>106</v>
      </c>
      <c r="C635" s="2">
        <f>'F. Basanite FC 5 kbar'!C112</f>
        <v>998</v>
      </c>
      <c r="D635" s="2">
        <f>'F. Basanite FC 5 kbar'!D112</f>
        <v>5000</v>
      </c>
      <c r="E635" s="5">
        <f>'B. LLD classification'!EA679</f>
        <v>2.5236484806211701</v>
      </c>
      <c r="F635" s="5">
        <f>'F. Basanite FC 5 kbar'!L112</f>
        <v>2.395168</v>
      </c>
      <c r="G635" s="6">
        <f>'F. Basanite FC 5 kbar'!N112</f>
        <v>47.375855999999999</v>
      </c>
      <c r="H635" s="7">
        <f t="shared" si="128"/>
        <v>52.624144000000001</v>
      </c>
      <c r="I635" s="8">
        <f>'F. Basanite FC 5 kbar'!R112</f>
        <v>49.784638999999999</v>
      </c>
      <c r="J635" s="9">
        <f>'F. Basanite FC 5 kbar'!S112</f>
        <v>0.55575399999999997</v>
      </c>
      <c r="K635" s="9">
        <f>'F. Basanite FC 5 kbar'!T112</f>
        <v>17.600601999999999</v>
      </c>
      <c r="L635" s="9">
        <f>'F. Basanite FC 5 kbar'!U112</f>
        <v>5.9550000000000002E-3</v>
      </c>
      <c r="M635" s="9">
        <f>'F. Basanite FC 5 kbar'!V112</f>
        <v>8.9349369999999997</v>
      </c>
      <c r="N635" s="9">
        <f>'F. Basanite FC 5 kbar'!W112</f>
        <v>0.37997799999999998</v>
      </c>
      <c r="O635" s="9">
        <f>'F. Basanite FC 5 kbar'!X112</f>
        <v>1.7686280000000001</v>
      </c>
      <c r="P635" s="9">
        <f>'F. Basanite FC 5 kbar'!Y112</f>
        <v>4.924639</v>
      </c>
      <c r="Q635" s="9">
        <f>'F. Basanite FC 5 kbar'!Z112</f>
        <v>3.6629610000000001</v>
      </c>
      <c r="R635" s="9">
        <f>'F. Basanite FC 5 kbar'!AA112</f>
        <v>6.8607199999999997</v>
      </c>
      <c r="S635" s="9">
        <f>'F. Basanite FC 5 kbar'!AB112</f>
        <v>0.82450000000000001</v>
      </c>
      <c r="T635" s="9">
        <f>'F. Basanite FC 5 kbar'!AC112</f>
        <v>4.696688</v>
      </c>
      <c r="U635" s="10"/>
      <c r="V635" s="5">
        <f>'F. Basanite FC 5 kbar'!AH112</f>
        <v>0.19003600000000001</v>
      </c>
      <c r="W635" s="5">
        <f>'F. Basanite FC 5 kbar'!AI112</f>
        <v>0</v>
      </c>
      <c r="X635" s="5">
        <f>'F. Basanite FC 5 kbar'!AJ112</f>
        <v>0</v>
      </c>
      <c r="Y635" s="5">
        <f>'F. Basanite FC 5 kbar'!AK112</f>
        <v>0</v>
      </c>
      <c r="Z635" s="5"/>
      <c r="AA635" s="5"/>
      <c r="AB635" s="5">
        <f>'F. Basanite FC 5 kbar'!AL112</f>
        <v>4.0596E-2</v>
      </c>
      <c r="AC635" s="5">
        <f>'F. Basanite FC 5 kbar'!AM112</f>
        <v>1.5509999999999999E-2</v>
      </c>
      <c r="AD635" s="10"/>
      <c r="AE635" s="5">
        <f>'F. Basanite FC 5 kbar'!AO112</f>
        <v>39.975146000000002</v>
      </c>
      <c r="AF635" s="5">
        <f>'F. Basanite FC 5 kbar'!AP112</f>
        <v>0</v>
      </c>
      <c r="AG635" s="5">
        <f>'F. Basanite FC 5 kbar'!AQ112</f>
        <v>0</v>
      </c>
      <c r="AH635" s="5">
        <f>'F. Basanite FC 5 kbar'!AR112</f>
        <v>0</v>
      </c>
      <c r="AI635" s="5"/>
      <c r="AJ635" s="5"/>
      <c r="AK635" s="5">
        <f>'F. Basanite FC 5 kbar'!AS112</f>
        <v>8.7788210000000007</v>
      </c>
      <c r="AL635" s="5">
        <f>'F. Basanite FC 5 kbar'!AT112</f>
        <v>3.616724</v>
      </c>
      <c r="AM635" s="10"/>
      <c r="AN635" s="5">
        <f t="shared" si="121"/>
        <v>40.165182000000001</v>
      </c>
      <c r="AO635" s="5">
        <f t="shared" si="122"/>
        <v>0</v>
      </c>
      <c r="AP635" s="5">
        <f t="shared" si="123"/>
        <v>0</v>
      </c>
      <c r="AQ635" s="5">
        <f t="shared" si="124"/>
        <v>0</v>
      </c>
      <c r="AR635" s="5"/>
      <c r="AS635" s="5"/>
      <c r="AT635" s="5">
        <f t="shared" si="125"/>
        <v>8.8194170000000014</v>
      </c>
      <c r="AU635" s="5">
        <f t="shared" si="126"/>
        <v>3.632234</v>
      </c>
      <c r="AV635" s="10">
        <f t="shared" si="127"/>
        <v>47.375855999999999</v>
      </c>
      <c r="AW635" s="48">
        <f t="shared" si="120"/>
        <v>99.992688999999999</v>
      </c>
    </row>
    <row r="636" spans="1:49" x14ac:dyDescent="0.3">
      <c r="A636" s="37" t="s">
        <v>236</v>
      </c>
      <c r="B636" s="2">
        <f>'F. Basanite FC 5 kbar'!A113</f>
        <v>107</v>
      </c>
      <c r="C636" s="2">
        <f>'F. Basanite FC 5 kbar'!C113</f>
        <v>996</v>
      </c>
      <c r="D636" s="2">
        <f>'F. Basanite FC 5 kbar'!D113</f>
        <v>5000</v>
      </c>
      <c r="E636" s="5">
        <f>'B. LLD classification'!EA680</f>
        <v>2.5206008617890663</v>
      </c>
      <c r="F636" s="5">
        <f>'F. Basanite FC 5 kbar'!L113</f>
        <v>2.408242</v>
      </c>
      <c r="G636" s="6">
        <f>'F. Basanite FC 5 kbar'!N113</f>
        <v>47.147599999999997</v>
      </c>
      <c r="H636" s="7">
        <f t="shared" si="128"/>
        <v>52.852400000000003</v>
      </c>
      <c r="I636" s="8">
        <f>'F. Basanite FC 5 kbar'!R113</f>
        <v>49.854545999999999</v>
      </c>
      <c r="J636" s="9">
        <f>'F. Basanite FC 5 kbar'!S113</f>
        <v>0.54335999999999995</v>
      </c>
      <c r="K636" s="9">
        <f>'F. Basanite FC 5 kbar'!T113</f>
        <v>17.602803000000002</v>
      </c>
      <c r="L636" s="9">
        <f>'F. Basanite FC 5 kbar'!U113</f>
        <v>5.9090000000000002E-3</v>
      </c>
      <c r="M636" s="9">
        <f>'F. Basanite FC 5 kbar'!V113</f>
        <v>8.9017619999999997</v>
      </c>
      <c r="N636" s="9">
        <f>'F. Basanite FC 5 kbar'!W113</f>
        <v>0.38181799999999999</v>
      </c>
      <c r="O636" s="9">
        <f>'F. Basanite FC 5 kbar'!X113</f>
        <v>1.720167</v>
      </c>
      <c r="P636" s="9">
        <f>'F. Basanite FC 5 kbar'!Y113</f>
        <v>4.8775870000000001</v>
      </c>
      <c r="Q636" s="9">
        <f>'F. Basanite FC 5 kbar'!Z113</f>
        <v>3.679735</v>
      </c>
      <c r="R636" s="9">
        <f>'F. Basanite FC 5 kbar'!AA113</f>
        <v>6.8939349999999999</v>
      </c>
      <c r="S636" s="9">
        <f>'F. Basanite FC 5 kbar'!AB113</f>
        <v>0.81933900000000004</v>
      </c>
      <c r="T636" s="9">
        <f>'F. Basanite FC 5 kbar'!AC113</f>
        <v>4.7190390000000004</v>
      </c>
      <c r="U636" s="10"/>
      <c r="V636" s="5">
        <f>'F. Basanite FC 5 kbar'!AH113</f>
        <v>0.18585699999999999</v>
      </c>
      <c r="W636" s="5">
        <f>'F. Basanite FC 5 kbar'!AI113</f>
        <v>0</v>
      </c>
      <c r="X636" s="5">
        <f>'F. Basanite FC 5 kbar'!AJ113</f>
        <v>0</v>
      </c>
      <c r="Y636" s="5">
        <f>'F. Basanite FC 5 kbar'!AK113</f>
        <v>0</v>
      </c>
      <c r="Z636" s="5"/>
      <c r="AA636" s="5"/>
      <c r="AB636" s="5">
        <f>'F. Basanite FC 5 kbar'!AL113</f>
        <v>4.0314999999999997E-2</v>
      </c>
      <c r="AC636" s="5">
        <f>'F. Basanite FC 5 kbar'!AM113</f>
        <v>1.5203E-2</v>
      </c>
      <c r="AD636" s="10"/>
      <c r="AE636" s="5">
        <f>'F. Basanite FC 5 kbar'!AO113</f>
        <v>40.158335000000001</v>
      </c>
      <c r="AF636" s="5">
        <f>'F. Basanite FC 5 kbar'!AP113</f>
        <v>0</v>
      </c>
      <c r="AG636" s="5">
        <f>'F. Basanite FC 5 kbar'!AQ113</f>
        <v>0</v>
      </c>
      <c r="AH636" s="5">
        <f>'F. Basanite FC 5 kbar'!AR113</f>
        <v>0</v>
      </c>
      <c r="AI636" s="5"/>
      <c r="AJ636" s="5"/>
      <c r="AK636" s="5">
        <f>'F. Basanite FC 5 kbar'!AS113</f>
        <v>8.8178210000000004</v>
      </c>
      <c r="AL636" s="5">
        <f>'F. Basanite FC 5 kbar'!AT113</f>
        <v>3.627211</v>
      </c>
      <c r="AM636" s="10"/>
      <c r="AN636" s="5">
        <f t="shared" si="121"/>
        <v>40.344192</v>
      </c>
      <c r="AO636" s="5">
        <f t="shared" si="122"/>
        <v>0</v>
      </c>
      <c r="AP636" s="5">
        <f t="shared" si="123"/>
        <v>0</v>
      </c>
      <c r="AQ636" s="5">
        <f t="shared" si="124"/>
        <v>0</v>
      </c>
      <c r="AR636" s="5"/>
      <c r="AS636" s="5"/>
      <c r="AT636" s="5">
        <f t="shared" si="125"/>
        <v>8.858136</v>
      </c>
      <c r="AU636" s="5">
        <f t="shared" si="126"/>
        <v>3.642414</v>
      </c>
      <c r="AV636" s="10">
        <f t="shared" si="127"/>
        <v>47.147599999999997</v>
      </c>
      <c r="AW636" s="48">
        <f t="shared" si="120"/>
        <v>99.992342000000008</v>
      </c>
    </row>
    <row r="637" spans="1:49" x14ac:dyDescent="0.3">
      <c r="A637" s="37" t="s">
        <v>236</v>
      </c>
      <c r="B637" s="2">
        <f>'F. Basanite FC 5 kbar'!A114</f>
        <v>108</v>
      </c>
      <c r="C637" s="2">
        <f>'F. Basanite FC 5 kbar'!C114</f>
        <v>994</v>
      </c>
      <c r="D637" s="2">
        <f>'F. Basanite FC 5 kbar'!D114</f>
        <v>5000</v>
      </c>
      <c r="E637" s="5">
        <f>'B. LLD classification'!EA681</f>
        <v>2.5175774920354574</v>
      </c>
      <c r="F637" s="5">
        <f>'F. Basanite FC 5 kbar'!L114</f>
        <v>2.4213149999999999</v>
      </c>
      <c r="G637" s="6">
        <f>'F. Basanite FC 5 kbar'!N114</f>
        <v>46.923952999999997</v>
      </c>
      <c r="H637" s="7">
        <f t="shared" si="128"/>
        <v>53.076047000000003</v>
      </c>
      <c r="I637" s="8">
        <f>'F. Basanite FC 5 kbar'!R114</f>
        <v>49.924089000000002</v>
      </c>
      <c r="J637" s="9">
        <f>'F. Basanite FC 5 kbar'!S114</f>
        <v>0.53125299999999998</v>
      </c>
      <c r="K637" s="9">
        <f>'F. Basanite FC 5 kbar'!T114</f>
        <v>17.604514000000002</v>
      </c>
      <c r="L637" s="9">
        <f>'F. Basanite FC 5 kbar'!U114</f>
        <v>5.8640000000000003E-3</v>
      </c>
      <c r="M637" s="9">
        <f>'F. Basanite FC 5 kbar'!V114</f>
        <v>8.8680909999999997</v>
      </c>
      <c r="N637" s="9">
        <f>'F. Basanite FC 5 kbar'!W114</f>
        <v>0.38363799999999998</v>
      </c>
      <c r="O637" s="9">
        <f>'F. Basanite FC 5 kbar'!X114</f>
        <v>1.672722</v>
      </c>
      <c r="P637" s="9">
        <f>'F. Basanite FC 5 kbar'!Y114</f>
        <v>4.8312489999999997</v>
      </c>
      <c r="Q637" s="9">
        <f>'F. Basanite FC 5 kbar'!Z114</f>
        <v>3.6963180000000002</v>
      </c>
      <c r="R637" s="9">
        <f>'F. Basanite FC 5 kbar'!AA114</f>
        <v>6.926793</v>
      </c>
      <c r="S637" s="9">
        <f>'F. Basanite FC 5 kbar'!AB114</f>
        <v>0.81431600000000004</v>
      </c>
      <c r="T637" s="9">
        <f>'F. Basanite FC 5 kbar'!AC114</f>
        <v>4.7411529999999997</v>
      </c>
      <c r="U637" s="10"/>
      <c r="V637" s="5">
        <f>'F. Basanite FC 5 kbar'!AH114</f>
        <v>0.18181600000000001</v>
      </c>
      <c r="W637" s="5">
        <f>'F. Basanite FC 5 kbar'!AI114</f>
        <v>0</v>
      </c>
      <c r="X637" s="5">
        <f>'F. Basanite FC 5 kbar'!AJ114</f>
        <v>0</v>
      </c>
      <c r="Y637" s="5">
        <f>'F. Basanite FC 5 kbar'!AK114</f>
        <v>0</v>
      </c>
      <c r="Z637" s="5"/>
      <c r="AA637" s="5"/>
      <c r="AB637" s="5">
        <f>'F. Basanite FC 5 kbar'!AL114</f>
        <v>4.0050000000000002E-2</v>
      </c>
      <c r="AC637" s="5">
        <f>'F. Basanite FC 5 kbar'!AM114</f>
        <v>1.4907999999999999E-2</v>
      </c>
      <c r="AD637" s="10"/>
      <c r="AE637" s="5">
        <f>'F. Basanite FC 5 kbar'!AO114</f>
        <v>40.337342</v>
      </c>
      <c r="AF637" s="5">
        <f>'F. Basanite FC 5 kbar'!AP114</f>
        <v>0</v>
      </c>
      <c r="AG637" s="5">
        <f>'F. Basanite FC 5 kbar'!AQ114</f>
        <v>0</v>
      </c>
      <c r="AH637" s="5">
        <f>'F. Basanite FC 5 kbar'!AR114</f>
        <v>0</v>
      </c>
      <c r="AI637" s="5"/>
      <c r="AJ637" s="5"/>
      <c r="AK637" s="5">
        <f>'F. Basanite FC 5 kbar'!AS114</f>
        <v>8.8565369999999994</v>
      </c>
      <c r="AL637" s="5">
        <f>'F. Basanite FC 5 kbar'!AT114</f>
        <v>3.637391</v>
      </c>
      <c r="AM637" s="10"/>
      <c r="AN637" s="5">
        <f t="shared" si="121"/>
        <v>40.519157999999997</v>
      </c>
      <c r="AO637" s="5">
        <f t="shared" si="122"/>
        <v>0</v>
      </c>
      <c r="AP637" s="5">
        <f t="shared" si="123"/>
        <v>0</v>
      </c>
      <c r="AQ637" s="5">
        <f t="shared" si="124"/>
        <v>0</v>
      </c>
      <c r="AR637" s="5"/>
      <c r="AS637" s="5"/>
      <c r="AT637" s="5">
        <f t="shared" si="125"/>
        <v>8.8965870000000002</v>
      </c>
      <c r="AU637" s="5">
        <f t="shared" si="126"/>
        <v>3.6522990000000002</v>
      </c>
      <c r="AV637" s="10">
        <f t="shared" si="127"/>
        <v>46.923952999999997</v>
      </c>
      <c r="AW637" s="48">
        <f t="shared" si="120"/>
        <v>99.991996999999998</v>
      </c>
    </row>
    <row r="638" spans="1:49" x14ac:dyDescent="0.3">
      <c r="A638" s="37" t="s">
        <v>236</v>
      </c>
      <c r="B638" s="2">
        <f>'F. Basanite FC 5 kbar'!A115</f>
        <v>109</v>
      </c>
      <c r="C638" s="2">
        <f>'F. Basanite FC 5 kbar'!C115</f>
        <v>992</v>
      </c>
      <c r="D638" s="2">
        <f>'F. Basanite FC 5 kbar'!D115</f>
        <v>5000</v>
      </c>
      <c r="E638" s="5">
        <f>'B. LLD classification'!EA682</f>
        <v>2.5145777048089015</v>
      </c>
      <c r="F638" s="5">
        <f>'F. Basanite FC 5 kbar'!L115</f>
        <v>2.4343859999999999</v>
      </c>
      <c r="G638" s="6">
        <f>'F. Basanite FC 5 kbar'!N115</f>
        <v>46.704759000000003</v>
      </c>
      <c r="H638" s="7">
        <f t="shared" si="128"/>
        <v>53.295240999999997</v>
      </c>
      <c r="I638" s="8">
        <f>'F. Basanite FC 5 kbar'!R115</f>
        <v>49.993287000000002</v>
      </c>
      <c r="J638" s="9">
        <f>'F. Basanite FC 5 kbar'!S115</f>
        <v>0.51942299999999997</v>
      </c>
      <c r="K638" s="9">
        <f>'F. Basanite FC 5 kbar'!T115</f>
        <v>17.605740000000001</v>
      </c>
      <c r="L638" s="9">
        <f>'F. Basanite FC 5 kbar'!U115</f>
        <v>5.8180000000000003E-3</v>
      </c>
      <c r="M638" s="9">
        <f>'F. Basanite FC 5 kbar'!V115</f>
        <v>8.8339269999999992</v>
      </c>
      <c r="N638" s="9">
        <f>'F. Basanite FC 5 kbar'!W115</f>
        <v>0.385438</v>
      </c>
      <c r="O638" s="9">
        <f>'F. Basanite FC 5 kbar'!X115</f>
        <v>1.6262749999999999</v>
      </c>
      <c r="P638" s="9">
        <f>'F. Basanite FC 5 kbar'!Y115</f>
        <v>4.7856129999999997</v>
      </c>
      <c r="Q638" s="9">
        <f>'F. Basanite FC 5 kbar'!Z115</f>
        <v>3.7127159999999999</v>
      </c>
      <c r="R638" s="9">
        <f>'F. Basanite FC 5 kbar'!AA115</f>
        <v>6.9593020000000001</v>
      </c>
      <c r="S638" s="9">
        <f>'F. Basanite FC 5 kbar'!AB115</f>
        <v>0.80942599999999998</v>
      </c>
      <c r="T638" s="9">
        <f>'F. Basanite FC 5 kbar'!AC115</f>
        <v>4.7630350000000004</v>
      </c>
      <c r="U638" s="10"/>
      <c r="V638" s="5">
        <f>'F. Basanite FC 5 kbar'!AH115</f>
        <v>0.17790700000000001</v>
      </c>
      <c r="W638" s="5">
        <f>'F. Basanite FC 5 kbar'!AI115</f>
        <v>0</v>
      </c>
      <c r="X638" s="5">
        <f>'F. Basanite FC 5 kbar'!AJ115</f>
        <v>0</v>
      </c>
      <c r="Y638" s="5">
        <f>'F. Basanite FC 5 kbar'!AK115</f>
        <v>0</v>
      </c>
      <c r="Z638" s="5"/>
      <c r="AA638" s="5"/>
      <c r="AB638" s="5">
        <f>'F. Basanite FC 5 kbar'!AL115</f>
        <v>3.9801999999999997E-2</v>
      </c>
      <c r="AC638" s="5">
        <f>'F. Basanite FC 5 kbar'!AM115</f>
        <v>1.4622E-2</v>
      </c>
      <c r="AD638" s="10"/>
      <c r="AE638" s="5">
        <f>'F. Basanite FC 5 kbar'!AO115</f>
        <v>40.512303000000003</v>
      </c>
      <c r="AF638" s="5">
        <f>'F. Basanite FC 5 kbar'!AP115</f>
        <v>0</v>
      </c>
      <c r="AG638" s="5">
        <f>'F. Basanite FC 5 kbar'!AQ115</f>
        <v>0</v>
      </c>
      <c r="AH638" s="5">
        <f>'F. Basanite FC 5 kbar'!AR115</f>
        <v>0</v>
      </c>
      <c r="AI638" s="5"/>
      <c r="AJ638" s="5"/>
      <c r="AK638" s="5">
        <f>'F. Basanite FC 5 kbar'!AS115</f>
        <v>8.8949850000000001</v>
      </c>
      <c r="AL638" s="5">
        <f>'F. Basanite FC 5 kbar'!AT115</f>
        <v>3.647275</v>
      </c>
      <c r="AM638" s="10"/>
      <c r="AN638" s="5">
        <f t="shared" si="121"/>
        <v>40.69021</v>
      </c>
      <c r="AO638" s="5">
        <f t="shared" si="122"/>
        <v>0</v>
      </c>
      <c r="AP638" s="5">
        <f t="shared" si="123"/>
        <v>0</v>
      </c>
      <c r="AQ638" s="5">
        <f t="shared" si="124"/>
        <v>0</v>
      </c>
      <c r="AR638" s="5"/>
      <c r="AS638" s="5"/>
      <c r="AT638" s="5">
        <f t="shared" si="125"/>
        <v>8.934787</v>
      </c>
      <c r="AU638" s="5">
        <f t="shared" si="126"/>
        <v>3.6618970000000002</v>
      </c>
      <c r="AV638" s="10">
        <f t="shared" si="127"/>
        <v>46.704759000000003</v>
      </c>
      <c r="AW638" s="48">
        <f t="shared" si="120"/>
        <v>99.991653000000014</v>
      </c>
    </row>
    <row r="639" spans="1:49" x14ac:dyDescent="0.3">
      <c r="A639" s="37" t="s">
        <v>236</v>
      </c>
      <c r="B639" s="2">
        <f>'F. Basanite FC 5 kbar'!A116</f>
        <v>110</v>
      </c>
      <c r="C639" s="2">
        <f>'F. Basanite FC 5 kbar'!C116</f>
        <v>990</v>
      </c>
      <c r="D639" s="2">
        <f>'F. Basanite FC 5 kbar'!D116</f>
        <v>5000</v>
      </c>
      <c r="E639" s="5">
        <f>'B. LLD classification'!EA683</f>
        <v>2.5116006303201641</v>
      </c>
      <c r="F639" s="5">
        <f>'F. Basanite FC 5 kbar'!L116</f>
        <v>2.4474589999999998</v>
      </c>
      <c r="G639" s="6">
        <f>'F. Basanite FC 5 kbar'!N116</f>
        <v>46.489863999999997</v>
      </c>
      <c r="H639" s="7">
        <f t="shared" si="128"/>
        <v>53.510136000000003</v>
      </c>
      <c r="I639" s="8">
        <f>'F. Basanite FC 5 kbar'!R116</f>
        <v>50.062156999999999</v>
      </c>
      <c r="J639" s="9">
        <f>'F. Basanite FC 5 kbar'!S116</f>
        <v>0.50786399999999998</v>
      </c>
      <c r="K639" s="9">
        <f>'F. Basanite FC 5 kbar'!T116</f>
        <v>17.606483999999998</v>
      </c>
      <c r="L639" s="9">
        <f>'F. Basanite FC 5 kbar'!U116</f>
        <v>5.7720000000000002E-3</v>
      </c>
      <c r="M639" s="9">
        <f>'F. Basanite FC 5 kbar'!V116</f>
        <v>8.7992699999999999</v>
      </c>
      <c r="N639" s="9">
        <f>'F. Basanite FC 5 kbar'!W116</f>
        <v>0.38722000000000001</v>
      </c>
      <c r="O639" s="9">
        <f>'F. Basanite FC 5 kbar'!X116</f>
        <v>1.580805</v>
      </c>
      <c r="P639" s="9">
        <f>'F. Basanite FC 5 kbar'!Y116</f>
        <v>4.7406639999999998</v>
      </c>
      <c r="Q639" s="9">
        <f>'F. Basanite FC 5 kbar'!Z116</f>
        <v>3.7289330000000001</v>
      </c>
      <c r="R639" s="9">
        <f>'F. Basanite FC 5 kbar'!AA116</f>
        <v>6.9914699999999996</v>
      </c>
      <c r="S639" s="9">
        <f>'F. Basanite FC 5 kbar'!AB116</f>
        <v>0.80466899999999997</v>
      </c>
      <c r="T639" s="9">
        <f>'F. Basanite FC 5 kbar'!AC116</f>
        <v>4.7846919999999997</v>
      </c>
      <c r="U639" s="10"/>
      <c r="V639" s="5">
        <f>'F. Basanite FC 5 kbar'!AH116</f>
        <v>0.174123</v>
      </c>
      <c r="W639" s="5">
        <f>'F. Basanite FC 5 kbar'!AI116</f>
        <v>0</v>
      </c>
      <c r="X639" s="5">
        <f>'F. Basanite FC 5 kbar'!AJ116</f>
        <v>0</v>
      </c>
      <c r="Y639" s="5">
        <f>'F. Basanite FC 5 kbar'!AK116</f>
        <v>0</v>
      </c>
      <c r="Z639" s="5"/>
      <c r="AA639" s="5"/>
      <c r="AB639" s="5">
        <f>'F. Basanite FC 5 kbar'!AL116</f>
        <v>3.9569E-2</v>
      </c>
      <c r="AC639" s="5">
        <f>'F. Basanite FC 5 kbar'!AM116</f>
        <v>1.4345E-2</v>
      </c>
      <c r="AD639" s="10"/>
      <c r="AE639" s="5">
        <f>'F. Basanite FC 5 kbar'!AO116</f>
        <v>40.683349999999997</v>
      </c>
      <c r="AF639" s="5">
        <f>'F. Basanite FC 5 kbar'!AP116</f>
        <v>0</v>
      </c>
      <c r="AG639" s="5">
        <f>'F. Basanite FC 5 kbar'!AQ116</f>
        <v>0</v>
      </c>
      <c r="AH639" s="5">
        <f>'F. Basanite FC 5 kbar'!AR116</f>
        <v>0</v>
      </c>
      <c r="AI639" s="5"/>
      <c r="AJ639" s="5"/>
      <c r="AK639" s="5">
        <f>'F. Basanite FC 5 kbar'!AS116</f>
        <v>8.9331829999999997</v>
      </c>
      <c r="AL639" s="5">
        <f>'F. Basanite FC 5 kbar'!AT116</f>
        <v>3.6568740000000002</v>
      </c>
      <c r="AM639" s="10"/>
      <c r="AN639" s="5">
        <f t="shared" si="121"/>
        <v>40.857472999999999</v>
      </c>
      <c r="AO639" s="5">
        <f t="shared" si="122"/>
        <v>0</v>
      </c>
      <c r="AP639" s="5">
        <f t="shared" si="123"/>
        <v>0</v>
      </c>
      <c r="AQ639" s="5">
        <f t="shared" si="124"/>
        <v>0</v>
      </c>
      <c r="AR639" s="5"/>
      <c r="AS639" s="5"/>
      <c r="AT639" s="5">
        <f t="shared" si="125"/>
        <v>8.9727519999999998</v>
      </c>
      <c r="AU639" s="5">
        <f t="shared" si="126"/>
        <v>3.6712190000000002</v>
      </c>
      <c r="AV639" s="10">
        <f t="shared" si="127"/>
        <v>46.489863999999997</v>
      </c>
      <c r="AW639" s="48">
        <f t="shared" si="120"/>
        <v>99.991308000000004</v>
      </c>
    </row>
    <row r="640" spans="1:49" x14ac:dyDescent="0.3">
      <c r="A640" s="37" t="s">
        <v>236</v>
      </c>
      <c r="B640" s="2">
        <f>'F. Basanite FC 5 kbar'!A117</f>
        <v>111</v>
      </c>
      <c r="C640" s="2">
        <f>'F. Basanite FC 5 kbar'!C117</f>
        <v>988</v>
      </c>
      <c r="D640" s="2">
        <f>'F. Basanite FC 5 kbar'!D117</f>
        <v>5000</v>
      </c>
      <c r="E640" s="5">
        <f>'B. LLD classification'!EA684</f>
        <v>2.5086455577191229</v>
      </c>
      <c r="F640" s="5">
        <f>'F. Basanite FC 5 kbar'!L117</f>
        <v>2.4605329999999999</v>
      </c>
      <c r="G640" s="6">
        <f>'F. Basanite FC 5 kbar'!N117</f>
        <v>46.279125000000001</v>
      </c>
      <c r="H640" s="7">
        <f t="shared" si="128"/>
        <v>53.720874999999999</v>
      </c>
      <c r="I640" s="8">
        <f>'F. Basanite FC 5 kbar'!R117</f>
        <v>50.130716999999997</v>
      </c>
      <c r="J640" s="9">
        <f>'F. Basanite FC 5 kbar'!S117</f>
        <v>0.49657000000000001</v>
      </c>
      <c r="K640" s="9">
        <f>'F. Basanite FC 5 kbar'!T117</f>
        <v>17.606750000000002</v>
      </c>
      <c r="L640" s="9">
        <f>'F. Basanite FC 5 kbar'!U117</f>
        <v>5.7250000000000001E-3</v>
      </c>
      <c r="M640" s="9">
        <f>'F. Basanite FC 5 kbar'!V117</f>
        <v>8.7641190000000009</v>
      </c>
      <c r="N640" s="9">
        <f>'F. Basanite FC 5 kbar'!W117</f>
        <v>0.38898300000000002</v>
      </c>
      <c r="O640" s="9">
        <f>'F. Basanite FC 5 kbar'!X117</f>
        <v>1.5362960000000001</v>
      </c>
      <c r="P640" s="9">
        <f>'F. Basanite FC 5 kbar'!Y117</f>
        <v>4.6963900000000001</v>
      </c>
      <c r="Q640" s="9">
        <f>'F. Basanite FC 5 kbar'!Z117</f>
        <v>3.7449729999999999</v>
      </c>
      <c r="R640" s="9">
        <f>'F. Basanite FC 5 kbar'!AA117</f>
        <v>7.023307</v>
      </c>
      <c r="S640" s="9">
        <f>'F. Basanite FC 5 kbar'!AB117</f>
        <v>0.80003999999999997</v>
      </c>
      <c r="T640" s="9">
        <f>'F. Basanite FC 5 kbar'!AC117</f>
        <v>4.8061290000000003</v>
      </c>
      <c r="U640" s="10"/>
      <c r="V640" s="5">
        <f>'F. Basanite FC 5 kbar'!AH117</f>
        <v>0.17046</v>
      </c>
      <c r="W640" s="5">
        <f>'F. Basanite FC 5 kbar'!AI117</f>
        <v>0</v>
      </c>
      <c r="X640" s="5">
        <f>'F. Basanite FC 5 kbar'!AJ117</f>
        <v>0</v>
      </c>
      <c r="Y640" s="5">
        <f>'F. Basanite FC 5 kbar'!AK117</f>
        <v>0</v>
      </c>
      <c r="Z640" s="5"/>
      <c r="AA640" s="5"/>
      <c r="AB640" s="5">
        <f>'F. Basanite FC 5 kbar'!AL117</f>
        <v>3.9351999999999998E-2</v>
      </c>
      <c r="AC640" s="5">
        <f>'F. Basanite FC 5 kbar'!AM117</f>
        <v>1.4078E-2</v>
      </c>
      <c r="AD640" s="10"/>
      <c r="AE640" s="5">
        <f>'F. Basanite FC 5 kbar'!AO117</f>
        <v>40.850610000000003</v>
      </c>
      <c r="AF640" s="5">
        <f>'F. Basanite FC 5 kbar'!AP117</f>
        <v>0</v>
      </c>
      <c r="AG640" s="5">
        <f>'F. Basanite FC 5 kbar'!AQ117</f>
        <v>0</v>
      </c>
      <c r="AH640" s="5">
        <f>'F. Basanite FC 5 kbar'!AR117</f>
        <v>0</v>
      </c>
      <c r="AI640" s="5"/>
      <c r="AJ640" s="5"/>
      <c r="AK640" s="5">
        <f>'F. Basanite FC 5 kbar'!AS117</f>
        <v>8.9711470000000002</v>
      </c>
      <c r="AL640" s="5">
        <f>'F. Basanite FC 5 kbar'!AT117</f>
        <v>3.6661959999999998</v>
      </c>
      <c r="AM640" s="10"/>
      <c r="AN640" s="5">
        <f t="shared" si="121"/>
        <v>41.021070000000002</v>
      </c>
      <c r="AO640" s="5">
        <f t="shared" si="122"/>
        <v>0</v>
      </c>
      <c r="AP640" s="5">
        <f t="shared" si="123"/>
        <v>0</v>
      </c>
      <c r="AQ640" s="5">
        <f t="shared" si="124"/>
        <v>0</v>
      </c>
      <c r="AR640" s="5"/>
      <c r="AS640" s="5"/>
      <c r="AT640" s="5">
        <f t="shared" si="125"/>
        <v>9.0104989999999994</v>
      </c>
      <c r="AU640" s="5">
        <f t="shared" si="126"/>
        <v>3.6802739999999998</v>
      </c>
      <c r="AV640" s="10">
        <f t="shared" si="127"/>
        <v>46.279125000000001</v>
      </c>
      <c r="AW640" s="48">
        <f t="shared" si="120"/>
        <v>99.990968000000009</v>
      </c>
    </row>
    <row r="641" spans="1:49" x14ac:dyDescent="0.3">
      <c r="A641" s="37" t="s">
        <v>236</v>
      </c>
      <c r="B641" s="2">
        <f>'F. Basanite FC 5 kbar'!A118</f>
        <v>112</v>
      </c>
      <c r="C641" s="2">
        <f>'F. Basanite FC 5 kbar'!C118</f>
        <v>986</v>
      </c>
      <c r="D641" s="2">
        <f>'F. Basanite FC 5 kbar'!D118</f>
        <v>5000</v>
      </c>
      <c r="E641" s="5">
        <f>'B. LLD classification'!EA685</f>
        <v>2.5057117688792498</v>
      </c>
      <c r="F641" s="5">
        <f>'F. Basanite FC 5 kbar'!L118</f>
        <v>2.4736099999999999</v>
      </c>
      <c r="G641" s="6">
        <f>'F. Basanite FC 5 kbar'!N118</f>
        <v>46.072400999999999</v>
      </c>
      <c r="H641" s="7">
        <f t="shared" si="128"/>
        <v>53.927599000000001</v>
      </c>
      <c r="I641" s="8">
        <f>'F. Basanite FC 5 kbar'!R118</f>
        <v>50.198985</v>
      </c>
      <c r="J641" s="9">
        <f>'F. Basanite FC 5 kbar'!S118</f>
        <v>0.48553299999999999</v>
      </c>
      <c r="K641" s="9">
        <f>'F. Basanite FC 5 kbar'!T118</f>
        <v>17.606542999999999</v>
      </c>
      <c r="L641" s="9">
        <f>'F. Basanite FC 5 kbar'!U118</f>
        <v>5.679E-3</v>
      </c>
      <c r="M641" s="9">
        <f>'F. Basanite FC 5 kbar'!V118</f>
        <v>8.7284749999999995</v>
      </c>
      <c r="N641" s="9">
        <f>'F. Basanite FC 5 kbar'!W118</f>
        <v>0.39072899999999999</v>
      </c>
      <c r="O641" s="9">
        <f>'F. Basanite FC 5 kbar'!X118</f>
        <v>1.4927299999999999</v>
      </c>
      <c r="P641" s="9">
        <f>'F. Basanite FC 5 kbar'!Y118</f>
        <v>4.6527779999999996</v>
      </c>
      <c r="Q641" s="9">
        <f>'F. Basanite FC 5 kbar'!Z118</f>
        <v>3.7608410000000001</v>
      </c>
      <c r="R641" s="9">
        <f>'F. Basanite FC 5 kbar'!AA118</f>
        <v>7.0548200000000003</v>
      </c>
      <c r="S641" s="9">
        <f>'F. Basanite FC 5 kbar'!AB118</f>
        <v>0.79553700000000005</v>
      </c>
      <c r="T641" s="9">
        <f>'F. Basanite FC 5 kbar'!AC118</f>
        <v>4.8273520000000003</v>
      </c>
      <c r="U641" s="10"/>
      <c r="V641" s="5">
        <f>'F. Basanite FC 5 kbar'!AH118</f>
        <v>0.16691300000000001</v>
      </c>
      <c r="W641" s="5">
        <f>'F. Basanite FC 5 kbar'!AI118</f>
        <v>0</v>
      </c>
      <c r="X641" s="5">
        <f>'F. Basanite FC 5 kbar'!AJ118</f>
        <v>0</v>
      </c>
      <c r="Y641" s="5">
        <f>'F. Basanite FC 5 kbar'!AK118</f>
        <v>0</v>
      </c>
      <c r="Z641" s="5"/>
      <c r="AA641" s="5"/>
      <c r="AB641" s="5">
        <f>'F. Basanite FC 5 kbar'!AL118</f>
        <v>3.9149999999999997E-2</v>
      </c>
      <c r="AC641" s="5">
        <f>'F. Basanite FC 5 kbar'!AM118</f>
        <v>1.3819E-2</v>
      </c>
      <c r="AD641" s="10"/>
      <c r="AE641" s="5">
        <f>'F. Basanite FC 5 kbar'!AO118</f>
        <v>41.014200000000002</v>
      </c>
      <c r="AF641" s="5">
        <f>'F. Basanite FC 5 kbar'!AP118</f>
        <v>0</v>
      </c>
      <c r="AG641" s="5">
        <f>'F. Basanite FC 5 kbar'!AQ118</f>
        <v>0</v>
      </c>
      <c r="AH641" s="5">
        <f>'F. Basanite FC 5 kbar'!AR118</f>
        <v>0</v>
      </c>
      <c r="AI641" s="5"/>
      <c r="AJ641" s="5"/>
      <c r="AK641" s="5">
        <f>'F. Basanite FC 5 kbar'!AS118</f>
        <v>9.0088910000000002</v>
      </c>
      <c r="AL641" s="5">
        <f>'F. Basanite FC 5 kbar'!AT118</f>
        <v>3.6752509999999998</v>
      </c>
      <c r="AM641" s="10"/>
      <c r="AN641" s="5">
        <f t="shared" si="121"/>
        <v>41.181113000000003</v>
      </c>
      <c r="AO641" s="5">
        <f t="shared" si="122"/>
        <v>0</v>
      </c>
      <c r="AP641" s="5">
        <f t="shared" si="123"/>
        <v>0</v>
      </c>
      <c r="AQ641" s="5">
        <f t="shared" si="124"/>
        <v>0</v>
      </c>
      <c r="AR641" s="5"/>
      <c r="AS641" s="5"/>
      <c r="AT641" s="5">
        <f t="shared" si="125"/>
        <v>9.0480409999999996</v>
      </c>
      <c r="AU641" s="5">
        <f t="shared" si="126"/>
        <v>3.6890699999999996</v>
      </c>
      <c r="AV641" s="10">
        <f t="shared" si="127"/>
        <v>46.072400999999999</v>
      </c>
      <c r="AW641" s="48">
        <f t="shared" si="120"/>
        <v>99.990624999999994</v>
      </c>
    </row>
    <row r="642" spans="1:49" x14ac:dyDescent="0.3">
      <c r="A642" s="37" t="s">
        <v>236</v>
      </c>
      <c r="B642" s="2">
        <f>'F. Basanite FC 5 kbar'!A119</f>
        <v>113</v>
      </c>
      <c r="C642" s="2">
        <f>'F. Basanite FC 5 kbar'!C119</f>
        <v>984</v>
      </c>
      <c r="D642" s="2">
        <f>'F. Basanite FC 5 kbar'!D119</f>
        <v>5000</v>
      </c>
      <c r="E642" s="5">
        <f>'B. LLD classification'!EA686</f>
        <v>2.5027984822148026</v>
      </c>
      <c r="F642" s="5">
        <f>'F. Basanite FC 5 kbar'!L119</f>
        <v>2.486691</v>
      </c>
      <c r="G642" s="6">
        <f>'F. Basanite FC 5 kbar'!N119</f>
        <v>45.869557999999998</v>
      </c>
      <c r="H642" s="7">
        <f t="shared" si="128"/>
        <v>54.130442000000002</v>
      </c>
      <c r="I642" s="8">
        <f>'F. Basanite FC 5 kbar'!R119</f>
        <v>50.266976</v>
      </c>
      <c r="J642" s="9">
        <f>'F. Basanite FC 5 kbar'!S119</f>
        <v>0.47474699999999997</v>
      </c>
      <c r="K642" s="9">
        <f>'F. Basanite FC 5 kbar'!T119</f>
        <v>17.605865000000001</v>
      </c>
      <c r="L642" s="9">
        <f>'F. Basanite FC 5 kbar'!U119</f>
        <v>5.6319999999999999E-3</v>
      </c>
      <c r="M642" s="9">
        <f>'F. Basanite FC 5 kbar'!V119</f>
        <v>8.6923359999999992</v>
      </c>
      <c r="N642" s="9">
        <f>'F. Basanite FC 5 kbar'!W119</f>
        <v>0.39245600000000003</v>
      </c>
      <c r="O642" s="9">
        <f>'F. Basanite FC 5 kbar'!X119</f>
        <v>1.450089</v>
      </c>
      <c r="P642" s="9">
        <f>'F. Basanite FC 5 kbar'!Y119</f>
        <v>4.6098169999999996</v>
      </c>
      <c r="Q642" s="9">
        <f>'F. Basanite FC 5 kbar'!Z119</f>
        <v>3.7765399999999998</v>
      </c>
      <c r="R642" s="9">
        <f>'F. Basanite FC 5 kbar'!AA119</f>
        <v>7.0860180000000001</v>
      </c>
      <c r="S642" s="9">
        <f>'F. Basanite FC 5 kbar'!AB119</f>
        <v>0.79115899999999995</v>
      </c>
      <c r="T642" s="9">
        <f>'F. Basanite FC 5 kbar'!AC119</f>
        <v>4.8483650000000003</v>
      </c>
      <c r="U642" s="10"/>
      <c r="V642" s="5">
        <f>'F. Basanite FC 5 kbar'!AH119</f>
        <v>0.16347700000000001</v>
      </c>
      <c r="W642" s="5">
        <f>'F. Basanite FC 5 kbar'!AI119</f>
        <v>0</v>
      </c>
      <c r="X642" s="5">
        <f>'F. Basanite FC 5 kbar'!AJ119</f>
        <v>0</v>
      </c>
      <c r="Y642" s="5">
        <f>'F. Basanite FC 5 kbar'!AK119</f>
        <v>0</v>
      </c>
      <c r="Z642" s="5"/>
      <c r="AA642" s="5"/>
      <c r="AB642" s="5">
        <f>'F. Basanite FC 5 kbar'!AL119</f>
        <v>3.8962999999999998E-2</v>
      </c>
      <c r="AC642" s="5">
        <f>'F. Basanite FC 5 kbar'!AM119</f>
        <v>1.3568999999999999E-2</v>
      </c>
      <c r="AD642" s="10"/>
      <c r="AE642" s="5">
        <f>'F. Basanite FC 5 kbar'!AO119</f>
        <v>41.174239999999998</v>
      </c>
      <c r="AF642" s="5">
        <f>'F. Basanite FC 5 kbar'!AP119</f>
        <v>0</v>
      </c>
      <c r="AG642" s="5">
        <f>'F. Basanite FC 5 kbar'!AQ119</f>
        <v>0</v>
      </c>
      <c r="AH642" s="5">
        <f>'F. Basanite FC 5 kbar'!AR119</f>
        <v>0</v>
      </c>
      <c r="AI642" s="5"/>
      <c r="AJ642" s="5"/>
      <c r="AK642" s="5">
        <f>'F. Basanite FC 5 kbar'!AS119</f>
        <v>9.0464310000000001</v>
      </c>
      <c r="AL642" s="5">
        <f>'F. Basanite FC 5 kbar'!AT119</f>
        <v>3.6840459999999999</v>
      </c>
      <c r="AM642" s="10"/>
      <c r="AN642" s="5">
        <f t="shared" si="121"/>
        <v>41.337716999999998</v>
      </c>
      <c r="AO642" s="5">
        <f t="shared" si="122"/>
        <v>0</v>
      </c>
      <c r="AP642" s="5">
        <f t="shared" si="123"/>
        <v>0</v>
      </c>
      <c r="AQ642" s="5">
        <f t="shared" si="124"/>
        <v>0</v>
      </c>
      <c r="AR642" s="5"/>
      <c r="AS642" s="5"/>
      <c r="AT642" s="5">
        <f t="shared" si="125"/>
        <v>9.0853940000000009</v>
      </c>
      <c r="AU642" s="5">
        <f t="shared" si="126"/>
        <v>3.6976149999999999</v>
      </c>
      <c r="AV642" s="10">
        <f t="shared" si="127"/>
        <v>45.869557999999998</v>
      </c>
      <c r="AW642" s="48">
        <f t="shared" si="120"/>
        <v>99.990284000000003</v>
      </c>
    </row>
    <row r="643" spans="1:49" x14ac:dyDescent="0.3">
      <c r="A643" s="37" t="s">
        <v>236</v>
      </c>
      <c r="B643" s="2">
        <f>'F. Basanite FC 5 kbar'!A120</f>
        <v>114</v>
      </c>
      <c r="C643" s="2">
        <f>'F. Basanite FC 5 kbar'!C120</f>
        <v>982</v>
      </c>
      <c r="D643" s="2">
        <f>'F. Basanite FC 5 kbar'!D120</f>
        <v>5000</v>
      </c>
      <c r="E643" s="5">
        <f>'B. LLD classification'!EA687</f>
        <v>2.49990503614542</v>
      </c>
      <c r="F643" s="5">
        <f>'F. Basanite FC 5 kbar'!L120</f>
        <v>2.4997769999999999</v>
      </c>
      <c r="G643" s="6">
        <f>'F. Basanite FC 5 kbar'!N120</f>
        <v>45.670467000000002</v>
      </c>
      <c r="H643" s="7">
        <f t="shared" si="128"/>
        <v>54.329532999999998</v>
      </c>
      <c r="I643" s="8">
        <f>'F. Basanite FC 5 kbar'!R120</f>
        <v>50.334708999999997</v>
      </c>
      <c r="J643" s="9">
        <f>'F. Basanite FC 5 kbar'!S120</f>
        <v>0.46420499999999998</v>
      </c>
      <c r="K643" s="9">
        <f>'F. Basanite FC 5 kbar'!T120</f>
        <v>17.604721000000001</v>
      </c>
      <c r="L643" s="9">
        <f>'F. Basanite FC 5 kbar'!U120</f>
        <v>5.5849999999999997E-3</v>
      </c>
      <c r="M643" s="9">
        <f>'F. Basanite FC 5 kbar'!V120</f>
        <v>8.6557019999999998</v>
      </c>
      <c r="N643" s="9">
        <f>'F. Basanite FC 5 kbar'!W120</f>
        <v>0.39416699999999999</v>
      </c>
      <c r="O643" s="9">
        <f>'F. Basanite FC 5 kbar'!X120</f>
        <v>1.4083570000000001</v>
      </c>
      <c r="P643" s="9">
        <f>'F. Basanite FC 5 kbar'!Y120</f>
        <v>4.5674939999999999</v>
      </c>
      <c r="Q643" s="9">
        <f>'F. Basanite FC 5 kbar'!Z120</f>
        <v>3.7920750000000001</v>
      </c>
      <c r="R643" s="9">
        <f>'F. Basanite FC 5 kbar'!AA120</f>
        <v>7.1169079999999996</v>
      </c>
      <c r="S643" s="9">
        <f>'F. Basanite FC 5 kbar'!AB120</f>
        <v>0.78690199999999999</v>
      </c>
      <c r="T643" s="9">
        <f>'F. Basanite FC 5 kbar'!AC120</f>
        <v>4.8691740000000001</v>
      </c>
      <c r="U643" s="10"/>
      <c r="V643" s="5">
        <f>'F. Basanite FC 5 kbar'!AH120</f>
        <v>0.16014800000000001</v>
      </c>
      <c r="W643" s="5">
        <f>'F. Basanite FC 5 kbar'!AI120</f>
        <v>0</v>
      </c>
      <c r="X643" s="5">
        <f>'F. Basanite FC 5 kbar'!AJ120</f>
        <v>0</v>
      </c>
      <c r="Y643" s="5">
        <f>'F. Basanite FC 5 kbar'!AK120</f>
        <v>0</v>
      </c>
      <c r="Z643" s="5"/>
      <c r="AA643" s="5"/>
      <c r="AB643" s="5">
        <f>'F. Basanite FC 5 kbar'!AL120</f>
        <v>3.8790999999999999E-2</v>
      </c>
      <c r="AC643" s="5">
        <f>'F. Basanite FC 5 kbar'!AM120</f>
        <v>1.3325999999999999E-2</v>
      </c>
      <c r="AD643" s="10"/>
      <c r="AE643" s="5">
        <f>'F. Basanite FC 5 kbar'!AO120</f>
        <v>41.330840000000002</v>
      </c>
      <c r="AF643" s="5">
        <f>'F. Basanite FC 5 kbar'!AP120</f>
        <v>0</v>
      </c>
      <c r="AG643" s="5">
        <f>'F. Basanite FC 5 kbar'!AQ120</f>
        <v>0</v>
      </c>
      <c r="AH643" s="5">
        <f>'F. Basanite FC 5 kbar'!AR120</f>
        <v>0</v>
      </c>
      <c r="AI643" s="5"/>
      <c r="AJ643" s="5"/>
      <c r="AK643" s="5">
        <f>'F. Basanite FC 5 kbar'!AS120</f>
        <v>9.0837810000000001</v>
      </c>
      <c r="AL643" s="5">
        <f>'F. Basanite FC 5 kbar'!AT120</f>
        <v>3.6925919999999999</v>
      </c>
      <c r="AM643" s="10"/>
      <c r="AN643" s="5">
        <f t="shared" si="121"/>
        <v>41.490988000000002</v>
      </c>
      <c r="AO643" s="5">
        <f t="shared" si="122"/>
        <v>0</v>
      </c>
      <c r="AP643" s="5">
        <f t="shared" si="123"/>
        <v>0</v>
      </c>
      <c r="AQ643" s="5">
        <f t="shared" si="124"/>
        <v>0</v>
      </c>
      <c r="AR643" s="5"/>
      <c r="AS643" s="5"/>
      <c r="AT643" s="5">
        <f t="shared" si="125"/>
        <v>9.1225719999999999</v>
      </c>
      <c r="AU643" s="5">
        <f t="shared" si="126"/>
        <v>3.705918</v>
      </c>
      <c r="AV643" s="10">
        <f t="shared" si="127"/>
        <v>45.670467000000002</v>
      </c>
      <c r="AW643" s="48">
        <f t="shared" si="120"/>
        <v>99.989945000000006</v>
      </c>
    </row>
    <row r="644" spans="1:49" x14ac:dyDescent="0.3">
      <c r="A644" s="37" t="s">
        <v>236</v>
      </c>
      <c r="B644" s="2">
        <f>'F. Basanite FC 5 kbar'!A121</f>
        <v>115</v>
      </c>
      <c r="C644" s="2">
        <f>'F. Basanite FC 5 kbar'!C121</f>
        <v>980</v>
      </c>
      <c r="D644" s="2">
        <f>'F. Basanite FC 5 kbar'!D121</f>
        <v>5000</v>
      </c>
      <c r="E644" s="5">
        <f>'B. LLD classification'!EA688</f>
        <v>2.4970306384368293</v>
      </c>
      <c r="F644" s="5">
        <f>'F. Basanite FC 5 kbar'!L121</f>
        <v>2.5128689999999998</v>
      </c>
      <c r="G644" s="6">
        <f>'F. Basanite FC 5 kbar'!N121</f>
        <v>45.475003999999998</v>
      </c>
      <c r="H644" s="7">
        <f t="shared" si="128"/>
        <v>54.524996000000002</v>
      </c>
      <c r="I644" s="8">
        <f>'F. Basanite FC 5 kbar'!R121</f>
        <v>50.402199000000003</v>
      </c>
      <c r="J644" s="9">
        <f>'F. Basanite FC 5 kbar'!S121</f>
        <v>0.453903</v>
      </c>
      <c r="K644" s="9">
        <f>'F. Basanite FC 5 kbar'!T121</f>
        <v>17.603114000000001</v>
      </c>
      <c r="L644" s="9">
        <f>'F. Basanite FC 5 kbar'!U121</f>
        <v>5.5380000000000004E-3</v>
      </c>
      <c r="M644" s="9">
        <f>'F. Basanite FC 5 kbar'!V121</f>
        <v>8.6185709999999993</v>
      </c>
      <c r="N644" s="9">
        <f>'F. Basanite FC 5 kbar'!W121</f>
        <v>0.39586100000000002</v>
      </c>
      <c r="O644" s="9">
        <f>'F. Basanite FC 5 kbar'!X121</f>
        <v>1.367518</v>
      </c>
      <c r="P644" s="9">
        <f>'F. Basanite FC 5 kbar'!Y121</f>
        <v>4.525798</v>
      </c>
      <c r="Q644" s="9">
        <f>'F. Basanite FC 5 kbar'!Z121</f>
        <v>3.8074499999999998</v>
      </c>
      <c r="R644" s="9">
        <f>'F. Basanite FC 5 kbar'!AA121</f>
        <v>7.1474979999999997</v>
      </c>
      <c r="S644" s="9">
        <f>'F. Basanite FC 5 kbar'!AB121</f>
        <v>0.78276500000000004</v>
      </c>
      <c r="T644" s="9">
        <f>'F. Basanite FC 5 kbar'!AC121</f>
        <v>4.8897849999999998</v>
      </c>
      <c r="U644" s="10"/>
      <c r="V644" s="5">
        <f>'F. Basanite FC 5 kbar'!AH121</f>
        <v>0.156921</v>
      </c>
      <c r="W644" s="5">
        <f>'F. Basanite FC 5 kbar'!AI121</f>
        <v>0</v>
      </c>
      <c r="X644" s="5">
        <f>'F. Basanite FC 5 kbar'!AJ121</f>
        <v>0</v>
      </c>
      <c r="Y644" s="5">
        <f>'F. Basanite FC 5 kbar'!AK121</f>
        <v>0</v>
      </c>
      <c r="Z644" s="5"/>
      <c r="AA644" s="5"/>
      <c r="AB644" s="5">
        <f>'F. Basanite FC 5 kbar'!AL121</f>
        <v>3.8632E-2</v>
      </c>
      <c r="AC644" s="5">
        <f>'F. Basanite FC 5 kbar'!AM121</f>
        <v>1.3091E-2</v>
      </c>
      <c r="AD644" s="10"/>
      <c r="AE644" s="5">
        <f>'F. Basanite FC 5 kbar'!AO121</f>
        <v>41.484102999999998</v>
      </c>
      <c r="AF644" s="5">
        <f>'F. Basanite FC 5 kbar'!AP121</f>
        <v>0</v>
      </c>
      <c r="AG644" s="5">
        <f>'F. Basanite FC 5 kbar'!AQ121</f>
        <v>0</v>
      </c>
      <c r="AH644" s="5">
        <f>'F. Basanite FC 5 kbar'!AR121</f>
        <v>0</v>
      </c>
      <c r="AI644" s="5"/>
      <c r="AJ644" s="5"/>
      <c r="AK644" s="5">
        <f>'F. Basanite FC 5 kbar'!AS121</f>
        <v>9.1209570000000006</v>
      </c>
      <c r="AL644" s="5">
        <f>'F. Basanite FC 5 kbar'!AT121</f>
        <v>3.7008939999999999</v>
      </c>
      <c r="AM644" s="10"/>
      <c r="AN644" s="5">
        <f t="shared" si="121"/>
        <v>41.641023999999994</v>
      </c>
      <c r="AO644" s="5">
        <f t="shared" si="122"/>
        <v>0</v>
      </c>
      <c r="AP644" s="5">
        <f t="shared" si="123"/>
        <v>0</v>
      </c>
      <c r="AQ644" s="5">
        <f t="shared" si="124"/>
        <v>0</v>
      </c>
      <c r="AR644" s="5"/>
      <c r="AS644" s="5"/>
      <c r="AT644" s="5">
        <f t="shared" si="125"/>
        <v>9.1595890000000004</v>
      </c>
      <c r="AU644" s="5">
        <f t="shared" si="126"/>
        <v>3.7139850000000001</v>
      </c>
      <c r="AV644" s="10">
        <f t="shared" si="127"/>
        <v>45.475003999999998</v>
      </c>
      <c r="AW644" s="48">
        <f t="shared" si="120"/>
        <v>99.989601999999991</v>
      </c>
    </row>
    <row r="645" spans="1:49" x14ac:dyDescent="0.3">
      <c r="A645" s="37" t="s">
        <v>236</v>
      </c>
      <c r="B645" s="2">
        <f>'F. Basanite FC 5 kbar'!A122</f>
        <v>116</v>
      </c>
      <c r="C645" s="2">
        <f>'F. Basanite FC 5 kbar'!C122</f>
        <v>978</v>
      </c>
      <c r="D645" s="2">
        <f>'F. Basanite FC 5 kbar'!D122</f>
        <v>5000</v>
      </c>
      <c r="E645" s="5">
        <f>'B. LLD classification'!EA689</f>
        <v>2.4941746425034634</v>
      </c>
      <c r="F645" s="5">
        <f>'F. Basanite FC 5 kbar'!L122</f>
        <v>2.5259680000000002</v>
      </c>
      <c r="G645" s="6">
        <f>'F. Basanite FC 5 kbar'!N122</f>
        <v>45.283051999999998</v>
      </c>
      <c r="H645" s="7">
        <f t="shared" si="128"/>
        <v>54.716948000000002</v>
      </c>
      <c r="I645" s="8">
        <f>'F. Basanite FC 5 kbar'!R122</f>
        <v>50.469462</v>
      </c>
      <c r="J645" s="9">
        <f>'F. Basanite FC 5 kbar'!S122</f>
        <v>0.443832</v>
      </c>
      <c r="K645" s="9">
        <f>'F. Basanite FC 5 kbar'!T122</f>
        <v>17.601047000000001</v>
      </c>
      <c r="L645" s="9">
        <f>'F. Basanite FC 5 kbar'!U122</f>
        <v>5.4900000000000001E-3</v>
      </c>
      <c r="M645" s="9">
        <f>'F. Basanite FC 5 kbar'!V122</f>
        <v>8.5809429999999995</v>
      </c>
      <c r="N645" s="9">
        <f>'F. Basanite FC 5 kbar'!W122</f>
        <v>0.39753899999999998</v>
      </c>
      <c r="O645" s="9">
        <f>'F. Basanite FC 5 kbar'!X122</f>
        <v>1.327556</v>
      </c>
      <c r="P645" s="9">
        <f>'F. Basanite FC 5 kbar'!Y122</f>
        <v>4.4847169999999998</v>
      </c>
      <c r="Q645" s="9">
        <f>'F. Basanite FC 5 kbar'!Z122</f>
        <v>3.8226689999999999</v>
      </c>
      <c r="R645" s="9">
        <f>'F. Basanite FC 5 kbar'!AA122</f>
        <v>7.1777959999999998</v>
      </c>
      <c r="S645" s="9">
        <f>'F. Basanite FC 5 kbar'!AB122</f>
        <v>0.77874500000000002</v>
      </c>
      <c r="T645" s="9">
        <f>'F. Basanite FC 5 kbar'!AC122</f>
        <v>4.910202</v>
      </c>
      <c r="U645" s="10"/>
      <c r="V645" s="5">
        <f>'F. Basanite FC 5 kbar'!AH122</f>
        <v>0.15379300000000001</v>
      </c>
      <c r="W645" s="5">
        <f>'F. Basanite FC 5 kbar'!AI122</f>
        <v>0</v>
      </c>
      <c r="X645" s="5">
        <f>'F. Basanite FC 5 kbar'!AJ122</f>
        <v>0</v>
      </c>
      <c r="Y645" s="5">
        <f>'F. Basanite FC 5 kbar'!AK122</f>
        <v>0</v>
      </c>
      <c r="Z645" s="5"/>
      <c r="AA645" s="5"/>
      <c r="AB645" s="5">
        <f>'F. Basanite FC 5 kbar'!AL122</f>
        <v>3.8485999999999999E-2</v>
      </c>
      <c r="AC645" s="5">
        <f>'F. Basanite FC 5 kbar'!AM122</f>
        <v>1.2862999999999999E-2</v>
      </c>
      <c r="AD645" s="10"/>
      <c r="AE645" s="5">
        <f>'F. Basanite FC 5 kbar'!AO122</f>
        <v>41.634138999999998</v>
      </c>
      <c r="AF645" s="5">
        <f>'F. Basanite FC 5 kbar'!AP122</f>
        <v>0</v>
      </c>
      <c r="AG645" s="5">
        <f>'F. Basanite FC 5 kbar'!AQ122</f>
        <v>0</v>
      </c>
      <c r="AH645" s="5">
        <f>'F. Basanite FC 5 kbar'!AR122</f>
        <v>0</v>
      </c>
      <c r="AI645" s="5"/>
      <c r="AJ645" s="5"/>
      <c r="AK645" s="5">
        <f>'F. Basanite FC 5 kbar'!AS122</f>
        <v>9.1579709999999999</v>
      </c>
      <c r="AL645" s="5">
        <f>'F. Basanite FC 5 kbar'!AT122</f>
        <v>3.7089620000000001</v>
      </c>
      <c r="AM645" s="10"/>
      <c r="AN645" s="5">
        <f t="shared" si="121"/>
        <v>41.787931999999998</v>
      </c>
      <c r="AO645" s="5">
        <f t="shared" si="122"/>
        <v>0</v>
      </c>
      <c r="AP645" s="5">
        <f t="shared" si="123"/>
        <v>0</v>
      </c>
      <c r="AQ645" s="5">
        <f t="shared" si="124"/>
        <v>0</v>
      </c>
      <c r="AR645" s="5"/>
      <c r="AS645" s="5"/>
      <c r="AT645" s="5">
        <f t="shared" si="125"/>
        <v>9.1964570000000005</v>
      </c>
      <c r="AU645" s="5">
        <f t="shared" si="126"/>
        <v>3.7218249999999999</v>
      </c>
      <c r="AV645" s="10">
        <f t="shared" si="127"/>
        <v>45.283051999999998</v>
      </c>
      <c r="AW645" s="48">
        <f t="shared" si="120"/>
        <v>99.989266000000001</v>
      </c>
    </row>
    <row r="646" spans="1:49" x14ac:dyDescent="0.3">
      <c r="A646" s="37" t="s">
        <v>236</v>
      </c>
      <c r="B646" s="2">
        <f>'F. Basanite FC 5 kbar'!A123</f>
        <v>117</v>
      </c>
      <c r="C646" s="2">
        <f>'F. Basanite FC 5 kbar'!C123</f>
        <v>976</v>
      </c>
      <c r="D646" s="2">
        <f>'F. Basanite FC 5 kbar'!D123</f>
        <v>5000</v>
      </c>
      <c r="E646" s="5">
        <f>'B. LLD classification'!EA690</f>
        <v>2.4913363315586956</v>
      </c>
      <c r="F646" s="5">
        <f>'F. Basanite FC 5 kbar'!L123</f>
        <v>2.5390739999999998</v>
      </c>
      <c r="G646" s="6">
        <f>'F. Basanite FC 5 kbar'!N123</f>
        <v>45.094493999999997</v>
      </c>
      <c r="H646" s="7">
        <f t="shared" si="128"/>
        <v>54.905506000000003</v>
      </c>
      <c r="I646" s="8">
        <f>'F. Basanite FC 5 kbar'!R123</f>
        <v>50.536512999999999</v>
      </c>
      <c r="J646" s="9">
        <f>'F. Basanite FC 5 kbar'!S123</f>
        <v>0.43398900000000001</v>
      </c>
      <c r="K646" s="9">
        <f>'F. Basanite FC 5 kbar'!T123</f>
        <v>17.598524999999999</v>
      </c>
      <c r="L646" s="9">
        <f>'F. Basanite FC 5 kbar'!U123</f>
        <v>5.4419999999999998E-3</v>
      </c>
      <c r="M646" s="9">
        <f>'F. Basanite FC 5 kbar'!V123</f>
        <v>8.5428149999999992</v>
      </c>
      <c r="N646" s="9">
        <f>'F. Basanite FC 5 kbar'!W123</f>
        <v>0.399202</v>
      </c>
      <c r="O646" s="9">
        <f>'F. Basanite FC 5 kbar'!X123</f>
        <v>1.288456</v>
      </c>
      <c r="P646" s="9">
        <f>'F. Basanite FC 5 kbar'!Y123</f>
        <v>4.4442409999999999</v>
      </c>
      <c r="Q646" s="9">
        <f>'F. Basanite FC 5 kbar'!Z123</f>
        <v>3.837736</v>
      </c>
      <c r="R646" s="9">
        <f>'F. Basanite FC 5 kbar'!AA123</f>
        <v>7.2078090000000001</v>
      </c>
      <c r="S646" s="9">
        <f>'F. Basanite FC 5 kbar'!AB123</f>
        <v>0.774841</v>
      </c>
      <c r="T646" s="9">
        <f>'F. Basanite FC 5 kbar'!AC123</f>
        <v>4.9304309999999996</v>
      </c>
      <c r="U646" s="10"/>
      <c r="V646" s="5">
        <f>'F. Basanite FC 5 kbar'!AH123</f>
        <v>0.150759</v>
      </c>
      <c r="W646" s="5">
        <f>'F. Basanite FC 5 kbar'!AI123</f>
        <v>0</v>
      </c>
      <c r="X646" s="5">
        <f>'F. Basanite FC 5 kbar'!AJ123</f>
        <v>0</v>
      </c>
      <c r="Y646" s="5">
        <f>'F. Basanite FC 5 kbar'!AK123</f>
        <v>0</v>
      </c>
      <c r="Z646" s="5"/>
      <c r="AA646" s="5"/>
      <c r="AB646" s="5">
        <f>'F. Basanite FC 5 kbar'!AL123</f>
        <v>3.8351999999999997E-2</v>
      </c>
      <c r="AC646" s="5">
        <f>'F. Basanite FC 5 kbar'!AM123</f>
        <v>1.2640999999999999E-2</v>
      </c>
      <c r="AD646" s="10"/>
      <c r="AE646" s="5">
        <f>'F. Basanite FC 5 kbar'!AO123</f>
        <v>41.781039999999997</v>
      </c>
      <c r="AF646" s="5">
        <f>'F. Basanite FC 5 kbar'!AP123</f>
        <v>0</v>
      </c>
      <c r="AG646" s="5">
        <f>'F. Basanite FC 5 kbar'!AQ123</f>
        <v>0</v>
      </c>
      <c r="AH646" s="5">
        <f>'F. Basanite FC 5 kbar'!AR123</f>
        <v>0</v>
      </c>
      <c r="AI646" s="5"/>
      <c r="AJ646" s="5"/>
      <c r="AK646" s="5">
        <f>'F. Basanite FC 5 kbar'!AS123</f>
        <v>9.1948360000000005</v>
      </c>
      <c r="AL646" s="5">
        <f>'F. Basanite FC 5 kbar'!AT123</f>
        <v>3.7168009999999998</v>
      </c>
      <c r="AM646" s="10"/>
      <c r="AN646" s="5">
        <f t="shared" si="121"/>
        <v>41.931798999999998</v>
      </c>
      <c r="AO646" s="5">
        <f t="shared" si="122"/>
        <v>0</v>
      </c>
      <c r="AP646" s="5">
        <f t="shared" si="123"/>
        <v>0</v>
      </c>
      <c r="AQ646" s="5">
        <f t="shared" si="124"/>
        <v>0</v>
      </c>
      <c r="AR646" s="5"/>
      <c r="AS646" s="5"/>
      <c r="AT646" s="5">
        <f t="shared" si="125"/>
        <v>9.2331880000000002</v>
      </c>
      <c r="AU646" s="5">
        <f t="shared" si="126"/>
        <v>3.7294419999999997</v>
      </c>
      <c r="AV646" s="10">
        <f t="shared" si="127"/>
        <v>45.094493999999997</v>
      </c>
      <c r="AW646" s="48">
        <f t="shared" si="120"/>
        <v>99.988923</v>
      </c>
    </row>
    <row r="647" spans="1:49" x14ac:dyDescent="0.3">
      <c r="A647" s="37" t="s">
        <v>236</v>
      </c>
      <c r="B647" s="2">
        <f>'F. Basanite FC 5 kbar'!A124</f>
        <v>118</v>
      </c>
      <c r="C647" s="2">
        <f>'F. Basanite FC 5 kbar'!C124</f>
        <v>974</v>
      </c>
      <c r="D647" s="2">
        <f>'F. Basanite FC 5 kbar'!D124</f>
        <v>5000</v>
      </c>
      <c r="E647" s="5">
        <f>'B. LLD classification'!EA691</f>
        <v>2.4885151005480219</v>
      </c>
      <c r="F647" s="5">
        <f>'F. Basanite FC 5 kbar'!L124</f>
        <v>2.5521889999999998</v>
      </c>
      <c r="G647" s="6">
        <f>'F. Basanite FC 5 kbar'!N124</f>
        <v>44.909224000000002</v>
      </c>
      <c r="H647" s="7">
        <f t="shared" si="128"/>
        <v>55.090775999999998</v>
      </c>
      <c r="I647" s="8">
        <f>'F. Basanite FC 5 kbar'!R124</f>
        <v>50.603368000000003</v>
      </c>
      <c r="J647" s="9">
        <f>'F. Basanite FC 5 kbar'!S124</f>
        <v>0.42436699999999999</v>
      </c>
      <c r="K647" s="9">
        <f>'F. Basanite FC 5 kbar'!T124</f>
        <v>17.595551</v>
      </c>
      <c r="L647" s="9">
        <f>'F. Basanite FC 5 kbar'!U124</f>
        <v>5.3940000000000004E-3</v>
      </c>
      <c r="M647" s="9">
        <f>'F. Basanite FC 5 kbar'!V124</f>
        <v>8.5041869999999999</v>
      </c>
      <c r="N647" s="9">
        <f>'F. Basanite FC 5 kbar'!W124</f>
        <v>0.40084900000000001</v>
      </c>
      <c r="O647" s="9">
        <f>'F. Basanite FC 5 kbar'!X124</f>
        <v>1.250202</v>
      </c>
      <c r="P647" s="9">
        <f>'F. Basanite FC 5 kbar'!Y124</f>
        <v>4.4043590000000004</v>
      </c>
      <c r="Q647" s="9">
        <f>'F. Basanite FC 5 kbar'!Z124</f>
        <v>3.8526530000000001</v>
      </c>
      <c r="R647" s="9">
        <f>'F. Basanite FC 5 kbar'!AA124</f>
        <v>7.2375439999999998</v>
      </c>
      <c r="S647" s="9">
        <f>'F. Basanite FC 5 kbar'!AB124</f>
        <v>0.77105000000000001</v>
      </c>
      <c r="T647" s="9">
        <f>'F. Basanite FC 5 kbar'!AC124</f>
        <v>4.950475</v>
      </c>
      <c r="U647" s="10"/>
      <c r="V647" s="5">
        <f>'F. Basanite FC 5 kbar'!AH124</f>
        <v>0.147816</v>
      </c>
      <c r="W647" s="5">
        <f>'F. Basanite FC 5 kbar'!AI124</f>
        <v>0</v>
      </c>
      <c r="X647" s="5">
        <f>'F. Basanite FC 5 kbar'!AJ124</f>
        <v>0</v>
      </c>
      <c r="Y647" s="5">
        <f>'F. Basanite FC 5 kbar'!AK124</f>
        <v>0</v>
      </c>
      <c r="Z647" s="5"/>
      <c r="AA647" s="5"/>
      <c r="AB647" s="5">
        <f>'F. Basanite FC 5 kbar'!AL124</f>
        <v>3.823E-2</v>
      </c>
      <c r="AC647" s="5">
        <f>'F. Basanite FC 5 kbar'!AM124</f>
        <v>1.2426E-2</v>
      </c>
      <c r="AD647" s="10"/>
      <c r="AE647" s="5">
        <f>'F. Basanite FC 5 kbar'!AO124</f>
        <v>41.924902000000003</v>
      </c>
      <c r="AF647" s="5">
        <f>'F. Basanite FC 5 kbar'!AP124</f>
        <v>0</v>
      </c>
      <c r="AG647" s="5">
        <f>'F. Basanite FC 5 kbar'!AQ124</f>
        <v>0</v>
      </c>
      <c r="AH647" s="5">
        <f>'F. Basanite FC 5 kbar'!AR124</f>
        <v>0</v>
      </c>
      <c r="AI647" s="5"/>
      <c r="AJ647" s="5"/>
      <c r="AK647" s="5">
        <f>'F. Basanite FC 5 kbar'!AS124</f>
        <v>9.2315649999999998</v>
      </c>
      <c r="AL647" s="5">
        <f>'F. Basanite FC 5 kbar'!AT124</f>
        <v>3.7244190000000001</v>
      </c>
      <c r="AM647" s="10"/>
      <c r="AN647" s="5">
        <f t="shared" si="121"/>
        <v>42.072718000000002</v>
      </c>
      <c r="AO647" s="5">
        <f t="shared" si="122"/>
        <v>0</v>
      </c>
      <c r="AP647" s="5">
        <f t="shared" si="123"/>
        <v>0</v>
      </c>
      <c r="AQ647" s="5">
        <f t="shared" si="124"/>
        <v>0</v>
      </c>
      <c r="AR647" s="5"/>
      <c r="AS647" s="5"/>
      <c r="AT647" s="5">
        <f t="shared" si="125"/>
        <v>9.2697950000000002</v>
      </c>
      <c r="AU647" s="5">
        <f t="shared" si="126"/>
        <v>3.7368450000000002</v>
      </c>
      <c r="AV647" s="10">
        <f t="shared" si="127"/>
        <v>44.909224000000002</v>
      </c>
      <c r="AW647" s="48">
        <f t="shared" si="120"/>
        <v>99.988582000000008</v>
      </c>
    </row>
    <row r="648" spans="1:49" x14ac:dyDescent="0.3">
      <c r="A648" s="37" t="s">
        <v>236</v>
      </c>
      <c r="B648" s="2">
        <f>'F. Basanite FC 5 kbar'!A125</f>
        <v>119</v>
      </c>
      <c r="C648" s="2">
        <f>'F. Basanite FC 5 kbar'!C125</f>
        <v>972</v>
      </c>
      <c r="D648" s="2">
        <f>'F. Basanite FC 5 kbar'!D125</f>
        <v>5000</v>
      </c>
      <c r="E648" s="5">
        <f>'B. LLD classification'!EA692</f>
        <v>2.48571019159488</v>
      </c>
      <c r="F648" s="5">
        <f>'F. Basanite FC 5 kbar'!L125</f>
        <v>2.5653139999999999</v>
      </c>
      <c r="G648" s="6">
        <f>'F. Basanite FC 5 kbar'!N125</f>
        <v>44.727134999999997</v>
      </c>
      <c r="H648" s="7">
        <f t="shared" si="128"/>
        <v>55.272865000000003</v>
      </c>
      <c r="I648" s="8">
        <f>'F. Basanite FC 5 kbar'!R125</f>
        <v>50.670037999999998</v>
      </c>
      <c r="J648" s="9">
        <f>'F. Basanite FC 5 kbar'!S125</f>
        <v>0.41496100000000002</v>
      </c>
      <c r="K648" s="9">
        <f>'F. Basanite FC 5 kbar'!T125</f>
        <v>17.592129</v>
      </c>
      <c r="L648" s="9">
        <f>'F. Basanite FC 5 kbar'!U125</f>
        <v>5.3460000000000001E-3</v>
      </c>
      <c r="M648" s="9">
        <f>'F. Basanite FC 5 kbar'!V125</f>
        <v>8.4650569999999998</v>
      </c>
      <c r="N648" s="9">
        <f>'F. Basanite FC 5 kbar'!W125</f>
        <v>0.40248099999999998</v>
      </c>
      <c r="O648" s="9">
        <f>'F. Basanite FC 5 kbar'!X125</f>
        <v>1.21278</v>
      </c>
      <c r="P648" s="9">
        <f>'F. Basanite FC 5 kbar'!Y125</f>
        <v>4.3650609999999999</v>
      </c>
      <c r="Q648" s="9">
        <f>'F. Basanite FC 5 kbar'!Z125</f>
        <v>3.867426</v>
      </c>
      <c r="R648" s="9">
        <f>'F. Basanite FC 5 kbar'!AA125</f>
        <v>7.2670089999999998</v>
      </c>
      <c r="S648" s="9">
        <f>'F. Basanite FC 5 kbar'!AB125</f>
        <v>0.76737100000000003</v>
      </c>
      <c r="T648" s="9">
        <f>'F. Basanite FC 5 kbar'!AC125</f>
        <v>4.9703410000000003</v>
      </c>
      <c r="U648" s="10"/>
      <c r="V648" s="5">
        <f>'F. Basanite FC 5 kbar'!AH125</f>
        <v>0.14496100000000001</v>
      </c>
      <c r="W648" s="5">
        <f>'F. Basanite FC 5 kbar'!AI125</f>
        <v>0</v>
      </c>
      <c r="X648" s="5">
        <f>'F. Basanite FC 5 kbar'!AJ125</f>
        <v>0</v>
      </c>
      <c r="Y648" s="5">
        <f>'F. Basanite FC 5 kbar'!AK125</f>
        <v>0</v>
      </c>
      <c r="Z648" s="5"/>
      <c r="AA648" s="5"/>
      <c r="AB648" s="5">
        <f>'F. Basanite FC 5 kbar'!AL125</f>
        <v>3.8120000000000001E-2</v>
      </c>
      <c r="AC648" s="5">
        <f>'F. Basanite FC 5 kbar'!AM125</f>
        <v>1.2218E-2</v>
      </c>
      <c r="AD648" s="10"/>
      <c r="AE648" s="5">
        <f>'F. Basanite FC 5 kbar'!AO125</f>
        <v>42.065815999999998</v>
      </c>
      <c r="AF648" s="5">
        <f>'F. Basanite FC 5 kbar'!AP125</f>
        <v>0</v>
      </c>
      <c r="AG648" s="5">
        <f>'F. Basanite FC 5 kbar'!AQ125</f>
        <v>0</v>
      </c>
      <c r="AH648" s="5">
        <f>'F. Basanite FC 5 kbar'!AR125</f>
        <v>0</v>
      </c>
      <c r="AI648" s="5"/>
      <c r="AJ648" s="5"/>
      <c r="AK648" s="5">
        <f>'F. Basanite FC 5 kbar'!AS125</f>
        <v>9.2681699999999996</v>
      </c>
      <c r="AL648" s="5">
        <f>'F. Basanite FC 5 kbar'!AT125</f>
        <v>3.7318220000000002</v>
      </c>
      <c r="AM648" s="10"/>
      <c r="AN648" s="5">
        <f t="shared" si="121"/>
        <v>42.210777</v>
      </c>
      <c r="AO648" s="5">
        <f t="shared" si="122"/>
        <v>0</v>
      </c>
      <c r="AP648" s="5">
        <f t="shared" si="123"/>
        <v>0</v>
      </c>
      <c r="AQ648" s="5">
        <f t="shared" si="124"/>
        <v>0</v>
      </c>
      <c r="AR648" s="5"/>
      <c r="AS648" s="5"/>
      <c r="AT648" s="5">
        <f t="shared" si="125"/>
        <v>9.3062899999999988</v>
      </c>
      <c r="AU648" s="5">
        <f t="shared" si="126"/>
        <v>3.74404</v>
      </c>
      <c r="AV648" s="10">
        <f t="shared" si="127"/>
        <v>44.727134999999997</v>
      </c>
      <c r="AW648" s="48">
        <f t="shared" si="120"/>
        <v>99.988241999999985</v>
      </c>
    </row>
    <row r="649" spans="1:49" x14ac:dyDescent="0.3">
      <c r="A649" s="37" t="s">
        <v>236</v>
      </c>
      <c r="B649" s="2">
        <f>'F. Basanite FC 5 kbar'!A126</f>
        <v>120</v>
      </c>
      <c r="C649" s="2">
        <f>'F. Basanite FC 5 kbar'!C126</f>
        <v>970</v>
      </c>
      <c r="D649" s="2">
        <f>'F. Basanite FC 5 kbar'!D126</f>
        <v>5000</v>
      </c>
      <c r="E649" s="5">
        <f>'B. LLD classification'!EA693</f>
        <v>2.4829210394536871</v>
      </c>
      <c r="F649" s="5">
        <f>'F. Basanite FC 5 kbar'!L126</f>
        <v>2.578449</v>
      </c>
      <c r="G649" s="6">
        <f>'F. Basanite FC 5 kbar'!N126</f>
        <v>44.548127000000001</v>
      </c>
      <c r="H649" s="7">
        <f t="shared" si="128"/>
        <v>55.451872999999999</v>
      </c>
      <c r="I649" s="8">
        <f>'F. Basanite FC 5 kbar'!R126</f>
        <v>50.736539</v>
      </c>
      <c r="J649" s="9">
        <f>'F. Basanite FC 5 kbar'!S126</f>
        <v>0.40576600000000002</v>
      </c>
      <c r="K649" s="9">
        <f>'F. Basanite FC 5 kbar'!T126</f>
        <v>17.588263000000001</v>
      </c>
      <c r="L649" s="9">
        <f>'F. Basanite FC 5 kbar'!U126</f>
        <v>5.2979999999999998E-3</v>
      </c>
      <c r="M649" s="9">
        <f>'F. Basanite FC 5 kbar'!V126</f>
        <v>8.4254230000000003</v>
      </c>
      <c r="N649" s="9">
        <f>'F. Basanite FC 5 kbar'!W126</f>
        <v>0.40409800000000001</v>
      </c>
      <c r="O649" s="9">
        <f>'F. Basanite FC 5 kbar'!X126</f>
        <v>1.176177</v>
      </c>
      <c r="P649" s="9">
        <f>'F. Basanite FC 5 kbar'!Y126</f>
        <v>4.3263360000000004</v>
      </c>
      <c r="Q649" s="9">
        <f>'F. Basanite FC 5 kbar'!Z126</f>
        <v>3.8820570000000001</v>
      </c>
      <c r="R649" s="9">
        <f>'F. Basanite FC 5 kbar'!AA126</f>
        <v>7.2962100000000003</v>
      </c>
      <c r="S649" s="9">
        <f>'F. Basanite FC 5 kbar'!AB126</f>
        <v>0.76380199999999998</v>
      </c>
      <c r="T649" s="9">
        <f>'F. Basanite FC 5 kbar'!AC126</f>
        <v>4.9900320000000002</v>
      </c>
      <c r="U649" s="10"/>
      <c r="V649" s="5">
        <f>'F. Basanite FC 5 kbar'!AH126</f>
        <v>0.14219000000000001</v>
      </c>
      <c r="W649" s="5">
        <f>'F. Basanite FC 5 kbar'!AI126</f>
        <v>0</v>
      </c>
      <c r="X649" s="5">
        <f>'F. Basanite FC 5 kbar'!AJ126</f>
        <v>0</v>
      </c>
      <c r="Y649" s="5">
        <f>'F. Basanite FC 5 kbar'!AK126</f>
        <v>0</v>
      </c>
      <c r="Z649" s="5"/>
      <c r="AA649" s="5"/>
      <c r="AB649" s="5">
        <f>'F. Basanite FC 5 kbar'!AL126</f>
        <v>3.8018999999999997E-2</v>
      </c>
      <c r="AC649" s="5">
        <f>'F. Basanite FC 5 kbar'!AM126</f>
        <v>1.2015E-2</v>
      </c>
      <c r="AD649" s="10"/>
      <c r="AE649" s="5">
        <f>'F. Basanite FC 5 kbar'!AO126</f>
        <v>42.203870000000002</v>
      </c>
      <c r="AF649" s="5">
        <f>'F. Basanite FC 5 kbar'!AP126</f>
        <v>0</v>
      </c>
      <c r="AG649" s="5">
        <f>'F. Basanite FC 5 kbar'!AQ126</f>
        <v>0</v>
      </c>
      <c r="AH649" s="5">
        <f>'F. Basanite FC 5 kbar'!AR126</f>
        <v>0</v>
      </c>
      <c r="AI649" s="5"/>
      <c r="AJ649" s="5"/>
      <c r="AK649" s="5">
        <f>'F. Basanite FC 5 kbar'!AS126</f>
        <v>9.3046609999999994</v>
      </c>
      <c r="AL649" s="5">
        <f>'F. Basanite FC 5 kbar'!AT126</f>
        <v>3.739017</v>
      </c>
      <c r="AM649" s="10"/>
      <c r="AN649" s="5">
        <f t="shared" si="121"/>
        <v>42.346060000000001</v>
      </c>
      <c r="AO649" s="5">
        <f t="shared" si="122"/>
        <v>0</v>
      </c>
      <c r="AP649" s="5">
        <f t="shared" si="123"/>
        <v>0</v>
      </c>
      <c r="AQ649" s="5">
        <f t="shared" si="124"/>
        <v>0</v>
      </c>
      <c r="AR649" s="5"/>
      <c r="AS649" s="5"/>
      <c r="AT649" s="5">
        <f t="shared" si="125"/>
        <v>9.3426799999999997</v>
      </c>
      <c r="AU649" s="5">
        <f t="shared" si="126"/>
        <v>3.7510319999999999</v>
      </c>
      <c r="AV649" s="10">
        <f t="shared" si="127"/>
        <v>44.548127000000001</v>
      </c>
      <c r="AW649" s="48">
        <f t="shared" si="120"/>
        <v>99.987898999999999</v>
      </c>
    </row>
    <row r="650" spans="1:49" x14ac:dyDescent="0.3">
      <c r="A650" s="37" t="s">
        <v>236</v>
      </c>
      <c r="B650" s="2">
        <f>'F. Basanite FC 5 kbar'!A127</f>
        <v>121</v>
      </c>
      <c r="C650" s="2">
        <f>'F. Basanite FC 5 kbar'!C127</f>
        <v>968</v>
      </c>
      <c r="D650" s="2">
        <f>'F. Basanite FC 5 kbar'!D127</f>
        <v>5000</v>
      </c>
      <c r="E650" s="5">
        <f>'B. LLD classification'!EA694</f>
        <v>2.4801470293293786</v>
      </c>
      <c r="F650" s="5">
        <f>'F. Basanite FC 5 kbar'!L127</f>
        <v>2.5915949999999999</v>
      </c>
      <c r="G650" s="6">
        <f>'F. Basanite FC 5 kbar'!N127</f>
        <v>44.372104</v>
      </c>
      <c r="H650" s="7">
        <f t="shared" si="128"/>
        <v>55.627896</v>
      </c>
      <c r="I650" s="8">
        <f>'F. Basanite FC 5 kbar'!R127</f>
        <v>50.802881999999997</v>
      </c>
      <c r="J650" s="9">
        <f>'F. Basanite FC 5 kbar'!S127</f>
        <v>0.39677600000000002</v>
      </c>
      <c r="K650" s="9">
        <f>'F. Basanite FC 5 kbar'!T127</f>
        <v>17.583957999999999</v>
      </c>
      <c r="L650" s="9">
        <f>'F. Basanite FC 5 kbar'!U127</f>
        <v>5.2490000000000002E-3</v>
      </c>
      <c r="M650" s="9">
        <f>'F. Basanite FC 5 kbar'!V127</f>
        <v>8.3852860000000007</v>
      </c>
      <c r="N650" s="9">
        <f>'F. Basanite FC 5 kbar'!W127</f>
        <v>0.40570099999999998</v>
      </c>
      <c r="O650" s="9">
        <f>'F. Basanite FC 5 kbar'!X127</f>
        <v>1.140377</v>
      </c>
      <c r="P650" s="9">
        <f>'F. Basanite FC 5 kbar'!Y127</f>
        <v>4.2881739999999997</v>
      </c>
      <c r="Q650" s="9">
        <f>'F. Basanite FC 5 kbar'!Z127</f>
        <v>3.89655</v>
      </c>
      <c r="R650" s="9">
        <f>'F. Basanite FC 5 kbar'!AA127</f>
        <v>7.3251540000000004</v>
      </c>
      <c r="S650" s="9">
        <f>'F. Basanite FC 5 kbar'!AB127</f>
        <v>0.76034100000000004</v>
      </c>
      <c r="T650" s="9">
        <f>'F. Basanite FC 5 kbar'!AC127</f>
        <v>5.0095530000000004</v>
      </c>
      <c r="U650" s="10"/>
      <c r="V650" s="5">
        <f>'F. Basanite FC 5 kbar'!AH127</f>
        <v>0.13950000000000001</v>
      </c>
      <c r="W650" s="5">
        <f>'F. Basanite FC 5 kbar'!AI127</f>
        <v>0</v>
      </c>
      <c r="X650" s="5">
        <f>'F. Basanite FC 5 kbar'!AJ127</f>
        <v>0</v>
      </c>
      <c r="Y650" s="5">
        <f>'F. Basanite FC 5 kbar'!AK127</f>
        <v>0</v>
      </c>
      <c r="Z650" s="5"/>
      <c r="AA650" s="5"/>
      <c r="AB650" s="5">
        <f>'F. Basanite FC 5 kbar'!AL127</f>
        <v>3.7928000000000003E-2</v>
      </c>
      <c r="AC650" s="5">
        <f>'F. Basanite FC 5 kbar'!AM127</f>
        <v>1.1818E-2</v>
      </c>
      <c r="AD650" s="10"/>
      <c r="AE650" s="5">
        <f>'F. Basanite FC 5 kbar'!AO127</f>
        <v>42.339148000000002</v>
      </c>
      <c r="AF650" s="5">
        <f>'F. Basanite FC 5 kbar'!AP127</f>
        <v>0</v>
      </c>
      <c r="AG650" s="5">
        <f>'F. Basanite FC 5 kbar'!AQ127</f>
        <v>0</v>
      </c>
      <c r="AH650" s="5">
        <f>'F. Basanite FC 5 kbar'!AR127</f>
        <v>0</v>
      </c>
      <c r="AI650" s="5"/>
      <c r="AJ650" s="5"/>
      <c r="AK650" s="5">
        <f>'F. Basanite FC 5 kbar'!AS127</f>
        <v>9.3410489999999999</v>
      </c>
      <c r="AL650" s="5">
        <f>'F. Basanite FC 5 kbar'!AT127</f>
        <v>3.7460089999999999</v>
      </c>
      <c r="AM650" s="10"/>
      <c r="AN650" s="5">
        <f t="shared" si="121"/>
        <v>42.478648</v>
      </c>
      <c r="AO650" s="5">
        <f t="shared" si="122"/>
        <v>0</v>
      </c>
      <c r="AP650" s="5">
        <f t="shared" si="123"/>
        <v>0</v>
      </c>
      <c r="AQ650" s="5">
        <f t="shared" si="124"/>
        <v>0</v>
      </c>
      <c r="AR650" s="5"/>
      <c r="AS650" s="5"/>
      <c r="AT650" s="5">
        <f t="shared" si="125"/>
        <v>9.3789770000000008</v>
      </c>
      <c r="AU650" s="5">
        <f t="shared" si="126"/>
        <v>3.7578269999999998</v>
      </c>
      <c r="AV650" s="10">
        <f t="shared" si="127"/>
        <v>44.372104</v>
      </c>
      <c r="AW650" s="48">
        <f t="shared" si="120"/>
        <v>99.987555999999998</v>
      </c>
    </row>
    <row r="651" spans="1:49" x14ac:dyDescent="0.3">
      <c r="A651" s="37" t="s">
        <v>236</v>
      </c>
      <c r="B651" s="2">
        <f>'F. Basanite FC 5 kbar'!A128</f>
        <v>122</v>
      </c>
      <c r="C651" s="2">
        <f>'F. Basanite FC 5 kbar'!C128</f>
        <v>966</v>
      </c>
      <c r="D651" s="2">
        <f>'F. Basanite FC 5 kbar'!D128</f>
        <v>5000</v>
      </c>
      <c r="E651" s="5">
        <f>'B. LLD classification'!EA695</f>
        <v>2.4773876368212489</v>
      </c>
      <c r="F651" s="5">
        <f>'F. Basanite FC 5 kbar'!L128</f>
        <v>2.6047530000000001</v>
      </c>
      <c r="G651" s="6">
        <f>'F. Basanite FC 5 kbar'!N128</f>
        <v>44.198974999999997</v>
      </c>
      <c r="H651" s="7">
        <f t="shared" si="128"/>
        <v>55.801025000000003</v>
      </c>
      <c r="I651" s="8">
        <f>'F. Basanite FC 5 kbar'!R128</f>
        <v>50.869078999999999</v>
      </c>
      <c r="J651" s="9">
        <f>'F. Basanite FC 5 kbar'!S128</f>
        <v>0.387988</v>
      </c>
      <c r="K651" s="9">
        <f>'F. Basanite FC 5 kbar'!T128</f>
        <v>17.579218000000001</v>
      </c>
      <c r="L651" s="9">
        <f>'F. Basanite FC 5 kbar'!U128</f>
        <v>5.1999999999999998E-3</v>
      </c>
      <c r="M651" s="9">
        <f>'F. Basanite FC 5 kbar'!V128</f>
        <v>8.3446429999999996</v>
      </c>
      <c r="N651" s="9">
        <f>'F. Basanite FC 5 kbar'!W128</f>
        <v>0.40728999999999999</v>
      </c>
      <c r="O651" s="9">
        <f>'F. Basanite FC 5 kbar'!X128</f>
        <v>1.1053679999999999</v>
      </c>
      <c r="P651" s="9">
        <f>'F. Basanite FC 5 kbar'!Y128</f>
        <v>4.2505660000000001</v>
      </c>
      <c r="Q651" s="9">
        <f>'F. Basanite FC 5 kbar'!Z128</f>
        <v>3.9109080000000001</v>
      </c>
      <c r="R651" s="9">
        <f>'F. Basanite FC 5 kbar'!AA128</f>
        <v>7.353847</v>
      </c>
      <c r="S651" s="9">
        <f>'F. Basanite FC 5 kbar'!AB128</f>
        <v>0.75698699999999997</v>
      </c>
      <c r="T651" s="9">
        <f>'F. Basanite FC 5 kbar'!AC128</f>
        <v>5.0289070000000002</v>
      </c>
      <c r="U651" s="10"/>
      <c r="V651" s="5">
        <f>'F. Basanite FC 5 kbar'!AH128</f>
        <v>0.13688800000000001</v>
      </c>
      <c r="W651" s="5">
        <f>'F. Basanite FC 5 kbar'!AI128</f>
        <v>0</v>
      </c>
      <c r="X651" s="5">
        <f>'F. Basanite FC 5 kbar'!AJ128</f>
        <v>0</v>
      </c>
      <c r="Y651" s="5">
        <f>'F. Basanite FC 5 kbar'!AK128</f>
        <v>0</v>
      </c>
      <c r="Z651" s="5"/>
      <c r="AA651" s="5"/>
      <c r="AB651" s="5">
        <f>'F. Basanite FC 5 kbar'!AL128</f>
        <v>3.7844999999999997E-2</v>
      </c>
      <c r="AC651" s="5">
        <f>'F. Basanite FC 5 kbar'!AM128</f>
        <v>1.1625999999999999E-2</v>
      </c>
      <c r="AD651" s="10"/>
      <c r="AE651" s="5">
        <f>'F. Basanite FC 5 kbar'!AO128</f>
        <v>42.471733</v>
      </c>
      <c r="AF651" s="5">
        <f>'F. Basanite FC 5 kbar'!AP128</f>
        <v>0</v>
      </c>
      <c r="AG651" s="5">
        <f>'F. Basanite FC 5 kbar'!AQ128</f>
        <v>0</v>
      </c>
      <c r="AH651" s="5">
        <f>'F. Basanite FC 5 kbar'!AR128</f>
        <v>0</v>
      </c>
      <c r="AI651" s="5"/>
      <c r="AJ651" s="5"/>
      <c r="AK651" s="5">
        <f>'F. Basanite FC 5 kbar'!AS128</f>
        <v>9.3773440000000008</v>
      </c>
      <c r="AL651" s="5">
        <f>'F. Basanite FC 5 kbar'!AT128</f>
        <v>3.7528039999999998</v>
      </c>
      <c r="AM651" s="10"/>
      <c r="AN651" s="5">
        <f t="shared" si="121"/>
        <v>42.608620999999999</v>
      </c>
      <c r="AO651" s="5">
        <f t="shared" si="122"/>
        <v>0</v>
      </c>
      <c r="AP651" s="5">
        <f t="shared" si="123"/>
        <v>0</v>
      </c>
      <c r="AQ651" s="5">
        <f t="shared" si="124"/>
        <v>0</v>
      </c>
      <c r="AR651" s="5"/>
      <c r="AS651" s="5"/>
      <c r="AT651" s="5">
        <f t="shared" si="125"/>
        <v>9.4151890000000016</v>
      </c>
      <c r="AU651" s="5">
        <f t="shared" si="126"/>
        <v>3.7644299999999999</v>
      </c>
      <c r="AV651" s="10">
        <f t="shared" si="127"/>
        <v>44.198974999999997</v>
      </c>
      <c r="AW651" s="48">
        <f t="shared" si="120"/>
        <v>99.987214999999992</v>
      </c>
    </row>
    <row r="652" spans="1:49" x14ac:dyDescent="0.3">
      <c r="A652" s="37" t="s">
        <v>236</v>
      </c>
      <c r="B652" s="2">
        <f>'F. Basanite FC 5 kbar'!A129</f>
        <v>123</v>
      </c>
      <c r="C652" s="2">
        <f>'F. Basanite FC 5 kbar'!C129</f>
        <v>964</v>
      </c>
      <c r="D652" s="2">
        <f>'F. Basanite FC 5 kbar'!D129</f>
        <v>5000</v>
      </c>
      <c r="E652" s="5">
        <f>'B. LLD classification'!EA696</f>
        <v>2.474642221793363</v>
      </c>
      <c r="F652" s="5">
        <f>'F. Basanite FC 5 kbar'!L129</f>
        <v>2.6179230000000002</v>
      </c>
      <c r="G652" s="6">
        <f>'F. Basanite FC 5 kbar'!N129</f>
        <v>44.028649999999999</v>
      </c>
      <c r="H652" s="7">
        <f t="shared" si="128"/>
        <v>55.971350000000001</v>
      </c>
      <c r="I652" s="8">
        <f>'F. Basanite FC 5 kbar'!R129</f>
        <v>50.935138999999999</v>
      </c>
      <c r="J652" s="9">
        <f>'F. Basanite FC 5 kbar'!S129</f>
        <v>0.37939499999999998</v>
      </c>
      <c r="K652" s="9">
        <f>'F. Basanite FC 5 kbar'!T129</f>
        <v>17.574048999999999</v>
      </c>
      <c r="L652" s="9">
        <f>'F. Basanite FC 5 kbar'!U129</f>
        <v>5.1510000000000002E-3</v>
      </c>
      <c r="M652" s="9">
        <f>'F. Basanite FC 5 kbar'!V129</f>
        <v>8.3034940000000006</v>
      </c>
      <c r="N652" s="9">
        <f>'F. Basanite FC 5 kbar'!W129</f>
        <v>0.40886600000000001</v>
      </c>
      <c r="O652" s="9">
        <f>'F. Basanite FC 5 kbar'!X129</f>
        <v>1.071137</v>
      </c>
      <c r="P652" s="9">
        <f>'F. Basanite FC 5 kbar'!Y129</f>
        <v>4.2135020000000001</v>
      </c>
      <c r="Q652" s="9">
        <f>'F. Basanite FC 5 kbar'!Z129</f>
        <v>3.9251339999999999</v>
      </c>
      <c r="R652" s="9">
        <f>'F. Basanite FC 5 kbar'!AA129</f>
        <v>7.3822950000000001</v>
      </c>
      <c r="S652" s="9">
        <f>'F. Basanite FC 5 kbar'!AB129</f>
        <v>0.75373699999999999</v>
      </c>
      <c r="T652" s="9">
        <f>'F. Basanite FC 5 kbar'!AC129</f>
        <v>5.0480999999999998</v>
      </c>
      <c r="U652" s="10"/>
      <c r="V652" s="5">
        <f>'F. Basanite FC 5 kbar'!AH129</f>
        <v>0.134352</v>
      </c>
      <c r="W652" s="5">
        <f>'F. Basanite FC 5 kbar'!AI129</f>
        <v>0</v>
      </c>
      <c r="X652" s="5">
        <f>'F. Basanite FC 5 kbar'!AJ129</f>
        <v>0</v>
      </c>
      <c r="Y652" s="5">
        <f>'F. Basanite FC 5 kbar'!AK129</f>
        <v>0</v>
      </c>
      <c r="Z652" s="5"/>
      <c r="AA652" s="5"/>
      <c r="AB652" s="5">
        <f>'F. Basanite FC 5 kbar'!AL129</f>
        <v>3.7768999999999997E-2</v>
      </c>
      <c r="AC652" s="5">
        <f>'F. Basanite FC 5 kbar'!AM129</f>
        <v>1.1440000000000001E-2</v>
      </c>
      <c r="AD652" s="10"/>
      <c r="AE652" s="5">
        <f>'F. Basanite FC 5 kbar'!AO129</f>
        <v>42.601699000000004</v>
      </c>
      <c r="AF652" s="5">
        <f>'F. Basanite FC 5 kbar'!AP129</f>
        <v>0</v>
      </c>
      <c r="AG652" s="5">
        <f>'F. Basanite FC 5 kbar'!AQ129</f>
        <v>0</v>
      </c>
      <c r="AH652" s="5">
        <f>'F. Basanite FC 5 kbar'!AR129</f>
        <v>0</v>
      </c>
      <c r="AI652" s="5"/>
      <c r="AJ652" s="5"/>
      <c r="AK652" s="5">
        <f>'F. Basanite FC 5 kbar'!AS129</f>
        <v>9.4135519999999993</v>
      </c>
      <c r="AL652" s="5">
        <f>'F. Basanite FC 5 kbar'!AT129</f>
        <v>3.7594069999999999</v>
      </c>
      <c r="AM652" s="10"/>
      <c r="AN652" s="5">
        <f t="shared" si="121"/>
        <v>42.736051000000003</v>
      </c>
      <c r="AO652" s="5">
        <f t="shared" si="122"/>
        <v>0</v>
      </c>
      <c r="AP652" s="5">
        <f t="shared" si="123"/>
        <v>0</v>
      </c>
      <c r="AQ652" s="5">
        <f t="shared" si="124"/>
        <v>0</v>
      </c>
      <c r="AR652" s="5"/>
      <c r="AS652" s="5"/>
      <c r="AT652" s="5">
        <f t="shared" si="125"/>
        <v>9.4513210000000001</v>
      </c>
      <c r="AU652" s="5">
        <f t="shared" si="126"/>
        <v>3.7708469999999998</v>
      </c>
      <c r="AV652" s="10">
        <f t="shared" si="127"/>
        <v>44.028649999999999</v>
      </c>
      <c r="AW652" s="48">
        <f t="shared" si="120"/>
        <v>99.986868999999999</v>
      </c>
    </row>
    <row r="653" spans="1:49" x14ac:dyDescent="0.3">
      <c r="A653" s="37" t="s">
        <v>236</v>
      </c>
      <c r="B653" s="2">
        <f>'F. Basanite FC 5 kbar'!A130</f>
        <v>124</v>
      </c>
      <c r="C653" s="2">
        <f>'F. Basanite FC 5 kbar'!C130</f>
        <v>962</v>
      </c>
      <c r="D653" s="2">
        <f>'F. Basanite FC 5 kbar'!D130</f>
        <v>5000</v>
      </c>
      <c r="E653" s="5">
        <f>'B. LLD classification'!EA697</f>
        <v>2.471910267074684</v>
      </c>
      <c r="F653" s="5">
        <f>'F. Basanite FC 5 kbar'!L130</f>
        <v>2.6311059999999999</v>
      </c>
      <c r="G653" s="6">
        <f>'F. Basanite FC 5 kbar'!N130</f>
        <v>43.861046999999999</v>
      </c>
      <c r="H653" s="7">
        <f t="shared" si="128"/>
        <v>56.138953000000001</v>
      </c>
      <c r="I653" s="8">
        <f>'F. Basanite FC 5 kbar'!R130</f>
        <v>51.001074000000003</v>
      </c>
      <c r="J653" s="9">
        <f>'F. Basanite FC 5 kbar'!S130</f>
        <v>0.37099300000000002</v>
      </c>
      <c r="K653" s="9">
        <f>'F. Basanite FC 5 kbar'!T130</f>
        <v>17.568456999999999</v>
      </c>
      <c r="L653" s="9">
        <f>'F. Basanite FC 5 kbar'!U130</f>
        <v>5.1019999999999998E-3</v>
      </c>
      <c r="M653" s="9">
        <f>'F. Basanite FC 5 kbar'!V130</f>
        <v>8.2618399999999994</v>
      </c>
      <c r="N653" s="9">
        <f>'F. Basanite FC 5 kbar'!W130</f>
        <v>0.41042800000000002</v>
      </c>
      <c r="O653" s="9">
        <f>'F. Basanite FC 5 kbar'!X130</f>
        <v>1.0376700000000001</v>
      </c>
      <c r="P653" s="9">
        <f>'F. Basanite FC 5 kbar'!Y130</f>
        <v>4.1769730000000003</v>
      </c>
      <c r="Q653" s="9">
        <f>'F. Basanite FC 5 kbar'!Z130</f>
        <v>3.9392309999999999</v>
      </c>
      <c r="R653" s="9">
        <f>'F. Basanite FC 5 kbar'!AA130</f>
        <v>7.4105049999999997</v>
      </c>
      <c r="S653" s="9">
        <f>'F. Basanite FC 5 kbar'!AB130</f>
        <v>0.75059200000000004</v>
      </c>
      <c r="T653" s="9">
        <f>'F. Basanite FC 5 kbar'!AC130</f>
        <v>5.0671350000000004</v>
      </c>
      <c r="U653" s="10"/>
      <c r="V653" s="5">
        <f>'F. Basanite FC 5 kbar'!AH130</f>
        <v>0.13188800000000001</v>
      </c>
      <c r="W653" s="5">
        <f>'F. Basanite FC 5 kbar'!AI130</f>
        <v>0</v>
      </c>
      <c r="X653" s="5">
        <f>'F. Basanite FC 5 kbar'!AJ130</f>
        <v>0</v>
      </c>
      <c r="Y653" s="5">
        <f>'F. Basanite FC 5 kbar'!AK130</f>
        <v>0</v>
      </c>
      <c r="Z653" s="5"/>
      <c r="AA653" s="5"/>
      <c r="AB653" s="5">
        <f>'F. Basanite FC 5 kbar'!AL130</f>
        <v>3.7699999999999997E-2</v>
      </c>
      <c r="AC653" s="5">
        <f>'F. Basanite FC 5 kbar'!AM130</f>
        <v>1.1259E-2</v>
      </c>
      <c r="AD653" s="10"/>
      <c r="AE653" s="5">
        <f>'F. Basanite FC 5 kbar'!AO130</f>
        <v>42.729121999999997</v>
      </c>
      <c r="AF653" s="5">
        <f>'F. Basanite FC 5 kbar'!AP130</f>
        <v>0</v>
      </c>
      <c r="AG653" s="5">
        <f>'F. Basanite FC 5 kbar'!AQ130</f>
        <v>0</v>
      </c>
      <c r="AH653" s="5">
        <f>'F. Basanite FC 5 kbar'!AR130</f>
        <v>0</v>
      </c>
      <c r="AI653" s="5"/>
      <c r="AJ653" s="5"/>
      <c r="AK653" s="5">
        <f>'F. Basanite FC 5 kbar'!AS130</f>
        <v>9.4496830000000003</v>
      </c>
      <c r="AL653" s="5">
        <f>'F. Basanite FC 5 kbar'!AT130</f>
        <v>3.7658239999999998</v>
      </c>
      <c r="AM653" s="10"/>
      <c r="AN653" s="5">
        <f t="shared" si="121"/>
        <v>42.861009999999993</v>
      </c>
      <c r="AO653" s="5">
        <f t="shared" si="122"/>
        <v>0</v>
      </c>
      <c r="AP653" s="5">
        <f t="shared" si="123"/>
        <v>0</v>
      </c>
      <c r="AQ653" s="5">
        <f t="shared" si="124"/>
        <v>0</v>
      </c>
      <c r="AR653" s="5"/>
      <c r="AS653" s="5"/>
      <c r="AT653" s="5">
        <f t="shared" si="125"/>
        <v>9.4873829999999995</v>
      </c>
      <c r="AU653" s="5">
        <f t="shared" si="126"/>
        <v>3.7770829999999997</v>
      </c>
      <c r="AV653" s="10">
        <f t="shared" si="127"/>
        <v>43.861046999999999</v>
      </c>
      <c r="AW653" s="48">
        <f t="shared" si="120"/>
        <v>99.986522999999991</v>
      </c>
    </row>
    <row r="654" spans="1:49" x14ac:dyDescent="0.3">
      <c r="A654" s="37" t="s">
        <v>236</v>
      </c>
      <c r="B654" s="2">
        <f>'F. Basanite FC 5 kbar'!A131</f>
        <v>125</v>
      </c>
      <c r="C654" s="2">
        <f>'F. Basanite FC 5 kbar'!C131</f>
        <v>960</v>
      </c>
      <c r="D654" s="2">
        <f>'F. Basanite FC 5 kbar'!D131</f>
        <v>5000</v>
      </c>
      <c r="E654" s="5">
        <f>'B. LLD classification'!EA698</f>
        <v>2.4691913157344394</v>
      </c>
      <c r="F654" s="5">
        <f>'F. Basanite FC 5 kbar'!L131</f>
        <v>2.6443029999999998</v>
      </c>
      <c r="G654" s="6">
        <f>'F. Basanite FC 5 kbar'!N131</f>
        <v>43.696084999999997</v>
      </c>
      <c r="H654" s="7">
        <f t="shared" si="128"/>
        <v>56.303915000000003</v>
      </c>
      <c r="I654" s="8">
        <f>'F. Basanite FC 5 kbar'!R131</f>
        <v>51.066890000000001</v>
      </c>
      <c r="J654" s="9">
        <f>'F. Basanite FC 5 kbar'!S131</f>
        <v>0.36277799999999999</v>
      </c>
      <c r="K654" s="9">
        <f>'F. Basanite FC 5 kbar'!T131</f>
        <v>17.562446999999999</v>
      </c>
      <c r="L654" s="9">
        <f>'F. Basanite FC 5 kbar'!U131</f>
        <v>5.0520000000000001E-3</v>
      </c>
      <c r="M654" s="9">
        <f>'F. Basanite FC 5 kbar'!V131</f>
        <v>8.2196809999999996</v>
      </c>
      <c r="N654" s="9">
        <f>'F. Basanite FC 5 kbar'!W131</f>
        <v>0.41197699999999998</v>
      </c>
      <c r="O654" s="9">
        <f>'F. Basanite FC 5 kbar'!X131</f>
        <v>1.004955</v>
      </c>
      <c r="P654" s="9">
        <f>'F. Basanite FC 5 kbar'!Y131</f>
        <v>4.1409700000000003</v>
      </c>
      <c r="Q654" s="9">
        <f>'F. Basanite FC 5 kbar'!Z131</f>
        <v>3.9532029999999998</v>
      </c>
      <c r="R654" s="9">
        <f>'F. Basanite FC 5 kbar'!AA131</f>
        <v>7.4384810000000003</v>
      </c>
      <c r="S654" s="9">
        <f>'F. Basanite FC 5 kbar'!AB131</f>
        <v>0.74754799999999999</v>
      </c>
      <c r="T654" s="9">
        <f>'F. Basanite FC 5 kbar'!AC131</f>
        <v>5.0860159999999999</v>
      </c>
      <c r="U654" s="10"/>
      <c r="V654" s="5">
        <f>'F. Basanite FC 5 kbar'!AH131</f>
        <v>0.129494</v>
      </c>
      <c r="W654" s="5">
        <f>'F. Basanite FC 5 kbar'!AI131</f>
        <v>0</v>
      </c>
      <c r="X654" s="5">
        <f>'F. Basanite FC 5 kbar'!AJ131</f>
        <v>0</v>
      </c>
      <c r="Y654" s="5">
        <f>'F. Basanite FC 5 kbar'!AK131</f>
        <v>0</v>
      </c>
      <c r="Z654" s="5"/>
      <c r="AA654" s="5"/>
      <c r="AB654" s="5">
        <f>'F. Basanite FC 5 kbar'!AL131</f>
        <v>3.7636999999999997E-2</v>
      </c>
      <c r="AC654" s="5">
        <f>'F. Basanite FC 5 kbar'!AM131</f>
        <v>1.1082E-2</v>
      </c>
      <c r="AD654" s="10"/>
      <c r="AE654" s="5">
        <f>'F. Basanite FC 5 kbar'!AO131</f>
        <v>42.854081000000001</v>
      </c>
      <c r="AF654" s="5">
        <f>'F. Basanite FC 5 kbar'!AP131</f>
        <v>0</v>
      </c>
      <c r="AG654" s="5">
        <f>'F. Basanite FC 5 kbar'!AQ131</f>
        <v>0</v>
      </c>
      <c r="AH654" s="5">
        <f>'F. Basanite FC 5 kbar'!AR131</f>
        <v>0</v>
      </c>
      <c r="AI654" s="5"/>
      <c r="AJ654" s="5"/>
      <c r="AK654" s="5">
        <f>'F. Basanite FC 5 kbar'!AS131</f>
        <v>9.4857410000000009</v>
      </c>
      <c r="AL654" s="5">
        <f>'F. Basanite FC 5 kbar'!AT131</f>
        <v>3.7720590000000001</v>
      </c>
      <c r="AM654" s="10"/>
      <c r="AN654" s="5">
        <f t="shared" si="121"/>
        <v>42.983575000000002</v>
      </c>
      <c r="AO654" s="5">
        <f t="shared" si="122"/>
        <v>0</v>
      </c>
      <c r="AP654" s="5">
        <f t="shared" si="123"/>
        <v>0</v>
      </c>
      <c r="AQ654" s="5">
        <f t="shared" si="124"/>
        <v>0</v>
      </c>
      <c r="AR654" s="5"/>
      <c r="AS654" s="5"/>
      <c r="AT654" s="5">
        <f t="shared" si="125"/>
        <v>9.523378000000001</v>
      </c>
      <c r="AU654" s="5">
        <f t="shared" si="126"/>
        <v>3.7831410000000001</v>
      </c>
      <c r="AV654" s="10">
        <f t="shared" si="127"/>
        <v>43.696084999999997</v>
      </c>
      <c r="AW654" s="48">
        <f t="shared" si="120"/>
        <v>99.986178999999993</v>
      </c>
    </row>
    <row r="655" spans="1:49" x14ac:dyDescent="0.3">
      <c r="A655" s="37" t="s">
        <v>236</v>
      </c>
      <c r="B655" s="2">
        <f>'F. Basanite FC 5 kbar'!A132</f>
        <v>126</v>
      </c>
      <c r="C655" s="2">
        <f>'F. Basanite FC 5 kbar'!C132</f>
        <v>958</v>
      </c>
      <c r="D655" s="2">
        <f>'F. Basanite FC 5 kbar'!D132</f>
        <v>5000</v>
      </c>
      <c r="E655" s="5">
        <f>'B. LLD classification'!EA699</f>
        <v>2.4664849107046254</v>
      </c>
      <c r="F655" s="5">
        <f>'F. Basanite FC 5 kbar'!L132</f>
        <v>2.6575139999999999</v>
      </c>
      <c r="G655" s="6">
        <f>'F. Basanite FC 5 kbar'!N132</f>
        <v>43.533686000000003</v>
      </c>
      <c r="H655" s="7">
        <f t="shared" si="128"/>
        <v>56.466313999999997</v>
      </c>
      <c r="I655" s="8">
        <f>'F. Basanite FC 5 kbar'!R132</f>
        <v>51.132595999999999</v>
      </c>
      <c r="J655" s="9">
        <f>'F. Basanite FC 5 kbar'!S132</f>
        <v>0.35474499999999998</v>
      </c>
      <c r="K655" s="9">
        <f>'F. Basanite FC 5 kbar'!T132</f>
        <v>17.556025999999999</v>
      </c>
      <c r="L655" s="9">
        <f>'F. Basanite FC 5 kbar'!U132</f>
        <v>5.0020000000000004E-3</v>
      </c>
      <c r="M655" s="9">
        <f>'F. Basanite FC 5 kbar'!V132</f>
        <v>8.1770180000000003</v>
      </c>
      <c r="N655" s="9">
        <f>'F. Basanite FC 5 kbar'!W132</f>
        <v>0.41351399999999999</v>
      </c>
      <c r="O655" s="9">
        <f>'F. Basanite FC 5 kbar'!X132</f>
        <v>0.97298099999999998</v>
      </c>
      <c r="P655" s="9">
        <f>'F. Basanite FC 5 kbar'!Y132</f>
        <v>4.1054849999999998</v>
      </c>
      <c r="Q655" s="9">
        <f>'F. Basanite FC 5 kbar'!Z132</f>
        <v>3.9670510000000001</v>
      </c>
      <c r="R655" s="9">
        <f>'F. Basanite FC 5 kbar'!AA132</f>
        <v>7.4662300000000004</v>
      </c>
      <c r="S655" s="9">
        <f>'F. Basanite FC 5 kbar'!AB132</f>
        <v>0.74460599999999999</v>
      </c>
      <c r="T655" s="9">
        <f>'F. Basanite FC 5 kbar'!AC132</f>
        <v>5.1047469999999997</v>
      </c>
      <c r="U655" s="10"/>
      <c r="V655" s="5">
        <f>'F. Basanite FC 5 kbar'!AH132</f>
        <v>0.127168</v>
      </c>
      <c r="W655" s="5">
        <f>'F. Basanite FC 5 kbar'!AI132</f>
        <v>0</v>
      </c>
      <c r="X655" s="5">
        <f>'F. Basanite FC 5 kbar'!AJ132</f>
        <v>0</v>
      </c>
      <c r="Y655" s="5">
        <f>'F. Basanite FC 5 kbar'!AK132</f>
        <v>0</v>
      </c>
      <c r="Z655" s="5"/>
      <c r="AA655" s="5"/>
      <c r="AB655" s="5">
        <f>'F. Basanite FC 5 kbar'!AL132</f>
        <v>3.7576999999999999E-2</v>
      </c>
      <c r="AC655" s="5">
        <f>'F. Basanite FC 5 kbar'!AM132</f>
        <v>1.091E-2</v>
      </c>
      <c r="AD655" s="10"/>
      <c r="AE655" s="5">
        <f>'F. Basanite FC 5 kbar'!AO132</f>
        <v>42.976635000000002</v>
      </c>
      <c r="AF655" s="5">
        <f>'F. Basanite FC 5 kbar'!AP132</f>
        <v>0</v>
      </c>
      <c r="AG655" s="5">
        <f>'F. Basanite FC 5 kbar'!AQ132</f>
        <v>0</v>
      </c>
      <c r="AH655" s="5">
        <f>'F. Basanite FC 5 kbar'!AR132</f>
        <v>0</v>
      </c>
      <c r="AI655" s="5"/>
      <c r="AJ655" s="5"/>
      <c r="AK655" s="5">
        <f>'F. Basanite FC 5 kbar'!AS132</f>
        <v>9.5217340000000004</v>
      </c>
      <c r="AL655" s="5">
        <f>'F. Basanite FC 5 kbar'!AT132</f>
        <v>3.7781180000000001</v>
      </c>
      <c r="AM655" s="10"/>
      <c r="AN655" s="5">
        <f t="shared" si="121"/>
        <v>43.103802999999999</v>
      </c>
      <c r="AO655" s="5">
        <f t="shared" si="122"/>
        <v>0</v>
      </c>
      <c r="AP655" s="5">
        <f t="shared" si="123"/>
        <v>0</v>
      </c>
      <c r="AQ655" s="5">
        <f t="shared" si="124"/>
        <v>0</v>
      </c>
      <c r="AR655" s="5"/>
      <c r="AS655" s="5"/>
      <c r="AT655" s="5">
        <f t="shared" si="125"/>
        <v>9.559311000000001</v>
      </c>
      <c r="AU655" s="5">
        <f t="shared" si="126"/>
        <v>3.7890280000000001</v>
      </c>
      <c r="AV655" s="10">
        <f t="shared" si="127"/>
        <v>43.533686000000003</v>
      </c>
      <c r="AW655" s="48">
        <f t="shared" si="120"/>
        <v>99.985827999999998</v>
      </c>
    </row>
    <row r="656" spans="1:49" x14ac:dyDescent="0.3">
      <c r="A656" s="37" t="s">
        <v>236</v>
      </c>
      <c r="B656" s="2">
        <f>'F. Basanite FC 5 kbar'!A133</f>
        <v>127</v>
      </c>
      <c r="C656" s="2">
        <f>'F. Basanite FC 5 kbar'!C133</f>
        <v>956</v>
      </c>
      <c r="D656" s="2">
        <f>'F. Basanite FC 5 kbar'!D133</f>
        <v>5000</v>
      </c>
      <c r="E656" s="5">
        <f>'B. LLD classification'!EA700</f>
        <v>2.4637906312220395</v>
      </c>
      <c r="F656" s="5">
        <f>'F. Basanite FC 5 kbar'!L133</f>
        <v>2.6707399999999999</v>
      </c>
      <c r="G656" s="6">
        <f>'F. Basanite FC 5 kbar'!N133</f>
        <v>43.373778999999999</v>
      </c>
      <c r="H656" s="7">
        <f t="shared" si="128"/>
        <v>56.626221000000001</v>
      </c>
      <c r="I656" s="8">
        <f>'F. Basanite FC 5 kbar'!R133</f>
        <v>51.198197</v>
      </c>
      <c r="J656" s="9">
        <f>'F. Basanite FC 5 kbar'!S133</f>
        <v>0.346889</v>
      </c>
      <c r="K656" s="9">
        <f>'F. Basanite FC 5 kbar'!T133</f>
        <v>17.549202000000001</v>
      </c>
      <c r="L656" s="9">
        <f>'F. Basanite FC 5 kbar'!U133</f>
        <v>4.9519999999999998E-3</v>
      </c>
      <c r="M656" s="9">
        <f>'F. Basanite FC 5 kbar'!V133</f>
        <v>8.1338519999999992</v>
      </c>
      <c r="N656" s="9">
        <f>'F. Basanite FC 5 kbar'!W133</f>
        <v>0.41503899999999999</v>
      </c>
      <c r="O656" s="9">
        <f>'F. Basanite FC 5 kbar'!X133</f>
        <v>0.94173300000000004</v>
      </c>
      <c r="P656" s="9">
        <f>'F. Basanite FC 5 kbar'!Y133</f>
        <v>4.0705080000000002</v>
      </c>
      <c r="Q656" s="9">
        <f>'F. Basanite FC 5 kbar'!Z133</f>
        <v>3.9807800000000002</v>
      </c>
      <c r="R656" s="9">
        <f>'F. Basanite FC 5 kbar'!AA133</f>
        <v>7.4937560000000003</v>
      </c>
      <c r="S656" s="9">
        <f>'F. Basanite FC 5 kbar'!AB133</f>
        <v>0.74176200000000003</v>
      </c>
      <c r="T656" s="9">
        <f>'F. Basanite FC 5 kbar'!AC133</f>
        <v>5.1233300000000002</v>
      </c>
      <c r="U656" s="10"/>
      <c r="V656" s="5">
        <f>'F. Basanite FC 5 kbar'!AH133</f>
        <v>0.124907</v>
      </c>
      <c r="W656" s="5">
        <f>'F. Basanite FC 5 kbar'!AI133</f>
        <v>0</v>
      </c>
      <c r="X656" s="5">
        <f>'F. Basanite FC 5 kbar'!AJ133</f>
        <v>0</v>
      </c>
      <c r="Y656" s="5">
        <f>'F. Basanite FC 5 kbar'!AK133</f>
        <v>0</v>
      </c>
      <c r="Z656" s="5"/>
      <c r="AA656" s="5"/>
      <c r="AB656" s="5">
        <f>'F. Basanite FC 5 kbar'!AL133</f>
        <v>3.7522E-2</v>
      </c>
      <c r="AC656" s="5">
        <f>'F. Basanite FC 5 kbar'!AM133</f>
        <v>1.0742E-2</v>
      </c>
      <c r="AD656" s="10"/>
      <c r="AE656" s="5">
        <f>'F. Basanite FC 5 kbar'!AO133</f>
        <v>43.096860999999997</v>
      </c>
      <c r="AF656" s="5">
        <f>'F. Basanite FC 5 kbar'!AP133</f>
        <v>0</v>
      </c>
      <c r="AG656" s="5">
        <f>'F. Basanite FC 5 kbar'!AQ133</f>
        <v>0</v>
      </c>
      <c r="AH656" s="5">
        <f>'F. Basanite FC 5 kbar'!AR133</f>
        <v>0</v>
      </c>
      <c r="AI656" s="5"/>
      <c r="AJ656" s="5"/>
      <c r="AK656" s="5">
        <f>'F. Basanite FC 5 kbar'!AS133</f>
        <v>9.5576650000000001</v>
      </c>
      <c r="AL656" s="5">
        <f>'F. Basanite FC 5 kbar'!AT133</f>
        <v>3.7840039999999999</v>
      </c>
      <c r="AM656" s="10"/>
      <c r="AN656" s="5">
        <f t="shared" si="121"/>
        <v>43.221767999999997</v>
      </c>
      <c r="AO656" s="5">
        <f t="shared" si="122"/>
        <v>0</v>
      </c>
      <c r="AP656" s="5">
        <f t="shared" si="123"/>
        <v>0</v>
      </c>
      <c r="AQ656" s="5">
        <f t="shared" si="124"/>
        <v>0</v>
      </c>
      <c r="AR656" s="5"/>
      <c r="AS656" s="5"/>
      <c r="AT656" s="5">
        <f t="shared" si="125"/>
        <v>9.5951869999999992</v>
      </c>
      <c r="AU656" s="5">
        <f t="shared" si="126"/>
        <v>3.794746</v>
      </c>
      <c r="AV656" s="10">
        <f t="shared" si="127"/>
        <v>43.373778999999999</v>
      </c>
      <c r="AW656" s="48">
        <f t="shared" si="120"/>
        <v>99.985479999999995</v>
      </c>
    </row>
    <row r="657" spans="1:49" x14ac:dyDescent="0.3">
      <c r="A657" s="37" t="s">
        <v>236</v>
      </c>
      <c r="B657" s="2">
        <f>'F. Basanite FC 5 kbar'!A134</f>
        <v>128</v>
      </c>
      <c r="C657" s="2">
        <f>'F. Basanite FC 5 kbar'!C134</f>
        <v>954</v>
      </c>
      <c r="D657" s="2">
        <f>'F. Basanite FC 5 kbar'!D134</f>
        <v>5000</v>
      </c>
      <c r="E657" s="5">
        <f>'B. LLD classification'!EA701</f>
        <v>2.4611080246608483</v>
      </c>
      <c r="F657" s="5">
        <f>'F. Basanite FC 5 kbar'!L134</f>
        <v>2.68398</v>
      </c>
      <c r="G657" s="6">
        <f>'F. Basanite FC 5 kbar'!N134</f>
        <v>43.216293</v>
      </c>
      <c r="H657" s="7">
        <f t="shared" si="128"/>
        <v>56.783707</v>
      </c>
      <c r="I657" s="8">
        <f>'F. Basanite FC 5 kbar'!R134</f>
        <v>51.263699000000003</v>
      </c>
      <c r="J657" s="9">
        <f>'F. Basanite FC 5 kbar'!S134</f>
        <v>0.33920699999999998</v>
      </c>
      <c r="K657" s="9">
        <f>'F. Basanite FC 5 kbar'!T134</f>
        <v>17.541981</v>
      </c>
      <c r="L657" s="9">
        <f>'F. Basanite FC 5 kbar'!U134</f>
        <v>4.9020000000000001E-3</v>
      </c>
      <c r="M657" s="9">
        <f>'F. Basanite FC 5 kbar'!V134</f>
        <v>8.0901859999999992</v>
      </c>
      <c r="N657" s="9">
        <f>'F. Basanite FC 5 kbar'!W134</f>
        <v>0.416551</v>
      </c>
      <c r="O657" s="9">
        <f>'F. Basanite FC 5 kbar'!X134</f>
        <v>0.91120199999999996</v>
      </c>
      <c r="P657" s="9">
        <f>'F. Basanite FC 5 kbar'!Y134</f>
        <v>4.0360310000000004</v>
      </c>
      <c r="Q657" s="9">
        <f>'F. Basanite FC 5 kbar'!Z134</f>
        <v>3.9943900000000001</v>
      </c>
      <c r="R657" s="9">
        <f>'F. Basanite FC 5 kbar'!AA134</f>
        <v>7.521064</v>
      </c>
      <c r="S657" s="9">
        <f>'F. Basanite FC 5 kbar'!AB134</f>
        <v>0.73901700000000003</v>
      </c>
      <c r="T657" s="9">
        <f>'F. Basanite FC 5 kbar'!AC134</f>
        <v>5.1417700000000002</v>
      </c>
      <c r="U657" s="10"/>
      <c r="V657" s="5">
        <f>'F. Basanite FC 5 kbar'!AH134</f>
        <v>0.12271</v>
      </c>
      <c r="W657" s="5">
        <f>'F. Basanite FC 5 kbar'!AI134</f>
        <v>0</v>
      </c>
      <c r="X657" s="5">
        <f>'F. Basanite FC 5 kbar'!AJ134</f>
        <v>0</v>
      </c>
      <c r="Y657" s="5">
        <f>'F. Basanite FC 5 kbar'!AK134</f>
        <v>0</v>
      </c>
      <c r="Z657" s="5"/>
      <c r="AA657" s="5"/>
      <c r="AB657" s="5">
        <f>'F. Basanite FC 5 kbar'!AL134</f>
        <v>3.7468000000000001E-2</v>
      </c>
      <c r="AC657" s="5">
        <f>'F. Basanite FC 5 kbar'!AM134</f>
        <v>1.0578000000000001E-2</v>
      </c>
      <c r="AD657" s="10"/>
      <c r="AE657" s="5">
        <f>'F. Basanite FC 5 kbar'!AO134</f>
        <v>43.214821999999998</v>
      </c>
      <c r="AF657" s="5">
        <f>'F. Basanite FC 5 kbar'!AP134</f>
        <v>0</v>
      </c>
      <c r="AG657" s="5">
        <f>'F. Basanite FC 5 kbar'!AQ134</f>
        <v>0</v>
      </c>
      <c r="AH657" s="5">
        <f>'F. Basanite FC 5 kbar'!AR134</f>
        <v>0</v>
      </c>
      <c r="AI657" s="5"/>
      <c r="AJ657" s="5"/>
      <c r="AK657" s="5">
        <f>'F. Basanite FC 5 kbar'!AS134</f>
        <v>9.5935360000000003</v>
      </c>
      <c r="AL657" s="5">
        <f>'F. Basanite FC 5 kbar'!AT134</f>
        <v>3.789723</v>
      </c>
      <c r="AM657" s="10"/>
      <c r="AN657" s="5">
        <f t="shared" ref="AN657:AN688" si="129">V657+AE657</f>
        <v>43.337531999999996</v>
      </c>
      <c r="AO657" s="5">
        <f t="shared" ref="AO657:AO688" si="130">W657+AF657</f>
        <v>0</v>
      </c>
      <c r="AP657" s="5">
        <f t="shared" ref="AP657:AP688" si="131">X657+AG657</f>
        <v>0</v>
      </c>
      <c r="AQ657" s="5">
        <f t="shared" ref="AQ657:AQ688" si="132">Y657+AH657</f>
        <v>0</v>
      </c>
      <c r="AR657" s="5"/>
      <c r="AS657" s="5"/>
      <c r="AT657" s="5">
        <f t="shared" ref="AT657:AT688" si="133">AB657+AK657</f>
        <v>9.6310040000000008</v>
      </c>
      <c r="AU657" s="5">
        <f t="shared" ref="AU657:AU688" si="134">AC657+AL657</f>
        <v>3.8003010000000002</v>
      </c>
      <c r="AV657" s="10">
        <f t="shared" ref="AV657:AV688" si="135">G657</f>
        <v>43.216293</v>
      </c>
      <c r="AW657" s="48">
        <f t="shared" ref="AW657:AW716" si="136">SUM(AM657:AV657)</f>
        <v>99.985129999999998</v>
      </c>
    </row>
    <row r="658" spans="1:49" x14ac:dyDescent="0.3">
      <c r="A658" s="37" t="s">
        <v>236</v>
      </c>
      <c r="B658" s="2">
        <f>'F. Basanite FC 5 kbar'!A135</f>
        <v>129</v>
      </c>
      <c r="C658" s="2">
        <f>'F. Basanite FC 5 kbar'!C135</f>
        <v>952</v>
      </c>
      <c r="D658" s="2">
        <f>'F. Basanite FC 5 kbar'!D135</f>
        <v>5000</v>
      </c>
      <c r="E658" s="5">
        <f>'B. LLD classification'!EA702</f>
        <v>2.458821507929879</v>
      </c>
      <c r="F658" s="5">
        <f>'F. Basanite FC 5 kbar'!L135</f>
        <v>2.6995480000000001</v>
      </c>
      <c r="G658" s="6">
        <f>'F. Basanite FC 5 kbar'!N135</f>
        <v>43.039026</v>
      </c>
      <c r="H658" s="7">
        <f t="shared" si="128"/>
        <v>56.960974</v>
      </c>
      <c r="I658" s="8">
        <f>'F. Basanite FC 5 kbar'!R135</f>
        <v>51.330039999999997</v>
      </c>
      <c r="J658" s="9">
        <f>'F. Basanite FC 5 kbar'!S135</f>
        <v>0.33360099999999998</v>
      </c>
      <c r="K658" s="9">
        <f>'F. Basanite FC 5 kbar'!T135</f>
        <v>17.534997000000001</v>
      </c>
      <c r="L658" s="9">
        <f>'F. Basanite FC 5 kbar'!U135</f>
        <v>4.8659999999999997E-3</v>
      </c>
      <c r="M658" s="9">
        <f>'F. Basanite FC 5 kbar'!V135</f>
        <v>8.0569140000000008</v>
      </c>
      <c r="N658" s="9">
        <f>'F. Basanite FC 5 kbar'!W135</f>
        <v>0.418267</v>
      </c>
      <c r="O658" s="9">
        <f>'F. Basanite FC 5 kbar'!X135</f>
        <v>0.878359</v>
      </c>
      <c r="P658" s="9">
        <f>'F. Basanite FC 5 kbar'!Y135</f>
        <v>3.9970979999999998</v>
      </c>
      <c r="Q658" s="9">
        <f>'F. Basanite FC 5 kbar'!Z135</f>
        <v>4.0004359999999997</v>
      </c>
      <c r="R658" s="9">
        <f>'F. Basanite FC 5 kbar'!AA135</f>
        <v>7.552041</v>
      </c>
      <c r="S658" s="9">
        <f>'F. Basanite FC 5 kbar'!AB135</f>
        <v>0.73661699999999997</v>
      </c>
      <c r="T658" s="9">
        <f>'F. Basanite FC 5 kbar'!AC135</f>
        <v>5.1567639999999999</v>
      </c>
      <c r="U658" s="10"/>
      <c r="V658" s="5">
        <f>'F. Basanite FC 5 kbar'!AH135</f>
        <v>3.7351000000000002E-2</v>
      </c>
      <c r="W658" s="5">
        <f>'F. Basanite FC 5 kbar'!AI135</f>
        <v>0.12726899999999999</v>
      </c>
      <c r="X658" s="5">
        <f>'F. Basanite FC 5 kbar'!AJ135</f>
        <v>0</v>
      </c>
      <c r="Y658" s="5">
        <f>'F. Basanite FC 5 kbar'!AK135</f>
        <v>0</v>
      </c>
      <c r="Z658" s="5"/>
      <c r="AA658" s="5"/>
      <c r="AB658" s="5">
        <f>'F. Basanite FC 5 kbar'!AL135</f>
        <v>1.5604E-2</v>
      </c>
      <c r="AC658" s="5">
        <f>'F. Basanite FC 5 kbar'!AM135</f>
        <v>1.055E-2</v>
      </c>
      <c r="AD658" s="10"/>
      <c r="AE658" s="5">
        <f>'F. Basanite FC 5 kbar'!AO135</f>
        <v>43.330578000000003</v>
      </c>
      <c r="AF658" s="5">
        <f>'F. Basanite FC 5 kbar'!AP135</f>
        <v>0</v>
      </c>
      <c r="AG658" s="5">
        <f>'F. Basanite FC 5 kbar'!AQ135</f>
        <v>0</v>
      </c>
      <c r="AH658" s="5">
        <f>'F. Basanite FC 5 kbar'!AR135</f>
        <v>0</v>
      </c>
      <c r="AI658" s="5"/>
      <c r="AJ658" s="5"/>
      <c r="AK658" s="5">
        <f>'F. Basanite FC 5 kbar'!AS135</f>
        <v>9.6293530000000001</v>
      </c>
      <c r="AL658" s="5">
        <f>'F. Basanite FC 5 kbar'!AT135</f>
        <v>3.7952789999999998</v>
      </c>
      <c r="AM658" s="10"/>
      <c r="AN658" s="5">
        <f t="shared" si="129"/>
        <v>43.367929000000004</v>
      </c>
      <c r="AO658" s="5">
        <f t="shared" si="130"/>
        <v>0.12726899999999999</v>
      </c>
      <c r="AP658" s="5">
        <f t="shared" si="131"/>
        <v>0</v>
      </c>
      <c r="AQ658" s="5">
        <f t="shared" si="132"/>
        <v>0</v>
      </c>
      <c r="AR658" s="5"/>
      <c r="AS658" s="5"/>
      <c r="AT658" s="5">
        <f t="shared" si="133"/>
        <v>9.6449569999999998</v>
      </c>
      <c r="AU658" s="5">
        <f t="shared" si="134"/>
        <v>3.8058289999999997</v>
      </c>
      <c r="AV658" s="10">
        <f t="shared" si="135"/>
        <v>43.039026</v>
      </c>
      <c r="AW658" s="48">
        <f t="shared" si="136"/>
        <v>99.985010000000003</v>
      </c>
    </row>
    <row r="659" spans="1:49" x14ac:dyDescent="0.3">
      <c r="A659" s="37" t="s">
        <v>236</v>
      </c>
      <c r="B659" s="2">
        <f>'F. Basanite FC 5 kbar'!A136</f>
        <v>130</v>
      </c>
      <c r="C659" s="2">
        <f>'F. Basanite FC 5 kbar'!C136</f>
        <v>950</v>
      </c>
      <c r="D659" s="2">
        <f>'F. Basanite FC 5 kbar'!D136</f>
        <v>5000</v>
      </c>
      <c r="E659" s="5">
        <f>'B. LLD classification'!EA703</f>
        <v>2.4565905873095764</v>
      </c>
      <c r="F659" s="5">
        <f>'F. Basanite FC 5 kbar'!L136</f>
        <v>2.7147899999999998</v>
      </c>
      <c r="G659" s="6">
        <f>'F. Basanite FC 5 kbar'!N136</f>
        <v>42.856610000000003</v>
      </c>
      <c r="H659" s="7">
        <f t="shared" si="128"/>
        <v>57.143389999999997</v>
      </c>
      <c r="I659" s="8">
        <f>'F. Basanite FC 5 kbar'!R136</f>
        <v>51.397108000000003</v>
      </c>
      <c r="J659" s="9">
        <f>'F. Basanite FC 5 kbar'!S136</f>
        <v>0.32934000000000002</v>
      </c>
      <c r="K659" s="9">
        <f>'F. Basanite FC 5 kbar'!T136</f>
        <v>17.527051</v>
      </c>
      <c r="L659" s="9">
        <f>'F. Basanite FC 5 kbar'!U136</f>
        <v>4.8329999999999996E-3</v>
      </c>
      <c r="M659" s="9">
        <f>'F. Basanite FC 5 kbar'!V136</f>
        <v>8.0263580000000001</v>
      </c>
      <c r="N659" s="9">
        <f>'F. Basanite FC 5 kbar'!W136</f>
        <v>0.420047</v>
      </c>
      <c r="O659" s="9">
        <f>'F. Basanite FC 5 kbar'!X136</f>
        <v>0.84527699999999995</v>
      </c>
      <c r="P659" s="9">
        <f>'F. Basanite FC 5 kbar'!Y136</f>
        <v>3.9545840000000001</v>
      </c>
      <c r="Q659" s="9">
        <f>'F. Basanite FC 5 kbar'!Z136</f>
        <v>4.0051589999999999</v>
      </c>
      <c r="R659" s="9">
        <f>'F. Basanite FC 5 kbar'!AA136</f>
        <v>7.5841859999999999</v>
      </c>
      <c r="S659" s="9">
        <f>'F. Basanite FC 5 kbar'!AB136</f>
        <v>0.73464399999999996</v>
      </c>
      <c r="T659" s="9">
        <f>'F. Basanite FC 5 kbar'!AC136</f>
        <v>5.1714130000000003</v>
      </c>
      <c r="U659" s="10"/>
      <c r="V659" s="5">
        <f>'F. Basanite FC 5 kbar'!AH136</f>
        <v>1.9290000000000002E-2</v>
      </c>
      <c r="W659" s="5">
        <f>'F. Basanite FC 5 kbar'!AI136</f>
        <v>0.15993299999999999</v>
      </c>
      <c r="X659" s="5">
        <f>'F. Basanite FC 5 kbar'!AJ136</f>
        <v>0</v>
      </c>
      <c r="Y659" s="5">
        <f>'F. Basanite FC 5 kbar'!AK136</f>
        <v>0</v>
      </c>
      <c r="Z659" s="5"/>
      <c r="AA659" s="5"/>
      <c r="AB659" s="5">
        <f>'F. Basanite FC 5 kbar'!AL136</f>
        <v>1.3212E-2</v>
      </c>
      <c r="AC659" s="5">
        <f>'F. Basanite FC 5 kbar'!AM136</f>
        <v>1.0189E-2</v>
      </c>
      <c r="AD659" s="10"/>
      <c r="AE659" s="5">
        <f>'F. Basanite FC 5 kbar'!AO136</f>
        <v>43.363256</v>
      </c>
      <c r="AF659" s="5">
        <f>'F. Basanite FC 5 kbar'!AP136</f>
        <v>0.118321</v>
      </c>
      <c r="AG659" s="5">
        <f>'F. Basanite FC 5 kbar'!AQ136</f>
        <v>0</v>
      </c>
      <c r="AH659" s="5">
        <f>'F. Basanite FC 5 kbar'!AR136</f>
        <v>0</v>
      </c>
      <c r="AI659" s="5"/>
      <c r="AJ659" s="5"/>
      <c r="AK659" s="5">
        <f>'F. Basanite FC 5 kbar'!AS136</f>
        <v>9.6433020000000003</v>
      </c>
      <c r="AL659" s="5">
        <f>'F. Basanite FC 5 kbar'!AT136</f>
        <v>3.8008060000000001</v>
      </c>
      <c r="AM659" s="10"/>
      <c r="AN659" s="5">
        <f t="shared" si="129"/>
        <v>43.382545999999998</v>
      </c>
      <c r="AO659" s="5">
        <f t="shared" si="130"/>
        <v>0.278254</v>
      </c>
      <c r="AP659" s="5">
        <f t="shared" si="131"/>
        <v>0</v>
      </c>
      <c r="AQ659" s="5">
        <f t="shared" si="132"/>
        <v>0</v>
      </c>
      <c r="AR659" s="5"/>
      <c r="AS659" s="5"/>
      <c r="AT659" s="5">
        <f t="shared" si="133"/>
        <v>9.6565139999999996</v>
      </c>
      <c r="AU659" s="5">
        <f t="shared" si="134"/>
        <v>3.8109950000000001</v>
      </c>
      <c r="AV659" s="10">
        <f t="shared" si="135"/>
        <v>42.856610000000003</v>
      </c>
      <c r="AW659" s="48">
        <f t="shared" si="136"/>
        <v>99.984918999999991</v>
      </c>
    </row>
    <row r="660" spans="1:49" x14ac:dyDescent="0.3">
      <c r="A660" s="37" t="s">
        <v>236</v>
      </c>
      <c r="B660" s="2">
        <f>'F. Basanite FC 5 kbar'!A137</f>
        <v>131</v>
      </c>
      <c r="C660" s="2">
        <f>'F. Basanite FC 5 kbar'!C137</f>
        <v>948</v>
      </c>
      <c r="D660" s="2">
        <f>'F. Basanite FC 5 kbar'!D137</f>
        <v>5000</v>
      </c>
      <c r="E660" s="5">
        <f>'B. LLD classification'!EA704</f>
        <v>2.4543240677239351</v>
      </c>
      <c r="F660" s="5">
        <f>'F. Basanite FC 5 kbar'!L137</f>
        <v>2.729454</v>
      </c>
      <c r="G660" s="6">
        <f>'F. Basanite FC 5 kbar'!N137</f>
        <v>42.676645000000001</v>
      </c>
      <c r="H660" s="7">
        <f t="shared" si="128"/>
        <v>57.323354999999999</v>
      </c>
      <c r="I660" s="8">
        <f>'F. Basanite FC 5 kbar'!R137</f>
        <v>51.464176999999999</v>
      </c>
      <c r="J660" s="9">
        <f>'F. Basanite FC 5 kbar'!S137</f>
        <v>0.32505400000000001</v>
      </c>
      <c r="K660" s="9">
        <f>'F. Basanite FC 5 kbar'!T137</f>
        <v>17.519210999999999</v>
      </c>
      <c r="L660" s="9">
        <f>'F. Basanite FC 5 kbar'!U137</f>
        <v>4.7990000000000003E-3</v>
      </c>
      <c r="M660" s="9">
        <f>'F. Basanite FC 5 kbar'!V137</f>
        <v>7.9939200000000001</v>
      </c>
      <c r="N660" s="9">
        <f>'F. Basanite FC 5 kbar'!W137</f>
        <v>0.421819</v>
      </c>
      <c r="O660" s="9">
        <f>'F. Basanite FC 5 kbar'!X137</f>
        <v>0.812836</v>
      </c>
      <c r="P660" s="9">
        <f>'F. Basanite FC 5 kbar'!Y137</f>
        <v>3.9130389999999999</v>
      </c>
      <c r="Q660" s="9">
        <f>'F. Basanite FC 5 kbar'!Z137</f>
        <v>4.0101000000000004</v>
      </c>
      <c r="R660" s="9">
        <f>'F. Basanite FC 5 kbar'!AA137</f>
        <v>7.616168</v>
      </c>
      <c r="S660" s="9">
        <f>'F. Basanite FC 5 kbar'!AB137</f>
        <v>0.73274099999999998</v>
      </c>
      <c r="T660" s="9">
        <f>'F. Basanite FC 5 kbar'!AC137</f>
        <v>5.1861350000000002</v>
      </c>
      <c r="U660" s="10"/>
      <c r="V660" s="5">
        <f>'F. Basanite FC 5 kbar'!AH137</f>
        <v>1.9044999999999999E-2</v>
      </c>
      <c r="W660" s="5">
        <f>'F. Basanite FC 5 kbar'!AI137</f>
        <v>0.155002</v>
      </c>
      <c r="X660" s="5">
        <f>'F. Basanite FC 5 kbar'!AJ137</f>
        <v>0</v>
      </c>
      <c r="Y660" s="5">
        <f>'F. Basanite FC 5 kbar'!AK137</f>
        <v>0</v>
      </c>
      <c r="Z660" s="5"/>
      <c r="AA660" s="5"/>
      <c r="AB660" s="5">
        <f>'F. Basanite FC 5 kbar'!AL137</f>
        <v>1.374E-2</v>
      </c>
      <c r="AC660" s="5">
        <f>'F. Basanite FC 5 kbar'!AM137</f>
        <v>1.0057999999999999E-2</v>
      </c>
      <c r="AD660" s="10"/>
      <c r="AE660" s="5">
        <f>'F. Basanite FC 5 kbar'!AO137</f>
        <v>43.380209000000001</v>
      </c>
      <c r="AF660" s="5">
        <f>'F. Basanite FC 5 kbar'!AP137</f>
        <v>0.26929599999999998</v>
      </c>
      <c r="AG660" s="5">
        <f>'F. Basanite FC 5 kbar'!AQ137</f>
        <v>0</v>
      </c>
      <c r="AH660" s="5">
        <f>'F. Basanite FC 5 kbar'!AR137</f>
        <v>0</v>
      </c>
      <c r="AI660" s="5"/>
      <c r="AJ660" s="5"/>
      <c r="AK660" s="5">
        <f>'F. Basanite FC 5 kbar'!AS137</f>
        <v>9.6548540000000003</v>
      </c>
      <c r="AL660" s="5">
        <f>'F. Basanite FC 5 kbar'!AT137</f>
        <v>3.805971</v>
      </c>
      <c r="AM660" s="10"/>
      <c r="AN660" s="5">
        <f t="shared" si="129"/>
        <v>43.399253999999999</v>
      </c>
      <c r="AO660" s="5">
        <f t="shared" si="130"/>
        <v>0.42429799999999995</v>
      </c>
      <c r="AP660" s="5">
        <f t="shared" si="131"/>
        <v>0</v>
      </c>
      <c r="AQ660" s="5">
        <f t="shared" si="132"/>
        <v>0</v>
      </c>
      <c r="AR660" s="5"/>
      <c r="AS660" s="5"/>
      <c r="AT660" s="5">
        <f t="shared" si="133"/>
        <v>9.6685940000000006</v>
      </c>
      <c r="AU660" s="5">
        <f t="shared" si="134"/>
        <v>3.8160289999999999</v>
      </c>
      <c r="AV660" s="10">
        <f t="shared" si="135"/>
        <v>42.676645000000001</v>
      </c>
      <c r="AW660" s="48">
        <f t="shared" si="136"/>
        <v>99.984819999999999</v>
      </c>
    </row>
    <row r="661" spans="1:49" x14ac:dyDescent="0.3">
      <c r="A661" s="37" t="s">
        <v>236</v>
      </c>
      <c r="B661" s="2">
        <f>'F. Basanite FC 5 kbar'!A138</f>
        <v>132</v>
      </c>
      <c r="C661" s="2">
        <f>'F. Basanite FC 5 kbar'!C138</f>
        <v>946</v>
      </c>
      <c r="D661" s="2">
        <f>'F. Basanite FC 5 kbar'!D138</f>
        <v>5000</v>
      </c>
      <c r="E661" s="5">
        <f>'B. LLD classification'!EA705</f>
        <v>2.4520496766059519</v>
      </c>
      <c r="F661" s="5">
        <f>'F. Basanite FC 5 kbar'!L138</f>
        <v>2.7442039999999999</v>
      </c>
      <c r="G661" s="6">
        <f>'F. Basanite FC 5 kbar'!N138</f>
        <v>42.499341000000001</v>
      </c>
      <c r="H661" s="7">
        <f t="shared" si="128"/>
        <v>57.500658999999999</v>
      </c>
      <c r="I661" s="8">
        <f>'F. Basanite FC 5 kbar'!R138</f>
        <v>51.531447999999997</v>
      </c>
      <c r="J661" s="9">
        <f>'F. Basanite FC 5 kbar'!S138</f>
        <v>0.320822</v>
      </c>
      <c r="K661" s="9">
        <f>'F. Basanite FC 5 kbar'!T138</f>
        <v>17.510904</v>
      </c>
      <c r="L661" s="9">
        <f>'F. Basanite FC 5 kbar'!U138</f>
        <v>4.7629999999999999E-3</v>
      </c>
      <c r="M661" s="9">
        <f>'F. Basanite FC 5 kbar'!V138</f>
        <v>7.9603840000000003</v>
      </c>
      <c r="N661" s="9">
        <f>'F. Basanite FC 5 kbar'!W138</f>
        <v>0.42357800000000001</v>
      </c>
      <c r="O661" s="9">
        <f>'F. Basanite FC 5 kbar'!X138</f>
        <v>0.781227</v>
      </c>
      <c r="P661" s="9">
        <f>'F. Basanite FC 5 kbar'!Y138</f>
        <v>3.8721489999999998</v>
      </c>
      <c r="Q661" s="9">
        <f>'F. Basanite FC 5 kbar'!Z138</f>
        <v>4.0150490000000003</v>
      </c>
      <c r="R661" s="9">
        <f>'F. Basanite FC 5 kbar'!AA138</f>
        <v>7.6479419999999996</v>
      </c>
      <c r="S661" s="9">
        <f>'F. Basanite FC 5 kbar'!AB138</f>
        <v>0.73094499999999996</v>
      </c>
      <c r="T661" s="9">
        <f>'F. Basanite FC 5 kbar'!AC138</f>
        <v>5.2007890000000003</v>
      </c>
      <c r="U661" s="10"/>
      <c r="V661" s="5">
        <f>'F. Basanite FC 5 kbar'!AH138</f>
        <v>1.8578000000000001E-2</v>
      </c>
      <c r="W661" s="5">
        <f>'F. Basanite FC 5 kbar'!AI138</f>
        <v>0.15254499999999999</v>
      </c>
      <c r="X661" s="5">
        <f>'F. Basanite FC 5 kbar'!AJ138</f>
        <v>0</v>
      </c>
      <c r="Y661" s="5">
        <f>'F. Basanite FC 5 kbar'!AK138</f>
        <v>0</v>
      </c>
      <c r="Z661" s="5"/>
      <c r="AA661" s="5"/>
      <c r="AB661" s="5">
        <f>'F. Basanite FC 5 kbar'!AL138</f>
        <v>1.4182999999999999E-2</v>
      </c>
      <c r="AC661" s="5">
        <f>'F. Basanite FC 5 kbar'!AM138</f>
        <v>9.8899999999999995E-3</v>
      </c>
      <c r="AD661" s="10"/>
      <c r="AE661" s="5">
        <f>'F. Basanite FC 5 kbar'!AO138</f>
        <v>43.396912999999998</v>
      </c>
      <c r="AF661" s="5">
        <f>'F. Basanite FC 5 kbar'!AP138</f>
        <v>0.415329</v>
      </c>
      <c r="AG661" s="5">
        <f>'F. Basanite FC 5 kbar'!AQ138</f>
        <v>0</v>
      </c>
      <c r="AH661" s="5">
        <f>'F. Basanite FC 5 kbar'!AR138</f>
        <v>0</v>
      </c>
      <c r="AI661" s="5"/>
      <c r="AJ661" s="5"/>
      <c r="AK661" s="5">
        <f>'F. Basanite FC 5 kbar'!AS138</f>
        <v>9.6669319999999992</v>
      </c>
      <c r="AL661" s="5">
        <f>'F. Basanite FC 5 kbar'!AT138</f>
        <v>3.8110059999999999</v>
      </c>
      <c r="AM661" s="10"/>
      <c r="AN661" s="5">
        <f t="shared" si="129"/>
        <v>43.415490999999996</v>
      </c>
      <c r="AO661" s="5">
        <f t="shared" si="130"/>
        <v>0.56787399999999999</v>
      </c>
      <c r="AP661" s="5">
        <f t="shared" si="131"/>
        <v>0</v>
      </c>
      <c r="AQ661" s="5">
        <f t="shared" si="132"/>
        <v>0</v>
      </c>
      <c r="AR661" s="5"/>
      <c r="AS661" s="5"/>
      <c r="AT661" s="5">
        <f t="shared" si="133"/>
        <v>9.6811149999999984</v>
      </c>
      <c r="AU661" s="5">
        <f t="shared" si="134"/>
        <v>3.8208959999999998</v>
      </c>
      <c r="AV661" s="10">
        <f t="shared" si="135"/>
        <v>42.499341000000001</v>
      </c>
      <c r="AW661" s="48">
        <f t="shared" si="136"/>
        <v>99.984716999999989</v>
      </c>
    </row>
    <row r="662" spans="1:49" x14ac:dyDescent="0.3">
      <c r="A662" s="37" t="s">
        <v>236</v>
      </c>
      <c r="B662" s="2">
        <f>'F. Basanite FC 5 kbar'!A139</f>
        <v>133</v>
      </c>
      <c r="C662" s="2">
        <f>'F. Basanite FC 5 kbar'!C139</f>
        <v>944</v>
      </c>
      <c r="D662" s="2">
        <f>'F. Basanite FC 5 kbar'!D139</f>
        <v>5000</v>
      </c>
      <c r="E662" s="5">
        <f>'B. LLD classification'!EA706</f>
        <v>2.4497673043940287</v>
      </c>
      <c r="F662" s="5">
        <f>'F. Basanite FC 5 kbar'!L139</f>
        <v>2.7589779999999999</v>
      </c>
      <c r="G662" s="6">
        <f>'F. Basanite FC 5 kbar'!N139</f>
        <v>42.324603000000003</v>
      </c>
      <c r="H662" s="7">
        <f t="shared" si="128"/>
        <v>57.675396999999997</v>
      </c>
      <c r="I662" s="8">
        <f>'F. Basanite FC 5 kbar'!R139</f>
        <v>51.598914999999998</v>
      </c>
      <c r="J662" s="9">
        <f>'F. Basanite FC 5 kbar'!S139</f>
        <v>0.31664700000000001</v>
      </c>
      <c r="K662" s="9">
        <f>'F. Basanite FC 5 kbar'!T139</f>
        <v>17.502151000000001</v>
      </c>
      <c r="L662" s="9">
        <f>'F. Basanite FC 5 kbar'!U139</f>
        <v>4.7270000000000003E-3</v>
      </c>
      <c r="M662" s="9">
        <f>'F. Basanite FC 5 kbar'!V139</f>
        <v>7.9257530000000003</v>
      </c>
      <c r="N662" s="9">
        <f>'F. Basanite FC 5 kbar'!W139</f>
        <v>0.42532700000000001</v>
      </c>
      <c r="O662" s="9">
        <f>'F. Basanite FC 5 kbar'!X139</f>
        <v>0.75043599999999999</v>
      </c>
      <c r="P662" s="9">
        <f>'F. Basanite FC 5 kbar'!Y139</f>
        <v>3.8318949999999998</v>
      </c>
      <c r="Q662" s="9">
        <f>'F. Basanite FC 5 kbar'!Z139</f>
        <v>4.0200040000000001</v>
      </c>
      <c r="R662" s="9">
        <f>'F. Basanite FC 5 kbar'!AA139</f>
        <v>7.6795169999999997</v>
      </c>
      <c r="S662" s="9">
        <f>'F. Basanite FC 5 kbar'!AB139</f>
        <v>0.72925300000000004</v>
      </c>
      <c r="T662" s="9">
        <f>'F. Basanite FC 5 kbar'!AC139</f>
        <v>5.2153749999999999</v>
      </c>
      <c r="U662" s="10"/>
      <c r="V662" s="5">
        <f>'F. Basanite FC 5 kbar'!AH139</f>
        <v>1.8117999999999999E-2</v>
      </c>
      <c r="W662" s="5">
        <f>'F. Basanite FC 5 kbar'!AI139</f>
        <v>0.15019299999999999</v>
      </c>
      <c r="X662" s="5">
        <f>'F. Basanite FC 5 kbar'!AJ139</f>
        <v>0</v>
      </c>
      <c r="Y662" s="5">
        <f>'F. Basanite FC 5 kbar'!AK139</f>
        <v>0</v>
      </c>
      <c r="Z662" s="5"/>
      <c r="AA662" s="5"/>
      <c r="AB662" s="5">
        <f>'F. Basanite FC 5 kbar'!AL139</f>
        <v>1.4603E-2</v>
      </c>
      <c r="AC662" s="5">
        <f>'F. Basanite FC 5 kbar'!AM139</f>
        <v>9.7249999999999993E-3</v>
      </c>
      <c r="AD662" s="10"/>
      <c r="AE662" s="5">
        <f>'F. Basanite FC 5 kbar'!AO139</f>
        <v>43.413148999999997</v>
      </c>
      <c r="AF662" s="5">
        <f>'F. Basanite FC 5 kbar'!AP139</f>
        <v>0.558894</v>
      </c>
      <c r="AG662" s="5">
        <f>'F. Basanite FC 5 kbar'!AQ139</f>
        <v>0</v>
      </c>
      <c r="AH662" s="5">
        <f>'F. Basanite FC 5 kbar'!AR139</f>
        <v>0</v>
      </c>
      <c r="AI662" s="5"/>
      <c r="AJ662" s="5"/>
      <c r="AK662" s="5">
        <f>'F. Basanite FC 5 kbar'!AS139</f>
        <v>9.6794480000000007</v>
      </c>
      <c r="AL662" s="5">
        <f>'F. Basanite FC 5 kbar'!AT139</f>
        <v>3.8158720000000002</v>
      </c>
      <c r="AM662" s="10"/>
      <c r="AN662" s="5">
        <f t="shared" si="129"/>
        <v>43.431266999999998</v>
      </c>
      <c r="AO662" s="5">
        <f t="shared" si="130"/>
        <v>0.70908700000000002</v>
      </c>
      <c r="AP662" s="5">
        <f t="shared" si="131"/>
        <v>0</v>
      </c>
      <c r="AQ662" s="5">
        <f t="shared" si="132"/>
        <v>0</v>
      </c>
      <c r="AR662" s="5"/>
      <c r="AS662" s="5"/>
      <c r="AT662" s="5">
        <f t="shared" si="133"/>
        <v>9.694051</v>
      </c>
      <c r="AU662" s="5">
        <f t="shared" si="134"/>
        <v>3.8255970000000001</v>
      </c>
      <c r="AV662" s="10">
        <f t="shared" si="135"/>
        <v>42.324603000000003</v>
      </c>
      <c r="AW662" s="48">
        <f t="shared" si="136"/>
        <v>99.984605000000002</v>
      </c>
    </row>
    <row r="663" spans="1:49" x14ac:dyDescent="0.3">
      <c r="A663" s="37" t="s">
        <v>236</v>
      </c>
      <c r="B663" s="2">
        <f>'F. Basanite FC 5 kbar'!A140</f>
        <v>134</v>
      </c>
      <c r="C663" s="2">
        <f>'F. Basanite FC 5 kbar'!C140</f>
        <v>942</v>
      </c>
      <c r="D663" s="2">
        <f>'F. Basanite FC 5 kbar'!D140</f>
        <v>5000</v>
      </c>
      <c r="E663" s="5">
        <f>'B. LLD classification'!EA707</f>
        <v>2.4474765667227976</v>
      </c>
      <c r="F663" s="5">
        <f>'F. Basanite FC 5 kbar'!L140</f>
        <v>2.773774</v>
      </c>
      <c r="G663" s="6">
        <f>'F. Basanite FC 5 kbar'!N140</f>
        <v>42.152343000000002</v>
      </c>
      <c r="H663" s="7">
        <f t="shared" si="128"/>
        <v>57.847656999999998</v>
      </c>
      <c r="I663" s="8">
        <f>'F. Basanite FC 5 kbar'!R140</f>
        <v>51.666569000000003</v>
      </c>
      <c r="J663" s="9">
        <f>'F. Basanite FC 5 kbar'!S140</f>
        <v>0.312527</v>
      </c>
      <c r="K663" s="9">
        <f>'F. Basanite FC 5 kbar'!T140</f>
        <v>17.492975000000001</v>
      </c>
      <c r="L663" s="9">
        <f>'F. Basanite FC 5 kbar'!U140</f>
        <v>4.6889999999999996E-3</v>
      </c>
      <c r="M663" s="9">
        <f>'F. Basanite FC 5 kbar'!V140</f>
        <v>7.8900329999999999</v>
      </c>
      <c r="N663" s="9">
        <f>'F. Basanite FC 5 kbar'!W140</f>
        <v>0.42706499999999997</v>
      </c>
      <c r="O663" s="9">
        <f>'F. Basanite FC 5 kbar'!X140</f>
        <v>0.72045199999999998</v>
      </c>
      <c r="P663" s="9">
        <f>'F. Basanite FC 5 kbar'!Y140</f>
        <v>3.792262</v>
      </c>
      <c r="Q663" s="9">
        <f>'F. Basanite FC 5 kbar'!Z140</f>
        <v>4.0249639999999998</v>
      </c>
      <c r="R663" s="9">
        <f>'F. Basanite FC 5 kbar'!AA140</f>
        <v>7.7108999999999996</v>
      </c>
      <c r="S663" s="9">
        <f>'F. Basanite FC 5 kbar'!AB140</f>
        <v>0.72766699999999995</v>
      </c>
      <c r="T663" s="9">
        <f>'F. Basanite FC 5 kbar'!AC140</f>
        <v>5.2298970000000002</v>
      </c>
      <c r="U663" s="10"/>
      <c r="V663" s="5">
        <f>'F. Basanite FC 5 kbar'!AH140</f>
        <v>1.7666000000000001E-2</v>
      </c>
      <c r="W663" s="5">
        <f>'F. Basanite FC 5 kbar'!AI140</f>
        <v>0.14794199999999999</v>
      </c>
      <c r="X663" s="5">
        <f>'F. Basanite FC 5 kbar'!AJ140</f>
        <v>0</v>
      </c>
      <c r="Y663" s="5">
        <f>'F. Basanite FC 5 kbar'!AK140</f>
        <v>0</v>
      </c>
      <c r="Z663" s="5"/>
      <c r="AA663" s="5"/>
      <c r="AB663" s="5">
        <f>'F. Basanite FC 5 kbar'!AL140</f>
        <v>1.5001E-2</v>
      </c>
      <c r="AC663" s="5">
        <f>'F. Basanite FC 5 kbar'!AM140</f>
        <v>9.5650000000000006E-3</v>
      </c>
      <c r="AD663" s="10"/>
      <c r="AE663" s="5">
        <f>'F. Basanite FC 5 kbar'!AO140</f>
        <v>43.428925999999997</v>
      </c>
      <c r="AF663" s="5">
        <f>'F. Basanite FC 5 kbar'!AP140</f>
        <v>0.700098</v>
      </c>
      <c r="AG663" s="5">
        <f>'F. Basanite FC 5 kbar'!AQ140</f>
        <v>0</v>
      </c>
      <c r="AH663" s="5">
        <f>'F. Basanite FC 5 kbar'!AR140</f>
        <v>0</v>
      </c>
      <c r="AI663" s="5"/>
      <c r="AJ663" s="5"/>
      <c r="AK663" s="5">
        <f>'F. Basanite FC 5 kbar'!AS140</f>
        <v>9.6923820000000003</v>
      </c>
      <c r="AL663" s="5">
        <f>'F. Basanite FC 5 kbar'!AT140</f>
        <v>3.8205749999999998</v>
      </c>
      <c r="AM663" s="10"/>
      <c r="AN663" s="5">
        <f t="shared" si="129"/>
        <v>43.446591999999995</v>
      </c>
      <c r="AO663" s="5">
        <f t="shared" si="130"/>
        <v>0.84804000000000002</v>
      </c>
      <c r="AP663" s="5">
        <f t="shared" si="131"/>
        <v>0</v>
      </c>
      <c r="AQ663" s="5">
        <f t="shared" si="132"/>
        <v>0</v>
      </c>
      <c r="AR663" s="5"/>
      <c r="AS663" s="5"/>
      <c r="AT663" s="5">
        <f t="shared" si="133"/>
        <v>9.7073830000000001</v>
      </c>
      <c r="AU663" s="5">
        <f t="shared" si="134"/>
        <v>3.8301399999999997</v>
      </c>
      <c r="AV663" s="10">
        <f t="shared" si="135"/>
        <v>42.152343000000002</v>
      </c>
      <c r="AW663" s="48">
        <f t="shared" si="136"/>
        <v>99.984498000000002</v>
      </c>
    </row>
    <row r="664" spans="1:49" x14ac:dyDescent="0.3">
      <c r="A664" s="37" t="s">
        <v>236</v>
      </c>
      <c r="B664" s="2">
        <f>'F. Basanite FC 5 kbar'!A141</f>
        <v>135</v>
      </c>
      <c r="C664" s="2">
        <f>'F. Basanite FC 5 kbar'!C141</f>
        <v>940</v>
      </c>
      <c r="D664" s="2">
        <f>'F. Basanite FC 5 kbar'!D141</f>
        <v>5000</v>
      </c>
      <c r="E664" s="5">
        <f>'B. LLD classification'!EA708</f>
        <v>2.4451772277167652</v>
      </c>
      <c r="F664" s="5">
        <f>'F. Basanite FC 5 kbar'!L141</f>
        <v>2.7885930000000001</v>
      </c>
      <c r="G664" s="6">
        <f>'F. Basanite FC 5 kbar'!N141</f>
        <v>41.982478</v>
      </c>
      <c r="H664" s="7">
        <f t="shared" si="128"/>
        <v>58.017522</v>
      </c>
      <c r="I664" s="8">
        <f>'F. Basanite FC 5 kbar'!R141</f>
        <v>51.734399000000003</v>
      </c>
      <c r="J664" s="9">
        <f>'F. Basanite FC 5 kbar'!S141</f>
        <v>0.30846600000000002</v>
      </c>
      <c r="K664" s="9">
        <f>'F. Basanite FC 5 kbar'!T141</f>
        <v>17.483401000000001</v>
      </c>
      <c r="L664" s="9">
        <f>'F. Basanite FC 5 kbar'!U141</f>
        <v>4.6499999999999996E-3</v>
      </c>
      <c r="M664" s="9">
        <f>'F. Basanite FC 5 kbar'!V141</f>
        <v>7.8532270000000004</v>
      </c>
      <c r="N664" s="9">
        <f>'F. Basanite FC 5 kbar'!W141</f>
        <v>0.42879299999999998</v>
      </c>
      <c r="O664" s="9">
        <f>'F. Basanite FC 5 kbar'!X141</f>
        <v>0.69126100000000001</v>
      </c>
      <c r="P664" s="9">
        <f>'F. Basanite FC 5 kbar'!Y141</f>
        <v>3.7532329999999998</v>
      </c>
      <c r="Q664" s="9">
        <f>'F. Basanite FC 5 kbar'!Z141</f>
        <v>4.029928</v>
      </c>
      <c r="R664" s="9">
        <f>'F. Basanite FC 5 kbar'!AA141</f>
        <v>7.7420989999999996</v>
      </c>
      <c r="S664" s="9">
        <f>'F. Basanite FC 5 kbar'!AB141</f>
        <v>0.72618499999999997</v>
      </c>
      <c r="T664" s="9">
        <f>'F. Basanite FC 5 kbar'!AC141</f>
        <v>5.2443569999999999</v>
      </c>
      <c r="U664" s="10"/>
      <c r="V664" s="5">
        <f>'F. Basanite FC 5 kbar'!AH141</f>
        <v>1.7221E-2</v>
      </c>
      <c r="W664" s="5">
        <f>'F. Basanite FC 5 kbar'!AI141</f>
        <v>0.145787</v>
      </c>
      <c r="X664" s="5">
        <f>'F. Basanite FC 5 kbar'!AJ141</f>
        <v>0</v>
      </c>
      <c r="Y664" s="5">
        <f>'F. Basanite FC 5 kbar'!AK141</f>
        <v>0</v>
      </c>
      <c r="Z664" s="5"/>
      <c r="AA664" s="5"/>
      <c r="AB664" s="5">
        <f>'F. Basanite FC 5 kbar'!AL141</f>
        <v>1.5374000000000001E-2</v>
      </c>
      <c r="AC664" s="5">
        <f>'F. Basanite FC 5 kbar'!AM141</f>
        <v>9.4070000000000004E-3</v>
      </c>
      <c r="AD664" s="10"/>
      <c r="AE664" s="5">
        <f>'F. Basanite FC 5 kbar'!AO141</f>
        <v>43.444246</v>
      </c>
      <c r="AF664" s="5">
        <f>'F. Basanite FC 5 kbar'!AP141</f>
        <v>0.83903899999999998</v>
      </c>
      <c r="AG664" s="5">
        <f>'F. Basanite FC 5 kbar'!AQ141</f>
        <v>0</v>
      </c>
      <c r="AH664" s="5">
        <f>'F. Basanite FC 5 kbar'!AR141</f>
        <v>0</v>
      </c>
      <c r="AI664" s="5"/>
      <c r="AJ664" s="5"/>
      <c r="AK664" s="5">
        <f>'F. Basanite FC 5 kbar'!AS141</f>
        <v>9.7057099999999998</v>
      </c>
      <c r="AL664" s="5">
        <f>'F. Basanite FC 5 kbar'!AT141</f>
        <v>3.825116</v>
      </c>
      <c r="AM664" s="10"/>
      <c r="AN664" s="5">
        <f t="shared" si="129"/>
        <v>43.461466999999999</v>
      </c>
      <c r="AO664" s="5">
        <f t="shared" si="130"/>
        <v>0.98482599999999998</v>
      </c>
      <c r="AP664" s="5">
        <f t="shared" si="131"/>
        <v>0</v>
      </c>
      <c r="AQ664" s="5">
        <f t="shared" si="132"/>
        <v>0</v>
      </c>
      <c r="AR664" s="5"/>
      <c r="AS664" s="5"/>
      <c r="AT664" s="5">
        <f t="shared" si="133"/>
        <v>9.7210839999999994</v>
      </c>
      <c r="AU664" s="5">
        <f t="shared" si="134"/>
        <v>3.8345229999999999</v>
      </c>
      <c r="AV664" s="10">
        <f t="shared" si="135"/>
        <v>41.982478</v>
      </c>
      <c r="AW664" s="48">
        <f t="shared" si="136"/>
        <v>99.984377999999992</v>
      </c>
    </row>
    <row r="665" spans="1:49" x14ac:dyDescent="0.3">
      <c r="A665" s="37" t="s">
        <v>236</v>
      </c>
      <c r="B665" s="2">
        <f>'F. Basanite FC 5 kbar'!A142</f>
        <v>136</v>
      </c>
      <c r="C665" s="2">
        <f>'F. Basanite FC 5 kbar'!C142</f>
        <v>938</v>
      </c>
      <c r="D665" s="2">
        <f>'F. Basanite FC 5 kbar'!D142</f>
        <v>5000</v>
      </c>
      <c r="E665" s="5">
        <f>'B. LLD classification'!EA709</f>
        <v>2.4428692432430767</v>
      </c>
      <c r="F665" s="5">
        <f>'F. Basanite FC 5 kbar'!L142</f>
        <v>2.8034349999999999</v>
      </c>
      <c r="G665" s="6">
        <f>'F. Basanite FC 5 kbar'!N142</f>
        <v>41.814929999999997</v>
      </c>
      <c r="H665" s="7">
        <f t="shared" si="128"/>
        <v>58.185070000000003</v>
      </c>
      <c r="I665" s="8">
        <f>'F. Basanite FC 5 kbar'!R142</f>
        <v>51.802394</v>
      </c>
      <c r="J665" s="9">
        <f>'F. Basanite FC 5 kbar'!S142</f>
        <v>0.30446299999999998</v>
      </c>
      <c r="K665" s="9">
        <f>'F. Basanite FC 5 kbar'!T142</f>
        <v>17.473452000000002</v>
      </c>
      <c r="L665" s="9">
        <f>'F. Basanite FC 5 kbar'!U142</f>
        <v>4.6100000000000004E-3</v>
      </c>
      <c r="M665" s="9">
        <f>'F. Basanite FC 5 kbar'!V142</f>
        <v>7.8153449999999998</v>
      </c>
      <c r="N665" s="9">
        <f>'F. Basanite FC 5 kbar'!W142</f>
        <v>0.43051099999999998</v>
      </c>
      <c r="O665" s="9">
        <f>'F. Basanite FC 5 kbar'!X142</f>
        <v>0.662852</v>
      </c>
      <c r="P665" s="9">
        <f>'F. Basanite FC 5 kbar'!Y142</f>
        <v>3.7147929999999998</v>
      </c>
      <c r="Q665" s="9">
        <f>'F. Basanite FC 5 kbar'!Z142</f>
        <v>4.0348959999999998</v>
      </c>
      <c r="R665" s="9">
        <f>'F. Basanite FC 5 kbar'!AA142</f>
        <v>7.7731209999999997</v>
      </c>
      <c r="S665" s="9">
        <f>'F. Basanite FC 5 kbar'!AB142</f>
        <v>0.72480699999999998</v>
      </c>
      <c r="T665" s="9">
        <f>'F. Basanite FC 5 kbar'!AC142</f>
        <v>5.258756</v>
      </c>
      <c r="U665" s="10"/>
      <c r="V665" s="5">
        <f>'F. Basanite FC 5 kbar'!AH142</f>
        <v>1.6784E-2</v>
      </c>
      <c r="W665" s="5">
        <f>'F. Basanite FC 5 kbar'!AI142</f>
        <v>0.14372499999999999</v>
      </c>
      <c r="X665" s="5">
        <f>'F. Basanite FC 5 kbar'!AJ142</f>
        <v>0</v>
      </c>
      <c r="Y665" s="5">
        <f>'F. Basanite FC 5 kbar'!AK142</f>
        <v>0</v>
      </c>
      <c r="Z665" s="5"/>
      <c r="AA665" s="5"/>
      <c r="AB665" s="5">
        <f>'F. Basanite FC 5 kbar'!AL142</f>
        <v>1.5723000000000001E-2</v>
      </c>
      <c r="AC665" s="5">
        <f>'F. Basanite FC 5 kbar'!AM142</f>
        <v>9.2530000000000008E-3</v>
      </c>
      <c r="AD665" s="10"/>
      <c r="AE665" s="5">
        <f>'F. Basanite FC 5 kbar'!AO142</f>
        <v>43.459122999999998</v>
      </c>
      <c r="AF665" s="5">
        <f>'F. Basanite FC 5 kbar'!AP142</f>
        <v>0.97581499999999999</v>
      </c>
      <c r="AG665" s="5">
        <f>'F. Basanite FC 5 kbar'!AQ142</f>
        <v>0</v>
      </c>
      <c r="AH665" s="5">
        <f>'F. Basanite FC 5 kbar'!AR142</f>
        <v>0</v>
      </c>
      <c r="AI665" s="5"/>
      <c r="AJ665" s="5"/>
      <c r="AK665" s="5">
        <f>'F. Basanite FC 5 kbar'!AS142</f>
        <v>9.7194070000000004</v>
      </c>
      <c r="AL665" s="5">
        <f>'F. Basanite FC 5 kbar'!AT142</f>
        <v>3.8294999999999999</v>
      </c>
      <c r="AM665" s="10"/>
      <c r="AN665" s="5">
        <f t="shared" si="129"/>
        <v>43.475906999999999</v>
      </c>
      <c r="AO665" s="5">
        <f t="shared" si="130"/>
        <v>1.11954</v>
      </c>
      <c r="AP665" s="5">
        <f t="shared" si="131"/>
        <v>0</v>
      </c>
      <c r="AQ665" s="5">
        <f t="shared" si="132"/>
        <v>0</v>
      </c>
      <c r="AR665" s="5"/>
      <c r="AS665" s="5"/>
      <c r="AT665" s="5">
        <f t="shared" si="133"/>
        <v>9.7351299999999998</v>
      </c>
      <c r="AU665" s="5">
        <f t="shared" si="134"/>
        <v>3.8387530000000001</v>
      </c>
      <c r="AV665" s="10">
        <f t="shared" si="135"/>
        <v>41.814929999999997</v>
      </c>
      <c r="AW665" s="48">
        <f t="shared" si="136"/>
        <v>99.984259999999992</v>
      </c>
    </row>
    <row r="666" spans="1:49" x14ac:dyDescent="0.3">
      <c r="A666" s="37" t="s">
        <v>236</v>
      </c>
      <c r="B666" s="2">
        <f>'F. Basanite FC 5 kbar'!A143</f>
        <v>137</v>
      </c>
      <c r="C666" s="2">
        <f>'F. Basanite FC 5 kbar'!C143</f>
        <v>936</v>
      </c>
      <c r="D666" s="2">
        <f>'F. Basanite FC 5 kbar'!D143</f>
        <v>5000</v>
      </c>
      <c r="E666" s="5">
        <f>'B. LLD classification'!EA710</f>
        <v>2.4405523934462221</v>
      </c>
      <c r="F666" s="5">
        <f>'F. Basanite FC 5 kbar'!L143</f>
        <v>2.8182999999999998</v>
      </c>
      <c r="G666" s="6">
        <f>'F. Basanite FC 5 kbar'!N143</f>
        <v>41.649625</v>
      </c>
      <c r="H666" s="7">
        <f t="shared" si="128"/>
        <v>58.350375</v>
      </c>
      <c r="I666" s="8">
        <f>'F. Basanite FC 5 kbar'!R143</f>
        <v>51.870539999999998</v>
      </c>
      <c r="J666" s="9">
        <f>'F. Basanite FC 5 kbar'!S143</f>
        <v>0.30052000000000001</v>
      </c>
      <c r="K666" s="9">
        <f>'F. Basanite FC 5 kbar'!T143</f>
        <v>17.463152000000001</v>
      </c>
      <c r="L666" s="9">
        <f>'F. Basanite FC 5 kbar'!U143</f>
        <v>4.5690000000000001E-3</v>
      </c>
      <c r="M666" s="9">
        <f>'F. Basanite FC 5 kbar'!V143</f>
        <v>7.7763939999999998</v>
      </c>
      <c r="N666" s="9">
        <f>'F. Basanite FC 5 kbar'!W143</f>
        <v>0.43221999999999999</v>
      </c>
      <c r="O666" s="9">
        <f>'F. Basanite FC 5 kbar'!X143</f>
        <v>0.635212</v>
      </c>
      <c r="P666" s="9">
        <f>'F. Basanite FC 5 kbar'!Y143</f>
        <v>3.6769250000000002</v>
      </c>
      <c r="Q666" s="9">
        <f>'F. Basanite FC 5 kbar'!Z143</f>
        <v>4.039866</v>
      </c>
      <c r="R666" s="9">
        <f>'F. Basanite FC 5 kbar'!AA143</f>
        <v>7.8039719999999999</v>
      </c>
      <c r="S666" s="9">
        <f>'F. Basanite FC 5 kbar'!AB143</f>
        <v>0.72353299999999998</v>
      </c>
      <c r="T666" s="9">
        <f>'F. Basanite FC 5 kbar'!AC143</f>
        <v>5.2730969999999999</v>
      </c>
      <c r="U666" s="10"/>
      <c r="V666" s="5">
        <f>'F. Basanite FC 5 kbar'!AH143</f>
        <v>1.6354E-2</v>
      </c>
      <c r="W666" s="5">
        <f>'F. Basanite FC 5 kbar'!AI143</f>
        <v>0.14175099999999999</v>
      </c>
      <c r="X666" s="5">
        <f>'F. Basanite FC 5 kbar'!AJ143</f>
        <v>0</v>
      </c>
      <c r="Y666" s="5">
        <f>'F. Basanite FC 5 kbar'!AK143</f>
        <v>0</v>
      </c>
      <c r="Z666" s="5"/>
      <c r="AA666" s="5"/>
      <c r="AB666" s="5">
        <f>'F. Basanite FC 5 kbar'!AL143</f>
        <v>1.6046999999999999E-2</v>
      </c>
      <c r="AC666" s="5">
        <f>'F. Basanite FC 5 kbar'!AM143</f>
        <v>9.1020000000000007E-3</v>
      </c>
      <c r="AD666" s="10"/>
      <c r="AE666" s="5">
        <f>'F. Basanite FC 5 kbar'!AO143</f>
        <v>43.473562000000001</v>
      </c>
      <c r="AF666" s="5">
        <f>'F. Basanite FC 5 kbar'!AP143</f>
        <v>1.110519</v>
      </c>
      <c r="AG666" s="5">
        <f>'F. Basanite FC 5 kbar'!AQ143</f>
        <v>0</v>
      </c>
      <c r="AH666" s="5">
        <f>'F. Basanite FC 5 kbar'!AR143</f>
        <v>0</v>
      </c>
      <c r="AI666" s="5"/>
      <c r="AJ666" s="5"/>
      <c r="AK666" s="5">
        <f>'F. Basanite FC 5 kbar'!AS143</f>
        <v>9.7334510000000005</v>
      </c>
      <c r="AL666" s="5">
        <f>'F. Basanite FC 5 kbar'!AT143</f>
        <v>3.8337300000000001</v>
      </c>
      <c r="AM666" s="10"/>
      <c r="AN666" s="5">
        <f t="shared" si="129"/>
        <v>43.489916000000001</v>
      </c>
      <c r="AO666" s="5">
        <f t="shared" si="130"/>
        <v>1.25227</v>
      </c>
      <c r="AP666" s="5">
        <f t="shared" si="131"/>
        <v>0</v>
      </c>
      <c r="AQ666" s="5">
        <f t="shared" si="132"/>
        <v>0</v>
      </c>
      <c r="AR666" s="5"/>
      <c r="AS666" s="5"/>
      <c r="AT666" s="5">
        <f t="shared" si="133"/>
        <v>9.7494980000000009</v>
      </c>
      <c r="AU666" s="5">
        <f t="shared" si="134"/>
        <v>3.842832</v>
      </c>
      <c r="AV666" s="10">
        <f t="shared" si="135"/>
        <v>41.649625</v>
      </c>
      <c r="AW666" s="48">
        <f t="shared" si="136"/>
        <v>99.984141000000008</v>
      </c>
    </row>
    <row r="667" spans="1:49" x14ac:dyDescent="0.3">
      <c r="A667" s="37" t="s">
        <v>236</v>
      </c>
      <c r="B667" s="2">
        <f>'F. Basanite FC 5 kbar'!A144</f>
        <v>138</v>
      </c>
      <c r="C667" s="2">
        <f>'F. Basanite FC 5 kbar'!C144</f>
        <v>934</v>
      </c>
      <c r="D667" s="2">
        <f>'F. Basanite FC 5 kbar'!D144</f>
        <v>5000</v>
      </c>
      <c r="E667" s="5">
        <f>'B. LLD classification'!EA711</f>
        <v>2.438226732173935</v>
      </c>
      <c r="F667" s="5">
        <f>'F. Basanite FC 5 kbar'!L144</f>
        <v>2.8331870000000001</v>
      </c>
      <c r="G667" s="6">
        <f>'F. Basanite FC 5 kbar'!N144</f>
        <v>41.486496000000002</v>
      </c>
      <c r="H667" s="7">
        <f t="shared" si="128"/>
        <v>58.513503999999998</v>
      </c>
      <c r="I667" s="8">
        <f>'F. Basanite FC 5 kbar'!R144</f>
        <v>51.938822000000002</v>
      </c>
      <c r="J667" s="9">
        <f>'F. Basanite FC 5 kbar'!S144</f>
        <v>0.29663699999999998</v>
      </c>
      <c r="K667" s="9">
        <f>'F. Basanite FC 5 kbar'!T144</f>
        <v>17.452527</v>
      </c>
      <c r="L667" s="9">
        <f>'F. Basanite FC 5 kbar'!U144</f>
        <v>4.5259999999999996E-3</v>
      </c>
      <c r="M667" s="9">
        <f>'F. Basanite FC 5 kbar'!V144</f>
        <v>7.7363850000000003</v>
      </c>
      <c r="N667" s="9">
        <f>'F. Basanite FC 5 kbar'!W144</f>
        <v>0.43391999999999997</v>
      </c>
      <c r="O667" s="9">
        <f>'F. Basanite FC 5 kbar'!X144</f>
        <v>0.60832900000000001</v>
      </c>
      <c r="P667" s="9">
        <f>'F. Basanite FC 5 kbar'!Y144</f>
        <v>3.6396160000000002</v>
      </c>
      <c r="Q667" s="9">
        <f>'F. Basanite FC 5 kbar'!Z144</f>
        <v>4.0448360000000001</v>
      </c>
      <c r="R667" s="9">
        <f>'F. Basanite FC 5 kbar'!AA144</f>
        <v>7.8346580000000001</v>
      </c>
      <c r="S667" s="9">
        <f>'F. Basanite FC 5 kbar'!AB144</f>
        <v>0.72236299999999998</v>
      </c>
      <c r="T667" s="9">
        <f>'F. Basanite FC 5 kbar'!AC144</f>
        <v>5.2873799999999997</v>
      </c>
      <c r="U667" s="10"/>
      <c r="V667" s="5">
        <f>'F. Basanite FC 5 kbar'!AH144</f>
        <v>1.5932000000000002E-2</v>
      </c>
      <c r="W667" s="5">
        <f>'F. Basanite FC 5 kbar'!AI144</f>
        <v>0.13986000000000001</v>
      </c>
      <c r="X667" s="5">
        <f>'F. Basanite FC 5 kbar'!AJ144</f>
        <v>0</v>
      </c>
      <c r="Y667" s="5">
        <f>'F. Basanite FC 5 kbar'!AK144</f>
        <v>0</v>
      </c>
      <c r="Z667" s="5"/>
      <c r="AA667" s="5"/>
      <c r="AB667" s="5">
        <f>'F. Basanite FC 5 kbar'!AL144</f>
        <v>1.6345999999999999E-2</v>
      </c>
      <c r="AC667" s="5">
        <f>'F. Basanite FC 5 kbar'!AM144</f>
        <v>8.9529999999999992E-3</v>
      </c>
      <c r="AD667" s="10"/>
      <c r="AE667" s="5">
        <f>'F. Basanite FC 5 kbar'!AO144</f>
        <v>43.487566000000001</v>
      </c>
      <c r="AF667" s="5">
        <f>'F. Basanite FC 5 kbar'!AP144</f>
        <v>1.2432369999999999</v>
      </c>
      <c r="AG667" s="5">
        <f>'F. Basanite FC 5 kbar'!AQ144</f>
        <v>0</v>
      </c>
      <c r="AH667" s="5">
        <f>'F. Basanite FC 5 kbar'!AR144</f>
        <v>0</v>
      </c>
      <c r="AI667" s="5"/>
      <c r="AJ667" s="5"/>
      <c r="AK667" s="5">
        <f>'F. Basanite FC 5 kbar'!AS144</f>
        <v>9.747814</v>
      </c>
      <c r="AL667" s="5">
        <f>'F. Basanite FC 5 kbar'!AT144</f>
        <v>3.8378079999999999</v>
      </c>
      <c r="AM667" s="10"/>
      <c r="AN667" s="5">
        <f t="shared" si="129"/>
        <v>43.503498</v>
      </c>
      <c r="AO667" s="5">
        <f t="shared" si="130"/>
        <v>1.383097</v>
      </c>
      <c r="AP667" s="5">
        <f t="shared" si="131"/>
        <v>0</v>
      </c>
      <c r="AQ667" s="5">
        <f t="shared" si="132"/>
        <v>0</v>
      </c>
      <c r="AR667" s="5"/>
      <c r="AS667" s="5"/>
      <c r="AT667" s="5">
        <f t="shared" si="133"/>
        <v>9.7641600000000004</v>
      </c>
      <c r="AU667" s="5">
        <f t="shared" si="134"/>
        <v>3.8467609999999999</v>
      </c>
      <c r="AV667" s="10">
        <f t="shared" si="135"/>
        <v>41.486496000000002</v>
      </c>
      <c r="AW667" s="48">
        <f t="shared" si="136"/>
        <v>99.984012000000007</v>
      </c>
    </row>
    <row r="668" spans="1:49" x14ac:dyDescent="0.3">
      <c r="A668" s="37" t="s">
        <v>236</v>
      </c>
      <c r="B668" s="2">
        <f>'F. Basanite FC 5 kbar'!A145</f>
        <v>139</v>
      </c>
      <c r="C668" s="2">
        <f>'F. Basanite FC 5 kbar'!C145</f>
        <v>932</v>
      </c>
      <c r="D668" s="2">
        <f>'F. Basanite FC 5 kbar'!D145</f>
        <v>5000</v>
      </c>
      <c r="E668" s="5">
        <f>'B. LLD classification'!EA712</f>
        <v>2.4358922278797324</v>
      </c>
      <c r="F668" s="5">
        <f>'F. Basanite FC 5 kbar'!L145</f>
        <v>2.8480970000000001</v>
      </c>
      <c r="G668" s="6">
        <f>'F. Basanite FC 5 kbar'!N145</f>
        <v>41.325476999999999</v>
      </c>
      <c r="H668" s="7">
        <f t="shared" si="128"/>
        <v>58.674523000000001</v>
      </c>
      <c r="I668" s="8">
        <f>'F. Basanite FC 5 kbar'!R145</f>
        <v>52.007224000000001</v>
      </c>
      <c r="J668" s="9">
        <f>'F. Basanite FC 5 kbar'!S145</f>
        <v>0.29281499999999999</v>
      </c>
      <c r="K668" s="9">
        <f>'F. Basanite FC 5 kbar'!T145</f>
        <v>17.441602</v>
      </c>
      <c r="L668" s="9">
        <f>'F. Basanite FC 5 kbar'!U145</f>
        <v>4.483E-3</v>
      </c>
      <c r="M668" s="9">
        <f>'F. Basanite FC 5 kbar'!V145</f>
        <v>7.6953300000000002</v>
      </c>
      <c r="N668" s="9">
        <f>'F. Basanite FC 5 kbar'!W145</f>
        <v>0.43561</v>
      </c>
      <c r="O668" s="9">
        <f>'F. Basanite FC 5 kbar'!X145</f>
        <v>0.58219299999999996</v>
      </c>
      <c r="P668" s="9">
        <f>'F. Basanite FC 5 kbar'!Y145</f>
        <v>3.602849</v>
      </c>
      <c r="Q668" s="9">
        <f>'F. Basanite FC 5 kbar'!Z145</f>
        <v>4.0498050000000001</v>
      </c>
      <c r="R668" s="9">
        <f>'F. Basanite FC 5 kbar'!AA145</f>
        <v>7.8651850000000003</v>
      </c>
      <c r="S668" s="9">
        <f>'F. Basanite FC 5 kbar'!AB145</f>
        <v>0.72129699999999997</v>
      </c>
      <c r="T668" s="9">
        <f>'F. Basanite FC 5 kbar'!AC145</f>
        <v>5.3016069999999997</v>
      </c>
      <c r="U668" s="10"/>
      <c r="V668" s="5">
        <f>'F. Basanite FC 5 kbar'!AH145</f>
        <v>1.5518000000000001E-2</v>
      </c>
      <c r="W668" s="5">
        <f>'F. Basanite FC 5 kbar'!AI145</f>
        <v>0.13804900000000001</v>
      </c>
      <c r="X668" s="5">
        <f>'F. Basanite FC 5 kbar'!AJ145</f>
        <v>0</v>
      </c>
      <c r="Y668" s="5">
        <f>'F. Basanite FC 5 kbar'!AK145</f>
        <v>0</v>
      </c>
      <c r="Z668" s="5"/>
      <c r="AA668" s="5"/>
      <c r="AB668" s="5">
        <f>'F. Basanite FC 5 kbar'!AL145</f>
        <v>1.6618999999999998E-2</v>
      </c>
      <c r="AC668" s="5">
        <f>'F. Basanite FC 5 kbar'!AM145</f>
        <v>8.8070000000000006E-3</v>
      </c>
      <c r="AD668" s="10"/>
      <c r="AE668" s="5">
        <f>'F. Basanite FC 5 kbar'!AO145</f>
        <v>43.501150000000003</v>
      </c>
      <c r="AF668" s="5">
        <f>'F. Basanite FC 5 kbar'!AP145</f>
        <v>1.3740540000000001</v>
      </c>
      <c r="AG668" s="5">
        <f>'F. Basanite FC 5 kbar'!AQ145</f>
        <v>0</v>
      </c>
      <c r="AH668" s="5">
        <f>'F. Basanite FC 5 kbar'!AR145</f>
        <v>0</v>
      </c>
      <c r="AI668" s="5"/>
      <c r="AJ668" s="5"/>
      <c r="AK668" s="5">
        <f>'F. Basanite FC 5 kbar'!AS145</f>
        <v>9.762473</v>
      </c>
      <c r="AL668" s="5">
        <f>'F. Basanite FC 5 kbar'!AT145</f>
        <v>3.8417379999999999</v>
      </c>
      <c r="AM668" s="10"/>
      <c r="AN668" s="5">
        <f t="shared" si="129"/>
        <v>43.516668000000003</v>
      </c>
      <c r="AO668" s="5">
        <f t="shared" si="130"/>
        <v>1.5121030000000002</v>
      </c>
      <c r="AP668" s="5">
        <f t="shared" si="131"/>
        <v>0</v>
      </c>
      <c r="AQ668" s="5">
        <f t="shared" si="132"/>
        <v>0</v>
      </c>
      <c r="AR668" s="5"/>
      <c r="AS668" s="5"/>
      <c r="AT668" s="5">
        <f t="shared" si="133"/>
        <v>9.7790920000000003</v>
      </c>
      <c r="AU668" s="5">
        <f t="shared" si="134"/>
        <v>3.8505449999999999</v>
      </c>
      <c r="AV668" s="10">
        <f t="shared" si="135"/>
        <v>41.325476999999999</v>
      </c>
      <c r="AW668" s="48">
        <f t="shared" si="136"/>
        <v>99.983885000000001</v>
      </c>
    </row>
    <row r="669" spans="1:49" x14ac:dyDescent="0.3">
      <c r="A669" s="37" t="s">
        <v>236</v>
      </c>
      <c r="B669" s="2">
        <f>'F. Basanite FC 5 kbar'!A146</f>
        <v>140</v>
      </c>
      <c r="C669" s="2">
        <f>'F. Basanite FC 5 kbar'!C146</f>
        <v>930</v>
      </c>
      <c r="D669" s="2">
        <f>'F. Basanite FC 5 kbar'!D146</f>
        <v>5000</v>
      </c>
      <c r="E669" s="5">
        <f>'B. LLD classification'!EA713</f>
        <v>2.4335490153708306</v>
      </c>
      <c r="F669" s="5">
        <f>'F. Basanite FC 5 kbar'!L146</f>
        <v>2.863029</v>
      </c>
      <c r="G669" s="6">
        <f>'F. Basanite FC 5 kbar'!N146</f>
        <v>41.166510000000002</v>
      </c>
      <c r="H669" s="7">
        <f t="shared" si="128"/>
        <v>58.833489999999998</v>
      </c>
      <c r="I669" s="8">
        <f>'F. Basanite FC 5 kbar'!R146</f>
        <v>52.07573</v>
      </c>
      <c r="J669" s="9">
        <f>'F. Basanite FC 5 kbar'!S146</f>
        <v>0.28905500000000001</v>
      </c>
      <c r="K669" s="9">
        <f>'F. Basanite FC 5 kbar'!T146</f>
        <v>17.430399000000001</v>
      </c>
      <c r="L669" s="9">
        <f>'F. Basanite FC 5 kbar'!U146</f>
        <v>4.4390000000000002E-3</v>
      </c>
      <c r="M669" s="9">
        <f>'F. Basanite FC 5 kbar'!V146</f>
        <v>7.6532400000000003</v>
      </c>
      <c r="N669" s="9">
        <f>'F. Basanite FC 5 kbar'!W146</f>
        <v>0.43729200000000001</v>
      </c>
      <c r="O669" s="9">
        <f>'F. Basanite FC 5 kbar'!X146</f>
        <v>0.55679199999999995</v>
      </c>
      <c r="P669" s="9">
        <f>'F. Basanite FC 5 kbar'!Y146</f>
        <v>3.5666120000000001</v>
      </c>
      <c r="Q669" s="9">
        <f>'F. Basanite FC 5 kbar'!Z146</f>
        <v>4.0547719999999998</v>
      </c>
      <c r="R669" s="9">
        <f>'F. Basanite FC 5 kbar'!AA146</f>
        <v>7.895556</v>
      </c>
      <c r="S669" s="9">
        <f>'F. Basanite FC 5 kbar'!AB146</f>
        <v>0.72033400000000003</v>
      </c>
      <c r="T669" s="9">
        <f>'F. Basanite FC 5 kbar'!AC146</f>
        <v>5.3157779999999999</v>
      </c>
      <c r="U669" s="10"/>
      <c r="V669" s="5">
        <f>'F. Basanite FC 5 kbar'!AH146</f>
        <v>1.5112E-2</v>
      </c>
      <c r="W669" s="5">
        <f>'F. Basanite FC 5 kbar'!AI146</f>
        <v>0.13631199999999999</v>
      </c>
      <c r="X669" s="5">
        <f>'F. Basanite FC 5 kbar'!AJ146</f>
        <v>0</v>
      </c>
      <c r="Y669" s="5">
        <f>'F. Basanite FC 5 kbar'!AK146</f>
        <v>0</v>
      </c>
      <c r="Z669" s="5"/>
      <c r="AA669" s="5"/>
      <c r="AB669" s="5">
        <f>'F. Basanite FC 5 kbar'!AL146</f>
        <v>1.6867E-2</v>
      </c>
      <c r="AC669" s="5">
        <f>'F. Basanite FC 5 kbar'!AM146</f>
        <v>8.6630000000000006E-3</v>
      </c>
      <c r="AD669" s="10"/>
      <c r="AE669" s="5">
        <f>'F. Basanite FC 5 kbar'!AO146</f>
        <v>43.514313999999999</v>
      </c>
      <c r="AF669" s="5">
        <f>'F. Basanite FC 5 kbar'!AP146</f>
        <v>1.5030490000000001</v>
      </c>
      <c r="AG669" s="5">
        <f>'F. Basanite FC 5 kbar'!AQ146</f>
        <v>0</v>
      </c>
      <c r="AH669" s="5">
        <f>'F. Basanite FC 5 kbar'!AR146</f>
        <v>0</v>
      </c>
      <c r="AI669" s="5"/>
      <c r="AJ669" s="5"/>
      <c r="AK669" s="5">
        <f>'F. Basanite FC 5 kbar'!AS146</f>
        <v>9.7774029999999996</v>
      </c>
      <c r="AL669" s="5">
        <f>'F. Basanite FC 5 kbar'!AT146</f>
        <v>3.8455210000000002</v>
      </c>
      <c r="AM669" s="10"/>
      <c r="AN669" s="5">
        <f t="shared" si="129"/>
        <v>43.529426000000001</v>
      </c>
      <c r="AO669" s="5">
        <f t="shared" si="130"/>
        <v>1.6393610000000001</v>
      </c>
      <c r="AP669" s="5">
        <f t="shared" si="131"/>
        <v>0</v>
      </c>
      <c r="AQ669" s="5">
        <f t="shared" si="132"/>
        <v>0</v>
      </c>
      <c r="AR669" s="5"/>
      <c r="AS669" s="5"/>
      <c r="AT669" s="5">
        <f t="shared" si="133"/>
        <v>9.7942699999999991</v>
      </c>
      <c r="AU669" s="5">
        <f t="shared" si="134"/>
        <v>3.8541840000000001</v>
      </c>
      <c r="AV669" s="10">
        <f t="shared" si="135"/>
        <v>41.166510000000002</v>
      </c>
      <c r="AW669" s="48">
        <f t="shared" si="136"/>
        <v>99.983750999999998</v>
      </c>
    </row>
    <row r="670" spans="1:49" x14ac:dyDescent="0.3">
      <c r="A670" s="37" t="s">
        <v>236</v>
      </c>
      <c r="B670" s="2">
        <f>'F. Basanite FC 5 kbar'!A147</f>
        <v>141</v>
      </c>
      <c r="C670" s="2">
        <f>'F. Basanite FC 5 kbar'!C147</f>
        <v>928</v>
      </c>
      <c r="D670" s="2">
        <f>'F. Basanite FC 5 kbar'!D147</f>
        <v>5000</v>
      </c>
      <c r="E670" s="5">
        <f>'B. LLD classification'!EA714</f>
        <v>2.4311971565623445</v>
      </c>
      <c r="F670" s="5">
        <f>'F. Basanite FC 5 kbar'!L147</f>
        <v>2.877983</v>
      </c>
      <c r="G670" s="6">
        <f>'F. Basanite FC 5 kbar'!N147</f>
        <v>41.009538999999997</v>
      </c>
      <c r="H670" s="7">
        <f t="shared" si="128"/>
        <v>58.990461000000003</v>
      </c>
      <c r="I670" s="8">
        <f>'F. Basanite FC 5 kbar'!R147</f>
        <v>52.144322000000003</v>
      </c>
      <c r="J670" s="9">
        <f>'F. Basanite FC 5 kbar'!S147</f>
        <v>0.28535700000000003</v>
      </c>
      <c r="K670" s="9">
        <f>'F. Basanite FC 5 kbar'!T147</f>
        <v>17.418942999999999</v>
      </c>
      <c r="L670" s="9">
        <f>'F. Basanite FC 5 kbar'!U147</f>
        <v>4.3940000000000003E-3</v>
      </c>
      <c r="M670" s="9">
        <f>'F. Basanite FC 5 kbar'!V147</f>
        <v>7.610131</v>
      </c>
      <c r="N670" s="9">
        <f>'F. Basanite FC 5 kbar'!W147</f>
        <v>0.43896600000000002</v>
      </c>
      <c r="O670" s="9">
        <f>'F. Basanite FC 5 kbar'!X147</f>
        <v>0.532115</v>
      </c>
      <c r="P670" s="9">
        <f>'F. Basanite FC 5 kbar'!Y147</f>
        <v>3.5308890000000002</v>
      </c>
      <c r="Q670" s="9">
        <f>'F. Basanite FC 5 kbar'!Z147</f>
        <v>4.0597349999999999</v>
      </c>
      <c r="R670" s="9">
        <f>'F. Basanite FC 5 kbar'!AA147</f>
        <v>7.9257780000000002</v>
      </c>
      <c r="S670" s="9">
        <f>'F. Basanite FC 5 kbar'!AB147</f>
        <v>0.71947499999999998</v>
      </c>
      <c r="T670" s="9">
        <f>'F. Basanite FC 5 kbar'!AC147</f>
        <v>5.3298949999999996</v>
      </c>
      <c r="U670" s="10"/>
      <c r="V670" s="5">
        <f>'F. Basanite FC 5 kbar'!AH147</f>
        <v>1.4713E-2</v>
      </c>
      <c r="W670" s="5">
        <f>'F. Basanite FC 5 kbar'!AI147</f>
        <v>0.13464499999999999</v>
      </c>
      <c r="X670" s="5">
        <f>'F. Basanite FC 5 kbar'!AJ147</f>
        <v>0</v>
      </c>
      <c r="Y670" s="5">
        <f>'F. Basanite FC 5 kbar'!AK147</f>
        <v>0</v>
      </c>
      <c r="Z670" s="5"/>
      <c r="AA670" s="5"/>
      <c r="AB670" s="5">
        <f>'F. Basanite FC 5 kbar'!AL147</f>
        <v>1.7090000000000001E-2</v>
      </c>
      <c r="AC670" s="5">
        <f>'F. Basanite FC 5 kbar'!AM147</f>
        <v>8.5220000000000001E-3</v>
      </c>
      <c r="AD670" s="10"/>
      <c r="AE670" s="5">
        <f>'F. Basanite FC 5 kbar'!AO147</f>
        <v>43.527075000000004</v>
      </c>
      <c r="AF670" s="5">
        <f>'F. Basanite FC 5 kbar'!AP147</f>
        <v>1.630295</v>
      </c>
      <c r="AG670" s="5">
        <f>'F. Basanite FC 5 kbar'!AQ147</f>
        <v>0</v>
      </c>
      <c r="AH670" s="5">
        <f>'F. Basanite FC 5 kbar'!AR147</f>
        <v>0</v>
      </c>
      <c r="AI670" s="5"/>
      <c r="AJ670" s="5"/>
      <c r="AK670" s="5">
        <f>'F. Basanite FC 5 kbar'!AS147</f>
        <v>9.7925760000000004</v>
      </c>
      <c r="AL670" s="5">
        <f>'F. Basanite FC 5 kbar'!AT147</f>
        <v>3.8491620000000002</v>
      </c>
      <c r="AM670" s="10"/>
      <c r="AN670" s="5">
        <f t="shared" si="129"/>
        <v>43.541788000000004</v>
      </c>
      <c r="AO670" s="5">
        <f t="shared" si="130"/>
        <v>1.76494</v>
      </c>
      <c r="AP670" s="5">
        <f t="shared" si="131"/>
        <v>0</v>
      </c>
      <c r="AQ670" s="5">
        <f t="shared" si="132"/>
        <v>0</v>
      </c>
      <c r="AR670" s="5"/>
      <c r="AS670" s="5"/>
      <c r="AT670" s="5">
        <f t="shared" si="133"/>
        <v>9.809666</v>
      </c>
      <c r="AU670" s="5">
        <f t="shared" si="134"/>
        <v>3.8576840000000003</v>
      </c>
      <c r="AV670" s="10">
        <f t="shared" si="135"/>
        <v>41.009538999999997</v>
      </c>
      <c r="AW670" s="48">
        <f t="shared" si="136"/>
        <v>99.98361700000001</v>
      </c>
    </row>
    <row r="671" spans="1:49" x14ac:dyDescent="0.3">
      <c r="A671" s="37" t="s">
        <v>236</v>
      </c>
      <c r="B671" s="2">
        <f>'F. Basanite FC 5 kbar'!A148</f>
        <v>142</v>
      </c>
      <c r="C671" s="2">
        <f>'F. Basanite FC 5 kbar'!C148</f>
        <v>926</v>
      </c>
      <c r="D671" s="2">
        <f>'F. Basanite FC 5 kbar'!D148</f>
        <v>5000</v>
      </c>
      <c r="E671" s="5">
        <f>'B. LLD classification'!EA715</f>
        <v>2.4288368128448927</v>
      </c>
      <c r="F671" s="5">
        <f>'F. Basanite FC 5 kbar'!L148</f>
        <v>2.8929580000000001</v>
      </c>
      <c r="G671" s="6">
        <f>'F. Basanite FC 5 kbar'!N148</f>
        <v>40.854511000000002</v>
      </c>
      <c r="H671" s="7">
        <f t="shared" si="128"/>
        <v>59.145488999999998</v>
      </c>
      <c r="I671" s="8">
        <f>'F. Basanite FC 5 kbar'!R148</f>
        <v>52.212981999999997</v>
      </c>
      <c r="J671" s="9">
        <f>'F. Basanite FC 5 kbar'!S148</f>
        <v>0.281721</v>
      </c>
      <c r="K671" s="9">
        <f>'F. Basanite FC 5 kbar'!T148</f>
        <v>17.407256</v>
      </c>
      <c r="L671" s="9">
        <f>'F. Basanite FC 5 kbar'!U148</f>
        <v>4.3480000000000003E-3</v>
      </c>
      <c r="M671" s="9">
        <f>'F. Basanite FC 5 kbar'!V148</f>
        <v>7.5660160000000003</v>
      </c>
      <c r="N671" s="9">
        <f>'F. Basanite FC 5 kbar'!W148</f>
        <v>0.44063200000000002</v>
      </c>
      <c r="O671" s="9">
        <f>'F. Basanite FC 5 kbar'!X148</f>
        <v>0.50815200000000005</v>
      </c>
      <c r="P671" s="9">
        <f>'F. Basanite FC 5 kbar'!Y148</f>
        <v>3.4956680000000002</v>
      </c>
      <c r="Q671" s="9">
        <f>'F. Basanite FC 5 kbar'!Z148</f>
        <v>4.0646940000000003</v>
      </c>
      <c r="R671" s="9">
        <f>'F. Basanite FC 5 kbar'!AA148</f>
        <v>7.9558530000000003</v>
      </c>
      <c r="S671" s="9">
        <f>'F. Basanite FC 5 kbar'!AB148</f>
        <v>0.718719</v>
      </c>
      <c r="T671" s="9">
        <f>'F. Basanite FC 5 kbar'!AC148</f>
        <v>5.3439579999999998</v>
      </c>
      <c r="U671" s="10"/>
      <c r="V671" s="5">
        <f>'F. Basanite FC 5 kbar'!AH148</f>
        <v>1.4323000000000001E-2</v>
      </c>
      <c r="W671" s="5">
        <f>'F. Basanite FC 5 kbar'!AI148</f>
        <v>0.133045</v>
      </c>
      <c r="X671" s="5">
        <f>'F. Basanite FC 5 kbar'!AJ148</f>
        <v>0</v>
      </c>
      <c r="Y671" s="5">
        <f>'F. Basanite FC 5 kbar'!AK148</f>
        <v>0</v>
      </c>
      <c r="Z671" s="5"/>
      <c r="AA671" s="5"/>
      <c r="AB671" s="5">
        <f>'F. Basanite FC 5 kbar'!AL148</f>
        <v>1.7288000000000001E-2</v>
      </c>
      <c r="AC671" s="5">
        <f>'F. Basanite FC 5 kbar'!AM148</f>
        <v>8.3829999999999998E-3</v>
      </c>
      <c r="AD671" s="10"/>
      <c r="AE671" s="5">
        <f>'F. Basanite FC 5 kbar'!AO148</f>
        <v>43.539434</v>
      </c>
      <c r="AF671" s="5">
        <f>'F. Basanite FC 5 kbar'!AP148</f>
        <v>1.755863</v>
      </c>
      <c r="AG671" s="5">
        <f>'F. Basanite FC 5 kbar'!AQ148</f>
        <v>0</v>
      </c>
      <c r="AH671" s="5">
        <f>'F. Basanite FC 5 kbar'!AR148</f>
        <v>0</v>
      </c>
      <c r="AI671" s="5"/>
      <c r="AJ671" s="5"/>
      <c r="AK671" s="5">
        <f>'F. Basanite FC 5 kbar'!AS148</f>
        <v>9.8079699999999992</v>
      </c>
      <c r="AL671" s="5">
        <f>'F. Basanite FC 5 kbar'!AT148</f>
        <v>3.8526609999999999</v>
      </c>
      <c r="AM671" s="10"/>
      <c r="AN671" s="5">
        <f t="shared" si="129"/>
        <v>43.553756999999997</v>
      </c>
      <c r="AO671" s="5">
        <f t="shared" si="130"/>
        <v>1.888908</v>
      </c>
      <c r="AP671" s="5">
        <f t="shared" si="131"/>
        <v>0</v>
      </c>
      <c r="AQ671" s="5">
        <f t="shared" si="132"/>
        <v>0</v>
      </c>
      <c r="AR671" s="5"/>
      <c r="AS671" s="5"/>
      <c r="AT671" s="5">
        <f t="shared" si="133"/>
        <v>9.8252579999999998</v>
      </c>
      <c r="AU671" s="5">
        <f t="shared" si="134"/>
        <v>3.8610439999999997</v>
      </c>
      <c r="AV671" s="10">
        <f t="shared" si="135"/>
        <v>40.854511000000002</v>
      </c>
      <c r="AW671" s="48">
        <f t="shared" si="136"/>
        <v>99.983477999999991</v>
      </c>
    </row>
    <row r="672" spans="1:49" x14ac:dyDescent="0.3">
      <c r="A672" s="37" t="s">
        <v>236</v>
      </c>
      <c r="B672" s="2">
        <f>'F. Basanite FC 5 kbar'!A149</f>
        <v>143</v>
      </c>
      <c r="C672" s="2">
        <f>'F. Basanite FC 5 kbar'!C149</f>
        <v>924</v>
      </c>
      <c r="D672" s="2">
        <f>'F. Basanite FC 5 kbar'!D149</f>
        <v>5000</v>
      </c>
      <c r="E672" s="5">
        <f>'B. LLD classification'!EA716</f>
        <v>2.4264681535700303</v>
      </c>
      <c r="F672" s="5">
        <f>'F. Basanite FC 5 kbar'!L149</f>
        <v>2.9079540000000001</v>
      </c>
      <c r="G672" s="6">
        <f>'F. Basanite FC 5 kbar'!N149</f>
        <v>40.701379000000003</v>
      </c>
      <c r="H672" s="7">
        <f t="shared" si="128"/>
        <v>59.298620999999997</v>
      </c>
      <c r="I672" s="8">
        <f>'F. Basanite FC 5 kbar'!R149</f>
        <v>52.281692</v>
      </c>
      <c r="J672" s="9">
        <f>'F. Basanite FC 5 kbar'!S149</f>
        <v>0.27814800000000001</v>
      </c>
      <c r="K672" s="9">
        <f>'F. Basanite FC 5 kbar'!T149</f>
        <v>17.395363</v>
      </c>
      <c r="L672" s="9">
        <f>'F. Basanite FC 5 kbar'!U149</f>
        <v>4.3020000000000003E-3</v>
      </c>
      <c r="M672" s="9">
        <f>'F. Basanite FC 5 kbar'!V149</f>
        <v>7.5209109999999999</v>
      </c>
      <c r="N672" s="9">
        <f>'F. Basanite FC 5 kbar'!W149</f>
        <v>0.44229000000000002</v>
      </c>
      <c r="O672" s="9">
        <f>'F. Basanite FC 5 kbar'!X149</f>
        <v>0.48489100000000002</v>
      </c>
      <c r="P672" s="9">
        <f>'F. Basanite FC 5 kbar'!Y149</f>
        <v>3.4609369999999999</v>
      </c>
      <c r="Q672" s="9">
        <f>'F. Basanite FC 5 kbar'!Z149</f>
        <v>4.0696450000000004</v>
      </c>
      <c r="R672" s="9">
        <f>'F. Basanite FC 5 kbar'!AA149</f>
        <v>7.9857860000000001</v>
      </c>
      <c r="S672" s="9">
        <f>'F. Basanite FC 5 kbar'!AB149</f>
        <v>0.71806599999999998</v>
      </c>
      <c r="T672" s="9">
        <f>'F. Basanite FC 5 kbar'!AC149</f>
        <v>5.3579679999999996</v>
      </c>
      <c r="U672" s="10"/>
      <c r="V672" s="5">
        <f>'F. Basanite FC 5 kbar'!AH149</f>
        <v>1.3942E-2</v>
      </c>
      <c r="W672" s="5">
        <f>'F. Basanite FC 5 kbar'!AI149</f>
        <v>0.13150600000000001</v>
      </c>
      <c r="X672" s="5">
        <f>'F. Basanite FC 5 kbar'!AJ149</f>
        <v>0</v>
      </c>
      <c r="Y672" s="5">
        <f>'F. Basanite FC 5 kbar'!AK149</f>
        <v>0</v>
      </c>
      <c r="Z672" s="5"/>
      <c r="AA672" s="5"/>
      <c r="AB672" s="5">
        <f>'F. Basanite FC 5 kbar'!AL149</f>
        <v>1.7462999999999999E-2</v>
      </c>
      <c r="AC672" s="5">
        <f>'F. Basanite FC 5 kbar'!AM149</f>
        <v>8.2459999999999999E-3</v>
      </c>
      <c r="AD672" s="10"/>
      <c r="AE672" s="5">
        <f>'F. Basanite FC 5 kbar'!AO149</f>
        <v>43.551400999999998</v>
      </c>
      <c r="AF672" s="5">
        <f>'F. Basanite FC 5 kbar'!AP149</f>
        <v>1.8798189999999999</v>
      </c>
      <c r="AG672" s="5">
        <f>'F. Basanite FC 5 kbar'!AQ149</f>
        <v>0</v>
      </c>
      <c r="AH672" s="5">
        <f>'F. Basanite FC 5 kbar'!AR149</f>
        <v>0</v>
      </c>
      <c r="AI672" s="5"/>
      <c r="AJ672" s="5"/>
      <c r="AK672" s="5">
        <f>'F. Basanite FC 5 kbar'!AS149</f>
        <v>9.8235589999999995</v>
      </c>
      <c r="AL672" s="5">
        <f>'F. Basanite FC 5 kbar'!AT149</f>
        <v>3.8560210000000001</v>
      </c>
      <c r="AM672" s="10"/>
      <c r="AN672" s="5">
        <f t="shared" si="129"/>
        <v>43.565342999999999</v>
      </c>
      <c r="AO672" s="5">
        <f t="shared" si="130"/>
        <v>2.0113249999999998</v>
      </c>
      <c r="AP672" s="5">
        <f t="shared" si="131"/>
        <v>0</v>
      </c>
      <c r="AQ672" s="5">
        <f t="shared" si="132"/>
        <v>0</v>
      </c>
      <c r="AR672" s="5"/>
      <c r="AS672" s="5"/>
      <c r="AT672" s="5">
        <f t="shared" si="133"/>
        <v>9.8410219999999988</v>
      </c>
      <c r="AU672" s="5">
        <f t="shared" si="134"/>
        <v>3.8642670000000003</v>
      </c>
      <c r="AV672" s="10">
        <f t="shared" si="135"/>
        <v>40.701379000000003</v>
      </c>
      <c r="AW672" s="48">
        <f t="shared" si="136"/>
        <v>99.983335999999994</v>
      </c>
    </row>
    <row r="673" spans="1:49" x14ac:dyDescent="0.3">
      <c r="A673" s="37" t="s">
        <v>236</v>
      </c>
      <c r="B673" s="2">
        <f>'F. Basanite FC 5 kbar'!A150</f>
        <v>144</v>
      </c>
      <c r="C673" s="2">
        <f>'F. Basanite FC 5 kbar'!C150</f>
        <v>922</v>
      </c>
      <c r="D673" s="2">
        <f>'F. Basanite FC 5 kbar'!D150</f>
        <v>5000</v>
      </c>
      <c r="E673" s="5">
        <f>'B. LLD classification'!EA717</f>
        <v>2.4240915015532076</v>
      </c>
      <c r="F673" s="5">
        <f>'F. Basanite FC 5 kbar'!L150</f>
        <v>2.9229699999999998</v>
      </c>
      <c r="G673" s="6">
        <f>'F. Basanite FC 5 kbar'!N150</f>
        <v>40.550097000000001</v>
      </c>
      <c r="H673" s="7">
        <f t="shared" si="128"/>
        <v>59.449902999999999</v>
      </c>
      <c r="I673" s="8">
        <f>'F. Basanite FC 5 kbar'!R150</f>
        <v>52.350433000000002</v>
      </c>
      <c r="J673" s="9">
        <f>'F. Basanite FC 5 kbar'!S150</f>
        <v>0.27463900000000002</v>
      </c>
      <c r="K673" s="9">
        <f>'F. Basanite FC 5 kbar'!T150</f>
        <v>17.383282999999999</v>
      </c>
      <c r="L673" s="9">
        <f>'F. Basanite FC 5 kbar'!U150</f>
        <v>4.254E-3</v>
      </c>
      <c r="M673" s="9">
        <f>'F. Basanite FC 5 kbar'!V150</f>
        <v>7.4748349999999997</v>
      </c>
      <c r="N673" s="9">
        <f>'F. Basanite FC 5 kbar'!W150</f>
        <v>0.44394</v>
      </c>
      <c r="O673" s="9">
        <f>'F. Basanite FC 5 kbar'!X150</f>
        <v>0.46232299999999998</v>
      </c>
      <c r="P673" s="9">
        <f>'F. Basanite FC 5 kbar'!Y150</f>
        <v>3.4266839999999998</v>
      </c>
      <c r="Q673" s="9">
        <f>'F. Basanite FC 5 kbar'!Z150</f>
        <v>4.0745889999999996</v>
      </c>
      <c r="R673" s="9">
        <f>'F. Basanite FC 5 kbar'!AA150</f>
        <v>8.0155790000000007</v>
      </c>
      <c r="S673" s="9">
        <f>'F. Basanite FC 5 kbar'!AB150</f>
        <v>0.71751699999999996</v>
      </c>
      <c r="T673" s="9">
        <f>'F. Basanite FC 5 kbar'!AC150</f>
        <v>5.3719250000000001</v>
      </c>
      <c r="U673" s="10"/>
      <c r="V673" s="5">
        <f>'F. Basanite FC 5 kbar'!AH150</f>
        <v>1.3568999999999999E-2</v>
      </c>
      <c r="W673" s="5">
        <f>'F. Basanite FC 5 kbar'!AI150</f>
        <v>0.130026</v>
      </c>
      <c r="X673" s="5">
        <f>'F. Basanite FC 5 kbar'!AJ150</f>
        <v>0</v>
      </c>
      <c r="Y673" s="5">
        <f>'F. Basanite FC 5 kbar'!AK150</f>
        <v>0</v>
      </c>
      <c r="Z673" s="5"/>
      <c r="AA673" s="5"/>
      <c r="AB673" s="5">
        <f>'F. Basanite FC 5 kbar'!AL150</f>
        <v>1.7614999999999999E-2</v>
      </c>
      <c r="AC673" s="5">
        <f>'F. Basanite FC 5 kbar'!AM150</f>
        <v>8.1110000000000002E-3</v>
      </c>
      <c r="AD673" s="10"/>
      <c r="AE673" s="5">
        <f>'F. Basanite FC 5 kbar'!AO150</f>
        <v>43.562986000000002</v>
      </c>
      <c r="AF673" s="5">
        <f>'F. Basanite FC 5 kbar'!AP150</f>
        <v>2.0022259999999998</v>
      </c>
      <c r="AG673" s="5">
        <f>'F. Basanite FC 5 kbar'!AQ150</f>
        <v>0</v>
      </c>
      <c r="AH673" s="5">
        <f>'F. Basanite FC 5 kbar'!AR150</f>
        <v>0</v>
      </c>
      <c r="AI673" s="5"/>
      <c r="AJ673" s="5"/>
      <c r="AK673" s="5">
        <f>'F. Basanite FC 5 kbar'!AS150</f>
        <v>9.839321</v>
      </c>
      <c r="AL673" s="5">
        <f>'F. Basanite FC 5 kbar'!AT150</f>
        <v>3.8592439999999999</v>
      </c>
      <c r="AM673" s="10"/>
      <c r="AN673" s="5">
        <f t="shared" si="129"/>
        <v>43.576554999999999</v>
      </c>
      <c r="AO673" s="5">
        <f t="shared" si="130"/>
        <v>2.1322519999999998</v>
      </c>
      <c r="AP673" s="5">
        <f t="shared" si="131"/>
        <v>0</v>
      </c>
      <c r="AQ673" s="5">
        <f t="shared" si="132"/>
        <v>0</v>
      </c>
      <c r="AR673" s="5"/>
      <c r="AS673" s="5"/>
      <c r="AT673" s="5">
        <f t="shared" si="133"/>
        <v>9.8569359999999993</v>
      </c>
      <c r="AU673" s="5">
        <f t="shared" si="134"/>
        <v>3.8673549999999999</v>
      </c>
      <c r="AV673" s="10">
        <f t="shared" si="135"/>
        <v>40.550097000000001</v>
      </c>
      <c r="AW673" s="48">
        <f t="shared" si="136"/>
        <v>99.983194999999995</v>
      </c>
    </row>
    <row r="674" spans="1:49" x14ac:dyDescent="0.3">
      <c r="A674" s="37" t="s">
        <v>236</v>
      </c>
      <c r="B674" s="2">
        <f>'F. Basanite FC 5 kbar'!A151</f>
        <v>145</v>
      </c>
      <c r="C674" s="2">
        <f>'F. Basanite FC 5 kbar'!C151</f>
        <v>920</v>
      </c>
      <c r="D674" s="2">
        <f>'F. Basanite FC 5 kbar'!D151</f>
        <v>5000</v>
      </c>
      <c r="E674" s="5">
        <f>'B. LLD classification'!EA718</f>
        <v>2.4217070777228451</v>
      </c>
      <c r="F674" s="5">
        <f>'F. Basanite FC 5 kbar'!L151</f>
        <v>2.9380069999999998</v>
      </c>
      <c r="G674" s="6">
        <f>'F. Basanite FC 5 kbar'!N151</f>
        <v>40.400624000000001</v>
      </c>
      <c r="H674" s="7">
        <f t="shared" si="128"/>
        <v>59.599375999999999</v>
      </c>
      <c r="I674" s="8">
        <f>'F. Basanite FC 5 kbar'!R151</f>
        <v>52.419187000000001</v>
      </c>
      <c r="J674" s="9">
        <f>'F. Basanite FC 5 kbar'!S151</f>
        <v>0.27119199999999999</v>
      </c>
      <c r="K674" s="9">
        <f>'F. Basanite FC 5 kbar'!T151</f>
        <v>17.371037999999999</v>
      </c>
      <c r="L674" s="9">
        <f>'F. Basanite FC 5 kbar'!U151</f>
        <v>4.2059999999999997E-3</v>
      </c>
      <c r="M674" s="9">
        <f>'F. Basanite FC 5 kbar'!V151</f>
        <v>7.4278029999999999</v>
      </c>
      <c r="N674" s="9">
        <f>'F. Basanite FC 5 kbar'!W151</f>
        <v>0.44558199999999998</v>
      </c>
      <c r="O674" s="9">
        <f>'F. Basanite FC 5 kbar'!X151</f>
        <v>0.44043700000000002</v>
      </c>
      <c r="P674" s="9">
        <f>'F. Basanite FC 5 kbar'!Y151</f>
        <v>3.3928970000000001</v>
      </c>
      <c r="Q674" s="9">
        <f>'F. Basanite FC 5 kbar'!Z151</f>
        <v>4.079523</v>
      </c>
      <c r="R674" s="9">
        <f>'F. Basanite FC 5 kbar'!AA151</f>
        <v>8.0452349999999999</v>
      </c>
      <c r="S674" s="9">
        <f>'F. Basanite FC 5 kbar'!AB151</f>
        <v>0.71707100000000001</v>
      </c>
      <c r="T674" s="9">
        <f>'F. Basanite FC 5 kbar'!AC151</f>
        <v>5.3858280000000001</v>
      </c>
      <c r="U674" s="10"/>
      <c r="V674" s="5">
        <f>'F. Basanite FC 5 kbar'!AH151</f>
        <v>1.3204E-2</v>
      </c>
      <c r="W674" s="5">
        <f>'F. Basanite FC 5 kbar'!AI151</f>
        <v>0.12859899999999999</v>
      </c>
      <c r="X674" s="5">
        <f>'F. Basanite FC 5 kbar'!AJ151</f>
        <v>0</v>
      </c>
      <c r="Y674" s="5">
        <f>'F. Basanite FC 5 kbar'!AK151</f>
        <v>0</v>
      </c>
      <c r="Z674" s="5"/>
      <c r="AA674" s="5"/>
      <c r="AB674" s="5">
        <f>'F. Basanite FC 5 kbar'!AL151</f>
        <v>1.7743999999999999E-2</v>
      </c>
      <c r="AC674" s="5">
        <f>'F. Basanite FC 5 kbar'!AM151</f>
        <v>7.9780000000000007E-3</v>
      </c>
      <c r="AD674" s="10"/>
      <c r="AE674" s="5">
        <f>'F. Basanite FC 5 kbar'!AO151</f>
        <v>43.574198000000003</v>
      </c>
      <c r="AF674" s="5">
        <f>'F. Basanite FC 5 kbar'!AP151</f>
        <v>2.1231409999999999</v>
      </c>
      <c r="AG674" s="5">
        <f>'F. Basanite FC 5 kbar'!AQ151</f>
        <v>0</v>
      </c>
      <c r="AH674" s="5">
        <f>'F. Basanite FC 5 kbar'!AR151</f>
        <v>0</v>
      </c>
      <c r="AI674" s="5"/>
      <c r="AJ674" s="5"/>
      <c r="AK674" s="5">
        <f>'F. Basanite FC 5 kbar'!AS151</f>
        <v>9.8552309999999999</v>
      </c>
      <c r="AL674" s="5">
        <f>'F. Basanite FC 5 kbar'!AT151</f>
        <v>3.8623319999999999</v>
      </c>
      <c r="AM674" s="10"/>
      <c r="AN674" s="5">
        <f t="shared" si="129"/>
        <v>43.587402000000004</v>
      </c>
      <c r="AO674" s="5">
        <f t="shared" si="130"/>
        <v>2.2517399999999999</v>
      </c>
      <c r="AP674" s="5">
        <f t="shared" si="131"/>
        <v>0</v>
      </c>
      <c r="AQ674" s="5">
        <f t="shared" si="132"/>
        <v>0</v>
      </c>
      <c r="AR674" s="5"/>
      <c r="AS674" s="5"/>
      <c r="AT674" s="5">
        <f t="shared" si="133"/>
        <v>9.8729750000000003</v>
      </c>
      <c r="AU674" s="5">
        <f t="shared" si="134"/>
        <v>3.8703099999999999</v>
      </c>
      <c r="AV674" s="10">
        <f t="shared" si="135"/>
        <v>40.400624000000001</v>
      </c>
      <c r="AW674" s="48">
        <f t="shared" si="136"/>
        <v>99.983051000000017</v>
      </c>
    </row>
    <row r="675" spans="1:49" x14ac:dyDescent="0.3">
      <c r="A675" s="37" t="s">
        <v>236</v>
      </c>
      <c r="B675" s="2">
        <f>'F. Basanite FC 5 kbar'!A152</f>
        <v>146</v>
      </c>
      <c r="C675" s="2">
        <f>'F. Basanite FC 5 kbar'!C152</f>
        <v>918</v>
      </c>
      <c r="D675" s="2">
        <f>'F. Basanite FC 5 kbar'!D152</f>
        <v>5000</v>
      </c>
      <c r="E675" s="5">
        <f>'B. LLD classification'!EA719</f>
        <v>2.4193152190901688</v>
      </c>
      <c r="F675" s="5">
        <f>'F. Basanite FC 5 kbar'!L152</f>
        <v>2.9530630000000002</v>
      </c>
      <c r="G675" s="6">
        <f>'F. Basanite FC 5 kbar'!N152</f>
        <v>40.252921000000001</v>
      </c>
      <c r="H675" s="7">
        <f t="shared" si="128"/>
        <v>59.747078999999999</v>
      </c>
      <c r="I675" s="8">
        <f>'F. Basanite FC 5 kbar'!R152</f>
        <v>52.487934000000003</v>
      </c>
      <c r="J675" s="9">
        <f>'F. Basanite FC 5 kbar'!S152</f>
        <v>0.26780900000000002</v>
      </c>
      <c r="K675" s="9">
        <f>'F. Basanite FC 5 kbar'!T152</f>
        <v>17.358647999999999</v>
      </c>
      <c r="L675" s="9">
        <f>'F. Basanite FC 5 kbar'!U152</f>
        <v>4.1570000000000001E-3</v>
      </c>
      <c r="M675" s="9">
        <f>'F. Basanite FC 5 kbar'!V152</f>
        <v>7.3798360000000001</v>
      </c>
      <c r="N675" s="9">
        <f>'F. Basanite FC 5 kbar'!W152</f>
        <v>0.44721699999999998</v>
      </c>
      <c r="O675" s="9">
        <f>'F. Basanite FC 5 kbar'!X152</f>
        <v>0.41922399999999999</v>
      </c>
      <c r="P675" s="9">
        <f>'F. Basanite FC 5 kbar'!Y152</f>
        <v>3.3595649999999999</v>
      </c>
      <c r="Q675" s="9">
        <f>'F. Basanite FC 5 kbar'!Z152</f>
        <v>4.0844459999999998</v>
      </c>
      <c r="R675" s="9">
        <f>'F. Basanite FC 5 kbar'!AA152</f>
        <v>8.0747560000000007</v>
      </c>
      <c r="S675" s="9">
        <f>'F. Basanite FC 5 kbar'!AB152</f>
        <v>0.71672899999999995</v>
      </c>
      <c r="T675" s="9">
        <f>'F. Basanite FC 5 kbar'!AC152</f>
        <v>5.3996789999999999</v>
      </c>
      <c r="U675" s="10"/>
      <c r="V675" s="5">
        <f>'F. Basanite FC 5 kbar'!AH152</f>
        <v>1.2848E-2</v>
      </c>
      <c r="W675" s="5">
        <f>'F. Basanite FC 5 kbar'!AI152</f>
        <v>0.127223</v>
      </c>
      <c r="X675" s="5">
        <f>'F. Basanite FC 5 kbar'!AJ152</f>
        <v>0</v>
      </c>
      <c r="Y675" s="5">
        <f>'F. Basanite FC 5 kbar'!AK152</f>
        <v>0</v>
      </c>
      <c r="Z675" s="5"/>
      <c r="AA675" s="5"/>
      <c r="AB675" s="5">
        <f>'F. Basanite FC 5 kbar'!AL152</f>
        <v>1.7850999999999999E-2</v>
      </c>
      <c r="AC675" s="5">
        <f>'F. Basanite FC 5 kbar'!AM152</f>
        <v>7.8469999999999998E-3</v>
      </c>
      <c r="AD675" s="10"/>
      <c r="AE675" s="5">
        <f>'F. Basanite FC 5 kbar'!AO152</f>
        <v>43.585039000000002</v>
      </c>
      <c r="AF675" s="5">
        <f>'F. Basanite FC 5 kbar'!AP152</f>
        <v>2.2426170000000001</v>
      </c>
      <c r="AG675" s="5">
        <f>'F. Basanite FC 5 kbar'!AQ152</f>
        <v>0</v>
      </c>
      <c r="AH675" s="5">
        <f>'F. Basanite FC 5 kbar'!AR152</f>
        <v>0</v>
      </c>
      <c r="AI675" s="5"/>
      <c r="AJ675" s="5"/>
      <c r="AK675" s="5">
        <f>'F. Basanite FC 5 kbar'!AS152</f>
        <v>9.8712669999999996</v>
      </c>
      <c r="AL675" s="5">
        <f>'F. Basanite FC 5 kbar'!AT152</f>
        <v>3.8652880000000001</v>
      </c>
      <c r="AM675" s="10"/>
      <c r="AN675" s="5">
        <f t="shared" si="129"/>
        <v>43.597887</v>
      </c>
      <c r="AO675" s="5">
        <f t="shared" si="130"/>
        <v>2.3698399999999999</v>
      </c>
      <c r="AP675" s="5">
        <f t="shared" si="131"/>
        <v>0</v>
      </c>
      <c r="AQ675" s="5">
        <f t="shared" si="132"/>
        <v>0</v>
      </c>
      <c r="AR675" s="5"/>
      <c r="AS675" s="5"/>
      <c r="AT675" s="5">
        <f t="shared" si="133"/>
        <v>9.8891179999999999</v>
      </c>
      <c r="AU675" s="5">
        <f t="shared" si="134"/>
        <v>3.873135</v>
      </c>
      <c r="AV675" s="10">
        <f t="shared" si="135"/>
        <v>40.252921000000001</v>
      </c>
      <c r="AW675" s="48">
        <f t="shared" si="136"/>
        <v>99.982900999999998</v>
      </c>
    </row>
    <row r="676" spans="1:49" x14ac:dyDescent="0.3">
      <c r="A676" s="37" t="s">
        <v>236</v>
      </c>
      <c r="B676" s="2">
        <f>'F. Basanite FC 5 kbar'!A153</f>
        <v>147</v>
      </c>
      <c r="C676" s="2">
        <f>'F. Basanite FC 5 kbar'!C153</f>
        <v>916</v>
      </c>
      <c r="D676" s="2">
        <f>'F. Basanite FC 5 kbar'!D153</f>
        <v>5000</v>
      </c>
      <c r="E676" s="5">
        <f>'B. LLD classification'!EA720</f>
        <v>2.4169162295845474</v>
      </c>
      <c r="F676" s="5">
        <f>'F. Basanite FC 5 kbar'!L153</f>
        <v>2.9681389999999999</v>
      </c>
      <c r="G676" s="6">
        <f>'F. Basanite FC 5 kbar'!N153</f>
        <v>40.106952</v>
      </c>
      <c r="H676" s="7">
        <f t="shared" si="128"/>
        <v>59.893048</v>
      </c>
      <c r="I676" s="8">
        <f>'F. Basanite FC 5 kbar'!R153</f>
        <v>52.556655999999997</v>
      </c>
      <c r="J676" s="9">
        <f>'F. Basanite FC 5 kbar'!S153</f>
        <v>0.26448899999999997</v>
      </c>
      <c r="K676" s="9">
        <f>'F. Basanite FC 5 kbar'!T153</f>
        <v>17.346132000000001</v>
      </c>
      <c r="L676" s="9">
        <f>'F. Basanite FC 5 kbar'!U153</f>
        <v>4.1079999999999997E-3</v>
      </c>
      <c r="M676" s="9">
        <f>'F. Basanite FC 5 kbar'!V153</f>
        <v>7.3309509999999998</v>
      </c>
      <c r="N676" s="9">
        <f>'F. Basanite FC 5 kbar'!W153</f>
        <v>0.44884499999999999</v>
      </c>
      <c r="O676" s="9">
        <f>'F. Basanite FC 5 kbar'!X153</f>
        <v>0.398673</v>
      </c>
      <c r="P676" s="9">
        <f>'F. Basanite FC 5 kbar'!Y153</f>
        <v>3.3266779999999998</v>
      </c>
      <c r="Q676" s="9">
        <f>'F. Basanite FC 5 kbar'!Z153</f>
        <v>4.0893569999999997</v>
      </c>
      <c r="R676" s="9">
        <f>'F. Basanite FC 5 kbar'!AA153</f>
        <v>8.1041439999999998</v>
      </c>
      <c r="S676" s="9">
        <f>'F. Basanite FC 5 kbar'!AB153</f>
        <v>0.71648999999999996</v>
      </c>
      <c r="T676" s="9">
        <f>'F. Basanite FC 5 kbar'!AC153</f>
        <v>5.4134770000000003</v>
      </c>
      <c r="U676" s="10"/>
      <c r="V676" s="5">
        <f>'F. Basanite FC 5 kbar'!AH153</f>
        <v>1.2501E-2</v>
      </c>
      <c r="W676" s="5">
        <f>'F. Basanite FC 5 kbar'!AI153</f>
        <v>0.125893</v>
      </c>
      <c r="X676" s="5">
        <f>'F. Basanite FC 5 kbar'!AJ153</f>
        <v>0</v>
      </c>
      <c r="Y676" s="5">
        <f>'F. Basanite FC 5 kbar'!AK153</f>
        <v>0</v>
      </c>
      <c r="Z676" s="5"/>
      <c r="AA676" s="5"/>
      <c r="AB676" s="5">
        <f>'F. Basanite FC 5 kbar'!AL153</f>
        <v>1.7937999999999999E-2</v>
      </c>
      <c r="AC676" s="5">
        <f>'F. Basanite FC 5 kbar'!AM153</f>
        <v>7.7169999999999999E-3</v>
      </c>
      <c r="AD676" s="10"/>
      <c r="AE676" s="5">
        <f>'F. Basanite FC 5 kbar'!AO153</f>
        <v>43.595526</v>
      </c>
      <c r="AF676" s="5">
        <f>'F. Basanite FC 5 kbar'!AP153</f>
        <v>2.360706</v>
      </c>
      <c r="AG676" s="5">
        <f>'F. Basanite FC 5 kbar'!AQ153</f>
        <v>0</v>
      </c>
      <c r="AH676" s="5">
        <f>'F. Basanite FC 5 kbar'!AR153</f>
        <v>0</v>
      </c>
      <c r="AI676" s="5"/>
      <c r="AJ676" s="5"/>
      <c r="AK676" s="5">
        <f>'F. Basanite FC 5 kbar'!AS153</f>
        <v>9.8874080000000006</v>
      </c>
      <c r="AL676" s="5">
        <f>'F. Basanite FC 5 kbar'!AT153</f>
        <v>3.8681109999999999</v>
      </c>
      <c r="AM676" s="10"/>
      <c r="AN676" s="5">
        <f t="shared" si="129"/>
        <v>43.608027</v>
      </c>
      <c r="AO676" s="5">
        <f t="shared" si="130"/>
        <v>2.486599</v>
      </c>
      <c r="AP676" s="5">
        <f t="shared" si="131"/>
        <v>0</v>
      </c>
      <c r="AQ676" s="5">
        <f t="shared" si="132"/>
        <v>0</v>
      </c>
      <c r="AR676" s="5"/>
      <c r="AS676" s="5"/>
      <c r="AT676" s="5">
        <f t="shared" si="133"/>
        <v>9.9053459999999998</v>
      </c>
      <c r="AU676" s="5">
        <f t="shared" si="134"/>
        <v>3.8758279999999998</v>
      </c>
      <c r="AV676" s="10">
        <f t="shared" si="135"/>
        <v>40.106952</v>
      </c>
      <c r="AW676" s="48">
        <f t="shared" si="136"/>
        <v>99.982752000000005</v>
      </c>
    </row>
    <row r="677" spans="1:49" x14ac:dyDescent="0.3">
      <c r="A677" s="37" t="s">
        <v>236</v>
      </c>
      <c r="B677" s="2">
        <f>'F. Basanite FC 5 kbar'!A154</f>
        <v>148</v>
      </c>
      <c r="C677" s="2">
        <f>'F. Basanite FC 5 kbar'!C154</f>
        <v>914</v>
      </c>
      <c r="D677" s="2">
        <f>'F. Basanite FC 5 kbar'!D154</f>
        <v>5000</v>
      </c>
      <c r="E677" s="5">
        <f>'B. LLD classification'!EA721</f>
        <v>2.4145105200052246</v>
      </c>
      <c r="F677" s="5">
        <f>'F. Basanite FC 5 kbar'!L154</f>
        <v>2.9832329999999998</v>
      </c>
      <c r="G677" s="6">
        <f>'F. Basanite FC 5 kbar'!N154</f>
        <v>39.962685</v>
      </c>
      <c r="H677" s="7">
        <f t="shared" si="128"/>
        <v>60.037315</v>
      </c>
      <c r="I677" s="8">
        <f>'F. Basanite FC 5 kbar'!R154</f>
        <v>52.625334000000002</v>
      </c>
      <c r="J677" s="9">
        <f>'F. Basanite FC 5 kbar'!S154</f>
        <v>0.26123200000000002</v>
      </c>
      <c r="K677" s="9">
        <f>'F. Basanite FC 5 kbar'!T154</f>
        <v>17.333507999999998</v>
      </c>
      <c r="L677" s="9">
        <f>'F. Basanite FC 5 kbar'!U154</f>
        <v>4.0569999999999998E-3</v>
      </c>
      <c r="M677" s="9">
        <f>'F. Basanite FC 5 kbar'!V154</f>
        <v>7.2811700000000004</v>
      </c>
      <c r="N677" s="9">
        <f>'F. Basanite FC 5 kbar'!W154</f>
        <v>0.450465</v>
      </c>
      <c r="O677" s="9">
        <f>'F. Basanite FC 5 kbar'!X154</f>
        <v>0.378774</v>
      </c>
      <c r="P677" s="9">
        <f>'F. Basanite FC 5 kbar'!Y154</f>
        <v>3.2942269999999998</v>
      </c>
      <c r="Q677" s="9">
        <f>'F. Basanite FC 5 kbar'!Z154</f>
        <v>4.0942550000000004</v>
      </c>
      <c r="R677" s="9">
        <f>'F. Basanite FC 5 kbar'!AA154</f>
        <v>8.1334</v>
      </c>
      <c r="S677" s="9">
        <f>'F. Basanite FC 5 kbar'!AB154</f>
        <v>0.71635599999999999</v>
      </c>
      <c r="T677" s="9">
        <f>'F. Basanite FC 5 kbar'!AC154</f>
        <v>5.4272210000000003</v>
      </c>
      <c r="U677" s="10"/>
      <c r="V677" s="5">
        <f>'F. Basanite FC 5 kbar'!AH154</f>
        <v>1.2163E-2</v>
      </c>
      <c r="W677" s="5">
        <f>'F. Basanite FC 5 kbar'!AI154</f>
        <v>0.12460599999999999</v>
      </c>
      <c r="X677" s="5">
        <f>'F. Basanite FC 5 kbar'!AJ154</f>
        <v>0</v>
      </c>
      <c r="Y677" s="5">
        <f>'F. Basanite FC 5 kbar'!AK154</f>
        <v>0</v>
      </c>
      <c r="Z677" s="5"/>
      <c r="AA677" s="5"/>
      <c r="AB677" s="5">
        <f>'F. Basanite FC 5 kbar'!AL154</f>
        <v>1.8005E-2</v>
      </c>
      <c r="AC677" s="5">
        <f>'F. Basanite FC 5 kbar'!AM154</f>
        <v>7.5890000000000003E-3</v>
      </c>
      <c r="AD677" s="10"/>
      <c r="AE677" s="5">
        <f>'F. Basanite FC 5 kbar'!AO154</f>
        <v>43.605665000000002</v>
      </c>
      <c r="AF677" s="5">
        <f>'F. Basanite FC 5 kbar'!AP154</f>
        <v>2.4774530000000001</v>
      </c>
      <c r="AG677" s="5">
        <f>'F. Basanite FC 5 kbar'!AQ154</f>
        <v>0</v>
      </c>
      <c r="AH677" s="5">
        <f>'F. Basanite FC 5 kbar'!AR154</f>
        <v>0</v>
      </c>
      <c r="AI677" s="5"/>
      <c r="AJ677" s="5"/>
      <c r="AK677" s="5">
        <f>'F. Basanite FC 5 kbar'!AS154</f>
        <v>9.9036329999999992</v>
      </c>
      <c r="AL677" s="5">
        <f>'F. Basanite FC 5 kbar'!AT154</f>
        <v>3.8708049999999998</v>
      </c>
      <c r="AM677" s="10"/>
      <c r="AN677" s="5">
        <f t="shared" si="129"/>
        <v>43.617828000000003</v>
      </c>
      <c r="AO677" s="5">
        <f t="shared" si="130"/>
        <v>2.6020590000000001</v>
      </c>
      <c r="AP677" s="5">
        <f t="shared" si="131"/>
        <v>0</v>
      </c>
      <c r="AQ677" s="5">
        <f t="shared" si="132"/>
        <v>0</v>
      </c>
      <c r="AR677" s="5"/>
      <c r="AS677" s="5"/>
      <c r="AT677" s="5">
        <f t="shared" si="133"/>
        <v>9.9216379999999997</v>
      </c>
      <c r="AU677" s="5">
        <f t="shared" si="134"/>
        <v>3.8783939999999997</v>
      </c>
      <c r="AV677" s="10">
        <f t="shared" si="135"/>
        <v>39.962685</v>
      </c>
      <c r="AW677" s="48">
        <f t="shared" si="136"/>
        <v>99.982604000000009</v>
      </c>
    </row>
    <row r="678" spans="1:49" x14ac:dyDescent="0.3">
      <c r="A678" s="37" t="s">
        <v>236</v>
      </c>
      <c r="B678" s="2">
        <f>'F. Basanite FC 5 kbar'!A155</f>
        <v>149</v>
      </c>
      <c r="C678" s="2">
        <f>'F. Basanite FC 5 kbar'!C155</f>
        <v>912</v>
      </c>
      <c r="D678" s="2">
        <f>'F. Basanite FC 5 kbar'!D155</f>
        <v>5000</v>
      </c>
      <c r="E678" s="5">
        <f>'B. LLD classification'!EA722</f>
        <v>2.4120984784738728</v>
      </c>
      <c r="F678" s="5">
        <f>'F. Basanite FC 5 kbar'!L155</f>
        <v>2.998345</v>
      </c>
      <c r="G678" s="6">
        <f>'F. Basanite FC 5 kbar'!N155</f>
        <v>39.820087000000001</v>
      </c>
      <c r="H678" s="7">
        <f t="shared" si="128"/>
        <v>60.179912999999999</v>
      </c>
      <c r="I678" s="8">
        <f>'F. Basanite FC 5 kbar'!R155</f>
        <v>52.693949000000003</v>
      </c>
      <c r="J678" s="9">
        <f>'F. Basanite FC 5 kbar'!S155</f>
        <v>0.25803799999999999</v>
      </c>
      <c r="K678" s="9">
        <f>'F. Basanite FC 5 kbar'!T155</f>
        <v>17.320793999999999</v>
      </c>
      <c r="L678" s="9">
        <f>'F. Basanite FC 5 kbar'!U155</f>
        <v>4.0070000000000001E-3</v>
      </c>
      <c r="M678" s="9">
        <f>'F. Basanite FC 5 kbar'!V155</f>
        <v>7.2305120000000001</v>
      </c>
      <c r="N678" s="9">
        <f>'F. Basanite FC 5 kbar'!W155</f>
        <v>0.45207799999999998</v>
      </c>
      <c r="O678" s="9">
        <f>'F. Basanite FC 5 kbar'!X155</f>
        <v>0.35951899999999998</v>
      </c>
      <c r="P678" s="9">
        <f>'F. Basanite FC 5 kbar'!Y155</f>
        <v>3.262203</v>
      </c>
      <c r="Q678" s="9">
        <f>'F. Basanite FC 5 kbar'!Z155</f>
        <v>4.0991369999999998</v>
      </c>
      <c r="R678" s="9">
        <f>'F. Basanite FC 5 kbar'!AA155</f>
        <v>8.1625259999999997</v>
      </c>
      <c r="S678" s="9">
        <f>'F. Basanite FC 5 kbar'!AB155</f>
        <v>0.71632499999999999</v>
      </c>
      <c r="T678" s="9">
        <f>'F. Basanite FC 5 kbar'!AC155</f>
        <v>5.440912</v>
      </c>
      <c r="U678" s="10"/>
      <c r="V678" s="5">
        <f>'F. Basanite FC 5 kbar'!AH155</f>
        <v>1.1833E-2</v>
      </c>
      <c r="W678" s="5">
        <f>'F. Basanite FC 5 kbar'!AI155</f>
        <v>0.123358</v>
      </c>
      <c r="X678" s="5">
        <f>'F. Basanite FC 5 kbar'!AJ155</f>
        <v>0</v>
      </c>
      <c r="Y678" s="5">
        <f>'F. Basanite FC 5 kbar'!AK155</f>
        <v>0</v>
      </c>
      <c r="Z678" s="5"/>
      <c r="AA678" s="5"/>
      <c r="AB678" s="5">
        <f>'F. Basanite FC 5 kbar'!AL155</f>
        <v>1.8053E-2</v>
      </c>
      <c r="AC678" s="5">
        <f>'F. Basanite FC 5 kbar'!AM155</f>
        <v>7.4619999999999999E-3</v>
      </c>
      <c r="AD678" s="10"/>
      <c r="AE678" s="5">
        <f>'F. Basanite FC 5 kbar'!AO155</f>
        <v>43.615465</v>
      </c>
      <c r="AF678" s="5">
        <f>'F. Basanite FC 5 kbar'!AP155</f>
        <v>2.592902</v>
      </c>
      <c r="AG678" s="5">
        <f>'F. Basanite FC 5 kbar'!AQ155</f>
        <v>0</v>
      </c>
      <c r="AH678" s="5">
        <f>'F. Basanite FC 5 kbar'!AR155</f>
        <v>0</v>
      </c>
      <c r="AI678" s="5"/>
      <c r="AJ678" s="5"/>
      <c r="AK678" s="5">
        <f>'F. Basanite FC 5 kbar'!AS155</f>
        <v>9.9199219999999997</v>
      </c>
      <c r="AL678" s="5">
        <f>'F. Basanite FC 5 kbar'!AT155</f>
        <v>3.8733710000000001</v>
      </c>
      <c r="AM678" s="10"/>
      <c r="AN678" s="5">
        <f t="shared" si="129"/>
        <v>43.627298000000003</v>
      </c>
      <c r="AO678" s="5">
        <f t="shared" si="130"/>
        <v>2.7162600000000001</v>
      </c>
      <c r="AP678" s="5">
        <f t="shared" si="131"/>
        <v>0</v>
      </c>
      <c r="AQ678" s="5">
        <f t="shared" si="132"/>
        <v>0</v>
      </c>
      <c r="AR678" s="5"/>
      <c r="AS678" s="5"/>
      <c r="AT678" s="5">
        <f t="shared" si="133"/>
        <v>9.9379749999999998</v>
      </c>
      <c r="AU678" s="5">
        <f t="shared" si="134"/>
        <v>3.880833</v>
      </c>
      <c r="AV678" s="10">
        <f t="shared" si="135"/>
        <v>39.820087000000001</v>
      </c>
      <c r="AW678" s="48">
        <f t="shared" si="136"/>
        <v>99.982453000000007</v>
      </c>
    </row>
    <row r="679" spans="1:49" x14ac:dyDescent="0.3">
      <c r="A679" s="37" t="s">
        <v>236</v>
      </c>
      <c r="B679" s="2">
        <f>'F. Basanite FC 5 kbar'!A156</f>
        <v>150</v>
      </c>
      <c r="C679" s="2">
        <f>'F. Basanite FC 5 kbar'!C156</f>
        <v>910</v>
      </c>
      <c r="D679" s="2">
        <f>'F. Basanite FC 5 kbar'!D156</f>
        <v>5000</v>
      </c>
      <c r="E679" s="5">
        <f>'B. LLD classification'!EA723</f>
        <v>2.4096805318533008</v>
      </c>
      <c r="F679" s="5">
        <f>'F. Basanite FC 5 kbar'!L156</f>
        <v>3.0134759999999998</v>
      </c>
      <c r="G679" s="6">
        <f>'F. Basanite FC 5 kbar'!N156</f>
        <v>39.679132000000003</v>
      </c>
      <c r="H679" s="7">
        <f t="shared" si="128"/>
        <v>60.320867999999997</v>
      </c>
      <c r="I679" s="8">
        <f>'F. Basanite FC 5 kbar'!R156</f>
        <v>52.762481000000001</v>
      </c>
      <c r="J679" s="9">
        <f>'F. Basanite FC 5 kbar'!S156</f>
        <v>0.25490699999999999</v>
      </c>
      <c r="K679" s="9">
        <f>'F. Basanite FC 5 kbar'!T156</f>
        <v>17.308004</v>
      </c>
      <c r="L679" s="9">
        <f>'F. Basanite FC 5 kbar'!U156</f>
        <v>3.9550000000000002E-3</v>
      </c>
      <c r="M679" s="9">
        <f>'F. Basanite FC 5 kbar'!V156</f>
        <v>7.1790000000000003</v>
      </c>
      <c r="N679" s="9">
        <f>'F. Basanite FC 5 kbar'!W156</f>
        <v>0.45368399999999998</v>
      </c>
      <c r="O679" s="9">
        <f>'F. Basanite FC 5 kbar'!X156</f>
        <v>0.34089599999999998</v>
      </c>
      <c r="P679" s="9">
        <f>'F. Basanite FC 5 kbar'!Y156</f>
        <v>3.2305980000000001</v>
      </c>
      <c r="Q679" s="9">
        <f>'F. Basanite FC 5 kbar'!Z156</f>
        <v>4.1040039999999998</v>
      </c>
      <c r="R679" s="9">
        <f>'F. Basanite FC 5 kbar'!AA156</f>
        <v>8.1915220000000009</v>
      </c>
      <c r="S679" s="9">
        <f>'F. Basanite FC 5 kbar'!AB156</f>
        <v>0.71639900000000001</v>
      </c>
      <c r="T679" s="9">
        <f>'F. Basanite FC 5 kbar'!AC156</f>
        <v>5.4545490000000001</v>
      </c>
      <c r="U679" s="10"/>
      <c r="V679" s="5">
        <f>'F. Basanite FC 5 kbar'!AH156</f>
        <v>1.1512E-2</v>
      </c>
      <c r="W679" s="5">
        <f>'F. Basanite FC 5 kbar'!AI156</f>
        <v>0.122146</v>
      </c>
      <c r="X679" s="5">
        <f>'F. Basanite FC 5 kbar'!AJ156</f>
        <v>0</v>
      </c>
      <c r="Y679" s="5">
        <f>'F. Basanite FC 5 kbar'!AK156</f>
        <v>0</v>
      </c>
      <c r="Z679" s="5"/>
      <c r="AA679" s="5"/>
      <c r="AB679" s="5">
        <f>'F. Basanite FC 5 kbar'!AL156</f>
        <v>1.8082999999999998E-2</v>
      </c>
      <c r="AC679" s="5">
        <f>'F. Basanite FC 5 kbar'!AM156</f>
        <v>7.3359999999999996E-3</v>
      </c>
      <c r="AD679" s="10"/>
      <c r="AE679" s="5">
        <f>'F. Basanite FC 5 kbar'!AO156</f>
        <v>43.624932999999999</v>
      </c>
      <c r="AF679" s="5">
        <f>'F. Basanite FC 5 kbar'!AP156</f>
        <v>2.7070910000000001</v>
      </c>
      <c r="AG679" s="5">
        <f>'F. Basanite FC 5 kbar'!AQ156</f>
        <v>0</v>
      </c>
      <c r="AH679" s="5">
        <f>'F. Basanite FC 5 kbar'!AR156</f>
        <v>0</v>
      </c>
      <c r="AI679" s="5"/>
      <c r="AJ679" s="5"/>
      <c r="AK679" s="5">
        <f>'F. Basanite FC 5 kbar'!AS156</f>
        <v>9.9362569999999995</v>
      </c>
      <c r="AL679" s="5">
        <f>'F. Basanite FC 5 kbar'!AT156</f>
        <v>3.8758089999999998</v>
      </c>
      <c r="AM679" s="10"/>
      <c r="AN679" s="5">
        <f t="shared" si="129"/>
        <v>43.636445000000002</v>
      </c>
      <c r="AO679" s="5">
        <f t="shared" si="130"/>
        <v>2.829237</v>
      </c>
      <c r="AP679" s="5">
        <f t="shared" si="131"/>
        <v>0</v>
      </c>
      <c r="AQ679" s="5">
        <f t="shared" si="132"/>
        <v>0</v>
      </c>
      <c r="AR679" s="5"/>
      <c r="AS679" s="5"/>
      <c r="AT679" s="5">
        <f t="shared" si="133"/>
        <v>9.9543400000000002</v>
      </c>
      <c r="AU679" s="5">
        <f t="shared" si="134"/>
        <v>3.8831449999999998</v>
      </c>
      <c r="AV679" s="10">
        <f t="shared" si="135"/>
        <v>39.679132000000003</v>
      </c>
      <c r="AW679" s="48">
        <f t="shared" si="136"/>
        <v>99.982299000000012</v>
      </c>
    </row>
    <row r="680" spans="1:49" x14ac:dyDescent="0.3">
      <c r="A680" s="37" t="s">
        <v>236</v>
      </c>
      <c r="B680" s="2">
        <f>'F. Basanite FC 5 kbar'!A157</f>
        <v>151</v>
      </c>
      <c r="C680" s="2">
        <f>'F. Basanite FC 5 kbar'!C157</f>
        <v>908</v>
      </c>
      <c r="D680" s="2">
        <f>'F. Basanite FC 5 kbar'!D157</f>
        <v>5000</v>
      </c>
      <c r="E680" s="5">
        <f>'B. LLD classification'!EA724</f>
        <v>2.4072571763756661</v>
      </c>
      <c r="F680" s="5">
        <f>'F. Basanite FC 5 kbar'!L157</f>
        <v>3.0286230000000001</v>
      </c>
      <c r="G680" s="6">
        <f>'F. Basanite FC 5 kbar'!N157</f>
        <v>39.539793000000003</v>
      </c>
      <c r="H680" s="7">
        <f t="shared" si="128"/>
        <v>60.460206999999997</v>
      </c>
      <c r="I680" s="8">
        <f>'F. Basanite FC 5 kbar'!R157</f>
        <v>52.830914</v>
      </c>
      <c r="J680" s="9">
        <f>'F. Basanite FC 5 kbar'!S157</f>
        <v>0.25183800000000001</v>
      </c>
      <c r="K680" s="9">
        <f>'F. Basanite FC 5 kbar'!T157</f>
        <v>17.295155000000001</v>
      </c>
      <c r="L680" s="9">
        <f>'F. Basanite FC 5 kbar'!U157</f>
        <v>3.9039999999999999E-3</v>
      </c>
      <c r="M680" s="9">
        <f>'F. Basanite FC 5 kbar'!V157</f>
        <v>7.1266550000000004</v>
      </c>
      <c r="N680" s="9">
        <f>'F. Basanite FC 5 kbar'!W157</f>
        <v>0.45528299999999999</v>
      </c>
      <c r="O680" s="9">
        <f>'F. Basanite FC 5 kbar'!X157</f>
        <v>0.32289699999999999</v>
      </c>
      <c r="P680" s="9">
        <f>'F. Basanite FC 5 kbar'!Y157</f>
        <v>3.1994039999999999</v>
      </c>
      <c r="Q680" s="9">
        <f>'F. Basanite FC 5 kbar'!Z157</f>
        <v>4.1088529999999999</v>
      </c>
      <c r="R680" s="9">
        <f>'F. Basanite FC 5 kbar'!AA157</f>
        <v>8.2203900000000001</v>
      </c>
      <c r="S680" s="9">
        <f>'F. Basanite FC 5 kbar'!AB157</f>
        <v>0.71657700000000002</v>
      </c>
      <c r="T680" s="9">
        <f>'F. Basanite FC 5 kbar'!AC157</f>
        <v>5.4681309999999996</v>
      </c>
      <c r="U680" s="10"/>
      <c r="V680" s="5">
        <f>'F. Basanite FC 5 kbar'!AH157</f>
        <v>1.12E-2</v>
      </c>
      <c r="W680" s="5">
        <f>'F. Basanite FC 5 kbar'!AI157</f>
        <v>0.12096800000000001</v>
      </c>
      <c r="X680" s="5">
        <f>'F. Basanite FC 5 kbar'!AJ157</f>
        <v>0</v>
      </c>
      <c r="Y680" s="5">
        <f>'F. Basanite FC 5 kbar'!AK157</f>
        <v>0</v>
      </c>
      <c r="Z680" s="5"/>
      <c r="AA680" s="5"/>
      <c r="AB680" s="5">
        <f>'F. Basanite FC 5 kbar'!AL157</f>
        <v>1.8096000000000001E-2</v>
      </c>
      <c r="AC680" s="5">
        <f>'F. Basanite FC 5 kbar'!AM157</f>
        <v>7.2119999999999997E-3</v>
      </c>
      <c r="AD680" s="10"/>
      <c r="AE680" s="5">
        <f>'F. Basanite FC 5 kbar'!AO157</f>
        <v>43.634076999999998</v>
      </c>
      <c r="AF680" s="5">
        <f>'F. Basanite FC 5 kbar'!AP157</f>
        <v>2.8200569999999998</v>
      </c>
      <c r="AG680" s="5">
        <f>'F. Basanite FC 5 kbar'!AQ157</f>
        <v>0</v>
      </c>
      <c r="AH680" s="5">
        <f>'F. Basanite FC 5 kbar'!AR157</f>
        <v>0</v>
      </c>
      <c r="AI680" s="5"/>
      <c r="AJ680" s="5"/>
      <c r="AK680" s="5">
        <f>'F. Basanite FC 5 kbar'!AS157</f>
        <v>9.9526190000000003</v>
      </c>
      <c r="AL680" s="5">
        <f>'F. Basanite FC 5 kbar'!AT157</f>
        <v>3.878123</v>
      </c>
      <c r="AM680" s="10"/>
      <c r="AN680" s="5">
        <f t="shared" si="129"/>
        <v>43.645277</v>
      </c>
      <c r="AO680" s="5">
        <f t="shared" si="130"/>
        <v>2.9410249999999998</v>
      </c>
      <c r="AP680" s="5">
        <f t="shared" si="131"/>
        <v>0</v>
      </c>
      <c r="AQ680" s="5">
        <f t="shared" si="132"/>
        <v>0</v>
      </c>
      <c r="AR680" s="5"/>
      <c r="AS680" s="5"/>
      <c r="AT680" s="5">
        <f t="shared" si="133"/>
        <v>9.9707150000000002</v>
      </c>
      <c r="AU680" s="5">
        <f t="shared" si="134"/>
        <v>3.885335</v>
      </c>
      <c r="AV680" s="10">
        <f t="shared" si="135"/>
        <v>39.539793000000003</v>
      </c>
      <c r="AW680" s="48">
        <f t="shared" si="136"/>
        <v>99.982145000000003</v>
      </c>
    </row>
    <row r="681" spans="1:49" x14ac:dyDescent="0.3">
      <c r="A681" s="37" t="s">
        <v>236</v>
      </c>
      <c r="B681" s="2">
        <f>'F. Basanite FC 5 kbar'!A158</f>
        <v>152</v>
      </c>
      <c r="C681" s="2">
        <f>'F. Basanite FC 5 kbar'!C158</f>
        <v>906</v>
      </c>
      <c r="D681" s="2">
        <f>'F. Basanite FC 5 kbar'!D158</f>
        <v>5000</v>
      </c>
      <c r="E681" s="5">
        <f>'B. LLD classification'!EA725</f>
        <v>2.4048288190470894</v>
      </c>
      <c r="F681" s="5">
        <f>'F. Basanite FC 5 kbar'!L158</f>
        <v>3.043787</v>
      </c>
      <c r="G681" s="6">
        <f>'F. Basanite FC 5 kbar'!N158</f>
        <v>39.402045999999999</v>
      </c>
      <c r="H681" s="7">
        <f t="shared" si="128"/>
        <v>60.597954000000001</v>
      </c>
      <c r="I681" s="8">
        <f>'F. Basanite FC 5 kbar'!R158</f>
        <v>52.899228000000001</v>
      </c>
      <c r="J681" s="9">
        <f>'F. Basanite FC 5 kbar'!S158</f>
        <v>0.248831</v>
      </c>
      <c r="K681" s="9">
        <f>'F. Basanite FC 5 kbar'!T158</f>
        <v>17.282260999999998</v>
      </c>
      <c r="L681" s="9">
        <f>'F. Basanite FC 5 kbar'!U158</f>
        <v>3.852E-3</v>
      </c>
      <c r="M681" s="9">
        <f>'F. Basanite FC 5 kbar'!V158</f>
        <v>7.073499</v>
      </c>
      <c r="N681" s="9">
        <f>'F. Basanite FC 5 kbar'!W158</f>
        <v>0.45687499999999998</v>
      </c>
      <c r="O681" s="9">
        <f>'F. Basanite FC 5 kbar'!X158</f>
        <v>0.30551200000000001</v>
      </c>
      <c r="P681" s="9">
        <f>'F. Basanite FC 5 kbar'!Y158</f>
        <v>3.1686139999999998</v>
      </c>
      <c r="Q681" s="9">
        <f>'F. Basanite FC 5 kbar'!Z158</f>
        <v>4.113683</v>
      </c>
      <c r="R681" s="9">
        <f>'F. Basanite FC 5 kbar'!AA158</f>
        <v>8.2491269999999997</v>
      </c>
      <c r="S681" s="9">
        <f>'F. Basanite FC 5 kbar'!AB158</f>
        <v>0.71686000000000005</v>
      </c>
      <c r="T681" s="9">
        <f>'F. Basanite FC 5 kbar'!AC158</f>
        <v>5.4816580000000004</v>
      </c>
      <c r="U681" s="10"/>
      <c r="V681" s="5">
        <f>'F. Basanite FC 5 kbar'!AH158</f>
        <v>1.0897E-2</v>
      </c>
      <c r="W681" s="5">
        <f>'F. Basanite FC 5 kbar'!AI158</f>
        <v>0.11981899999999999</v>
      </c>
      <c r="X681" s="5">
        <f>'F. Basanite FC 5 kbar'!AJ158</f>
        <v>0</v>
      </c>
      <c r="Y681" s="5">
        <f>'F. Basanite FC 5 kbar'!AK158</f>
        <v>0</v>
      </c>
      <c r="Z681" s="5"/>
      <c r="AA681" s="5"/>
      <c r="AB681" s="5">
        <f>'F. Basanite FC 5 kbar'!AL158</f>
        <v>1.8093999999999999E-2</v>
      </c>
      <c r="AC681" s="5">
        <f>'F. Basanite FC 5 kbar'!AM158</f>
        <v>7.0889999999999998E-3</v>
      </c>
      <c r="AD681" s="10"/>
      <c r="AE681" s="5">
        <f>'F. Basanite FC 5 kbar'!AO158</f>
        <v>43.642907999999998</v>
      </c>
      <c r="AF681" s="5">
        <f>'F. Basanite FC 5 kbar'!AP158</f>
        <v>2.931832</v>
      </c>
      <c r="AG681" s="5">
        <f>'F. Basanite FC 5 kbar'!AQ158</f>
        <v>0</v>
      </c>
      <c r="AH681" s="5">
        <f>'F. Basanite FC 5 kbar'!AR158</f>
        <v>0</v>
      </c>
      <c r="AI681" s="5"/>
      <c r="AJ681" s="5"/>
      <c r="AK681" s="5">
        <f>'F. Basanite FC 5 kbar'!AS158</f>
        <v>9.9689929999999993</v>
      </c>
      <c r="AL681" s="5">
        <f>'F. Basanite FC 5 kbar'!AT158</f>
        <v>3.8803109999999998</v>
      </c>
      <c r="AM681" s="10"/>
      <c r="AN681" s="5">
        <f t="shared" si="129"/>
        <v>43.653804999999998</v>
      </c>
      <c r="AO681" s="5">
        <f t="shared" si="130"/>
        <v>3.0516510000000001</v>
      </c>
      <c r="AP681" s="5">
        <f t="shared" si="131"/>
        <v>0</v>
      </c>
      <c r="AQ681" s="5">
        <f t="shared" si="132"/>
        <v>0</v>
      </c>
      <c r="AR681" s="5"/>
      <c r="AS681" s="5"/>
      <c r="AT681" s="5">
        <f t="shared" si="133"/>
        <v>9.9870869999999989</v>
      </c>
      <c r="AU681" s="5">
        <f t="shared" si="134"/>
        <v>3.8874</v>
      </c>
      <c r="AV681" s="10">
        <f t="shared" si="135"/>
        <v>39.402045999999999</v>
      </c>
      <c r="AW681" s="48">
        <f t="shared" si="136"/>
        <v>99.981988999999999</v>
      </c>
    </row>
    <row r="682" spans="1:49" x14ac:dyDescent="0.3">
      <c r="A682" s="37" t="s">
        <v>236</v>
      </c>
      <c r="B682" s="2">
        <f>'F. Basanite FC 5 kbar'!A159</f>
        <v>153</v>
      </c>
      <c r="C682" s="2">
        <f>'F. Basanite FC 5 kbar'!C159</f>
        <v>904</v>
      </c>
      <c r="D682" s="2">
        <f>'F. Basanite FC 5 kbar'!D159</f>
        <v>5000</v>
      </c>
      <c r="E682" s="5">
        <f>'B. LLD classification'!EA726</f>
        <v>2.4023959917272784</v>
      </c>
      <c r="F682" s="5">
        <f>'F. Basanite FC 5 kbar'!L159</f>
        <v>3.058967</v>
      </c>
      <c r="G682" s="6">
        <f>'F. Basanite FC 5 kbar'!N159</f>
        <v>39.26587</v>
      </c>
      <c r="H682" s="7">
        <f t="shared" si="128"/>
        <v>60.73413</v>
      </c>
      <c r="I682" s="8">
        <f>'F. Basanite FC 5 kbar'!R159</f>
        <v>52.967404999999999</v>
      </c>
      <c r="J682" s="9">
        <f>'F. Basanite FC 5 kbar'!S159</f>
        <v>0.24588499999999999</v>
      </c>
      <c r="K682" s="9">
        <f>'F. Basanite FC 5 kbar'!T159</f>
        <v>17.269335000000002</v>
      </c>
      <c r="L682" s="9">
        <f>'F. Basanite FC 5 kbar'!U159</f>
        <v>3.7989999999999999E-3</v>
      </c>
      <c r="M682" s="9">
        <f>'F. Basanite FC 5 kbar'!V159</f>
        <v>7.0195569999999998</v>
      </c>
      <c r="N682" s="9">
        <f>'F. Basanite FC 5 kbar'!W159</f>
        <v>0.45845900000000001</v>
      </c>
      <c r="O682" s="9">
        <f>'F. Basanite FC 5 kbar'!X159</f>
        <v>0.28873199999999999</v>
      </c>
      <c r="P682" s="9">
        <f>'F. Basanite FC 5 kbar'!Y159</f>
        <v>3.1382210000000001</v>
      </c>
      <c r="Q682" s="9">
        <f>'F. Basanite FC 5 kbar'!Z159</f>
        <v>4.1184940000000001</v>
      </c>
      <c r="R682" s="9">
        <f>'F. Basanite FC 5 kbar'!AA159</f>
        <v>8.2777360000000009</v>
      </c>
      <c r="S682" s="9">
        <f>'F. Basanite FC 5 kbar'!AB159</f>
        <v>0.71724900000000003</v>
      </c>
      <c r="T682" s="9">
        <f>'F. Basanite FC 5 kbar'!AC159</f>
        <v>5.4951290000000004</v>
      </c>
      <c r="U682" s="10"/>
      <c r="V682" s="5">
        <f>'F. Basanite FC 5 kbar'!AH159</f>
        <v>1.0603E-2</v>
      </c>
      <c r="W682" s="5">
        <f>'F. Basanite FC 5 kbar'!AI159</f>
        <v>0.118697</v>
      </c>
      <c r="X682" s="5">
        <f>'F. Basanite FC 5 kbar'!AJ159</f>
        <v>0</v>
      </c>
      <c r="Y682" s="5">
        <f>'F. Basanite FC 5 kbar'!AK159</f>
        <v>0</v>
      </c>
      <c r="Z682" s="5"/>
      <c r="AA682" s="5"/>
      <c r="AB682" s="5">
        <f>'F. Basanite FC 5 kbar'!AL159</f>
        <v>1.8075999999999998E-2</v>
      </c>
      <c r="AC682" s="5">
        <f>'F. Basanite FC 5 kbar'!AM159</f>
        <v>6.9670000000000001E-3</v>
      </c>
      <c r="AD682" s="10"/>
      <c r="AE682" s="5">
        <f>'F. Basanite FC 5 kbar'!AO159</f>
        <v>43.651437999999999</v>
      </c>
      <c r="AF682" s="5">
        <f>'F. Basanite FC 5 kbar'!AP159</f>
        <v>3.0424479999999998</v>
      </c>
      <c r="AG682" s="5">
        <f>'F. Basanite FC 5 kbar'!AQ159</f>
        <v>0</v>
      </c>
      <c r="AH682" s="5">
        <f>'F. Basanite FC 5 kbar'!AR159</f>
        <v>0</v>
      </c>
      <c r="AI682" s="5"/>
      <c r="AJ682" s="5"/>
      <c r="AK682" s="5">
        <f>'F. Basanite FC 5 kbar'!AS159</f>
        <v>9.9853609999999993</v>
      </c>
      <c r="AL682" s="5">
        <f>'F. Basanite FC 5 kbar'!AT159</f>
        <v>3.882377</v>
      </c>
      <c r="AM682" s="10"/>
      <c r="AN682" s="5">
        <f t="shared" si="129"/>
        <v>43.662041000000002</v>
      </c>
      <c r="AO682" s="5">
        <f t="shared" si="130"/>
        <v>3.1611449999999999</v>
      </c>
      <c r="AP682" s="5">
        <f t="shared" si="131"/>
        <v>0</v>
      </c>
      <c r="AQ682" s="5">
        <f t="shared" si="132"/>
        <v>0</v>
      </c>
      <c r="AR682" s="5"/>
      <c r="AS682" s="5"/>
      <c r="AT682" s="5">
        <f t="shared" si="133"/>
        <v>10.003437</v>
      </c>
      <c r="AU682" s="5">
        <f t="shared" si="134"/>
        <v>3.8893439999999999</v>
      </c>
      <c r="AV682" s="10">
        <f t="shared" si="135"/>
        <v>39.26587</v>
      </c>
      <c r="AW682" s="48">
        <f t="shared" si="136"/>
        <v>99.981836999999999</v>
      </c>
    </row>
    <row r="683" spans="1:49" x14ac:dyDescent="0.3">
      <c r="A683" s="37" t="s">
        <v>236</v>
      </c>
      <c r="B683" s="2">
        <f>'F. Basanite FC 5 kbar'!A160</f>
        <v>154</v>
      </c>
      <c r="C683" s="2">
        <f>'F. Basanite FC 5 kbar'!C160</f>
        <v>902</v>
      </c>
      <c r="D683" s="2">
        <f>'F. Basanite FC 5 kbar'!D160</f>
        <v>5000</v>
      </c>
      <c r="E683" s="5">
        <f>'B. LLD classification'!EA727</f>
        <v>2.3979293542498605</v>
      </c>
      <c r="F683" s="5">
        <f>'F. Basanite FC 5 kbar'!L160</f>
        <v>3.0831750000000002</v>
      </c>
      <c r="G683" s="6">
        <f>'F. Basanite FC 5 kbar'!N160</f>
        <v>39.046647</v>
      </c>
      <c r="H683" s="7">
        <f t="shared" si="128"/>
        <v>60.953353</v>
      </c>
      <c r="I683" s="8">
        <f>'F. Basanite FC 5 kbar'!R160</f>
        <v>53.065514999999998</v>
      </c>
      <c r="J683" s="9">
        <f>'F. Basanite FC 5 kbar'!S160</f>
        <v>0.239731</v>
      </c>
      <c r="K683" s="9">
        <f>'F. Basanite FC 5 kbar'!T160</f>
        <v>17.300205999999999</v>
      </c>
      <c r="L683" s="9">
        <f>'F. Basanite FC 5 kbar'!U160</f>
        <v>3.656E-3</v>
      </c>
      <c r="M683" s="9">
        <f>'F. Basanite FC 5 kbar'!V160</f>
        <v>6.8895229999999996</v>
      </c>
      <c r="N683" s="9">
        <f>'F. Basanite FC 5 kbar'!W160</f>
        <v>0.46103300000000003</v>
      </c>
      <c r="O683" s="9">
        <f>'F. Basanite FC 5 kbar'!X160</f>
        <v>0.26905099999999998</v>
      </c>
      <c r="P683" s="9">
        <f>'F. Basanite FC 5 kbar'!Y160</f>
        <v>3.120358</v>
      </c>
      <c r="Q683" s="9">
        <f>'F. Basanite FC 5 kbar'!Z160</f>
        <v>4.137251</v>
      </c>
      <c r="R683" s="9">
        <f>'F. Basanite FC 5 kbar'!AA160</f>
        <v>8.2889520000000001</v>
      </c>
      <c r="S683" s="9">
        <f>'F. Basanite FC 5 kbar'!AB160</f>
        <v>0.714916</v>
      </c>
      <c r="T683" s="9">
        <f>'F. Basanite FC 5 kbar'!AC160</f>
        <v>5.5098070000000003</v>
      </c>
      <c r="U683" s="10"/>
      <c r="V683" s="5">
        <f>'F. Basanite FC 5 kbar'!AH160</f>
        <v>2.3425999999999999E-2</v>
      </c>
      <c r="W683" s="5">
        <f>'F. Basanite FC 5 kbar'!AI160</f>
        <v>5.7613999999999999E-2</v>
      </c>
      <c r="X683" s="5">
        <f>'F. Basanite FC 5 kbar'!AJ160</f>
        <v>0.145651</v>
      </c>
      <c r="Y683" s="5">
        <f>'F. Basanite FC 5 kbar'!AK160</f>
        <v>0</v>
      </c>
      <c r="Z683" s="5"/>
      <c r="AA683" s="5"/>
      <c r="AB683" s="5">
        <f>'F. Basanite FC 5 kbar'!AL160</f>
        <v>0</v>
      </c>
      <c r="AC683" s="5">
        <f>'F. Basanite FC 5 kbar'!AM160</f>
        <v>1.0881E-2</v>
      </c>
      <c r="AD683" s="10"/>
      <c r="AE683" s="5">
        <f>'F. Basanite FC 5 kbar'!AO160</f>
        <v>43.659666000000001</v>
      </c>
      <c r="AF683" s="5">
        <f>'F. Basanite FC 5 kbar'!AP160</f>
        <v>3.1519300000000001</v>
      </c>
      <c r="AG683" s="5">
        <f>'F. Basanite FC 5 kbar'!AQ160</f>
        <v>0</v>
      </c>
      <c r="AH683" s="5">
        <f>'F. Basanite FC 5 kbar'!AR160</f>
        <v>0</v>
      </c>
      <c r="AI683" s="5"/>
      <c r="AJ683" s="5"/>
      <c r="AK683" s="5">
        <f>'F. Basanite FC 5 kbar'!AS160</f>
        <v>10.001711</v>
      </c>
      <c r="AL683" s="5">
        <f>'F. Basanite FC 5 kbar'!AT160</f>
        <v>3.8843200000000002</v>
      </c>
      <c r="AM683" s="10"/>
      <c r="AN683" s="5">
        <f t="shared" si="129"/>
        <v>43.683092000000002</v>
      </c>
      <c r="AO683" s="5">
        <f t="shared" si="130"/>
        <v>3.2095440000000002</v>
      </c>
      <c r="AP683" s="5">
        <f t="shared" si="131"/>
        <v>0.145651</v>
      </c>
      <c r="AQ683" s="5">
        <f t="shared" si="132"/>
        <v>0</v>
      </c>
      <c r="AR683" s="5"/>
      <c r="AS683" s="5"/>
      <c r="AT683" s="5">
        <f t="shared" si="133"/>
        <v>10.001711</v>
      </c>
      <c r="AU683" s="5">
        <f t="shared" si="134"/>
        <v>3.8952010000000001</v>
      </c>
      <c r="AV683" s="10">
        <f t="shared" si="135"/>
        <v>39.046647</v>
      </c>
      <c r="AW683" s="48">
        <f t="shared" si="136"/>
        <v>99.981846000000004</v>
      </c>
    </row>
    <row r="684" spans="1:49" x14ac:dyDescent="0.3">
      <c r="A684" s="37" t="s">
        <v>236</v>
      </c>
      <c r="B684" s="2">
        <f>'F. Basanite FC 5 kbar'!A161</f>
        <v>155</v>
      </c>
      <c r="C684" s="2">
        <f>'F. Basanite FC 5 kbar'!C161</f>
        <v>900</v>
      </c>
      <c r="D684" s="2">
        <f>'F. Basanite FC 5 kbar'!D161</f>
        <v>5000</v>
      </c>
      <c r="E684" s="5">
        <f>'B. LLD classification'!EA728</f>
        <v>2.3931042827132449</v>
      </c>
      <c r="F684" s="5">
        <f>'F. Basanite FC 5 kbar'!L161</f>
        <v>3.1057450000000002</v>
      </c>
      <c r="G684" s="6">
        <f>'F. Basanite FC 5 kbar'!N161</f>
        <v>38.818691000000001</v>
      </c>
      <c r="H684" s="7">
        <f t="shared" si="128"/>
        <v>61.181308999999999</v>
      </c>
      <c r="I684" s="8">
        <f>'F. Basanite FC 5 kbar'!R161</f>
        <v>53.171464</v>
      </c>
      <c r="J684" s="9">
        <f>'F. Basanite FC 5 kbar'!S161</f>
        <v>0.233322</v>
      </c>
      <c r="K684" s="9">
        <f>'F. Basanite FC 5 kbar'!T161</f>
        <v>17.332336000000002</v>
      </c>
      <c r="L684" s="9">
        <f>'F. Basanite FC 5 kbar'!U161</f>
        <v>3.5010000000000002E-3</v>
      </c>
      <c r="M684" s="9">
        <f>'F. Basanite FC 5 kbar'!V161</f>
        <v>6.7461279999999997</v>
      </c>
      <c r="N684" s="9">
        <f>'F. Basanite FC 5 kbar'!W161</f>
        <v>0.46374100000000001</v>
      </c>
      <c r="O684" s="9">
        <f>'F. Basanite FC 5 kbar'!X161</f>
        <v>0.250496</v>
      </c>
      <c r="P684" s="9">
        <f>'F. Basanite FC 5 kbar'!Y161</f>
        <v>3.104778</v>
      </c>
      <c r="Q684" s="9">
        <f>'F. Basanite FC 5 kbar'!Z161</f>
        <v>4.1577849999999996</v>
      </c>
      <c r="R684" s="9">
        <f>'F. Basanite FC 5 kbar'!AA161</f>
        <v>8.2989339999999991</v>
      </c>
      <c r="S684" s="9">
        <f>'F. Basanite FC 5 kbar'!AB161</f>
        <v>0.71249700000000005</v>
      </c>
      <c r="T684" s="9">
        <f>'F. Basanite FC 5 kbar'!AC161</f>
        <v>5.5250180000000002</v>
      </c>
      <c r="U684" s="10"/>
      <c r="V684" s="5">
        <f>'F. Basanite FC 5 kbar'!AH161</f>
        <v>2.3803000000000001E-2</v>
      </c>
      <c r="W684" s="5">
        <f>'F. Basanite FC 5 kbar'!AI161</f>
        <v>5.0345000000000001E-2</v>
      </c>
      <c r="X684" s="5">
        <f>'F. Basanite FC 5 kbar'!AJ161</f>
        <v>0.164327</v>
      </c>
      <c r="Y684" s="5">
        <f>'F. Basanite FC 5 kbar'!AK161</f>
        <v>0</v>
      </c>
      <c r="Z684" s="5"/>
      <c r="AA684" s="5"/>
      <c r="AB684" s="5">
        <f>'F. Basanite FC 5 kbar'!AL161</f>
        <v>0</v>
      </c>
      <c r="AC684" s="5">
        <f>'F. Basanite FC 5 kbar'!AM161</f>
        <v>1.1084E-2</v>
      </c>
      <c r="AD684" s="10"/>
      <c r="AE684" s="5">
        <f>'F. Basanite FC 5 kbar'!AO161</f>
        <v>43.680719000000003</v>
      </c>
      <c r="AF684" s="5">
        <f>'F. Basanite FC 5 kbar'!AP161</f>
        <v>3.2003170000000001</v>
      </c>
      <c r="AG684" s="5">
        <f>'F. Basanite FC 5 kbar'!AQ161</f>
        <v>0.14066699999999999</v>
      </c>
      <c r="AH684" s="5">
        <f>'F. Basanite FC 5 kbar'!AR161</f>
        <v>0</v>
      </c>
      <c r="AI684" s="5"/>
      <c r="AJ684" s="5"/>
      <c r="AK684" s="5">
        <f>'F. Basanite FC 5 kbar'!AS161</f>
        <v>10.001711</v>
      </c>
      <c r="AL684" s="5">
        <f>'F. Basanite FC 5 kbar'!AT161</f>
        <v>3.8901780000000001</v>
      </c>
      <c r="AM684" s="10"/>
      <c r="AN684" s="5">
        <f t="shared" si="129"/>
        <v>43.704522000000004</v>
      </c>
      <c r="AO684" s="5">
        <f t="shared" si="130"/>
        <v>3.2506620000000002</v>
      </c>
      <c r="AP684" s="5">
        <f t="shared" si="131"/>
        <v>0.30499399999999999</v>
      </c>
      <c r="AQ684" s="5">
        <f t="shared" si="132"/>
        <v>0</v>
      </c>
      <c r="AR684" s="5"/>
      <c r="AS684" s="5"/>
      <c r="AT684" s="5">
        <f t="shared" si="133"/>
        <v>10.001711</v>
      </c>
      <c r="AU684" s="5">
        <f t="shared" si="134"/>
        <v>3.901262</v>
      </c>
      <c r="AV684" s="10">
        <f t="shared" si="135"/>
        <v>38.818691000000001</v>
      </c>
      <c r="AW684" s="48">
        <f t="shared" si="136"/>
        <v>99.981842</v>
      </c>
    </row>
    <row r="685" spans="1:49" x14ac:dyDescent="0.3">
      <c r="A685" s="37" t="s">
        <v>236</v>
      </c>
      <c r="B685" s="2">
        <f>'F. Basanite FC 5 kbar'!A162</f>
        <v>156</v>
      </c>
      <c r="C685" s="2">
        <f>'F. Basanite FC 5 kbar'!C162</f>
        <v>898</v>
      </c>
      <c r="D685" s="2">
        <f>'F. Basanite FC 5 kbar'!D162</f>
        <v>5000</v>
      </c>
      <c r="E685" s="5">
        <f>'B. LLD classification'!EA729</f>
        <v>2.3882230799845159</v>
      </c>
      <c r="F685" s="5">
        <f>'F. Basanite FC 5 kbar'!L162</f>
        <v>3.1279430000000001</v>
      </c>
      <c r="G685" s="6">
        <f>'F. Basanite FC 5 kbar'!N162</f>
        <v>38.592573000000002</v>
      </c>
      <c r="H685" s="7">
        <f t="shared" si="128"/>
        <v>61.407426999999998</v>
      </c>
      <c r="I685" s="8">
        <f>'F. Basanite FC 5 kbar'!R162</f>
        <v>53.277926999999998</v>
      </c>
      <c r="J685" s="9">
        <f>'F. Basanite FC 5 kbar'!S162</f>
        <v>0.227072</v>
      </c>
      <c r="K685" s="9">
        <f>'F. Basanite FC 5 kbar'!T162</f>
        <v>17.364650000000001</v>
      </c>
      <c r="L685" s="9">
        <f>'F. Basanite FC 5 kbar'!U162</f>
        <v>3.3479999999999998E-3</v>
      </c>
      <c r="M685" s="9">
        <f>'F. Basanite FC 5 kbar'!V162</f>
        <v>6.5998859999999997</v>
      </c>
      <c r="N685" s="9">
        <f>'F. Basanite FC 5 kbar'!W162</f>
        <v>0.46645799999999998</v>
      </c>
      <c r="O685" s="9">
        <f>'F. Basanite FC 5 kbar'!X162</f>
        <v>0.233262</v>
      </c>
      <c r="P685" s="9">
        <f>'F. Basanite FC 5 kbar'!Y162</f>
        <v>3.0894940000000002</v>
      </c>
      <c r="Q685" s="9">
        <f>'F. Basanite FC 5 kbar'!Z162</f>
        <v>4.1783489999999999</v>
      </c>
      <c r="R685" s="9">
        <f>'F. Basanite FC 5 kbar'!AA162</f>
        <v>8.3090240000000009</v>
      </c>
      <c r="S685" s="9">
        <f>'F. Basanite FC 5 kbar'!AB162</f>
        <v>0.71024100000000001</v>
      </c>
      <c r="T685" s="9">
        <f>'F. Basanite FC 5 kbar'!AC162</f>
        <v>5.5402899999999997</v>
      </c>
      <c r="U685" s="10"/>
      <c r="V685" s="5">
        <f>'F. Basanite FC 5 kbar'!AH162</f>
        <v>2.3105000000000001E-2</v>
      </c>
      <c r="W685" s="5">
        <f>'F. Basanite FC 5 kbar'!AI162</f>
        <v>5.0639000000000003E-2</v>
      </c>
      <c r="X685" s="5">
        <f>'F. Basanite FC 5 kbar'!AJ162</f>
        <v>0.16312599999999999</v>
      </c>
      <c r="Y685" s="5">
        <f>'F. Basanite FC 5 kbar'!AK162</f>
        <v>0</v>
      </c>
      <c r="Z685" s="5"/>
      <c r="AA685" s="5"/>
      <c r="AB685" s="5">
        <f>'F. Basanite FC 5 kbar'!AL162</f>
        <v>0</v>
      </c>
      <c r="AC685" s="5">
        <f>'F. Basanite FC 5 kbar'!AM162</f>
        <v>1.0878000000000001E-2</v>
      </c>
      <c r="AD685" s="10"/>
      <c r="AE685" s="5">
        <f>'F. Basanite FC 5 kbar'!AO162</f>
        <v>43.702150000000003</v>
      </c>
      <c r="AF685" s="5">
        <f>'F. Basanite FC 5 kbar'!AP162</f>
        <v>3.2414239999999999</v>
      </c>
      <c r="AG685" s="5">
        <f>'F. Basanite FC 5 kbar'!AQ162</f>
        <v>0.29999799999999999</v>
      </c>
      <c r="AH685" s="5">
        <f>'F. Basanite FC 5 kbar'!AR162</f>
        <v>0</v>
      </c>
      <c r="AI685" s="5"/>
      <c r="AJ685" s="5"/>
      <c r="AK685" s="5">
        <f>'F. Basanite FC 5 kbar'!AS162</f>
        <v>10.001711</v>
      </c>
      <c r="AL685" s="5">
        <f>'F. Basanite FC 5 kbar'!AT162</f>
        <v>3.896239</v>
      </c>
      <c r="AM685" s="10"/>
      <c r="AN685" s="5">
        <f t="shared" si="129"/>
        <v>43.725255000000004</v>
      </c>
      <c r="AO685" s="5">
        <f t="shared" si="130"/>
        <v>3.2920629999999997</v>
      </c>
      <c r="AP685" s="5">
        <f t="shared" si="131"/>
        <v>0.46312399999999998</v>
      </c>
      <c r="AQ685" s="5">
        <f t="shared" si="132"/>
        <v>0</v>
      </c>
      <c r="AR685" s="5"/>
      <c r="AS685" s="5"/>
      <c r="AT685" s="5">
        <f t="shared" si="133"/>
        <v>10.001711</v>
      </c>
      <c r="AU685" s="5">
        <f t="shared" si="134"/>
        <v>3.907117</v>
      </c>
      <c r="AV685" s="10">
        <f t="shared" si="135"/>
        <v>38.592573000000002</v>
      </c>
      <c r="AW685" s="48">
        <f t="shared" si="136"/>
        <v>99.981842999999998</v>
      </c>
    </row>
    <row r="686" spans="1:49" x14ac:dyDescent="0.3">
      <c r="A686" s="37" t="s">
        <v>236</v>
      </c>
      <c r="B686" s="2">
        <f>'F. Basanite FC 5 kbar'!A163</f>
        <v>157</v>
      </c>
      <c r="C686" s="2">
        <f>'F. Basanite FC 5 kbar'!C163</f>
        <v>896</v>
      </c>
      <c r="D686" s="2">
        <f>'F. Basanite FC 5 kbar'!D163</f>
        <v>5000</v>
      </c>
      <c r="E686" s="5">
        <f>'B. LLD classification'!EA730</f>
        <v>2.3833177203559748</v>
      </c>
      <c r="F686" s="5">
        <f>'F. Basanite FC 5 kbar'!L163</f>
        <v>3.1501329999999998</v>
      </c>
      <c r="G686" s="6">
        <f>'F. Basanite FC 5 kbar'!N163</f>
        <v>38.369374999999998</v>
      </c>
      <c r="H686" s="7">
        <f t="shared" si="128"/>
        <v>61.630625000000002</v>
      </c>
      <c r="I686" s="8">
        <f>'F. Basanite FC 5 kbar'!R163</f>
        <v>53.384345000000003</v>
      </c>
      <c r="J686" s="9">
        <f>'F. Basanite FC 5 kbar'!S163</f>
        <v>0.22098599999999999</v>
      </c>
      <c r="K686" s="9">
        <f>'F. Basanite FC 5 kbar'!T163</f>
        <v>17.396940000000001</v>
      </c>
      <c r="L686" s="9">
        <f>'F. Basanite FC 5 kbar'!U163</f>
        <v>3.1979999999999999E-3</v>
      </c>
      <c r="M686" s="9">
        <f>'F. Basanite FC 5 kbar'!V163</f>
        <v>6.4518969999999998</v>
      </c>
      <c r="N686" s="9">
        <f>'F. Basanite FC 5 kbar'!W163</f>
        <v>0.469171</v>
      </c>
      <c r="O686" s="9">
        <f>'F. Basanite FC 5 kbar'!X163</f>
        <v>0.21725700000000001</v>
      </c>
      <c r="P686" s="9">
        <f>'F. Basanite FC 5 kbar'!Y163</f>
        <v>3.0744630000000002</v>
      </c>
      <c r="Q686" s="9">
        <f>'F. Basanite FC 5 kbar'!Z163</f>
        <v>4.1988260000000004</v>
      </c>
      <c r="R686" s="9">
        <f>'F. Basanite FC 5 kbar'!AA163</f>
        <v>8.3192210000000006</v>
      </c>
      <c r="S686" s="9">
        <f>'F. Basanite FC 5 kbar'!AB163</f>
        <v>0.70813999999999999</v>
      </c>
      <c r="T686" s="9">
        <f>'F. Basanite FC 5 kbar'!AC163</f>
        <v>5.5555570000000003</v>
      </c>
      <c r="U686" s="10"/>
      <c r="V686" s="5">
        <f>'F. Basanite FC 5 kbar'!AH163</f>
        <v>2.239E-2</v>
      </c>
      <c r="W686" s="5">
        <f>'F. Basanite FC 5 kbar'!AI163</f>
        <v>5.0886000000000001E-2</v>
      </c>
      <c r="X686" s="5">
        <f>'F. Basanite FC 5 kbar'!AJ163</f>
        <v>0.160912</v>
      </c>
      <c r="Y686" s="5">
        <f>'F. Basanite FC 5 kbar'!AK163</f>
        <v>0</v>
      </c>
      <c r="Z686" s="5"/>
      <c r="AA686" s="5"/>
      <c r="AB686" s="5">
        <f>'F. Basanite FC 5 kbar'!AL163</f>
        <v>0</v>
      </c>
      <c r="AC686" s="5">
        <f>'F. Basanite FC 5 kbar'!AM163</f>
        <v>1.0664999999999999E-2</v>
      </c>
      <c r="AD686" s="10"/>
      <c r="AE686" s="5">
        <f>'F. Basanite FC 5 kbar'!AO163</f>
        <v>43.722878999999999</v>
      </c>
      <c r="AF686" s="5">
        <f>'F. Basanite FC 5 kbar'!AP163</f>
        <v>3.2828149999999998</v>
      </c>
      <c r="AG686" s="5">
        <f>'F. Basanite FC 5 kbar'!AQ163</f>
        <v>0.45811600000000002</v>
      </c>
      <c r="AH686" s="5">
        <f>'F. Basanite FC 5 kbar'!AR163</f>
        <v>0</v>
      </c>
      <c r="AI686" s="5"/>
      <c r="AJ686" s="5"/>
      <c r="AK686" s="5">
        <f>'F. Basanite FC 5 kbar'!AS163</f>
        <v>10.001711</v>
      </c>
      <c r="AL686" s="5">
        <f>'F. Basanite FC 5 kbar'!AT163</f>
        <v>3.902094</v>
      </c>
      <c r="AM686" s="10"/>
      <c r="AN686" s="5">
        <f t="shared" si="129"/>
        <v>43.745269</v>
      </c>
      <c r="AO686" s="5">
        <f t="shared" si="130"/>
        <v>3.333701</v>
      </c>
      <c r="AP686" s="5">
        <f t="shared" si="131"/>
        <v>0.61902800000000002</v>
      </c>
      <c r="AQ686" s="5">
        <f t="shared" si="132"/>
        <v>0</v>
      </c>
      <c r="AR686" s="5"/>
      <c r="AS686" s="5"/>
      <c r="AT686" s="5">
        <f t="shared" si="133"/>
        <v>10.001711</v>
      </c>
      <c r="AU686" s="5">
        <f t="shared" si="134"/>
        <v>3.9127589999999999</v>
      </c>
      <c r="AV686" s="10">
        <f t="shared" si="135"/>
        <v>38.369374999999998</v>
      </c>
      <c r="AW686" s="48">
        <f t="shared" si="136"/>
        <v>99.981842999999998</v>
      </c>
    </row>
    <row r="687" spans="1:49" x14ac:dyDescent="0.3">
      <c r="A687" s="37" t="s">
        <v>236</v>
      </c>
      <c r="B687" s="2">
        <f>'F. Basanite FC 5 kbar'!A164</f>
        <v>158</v>
      </c>
      <c r="C687" s="2">
        <f>'F. Basanite FC 5 kbar'!C164</f>
        <v>894</v>
      </c>
      <c r="D687" s="2">
        <f>'F. Basanite FC 5 kbar'!D164</f>
        <v>5000</v>
      </c>
      <c r="E687" s="5">
        <f>'B. LLD classification'!EA731</f>
        <v>2.3784140529830839</v>
      </c>
      <c r="F687" s="5">
        <f>'F. Basanite FC 5 kbar'!L164</f>
        <v>3.1722839999999999</v>
      </c>
      <c r="G687" s="6">
        <f>'F. Basanite FC 5 kbar'!N164</f>
        <v>38.149909000000001</v>
      </c>
      <c r="H687" s="7">
        <f t="shared" si="128"/>
        <v>61.850090999999999</v>
      </c>
      <c r="I687" s="8">
        <f>'F. Basanite FC 5 kbar'!R164</f>
        <v>53.490276000000001</v>
      </c>
      <c r="J687" s="9">
        <f>'F. Basanite FC 5 kbar'!S164</f>
        <v>0.21506500000000001</v>
      </c>
      <c r="K687" s="9">
        <f>'F. Basanite FC 5 kbar'!T164</f>
        <v>17.429044000000001</v>
      </c>
      <c r="L687" s="9">
        <f>'F. Basanite FC 5 kbar'!U164</f>
        <v>3.0509999999999999E-3</v>
      </c>
      <c r="M687" s="9">
        <f>'F. Basanite FC 5 kbar'!V164</f>
        <v>6.303058</v>
      </c>
      <c r="N687" s="9">
        <f>'F. Basanite FC 5 kbar'!W164</f>
        <v>0.47187000000000001</v>
      </c>
      <c r="O687" s="9">
        <f>'F. Basanite FC 5 kbar'!X164</f>
        <v>0.20238800000000001</v>
      </c>
      <c r="P687" s="9">
        <f>'F. Basanite FC 5 kbar'!Y164</f>
        <v>3.0596580000000002</v>
      </c>
      <c r="Q687" s="9">
        <f>'F. Basanite FC 5 kbar'!Z164</f>
        <v>4.2191270000000003</v>
      </c>
      <c r="R687" s="9">
        <f>'F. Basanite FC 5 kbar'!AA164</f>
        <v>8.3295130000000004</v>
      </c>
      <c r="S687" s="9">
        <f>'F. Basanite FC 5 kbar'!AB164</f>
        <v>0.70618400000000003</v>
      </c>
      <c r="T687" s="9">
        <f>'F. Basanite FC 5 kbar'!AC164</f>
        <v>5.5707649999999997</v>
      </c>
      <c r="U687" s="10"/>
      <c r="V687" s="5">
        <f>'F. Basanite FC 5 kbar'!AH164</f>
        <v>2.1673999999999999E-2</v>
      </c>
      <c r="W687" s="5">
        <f>'F. Basanite FC 5 kbar'!AI164</f>
        <v>5.1041999999999997E-2</v>
      </c>
      <c r="X687" s="5">
        <f>'F. Basanite FC 5 kbar'!AJ164</f>
        <v>0.15797600000000001</v>
      </c>
      <c r="Y687" s="5">
        <f>'F. Basanite FC 5 kbar'!AK164</f>
        <v>0</v>
      </c>
      <c r="Z687" s="5"/>
      <c r="AA687" s="5"/>
      <c r="AB687" s="5">
        <f>'F. Basanite FC 5 kbar'!AL164</f>
        <v>0</v>
      </c>
      <c r="AC687" s="5">
        <f>'F. Basanite FC 5 kbar'!AM164</f>
        <v>1.0449999999999999E-2</v>
      </c>
      <c r="AD687" s="10"/>
      <c r="AE687" s="5">
        <f>'F. Basanite FC 5 kbar'!AO164</f>
        <v>43.742891</v>
      </c>
      <c r="AF687" s="5">
        <f>'F. Basanite FC 5 kbar'!AP164</f>
        <v>3.3244419999999999</v>
      </c>
      <c r="AG687" s="5">
        <f>'F. Basanite FC 5 kbar'!AQ164</f>
        <v>0.61400999999999994</v>
      </c>
      <c r="AH687" s="5">
        <f>'F. Basanite FC 5 kbar'!AR164</f>
        <v>0</v>
      </c>
      <c r="AI687" s="5"/>
      <c r="AJ687" s="5"/>
      <c r="AK687" s="5">
        <f>'F. Basanite FC 5 kbar'!AS164</f>
        <v>10.001711</v>
      </c>
      <c r="AL687" s="5">
        <f>'F. Basanite FC 5 kbar'!AT164</f>
        <v>3.9077359999999999</v>
      </c>
      <c r="AM687" s="10"/>
      <c r="AN687" s="5">
        <f t="shared" si="129"/>
        <v>43.764564999999997</v>
      </c>
      <c r="AO687" s="5">
        <f t="shared" si="130"/>
        <v>3.3754839999999997</v>
      </c>
      <c r="AP687" s="5">
        <f t="shared" si="131"/>
        <v>0.77198599999999995</v>
      </c>
      <c r="AQ687" s="5">
        <f t="shared" si="132"/>
        <v>0</v>
      </c>
      <c r="AR687" s="5"/>
      <c r="AS687" s="5"/>
      <c r="AT687" s="5">
        <f t="shared" si="133"/>
        <v>10.001711</v>
      </c>
      <c r="AU687" s="5">
        <f t="shared" si="134"/>
        <v>3.9181859999999999</v>
      </c>
      <c r="AV687" s="10">
        <f t="shared" si="135"/>
        <v>38.149909000000001</v>
      </c>
      <c r="AW687" s="48">
        <f t="shared" si="136"/>
        <v>99.981841000000003</v>
      </c>
    </row>
    <row r="688" spans="1:49" x14ac:dyDescent="0.3">
      <c r="A688" s="37" t="s">
        <v>236</v>
      </c>
      <c r="B688" s="2">
        <f>'F. Basanite FC 5 kbar'!A165</f>
        <v>159</v>
      </c>
      <c r="C688" s="2">
        <f>'F. Basanite FC 5 kbar'!C165</f>
        <v>892</v>
      </c>
      <c r="D688" s="2">
        <f>'F. Basanite FC 5 kbar'!D165</f>
        <v>5000</v>
      </c>
      <c r="E688" s="5">
        <f>'B. LLD classification'!EA732</f>
        <v>2.3735328105864832</v>
      </c>
      <c r="F688" s="5">
        <f>'F. Basanite FC 5 kbar'!L165</f>
        <v>3.1943709999999998</v>
      </c>
      <c r="G688" s="6">
        <f>'F. Basanite FC 5 kbar'!N165</f>
        <v>37.934770999999998</v>
      </c>
      <c r="H688" s="7">
        <f t="shared" si="128"/>
        <v>62.065229000000002</v>
      </c>
      <c r="I688" s="8">
        <f>'F. Basanite FC 5 kbar'!R165</f>
        <v>53.595368999999998</v>
      </c>
      <c r="J688" s="9">
        <f>'F. Basanite FC 5 kbar'!S165</f>
        <v>0.20930799999999999</v>
      </c>
      <c r="K688" s="9">
        <f>'F. Basanite FC 5 kbar'!T165</f>
        <v>17.460842</v>
      </c>
      <c r="L688" s="9">
        <f>'F. Basanite FC 5 kbar'!U165</f>
        <v>2.9090000000000001E-3</v>
      </c>
      <c r="M688" s="9">
        <f>'F. Basanite FC 5 kbar'!V165</f>
        <v>6.1540920000000003</v>
      </c>
      <c r="N688" s="9">
        <f>'F. Basanite FC 5 kbar'!W165</f>
        <v>0.47454600000000002</v>
      </c>
      <c r="O688" s="9">
        <f>'F. Basanite FC 5 kbar'!X165</f>
        <v>0.18856899999999999</v>
      </c>
      <c r="P688" s="9">
        <f>'F. Basanite FC 5 kbar'!Y165</f>
        <v>3.0450629999999999</v>
      </c>
      <c r="Q688" s="9">
        <f>'F. Basanite FC 5 kbar'!Z165</f>
        <v>4.2391860000000001</v>
      </c>
      <c r="R688" s="9">
        <f>'F. Basanite FC 5 kbar'!AA165</f>
        <v>8.3398830000000004</v>
      </c>
      <c r="S688" s="9">
        <f>'F. Basanite FC 5 kbar'!AB165</f>
        <v>0.70436200000000004</v>
      </c>
      <c r="T688" s="9">
        <f>'F. Basanite FC 5 kbar'!AC165</f>
        <v>5.5858699999999999</v>
      </c>
      <c r="U688" s="10"/>
      <c r="V688" s="5">
        <f>'F. Basanite FC 5 kbar'!AH165</f>
        <v>2.0969000000000002E-2</v>
      </c>
      <c r="W688" s="5">
        <f>'F. Basanite FC 5 kbar'!AI165</f>
        <v>5.1090999999999998E-2</v>
      </c>
      <c r="X688" s="5">
        <f>'F. Basanite FC 5 kbar'!AJ165</f>
        <v>0.15453500000000001</v>
      </c>
      <c r="Y688" s="5">
        <f>'F. Basanite FC 5 kbar'!AK165</f>
        <v>0</v>
      </c>
      <c r="Z688" s="5"/>
      <c r="AA688" s="5"/>
      <c r="AB688" s="5">
        <f>'F. Basanite FC 5 kbar'!AL165</f>
        <v>0</v>
      </c>
      <c r="AC688" s="5">
        <f>'F. Basanite FC 5 kbar'!AM165</f>
        <v>1.0238000000000001E-2</v>
      </c>
      <c r="AD688" s="10"/>
      <c r="AE688" s="5">
        <f>'F. Basanite FC 5 kbar'!AO165</f>
        <v>43.762189999999997</v>
      </c>
      <c r="AF688" s="5">
        <f>'F. Basanite FC 5 kbar'!AP165</f>
        <v>3.366215</v>
      </c>
      <c r="AG688" s="5">
        <f>'F. Basanite FC 5 kbar'!AQ165</f>
        <v>0.76695899999999995</v>
      </c>
      <c r="AH688" s="5">
        <f>'F. Basanite FC 5 kbar'!AR165</f>
        <v>0</v>
      </c>
      <c r="AI688" s="5"/>
      <c r="AJ688" s="5"/>
      <c r="AK688" s="5">
        <f>'F. Basanite FC 5 kbar'!AS165</f>
        <v>10.001711</v>
      </c>
      <c r="AL688" s="5">
        <f>'F. Basanite FC 5 kbar'!AT165</f>
        <v>3.9131629999999999</v>
      </c>
      <c r="AM688" s="10"/>
      <c r="AN688" s="5">
        <f t="shared" si="129"/>
        <v>43.783158999999998</v>
      </c>
      <c r="AO688" s="5">
        <f t="shared" si="130"/>
        <v>3.417306</v>
      </c>
      <c r="AP688" s="5">
        <f t="shared" si="131"/>
        <v>0.92149399999999992</v>
      </c>
      <c r="AQ688" s="5">
        <f t="shared" si="132"/>
        <v>0</v>
      </c>
      <c r="AR688" s="5"/>
      <c r="AS688" s="5"/>
      <c r="AT688" s="5">
        <f t="shared" si="133"/>
        <v>10.001711</v>
      </c>
      <c r="AU688" s="5">
        <f t="shared" si="134"/>
        <v>3.9234010000000001</v>
      </c>
      <c r="AV688" s="10">
        <f t="shared" si="135"/>
        <v>37.934770999999998</v>
      </c>
      <c r="AW688" s="48">
        <f t="shared" si="136"/>
        <v>99.981842</v>
      </c>
    </row>
    <row r="689" spans="1:49" x14ac:dyDescent="0.3">
      <c r="A689" s="37" t="s">
        <v>236</v>
      </c>
      <c r="B689" s="2">
        <f>'F. Basanite FC 5 kbar'!A166</f>
        <v>160</v>
      </c>
      <c r="C689" s="2">
        <f>'F. Basanite FC 5 kbar'!C166</f>
        <v>890</v>
      </c>
      <c r="D689" s="2">
        <f>'F. Basanite FC 5 kbar'!D166</f>
        <v>5000</v>
      </c>
      <c r="E689" s="5">
        <f>'B. LLD classification'!EA733</f>
        <v>2.3686906718440111</v>
      </c>
      <c r="F689" s="5">
        <f>'F. Basanite FC 5 kbar'!L166</f>
        <v>3.2163759999999999</v>
      </c>
      <c r="G689" s="6">
        <f>'F. Basanite FC 5 kbar'!N166</f>
        <v>37.72439</v>
      </c>
      <c r="H689" s="7">
        <f t="shared" si="128"/>
        <v>62.27561</v>
      </c>
      <c r="I689" s="8">
        <f>'F. Basanite FC 5 kbar'!R166</f>
        <v>53.699350000000003</v>
      </c>
      <c r="J689" s="9">
        <f>'F. Basanite FC 5 kbar'!S166</f>
        <v>0.203709</v>
      </c>
      <c r="K689" s="9">
        <f>'F. Basanite FC 5 kbar'!T166</f>
        <v>17.492239000000001</v>
      </c>
      <c r="L689" s="9">
        <f>'F. Basanite FC 5 kbar'!U166</f>
        <v>2.7720000000000002E-3</v>
      </c>
      <c r="M689" s="9">
        <f>'F. Basanite FC 5 kbar'!V166</f>
        <v>6.0055880000000004</v>
      </c>
      <c r="N689" s="9">
        <f>'F. Basanite FC 5 kbar'!W166</f>
        <v>0.47719299999999998</v>
      </c>
      <c r="O689" s="9">
        <f>'F. Basanite FC 5 kbar'!X166</f>
        <v>0.17571700000000001</v>
      </c>
      <c r="P689" s="9">
        <f>'F. Basanite FC 5 kbar'!Y166</f>
        <v>3.0306690000000001</v>
      </c>
      <c r="Q689" s="9">
        <f>'F. Basanite FC 5 kbar'!Z166</f>
        <v>4.2589540000000001</v>
      </c>
      <c r="R689" s="9">
        <f>'F. Basanite FC 5 kbar'!AA166</f>
        <v>8.3503080000000001</v>
      </c>
      <c r="S689" s="9">
        <f>'F. Basanite FC 5 kbar'!AB166</f>
        <v>0.70266600000000001</v>
      </c>
      <c r="T689" s="9">
        <f>'F. Basanite FC 5 kbar'!AC166</f>
        <v>5.600835</v>
      </c>
      <c r="U689" s="10"/>
      <c r="V689" s="5">
        <f>'F. Basanite FC 5 kbar'!AH166</f>
        <v>2.0282999999999999E-2</v>
      </c>
      <c r="W689" s="5">
        <f>'F. Basanite FC 5 kbar'!AI166</f>
        <v>5.1032000000000001E-2</v>
      </c>
      <c r="X689" s="5">
        <f>'F. Basanite FC 5 kbar'!AJ166</f>
        <v>0.150751</v>
      </c>
      <c r="Y689" s="5">
        <f>'F. Basanite FC 5 kbar'!AK166</f>
        <v>0</v>
      </c>
      <c r="Z689" s="5"/>
      <c r="AA689" s="5"/>
      <c r="AB689" s="5">
        <f>'F. Basanite FC 5 kbar'!AL166</f>
        <v>0</v>
      </c>
      <c r="AC689" s="5">
        <f>'F. Basanite FC 5 kbar'!AM166</f>
        <v>1.0029E-2</v>
      </c>
      <c r="AD689" s="10"/>
      <c r="AE689" s="5">
        <f>'F. Basanite FC 5 kbar'!AO166</f>
        <v>43.780779000000003</v>
      </c>
      <c r="AF689" s="5">
        <f>'F. Basanite FC 5 kbar'!AP166</f>
        <v>3.408029</v>
      </c>
      <c r="AG689" s="5">
        <f>'F. Basanite FC 5 kbar'!AQ166</f>
        <v>0.91645900000000002</v>
      </c>
      <c r="AH689" s="5">
        <f>'F. Basanite FC 5 kbar'!AR166</f>
        <v>0</v>
      </c>
      <c r="AI689" s="5"/>
      <c r="AJ689" s="5"/>
      <c r="AK689" s="5">
        <f>'F. Basanite FC 5 kbar'!AS166</f>
        <v>10.001711</v>
      </c>
      <c r="AL689" s="5">
        <f>'F. Basanite FC 5 kbar'!AT166</f>
        <v>3.918377</v>
      </c>
      <c r="AM689" s="10"/>
      <c r="AN689" s="5">
        <f t="shared" ref="AN689:AN720" si="137">V689+AE689</f>
        <v>43.801062000000002</v>
      </c>
      <c r="AO689" s="5">
        <f t="shared" ref="AO689:AO720" si="138">W689+AF689</f>
        <v>3.4590610000000002</v>
      </c>
      <c r="AP689" s="5">
        <f t="shared" ref="AP689:AP720" si="139">X689+AG689</f>
        <v>1.06721</v>
      </c>
      <c r="AQ689" s="5">
        <f t="shared" ref="AQ689:AQ720" si="140">Y689+AH689</f>
        <v>0</v>
      </c>
      <c r="AR689" s="5"/>
      <c r="AS689" s="5"/>
      <c r="AT689" s="5">
        <f t="shared" ref="AT689:AT720" si="141">AB689+AK689</f>
        <v>10.001711</v>
      </c>
      <c r="AU689" s="5">
        <f t="shared" ref="AU689:AU720" si="142">AC689+AL689</f>
        <v>3.9284059999999998</v>
      </c>
      <c r="AV689" s="10">
        <f t="shared" ref="AV689:AV722" si="143">G689</f>
        <v>37.72439</v>
      </c>
      <c r="AW689" s="48">
        <f t="shared" si="136"/>
        <v>99.981840000000005</v>
      </c>
    </row>
    <row r="690" spans="1:49" x14ac:dyDescent="0.3">
      <c r="A690" s="37" t="s">
        <v>236</v>
      </c>
      <c r="B690" s="2">
        <f>'F. Basanite FC 5 kbar'!A167</f>
        <v>161</v>
      </c>
      <c r="C690" s="2">
        <f>'F. Basanite FC 5 kbar'!C167</f>
        <v>888</v>
      </c>
      <c r="D690" s="2">
        <f>'F. Basanite FC 5 kbar'!D167</f>
        <v>5000</v>
      </c>
      <c r="E690" s="5">
        <f>'B. LLD classification'!EA734</f>
        <v>2.3639009018136758</v>
      </c>
      <c r="F690" s="5">
        <f>'F. Basanite FC 5 kbar'!L167</f>
        <v>3.238283</v>
      </c>
      <c r="G690" s="6">
        <f>'F. Basanite FC 5 kbar'!N167</f>
        <v>37.519058999999999</v>
      </c>
      <c r="H690" s="7">
        <f t="shared" si="128"/>
        <v>62.480941000000001</v>
      </c>
      <c r="I690" s="8">
        <f>'F. Basanite FC 5 kbar'!R167</f>
        <v>53.802002000000002</v>
      </c>
      <c r="J690" s="9">
        <f>'F. Basanite FC 5 kbar'!S167</f>
        <v>0.198266</v>
      </c>
      <c r="K690" s="9">
        <f>'F. Basanite FC 5 kbar'!T167</f>
        <v>17.523164000000001</v>
      </c>
      <c r="L690" s="9">
        <f>'F. Basanite FC 5 kbar'!U167</f>
        <v>2.64E-3</v>
      </c>
      <c r="M690" s="9">
        <f>'F. Basanite FC 5 kbar'!V167</f>
        <v>5.8580199999999998</v>
      </c>
      <c r="N690" s="9">
        <f>'F. Basanite FC 5 kbar'!W167</f>
        <v>0.47980400000000001</v>
      </c>
      <c r="O690" s="9">
        <f>'F. Basanite FC 5 kbar'!X167</f>
        <v>0.16375700000000001</v>
      </c>
      <c r="P690" s="9">
        <f>'F. Basanite FC 5 kbar'!Y167</f>
        <v>3.0164719999999998</v>
      </c>
      <c r="Q690" s="9">
        <f>'F. Basanite FC 5 kbar'!Z167</f>
        <v>4.2783920000000002</v>
      </c>
      <c r="R690" s="9">
        <f>'F. Basanite FC 5 kbar'!AA167</f>
        <v>8.3607669999999992</v>
      </c>
      <c r="S690" s="9">
        <f>'F. Basanite FC 5 kbar'!AB167</f>
        <v>0.70108400000000004</v>
      </c>
      <c r="T690" s="9">
        <f>'F. Basanite FC 5 kbar'!AC167</f>
        <v>5.6156319999999997</v>
      </c>
      <c r="U690" s="10"/>
      <c r="V690" s="5">
        <f>'F. Basanite FC 5 kbar'!AH167</f>
        <v>1.9619000000000001E-2</v>
      </c>
      <c r="W690" s="5">
        <f>'F. Basanite FC 5 kbar'!AI167</f>
        <v>5.0871E-2</v>
      </c>
      <c r="X690" s="5">
        <f>'F. Basanite FC 5 kbar'!AJ167</f>
        <v>0.14674499999999999</v>
      </c>
      <c r="Y690" s="5">
        <f>'F. Basanite FC 5 kbar'!AK167</f>
        <v>0</v>
      </c>
      <c r="Z690" s="5"/>
      <c r="AA690" s="5"/>
      <c r="AB690" s="5">
        <f>'F. Basanite FC 5 kbar'!AL167</f>
        <v>0</v>
      </c>
      <c r="AC690" s="5">
        <f>'F. Basanite FC 5 kbar'!AM167</f>
        <v>9.8270000000000007E-3</v>
      </c>
      <c r="AD690" s="10"/>
      <c r="AE690" s="5">
        <f>'F. Basanite FC 5 kbar'!AO167</f>
        <v>43.798681000000002</v>
      </c>
      <c r="AF690" s="5">
        <f>'F. Basanite FC 5 kbar'!AP167</f>
        <v>3.4497740000000001</v>
      </c>
      <c r="AG690" s="5">
        <f>'F. Basanite FC 5 kbar'!AQ167</f>
        <v>1.0621689999999999</v>
      </c>
      <c r="AH690" s="5">
        <f>'F. Basanite FC 5 kbar'!AR167</f>
        <v>0</v>
      </c>
      <c r="AI690" s="5"/>
      <c r="AJ690" s="5"/>
      <c r="AK690" s="5">
        <f>'F. Basanite FC 5 kbar'!AS167</f>
        <v>10.001711</v>
      </c>
      <c r="AL690" s="5">
        <f>'F. Basanite FC 5 kbar'!AT167</f>
        <v>3.9233829999999998</v>
      </c>
      <c r="AM690" s="10"/>
      <c r="AN690" s="5">
        <f t="shared" si="137"/>
        <v>43.818300000000001</v>
      </c>
      <c r="AO690" s="5">
        <f t="shared" si="138"/>
        <v>3.500645</v>
      </c>
      <c r="AP690" s="5">
        <f t="shared" si="139"/>
        <v>1.2089139999999998</v>
      </c>
      <c r="AQ690" s="5">
        <f t="shared" si="140"/>
        <v>0</v>
      </c>
      <c r="AR690" s="5"/>
      <c r="AS690" s="5"/>
      <c r="AT690" s="5">
        <f t="shared" si="141"/>
        <v>10.001711</v>
      </c>
      <c r="AU690" s="5">
        <f t="shared" si="142"/>
        <v>3.9332099999999999</v>
      </c>
      <c r="AV690" s="10">
        <f t="shared" si="143"/>
        <v>37.519058999999999</v>
      </c>
      <c r="AW690" s="48">
        <f t="shared" si="136"/>
        <v>99.981839000000008</v>
      </c>
    </row>
    <row r="691" spans="1:49" x14ac:dyDescent="0.3">
      <c r="A691" s="37" t="s">
        <v>236</v>
      </c>
      <c r="B691" s="2">
        <f>'F. Basanite FC 5 kbar'!A168</f>
        <v>162</v>
      </c>
      <c r="C691" s="2">
        <f>'F. Basanite FC 5 kbar'!C168</f>
        <v>886</v>
      </c>
      <c r="D691" s="2">
        <f>'F. Basanite FC 5 kbar'!D168</f>
        <v>5000</v>
      </c>
      <c r="E691" s="5">
        <f>'B. LLD classification'!EA735</f>
        <v>2.3591741584295374</v>
      </c>
      <c r="F691" s="5">
        <f>'F. Basanite FC 5 kbar'!L168</f>
        <v>3.260084</v>
      </c>
      <c r="G691" s="6">
        <f>'F. Basanite FC 5 kbar'!N168</f>
        <v>37.318972000000002</v>
      </c>
      <c r="H691" s="7">
        <f t="shared" si="128"/>
        <v>62.681027999999998</v>
      </c>
      <c r="I691" s="8">
        <f>'F. Basanite FC 5 kbar'!R168</f>
        <v>53.903156000000003</v>
      </c>
      <c r="J691" s="9">
        <f>'F. Basanite FC 5 kbar'!S168</f>
        <v>0.192972</v>
      </c>
      <c r="K691" s="9">
        <f>'F. Basanite FC 5 kbar'!T168</f>
        <v>17.553563</v>
      </c>
      <c r="L691" s="9">
        <f>'F. Basanite FC 5 kbar'!U168</f>
        <v>2.513E-3</v>
      </c>
      <c r="M691" s="9">
        <f>'F. Basanite FC 5 kbar'!V168</f>
        <v>5.7117719999999998</v>
      </c>
      <c r="N691" s="9">
        <f>'F. Basanite FC 5 kbar'!W168</f>
        <v>0.482377</v>
      </c>
      <c r="O691" s="9">
        <f>'F. Basanite FC 5 kbar'!X168</f>
        <v>0.152618</v>
      </c>
      <c r="P691" s="9">
        <f>'F. Basanite FC 5 kbar'!Y168</f>
        <v>3.0024690000000001</v>
      </c>
      <c r="Q691" s="9">
        <f>'F. Basanite FC 5 kbar'!Z168</f>
        <v>4.2974730000000001</v>
      </c>
      <c r="R691" s="9">
        <f>'F. Basanite FC 5 kbar'!AA168</f>
        <v>8.3712400000000002</v>
      </c>
      <c r="S691" s="9">
        <f>'F. Basanite FC 5 kbar'!AB168</f>
        <v>0.69960900000000004</v>
      </c>
      <c r="T691" s="9">
        <f>'F. Basanite FC 5 kbar'!AC168</f>
        <v>5.630236</v>
      </c>
      <c r="U691" s="10"/>
      <c r="V691" s="5">
        <f>'F. Basanite FC 5 kbar'!AH168</f>
        <v>1.898E-2</v>
      </c>
      <c r="W691" s="5">
        <f>'F. Basanite FC 5 kbar'!AI168</f>
        <v>5.0617000000000002E-2</v>
      </c>
      <c r="X691" s="5">
        <f>'F. Basanite FC 5 kbar'!AJ168</f>
        <v>0.14260700000000001</v>
      </c>
      <c r="Y691" s="5">
        <f>'F. Basanite FC 5 kbar'!AK168</f>
        <v>0</v>
      </c>
      <c r="Z691" s="5"/>
      <c r="AA691" s="5"/>
      <c r="AB691" s="5">
        <f>'F. Basanite FC 5 kbar'!AL168</f>
        <v>0</v>
      </c>
      <c r="AC691" s="5">
        <f>'F. Basanite FC 5 kbar'!AM168</f>
        <v>9.6310000000000007E-3</v>
      </c>
      <c r="AD691" s="10"/>
      <c r="AE691" s="5">
        <f>'F. Basanite FC 5 kbar'!AO168</f>
        <v>43.815919999999998</v>
      </c>
      <c r="AF691" s="5">
        <f>'F. Basanite FC 5 kbar'!AP168</f>
        <v>3.491349</v>
      </c>
      <c r="AG691" s="5">
        <f>'F. Basanite FC 5 kbar'!AQ168</f>
        <v>1.2038660000000001</v>
      </c>
      <c r="AH691" s="5">
        <f>'F. Basanite FC 5 kbar'!AR168</f>
        <v>0</v>
      </c>
      <c r="AI691" s="5"/>
      <c r="AJ691" s="5"/>
      <c r="AK691" s="5">
        <f>'F. Basanite FC 5 kbar'!AS168</f>
        <v>10.001711</v>
      </c>
      <c r="AL691" s="5">
        <f>'F. Basanite FC 5 kbar'!AT168</f>
        <v>3.9281869999999999</v>
      </c>
      <c r="AM691" s="10"/>
      <c r="AN691" s="5">
        <f t="shared" si="137"/>
        <v>43.834899999999998</v>
      </c>
      <c r="AO691" s="5">
        <f t="shared" si="138"/>
        <v>3.5419659999999999</v>
      </c>
      <c r="AP691" s="5">
        <f t="shared" si="139"/>
        <v>1.346473</v>
      </c>
      <c r="AQ691" s="5">
        <f t="shared" si="140"/>
        <v>0</v>
      </c>
      <c r="AR691" s="5"/>
      <c r="AS691" s="5"/>
      <c r="AT691" s="5">
        <f t="shared" si="141"/>
        <v>10.001711</v>
      </c>
      <c r="AU691" s="5">
        <f t="shared" si="142"/>
        <v>3.937818</v>
      </c>
      <c r="AV691" s="10">
        <f t="shared" si="143"/>
        <v>37.318972000000002</v>
      </c>
      <c r="AW691" s="48">
        <f t="shared" si="136"/>
        <v>99.981840000000005</v>
      </c>
    </row>
    <row r="692" spans="1:49" x14ac:dyDescent="0.3">
      <c r="A692" s="37" t="s">
        <v>236</v>
      </c>
      <c r="B692" s="2">
        <f>'F. Basanite FC 5 kbar'!A169</f>
        <v>163</v>
      </c>
      <c r="C692" s="2">
        <f>'F. Basanite FC 5 kbar'!C169</f>
        <v>884</v>
      </c>
      <c r="D692" s="2">
        <f>'F. Basanite FC 5 kbar'!D169</f>
        <v>5000</v>
      </c>
      <c r="E692" s="5">
        <f>'B. LLD classification'!EA736</f>
        <v>2.3545188092648588</v>
      </c>
      <c r="F692" s="5">
        <f>'F. Basanite FC 5 kbar'!L169</f>
        <v>3.2817690000000002</v>
      </c>
      <c r="G692" s="6">
        <f>'F. Basanite FC 5 kbar'!N169</f>
        <v>37.124240999999998</v>
      </c>
      <c r="H692" s="7">
        <f t="shared" si="128"/>
        <v>62.875759000000002</v>
      </c>
      <c r="I692" s="8">
        <f>'F. Basanite FC 5 kbar'!R169</f>
        <v>54.002681000000003</v>
      </c>
      <c r="J692" s="9">
        <f>'F. Basanite FC 5 kbar'!S169</f>
        <v>0.18782299999999999</v>
      </c>
      <c r="K692" s="9">
        <f>'F. Basanite FC 5 kbar'!T169</f>
        <v>17.583396</v>
      </c>
      <c r="L692" s="9">
        <f>'F. Basanite FC 5 kbar'!U169</f>
        <v>2.3909999999999999E-3</v>
      </c>
      <c r="M692" s="9">
        <f>'F. Basanite FC 5 kbar'!V169</f>
        <v>5.5671540000000004</v>
      </c>
      <c r="N692" s="9">
        <f>'F. Basanite FC 5 kbar'!W169</f>
        <v>0.48490699999999998</v>
      </c>
      <c r="O692" s="9">
        <f>'F. Basanite FC 5 kbar'!X169</f>
        <v>0.142238</v>
      </c>
      <c r="P692" s="9">
        <f>'F. Basanite FC 5 kbar'!Y169</f>
        <v>2.988661</v>
      </c>
      <c r="Q692" s="9">
        <f>'F. Basanite FC 5 kbar'!Z169</f>
        <v>4.3161779999999998</v>
      </c>
      <c r="R692" s="9">
        <f>'F. Basanite FC 5 kbar'!AA169</f>
        <v>8.3817079999999997</v>
      </c>
      <c r="S692" s="9">
        <f>'F. Basanite FC 5 kbar'!AB169</f>
        <v>0.69823299999999999</v>
      </c>
      <c r="T692" s="9">
        <f>'F. Basanite FC 5 kbar'!AC169</f>
        <v>5.6446300000000003</v>
      </c>
      <c r="U692" s="10"/>
      <c r="V692" s="5">
        <f>'F. Basanite FC 5 kbar'!AH169</f>
        <v>1.8367000000000001E-2</v>
      </c>
      <c r="W692" s="5">
        <f>'F. Basanite FC 5 kbar'!AI169</f>
        <v>5.0282E-2</v>
      </c>
      <c r="X692" s="5">
        <f>'F. Basanite FC 5 kbar'!AJ169</f>
        <v>0.138403</v>
      </c>
      <c r="Y692" s="5">
        <f>'F. Basanite FC 5 kbar'!AK169</f>
        <v>0</v>
      </c>
      <c r="Z692" s="5"/>
      <c r="AA692" s="5"/>
      <c r="AB692" s="5">
        <f>'F. Basanite FC 5 kbar'!AL169</f>
        <v>0</v>
      </c>
      <c r="AC692" s="5">
        <f>'F. Basanite FC 5 kbar'!AM169</f>
        <v>9.4420000000000007E-3</v>
      </c>
      <c r="AD692" s="10"/>
      <c r="AE692" s="5">
        <f>'F. Basanite FC 5 kbar'!AO169</f>
        <v>43.832517000000003</v>
      </c>
      <c r="AF692" s="5">
        <f>'F. Basanite FC 5 kbar'!AP169</f>
        <v>3.5326610000000001</v>
      </c>
      <c r="AG692" s="5">
        <f>'F. Basanite FC 5 kbar'!AQ169</f>
        <v>1.3414189999999999</v>
      </c>
      <c r="AH692" s="5">
        <f>'F. Basanite FC 5 kbar'!AR169</f>
        <v>0</v>
      </c>
      <c r="AI692" s="5"/>
      <c r="AJ692" s="5"/>
      <c r="AK692" s="5">
        <f>'F. Basanite FC 5 kbar'!AS169</f>
        <v>10.001711</v>
      </c>
      <c r="AL692" s="5">
        <f>'F. Basanite FC 5 kbar'!AT169</f>
        <v>3.932795</v>
      </c>
      <c r="AM692" s="10"/>
      <c r="AN692" s="5">
        <f t="shared" si="137"/>
        <v>43.850884000000001</v>
      </c>
      <c r="AO692" s="5">
        <f t="shared" si="138"/>
        <v>3.5829430000000002</v>
      </c>
      <c r="AP692" s="5">
        <f t="shared" si="139"/>
        <v>1.479822</v>
      </c>
      <c r="AQ692" s="5">
        <f t="shared" si="140"/>
        <v>0</v>
      </c>
      <c r="AR692" s="5"/>
      <c r="AS692" s="5"/>
      <c r="AT692" s="5">
        <f t="shared" si="141"/>
        <v>10.001711</v>
      </c>
      <c r="AU692" s="5">
        <f t="shared" si="142"/>
        <v>3.942237</v>
      </c>
      <c r="AV692" s="10">
        <f t="shared" si="143"/>
        <v>37.124240999999998</v>
      </c>
      <c r="AW692" s="48">
        <f t="shared" si="136"/>
        <v>99.981837999999996</v>
      </c>
    </row>
    <row r="693" spans="1:49" x14ac:dyDescent="0.3">
      <c r="A693" s="37" t="s">
        <v>236</v>
      </c>
      <c r="B693" s="2">
        <f>'F. Basanite FC 5 kbar'!A170</f>
        <v>164</v>
      </c>
      <c r="C693" s="2">
        <f>'F. Basanite FC 5 kbar'!C170</f>
        <v>882</v>
      </c>
      <c r="D693" s="2">
        <f>'F. Basanite FC 5 kbar'!D170</f>
        <v>5000</v>
      </c>
      <c r="E693" s="5">
        <f>'B. LLD classification'!EA737</f>
        <v>2.349941556439362</v>
      </c>
      <c r="F693" s="5">
        <f>'F. Basanite FC 5 kbar'!L170</f>
        <v>3.3033350000000001</v>
      </c>
      <c r="G693" s="6">
        <f>'F. Basanite FC 5 kbar'!N170</f>
        <v>36.934916000000001</v>
      </c>
      <c r="H693" s="7">
        <f t="shared" ref="H693:H730" si="144">100-G693</f>
        <v>63.065083999999999</v>
      </c>
      <c r="I693" s="8">
        <f>'F. Basanite FC 5 kbar'!R170</f>
        <v>54.100475000000003</v>
      </c>
      <c r="J693" s="9">
        <f>'F. Basanite FC 5 kbar'!S170</f>
        <v>0.182814</v>
      </c>
      <c r="K693" s="9">
        <f>'F. Basanite FC 5 kbar'!T170</f>
        <v>17.612632999999999</v>
      </c>
      <c r="L693" s="9">
        <f>'F. Basanite FC 5 kbar'!U170</f>
        <v>2.2750000000000001E-3</v>
      </c>
      <c r="M693" s="9">
        <f>'F. Basanite FC 5 kbar'!V170</f>
        <v>5.4244139999999996</v>
      </c>
      <c r="N693" s="9">
        <f>'F. Basanite FC 5 kbar'!W170</f>
        <v>0.48739199999999999</v>
      </c>
      <c r="O693" s="9">
        <f>'F. Basanite FC 5 kbar'!X170</f>
        <v>0.13255900000000001</v>
      </c>
      <c r="P693" s="9">
        <f>'F. Basanite FC 5 kbar'!Y170</f>
        <v>2.9750480000000001</v>
      </c>
      <c r="Q693" s="9">
        <f>'F. Basanite FC 5 kbar'!Z170</f>
        <v>4.3344909999999999</v>
      </c>
      <c r="R693" s="9">
        <f>'F. Basanite FC 5 kbar'!AA170</f>
        <v>8.3921510000000001</v>
      </c>
      <c r="S693" s="9">
        <f>'F. Basanite FC 5 kbar'!AB170</f>
        <v>0.69694999999999996</v>
      </c>
      <c r="T693" s="9">
        <f>'F. Basanite FC 5 kbar'!AC170</f>
        <v>5.6587969999999999</v>
      </c>
      <c r="U693" s="10"/>
      <c r="V693" s="5">
        <f>'F. Basanite FC 5 kbar'!AH170</f>
        <v>1.7780000000000001E-2</v>
      </c>
      <c r="W693" s="5">
        <f>'F. Basanite FC 5 kbar'!AI170</f>
        <v>4.9876999999999998E-2</v>
      </c>
      <c r="X693" s="5">
        <f>'F. Basanite FC 5 kbar'!AJ170</f>
        <v>0.134185</v>
      </c>
      <c r="Y693" s="5">
        <f>'F. Basanite FC 5 kbar'!AK170</f>
        <v>0</v>
      </c>
      <c r="Z693" s="5"/>
      <c r="AA693" s="5"/>
      <c r="AB693" s="5">
        <f>'F. Basanite FC 5 kbar'!AL170</f>
        <v>0</v>
      </c>
      <c r="AC693" s="5">
        <f>'F. Basanite FC 5 kbar'!AM170</f>
        <v>9.2610000000000001E-3</v>
      </c>
      <c r="AD693" s="10"/>
      <c r="AE693" s="5">
        <f>'F. Basanite FC 5 kbar'!AO170</f>
        <v>43.848500999999999</v>
      </c>
      <c r="AF693" s="5">
        <f>'F. Basanite FC 5 kbar'!AP170</f>
        <v>3.5736300000000001</v>
      </c>
      <c r="AG693" s="5">
        <f>'F. Basanite FC 5 kbar'!AQ170</f>
        <v>1.474763</v>
      </c>
      <c r="AH693" s="5">
        <f>'F. Basanite FC 5 kbar'!AR170</f>
        <v>0</v>
      </c>
      <c r="AI693" s="5"/>
      <c r="AJ693" s="5"/>
      <c r="AK693" s="5">
        <f>'F. Basanite FC 5 kbar'!AS170</f>
        <v>10.001711</v>
      </c>
      <c r="AL693" s="5">
        <f>'F. Basanite FC 5 kbar'!AT170</f>
        <v>3.937214</v>
      </c>
      <c r="AM693" s="10"/>
      <c r="AN693" s="5">
        <f t="shared" si="137"/>
        <v>43.866281000000001</v>
      </c>
      <c r="AO693" s="5">
        <f t="shared" si="138"/>
        <v>3.623507</v>
      </c>
      <c r="AP693" s="5">
        <f t="shared" si="139"/>
        <v>1.608948</v>
      </c>
      <c r="AQ693" s="5">
        <f t="shared" si="140"/>
        <v>0</v>
      </c>
      <c r="AR693" s="5"/>
      <c r="AS693" s="5"/>
      <c r="AT693" s="5">
        <f t="shared" si="141"/>
        <v>10.001711</v>
      </c>
      <c r="AU693" s="5">
        <f t="shared" si="142"/>
        <v>3.946475</v>
      </c>
      <c r="AV693" s="10">
        <f t="shared" si="143"/>
        <v>36.934916000000001</v>
      </c>
      <c r="AW693" s="48">
        <f t="shared" si="136"/>
        <v>99.98183800000001</v>
      </c>
    </row>
    <row r="694" spans="1:49" x14ac:dyDescent="0.3">
      <c r="A694" s="37" t="s">
        <v>236</v>
      </c>
      <c r="B694" s="2">
        <f>'F. Basanite FC 5 kbar'!A171</f>
        <v>165</v>
      </c>
      <c r="C694" s="2">
        <f>'F. Basanite FC 5 kbar'!C171</f>
        <v>880</v>
      </c>
      <c r="D694" s="2">
        <f>'F. Basanite FC 5 kbar'!D171</f>
        <v>5000</v>
      </c>
      <c r="E694" s="5">
        <f>'B. LLD classification'!EA738</f>
        <v>2.3454475189128159</v>
      </c>
      <c r="F694" s="5">
        <f>'F. Basanite FC 5 kbar'!L171</f>
        <v>3.3247770000000001</v>
      </c>
      <c r="G694" s="6">
        <f>'F. Basanite FC 5 kbar'!N171</f>
        <v>36.751001000000002</v>
      </c>
      <c r="H694" s="7">
        <f t="shared" si="144"/>
        <v>63.248998999999998</v>
      </c>
      <c r="I694" s="8">
        <f>'F. Basanite FC 5 kbar'!R171</f>
        <v>54.196461999999997</v>
      </c>
      <c r="J694" s="9">
        <f>'F. Basanite FC 5 kbar'!S171</f>
        <v>0.17793999999999999</v>
      </c>
      <c r="K694" s="9">
        <f>'F. Basanite FC 5 kbar'!T171</f>
        <v>17.641252999999999</v>
      </c>
      <c r="L694" s="9">
        <f>'F. Basanite FC 5 kbar'!U171</f>
        <v>2.1649999999999998E-3</v>
      </c>
      <c r="M694" s="9">
        <f>'F. Basanite FC 5 kbar'!V171</f>
        <v>5.2837519999999998</v>
      </c>
      <c r="N694" s="9">
        <f>'F. Basanite FC 5 kbar'!W171</f>
        <v>0.48983199999999999</v>
      </c>
      <c r="O694" s="9">
        <f>'F. Basanite FC 5 kbar'!X171</f>
        <v>0.123526</v>
      </c>
      <c r="P694" s="9">
        <f>'F. Basanite FC 5 kbar'!Y171</f>
        <v>2.9616319999999998</v>
      </c>
      <c r="Q694" s="9">
        <f>'F. Basanite FC 5 kbar'!Z171</f>
        <v>4.3524029999999998</v>
      </c>
      <c r="R694" s="9">
        <f>'F. Basanite FC 5 kbar'!AA171</f>
        <v>8.4025560000000006</v>
      </c>
      <c r="S694" s="9">
        <f>'F. Basanite FC 5 kbar'!AB171</f>
        <v>0.69575200000000004</v>
      </c>
      <c r="T694" s="9">
        <f>'F. Basanite FC 5 kbar'!AC171</f>
        <v>5.6727280000000002</v>
      </c>
      <c r="U694" s="10"/>
      <c r="V694" s="5">
        <f>'F. Basanite FC 5 kbar'!AH171</f>
        <v>1.7218000000000001E-2</v>
      </c>
      <c r="W694" s="5">
        <f>'F. Basanite FC 5 kbar'!AI171</f>
        <v>4.9414E-2</v>
      </c>
      <c r="X694" s="5">
        <f>'F. Basanite FC 5 kbar'!AJ171</f>
        <v>0.12998899999999999</v>
      </c>
      <c r="Y694" s="5">
        <f>'F. Basanite FC 5 kbar'!AK171</f>
        <v>0</v>
      </c>
      <c r="Z694" s="5"/>
      <c r="AA694" s="5"/>
      <c r="AB694" s="5">
        <f>'F. Basanite FC 5 kbar'!AL171</f>
        <v>0</v>
      </c>
      <c r="AC694" s="5">
        <f>'F. Basanite FC 5 kbar'!AM171</f>
        <v>9.0860000000000003E-3</v>
      </c>
      <c r="AD694" s="10"/>
      <c r="AE694" s="5">
        <f>'F. Basanite FC 5 kbar'!AO171</f>
        <v>43.863897000000001</v>
      </c>
      <c r="AF694" s="5">
        <f>'F. Basanite FC 5 kbar'!AP171</f>
        <v>3.614185</v>
      </c>
      <c r="AG694" s="5">
        <f>'F. Basanite FC 5 kbar'!AQ171</f>
        <v>1.603885</v>
      </c>
      <c r="AH694" s="5">
        <f>'F. Basanite FC 5 kbar'!AR171</f>
        <v>0</v>
      </c>
      <c r="AI694" s="5"/>
      <c r="AJ694" s="5"/>
      <c r="AK694" s="5">
        <f>'F. Basanite FC 5 kbar'!AS171</f>
        <v>10.001711</v>
      </c>
      <c r="AL694" s="5">
        <f>'F. Basanite FC 5 kbar'!AT171</f>
        <v>3.941452</v>
      </c>
      <c r="AM694" s="10"/>
      <c r="AN694" s="5">
        <f t="shared" si="137"/>
        <v>43.881115000000001</v>
      </c>
      <c r="AO694" s="5">
        <f t="shared" si="138"/>
        <v>3.663599</v>
      </c>
      <c r="AP694" s="5">
        <f t="shared" si="139"/>
        <v>1.7338739999999999</v>
      </c>
      <c r="AQ694" s="5">
        <f t="shared" si="140"/>
        <v>0</v>
      </c>
      <c r="AR694" s="5"/>
      <c r="AS694" s="5"/>
      <c r="AT694" s="5">
        <f t="shared" si="141"/>
        <v>10.001711</v>
      </c>
      <c r="AU694" s="5">
        <f t="shared" si="142"/>
        <v>3.9505379999999999</v>
      </c>
      <c r="AV694" s="10">
        <f t="shared" si="143"/>
        <v>36.751001000000002</v>
      </c>
      <c r="AW694" s="48">
        <f t="shared" si="136"/>
        <v>99.98183800000001</v>
      </c>
    </row>
    <row r="695" spans="1:49" x14ac:dyDescent="0.3">
      <c r="A695" s="37" t="s">
        <v>236</v>
      </c>
      <c r="B695" s="2">
        <f>'F. Basanite FC 5 kbar'!A172</f>
        <v>166</v>
      </c>
      <c r="C695" s="2">
        <f>'F. Basanite FC 5 kbar'!C172</f>
        <v>878</v>
      </c>
      <c r="D695" s="2">
        <f>'F. Basanite FC 5 kbar'!D172</f>
        <v>5000</v>
      </c>
      <c r="E695" s="5">
        <f>'B. LLD classification'!EA739</f>
        <v>2.3382480648162645</v>
      </c>
      <c r="F695" s="5">
        <f>'F. Basanite FC 5 kbar'!L172</f>
        <v>3.3428420000000001</v>
      </c>
      <c r="G695" s="6">
        <f>'F. Basanite FC 5 kbar'!N172</f>
        <v>36.292310999999998</v>
      </c>
      <c r="H695" s="7">
        <f t="shared" si="144"/>
        <v>63.707689000000002</v>
      </c>
      <c r="I695" s="8">
        <f>'F. Basanite FC 5 kbar'!R172</f>
        <v>54.295301000000002</v>
      </c>
      <c r="J695" s="9">
        <f>'F. Basanite FC 5 kbar'!S172</f>
        <v>0.17818800000000001</v>
      </c>
      <c r="K695" s="9">
        <f>'F. Basanite FC 5 kbar'!T172</f>
        <v>17.620104999999999</v>
      </c>
      <c r="L695" s="9">
        <f>'F. Basanite FC 5 kbar'!U172</f>
        <v>2.0309999999999998E-3</v>
      </c>
      <c r="M695" s="9">
        <f>'F. Basanite FC 5 kbar'!V172</f>
        <v>5.1134919999999999</v>
      </c>
      <c r="N695" s="9">
        <f>'F. Basanite FC 5 kbar'!W172</f>
        <v>0.49602200000000002</v>
      </c>
      <c r="O695" s="9">
        <f>'F. Basanite FC 5 kbar'!X172</f>
        <v>0.118217</v>
      </c>
      <c r="P695" s="9">
        <f>'F. Basanite FC 5 kbar'!Y172</f>
        <v>2.9325139999999998</v>
      </c>
      <c r="Q695" s="9">
        <f>'F. Basanite FC 5 kbar'!Z172</f>
        <v>4.3714969999999997</v>
      </c>
      <c r="R695" s="9">
        <f>'F. Basanite FC 5 kbar'!AA172</f>
        <v>8.4460169999999994</v>
      </c>
      <c r="S695" s="9">
        <f>'F. Basanite FC 5 kbar'!AB172</f>
        <v>0.703071</v>
      </c>
      <c r="T695" s="9">
        <f>'F. Basanite FC 5 kbar'!AC172</f>
        <v>5.7235449999999997</v>
      </c>
      <c r="U695" s="10"/>
      <c r="V695" s="5">
        <f>'F. Basanite FC 5 kbar'!AH172</f>
        <v>7.4139999999999996E-3</v>
      </c>
      <c r="W695" s="5">
        <f>'F. Basanite FC 5 kbar'!AI172</f>
        <v>0</v>
      </c>
      <c r="X695" s="5">
        <f>'F. Basanite FC 5 kbar'!AJ172</f>
        <v>0.222714</v>
      </c>
      <c r="Y695" s="5">
        <f>'F. Basanite FC 5 kbar'!AK172</f>
        <v>0.24409600000000001</v>
      </c>
      <c r="Z695" s="5"/>
      <c r="AA695" s="5"/>
      <c r="AB695" s="5">
        <f>'F. Basanite FC 5 kbar'!AL172</f>
        <v>0</v>
      </c>
      <c r="AC695" s="5">
        <f>'F. Basanite FC 5 kbar'!AM172</f>
        <v>6.2849999999999998E-3</v>
      </c>
      <c r="AD695" s="10"/>
      <c r="AE695" s="5">
        <f>'F. Basanite FC 5 kbar'!AO172</f>
        <v>43.878729</v>
      </c>
      <c r="AF695" s="5">
        <f>'F. Basanite FC 5 kbar'!AP172</f>
        <v>3.6542699999999999</v>
      </c>
      <c r="AG695" s="5">
        <f>'F. Basanite FC 5 kbar'!AQ172</f>
        <v>1.7288060000000001</v>
      </c>
      <c r="AH695" s="5">
        <f>'F. Basanite FC 5 kbar'!AR172</f>
        <v>0</v>
      </c>
      <c r="AI695" s="5"/>
      <c r="AJ695" s="5"/>
      <c r="AK695" s="5">
        <f>'F. Basanite FC 5 kbar'!AS172</f>
        <v>10.001711</v>
      </c>
      <c r="AL695" s="5">
        <f>'F. Basanite FC 5 kbar'!AT172</f>
        <v>3.9455140000000002</v>
      </c>
      <c r="AM695" s="10"/>
      <c r="AN695" s="5">
        <f t="shared" si="137"/>
        <v>43.886142999999997</v>
      </c>
      <c r="AO695" s="5">
        <f t="shared" si="138"/>
        <v>3.6542699999999999</v>
      </c>
      <c r="AP695" s="5">
        <f t="shared" si="139"/>
        <v>1.9515200000000001</v>
      </c>
      <c r="AQ695" s="5">
        <f t="shared" si="140"/>
        <v>0.24409600000000001</v>
      </c>
      <c r="AR695" s="5"/>
      <c r="AS695" s="5"/>
      <c r="AT695" s="5">
        <f t="shared" si="141"/>
        <v>10.001711</v>
      </c>
      <c r="AU695" s="5">
        <f t="shared" si="142"/>
        <v>3.9517990000000003</v>
      </c>
      <c r="AV695" s="10">
        <f t="shared" si="143"/>
        <v>36.292310999999998</v>
      </c>
      <c r="AW695" s="48">
        <f t="shared" si="136"/>
        <v>99.981849999999994</v>
      </c>
    </row>
    <row r="696" spans="1:49" x14ac:dyDescent="0.3">
      <c r="A696" s="37" t="s">
        <v>236</v>
      </c>
      <c r="B696" s="2">
        <f>'F. Basanite FC 5 kbar'!A173</f>
        <v>167</v>
      </c>
      <c r="C696" s="2">
        <f>'F. Basanite FC 5 kbar'!C173</f>
        <v>876</v>
      </c>
      <c r="D696" s="2">
        <f>'F. Basanite FC 5 kbar'!D173</f>
        <v>5000</v>
      </c>
      <c r="E696" s="5">
        <f>'B. LLD classification'!EA740</f>
        <v>2.331060653690987</v>
      </c>
      <c r="F696" s="5">
        <f>'F. Basanite FC 5 kbar'!L173</f>
        <v>3.3482340000000002</v>
      </c>
      <c r="G696" s="6">
        <f>'F. Basanite FC 5 kbar'!N173</f>
        <v>35.835509999999999</v>
      </c>
      <c r="H696" s="7">
        <f t="shared" si="144"/>
        <v>64.164490000000001</v>
      </c>
      <c r="I696" s="8">
        <f>'F. Basanite FC 5 kbar'!R173</f>
        <v>54.390121000000001</v>
      </c>
      <c r="J696" s="9">
        <f>'F. Basanite FC 5 kbar'!S173</f>
        <v>0.17927100000000001</v>
      </c>
      <c r="K696" s="9">
        <f>'F. Basanite FC 5 kbar'!T173</f>
        <v>17.595807000000001</v>
      </c>
      <c r="L696" s="9">
        <f>'F. Basanite FC 5 kbar'!U173</f>
        <v>1.905E-3</v>
      </c>
      <c r="M696" s="9">
        <f>'F. Basanite FC 5 kbar'!V173</f>
        <v>4.946949</v>
      </c>
      <c r="N696" s="9">
        <f>'F. Basanite FC 5 kbar'!W173</f>
        <v>0.50234500000000004</v>
      </c>
      <c r="O696" s="9">
        <f>'F. Basanite FC 5 kbar'!X173</f>
        <v>0.11254599999999999</v>
      </c>
      <c r="P696" s="9">
        <f>'F. Basanite FC 5 kbar'!Y173</f>
        <v>2.9017729999999999</v>
      </c>
      <c r="Q696" s="9">
        <f>'F. Basanite FC 5 kbar'!Z173</f>
        <v>4.3888379999999998</v>
      </c>
      <c r="R696" s="9">
        <f>'F. Basanite FC 5 kbar'!AA173</f>
        <v>8.4930540000000008</v>
      </c>
      <c r="S696" s="9">
        <f>'F. Basanite FC 5 kbar'!AB173</f>
        <v>0.711256</v>
      </c>
      <c r="T696" s="9">
        <f>'F. Basanite FC 5 kbar'!AC173</f>
        <v>5.776135</v>
      </c>
      <c r="U696" s="10"/>
      <c r="V696" s="5">
        <f>'F. Basanite FC 5 kbar'!AH173</f>
        <v>5.3140000000000001E-3</v>
      </c>
      <c r="W696" s="5">
        <f>'F. Basanite FC 5 kbar'!AI173</f>
        <v>0</v>
      </c>
      <c r="X696" s="5">
        <f>'F. Basanite FC 5 kbar'!AJ173</f>
        <v>0.21018100000000001</v>
      </c>
      <c r="Y696" s="5">
        <f>'F. Basanite FC 5 kbar'!AK173</f>
        <v>0.25082500000000002</v>
      </c>
      <c r="Z696" s="5"/>
      <c r="AA696" s="5"/>
      <c r="AB696" s="5">
        <f>'F. Basanite FC 5 kbar'!AL173</f>
        <v>0</v>
      </c>
      <c r="AC696" s="5">
        <f>'F. Basanite FC 5 kbar'!AM173</f>
        <v>5.6810000000000003E-3</v>
      </c>
      <c r="AD696" s="10"/>
      <c r="AE696" s="5">
        <f>'F. Basanite FC 5 kbar'!AO173</f>
        <v>43.883760000000002</v>
      </c>
      <c r="AF696" s="5">
        <f>'F. Basanite FC 5 kbar'!AP173</f>
        <v>3.6542699999999999</v>
      </c>
      <c r="AG696" s="5">
        <f>'F. Basanite FC 5 kbar'!AQ173</f>
        <v>1.9464520000000001</v>
      </c>
      <c r="AH696" s="5">
        <f>'F. Basanite FC 5 kbar'!AR173</f>
        <v>0.24138999999999999</v>
      </c>
      <c r="AI696" s="5"/>
      <c r="AJ696" s="5"/>
      <c r="AK696" s="5">
        <f>'F. Basanite FC 5 kbar'!AS173</f>
        <v>10.001711</v>
      </c>
      <c r="AL696" s="5">
        <f>'F. Basanite FC 5 kbar'!AT173</f>
        <v>3.9467759999999998</v>
      </c>
      <c r="AM696" s="10"/>
      <c r="AN696" s="5">
        <f t="shared" si="137"/>
        <v>43.889074000000001</v>
      </c>
      <c r="AO696" s="5">
        <f t="shared" si="138"/>
        <v>3.6542699999999999</v>
      </c>
      <c r="AP696" s="5">
        <f t="shared" si="139"/>
        <v>2.1566330000000002</v>
      </c>
      <c r="AQ696" s="5">
        <f t="shared" si="140"/>
        <v>0.49221500000000001</v>
      </c>
      <c r="AR696" s="5"/>
      <c r="AS696" s="5"/>
      <c r="AT696" s="5">
        <f t="shared" si="141"/>
        <v>10.001711</v>
      </c>
      <c r="AU696" s="5">
        <f t="shared" si="142"/>
        <v>3.9524569999999999</v>
      </c>
      <c r="AV696" s="10">
        <f t="shared" si="143"/>
        <v>35.835509999999999</v>
      </c>
      <c r="AW696" s="48">
        <f t="shared" si="136"/>
        <v>99.981870000000001</v>
      </c>
    </row>
    <row r="697" spans="1:49" x14ac:dyDescent="0.3">
      <c r="A697" s="37" t="s">
        <v>236</v>
      </c>
      <c r="B697" s="2">
        <f>'F. Basanite FC 5 kbar'!A174</f>
        <v>168</v>
      </c>
      <c r="C697" s="2">
        <f>'F. Basanite FC 5 kbar'!C174</f>
        <v>874</v>
      </c>
      <c r="D697" s="2">
        <f>'F. Basanite FC 5 kbar'!D174</f>
        <v>5000</v>
      </c>
      <c r="E697" s="5">
        <f>'B. LLD classification'!EA741</f>
        <v>2.3240593712168858</v>
      </c>
      <c r="F697" s="5">
        <f>'F. Basanite FC 5 kbar'!L174</f>
        <v>3.3527800000000001</v>
      </c>
      <c r="G697" s="6">
        <f>'F. Basanite FC 5 kbar'!N174</f>
        <v>35.394812999999999</v>
      </c>
      <c r="H697" s="7">
        <f t="shared" si="144"/>
        <v>64.605187000000001</v>
      </c>
      <c r="I697" s="8">
        <f>'F. Basanite FC 5 kbar'!R174</f>
        <v>54.480305999999999</v>
      </c>
      <c r="J697" s="9">
        <f>'F. Basanite FC 5 kbar'!S174</f>
        <v>0.18034900000000001</v>
      </c>
      <c r="K697" s="9">
        <f>'F. Basanite FC 5 kbar'!T174</f>
        <v>17.571135999999999</v>
      </c>
      <c r="L697" s="9">
        <f>'F. Basanite FC 5 kbar'!U174</f>
        <v>1.7880000000000001E-3</v>
      </c>
      <c r="M697" s="9">
        <f>'F. Basanite FC 5 kbar'!V174</f>
        <v>4.785374</v>
      </c>
      <c r="N697" s="9">
        <f>'F. Basanite FC 5 kbar'!W174</f>
        <v>0.50860000000000005</v>
      </c>
      <c r="O697" s="9">
        <f>'F. Basanite FC 5 kbar'!X174</f>
        <v>0.107248</v>
      </c>
      <c r="P697" s="9">
        <f>'F. Basanite FC 5 kbar'!Y174</f>
        <v>2.8720819999999998</v>
      </c>
      <c r="Q697" s="9">
        <f>'F. Basanite FC 5 kbar'!Z174</f>
        <v>4.4049430000000003</v>
      </c>
      <c r="R697" s="9">
        <f>'F. Basanite FC 5 kbar'!AA174</f>
        <v>8.5400510000000001</v>
      </c>
      <c r="S697" s="9">
        <f>'F. Basanite FC 5 kbar'!AB174</f>
        <v>0.71964300000000003</v>
      </c>
      <c r="T697" s="9">
        <f>'F. Basanite FC 5 kbar'!AC174</f>
        <v>5.8284799999999999</v>
      </c>
      <c r="U697" s="10"/>
      <c r="V697" s="5">
        <f>'F. Basanite FC 5 kbar'!AH174</f>
        <v>5.182E-3</v>
      </c>
      <c r="W697" s="5">
        <f>'F. Basanite FC 5 kbar'!AI174</f>
        <v>0</v>
      </c>
      <c r="X697" s="5">
        <f>'F. Basanite FC 5 kbar'!AJ174</f>
        <v>0.19991400000000001</v>
      </c>
      <c r="Y697" s="5">
        <f>'F. Basanite FC 5 kbar'!AK174</f>
        <v>0.24538599999999999</v>
      </c>
      <c r="Z697" s="5"/>
      <c r="AA697" s="5"/>
      <c r="AB697" s="5">
        <f>'F. Basanite FC 5 kbar'!AL174</f>
        <v>0</v>
      </c>
      <c r="AC697" s="5">
        <f>'F. Basanite FC 5 kbar'!AM174</f>
        <v>5.4149999999999997E-3</v>
      </c>
      <c r="AD697" s="10"/>
      <c r="AE697" s="5">
        <f>'F. Basanite FC 5 kbar'!AO174</f>
        <v>43.886685999999997</v>
      </c>
      <c r="AF697" s="5">
        <f>'F. Basanite FC 5 kbar'!AP174</f>
        <v>3.6542699999999999</v>
      </c>
      <c r="AG697" s="5">
        <f>'F. Basanite FC 5 kbar'!AQ174</f>
        <v>2.1515620000000002</v>
      </c>
      <c r="AH697" s="5">
        <f>'F. Basanite FC 5 kbar'!AR174</f>
        <v>0.48951</v>
      </c>
      <c r="AI697" s="5"/>
      <c r="AJ697" s="5"/>
      <c r="AK697" s="5">
        <f>'F. Basanite FC 5 kbar'!AS174</f>
        <v>10.001711</v>
      </c>
      <c r="AL697" s="5">
        <f>'F. Basanite FC 5 kbar'!AT174</f>
        <v>3.9474339999999999</v>
      </c>
      <c r="AM697" s="10"/>
      <c r="AN697" s="5">
        <f t="shared" si="137"/>
        <v>43.891867999999995</v>
      </c>
      <c r="AO697" s="5">
        <f t="shared" si="138"/>
        <v>3.6542699999999999</v>
      </c>
      <c r="AP697" s="5">
        <f t="shared" si="139"/>
        <v>2.3514760000000003</v>
      </c>
      <c r="AQ697" s="5">
        <f t="shared" si="140"/>
        <v>0.73489599999999999</v>
      </c>
      <c r="AR697" s="5"/>
      <c r="AS697" s="5"/>
      <c r="AT697" s="5">
        <f t="shared" si="141"/>
        <v>10.001711</v>
      </c>
      <c r="AU697" s="5">
        <f t="shared" si="142"/>
        <v>3.9528490000000001</v>
      </c>
      <c r="AV697" s="10">
        <f t="shared" si="143"/>
        <v>35.394812999999999</v>
      </c>
      <c r="AW697" s="48">
        <f t="shared" si="136"/>
        <v>99.981882999999982</v>
      </c>
    </row>
    <row r="698" spans="1:49" x14ac:dyDescent="0.3">
      <c r="A698" s="37" t="s">
        <v>236</v>
      </c>
      <c r="B698" s="2">
        <f>'F. Basanite FC 5 kbar'!A175</f>
        <v>169</v>
      </c>
      <c r="C698" s="2">
        <f>'F. Basanite FC 5 kbar'!C175</f>
        <v>872</v>
      </c>
      <c r="D698" s="2">
        <f>'F. Basanite FC 5 kbar'!D175</f>
        <v>5000</v>
      </c>
      <c r="E698" s="5">
        <f>'B. LLD classification'!EA742</f>
        <v>2.317238822878644</v>
      </c>
      <c r="F698" s="5">
        <f>'F. Basanite FC 5 kbar'!L175</f>
        <v>3.356887</v>
      </c>
      <c r="G698" s="6">
        <f>'F. Basanite FC 5 kbar'!N175</f>
        <v>34.969237</v>
      </c>
      <c r="H698" s="7">
        <f t="shared" si="144"/>
        <v>65.030763000000007</v>
      </c>
      <c r="I698" s="8">
        <f>'F. Basanite FC 5 kbar'!R175</f>
        <v>54.565944999999999</v>
      </c>
      <c r="J698" s="9">
        <f>'F. Basanite FC 5 kbar'!S175</f>
        <v>0.181424</v>
      </c>
      <c r="K698" s="9">
        <f>'F. Basanite FC 5 kbar'!T175</f>
        <v>17.546092000000002</v>
      </c>
      <c r="L698" s="9">
        <f>'F. Basanite FC 5 kbar'!U175</f>
        <v>1.678E-3</v>
      </c>
      <c r="M698" s="9">
        <f>'F. Basanite FC 5 kbar'!V175</f>
        <v>4.6286610000000001</v>
      </c>
      <c r="N698" s="9">
        <f>'F. Basanite FC 5 kbar'!W175</f>
        <v>0.51478999999999997</v>
      </c>
      <c r="O698" s="9">
        <f>'F. Basanite FC 5 kbar'!X175</f>
        <v>0.10229000000000001</v>
      </c>
      <c r="P698" s="9">
        <f>'F. Basanite FC 5 kbar'!Y175</f>
        <v>2.8434309999999998</v>
      </c>
      <c r="Q698" s="9">
        <f>'F. Basanite FC 5 kbar'!Z175</f>
        <v>4.419842</v>
      </c>
      <c r="R698" s="9">
        <f>'F. Basanite FC 5 kbar'!AA175</f>
        <v>8.5870049999999996</v>
      </c>
      <c r="S698" s="9">
        <f>'F. Basanite FC 5 kbar'!AB175</f>
        <v>0.72823899999999997</v>
      </c>
      <c r="T698" s="9">
        <f>'F. Basanite FC 5 kbar'!AC175</f>
        <v>5.8806019999999997</v>
      </c>
      <c r="U698" s="10"/>
      <c r="V698" s="5">
        <f>'F. Basanite FC 5 kbar'!AH175</f>
        <v>5.0549999999999996E-3</v>
      </c>
      <c r="W698" s="5">
        <f>'F. Basanite FC 5 kbar'!AI175</f>
        <v>0</v>
      </c>
      <c r="X698" s="5">
        <f>'F. Basanite FC 5 kbar'!AJ175</f>
        <v>0.19025</v>
      </c>
      <c r="Y698" s="5">
        <f>'F. Basanite FC 5 kbar'!AK175</f>
        <v>0.240314</v>
      </c>
      <c r="Z698" s="5"/>
      <c r="AA698" s="5"/>
      <c r="AB698" s="5">
        <f>'F. Basanite FC 5 kbar'!AL175</f>
        <v>0</v>
      </c>
      <c r="AC698" s="5">
        <f>'F. Basanite FC 5 kbar'!AM175</f>
        <v>5.1570000000000001E-3</v>
      </c>
      <c r="AD698" s="10"/>
      <c r="AE698" s="5">
        <f>'F. Basanite FC 5 kbar'!AO175</f>
        <v>43.889482000000001</v>
      </c>
      <c r="AF698" s="5">
        <f>'F. Basanite FC 5 kbar'!AP175</f>
        <v>3.6542699999999999</v>
      </c>
      <c r="AG698" s="5">
        <f>'F. Basanite FC 5 kbar'!AQ175</f>
        <v>2.3464040000000002</v>
      </c>
      <c r="AH698" s="5">
        <f>'F. Basanite FC 5 kbar'!AR175</f>
        <v>0.73219299999999998</v>
      </c>
      <c r="AI698" s="5"/>
      <c r="AJ698" s="5"/>
      <c r="AK698" s="5">
        <f>'F. Basanite FC 5 kbar'!AS175</f>
        <v>10.001711</v>
      </c>
      <c r="AL698" s="5">
        <f>'F. Basanite FC 5 kbar'!AT175</f>
        <v>3.9478260000000001</v>
      </c>
      <c r="AM698" s="10"/>
      <c r="AN698" s="5">
        <f t="shared" si="137"/>
        <v>43.894537</v>
      </c>
      <c r="AO698" s="5">
        <f t="shared" si="138"/>
        <v>3.6542699999999999</v>
      </c>
      <c r="AP698" s="5">
        <f t="shared" si="139"/>
        <v>2.536654</v>
      </c>
      <c r="AQ698" s="5">
        <f t="shared" si="140"/>
        <v>0.97250700000000001</v>
      </c>
      <c r="AR698" s="5"/>
      <c r="AS698" s="5"/>
      <c r="AT698" s="5">
        <f t="shared" si="141"/>
        <v>10.001711</v>
      </c>
      <c r="AU698" s="5">
        <f t="shared" si="142"/>
        <v>3.9529830000000001</v>
      </c>
      <c r="AV698" s="10">
        <f t="shared" si="143"/>
        <v>34.969237</v>
      </c>
      <c r="AW698" s="48">
        <f t="shared" si="136"/>
        <v>99.981898999999999</v>
      </c>
    </row>
    <row r="699" spans="1:49" x14ac:dyDescent="0.3">
      <c r="A699" s="37" t="s">
        <v>236</v>
      </c>
      <c r="B699" s="2">
        <f>'F. Basanite FC 5 kbar'!A176</f>
        <v>170</v>
      </c>
      <c r="C699" s="2">
        <f>'F. Basanite FC 5 kbar'!C176</f>
        <v>870</v>
      </c>
      <c r="D699" s="2">
        <f>'F. Basanite FC 5 kbar'!D176</f>
        <v>5000</v>
      </c>
      <c r="E699" s="5">
        <f>'B. LLD classification'!EA743</f>
        <v>2.3104119377600338</v>
      </c>
      <c r="F699" s="5">
        <f>'F. Basanite FC 5 kbar'!L176</f>
        <v>3.3569870000000002</v>
      </c>
      <c r="G699" s="6">
        <f>'F. Basanite FC 5 kbar'!N176</f>
        <v>34.478574000000002</v>
      </c>
      <c r="H699" s="7">
        <f t="shared" si="144"/>
        <v>65.521425999999991</v>
      </c>
      <c r="I699" s="8">
        <f>'F. Basanite FC 5 kbar'!R176</f>
        <v>54.622346</v>
      </c>
      <c r="J699" s="9">
        <f>'F. Basanite FC 5 kbar'!S176</f>
        <v>0.18149499999999999</v>
      </c>
      <c r="K699" s="9">
        <f>'F. Basanite FC 5 kbar'!T176</f>
        <v>17.520916</v>
      </c>
      <c r="L699" s="9">
        <f>'F. Basanite FC 5 kbar'!U176</f>
        <v>1.5820000000000001E-3</v>
      </c>
      <c r="M699" s="9">
        <f>'F. Basanite FC 5 kbar'!V176</f>
        <v>4.4890059999999998</v>
      </c>
      <c r="N699" s="9">
        <f>'F. Basanite FC 5 kbar'!W176</f>
        <v>0.52211600000000002</v>
      </c>
      <c r="O699" s="9">
        <f>'F. Basanite FC 5 kbar'!X176</f>
        <v>9.7743999999999998E-2</v>
      </c>
      <c r="P699" s="9">
        <f>'F. Basanite FC 5 kbar'!Y176</f>
        <v>2.8214169999999998</v>
      </c>
      <c r="Q699" s="9">
        <f>'F. Basanite FC 5 kbar'!Z176</f>
        <v>4.4395290000000003</v>
      </c>
      <c r="R699" s="9">
        <f>'F. Basanite FC 5 kbar'!AA176</f>
        <v>8.6199270000000006</v>
      </c>
      <c r="S699" s="9">
        <f>'F. Basanite FC 5 kbar'!AB176</f>
        <v>0.73751900000000004</v>
      </c>
      <c r="T699" s="9">
        <f>'F. Basanite FC 5 kbar'!AC176</f>
        <v>5.946402</v>
      </c>
      <c r="U699" s="10"/>
      <c r="V699" s="5">
        <f>'F. Basanite FC 5 kbar'!AH176</f>
        <v>8.2760000000000004E-3</v>
      </c>
      <c r="W699" s="5">
        <f>'F. Basanite FC 5 kbar'!AI176</f>
        <v>0</v>
      </c>
      <c r="X699" s="5">
        <f>'F. Basanite FC 5 kbar'!AJ176</f>
        <v>0.178342</v>
      </c>
      <c r="Y699" s="5">
        <f>'F. Basanite FC 5 kbar'!AK176</f>
        <v>0.313336</v>
      </c>
      <c r="Z699" s="5"/>
      <c r="AA699" s="5"/>
      <c r="AB699" s="5">
        <f>'F. Basanite FC 5 kbar'!AL176</f>
        <v>0</v>
      </c>
      <c r="AC699" s="5">
        <f>'F. Basanite FC 5 kbar'!AM176</f>
        <v>5.9040000000000004E-3</v>
      </c>
      <c r="AD699" s="10"/>
      <c r="AE699" s="5">
        <f>'F. Basanite FC 5 kbar'!AO176</f>
        <v>43.892153</v>
      </c>
      <c r="AF699" s="5">
        <f>'F. Basanite FC 5 kbar'!AP176</f>
        <v>3.6542699999999999</v>
      </c>
      <c r="AG699" s="5">
        <f>'F. Basanite FC 5 kbar'!AQ176</f>
        <v>2.5315799999999999</v>
      </c>
      <c r="AH699" s="5">
        <f>'F. Basanite FC 5 kbar'!AR176</f>
        <v>0.96980299999999997</v>
      </c>
      <c r="AI699" s="5"/>
      <c r="AJ699" s="5"/>
      <c r="AK699" s="5">
        <f>'F. Basanite FC 5 kbar'!AS176</f>
        <v>10.001711</v>
      </c>
      <c r="AL699" s="5">
        <f>'F. Basanite FC 5 kbar'!AT176</f>
        <v>3.947959</v>
      </c>
      <c r="AM699" s="10"/>
      <c r="AN699" s="5">
        <f t="shared" si="137"/>
        <v>43.900429000000003</v>
      </c>
      <c r="AO699" s="5">
        <f t="shared" si="138"/>
        <v>3.6542699999999999</v>
      </c>
      <c r="AP699" s="5">
        <f t="shared" si="139"/>
        <v>2.7099219999999997</v>
      </c>
      <c r="AQ699" s="5">
        <f t="shared" si="140"/>
        <v>1.283139</v>
      </c>
      <c r="AR699" s="5"/>
      <c r="AS699" s="5"/>
      <c r="AT699" s="5">
        <f t="shared" si="141"/>
        <v>10.001711</v>
      </c>
      <c r="AU699" s="5">
        <f t="shared" si="142"/>
        <v>3.9538630000000001</v>
      </c>
      <c r="AV699" s="10">
        <f t="shared" si="143"/>
        <v>34.478574000000002</v>
      </c>
      <c r="AW699" s="48">
        <f t="shared" si="136"/>
        <v>99.981908000000004</v>
      </c>
    </row>
    <row r="700" spans="1:49" x14ac:dyDescent="0.3">
      <c r="A700" s="37" t="s">
        <v>236</v>
      </c>
      <c r="B700" s="2">
        <f>'F. Basanite FC 5 kbar'!A177</f>
        <v>171</v>
      </c>
      <c r="C700" s="2">
        <f>'F. Basanite FC 5 kbar'!C177</f>
        <v>868</v>
      </c>
      <c r="D700" s="2">
        <f>'F. Basanite FC 5 kbar'!D177</f>
        <v>5000</v>
      </c>
      <c r="E700" s="5">
        <f>'B. LLD classification'!EA744</f>
        <v>2.3032200318701581</v>
      </c>
      <c r="F700" s="5">
        <f>'F. Basanite FC 5 kbar'!L177</f>
        <v>3.3436189999999999</v>
      </c>
      <c r="G700" s="6">
        <f>'F. Basanite FC 5 kbar'!N177</f>
        <v>33.798780999999998</v>
      </c>
      <c r="H700" s="7">
        <f t="shared" si="144"/>
        <v>66.201219000000009</v>
      </c>
      <c r="I700" s="8">
        <f>'F. Basanite FC 5 kbar'!R177</f>
        <v>54.609594000000001</v>
      </c>
      <c r="J700" s="9">
        <f>'F. Basanite FC 5 kbar'!S177</f>
        <v>0.178896</v>
      </c>
      <c r="K700" s="9">
        <f>'F. Basanite FC 5 kbar'!T177</f>
        <v>17.495747000000001</v>
      </c>
      <c r="L700" s="9">
        <f>'F. Basanite FC 5 kbar'!U177</f>
        <v>1.508E-3</v>
      </c>
      <c r="M700" s="9">
        <f>'F. Basanite FC 5 kbar'!V177</f>
        <v>4.3851190000000004</v>
      </c>
      <c r="N700" s="9">
        <f>'F. Basanite FC 5 kbar'!W177</f>
        <v>0.53261700000000001</v>
      </c>
      <c r="O700" s="9">
        <f>'F. Basanite FC 5 kbar'!X177</f>
        <v>9.3717999999999996E-2</v>
      </c>
      <c r="P700" s="9">
        <f>'F. Basanite FC 5 kbar'!Y177</f>
        <v>2.8150149999999998</v>
      </c>
      <c r="Q700" s="9">
        <f>'F. Basanite FC 5 kbar'!Z177</f>
        <v>4.4741739999999997</v>
      </c>
      <c r="R700" s="9">
        <f>'F. Basanite FC 5 kbar'!AA177</f>
        <v>8.6159510000000008</v>
      </c>
      <c r="S700" s="9">
        <f>'F. Basanite FC 5 kbar'!AB177</f>
        <v>0.74835600000000002</v>
      </c>
      <c r="T700" s="9">
        <f>'F. Basanite FC 5 kbar'!AC177</f>
        <v>6.0493059999999996</v>
      </c>
      <c r="U700" s="10"/>
      <c r="V700" s="5">
        <f>'F. Basanite FC 5 kbar'!AH177</f>
        <v>1.6712999999999999E-2</v>
      </c>
      <c r="W700" s="5">
        <f>'F. Basanite FC 5 kbar'!AI177</f>
        <v>0</v>
      </c>
      <c r="X700" s="5">
        <f>'F. Basanite FC 5 kbar'!AJ177</f>
        <v>0.162466</v>
      </c>
      <c r="Y700" s="5">
        <f>'F. Basanite FC 5 kbar'!AK177</f>
        <v>0.51033499999999998</v>
      </c>
      <c r="Z700" s="5"/>
      <c r="AA700" s="5"/>
      <c r="AB700" s="5">
        <f>'F. Basanite FC 5 kbar'!AL177</f>
        <v>0</v>
      </c>
      <c r="AC700" s="5">
        <f>'F. Basanite FC 5 kbar'!AM177</f>
        <v>8.2100000000000003E-3</v>
      </c>
      <c r="AD700" s="10"/>
      <c r="AE700" s="5">
        <f>'F. Basanite FC 5 kbar'!AO177</f>
        <v>43.898038999999997</v>
      </c>
      <c r="AF700" s="5">
        <f>'F. Basanite FC 5 kbar'!AP177</f>
        <v>3.6542699999999999</v>
      </c>
      <c r="AG700" s="5">
        <f>'F. Basanite FC 5 kbar'!AQ177</f>
        <v>2.704847</v>
      </c>
      <c r="AH700" s="5">
        <f>'F. Basanite FC 5 kbar'!AR177</f>
        <v>1.277692</v>
      </c>
      <c r="AI700" s="5"/>
      <c r="AJ700" s="5"/>
      <c r="AK700" s="5">
        <f>'F. Basanite FC 5 kbar'!AS177</f>
        <v>10.001711</v>
      </c>
      <c r="AL700" s="5">
        <f>'F. Basanite FC 5 kbar'!AT177</f>
        <v>3.9488400000000001</v>
      </c>
      <c r="AM700" s="10"/>
      <c r="AN700" s="5">
        <f t="shared" si="137"/>
        <v>43.914752</v>
      </c>
      <c r="AO700" s="5">
        <f t="shared" si="138"/>
        <v>3.6542699999999999</v>
      </c>
      <c r="AP700" s="5">
        <f t="shared" si="139"/>
        <v>2.8673130000000002</v>
      </c>
      <c r="AQ700" s="5">
        <f t="shared" si="140"/>
        <v>1.788027</v>
      </c>
      <c r="AR700" s="5"/>
      <c r="AS700" s="5"/>
      <c r="AT700" s="5">
        <f t="shared" si="141"/>
        <v>10.001711</v>
      </c>
      <c r="AU700" s="5">
        <f t="shared" si="142"/>
        <v>3.9570500000000002</v>
      </c>
      <c r="AV700" s="10">
        <f t="shared" si="143"/>
        <v>33.798780999999998</v>
      </c>
      <c r="AW700" s="48">
        <f t="shared" si="136"/>
        <v>99.981903999999986</v>
      </c>
    </row>
    <row r="701" spans="1:49" x14ac:dyDescent="0.3">
      <c r="A701" s="37" t="s">
        <v>236</v>
      </c>
      <c r="B701" s="2">
        <f>'F. Basanite FC 5 kbar'!A178</f>
        <v>172</v>
      </c>
      <c r="C701" s="2">
        <f>'F. Basanite FC 5 kbar'!C178</f>
        <v>866</v>
      </c>
      <c r="D701" s="2">
        <f>'F. Basanite FC 5 kbar'!D178</f>
        <v>5000</v>
      </c>
      <c r="E701" s="5">
        <f>'B. LLD classification'!EA745</f>
        <v>2.2961029297296358</v>
      </c>
      <c r="F701" s="5">
        <f>'F. Basanite FC 5 kbar'!L178</f>
        <v>3.3197450000000002</v>
      </c>
      <c r="G701" s="6">
        <f>'F. Basanite FC 5 kbar'!N178</f>
        <v>33.139105999999998</v>
      </c>
      <c r="H701" s="7">
        <f t="shared" si="144"/>
        <v>66.860894000000002</v>
      </c>
      <c r="I701" s="8">
        <f>'F. Basanite FC 5 kbar'!R178</f>
        <v>54.592672</v>
      </c>
      <c r="J701" s="9">
        <f>'F. Basanite FC 5 kbar'!S178</f>
        <v>0.17624100000000001</v>
      </c>
      <c r="K701" s="9">
        <f>'F. Basanite FC 5 kbar'!T178</f>
        <v>17.4697</v>
      </c>
      <c r="L701" s="9">
        <f>'F. Basanite FC 5 kbar'!U178</f>
        <v>1.4369999999999999E-3</v>
      </c>
      <c r="M701" s="9">
        <f>'F. Basanite FC 5 kbar'!V178</f>
        <v>4.2842330000000004</v>
      </c>
      <c r="N701" s="9">
        <f>'F. Basanite FC 5 kbar'!W178</f>
        <v>0.54321900000000001</v>
      </c>
      <c r="O701" s="9">
        <f>'F. Basanite FC 5 kbar'!X178</f>
        <v>8.9936000000000002E-2</v>
      </c>
      <c r="P701" s="9">
        <f>'F. Basanite FC 5 kbar'!Y178</f>
        <v>2.8093859999999999</v>
      </c>
      <c r="Q701" s="9">
        <f>'F. Basanite FC 5 kbar'!Z178</f>
        <v>4.5087339999999996</v>
      </c>
      <c r="R701" s="9">
        <f>'F. Basanite FC 5 kbar'!AA178</f>
        <v>8.6112559999999991</v>
      </c>
      <c r="S701" s="9">
        <f>'F. Basanite FC 5 kbar'!AB178</f>
        <v>0.75959699999999997</v>
      </c>
      <c r="T701" s="9">
        <f>'F. Basanite FC 5 kbar'!AC178</f>
        <v>6.1535890000000002</v>
      </c>
      <c r="U701" s="10"/>
      <c r="V701" s="5">
        <f>'F. Basanite FC 5 kbar'!AH178</f>
        <v>1.6308E-2</v>
      </c>
      <c r="W701" s="5">
        <f>'F. Basanite FC 5 kbar'!AI178</f>
        <v>0</v>
      </c>
      <c r="X701" s="5">
        <f>'F. Basanite FC 5 kbar'!AJ178</f>
        <v>0.15434200000000001</v>
      </c>
      <c r="Y701" s="5">
        <f>'F. Basanite FC 5 kbar'!AK178</f>
        <v>0.49907699999999999</v>
      </c>
      <c r="Z701" s="5"/>
      <c r="AA701" s="5"/>
      <c r="AB701" s="5">
        <f>'F. Basanite FC 5 kbar'!AL178</f>
        <v>0</v>
      </c>
      <c r="AC701" s="5">
        <f>'F. Basanite FC 5 kbar'!AM178</f>
        <v>7.8820000000000001E-3</v>
      </c>
      <c r="AD701" s="10"/>
      <c r="AE701" s="5">
        <f>'F. Basanite FC 5 kbar'!AO178</f>
        <v>43.912367000000003</v>
      </c>
      <c r="AF701" s="5">
        <f>'F. Basanite FC 5 kbar'!AP178</f>
        <v>3.6542699999999999</v>
      </c>
      <c r="AG701" s="5">
        <f>'F. Basanite FC 5 kbar'!AQ178</f>
        <v>2.8622369999999999</v>
      </c>
      <c r="AH701" s="5">
        <f>'F. Basanite FC 5 kbar'!AR178</f>
        <v>1.7825800000000001</v>
      </c>
      <c r="AI701" s="5"/>
      <c r="AJ701" s="5"/>
      <c r="AK701" s="5">
        <f>'F. Basanite FC 5 kbar'!AS178</f>
        <v>10.001711</v>
      </c>
      <c r="AL701" s="5">
        <f>'F. Basanite FC 5 kbar'!AT178</f>
        <v>3.9520270000000002</v>
      </c>
      <c r="AM701" s="10"/>
      <c r="AN701" s="5">
        <f t="shared" si="137"/>
        <v>43.928675000000005</v>
      </c>
      <c r="AO701" s="5">
        <f t="shared" si="138"/>
        <v>3.6542699999999999</v>
      </c>
      <c r="AP701" s="5">
        <f t="shared" si="139"/>
        <v>3.0165790000000001</v>
      </c>
      <c r="AQ701" s="5">
        <f t="shared" si="140"/>
        <v>2.281657</v>
      </c>
      <c r="AR701" s="5"/>
      <c r="AS701" s="5"/>
      <c r="AT701" s="5">
        <f t="shared" si="141"/>
        <v>10.001711</v>
      </c>
      <c r="AU701" s="5">
        <f t="shared" si="142"/>
        <v>3.9599090000000001</v>
      </c>
      <c r="AV701" s="10">
        <f t="shared" si="143"/>
        <v>33.139105999999998</v>
      </c>
      <c r="AW701" s="48">
        <f t="shared" si="136"/>
        <v>99.981907000000007</v>
      </c>
    </row>
    <row r="702" spans="1:49" x14ac:dyDescent="0.3">
      <c r="A702" s="37" t="s">
        <v>236</v>
      </c>
      <c r="B702" s="2">
        <f>'F. Basanite FC 5 kbar'!A179</f>
        <v>173</v>
      </c>
      <c r="C702" s="2">
        <f>'F. Basanite FC 5 kbar'!C179</f>
        <v>864</v>
      </c>
      <c r="D702" s="2">
        <f>'F. Basanite FC 5 kbar'!D179</f>
        <v>5000</v>
      </c>
      <c r="E702" s="5">
        <f>'B. LLD classification'!EA746</f>
        <v>2.2890557404235481</v>
      </c>
      <c r="F702" s="5">
        <f>'F. Basanite FC 5 kbar'!L179</f>
        <v>3.295172</v>
      </c>
      <c r="G702" s="6">
        <f>'F. Basanite FC 5 kbar'!N179</f>
        <v>32.498373999999998</v>
      </c>
      <c r="H702" s="7">
        <f t="shared" si="144"/>
        <v>67.501626000000002</v>
      </c>
      <c r="I702" s="8">
        <f>'F. Basanite FC 5 kbar'!R179</f>
        <v>54.571587999999998</v>
      </c>
      <c r="J702" s="9">
        <f>'F. Basanite FC 5 kbar'!S179</f>
        <v>0.173537</v>
      </c>
      <c r="K702" s="9">
        <f>'F. Basanite FC 5 kbar'!T179</f>
        <v>17.442755999999999</v>
      </c>
      <c r="L702" s="9">
        <f>'F. Basanite FC 5 kbar'!U179</f>
        <v>1.371E-3</v>
      </c>
      <c r="M702" s="9">
        <f>'F. Basanite FC 5 kbar'!V179</f>
        <v>4.1862579999999996</v>
      </c>
      <c r="N702" s="9">
        <f>'F. Basanite FC 5 kbar'!W179</f>
        <v>0.553929</v>
      </c>
      <c r="O702" s="9">
        <f>'F. Basanite FC 5 kbar'!X179</f>
        <v>8.6378999999999997E-2</v>
      </c>
      <c r="P702" s="9">
        <f>'F. Basanite FC 5 kbar'!Y179</f>
        <v>2.804535</v>
      </c>
      <c r="Q702" s="9">
        <f>'F. Basanite FC 5 kbar'!Z179</f>
        <v>4.5432350000000001</v>
      </c>
      <c r="R702" s="9">
        <f>'F. Basanite FC 5 kbar'!AA179</f>
        <v>8.6058420000000009</v>
      </c>
      <c r="S702" s="9">
        <f>'F. Basanite FC 5 kbar'!AB179</f>
        <v>0.77125900000000003</v>
      </c>
      <c r="T702" s="9">
        <f>'F. Basanite FC 5 kbar'!AC179</f>
        <v>6.2593100000000002</v>
      </c>
      <c r="U702" s="10"/>
      <c r="V702" s="5">
        <f>'F. Basanite FC 5 kbar'!AH179</f>
        <v>1.5911000000000002E-2</v>
      </c>
      <c r="W702" s="5">
        <f>'F. Basanite FC 5 kbar'!AI179</f>
        <v>0</v>
      </c>
      <c r="X702" s="5">
        <f>'F. Basanite FC 5 kbar'!AJ179</f>
        <v>0.146734</v>
      </c>
      <c r="Y702" s="5">
        <f>'F. Basanite FC 5 kbar'!AK179</f>
        <v>0.488458</v>
      </c>
      <c r="Z702" s="5"/>
      <c r="AA702" s="5"/>
      <c r="AB702" s="5">
        <f>'F. Basanite FC 5 kbar'!AL179</f>
        <v>0</v>
      </c>
      <c r="AC702" s="5">
        <f>'F. Basanite FC 5 kbar'!AM179</f>
        <v>7.5640000000000004E-3</v>
      </c>
      <c r="AD702" s="10"/>
      <c r="AE702" s="5">
        <f>'F. Basanite FC 5 kbar'!AO179</f>
        <v>43.926285999999998</v>
      </c>
      <c r="AF702" s="5">
        <f>'F. Basanite FC 5 kbar'!AP179</f>
        <v>3.6542699999999999</v>
      </c>
      <c r="AG702" s="5">
        <f>'F. Basanite FC 5 kbar'!AQ179</f>
        <v>3.011501</v>
      </c>
      <c r="AH702" s="5">
        <f>'F. Basanite FC 5 kbar'!AR179</f>
        <v>2.276211</v>
      </c>
      <c r="AI702" s="5"/>
      <c r="AJ702" s="5"/>
      <c r="AK702" s="5">
        <f>'F. Basanite FC 5 kbar'!AS179</f>
        <v>10.001711</v>
      </c>
      <c r="AL702" s="5">
        <f>'F. Basanite FC 5 kbar'!AT179</f>
        <v>3.9548860000000001</v>
      </c>
      <c r="AM702" s="10"/>
      <c r="AN702" s="5">
        <f t="shared" si="137"/>
        <v>43.942197</v>
      </c>
      <c r="AO702" s="5">
        <f t="shared" si="138"/>
        <v>3.6542699999999999</v>
      </c>
      <c r="AP702" s="5">
        <f t="shared" si="139"/>
        <v>3.1582349999999999</v>
      </c>
      <c r="AQ702" s="5">
        <f t="shared" si="140"/>
        <v>2.764669</v>
      </c>
      <c r="AR702" s="5"/>
      <c r="AS702" s="5"/>
      <c r="AT702" s="5">
        <f t="shared" si="141"/>
        <v>10.001711</v>
      </c>
      <c r="AU702" s="5">
        <f t="shared" si="142"/>
        <v>3.96245</v>
      </c>
      <c r="AV702" s="10">
        <f t="shared" si="143"/>
        <v>32.498373999999998</v>
      </c>
      <c r="AW702" s="48">
        <f t="shared" si="136"/>
        <v>99.981905999999995</v>
      </c>
    </row>
    <row r="703" spans="1:49" x14ac:dyDescent="0.3">
      <c r="A703" s="37" t="s">
        <v>236</v>
      </c>
      <c r="B703" s="2">
        <f>'F. Basanite FC 5 kbar'!A180</f>
        <v>174</v>
      </c>
      <c r="C703" s="2">
        <f>'F. Basanite FC 5 kbar'!C180</f>
        <v>862</v>
      </c>
      <c r="D703" s="2">
        <f>'F. Basanite FC 5 kbar'!D180</f>
        <v>5000</v>
      </c>
      <c r="E703" s="5">
        <f>'B. LLD classification'!EA747</f>
        <v>2.2820736413511487</v>
      </c>
      <c r="F703" s="5">
        <f>'F. Basanite FC 5 kbar'!L180</f>
        <v>3.2698969999999998</v>
      </c>
      <c r="G703" s="6">
        <f>'F. Basanite FC 5 kbar'!N180</f>
        <v>31.875498</v>
      </c>
      <c r="H703" s="7">
        <f t="shared" si="144"/>
        <v>68.124502000000007</v>
      </c>
      <c r="I703" s="8">
        <f>'F. Basanite FC 5 kbar'!R180</f>
        <v>54.546342000000003</v>
      </c>
      <c r="J703" s="9">
        <f>'F. Basanite FC 5 kbar'!S180</f>
        <v>0.170789</v>
      </c>
      <c r="K703" s="9">
        <f>'F. Basanite FC 5 kbar'!T180</f>
        <v>17.41489</v>
      </c>
      <c r="L703" s="9">
        <f>'F. Basanite FC 5 kbar'!U180</f>
        <v>1.3079999999999999E-3</v>
      </c>
      <c r="M703" s="9">
        <f>'F. Basanite FC 5 kbar'!V180</f>
        <v>4.0911090000000003</v>
      </c>
      <c r="N703" s="9">
        <f>'F. Basanite FC 5 kbar'!W180</f>
        <v>0.56475399999999998</v>
      </c>
      <c r="O703" s="9">
        <f>'F. Basanite FC 5 kbar'!X180</f>
        <v>8.3027000000000004E-2</v>
      </c>
      <c r="P703" s="9">
        <f>'F. Basanite FC 5 kbar'!Y180</f>
        <v>2.800475</v>
      </c>
      <c r="Q703" s="9">
        <f>'F. Basanite FC 5 kbar'!Z180</f>
        <v>4.5777020000000004</v>
      </c>
      <c r="R703" s="9">
        <f>'F. Basanite FC 5 kbar'!AA180</f>
        <v>8.5997109999999992</v>
      </c>
      <c r="S703" s="9">
        <f>'F. Basanite FC 5 kbar'!AB180</f>
        <v>0.78336300000000003</v>
      </c>
      <c r="T703" s="9">
        <f>'F. Basanite FC 5 kbar'!AC180</f>
        <v>6.3665310000000002</v>
      </c>
      <c r="U703" s="10"/>
      <c r="V703" s="5">
        <f>'F. Basanite FC 5 kbar'!AH180</f>
        <v>1.5523E-2</v>
      </c>
      <c r="W703" s="5">
        <f>'F. Basanite FC 5 kbar'!AI180</f>
        <v>0</v>
      </c>
      <c r="X703" s="5">
        <f>'F. Basanite FC 5 kbar'!AJ180</f>
        <v>0.139603</v>
      </c>
      <c r="Y703" s="5">
        <f>'F. Basanite FC 5 kbar'!AK180</f>
        <v>0.47843000000000002</v>
      </c>
      <c r="Z703" s="5"/>
      <c r="AA703" s="5"/>
      <c r="AB703" s="5">
        <f>'F. Basanite FC 5 kbar'!AL180</f>
        <v>0</v>
      </c>
      <c r="AC703" s="5">
        <f>'F. Basanite FC 5 kbar'!AM180</f>
        <v>7.254E-3</v>
      </c>
      <c r="AD703" s="10"/>
      <c r="AE703" s="5">
        <f>'F. Basanite FC 5 kbar'!AO180</f>
        <v>43.939810000000001</v>
      </c>
      <c r="AF703" s="5">
        <f>'F. Basanite FC 5 kbar'!AP180</f>
        <v>3.6542699999999999</v>
      </c>
      <c r="AG703" s="5">
        <f>'F. Basanite FC 5 kbar'!AQ180</f>
        <v>3.1531560000000001</v>
      </c>
      <c r="AH703" s="5">
        <f>'F. Basanite FC 5 kbar'!AR180</f>
        <v>2.759223</v>
      </c>
      <c r="AI703" s="5"/>
      <c r="AJ703" s="5"/>
      <c r="AK703" s="5">
        <f>'F. Basanite FC 5 kbar'!AS180</f>
        <v>10.001711</v>
      </c>
      <c r="AL703" s="5">
        <f>'F. Basanite FC 5 kbar'!AT180</f>
        <v>3.957427</v>
      </c>
      <c r="AM703" s="10"/>
      <c r="AN703" s="5">
        <f t="shared" si="137"/>
        <v>43.955333000000003</v>
      </c>
      <c r="AO703" s="5">
        <f t="shared" si="138"/>
        <v>3.6542699999999999</v>
      </c>
      <c r="AP703" s="5">
        <f t="shared" si="139"/>
        <v>3.2927590000000002</v>
      </c>
      <c r="AQ703" s="5">
        <f t="shared" si="140"/>
        <v>3.2376529999999999</v>
      </c>
      <c r="AR703" s="5"/>
      <c r="AS703" s="5"/>
      <c r="AT703" s="5">
        <f t="shared" si="141"/>
        <v>10.001711</v>
      </c>
      <c r="AU703" s="5">
        <f t="shared" si="142"/>
        <v>3.9646810000000001</v>
      </c>
      <c r="AV703" s="10">
        <f t="shared" si="143"/>
        <v>31.875498</v>
      </c>
      <c r="AW703" s="48">
        <f t="shared" si="136"/>
        <v>99.981905000000012</v>
      </c>
    </row>
    <row r="704" spans="1:49" x14ac:dyDescent="0.3">
      <c r="A704" s="37" t="s">
        <v>236</v>
      </c>
      <c r="B704" s="2">
        <f>'F. Basanite FC 5 kbar'!A181</f>
        <v>175</v>
      </c>
      <c r="C704" s="2">
        <f>'F. Basanite FC 5 kbar'!C181</f>
        <v>860</v>
      </c>
      <c r="D704" s="2">
        <f>'F. Basanite FC 5 kbar'!D181</f>
        <v>5000</v>
      </c>
      <c r="E704" s="5">
        <f>'B. LLD classification'!EA748</f>
        <v>2.2751518230891032</v>
      </c>
      <c r="F704" s="5">
        <f>'F. Basanite FC 5 kbar'!L181</f>
        <v>3.2439149999999999</v>
      </c>
      <c r="G704" s="6">
        <f>'F. Basanite FC 5 kbar'!N181</f>
        <v>31.269472</v>
      </c>
      <c r="H704" s="7">
        <f t="shared" si="144"/>
        <v>68.730527999999993</v>
      </c>
      <c r="I704" s="8">
        <f>'F. Basanite FC 5 kbar'!R181</f>
        <v>54.516928999999998</v>
      </c>
      <c r="J704" s="9">
        <f>'F. Basanite FC 5 kbar'!S181</f>
        <v>0.16800200000000001</v>
      </c>
      <c r="K704" s="9">
        <f>'F. Basanite FC 5 kbar'!T181</f>
        <v>17.38608</v>
      </c>
      <c r="L704" s="9">
        <f>'F. Basanite FC 5 kbar'!U181</f>
        <v>1.248E-3</v>
      </c>
      <c r="M704" s="9">
        <f>'F. Basanite FC 5 kbar'!V181</f>
        <v>3.9986989999999998</v>
      </c>
      <c r="N704" s="9">
        <f>'F. Basanite FC 5 kbar'!W181</f>
        <v>0.57569899999999996</v>
      </c>
      <c r="O704" s="9">
        <f>'F. Basanite FC 5 kbar'!X181</f>
        <v>7.9865000000000005E-2</v>
      </c>
      <c r="P704" s="9">
        <f>'F. Basanite FC 5 kbar'!Y181</f>
        <v>2.797215</v>
      </c>
      <c r="Q704" s="9">
        <f>'F. Basanite FC 5 kbar'!Z181</f>
        <v>4.6121569999999998</v>
      </c>
      <c r="R704" s="9">
        <f>'F. Basanite FC 5 kbar'!AA181</f>
        <v>8.5928620000000002</v>
      </c>
      <c r="S704" s="9">
        <f>'F. Basanite FC 5 kbar'!AB181</f>
        <v>0.79593000000000003</v>
      </c>
      <c r="T704" s="9">
        <f>'F. Basanite FC 5 kbar'!AC181</f>
        <v>6.475314</v>
      </c>
      <c r="U704" s="10"/>
      <c r="V704" s="5">
        <f>'F. Basanite FC 5 kbar'!AH181</f>
        <v>1.5143999999999999E-2</v>
      </c>
      <c r="W704" s="5">
        <f>'F. Basanite FC 5 kbar'!AI181</f>
        <v>0</v>
      </c>
      <c r="X704" s="5">
        <f>'F. Basanite FC 5 kbar'!AJ181</f>
        <v>0.132914</v>
      </c>
      <c r="Y704" s="5">
        <f>'F. Basanite FC 5 kbar'!AK181</f>
        <v>0.46895199999999998</v>
      </c>
      <c r="Z704" s="5"/>
      <c r="AA704" s="5"/>
      <c r="AB704" s="5">
        <f>'F. Basanite FC 5 kbar'!AL181</f>
        <v>0</v>
      </c>
      <c r="AC704" s="5">
        <f>'F. Basanite FC 5 kbar'!AM181</f>
        <v>6.953E-3</v>
      </c>
      <c r="AD704" s="10"/>
      <c r="AE704" s="5">
        <f>'F. Basanite FC 5 kbar'!AO181</f>
        <v>43.952944000000002</v>
      </c>
      <c r="AF704" s="5">
        <f>'F. Basanite FC 5 kbar'!AP181</f>
        <v>3.6542699999999999</v>
      </c>
      <c r="AG704" s="5">
        <f>'F. Basanite FC 5 kbar'!AQ181</f>
        <v>3.2876799999999999</v>
      </c>
      <c r="AH704" s="5">
        <f>'F. Basanite FC 5 kbar'!AR181</f>
        <v>3.232208</v>
      </c>
      <c r="AI704" s="5"/>
      <c r="AJ704" s="5"/>
      <c r="AK704" s="5">
        <f>'F. Basanite FC 5 kbar'!AS181</f>
        <v>10.001711</v>
      </c>
      <c r="AL704" s="5">
        <f>'F. Basanite FC 5 kbar'!AT181</f>
        <v>3.9596580000000001</v>
      </c>
      <c r="AM704" s="10"/>
      <c r="AN704" s="5">
        <f t="shared" si="137"/>
        <v>43.968088000000002</v>
      </c>
      <c r="AO704" s="5">
        <f t="shared" si="138"/>
        <v>3.6542699999999999</v>
      </c>
      <c r="AP704" s="5">
        <f t="shared" si="139"/>
        <v>3.4205939999999999</v>
      </c>
      <c r="AQ704" s="5">
        <f t="shared" si="140"/>
        <v>3.7011599999999998</v>
      </c>
      <c r="AR704" s="5"/>
      <c r="AS704" s="5"/>
      <c r="AT704" s="5">
        <f t="shared" si="141"/>
        <v>10.001711</v>
      </c>
      <c r="AU704" s="5">
        <f t="shared" si="142"/>
        <v>3.9666110000000003</v>
      </c>
      <c r="AV704" s="10">
        <f t="shared" si="143"/>
        <v>31.269472</v>
      </c>
      <c r="AW704" s="48">
        <f t="shared" si="136"/>
        <v>99.981906000000009</v>
      </c>
    </row>
    <row r="705" spans="1:49" x14ac:dyDescent="0.3">
      <c r="A705" s="37" t="s">
        <v>236</v>
      </c>
      <c r="B705" s="2">
        <f>'F. Basanite FC 5 kbar'!A182</f>
        <v>176</v>
      </c>
      <c r="C705" s="2">
        <f>'F. Basanite FC 5 kbar'!C182</f>
        <v>858</v>
      </c>
      <c r="D705" s="2">
        <f>'F. Basanite FC 5 kbar'!D182</f>
        <v>5000</v>
      </c>
      <c r="E705" s="5">
        <f>'B. LLD classification'!EA749</f>
        <v>2.268285669278125</v>
      </c>
      <c r="F705" s="5">
        <f>'F. Basanite FC 5 kbar'!L182</f>
        <v>3.2172230000000002</v>
      </c>
      <c r="G705" s="6">
        <f>'F. Basanite FC 5 kbar'!N182</f>
        <v>30.679362000000001</v>
      </c>
      <c r="H705" s="7">
        <f t="shared" si="144"/>
        <v>69.320638000000002</v>
      </c>
      <c r="I705" s="8">
        <f>'F. Basanite FC 5 kbar'!R182</f>
        <v>54.483334999999997</v>
      </c>
      <c r="J705" s="9">
        <f>'F. Basanite FC 5 kbar'!S182</f>
        <v>0.165183</v>
      </c>
      <c r="K705" s="9">
        <f>'F. Basanite FC 5 kbar'!T182</f>
        <v>17.356300000000001</v>
      </c>
      <c r="L705" s="9">
        <f>'F. Basanite FC 5 kbar'!U182</f>
        <v>1.1919999999999999E-3</v>
      </c>
      <c r="M705" s="9">
        <f>'F. Basanite FC 5 kbar'!V182</f>
        <v>3.9089429999999998</v>
      </c>
      <c r="N705" s="9">
        <f>'F. Basanite FC 5 kbar'!W182</f>
        <v>0.58677199999999996</v>
      </c>
      <c r="O705" s="9">
        <f>'F. Basanite FC 5 kbar'!X182</f>
        <v>7.6878000000000002E-2</v>
      </c>
      <c r="P705" s="9">
        <f>'F. Basanite FC 5 kbar'!Y182</f>
        <v>2.794772</v>
      </c>
      <c r="Q705" s="9">
        <f>'F. Basanite FC 5 kbar'!Z182</f>
        <v>4.6466250000000002</v>
      </c>
      <c r="R705" s="9">
        <f>'F. Basanite FC 5 kbar'!AA182</f>
        <v>8.5852939999999993</v>
      </c>
      <c r="S705" s="9">
        <f>'F. Basanite FC 5 kbar'!AB182</f>
        <v>0.80898199999999998</v>
      </c>
      <c r="T705" s="9">
        <f>'F. Basanite FC 5 kbar'!AC182</f>
        <v>6.5857250000000001</v>
      </c>
      <c r="U705" s="10"/>
      <c r="V705" s="5">
        <f>'F. Basanite FC 5 kbar'!AH182</f>
        <v>1.4774000000000001E-2</v>
      </c>
      <c r="W705" s="5">
        <f>'F. Basanite FC 5 kbar'!AI182</f>
        <v>0</v>
      </c>
      <c r="X705" s="5">
        <f>'F. Basanite FC 5 kbar'!AJ182</f>
        <v>0.126634</v>
      </c>
      <c r="Y705" s="5">
        <f>'F. Basanite FC 5 kbar'!AK182</f>
        <v>0.459982</v>
      </c>
      <c r="Z705" s="5"/>
      <c r="AA705" s="5"/>
      <c r="AB705" s="5">
        <f>'F. Basanite FC 5 kbar'!AL182</f>
        <v>0</v>
      </c>
      <c r="AC705" s="5">
        <f>'F. Basanite FC 5 kbar'!AM182</f>
        <v>6.6579999999999999E-3</v>
      </c>
      <c r="AD705" s="10"/>
      <c r="AE705" s="5">
        <f>'F. Basanite FC 5 kbar'!AO182</f>
        <v>43.965696000000001</v>
      </c>
      <c r="AF705" s="5">
        <f>'F. Basanite FC 5 kbar'!AP182</f>
        <v>3.6542699999999999</v>
      </c>
      <c r="AG705" s="5">
        <f>'F. Basanite FC 5 kbar'!AQ182</f>
        <v>3.4155129999999998</v>
      </c>
      <c r="AH705" s="5">
        <f>'F. Basanite FC 5 kbar'!AR182</f>
        <v>3.6957149999999999</v>
      </c>
      <c r="AI705" s="5"/>
      <c r="AJ705" s="5"/>
      <c r="AK705" s="5">
        <f>'F. Basanite FC 5 kbar'!AS182</f>
        <v>10.001711</v>
      </c>
      <c r="AL705" s="5">
        <f>'F. Basanite FC 5 kbar'!AT182</f>
        <v>3.9615870000000002</v>
      </c>
      <c r="AM705" s="10"/>
      <c r="AN705" s="5">
        <f t="shared" si="137"/>
        <v>43.980470000000004</v>
      </c>
      <c r="AO705" s="5">
        <f t="shared" si="138"/>
        <v>3.6542699999999999</v>
      </c>
      <c r="AP705" s="5">
        <f t="shared" si="139"/>
        <v>3.5421469999999999</v>
      </c>
      <c r="AQ705" s="5">
        <f t="shared" si="140"/>
        <v>4.155697</v>
      </c>
      <c r="AR705" s="5"/>
      <c r="AS705" s="5"/>
      <c r="AT705" s="5">
        <f t="shared" si="141"/>
        <v>10.001711</v>
      </c>
      <c r="AU705" s="5">
        <f t="shared" si="142"/>
        <v>3.968245</v>
      </c>
      <c r="AV705" s="10">
        <f t="shared" si="143"/>
        <v>30.679362000000001</v>
      </c>
      <c r="AW705" s="48">
        <f t="shared" si="136"/>
        <v>99.981901999999991</v>
      </c>
    </row>
    <row r="706" spans="1:49" x14ac:dyDescent="0.3">
      <c r="A706" s="37" t="s">
        <v>236</v>
      </c>
      <c r="B706" s="2">
        <f>'F. Basanite FC 5 kbar'!A183</f>
        <v>177</v>
      </c>
      <c r="C706" s="2">
        <f>'F. Basanite FC 5 kbar'!C183</f>
        <v>856</v>
      </c>
      <c r="D706" s="2">
        <f>'F. Basanite FC 5 kbar'!D183</f>
        <v>5000</v>
      </c>
      <c r="E706" s="5">
        <f>'B. LLD classification'!EA750</f>
        <v>2.2614705763230334</v>
      </c>
      <c r="F706" s="5">
        <f>'F. Basanite FC 5 kbar'!L183</f>
        <v>3.1898140000000001</v>
      </c>
      <c r="G706" s="6">
        <f>'F. Basanite FC 5 kbar'!N183</f>
        <v>30.104301</v>
      </c>
      <c r="H706" s="7">
        <f t="shared" si="144"/>
        <v>69.895699000000008</v>
      </c>
      <c r="I706" s="8">
        <f>'F. Basanite FC 5 kbar'!R183</f>
        <v>54.445542000000003</v>
      </c>
      <c r="J706" s="9">
        <f>'F. Basanite FC 5 kbar'!S183</f>
        <v>0.16233400000000001</v>
      </c>
      <c r="K706" s="9">
        <f>'F. Basanite FC 5 kbar'!T183</f>
        <v>17.325523</v>
      </c>
      <c r="L706" s="9">
        <f>'F. Basanite FC 5 kbar'!U183</f>
        <v>1.139E-3</v>
      </c>
      <c r="M706" s="9">
        <f>'F. Basanite FC 5 kbar'!V183</f>
        <v>3.8217599999999998</v>
      </c>
      <c r="N706" s="9">
        <f>'F. Basanite FC 5 kbar'!W183</f>
        <v>0.59798099999999998</v>
      </c>
      <c r="O706" s="9">
        <f>'F. Basanite FC 5 kbar'!X183</f>
        <v>7.4053999999999995E-2</v>
      </c>
      <c r="P706" s="9">
        <f>'F. Basanite FC 5 kbar'!Y183</f>
        <v>2.7931599999999999</v>
      </c>
      <c r="Q706" s="9">
        <f>'F. Basanite FC 5 kbar'!Z183</f>
        <v>4.6811280000000002</v>
      </c>
      <c r="R706" s="9">
        <f>'F. Basanite FC 5 kbar'!AA183</f>
        <v>8.577007</v>
      </c>
      <c r="S706" s="9">
        <f>'F. Basanite FC 5 kbar'!AB183</f>
        <v>0.822542</v>
      </c>
      <c r="T706" s="9">
        <f>'F. Basanite FC 5 kbar'!AC183</f>
        <v>6.697832</v>
      </c>
      <c r="U706" s="10"/>
      <c r="V706" s="5">
        <f>'F. Basanite FC 5 kbar'!AH183</f>
        <v>1.4411999999999999E-2</v>
      </c>
      <c r="W706" s="5">
        <f>'F. Basanite FC 5 kbar'!AI183</f>
        <v>0</v>
      </c>
      <c r="X706" s="5">
        <f>'F. Basanite FC 5 kbar'!AJ183</f>
        <v>0.120731</v>
      </c>
      <c r="Y706" s="5">
        <f>'F. Basanite FC 5 kbar'!AK183</f>
        <v>0.45148700000000003</v>
      </c>
      <c r="Z706" s="5"/>
      <c r="AA706" s="5"/>
      <c r="AB706" s="5">
        <f>'F. Basanite FC 5 kbar'!AL183</f>
        <v>0</v>
      </c>
      <c r="AC706" s="5">
        <f>'F. Basanite FC 5 kbar'!AM183</f>
        <v>6.3680000000000004E-3</v>
      </c>
      <c r="AD706" s="10"/>
      <c r="AE706" s="5">
        <f>'F. Basanite FC 5 kbar'!AO183</f>
        <v>43.978082000000001</v>
      </c>
      <c r="AF706" s="5">
        <f>'F. Basanite FC 5 kbar'!AP183</f>
        <v>3.6542699999999999</v>
      </c>
      <c r="AG706" s="5">
        <f>'F. Basanite FC 5 kbar'!AQ183</f>
        <v>3.537064</v>
      </c>
      <c r="AH706" s="5">
        <f>'F. Basanite FC 5 kbar'!AR183</f>
        <v>4.1502530000000002</v>
      </c>
      <c r="AI706" s="5"/>
      <c r="AJ706" s="5"/>
      <c r="AK706" s="5">
        <f>'F. Basanite FC 5 kbar'!AS183</f>
        <v>10.001711</v>
      </c>
      <c r="AL706" s="5">
        <f>'F. Basanite FC 5 kbar'!AT183</f>
        <v>3.963222</v>
      </c>
      <c r="AM706" s="10"/>
      <c r="AN706" s="5">
        <f t="shared" si="137"/>
        <v>43.992494000000001</v>
      </c>
      <c r="AO706" s="5">
        <f t="shared" si="138"/>
        <v>3.6542699999999999</v>
      </c>
      <c r="AP706" s="5">
        <f t="shared" si="139"/>
        <v>3.6577950000000001</v>
      </c>
      <c r="AQ706" s="5">
        <f t="shared" si="140"/>
        <v>4.6017400000000004</v>
      </c>
      <c r="AR706" s="5"/>
      <c r="AS706" s="5"/>
      <c r="AT706" s="5">
        <f t="shared" si="141"/>
        <v>10.001711</v>
      </c>
      <c r="AU706" s="5">
        <f t="shared" si="142"/>
        <v>3.9695900000000002</v>
      </c>
      <c r="AV706" s="10">
        <f t="shared" si="143"/>
        <v>30.104301</v>
      </c>
      <c r="AW706" s="48">
        <f t="shared" si="136"/>
        <v>99.981900999999993</v>
      </c>
    </row>
    <row r="707" spans="1:49" x14ac:dyDescent="0.3">
      <c r="A707" s="37" t="s">
        <v>236</v>
      </c>
      <c r="B707" s="2">
        <f>'F. Basanite FC 5 kbar'!A184</f>
        <v>178</v>
      </c>
      <c r="C707" s="2">
        <f>'F. Basanite FC 5 kbar'!C184</f>
        <v>854</v>
      </c>
      <c r="D707" s="2">
        <f>'F. Basanite FC 5 kbar'!D184</f>
        <v>5000</v>
      </c>
      <c r="E707" s="5">
        <f>'B. LLD classification'!EA751</f>
        <v>2.2547018209080658</v>
      </c>
      <c r="F707" s="5">
        <f>'F. Basanite FC 5 kbar'!L184</f>
        <v>3.161683</v>
      </c>
      <c r="G707" s="6">
        <f>'F. Basanite FC 5 kbar'!N184</f>
        <v>29.543483999999999</v>
      </c>
      <c r="H707" s="7">
        <f t="shared" si="144"/>
        <v>70.456515999999993</v>
      </c>
      <c r="I707" s="8">
        <f>'F. Basanite FC 5 kbar'!R184</f>
        <v>54.403522000000002</v>
      </c>
      <c r="J707" s="9">
        <f>'F. Basanite FC 5 kbar'!S184</f>
        <v>0.15946099999999999</v>
      </c>
      <c r="K707" s="9">
        <f>'F. Basanite FC 5 kbar'!T184</f>
        <v>17.293723</v>
      </c>
      <c r="L707" s="9">
        <f>'F. Basanite FC 5 kbar'!U184</f>
        <v>1.088E-3</v>
      </c>
      <c r="M707" s="9">
        <f>'F. Basanite FC 5 kbar'!V184</f>
        <v>3.7370670000000001</v>
      </c>
      <c r="N707" s="9">
        <f>'F. Basanite FC 5 kbar'!W184</f>
        <v>0.60933199999999998</v>
      </c>
      <c r="O707" s="9">
        <f>'F. Basanite FC 5 kbar'!X184</f>
        <v>7.1379999999999999E-2</v>
      </c>
      <c r="P707" s="9">
        <f>'F. Basanite FC 5 kbar'!Y184</f>
        <v>2.7923979999999999</v>
      </c>
      <c r="Q707" s="9">
        <f>'F. Basanite FC 5 kbar'!Z184</f>
        <v>4.7156890000000002</v>
      </c>
      <c r="R707" s="9">
        <f>'F. Basanite FC 5 kbar'!AA184</f>
        <v>8.5679970000000001</v>
      </c>
      <c r="S707" s="9">
        <f>'F. Basanite FC 5 kbar'!AB184</f>
        <v>0.83663600000000005</v>
      </c>
      <c r="T707" s="9">
        <f>'F. Basanite FC 5 kbar'!AC184</f>
        <v>6.8117070000000002</v>
      </c>
      <c r="U707" s="10"/>
      <c r="V707" s="5">
        <f>'F. Basanite FC 5 kbar'!AH184</f>
        <v>1.406E-2</v>
      </c>
      <c r="W707" s="5">
        <f>'F. Basanite FC 5 kbar'!AI184</f>
        <v>0</v>
      </c>
      <c r="X707" s="5">
        <f>'F. Basanite FC 5 kbar'!AJ184</f>
        <v>0.11518</v>
      </c>
      <c r="Y707" s="5">
        <f>'F. Basanite FC 5 kbar'!AK184</f>
        <v>0.44343300000000002</v>
      </c>
      <c r="Z707" s="5"/>
      <c r="AA707" s="5"/>
      <c r="AB707" s="5">
        <f>'F. Basanite FC 5 kbar'!AL184</f>
        <v>0</v>
      </c>
      <c r="AC707" s="5">
        <f>'F. Basanite FC 5 kbar'!AM184</f>
        <v>6.0829999999999999E-3</v>
      </c>
      <c r="AD707" s="10"/>
      <c r="AE707" s="5">
        <f>'F. Basanite FC 5 kbar'!AO184</f>
        <v>43.990105999999997</v>
      </c>
      <c r="AF707" s="5">
        <f>'F. Basanite FC 5 kbar'!AP184</f>
        <v>3.6542699999999999</v>
      </c>
      <c r="AG707" s="5">
        <f>'F. Basanite FC 5 kbar'!AQ184</f>
        <v>3.6527120000000002</v>
      </c>
      <c r="AH707" s="5">
        <f>'F. Basanite FC 5 kbar'!AR184</f>
        <v>4.5962959999999997</v>
      </c>
      <c r="AI707" s="5"/>
      <c r="AJ707" s="5"/>
      <c r="AK707" s="5">
        <f>'F. Basanite FC 5 kbar'!AS184</f>
        <v>10.001711</v>
      </c>
      <c r="AL707" s="5">
        <f>'F. Basanite FC 5 kbar'!AT184</f>
        <v>3.964566</v>
      </c>
      <c r="AM707" s="10"/>
      <c r="AN707" s="5">
        <f t="shared" si="137"/>
        <v>44.004165999999998</v>
      </c>
      <c r="AO707" s="5">
        <f t="shared" si="138"/>
        <v>3.6542699999999999</v>
      </c>
      <c r="AP707" s="5">
        <f t="shared" si="139"/>
        <v>3.7678920000000002</v>
      </c>
      <c r="AQ707" s="5">
        <f t="shared" si="140"/>
        <v>5.0397289999999995</v>
      </c>
      <c r="AR707" s="5"/>
      <c r="AS707" s="5"/>
      <c r="AT707" s="5">
        <f t="shared" si="141"/>
        <v>10.001711</v>
      </c>
      <c r="AU707" s="5">
        <f t="shared" si="142"/>
        <v>3.9706489999999999</v>
      </c>
      <c r="AV707" s="10">
        <f t="shared" si="143"/>
        <v>29.543483999999999</v>
      </c>
      <c r="AW707" s="48">
        <f t="shared" si="136"/>
        <v>99.981900999999993</v>
      </c>
    </row>
    <row r="708" spans="1:49" x14ac:dyDescent="0.3">
      <c r="A708" s="37" t="s">
        <v>236</v>
      </c>
      <c r="B708" s="2">
        <f>'F. Basanite FC 5 kbar'!A185</f>
        <v>179</v>
      </c>
      <c r="C708" s="2">
        <f>'F. Basanite FC 5 kbar'!C185</f>
        <v>852</v>
      </c>
      <c r="D708" s="2">
        <f>'F. Basanite FC 5 kbar'!D185</f>
        <v>5000</v>
      </c>
      <c r="E708" s="5">
        <f>'B. LLD classification'!EA752</f>
        <v>2.2479751446943443</v>
      </c>
      <c r="F708" s="5">
        <f>'F. Basanite FC 5 kbar'!L185</f>
        <v>3.132822</v>
      </c>
      <c r="G708" s="6">
        <f>'F. Basanite FC 5 kbar'!N185</f>
        <v>28.996162999999999</v>
      </c>
      <c r="H708" s="7">
        <f t="shared" si="144"/>
        <v>71.003837000000004</v>
      </c>
      <c r="I708" s="8">
        <f>'F. Basanite FC 5 kbar'!R185</f>
        <v>54.357244000000001</v>
      </c>
      <c r="J708" s="9">
        <f>'F. Basanite FC 5 kbar'!S185</f>
        <v>0.15656700000000001</v>
      </c>
      <c r="K708" s="9">
        <f>'F. Basanite FC 5 kbar'!T185</f>
        <v>17.260869</v>
      </c>
      <c r="L708" s="9">
        <f>'F. Basanite FC 5 kbar'!U185</f>
        <v>1.0399999999999999E-3</v>
      </c>
      <c r="M708" s="9">
        <f>'F. Basanite FC 5 kbar'!V185</f>
        <v>3.6547879999999999</v>
      </c>
      <c r="N708" s="9">
        <f>'F. Basanite FC 5 kbar'!W185</f>
        <v>0.620834</v>
      </c>
      <c r="O708" s="9">
        <f>'F. Basanite FC 5 kbar'!X185</f>
        <v>6.8845000000000003E-2</v>
      </c>
      <c r="P708" s="9">
        <f>'F. Basanite FC 5 kbar'!Y185</f>
        <v>2.7925089999999999</v>
      </c>
      <c r="Q708" s="9">
        <f>'F. Basanite FC 5 kbar'!Z185</f>
        <v>4.7503310000000001</v>
      </c>
      <c r="R708" s="9">
        <f>'F. Basanite FC 5 kbar'!AA185</f>
        <v>8.5582609999999999</v>
      </c>
      <c r="S708" s="9">
        <f>'F. Basanite FC 5 kbar'!AB185</f>
        <v>0.85129100000000002</v>
      </c>
      <c r="T708" s="9">
        <f>'F. Basanite FC 5 kbar'!AC185</f>
        <v>6.9274209999999998</v>
      </c>
      <c r="U708" s="10"/>
      <c r="V708" s="5">
        <f>'F. Basanite FC 5 kbar'!AH185</f>
        <v>1.3716000000000001E-2</v>
      </c>
      <c r="W708" s="5">
        <f>'F. Basanite FC 5 kbar'!AI185</f>
        <v>0</v>
      </c>
      <c r="X708" s="5">
        <f>'F. Basanite FC 5 kbar'!AJ185</f>
        <v>0.109954</v>
      </c>
      <c r="Y708" s="5">
        <f>'F. Basanite FC 5 kbar'!AK185</f>
        <v>0.43579099999999998</v>
      </c>
      <c r="Z708" s="5"/>
      <c r="AA708" s="5"/>
      <c r="AB708" s="5">
        <f>'F. Basanite FC 5 kbar'!AL185</f>
        <v>0</v>
      </c>
      <c r="AC708" s="5">
        <f>'F. Basanite FC 5 kbar'!AM185</f>
        <v>5.8009999999999997E-3</v>
      </c>
      <c r="AD708" s="10"/>
      <c r="AE708" s="5">
        <f>'F. Basanite FC 5 kbar'!AO185</f>
        <v>44.001776</v>
      </c>
      <c r="AF708" s="5">
        <f>'F. Basanite FC 5 kbar'!AP185</f>
        <v>3.6542699999999999</v>
      </c>
      <c r="AG708" s="5">
        <f>'F. Basanite FC 5 kbar'!AQ185</f>
        <v>3.7628080000000002</v>
      </c>
      <c r="AH708" s="5">
        <f>'F. Basanite FC 5 kbar'!AR185</f>
        <v>5.0342849999999997</v>
      </c>
      <c r="AI708" s="5"/>
      <c r="AJ708" s="5"/>
      <c r="AK708" s="5">
        <f>'F. Basanite FC 5 kbar'!AS185</f>
        <v>10.001711</v>
      </c>
      <c r="AL708" s="5">
        <f>'F. Basanite FC 5 kbar'!AT185</f>
        <v>3.9656259999999999</v>
      </c>
      <c r="AM708" s="10"/>
      <c r="AN708" s="5">
        <f t="shared" si="137"/>
        <v>44.015492000000002</v>
      </c>
      <c r="AO708" s="5">
        <f t="shared" si="138"/>
        <v>3.6542699999999999</v>
      </c>
      <c r="AP708" s="5">
        <f t="shared" si="139"/>
        <v>3.8727620000000003</v>
      </c>
      <c r="AQ708" s="5">
        <f t="shared" si="140"/>
        <v>5.4700759999999997</v>
      </c>
      <c r="AR708" s="5"/>
      <c r="AS708" s="5"/>
      <c r="AT708" s="5">
        <f t="shared" si="141"/>
        <v>10.001711</v>
      </c>
      <c r="AU708" s="5">
        <f t="shared" si="142"/>
        <v>3.9714269999999998</v>
      </c>
      <c r="AV708" s="10">
        <f t="shared" si="143"/>
        <v>28.996162999999999</v>
      </c>
      <c r="AW708" s="48">
        <f t="shared" si="136"/>
        <v>99.981900999999993</v>
      </c>
    </row>
    <row r="709" spans="1:49" x14ac:dyDescent="0.3">
      <c r="A709" s="37" t="s">
        <v>236</v>
      </c>
      <c r="B709" s="2">
        <f>'F. Basanite FC 5 kbar'!A186</f>
        <v>180</v>
      </c>
      <c r="C709" s="2">
        <f>'F. Basanite FC 5 kbar'!C186</f>
        <v>850</v>
      </c>
      <c r="D709" s="2">
        <f>'F. Basanite FC 5 kbar'!D186</f>
        <v>5000</v>
      </c>
      <c r="E709" s="5">
        <f>'B. LLD classification'!EA753</f>
        <v>2.2412859505410174</v>
      </c>
      <c r="F709" s="5">
        <f>'F. Basanite FC 5 kbar'!L186</f>
        <v>3.1032250000000001</v>
      </c>
      <c r="G709" s="6">
        <f>'F. Basanite FC 5 kbar'!N186</f>
        <v>28.461639000000002</v>
      </c>
      <c r="H709" s="7">
        <f t="shared" si="144"/>
        <v>71.538360999999995</v>
      </c>
      <c r="I709" s="8">
        <f>'F. Basanite FC 5 kbar'!R186</f>
        <v>54.306663999999998</v>
      </c>
      <c r="J709" s="9">
        <f>'F. Basanite FC 5 kbar'!S186</f>
        <v>0.15365699999999999</v>
      </c>
      <c r="K709" s="9">
        <f>'F. Basanite FC 5 kbar'!T186</f>
        <v>17.226929999999999</v>
      </c>
      <c r="L709" s="9">
        <f>'F. Basanite FC 5 kbar'!U186</f>
        <v>9.9400000000000009E-4</v>
      </c>
      <c r="M709" s="9">
        <f>'F. Basanite FC 5 kbar'!V186</f>
        <v>3.5748449999999998</v>
      </c>
      <c r="N709" s="9">
        <f>'F. Basanite FC 5 kbar'!W186</f>
        <v>0.63249299999999997</v>
      </c>
      <c r="O709" s="9">
        <f>'F. Basanite FC 5 kbar'!X186</f>
        <v>6.6441E-2</v>
      </c>
      <c r="P709" s="9">
        <f>'F. Basanite FC 5 kbar'!Y186</f>
        <v>2.7935140000000001</v>
      </c>
      <c r="Q709" s="9">
        <f>'F. Basanite FC 5 kbar'!Z186</f>
        <v>4.7850760000000001</v>
      </c>
      <c r="R709" s="9">
        <f>'F. Basanite FC 5 kbar'!AA186</f>
        <v>8.5477959999999999</v>
      </c>
      <c r="S709" s="9">
        <f>'F. Basanite FC 5 kbar'!AB186</f>
        <v>0.866537</v>
      </c>
      <c r="T709" s="9">
        <f>'F. Basanite FC 5 kbar'!AC186</f>
        <v>7.0450520000000001</v>
      </c>
      <c r="U709" s="10"/>
      <c r="V709" s="5">
        <f>'F. Basanite FC 5 kbar'!AH186</f>
        <v>1.338E-2</v>
      </c>
      <c r="W709" s="5">
        <f>'F. Basanite FC 5 kbar'!AI186</f>
        <v>0</v>
      </c>
      <c r="X709" s="5">
        <f>'F. Basanite FC 5 kbar'!AJ186</f>
        <v>0.105031</v>
      </c>
      <c r="Y709" s="5">
        <f>'F. Basanite FC 5 kbar'!AK186</f>
        <v>0.42853200000000002</v>
      </c>
      <c r="Z709" s="5"/>
      <c r="AA709" s="5"/>
      <c r="AB709" s="5">
        <f>'F. Basanite FC 5 kbar'!AL186</f>
        <v>0</v>
      </c>
      <c r="AC709" s="5">
        <f>'F. Basanite FC 5 kbar'!AM186</f>
        <v>5.522E-3</v>
      </c>
      <c r="AD709" s="10"/>
      <c r="AE709" s="5">
        <f>'F. Basanite FC 5 kbar'!AO186</f>
        <v>44.013100999999999</v>
      </c>
      <c r="AF709" s="5">
        <f>'F. Basanite FC 5 kbar'!AP186</f>
        <v>3.6542699999999999</v>
      </c>
      <c r="AG709" s="5">
        <f>'F. Basanite FC 5 kbar'!AQ186</f>
        <v>3.867677</v>
      </c>
      <c r="AH709" s="5">
        <f>'F. Basanite FC 5 kbar'!AR186</f>
        <v>5.4646330000000001</v>
      </c>
      <c r="AI709" s="5"/>
      <c r="AJ709" s="5"/>
      <c r="AK709" s="5">
        <f>'F. Basanite FC 5 kbar'!AS186</f>
        <v>10.001711</v>
      </c>
      <c r="AL709" s="5">
        <f>'F. Basanite FC 5 kbar'!AT186</f>
        <v>3.9664030000000001</v>
      </c>
      <c r="AM709" s="10"/>
      <c r="AN709" s="5">
        <f t="shared" si="137"/>
        <v>44.026480999999997</v>
      </c>
      <c r="AO709" s="5">
        <f t="shared" si="138"/>
        <v>3.6542699999999999</v>
      </c>
      <c r="AP709" s="5">
        <f t="shared" si="139"/>
        <v>3.9727079999999999</v>
      </c>
      <c r="AQ709" s="5">
        <f t="shared" si="140"/>
        <v>5.8931649999999998</v>
      </c>
      <c r="AR709" s="5"/>
      <c r="AS709" s="5"/>
      <c r="AT709" s="5">
        <f t="shared" si="141"/>
        <v>10.001711</v>
      </c>
      <c r="AU709" s="5">
        <f t="shared" si="142"/>
        <v>3.9719250000000001</v>
      </c>
      <c r="AV709" s="10">
        <f t="shared" si="143"/>
        <v>28.461639000000002</v>
      </c>
      <c r="AW709" s="48">
        <f t="shared" si="136"/>
        <v>99.981898999999999</v>
      </c>
    </row>
    <row r="710" spans="1:49" x14ac:dyDescent="0.3">
      <c r="A710" s="37" t="s">
        <v>236</v>
      </c>
      <c r="B710" s="2">
        <f>'F. Basanite FC 5 kbar'!A187</f>
        <v>181</v>
      </c>
      <c r="C710" s="2">
        <f>'F. Basanite FC 5 kbar'!C187</f>
        <v>848</v>
      </c>
      <c r="D710" s="2">
        <f>'F. Basanite FC 5 kbar'!D187</f>
        <v>5000</v>
      </c>
      <c r="E710" s="5">
        <f>'B. LLD classification'!EA754</f>
        <v>2.2346300208369025</v>
      </c>
      <c r="F710" s="5">
        <f>'F. Basanite FC 5 kbar'!L187</f>
        <v>3.072883</v>
      </c>
      <c r="G710" s="6">
        <f>'F. Basanite FC 5 kbar'!N187</f>
        <v>27.939263</v>
      </c>
      <c r="H710" s="7">
        <f t="shared" si="144"/>
        <v>72.060737000000003</v>
      </c>
      <c r="I710" s="8">
        <f>'F. Basanite FC 5 kbar'!R187</f>
        <v>54.251736000000001</v>
      </c>
      <c r="J710" s="9">
        <f>'F. Basanite FC 5 kbar'!S187</f>
        <v>0.15073300000000001</v>
      </c>
      <c r="K710" s="9">
        <f>'F. Basanite FC 5 kbar'!T187</f>
        <v>17.191873999999999</v>
      </c>
      <c r="L710" s="9">
        <f>'F. Basanite FC 5 kbar'!U187</f>
        <v>9.5100000000000002E-4</v>
      </c>
      <c r="M710" s="9">
        <f>'F. Basanite FC 5 kbar'!V187</f>
        <v>3.4971649999999999</v>
      </c>
      <c r="N710" s="9">
        <f>'F. Basanite FC 5 kbar'!W187</f>
        <v>0.64431899999999998</v>
      </c>
      <c r="O710" s="9">
        <f>'F. Basanite FC 5 kbar'!X187</f>
        <v>6.4158000000000007E-2</v>
      </c>
      <c r="P710" s="9">
        <f>'F. Basanite FC 5 kbar'!Y187</f>
        <v>2.7954409999999998</v>
      </c>
      <c r="Q710" s="9">
        <f>'F. Basanite FC 5 kbar'!Z187</f>
        <v>4.8199459999999998</v>
      </c>
      <c r="R710" s="9">
        <f>'F. Basanite FC 5 kbar'!AA187</f>
        <v>8.5365959999999994</v>
      </c>
      <c r="S710" s="9">
        <f>'F. Basanite FC 5 kbar'!AB187</f>
        <v>0.88240300000000005</v>
      </c>
      <c r="T710" s="9">
        <f>'F. Basanite FC 5 kbar'!AC187</f>
        <v>7.1646780000000003</v>
      </c>
      <c r="U710" s="10"/>
      <c r="V710" s="5">
        <f>'F. Basanite FC 5 kbar'!AH187</f>
        <v>1.3053E-2</v>
      </c>
      <c r="W710" s="5">
        <f>'F. Basanite FC 5 kbar'!AI187</f>
        <v>0</v>
      </c>
      <c r="X710" s="5">
        <f>'F. Basanite FC 5 kbar'!AJ187</f>
        <v>0.10038900000000001</v>
      </c>
      <c r="Y710" s="5">
        <f>'F. Basanite FC 5 kbar'!AK187</f>
        <v>0.42163099999999998</v>
      </c>
      <c r="Z710" s="5"/>
      <c r="AA710" s="5"/>
      <c r="AB710" s="5">
        <f>'F. Basanite FC 5 kbar'!AL187</f>
        <v>0</v>
      </c>
      <c r="AC710" s="5">
        <f>'F. Basanite FC 5 kbar'!AM187</f>
        <v>5.2440000000000004E-3</v>
      </c>
      <c r="AD710" s="10"/>
      <c r="AE710" s="5">
        <f>'F. Basanite FC 5 kbar'!AO187</f>
        <v>44.024087999999999</v>
      </c>
      <c r="AF710" s="5">
        <f>'F. Basanite FC 5 kbar'!AP187</f>
        <v>3.6542699999999999</v>
      </c>
      <c r="AG710" s="5">
        <f>'F. Basanite FC 5 kbar'!AQ187</f>
        <v>3.967622</v>
      </c>
      <c r="AH710" s="5">
        <f>'F. Basanite FC 5 kbar'!AR187</f>
        <v>5.8877220000000001</v>
      </c>
      <c r="AI710" s="5"/>
      <c r="AJ710" s="5"/>
      <c r="AK710" s="5">
        <f>'F. Basanite FC 5 kbar'!AS187</f>
        <v>10.001711</v>
      </c>
      <c r="AL710" s="5">
        <f>'F. Basanite FC 5 kbar'!AT187</f>
        <v>3.966901</v>
      </c>
      <c r="AM710" s="10"/>
      <c r="AN710" s="5">
        <f t="shared" si="137"/>
        <v>44.037140999999998</v>
      </c>
      <c r="AO710" s="5">
        <f t="shared" si="138"/>
        <v>3.6542699999999999</v>
      </c>
      <c r="AP710" s="5">
        <f t="shared" si="139"/>
        <v>4.0680110000000003</v>
      </c>
      <c r="AQ710" s="5">
        <f t="shared" si="140"/>
        <v>6.3093529999999998</v>
      </c>
      <c r="AR710" s="5"/>
      <c r="AS710" s="5"/>
      <c r="AT710" s="5">
        <f t="shared" si="141"/>
        <v>10.001711</v>
      </c>
      <c r="AU710" s="5">
        <f t="shared" si="142"/>
        <v>3.9721449999999998</v>
      </c>
      <c r="AV710" s="10">
        <f t="shared" si="143"/>
        <v>27.939263</v>
      </c>
      <c r="AW710" s="48">
        <f t="shared" si="136"/>
        <v>99.981893999999983</v>
      </c>
    </row>
    <row r="711" spans="1:49" x14ac:dyDescent="0.3">
      <c r="A711" s="37" t="s">
        <v>236</v>
      </c>
      <c r="B711" s="2">
        <f>'F. Basanite FC 5 kbar'!A188</f>
        <v>182</v>
      </c>
      <c r="C711" s="2">
        <f>'F. Basanite FC 5 kbar'!C188</f>
        <v>846</v>
      </c>
      <c r="D711" s="2">
        <f>'F. Basanite FC 5 kbar'!D188</f>
        <v>5000</v>
      </c>
      <c r="E711" s="5">
        <f>'B. LLD classification'!EA755</f>
        <v>2.2280030585585715</v>
      </c>
      <c r="F711" s="5">
        <f>'F. Basanite FC 5 kbar'!L188</f>
        <v>3.0417860000000001</v>
      </c>
      <c r="G711" s="6">
        <f>'F. Basanite FC 5 kbar'!N188</f>
        <v>27.428429000000001</v>
      </c>
      <c r="H711" s="7">
        <f t="shared" si="144"/>
        <v>72.571571000000006</v>
      </c>
      <c r="I711" s="8">
        <f>'F. Basanite FC 5 kbar'!R188</f>
        <v>54.192402000000001</v>
      </c>
      <c r="J711" s="9">
        <f>'F. Basanite FC 5 kbar'!S188</f>
        <v>0.14779900000000001</v>
      </c>
      <c r="K711" s="9">
        <f>'F. Basanite FC 5 kbar'!T188</f>
        <v>17.155664999999999</v>
      </c>
      <c r="L711" s="9">
        <f>'F. Basanite FC 5 kbar'!U188</f>
        <v>9.0899999999999998E-4</v>
      </c>
      <c r="M711" s="9">
        <f>'F. Basanite FC 5 kbar'!V188</f>
        <v>3.4216760000000002</v>
      </c>
      <c r="N711" s="9">
        <f>'F. Basanite FC 5 kbar'!W188</f>
        <v>0.65631899999999999</v>
      </c>
      <c r="O711" s="9">
        <f>'F. Basanite FC 5 kbar'!X188</f>
        <v>6.1989000000000002E-2</v>
      </c>
      <c r="P711" s="9">
        <f>'F. Basanite FC 5 kbar'!Y188</f>
        <v>2.7983180000000001</v>
      </c>
      <c r="Q711" s="9">
        <f>'F. Basanite FC 5 kbar'!Z188</f>
        <v>4.8549620000000004</v>
      </c>
      <c r="R711" s="9">
        <f>'F. Basanite FC 5 kbar'!AA188</f>
        <v>8.5246560000000002</v>
      </c>
      <c r="S711" s="9">
        <f>'F. Basanite FC 5 kbar'!AB188</f>
        <v>0.89892300000000003</v>
      </c>
      <c r="T711" s="9">
        <f>'F. Basanite FC 5 kbar'!AC188</f>
        <v>7.2863800000000003</v>
      </c>
      <c r="U711" s="10"/>
      <c r="V711" s="5">
        <f>'F. Basanite FC 5 kbar'!AH188</f>
        <v>1.2734000000000001E-2</v>
      </c>
      <c r="W711" s="5">
        <f>'F. Basanite FC 5 kbar'!AI188</f>
        <v>0</v>
      </c>
      <c r="X711" s="5">
        <f>'F. Basanite FC 5 kbar'!AJ188</f>
        <v>9.6008999999999997E-2</v>
      </c>
      <c r="Y711" s="5">
        <f>'F. Basanite FC 5 kbar'!AK188</f>
        <v>0.41506599999999999</v>
      </c>
      <c r="Z711" s="5"/>
      <c r="AA711" s="5"/>
      <c r="AB711" s="5">
        <f>'F. Basanite FC 5 kbar'!AL188</f>
        <v>0</v>
      </c>
      <c r="AC711" s="5">
        <f>'F. Basanite FC 5 kbar'!AM188</f>
        <v>4.9680000000000002E-3</v>
      </c>
      <c r="AD711" s="10"/>
      <c r="AE711" s="5">
        <f>'F. Basanite FC 5 kbar'!AO188</f>
        <v>44.034754</v>
      </c>
      <c r="AF711" s="5">
        <f>'F. Basanite FC 5 kbar'!AP188</f>
        <v>3.6542699999999999</v>
      </c>
      <c r="AG711" s="5">
        <f>'F. Basanite FC 5 kbar'!AQ188</f>
        <v>4.0629229999999996</v>
      </c>
      <c r="AH711" s="5">
        <f>'F. Basanite FC 5 kbar'!AR188</f>
        <v>6.3039110000000003</v>
      </c>
      <c r="AI711" s="5"/>
      <c r="AJ711" s="5"/>
      <c r="AK711" s="5">
        <f>'F. Basanite FC 5 kbar'!AS188</f>
        <v>10.001711</v>
      </c>
      <c r="AL711" s="5">
        <f>'F. Basanite FC 5 kbar'!AT188</f>
        <v>3.9671219999999998</v>
      </c>
      <c r="AM711" s="10"/>
      <c r="AN711" s="5">
        <f t="shared" si="137"/>
        <v>44.047488000000001</v>
      </c>
      <c r="AO711" s="5">
        <f t="shared" si="138"/>
        <v>3.6542699999999999</v>
      </c>
      <c r="AP711" s="5">
        <f t="shared" si="139"/>
        <v>4.1589319999999992</v>
      </c>
      <c r="AQ711" s="5">
        <f t="shared" si="140"/>
        <v>6.7189770000000006</v>
      </c>
      <c r="AR711" s="5"/>
      <c r="AS711" s="5"/>
      <c r="AT711" s="5">
        <f t="shared" si="141"/>
        <v>10.001711</v>
      </c>
      <c r="AU711" s="5">
        <f t="shared" si="142"/>
        <v>3.9720899999999997</v>
      </c>
      <c r="AV711" s="10">
        <f t="shared" si="143"/>
        <v>27.428429000000001</v>
      </c>
      <c r="AW711" s="48">
        <f t="shared" si="136"/>
        <v>99.981897000000004</v>
      </c>
    </row>
    <row r="712" spans="1:49" x14ac:dyDescent="0.3">
      <c r="A712" s="37" t="s">
        <v>236</v>
      </c>
      <c r="B712" s="2">
        <f>'F. Basanite FC 5 kbar'!A189</f>
        <v>183</v>
      </c>
      <c r="C712" s="2">
        <f>'F. Basanite FC 5 kbar'!C189</f>
        <v>844</v>
      </c>
      <c r="D712" s="2">
        <f>'F. Basanite FC 5 kbar'!D189</f>
        <v>5000</v>
      </c>
      <c r="E712" s="5">
        <f>'B. LLD classification'!EA756</f>
        <v>2.221400821083948</v>
      </c>
      <c r="F712" s="5">
        <f>'F. Basanite FC 5 kbar'!L189</f>
        <v>3.0099260000000001</v>
      </c>
      <c r="G712" s="6">
        <f>'F. Basanite FC 5 kbar'!N189</f>
        <v>26.928571000000002</v>
      </c>
      <c r="H712" s="7">
        <f t="shared" si="144"/>
        <v>73.071428999999995</v>
      </c>
      <c r="I712" s="8">
        <f>'F. Basanite FC 5 kbar'!R189</f>
        <v>54.128597999999997</v>
      </c>
      <c r="J712" s="9">
        <f>'F. Basanite FC 5 kbar'!S189</f>
        <v>0.14485899999999999</v>
      </c>
      <c r="K712" s="9">
        <f>'F. Basanite FC 5 kbar'!T189</f>
        <v>17.118266999999999</v>
      </c>
      <c r="L712" s="9">
        <f>'F. Basanite FC 5 kbar'!U189</f>
        <v>8.7000000000000001E-4</v>
      </c>
      <c r="M712" s="9">
        <f>'F. Basanite FC 5 kbar'!V189</f>
        <v>3.3483100000000001</v>
      </c>
      <c r="N712" s="9">
        <f>'F. Basanite FC 5 kbar'!W189</f>
        <v>0.66850200000000004</v>
      </c>
      <c r="O712" s="9">
        <f>'F. Basanite FC 5 kbar'!X189</f>
        <v>5.9924999999999999E-2</v>
      </c>
      <c r="P712" s="9">
        <f>'F. Basanite FC 5 kbar'!Y189</f>
        <v>2.8021769999999999</v>
      </c>
      <c r="Q712" s="9">
        <f>'F. Basanite FC 5 kbar'!Z189</f>
        <v>4.8901450000000004</v>
      </c>
      <c r="R712" s="9">
        <f>'F. Basanite FC 5 kbar'!AA189</f>
        <v>8.5119699999999998</v>
      </c>
      <c r="S712" s="9">
        <f>'F. Basanite FC 5 kbar'!AB189</f>
        <v>0.91613199999999995</v>
      </c>
      <c r="T712" s="9">
        <f>'F. Basanite FC 5 kbar'!AC189</f>
        <v>7.4102449999999997</v>
      </c>
      <c r="U712" s="10"/>
      <c r="V712" s="5">
        <f>'F. Basanite FC 5 kbar'!AH189</f>
        <v>1.2422000000000001E-2</v>
      </c>
      <c r="W712" s="5">
        <f>'F. Basanite FC 5 kbar'!AI189</f>
        <v>0</v>
      </c>
      <c r="X712" s="5">
        <f>'F. Basanite FC 5 kbar'!AJ189</f>
        <v>9.1872999999999996E-2</v>
      </c>
      <c r="Y712" s="5">
        <f>'F. Basanite FC 5 kbar'!AK189</f>
        <v>0.40881299999999998</v>
      </c>
      <c r="Z712" s="5"/>
      <c r="AA712" s="5"/>
      <c r="AB712" s="5">
        <f>'F. Basanite FC 5 kbar'!AL189</f>
        <v>0</v>
      </c>
      <c r="AC712" s="5">
        <f>'F. Basanite FC 5 kbar'!AM189</f>
        <v>4.6909999999999999E-3</v>
      </c>
      <c r="AD712" s="10"/>
      <c r="AE712" s="5">
        <f>'F. Basanite FC 5 kbar'!AO189</f>
        <v>44.045095000000003</v>
      </c>
      <c r="AF712" s="5">
        <f>'F. Basanite FC 5 kbar'!AP189</f>
        <v>3.6542699999999999</v>
      </c>
      <c r="AG712" s="5">
        <f>'F. Basanite FC 5 kbar'!AQ189</f>
        <v>4.1538449999999996</v>
      </c>
      <c r="AH712" s="5">
        <f>'F. Basanite FC 5 kbar'!AR189</f>
        <v>6.7135350000000003</v>
      </c>
      <c r="AI712" s="5"/>
      <c r="AJ712" s="5"/>
      <c r="AK712" s="5">
        <f>'F. Basanite FC 5 kbar'!AS189</f>
        <v>10.001711</v>
      </c>
      <c r="AL712" s="5">
        <f>'F. Basanite FC 5 kbar'!AT189</f>
        <v>3.9670670000000001</v>
      </c>
      <c r="AM712" s="10"/>
      <c r="AN712" s="5">
        <f t="shared" si="137"/>
        <v>44.057517000000004</v>
      </c>
      <c r="AO712" s="5">
        <f t="shared" si="138"/>
        <v>3.6542699999999999</v>
      </c>
      <c r="AP712" s="5">
        <f t="shared" si="139"/>
        <v>4.2457179999999992</v>
      </c>
      <c r="AQ712" s="5">
        <f t="shared" si="140"/>
        <v>7.1223480000000006</v>
      </c>
      <c r="AR712" s="5"/>
      <c r="AS712" s="5"/>
      <c r="AT712" s="5">
        <f t="shared" si="141"/>
        <v>10.001711</v>
      </c>
      <c r="AU712" s="5">
        <f t="shared" si="142"/>
        <v>3.9717579999999999</v>
      </c>
      <c r="AV712" s="10">
        <f t="shared" si="143"/>
        <v>26.928571000000002</v>
      </c>
      <c r="AW712" s="48">
        <f t="shared" si="136"/>
        <v>99.981892999999999</v>
      </c>
    </row>
    <row r="713" spans="1:49" x14ac:dyDescent="0.3">
      <c r="A713" s="37" t="s">
        <v>236</v>
      </c>
      <c r="B713" s="2">
        <f>'F. Basanite FC 5 kbar'!A190</f>
        <v>184</v>
      </c>
      <c r="C713" s="2">
        <f>'F. Basanite FC 5 kbar'!C190</f>
        <v>842</v>
      </c>
      <c r="D713" s="2">
        <f>'F. Basanite FC 5 kbar'!D190</f>
        <v>5000</v>
      </c>
      <c r="E713" s="5">
        <f>'B. LLD classification'!EA757</f>
        <v>2.2148192193661491</v>
      </c>
      <c r="F713" s="5">
        <f>'F. Basanite FC 5 kbar'!L190</f>
        <v>2.977293</v>
      </c>
      <c r="G713" s="6">
        <f>'F. Basanite FC 5 kbar'!N190</f>
        <v>26.439162</v>
      </c>
      <c r="H713" s="7">
        <f t="shared" si="144"/>
        <v>73.560838000000004</v>
      </c>
      <c r="I713" s="8">
        <f>'F. Basanite FC 5 kbar'!R190</f>
        <v>54.060251000000001</v>
      </c>
      <c r="J713" s="9">
        <f>'F. Basanite FC 5 kbar'!S190</f>
        <v>0.14191400000000001</v>
      </c>
      <c r="K713" s="9">
        <f>'F. Basanite FC 5 kbar'!T190</f>
        <v>17.079640000000001</v>
      </c>
      <c r="L713" s="9">
        <f>'F. Basanite FC 5 kbar'!U190</f>
        <v>8.3299999999999997E-4</v>
      </c>
      <c r="M713" s="9">
        <f>'F. Basanite FC 5 kbar'!V190</f>
        <v>3.2769979999999999</v>
      </c>
      <c r="N713" s="9">
        <f>'F. Basanite FC 5 kbar'!W190</f>
        <v>0.68087600000000004</v>
      </c>
      <c r="O713" s="9">
        <f>'F. Basanite FC 5 kbar'!X190</f>
        <v>5.7962E-2</v>
      </c>
      <c r="P713" s="9">
        <f>'F. Basanite FC 5 kbar'!Y190</f>
        <v>2.8070539999999999</v>
      </c>
      <c r="Q713" s="9">
        <f>'F. Basanite FC 5 kbar'!Z190</f>
        <v>4.9255180000000003</v>
      </c>
      <c r="R713" s="9">
        <f>'F. Basanite FC 5 kbar'!AA190</f>
        <v>8.4985289999999996</v>
      </c>
      <c r="S713" s="9">
        <f>'F. Basanite FC 5 kbar'!AB190</f>
        <v>0.93406599999999995</v>
      </c>
      <c r="T713" s="9">
        <f>'F. Basanite FC 5 kbar'!AC190</f>
        <v>7.536359</v>
      </c>
      <c r="U713" s="10"/>
      <c r="V713" s="5">
        <f>'F. Basanite FC 5 kbar'!AH190</f>
        <v>1.2119E-2</v>
      </c>
      <c r="W713" s="5">
        <f>'F. Basanite FC 5 kbar'!AI190</f>
        <v>0</v>
      </c>
      <c r="X713" s="5">
        <f>'F. Basanite FC 5 kbar'!AJ190</f>
        <v>8.7965000000000002E-2</v>
      </c>
      <c r="Y713" s="5">
        <f>'F. Basanite FC 5 kbar'!AK190</f>
        <v>0.40285399999999999</v>
      </c>
      <c r="Z713" s="5"/>
      <c r="AA713" s="5"/>
      <c r="AB713" s="5">
        <f>'F. Basanite FC 5 kbar'!AL190</f>
        <v>0</v>
      </c>
      <c r="AC713" s="5">
        <f>'F. Basanite FC 5 kbar'!AM190</f>
        <v>4.4140000000000004E-3</v>
      </c>
      <c r="AD713" s="10"/>
      <c r="AE713" s="5">
        <f>'F. Basanite FC 5 kbar'!AO190</f>
        <v>44.055123999999999</v>
      </c>
      <c r="AF713" s="5">
        <f>'F. Basanite FC 5 kbar'!AP190</f>
        <v>3.6542699999999999</v>
      </c>
      <c r="AG713" s="5">
        <f>'F. Basanite FC 5 kbar'!AQ190</f>
        <v>4.2406300000000003</v>
      </c>
      <c r="AH713" s="5">
        <f>'F. Basanite FC 5 kbar'!AR190</f>
        <v>7.1169070000000003</v>
      </c>
      <c r="AI713" s="5"/>
      <c r="AJ713" s="5"/>
      <c r="AK713" s="5">
        <f>'F. Basanite FC 5 kbar'!AS190</f>
        <v>10.001711</v>
      </c>
      <c r="AL713" s="5">
        <f>'F. Basanite FC 5 kbar'!AT190</f>
        <v>3.9667349999999999</v>
      </c>
      <c r="AM713" s="10"/>
      <c r="AN713" s="5">
        <f t="shared" si="137"/>
        <v>44.067242999999998</v>
      </c>
      <c r="AO713" s="5">
        <f t="shared" si="138"/>
        <v>3.6542699999999999</v>
      </c>
      <c r="AP713" s="5">
        <f t="shared" si="139"/>
        <v>4.328595</v>
      </c>
      <c r="AQ713" s="5">
        <f t="shared" si="140"/>
        <v>7.5197609999999999</v>
      </c>
      <c r="AR713" s="5"/>
      <c r="AS713" s="5"/>
      <c r="AT713" s="5">
        <f t="shared" si="141"/>
        <v>10.001711</v>
      </c>
      <c r="AU713" s="5">
        <f t="shared" si="142"/>
        <v>3.971149</v>
      </c>
      <c r="AV713" s="10">
        <f t="shared" si="143"/>
        <v>26.439162</v>
      </c>
      <c r="AW713" s="48">
        <f t="shared" si="136"/>
        <v>99.98189099999999</v>
      </c>
    </row>
    <row r="714" spans="1:49" x14ac:dyDescent="0.3">
      <c r="A714" s="37" t="s">
        <v>236</v>
      </c>
      <c r="B714" s="2">
        <f>'F. Basanite FC 5 kbar'!A191</f>
        <v>185</v>
      </c>
      <c r="C714" s="2">
        <f>'F. Basanite FC 5 kbar'!C191</f>
        <v>840</v>
      </c>
      <c r="D714" s="2">
        <f>'F. Basanite FC 5 kbar'!D191</f>
        <v>5000</v>
      </c>
      <c r="E714" s="5">
        <f>'B. LLD classification'!EA758</f>
        <v>2.2082541317615356</v>
      </c>
      <c r="F714" s="5">
        <f>'F. Basanite FC 5 kbar'!L191</f>
        <v>2.9438749999999998</v>
      </c>
      <c r="G714" s="6">
        <f>'F. Basanite FC 5 kbar'!N191</f>
        <v>25.959707999999999</v>
      </c>
      <c r="H714" s="7">
        <f t="shared" si="144"/>
        <v>74.040291999999994</v>
      </c>
      <c r="I714" s="8">
        <f>'F. Basanite FC 5 kbar'!R191</f>
        <v>53.987281000000003</v>
      </c>
      <c r="J714" s="9">
        <f>'F. Basanite FC 5 kbar'!S191</f>
        <v>0.13896800000000001</v>
      </c>
      <c r="K714" s="9">
        <f>'F. Basanite FC 5 kbar'!T191</f>
        <v>17.039742</v>
      </c>
      <c r="L714" s="9">
        <f>'F. Basanite FC 5 kbar'!U191</f>
        <v>7.9799999999999999E-4</v>
      </c>
      <c r="M714" s="9">
        <f>'F. Basanite FC 5 kbar'!V191</f>
        <v>3.2076750000000001</v>
      </c>
      <c r="N714" s="9">
        <f>'F. Basanite FC 5 kbar'!W191</f>
        <v>0.69345199999999996</v>
      </c>
      <c r="O714" s="9">
        <f>'F. Basanite FC 5 kbar'!X191</f>
        <v>5.6091000000000002E-2</v>
      </c>
      <c r="P714" s="9">
        <f>'F. Basanite FC 5 kbar'!Y191</f>
        <v>2.8129870000000001</v>
      </c>
      <c r="Q714" s="9">
        <f>'F. Basanite FC 5 kbar'!Z191</f>
        <v>4.9611010000000002</v>
      </c>
      <c r="R714" s="9">
        <f>'F. Basanite FC 5 kbar'!AA191</f>
        <v>8.4843250000000001</v>
      </c>
      <c r="S714" s="9">
        <f>'F. Basanite FC 5 kbar'!AB191</f>
        <v>0.95276700000000003</v>
      </c>
      <c r="T714" s="9">
        <f>'F. Basanite FC 5 kbar'!AC191</f>
        <v>7.6648139999999998</v>
      </c>
      <c r="U714" s="10"/>
      <c r="V714" s="5">
        <f>'F. Basanite FC 5 kbar'!AH191</f>
        <v>1.1823E-2</v>
      </c>
      <c r="W714" s="5">
        <f>'F. Basanite FC 5 kbar'!AI191</f>
        <v>0</v>
      </c>
      <c r="X714" s="5">
        <f>'F. Basanite FC 5 kbar'!AJ191</f>
        <v>8.4269999999999998E-2</v>
      </c>
      <c r="Y714" s="5">
        <f>'F. Basanite FC 5 kbar'!AK191</f>
        <v>0.39716899999999999</v>
      </c>
      <c r="Z714" s="5"/>
      <c r="AA714" s="5"/>
      <c r="AB714" s="5">
        <f>'F. Basanite FC 5 kbar'!AL191</f>
        <v>0</v>
      </c>
      <c r="AC714" s="5">
        <f>'F. Basanite FC 5 kbar'!AM191</f>
        <v>4.1359999999999999E-3</v>
      </c>
      <c r="AD714" s="10"/>
      <c r="AE714" s="5">
        <f>'F. Basanite FC 5 kbar'!AO191</f>
        <v>44.064852000000002</v>
      </c>
      <c r="AF714" s="5">
        <f>'F. Basanite FC 5 kbar'!AP191</f>
        <v>3.6542699999999999</v>
      </c>
      <c r="AG714" s="5">
        <f>'F. Basanite FC 5 kbar'!AQ191</f>
        <v>4.3235049999999999</v>
      </c>
      <c r="AH714" s="5">
        <f>'F. Basanite FC 5 kbar'!AR191</f>
        <v>7.5143199999999997</v>
      </c>
      <c r="AI714" s="5"/>
      <c r="AJ714" s="5"/>
      <c r="AK714" s="5">
        <f>'F. Basanite FC 5 kbar'!AS191</f>
        <v>10.001711</v>
      </c>
      <c r="AL714" s="5">
        <f>'F. Basanite FC 5 kbar'!AT191</f>
        <v>3.966126</v>
      </c>
      <c r="AM714" s="10"/>
      <c r="AN714" s="5">
        <f t="shared" si="137"/>
        <v>44.076675000000002</v>
      </c>
      <c r="AO714" s="5">
        <f t="shared" si="138"/>
        <v>3.6542699999999999</v>
      </c>
      <c r="AP714" s="5">
        <f t="shared" si="139"/>
        <v>4.407775</v>
      </c>
      <c r="AQ714" s="5">
        <f t="shared" si="140"/>
        <v>7.9114889999999995</v>
      </c>
      <c r="AR714" s="5"/>
      <c r="AS714" s="5"/>
      <c r="AT714" s="5">
        <f t="shared" si="141"/>
        <v>10.001711</v>
      </c>
      <c r="AU714" s="5">
        <f t="shared" si="142"/>
        <v>3.970262</v>
      </c>
      <c r="AV714" s="10">
        <f t="shared" si="143"/>
        <v>25.959707999999999</v>
      </c>
      <c r="AW714" s="48">
        <f t="shared" si="136"/>
        <v>99.981889999999993</v>
      </c>
    </row>
    <row r="715" spans="1:49" x14ac:dyDescent="0.3">
      <c r="A715" s="37" t="s">
        <v>236</v>
      </c>
      <c r="B715" s="2">
        <f>'F. Basanite FC 5 kbar'!A192</f>
        <v>186</v>
      </c>
      <c r="C715" s="2">
        <f>'F. Basanite FC 5 kbar'!C192</f>
        <v>838</v>
      </c>
      <c r="D715" s="2">
        <f>'F. Basanite FC 5 kbar'!D192</f>
        <v>5000</v>
      </c>
      <c r="E715" s="5">
        <f>'B. LLD classification'!EA759</f>
        <v>2.201701502965498</v>
      </c>
      <c r="F715" s="5">
        <f>'F. Basanite FC 5 kbar'!L192</f>
        <v>2.9096609999999998</v>
      </c>
      <c r="G715" s="6">
        <f>'F. Basanite FC 5 kbar'!N192</f>
        <v>25.489749</v>
      </c>
      <c r="H715" s="7">
        <f t="shared" si="144"/>
        <v>74.510250999999997</v>
      </c>
      <c r="I715" s="8">
        <f>'F. Basanite FC 5 kbar'!R192</f>
        <v>53.909596999999998</v>
      </c>
      <c r="J715" s="9">
        <f>'F. Basanite FC 5 kbar'!S192</f>
        <v>0.13602300000000001</v>
      </c>
      <c r="K715" s="9">
        <f>'F. Basanite FC 5 kbar'!T192</f>
        <v>16.998529999999999</v>
      </c>
      <c r="L715" s="9">
        <f>'F. Basanite FC 5 kbar'!U192</f>
        <v>7.6400000000000003E-4</v>
      </c>
      <c r="M715" s="9">
        <f>'F. Basanite FC 5 kbar'!V192</f>
        <v>3.1402800000000002</v>
      </c>
      <c r="N715" s="9">
        <f>'F. Basanite FC 5 kbar'!W192</f>
        <v>0.706237</v>
      </c>
      <c r="O715" s="9">
        <f>'F. Basanite FC 5 kbar'!X192</f>
        <v>5.4309000000000003E-2</v>
      </c>
      <c r="P715" s="9">
        <f>'F. Basanite FC 5 kbar'!Y192</f>
        <v>2.8200159999999999</v>
      </c>
      <c r="Q715" s="9">
        <f>'F. Basanite FC 5 kbar'!Z192</f>
        <v>4.9969150000000004</v>
      </c>
      <c r="R715" s="9">
        <f>'F. Basanite FC 5 kbar'!AA192</f>
        <v>8.4693489999999994</v>
      </c>
      <c r="S715" s="9">
        <f>'F. Basanite FC 5 kbar'!AB192</f>
        <v>0.97227600000000003</v>
      </c>
      <c r="T715" s="9">
        <f>'F. Basanite FC 5 kbar'!AC192</f>
        <v>7.795706</v>
      </c>
      <c r="U715" s="10"/>
      <c r="V715" s="5">
        <f>'F. Basanite FC 5 kbar'!AH192</f>
        <v>1.1534000000000001E-2</v>
      </c>
      <c r="W715" s="5">
        <f>'F. Basanite FC 5 kbar'!AI192</f>
        <v>0</v>
      </c>
      <c r="X715" s="5">
        <f>'F. Basanite FC 5 kbar'!AJ192</f>
        <v>8.0772999999999998E-2</v>
      </c>
      <c r="Y715" s="5">
        <f>'F. Basanite FC 5 kbar'!AK192</f>
        <v>0.39174100000000001</v>
      </c>
      <c r="Z715" s="5"/>
      <c r="AA715" s="5"/>
      <c r="AB715" s="5">
        <f>'F. Basanite FC 5 kbar'!AL192</f>
        <v>0</v>
      </c>
      <c r="AC715" s="5">
        <f>'F. Basanite FC 5 kbar'!AM192</f>
        <v>3.8549999999999999E-3</v>
      </c>
      <c r="AD715" s="10"/>
      <c r="AE715" s="5">
        <f>'F. Basanite FC 5 kbar'!AO192</f>
        <v>44.074285000000003</v>
      </c>
      <c r="AF715" s="5">
        <f>'F. Basanite FC 5 kbar'!AP192</f>
        <v>3.6542699999999999</v>
      </c>
      <c r="AG715" s="5">
        <f>'F. Basanite FC 5 kbar'!AQ192</f>
        <v>4.402685</v>
      </c>
      <c r="AH715" s="5">
        <f>'F. Basanite FC 5 kbar'!AR192</f>
        <v>7.9060490000000003</v>
      </c>
      <c r="AI715" s="5"/>
      <c r="AJ715" s="5"/>
      <c r="AK715" s="5">
        <f>'F. Basanite FC 5 kbar'!AS192</f>
        <v>10.001711</v>
      </c>
      <c r="AL715" s="5">
        <f>'F. Basanite FC 5 kbar'!AT192</f>
        <v>3.9652379999999998</v>
      </c>
      <c r="AM715" s="10"/>
      <c r="AN715" s="5">
        <f t="shared" si="137"/>
        <v>44.085819000000001</v>
      </c>
      <c r="AO715" s="5">
        <f t="shared" si="138"/>
        <v>3.6542699999999999</v>
      </c>
      <c r="AP715" s="5">
        <f t="shared" si="139"/>
        <v>4.4834579999999997</v>
      </c>
      <c r="AQ715" s="5">
        <f t="shared" si="140"/>
        <v>8.2977900000000009</v>
      </c>
      <c r="AR715" s="5"/>
      <c r="AS715" s="5"/>
      <c r="AT715" s="5">
        <f t="shared" si="141"/>
        <v>10.001711</v>
      </c>
      <c r="AU715" s="5">
        <f t="shared" si="142"/>
        <v>3.969093</v>
      </c>
      <c r="AV715" s="10">
        <f t="shared" si="143"/>
        <v>25.489749</v>
      </c>
      <c r="AW715" s="48">
        <f t="shared" si="136"/>
        <v>99.981889999999993</v>
      </c>
    </row>
    <row r="716" spans="1:49" x14ac:dyDescent="0.3">
      <c r="A716" s="37" t="s">
        <v>236</v>
      </c>
      <c r="B716" s="2">
        <f>'F. Basanite FC 5 kbar'!A193</f>
        <v>187</v>
      </c>
      <c r="C716" s="2">
        <f>'F. Basanite FC 5 kbar'!C193</f>
        <v>836</v>
      </c>
      <c r="D716" s="2">
        <f>'F. Basanite FC 5 kbar'!D193</f>
        <v>5000</v>
      </c>
      <c r="E716" s="5">
        <f>'B. LLD classification'!EA760</f>
        <v>2.1951573398557613</v>
      </c>
      <c r="F716" s="5">
        <f>'F. Basanite FC 5 kbar'!L193</f>
        <v>2.8746399999999999</v>
      </c>
      <c r="G716" s="6">
        <f>'F. Basanite FC 5 kbar'!N193</f>
        <v>25.028853999999999</v>
      </c>
      <c r="H716" s="7">
        <f t="shared" si="144"/>
        <v>74.971146000000005</v>
      </c>
      <c r="I716" s="8">
        <f>'F. Basanite FC 5 kbar'!R193</f>
        <v>53.827100000000002</v>
      </c>
      <c r="J716" s="9">
        <f>'F. Basanite FC 5 kbar'!S193</f>
        <v>0.133081</v>
      </c>
      <c r="K716" s="9">
        <f>'F. Basanite FC 5 kbar'!T193</f>
        <v>16.955956</v>
      </c>
      <c r="L716" s="9">
        <f>'F. Basanite FC 5 kbar'!U193</f>
        <v>7.3200000000000001E-4</v>
      </c>
      <c r="M716" s="9">
        <f>'F. Basanite FC 5 kbar'!V193</f>
        <v>3.0747490000000002</v>
      </c>
      <c r="N716" s="9">
        <f>'F. Basanite FC 5 kbar'!W193</f>
        <v>0.71924200000000005</v>
      </c>
      <c r="O716" s="9">
        <f>'F. Basanite FC 5 kbar'!X193</f>
        <v>5.2609000000000003E-2</v>
      </c>
      <c r="P716" s="9">
        <f>'F. Basanite FC 5 kbar'!Y193</f>
        <v>2.8281890000000001</v>
      </c>
      <c r="Q716" s="9">
        <f>'F. Basanite FC 5 kbar'!Z193</f>
        <v>5.0329800000000002</v>
      </c>
      <c r="R716" s="9">
        <f>'F. Basanite FC 5 kbar'!AA193</f>
        <v>8.4535900000000002</v>
      </c>
      <c r="S716" s="9">
        <f>'F. Basanite FC 5 kbar'!AB193</f>
        <v>0.99263999999999997</v>
      </c>
      <c r="T716" s="9">
        <f>'F. Basanite FC 5 kbar'!AC193</f>
        <v>7.9291320000000001</v>
      </c>
      <c r="U716" s="10"/>
      <c r="V716" s="5">
        <f>'F. Basanite FC 5 kbar'!AH193</f>
        <v>1.1253000000000001E-2</v>
      </c>
      <c r="W716" s="5">
        <f>'F. Basanite FC 5 kbar'!AI193</f>
        <v>0</v>
      </c>
      <c r="X716" s="5">
        <f>'F. Basanite FC 5 kbar'!AJ193</f>
        <v>7.7463000000000004E-2</v>
      </c>
      <c r="Y716" s="5">
        <f>'F. Basanite FC 5 kbar'!AK193</f>
        <v>0.38655299999999998</v>
      </c>
      <c r="Z716" s="5"/>
      <c r="AA716" s="5"/>
      <c r="AB716" s="5">
        <f>'F. Basanite FC 5 kbar'!AL193</f>
        <v>0</v>
      </c>
      <c r="AC716" s="5">
        <f>'F. Basanite FC 5 kbar'!AM193</f>
        <v>3.571E-3</v>
      </c>
      <c r="AD716" s="10"/>
      <c r="AE716" s="5">
        <f>'F. Basanite FC 5 kbar'!AO193</f>
        <v>44.083424999999998</v>
      </c>
      <c r="AF716" s="5">
        <f>'F. Basanite FC 5 kbar'!AP193</f>
        <v>3.6542699999999999</v>
      </c>
      <c r="AG716" s="5">
        <f>'F. Basanite FC 5 kbar'!AQ193</f>
        <v>4.4783679999999997</v>
      </c>
      <c r="AH716" s="5">
        <f>'F. Basanite FC 5 kbar'!AR193</f>
        <v>8.2923489999999997</v>
      </c>
      <c r="AI716" s="5"/>
      <c r="AJ716" s="5"/>
      <c r="AK716" s="5">
        <f>'F. Basanite FC 5 kbar'!AS193</f>
        <v>10.001711</v>
      </c>
      <c r="AL716" s="5">
        <f>'F. Basanite FC 5 kbar'!AT193</f>
        <v>3.96407</v>
      </c>
      <c r="AM716" s="10"/>
      <c r="AN716" s="5">
        <f t="shared" si="137"/>
        <v>44.094678000000002</v>
      </c>
      <c r="AO716" s="5">
        <f t="shared" si="138"/>
        <v>3.6542699999999999</v>
      </c>
      <c r="AP716" s="5">
        <f t="shared" si="139"/>
        <v>4.5558309999999995</v>
      </c>
      <c r="AQ716" s="5">
        <f t="shared" si="140"/>
        <v>8.678901999999999</v>
      </c>
      <c r="AR716" s="5"/>
      <c r="AS716" s="5"/>
      <c r="AT716" s="5">
        <f t="shared" si="141"/>
        <v>10.001711</v>
      </c>
      <c r="AU716" s="5">
        <f t="shared" si="142"/>
        <v>3.967641</v>
      </c>
      <c r="AV716" s="10">
        <f t="shared" si="143"/>
        <v>25.028853999999999</v>
      </c>
      <c r="AW716" s="48">
        <f t="shared" si="136"/>
        <v>99.981886999999986</v>
      </c>
    </row>
    <row r="717" spans="1:49" x14ac:dyDescent="0.3">
      <c r="A717" s="37" t="s">
        <v>236</v>
      </c>
      <c r="B717" s="2">
        <f>'F. Basanite FC 5 kbar'!A194</f>
        <v>188</v>
      </c>
      <c r="C717" s="2">
        <f>'F. Basanite FC 5 kbar'!C194</f>
        <v>834</v>
      </c>
      <c r="D717" s="2">
        <f>'F. Basanite FC 5 kbar'!D194</f>
        <v>5000</v>
      </c>
      <c r="E717" s="5">
        <f>'B. LLD classification'!EA761</f>
        <v>2.1886177727729308</v>
      </c>
      <c r="F717" s="5">
        <f>'F. Basanite FC 5 kbar'!L194</f>
        <v>2.8387989999999999</v>
      </c>
      <c r="G717" s="6">
        <f>'F. Basanite FC 5 kbar'!N194</f>
        <v>24.576622</v>
      </c>
      <c r="H717" s="7">
        <f t="shared" si="144"/>
        <v>75.423378</v>
      </c>
      <c r="I717" s="8">
        <f>'F. Basanite FC 5 kbar'!R194</f>
        <v>53.739682000000002</v>
      </c>
      <c r="J717" s="9">
        <f>'F. Basanite FC 5 kbar'!S194</f>
        <v>0.13014500000000001</v>
      </c>
      <c r="K717" s="9">
        <f>'F. Basanite FC 5 kbar'!T194</f>
        <v>16.911971999999999</v>
      </c>
      <c r="L717" s="9">
        <f>'F. Basanite FC 5 kbar'!U194</f>
        <v>7.0100000000000002E-4</v>
      </c>
      <c r="M717" s="9">
        <f>'F. Basanite FC 5 kbar'!V194</f>
        <v>3.0110250000000001</v>
      </c>
      <c r="N717" s="9">
        <f>'F. Basanite FC 5 kbar'!W194</f>
        <v>0.73247700000000004</v>
      </c>
      <c r="O717" s="9">
        <f>'F. Basanite FC 5 kbar'!X194</f>
        <v>5.0986999999999998E-2</v>
      </c>
      <c r="P717" s="9">
        <f>'F. Basanite FC 5 kbar'!Y194</f>
        <v>2.8375539999999999</v>
      </c>
      <c r="Q717" s="9">
        <f>'F. Basanite FC 5 kbar'!Z194</f>
        <v>5.069318</v>
      </c>
      <c r="R717" s="9">
        <f>'F. Basanite FC 5 kbar'!AA194</f>
        <v>8.4370379999999994</v>
      </c>
      <c r="S717" s="9">
        <f>'F. Basanite FC 5 kbar'!AB194</f>
        <v>1.013906</v>
      </c>
      <c r="T717" s="9">
        <f>'F. Basanite FC 5 kbar'!AC194</f>
        <v>8.0651949999999992</v>
      </c>
      <c r="U717" s="10"/>
      <c r="V717" s="5">
        <f>'F. Basanite FC 5 kbar'!AH194</f>
        <v>1.0978E-2</v>
      </c>
      <c r="W717" s="5">
        <f>'F. Basanite FC 5 kbar'!AI194</f>
        <v>0</v>
      </c>
      <c r="X717" s="5">
        <f>'F. Basanite FC 5 kbar'!AJ194</f>
        <v>7.4327000000000004E-2</v>
      </c>
      <c r="Y717" s="5">
        <f>'F. Basanite FC 5 kbar'!AK194</f>
        <v>0.38158900000000001</v>
      </c>
      <c r="Z717" s="5"/>
      <c r="AA717" s="5"/>
      <c r="AB717" s="5">
        <f>'F. Basanite FC 5 kbar'!AL194</f>
        <v>0</v>
      </c>
      <c r="AC717" s="5">
        <f>'F. Basanite FC 5 kbar'!AM194</f>
        <v>3.2829999999999999E-3</v>
      </c>
      <c r="AD717" s="10"/>
      <c r="AE717" s="5">
        <f>'F. Basanite FC 5 kbar'!AO194</f>
        <v>44.092286999999999</v>
      </c>
      <c r="AF717" s="5">
        <f>'F. Basanite FC 5 kbar'!AP194</f>
        <v>3.6542699999999999</v>
      </c>
      <c r="AG717" s="5">
        <f>'F. Basanite FC 5 kbar'!AQ194</f>
        <v>4.5507400000000002</v>
      </c>
      <c r="AH717" s="5">
        <f>'F. Basanite FC 5 kbar'!AR194</f>
        <v>8.6734620000000007</v>
      </c>
      <c r="AI717" s="5"/>
      <c r="AJ717" s="5"/>
      <c r="AK717" s="5">
        <f>'F. Basanite FC 5 kbar'!AS194</f>
        <v>10.001711</v>
      </c>
      <c r="AL717" s="5">
        <f>'F. Basanite FC 5 kbar'!AT194</f>
        <v>3.9626169999999998</v>
      </c>
      <c r="AM717" s="10"/>
      <c r="AN717" s="5">
        <f t="shared" si="137"/>
        <v>44.103265</v>
      </c>
      <c r="AO717" s="5">
        <f t="shared" si="138"/>
        <v>3.6542699999999999</v>
      </c>
      <c r="AP717" s="5">
        <f t="shared" si="139"/>
        <v>4.6250670000000005</v>
      </c>
      <c r="AQ717" s="5">
        <f t="shared" si="140"/>
        <v>9.0550510000000006</v>
      </c>
      <c r="AR717" s="5"/>
      <c r="AS717" s="5"/>
      <c r="AT717" s="5">
        <f t="shared" si="141"/>
        <v>10.001711</v>
      </c>
      <c r="AU717" s="5">
        <f t="shared" si="142"/>
        <v>3.9659</v>
      </c>
      <c r="AV717" s="10">
        <f t="shared" si="143"/>
        <v>24.576622</v>
      </c>
      <c r="AW717" s="48">
        <f>SUM(AM717:AV717)</f>
        <v>99.981886000000003</v>
      </c>
    </row>
    <row r="718" spans="1:49" x14ac:dyDescent="0.3">
      <c r="A718" s="37" t="s">
        <v>236</v>
      </c>
      <c r="B718" s="2">
        <f>'F. Basanite FC 5 kbar'!A195</f>
        <v>189</v>
      </c>
      <c r="C718" s="2">
        <f>'F. Basanite FC 5 kbar'!C195</f>
        <v>832</v>
      </c>
      <c r="D718" s="2">
        <f>'F. Basanite FC 5 kbar'!D195</f>
        <v>5000</v>
      </c>
      <c r="E718" s="5">
        <f>'B. LLD classification'!EA762</f>
        <v>2.1820788449652397</v>
      </c>
      <c r="F718" s="5">
        <f>'F. Basanite FC 5 kbar'!L195</f>
        <v>2.8021259999999999</v>
      </c>
      <c r="G718" s="6">
        <f>'F. Basanite FC 5 kbar'!N195</f>
        <v>24.132676</v>
      </c>
      <c r="H718" s="7">
        <f t="shared" si="144"/>
        <v>75.867323999999996</v>
      </c>
      <c r="I718" s="8">
        <f>'F. Basanite FC 5 kbar'!R195</f>
        <v>53.647226000000003</v>
      </c>
      <c r="J718" s="9">
        <f>'F. Basanite FC 5 kbar'!S195</f>
        <v>0.127216</v>
      </c>
      <c r="K718" s="9">
        <f>'F. Basanite FC 5 kbar'!T195</f>
        <v>16.866526</v>
      </c>
      <c r="L718" s="9">
        <f>'F. Basanite FC 5 kbar'!U195</f>
        <v>6.7199999999999996E-4</v>
      </c>
      <c r="M718" s="9">
        <f>'F. Basanite FC 5 kbar'!V195</f>
        <v>2.949049</v>
      </c>
      <c r="N718" s="9">
        <f>'F. Basanite FC 5 kbar'!W195</f>
        <v>0.74595100000000003</v>
      </c>
      <c r="O718" s="9">
        <f>'F. Basanite FC 5 kbar'!X195</f>
        <v>4.9438000000000003E-2</v>
      </c>
      <c r="P718" s="9">
        <f>'F. Basanite FC 5 kbar'!Y195</f>
        <v>2.8481649999999998</v>
      </c>
      <c r="Q718" s="9">
        <f>'F. Basanite FC 5 kbar'!Z195</f>
        <v>5.1059489999999998</v>
      </c>
      <c r="R718" s="9">
        <f>'F. Basanite FC 5 kbar'!AA195</f>
        <v>8.4196799999999996</v>
      </c>
      <c r="S718" s="9">
        <f>'F. Basanite FC 5 kbar'!AB195</f>
        <v>1.036127</v>
      </c>
      <c r="T718" s="9">
        <f>'F. Basanite FC 5 kbar'!AC195</f>
        <v>8.2040000000000006</v>
      </c>
      <c r="U718" s="10"/>
      <c r="V718" s="5">
        <f>'F. Basanite FC 5 kbar'!AH195</f>
        <v>1.0710000000000001E-2</v>
      </c>
      <c r="W718" s="5">
        <f>'F. Basanite FC 5 kbar'!AI195</f>
        <v>0</v>
      </c>
      <c r="X718" s="5">
        <f>'F. Basanite FC 5 kbar'!AJ195</f>
        <v>7.1354000000000001E-2</v>
      </c>
      <c r="Y718" s="5">
        <f>'F. Basanite FC 5 kbar'!AK195</f>
        <v>0.376836</v>
      </c>
      <c r="Z718" s="5"/>
      <c r="AA718" s="5"/>
      <c r="AB718" s="5">
        <f>'F. Basanite FC 5 kbar'!AL195</f>
        <v>0</v>
      </c>
      <c r="AC718" s="5">
        <f>'F. Basanite FC 5 kbar'!AM195</f>
        <v>2.9910000000000002E-3</v>
      </c>
      <c r="AD718" s="10"/>
      <c r="AE718" s="5">
        <f>'F. Basanite FC 5 kbar'!AO195</f>
        <v>44.100873999999997</v>
      </c>
      <c r="AF718" s="5">
        <f>'F. Basanite FC 5 kbar'!AP195</f>
        <v>3.6542699999999999</v>
      </c>
      <c r="AG718" s="5">
        <f>'F. Basanite FC 5 kbar'!AQ195</f>
        <v>4.6199750000000002</v>
      </c>
      <c r="AH718" s="5">
        <f>'F. Basanite FC 5 kbar'!AR195</f>
        <v>9.0496119999999998</v>
      </c>
      <c r="AI718" s="5"/>
      <c r="AJ718" s="5"/>
      <c r="AK718" s="5">
        <f>'F. Basanite FC 5 kbar'!AS195</f>
        <v>10.001711</v>
      </c>
      <c r="AL718" s="5">
        <f>'F. Basanite FC 5 kbar'!AT195</f>
        <v>3.960877</v>
      </c>
      <c r="AM718" s="10"/>
      <c r="AN718" s="5">
        <f t="shared" si="137"/>
        <v>44.111584000000001</v>
      </c>
      <c r="AO718" s="5">
        <f t="shared" si="138"/>
        <v>3.6542699999999999</v>
      </c>
      <c r="AP718" s="5">
        <f t="shared" si="139"/>
        <v>4.6913290000000005</v>
      </c>
      <c r="AQ718" s="5">
        <f t="shared" si="140"/>
        <v>9.4264480000000006</v>
      </c>
      <c r="AR718" s="5"/>
      <c r="AS718" s="5"/>
      <c r="AT718" s="5">
        <f t="shared" si="141"/>
        <v>10.001711</v>
      </c>
      <c r="AU718" s="5">
        <f t="shared" si="142"/>
        <v>3.9638680000000002</v>
      </c>
      <c r="AV718" s="10">
        <f t="shared" si="143"/>
        <v>24.132676</v>
      </c>
      <c r="AW718" s="48">
        <f t="shared" ref="AW718:AW728" si="145">SUM(AM718:AV718)</f>
        <v>99.981886000000017</v>
      </c>
    </row>
    <row r="719" spans="1:49" x14ac:dyDescent="0.3">
      <c r="A719" s="37" t="s">
        <v>236</v>
      </c>
      <c r="B719" s="2">
        <f>'F. Basanite FC 5 kbar'!A196</f>
        <v>190</v>
      </c>
      <c r="C719" s="2">
        <f>'F. Basanite FC 5 kbar'!C196</f>
        <v>830</v>
      </c>
      <c r="D719" s="2">
        <f>'F. Basanite FC 5 kbar'!D196</f>
        <v>5000</v>
      </c>
      <c r="E719" s="5">
        <f>'B. LLD classification'!EA763</f>
        <v>2.175536818710424</v>
      </c>
      <c r="F719" s="5">
        <f>'F. Basanite FC 5 kbar'!L196</f>
        <v>2.7646069999999998</v>
      </c>
      <c r="G719" s="6">
        <f>'F. Basanite FC 5 kbar'!N196</f>
        <v>23.696667000000001</v>
      </c>
      <c r="H719" s="7">
        <f t="shared" si="144"/>
        <v>76.303332999999995</v>
      </c>
      <c r="I719" s="8">
        <f>'F. Basanite FC 5 kbar'!R196</f>
        <v>53.549604000000002</v>
      </c>
      <c r="J719" s="9">
        <f>'F. Basanite FC 5 kbar'!S196</f>
        <v>0.124297</v>
      </c>
      <c r="K719" s="9">
        <f>'F. Basanite FC 5 kbar'!T196</f>
        <v>16.819562000000001</v>
      </c>
      <c r="L719" s="9">
        <f>'F. Basanite FC 5 kbar'!U196</f>
        <v>6.4400000000000004E-4</v>
      </c>
      <c r="M719" s="9">
        <f>'F. Basanite FC 5 kbar'!V196</f>
        <v>2.8887649999999998</v>
      </c>
      <c r="N719" s="9">
        <f>'F. Basanite FC 5 kbar'!W196</f>
        <v>0.75967600000000002</v>
      </c>
      <c r="O719" s="9">
        <f>'F. Basanite FC 5 kbar'!X196</f>
        <v>4.7959000000000002E-2</v>
      </c>
      <c r="P719" s="9">
        <f>'F. Basanite FC 5 kbar'!Y196</f>
        <v>2.86008</v>
      </c>
      <c r="Q719" s="9">
        <f>'F. Basanite FC 5 kbar'!Z196</f>
        <v>5.1428929999999999</v>
      </c>
      <c r="R719" s="9">
        <f>'F. Basanite FC 5 kbar'!AA196</f>
        <v>8.4015039999999992</v>
      </c>
      <c r="S719" s="9">
        <f>'F. Basanite FC 5 kbar'!AB196</f>
        <v>1.0593589999999999</v>
      </c>
      <c r="T719" s="9">
        <f>'F. Basanite FC 5 kbar'!AC196</f>
        <v>8.345656</v>
      </c>
      <c r="U719" s="10"/>
      <c r="V719" s="5">
        <f>'F. Basanite FC 5 kbar'!AH196</f>
        <v>1.0449E-2</v>
      </c>
      <c r="W719" s="5">
        <f>'F. Basanite FC 5 kbar'!AI196</f>
        <v>0</v>
      </c>
      <c r="X719" s="5">
        <f>'F. Basanite FC 5 kbar'!AJ196</f>
        <v>6.8533999999999998E-2</v>
      </c>
      <c r="Y719" s="5">
        <f>'F. Basanite FC 5 kbar'!AK196</f>
        <v>0.372278</v>
      </c>
      <c r="Z719" s="5"/>
      <c r="AA719" s="5"/>
      <c r="AB719" s="5">
        <f>'F. Basanite FC 5 kbar'!AL196</f>
        <v>0</v>
      </c>
      <c r="AC719" s="5">
        <f>'F. Basanite FC 5 kbar'!AM196</f>
        <v>2.6930000000000001E-3</v>
      </c>
      <c r="AD719" s="10"/>
      <c r="AE719" s="5">
        <f>'F. Basanite FC 5 kbar'!AO196</f>
        <v>44.109189999999998</v>
      </c>
      <c r="AF719" s="5">
        <f>'F. Basanite FC 5 kbar'!AP196</f>
        <v>3.6542699999999999</v>
      </c>
      <c r="AG719" s="5">
        <f>'F. Basanite FC 5 kbar'!AQ196</f>
        <v>4.6862360000000001</v>
      </c>
      <c r="AH719" s="5">
        <f>'F. Basanite FC 5 kbar'!AR196</f>
        <v>9.4210089999999997</v>
      </c>
      <c r="AI719" s="5"/>
      <c r="AJ719" s="5"/>
      <c r="AK719" s="5">
        <f>'F. Basanite FC 5 kbar'!AS196</f>
        <v>10.001711</v>
      </c>
      <c r="AL719" s="5">
        <f>'F. Basanite FC 5 kbar'!AT196</f>
        <v>3.9588450000000002</v>
      </c>
      <c r="AM719" s="10"/>
      <c r="AN719" s="5">
        <f t="shared" si="137"/>
        <v>44.119638999999999</v>
      </c>
      <c r="AO719" s="5">
        <f t="shared" si="138"/>
        <v>3.6542699999999999</v>
      </c>
      <c r="AP719" s="5">
        <f t="shared" si="139"/>
        <v>4.7547699999999997</v>
      </c>
      <c r="AQ719" s="5">
        <f t="shared" si="140"/>
        <v>9.7932869999999994</v>
      </c>
      <c r="AR719" s="5"/>
      <c r="AS719" s="5"/>
      <c r="AT719" s="5">
        <f t="shared" si="141"/>
        <v>10.001711</v>
      </c>
      <c r="AU719" s="5">
        <f t="shared" si="142"/>
        <v>3.961538</v>
      </c>
      <c r="AV719" s="10">
        <f t="shared" si="143"/>
        <v>23.696667000000001</v>
      </c>
      <c r="AW719" s="48">
        <f t="shared" si="145"/>
        <v>99.981882000000013</v>
      </c>
    </row>
    <row r="720" spans="1:49" x14ac:dyDescent="0.3">
      <c r="A720" s="37" t="s">
        <v>236</v>
      </c>
      <c r="B720" s="2">
        <f>'F. Basanite FC 5 kbar'!A197</f>
        <v>191</v>
      </c>
      <c r="C720" s="2">
        <f>'F. Basanite FC 5 kbar'!C197</f>
        <v>828</v>
      </c>
      <c r="D720" s="2">
        <f>'F. Basanite FC 5 kbar'!D197</f>
        <v>5000</v>
      </c>
      <c r="E720" s="5">
        <f>'B. LLD classification'!EA764</f>
        <v>2.1689879411197612</v>
      </c>
      <c r="F720" s="5">
        <f>'F. Basanite FC 5 kbar'!L197</f>
        <v>2.7262279999999999</v>
      </c>
      <c r="G720" s="6">
        <f>'F. Basanite FC 5 kbar'!N197</f>
        <v>23.268267999999999</v>
      </c>
      <c r="H720" s="7">
        <f t="shared" si="144"/>
        <v>76.731731999999994</v>
      </c>
      <c r="I720" s="8">
        <f>'F. Basanite FC 5 kbar'!R197</f>
        <v>53.446679000000003</v>
      </c>
      <c r="J720" s="9">
        <f>'F. Basanite FC 5 kbar'!S197</f>
        <v>0.12139</v>
      </c>
      <c r="K720" s="9">
        <f>'F. Basanite FC 5 kbar'!T197</f>
        <v>16.771021999999999</v>
      </c>
      <c r="L720" s="9">
        <f>'F. Basanite FC 5 kbar'!U197</f>
        <v>6.1700000000000004E-4</v>
      </c>
      <c r="M720" s="9">
        <f>'F. Basanite FC 5 kbar'!V197</f>
        <v>2.83012</v>
      </c>
      <c r="N720" s="9">
        <f>'F. Basanite FC 5 kbar'!W197</f>
        <v>0.77366299999999999</v>
      </c>
      <c r="O720" s="9">
        <f>'F. Basanite FC 5 kbar'!X197</f>
        <v>4.6545000000000003E-2</v>
      </c>
      <c r="P720" s="9">
        <f>'F. Basanite FC 5 kbar'!Y197</f>
        <v>2.8733610000000001</v>
      </c>
      <c r="Q720" s="9">
        <f>'F. Basanite FC 5 kbar'!Z197</f>
        <v>5.1801700000000004</v>
      </c>
      <c r="R720" s="9">
        <f>'F. Basanite FC 5 kbar'!AA197</f>
        <v>8.3824939999999994</v>
      </c>
      <c r="S720" s="9">
        <f>'F. Basanite FC 5 kbar'!AB197</f>
        <v>1.083661</v>
      </c>
      <c r="T720" s="9">
        <f>'F. Basanite FC 5 kbar'!AC197</f>
        <v>8.4902759999999997</v>
      </c>
      <c r="U720" s="10"/>
      <c r="V720" s="5">
        <f>'F. Basanite FC 5 kbar'!AH197</f>
        <v>1.0194E-2</v>
      </c>
      <c r="W720" s="5">
        <f>'F. Basanite FC 5 kbar'!AI197</f>
        <v>0</v>
      </c>
      <c r="X720" s="5">
        <f>'F. Basanite FC 5 kbar'!AJ197</f>
        <v>6.5858E-2</v>
      </c>
      <c r="Y720" s="5">
        <f>'F. Basanite FC 5 kbar'!AK197</f>
        <v>0.36790299999999998</v>
      </c>
      <c r="Z720" s="5"/>
      <c r="AA720" s="5"/>
      <c r="AB720" s="5">
        <f>'F. Basanite FC 5 kbar'!AL197</f>
        <v>0</v>
      </c>
      <c r="AC720" s="5">
        <f>'F. Basanite FC 5 kbar'!AM197</f>
        <v>2.3900000000000002E-3</v>
      </c>
      <c r="AD720" s="10"/>
      <c r="AE720" s="5">
        <f>'F. Basanite FC 5 kbar'!AO197</f>
        <v>44.117246000000002</v>
      </c>
      <c r="AF720" s="5">
        <f>'F. Basanite FC 5 kbar'!AP197</f>
        <v>3.6542699999999999</v>
      </c>
      <c r="AG720" s="5">
        <f>'F. Basanite FC 5 kbar'!AQ197</f>
        <v>4.7496780000000003</v>
      </c>
      <c r="AH720" s="5">
        <f>'F. Basanite FC 5 kbar'!AR197</f>
        <v>9.7878480000000003</v>
      </c>
      <c r="AI720" s="5"/>
      <c r="AJ720" s="5"/>
      <c r="AK720" s="5">
        <f>'F. Basanite FC 5 kbar'!AS197</f>
        <v>10.001711</v>
      </c>
      <c r="AL720" s="5">
        <f>'F. Basanite FC 5 kbar'!AT197</f>
        <v>3.9565160000000001</v>
      </c>
      <c r="AM720" s="10"/>
      <c r="AN720" s="5">
        <f t="shared" si="137"/>
        <v>44.12744</v>
      </c>
      <c r="AO720" s="5">
        <f t="shared" si="138"/>
        <v>3.6542699999999999</v>
      </c>
      <c r="AP720" s="5">
        <f t="shared" si="139"/>
        <v>4.8155360000000007</v>
      </c>
      <c r="AQ720" s="5">
        <f t="shared" si="140"/>
        <v>10.155751</v>
      </c>
      <c r="AR720" s="5"/>
      <c r="AS720" s="5"/>
      <c r="AT720" s="5">
        <f t="shared" si="141"/>
        <v>10.001711</v>
      </c>
      <c r="AU720" s="5">
        <f t="shared" si="142"/>
        <v>3.9589060000000003</v>
      </c>
      <c r="AV720" s="10">
        <f t="shared" si="143"/>
        <v>23.268267999999999</v>
      </c>
      <c r="AW720" s="48">
        <f t="shared" si="145"/>
        <v>99.981881999999985</v>
      </c>
    </row>
    <row r="721" spans="1:49" x14ac:dyDescent="0.3">
      <c r="A721" s="37" t="s">
        <v>236</v>
      </c>
      <c r="B721" s="2">
        <f>'F. Basanite FC 5 kbar'!A198</f>
        <v>192</v>
      </c>
      <c r="C721" s="2">
        <f>'F. Basanite FC 5 kbar'!C198</f>
        <v>826</v>
      </c>
      <c r="D721" s="2">
        <f>'F. Basanite FC 5 kbar'!D198</f>
        <v>5000</v>
      </c>
      <c r="E721" s="5">
        <f>'B. LLD classification'!EA765</f>
        <v>2.1624284882121385</v>
      </c>
      <c r="F721" s="5">
        <f>'F. Basanite FC 5 kbar'!L198</f>
        <v>2.6869770000000002</v>
      </c>
      <c r="G721" s="6">
        <f>'F. Basanite FC 5 kbar'!N198</f>
        <v>22.847176000000001</v>
      </c>
      <c r="H721" s="7">
        <f t="shared" si="144"/>
        <v>77.152823999999995</v>
      </c>
      <c r="I721" s="8">
        <f>'F. Basanite FC 5 kbar'!R198</f>
        <v>53.338303000000003</v>
      </c>
      <c r="J721" s="9">
        <f>'F. Basanite FC 5 kbar'!S198</f>
        <v>0.118496</v>
      </c>
      <c r="K721" s="9">
        <f>'F. Basanite FC 5 kbar'!T198</f>
        <v>16.720845000000001</v>
      </c>
      <c r="L721" s="9">
        <f>'F. Basanite FC 5 kbar'!U198</f>
        <v>5.9199999999999997E-4</v>
      </c>
      <c r="M721" s="9">
        <f>'F. Basanite FC 5 kbar'!V198</f>
        <v>2.7730600000000001</v>
      </c>
      <c r="N721" s="9">
        <f>'F. Basanite FC 5 kbar'!W198</f>
        <v>0.78792200000000001</v>
      </c>
      <c r="O721" s="9">
        <f>'F. Basanite FC 5 kbar'!X198</f>
        <v>4.5192999999999997E-2</v>
      </c>
      <c r="P721" s="9">
        <f>'F. Basanite FC 5 kbar'!Y198</f>
        <v>2.8880780000000001</v>
      </c>
      <c r="Q721" s="9">
        <f>'F. Basanite FC 5 kbar'!Z198</f>
        <v>5.2178000000000004</v>
      </c>
      <c r="R721" s="9">
        <f>'F. Basanite FC 5 kbar'!AA198</f>
        <v>8.3626369999999994</v>
      </c>
      <c r="S721" s="9">
        <f>'F. Basanite FC 5 kbar'!AB198</f>
        <v>1.1090960000000001</v>
      </c>
      <c r="T721" s="9">
        <f>'F. Basanite FC 5 kbar'!AC198</f>
        <v>8.6379769999999994</v>
      </c>
      <c r="U721" s="10"/>
      <c r="V721" s="5">
        <f>'F. Basanite FC 5 kbar'!AH198</f>
        <v>9.946E-3</v>
      </c>
      <c r="W721" s="5">
        <f>'F. Basanite FC 5 kbar'!AI198</f>
        <v>0</v>
      </c>
      <c r="X721" s="5">
        <f>'F. Basanite FC 5 kbar'!AJ198</f>
        <v>6.3316999999999998E-2</v>
      </c>
      <c r="Y721" s="5">
        <f>'F. Basanite FC 5 kbar'!AK198</f>
        <v>0.36369699999999999</v>
      </c>
      <c r="Z721" s="5"/>
      <c r="AA721" s="5"/>
      <c r="AB721" s="5">
        <f>'F. Basanite FC 5 kbar'!AL198</f>
        <v>0</v>
      </c>
      <c r="AC721" s="5">
        <f>'F. Basanite FC 5 kbar'!AM198</f>
        <v>2.0790000000000001E-3</v>
      </c>
      <c r="AD721" s="10"/>
      <c r="AE721" s="5">
        <f>'F. Basanite FC 5 kbar'!AO198</f>
        <v>44.125050999999999</v>
      </c>
      <c r="AF721" s="5">
        <f>'F. Basanite FC 5 kbar'!AP198</f>
        <v>3.6542699999999999</v>
      </c>
      <c r="AG721" s="5">
        <f>'F. Basanite FC 5 kbar'!AQ198</f>
        <v>4.8104420000000001</v>
      </c>
      <c r="AH721" s="5">
        <f>'F. Basanite FC 5 kbar'!AR198</f>
        <v>10.150314</v>
      </c>
      <c r="AI721" s="5"/>
      <c r="AJ721" s="5"/>
      <c r="AK721" s="5">
        <f>'F. Basanite FC 5 kbar'!AS198</f>
        <v>10.001711</v>
      </c>
      <c r="AL721" s="5">
        <f>'F. Basanite FC 5 kbar'!AT198</f>
        <v>3.9538820000000001</v>
      </c>
      <c r="AM721" s="10"/>
      <c r="AN721" s="5">
        <f t="shared" ref="AN721:AN728" si="146">V721+AE721</f>
        <v>44.134996999999998</v>
      </c>
      <c r="AO721" s="5">
        <f t="shared" ref="AO721:AO728" si="147">W721+AF721</f>
        <v>3.6542699999999999</v>
      </c>
      <c r="AP721" s="5">
        <f t="shared" ref="AP721:AP728" si="148">X721+AG721</f>
        <v>4.8737589999999997</v>
      </c>
      <c r="AQ721" s="5">
        <f t="shared" ref="AQ721:AQ728" si="149">Y721+AH721</f>
        <v>10.514011</v>
      </c>
      <c r="AR721" s="5"/>
      <c r="AS721" s="5"/>
      <c r="AT721" s="5">
        <f t="shared" ref="AT721:AT728" si="150">AB721+AK721</f>
        <v>10.001711</v>
      </c>
      <c r="AU721" s="5">
        <f t="shared" ref="AU721:AU728" si="151">AC721+AL721</f>
        <v>3.9559610000000003</v>
      </c>
      <c r="AV721" s="10">
        <f t="shared" si="143"/>
        <v>22.847176000000001</v>
      </c>
      <c r="AW721" s="48">
        <f t="shared" si="145"/>
        <v>99.981885000000005</v>
      </c>
    </row>
    <row r="722" spans="1:49" x14ac:dyDescent="0.3">
      <c r="A722" s="37" t="s">
        <v>236</v>
      </c>
      <c r="B722" s="2">
        <f>'F. Basanite FC 5 kbar'!A199</f>
        <v>193</v>
      </c>
      <c r="C722" s="2">
        <f>'F. Basanite FC 5 kbar'!C199</f>
        <v>824</v>
      </c>
      <c r="D722" s="2">
        <f>'F. Basanite FC 5 kbar'!D199</f>
        <v>5000</v>
      </c>
      <c r="E722" s="5">
        <f>'B. LLD classification'!EA766</f>
        <v>2.1558548952544285</v>
      </c>
      <c r="F722" s="5">
        <f>'F. Basanite FC 5 kbar'!L199</f>
        <v>2.6468400000000001</v>
      </c>
      <c r="G722" s="6">
        <f>'F. Basanite FC 5 kbar'!N199</f>
        <v>22.433107</v>
      </c>
      <c r="H722" s="7">
        <f t="shared" si="144"/>
        <v>77.566892999999993</v>
      </c>
      <c r="I722" s="8">
        <f>'F. Basanite FC 5 kbar'!R199</f>
        <v>53.224316000000002</v>
      </c>
      <c r="J722" s="9">
        <f>'F. Basanite FC 5 kbar'!S199</f>
        <v>0.115617</v>
      </c>
      <c r="K722" s="9">
        <f>'F. Basanite FC 5 kbar'!T199</f>
        <v>16.668965</v>
      </c>
      <c r="L722" s="9">
        <f>'F. Basanite FC 5 kbar'!U199</f>
        <v>5.6800000000000004E-4</v>
      </c>
      <c r="M722" s="9">
        <f>'F. Basanite FC 5 kbar'!V199</f>
        <v>2.7175340000000001</v>
      </c>
      <c r="N722" s="9">
        <f>'F. Basanite FC 5 kbar'!W199</f>
        <v>0.80246600000000001</v>
      </c>
      <c r="O722" s="9">
        <f>'F. Basanite FC 5 kbar'!X199</f>
        <v>4.3900000000000002E-2</v>
      </c>
      <c r="P722" s="9">
        <f>'F. Basanite FC 5 kbar'!Y199</f>
        <v>2.9043040000000002</v>
      </c>
      <c r="Q722" s="9">
        <f>'F. Basanite FC 5 kbar'!Z199</f>
        <v>5.2558020000000001</v>
      </c>
      <c r="R722" s="9">
        <f>'F. Basanite FC 5 kbar'!AA199</f>
        <v>8.3419170000000005</v>
      </c>
      <c r="S722" s="9">
        <f>'F. Basanite FC 5 kbar'!AB199</f>
        <v>1.135732</v>
      </c>
      <c r="T722" s="9">
        <f>'F. Basanite FC 5 kbar'!AC199</f>
        <v>8.7888789999999997</v>
      </c>
      <c r="U722" s="10"/>
      <c r="V722" s="5">
        <f>'F. Basanite FC 5 kbar'!AH199</f>
        <v>9.7029999999999998E-3</v>
      </c>
      <c r="W722" s="5">
        <f>'F. Basanite FC 5 kbar'!AI199</f>
        <v>0</v>
      </c>
      <c r="X722" s="5">
        <f>'F. Basanite FC 5 kbar'!AJ199</f>
        <v>6.0904E-2</v>
      </c>
      <c r="Y722" s="5">
        <f>'F. Basanite FC 5 kbar'!AK199</f>
        <v>0.35964800000000002</v>
      </c>
      <c r="Z722" s="5"/>
      <c r="AA722" s="5"/>
      <c r="AB722" s="5">
        <f>'F. Basanite FC 5 kbar'!AL199</f>
        <v>0</v>
      </c>
      <c r="AC722" s="5">
        <f>'F. Basanite FC 5 kbar'!AM199</f>
        <v>1.7600000000000001E-3</v>
      </c>
      <c r="AD722" s="10"/>
      <c r="AE722" s="5">
        <f>'F. Basanite FC 5 kbar'!AO199</f>
        <v>44.132601000000001</v>
      </c>
      <c r="AF722" s="5">
        <f>'F. Basanite FC 5 kbar'!AP199</f>
        <v>3.6542699999999999</v>
      </c>
      <c r="AG722" s="5">
        <f>'F. Basanite FC 5 kbar'!AQ199</f>
        <v>4.8686660000000002</v>
      </c>
      <c r="AH722" s="5">
        <f>'F. Basanite FC 5 kbar'!AR199</f>
        <v>10.508573</v>
      </c>
      <c r="AI722" s="5"/>
      <c r="AJ722" s="5"/>
      <c r="AK722" s="5">
        <f>'F. Basanite FC 5 kbar'!AS199</f>
        <v>10.001711</v>
      </c>
      <c r="AL722" s="5">
        <f>'F. Basanite FC 5 kbar'!AT199</f>
        <v>3.9509379999999998</v>
      </c>
      <c r="AM722" s="10"/>
      <c r="AN722" s="5">
        <f t="shared" si="146"/>
        <v>44.142304000000003</v>
      </c>
      <c r="AO722" s="5">
        <f t="shared" si="147"/>
        <v>3.6542699999999999</v>
      </c>
      <c r="AP722" s="5">
        <f t="shared" si="148"/>
        <v>4.92957</v>
      </c>
      <c r="AQ722" s="5">
        <f t="shared" si="149"/>
        <v>10.868221</v>
      </c>
      <c r="AR722" s="5"/>
      <c r="AS722" s="5"/>
      <c r="AT722" s="5">
        <f t="shared" si="150"/>
        <v>10.001711</v>
      </c>
      <c r="AU722" s="5">
        <f t="shared" si="151"/>
        <v>3.9526979999999998</v>
      </c>
      <c r="AV722" s="10">
        <f t="shared" si="143"/>
        <v>22.433107</v>
      </c>
      <c r="AW722" s="48">
        <f t="shared" si="145"/>
        <v>99.981880999999987</v>
      </c>
    </row>
    <row r="723" spans="1:49" x14ac:dyDescent="0.3">
      <c r="A723" s="37" t="s">
        <v>236</v>
      </c>
      <c r="B723" s="2">
        <f>'F. Basanite FC 5 kbar'!A200</f>
        <v>194</v>
      </c>
      <c r="C723" s="2">
        <f>'F. Basanite FC 5 kbar'!C200</f>
        <v>822</v>
      </c>
      <c r="D723" s="2">
        <f>'F. Basanite FC 5 kbar'!D200</f>
        <v>5000</v>
      </c>
      <c r="E723" s="5">
        <f>'B. LLD classification'!EA767</f>
        <v>2.1492634981348964</v>
      </c>
      <c r="F723" s="5">
        <f>'F. Basanite FC 5 kbar'!L200</f>
        <v>2.6058020000000002</v>
      </c>
      <c r="G723" s="6">
        <f>'F. Basanite FC 5 kbar'!N200</f>
        <v>22.025803</v>
      </c>
      <c r="H723" s="7">
        <f t="shared" si="144"/>
        <v>77.974197000000004</v>
      </c>
      <c r="I723" s="8">
        <f>'F. Basanite FC 5 kbar'!R200</f>
        <v>53.104551000000001</v>
      </c>
      <c r="J723" s="9">
        <f>'F. Basanite FC 5 kbar'!S200</f>
        <v>0.11275399999999999</v>
      </c>
      <c r="K723" s="9">
        <f>'F. Basanite FC 5 kbar'!T200</f>
        <v>16.615314999999999</v>
      </c>
      <c r="L723" s="9">
        <f>'F. Basanite FC 5 kbar'!U200</f>
        <v>5.4500000000000002E-4</v>
      </c>
      <c r="M723" s="9">
        <f>'F. Basanite FC 5 kbar'!V200</f>
        <v>2.6634910000000001</v>
      </c>
      <c r="N723" s="9">
        <f>'F. Basanite FC 5 kbar'!W200</f>
        <v>0.81730499999999995</v>
      </c>
      <c r="O723" s="9">
        <f>'F. Basanite FC 5 kbar'!X200</f>
        <v>4.2663E-2</v>
      </c>
      <c r="P723" s="9">
        <f>'F. Basanite FC 5 kbar'!Y200</f>
        <v>2.9221170000000001</v>
      </c>
      <c r="Q723" s="9">
        <f>'F. Basanite FC 5 kbar'!Z200</f>
        <v>5.2941940000000001</v>
      </c>
      <c r="R723" s="9">
        <f>'F. Basanite FC 5 kbar'!AA200</f>
        <v>8.3203169999999993</v>
      </c>
      <c r="S723" s="9">
        <f>'F. Basanite FC 5 kbar'!AB200</f>
        <v>1.163643</v>
      </c>
      <c r="T723" s="9">
        <f>'F. Basanite FC 5 kbar'!AC200</f>
        <v>8.9431060000000002</v>
      </c>
      <c r="U723" s="10"/>
      <c r="V723" s="5">
        <f>'F. Basanite FC 5 kbar'!AH200</f>
        <v>9.4669999999999997E-3</v>
      </c>
      <c r="W723" s="5">
        <f>'F. Basanite FC 5 kbar'!AI200</f>
        <v>0</v>
      </c>
      <c r="X723" s="5">
        <f>'F. Basanite FC 5 kbar'!AJ200</f>
        <v>5.8610000000000002E-2</v>
      </c>
      <c r="Y723" s="5">
        <f>'F. Basanite FC 5 kbar'!AK200</f>
        <v>0.355742</v>
      </c>
      <c r="Z723" s="5"/>
      <c r="AA723" s="5"/>
      <c r="AB723" s="5">
        <f>'F. Basanite FC 5 kbar'!AL200</f>
        <v>0</v>
      </c>
      <c r="AC723" s="5">
        <f>'F. Basanite FC 5 kbar'!AM200</f>
        <v>1.433E-3</v>
      </c>
      <c r="AD723" s="10"/>
      <c r="AE723" s="5">
        <f>'F. Basanite FC 5 kbar'!AO200</f>
        <v>44.139913</v>
      </c>
      <c r="AF723" s="5">
        <f>'F. Basanite FC 5 kbar'!AP200</f>
        <v>3.6542699999999999</v>
      </c>
      <c r="AG723" s="5">
        <f>'F. Basanite FC 5 kbar'!AQ200</f>
        <v>4.9244750000000002</v>
      </c>
      <c r="AH723" s="5">
        <f>'F. Basanite FC 5 kbar'!AR200</f>
        <v>10.862783</v>
      </c>
      <c r="AI723" s="5"/>
      <c r="AJ723" s="5"/>
      <c r="AK723" s="5">
        <f>'F. Basanite FC 5 kbar'!AS200</f>
        <v>10.001711</v>
      </c>
      <c r="AL723" s="5">
        <f>'F. Basanite FC 5 kbar'!AT200</f>
        <v>3.9476749999999998</v>
      </c>
      <c r="AM723" s="10"/>
      <c r="AN723" s="5">
        <f t="shared" si="146"/>
        <v>44.149380000000001</v>
      </c>
      <c r="AO723" s="5">
        <f t="shared" si="147"/>
        <v>3.6542699999999999</v>
      </c>
      <c r="AP723" s="5">
        <f t="shared" si="148"/>
        <v>4.983085</v>
      </c>
      <c r="AQ723" s="5">
        <f t="shared" si="149"/>
        <v>11.218525</v>
      </c>
      <c r="AR723" s="5"/>
      <c r="AS723" s="5"/>
      <c r="AT723" s="5">
        <f t="shared" si="150"/>
        <v>10.001711</v>
      </c>
      <c r="AU723" s="5">
        <f t="shared" si="151"/>
        <v>3.9491079999999998</v>
      </c>
      <c r="AV723" s="10">
        <f t="shared" ref="AV723:AV728" si="152">G723</f>
        <v>22.025803</v>
      </c>
      <c r="AW723" s="48">
        <f t="shared" si="145"/>
        <v>99.981881999999985</v>
      </c>
    </row>
    <row r="724" spans="1:49" x14ac:dyDescent="0.3">
      <c r="A724" s="37" t="s">
        <v>236</v>
      </c>
      <c r="B724" s="2">
        <f>'F. Basanite FC 5 kbar'!A201</f>
        <v>195</v>
      </c>
      <c r="C724" s="2">
        <f>'F. Basanite FC 5 kbar'!C201</f>
        <v>820</v>
      </c>
      <c r="D724" s="2">
        <f>'F. Basanite FC 5 kbar'!D201</f>
        <v>5000</v>
      </c>
      <c r="E724" s="5">
        <f>'B. LLD classification'!EA768</f>
        <v>2.1426509061169483</v>
      </c>
      <c r="F724" s="5">
        <f>'F. Basanite FC 5 kbar'!L201</f>
        <v>2.56385</v>
      </c>
      <c r="G724" s="6">
        <f>'F. Basanite FC 5 kbar'!N201</f>
        <v>21.625021</v>
      </c>
      <c r="H724" s="7">
        <f t="shared" si="144"/>
        <v>78.374978999999996</v>
      </c>
      <c r="I724" s="8">
        <f>'F. Basanite FC 5 kbar'!R201</f>
        <v>52.978825999999998</v>
      </c>
      <c r="J724" s="9">
        <f>'F. Basanite FC 5 kbar'!S201</f>
        <v>0.10990900000000001</v>
      </c>
      <c r="K724" s="9">
        <f>'F. Basanite FC 5 kbar'!T201</f>
        <v>16.559822</v>
      </c>
      <c r="L724" s="9">
        <f>'F. Basanite FC 5 kbar'!U201</f>
        <v>5.22E-4</v>
      </c>
      <c r="M724" s="9">
        <f>'F. Basanite FC 5 kbar'!V201</f>
        <v>2.6108799999999999</v>
      </c>
      <c r="N724" s="9">
        <f>'F. Basanite FC 5 kbar'!W201</f>
        <v>0.83245199999999997</v>
      </c>
      <c r="O724" s="9">
        <f>'F. Basanite FC 5 kbar'!X201</f>
        <v>4.1479000000000002E-2</v>
      </c>
      <c r="P724" s="9">
        <f>'F. Basanite FC 5 kbar'!Y201</f>
        <v>2.9416039999999999</v>
      </c>
      <c r="Q724" s="9">
        <f>'F. Basanite FC 5 kbar'!Z201</f>
        <v>5.3329959999999996</v>
      </c>
      <c r="R724" s="9">
        <f>'F. Basanite FC 5 kbar'!AA201</f>
        <v>8.2978190000000005</v>
      </c>
      <c r="S724" s="9">
        <f>'F. Basanite FC 5 kbar'!AB201</f>
        <v>1.1929069999999999</v>
      </c>
      <c r="T724" s="9">
        <f>'F. Basanite FC 5 kbar'!AC201</f>
        <v>9.1007829999999998</v>
      </c>
      <c r="U724" s="10"/>
      <c r="V724" s="5">
        <f>'F. Basanite FC 5 kbar'!AH201</f>
        <v>9.2359999999999994E-3</v>
      </c>
      <c r="W724" s="5">
        <f>'F. Basanite FC 5 kbar'!AI201</f>
        <v>0</v>
      </c>
      <c r="X724" s="5">
        <f>'F. Basanite FC 5 kbar'!AJ201</f>
        <v>5.6429E-2</v>
      </c>
      <c r="Y724" s="5">
        <f>'F. Basanite FC 5 kbar'!AK201</f>
        <v>0.35196899999999998</v>
      </c>
      <c r="Z724" s="5"/>
      <c r="AA724" s="5"/>
      <c r="AB724" s="5">
        <f>'F. Basanite FC 5 kbar'!AL201</f>
        <v>0</v>
      </c>
      <c r="AC724" s="5">
        <f>'F. Basanite FC 5 kbar'!AM201</f>
        <v>1.096E-3</v>
      </c>
      <c r="AD724" s="10"/>
      <c r="AE724" s="5">
        <f>'F. Basanite FC 5 kbar'!AO201</f>
        <v>44.146985999999998</v>
      </c>
      <c r="AF724" s="5">
        <f>'F. Basanite FC 5 kbar'!AP201</f>
        <v>3.6542699999999999</v>
      </c>
      <c r="AG724" s="5">
        <f>'F. Basanite FC 5 kbar'!AQ201</f>
        <v>4.9779900000000001</v>
      </c>
      <c r="AH724" s="5">
        <f>'F. Basanite FC 5 kbar'!AR201</f>
        <v>11.213089</v>
      </c>
      <c r="AI724" s="5"/>
      <c r="AJ724" s="5"/>
      <c r="AK724" s="5">
        <f>'F. Basanite FC 5 kbar'!AS201</f>
        <v>10.001711</v>
      </c>
      <c r="AL724" s="5">
        <f>'F. Basanite FC 5 kbar'!AT201</f>
        <v>3.9440849999999998</v>
      </c>
      <c r="AM724" s="10"/>
      <c r="AN724" s="5">
        <f t="shared" si="146"/>
        <v>44.156222</v>
      </c>
      <c r="AO724" s="5">
        <f t="shared" si="147"/>
        <v>3.6542699999999999</v>
      </c>
      <c r="AP724" s="5">
        <f t="shared" si="148"/>
        <v>5.0344189999999998</v>
      </c>
      <c r="AQ724" s="5">
        <f t="shared" si="149"/>
        <v>11.565058000000001</v>
      </c>
      <c r="AR724" s="5"/>
      <c r="AS724" s="5"/>
      <c r="AT724" s="5">
        <f t="shared" si="150"/>
        <v>10.001711</v>
      </c>
      <c r="AU724" s="5">
        <f t="shared" si="151"/>
        <v>3.9451809999999998</v>
      </c>
      <c r="AV724" s="10">
        <f t="shared" si="152"/>
        <v>21.625021</v>
      </c>
      <c r="AW724" s="48">
        <f t="shared" si="145"/>
        <v>99.981881999999999</v>
      </c>
    </row>
    <row r="725" spans="1:49" x14ac:dyDescent="0.3">
      <c r="A725" s="37" t="s">
        <v>236</v>
      </c>
      <c r="B725" s="2">
        <f>'F. Basanite FC 5 kbar'!A202</f>
        <v>196</v>
      </c>
      <c r="C725" s="2">
        <f>'F. Basanite FC 5 kbar'!C202</f>
        <v>818</v>
      </c>
      <c r="D725" s="2">
        <f>'F. Basanite FC 5 kbar'!D202</f>
        <v>5000</v>
      </c>
      <c r="E725" s="5">
        <f>'B. LLD classification'!EA769</f>
        <v>2.1360138439740131</v>
      </c>
      <c r="F725" s="5">
        <f>'F. Basanite FC 5 kbar'!L202</f>
        <v>2.5209709999999999</v>
      </c>
      <c r="G725" s="6">
        <f>'F. Basanite FC 5 kbar'!N202</f>
        <v>21.230540999999999</v>
      </c>
      <c r="H725" s="7">
        <f t="shared" si="144"/>
        <v>78.769458999999998</v>
      </c>
      <c r="I725" s="8">
        <f>'F. Basanite FC 5 kbar'!R202</f>
        <v>52.84695</v>
      </c>
      <c r="J725" s="9">
        <f>'F. Basanite FC 5 kbar'!S202</f>
        <v>0.107083</v>
      </c>
      <c r="K725" s="9">
        <f>'F. Basanite FC 5 kbar'!T202</f>
        <v>16.502412</v>
      </c>
      <c r="L725" s="9">
        <f>'F. Basanite FC 5 kbar'!U202</f>
        <v>5.0100000000000003E-4</v>
      </c>
      <c r="M725" s="9">
        <f>'F. Basanite FC 5 kbar'!V202</f>
        <v>2.5596549999999998</v>
      </c>
      <c r="N725" s="9">
        <f>'F. Basanite FC 5 kbar'!W202</f>
        <v>0.84792000000000001</v>
      </c>
      <c r="O725" s="9">
        <f>'F. Basanite FC 5 kbar'!X202</f>
        <v>4.0344999999999999E-2</v>
      </c>
      <c r="P725" s="9">
        <f>'F. Basanite FC 5 kbar'!Y202</f>
        <v>2.9628580000000002</v>
      </c>
      <c r="Q725" s="9">
        <f>'F. Basanite FC 5 kbar'!Z202</f>
        <v>5.3722240000000001</v>
      </c>
      <c r="R725" s="9">
        <f>'F. Basanite FC 5 kbar'!AA202</f>
        <v>8.2744070000000001</v>
      </c>
      <c r="S725" s="9">
        <f>'F. Basanite FC 5 kbar'!AB202</f>
        <v>1.2236050000000001</v>
      </c>
      <c r="T725" s="9">
        <f>'F. Basanite FC 5 kbar'!AC202</f>
        <v>9.262041</v>
      </c>
      <c r="U725" s="10"/>
      <c r="V725" s="5">
        <f>'F. Basanite FC 5 kbar'!AH202</f>
        <v>9.0100000000000006E-3</v>
      </c>
      <c r="W725" s="5">
        <f>'F. Basanite FC 5 kbar'!AI202</f>
        <v>0</v>
      </c>
      <c r="X725" s="5">
        <f>'F. Basanite FC 5 kbar'!AJ202</f>
        <v>5.4354E-2</v>
      </c>
      <c r="Y725" s="5">
        <f>'F. Basanite FC 5 kbar'!AK202</f>
        <v>0.34831400000000001</v>
      </c>
      <c r="Z725" s="5"/>
      <c r="AA725" s="5"/>
      <c r="AB725" s="5">
        <f>'F. Basanite FC 5 kbar'!AL202</f>
        <v>0</v>
      </c>
      <c r="AC725" s="5">
        <f>'F. Basanite FC 5 kbar'!AM202</f>
        <v>7.4899999999999999E-4</v>
      </c>
      <c r="AD725" s="10"/>
      <c r="AE725" s="5">
        <f>'F. Basanite FC 5 kbar'!AO202</f>
        <v>44.153826000000002</v>
      </c>
      <c r="AF725" s="5">
        <f>'F. Basanite FC 5 kbar'!AP202</f>
        <v>3.6542699999999999</v>
      </c>
      <c r="AG725" s="5">
        <f>'F. Basanite FC 5 kbar'!AQ202</f>
        <v>5.0293239999999999</v>
      </c>
      <c r="AH725" s="5">
        <f>'F. Basanite FC 5 kbar'!AR202</f>
        <v>11.559621</v>
      </c>
      <c r="AI725" s="5"/>
      <c r="AJ725" s="5"/>
      <c r="AK725" s="5">
        <f>'F. Basanite FC 5 kbar'!AS202</f>
        <v>10.001711</v>
      </c>
      <c r="AL725" s="5">
        <f>'F. Basanite FC 5 kbar'!AT202</f>
        <v>3.9401579999999998</v>
      </c>
      <c r="AM725" s="10"/>
      <c r="AN725" s="5">
        <f t="shared" si="146"/>
        <v>44.162836000000006</v>
      </c>
      <c r="AO725" s="5">
        <f t="shared" si="147"/>
        <v>3.6542699999999999</v>
      </c>
      <c r="AP725" s="5">
        <f t="shared" si="148"/>
        <v>5.0836779999999999</v>
      </c>
      <c r="AQ725" s="5">
        <f t="shared" si="149"/>
        <v>11.907935</v>
      </c>
      <c r="AR725" s="5"/>
      <c r="AS725" s="5"/>
      <c r="AT725" s="5">
        <f t="shared" si="150"/>
        <v>10.001711</v>
      </c>
      <c r="AU725" s="5">
        <f t="shared" si="151"/>
        <v>3.9409069999999997</v>
      </c>
      <c r="AV725" s="10">
        <f t="shared" si="152"/>
        <v>21.230540999999999</v>
      </c>
      <c r="AW725" s="48">
        <f t="shared" si="145"/>
        <v>99.981877999999995</v>
      </c>
    </row>
    <row r="726" spans="1:49" x14ac:dyDescent="0.3">
      <c r="A726" s="37" t="s">
        <v>236</v>
      </c>
      <c r="B726" s="2">
        <f>'F. Basanite FC 5 kbar'!A203</f>
        <v>197</v>
      </c>
      <c r="C726" s="2">
        <f>'F. Basanite FC 5 kbar'!C203</f>
        <v>816</v>
      </c>
      <c r="D726" s="2">
        <f>'F. Basanite FC 5 kbar'!D203</f>
        <v>5000</v>
      </c>
      <c r="E726" s="5">
        <f>'B. LLD classification'!EA770</f>
        <v>2.1293489800185781</v>
      </c>
      <c r="F726" s="5">
        <f>'F. Basanite FC 5 kbar'!L203</f>
        <v>2.4771510000000001</v>
      </c>
      <c r="G726" s="6">
        <f>'F. Basanite FC 5 kbar'!N203</f>
        <v>20.842161999999998</v>
      </c>
      <c r="H726" s="7">
        <f t="shared" si="144"/>
        <v>79.157837999999998</v>
      </c>
      <c r="I726" s="8">
        <f>'F. Basanite FC 5 kbar'!R203</f>
        <v>52.70872</v>
      </c>
      <c r="J726" s="9">
        <f>'F. Basanite FC 5 kbar'!S203</f>
        <v>0.104278</v>
      </c>
      <c r="K726" s="9">
        <f>'F. Basanite FC 5 kbar'!T203</f>
        <v>16.443003999999998</v>
      </c>
      <c r="L726" s="9">
        <f>'F. Basanite FC 5 kbar'!U203</f>
        <v>4.8099999999999998E-4</v>
      </c>
      <c r="M726" s="9">
        <f>'F. Basanite FC 5 kbar'!V203</f>
        <v>2.5097659999999999</v>
      </c>
      <c r="N726" s="9">
        <f>'F. Basanite FC 5 kbar'!W203</f>
        <v>0.86372000000000004</v>
      </c>
      <c r="O726" s="9">
        <f>'F. Basanite FC 5 kbar'!X203</f>
        <v>3.9259000000000002E-2</v>
      </c>
      <c r="P726" s="9">
        <f>'F. Basanite FC 5 kbar'!Y203</f>
        <v>2.9859770000000001</v>
      </c>
      <c r="Q726" s="9">
        <f>'F. Basanite FC 5 kbar'!Z203</f>
        <v>5.4118959999999996</v>
      </c>
      <c r="R726" s="9">
        <f>'F. Basanite FC 5 kbar'!AA203</f>
        <v>8.2500599999999995</v>
      </c>
      <c r="S726" s="9">
        <f>'F. Basanite FC 5 kbar'!AB203</f>
        <v>1.2558279999999999</v>
      </c>
      <c r="T726" s="9">
        <f>'F. Basanite FC 5 kbar'!AC203</f>
        <v>9.4270110000000003</v>
      </c>
      <c r="U726" s="10"/>
      <c r="V726" s="5">
        <f>'F. Basanite FC 5 kbar'!AH203</f>
        <v>8.7910000000000002E-3</v>
      </c>
      <c r="W726" s="5">
        <f>'F. Basanite FC 5 kbar'!AI203</f>
        <v>0</v>
      </c>
      <c r="X726" s="5">
        <f>'F. Basanite FC 5 kbar'!AJ203</f>
        <v>5.2379000000000002E-2</v>
      </c>
      <c r="Y726" s="5">
        <f>'F. Basanite FC 5 kbar'!AK203</f>
        <v>0.34476699999999999</v>
      </c>
      <c r="Z726" s="5"/>
      <c r="AA726" s="5"/>
      <c r="AB726" s="5">
        <f>'F. Basanite FC 5 kbar'!AL203</f>
        <v>0</v>
      </c>
      <c r="AC726" s="5">
        <f>'F. Basanite FC 5 kbar'!AM203</f>
        <v>3.8999999999999999E-4</v>
      </c>
      <c r="AD726" s="10"/>
      <c r="AE726" s="5">
        <f>'F. Basanite FC 5 kbar'!AO203</f>
        <v>44.160443999999998</v>
      </c>
      <c r="AF726" s="5">
        <f>'F. Basanite FC 5 kbar'!AP203</f>
        <v>3.6542699999999999</v>
      </c>
      <c r="AG726" s="5">
        <f>'F. Basanite FC 5 kbar'!AQ203</f>
        <v>5.0785819999999999</v>
      </c>
      <c r="AH726" s="5">
        <f>'F. Basanite FC 5 kbar'!AR203</f>
        <v>11.902499000000001</v>
      </c>
      <c r="AI726" s="5"/>
      <c r="AJ726" s="5"/>
      <c r="AK726" s="5">
        <f>'F. Basanite FC 5 kbar'!AS203</f>
        <v>10.001711</v>
      </c>
      <c r="AL726" s="5">
        <f>'F. Basanite FC 5 kbar'!AT203</f>
        <v>3.9358840000000002</v>
      </c>
      <c r="AM726" s="10"/>
      <c r="AN726" s="5">
        <f t="shared" si="146"/>
        <v>44.169235</v>
      </c>
      <c r="AO726" s="5">
        <f t="shared" si="147"/>
        <v>3.6542699999999999</v>
      </c>
      <c r="AP726" s="5">
        <f t="shared" si="148"/>
        <v>5.1309610000000001</v>
      </c>
      <c r="AQ726" s="5">
        <f t="shared" si="149"/>
        <v>12.247266</v>
      </c>
      <c r="AR726" s="5"/>
      <c r="AS726" s="5"/>
      <c r="AT726" s="5">
        <f t="shared" si="150"/>
        <v>10.001711</v>
      </c>
      <c r="AU726" s="5">
        <f t="shared" si="151"/>
        <v>3.9362740000000001</v>
      </c>
      <c r="AV726" s="10">
        <f t="shared" si="152"/>
        <v>20.842161999999998</v>
      </c>
      <c r="AW726" s="48">
        <f t="shared" si="145"/>
        <v>99.981878999999992</v>
      </c>
    </row>
    <row r="727" spans="1:49" x14ac:dyDescent="0.3">
      <c r="A727" s="37" t="s">
        <v>236</v>
      </c>
      <c r="B727" s="2">
        <f>'F. Basanite FC 5 kbar'!A204</f>
        <v>198</v>
      </c>
      <c r="C727" s="2">
        <f>'F. Basanite FC 5 kbar'!C204</f>
        <v>814</v>
      </c>
      <c r="D727" s="2">
        <f>'F. Basanite FC 5 kbar'!D204</f>
        <v>5000</v>
      </c>
      <c r="E727" s="5">
        <f>'B. LLD classification'!EA771</f>
        <v>2.1226535402582067</v>
      </c>
      <c r="F727" s="5">
        <f>'F. Basanite FC 5 kbar'!L204</f>
        <v>2.4323730000000001</v>
      </c>
      <c r="G727" s="6">
        <f>'F. Basanite FC 5 kbar'!N204</f>
        <v>20.459714000000002</v>
      </c>
      <c r="H727" s="7">
        <f t="shared" si="144"/>
        <v>79.540285999999995</v>
      </c>
      <c r="I727" s="8">
        <f>'F. Basanite FC 5 kbar'!R204</f>
        <v>52.563873000000001</v>
      </c>
      <c r="J727" s="9">
        <f>'F. Basanite FC 5 kbar'!S204</f>
        <v>0.101494</v>
      </c>
      <c r="K727" s="9">
        <f>'F. Basanite FC 5 kbar'!T204</f>
        <v>16.381497</v>
      </c>
      <c r="L727" s="9">
        <f>'F. Basanite FC 5 kbar'!U204</f>
        <v>4.6200000000000001E-4</v>
      </c>
      <c r="M727" s="9">
        <f>'F. Basanite FC 5 kbar'!V204</f>
        <v>2.4611649999999998</v>
      </c>
      <c r="N727" s="9">
        <f>'F. Basanite FC 5 kbar'!W204</f>
        <v>0.87986600000000004</v>
      </c>
      <c r="O727" s="9">
        <f>'F. Basanite FC 5 kbar'!X204</f>
        <v>3.8218000000000002E-2</v>
      </c>
      <c r="P727" s="9">
        <f>'F. Basanite FC 5 kbar'!Y204</f>
        <v>3.0111150000000002</v>
      </c>
      <c r="Q727" s="9">
        <f>'F. Basanite FC 5 kbar'!Z204</f>
        <v>5.4520210000000002</v>
      </c>
      <c r="R727" s="9">
        <f>'F. Basanite FC 5 kbar'!AA204</f>
        <v>8.2247570000000003</v>
      </c>
      <c r="S727" s="9">
        <f>'F. Basanite FC 5 kbar'!AB204</f>
        <v>1.2897099999999999</v>
      </c>
      <c r="T727" s="9">
        <f>'F. Basanite FC 5 kbar'!AC204</f>
        <v>9.5958240000000004</v>
      </c>
      <c r="U727" s="10"/>
      <c r="V727" s="5">
        <f>'F. Basanite FC 5 kbar'!AH204</f>
        <v>8.5760000000000003E-3</v>
      </c>
      <c r="W727" s="5">
        <f>'F. Basanite FC 5 kbar'!AI204</f>
        <v>0</v>
      </c>
      <c r="X727" s="5">
        <f>'F. Basanite FC 5 kbar'!AJ204</f>
        <v>5.0499000000000002E-2</v>
      </c>
      <c r="Y727" s="5">
        <f>'F. Basanite FC 5 kbar'!AK204</f>
        <v>0.34132099999999999</v>
      </c>
      <c r="Z727" s="5"/>
      <c r="AA727" s="5"/>
      <c r="AB727" s="5">
        <f>'F. Basanite FC 5 kbar'!AL204</f>
        <v>0</v>
      </c>
      <c r="AC727" s="5">
        <f>'F. Basanite FC 5 kbar'!AM204</f>
        <v>0</v>
      </c>
      <c r="AD727" s="10"/>
      <c r="AE727" s="5">
        <f>'F. Basanite FC 5 kbar'!AO204</f>
        <v>44.166840999999998</v>
      </c>
      <c r="AF727" s="5">
        <f>'F. Basanite FC 5 kbar'!AP204</f>
        <v>3.6542699999999999</v>
      </c>
      <c r="AG727" s="5">
        <f>'F. Basanite FC 5 kbar'!AQ204</f>
        <v>5.1258650000000001</v>
      </c>
      <c r="AH727" s="5">
        <f>'F. Basanite FC 5 kbar'!AR204</f>
        <v>12.241830999999999</v>
      </c>
      <c r="AI727" s="5"/>
      <c r="AJ727" s="5"/>
      <c r="AK727" s="5">
        <f>'F. Basanite FC 5 kbar'!AS204</f>
        <v>10.001711</v>
      </c>
      <c r="AL727" s="5">
        <f>'F. Basanite FC 5 kbar'!AT204</f>
        <v>3.9312510000000001</v>
      </c>
      <c r="AM727" s="10"/>
      <c r="AN727" s="5">
        <f t="shared" si="146"/>
        <v>44.175416999999996</v>
      </c>
      <c r="AO727" s="5">
        <f t="shared" si="147"/>
        <v>3.6542699999999999</v>
      </c>
      <c r="AP727" s="5">
        <f t="shared" si="148"/>
        <v>5.1763640000000004</v>
      </c>
      <c r="AQ727" s="5">
        <f t="shared" si="149"/>
        <v>12.583152</v>
      </c>
      <c r="AR727" s="5"/>
      <c r="AS727" s="5"/>
      <c r="AT727" s="5">
        <f t="shared" si="150"/>
        <v>10.001711</v>
      </c>
      <c r="AU727" s="5">
        <f t="shared" si="151"/>
        <v>3.9312510000000001</v>
      </c>
      <c r="AV727" s="10">
        <f t="shared" si="152"/>
        <v>20.459714000000002</v>
      </c>
      <c r="AW727" s="48">
        <f t="shared" si="145"/>
        <v>99.981879000000006</v>
      </c>
    </row>
    <row r="728" spans="1:49" x14ac:dyDescent="0.3">
      <c r="A728" s="38" t="s">
        <v>236</v>
      </c>
      <c r="B728" s="2">
        <f>'F. Basanite FC 5 kbar'!A205</f>
        <v>199</v>
      </c>
      <c r="C728" s="2">
        <f>'F. Basanite FC 5 kbar'!C205</f>
        <v>812</v>
      </c>
      <c r="D728" s="2">
        <f>'F. Basanite FC 5 kbar'!D205</f>
        <v>5000</v>
      </c>
      <c r="E728" s="5">
        <f>'B. LLD classification'!EA772</f>
        <v>2.1158414004317034</v>
      </c>
      <c r="F728" s="5">
        <f>'F. Basanite FC 5 kbar'!L205</f>
        <v>2.3878740000000001</v>
      </c>
      <c r="G728" s="6">
        <f>'F. Basanite FC 5 kbar'!N205</f>
        <v>20.079567000000001</v>
      </c>
      <c r="H728" s="7">
        <f t="shared" si="144"/>
        <v>79.920433000000003</v>
      </c>
      <c r="I728" s="8">
        <f>'F. Basanite FC 5 kbar'!R205</f>
        <v>52.426482999999998</v>
      </c>
      <c r="J728" s="9">
        <f>'F. Basanite FC 5 kbar'!S205</f>
        <v>9.8755999999999997E-2</v>
      </c>
      <c r="K728" s="9">
        <f>'F. Basanite FC 5 kbar'!T205</f>
        <v>16.323468999999999</v>
      </c>
      <c r="L728" s="9">
        <f>'F. Basanite FC 5 kbar'!U205</f>
        <v>4.4299999999999998E-4</v>
      </c>
      <c r="M728" s="9">
        <f>'F. Basanite FC 5 kbar'!V205</f>
        <v>2.4144209999999999</v>
      </c>
      <c r="N728" s="9">
        <f>'F. Basanite FC 5 kbar'!W205</f>
        <v>0.89652299999999996</v>
      </c>
      <c r="O728" s="9">
        <f>'F. Basanite FC 5 kbar'!X205</f>
        <v>3.7228999999999998E-2</v>
      </c>
      <c r="P728" s="9">
        <f>'F. Basanite FC 5 kbar'!Y205</f>
        <v>3.0249570000000001</v>
      </c>
      <c r="Q728" s="9">
        <f>'F. Basanite FC 5 kbar'!Z205</f>
        <v>5.4943989999999996</v>
      </c>
      <c r="R728" s="9">
        <f>'F. Basanite FC 5 kbar'!AA205</f>
        <v>8.1993620000000007</v>
      </c>
      <c r="S728" s="9">
        <f>'F. Basanite FC 5 kbar'!AB205</f>
        <v>1.314127</v>
      </c>
      <c r="T728" s="9">
        <f>'F. Basanite FC 5 kbar'!AC205</f>
        <v>9.7698319999999992</v>
      </c>
      <c r="U728" s="10"/>
      <c r="V728" s="5">
        <f>'F. Basanite FC 5 kbar'!AH205</f>
        <v>8.3580000000000008E-3</v>
      </c>
      <c r="W728" s="5">
        <f>'F. Basanite FC 5 kbar'!AI205</f>
        <v>0</v>
      </c>
      <c r="X728" s="5">
        <f>'F. Basanite FC 5 kbar'!AJ205</f>
        <v>4.8614999999999998E-2</v>
      </c>
      <c r="Y728" s="5">
        <f>'F. Basanite FC 5 kbar'!AK205</f>
        <v>0.33609899999999998</v>
      </c>
      <c r="Z728" s="5"/>
      <c r="AA728" s="5"/>
      <c r="AB728" s="5">
        <f>'F. Basanite FC 5 kbar'!AL205</f>
        <v>0</v>
      </c>
      <c r="AC728" s="5">
        <f>'F. Basanite FC 5 kbar'!AM205</f>
        <v>0</v>
      </c>
      <c r="AD728" s="10"/>
      <c r="AE728" s="5">
        <f>'F. Basanite FC 5 kbar'!AO205</f>
        <v>44.173020999999999</v>
      </c>
      <c r="AF728" s="5">
        <f>'F. Basanite FC 5 kbar'!AP205</f>
        <v>3.6542699999999999</v>
      </c>
      <c r="AG728" s="5">
        <f>'F. Basanite FC 5 kbar'!AQ205</f>
        <v>5.1712680000000004</v>
      </c>
      <c r="AH728" s="5">
        <f>'F. Basanite FC 5 kbar'!AR205</f>
        <v>12.577716000000001</v>
      </c>
      <c r="AI728" s="5"/>
      <c r="AJ728" s="5"/>
      <c r="AK728" s="5">
        <f>'F. Basanite FC 5 kbar'!AS205</f>
        <v>10.001711</v>
      </c>
      <c r="AL728" s="5">
        <f>'F. Basanite FC 5 kbar'!AT205</f>
        <v>3.9312510000000001</v>
      </c>
      <c r="AM728" s="10"/>
      <c r="AN728" s="5">
        <f t="shared" si="146"/>
        <v>44.181379</v>
      </c>
      <c r="AO728" s="5">
        <f t="shared" si="147"/>
        <v>3.6542699999999999</v>
      </c>
      <c r="AP728" s="5">
        <f t="shared" si="148"/>
        <v>5.2198830000000003</v>
      </c>
      <c r="AQ728" s="5">
        <f t="shared" si="149"/>
        <v>12.913815000000001</v>
      </c>
      <c r="AR728" s="5"/>
      <c r="AS728" s="5"/>
      <c r="AT728" s="5">
        <f t="shared" si="150"/>
        <v>10.001711</v>
      </c>
      <c r="AU728" s="5">
        <f t="shared" si="151"/>
        <v>3.9312510000000001</v>
      </c>
      <c r="AV728" s="10">
        <f t="shared" si="152"/>
        <v>20.079567000000001</v>
      </c>
      <c r="AW728" s="49">
        <f t="shared" si="145"/>
        <v>99.981876</v>
      </c>
    </row>
    <row r="729" spans="1:49" x14ac:dyDescent="0.3">
      <c r="A729" s="17"/>
      <c r="B729" s="17"/>
      <c r="C729" s="17"/>
      <c r="D729" s="17"/>
      <c r="E729" s="23"/>
      <c r="F729" s="23"/>
      <c r="G729" s="23"/>
      <c r="H729" s="18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48"/>
    </row>
    <row r="730" spans="1:49" x14ac:dyDescent="0.3">
      <c r="A730" s="36" t="s">
        <v>1450</v>
      </c>
      <c r="B730" s="3">
        <f>'G. Phonotephrite FC 5 kbar'!A6</f>
        <v>0</v>
      </c>
      <c r="C730" s="2">
        <f>'G. Phonotephrite FC 5 kbar'!C6</f>
        <v>1200</v>
      </c>
      <c r="D730" s="2">
        <f>'G. Phonotephrite FC 5 kbar'!D6</f>
        <v>5000</v>
      </c>
      <c r="E730" s="5">
        <f>'B. LLD classification'!EA774</f>
        <v>2.6473750320290477</v>
      </c>
      <c r="F730" s="5">
        <f>'G. Phonotephrite FC 5 kbar'!L6</f>
        <v>1.2750300000000001</v>
      </c>
      <c r="G730" s="6">
        <f>'G. Phonotephrite FC 5 kbar'!N6</f>
        <v>100</v>
      </c>
      <c r="H730" s="7">
        <f t="shared" si="144"/>
        <v>0</v>
      </c>
      <c r="I730" s="8">
        <f>'G. Phonotephrite FC 5 kbar'!R6</f>
        <v>46.42</v>
      </c>
      <c r="J730" s="9">
        <f>'G. Phonotephrite FC 5 kbar'!S6</f>
        <v>2.94</v>
      </c>
      <c r="K730" s="9">
        <f>'G. Phonotephrite FC 5 kbar'!T6</f>
        <v>14.59</v>
      </c>
      <c r="L730" s="9">
        <f>'G. Phonotephrite FC 5 kbar'!U6</f>
        <v>1.63</v>
      </c>
      <c r="M730" s="9">
        <f>'G. Phonotephrite FC 5 kbar'!V6</f>
        <v>8.1300000000000008</v>
      </c>
      <c r="N730" s="9">
        <f>'G. Phonotephrite FC 5 kbar'!W6</f>
        <v>0.16</v>
      </c>
      <c r="O730" s="9">
        <f>'G. Phonotephrite FC 5 kbar'!X6</f>
        <v>6.1</v>
      </c>
      <c r="P730" s="9">
        <f>'G. Phonotephrite FC 5 kbar'!Y6</f>
        <v>7.97</v>
      </c>
      <c r="Q730" s="9">
        <f>'G. Phonotephrite FC 5 kbar'!Z6</f>
        <v>3.73</v>
      </c>
      <c r="R730" s="9">
        <f>'G. Phonotephrite FC 5 kbar'!AA6</f>
        <v>4.26</v>
      </c>
      <c r="S730" s="9">
        <f>'G. Phonotephrite FC 5 kbar'!AB6</f>
        <v>0.75</v>
      </c>
      <c r="T730" s="9">
        <f>'G. Phonotephrite FC 5 kbar'!AC6</f>
        <v>3.32</v>
      </c>
      <c r="U730" s="10">
        <f>'G. Phonotephrite FC 5 kbar'!AD6</f>
        <v>0</v>
      </c>
      <c r="V730" s="5">
        <f>'G. Phonotephrite FC 5 kbar'!AE6</f>
        <v>0</v>
      </c>
      <c r="W730" s="5">
        <f>'G. Phonotephrite FC 5 kbar'!AF6</f>
        <v>0</v>
      </c>
      <c r="X730" s="5">
        <f>'G. Phonotephrite FC 5 kbar'!AG6</f>
        <v>0</v>
      </c>
      <c r="Y730" s="5">
        <f>'G. Phonotephrite FC 5 kbar'!AH6</f>
        <v>0</v>
      </c>
      <c r="Z730" s="5">
        <f>'G. Phonotephrite FC 5 kbar'!AI6</f>
        <v>0</v>
      </c>
      <c r="AA730" s="5">
        <v>0</v>
      </c>
      <c r="AB730" s="5"/>
      <c r="AC730" s="5">
        <f>'G. Phonotephrite FC 5 kbar'!AK6</f>
        <v>0</v>
      </c>
      <c r="AD730" s="10">
        <f>'G. Phonotephrite FC 5 kbar'!AL6</f>
        <v>0</v>
      </c>
      <c r="AE730" s="5">
        <f>'G. Phonotephrite FC 5 kbar'!AM6</f>
        <v>0</v>
      </c>
      <c r="AF730" s="5">
        <f>'G. Phonotephrite FC 5 kbar'!AN6</f>
        <v>0</v>
      </c>
      <c r="AG730" s="5">
        <f>'G. Phonotephrite FC 5 kbar'!AO6</f>
        <v>0</v>
      </c>
      <c r="AH730" s="5">
        <f>'G. Phonotephrite FC 5 kbar'!AP6</f>
        <v>0</v>
      </c>
      <c r="AI730" s="5">
        <f>'G. Phonotephrite FC 5 kbar'!AQ6</f>
        <v>0</v>
      </c>
      <c r="AJ730" s="5">
        <v>0</v>
      </c>
      <c r="AK730" s="5"/>
      <c r="AL730" s="5">
        <f>'G. Phonotephrite FC 5 kbar'!AS6</f>
        <v>0</v>
      </c>
      <c r="AM730" s="10">
        <f t="shared" ref="AM730:AM761" si="153">AD730+U730</f>
        <v>0</v>
      </c>
      <c r="AN730" s="5">
        <f t="shared" ref="AN730:AN761" si="154">V730+AE730</f>
        <v>0</v>
      </c>
      <c r="AO730" s="5">
        <f t="shared" ref="AO730:AO761" si="155">W730+AF730</f>
        <v>0</v>
      </c>
      <c r="AP730" s="5">
        <f t="shared" ref="AP730:AP761" si="156">X730+AG730</f>
        <v>0</v>
      </c>
      <c r="AQ730" s="5">
        <f t="shared" ref="AQ730:AQ761" si="157">Y730+AH730</f>
        <v>0</v>
      </c>
      <c r="AR730" s="5">
        <f>Z730+AI730</f>
        <v>0</v>
      </c>
      <c r="AS730" s="5">
        <f>AA730+AJ730</f>
        <v>0</v>
      </c>
      <c r="AT730" s="5"/>
      <c r="AU730" s="5">
        <f t="shared" ref="AU730:AU761" si="158">AC730+AL730</f>
        <v>0</v>
      </c>
      <c r="AV730" s="10">
        <f t="shared" ref="AV730:AV761" si="159">G730</f>
        <v>100</v>
      </c>
      <c r="AW730" s="50">
        <f t="shared" ref="AW730:AW793" si="160">SUM(AM730:AV730)</f>
        <v>100</v>
      </c>
    </row>
    <row r="731" spans="1:49" x14ac:dyDescent="0.3">
      <c r="A731" s="37" t="s">
        <v>1450</v>
      </c>
      <c r="B731" s="3">
        <f>'G. Phonotephrite FC 5 kbar'!A7</f>
        <v>1</v>
      </c>
      <c r="C731" s="2">
        <f>'G. Phonotephrite FC 5 kbar'!C7</f>
        <v>1198</v>
      </c>
      <c r="D731" s="2">
        <f>'G. Phonotephrite FC 5 kbar'!D7</f>
        <v>5000</v>
      </c>
      <c r="E731" s="5">
        <f>'B. LLD classification'!EA775</f>
        <v>2.6480843650842973</v>
      </c>
      <c r="F731" s="5">
        <f>'G. Phonotephrite FC 5 kbar'!L7</f>
        <v>1.282106</v>
      </c>
      <c r="G731" s="6">
        <f>'G. Phonotephrite FC 5 kbar'!N7</f>
        <v>100</v>
      </c>
      <c r="H731" s="7">
        <f t="shared" ref="H731:H794" si="161">100-G731</f>
        <v>0</v>
      </c>
      <c r="I731" s="8">
        <f>'G. Phonotephrite FC 5 kbar'!R7</f>
        <v>46.42</v>
      </c>
      <c r="J731" s="9">
        <f>'G. Phonotephrite FC 5 kbar'!S7</f>
        <v>2.94</v>
      </c>
      <c r="K731" s="9">
        <f>'G. Phonotephrite FC 5 kbar'!T7</f>
        <v>14.59</v>
      </c>
      <c r="L731" s="9">
        <f>'G. Phonotephrite FC 5 kbar'!U7</f>
        <v>1.63</v>
      </c>
      <c r="M731" s="9">
        <f>'G. Phonotephrite FC 5 kbar'!V7</f>
        <v>8.1300000000000008</v>
      </c>
      <c r="N731" s="9">
        <f>'G. Phonotephrite FC 5 kbar'!W7</f>
        <v>0.16</v>
      </c>
      <c r="O731" s="9">
        <f>'G. Phonotephrite FC 5 kbar'!X7</f>
        <v>6.1</v>
      </c>
      <c r="P731" s="9">
        <f>'G. Phonotephrite FC 5 kbar'!Y7</f>
        <v>7.97</v>
      </c>
      <c r="Q731" s="9">
        <f>'G. Phonotephrite FC 5 kbar'!Z7</f>
        <v>3.73</v>
      </c>
      <c r="R731" s="9">
        <f>'G. Phonotephrite FC 5 kbar'!AA7</f>
        <v>4.26</v>
      </c>
      <c r="S731" s="9">
        <f>'G. Phonotephrite FC 5 kbar'!AB7</f>
        <v>0.75</v>
      </c>
      <c r="T731" s="9">
        <f>'G. Phonotephrite FC 5 kbar'!AC7</f>
        <v>3.32</v>
      </c>
      <c r="U731" s="10">
        <f>'G. Phonotephrite FC 5 kbar'!AD7</f>
        <v>0</v>
      </c>
      <c r="V731" s="5">
        <f>'G. Phonotephrite FC 5 kbar'!AE7</f>
        <v>0</v>
      </c>
      <c r="W731" s="5">
        <f>'G. Phonotephrite FC 5 kbar'!AF7</f>
        <v>0</v>
      </c>
      <c r="X731" s="5">
        <f>'G. Phonotephrite FC 5 kbar'!AG7</f>
        <v>0</v>
      </c>
      <c r="Y731" s="5">
        <f>'G. Phonotephrite FC 5 kbar'!AH7</f>
        <v>0</v>
      </c>
      <c r="Z731" s="5">
        <f>'G. Phonotephrite FC 5 kbar'!AI7</f>
        <v>0</v>
      </c>
      <c r="AA731" s="5">
        <v>0</v>
      </c>
      <c r="AB731" s="5"/>
      <c r="AC731" s="5">
        <f>'G. Phonotephrite FC 5 kbar'!AK7</f>
        <v>0</v>
      </c>
      <c r="AD731" s="10">
        <f>'G. Phonotephrite FC 5 kbar'!AL7</f>
        <v>0</v>
      </c>
      <c r="AE731" s="5">
        <f>'G. Phonotephrite FC 5 kbar'!AM7</f>
        <v>0</v>
      </c>
      <c r="AF731" s="5">
        <f>'G. Phonotephrite FC 5 kbar'!AN7</f>
        <v>0</v>
      </c>
      <c r="AG731" s="5">
        <f>'G. Phonotephrite FC 5 kbar'!AO7</f>
        <v>0</v>
      </c>
      <c r="AH731" s="5">
        <f>'G. Phonotephrite FC 5 kbar'!AP7</f>
        <v>0</v>
      </c>
      <c r="AI731" s="5">
        <f>'G. Phonotephrite FC 5 kbar'!AQ7</f>
        <v>0</v>
      </c>
      <c r="AJ731" s="5">
        <v>0</v>
      </c>
      <c r="AK731" s="5"/>
      <c r="AL731" s="5">
        <f>'G. Phonotephrite FC 5 kbar'!AS7</f>
        <v>0</v>
      </c>
      <c r="AM731" s="10">
        <f t="shared" si="153"/>
        <v>0</v>
      </c>
      <c r="AN731" s="5">
        <f t="shared" si="154"/>
        <v>0</v>
      </c>
      <c r="AO731" s="5">
        <f t="shared" si="155"/>
        <v>0</v>
      </c>
      <c r="AP731" s="5">
        <f t="shared" si="156"/>
        <v>0</v>
      </c>
      <c r="AQ731" s="5">
        <f t="shared" si="157"/>
        <v>0</v>
      </c>
      <c r="AR731" s="5">
        <f t="shared" ref="AR731:AR794" si="162">Z731+AI731</f>
        <v>0</v>
      </c>
      <c r="AS731" s="5">
        <f t="shared" ref="AS731:AS794" si="163">AA731+AJ731</f>
        <v>0</v>
      </c>
      <c r="AT731" s="5"/>
      <c r="AU731" s="5">
        <f t="shared" si="158"/>
        <v>0</v>
      </c>
      <c r="AV731" s="10">
        <f t="shared" si="159"/>
        <v>100</v>
      </c>
      <c r="AW731" s="48">
        <f t="shared" si="160"/>
        <v>100</v>
      </c>
    </row>
    <row r="732" spans="1:49" x14ac:dyDescent="0.3">
      <c r="A732" s="37" t="s">
        <v>1450</v>
      </c>
      <c r="B732" s="3">
        <f>'G. Phonotephrite FC 5 kbar'!A8</f>
        <v>2</v>
      </c>
      <c r="C732" s="2">
        <f>'G. Phonotephrite FC 5 kbar'!C8</f>
        <v>1196</v>
      </c>
      <c r="D732" s="2">
        <f>'G. Phonotephrite FC 5 kbar'!D8</f>
        <v>5000</v>
      </c>
      <c r="E732" s="5">
        <f>'B. LLD classification'!EA776</f>
        <v>2.6487944889196213</v>
      </c>
      <c r="F732" s="5">
        <f>'G. Phonotephrite FC 5 kbar'!L8</f>
        <v>1.2891999999999999</v>
      </c>
      <c r="G732" s="6">
        <f>'G. Phonotephrite FC 5 kbar'!N8</f>
        <v>100</v>
      </c>
      <c r="H732" s="7">
        <f t="shared" si="161"/>
        <v>0</v>
      </c>
      <c r="I732" s="8">
        <f>'G. Phonotephrite FC 5 kbar'!R8</f>
        <v>46.42</v>
      </c>
      <c r="J732" s="9">
        <f>'G. Phonotephrite FC 5 kbar'!S8</f>
        <v>2.94</v>
      </c>
      <c r="K732" s="9">
        <f>'G. Phonotephrite FC 5 kbar'!T8</f>
        <v>14.59</v>
      </c>
      <c r="L732" s="9">
        <f>'G. Phonotephrite FC 5 kbar'!U8</f>
        <v>1.63</v>
      </c>
      <c r="M732" s="9">
        <f>'G. Phonotephrite FC 5 kbar'!V8</f>
        <v>8.1300000000000008</v>
      </c>
      <c r="N732" s="9">
        <f>'G. Phonotephrite FC 5 kbar'!W8</f>
        <v>0.16</v>
      </c>
      <c r="O732" s="9">
        <f>'G. Phonotephrite FC 5 kbar'!X8</f>
        <v>6.1</v>
      </c>
      <c r="P732" s="9">
        <f>'G. Phonotephrite FC 5 kbar'!Y8</f>
        <v>7.97</v>
      </c>
      <c r="Q732" s="9">
        <f>'G. Phonotephrite FC 5 kbar'!Z8</f>
        <v>3.73</v>
      </c>
      <c r="R732" s="9">
        <f>'G. Phonotephrite FC 5 kbar'!AA8</f>
        <v>4.26</v>
      </c>
      <c r="S732" s="9">
        <f>'G. Phonotephrite FC 5 kbar'!AB8</f>
        <v>0.75</v>
      </c>
      <c r="T732" s="9">
        <f>'G. Phonotephrite FC 5 kbar'!AC8</f>
        <v>3.32</v>
      </c>
      <c r="U732" s="10">
        <f>'G. Phonotephrite FC 5 kbar'!AD8</f>
        <v>0</v>
      </c>
      <c r="V732" s="5">
        <f>'G. Phonotephrite FC 5 kbar'!AE8</f>
        <v>0</v>
      </c>
      <c r="W732" s="5">
        <f>'G. Phonotephrite FC 5 kbar'!AF8</f>
        <v>0</v>
      </c>
      <c r="X732" s="5">
        <f>'G. Phonotephrite FC 5 kbar'!AG8</f>
        <v>0</v>
      </c>
      <c r="Y732" s="5">
        <f>'G. Phonotephrite FC 5 kbar'!AH8</f>
        <v>0</v>
      </c>
      <c r="Z732" s="5">
        <f>'G. Phonotephrite FC 5 kbar'!AI8</f>
        <v>0</v>
      </c>
      <c r="AA732" s="5">
        <v>0</v>
      </c>
      <c r="AB732" s="5"/>
      <c r="AC732" s="5">
        <f>'G. Phonotephrite FC 5 kbar'!AK8</f>
        <v>0</v>
      </c>
      <c r="AD732" s="10">
        <f>'G. Phonotephrite FC 5 kbar'!AL8</f>
        <v>0</v>
      </c>
      <c r="AE732" s="5">
        <f>'G. Phonotephrite FC 5 kbar'!AM8</f>
        <v>0</v>
      </c>
      <c r="AF732" s="5">
        <f>'G. Phonotephrite FC 5 kbar'!AN8</f>
        <v>0</v>
      </c>
      <c r="AG732" s="5">
        <f>'G. Phonotephrite FC 5 kbar'!AO8</f>
        <v>0</v>
      </c>
      <c r="AH732" s="5">
        <f>'G. Phonotephrite FC 5 kbar'!AP8</f>
        <v>0</v>
      </c>
      <c r="AI732" s="5">
        <f>'G. Phonotephrite FC 5 kbar'!AQ8</f>
        <v>0</v>
      </c>
      <c r="AJ732" s="5">
        <v>0</v>
      </c>
      <c r="AK732" s="5"/>
      <c r="AL732" s="5">
        <f>'G. Phonotephrite FC 5 kbar'!AS8</f>
        <v>0</v>
      </c>
      <c r="AM732" s="10">
        <f t="shared" si="153"/>
        <v>0</v>
      </c>
      <c r="AN732" s="5">
        <f t="shared" si="154"/>
        <v>0</v>
      </c>
      <c r="AO732" s="5">
        <f t="shared" si="155"/>
        <v>0</v>
      </c>
      <c r="AP732" s="5">
        <f t="shared" si="156"/>
        <v>0</v>
      </c>
      <c r="AQ732" s="5">
        <f t="shared" si="157"/>
        <v>0</v>
      </c>
      <c r="AR732" s="5">
        <f t="shared" si="162"/>
        <v>0</v>
      </c>
      <c r="AS732" s="5">
        <f t="shared" si="163"/>
        <v>0</v>
      </c>
      <c r="AT732" s="5"/>
      <c r="AU732" s="5">
        <f t="shared" si="158"/>
        <v>0</v>
      </c>
      <c r="AV732" s="10">
        <f t="shared" si="159"/>
        <v>100</v>
      </c>
      <c r="AW732" s="48">
        <f t="shared" si="160"/>
        <v>100</v>
      </c>
    </row>
    <row r="733" spans="1:49" x14ac:dyDescent="0.3">
      <c r="A733" s="37" t="s">
        <v>1450</v>
      </c>
      <c r="B733" s="3">
        <f>'G. Phonotephrite FC 5 kbar'!A9</f>
        <v>3</v>
      </c>
      <c r="C733" s="2">
        <f>'G. Phonotephrite FC 5 kbar'!C9</f>
        <v>1194</v>
      </c>
      <c r="D733" s="2">
        <f>'G. Phonotephrite FC 5 kbar'!D9</f>
        <v>5000</v>
      </c>
      <c r="E733" s="5">
        <f>'B. LLD classification'!EA777</f>
        <v>2.6495054049247577</v>
      </c>
      <c r="F733" s="5">
        <f>'G. Phonotephrite FC 5 kbar'!L9</f>
        <v>1.296314</v>
      </c>
      <c r="G733" s="6">
        <f>'G. Phonotephrite FC 5 kbar'!N9</f>
        <v>100</v>
      </c>
      <c r="H733" s="7">
        <f t="shared" si="161"/>
        <v>0</v>
      </c>
      <c r="I733" s="8">
        <f>'G. Phonotephrite FC 5 kbar'!R9</f>
        <v>46.42</v>
      </c>
      <c r="J733" s="9">
        <f>'G. Phonotephrite FC 5 kbar'!S9</f>
        <v>2.94</v>
      </c>
      <c r="K733" s="9">
        <f>'G. Phonotephrite FC 5 kbar'!T9</f>
        <v>14.59</v>
      </c>
      <c r="L733" s="9">
        <f>'G. Phonotephrite FC 5 kbar'!U9</f>
        <v>1.63</v>
      </c>
      <c r="M733" s="9">
        <f>'G. Phonotephrite FC 5 kbar'!V9</f>
        <v>8.1300000000000008</v>
      </c>
      <c r="N733" s="9">
        <f>'G. Phonotephrite FC 5 kbar'!W9</f>
        <v>0.16</v>
      </c>
      <c r="O733" s="9">
        <f>'G. Phonotephrite FC 5 kbar'!X9</f>
        <v>6.1</v>
      </c>
      <c r="P733" s="9">
        <f>'G. Phonotephrite FC 5 kbar'!Y9</f>
        <v>7.97</v>
      </c>
      <c r="Q733" s="9">
        <f>'G. Phonotephrite FC 5 kbar'!Z9</f>
        <v>3.73</v>
      </c>
      <c r="R733" s="9">
        <f>'G. Phonotephrite FC 5 kbar'!AA9</f>
        <v>4.26</v>
      </c>
      <c r="S733" s="9">
        <f>'G. Phonotephrite FC 5 kbar'!AB9</f>
        <v>0.75</v>
      </c>
      <c r="T733" s="9">
        <f>'G. Phonotephrite FC 5 kbar'!AC9</f>
        <v>3.32</v>
      </c>
      <c r="U733" s="10">
        <f>'G. Phonotephrite FC 5 kbar'!AD9</f>
        <v>0</v>
      </c>
      <c r="V733" s="5">
        <f>'G. Phonotephrite FC 5 kbar'!AE9</f>
        <v>0</v>
      </c>
      <c r="W733" s="5">
        <f>'G. Phonotephrite FC 5 kbar'!AF9</f>
        <v>0</v>
      </c>
      <c r="X733" s="5">
        <f>'G. Phonotephrite FC 5 kbar'!AG9</f>
        <v>0</v>
      </c>
      <c r="Y733" s="5">
        <f>'G. Phonotephrite FC 5 kbar'!AH9</f>
        <v>0</v>
      </c>
      <c r="Z733" s="5">
        <f>'G. Phonotephrite FC 5 kbar'!AI9</f>
        <v>0</v>
      </c>
      <c r="AA733" s="5">
        <v>0</v>
      </c>
      <c r="AB733" s="5"/>
      <c r="AC733" s="5">
        <f>'G. Phonotephrite FC 5 kbar'!AK9</f>
        <v>0</v>
      </c>
      <c r="AD733" s="10">
        <f>'G. Phonotephrite FC 5 kbar'!AL9</f>
        <v>0</v>
      </c>
      <c r="AE733" s="5">
        <f>'G. Phonotephrite FC 5 kbar'!AM9</f>
        <v>0</v>
      </c>
      <c r="AF733" s="5">
        <f>'G. Phonotephrite FC 5 kbar'!AN9</f>
        <v>0</v>
      </c>
      <c r="AG733" s="5">
        <f>'G. Phonotephrite FC 5 kbar'!AO9</f>
        <v>0</v>
      </c>
      <c r="AH733" s="5">
        <f>'G. Phonotephrite FC 5 kbar'!AP9</f>
        <v>0</v>
      </c>
      <c r="AI733" s="5">
        <f>'G. Phonotephrite FC 5 kbar'!AQ9</f>
        <v>0</v>
      </c>
      <c r="AJ733" s="5">
        <v>0</v>
      </c>
      <c r="AK733" s="5"/>
      <c r="AL733" s="5">
        <f>'G. Phonotephrite FC 5 kbar'!AS9</f>
        <v>0</v>
      </c>
      <c r="AM733" s="10">
        <f t="shared" si="153"/>
        <v>0</v>
      </c>
      <c r="AN733" s="5">
        <f t="shared" si="154"/>
        <v>0</v>
      </c>
      <c r="AO733" s="5">
        <f t="shared" si="155"/>
        <v>0</v>
      </c>
      <c r="AP733" s="5">
        <f t="shared" si="156"/>
        <v>0</v>
      </c>
      <c r="AQ733" s="5">
        <f t="shared" si="157"/>
        <v>0</v>
      </c>
      <c r="AR733" s="5">
        <f t="shared" si="162"/>
        <v>0</v>
      </c>
      <c r="AS733" s="5">
        <f t="shared" si="163"/>
        <v>0</v>
      </c>
      <c r="AT733" s="5"/>
      <c r="AU733" s="5">
        <f t="shared" si="158"/>
        <v>0</v>
      </c>
      <c r="AV733" s="10">
        <f t="shared" si="159"/>
        <v>100</v>
      </c>
      <c r="AW733" s="48">
        <f t="shared" si="160"/>
        <v>100</v>
      </c>
    </row>
    <row r="734" spans="1:49" x14ac:dyDescent="0.3">
      <c r="A734" s="37" t="s">
        <v>1450</v>
      </c>
      <c r="B734" s="3">
        <f>'G. Phonotephrite FC 5 kbar'!A10</f>
        <v>4</v>
      </c>
      <c r="C734" s="2">
        <f>'G. Phonotephrite FC 5 kbar'!C10</f>
        <v>1192</v>
      </c>
      <c r="D734" s="2">
        <f>'G. Phonotephrite FC 5 kbar'!D10</f>
        <v>5000</v>
      </c>
      <c r="E734" s="5">
        <f>'B. LLD classification'!EA778</f>
        <v>2.6502171144928761</v>
      </c>
      <c r="F734" s="5">
        <f>'G. Phonotephrite FC 5 kbar'!L10</f>
        <v>1.3034479999999999</v>
      </c>
      <c r="G734" s="6">
        <f>'G. Phonotephrite FC 5 kbar'!N10</f>
        <v>100</v>
      </c>
      <c r="H734" s="7">
        <f t="shared" si="161"/>
        <v>0</v>
      </c>
      <c r="I734" s="8">
        <f>'G. Phonotephrite FC 5 kbar'!R10</f>
        <v>46.42</v>
      </c>
      <c r="J734" s="9">
        <f>'G. Phonotephrite FC 5 kbar'!S10</f>
        <v>2.94</v>
      </c>
      <c r="K734" s="9">
        <f>'G. Phonotephrite FC 5 kbar'!T10</f>
        <v>14.59</v>
      </c>
      <c r="L734" s="9">
        <f>'G. Phonotephrite FC 5 kbar'!U10</f>
        <v>1.63</v>
      </c>
      <c r="M734" s="9">
        <f>'G. Phonotephrite FC 5 kbar'!V10</f>
        <v>8.1300000000000008</v>
      </c>
      <c r="N734" s="9">
        <f>'G. Phonotephrite FC 5 kbar'!W10</f>
        <v>0.16</v>
      </c>
      <c r="O734" s="9">
        <f>'G. Phonotephrite FC 5 kbar'!X10</f>
        <v>6.1</v>
      </c>
      <c r="P734" s="9">
        <f>'G. Phonotephrite FC 5 kbar'!Y10</f>
        <v>7.97</v>
      </c>
      <c r="Q734" s="9">
        <f>'G. Phonotephrite FC 5 kbar'!Z10</f>
        <v>3.73</v>
      </c>
      <c r="R734" s="9">
        <f>'G. Phonotephrite FC 5 kbar'!AA10</f>
        <v>4.26</v>
      </c>
      <c r="S734" s="9">
        <f>'G. Phonotephrite FC 5 kbar'!AB10</f>
        <v>0.75</v>
      </c>
      <c r="T734" s="9">
        <f>'G. Phonotephrite FC 5 kbar'!AC10</f>
        <v>3.32</v>
      </c>
      <c r="U734" s="10">
        <f>'G. Phonotephrite FC 5 kbar'!AD10</f>
        <v>0</v>
      </c>
      <c r="V734" s="5">
        <f>'G. Phonotephrite FC 5 kbar'!AE10</f>
        <v>0</v>
      </c>
      <c r="W734" s="5">
        <f>'G. Phonotephrite FC 5 kbar'!AF10</f>
        <v>0</v>
      </c>
      <c r="X734" s="5">
        <f>'G. Phonotephrite FC 5 kbar'!AG10</f>
        <v>0</v>
      </c>
      <c r="Y734" s="5">
        <f>'G. Phonotephrite FC 5 kbar'!AH10</f>
        <v>0</v>
      </c>
      <c r="Z734" s="5">
        <f>'G. Phonotephrite FC 5 kbar'!AI10</f>
        <v>0</v>
      </c>
      <c r="AA734" s="5">
        <v>0</v>
      </c>
      <c r="AB734" s="5"/>
      <c r="AC734" s="5">
        <f>'G. Phonotephrite FC 5 kbar'!AK10</f>
        <v>0</v>
      </c>
      <c r="AD734" s="10">
        <f>'G. Phonotephrite FC 5 kbar'!AL10</f>
        <v>0</v>
      </c>
      <c r="AE734" s="5">
        <f>'G. Phonotephrite FC 5 kbar'!AM10</f>
        <v>0</v>
      </c>
      <c r="AF734" s="5">
        <f>'G. Phonotephrite FC 5 kbar'!AN10</f>
        <v>0</v>
      </c>
      <c r="AG734" s="5">
        <f>'G. Phonotephrite FC 5 kbar'!AO10</f>
        <v>0</v>
      </c>
      <c r="AH734" s="5">
        <f>'G. Phonotephrite FC 5 kbar'!AP10</f>
        <v>0</v>
      </c>
      <c r="AI734" s="5">
        <f>'G. Phonotephrite FC 5 kbar'!AQ10</f>
        <v>0</v>
      </c>
      <c r="AJ734" s="5">
        <v>0</v>
      </c>
      <c r="AK734" s="5"/>
      <c r="AL734" s="5">
        <f>'G. Phonotephrite FC 5 kbar'!AS10</f>
        <v>0</v>
      </c>
      <c r="AM734" s="10">
        <f t="shared" si="153"/>
        <v>0</v>
      </c>
      <c r="AN734" s="5">
        <f t="shared" si="154"/>
        <v>0</v>
      </c>
      <c r="AO734" s="5">
        <f t="shared" si="155"/>
        <v>0</v>
      </c>
      <c r="AP734" s="5">
        <f t="shared" si="156"/>
        <v>0</v>
      </c>
      <c r="AQ734" s="5">
        <f t="shared" si="157"/>
        <v>0</v>
      </c>
      <c r="AR734" s="5">
        <f t="shared" si="162"/>
        <v>0</v>
      </c>
      <c r="AS734" s="5">
        <f t="shared" si="163"/>
        <v>0</v>
      </c>
      <c r="AT734" s="5"/>
      <c r="AU734" s="5">
        <f t="shared" si="158"/>
        <v>0</v>
      </c>
      <c r="AV734" s="10">
        <f t="shared" si="159"/>
        <v>100</v>
      </c>
      <c r="AW734" s="48">
        <f t="shared" si="160"/>
        <v>100</v>
      </c>
    </row>
    <row r="735" spans="1:49" x14ac:dyDescent="0.3">
      <c r="A735" s="37" t="s">
        <v>1450</v>
      </c>
      <c r="B735" s="3">
        <f>'G. Phonotephrite FC 5 kbar'!A11</f>
        <v>5</v>
      </c>
      <c r="C735" s="2">
        <f>'G. Phonotephrite FC 5 kbar'!C11</f>
        <v>1190</v>
      </c>
      <c r="D735" s="2">
        <f>'G. Phonotephrite FC 5 kbar'!D11</f>
        <v>5000</v>
      </c>
      <c r="E735" s="5">
        <f>'B. LLD classification'!EA779</f>
        <v>2.6509296190205904</v>
      </c>
      <c r="F735" s="5">
        <f>'G. Phonotephrite FC 5 kbar'!L11</f>
        <v>1.3106009999999999</v>
      </c>
      <c r="G735" s="6">
        <f>'G. Phonotephrite FC 5 kbar'!N11</f>
        <v>100</v>
      </c>
      <c r="H735" s="7">
        <f t="shared" si="161"/>
        <v>0</v>
      </c>
      <c r="I735" s="8">
        <f>'G. Phonotephrite FC 5 kbar'!R11</f>
        <v>46.42</v>
      </c>
      <c r="J735" s="9">
        <f>'G. Phonotephrite FC 5 kbar'!S11</f>
        <v>2.94</v>
      </c>
      <c r="K735" s="9">
        <f>'G. Phonotephrite FC 5 kbar'!T11</f>
        <v>14.59</v>
      </c>
      <c r="L735" s="9">
        <f>'G. Phonotephrite FC 5 kbar'!U11</f>
        <v>1.63</v>
      </c>
      <c r="M735" s="9">
        <f>'G. Phonotephrite FC 5 kbar'!V11</f>
        <v>8.1300000000000008</v>
      </c>
      <c r="N735" s="9">
        <f>'G. Phonotephrite FC 5 kbar'!W11</f>
        <v>0.16</v>
      </c>
      <c r="O735" s="9">
        <f>'G. Phonotephrite FC 5 kbar'!X11</f>
        <v>6.1</v>
      </c>
      <c r="P735" s="9">
        <f>'G. Phonotephrite FC 5 kbar'!Y11</f>
        <v>7.97</v>
      </c>
      <c r="Q735" s="9">
        <f>'G. Phonotephrite FC 5 kbar'!Z11</f>
        <v>3.73</v>
      </c>
      <c r="R735" s="9">
        <f>'G. Phonotephrite FC 5 kbar'!AA11</f>
        <v>4.26</v>
      </c>
      <c r="S735" s="9">
        <f>'G. Phonotephrite FC 5 kbar'!AB11</f>
        <v>0.75</v>
      </c>
      <c r="T735" s="9">
        <f>'G. Phonotephrite FC 5 kbar'!AC11</f>
        <v>3.32</v>
      </c>
      <c r="U735" s="10">
        <f>'G. Phonotephrite FC 5 kbar'!AD11</f>
        <v>0</v>
      </c>
      <c r="V735" s="5">
        <f>'G. Phonotephrite FC 5 kbar'!AE11</f>
        <v>0</v>
      </c>
      <c r="W735" s="5">
        <f>'G. Phonotephrite FC 5 kbar'!AF11</f>
        <v>0</v>
      </c>
      <c r="X735" s="5">
        <f>'G. Phonotephrite FC 5 kbar'!AG11</f>
        <v>0</v>
      </c>
      <c r="Y735" s="5">
        <f>'G. Phonotephrite FC 5 kbar'!AH11</f>
        <v>0</v>
      </c>
      <c r="Z735" s="5">
        <f>'G. Phonotephrite FC 5 kbar'!AI11</f>
        <v>0</v>
      </c>
      <c r="AA735" s="5">
        <v>0</v>
      </c>
      <c r="AB735" s="5"/>
      <c r="AC735" s="5">
        <f>'G. Phonotephrite FC 5 kbar'!AK11</f>
        <v>0</v>
      </c>
      <c r="AD735" s="10">
        <f>'G. Phonotephrite FC 5 kbar'!AL11</f>
        <v>0</v>
      </c>
      <c r="AE735" s="5">
        <f>'G. Phonotephrite FC 5 kbar'!AM11</f>
        <v>0</v>
      </c>
      <c r="AF735" s="5">
        <f>'G. Phonotephrite FC 5 kbar'!AN11</f>
        <v>0</v>
      </c>
      <c r="AG735" s="5">
        <f>'G. Phonotephrite FC 5 kbar'!AO11</f>
        <v>0</v>
      </c>
      <c r="AH735" s="5">
        <f>'G. Phonotephrite FC 5 kbar'!AP11</f>
        <v>0</v>
      </c>
      <c r="AI735" s="5">
        <f>'G. Phonotephrite FC 5 kbar'!AQ11</f>
        <v>0</v>
      </c>
      <c r="AJ735" s="5">
        <v>0</v>
      </c>
      <c r="AK735" s="5"/>
      <c r="AL735" s="5">
        <f>'G. Phonotephrite FC 5 kbar'!AS11</f>
        <v>0</v>
      </c>
      <c r="AM735" s="10">
        <f t="shared" si="153"/>
        <v>0</v>
      </c>
      <c r="AN735" s="5">
        <f t="shared" si="154"/>
        <v>0</v>
      </c>
      <c r="AO735" s="5">
        <f t="shared" si="155"/>
        <v>0</v>
      </c>
      <c r="AP735" s="5">
        <f t="shared" si="156"/>
        <v>0</v>
      </c>
      <c r="AQ735" s="5">
        <f t="shared" si="157"/>
        <v>0</v>
      </c>
      <c r="AR735" s="5">
        <f t="shared" si="162"/>
        <v>0</v>
      </c>
      <c r="AS735" s="5">
        <f t="shared" si="163"/>
        <v>0</v>
      </c>
      <c r="AT735" s="5"/>
      <c r="AU735" s="5">
        <f t="shared" si="158"/>
        <v>0</v>
      </c>
      <c r="AV735" s="10">
        <f t="shared" si="159"/>
        <v>100</v>
      </c>
      <c r="AW735" s="48">
        <f t="shared" si="160"/>
        <v>100</v>
      </c>
    </row>
    <row r="736" spans="1:49" x14ac:dyDescent="0.3">
      <c r="A736" s="37" t="s">
        <v>1450</v>
      </c>
      <c r="B736" s="3">
        <f>'G. Phonotephrite FC 5 kbar'!A12</f>
        <v>6</v>
      </c>
      <c r="C736" s="2">
        <f>'G. Phonotephrite FC 5 kbar'!C12</f>
        <v>1188</v>
      </c>
      <c r="D736" s="2">
        <f>'G. Phonotephrite FC 5 kbar'!D12</f>
        <v>5000</v>
      </c>
      <c r="E736" s="5">
        <f>'B. LLD classification'!EA780</f>
        <v>2.6516429199079754</v>
      </c>
      <c r="F736" s="5">
        <f>'G. Phonotephrite FC 5 kbar'!L12</f>
        <v>1.317774</v>
      </c>
      <c r="G736" s="6">
        <f>'G. Phonotephrite FC 5 kbar'!N12</f>
        <v>100</v>
      </c>
      <c r="H736" s="7">
        <f t="shared" si="161"/>
        <v>0</v>
      </c>
      <c r="I736" s="8">
        <f>'G. Phonotephrite FC 5 kbar'!R12</f>
        <v>46.42</v>
      </c>
      <c r="J736" s="9">
        <f>'G. Phonotephrite FC 5 kbar'!S12</f>
        <v>2.94</v>
      </c>
      <c r="K736" s="9">
        <f>'G. Phonotephrite FC 5 kbar'!T12</f>
        <v>14.59</v>
      </c>
      <c r="L736" s="9">
        <f>'G. Phonotephrite FC 5 kbar'!U12</f>
        <v>1.63</v>
      </c>
      <c r="M736" s="9">
        <f>'G. Phonotephrite FC 5 kbar'!V12</f>
        <v>8.1300000000000008</v>
      </c>
      <c r="N736" s="9">
        <f>'G. Phonotephrite FC 5 kbar'!W12</f>
        <v>0.16</v>
      </c>
      <c r="O736" s="9">
        <f>'G. Phonotephrite FC 5 kbar'!X12</f>
        <v>6.1</v>
      </c>
      <c r="P736" s="9">
        <f>'G. Phonotephrite FC 5 kbar'!Y12</f>
        <v>7.97</v>
      </c>
      <c r="Q736" s="9">
        <f>'G. Phonotephrite FC 5 kbar'!Z12</f>
        <v>3.73</v>
      </c>
      <c r="R736" s="9">
        <f>'G. Phonotephrite FC 5 kbar'!AA12</f>
        <v>4.26</v>
      </c>
      <c r="S736" s="9">
        <f>'G. Phonotephrite FC 5 kbar'!AB12</f>
        <v>0.75</v>
      </c>
      <c r="T736" s="9">
        <f>'G. Phonotephrite FC 5 kbar'!AC12</f>
        <v>3.32</v>
      </c>
      <c r="U736" s="10">
        <f>'G. Phonotephrite FC 5 kbar'!AD12</f>
        <v>0</v>
      </c>
      <c r="V736" s="5">
        <f>'G. Phonotephrite FC 5 kbar'!AE12</f>
        <v>0</v>
      </c>
      <c r="W736" s="5">
        <f>'G. Phonotephrite FC 5 kbar'!AF12</f>
        <v>0</v>
      </c>
      <c r="X736" s="5">
        <f>'G. Phonotephrite FC 5 kbar'!AG12</f>
        <v>0</v>
      </c>
      <c r="Y736" s="5">
        <f>'G. Phonotephrite FC 5 kbar'!AH12</f>
        <v>0</v>
      </c>
      <c r="Z736" s="5">
        <f>'G. Phonotephrite FC 5 kbar'!AI12</f>
        <v>0</v>
      </c>
      <c r="AA736" s="5">
        <v>0</v>
      </c>
      <c r="AB736" s="5"/>
      <c r="AC736" s="5">
        <f>'G. Phonotephrite FC 5 kbar'!AK12</f>
        <v>0</v>
      </c>
      <c r="AD736" s="10">
        <f>'G. Phonotephrite FC 5 kbar'!AL12</f>
        <v>0</v>
      </c>
      <c r="AE736" s="5">
        <f>'G. Phonotephrite FC 5 kbar'!AM12</f>
        <v>0</v>
      </c>
      <c r="AF736" s="5">
        <f>'G. Phonotephrite FC 5 kbar'!AN12</f>
        <v>0</v>
      </c>
      <c r="AG736" s="5">
        <f>'G. Phonotephrite FC 5 kbar'!AO12</f>
        <v>0</v>
      </c>
      <c r="AH736" s="5">
        <f>'G. Phonotephrite FC 5 kbar'!AP12</f>
        <v>0</v>
      </c>
      <c r="AI736" s="5">
        <f>'G. Phonotephrite FC 5 kbar'!AQ12</f>
        <v>0</v>
      </c>
      <c r="AJ736" s="5">
        <v>0</v>
      </c>
      <c r="AK736" s="5"/>
      <c r="AL736" s="5">
        <f>'G. Phonotephrite FC 5 kbar'!AS12</f>
        <v>0</v>
      </c>
      <c r="AM736" s="10">
        <f t="shared" si="153"/>
        <v>0</v>
      </c>
      <c r="AN736" s="5">
        <f t="shared" si="154"/>
        <v>0</v>
      </c>
      <c r="AO736" s="5">
        <f t="shared" si="155"/>
        <v>0</v>
      </c>
      <c r="AP736" s="5">
        <f t="shared" si="156"/>
        <v>0</v>
      </c>
      <c r="AQ736" s="5">
        <f t="shared" si="157"/>
        <v>0</v>
      </c>
      <c r="AR736" s="5">
        <f t="shared" si="162"/>
        <v>0</v>
      </c>
      <c r="AS736" s="5">
        <f t="shared" si="163"/>
        <v>0</v>
      </c>
      <c r="AT736" s="5"/>
      <c r="AU736" s="5">
        <f t="shared" si="158"/>
        <v>0</v>
      </c>
      <c r="AV736" s="10">
        <f t="shared" si="159"/>
        <v>100</v>
      </c>
      <c r="AW736" s="48">
        <f t="shared" si="160"/>
        <v>100</v>
      </c>
    </row>
    <row r="737" spans="1:49" x14ac:dyDescent="0.3">
      <c r="A737" s="37" t="s">
        <v>1450</v>
      </c>
      <c r="B737" s="3">
        <f>'G. Phonotephrite FC 5 kbar'!A13</f>
        <v>7</v>
      </c>
      <c r="C737" s="2">
        <f>'G. Phonotephrite FC 5 kbar'!C13</f>
        <v>1186</v>
      </c>
      <c r="D737" s="2">
        <f>'G. Phonotephrite FC 5 kbar'!D13</f>
        <v>5000</v>
      </c>
      <c r="E737" s="5">
        <f>'B. LLD classification'!EA781</f>
        <v>2.6523570185585696</v>
      </c>
      <c r="F737" s="5">
        <f>'G. Phonotephrite FC 5 kbar'!L13</f>
        <v>1.3249660000000001</v>
      </c>
      <c r="G737" s="6">
        <f>'G. Phonotephrite FC 5 kbar'!N13</f>
        <v>100</v>
      </c>
      <c r="H737" s="7">
        <f t="shared" si="161"/>
        <v>0</v>
      </c>
      <c r="I737" s="8">
        <f>'G. Phonotephrite FC 5 kbar'!R13</f>
        <v>46.42</v>
      </c>
      <c r="J737" s="9">
        <f>'G. Phonotephrite FC 5 kbar'!S13</f>
        <v>2.94</v>
      </c>
      <c r="K737" s="9">
        <f>'G. Phonotephrite FC 5 kbar'!T13</f>
        <v>14.59</v>
      </c>
      <c r="L737" s="9">
        <f>'G. Phonotephrite FC 5 kbar'!U13</f>
        <v>1.63</v>
      </c>
      <c r="M737" s="9">
        <f>'G. Phonotephrite FC 5 kbar'!V13</f>
        <v>8.1300000000000008</v>
      </c>
      <c r="N737" s="9">
        <f>'G. Phonotephrite FC 5 kbar'!W13</f>
        <v>0.16</v>
      </c>
      <c r="O737" s="9">
        <f>'G. Phonotephrite FC 5 kbar'!X13</f>
        <v>6.1</v>
      </c>
      <c r="P737" s="9">
        <f>'G. Phonotephrite FC 5 kbar'!Y13</f>
        <v>7.97</v>
      </c>
      <c r="Q737" s="9">
        <f>'G. Phonotephrite FC 5 kbar'!Z13</f>
        <v>3.73</v>
      </c>
      <c r="R737" s="9">
        <f>'G. Phonotephrite FC 5 kbar'!AA13</f>
        <v>4.26</v>
      </c>
      <c r="S737" s="9">
        <f>'G. Phonotephrite FC 5 kbar'!AB13</f>
        <v>0.75</v>
      </c>
      <c r="T737" s="9">
        <f>'G. Phonotephrite FC 5 kbar'!AC13</f>
        <v>3.32</v>
      </c>
      <c r="U737" s="10">
        <f>'G. Phonotephrite FC 5 kbar'!AD13</f>
        <v>0</v>
      </c>
      <c r="V737" s="5">
        <f>'G. Phonotephrite FC 5 kbar'!AE13</f>
        <v>0</v>
      </c>
      <c r="W737" s="5">
        <f>'G. Phonotephrite FC 5 kbar'!AF13</f>
        <v>0</v>
      </c>
      <c r="X737" s="5">
        <f>'G. Phonotephrite FC 5 kbar'!AG13</f>
        <v>0</v>
      </c>
      <c r="Y737" s="5">
        <f>'G. Phonotephrite FC 5 kbar'!AH13</f>
        <v>0</v>
      </c>
      <c r="Z737" s="5">
        <f>'G. Phonotephrite FC 5 kbar'!AI13</f>
        <v>0</v>
      </c>
      <c r="AA737" s="5">
        <v>0</v>
      </c>
      <c r="AB737" s="5"/>
      <c r="AC737" s="5">
        <f>'G. Phonotephrite FC 5 kbar'!AK13</f>
        <v>0</v>
      </c>
      <c r="AD737" s="10">
        <f>'G. Phonotephrite FC 5 kbar'!AL13</f>
        <v>0</v>
      </c>
      <c r="AE737" s="5">
        <f>'G. Phonotephrite FC 5 kbar'!AM13</f>
        <v>0</v>
      </c>
      <c r="AF737" s="5">
        <f>'G. Phonotephrite FC 5 kbar'!AN13</f>
        <v>0</v>
      </c>
      <c r="AG737" s="5">
        <f>'G. Phonotephrite FC 5 kbar'!AO13</f>
        <v>0</v>
      </c>
      <c r="AH737" s="5">
        <f>'G. Phonotephrite FC 5 kbar'!AP13</f>
        <v>0</v>
      </c>
      <c r="AI737" s="5">
        <f>'G. Phonotephrite FC 5 kbar'!AQ13</f>
        <v>0</v>
      </c>
      <c r="AJ737" s="5">
        <v>0</v>
      </c>
      <c r="AK737" s="5"/>
      <c r="AL737" s="5">
        <f>'G. Phonotephrite FC 5 kbar'!AS13</f>
        <v>0</v>
      </c>
      <c r="AM737" s="10">
        <f t="shared" si="153"/>
        <v>0</v>
      </c>
      <c r="AN737" s="5">
        <f t="shared" si="154"/>
        <v>0</v>
      </c>
      <c r="AO737" s="5">
        <f t="shared" si="155"/>
        <v>0</v>
      </c>
      <c r="AP737" s="5">
        <f t="shared" si="156"/>
        <v>0</v>
      </c>
      <c r="AQ737" s="5">
        <f t="shared" si="157"/>
        <v>0</v>
      </c>
      <c r="AR737" s="5">
        <f t="shared" si="162"/>
        <v>0</v>
      </c>
      <c r="AS737" s="5">
        <f t="shared" si="163"/>
        <v>0</v>
      </c>
      <c r="AT737" s="5"/>
      <c r="AU737" s="5">
        <f t="shared" si="158"/>
        <v>0</v>
      </c>
      <c r="AV737" s="10">
        <f t="shared" si="159"/>
        <v>100</v>
      </c>
      <c r="AW737" s="48">
        <f t="shared" si="160"/>
        <v>100</v>
      </c>
    </row>
    <row r="738" spans="1:49" x14ac:dyDescent="0.3">
      <c r="A738" s="37" t="s">
        <v>1450</v>
      </c>
      <c r="B738" s="3">
        <f>'G. Phonotephrite FC 5 kbar'!A14</f>
        <v>8</v>
      </c>
      <c r="C738" s="2">
        <f>'G. Phonotephrite FC 5 kbar'!C14</f>
        <v>1184</v>
      </c>
      <c r="D738" s="2">
        <f>'G. Phonotephrite FC 5 kbar'!D14</f>
        <v>5000</v>
      </c>
      <c r="E738" s="5">
        <f>'B. LLD classification'!EA782</f>
        <v>2.6530719163793948</v>
      </c>
      <c r="F738" s="5">
        <f>'G. Phonotephrite FC 5 kbar'!L14</f>
        <v>1.3321780000000001</v>
      </c>
      <c r="G738" s="6">
        <f>'G. Phonotephrite FC 5 kbar'!N14</f>
        <v>100</v>
      </c>
      <c r="H738" s="7">
        <f t="shared" si="161"/>
        <v>0</v>
      </c>
      <c r="I738" s="8">
        <f>'G. Phonotephrite FC 5 kbar'!R14</f>
        <v>46.42</v>
      </c>
      <c r="J738" s="9">
        <f>'G. Phonotephrite FC 5 kbar'!S14</f>
        <v>2.94</v>
      </c>
      <c r="K738" s="9">
        <f>'G. Phonotephrite FC 5 kbar'!T14</f>
        <v>14.59</v>
      </c>
      <c r="L738" s="9">
        <f>'G. Phonotephrite FC 5 kbar'!U14</f>
        <v>1.63</v>
      </c>
      <c r="M738" s="9">
        <f>'G. Phonotephrite FC 5 kbar'!V14</f>
        <v>8.1300000000000008</v>
      </c>
      <c r="N738" s="9">
        <f>'G. Phonotephrite FC 5 kbar'!W14</f>
        <v>0.16</v>
      </c>
      <c r="O738" s="9">
        <f>'G. Phonotephrite FC 5 kbar'!X14</f>
        <v>6.1</v>
      </c>
      <c r="P738" s="9">
        <f>'G. Phonotephrite FC 5 kbar'!Y14</f>
        <v>7.97</v>
      </c>
      <c r="Q738" s="9">
        <f>'G. Phonotephrite FC 5 kbar'!Z14</f>
        <v>3.73</v>
      </c>
      <c r="R738" s="9">
        <f>'G. Phonotephrite FC 5 kbar'!AA14</f>
        <v>4.26</v>
      </c>
      <c r="S738" s="9">
        <f>'G. Phonotephrite FC 5 kbar'!AB14</f>
        <v>0.75</v>
      </c>
      <c r="T738" s="9">
        <f>'G. Phonotephrite FC 5 kbar'!AC14</f>
        <v>3.32</v>
      </c>
      <c r="U738" s="10">
        <f>'G. Phonotephrite FC 5 kbar'!AD14</f>
        <v>0</v>
      </c>
      <c r="V738" s="5">
        <f>'G. Phonotephrite FC 5 kbar'!AE14</f>
        <v>0</v>
      </c>
      <c r="W738" s="5">
        <f>'G. Phonotephrite FC 5 kbar'!AF14</f>
        <v>0</v>
      </c>
      <c r="X738" s="5">
        <f>'G. Phonotephrite FC 5 kbar'!AG14</f>
        <v>0</v>
      </c>
      <c r="Y738" s="5">
        <f>'G. Phonotephrite FC 5 kbar'!AH14</f>
        <v>0</v>
      </c>
      <c r="Z738" s="5">
        <f>'G. Phonotephrite FC 5 kbar'!AI14</f>
        <v>0</v>
      </c>
      <c r="AA738" s="5">
        <v>0</v>
      </c>
      <c r="AB738" s="5"/>
      <c r="AC738" s="5">
        <f>'G. Phonotephrite FC 5 kbar'!AK14</f>
        <v>0</v>
      </c>
      <c r="AD738" s="10">
        <f>'G. Phonotephrite FC 5 kbar'!AL14</f>
        <v>0</v>
      </c>
      <c r="AE738" s="5">
        <f>'G. Phonotephrite FC 5 kbar'!AM14</f>
        <v>0</v>
      </c>
      <c r="AF738" s="5">
        <f>'G. Phonotephrite FC 5 kbar'!AN14</f>
        <v>0</v>
      </c>
      <c r="AG738" s="5">
        <f>'G. Phonotephrite FC 5 kbar'!AO14</f>
        <v>0</v>
      </c>
      <c r="AH738" s="5">
        <f>'G. Phonotephrite FC 5 kbar'!AP14</f>
        <v>0</v>
      </c>
      <c r="AI738" s="5">
        <f>'G. Phonotephrite FC 5 kbar'!AQ14</f>
        <v>0</v>
      </c>
      <c r="AJ738" s="5">
        <v>0</v>
      </c>
      <c r="AK738" s="5"/>
      <c r="AL738" s="5">
        <f>'G. Phonotephrite FC 5 kbar'!AS14</f>
        <v>0</v>
      </c>
      <c r="AM738" s="10">
        <f t="shared" si="153"/>
        <v>0</v>
      </c>
      <c r="AN738" s="5">
        <f t="shared" si="154"/>
        <v>0</v>
      </c>
      <c r="AO738" s="5">
        <f t="shared" si="155"/>
        <v>0</v>
      </c>
      <c r="AP738" s="5">
        <f t="shared" si="156"/>
        <v>0</v>
      </c>
      <c r="AQ738" s="5">
        <f t="shared" si="157"/>
        <v>0</v>
      </c>
      <c r="AR738" s="5">
        <f t="shared" si="162"/>
        <v>0</v>
      </c>
      <c r="AS738" s="5">
        <f t="shared" si="163"/>
        <v>0</v>
      </c>
      <c r="AT738" s="5"/>
      <c r="AU738" s="5">
        <f t="shared" si="158"/>
        <v>0</v>
      </c>
      <c r="AV738" s="10">
        <f t="shared" si="159"/>
        <v>100</v>
      </c>
      <c r="AW738" s="48">
        <f t="shared" si="160"/>
        <v>100</v>
      </c>
    </row>
    <row r="739" spans="1:49" x14ac:dyDescent="0.3">
      <c r="A739" s="37" t="s">
        <v>1450</v>
      </c>
      <c r="B739" s="3">
        <f>'G. Phonotephrite FC 5 kbar'!A15</f>
        <v>9</v>
      </c>
      <c r="C739" s="2">
        <f>'G. Phonotephrite FC 5 kbar'!C15</f>
        <v>1182</v>
      </c>
      <c r="D739" s="2">
        <f>'G. Phonotephrite FC 5 kbar'!D15</f>
        <v>5000</v>
      </c>
      <c r="E739" s="5">
        <f>'B. LLD classification'!EA783</f>
        <v>2.653787614780962</v>
      </c>
      <c r="F739" s="5">
        <f>'G. Phonotephrite FC 5 kbar'!L15</f>
        <v>1.33941</v>
      </c>
      <c r="G739" s="6">
        <f>'G. Phonotephrite FC 5 kbar'!N15</f>
        <v>100</v>
      </c>
      <c r="H739" s="7">
        <f t="shared" si="161"/>
        <v>0</v>
      </c>
      <c r="I739" s="8">
        <f>'G. Phonotephrite FC 5 kbar'!R15</f>
        <v>46.42</v>
      </c>
      <c r="J739" s="9">
        <f>'G. Phonotephrite FC 5 kbar'!S15</f>
        <v>2.94</v>
      </c>
      <c r="K739" s="9">
        <f>'G. Phonotephrite FC 5 kbar'!T15</f>
        <v>14.59</v>
      </c>
      <c r="L739" s="9">
        <f>'G. Phonotephrite FC 5 kbar'!U15</f>
        <v>1.63</v>
      </c>
      <c r="M739" s="9">
        <f>'G. Phonotephrite FC 5 kbar'!V15</f>
        <v>8.1300000000000008</v>
      </c>
      <c r="N739" s="9">
        <f>'G. Phonotephrite FC 5 kbar'!W15</f>
        <v>0.16</v>
      </c>
      <c r="O739" s="9">
        <f>'G. Phonotephrite FC 5 kbar'!X15</f>
        <v>6.1</v>
      </c>
      <c r="P739" s="9">
        <f>'G. Phonotephrite FC 5 kbar'!Y15</f>
        <v>7.97</v>
      </c>
      <c r="Q739" s="9">
        <f>'G. Phonotephrite FC 5 kbar'!Z15</f>
        <v>3.73</v>
      </c>
      <c r="R739" s="9">
        <f>'G. Phonotephrite FC 5 kbar'!AA15</f>
        <v>4.26</v>
      </c>
      <c r="S739" s="9">
        <f>'G. Phonotephrite FC 5 kbar'!AB15</f>
        <v>0.75</v>
      </c>
      <c r="T739" s="9">
        <f>'G. Phonotephrite FC 5 kbar'!AC15</f>
        <v>3.32</v>
      </c>
      <c r="U739" s="10">
        <f>'G. Phonotephrite FC 5 kbar'!AD15</f>
        <v>0</v>
      </c>
      <c r="V739" s="5">
        <f>'G. Phonotephrite FC 5 kbar'!AE15</f>
        <v>0</v>
      </c>
      <c r="W739" s="5">
        <f>'G. Phonotephrite FC 5 kbar'!AF15</f>
        <v>0</v>
      </c>
      <c r="X739" s="5">
        <f>'G. Phonotephrite FC 5 kbar'!AG15</f>
        <v>0</v>
      </c>
      <c r="Y739" s="5">
        <f>'G. Phonotephrite FC 5 kbar'!AH15</f>
        <v>0</v>
      </c>
      <c r="Z739" s="5">
        <f>'G. Phonotephrite FC 5 kbar'!AI15</f>
        <v>0</v>
      </c>
      <c r="AA739" s="5">
        <v>0</v>
      </c>
      <c r="AB739" s="5"/>
      <c r="AC739" s="5">
        <f>'G. Phonotephrite FC 5 kbar'!AK15</f>
        <v>0</v>
      </c>
      <c r="AD739" s="10">
        <f>'G. Phonotephrite FC 5 kbar'!AL15</f>
        <v>0</v>
      </c>
      <c r="AE739" s="5">
        <f>'G. Phonotephrite FC 5 kbar'!AM15</f>
        <v>0</v>
      </c>
      <c r="AF739" s="5">
        <f>'G. Phonotephrite FC 5 kbar'!AN15</f>
        <v>0</v>
      </c>
      <c r="AG739" s="5">
        <f>'G. Phonotephrite FC 5 kbar'!AO15</f>
        <v>0</v>
      </c>
      <c r="AH739" s="5">
        <f>'G. Phonotephrite FC 5 kbar'!AP15</f>
        <v>0</v>
      </c>
      <c r="AI739" s="5">
        <f>'G. Phonotephrite FC 5 kbar'!AQ15</f>
        <v>0</v>
      </c>
      <c r="AJ739" s="5">
        <v>0</v>
      </c>
      <c r="AK739" s="5"/>
      <c r="AL739" s="5">
        <f>'G. Phonotephrite FC 5 kbar'!AS15</f>
        <v>0</v>
      </c>
      <c r="AM739" s="10">
        <f t="shared" si="153"/>
        <v>0</v>
      </c>
      <c r="AN739" s="5">
        <f t="shared" si="154"/>
        <v>0</v>
      </c>
      <c r="AO739" s="5">
        <f t="shared" si="155"/>
        <v>0</v>
      </c>
      <c r="AP739" s="5">
        <f t="shared" si="156"/>
        <v>0</v>
      </c>
      <c r="AQ739" s="5">
        <f t="shared" si="157"/>
        <v>0</v>
      </c>
      <c r="AR739" s="5">
        <f t="shared" si="162"/>
        <v>0</v>
      </c>
      <c r="AS739" s="5">
        <f t="shared" si="163"/>
        <v>0</v>
      </c>
      <c r="AT739" s="5"/>
      <c r="AU739" s="5">
        <f t="shared" si="158"/>
        <v>0</v>
      </c>
      <c r="AV739" s="10">
        <f t="shared" si="159"/>
        <v>100</v>
      </c>
      <c r="AW739" s="48">
        <f t="shared" si="160"/>
        <v>100</v>
      </c>
    </row>
    <row r="740" spans="1:49" x14ac:dyDescent="0.3">
      <c r="A740" s="37" t="s">
        <v>1450</v>
      </c>
      <c r="B740" s="3">
        <f>'G. Phonotephrite FC 5 kbar'!A16</f>
        <v>10</v>
      </c>
      <c r="C740" s="2">
        <f>'G. Phonotephrite FC 5 kbar'!C16</f>
        <v>1180</v>
      </c>
      <c r="D740" s="2">
        <f>'G. Phonotephrite FC 5 kbar'!D16</f>
        <v>5000</v>
      </c>
      <c r="E740" s="5">
        <f>'B. LLD classification'!EA784</f>
        <v>2.6545041151772861</v>
      </c>
      <c r="F740" s="5">
        <f>'G. Phonotephrite FC 5 kbar'!L16</f>
        <v>1.346662</v>
      </c>
      <c r="G740" s="6">
        <f>'G. Phonotephrite FC 5 kbar'!N16</f>
        <v>100</v>
      </c>
      <c r="H740" s="7">
        <f t="shared" si="161"/>
        <v>0</v>
      </c>
      <c r="I740" s="8">
        <f>'G. Phonotephrite FC 5 kbar'!R16</f>
        <v>46.42</v>
      </c>
      <c r="J740" s="9">
        <f>'G. Phonotephrite FC 5 kbar'!S16</f>
        <v>2.94</v>
      </c>
      <c r="K740" s="9">
        <f>'G. Phonotephrite FC 5 kbar'!T16</f>
        <v>14.59</v>
      </c>
      <c r="L740" s="9">
        <f>'G. Phonotephrite FC 5 kbar'!U16</f>
        <v>1.63</v>
      </c>
      <c r="M740" s="9">
        <f>'G. Phonotephrite FC 5 kbar'!V16</f>
        <v>8.1300000000000008</v>
      </c>
      <c r="N740" s="9">
        <f>'G. Phonotephrite FC 5 kbar'!W16</f>
        <v>0.16</v>
      </c>
      <c r="O740" s="9">
        <f>'G. Phonotephrite FC 5 kbar'!X16</f>
        <v>6.1</v>
      </c>
      <c r="P740" s="9">
        <f>'G. Phonotephrite FC 5 kbar'!Y16</f>
        <v>7.97</v>
      </c>
      <c r="Q740" s="9">
        <f>'G. Phonotephrite FC 5 kbar'!Z16</f>
        <v>3.73</v>
      </c>
      <c r="R740" s="9">
        <f>'G. Phonotephrite FC 5 kbar'!AA16</f>
        <v>4.26</v>
      </c>
      <c r="S740" s="9">
        <f>'G. Phonotephrite FC 5 kbar'!AB16</f>
        <v>0.75</v>
      </c>
      <c r="T740" s="9">
        <f>'G. Phonotephrite FC 5 kbar'!AC16</f>
        <v>3.32</v>
      </c>
      <c r="U740" s="10">
        <f>'G. Phonotephrite FC 5 kbar'!AD16</f>
        <v>0</v>
      </c>
      <c r="V740" s="5">
        <f>'G. Phonotephrite FC 5 kbar'!AE16</f>
        <v>0</v>
      </c>
      <c r="W740" s="5">
        <f>'G. Phonotephrite FC 5 kbar'!AF16</f>
        <v>0</v>
      </c>
      <c r="X740" s="5">
        <f>'G. Phonotephrite FC 5 kbar'!AG16</f>
        <v>0</v>
      </c>
      <c r="Y740" s="5">
        <f>'G. Phonotephrite FC 5 kbar'!AH16</f>
        <v>0</v>
      </c>
      <c r="Z740" s="5">
        <f>'G. Phonotephrite FC 5 kbar'!AI16</f>
        <v>0</v>
      </c>
      <c r="AA740" s="5">
        <v>0</v>
      </c>
      <c r="AB740" s="5"/>
      <c r="AC740" s="5">
        <f>'G. Phonotephrite FC 5 kbar'!AK16</f>
        <v>0</v>
      </c>
      <c r="AD740" s="10">
        <f>'G. Phonotephrite FC 5 kbar'!AL16</f>
        <v>0</v>
      </c>
      <c r="AE740" s="5">
        <f>'G. Phonotephrite FC 5 kbar'!AM16</f>
        <v>0</v>
      </c>
      <c r="AF740" s="5">
        <f>'G. Phonotephrite FC 5 kbar'!AN16</f>
        <v>0</v>
      </c>
      <c r="AG740" s="5">
        <f>'G. Phonotephrite FC 5 kbar'!AO16</f>
        <v>0</v>
      </c>
      <c r="AH740" s="5">
        <f>'G. Phonotephrite FC 5 kbar'!AP16</f>
        <v>0</v>
      </c>
      <c r="AI740" s="5">
        <f>'G. Phonotephrite FC 5 kbar'!AQ16</f>
        <v>0</v>
      </c>
      <c r="AJ740" s="5">
        <v>0</v>
      </c>
      <c r="AK740" s="5"/>
      <c r="AL740" s="5">
        <f>'G. Phonotephrite FC 5 kbar'!AS16</f>
        <v>0</v>
      </c>
      <c r="AM740" s="10">
        <f t="shared" si="153"/>
        <v>0</v>
      </c>
      <c r="AN740" s="5">
        <f t="shared" si="154"/>
        <v>0</v>
      </c>
      <c r="AO740" s="5">
        <f t="shared" si="155"/>
        <v>0</v>
      </c>
      <c r="AP740" s="5">
        <f t="shared" si="156"/>
        <v>0</v>
      </c>
      <c r="AQ740" s="5">
        <f t="shared" si="157"/>
        <v>0</v>
      </c>
      <c r="AR740" s="5">
        <f t="shared" si="162"/>
        <v>0</v>
      </c>
      <c r="AS740" s="5">
        <f t="shared" si="163"/>
        <v>0</v>
      </c>
      <c r="AT740" s="5"/>
      <c r="AU740" s="5">
        <f t="shared" si="158"/>
        <v>0</v>
      </c>
      <c r="AV740" s="10">
        <f t="shared" si="159"/>
        <v>100</v>
      </c>
      <c r="AW740" s="48">
        <f t="shared" si="160"/>
        <v>100</v>
      </c>
    </row>
    <row r="741" spans="1:49" x14ac:dyDescent="0.3">
      <c r="A741" s="37" t="s">
        <v>1450</v>
      </c>
      <c r="B741" s="3">
        <f>'G. Phonotephrite FC 5 kbar'!A17</f>
        <v>11</v>
      </c>
      <c r="C741" s="2">
        <f>'G. Phonotephrite FC 5 kbar'!C17</f>
        <v>1178</v>
      </c>
      <c r="D741" s="2">
        <f>'G. Phonotephrite FC 5 kbar'!D17</f>
        <v>5000</v>
      </c>
      <c r="E741" s="5">
        <f>'B. LLD classification'!EA785</f>
        <v>2.6552214189858927</v>
      </c>
      <c r="F741" s="5">
        <f>'G. Phonotephrite FC 5 kbar'!L17</f>
        <v>1.353934</v>
      </c>
      <c r="G741" s="6">
        <f>'G. Phonotephrite FC 5 kbar'!N17</f>
        <v>100</v>
      </c>
      <c r="H741" s="7">
        <f t="shared" si="161"/>
        <v>0</v>
      </c>
      <c r="I741" s="8">
        <f>'G. Phonotephrite FC 5 kbar'!R17</f>
        <v>46.42</v>
      </c>
      <c r="J741" s="9">
        <f>'G. Phonotephrite FC 5 kbar'!S17</f>
        <v>2.94</v>
      </c>
      <c r="K741" s="9">
        <f>'G. Phonotephrite FC 5 kbar'!T17</f>
        <v>14.59</v>
      </c>
      <c r="L741" s="9">
        <f>'G. Phonotephrite FC 5 kbar'!U17</f>
        <v>1.63</v>
      </c>
      <c r="M741" s="9">
        <f>'G. Phonotephrite FC 5 kbar'!V17</f>
        <v>8.1300000000000008</v>
      </c>
      <c r="N741" s="9">
        <f>'G. Phonotephrite FC 5 kbar'!W17</f>
        <v>0.16</v>
      </c>
      <c r="O741" s="9">
        <f>'G. Phonotephrite FC 5 kbar'!X17</f>
        <v>6.1</v>
      </c>
      <c r="P741" s="9">
        <f>'G. Phonotephrite FC 5 kbar'!Y17</f>
        <v>7.97</v>
      </c>
      <c r="Q741" s="9">
        <f>'G. Phonotephrite FC 5 kbar'!Z17</f>
        <v>3.73</v>
      </c>
      <c r="R741" s="9">
        <f>'G. Phonotephrite FC 5 kbar'!AA17</f>
        <v>4.26</v>
      </c>
      <c r="S741" s="9">
        <f>'G. Phonotephrite FC 5 kbar'!AB17</f>
        <v>0.75</v>
      </c>
      <c r="T741" s="9">
        <f>'G. Phonotephrite FC 5 kbar'!AC17</f>
        <v>3.32</v>
      </c>
      <c r="U741" s="10">
        <f>'G. Phonotephrite FC 5 kbar'!AD17</f>
        <v>0</v>
      </c>
      <c r="V741" s="5">
        <f>'G. Phonotephrite FC 5 kbar'!AE17</f>
        <v>0</v>
      </c>
      <c r="W741" s="5">
        <f>'G. Phonotephrite FC 5 kbar'!AF17</f>
        <v>0</v>
      </c>
      <c r="X741" s="5">
        <f>'G. Phonotephrite FC 5 kbar'!AG17</f>
        <v>0</v>
      </c>
      <c r="Y741" s="5">
        <f>'G. Phonotephrite FC 5 kbar'!AH17</f>
        <v>0</v>
      </c>
      <c r="Z741" s="5">
        <f>'G. Phonotephrite FC 5 kbar'!AI17</f>
        <v>0</v>
      </c>
      <c r="AA741" s="5">
        <v>0</v>
      </c>
      <c r="AB741" s="5"/>
      <c r="AC741" s="5">
        <f>'G. Phonotephrite FC 5 kbar'!AK17</f>
        <v>0</v>
      </c>
      <c r="AD741" s="10">
        <f>'G. Phonotephrite FC 5 kbar'!AL17</f>
        <v>0</v>
      </c>
      <c r="AE741" s="5">
        <f>'G. Phonotephrite FC 5 kbar'!AM17</f>
        <v>0</v>
      </c>
      <c r="AF741" s="5">
        <f>'G. Phonotephrite FC 5 kbar'!AN17</f>
        <v>0</v>
      </c>
      <c r="AG741" s="5">
        <f>'G. Phonotephrite FC 5 kbar'!AO17</f>
        <v>0</v>
      </c>
      <c r="AH741" s="5">
        <f>'G. Phonotephrite FC 5 kbar'!AP17</f>
        <v>0</v>
      </c>
      <c r="AI741" s="5">
        <f>'G. Phonotephrite FC 5 kbar'!AQ17</f>
        <v>0</v>
      </c>
      <c r="AJ741" s="5">
        <v>0</v>
      </c>
      <c r="AK741" s="5"/>
      <c r="AL741" s="5">
        <f>'G. Phonotephrite FC 5 kbar'!AS17</f>
        <v>0</v>
      </c>
      <c r="AM741" s="10">
        <f t="shared" si="153"/>
        <v>0</v>
      </c>
      <c r="AN741" s="5">
        <f t="shared" si="154"/>
        <v>0</v>
      </c>
      <c r="AO741" s="5">
        <f t="shared" si="155"/>
        <v>0</v>
      </c>
      <c r="AP741" s="5">
        <f t="shared" si="156"/>
        <v>0</v>
      </c>
      <c r="AQ741" s="5">
        <f t="shared" si="157"/>
        <v>0</v>
      </c>
      <c r="AR741" s="5">
        <f t="shared" si="162"/>
        <v>0</v>
      </c>
      <c r="AS741" s="5">
        <f t="shared" si="163"/>
        <v>0</v>
      </c>
      <c r="AT741" s="5"/>
      <c r="AU741" s="5">
        <f t="shared" si="158"/>
        <v>0</v>
      </c>
      <c r="AV741" s="10">
        <f t="shared" si="159"/>
        <v>100</v>
      </c>
      <c r="AW741" s="48">
        <f t="shared" si="160"/>
        <v>100</v>
      </c>
    </row>
    <row r="742" spans="1:49" x14ac:dyDescent="0.3">
      <c r="A742" s="37" t="s">
        <v>1450</v>
      </c>
      <c r="B742" s="3">
        <f>'G. Phonotephrite FC 5 kbar'!A18</f>
        <v>12</v>
      </c>
      <c r="C742" s="2">
        <f>'G. Phonotephrite FC 5 kbar'!C18</f>
        <v>1176</v>
      </c>
      <c r="D742" s="2">
        <f>'G. Phonotephrite FC 5 kbar'!D18</f>
        <v>5000</v>
      </c>
      <c r="E742" s="5">
        <f>'B. LLD classification'!EA786</f>
        <v>2.6559395276278361</v>
      </c>
      <c r="F742" s="5">
        <f>'G. Phonotephrite FC 5 kbar'!L18</f>
        <v>1.3612249999999999</v>
      </c>
      <c r="G742" s="6">
        <f>'G. Phonotephrite FC 5 kbar'!N18</f>
        <v>100</v>
      </c>
      <c r="H742" s="7">
        <f t="shared" si="161"/>
        <v>0</v>
      </c>
      <c r="I742" s="8">
        <f>'G. Phonotephrite FC 5 kbar'!R18</f>
        <v>46.42</v>
      </c>
      <c r="J742" s="9">
        <f>'G. Phonotephrite FC 5 kbar'!S18</f>
        <v>2.94</v>
      </c>
      <c r="K742" s="9">
        <f>'G. Phonotephrite FC 5 kbar'!T18</f>
        <v>14.59</v>
      </c>
      <c r="L742" s="9">
        <f>'G. Phonotephrite FC 5 kbar'!U18</f>
        <v>1.63</v>
      </c>
      <c r="M742" s="9">
        <f>'G. Phonotephrite FC 5 kbar'!V18</f>
        <v>8.1300000000000008</v>
      </c>
      <c r="N742" s="9">
        <f>'G. Phonotephrite FC 5 kbar'!W18</f>
        <v>0.16</v>
      </c>
      <c r="O742" s="9">
        <f>'G. Phonotephrite FC 5 kbar'!X18</f>
        <v>6.1</v>
      </c>
      <c r="P742" s="9">
        <f>'G. Phonotephrite FC 5 kbar'!Y18</f>
        <v>7.97</v>
      </c>
      <c r="Q742" s="9">
        <f>'G. Phonotephrite FC 5 kbar'!Z18</f>
        <v>3.73</v>
      </c>
      <c r="R742" s="9">
        <f>'G. Phonotephrite FC 5 kbar'!AA18</f>
        <v>4.26</v>
      </c>
      <c r="S742" s="9">
        <f>'G. Phonotephrite FC 5 kbar'!AB18</f>
        <v>0.75</v>
      </c>
      <c r="T742" s="9">
        <f>'G. Phonotephrite FC 5 kbar'!AC18</f>
        <v>3.32</v>
      </c>
      <c r="U742" s="10">
        <f>'G. Phonotephrite FC 5 kbar'!AD18</f>
        <v>0</v>
      </c>
      <c r="V742" s="5">
        <f>'G. Phonotephrite FC 5 kbar'!AE18</f>
        <v>0</v>
      </c>
      <c r="W742" s="5">
        <f>'G. Phonotephrite FC 5 kbar'!AF18</f>
        <v>0</v>
      </c>
      <c r="X742" s="5">
        <f>'G. Phonotephrite FC 5 kbar'!AG18</f>
        <v>0</v>
      </c>
      <c r="Y742" s="5">
        <f>'G. Phonotephrite FC 5 kbar'!AH18</f>
        <v>0</v>
      </c>
      <c r="Z742" s="5">
        <f>'G. Phonotephrite FC 5 kbar'!AI18</f>
        <v>0</v>
      </c>
      <c r="AA742" s="5">
        <v>0</v>
      </c>
      <c r="AB742" s="5"/>
      <c r="AC742" s="5">
        <f>'G. Phonotephrite FC 5 kbar'!AK18</f>
        <v>0</v>
      </c>
      <c r="AD742" s="10">
        <f>'G. Phonotephrite FC 5 kbar'!AL18</f>
        <v>0</v>
      </c>
      <c r="AE742" s="5">
        <f>'G. Phonotephrite FC 5 kbar'!AM18</f>
        <v>0</v>
      </c>
      <c r="AF742" s="5">
        <f>'G. Phonotephrite FC 5 kbar'!AN18</f>
        <v>0</v>
      </c>
      <c r="AG742" s="5">
        <f>'G. Phonotephrite FC 5 kbar'!AO18</f>
        <v>0</v>
      </c>
      <c r="AH742" s="5">
        <f>'G. Phonotephrite FC 5 kbar'!AP18</f>
        <v>0</v>
      </c>
      <c r="AI742" s="5">
        <f>'G. Phonotephrite FC 5 kbar'!AQ18</f>
        <v>0</v>
      </c>
      <c r="AJ742" s="5">
        <v>0</v>
      </c>
      <c r="AK742" s="5"/>
      <c r="AL742" s="5">
        <f>'G. Phonotephrite FC 5 kbar'!AS18</f>
        <v>0</v>
      </c>
      <c r="AM742" s="10">
        <f t="shared" si="153"/>
        <v>0</v>
      </c>
      <c r="AN742" s="5">
        <f t="shared" si="154"/>
        <v>0</v>
      </c>
      <c r="AO742" s="5">
        <f t="shared" si="155"/>
        <v>0</v>
      </c>
      <c r="AP742" s="5">
        <f t="shared" si="156"/>
        <v>0</v>
      </c>
      <c r="AQ742" s="5">
        <f t="shared" si="157"/>
        <v>0</v>
      </c>
      <c r="AR742" s="5">
        <f t="shared" si="162"/>
        <v>0</v>
      </c>
      <c r="AS742" s="5">
        <f t="shared" si="163"/>
        <v>0</v>
      </c>
      <c r="AT742" s="5"/>
      <c r="AU742" s="5">
        <f t="shared" si="158"/>
        <v>0</v>
      </c>
      <c r="AV742" s="10">
        <f t="shared" si="159"/>
        <v>100</v>
      </c>
      <c r="AW742" s="48">
        <f t="shared" si="160"/>
        <v>100</v>
      </c>
    </row>
    <row r="743" spans="1:49" x14ac:dyDescent="0.3">
      <c r="A743" s="37" t="s">
        <v>1450</v>
      </c>
      <c r="B743" s="3">
        <f>'G. Phonotephrite FC 5 kbar'!A19</f>
        <v>13</v>
      </c>
      <c r="C743" s="2">
        <f>'G. Phonotephrite FC 5 kbar'!C19</f>
        <v>1174</v>
      </c>
      <c r="D743" s="2">
        <f>'G. Phonotephrite FC 5 kbar'!D19</f>
        <v>5000</v>
      </c>
      <c r="E743" s="5">
        <f>'B. LLD classification'!EA787</f>
        <v>2.6566584425277036</v>
      </c>
      <c r="F743" s="5">
        <f>'G. Phonotephrite FC 5 kbar'!L19</f>
        <v>1.3685369999999999</v>
      </c>
      <c r="G743" s="6">
        <f>'G. Phonotephrite FC 5 kbar'!N19</f>
        <v>100</v>
      </c>
      <c r="H743" s="7">
        <f t="shared" si="161"/>
        <v>0</v>
      </c>
      <c r="I743" s="8">
        <f>'G. Phonotephrite FC 5 kbar'!R19</f>
        <v>46.42</v>
      </c>
      <c r="J743" s="9">
        <f>'G. Phonotephrite FC 5 kbar'!S19</f>
        <v>2.94</v>
      </c>
      <c r="K743" s="9">
        <f>'G. Phonotephrite FC 5 kbar'!T19</f>
        <v>14.59</v>
      </c>
      <c r="L743" s="9">
        <f>'G. Phonotephrite FC 5 kbar'!U19</f>
        <v>1.63</v>
      </c>
      <c r="M743" s="9">
        <f>'G. Phonotephrite FC 5 kbar'!V19</f>
        <v>8.1300000000000008</v>
      </c>
      <c r="N743" s="9">
        <f>'G. Phonotephrite FC 5 kbar'!W19</f>
        <v>0.16</v>
      </c>
      <c r="O743" s="9">
        <f>'G. Phonotephrite FC 5 kbar'!X19</f>
        <v>6.1</v>
      </c>
      <c r="P743" s="9">
        <f>'G. Phonotephrite FC 5 kbar'!Y19</f>
        <v>7.97</v>
      </c>
      <c r="Q743" s="9">
        <f>'G. Phonotephrite FC 5 kbar'!Z19</f>
        <v>3.73</v>
      </c>
      <c r="R743" s="9">
        <f>'G. Phonotephrite FC 5 kbar'!AA19</f>
        <v>4.26</v>
      </c>
      <c r="S743" s="9">
        <f>'G. Phonotephrite FC 5 kbar'!AB19</f>
        <v>0.75</v>
      </c>
      <c r="T743" s="9">
        <f>'G. Phonotephrite FC 5 kbar'!AC19</f>
        <v>3.32</v>
      </c>
      <c r="U743" s="10">
        <f>'G. Phonotephrite FC 5 kbar'!AD19</f>
        <v>0</v>
      </c>
      <c r="V743" s="5">
        <f>'G. Phonotephrite FC 5 kbar'!AE19</f>
        <v>0</v>
      </c>
      <c r="W743" s="5">
        <f>'G. Phonotephrite FC 5 kbar'!AF19</f>
        <v>0</v>
      </c>
      <c r="X743" s="5">
        <f>'G. Phonotephrite FC 5 kbar'!AG19</f>
        <v>0</v>
      </c>
      <c r="Y743" s="5">
        <f>'G. Phonotephrite FC 5 kbar'!AH19</f>
        <v>0</v>
      </c>
      <c r="Z743" s="5">
        <f>'G. Phonotephrite FC 5 kbar'!AI19</f>
        <v>0</v>
      </c>
      <c r="AA743" s="5">
        <v>0</v>
      </c>
      <c r="AB743" s="5"/>
      <c r="AC743" s="5">
        <f>'G. Phonotephrite FC 5 kbar'!AK19</f>
        <v>0</v>
      </c>
      <c r="AD743" s="10">
        <f>'G. Phonotephrite FC 5 kbar'!AL19</f>
        <v>0</v>
      </c>
      <c r="AE743" s="5">
        <f>'G. Phonotephrite FC 5 kbar'!AM19</f>
        <v>0</v>
      </c>
      <c r="AF743" s="5">
        <f>'G. Phonotephrite FC 5 kbar'!AN19</f>
        <v>0</v>
      </c>
      <c r="AG743" s="5">
        <f>'G. Phonotephrite FC 5 kbar'!AO19</f>
        <v>0</v>
      </c>
      <c r="AH743" s="5">
        <f>'G. Phonotephrite FC 5 kbar'!AP19</f>
        <v>0</v>
      </c>
      <c r="AI743" s="5">
        <f>'G. Phonotephrite FC 5 kbar'!AQ19</f>
        <v>0</v>
      </c>
      <c r="AJ743" s="5">
        <v>0</v>
      </c>
      <c r="AK743" s="5"/>
      <c r="AL743" s="5">
        <f>'G. Phonotephrite FC 5 kbar'!AS19</f>
        <v>0</v>
      </c>
      <c r="AM743" s="10">
        <f t="shared" si="153"/>
        <v>0</v>
      </c>
      <c r="AN743" s="5">
        <f t="shared" si="154"/>
        <v>0</v>
      </c>
      <c r="AO743" s="5">
        <f t="shared" si="155"/>
        <v>0</v>
      </c>
      <c r="AP743" s="5">
        <f t="shared" si="156"/>
        <v>0</v>
      </c>
      <c r="AQ743" s="5">
        <f t="shared" si="157"/>
        <v>0</v>
      </c>
      <c r="AR743" s="5">
        <f t="shared" si="162"/>
        <v>0</v>
      </c>
      <c r="AS743" s="5">
        <f t="shared" si="163"/>
        <v>0</v>
      </c>
      <c r="AT743" s="5"/>
      <c r="AU743" s="5">
        <f t="shared" si="158"/>
        <v>0</v>
      </c>
      <c r="AV743" s="10">
        <f t="shared" si="159"/>
        <v>100</v>
      </c>
      <c r="AW743" s="48">
        <f t="shared" si="160"/>
        <v>100</v>
      </c>
    </row>
    <row r="744" spans="1:49" x14ac:dyDescent="0.3">
      <c r="A744" s="37" t="s">
        <v>1450</v>
      </c>
      <c r="B744" s="3">
        <f>'G. Phonotephrite FC 5 kbar'!A20</f>
        <v>14</v>
      </c>
      <c r="C744" s="2">
        <f>'G. Phonotephrite FC 5 kbar'!C20</f>
        <v>1172</v>
      </c>
      <c r="D744" s="2">
        <f>'G. Phonotephrite FC 5 kbar'!D20</f>
        <v>5000</v>
      </c>
      <c r="E744" s="5">
        <f>'B. LLD classification'!EA788</f>
        <v>2.6573781651136357</v>
      </c>
      <c r="F744" s="5">
        <f>'G. Phonotephrite FC 5 kbar'!L20</f>
        <v>1.3758699999999999</v>
      </c>
      <c r="G744" s="6">
        <f>'G. Phonotephrite FC 5 kbar'!N20</f>
        <v>100</v>
      </c>
      <c r="H744" s="7">
        <f t="shared" si="161"/>
        <v>0</v>
      </c>
      <c r="I744" s="8">
        <f>'G. Phonotephrite FC 5 kbar'!R20</f>
        <v>46.42</v>
      </c>
      <c r="J744" s="9">
        <f>'G. Phonotephrite FC 5 kbar'!S20</f>
        <v>2.94</v>
      </c>
      <c r="K744" s="9">
        <f>'G. Phonotephrite FC 5 kbar'!T20</f>
        <v>14.59</v>
      </c>
      <c r="L744" s="9">
        <f>'G. Phonotephrite FC 5 kbar'!U20</f>
        <v>1.63</v>
      </c>
      <c r="M744" s="9">
        <f>'G. Phonotephrite FC 5 kbar'!V20</f>
        <v>8.1300000000000008</v>
      </c>
      <c r="N744" s="9">
        <f>'G. Phonotephrite FC 5 kbar'!W20</f>
        <v>0.16</v>
      </c>
      <c r="O744" s="9">
        <f>'G. Phonotephrite FC 5 kbar'!X20</f>
        <v>6.1</v>
      </c>
      <c r="P744" s="9">
        <f>'G. Phonotephrite FC 5 kbar'!Y20</f>
        <v>7.97</v>
      </c>
      <c r="Q744" s="9">
        <f>'G. Phonotephrite FC 5 kbar'!Z20</f>
        <v>3.73</v>
      </c>
      <c r="R744" s="9">
        <f>'G. Phonotephrite FC 5 kbar'!AA20</f>
        <v>4.26</v>
      </c>
      <c r="S744" s="9">
        <f>'G. Phonotephrite FC 5 kbar'!AB20</f>
        <v>0.75</v>
      </c>
      <c r="T744" s="9">
        <f>'G. Phonotephrite FC 5 kbar'!AC20</f>
        <v>3.32</v>
      </c>
      <c r="U744" s="10">
        <f>'G. Phonotephrite FC 5 kbar'!AD20</f>
        <v>0</v>
      </c>
      <c r="V744" s="5">
        <f>'G. Phonotephrite FC 5 kbar'!AE20</f>
        <v>0</v>
      </c>
      <c r="W744" s="5">
        <f>'G. Phonotephrite FC 5 kbar'!AF20</f>
        <v>0</v>
      </c>
      <c r="X744" s="5">
        <f>'G. Phonotephrite FC 5 kbar'!AG20</f>
        <v>0</v>
      </c>
      <c r="Y744" s="5">
        <f>'G. Phonotephrite FC 5 kbar'!AH20</f>
        <v>0</v>
      </c>
      <c r="Z744" s="5">
        <f>'G. Phonotephrite FC 5 kbar'!AI20</f>
        <v>0</v>
      </c>
      <c r="AA744" s="5">
        <v>0</v>
      </c>
      <c r="AB744" s="5"/>
      <c r="AC744" s="5">
        <f>'G. Phonotephrite FC 5 kbar'!AK20</f>
        <v>0</v>
      </c>
      <c r="AD744" s="10">
        <f>'G. Phonotephrite FC 5 kbar'!AL20</f>
        <v>0</v>
      </c>
      <c r="AE744" s="5">
        <f>'G. Phonotephrite FC 5 kbar'!AM20</f>
        <v>0</v>
      </c>
      <c r="AF744" s="5">
        <f>'G. Phonotephrite FC 5 kbar'!AN20</f>
        <v>0</v>
      </c>
      <c r="AG744" s="5">
        <f>'G. Phonotephrite FC 5 kbar'!AO20</f>
        <v>0</v>
      </c>
      <c r="AH744" s="5">
        <f>'G. Phonotephrite FC 5 kbar'!AP20</f>
        <v>0</v>
      </c>
      <c r="AI744" s="5">
        <f>'G. Phonotephrite FC 5 kbar'!AQ20</f>
        <v>0</v>
      </c>
      <c r="AJ744" s="5">
        <v>0</v>
      </c>
      <c r="AK744" s="5"/>
      <c r="AL744" s="5">
        <f>'G. Phonotephrite FC 5 kbar'!AS20</f>
        <v>0</v>
      </c>
      <c r="AM744" s="10">
        <f t="shared" si="153"/>
        <v>0</v>
      </c>
      <c r="AN744" s="5">
        <f t="shared" si="154"/>
        <v>0</v>
      </c>
      <c r="AO744" s="5">
        <f t="shared" si="155"/>
        <v>0</v>
      </c>
      <c r="AP744" s="5">
        <f t="shared" si="156"/>
        <v>0</v>
      </c>
      <c r="AQ744" s="5">
        <f t="shared" si="157"/>
        <v>0</v>
      </c>
      <c r="AR744" s="5">
        <f t="shared" si="162"/>
        <v>0</v>
      </c>
      <c r="AS744" s="5">
        <f t="shared" si="163"/>
        <v>0</v>
      </c>
      <c r="AT744" s="5"/>
      <c r="AU744" s="5">
        <f t="shared" si="158"/>
        <v>0</v>
      </c>
      <c r="AV744" s="10">
        <f t="shared" si="159"/>
        <v>100</v>
      </c>
      <c r="AW744" s="48">
        <f t="shared" si="160"/>
        <v>100</v>
      </c>
    </row>
    <row r="745" spans="1:49" x14ac:dyDescent="0.3">
      <c r="A745" s="37" t="s">
        <v>1450</v>
      </c>
      <c r="B745" s="3">
        <f>'G. Phonotephrite FC 5 kbar'!A21</f>
        <v>15</v>
      </c>
      <c r="C745" s="2">
        <f>'G. Phonotephrite FC 5 kbar'!C21</f>
        <v>1170</v>
      </c>
      <c r="D745" s="2">
        <f>'G. Phonotephrite FC 5 kbar'!D21</f>
        <v>5000</v>
      </c>
      <c r="E745" s="5">
        <f>'B. LLD classification'!EA789</f>
        <v>2.6580986968173304</v>
      </c>
      <c r="F745" s="5">
        <f>'G. Phonotephrite FC 5 kbar'!L21</f>
        <v>1.383222</v>
      </c>
      <c r="G745" s="6">
        <f>'G. Phonotephrite FC 5 kbar'!N21</f>
        <v>100</v>
      </c>
      <c r="H745" s="7">
        <f t="shared" si="161"/>
        <v>0</v>
      </c>
      <c r="I745" s="8">
        <f>'G. Phonotephrite FC 5 kbar'!R21</f>
        <v>46.42</v>
      </c>
      <c r="J745" s="9">
        <f>'G. Phonotephrite FC 5 kbar'!S21</f>
        <v>2.94</v>
      </c>
      <c r="K745" s="9">
        <f>'G. Phonotephrite FC 5 kbar'!T21</f>
        <v>14.59</v>
      </c>
      <c r="L745" s="9">
        <f>'G. Phonotephrite FC 5 kbar'!U21</f>
        <v>1.63</v>
      </c>
      <c r="M745" s="9">
        <f>'G. Phonotephrite FC 5 kbar'!V21</f>
        <v>8.1300000000000008</v>
      </c>
      <c r="N745" s="9">
        <f>'G. Phonotephrite FC 5 kbar'!W21</f>
        <v>0.16</v>
      </c>
      <c r="O745" s="9">
        <f>'G. Phonotephrite FC 5 kbar'!X21</f>
        <v>6.1</v>
      </c>
      <c r="P745" s="9">
        <f>'G. Phonotephrite FC 5 kbar'!Y21</f>
        <v>7.97</v>
      </c>
      <c r="Q745" s="9">
        <f>'G. Phonotephrite FC 5 kbar'!Z21</f>
        <v>3.73</v>
      </c>
      <c r="R745" s="9">
        <f>'G. Phonotephrite FC 5 kbar'!AA21</f>
        <v>4.26</v>
      </c>
      <c r="S745" s="9">
        <f>'G. Phonotephrite FC 5 kbar'!AB21</f>
        <v>0.75</v>
      </c>
      <c r="T745" s="9">
        <f>'G. Phonotephrite FC 5 kbar'!AC21</f>
        <v>3.32</v>
      </c>
      <c r="U745" s="10">
        <f>'G. Phonotephrite FC 5 kbar'!AD21</f>
        <v>0</v>
      </c>
      <c r="V745" s="5">
        <f>'G. Phonotephrite FC 5 kbar'!AE21</f>
        <v>0</v>
      </c>
      <c r="W745" s="5">
        <f>'G. Phonotephrite FC 5 kbar'!AF21</f>
        <v>0</v>
      </c>
      <c r="X745" s="5">
        <f>'G. Phonotephrite FC 5 kbar'!AG21</f>
        <v>0</v>
      </c>
      <c r="Y745" s="5">
        <f>'G. Phonotephrite FC 5 kbar'!AH21</f>
        <v>0</v>
      </c>
      <c r="Z745" s="5">
        <f>'G. Phonotephrite FC 5 kbar'!AI21</f>
        <v>0</v>
      </c>
      <c r="AA745" s="5">
        <v>0</v>
      </c>
      <c r="AB745" s="5"/>
      <c r="AC745" s="5">
        <f>'G. Phonotephrite FC 5 kbar'!AK21</f>
        <v>0</v>
      </c>
      <c r="AD745" s="10">
        <f>'G. Phonotephrite FC 5 kbar'!AL21</f>
        <v>0</v>
      </c>
      <c r="AE745" s="5">
        <f>'G. Phonotephrite FC 5 kbar'!AM21</f>
        <v>0</v>
      </c>
      <c r="AF745" s="5">
        <f>'G. Phonotephrite FC 5 kbar'!AN21</f>
        <v>0</v>
      </c>
      <c r="AG745" s="5">
        <f>'G. Phonotephrite FC 5 kbar'!AO21</f>
        <v>0</v>
      </c>
      <c r="AH745" s="5">
        <f>'G. Phonotephrite FC 5 kbar'!AP21</f>
        <v>0</v>
      </c>
      <c r="AI745" s="5">
        <f>'G. Phonotephrite FC 5 kbar'!AQ21</f>
        <v>0</v>
      </c>
      <c r="AJ745" s="5">
        <v>0</v>
      </c>
      <c r="AK745" s="5"/>
      <c r="AL745" s="5">
        <f>'G. Phonotephrite FC 5 kbar'!AS21</f>
        <v>0</v>
      </c>
      <c r="AM745" s="10">
        <f t="shared" si="153"/>
        <v>0</v>
      </c>
      <c r="AN745" s="5">
        <f t="shared" si="154"/>
        <v>0</v>
      </c>
      <c r="AO745" s="5">
        <f t="shared" si="155"/>
        <v>0</v>
      </c>
      <c r="AP745" s="5">
        <f t="shared" si="156"/>
        <v>0</v>
      </c>
      <c r="AQ745" s="5">
        <f t="shared" si="157"/>
        <v>0</v>
      </c>
      <c r="AR745" s="5">
        <f t="shared" si="162"/>
        <v>0</v>
      </c>
      <c r="AS745" s="5">
        <f t="shared" si="163"/>
        <v>0</v>
      </c>
      <c r="AT745" s="5"/>
      <c r="AU745" s="5">
        <f t="shared" si="158"/>
        <v>0</v>
      </c>
      <c r="AV745" s="10">
        <f t="shared" si="159"/>
        <v>100</v>
      </c>
      <c r="AW745" s="48">
        <f t="shared" si="160"/>
        <v>100</v>
      </c>
    </row>
    <row r="746" spans="1:49" x14ac:dyDescent="0.3">
      <c r="A746" s="37" t="s">
        <v>1450</v>
      </c>
      <c r="B746" s="3">
        <f>'G. Phonotephrite FC 5 kbar'!A22</f>
        <v>16</v>
      </c>
      <c r="C746" s="2">
        <f>'G. Phonotephrite FC 5 kbar'!C22</f>
        <v>1168</v>
      </c>
      <c r="D746" s="2">
        <f>'G. Phonotephrite FC 5 kbar'!D22</f>
        <v>5000</v>
      </c>
      <c r="E746" s="5">
        <f>'B. LLD classification'!EA790</f>
        <v>2.6588200390740568</v>
      </c>
      <c r="F746" s="5">
        <f>'G. Phonotephrite FC 5 kbar'!L22</f>
        <v>1.390595</v>
      </c>
      <c r="G746" s="6">
        <f>'G. Phonotephrite FC 5 kbar'!N22</f>
        <v>100</v>
      </c>
      <c r="H746" s="7">
        <f t="shared" si="161"/>
        <v>0</v>
      </c>
      <c r="I746" s="8">
        <f>'G. Phonotephrite FC 5 kbar'!R22</f>
        <v>46.42</v>
      </c>
      <c r="J746" s="9">
        <f>'G. Phonotephrite FC 5 kbar'!S22</f>
        <v>2.94</v>
      </c>
      <c r="K746" s="9">
        <f>'G. Phonotephrite FC 5 kbar'!T22</f>
        <v>14.59</v>
      </c>
      <c r="L746" s="9">
        <f>'G. Phonotephrite FC 5 kbar'!U22</f>
        <v>1.63</v>
      </c>
      <c r="M746" s="9">
        <f>'G. Phonotephrite FC 5 kbar'!V22</f>
        <v>8.1300000000000008</v>
      </c>
      <c r="N746" s="9">
        <f>'G. Phonotephrite FC 5 kbar'!W22</f>
        <v>0.16</v>
      </c>
      <c r="O746" s="9">
        <f>'G. Phonotephrite FC 5 kbar'!X22</f>
        <v>6.1</v>
      </c>
      <c r="P746" s="9">
        <f>'G. Phonotephrite FC 5 kbar'!Y22</f>
        <v>7.97</v>
      </c>
      <c r="Q746" s="9">
        <f>'G. Phonotephrite FC 5 kbar'!Z22</f>
        <v>3.73</v>
      </c>
      <c r="R746" s="9">
        <f>'G. Phonotephrite FC 5 kbar'!AA22</f>
        <v>4.26</v>
      </c>
      <c r="S746" s="9">
        <f>'G. Phonotephrite FC 5 kbar'!AB22</f>
        <v>0.75</v>
      </c>
      <c r="T746" s="9">
        <f>'G. Phonotephrite FC 5 kbar'!AC22</f>
        <v>3.32</v>
      </c>
      <c r="U746" s="10">
        <f>'G. Phonotephrite FC 5 kbar'!AD22</f>
        <v>0</v>
      </c>
      <c r="V746" s="5">
        <f>'G. Phonotephrite FC 5 kbar'!AE22</f>
        <v>0</v>
      </c>
      <c r="W746" s="5">
        <f>'G. Phonotephrite FC 5 kbar'!AF22</f>
        <v>0</v>
      </c>
      <c r="X746" s="5">
        <f>'G. Phonotephrite FC 5 kbar'!AG22</f>
        <v>0</v>
      </c>
      <c r="Y746" s="5">
        <f>'G. Phonotephrite FC 5 kbar'!AH22</f>
        <v>0</v>
      </c>
      <c r="Z746" s="5">
        <f>'G. Phonotephrite FC 5 kbar'!AI22</f>
        <v>0</v>
      </c>
      <c r="AA746" s="5">
        <v>0</v>
      </c>
      <c r="AB746" s="5"/>
      <c r="AC746" s="5">
        <f>'G. Phonotephrite FC 5 kbar'!AK22</f>
        <v>0</v>
      </c>
      <c r="AD746" s="10">
        <f>'G. Phonotephrite FC 5 kbar'!AL22</f>
        <v>0</v>
      </c>
      <c r="AE746" s="5">
        <f>'G. Phonotephrite FC 5 kbar'!AM22</f>
        <v>0</v>
      </c>
      <c r="AF746" s="5">
        <f>'G. Phonotephrite FC 5 kbar'!AN22</f>
        <v>0</v>
      </c>
      <c r="AG746" s="5">
        <f>'G. Phonotephrite FC 5 kbar'!AO22</f>
        <v>0</v>
      </c>
      <c r="AH746" s="5">
        <f>'G. Phonotephrite FC 5 kbar'!AP22</f>
        <v>0</v>
      </c>
      <c r="AI746" s="5">
        <f>'G. Phonotephrite FC 5 kbar'!AQ22</f>
        <v>0</v>
      </c>
      <c r="AJ746" s="5">
        <v>0</v>
      </c>
      <c r="AK746" s="5"/>
      <c r="AL746" s="5">
        <f>'G. Phonotephrite FC 5 kbar'!AS22</f>
        <v>0</v>
      </c>
      <c r="AM746" s="10">
        <f t="shared" si="153"/>
        <v>0</v>
      </c>
      <c r="AN746" s="5">
        <f t="shared" si="154"/>
        <v>0</v>
      </c>
      <c r="AO746" s="5">
        <f t="shared" si="155"/>
        <v>0</v>
      </c>
      <c r="AP746" s="5">
        <f t="shared" si="156"/>
        <v>0</v>
      </c>
      <c r="AQ746" s="5">
        <f t="shared" si="157"/>
        <v>0</v>
      </c>
      <c r="AR746" s="5">
        <f t="shared" si="162"/>
        <v>0</v>
      </c>
      <c r="AS746" s="5">
        <f t="shared" si="163"/>
        <v>0</v>
      </c>
      <c r="AT746" s="5"/>
      <c r="AU746" s="5">
        <f t="shared" si="158"/>
        <v>0</v>
      </c>
      <c r="AV746" s="10">
        <f t="shared" si="159"/>
        <v>100</v>
      </c>
      <c r="AW746" s="48">
        <f t="shared" si="160"/>
        <v>100</v>
      </c>
    </row>
    <row r="747" spans="1:49" x14ac:dyDescent="0.3">
      <c r="A747" s="37" t="s">
        <v>1450</v>
      </c>
      <c r="B747" s="3">
        <f>'G. Phonotephrite FC 5 kbar'!A23</f>
        <v>17</v>
      </c>
      <c r="C747" s="2">
        <f>'G. Phonotephrite FC 5 kbar'!C23</f>
        <v>1166</v>
      </c>
      <c r="D747" s="2">
        <f>'G. Phonotephrite FC 5 kbar'!D23</f>
        <v>5000</v>
      </c>
      <c r="E747" s="5">
        <f>'B. LLD classification'!EA791</f>
        <v>2.6595421933226699</v>
      </c>
      <c r="F747" s="5">
        <f>'G. Phonotephrite FC 5 kbar'!L23</f>
        <v>1.3979889999999999</v>
      </c>
      <c r="G747" s="6">
        <f>'G. Phonotephrite FC 5 kbar'!N23</f>
        <v>100</v>
      </c>
      <c r="H747" s="7">
        <f t="shared" si="161"/>
        <v>0</v>
      </c>
      <c r="I747" s="8">
        <f>'G. Phonotephrite FC 5 kbar'!R23</f>
        <v>46.42</v>
      </c>
      <c r="J747" s="9">
        <f>'G. Phonotephrite FC 5 kbar'!S23</f>
        <v>2.94</v>
      </c>
      <c r="K747" s="9">
        <f>'G. Phonotephrite FC 5 kbar'!T23</f>
        <v>14.59</v>
      </c>
      <c r="L747" s="9">
        <f>'G. Phonotephrite FC 5 kbar'!U23</f>
        <v>1.63</v>
      </c>
      <c r="M747" s="9">
        <f>'G. Phonotephrite FC 5 kbar'!V23</f>
        <v>8.1300000000000008</v>
      </c>
      <c r="N747" s="9">
        <f>'G. Phonotephrite FC 5 kbar'!W23</f>
        <v>0.16</v>
      </c>
      <c r="O747" s="9">
        <f>'G. Phonotephrite FC 5 kbar'!X23</f>
        <v>6.1</v>
      </c>
      <c r="P747" s="9">
        <f>'G. Phonotephrite FC 5 kbar'!Y23</f>
        <v>7.97</v>
      </c>
      <c r="Q747" s="9">
        <f>'G. Phonotephrite FC 5 kbar'!Z23</f>
        <v>3.73</v>
      </c>
      <c r="R747" s="9">
        <f>'G. Phonotephrite FC 5 kbar'!AA23</f>
        <v>4.26</v>
      </c>
      <c r="S747" s="9">
        <f>'G. Phonotephrite FC 5 kbar'!AB23</f>
        <v>0.75</v>
      </c>
      <c r="T747" s="9">
        <f>'G. Phonotephrite FC 5 kbar'!AC23</f>
        <v>3.32</v>
      </c>
      <c r="U747" s="10">
        <f>'G. Phonotephrite FC 5 kbar'!AD23</f>
        <v>0</v>
      </c>
      <c r="V747" s="5">
        <f>'G. Phonotephrite FC 5 kbar'!AE23</f>
        <v>0</v>
      </c>
      <c r="W747" s="5">
        <f>'G. Phonotephrite FC 5 kbar'!AF23</f>
        <v>0</v>
      </c>
      <c r="X747" s="5">
        <f>'G. Phonotephrite FC 5 kbar'!AG23</f>
        <v>0</v>
      </c>
      <c r="Y747" s="5">
        <f>'G. Phonotephrite FC 5 kbar'!AH23</f>
        <v>0</v>
      </c>
      <c r="Z747" s="5">
        <f>'G. Phonotephrite FC 5 kbar'!AI23</f>
        <v>0</v>
      </c>
      <c r="AA747" s="5">
        <v>0</v>
      </c>
      <c r="AB747" s="5"/>
      <c r="AC747" s="5">
        <f>'G. Phonotephrite FC 5 kbar'!AK23</f>
        <v>0</v>
      </c>
      <c r="AD747" s="10">
        <f>'G. Phonotephrite FC 5 kbar'!AL23</f>
        <v>0</v>
      </c>
      <c r="AE747" s="5">
        <f>'G. Phonotephrite FC 5 kbar'!AM23</f>
        <v>0</v>
      </c>
      <c r="AF747" s="5">
        <f>'G. Phonotephrite FC 5 kbar'!AN23</f>
        <v>0</v>
      </c>
      <c r="AG747" s="5">
        <f>'G. Phonotephrite FC 5 kbar'!AO23</f>
        <v>0</v>
      </c>
      <c r="AH747" s="5">
        <f>'G. Phonotephrite FC 5 kbar'!AP23</f>
        <v>0</v>
      </c>
      <c r="AI747" s="5">
        <f>'G. Phonotephrite FC 5 kbar'!AQ23</f>
        <v>0</v>
      </c>
      <c r="AJ747" s="5">
        <v>0</v>
      </c>
      <c r="AK747" s="5"/>
      <c r="AL747" s="5">
        <f>'G. Phonotephrite FC 5 kbar'!AS23</f>
        <v>0</v>
      </c>
      <c r="AM747" s="10">
        <f t="shared" si="153"/>
        <v>0</v>
      </c>
      <c r="AN747" s="5">
        <f t="shared" si="154"/>
        <v>0</v>
      </c>
      <c r="AO747" s="5">
        <f t="shared" si="155"/>
        <v>0</v>
      </c>
      <c r="AP747" s="5">
        <f t="shared" si="156"/>
        <v>0</v>
      </c>
      <c r="AQ747" s="5">
        <f t="shared" si="157"/>
        <v>0</v>
      </c>
      <c r="AR747" s="5">
        <f t="shared" si="162"/>
        <v>0</v>
      </c>
      <c r="AS747" s="5">
        <f t="shared" si="163"/>
        <v>0</v>
      </c>
      <c r="AT747" s="5"/>
      <c r="AU747" s="5">
        <f t="shared" si="158"/>
        <v>0</v>
      </c>
      <c r="AV747" s="10">
        <f t="shared" si="159"/>
        <v>100</v>
      </c>
      <c r="AW747" s="48">
        <f t="shared" si="160"/>
        <v>100</v>
      </c>
    </row>
    <row r="748" spans="1:49" x14ac:dyDescent="0.3">
      <c r="A748" s="37" t="s">
        <v>1450</v>
      </c>
      <c r="B748" s="3">
        <f>'G. Phonotephrite FC 5 kbar'!A24</f>
        <v>18</v>
      </c>
      <c r="C748" s="2">
        <f>'G. Phonotephrite FC 5 kbar'!C24</f>
        <v>1164</v>
      </c>
      <c r="D748" s="2">
        <f>'G. Phonotephrite FC 5 kbar'!D24</f>
        <v>5000</v>
      </c>
      <c r="E748" s="5">
        <f>'B. LLD classification'!EA792</f>
        <v>2.6602651610056176</v>
      </c>
      <c r="F748" s="5">
        <f>'G. Phonotephrite FC 5 kbar'!L24</f>
        <v>1.405403</v>
      </c>
      <c r="G748" s="6">
        <f>'G. Phonotephrite FC 5 kbar'!N24</f>
        <v>100</v>
      </c>
      <c r="H748" s="7">
        <f t="shared" si="161"/>
        <v>0</v>
      </c>
      <c r="I748" s="8">
        <f>'G. Phonotephrite FC 5 kbar'!R24</f>
        <v>46.42</v>
      </c>
      <c r="J748" s="9">
        <f>'G. Phonotephrite FC 5 kbar'!S24</f>
        <v>2.94</v>
      </c>
      <c r="K748" s="9">
        <f>'G. Phonotephrite FC 5 kbar'!T24</f>
        <v>14.59</v>
      </c>
      <c r="L748" s="9">
        <f>'G. Phonotephrite FC 5 kbar'!U24</f>
        <v>1.63</v>
      </c>
      <c r="M748" s="9">
        <f>'G. Phonotephrite FC 5 kbar'!V24</f>
        <v>8.1300000000000008</v>
      </c>
      <c r="N748" s="9">
        <f>'G. Phonotephrite FC 5 kbar'!W24</f>
        <v>0.16</v>
      </c>
      <c r="O748" s="9">
        <f>'G. Phonotephrite FC 5 kbar'!X24</f>
        <v>6.1</v>
      </c>
      <c r="P748" s="9">
        <f>'G. Phonotephrite FC 5 kbar'!Y24</f>
        <v>7.97</v>
      </c>
      <c r="Q748" s="9">
        <f>'G. Phonotephrite FC 5 kbar'!Z24</f>
        <v>3.73</v>
      </c>
      <c r="R748" s="9">
        <f>'G. Phonotephrite FC 5 kbar'!AA24</f>
        <v>4.26</v>
      </c>
      <c r="S748" s="9">
        <f>'G. Phonotephrite FC 5 kbar'!AB24</f>
        <v>0.75</v>
      </c>
      <c r="T748" s="9">
        <f>'G. Phonotephrite FC 5 kbar'!AC24</f>
        <v>3.32</v>
      </c>
      <c r="U748" s="10">
        <f>'G. Phonotephrite FC 5 kbar'!AD24</f>
        <v>0</v>
      </c>
      <c r="V748" s="5">
        <f>'G. Phonotephrite FC 5 kbar'!AE24</f>
        <v>0</v>
      </c>
      <c r="W748" s="5">
        <f>'G. Phonotephrite FC 5 kbar'!AF24</f>
        <v>0</v>
      </c>
      <c r="X748" s="5">
        <f>'G. Phonotephrite FC 5 kbar'!AG24</f>
        <v>0</v>
      </c>
      <c r="Y748" s="5">
        <f>'G. Phonotephrite FC 5 kbar'!AH24</f>
        <v>0</v>
      </c>
      <c r="Z748" s="5">
        <f>'G. Phonotephrite FC 5 kbar'!AI24</f>
        <v>0</v>
      </c>
      <c r="AA748" s="5">
        <v>0</v>
      </c>
      <c r="AB748" s="5"/>
      <c r="AC748" s="5">
        <f>'G. Phonotephrite FC 5 kbar'!AK24</f>
        <v>0</v>
      </c>
      <c r="AD748" s="10">
        <f>'G. Phonotephrite FC 5 kbar'!AL24</f>
        <v>0</v>
      </c>
      <c r="AE748" s="5">
        <f>'G. Phonotephrite FC 5 kbar'!AM24</f>
        <v>0</v>
      </c>
      <c r="AF748" s="5">
        <f>'G. Phonotephrite FC 5 kbar'!AN24</f>
        <v>0</v>
      </c>
      <c r="AG748" s="5">
        <f>'G. Phonotephrite FC 5 kbar'!AO24</f>
        <v>0</v>
      </c>
      <c r="AH748" s="5">
        <f>'G. Phonotephrite FC 5 kbar'!AP24</f>
        <v>0</v>
      </c>
      <c r="AI748" s="5">
        <f>'G. Phonotephrite FC 5 kbar'!AQ24</f>
        <v>0</v>
      </c>
      <c r="AJ748" s="5">
        <v>0</v>
      </c>
      <c r="AK748" s="5"/>
      <c r="AL748" s="5">
        <f>'G. Phonotephrite FC 5 kbar'!AS24</f>
        <v>0</v>
      </c>
      <c r="AM748" s="10">
        <f t="shared" si="153"/>
        <v>0</v>
      </c>
      <c r="AN748" s="5">
        <f t="shared" si="154"/>
        <v>0</v>
      </c>
      <c r="AO748" s="5">
        <f t="shared" si="155"/>
        <v>0</v>
      </c>
      <c r="AP748" s="5">
        <f t="shared" si="156"/>
        <v>0</v>
      </c>
      <c r="AQ748" s="5">
        <f t="shared" si="157"/>
        <v>0</v>
      </c>
      <c r="AR748" s="5">
        <f t="shared" si="162"/>
        <v>0</v>
      </c>
      <c r="AS748" s="5">
        <f t="shared" si="163"/>
        <v>0</v>
      </c>
      <c r="AT748" s="5"/>
      <c r="AU748" s="5">
        <f t="shared" si="158"/>
        <v>0</v>
      </c>
      <c r="AV748" s="10">
        <f t="shared" si="159"/>
        <v>100</v>
      </c>
      <c r="AW748" s="48">
        <f t="shared" si="160"/>
        <v>100</v>
      </c>
    </row>
    <row r="749" spans="1:49" x14ac:dyDescent="0.3">
      <c r="A749" s="37" t="s">
        <v>1450</v>
      </c>
      <c r="B749" s="3">
        <f>'G. Phonotephrite FC 5 kbar'!A25</f>
        <v>19</v>
      </c>
      <c r="C749" s="2">
        <f>'G. Phonotephrite FC 5 kbar'!C25</f>
        <v>1162</v>
      </c>
      <c r="D749" s="2">
        <f>'G. Phonotephrite FC 5 kbar'!D25</f>
        <v>5000</v>
      </c>
      <c r="E749" s="5">
        <f>'B. LLD classification'!EA793</f>
        <v>2.6609889435689578</v>
      </c>
      <c r="F749" s="5">
        <f>'G. Phonotephrite FC 5 kbar'!L25</f>
        <v>1.4128369999999999</v>
      </c>
      <c r="G749" s="6">
        <f>'G. Phonotephrite FC 5 kbar'!N25</f>
        <v>100</v>
      </c>
      <c r="H749" s="7">
        <f t="shared" si="161"/>
        <v>0</v>
      </c>
      <c r="I749" s="8">
        <f>'G. Phonotephrite FC 5 kbar'!R25</f>
        <v>46.42</v>
      </c>
      <c r="J749" s="9">
        <f>'G. Phonotephrite FC 5 kbar'!S25</f>
        <v>2.94</v>
      </c>
      <c r="K749" s="9">
        <f>'G. Phonotephrite FC 5 kbar'!T25</f>
        <v>14.59</v>
      </c>
      <c r="L749" s="9">
        <f>'G. Phonotephrite FC 5 kbar'!U25</f>
        <v>1.63</v>
      </c>
      <c r="M749" s="9">
        <f>'G. Phonotephrite FC 5 kbar'!V25</f>
        <v>8.1300000000000008</v>
      </c>
      <c r="N749" s="9">
        <f>'G. Phonotephrite FC 5 kbar'!W25</f>
        <v>0.16</v>
      </c>
      <c r="O749" s="9">
        <f>'G. Phonotephrite FC 5 kbar'!X25</f>
        <v>6.1</v>
      </c>
      <c r="P749" s="9">
        <f>'G. Phonotephrite FC 5 kbar'!Y25</f>
        <v>7.97</v>
      </c>
      <c r="Q749" s="9">
        <f>'G. Phonotephrite FC 5 kbar'!Z25</f>
        <v>3.73</v>
      </c>
      <c r="R749" s="9">
        <f>'G. Phonotephrite FC 5 kbar'!AA25</f>
        <v>4.26</v>
      </c>
      <c r="S749" s="9">
        <f>'G. Phonotephrite FC 5 kbar'!AB25</f>
        <v>0.75</v>
      </c>
      <c r="T749" s="9">
        <f>'G. Phonotephrite FC 5 kbar'!AC25</f>
        <v>3.32</v>
      </c>
      <c r="U749" s="10">
        <f>'G. Phonotephrite FC 5 kbar'!AD25</f>
        <v>0</v>
      </c>
      <c r="V749" s="5">
        <f>'G. Phonotephrite FC 5 kbar'!AE25</f>
        <v>0</v>
      </c>
      <c r="W749" s="5">
        <f>'G. Phonotephrite FC 5 kbar'!AF25</f>
        <v>0</v>
      </c>
      <c r="X749" s="5">
        <f>'G. Phonotephrite FC 5 kbar'!AG25</f>
        <v>0</v>
      </c>
      <c r="Y749" s="5">
        <f>'G. Phonotephrite FC 5 kbar'!AH25</f>
        <v>0</v>
      </c>
      <c r="Z749" s="5">
        <f>'G. Phonotephrite FC 5 kbar'!AI25</f>
        <v>0</v>
      </c>
      <c r="AA749" s="5">
        <v>0</v>
      </c>
      <c r="AB749" s="5"/>
      <c r="AC749" s="5">
        <f>'G. Phonotephrite FC 5 kbar'!AK25</f>
        <v>0</v>
      </c>
      <c r="AD749" s="10">
        <f>'G. Phonotephrite FC 5 kbar'!AL25</f>
        <v>0</v>
      </c>
      <c r="AE749" s="5">
        <f>'G. Phonotephrite FC 5 kbar'!AM25</f>
        <v>0</v>
      </c>
      <c r="AF749" s="5">
        <f>'G. Phonotephrite FC 5 kbar'!AN25</f>
        <v>0</v>
      </c>
      <c r="AG749" s="5">
        <f>'G. Phonotephrite FC 5 kbar'!AO25</f>
        <v>0</v>
      </c>
      <c r="AH749" s="5">
        <f>'G. Phonotephrite FC 5 kbar'!AP25</f>
        <v>0</v>
      </c>
      <c r="AI749" s="5">
        <f>'G. Phonotephrite FC 5 kbar'!AQ25</f>
        <v>0</v>
      </c>
      <c r="AJ749" s="5">
        <v>0</v>
      </c>
      <c r="AK749" s="5"/>
      <c r="AL749" s="5">
        <f>'G. Phonotephrite FC 5 kbar'!AS25</f>
        <v>0</v>
      </c>
      <c r="AM749" s="10">
        <f t="shared" si="153"/>
        <v>0</v>
      </c>
      <c r="AN749" s="5">
        <f t="shared" si="154"/>
        <v>0</v>
      </c>
      <c r="AO749" s="5">
        <f t="shared" si="155"/>
        <v>0</v>
      </c>
      <c r="AP749" s="5">
        <f t="shared" si="156"/>
        <v>0</v>
      </c>
      <c r="AQ749" s="5">
        <f t="shared" si="157"/>
        <v>0</v>
      </c>
      <c r="AR749" s="5">
        <f t="shared" si="162"/>
        <v>0</v>
      </c>
      <c r="AS749" s="5">
        <f t="shared" si="163"/>
        <v>0</v>
      </c>
      <c r="AT749" s="5"/>
      <c r="AU749" s="5">
        <f t="shared" si="158"/>
        <v>0</v>
      </c>
      <c r="AV749" s="10">
        <f t="shared" si="159"/>
        <v>100</v>
      </c>
      <c r="AW749" s="48">
        <f t="shared" si="160"/>
        <v>100</v>
      </c>
    </row>
    <row r="750" spans="1:49" x14ac:dyDescent="0.3">
      <c r="A750" s="37" t="s">
        <v>1450</v>
      </c>
      <c r="B750" s="3">
        <f>'G. Phonotephrite FC 5 kbar'!A26</f>
        <v>20</v>
      </c>
      <c r="C750" s="2">
        <f>'G. Phonotephrite FC 5 kbar'!C26</f>
        <v>1160</v>
      </c>
      <c r="D750" s="2">
        <f>'G. Phonotephrite FC 5 kbar'!D26</f>
        <v>5000</v>
      </c>
      <c r="E750" s="5">
        <f>'B. LLD classification'!EA794</f>
        <v>2.6617135424623668</v>
      </c>
      <c r="F750" s="5">
        <f>'G. Phonotephrite FC 5 kbar'!L26</f>
        <v>1.420293</v>
      </c>
      <c r="G750" s="6">
        <f>'G. Phonotephrite FC 5 kbar'!N26</f>
        <v>100</v>
      </c>
      <c r="H750" s="7">
        <f t="shared" si="161"/>
        <v>0</v>
      </c>
      <c r="I750" s="8">
        <f>'G. Phonotephrite FC 5 kbar'!R26</f>
        <v>46.42</v>
      </c>
      <c r="J750" s="9">
        <f>'G. Phonotephrite FC 5 kbar'!S26</f>
        <v>2.94</v>
      </c>
      <c r="K750" s="9">
        <f>'G. Phonotephrite FC 5 kbar'!T26</f>
        <v>14.59</v>
      </c>
      <c r="L750" s="9">
        <f>'G. Phonotephrite FC 5 kbar'!U26</f>
        <v>1.63</v>
      </c>
      <c r="M750" s="9">
        <f>'G. Phonotephrite FC 5 kbar'!V26</f>
        <v>8.1300000000000008</v>
      </c>
      <c r="N750" s="9">
        <f>'G. Phonotephrite FC 5 kbar'!W26</f>
        <v>0.16</v>
      </c>
      <c r="O750" s="9">
        <f>'G. Phonotephrite FC 5 kbar'!X26</f>
        <v>6.1</v>
      </c>
      <c r="P750" s="9">
        <f>'G. Phonotephrite FC 5 kbar'!Y26</f>
        <v>7.97</v>
      </c>
      <c r="Q750" s="9">
        <f>'G. Phonotephrite FC 5 kbar'!Z26</f>
        <v>3.73</v>
      </c>
      <c r="R750" s="9">
        <f>'G. Phonotephrite FC 5 kbar'!AA26</f>
        <v>4.26</v>
      </c>
      <c r="S750" s="9">
        <f>'G. Phonotephrite FC 5 kbar'!AB26</f>
        <v>0.75</v>
      </c>
      <c r="T750" s="9">
        <f>'G. Phonotephrite FC 5 kbar'!AC26</f>
        <v>3.32</v>
      </c>
      <c r="U750" s="10">
        <f>'G. Phonotephrite FC 5 kbar'!AD26</f>
        <v>0</v>
      </c>
      <c r="V750" s="5">
        <f>'G. Phonotephrite FC 5 kbar'!AE26</f>
        <v>0</v>
      </c>
      <c r="W750" s="5">
        <f>'G. Phonotephrite FC 5 kbar'!AF26</f>
        <v>0</v>
      </c>
      <c r="X750" s="5">
        <f>'G. Phonotephrite FC 5 kbar'!AG26</f>
        <v>0</v>
      </c>
      <c r="Y750" s="5">
        <f>'G. Phonotephrite FC 5 kbar'!AH26</f>
        <v>0</v>
      </c>
      <c r="Z750" s="5">
        <f>'G. Phonotephrite FC 5 kbar'!AI26</f>
        <v>0</v>
      </c>
      <c r="AA750" s="5">
        <v>0</v>
      </c>
      <c r="AB750" s="5"/>
      <c r="AC750" s="5">
        <f>'G. Phonotephrite FC 5 kbar'!AK26</f>
        <v>0</v>
      </c>
      <c r="AD750" s="10">
        <f>'G. Phonotephrite FC 5 kbar'!AL26</f>
        <v>0</v>
      </c>
      <c r="AE750" s="5">
        <f>'G. Phonotephrite FC 5 kbar'!AM26</f>
        <v>0</v>
      </c>
      <c r="AF750" s="5">
        <f>'G. Phonotephrite FC 5 kbar'!AN26</f>
        <v>0</v>
      </c>
      <c r="AG750" s="5">
        <f>'G. Phonotephrite FC 5 kbar'!AO26</f>
        <v>0</v>
      </c>
      <c r="AH750" s="5">
        <f>'G. Phonotephrite FC 5 kbar'!AP26</f>
        <v>0</v>
      </c>
      <c r="AI750" s="5">
        <f>'G. Phonotephrite FC 5 kbar'!AQ26</f>
        <v>0</v>
      </c>
      <c r="AJ750" s="5">
        <v>0</v>
      </c>
      <c r="AK750" s="5"/>
      <c r="AL750" s="5">
        <f>'G. Phonotephrite FC 5 kbar'!AS26</f>
        <v>0</v>
      </c>
      <c r="AM750" s="10">
        <f t="shared" si="153"/>
        <v>0</v>
      </c>
      <c r="AN750" s="5">
        <f t="shared" si="154"/>
        <v>0</v>
      </c>
      <c r="AO750" s="5">
        <f t="shared" si="155"/>
        <v>0</v>
      </c>
      <c r="AP750" s="5">
        <f t="shared" si="156"/>
        <v>0</v>
      </c>
      <c r="AQ750" s="5">
        <f t="shared" si="157"/>
        <v>0</v>
      </c>
      <c r="AR750" s="5">
        <f t="shared" si="162"/>
        <v>0</v>
      </c>
      <c r="AS750" s="5">
        <f t="shared" si="163"/>
        <v>0</v>
      </c>
      <c r="AT750" s="5"/>
      <c r="AU750" s="5">
        <f t="shared" si="158"/>
        <v>0</v>
      </c>
      <c r="AV750" s="10">
        <f t="shared" si="159"/>
        <v>100</v>
      </c>
      <c r="AW750" s="48">
        <f t="shared" si="160"/>
        <v>100</v>
      </c>
    </row>
    <row r="751" spans="1:49" x14ac:dyDescent="0.3">
      <c r="A751" s="37" t="s">
        <v>1450</v>
      </c>
      <c r="B751" s="3">
        <f>'G. Phonotephrite FC 5 kbar'!A27</f>
        <v>21</v>
      </c>
      <c r="C751" s="2">
        <f>'G. Phonotephrite FC 5 kbar'!C27</f>
        <v>1158</v>
      </c>
      <c r="D751" s="2">
        <f>'G. Phonotephrite FC 5 kbar'!D27</f>
        <v>5000</v>
      </c>
      <c r="E751" s="5">
        <f>'B. LLD classification'!EA795</f>
        <v>2.6624389591391484</v>
      </c>
      <c r="F751" s="5">
        <f>'G. Phonotephrite FC 5 kbar'!L27</f>
        <v>1.4277690000000001</v>
      </c>
      <c r="G751" s="6">
        <f>'G. Phonotephrite FC 5 kbar'!N27</f>
        <v>100</v>
      </c>
      <c r="H751" s="7">
        <f t="shared" si="161"/>
        <v>0</v>
      </c>
      <c r="I751" s="8">
        <f>'G. Phonotephrite FC 5 kbar'!R27</f>
        <v>46.42</v>
      </c>
      <c r="J751" s="9">
        <f>'G. Phonotephrite FC 5 kbar'!S27</f>
        <v>2.94</v>
      </c>
      <c r="K751" s="9">
        <f>'G. Phonotephrite FC 5 kbar'!T27</f>
        <v>14.59</v>
      </c>
      <c r="L751" s="9">
        <f>'G. Phonotephrite FC 5 kbar'!U27</f>
        <v>1.63</v>
      </c>
      <c r="M751" s="9">
        <f>'G. Phonotephrite FC 5 kbar'!V27</f>
        <v>8.1300000000000008</v>
      </c>
      <c r="N751" s="9">
        <f>'G. Phonotephrite FC 5 kbar'!W27</f>
        <v>0.16</v>
      </c>
      <c r="O751" s="9">
        <f>'G. Phonotephrite FC 5 kbar'!X27</f>
        <v>6.1</v>
      </c>
      <c r="P751" s="9">
        <f>'G. Phonotephrite FC 5 kbar'!Y27</f>
        <v>7.97</v>
      </c>
      <c r="Q751" s="9">
        <f>'G. Phonotephrite FC 5 kbar'!Z27</f>
        <v>3.73</v>
      </c>
      <c r="R751" s="9">
        <f>'G. Phonotephrite FC 5 kbar'!AA27</f>
        <v>4.26</v>
      </c>
      <c r="S751" s="9">
        <f>'G. Phonotephrite FC 5 kbar'!AB27</f>
        <v>0.75</v>
      </c>
      <c r="T751" s="9">
        <f>'G. Phonotephrite FC 5 kbar'!AC27</f>
        <v>3.32</v>
      </c>
      <c r="U751" s="10">
        <f>'G. Phonotephrite FC 5 kbar'!AD27</f>
        <v>0</v>
      </c>
      <c r="V751" s="5">
        <f>'G. Phonotephrite FC 5 kbar'!AE27</f>
        <v>0</v>
      </c>
      <c r="W751" s="5">
        <f>'G. Phonotephrite FC 5 kbar'!AF27</f>
        <v>0</v>
      </c>
      <c r="X751" s="5">
        <f>'G. Phonotephrite FC 5 kbar'!AG27</f>
        <v>0</v>
      </c>
      <c r="Y751" s="5">
        <f>'G. Phonotephrite FC 5 kbar'!AH27</f>
        <v>0</v>
      </c>
      <c r="Z751" s="5">
        <f>'G. Phonotephrite FC 5 kbar'!AI27</f>
        <v>0</v>
      </c>
      <c r="AA751" s="5">
        <v>0</v>
      </c>
      <c r="AB751" s="5"/>
      <c r="AC751" s="5">
        <f>'G. Phonotephrite FC 5 kbar'!AK27</f>
        <v>0</v>
      </c>
      <c r="AD751" s="10">
        <f>'G. Phonotephrite FC 5 kbar'!AL27</f>
        <v>0</v>
      </c>
      <c r="AE751" s="5">
        <f>'G. Phonotephrite FC 5 kbar'!AM27</f>
        <v>0</v>
      </c>
      <c r="AF751" s="5">
        <f>'G. Phonotephrite FC 5 kbar'!AN27</f>
        <v>0</v>
      </c>
      <c r="AG751" s="5">
        <f>'G. Phonotephrite FC 5 kbar'!AO27</f>
        <v>0</v>
      </c>
      <c r="AH751" s="5">
        <f>'G. Phonotephrite FC 5 kbar'!AP27</f>
        <v>0</v>
      </c>
      <c r="AI751" s="5">
        <f>'G. Phonotephrite FC 5 kbar'!AQ27</f>
        <v>0</v>
      </c>
      <c r="AJ751" s="5">
        <v>0</v>
      </c>
      <c r="AK751" s="5"/>
      <c r="AL751" s="5">
        <f>'G. Phonotephrite FC 5 kbar'!AS27</f>
        <v>0</v>
      </c>
      <c r="AM751" s="10">
        <f t="shared" si="153"/>
        <v>0</v>
      </c>
      <c r="AN751" s="5">
        <f t="shared" si="154"/>
        <v>0</v>
      </c>
      <c r="AO751" s="5">
        <f t="shared" si="155"/>
        <v>0</v>
      </c>
      <c r="AP751" s="5">
        <f t="shared" si="156"/>
        <v>0</v>
      </c>
      <c r="AQ751" s="5">
        <f t="shared" si="157"/>
        <v>0</v>
      </c>
      <c r="AR751" s="5">
        <f t="shared" si="162"/>
        <v>0</v>
      </c>
      <c r="AS751" s="5">
        <f t="shared" si="163"/>
        <v>0</v>
      </c>
      <c r="AT751" s="5"/>
      <c r="AU751" s="5">
        <f t="shared" si="158"/>
        <v>0</v>
      </c>
      <c r="AV751" s="10">
        <f t="shared" si="159"/>
        <v>100</v>
      </c>
      <c r="AW751" s="48">
        <f t="shared" si="160"/>
        <v>100</v>
      </c>
    </row>
    <row r="752" spans="1:49" x14ac:dyDescent="0.3">
      <c r="A752" s="37" t="s">
        <v>1450</v>
      </c>
      <c r="B752" s="3">
        <f>'G. Phonotephrite FC 5 kbar'!A28</f>
        <v>22</v>
      </c>
      <c r="C752" s="2">
        <f>'G. Phonotephrite FC 5 kbar'!C28</f>
        <v>1156</v>
      </c>
      <c r="D752" s="2">
        <f>'G. Phonotephrite FC 5 kbar'!D28</f>
        <v>5000</v>
      </c>
      <c r="E752" s="5">
        <f>'B. LLD classification'!EA796</f>
        <v>2.6631651950562549</v>
      </c>
      <c r="F752" s="5">
        <f>'G. Phonotephrite FC 5 kbar'!L28</f>
        <v>1.4352659999999999</v>
      </c>
      <c r="G752" s="6">
        <f>'G. Phonotephrite FC 5 kbar'!N28</f>
        <v>100</v>
      </c>
      <c r="H752" s="7">
        <f t="shared" si="161"/>
        <v>0</v>
      </c>
      <c r="I752" s="8">
        <f>'G. Phonotephrite FC 5 kbar'!R28</f>
        <v>46.42</v>
      </c>
      <c r="J752" s="9">
        <f>'G. Phonotephrite FC 5 kbar'!S28</f>
        <v>2.94</v>
      </c>
      <c r="K752" s="9">
        <f>'G. Phonotephrite FC 5 kbar'!T28</f>
        <v>14.59</v>
      </c>
      <c r="L752" s="9">
        <f>'G. Phonotephrite FC 5 kbar'!U28</f>
        <v>1.63</v>
      </c>
      <c r="M752" s="9">
        <f>'G. Phonotephrite FC 5 kbar'!V28</f>
        <v>8.1300000000000008</v>
      </c>
      <c r="N752" s="9">
        <f>'G. Phonotephrite FC 5 kbar'!W28</f>
        <v>0.16</v>
      </c>
      <c r="O752" s="9">
        <f>'G. Phonotephrite FC 5 kbar'!X28</f>
        <v>6.1</v>
      </c>
      <c r="P752" s="9">
        <f>'G. Phonotephrite FC 5 kbar'!Y28</f>
        <v>7.97</v>
      </c>
      <c r="Q752" s="9">
        <f>'G. Phonotephrite FC 5 kbar'!Z28</f>
        <v>3.73</v>
      </c>
      <c r="R752" s="9">
        <f>'G. Phonotephrite FC 5 kbar'!AA28</f>
        <v>4.26</v>
      </c>
      <c r="S752" s="9">
        <f>'G. Phonotephrite FC 5 kbar'!AB28</f>
        <v>0.75</v>
      </c>
      <c r="T752" s="9">
        <f>'G. Phonotephrite FC 5 kbar'!AC28</f>
        <v>3.32</v>
      </c>
      <c r="U752" s="10">
        <f>'G. Phonotephrite FC 5 kbar'!AD28</f>
        <v>0</v>
      </c>
      <c r="V752" s="5">
        <f>'G. Phonotephrite FC 5 kbar'!AE28</f>
        <v>0</v>
      </c>
      <c r="W752" s="5">
        <f>'G. Phonotephrite FC 5 kbar'!AF28</f>
        <v>0</v>
      </c>
      <c r="X752" s="5">
        <f>'G. Phonotephrite FC 5 kbar'!AG28</f>
        <v>0</v>
      </c>
      <c r="Y752" s="5">
        <f>'G. Phonotephrite FC 5 kbar'!AH28</f>
        <v>0</v>
      </c>
      <c r="Z752" s="5">
        <f>'G. Phonotephrite FC 5 kbar'!AI28</f>
        <v>0</v>
      </c>
      <c r="AA752" s="5">
        <v>0</v>
      </c>
      <c r="AB752" s="5"/>
      <c r="AC752" s="5">
        <f>'G. Phonotephrite FC 5 kbar'!AK28</f>
        <v>0</v>
      </c>
      <c r="AD752" s="10">
        <f>'G. Phonotephrite FC 5 kbar'!AL28</f>
        <v>0</v>
      </c>
      <c r="AE752" s="5">
        <f>'G. Phonotephrite FC 5 kbar'!AM28</f>
        <v>0</v>
      </c>
      <c r="AF752" s="5">
        <f>'G. Phonotephrite FC 5 kbar'!AN28</f>
        <v>0</v>
      </c>
      <c r="AG752" s="5">
        <f>'G. Phonotephrite FC 5 kbar'!AO28</f>
        <v>0</v>
      </c>
      <c r="AH752" s="5">
        <f>'G. Phonotephrite FC 5 kbar'!AP28</f>
        <v>0</v>
      </c>
      <c r="AI752" s="5">
        <f>'G. Phonotephrite FC 5 kbar'!AQ28</f>
        <v>0</v>
      </c>
      <c r="AJ752" s="5">
        <v>0</v>
      </c>
      <c r="AK752" s="5"/>
      <c r="AL752" s="5">
        <f>'G. Phonotephrite FC 5 kbar'!AS28</f>
        <v>0</v>
      </c>
      <c r="AM752" s="10">
        <f t="shared" si="153"/>
        <v>0</v>
      </c>
      <c r="AN752" s="5">
        <f t="shared" si="154"/>
        <v>0</v>
      </c>
      <c r="AO752" s="5">
        <f t="shared" si="155"/>
        <v>0</v>
      </c>
      <c r="AP752" s="5">
        <f t="shared" si="156"/>
        <v>0</v>
      </c>
      <c r="AQ752" s="5">
        <f t="shared" si="157"/>
        <v>0</v>
      </c>
      <c r="AR752" s="5">
        <f t="shared" si="162"/>
        <v>0</v>
      </c>
      <c r="AS752" s="5">
        <f t="shared" si="163"/>
        <v>0</v>
      </c>
      <c r="AT752" s="5"/>
      <c r="AU752" s="5">
        <f t="shared" si="158"/>
        <v>0</v>
      </c>
      <c r="AV752" s="10">
        <f t="shared" si="159"/>
        <v>100</v>
      </c>
      <c r="AW752" s="48">
        <f t="shared" si="160"/>
        <v>100</v>
      </c>
    </row>
    <row r="753" spans="1:49" x14ac:dyDescent="0.3">
      <c r="A753" s="37" t="s">
        <v>1450</v>
      </c>
      <c r="B753" s="3">
        <f>'G. Phonotephrite FC 5 kbar'!A29</f>
        <v>23</v>
      </c>
      <c r="C753" s="2">
        <f>'G. Phonotephrite FC 5 kbar'!C29</f>
        <v>1154</v>
      </c>
      <c r="D753" s="2">
        <f>'G. Phonotephrite FC 5 kbar'!D29</f>
        <v>5000</v>
      </c>
      <c r="E753" s="5">
        <f>'B. LLD classification'!EA797</f>
        <v>2.6638922516742913</v>
      </c>
      <c r="F753" s="5">
        <f>'G. Phonotephrite FC 5 kbar'!L29</f>
        <v>1.442785</v>
      </c>
      <c r="G753" s="6">
        <f>'G. Phonotephrite FC 5 kbar'!N29</f>
        <v>100</v>
      </c>
      <c r="H753" s="7">
        <f t="shared" si="161"/>
        <v>0</v>
      </c>
      <c r="I753" s="8">
        <f>'G. Phonotephrite FC 5 kbar'!R29</f>
        <v>46.42</v>
      </c>
      <c r="J753" s="9">
        <f>'G. Phonotephrite FC 5 kbar'!S29</f>
        <v>2.94</v>
      </c>
      <c r="K753" s="9">
        <f>'G. Phonotephrite FC 5 kbar'!T29</f>
        <v>14.59</v>
      </c>
      <c r="L753" s="9">
        <f>'G. Phonotephrite FC 5 kbar'!U29</f>
        <v>1.63</v>
      </c>
      <c r="M753" s="9">
        <f>'G. Phonotephrite FC 5 kbar'!V29</f>
        <v>8.1300000000000008</v>
      </c>
      <c r="N753" s="9">
        <f>'G. Phonotephrite FC 5 kbar'!W29</f>
        <v>0.16</v>
      </c>
      <c r="O753" s="9">
        <f>'G. Phonotephrite FC 5 kbar'!X29</f>
        <v>6.1</v>
      </c>
      <c r="P753" s="9">
        <f>'G. Phonotephrite FC 5 kbar'!Y29</f>
        <v>7.97</v>
      </c>
      <c r="Q753" s="9">
        <f>'G. Phonotephrite FC 5 kbar'!Z29</f>
        <v>3.73</v>
      </c>
      <c r="R753" s="9">
        <f>'G. Phonotephrite FC 5 kbar'!AA29</f>
        <v>4.26</v>
      </c>
      <c r="S753" s="9">
        <f>'G. Phonotephrite FC 5 kbar'!AB29</f>
        <v>0.75</v>
      </c>
      <c r="T753" s="9">
        <f>'G. Phonotephrite FC 5 kbar'!AC29</f>
        <v>3.32</v>
      </c>
      <c r="U753" s="10">
        <f>'G. Phonotephrite FC 5 kbar'!AD29</f>
        <v>0</v>
      </c>
      <c r="V753" s="5">
        <f>'G. Phonotephrite FC 5 kbar'!AE29</f>
        <v>0</v>
      </c>
      <c r="W753" s="5">
        <f>'G. Phonotephrite FC 5 kbar'!AF29</f>
        <v>0</v>
      </c>
      <c r="X753" s="5">
        <f>'G. Phonotephrite FC 5 kbar'!AG29</f>
        <v>0</v>
      </c>
      <c r="Y753" s="5">
        <f>'G. Phonotephrite FC 5 kbar'!AH29</f>
        <v>0</v>
      </c>
      <c r="Z753" s="5">
        <f>'G. Phonotephrite FC 5 kbar'!AI29</f>
        <v>0</v>
      </c>
      <c r="AA753" s="5">
        <v>0</v>
      </c>
      <c r="AB753" s="5"/>
      <c r="AC753" s="5">
        <f>'G. Phonotephrite FC 5 kbar'!AK29</f>
        <v>0</v>
      </c>
      <c r="AD753" s="10">
        <f>'G. Phonotephrite FC 5 kbar'!AL29</f>
        <v>0</v>
      </c>
      <c r="AE753" s="5">
        <f>'G. Phonotephrite FC 5 kbar'!AM29</f>
        <v>0</v>
      </c>
      <c r="AF753" s="5">
        <f>'G. Phonotephrite FC 5 kbar'!AN29</f>
        <v>0</v>
      </c>
      <c r="AG753" s="5">
        <f>'G. Phonotephrite FC 5 kbar'!AO29</f>
        <v>0</v>
      </c>
      <c r="AH753" s="5">
        <f>'G. Phonotephrite FC 5 kbar'!AP29</f>
        <v>0</v>
      </c>
      <c r="AI753" s="5">
        <f>'G. Phonotephrite FC 5 kbar'!AQ29</f>
        <v>0</v>
      </c>
      <c r="AJ753" s="5">
        <v>0</v>
      </c>
      <c r="AK753" s="5"/>
      <c r="AL753" s="5">
        <f>'G. Phonotephrite FC 5 kbar'!AS29</f>
        <v>0</v>
      </c>
      <c r="AM753" s="10">
        <f t="shared" si="153"/>
        <v>0</v>
      </c>
      <c r="AN753" s="5">
        <f t="shared" si="154"/>
        <v>0</v>
      </c>
      <c r="AO753" s="5">
        <f t="shared" si="155"/>
        <v>0</v>
      </c>
      <c r="AP753" s="5">
        <f t="shared" si="156"/>
        <v>0</v>
      </c>
      <c r="AQ753" s="5">
        <f t="shared" si="157"/>
        <v>0</v>
      </c>
      <c r="AR753" s="5">
        <f t="shared" si="162"/>
        <v>0</v>
      </c>
      <c r="AS753" s="5">
        <f t="shared" si="163"/>
        <v>0</v>
      </c>
      <c r="AT753" s="5"/>
      <c r="AU753" s="5">
        <f t="shared" si="158"/>
        <v>0</v>
      </c>
      <c r="AV753" s="10">
        <f t="shared" si="159"/>
        <v>100</v>
      </c>
      <c r="AW753" s="48">
        <f t="shared" si="160"/>
        <v>100</v>
      </c>
    </row>
    <row r="754" spans="1:49" x14ac:dyDescent="0.3">
      <c r="A754" s="37" t="s">
        <v>1450</v>
      </c>
      <c r="B754" s="3">
        <f>'G. Phonotephrite FC 5 kbar'!A30</f>
        <v>24</v>
      </c>
      <c r="C754" s="2">
        <f>'G. Phonotephrite FC 5 kbar'!C30</f>
        <v>1152</v>
      </c>
      <c r="D754" s="2">
        <f>'G. Phonotephrite FC 5 kbar'!D30</f>
        <v>5000</v>
      </c>
      <c r="E754" s="5">
        <f>'B. LLD classification'!EA798</f>
        <v>2.6646201304575294</v>
      </c>
      <c r="F754" s="5">
        <f>'G. Phonotephrite FC 5 kbar'!L30</f>
        <v>1.4503239999999999</v>
      </c>
      <c r="G754" s="6">
        <f>'G. Phonotephrite FC 5 kbar'!N30</f>
        <v>100</v>
      </c>
      <c r="H754" s="7">
        <f t="shared" si="161"/>
        <v>0</v>
      </c>
      <c r="I754" s="8">
        <f>'G. Phonotephrite FC 5 kbar'!R30</f>
        <v>46.42</v>
      </c>
      <c r="J754" s="9">
        <f>'G. Phonotephrite FC 5 kbar'!S30</f>
        <v>2.94</v>
      </c>
      <c r="K754" s="9">
        <f>'G. Phonotephrite FC 5 kbar'!T30</f>
        <v>14.59</v>
      </c>
      <c r="L754" s="9">
        <f>'G. Phonotephrite FC 5 kbar'!U30</f>
        <v>1.63</v>
      </c>
      <c r="M754" s="9">
        <f>'G. Phonotephrite FC 5 kbar'!V30</f>
        <v>8.1300000000000008</v>
      </c>
      <c r="N754" s="9">
        <f>'G. Phonotephrite FC 5 kbar'!W30</f>
        <v>0.16</v>
      </c>
      <c r="O754" s="9">
        <f>'G. Phonotephrite FC 5 kbar'!X30</f>
        <v>6.1</v>
      </c>
      <c r="P754" s="9">
        <f>'G. Phonotephrite FC 5 kbar'!Y30</f>
        <v>7.97</v>
      </c>
      <c r="Q754" s="9">
        <f>'G. Phonotephrite FC 5 kbar'!Z30</f>
        <v>3.73</v>
      </c>
      <c r="R754" s="9">
        <f>'G. Phonotephrite FC 5 kbar'!AA30</f>
        <v>4.26</v>
      </c>
      <c r="S754" s="9">
        <f>'G. Phonotephrite FC 5 kbar'!AB30</f>
        <v>0.75</v>
      </c>
      <c r="T754" s="9">
        <f>'G. Phonotephrite FC 5 kbar'!AC30</f>
        <v>3.32</v>
      </c>
      <c r="U754" s="10">
        <f>'G. Phonotephrite FC 5 kbar'!AD30</f>
        <v>0</v>
      </c>
      <c r="V754" s="5">
        <f>'G. Phonotephrite FC 5 kbar'!AE30</f>
        <v>0</v>
      </c>
      <c r="W754" s="5">
        <f>'G. Phonotephrite FC 5 kbar'!AF30</f>
        <v>0</v>
      </c>
      <c r="X754" s="5">
        <f>'G. Phonotephrite FC 5 kbar'!AG30</f>
        <v>0</v>
      </c>
      <c r="Y754" s="5">
        <f>'G. Phonotephrite FC 5 kbar'!AH30</f>
        <v>0</v>
      </c>
      <c r="Z754" s="5">
        <f>'G. Phonotephrite FC 5 kbar'!AI30</f>
        <v>0</v>
      </c>
      <c r="AA754" s="5">
        <v>0</v>
      </c>
      <c r="AB754" s="5"/>
      <c r="AC754" s="5">
        <f>'G. Phonotephrite FC 5 kbar'!AK30</f>
        <v>0</v>
      </c>
      <c r="AD754" s="10">
        <f>'G. Phonotephrite FC 5 kbar'!AL30</f>
        <v>0</v>
      </c>
      <c r="AE754" s="5">
        <f>'G. Phonotephrite FC 5 kbar'!AM30</f>
        <v>0</v>
      </c>
      <c r="AF754" s="5">
        <f>'G. Phonotephrite FC 5 kbar'!AN30</f>
        <v>0</v>
      </c>
      <c r="AG754" s="5">
        <f>'G. Phonotephrite FC 5 kbar'!AO30</f>
        <v>0</v>
      </c>
      <c r="AH754" s="5">
        <f>'G. Phonotephrite FC 5 kbar'!AP30</f>
        <v>0</v>
      </c>
      <c r="AI754" s="5">
        <f>'G. Phonotephrite FC 5 kbar'!AQ30</f>
        <v>0</v>
      </c>
      <c r="AJ754" s="5">
        <v>0</v>
      </c>
      <c r="AK754" s="5"/>
      <c r="AL754" s="5">
        <f>'G. Phonotephrite FC 5 kbar'!AS30</f>
        <v>0</v>
      </c>
      <c r="AM754" s="10">
        <f t="shared" si="153"/>
        <v>0</v>
      </c>
      <c r="AN754" s="5">
        <f t="shared" si="154"/>
        <v>0</v>
      </c>
      <c r="AO754" s="5">
        <f t="shared" si="155"/>
        <v>0</v>
      </c>
      <c r="AP754" s="5">
        <f t="shared" si="156"/>
        <v>0</v>
      </c>
      <c r="AQ754" s="5">
        <f t="shared" si="157"/>
        <v>0</v>
      </c>
      <c r="AR754" s="5">
        <f t="shared" si="162"/>
        <v>0</v>
      </c>
      <c r="AS754" s="5">
        <f t="shared" si="163"/>
        <v>0</v>
      </c>
      <c r="AT754" s="5"/>
      <c r="AU754" s="5">
        <f t="shared" si="158"/>
        <v>0</v>
      </c>
      <c r="AV754" s="10">
        <f t="shared" si="159"/>
        <v>100</v>
      </c>
      <c r="AW754" s="48">
        <f t="shared" si="160"/>
        <v>100</v>
      </c>
    </row>
    <row r="755" spans="1:49" x14ac:dyDescent="0.3">
      <c r="A755" s="37" t="s">
        <v>1450</v>
      </c>
      <c r="B755" s="3">
        <f>'G. Phonotephrite FC 5 kbar'!A31</f>
        <v>25</v>
      </c>
      <c r="C755" s="2">
        <f>'G. Phonotephrite FC 5 kbar'!C31</f>
        <v>1150</v>
      </c>
      <c r="D755" s="2">
        <f>'G. Phonotephrite FC 5 kbar'!D31</f>
        <v>5000</v>
      </c>
      <c r="E755" s="5">
        <f>'B. LLD classification'!EA799</f>
        <v>2.6653488328739217</v>
      </c>
      <c r="F755" s="5">
        <f>'G. Phonotephrite FC 5 kbar'!L31</f>
        <v>1.457884</v>
      </c>
      <c r="G755" s="6">
        <f>'G. Phonotephrite FC 5 kbar'!N31</f>
        <v>100</v>
      </c>
      <c r="H755" s="7">
        <f t="shared" si="161"/>
        <v>0</v>
      </c>
      <c r="I755" s="8">
        <f>'G. Phonotephrite FC 5 kbar'!R31</f>
        <v>46.42</v>
      </c>
      <c r="J755" s="9">
        <f>'G. Phonotephrite FC 5 kbar'!S31</f>
        <v>2.94</v>
      </c>
      <c r="K755" s="9">
        <f>'G. Phonotephrite FC 5 kbar'!T31</f>
        <v>14.59</v>
      </c>
      <c r="L755" s="9">
        <f>'G. Phonotephrite FC 5 kbar'!U31</f>
        <v>1.63</v>
      </c>
      <c r="M755" s="9">
        <f>'G. Phonotephrite FC 5 kbar'!V31</f>
        <v>8.1300000000000008</v>
      </c>
      <c r="N755" s="9">
        <f>'G. Phonotephrite FC 5 kbar'!W31</f>
        <v>0.16</v>
      </c>
      <c r="O755" s="9">
        <f>'G. Phonotephrite FC 5 kbar'!X31</f>
        <v>6.1</v>
      </c>
      <c r="P755" s="9">
        <f>'G. Phonotephrite FC 5 kbar'!Y31</f>
        <v>7.97</v>
      </c>
      <c r="Q755" s="9">
        <f>'G. Phonotephrite FC 5 kbar'!Z31</f>
        <v>3.73</v>
      </c>
      <c r="R755" s="9">
        <f>'G. Phonotephrite FC 5 kbar'!AA31</f>
        <v>4.26</v>
      </c>
      <c r="S755" s="9">
        <f>'G. Phonotephrite FC 5 kbar'!AB31</f>
        <v>0.75</v>
      </c>
      <c r="T755" s="9">
        <f>'G. Phonotephrite FC 5 kbar'!AC31</f>
        <v>3.32</v>
      </c>
      <c r="U755" s="10">
        <f>'G. Phonotephrite FC 5 kbar'!AD31</f>
        <v>0</v>
      </c>
      <c r="V755" s="5">
        <f>'G. Phonotephrite FC 5 kbar'!AE31</f>
        <v>0</v>
      </c>
      <c r="W755" s="5">
        <f>'G. Phonotephrite FC 5 kbar'!AF31</f>
        <v>0</v>
      </c>
      <c r="X755" s="5">
        <f>'G. Phonotephrite FC 5 kbar'!AG31</f>
        <v>0</v>
      </c>
      <c r="Y755" s="5">
        <f>'G. Phonotephrite FC 5 kbar'!AH31</f>
        <v>0</v>
      </c>
      <c r="Z755" s="5">
        <f>'G. Phonotephrite FC 5 kbar'!AI31</f>
        <v>0</v>
      </c>
      <c r="AA755" s="5">
        <v>0</v>
      </c>
      <c r="AB755" s="5"/>
      <c r="AC755" s="5">
        <f>'G. Phonotephrite FC 5 kbar'!AK31</f>
        <v>0</v>
      </c>
      <c r="AD755" s="10">
        <f>'G. Phonotephrite FC 5 kbar'!AL31</f>
        <v>0</v>
      </c>
      <c r="AE755" s="5">
        <f>'G. Phonotephrite FC 5 kbar'!AM31</f>
        <v>0</v>
      </c>
      <c r="AF755" s="5">
        <f>'G. Phonotephrite FC 5 kbar'!AN31</f>
        <v>0</v>
      </c>
      <c r="AG755" s="5">
        <f>'G. Phonotephrite FC 5 kbar'!AO31</f>
        <v>0</v>
      </c>
      <c r="AH755" s="5">
        <f>'G. Phonotephrite FC 5 kbar'!AP31</f>
        <v>0</v>
      </c>
      <c r="AI755" s="5">
        <f>'G. Phonotephrite FC 5 kbar'!AQ31</f>
        <v>0</v>
      </c>
      <c r="AJ755" s="5">
        <v>0</v>
      </c>
      <c r="AK755" s="5"/>
      <c r="AL755" s="5">
        <f>'G. Phonotephrite FC 5 kbar'!AS31</f>
        <v>0</v>
      </c>
      <c r="AM755" s="10">
        <f t="shared" si="153"/>
        <v>0</v>
      </c>
      <c r="AN755" s="5">
        <f t="shared" si="154"/>
        <v>0</v>
      </c>
      <c r="AO755" s="5">
        <f t="shared" si="155"/>
        <v>0</v>
      </c>
      <c r="AP755" s="5">
        <f t="shared" si="156"/>
        <v>0</v>
      </c>
      <c r="AQ755" s="5">
        <f t="shared" si="157"/>
        <v>0</v>
      </c>
      <c r="AR755" s="5">
        <f t="shared" si="162"/>
        <v>0</v>
      </c>
      <c r="AS755" s="5">
        <f t="shared" si="163"/>
        <v>0</v>
      </c>
      <c r="AT755" s="5"/>
      <c r="AU755" s="5">
        <f t="shared" si="158"/>
        <v>0</v>
      </c>
      <c r="AV755" s="10">
        <f t="shared" si="159"/>
        <v>100</v>
      </c>
      <c r="AW755" s="48">
        <f t="shared" si="160"/>
        <v>100</v>
      </c>
    </row>
    <row r="756" spans="1:49" x14ac:dyDescent="0.3">
      <c r="A756" s="37" t="s">
        <v>1450</v>
      </c>
      <c r="B756" s="3">
        <f>'G. Phonotephrite FC 5 kbar'!A32</f>
        <v>26</v>
      </c>
      <c r="C756" s="2">
        <f>'G. Phonotephrite FC 5 kbar'!C32</f>
        <v>1148</v>
      </c>
      <c r="D756" s="2">
        <f>'G. Phonotephrite FC 5 kbar'!D32</f>
        <v>5000</v>
      </c>
      <c r="E756" s="5">
        <f>'B. LLD classification'!EA800</f>
        <v>2.6660783603951113</v>
      </c>
      <c r="F756" s="5">
        <f>'G. Phonotephrite FC 5 kbar'!L32</f>
        <v>1.4654659999999999</v>
      </c>
      <c r="G756" s="6">
        <f>'G. Phonotephrite FC 5 kbar'!N32</f>
        <v>100</v>
      </c>
      <c r="H756" s="7">
        <f t="shared" si="161"/>
        <v>0</v>
      </c>
      <c r="I756" s="8">
        <f>'G. Phonotephrite FC 5 kbar'!R32</f>
        <v>46.42</v>
      </c>
      <c r="J756" s="9">
        <f>'G. Phonotephrite FC 5 kbar'!S32</f>
        <v>2.94</v>
      </c>
      <c r="K756" s="9">
        <f>'G. Phonotephrite FC 5 kbar'!T32</f>
        <v>14.59</v>
      </c>
      <c r="L756" s="9">
        <f>'G. Phonotephrite FC 5 kbar'!U32</f>
        <v>1.63</v>
      </c>
      <c r="M756" s="9">
        <f>'G. Phonotephrite FC 5 kbar'!V32</f>
        <v>8.1300000000000008</v>
      </c>
      <c r="N756" s="9">
        <f>'G. Phonotephrite FC 5 kbar'!W32</f>
        <v>0.16</v>
      </c>
      <c r="O756" s="9">
        <f>'G. Phonotephrite FC 5 kbar'!X32</f>
        <v>6.1</v>
      </c>
      <c r="P756" s="9">
        <f>'G. Phonotephrite FC 5 kbar'!Y32</f>
        <v>7.97</v>
      </c>
      <c r="Q756" s="9">
        <f>'G. Phonotephrite FC 5 kbar'!Z32</f>
        <v>3.73</v>
      </c>
      <c r="R756" s="9">
        <f>'G. Phonotephrite FC 5 kbar'!AA32</f>
        <v>4.26</v>
      </c>
      <c r="S756" s="9">
        <f>'G. Phonotephrite FC 5 kbar'!AB32</f>
        <v>0.75</v>
      </c>
      <c r="T756" s="9">
        <f>'G. Phonotephrite FC 5 kbar'!AC32</f>
        <v>3.32</v>
      </c>
      <c r="U756" s="10">
        <f>'G. Phonotephrite FC 5 kbar'!AD32</f>
        <v>0</v>
      </c>
      <c r="V756" s="5">
        <f>'G. Phonotephrite FC 5 kbar'!AE32</f>
        <v>0</v>
      </c>
      <c r="W756" s="5">
        <f>'G. Phonotephrite FC 5 kbar'!AF32</f>
        <v>0</v>
      </c>
      <c r="X756" s="5">
        <f>'G. Phonotephrite FC 5 kbar'!AG32</f>
        <v>0</v>
      </c>
      <c r="Y756" s="5">
        <f>'G. Phonotephrite FC 5 kbar'!AH32</f>
        <v>0</v>
      </c>
      <c r="Z756" s="5">
        <f>'G. Phonotephrite FC 5 kbar'!AI32</f>
        <v>0</v>
      </c>
      <c r="AA756" s="5">
        <v>0</v>
      </c>
      <c r="AB756" s="5"/>
      <c r="AC756" s="5">
        <f>'G. Phonotephrite FC 5 kbar'!AK32</f>
        <v>0</v>
      </c>
      <c r="AD756" s="10">
        <f>'G. Phonotephrite FC 5 kbar'!AL32</f>
        <v>0</v>
      </c>
      <c r="AE756" s="5">
        <f>'G. Phonotephrite FC 5 kbar'!AM32</f>
        <v>0</v>
      </c>
      <c r="AF756" s="5">
        <f>'G. Phonotephrite FC 5 kbar'!AN32</f>
        <v>0</v>
      </c>
      <c r="AG756" s="5">
        <f>'G. Phonotephrite FC 5 kbar'!AO32</f>
        <v>0</v>
      </c>
      <c r="AH756" s="5">
        <f>'G. Phonotephrite FC 5 kbar'!AP32</f>
        <v>0</v>
      </c>
      <c r="AI756" s="5">
        <f>'G. Phonotephrite FC 5 kbar'!AQ32</f>
        <v>0</v>
      </c>
      <c r="AJ756" s="5">
        <v>0</v>
      </c>
      <c r="AK756" s="5"/>
      <c r="AL756" s="5">
        <f>'G. Phonotephrite FC 5 kbar'!AS32</f>
        <v>0</v>
      </c>
      <c r="AM756" s="10">
        <f t="shared" si="153"/>
        <v>0</v>
      </c>
      <c r="AN756" s="5">
        <f t="shared" si="154"/>
        <v>0</v>
      </c>
      <c r="AO756" s="5">
        <f t="shared" si="155"/>
        <v>0</v>
      </c>
      <c r="AP756" s="5">
        <f t="shared" si="156"/>
        <v>0</v>
      </c>
      <c r="AQ756" s="5">
        <f t="shared" si="157"/>
        <v>0</v>
      </c>
      <c r="AR756" s="5">
        <f t="shared" si="162"/>
        <v>0</v>
      </c>
      <c r="AS756" s="5">
        <f t="shared" si="163"/>
        <v>0</v>
      </c>
      <c r="AT756" s="5"/>
      <c r="AU756" s="5">
        <f t="shared" si="158"/>
        <v>0</v>
      </c>
      <c r="AV756" s="10">
        <f t="shared" si="159"/>
        <v>100</v>
      </c>
      <c r="AW756" s="48">
        <f t="shared" si="160"/>
        <v>100</v>
      </c>
    </row>
    <row r="757" spans="1:49" x14ac:dyDescent="0.3">
      <c r="A757" s="37" t="s">
        <v>1450</v>
      </c>
      <c r="B757" s="3">
        <f>'G. Phonotephrite FC 5 kbar'!A33</f>
        <v>27</v>
      </c>
      <c r="C757" s="2">
        <f>'G. Phonotephrite FC 5 kbar'!C33</f>
        <v>1146</v>
      </c>
      <c r="D757" s="2">
        <f>'G. Phonotephrite FC 5 kbar'!D33</f>
        <v>5000</v>
      </c>
      <c r="E757" s="5">
        <f>'B. LLD classification'!EA801</f>
        <v>2.6668087144964456</v>
      </c>
      <c r="F757" s="5">
        <f>'G. Phonotephrite FC 5 kbar'!L33</f>
        <v>1.473069</v>
      </c>
      <c r="G757" s="6">
        <f>'G. Phonotephrite FC 5 kbar'!N33</f>
        <v>100</v>
      </c>
      <c r="H757" s="7">
        <f t="shared" si="161"/>
        <v>0</v>
      </c>
      <c r="I757" s="8">
        <f>'G. Phonotephrite FC 5 kbar'!R33</f>
        <v>46.42</v>
      </c>
      <c r="J757" s="9">
        <f>'G. Phonotephrite FC 5 kbar'!S33</f>
        <v>2.94</v>
      </c>
      <c r="K757" s="9">
        <f>'G. Phonotephrite FC 5 kbar'!T33</f>
        <v>14.59</v>
      </c>
      <c r="L757" s="9">
        <f>'G. Phonotephrite FC 5 kbar'!U33</f>
        <v>1.63</v>
      </c>
      <c r="M757" s="9">
        <f>'G. Phonotephrite FC 5 kbar'!V33</f>
        <v>8.1300000000000008</v>
      </c>
      <c r="N757" s="9">
        <f>'G. Phonotephrite FC 5 kbar'!W33</f>
        <v>0.16</v>
      </c>
      <c r="O757" s="9">
        <f>'G. Phonotephrite FC 5 kbar'!X33</f>
        <v>6.1</v>
      </c>
      <c r="P757" s="9">
        <f>'G. Phonotephrite FC 5 kbar'!Y33</f>
        <v>7.97</v>
      </c>
      <c r="Q757" s="9">
        <f>'G. Phonotephrite FC 5 kbar'!Z33</f>
        <v>3.73</v>
      </c>
      <c r="R757" s="9">
        <f>'G. Phonotephrite FC 5 kbar'!AA33</f>
        <v>4.26</v>
      </c>
      <c r="S757" s="9">
        <f>'G. Phonotephrite FC 5 kbar'!AB33</f>
        <v>0.75</v>
      </c>
      <c r="T757" s="9">
        <f>'G. Phonotephrite FC 5 kbar'!AC33</f>
        <v>3.32</v>
      </c>
      <c r="U757" s="10">
        <f>'G. Phonotephrite FC 5 kbar'!AD33</f>
        <v>0</v>
      </c>
      <c r="V757" s="5">
        <f>'G. Phonotephrite FC 5 kbar'!AE33</f>
        <v>0</v>
      </c>
      <c r="W757" s="5">
        <f>'G. Phonotephrite FC 5 kbar'!AF33</f>
        <v>0</v>
      </c>
      <c r="X757" s="5">
        <f>'G. Phonotephrite FC 5 kbar'!AG33</f>
        <v>0</v>
      </c>
      <c r="Y757" s="5">
        <f>'G. Phonotephrite FC 5 kbar'!AH33</f>
        <v>0</v>
      </c>
      <c r="Z757" s="5">
        <f>'G. Phonotephrite FC 5 kbar'!AI33</f>
        <v>0</v>
      </c>
      <c r="AA757" s="5">
        <v>0</v>
      </c>
      <c r="AB757" s="5"/>
      <c r="AC757" s="5">
        <f>'G. Phonotephrite FC 5 kbar'!AK33</f>
        <v>0</v>
      </c>
      <c r="AD757" s="10">
        <f>'G. Phonotephrite FC 5 kbar'!AL33</f>
        <v>0</v>
      </c>
      <c r="AE757" s="5">
        <f>'G. Phonotephrite FC 5 kbar'!AM33</f>
        <v>0</v>
      </c>
      <c r="AF757" s="5">
        <f>'G. Phonotephrite FC 5 kbar'!AN33</f>
        <v>0</v>
      </c>
      <c r="AG757" s="5">
        <f>'G. Phonotephrite FC 5 kbar'!AO33</f>
        <v>0</v>
      </c>
      <c r="AH757" s="5">
        <f>'G. Phonotephrite FC 5 kbar'!AP33</f>
        <v>0</v>
      </c>
      <c r="AI757" s="5">
        <f>'G. Phonotephrite FC 5 kbar'!AQ33</f>
        <v>0</v>
      </c>
      <c r="AJ757" s="5">
        <v>0</v>
      </c>
      <c r="AK757" s="5"/>
      <c r="AL757" s="5">
        <f>'G. Phonotephrite FC 5 kbar'!AS33</f>
        <v>0</v>
      </c>
      <c r="AM757" s="10">
        <f t="shared" si="153"/>
        <v>0</v>
      </c>
      <c r="AN757" s="5">
        <f t="shared" si="154"/>
        <v>0</v>
      </c>
      <c r="AO757" s="5">
        <f t="shared" si="155"/>
        <v>0</v>
      </c>
      <c r="AP757" s="5">
        <f t="shared" si="156"/>
        <v>0</v>
      </c>
      <c r="AQ757" s="5">
        <f t="shared" si="157"/>
        <v>0</v>
      </c>
      <c r="AR757" s="5">
        <f t="shared" si="162"/>
        <v>0</v>
      </c>
      <c r="AS757" s="5">
        <f t="shared" si="163"/>
        <v>0</v>
      </c>
      <c r="AT757" s="5"/>
      <c r="AU757" s="5">
        <f t="shared" si="158"/>
        <v>0</v>
      </c>
      <c r="AV757" s="10">
        <f t="shared" si="159"/>
        <v>100</v>
      </c>
      <c r="AW757" s="48">
        <f t="shared" si="160"/>
        <v>100</v>
      </c>
    </row>
    <row r="758" spans="1:49" x14ac:dyDescent="0.3">
      <c r="A758" s="37" t="s">
        <v>1450</v>
      </c>
      <c r="B758" s="3">
        <f>'G. Phonotephrite FC 5 kbar'!A34</f>
        <v>28</v>
      </c>
      <c r="C758" s="2">
        <f>'G. Phonotephrite FC 5 kbar'!C34</f>
        <v>1144</v>
      </c>
      <c r="D758" s="2">
        <f>'G. Phonotephrite FC 5 kbar'!D34</f>
        <v>5000</v>
      </c>
      <c r="E758" s="5">
        <f>'B. LLD classification'!EA802</f>
        <v>2.6675398966569892</v>
      </c>
      <c r="F758" s="5">
        <f>'G. Phonotephrite FC 5 kbar'!L34</f>
        <v>1.480694</v>
      </c>
      <c r="G758" s="6">
        <f>'G. Phonotephrite FC 5 kbar'!N34</f>
        <v>100</v>
      </c>
      <c r="H758" s="7">
        <f t="shared" si="161"/>
        <v>0</v>
      </c>
      <c r="I758" s="8">
        <f>'G. Phonotephrite FC 5 kbar'!R34</f>
        <v>46.42</v>
      </c>
      <c r="J758" s="9">
        <f>'G. Phonotephrite FC 5 kbar'!S34</f>
        <v>2.94</v>
      </c>
      <c r="K758" s="9">
        <f>'G. Phonotephrite FC 5 kbar'!T34</f>
        <v>14.59</v>
      </c>
      <c r="L758" s="9">
        <f>'G. Phonotephrite FC 5 kbar'!U34</f>
        <v>1.63</v>
      </c>
      <c r="M758" s="9">
        <f>'G. Phonotephrite FC 5 kbar'!V34</f>
        <v>8.1300000000000008</v>
      </c>
      <c r="N758" s="9">
        <f>'G. Phonotephrite FC 5 kbar'!W34</f>
        <v>0.16</v>
      </c>
      <c r="O758" s="9">
        <f>'G. Phonotephrite FC 5 kbar'!X34</f>
        <v>6.1</v>
      </c>
      <c r="P758" s="9">
        <f>'G. Phonotephrite FC 5 kbar'!Y34</f>
        <v>7.97</v>
      </c>
      <c r="Q758" s="9">
        <f>'G. Phonotephrite FC 5 kbar'!Z34</f>
        <v>3.73</v>
      </c>
      <c r="R758" s="9">
        <f>'G. Phonotephrite FC 5 kbar'!AA34</f>
        <v>4.26</v>
      </c>
      <c r="S758" s="9">
        <f>'G. Phonotephrite FC 5 kbar'!AB34</f>
        <v>0.75</v>
      </c>
      <c r="T758" s="9">
        <f>'G. Phonotephrite FC 5 kbar'!AC34</f>
        <v>3.32</v>
      </c>
      <c r="U758" s="10">
        <f>'G. Phonotephrite FC 5 kbar'!AD34</f>
        <v>0</v>
      </c>
      <c r="V758" s="5">
        <f>'G. Phonotephrite FC 5 kbar'!AE34</f>
        <v>0</v>
      </c>
      <c r="W758" s="5">
        <f>'G. Phonotephrite FC 5 kbar'!AF34</f>
        <v>0</v>
      </c>
      <c r="X758" s="5">
        <f>'G. Phonotephrite FC 5 kbar'!AG34</f>
        <v>0</v>
      </c>
      <c r="Y758" s="5">
        <f>'G. Phonotephrite FC 5 kbar'!AH34</f>
        <v>0</v>
      </c>
      <c r="Z758" s="5">
        <f>'G. Phonotephrite FC 5 kbar'!AI34</f>
        <v>0</v>
      </c>
      <c r="AA758" s="5">
        <v>0</v>
      </c>
      <c r="AB758" s="5"/>
      <c r="AC758" s="5">
        <f>'G. Phonotephrite FC 5 kbar'!AK34</f>
        <v>0</v>
      </c>
      <c r="AD758" s="10">
        <f>'G. Phonotephrite FC 5 kbar'!AL34</f>
        <v>0</v>
      </c>
      <c r="AE758" s="5">
        <f>'G. Phonotephrite FC 5 kbar'!AM34</f>
        <v>0</v>
      </c>
      <c r="AF758" s="5">
        <f>'G. Phonotephrite FC 5 kbar'!AN34</f>
        <v>0</v>
      </c>
      <c r="AG758" s="5">
        <f>'G. Phonotephrite FC 5 kbar'!AO34</f>
        <v>0</v>
      </c>
      <c r="AH758" s="5">
        <f>'G. Phonotephrite FC 5 kbar'!AP34</f>
        <v>0</v>
      </c>
      <c r="AI758" s="5">
        <f>'G. Phonotephrite FC 5 kbar'!AQ34</f>
        <v>0</v>
      </c>
      <c r="AJ758" s="5">
        <v>0</v>
      </c>
      <c r="AK758" s="5"/>
      <c r="AL758" s="5">
        <f>'G. Phonotephrite FC 5 kbar'!AS34</f>
        <v>0</v>
      </c>
      <c r="AM758" s="10">
        <f t="shared" si="153"/>
        <v>0</v>
      </c>
      <c r="AN758" s="5">
        <f t="shared" si="154"/>
        <v>0</v>
      </c>
      <c r="AO758" s="5">
        <f t="shared" si="155"/>
        <v>0</v>
      </c>
      <c r="AP758" s="5">
        <f t="shared" si="156"/>
        <v>0</v>
      </c>
      <c r="AQ758" s="5">
        <f t="shared" si="157"/>
        <v>0</v>
      </c>
      <c r="AR758" s="5">
        <f t="shared" si="162"/>
        <v>0</v>
      </c>
      <c r="AS758" s="5">
        <f t="shared" si="163"/>
        <v>0</v>
      </c>
      <c r="AT758" s="5"/>
      <c r="AU758" s="5">
        <f t="shared" si="158"/>
        <v>0</v>
      </c>
      <c r="AV758" s="10">
        <f t="shared" si="159"/>
        <v>100</v>
      </c>
      <c r="AW758" s="48">
        <f t="shared" si="160"/>
        <v>100</v>
      </c>
    </row>
    <row r="759" spans="1:49" x14ac:dyDescent="0.3">
      <c r="A759" s="37" t="s">
        <v>1450</v>
      </c>
      <c r="B759" s="3">
        <f>'G. Phonotephrite FC 5 kbar'!A35</f>
        <v>29</v>
      </c>
      <c r="C759" s="2">
        <f>'G. Phonotephrite FC 5 kbar'!C35</f>
        <v>1142</v>
      </c>
      <c r="D759" s="2">
        <f>'G. Phonotephrite FC 5 kbar'!D35</f>
        <v>5000</v>
      </c>
      <c r="E759" s="5">
        <f>'B. LLD classification'!EA803</f>
        <v>2.6682719083595332</v>
      </c>
      <c r="F759" s="5">
        <f>'G. Phonotephrite FC 5 kbar'!L35</f>
        <v>1.48834</v>
      </c>
      <c r="G759" s="6">
        <f>'G. Phonotephrite FC 5 kbar'!N35</f>
        <v>100</v>
      </c>
      <c r="H759" s="7">
        <f t="shared" si="161"/>
        <v>0</v>
      </c>
      <c r="I759" s="8">
        <f>'G. Phonotephrite FC 5 kbar'!R35</f>
        <v>46.42</v>
      </c>
      <c r="J759" s="9">
        <f>'G. Phonotephrite FC 5 kbar'!S35</f>
        <v>2.94</v>
      </c>
      <c r="K759" s="9">
        <f>'G. Phonotephrite FC 5 kbar'!T35</f>
        <v>14.59</v>
      </c>
      <c r="L759" s="9">
        <f>'G. Phonotephrite FC 5 kbar'!U35</f>
        <v>1.63</v>
      </c>
      <c r="M759" s="9">
        <f>'G. Phonotephrite FC 5 kbar'!V35</f>
        <v>8.1300000000000008</v>
      </c>
      <c r="N759" s="9">
        <f>'G. Phonotephrite FC 5 kbar'!W35</f>
        <v>0.16</v>
      </c>
      <c r="O759" s="9">
        <f>'G. Phonotephrite FC 5 kbar'!X35</f>
        <v>6.1</v>
      </c>
      <c r="P759" s="9">
        <f>'G. Phonotephrite FC 5 kbar'!Y35</f>
        <v>7.97</v>
      </c>
      <c r="Q759" s="9">
        <f>'G. Phonotephrite FC 5 kbar'!Z35</f>
        <v>3.73</v>
      </c>
      <c r="R759" s="9">
        <f>'G. Phonotephrite FC 5 kbar'!AA35</f>
        <v>4.26</v>
      </c>
      <c r="S759" s="9">
        <f>'G. Phonotephrite FC 5 kbar'!AB35</f>
        <v>0.75</v>
      </c>
      <c r="T759" s="9">
        <f>'G. Phonotephrite FC 5 kbar'!AC35</f>
        <v>3.32</v>
      </c>
      <c r="U759" s="10">
        <f>'G. Phonotephrite FC 5 kbar'!AD35</f>
        <v>0</v>
      </c>
      <c r="V759" s="5">
        <f>'G. Phonotephrite FC 5 kbar'!AE35</f>
        <v>0</v>
      </c>
      <c r="W759" s="5">
        <f>'G. Phonotephrite FC 5 kbar'!AF35</f>
        <v>0</v>
      </c>
      <c r="X759" s="5">
        <f>'G. Phonotephrite FC 5 kbar'!AG35</f>
        <v>0</v>
      </c>
      <c r="Y759" s="5">
        <f>'G. Phonotephrite FC 5 kbar'!AH35</f>
        <v>0</v>
      </c>
      <c r="Z759" s="5">
        <f>'G. Phonotephrite FC 5 kbar'!AI35</f>
        <v>0</v>
      </c>
      <c r="AA759" s="5">
        <v>0</v>
      </c>
      <c r="AB759" s="5"/>
      <c r="AC759" s="5">
        <f>'G. Phonotephrite FC 5 kbar'!AK35</f>
        <v>0</v>
      </c>
      <c r="AD759" s="10">
        <f>'G. Phonotephrite FC 5 kbar'!AL35</f>
        <v>0</v>
      </c>
      <c r="AE759" s="5">
        <f>'G. Phonotephrite FC 5 kbar'!AM35</f>
        <v>0</v>
      </c>
      <c r="AF759" s="5">
        <f>'G. Phonotephrite FC 5 kbar'!AN35</f>
        <v>0</v>
      </c>
      <c r="AG759" s="5">
        <f>'G. Phonotephrite FC 5 kbar'!AO35</f>
        <v>0</v>
      </c>
      <c r="AH759" s="5">
        <f>'G. Phonotephrite FC 5 kbar'!AP35</f>
        <v>0</v>
      </c>
      <c r="AI759" s="5">
        <f>'G. Phonotephrite FC 5 kbar'!AQ35</f>
        <v>0</v>
      </c>
      <c r="AJ759" s="5">
        <v>0</v>
      </c>
      <c r="AK759" s="5"/>
      <c r="AL759" s="5">
        <f>'G. Phonotephrite FC 5 kbar'!AS35</f>
        <v>0</v>
      </c>
      <c r="AM759" s="10">
        <f t="shared" si="153"/>
        <v>0</v>
      </c>
      <c r="AN759" s="5">
        <f t="shared" si="154"/>
        <v>0</v>
      </c>
      <c r="AO759" s="5">
        <f t="shared" si="155"/>
        <v>0</v>
      </c>
      <c r="AP759" s="5">
        <f t="shared" si="156"/>
        <v>0</v>
      </c>
      <c r="AQ759" s="5">
        <f t="shared" si="157"/>
        <v>0</v>
      </c>
      <c r="AR759" s="5">
        <f t="shared" si="162"/>
        <v>0</v>
      </c>
      <c r="AS759" s="5">
        <f t="shared" si="163"/>
        <v>0</v>
      </c>
      <c r="AT759" s="5"/>
      <c r="AU759" s="5">
        <f t="shared" si="158"/>
        <v>0</v>
      </c>
      <c r="AV759" s="10">
        <f t="shared" si="159"/>
        <v>100</v>
      </c>
      <c r="AW759" s="48">
        <f t="shared" si="160"/>
        <v>100</v>
      </c>
    </row>
    <row r="760" spans="1:49" x14ac:dyDescent="0.3">
      <c r="A760" s="37" t="s">
        <v>1450</v>
      </c>
      <c r="B760" s="3">
        <f>'G. Phonotephrite FC 5 kbar'!A36</f>
        <v>30</v>
      </c>
      <c r="C760" s="2">
        <f>'G. Phonotephrite FC 5 kbar'!C36</f>
        <v>1140</v>
      </c>
      <c r="D760" s="2">
        <f>'G. Phonotephrite FC 5 kbar'!D36</f>
        <v>5000</v>
      </c>
      <c r="E760" s="5">
        <f>'B. LLD classification'!EA804</f>
        <v>2.6690047510906112</v>
      </c>
      <c r="F760" s="5">
        <f>'G. Phonotephrite FC 5 kbar'!L36</f>
        <v>1.496008</v>
      </c>
      <c r="G760" s="6">
        <f>'G. Phonotephrite FC 5 kbar'!N36</f>
        <v>100</v>
      </c>
      <c r="H760" s="7">
        <f t="shared" si="161"/>
        <v>0</v>
      </c>
      <c r="I760" s="8">
        <f>'G. Phonotephrite FC 5 kbar'!R36</f>
        <v>46.42</v>
      </c>
      <c r="J760" s="9">
        <f>'G. Phonotephrite FC 5 kbar'!S36</f>
        <v>2.94</v>
      </c>
      <c r="K760" s="9">
        <f>'G. Phonotephrite FC 5 kbar'!T36</f>
        <v>14.59</v>
      </c>
      <c r="L760" s="9">
        <f>'G. Phonotephrite FC 5 kbar'!U36</f>
        <v>1.63</v>
      </c>
      <c r="M760" s="9">
        <f>'G. Phonotephrite FC 5 kbar'!V36</f>
        <v>8.1300000000000008</v>
      </c>
      <c r="N760" s="9">
        <f>'G. Phonotephrite FC 5 kbar'!W36</f>
        <v>0.16</v>
      </c>
      <c r="O760" s="9">
        <f>'G. Phonotephrite FC 5 kbar'!X36</f>
        <v>6.1</v>
      </c>
      <c r="P760" s="9">
        <f>'G. Phonotephrite FC 5 kbar'!Y36</f>
        <v>7.97</v>
      </c>
      <c r="Q760" s="9">
        <f>'G. Phonotephrite FC 5 kbar'!Z36</f>
        <v>3.73</v>
      </c>
      <c r="R760" s="9">
        <f>'G. Phonotephrite FC 5 kbar'!AA36</f>
        <v>4.26</v>
      </c>
      <c r="S760" s="9">
        <f>'G. Phonotephrite FC 5 kbar'!AB36</f>
        <v>0.75</v>
      </c>
      <c r="T760" s="9">
        <f>'G. Phonotephrite FC 5 kbar'!AC36</f>
        <v>3.32</v>
      </c>
      <c r="U760" s="10">
        <f>'G. Phonotephrite FC 5 kbar'!AD36</f>
        <v>0</v>
      </c>
      <c r="V760" s="5">
        <f>'G. Phonotephrite FC 5 kbar'!AE36</f>
        <v>0</v>
      </c>
      <c r="W760" s="5">
        <f>'G. Phonotephrite FC 5 kbar'!AF36</f>
        <v>0</v>
      </c>
      <c r="X760" s="5">
        <f>'G. Phonotephrite FC 5 kbar'!AG36</f>
        <v>0</v>
      </c>
      <c r="Y760" s="5">
        <f>'G. Phonotephrite FC 5 kbar'!AH36</f>
        <v>0</v>
      </c>
      <c r="Z760" s="5">
        <f>'G. Phonotephrite FC 5 kbar'!AI36</f>
        <v>0</v>
      </c>
      <c r="AA760" s="5">
        <v>0</v>
      </c>
      <c r="AB760" s="5"/>
      <c r="AC760" s="5">
        <f>'G. Phonotephrite FC 5 kbar'!AK36</f>
        <v>0</v>
      </c>
      <c r="AD760" s="10">
        <f>'G. Phonotephrite FC 5 kbar'!AL36</f>
        <v>0</v>
      </c>
      <c r="AE760" s="5">
        <f>'G. Phonotephrite FC 5 kbar'!AM36</f>
        <v>0</v>
      </c>
      <c r="AF760" s="5">
        <f>'G. Phonotephrite FC 5 kbar'!AN36</f>
        <v>0</v>
      </c>
      <c r="AG760" s="5">
        <f>'G. Phonotephrite FC 5 kbar'!AO36</f>
        <v>0</v>
      </c>
      <c r="AH760" s="5">
        <f>'G. Phonotephrite FC 5 kbar'!AP36</f>
        <v>0</v>
      </c>
      <c r="AI760" s="5">
        <f>'G. Phonotephrite FC 5 kbar'!AQ36</f>
        <v>0</v>
      </c>
      <c r="AJ760" s="5">
        <v>0</v>
      </c>
      <c r="AK760" s="5"/>
      <c r="AL760" s="5">
        <f>'G. Phonotephrite FC 5 kbar'!AS36</f>
        <v>0</v>
      </c>
      <c r="AM760" s="10">
        <f t="shared" si="153"/>
        <v>0</v>
      </c>
      <c r="AN760" s="5">
        <f t="shared" si="154"/>
        <v>0</v>
      </c>
      <c r="AO760" s="5">
        <f t="shared" si="155"/>
        <v>0</v>
      </c>
      <c r="AP760" s="5">
        <f t="shared" si="156"/>
        <v>0</v>
      </c>
      <c r="AQ760" s="5">
        <f t="shared" si="157"/>
        <v>0</v>
      </c>
      <c r="AR760" s="5">
        <f t="shared" si="162"/>
        <v>0</v>
      </c>
      <c r="AS760" s="5">
        <f t="shared" si="163"/>
        <v>0</v>
      </c>
      <c r="AT760" s="5"/>
      <c r="AU760" s="5">
        <f t="shared" si="158"/>
        <v>0</v>
      </c>
      <c r="AV760" s="10">
        <f t="shared" si="159"/>
        <v>100</v>
      </c>
      <c r="AW760" s="48">
        <f t="shared" si="160"/>
        <v>100</v>
      </c>
    </row>
    <row r="761" spans="1:49" x14ac:dyDescent="0.3">
      <c r="A761" s="37" t="s">
        <v>1450</v>
      </c>
      <c r="B761" s="3">
        <f>'G. Phonotephrite FC 5 kbar'!A37</f>
        <v>31</v>
      </c>
      <c r="C761" s="2">
        <f>'G. Phonotephrite FC 5 kbar'!C37</f>
        <v>1138</v>
      </c>
      <c r="D761" s="2">
        <f>'G. Phonotephrite FC 5 kbar'!D37</f>
        <v>5000</v>
      </c>
      <c r="E761" s="5">
        <f>'B. LLD classification'!EA805</f>
        <v>2.6697384263405102</v>
      </c>
      <c r="F761" s="5">
        <f>'G. Phonotephrite FC 5 kbar'!L37</f>
        <v>1.503698</v>
      </c>
      <c r="G761" s="6">
        <f>'G. Phonotephrite FC 5 kbar'!N37</f>
        <v>100</v>
      </c>
      <c r="H761" s="7">
        <f t="shared" si="161"/>
        <v>0</v>
      </c>
      <c r="I761" s="8">
        <f>'G. Phonotephrite FC 5 kbar'!R37</f>
        <v>46.42</v>
      </c>
      <c r="J761" s="9">
        <f>'G. Phonotephrite FC 5 kbar'!S37</f>
        <v>2.94</v>
      </c>
      <c r="K761" s="9">
        <f>'G. Phonotephrite FC 5 kbar'!T37</f>
        <v>14.59</v>
      </c>
      <c r="L761" s="9">
        <f>'G. Phonotephrite FC 5 kbar'!U37</f>
        <v>1.63</v>
      </c>
      <c r="M761" s="9">
        <f>'G. Phonotephrite FC 5 kbar'!V37</f>
        <v>8.1300000000000008</v>
      </c>
      <c r="N761" s="9">
        <f>'G. Phonotephrite FC 5 kbar'!W37</f>
        <v>0.16</v>
      </c>
      <c r="O761" s="9">
        <f>'G. Phonotephrite FC 5 kbar'!X37</f>
        <v>6.1</v>
      </c>
      <c r="P761" s="9">
        <f>'G. Phonotephrite FC 5 kbar'!Y37</f>
        <v>7.97</v>
      </c>
      <c r="Q761" s="9">
        <f>'G. Phonotephrite FC 5 kbar'!Z37</f>
        <v>3.73</v>
      </c>
      <c r="R761" s="9">
        <f>'G. Phonotephrite FC 5 kbar'!AA37</f>
        <v>4.26</v>
      </c>
      <c r="S761" s="9">
        <f>'G. Phonotephrite FC 5 kbar'!AB37</f>
        <v>0.75</v>
      </c>
      <c r="T761" s="9">
        <f>'G. Phonotephrite FC 5 kbar'!AC37</f>
        <v>3.32</v>
      </c>
      <c r="U761" s="10">
        <f>'G. Phonotephrite FC 5 kbar'!AD37</f>
        <v>0</v>
      </c>
      <c r="V761" s="5">
        <f>'G. Phonotephrite FC 5 kbar'!AE37</f>
        <v>0</v>
      </c>
      <c r="W761" s="5">
        <f>'G. Phonotephrite FC 5 kbar'!AF37</f>
        <v>0</v>
      </c>
      <c r="X761" s="5">
        <f>'G. Phonotephrite FC 5 kbar'!AG37</f>
        <v>0</v>
      </c>
      <c r="Y761" s="5">
        <f>'G. Phonotephrite FC 5 kbar'!AH37</f>
        <v>0</v>
      </c>
      <c r="Z761" s="5">
        <f>'G. Phonotephrite FC 5 kbar'!AI37</f>
        <v>0</v>
      </c>
      <c r="AA761" s="5">
        <v>0</v>
      </c>
      <c r="AB761" s="5"/>
      <c r="AC761" s="5">
        <f>'G. Phonotephrite FC 5 kbar'!AK37</f>
        <v>0</v>
      </c>
      <c r="AD761" s="10">
        <f>'G. Phonotephrite FC 5 kbar'!AL37</f>
        <v>0</v>
      </c>
      <c r="AE761" s="5">
        <f>'G. Phonotephrite FC 5 kbar'!AM37</f>
        <v>0</v>
      </c>
      <c r="AF761" s="5">
        <f>'G. Phonotephrite FC 5 kbar'!AN37</f>
        <v>0</v>
      </c>
      <c r="AG761" s="5">
        <f>'G. Phonotephrite FC 5 kbar'!AO37</f>
        <v>0</v>
      </c>
      <c r="AH761" s="5">
        <f>'G. Phonotephrite FC 5 kbar'!AP37</f>
        <v>0</v>
      </c>
      <c r="AI761" s="5">
        <f>'G. Phonotephrite FC 5 kbar'!AQ37</f>
        <v>0</v>
      </c>
      <c r="AJ761" s="5">
        <v>0</v>
      </c>
      <c r="AK761" s="5"/>
      <c r="AL761" s="5">
        <f>'G. Phonotephrite FC 5 kbar'!AS37</f>
        <v>0</v>
      </c>
      <c r="AM761" s="10">
        <f t="shared" si="153"/>
        <v>0</v>
      </c>
      <c r="AN761" s="5">
        <f t="shared" si="154"/>
        <v>0</v>
      </c>
      <c r="AO761" s="5">
        <f t="shared" si="155"/>
        <v>0</v>
      </c>
      <c r="AP761" s="5">
        <f t="shared" si="156"/>
        <v>0</v>
      </c>
      <c r="AQ761" s="5">
        <f t="shared" si="157"/>
        <v>0</v>
      </c>
      <c r="AR761" s="5">
        <f t="shared" si="162"/>
        <v>0</v>
      </c>
      <c r="AS761" s="5">
        <f t="shared" si="163"/>
        <v>0</v>
      </c>
      <c r="AT761" s="5"/>
      <c r="AU761" s="5">
        <f t="shared" si="158"/>
        <v>0</v>
      </c>
      <c r="AV761" s="10">
        <f t="shared" si="159"/>
        <v>100</v>
      </c>
      <c r="AW761" s="48">
        <f t="shared" si="160"/>
        <v>100</v>
      </c>
    </row>
    <row r="762" spans="1:49" x14ac:dyDescent="0.3">
      <c r="A762" s="37" t="s">
        <v>1450</v>
      </c>
      <c r="B762" s="3">
        <f>'G. Phonotephrite FC 5 kbar'!A38</f>
        <v>32</v>
      </c>
      <c r="C762" s="2">
        <f>'G. Phonotephrite FC 5 kbar'!C38</f>
        <v>1136</v>
      </c>
      <c r="D762" s="2">
        <f>'G. Phonotephrite FC 5 kbar'!D38</f>
        <v>5000</v>
      </c>
      <c r="E762" s="5">
        <f>'B. LLD classification'!EA806</f>
        <v>2.6704729356032821</v>
      </c>
      <c r="F762" s="5">
        <f>'G. Phonotephrite FC 5 kbar'!L38</f>
        <v>1.511409</v>
      </c>
      <c r="G762" s="6">
        <f>'G. Phonotephrite FC 5 kbar'!N38</f>
        <v>100</v>
      </c>
      <c r="H762" s="7">
        <f t="shared" si="161"/>
        <v>0</v>
      </c>
      <c r="I762" s="8">
        <f>'G. Phonotephrite FC 5 kbar'!R38</f>
        <v>46.42</v>
      </c>
      <c r="J762" s="9">
        <f>'G. Phonotephrite FC 5 kbar'!S38</f>
        <v>2.94</v>
      </c>
      <c r="K762" s="9">
        <f>'G. Phonotephrite FC 5 kbar'!T38</f>
        <v>14.59</v>
      </c>
      <c r="L762" s="9">
        <f>'G. Phonotephrite FC 5 kbar'!U38</f>
        <v>1.63</v>
      </c>
      <c r="M762" s="9">
        <f>'G. Phonotephrite FC 5 kbar'!V38</f>
        <v>8.1300000000000008</v>
      </c>
      <c r="N762" s="9">
        <f>'G. Phonotephrite FC 5 kbar'!W38</f>
        <v>0.16</v>
      </c>
      <c r="O762" s="9">
        <f>'G. Phonotephrite FC 5 kbar'!X38</f>
        <v>6.1</v>
      </c>
      <c r="P762" s="9">
        <f>'G. Phonotephrite FC 5 kbar'!Y38</f>
        <v>7.97</v>
      </c>
      <c r="Q762" s="9">
        <f>'G. Phonotephrite FC 5 kbar'!Z38</f>
        <v>3.73</v>
      </c>
      <c r="R762" s="9">
        <f>'G. Phonotephrite FC 5 kbar'!AA38</f>
        <v>4.26</v>
      </c>
      <c r="S762" s="9">
        <f>'G. Phonotephrite FC 5 kbar'!AB38</f>
        <v>0.75</v>
      </c>
      <c r="T762" s="9">
        <f>'G. Phonotephrite FC 5 kbar'!AC38</f>
        <v>3.32</v>
      </c>
      <c r="U762" s="10">
        <f>'G. Phonotephrite FC 5 kbar'!AD38</f>
        <v>0</v>
      </c>
      <c r="V762" s="5">
        <f>'G. Phonotephrite FC 5 kbar'!AE38</f>
        <v>0</v>
      </c>
      <c r="W762" s="5">
        <f>'G. Phonotephrite FC 5 kbar'!AF38</f>
        <v>0</v>
      </c>
      <c r="X762" s="5">
        <f>'G. Phonotephrite FC 5 kbar'!AG38</f>
        <v>0</v>
      </c>
      <c r="Y762" s="5">
        <f>'G. Phonotephrite FC 5 kbar'!AH38</f>
        <v>0</v>
      </c>
      <c r="Z762" s="5">
        <f>'G. Phonotephrite FC 5 kbar'!AI38</f>
        <v>0</v>
      </c>
      <c r="AA762" s="5">
        <v>0</v>
      </c>
      <c r="AB762" s="5"/>
      <c r="AC762" s="5">
        <f>'G. Phonotephrite FC 5 kbar'!AK38</f>
        <v>0</v>
      </c>
      <c r="AD762" s="10">
        <f>'G. Phonotephrite FC 5 kbar'!AL38</f>
        <v>0</v>
      </c>
      <c r="AE762" s="5">
        <f>'G. Phonotephrite FC 5 kbar'!AM38</f>
        <v>0</v>
      </c>
      <c r="AF762" s="5">
        <f>'G. Phonotephrite FC 5 kbar'!AN38</f>
        <v>0</v>
      </c>
      <c r="AG762" s="5">
        <f>'G. Phonotephrite FC 5 kbar'!AO38</f>
        <v>0</v>
      </c>
      <c r="AH762" s="5">
        <f>'G. Phonotephrite FC 5 kbar'!AP38</f>
        <v>0</v>
      </c>
      <c r="AI762" s="5">
        <f>'G. Phonotephrite FC 5 kbar'!AQ38</f>
        <v>0</v>
      </c>
      <c r="AJ762" s="5">
        <v>0</v>
      </c>
      <c r="AK762" s="5"/>
      <c r="AL762" s="5">
        <f>'G. Phonotephrite FC 5 kbar'!AS38</f>
        <v>0</v>
      </c>
      <c r="AM762" s="10">
        <f t="shared" ref="AM762:AM793" si="164">AD762+U762</f>
        <v>0</v>
      </c>
      <c r="AN762" s="5">
        <f t="shared" ref="AN762:AN793" si="165">V762+AE762</f>
        <v>0</v>
      </c>
      <c r="AO762" s="5">
        <f t="shared" ref="AO762:AO793" si="166">W762+AF762</f>
        <v>0</v>
      </c>
      <c r="AP762" s="5">
        <f t="shared" ref="AP762:AP793" si="167">X762+AG762</f>
        <v>0</v>
      </c>
      <c r="AQ762" s="5">
        <f t="shared" ref="AQ762:AQ793" si="168">Y762+AH762</f>
        <v>0</v>
      </c>
      <c r="AR762" s="5">
        <f t="shared" si="162"/>
        <v>0</v>
      </c>
      <c r="AS762" s="5">
        <f t="shared" si="163"/>
        <v>0</v>
      </c>
      <c r="AT762" s="5"/>
      <c r="AU762" s="5">
        <f t="shared" ref="AU762:AU793" si="169">AC762+AL762</f>
        <v>0</v>
      </c>
      <c r="AV762" s="10">
        <f t="shared" ref="AV762:AV792" si="170">G762</f>
        <v>100</v>
      </c>
      <c r="AW762" s="48">
        <f t="shared" si="160"/>
        <v>100</v>
      </c>
    </row>
    <row r="763" spans="1:49" x14ac:dyDescent="0.3">
      <c r="A763" s="37" t="s">
        <v>1450</v>
      </c>
      <c r="B763" s="3">
        <f>'G. Phonotephrite FC 5 kbar'!A39</f>
        <v>33</v>
      </c>
      <c r="C763" s="2">
        <f>'G. Phonotephrite FC 5 kbar'!C39</f>
        <v>1134</v>
      </c>
      <c r="D763" s="2">
        <f>'G. Phonotephrite FC 5 kbar'!D39</f>
        <v>5000</v>
      </c>
      <c r="E763" s="5">
        <f>'B. LLD classification'!EA807</f>
        <v>2.6712082803767583</v>
      </c>
      <c r="F763" s="5">
        <f>'G. Phonotephrite FC 5 kbar'!L39</f>
        <v>1.519142</v>
      </c>
      <c r="G763" s="6">
        <f>'G. Phonotephrite FC 5 kbar'!N39</f>
        <v>100</v>
      </c>
      <c r="H763" s="7">
        <f t="shared" si="161"/>
        <v>0</v>
      </c>
      <c r="I763" s="8">
        <f>'G. Phonotephrite FC 5 kbar'!R39</f>
        <v>46.42</v>
      </c>
      <c r="J763" s="9">
        <f>'G. Phonotephrite FC 5 kbar'!S39</f>
        <v>2.94</v>
      </c>
      <c r="K763" s="9">
        <f>'G. Phonotephrite FC 5 kbar'!T39</f>
        <v>14.59</v>
      </c>
      <c r="L763" s="9">
        <f>'G. Phonotephrite FC 5 kbar'!U39</f>
        <v>1.63</v>
      </c>
      <c r="M763" s="9">
        <f>'G. Phonotephrite FC 5 kbar'!V39</f>
        <v>8.1300000000000008</v>
      </c>
      <c r="N763" s="9">
        <f>'G. Phonotephrite FC 5 kbar'!W39</f>
        <v>0.16</v>
      </c>
      <c r="O763" s="9">
        <f>'G. Phonotephrite FC 5 kbar'!X39</f>
        <v>6.1</v>
      </c>
      <c r="P763" s="9">
        <f>'G. Phonotephrite FC 5 kbar'!Y39</f>
        <v>7.97</v>
      </c>
      <c r="Q763" s="9">
        <f>'G. Phonotephrite FC 5 kbar'!Z39</f>
        <v>3.73</v>
      </c>
      <c r="R763" s="9">
        <f>'G. Phonotephrite FC 5 kbar'!AA39</f>
        <v>4.26</v>
      </c>
      <c r="S763" s="9">
        <f>'G. Phonotephrite FC 5 kbar'!AB39</f>
        <v>0.75</v>
      </c>
      <c r="T763" s="9">
        <f>'G. Phonotephrite FC 5 kbar'!AC39</f>
        <v>3.32</v>
      </c>
      <c r="U763" s="10">
        <f>'G. Phonotephrite FC 5 kbar'!AD39</f>
        <v>0</v>
      </c>
      <c r="V763" s="5">
        <f>'G. Phonotephrite FC 5 kbar'!AE39</f>
        <v>0</v>
      </c>
      <c r="W763" s="5">
        <f>'G. Phonotephrite FC 5 kbar'!AF39</f>
        <v>0</v>
      </c>
      <c r="X763" s="5">
        <f>'G. Phonotephrite FC 5 kbar'!AG39</f>
        <v>0</v>
      </c>
      <c r="Y763" s="5">
        <f>'G. Phonotephrite FC 5 kbar'!AH39</f>
        <v>0</v>
      </c>
      <c r="Z763" s="5">
        <f>'G. Phonotephrite FC 5 kbar'!AI39</f>
        <v>0</v>
      </c>
      <c r="AA763" s="5">
        <v>0</v>
      </c>
      <c r="AB763" s="5"/>
      <c r="AC763" s="5">
        <f>'G. Phonotephrite FC 5 kbar'!AK39</f>
        <v>0</v>
      </c>
      <c r="AD763" s="10">
        <f>'G. Phonotephrite FC 5 kbar'!AL39</f>
        <v>0</v>
      </c>
      <c r="AE763" s="5">
        <f>'G. Phonotephrite FC 5 kbar'!AM39</f>
        <v>0</v>
      </c>
      <c r="AF763" s="5">
        <f>'G. Phonotephrite FC 5 kbar'!AN39</f>
        <v>0</v>
      </c>
      <c r="AG763" s="5">
        <f>'G. Phonotephrite FC 5 kbar'!AO39</f>
        <v>0</v>
      </c>
      <c r="AH763" s="5">
        <f>'G. Phonotephrite FC 5 kbar'!AP39</f>
        <v>0</v>
      </c>
      <c r="AI763" s="5">
        <f>'G. Phonotephrite FC 5 kbar'!AQ39</f>
        <v>0</v>
      </c>
      <c r="AJ763" s="5">
        <v>0</v>
      </c>
      <c r="AK763" s="5"/>
      <c r="AL763" s="5">
        <f>'G. Phonotephrite FC 5 kbar'!AS39</f>
        <v>0</v>
      </c>
      <c r="AM763" s="10">
        <f t="shared" si="164"/>
        <v>0</v>
      </c>
      <c r="AN763" s="5">
        <f t="shared" si="165"/>
        <v>0</v>
      </c>
      <c r="AO763" s="5">
        <f t="shared" si="166"/>
        <v>0</v>
      </c>
      <c r="AP763" s="5">
        <f t="shared" si="167"/>
        <v>0</v>
      </c>
      <c r="AQ763" s="5">
        <f t="shared" si="168"/>
        <v>0</v>
      </c>
      <c r="AR763" s="5">
        <f t="shared" si="162"/>
        <v>0</v>
      </c>
      <c r="AS763" s="5">
        <f t="shared" si="163"/>
        <v>0</v>
      </c>
      <c r="AT763" s="5"/>
      <c r="AU763" s="5">
        <f t="shared" si="169"/>
        <v>0</v>
      </c>
      <c r="AV763" s="10">
        <f t="shared" si="170"/>
        <v>100</v>
      </c>
      <c r="AW763" s="48">
        <f t="shared" si="160"/>
        <v>100</v>
      </c>
    </row>
    <row r="764" spans="1:49" x14ac:dyDescent="0.3">
      <c r="A764" s="37" t="s">
        <v>1450</v>
      </c>
      <c r="B764" s="3">
        <f>'G. Phonotephrite FC 5 kbar'!A40</f>
        <v>34</v>
      </c>
      <c r="C764" s="2">
        <f>'G. Phonotephrite FC 5 kbar'!C40</f>
        <v>1132</v>
      </c>
      <c r="D764" s="2">
        <f>'G. Phonotephrite FC 5 kbar'!D40</f>
        <v>5000</v>
      </c>
      <c r="E764" s="5">
        <f>'B. LLD classification'!EA808</f>
        <v>2.671944462162561</v>
      </c>
      <c r="F764" s="5">
        <f>'G. Phonotephrite FC 5 kbar'!L40</f>
        <v>1.5268980000000001</v>
      </c>
      <c r="G764" s="6">
        <f>'G. Phonotephrite FC 5 kbar'!N40</f>
        <v>100</v>
      </c>
      <c r="H764" s="7">
        <f t="shared" si="161"/>
        <v>0</v>
      </c>
      <c r="I764" s="8">
        <f>'G. Phonotephrite FC 5 kbar'!R40</f>
        <v>46.42</v>
      </c>
      <c r="J764" s="9">
        <f>'G. Phonotephrite FC 5 kbar'!S40</f>
        <v>2.94</v>
      </c>
      <c r="K764" s="9">
        <f>'G. Phonotephrite FC 5 kbar'!T40</f>
        <v>14.59</v>
      </c>
      <c r="L764" s="9">
        <f>'G. Phonotephrite FC 5 kbar'!U40</f>
        <v>1.63</v>
      </c>
      <c r="M764" s="9">
        <f>'G. Phonotephrite FC 5 kbar'!V40</f>
        <v>8.1300000000000008</v>
      </c>
      <c r="N764" s="9">
        <f>'G. Phonotephrite FC 5 kbar'!W40</f>
        <v>0.16</v>
      </c>
      <c r="O764" s="9">
        <f>'G. Phonotephrite FC 5 kbar'!X40</f>
        <v>6.1</v>
      </c>
      <c r="P764" s="9">
        <f>'G. Phonotephrite FC 5 kbar'!Y40</f>
        <v>7.97</v>
      </c>
      <c r="Q764" s="9">
        <f>'G. Phonotephrite FC 5 kbar'!Z40</f>
        <v>3.73</v>
      </c>
      <c r="R764" s="9">
        <f>'G. Phonotephrite FC 5 kbar'!AA40</f>
        <v>4.26</v>
      </c>
      <c r="S764" s="9">
        <f>'G. Phonotephrite FC 5 kbar'!AB40</f>
        <v>0.75</v>
      </c>
      <c r="T764" s="9">
        <f>'G. Phonotephrite FC 5 kbar'!AC40</f>
        <v>3.32</v>
      </c>
      <c r="U764" s="10">
        <f>'G. Phonotephrite FC 5 kbar'!AD40</f>
        <v>0</v>
      </c>
      <c r="V764" s="5">
        <f>'G. Phonotephrite FC 5 kbar'!AE40</f>
        <v>0</v>
      </c>
      <c r="W764" s="5">
        <f>'G. Phonotephrite FC 5 kbar'!AF40</f>
        <v>0</v>
      </c>
      <c r="X764" s="5">
        <f>'G. Phonotephrite FC 5 kbar'!AG40</f>
        <v>0</v>
      </c>
      <c r="Y764" s="5">
        <f>'G. Phonotephrite FC 5 kbar'!AH40</f>
        <v>0</v>
      </c>
      <c r="Z764" s="5">
        <f>'G. Phonotephrite FC 5 kbar'!AI40</f>
        <v>0</v>
      </c>
      <c r="AA764" s="5">
        <v>0</v>
      </c>
      <c r="AB764" s="5"/>
      <c r="AC764" s="5">
        <f>'G. Phonotephrite FC 5 kbar'!AK40</f>
        <v>0</v>
      </c>
      <c r="AD764" s="10">
        <f>'G. Phonotephrite FC 5 kbar'!AL40</f>
        <v>0</v>
      </c>
      <c r="AE764" s="5">
        <f>'G. Phonotephrite FC 5 kbar'!AM40</f>
        <v>0</v>
      </c>
      <c r="AF764" s="5">
        <f>'G. Phonotephrite FC 5 kbar'!AN40</f>
        <v>0</v>
      </c>
      <c r="AG764" s="5">
        <f>'G. Phonotephrite FC 5 kbar'!AO40</f>
        <v>0</v>
      </c>
      <c r="AH764" s="5">
        <f>'G. Phonotephrite FC 5 kbar'!AP40</f>
        <v>0</v>
      </c>
      <c r="AI764" s="5">
        <f>'G. Phonotephrite FC 5 kbar'!AQ40</f>
        <v>0</v>
      </c>
      <c r="AJ764" s="5">
        <v>0</v>
      </c>
      <c r="AK764" s="5"/>
      <c r="AL764" s="5">
        <f>'G. Phonotephrite FC 5 kbar'!AS40</f>
        <v>0</v>
      </c>
      <c r="AM764" s="10">
        <f t="shared" si="164"/>
        <v>0</v>
      </c>
      <c r="AN764" s="5">
        <f t="shared" si="165"/>
        <v>0</v>
      </c>
      <c r="AO764" s="5">
        <f t="shared" si="166"/>
        <v>0</v>
      </c>
      <c r="AP764" s="5">
        <f t="shared" si="167"/>
        <v>0</v>
      </c>
      <c r="AQ764" s="5">
        <f t="shared" si="168"/>
        <v>0</v>
      </c>
      <c r="AR764" s="5">
        <f t="shared" si="162"/>
        <v>0</v>
      </c>
      <c r="AS764" s="5">
        <f t="shared" si="163"/>
        <v>0</v>
      </c>
      <c r="AT764" s="5"/>
      <c r="AU764" s="5">
        <f t="shared" si="169"/>
        <v>0</v>
      </c>
      <c r="AV764" s="10">
        <f t="shared" si="170"/>
        <v>100</v>
      </c>
      <c r="AW764" s="48">
        <f t="shared" si="160"/>
        <v>100</v>
      </c>
    </row>
    <row r="765" spans="1:49" x14ac:dyDescent="0.3">
      <c r="A765" s="37" t="s">
        <v>1450</v>
      </c>
      <c r="B765" s="3">
        <f>'G. Phonotephrite FC 5 kbar'!A41</f>
        <v>35</v>
      </c>
      <c r="C765" s="2">
        <f>'G. Phonotephrite FC 5 kbar'!C41</f>
        <v>1130</v>
      </c>
      <c r="D765" s="2">
        <f>'G. Phonotephrite FC 5 kbar'!D41</f>
        <v>5000</v>
      </c>
      <c r="E765" s="5">
        <f>'B. LLD classification'!EA809</f>
        <v>2.6726814824661163</v>
      </c>
      <c r="F765" s="5">
        <f>'G. Phonotephrite FC 5 kbar'!L41</f>
        <v>1.534675</v>
      </c>
      <c r="G765" s="6">
        <f>'G. Phonotephrite FC 5 kbar'!N41</f>
        <v>100</v>
      </c>
      <c r="H765" s="7">
        <f t="shared" si="161"/>
        <v>0</v>
      </c>
      <c r="I765" s="8">
        <f>'G. Phonotephrite FC 5 kbar'!R41</f>
        <v>46.42</v>
      </c>
      <c r="J765" s="9">
        <f>'G. Phonotephrite FC 5 kbar'!S41</f>
        <v>2.94</v>
      </c>
      <c r="K765" s="9">
        <f>'G. Phonotephrite FC 5 kbar'!T41</f>
        <v>14.59</v>
      </c>
      <c r="L765" s="9">
        <f>'G. Phonotephrite FC 5 kbar'!U41</f>
        <v>1.63</v>
      </c>
      <c r="M765" s="9">
        <f>'G. Phonotephrite FC 5 kbar'!V41</f>
        <v>8.1300000000000008</v>
      </c>
      <c r="N765" s="9">
        <f>'G. Phonotephrite FC 5 kbar'!W41</f>
        <v>0.16</v>
      </c>
      <c r="O765" s="9">
        <f>'G. Phonotephrite FC 5 kbar'!X41</f>
        <v>6.1</v>
      </c>
      <c r="P765" s="9">
        <f>'G. Phonotephrite FC 5 kbar'!Y41</f>
        <v>7.97</v>
      </c>
      <c r="Q765" s="9">
        <f>'G. Phonotephrite FC 5 kbar'!Z41</f>
        <v>3.73</v>
      </c>
      <c r="R765" s="9">
        <f>'G. Phonotephrite FC 5 kbar'!AA41</f>
        <v>4.26</v>
      </c>
      <c r="S765" s="9">
        <f>'G. Phonotephrite FC 5 kbar'!AB41</f>
        <v>0.75</v>
      </c>
      <c r="T765" s="9">
        <f>'G. Phonotephrite FC 5 kbar'!AC41</f>
        <v>3.32</v>
      </c>
      <c r="U765" s="10">
        <f>'G. Phonotephrite FC 5 kbar'!AD41</f>
        <v>0</v>
      </c>
      <c r="V765" s="5">
        <f>'G. Phonotephrite FC 5 kbar'!AE41</f>
        <v>0</v>
      </c>
      <c r="W765" s="5">
        <f>'G. Phonotephrite FC 5 kbar'!AF41</f>
        <v>0</v>
      </c>
      <c r="X765" s="5">
        <f>'G. Phonotephrite FC 5 kbar'!AG41</f>
        <v>0</v>
      </c>
      <c r="Y765" s="5">
        <f>'G. Phonotephrite FC 5 kbar'!AH41</f>
        <v>0</v>
      </c>
      <c r="Z765" s="5">
        <f>'G. Phonotephrite FC 5 kbar'!AI41</f>
        <v>0</v>
      </c>
      <c r="AA765" s="5">
        <v>0</v>
      </c>
      <c r="AB765" s="5"/>
      <c r="AC765" s="5">
        <f>'G. Phonotephrite FC 5 kbar'!AK41</f>
        <v>0</v>
      </c>
      <c r="AD765" s="10">
        <f>'G. Phonotephrite FC 5 kbar'!AL41</f>
        <v>0</v>
      </c>
      <c r="AE765" s="5">
        <f>'G. Phonotephrite FC 5 kbar'!AM41</f>
        <v>0</v>
      </c>
      <c r="AF765" s="5">
        <f>'G. Phonotephrite FC 5 kbar'!AN41</f>
        <v>0</v>
      </c>
      <c r="AG765" s="5">
        <f>'G. Phonotephrite FC 5 kbar'!AO41</f>
        <v>0</v>
      </c>
      <c r="AH765" s="5">
        <f>'G. Phonotephrite FC 5 kbar'!AP41</f>
        <v>0</v>
      </c>
      <c r="AI765" s="5">
        <f>'G. Phonotephrite FC 5 kbar'!AQ41</f>
        <v>0</v>
      </c>
      <c r="AJ765" s="5">
        <v>0</v>
      </c>
      <c r="AK765" s="5"/>
      <c r="AL765" s="5">
        <f>'G. Phonotephrite FC 5 kbar'!AS41</f>
        <v>0</v>
      </c>
      <c r="AM765" s="10">
        <f t="shared" si="164"/>
        <v>0</v>
      </c>
      <c r="AN765" s="5">
        <f t="shared" si="165"/>
        <v>0</v>
      </c>
      <c r="AO765" s="5">
        <f t="shared" si="166"/>
        <v>0</v>
      </c>
      <c r="AP765" s="5">
        <f t="shared" si="167"/>
        <v>0</v>
      </c>
      <c r="AQ765" s="5">
        <f t="shared" si="168"/>
        <v>0</v>
      </c>
      <c r="AR765" s="5">
        <f t="shared" si="162"/>
        <v>0</v>
      </c>
      <c r="AS765" s="5">
        <f t="shared" si="163"/>
        <v>0</v>
      </c>
      <c r="AT765" s="5"/>
      <c r="AU765" s="5">
        <f t="shared" si="169"/>
        <v>0</v>
      </c>
      <c r="AV765" s="10">
        <f t="shared" si="170"/>
        <v>100</v>
      </c>
      <c r="AW765" s="48">
        <f t="shared" si="160"/>
        <v>100</v>
      </c>
    </row>
    <row r="766" spans="1:49" x14ac:dyDescent="0.3">
      <c r="A766" s="37" t="s">
        <v>1450</v>
      </c>
      <c r="B766" s="3">
        <f>'G. Phonotephrite FC 5 kbar'!A42</f>
        <v>36</v>
      </c>
      <c r="C766" s="2">
        <f>'G. Phonotephrite FC 5 kbar'!C42</f>
        <v>1128</v>
      </c>
      <c r="D766" s="2">
        <f>'G. Phonotephrite FC 5 kbar'!D42</f>
        <v>5000</v>
      </c>
      <c r="E766" s="5">
        <f>'B. LLD classification'!EA810</f>
        <v>2.6734193427966679</v>
      </c>
      <c r="F766" s="5">
        <f>'G. Phonotephrite FC 5 kbar'!L42</f>
        <v>1.542475</v>
      </c>
      <c r="G766" s="6">
        <f>'G. Phonotephrite FC 5 kbar'!N42</f>
        <v>100</v>
      </c>
      <c r="H766" s="7">
        <f t="shared" si="161"/>
        <v>0</v>
      </c>
      <c r="I766" s="8">
        <f>'G. Phonotephrite FC 5 kbar'!R42</f>
        <v>46.42</v>
      </c>
      <c r="J766" s="9">
        <f>'G. Phonotephrite FC 5 kbar'!S42</f>
        <v>2.94</v>
      </c>
      <c r="K766" s="9">
        <f>'G. Phonotephrite FC 5 kbar'!T42</f>
        <v>14.59</v>
      </c>
      <c r="L766" s="9">
        <f>'G. Phonotephrite FC 5 kbar'!U42</f>
        <v>1.63</v>
      </c>
      <c r="M766" s="9">
        <f>'G. Phonotephrite FC 5 kbar'!V42</f>
        <v>8.1300000000000008</v>
      </c>
      <c r="N766" s="9">
        <f>'G. Phonotephrite FC 5 kbar'!W42</f>
        <v>0.16</v>
      </c>
      <c r="O766" s="9">
        <f>'G. Phonotephrite FC 5 kbar'!X42</f>
        <v>6.1</v>
      </c>
      <c r="P766" s="9">
        <f>'G. Phonotephrite FC 5 kbar'!Y42</f>
        <v>7.97</v>
      </c>
      <c r="Q766" s="9">
        <f>'G. Phonotephrite FC 5 kbar'!Z42</f>
        <v>3.73</v>
      </c>
      <c r="R766" s="9">
        <f>'G. Phonotephrite FC 5 kbar'!AA42</f>
        <v>4.26</v>
      </c>
      <c r="S766" s="9">
        <f>'G. Phonotephrite FC 5 kbar'!AB42</f>
        <v>0.75</v>
      </c>
      <c r="T766" s="9">
        <f>'G. Phonotephrite FC 5 kbar'!AC42</f>
        <v>3.32</v>
      </c>
      <c r="U766" s="10">
        <f>'G. Phonotephrite FC 5 kbar'!AD42</f>
        <v>0</v>
      </c>
      <c r="V766" s="5">
        <f>'G. Phonotephrite FC 5 kbar'!AE42</f>
        <v>0</v>
      </c>
      <c r="W766" s="5">
        <f>'G. Phonotephrite FC 5 kbar'!AF42</f>
        <v>0</v>
      </c>
      <c r="X766" s="5">
        <f>'G. Phonotephrite FC 5 kbar'!AG42</f>
        <v>0</v>
      </c>
      <c r="Y766" s="5">
        <f>'G. Phonotephrite FC 5 kbar'!AH42</f>
        <v>0</v>
      </c>
      <c r="Z766" s="5">
        <f>'G. Phonotephrite FC 5 kbar'!AI42</f>
        <v>0</v>
      </c>
      <c r="AA766" s="5">
        <v>0</v>
      </c>
      <c r="AB766" s="5"/>
      <c r="AC766" s="5">
        <f>'G. Phonotephrite FC 5 kbar'!AK42</f>
        <v>0</v>
      </c>
      <c r="AD766" s="10">
        <f>'G. Phonotephrite FC 5 kbar'!AL42</f>
        <v>0</v>
      </c>
      <c r="AE766" s="5">
        <f>'G. Phonotephrite FC 5 kbar'!AM42</f>
        <v>0</v>
      </c>
      <c r="AF766" s="5">
        <f>'G. Phonotephrite FC 5 kbar'!AN42</f>
        <v>0</v>
      </c>
      <c r="AG766" s="5">
        <f>'G. Phonotephrite FC 5 kbar'!AO42</f>
        <v>0</v>
      </c>
      <c r="AH766" s="5">
        <f>'G. Phonotephrite FC 5 kbar'!AP42</f>
        <v>0</v>
      </c>
      <c r="AI766" s="5">
        <f>'G. Phonotephrite FC 5 kbar'!AQ42</f>
        <v>0</v>
      </c>
      <c r="AJ766" s="5">
        <v>0</v>
      </c>
      <c r="AK766" s="5"/>
      <c r="AL766" s="5">
        <f>'G. Phonotephrite FC 5 kbar'!AS42</f>
        <v>0</v>
      </c>
      <c r="AM766" s="10">
        <f t="shared" si="164"/>
        <v>0</v>
      </c>
      <c r="AN766" s="5">
        <f t="shared" si="165"/>
        <v>0</v>
      </c>
      <c r="AO766" s="5">
        <f t="shared" si="166"/>
        <v>0</v>
      </c>
      <c r="AP766" s="5">
        <f t="shared" si="167"/>
        <v>0</v>
      </c>
      <c r="AQ766" s="5">
        <f t="shared" si="168"/>
        <v>0</v>
      </c>
      <c r="AR766" s="5">
        <f t="shared" si="162"/>
        <v>0</v>
      </c>
      <c r="AS766" s="5">
        <f t="shared" si="163"/>
        <v>0</v>
      </c>
      <c r="AT766" s="5"/>
      <c r="AU766" s="5">
        <f t="shared" si="169"/>
        <v>0</v>
      </c>
      <c r="AV766" s="10">
        <f t="shared" si="170"/>
        <v>100</v>
      </c>
      <c r="AW766" s="48">
        <f t="shared" si="160"/>
        <v>100</v>
      </c>
    </row>
    <row r="767" spans="1:49" x14ac:dyDescent="0.3">
      <c r="A767" s="37" t="s">
        <v>1450</v>
      </c>
      <c r="B767" s="3">
        <f>'G. Phonotephrite FC 5 kbar'!A43</f>
        <v>37</v>
      </c>
      <c r="C767" s="2">
        <f>'G. Phonotephrite FC 5 kbar'!C43</f>
        <v>1126</v>
      </c>
      <c r="D767" s="2">
        <f>'G. Phonotephrite FC 5 kbar'!D43</f>
        <v>5000</v>
      </c>
      <c r="E767" s="5">
        <f>'B. LLD classification'!EA811</f>
        <v>2.6741580446672861</v>
      </c>
      <c r="F767" s="5">
        <f>'G. Phonotephrite FC 5 kbar'!L43</f>
        <v>1.550297</v>
      </c>
      <c r="G767" s="6">
        <f>'G. Phonotephrite FC 5 kbar'!N43</f>
        <v>100</v>
      </c>
      <c r="H767" s="7">
        <f t="shared" si="161"/>
        <v>0</v>
      </c>
      <c r="I767" s="8">
        <f>'G. Phonotephrite FC 5 kbar'!R43</f>
        <v>46.42</v>
      </c>
      <c r="J767" s="9">
        <f>'G. Phonotephrite FC 5 kbar'!S43</f>
        <v>2.94</v>
      </c>
      <c r="K767" s="9">
        <f>'G. Phonotephrite FC 5 kbar'!T43</f>
        <v>14.59</v>
      </c>
      <c r="L767" s="9">
        <f>'G. Phonotephrite FC 5 kbar'!U43</f>
        <v>1.63</v>
      </c>
      <c r="M767" s="9">
        <f>'G. Phonotephrite FC 5 kbar'!V43</f>
        <v>8.1300000000000008</v>
      </c>
      <c r="N767" s="9">
        <f>'G. Phonotephrite FC 5 kbar'!W43</f>
        <v>0.16</v>
      </c>
      <c r="O767" s="9">
        <f>'G. Phonotephrite FC 5 kbar'!X43</f>
        <v>6.1</v>
      </c>
      <c r="P767" s="9">
        <f>'G. Phonotephrite FC 5 kbar'!Y43</f>
        <v>7.97</v>
      </c>
      <c r="Q767" s="9">
        <f>'G. Phonotephrite FC 5 kbar'!Z43</f>
        <v>3.73</v>
      </c>
      <c r="R767" s="9">
        <f>'G. Phonotephrite FC 5 kbar'!AA43</f>
        <v>4.26</v>
      </c>
      <c r="S767" s="9">
        <f>'G. Phonotephrite FC 5 kbar'!AB43</f>
        <v>0.75</v>
      </c>
      <c r="T767" s="9">
        <f>'G. Phonotephrite FC 5 kbar'!AC43</f>
        <v>3.32</v>
      </c>
      <c r="U767" s="10">
        <f>'G. Phonotephrite FC 5 kbar'!AD43</f>
        <v>0</v>
      </c>
      <c r="V767" s="5">
        <f>'G. Phonotephrite FC 5 kbar'!AE43</f>
        <v>0</v>
      </c>
      <c r="W767" s="5">
        <f>'G. Phonotephrite FC 5 kbar'!AF43</f>
        <v>0</v>
      </c>
      <c r="X767" s="5">
        <f>'G. Phonotephrite FC 5 kbar'!AG43</f>
        <v>0</v>
      </c>
      <c r="Y767" s="5">
        <f>'G. Phonotephrite FC 5 kbar'!AH43</f>
        <v>0</v>
      </c>
      <c r="Z767" s="5">
        <f>'G. Phonotephrite FC 5 kbar'!AI43</f>
        <v>0</v>
      </c>
      <c r="AA767" s="5">
        <v>0</v>
      </c>
      <c r="AB767" s="5"/>
      <c r="AC767" s="5">
        <f>'G. Phonotephrite FC 5 kbar'!AK43</f>
        <v>0</v>
      </c>
      <c r="AD767" s="10">
        <f>'G. Phonotephrite FC 5 kbar'!AL43</f>
        <v>0</v>
      </c>
      <c r="AE767" s="5">
        <f>'G. Phonotephrite FC 5 kbar'!AM43</f>
        <v>0</v>
      </c>
      <c r="AF767" s="5">
        <f>'G. Phonotephrite FC 5 kbar'!AN43</f>
        <v>0</v>
      </c>
      <c r="AG767" s="5">
        <f>'G. Phonotephrite FC 5 kbar'!AO43</f>
        <v>0</v>
      </c>
      <c r="AH767" s="5">
        <f>'G. Phonotephrite FC 5 kbar'!AP43</f>
        <v>0</v>
      </c>
      <c r="AI767" s="5">
        <f>'G. Phonotephrite FC 5 kbar'!AQ43</f>
        <v>0</v>
      </c>
      <c r="AJ767" s="5">
        <v>0</v>
      </c>
      <c r="AK767" s="5"/>
      <c r="AL767" s="5">
        <f>'G. Phonotephrite FC 5 kbar'!AS43</f>
        <v>0</v>
      </c>
      <c r="AM767" s="10">
        <f t="shared" si="164"/>
        <v>0</v>
      </c>
      <c r="AN767" s="5">
        <f t="shared" si="165"/>
        <v>0</v>
      </c>
      <c r="AO767" s="5">
        <f t="shared" si="166"/>
        <v>0</v>
      </c>
      <c r="AP767" s="5">
        <f t="shared" si="167"/>
        <v>0</v>
      </c>
      <c r="AQ767" s="5">
        <f t="shared" si="168"/>
        <v>0</v>
      </c>
      <c r="AR767" s="5">
        <f t="shared" si="162"/>
        <v>0</v>
      </c>
      <c r="AS767" s="5">
        <f t="shared" si="163"/>
        <v>0</v>
      </c>
      <c r="AT767" s="5"/>
      <c r="AU767" s="5">
        <f t="shared" si="169"/>
        <v>0</v>
      </c>
      <c r="AV767" s="10">
        <f t="shared" si="170"/>
        <v>100</v>
      </c>
      <c r="AW767" s="48">
        <f t="shared" si="160"/>
        <v>100</v>
      </c>
    </row>
    <row r="768" spans="1:49" x14ac:dyDescent="0.3">
      <c r="A768" s="37" t="s">
        <v>1450</v>
      </c>
      <c r="B768" s="3">
        <f>'G. Phonotephrite FC 5 kbar'!A44</f>
        <v>38</v>
      </c>
      <c r="C768" s="2">
        <f>'G. Phonotephrite FC 5 kbar'!C44</f>
        <v>1124</v>
      </c>
      <c r="D768" s="2">
        <f>'G. Phonotephrite FC 5 kbar'!D44</f>
        <v>5000</v>
      </c>
      <c r="E768" s="5">
        <f>'B. LLD classification'!EA812</f>
        <v>2.6716665363809269</v>
      </c>
      <c r="F768" s="5">
        <f>'G. Phonotephrite FC 5 kbar'!L44</f>
        <v>1.570071</v>
      </c>
      <c r="G768" s="6">
        <f>'G. Phonotephrite FC 5 kbar'!N44</f>
        <v>99.277631</v>
      </c>
      <c r="H768" s="7">
        <f t="shared" si="161"/>
        <v>0.72236900000000048</v>
      </c>
      <c r="I768" s="8">
        <f>'G. Phonotephrite FC 5 kbar'!R44</f>
        <v>46.519331999999999</v>
      </c>
      <c r="J768" s="9">
        <f>'G. Phonotephrite FC 5 kbar'!S44</f>
        <v>2.871308</v>
      </c>
      <c r="K768" s="9">
        <f>'G. Phonotephrite FC 5 kbar'!T44</f>
        <v>14.582969</v>
      </c>
      <c r="L768" s="9">
        <f>'G. Phonotephrite FC 5 kbar'!U44</f>
        <v>1.6152489999999999</v>
      </c>
      <c r="M768" s="9">
        <f>'G. Phonotephrite FC 5 kbar'!V44</f>
        <v>8.1626589999999997</v>
      </c>
      <c r="N768" s="9">
        <f>'G. Phonotephrite FC 5 kbar'!W44</f>
        <v>0.161164</v>
      </c>
      <c r="O768" s="9">
        <f>'G. Phonotephrite FC 5 kbar'!X44</f>
        <v>6.0760370000000004</v>
      </c>
      <c r="P768" s="9">
        <f>'G. Phonotephrite FC 5 kbar'!Y44</f>
        <v>7.8656379999999997</v>
      </c>
      <c r="Q768" s="9">
        <f>'G. Phonotephrite FC 5 kbar'!Z44</f>
        <v>3.7550319999999999</v>
      </c>
      <c r="R768" s="9">
        <f>'G. Phonotephrite FC 5 kbar'!AA44</f>
        <v>4.290997</v>
      </c>
      <c r="S768" s="9">
        <f>'G. Phonotephrite FC 5 kbar'!AB44</f>
        <v>0.75545700000000005</v>
      </c>
      <c r="T768" s="9">
        <f>'G. Phonotephrite FC 5 kbar'!AC44</f>
        <v>3.344157</v>
      </c>
      <c r="U768" s="10">
        <f>'G. Phonotephrite FC 5 kbar'!AD44</f>
        <v>0</v>
      </c>
      <c r="V768" s="5">
        <f>'G. Phonotephrite FC 5 kbar'!AE44</f>
        <v>0.72236900000000004</v>
      </c>
      <c r="W768" s="5">
        <f>'G. Phonotephrite FC 5 kbar'!AF44</f>
        <v>0</v>
      </c>
      <c r="X768" s="5">
        <f>'G. Phonotephrite FC 5 kbar'!AG44</f>
        <v>0</v>
      </c>
      <c r="Y768" s="5">
        <f>'G. Phonotephrite FC 5 kbar'!AH44</f>
        <v>0</v>
      </c>
      <c r="Z768" s="5">
        <f>'G. Phonotephrite FC 5 kbar'!AI44</f>
        <v>0</v>
      </c>
      <c r="AA768" s="5">
        <v>0</v>
      </c>
      <c r="AB768" s="5"/>
      <c r="AC768" s="5">
        <f>'G. Phonotephrite FC 5 kbar'!AK44</f>
        <v>0</v>
      </c>
      <c r="AD768" s="10">
        <f>'G. Phonotephrite FC 5 kbar'!AL44</f>
        <v>0</v>
      </c>
      <c r="AE768" s="5">
        <f>'G. Phonotephrite FC 5 kbar'!AM44</f>
        <v>0</v>
      </c>
      <c r="AF768" s="5">
        <f>'G. Phonotephrite FC 5 kbar'!AN44</f>
        <v>0</v>
      </c>
      <c r="AG768" s="5">
        <f>'G. Phonotephrite FC 5 kbar'!AO44</f>
        <v>0</v>
      </c>
      <c r="AH768" s="5">
        <f>'G. Phonotephrite FC 5 kbar'!AP44</f>
        <v>0</v>
      </c>
      <c r="AI768" s="5">
        <f>'G. Phonotephrite FC 5 kbar'!AQ44</f>
        <v>0</v>
      </c>
      <c r="AJ768" s="5">
        <v>0</v>
      </c>
      <c r="AK768" s="5"/>
      <c r="AL768" s="5">
        <f>'G. Phonotephrite FC 5 kbar'!AS44</f>
        <v>0</v>
      </c>
      <c r="AM768" s="10">
        <f t="shared" si="164"/>
        <v>0</v>
      </c>
      <c r="AN768" s="5">
        <f t="shared" si="165"/>
        <v>0.72236900000000004</v>
      </c>
      <c r="AO768" s="5">
        <f t="shared" si="166"/>
        <v>0</v>
      </c>
      <c r="AP768" s="5">
        <f t="shared" si="167"/>
        <v>0</v>
      </c>
      <c r="AQ768" s="5">
        <f t="shared" si="168"/>
        <v>0</v>
      </c>
      <c r="AR768" s="5">
        <f t="shared" si="162"/>
        <v>0</v>
      </c>
      <c r="AS768" s="5">
        <f t="shared" si="163"/>
        <v>0</v>
      </c>
      <c r="AT768" s="5"/>
      <c r="AU768" s="5">
        <f t="shared" si="169"/>
        <v>0</v>
      </c>
      <c r="AV768" s="10">
        <f t="shared" si="170"/>
        <v>99.277631</v>
      </c>
      <c r="AW768" s="48">
        <f t="shared" si="160"/>
        <v>100</v>
      </c>
    </row>
    <row r="769" spans="1:49" x14ac:dyDescent="0.3">
      <c r="A769" s="37" t="s">
        <v>1450</v>
      </c>
      <c r="B769" s="3">
        <f>'G. Phonotephrite FC 5 kbar'!A45</f>
        <v>39</v>
      </c>
      <c r="C769" s="2">
        <f>'G. Phonotephrite FC 5 kbar'!C45</f>
        <v>1122</v>
      </c>
      <c r="D769" s="2">
        <f>'G. Phonotephrite FC 5 kbar'!D45</f>
        <v>5000</v>
      </c>
      <c r="E769" s="5">
        <f>'B. LLD classification'!EA813</f>
        <v>2.6692306297554085</v>
      </c>
      <c r="F769" s="5">
        <f>'G. Phonotephrite FC 5 kbar'!L45</f>
        <v>1.580346</v>
      </c>
      <c r="G769" s="6">
        <f>'G. Phonotephrite FC 5 kbar'!N45</f>
        <v>98.577955000000003</v>
      </c>
      <c r="H769" s="7">
        <f t="shared" si="161"/>
        <v>1.4220449999999971</v>
      </c>
      <c r="I769" s="8">
        <f>'G. Phonotephrite FC 5 kbar'!R45</f>
        <v>46.616357999999998</v>
      </c>
      <c r="J769" s="9">
        <f>'G. Phonotephrite FC 5 kbar'!S45</f>
        <v>2.8041480000000001</v>
      </c>
      <c r="K769" s="9">
        <f>'G. Phonotephrite FC 5 kbar'!T45</f>
        <v>14.576446000000001</v>
      </c>
      <c r="L769" s="9">
        <f>'G. Phonotephrite FC 5 kbar'!U45</f>
        <v>1.60083</v>
      </c>
      <c r="M769" s="9">
        <f>'G. Phonotephrite FC 5 kbar'!V45</f>
        <v>8.1945390000000007</v>
      </c>
      <c r="N769" s="9">
        <f>'G. Phonotephrite FC 5 kbar'!W45</f>
        <v>0.16230800000000001</v>
      </c>
      <c r="O769" s="9">
        <f>'G. Phonotephrite FC 5 kbar'!X45</f>
        <v>6.0523230000000003</v>
      </c>
      <c r="P769" s="9">
        <f>'G. Phonotephrite FC 5 kbar'!Y45</f>
        <v>7.76328</v>
      </c>
      <c r="Q769" s="9">
        <f>'G. Phonotephrite FC 5 kbar'!Z45</f>
        <v>3.7796029999999998</v>
      </c>
      <c r="R769" s="9">
        <f>'G. Phonotephrite FC 5 kbar'!AA45</f>
        <v>4.321453</v>
      </c>
      <c r="S769" s="9">
        <f>'G. Phonotephrite FC 5 kbar'!AB45</f>
        <v>0.76081900000000002</v>
      </c>
      <c r="T769" s="9">
        <f>'G. Phonotephrite FC 5 kbar'!AC45</f>
        <v>3.367893</v>
      </c>
      <c r="U769" s="10">
        <f>'G. Phonotephrite FC 5 kbar'!AD45</f>
        <v>0</v>
      </c>
      <c r="V769" s="5">
        <f>'G. Phonotephrite FC 5 kbar'!AE45</f>
        <v>0.70197200000000004</v>
      </c>
      <c r="W769" s="5">
        <f>'G. Phonotephrite FC 5 kbar'!AF45</f>
        <v>0</v>
      </c>
      <c r="X769" s="5">
        <f>'G. Phonotephrite FC 5 kbar'!AG45</f>
        <v>0</v>
      </c>
      <c r="Y769" s="5">
        <f>'G. Phonotephrite FC 5 kbar'!AH45</f>
        <v>0</v>
      </c>
      <c r="Z769" s="5">
        <f>'G. Phonotephrite FC 5 kbar'!AI45</f>
        <v>0</v>
      </c>
      <c r="AA769" s="5">
        <v>0</v>
      </c>
      <c r="AB769" s="5"/>
      <c r="AC769" s="5">
        <f>'G. Phonotephrite FC 5 kbar'!AK45</f>
        <v>0</v>
      </c>
      <c r="AD769" s="10">
        <f>'G. Phonotephrite FC 5 kbar'!AL45</f>
        <v>0</v>
      </c>
      <c r="AE769" s="5">
        <f>'G. Phonotephrite FC 5 kbar'!AM45</f>
        <v>0.72007299999999996</v>
      </c>
      <c r="AF769" s="5">
        <f>'G. Phonotephrite FC 5 kbar'!AN45</f>
        <v>0</v>
      </c>
      <c r="AG769" s="5">
        <f>'G. Phonotephrite FC 5 kbar'!AO45</f>
        <v>0</v>
      </c>
      <c r="AH769" s="5">
        <f>'G. Phonotephrite FC 5 kbar'!AP45</f>
        <v>0</v>
      </c>
      <c r="AI769" s="5">
        <f>'G. Phonotephrite FC 5 kbar'!AQ45</f>
        <v>0</v>
      </c>
      <c r="AJ769" s="5">
        <v>0</v>
      </c>
      <c r="AK769" s="5"/>
      <c r="AL769" s="5">
        <f>'G. Phonotephrite FC 5 kbar'!AS45</f>
        <v>0</v>
      </c>
      <c r="AM769" s="10">
        <f t="shared" si="164"/>
        <v>0</v>
      </c>
      <c r="AN769" s="5">
        <f t="shared" si="165"/>
        <v>1.422045</v>
      </c>
      <c r="AO769" s="5">
        <f t="shared" si="166"/>
        <v>0</v>
      </c>
      <c r="AP769" s="5">
        <f t="shared" si="167"/>
        <v>0</v>
      </c>
      <c r="AQ769" s="5">
        <f t="shared" si="168"/>
        <v>0</v>
      </c>
      <c r="AR769" s="5">
        <f t="shared" si="162"/>
        <v>0</v>
      </c>
      <c r="AS769" s="5">
        <f t="shared" si="163"/>
        <v>0</v>
      </c>
      <c r="AT769" s="5"/>
      <c r="AU769" s="5">
        <f t="shared" si="169"/>
        <v>0</v>
      </c>
      <c r="AV769" s="10">
        <f t="shared" si="170"/>
        <v>98.577955000000003</v>
      </c>
      <c r="AW769" s="48">
        <f t="shared" si="160"/>
        <v>100</v>
      </c>
    </row>
    <row r="770" spans="1:49" x14ac:dyDescent="0.3">
      <c r="A770" s="37" t="s">
        <v>1450</v>
      </c>
      <c r="B770" s="3">
        <f>'G. Phonotephrite FC 5 kbar'!A46</f>
        <v>40</v>
      </c>
      <c r="C770" s="2">
        <f>'G. Phonotephrite FC 5 kbar'!C46</f>
        <v>1120</v>
      </c>
      <c r="D770" s="2">
        <f>'G. Phonotephrite FC 5 kbar'!D46</f>
        <v>5000</v>
      </c>
      <c r="E770" s="5">
        <f>'B. LLD classification'!EA814</f>
        <v>2.6668486994034599</v>
      </c>
      <c r="F770" s="5">
        <f>'G. Phonotephrite FC 5 kbar'!L46</f>
        <v>1.5905339999999999</v>
      </c>
      <c r="G770" s="6">
        <f>'G. Phonotephrite FC 5 kbar'!N46</f>
        <v>97.899872999999999</v>
      </c>
      <c r="H770" s="7">
        <f t="shared" si="161"/>
        <v>2.1001270000000005</v>
      </c>
      <c r="I770" s="8">
        <f>'G. Phonotephrite FC 5 kbar'!R46</f>
        <v>46.711137000000001</v>
      </c>
      <c r="J770" s="9">
        <f>'G. Phonotephrite FC 5 kbar'!S46</f>
        <v>2.7384810000000002</v>
      </c>
      <c r="K770" s="9">
        <f>'G. Phonotephrite FC 5 kbar'!T46</f>
        <v>14.570421</v>
      </c>
      <c r="L770" s="9">
        <f>'G. Phonotephrite FC 5 kbar'!U46</f>
        <v>1.58673</v>
      </c>
      <c r="M770" s="9">
        <f>'G. Phonotephrite FC 5 kbar'!V46</f>
        <v>8.2256660000000004</v>
      </c>
      <c r="N770" s="9">
        <f>'G. Phonotephrite FC 5 kbar'!W46</f>
        <v>0.16343199999999999</v>
      </c>
      <c r="O770" s="9">
        <f>'G. Phonotephrite FC 5 kbar'!X46</f>
        <v>6.0288469999999998</v>
      </c>
      <c r="P770" s="9">
        <f>'G. Phonotephrite FC 5 kbar'!Y46</f>
        <v>7.6628639999999999</v>
      </c>
      <c r="Q770" s="9">
        <f>'G. Phonotephrite FC 5 kbar'!Z46</f>
        <v>3.803728</v>
      </c>
      <c r="R770" s="9">
        <f>'G. Phonotephrite FC 5 kbar'!AA46</f>
        <v>4.3513849999999996</v>
      </c>
      <c r="S770" s="9">
        <f>'G. Phonotephrite FC 5 kbar'!AB46</f>
        <v>0.76608900000000002</v>
      </c>
      <c r="T770" s="9">
        <f>'G. Phonotephrite FC 5 kbar'!AC46</f>
        <v>3.3912200000000001</v>
      </c>
      <c r="U770" s="10">
        <f>'G. Phonotephrite FC 5 kbar'!AD46</f>
        <v>0</v>
      </c>
      <c r="V770" s="5">
        <f>'G. Phonotephrite FC 5 kbar'!AE46</f>
        <v>0.68037700000000001</v>
      </c>
      <c r="W770" s="5">
        <f>'G. Phonotephrite FC 5 kbar'!AF46</f>
        <v>0</v>
      </c>
      <c r="X770" s="5">
        <f>'G. Phonotephrite FC 5 kbar'!AG46</f>
        <v>0</v>
      </c>
      <c r="Y770" s="5">
        <f>'G. Phonotephrite FC 5 kbar'!AH46</f>
        <v>0</v>
      </c>
      <c r="Z770" s="5">
        <f>'G. Phonotephrite FC 5 kbar'!AI46</f>
        <v>0</v>
      </c>
      <c r="AA770" s="5">
        <v>0</v>
      </c>
      <c r="AB770" s="5"/>
      <c r="AC770" s="5">
        <f>'G. Phonotephrite FC 5 kbar'!AK46</f>
        <v>0</v>
      </c>
      <c r="AD770" s="10">
        <f>'G. Phonotephrite FC 5 kbar'!AL46</f>
        <v>0</v>
      </c>
      <c r="AE770" s="5">
        <f>'G. Phonotephrite FC 5 kbar'!AM46</f>
        <v>1.4197489999999999</v>
      </c>
      <c r="AF770" s="5">
        <f>'G. Phonotephrite FC 5 kbar'!AN46</f>
        <v>0</v>
      </c>
      <c r="AG770" s="5">
        <f>'G. Phonotephrite FC 5 kbar'!AO46</f>
        <v>0</v>
      </c>
      <c r="AH770" s="5">
        <f>'G. Phonotephrite FC 5 kbar'!AP46</f>
        <v>0</v>
      </c>
      <c r="AI770" s="5">
        <f>'G. Phonotephrite FC 5 kbar'!AQ46</f>
        <v>0</v>
      </c>
      <c r="AJ770" s="5">
        <v>0</v>
      </c>
      <c r="AK770" s="5"/>
      <c r="AL770" s="5">
        <f>'G. Phonotephrite FC 5 kbar'!AS46</f>
        <v>0</v>
      </c>
      <c r="AM770" s="10">
        <f t="shared" si="164"/>
        <v>0</v>
      </c>
      <c r="AN770" s="5">
        <f t="shared" si="165"/>
        <v>2.1001259999999999</v>
      </c>
      <c r="AO770" s="5">
        <f t="shared" si="166"/>
        <v>0</v>
      </c>
      <c r="AP770" s="5">
        <f t="shared" si="167"/>
        <v>0</v>
      </c>
      <c r="AQ770" s="5">
        <f t="shared" si="168"/>
        <v>0</v>
      </c>
      <c r="AR770" s="5">
        <f t="shared" si="162"/>
        <v>0</v>
      </c>
      <c r="AS770" s="5">
        <f t="shared" si="163"/>
        <v>0</v>
      </c>
      <c r="AT770" s="5"/>
      <c r="AU770" s="5">
        <f t="shared" si="169"/>
        <v>0</v>
      </c>
      <c r="AV770" s="10">
        <f t="shared" si="170"/>
        <v>97.899872999999999</v>
      </c>
      <c r="AW770" s="48">
        <f t="shared" si="160"/>
        <v>99.999999000000003</v>
      </c>
    </row>
    <row r="771" spans="1:49" x14ac:dyDescent="0.3">
      <c r="A771" s="37" t="s">
        <v>1450</v>
      </c>
      <c r="B771" s="3">
        <f>'G. Phonotephrite FC 5 kbar'!A47</f>
        <v>41</v>
      </c>
      <c r="C771" s="2">
        <f>'G. Phonotephrite FC 5 kbar'!C47</f>
        <v>1118</v>
      </c>
      <c r="D771" s="2">
        <f>'G. Phonotephrite FC 5 kbar'!D47</f>
        <v>5000</v>
      </c>
      <c r="E771" s="5">
        <f>'B. LLD classification'!EA815</f>
        <v>2.6645196150440711</v>
      </c>
      <c r="F771" s="5">
        <f>'G. Phonotephrite FC 5 kbar'!L47</f>
        <v>1.6006640000000001</v>
      </c>
      <c r="G771" s="6">
        <f>'G. Phonotephrite FC 5 kbar'!N47</f>
        <v>97.242440000000002</v>
      </c>
      <c r="H771" s="7">
        <f t="shared" si="161"/>
        <v>2.757559999999998</v>
      </c>
      <c r="I771" s="8">
        <f>'G. Phonotephrite FC 5 kbar'!R47</f>
        <v>46.803711</v>
      </c>
      <c r="J771" s="9">
        <f>'G. Phonotephrite FC 5 kbar'!S47</f>
        <v>2.6742819999999998</v>
      </c>
      <c r="K771" s="9">
        <f>'G. Phonotephrite FC 5 kbar'!T47</f>
        <v>14.564888</v>
      </c>
      <c r="L771" s="9">
        <f>'G. Phonotephrite FC 5 kbar'!U47</f>
        <v>1.57294</v>
      </c>
      <c r="M771" s="9">
        <f>'G. Phonotephrite FC 5 kbar'!V47</f>
        <v>8.2560570000000002</v>
      </c>
      <c r="N771" s="9">
        <f>'G. Phonotephrite FC 5 kbar'!W47</f>
        <v>0.16453699999999999</v>
      </c>
      <c r="O771" s="9">
        <f>'G. Phonotephrite FC 5 kbar'!X47</f>
        <v>6.0056019999999997</v>
      </c>
      <c r="P771" s="9">
        <f>'G. Phonotephrite FC 5 kbar'!Y47</f>
        <v>7.5643469999999997</v>
      </c>
      <c r="Q771" s="9">
        <f>'G. Phonotephrite FC 5 kbar'!Z47</f>
        <v>3.8274159999999999</v>
      </c>
      <c r="R771" s="9">
        <f>'G. Phonotephrite FC 5 kbar'!AA47</f>
        <v>4.3808030000000002</v>
      </c>
      <c r="S771" s="9">
        <f>'G. Phonotephrite FC 5 kbar'!AB47</f>
        <v>0.77126799999999995</v>
      </c>
      <c r="T771" s="9">
        <f>'G. Phonotephrite FC 5 kbar'!AC47</f>
        <v>3.4141469999999998</v>
      </c>
      <c r="U771" s="10">
        <f>'G. Phonotephrite FC 5 kbar'!AD47</f>
        <v>0</v>
      </c>
      <c r="V771" s="5">
        <f>'G. Phonotephrite FC 5 kbar'!AE47</f>
        <v>0.65972900000000001</v>
      </c>
      <c r="W771" s="5">
        <f>'G. Phonotephrite FC 5 kbar'!AF47</f>
        <v>0</v>
      </c>
      <c r="X771" s="5">
        <f>'G. Phonotephrite FC 5 kbar'!AG47</f>
        <v>0</v>
      </c>
      <c r="Y771" s="5">
        <f>'G. Phonotephrite FC 5 kbar'!AH47</f>
        <v>0</v>
      </c>
      <c r="Z771" s="5">
        <f>'G. Phonotephrite FC 5 kbar'!AI47</f>
        <v>0</v>
      </c>
      <c r="AA771" s="5">
        <v>0</v>
      </c>
      <c r="AB771" s="5"/>
      <c r="AC771" s="5">
        <f>'G. Phonotephrite FC 5 kbar'!AK47</f>
        <v>0</v>
      </c>
      <c r="AD771" s="10">
        <f>'G. Phonotephrite FC 5 kbar'!AL47</f>
        <v>0</v>
      </c>
      <c r="AE771" s="5">
        <f>'G. Phonotephrite FC 5 kbar'!AM47</f>
        <v>2.0978309999999998</v>
      </c>
      <c r="AF771" s="5">
        <f>'G. Phonotephrite FC 5 kbar'!AN47</f>
        <v>0</v>
      </c>
      <c r="AG771" s="5">
        <f>'G. Phonotephrite FC 5 kbar'!AO47</f>
        <v>0</v>
      </c>
      <c r="AH771" s="5">
        <f>'G. Phonotephrite FC 5 kbar'!AP47</f>
        <v>0</v>
      </c>
      <c r="AI771" s="5">
        <f>'G. Phonotephrite FC 5 kbar'!AQ47</f>
        <v>0</v>
      </c>
      <c r="AJ771" s="5">
        <v>0</v>
      </c>
      <c r="AK771" s="5"/>
      <c r="AL771" s="5">
        <f>'G. Phonotephrite FC 5 kbar'!AS47</f>
        <v>0</v>
      </c>
      <c r="AM771" s="10">
        <f t="shared" si="164"/>
        <v>0</v>
      </c>
      <c r="AN771" s="5">
        <f t="shared" si="165"/>
        <v>2.7575599999999998</v>
      </c>
      <c r="AO771" s="5">
        <f t="shared" si="166"/>
        <v>0</v>
      </c>
      <c r="AP771" s="5">
        <f t="shared" si="167"/>
        <v>0</v>
      </c>
      <c r="AQ771" s="5">
        <f t="shared" si="168"/>
        <v>0</v>
      </c>
      <c r="AR771" s="5">
        <f t="shared" si="162"/>
        <v>0</v>
      </c>
      <c r="AS771" s="5">
        <f t="shared" si="163"/>
        <v>0</v>
      </c>
      <c r="AT771" s="5"/>
      <c r="AU771" s="5">
        <f t="shared" si="169"/>
        <v>0</v>
      </c>
      <c r="AV771" s="10">
        <f t="shared" si="170"/>
        <v>97.242440000000002</v>
      </c>
      <c r="AW771" s="48">
        <f t="shared" si="160"/>
        <v>100</v>
      </c>
    </row>
    <row r="772" spans="1:49" x14ac:dyDescent="0.3">
      <c r="A772" s="37" t="s">
        <v>1450</v>
      </c>
      <c r="B772" s="3">
        <f>'G. Phonotephrite FC 5 kbar'!A48</f>
        <v>42</v>
      </c>
      <c r="C772" s="2">
        <f>'G. Phonotephrite FC 5 kbar'!C48</f>
        <v>1116</v>
      </c>
      <c r="D772" s="2">
        <f>'G. Phonotephrite FC 5 kbar'!D48</f>
        <v>5000</v>
      </c>
      <c r="E772" s="5">
        <f>'B. LLD classification'!EA816</f>
        <v>2.6622421323934358</v>
      </c>
      <c r="F772" s="5">
        <f>'G. Phonotephrite FC 5 kbar'!L48</f>
        <v>1.6107389999999999</v>
      </c>
      <c r="G772" s="6">
        <f>'G. Phonotephrite FC 5 kbar'!N48</f>
        <v>96.604749999999996</v>
      </c>
      <c r="H772" s="7">
        <f t="shared" si="161"/>
        <v>3.3952500000000043</v>
      </c>
      <c r="I772" s="8">
        <f>'G. Phonotephrite FC 5 kbar'!R48</f>
        <v>46.894123</v>
      </c>
      <c r="J772" s="9">
        <f>'G. Phonotephrite FC 5 kbar'!S48</f>
        <v>2.6115240000000002</v>
      </c>
      <c r="K772" s="9">
        <f>'G. Phonotephrite FC 5 kbar'!T48</f>
        <v>14.559841</v>
      </c>
      <c r="L772" s="9">
        <f>'G. Phonotephrite FC 5 kbar'!U48</f>
        <v>1.5594509999999999</v>
      </c>
      <c r="M772" s="9">
        <f>'G. Phonotephrite FC 5 kbar'!V48</f>
        <v>8.2857319999999994</v>
      </c>
      <c r="N772" s="9">
        <f>'G. Phonotephrite FC 5 kbar'!W48</f>
        <v>0.16562299999999999</v>
      </c>
      <c r="O772" s="9">
        <f>'G. Phonotephrite FC 5 kbar'!X48</f>
        <v>5.9825780000000002</v>
      </c>
      <c r="P772" s="9">
        <f>'G. Phonotephrite FC 5 kbar'!Y48</f>
        <v>7.4676850000000004</v>
      </c>
      <c r="Q772" s="9">
        <f>'G. Phonotephrite FC 5 kbar'!Z48</f>
        <v>3.8506779999999998</v>
      </c>
      <c r="R772" s="9">
        <f>'G. Phonotephrite FC 5 kbar'!AA48</f>
        <v>4.4097210000000002</v>
      </c>
      <c r="S772" s="9">
        <f>'G. Phonotephrite FC 5 kbar'!AB48</f>
        <v>0.77635900000000002</v>
      </c>
      <c r="T772" s="9">
        <f>'G. Phonotephrite FC 5 kbar'!AC48</f>
        <v>3.4366840000000001</v>
      </c>
      <c r="U772" s="10">
        <f>'G. Phonotephrite FC 5 kbar'!AD48</f>
        <v>0</v>
      </c>
      <c r="V772" s="5">
        <f>'G. Phonotephrite FC 5 kbar'!AE48</f>
        <v>0.63998500000000003</v>
      </c>
      <c r="W772" s="5">
        <f>'G. Phonotephrite FC 5 kbar'!AF48</f>
        <v>0</v>
      </c>
      <c r="X772" s="5">
        <f>'G. Phonotephrite FC 5 kbar'!AG48</f>
        <v>0</v>
      </c>
      <c r="Y772" s="5">
        <f>'G. Phonotephrite FC 5 kbar'!AH48</f>
        <v>0</v>
      </c>
      <c r="Z772" s="5">
        <f>'G. Phonotephrite FC 5 kbar'!AI48</f>
        <v>0</v>
      </c>
      <c r="AA772" s="5">
        <v>0</v>
      </c>
      <c r="AB772" s="5"/>
      <c r="AC772" s="5">
        <f>'G. Phonotephrite FC 5 kbar'!AK48</f>
        <v>0</v>
      </c>
      <c r="AD772" s="10">
        <f>'G. Phonotephrite FC 5 kbar'!AL48</f>
        <v>0</v>
      </c>
      <c r="AE772" s="5">
        <f>'G. Phonotephrite FC 5 kbar'!AM48</f>
        <v>2.7552650000000001</v>
      </c>
      <c r="AF772" s="5">
        <f>'G. Phonotephrite FC 5 kbar'!AN48</f>
        <v>0</v>
      </c>
      <c r="AG772" s="5">
        <f>'G. Phonotephrite FC 5 kbar'!AO48</f>
        <v>0</v>
      </c>
      <c r="AH772" s="5">
        <f>'G. Phonotephrite FC 5 kbar'!AP48</f>
        <v>0</v>
      </c>
      <c r="AI772" s="5">
        <f>'G. Phonotephrite FC 5 kbar'!AQ48</f>
        <v>0</v>
      </c>
      <c r="AJ772" s="5">
        <v>0</v>
      </c>
      <c r="AK772" s="5"/>
      <c r="AL772" s="5">
        <f>'G. Phonotephrite FC 5 kbar'!AS48</f>
        <v>0</v>
      </c>
      <c r="AM772" s="10">
        <f t="shared" si="164"/>
        <v>0</v>
      </c>
      <c r="AN772" s="5">
        <f t="shared" si="165"/>
        <v>3.3952499999999999</v>
      </c>
      <c r="AO772" s="5">
        <f t="shared" si="166"/>
        <v>0</v>
      </c>
      <c r="AP772" s="5">
        <f t="shared" si="167"/>
        <v>0</v>
      </c>
      <c r="AQ772" s="5">
        <f t="shared" si="168"/>
        <v>0</v>
      </c>
      <c r="AR772" s="5">
        <f t="shared" si="162"/>
        <v>0</v>
      </c>
      <c r="AS772" s="5">
        <f t="shared" si="163"/>
        <v>0</v>
      </c>
      <c r="AT772" s="5"/>
      <c r="AU772" s="5">
        <f t="shared" si="169"/>
        <v>0</v>
      </c>
      <c r="AV772" s="10">
        <f t="shared" si="170"/>
        <v>96.604749999999996</v>
      </c>
      <c r="AW772" s="48">
        <f t="shared" si="160"/>
        <v>100</v>
      </c>
    </row>
    <row r="773" spans="1:49" x14ac:dyDescent="0.3">
      <c r="A773" s="37" t="s">
        <v>1450</v>
      </c>
      <c r="B773" s="3">
        <f>'G. Phonotephrite FC 5 kbar'!A49</f>
        <v>43</v>
      </c>
      <c r="C773" s="2">
        <f>'G. Phonotephrite FC 5 kbar'!C49</f>
        <v>1114</v>
      </c>
      <c r="D773" s="2">
        <f>'G. Phonotephrite FC 5 kbar'!D49</f>
        <v>5000</v>
      </c>
      <c r="E773" s="5">
        <f>'B. LLD classification'!EA817</f>
        <v>2.6600150994112637</v>
      </c>
      <c r="F773" s="5">
        <f>'G. Phonotephrite FC 5 kbar'!L49</f>
        <v>1.6207609999999999</v>
      </c>
      <c r="G773" s="6">
        <f>'G. Phonotephrite FC 5 kbar'!N49</f>
        <v>95.985934999999998</v>
      </c>
      <c r="H773" s="7">
        <f t="shared" si="161"/>
        <v>4.0140650000000022</v>
      </c>
      <c r="I773" s="8">
        <f>'G. Phonotephrite FC 5 kbar'!R49</f>
        <v>46.982413000000001</v>
      </c>
      <c r="J773" s="9">
        <f>'G. Phonotephrite FC 5 kbar'!S49</f>
        <v>2.5501809999999998</v>
      </c>
      <c r="K773" s="9">
        <f>'G. Phonotephrite FC 5 kbar'!T49</f>
        <v>14.555274000000001</v>
      </c>
      <c r="L773" s="9">
        <f>'G. Phonotephrite FC 5 kbar'!U49</f>
        <v>1.5462530000000001</v>
      </c>
      <c r="M773" s="9">
        <f>'G. Phonotephrite FC 5 kbar'!V49</f>
        <v>8.3147110000000009</v>
      </c>
      <c r="N773" s="9">
        <f>'G. Phonotephrite FC 5 kbar'!W49</f>
        <v>0.16669100000000001</v>
      </c>
      <c r="O773" s="9">
        <f>'G. Phonotephrite FC 5 kbar'!X49</f>
        <v>5.9597639999999998</v>
      </c>
      <c r="P773" s="9">
        <f>'G. Phonotephrite FC 5 kbar'!Y49</f>
        <v>7.3728319999999998</v>
      </c>
      <c r="Q773" s="9">
        <f>'G. Phonotephrite FC 5 kbar'!Z49</f>
        <v>3.8735249999999999</v>
      </c>
      <c r="R773" s="9">
        <f>'G. Phonotephrite FC 5 kbar'!AA49</f>
        <v>4.4381500000000003</v>
      </c>
      <c r="S773" s="9">
        <f>'G. Phonotephrite FC 5 kbar'!AB49</f>
        <v>0.78136399999999995</v>
      </c>
      <c r="T773" s="9">
        <f>'G. Phonotephrite FC 5 kbar'!AC49</f>
        <v>3.4588399999999999</v>
      </c>
      <c r="U773" s="10">
        <f>'G. Phonotephrite FC 5 kbar'!AD49</f>
        <v>0</v>
      </c>
      <c r="V773" s="5">
        <f>'G. Phonotephrite FC 5 kbar'!AE49</f>
        <v>0.62110900000000002</v>
      </c>
      <c r="W773" s="5">
        <f>'G. Phonotephrite FC 5 kbar'!AF49</f>
        <v>0</v>
      </c>
      <c r="X773" s="5">
        <f>'G. Phonotephrite FC 5 kbar'!AG49</f>
        <v>0</v>
      </c>
      <c r="Y773" s="5">
        <f>'G. Phonotephrite FC 5 kbar'!AH49</f>
        <v>0</v>
      </c>
      <c r="Z773" s="5">
        <f>'G. Phonotephrite FC 5 kbar'!AI49</f>
        <v>0</v>
      </c>
      <c r="AA773" s="5">
        <v>0</v>
      </c>
      <c r="AB773" s="5"/>
      <c r="AC773" s="5">
        <f>'G. Phonotephrite FC 5 kbar'!AK49</f>
        <v>0</v>
      </c>
      <c r="AD773" s="10">
        <f>'G. Phonotephrite FC 5 kbar'!AL49</f>
        <v>0</v>
      </c>
      <c r="AE773" s="5">
        <f>'G. Phonotephrite FC 5 kbar'!AM49</f>
        <v>3.3929559999999999</v>
      </c>
      <c r="AF773" s="5">
        <f>'G. Phonotephrite FC 5 kbar'!AN49</f>
        <v>0</v>
      </c>
      <c r="AG773" s="5">
        <f>'G. Phonotephrite FC 5 kbar'!AO49</f>
        <v>0</v>
      </c>
      <c r="AH773" s="5">
        <f>'G. Phonotephrite FC 5 kbar'!AP49</f>
        <v>0</v>
      </c>
      <c r="AI773" s="5">
        <f>'G. Phonotephrite FC 5 kbar'!AQ49</f>
        <v>0</v>
      </c>
      <c r="AJ773" s="5">
        <v>0</v>
      </c>
      <c r="AK773" s="5"/>
      <c r="AL773" s="5">
        <f>'G. Phonotephrite FC 5 kbar'!AS49</f>
        <v>0</v>
      </c>
      <c r="AM773" s="10">
        <f t="shared" si="164"/>
        <v>0</v>
      </c>
      <c r="AN773" s="5">
        <f t="shared" si="165"/>
        <v>4.0140649999999996</v>
      </c>
      <c r="AO773" s="5">
        <f t="shared" si="166"/>
        <v>0</v>
      </c>
      <c r="AP773" s="5">
        <f t="shared" si="167"/>
        <v>0</v>
      </c>
      <c r="AQ773" s="5">
        <f t="shared" si="168"/>
        <v>0</v>
      </c>
      <c r="AR773" s="5">
        <f t="shared" si="162"/>
        <v>0</v>
      </c>
      <c r="AS773" s="5">
        <f t="shared" si="163"/>
        <v>0</v>
      </c>
      <c r="AT773" s="5"/>
      <c r="AU773" s="5">
        <f t="shared" si="169"/>
        <v>0</v>
      </c>
      <c r="AV773" s="10">
        <f t="shared" si="170"/>
        <v>95.985934999999998</v>
      </c>
      <c r="AW773" s="48">
        <f t="shared" si="160"/>
        <v>100</v>
      </c>
    </row>
    <row r="774" spans="1:49" x14ac:dyDescent="0.3">
      <c r="A774" s="37" t="s">
        <v>1450</v>
      </c>
      <c r="B774" s="3">
        <f>'G. Phonotephrite FC 5 kbar'!A50</f>
        <v>44</v>
      </c>
      <c r="C774" s="2">
        <f>'G. Phonotephrite FC 5 kbar'!C50</f>
        <v>1112</v>
      </c>
      <c r="D774" s="2">
        <f>'G. Phonotephrite FC 5 kbar'!D50</f>
        <v>5000</v>
      </c>
      <c r="E774" s="5">
        <f>'B. LLD classification'!EA818</f>
        <v>2.6578372611583445</v>
      </c>
      <c r="F774" s="5">
        <f>'G. Phonotephrite FC 5 kbar'!L50</f>
        <v>1.6307339999999999</v>
      </c>
      <c r="G774" s="6">
        <f>'G. Phonotephrite FC 5 kbar'!N50</f>
        <v>95.385166999999996</v>
      </c>
      <c r="H774" s="7">
        <f t="shared" si="161"/>
        <v>4.6148330000000044</v>
      </c>
      <c r="I774" s="8">
        <f>'G. Phonotephrite FC 5 kbar'!R50</f>
        <v>47.068621999999998</v>
      </c>
      <c r="J774" s="9">
        <f>'G. Phonotephrite FC 5 kbar'!S50</f>
        <v>2.490227</v>
      </c>
      <c r="K774" s="9">
        <f>'G. Phonotephrite FC 5 kbar'!T50</f>
        <v>14.551185</v>
      </c>
      <c r="L774" s="9">
        <f>'G. Phonotephrite FC 5 kbar'!U50</f>
        <v>1.5333380000000001</v>
      </c>
      <c r="M774" s="9">
        <f>'G. Phonotephrite FC 5 kbar'!V50</f>
        <v>8.3430110000000006</v>
      </c>
      <c r="N774" s="9">
        <f>'G. Phonotephrite FC 5 kbar'!W50</f>
        <v>0.167741</v>
      </c>
      <c r="O774" s="9">
        <f>'G. Phonotephrite FC 5 kbar'!X50</f>
        <v>5.9371520000000002</v>
      </c>
      <c r="P774" s="9">
        <f>'G. Phonotephrite FC 5 kbar'!Y50</f>
        <v>7.279744</v>
      </c>
      <c r="Q774" s="9">
        <f>'G. Phonotephrite FC 5 kbar'!Z50</f>
        <v>3.8959670000000002</v>
      </c>
      <c r="R774" s="9">
        <f>'G. Phonotephrite FC 5 kbar'!AA50</f>
        <v>4.4661030000000004</v>
      </c>
      <c r="S774" s="9">
        <f>'G. Phonotephrite FC 5 kbar'!AB50</f>
        <v>0.78628600000000004</v>
      </c>
      <c r="T774" s="9">
        <f>'G. Phonotephrite FC 5 kbar'!AC50</f>
        <v>3.4806249999999999</v>
      </c>
      <c r="U774" s="10">
        <f>'G. Phonotephrite FC 5 kbar'!AD50</f>
        <v>0</v>
      </c>
      <c r="V774" s="5">
        <f>'G. Phonotephrite FC 5 kbar'!AE50</f>
        <v>0.60306199999999999</v>
      </c>
      <c r="W774" s="5">
        <f>'G. Phonotephrite FC 5 kbar'!AF50</f>
        <v>0</v>
      </c>
      <c r="X774" s="5">
        <f>'G. Phonotephrite FC 5 kbar'!AG50</f>
        <v>0</v>
      </c>
      <c r="Y774" s="5">
        <f>'G. Phonotephrite FC 5 kbar'!AH50</f>
        <v>0</v>
      </c>
      <c r="Z774" s="5">
        <f>'G. Phonotephrite FC 5 kbar'!AI50</f>
        <v>0</v>
      </c>
      <c r="AA774" s="5">
        <v>0</v>
      </c>
      <c r="AB774" s="5"/>
      <c r="AC774" s="5">
        <f>'G. Phonotephrite FC 5 kbar'!AK50</f>
        <v>0</v>
      </c>
      <c r="AD774" s="10">
        <f>'G. Phonotephrite FC 5 kbar'!AL50</f>
        <v>0</v>
      </c>
      <c r="AE774" s="5">
        <f>'G. Phonotephrite FC 5 kbar'!AM50</f>
        <v>4.0117700000000003</v>
      </c>
      <c r="AF774" s="5">
        <f>'G. Phonotephrite FC 5 kbar'!AN50</f>
        <v>0</v>
      </c>
      <c r="AG774" s="5">
        <f>'G. Phonotephrite FC 5 kbar'!AO50</f>
        <v>0</v>
      </c>
      <c r="AH774" s="5">
        <f>'G. Phonotephrite FC 5 kbar'!AP50</f>
        <v>0</v>
      </c>
      <c r="AI774" s="5">
        <f>'G. Phonotephrite FC 5 kbar'!AQ50</f>
        <v>0</v>
      </c>
      <c r="AJ774" s="5">
        <v>0</v>
      </c>
      <c r="AK774" s="5"/>
      <c r="AL774" s="5">
        <f>'G. Phonotephrite FC 5 kbar'!AS50</f>
        <v>0</v>
      </c>
      <c r="AM774" s="10">
        <f t="shared" si="164"/>
        <v>0</v>
      </c>
      <c r="AN774" s="5">
        <f t="shared" si="165"/>
        <v>4.6148319999999998</v>
      </c>
      <c r="AO774" s="5">
        <f t="shared" si="166"/>
        <v>0</v>
      </c>
      <c r="AP774" s="5">
        <f t="shared" si="167"/>
        <v>0</v>
      </c>
      <c r="AQ774" s="5">
        <f t="shared" si="168"/>
        <v>0</v>
      </c>
      <c r="AR774" s="5">
        <f t="shared" si="162"/>
        <v>0</v>
      </c>
      <c r="AS774" s="5">
        <f t="shared" si="163"/>
        <v>0</v>
      </c>
      <c r="AT774" s="5"/>
      <c r="AU774" s="5">
        <f t="shared" si="169"/>
        <v>0</v>
      </c>
      <c r="AV774" s="10">
        <f t="shared" si="170"/>
        <v>95.385166999999996</v>
      </c>
      <c r="AW774" s="48">
        <f t="shared" si="160"/>
        <v>99.999999000000003</v>
      </c>
    </row>
    <row r="775" spans="1:49" x14ac:dyDescent="0.3">
      <c r="A775" s="37" t="s">
        <v>1450</v>
      </c>
      <c r="B775" s="3">
        <f>'G. Phonotephrite FC 5 kbar'!A51</f>
        <v>45</v>
      </c>
      <c r="C775" s="2">
        <f>'G. Phonotephrite FC 5 kbar'!C51</f>
        <v>1110</v>
      </c>
      <c r="D775" s="2">
        <f>'G. Phonotephrite FC 5 kbar'!D51</f>
        <v>5000</v>
      </c>
      <c r="E775" s="5">
        <f>'B. LLD classification'!EA819</f>
        <v>2.655707304301814</v>
      </c>
      <c r="F775" s="5">
        <f>'G. Phonotephrite FC 5 kbar'!L51</f>
        <v>1.6406590000000001</v>
      </c>
      <c r="G775" s="6">
        <f>'G. Phonotephrite FC 5 kbar'!N51</f>
        <v>94.801648999999998</v>
      </c>
      <c r="H775" s="7">
        <f t="shared" si="161"/>
        <v>5.1983510000000024</v>
      </c>
      <c r="I775" s="8">
        <f>'G. Phonotephrite FC 5 kbar'!R51</f>
        <v>47.152791000000001</v>
      </c>
      <c r="J775" s="9">
        <f>'G. Phonotephrite FC 5 kbar'!S51</f>
        <v>2.4316360000000001</v>
      </c>
      <c r="K775" s="9">
        <f>'G. Phonotephrite FC 5 kbar'!T51</f>
        <v>14.54757</v>
      </c>
      <c r="L775" s="9">
        <f>'G. Phonotephrite FC 5 kbar'!U51</f>
        <v>1.5206949999999999</v>
      </c>
      <c r="M775" s="9">
        <f>'G. Phonotephrite FC 5 kbar'!V51</f>
        <v>8.3706499999999995</v>
      </c>
      <c r="N775" s="9">
        <f>'G. Phonotephrite FC 5 kbar'!W51</f>
        <v>0.16877300000000001</v>
      </c>
      <c r="O775" s="9">
        <f>'G. Phonotephrite FC 5 kbar'!X51</f>
        <v>5.9147280000000002</v>
      </c>
      <c r="P775" s="9">
        <f>'G. Phonotephrite FC 5 kbar'!Y51</f>
        <v>7.1883739999999996</v>
      </c>
      <c r="Q775" s="9">
        <f>'G. Phonotephrite FC 5 kbar'!Z51</f>
        <v>3.918015</v>
      </c>
      <c r="R775" s="9">
        <f>'G. Phonotephrite FC 5 kbar'!AA51</f>
        <v>4.4935929999999997</v>
      </c>
      <c r="S775" s="9">
        <f>'G. Phonotephrite FC 5 kbar'!AB51</f>
        <v>0.79112499999999997</v>
      </c>
      <c r="T775" s="9">
        <f>'G. Phonotephrite FC 5 kbar'!AC51</f>
        <v>3.502049</v>
      </c>
      <c r="U775" s="10">
        <f>'G. Phonotephrite FC 5 kbar'!AD51</f>
        <v>0</v>
      </c>
      <c r="V775" s="5">
        <f>'G. Phonotephrite FC 5 kbar'!AE51</f>
        <v>0.585812</v>
      </c>
      <c r="W775" s="5">
        <f>'G. Phonotephrite FC 5 kbar'!AF51</f>
        <v>0</v>
      </c>
      <c r="X775" s="5">
        <f>'G. Phonotephrite FC 5 kbar'!AG51</f>
        <v>0</v>
      </c>
      <c r="Y775" s="5">
        <f>'G. Phonotephrite FC 5 kbar'!AH51</f>
        <v>0</v>
      </c>
      <c r="Z775" s="5">
        <f>'G. Phonotephrite FC 5 kbar'!AI51</f>
        <v>0</v>
      </c>
      <c r="AA775" s="5">
        <v>0</v>
      </c>
      <c r="AB775" s="5"/>
      <c r="AC775" s="5">
        <f>'G. Phonotephrite FC 5 kbar'!AK51</f>
        <v>0</v>
      </c>
      <c r="AD775" s="10">
        <f>'G. Phonotephrite FC 5 kbar'!AL51</f>
        <v>0</v>
      </c>
      <c r="AE775" s="5">
        <f>'G. Phonotephrite FC 5 kbar'!AM51</f>
        <v>4.6125379999999998</v>
      </c>
      <c r="AF775" s="5">
        <f>'G. Phonotephrite FC 5 kbar'!AN51</f>
        <v>0</v>
      </c>
      <c r="AG775" s="5">
        <f>'G. Phonotephrite FC 5 kbar'!AO51</f>
        <v>0</v>
      </c>
      <c r="AH775" s="5">
        <f>'G. Phonotephrite FC 5 kbar'!AP51</f>
        <v>0</v>
      </c>
      <c r="AI775" s="5">
        <f>'G. Phonotephrite FC 5 kbar'!AQ51</f>
        <v>0</v>
      </c>
      <c r="AJ775" s="5">
        <v>0</v>
      </c>
      <c r="AK775" s="5"/>
      <c r="AL775" s="5">
        <f>'G. Phonotephrite FC 5 kbar'!AS51</f>
        <v>0</v>
      </c>
      <c r="AM775" s="10">
        <f t="shared" si="164"/>
        <v>0</v>
      </c>
      <c r="AN775" s="5">
        <f t="shared" si="165"/>
        <v>5.1983499999999996</v>
      </c>
      <c r="AO775" s="5">
        <f t="shared" si="166"/>
        <v>0</v>
      </c>
      <c r="AP775" s="5">
        <f t="shared" si="167"/>
        <v>0</v>
      </c>
      <c r="AQ775" s="5">
        <f t="shared" si="168"/>
        <v>0</v>
      </c>
      <c r="AR775" s="5">
        <f t="shared" si="162"/>
        <v>0</v>
      </c>
      <c r="AS775" s="5">
        <f t="shared" si="163"/>
        <v>0</v>
      </c>
      <c r="AT775" s="5"/>
      <c r="AU775" s="5">
        <f t="shared" si="169"/>
        <v>0</v>
      </c>
      <c r="AV775" s="10">
        <f t="shared" si="170"/>
        <v>94.801648999999998</v>
      </c>
      <c r="AW775" s="48">
        <f t="shared" si="160"/>
        <v>99.999999000000003</v>
      </c>
    </row>
    <row r="776" spans="1:49" x14ac:dyDescent="0.3">
      <c r="A776" s="37" t="s">
        <v>1450</v>
      </c>
      <c r="B776" s="3">
        <f>'G. Phonotephrite FC 5 kbar'!A52</f>
        <v>46</v>
      </c>
      <c r="C776" s="2">
        <f>'G. Phonotephrite FC 5 kbar'!C52</f>
        <v>1108</v>
      </c>
      <c r="D776" s="2">
        <f>'G. Phonotephrite FC 5 kbar'!D52</f>
        <v>5000</v>
      </c>
      <c r="E776" s="5">
        <f>'B. LLD classification'!EA820</f>
        <v>2.6536241347329632</v>
      </c>
      <c r="F776" s="5">
        <f>'G. Phonotephrite FC 5 kbar'!L52</f>
        <v>1.6505380000000001</v>
      </c>
      <c r="G776" s="6">
        <f>'G. Phonotephrite FC 5 kbar'!N52</f>
        <v>94.234616000000003</v>
      </c>
      <c r="H776" s="7">
        <f t="shared" si="161"/>
        <v>5.7653839999999974</v>
      </c>
      <c r="I776" s="8">
        <f>'G. Phonotephrite FC 5 kbar'!R52</f>
        <v>47.234957000000001</v>
      </c>
      <c r="J776" s="9">
        <f>'G. Phonotephrite FC 5 kbar'!S52</f>
        <v>2.3743840000000001</v>
      </c>
      <c r="K776" s="9">
        <f>'G. Phonotephrite FC 5 kbar'!T52</f>
        <v>14.544427000000001</v>
      </c>
      <c r="L776" s="9">
        <f>'G. Phonotephrite FC 5 kbar'!U52</f>
        <v>1.5083169999999999</v>
      </c>
      <c r="M776" s="9">
        <f>'G. Phonotephrite FC 5 kbar'!V52</f>
        <v>8.3976480000000002</v>
      </c>
      <c r="N776" s="9">
        <f>'G. Phonotephrite FC 5 kbar'!W52</f>
        <v>0.169789</v>
      </c>
      <c r="O776" s="9">
        <f>'G. Phonotephrite FC 5 kbar'!X52</f>
        <v>5.8924820000000002</v>
      </c>
      <c r="P776" s="9">
        <f>'G. Phonotephrite FC 5 kbar'!Y52</f>
        <v>7.0986760000000002</v>
      </c>
      <c r="Q776" s="9">
        <f>'G. Phonotephrite FC 5 kbar'!Z52</f>
        <v>3.9396810000000002</v>
      </c>
      <c r="R776" s="9">
        <f>'G. Phonotephrite FC 5 kbar'!AA52</f>
        <v>4.520632</v>
      </c>
      <c r="S776" s="9">
        <f>'G. Phonotephrite FC 5 kbar'!AB52</f>
        <v>0.79588599999999998</v>
      </c>
      <c r="T776" s="9">
        <f>'G. Phonotephrite FC 5 kbar'!AC52</f>
        <v>3.5231210000000002</v>
      </c>
      <c r="U776" s="10">
        <f>'G. Phonotephrite FC 5 kbar'!AD52</f>
        <v>0</v>
      </c>
      <c r="V776" s="5">
        <f>'G. Phonotephrite FC 5 kbar'!AE52</f>
        <v>0.569326</v>
      </c>
      <c r="W776" s="5">
        <f>'G. Phonotephrite FC 5 kbar'!AF52</f>
        <v>0</v>
      </c>
      <c r="X776" s="5">
        <f>'G. Phonotephrite FC 5 kbar'!AG52</f>
        <v>0</v>
      </c>
      <c r="Y776" s="5">
        <f>'G. Phonotephrite FC 5 kbar'!AH52</f>
        <v>0</v>
      </c>
      <c r="Z776" s="5">
        <f>'G. Phonotephrite FC 5 kbar'!AI52</f>
        <v>0</v>
      </c>
      <c r="AA776" s="5">
        <v>0</v>
      </c>
      <c r="AB776" s="5"/>
      <c r="AC776" s="5">
        <f>'G. Phonotephrite FC 5 kbar'!AK52</f>
        <v>0</v>
      </c>
      <c r="AD776" s="10">
        <f>'G. Phonotephrite FC 5 kbar'!AL52</f>
        <v>0</v>
      </c>
      <c r="AE776" s="5">
        <f>'G. Phonotephrite FC 5 kbar'!AM52</f>
        <v>5.1960569999999997</v>
      </c>
      <c r="AF776" s="5">
        <f>'G. Phonotephrite FC 5 kbar'!AN52</f>
        <v>0</v>
      </c>
      <c r="AG776" s="5">
        <f>'G. Phonotephrite FC 5 kbar'!AO52</f>
        <v>0</v>
      </c>
      <c r="AH776" s="5">
        <f>'G. Phonotephrite FC 5 kbar'!AP52</f>
        <v>0</v>
      </c>
      <c r="AI776" s="5">
        <f>'G. Phonotephrite FC 5 kbar'!AQ52</f>
        <v>0</v>
      </c>
      <c r="AJ776" s="5">
        <v>0</v>
      </c>
      <c r="AK776" s="5"/>
      <c r="AL776" s="5">
        <f>'G. Phonotephrite FC 5 kbar'!AS52</f>
        <v>0</v>
      </c>
      <c r="AM776" s="10">
        <f t="shared" si="164"/>
        <v>0</v>
      </c>
      <c r="AN776" s="5">
        <f t="shared" si="165"/>
        <v>5.7653829999999999</v>
      </c>
      <c r="AO776" s="5">
        <f t="shared" si="166"/>
        <v>0</v>
      </c>
      <c r="AP776" s="5">
        <f t="shared" si="167"/>
        <v>0</v>
      </c>
      <c r="AQ776" s="5">
        <f t="shared" si="168"/>
        <v>0</v>
      </c>
      <c r="AR776" s="5">
        <f t="shared" si="162"/>
        <v>0</v>
      </c>
      <c r="AS776" s="5">
        <f t="shared" si="163"/>
        <v>0</v>
      </c>
      <c r="AT776" s="5"/>
      <c r="AU776" s="5">
        <f t="shared" si="169"/>
        <v>0</v>
      </c>
      <c r="AV776" s="10">
        <f t="shared" si="170"/>
        <v>94.234616000000003</v>
      </c>
      <c r="AW776" s="48">
        <f t="shared" si="160"/>
        <v>99.999999000000003</v>
      </c>
    </row>
    <row r="777" spans="1:49" x14ac:dyDescent="0.3">
      <c r="A777" s="37" t="s">
        <v>1450</v>
      </c>
      <c r="B777" s="3">
        <f>'G. Phonotephrite FC 5 kbar'!A53</f>
        <v>47</v>
      </c>
      <c r="C777" s="2">
        <f>'G. Phonotephrite FC 5 kbar'!C53</f>
        <v>1106</v>
      </c>
      <c r="D777" s="2">
        <f>'G. Phonotephrite FC 5 kbar'!D53</f>
        <v>5000</v>
      </c>
      <c r="E777" s="5">
        <f>'B. LLD classification'!EA821</f>
        <v>2.6515863131054531</v>
      </c>
      <c r="F777" s="5">
        <f>'G. Phonotephrite FC 5 kbar'!L53</f>
        <v>1.660374</v>
      </c>
      <c r="G777" s="6">
        <f>'G. Phonotephrite FC 5 kbar'!N53</f>
        <v>93.683334000000002</v>
      </c>
      <c r="H777" s="7">
        <f t="shared" si="161"/>
        <v>6.3166659999999979</v>
      </c>
      <c r="I777" s="8">
        <f>'G. Phonotephrite FC 5 kbar'!R53</f>
        <v>47.315159000000001</v>
      </c>
      <c r="J777" s="9">
        <f>'G. Phonotephrite FC 5 kbar'!S53</f>
        <v>2.3184459999999998</v>
      </c>
      <c r="K777" s="9">
        <f>'G. Phonotephrite FC 5 kbar'!T53</f>
        <v>14.541758</v>
      </c>
      <c r="L777" s="9">
        <f>'G. Phonotephrite FC 5 kbar'!U53</f>
        <v>1.496194</v>
      </c>
      <c r="M777" s="9">
        <f>'G. Phonotephrite FC 5 kbar'!V53</f>
        <v>8.4240220000000008</v>
      </c>
      <c r="N777" s="9">
        <f>'G. Phonotephrite FC 5 kbar'!W53</f>
        <v>0.170788</v>
      </c>
      <c r="O777" s="9">
        <f>'G. Phonotephrite FC 5 kbar'!X53</f>
        <v>5.8704000000000001</v>
      </c>
      <c r="P777" s="9">
        <f>'G. Phonotephrite FC 5 kbar'!Y53</f>
        <v>7.0106039999999998</v>
      </c>
      <c r="Q777" s="9">
        <f>'G. Phonotephrite FC 5 kbar'!Z53</f>
        <v>3.9609740000000002</v>
      </c>
      <c r="R777" s="9">
        <f>'G. Phonotephrite FC 5 kbar'!AA53</f>
        <v>4.5472340000000004</v>
      </c>
      <c r="S777" s="9">
        <f>'G. Phonotephrite FC 5 kbar'!AB53</f>
        <v>0.80056899999999998</v>
      </c>
      <c r="T777" s="9">
        <f>'G. Phonotephrite FC 5 kbar'!AC53</f>
        <v>3.5438529999999999</v>
      </c>
      <c r="U777" s="10">
        <f>'G. Phonotephrite FC 5 kbar'!AD53</f>
        <v>0</v>
      </c>
      <c r="V777" s="5">
        <f>'G. Phonotephrite FC 5 kbar'!AE53</f>
        <v>0.55357599999999996</v>
      </c>
      <c r="W777" s="5">
        <f>'G. Phonotephrite FC 5 kbar'!AF53</f>
        <v>0</v>
      </c>
      <c r="X777" s="5">
        <f>'G. Phonotephrite FC 5 kbar'!AG53</f>
        <v>0</v>
      </c>
      <c r="Y777" s="5">
        <f>'G. Phonotephrite FC 5 kbar'!AH53</f>
        <v>0</v>
      </c>
      <c r="Z777" s="5">
        <f>'G. Phonotephrite FC 5 kbar'!AI53</f>
        <v>0</v>
      </c>
      <c r="AA777" s="5">
        <v>0</v>
      </c>
      <c r="AB777" s="5"/>
      <c r="AC777" s="5">
        <f>'G. Phonotephrite FC 5 kbar'!AK53</f>
        <v>0</v>
      </c>
      <c r="AD777" s="10">
        <f>'G. Phonotephrite FC 5 kbar'!AL53</f>
        <v>0</v>
      </c>
      <c r="AE777" s="5">
        <f>'G. Phonotephrite FC 5 kbar'!AM53</f>
        <v>5.76309</v>
      </c>
      <c r="AF777" s="5">
        <f>'G. Phonotephrite FC 5 kbar'!AN53</f>
        <v>0</v>
      </c>
      <c r="AG777" s="5">
        <f>'G. Phonotephrite FC 5 kbar'!AO53</f>
        <v>0</v>
      </c>
      <c r="AH777" s="5">
        <f>'G. Phonotephrite FC 5 kbar'!AP53</f>
        <v>0</v>
      </c>
      <c r="AI777" s="5">
        <f>'G. Phonotephrite FC 5 kbar'!AQ53</f>
        <v>0</v>
      </c>
      <c r="AJ777" s="5">
        <v>0</v>
      </c>
      <c r="AK777" s="5"/>
      <c r="AL777" s="5">
        <f>'G. Phonotephrite FC 5 kbar'!AS53</f>
        <v>0</v>
      </c>
      <c r="AM777" s="10">
        <f t="shared" si="164"/>
        <v>0</v>
      </c>
      <c r="AN777" s="5">
        <f t="shared" si="165"/>
        <v>6.3166659999999997</v>
      </c>
      <c r="AO777" s="5">
        <f t="shared" si="166"/>
        <v>0</v>
      </c>
      <c r="AP777" s="5">
        <f t="shared" si="167"/>
        <v>0</v>
      </c>
      <c r="AQ777" s="5">
        <f t="shared" si="168"/>
        <v>0</v>
      </c>
      <c r="AR777" s="5">
        <f t="shared" si="162"/>
        <v>0</v>
      </c>
      <c r="AS777" s="5">
        <f t="shared" si="163"/>
        <v>0</v>
      </c>
      <c r="AT777" s="5"/>
      <c r="AU777" s="5">
        <f t="shared" si="169"/>
        <v>0</v>
      </c>
      <c r="AV777" s="10">
        <f t="shared" si="170"/>
        <v>93.683334000000002</v>
      </c>
      <c r="AW777" s="48">
        <f t="shared" si="160"/>
        <v>100</v>
      </c>
    </row>
    <row r="778" spans="1:49" x14ac:dyDescent="0.3">
      <c r="A778" s="37" t="s">
        <v>1450</v>
      </c>
      <c r="B778" s="3">
        <f>'G. Phonotephrite FC 5 kbar'!A54</f>
        <v>48</v>
      </c>
      <c r="C778" s="2">
        <f>'G. Phonotephrite FC 5 kbar'!C54</f>
        <v>1104</v>
      </c>
      <c r="D778" s="2">
        <f>'G. Phonotephrite FC 5 kbar'!D54</f>
        <v>5000</v>
      </c>
      <c r="E778" s="5">
        <f>'B. LLD classification'!EA822</f>
        <v>2.6495925213139091</v>
      </c>
      <c r="F778" s="5">
        <f>'G. Phonotephrite FC 5 kbar'!L54</f>
        <v>1.670169</v>
      </c>
      <c r="G778" s="6">
        <f>'G. Phonotephrite FC 5 kbar'!N54</f>
        <v>93.147093999999996</v>
      </c>
      <c r="H778" s="7">
        <f t="shared" si="161"/>
        <v>6.8529060000000044</v>
      </c>
      <c r="I778" s="8">
        <f>'G. Phonotephrite FC 5 kbar'!R54</f>
        <v>47.393433000000002</v>
      </c>
      <c r="J778" s="9">
        <f>'G. Phonotephrite FC 5 kbar'!S54</f>
        <v>2.2637990000000001</v>
      </c>
      <c r="K778" s="9">
        <f>'G. Phonotephrite FC 5 kbar'!T54</f>
        <v>14.539562999999999</v>
      </c>
      <c r="L778" s="9">
        <f>'G. Phonotephrite FC 5 kbar'!U54</f>
        <v>1.484316</v>
      </c>
      <c r="M778" s="9">
        <f>'G. Phonotephrite FC 5 kbar'!V54</f>
        <v>8.4497879999999999</v>
      </c>
      <c r="N778" s="9">
        <f>'G. Phonotephrite FC 5 kbar'!W54</f>
        <v>0.17177100000000001</v>
      </c>
      <c r="O778" s="9">
        <f>'G. Phonotephrite FC 5 kbar'!X54</f>
        <v>5.8484689999999997</v>
      </c>
      <c r="P778" s="9">
        <f>'G. Phonotephrite FC 5 kbar'!Y54</f>
        <v>6.9241099999999998</v>
      </c>
      <c r="Q778" s="9">
        <f>'G. Phonotephrite FC 5 kbar'!Z54</f>
        <v>3.9819070000000001</v>
      </c>
      <c r="R778" s="9">
        <f>'G. Phonotephrite FC 5 kbar'!AA54</f>
        <v>4.5734120000000003</v>
      </c>
      <c r="S778" s="9">
        <f>'G. Phonotephrite FC 5 kbar'!AB54</f>
        <v>0.80517799999999995</v>
      </c>
      <c r="T778" s="9">
        <f>'G. Phonotephrite FC 5 kbar'!AC54</f>
        <v>3.5642550000000002</v>
      </c>
      <c r="U778" s="10">
        <f>'G. Phonotephrite FC 5 kbar'!AD54</f>
        <v>0</v>
      </c>
      <c r="V778" s="5">
        <f>'G. Phonotephrite FC 5 kbar'!AE54</f>
        <v>0.53853300000000004</v>
      </c>
      <c r="W778" s="5">
        <f>'G. Phonotephrite FC 5 kbar'!AF54</f>
        <v>0</v>
      </c>
      <c r="X778" s="5">
        <f>'G. Phonotephrite FC 5 kbar'!AG54</f>
        <v>0</v>
      </c>
      <c r="Y778" s="5">
        <f>'G. Phonotephrite FC 5 kbar'!AH54</f>
        <v>0</v>
      </c>
      <c r="Z778" s="5">
        <f>'G. Phonotephrite FC 5 kbar'!AI54</f>
        <v>0</v>
      </c>
      <c r="AA778" s="5">
        <v>0</v>
      </c>
      <c r="AB778" s="5"/>
      <c r="AC778" s="5">
        <f>'G. Phonotephrite FC 5 kbar'!AK54</f>
        <v>0</v>
      </c>
      <c r="AD778" s="10">
        <f>'G. Phonotephrite FC 5 kbar'!AL54</f>
        <v>0</v>
      </c>
      <c r="AE778" s="5">
        <f>'G. Phonotephrite FC 5 kbar'!AM54</f>
        <v>6.3143729999999998</v>
      </c>
      <c r="AF778" s="5">
        <f>'G. Phonotephrite FC 5 kbar'!AN54</f>
        <v>0</v>
      </c>
      <c r="AG778" s="5">
        <f>'G. Phonotephrite FC 5 kbar'!AO54</f>
        <v>0</v>
      </c>
      <c r="AH778" s="5">
        <f>'G. Phonotephrite FC 5 kbar'!AP54</f>
        <v>0</v>
      </c>
      <c r="AI778" s="5">
        <f>'G. Phonotephrite FC 5 kbar'!AQ54</f>
        <v>0</v>
      </c>
      <c r="AJ778" s="5">
        <v>0</v>
      </c>
      <c r="AK778" s="5"/>
      <c r="AL778" s="5">
        <f>'G. Phonotephrite FC 5 kbar'!AS54</f>
        <v>0</v>
      </c>
      <c r="AM778" s="10">
        <f t="shared" si="164"/>
        <v>0</v>
      </c>
      <c r="AN778" s="5">
        <f t="shared" si="165"/>
        <v>6.8529059999999999</v>
      </c>
      <c r="AO778" s="5">
        <f t="shared" si="166"/>
        <v>0</v>
      </c>
      <c r="AP778" s="5">
        <f t="shared" si="167"/>
        <v>0</v>
      </c>
      <c r="AQ778" s="5">
        <f t="shared" si="168"/>
        <v>0</v>
      </c>
      <c r="AR778" s="5">
        <f t="shared" si="162"/>
        <v>0</v>
      </c>
      <c r="AS778" s="5">
        <f t="shared" si="163"/>
        <v>0</v>
      </c>
      <c r="AT778" s="5"/>
      <c r="AU778" s="5">
        <f t="shared" si="169"/>
        <v>0</v>
      </c>
      <c r="AV778" s="10">
        <f t="shared" si="170"/>
        <v>93.147093999999996</v>
      </c>
      <c r="AW778" s="48">
        <f t="shared" si="160"/>
        <v>100</v>
      </c>
    </row>
    <row r="779" spans="1:49" x14ac:dyDescent="0.3">
      <c r="A779" s="37" t="s">
        <v>1450</v>
      </c>
      <c r="B779" s="3">
        <f>'G. Phonotephrite FC 5 kbar'!A55</f>
        <v>49</v>
      </c>
      <c r="C779" s="2">
        <f>'G. Phonotephrite FC 5 kbar'!C55</f>
        <v>1102</v>
      </c>
      <c r="D779" s="2">
        <f>'G. Phonotephrite FC 5 kbar'!D55</f>
        <v>5000</v>
      </c>
      <c r="E779" s="5">
        <f>'B. LLD classification'!EA823</f>
        <v>2.6476415480171003</v>
      </c>
      <c r="F779" s="5">
        <f>'G. Phonotephrite FC 5 kbar'!L55</f>
        <v>1.6799249999999999</v>
      </c>
      <c r="G779" s="6">
        <f>'G. Phonotephrite FC 5 kbar'!N55</f>
        <v>92.625212000000005</v>
      </c>
      <c r="H779" s="7">
        <f t="shared" si="161"/>
        <v>7.3747879999999952</v>
      </c>
      <c r="I779" s="8">
        <f>'G. Phonotephrite FC 5 kbar'!R55</f>
        <v>47.469811999999997</v>
      </c>
      <c r="J779" s="9">
        <f>'G. Phonotephrite FC 5 kbar'!S55</f>
        <v>2.2104200000000001</v>
      </c>
      <c r="K779" s="9">
        <f>'G. Phonotephrite FC 5 kbar'!T55</f>
        <v>14.537845000000001</v>
      </c>
      <c r="L779" s="9">
        <f>'G. Phonotephrite FC 5 kbar'!U55</f>
        <v>1.4726760000000001</v>
      </c>
      <c r="M779" s="9">
        <f>'G. Phonotephrite FC 5 kbar'!V55</f>
        <v>8.4749649999999992</v>
      </c>
      <c r="N779" s="9">
        <f>'G. Phonotephrite FC 5 kbar'!W55</f>
        <v>0.172739</v>
      </c>
      <c r="O779" s="9">
        <f>'G. Phonotephrite FC 5 kbar'!X55</f>
        <v>5.8266730000000004</v>
      </c>
      <c r="P779" s="9">
        <f>'G. Phonotephrite FC 5 kbar'!Y55</f>
        <v>6.8391479999999998</v>
      </c>
      <c r="Q779" s="9">
        <f>'G. Phonotephrite FC 5 kbar'!Z55</f>
        <v>4.002491</v>
      </c>
      <c r="R779" s="9">
        <f>'G. Phonotephrite FC 5 kbar'!AA55</f>
        <v>4.5991799999999996</v>
      </c>
      <c r="S779" s="9">
        <f>'G. Phonotephrite FC 5 kbar'!AB55</f>
        <v>0.80971499999999996</v>
      </c>
      <c r="T779" s="9">
        <f>'G. Phonotephrite FC 5 kbar'!AC55</f>
        <v>3.5843370000000001</v>
      </c>
      <c r="U779" s="10">
        <f>'G. Phonotephrite FC 5 kbar'!AD55</f>
        <v>0</v>
      </c>
      <c r="V779" s="5">
        <f>'G. Phonotephrite FC 5 kbar'!AE55</f>
        <v>0.52417499999999995</v>
      </c>
      <c r="W779" s="5">
        <f>'G. Phonotephrite FC 5 kbar'!AF55</f>
        <v>0</v>
      </c>
      <c r="X779" s="5">
        <f>'G. Phonotephrite FC 5 kbar'!AG55</f>
        <v>0</v>
      </c>
      <c r="Y779" s="5">
        <f>'G. Phonotephrite FC 5 kbar'!AH55</f>
        <v>0</v>
      </c>
      <c r="Z779" s="5">
        <f>'G. Phonotephrite FC 5 kbar'!AI55</f>
        <v>0</v>
      </c>
      <c r="AA779" s="5">
        <v>0</v>
      </c>
      <c r="AB779" s="5"/>
      <c r="AC779" s="5">
        <f>'G. Phonotephrite FC 5 kbar'!AK55</f>
        <v>0</v>
      </c>
      <c r="AD779" s="10">
        <f>'G. Phonotephrite FC 5 kbar'!AL55</f>
        <v>0</v>
      </c>
      <c r="AE779" s="5">
        <f>'G. Phonotephrite FC 5 kbar'!AM55</f>
        <v>6.8506140000000002</v>
      </c>
      <c r="AF779" s="5">
        <f>'G. Phonotephrite FC 5 kbar'!AN55</f>
        <v>0</v>
      </c>
      <c r="AG779" s="5">
        <f>'G. Phonotephrite FC 5 kbar'!AO55</f>
        <v>0</v>
      </c>
      <c r="AH779" s="5">
        <f>'G. Phonotephrite FC 5 kbar'!AP55</f>
        <v>0</v>
      </c>
      <c r="AI779" s="5">
        <f>'G. Phonotephrite FC 5 kbar'!AQ55</f>
        <v>0</v>
      </c>
      <c r="AJ779" s="5">
        <v>0</v>
      </c>
      <c r="AK779" s="5"/>
      <c r="AL779" s="5">
        <f>'G. Phonotephrite FC 5 kbar'!AS55</f>
        <v>0</v>
      </c>
      <c r="AM779" s="10">
        <f t="shared" si="164"/>
        <v>0</v>
      </c>
      <c r="AN779" s="5">
        <f t="shared" si="165"/>
        <v>7.3747889999999998</v>
      </c>
      <c r="AO779" s="5">
        <f t="shared" si="166"/>
        <v>0</v>
      </c>
      <c r="AP779" s="5">
        <f t="shared" si="167"/>
        <v>0</v>
      </c>
      <c r="AQ779" s="5">
        <f t="shared" si="168"/>
        <v>0</v>
      </c>
      <c r="AR779" s="5">
        <f t="shared" si="162"/>
        <v>0</v>
      </c>
      <c r="AS779" s="5">
        <f t="shared" si="163"/>
        <v>0</v>
      </c>
      <c r="AT779" s="5"/>
      <c r="AU779" s="5">
        <f t="shared" si="169"/>
        <v>0</v>
      </c>
      <c r="AV779" s="10">
        <f t="shared" si="170"/>
        <v>92.625212000000005</v>
      </c>
      <c r="AW779" s="48">
        <f t="shared" si="160"/>
        <v>100.000001</v>
      </c>
    </row>
    <row r="780" spans="1:49" x14ac:dyDescent="0.3">
      <c r="A780" s="37" t="s">
        <v>1450</v>
      </c>
      <c r="B780" s="3">
        <f>'G. Phonotephrite FC 5 kbar'!A56</f>
        <v>50</v>
      </c>
      <c r="C780" s="2">
        <f>'G. Phonotephrite FC 5 kbar'!C56</f>
        <v>1100</v>
      </c>
      <c r="D780" s="2">
        <f>'G. Phonotephrite FC 5 kbar'!D56</f>
        <v>5000</v>
      </c>
      <c r="E780" s="5">
        <f>'B. LLD classification'!EA824</f>
        <v>2.6457319403607453</v>
      </c>
      <c r="F780" s="5">
        <f>'G. Phonotephrite FC 5 kbar'!L56</f>
        <v>1.689643</v>
      </c>
      <c r="G780" s="6">
        <f>'G. Phonotephrite FC 5 kbar'!N56</f>
        <v>92.117024000000001</v>
      </c>
      <c r="H780" s="7">
        <f t="shared" si="161"/>
        <v>7.8829759999999993</v>
      </c>
      <c r="I780" s="8">
        <f>'G. Phonotephrite FC 5 kbar'!R56</f>
        <v>47.544328999999998</v>
      </c>
      <c r="J780" s="9">
        <f>'G. Phonotephrite FC 5 kbar'!S56</f>
        <v>2.1582880000000002</v>
      </c>
      <c r="K780" s="9">
        <f>'G. Phonotephrite FC 5 kbar'!T56</f>
        <v>14.536611000000001</v>
      </c>
      <c r="L780" s="9">
        <f>'G. Phonotephrite FC 5 kbar'!U56</f>
        <v>1.461263</v>
      </c>
      <c r="M780" s="9">
        <f>'G. Phonotephrite FC 5 kbar'!V56</f>
        <v>8.4995689999999993</v>
      </c>
      <c r="N780" s="9">
        <f>'G. Phonotephrite FC 5 kbar'!W56</f>
        <v>0.17369200000000001</v>
      </c>
      <c r="O780" s="9">
        <f>'G. Phonotephrite FC 5 kbar'!X56</f>
        <v>5.8049949999999999</v>
      </c>
      <c r="P780" s="9">
        <f>'G. Phonotephrite FC 5 kbar'!Y56</f>
        <v>6.7556700000000003</v>
      </c>
      <c r="Q780" s="9">
        <f>'G. Phonotephrite FC 5 kbar'!Z56</f>
        <v>4.0227370000000002</v>
      </c>
      <c r="R780" s="9">
        <f>'G. Phonotephrite FC 5 kbar'!AA56</f>
        <v>4.6245520000000004</v>
      </c>
      <c r="S780" s="9">
        <f>'G. Phonotephrite FC 5 kbar'!AB56</f>
        <v>0.81418199999999996</v>
      </c>
      <c r="T780" s="9">
        <f>'G. Phonotephrite FC 5 kbar'!AC56</f>
        <v>3.6041110000000001</v>
      </c>
      <c r="U780" s="10">
        <f>'G. Phonotephrite FC 5 kbar'!AD56</f>
        <v>0</v>
      </c>
      <c r="V780" s="5">
        <f>'G. Phonotephrite FC 5 kbar'!AE56</f>
        <v>0.51047900000000002</v>
      </c>
      <c r="W780" s="5">
        <f>'G. Phonotephrite FC 5 kbar'!AF56</f>
        <v>0</v>
      </c>
      <c r="X780" s="5">
        <f>'G. Phonotephrite FC 5 kbar'!AG56</f>
        <v>0</v>
      </c>
      <c r="Y780" s="5">
        <f>'G. Phonotephrite FC 5 kbar'!AH56</f>
        <v>0</v>
      </c>
      <c r="Z780" s="5">
        <f>'G. Phonotephrite FC 5 kbar'!AI56</f>
        <v>0</v>
      </c>
      <c r="AA780" s="5">
        <v>0</v>
      </c>
      <c r="AB780" s="5"/>
      <c r="AC780" s="5">
        <f>'G. Phonotephrite FC 5 kbar'!AK56</f>
        <v>0</v>
      </c>
      <c r="AD780" s="10">
        <f>'G. Phonotephrite FC 5 kbar'!AL56</f>
        <v>0</v>
      </c>
      <c r="AE780" s="5">
        <f>'G. Phonotephrite FC 5 kbar'!AM56</f>
        <v>7.3724959999999999</v>
      </c>
      <c r="AF780" s="5">
        <f>'G. Phonotephrite FC 5 kbar'!AN56</f>
        <v>0</v>
      </c>
      <c r="AG780" s="5">
        <f>'G. Phonotephrite FC 5 kbar'!AO56</f>
        <v>0</v>
      </c>
      <c r="AH780" s="5">
        <f>'G. Phonotephrite FC 5 kbar'!AP56</f>
        <v>0</v>
      </c>
      <c r="AI780" s="5">
        <f>'G. Phonotephrite FC 5 kbar'!AQ56</f>
        <v>0</v>
      </c>
      <c r="AJ780" s="5">
        <v>0</v>
      </c>
      <c r="AK780" s="5"/>
      <c r="AL780" s="5">
        <f>'G. Phonotephrite FC 5 kbar'!AS56</f>
        <v>0</v>
      </c>
      <c r="AM780" s="10">
        <f t="shared" si="164"/>
        <v>0</v>
      </c>
      <c r="AN780" s="5">
        <f t="shared" si="165"/>
        <v>7.8829750000000001</v>
      </c>
      <c r="AO780" s="5">
        <f t="shared" si="166"/>
        <v>0</v>
      </c>
      <c r="AP780" s="5">
        <f t="shared" si="167"/>
        <v>0</v>
      </c>
      <c r="AQ780" s="5">
        <f t="shared" si="168"/>
        <v>0</v>
      </c>
      <c r="AR780" s="5">
        <f t="shared" si="162"/>
        <v>0</v>
      </c>
      <c r="AS780" s="5">
        <f t="shared" si="163"/>
        <v>0</v>
      </c>
      <c r="AT780" s="5"/>
      <c r="AU780" s="5">
        <f t="shared" si="169"/>
        <v>0</v>
      </c>
      <c r="AV780" s="10">
        <f t="shared" si="170"/>
        <v>92.117024000000001</v>
      </c>
      <c r="AW780" s="48">
        <f t="shared" si="160"/>
        <v>99.999999000000003</v>
      </c>
    </row>
    <row r="781" spans="1:49" x14ac:dyDescent="0.3">
      <c r="A781" s="37" t="s">
        <v>1450</v>
      </c>
      <c r="B781" s="3">
        <f>'G. Phonotephrite FC 5 kbar'!A57</f>
        <v>51</v>
      </c>
      <c r="C781" s="2">
        <f>'G. Phonotephrite FC 5 kbar'!C57</f>
        <v>1098</v>
      </c>
      <c r="D781" s="2">
        <f>'G. Phonotephrite FC 5 kbar'!D57</f>
        <v>5000</v>
      </c>
      <c r="E781" s="5">
        <f>'B. LLD classification'!EA825</f>
        <v>2.6438623446886083</v>
      </c>
      <c r="F781" s="5">
        <f>'G. Phonotephrite FC 5 kbar'!L57</f>
        <v>1.699325</v>
      </c>
      <c r="G781" s="6">
        <f>'G. Phonotephrite FC 5 kbar'!N57</f>
        <v>91.621887000000001</v>
      </c>
      <c r="H781" s="7">
        <f t="shared" si="161"/>
        <v>8.378112999999999</v>
      </c>
      <c r="I781" s="8">
        <f>'G. Phonotephrite FC 5 kbar'!R57</f>
        <v>47.617013999999998</v>
      </c>
      <c r="J781" s="9">
        <f>'G. Phonotephrite FC 5 kbar'!S57</f>
        <v>2.1073840000000001</v>
      </c>
      <c r="K781" s="9">
        <f>'G. Phonotephrite FC 5 kbar'!T57</f>
        <v>14.535868000000001</v>
      </c>
      <c r="L781" s="9">
        <f>'G. Phonotephrite FC 5 kbar'!U57</f>
        <v>1.45007</v>
      </c>
      <c r="M781" s="9">
        <f>'G. Phonotephrite FC 5 kbar'!V57</f>
        <v>8.5236160000000005</v>
      </c>
      <c r="N781" s="9">
        <f>'G. Phonotephrite FC 5 kbar'!W57</f>
        <v>0.17463100000000001</v>
      </c>
      <c r="O781" s="9">
        <f>'G. Phonotephrite FC 5 kbar'!X57</f>
        <v>5.7834180000000002</v>
      </c>
      <c r="P781" s="9">
        <f>'G. Phonotephrite FC 5 kbar'!Y57</f>
        <v>6.6736259999999996</v>
      </c>
      <c r="Q781" s="9">
        <f>'G. Phonotephrite FC 5 kbar'!Z57</f>
        <v>4.0426589999999996</v>
      </c>
      <c r="R781" s="9">
        <f>'G. Phonotephrite FC 5 kbar'!AA57</f>
        <v>4.6495439999999997</v>
      </c>
      <c r="S781" s="9">
        <f>'G. Phonotephrite FC 5 kbar'!AB57</f>
        <v>0.81858200000000003</v>
      </c>
      <c r="T781" s="9">
        <f>'G. Phonotephrite FC 5 kbar'!AC57</f>
        <v>3.6235879999999998</v>
      </c>
      <c r="U781" s="10">
        <f>'G. Phonotephrite FC 5 kbar'!AD57</f>
        <v>0</v>
      </c>
      <c r="V781" s="5">
        <f>'G. Phonotephrite FC 5 kbar'!AE57</f>
        <v>0.49742900000000001</v>
      </c>
      <c r="W781" s="5">
        <f>'G. Phonotephrite FC 5 kbar'!AF57</f>
        <v>0</v>
      </c>
      <c r="X781" s="5">
        <f>'G. Phonotephrite FC 5 kbar'!AG57</f>
        <v>0</v>
      </c>
      <c r="Y781" s="5">
        <f>'G. Phonotephrite FC 5 kbar'!AH57</f>
        <v>0</v>
      </c>
      <c r="Z781" s="5">
        <f>'G. Phonotephrite FC 5 kbar'!AI57</f>
        <v>0</v>
      </c>
      <c r="AA781" s="5">
        <v>0</v>
      </c>
      <c r="AB781" s="5"/>
      <c r="AC781" s="5">
        <f>'G. Phonotephrite FC 5 kbar'!AK57</f>
        <v>0</v>
      </c>
      <c r="AD781" s="10">
        <f>'G. Phonotephrite FC 5 kbar'!AL57</f>
        <v>0</v>
      </c>
      <c r="AE781" s="5">
        <f>'G. Phonotephrite FC 5 kbar'!AM57</f>
        <v>7.8806839999999996</v>
      </c>
      <c r="AF781" s="5">
        <f>'G. Phonotephrite FC 5 kbar'!AN57</f>
        <v>0</v>
      </c>
      <c r="AG781" s="5">
        <f>'G. Phonotephrite FC 5 kbar'!AO57</f>
        <v>0</v>
      </c>
      <c r="AH781" s="5">
        <f>'G. Phonotephrite FC 5 kbar'!AP57</f>
        <v>0</v>
      </c>
      <c r="AI781" s="5">
        <f>'G. Phonotephrite FC 5 kbar'!AQ57</f>
        <v>0</v>
      </c>
      <c r="AJ781" s="5">
        <v>0</v>
      </c>
      <c r="AK781" s="5"/>
      <c r="AL781" s="5">
        <f>'G. Phonotephrite FC 5 kbar'!AS57</f>
        <v>0</v>
      </c>
      <c r="AM781" s="10">
        <f t="shared" si="164"/>
        <v>0</v>
      </c>
      <c r="AN781" s="5">
        <f t="shared" si="165"/>
        <v>8.378112999999999</v>
      </c>
      <c r="AO781" s="5">
        <f t="shared" si="166"/>
        <v>0</v>
      </c>
      <c r="AP781" s="5">
        <f t="shared" si="167"/>
        <v>0</v>
      </c>
      <c r="AQ781" s="5">
        <f t="shared" si="168"/>
        <v>0</v>
      </c>
      <c r="AR781" s="5">
        <f t="shared" si="162"/>
        <v>0</v>
      </c>
      <c r="AS781" s="5">
        <f t="shared" si="163"/>
        <v>0</v>
      </c>
      <c r="AT781" s="5"/>
      <c r="AU781" s="5">
        <f t="shared" si="169"/>
        <v>0</v>
      </c>
      <c r="AV781" s="10">
        <f t="shared" si="170"/>
        <v>91.621887000000001</v>
      </c>
      <c r="AW781" s="48">
        <f t="shared" si="160"/>
        <v>100</v>
      </c>
    </row>
    <row r="782" spans="1:49" x14ac:dyDescent="0.3">
      <c r="A782" s="37" t="s">
        <v>1450</v>
      </c>
      <c r="B782" s="3">
        <f>'G. Phonotephrite FC 5 kbar'!A58</f>
        <v>52</v>
      </c>
      <c r="C782" s="2">
        <f>'G. Phonotephrite FC 5 kbar'!C58</f>
        <v>1096</v>
      </c>
      <c r="D782" s="2">
        <f>'G. Phonotephrite FC 5 kbar'!D58</f>
        <v>5000</v>
      </c>
      <c r="E782" s="5">
        <f>'B. LLD classification'!EA826</f>
        <v>2.6420312731591706</v>
      </c>
      <c r="F782" s="5">
        <f>'G. Phonotephrite FC 5 kbar'!L58</f>
        <v>1.7089730000000001</v>
      </c>
      <c r="G782" s="6">
        <f>'G. Phonotephrite FC 5 kbar'!N58</f>
        <v>91.139168999999995</v>
      </c>
      <c r="H782" s="7">
        <f t="shared" si="161"/>
        <v>8.8608310000000046</v>
      </c>
      <c r="I782" s="8">
        <f>'G. Phonotephrite FC 5 kbar'!R58</f>
        <v>47.687893000000003</v>
      </c>
      <c r="J782" s="9">
        <f>'G. Phonotephrite FC 5 kbar'!S58</f>
        <v>2.0576889999999999</v>
      </c>
      <c r="K782" s="9">
        <f>'G. Phonotephrite FC 5 kbar'!T58</f>
        <v>14.535628000000001</v>
      </c>
      <c r="L782" s="9">
        <f>'G. Phonotephrite FC 5 kbar'!U58</f>
        <v>1.4390860000000001</v>
      </c>
      <c r="M782" s="9">
        <f>'G. Phonotephrite FC 5 kbar'!V58</f>
        <v>8.5471240000000002</v>
      </c>
      <c r="N782" s="9">
        <f>'G. Phonotephrite FC 5 kbar'!W58</f>
        <v>0.17555599999999999</v>
      </c>
      <c r="O782" s="9">
        <f>'G. Phonotephrite FC 5 kbar'!X58</f>
        <v>5.7619199999999999</v>
      </c>
      <c r="P782" s="9">
        <f>'G. Phonotephrite FC 5 kbar'!Y58</f>
        <v>6.5929669999999998</v>
      </c>
      <c r="Q782" s="9">
        <f>'G. Phonotephrite FC 5 kbar'!Z58</f>
        <v>4.0622689999999997</v>
      </c>
      <c r="R782" s="9">
        <f>'G. Phonotephrite FC 5 kbar'!AA58</f>
        <v>4.6741700000000002</v>
      </c>
      <c r="S782" s="9">
        <f>'G. Phonotephrite FC 5 kbar'!AB58</f>
        <v>0.82291700000000001</v>
      </c>
      <c r="T782" s="9">
        <f>'G. Phonotephrite FC 5 kbar'!AC58</f>
        <v>3.6427809999999998</v>
      </c>
      <c r="U782" s="10">
        <f>'G. Phonotephrite FC 5 kbar'!AD58</f>
        <v>0</v>
      </c>
      <c r="V782" s="5">
        <f>'G. Phonotephrite FC 5 kbar'!AE58</f>
        <v>0.48500900000000002</v>
      </c>
      <c r="W782" s="5">
        <f>'G. Phonotephrite FC 5 kbar'!AF58</f>
        <v>0</v>
      </c>
      <c r="X782" s="5">
        <f>'G. Phonotephrite FC 5 kbar'!AG58</f>
        <v>0</v>
      </c>
      <c r="Y782" s="5">
        <f>'G. Phonotephrite FC 5 kbar'!AH58</f>
        <v>0</v>
      </c>
      <c r="Z782" s="5">
        <f>'G. Phonotephrite FC 5 kbar'!AI58</f>
        <v>0</v>
      </c>
      <c r="AA782" s="5">
        <v>0</v>
      </c>
      <c r="AB782" s="5"/>
      <c r="AC782" s="5">
        <f>'G. Phonotephrite FC 5 kbar'!AK58</f>
        <v>0</v>
      </c>
      <c r="AD782" s="10">
        <f>'G. Phonotephrite FC 5 kbar'!AL58</f>
        <v>0</v>
      </c>
      <c r="AE782" s="5">
        <f>'G. Phonotephrite FC 5 kbar'!AM58</f>
        <v>8.3758219999999994</v>
      </c>
      <c r="AF782" s="5">
        <f>'G. Phonotephrite FC 5 kbar'!AN58</f>
        <v>0</v>
      </c>
      <c r="AG782" s="5">
        <f>'G. Phonotephrite FC 5 kbar'!AO58</f>
        <v>0</v>
      </c>
      <c r="AH782" s="5">
        <f>'G. Phonotephrite FC 5 kbar'!AP58</f>
        <v>0</v>
      </c>
      <c r="AI782" s="5">
        <f>'G. Phonotephrite FC 5 kbar'!AQ58</f>
        <v>0</v>
      </c>
      <c r="AJ782" s="5">
        <v>0</v>
      </c>
      <c r="AK782" s="5"/>
      <c r="AL782" s="5">
        <f>'G. Phonotephrite FC 5 kbar'!AS58</f>
        <v>0</v>
      </c>
      <c r="AM782" s="10">
        <f t="shared" si="164"/>
        <v>0</v>
      </c>
      <c r="AN782" s="5">
        <f t="shared" si="165"/>
        <v>8.8608309999999992</v>
      </c>
      <c r="AO782" s="5">
        <f t="shared" si="166"/>
        <v>0</v>
      </c>
      <c r="AP782" s="5">
        <f t="shared" si="167"/>
        <v>0</v>
      </c>
      <c r="AQ782" s="5">
        <f t="shared" si="168"/>
        <v>0</v>
      </c>
      <c r="AR782" s="5">
        <f t="shared" si="162"/>
        <v>0</v>
      </c>
      <c r="AS782" s="5">
        <f t="shared" si="163"/>
        <v>0</v>
      </c>
      <c r="AT782" s="5"/>
      <c r="AU782" s="5">
        <f t="shared" si="169"/>
        <v>0</v>
      </c>
      <c r="AV782" s="10">
        <f t="shared" si="170"/>
        <v>91.139168999999995</v>
      </c>
      <c r="AW782" s="48">
        <f t="shared" si="160"/>
        <v>100</v>
      </c>
    </row>
    <row r="783" spans="1:49" x14ac:dyDescent="0.3">
      <c r="A783" s="37" t="s">
        <v>1450</v>
      </c>
      <c r="B783" s="3">
        <f>'G. Phonotephrite FC 5 kbar'!A59</f>
        <v>53</v>
      </c>
      <c r="C783" s="2">
        <f>'G. Phonotephrite FC 5 kbar'!C59</f>
        <v>1094</v>
      </c>
      <c r="D783" s="2">
        <f>'G. Phonotephrite FC 5 kbar'!D59</f>
        <v>5000</v>
      </c>
      <c r="E783" s="5">
        <f>'B. LLD classification'!EA827</f>
        <v>2.6377233481571842</v>
      </c>
      <c r="F783" s="5">
        <f>'G. Phonotephrite FC 5 kbar'!L59</f>
        <v>1.7248920000000001</v>
      </c>
      <c r="G783" s="6">
        <f>'G. Phonotephrite FC 5 kbar'!N59</f>
        <v>90.243728000000004</v>
      </c>
      <c r="H783" s="7">
        <f t="shared" si="161"/>
        <v>9.7562719999999956</v>
      </c>
      <c r="I783" s="8">
        <f>'G. Phonotephrite FC 5 kbar'!R59</f>
        <v>47.746938999999998</v>
      </c>
      <c r="J783" s="9">
        <f>'G. Phonotephrite FC 5 kbar'!S59</f>
        <v>2.0089790000000001</v>
      </c>
      <c r="K783" s="9">
        <f>'G. Phonotephrite FC 5 kbar'!T59</f>
        <v>14.580736</v>
      </c>
      <c r="L783" s="9">
        <f>'G. Phonotephrite FC 5 kbar'!U59</f>
        <v>1.4270130000000001</v>
      </c>
      <c r="M783" s="9">
        <f>'G. Phonotephrite FC 5 kbar'!V59</f>
        <v>8.5536569999999994</v>
      </c>
      <c r="N783" s="9">
        <f>'G. Phonotephrite FC 5 kbar'!W59</f>
        <v>0.17729800000000001</v>
      </c>
      <c r="O783" s="9">
        <f>'G. Phonotephrite FC 5 kbar'!X59</f>
        <v>5.6591839999999998</v>
      </c>
      <c r="P783" s="9">
        <f>'G. Phonotephrite FC 5 kbar'!Y59</f>
        <v>6.5153999999999996</v>
      </c>
      <c r="Q783" s="9">
        <f>'G. Phonotephrite FC 5 kbar'!Z59</f>
        <v>4.1002359999999998</v>
      </c>
      <c r="R783" s="9">
        <f>'G. Phonotephrite FC 5 kbar'!AA59</f>
        <v>4.7205500000000002</v>
      </c>
      <c r="S783" s="9">
        <f>'G. Phonotephrite FC 5 kbar'!AB59</f>
        <v>0.83108300000000002</v>
      </c>
      <c r="T783" s="9">
        <f>'G. Phonotephrite FC 5 kbar'!AC59</f>
        <v>3.6789260000000001</v>
      </c>
      <c r="U783" s="10">
        <f>'G. Phonotephrite FC 5 kbar'!AD59</f>
        <v>0</v>
      </c>
      <c r="V783" s="5">
        <f>'G. Phonotephrite FC 5 kbar'!AE59</f>
        <v>0.89773199999999997</v>
      </c>
      <c r="W783" s="5">
        <f>'G. Phonotephrite FC 5 kbar'!AF59</f>
        <v>0</v>
      </c>
      <c r="X783" s="5">
        <f>'G. Phonotephrite FC 5 kbar'!AG59</f>
        <v>0</v>
      </c>
      <c r="Y783" s="5">
        <f>'G. Phonotephrite FC 5 kbar'!AH59</f>
        <v>0</v>
      </c>
      <c r="Z783" s="5">
        <f>'G. Phonotephrite FC 5 kbar'!AI59</f>
        <v>0</v>
      </c>
      <c r="AA783" s="5">
        <v>0</v>
      </c>
      <c r="AB783" s="5"/>
      <c r="AC783" s="5">
        <f>'G. Phonotephrite FC 5 kbar'!AK59</f>
        <v>0</v>
      </c>
      <c r="AD783" s="10">
        <f>'G. Phonotephrite FC 5 kbar'!AL59</f>
        <v>0</v>
      </c>
      <c r="AE783" s="5">
        <f>'G. Phonotephrite FC 5 kbar'!AM59</f>
        <v>8.8585410000000007</v>
      </c>
      <c r="AF783" s="5">
        <f>'G. Phonotephrite FC 5 kbar'!AN59</f>
        <v>0</v>
      </c>
      <c r="AG783" s="5">
        <f>'G. Phonotephrite FC 5 kbar'!AO59</f>
        <v>0</v>
      </c>
      <c r="AH783" s="5">
        <f>'G. Phonotephrite FC 5 kbar'!AP59</f>
        <v>0</v>
      </c>
      <c r="AI783" s="5">
        <f>'G. Phonotephrite FC 5 kbar'!AQ59</f>
        <v>0</v>
      </c>
      <c r="AJ783" s="5">
        <v>0</v>
      </c>
      <c r="AK783" s="5"/>
      <c r="AL783" s="5">
        <f>'G. Phonotephrite FC 5 kbar'!AS59</f>
        <v>0</v>
      </c>
      <c r="AM783" s="10">
        <f t="shared" si="164"/>
        <v>0</v>
      </c>
      <c r="AN783" s="5">
        <f t="shared" si="165"/>
        <v>9.7562730000000002</v>
      </c>
      <c r="AO783" s="5">
        <f t="shared" si="166"/>
        <v>0</v>
      </c>
      <c r="AP783" s="5">
        <f t="shared" si="167"/>
        <v>0</v>
      </c>
      <c r="AQ783" s="5">
        <f t="shared" si="168"/>
        <v>0</v>
      </c>
      <c r="AR783" s="5">
        <f t="shared" si="162"/>
        <v>0</v>
      </c>
      <c r="AS783" s="5">
        <f t="shared" si="163"/>
        <v>0</v>
      </c>
      <c r="AT783" s="5"/>
      <c r="AU783" s="5">
        <f t="shared" si="169"/>
        <v>0</v>
      </c>
      <c r="AV783" s="10">
        <f t="shared" si="170"/>
        <v>90.243728000000004</v>
      </c>
      <c r="AW783" s="48">
        <f t="shared" si="160"/>
        <v>100.000001</v>
      </c>
    </row>
    <row r="784" spans="1:49" x14ac:dyDescent="0.3">
      <c r="A784" s="37" t="s">
        <v>1450</v>
      </c>
      <c r="B784" s="3">
        <f>'G. Phonotephrite FC 5 kbar'!A60</f>
        <v>54</v>
      </c>
      <c r="C784" s="2">
        <f>'G. Phonotephrite FC 5 kbar'!C60</f>
        <v>1092</v>
      </c>
      <c r="D784" s="2">
        <f>'G. Phonotephrite FC 5 kbar'!D60</f>
        <v>5000</v>
      </c>
      <c r="E784" s="5">
        <f>'B. LLD classification'!EA828</f>
        <v>2.6333122913647169</v>
      </c>
      <c r="F784" s="5">
        <f>'G. Phonotephrite FC 5 kbar'!L60</f>
        <v>1.7348330000000001</v>
      </c>
      <c r="G784" s="6">
        <f>'G. Phonotephrite FC 5 kbar'!N60</f>
        <v>89.353376999999995</v>
      </c>
      <c r="H784" s="7">
        <f t="shared" si="161"/>
        <v>10.646623000000005</v>
      </c>
      <c r="I784" s="8">
        <f>'G. Phonotephrite FC 5 kbar'!R60</f>
        <v>47.804602000000003</v>
      </c>
      <c r="J784" s="9">
        <f>'G. Phonotephrite FC 5 kbar'!S60</f>
        <v>1.9610810000000001</v>
      </c>
      <c r="K784" s="9">
        <f>'G. Phonotephrite FC 5 kbar'!T60</f>
        <v>14.627881</v>
      </c>
      <c r="L784" s="9">
        <f>'G. Phonotephrite FC 5 kbar'!U60</f>
        <v>1.4150529999999999</v>
      </c>
      <c r="M784" s="9">
        <f>'G. Phonotephrite FC 5 kbar'!V60</f>
        <v>8.5578889999999994</v>
      </c>
      <c r="N784" s="9">
        <f>'G. Phonotephrite FC 5 kbar'!W60</f>
        <v>0.179064</v>
      </c>
      <c r="O784" s="9">
        <f>'G. Phonotephrite FC 5 kbar'!X60</f>
        <v>5.5532769999999996</v>
      </c>
      <c r="P784" s="9">
        <f>'G. Phonotephrite FC 5 kbar'!Y60</f>
        <v>6.4398410000000004</v>
      </c>
      <c r="Q784" s="9">
        <f>'G. Phonotephrite FC 5 kbar'!Z60</f>
        <v>4.138776</v>
      </c>
      <c r="R784" s="9">
        <f>'G. Phonotephrite FC 5 kbar'!AA60</f>
        <v>4.7675869999999998</v>
      </c>
      <c r="S784" s="9">
        <f>'G. Phonotephrite FC 5 kbar'!AB60</f>
        <v>0.839364</v>
      </c>
      <c r="T784" s="9">
        <f>'G. Phonotephrite FC 5 kbar'!AC60</f>
        <v>3.7155840000000002</v>
      </c>
      <c r="U784" s="10">
        <f>'G. Phonotephrite FC 5 kbar'!AD60</f>
        <v>0</v>
      </c>
      <c r="V784" s="5">
        <f>'G. Phonotephrite FC 5 kbar'!AE60</f>
        <v>0.894818</v>
      </c>
      <c r="W784" s="5">
        <f>'G. Phonotephrite FC 5 kbar'!AF60</f>
        <v>0</v>
      </c>
      <c r="X784" s="5">
        <f>'G. Phonotephrite FC 5 kbar'!AG60</f>
        <v>0</v>
      </c>
      <c r="Y784" s="5">
        <f>'G. Phonotephrite FC 5 kbar'!AH60</f>
        <v>0</v>
      </c>
      <c r="Z784" s="5">
        <f>'G. Phonotephrite FC 5 kbar'!AI60</f>
        <v>0</v>
      </c>
      <c r="AA784" s="5">
        <v>0</v>
      </c>
      <c r="AB784" s="5"/>
      <c r="AC784" s="5">
        <f>'G. Phonotephrite FC 5 kbar'!AK60</f>
        <v>0</v>
      </c>
      <c r="AD784" s="10">
        <f>'G. Phonotephrite FC 5 kbar'!AL60</f>
        <v>0</v>
      </c>
      <c r="AE784" s="5">
        <f>'G. Phonotephrite FC 5 kbar'!AM60</f>
        <v>9.7518060000000002</v>
      </c>
      <c r="AF784" s="5">
        <f>'G. Phonotephrite FC 5 kbar'!AN60</f>
        <v>0</v>
      </c>
      <c r="AG784" s="5">
        <f>'G. Phonotephrite FC 5 kbar'!AO60</f>
        <v>0</v>
      </c>
      <c r="AH784" s="5">
        <f>'G. Phonotephrite FC 5 kbar'!AP60</f>
        <v>0</v>
      </c>
      <c r="AI784" s="5">
        <f>'G. Phonotephrite FC 5 kbar'!AQ60</f>
        <v>0</v>
      </c>
      <c r="AJ784" s="5">
        <v>0</v>
      </c>
      <c r="AK784" s="5"/>
      <c r="AL784" s="5">
        <f>'G. Phonotephrite FC 5 kbar'!AS60</f>
        <v>0</v>
      </c>
      <c r="AM784" s="10">
        <f t="shared" si="164"/>
        <v>0</v>
      </c>
      <c r="AN784" s="5">
        <f t="shared" si="165"/>
        <v>10.646624000000001</v>
      </c>
      <c r="AO784" s="5">
        <f t="shared" si="166"/>
        <v>0</v>
      </c>
      <c r="AP784" s="5">
        <f t="shared" si="167"/>
        <v>0</v>
      </c>
      <c r="AQ784" s="5">
        <f t="shared" si="168"/>
        <v>0</v>
      </c>
      <c r="AR784" s="5">
        <f t="shared" si="162"/>
        <v>0</v>
      </c>
      <c r="AS784" s="5">
        <f t="shared" si="163"/>
        <v>0</v>
      </c>
      <c r="AT784" s="5"/>
      <c r="AU784" s="5">
        <f t="shared" si="169"/>
        <v>0</v>
      </c>
      <c r="AV784" s="10">
        <f t="shared" si="170"/>
        <v>89.353376999999995</v>
      </c>
      <c r="AW784" s="48">
        <f t="shared" si="160"/>
        <v>100.000001</v>
      </c>
    </row>
    <row r="785" spans="1:49" x14ac:dyDescent="0.3">
      <c r="A785" s="37" t="s">
        <v>1450</v>
      </c>
      <c r="B785" s="3">
        <f>'G. Phonotephrite FC 5 kbar'!A61</f>
        <v>55</v>
      </c>
      <c r="C785" s="2">
        <f>'G. Phonotephrite FC 5 kbar'!C61</f>
        <v>1090</v>
      </c>
      <c r="D785" s="2">
        <f>'G. Phonotephrite FC 5 kbar'!D61</f>
        <v>5000</v>
      </c>
      <c r="E785" s="5">
        <f>'B. LLD classification'!EA829</f>
        <v>2.6289499803018224</v>
      </c>
      <c r="F785" s="5">
        <f>'G. Phonotephrite FC 5 kbar'!L61</f>
        <v>1.7443789999999999</v>
      </c>
      <c r="G785" s="6">
        <f>'G. Phonotephrite FC 5 kbar'!N61</f>
        <v>88.492790999999997</v>
      </c>
      <c r="H785" s="7">
        <f t="shared" si="161"/>
        <v>11.507209000000003</v>
      </c>
      <c r="I785" s="8">
        <f>'G. Phonotephrite FC 5 kbar'!R61</f>
        <v>47.861482000000002</v>
      </c>
      <c r="J785" s="9">
        <f>'G. Phonotephrite FC 5 kbar'!S61</f>
        <v>1.9140109999999999</v>
      </c>
      <c r="K785" s="9">
        <f>'G. Phonotephrite FC 5 kbar'!T61</f>
        <v>14.674365</v>
      </c>
      <c r="L785" s="9">
        <f>'G. Phonotephrite FC 5 kbar'!U61</f>
        <v>1.4032800000000001</v>
      </c>
      <c r="M785" s="9">
        <f>'G. Phonotephrite FC 5 kbar'!V61</f>
        <v>8.5608350000000009</v>
      </c>
      <c r="N785" s="9">
        <f>'G. Phonotephrite FC 5 kbar'!W61</f>
        <v>0.18080599999999999</v>
      </c>
      <c r="O785" s="9">
        <f>'G. Phonotephrite FC 5 kbar'!X61</f>
        <v>5.44909</v>
      </c>
      <c r="P785" s="9">
        <f>'G. Phonotephrite FC 5 kbar'!Y61</f>
        <v>6.3661690000000002</v>
      </c>
      <c r="Q785" s="9">
        <f>'G. Phonotephrite FC 5 kbar'!Z61</f>
        <v>4.1767669999999999</v>
      </c>
      <c r="R785" s="9">
        <f>'G. Phonotephrite FC 5 kbar'!AA61</f>
        <v>4.8139510000000003</v>
      </c>
      <c r="S785" s="9">
        <f>'G. Phonotephrite FC 5 kbar'!AB61</f>
        <v>0.84752700000000003</v>
      </c>
      <c r="T785" s="9">
        <f>'G. Phonotephrite FC 5 kbar'!AC61</f>
        <v>3.7517179999999999</v>
      </c>
      <c r="U785" s="10">
        <f>'G. Phonotephrite FC 5 kbar'!AD61</f>
        <v>0</v>
      </c>
      <c r="V785" s="5">
        <f>'G. Phonotephrite FC 5 kbar'!AE61</f>
        <v>0.86505500000000002</v>
      </c>
      <c r="W785" s="5">
        <f>'G. Phonotephrite FC 5 kbar'!AF61</f>
        <v>0</v>
      </c>
      <c r="X785" s="5">
        <f>'G. Phonotephrite FC 5 kbar'!AG61</f>
        <v>0</v>
      </c>
      <c r="Y785" s="5">
        <f>'G. Phonotephrite FC 5 kbar'!AH61</f>
        <v>0</v>
      </c>
      <c r="Z785" s="5">
        <f>'G. Phonotephrite FC 5 kbar'!AI61</f>
        <v>0</v>
      </c>
      <c r="AA785" s="5">
        <v>0</v>
      </c>
      <c r="AB785" s="5"/>
      <c r="AC785" s="5">
        <f>'G. Phonotephrite FC 5 kbar'!AK61</f>
        <v>0</v>
      </c>
      <c r="AD785" s="10">
        <f>'G. Phonotephrite FC 5 kbar'!AL61</f>
        <v>0</v>
      </c>
      <c r="AE785" s="5">
        <f>'G. Phonotephrite FC 5 kbar'!AM61</f>
        <v>10.642154</v>
      </c>
      <c r="AF785" s="5">
        <f>'G. Phonotephrite FC 5 kbar'!AN61</f>
        <v>0</v>
      </c>
      <c r="AG785" s="5">
        <f>'G. Phonotephrite FC 5 kbar'!AO61</f>
        <v>0</v>
      </c>
      <c r="AH785" s="5">
        <f>'G. Phonotephrite FC 5 kbar'!AP61</f>
        <v>0</v>
      </c>
      <c r="AI785" s="5">
        <f>'G. Phonotephrite FC 5 kbar'!AQ61</f>
        <v>0</v>
      </c>
      <c r="AJ785" s="5">
        <v>0</v>
      </c>
      <c r="AK785" s="5"/>
      <c r="AL785" s="5">
        <f>'G. Phonotephrite FC 5 kbar'!AS61</f>
        <v>0</v>
      </c>
      <c r="AM785" s="10">
        <f t="shared" si="164"/>
        <v>0</v>
      </c>
      <c r="AN785" s="5">
        <f t="shared" si="165"/>
        <v>11.507209</v>
      </c>
      <c r="AO785" s="5">
        <f t="shared" si="166"/>
        <v>0</v>
      </c>
      <c r="AP785" s="5">
        <f t="shared" si="167"/>
        <v>0</v>
      </c>
      <c r="AQ785" s="5">
        <f t="shared" si="168"/>
        <v>0</v>
      </c>
      <c r="AR785" s="5">
        <f t="shared" si="162"/>
        <v>0</v>
      </c>
      <c r="AS785" s="5">
        <f t="shared" si="163"/>
        <v>0</v>
      </c>
      <c r="AT785" s="5"/>
      <c r="AU785" s="5">
        <f t="shared" si="169"/>
        <v>0</v>
      </c>
      <c r="AV785" s="10">
        <f t="shared" si="170"/>
        <v>88.492790999999997</v>
      </c>
      <c r="AW785" s="48">
        <f t="shared" si="160"/>
        <v>100</v>
      </c>
    </row>
    <row r="786" spans="1:49" x14ac:dyDescent="0.3">
      <c r="A786" s="37" t="s">
        <v>1450</v>
      </c>
      <c r="B786" s="3">
        <f>'G. Phonotephrite FC 5 kbar'!A62</f>
        <v>56</v>
      </c>
      <c r="C786" s="2">
        <f>'G. Phonotephrite FC 5 kbar'!C62</f>
        <v>1088</v>
      </c>
      <c r="D786" s="2">
        <f>'G. Phonotephrite FC 5 kbar'!D62</f>
        <v>5000</v>
      </c>
      <c r="E786" s="5">
        <f>'B. LLD classification'!EA830</f>
        <v>2.6246373306430422</v>
      </c>
      <c r="F786" s="5">
        <f>'G. Phonotephrite FC 5 kbar'!L62</f>
        <v>1.753938</v>
      </c>
      <c r="G786" s="6">
        <f>'G. Phonotephrite FC 5 kbar'!N62</f>
        <v>87.660748999999996</v>
      </c>
      <c r="H786" s="7">
        <f t="shared" si="161"/>
        <v>12.339251000000004</v>
      </c>
      <c r="I786" s="8">
        <f>'G. Phonotephrite FC 5 kbar'!R62</f>
        <v>47.917549999999999</v>
      </c>
      <c r="J786" s="9">
        <f>'G. Phonotephrite FC 5 kbar'!S62</f>
        <v>1.8677870000000001</v>
      </c>
      <c r="K786" s="9">
        <f>'G. Phonotephrite FC 5 kbar'!T62</f>
        <v>14.720209000000001</v>
      </c>
      <c r="L786" s="9">
        <f>'G. Phonotephrite FC 5 kbar'!U62</f>
        <v>1.3916900000000001</v>
      </c>
      <c r="M786" s="9">
        <f>'G. Phonotephrite FC 5 kbar'!V62</f>
        <v>8.5625350000000005</v>
      </c>
      <c r="N786" s="9">
        <f>'G. Phonotephrite FC 5 kbar'!W62</f>
        <v>0.18252199999999999</v>
      </c>
      <c r="O786" s="9">
        <f>'G. Phonotephrite FC 5 kbar'!X62</f>
        <v>5.3466209999999998</v>
      </c>
      <c r="P786" s="9">
        <f>'G. Phonotephrite FC 5 kbar'!Y62</f>
        <v>6.2943340000000001</v>
      </c>
      <c r="Q786" s="9">
        <f>'G. Phonotephrite FC 5 kbar'!Z62</f>
        <v>4.2142090000000003</v>
      </c>
      <c r="R786" s="9">
        <f>'G. Phonotephrite FC 5 kbar'!AA62</f>
        <v>4.8596440000000003</v>
      </c>
      <c r="S786" s="9">
        <f>'G. Phonotephrite FC 5 kbar'!AB62</f>
        <v>0.85557099999999997</v>
      </c>
      <c r="T786" s="9">
        <f>'G. Phonotephrite FC 5 kbar'!AC62</f>
        <v>3.787328</v>
      </c>
      <c r="U786" s="10">
        <f>'G. Phonotephrite FC 5 kbar'!AD62</f>
        <v>0</v>
      </c>
      <c r="V786" s="5">
        <f>'G. Phonotephrite FC 5 kbar'!AE62</f>
        <v>0.83651200000000003</v>
      </c>
      <c r="W786" s="5">
        <f>'G. Phonotephrite FC 5 kbar'!AF62</f>
        <v>0</v>
      </c>
      <c r="X786" s="5">
        <f>'G. Phonotephrite FC 5 kbar'!AG62</f>
        <v>0</v>
      </c>
      <c r="Y786" s="5">
        <f>'G. Phonotephrite FC 5 kbar'!AH62</f>
        <v>0</v>
      </c>
      <c r="Z786" s="5">
        <f>'G. Phonotephrite FC 5 kbar'!AI62</f>
        <v>0</v>
      </c>
      <c r="AA786" s="5">
        <v>0</v>
      </c>
      <c r="AB786" s="5"/>
      <c r="AC786" s="5">
        <f>'G. Phonotephrite FC 5 kbar'!AK62</f>
        <v>0</v>
      </c>
      <c r="AD786" s="10">
        <f>'G. Phonotephrite FC 5 kbar'!AL62</f>
        <v>0</v>
      </c>
      <c r="AE786" s="5">
        <f>'G. Phonotephrite FC 5 kbar'!AM62</f>
        <v>11.502738000000001</v>
      </c>
      <c r="AF786" s="5">
        <f>'G. Phonotephrite FC 5 kbar'!AN62</f>
        <v>0</v>
      </c>
      <c r="AG786" s="5">
        <f>'G. Phonotephrite FC 5 kbar'!AO62</f>
        <v>0</v>
      </c>
      <c r="AH786" s="5">
        <f>'G. Phonotephrite FC 5 kbar'!AP62</f>
        <v>0</v>
      </c>
      <c r="AI786" s="5">
        <f>'G. Phonotephrite FC 5 kbar'!AQ62</f>
        <v>0</v>
      </c>
      <c r="AJ786" s="5">
        <v>0</v>
      </c>
      <c r="AK786" s="5"/>
      <c r="AL786" s="5">
        <f>'G. Phonotephrite FC 5 kbar'!AS62</f>
        <v>0</v>
      </c>
      <c r="AM786" s="10">
        <f t="shared" si="164"/>
        <v>0</v>
      </c>
      <c r="AN786" s="5">
        <f t="shared" si="165"/>
        <v>12.339250000000002</v>
      </c>
      <c r="AO786" s="5">
        <f t="shared" si="166"/>
        <v>0</v>
      </c>
      <c r="AP786" s="5">
        <f t="shared" si="167"/>
        <v>0</v>
      </c>
      <c r="AQ786" s="5">
        <f t="shared" si="168"/>
        <v>0</v>
      </c>
      <c r="AR786" s="5">
        <f t="shared" si="162"/>
        <v>0</v>
      </c>
      <c r="AS786" s="5">
        <f t="shared" si="163"/>
        <v>0</v>
      </c>
      <c r="AT786" s="5"/>
      <c r="AU786" s="5">
        <f t="shared" si="169"/>
        <v>0</v>
      </c>
      <c r="AV786" s="10">
        <f t="shared" si="170"/>
        <v>87.660748999999996</v>
      </c>
      <c r="AW786" s="48">
        <f t="shared" si="160"/>
        <v>99.999999000000003</v>
      </c>
    </row>
    <row r="787" spans="1:49" x14ac:dyDescent="0.3">
      <c r="A787" s="37" t="s">
        <v>1450</v>
      </c>
      <c r="B787" s="3">
        <f>'G. Phonotephrite FC 5 kbar'!A63</f>
        <v>57</v>
      </c>
      <c r="C787" s="2">
        <f>'G. Phonotephrite FC 5 kbar'!C63</f>
        <v>1086</v>
      </c>
      <c r="D787" s="2">
        <f>'G. Phonotephrite FC 5 kbar'!D63</f>
        <v>5000</v>
      </c>
      <c r="E787" s="5">
        <f>'B. LLD classification'!EA831</f>
        <v>2.6203751561386222</v>
      </c>
      <c r="F787" s="5">
        <f>'G. Phonotephrite FC 5 kbar'!L63</f>
        <v>1.7635080000000001</v>
      </c>
      <c r="G787" s="6">
        <f>'G. Phonotephrite FC 5 kbar'!N63</f>
        <v>86.856067999999993</v>
      </c>
      <c r="H787" s="7">
        <f t="shared" si="161"/>
        <v>13.143932000000007</v>
      </c>
      <c r="I787" s="8">
        <f>'G. Phonotephrite FC 5 kbar'!R63</f>
        <v>47.972783999999997</v>
      </c>
      <c r="J787" s="9">
        <f>'G. Phonotephrite FC 5 kbar'!S63</f>
        <v>1.8224210000000001</v>
      </c>
      <c r="K787" s="9">
        <f>'G. Phonotephrite FC 5 kbar'!T63</f>
        <v>14.765433</v>
      </c>
      <c r="L787" s="9">
        <f>'G. Phonotephrite FC 5 kbar'!U63</f>
        <v>1.3802810000000001</v>
      </c>
      <c r="M787" s="9">
        <f>'G. Phonotephrite FC 5 kbar'!V63</f>
        <v>8.5630319999999998</v>
      </c>
      <c r="N787" s="9">
        <f>'G. Phonotephrite FC 5 kbar'!W63</f>
        <v>0.18421299999999999</v>
      </c>
      <c r="O787" s="9">
        <f>'G. Phonotephrite FC 5 kbar'!X63</f>
        <v>5.2458650000000002</v>
      </c>
      <c r="P787" s="9">
        <f>'G. Phonotephrite FC 5 kbar'!Y63</f>
        <v>6.2242889999999997</v>
      </c>
      <c r="Q787" s="9">
        <f>'G. Phonotephrite FC 5 kbar'!Z63</f>
        <v>4.2511039999999998</v>
      </c>
      <c r="R787" s="9">
        <f>'G. Phonotephrite FC 5 kbar'!AA63</f>
        <v>4.9046659999999997</v>
      </c>
      <c r="S787" s="9">
        <f>'G. Phonotephrite FC 5 kbar'!AB63</f>
        <v>0.86349799999999999</v>
      </c>
      <c r="T787" s="9">
        <f>'G. Phonotephrite FC 5 kbar'!AC63</f>
        <v>3.822416</v>
      </c>
      <c r="U787" s="10">
        <f>'G. Phonotephrite FC 5 kbar'!AD63</f>
        <v>0</v>
      </c>
      <c r="V787" s="5">
        <f>'G. Phonotephrite FC 5 kbar'!AE63</f>
        <v>0.80915499999999996</v>
      </c>
      <c r="W787" s="5">
        <f>'G. Phonotephrite FC 5 kbar'!AF63</f>
        <v>0</v>
      </c>
      <c r="X787" s="5">
        <f>'G. Phonotephrite FC 5 kbar'!AG63</f>
        <v>0</v>
      </c>
      <c r="Y787" s="5">
        <f>'G. Phonotephrite FC 5 kbar'!AH63</f>
        <v>0</v>
      </c>
      <c r="Z787" s="5">
        <f>'G. Phonotephrite FC 5 kbar'!AI63</f>
        <v>0</v>
      </c>
      <c r="AA787" s="5">
        <v>0</v>
      </c>
      <c r="AB787" s="5"/>
      <c r="AC787" s="5">
        <f>'G. Phonotephrite FC 5 kbar'!AK63</f>
        <v>0</v>
      </c>
      <c r="AD787" s="10">
        <f>'G. Phonotephrite FC 5 kbar'!AL63</f>
        <v>0</v>
      </c>
      <c r="AE787" s="5">
        <f>'G. Phonotephrite FC 5 kbar'!AM63</f>
        <v>12.334777000000001</v>
      </c>
      <c r="AF787" s="5">
        <f>'G. Phonotephrite FC 5 kbar'!AN63</f>
        <v>0</v>
      </c>
      <c r="AG787" s="5">
        <f>'G. Phonotephrite FC 5 kbar'!AO63</f>
        <v>0</v>
      </c>
      <c r="AH787" s="5">
        <f>'G. Phonotephrite FC 5 kbar'!AP63</f>
        <v>0</v>
      </c>
      <c r="AI787" s="5">
        <f>'G. Phonotephrite FC 5 kbar'!AQ63</f>
        <v>0</v>
      </c>
      <c r="AJ787" s="5">
        <v>0</v>
      </c>
      <c r="AK787" s="5"/>
      <c r="AL787" s="5">
        <f>'G. Phonotephrite FC 5 kbar'!AS63</f>
        <v>0</v>
      </c>
      <c r="AM787" s="10">
        <f t="shared" si="164"/>
        <v>0</v>
      </c>
      <c r="AN787" s="5">
        <f t="shared" si="165"/>
        <v>13.143932000000001</v>
      </c>
      <c r="AO787" s="5">
        <f t="shared" si="166"/>
        <v>0</v>
      </c>
      <c r="AP787" s="5">
        <f t="shared" si="167"/>
        <v>0</v>
      </c>
      <c r="AQ787" s="5">
        <f t="shared" si="168"/>
        <v>0</v>
      </c>
      <c r="AR787" s="5">
        <f t="shared" si="162"/>
        <v>0</v>
      </c>
      <c r="AS787" s="5">
        <f t="shared" si="163"/>
        <v>0</v>
      </c>
      <c r="AT787" s="5"/>
      <c r="AU787" s="5">
        <f t="shared" si="169"/>
        <v>0</v>
      </c>
      <c r="AV787" s="10">
        <f t="shared" si="170"/>
        <v>86.856067999999993</v>
      </c>
      <c r="AW787" s="48">
        <f t="shared" si="160"/>
        <v>100</v>
      </c>
    </row>
    <row r="788" spans="1:49" x14ac:dyDescent="0.3">
      <c r="A788" s="37" t="s">
        <v>1450</v>
      </c>
      <c r="B788" s="3">
        <f>'G. Phonotephrite FC 5 kbar'!A64</f>
        <v>58</v>
      </c>
      <c r="C788" s="2">
        <f>'G. Phonotephrite FC 5 kbar'!C64</f>
        <v>1084</v>
      </c>
      <c r="D788" s="2">
        <f>'G. Phonotephrite FC 5 kbar'!D64</f>
        <v>5000</v>
      </c>
      <c r="E788" s="5">
        <f>'B. LLD classification'!EA832</f>
        <v>2.6161639659279756</v>
      </c>
      <c r="F788" s="5">
        <f>'G. Phonotephrite FC 5 kbar'!L64</f>
        <v>1.7730900000000001</v>
      </c>
      <c r="G788" s="6">
        <f>'G. Phonotephrite FC 5 kbar'!N64</f>
        <v>86.077600000000004</v>
      </c>
      <c r="H788" s="7">
        <f t="shared" si="161"/>
        <v>13.922399999999996</v>
      </c>
      <c r="I788" s="8">
        <f>'G. Phonotephrite FC 5 kbar'!R64</f>
        <v>48.027168000000003</v>
      </c>
      <c r="J788" s="9">
        <f>'G. Phonotephrite FC 5 kbar'!S64</f>
        <v>1.7779210000000001</v>
      </c>
      <c r="K788" s="9">
        <f>'G. Phonotephrite FC 5 kbar'!T64</f>
        <v>14.810053999999999</v>
      </c>
      <c r="L788" s="9">
        <f>'G. Phonotephrite FC 5 kbar'!U64</f>
        <v>1.369046</v>
      </c>
      <c r="M788" s="9">
        <f>'G. Phonotephrite FC 5 kbar'!V64</f>
        <v>8.5623660000000008</v>
      </c>
      <c r="N788" s="9">
        <f>'G. Phonotephrite FC 5 kbar'!W64</f>
        <v>0.18587899999999999</v>
      </c>
      <c r="O788" s="9">
        <f>'G. Phonotephrite FC 5 kbar'!X64</f>
        <v>5.1468119999999997</v>
      </c>
      <c r="P788" s="9">
        <f>'G. Phonotephrite FC 5 kbar'!Y64</f>
        <v>6.1559860000000004</v>
      </c>
      <c r="Q788" s="9">
        <f>'G. Phonotephrite FC 5 kbar'!Z64</f>
        <v>4.2874540000000003</v>
      </c>
      <c r="R788" s="9">
        <f>'G. Phonotephrite FC 5 kbar'!AA64</f>
        <v>4.9490230000000004</v>
      </c>
      <c r="S788" s="9">
        <f>'G. Phonotephrite FC 5 kbar'!AB64</f>
        <v>0.87130700000000005</v>
      </c>
      <c r="T788" s="9">
        <f>'G. Phonotephrite FC 5 kbar'!AC64</f>
        <v>3.8569849999999999</v>
      </c>
      <c r="U788" s="10">
        <f>'G. Phonotephrite FC 5 kbar'!AD64</f>
        <v>0</v>
      </c>
      <c r="V788" s="5">
        <f>'G. Phonotephrite FC 5 kbar'!AE64</f>
        <v>0.78294399999999997</v>
      </c>
      <c r="W788" s="5">
        <f>'G. Phonotephrite FC 5 kbar'!AF64</f>
        <v>0</v>
      </c>
      <c r="X788" s="5">
        <f>'G. Phonotephrite FC 5 kbar'!AG64</f>
        <v>0</v>
      </c>
      <c r="Y788" s="5">
        <f>'G. Phonotephrite FC 5 kbar'!AH64</f>
        <v>0</v>
      </c>
      <c r="Z788" s="5">
        <f>'G. Phonotephrite FC 5 kbar'!AI64</f>
        <v>0</v>
      </c>
      <c r="AA788" s="5">
        <v>0</v>
      </c>
      <c r="AB788" s="5"/>
      <c r="AC788" s="5">
        <f>'G. Phonotephrite FC 5 kbar'!AK64</f>
        <v>0</v>
      </c>
      <c r="AD788" s="10">
        <f>'G. Phonotephrite FC 5 kbar'!AL64</f>
        <v>0</v>
      </c>
      <c r="AE788" s="5">
        <f>'G. Phonotephrite FC 5 kbar'!AM64</f>
        <v>13.139457</v>
      </c>
      <c r="AF788" s="5">
        <f>'G. Phonotephrite FC 5 kbar'!AN64</f>
        <v>0</v>
      </c>
      <c r="AG788" s="5">
        <f>'G. Phonotephrite FC 5 kbar'!AO64</f>
        <v>0</v>
      </c>
      <c r="AH788" s="5">
        <f>'G. Phonotephrite FC 5 kbar'!AP64</f>
        <v>0</v>
      </c>
      <c r="AI788" s="5">
        <f>'G. Phonotephrite FC 5 kbar'!AQ64</f>
        <v>0</v>
      </c>
      <c r="AJ788" s="5">
        <v>0</v>
      </c>
      <c r="AK788" s="5"/>
      <c r="AL788" s="5">
        <f>'G. Phonotephrite FC 5 kbar'!AS64</f>
        <v>0</v>
      </c>
      <c r="AM788" s="10">
        <f t="shared" si="164"/>
        <v>0</v>
      </c>
      <c r="AN788" s="5">
        <f t="shared" si="165"/>
        <v>13.922401000000001</v>
      </c>
      <c r="AO788" s="5">
        <f t="shared" si="166"/>
        <v>0</v>
      </c>
      <c r="AP788" s="5">
        <f t="shared" si="167"/>
        <v>0</v>
      </c>
      <c r="AQ788" s="5">
        <f t="shared" si="168"/>
        <v>0</v>
      </c>
      <c r="AR788" s="5">
        <f t="shared" si="162"/>
        <v>0</v>
      </c>
      <c r="AS788" s="5">
        <f t="shared" si="163"/>
        <v>0</v>
      </c>
      <c r="AT788" s="5"/>
      <c r="AU788" s="5">
        <f t="shared" si="169"/>
        <v>0</v>
      </c>
      <c r="AV788" s="10">
        <f t="shared" si="170"/>
        <v>86.077600000000004</v>
      </c>
      <c r="AW788" s="48">
        <f t="shared" si="160"/>
        <v>100.000001</v>
      </c>
    </row>
    <row r="789" spans="1:49" x14ac:dyDescent="0.3">
      <c r="A789" s="37" t="s">
        <v>1450</v>
      </c>
      <c r="B789" s="3">
        <f>'G. Phonotephrite FC 5 kbar'!A65</f>
        <v>59</v>
      </c>
      <c r="C789" s="2">
        <f>'G. Phonotephrite FC 5 kbar'!C65</f>
        <v>1082</v>
      </c>
      <c r="D789" s="2">
        <f>'G. Phonotephrite FC 5 kbar'!D65</f>
        <v>5000</v>
      </c>
      <c r="E789" s="5">
        <f>'B. LLD classification'!EA833</f>
        <v>2.6120040115009084</v>
      </c>
      <c r="F789" s="5">
        <f>'G. Phonotephrite FC 5 kbar'!L65</f>
        <v>1.782681</v>
      </c>
      <c r="G789" s="6">
        <f>'G. Phonotephrite FC 5 kbar'!N65</f>
        <v>85.324240000000003</v>
      </c>
      <c r="H789" s="7">
        <f t="shared" si="161"/>
        <v>14.675759999999997</v>
      </c>
      <c r="I789" s="8">
        <f>'G. Phonotephrite FC 5 kbar'!R65</f>
        <v>48.080691000000002</v>
      </c>
      <c r="J789" s="9">
        <f>'G. Phonotephrite FC 5 kbar'!S65</f>
        <v>1.7342900000000001</v>
      </c>
      <c r="K789" s="9">
        <f>'G. Phonotephrite FC 5 kbar'!T65</f>
        <v>14.854089999999999</v>
      </c>
      <c r="L789" s="9">
        <f>'G. Phonotephrite FC 5 kbar'!U65</f>
        <v>1.3579829999999999</v>
      </c>
      <c r="M789" s="9">
        <f>'G. Phonotephrite FC 5 kbar'!V65</f>
        <v>8.560575</v>
      </c>
      <c r="N789" s="9">
        <f>'G. Phonotephrite FC 5 kbar'!W65</f>
        <v>0.18751999999999999</v>
      </c>
      <c r="O789" s="9">
        <f>'G. Phonotephrite FC 5 kbar'!X65</f>
        <v>5.0494510000000004</v>
      </c>
      <c r="P789" s="9">
        <f>'G. Phonotephrite FC 5 kbar'!Y65</f>
        <v>6.089378</v>
      </c>
      <c r="Q789" s="9">
        <f>'G. Phonotephrite FC 5 kbar'!Z65</f>
        <v>4.3232629999999999</v>
      </c>
      <c r="R789" s="9">
        <f>'G. Phonotephrite FC 5 kbar'!AA65</f>
        <v>4.9927200000000003</v>
      </c>
      <c r="S789" s="9">
        <f>'G. Phonotephrite FC 5 kbar'!AB65</f>
        <v>0.879</v>
      </c>
      <c r="T789" s="9">
        <f>'G. Phonotephrite FC 5 kbar'!AC65</f>
        <v>3.8910399999999998</v>
      </c>
      <c r="U789" s="10">
        <f>'G. Phonotephrite FC 5 kbar'!AD65</f>
        <v>0</v>
      </c>
      <c r="V789" s="5">
        <f>'G. Phonotephrite FC 5 kbar'!AE65</f>
        <v>0.75783800000000001</v>
      </c>
      <c r="W789" s="5">
        <f>'G. Phonotephrite FC 5 kbar'!AF65</f>
        <v>0</v>
      </c>
      <c r="X789" s="5">
        <f>'G. Phonotephrite FC 5 kbar'!AG65</f>
        <v>0</v>
      </c>
      <c r="Y789" s="5">
        <f>'G. Phonotephrite FC 5 kbar'!AH65</f>
        <v>0</v>
      </c>
      <c r="Z789" s="5">
        <f>'G. Phonotephrite FC 5 kbar'!AI65</f>
        <v>0</v>
      </c>
      <c r="AA789" s="5">
        <v>0</v>
      </c>
      <c r="AB789" s="5"/>
      <c r="AC789" s="5">
        <f>'G. Phonotephrite FC 5 kbar'!AK65</f>
        <v>0</v>
      </c>
      <c r="AD789" s="10">
        <f>'G. Phonotephrite FC 5 kbar'!AL65</f>
        <v>0</v>
      </c>
      <c r="AE789" s="5">
        <f>'G. Phonotephrite FC 5 kbar'!AM65</f>
        <v>13.917922000000001</v>
      </c>
      <c r="AF789" s="5">
        <f>'G. Phonotephrite FC 5 kbar'!AN65</f>
        <v>0</v>
      </c>
      <c r="AG789" s="5">
        <f>'G. Phonotephrite FC 5 kbar'!AO65</f>
        <v>0</v>
      </c>
      <c r="AH789" s="5">
        <f>'G. Phonotephrite FC 5 kbar'!AP65</f>
        <v>0</v>
      </c>
      <c r="AI789" s="5">
        <f>'G. Phonotephrite FC 5 kbar'!AQ65</f>
        <v>0</v>
      </c>
      <c r="AJ789" s="5">
        <v>0</v>
      </c>
      <c r="AK789" s="5"/>
      <c r="AL789" s="5">
        <f>'G. Phonotephrite FC 5 kbar'!AS65</f>
        <v>0</v>
      </c>
      <c r="AM789" s="10">
        <f t="shared" si="164"/>
        <v>0</v>
      </c>
      <c r="AN789" s="5">
        <f t="shared" si="165"/>
        <v>14.67576</v>
      </c>
      <c r="AO789" s="5">
        <f t="shared" si="166"/>
        <v>0</v>
      </c>
      <c r="AP789" s="5">
        <f t="shared" si="167"/>
        <v>0</v>
      </c>
      <c r="AQ789" s="5">
        <f t="shared" si="168"/>
        <v>0</v>
      </c>
      <c r="AR789" s="5">
        <f t="shared" si="162"/>
        <v>0</v>
      </c>
      <c r="AS789" s="5">
        <f t="shared" si="163"/>
        <v>0</v>
      </c>
      <c r="AT789" s="5"/>
      <c r="AU789" s="5">
        <f t="shared" si="169"/>
        <v>0</v>
      </c>
      <c r="AV789" s="10">
        <f t="shared" si="170"/>
        <v>85.324240000000003</v>
      </c>
      <c r="AW789" s="48">
        <f t="shared" si="160"/>
        <v>100</v>
      </c>
    </row>
    <row r="790" spans="1:49" x14ac:dyDescent="0.3">
      <c r="A790" s="37" t="s">
        <v>1450</v>
      </c>
      <c r="B790" s="3">
        <f>'G. Phonotephrite FC 5 kbar'!A66</f>
        <v>60</v>
      </c>
      <c r="C790" s="2">
        <f>'G. Phonotephrite FC 5 kbar'!C66</f>
        <v>1080</v>
      </c>
      <c r="D790" s="2">
        <f>'G. Phonotephrite FC 5 kbar'!D66</f>
        <v>5000</v>
      </c>
      <c r="E790" s="5">
        <f>'B. LLD classification'!EA834</f>
        <v>2.6078955078637462</v>
      </c>
      <c r="F790" s="5">
        <f>'G. Phonotephrite FC 5 kbar'!L66</f>
        <v>1.7922819999999999</v>
      </c>
      <c r="G790" s="6">
        <f>'G. Phonotephrite FC 5 kbar'!N66</f>
        <v>84.594925000000003</v>
      </c>
      <c r="H790" s="7">
        <f t="shared" si="161"/>
        <v>15.405074999999997</v>
      </c>
      <c r="I790" s="8">
        <f>'G. Phonotephrite FC 5 kbar'!R66</f>
        <v>48.133347000000001</v>
      </c>
      <c r="J790" s="9">
        <f>'G. Phonotephrite FC 5 kbar'!S66</f>
        <v>1.6915290000000001</v>
      </c>
      <c r="K790" s="9">
        <f>'G. Phonotephrite FC 5 kbar'!T66</f>
        <v>14.897556</v>
      </c>
      <c r="L790" s="9">
        <f>'G. Phonotephrite FC 5 kbar'!U66</f>
        <v>1.3470869999999999</v>
      </c>
      <c r="M790" s="9">
        <f>'G. Phonotephrite FC 5 kbar'!V66</f>
        <v>8.5576969999999992</v>
      </c>
      <c r="N790" s="9">
        <f>'G. Phonotephrite FC 5 kbar'!W66</f>
        <v>0.189137</v>
      </c>
      <c r="O790" s="9">
        <f>'G. Phonotephrite FC 5 kbar'!X66</f>
        <v>4.9537659999999999</v>
      </c>
      <c r="P790" s="9">
        <f>'G. Phonotephrite FC 5 kbar'!Y66</f>
        <v>6.0244179999999998</v>
      </c>
      <c r="Q790" s="9">
        <f>'G. Phonotephrite FC 5 kbar'!Z66</f>
        <v>4.3585370000000001</v>
      </c>
      <c r="R790" s="9">
        <f>'G. Phonotephrite FC 5 kbar'!AA66</f>
        <v>5.0357630000000002</v>
      </c>
      <c r="S790" s="9">
        <f>'G. Phonotephrite FC 5 kbar'!AB66</f>
        <v>0.88657799999999998</v>
      </c>
      <c r="T790" s="9">
        <f>'G. Phonotephrite FC 5 kbar'!AC66</f>
        <v>3.924585</v>
      </c>
      <c r="U790" s="10">
        <f>'G. Phonotephrite FC 5 kbar'!AD66</f>
        <v>0</v>
      </c>
      <c r="V790" s="5">
        <f>'G. Phonotephrite FC 5 kbar'!AE66</f>
        <v>0.73379499999999998</v>
      </c>
      <c r="W790" s="5">
        <f>'G. Phonotephrite FC 5 kbar'!AF66</f>
        <v>0</v>
      </c>
      <c r="X790" s="5">
        <f>'G. Phonotephrite FC 5 kbar'!AG66</f>
        <v>0</v>
      </c>
      <c r="Y790" s="5">
        <f>'G. Phonotephrite FC 5 kbar'!AH66</f>
        <v>0</v>
      </c>
      <c r="Z790" s="5">
        <f>'G. Phonotephrite FC 5 kbar'!AI66</f>
        <v>0</v>
      </c>
      <c r="AA790" s="5">
        <v>0</v>
      </c>
      <c r="AB790" s="5"/>
      <c r="AC790" s="5">
        <f>'G. Phonotephrite FC 5 kbar'!AK66</f>
        <v>0</v>
      </c>
      <c r="AD790" s="10">
        <f>'G. Phonotephrite FC 5 kbar'!AL66</f>
        <v>0</v>
      </c>
      <c r="AE790" s="5">
        <f>'G. Phonotephrite FC 5 kbar'!AM66</f>
        <v>14.671279</v>
      </c>
      <c r="AF790" s="5">
        <f>'G. Phonotephrite FC 5 kbar'!AN66</f>
        <v>0</v>
      </c>
      <c r="AG790" s="5">
        <f>'G. Phonotephrite FC 5 kbar'!AO66</f>
        <v>0</v>
      </c>
      <c r="AH790" s="5">
        <f>'G. Phonotephrite FC 5 kbar'!AP66</f>
        <v>0</v>
      </c>
      <c r="AI790" s="5">
        <f>'G. Phonotephrite FC 5 kbar'!AQ66</f>
        <v>0</v>
      </c>
      <c r="AJ790" s="5">
        <v>0</v>
      </c>
      <c r="AK790" s="5"/>
      <c r="AL790" s="5">
        <f>'G. Phonotephrite FC 5 kbar'!AS66</f>
        <v>0</v>
      </c>
      <c r="AM790" s="10">
        <f t="shared" si="164"/>
        <v>0</v>
      </c>
      <c r="AN790" s="5">
        <f t="shared" si="165"/>
        <v>15.405074000000001</v>
      </c>
      <c r="AO790" s="5">
        <f t="shared" si="166"/>
        <v>0</v>
      </c>
      <c r="AP790" s="5">
        <f t="shared" si="167"/>
        <v>0</v>
      </c>
      <c r="AQ790" s="5">
        <f t="shared" si="168"/>
        <v>0</v>
      </c>
      <c r="AR790" s="5">
        <f t="shared" si="162"/>
        <v>0</v>
      </c>
      <c r="AS790" s="5">
        <f t="shared" si="163"/>
        <v>0</v>
      </c>
      <c r="AT790" s="5"/>
      <c r="AU790" s="5">
        <f t="shared" si="169"/>
        <v>0</v>
      </c>
      <c r="AV790" s="10">
        <f t="shared" si="170"/>
        <v>84.594925000000003</v>
      </c>
      <c r="AW790" s="48">
        <f t="shared" si="160"/>
        <v>99.999999000000003</v>
      </c>
    </row>
    <row r="791" spans="1:49" x14ac:dyDescent="0.3">
      <c r="A791" s="37" t="s">
        <v>1450</v>
      </c>
      <c r="B791" s="3">
        <f>'G. Phonotephrite FC 5 kbar'!A67</f>
        <v>61</v>
      </c>
      <c r="C791" s="2">
        <f>'G. Phonotephrite FC 5 kbar'!C67</f>
        <v>1078</v>
      </c>
      <c r="D791" s="2">
        <f>'G. Phonotephrite FC 5 kbar'!D67</f>
        <v>5000</v>
      </c>
      <c r="E791" s="5">
        <f>'B. LLD classification'!EA835</f>
        <v>2.6038382790169297</v>
      </c>
      <c r="F791" s="5">
        <f>'G. Phonotephrite FC 5 kbar'!L67</f>
        <v>1.801892</v>
      </c>
      <c r="G791" s="6">
        <f>'G. Phonotephrite FC 5 kbar'!N67</f>
        <v>83.888636000000005</v>
      </c>
      <c r="H791" s="7">
        <f t="shared" si="161"/>
        <v>16.111363999999995</v>
      </c>
      <c r="I791" s="8">
        <f>'G. Phonotephrite FC 5 kbar'!R67</f>
        <v>48.185133</v>
      </c>
      <c r="J791" s="9">
        <f>'G. Phonotephrite FC 5 kbar'!S67</f>
        <v>1.649635</v>
      </c>
      <c r="K791" s="9">
        <f>'G. Phonotephrite FC 5 kbar'!T67</f>
        <v>14.940466000000001</v>
      </c>
      <c r="L791" s="9">
        <f>'G. Phonotephrite FC 5 kbar'!U67</f>
        <v>1.336355</v>
      </c>
      <c r="M791" s="9">
        <f>'G. Phonotephrite FC 5 kbar'!V67</f>
        <v>8.5537690000000008</v>
      </c>
      <c r="N791" s="9">
        <f>'G. Phonotephrite FC 5 kbar'!W67</f>
        <v>0.19072900000000001</v>
      </c>
      <c r="O791" s="9">
        <f>'G. Phonotephrite FC 5 kbar'!X67</f>
        <v>4.859737</v>
      </c>
      <c r="P791" s="9">
        <f>'G. Phonotephrite FC 5 kbar'!Y67</f>
        <v>5.9610620000000001</v>
      </c>
      <c r="Q791" s="9">
        <f>'G. Phonotephrite FC 5 kbar'!Z67</f>
        <v>4.3932830000000003</v>
      </c>
      <c r="R791" s="9">
        <f>'G. Phonotephrite FC 5 kbar'!AA67</f>
        <v>5.0781609999999997</v>
      </c>
      <c r="S791" s="9">
        <f>'G. Phonotephrite FC 5 kbar'!AB67</f>
        <v>0.894042</v>
      </c>
      <c r="T791" s="9">
        <f>'G. Phonotephrite FC 5 kbar'!AC67</f>
        <v>3.9576280000000001</v>
      </c>
      <c r="U791" s="10">
        <f>'G. Phonotephrite FC 5 kbar'!AD67</f>
        <v>0</v>
      </c>
      <c r="V791" s="5">
        <f>'G. Phonotephrite FC 5 kbar'!AE67</f>
        <v>0.71077199999999996</v>
      </c>
      <c r="W791" s="5">
        <f>'G. Phonotephrite FC 5 kbar'!AF67</f>
        <v>0</v>
      </c>
      <c r="X791" s="5">
        <f>'G. Phonotephrite FC 5 kbar'!AG67</f>
        <v>0</v>
      </c>
      <c r="Y791" s="5">
        <f>'G. Phonotephrite FC 5 kbar'!AH67</f>
        <v>0</v>
      </c>
      <c r="Z791" s="5">
        <f>'G. Phonotephrite FC 5 kbar'!AI67</f>
        <v>0</v>
      </c>
      <c r="AA791" s="5">
        <v>0</v>
      </c>
      <c r="AB791" s="5"/>
      <c r="AC791" s="5">
        <f>'G. Phonotephrite FC 5 kbar'!AK67</f>
        <v>0</v>
      </c>
      <c r="AD791" s="10">
        <f>'G. Phonotephrite FC 5 kbar'!AL67</f>
        <v>0</v>
      </c>
      <c r="AE791" s="5">
        <f>'G. Phonotephrite FC 5 kbar'!AM67</f>
        <v>15.400592</v>
      </c>
      <c r="AF791" s="5">
        <f>'G. Phonotephrite FC 5 kbar'!AN67</f>
        <v>0</v>
      </c>
      <c r="AG791" s="5">
        <f>'G. Phonotephrite FC 5 kbar'!AO67</f>
        <v>0</v>
      </c>
      <c r="AH791" s="5">
        <f>'G. Phonotephrite FC 5 kbar'!AP67</f>
        <v>0</v>
      </c>
      <c r="AI791" s="5">
        <f>'G. Phonotephrite FC 5 kbar'!AQ67</f>
        <v>0</v>
      </c>
      <c r="AJ791" s="5">
        <v>0</v>
      </c>
      <c r="AK791" s="5"/>
      <c r="AL791" s="5">
        <f>'G. Phonotephrite FC 5 kbar'!AS67</f>
        <v>0</v>
      </c>
      <c r="AM791" s="10">
        <f t="shared" si="164"/>
        <v>0</v>
      </c>
      <c r="AN791" s="5">
        <f t="shared" si="165"/>
        <v>16.111363999999998</v>
      </c>
      <c r="AO791" s="5">
        <f t="shared" si="166"/>
        <v>0</v>
      </c>
      <c r="AP791" s="5">
        <f t="shared" si="167"/>
        <v>0</v>
      </c>
      <c r="AQ791" s="5">
        <f t="shared" si="168"/>
        <v>0</v>
      </c>
      <c r="AR791" s="5">
        <f t="shared" si="162"/>
        <v>0</v>
      </c>
      <c r="AS791" s="5">
        <f t="shared" si="163"/>
        <v>0</v>
      </c>
      <c r="AT791" s="5"/>
      <c r="AU791" s="5">
        <f t="shared" si="169"/>
        <v>0</v>
      </c>
      <c r="AV791" s="10">
        <f t="shared" si="170"/>
        <v>83.888636000000005</v>
      </c>
      <c r="AW791" s="48">
        <f t="shared" si="160"/>
        <v>100</v>
      </c>
    </row>
    <row r="792" spans="1:49" x14ac:dyDescent="0.3">
      <c r="A792" s="37" t="s">
        <v>1450</v>
      </c>
      <c r="B792" s="3">
        <f>'G. Phonotephrite FC 5 kbar'!A68</f>
        <v>62</v>
      </c>
      <c r="C792" s="2">
        <f>'G. Phonotephrite FC 5 kbar'!C68</f>
        <v>1076</v>
      </c>
      <c r="D792" s="2">
        <f>'G. Phonotephrite FC 5 kbar'!D68</f>
        <v>5000</v>
      </c>
      <c r="E792" s="5">
        <f>'B. LLD classification'!EA836</f>
        <v>2.5998323266460774</v>
      </c>
      <c r="F792" s="5">
        <f>'G. Phonotephrite FC 5 kbar'!L68</f>
        <v>1.81151</v>
      </c>
      <c r="G792" s="6">
        <f>'G. Phonotephrite FC 5 kbar'!N68</f>
        <v>83.204396000000003</v>
      </c>
      <c r="H792" s="7">
        <f t="shared" si="161"/>
        <v>16.795603999999997</v>
      </c>
      <c r="I792" s="8">
        <f>'G. Phonotephrite FC 5 kbar'!R68</f>
        <v>48.236051000000003</v>
      </c>
      <c r="J792" s="9">
        <f>'G. Phonotephrite FC 5 kbar'!S68</f>
        <v>1.608603</v>
      </c>
      <c r="K792" s="9">
        <f>'G. Phonotephrite FC 5 kbar'!T68</f>
        <v>14.982835</v>
      </c>
      <c r="L792" s="9">
        <f>'G. Phonotephrite FC 5 kbar'!U68</f>
        <v>1.3257810000000001</v>
      </c>
      <c r="M792" s="9">
        <f>'G. Phonotephrite FC 5 kbar'!V68</f>
        <v>8.5488280000000003</v>
      </c>
      <c r="N792" s="9">
        <f>'G. Phonotephrite FC 5 kbar'!W68</f>
        <v>0.192298</v>
      </c>
      <c r="O792" s="9">
        <f>'G. Phonotephrite FC 5 kbar'!X68</f>
        <v>4.7673459999999999</v>
      </c>
      <c r="P792" s="9">
        <f>'G. Phonotephrite FC 5 kbar'!Y68</f>
        <v>5.8992630000000004</v>
      </c>
      <c r="Q792" s="9">
        <f>'G. Phonotephrite FC 5 kbar'!Z68</f>
        <v>4.427505</v>
      </c>
      <c r="R792" s="9">
        <f>'G. Phonotephrite FC 5 kbar'!AA68</f>
        <v>5.1199219999999999</v>
      </c>
      <c r="S792" s="9">
        <f>'G. Phonotephrite FC 5 kbar'!AB68</f>
        <v>0.90139499999999995</v>
      </c>
      <c r="T792" s="9">
        <f>'G. Phonotephrite FC 5 kbar'!AC68</f>
        <v>3.9901740000000001</v>
      </c>
      <c r="U792" s="10">
        <f>'G. Phonotephrite FC 5 kbar'!AD68</f>
        <v>0</v>
      </c>
      <c r="V792" s="5">
        <f>'G. Phonotephrite FC 5 kbar'!AE68</f>
        <v>0.68872500000000003</v>
      </c>
      <c r="W792" s="5">
        <f>'G. Phonotephrite FC 5 kbar'!AF68</f>
        <v>0</v>
      </c>
      <c r="X792" s="5">
        <f>'G. Phonotephrite FC 5 kbar'!AG68</f>
        <v>0</v>
      </c>
      <c r="Y792" s="5">
        <f>'G. Phonotephrite FC 5 kbar'!AH68</f>
        <v>0</v>
      </c>
      <c r="Z792" s="5">
        <f>'G. Phonotephrite FC 5 kbar'!AI68</f>
        <v>0</v>
      </c>
      <c r="AA792" s="5">
        <v>0</v>
      </c>
      <c r="AB792" s="5"/>
      <c r="AC792" s="5">
        <f>'G. Phonotephrite FC 5 kbar'!AK68</f>
        <v>0</v>
      </c>
      <c r="AD792" s="10">
        <f>'G. Phonotephrite FC 5 kbar'!AL68</f>
        <v>0</v>
      </c>
      <c r="AE792" s="5">
        <f>'G. Phonotephrite FC 5 kbar'!AM68</f>
        <v>16.106878999999999</v>
      </c>
      <c r="AF792" s="5">
        <f>'G. Phonotephrite FC 5 kbar'!AN68</f>
        <v>0</v>
      </c>
      <c r="AG792" s="5">
        <f>'G. Phonotephrite FC 5 kbar'!AO68</f>
        <v>0</v>
      </c>
      <c r="AH792" s="5">
        <f>'G. Phonotephrite FC 5 kbar'!AP68</f>
        <v>0</v>
      </c>
      <c r="AI792" s="5">
        <f>'G. Phonotephrite FC 5 kbar'!AQ68</f>
        <v>0</v>
      </c>
      <c r="AJ792" s="5">
        <v>0</v>
      </c>
      <c r="AK792" s="5"/>
      <c r="AL792" s="5">
        <f>'G. Phonotephrite FC 5 kbar'!AS68</f>
        <v>0</v>
      </c>
      <c r="AM792" s="10">
        <f t="shared" si="164"/>
        <v>0</v>
      </c>
      <c r="AN792" s="5">
        <f t="shared" si="165"/>
        <v>16.795604000000001</v>
      </c>
      <c r="AO792" s="5">
        <f t="shared" si="166"/>
        <v>0</v>
      </c>
      <c r="AP792" s="5">
        <f t="shared" si="167"/>
        <v>0</v>
      </c>
      <c r="AQ792" s="5">
        <f t="shared" si="168"/>
        <v>0</v>
      </c>
      <c r="AR792" s="5">
        <f t="shared" si="162"/>
        <v>0</v>
      </c>
      <c r="AS792" s="5">
        <f t="shared" si="163"/>
        <v>0</v>
      </c>
      <c r="AT792" s="5"/>
      <c r="AU792" s="5">
        <f t="shared" si="169"/>
        <v>0</v>
      </c>
      <c r="AV792" s="10">
        <f t="shared" si="170"/>
        <v>83.204396000000003</v>
      </c>
      <c r="AW792" s="48">
        <f t="shared" si="160"/>
        <v>100</v>
      </c>
    </row>
    <row r="793" spans="1:49" x14ac:dyDescent="0.3">
      <c r="A793" s="37" t="s">
        <v>1450</v>
      </c>
      <c r="B793" s="3">
        <f>'G. Phonotephrite FC 5 kbar'!A69</f>
        <v>63</v>
      </c>
      <c r="C793" s="2">
        <f>'G. Phonotephrite FC 5 kbar'!C69</f>
        <v>1074</v>
      </c>
      <c r="D793" s="2">
        <f>'G. Phonotephrite FC 5 kbar'!D69</f>
        <v>5000</v>
      </c>
      <c r="E793" s="5">
        <f>'B. LLD classification'!EA837</f>
        <v>2.5958773078581157</v>
      </c>
      <c r="F793" s="5">
        <f>'G. Phonotephrite FC 5 kbar'!L69</f>
        <v>1.8211379999999999</v>
      </c>
      <c r="G793" s="6">
        <f>'G. Phonotephrite FC 5 kbar'!N69</f>
        <v>82.541270999999995</v>
      </c>
      <c r="H793" s="7">
        <f t="shared" si="161"/>
        <v>17.458729000000005</v>
      </c>
      <c r="I793" s="8">
        <f>'G. Phonotephrite FC 5 kbar'!R69</f>
        <v>48.286102999999997</v>
      </c>
      <c r="J793" s="9">
        <f>'G. Phonotephrite FC 5 kbar'!S69</f>
        <v>1.568427</v>
      </c>
      <c r="K793" s="9">
        <f>'G. Phonotephrite FC 5 kbar'!T69</f>
        <v>15.024675999999999</v>
      </c>
      <c r="L793" s="9">
        <f>'G. Phonotephrite FC 5 kbar'!U69</f>
        <v>1.3153630000000001</v>
      </c>
      <c r="M793" s="9">
        <f>'G. Phonotephrite FC 5 kbar'!V69</f>
        <v>8.5429049999999993</v>
      </c>
      <c r="N793" s="9">
        <f>'G. Phonotephrite FC 5 kbar'!W69</f>
        <v>0.19384199999999999</v>
      </c>
      <c r="O793" s="9">
        <f>'G. Phonotephrite FC 5 kbar'!X69</f>
        <v>4.676571</v>
      </c>
      <c r="P793" s="9">
        <f>'G. Phonotephrite FC 5 kbar'!Y69</f>
        <v>5.838978</v>
      </c>
      <c r="Q793" s="9">
        <f>'G. Phonotephrite FC 5 kbar'!Z69</f>
        <v>4.4612119999999997</v>
      </c>
      <c r="R793" s="9">
        <f>'G. Phonotephrite FC 5 kbar'!AA69</f>
        <v>5.161054</v>
      </c>
      <c r="S793" s="9">
        <f>'G. Phonotephrite FC 5 kbar'!AB69</f>
        <v>0.908636</v>
      </c>
      <c r="T793" s="9">
        <f>'G. Phonotephrite FC 5 kbar'!AC69</f>
        <v>4.0222300000000004</v>
      </c>
      <c r="U793" s="10">
        <f>'G. Phonotephrite FC 5 kbar'!AD69</f>
        <v>0</v>
      </c>
      <c r="V793" s="5">
        <f>'G. Phonotephrite FC 5 kbar'!AE69</f>
        <v>0.66761199999999998</v>
      </c>
      <c r="W793" s="5">
        <f>'G. Phonotephrite FC 5 kbar'!AF69</f>
        <v>0</v>
      </c>
      <c r="X793" s="5">
        <f>'G. Phonotephrite FC 5 kbar'!AG69</f>
        <v>0</v>
      </c>
      <c r="Y793" s="5">
        <f>'G. Phonotephrite FC 5 kbar'!AH69</f>
        <v>0</v>
      </c>
      <c r="Z793" s="5">
        <f>'G. Phonotephrite FC 5 kbar'!AI69</f>
        <v>0</v>
      </c>
      <c r="AA793" s="5">
        <v>0</v>
      </c>
      <c r="AB793" s="5"/>
      <c r="AC793" s="5">
        <f>'G. Phonotephrite FC 5 kbar'!AK69</f>
        <v>0</v>
      </c>
      <c r="AD793" s="10">
        <f>'G. Phonotephrite FC 5 kbar'!AL69</f>
        <v>0</v>
      </c>
      <c r="AE793" s="5">
        <f>'G. Phonotephrite FC 5 kbar'!AM69</f>
        <v>16.791115999999999</v>
      </c>
      <c r="AF793" s="5">
        <f>'G. Phonotephrite FC 5 kbar'!AN69</f>
        <v>0</v>
      </c>
      <c r="AG793" s="5">
        <f>'G. Phonotephrite FC 5 kbar'!AO69</f>
        <v>0</v>
      </c>
      <c r="AH793" s="5">
        <f>'G. Phonotephrite FC 5 kbar'!AP69</f>
        <v>0</v>
      </c>
      <c r="AI793" s="5">
        <f>'G. Phonotephrite FC 5 kbar'!AQ69</f>
        <v>0</v>
      </c>
      <c r="AJ793" s="5">
        <v>0</v>
      </c>
      <c r="AK793" s="5"/>
      <c r="AL793" s="5">
        <f>'G. Phonotephrite FC 5 kbar'!AS69</f>
        <v>0</v>
      </c>
      <c r="AM793" s="10">
        <f t="shared" si="164"/>
        <v>0</v>
      </c>
      <c r="AN793" s="5">
        <f t="shared" si="165"/>
        <v>17.458727999999997</v>
      </c>
      <c r="AO793" s="5">
        <f t="shared" si="166"/>
        <v>0</v>
      </c>
      <c r="AP793" s="5">
        <f t="shared" si="167"/>
        <v>0</v>
      </c>
      <c r="AQ793" s="5">
        <f t="shared" si="168"/>
        <v>0</v>
      </c>
      <c r="AR793" s="5">
        <f t="shared" si="162"/>
        <v>0</v>
      </c>
      <c r="AS793" s="5">
        <f t="shared" si="163"/>
        <v>0</v>
      </c>
      <c r="AT793" s="5"/>
      <c r="AU793" s="5">
        <f t="shared" si="169"/>
        <v>0</v>
      </c>
      <c r="AV793" s="10">
        <f t="shared" ref="AV793:AV856" si="171">G793</f>
        <v>82.541270999999995</v>
      </c>
      <c r="AW793" s="48">
        <f t="shared" si="160"/>
        <v>99.999998999999988</v>
      </c>
    </row>
    <row r="794" spans="1:49" x14ac:dyDescent="0.3">
      <c r="A794" s="37" t="s">
        <v>1450</v>
      </c>
      <c r="B794" s="3">
        <f>'G. Phonotephrite FC 5 kbar'!A70</f>
        <v>64</v>
      </c>
      <c r="C794" s="2">
        <f>'G. Phonotephrite FC 5 kbar'!C70</f>
        <v>1072</v>
      </c>
      <c r="D794" s="2">
        <f>'G. Phonotephrite FC 5 kbar'!D70</f>
        <v>5000</v>
      </c>
      <c r="E794" s="5">
        <f>'B. LLD classification'!EA838</f>
        <v>2.5919728858593802</v>
      </c>
      <c r="F794" s="5">
        <f>'G. Phonotephrite FC 5 kbar'!L70</f>
        <v>1.8307739999999999</v>
      </c>
      <c r="G794" s="6">
        <f>'G. Phonotephrite FC 5 kbar'!N70</f>
        <v>81.89837</v>
      </c>
      <c r="H794" s="7">
        <f t="shared" si="161"/>
        <v>18.10163</v>
      </c>
      <c r="I794" s="8">
        <f>'G. Phonotephrite FC 5 kbar'!R70</f>
        <v>48.335295000000002</v>
      </c>
      <c r="J794" s="9">
        <f>'G. Phonotephrite FC 5 kbar'!S70</f>
        <v>1.5290980000000001</v>
      </c>
      <c r="K794" s="9">
        <f>'G. Phonotephrite FC 5 kbar'!T70</f>
        <v>15.066001999999999</v>
      </c>
      <c r="L794" s="9">
        <f>'G. Phonotephrite FC 5 kbar'!U70</f>
        <v>1.305096</v>
      </c>
      <c r="M794" s="9">
        <f>'G. Phonotephrite FC 5 kbar'!V70</f>
        <v>8.5360359999999993</v>
      </c>
      <c r="N794" s="9">
        <f>'G. Phonotephrite FC 5 kbar'!W70</f>
        <v>0.19536400000000001</v>
      </c>
      <c r="O794" s="9">
        <f>'G. Phonotephrite FC 5 kbar'!X70</f>
        <v>4.5873889999999999</v>
      </c>
      <c r="P794" s="9">
        <f>'G. Phonotephrite FC 5 kbar'!Y70</f>
        <v>5.7801650000000002</v>
      </c>
      <c r="Q794" s="9">
        <f>'G. Phonotephrite FC 5 kbar'!Z70</f>
        <v>4.4944119999999996</v>
      </c>
      <c r="R794" s="9">
        <f>'G. Phonotephrite FC 5 kbar'!AA70</f>
        <v>5.2015690000000001</v>
      </c>
      <c r="S794" s="9">
        <f>'G. Phonotephrite FC 5 kbar'!AB70</f>
        <v>0.91576900000000006</v>
      </c>
      <c r="T794" s="9">
        <f>'G. Phonotephrite FC 5 kbar'!AC70</f>
        <v>4.0538049999999997</v>
      </c>
      <c r="U794" s="10">
        <f>'G. Phonotephrite FC 5 kbar'!AD70</f>
        <v>0</v>
      </c>
      <c r="V794" s="5">
        <f>'G. Phonotephrite FC 5 kbar'!AE70</f>
        <v>0.64739100000000005</v>
      </c>
      <c r="W794" s="5">
        <f>'G. Phonotephrite FC 5 kbar'!AF70</f>
        <v>0</v>
      </c>
      <c r="X794" s="5">
        <f>'G. Phonotephrite FC 5 kbar'!AG70</f>
        <v>0</v>
      </c>
      <c r="Y794" s="5">
        <f>'G. Phonotephrite FC 5 kbar'!AH70</f>
        <v>0</v>
      </c>
      <c r="Z794" s="5">
        <f>'G. Phonotephrite FC 5 kbar'!AI70</f>
        <v>0</v>
      </c>
      <c r="AA794" s="5">
        <v>0</v>
      </c>
      <c r="AB794" s="5"/>
      <c r="AC794" s="5">
        <f>'G. Phonotephrite FC 5 kbar'!AK70</f>
        <v>0</v>
      </c>
      <c r="AD794" s="10">
        <f>'G. Phonotephrite FC 5 kbar'!AL70</f>
        <v>0</v>
      </c>
      <c r="AE794" s="5">
        <f>'G. Phonotephrite FC 5 kbar'!AM70</f>
        <v>17.454239000000001</v>
      </c>
      <c r="AF794" s="5">
        <f>'G. Phonotephrite FC 5 kbar'!AN70</f>
        <v>0</v>
      </c>
      <c r="AG794" s="5">
        <f>'G. Phonotephrite FC 5 kbar'!AO70</f>
        <v>0</v>
      </c>
      <c r="AH794" s="5">
        <f>'G. Phonotephrite FC 5 kbar'!AP70</f>
        <v>0</v>
      </c>
      <c r="AI794" s="5">
        <f>'G. Phonotephrite FC 5 kbar'!AQ70</f>
        <v>0</v>
      </c>
      <c r="AJ794" s="5">
        <v>0</v>
      </c>
      <c r="AK794" s="5"/>
      <c r="AL794" s="5">
        <f>'G. Phonotephrite FC 5 kbar'!AS70</f>
        <v>0</v>
      </c>
      <c r="AM794" s="10">
        <f t="shared" ref="AM794:AM825" si="172">AD794+U794</f>
        <v>0</v>
      </c>
      <c r="AN794" s="5">
        <f t="shared" ref="AN794:AN825" si="173">V794+AE794</f>
        <v>18.10163</v>
      </c>
      <c r="AO794" s="5">
        <f t="shared" ref="AO794:AO825" si="174">W794+AF794</f>
        <v>0</v>
      </c>
      <c r="AP794" s="5">
        <f t="shared" ref="AP794:AP825" si="175">X794+AG794</f>
        <v>0</v>
      </c>
      <c r="AQ794" s="5">
        <f t="shared" ref="AQ794:AQ825" si="176">Y794+AH794</f>
        <v>0</v>
      </c>
      <c r="AR794" s="5">
        <f t="shared" si="162"/>
        <v>0</v>
      </c>
      <c r="AS794" s="5">
        <f t="shared" si="163"/>
        <v>0</v>
      </c>
      <c r="AT794" s="5"/>
      <c r="AU794" s="5">
        <f t="shared" ref="AU794:AU825" si="177">AC794+AL794</f>
        <v>0</v>
      </c>
      <c r="AV794" s="10">
        <f t="shared" si="171"/>
        <v>81.89837</v>
      </c>
      <c r="AW794" s="48">
        <f t="shared" ref="AW794:AW857" si="178">SUM(AM794:AV794)</f>
        <v>100</v>
      </c>
    </row>
    <row r="795" spans="1:49" x14ac:dyDescent="0.3">
      <c r="A795" s="37" t="s">
        <v>1450</v>
      </c>
      <c r="B795" s="3">
        <f>'G. Phonotephrite FC 5 kbar'!A71</f>
        <v>65</v>
      </c>
      <c r="C795" s="2">
        <f>'G. Phonotephrite FC 5 kbar'!C71</f>
        <v>1070</v>
      </c>
      <c r="D795" s="2">
        <f>'G. Phonotephrite FC 5 kbar'!D71</f>
        <v>5000</v>
      </c>
      <c r="E795" s="5">
        <f>'B. LLD classification'!EA839</f>
        <v>2.5881186824327909</v>
      </c>
      <c r="F795" s="5">
        <f>'G. Phonotephrite FC 5 kbar'!L71</f>
        <v>1.8404180000000001</v>
      </c>
      <c r="G795" s="6">
        <f>'G. Phonotephrite FC 5 kbar'!N71</f>
        <v>81.274840999999995</v>
      </c>
      <c r="H795" s="7">
        <f t="shared" ref="H795:H858" si="179">100-G795</f>
        <v>18.725159000000005</v>
      </c>
      <c r="I795" s="8">
        <f>'G. Phonotephrite FC 5 kbar'!R71</f>
        <v>48.383634000000001</v>
      </c>
      <c r="J795" s="9">
        <f>'G. Phonotephrite FC 5 kbar'!S71</f>
        <v>1.490607</v>
      </c>
      <c r="K795" s="9">
        <f>'G. Phonotephrite FC 5 kbar'!T71</f>
        <v>15.106826</v>
      </c>
      <c r="L795" s="9">
        <f>'G. Phonotephrite FC 5 kbar'!U71</f>
        <v>1.294977</v>
      </c>
      <c r="M795" s="9">
        <f>'G. Phonotephrite FC 5 kbar'!V71</f>
        <v>8.5282509999999991</v>
      </c>
      <c r="N795" s="9">
        <f>'G. Phonotephrite FC 5 kbar'!W71</f>
        <v>0.19686300000000001</v>
      </c>
      <c r="O795" s="9">
        <f>'G. Phonotephrite FC 5 kbar'!X71</f>
        <v>4.4997769999999999</v>
      </c>
      <c r="P795" s="9">
        <f>'G. Phonotephrite FC 5 kbar'!Y71</f>
        <v>5.7227810000000003</v>
      </c>
      <c r="Q795" s="9">
        <f>'G. Phonotephrite FC 5 kbar'!Z71</f>
        <v>4.5271119999999998</v>
      </c>
      <c r="R795" s="9">
        <f>'G. Phonotephrite FC 5 kbar'!AA71</f>
        <v>5.2414740000000002</v>
      </c>
      <c r="S795" s="9">
        <f>'G. Phonotephrite FC 5 kbar'!AB71</f>
        <v>0.92279500000000003</v>
      </c>
      <c r="T795" s="9">
        <f>'G. Phonotephrite FC 5 kbar'!AC71</f>
        <v>4.084905</v>
      </c>
      <c r="U795" s="10">
        <f>'G. Phonotephrite FC 5 kbar'!AD71</f>
        <v>0</v>
      </c>
      <c r="V795" s="5">
        <f>'G. Phonotephrite FC 5 kbar'!AE71</f>
        <v>0.62802199999999997</v>
      </c>
      <c r="W795" s="5">
        <f>'G. Phonotephrite FC 5 kbar'!AF71</f>
        <v>0</v>
      </c>
      <c r="X795" s="5">
        <f>'G. Phonotephrite FC 5 kbar'!AG71</f>
        <v>0</v>
      </c>
      <c r="Y795" s="5">
        <f>'G. Phonotephrite FC 5 kbar'!AH71</f>
        <v>0</v>
      </c>
      <c r="Z795" s="5">
        <f>'G. Phonotephrite FC 5 kbar'!AI71</f>
        <v>0</v>
      </c>
      <c r="AA795" s="5">
        <v>0</v>
      </c>
      <c r="AB795" s="5"/>
      <c r="AC795" s="5">
        <f>'G. Phonotephrite FC 5 kbar'!AK71</f>
        <v>0</v>
      </c>
      <c r="AD795" s="10">
        <f>'G. Phonotephrite FC 5 kbar'!AL71</f>
        <v>0</v>
      </c>
      <c r="AE795" s="5">
        <f>'G. Phonotephrite FC 5 kbar'!AM71</f>
        <v>18.097137</v>
      </c>
      <c r="AF795" s="5">
        <f>'G. Phonotephrite FC 5 kbar'!AN71</f>
        <v>0</v>
      </c>
      <c r="AG795" s="5">
        <f>'G. Phonotephrite FC 5 kbar'!AO71</f>
        <v>0</v>
      </c>
      <c r="AH795" s="5">
        <f>'G. Phonotephrite FC 5 kbar'!AP71</f>
        <v>0</v>
      </c>
      <c r="AI795" s="5">
        <f>'G. Phonotephrite FC 5 kbar'!AQ71</f>
        <v>0</v>
      </c>
      <c r="AJ795" s="5">
        <v>0</v>
      </c>
      <c r="AK795" s="5"/>
      <c r="AL795" s="5">
        <f>'G. Phonotephrite FC 5 kbar'!AS71</f>
        <v>0</v>
      </c>
      <c r="AM795" s="10">
        <f t="shared" si="172"/>
        <v>0</v>
      </c>
      <c r="AN795" s="5">
        <f t="shared" si="173"/>
        <v>18.725159000000001</v>
      </c>
      <c r="AO795" s="5">
        <f t="shared" si="174"/>
        <v>0</v>
      </c>
      <c r="AP795" s="5">
        <f t="shared" si="175"/>
        <v>0</v>
      </c>
      <c r="AQ795" s="5">
        <f t="shared" si="176"/>
        <v>0</v>
      </c>
      <c r="AR795" s="5">
        <f t="shared" ref="AR795:AR858" si="180">Z795+AI795</f>
        <v>0</v>
      </c>
      <c r="AS795" s="5">
        <f t="shared" ref="AS795:AS858" si="181">AA795+AJ795</f>
        <v>0</v>
      </c>
      <c r="AT795" s="5"/>
      <c r="AU795" s="5">
        <f t="shared" si="177"/>
        <v>0</v>
      </c>
      <c r="AV795" s="10">
        <f t="shared" si="171"/>
        <v>81.274840999999995</v>
      </c>
      <c r="AW795" s="48">
        <f t="shared" si="178"/>
        <v>100</v>
      </c>
    </row>
    <row r="796" spans="1:49" x14ac:dyDescent="0.3">
      <c r="A796" s="37" t="s">
        <v>1450</v>
      </c>
      <c r="B796" s="3">
        <f>'G. Phonotephrite FC 5 kbar'!A72</f>
        <v>66</v>
      </c>
      <c r="C796" s="2">
        <f>'G. Phonotephrite FC 5 kbar'!C72</f>
        <v>1068</v>
      </c>
      <c r="D796" s="2">
        <f>'G. Phonotephrite FC 5 kbar'!D72</f>
        <v>5000</v>
      </c>
      <c r="E796" s="5">
        <f>'B. LLD classification'!EA840</f>
        <v>2.5843140782134522</v>
      </c>
      <c r="F796" s="5">
        <f>'G. Phonotephrite FC 5 kbar'!L72</f>
        <v>1.850071</v>
      </c>
      <c r="G796" s="6">
        <f>'G. Phonotephrite FC 5 kbar'!N72</f>
        <v>80.669870000000003</v>
      </c>
      <c r="H796" s="7">
        <f t="shared" si="179"/>
        <v>19.330129999999997</v>
      </c>
      <c r="I796" s="8">
        <f>'G. Phonotephrite FC 5 kbar'!R72</f>
        <v>48.431128999999999</v>
      </c>
      <c r="J796" s="9">
        <f>'G. Phonotephrite FC 5 kbar'!S72</f>
        <v>1.452942</v>
      </c>
      <c r="K796" s="9">
        <f>'G. Phonotephrite FC 5 kbar'!T72</f>
        <v>15.147157999999999</v>
      </c>
      <c r="L796" s="9">
        <f>'G. Phonotephrite FC 5 kbar'!U72</f>
        <v>1.2850010000000001</v>
      </c>
      <c r="M796" s="9">
        <f>'G. Phonotephrite FC 5 kbar'!V72</f>
        <v>8.5195799999999995</v>
      </c>
      <c r="N796" s="9">
        <f>'G. Phonotephrite FC 5 kbar'!W72</f>
        <v>0.19833899999999999</v>
      </c>
      <c r="O796" s="9">
        <f>'G. Phonotephrite FC 5 kbar'!X72</f>
        <v>4.4137089999999999</v>
      </c>
      <c r="P796" s="9">
        <f>'G. Phonotephrite FC 5 kbar'!Y72</f>
        <v>5.666785</v>
      </c>
      <c r="Q796" s="9">
        <f>'G. Phonotephrite FC 5 kbar'!Z72</f>
        <v>4.5593209999999997</v>
      </c>
      <c r="R796" s="9">
        <f>'G. Phonotephrite FC 5 kbar'!AA72</f>
        <v>5.2807820000000003</v>
      </c>
      <c r="S796" s="9">
        <f>'G. Phonotephrite FC 5 kbar'!AB72</f>
        <v>0.92971499999999996</v>
      </c>
      <c r="T796" s="9">
        <f>'G. Phonotephrite FC 5 kbar'!AC72</f>
        <v>4.1155390000000001</v>
      </c>
      <c r="U796" s="10">
        <f>'G. Phonotephrite FC 5 kbar'!AD72</f>
        <v>0</v>
      </c>
      <c r="V796" s="5">
        <f>'G. Phonotephrite FC 5 kbar'!AE72</f>
        <v>0.60946500000000003</v>
      </c>
      <c r="W796" s="5">
        <f>'G. Phonotephrite FC 5 kbar'!AF72</f>
        <v>0</v>
      </c>
      <c r="X796" s="5">
        <f>'G. Phonotephrite FC 5 kbar'!AG72</f>
        <v>0</v>
      </c>
      <c r="Y796" s="5">
        <f>'G. Phonotephrite FC 5 kbar'!AH72</f>
        <v>0</v>
      </c>
      <c r="Z796" s="5">
        <f>'G. Phonotephrite FC 5 kbar'!AI72</f>
        <v>0</v>
      </c>
      <c r="AA796" s="5">
        <v>0</v>
      </c>
      <c r="AB796" s="5"/>
      <c r="AC796" s="5">
        <f>'G. Phonotephrite FC 5 kbar'!AK72</f>
        <v>0</v>
      </c>
      <c r="AD796" s="10">
        <f>'G. Phonotephrite FC 5 kbar'!AL72</f>
        <v>0</v>
      </c>
      <c r="AE796" s="5">
        <f>'G. Phonotephrite FC 5 kbar'!AM72</f>
        <v>18.720665</v>
      </c>
      <c r="AF796" s="5">
        <f>'G. Phonotephrite FC 5 kbar'!AN72</f>
        <v>0</v>
      </c>
      <c r="AG796" s="5">
        <f>'G. Phonotephrite FC 5 kbar'!AO72</f>
        <v>0</v>
      </c>
      <c r="AH796" s="5">
        <f>'G. Phonotephrite FC 5 kbar'!AP72</f>
        <v>0</v>
      </c>
      <c r="AI796" s="5">
        <f>'G. Phonotephrite FC 5 kbar'!AQ72</f>
        <v>0</v>
      </c>
      <c r="AJ796" s="5">
        <v>0</v>
      </c>
      <c r="AK796" s="5"/>
      <c r="AL796" s="5">
        <f>'G. Phonotephrite FC 5 kbar'!AS72</f>
        <v>0</v>
      </c>
      <c r="AM796" s="10">
        <f t="shared" si="172"/>
        <v>0</v>
      </c>
      <c r="AN796" s="5">
        <f t="shared" si="173"/>
        <v>19.33013</v>
      </c>
      <c r="AO796" s="5">
        <f t="shared" si="174"/>
        <v>0</v>
      </c>
      <c r="AP796" s="5">
        <f t="shared" si="175"/>
        <v>0</v>
      </c>
      <c r="AQ796" s="5">
        <f t="shared" si="176"/>
        <v>0</v>
      </c>
      <c r="AR796" s="5">
        <f t="shared" si="180"/>
        <v>0</v>
      </c>
      <c r="AS796" s="5">
        <f t="shared" si="181"/>
        <v>0</v>
      </c>
      <c r="AT796" s="5"/>
      <c r="AU796" s="5">
        <f t="shared" si="177"/>
        <v>0</v>
      </c>
      <c r="AV796" s="10">
        <f t="shared" si="171"/>
        <v>80.669870000000003</v>
      </c>
      <c r="AW796" s="48">
        <f t="shared" si="178"/>
        <v>100</v>
      </c>
    </row>
    <row r="797" spans="1:49" x14ac:dyDescent="0.3">
      <c r="A797" s="37" t="s">
        <v>1450</v>
      </c>
      <c r="B797" s="3">
        <f>'G. Phonotephrite FC 5 kbar'!A73</f>
        <v>67</v>
      </c>
      <c r="C797" s="2">
        <f>'G. Phonotephrite FC 5 kbar'!C73</f>
        <v>1066</v>
      </c>
      <c r="D797" s="2">
        <f>'G. Phonotephrite FC 5 kbar'!D73</f>
        <v>5000</v>
      </c>
      <c r="E797" s="5">
        <f>'B. LLD classification'!EA841</f>
        <v>2.5805586388787796</v>
      </c>
      <c r="F797" s="5">
        <f>'G. Phonotephrite FC 5 kbar'!L73</f>
        <v>1.8597319999999999</v>
      </c>
      <c r="G797" s="6">
        <f>'G. Phonotephrite FC 5 kbar'!N73</f>
        <v>80.082684999999998</v>
      </c>
      <c r="H797" s="7">
        <f t="shared" si="179"/>
        <v>19.917315000000002</v>
      </c>
      <c r="I797" s="8">
        <f>'G. Phonotephrite FC 5 kbar'!R73</f>
        <v>48.477791000000003</v>
      </c>
      <c r="J797" s="9">
        <f>'G. Phonotephrite FC 5 kbar'!S73</f>
        <v>1.416093</v>
      </c>
      <c r="K797" s="9">
        <f>'G. Phonotephrite FC 5 kbar'!T73</f>
        <v>15.187010000000001</v>
      </c>
      <c r="L797" s="9">
        <f>'G. Phonotephrite FC 5 kbar'!U73</f>
        <v>1.275164</v>
      </c>
      <c r="M797" s="9">
        <f>'G. Phonotephrite FC 5 kbar'!V73</f>
        <v>8.5100540000000002</v>
      </c>
      <c r="N797" s="9">
        <f>'G. Phonotephrite FC 5 kbar'!W73</f>
        <v>0.199794</v>
      </c>
      <c r="O797" s="9">
        <f>'G. Phonotephrite FC 5 kbar'!X73</f>
        <v>4.3291599999999999</v>
      </c>
      <c r="P797" s="9">
        <f>'G. Phonotephrite FC 5 kbar'!Y73</f>
        <v>5.612139</v>
      </c>
      <c r="Q797" s="9">
        <f>'G. Phonotephrite FC 5 kbar'!Z73</f>
        <v>4.5910469999999997</v>
      </c>
      <c r="R797" s="9">
        <f>'G. Phonotephrite FC 5 kbar'!AA73</f>
        <v>5.319502</v>
      </c>
      <c r="S797" s="9">
        <f>'G. Phonotephrite FC 5 kbar'!AB73</f>
        <v>0.93653200000000003</v>
      </c>
      <c r="T797" s="9">
        <f>'G. Phonotephrite FC 5 kbar'!AC73</f>
        <v>4.145715</v>
      </c>
      <c r="U797" s="10">
        <f>'G. Phonotephrite FC 5 kbar'!AD73</f>
        <v>0</v>
      </c>
      <c r="V797" s="5">
        <f>'G. Phonotephrite FC 5 kbar'!AE73</f>
        <v>0.59168200000000004</v>
      </c>
      <c r="W797" s="5">
        <f>'G. Phonotephrite FC 5 kbar'!AF73</f>
        <v>0</v>
      </c>
      <c r="X797" s="5">
        <f>'G. Phonotephrite FC 5 kbar'!AG73</f>
        <v>0</v>
      </c>
      <c r="Y797" s="5">
        <f>'G. Phonotephrite FC 5 kbar'!AH73</f>
        <v>0</v>
      </c>
      <c r="Z797" s="5">
        <f>'G. Phonotephrite FC 5 kbar'!AI73</f>
        <v>0</v>
      </c>
      <c r="AA797" s="5">
        <v>0</v>
      </c>
      <c r="AB797" s="5"/>
      <c r="AC797" s="5">
        <f>'G. Phonotephrite FC 5 kbar'!AK73</f>
        <v>0</v>
      </c>
      <c r="AD797" s="10">
        <f>'G. Phonotephrite FC 5 kbar'!AL73</f>
        <v>0</v>
      </c>
      <c r="AE797" s="5">
        <f>'G. Phonotephrite FC 5 kbar'!AM73</f>
        <v>19.325633</v>
      </c>
      <c r="AF797" s="5">
        <f>'G. Phonotephrite FC 5 kbar'!AN73</f>
        <v>0</v>
      </c>
      <c r="AG797" s="5">
        <f>'G. Phonotephrite FC 5 kbar'!AO73</f>
        <v>0</v>
      </c>
      <c r="AH797" s="5">
        <f>'G. Phonotephrite FC 5 kbar'!AP73</f>
        <v>0</v>
      </c>
      <c r="AI797" s="5">
        <f>'G. Phonotephrite FC 5 kbar'!AQ73</f>
        <v>0</v>
      </c>
      <c r="AJ797" s="5">
        <v>0</v>
      </c>
      <c r="AK797" s="5"/>
      <c r="AL797" s="5">
        <f>'G. Phonotephrite FC 5 kbar'!AS73</f>
        <v>0</v>
      </c>
      <c r="AM797" s="10">
        <f t="shared" si="172"/>
        <v>0</v>
      </c>
      <c r="AN797" s="5">
        <f t="shared" si="173"/>
        <v>19.917314999999999</v>
      </c>
      <c r="AO797" s="5">
        <f t="shared" si="174"/>
        <v>0</v>
      </c>
      <c r="AP797" s="5">
        <f t="shared" si="175"/>
        <v>0</v>
      </c>
      <c r="AQ797" s="5">
        <f t="shared" si="176"/>
        <v>0</v>
      </c>
      <c r="AR797" s="5">
        <f t="shared" si="180"/>
        <v>0</v>
      </c>
      <c r="AS797" s="5">
        <f t="shared" si="181"/>
        <v>0</v>
      </c>
      <c r="AT797" s="5"/>
      <c r="AU797" s="5">
        <f t="shared" si="177"/>
        <v>0</v>
      </c>
      <c r="AV797" s="10">
        <f t="shared" si="171"/>
        <v>80.082684999999998</v>
      </c>
      <c r="AW797" s="48">
        <f t="shared" si="178"/>
        <v>100</v>
      </c>
    </row>
    <row r="798" spans="1:49" x14ac:dyDescent="0.3">
      <c r="A798" s="37" t="s">
        <v>1450</v>
      </c>
      <c r="B798" s="3">
        <f>'G. Phonotephrite FC 5 kbar'!A74</f>
        <v>68</v>
      </c>
      <c r="C798" s="2">
        <f>'G. Phonotephrite FC 5 kbar'!C74</f>
        <v>1064</v>
      </c>
      <c r="D798" s="2">
        <f>'G. Phonotephrite FC 5 kbar'!D74</f>
        <v>5000</v>
      </c>
      <c r="E798" s="5">
        <f>'B. LLD classification'!EA842</f>
        <v>2.5768516312107628</v>
      </c>
      <c r="F798" s="5">
        <f>'G. Phonotephrite FC 5 kbar'!L74</f>
        <v>1.869402</v>
      </c>
      <c r="G798" s="6">
        <f>'G. Phonotephrite FC 5 kbar'!N74</f>
        <v>79.512546999999998</v>
      </c>
      <c r="H798" s="7">
        <f t="shared" si="179"/>
        <v>20.487453000000002</v>
      </c>
      <c r="I798" s="8">
        <f>'G. Phonotephrite FC 5 kbar'!R74</f>
        <v>48.523629</v>
      </c>
      <c r="J798" s="9">
        <f>'G. Phonotephrite FC 5 kbar'!S74</f>
        <v>1.380047</v>
      </c>
      <c r="K798" s="9">
        <f>'G. Phonotephrite FC 5 kbar'!T74</f>
        <v>15.226394000000001</v>
      </c>
      <c r="L798" s="9">
        <f>'G. Phonotephrite FC 5 kbar'!U74</f>
        <v>1.2654639999999999</v>
      </c>
      <c r="M798" s="9">
        <f>'G. Phonotephrite FC 5 kbar'!V74</f>
        <v>8.4997000000000007</v>
      </c>
      <c r="N798" s="9">
        <f>'G. Phonotephrite FC 5 kbar'!W74</f>
        <v>0.20122599999999999</v>
      </c>
      <c r="O798" s="9">
        <f>'G. Phonotephrite FC 5 kbar'!X74</f>
        <v>4.2461039999999999</v>
      </c>
      <c r="P798" s="9">
        <f>'G. Phonotephrite FC 5 kbar'!Y74</f>
        <v>5.5588030000000002</v>
      </c>
      <c r="Q798" s="9">
        <f>'G. Phonotephrite FC 5 kbar'!Z74</f>
        <v>4.6222979999999998</v>
      </c>
      <c r="R798" s="9">
        <f>'G. Phonotephrite FC 5 kbar'!AA74</f>
        <v>5.3576449999999998</v>
      </c>
      <c r="S798" s="9">
        <f>'G. Phonotephrite FC 5 kbar'!AB74</f>
        <v>0.94324699999999995</v>
      </c>
      <c r="T798" s="9">
        <f>'G. Phonotephrite FC 5 kbar'!AC74</f>
        <v>4.1754420000000003</v>
      </c>
      <c r="U798" s="10">
        <f>'G. Phonotephrite FC 5 kbar'!AD74</f>
        <v>0</v>
      </c>
      <c r="V798" s="5">
        <f>'G. Phonotephrite FC 5 kbar'!AE74</f>
        <v>0.57463699999999995</v>
      </c>
      <c r="W798" s="5">
        <f>'G. Phonotephrite FC 5 kbar'!AF74</f>
        <v>0</v>
      </c>
      <c r="X798" s="5">
        <f>'G. Phonotephrite FC 5 kbar'!AG74</f>
        <v>0</v>
      </c>
      <c r="Y798" s="5">
        <f>'G. Phonotephrite FC 5 kbar'!AH74</f>
        <v>0</v>
      </c>
      <c r="Z798" s="5">
        <f>'G. Phonotephrite FC 5 kbar'!AI74</f>
        <v>0</v>
      </c>
      <c r="AA798" s="5">
        <v>0</v>
      </c>
      <c r="AB798" s="5"/>
      <c r="AC798" s="5">
        <f>'G. Phonotephrite FC 5 kbar'!AK74</f>
        <v>0</v>
      </c>
      <c r="AD798" s="10">
        <f>'G. Phonotephrite FC 5 kbar'!AL74</f>
        <v>0</v>
      </c>
      <c r="AE798" s="5">
        <f>'G. Phonotephrite FC 5 kbar'!AM74</f>
        <v>19.912815999999999</v>
      </c>
      <c r="AF798" s="5">
        <f>'G. Phonotephrite FC 5 kbar'!AN74</f>
        <v>0</v>
      </c>
      <c r="AG798" s="5">
        <f>'G. Phonotephrite FC 5 kbar'!AO74</f>
        <v>0</v>
      </c>
      <c r="AH798" s="5">
        <f>'G. Phonotephrite FC 5 kbar'!AP74</f>
        <v>0</v>
      </c>
      <c r="AI798" s="5">
        <f>'G. Phonotephrite FC 5 kbar'!AQ74</f>
        <v>0</v>
      </c>
      <c r="AJ798" s="5">
        <v>0</v>
      </c>
      <c r="AK798" s="5"/>
      <c r="AL798" s="5">
        <f>'G. Phonotephrite FC 5 kbar'!AS74</f>
        <v>0</v>
      </c>
      <c r="AM798" s="10">
        <f t="shared" si="172"/>
        <v>0</v>
      </c>
      <c r="AN798" s="5">
        <f t="shared" si="173"/>
        <v>20.487452999999999</v>
      </c>
      <c r="AO798" s="5">
        <f t="shared" si="174"/>
        <v>0</v>
      </c>
      <c r="AP798" s="5">
        <f t="shared" si="175"/>
        <v>0</v>
      </c>
      <c r="AQ798" s="5">
        <f t="shared" si="176"/>
        <v>0</v>
      </c>
      <c r="AR798" s="5">
        <f t="shared" si="180"/>
        <v>0</v>
      </c>
      <c r="AS798" s="5">
        <f t="shared" si="181"/>
        <v>0</v>
      </c>
      <c r="AT798" s="5"/>
      <c r="AU798" s="5">
        <f t="shared" si="177"/>
        <v>0</v>
      </c>
      <c r="AV798" s="10">
        <f t="shared" si="171"/>
        <v>79.512546999999998</v>
      </c>
      <c r="AW798" s="48">
        <f t="shared" si="178"/>
        <v>100</v>
      </c>
    </row>
    <row r="799" spans="1:49" x14ac:dyDescent="0.3">
      <c r="A799" s="37" t="s">
        <v>1450</v>
      </c>
      <c r="B799" s="3">
        <f>'G. Phonotephrite FC 5 kbar'!A75</f>
        <v>69</v>
      </c>
      <c r="C799" s="2">
        <f>'G. Phonotephrite FC 5 kbar'!C75</f>
        <v>1062</v>
      </c>
      <c r="D799" s="2">
        <f>'G. Phonotephrite FC 5 kbar'!D75</f>
        <v>5000</v>
      </c>
      <c r="E799" s="5">
        <f>'B. LLD classification'!EA843</f>
        <v>2.5731925375970328</v>
      </c>
      <c r="F799" s="5">
        <f>'G. Phonotephrite FC 5 kbar'!L75</f>
        <v>1.879081</v>
      </c>
      <c r="G799" s="6">
        <f>'G. Phonotephrite FC 5 kbar'!N75</f>
        <v>78.958753000000002</v>
      </c>
      <c r="H799" s="7">
        <f t="shared" si="179"/>
        <v>21.041246999999998</v>
      </c>
      <c r="I799" s="8">
        <f>'G. Phonotephrite FC 5 kbar'!R75</f>
        <v>48.568655999999997</v>
      </c>
      <c r="J799" s="9">
        <f>'G. Phonotephrite FC 5 kbar'!S75</f>
        <v>1.344792</v>
      </c>
      <c r="K799" s="9">
        <f>'G. Phonotephrite FC 5 kbar'!T75</f>
        <v>15.265319999999999</v>
      </c>
      <c r="L799" s="9">
        <f>'G. Phonotephrite FC 5 kbar'!U75</f>
        <v>1.2558959999999999</v>
      </c>
      <c r="M799" s="9">
        <f>'G. Phonotephrite FC 5 kbar'!V75</f>
        <v>8.4885450000000002</v>
      </c>
      <c r="N799" s="9">
        <f>'G. Phonotephrite FC 5 kbar'!W75</f>
        <v>0.20263700000000001</v>
      </c>
      <c r="O799" s="9">
        <f>'G. Phonotephrite FC 5 kbar'!X75</f>
        <v>4.1645159999999999</v>
      </c>
      <c r="P799" s="9">
        <f>'G. Phonotephrite FC 5 kbar'!Y75</f>
        <v>5.5067399999999997</v>
      </c>
      <c r="Q799" s="9">
        <f>'G. Phonotephrite FC 5 kbar'!Z75</f>
        <v>4.6530849999999999</v>
      </c>
      <c r="R799" s="9">
        <f>'G. Phonotephrite FC 5 kbar'!AA75</f>
        <v>5.3952220000000004</v>
      </c>
      <c r="S799" s="9">
        <f>'G. Phonotephrite FC 5 kbar'!AB75</f>
        <v>0.94986300000000001</v>
      </c>
      <c r="T799" s="9">
        <f>'G. Phonotephrite FC 5 kbar'!AC75</f>
        <v>4.2047270000000001</v>
      </c>
      <c r="U799" s="10">
        <f>'G. Phonotephrite FC 5 kbar'!AD75</f>
        <v>0</v>
      </c>
      <c r="V799" s="5">
        <f>'G. Phonotephrite FC 5 kbar'!AE75</f>
        <v>0.55829499999999999</v>
      </c>
      <c r="W799" s="5">
        <f>'G. Phonotephrite FC 5 kbar'!AF75</f>
        <v>0</v>
      </c>
      <c r="X799" s="5">
        <f>'G. Phonotephrite FC 5 kbar'!AG75</f>
        <v>0</v>
      </c>
      <c r="Y799" s="5">
        <f>'G. Phonotephrite FC 5 kbar'!AH75</f>
        <v>0</v>
      </c>
      <c r="Z799" s="5">
        <f>'G. Phonotephrite FC 5 kbar'!AI75</f>
        <v>0</v>
      </c>
      <c r="AA799" s="5">
        <v>0</v>
      </c>
      <c r="AB799" s="5"/>
      <c r="AC799" s="5">
        <f>'G. Phonotephrite FC 5 kbar'!AK75</f>
        <v>0</v>
      </c>
      <c r="AD799" s="10">
        <f>'G. Phonotephrite FC 5 kbar'!AL75</f>
        <v>0</v>
      </c>
      <c r="AE799" s="5">
        <f>'G. Phonotephrite FC 5 kbar'!AM75</f>
        <v>20.482951</v>
      </c>
      <c r="AF799" s="5">
        <f>'G. Phonotephrite FC 5 kbar'!AN75</f>
        <v>0</v>
      </c>
      <c r="AG799" s="5">
        <f>'G. Phonotephrite FC 5 kbar'!AO75</f>
        <v>0</v>
      </c>
      <c r="AH799" s="5">
        <f>'G. Phonotephrite FC 5 kbar'!AP75</f>
        <v>0</v>
      </c>
      <c r="AI799" s="5">
        <f>'G. Phonotephrite FC 5 kbar'!AQ75</f>
        <v>0</v>
      </c>
      <c r="AJ799" s="5">
        <v>0</v>
      </c>
      <c r="AK799" s="5"/>
      <c r="AL799" s="5">
        <f>'G. Phonotephrite FC 5 kbar'!AS75</f>
        <v>0</v>
      </c>
      <c r="AM799" s="10">
        <f t="shared" si="172"/>
        <v>0</v>
      </c>
      <c r="AN799" s="5">
        <f t="shared" si="173"/>
        <v>21.041246000000001</v>
      </c>
      <c r="AO799" s="5">
        <f t="shared" si="174"/>
        <v>0</v>
      </c>
      <c r="AP799" s="5">
        <f t="shared" si="175"/>
        <v>0</v>
      </c>
      <c r="AQ799" s="5">
        <f t="shared" si="176"/>
        <v>0</v>
      </c>
      <c r="AR799" s="5">
        <f t="shared" si="180"/>
        <v>0</v>
      </c>
      <c r="AS799" s="5">
        <f t="shared" si="181"/>
        <v>0</v>
      </c>
      <c r="AT799" s="5"/>
      <c r="AU799" s="5">
        <f t="shared" si="177"/>
        <v>0</v>
      </c>
      <c r="AV799" s="10">
        <f t="shared" si="171"/>
        <v>78.958753000000002</v>
      </c>
      <c r="AW799" s="48">
        <f t="shared" si="178"/>
        <v>99.999999000000003</v>
      </c>
    </row>
    <row r="800" spans="1:49" x14ac:dyDescent="0.3">
      <c r="A800" s="37" t="s">
        <v>1450</v>
      </c>
      <c r="B800" s="3">
        <f>'G. Phonotephrite FC 5 kbar'!A76</f>
        <v>70</v>
      </c>
      <c r="C800" s="2">
        <f>'G. Phonotephrite FC 5 kbar'!C76</f>
        <v>1060</v>
      </c>
      <c r="D800" s="2">
        <f>'G. Phonotephrite FC 5 kbar'!D76</f>
        <v>5000</v>
      </c>
      <c r="E800" s="5">
        <f>'B. LLD classification'!EA844</f>
        <v>2.5703922571546745</v>
      </c>
      <c r="F800" s="5">
        <f>'G. Phonotephrite FC 5 kbar'!L76</f>
        <v>1.8918360000000001</v>
      </c>
      <c r="G800" s="6">
        <f>'G. Phonotephrite FC 5 kbar'!N76</f>
        <v>78.408413999999993</v>
      </c>
      <c r="H800" s="7">
        <f t="shared" si="179"/>
        <v>21.591586000000007</v>
      </c>
      <c r="I800" s="8">
        <f>'G. Phonotephrite FC 5 kbar'!R76</f>
        <v>48.626767000000001</v>
      </c>
      <c r="J800" s="9">
        <f>'G. Phonotephrite FC 5 kbar'!S76</f>
        <v>1.310376</v>
      </c>
      <c r="K800" s="9">
        <f>'G. Phonotephrite FC 5 kbar'!T76</f>
        <v>15.291772999999999</v>
      </c>
      <c r="L800" s="9">
        <f>'G. Phonotephrite FC 5 kbar'!U76</f>
        <v>1.2487550000000001</v>
      </c>
      <c r="M800" s="9">
        <f>'G. Phonotephrite FC 5 kbar'!V76</f>
        <v>8.4999040000000008</v>
      </c>
      <c r="N800" s="9">
        <f>'G. Phonotephrite FC 5 kbar'!W76</f>
        <v>0.20405999999999999</v>
      </c>
      <c r="O800" s="9">
        <f>'G. Phonotephrite FC 5 kbar'!X76</f>
        <v>4.0737740000000002</v>
      </c>
      <c r="P800" s="9">
        <f>'G. Phonotephrite FC 5 kbar'!Y76</f>
        <v>5.4606060000000003</v>
      </c>
      <c r="Q800" s="9">
        <f>'G. Phonotephrite FC 5 kbar'!Z76</f>
        <v>4.6842620000000004</v>
      </c>
      <c r="R800" s="9">
        <f>'G. Phonotephrite FC 5 kbar'!AA76</f>
        <v>5.4156319999999996</v>
      </c>
      <c r="S800" s="9">
        <f>'G. Phonotephrite FC 5 kbar'!AB76</f>
        <v>0.95652999999999999</v>
      </c>
      <c r="T800" s="9">
        <f>'G. Phonotephrite FC 5 kbar'!AC76</f>
        <v>4.2275619999999998</v>
      </c>
      <c r="U800" s="10">
        <f>'G. Phonotephrite FC 5 kbar'!AD76</f>
        <v>0</v>
      </c>
      <c r="V800" s="5">
        <f>'G. Phonotephrite FC 5 kbar'!AE76</f>
        <v>0.433361</v>
      </c>
      <c r="W800" s="5">
        <f>'G. Phonotephrite FC 5 kbar'!AF76</f>
        <v>0</v>
      </c>
      <c r="X800" s="5">
        <f>'G. Phonotephrite FC 5 kbar'!AG76</f>
        <v>0.12148200000000001</v>
      </c>
      <c r="Y800" s="5">
        <f>'G. Phonotephrite FC 5 kbar'!AH76</f>
        <v>0</v>
      </c>
      <c r="Z800" s="5">
        <f>'G. Phonotephrite FC 5 kbar'!AI76</f>
        <v>0</v>
      </c>
      <c r="AA800" s="5">
        <v>0</v>
      </c>
      <c r="AB800" s="5"/>
      <c r="AC800" s="5">
        <f>'G. Phonotephrite FC 5 kbar'!AK76</f>
        <v>0</v>
      </c>
      <c r="AD800" s="10">
        <f>'G. Phonotephrite FC 5 kbar'!AL76</f>
        <v>0</v>
      </c>
      <c r="AE800" s="5">
        <f>'G. Phonotephrite FC 5 kbar'!AM76</f>
        <v>21.036743999999999</v>
      </c>
      <c r="AF800" s="5">
        <f>'G. Phonotephrite FC 5 kbar'!AN76</f>
        <v>0</v>
      </c>
      <c r="AG800" s="5">
        <f>'G. Phonotephrite FC 5 kbar'!AO76</f>
        <v>0</v>
      </c>
      <c r="AH800" s="5">
        <f>'G. Phonotephrite FC 5 kbar'!AP76</f>
        <v>0</v>
      </c>
      <c r="AI800" s="5">
        <f>'G. Phonotephrite FC 5 kbar'!AQ76</f>
        <v>0</v>
      </c>
      <c r="AJ800" s="5">
        <v>0</v>
      </c>
      <c r="AK800" s="5"/>
      <c r="AL800" s="5">
        <f>'G. Phonotephrite FC 5 kbar'!AS76</f>
        <v>0</v>
      </c>
      <c r="AM800" s="10">
        <f t="shared" si="172"/>
        <v>0</v>
      </c>
      <c r="AN800" s="5">
        <f t="shared" si="173"/>
        <v>21.470105</v>
      </c>
      <c r="AO800" s="5">
        <f t="shared" si="174"/>
        <v>0</v>
      </c>
      <c r="AP800" s="5">
        <f t="shared" si="175"/>
        <v>0.12148200000000001</v>
      </c>
      <c r="AQ800" s="5">
        <f t="shared" si="176"/>
        <v>0</v>
      </c>
      <c r="AR800" s="5">
        <f t="shared" si="180"/>
        <v>0</v>
      </c>
      <c r="AS800" s="5">
        <f t="shared" si="181"/>
        <v>0</v>
      </c>
      <c r="AT800" s="5"/>
      <c r="AU800" s="5">
        <f t="shared" si="177"/>
        <v>0</v>
      </c>
      <c r="AV800" s="10">
        <f t="shared" si="171"/>
        <v>78.408413999999993</v>
      </c>
      <c r="AW800" s="48">
        <f t="shared" si="178"/>
        <v>100.000001</v>
      </c>
    </row>
    <row r="801" spans="1:49" x14ac:dyDescent="0.3">
      <c r="A801" s="37" t="s">
        <v>1450</v>
      </c>
      <c r="B801" s="3">
        <f>'G. Phonotephrite FC 5 kbar'!A77</f>
        <v>71</v>
      </c>
      <c r="C801" s="2">
        <f>'G. Phonotephrite FC 5 kbar'!C77</f>
        <v>1058</v>
      </c>
      <c r="D801" s="2">
        <f>'G. Phonotephrite FC 5 kbar'!D77</f>
        <v>5000</v>
      </c>
      <c r="E801" s="5">
        <f>'B. LLD classification'!EA845</f>
        <v>2.5680497739219987</v>
      </c>
      <c r="F801" s="5">
        <f>'G. Phonotephrite FC 5 kbar'!L77</f>
        <v>1.9054759999999999</v>
      </c>
      <c r="G801" s="6">
        <f>'G. Phonotephrite FC 5 kbar'!N77</f>
        <v>77.870001999999999</v>
      </c>
      <c r="H801" s="7">
        <f t="shared" si="179"/>
        <v>22.129998000000001</v>
      </c>
      <c r="I801" s="8">
        <f>'G. Phonotephrite FC 5 kbar'!R77</f>
        <v>48.690640999999999</v>
      </c>
      <c r="J801" s="9">
        <f>'G. Phonotephrite FC 5 kbar'!S77</f>
        <v>1.276778</v>
      </c>
      <c r="K801" s="9">
        <f>'G. Phonotephrite FC 5 kbar'!T77</f>
        <v>15.31179</v>
      </c>
      <c r="L801" s="9">
        <f>'G. Phonotephrite FC 5 kbar'!U77</f>
        <v>1.2428779999999999</v>
      </c>
      <c r="M801" s="9">
        <f>'G. Phonotephrite FC 5 kbar'!V77</f>
        <v>8.5220900000000004</v>
      </c>
      <c r="N801" s="9">
        <f>'G. Phonotephrite FC 5 kbar'!W77</f>
        <v>0.20547099999999999</v>
      </c>
      <c r="O801" s="9">
        <f>'G. Phonotephrite FC 5 kbar'!X77</f>
        <v>3.9796960000000001</v>
      </c>
      <c r="P801" s="9">
        <f>'G. Phonotephrite FC 5 kbar'!Y77</f>
        <v>5.4179089999999999</v>
      </c>
      <c r="Q801" s="9">
        <f>'G. Phonotephrite FC 5 kbar'!Z77</f>
        <v>4.7152599999999998</v>
      </c>
      <c r="R801" s="9">
        <f>'G. Phonotephrite FC 5 kbar'!AA77</f>
        <v>5.4273800000000003</v>
      </c>
      <c r="S801" s="9">
        <f>'G. Phonotephrite FC 5 kbar'!AB77</f>
        <v>0.963144</v>
      </c>
      <c r="T801" s="9">
        <f>'G. Phonotephrite FC 5 kbar'!AC77</f>
        <v>4.2469640000000002</v>
      </c>
      <c r="U801" s="10">
        <f>'G. Phonotephrite FC 5 kbar'!AD77</f>
        <v>0</v>
      </c>
      <c r="V801" s="5">
        <f>'G. Phonotephrite FC 5 kbar'!AE77</f>
        <v>0.36532700000000001</v>
      </c>
      <c r="W801" s="5">
        <f>'G. Phonotephrite FC 5 kbar'!AF77</f>
        <v>0</v>
      </c>
      <c r="X801" s="5">
        <f>'G. Phonotephrite FC 5 kbar'!AG77</f>
        <v>0.18177199999999999</v>
      </c>
      <c r="Y801" s="5">
        <f>'G. Phonotephrite FC 5 kbar'!AH77</f>
        <v>0</v>
      </c>
      <c r="Z801" s="5">
        <f>'G. Phonotephrite FC 5 kbar'!AI77</f>
        <v>0</v>
      </c>
      <c r="AA801" s="5">
        <v>0</v>
      </c>
      <c r="AB801" s="5"/>
      <c r="AC801" s="5">
        <f>'G. Phonotephrite FC 5 kbar'!AK77</f>
        <v>0</v>
      </c>
      <c r="AD801" s="10">
        <f>'G. Phonotephrite FC 5 kbar'!AL77</f>
        <v>0</v>
      </c>
      <c r="AE801" s="5">
        <f>'G. Phonotephrite FC 5 kbar'!AM77</f>
        <v>21.465596999999999</v>
      </c>
      <c r="AF801" s="5">
        <f>'G. Phonotephrite FC 5 kbar'!AN77</f>
        <v>0</v>
      </c>
      <c r="AG801" s="5">
        <f>'G. Phonotephrite FC 5 kbar'!AO77</f>
        <v>0.117302</v>
      </c>
      <c r="AH801" s="5">
        <f>'G. Phonotephrite FC 5 kbar'!AP77</f>
        <v>0</v>
      </c>
      <c r="AI801" s="5">
        <f>'G. Phonotephrite FC 5 kbar'!AQ77</f>
        <v>0</v>
      </c>
      <c r="AJ801" s="5">
        <v>0</v>
      </c>
      <c r="AK801" s="5"/>
      <c r="AL801" s="5">
        <f>'G. Phonotephrite FC 5 kbar'!AS77</f>
        <v>0</v>
      </c>
      <c r="AM801" s="10">
        <f t="shared" si="172"/>
        <v>0</v>
      </c>
      <c r="AN801" s="5">
        <f t="shared" si="173"/>
        <v>21.830924</v>
      </c>
      <c r="AO801" s="5">
        <f t="shared" si="174"/>
        <v>0</v>
      </c>
      <c r="AP801" s="5">
        <f t="shared" si="175"/>
        <v>0.29907400000000001</v>
      </c>
      <c r="AQ801" s="5">
        <f t="shared" si="176"/>
        <v>0</v>
      </c>
      <c r="AR801" s="5">
        <f t="shared" si="180"/>
        <v>0</v>
      </c>
      <c r="AS801" s="5">
        <f t="shared" si="181"/>
        <v>0</v>
      </c>
      <c r="AT801" s="5"/>
      <c r="AU801" s="5">
        <f t="shared" si="177"/>
        <v>0</v>
      </c>
      <c r="AV801" s="10">
        <f t="shared" si="171"/>
        <v>77.870001999999999</v>
      </c>
      <c r="AW801" s="48">
        <f t="shared" si="178"/>
        <v>100</v>
      </c>
    </row>
    <row r="802" spans="1:49" x14ac:dyDescent="0.3">
      <c r="A802" s="37" t="s">
        <v>1450</v>
      </c>
      <c r="B802" s="3">
        <f>'G. Phonotephrite FC 5 kbar'!A78</f>
        <v>72</v>
      </c>
      <c r="C802" s="2">
        <f>'G. Phonotephrite FC 5 kbar'!C78</f>
        <v>1056</v>
      </c>
      <c r="D802" s="2">
        <f>'G. Phonotephrite FC 5 kbar'!D78</f>
        <v>5000</v>
      </c>
      <c r="E802" s="5">
        <f>'B. LLD classification'!EA846</f>
        <v>2.5657481570773752</v>
      </c>
      <c r="F802" s="5">
        <f>'G. Phonotephrite FC 5 kbar'!L78</f>
        <v>1.918649</v>
      </c>
      <c r="G802" s="6">
        <f>'G. Phonotephrite FC 5 kbar'!N78</f>
        <v>77.348973999999998</v>
      </c>
      <c r="H802" s="7">
        <f t="shared" si="179"/>
        <v>22.651026000000002</v>
      </c>
      <c r="I802" s="8">
        <f>'G. Phonotephrite FC 5 kbar'!R78</f>
        <v>48.753231999999997</v>
      </c>
      <c r="J802" s="9">
        <f>'G. Phonotephrite FC 5 kbar'!S78</f>
        <v>1.2439579999999999</v>
      </c>
      <c r="K802" s="9">
        <f>'G. Phonotephrite FC 5 kbar'!T78</f>
        <v>15.331531</v>
      </c>
      <c r="L802" s="9">
        <f>'G. Phonotephrite FC 5 kbar'!U78</f>
        <v>1.237085</v>
      </c>
      <c r="M802" s="9">
        <f>'G. Phonotephrite FC 5 kbar'!V78</f>
        <v>8.543158</v>
      </c>
      <c r="N802" s="9">
        <f>'G. Phonotephrite FC 5 kbar'!W78</f>
        <v>0.20685500000000001</v>
      </c>
      <c r="O802" s="9">
        <f>'G. Phonotephrite FC 5 kbar'!X78</f>
        <v>3.8877169999999999</v>
      </c>
      <c r="P802" s="9">
        <f>'G. Phonotephrite FC 5 kbar'!Y78</f>
        <v>5.3761960000000002</v>
      </c>
      <c r="Q802" s="9">
        <f>'G. Phonotephrite FC 5 kbar'!Z78</f>
        <v>4.7456610000000001</v>
      </c>
      <c r="R802" s="9">
        <f>'G. Phonotephrite FC 5 kbar'!AA78</f>
        <v>5.4389589999999997</v>
      </c>
      <c r="S802" s="9">
        <f>'G. Phonotephrite FC 5 kbar'!AB78</f>
        <v>0.96963100000000002</v>
      </c>
      <c r="T802" s="9">
        <f>'G. Phonotephrite FC 5 kbar'!AC78</f>
        <v>4.2660179999999999</v>
      </c>
      <c r="U802" s="10">
        <f>'G. Phonotephrite FC 5 kbar'!AD78</f>
        <v>0</v>
      </c>
      <c r="V802" s="5">
        <f>'G. Phonotephrite FC 5 kbar'!AE78</f>
        <v>0.354043</v>
      </c>
      <c r="W802" s="5">
        <f>'G. Phonotephrite FC 5 kbar'!AF78</f>
        <v>0</v>
      </c>
      <c r="X802" s="5">
        <f>'G. Phonotephrite FC 5 kbar'!AG78</f>
        <v>0.175674</v>
      </c>
      <c r="Y802" s="5">
        <f>'G. Phonotephrite FC 5 kbar'!AH78</f>
        <v>0</v>
      </c>
      <c r="Z802" s="5">
        <f>'G. Phonotephrite FC 5 kbar'!AI78</f>
        <v>0</v>
      </c>
      <c r="AA802" s="5">
        <v>0</v>
      </c>
      <c r="AB802" s="5"/>
      <c r="AC802" s="5">
        <f>'G. Phonotephrite FC 5 kbar'!AK78</f>
        <v>0</v>
      </c>
      <c r="AD802" s="10">
        <f>'G. Phonotephrite FC 5 kbar'!AL78</f>
        <v>0</v>
      </c>
      <c r="AE802" s="5">
        <f>'G. Phonotephrite FC 5 kbar'!AM78</f>
        <v>21.826415000000001</v>
      </c>
      <c r="AF802" s="5">
        <f>'G. Phonotephrite FC 5 kbar'!AN78</f>
        <v>0</v>
      </c>
      <c r="AG802" s="5">
        <f>'G. Phonotephrite FC 5 kbar'!AO78</f>
        <v>0.29489399999999999</v>
      </c>
      <c r="AH802" s="5">
        <f>'G. Phonotephrite FC 5 kbar'!AP78</f>
        <v>0</v>
      </c>
      <c r="AI802" s="5">
        <f>'G. Phonotephrite FC 5 kbar'!AQ78</f>
        <v>0</v>
      </c>
      <c r="AJ802" s="5">
        <v>0</v>
      </c>
      <c r="AK802" s="5"/>
      <c r="AL802" s="5">
        <f>'G. Phonotephrite FC 5 kbar'!AS78</f>
        <v>0</v>
      </c>
      <c r="AM802" s="10">
        <f t="shared" si="172"/>
        <v>0</v>
      </c>
      <c r="AN802" s="5">
        <f t="shared" si="173"/>
        <v>22.180458000000002</v>
      </c>
      <c r="AO802" s="5">
        <f t="shared" si="174"/>
        <v>0</v>
      </c>
      <c r="AP802" s="5">
        <f t="shared" si="175"/>
        <v>0.47056799999999999</v>
      </c>
      <c r="AQ802" s="5">
        <f t="shared" si="176"/>
        <v>0</v>
      </c>
      <c r="AR802" s="5">
        <f t="shared" si="180"/>
        <v>0</v>
      </c>
      <c r="AS802" s="5">
        <f t="shared" si="181"/>
        <v>0</v>
      </c>
      <c r="AT802" s="5"/>
      <c r="AU802" s="5">
        <f t="shared" si="177"/>
        <v>0</v>
      </c>
      <c r="AV802" s="10">
        <f t="shared" si="171"/>
        <v>77.348973999999998</v>
      </c>
      <c r="AW802" s="48">
        <f t="shared" si="178"/>
        <v>100</v>
      </c>
    </row>
    <row r="803" spans="1:49" x14ac:dyDescent="0.3">
      <c r="A803" s="37" t="s">
        <v>1450</v>
      </c>
      <c r="B803" s="3">
        <f>'G. Phonotephrite FC 5 kbar'!A79</f>
        <v>73</v>
      </c>
      <c r="C803" s="2">
        <f>'G. Phonotephrite FC 5 kbar'!C79</f>
        <v>1054</v>
      </c>
      <c r="D803" s="2">
        <f>'G. Phonotephrite FC 5 kbar'!D79</f>
        <v>5000</v>
      </c>
      <c r="E803" s="5">
        <f>'B. LLD classification'!EA847</f>
        <v>2.5634853383115961</v>
      </c>
      <c r="F803" s="5">
        <f>'G. Phonotephrite FC 5 kbar'!L79</f>
        <v>1.931767</v>
      </c>
      <c r="G803" s="6">
        <f>'G. Phonotephrite FC 5 kbar'!N79</f>
        <v>76.844472999999994</v>
      </c>
      <c r="H803" s="7">
        <f t="shared" si="179"/>
        <v>23.155527000000006</v>
      </c>
      <c r="I803" s="8">
        <f>'G. Phonotephrite FC 5 kbar'!R79</f>
        <v>48.814562000000002</v>
      </c>
      <c r="J803" s="9">
        <f>'G. Phonotephrite FC 5 kbar'!S79</f>
        <v>1.2118949999999999</v>
      </c>
      <c r="K803" s="9">
        <f>'G. Phonotephrite FC 5 kbar'!T79</f>
        <v>15.351018</v>
      </c>
      <c r="L803" s="9">
        <f>'G. Phonotephrite FC 5 kbar'!U79</f>
        <v>1.231371</v>
      </c>
      <c r="M803" s="9">
        <f>'G. Phonotephrite FC 5 kbar'!V79</f>
        <v>8.5631170000000001</v>
      </c>
      <c r="N803" s="9">
        <f>'G. Phonotephrite FC 5 kbar'!W79</f>
        <v>0.20821300000000001</v>
      </c>
      <c r="O803" s="9">
        <f>'G. Phonotephrite FC 5 kbar'!X79</f>
        <v>3.7977789999999998</v>
      </c>
      <c r="P803" s="9">
        <f>'G. Phonotephrite FC 5 kbar'!Y79</f>
        <v>5.3354330000000001</v>
      </c>
      <c r="Q803" s="9">
        <f>'G. Phonotephrite FC 5 kbar'!Z79</f>
        <v>4.7754849999999998</v>
      </c>
      <c r="R803" s="9">
        <f>'G. Phonotephrite FC 5 kbar'!AA79</f>
        <v>5.4503909999999998</v>
      </c>
      <c r="S803" s="9">
        <f>'G. Phonotephrite FC 5 kbar'!AB79</f>
        <v>0.975997</v>
      </c>
      <c r="T803" s="9">
        <f>'G. Phonotephrite FC 5 kbar'!AC79</f>
        <v>4.2847400000000002</v>
      </c>
      <c r="U803" s="10">
        <f>'G. Phonotephrite FC 5 kbar'!AD79</f>
        <v>0</v>
      </c>
      <c r="V803" s="5">
        <f>'G. Phonotephrite FC 5 kbar'!AE79</f>
        <v>0.34342099999999998</v>
      </c>
      <c r="W803" s="5">
        <f>'G. Phonotephrite FC 5 kbar'!AF79</f>
        <v>0</v>
      </c>
      <c r="X803" s="5">
        <f>'G. Phonotephrite FC 5 kbar'!AG79</f>
        <v>0.16977300000000001</v>
      </c>
      <c r="Y803" s="5">
        <f>'G. Phonotephrite FC 5 kbar'!AH79</f>
        <v>0</v>
      </c>
      <c r="Z803" s="5">
        <f>'G. Phonotephrite FC 5 kbar'!AI79</f>
        <v>0</v>
      </c>
      <c r="AA803" s="5">
        <v>0</v>
      </c>
      <c r="AB803" s="5"/>
      <c r="AC803" s="5">
        <f>'G. Phonotephrite FC 5 kbar'!AK79</f>
        <v>0</v>
      </c>
      <c r="AD803" s="10">
        <f>'G. Phonotephrite FC 5 kbar'!AL79</f>
        <v>0</v>
      </c>
      <c r="AE803" s="5">
        <f>'G. Phonotephrite FC 5 kbar'!AM79</f>
        <v>22.175944999999999</v>
      </c>
      <c r="AF803" s="5">
        <f>'G. Phonotephrite FC 5 kbar'!AN79</f>
        <v>0</v>
      </c>
      <c r="AG803" s="5">
        <f>'G. Phonotephrite FC 5 kbar'!AO79</f>
        <v>0.466387</v>
      </c>
      <c r="AH803" s="5">
        <f>'G. Phonotephrite FC 5 kbar'!AP79</f>
        <v>0</v>
      </c>
      <c r="AI803" s="5">
        <f>'G. Phonotephrite FC 5 kbar'!AQ79</f>
        <v>0</v>
      </c>
      <c r="AJ803" s="5">
        <v>0</v>
      </c>
      <c r="AK803" s="5"/>
      <c r="AL803" s="5">
        <f>'G. Phonotephrite FC 5 kbar'!AS79</f>
        <v>0</v>
      </c>
      <c r="AM803" s="10">
        <f t="shared" si="172"/>
        <v>0</v>
      </c>
      <c r="AN803" s="5">
        <f t="shared" si="173"/>
        <v>22.519365999999998</v>
      </c>
      <c r="AO803" s="5">
        <f t="shared" si="174"/>
        <v>0</v>
      </c>
      <c r="AP803" s="5">
        <f t="shared" si="175"/>
        <v>0.63616000000000006</v>
      </c>
      <c r="AQ803" s="5">
        <f t="shared" si="176"/>
        <v>0</v>
      </c>
      <c r="AR803" s="5">
        <f t="shared" si="180"/>
        <v>0</v>
      </c>
      <c r="AS803" s="5">
        <f t="shared" si="181"/>
        <v>0</v>
      </c>
      <c r="AT803" s="5"/>
      <c r="AU803" s="5">
        <f t="shared" si="177"/>
        <v>0</v>
      </c>
      <c r="AV803" s="10">
        <f t="shared" si="171"/>
        <v>76.844472999999994</v>
      </c>
      <c r="AW803" s="48">
        <f t="shared" si="178"/>
        <v>99.999998999999988</v>
      </c>
    </row>
    <row r="804" spans="1:49" x14ac:dyDescent="0.3">
      <c r="A804" s="37" t="s">
        <v>1450</v>
      </c>
      <c r="B804" s="3">
        <f>'G. Phonotephrite FC 5 kbar'!A80</f>
        <v>74</v>
      </c>
      <c r="C804" s="2">
        <f>'G. Phonotephrite FC 5 kbar'!C80</f>
        <v>1052</v>
      </c>
      <c r="D804" s="2">
        <f>'G. Phonotephrite FC 5 kbar'!D80</f>
        <v>5000</v>
      </c>
      <c r="E804" s="5">
        <f>'B. LLD classification'!EA848</f>
        <v>2.5612592598428692</v>
      </c>
      <c r="F804" s="5">
        <f>'G. Phonotephrite FC 5 kbar'!L80</f>
        <v>1.944831</v>
      </c>
      <c r="G804" s="6">
        <f>'G. Phonotephrite FC 5 kbar'!N80</f>
        <v>76.355690999999993</v>
      </c>
      <c r="H804" s="7">
        <f t="shared" si="179"/>
        <v>23.644309000000007</v>
      </c>
      <c r="I804" s="8">
        <f>'G. Phonotephrite FC 5 kbar'!R80</f>
        <v>48.874653000000002</v>
      </c>
      <c r="J804" s="9">
        <f>'G. Phonotephrite FC 5 kbar'!S80</f>
        <v>1.1805699999999999</v>
      </c>
      <c r="K804" s="9">
        <f>'G. Phonotephrite FC 5 kbar'!T80</f>
        <v>15.370276</v>
      </c>
      <c r="L804" s="9">
        <f>'G. Phonotephrite FC 5 kbar'!U80</f>
        <v>1.2257309999999999</v>
      </c>
      <c r="M804" s="9">
        <f>'G. Phonotephrite FC 5 kbar'!V80</f>
        <v>8.5819759999999992</v>
      </c>
      <c r="N804" s="9">
        <f>'G. Phonotephrite FC 5 kbar'!W80</f>
        <v>0.20954600000000001</v>
      </c>
      <c r="O804" s="9">
        <f>'G. Phonotephrite FC 5 kbar'!X80</f>
        <v>3.7098239999999998</v>
      </c>
      <c r="P804" s="9">
        <f>'G. Phonotephrite FC 5 kbar'!Y80</f>
        <v>5.2955870000000003</v>
      </c>
      <c r="Q804" s="9">
        <f>'G. Phonotephrite FC 5 kbar'!Z80</f>
        <v>4.8047490000000002</v>
      </c>
      <c r="R804" s="9">
        <f>'G. Phonotephrite FC 5 kbar'!AA80</f>
        <v>5.4616949999999997</v>
      </c>
      <c r="S804" s="9">
        <f>'G. Phonotephrite FC 5 kbar'!AB80</f>
        <v>0.98224500000000003</v>
      </c>
      <c r="T804" s="9">
        <f>'G. Phonotephrite FC 5 kbar'!AC80</f>
        <v>4.3031470000000001</v>
      </c>
      <c r="U804" s="10">
        <f>'G. Phonotephrite FC 5 kbar'!AD80</f>
        <v>0</v>
      </c>
      <c r="V804" s="5">
        <f>'G. Phonotephrite FC 5 kbar'!AE80</f>
        <v>0.333422</v>
      </c>
      <c r="W804" s="5">
        <f>'G. Phonotephrite FC 5 kbar'!AF80</f>
        <v>0</v>
      </c>
      <c r="X804" s="5">
        <f>'G. Phonotephrite FC 5 kbar'!AG80</f>
        <v>0.16405700000000001</v>
      </c>
      <c r="Y804" s="5">
        <f>'G. Phonotephrite FC 5 kbar'!AH80</f>
        <v>0</v>
      </c>
      <c r="Z804" s="5">
        <f>'G. Phonotephrite FC 5 kbar'!AI80</f>
        <v>0</v>
      </c>
      <c r="AA804" s="5">
        <v>0</v>
      </c>
      <c r="AB804" s="5"/>
      <c r="AC804" s="5">
        <f>'G. Phonotephrite FC 5 kbar'!AK80</f>
        <v>0</v>
      </c>
      <c r="AD804" s="10">
        <f>'G. Phonotephrite FC 5 kbar'!AL80</f>
        <v>0</v>
      </c>
      <c r="AE804" s="5">
        <f>'G. Phonotephrite FC 5 kbar'!AM80</f>
        <v>22.514851</v>
      </c>
      <c r="AF804" s="5">
        <f>'G. Phonotephrite FC 5 kbar'!AN80</f>
        <v>0</v>
      </c>
      <c r="AG804" s="5">
        <f>'G. Phonotephrite FC 5 kbar'!AO80</f>
        <v>0.63197999999999999</v>
      </c>
      <c r="AH804" s="5">
        <f>'G. Phonotephrite FC 5 kbar'!AP80</f>
        <v>0</v>
      </c>
      <c r="AI804" s="5">
        <f>'G. Phonotephrite FC 5 kbar'!AQ80</f>
        <v>0</v>
      </c>
      <c r="AJ804" s="5">
        <v>0</v>
      </c>
      <c r="AK804" s="5"/>
      <c r="AL804" s="5">
        <f>'G. Phonotephrite FC 5 kbar'!AS80</f>
        <v>0</v>
      </c>
      <c r="AM804" s="10">
        <f t="shared" si="172"/>
        <v>0</v>
      </c>
      <c r="AN804" s="5">
        <f t="shared" si="173"/>
        <v>22.848272999999999</v>
      </c>
      <c r="AO804" s="5">
        <f t="shared" si="174"/>
        <v>0</v>
      </c>
      <c r="AP804" s="5">
        <f t="shared" si="175"/>
        <v>0.79603699999999999</v>
      </c>
      <c r="AQ804" s="5">
        <f t="shared" si="176"/>
        <v>0</v>
      </c>
      <c r="AR804" s="5">
        <f t="shared" si="180"/>
        <v>0</v>
      </c>
      <c r="AS804" s="5">
        <f t="shared" si="181"/>
        <v>0</v>
      </c>
      <c r="AT804" s="5"/>
      <c r="AU804" s="5">
        <f t="shared" si="177"/>
        <v>0</v>
      </c>
      <c r="AV804" s="10">
        <f t="shared" si="171"/>
        <v>76.355690999999993</v>
      </c>
      <c r="AW804" s="48">
        <f t="shared" si="178"/>
        <v>100.000001</v>
      </c>
    </row>
    <row r="805" spans="1:49" x14ac:dyDescent="0.3">
      <c r="A805" s="37" t="s">
        <v>1450</v>
      </c>
      <c r="B805" s="3">
        <f>'G. Phonotephrite FC 5 kbar'!A81</f>
        <v>75</v>
      </c>
      <c r="C805" s="2">
        <f>'G. Phonotephrite FC 5 kbar'!C81</f>
        <v>1050</v>
      </c>
      <c r="D805" s="2">
        <f>'G. Phonotephrite FC 5 kbar'!D81</f>
        <v>5000</v>
      </c>
      <c r="E805" s="5">
        <f>'B. LLD classification'!EA849</f>
        <v>2.5590679885549155</v>
      </c>
      <c r="F805" s="5">
        <f>'G. Phonotephrite FC 5 kbar'!L81</f>
        <v>1.9578409999999999</v>
      </c>
      <c r="G805" s="6">
        <f>'G. Phonotephrite FC 5 kbar'!N81</f>
        <v>75.881870000000006</v>
      </c>
      <c r="H805" s="7">
        <f t="shared" si="179"/>
        <v>24.118129999999994</v>
      </c>
      <c r="I805" s="8">
        <f>'G. Phonotephrite FC 5 kbar'!R81</f>
        <v>48.933529</v>
      </c>
      <c r="J805" s="9">
        <f>'G. Phonotephrite FC 5 kbar'!S81</f>
        <v>1.1499649999999999</v>
      </c>
      <c r="K805" s="9">
        <f>'G. Phonotephrite FC 5 kbar'!T81</f>
        <v>15.389326000000001</v>
      </c>
      <c r="L805" s="9">
        <f>'G. Phonotephrite FC 5 kbar'!U81</f>
        <v>1.2201599999999999</v>
      </c>
      <c r="M805" s="9">
        <f>'G. Phonotephrite FC 5 kbar'!V81</f>
        <v>8.5997439999999994</v>
      </c>
      <c r="N805" s="9">
        <f>'G. Phonotephrite FC 5 kbar'!W81</f>
        <v>0.21085400000000001</v>
      </c>
      <c r="O805" s="9">
        <f>'G. Phonotephrite FC 5 kbar'!X81</f>
        <v>3.6237979999999999</v>
      </c>
      <c r="P805" s="9">
        <f>'G. Phonotephrite FC 5 kbar'!Y81</f>
        <v>5.2566290000000002</v>
      </c>
      <c r="Q805" s="9">
        <f>'G. Phonotephrite FC 5 kbar'!Z81</f>
        <v>4.8334710000000003</v>
      </c>
      <c r="R805" s="9">
        <f>'G. Phonotephrite FC 5 kbar'!AA81</f>
        <v>5.4728909999999997</v>
      </c>
      <c r="S805" s="9">
        <f>'G. Phonotephrite FC 5 kbar'!AB81</f>
        <v>0.98837799999999998</v>
      </c>
      <c r="T805" s="9">
        <f>'G. Phonotephrite FC 5 kbar'!AC81</f>
        <v>4.3212549999999998</v>
      </c>
      <c r="U805" s="10">
        <f>'G. Phonotephrite FC 5 kbar'!AD81</f>
        <v>0</v>
      </c>
      <c r="V805" s="5">
        <f>'G. Phonotephrite FC 5 kbar'!AE81</f>
        <v>0.32400800000000002</v>
      </c>
      <c r="W805" s="5">
        <f>'G. Phonotephrite FC 5 kbar'!AF81</f>
        <v>0</v>
      </c>
      <c r="X805" s="5">
        <f>'G. Phonotephrite FC 5 kbar'!AG81</f>
        <v>0.15851399999999999</v>
      </c>
      <c r="Y805" s="5">
        <f>'G. Phonotephrite FC 5 kbar'!AH81</f>
        <v>0</v>
      </c>
      <c r="Z805" s="5">
        <f>'G. Phonotephrite FC 5 kbar'!AI81</f>
        <v>0</v>
      </c>
      <c r="AA805" s="5">
        <v>0</v>
      </c>
      <c r="AB805" s="5"/>
      <c r="AC805" s="5">
        <f>'G. Phonotephrite FC 5 kbar'!AK81</f>
        <v>0</v>
      </c>
      <c r="AD805" s="10">
        <f>'G. Phonotephrite FC 5 kbar'!AL81</f>
        <v>0</v>
      </c>
      <c r="AE805" s="5">
        <f>'G. Phonotephrite FC 5 kbar'!AM81</f>
        <v>22.843753</v>
      </c>
      <c r="AF805" s="5">
        <f>'G. Phonotephrite FC 5 kbar'!AN81</f>
        <v>0</v>
      </c>
      <c r="AG805" s="5">
        <f>'G. Phonotephrite FC 5 kbar'!AO81</f>
        <v>0.79185499999999998</v>
      </c>
      <c r="AH805" s="5">
        <f>'G. Phonotephrite FC 5 kbar'!AP81</f>
        <v>0</v>
      </c>
      <c r="AI805" s="5">
        <f>'G. Phonotephrite FC 5 kbar'!AQ81</f>
        <v>0</v>
      </c>
      <c r="AJ805" s="5">
        <v>0</v>
      </c>
      <c r="AK805" s="5"/>
      <c r="AL805" s="5">
        <f>'G. Phonotephrite FC 5 kbar'!AS81</f>
        <v>0</v>
      </c>
      <c r="AM805" s="10">
        <f t="shared" si="172"/>
        <v>0</v>
      </c>
      <c r="AN805" s="5">
        <f t="shared" si="173"/>
        <v>23.167760999999999</v>
      </c>
      <c r="AO805" s="5">
        <f t="shared" si="174"/>
        <v>0</v>
      </c>
      <c r="AP805" s="5">
        <f t="shared" si="175"/>
        <v>0.95036900000000002</v>
      </c>
      <c r="AQ805" s="5">
        <f t="shared" si="176"/>
        <v>0</v>
      </c>
      <c r="AR805" s="5">
        <f t="shared" si="180"/>
        <v>0</v>
      </c>
      <c r="AS805" s="5">
        <f t="shared" si="181"/>
        <v>0</v>
      </c>
      <c r="AT805" s="5"/>
      <c r="AU805" s="5">
        <f t="shared" si="177"/>
        <v>0</v>
      </c>
      <c r="AV805" s="10">
        <f t="shared" si="171"/>
        <v>75.881870000000006</v>
      </c>
      <c r="AW805" s="48">
        <f t="shared" si="178"/>
        <v>100</v>
      </c>
    </row>
    <row r="806" spans="1:49" x14ac:dyDescent="0.3">
      <c r="A806" s="37" t="s">
        <v>1450</v>
      </c>
      <c r="B806" s="3">
        <f>'G. Phonotephrite FC 5 kbar'!A82</f>
        <v>76</v>
      </c>
      <c r="C806" s="2">
        <f>'G. Phonotephrite FC 5 kbar'!C82</f>
        <v>1048</v>
      </c>
      <c r="D806" s="2">
        <f>'G. Phonotephrite FC 5 kbar'!D82</f>
        <v>5000</v>
      </c>
      <c r="E806" s="5">
        <f>'B. LLD classification'!EA850</f>
        <v>2.5569095233475601</v>
      </c>
      <c r="F806" s="5">
        <f>'G. Phonotephrite FC 5 kbar'!L82</f>
        <v>1.970798</v>
      </c>
      <c r="G806" s="6">
        <f>'G. Phonotephrite FC 5 kbar'!N82</f>
        <v>75.422292999999996</v>
      </c>
      <c r="H806" s="7">
        <f t="shared" si="179"/>
        <v>24.577707000000004</v>
      </c>
      <c r="I806" s="8">
        <f>'G. Phonotephrite FC 5 kbar'!R82</f>
        <v>48.991210000000002</v>
      </c>
      <c r="J806" s="9">
        <f>'G. Phonotephrite FC 5 kbar'!S82</f>
        <v>1.1200619999999999</v>
      </c>
      <c r="K806" s="9">
        <f>'G. Phonotephrite FC 5 kbar'!T82</f>
        <v>15.408192</v>
      </c>
      <c r="L806" s="9">
        <f>'G. Phonotephrite FC 5 kbar'!U82</f>
        <v>1.2146520000000001</v>
      </c>
      <c r="M806" s="9">
        <f>'G. Phonotephrite FC 5 kbar'!V82</f>
        <v>8.6164240000000003</v>
      </c>
      <c r="N806" s="9">
        <f>'G. Phonotephrite FC 5 kbar'!W82</f>
        <v>0.21213899999999999</v>
      </c>
      <c r="O806" s="9">
        <f>'G. Phonotephrite FC 5 kbar'!X82</f>
        <v>3.5396489999999998</v>
      </c>
      <c r="P806" s="9">
        <f>'G. Phonotephrite FC 5 kbar'!Y82</f>
        <v>5.2185269999999999</v>
      </c>
      <c r="Q806" s="9">
        <f>'G. Phonotephrite FC 5 kbar'!Z82</f>
        <v>4.8616679999999999</v>
      </c>
      <c r="R806" s="9">
        <f>'G. Phonotephrite FC 5 kbar'!AA82</f>
        <v>5.4839969999999996</v>
      </c>
      <c r="S806" s="9">
        <f>'G. Phonotephrite FC 5 kbar'!AB82</f>
        <v>0.99440099999999998</v>
      </c>
      <c r="T806" s="9">
        <f>'G. Phonotephrite FC 5 kbar'!AC82</f>
        <v>4.3390789999999999</v>
      </c>
      <c r="U806" s="10">
        <f>'G. Phonotephrite FC 5 kbar'!AD82</f>
        <v>0</v>
      </c>
      <c r="V806" s="5">
        <f>'G. Phonotephrite FC 5 kbar'!AE82</f>
        <v>0.31514599999999998</v>
      </c>
      <c r="W806" s="5">
        <f>'G. Phonotephrite FC 5 kbar'!AF82</f>
        <v>0</v>
      </c>
      <c r="X806" s="5">
        <f>'G. Phonotephrite FC 5 kbar'!AG82</f>
        <v>0.15313499999999999</v>
      </c>
      <c r="Y806" s="5">
        <f>'G. Phonotephrite FC 5 kbar'!AH82</f>
        <v>0</v>
      </c>
      <c r="Z806" s="5">
        <f>'G. Phonotephrite FC 5 kbar'!AI82</f>
        <v>0</v>
      </c>
      <c r="AA806" s="5">
        <v>0</v>
      </c>
      <c r="AB806" s="5"/>
      <c r="AC806" s="5">
        <f>'G. Phonotephrite FC 5 kbar'!AK82</f>
        <v>0</v>
      </c>
      <c r="AD806" s="10">
        <f>'G. Phonotephrite FC 5 kbar'!AL82</f>
        <v>0</v>
      </c>
      <c r="AE806" s="5">
        <f>'G. Phonotephrite FC 5 kbar'!AM82</f>
        <v>23.163238</v>
      </c>
      <c r="AF806" s="5">
        <f>'G. Phonotephrite FC 5 kbar'!AN82</f>
        <v>0</v>
      </c>
      <c r="AG806" s="5">
        <f>'G. Phonotephrite FC 5 kbar'!AO82</f>
        <v>0.94618800000000003</v>
      </c>
      <c r="AH806" s="5">
        <f>'G. Phonotephrite FC 5 kbar'!AP82</f>
        <v>0</v>
      </c>
      <c r="AI806" s="5">
        <f>'G. Phonotephrite FC 5 kbar'!AQ82</f>
        <v>0</v>
      </c>
      <c r="AJ806" s="5">
        <v>0</v>
      </c>
      <c r="AK806" s="5"/>
      <c r="AL806" s="5">
        <f>'G. Phonotephrite FC 5 kbar'!AS82</f>
        <v>0</v>
      </c>
      <c r="AM806" s="10">
        <f t="shared" si="172"/>
        <v>0</v>
      </c>
      <c r="AN806" s="5">
        <f t="shared" si="173"/>
        <v>23.478383999999998</v>
      </c>
      <c r="AO806" s="5">
        <f t="shared" si="174"/>
        <v>0</v>
      </c>
      <c r="AP806" s="5">
        <f t="shared" si="175"/>
        <v>1.0993230000000001</v>
      </c>
      <c r="AQ806" s="5">
        <f t="shared" si="176"/>
        <v>0</v>
      </c>
      <c r="AR806" s="5">
        <f t="shared" si="180"/>
        <v>0</v>
      </c>
      <c r="AS806" s="5">
        <f t="shared" si="181"/>
        <v>0</v>
      </c>
      <c r="AT806" s="5"/>
      <c r="AU806" s="5">
        <f t="shared" si="177"/>
        <v>0</v>
      </c>
      <c r="AV806" s="10">
        <f t="shared" si="171"/>
        <v>75.422292999999996</v>
      </c>
      <c r="AW806" s="48">
        <f t="shared" si="178"/>
        <v>100</v>
      </c>
    </row>
    <row r="807" spans="1:49" x14ac:dyDescent="0.3">
      <c r="A807" s="37" t="s">
        <v>1450</v>
      </c>
      <c r="B807" s="3">
        <f>'G. Phonotephrite FC 5 kbar'!A83</f>
        <v>77</v>
      </c>
      <c r="C807" s="2">
        <f>'G. Phonotephrite FC 5 kbar'!C83</f>
        <v>1046</v>
      </c>
      <c r="D807" s="2">
        <f>'G. Phonotephrite FC 5 kbar'!D83</f>
        <v>5000</v>
      </c>
      <c r="E807" s="5">
        <f>'B. LLD classification'!EA851</f>
        <v>2.5547819758332895</v>
      </c>
      <c r="F807" s="5">
        <f>'G. Phonotephrite FC 5 kbar'!L83</f>
        <v>1.9837020000000001</v>
      </c>
      <c r="G807" s="6">
        <f>'G. Phonotephrite FC 5 kbar'!N83</f>
        <v>74.976286999999999</v>
      </c>
      <c r="H807" s="7">
        <f t="shared" si="179"/>
        <v>25.023713000000001</v>
      </c>
      <c r="I807" s="8">
        <f>'G. Phonotephrite FC 5 kbar'!R83</f>
        <v>49.047719000000001</v>
      </c>
      <c r="J807" s="9">
        <f>'G. Phonotephrite FC 5 kbar'!S83</f>
        <v>1.0908439999999999</v>
      </c>
      <c r="K807" s="9">
        <f>'G. Phonotephrite FC 5 kbar'!T83</f>
        <v>15.426894000000001</v>
      </c>
      <c r="L807" s="9">
        <f>'G. Phonotephrite FC 5 kbar'!U83</f>
        <v>1.2092020000000001</v>
      </c>
      <c r="M807" s="9">
        <f>'G. Phonotephrite FC 5 kbar'!V83</f>
        <v>8.6320209999999999</v>
      </c>
      <c r="N807" s="9">
        <f>'G. Phonotephrite FC 5 kbar'!W83</f>
        <v>0.21340100000000001</v>
      </c>
      <c r="O807" s="9">
        <f>'G. Phonotephrite FC 5 kbar'!X83</f>
        <v>3.4573269999999998</v>
      </c>
      <c r="P807" s="9">
        <f>'G. Phonotephrite FC 5 kbar'!Y83</f>
        <v>5.181254</v>
      </c>
      <c r="Q807" s="9">
        <f>'G. Phonotephrite FC 5 kbar'!Z83</f>
        <v>4.8893560000000003</v>
      </c>
      <c r="R807" s="9">
        <f>'G. Phonotephrite FC 5 kbar'!AA83</f>
        <v>5.4950320000000001</v>
      </c>
      <c r="S807" s="9">
        <f>'G. Phonotephrite FC 5 kbar'!AB83</f>
        <v>1.000316</v>
      </c>
      <c r="T807" s="9">
        <f>'G. Phonotephrite FC 5 kbar'!AC83</f>
        <v>4.3566339999999997</v>
      </c>
      <c r="U807" s="10">
        <f>'G. Phonotephrite FC 5 kbar'!AD83</f>
        <v>0</v>
      </c>
      <c r="V807" s="5">
        <f>'G. Phonotephrite FC 5 kbar'!AE83</f>
        <v>0.30680499999999999</v>
      </c>
      <c r="W807" s="5">
        <f>'G. Phonotephrite FC 5 kbar'!AF83</f>
        <v>0</v>
      </c>
      <c r="X807" s="5">
        <f>'G. Phonotephrite FC 5 kbar'!AG83</f>
        <v>0.14790900000000001</v>
      </c>
      <c r="Y807" s="5">
        <f>'G. Phonotephrite FC 5 kbar'!AH83</f>
        <v>0</v>
      </c>
      <c r="Z807" s="5">
        <f>'G. Phonotephrite FC 5 kbar'!AI83</f>
        <v>0</v>
      </c>
      <c r="AA807" s="5">
        <v>0</v>
      </c>
      <c r="AB807" s="5"/>
      <c r="AC807" s="5">
        <f>'G. Phonotephrite FC 5 kbar'!AK83</f>
        <v>0</v>
      </c>
      <c r="AD807" s="10">
        <f>'G. Phonotephrite FC 5 kbar'!AL83</f>
        <v>0</v>
      </c>
      <c r="AE807" s="5">
        <f>'G. Phonotephrite FC 5 kbar'!AM83</f>
        <v>23.473858</v>
      </c>
      <c r="AF807" s="5">
        <f>'G. Phonotephrite FC 5 kbar'!AN83</f>
        <v>0</v>
      </c>
      <c r="AG807" s="5">
        <f>'G. Phonotephrite FC 5 kbar'!AO83</f>
        <v>1.09514</v>
      </c>
      <c r="AH807" s="5">
        <f>'G. Phonotephrite FC 5 kbar'!AP83</f>
        <v>0</v>
      </c>
      <c r="AI807" s="5">
        <f>'G. Phonotephrite FC 5 kbar'!AQ83</f>
        <v>0</v>
      </c>
      <c r="AJ807" s="5">
        <v>0</v>
      </c>
      <c r="AK807" s="5"/>
      <c r="AL807" s="5">
        <f>'G. Phonotephrite FC 5 kbar'!AS83</f>
        <v>0</v>
      </c>
      <c r="AM807" s="10">
        <f t="shared" si="172"/>
        <v>0</v>
      </c>
      <c r="AN807" s="5">
        <f t="shared" si="173"/>
        <v>23.780663000000001</v>
      </c>
      <c r="AO807" s="5">
        <f t="shared" si="174"/>
        <v>0</v>
      </c>
      <c r="AP807" s="5">
        <f t="shared" si="175"/>
        <v>1.2430490000000001</v>
      </c>
      <c r="AQ807" s="5">
        <f t="shared" si="176"/>
        <v>0</v>
      </c>
      <c r="AR807" s="5">
        <f t="shared" si="180"/>
        <v>0</v>
      </c>
      <c r="AS807" s="5">
        <f t="shared" si="181"/>
        <v>0</v>
      </c>
      <c r="AT807" s="5"/>
      <c r="AU807" s="5">
        <f t="shared" si="177"/>
        <v>0</v>
      </c>
      <c r="AV807" s="10">
        <f t="shared" si="171"/>
        <v>74.976286999999999</v>
      </c>
      <c r="AW807" s="48">
        <f t="shared" si="178"/>
        <v>99.999999000000003</v>
      </c>
    </row>
    <row r="808" spans="1:49" x14ac:dyDescent="0.3">
      <c r="A808" s="37" t="s">
        <v>1450</v>
      </c>
      <c r="B808" s="3">
        <f>'G. Phonotephrite FC 5 kbar'!A84</f>
        <v>78</v>
      </c>
      <c r="C808" s="2">
        <f>'G. Phonotephrite FC 5 kbar'!C84</f>
        <v>1044</v>
      </c>
      <c r="D808" s="2">
        <f>'G. Phonotephrite FC 5 kbar'!D84</f>
        <v>5000</v>
      </c>
      <c r="E808" s="5">
        <f>'B. LLD classification'!EA852</f>
        <v>2.5526833974852035</v>
      </c>
      <c r="F808" s="5">
        <f>'G. Phonotephrite FC 5 kbar'!L84</f>
        <v>1.996553</v>
      </c>
      <c r="G808" s="6">
        <f>'G. Phonotephrite FC 5 kbar'!N84</f>
        <v>74.543212999999994</v>
      </c>
      <c r="H808" s="7">
        <f t="shared" si="179"/>
        <v>25.456787000000006</v>
      </c>
      <c r="I808" s="8">
        <f>'G. Phonotephrite FC 5 kbar'!R84</f>
        <v>49.103076000000001</v>
      </c>
      <c r="J808" s="9">
        <f>'G. Phonotephrite FC 5 kbar'!S84</f>
        <v>1.0622940000000001</v>
      </c>
      <c r="K808" s="9">
        <f>'G. Phonotephrite FC 5 kbar'!T84</f>
        <v>15.445452</v>
      </c>
      <c r="L808" s="9">
        <f>'G. Phonotephrite FC 5 kbar'!U84</f>
        <v>1.203805</v>
      </c>
      <c r="M808" s="9">
        <f>'G. Phonotephrite FC 5 kbar'!V84</f>
        <v>8.6465379999999996</v>
      </c>
      <c r="N808" s="9">
        <f>'G. Phonotephrite FC 5 kbar'!W84</f>
        <v>0.214641</v>
      </c>
      <c r="O808" s="9">
        <f>'G. Phonotephrite FC 5 kbar'!X84</f>
        <v>3.376782</v>
      </c>
      <c r="P808" s="9">
        <f>'G. Phonotephrite FC 5 kbar'!Y84</f>
        <v>5.1447830000000003</v>
      </c>
      <c r="Q808" s="9">
        <f>'G. Phonotephrite FC 5 kbar'!Z84</f>
        <v>4.9165530000000004</v>
      </c>
      <c r="R808" s="9">
        <f>'G. Phonotephrite FC 5 kbar'!AA84</f>
        <v>5.5060140000000004</v>
      </c>
      <c r="S808" s="9">
        <f>'G. Phonotephrite FC 5 kbar'!AB84</f>
        <v>1.0061279999999999</v>
      </c>
      <c r="T808" s="9">
        <f>'G. Phonotephrite FC 5 kbar'!AC84</f>
        <v>4.3739350000000004</v>
      </c>
      <c r="U808" s="10">
        <f>'G. Phonotephrite FC 5 kbar'!AD84</f>
        <v>0</v>
      </c>
      <c r="V808" s="5">
        <f>'G. Phonotephrite FC 5 kbar'!AE84</f>
        <v>0.298956</v>
      </c>
      <c r="W808" s="5">
        <f>'G. Phonotephrite FC 5 kbar'!AF84</f>
        <v>0</v>
      </c>
      <c r="X808" s="5">
        <f>'G. Phonotephrite FC 5 kbar'!AG84</f>
        <v>0.14282800000000001</v>
      </c>
      <c r="Y808" s="5">
        <f>'G. Phonotephrite FC 5 kbar'!AH84</f>
        <v>0</v>
      </c>
      <c r="Z808" s="5">
        <f>'G. Phonotephrite FC 5 kbar'!AI84</f>
        <v>0</v>
      </c>
      <c r="AA808" s="5">
        <v>0</v>
      </c>
      <c r="AB808" s="5"/>
      <c r="AC808" s="5">
        <f>'G. Phonotephrite FC 5 kbar'!AK84</f>
        <v>0</v>
      </c>
      <c r="AD808" s="10">
        <f>'G. Phonotephrite FC 5 kbar'!AL84</f>
        <v>0</v>
      </c>
      <c r="AE808" s="5">
        <f>'G. Phonotephrite FC 5 kbar'!AM84</f>
        <v>23.776135</v>
      </c>
      <c r="AF808" s="5">
        <f>'G. Phonotephrite FC 5 kbar'!AN84</f>
        <v>0</v>
      </c>
      <c r="AG808" s="5">
        <f>'G. Phonotephrite FC 5 kbar'!AO84</f>
        <v>1.2388669999999999</v>
      </c>
      <c r="AH808" s="5">
        <f>'G. Phonotephrite FC 5 kbar'!AP84</f>
        <v>0</v>
      </c>
      <c r="AI808" s="5">
        <f>'G. Phonotephrite FC 5 kbar'!AQ84</f>
        <v>0</v>
      </c>
      <c r="AJ808" s="5">
        <v>0</v>
      </c>
      <c r="AK808" s="5"/>
      <c r="AL808" s="5">
        <f>'G. Phonotephrite FC 5 kbar'!AS84</f>
        <v>0</v>
      </c>
      <c r="AM808" s="10">
        <f t="shared" si="172"/>
        <v>0</v>
      </c>
      <c r="AN808" s="5">
        <f t="shared" si="173"/>
        <v>24.075091</v>
      </c>
      <c r="AO808" s="5">
        <f t="shared" si="174"/>
        <v>0</v>
      </c>
      <c r="AP808" s="5">
        <f t="shared" si="175"/>
        <v>1.3816949999999999</v>
      </c>
      <c r="AQ808" s="5">
        <f t="shared" si="176"/>
        <v>0</v>
      </c>
      <c r="AR808" s="5">
        <f t="shared" si="180"/>
        <v>0</v>
      </c>
      <c r="AS808" s="5">
        <f t="shared" si="181"/>
        <v>0</v>
      </c>
      <c r="AT808" s="5"/>
      <c r="AU808" s="5">
        <f t="shared" si="177"/>
        <v>0</v>
      </c>
      <c r="AV808" s="10">
        <f t="shared" si="171"/>
        <v>74.543212999999994</v>
      </c>
      <c r="AW808" s="48">
        <f t="shared" si="178"/>
        <v>99.999999000000003</v>
      </c>
    </row>
    <row r="809" spans="1:49" x14ac:dyDescent="0.3">
      <c r="A809" s="37" t="s">
        <v>1450</v>
      </c>
      <c r="B809" s="3">
        <f>'G. Phonotephrite FC 5 kbar'!A85</f>
        <v>79</v>
      </c>
      <c r="C809" s="2">
        <f>'G. Phonotephrite FC 5 kbar'!C85</f>
        <v>1042</v>
      </c>
      <c r="D809" s="2">
        <f>'G. Phonotephrite FC 5 kbar'!D85</f>
        <v>5000</v>
      </c>
      <c r="E809" s="5">
        <f>'B. LLD classification'!EA853</f>
        <v>2.550612001656992</v>
      </c>
      <c r="F809" s="5">
        <f>'G. Phonotephrite FC 5 kbar'!L85</f>
        <v>2.0093510000000001</v>
      </c>
      <c r="G809" s="6">
        <f>'G. Phonotephrite FC 5 kbar'!N85</f>
        <v>74.122471000000004</v>
      </c>
      <c r="H809" s="7">
        <f t="shared" si="179"/>
        <v>25.877528999999996</v>
      </c>
      <c r="I809" s="8">
        <f>'G. Phonotephrite FC 5 kbar'!R85</f>
        <v>49.157302000000001</v>
      </c>
      <c r="J809" s="9">
        <f>'G. Phonotephrite FC 5 kbar'!S85</f>
        <v>1.0343960000000001</v>
      </c>
      <c r="K809" s="9">
        <f>'G. Phonotephrite FC 5 kbar'!T85</f>
        <v>15.463887</v>
      </c>
      <c r="L809" s="9">
        <f>'G. Phonotephrite FC 5 kbar'!U85</f>
        <v>1.198456</v>
      </c>
      <c r="M809" s="9">
        <f>'G. Phonotephrite FC 5 kbar'!V85</f>
        <v>8.6599760000000003</v>
      </c>
      <c r="N809" s="9">
        <f>'G. Phonotephrite FC 5 kbar'!W85</f>
        <v>0.215859</v>
      </c>
      <c r="O809" s="9">
        <f>'G. Phonotephrite FC 5 kbar'!X85</f>
        <v>3.2979690000000002</v>
      </c>
      <c r="P809" s="9">
        <f>'G. Phonotephrite FC 5 kbar'!Y85</f>
        <v>5.1090879999999999</v>
      </c>
      <c r="Q809" s="9">
        <f>'G. Phonotephrite FC 5 kbar'!Z85</f>
        <v>4.9432729999999996</v>
      </c>
      <c r="R809" s="9">
        <f>'G. Phonotephrite FC 5 kbar'!AA85</f>
        <v>5.5169600000000001</v>
      </c>
      <c r="S809" s="9">
        <f>'G. Phonotephrite FC 5 kbar'!AB85</f>
        <v>1.0118389999999999</v>
      </c>
      <c r="T809" s="9">
        <f>'G. Phonotephrite FC 5 kbar'!AC85</f>
        <v>4.3909950000000002</v>
      </c>
      <c r="U809" s="10">
        <f>'G. Phonotephrite FC 5 kbar'!AD85</f>
        <v>0</v>
      </c>
      <c r="V809" s="5">
        <f>'G. Phonotephrite FC 5 kbar'!AE85</f>
        <v>0.29157300000000003</v>
      </c>
      <c r="W809" s="5">
        <f>'G. Phonotephrite FC 5 kbar'!AF85</f>
        <v>0</v>
      </c>
      <c r="X809" s="5">
        <f>'G. Phonotephrite FC 5 kbar'!AG85</f>
        <v>0.13788500000000001</v>
      </c>
      <c r="Y809" s="5">
        <f>'G. Phonotephrite FC 5 kbar'!AH85</f>
        <v>0</v>
      </c>
      <c r="Z809" s="5">
        <f>'G. Phonotephrite FC 5 kbar'!AI85</f>
        <v>0</v>
      </c>
      <c r="AA809" s="5">
        <v>0</v>
      </c>
      <c r="AB809" s="5"/>
      <c r="AC809" s="5">
        <f>'G. Phonotephrite FC 5 kbar'!AK85</f>
        <v>0</v>
      </c>
      <c r="AD809" s="10">
        <f>'G. Phonotephrite FC 5 kbar'!AL85</f>
        <v>0</v>
      </c>
      <c r="AE809" s="5">
        <f>'G. Phonotephrite FC 5 kbar'!AM85</f>
        <v>24.07056</v>
      </c>
      <c r="AF809" s="5">
        <f>'G. Phonotephrite FC 5 kbar'!AN85</f>
        <v>0</v>
      </c>
      <c r="AG809" s="5">
        <f>'G. Phonotephrite FC 5 kbar'!AO85</f>
        <v>1.3775120000000001</v>
      </c>
      <c r="AH809" s="5">
        <f>'G. Phonotephrite FC 5 kbar'!AP85</f>
        <v>0</v>
      </c>
      <c r="AI809" s="5">
        <f>'G. Phonotephrite FC 5 kbar'!AQ85</f>
        <v>0</v>
      </c>
      <c r="AJ809" s="5">
        <v>0</v>
      </c>
      <c r="AK809" s="5"/>
      <c r="AL809" s="5">
        <f>'G. Phonotephrite FC 5 kbar'!AS85</f>
        <v>0</v>
      </c>
      <c r="AM809" s="10">
        <f t="shared" si="172"/>
        <v>0</v>
      </c>
      <c r="AN809" s="5">
        <f t="shared" si="173"/>
        <v>24.362133</v>
      </c>
      <c r="AO809" s="5">
        <f t="shared" si="174"/>
        <v>0</v>
      </c>
      <c r="AP809" s="5">
        <f t="shared" si="175"/>
        <v>1.5153970000000001</v>
      </c>
      <c r="AQ809" s="5">
        <f t="shared" si="176"/>
        <v>0</v>
      </c>
      <c r="AR809" s="5">
        <f t="shared" si="180"/>
        <v>0</v>
      </c>
      <c r="AS809" s="5">
        <f t="shared" si="181"/>
        <v>0</v>
      </c>
      <c r="AT809" s="5"/>
      <c r="AU809" s="5">
        <f t="shared" si="177"/>
        <v>0</v>
      </c>
      <c r="AV809" s="10">
        <f t="shared" si="171"/>
        <v>74.122471000000004</v>
      </c>
      <c r="AW809" s="48">
        <f t="shared" si="178"/>
        <v>100.000001</v>
      </c>
    </row>
    <row r="810" spans="1:49" x14ac:dyDescent="0.3">
      <c r="A810" s="37" t="s">
        <v>1450</v>
      </c>
      <c r="B810" s="3">
        <f>'G. Phonotephrite FC 5 kbar'!A86</f>
        <v>80</v>
      </c>
      <c r="C810" s="2">
        <f>'G. Phonotephrite FC 5 kbar'!C86</f>
        <v>1040</v>
      </c>
      <c r="D810" s="2">
        <f>'G. Phonotephrite FC 5 kbar'!D86</f>
        <v>5000</v>
      </c>
      <c r="E810" s="5">
        <f>'B. LLD classification'!EA854</f>
        <v>2.5485438853151141</v>
      </c>
      <c r="F810" s="5">
        <f>'G. Phonotephrite FC 5 kbar'!L86</f>
        <v>2.0229970000000002</v>
      </c>
      <c r="G810" s="6">
        <f>'G. Phonotephrite FC 5 kbar'!N86</f>
        <v>73.700401999999997</v>
      </c>
      <c r="H810" s="7">
        <f t="shared" si="179"/>
        <v>26.299598000000003</v>
      </c>
      <c r="I810" s="8">
        <f>'G. Phonotephrite FC 5 kbar'!R86</f>
        <v>49.216807000000003</v>
      </c>
      <c r="J810" s="9">
        <f>'G. Phonotephrite FC 5 kbar'!S86</f>
        <v>1.007215</v>
      </c>
      <c r="K810" s="9">
        <f>'G. Phonotephrite FC 5 kbar'!T86</f>
        <v>15.484355000000001</v>
      </c>
      <c r="L810" s="9">
        <f>'G. Phonotephrite FC 5 kbar'!U86</f>
        <v>1.193316</v>
      </c>
      <c r="M810" s="9">
        <f>'G. Phonotephrite FC 5 kbar'!V86</f>
        <v>8.6736269999999998</v>
      </c>
      <c r="N810" s="9">
        <f>'G. Phonotephrite FC 5 kbar'!W86</f>
        <v>0.21709500000000001</v>
      </c>
      <c r="O810" s="9">
        <f>'G. Phonotephrite FC 5 kbar'!X86</f>
        <v>3.2200859999999998</v>
      </c>
      <c r="P810" s="9">
        <f>'G. Phonotephrite FC 5 kbar'!Y86</f>
        <v>5.0679800000000004</v>
      </c>
      <c r="Q810" s="9">
        <f>'G. Phonotephrite FC 5 kbar'!Z86</f>
        <v>4.9704110000000004</v>
      </c>
      <c r="R810" s="9">
        <f>'G. Phonotephrite FC 5 kbar'!AA86</f>
        <v>5.5284509999999996</v>
      </c>
      <c r="S810" s="9">
        <f>'G. Phonotephrite FC 5 kbar'!AB86</f>
        <v>1.0124249999999999</v>
      </c>
      <c r="T810" s="9">
        <f>'G. Phonotephrite FC 5 kbar'!AC86</f>
        <v>4.4082319999999999</v>
      </c>
      <c r="U810" s="10">
        <f>'G. Phonotephrite FC 5 kbar'!AD86</f>
        <v>0</v>
      </c>
      <c r="V810" s="5">
        <f>'G. Phonotephrite FC 5 kbar'!AE86</f>
        <v>0.28593200000000002</v>
      </c>
      <c r="W810" s="5">
        <f>'G. Phonotephrite FC 5 kbar'!AF86</f>
        <v>0</v>
      </c>
      <c r="X810" s="5">
        <f>'G. Phonotephrite FC 5 kbar'!AG86</f>
        <v>0.135798</v>
      </c>
      <c r="Y810" s="5">
        <f>'G. Phonotephrite FC 5 kbar'!AH86</f>
        <v>0</v>
      </c>
      <c r="Z810" s="5">
        <f>'G. Phonotephrite FC 5 kbar'!AI86</f>
        <v>0</v>
      </c>
      <c r="AA810" s="5">
        <v>0</v>
      </c>
      <c r="AB810" s="5"/>
      <c r="AC810" s="5">
        <f>'G. Phonotephrite FC 5 kbar'!AK86</f>
        <v>9.0570000000000008E-3</v>
      </c>
      <c r="AD810" s="10">
        <f>'G. Phonotephrite FC 5 kbar'!AL86</f>
        <v>0</v>
      </c>
      <c r="AE810" s="5">
        <f>'G. Phonotephrite FC 5 kbar'!AM86</f>
        <v>24.357596000000001</v>
      </c>
      <c r="AF810" s="5">
        <f>'G. Phonotephrite FC 5 kbar'!AN86</f>
        <v>0</v>
      </c>
      <c r="AG810" s="5">
        <f>'G. Phonotephrite FC 5 kbar'!AO86</f>
        <v>1.5112140000000001</v>
      </c>
      <c r="AH810" s="5">
        <f>'G. Phonotephrite FC 5 kbar'!AP86</f>
        <v>0</v>
      </c>
      <c r="AI810" s="5">
        <f>'G. Phonotephrite FC 5 kbar'!AQ86</f>
        <v>0</v>
      </c>
      <c r="AJ810" s="5">
        <v>0</v>
      </c>
      <c r="AK810" s="5"/>
      <c r="AL810" s="5">
        <f>'G. Phonotephrite FC 5 kbar'!AS86</f>
        <v>0</v>
      </c>
      <c r="AM810" s="10">
        <f t="shared" si="172"/>
        <v>0</v>
      </c>
      <c r="AN810" s="5">
        <f t="shared" si="173"/>
        <v>24.643528</v>
      </c>
      <c r="AO810" s="5">
        <f t="shared" si="174"/>
        <v>0</v>
      </c>
      <c r="AP810" s="5">
        <f t="shared" si="175"/>
        <v>1.6470120000000001</v>
      </c>
      <c r="AQ810" s="5">
        <f t="shared" si="176"/>
        <v>0</v>
      </c>
      <c r="AR810" s="5">
        <f t="shared" si="180"/>
        <v>0</v>
      </c>
      <c r="AS810" s="5">
        <f t="shared" si="181"/>
        <v>0</v>
      </c>
      <c r="AT810" s="5"/>
      <c r="AU810" s="5">
        <f t="shared" si="177"/>
        <v>9.0570000000000008E-3</v>
      </c>
      <c r="AV810" s="10">
        <f t="shared" si="171"/>
        <v>73.700401999999997</v>
      </c>
      <c r="AW810" s="48">
        <f t="shared" si="178"/>
        <v>99.999999000000003</v>
      </c>
    </row>
    <row r="811" spans="1:49" x14ac:dyDescent="0.3">
      <c r="A811" s="37" t="s">
        <v>1450</v>
      </c>
      <c r="B811" s="3">
        <f>'G. Phonotephrite FC 5 kbar'!A87</f>
        <v>81</v>
      </c>
      <c r="C811" s="2">
        <f>'G. Phonotephrite FC 5 kbar'!C87</f>
        <v>1038</v>
      </c>
      <c r="D811" s="2">
        <f>'G. Phonotephrite FC 5 kbar'!D87</f>
        <v>5000</v>
      </c>
      <c r="E811" s="5">
        <f>'B. LLD classification'!EA855</f>
        <v>2.5464393460231647</v>
      </c>
      <c r="F811" s="5">
        <f>'G. Phonotephrite FC 5 kbar'!L87</f>
        <v>2.0389650000000001</v>
      </c>
      <c r="G811" s="6">
        <f>'G. Phonotephrite FC 5 kbar'!N87</f>
        <v>73.253652000000002</v>
      </c>
      <c r="H811" s="7">
        <f t="shared" si="179"/>
        <v>26.746347999999998</v>
      </c>
      <c r="I811" s="8">
        <f>'G. Phonotephrite FC 5 kbar'!R87</f>
        <v>49.293246000000003</v>
      </c>
      <c r="J811" s="9">
        <f>'G. Phonotephrite FC 5 kbar'!S87</f>
        <v>0.98088600000000004</v>
      </c>
      <c r="K811" s="9">
        <f>'G. Phonotephrite FC 5 kbar'!T87</f>
        <v>15.510732000000001</v>
      </c>
      <c r="L811" s="9">
        <f>'G. Phonotephrite FC 5 kbar'!U87</f>
        <v>1.18868</v>
      </c>
      <c r="M811" s="9">
        <f>'G. Phonotephrite FC 5 kbar'!V87</f>
        <v>8.6898490000000006</v>
      </c>
      <c r="N811" s="9">
        <f>'G. Phonotephrite FC 5 kbar'!W87</f>
        <v>0.218419</v>
      </c>
      <c r="O811" s="9">
        <f>'G. Phonotephrite FC 5 kbar'!X87</f>
        <v>3.141794</v>
      </c>
      <c r="P811" s="9">
        <f>'G. Phonotephrite FC 5 kbar'!Y87</f>
        <v>5.0102120000000001</v>
      </c>
      <c r="Q811" s="9">
        <f>'G. Phonotephrite FC 5 kbar'!Z87</f>
        <v>4.9995609999999999</v>
      </c>
      <c r="R811" s="9">
        <f>'G. Phonotephrite FC 5 kbar'!AA87</f>
        <v>5.5415179999999999</v>
      </c>
      <c r="S811" s="9">
        <f>'G. Phonotephrite FC 5 kbar'!AB87</f>
        <v>0.99872499999999997</v>
      </c>
      <c r="T811" s="9">
        <f>'G. Phonotephrite FC 5 kbar'!AC87</f>
        <v>4.4263779999999997</v>
      </c>
      <c r="U811" s="10">
        <f>'G. Phonotephrite FC 5 kbar'!AD87</f>
        <v>0</v>
      </c>
      <c r="V811" s="5">
        <f>'G. Phonotephrite FC 5 kbar'!AE87</f>
        <v>0.282557</v>
      </c>
      <c r="W811" s="5">
        <f>'G. Phonotephrite FC 5 kbar'!AF87</f>
        <v>0</v>
      </c>
      <c r="X811" s="5">
        <f>'G. Phonotephrite FC 5 kbar'!AG87</f>
        <v>0.138569</v>
      </c>
      <c r="Y811" s="5">
        <f>'G. Phonotephrite FC 5 kbar'!AH87</f>
        <v>0</v>
      </c>
      <c r="Z811" s="5">
        <f>'G. Phonotephrite FC 5 kbar'!AI87</f>
        <v>0</v>
      </c>
      <c r="AA811" s="5">
        <v>0</v>
      </c>
      <c r="AB811" s="5"/>
      <c r="AC811" s="5">
        <f>'G. Phonotephrite FC 5 kbar'!AK87</f>
        <v>3.9371000000000003E-2</v>
      </c>
      <c r="AD811" s="10">
        <f>'G. Phonotephrite FC 5 kbar'!AL87</f>
        <v>0</v>
      </c>
      <c r="AE811" s="5">
        <f>'G. Phonotephrite FC 5 kbar'!AM87</f>
        <v>24.638991000000001</v>
      </c>
      <c r="AF811" s="5">
        <f>'G. Phonotephrite FC 5 kbar'!AN87</f>
        <v>0</v>
      </c>
      <c r="AG811" s="5">
        <f>'G. Phonotephrite FC 5 kbar'!AO87</f>
        <v>1.642828</v>
      </c>
      <c r="AH811" s="5">
        <f>'G. Phonotephrite FC 5 kbar'!AP87</f>
        <v>0</v>
      </c>
      <c r="AI811" s="5">
        <f>'G. Phonotephrite FC 5 kbar'!AQ87</f>
        <v>0</v>
      </c>
      <c r="AJ811" s="5">
        <v>0</v>
      </c>
      <c r="AK811" s="5"/>
      <c r="AL811" s="5">
        <f>'G. Phonotephrite FC 5 kbar'!AS87</f>
        <v>4.0340000000000003E-3</v>
      </c>
      <c r="AM811" s="10">
        <f t="shared" si="172"/>
        <v>0</v>
      </c>
      <c r="AN811" s="5">
        <f t="shared" si="173"/>
        <v>24.921548000000001</v>
      </c>
      <c r="AO811" s="5">
        <f t="shared" si="174"/>
        <v>0</v>
      </c>
      <c r="AP811" s="5">
        <f t="shared" si="175"/>
        <v>1.7813969999999999</v>
      </c>
      <c r="AQ811" s="5">
        <f t="shared" si="176"/>
        <v>0</v>
      </c>
      <c r="AR811" s="5">
        <f t="shared" si="180"/>
        <v>0</v>
      </c>
      <c r="AS811" s="5">
        <f t="shared" si="181"/>
        <v>0</v>
      </c>
      <c r="AT811" s="5"/>
      <c r="AU811" s="5">
        <f t="shared" si="177"/>
        <v>4.3405000000000006E-2</v>
      </c>
      <c r="AV811" s="10">
        <f t="shared" si="171"/>
        <v>73.253652000000002</v>
      </c>
      <c r="AW811" s="48">
        <f t="shared" si="178"/>
        <v>100.00000199999999</v>
      </c>
    </row>
    <row r="812" spans="1:49" x14ac:dyDescent="0.3">
      <c r="A812" s="37" t="s">
        <v>1450</v>
      </c>
      <c r="B812" s="3">
        <f>'G. Phonotephrite FC 5 kbar'!A88</f>
        <v>82</v>
      </c>
      <c r="C812" s="2">
        <f>'G. Phonotephrite FC 5 kbar'!C88</f>
        <v>1036</v>
      </c>
      <c r="D812" s="2">
        <f>'G. Phonotephrite FC 5 kbar'!D88</f>
        <v>5000</v>
      </c>
      <c r="E812" s="5">
        <f>'B. LLD classification'!EA856</f>
        <v>2.5443618429399577</v>
      </c>
      <c r="F812" s="5">
        <f>'G. Phonotephrite FC 5 kbar'!L88</f>
        <v>2.053992</v>
      </c>
      <c r="G812" s="6">
        <f>'G. Phonotephrite FC 5 kbar'!N88</f>
        <v>72.820452000000003</v>
      </c>
      <c r="H812" s="7">
        <f t="shared" si="179"/>
        <v>27.179547999999997</v>
      </c>
      <c r="I812" s="8">
        <f>'G. Phonotephrite FC 5 kbar'!R88</f>
        <v>49.367970999999997</v>
      </c>
      <c r="J812" s="9">
        <f>'G. Phonotephrite FC 5 kbar'!S88</f>
        <v>0.95515799999999995</v>
      </c>
      <c r="K812" s="9">
        <f>'G. Phonotephrite FC 5 kbar'!T88</f>
        <v>15.536769</v>
      </c>
      <c r="L812" s="9">
        <f>'G. Phonotephrite FC 5 kbar'!U88</f>
        <v>1.184061</v>
      </c>
      <c r="M812" s="9">
        <f>'G. Phonotephrite FC 5 kbar'!V88</f>
        <v>8.7048609999999993</v>
      </c>
      <c r="N812" s="9">
        <f>'G. Phonotephrite FC 5 kbar'!W88</f>
        <v>0.219718</v>
      </c>
      <c r="O812" s="9">
        <f>'G. Phonotephrite FC 5 kbar'!X88</f>
        <v>3.0653060000000001</v>
      </c>
      <c r="P812" s="9">
        <f>'G. Phonotephrite FC 5 kbar'!Y88</f>
        <v>4.9537800000000001</v>
      </c>
      <c r="Q812" s="9">
        <f>'G. Phonotephrite FC 5 kbar'!Z88</f>
        <v>5.0281609999999999</v>
      </c>
      <c r="R812" s="9">
        <f>'G. Phonotephrite FC 5 kbar'!AA88</f>
        <v>5.554519</v>
      </c>
      <c r="S812" s="9">
        <f>'G. Phonotephrite FC 5 kbar'!AB88</f>
        <v>0.98543400000000003</v>
      </c>
      <c r="T812" s="9">
        <f>'G. Phonotephrite FC 5 kbar'!AC88</f>
        <v>4.4442599999999999</v>
      </c>
      <c r="U812" s="10">
        <f>'G. Phonotephrite FC 5 kbar'!AD88</f>
        <v>0</v>
      </c>
      <c r="V812" s="5">
        <f>'G. Phonotephrite FC 5 kbar'!AE88</f>
        <v>0.27551999999999999</v>
      </c>
      <c r="W812" s="5">
        <f>'G. Phonotephrite FC 5 kbar'!AF88</f>
        <v>0</v>
      </c>
      <c r="X812" s="5">
        <f>'G. Phonotephrite FC 5 kbar'!AG88</f>
        <v>0.13336500000000001</v>
      </c>
      <c r="Y812" s="5">
        <f>'G. Phonotephrite FC 5 kbar'!AH88</f>
        <v>0</v>
      </c>
      <c r="Z812" s="5">
        <f>'G. Phonotephrite FC 5 kbar'!AI88</f>
        <v>0</v>
      </c>
      <c r="AA812" s="5">
        <v>0</v>
      </c>
      <c r="AB812" s="5"/>
      <c r="AC812" s="5">
        <f>'G. Phonotephrite FC 5 kbar'!AK88</f>
        <v>3.8065000000000002E-2</v>
      </c>
      <c r="AD812" s="10">
        <f>'G. Phonotephrite FC 5 kbar'!AL88</f>
        <v>0</v>
      </c>
      <c r="AE812" s="5">
        <f>'G. Phonotephrite FC 5 kbar'!AM88</f>
        <v>24.917005</v>
      </c>
      <c r="AF812" s="5">
        <f>'G. Phonotephrite FC 5 kbar'!AN88</f>
        <v>0</v>
      </c>
      <c r="AG812" s="5">
        <f>'G. Phonotephrite FC 5 kbar'!AO88</f>
        <v>1.777212</v>
      </c>
      <c r="AH812" s="5">
        <f>'G. Phonotephrite FC 5 kbar'!AP88</f>
        <v>0</v>
      </c>
      <c r="AI812" s="5">
        <f>'G. Phonotephrite FC 5 kbar'!AQ88</f>
        <v>0</v>
      </c>
      <c r="AJ812" s="5">
        <v>0</v>
      </c>
      <c r="AK812" s="5"/>
      <c r="AL812" s="5">
        <f>'G. Phonotephrite FC 5 kbar'!AS88</f>
        <v>3.8380999999999998E-2</v>
      </c>
      <c r="AM812" s="10">
        <f t="shared" si="172"/>
        <v>0</v>
      </c>
      <c r="AN812" s="5">
        <f t="shared" si="173"/>
        <v>25.192525</v>
      </c>
      <c r="AO812" s="5">
        <f t="shared" si="174"/>
        <v>0</v>
      </c>
      <c r="AP812" s="5">
        <f t="shared" si="175"/>
        <v>1.910577</v>
      </c>
      <c r="AQ812" s="5">
        <f t="shared" si="176"/>
        <v>0</v>
      </c>
      <c r="AR812" s="5">
        <f t="shared" si="180"/>
        <v>0</v>
      </c>
      <c r="AS812" s="5">
        <f t="shared" si="181"/>
        <v>0</v>
      </c>
      <c r="AT812" s="5"/>
      <c r="AU812" s="5">
        <f t="shared" si="177"/>
        <v>7.6446E-2</v>
      </c>
      <c r="AV812" s="10">
        <f t="shared" si="171"/>
        <v>72.820452000000003</v>
      </c>
      <c r="AW812" s="48">
        <f t="shared" si="178"/>
        <v>100</v>
      </c>
    </row>
    <row r="813" spans="1:49" x14ac:dyDescent="0.3">
      <c r="A813" s="37" t="s">
        <v>1450</v>
      </c>
      <c r="B813" s="3">
        <f>'G. Phonotephrite FC 5 kbar'!A89</f>
        <v>83</v>
      </c>
      <c r="C813" s="2">
        <f>'G. Phonotephrite FC 5 kbar'!C89</f>
        <v>1034</v>
      </c>
      <c r="D813" s="2">
        <f>'G. Phonotephrite FC 5 kbar'!D89</f>
        <v>5000</v>
      </c>
      <c r="E813" s="5">
        <f>'B. LLD classification'!EA857</f>
        <v>2.542309351460927</v>
      </c>
      <c r="F813" s="5">
        <f>'G. Phonotephrite FC 5 kbar'!L89</f>
        <v>2.0689139999999999</v>
      </c>
      <c r="G813" s="6">
        <f>'G. Phonotephrite FC 5 kbar'!N89</f>
        <v>72.400125000000003</v>
      </c>
      <c r="H813" s="7">
        <f t="shared" si="179"/>
        <v>27.599874999999997</v>
      </c>
      <c r="I813" s="8">
        <f>'G. Phonotephrite FC 5 kbar'!R89</f>
        <v>49.441026000000001</v>
      </c>
      <c r="J813" s="9">
        <f>'G. Phonotephrite FC 5 kbar'!S89</f>
        <v>0.93001699999999998</v>
      </c>
      <c r="K813" s="9">
        <f>'G. Phonotephrite FC 5 kbar'!T89</f>
        <v>15.562497</v>
      </c>
      <c r="L813" s="9">
        <f>'G. Phonotephrite FC 5 kbar'!U89</f>
        <v>1.1794549999999999</v>
      </c>
      <c r="M813" s="9">
        <f>'G. Phonotephrite FC 5 kbar'!V89</f>
        <v>8.7186660000000007</v>
      </c>
      <c r="N813" s="9">
        <f>'G. Phonotephrite FC 5 kbar'!W89</f>
        <v>0.220994</v>
      </c>
      <c r="O813" s="9">
        <f>'G. Phonotephrite FC 5 kbar'!X89</f>
        <v>2.9905719999999998</v>
      </c>
      <c r="P813" s="9">
        <f>'G. Phonotephrite FC 5 kbar'!Y89</f>
        <v>4.898638</v>
      </c>
      <c r="Q813" s="9">
        <f>'G. Phonotephrite FC 5 kbar'!Z89</f>
        <v>5.0562310000000004</v>
      </c>
      <c r="R813" s="9">
        <f>'G. Phonotephrite FC 5 kbar'!AA89</f>
        <v>5.5674729999999997</v>
      </c>
      <c r="S813" s="9">
        <f>'G. Phonotephrite FC 5 kbar'!AB89</f>
        <v>0.97253599999999996</v>
      </c>
      <c r="T813" s="9">
        <f>'G. Phonotephrite FC 5 kbar'!AC89</f>
        <v>4.4618950000000002</v>
      </c>
      <c r="U813" s="10">
        <f>'G. Phonotephrite FC 5 kbar'!AD89</f>
        <v>0</v>
      </c>
      <c r="V813" s="5">
        <f>'G. Phonotephrite FC 5 kbar'!AE89</f>
        <v>0.26894099999999999</v>
      </c>
      <c r="W813" s="5">
        <f>'G. Phonotephrite FC 5 kbar'!AF89</f>
        <v>0</v>
      </c>
      <c r="X813" s="5">
        <f>'G. Phonotephrite FC 5 kbar'!AG89</f>
        <v>0.12831400000000001</v>
      </c>
      <c r="Y813" s="5">
        <f>'G. Phonotephrite FC 5 kbar'!AH89</f>
        <v>0</v>
      </c>
      <c r="Z813" s="5">
        <f>'G. Phonotephrite FC 5 kbar'!AI89</f>
        <v>0</v>
      </c>
      <c r="AA813" s="5">
        <v>0</v>
      </c>
      <c r="AB813" s="5"/>
      <c r="AC813" s="5">
        <f>'G. Phonotephrite FC 5 kbar'!AK89</f>
        <v>3.6825999999999998E-2</v>
      </c>
      <c r="AD813" s="10">
        <f>'G. Phonotephrite FC 5 kbar'!AL89</f>
        <v>0</v>
      </c>
      <c r="AE813" s="5">
        <f>'G. Phonotephrite FC 5 kbar'!AM89</f>
        <v>25.18798</v>
      </c>
      <c r="AF813" s="5">
        <f>'G. Phonotephrite FC 5 kbar'!AN89</f>
        <v>0</v>
      </c>
      <c r="AG813" s="5">
        <f>'G. Phonotephrite FC 5 kbar'!AO89</f>
        <v>1.9063909999999999</v>
      </c>
      <c r="AH813" s="5">
        <f>'G. Phonotephrite FC 5 kbar'!AP89</f>
        <v>0</v>
      </c>
      <c r="AI813" s="5">
        <f>'G. Phonotephrite FC 5 kbar'!AQ89</f>
        <v>0</v>
      </c>
      <c r="AJ813" s="5">
        <v>0</v>
      </c>
      <c r="AK813" s="5"/>
      <c r="AL813" s="5">
        <f>'G. Phonotephrite FC 5 kbar'!AS89</f>
        <v>7.1421999999999999E-2</v>
      </c>
      <c r="AM813" s="10">
        <f t="shared" si="172"/>
        <v>0</v>
      </c>
      <c r="AN813" s="5">
        <f t="shared" si="173"/>
        <v>25.456921000000001</v>
      </c>
      <c r="AO813" s="5">
        <f t="shared" si="174"/>
        <v>0</v>
      </c>
      <c r="AP813" s="5">
        <f t="shared" si="175"/>
        <v>2.0347049999999998</v>
      </c>
      <c r="AQ813" s="5">
        <f t="shared" si="176"/>
        <v>0</v>
      </c>
      <c r="AR813" s="5">
        <f t="shared" si="180"/>
        <v>0</v>
      </c>
      <c r="AS813" s="5">
        <f t="shared" si="181"/>
        <v>0</v>
      </c>
      <c r="AT813" s="5"/>
      <c r="AU813" s="5">
        <f t="shared" si="177"/>
        <v>0.108248</v>
      </c>
      <c r="AV813" s="10">
        <f t="shared" si="171"/>
        <v>72.400125000000003</v>
      </c>
      <c r="AW813" s="48">
        <f t="shared" si="178"/>
        <v>99.999999000000003</v>
      </c>
    </row>
    <row r="814" spans="1:49" x14ac:dyDescent="0.3">
      <c r="A814" s="37" t="s">
        <v>1450</v>
      </c>
      <c r="B814" s="3">
        <f>'G. Phonotephrite FC 5 kbar'!A90</f>
        <v>84</v>
      </c>
      <c r="C814" s="2">
        <f>'G. Phonotephrite FC 5 kbar'!C90</f>
        <v>1032</v>
      </c>
      <c r="D814" s="2">
        <f>'G. Phonotephrite FC 5 kbar'!D90</f>
        <v>5000</v>
      </c>
      <c r="E814" s="5">
        <f>'B. LLD classification'!EA858</f>
        <v>2.5402796567798642</v>
      </c>
      <c r="F814" s="5">
        <f>'G. Phonotephrite FC 5 kbar'!L90</f>
        <v>2.0837340000000002</v>
      </c>
      <c r="G814" s="6">
        <f>'G. Phonotephrite FC 5 kbar'!N90</f>
        <v>71.992031999999995</v>
      </c>
      <c r="H814" s="7">
        <f t="shared" si="179"/>
        <v>28.007968000000005</v>
      </c>
      <c r="I814" s="8">
        <f>'G. Phonotephrite FC 5 kbar'!R90</f>
        <v>49.512453000000001</v>
      </c>
      <c r="J814" s="9">
        <f>'G. Phonotephrite FC 5 kbar'!S90</f>
        <v>0.90544899999999995</v>
      </c>
      <c r="K814" s="9">
        <f>'G. Phonotephrite FC 5 kbar'!T90</f>
        <v>15.587944</v>
      </c>
      <c r="L814" s="9">
        <f>'G. Phonotephrite FC 5 kbar'!U90</f>
        <v>1.174857</v>
      </c>
      <c r="M814" s="9">
        <f>'G. Phonotephrite FC 5 kbar'!V90</f>
        <v>8.7312619999999992</v>
      </c>
      <c r="N814" s="9">
        <f>'G. Phonotephrite FC 5 kbar'!W90</f>
        <v>0.222247</v>
      </c>
      <c r="O814" s="9">
        <f>'G. Phonotephrite FC 5 kbar'!X90</f>
        <v>2.9175399999999998</v>
      </c>
      <c r="P814" s="9">
        <f>'G. Phonotephrite FC 5 kbar'!Y90</f>
        <v>4.8447399999999998</v>
      </c>
      <c r="Q814" s="9">
        <f>'G. Phonotephrite FC 5 kbar'!Z90</f>
        <v>5.0837899999999996</v>
      </c>
      <c r="R814" s="9">
        <f>'G. Phonotephrite FC 5 kbar'!AA90</f>
        <v>5.5804</v>
      </c>
      <c r="S814" s="9">
        <f>'G. Phonotephrite FC 5 kbar'!AB90</f>
        <v>0.96001700000000001</v>
      </c>
      <c r="T814" s="9">
        <f>'G. Phonotephrite FC 5 kbar'!AC90</f>
        <v>4.4792990000000001</v>
      </c>
      <c r="U814" s="10">
        <f>'G. Phonotephrite FC 5 kbar'!AD90</f>
        <v>0</v>
      </c>
      <c r="V814" s="5">
        <f>'G. Phonotephrite FC 5 kbar'!AE90</f>
        <v>0.262793</v>
      </c>
      <c r="W814" s="5">
        <f>'G. Phonotephrite FC 5 kbar'!AF90</f>
        <v>0</v>
      </c>
      <c r="X814" s="5">
        <f>'G. Phonotephrite FC 5 kbar'!AG90</f>
        <v>0.123408</v>
      </c>
      <c r="Y814" s="5">
        <f>'G. Phonotephrite FC 5 kbar'!AH90</f>
        <v>0</v>
      </c>
      <c r="Z814" s="5">
        <f>'G. Phonotephrite FC 5 kbar'!AI90</f>
        <v>0</v>
      </c>
      <c r="AA814" s="5">
        <v>0</v>
      </c>
      <c r="AB814" s="5"/>
      <c r="AC814" s="5">
        <f>'G. Phonotephrite FC 5 kbar'!AK90</f>
        <v>3.5649E-2</v>
      </c>
      <c r="AD814" s="10">
        <f>'G. Phonotephrite FC 5 kbar'!AL90</f>
        <v>0</v>
      </c>
      <c r="AE814" s="5">
        <f>'G. Phonotephrite FC 5 kbar'!AM90</f>
        <v>25.452373999999999</v>
      </c>
      <c r="AF814" s="5">
        <f>'G. Phonotephrite FC 5 kbar'!AN90</f>
        <v>0</v>
      </c>
      <c r="AG814" s="5">
        <f>'G. Phonotephrite FC 5 kbar'!AO90</f>
        <v>2.030519</v>
      </c>
      <c r="AH814" s="5">
        <f>'G. Phonotephrite FC 5 kbar'!AP90</f>
        <v>0</v>
      </c>
      <c r="AI814" s="5">
        <f>'G. Phonotephrite FC 5 kbar'!AQ90</f>
        <v>0</v>
      </c>
      <c r="AJ814" s="5">
        <v>0</v>
      </c>
      <c r="AK814" s="5"/>
      <c r="AL814" s="5">
        <f>'G. Phonotephrite FC 5 kbar'!AS90</f>
        <v>0.103225</v>
      </c>
      <c r="AM814" s="10">
        <f t="shared" si="172"/>
        <v>0</v>
      </c>
      <c r="AN814" s="5">
        <f t="shared" si="173"/>
        <v>25.715166999999997</v>
      </c>
      <c r="AO814" s="5">
        <f t="shared" si="174"/>
        <v>0</v>
      </c>
      <c r="AP814" s="5">
        <f t="shared" si="175"/>
        <v>2.1539269999999999</v>
      </c>
      <c r="AQ814" s="5">
        <f t="shared" si="176"/>
        <v>0</v>
      </c>
      <c r="AR814" s="5">
        <f t="shared" si="180"/>
        <v>0</v>
      </c>
      <c r="AS814" s="5">
        <f t="shared" si="181"/>
        <v>0</v>
      </c>
      <c r="AT814" s="5"/>
      <c r="AU814" s="5">
        <f t="shared" si="177"/>
        <v>0.138874</v>
      </c>
      <c r="AV814" s="10">
        <f t="shared" si="171"/>
        <v>71.992031999999995</v>
      </c>
      <c r="AW814" s="48">
        <f t="shared" si="178"/>
        <v>100</v>
      </c>
    </row>
    <row r="815" spans="1:49" x14ac:dyDescent="0.3">
      <c r="A815" s="37" t="s">
        <v>1450</v>
      </c>
      <c r="B815" s="3">
        <f>'G. Phonotephrite FC 5 kbar'!A91</f>
        <v>85</v>
      </c>
      <c r="C815" s="2">
        <f>'G. Phonotephrite FC 5 kbar'!C91</f>
        <v>1030</v>
      </c>
      <c r="D815" s="2">
        <f>'G. Phonotephrite FC 5 kbar'!D91</f>
        <v>5000</v>
      </c>
      <c r="E815" s="5">
        <f>'B. LLD classification'!EA859</f>
        <v>2.5382709830771142</v>
      </c>
      <c r="F815" s="5">
        <f>'G. Phonotephrite FC 5 kbar'!L91</f>
        <v>2.0984539999999998</v>
      </c>
      <c r="G815" s="6">
        <f>'G. Phonotephrite FC 5 kbar'!N91</f>
        <v>71.595571000000007</v>
      </c>
      <c r="H815" s="7">
        <f t="shared" si="179"/>
        <v>28.404428999999993</v>
      </c>
      <c r="I815" s="8">
        <f>'G. Phonotephrite FC 5 kbar'!R91</f>
        <v>49.582295000000002</v>
      </c>
      <c r="J815" s="9">
        <f>'G. Phonotephrite FC 5 kbar'!S91</f>
        <v>0.88144100000000003</v>
      </c>
      <c r="K815" s="9">
        <f>'G. Phonotephrite FC 5 kbar'!T91</f>
        <v>15.613137999999999</v>
      </c>
      <c r="L815" s="9">
        <f>'G. Phonotephrite FC 5 kbar'!U91</f>
        <v>1.170264</v>
      </c>
      <c r="M815" s="9">
        <f>'G. Phonotephrite FC 5 kbar'!V91</f>
        <v>8.7426499999999994</v>
      </c>
      <c r="N815" s="9">
        <f>'G. Phonotephrite FC 5 kbar'!W91</f>
        <v>0.22347800000000001</v>
      </c>
      <c r="O815" s="9">
        <f>'G. Phonotephrite FC 5 kbar'!X91</f>
        <v>2.8461650000000001</v>
      </c>
      <c r="P815" s="9">
        <f>'G. Phonotephrite FC 5 kbar'!Y91</f>
        <v>4.7920449999999999</v>
      </c>
      <c r="Q815" s="9">
        <f>'G. Phonotephrite FC 5 kbar'!Z91</f>
        <v>5.1108570000000002</v>
      </c>
      <c r="R815" s="9">
        <f>'G. Phonotephrite FC 5 kbar'!AA91</f>
        <v>5.593318</v>
      </c>
      <c r="S815" s="9">
        <f>'G. Phonotephrite FC 5 kbar'!AB91</f>
        <v>0.94786400000000004</v>
      </c>
      <c r="T815" s="9">
        <f>'G. Phonotephrite FC 5 kbar'!AC91</f>
        <v>4.4964849999999998</v>
      </c>
      <c r="U815" s="10">
        <f>'G. Phonotephrite FC 5 kbar'!AD91</f>
        <v>0</v>
      </c>
      <c r="V815" s="5">
        <f>'G. Phonotephrite FC 5 kbar'!AE91</f>
        <v>0.257052</v>
      </c>
      <c r="W815" s="5">
        <f>'G. Phonotephrite FC 5 kbar'!AF91</f>
        <v>0</v>
      </c>
      <c r="X815" s="5">
        <f>'G. Phonotephrite FC 5 kbar'!AG91</f>
        <v>0.11864</v>
      </c>
      <c r="Y815" s="5">
        <f>'G. Phonotephrite FC 5 kbar'!AH91</f>
        <v>0</v>
      </c>
      <c r="Z815" s="5">
        <f>'G. Phonotephrite FC 5 kbar'!AI91</f>
        <v>0</v>
      </c>
      <c r="AA815" s="5">
        <v>0</v>
      </c>
      <c r="AB815" s="5"/>
      <c r="AC815" s="5">
        <f>'G. Phonotephrite FC 5 kbar'!AK91</f>
        <v>3.4530999999999999E-2</v>
      </c>
      <c r="AD815" s="10">
        <f>'G. Phonotephrite FC 5 kbar'!AL91</f>
        <v>0</v>
      </c>
      <c r="AE815" s="5">
        <f>'G. Phonotephrite FC 5 kbar'!AM91</f>
        <v>25.710614</v>
      </c>
      <c r="AF815" s="5">
        <f>'G. Phonotephrite FC 5 kbar'!AN91</f>
        <v>0</v>
      </c>
      <c r="AG815" s="5">
        <f>'G. Phonotephrite FC 5 kbar'!AO91</f>
        <v>2.1497410000000001</v>
      </c>
      <c r="AH815" s="5">
        <f>'G. Phonotephrite FC 5 kbar'!AP91</f>
        <v>0</v>
      </c>
      <c r="AI815" s="5">
        <f>'G. Phonotephrite FC 5 kbar'!AQ91</f>
        <v>0</v>
      </c>
      <c r="AJ815" s="5">
        <v>0</v>
      </c>
      <c r="AK815" s="5"/>
      <c r="AL815" s="5">
        <f>'G. Phonotephrite FC 5 kbar'!AS91</f>
        <v>0.133851</v>
      </c>
      <c r="AM815" s="10">
        <f t="shared" si="172"/>
        <v>0</v>
      </c>
      <c r="AN815" s="5">
        <f t="shared" si="173"/>
        <v>25.967666000000001</v>
      </c>
      <c r="AO815" s="5">
        <f t="shared" si="174"/>
        <v>0</v>
      </c>
      <c r="AP815" s="5">
        <f t="shared" si="175"/>
        <v>2.2683810000000002</v>
      </c>
      <c r="AQ815" s="5">
        <f t="shared" si="176"/>
        <v>0</v>
      </c>
      <c r="AR815" s="5">
        <f t="shared" si="180"/>
        <v>0</v>
      </c>
      <c r="AS815" s="5">
        <f t="shared" si="181"/>
        <v>0</v>
      </c>
      <c r="AT815" s="5"/>
      <c r="AU815" s="5">
        <f t="shared" si="177"/>
        <v>0.168382</v>
      </c>
      <c r="AV815" s="10">
        <f t="shared" si="171"/>
        <v>71.595571000000007</v>
      </c>
      <c r="AW815" s="48">
        <f t="shared" si="178"/>
        <v>100.00000000000001</v>
      </c>
    </row>
    <row r="816" spans="1:49" x14ac:dyDescent="0.3">
      <c r="A816" s="37" t="s">
        <v>1450</v>
      </c>
      <c r="B816" s="3">
        <f>'G. Phonotephrite FC 5 kbar'!A92</f>
        <v>86</v>
      </c>
      <c r="C816" s="2">
        <f>'G. Phonotephrite FC 5 kbar'!C92</f>
        <v>1028</v>
      </c>
      <c r="D816" s="2">
        <f>'G. Phonotephrite FC 5 kbar'!D92</f>
        <v>5000</v>
      </c>
      <c r="E816" s="5">
        <f>'B. LLD classification'!EA860</f>
        <v>2.5362811725624903</v>
      </c>
      <c r="F816" s="5">
        <f>'G. Phonotephrite FC 5 kbar'!L92</f>
        <v>2.113076</v>
      </c>
      <c r="G816" s="6">
        <f>'G. Phonotephrite FC 5 kbar'!N92</f>
        <v>71.210173999999995</v>
      </c>
      <c r="H816" s="7">
        <f t="shared" si="179"/>
        <v>28.789826000000005</v>
      </c>
      <c r="I816" s="8">
        <f>'G. Phonotephrite FC 5 kbar'!R92</f>
        <v>49.650590000000001</v>
      </c>
      <c r="J816" s="9">
        <f>'G. Phonotephrite FC 5 kbar'!S92</f>
        <v>0.85797999999999996</v>
      </c>
      <c r="K816" s="9">
        <f>'G. Phonotephrite FC 5 kbar'!T92</f>
        <v>15.638106000000001</v>
      </c>
      <c r="L816" s="9">
        <f>'G. Phonotephrite FC 5 kbar'!U92</f>
        <v>1.165672</v>
      </c>
      <c r="M816" s="9">
        <f>'G. Phonotephrite FC 5 kbar'!V92</f>
        <v>8.7528269999999999</v>
      </c>
      <c r="N816" s="9">
        <f>'G. Phonotephrite FC 5 kbar'!W92</f>
        <v>0.224687</v>
      </c>
      <c r="O816" s="9">
        <f>'G. Phonotephrite FC 5 kbar'!X92</f>
        <v>2.7764009999999999</v>
      </c>
      <c r="P816" s="9">
        <f>'G. Phonotephrite FC 5 kbar'!Y92</f>
        <v>4.7405099999999996</v>
      </c>
      <c r="Q816" s="9">
        <f>'G. Phonotephrite FC 5 kbar'!Z92</f>
        <v>5.1374490000000002</v>
      </c>
      <c r="R816" s="9">
        <f>'G. Phonotephrite FC 5 kbar'!AA92</f>
        <v>5.6062440000000002</v>
      </c>
      <c r="S816" s="9">
        <f>'G. Phonotephrite FC 5 kbar'!AB92</f>
        <v>0.93606299999999998</v>
      </c>
      <c r="T816" s="9">
        <f>'G. Phonotephrite FC 5 kbar'!AC92</f>
        <v>4.5134699999999999</v>
      </c>
      <c r="U816" s="10">
        <f>'G. Phonotephrite FC 5 kbar'!AD92</f>
        <v>0</v>
      </c>
      <c r="V816" s="5">
        <f>'G. Phonotephrite FC 5 kbar'!AE92</f>
        <v>0.251693</v>
      </c>
      <c r="W816" s="5">
        <f>'G. Phonotephrite FC 5 kbar'!AF92</f>
        <v>0</v>
      </c>
      <c r="X816" s="5">
        <f>'G. Phonotephrite FC 5 kbar'!AG92</f>
        <v>0.11400100000000001</v>
      </c>
      <c r="Y816" s="5">
        <f>'G. Phonotephrite FC 5 kbar'!AH92</f>
        <v>0</v>
      </c>
      <c r="Z816" s="5">
        <f>'G. Phonotephrite FC 5 kbar'!AI92</f>
        <v>0</v>
      </c>
      <c r="AA816" s="5">
        <v>0</v>
      </c>
      <c r="AB816" s="5"/>
      <c r="AC816" s="5">
        <f>'G. Phonotephrite FC 5 kbar'!AK92</f>
        <v>3.3467999999999998E-2</v>
      </c>
      <c r="AD816" s="10">
        <f>'G. Phonotephrite FC 5 kbar'!AL92</f>
        <v>0</v>
      </c>
      <c r="AE816" s="5">
        <f>'G. Phonotephrite FC 5 kbar'!AM92</f>
        <v>25.96311</v>
      </c>
      <c r="AF816" s="5">
        <f>'G. Phonotephrite FC 5 kbar'!AN92</f>
        <v>0</v>
      </c>
      <c r="AG816" s="5">
        <f>'G. Phonotephrite FC 5 kbar'!AO92</f>
        <v>2.2641939999999998</v>
      </c>
      <c r="AH816" s="5">
        <f>'G. Phonotephrite FC 5 kbar'!AP92</f>
        <v>0</v>
      </c>
      <c r="AI816" s="5">
        <f>'G. Phonotephrite FC 5 kbar'!AQ92</f>
        <v>0</v>
      </c>
      <c r="AJ816" s="5">
        <v>0</v>
      </c>
      <c r="AK816" s="5"/>
      <c r="AL816" s="5">
        <f>'G. Phonotephrite FC 5 kbar'!AS92</f>
        <v>0.163359</v>
      </c>
      <c r="AM816" s="10">
        <f t="shared" si="172"/>
        <v>0</v>
      </c>
      <c r="AN816" s="5">
        <f t="shared" si="173"/>
        <v>26.214803</v>
      </c>
      <c r="AO816" s="5">
        <f t="shared" si="174"/>
        <v>0</v>
      </c>
      <c r="AP816" s="5">
        <f t="shared" si="175"/>
        <v>2.3781949999999998</v>
      </c>
      <c r="AQ816" s="5">
        <f t="shared" si="176"/>
        <v>0</v>
      </c>
      <c r="AR816" s="5">
        <f t="shared" si="180"/>
        <v>0</v>
      </c>
      <c r="AS816" s="5">
        <f t="shared" si="181"/>
        <v>0</v>
      </c>
      <c r="AT816" s="5"/>
      <c r="AU816" s="5">
        <f t="shared" si="177"/>
        <v>0.196827</v>
      </c>
      <c r="AV816" s="10">
        <f t="shared" si="171"/>
        <v>71.210173999999995</v>
      </c>
      <c r="AW816" s="48">
        <f t="shared" si="178"/>
        <v>99.999999000000003</v>
      </c>
    </row>
    <row r="817" spans="1:49" x14ac:dyDescent="0.3">
      <c r="A817" s="37" t="s">
        <v>1450</v>
      </c>
      <c r="B817" s="3">
        <f>'G. Phonotephrite FC 5 kbar'!A93</f>
        <v>87</v>
      </c>
      <c r="C817" s="2">
        <f>'G. Phonotephrite FC 5 kbar'!C93</f>
        <v>1026</v>
      </c>
      <c r="D817" s="2">
        <f>'G. Phonotephrite FC 5 kbar'!D93</f>
        <v>5000</v>
      </c>
      <c r="E817" s="5">
        <f>'B. LLD classification'!EA861</f>
        <v>2.5343083840125584</v>
      </c>
      <c r="F817" s="5">
        <f>'G. Phonotephrite FC 5 kbar'!L93</f>
        <v>2.1276030000000001</v>
      </c>
      <c r="G817" s="6">
        <f>'G. Phonotephrite FC 5 kbar'!N93</f>
        <v>70.835305000000005</v>
      </c>
      <c r="H817" s="7">
        <f t="shared" si="179"/>
        <v>29.164694999999995</v>
      </c>
      <c r="I817" s="8">
        <f>'G. Phonotephrite FC 5 kbar'!R93</f>
        <v>49.717381000000003</v>
      </c>
      <c r="J817" s="9">
        <f>'G. Phonotephrite FC 5 kbar'!S93</f>
        <v>0.83505399999999996</v>
      </c>
      <c r="K817" s="9">
        <f>'G. Phonotephrite FC 5 kbar'!T93</f>
        <v>15.662872999999999</v>
      </c>
      <c r="L817" s="9">
        <f>'G. Phonotephrite FC 5 kbar'!U93</f>
        <v>1.1610769999999999</v>
      </c>
      <c r="M817" s="9">
        <f>'G. Phonotephrite FC 5 kbar'!V93</f>
        <v>8.7617890000000003</v>
      </c>
      <c r="N817" s="9">
        <f>'G. Phonotephrite FC 5 kbar'!W93</f>
        <v>0.22587599999999999</v>
      </c>
      <c r="O817" s="9">
        <f>'G. Phonotephrite FC 5 kbar'!X93</f>
        <v>2.7082039999999998</v>
      </c>
      <c r="P817" s="9">
        <f>'G. Phonotephrite FC 5 kbar'!Y93</f>
        <v>4.6900979999999999</v>
      </c>
      <c r="Q817" s="9">
        <f>'G. Phonotephrite FC 5 kbar'!Z93</f>
        <v>5.1635850000000003</v>
      </c>
      <c r="R817" s="9">
        <f>'G. Phonotephrite FC 5 kbar'!AA93</f>
        <v>5.6191950000000004</v>
      </c>
      <c r="S817" s="9">
        <f>'G. Phonotephrite FC 5 kbar'!AB93</f>
        <v>0.92460200000000003</v>
      </c>
      <c r="T817" s="9">
        <f>'G. Phonotephrite FC 5 kbar'!AC93</f>
        <v>4.5302670000000003</v>
      </c>
      <c r="U817" s="10">
        <f>'G. Phonotephrite FC 5 kbar'!AD93</f>
        <v>0</v>
      </c>
      <c r="V817" s="5">
        <f>'G. Phonotephrite FC 5 kbar'!AE93</f>
        <v>0.246695</v>
      </c>
      <c r="W817" s="5">
        <f>'G. Phonotephrite FC 5 kbar'!AF93</f>
        <v>0</v>
      </c>
      <c r="X817" s="5">
        <f>'G. Phonotephrite FC 5 kbar'!AG93</f>
        <v>0.109488</v>
      </c>
      <c r="Y817" s="5">
        <f>'G. Phonotephrite FC 5 kbar'!AH93</f>
        <v>0</v>
      </c>
      <c r="Z817" s="5">
        <f>'G. Phonotephrite FC 5 kbar'!AI93</f>
        <v>0</v>
      </c>
      <c r="AA817" s="5">
        <v>0</v>
      </c>
      <c r="AB817" s="5"/>
      <c r="AC817" s="5">
        <f>'G. Phonotephrite FC 5 kbar'!AK93</f>
        <v>3.2454999999999998E-2</v>
      </c>
      <c r="AD817" s="10">
        <f>'G. Phonotephrite FC 5 kbar'!AL93</f>
        <v>0</v>
      </c>
      <c r="AE817" s="5">
        <f>'G. Phonotephrite FC 5 kbar'!AM93</f>
        <v>26.210246000000001</v>
      </c>
      <c r="AF817" s="5">
        <f>'G. Phonotephrite FC 5 kbar'!AN93</f>
        <v>0</v>
      </c>
      <c r="AG817" s="5">
        <f>'G. Phonotephrite FC 5 kbar'!AO93</f>
        <v>2.3740079999999999</v>
      </c>
      <c r="AH817" s="5">
        <f>'G. Phonotephrite FC 5 kbar'!AP93</f>
        <v>0</v>
      </c>
      <c r="AI817" s="5">
        <f>'G. Phonotephrite FC 5 kbar'!AQ93</f>
        <v>0</v>
      </c>
      <c r="AJ817" s="5">
        <v>0</v>
      </c>
      <c r="AK817" s="5"/>
      <c r="AL817" s="5">
        <f>'G. Phonotephrite FC 5 kbar'!AS93</f>
        <v>0.191804</v>
      </c>
      <c r="AM817" s="10">
        <f t="shared" si="172"/>
        <v>0</v>
      </c>
      <c r="AN817" s="5">
        <f t="shared" si="173"/>
        <v>26.456941</v>
      </c>
      <c r="AO817" s="5">
        <f t="shared" si="174"/>
        <v>0</v>
      </c>
      <c r="AP817" s="5">
        <f t="shared" si="175"/>
        <v>2.4834959999999997</v>
      </c>
      <c r="AQ817" s="5">
        <f t="shared" si="176"/>
        <v>0</v>
      </c>
      <c r="AR817" s="5">
        <f t="shared" si="180"/>
        <v>0</v>
      </c>
      <c r="AS817" s="5">
        <f t="shared" si="181"/>
        <v>0</v>
      </c>
      <c r="AT817" s="5"/>
      <c r="AU817" s="5">
        <f t="shared" si="177"/>
        <v>0.22425899999999999</v>
      </c>
      <c r="AV817" s="10">
        <f t="shared" si="171"/>
        <v>70.835305000000005</v>
      </c>
      <c r="AW817" s="48">
        <f t="shared" si="178"/>
        <v>100.000001</v>
      </c>
    </row>
    <row r="818" spans="1:49" x14ac:dyDescent="0.3">
      <c r="A818" s="37" t="s">
        <v>1450</v>
      </c>
      <c r="B818" s="3">
        <f>'G. Phonotephrite FC 5 kbar'!A94</f>
        <v>88</v>
      </c>
      <c r="C818" s="2">
        <f>'G. Phonotephrite FC 5 kbar'!C94</f>
        <v>1024</v>
      </c>
      <c r="D818" s="2">
        <f>'G. Phonotephrite FC 5 kbar'!D94</f>
        <v>5000</v>
      </c>
      <c r="E818" s="5">
        <f>'B. LLD classification'!EA862</f>
        <v>2.5323506849099897</v>
      </c>
      <c r="F818" s="5">
        <f>'G. Phonotephrite FC 5 kbar'!L94</f>
        <v>2.1420349999999999</v>
      </c>
      <c r="G818" s="6">
        <f>'G. Phonotephrite FC 5 kbar'!N94</f>
        <v>70.470457999999994</v>
      </c>
      <c r="H818" s="7">
        <f t="shared" si="179"/>
        <v>29.529542000000006</v>
      </c>
      <c r="I818" s="8">
        <f>'G. Phonotephrite FC 5 kbar'!R94</f>
        <v>49.782702999999998</v>
      </c>
      <c r="J818" s="9">
        <f>'G. Phonotephrite FC 5 kbar'!S94</f>
        <v>0.81264999999999998</v>
      </c>
      <c r="K818" s="9">
        <f>'G. Phonotephrite FC 5 kbar'!T94</f>
        <v>15.687462</v>
      </c>
      <c r="L818" s="9">
        <f>'G. Phonotephrite FC 5 kbar'!U94</f>
        <v>1.1564749999999999</v>
      </c>
      <c r="M818" s="9">
        <f>'G. Phonotephrite FC 5 kbar'!V94</f>
        <v>8.7695319999999999</v>
      </c>
      <c r="N818" s="9">
        <f>'G. Phonotephrite FC 5 kbar'!W94</f>
        <v>0.227045</v>
      </c>
      <c r="O818" s="9">
        <f>'G. Phonotephrite FC 5 kbar'!X94</f>
        <v>2.6415320000000002</v>
      </c>
      <c r="P818" s="9">
        <f>'G. Phonotephrite FC 5 kbar'!Y94</f>
        <v>4.640771</v>
      </c>
      <c r="Q818" s="9">
        <f>'G. Phonotephrite FC 5 kbar'!Z94</f>
        <v>5.1892820000000004</v>
      </c>
      <c r="R818" s="9">
        <f>'G. Phonotephrite FC 5 kbar'!AA94</f>
        <v>5.6321859999999999</v>
      </c>
      <c r="S818" s="9">
        <f>'G. Phonotephrite FC 5 kbar'!AB94</f>
        <v>0.91346899999999998</v>
      </c>
      <c r="T818" s="9">
        <f>'G. Phonotephrite FC 5 kbar'!AC94</f>
        <v>4.5468900000000003</v>
      </c>
      <c r="U818" s="10">
        <f>'G. Phonotephrite FC 5 kbar'!AD94</f>
        <v>0</v>
      </c>
      <c r="V818" s="5">
        <f>'G. Phonotephrite FC 5 kbar'!AE94</f>
        <v>0.242038</v>
      </c>
      <c r="W818" s="5">
        <f>'G. Phonotephrite FC 5 kbar'!AF94</f>
        <v>0</v>
      </c>
      <c r="X818" s="5">
        <f>'G. Phonotephrite FC 5 kbar'!AG94</f>
        <v>0.105092</v>
      </c>
      <c r="Y818" s="5">
        <f>'G. Phonotephrite FC 5 kbar'!AH94</f>
        <v>0</v>
      </c>
      <c r="Z818" s="5">
        <f>'G. Phonotephrite FC 5 kbar'!AI94</f>
        <v>0</v>
      </c>
      <c r="AA818" s="5">
        <v>0</v>
      </c>
      <c r="AB818" s="5"/>
      <c r="AC818" s="5">
        <f>'G. Phonotephrite FC 5 kbar'!AK94</f>
        <v>3.1489999999999997E-2</v>
      </c>
      <c r="AD818" s="10">
        <f>'G. Phonotephrite FC 5 kbar'!AL94</f>
        <v>0</v>
      </c>
      <c r="AE818" s="5">
        <f>'G. Phonotephrite FC 5 kbar'!AM94</f>
        <v>26.452379000000001</v>
      </c>
      <c r="AF818" s="5">
        <f>'G. Phonotephrite FC 5 kbar'!AN94</f>
        <v>0</v>
      </c>
      <c r="AG818" s="5">
        <f>'G. Phonotephrite FC 5 kbar'!AO94</f>
        <v>2.4793069999999999</v>
      </c>
      <c r="AH818" s="5">
        <f>'G. Phonotephrite FC 5 kbar'!AP94</f>
        <v>0</v>
      </c>
      <c r="AI818" s="5">
        <f>'G. Phonotephrite FC 5 kbar'!AQ94</f>
        <v>0</v>
      </c>
      <c r="AJ818" s="5">
        <v>0</v>
      </c>
      <c r="AK818" s="5"/>
      <c r="AL818" s="5">
        <f>'G. Phonotephrite FC 5 kbar'!AS94</f>
        <v>0.21923599999999999</v>
      </c>
      <c r="AM818" s="10">
        <f t="shared" si="172"/>
        <v>0</v>
      </c>
      <c r="AN818" s="5">
        <f t="shared" si="173"/>
        <v>26.694417000000001</v>
      </c>
      <c r="AO818" s="5">
        <f t="shared" si="174"/>
        <v>0</v>
      </c>
      <c r="AP818" s="5">
        <f t="shared" si="175"/>
        <v>2.5843989999999999</v>
      </c>
      <c r="AQ818" s="5">
        <f t="shared" si="176"/>
        <v>0</v>
      </c>
      <c r="AR818" s="5">
        <f t="shared" si="180"/>
        <v>0</v>
      </c>
      <c r="AS818" s="5">
        <f t="shared" si="181"/>
        <v>0</v>
      </c>
      <c r="AT818" s="5"/>
      <c r="AU818" s="5">
        <f t="shared" si="177"/>
        <v>0.250726</v>
      </c>
      <c r="AV818" s="10">
        <f t="shared" si="171"/>
        <v>70.470457999999994</v>
      </c>
      <c r="AW818" s="48">
        <f t="shared" si="178"/>
        <v>100</v>
      </c>
    </row>
    <row r="819" spans="1:49" x14ac:dyDescent="0.3">
      <c r="A819" s="37" t="s">
        <v>1450</v>
      </c>
      <c r="B819" s="3">
        <f>'G. Phonotephrite FC 5 kbar'!A95</f>
        <v>89</v>
      </c>
      <c r="C819" s="2">
        <f>'G. Phonotephrite FC 5 kbar'!C95</f>
        <v>1022</v>
      </c>
      <c r="D819" s="2">
        <f>'G. Phonotephrite FC 5 kbar'!D95</f>
        <v>5000</v>
      </c>
      <c r="E819" s="5">
        <f>'B. LLD classification'!EA863</f>
        <v>2.5304062605216857</v>
      </c>
      <c r="F819" s="5">
        <f>'G. Phonotephrite FC 5 kbar'!L95</f>
        <v>2.1563750000000002</v>
      </c>
      <c r="G819" s="6">
        <f>'G. Phonotephrite FC 5 kbar'!N95</f>
        <v>70.115153000000007</v>
      </c>
      <c r="H819" s="7">
        <f t="shared" si="179"/>
        <v>29.884846999999993</v>
      </c>
      <c r="I819" s="8">
        <f>'G. Phonotephrite FC 5 kbar'!R95</f>
        <v>49.846597000000003</v>
      </c>
      <c r="J819" s="9">
        <f>'G. Phonotephrite FC 5 kbar'!S95</f>
        <v>0.79075799999999996</v>
      </c>
      <c r="K819" s="9">
        <f>'G. Phonotephrite FC 5 kbar'!T95</f>
        <v>15.711898</v>
      </c>
      <c r="L819" s="9">
        <f>'G. Phonotephrite FC 5 kbar'!U95</f>
        <v>1.151861</v>
      </c>
      <c r="M819" s="9">
        <f>'G. Phonotephrite FC 5 kbar'!V95</f>
        <v>8.7760510000000007</v>
      </c>
      <c r="N819" s="9">
        <f>'G. Phonotephrite FC 5 kbar'!W95</f>
        <v>0.22819600000000001</v>
      </c>
      <c r="O819" s="9">
        <f>'G. Phonotephrite FC 5 kbar'!X95</f>
        <v>2.5763470000000002</v>
      </c>
      <c r="P819" s="9">
        <f>'G. Phonotephrite FC 5 kbar'!Y95</f>
        <v>4.5924940000000003</v>
      </c>
      <c r="Q819" s="9">
        <f>'G. Phonotephrite FC 5 kbar'!Z95</f>
        <v>5.214556</v>
      </c>
      <c r="R819" s="9">
        <f>'G. Phonotephrite FC 5 kbar'!AA95</f>
        <v>5.6452349999999996</v>
      </c>
      <c r="S819" s="9">
        <f>'G. Phonotephrite FC 5 kbar'!AB95</f>
        <v>0.90265399999999996</v>
      </c>
      <c r="T819" s="9">
        <f>'G. Phonotephrite FC 5 kbar'!AC95</f>
        <v>4.5633530000000002</v>
      </c>
      <c r="U819" s="10">
        <f>'G. Phonotephrite FC 5 kbar'!AD95</f>
        <v>0</v>
      </c>
      <c r="V819" s="5">
        <f>'G. Phonotephrite FC 5 kbar'!AE95</f>
        <v>0.237702</v>
      </c>
      <c r="W819" s="5">
        <f>'G. Phonotephrite FC 5 kbar'!AF95</f>
        <v>0</v>
      </c>
      <c r="X819" s="5">
        <f>'G. Phonotephrite FC 5 kbar'!AG95</f>
        <v>0.10081</v>
      </c>
      <c r="Y819" s="5">
        <f>'G. Phonotephrite FC 5 kbar'!AH95</f>
        <v>0</v>
      </c>
      <c r="Z819" s="5">
        <f>'G. Phonotephrite FC 5 kbar'!AI95</f>
        <v>0</v>
      </c>
      <c r="AA819" s="5">
        <v>0</v>
      </c>
      <c r="AB819" s="5"/>
      <c r="AC819" s="5">
        <f>'G. Phonotephrite FC 5 kbar'!AK95</f>
        <v>3.057E-2</v>
      </c>
      <c r="AD819" s="10">
        <f>'G. Phonotephrite FC 5 kbar'!AL95</f>
        <v>0</v>
      </c>
      <c r="AE819" s="5">
        <f>'G. Phonotephrite FC 5 kbar'!AM95</f>
        <v>26.68985</v>
      </c>
      <c r="AF819" s="5">
        <f>'G. Phonotephrite FC 5 kbar'!AN95</f>
        <v>0</v>
      </c>
      <c r="AG819" s="5">
        <f>'G. Phonotephrite FC 5 kbar'!AO95</f>
        <v>2.5802109999999998</v>
      </c>
      <c r="AH819" s="5">
        <f>'G. Phonotephrite FC 5 kbar'!AP95</f>
        <v>0</v>
      </c>
      <c r="AI819" s="5">
        <f>'G. Phonotephrite FC 5 kbar'!AQ95</f>
        <v>0</v>
      </c>
      <c r="AJ819" s="5">
        <v>0</v>
      </c>
      <c r="AK819" s="5"/>
      <c r="AL819" s="5">
        <f>'G. Phonotephrite FC 5 kbar'!AS95</f>
        <v>0.245703</v>
      </c>
      <c r="AM819" s="10">
        <f t="shared" si="172"/>
        <v>0</v>
      </c>
      <c r="AN819" s="5">
        <f t="shared" si="173"/>
        <v>26.927551999999999</v>
      </c>
      <c r="AO819" s="5">
        <f t="shared" si="174"/>
        <v>0</v>
      </c>
      <c r="AP819" s="5">
        <f t="shared" si="175"/>
        <v>2.6810209999999999</v>
      </c>
      <c r="AQ819" s="5">
        <f t="shared" si="176"/>
        <v>0</v>
      </c>
      <c r="AR819" s="5">
        <f t="shared" si="180"/>
        <v>0</v>
      </c>
      <c r="AS819" s="5">
        <f t="shared" si="181"/>
        <v>0</v>
      </c>
      <c r="AT819" s="5"/>
      <c r="AU819" s="5">
        <f t="shared" si="177"/>
        <v>0.27627299999999999</v>
      </c>
      <c r="AV819" s="10">
        <f t="shared" si="171"/>
        <v>70.115153000000007</v>
      </c>
      <c r="AW819" s="48">
        <f t="shared" si="178"/>
        <v>99.999999000000003</v>
      </c>
    </row>
    <row r="820" spans="1:49" x14ac:dyDescent="0.3">
      <c r="A820" s="37" t="s">
        <v>1450</v>
      </c>
      <c r="B820" s="3">
        <f>'G. Phonotephrite FC 5 kbar'!A96</f>
        <v>90</v>
      </c>
      <c r="C820" s="2">
        <f>'G. Phonotephrite FC 5 kbar'!C96</f>
        <v>1020</v>
      </c>
      <c r="D820" s="2">
        <f>'G. Phonotephrite FC 5 kbar'!D96</f>
        <v>5000</v>
      </c>
      <c r="E820" s="5">
        <f>'B. LLD classification'!EA864</f>
        <v>2.5284733578440912</v>
      </c>
      <c r="F820" s="5">
        <f>'G. Phonotephrite FC 5 kbar'!L96</f>
        <v>2.1706249999999998</v>
      </c>
      <c r="G820" s="6">
        <f>'G. Phonotephrite FC 5 kbar'!N96</f>
        <v>69.768934999999999</v>
      </c>
      <c r="H820" s="7">
        <f t="shared" si="179"/>
        <v>30.231065000000001</v>
      </c>
      <c r="I820" s="8">
        <f>'G. Phonotephrite FC 5 kbar'!R96</f>
        <v>49.909097000000003</v>
      </c>
      <c r="J820" s="9">
        <f>'G. Phonotephrite FC 5 kbar'!S96</f>
        <v>0.76936700000000002</v>
      </c>
      <c r="K820" s="9">
        <f>'G. Phonotephrite FC 5 kbar'!T96</f>
        <v>15.736202</v>
      </c>
      <c r="L820" s="9">
        <f>'G. Phonotephrite FC 5 kbar'!U96</f>
        <v>1.1472329999999999</v>
      </c>
      <c r="M820" s="9">
        <f>'G. Phonotephrite FC 5 kbar'!V96</f>
        <v>8.7813400000000001</v>
      </c>
      <c r="N820" s="9">
        <f>'G. Phonotephrite FC 5 kbar'!W96</f>
        <v>0.229328</v>
      </c>
      <c r="O820" s="9">
        <f>'G. Phonotephrite FC 5 kbar'!X96</f>
        <v>2.5126089999999999</v>
      </c>
      <c r="P820" s="9">
        <f>'G. Phonotephrite FC 5 kbar'!Y96</f>
        <v>4.5452329999999996</v>
      </c>
      <c r="Q820" s="9">
        <f>'G. Phonotephrite FC 5 kbar'!Z96</f>
        <v>5.2394239999999996</v>
      </c>
      <c r="R820" s="9">
        <f>'G. Phonotephrite FC 5 kbar'!AA96</f>
        <v>5.6583540000000001</v>
      </c>
      <c r="S820" s="9">
        <f>'G. Phonotephrite FC 5 kbar'!AB96</f>
        <v>0.89214599999999999</v>
      </c>
      <c r="T820" s="9">
        <f>'G. Phonotephrite FC 5 kbar'!AC96</f>
        <v>4.5796669999999997</v>
      </c>
      <c r="U820" s="10">
        <f>'G. Phonotephrite FC 5 kbar'!AD96</f>
        <v>0</v>
      </c>
      <c r="V820" s="5">
        <f>'G. Phonotephrite FC 5 kbar'!AE96</f>
        <v>0.23367099999999999</v>
      </c>
      <c r="W820" s="5">
        <f>'G. Phonotephrite FC 5 kbar'!AF96</f>
        <v>0</v>
      </c>
      <c r="X820" s="5">
        <f>'G. Phonotephrite FC 5 kbar'!AG96</f>
        <v>9.6637000000000001E-2</v>
      </c>
      <c r="Y820" s="5">
        <f>'G. Phonotephrite FC 5 kbar'!AH96</f>
        <v>0</v>
      </c>
      <c r="Z820" s="5">
        <f>'G. Phonotephrite FC 5 kbar'!AI96</f>
        <v>0</v>
      </c>
      <c r="AA820" s="5">
        <v>0</v>
      </c>
      <c r="AB820" s="5"/>
      <c r="AC820" s="5">
        <f>'G. Phonotephrite FC 5 kbar'!AK96</f>
        <v>2.9692E-2</v>
      </c>
      <c r="AD820" s="10">
        <f>'G. Phonotephrite FC 5 kbar'!AL96</f>
        <v>0</v>
      </c>
      <c r="AE820" s="5">
        <f>'G. Phonotephrite FC 5 kbar'!AM96</f>
        <v>26.922982999999999</v>
      </c>
      <c r="AF820" s="5">
        <f>'G. Phonotephrite FC 5 kbar'!AN96</f>
        <v>0</v>
      </c>
      <c r="AG820" s="5">
        <f>'G. Phonotephrite FC 5 kbar'!AO96</f>
        <v>2.676831</v>
      </c>
      <c r="AH820" s="5">
        <f>'G. Phonotephrite FC 5 kbar'!AP96</f>
        <v>0</v>
      </c>
      <c r="AI820" s="5">
        <f>'G. Phonotephrite FC 5 kbar'!AQ96</f>
        <v>0</v>
      </c>
      <c r="AJ820" s="5">
        <v>0</v>
      </c>
      <c r="AK820" s="5"/>
      <c r="AL820" s="5">
        <f>'G. Phonotephrite FC 5 kbar'!AS96</f>
        <v>0.27124999999999999</v>
      </c>
      <c r="AM820" s="10">
        <f t="shared" si="172"/>
        <v>0</v>
      </c>
      <c r="AN820" s="5">
        <f t="shared" si="173"/>
        <v>27.156654</v>
      </c>
      <c r="AO820" s="5">
        <f t="shared" si="174"/>
        <v>0</v>
      </c>
      <c r="AP820" s="5">
        <f t="shared" si="175"/>
        <v>2.7734679999999998</v>
      </c>
      <c r="AQ820" s="5">
        <f t="shared" si="176"/>
        <v>0</v>
      </c>
      <c r="AR820" s="5">
        <f t="shared" si="180"/>
        <v>0</v>
      </c>
      <c r="AS820" s="5">
        <f t="shared" si="181"/>
        <v>0</v>
      </c>
      <c r="AT820" s="5"/>
      <c r="AU820" s="5">
        <f t="shared" si="177"/>
        <v>0.30094199999999999</v>
      </c>
      <c r="AV820" s="10">
        <f t="shared" si="171"/>
        <v>69.768934999999999</v>
      </c>
      <c r="AW820" s="48">
        <f t="shared" si="178"/>
        <v>99.999999000000003</v>
      </c>
    </row>
    <row r="821" spans="1:49" x14ac:dyDescent="0.3">
      <c r="A821" s="37" t="s">
        <v>1450</v>
      </c>
      <c r="B821" s="3">
        <f>'G. Phonotephrite FC 5 kbar'!A97</f>
        <v>91</v>
      </c>
      <c r="C821" s="2">
        <f>'G. Phonotephrite FC 5 kbar'!C97</f>
        <v>1018</v>
      </c>
      <c r="D821" s="2">
        <f>'G. Phonotephrite FC 5 kbar'!D97</f>
        <v>5000</v>
      </c>
      <c r="E821" s="5">
        <f>'B. LLD classification'!EA865</f>
        <v>2.5265500946408439</v>
      </c>
      <c r="F821" s="5">
        <f>'G. Phonotephrite FC 5 kbar'!L97</f>
        <v>2.184787</v>
      </c>
      <c r="G821" s="6">
        <f>'G. Phonotephrite FC 5 kbar'!N97</f>
        <v>69.431372999999994</v>
      </c>
      <c r="H821" s="7">
        <f t="shared" si="179"/>
        <v>30.568627000000006</v>
      </c>
      <c r="I821" s="8">
        <f>'G. Phonotephrite FC 5 kbar'!R97</f>
        <v>49.970241999999999</v>
      </c>
      <c r="J821" s="9">
        <f>'G. Phonotephrite FC 5 kbar'!S97</f>
        <v>0.74846500000000005</v>
      </c>
      <c r="K821" s="9">
        <f>'G. Phonotephrite FC 5 kbar'!T97</f>
        <v>15.760396</v>
      </c>
      <c r="L821" s="9">
        <f>'G. Phonotephrite FC 5 kbar'!U97</f>
        <v>1.1425860000000001</v>
      </c>
      <c r="M821" s="9">
        <f>'G. Phonotephrite FC 5 kbar'!V97</f>
        <v>8.7853910000000006</v>
      </c>
      <c r="N821" s="9">
        <f>'G. Phonotephrite FC 5 kbar'!W97</f>
        <v>0.23044300000000001</v>
      </c>
      <c r="O821" s="9">
        <f>'G. Phonotephrite FC 5 kbar'!X97</f>
        <v>2.4502830000000002</v>
      </c>
      <c r="P821" s="9">
        <f>'G. Phonotephrite FC 5 kbar'!Y97</f>
        <v>4.4989540000000003</v>
      </c>
      <c r="Q821" s="9">
        <f>'G. Phonotephrite FC 5 kbar'!Z97</f>
        <v>5.2639009999999997</v>
      </c>
      <c r="R821" s="9">
        <f>'G. Phonotephrite FC 5 kbar'!AA97</f>
        <v>5.6715590000000002</v>
      </c>
      <c r="S821" s="9">
        <f>'G. Phonotephrite FC 5 kbar'!AB97</f>
        <v>0.88193600000000005</v>
      </c>
      <c r="T821" s="9">
        <f>'G. Phonotephrite FC 5 kbar'!AC97</f>
        <v>4.5958459999999999</v>
      </c>
      <c r="U821" s="10">
        <f>'G. Phonotephrite FC 5 kbar'!AD97</f>
        <v>0</v>
      </c>
      <c r="V821" s="5">
        <f>'G. Phonotephrite FC 5 kbar'!AE97</f>
        <v>0.22992599999999999</v>
      </c>
      <c r="W821" s="5">
        <f>'G. Phonotephrite FC 5 kbar'!AF97</f>
        <v>0</v>
      </c>
      <c r="X821" s="5">
        <f>'G. Phonotephrite FC 5 kbar'!AG97</f>
        <v>9.2567999999999998E-2</v>
      </c>
      <c r="Y821" s="5">
        <f>'G. Phonotephrite FC 5 kbar'!AH97</f>
        <v>0</v>
      </c>
      <c r="Z821" s="5">
        <f>'G. Phonotephrite FC 5 kbar'!AI97</f>
        <v>0</v>
      </c>
      <c r="AA821" s="5">
        <v>0</v>
      </c>
      <c r="AB821" s="5"/>
      <c r="AC821" s="5">
        <f>'G. Phonotephrite FC 5 kbar'!AK97</f>
        <v>2.8853E-2</v>
      </c>
      <c r="AD821" s="10">
        <f>'G. Phonotephrite FC 5 kbar'!AL97</f>
        <v>0</v>
      </c>
      <c r="AE821" s="5">
        <f>'G. Phonotephrite FC 5 kbar'!AM97</f>
        <v>27.152080999999999</v>
      </c>
      <c r="AF821" s="5">
        <f>'G. Phonotephrite FC 5 kbar'!AN97</f>
        <v>0</v>
      </c>
      <c r="AG821" s="5">
        <f>'G. Phonotephrite FC 5 kbar'!AO97</f>
        <v>2.7692779999999999</v>
      </c>
      <c r="AH821" s="5">
        <f>'G. Phonotephrite FC 5 kbar'!AP97</f>
        <v>0</v>
      </c>
      <c r="AI821" s="5">
        <f>'G. Phonotephrite FC 5 kbar'!AQ97</f>
        <v>0</v>
      </c>
      <c r="AJ821" s="5">
        <v>0</v>
      </c>
      <c r="AK821" s="5"/>
      <c r="AL821" s="5">
        <f>'G. Phonotephrite FC 5 kbar'!AS97</f>
        <v>0.29591899999999999</v>
      </c>
      <c r="AM821" s="10">
        <f t="shared" si="172"/>
        <v>0</v>
      </c>
      <c r="AN821" s="5">
        <f t="shared" si="173"/>
        <v>27.382006999999998</v>
      </c>
      <c r="AO821" s="5">
        <f t="shared" si="174"/>
        <v>0</v>
      </c>
      <c r="AP821" s="5">
        <f t="shared" si="175"/>
        <v>2.8618459999999999</v>
      </c>
      <c r="AQ821" s="5">
        <f t="shared" si="176"/>
        <v>0</v>
      </c>
      <c r="AR821" s="5">
        <f t="shared" si="180"/>
        <v>0</v>
      </c>
      <c r="AS821" s="5">
        <f t="shared" si="181"/>
        <v>0</v>
      </c>
      <c r="AT821" s="5"/>
      <c r="AU821" s="5">
        <f t="shared" si="177"/>
        <v>0.32477200000000001</v>
      </c>
      <c r="AV821" s="10">
        <f t="shared" si="171"/>
        <v>69.431372999999994</v>
      </c>
      <c r="AW821" s="48">
        <f t="shared" si="178"/>
        <v>99.999997999999991</v>
      </c>
    </row>
    <row r="822" spans="1:49" x14ac:dyDescent="0.3">
      <c r="A822" s="37" t="s">
        <v>1450</v>
      </c>
      <c r="B822" s="3">
        <f>'G. Phonotephrite FC 5 kbar'!A98</f>
        <v>92</v>
      </c>
      <c r="C822" s="2">
        <f>'G. Phonotephrite FC 5 kbar'!C98</f>
        <v>1016</v>
      </c>
      <c r="D822" s="2">
        <f>'G. Phonotephrite FC 5 kbar'!D98</f>
        <v>5000</v>
      </c>
      <c r="E822" s="5">
        <f>'B. LLD classification'!EA866</f>
        <v>2.524634825033742</v>
      </c>
      <c r="F822" s="5">
        <f>'G. Phonotephrite FC 5 kbar'!L98</f>
        <v>2.1988629999999998</v>
      </c>
      <c r="G822" s="6">
        <f>'G. Phonotephrite FC 5 kbar'!N98</f>
        <v>69.102057000000002</v>
      </c>
      <c r="H822" s="7">
        <f t="shared" si="179"/>
        <v>30.897942999999998</v>
      </c>
      <c r="I822" s="8">
        <f>'G. Phonotephrite FC 5 kbar'!R98</f>
        <v>50.030065</v>
      </c>
      <c r="J822" s="9">
        <f>'G. Phonotephrite FC 5 kbar'!S98</f>
        <v>0.72804199999999997</v>
      </c>
      <c r="K822" s="9">
        <f>'G. Phonotephrite FC 5 kbar'!T98</f>
        <v>15.784499</v>
      </c>
      <c r="L822" s="9">
        <f>'G. Phonotephrite FC 5 kbar'!U98</f>
        <v>1.137915</v>
      </c>
      <c r="M822" s="9">
        <f>'G. Phonotephrite FC 5 kbar'!V98</f>
        <v>8.7881970000000003</v>
      </c>
      <c r="N822" s="9">
        <f>'G. Phonotephrite FC 5 kbar'!W98</f>
        <v>0.231542</v>
      </c>
      <c r="O822" s="9">
        <f>'G. Phonotephrite FC 5 kbar'!X98</f>
        <v>2.3893330000000002</v>
      </c>
      <c r="P822" s="9">
        <f>'G. Phonotephrite FC 5 kbar'!Y98</f>
        <v>4.453627</v>
      </c>
      <c r="Q822" s="9">
        <f>'G. Phonotephrite FC 5 kbar'!Z98</f>
        <v>5.2880029999999998</v>
      </c>
      <c r="R822" s="9">
        <f>'G. Phonotephrite FC 5 kbar'!AA98</f>
        <v>5.6848619999999999</v>
      </c>
      <c r="S822" s="9">
        <f>'G. Phonotephrite FC 5 kbar'!AB98</f>
        <v>0.87201399999999996</v>
      </c>
      <c r="T822" s="9">
        <f>'G. Phonotephrite FC 5 kbar'!AC98</f>
        <v>4.6119009999999996</v>
      </c>
      <c r="U822" s="10">
        <f>'G. Phonotephrite FC 5 kbar'!AD98</f>
        <v>0</v>
      </c>
      <c r="V822" s="5">
        <f>'G. Phonotephrite FC 5 kbar'!AE98</f>
        <v>0.22645399999999999</v>
      </c>
      <c r="W822" s="5">
        <f>'G. Phonotephrite FC 5 kbar'!AF98</f>
        <v>0</v>
      </c>
      <c r="X822" s="5">
        <f>'G. Phonotephrite FC 5 kbar'!AG98</f>
        <v>8.8599999999999998E-2</v>
      </c>
      <c r="Y822" s="5">
        <f>'G. Phonotephrite FC 5 kbar'!AH98</f>
        <v>0</v>
      </c>
      <c r="Z822" s="5">
        <f>'G. Phonotephrite FC 5 kbar'!AI98</f>
        <v>0</v>
      </c>
      <c r="AA822" s="5">
        <v>0</v>
      </c>
      <c r="AB822" s="5"/>
      <c r="AC822" s="5">
        <f>'G. Phonotephrite FC 5 kbar'!AK98</f>
        <v>2.8051E-2</v>
      </c>
      <c r="AD822" s="10">
        <f>'G. Phonotephrite FC 5 kbar'!AL98</f>
        <v>0</v>
      </c>
      <c r="AE822" s="5">
        <f>'G. Phonotephrite FC 5 kbar'!AM98</f>
        <v>27.377433</v>
      </c>
      <c r="AF822" s="5">
        <f>'G. Phonotephrite FC 5 kbar'!AN98</f>
        <v>0</v>
      </c>
      <c r="AG822" s="5">
        <f>'G. Phonotephrite FC 5 kbar'!AO98</f>
        <v>2.8576549999999998</v>
      </c>
      <c r="AH822" s="5">
        <f>'G. Phonotephrite FC 5 kbar'!AP98</f>
        <v>0</v>
      </c>
      <c r="AI822" s="5">
        <f>'G. Phonotephrite FC 5 kbar'!AQ98</f>
        <v>0</v>
      </c>
      <c r="AJ822" s="5">
        <v>0</v>
      </c>
      <c r="AK822" s="5"/>
      <c r="AL822" s="5">
        <f>'G. Phonotephrite FC 5 kbar'!AS98</f>
        <v>0.31974900000000001</v>
      </c>
      <c r="AM822" s="10">
        <f t="shared" si="172"/>
        <v>0</v>
      </c>
      <c r="AN822" s="5">
        <f t="shared" si="173"/>
        <v>27.603887</v>
      </c>
      <c r="AO822" s="5">
        <f t="shared" si="174"/>
        <v>0</v>
      </c>
      <c r="AP822" s="5">
        <f t="shared" si="175"/>
        <v>2.9462549999999998</v>
      </c>
      <c r="AQ822" s="5">
        <f t="shared" si="176"/>
        <v>0</v>
      </c>
      <c r="AR822" s="5">
        <f t="shared" si="180"/>
        <v>0</v>
      </c>
      <c r="AS822" s="5">
        <f t="shared" si="181"/>
        <v>0</v>
      </c>
      <c r="AT822" s="5"/>
      <c r="AU822" s="5">
        <f t="shared" si="177"/>
        <v>0.3478</v>
      </c>
      <c r="AV822" s="10">
        <f t="shared" si="171"/>
        <v>69.102057000000002</v>
      </c>
      <c r="AW822" s="48">
        <f t="shared" si="178"/>
        <v>99.999999000000003</v>
      </c>
    </row>
    <row r="823" spans="1:49" x14ac:dyDescent="0.3">
      <c r="A823" s="37" t="s">
        <v>1450</v>
      </c>
      <c r="B823" s="3">
        <f>'G. Phonotephrite FC 5 kbar'!A99</f>
        <v>93</v>
      </c>
      <c r="C823" s="2">
        <f>'G. Phonotephrite FC 5 kbar'!C99</f>
        <v>1014</v>
      </c>
      <c r="D823" s="2">
        <f>'G. Phonotephrite FC 5 kbar'!D99</f>
        <v>5000</v>
      </c>
      <c r="E823" s="5">
        <f>'B. LLD classification'!EA867</f>
        <v>2.5227258508512165</v>
      </c>
      <c r="F823" s="5">
        <f>'G. Phonotephrite FC 5 kbar'!L99</f>
        <v>2.212853</v>
      </c>
      <c r="G823" s="6">
        <f>'G. Phonotephrite FC 5 kbar'!N99</f>
        <v>68.780600000000007</v>
      </c>
      <c r="H823" s="7">
        <f t="shared" si="179"/>
        <v>31.219399999999993</v>
      </c>
      <c r="I823" s="8">
        <f>'G. Phonotephrite FC 5 kbar'!R99</f>
        <v>50.088602999999999</v>
      </c>
      <c r="J823" s="9">
        <f>'G. Phonotephrite FC 5 kbar'!S99</f>
        <v>0.70808899999999997</v>
      </c>
      <c r="K823" s="9">
        <f>'G. Phonotephrite FC 5 kbar'!T99</f>
        <v>15.808531</v>
      </c>
      <c r="L823" s="9">
        <f>'G. Phonotephrite FC 5 kbar'!U99</f>
        <v>1.1332180000000001</v>
      </c>
      <c r="M823" s="9">
        <f>'G. Phonotephrite FC 5 kbar'!V99</f>
        <v>8.7897510000000008</v>
      </c>
      <c r="N823" s="9">
        <f>'G. Phonotephrite FC 5 kbar'!W99</f>
        <v>0.232624</v>
      </c>
      <c r="O823" s="9">
        <f>'G. Phonotephrite FC 5 kbar'!X99</f>
        <v>2.329726</v>
      </c>
      <c r="P823" s="9">
        <f>'G. Phonotephrite FC 5 kbar'!Y99</f>
        <v>4.4092219999999998</v>
      </c>
      <c r="Q823" s="9">
        <f>'G. Phonotephrite FC 5 kbar'!Z99</f>
        <v>5.3117450000000002</v>
      </c>
      <c r="R823" s="9">
        <f>'G. Phonotephrite FC 5 kbar'!AA99</f>
        <v>5.698277</v>
      </c>
      <c r="S823" s="9">
        <f>'G. Phonotephrite FC 5 kbar'!AB99</f>
        <v>0.862371</v>
      </c>
      <c r="T823" s="9">
        <f>'G. Phonotephrite FC 5 kbar'!AC99</f>
        <v>4.6278439999999996</v>
      </c>
      <c r="U823" s="10">
        <f>'G. Phonotephrite FC 5 kbar'!AD99</f>
        <v>0</v>
      </c>
      <c r="V823" s="5">
        <f>'G. Phonotephrite FC 5 kbar'!AE99</f>
        <v>0.22323799999999999</v>
      </c>
      <c r="W823" s="5">
        <f>'G. Phonotephrite FC 5 kbar'!AF99</f>
        <v>0</v>
      </c>
      <c r="X823" s="5">
        <f>'G. Phonotephrite FC 5 kbar'!AG99</f>
        <v>8.473E-2</v>
      </c>
      <c r="Y823" s="5">
        <f>'G. Phonotephrite FC 5 kbar'!AH99</f>
        <v>0</v>
      </c>
      <c r="Z823" s="5">
        <f>'G. Phonotephrite FC 5 kbar'!AI99</f>
        <v>0</v>
      </c>
      <c r="AA823" s="5">
        <v>0</v>
      </c>
      <c r="AB823" s="5"/>
      <c r="AC823" s="5">
        <f>'G. Phonotephrite FC 5 kbar'!AK99</f>
        <v>2.7283999999999999E-2</v>
      </c>
      <c r="AD823" s="10">
        <f>'G. Phonotephrite FC 5 kbar'!AL99</f>
        <v>0</v>
      </c>
      <c r="AE823" s="5">
        <f>'G. Phonotephrite FC 5 kbar'!AM99</f>
        <v>27.599308000000001</v>
      </c>
      <c r="AF823" s="5">
        <f>'G. Phonotephrite FC 5 kbar'!AN99</f>
        <v>0</v>
      </c>
      <c r="AG823" s="5">
        <f>'G. Phonotephrite FC 5 kbar'!AO99</f>
        <v>2.9420639999999998</v>
      </c>
      <c r="AH823" s="5">
        <f>'G. Phonotephrite FC 5 kbar'!AP99</f>
        <v>0</v>
      </c>
      <c r="AI823" s="5">
        <f>'G. Phonotephrite FC 5 kbar'!AQ99</f>
        <v>0</v>
      </c>
      <c r="AJ823" s="5">
        <v>0</v>
      </c>
      <c r="AK823" s="5"/>
      <c r="AL823" s="5">
        <f>'G. Phonotephrite FC 5 kbar'!AS99</f>
        <v>0.342777</v>
      </c>
      <c r="AM823" s="10">
        <f t="shared" si="172"/>
        <v>0</v>
      </c>
      <c r="AN823" s="5">
        <f t="shared" si="173"/>
        <v>27.822545999999999</v>
      </c>
      <c r="AO823" s="5">
        <f t="shared" si="174"/>
        <v>0</v>
      </c>
      <c r="AP823" s="5">
        <f t="shared" si="175"/>
        <v>3.0267939999999998</v>
      </c>
      <c r="AQ823" s="5">
        <f t="shared" si="176"/>
        <v>0</v>
      </c>
      <c r="AR823" s="5">
        <f t="shared" si="180"/>
        <v>0</v>
      </c>
      <c r="AS823" s="5">
        <f t="shared" si="181"/>
        <v>0</v>
      </c>
      <c r="AT823" s="5"/>
      <c r="AU823" s="5">
        <f t="shared" si="177"/>
        <v>0.37006099999999997</v>
      </c>
      <c r="AV823" s="10">
        <f t="shared" si="171"/>
        <v>68.780600000000007</v>
      </c>
      <c r="AW823" s="48">
        <f t="shared" si="178"/>
        <v>100.000001</v>
      </c>
    </row>
    <row r="824" spans="1:49" x14ac:dyDescent="0.3">
      <c r="A824" s="37" t="s">
        <v>1450</v>
      </c>
      <c r="B824" s="3">
        <f>'G. Phonotephrite FC 5 kbar'!A100</f>
        <v>94</v>
      </c>
      <c r="C824" s="2">
        <f>'G. Phonotephrite FC 5 kbar'!C100</f>
        <v>1012</v>
      </c>
      <c r="D824" s="2">
        <f>'G. Phonotephrite FC 5 kbar'!D100</f>
        <v>5000</v>
      </c>
      <c r="E824" s="5">
        <f>'B. LLD classification'!EA868</f>
        <v>2.5208215020079816</v>
      </c>
      <c r="F824" s="5">
        <f>'G. Phonotephrite FC 5 kbar'!L100</f>
        <v>2.2267619999999999</v>
      </c>
      <c r="G824" s="6">
        <f>'G. Phonotephrite FC 5 kbar'!N100</f>
        <v>68.466631000000007</v>
      </c>
      <c r="H824" s="7">
        <f t="shared" si="179"/>
        <v>31.533368999999993</v>
      </c>
      <c r="I824" s="8">
        <f>'G. Phonotephrite FC 5 kbar'!R100</f>
        <v>50.145888999999997</v>
      </c>
      <c r="J824" s="9">
        <f>'G. Phonotephrite FC 5 kbar'!S100</f>
        <v>0.68859599999999999</v>
      </c>
      <c r="K824" s="9">
        <f>'G. Phonotephrite FC 5 kbar'!T100</f>
        <v>15.832511</v>
      </c>
      <c r="L824" s="9">
        <f>'G. Phonotephrite FC 5 kbar'!U100</f>
        <v>1.1284890000000001</v>
      </c>
      <c r="M824" s="9">
        <f>'G. Phonotephrite FC 5 kbar'!V100</f>
        <v>8.790044</v>
      </c>
      <c r="N824" s="9">
        <f>'G. Phonotephrite FC 5 kbar'!W100</f>
        <v>0.23369000000000001</v>
      </c>
      <c r="O824" s="9">
        <f>'G. Phonotephrite FC 5 kbar'!X100</f>
        <v>2.2714279999999998</v>
      </c>
      <c r="P824" s="9">
        <f>'G. Phonotephrite FC 5 kbar'!Y100</f>
        <v>4.3657110000000001</v>
      </c>
      <c r="Q824" s="9">
        <f>'G. Phonotephrite FC 5 kbar'!Z100</f>
        <v>5.3351410000000001</v>
      </c>
      <c r="R824" s="9">
        <f>'G. Phonotephrite FC 5 kbar'!AA100</f>
        <v>5.7118159999999998</v>
      </c>
      <c r="S824" s="9">
        <f>'G. Phonotephrite FC 5 kbar'!AB100</f>
        <v>0.85299800000000003</v>
      </c>
      <c r="T824" s="9">
        <f>'G. Phonotephrite FC 5 kbar'!AC100</f>
        <v>4.6436859999999998</v>
      </c>
      <c r="U824" s="10">
        <f>'G. Phonotephrite FC 5 kbar'!AD100</f>
        <v>0</v>
      </c>
      <c r="V824" s="5">
        <f>'G. Phonotephrite FC 5 kbar'!AE100</f>
        <v>0.22026399999999999</v>
      </c>
      <c r="W824" s="5">
        <f>'G. Phonotephrite FC 5 kbar'!AF100</f>
        <v>0</v>
      </c>
      <c r="X824" s="5">
        <f>'G. Phonotephrite FC 5 kbar'!AG100</f>
        <v>8.0952999999999997E-2</v>
      </c>
      <c r="Y824" s="5">
        <f>'G. Phonotephrite FC 5 kbar'!AH100</f>
        <v>0</v>
      </c>
      <c r="Z824" s="5">
        <f>'G. Phonotephrite FC 5 kbar'!AI100</f>
        <v>0</v>
      </c>
      <c r="AA824" s="5">
        <v>0</v>
      </c>
      <c r="AB824" s="5"/>
      <c r="AC824" s="5">
        <f>'G. Phonotephrite FC 5 kbar'!AK100</f>
        <v>2.6550000000000001E-2</v>
      </c>
      <c r="AD824" s="10">
        <f>'G. Phonotephrite FC 5 kbar'!AL100</f>
        <v>0</v>
      </c>
      <c r="AE824" s="5">
        <f>'G. Phonotephrite FC 5 kbar'!AM100</f>
        <v>27.817962000000001</v>
      </c>
      <c r="AF824" s="5">
        <f>'G. Phonotephrite FC 5 kbar'!AN100</f>
        <v>0</v>
      </c>
      <c r="AG824" s="5">
        <f>'G. Phonotephrite FC 5 kbar'!AO100</f>
        <v>3.0226009999999999</v>
      </c>
      <c r="AH824" s="5">
        <f>'G. Phonotephrite FC 5 kbar'!AP100</f>
        <v>0</v>
      </c>
      <c r="AI824" s="5">
        <f>'G. Phonotephrite FC 5 kbar'!AQ100</f>
        <v>0</v>
      </c>
      <c r="AJ824" s="5">
        <v>0</v>
      </c>
      <c r="AK824" s="5"/>
      <c r="AL824" s="5">
        <f>'G. Phonotephrite FC 5 kbar'!AS100</f>
        <v>0.36503799999999997</v>
      </c>
      <c r="AM824" s="10">
        <f t="shared" si="172"/>
        <v>0</v>
      </c>
      <c r="AN824" s="5">
        <f t="shared" si="173"/>
        <v>28.038226000000002</v>
      </c>
      <c r="AO824" s="5">
        <f t="shared" si="174"/>
        <v>0</v>
      </c>
      <c r="AP824" s="5">
        <f t="shared" si="175"/>
        <v>3.1035539999999999</v>
      </c>
      <c r="AQ824" s="5">
        <f t="shared" si="176"/>
        <v>0</v>
      </c>
      <c r="AR824" s="5">
        <f t="shared" si="180"/>
        <v>0</v>
      </c>
      <c r="AS824" s="5">
        <f t="shared" si="181"/>
        <v>0</v>
      </c>
      <c r="AT824" s="5"/>
      <c r="AU824" s="5">
        <f t="shared" si="177"/>
        <v>0.39158799999999999</v>
      </c>
      <c r="AV824" s="10">
        <f t="shared" si="171"/>
        <v>68.466631000000007</v>
      </c>
      <c r="AW824" s="48">
        <f t="shared" si="178"/>
        <v>99.999999000000003</v>
      </c>
    </row>
    <row r="825" spans="1:49" x14ac:dyDescent="0.3">
      <c r="A825" s="37" t="s">
        <v>1450</v>
      </c>
      <c r="B825" s="3">
        <f>'G. Phonotephrite FC 5 kbar'!A101</f>
        <v>95</v>
      </c>
      <c r="C825" s="2">
        <f>'G. Phonotephrite FC 5 kbar'!C101</f>
        <v>1010</v>
      </c>
      <c r="D825" s="2">
        <f>'G. Phonotephrite FC 5 kbar'!D101</f>
        <v>5000</v>
      </c>
      <c r="E825" s="5">
        <f>'B. LLD classification'!EA869</f>
        <v>2.5189202668673993</v>
      </c>
      <c r="F825" s="5">
        <f>'G. Phonotephrite FC 5 kbar'!L101</f>
        <v>2.2405889999999999</v>
      </c>
      <c r="G825" s="6">
        <f>'G. Phonotephrite FC 5 kbar'!N101</f>
        <v>68.159799000000007</v>
      </c>
      <c r="H825" s="7">
        <f t="shared" si="179"/>
        <v>31.840200999999993</v>
      </c>
      <c r="I825" s="8">
        <f>'G. Phonotephrite FC 5 kbar'!R101</f>
        <v>50.201957999999998</v>
      </c>
      <c r="J825" s="9">
        <f>'G. Phonotephrite FC 5 kbar'!S101</f>
        <v>0.66955399999999998</v>
      </c>
      <c r="K825" s="9">
        <f>'G. Phonotephrite FC 5 kbar'!T101</f>
        <v>15.856456</v>
      </c>
      <c r="L825" s="9">
        <f>'G. Phonotephrite FC 5 kbar'!U101</f>
        <v>1.123726</v>
      </c>
      <c r="M825" s="9">
        <f>'G. Phonotephrite FC 5 kbar'!V101</f>
        <v>8.7890680000000003</v>
      </c>
      <c r="N825" s="9">
        <f>'G. Phonotephrite FC 5 kbar'!W101</f>
        <v>0.23474200000000001</v>
      </c>
      <c r="O825" s="9">
        <f>'G. Phonotephrite FC 5 kbar'!X101</f>
        <v>2.21441</v>
      </c>
      <c r="P825" s="9">
        <f>'G. Phonotephrite FC 5 kbar'!Y101</f>
        <v>4.3230639999999996</v>
      </c>
      <c r="Q825" s="9">
        <f>'G. Phonotephrite FC 5 kbar'!Z101</f>
        <v>5.3582049999999999</v>
      </c>
      <c r="R825" s="9">
        <f>'G. Phonotephrite FC 5 kbar'!AA101</f>
        <v>5.7254889999999996</v>
      </c>
      <c r="S825" s="9">
        <f>'G. Phonotephrite FC 5 kbar'!AB101</f>
        <v>0.843889</v>
      </c>
      <c r="T825" s="9">
        <f>'G. Phonotephrite FC 5 kbar'!AC101</f>
        <v>4.6594369999999996</v>
      </c>
      <c r="U825" s="10">
        <f>'G. Phonotephrite FC 5 kbar'!AD101</f>
        <v>0</v>
      </c>
      <c r="V825" s="5">
        <f>'G. Phonotephrite FC 5 kbar'!AE101</f>
        <v>0.21751999999999999</v>
      </c>
      <c r="W825" s="5">
        <f>'G. Phonotephrite FC 5 kbar'!AF101</f>
        <v>0</v>
      </c>
      <c r="X825" s="5">
        <f>'G. Phonotephrite FC 5 kbar'!AG101</f>
        <v>7.7268000000000003E-2</v>
      </c>
      <c r="Y825" s="5">
        <f>'G. Phonotephrite FC 5 kbar'!AH101</f>
        <v>0</v>
      </c>
      <c r="Z825" s="5">
        <f>'G. Phonotephrite FC 5 kbar'!AI101</f>
        <v>0</v>
      </c>
      <c r="AA825" s="5">
        <v>0</v>
      </c>
      <c r="AB825" s="5"/>
      <c r="AC825" s="5">
        <f>'G. Phonotephrite FC 5 kbar'!AK101</f>
        <v>2.5846999999999998E-2</v>
      </c>
      <c r="AD825" s="10">
        <f>'G. Phonotephrite FC 5 kbar'!AL101</f>
        <v>0</v>
      </c>
      <c r="AE825" s="5">
        <f>'G. Phonotephrite FC 5 kbar'!AM101</f>
        <v>28.033640999999999</v>
      </c>
      <c r="AF825" s="5">
        <f>'G. Phonotephrite FC 5 kbar'!AN101</f>
        <v>0</v>
      </c>
      <c r="AG825" s="5">
        <f>'G. Phonotephrite FC 5 kbar'!AO101</f>
        <v>3.0993599999999999</v>
      </c>
      <c r="AH825" s="5">
        <f>'G. Phonotephrite FC 5 kbar'!AP101</f>
        <v>0</v>
      </c>
      <c r="AI825" s="5">
        <f>'G. Phonotephrite FC 5 kbar'!AQ101</f>
        <v>0</v>
      </c>
      <c r="AJ825" s="5">
        <v>0</v>
      </c>
      <c r="AK825" s="5"/>
      <c r="AL825" s="5">
        <f>'G. Phonotephrite FC 5 kbar'!AS101</f>
        <v>0.38656499999999999</v>
      </c>
      <c r="AM825" s="10">
        <f t="shared" si="172"/>
        <v>0</v>
      </c>
      <c r="AN825" s="5">
        <f t="shared" si="173"/>
        <v>28.251161</v>
      </c>
      <c r="AO825" s="5">
        <f t="shared" si="174"/>
        <v>0</v>
      </c>
      <c r="AP825" s="5">
        <f t="shared" si="175"/>
        <v>3.176628</v>
      </c>
      <c r="AQ825" s="5">
        <f t="shared" si="176"/>
        <v>0</v>
      </c>
      <c r="AR825" s="5">
        <f t="shared" si="180"/>
        <v>0</v>
      </c>
      <c r="AS825" s="5">
        <f t="shared" si="181"/>
        <v>0</v>
      </c>
      <c r="AT825" s="5"/>
      <c r="AU825" s="5">
        <f t="shared" si="177"/>
        <v>0.412412</v>
      </c>
      <c r="AV825" s="10">
        <f t="shared" si="171"/>
        <v>68.159799000000007</v>
      </c>
      <c r="AW825" s="48">
        <f t="shared" si="178"/>
        <v>100</v>
      </c>
    </row>
    <row r="826" spans="1:49" x14ac:dyDescent="0.3">
      <c r="A826" s="37" t="s">
        <v>1450</v>
      </c>
      <c r="B826" s="3">
        <f>'G. Phonotephrite FC 5 kbar'!A102</f>
        <v>96</v>
      </c>
      <c r="C826" s="2">
        <f>'G. Phonotephrite FC 5 kbar'!C102</f>
        <v>1008</v>
      </c>
      <c r="D826" s="2">
        <f>'G. Phonotephrite FC 5 kbar'!D102</f>
        <v>5000</v>
      </c>
      <c r="E826" s="5">
        <f>'B. LLD classification'!EA870</f>
        <v>2.5170204343950289</v>
      </c>
      <c r="F826" s="5">
        <f>'G. Phonotephrite FC 5 kbar'!L102</f>
        <v>2.2543359999999999</v>
      </c>
      <c r="G826" s="6">
        <f>'G. Phonotephrite FC 5 kbar'!N102</f>
        <v>67.859769</v>
      </c>
      <c r="H826" s="7">
        <f t="shared" si="179"/>
        <v>32.140231</v>
      </c>
      <c r="I826" s="8">
        <f>'G. Phonotephrite FC 5 kbar'!R102</f>
        <v>50.256843000000003</v>
      </c>
      <c r="J826" s="9">
        <f>'G. Phonotephrite FC 5 kbar'!S102</f>
        <v>0.650953</v>
      </c>
      <c r="K826" s="9">
        <f>'G. Phonotephrite FC 5 kbar'!T102</f>
        <v>15.880382000000001</v>
      </c>
      <c r="L826" s="9">
        <f>'G. Phonotephrite FC 5 kbar'!U102</f>
        <v>1.118924</v>
      </c>
      <c r="M826" s="9">
        <f>'G. Phonotephrite FC 5 kbar'!V102</f>
        <v>8.7868139999999997</v>
      </c>
      <c r="N826" s="9">
        <f>'G. Phonotephrite FC 5 kbar'!W102</f>
        <v>0.23577999999999999</v>
      </c>
      <c r="O826" s="9">
        <f>'G. Phonotephrite FC 5 kbar'!X102</f>
        <v>2.1586409999999998</v>
      </c>
      <c r="P826" s="9">
        <f>'G. Phonotephrite FC 5 kbar'!Y102</f>
        <v>4.2812570000000001</v>
      </c>
      <c r="Q826" s="9">
        <f>'G. Phonotephrite FC 5 kbar'!Z102</f>
        <v>5.3809519999999997</v>
      </c>
      <c r="R826" s="9">
        <f>'G. Phonotephrite FC 5 kbar'!AA102</f>
        <v>5.7393090000000004</v>
      </c>
      <c r="S826" s="9">
        <f>'G. Phonotephrite FC 5 kbar'!AB102</f>
        <v>0.83503400000000005</v>
      </c>
      <c r="T826" s="9">
        <f>'G. Phonotephrite FC 5 kbar'!AC102</f>
        <v>4.6751100000000001</v>
      </c>
      <c r="U826" s="10">
        <f>'G. Phonotephrite FC 5 kbar'!AD102</f>
        <v>0</v>
      </c>
      <c r="V826" s="5">
        <f>'G. Phonotephrite FC 5 kbar'!AE102</f>
        <v>0.21499199999999999</v>
      </c>
      <c r="W826" s="5">
        <f>'G. Phonotephrite FC 5 kbar'!AF102</f>
        <v>0</v>
      </c>
      <c r="X826" s="5">
        <f>'G. Phonotephrite FC 5 kbar'!AG102</f>
        <v>7.3673000000000002E-2</v>
      </c>
      <c r="Y826" s="5">
        <f>'G. Phonotephrite FC 5 kbar'!AH102</f>
        <v>0</v>
      </c>
      <c r="Z826" s="5">
        <f>'G. Phonotephrite FC 5 kbar'!AI102</f>
        <v>0</v>
      </c>
      <c r="AA826" s="5">
        <v>0</v>
      </c>
      <c r="AB826" s="5"/>
      <c r="AC826" s="5">
        <f>'G. Phonotephrite FC 5 kbar'!AK102</f>
        <v>2.5173000000000001E-2</v>
      </c>
      <c r="AD826" s="10">
        <f>'G. Phonotephrite FC 5 kbar'!AL102</f>
        <v>0</v>
      </c>
      <c r="AE826" s="5">
        <f>'G. Phonotephrite FC 5 kbar'!AM102</f>
        <v>28.246570999999999</v>
      </c>
      <c r="AF826" s="5">
        <f>'G. Phonotephrite FC 5 kbar'!AN102</f>
        <v>0</v>
      </c>
      <c r="AG826" s="5">
        <f>'G. Phonotephrite FC 5 kbar'!AO102</f>
        <v>3.172434</v>
      </c>
      <c r="AH826" s="5">
        <f>'G. Phonotephrite FC 5 kbar'!AP102</f>
        <v>0</v>
      </c>
      <c r="AI826" s="5">
        <f>'G. Phonotephrite FC 5 kbar'!AQ102</f>
        <v>0</v>
      </c>
      <c r="AJ826" s="5">
        <v>0</v>
      </c>
      <c r="AK826" s="5"/>
      <c r="AL826" s="5">
        <f>'G. Phonotephrite FC 5 kbar'!AS102</f>
        <v>0.40738799999999997</v>
      </c>
      <c r="AM826" s="10">
        <f t="shared" ref="AM826:AM857" si="182">AD826+U826</f>
        <v>0</v>
      </c>
      <c r="AN826" s="5">
        <f t="shared" ref="AN826:AN857" si="183">V826+AE826</f>
        <v>28.461562999999998</v>
      </c>
      <c r="AO826" s="5">
        <f t="shared" ref="AO826:AO857" si="184">W826+AF826</f>
        <v>0</v>
      </c>
      <c r="AP826" s="5">
        <f t="shared" ref="AP826:AP857" si="185">X826+AG826</f>
        <v>3.2461069999999999</v>
      </c>
      <c r="AQ826" s="5">
        <f t="shared" ref="AQ826:AQ857" si="186">Y826+AH826</f>
        <v>0</v>
      </c>
      <c r="AR826" s="5">
        <f t="shared" si="180"/>
        <v>0</v>
      </c>
      <c r="AS826" s="5">
        <f t="shared" si="181"/>
        <v>0</v>
      </c>
      <c r="AT826" s="5"/>
      <c r="AU826" s="5">
        <f t="shared" ref="AU826:AU857" si="187">AC826+AL826</f>
        <v>0.43256099999999997</v>
      </c>
      <c r="AV826" s="10">
        <f t="shared" si="171"/>
        <v>67.859769</v>
      </c>
      <c r="AW826" s="48">
        <f t="shared" si="178"/>
        <v>100</v>
      </c>
    </row>
    <row r="827" spans="1:49" x14ac:dyDescent="0.3">
      <c r="A827" s="37" t="s">
        <v>1450</v>
      </c>
      <c r="B827" s="3">
        <f>'G. Phonotephrite FC 5 kbar'!A103</f>
        <v>97</v>
      </c>
      <c r="C827" s="2">
        <f>'G. Phonotephrite FC 5 kbar'!C103</f>
        <v>1006</v>
      </c>
      <c r="D827" s="2">
        <f>'G. Phonotephrite FC 5 kbar'!D103</f>
        <v>5000</v>
      </c>
      <c r="E827" s="5">
        <f>'B. LLD classification'!EA871</f>
        <v>2.5151206253725005</v>
      </c>
      <c r="F827" s="5">
        <f>'G. Phonotephrite FC 5 kbar'!L103</f>
        <v>2.2680060000000002</v>
      </c>
      <c r="G827" s="6">
        <f>'G. Phonotephrite FC 5 kbar'!N103</f>
        <v>67.566221999999996</v>
      </c>
      <c r="H827" s="7">
        <f t="shared" si="179"/>
        <v>32.433778000000004</v>
      </c>
      <c r="I827" s="8">
        <f>'G. Phonotephrite FC 5 kbar'!R103</f>
        <v>50.310578</v>
      </c>
      <c r="J827" s="9">
        <f>'G. Phonotephrite FC 5 kbar'!S103</f>
        <v>0.63278599999999996</v>
      </c>
      <c r="K827" s="9">
        <f>'G. Phonotephrite FC 5 kbar'!T103</f>
        <v>15.904305000000001</v>
      </c>
      <c r="L827" s="9">
        <f>'G. Phonotephrite FC 5 kbar'!U103</f>
        <v>1.114079</v>
      </c>
      <c r="M827" s="9">
        <f>'G. Phonotephrite FC 5 kbar'!V103</f>
        <v>8.7832720000000002</v>
      </c>
      <c r="N827" s="9">
        <f>'G. Phonotephrite FC 5 kbar'!W103</f>
        <v>0.23680499999999999</v>
      </c>
      <c r="O827" s="9">
        <f>'G. Phonotephrite FC 5 kbar'!X103</f>
        <v>2.1040930000000002</v>
      </c>
      <c r="P827" s="9">
        <f>'G. Phonotephrite FC 5 kbar'!Y103</f>
        <v>4.2402620000000004</v>
      </c>
      <c r="Q827" s="9">
        <f>'G. Phonotephrite FC 5 kbar'!Z103</f>
        <v>5.4033959999999999</v>
      </c>
      <c r="R827" s="9">
        <f>'G. Phonotephrite FC 5 kbar'!AA103</f>
        <v>5.7532860000000001</v>
      </c>
      <c r="S827" s="9">
        <f>'G. Phonotephrite FC 5 kbar'!AB103</f>
        <v>0.82642700000000002</v>
      </c>
      <c r="T827" s="9">
        <f>'G. Phonotephrite FC 5 kbar'!AC103</f>
        <v>4.6907120000000004</v>
      </c>
      <c r="U827" s="10">
        <f>'G. Phonotephrite FC 5 kbar'!AD103</f>
        <v>0</v>
      </c>
      <c r="V827" s="5">
        <f>'G. Phonotephrite FC 5 kbar'!AE103</f>
        <v>0.212669</v>
      </c>
      <c r="W827" s="5">
        <f>'G. Phonotephrite FC 5 kbar'!AF103</f>
        <v>0</v>
      </c>
      <c r="X827" s="5">
        <f>'G. Phonotephrite FC 5 kbar'!AG103</f>
        <v>7.0164000000000004E-2</v>
      </c>
      <c r="Y827" s="5">
        <f>'G. Phonotephrite FC 5 kbar'!AH103</f>
        <v>0</v>
      </c>
      <c r="Z827" s="5">
        <f>'G. Phonotephrite FC 5 kbar'!AI103</f>
        <v>0</v>
      </c>
      <c r="AA827" s="5">
        <v>0</v>
      </c>
      <c r="AB827" s="5"/>
      <c r="AC827" s="5">
        <f>'G. Phonotephrite FC 5 kbar'!AK103</f>
        <v>2.4525999999999999E-2</v>
      </c>
      <c r="AD827" s="10">
        <f>'G. Phonotephrite FC 5 kbar'!AL103</f>
        <v>0</v>
      </c>
      <c r="AE827" s="5">
        <f>'G. Phonotephrite FC 5 kbar'!AM103</f>
        <v>28.456969999999998</v>
      </c>
      <c r="AF827" s="5">
        <f>'G. Phonotephrite FC 5 kbar'!AN103</f>
        <v>0</v>
      </c>
      <c r="AG827" s="5">
        <f>'G. Phonotephrite FC 5 kbar'!AO103</f>
        <v>3.241911</v>
      </c>
      <c r="AH827" s="5">
        <f>'G. Phonotephrite FC 5 kbar'!AP103</f>
        <v>0</v>
      </c>
      <c r="AI827" s="5">
        <f>'G. Phonotephrite FC 5 kbar'!AQ103</f>
        <v>0</v>
      </c>
      <c r="AJ827" s="5">
        <v>0</v>
      </c>
      <c r="AK827" s="5"/>
      <c r="AL827" s="5">
        <f>'G. Phonotephrite FC 5 kbar'!AS103</f>
        <v>0.42753799999999997</v>
      </c>
      <c r="AM827" s="10">
        <f t="shared" si="182"/>
        <v>0</v>
      </c>
      <c r="AN827" s="5">
        <f t="shared" si="183"/>
        <v>28.669638999999997</v>
      </c>
      <c r="AO827" s="5">
        <f t="shared" si="184"/>
        <v>0</v>
      </c>
      <c r="AP827" s="5">
        <f t="shared" si="185"/>
        <v>3.3120750000000001</v>
      </c>
      <c r="AQ827" s="5">
        <f t="shared" si="186"/>
        <v>0</v>
      </c>
      <c r="AR827" s="5">
        <f t="shared" si="180"/>
        <v>0</v>
      </c>
      <c r="AS827" s="5">
        <f t="shared" si="181"/>
        <v>0</v>
      </c>
      <c r="AT827" s="5"/>
      <c r="AU827" s="5">
        <f t="shared" si="187"/>
        <v>0.45206399999999997</v>
      </c>
      <c r="AV827" s="10">
        <f t="shared" si="171"/>
        <v>67.566221999999996</v>
      </c>
      <c r="AW827" s="48">
        <f t="shared" si="178"/>
        <v>100</v>
      </c>
    </row>
    <row r="828" spans="1:49" x14ac:dyDescent="0.3">
      <c r="A828" s="37" t="s">
        <v>1450</v>
      </c>
      <c r="B828" s="3">
        <f>'G. Phonotephrite FC 5 kbar'!A104</f>
        <v>98</v>
      </c>
      <c r="C828" s="2">
        <f>'G. Phonotephrite FC 5 kbar'!C104</f>
        <v>1004</v>
      </c>
      <c r="D828" s="2">
        <f>'G. Phonotephrite FC 5 kbar'!D104</f>
        <v>5000</v>
      </c>
      <c r="E828" s="5">
        <f>'B. LLD classification'!EA872</f>
        <v>2.5132192698330615</v>
      </c>
      <c r="F828" s="5">
        <f>'G. Phonotephrite FC 5 kbar'!L104</f>
        <v>2.2816010000000002</v>
      </c>
      <c r="G828" s="6">
        <f>'G. Phonotephrite FC 5 kbar'!N104</f>
        <v>67.278853999999995</v>
      </c>
      <c r="H828" s="7">
        <f t="shared" si="179"/>
        <v>32.721146000000005</v>
      </c>
      <c r="I828" s="8">
        <f>'G. Phonotephrite FC 5 kbar'!R104</f>
        <v>50.363194</v>
      </c>
      <c r="J828" s="9">
        <f>'G. Phonotephrite FC 5 kbar'!S104</f>
        <v>0.61504300000000001</v>
      </c>
      <c r="K828" s="9">
        <f>'G. Phonotephrite FC 5 kbar'!T104</f>
        <v>15.928240000000001</v>
      </c>
      <c r="L828" s="9">
        <f>'G. Phonotephrite FC 5 kbar'!U104</f>
        <v>1.1091880000000001</v>
      </c>
      <c r="M828" s="9">
        <f>'G. Phonotephrite FC 5 kbar'!V104</f>
        <v>8.7784340000000007</v>
      </c>
      <c r="N828" s="9">
        <f>'G. Phonotephrite FC 5 kbar'!W104</f>
        <v>0.237816</v>
      </c>
      <c r="O828" s="9">
        <f>'G. Phonotephrite FC 5 kbar'!X104</f>
        <v>2.0507369999999998</v>
      </c>
      <c r="P828" s="9">
        <f>'G. Phonotephrite FC 5 kbar'!Y104</f>
        <v>4.2000570000000002</v>
      </c>
      <c r="Q828" s="9">
        <f>'G. Phonotephrite FC 5 kbar'!Z104</f>
        <v>5.425548</v>
      </c>
      <c r="R828" s="9">
        <f>'G. Phonotephrite FC 5 kbar'!AA104</f>
        <v>5.7674279999999998</v>
      </c>
      <c r="S828" s="9">
        <f>'G. Phonotephrite FC 5 kbar'!AB104</f>
        <v>0.81806100000000004</v>
      </c>
      <c r="T828" s="9">
        <f>'G. Phonotephrite FC 5 kbar'!AC104</f>
        <v>4.7062540000000004</v>
      </c>
      <c r="U828" s="10">
        <f>'G. Phonotephrite FC 5 kbar'!AD104</f>
        <v>0</v>
      </c>
      <c r="V828" s="5">
        <f>'G. Phonotephrite FC 5 kbar'!AE104</f>
        <v>0.210539</v>
      </c>
      <c r="W828" s="5">
        <f>'G. Phonotephrite FC 5 kbar'!AF104</f>
        <v>0</v>
      </c>
      <c r="X828" s="5">
        <f>'G. Phonotephrite FC 5 kbar'!AG104</f>
        <v>6.6739999999999994E-2</v>
      </c>
      <c r="Y828" s="5">
        <f>'G. Phonotephrite FC 5 kbar'!AH104</f>
        <v>0</v>
      </c>
      <c r="Z828" s="5">
        <f>'G. Phonotephrite FC 5 kbar'!AI104</f>
        <v>0</v>
      </c>
      <c r="AA828" s="5">
        <v>0</v>
      </c>
      <c r="AB828" s="5"/>
      <c r="AC828" s="5">
        <f>'G. Phonotephrite FC 5 kbar'!AK104</f>
        <v>2.3904999999999999E-2</v>
      </c>
      <c r="AD828" s="10">
        <f>'G. Phonotephrite FC 5 kbar'!AL104</f>
        <v>0</v>
      </c>
      <c r="AE828" s="5">
        <f>'G. Phonotephrite FC 5 kbar'!AM104</f>
        <v>28.665044000000002</v>
      </c>
      <c r="AF828" s="5">
        <f>'G. Phonotephrite FC 5 kbar'!AN104</f>
        <v>0</v>
      </c>
      <c r="AG828" s="5">
        <f>'G. Phonotephrite FC 5 kbar'!AO104</f>
        <v>3.3078780000000001</v>
      </c>
      <c r="AH828" s="5">
        <f>'G. Phonotephrite FC 5 kbar'!AP104</f>
        <v>0</v>
      </c>
      <c r="AI828" s="5">
        <f>'G. Phonotephrite FC 5 kbar'!AQ104</f>
        <v>0</v>
      </c>
      <c r="AJ828" s="5">
        <v>0</v>
      </c>
      <c r="AK828" s="5"/>
      <c r="AL828" s="5">
        <f>'G. Phonotephrite FC 5 kbar'!AS104</f>
        <v>0.44703999999999999</v>
      </c>
      <c r="AM828" s="10">
        <f t="shared" si="182"/>
        <v>0</v>
      </c>
      <c r="AN828" s="5">
        <f t="shared" si="183"/>
        <v>28.875583000000002</v>
      </c>
      <c r="AO828" s="5">
        <f t="shared" si="184"/>
        <v>0</v>
      </c>
      <c r="AP828" s="5">
        <f t="shared" si="185"/>
        <v>3.3746179999999999</v>
      </c>
      <c r="AQ828" s="5">
        <f t="shared" si="186"/>
        <v>0</v>
      </c>
      <c r="AR828" s="5">
        <f t="shared" si="180"/>
        <v>0</v>
      </c>
      <c r="AS828" s="5">
        <f t="shared" si="181"/>
        <v>0</v>
      </c>
      <c r="AT828" s="5"/>
      <c r="AU828" s="5">
        <f t="shared" si="187"/>
        <v>0.470945</v>
      </c>
      <c r="AV828" s="10">
        <f t="shared" si="171"/>
        <v>67.278853999999995</v>
      </c>
      <c r="AW828" s="48">
        <f t="shared" si="178"/>
        <v>100</v>
      </c>
    </row>
    <row r="829" spans="1:49" x14ac:dyDescent="0.3">
      <c r="A829" s="37" t="s">
        <v>1450</v>
      </c>
      <c r="B829" s="3">
        <f>'G. Phonotephrite FC 5 kbar'!A105</f>
        <v>99</v>
      </c>
      <c r="C829" s="2">
        <f>'G. Phonotephrite FC 5 kbar'!C105</f>
        <v>1002</v>
      </c>
      <c r="D829" s="2">
        <f>'G. Phonotephrite FC 5 kbar'!D105</f>
        <v>5000</v>
      </c>
      <c r="E829" s="5">
        <f>'B. LLD classification'!EA873</f>
        <v>2.5113149241560162</v>
      </c>
      <c r="F829" s="5">
        <f>'G. Phonotephrite FC 5 kbar'!L105</f>
        <v>2.295121</v>
      </c>
      <c r="G829" s="6">
        <f>'G. Phonotephrite FC 5 kbar'!N105</f>
        <v>66.997376000000003</v>
      </c>
      <c r="H829" s="7">
        <f t="shared" si="179"/>
        <v>33.002623999999997</v>
      </c>
      <c r="I829" s="8">
        <f>'G. Phonotephrite FC 5 kbar'!R105</f>
        <v>50.414724</v>
      </c>
      <c r="J829" s="9">
        <f>'G. Phonotephrite FC 5 kbar'!S105</f>
        <v>0.59771600000000003</v>
      </c>
      <c r="K829" s="9">
        <f>'G. Phonotephrite FC 5 kbar'!T105</f>
        <v>15.952201000000001</v>
      </c>
      <c r="L829" s="9">
        <f>'G. Phonotephrite FC 5 kbar'!U105</f>
        <v>1.1042449999999999</v>
      </c>
      <c r="M829" s="9">
        <f>'G. Phonotephrite FC 5 kbar'!V105</f>
        <v>8.7722920000000002</v>
      </c>
      <c r="N829" s="9">
        <f>'G. Phonotephrite FC 5 kbar'!W105</f>
        <v>0.238815</v>
      </c>
      <c r="O829" s="9">
        <f>'G. Phonotephrite FC 5 kbar'!X105</f>
        <v>1.9985470000000001</v>
      </c>
      <c r="P829" s="9">
        <f>'G. Phonotephrite FC 5 kbar'!Y105</f>
        <v>4.1606160000000001</v>
      </c>
      <c r="Q829" s="9">
        <f>'G. Phonotephrite FC 5 kbar'!Z105</f>
        <v>5.4474220000000004</v>
      </c>
      <c r="R829" s="9">
        <f>'G. Phonotephrite FC 5 kbar'!AA105</f>
        <v>5.7817460000000001</v>
      </c>
      <c r="S829" s="9">
        <f>'G. Phonotephrite FC 5 kbar'!AB105</f>
        <v>0.80993000000000004</v>
      </c>
      <c r="T829" s="9">
        <f>'G. Phonotephrite FC 5 kbar'!AC105</f>
        <v>4.7217460000000004</v>
      </c>
      <c r="U829" s="10">
        <f>'G. Phonotephrite FC 5 kbar'!AD105</f>
        <v>0</v>
      </c>
      <c r="V829" s="5">
        <f>'G. Phonotephrite FC 5 kbar'!AE105</f>
        <v>0.20859</v>
      </c>
      <c r="W829" s="5">
        <f>'G. Phonotephrite FC 5 kbar'!AF105</f>
        <v>0</v>
      </c>
      <c r="X829" s="5">
        <f>'G. Phonotephrite FC 5 kbar'!AG105</f>
        <v>6.3399999999999998E-2</v>
      </c>
      <c r="Y829" s="5">
        <f>'G. Phonotephrite FC 5 kbar'!AH105</f>
        <v>0</v>
      </c>
      <c r="Z829" s="5">
        <f>'G. Phonotephrite FC 5 kbar'!AI105</f>
        <v>0</v>
      </c>
      <c r="AA829" s="5">
        <v>0</v>
      </c>
      <c r="AB829" s="5"/>
      <c r="AC829" s="5">
        <f>'G. Phonotephrite FC 5 kbar'!AK105</f>
        <v>2.3309E-2</v>
      </c>
      <c r="AD829" s="10">
        <f>'G. Phonotephrite FC 5 kbar'!AL105</f>
        <v>0</v>
      </c>
      <c r="AE829" s="5">
        <f>'G. Phonotephrite FC 5 kbar'!AM105</f>
        <v>28.870982000000001</v>
      </c>
      <c r="AF829" s="5">
        <f>'G. Phonotephrite FC 5 kbar'!AN105</f>
        <v>0</v>
      </c>
      <c r="AG829" s="5">
        <f>'G. Phonotephrite FC 5 kbar'!AO105</f>
        <v>3.3704209999999999</v>
      </c>
      <c r="AH829" s="5">
        <f>'G. Phonotephrite FC 5 kbar'!AP105</f>
        <v>0</v>
      </c>
      <c r="AI829" s="5">
        <f>'G. Phonotephrite FC 5 kbar'!AQ105</f>
        <v>0</v>
      </c>
      <c r="AJ829" s="5">
        <v>0</v>
      </c>
      <c r="AK829" s="5"/>
      <c r="AL829" s="5">
        <f>'G. Phonotephrite FC 5 kbar'!AS105</f>
        <v>0.465922</v>
      </c>
      <c r="AM829" s="10">
        <f t="shared" si="182"/>
        <v>0</v>
      </c>
      <c r="AN829" s="5">
        <f t="shared" si="183"/>
        <v>29.079572000000002</v>
      </c>
      <c r="AO829" s="5">
        <f t="shared" si="184"/>
        <v>0</v>
      </c>
      <c r="AP829" s="5">
        <f t="shared" si="185"/>
        <v>3.433821</v>
      </c>
      <c r="AQ829" s="5">
        <f t="shared" si="186"/>
        <v>0</v>
      </c>
      <c r="AR829" s="5">
        <f t="shared" si="180"/>
        <v>0</v>
      </c>
      <c r="AS829" s="5">
        <f t="shared" si="181"/>
        <v>0</v>
      </c>
      <c r="AT829" s="5"/>
      <c r="AU829" s="5">
        <f t="shared" si="187"/>
        <v>0.48923100000000003</v>
      </c>
      <c r="AV829" s="10">
        <f t="shared" si="171"/>
        <v>66.997376000000003</v>
      </c>
      <c r="AW829" s="48">
        <f t="shared" si="178"/>
        <v>100</v>
      </c>
    </row>
    <row r="830" spans="1:49" x14ac:dyDescent="0.3">
      <c r="A830" s="37" t="s">
        <v>1450</v>
      </c>
      <c r="B830" s="3">
        <f>'G. Phonotephrite FC 5 kbar'!A106</f>
        <v>100</v>
      </c>
      <c r="C830" s="2">
        <f>'G. Phonotephrite FC 5 kbar'!C106</f>
        <v>1000</v>
      </c>
      <c r="D830" s="2">
        <f>'G. Phonotephrite FC 5 kbar'!D106</f>
        <v>5000</v>
      </c>
      <c r="E830" s="5">
        <f>'B. LLD classification'!EA874</f>
        <v>2.5094062637244683</v>
      </c>
      <c r="F830" s="5">
        <f>'G. Phonotephrite FC 5 kbar'!L106</f>
        <v>2.3085689999999999</v>
      </c>
      <c r="G830" s="6">
        <f>'G. Phonotephrite FC 5 kbar'!N106</f>
        <v>66.721511000000007</v>
      </c>
      <c r="H830" s="7">
        <f t="shared" si="179"/>
        <v>33.278488999999993</v>
      </c>
      <c r="I830" s="8">
        <f>'G. Phonotephrite FC 5 kbar'!R106</f>
        <v>50.465201</v>
      </c>
      <c r="J830" s="9">
        <f>'G. Phonotephrite FC 5 kbar'!S106</f>
        <v>0.58079700000000001</v>
      </c>
      <c r="K830" s="9">
        <f>'G. Phonotephrite FC 5 kbar'!T106</f>
        <v>15.9762</v>
      </c>
      <c r="L830" s="9">
        <f>'G. Phonotephrite FC 5 kbar'!U106</f>
        <v>1.099248</v>
      </c>
      <c r="M830" s="9">
        <f>'G. Phonotephrite FC 5 kbar'!V106</f>
        <v>8.7648360000000007</v>
      </c>
      <c r="N830" s="9">
        <f>'G. Phonotephrite FC 5 kbar'!W106</f>
        <v>0.23980299999999999</v>
      </c>
      <c r="O830" s="9">
        <f>'G. Phonotephrite FC 5 kbar'!X106</f>
        <v>1.947498</v>
      </c>
      <c r="P830" s="9">
        <f>'G. Phonotephrite FC 5 kbar'!Y106</f>
        <v>4.1219159999999997</v>
      </c>
      <c r="Q830" s="9">
        <f>'G. Phonotephrite FC 5 kbar'!Z106</f>
        <v>5.4690320000000003</v>
      </c>
      <c r="R830" s="9">
        <f>'G. Phonotephrite FC 5 kbar'!AA106</f>
        <v>5.7962470000000001</v>
      </c>
      <c r="S830" s="9">
        <f>'G. Phonotephrite FC 5 kbar'!AB106</f>
        <v>0.80202600000000002</v>
      </c>
      <c r="T830" s="9">
        <f>'G. Phonotephrite FC 5 kbar'!AC106</f>
        <v>4.737196</v>
      </c>
      <c r="U830" s="10">
        <f>'G. Phonotephrite FC 5 kbar'!AD106</f>
        <v>0</v>
      </c>
      <c r="V830" s="5">
        <f>'G. Phonotephrite FC 5 kbar'!AE106</f>
        <v>0.206813</v>
      </c>
      <c r="W830" s="5">
        <f>'G. Phonotephrite FC 5 kbar'!AF106</f>
        <v>0</v>
      </c>
      <c r="X830" s="5">
        <f>'G. Phonotephrite FC 5 kbar'!AG106</f>
        <v>6.0141E-2</v>
      </c>
      <c r="Y830" s="5">
        <f>'G. Phonotephrite FC 5 kbar'!AH106</f>
        <v>0</v>
      </c>
      <c r="Z830" s="5">
        <f>'G. Phonotephrite FC 5 kbar'!AI106</f>
        <v>0</v>
      </c>
      <c r="AA830" s="5">
        <v>0</v>
      </c>
      <c r="AB830" s="5"/>
      <c r="AC830" s="5">
        <f>'G. Phonotephrite FC 5 kbar'!AK106</f>
        <v>2.2735999999999999E-2</v>
      </c>
      <c r="AD830" s="10">
        <f>'G. Phonotephrite FC 5 kbar'!AL106</f>
        <v>0</v>
      </c>
      <c r="AE830" s="5">
        <f>'G. Phonotephrite FC 5 kbar'!AM106</f>
        <v>29.074968999999999</v>
      </c>
      <c r="AF830" s="5">
        <f>'G. Phonotephrite FC 5 kbar'!AN106</f>
        <v>0</v>
      </c>
      <c r="AG830" s="5">
        <f>'G. Phonotephrite FC 5 kbar'!AO106</f>
        <v>3.4296220000000002</v>
      </c>
      <c r="AH830" s="5">
        <f>'G. Phonotephrite FC 5 kbar'!AP106</f>
        <v>0</v>
      </c>
      <c r="AI830" s="5">
        <f>'G. Phonotephrite FC 5 kbar'!AQ106</f>
        <v>0</v>
      </c>
      <c r="AJ830" s="5">
        <v>0</v>
      </c>
      <c r="AK830" s="5"/>
      <c r="AL830" s="5">
        <f>'G. Phonotephrite FC 5 kbar'!AS106</f>
        <v>0.48420800000000003</v>
      </c>
      <c r="AM830" s="10">
        <f t="shared" si="182"/>
        <v>0</v>
      </c>
      <c r="AN830" s="5">
        <f t="shared" si="183"/>
        <v>29.281782</v>
      </c>
      <c r="AO830" s="5">
        <f t="shared" si="184"/>
        <v>0</v>
      </c>
      <c r="AP830" s="5">
        <f t="shared" si="185"/>
        <v>3.4897629999999999</v>
      </c>
      <c r="AQ830" s="5">
        <f t="shared" si="186"/>
        <v>0</v>
      </c>
      <c r="AR830" s="5">
        <f t="shared" si="180"/>
        <v>0</v>
      </c>
      <c r="AS830" s="5">
        <f t="shared" si="181"/>
        <v>0</v>
      </c>
      <c r="AT830" s="5"/>
      <c r="AU830" s="5">
        <f t="shared" si="187"/>
        <v>0.50694400000000006</v>
      </c>
      <c r="AV830" s="10">
        <f t="shared" si="171"/>
        <v>66.721511000000007</v>
      </c>
      <c r="AW830" s="48">
        <f t="shared" si="178"/>
        <v>100</v>
      </c>
    </row>
    <row r="831" spans="1:49" x14ac:dyDescent="0.3">
      <c r="A831" s="37" t="s">
        <v>1450</v>
      </c>
      <c r="B831" s="3">
        <f>'G. Phonotephrite FC 5 kbar'!A107</f>
        <v>101</v>
      </c>
      <c r="C831" s="2">
        <f>'G. Phonotephrite FC 5 kbar'!C107</f>
        <v>998</v>
      </c>
      <c r="D831" s="2">
        <f>'G. Phonotephrite FC 5 kbar'!D107</f>
        <v>5000</v>
      </c>
      <c r="E831" s="5">
        <f>'B. LLD classification'!EA875</f>
        <v>2.5074919501586059</v>
      </c>
      <c r="F831" s="5">
        <f>'G. Phonotephrite FC 5 kbar'!L107</f>
        <v>2.3219460000000001</v>
      </c>
      <c r="G831" s="6">
        <f>'G. Phonotephrite FC 5 kbar'!N107</f>
        <v>66.450996000000004</v>
      </c>
      <c r="H831" s="7">
        <f t="shared" si="179"/>
        <v>33.549003999999996</v>
      </c>
      <c r="I831" s="8">
        <f>'G. Phonotephrite FC 5 kbar'!R107</f>
        <v>50.514656000000002</v>
      </c>
      <c r="J831" s="9">
        <f>'G. Phonotephrite FC 5 kbar'!S107</f>
        <v>0.56427899999999998</v>
      </c>
      <c r="K831" s="9">
        <f>'G. Phonotephrite FC 5 kbar'!T107</f>
        <v>16.000250999999999</v>
      </c>
      <c r="L831" s="9">
        <f>'G. Phonotephrite FC 5 kbar'!U107</f>
        <v>1.0941920000000001</v>
      </c>
      <c r="M831" s="9">
        <f>'G. Phonotephrite FC 5 kbar'!V107</f>
        <v>8.7560579999999995</v>
      </c>
      <c r="N831" s="9">
        <f>'G. Phonotephrite FC 5 kbar'!W107</f>
        <v>0.24077899999999999</v>
      </c>
      <c r="O831" s="9">
        <f>'G. Phonotephrite FC 5 kbar'!X107</f>
        <v>1.897564</v>
      </c>
      <c r="P831" s="9">
        <f>'G. Phonotephrite FC 5 kbar'!Y107</f>
        <v>4.0839369999999997</v>
      </c>
      <c r="Q831" s="9">
        <f>'G. Phonotephrite FC 5 kbar'!Z107</f>
        <v>5.4903880000000003</v>
      </c>
      <c r="R831" s="9">
        <f>'G. Phonotephrite FC 5 kbar'!AA107</f>
        <v>5.8109409999999997</v>
      </c>
      <c r="S831" s="9">
        <f>'G. Phonotephrite FC 5 kbar'!AB107</f>
        <v>0.79434400000000005</v>
      </c>
      <c r="T831" s="9">
        <f>'G. Phonotephrite FC 5 kbar'!AC107</f>
        <v>4.7526120000000001</v>
      </c>
      <c r="U831" s="10">
        <f>'G. Phonotephrite FC 5 kbar'!AD107</f>
        <v>0</v>
      </c>
      <c r="V831" s="5">
        <f>'G. Phonotephrite FC 5 kbar'!AE107</f>
        <v>0.20519599999999999</v>
      </c>
      <c r="W831" s="5">
        <f>'G. Phonotephrite FC 5 kbar'!AF107</f>
        <v>0</v>
      </c>
      <c r="X831" s="5">
        <f>'G. Phonotephrite FC 5 kbar'!AG107</f>
        <v>5.6963E-2</v>
      </c>
      <c r="Y831" s="5">
        <f>'G. Phonotephrite FC 5 kbar'!AH107</f>
        <v>0</v>
      </c>
      <c r="Z831" s="5">
        <f>'G. Phonotephrite FC 5 kbar'!AI107</f>
        <v>0</v>
      </c>
      <c r="AA831" s="5">
        <v>0</v>
      </c>
      <c r="AB831" s="5"/>
      <c r="AC831" s="5">
        <f>'G. Phonotephrite FC 5 kbar'!AK107</f>
        <v>2.2185E-2</v>
      </c>
      <c r="AD831" s="10">
        <f>'G. Phonotephrite FC 5 kbar'!AL107</f>
        <v>0</v>
      </c>
      <c r="AE831" s="5">
        <f>'G. Phonotephrite FC 5 kbar'!AM107</f>
        <v>29.277175</v>
      </c>
      <c r="AF831" s="5">
        <f>'G. Phonotephrite FC 5 kbar'!AN107</f>
        <v>0</v>
      </c>
      <c r="AG831" s="5">
        <f>'G. Phonotephrite FC 5 kbar'!AO107</f>
        <v>3.4855640000000001</v>
      </c>
      <c r="AH831" s="5">
        <f>'G. Phonotephrite FC 5 kbar'!AP107</f>
        <v>0</v>
      </c>
      <c r="AI831" s="5">
        <f>'G. Phonotephrite FC 5 kbar'!AQ107</f>
        <v>0</v>
      </c>
      <c r="AJ831" s="5">
        <v>0</v>
      </c>
      <c r="AK831" s="5"/>
      <c r="AL831" s="5">
        <f>'G. Phonotephrite FC 5 kbar'!AS107</f>
        <v>0.50192099999999995</v>
      </c>
      <c r="AM831" s="10">
        <f t="shared" si="182"/>
        <v>0</v>
      </c>
      <c r="AN831" s="5">
        <f t="shared" si="183"/>
        <v>29.482371000000001</v>
      </c>
      <c r="AO831" s="5">
        <f t="shared" si="184"/>
        <v>0</v>
      </c>
      <c r="AP831" s="5">
        <f t="shared" si="185"/>
        <v>3.5425270000000002</v>
      </c>
      <c r="AQ831" s="5">
        <f t="shared" si="186"/>
        <v>0</v>
      </c>
      <c r="AR831" s="5">
        <f t="shared" si="180"/>
        <v>0</v>
      </c>
      <c r="AS831" s="5">
        <f t="shared" si="181"/>
        <v>0</v>
      </c>
      <c r="AT831" s="5"/>
      <c r="AU831" s="5">
        <f t="shared" si="187"/>
        <v>0.52410599999999996</v>
      </c>
      <c r="AV831" s="10">
        <f t="shared" si="171"/>
        <v>66.450996000000004</v>
      </c>
      <c r="AW831" s="48">
        <f t="shared" si="178"/>
        <v>100</v>
      </c>
    </row>
    <row r="832" spans="1:49" x14ac:dyDescent="0.3">
      <c r="A832" s="37" t="s">
        <v>1450</v>
      </c>
      <c r="B832" s="3">
        <f>'G. Phonotephrite FC 5 kbar'!A108</f>
        <v>102</v>
      </c>
      <c r="C832" s="2">
        <f>'G. Phonotephrite FC 5 kbar'!C108</f>
        <v>996</v>
      </c>
      <c r="D832" s="2">
        <f>'G. Phonotephrite FC 5 kbar'!D108</f>
        <v>5000</v>
      </c>
      <c r="E832" s="5">
        <f>'B. LLD classification'!EA876</f>
        <v>2.5055706686389723</v>
      </c>
      <c r="F832" s="5">
        <f>'G. Phonotephrite FC 5 kbar'!L108</f>
        <v>2.3352550000000001</v>
      </c>
      <c r="G832" s="6">
        <f>'G. Phonotephrite FC 5 kbar'!N108</f>
        <v>66.185579000000004</v>
      </c>
      <c r="H832" s="7">
        <f t="shared" si="179"/>
        <v>33.814420999999996</v>
      </c>
      <c r="I832" s="8">
        <f>'G. Phonotephrite FC 5 kbar'!R108</f>
        <v>50.563119999999998</v>
      </c>
      <c r="J832" s="9">
        <f>'G. Phonotephrite FC 5 kbar'!S108</f>
        <v>0.54815400000000003</v>
      </c>
      <c r="K832" s="9">
        <f>'G. Phonotephrite FC 5 kbar'!T108</f>
        <v>16.024365</v>
      </c>
      <c r="L832" s="9">
        <f>'G. Phonotephrite FC 5 kbar'!U108</f>
        <v>1.089073</v>
      </c>
      <c r="M832" s="9">
        <f>'G. Phonotephrite FC 5 kbar'!V108</f>
        <v>8.7459500000000006</v>
      </c>
      <c r="N832" s="9">
        <f>'G. Phonotephrite FC 5 kbar'!W108</f>
        <v>0.24174499999999999</v>
      </c>
      <c r="O832" s="9">
        <f>'G. Phonotephrite FC 5 kbar'!X108</f>
        <v>1.848722</v>
      </c>
      <c r="P832" s="9">
        <f>'G. Phonotephrite FC 5 kbar'!Y108</f>
        <v>4.0466550000000003</v>
      </c>
      <c r="Q832" s="9">
        <f>'G. Phonotephrite FC 5 kbar'!Z108</f>
        <v>5.5115020000000001</v>
      </c>
      <c r="R832" s="9">
        <f>'G. Phonotephrite FC 5 kbar'!AA108</f>
        <v>5.8258330000000003</v>
      </c>
      <c r="S832" s="9">
        <f>'G. Phonotephrite FC 5 kbar'!AB108</f>
        <v>0.78687799999999997</v>
      </c>
      <c r="T832" s="9">
        <f>'G. Phonotephrite FC 5 kbar'!AC108</f>
        <v>4.7680030000000002</v>
      </c>
      <c r="U832" s="10">
        <f>'G. Phonotephrite FC 5 kbar'!AD108</f>
        <v>0</v>
      </c>
      <c r="V832" s="5">
        <f>'G. Phonotephrite FC 5 kbar'!AE108</f>
        <v>0.203731</v>
      </c>
      <c r="W832" s="5">
        <f>'G. Phonotephrite FC 5 kbar'!AF108</f>
        <v>0</v>
      </c>
      <c r="X832" s="5">
        <f>'G. Phonotephrite FC 5 kbar'!AG108</f>
        <v>5.3865000000000003E-2</v>
      </c>
      <c r="Y832" s="5">
        <f>'G. Phonotephrite FC 5 kbar'!AH108</f>
        <v>0</v>
      </c>
      <c r="Z832" s="5">
        <f>'G. Phonotephrite FC 5 kbar'!AI108</f>
        <v>0</v>
      </c>
      <c r="AA832" s="5">
        <v>0</v>
      </c>
      <c r="AB832" s="5"/>
      <c r="AC832" s="5">
        <f>'G. Phonotephrite FC 5 kbar'!AK108</f>
        <v>2.1655000000000001E-2</v>
      </c>
      <c r="AD832" s="10">
        <f>'G. Phonotephrite FC 5 kbar'!AL108</f>
        <v>0</v>
      </c>
      <c r="AE832" s="5">
        <f>'G. Phonotephrite FC 5 kbar'!AM108</f>
        <v>29.477758999999999</v>
      </c>
      <c r="AF832" s="5">
        <f>'G. Phonotephrite FC 5 kbar'!AN108</f>
        <v>0</v>
      </c>
      <c r="AG832" s="5">
        <f>'G. Phonotephrite FC 5 kbar'!AO108</f>
        <v>3.5383260000000001</v>
      </c>
      <c r="AH832" s="5">
        <f>'G. Phonotephrite FC 5 kbar'!AP108</f>
        <v>0</v>
      </c>
      <c r="AI832" s="5">
        <f>'G. Phonotephrite FC 5 kbar'!AQ108</f>
        <v>0</v>
      </c>
      <c r="AJ832" s="5">
        <v>0</v>
      </c>
      <c r="AK832" s="5"/>
      <c r="AL832" s="5">
        <f>'G. Phonotephrite FC 5 kbar'!AS108</f>
        <v>0.51908299999999996</v>
      </c>
      <c r="AM832" s="10">
        <f t="shared" si="182"/>
        <v>0</v>
      </c>
      <c r="AN832" s="5">
        <f t="shared" si="183"/>
        <v>29.68149</v>
      </c>
      <c r="AO832" s="5">
        <f t="shared" si="184"/>
        <v>0</v>
      </c>
      <c r="AP832" s="5">
        <f t="shared" si="185"/>
        <v>3.5921910000000001</v>
      </c>
      <c r="AQ832" s="5">
        <f t="shared" si="186"/>
        <v>0</v>
      </c>
      <c r="AR832" s="5">
        <f t="shared" si="180"/>
        <v>0</v>
      </c>
      <c r="AS832" s="5">
        <f t="shared" si="181"/>
        <v>0</v>
      </c>
      <c r="AT832" s="5"/>
      <c r="AU832" s="5">
        <f t="shared" si="187"/>
        <v>0.54073799999999994</v>
      </c>
      <c r="AV832" s="10">
        <f t="shared" si="171"/>
        <v>66.185579000000004</v>
      </c>
      <c r="AW832" s="48">
        <f t="shared" si="178"/>
        <v>99.999998000000005</v>
      </c>
    </row>
    <row r="833" spans="1:49" x14ac:dyDescent="0.3">
      <c r="A833" s="37" t="s">
        <v>1450</v>
      </c>
      <c r="B833" s="3">
        <f>'G. Phonotephrite FC 5 kbar'!A109</f>
        <v>103</v>
      </c>
      <c r="C833" s="2">
        <f>'G. Phonotephrite FC 5 kbar'!C109</f>
        <v>994</v>
      </c>
      <c r="D833" s="2">
        <f>'G. Phonotephrite FC 5 kbar'!D109</f>
        <v>5000</v>
      </c>
      <c r="E833" s="5">
        <f>'B. LLD classification'!EA877</f>
        <v>2.5036411701667536</v>
      </c>
      <c r="F833" s="5">
        <f>'G. Phonotephrite FC 5 kbar'!L109</f>
        <v>2.3484959999999999</v>
      </c>
      <c r="G833" s="6">
        <f>'G. Phonotephrite FC 5 kbar'!N109</f>
        <v>65.925021000000001</v>
      </c>
      <c r="H833" s="7">
        <f t="shared" si="179"/>
        <v>34.074978999999999</v>
      </c>
      <c r="I833" s="8">
        <f>'G. Phonotephrite FC 5 kbar'!R109</f>
        <v>50.610624999999999</v>
      </c>
      <c r="J833" s="9">
        <f>'G. Phonotephrite FC 5 kbar'!S109</f>
        <v>0.53241499999999997</v>
      </c>
      <c r="K833" s="9">
        <f>'G. Phonotephrite FC 5 kbar'!T109</f>
        <v>16.048551</v>
      </c>
      <c r="L833" s="9">
        <f>'G. Phonotephrite FC 5 kbar'!U109</f>
        <v>1.083888</v>
      </c>
      <c r="M833" s="9">
        <f>'G. Phonotephrite FC 5 kbar'!V109</f>
        <v>8.7345050000000004</v>
      </c>
      <c r="N833" s="9">
        <f>'G. Phonotephrite FC 5 kbar'!W109</f>
        <v>0.2427</v>
      </c>
      <c r="O833" s="9">
        <f>'G. Phonotephrite FC 5 kbar'!X109</f>
        <v>1.800948</v>
      </c>
      <c r="P833" s="9">
        <f>'G. Phonotephrite FC 5 kbar'!Y109</f>
        <v>4.0100519999999999</v>
      </c>
      <c r="Q833" s="9">
        <f>'G. Phonotephrite FC 5 kbar'!Z109</f>
        <v>5.5323869999999999</v>
      </c>
      <c r="R833" s="9">
        <f>'G. Phonotephrite FC 5 kbar'!AA109</f>
        <v>5.8409300000000002</v>
      </c>
      <c r="S833" s="9">
        <f>'G. Phonotephrite FC 5 kbar'!AB109</f>
        <v>0.77962200000000004</v>
      </c>
      <c r="T833" s="9">
        <f>'G. Phonotephrite FC 5 kbar'!AC109</f>
        <v>4.7833769999999998</v>
      </c>
      <c r="U833" s="10">
        <f>'G. Phonotephrite FC 5 kbar'!AD109</f>
        <v>0</v>
      </c>
      <c r="V833" s="5">
        <f>'G. Phonotephrite FC 5 kbar'!AE109</f>
        <v>0.202407</v>
      </c>
      <c r="W833" s="5">
        <f>'G. Phonotephrite FC 5 kbar'!AF109</f>
        <v>0</v>
      </c>
      <c r="X833" s="5">
        <f>'G. Phonotephrite FC 5 kbar'!AG109</f>
        <v>5.0846000000000002E-2</v>
      </c>
      <c r="Y833" s="5">
        <f>'G. Phonotephrite FC 5 kbar'!AH109</f>
        <v>0</v>
      </c>
      <c r="Z833" s="5">
        <f>'G. Phonotephrite FC 5 kbar'!AI109</f>
        <v>0</v>
      </c>
      <c r="AA833" s="5">
        <v>0</v>
      </c>
      <c r="AB833" s="5"/>
      <c r="AC833" s="5">
        <f>'G. Phonotephrite FC 5 kbar'!AK109</f>
        <v>2.1145000000000001E-2</v>
      </c>
      <c r="AD833" s="10">
        <f>'G. Phonotephrite FC 5 kbar'!AL109</f>
        <v>0</v>
      </c>
      <c r="AE833" s="5">
        <f>'G. Phonotephrite FC 5 kbar'!AM109</f>
        <v>29.676877000000001</v>
      </c>
      <c r="AF833" s="5">
        <f>'G. Phonotephrite FC 5 kbar'!AN109</f>
        <v>0</v>
      </c>
      <c r="AG833" s="5">
        <f>'G. Phonotephrite FC 5 kbar'!AO109</f>
        <v>3.58799</v>
      </c>
      <c r="AH833" s="5">
        <f>'G. Phonotephrite FC 5 kbar'!AP109</f>
        <v>0</v>
      </c>
      <c r="AI833" s="5">
        <f>'G. Phonotephrite FC 5 kbar'!AQ109</f>
        <v>0</v>
      </c>
      <c r="AJ833" s="5">
        <v>0</v>
      </c>
      <c r="AK833" s="5"/>
      <c r="AL833" s="5">
        <f>'G. Phonotephrite FC 5 kbar'!AS109</f>
        <v>0.53571500000000005</v>
      </c>
      <c r="AM833" s="10">
        <f t="shared" si="182"/>
        <v>0</v>
      </c>
      <c r="AN833" s="5">
        <f t="shared" si="183"/>
        <v>29.879284000000002</v>
      </c>
      <c r="AO833" s="5">
        <f t="shared" si="184"/>
        <v>0</v>
      </c>
      <c r="AP833" s="5">
        <f t="shared" si="185"/>
        <v>3.638836</v>
      </c>
      <c r="AQ833" s="5">
        <f t="shared" si="186"/>
        <v>0</v>
      </c>
      <c r="AR833" s="5">
        <f t="shared" si="180"/>
        <v>0</v>
      </c>
      <c r="AS833" s="5">
        <f t="shared" si="181"/>
        <v>0</v>
      </c>
      <c r="AT833" s="5"/>
      <c r="AU833" s="5">
        <f t="shared" si="187"/>
        <v>0.55686000000000002</v>
      </c>
      <c r="AV833" s="10">
        <f t="shared" si="171"/>
        <v>65.925021000000001</v>
      </c>
      <c r="AW833" s="48">
        <f t="shared" si="178"/>
        <v>100.000001</v>
      </c>
    </row>
    <row r="834" spans="1:49" x14ac:dyDescent="0.3">
      <c r="A834" s="37" t="s">
        <v>1450</v>
      </c>
      <c r="B834" s="3">
        <f>'G. Phonotephrite FC 5 kbar'!A110</f>
        <v>104</v>
      </c>
      <c r="C834" s="2">
        <f>'G. Phonotephrite FC 5 kbar'!C110</f>
        <v>992</v>
      </c>
      <c r="D834" s="2">
        <f>'G. Phonotephrite FC 5 kbar'!D110</f>
        <v>5000</v>
      </c>
      <c r="E834" s="5">
        <f>'B. LLD classification'!EA878</f>
        <v>2.5017022781985223</v>
      </c>
      <c r="F834" s="5">
        <f>'G. Phonotephrite FC 5 kbar'!L110</f>
        <v>2.361672</v>
      </c>
      <c r="G834" s="6">
        <f>'G. Phonotephrite FC 5 kbar'!N110</f>
        <v>65.669092000000006</v>
      </c>
      <c r="H834" s="7">
        <f t="shared" si="179"/>
        <v>34.330907999999994</v>
      </c>
      <c r="I834" s="8">
        <f>'G. Phonotephrite FC 5 kbar'!R110</f>
        <v>50.657201000000001</v>
      </c>
      <c r="J834" s="9">
        <f>'G. Phonotephrite FC 5 kbar'!S110</f>
        <v>0.51705400000000001</v>
      </c>
      <c r="K834" s="9">
        <f>'G. Phonotephrite FC 5 kbar'!T110</f>
        <v>16.07282</v>
      </c>
      <c r="L834" s="9">
        <f>'G. Phonotephrite FC 5 kbar'!U110</f>
        <v>1.078633</v>
      </c>
      <c r="M834" s="9">
        <f>'G. Phonotephrite FC 5 kbar'!V110</f>
        <v>8.7217160000000007</v>
      </c>
      <c r="N834" s="9">
        <f>'G. Phonotephrite FC 5 kbar'!W110</f>
        <v>0.243646</v>
      </c>
      <c r="O834" s="9">
        <f>'G. Phonotephrite FC 5 kbar'!X110</f>
        <v>1.7542199999999999</v>
      </c>
      <c r="P834" s="9">
        <f>'G. Phonotephrite FC 5 kbar'!Y110</f>
        <v>3.9741050000000002</v>
      </c>
      <c r="Q834" s="9">
        <f>'G. Phonotephrite FC 5 kbar'!Z110</f>
        <v>5.5530540000000004</v>
      </c>
      <c r="R834" s="9">
        <f>'G. Phonotephrite FC 5 kbar'!AA110</f>
        <v>5.8562390000000004</v>
      </c>
      <c r="S834" s="9">
        <f>'G. Phonotephrite FC 5 kbar'!AB110</f>
        <v>0.77257200000000004</v>
      </c>
      <c r="T834" s="9">
        <f>'G. Phonotephrite FC 5 kbar'!AC110</f>
        <v>4.7987409999999997</v>
      </c>
      <c r="U834" s="10">
        <f>'G. Phonotephrite FC 5 kbar'!AD110</f>
        <v>0</v>
      </c>
      <c r="V834" s="5">
        <f>'G. Phonotephrite FC 5 kbar'!AE110</f>
        <v>0.20121600000000001</v>
      </c>
      <c r="W834" s="5">
        <f>'G. Phonotephrite FC 5 kbar'!AF110</f>
        <v>0</v>
      </c>
      <c r="X834" s="5">
        <f>'G. Phonotephrite FC 5 kbar'!AG110</f>
        <v>4.7904000000000002E-2</v>
      </c>
      <c r="Y834" s="5">
        <f>'G. Phonotephrite FC 5 kbar'!AH110</f>
        <v>0</v>
      </c>
      <c r="Z834" s="5">
        <f>'G. Phonotephrite FC 5 kbar'!AI110</f>
        <v>0</v>
      </c>
      <c r="AA834" s="5">
        <v>0</v>
      </c>
      <c r="AB834" s="5"/>
      <c r="AC834" s="5">
        <f>'G. Phonotephrite FC 5 kbar'!AK110</f>
        <v>2.0653999999999999E-2</v>
      </c>
      <c r="AD834" s="10">
        <f>'G. Phonotephrite FC 5 kbar'!AL110</f>
        <v>0</v>
      </c>
      <c r="AE834" s="5">
        <f>'G. Phonotephrite FC 5 kbar'!AM110</f>
        <v>29.874666999999999</v>
      </c>
      <c r="AF834" s="5">
        <f>'G. Phonotephrite FC 5 kbar'!AN110</f>
        <v>0</v>
      </c>
      <c r="AG834" s="5">
        <f>'G. Phonotephrite FC 5 kbar'!AO110</f>
        <v>3.6346319999999999</v>
      </c>
      <c r="AH834" s="5">
        <f>'G. Phonotephrite FC 5 kbar'!AP110</f>
        <v>0</v>
      </c>
      <c r="AI834" s="5">
        <f>'G. Phonotephrite FC 5 kbar'!AQ110</f>
        <v>0</v>
      </c>
      <c r="AJ834" s="5">
        <v>0</v>
      </c>
      <c r="AK834" s="5"/>
      <c r="AL834" s="5">
        <f>'G. Phonotephrite FC 5 kbar'!AS110</f>
        <v>0.55183700000000002</v>
      </c>
      <c r="AM834" s="10">
        <f t="shared" si="182"/>
        <v>0</v>
      </c>
      <c r="AN834" s="5">
        <f t="shared" si="183"/>
        <v>30.075882999999997</v>
      </c>
      <c r="AO834" s="5">
        <f t="shared" si="184"/>
        <v>0</v>
      </c>
      <c r="AP834" s="5">
        <f t="shared" si="185"/>
        <v>3.6825359999999998</v>
      </c>
      <c r="AQ834" s="5">
        <f t="shared" si="186"/>
        <v>0</v>
      </c>
      <c r="AR834" s="5">
        <f t="shared" si="180"/>
        <v>0</v>
      </c>
      <c r="AS834" s="5">
        <f t="shared" si="181"/>
        <v>0</v>
      </c>
      <c r="AT834" s="5"/>
      <c r="AU834" s="5">
        <f t="shared" si="187"/>
        <v>0.57249099999999997</v>
      </c>
      <c r="AV834" s="10">
        <f t="shared" si="171"/>
        <v>65.669092000000006</v>
      </c>
      <c r="AW834" s="48">
        <f t="shared" si="178"/>
        <v>100.00000199999999</v>
      </c>
    </row>
    <row r="835" spans="1:49" x14ac:dyDescent="0.3">
      <c r="A835" s="37" t="s">
        <v>1450</v>
      </c>
      <c r="B835" s="3">
        <f>'G. Phonotephrite FC 5 kbar'!A111</f>
        <v>105</v>
      </c>
      <c r="C835" s="2">
        <f>'G. Phonotephrite FC 5 kbar'!C111</f>
        <v>990</v>
      </c>
      <c r="D835" s="2">
        <f>'G. Phonotephrite FC 5 kbar'!D111</f>
        <v>5000</v>
      </c>
      <c r="E835" s="5">
        <f>'B. LLD classification'!EA879</f>
        <v>2.4997528794619175</v>
      </c>
      <c r="F835" s="5">
        <f>'G. Phonotephrite FC 5 kbar'!L111</f>
        <v>2.3747850000000001</v>
      </c>
      <c r="G835" s="6">
        <f>'G. Phonotephrite FC 5 kbar'!N111</f>
        <v>65.417573000000004</v>
      </c>
      <c r="H835" s="7">
        <f t="shared" si="179"/>
        <v>34.582426999999996</v>
      </c>
      <c r="I835" s="8">
        <f>'G. Phonotephrite FC 5 kbar'!R111</f>
        <v>50.702877999999998</v>
      </c>
      <c r="J835" s="9">
        <f>'G. Phonotephrite FC 5 kbar'!S111</f>
        <v>0.50206499999999998</v>
      </c>
      <c r="K835" s="9">
        <f>'G. Phonotephrite FC 5 kbar'!T111</f>
        <v>16.097180999999999</v>
      </c>
      <c r="L835" s="9">
        <f>'G. Phonotephrite FC 5 kbar'!U111</f>
        <v>1.073302</v>
      </c>
      <c r="M835" s="9">
        <f>'G. Phonotephrite FC 5 kbar'!V111</f>
        <v>8.7075759999999995</v>
      </c>
      <c r="N835" s="9">
        <f>'G. Phonotephrite FC 5 kbar'!W111</f>
        <v>0.24458299999999999</v>
      </c>
      <c r="O835" s="9">
        <f>'G. Phonotephrite FC 5 kbar'!X111</f>
        <v>1.7085170000000001</v>
      </c>
      <c r="P835" s="9">
        <f>'G. Phonotephrite FC 5 kbar'!Y111</f>
        <v>3.938796</v>
      </c>
      <c r="Q835" s="9">
        <f>'G. Phonotephrite FC 5 kbar'!Z111</f>
        <v>5.5735130000000002</v>
      </c>
      <c r="R835" s="9">
        <f>'G. Phonotephrite FC 5 kbar'!AA111</f>
        <v>5.8717649999999999</v>
      </c>
      <c r="S835" s="9">
        <f>'G. Phonotephrite FC 5 kbar'!AB111</f>
        <v>0.76572099999999998</v>
      </c>
      <c r="T835" s="9">
        <f>'G. Phonotephrite FC 5 kbar'!AC111</f>
        <v>4.8141020000000001</v>
      </c>
      <c r="U835" s="10">
        <f>'G. Phonotephrite FC 5 kbar'!AD111</f>
        <v>0</v>
      </c>
      <c r="V835" s="5">
        <f>'G. Phonotephrite FC 5 kbar'!AE111</f>
        <v>0.20014799999999999</v>
      </c>
      <c r="W835" s="5">
        <f>'G. Phonotephrite FC 5 kbar'!AF111</f>
        <v>0</v>
      </c>
      <c r="X835" s="5">
        <f>'G. Phonotephrite FC 5 kbar'!AG111</f>
        <v>4.5039000000000003E-2</v>
      </c>
      <c r="Y835" s="5">
        <f>'G. Phonotephrite FC 5 kbar'!AH111</f>
        <v>0</v>
      </c>
      <c r="Z835" s="5">
        <f>'G. Phonotephrite FC 5 kbar'!AI111</f>
        <v>0</v>
      </c>
      <c r="AA835" s="5">
        <v>0</v>
      </c>
      <c r="AB835" s="5"/>
      <c r="AC835" s="5">
        <f>'G. Phonotephrite FC 5 kbar'!AK111</f>
        <v>2.018E-2</v>
      </c>
      <c r="AD835" s="10">
        <f>'G. Phonotephrite FC 5 kbar'!AL111</f>
        <v>0</v>
      </c>
      <c r="AE835" s="5">
        <f>'G. Phonotephrite FC 5 kbar'!AM111</f>
        <v>30.071259999999999</v>
      </c>
      <c r="AF835" s="5">
        <f>'G. Phonotephrite FC 5 kbar'!AN111</f>
        <v>0</v>
      </c>
      <c r="AG835" s="5">
        <f>'G. Phonotephrite FC 5 kbar'!AO111</f>
        <v>3.678331</v>
      </c>
      <c r="AH835" s="5">
        <f>'G. Phonotephrite FC 5 kbar'!AP111</f>
        <v>0</v>
      </c>
      <c r="AI835" s="5">
        <f>'G. Phonotephrite FC 5 kbar'!AQ111</f>
        <v>0</v>
      </c>
      <c r="AJ835" s="5">
        <v>0</v>
      </c>
      <c r="AK835" s="5"/>
      <c r="AL835" s="5">
        <f>'G. Phonotephrite FC 5 kbar'!AS111</f>
        <v>0.56746700000000005</v>
      </c>
      <c r="AM835" s="10">
        <f t="shared" si="182"/>
        <v>0</v>
      </c>
      <c r="AN835" s="5">
        <f t="shared" si="183"/>
        <v>30.271407999999997</v>
      </c>
      <c r="AO835" s="5">
        <f t="shared" si="184"/>
        <v>0</v>
      </c>
      <c r="AP835" s="5">
        <f t="shared" si="185"/>
        <v>3.7233700000000001</v>
      </c>
      <c r="AQ835" s="5">
        <f t="shared" si="186"/>
        <v>0</v>
      </c>
      <c r="AR835" s="5">
        <f t="shared" si="180"/>
        <v>0</v>
      </c>
      <c r="AS835" s="5">
        <f t="shared" si="181"/>
        <v>0</v>
      </c>
      <c r="AT835" s="5"/>
      <c r="AU835" s="5">
        <f t="shared" si="187"/>
        <v>0.58764700000000003</v>
      </c>
      <c r="AV835" s="10">
        <f t="shared" si="171"/>
        <v>65.417573000000004</v>
      </c>
      <c r="AW835" s="48">
        <f t="shared" si="178"/>
        <v>99.999998000000005</v>
      </c>
    </row>
    <row r="836" spans="1:49" x14ac:dyDescent="0.3">
      <c r="A836" s="37" t="s">
        <v>1450</v>
      </c>
      <c r="B836" s="3">
        <f>'G. Phonotephrite FC 5 kbar'!A112</f>
        <v>106</v>
      </c>
      <c r="C836" s="2">
        <f>'G. Phonotephrite FC 5 kbar'!C112</f>
        <v>988</v>
      </c>
      <c r="D836" s="2">
        <f>'G. Phonotephrite FC 5 kbar'!D112</f>
        <v>5000</v>
      </c>
      <c r="E836" s="5">
        <f>'B. LLD classification'!EA880</f>
        <v>2.4977918231950254</v>
      </c>
      <c r="F836" s="5">
        <f>'G. Phonotephrite FC 5 kbar'!L112</f>
        <v>2.3878360000000001</v>
      </c>
      <c r="G836" s="6">
        <f>'G. Phonotephrite FC 5 kbar'!N112</f>
        <v>65.170258000000004</v>
      </c>
      <c r="H836" s="7">
        <f t="shared" si="179"/>
        <v>34.829741999999996</v>
      </c>
      <c r="I836" s="8">
        <f>'G. Phonotephrite FC 5 kbar'!R112</f>
        <v>50.747687999999997</v>
      </c>
      <c r="J836" s="9">
        <f>'G. Phonotephrite FC 5 kbar'!S112</f>
        <v>0.48744100000000001</v>
      </c>
      <c r="K836" s="9">
        <f>'G. Phonotephrite FC 5 kbar'!T112</f>
        <v>16.121641</v>
      </c>
      <c r="L836" s="9">
        <f>'G. Phonotephrite FC 5 kbar'!U112</f>
        <v>1.0678939999999999</v>
      </c>
      <c r="M836" s="9">
        <f>'G. Phonotephrite FC 5 kbar'!V112</f>
        <v>8.6920809999999999</v>
      </c>
      <c r="N836" s="9">
        <f>'G. Phonotephrite FC 5 kbar'!W112</f>
        <v>0.24551100000000001</v>
      </c>
      <c r="O836" s="9">
        <f>'G. Phonotephrite FC 5 kbar'!X112</f>
        <v>1.6638170000000001</v>
      </c>
      <c r="P836" s="9">
        <f>'G. Phonotephrite FC 5 kbar'!Y112</f>
        <v>3.9041060000000001</v>
      </c>
      <c r="Q836" s="9">
        <f>'G. Phonotephrite FC 5 kbar'!Z112</f>
        <v>5.5937749999999999</v>
      </c>
      <c r="R836" s="9">
        <f>'G. Phonotephrite FC 5 kbar'!AA112</f>
        <v>5.8875120000000001</v>
      </c>
      <c r="S836" s="9">
        <f>'G. Phonotephrite FC 5 kbar'!AB112</f>
        <v>0.75906600000000002</v>
      </c>
      <c r="T836" s="9">
        <f>'G. Phonotephrite FC 5 kbar'!AC112</f>
        <v>4.8294680000000003</v>
      </c>
      <c r="U836" s="10">
        <f>'G. Phonotephrite FC 5 kbar'!AD112</f>
        <v>0</v>
      </c>
      <c r="V836" s="5">
        <f>'G. Phonotephrite FC 5 kbar'!AE112</f>
        <v>0.19919400000000001</v>
      </c>
      <c r="W836" s="5">
        <f>'G. Phonotephrite FC 5 kbar'!AF112</f>
        <v>0</v>
      </c>
      <c r="X836" s="5">
        <f>'G. Phonotephrite FC 5 kbar'!AG112</f>
        <v>4.2251999999999998E-2</v>
      </c>
      <c r="Y836" s="5">
        <f>'G. Phonotephrite FC 5 kbar'!AH112</f>
        <v>0</v>
      </c>
      <c r="Z836" s="5">
        <f>'G. Phonotephrite FC 5 kbar'!AI112</f>
        <v>0</v>
      </c>
      <c r="AA836" s="5">
        <v>0</v>
      </c>
      <c r="AB836" s="5"/>
      <c r="AC836" s="5">
        <f>'G. Phonotephrite FC 5 kbar'!AK112</f>
        <v>1.9723000000000001E-2</v>
      </c>
      <c r="AD836" s="10">
        <f>'G. Phonotephrite FC 5 kbar'!AL112</f>
        <v>0</v>
      </c>
      <c r="AE836" s="5">
        <f>'G. Phonotephrite FC 5 kbar'!AM112</f>
        <v>30.266784000000001</v>
      </c>
      <c r="AF836" s="5">
        <f>'G. Phonotephrite FC 5 kbar'!AN112</f>
        <v>0</v>
      </c>
      <c r="AG836" s="5">
        <f>'G. Phonotephrite FC 5 kbar'!AO112</f>
        <v>3.7191649999999998</v>
      </c>
      <c r="AH836" s="5">
        <f>'G. Phonotephrite FC 5 kbar'!AP112</f>
        <v>0</v>
      </c>
      <c r="AI836" s="5">
        <f>'G. Phonotephrite FC 5 kbar'!AQ112</f>
        <v>0</v>
      </c>
      <c r="AJ836" s="5">
        <v>0</v>
      </c>
      <c r="AK836" s="5"/>
      <c r="AL836" s="5">
        <f>'G. Phonotephrite FC 5 kbar'!AS112</f>
        <v>0.58262400000000003</v>
      </c>
      <c r="AM836" s="10">
        <f t="shared" si="182"/>
        <v>0</v>
      </c>
      <c r="AN836" s="5">
        <f t="shared" si="183"/>
        <v>30.465978</v>
      </c>
      <c r="AO836" s="5">
        <f t="shared" si="184"/>
        <v>0</v>
      </c>
      <c r="AP836" s="5">
        <f t="shared" si="185"/>
        <v>3.7614169999999998</v>
      </c>
      <c r="AQ836" s="5">
        <f t="shared" si="186"/>
        <v>0</v>
      </c>
      <c r="AR836" s="5">
        <f t="shared" si="180"/>
        <v>0</v>
      </c>
      <c r="AS836" s="5">
        <f t="shared" si="181"/>
        <v>0</v>
      </c>
      <c r="AT836" s="5"/>
      <c r="AU836" s="5">
        <f t="shared" si="187"/>
        <v>0.60234700000000008</v>
      </c>
      <c r="AV836" s="10">
        <f t="shared" si="171"/>
        <v>65.170258000000004</v>
      </c>
      <c r="AW836" s="48">
        <f t="shared" si="178"/>
        <v>100</v>
      </c>
    </row>
    <row r="837" spans="1:49" x14ac:dyDescent="0.3">
      <c r="A837" s="37" t="s">
        <v>1450</v>
      </c>
      <c r="B837" s="3">
        <f>'G. Phonotephrite FC 5 kbar'!A113</f>
        <v>107</v>
      </c>
      <c r="C837" s="2">
        <f>'G. Phonotephrite FC 5 kbar'!C113</f>
        <v>986</v>
      </c>
      <c r="D837" s="2">
        <f>'G. Phonotephrite FC 5 kbar'!D113</f>
        <v>5000</v>
      </c>
      <c r="E837" s="5">
        <f>'B. LLD classification'!EA881</f>
        <v>2.495818211588217</v>
      </c>
      <c r="F837" s="5">
        <f>'G. Phonotephrite FC 5 kbar'!L113</f>
        <v>2.4008259999999999</v>
      </c>
      <c r="G837" s="6">
        <f>'G. Phonotephrite FC 5 kbar'!N113</f>
        <v>64.926946999999998</v>
      </c>
      <c r="H837" s="7">
        <f t="shared" si="179"/>
        <v>35.073053000000002</v>
      </c>
      <c r="I837" s="8">
        <f>'G. Phonotephrite FC 5 kbar'!R113</f>
        <v>50.791659000000003</v>
      </c>
      <c r="J837" s="9">
        <f>'G. Phonotephrite FC 5 kbar'!S113</f>
        <v>0.47317500000000001</v>
      </c>
      <c r="K837" s="9">
        <f>'G. Phonotephrite FC 5 kbar'!T113</f>
        <v>16.146208000000001</v>
      </c>
      <c r="L837" s="9">
        <f>'G. Phonotephrite FC 5 kbar'!U113</f>
        <v>1.0624039999999999</v>
      </c>
      <c r="M837" s="9">
        <f>'G. Phonotephrite FC 5 kbar'!V113</f>
        <v>8.6752260000000003</v>
      </c>
      <c r="N837" s="9">
        <f>'G. Phonotephrite FC 5 kbar'!W113</f>
        <v>0.24643100000000001</v>
      </c>
      <c r="O837" s="9">
        <f>'G. Phonotephrite FC 5 kbar'!X113</f>
        <v>1.6201000000000001</v>
      </c>
      <c r="P837" s="9">
        <f>'G. Phonotephrite FC 5 kbar'!Y113</f>
        <v>3.8700160000000001</v>
      </c>
      <c r="Q837" s="9">
        <f>'G. Phonotephrite FC 5 kbar'!Z113</f>
        <v>5.6138510000000004</v>
      </c>
      <c r="R837" s="9">
        <f>'G. Phonotephrite FC 5 kbar'!AA113</f>
        <v>5.903486</v>
      </c>
      <c r="S837" s="9">
        <f>'G. Phonotephrite FC 5 kbar'!AB113</f>
        <v>0.75260199999999999</v>
      </c>
      <c r="T837" s="9">
        <f>'G. Phonotephrite FC 5 kbar'!AC113</f>
        <v>4.844843</v>
      </c>
      <c r="U837" s="10">
        <f>'G. Phonotephrite FC 5 kbar'!AD113</f>
        <v>0</v>
      </c>
      <c r="V837" s="5">
        <f>'G. Phonotephrite FC 5 kbar'!AE113</f>
        <v>0.198347</v>
      </c>
      <c r="W837" s="5">
        <f>'G. Phonotephrite FC 5 kbar'!AF113</f>
        <v>0</v>
      </c>
      <c r="X837" s="5">
        <f>'G. Phonotephrite FC 5 kbar'!AG113</f>
        <v>3.9539999999999999E-2</v>
      </c>
      <c r="Y837" s="5">
        <f>'G. Phonotephrite FC 5 kbar'!AH113</f>
        <v>0</v>
      </c>
      <c r="Z837" s="5">
        <f>'G. Phonotephrite FC 5 kbar'!AI113</f>
        <v>0</v>
      </c>
      <c r="AA837" s="5">
        <v>0</v>
      </c>
      <c r="AB837" s="5"/>
      <c r="AC837" s="5">
        <f>'G. Phonotephrite FC 5 kbar'!AK113</f>
        <v>1.9283000000000002E-2</v>
      </c>
      <c r="AD837" s="10">
        <f>'G. Phonotephrite FC 5 kbar'!AL113</f>
        <v>0</v>
      </c>
      <c r="AE837" s="5">
        <f>'G. Phonotephrite FC 5 kbar'!AM113</f>
        <v>30.461348999999998</v>
      </c>
      <c r="AF837" s="5">
        <f>'G. Phonotephrite FC 5 kbar'!AN113</f>
        <v>0</v>
      </c>
      <c r="AG837" s="5">
        <f>'G. Phonotephrite FC 5 kbar'!AO113</f>
        <v>3.757209</v>
      </c>
      <c r="AH837" s="5">
        <f>'G. Phonotephrite FC 5 kbar'!AP113</f>
        <v>0</v>
      </c>
      <c r="AI837" s="5">
        <f>'G. Phonotephrite FC 5 kbar'!AQ113</f>
        <v>0</v>
      </c>
      <c r="AJ837" s="5">
        <v>0</v>
      </c>
      <c r="AK837" s="5"/>
      <c r="AL837" s="5">
        <f>'G. Phonotephrite FC 5 kbar'!AS113</f>
        <v>0.59732499999999999</v>
      </c>
      <c r="AM837" s="10">
        <f t="shared" si="182"/>
        <v>0</v>
      </c>
      <c r="AN837" s="5">
        <f t="shared" si="183"/>
        <v>30.659695999999997</v>
      </c>
      <c r="AO837" s="5">
        <f t="shared" si="184"/>
        <v>0</v>
      </c>
      <c r="AP837" s="5">
        <f t="shared" si="185"/>
        <v>3.7967490000000002</v>
      </c>
      <c r="AQ837" s="5">
        <f t="shared" si="186"/>
        <v>0</v>
      </c>
      <c r="AR837" s="5">
        <f t="shared" si="180"/>
        <v>0</v>
      </c>
      <c r="AS837" s="5">
        <f t="shared" si="181"/>
        <v>0</v>
      </c>
      <c r="AT837" s="5"/>
      <c r="AU837" s="5">
        <f t="shared" si="187"/>
        <v>0.61660800000000004</v>
      </c>
      <c r="AV837" s="10">
        <f t="shared" si="171"/>
        <v>64.926946999999998</v>
      </c>
      <c r="AW837" s="48">
        <f t="shared" si="178"/>
        <v>100</v>
      </c>
    </row>
    <row r="838" spans="1:49" x14ac:dyDescent="0.3">
      <c r="A838" s="37" t="s">
        <v>1450</v>
      </c>
      <c r="B838" s="3">
        <f>'G. Phonotephrite FC 5 kbar'!A114</f>
        <v>108</v>
      </c>
      <c r="C838" s="2">
        <f>'G. Phonotephrite FC 5 kbar'!C114</f>
        <v>984</v>
      </c>
      <c r="D838" s="2">
        <f>'G. Phonotephrite FC 5 kbar'!D114</f>
        <v>5000</v>
      </c>
      <c r="E838" s="5">
        <f>'B. LLD classification'!EA882</f>
        <v>2.4938310266791879</v>
      </c>
      <c r="F838" s="5">
        <f>'G. Phonotephrite FC 5 kbar'!L114</f>
        <v>2.4137590000000002</v>
      </c>
      <c r="G838" s="6">
        <f>'G. Phonotephrite FC 5 kbar'!N114</f>
        <v>64.687451999999993</v>
      </c>
      <c r="H838" s="7">
        <f t="shared" si="179"/>
        <v>35.312548000000007</v>
      </c>
      <c r="I838" s="8">
        <f>'G. Phonotephrite FC 5 kbar'!R114</f>
        <v>50.834822000000003</v>
      </c>
      <c r="J838" s="9">
        <f>'G. Phonotephrite FC 5 kbar'!S114</f>
        <v>0.45926</v>
      </c>
      <c r="K838" s="9">
        <f>'G. Phonotephrite FC 5 kbar'!T114</f>
        <v>16.170888999999999</v>
      </c>
      <c r="L838" s="9">
        <f>'G. Phonotephrite FC 5 kbar'!U114</f>
        <v>1.056827</v>
      </c>
      <c r="M838" s="9">
        <f>'G. Phonotephrite FC 5 kbar'!V114</f>
        <v>8.6570070000000001</v>
      </c>
      <c r="N838" s="9">
        <f>'G. Phonotephrite FC 5 kbar'!W114</f>
        <v>0.24734300000000001</v>
      </c>
      <c r="O838" s="9">
        <f>'G. Phonotephrite FC 5 kbar'!X114</f>
        <v>1.5773470000000001</v>
      </c>
      <c r="P838" s="9">
        <f>'G. Phonotephrite FC 5 kbar'!Y114</f>
        <v>3.8365089999999999</v>
      </c>
      <c r="Q838" s="9">
        <f>'G. Phonotephrite FC 5 kbar'!Z114</f>
        <v>5.63375</v>
      </c>
      <c r="R838" s="9">
        <f>'G. Phonotephrite FC 5 kbar'!AA114</f>
        <v>5.919689</v>
      </c>
      <c r="S838" s="9">
        <f>'G. Phonotephrite FC 5 kbar'!AB114</f>
        <v>0.74632299999999996</v>
      </c>
      <c r="T838" s="9">
        <f>'G. Phonotephrite FC 5 kbar'!AC114</f>
        <v>4.8602340000000002</v>
      </c>
      <c r="U838" s="10">
        <f>'G. Phonotephrite FC 5 kbar'!AD114</f>
        <v>0</v>
      </c>
      <c r="V838" s="5">
        <f>'G. Phonotephrite FC 5 kbar'!AE114</f>
        <v>0.197598</v>
      </c>
      <c r="W838" s="5">
        <f>'G. Phonotephrite FC 5 kbar'!AF114</f>
        <v>0</v>
      </c>
      <c r="X838" s="5">
        <f>'G. Phonotephrite FC 5 kbar'!AG114</f>
        <v>3.6903999999999999E-2</v>
      </c>
      <c r="Y838" s="5">
        <f>'G. Phonotephrite FC 5 kbar'!AH114</f>
        <v>0</v>
      </c>
      <c r="Z838" s="5">
        <f>'G. Phonotephrite FC 5 kbar'!AI114</f>
        <v>0</v>
      </c>
      <c r="AA838" s="5">
        <v>0</v>
      </c>
      <c r="AB838" s="5"/>
      <c r="AC838" s="5">
        <f>'G. Phonotephrite FC 5 kbar'!AK114</f>
        <v>1.8858E-2</v>
      </c>
      <c r="AD838" s="10">
        <f>'G. Phonotephrite FC 5 kbar'!AL114</f>
        <v>0</v>
      </c>
      <c r="AE838" s="5">
        <f>'G. Phonotephrite FC 5 kbar'!AM114</f>
        <v>30.655065</v>
      </c>
      <c r="AF838" s="5">
        <f>'G. Phonotephrite FC 5 kbar'!AN114</f>
        <v>0</v>
      </c>
      <c r="AG838" s="5">
        <f>'G. Phonotephrite FC 5 kbar'!AO114</f>
        <v>3.7925399999999998</v>
      </c>
      <c r="AH838" s="5">
        <f>'G. Phonotephrite FC 5 kbar'!AP114</f>
        <v>0</v>
      </c>
      <c r="AI838" s="5">
        <f>'G. Phonotephrite FC 5 kbar'!AQ114</f>
        <v>0</v>
      </c>
      <c r="AJ838" s="5">
        <v>0</v>
      </c>
      <c r="AK838" s="5"/>
      <c r="AL838" s="5">
        <f>'G. Phonotephrite FC 5 kbar'!AS114</f>
        <v>0.61158400000000002</v>
      </c>
      <c r="AM838" s="10">
        <f t="shared" si="182"/>
        <v>0</v>
      </c>
      <c r="AN838" s="5">
        <f t="shared" si="183"/>
        <v>30.852663</v>
      </c>
      <c r="AO838" s="5">
        <f t="shared" si="184"/>
        <v>0</v>
      </c>
      <c r="AP838" s="5">
        <f t="shared" si="185"/>
        <v>3.8294439999999996</v>
      </c>
      <c r="AQ838" s="5">
        <f t="shared" si="186"/>
        <v>0</v>
      </c>
      <c r="AR838" s="5">
        <f t="shared" si="180"/>
        <v>0</v>
      </c>
      <c r="AS838" s="5">
        <f t="shared" si="181"/>
        <v>0</v>
      </c>
      <c r="AT838" s="5"/>
      <c r="AU838" s="5">
        <f t="shared" si="187"/>
        <v>0.63044200000000006</v>
      </c>
      <c r="AV838" s="10">
        <f t="shared" si="171"/>
        <v>64.687451999999993</v>
      </c>
      <c r="AW838" s="48">
        <f t="shared" si="178"/>
        <v>100.000001</v>
      </c>
    </row>
    <row r="839" spans="1:49" x14ac:dyDescent="0.3">
      <c r="A839" s="37" t="s">
        <v>1450</v>
      </c>
      <c r="B839" s="3">
        <f>'G. Phonotephrite FC 5 kbar'!A115</f>
        <v>109</v>
      </c>
      <c r="C839" s="2">
        <f>'G. Phonotephrite FC 5 kbar'!C115</f>
        <v>982</v>
      </c>
      <c r="D839" s="2">
        <f>'G. Phonotephrite FC 5 kbar'!D115</f>
        <v>5000</v>
      </c>
      <c r="E839" s="5">
        <f>'B. LLD classification'!EA883</f>
        <v>2.4918293687168478</v>
      </c>
      <c r="F839" s="5">
        <f>'G. Phonotephrite FC 5 kbar'!L115</f>
        <v>2.4266359999999998</v>
      </c>
      <c r="G839" s="6">
        <f>'G. Phonotephrite FC 5 kbar'!N115</f>
        <v>64.451590999999993</v>
      </c>
      <c r="H839" s="7">
        <f t="shared" si="179"/>
        <v>35.548409000000007</v>
      </c>
      <c r="I839" s="8">
        <f>'G. Phonotephrite FC 5 kbar'!R115</f>
        <v>50.877204999999996</v>
      </c>
      <c r="J839" s="9">
        <f>'G. Phonotephrite FC 5 kbar'!S115</f>
        <v>0.445691</v>
      </c>
      <c r="K839" s="9">
        <f>'G. Phonotephrite FC 5 kbar'!T115</f>
        <v>16.195688000000001</v>
      </c>
      <c r="L839" s="9">
        <f>'G. Phonotephrite FC 5 kbar'!U115</f>
        <v>1.051161</v>
      </c>
      <c r="M839" s="9">
        <f>'G. Phonotephrite FC 5 kbar'!V115</f>
        <v>8.6374220000000008</v>
      </c>
      <c r="N839" s="9">
        <f>'G. Phonotephrite FC 5 kbar'!W115</f>
        <v>0.248248</v>
      </c>
      <c r="O839" s="9">
        <f>'G. Phonotephrite FC 5 kbar'!X115</f>
        <v>1.5355380000000001</v>
      </c>
      <c r="P839" s="9">
        <f>'G. Phonotephrite FC 5 kbar'!Y115</f>
        <v>3.8035670000000001</v>
      </c>
      <c r="Q839" s="9">
        <f>'G. Phonotephrite FC 5 kbar'!Z115</f>
        <v>5.6534820000000003</v>
      </c>
      <c r="R839" s="9">
        <f>'G. Phonotephrite FC 5 kbar'!AA115</f>
        <v>5.9361240000000004</v>
      </c>
      <c r="S839" s="9">
        <f>'G. Phonotephrite FC 5 kbar'!AB115</f>
        <v>0.74022600000000005</v>
      </c>
      <c r="T839" s="9">
        <f>'G. Phonotephrite FC 5 kbar'!AC115</f>
        <v>4.8756469999999998</v>
      </c>
      <c r="U839" s="10">
        <f>'G. Phonotephrite FC 5 kbar'!AD115</f>
        <v>0</v>
      </c>
      <c r="V839" s="5">
        <f>'G. Phonotephrite FC 5 kbar'!AE115</f>
        <v>0.196938</v>
      </c>
      <c r="W839" s="5">
        <f>'G. Phonotephrite FC 5 kbar'!AF115</f>
        <v>0</v>
      </c>
      <c r="X839" s="5">
        <f>'G. Phonotephrite FC 5 kbar'!AG115</f>
        <v>3.4344E-2</v>
      </c>
      <c r="Y839" s="5">
        <f>'G. Phonotephrite FC 5 kbar'!AH115</f>
        <v>0</v>
      </c>
      <c r="Z839" s="5">
        <f>'G. Phonotephrite FC 5 kbar'!AI115</f>
        <v>0</v>
      </c>
      <c r="AA839" s="5">
        <v>0</v>
      </c>
      <c r="AB839" s="5"/>
      <c r="AC839" s="5">
        <f>'G. Phonotephrite FC 5 kbar'!AK115</f>
        <v>1.8447000000000002E-2</v>
      </c>
      <c r="AD839" s="10">
        <f>'G. Phonotephrite FC 5 kbar'!AL115</f>
        <v>0</v>
      </c>
      <c r="AE839" s="5">
        <f>'G. Phonotephrite FC 5 kbar'!AM115</f>
        <v>30.848027999999999</v>
      </c>
      <c r="AF839" s="5">
        <f>'G. Phonotephrite FC 5 kbar'!AN115</f>
        <v>0</v>
      </c>
      <c r="AG839" s="5">
        <f>'G. Phonotephrite FC 5 kbar'!AO115</f>
        <v>3.8252329999999999</v>
      </c>
      <c r="AH839" s="5">
        <f>'G. Phonotephrite FC 5 kbar'!AP115</f>
        <v>0</v>
      </c>
      <c r="AI839" s="5">
        <f>'G. Phonotephrite FC 5 kbar'!AQ115</f>
        <v>0</v>
      </c>
      <c r="AJ839" s="5">
        <v>0</v>
      </c>
      <c r="AK839" s="5"/>
      <c r="AL839" s="5">
        <f>'G. Phonotephrite FC 5 kbar'!AS115</f>
        <v>0.62541899999999995</v>
      </c>
      <c r="AM839" s="10">
        <f t="shared" si="182"/>
        <v>0</v>
      </c>
      <c r="AN839" s="5">
        <f t="shared" si="183"/>
        <v>31.044965999999999</v>
      </c>
      <c r="AO839" s="5">
        <f t="shared" si="184"/>
        <v>0</v>
      </c>
      <c r="AP839" s="5">
        <f t="shared" si="185"/>
        <v>3.8595769999999998</v>
      </c>
      <c r="AQ839" s="5">
        <f t="shared" si="186"/>
        <v>0</v>
      </c>
      <c r="AR839" s="5">
        <f t="shared" si="180"/>
        <v>0</v>
      </c>
      <c r="AS839" s="5">
        <f t="shared" si="181"/>
        <v>0</v>
      </c>
      <c r="AT839" s="5"/>
      <c r="AU839" s="5">
        <f t="shared" si="187"/>
        <v>0.64386599999999994</v>
      </c>
      <c r="AV839" s="10">
        <f t="shared" si="171"/>
        <v>64.451590999999993</v>
      </c>
      <c r="AW839" s="48">
        <f t="shared" si="178"/>
        <v>100</v>
      </c>
    </row>
    <row r="840" spans="1:49" x14ac:dyDescent="0.3">
      <c r="A840" s="37" t="s">
        <v>1450</v>
      </c>
      <c r="B840" s="3">
        <f>'G. Phonotephrite FC 5 kbar'!A116</f>
        <v>110</v>
      </c>
      <c r="C840" s="2">
        <f>'G. Phonotephrite FC 5 kbar'!C116</f>
        <v>980</v>
      </c>
      <c r="D840" s="2">
        <f>'G. Phonotephrite FC 5 kbar'!D116</f>
        <v>5000</v>
      </c>
      <c r="E840" s="5">
        <f>'B. LLD classification'!EA884</f>
        <v>2.4898124651438183</v>
      </c>
      <c r="F840" s="5">
        <f>'G. Phonotephrite FC 5 kbar'!L116</f>
        <v>2.4394580000000001</v>
      </c>
      <c r="G840" s="6">
        <f>'G. Phonotephrite FC 5 kbar'!N116</f>
        <v>64.219194000000002</v>
      </c>
      <c r="H840" s="7">
        <f t="shared" si="179"/>
        <v>35.780805999999998</v>
      </c>
      <c r="I840" s="8">
        <f>'G. Phonotephrite FC 5 kbar'!R116</f>
        <v>50.918838000000001</v>
      </c>
      <c r="J840" s="9">
        <f>'G. Phonotephrite FC 5 kbar'!S116</f>
        <v>0.43246099999999998</v>
      </c>
      <c r="K840" s="9">
        <f>'G. Phonotephrite FC 5 kbar'!T116</f>
        <v>16.220611000000002</v>
      </c>
      <c r="L840" s="9">
        <f>'G. Phonotephrite FC 5 kbar'!U116</f>
        <v>1.045401</v>
      </c>
      <c r="M840" s="9">
        <f>'G. Phonotephrite FC 5 kbar'!V116</f>
        <v>8.6164710000000007</v>
      </c>
      <c r="N840" s="9">
        <f>'G. Phonotephrite FC 5 kbar'!W116</f>
        <v>0.24914700000000001</v>
      </c>
      <c r="O840" s="9">
        <f>'G. Phonotephrite FC 5 kbar'!X116</f>
        <v>1.4946550000000001</v>
      </c>
      <c r="P840" s="9">
        <f>'G. Phonotephrite FC 5 kbar'!Y116</f>
        <v>3.7711730000000001</v>
      </c>
      <c r="Q840" s="9">
        <f>'G. Phonotephrite FC 5 kbar'!Z116</f>
        <v>5.673057</v>
      </c>
      <c r="R840" s="9">
        <f>'G. Phonotephrite FC 5 kbar'!AA116</f>
        <v>5.9527929999999998</v>
      </c>
      <c r="S840" s="9">
        <f>'G. Phonotephrite FC 5 kbar'!AB116</f>
        <v>0.73430600000000001</v>
      </c>
      <c r="T840" s="9">
        <f>'G. Phonotephrite FC 5 kbar'!AC116</f>
        <v>4.8910869999999997</v>
      </c>
      <c r="U840" s="10">
        <f>'G. Phonotephrite FC 5 kbar'!AD116</f>
        <v>0</v>
      </c>
      <c r="V840" s="5">
        <f>'G. Phonotephrite FC 5 kbar'!AE116</f>
        <v>0.19636100000000001</v>
      </c>
      <c r="W840" s="5">
        <f>'G. Phonotephrite FC 5 kbar'!AF116</f>
        <v>0</v>
      </c>
      <c r="X840" s="5">
        <f>'G. Phonotephrite FC 5 kbar'!AG116</f>
        <v>3.1858999999999998E-2</v>
      </c>
      <c r="Y840" s="5">
        <f>'G. Phonotephrite FC 5 kbar'!AH116</f>
        <v>0</v>
      </c>
      <c r="Z840" s="5">
        <f>'G. Phonotephrite FC 5 kbar'!AI116</f>
        <v>0</v>
      </c>
      <c r="AA840" s="5">
        <v>0</v>
      </c>
      <c r="AB840" s="5"/>
      <c r="AC840" s="5">
        <f>'G. Phonotephrite FC 5 kbar'!AK116</f>
        <v>1.8051000000000001E-2</v>
      </c>
      <c r="AD840" s="10">
        <f>'G. Phonotephrite FC 5 kbar'!AL116</f>
        <v>0</v>
      </c>
      <c r="AE840" s="5">
        <f>'G. Phonotephrite FC 5 kbar'!AM116</f>
        <v>31.040326</v>
      </c>
      <c r="AF840" s="5">
        <f>'G. Phonotephrite FC 5 kbar'!AN116</f>
        <v>0</v>
      </c>
      <c r="AG840" s="5">
        <f>'G. Phonotephrite FC 5 kbar'!AO116</f>
        <v>3.8553660000000001</v>
      </c>
      <c r="AH840" s="5">
        <f>'G. Phonotephrite FC 5 kbar'!AP116</f>
        <v>0</v>
      </c>
      <c r="AI840" s="5">
        <f>'G. Phonotephrite FC 5 kbar'!AQ116</f>
        <v>0</v>
      </c>
      <c r="AJ840" s="5">
        <v>0</v>
      </c>
      <c r="AK840" s="5"/>
      <c r="AL840" s="5">
        <f>'G. Phonotephrite FC 5 kbar'!AS116</f>
        <v>0.63884300000000005</v>
      </c>
      <c r="AM840" s="10">
        <f t="shared" si="182"/>
        <v>0</v>
      </c>
      <c r="AN840" s="5">
        <f t="shared" si="183"/>
        <v>31.236687</v>
      </c>
      <c r="AO840" s="5">
        <f t="shared" si="184"/>
        <v>0</v>
      </c>
      <c r="AP840" s="5">
        <f t="shared" si="185"/>
        <v>3.8872249999999999</v>
      </c>
      <c r="AQ840" s="5">
        <f t="shared" si="186"/>
        <v>0</v>
      </c>
      <c r="AR840" s="5">
        <f t="shared" si="180"/>
        <v>0</v>
      </c>
      <c r="AS840" s="5">
        <f t="shared" si="181"/>
        <v>0</v>
      </c>
      <c r="AT840" s="5"/>
      <c r="AU840" s="5">
        <f t="shared" si="187"/>
        <v>0.65689400000000009</v>
      </c>
      <c r="AV840" s="10">
        <f t="shared" si="171"/>
        <v>64.219194000000002</v>
      </c>
      <c r="AW840" s="48">
        <f t="shared" si="178"/>
        <v>100</v>
      </c>
    </row>
    <row r="841" spans="1:49" x14ac:dyDescent="0.3">
      <c r="A841" s="37" t="s">
        <v>1450</v>
      </c>
      <c r="B841" s="3">
        <f>'G. Phonotephrite FC 5 kbar'!A117</f>
        <v>111</v>
      </c>
      <c r="C841" s="2">
        <f>'G. Phonotephrite FC 5 kbar'!C117</f>
        <v>978</v>
      </c>
      <c r="D841" s="2">
        <f>'G. Phonotephrite FC 5 kbar'!D117</f>
        <v>5000</v>
      </c>
      <c r="E841" s="5">
        <f>'B. LLD classification'!EA885</f>
        <v>2.4877795270529539</v>
      </c>
      <c r="F841" s="5">
        <f>'G. Phonotephrite FC 5 kbar'!L117</f>
        <v>2.4522270000000002</v>
      </c>
      <c r="G841" s="6">
        <f>'G. Phonotephrite FC 5 kbar'!N117</f>
        <v>63.990099000000001</v>
      </c>
      <c r="H841" s="7">
        <f t="shared" si="179"/>
        <v>36.009900999999999</v>
      </c>
      <c r="I841" s="8">
        <f>'G. Phonotephrite FC 5 kbar'!R117</f>
        <v>50.959749000000002</v>
      </c>
      <c r="J841" s="9">
        <f>'G. Phonotephrite FC 5 kbar'!S117</f>
        <v>0.41956399999999999</v>
      </c>
      <c r="K841" s="9">
        <f>'G. Phonotephrite FC 5 kbar'!T117</f>
        <v>16.245660999999998</v>
      </c>
      <c r="L841" s="9">
        <f>'G. Phonotephrite FC 5 kbar'!U117</f>
        <v>1.039544</v>
      </c>
      <c r="M841" s="9">
        <f>'G. Phonotephrite FC 5 kbar'!V117</f>
        <v>8.5941539999999996</v>
      </c>
      <c r="N841" s="9">
        <f>'G. Phonotephrite FC 5 kbar'!W117</f>
        <v>0.25003900000000001</v>
      </c>
      <c r="O841" s="9">
        <f>'G. Phonotephrite FC 5 kbar'!X117</f>
        <v>1.4546790000000001</v>
      </c>
      <c r="P841" s="9">
        <f>'G. Phonotephrite FC 5 kbar'!Y117</f>
        <v>3.7393100000000001</v>
      </c>
      <c r="Q841" s="9">
        <f>'G. Phonotephrite FC 5 kbar'!Z117</f>
        <v>5.6924830000000002</v>
      </c>
      <c r="R841" s="9">
        <f>'G. Phonotephrite FC 5 kbar'!AA117</f>
        <v>5.9696990000000003</v>
      </c>
      <c r="S841" s="9">
        <f>'G. Phonotephrite FC 5 kbar'!AB117</f>
        <v>0.72855999999999999</v>
      </c>
      <c r="T841" s="9">
        <f>'G. Phonotephrite FC 5 kbar'!AC117</f>
        <v>4.9065580000000004</v>
      </c>
      <c r="U841" s="10">
        <f>'G. Phonotephrite FC 5 kbar'!AD117</f>
        <v>0</v>
      </c>
      <c r="V841" s="5">
        <f>'G. Phonotephrite FC 5 kbar'!AE117</f>
        <v>0.195858</v>
      </c>
      <c r="W841" s="5">
        <f>'G. Phonotephrite FC 5 kbar'!AF117</f>
        <v>0</v>
      </c>
      <c r="X841" s="5">
        <f>'G. Phonotephrite FC 5 kbar'!AG117</f>
        <v>2.945E-2</v>
      </c>
      <c r="Y841" s="5">
        <f>'G. Phonotephrite FC 5 kbar'!AH117</f>
        <v>0</v>
      </c>
      <c r="Z841" s="5">
        <f>'G. Phonotephrite FC 5 kbar'!AI117</f>
        <v>0</v>
      </c>
      <c r="AA841" s="5">
        <v>0</v>
      </c>
      <c r="AB841" s="5"/>
      <c r="AC841" s="5">
        <f>'G. Phonotephrite FC 5 kbar'!AK117</f>
        <v>1.7666999999999999E-2</v>
      </c>
      <c r="AD841" s="10">
        <f>'G. Phonotephrite FC 5 kbar'!AL117</f>
        <v>0</v>
      </c>
      <c r="AE841" s="5">
        <f>'G. Phonotephrite FC 5 kbar'!AM117</f>
        <v>31.232046</v>
      </c>
      <c r="AF841" s="5">
        <f>'G. Phonotephrite FC 5 kbar'!AN117</f>
        <v>0</v>
      </c>
      <c r="AG841" s="5">
        <f>'G. Phonotephrite FC 5 kbar'!AO117</f>
        <v>3.8830110000000002</v>
      </c>
      <c r="AH841" s="5">
        <f>'G. Phonotephrite FC 5 kbar'!AP117</f>
        <v>0</v>
      </c>
      <c r="AI841" s="5">
        <f>'G. Phonotephrite FC 5 kbar'!AQ117</f>
        <v>0</v>
      </c>
      <c r="AJ841" s="5">
        <v>0</v>
      </c>
      <c r="AK841" s="5"/>
      <c r="AL841" s="5">
        <f>'G. Phonotephrite FC 5 kbar'!AS117</f>
        <v>0.65186999999999995</v>
      </c>
      <c r="AM841" s="10">
        <f t="shared" si="182"/>
        <v>0</v>
      </c>
      <c r="AN841" s="5">
        <f t="shared" si="183"/>
        <v>31.427904000000002</v>
      </c>
      <c r="AO841" s="5">
        <f t="shared" si="184"/>
        <v>0</v>
      </c>
      <c r="AP841" s="5">
        <f t="shared" si="185"/>
        <v>3.9124610000000004</v>
      </c>
      <c r="AQ841" s="5">
        <f t="shared" si="186"/>
        <v>0</v>
      </c>
      <c r="AR841" s="5">
        <f t="shared" si="180"/>
        <v>0</v>
      </c>
      <c r="AS841" s="5">
        <f t="shared" si="181"/>
        <v>0</v>
      </c>
      <c r="AT841" s="5"/>
      <c r="AU841" s="5">
        <f t="shared" si="187"/>
        <v>0.66953699999999994</v>
      </c>
      <c r="AV841" s="10">
        <f t="shared" si="171"/>
        <v>63.990099000000001</v>
      </c>
      <c r="AW841" s="48">
        <f t="shared" si="178"/>
        <v>100.000001</v>
      </c>
    </row>
    <row r="842" spans="1:49" x14ac:dyDescent="0.3">
      <c r="A842" s="37" t="s">
        <v>1450</v>
      </c>
      <c r="B842" s="3">
        <f>'G. Phonotephrite FC 5 kbar'!A118</f>
        <v>112</v>
      </c>
      <c r="C842" s="2">
        <f>'G. Phonotephrite FC 5 kbar'!C118</f>
        <v>976</v>
      </c>
      <c r="D842" s="2">
        <f>'G. Phonotephrite FC 5 kbar'!D118</f>
        <v>5000</v>
      </c>
      <c r="E842" s="5">
        <f>'B. LLD classification'!EA886</f>
        <v>2.4857298594462294</v>
      </c>
      <c r="F842" s="5">
        <f>'G. Phonotephrite FC 5 kbar'!L118</f>
        <v>2.4649450000000002</v>
      </c>
      <c r="G842" s="6">
        <f>'G. Phonotephrite FC 5 kbar'!N118</f>
        <v>63.764149000000003</v>
      </c>
      <c r="H842" s="7">
        <f t="shared" si="179"/>
        <v>36.235850999999997</v>
      </c>
      <c r="I842" s="8">
        <f>'G. Phonotephrite FC 5 kbar'!R118</f>
        <v>50.999966000000001</v>
      </c>
      <c r="J842" s="9">
        <f>'G. Phonotephrite FC 5 kbar'!S118</f>
        <v>0.40699400000000002</v>
      </c>
      <c r="K842" s="9">
        <f>'G. Phonotephrite FC 5 kbar'!T118</f>
        <v>16.270841999999998</v>
      </c>
      <c r="L842" s="9">
        <f>'G. Phonotephrite FC 5 kbar'!U118</f>
        <v>1.033587</v>
      </c>
      <c r="M842" s="9">
        <f>'G. Phonotephrite FC 5 kbar'!V118</f>
        <v>8.5704720000000005</v>
      </c>
      <c r="N842" s="9">
        <f>'G. Phonotephrite FC 5 kbar'!W118</f>
        <v>0.25092500000000001</v>
      </c>
      <c r="O842" s="9">
        <f>'G. Phonotephrite FC 5 kbar'!X118</f>
        <v>1.4155930000000001</v>
      </c>
      <c r="P842" s="9">
        <f>'G. Phonotephrite FC 5 kbar'!Y118</f>
        <v>3.7079620000000002</v>
      </c>
      <c r="Q842" s="9">
        <f>'G. Phonotephrite FC 5 kbar'!Z118</f>
        <v>5.7117690000000003</v>
      </c>
      <c r="R842" s="9">
        <f>'G. Phonotephrite FC 5 kbar'!AA118</f>
        <v>5.9868420000000002</v>
      </c>
      <c r="S842" s="9">
        <f>'G. Phonotephrite FC 5 kbar'!AB118</f>
        <v>0.72298300000000004</v>
      </c>
      <c r="T842" s="9">
        <f>'G. Phonotephrite FC 5 kbar'!AC118</f>
        <v>4.9220649999999999</v>
      </c>
      <c r="U842" s="10">
        <f>'G. Phonotephrite FC 5 kbar'!AD118</f>
        <v>0</v>
      </c>
      <c r="V842" s="5">
        <f>'G. Phonotephrite FC 5 kbar'!AE118</f>
        <v>0.19542200000000001</v>
      </c>
      <c r="W842" s="5">
        <f>'G. Phonotephrite FC 5 kbar'!AF118</f>
        <v>0</v>
      </c>
      <c r="X842" s="5">
        <f>'G. Phonotephrite FC 5 kbar'!AG118</f>
        <v>2.7115E-2</v>
      </c>
      <c r="Y842" s="5">
        <f>'G. Phonotephrite FC 5 kbar'!AH118</f>
        <v>0</v>
      </c>
      <c r="Z842" s="5">
        <f>'G. Phonotephrite FC 5 kbar'!AI118</f>
        <v>0</v>
      </c>
      <c r="AA842" s="5">
        <v>0</v>
      </c>
      <c r="AB842" s="5"/>
      <c r="AC842" s="5">
        <f>'G. Phonotephrite FC 5 kbar'!AK118</f>
        <v>1.7295999999999999E-2</v>
      </c>
      <c r="AD842" s="10">
        <f>'G. Phonotephrite FC 5 kbar'!AL118</f>
        <v>0</v>
      </c>
      <c r="AE842" s="5">
        <f>'G. Phonotephrite FC 5 kbar'!AM118</f>
        <v>31.423258000000001</v>
      </c>
      <c r="AF842" s="5">
        <f>'G. Phonotephrite FC 5 kbar'!AN118</f>
        <v>0</v>
      </c>
      <c r="AG842" s="5">
        <f>'G. Phonotephrite FC 5 kbar'!AO118</f>
        <v>3.908245</v>
      </c>
      <c r="AH842" s="5">
        <f>'G. Phonotephrite FC 5 kbar'!AP118</f>
        <v>0</v>
      </c>
      <c r="AI842" s="5">
        <f>'G. Phonotephrite FC 5 kbar'!AQ118</f>
        <v>0</v>
      </c>
      <c r="AJ842" s="5">
        <v>0</v>
      </c>
      <c r="AK842" s="5"/>
      <c r="AL842" s="5">
        <f>'G. Phonotephrite FC 5 kbar'!AS118</f>
        <v>0.66451400000000005</v>
      </c>
      <c r="AM842" s="10">
        <f t="shared" si="182"/>
        <v>0</v>
      </c>
      <c r="AN842" s="5">
        <f t="shared" si="183"/>
        <v>31.618680000000001</v>
      </c>
      <c r="AO842" s="5">
        <f t="shared" si="184"/>
        <v>0</v>
      </c>
      <c r="AP842" s="5">
        <f t="shared" si="185"/>
        <v>3.9353600000000002</v>
      </c>
      <c r="AQ842" s="5">
        <f t="shared" si="186"/>
        <v>0</v>
      </c>
      <c r="AR842" s="5">
        <f t="shared" si="180"/>
        <v>0</v>
      </c>
      <c r="AS842" s="5">
        <f t="shared" si="181"/>
        <v>0</v>
      </c>
      <c r="AT842" s="5"/>
      <c r="AU842" s="5">
        <f t="shared" si="187"/>
        <v>0.68181000000000003</v>
      </c>
      <c r="AV842" s="10">
        <f t="shared" si="171"/>
        <v>63.764149000000003</v>
      </c>
      <c r="AW842" s="48">
        <f t="shared" si="178"/>
        <v>99.999999000000003</v>
      </c>
    </row>
    <row r="843" spans="1:49" x14ac:dyDescent="0.3">
      <c r="A843" s="37" t="s">
        <v>1450</v>
      </c>
      <c r="B843" s="3">
        <f>'G. Phonotephrite FC 5 kbar'!A119</f>
        <v>113</v>
      </c>
      <c r="C843" s="2">
        <f>'G. Phonotephrite FC 5 kbar'!C119</f>
        <v>974</v>
      </c>
      <c r="D843" s="2">
        <f>'G. Phonotephrite FC 5 kbar'!D119</f>
        <v>5000</v>
      </c>
      <c r="E843" s="5">
        <f>'B. LLD classification'!EA887</f>
        <v>2.4836628301435142</v>
      </c>
      <c r="F843" s="5">
        <f>'G. Phonotephrite FC 5 kbar'!L119</f>
        <v>2.4776150000000001</v>
      </c>
      <c r="G843" s="6">
        <f>'G. Phonotephrite FC 5 kbar'!N119</f>
        <v>63.541198999999999</v>
      </c>
      <c r="H843" s="7">
        <f t="shared" si="179"/>
        <v>36.458801000000001</v>
      </c>
      <c r="I843" s="8">
        <f>'G. Phonotephrite FC 5 kbar'!R119</f>
        <v>51.039515999999999</v>
      </c>
      <c r="J843" s="9">
        <f>'G. Phonotephrite FC 5 kbar'!S119</f>
        <v>0.39474500000000001</v>
      </c>
      <c r="K843" s="9">
        <f>'G. Phonotephrite FC 5 kbar'!T119</f>
        <v>16.296156</v>
      </c>
      <c r="L843" s="9">
        <f>'G. Phonotephrite FC 5 kbar'!U119</f>
        <v>1.027525</v>
      </c>
      <c r="M843" s="9">
        <f>'G. Phonotephrite FC 5 kbar'!V119</f>
        <v>8.5454299999999996</v>
      </c>
      <c r="N843" s="9">
        <f>'G. Phonotephrite FC 5 kbar'!W119</f>
        <v>0.251805</v>
      </c>
      <c r="O843" s="9">
        <f>'G. Phonotephrite FC 5 kbar'!X119</f>
        <v>1.377381</v>
      </c>
      <c r="P843" s="9">
        <f>'G. Phonotephrite FC 5 kbar'!Y119</f>
        <v>3.6771129999999999</v>
      </c>
      <c r="Q843" s="9">
        <f>'G. Phonotephrite FC 5 kbar'!Z119</f>
        <v>5.7309229999999998</v>
      </c>
      <c r="R843" s="9">
        <f>'G. Phonotephrite FC 5 kbar'!AA119</f>
        <v>6.0042229999999996</v>
      </c>
      <c r="S843" s="9">
        <f>'G. Phonotephrite FC 5 kbar'!AB119</f>
        <v>0.71757199999999999</v>
      </c>
      <c r="T843" s="9">
        <f>'G. Phonotephrite FC 5 kbar'!AC119</f>
        <v>4.9376129999999998</v>
      </c>
      <c r="U843" s="10">
        <f>'G. Phonotephrite FC 5 kbar'!AD119</f>
        <v>0</v>
      </c>
      <c r="V843" s="5">
        <f>'G. Phonotephrite FC 5 kbar'!AE119</f>
        <v>0.195046</v>
      </c>
      <c r="W843" s="5">
        <f>'G. Phonotephrite FC 5 kbar'!AF119</f>
        <v>0</v>
      </c>
      <c r="X843" s="5">
        <f>'G. Phonotephrite FC 5 kbar'!AG119</f>
        <v>2.4856E-2</v>
      </c>
      <c r="Y843" s="5">
        <f>'G. Phonotephrite FC 5 kbar'!AH119</f>
        <v>0</v>
      </c>
      <c r="Z843" s="5">
        <f>'G. Phonotephrite FC 5 kbar'!AI119</f>
        <v>0</v>
      </c>
      <c r="AA843" s="5">
        <v>0</v>
      </c>
      <c r="AB843" s="5"/>
      <c r="AC843" s="5">
        <f>'G. Phonotephrite FC 5 kbar'!AK119</f>
        <v>1.6937000000000001E-2</v>
      </c>
      <c r="AD843" s="10">
        <f>'G. Phonotephrite FC 5 kbar'!AL119</f>
        <v>0</v>
      </c>
      <c r="AE843" s="5">
        <f>'G. Phonotephrite FC 5 kbar'!AM119</f>
        <v>31.614031000000001</v>
      </c>
      <c r="AF843" s="5">
        <f>'G. Phonotephrite FC 5 kbar'!AN119</f>
        <v>0</v>
      </c>
      <c r="AG843" s="5">
        <f>'G. Phonotephrite FC 5 kbar'!AO119</f>
        <v>3.9311430000000001</v>
      </c>
      <c r="AH843" s="5">
        <f>'G. Phonotephrite FC 5 kbar'!AP119</f>
        <v>0</v>
      </c>
      <c r="AI843" s="5">
        <f>'G. Phonotephrite FC 5 kbar'!AQ119</f>
        <v>0</v>
      </c>
      <c r="AJ843" s="5">
        <v>0</v>
      </c>
      <c r="AK843" s="5"/>
      <c r="AL843" s="5">
        <f>'G. Phonotephrite FC 5 kbar'!AS119</f>
        <v>0.67678700000000003</v>
      </c>
      <c r="AM843" s="10">
        <f t="shared" si="182"/>
        <v>0</v>
      </c>
      <c r="AN843" s="5">
        <f t="shared" si="183"/>
        <v>31.809077000000002</v>
      </c>
      <c r="AO843" s="5">
        <f t="shared" si="184"/>
        <v>0</v>
      </c>
      <c r="AP843" s="5">
        <f t="shared" si="185"/>
        <v>3.9559990000000003</v>
      </c>
      <c r="AQ843" s="5">
        <f t="shared" si="186"/>
        <v>0</v>
      </c>
      <c r="AR843" s="5">
        <f t="shared" si="180"/>
        <v>0</v>
      </c>
      <c r="AS843" s="5">
        <f t="shared" si="181"/>
        <v>0</v>
      </c>
      <c r="AT843" s="5"/>
      <c r="AU843" s="5">
        <f t="shared" si="187"/>
        <v>0.69372400000000001</v>
      </c>
      <c r="AV843" s="10">
        <f t="shared" si="171"/>
        <v>63.541198999999999</v>
      </c>
      <c r="AW843" s="48">
        <f t="shared" si="178"/>
        <v>99.999999000000003</v>
      </c>
    </row>
    <row r="844" spans="1:49" x14ac:dyDescent="0.3">
      <c r="A844" s="37" t="s">
        <v>1450</v>
      </c>
      <c r="B844" s="3">
        <f>'G. Phonotephrite FC 5 kbar'!A120</f>
        <v>114</v>
      </c>
      <c r="C844" s="2">
        <f>'G. Phonotephrite FC 5 kbar'!C120</f>
        <v>972</v>
      </c>
      <c r="D844" s="2">
        <f>'G. Phonotephrite FC 5 kbar'!D120</f>
        <v>5000</v>
      </c>
      <c r="E844" s="5">
        <f>'B. LLD classification'!EA888</f>
        <v>2.4815778827901265</v>
      </c>
      <c r="F844" s="5">
        <f>'G. Phonotephrite FC 5 kbar'!L120</f>
        <v>2.4902380000000002</v>
      </c>
      <c r="G844" s="6">
        <f>'G. Phonotephrite FC 5 kbar'!N120</f>
        <v>63.321109999999997</v>
      </c>
      <c r="H844" s="7">
        <f t="shared" si="179"/>
        <v>36.678890000000003</v>
      </c>
      <c r="I844" s="8">
        <f>'G. Phonotephrite FC 5 kbar'!R120</f>
        <v>51.078428000000002</v>
      </c>
      <c r="J844" s="9">
        <f>'G. Phonotephrite FC 5 kbar'!S120</f>
        <v>0.38281100000000001</v>
      </c>
      <c r="K844" s="9">
        <f>'G. Phonotephrite FC 5 kbar'!T120</f>
        <v>16.321605000000002</v>
      </c>
      <c r="L844" s="9">
        <f>'G. Phonotephrite FC 5 kbar'!U120</f>
        <v>1.021355</v>
      </c>
      <c r="M844" s="9">
        <f>'G. Phonotephrite FC 5 kbar'!V120</f>
        <v>8.519031</v>
      </c>
      <c r="N844" s="9">
        <f>'G. Phonotephrite FC 5 kbar'!W120</f>
        <v>0.25268000000000002</v>
      </c>
      <c r="O844" s="9">
        <f>'G. Phonotephrite FC 5 kbar'!X120</f>
        <v>1.3400240000000001</v>
      </c>
      <c r="P844" s="9">
        <f>'G. Phonotephrite FC 5 kbar'!Y120</f>
        <v>3.6467459999999998</v>
      </c>
      <c r="Q844" s="9">
        <f>'G. Phonotephrite FC 5 kbar'!Z120</f>
        <v>5.7499520000000004</v>
      </c>
      <c r="R844" s="9">
        <f>'G. Phonotephrite FC 5 kbar'!AA120</f>
        <v>6.0218400000000001</v>
      </c>
      <c r="S844" s="9">
        <f>'G. Phonotephrite FC 5 kbar'!AB120</f>
        <v>0.71232399999999996</v>
      </c>
      <c r="T844" s="9">
        <f>'G. Phonotephrite FC 5 kbar'!AC120</f>
        <v>4.9532040000000004</v>
      </c>
      <c r="U844" s="10">
        <f>'G. Phonotephrite FC 5 kbar'!AD120</f>
        <v>0</v>
      </c>
      <c r="V844" s="5">
        <f>'G. Phonotephrite FC 5 kbar'!AE120</f>
        <v>0.19472300000000001</v>
      </c>
      <c r="W844" s="5">
        <f>'G. Phonotephrite FC 5 kbar'!AF120</f>
        <v>0</v>
      </c>
      <c r="X844" s="5">
        <f>'G. Phonotephrite FC 5 kbar'!AG120</f>
        <v>2.2672000000000001E-2</v>
      </c>
      <c r="Y844" s="5">
        <f>'G. Phonotephrite FC 5 kbar'!AH120</f>
        <v>0</v>
      </c>
      <c r="Z844" s="5">
        <f>'G. Phonotephrite FC 5 kbar'!AI120</f>
        <v>0</v>
      </c>
      <c r="AA844" s="5">
        <v>0</v>
      </c>
      <c r="AB844" s="5"/>
      <c r="AC844" s="5">
        <f>'G. Phonotephrite FC 5 kbar'!AK120</f>
        <v>1.6590000000000001E-2</v>
      </c>
      <c r="AD844" s="10">
        <f>'G. Phonotephrite FC 5 kbar'!AL120</f>
        <v>0</v>
      </c>
      <c r="AE844" s="5">
        <f>'G. Phonotephrite FC 5 kbar'!AM120</f>
        <v>31.804424999999998</v>
      </c>
      <c r="AF844" s="5">
        <f>'G. Phonotephrite FC 5 kbar'!AN120</f>
        <v>0</v>
      </c>
      <c r="AG844" s="5">
        <f>'G. Phonotephrite FC 5 kbar'!AO120</f>
        <v>3.9517799999999998</v>
      </c>
      <c r="AH844" s="5">
        <f>'G. Phonotephrite FC 5 kbar'!AP120</f>
        <v>0</v>
      </c>
      <c r="AI844" s="5">
        <f>'G. Phonotephrite FC 5 kbar'!AQ120</f>
        <v>0</v>
      </c>
      <c r="AJ844" s="5">
        <v>0</v>
      </c>
      <c r="AK844" s="5"/>
      <c r="AL844" s="5">
        <f>'G. Phonotephrite FC 5 kbar'!AS120</f>
        <v>0.68870100000000001</v>
      </c>
      <c r="AM844" s="10">
        <f t="shared" si="182"/>
        <v>0</v>
      </c>
      <c r="AN844" s="5">
        <f t="shared" si="183"/>
        <v>31.999147999999998</v>
      </c>
      <c r="AO844" s="5">
        <f t="shared" si="184"/>
        <v>0</v>
      </c>
      <c r="AP844" s="5">
        <f t="shared" si="185"/>
        <v>3.9744519999999999</v>
      </c>
      <c r="AQ844" s="5">
        <f t="shared" si="186"/>
        <v>0</v>
      </c>
      <c r="AR844" s="5">
        <f t="shared" si="180"/>
        <v>0</v>
      </c>
      <c r="AS844" s="5">
        <f t="shared" si="181"/>
        <v>0</v>
      </c>
      <c r="AT844" s="5"/>
      <c r="AU844" s="5">
        <f t="shared" si="187"/>
        <v>0.705291</v>
      </c>
      <c r="AV844" s="10">
        <f t="shared" si="171"/>
        <v>63.321109999999997</v>
      </c>
      <c r="AW844" s="48">
        <f t="shared" si="178"/>
        <v>100.000001</v>
      </c>
    </row>
    <row r="845" spans="1:49" x14ac:dyDescent="0.3">
      <c r="A845" s="37" t="s">
        <v>1450</v>
      </c>
      <c r="B845" s="3">
        <f>'G. Phonotephrite FC 5 kbar'!A121</f>
        <v>115</v>
      </c>
      <c r="C845" s="2">
        <f>'G. Phonotephrite FC 5 kbar'!C121</f>
        <v>970</v>
      </c>
      <c r="D845" s="2">
        <f>'G. Phonotephrite FC 5 kbar'!D121</f>
        <v>5000</v>
      </c>
      <c r="E845" s="5">
        <f>'B. LLD classification'!EA889</f>
        <v>2.4794747023122543</v>
      </c>
      <c r="F845" s="5">
        <f>'G. Phonotephrite FC 5 kbar'!L121</f>
        <v>2.5028160000000002</v>
      </c>
      <c r="G845" s="6">
        <f>'G. Phonotephrite FC 5 kbar'!N121</f>
        <v>63.103749000000001</v>
      </c>
      <c r="H845" s="7">
        <f t="shared" si="179"/>
        <v>36.896250999999999</v>
      </c>
      <c r="I845" s="8">
        <f>'G. Phonotephrite FC 5 kbar'!R121</f>
        <v>51.116726999999997</v>
      </c>
      <c r="J845" s="9">
        <f>'G. Phonotephrite FC 5 kbar'!S121</f>
        <v>0.37118800000000002</v>
      </c>
      <c r="K845" s="9">
        <f>'G. Phonotephrite FC 5 kbar'!T121</f>
        <v>16.347187999999999</v>
      </c>
      <c r="L845" s="9">
        <f>'G. Phonotephrite FC 5 kbar'!U121</f>
        <v>1.0150729999999999</v>
      </c>
      <c r="M845" s="9">
        <f>'G. Phonotephrite FC 5 kbar'!V121</f>
        <v>8.4912840000000003</v>
      </c>
      <c r="N845" s="9">
        <f>'G. Phonotephrite FC 5 kbar'!W121</f>
        <v>0.25355100000000003</v>
      </c>
      <c r="O845" s="9">
        <f>'G. Phonotephrite FC 5 kbar'!X121</f>
        <v>1.3035060000000001</v>
      </c>
      <c r="P845" s="9">
        <f>'G. Phonotephrite FC 5 kbar'!Y121</f>
        <v>3.6168469999999999</v>
      </c>
      <c r="Q845" s="9">
        <f>'G. Phonotephrite FC 5 kbar'!Z121</f>
        <v>5.768866</v>
      </c>
      <c r="R845" s="9">
        <f>'G. Phonotephrite FC 5 kbar'!AA121</f>
        <v>6.039695</v>
      </c>
      <c r="S845" s="9">
        <f>'G. Phonotephrite FC 5 kbar'!AB121</f>
        <v>0.70723400000000003</v>
      </c>
      <c r="T845" s="9">
        <f>'G. Phonotephrite FC 5 kbar'!AC121</f>
        <v>4.9688410000000003</v>
      </c>
      <c r="U845" s="10">
        <f>'G. Phonotephrite FC 5 kbar'!AD121</f>
        <v>0</v>
      </c>
      <c r="V845" s="5">
        <f>'G. Phonotephrite FC 5 kbar'!AE121</f>
        <v>0.19444500000000001</v>
      </c>
      <c r="W845" s="5">
        <f>'G. Phonotephrite FC 5 kbar'!AF121</f>
        <v>0</v>
      </c>
      <c r="X845" s="5">
        <f>'G. Phonotephrite FC 5 kbar'!AG121</f>
        <v>2.0563000000000001E-2</v>
      </c>
      <c r="Y845" s="5">
        <f>'G. Phonotephrite FC 5 kbar'!AH121</f>
        <v>0</v>
      </c>
      <c r="Z845" s="5">
        <f>'G. Phonotephrite FC 5 kbar'!AI121</f>
        <v>0</v>
      </c>
      <c r="AA845" s="5">
        <v>0</v>
      </c>
      <c r="AB845" s="5"/>
      <c r="AC845" s="5">
        <f>'G. Phonotephrite FC 5 kbar'!AK121</f>
        <v>1.6254000000000001E-2</v>
      </c>
      <c r="AD845" s="10">
        <f>'G. Phonotephrite FC 5 kbar'!AL121</f>
        <v>0</v>
      </c>
      <c r="AE845" s="5">
        <f>'G. Phonotephrite FC 5 kbar'!AM121</f>
        <v>31.994492000000001</v>
      </c>
      <c r="AF845" s="5">
        <f>'G. Phonotephrite FC 5 kbar'!AN121</f>
        <v>0</v>
      </c>
      <c r="AG845" s="5">
        <f>'G. Phonotephrite FC 5 kbar'!AO121</f>
        <v>3.9702310000000001</v>
      </c>
      <c r="AH845" s="5">
        <f>'G. Phonotephrite FC 5 kbar'!AP121</f>
        <v>0</v>
      </c>
      <c r="AI845" s="5">
        <f>'G. Phonotephrite FC 5 kbar'!AQ121</f>
        <v>0</v>
      </c>
      <c r="AJ845" s="5">
        <v>0</v>
      </c>
      <c r="AK845" s="5"/>
      <c r="AL845" s="5">
        <f>'G. Phonotephrite FC 5 kbar'!AS121</f>
        <v>0.700268</v>
      </c>
      <c r="AM845" s="10">
        <f t="shared" si="182"/>
        <v>0</v>
      </c>
      <c r="AN845" s="5">
        <f t="shared" si="183"/>
        <v>32.188937000000003</v>
      </c>
      <c r="AO845" s="5">
        <f t="shared" si="184"/>
        <v>0</v>
      </c>
      <c r="AP845" s="5">
        <f t="shared" si="185"/>
        <v>3.9907940000000002</v>
      </c>
      <c r="AQ845" s="5">
        <f t="shared" si="186"/>
        <v>0</v>
      </c>
      <c r="AR845" s="5">
        <f t="shared" si="180"/>
        <v>0</v>
      </c>
      <c r="AS845" s="5">
        <f t="shared" si="181"/>
        <v>0</v>
      </c>
      <c r="AT845" s="5"/>
      <c r="AU845" s="5">
        <f t="shared" si="187"/>
        <v>0.71652199999999999</v>
      </c>
      <c r="AV845" s="10">
        <f t="shared" si="171"/>
        <v>63.103749000000001</v>
      </c>
      <c r="AW845" s="48">
        <f t="shared" si="178"/>
        <v>100.00000199999999</v>
      </c>
    </row>
    <row r="846" spans="1:49" x14ac:dyDescent="0.3">
      <c r="A846" s="37" t="s">
        <v>1450</v>
      </c>
      <c r="B846" s="3">
        <f>'G. Phonotephrite FC 5 kbar'!A122</f>
        <v>116</v>
      </c>
      <c r="C846" s="2">
        <f>'G. Phonotephrite FC 5 kbar'!C122</f>
        <v>968</v>
      </c>
      <c r="D846" s="2">
        <f>'G. Phonotephrite FC 5 kbar'!D122</f>
        <v>5000</v>
      </c>
      <c r="E846" s="5">
        <f>'B. LLD classification'!EA890</f>
        <v>2.4773527875998531</v>
      </c>
      <c r="F846" s="5">
        <f>'G. Phonotephrite FC 5 kbar'!L122</f>
        <v>2.5153500000000002</v>
      </c>
      <c r="G846" s="6">
        <f>'G. Phonotephrite FC 5 kbar'!N122</f>
        <v>62.888992999999999</v>
      </c>
      <c r="H846" s="7">
        <f t="shared" si="179"/>
        <v>37.111007000000001</v>
      </c>
      <c r="I846" s="8">
        <f>'G. Phonotephrite FC 5 kbar'!R122</f>
        <v>51.154439000000004</v>
      </c>
      <c r="J846" s="9">
        <f>'G. Phonotephrite FC 5 kbar'!S122</f>
        <v>0.35986899999999999</v>
      </c>
      <c r="K846" s="9">
        <f>'G. Phonotephrite FC 5 kbar'!T122</f>
        <v>16.372907999999999</v>
      </c>
      <c r="L846" s="9">
        <f>'G. Phonotephrite FC 5 kbar'!U122</f>
        <v>1.008677</v>
      </c>
      <c r="M846" s="9">
        <f>'G. Phonotephrite FC 5 kbar'!V122</f>
        <v>8.4621980000000008</v>
      </c>
      <c r="N846" s="9">
        <f>'G. Phonotephrite FC 5 kbar'!W122</f>
        <v>0.254417</v>
      </c>
      <c r="O846" s="9">
        <f>'G. Phonotephrite FC 5 kbar'!X122</f>
        <v>1.2678119999999999</v>
      </c>
      <c r="P846" s="9">
        <f>'G. Phonotephrite FC 5 kbar'!Y122</f>
        <v>3.587399</v>
      </c>
      <c r="Q846" s="9">
        <f>'G. Phonotephrite FC 5 kbar'!Z122</f>
        <v>5.7876700000000003</v>
      </c>
      <c r="R846" s="9">
        <f>'G. Phonotephrite FC 5 kbar'!AA122</f>
        <v>6.0577839999999998</v>
      </c>
      <c r="S846" s="9">
        <f>'G. Phonotephrite FC 5 kbar'!AB122</f>
        <v>0.70230000000000004</v>
      </c>
      <c r="T846" s="9">
        <f>'G. Phonotephrite FC 5 kbar'!AC122</f>
        <v>4.9845280000000001</v>
      </c>
      <c r="U846" s="10">
        <f>'G. Phonotephrite FC 5 kbar'!AD122</f>
        <v>0</v>
      </c>
      <c r="V846" s="5">
        <f>'G. Phonotephrite FC 5 kbar'!AE122</f>
        <v>0.19420499999999999</v>
      </c>
      <c r="W846" s="5">
        <f>'G. Phonotephrite FC 5 kbar'!AF122</f>
        <v>0</v>
      </c>
      <c r="X846" s="5">
        <f>'G. Phonotephrite FC 5 kbar'!AG122</f>
        <v>1.8530000000000001E-2</v>
      </c>
      <c r="Y846" s="5">
        <f>'G. Phonotephrite FC 5 kbar'!AH122</f>
        <v>0</v>
      </c>
      <c r="Z846" s="5">
        <f>'G. Phonotephrite FC 5 kbar'!AI122</f>
        <v>0</v>
      </c>
      <c r="AA846" s="5">
        <v>0</v>
      </c>
      <c r="AB846" s="5"/>
      <c r="AC846" s="5">
        <f>'G. Phonotephrite FC 5 kbar'!AK122</f>
        <v>1.5927E-2</v>
      </c>
      <c r="AD846" s="10">
        <f>'G. Phonotephrite FC 5 kbar'!AL122</f>
        <v>0</v>
      </c>
      <c r="AE846" s="5">
        <f>'G. Phonotephrite FC 5 kbar'!AM122</f>
        <v>32.184277000000002</v>
      </c>
      <c r="AF846" s="5">
        <f>'G. Phonotephrite FC 5 kbar'!AN122</f>
        <v>0</v>
      </c>
      <c r="AG846" s="5">
        <f>'G. Phonotephrite FC 5 kbar'!AO122</f>
        <v>3.9865710000000001</v>
      </c>
      <c r="AH846" s="5">
        <f>'G. Phonotephrite FC 5 kbar'!AP122</f>
        <v>0</v>
      </c>
      <c r="AI846" s="5">
        <f>'G. Phonotephrite FC 5 kbar'!AQ122</f>
        <v>0</v>
      </c>
      <c r="AJ846" s="5">
        <v>0</v>
      </c>
      <c r="AK846" s="5"/>
      <c r="AL846" s="5">
        <f>'G. Phonotephrite FC 5 kbar'!AS122</f>
        <v>0.71149799999999996</v>
      </c>
      <c r="AM846" s="10">
        <f t="shared" si="182"/>
        <v>0</v>
      </c>
      <c r="AN846" s="5">
        <f t="shared" si="183"/>
        <v>32.378481999999998</v>
      </c>
      <c r="AO846" s="5">
        <f t="shared" si="184"/>
        <v>0</v>
      </c>
      <c r="AP846" s="5">
        <f t="shared" si="185"/>
        <v>4.0051009999999998</v>
      </c>
      <c r="AQ846" s="5">
        <f t="shared" si="186"/>
        <v>0</v>
      </c>
      <c r="AR846" s="5">
        <f t="shared" si="180"/>
        <v>0</v>
      </c>
      <c r="AS846" s="5">
        <f t="shared" si="181"/>
        <v>0</v>
      </c>
      <c r="AT846" s="5"/>
      <c r="AU846" s="5">
        <f t="shared" si="187"/>
        <v>0.72742499999999999</v>
      </c>
      <c r="AV846" s="10">
        <f t="shared" si="171"/>
        <v>62.888992999999999</v>
      </c>
      <c r="AW846" s="48">
        <f t="shared" si="178"/>
        <v>100.000001</v>
      </c>
    </row>
    <row r="847" spans="1:49" x14ac:dyDescent="0.3">
      <c r="A847" s="37" t="s">
        <v>1450</v>
      </c>
      <c r="B847" s="3">
        <f>'G. Phonotephrite FC 5 kbar'!A123</f>
        <v>117</v>
      </c>
      <c r="C847" s="2">
        <f>'G. Phonotephrite FC 5 kbar'!C123</f>
        <v>966</v>
      </c>
      <c r="D847" s="2">
        <f>'G. Phonotephrite FC 5 kbar'!D123</f>
        <v>5000</v>
      </c>
      <c r="E847" s="5">
        <f>'B. LLD classification'!EA891</f>
        <v>2.4752117973237917</v>
      </c>
      <c r="F847" s="5">
        <f>'G. Phonotephrite FC 5 kbar'!L123</f>
        <v>2.527844</v>
      </c>
      <c r="G847" s="6">
        <f>'G. Phonotephrite FC 5 kbar'!N123</f>
        <v>62.676724</v>
      </c>
      <c r="H847" s="7">
        <f t="shared" si="179"/>
        <v>37.323276</v>
      </c>
      <c r="I847" s="8">
        <f>'G. Phonotephrite FC 5 kbar'!R123</f>
        <v>51.191591000000003</v>
      </c>
      <c r="J847" s="9">
        <f>'G. Phonotephrite FC 5 kbar'!S123</f>
        <v>0.34884900000000002</v>
      </c>
      <c r="K847" s="9">
        <f>'G. Phonotephrite FC 5 kbar'!T123</f>
        <v>16.398762000000001</v>
      </c>
      <c r="L847" s="9">
        <f>'G. Phonotephrite FC 5 kbar'!U123</f>
        <v>1.002162</v>
      </c>
      <c r="M847" s="9">
        <f>'G. Phonotephrite FC 5 kbar'!V123</f>
        <v>8.4317820000000001</v>
      </c>
      <c r="N847" s="9">
        <f>'G. Phonotephrite FC 5 kbar'!W123</f>
        <v>0.255278</v>
      </c>
      <c r="O847" s="9">
        <f>'G. Phonotephrite FC 5 kbar'!X123</f>
        <v>1.232926</v>
      </c>
      <c r="P847" s="9">
        <f>'G. Phonotephrite FC 5 kbar'!Y123</f>
        <v>3.5583870000000002</v>
      </c>
      <c r="Q847" s="9">
        <f>'G. Phonotephrite FC 5 kbar'!Z123</f>
        <v>5.8063719999999996</v>
      </c>
      <c r="R847" s="9">
        <f>'G. Phonotephrite FC 5 kbar'!AA123</f>
        <v>6.0761060000000002</v>
      </c>
      <c r="S847" s="9">
        <f>'G. Phonotephrite FC 5 kbar'!AB123</f>
        <v>0.69751799999999997</v>
      </c>
      <c r="T847" s="9">
        <f>'G. Phonotephrite FC 5 kbar'!AC123</f>
        <v>5.000267</v>
      </c>
      <c r="U847" s="10">
        <f>'G. Phonotephrite FC 5 kbar'!AD123</f>
        <v>0</v>
      </c>
      <c r="V847" s="5">
        <f>'G. Phonotephrite FC 5 kbar'!AE123</f>
        <v>0.193998</v>
      </c>
      <c r="W847" s="5">
        <f>'G. Phonotephrite FC 5 kbar'!AF123</f>
        <v>0</v>
      </c>
      <c r="X847" s="5">
        <f>'G. Phonotephrite FC 5 kbar'!AG123</f>
        <v>1.6570999999999999E-2</v>
      </c>
      <c r="Y847" s="5">
        <f>'G. Phonotephrite FC 5 kbar'!AH123</f>
        <v>0</v>
      </c>
      <c r="Z847" s="5">
        <f>'G. Phonotephrite FC 5 kbar'!AI123</f>
        <v>0</v>
      </c>
      <c r="AA847" s="5">
        <v>0</v>
      </c>
      <c r="AB847" s="5"/>
      <c r="AC847" s="5">
        <f>'G. Phonotephrite FC 5 kbar'!AK123</f>
        <v>1.5611E-2</v>
      </c>
      <c r="AD847" s="10">
        <f>'G. Phonotephrite FC 5 kbar'!AL123</f>
        <v>0</v>
      </c>
      <c r="AE847" s="5">
        <f>'G. Phonotephrite FC 5 kbar'!AM123</f>
        <v>32.373818999999997</v>
      </c>
      <c r="AF847" s="5">
        <f>'G. Phonotephrite FC 5 kbar'!AN123</f>
        <v>0</v>
      </c>
      <c r="AG847" s="5">
        <f>'G. Phonotephrite FC 5 kbar'!AO123</f>
        <v>4.0008749999999997</v>
      </c>
      <c r="AH847" s="5">
        <f>'G. Phonotephrite FC 5 kbar'!AP123</f>
        <v>0</v>
      </c>
      <c r="AI847" s="5">
        <f>'G. Phonotephrite FC 5 kbar'!AQ123</f>
        <v>0</v>
      </c>
      <c r="AJ847" s="5">
        <v>0</v>
      </c>
      <c r="AK847" s="5"/>
      <c r="AL847" s="5">
        <f>'G. Phonotephrite FC 5 kbar'!AS123</f>
        <v>0.72240300000000002</v>
      </c>
      <c r="AM847" s="10">
        <f t="shared" si="182"/>
        <v>0</v>
      </c>
      <c r="AN847" s="5">
        <f t="shared" si="183"/>
        <v>32.567816999999998</v>
      </c>
      <c r="AO847" s="5">
        <f t="shared" si="184"/>
        <v>0</v>
      </c>
      <c r="AP847" s="5">
        <f t="shared" si="185"/>
        <v>4.0174459999999996</v>
      </c>
      <c r="AQ847" s="5">
        <f t="shared" si="186"/>
        <v>0</v>
      </c>
      <c r="AR847" s="5">
        <f t="shared" si="180"/>
        <v>0</v>
      </c>
      <c r="AS847" s="5">
        <f t="shared" si="181"/>
        <v>0</v>
      </c>
      <c r="AT847" s="5"/>
      <c r="AU847" s="5">
        <f t="shared" si="187"/>
        <v>0.73801400000000006</v>
      </c>
      <c r="AV847" s="10">
        <f t="shared" si="171"/>
        <v>62.676724</v>
      </c>
      <c r="AW847" s="48">
        <f t="shared" si="178"/>
        <v>100.000001</v>
      </c>
    </row>
    <row r="848" spans="1:49" x14ac:dyDescent="0.3">
      <c r="A848" s="37" t="s">
        <v>1450</v>
      </c>
      <c r="B848" s="3">
        <f>'G. Phonotephrite FC 5 kbar'!A124</f>
        <v>118</v>
      </c>
      <c r="C848" s="2">
        <f>'G. Phonotephrite FC 5 kbar'!C124</f>
        <v>964</v>
      </c>
      <c r="D848" s="2">
        <f>'G. Phonotephrite FC 5 kbar'!D124</f>
        <v>5000</v>
      </c>
      <c r="E848" s="5">
        <f>'B. LLD classification'!EA892</f>
        <v>2.4731140501755693</v>
      </c>
      <c r="F848" s="5">
        <f>'G. Phonotephrite FC 5 kbar'!L124</f>
        <v>2.5401859999999998</v>
      </c>
      <c r="G848" s="6">
        <f>'G. Phonotephrite FC 5 kbar'!N124</f>
        <v>62.463569999999997</v>
      </c>
      <c r="H848" s="7">
        <f t="shared" si="179"/>
        <v>37.536430000000003</v>
      </c>
      <c r="I848" s="8">
        <f>'G. Phonotephrite FC 5 kbar'!R124</f>
        <v>51.226202000000001</v>
      </c>
      <c r="J848" s="9">
        <f>'G. Phonotephrite FC 5 kbar'!S124</f>
        <v>0.33973300000000001</v>
      </c>
      <c r="K848" s="9">
        <f>'G. Phonotephrite FC 5 kbar'!T124</f>
        <v>16.425809000000001</v>
      </c>
      <c r="L848" s="9">
        <f>'G. Phonotephrite FC 5 kbar'!U124</f>
        <v>0.99476699999999996</v>
      </c>
      <c r="M848" s="9">
        <f>'G. Phonotephrite FC 5 kbar'!V124</f>
        <v>8.403791</v>
      </c>
      <c r="N848" s="9">
        <f>'G. Phonotephrite FC 5 kbar'!W124</f>
        <v>0.25614900000000002</v>
      </c>
      <c r="O848" s="9">
        <f>'G. Phonotephrite FC 5 kbar'!X124</f>
        <v>1.198744</v>
      </c>
      <c r="P848" s="9">
        <f>'G. Phonotephrite FC 5 kbar'!Y124</f>
        <v>3.525665</v>
      </c>
      <c r="Q848" s="9">
        <f>'G. Phonotephrite FC 5 kbar'!Z124</f>
        <v>5.8250299999999999</v>
      </c>
      <c r="R848" s="9">
        <f>'G. Phonotephrite FC 5 kbar'!AA124</f>
        <v>6.0946730000000002</v>
      </c>
      <c r="S848" s="9">
        <f>'G. Phonotephrite FC 5 kbar'!AB124</f>
        <v>0.693218</v>
      </c>
      <c r="T848" s="9">
        <f>'G. Phonotephrite FC 5 kbar'!AC124</f>
        <v>5.0162190000000004</v>
      </c>
      <c r="U848" s="10">
        <f>'G. Phonotephrite FC 5 kbar'!AD124</f>
        <v>0</v>
      </c>
      <c r="V848" s="5">
        <f>'G. Phonotephrite FC 5 kbar'!AE124</f>
        <v>0.19581299999999999</v>
      </c>
      <c r="W848" s="5">
        <f>'G. Phonotephrite FC 5 kbar'!AF124</f>
        <v>0</v>
      </c>
      <c r="X848" s="5">
        <f>'G. Phonotephrite FC 5 kbar'!AG124</f>
        <v>1.6390999999999999E-2</v>
      </c>
      <c r="Y848" s="5">
        <f>'G. Phonotephrite FC 5 kbar'!AH124</f>
        <v>0</v>
      </c>
      <c r="Z848" s="5">
        <f>'G. Phonotephrite FC 5 kbar'!AI124</f>
        <v>0</v>
      </c>
      <c r="AA848" s="5">
        <v>0</v>
      </c>
      <c r="AB848" s="5"/>
      <c r="AC848" s="5">
        <f>'G. Phonotephrite FC 5 kbar'!AK124</f>
        <v>1.4867E-2</v>
      </c>
      <c r="AD848" s="10">
        <f>'G. Phonotephrite FC 5 kbar'!AL124</f>
        <v>0</v>
      </c>
      <c r="AE848" s="5">
        <f>'G. Phonotephrite FC 5 kbar'!AM124</f>
        <v>32.563149000000003</v>
      </c>
      <c r="AF848" s="5">
        <f>'G. Phonotephrite FC 5 kbar'!AN124</f>
        <v>0</v>
      </c>
      <c r="AG848" s="5">
        <f>'G. Phonotephrite FC 5 kbar'!AO124</f>
        <v>4.0132180000000002</v>
      </c>
      <c r="AH848" s="5">
        <f>'G. Phonotephrite FC 5 kbar'!AP124</f>
        <v>0</v>
      </c>
      <c r="AI848" s="5">
        <f>'G. Phonotephrite FC 5 kbar'!AQ124</f>
        <v>0</v>
      </c>
      <c r="AJ848" s="5">
        <v>0</v>
      </c>
      <c r="AK848" s="5"/>
      <c r="AL848" s="5">
        <f>'G. Phonotephrite FC 5 kbar'!AS124</f>
        <v>0.73299099999999995</v>
      </c>
      <c r="AM848" s="10">
        <f t="shared" si="182"/>
        <v>0</v>
      </c>
      <c r="AN848" s="5">
        <f t="shared" si="183"/>
        <v>32.758962000000004</v>
      </c>
      <c r="AO848" s="5">
        <f t="shared" si="184"/>
        <v>0</v>
      </c>
      <c r="AP848" s="5">
        <f t="shared" si="185"/>
        <v>4.0296089999999998</v>
      </c>
      <c r="AQ848" s="5">
        <f t="shared" si="186"/>
        <v>0</v>
      </c>
      <c r="AR848" s="5">
        <f t="shared" si="180"/>
        <v>0</v>
      </c>
      <c r="AS848" s="5">
        <f t="shared" si="181"/>
        <v>0</v>
      </c>
      <c r="AT848" s="5"/>
      <c r="AU848" s="5">
        <f t="shared" si="187"/>
        <v>0.74785799999999991</v>
      </c>
      <c r="AV848" s="10">
        <f t="shared" si="171"/>
        <v>62.463569999999997</v>
      </c>
      <c r="AW848" s="48">
        <f t="shared" si="178"/>
        <v>99.999999000000003</v>
      </c>
    </row>
    <row r="849" spans="1:49" x14ac:dyDescent="0.3">
      <c r="A849" s="37" t="s">
        <v>1450</v>
      </c>
      <c r="B849" s="3">
        <f>'G. Phonotephrite FC 5 kbar'!A125</f>
        <v>119</v>
      </c>
      <c r="C849" s="2">
        <f>'G. Phonotephrite FC 5 kbar'!C125</f>
        <v>962</v>
      </c>
      <c r="D849" s="2">
        <f>'G. Phonotephrite FC 5 kbar'!D125</f>
        <v>5000</v>
      </c>
      <c r="E849" s="5">
        <f>'B. LLD classification'!EA893</f>
        <v>2.4710197701027283</v>
      </c>
      <c r="F849" s="5">
        <f>'G. Phonotephrite FC 5 kbar'!L125</f>
        <v>2.5524049999999998</v>
      </c>
      <c r="G849" s="6">
        <f>'G. Phonotephrite FC 5 kbar'!N125</f>
        <v>62.251375000000003</v>
      </c>
      <c r="H849" s="7">
        <f t="shared" si="179"/>
        <v>37.748624999999997</v>
      </c>
      <c r="I849" s="8">
        <f>'G. Phonotephrite FC 5 kbar'!R125</f>
        <v>51.259608</v>
      </c>
      <c r="J849" s="9">
        <f>'G. Phonotephrite FC 5 kbar'!S125</f>
        <v>0.33146999999999999</v>
      </c>
      <c r="K849" s="9">
        <f>'G. Phonotephrite FC 5 kbar'!T125</f>
        <v>16.453346</v>
      </c>
      <c r="L849" s="9">
        <f>'G. Phonotephrite FC 5 kbar'!U125</f>
        <v>0.98695299999999997</v>
      </c>
      <c r="M849" s="9">
        <f>'G. Phonotephrite FC 5 kbar'!V125</f>
        <v>8.3759569999999997</v>
      </c>
      <c r="N849" s="9">
        <f>'G. Phonotephrite FC 5 kbar'!W125</f>
        <v>0.25702199999999997</v>
      </c>
      <c r="O849" s="9">
        <f>'G. Phonotephrite FC 5 kbar'!X125</f>
        <v>1.1652990000000001</v>
      </c>
      <c r="P849" s="9">
        <f>'G. Phonotephrite FC 5 kbar'!Y125</f>
        <v>3.4917470000000002</v>
      </c>
      <c r="Q849" s="9">
        <f>'G. Phonotephrite FC 5 kbar'!Z125</f>
        <v>5.8436209999999997</v>
      </c>
      <c r="R849" s="9">
        <f>'G. Phonotephrite FC 5 kbar'!AA125</f>
        <v>6.1134829999999996</v>
      </c>
      <c r="S849" s="9">
        <f>'G. Phonotephrite FC 5 kbar'!AB125</f>
        <v>0.68919699999999995</v>
      </c>
      <c r="T849" s="9">
        <f>'G. Phonotephrite FC 5 kbar'!AC125</f>
        <v>5.0322959999999997</v>
      </c>
      <c r="U849" s="10">
        <f>'G. Phonotephrite FC 5 kbar'!AD125</f>
        <v>0</v>
      </c>
      <c r="V849" s="5">
        <f>'G. Phonotephrite FC 5 kbar'!AE125</f>
        <v>0.1988</v>
      </c>
      <c r="W849" s="5">
        <f>'G. Phonotephrite FC 5 kbar'!AF125</f>
        <v>0</v>
      </c>
      <c r="X849" s="5">
        <f>'G. Phonotephrite FC 5 kbar'!AG125</f>
        <v>1.5224E-2</v>
      </c>
      <c r="Y849" s="5">
        <f>'G. Phonotephrite FC 5 kbar'!AH125</f>
        <v>0</v>
      </c>
      <c r="Z849" s="5">
        <f>'G. Phonotephrite FC 5 kbar'!AI125</f>
        <v>0</v>
      </c>
      <c r="AA849" s="5">
        <v>0</v>
      </c>
      <c r="AB849" s="5"/>
      <c r="AC849" s="5">
        <f>'G. Phonotephrite FC 5 kbar'!AK125</f>
        <v>1.4399E-2</v>
      </c>
      <c r="AD849" s="10">
        <f>'G. Phonotephrite FC 5 kbar'!AL125</f>
        <v>0</v>
      </c>
      <c r="AE849" s="5">
        <f>'G. Phonotephrite FC 5 kbar'!AM125</f>
        <v>32.751989000000002</v>
      </c>
      <c r="AF849" s="5">
        <f>'G. Phonotephrite FC 5 kbar'!AN125</f>
        <v>0</v>
      </c>
      <c r="AG849" s="5">
        <f>'G. Phonotephrite FC 5 kbar'!AO125</f>
        <v>4.025379</v>
      </c>
      <c r="AH849" s="5">
        <f>'G. Phonotephrite FC 5 kbar'!AP125</f>
        <v>0</v>
      </c>
      <c r="AI849" s="5">
        <f>'G. Phonotephrite FC 5 kbar'!AQ125</f>
        <v>0</v>
      </c>
      <c r="AJ849" s="5">
        <v>0</v>
      </c>
      <c r="AK849" s="5"/>
      <c r="AL849" s="5">
        <f>'G. Phonotephrite FC 5 kbar'!AS125</f>
        <v>0.74283399999999999</v>
      </c>
      <c r="AM849" s="10">
        <f t="shared" si="182"/>
        <v>0</v>
      </c>
      <c r="AN849" s="5">
        <f t="shared" si="183"/>
        <v>32.950789</v>
      </c>
      <c r="AO849" s="5">
        <f t="shared" si="184"/>
        <v>0</v>
      </c>
      <c r="AP849" s="5">
        <f t="shared" si="185"/>
        <v>4.0406029999999999</v>
      </c>
      <c r="AQ849" s="5">
        <f t="shared" si="186"/>
        <v>0</v>
      </c>
      <c r="AR849" s="5">
        <f t="shared" si="180"/>
        <v>0</v>
      </c>
      <c r="AS849" s="5">
        <f t="shared" si="181"/>
        <v>0</v>
      </c>
      <c r="AT849" s="5"/>
      <c r="AU849" s="5">
        <f t="shared" si="187"/>
        <v>0.75723300000000004</v>
      </c>
      <c r="AV849" s="10">
        <f t="shared" si="171"/>
        <v>62.251375000000003</v>
      </c>
      <c r="AW849" s="48">
        <f t="shared" si="178"/>
        <v>100</v>
      </c>
    </row>
    <row r="850" spans="1:49" x14ac:dyDescent="0.3">
      <c r="A850" s="37" t="s">
        <v>1450</v>
      </c>
      <c r="B850" s="3">
        <f>'G. Phonotephrite FC 5 kbar'!A126</f>
        <v>120</v>
      </c>
      <c r="C850" s="2">
        <f>'G. Phonotephrite FC 5 kbar'!C126</f>
        <v>960</v>
      </c>
      <c r="D850" s="2">
        <f>'G. Phonotephrite FC 5 kbar'!D126</f>
        <v>5000</v>
      </c>
      <c r="E850" s="5">
        <f>'B. LLD classification'!EA894</f>
        <v>2.4689043735336926</v>
      </c>
      <c r="F850" s="5">
        <f>'G. Phonotephrite FC 5 kbar'!L126</f>
        <v>2.5645099999999998</v>
      </c>
      <c r="G850" s="6">
        <f>'G. Phonotephrite FC 5 kbar'!N126</f>
        <v>62.041339000000001</v>
      </c>
      <c r="H850" s="7">
        <f t="shared" si="179"/>
        <v>37.958660999999999</v>
      </c>
      <c r="I850" s="8">
        <f>'G. Phonotephrite FC 5 kbar'!R126</f>
        <v>51.292625000000001</v>
      </c>
      <c r="J850" s="9">
        <f>'G. Phonotephrite FC 5 kbar'!S126</f>
        <v>0.32341199999999998</v>
      </c>
      <c r="K850" s="9">
        <f>'G. Phonotephrite FC 5 kbar'!T126</f>
        <v>16.480944999999998</v>
      </c>
      <c r="L850" s="9">
        <f>'G. Phonotephrite FC 5 kbar'!U126</f>
        <v>0.97902599999999995</v>
      </c>
      <c r="M850" s="9">
        <f>'G. Phonotephrite FC 5 kbar'!V126</f>
        <v>8.3468289999999996</v>
      </c>
      <c r="N850" s="9">
        <f>'G. Phonotephrite FC 5 kbar'!W126</f>
        <v>0.25789299999999998</v>
      </c>
      <c r="O850" s="9">
        <f>'G. Phonotephrite FC 5 kbar'!X126</f>
        <v>1.1326130000000001</v>
      </c>
      <c r="P850" s="9">
        <f>'G. Phonotephrite FC 5 kbar'!Y126</f>
        <v>3.4582419999999998</v>
      </c>
      <c r="Q850" s="9">
        <f>'G. Phonotephrite FC 5 kbar'!Z126</f>
        <v>5.8621309999999998</v>
      </c>
      <c r="R850" s="9">
        <f>'G. Phonotephrite FC 5 kbar'!AA126</f>
        <v>6.1325260000000004</v>
      </c>
      <c r="S850" s="9">
        <f>'G. Phonotephrite FC 5 kbar'!AB126</f>
        <v>0.68532099999999996</v>
      </c>
      <c r="T850" s="9">
        <f>'G. Phonotephrite FC 5 kbar'!AC126</f>
        <v>5.0484369999999998</v>
      </c>
      <c r="U850" s="10">
        <f>'G. Phonotephrite FC 5 kbar'!AD126</f>
        <v>0</v>
      </c>
      <c r="V850" s="5">
        <f>'G. Phonotephrite FC 5 kbar'!AE126</f>
        <v>0.19869899999999999</v>
      </c>
      <c r="W850" s="5">
        <f>'G. Phonotephrite FC 5 kbar'!AF126</f>
        <v>0</v>
      </c>
      <c r="X850" s="5">
        <f>'G. Phonotephrite FC 5 kbar'!AG126</f>
        <v>1.346E-2</v>
      </c>
      <c r="Y850" s="5">
        <f>'G. Phonotephrite FC 5 kbar'!AH126</f>
        <v>0</v>
      </c>
      <c r="Z850" s="5">
        <f>'G. Phonotephrite FC 5 kbar'!AI126</f>
        <v>0</v>
      </c>
      <c r="AA850" s="5">
        <v>0</v>
      </c>
      <c r="AB850" s="5"/>
      <c r="AC850" s="5">
        <f>'G. Phonotephrite FC 5 kbar'!AK126</f>
        <v>1.4111E-2</v>
      </c>
      <c r="AD850" s="10">
        <f>'G. Phonotephrite FC 5 kbar'!AL126</f>
        <v>0</v>
      </c>
      <c r="AE850" s="5">
        <f>'G. Phonotephrite FC 5 kbar'!AM126</f>
        <v>32.943809999999999</v>
      </c>
      <c r="AF850" s="5">
        <f>'G. Phonotephrite FC 5 kbar'!AN126</f>
        <v>0</v>
      </c>
      <c r="AG850" s="5">
        <f>'G. Phonotephrite FC 5 kbar'!AO126</f>
        <v>4.0363699999999998</v>
      </c>
      <c r="AH850" s="5">
        <f>'G. Phonotephrite FC 5 kbar'!AP126</f>
        <v>0</v>
      </c>
      <c r="AI850" s="5">
        <f>'G. Phonotephrite FC 5 kbar'!AQ126</f>
        <v>0</v>
      </c>
      <c r="AJ850" s="5">
        <v>0</v>
      </c>
      <c r="AK850" s="5"/>
      <c r="AL850" s="5">
        <f>'G. Phonotephrite FC 5 kbar'!AS126</f>
        <v>0.75221000000000005</v>
      </c>
      <c r="AM850" s="10">
        <f t="shared" si="182"/>
        <v>0</v>
      </c>
      <c r="AN850" s="5">
        <f t="shared" si="183"/>
        <v>33.142508999999997</v>
      </c>
      <c r="AO850" s="5">
        <f t="shared" si="184"/>
        <v>0</v>
      </c>
      <c r="AP850" s="5">
        <f t="shared" si="185"/>
        <v>4.04983</v>
      </c>
      <c r="AQ850" s="5">
        <f t="shared" si="186"/>
        <v>0</v>
      </c>
      <c r="AR850" s="5">
        <f t="shared" si="180"/>
        <v>0</v>
      </c>
      <c r="AS850" s="5">
        <f t="shared" si="181"/>
        <v>0</v>
      </c>
      <c r="AT850" s="5"/>
      <c r="AU850" s="5">
        <f t="shared" si="187"/>
        <v>0.76632100000000003</v>
      </c>
      <c r="AV850" s="10">
        <f t="shared" si="171"/>
        <v>62.041339000000001</v>
      </c>
      <c r="AW850" s="48">
        <f t="shared" si="178"/>
        <v>99.999999000000003</v>
      </c>
    </row>
    <row r="851" spans="1:49" x14ac:dyDescent="0.3">
      <c r="A851" s="37" t="s">
        <v>1450</v>
      </c>
      <c r="B851" s="3">
        <f>'G. Phonotephrite FC 5 kbar'!A127</f>
        <v>121</v>
      </c>
      <c r="C851" s="2">
        <f>'G. Phonotephrite FC 5 kbar'!C127</f>
        <v>958</v>
      </c>
      <c r="D851" s="2">
        <f>'G. Phonotephrite FC 5 kbar'!D127</f>
        <v>5000</v>
      </c>
      <c r="E851" s="5">
        <f>'B. LLD classification'!EA895</f>
        <v>2.4667677820181062</v>
      </c>
      <c r="F851" s="5">
        <f>'G. Phonotephrite FC 5 kbar'!L127</f>
        <v>2.5765829999999998</v>
      </c>
      <c r="G851" s="6">
        <f>'G. Phonotephrite FC 5 kbar'!N127</f>
        <v>61.833385999999997</v>
      </c>
      <c r="H851" s="7">
        <f t="shared" si="179"/>
        <v>38.166614000000003</v>
      </c>
      <c r="I851" s="8">
        <f>'G. Phonotephrite FC 5 kbar'!R127</f>
        <v>51.325273000000003</v>
      </c>
      <c r="J851" s="9">
        <f>'G. Phonotephrite FC 5 kbar'!S127</f>
        <v>0.31555499999999997</v>
      </c>
      <c r="K851" s="9">
        <f>'G. Phonotephrite FC 5 kbar'!T127</f>
        <v>16.508603999999998</v>
      </c>
      <c r="L851" s="9">
        <f>'G. Phonotephrite FC 5 kbar'!U127</f>
        <v>0.97098399999999996</v>
      </c>
      <c r="M851" s="9">
        <f>'G. Phonotephrite FC 5 kbar'!V127</f>
        <v>8.3164210000000001</v>
      </c>
      <c r="N851" s="9">
        <f>'G. Phonotephrite FC 5 kbar'!W127</f>
        <v>0.25875999999999999</v>
      </c>
      <c r="O851" s="9">
        <f>'G. Phonotephrite FC 5 kbar'!X127</f>
        <v>1.100671</v>
      </c>
      <c r="P851" s="9">
        <f>'G. Phonotephrite FC 5 kbar'!Y127</f>
        <v>3.4251429999999998</v>
      </c>
      <c r="Q851" s="9">
        <f>'G. Phonotephrite FC 5 kbar'!Z127</f>
        <v>5.8805630000000004</v>
      </c>
      <c r="R851" s="9">
        <f>'G. Phonotephrite FC 5 kbar'!AA127</f>
        <v>6.151796</v>
      </c>
      <c r="S851" s="9">
        <f>'G. Phonotephrite FC 5 kbar'!AB127</f>
        <v>0.68158799999999997</v>
      </c>
      <c r="T851" s="9">
        <f>'G. Phonotephrite FC 5 kbar'!AC127</f>
        <v>5.0646430000000002</v>
      </c>
      <c r="U851" s="10">
        <f>'G. Phonotephrite FC 5 kbar'!AD127</f>
        <v>0</v>
      </c>
      <c r="V851" s="5">
        <f>'G. Phonotephrite FC 5 kbar'!AE127</f>
        <v>0.19859199999999999</v>
      </c>
      <c r="W851" s="5">
        <f>'G. Phonotephrite FC 5 kbar'!AF127</f>
        <v>0</v>
      </c>
      <c r="X851" s="5">
        <f>'G. Phonotephrite FC 5 kbar'!AG127</f>
        <v>1.1771999999999999E-2</v>
      </c>
      <c r="Y851" s="5">
        <f>'G. Phonotephrite FC 5 kbar'!AH127</f>
        <v>0</v>
      </c>
      <c r="Z851" s="5">
        <f>'G. Phonotephrite FC 5 kbar'!AI127</f>
        <v>0</v>
      </c>
      <c r="AA851" s="5">
        <v>0</v>
      </c>
      <c r="AB851" s="5"/>
      <c r="AC851" s="5">
        <f>'G. Phonotephrite FC 5 kbar'!AK127</f>
        <v>1.3832000000000001E-2</v>
      </c>
      <c r="AD851" s="10">
        <f>'G. Phonotephrite FC 5 kbar'!AL127</f>
        <v>0</v>
      </c>
      <c r="AE851" s="5">
        <f>'G. Phonotephrite FC 5 kbar'!AM127</f>
        <v>33.135523999999997</v>
      </c>
      <c r="AF851" s="5">
        <f>'G. Phonotephrite FC 5 kbar'!AN127</f>
        <v>0</v>
      </c>
      <c r="AG851" s="5">
        <f>'G. Phonotephrite FC 5 kbar'!AO127</f>
        <v>4.0455949999999996</v>
      </c>
      <c r="AH851" s="5">
        <f>'G. Phonotephrite FC 5 kbar'!AP127</f>
        <v>0</v>
      </c>
      <c r="AI851" s="5">
        <f>'G. Phonotephrite FC 5 kbar'!AQ127</f>
        <v>0</v>
      </c>
      <c r="AJ851" s="5">
        <v>0</v>
      </c>
      <c r="AK851" s="5"/>
      <c r="AL851" s="5">
        <f>'G. Phonotephrite FC 5 kbar'!AS127</f>
        <v>0.76129899999999995</v>
      </c>
      <c r="AM851" s="10">
        <f t="shared" si="182"/>
        <v>0</v>
      </c>
      <c r="AN851" s="5">
        <f t="shared" si="183"/>
        <v>33.334115999999995</v>
      </c>
      <c r="AO851" s="5">
        <f t="shared" si="184"/>
        <v>0</v>
      </c>
      <c r="AP851" s="5">
        <f t="shared" si="185"/>
        <v>4.0573669999999993</v>
      </c>
      <c r="AQ851" s="5">
        <f t="shared" si="186"/>
        <v>0</v>
      </c>
      <c r="AR851" s="5">
        <f t="shared" si="180"/>
        <v>0</v>
      </c>
      <c r="AS851" s="5">
        <f t="shared" si="181"/>
        <v>0</v>
      </c>
      <c r="AT851" s="5"/>
      <c r="AU851" s="5">
        <f t="shared" si="187"/>
        <v>0.7751309999999999</v>
      </c>
      <c r="AV851" s="10">
        <f t="shared" si="171"/>
        <v>61.833385999999997</v>
      </c>
      <c r="AW851" s="48">
        <f t="shared" si="178"/>
        <v>100</v>
      </c>
    </row>
    <row r="852" spans="1:49" x14ac:dyDescent="0.3">
      <c r="A852" s="37" t="s">
        <v>1450</v>
      </c>
      <c r="B852" s="3">
        <f>'G. Phonotephrite FC 5 kbar'!A128</f>
        <v>122</v>
      </c>
      <c r="C852" s="2">
        <f>'G. Phonotephrite FC 5 kbar'!C128</f>
        <v>956</v>
      </c>
      <c r="D852" s="2">
        <f>'G. Phonotephrite FC 5 kbar'!D128</f>
        <v>5000</v>
      </c>
      <c r="E852" s="5">
        <f>'B. LLD classification'!EA896</f>
        <v>2.4646103261259396</v>
      </c>
      <c r="F852" s="5">
        <f>'G. Phonotephrite FC 5 kbar'!L128</f>
        <v>2.5886269999999998</v>
      </c>
      <c r="G852" s="6">
        <f>'G. Phonotephrite FC 5 kbar'!N128</f>
        <v>61.627443</v>
      </c>
      <c r="H852" s="7">
        <f t="shared" si="179"/>
        <v>38.372557</v>
      </c>
      <c r="I852" s="8">
        <f>'G. Phonotephrite FC 5 kbar'!R128</f>
        <v>51.357574999999997</v>
      </c>
      <c r="J852" s="9">
        <f>'G. Phonotephrite FC 5 kbar'!S128</f>
        <v>0.30789499999999997</v>
      </c>
      <c r="K852" s="9">
        <f>'G. Phonotephrite FC 5 kbar'!T128</f>
        <v>16.536314999999998</v>
      </c>
      <c r="L852" s="9">
        <f>'G. Phonotephrite FC 5 kbar'!U128</f>
        <v>0.96282699999999999</v>
      </c>
      <c r="M852" s="9">
        <f>'G. Phonotephrite FC 5 kbar'!V128</f>
        <v>8.2847489999999997</v>
      </c>
      <c r="N852" s="9">
        <f>'G. Phonotephrite FC 5 kbar'!W128</f>
        <v>0.25962499999999999</v>
      </c>
      <c r="O852" s="9">
        <f>'G. Phonotephrite FC 5 kbar'!X128</f>
        <v>1.0694589999999999</v>
      </c>
      <c r="P852" s="9">
        <f>'G. Phonotephrite FC 5 kbar'!Y128</f>
        <v>3.3924430000000001</v>
      </c>
      <c r="Q852" s="9">
        <f>'G. Phonotephrite FC 5 kbar'!Z128</f>
        <v>5.8989219999999998</v>
      </c>
      <c r="R852" s="9">
        <f>'G. Phonotephrite FC 5 kbar'!AA128</f>
        <v>6.1712870000000004</v>
      </c>
      <c r="S852" s="9">
        <f>'G. Phonotephrite FC 5 kbar'!AB128</f>
        <v>0.67799399999999999</v>
      </c>
      <c r="T852" s="9">
        <f>'G. Phonotephrite FC 5 kbar'!AC128</f>
        <v>5.0809110000000004</v>
      </c>
      <c r="U852" s="10">
        <f>'G. Phonotephrite FC 5 kbar'!AD128</f>
        <v>0</v>
      </c>
      <c r="V852" s="5">
        <f>'G. Phonotephrite FC 5 kbar'!AE128</f>
        <v>0.19847400000000001</v>
      </c>
      <c r="W852" s="5">
        <f>'G. Phonotephrite FC 5 kbar'!AF128</f>
        <v>0</v>
      </c>
      <c r="X852" s="5">
        <f>'G. Phonotephrite FC 5 kbar'!AG128</f>
        <v>1.0159E-2</v>
      </c>
      <c r="Y852" s="5">
        <f>'G. Phonotephrite FC 5 kbar'!AH128</f>
        <v>0</v>
      </c>
      <c r="Z852" s="5">
        <f>'G. Phonotephrite FC 5 kbar'!AI128</f>
        <v>0</v>
      </c>
      <c r="AA852" s="5">
        <v>0</v>
      </c>
      <c r="AB852" s="5"/>
      <c r="AC852" s="5">
        <f>'G. Phonotephrite FC 5 kbar'!AK128</f>
        <v>1.3561E-2</v>
      </c>
      <c r="AD852" s="10">
        <f>'G. Phonotephrite FC 5 kbar'!AL128</f>
        <v>0</v>
      </c>
      <c r="AE852" s="5">
        <f>'G. Phonotephrite FC 5 kbar'!AM128</f>
        <v>33.327128999999999</v>
      </c>
      <c r="AF852" s="5">
        <f>'G. Phonotephrite FC 5 kbar'!AN128</f>
        <v>0</v>
      </c>
      <c r="AG852" s="5">
        <f>'G. Phonotephrite FC 5 kbar'!AO128</f>
        <v>4.0531280000000001</v>
      </c>
      <c r="AH852" s="5">
        <f>'G. Phonotephrite FC 5 kbar'!AP128</f>
        <v>0</v>
      </c>
      <c r="AI852" s="5">
        <f>'G. Phonotephrite FC 5 kbar'!AQ128</f>
        <v>0</v>
      </c>
      <c r="AJ852" s="5">
        <v>0</v>
      </c>
      <c r="AK852" s="5"/>
      <c r="AL852" s="5">
        <f>'G. Phonotephrite FC 5 kbar'!AS128</f>
        <v>0.77010699999999999</v>
      </c>
      <c r="AM852" s="10">
        <f t="shared" si="182"/>
        <v>0</v>
      </c>
      <c r="AN852" s="5">
        <f t="shared" si="183"/>
        <v>33.525602999999997</v>
      </c>
      <c r="AO852" s="5">
        <f t="shared" si="184"/>
        <v>0</v>
      </c>
      <c r="AP852" s="5">
        <f t="shared" si="185"/>
        <v>4.0632869999999999</v>
      </c>
      <c r="AQ852" s="5">
        <f t="shared" si="186"/>
        <v>0</v>
      </c>
      <c r="AR852" s="5">
        <f t="shared" si="180"/>
        <v>0</v>
      </c>
      <c r="AS852" s="5">
        <f t="shared" si="181"/>
        <v>0</v>
      </c>
      <c r="AT852" s="5"/>
      <c r="AU852" s="5">
        <f t="shared" si="187"/>
        <v>0.78366800000000003</v>
      </c>
      <c r="AV852" s="10">
        <f t="shared" si="171"/>
        <v>61.627443</v>
      </c>
      <c r="AW852" s="48">
        <f t="shared" si="178"/>
        <v>100.000001</v>
      </c>
    </row>
    <row r="853" spans="1:49" x14ac:dyDescent="0.3">
      <c r="A853" s="37" t="s">
        <v>1450</v>
      </c>
      <c r="B853" s="3">
        <f>'G. Phonotephrite FC 5 kbar'!A129</f>
        <v>123</v>
      </c>
      <c r="C853" s="2">
        <f>'G. Phonotephrite FC 5 kbar'!C129</f>
        <v>954</v>
      </c>
      <c r="D853" s="2">
        <f>'G. Phonotephrite FC 5 kbar'!D129</f>
        <v>5000</v>
      </c>
      <c r="E853" s="5">
        <f>'B. LLD classification'!EA897</f>
        <v>2.4624321424745266</v>
      </c>
      <c r="F853" s="5">
        <f>'G. Phonotephrite FC 5 kbar'!L129</f>
        <v>2.6006429999999998</v>
      </c>
      <c r="G853" s="6">
        <f>'G. Phonotephrite FC 5 kbar'!N129</f>
        <v>61.423448</v>
      </c>
      <c r="H853" s="7">
        <f t="shared" si="179"/>
        <v>38.576552</v>
      </c>
      <c r="I853" s="8">
        <f>'G. Phonotephrite FC 5 kbar'!R129</f>
        <v>51.389549000000002</v>
      </c>
      <c r="J853" s="9">
        <f>'G. Phonotephrite FC 5 kbar'!S129</f>
        <v>0.30042600000000003</v>
      </c>
      <c r="K853" s="9">
        <f>'G. Phonotephrite FC 5 kbar'!T129</f>
        <v>16.564074000000002</v>
      </c>
      <c r="L853" s="9">
        <f>'G. Phonotephrite FC 5 kbar'!U129</f>
        <v>0.95455400000000001</v>
      </c>
      <c r="M853" s="9">
        <f>'G. Phonotephrite FC 5 kbar'!V129</f>
        <v>8.2518309999999992</v>
      </c>
      <c r="N853" s="9">
        <f>'G. Phonotephrite FC 5 kbar'!W129</f>
        <v>0.26048700000000002</v>
      </c>
      <c r="O853" s="9">
        <f>'G. Phonotephrite FC 5 kbar'!X129</f>
        <v>1.0389630000000001</v>
      </c>
      <c r="P853" s="9">
        <f>'G. Phonotephrite FC 5 kbar'!Y129</f>
        <v>3.3601369999999999</v>
      </c>
      <c r="Q853" s="9">
        <f>'G. Phonotephrite FC 5 kbar'!Z129</f>
        <v>5.9172099999999999</v>
      </c>
      <c r="R853" s="9">
        <f>'G. Phonotephrite FC 5 kbar'!AA129</f>
        <v>6.1909929999999997</v>
      </c>
      <c r="S853" s="9">
        <f>'G. Phonotephrite FC 5 kbar'!AB129</f>
        <v>0.67453600000000002</v>
      </c>
      <c r="T853" s="9">
        <f>'G. Phonotephrite FC 5 kbar'!AC129</f>
        <v>5.0972410000000004</v>
      </c>
      <c r="U853" s="10">
        <f>'G. Phonotephrite FC 5 kbar'!AD129</f>
        <v>0</v>
      </c>
      <c r="V853" s="5">
        <f>'G. Phonotephrite FC 5 kbar'!AE129</f>
        <v>0.19833700000000001</v>
      </c>
      <c r="W853" s="5">
        <f>'G. Phonotephrite FC 5 kbar'!AF129</f>
        <v>0</v>
      </c>
      <c r="X853" s="5">
        <f>'G. Phonotephrite FC 5 kbar'!AG129</f>
        <v>8.6199999999999992E-3</v>
      </c>
      <c r="Y853" s="5">
        <f>'G. Phonotephrite FC 5 kbar'!AH129</f>
        <v>0</v>
      </c>
      <c r="Z853" s="5">
        <f>'G. Phonotephrite FC 5 kbar'!AI129</f>
        <v>0</v>
      </c>
      <c r="AA853" s="5">
        <v>0</v>
      </c>
      <c r="AB853" s="5"/>
      <c r="AC853" s="5">
        <f>'G. Phonotephrite FC 5 kbar'!AK129</f>
        <v>1.3297E-2</v>
      </c>
      <c r="AD853" s="10">
        <f>'G. Phonotephrite FC 5 kbar'!AL129</f>
        <v>0</v>
      </c>
      <c r="AE853" s="5">
        <f>'G. Phonotephrite FC 5 kbar'!AM129</f>
        <v>33.518608</v>
      </c>
      <c r="AF853" s="5">
        <f>'G. Phonotephrite FC 5 kbar'!AN129</f>
        <v>0</v>
      </c>
      <c r="AG853" s="5">
        <f>'G. Phonotephrite FC 5 kbar'!AO129</f>
        <v>4.0590450000000002</v>
      </c>
      <c r="AH853" s="5">
        <f>'G. Phonotephrite FC 5 kbar'!AP129</f>
        <v>0</v>
      </c>
      <c r="AI853" s="5">
        <f>'G. Phonotephrite FC 5 kbar'!AQ129</f>
        <v>0</v>
      </c>
      <c r="AJ853" s="5">
        <v>0</v>
      </c>
      <c r="AK853" s="5"/>
      <c r="AL853" s="5">
        <f>'G. Phonotephrite FC 5 kbar'!AS129</f>
        <v>0.77864500000000003</v>
      </c>
      <c r="AM853" s="10">
        <f t="shared" si="182"/>
        <v>0</v>
      </c>
      <c r="AN853" s="5">
        <f t="shared" si="183"/>
        <v>33.716945000000003</v>
      </c>
      <c r="AO853" s="5">
        <f t="shared" si="184"/>
        <v>0</v>
      </c>
      <c r="AP853" s="5">
        <f t="shared" si="185"/>
        <v>4.0676649999999999</v>
      </c>
      <c r="AQ853" s="5">
        <f t="shared" si="186"/>
        <v>0</v>
      </c>
      <c r="AR853" s="5">
        <f t="shared" si="180"/>
        <v>0</v>
      </c>
      <c r="AS853" s="5">
        <f t="shared" si="181"/>
        <v>0</v>
      </c>
      <c r="AT853" s="5"/>
      <c r="AU853" s="5">
        <f t="shared" si="187"/>
        <v>0.79194200000000003</v>
      </c>
      <c r="AV853" s="10">
        <f t="shared" si="171"/>
        <v>61.423448</v>
      </c>
      <c r="AW853" s="48">
        <f t="shared" si="178"/>
        <v>100</v>
      </c>
    </row>
    <row r="854" spans="1:49" x14ac:dyDescent="0.3">
      <c r="A854" s="37" t="s">
        <v>1450</v>
      </c>
      <c r="B854" s="3">
        <f>'G. Phonotephrite FC 5 kbar'!A130</f>
        <v>124</v>
      </c>
      <c r="C854" s="2">
        <f>'G. Phonotephrite FC 5 kbar'!C130</f>
        <v>952</v>
      </c>
      <c r="D854" s="2">
        <f>'G. Phonotephrite FC 5 kbar'!D130</f>
        <v>5000</v>
      </c>
      <c r="E854" s="5">
        <f>'B. LLD classification'!EA898</f>
        <v>2.4602335405076947</v>
      </c>
      <c r="F854" s="5">
        <f>'G. Phonotephrite FC 5 kbar'!L130</f>
        <v>2.612635</v>
      </c>
      <c r="G854" s="6">
        <f>'G. Phonotephrite FC 5 kbar'!N130</f>
        <v>61.221341000000002</v>
      </c>
      <c r="H854" s="7">
        <f t="shared" si="179"/>
        <v>38.778658999999998</v>
      </c>
      <c r="I854" s="8">
        <f>'G. Phonotephrite FC 5 kbar'!R130</f>
        <v>51.421214999999997</v>
      </c>
      <c r="J854" s="9">
        <f>'G. Phonotephrite FC 5 kbar'!S130</f>
        <v>0.29314400000000002</v>
      </c>
      <c r="K854" s="9">
        <f>'G. Phonotephrite FC 5 kbar'!T130</f>
        <v>16.591874000000001</v>
      </c>
      <c r="L854" s="9">
        <f>'G. Phonotephrite FC 5 kbar'!U130</f>
        <v>0.94616699999999998</v>
      </c>
      <c r="M854" s="9">
        <f>'G. Phonotephrite FC 5 kbar'!V130</f>
        <v>8.2176860000000005</v>
      </c>
      <c r="N854" s="9">
        <f>'G. Phonotephrite FC 5 kbar'!W130</f>
        <v>0.261347</v>
      </c>
      <c r="O854" s="9">
        <f>'G. Phonotephrite FC 5 kbar'!X130</f>
        <v>1.009169</v>
      </c>
      <c r="P854" s="9">
        <f>'G. Phonotephrite FC 5 kbar'!Y130</f>
        <v>3.32822</v>
      </c>
      <c r="Q854" s="9">
        <f>'G. Phonotephrite FC 5 kbar'!Z130</f>
        <v>5.9354310000000003</v>
      </c>
      <c r="R854" s="9">
        <f>'G. Phonotephrite FC 5 kbar'!AA130</f>
        <v>6.2109040000000002</v>
      </c>
      <c r="S854" s="9">
        <f>'G. Phonotephrite FC 5 kbar'!AB130</f>
        <v>0.671211</v>
      </c>
      <c r="T854" s="9">
        <f>'G. Phonotephrite FC 5 kbar'!AC130</f>
        <v>5.113632</v>
      </c>
      <c r="U854" s="10">
        <f>'G. Phonotephrite FC 5 kbar'!AD130</f>
        <v>0</v>
      </c>
      <c r="V854" s="5">
        <f>'G. Phonotephrite FC 5 kbar'!AE130</f>
        <v>0.19817499999999999</v>
      </c>
      <c r="W854" s="5">
        <f>'G. Phonotephrite FC 5 kbar'!AF130</f>
        <v>0</v>
      </c>
      <c r="X854" s="5">
        <f>'G. Phonotephrite FC 5 kbar'!AG130</f>
        <v>7.1570000000000002E-3</v>
      </c>
      <c r="Y854" s="5">
        <f>'G. Phonotephrite FC 5 kbar'!AH130</f>
        <v>0</v>
      </c>
      <c r="Z854" s="5">
        <f>'G. Phonotephrite FC 5 kbar'!AI130</f>
        <v>0</v>
      </c>
      <c r="AA854" s="5">
        <v>0</v>
      </c>
      <c r="AB854" s="5"/>
      <c r="AC854" s="5">
        <f>'G. Phonotephrite FC 5 kbar'!AK130</f>
        <v>1.3041000000000001E-2</v>
      </c>
      <c r="AD854" s="10">
        <f>'G. Phonotephrite FC 5 kbar'!AL130</f>
        <v>0</v>
      </c>
      <c r="AE854" s="5">
        <f>'G. Phonotephrite FC 5 kbar'!AM130</f>
        <v>33.709946000000002</v>
      </c>
      <c r="AF854" s="5">
        <f>'G. Phonotephrite FC 5 kbar'!AN130</f>
        <v>0</v>
      </c>
      <c r="AG854" s="5">
        <f>'G. Phonotephrite FC 5 kbar'!AO130</f>
        <v>4.0634209999999999</v>
      </c>
      <c r="AH854" s="5">
        <f>'G. Phonotephrite FC 5 kbar'!AP130</f>
        <v>0</v>
      </c>
      <c r="AI854" s="5">
        <f>'G. Phonotephrite FC 5 kbar'!AQ130</f>
        <v>0</v>
      </c>
      <c r="AJ854" s="5">
        <v>0</v>
      </c>
      <c r="AK854" s="5"/>
      <c r="AL854" s="5">
        <f>'G. Phonotephrite FC 5 kbar'!AS130</f>
        <v>0.78691800000000001</v>
      </c>
      <c r="AM854" s="10">
        <f t="shared" si="182"/>
        <v>0</v>
      </c>
      <c r="AN854" s="5">
        <f t="shared" si="183"/>
        <v>33.908121000000001</v>
      </c>
      <c r="AO854" s="5">
        <f t="shared" si="184"/>
        <v>0</v>
      </c>
      <c r="AP854" s="5">
        <f t="shared" si="185"/>
        <v>4.0705780000000003</v>
      </c>
      <c r="AQ854" s="5">
        <f t="shared" si="186"/>
        <v>0</v>
      </c>
      <c r="AR854" s="5">
        <f t="shared" si="180"/>
        <v>0</v>
      </c>
      <c r="AS854" s="5">
        <f t="shared" si="181"/>
        <v>0</v>
      </c>
      <c r="AT854" s="5"/>
      <c r="AU854" s="5">
        <f t="shared" si="187"/>
        <v>0.79995899999999998</v>
      </c>
      <c r="AV854" s="10">
        <f t="shared" si="171"/>
        <v>61.221341000000002</v>
      </c>
      <c r="AW854" s="48">
        <f t="shared" si="178"/>
        <v>99.999999000000003</v>
      </c>
    </row>
    <row r="855" spans="1:49" x14ac:dyDescent="0.3">
      <c r="A855" s="37" t="s">
        <v>1450</v>
      </c>
      <c r="B855" s="3">
        <f>'G. Phonotephrite FC 5 kbar'!A131</f>
        <v>125</v>
      </c>
      <c r="C855" s="2">
        <f>'G. Phonotephrite FC 5 kbar'!C131</f>
        <v>950</v>
      </c>
      <c r="D855" s="2">
        <f>'G. Phonotephrite FC 5 kbar'!D131</f>
        <v>5000</v>
      </c>
      <c r="E855" s="5">
        <f>'B. LLD classification'!EA899</f>
        <v>2.4580149891892833</v>
      </c>
      <c r="F855" s="5">
        <f>'G. Phonotephrite FC 5 kbar'!L131</f>
        <v>2.624603</v>
      </c>
      <c r="G855" s="6">
        <f>'G. Phonotephrite FC 5 kbar'!N131</f>
        <v>61.021071999999997</v>
      </c>
      <c r="H855" s="7">
        <f t="shared" si="179"/>
        <v>38.978928000000003</v>
      </c>
      <c r="I855" s="8">
        <f>'G. Phonotephrite FC 5 kbar'!R131</f>
        <v>51.452593</v>
      </c>
      <c r="J855" s="9">
        <f>'G. Phonotephrite FC 5 kbar'!S131</f>
        <v>0.28604499999999999</v>
      </c>
      <c r="K855" s="9">
        <f>'G. Phonotephrite FC 5 kbar'!T131</f>
        <v>16.619706000000001</v>
      </c>
      <c r="L855" s="9">
        <f>'G. Phonotephrite FC 5 kbar'!U131</f>
        <v>0.93766499999999997</v>
      </c>
      <c r="M855" s="9">
        <f>'G. Phonotephrite FC 5 kbar'!V131</f>
        <v>8.1823370000000004</v>
      </c>
      <c r="N855" s="9">
        <f>'G. Phonotephrite FC 5 kbar'!W131</f>
        <v>0.26220500000000002</v>
      </c>
      <c r="O855" s="9">
        <f>'G. Phonotephrite FC 5 kbar'!X131</f>
        <v>0.98006400000000005</v>
      </c>
      <c r="P855" s="9">
        <f>'G. Phonotephrite FC 5 kbar'!Y131</f>
        <v>3.2966859999999998</v>
      </c>
      <c r="Q855" s="9">
        <f>'G. Phonotephrite FC 5 kbar'!Z131</f>
        <v>5.9535879999999999</v>
      </c>
      <c r="R855" s="9">
        <f>'G. Phonotephrite FC 5 kbar'!AA131</f>
        <v>6.2310119999999998</v>
      </c>
      <c r="S855" s="9">
        <f>'G. Phonotephrite FC 5 kbar'!AB131</f>
        <v>0.66801699999999997</v>
      </c>
      <c r="T855" s="9">
        <f>'G. Phonotephrite FC 5 kbar'!AC131</f>
        <v>5.1300809999999997</v>
      </c>
      <c r="U855" s="10">
        <f>'G. Phonotephrite FC 5 kbar'!AD131</f>
        <v>0</v>
      </c>
      <c r="V855" s="5">
        <f>'G. Phonotephrite FC 5 kbar'!AE131</f>
        <v>0.19798399999999999</v>
      </c>
      <c r="W855" s="5">
        <f>'G. Phonotephrite FC 5 kbar'!AF131</f>
        <v>0</v>
      </c>
      <c r="X855" s="5">
        <f>'G. Phonotephrite FC 5 kbar'!AG131</f>
        <v>5.7679999999999997E-3</v>
      </c>
      <c r="Y855" s="5">
        <f>'G. Phonotephrite FC 5 kbar'!AH131</f>
        <v>0</v>
      </c>
      <c r="Z855" s="5">
        <f>'G. Phonotephrite FC 5 kbar'!AI131</f>
        <v>0</v>
      </c>
      <c r="AA855" s="5">
        <v>0</v>
      </c>
      <c r="AB855" s="5"/>
      <c r="AC855" s="5">
        <f>'G. Phonotephrite FC 5 kbar'!AK131</f>
        <v>1.2793000000000001E-2</v>
      </c>
      <c r="AD855" s="10">
        <f>'G. Phonotephrite FC 5 kbar'!AL131</f>
        <v>0</v>
      </c>
      <c r="AE855" s="5">
        <f>'G. Phonotephrite FC 5 kbar'!AM131</f>
        <v>33.901117999999997</v>
      </c>
      <c r="AF855" s="5">
        <f>'G. Phonotephrite FC 5 kbar'!AN131</f>
        <v>0</v>
      </c>
      <c r="AG855" s="5">
        <f>'G. Phonotephrite FC 5 kbar'!AO131</f>
        <v>4.0663299999999998</v>
      </c>
      <c r="AH855" s="5">
        <f>'G. Phonotephrite FC 5 kbar'!AP131</f>
        <v>0</v>
      </c>
      <c r="AI855" s="5">
        <f>'G. Phonotephrite FC 5 kbar'!AQ131</f>
        <v>0</v>
      </c>
      <c r="AJ855" s="5">
        <v>0</v>
      </c>
      <c r="AK855" s="5"/>
      <c r="AL855" s="5">
        <f>'G. Phonotephrite FC 5 kbar'!AS131</f>
        <v>0.79493599999999998</v>
      </c>
      <c r="AM855" s="10">
        <f t="shared" si="182"/>
        <v>0</v>
      </c>
      <c r="AN855" s="5">
        <f t="shared" si="183"/>
        <v>34.099101999999995</v>
      </c>
      <c r="AO855" s="5">
        <f t="shared" si="184"/>
        <v>0</v>
      </c>
      <c r="AP855" s="5">
        <f t="shared" si="185"/>
        <v>4.0720979999999996</v>
      </c>
      <c r="AQ855" s="5">
        <f t="shared" si="186"/>
        <v>0</v>
      </c>
      <c r="AR855" s="5">
        <f t="shared" si="180"/>
        <v>0</v>
      </c>
      <c r="AS855" s="5">
        <f t="shared" si="181"/>
        <v>0</v>
      </c>
      <c r="AT855" s="5"/>
      <c r="AU855" s="5">
        <f t="shared" si="187"/>
        <v>0.80772900000000003</v>
      </c>
      <c r="AV855" s="10">
        <f t="shared" si="171"/>
        <v>61.021071999999997</v>
      </c>
      <c r="AW855" s="48">
        <f t="shared" si="178"/>
        <v>100.000001</v>
      </c>
    </row>
    <row r="856" spans="1:49" x14ac:dyDescent="0.3">
      <c r="A856" s="37" t="s">
        <v>1450</v>
      </c>
      <c r="B856" s="3">
        <f>'G. Phonotephrite FC 5 kbar'!A132</f>
        <v>126</v>
      </c>
      <c r="C856" s="2">
        <f>'G. Phonotephrite FC 5 kbar'!C132</f>
        <v>948</v>
      </c>
      <c r="D856" s="2">
        <f>'G. Phonotephrite FC 5 kbar'!D132</f>
        <v>5000</v>
      </c>
      <c r="E856" s="5">
        <f>'B. LLD classification'!EA900</f>
        <v>2.4557769865431043</v>
      </c>
      <c r="F856" s="5">
        <f>'G. Phonotephrite FC 5 kbar'!L132</f>
        <v>2.6365500000000002</v>
      </c>
      <c r="G856" s="6">
        <f>'G. Phonotephrite FC 5 kbar'!N132</f>
        <v>60.822595</v>
      </c>
      <c r="H856" s="7">
        <f t="shared" si="179"/>
        <v>39.177405</v>
      </c>
      <c r="I856" s="8">
        <f>'G. Phonotephrite FC 5 kbar'!R132</f>
        <v>51.483699000000001</v>
      </c>
      <c r="J856" s="9">
        <f>'G. Phonotephrite FC 5 kbar'!S132</f>
        <v>0.27912399999999998</v>
      </c>
      <c r="K856" s="9">
        <f>'G. Phonotephrite FC 5 kbar'!T132</f>
        <v>16.647563999999999</v>
      </c>
      <c r="L856" s="9">
        <f>'G. Phonotephrite FC 5 kbar'!U132</f>
        <v>0.92904900000000001</v>
      </c>
      <c r="M856" s="9">
        <f>'G. Phonotephrite FC 5 kbar'!V132</f>
        <v>8.1458089999999999</v>
      </c>
      <c r="N856" s="9">
        <f>'G. Phonotephrite FC 5 kbar'!W132</f>
        <v>0.26306000000000002</v>
      </c>
      <c r="O856" s="9">
        <f>'G. Phonotephrite FC 5 kbar'!X132</f>
        <v>0.95163500000000001</v>
      </c>
      <c r="P856" s="9">
        <f>'G. Phonotephrite FC 5 kbar'!Y132</f>
        <v>3.2655319999999999</v>
      </c>
      <c r="Q856" s="9">
        <f>'G. Phonotephrite FC 5 kbar'!Z132</f>
        <v>5.9716820000000004</v>
      </c>
      <c r="R856" s="9">
        <f>'G. Phonotephrite FC 5 kbar'!AA132</f>
        <v>6.251309</v>
      </c>
      <c r="S856" s="9">
        <f>'G. Phonotephrite FC 5 kbar'!AB132</f>
        <v>0.66495099999999996</v>
      </c>
      <c r="T856" s="9">
        <f>'G. Phonotephrite FC 5 kbar'!AC132</f>
        <v>5.1465860000000001</v>
      </c>
      <c r="U856" s="10">
        <f>'G. Phonotephrite FC 5 kbar'!AD132</f>
        <v>0</v>
      </c>
      <c r="V856" s="5">
        <f>'G. Phonotephrite FC 5 kbar'!AE132</f>
        <v>0.19775599999999999</v>
      </c>
      <c r="W856" s="5">
        <f>'G. Phonotephrite FC 5 kbar'!AF132</f>
        <v>0</v>
      </c>
      <c r="X856" s="5">
        <f>'G. Phonotephrite FC 5 kbar'!AG132</f>
        <v>4.4539999999999996E-3</v>
      </c>
      <c r="Y856" s="5">
        <f>'G. Phonotephrite FC 5 kbar'!AH132</f>
        <v>0</v>
      </c>
      <c r="Z856" s="5">
        <f>'G. Phonotephrite FC 5 kbar'!AI132</f>
        <v>0</v>
      </c>
      <c r="AA856" s="5">
        <v>0</v>
      </c>
      <c r="AB856" s="5"/>
      <c r="AC856" s="5">
        <f>'G. Phonotephrite FC 5 kbar'!AK132</f>
        <v>1.2551E-2</v>
      </c>
      <c r="AD856" s="10">
        <f>'G. Phonotephrite FC 5 kbar'!AL132</f>
        <v>0</v>
      </c>
      <c r="AE856" s="5">
        <f>'G. Phonotephrite FC 5 kbar'!AM132</f>
        <v>34.092091000000003</v>
      </c>
      <c r="AF856" s="5">
        <f>'G. Phonotephrite FC 5 kbar'!AN132</f>
        <v>0</v>
      </c>
      <c r="AG856" s="5">
        <f>'G. Phonotephrite FC 5 kbar'!AO132</f>
        <v>4.0678470000000004</v>
      </c>
      <c r="AH856" s="5">
        <f>'G. Phonotephrite FC 5 kbar'!AP132</f>
        <v>0</v>
      </c>
      <c r="AI856" s="5">
        <f>'G. Phonotephrite FC 5 kbar'!AQ132</f>
        <v>0</v>
      </c>
      <c r="AJ856" s="5">
        <v>0</v>
      </c>
      <c r="AK856" s="5"/>
      <c r="AL856" s="5">
        <f>'G. Phonotephrite FC 5 kbar'!AS132</f>
        <v>0.80270600000000003</v>
      </c>
      <c r="AM856" s="10">
        <f t="shared" si="182"/>
        <v>0</v>
      </c>
      <c r="AN856" s="5">
        <f t="shared" si="183"/>
        <v>34.289847000000002</v>
      </c>
      <c r="AO856" s="5">
        <f t="shared" si="184"/>
        <v>0</v>
      </c>
      <c r="AP856" s="5">
        <f t="shared" si="185"/>
        <v>4.0723010000000004</v>
      </c>
      <c r="AQ856" s="5">
        <f t="shared" si="186"/>
        <v>0</v>
      </c>
      <c r="AR856" s="5">
        <f t="shared" si="180"/>
        <v>0</v>
      </c>
      <c r="AS856" s="5">
        <f t="shared" si="181"/>
        <v>0</v>
      </c>
      <c r="AT856" s="5"/>
      <c r="AU856" s="5">
        <f t="shared" si="187"/>
        <v>0.81525700000000001</v>
      </c>
      <c r="AV856" s="10">
        <f t="shared" si="171"/>
        <v>60.822595</v>
      </c>
      <c r="AW856" s="48">
        <f t="shared" si="178"/>
        <v>100</v>
      </c>
    </row>
    <row r="857" spans="1:49" x14ac:dyDescent="0.3">
      <c r="A857" s="37" t="s">
        <v>1450</v>
      </c>
      <c r="B857" s="3">
        <f>'G. Phonotephrite FC 5 kbar'!A133</f>
        <v>127</v>
      </c>
      <c r="C857" s="2">
        <f>'G. Phonotephrite FC 5 kbar'!C133</f>
        <v>946</v>
      </c>
      <c r="D857" s="2">
        <f>'G. Phonotephrite FC 5 kbar'!D133</f>
        <v>5000</v>
      </c>
      <c r="E857" s="5">
        <f>'B. LLD classification'!EA901</f>
        <v>2.4535202162742418</v>
      </c>
      <c r="F857" s="5">
        <f>'G. Phonotephrite FC 5 kbar'!L133</f>
        <v>2.6484779999999999</v>
      </c>
      <c r="G857" s="6">
        <f>'G. Phonotephrite FC 5 kbar'!N133</f>
        <v>60.625870999999997</v>
      </c>
      <c r="H857" s="7">
        <f t="shared" si="179"/>
        <v>39.374129000000003</v>
      </c>
      <c r="I857" s="8">
        <f>'G. Phonotephrite FC 5 kbar'!R133</f>
        <v>51.514549000000002</v>
      </c>
      <c r="J857" s="9">
        <f>'G. Phonotephrite FC 5 kbar'!S133</f>
        <v>0.27237699999999998</v>
      </c>
      <c r="K857" s="9">
        <f>'G. Phonotephrite FC 5 kbar'!T133</f>
        <v>16.675438</v>
      </c>
      <c r="L857" s="9">
        <f>'G. Phonotephrite FC 5 kbar'!U133</f>
        <v>0.92032099999999994</v>
      </c>
      <c r="M857" s="9">
        <f>'G. Phonotephrite FC 5 kbar'!V133</f>
        <v>8.1081289999999999</v>
      </c>
      <c r="N857" s="9">
        <f>'G. Phonotephrite FC 5 kbar'!W133</f>
        <v>0.26391399999999998</v>
      </c>
      <c r="O857" s="9">
        <f>'G. Phonotephrite FC 5 kbar'!X133</f>
        <v>0.92386800000000002</v>
      </c>
      <c r="P857" s="9">
        <f>'G. Phonotephrite FC 5 kbar'!Y133</f>
        <v>3.2347510000000002</v>
      </c>
      <c r="Q857" s="9">
        <f>'G. Phonotephrite FC 5 kbar'!Z133</f>
        <v>5.9897150000000003</v>
      </c>
      <c r="R857" s="9">
        <f>'G. Phonotephrite FC 5 kbar'!AA133</f>
        <v>6.2717850000000004</v>
      </c>
      <c r="S857" s="9">
        <f>'G. Phonotephrite FC 5 kbar'!AB133</f>
        <v>0.66200999999999999</v>
      </c>
      <c r="T857" s="9">
        <f>'G. Phonotephrite FC 5 kbar'!AC133</f>
        <v>5.1631429999999998</v>
      </c>
      <c r="U857" s="10">
        <f>'G. Phonotephrite FC 5 kbar'!AD133</f>
        <v>0</v>
      </c>
      <c r="V857" s="5">
        <f>'G. Phonotephrite FC 5 kbar'!AE133</f>
        <v>0.19748599999999999</v>
      </c>
      <c r="W857" s="5">
        <f>'G. Phonotephrite FC 5 kbar'!AF133</f>
        <v>0</v>
      </c>
      <c r="X857" s="5">
        <f>'G. Phonotephrite FC 5 kbar'!AG133</f>
        <v>3.2139999999999998E-3</v>
      </c>
      <c r="Y857" s="5">
        <f>'G. Phonotephrite FC 5 kbar'!AH133</f>
        <v>0</v>
      </c>
      <c r="Z857" s="5">
        <f>'G. Phonotephrite FC 5 kbar'!AI133</f>
        <v>0</v>
      </c>
      <c r="AA857" s="5">
        <v>0</v>
      </c>
      <c r="AB857" s="5"/>
      <c r="AC857" s="5">
        <f>'G. Phonotephrite FC 5 kbar'!AK133</f>
        <v>1.2316000000000001E-2</v>
      </c>
      <c r="AD857" s="10">
        <f>'G. Phonotephrite FC 5 kbar'!AL133</f>
        <v>0</v>
      </c>
      <c r="AE857" s="5">
        <f>'G. Phonotephrite FC 5 kbar'!AM133</f>
        <v>34.282832999999997</v>
      </c>
      <c r="AF857" s="5">
        <f>'G. Phonotephrite FC 5 kbar'!AN133</f>
        <v>0</v>
      </c>
      <c r="AG857" s="5">
        <f>'G. Phonotephrite FC 5 kbar'!AO133</f>
        <v>4.0680459999999998</v>
      </c>
      <c r="AH857" s="5">
        <f>'G. Phonotephrite FC 5 kbar'!AP133</f>
        <v>0</v>
      </c>
      <c r="AI857" s="5">
        <f>'G. Phonotephrite FC 5 kbar'!AQ133</f>
        <v>0</v>
      </c>
      <c r="AJ857" s="5">
        <v>0</v>
      </c>
      <c r="AK857" s="5"/>
      <c r="AL857" s="5">
        <f>'G. Phonotephrite FC 5 kbar'!AS133</f>
        <v>0.81023400000000001</v>
      </c>
      <c r="AM857" s="10">
        <f t="shared" si="182"/>
        <v>0</v>
      </c>
      <c r="AN857" s="5">
        <f t="shared" si="183"/>
        <v>34.480318999999994</v>
      </c>
      <c r="AO857" s="5">
        <f t="shared" si="184"/>
        <v>0</v>
      </c>
      <c r="AP857" s="5">
        <f t="shared" si="185"/>
        <v>4.0712599999999997</v>
      </c>
      <c r="AQ857" s="5">
        <f t="shared" si="186"/>
        <v>0</v>
      </c>
      <c r="AR857" s="5">
        <f t="shared" si="180"/>
        <v>0</v>
      </c>
      <c r="AS857" s="5">
        <f t="shared" si="181"/>
        <v>0</v>
      </c>
      <c r="AT857" s="5"/>
      <c r="AU857" s="5">
        <f t="shared" si="187"/>
        <v>0.82255</v>
      </c>
      <c r="AV857" s="10">
        <f t="shared" ref="AV857:AV896" si="188">G857</f>
        <v>60.625870999999997</v>
      </c>
      <c r="AW857" s="48">
        <f t="shared" si="178"/>
        <v>100</v>
      </c>
    </row>
    <row r="858" spans="1:49" x14ac:dyDescent="0.3">
      <c r="A858" s="37" t="s">
        <v>1450</v>
      </c>
      <c r="B858" s="3">
        <f>'G. Phonotephrite FC 5 kbar'!A134</f>
        <v>128</v>
      </c>
      <c r="C858" s="2">
        <f>'G. Phonotephrite FC 5 kbar'!C134</f>
        <v>944</v>
      </c>
      <c r="D858" s="2">
        <f>'G. Phonotephrite FC 5 kbar'!D134</f>
        <v>5000</v>
      </c>
      <c r="E858" s="5">
        <f>'B. LLD classification'!EA902</f>
        <v>2.4512453095502664</v>
      </c>
      <c r="F858" s="5">
        <f>'G. Phonotephrite FC 5 kbar'!L134</f>
        <v>2.66039</v>
      </c>
      <c r="G858" s="6">
        <f>'G. Phonotephrite FC 5 kbar'!N134</f>
        <v>60.430866999999999</v>
      </c>
      <c r="H858" s="7">
        <f t="shared" si="179"/>
        <v>39.569133000000001</v>
      </c>
      <c r="I858" s="8">
        <f>'G. Phonotephrite FC 5 kbar'!R134</f>
        <v>51.545158999999998</v>
      </c>
      <c r="J858" s="9">
        <f>'G. Phonotephrite FC 5 kbar'!S134</f>
        <v>0.26579999999999998</v>
      </c>
      <c r="K858" s="9">
        <f>'G. Phonotephrite FC 5 kbar'!T134</f>
        <v>16.703319</v>
      </c>
      <c r="L858" s="9">
        <f>'G. Phonotephrite FC 5 kbar'!U134</f>
        <v>0.91148099999999999</v>
      </c>
      <c r="M858" s="9">
        <f>'G. Phonotephrite FC 5 kbar'!V134</f>
        <v>8.0693280000000005</v>
      </c>
      <c r="N858" s="9">
        <f>'G. Phonotephrite FC 5 kbar'!W134</f>
        <v>0.26476499999999997</v>
      </c>
      <c r="O858" s="9">
        <f>'G. Phonotephrite FC 5 kbar'!X134</f>
        <v>0.89674900000000002</v>
      </c>
      <c r="P858" s="9">
        <f>'G. Phonotephrite FC 5 kbar'!Y134</f>
        <v>3.2043409999999999</v>
      </c>
      <c r="Q858" s="9">
        <f>'G. Phonotephrite FC 5 kbar'!Z134</f>
        <v>6.0076890000000001</v>
      </c>
      <c r="R858" s="9">
        <f>'G. Phonotephrite FC 5 kbar'!AA134</f>
        <v>6.2924280000000001</v>
      </c>
      <c r="S858" s="9">
        <f>'G. Phonotephrite FC 5 kbar'!AB134</f>
        <v>0.65919099999999997</v>
      </c>
      <c r="T858" s="9">
        <f>'G. Phonotephrite FC 5 kbar'!AC134</f>
        <v>5.1797500000000003</v>
      </c>
      <c r="U858" s="10">
        <f>'G. Phonotephrite FC 5 kbar'!AD134</f>
        <v>0</v>
      </c>
      <c r="V858" s="5">
        <f>'G. Phonotephrite FC 5 kbar'!AE134</f>
        <v>0.19716800000000001</v>
      </c>
      <c r="W858" s="5">
        <f>'G. Phonotephrite FC 5 kbar'!AF134</f>
        <v>0</v>
      </c>
      <c r="X858" s="5">
        <f>'G. Phonotephrite FC 5 kbar'!AG134</f>
        <v>2.0479999999999999E-3</v>
      </c>
      <c r="Y858" s="5">
        <f>'G. Phonotephrite FC 5 kbar'!AH134</f>
        <v>0</v>
      </c>
      <c r="Z858" s="5">
        <f>'G. Phonotephrite FC 5 kbar'!AI134</f>
        <v>0</v>
      </c>
      <c r="AA858" s="5">
        <v>0</v>
      </c>
      <c r="AB858" s="5"/>
      <c r="AC858" s="5">
        <f>'G. Phonotephrite FC 5 kbar'!AK134</f>
        <v>1.2088E-2</v>
      </c>
      <c r="AD858" s="10">
        <f>'G. Phonotephrite FC 5 kbar'!AL134</f>
        <v>0</v>
      </c>
      <c r="AE858" s="5">
        <f>'G. Phonotephrite FC 5 kbar'!AM134</f>
        <v>34.473300000000002</v>
      </c>
      <c r="AF858" s="5">
        <f>'G. Phonotephrite FC 5 kbar'!AN134</f>
        <v>0</v>
      </c>
      <c r="AG858" s="5">
        <f>'G. Phonotephrite FC 5 kbar'!AO134</f>
        <v>4.0670010000000003</v>
      </c>
      <c r="AH858" s="5">
        <f>'G. Phonotephrite FC 5 kbar'!AP134</f>
        <v>0</v>
      </c>
      <c r="AI858" s="5">
        <f>'G. Phonotephrite FC 5 kbar'!AQ134</f>
        <v>0</v>
      </c>
      <c r="AJ858" s="5">
        <v>0</v>
      </c>
      <c r="AK858" s="5"/>
      <c r="AL858" s="5">
        <f>'G. Phonotephrite FC 5 kbar'!AS134</f>
        <v>0.817527</v>
      </c>
      <c r="AM858" s="10">
        <f t="shared" ref="AM858:AM889" si="189">AD858+U858</f>
        <v>0</v>
      </c>
      <c r="AN858" s="5">
        <f t="shared" ref="AN858:AN889" si="190">V858+AE858</f>
        <v>34.670468</v>
      </c>
      <c r="AO858" s="5">
        <f t="shared" ref="AO858:AO889" si="191">W858+AF858</f>
        <v>0</v>
      </c>
      <c r="AP858" s="5">
        <f t="shared" ref="AP858:AP889" si="192">X858+AG858</f>
        <v>4.0690490000000006</v>
      </c>
      <c r="AQ858" s="5">
        <f t="shared" ref="AQ858:AQ889" si="193">Y858+AH858</f>
        <v>0</v>
      </c>
      <c r="AR858" s="5">
        <f t="shared" si="180"/>
        <v>0</v>
      </c>
      <c r="AS858" s="5">
        <f t="shared" si="181"/>
        <v>0</v>
      </c>
      <c r="AT858" s="5"/>
      <c r="AU858" s="5">
        <f t="shared" ref="AU858:AU889" si="194">AC858+AL858</f>
        <v>0.82961499999999999</v>
      </c>
      <c r="AV858" s="10">
        <f t="shared" si="188"/>
        <v>60.430866999999999</v>
      </c>
      <c r="AW858" s="48">
        <f t="shared" ref="AW858:AW924" si="195">SUM(AM858:AV858)</f>
        <v>99.999999000000003</v>
      </c>
    </row>
    <row r="859" spans="1:49" x14ac:dyDescent="0.3">
      <c r="A859" s="37" t="s">
        <v>1450</v>
      </c>
      <c r="B859" s="3">
        <f>'G. Phonotephrite FC 5 kbar'!A135</f>
        <v>129</v>
      </c>
      <c r="C859" s="2">
        <f>'G. Phonotephrite FC 5 kbar'!C135</f>
        <v>942</v>
      </c>
      <c r="D859" s="2">
        <f>'G. Phonotephrite FC 5 kbar'!D135</f>
        <v>5000</v>
      </c>
      <c r="E859" s="5">
        <f>'B. LLD classification'!EA903</f>
        <v>2.4489533183853829</v>
      </c>
      <c r="F859" s="5">
        <f>'G. Phonotephrite FC 5 kbar'!L135</f>
        <v>2.672288</v>
      </c>
      <c r="G859" s="6">
        <f>'G. Phonotephrite FC 5 kbar'!N135</f>
        <v>60.237555</v>
      </c>
      <c r="H859" s="7">
        <f t="shared" ref="H859:H905" si="196">100-G859</f>
        <v>39.762445</v>
      </c>
      <c r="I859" s="8">
        <f>'G. Phonotephrite FC 5 kbar'!R135</f>
        <v>51.575544000000001</v>
      </c>
      <c r="J859" s="9">
        <f>'G. Phonotephrite FC 5 kbar'!S135</f>
        <v>0.25938800000000001</v>
      </c>
      <c r="K859" s="9">
        <f>'G. Phonotephrite FC 5 kbar'!T135</f>
        <v>16.731196000000001</v>
      </c>
      <c r="L859" s="9">
        <f>'G. Phonotephrite FC 5 kbar'!U135</f>
        <v>0.90253300000000003</v>
      </c>
      <c r="M859" s="9">
        <f>'G. Phonotephrite FC 5 kbar'!V135</f>
        <v>8.029439</v>
      </c>
      <c r="N859" s="9">
        <f>'G. Phonotephrite FC 5 kbar'!W135</f>
        <v>0.26561499999999999</v>
      </c>
      <c r="O859" s="9">
        <f>'G. Phonotephrite FC 5 kbar'!X135</f>
        <v>0.87026499999999996</v>
      </c>
      <c r="P859" s="9">
        <f>'G. Phonotephrite FC 5 kbar'!Y135</f>
        <v>3.1742979999999998</v>
      </c>
      <c r="Q859" s="9">
        <f>'G. Phonotephrite FC 5 kbar'!Z135</f>
        <v>6.0256030000000003</v>
      </c>
      <c r="R859" s="9">
        <f>'G. Phonotephrite FC 5 kbar'!AA135</f>
        <v>6.3132279999999996</v>
      </c>
      <c r="S859" s="9">
        <f>'G. Phonotephrite FC 5 kbar'!AB135</f>
        <v>0.65649100000000005</v>
      </c>
      <c r="T859" s="9">
        <f>'G. Phonotephrite FC 5 kbar'!AC135</f>
        <v>5.1963999999999997</v>
      </c>
      <c r="U859" s="10">
        <f>'G. Phonotephrite FC 5 kbar'!AD135</f>
        <v>0</v>
      </c>
      <c r="V859" s="5">
        <f>'G. Phonotephrite FC 5 kbar'!AE135</f>
        <v>0.196798</v>
      </c>
      <c r="W859" s="5">
        <f>'G. Phonotephrite FC 5 kbar'!AF135</f>
        <v>0</v>
      </c>
      <c r="X859" s="5">
        <f>'G. Phonotephrite FC 5 kbar'!AG135</f>
        <v>9.5699999999999995E-4</v>
      </c>
      <c r="Y859" s="5">
        <f>'G. Phonotephrite FC 5 kbar'!AH135</f>
        <v>0</v>
      </c>
      <c r="Z859" s="5">
        <f>'G. Phonotephrite FC 5 kbar'!AI135</f>
        <v>0</v>
      </c>
      <c r="AA859" s="5">
        <v>0</v>
      </c>
      <c r="AB859" s="5"/>
      <c r="AC859" s="5">
        <f>'G. Phonotephrite FC 5 kbar'!AK135</f>
        <v>1.1867000000000001E-2</v>
      </c>
      <c r="AD859" s="10">
        <f>'G. Phonotephrite FC 5 kbar'!AL135</f>
        <v>0</v>
      </c>
      <c r="AE859" s="5">
        <f>'G. Phonotephrite FC 5 kbar'!AM135</f>
        <v>34.663445000000003</v>
      </c>
      <c r="AF859" s="5">
        <f>'G. Phonotephrite FC 5 kbar'!AN135</f>
        <v>0</v>
      </c>
      <c r="AG859" s="5">
        <f>'G. Phonotephrite FC 5 kbar'!AO135</f>
        <v>4.0647869999999999</v>
      </c>
      <c r="AH859" s="5">
        <f>'G. Phonotephrite FC 5 kbar'!AP135</f>
        <v>0</v>
      </c>
      <c r="AI859" s="5">
        <f>'G. Phonotephrite FC 5 kbar'!AQ135</f>
        <v>0</v>
      </c>
      <c r="AJ859" s="5">
        <v>0</v>
      </c>
      <c r="AK859" s="5"/>
      <c r="AL859" s="5">
        <f>'G. Phonotephrite FC 5 kbar'!AS135</f>
        <v>0.82459199999999999</v>
      </c>
      <c r="AM859" s="10">
        <f t="shared" si="189"/>
        <v>0</v>
      </c>
      <c r="AN859" s="5">
        <f t="shared" si="190"/>
        <v>34.860243000000004</v>
      </c>
      <c r="AO859" s="5">
        <f t="shared" si="191"/>
        <v>0</v>
      </c>
      <c r="AP859" s="5">
        <f t="shared" si="192"/>
        <v>4.0657439999999996</v>
      </c>
      <c r="AQ859" s="5">
        <f t="shared" si="193"/>
        <v>0</v>
      </c>
      <c r="AR859" s="5">
        <f t="shared" ref="AR859:AR903" si="197">Z859+AI859</f>
        <v>0</v>
      </c>
      <c r="AS859" s="5">
        <f t="shared" ref="AS859:AS903" si="198">AA859+AJ859</f>
        <v>0</v>
      </c>
      <c r="AT859" s="5"/>
      <c r="AU859" s="5">
        <f t="shared" si="194"/>
        <v>0.83645899999999995</v>
      </c>
      <c r="AV859" s="10">
        <f t="shared" si="188"/>
        <v>60.237555</v>
      </c>
      <c r="AW859" s="48">
        <f t="shared" si="195"/>
        <v>100.000001</v>
      </c>
    </row>
    <row r="860" spans="1:49" x14ac:dyDescent="0.3">
      <c r="A860" s="37" t="s">
        <v>1450</v>
      </c>
      <c r="B860" s="3">
        <f>'G. Phonotephrite FC 5 kbar'!A136</f>
        <v>130</v>
      </c>
      <c r="C860" s="2">
        <f>'G. Phonotephrite FC 5 kbar'!C136</f>
        <v>940</v>
      </c>
      <c r="D860" s="2">
        <f>'G. Phonotephrite FC 5 kbar'!D136</f>
        <v>5000</v>
      </c>
      <c r="E860" s="5">
        <f>'B. LLD classification'!EA904</f>
        <v>2.4466463160593226</v>
      </c>
      <c r="F860" s="5">
        <f>'G. Phonotephrite FC 5 kbar'!L136</f>
        <v>2.6841740000000001</v>
      </c>
      <c r="G860" s="6">
        <f>'G. Phonotephrite FC 5 kbar'!N136</f>
        <v>60.045949</v>
      </c>
      <c r="H860" s="7">
        <f t="shared" si="196"/>
        <v>39.954051</v>
      </c>
      <c r="I860" s="8">
        <f>'G. Phonotephrite FC 5 kbar'!R136</f>
        <v>51.605719000000001</v>
      </c>
      <c r="J860" s="9">
        <f>'G. Phonotephrite FC 5 kbar'!S136</f>
        <v>0.253139</v>
      </c>
      <c r="K860" s="9">
        <f>'G. Phonotephrite FC 5 kbar'!T136</f>
        <v>16.759046000000001</v>
      </c>
      <c r="L860" s="9">
        <f>'G. Phonotephrite FC 5 kbar'!U136</f>
        <v>0.89348300000000003</v>
      </c>
      <c r="M860" s="9">
        <f>'G. Phonotephrite FC 5 kbar'!V136</f>
        <v>7.9885339999999996</v>
      </c>
      <c r="N860" s="9">
        <f>'G. Phonotephrite FC 5 kbar'!W136</f>
        <v>0.26646300000000001</v>
      </c>
      <c r="O860" s="9">
        <f>'G. Phonotephrite FC 5 kbar'!X136</f>
        <v>0.84439600000000004</v>
      </c>
      <c r="P860" s="9">
        <f>'G. Phonotephrite FC 5 kbar'!Y136</f>
        <v>3.1446190000000001</v>
      </c>
      <c r="Q860" s="9">
        <f>'G. Phonotephrite FC 5 kbar'!Z136</f>
        <v>6.0434539999999997</v>
      </c>
      <c r="R860" s="9">
        <f>'G. Phonotephrite FC 5 kbar'!AA136</f>
        <v>6.3341580000000004</v>
      </c>
      <c r="S860" s="9">
        <f>'G. Phonotephrite FC 5 kbar'!AB136</f>
        <v>0.65390599999999999</v>
      </c>
      <c r="T860" s="9">
        <f>'G. Phonotephrite FC 5 kbar'!AC136</f>
        <v>5.2130840000000003</v>
      </c>
      <c r="U860" s="10">
        <f>'G. Phonotephrite FC 5 kbar'!AD136</f>
        <v>0</v>
      </c>
      <c r="V860" s="5">
        <f>'G. Phonotephrite FC 5 kbar'!AE136</f>
        <v>0.196272</v>
      </c>
      <c r="W860" s="5">
        <f>'G. Phonotephrite FC 5 kbar'!AF136</f>
        <v>0</v>
      </c>
      <c r="X860" s="5">
        <f>'G. Phonotephrite FC 5 kbar'!AG136</f>
        <v>0</v>
      </c>
      <c r="Y860" s="5">
        <f>'G. Phonotephrite FC 5 kbar'!AH136</f>
        <v>0</v>
      </c>
      <c r="Z860" s="5">
        <f>'G. Phonotephrite FC 5 kbar'!AI136</f>
        <v>0</v>
      </c>
      <c r="AA860" s="5">
        <v>0</v>
      </c>
      <c r="AB860" s="5"/>
      <c r="AC860" s="5">
        <f>'G. Phonotephrite FC 5 kbar'!AK136</f>
        <v>1.1653E-2</v>
      </c>
      <c r="AD860" s="10">
        <f>'G. Phonotephrite FC 5 kbar'!AL136</f>
        <v>0</v>
      </c>
      <c r="AE860" s="5">
        <f>'G. Phonotephrite FC 5 kbar'!AM136</f>
        <v>34.853214000000001</v>
      </c>
      <c r="AF860" s="5">
        <f>'G. Phonotephrite FC 5 kbar'!AN136</f>
        <v>0</v>
      </c>
      <c r="AG860" s="5">
        <f>'G. Phonotephrite FC 5 kbar'!AO136</f>
        <v>4.061477</v>
      </c>
      <c r="AH860" s="5">
        <f>'G. Phonotephrite FC 5 kbar'!AP136</f>
        <v>0</v>
      </c>
      <c r="AI860" s="5">
        <f>'G. Phonotephrite FC 5 kbar'!AQ136</f>
        <v>0</v>
      </c>
      <c r="AJ860" s="5">
        <v>0</v>
      </c>
      <c r="AK860" s="5"/>
      <c r="AL860" s="5">
        <f>'G. Phonotephrite FC 5 kbar'!AS136</f>
        <v>0.83143500000000004</v>
      </c>
      <c r="AM860" s="10">
        <f t="shared" si="189"/>
        <v>0</v>
      </c>
      <c r="AN860" s="5">
        <f t="shared" si="190"/>
        <v>35.049486000000002</v>
      </c>
      <c r="AO860" s="5">
        <f t="shared" si="191"/>
        <v>0</v>
      </c>
      <c r="AP860" s="5">
        <f t="shared" si="192"/>
        <v>4.061477</v>
      </c>
      <c r="AQ860" s="5">
        <f t="shared" si="193"/>
        <v>0</v>
      </c>
      <c r="AR860" s="5">
        <f t="shared" si="197"/>
        <v>0</v>
      </c>
      <c r="AS860" s="5">
        <f t="shared" si="198"/>
        <v>0</v>
      </c>
      <c r="AT860" s="5"/>
      <c r="AU860" s="5">
        <f t="shared" si="194"/>
        <v>0.84308800000000006</v>
      </c>
      <c r="AV860" s="10">
        <f t="shared" si="188"/>
        <v>60.045949</v>
      </c>
      <c r="AW860" s="48">
        <f t="shared" si="195"/>
        <v>100</v>
      </c>
    </row>
    <row r="861" spans="1:49" x14ac:dyDescent="0.3">
      <c r="A861" s="37" t="s">
        <v>1450</v>
      </c>
      <c r="B861" s="3">
        <f>'G. Phonotephrite FC 5 kbar'!A137</f>
        <v>131</v>
      </c>
      <c r="C861" s="2">
        <f>'G. Phonotephrite FC 5 kbar'!C137</f>
        <v>938</v>
      </c>
      <c r="D861" s="2">
        <f>'G. Phonotephrite FC 5 kbar'!D137</f>
        <v>5000</v>
      </c>
      <c r="E861" s="5">
        <f>'B. LLD classification'!EA905</f>
        <v>2.444440909228458</v>
      </c>
      <c r="F861" s="5">
        <f>'G. Phonotephrite FC 5 kbar'!L137</f>
        <v>2.6960630000000001</v>
      </c>
      <c r="G861" s="6">
        <f>'G. Phonotephrite FC 5 kbar'!N137</f>
        <v>59.859127999999998</v>
      </c>
      <c r="H861" s="7">
        <f t="shared" si="196"/>
        <v>40.140872000000002</v>
      </c>
      <c r="I861" s="8">
        <f>'G. Phonotephrite FC 5 kbar'!R137</f>
        <v>51.635874000000001</v>
      </c>
      <c r="J861" s="9">
        <f>'G. Phonotephrite FC 5 kbar'!S137</f>
        <v>0.247063</v>
      </c>
      <c r="K861" s="9">
        <f>'G. Phonotephrite FC 5 kbar'!T137</f>
        <v>16.785838999999999</v>
      </c>
      <c r="L861" s="9">
        <f>'G. Phonotephrite FC 5 kbar'!U137</f>
        <v>0.88467099999999999</v>
      </c>
      <c r="M861" s="9">
        <f>'G. Phonotephrite FC 5 kbar'!V137</f>
        <v>7.9499180000000003</v>
      </c>
      <c r="N861" s="9">
        <f>'G. Phonotephrite FC 5 kbar'!W137</f>
        <v>0.26729399999999998</v>
      </c>
      <c r="O861" s="9">
        <f>'G. Phonotephrite FC 5 kbar'!X137</f>
        <v>0.81858799999999998</v>
      </c>
      <c r="P861" s="9">
        <f>'G. Phonotephrite FC 5 kbar'!Y137</f>
        <v>3.115421</v>
      </c>
      <c r="Q861" s="9">
        <f>'G. Phonotephrite FC 5 kbar'!Z137</f>
        <v>6.0609529999999996</v>
      </c>
      <c r="R861" s="9">
        <f>'G. Phonotephrite FC 5 kbar'!AA137</f>
        <v>6.3539269999999997</v>
      </c>
      <c r="S861" s="9">
        <f>'G. Phonotephrite FC 5 kbar'!AB137</f>
        <v>0.65129599999999999</v>
      </c>
      <c r="T861" s="9">
        <f>'G. Phonotephrite FC 5 kbar'!AC137</f>
        <v>5.229158</v>
      </c>
      <c r="U861" s="10">
        <f>'G. Phonotephrite FC 5 kbar'!AD137</f>
        <v>0</v>
      </c>
      <c r="V861" s="5">
        <f>'G. Phonotephrite FC 5 kbar'!AE137</f>
        <v>0.18728800000000001</v>
      </c>
      <c r="W861" s="5">
        <f>'G. Phonotephrite FC 5 kbar'!AF137</f>
        <v>0</v>
      </c>
      <c r="X861" s="5">
        <f>'G. Phonotephrite FC 5 kbar'!AG137</f>
        <v>0</v>
      </c>
      <c r="Y861" s="5">
        <f>'G. Phonotephrite FC 5 kbar'!AH137</f>
        <v>0</v>
      </c>
      <c r="Z861" s="5">
        <f>'G. Phonotephrite FC 5 kbar'!AI137</f>
        <v>0</v>
      </c>
      <c r="AA861" s="5">
        <v>0</v>
      </c>
      <c r="AB861" s="5"/>
      <c r="AC861" s="5">
        <f>'G. Phonotephrite FC 5 kbar'!AK137</f>
        <v>1.159E-2</v>
      </c>
      <c r="AD861" s="10">
        <f>'G. Phonotephrite FC 5 kbar'!AL137</f>
        <v>0</v>
      </c>
      <c r="AE861" s="5">
        <f>'G. Phonotephrite FC 5 kbar'!AM137</f>
        <v>35.042453000000002</v>
      </c>
      <c r="AF861" s="5">
        <f>'G. Phonotephrite FC 5 kbar'!AN137</f>
        <v>0</v>
      </c>
      <c r="AG861" s="5">
        <f>'G. Phonotephrite FC 5 kbar'!AO137</f>
        <v>4.061477</v>
      </c>
      <c r="AH861" s="5">
        <f>'G. Phonotephrite FC 5 kbar'!AP137</f>
        <v>0</v>
      </c>
      <c r="AI861" s="5">
        <f>'G. Phonotephrite FC 5 kbar'!AQ137</f>
        <v>0</v>
      </c>
      <c r="AJ861" s="5">
        <v>0</v>
      </c>
      <c r="AK861" s="5"/>
      <c r="AL861" s="5">
        <f>'G. Phonotephrite FC 5 kbar'!AS137</f>
        <v>0.83806499999999995</v>
      </c>
      <c r="AM861" s="10">
        <f t="shared" si="189"/>
        <v>0</v>
      </c>
      <c r="AN861" s="5">
        <f t="shared" si="190"/>
        <v>35.229741000000004</v>
      </c>
      <c r="AO861" s="5">
        <f t="shared" si="191"/>
        <v>0</v>
      </c>
      <c r="AP861" s="5">
        <f t="shared" si="192"/>
        <v>4.061477</v>
      </c>
      <c r="AQ861" s="5">
        <f t="shared" si="193"/>
        <v>0</v>
      </c>
      <c r="AR861" s="5">
        <f t="shared" si="197"/>
        <v>0</v>
      </c>
      <c r="AS861" s="5">
        <f t="shared" si="198"/>
        <v>0</v>
      </c>
      <c r="AT861" s="5"/>
      <c r="AU861" s="5">
        <f t="shared" si="194"/>
        <v>0.84965499999999994</v>
      </c>
      <c r="AV861" s="10">
        <f t="shared" si="188"/>
        <v>59.859127999999998</v>
      </c>
      <c r="AW861" s="48">
        <f t="shared" si="195"/>
        <v>100.000001</v>
      </c>
    </row>
    <row r="862" spans="1:49" x14ac:dyDescent="0.3">
      <c r="A862" s="37" t="s">
        <v>1450</v>
      </c>
      <c r="B862" s="3">
        <f>'G. Phonotephrite FC 5 kbar'!A138</f>
        <v>132</v>
      </c>
      <c r="C862" s="2">
        <f>'G. Phonotephrite FC 5 kbar'!C138</f>
        <v>936</v>
      </c>
      <c r="D862" s="2">
        <f>'G. Phonotephrite FC 5 kbar'!D138</f>
        <v>5000</v>
      </c>
      <c r="E862" s="5">
        <f>'B. LLD classification'!EA906</f>
        <v>2.4422416001477165</v>
      </c>
      <c r="F862" s="5">
        <f>'G. Phonotephrite FC 5 kbar'!L138</f>
        <v>2.7081040000000001</v>
      </c>
      <c r="G862" s="6">
        <f>'G. Phonotephrite FC 5 kbar'!N138</f>
        <v>59.674458000000001</v>
      </c>
      <c r="H862" s="7">
        <f t="shared" si="196"/>
        <v>40.325541999999999</v>
      </c>
      <c r="I862" s="8">
        <f>'G. Phonotephrite FC 5 kbar'!R138</f>
        <v>51.665869000000001</v>
      </c>
      <c r="J862" s="9">
        <f>'G. Phonotephrite FC 5 kbar'!S138</f>
        <v>0.241143</v>
      </c>
      <c r="K862" s="9">
        <f>'G. Phonotephrite FC 5 kbar'!T138</f>
        <v>16.812418000000001</v>
      </c>
      <c r="L862" s="9">
        <f>'G. Phonotephrite FC 5 kbar'!U138</f>
        <v>0.87581900000000001</v>
      </c>
      <c r="M862" s="9">
        <f>'G. Phonotephrite FC 5 kbar'!V138</f>
        <v>7.9108939999999999</v>
      </c>
      <c r="N862" s="9">
        <f>'G. Phonotephrite FC 5 kbar'!W138</f>
        <v>0.268121</v>
      </c>
      <c r="O862" s="9">
        <f>'G. Phonotephrite FC 5 kbar'!X138</f>
        <v>0.79328600000000005</v>
      </c>
      <c r="P862" s="9">
        <f>'G. Phonotephrite FC 5 kbar'!Y138</f>
        <v>3.0865990000000001</v>
      </c>
      <c r="Q862" s="9">
        <f>'G. Phonotephrite FC 5 kbar'!Z138</f>
        <v>6.0783389999999997</v>
      </c>
      <c r="R862" s="9">
        <f>'G. Phonotephrite FC 5 kbar'!AA138</f>
        <v>6.3735900000000001</v>
      </c>
      <c r="S862" s="9">
        <f>'G. Phonotephrite FC 5 kbar'!AB138</f>
        <v>0.64877499999999999</v>
      </c>
      <c r="T862" s="9">
        <f>'G. Phonotephrite FC 5 kbar'!AC138</f>
        <v>5.2451480000000004</v>
      </c>
      <c r="U862" s="10">
        <f>'G. Phonotephrite FC 5 kbar'!AD138</f>
        <v>0</v>
      </c>
      <c r="V862" s="5">
        <f>'G. Phonotephrite FC 5 kbar'!AE138</f>
        <v>0.18532100000000001</v>
      </c>
      <c r="W862" s="5">
        <f>'G. Phonotephrite FC 5 kbar'!AF138</f>
        <v>0</v>
      </c>
      <c r="X862" s="5">
        <f>'G. Phonotephrite FC 5 kbar'!AG138</f>
        <v>0</v>
      </c>
      <c r="Y862" s="5">
        <f>'G. Phonotephrite FC 5 kbar'!AH138</f>
        <v>0</v>
      </c>
      <c r="Z862" s="5">
        <f>'G. Phonotephrite FC 5 kbar'!AI138</f>
        <v>0</v>
      </c>
      <c r="AA862" s="5">
        <v>0</v>
      </c>
      <c r="AB862" s="5"/>
      <c r="AC862" s="5">
        <f>'G. Phonotephrite FC 5 kbar'!AK138</f>
        <v>1.1410999999999999E-2</v>
      </c>
      <c r="AD862" s="10">
        <f>'G. Phonotephrite FC 5 kbar'!AL138</f>
        <v>0</v>
      </c>
      <c r="AE862" s="5">
        <f>'G. Phonotephrite FC 5 kbar'!AM138</f>
        <v>35.222701000000001</v>
      </c>
      <c r="AF862" s="5">
        <f>'G. Phonotephrite FC 5 kbar'!AN138</f>
        <v>0</v>
      </c>
      <c r="AG862" s="5">
        <f>'G. Phonotephrite FC 5 kbar'!AO138</f>
        <v>4.061477</v>
      </c>
      <c r="AH862" s="5">
        <f>'G. Phonotephrite FC 5 kbar'!AP138</f>
        <v>0</v>
      </c>
      <c r="AI862" s="5">
        <f>'G. Phonotephrite FC 5 kbar'!AQ138</f>
        <v>0</v>
      </c>
      <c r="AJ862" s="5">
        <v>0</v>
      </c>
      <c r="AK862" s="5"/>
      <c r="AL862" s="5">
        <f>'G. Phonotephrite FC 5 kbar'!AS138</f>
        <v>0.84463200000000005</v>
      </c>
      <c r="AM862" s="10">
        <f t="shared" si="189"/>
        <v>0</v>
      </c>
      <c r="AN862" s="5">
        <f t="shared" si="190"/>
        <v>35.408022000000003</v>
      </c>
      <c r="AO862" s="5">
        <f t="shared" si="191"/>
        <v>0</v>
      </c>
      <c r="AP862" s="5">
        <f t="shared" si="192"/>
        <v>4.061477</v>
      </c>
      <c r="AQ862" s="5">
        <f t="shared" si="193"/>
        <v>0</v>
      </c>
      <c r="AR862" s="5">
        <f t="shared" si="197"/>
        <v>0</v>
      </c>
      <c r="AS862" s="5">
        <f t="shared" si="198"/>
        <v>0</v>
      </c>
      <c r="AT862" s="5"/>
      <c r="AU862" s="5">
        <f t="shared" si="194"/>
        <v>0.856043</v>
      </c>
      <c r="AV862" s="10">
        <f t="shared" si="188"/>
        <v>59.674458000000001</v>
      </c>
      <c r="AW862" s="48">
        <f t="shared" si="195"/>
        <v>100</v>
      </c>
    </row>
    <row r="863" spans="1:49" x14ac:dyDescent="0.3">
      <c r="A863" s="37" t="s">
        <v>1450</v>
      </c>
      <c r="B863" s="3">
        <f>'G. Phonotephrite FC 5 kbar'!A139</f>
        <v>133</v>
      </c>
      <c r="C863" s="2">
        <f>'G. Phonotephrite FC 5 kbar'!C139</f>
        <v>934</v>
      </c>
      <c r="D863" s="2">
        <f>'G. Phonotephrite FC 5 kbar'!D139</f>
        <v>5000</v>
      </c>
      <c r="E863" s="5">
        <f>'B. LLD classification'!EA907</f>
        <v>2.4400481284551665</v>
      </c>
      <c r="F863" s="5">
        <f>'G. Phonotephrite FC 5 kbar'!L139</f>
        <v>2.720164</v>
      </c>
      <c r="G863" s="6">
        <f>'G. Phonotephrite FC 5 kbar'!N139</f>
        <v>59.491886000000001</v>
      </c>
      <c r="H863" s="7">
        <f t="shared" si="196"/>
        <v>40.508113999999999</v>
      </c>
      <c r="I863" s="8">
        <f>'G. Phonotephrite FC 5 kbar'!R139</f>
        <v>51.695711000000003</v>
      </c>
      <c r="J863" s="9">
        <f>'G. Phonotephrite FC 5 kbar'!S139</f>
        <v>0.235374</v>
      </c>
      <c r="K863" s="9">
        <f>'G. Phonotephrite FC 5 kbar'!T139</f>
        <v>16.838787</v>
      </c>
      <c r="L863" s="9">
        <f>'G. Phonotephrite FC 5 kbar'!U139</f>
        <v>0.86692599999999997</v>
      </c>
      <c r="M863" s="9">
        <f>'G. Phonotephrite FC 5 kbar'!V139</f>
        <v>7.8714649999999997</v>
      </c>
      <c r="N863" s="9">
        <f>'G. Phonotephrite FC 5 kbar'!W139</f>
        <v>0.26894400000000002</v>
      </c>
      <c r="O863" s="9">
        <f>'G. Phonotephrite FC 5 kbar'!X139</f>
        <v>0.76848300000000003</v>
      </c>
      <c r="P863" s="9">
        <f>'G. Phonotephrite FC 5 kbar'!Y139</f>
        <v>3.0581480000000001</v>
      </c>
      <c r="Q863" s="9">
        <f>'G. Phonotephrite FC 5 kbar'!Z139</f>
        <v>6.0956159999999997</v>
      </c>
      <c r="R863" s="9">
        <f>'G. Phonotephrite FC 5 kbar'!AA139</f>
        <v>6.3931490000000002</v>
      </c>
      <c r="S863" s="9">
        <f>'G. Phonotephrite FC 5 kbar'!AB139</f>
        <v>0.64634000000000003</v>
      </c>
      <c r="T863" s="9">
        <f>'G. Phonotephrite FC 5 kbar'!AC139</f>
        <v>5.2610570000000001</v>
      </c>
      <c r="U863" s="10">
        <f>'G. Phonotephrite FC 5 kbar'!AD139</f>
        <v>0</v>
      </c>
      <c r="V863" s="5">
        <f>'G. Phonotephrite FC 5 kbar'!AE139</f>
        <v>0.18340400000000001</v>
      </c>
      <c r="W863" s="5">
        <f>'G. Phonotephrite FC 5 kbar'!AF139</f>
        <v>0</v>
      </c>
      <c r="X863" s="5">
        <f>'G. Phonotephrite FC 5 kbar'!AG139</f>
        <v>0</v>
      </c>
      <c r="Y863" s="5">
        <f>'G. Phonotephrite FC 5 kbar'!AH139</f>
        <v>0</v>
      </c>
      <c r="Z863" s="5">
        <f>'G. Phonotephrite FC 5 kbar'!AI139</f>
        <v>0</v>
      </c>
      <c r="AA863" s="5">
        <v>0</v>
      </c>
      <c r="AB863" s="5"/>
      <c r="AC863" s="5">
        <f>'G. Phonotephrite FC 5 kbar'!AK139</f>
        <v>1.1235E-2</v>
      </c>
      <c r="AD863" s="10">
        <f>'G. Phonotephrite FC 5 kbar'!AL139</f>
        <v>0</v>
      </c>
      <c r="AE863" s="5">
        <f>'G. Phonotephrite FC 5 kbar'!AM139</f>
        <v>35.400979</v>
      </c>
      <c r="AF863" s="5">
        <f>'G. Phonotephrite FC 5 kbar'!AN139</f>
        <v>0</v>
      </c>
      <c r="AG863" s="5">
        <f>'G. Phonotephrite FC 5 kbar'!AO139</f>
        <v>4.061477</v>
      </c>
      <c r="AH863" s="5">
        <f>'G. Phonotephrite FC 5 kbar'!AP139</f>
        <v>0</v>
      </c>
      <c r="AI863" s="5">
        <f>'G. Phonotephrite FC 5 kbar'!AQ139</f>
        <v>0</v>
      </c>
      <c r="AJ863" s="5">
        <v>0</v>
      </c>
      <c r="AK863" s="5"/>
      <c r="AL863" s="5">
        <f>'G. Phonotephrite FC 5 kbar'!AS139</f>
        <v>0.85102</v>
      </c>
      <c r="AM863" s="10">
        <f t="shared" si="189"/>
        <v>0</v>
      </c>
      <c r="AN863" s="5">
        <f t="shared" si="190"/>
        <v>35.584383000000003</v>
      </c>
      <c r="AO863" s="5">
        <f t="shared" si="191"/>
        <v>0</v>
      </c>
      <c r="AP863" s="5">
        <f t="shared" si="192"/>
        <v>4.061477</v>
      </c>
      <c r="AQ863" s="5">
        <f t="shared" si="193"/>
        <v>0</v>
      </c>
      <c r="AR863" s="5">
        <f t="shared" si="197"/>
        <v>0</v>
      </c>
      <c r="AS863" s="5">
        <f t="shared" si="198"/>
        <v>0</v>
      </c>
      <c r="AT863" s="5"/>
      <c r="AU863" s="5">
        <f t="shared" si="194"/>
        <v>0.86225499999999999</v>
      </c>
      <c r="AV863" s="10">
        <f t="shared" si="188"/>
        <v>59.491886000000001</v>
      </c>
      <c r="AW863" s="48">
        <f t="shared" si="195"/>
        <v>100.000001</v>
      </c>
    </row>
    <row r="864" spans="1:49" x14ac:dyDescent="0.3">
      <c r="A864" s="37" t="s">
        <v>1450</v>
      </c>
      <c r="B864" s="3">
        <f>'G. Phonotephrite FC 5 kbar'!A140</f>
        <v>134</v>
      </c>
      <c r="C864" s="2">
        <f>'G. Phonotephrite FC 5 kbar'!C140</f>
        <v>932</v>
      </c>
      <c r="D864" s="2">
        <f>'G. Phonotephrite FC 5 kbar'!D140</f>
        <v>5000</v>
      </c>
      <c r="E864" s="5">
        <f>'B. LLD classification'!EA908</f>
        <v>2.4378602042314861</v>
      </c>
      <c r="F864" s="5">
        <f>'G. Phonotephrite FC 5 kbar'!L140</f>
        <v>2.7322449999999998</v>
      </c>
      <c r="G864" s="6">
        <f>'G. Phonotephrite FC 5 kbar'!N140</f>
        <v>59.311363999999998</v>
      </c>
      <c r="H864" s="7">
        <f t="shared" si="196"/>
        <v>40.688636000000002</v>
      </c>
      <c r="I864" s="8">
        <f>'G. Phonotephrite FC 5 kbar'!R140</f>
        <v>51.725406999999997</v>
      </c>
      <c r="J864" s="9">
        <f>'G. Phonotephrite FC 5 kbar'!S140</f>
        <v>0.22975300000000001</v>
      </c>
      <c r="K864" s="9">
        <f>'G. Phonotephrite FC 5 kbar'!T140</f>
        <v>16.864947000000001</v>
      </c>
      <c r="L864" s="9">
        <f>'G. Phonotephrite FC 5 kbar'!U140</f>
        <v>0.85799099999999995</v>
      </c>
      <c r="M864" s="9">
        <f>'G. Phonotephrite FC 5 kbar'!V140</f>
        <v>7.8316290000000004</v>
      </c>
      <c r="N864" s="9">
        <f>'G. Phonotephrite FC 5 kbar'!W140</f>
        <v>0.26976299999999998</v>
      </c>
      <c r="O864" s="9">
        <f>'G. Phonotephrite FC 5 kbar'!X140</f>
        <v>0.74417500000000003</v>
      </c>
      <c r="P864" s="9">
        <f>'G. Phonotephrite FC 5 kbar'!Y140</f>
        <v>3.0300639999999999</v>
      </c>
      <c r="Q864" s="9">
        <f>'G. Phonotephrite FC 5 kbar'!Z140</f>
        <v>6.1127849999999997</v>
      </c>
      <c r="R864" s="9">
        <f>'G. Phonotephrite FC 5 kbar'!AA140</f>
        <v>6.4126079999999996</v>
      </c>
      <c r="S864" s="9">
        <f>'G. Phonotephrite FC 5 kbar'!AB140</f>
        <v>0.64399099999999998</v>
      </c>
      <c r="T864" s="9">
        <f>'G. Phonotephrite FC 5 kbar'!AC140</f>
        <v>5.2768870000000003</v>
      </c>
      <c r="U864" s="10">
        <f>'G. Phonotephrite FC 5 kbar'!AD140</f>
        <v>0</v>
      </c>
      <c r="V864" s="5">
        <f>'G. Phonotephrite FC 5 kbar'!AE140</f>
        <v>0.181532</v>
      </c>
      <c r="W864" s="5">
        <f>'G. Phonotephrite FC 5 kbar'!AF140</f>
        <v>0</v>
      </c>
      <c r="X864" s="5">
        <f>'G. Phonotephrite FC 5 kbar'!AG140</f>
        <v>0</v>
      </c>
      <c r="Y864" s="5">
        <f>'G. Phonotephrite FC 5 kbar'!AH140</f>
        <v>0</v>
      </c>
      <c r="Z864" s="5">
        <f>'G. Phonotephrite FC 5 kbar'!AI140</f>
        <v>0</v>
      </c>
      <c r="AA864" s="5">
        <v>0</v>
      </c>
      <c r="AB864" s="5"/>
      <c r="AC864" s="5">
        <f>'G. Phonotephrite FC 5 kbar'!AK140</f>
        <v>1.1062000000000001E-2</v>
      </c>
      <c r="AD864" s="10">
        <f>'G. Phonotephrite FC 5 kbar'!AL140</f>
        <v>0</v>
      </c>
      <c r="AE864" s="5">
        <f>'G. Phonotephrite FC 5 kbar'!AM140</f>
        <v>35.577334</v>
      </c>
      <c r="AF864" s="5">
        <f>'G. Phonotephrite FC 5 kbar'!AN140</f>
        <v>0</v>
      </c>
      <c r="AG864" s="5">
        <f>'G. Phonotephrite FC 5 kbar'!AO140</f>
        <v>4.061477</v>
      </c>
      <c r="AH864" s="5">
        <f>'G. Phonotephrite FC 5 kbar'!AP140</f>
        <v>0</v>
      </c>
      <c r="AI864" s="5">
        <f>'G. Phonotephrite FC 5 kbar'!AQ140</f>
        <v>0</v>
      </c>
      <c r="AJ864" s="5">
        <v>0</v>
      </c>
      <c r="AK864" s="5"/>
      <c r="AL864" s="5">
        <f>'G. Phonotephrite FC 5 kbar'!AS140</f>
        <v>0.85723199999999999</v>
      </c>
      <c r="AM864" s="10">
        <f t="shared" si="189"/>
        <v>0</v>
      </c>
      <c r="AN864" s="5">
        <f t="shared" si="190"/>
        <v>35.758865999999998</v>
      </c>
      <c r="AO864" s="5">
        <f t="shared" si="191"/>
        <v>0</v>
      </c>
      <c r="AP864" s="5">
        <f t="shared" si="192"/>
        <v>4.061477</v>
      </c>
      <c r="AQ864" s="5">
        <f t="shared" si="193"/>
        <v>0</v>
      </c>
      <c r="AR864" s="5">
        <f t="shared" si="197"/>
        <v>0</v>
      </c>
      <c r="AS864" s="5">
        <f t="shared" si="198"/>
        <v>0</v>
      </c>
      <c r="AT864" s="5"/>
      <c r="AU864" s="5">
        <f t="shared" si="194"/>
        <v>0.86829400000000001</v>
      </c>
      <c r="AV864" s="10">
        <f t="shared" si="188"/>
        <v>59.311363999999998</v>
      </c>
      <c r="AW864" s="48">
        <f t="shared" si="195"/>
        <v>100.000001</v>
      </c>
    </row>
    <row r="865" spans="1:49" x14ac:dyDescent="0.3">
      <c r="A865" s="37" t="s">
        <v>1450</v>
      </c>
      <c r="B865" s="3">
        <f>'G. Phonotephrite FC 5 kbar'!A141</f>
        <v>135</v>
      </c>
      <c r="C865" s="2">
        <f>'G. Phonotephrite FC 5 kbar'!C141</f>
        <v>930</v>
      </c>
      <c r="D865" s="2">
        <f>'G. Phonotephrite FC 5 kbar'!D141</f>
        <v>5000</v>
      </c>
      <c r="E865" s="5">
        <f>'B. LLD classification'!EA909</f>
        <v>2.4356775711564982</v>
      </c>
      <c r="F865" s="5">
        <f>'G. Phonotephrite FC 5 kbar'!L141</f>
        <v>2.7443460000000002</v>
      </c>
      <c r="G865" s="6">
        <f>'G. Phonotephrite FC 5 kbar'!N141</f>
        <v>59.132841999999997</v>
      </c>
      <c r="H865" s="7">
        <f t="shared" si="196"/>
        <v>40.867158000000003</v>
      </c>
      <c r="I865" s="8">
        <f>'G. Phonotephrite FC 5 kbar'!R141</f>
        <v>51.754964000000001</v>
      </c>
      <c r="J865" s="9">
        <f>'G. Phonotephrite FC 5 kbar'!S141</f>
        <v>0.224274</v>
      </c>
      <c r="K865" s="9">
        <f>'G. Phonotephrite FC 5 kbar'!T141</f>
        <v>16.890899000000001</v>
      </c>
      <c r="L865" s="9">
        <f>'G. Phonotephrite FC 5 kbar'!U141</f>
        <v>0.84901499999999996</v>
      </c>
      <c r="M865" s="9">
        <f>'G. Phonotephrite FC 5 kbar'!V141</f>
        <v>7.7913889999999997</v>
      </c>
      <c r="N865" s="9">
        <f>'G. Phonotephrite FC 5 kbar'!W141</f>
        <v>0.27057700000000001</v>
      </c>
      <c r="O865" s="9">
        <f>'G. Phonotephrite FC 5 kbar'!X141</f>
        <v>0.72035700000000003</v>
      </c>
      <c r="P865" s="9">
        <f>'G. Phonotephrite FC 5 kbar'!Y141</f>
        <v>3.0023409999999999</v>
      </c>
      <c r="Q865" s="9">
        <f>'G. Phonotephrite FC 5 kbar'!Z141</f>
        <v>6.129848</v>
      </c>
      <c r="R865" s="9">
        <f>'G. Phonotephrite FC 5 kbar'!AA141</f>
        <v>6.4319670000000002</v>
      </c>
      <c r="S865" s="9">
        <f>'G. Phonotephrite FC 5 kbar'!AB141</f>
        <v>0.64172799999999997</v>
      </c>
      <c r="T865" s="9">
        <f>'G. Phonotephrite FC 5 kbar'!AC141</f>
        <v>5.2926399999999996</v>
      </c>
      <c r="U865" s="10">
        <f>'G. Phonotephrite FC 5 kbar'!AD141</f>
        <v>0</v>
      </c>
      <c r="V865" s="5">
        <f>'G. Phonotephrite FC 5 kbar'!AE141</f>
        <v>0.179705</v>
      </c>
      <c r="W865" s="5">
        <f>'G. Phonotephrite FC 5 kbar'!AF141</f>
        <v>0</v>
      </c>
      <c r="X865" s="5">
        <f>'G. Phonotephrite FC 5 kbar'!AG141</f>
        <v>0</v>
      </c>
      <c r="Y865" s="5">
        <f>'G. Phonotephrite FC 5 kbar'!AH141</f>
        <v>0</v>
      </c>
      <c r="Z865" s="5">
        <f>'G. Phonotephrite FC 5 kbar'!AI141</f>
        <v>0</v>
      </c>
      <c r="AA865" s="5">
        <v>0</v>
      </c>
      <c r="AB865" s="5"/>
      <c r="AC865" s="5">
        <f>'G. Phonotephrite FC 5 kbar'!AK141</f>
        <v>1.0893E-2</v>
      </c>
      <c r="AD865" s="10">
        <f>'G. Phonotephrite FC 5 kbar'!AL141</f>
        <v>0</v>
      </c>
      <c r="AE865" s="5">
        <f>'G. Phonotephrite FC 5 kbar'!AM141</f>
        <v>35.751812000000001</v>
      </c>
      <c r="AF865" s="5">
        <f>'G. Phonotephrite FC 5 kbar'!AN141</f>
        <v>0</v>
      </c>
      <c r="AG865" s="5">
        <f>'G. Phonotephrite FC 5 kbar'!AO141</f>
        <v>4.061477</v>
      </c>
      <c r="AH865" s="5">
        <f>'G. Phonotephrite FC 5 kbar'!AP141</f>
        <v>0</v>
      </c>
      <c r="AI865" s="5">
        <f>'G. Phonotephrite FC 5 kbar'!AQ141</f>
        <v>0</v>
      </c>
      <c r="AJ865" s="5">
        <v>0</v>
      </c>
      <c r="AK865" s="5"/>
      <c r="AL865" s="5">
        <f>'G. Phonotephrite FC 5 kbar'!AS141</f>
        <v>0.86327100000000001</v>
      </c>
      <c r="AM865" s="10">
        <f t="shared" si="189"/>
        <v>0</v>
      </c>
      <c r="AN865" s="5">
        <f t="shared" si="190"/>
        <v>35.931516999999999</v>
      </c>
      <c r="AO865" s="5">
        <f t="shared" si="191"/>
        <v>0</v>
      </c>
      <c r="AP865" s="5">
        <f t="shared" si="192"/>
        <v>4.061477</v>
      </c>
      <c r="AQ865" s="5">
        <f t="shared" si="193"/>
        <v>0</v>
      </c>
      <c r="AR865" s="5">
        <f t="shared" si="197"/>
        <v>0</v>
      </c>
      <c r="AS865" s="5">
        <f t="shared" si="198"/>
        <v>0</v>
      </c>
      <c r="AT865" s="5"/>
      <c r="AU865" s="5">
        <f t="shared" si="194"/>
        <v>0.87416400000000005</v>
      </c>
      <c r="AV865" s="10">
        <f t="shared" si="188"/>
        <v>59.132841999999997</v>
      </c>
      <c r="AW865" s="48">
        <f t="shared" si="195"/>
        <v>100</v>
      </c>
    </row>
    <row r="866" spans="1:49" x14ac:dyDescent="0.3">
      <c r="A866" s="37" t="s">
        <v>1450</v>
      </c>
      <c r="B866" s="3">
        <f>'G. Phonotephrite FC 5 kbar'!A142</f>
        <v>136</v>
      </c>
      <c r="C866" s="2">
        <f>'G. Phonotephrite FC 5 kbar'!C142</f>
        <v>928</v>
      </c>
      <c r="D866" s="2">
        <f>'G. Phonotephrite FC 5 kbar'!D142</f>
        <v>5000</v>
      </c>
      <c r="E866" s="5">
        <f>'B. LLD classification'!EA910</f>
        <v>2.4335000733987164</v>
      </c>
      <c r="F866" s="5">
        <f>'G. Phonotephrite FC 5 kbar'!L142</f>
        <v>2.7564669999999998</v>
      </c>
      <c r="G866" s="6">
        <f>'G. Phonotephrite FC 5 kbar'!N142</f>
        <v>58.956277</v>
      </c>
      <c r="H866" s="7">
        <f t="shared" si="196"/>
        <v>41.043723</v>
      </c>
      <c r="I866" s="8">
        <f>'G. Phonotephrite FC 5 kbar'!R142</f>
        <v>51.784387000000002</v>
      </c>
      <c r="J866" s="9">
        <f>'G. Phonotephrite FC 5 kbar'!S142</f>
        <v>0.21893499999999999</v>
      </c>
      <c r="K866" s="9">
        <f>'G. Phonotephrite FC 5 kbar'!T142</f>
        <v>16.916644999999999</v>
      </c>
      <c r="L866" s="9">
        <f>'G. Phonotephrite FC 5 kbar'!U142</f>
        <v>0.83999800000000002</v>
      </c>
      <c r="M866" s="9">
        <f>'G. Phonotephrite FC 5 kbar'!V142</f>
        <v>7.7507440000000001</v>
      </c>
      <c r="N866" s="9">
        <f>'G. Phonotephrite FC 5 kbar'!W142</f>
        <v>0.27138800000000002</v>
      </c>
      <c r="O866" s="9">
        <f>'G. Phonotephrite FC 5 kbar'!X142</f>
        <v>0.69702299999999995</v>
      </c>
      <c r="P866" s="9">
        <f>'G. Phonotephrite FC 5 kbar'!Y142</f>
        <v>2.9749750000000001</v>
      </c>
      <c r="Q866" s="9">
        <f>'G. Phonotephrite FC 5 kbar'!Z142</f>
        <v>6.146808</v>
      </c>
      <c r="R866" s="9">
        <f>'G. Phonotephrite FC 5 kbar'!AA142</f>
        <v>6.4512299999999998</v>
      </c>
      <c r="S866" s="9">
        <f>'G. Phonotephrite FC 5 kbar'!AB142</f>
        <v>0.63954999999999995</v>
      </c>
      <c r="T866" s="9">
        <f>'G. Phonotephrite FC 5 kbar'!AC142</f>
        <v>5.3083169999999997</v>
      </c>
      <c r="U866" s="10">
        <f>'G. Phonotephrite FC 5 kbar'!AD142</f>
        <v>0</v>
      </c>
      <c r="V866" s="5">
        <f>'G. Phonotephrite FC 5 kbar'!AE142</f>
        <v>0.177921</v>
      </c>
      <c r="W866" s="5">
        <f>'G. Phonotephrite FC 5 kbar'!AF142</f>
        <v>0</v>
      </c>
      <c r="X866" s="5">
        <f>'G. Phonotephrite FC 5 kbar'!AG142</f>
        <v>0</v>
      </c>
      <c r="Y866" s="5">
        <f>'G. Phonotephrite FC 5 kbar'!AH142</f>
        <v>0</v>
      </c>
      <c r="Z866" s="5">
        <f>'G. Phonotephrite FC 5 kbar'!AI142</f>
        <v>0</v>
      </c>
      <c r="AA866" s="5">
        <v>0</v>
      </c>
      <c r="AB866" s="5"/>
      <c r="AC866" s="5">
        <f>'G. Phonotephrite FC 5 kbar'!AK142</f>
        <v>1.0727E-2</v>
      </c>
      <c r="AD866" s="10">
        <f>'G. Phonotephrite FC 5 kbar'!AL142</f>
        <v>0</v>
      </c>
      <c r="AE866" s="5">
        <f>'G. Phonotephrite FC 5 kbar'!AM142</f>
        <v>35.924458000000001</v>
      </c>
      <c r="AF866" s="5">
        <f>'G. Phonotephrite FC 5 kbar'!AN142</f>
        <v>0</v>
      </c>
      <c r="AG866" s="5">
        <f>'G. Phonotephrite FC 5 kbar'!AO142</f>
        <v>4.061477</v>
      </c>
      <c r="AH866" s="5">
        <f>'G. Phonotephrite FC 5 kbar'!AP142</f>
        <v>0</v>
      </c>
      <c r="AI866" s="5">
        <f>'G. Phonotephrite FC 5 kbar'!AQ142</f>
        <v>0</v>
      </c>
      <c r="AJ866" s="5">
        <v>0</v>
      </c>
      <c r="AK866" s="5"/>
      <c r="AL866" s="5">
        <f>'G. Phonotephrite FC 5 kbar'!AS142</f>
        <v>0.86914000000000002</v>
      </c>
      <c r="AM866" s="10">
        <f t="shared" si="189"/>
        <v>0</v>
      </c>
      <c r="AN866" s="5">
        <f t="shared" si="190"/>
        <v>36.102378999999999</v>
      </c>
      <c r="AO866" s="5">
        <f t="shared" si="191"/>
        <v>0</v>
      </c>
      <c r="AP866" s="5">
        <f t="shared" si="192"/>
        <v>4.061477</v>
      </c>
      <c r="AQ866" s="5">
        <f t="shared" si="193"/>
        <v>0</v>
      </c>
      <c r="AR866" s="5">
        <f t="shared" si="197"/>
        <v>0</v>
      </c>
      <c r="AS866" s="5">
        <f t="shared" si="198"/>
        <v>0</v>
      </c>
      <c r="AT866" s="5"/>
      <c r="AU866" s="5">
        <f t="shared" si="194"/>
        <v>0.87986700000000007</v>
      </c>
      <c r="AV866" s="10">
        <f t="shared" si="188"/>
        <v>58.956277</v>
      </c>
      <c r="AW866" s="48">
        <f t="shared" si="195"/>
        <v>100</v>
      </c>
    </row>
    <row r="867" spans="1:49" x14ac:dyDescent="0.3">
      <c r="A867" s="37" t="s">
        <v>1450</v>
      </c>
      <c r="B867" s="3">
        <f>'G. Phonotephrite FC 5 kbar'!A143</f>
        <v>137</v>
      </c>
      <c r="C867" s="2">
        <f>'G. Phonotephrite FC 5 kbar'!C143</f>
        <v>926</v>
      </c>
      <c r="D867" s="2">
        <f>'G. Phonotephrite FC 5 kbar'!D143</f>
        <v>5000</v>
      </c>
      <c r="E867" s="5">
        <f>'B. LLD classification'!EA911</f>
        <v>2.4313274357359616</v>
      </c>
      <c r="F867" s="5">
        <f>'G. Phonotephrite FC 5 kbar'!L143</f>
        <v>2.7686099999999998</v>
      </c>
      <c r="G867" s="6">
        <f>'G. Phonotephrite FC 5 kbar'!N143</f>
        <v>58.781624000000001</v>
      </c>
      <c r="H867" s="7">
        <f t="shared" si="196"/>
        <v>41.218375999999999</v>
      </c>
      <c r="I867" s="8">
        <f>'G. Phonotephrite FC 5 kbar'!R143</f>
        <v>51.813681000000003</v>
      </c>
      <c r="J867" s="9">
        <f>'G. Phonotephrite FC 5 kbar'!S143</f>
        <v>0.21373200000000001</v>
      </c>
      <c r="K867" s="9">
        <f>'G. Phonotephrite FC 5 kbar'!T143</f>
        <v>16.942187000000001</v>
      </c>
      <c r="L867" s="9">
        <f>'G. Phonotephrite FC 5 kbar'!U143</f>
        <v>0.83093799999999995</v>
      </c>
      <c r="M867" s="9">
        <f>'G. Phonotephrite FC 5 kbar'!V143</f>
        <v>7.7096970000000002</v>
      </c>
      <c r="N867" s="9">
        <f>'G. Phonotephrite FC 5 kbar'!W143</f>
        <v>0.27219399999999999</v>
      </c>
      <c r="O867" s="9">
        <f>'G. Phonotephrite FC 5 kbar'!X143</f>
        <v>0.67416799999999999</v>
      </c>
      <c r="P867" s="9">
        <f>'G. Phonotephrite FC 5 kbar'!Y143</f>
        <v>2.947962</v>
      </c>
      <c r="Q867" s="9">
        <f>'G. Phonotephrite FC 5 kbar'!Z143</f>
        <v>6.1636660000000001</v>
      </c>
      <c r="R867" s="9">
        <f>'G. Phonotephrite FC 5 kbar'!AA143</f>
        <v>6.4703980000000003</v>
      </c>
      <c r="S867" s="9">
        <f>'G. Phonotephrite FC 5 kbar'!AB143</f>
        <v>0.63745499999999999</v>
      </c>
      <c r="T867" s="9">
        <f>'G. Phonotephrite FC 5 kbar'!AC143</f>
        <v>5.3239210000000003</v>
      </c>
      <c r="U867" s="10">
        <f>'G. Phonotephrite FC 5 kbar'!AD143</f>
        <v>0</v>
      </c>
      <c r="V867" s="5">
        <f>'G. Phonotephrite FC 5 kbar'!AE143</f>
        <v>0.176177</v>
      </c>
      <c r="W867" s="5">
        <f>'G. Phonotephrite FC 5 kbar'!AF143</f>
        <v>0</v>
      </c>
      <c r="X867" s="5">
        <f>'G. Phonotephrite FC 5 kbar'!AG143</f>
        <v>0</v>
      </c>
      <c r="Y867" s="5">
        <f>'G. Phonotephrite FC 5 kbar'!AH143</f>
        <v>0</v>
      </c>
      <c r="Z867" s="5">
        <f>'G. Phonotephrite FC 5 kbar'!AI143</f>
        <v>0</v>
      </c>
      <c r="AA867" s="5">
        <v>0</v>
      </c>
      <c r="AB867" s="5"/>
      <c r="AC867" s="5">
        <f>'G. Phonotephrite FC 5 kbar'!AK143</f>
        <v>1.0562999999999999E-2</v>
      </c>
      <c r="AD867" s="10">
        <f>'G. Phonotephrite FC 5 kbar'!AL143</f>
        <v>0</v>
      </c>
      <c r="AE867" s="5">
        <f>'G. Phonotephrite FC 5 kbar'!AM143</f>
        <v>36.095315999999997</v>
      </c>
      <c r="AF867" s="5">
        <f>'G. Phonotephrite FC 5 kbar'!AN143</f>
        <v>0</v>
      </c>
      <c r="AG867" s="5">
        <f>'G. Phonotephrite FC 5 kbar'!AO143</f>
        <v>4.061477</v>
      </c>
      <c r="AH867" s="5">
        <f>'G. Phonotephrite FC 5 kbar'!AP143</f>
        <v>0</v>
      </c>
      <c r="AI867" s="5">
        <f>'G. Phonotephrite FC 5 kbar'!AQ143</f>
        <v>0</v>
      </c>
      <c r="AJ867" s="5">
        <v>0</v>
      </c>
      <c r="AK867" s="5"/>
      <c r="AL867" s="5">
        <f>'G. Phonotephrite FC 5 kbar'!AS143</f>
        <v>0.87484399999999996</v>
      </c>
      <c r="AM867" s="10">
        <f t="shared" si="189"/>
        <v>0</v>
      </c>
      <c r="AN867" s="5">
        <f t="shared" si="190"/>
        <v>36.271493</v>
      </c>
      <c r="AO867" s="5">
        <f t="shared" si="191"/>
        <v>0</v>
      </c>
      <c r="AP867" s="5">
        <f t="shared" si="192"/>
        <v>4.061477</v>
      </c>
      <c r="AQ867" s="5">
        <f t="shared" si="193"/>
        <v>0</v>
      </c>
      <c r="AR867" s="5">
        <f t="shared" si="197"/>
        <v>0</v>
      </c>
      <c r="AS867" s="5">
        <f t="shared" si="198"/>
        <v>0</v>
      </c>
      <c r="AT867" s="5"/>
      <c r="AU867" s="5">
        <f t="shared" si="194"/>
        <v>0.88540699999999994</v>
      </c>
      <c r="AV867" s="10">
        <f t="shared" si="188"/>
        <v>58.781624000000001</v>
      </c>
      <c r="AW867" s="48">
        <f t="shared" si="195"/>
        <v>100.000001</v>
      </c>
    </row>
    <row r="868" spans="1:49" x14ac:dyDescent="0.3">
      <c r="A868" s="37" t="s">
        <v>1450</v>
      </c>
      <c r="B868" s="3">
        <f>'G. Phonotephrite FC 5 kbar'!A144</f>
        <v>138</v>
      </c>
      <c r="C868" s="2">
        <f>'G. Phonotephrite FC 5 kbar'!C144</f>
        <v>924</v>
      </c>
      <c r="D868" s="2">
        <f>'G. Phonotephrite FC 5 kbar'!D144</f>
        <v>5000</v>
      </c>
      <c r="E868" s="5">
        <f>'B. LLD classification'!EA912</f>
        <v>2.4294606995447916</v>
      </c>
      <c r="F868" s="5">
        <f>'G. Phonotephrite FC 5 kbar'!L144</f>
        <v>2.7823229999999999</v>
      </c>
      <c r="G868" s="6">
        <f>'G. Phonotephrite FC 5 kbar'!N144</f>
        <v>58.596452999999997</v>
      </c>
      <c r="H868" s="7">
        <f t="shared" si="196"/>
        <v>41.403547000000003</v>
      </c>
      <c r="I868" s="8">
        <f>'G. Phonotephrite FC 5 kbar'!R144</f>
        <v>51.853267000000002</v>
      </c>
      <c r="J868" s="9">
        <f>'G. Phonotephrite FC 5 kbar'!S144</f>
        <v>0.21007700000000001</v>
      </c>
      <c r="K868" s="9">
        <f>'G. Phonotephrite FC 5 kbar'!T144</f>
        <v>16.951364000000002</v>
      </c>
      <c r="L868" s="9">
        <f>'G. Phonotephrite FC 5 kbar'!U144</f>
        <v>0.82960599999999995</v>
      </c>
      <c r="M868" s="9">
        <f>'G. Phonotephrite FC 5 kbar'!V144</f>
        <v>7.6767209999999997</v>
      </c>
      <c r="N868" s="9">
        <f>'G. Phonotephrite FC 5 kbar'!W144</f>
        <v>0.27305400000000002</v>
      </c>
      <c r="O868" s="9">
        <f>'G. Phonotephrite FC 5 kbar'!X144</f>
        <v>0.64911700000000006</v>
      </c>
      <c r="P868" s="9">
        <f>'G. Phonotephrite FC 5 kbar'!Y144</f>
        <v>2.917484</v>
      </c>
      <c r="Q868" s="9">
        <f>'G. Phonotephrite FC 5 kbar'!Z144</f>
        <v>6.1759490000000001</v>
      </c>
      <c r="R868" s="9">
        <f>'G. Phonotephrite FC 5 kbar'!AA144</f>
        <v>6.4908450000000002</v>
      </c>
      <c r="S868" s="9">
        <f>'G. Phonotephrite FC 5 kbar'!AB144</f>
        <v>0.63590400000000002</v>
      </c>
      <c r="T868" s="9">
        <f>'G. Phonotephrite FC 5 kbar'!AC144</f>
        <v>5.3366110000000004</v>
      </c>
      <c r="U868" s="10">
        <f>'G. Phonotephrite FC 5 kbar'!AD144</f>
        <v>0</v>
      </c>
      <c r="V868" s="5">
        <f>'G. Phonotephrite FC 5 kbar'!AE144</f>
        <v>7.0901000000000006E-2</v>
      </c>
      <c r="W868" s="5">
        <f>'G. Phonotephrite FC 5 kbar'!AF144</f>
        <v>0.116409</v>
      </c>
      <c r="X868" s="5">
        <f>'G. Phonotephrite FC 5 kbar'!AG144</f>
        <v>0</v>
      </c>
      <c r="Y868" s="5">
        <f>'G. Phonotephrite FC 5 kbar'!AH144</f>
        <v>0</v>
      </c>
      <c r="Z868" s="5">
        <f>'G. Phonotephrite FC 5 kbar'!AI144</f>
        <v>0</v>
      </c>
      <c r="AA868" s="5">
        <v>0</v>
      </c>
      <c r="AB868" s="5"/>
      <c r="AC868" s="5">
        <f>'G. Phonotephrite FC 5 kbar'!AK144</f>
        <v>9.953E-3</v>
      </c>
      <c r="AD868" s="10">
        <f>'G. Phonotephrite FC 5 kbar'!AL144</f>
        <v>0</v>
      </c>
      <c r="AE868" s="5">
        <f>'G. Phonotephrite FC 5 kbar'!AM144</f>
        <v>36.264423999999998</v>
      </c>
      <c r="AF868" s="5">
        <f>'G. Phonotephrite FC 5 kbar'!AN144</f>
        <v>0</v>
      </c>
      <c r="AG868" s="5">
        <f>'G. Phonotephrite FC 5 kbar'!AO144</f>
        <v>4.061477</v>
      </c>
      <c r="AH868" s="5">
        <f>'G. Phonotephrite FC 5 kbar'!AP144</f>
        <v>0</v>
      </c>
      <c r="AI868" s="5">
        <f>'G. Phonotephrite FC 5 kbar'!AQ144</f>
        <v>0</v>
      </c>
      <c r="AJ868" s="5">
        <v>0</v>
      </c>
      <c r="AK868" s="5"/>
      <c r="AL868" s="5">
        <f>'G. Phonotephrite FC 5 kbar'!AS144</f>
        <v>0.88038400000000006</v>
      </c>
      <c r="AM868" s="10">
        <f t="shared" si="189"/>
        <v>0</v>
      </c>
      <c r="AN868" s="5">
        <f t="shared" si="190"/>
        <v>36.335324999999997</v>
      </c>
      <c r="AO868" s="5">
        <f t="shared" si="191"/>
        <v>0.116409</v>
      </c>
      <c r="AP868" s="5">
        <f t="shared" si="192"/>
        <v>4.061477</v>
      </c>
      <c r="AQ868" s="5">
        <f t="shared" si="193"/>
        <v>0</v>
      </c>
      <c r="AR868" s="5">
        <f t="shared" si="197"/>
        <v>0</v>
      </c>
      <c r="AS868" s="5">
        <f t="shared" si="198"/>
        <v>0</v>
      </c>
      <c r="AT868" s="5"/>
      <c r="AU868" s="5">
        <f t="shared" si="194"/>
        <v>0.89033700000000005</v>
      </c>
      <c r="AV868" s="10">
        <f t="shared" si="188"/>
        <v>58.596452999999997</v>
      </c>
      <c r="AW868" s="48">
        <f t="shared" si="195"/>
        <v>100.000001</v>
      </c>
    </row>
    <row r="869" spans="1:49" x14ac:dyDescent="0.3">
      <c r="A869" s="37" t="s">
        <v>1450</v>
      </c>
      <c r="B869" s="3">
        <f>'G. Phonotephrite FC 5 kbar'!A145</f>
        <v>139</v>
      </c>
      <c r="C869" s="2">
        <f>'G. Phonotephrite FC 5 kbar'!C145</f>
        <v>922</v>
      </c>
      <c r="D869" s="2">
        <f>'G. Phonotephrite FC 5 kbar'!D145</f>
        <v>5000</v>
      </c>
      <c r="E869" s="5">
        <f>'B. LLD classification'!EA913</f>
        <v>2.4276470700840171</v>
      </c>
      <c r="F869" s="5">
        <f>'G. Phonotephrite FC 5 kbar'!L145</f>
        <v>2.7959239999999999</v>
      </c>
      <c r="G869" s="6">
        <f>'G. Phonotephrite FC 5 kbar'!N145</f>
        <v>58.409481</v>
      </c>
      <c r="H869" s="7">
        <f t="shared" si="196"/>
        <v>41.590519</v>
      </c>
      <c r="I869" s="8">
        <f>'G. Phonotephrite FC 5 kbar'!R145</f>
        <v>51.893929999999997</v>
      </c>
      <c r="J869" s="9">
        <f>'G. Phonotephrite FC 5 kbar'!S145</f>
        <v>0.20718</v>
      </c>
      <c r="K869" s="9">
        <f>'G. Phonotephrite FC 5 kbar'!T145</f>
        <v>16.958176999999999</v>
      </c>
      <c r="L869" s="9">
        <f>'G. Phonotephrite FC 5 kbar'!U145</f>
        <v>0.82913999999999999</v>
      </c>
      <c r="M869" s="9">
        <f>'G. Phonotephrite FC 5 kbar'!V145</f>
        <v>7.6455289999999998</v>
      </c>
      <c r="N869" s="9">
        <f>'G. Phonotephrite FC 5 kbar'!W145</f>
        <v>0.273928</v>
      </c>
      <c r="O869" s="9">
        <f>'G. Phonotephrite FC 5 kbar'!X145</f>
        <v>0.62418099999999999</v>
      </c>
      <c r="P869" s="9">
        <f>'G. Phonotephrite FC 5 kbar'!Y145</f>
        <v>2.8852139999999999</v>
      </c>
      <c r="Q869" s="9">
        <f>'G. Phonotephrite FC 5 kbar'!Z145</f>
        <v>6.1874820000000001</v>
      </c>
      <c r="R869" s="9">
        <f>'G. Phonotephrite FC 5 kbar'!AA145</f>
        <v>6.5116230000000002</v>
      </c>
      <c r="S869" s="9">
        <f>'G. Phonotephrite FC 5 kbar'!AB145</f>
        <v>0.63468199999999997</v>
      </c>
      <c r="T869" s="9">
        <f>'G. Phonotephrite FC 5 kbar'!AC145</f>
        <v>5.3489339999999999</v>
      </c>
      <c r="U869" s="10">
        <f>'G. Phonotephrite FC 5 kbar'!AD145</f>
        <v>0</v>
      </c>
      <c r="V869" s="5">
        <f>'G. Phonotephrite FC 5 kbar'!AE145</f>
        <v>5.2433E-2</v>
      </c>
      <c r="W869" s="5">
        <f>'G. Phonotephrite FC 5 kbar'!AF145</f>
        <v>0.14378199999999999</v>
      </c>
      <c r="X869" s="5">
        <f>'G. Phonotephrite FC 5 kbar'!AG145</f>
        <v>0</v>
      </c>
      <c r="Y869" s="5">
        <f>'G. Phonotephrite FC 5 kbar'!AH145</f>
        <v>0</v>
      </c>
      <c r="Z869" s="5">
        <f>'G. Phonotephrite FC 5 kbar'!AI145</f>
        <v>0</v>
      </c>
      <c r="AA869" s="5">
        <v>0</v>
      </c>
      <c r="AB869" s="5"/>
      <c r="AC869" s="5">
        <f>'G. Phonotephrite FC 5 kbar'!AK145</f>
        <v>9.5110000000000004E-3</v>
      </c>
      <c r="AD869" s="10">
        <f>'G. Phonotephrite FC 5 kbar'!AL145</f>
        <v>0</v>
      </c>
      <c r="AE869" s="5">
        <f>'G. Phonotephrite FC 5 kbar'!AM145</f>
        <v>36.330579999999998</v>
      </c>
      <c r="AF869" s="5">
        <f>'G. Phonotephrite FC 5 kbar'!AN145</f>
        <v>0.10742400000000001</v>
      </c>
      <c r="AG869" s="5">
        <f>'G. Phonotephrite FC 5 kbar'!AO145</f>
        <v>4.061477</v>
      </c>
      <c r="AH869" s="5">
        <f>'G. Phonotephrite FC 5 kbar'!AP145</f>
        <v>0</v>
      </c>
      <c r="AI869" s="5">
        <f>'G. Phonotephrite FC 5 kbar'!AQ145</f>
        <v>0</v>
      </c>
      <c r="AJ869" s="5">
        <v>0</v>
      </c>
      <c r="AK869" s="5"/>
      <c r="AL869" s="5">
        <f>'G. Phonotephrite FC 5 kbar'!AS145</f>
        <v>0.88531300000000002</v>
      </c>
      <c r="AM869" s="10">
        <f t="shared" si="189"/>
        <v>0</v>
      </c>
      <c r="AN869" s="5">
        <f t="shared" si="190"/>
        <v>36.383012999999998</v>
      </c>
      <c r="AO869" s="5">
        <f t="shared" si="191"/>
        <v>0.25120599999999998</v>
      </c>
      <c r="AP869" s="5">
        <f t="shared" si="192"/>
        <v>4.061477</v>
      </c>
      <c r="AQ869" s="5">
        <f t="shared" si="193"/>
        <v>0</v>
      </c>
      <c r="AR869" s="5">
        <f t="shared" si="197"/>
        <v>0</v>
      </c>
      <c r="AS869" s="5">
        <f t="shared" si="198"/>
        <v>0</v>
      </c>
      <c r="AT869" s="5"/>
      <c r="AU869" s="5">
        <f t="shared" si="194"/>
        <v>0.89482400000000006</v>
      </c>
      <c r="AV869" s="10">
        <f t="shared" si="188"/>
        <v>58.409481</v>
      </c>
      <c r="AW869" s="48">
        <f t="shared" si="195"/>
        <v>100.000001</v>
      </c>
    </row>
    <row r="870" spans="1:49" x14ac:dyDescent="0.3">
      <c r="A870" s="37" t="s">
        <v>1450</v>
      </c>
      <c r="B870" s="3">
        <f>'G. Phonotephrite FC 5 kbar'!A146</f>
        <v>140</v>
      </c>
      <c r="C870" s="2">
        <f>'G. Phonotephrite FC 5 kbar'!C146</f>
        <v>920</v>
      </c>
      <c r="D870" s="2">
        <f>'G. Phonotephrite FC 5 kbar'!D146</f>
        <v>5000</v>
      </c>
      <c r="E870" s="5">
        <f>'B. LLD classification'!EA914</f>
        <v>2.4258273270057709</v>
      </c>
      <c r="F870" s="5">
        <f>'G. Phonotephrite FC 5 kbar'!L146</f>
        <v>2.809259</v>
      </c>
      <c r="G870" s="6">
        <f>'G. Phonotephrite FC 5 kbar'!N146</f>
        <v>58.224784999999997</v>
      </c>
      <c r="H870" s="7">
        <f t="shared" si="196"/>
        <v>41.775215000000003</v>
      </c>
      <c r="I870" s="8">
        <f>'G. Phonotephrite FC 5 kbar'!R146</f>
        <v>51.934370999999999</v>
      </c>
      <c r="J870" s="9">
        <f>'G. Phonotephrite FC 5 kbar'!S146</f>
        <v>0.204314</v>
      </c>
      <c r="K870" s="9">
        <f>'G. Phonotephrite FC 5 kbar'!T146</f>
        <v>16.965088000000002</v>
      </c>
      <c r="L870" s="9">
        <f>'G. Phonotephrite FC 5 kbar'!U146</f>
        <v>0.82861399999999996</v>
      </c>
      <c r="M870" s="9">
        <f>'G. Phonotephrite FC 5 kbar'!V146</f>
        <v>7.6135089999999996</v>
      </c>
      <c r="N870" s="9">
        <f>'G. Phonotephrite FC 5 kbar'!W146</f>
        <v>0.27479700000000001</v>
      </c>
      <c r="O870" s="9">
        <f>'G. Phonotephrite FC 5 kbar'!X146</f>
        <v>0.59983500000000001</v>
      </c>
      <c r="P870" s="9">
        <f>'G. Phonotephrite FC 5 kbar'!Y146</f>
        <v>2.8534410000000001</v>
      </c>
      <c r="Q870" s="9">
        <f>'G. Phonotephrite FC 5 kbar'!Z146</f>
        <v>6.1989919999999996</v>
      </c>
      <c r="R870" s="9">
        <f>'G. Phonotephrite FC 5 kbar'!AA146</f>
        <v>6.5322779999999998</v>
      </c>
      <c r="S870" s="9">
        <f>'G. Phonotephrite FC 5 kbar'!AB146</f>
        <v>0.63354299999999997</v>
      </c>
      <c r="T870" s="9">
        <f>'G. Phonotephrite FC 5 kbar'!AC146</f>
        <v>5.3612169999999999</v>
      </c>
      <c r="U870" s="10">
        <f>'G. Phonotephrite FC 5 kbar'!AD146</f>
        <v>0</v>
      </c>
      <c r="V870" s="5">
        <f>'G. Phonotephrite FC 5 kbar'!AE146</f>
        <v>5.2625999999999999E-2</v>
      </c>
      <c r="W870" s="5">
        <f>'G. Phonotephrite FC 5 kbar'!AF146</f>
        <v>0.141486</v>
      </c>
      <c r="X870" s="5">
        <f>'G. Phonotephrite FC 5 kbar'!AG146</f>
        <v>0</v>
      </c>
      <c r="Y870" s="5">
        <f>'G. Phonotephrite FC 5 kbar'!AH146</f>
        <v>0</v>
      </c>
      <c r="Z870" s="5">
        <f>'G. Phonotephrite FC 5 kbar'!AI146</f>
        <v>0</v>
      </c>
      <c r="AA870" s="5">
        <v>0</v>
      </c>
      <c r="AB870" s="5"/>
      <c r="AC870" s="5">
        <f>'G. Phonotephrite FC 5 kbar'!AK146</f>
        <v>9.3530000000000002E-3</v>
      </c>
      <c r="AD870" s="10">
        <f>'G. Phonotephrite FC 5 kbar'!AL146</f>
        <v>0</v>
      </c>
      <c r="AE870" s="5">
        <f>'G. Phonotephrite FC 5 kbar'!AM146</f>
        <v>36.378261000000002</v>
      </c>
      <c r="AF870" s="5">
        <f>'G. Phonotephrite FC 5 kbar'!AN146</f>
        <v>0.24221100000000001</v>
      </c>
      <c r="AG870" s="5">
        <f>'G. Phonotephrite FC 5 kbar'!AO146</f>
        <v>4.061477</v>
      </c>
      <c r="AH870" s="5">
        <f>'G. Phonotephrite FC 5 kbar'!AP146</f>
        <v>0</v>
      </c>
      <c r="AI870" s="5">
        <f>'G. Phonotephrite FC 5 kbar'!AQ146</f>
        <v>0</v>
      </c>
      <c r="AJ870" s="5">
        <v>0</v>
      </c>
      <c r="AK870" s="5"/>
      <c r="AL870" s="5">
        <f>'G. Phonotephrite FC 5 kbar'!AS146</f>
        <v>0.88980199999999998</v>
      </c>
      <c r="AM870" s="10">
        <f t="shared" si="189"/>
        <v>0</v>
      </c>
      <c r="AN870" s="5">
        <f t="shared" si="190"/>
        <v>36.430886999999998</v>
      </c>
      <c r="AO870" s="5">
        <f t="shared" si="191"/>
        <v>0.38369700000000001</v>
      </c>
      <c r="AP870" s="5">
        <f t="shared" si="192"/>
        <v>4.061477</v>
      </c>
      <c r="AQ870" s="5">
        <f t="shared" si="193"/>
        <v>0</v>
      </c>
      <c r="AR870" s="5">
        <f t="shared" si="197"/>
        <v>0</v>
      </c>
      <c r="AS870" s="5">
        <f t="shared" si="198"/>
        <v>0</v>
      </c>
      <c r="AT870" s="5"/>
      <c r="AU870" s="5">
        <f t="shared" si="194"/>
        <v>0.89915499999999993</v>
      </c>
      <c r="AV870" s="10">
        <f t="shared" si="188"/>
        <v>58.224784999999997</v>
      </c>
      <c r="AW870" s="48">
        <f t="shared" si="195"/>
        <v>100.000001</v>
      </c>
    </row>
    <row r="871" spans="1:49" x14ac:dyDescent="0.3">
      <c r="A871" s="37" t="s">
        <v>1450</v>
      </c>
      <c r="B871" s="3">
        <f>'G. Phonotephrite FC 5 kbar'!A147</f>
        <v>141</v>
      </c>
      <c r="C871" s="2">
        <f>'G. Phonotephrite FC 5 kbar'!C147</f>
        <v>918</v>
      </c>
      <c r="D871" s="2">
        <f>'G. Phonotephrite FC 5 kbar'!D147</f>
        <v>5000</v>
      </c>
      <c r="E871" s="5">
        <f>'B. LLD classification'!EA915</f>
        <v>2.4240012926332923</v>
      </c>
      <c r="F871" s="5">
        <f>'G. Phonotephrite FC 5 kbar'!L147</f>
        <v>2.8226110000000002</v>
      </c>
      <c r="G871" s="6">
        <f>'G. Phonotephrite FC 5 kbar'!N147</f>
        <v>58.042295000000003</v>
      </c>
      <c r="H871" s="7">
        <f t="shared" si="196"/>
        <v>41.957704999999997</v>
      </c>
      <c r="I871" s="8">
        <f>'G. Phonotephrite FC 5 kbar'!R147</f>
        <v>51.974598999999998</v>
      </c>
      <c r="J871" s="9">
        <f>'G. Phonotephrite FC 5 kbar'!S147</f>
        <v>0.20148099999999999</v>
      </c>
      <c r="K871" s="9">
        <f>'G. Phonotephrite FC 5 kbar'!T147</f>
        <v>16.972094999999999</v>
      </c>
      <c r="L871" s="9">
        <f>'G. Phonotephrite FC 5 kbar'!U147</f>
        <v>0.82802799999999999</v>
      </c>
      <c r="M871" s="9">
        <f>'G. Phonotephrite FC 5 kbar'!V147</f>
        <v>7.58066</v>
      </c>
      <c r="N871" s="9">
        <f>'G. Phonotephrite FC 5 kbar'!W147</f>
        <v>0.27566099999999999</v>
      </c>
      <c r="O871" s="9">
        <f>'G. Phonotephrite FC 5 kbar'!X147</f>
        <v>0.57607299999999995</v>
      </c>
      <c r="P871" s="9">
        <f>'G. Phonotephrite FC 5 kbar'!Y147</f>
        <v>2.8221579999999999</v>
      </c>
      <c r="Q871" s="9">
        <f>'G. Phonotephrite FC 5 kbar'!Z147</f>
        <v>6.2104800000000004</v>
      </c>
      <c r="R871" s="9">
        <f>'G. Phonotephrite FC 5 kbar'!AA147</f>
        <v>6.5528170000000001</v>
      </c>
      <c r="S871" s="9">
        <f>'G. Phonotephrite FC 5 kbar'!AB147</f>
        <v>0.63248800000000005</v>
      </c>
      <c r="T871" s="9">
        <f>'G. Phonotephrite FC 5 kbar'!AC147</f>
        <v>5.3734599999999997</v>
      </c>
      <c r="U871" s="10">
        <f>'G. Phonotephrite FC 5 kbar'!AD147</f>
        <v>0</v>
      </c>
      <c r="V871" s="5">
        <f>'G. Phonotephrite FC 5 kbar'!AE147</f>
        <v>5.2804999999999998E-2</v>
      </c>
      <c r="W871" s="5">
        <f>'G. Phonotephrite FC 5 kbar'!AF147</f>
        <v>0.13927500000000001</v>
      </c>
      <c r="X871" s="5">
        <f>'G. Phonotephrite FC 5 kbar'!AG147</f>
        <v>0</v>
      </c>
      <c r="Y871" s="5">
        <f>'G. Phonotephrite FC 5 kbar'!AH147</f>
        <v>0</v>
      </c>
      <c r="Z871" s="5">
        <f>'G. Phonotephrite FC 5 kbar'!AI147</f>
        <v>0</v>
      </c>
      <c r="AA871" s="5">
        <v>0</v>
      </c>
      <c r="AB871" s="5"/>
      <c r="AC871" s="5">
        <f>'G. Phonotephrite FC 5 kbar'!AK147</f>
        <v>9.1959999999999993E-3</v>
      </c>
      <c r="AD871" s="10">
        <f>'G. Phonotephrite FC 5 kbar'!AL147</f>
        <v>0</v>
      </c>
      <c r="AE871" s="5">
        <f>'G. Phonotephrite FC 5 kbar'!AM147</f>
        <v>36.426130000000001</v>
      </c>
      <c r="AF871" s="5">
        <f>'G. Phonotephrite FC 5 kbar'!AN147</f>
        <v>0.374691</v>
      </c>
      <c r="AG871" s="5">
        <f>'G. Phonotephrite FC 5 kbar'!AO147</f>
        <v>4.061477</v>
      </c>
      <c r="AH871" s="5">
        <f>'G. Phonotephrite FC 5 kbar'!AP147</f>
        <v>0</v>
      </c>
      <c r="AI871" s="5">
        <f>'G. Phonotephrite FC 5 kbar'!AQ147</f>
        <v>0</v>
      </c>
      <c r="AJ871" s="5">
        <v>0</v>
      </c>
      <c r="AK871" s="5"/>
      <c r="AL871" s="5">
        <f>'G. Phonotephrite FC 5 kbar'!AS147</f>
        <v>0.89413100000000001</v>
      </c>
      <c r="AM871" s="10">
        <f t="shared" si="189"/>
        <v>0</v>
      </c>
      <c r="AN871" s="5">
        <f t="shared" si="190"/>
        <v>36.478935</v>
      </c>
      <c r="AO871" s="5">
        <f t="shared" si="191"/>
        <v>0.51396600000000003</v>
      </c>
      <c r="AP871" s="5">
        <f t="shared" si="192"/>
        <v>4.061477</v>
      </c>
      <c r="AQ871" s="5">
        <f t="shared" si="193"/>
        <v>0</v>
      </c>
      <c r="AR871" s="5">
        <f t="shared" si="197"/>
        <v>0</v>
      </c>
      <c r="AS871" s="5">
        <f t="shared" si="198"/>
        <v>0</v>
      </c>
      <c r="AT871" s="5"/>
      <c r="AU871" s="5">
        <f t="shared" si="194"/>
        <v>0.90332699999999999</v>
      </c>
      <c r="AV871" s="10">
        <f t="shared" si="188"/>
        <v>58.042295000000003</v>
      </c>
      <c r="AW871" s="48">
        <f t="shared" si="195"/>
        <v>100</v>
      </c>
    </row>
    <row r="872" spans="1:49" x14ac:dyDescent="0.3">
      <c r="A872" s="37" t="s">
        <v>1450</v>
      </c>
      <c r="B872" s="3">
        <f>'G. Phonotephrite FC 5 kbar'!A148</f>
        <v>142</v>
      </c>
      <c r="C872" s="2">
        <f>'G. Phonotephrite FC 5 kbar'!C148</f>
        <v>916</v>
      </c>
      <c r="D872" s="2">
        <f>'G. Phonotephrite FC 5 kbar'!D148</f>
        <v>5000</v>
      </c>
      <c r="E872" s="5">
        <f>'B. LLD classification'!EA916</f>
        <v>2.4221686996158818</v>
      </c>
      <c r="F872" s="5">
        <f>'G. Phonotephrite FC 5 kbar'!L148</f>
        <v>2.8359830000000001</v>
      </c>
      <c r="G872" s="6">
        <f>'G. Phonotephrite FC 5 kbar'!N148</f>
        <v>57.861939</v>
      </c>
      <c r="H872" s="7">
        <f t="shared" si="196"/>
        <v>42.138061</v>
      </c>
      <c r="I872" s="8">
        <f>'G. Phonotephrite FC 5 kbar'!R148</f>
        <v>52.014623</v>
      </c>
      <c r="J872" s="9">
        <f>'G. Phonotephrite FC 5 kbar'!S148</f>
        <v>0.198681</v>
      </c>
      <c r="K872" s="9">
        <f>'G. Phonotephrite FC 5 kbar'!T148</f>
        <v>16.979195000000001</v>
      </c>
      <c r="L872" s="9">
        <f>'G. Phonotephrite FC 5 kbar'!U148</f>
        <v>0.82738199999999995</v>
      </c>
      <c r="M872" s="9">
        <f>'G. Phonotephrite FC 5 kbar'!V148</f>
        <v>7.5469840000000001</v>
      </c>
      <c r="N872" s="9">
        <f>'G. Phonotephrite FC 5 kbar'!W148</f>
        <v>0.27651999999999999</v>
      </c>
      <c r="O872" s="9">
        <f>'G. Phonotephrite FC 5 kbar'!X148</f>
        <v>0.55288800000000005</v>
      </c>
      <c r="P872" s="9">
        <f>'G. Phonotephrite FC 5 kbar'!Y148</f>
        <v>2.7913549999999998</v>
      </c>
      <c r="Q872" s="9">
        <f>'G. Phonotephrite FC 5 kbar'!Z148</f>
        <v>6.2219480000000003</v>
      </c>
      <c r="R872" s="9">
        <f>'G. Phonotephrite FC 5 kbar'!AA148</f>
        <v>6.5732419999999996</v>
      </c>
      <c r="S872" s="9">
        <f>'G. Phonotephrite FC 5 kbar'!AB148</f>
        <v>0.63151599999999997</v>
      </c>
      <c r="T872" s="9">
        <f>'G. Phonotephrite FC 5 kbar'!AC148</f>
        <v>5.3856650000000004</v>
      </c>
      <c r="U872" s="10">
        <f>'G. Phonotephrite FC 5 kbar'!AD148</f>
        <v>0</v>
      </c>
      <c r="V872" s="5">
        <f>'G. Phonotephrite FC 5 kbar'!AE148</f>
        <v>5.2968000000000001E-2</v>
      </c>
      <c r="W872" s="5">
        <f>'G. Phonotephrite FC 5 kbar'!AF148</f>
        <v>0.13714699999999999</v>
      </c>
      <c r="X872" s="5">
        <f>'G. Phonotephrite FC 5 kbar'!AG148</f>
        <v>0</v>
      </c>
      <c r="Y872" s="5">
        <f>'G. Phonotephrite FC 5 kbar'!AH148</f>
        <v>0</v>
      </c>
      <c r="Z872" s="5">
        <f>'G. Phonotephrite FC 5 kbar'!AI148</f>
        <v>0</v>
      </c>
      <c r="AA872" s="5">
        <v>0</v>
      </c>
      <c r="AB872" s="5"/>
      <c r="AC872" s="5">
        <f>'G. Phonotephrite FC 5 kbar'!AK148</f>
        <v>9.0410000000000004E-3</v>
      </c>
      <c r="AD872" s="10">
        <f>'G. Phonotephrite FC 5 kbar'!AL148</f>
        <v>0</v>
      </c>
      <c r="AE872" s="5">
        <f>'G. Phonotephrite FC 5 kbar'!AM148</f>
        <v>36.474173999999998</v>
      </c>
      <c r="AF872" s="5">
        <f>'G. Phonotephrite FC 5 kbar'!AN148</f>
        <v>0.50495000000000001</v>
      </c>
      <c r="AG872" s="5">
        <f>'G. Phonotephrite FC 5 kbar'!AO148</f>
        <v>4.061477</v>
      </c>
      <c r="AH872" s="5">
        <f>'G. Phonotephrite FC 5 kbar'!AP148</f>
        <v>0</v>
      </c>
      <c r="AI872" s="5">
        <f>'G. Phonotephrite FC 5 kbar'!AQ148</f>
        <v>0</v>
      </c>
      <c r="AJ872" s="5">
        <v>0</v>
      </c>
      <c r="AK872" s="5"/>
      <c r="AL872" s="5">
        <f>'G. Phonotephrite FC 5 kbar'!AS148</f>
        <v>0.89830399999999999</v>
      </c>
      <c r="AM872" s="10">
        <f t="shared" si="189"/>
        <v>0</v>
      </c>
      <c r="AN872" s="5">
        <f t="shared" si="190"/>
        <v>36.527141999999998</v>
      </c>
      <c r="AO872" s="5">
        <f t="shared" si="191"/>
        <v>0.64209700000000003</v>
      </c>
      <c r="AP872" s="5">
        <f t="shared" si="192"/>
        <v>4.061477</v>
      </c>
      <c r="AQ872" s="5">
        <f t="shared" si="193"/>
        <v>0</v>
      </c>
      <c r="AR872" s="5">
        <f t="shared" si="197"/>
        <v>0</v>
      </c>
      <c r="AS872" s="5">
        <f t="shared" si="198"/>
        <v>0</v>
      </c>
      <c r="AT872" s="5"/>
      <c r="AU872" s="5">
        <f t="shared" si="194"/>
        <v>0.90734499999999996</v>
      </c>
      <c r="AV872" s="10">
        <f t="shared" si="188"/>
        <v>57.861939</v>
      </c>
      <c r="AW872" s="48">
        <f t="shared" si="195"/>
        <v>100</v>
      </c>
    </row>
    <row r="873" spans="1:49" x14ac:dyDescent="0.3">
      <c r="A873" s="37" t="s">
        <v>1450</v>
      </c>
      <c r="B873" s="3">
        <f>'G. Phonotephrite FC 5 kbar'!A149</f>
        <v>143</v>
      </c>
      <c r="C873" s="2">
        <f>'G. Phonotephrite FC 5 kbar'!C149</f>
        <v>914</v>
      </c>
      <c r="D873" s="2">
        <f>'G. Phonotephrite FC 5 kbar'!D149</f>
        <v>5000</v>
      </c>
      <c r="E873" s="5">
        <f>'B. LLD classification'!EA917</f>
        <v>2.4203292582724134</v>
      </c>
      <c r="F873" s="5">
        <f>'G. Phonotephrite FC 5 kbar'!L149</f>
        <v>2.8493740000000001</v>
      </c>
      <c r="G873" s="6">
        <f>'G. Phonotephrite FC 5 kbar'!N149</f>
        <v>57.683653</v>
      </c>
      <c r="H873" s="7">
        <f t="shared" si="196"/>
        <v>42.316347</v>
      </c>
      <c r="I873" s="8">
        <f>'G. Phonotephrite FC 5 kbar'!R149</f>
        <v>52.054451999999998</v>
      </c>
      <c r="J873" s="9">
        <f>'G. Phonotephrite FC 5 kbar'!S149</f>
        <v>0.19591500000000001</v>
      </c>
      <c r="K873" s="9">
        <f>'G. Phonotephrite FC 5 kbar'!T149</f>
        <v>16.986384000000001</v>
      </c>
      <c r="L873" s="9">
        <f>'G. Phonotephrite FC 5 kbar'!U149</f>
        <v>0.826677</v>
      </c>
      <c r="M873" s="9">
        <f>'G. Phonotephrite FC 5 kbar'!V149</f>
        <v>7.5124810000000002</v>
      </c>
      <c r="N873" s="9">
        <f>'G. Phonotephrite FC 5 kbar'!W149</f>
        <v>0.27737499999999998</v>
      </c>
      <c r="O873" s="9">
        <f>'G. Phonotephrite FC 5 kbar'!X149</f>
        <v>0.53027599999999997</v>
      </c>
      <c r="P873" s="9">
        <f>'G. Phonotephrite FC 5 kbar'!Y149</f>
        <v>2.7610229999999998</v>
      </c>
      <c r="Q873" s="9">
        <f>'G. Phonotephrite FC 5 kbar'!Z149</f>
        <v>6.2333949999999998</v>
      </c>
      <c r="R873" s="9">
        <f>'G. Phonotephrite FC 5 kbar'!AA149</f>
        <v>6.5935579999999998</v>
      </c>
      <c r="S873" s="9">
        <f>'G. Phonotephrite FC 5 kbar'!AB149</f>
        <v>0.630629</v>
      </c>
      <c r="T873" s="9">
        <f>'G. Phonotephrite FC 5 kbar'!AC149</f>
        <v>5.3978349999999997</v>
      </c>
      <c r="U873" s="10">
        <f>'G. Phonotephrite FC 5 kbar'!AD149</f>
        <v>0</v>
      </c>
      <c r="V873" s="5">
        <f>'G. Phonotephrite FC 5 kbar'!AE149</f>
        <v>5.3116999999999998E-2</v>
      </c>
      <c r="W873" s="5">
        <f>'G. Phonotephrite FC 5 kbar'!AF149</f>
        <v>0.135099</v>
      </c>
      <c r="X873" s="5">
        <f>'G. Phonotephrite FC 5 kbar'!AG149</f>
        <v>0</v>
      </c>
      <c r="Y873" s="5">
        <f>'G. Phonotephrite FC 5 kbar'!AH149</f>
        <v>0</v>
      </c>
      <c r="Z873" s="5">
        <f>'G. Phonotephrite FC 5 kbar'!AI149</f>
        <v>0</v>
      </c>
      <c r="AA873" s="5">
        <v>0</v>
      </c>
      <c r="AB873" s="5"/>
      <c r="AC873" s="5">
        <f>'G. Phonotephrite FC 5 kbar'!AK149</f>
        <v>8.8880000000000001E-3</v>
      </c>
      <c r="AD873" s="10">
        <f>'G. Phonotephrite FC 5 kbar'!AL149</f>
        <v>0</v>
      </c>
      <c r="AE873" s="5">
        <f>'G. Phonotephrite FC 5 kbar'!AM149</f>
        <v>36.522374999999997</v>
      </c>
      <c r="AF873" s="5">
        <f>'G. Phonotephrite FC 5 kbar'!AN149</f>
        <v>0.63307000000000002</v>
      </c>
      <c r="AG873" s="5">
        <f>'G. Phonotephrite FC 5 kbar'!AO149</f>
        <v>4.061477</v>
      </c>
      <c r="AH873" s="5">
        <f>'G. Phonotephrite FC 5 kbar'!AP149</f>
        <v>0</v>
      </c>
      <c r="AI873" s="5">
        <f>'G. Phonotephrite FC 5 kbar'!AQ149</f>
        <v>0</v>
      </c>
      <c r="AJ873" s="5">
        <v>0</v>
      </c>
      <c r="AK873" s="5"/>
      <c r="AL873" s="5">
        <f>'G. Phonotephrite FC 5 kbar'!AS149</f>
        <v>0.90232199999999996</v>
      </c>
      <c r="AM873" s="10">
        <f t="shared" si="189"/>
        <v>0</v>
      </c>
      <c r="AN873" s="5">
        <f t="shared" si="190"/>
        <v>36.575491999999997</v>
      </c>
      <c r="AO873" s="5">
        <f t="shared" si="191"/>
        <v>0.76816899999999999</v>
      </c>
      <c r="AP873" s="5">
        <f t="shared" si="192"/>
        <v>4.061477</v>
      </c>
      <c r="AQ873" s="5">
        <f t="shared" si="193"/>
        <v>0</v>
      </c>
      <c r="AR873" s="5">
        <f t="shared" si="197"/>
        <v>0</v>
      </c>
      <c r="AS873" s="5">
        <f t="shared" si="198"/>
        <v>0</v>
      </c>
      <c r="AT873" s="5"/>
      <c r="AU873" s="5">
        <f t="shared" si="194"/>
        <v>0.91120999999999996</v>
      </c>
      <c r="AV873" s="10">
        <f t="shared" si="188"/>
        <v>57.683653</v>
      </c>
      <c r="AW873" s="48">
        <f t="shared" si="195"/>
        <v>100.000001</v>
      </c>
    </row>
    <row r="874" spans="1:49" x14ac:dyDescent="0.3">
      <c r="A874" s="37" t="s">
        <v>1450</v>
      </c>
      <c r="B874" s="3">
        <f>'G. Phonotephrite FC 5 kbar'!A150</f>
        <v>144</v>
      </c>
      <c r="C874" s="2">
        <f>'G. Phonotephrite FC 5 kbar'!C150</f>
        <v>912</v>
      </c>
      <c r="D874" s="2">
        <f>'G. Phonotephrite FC 5 kbar'!D150</f>
        <v>5000</v>
      </c>
      <c r="E874" s="5">
        <f>'B. LLD classification'!EA918</f>
        <v>2.4184828920032406</v>
      </c>
      <c r="F874" s="5">
        <f>'G. Phonotephrite FC 5 kbar'!L150</f>
        <v>2.8627859999999998</v>
      </c>
      <c r="G874" s="6">
        <f>'G. Phonotephrite FC 5 kbar'!N150</f>
        <v>57.507373999999999</v>
      </c>
      <c r="H874" s="7">
        <f t="shared" si="196"/>
        <v>42.492626000000001</v>
      </c>
      <c r="I874" s="8">
        <f>'G. Phonotephrite FC 5 kbar'!R150</f>
        <v>52.094095000000003</v>
      </c>
      <c r="J874" s="9">
        <f>'G. Phonotephrite FC 5 kbar'!S150</f>
        <v>0.193186</v>
      </c>
      <c r="K874" s="9">
        <f>'G. Phonotephrite FC 5 kbar'!T150</f>
        <v>16.993658</v>
      </c>
      <c r="L874" s="9">
        <f>'G. Phonotephrite FC 5 kbar'!U150</f>
        <v>0.82591099999999995</v>
      </c>
      <c r="M874" s="9">
        <f>'G. Phonotephrite FC 5 kbar'!V150</f>
        <v>7.4771530000000004</v>
      </c>
      <c r="N874" s="9">
        <f>'G. Phonotephrite FC 5 kbar'!W150</f>
        <v>0.278225</v>
      </c>
      <c r="O874" s="9">
        <f>'G. Phonotephrite FC 5 kbar'!X150</f>
        <v>0.50822999999999996</v>
      </c>
      <c r="P874" s="9">
        <f>'G. Phonotephrite FC 5 kbar'!Y150</f>
        <v>2.7311540000000001</v>
      </c>
      <c r="Q874" s="9">
        <f>'G. Phonotephrite FC 5 kbar'!Z150</f>
        <v>6.2448230000000002</v>
      </c>
      <c r="R874" s="9">
        <f>'G. Phonotephrite FC 5 kbar'!AA150</f>
        <v>6.6137689999999996</v>
      </c>
      <c r="S874" s="9">
        <f>'G. Phonotephrite FC 5 kbar'!AB150</f>
        <v>0.62982499999999997</v>
      </c>
      <c r="T874" s="9">
        <f>'G. Phonotephrite FC 5 kbar'!AC150</f>
        <v>5.4099690000000002</v>
      </c>
      <c r="U874" s="10">
        <f>'G. Phonotephrite FC 5 kbar'!AD150</f>
        <v>0</v>
      </c>
      <c r="V874" s="5">
        <f>'G. Phonotephrite FC 5 kbar'!AE150</f>
        <v>5.3248999999999998E-2</v>
      </c>
      <c r="W874" s="5">
        <f>'G. Phonotephrite FC 5 kbar'!AF150</f>
        <v>0.133128</v>
      </c>
      <c r="X874" s="5">
        <f>'G. Phonotephrite FC 5 kbar'!AG150</f>
        <v>0</v>
      </c>
      <c r="Y874" s="5">
        <f>'G. Phonotephrite FC 5 kbar'!AH150</f>
        <v>0</v>
      </c>
      <c r="Z874" s="5">
        <f>'G. Phonotephrite FC 5 kbar'!AI150</f>
        <v>0</v>
      </c>
      <c r="AA874" s="5">
        <v>0</v>
      </c>
      <c r="AB874" s="5"/>
      <c r="AC874" s="5">
        <f>'G. Phonotephrite FC 5 kbar'!AK150</f>
        <v>8.7360000000000007E-3</v>
      </c>
      <c r="AD874" s="10">
        <f>'G. Phonotephrite FC 5 kbar'!AL150</f>
        <v>0</v>
      </c>
      <c r="AE874" s="5">
        <f>'G. Phonotephrite FC 5 kbar'!AM150</f>
        <v>36.570720999999999</v>
      </c>
      <c r="AF874" s="5">
        <f>'G. Phonotephrite FC 5 kbar'!AN150</f>
        <v>0.759131</v>
      </c>
      <c r="AG874" s="5">
        <f>'G. Phonotephrite FC 5 kbar'!AO150</f>
        <v>4.061477</v>
      </c>
      <c r="AH874" s="5">
        <f>'G. Phonotephrite FC 5 kbar'!AP150</f>
        <v>0</v>
      </c>
      <c r="AI874" s="5">
        <f>'G. Phonotephrite FC 5 kbar'!AQ150</f>
        <v>0</v>
      </c>
      <c r="AJ874" s="5">
        <v>0</v>
      </c>
      <c r="AK874" s="5"/>
      <c r="AL874" s="5">
        <f>'G. Phonotephrite FC 5 kbar'!AS150</f>
        <v>0.90618600000000005</v>
      </c>
      <c r="AM874" s="10">
        <f t="shared" si="189"/>
        <v>0</v>
      </c>
      <c r="AN874" s="5">
        <f t="shared" si="190"/>
        <v>36.62397</v>
      </c>
      <c r="AO874" s="5">
        <f t="shared" si="191"/>
        <v>0.89225900000000002</v>
      </c>
      <c r="AP874" s="5">
        <f t="shared" si="192"/>
        <v>4.061477</v>
      </c>
      <c r="AQ874" s="5">
        <f t="shared" si="193"/>
        <v>0</v>
      </c>
      <c r="AR874" s="5">
        <f t="shared" si="197"/>
        <v>0</v>
      </c>
      <c r="AS874" s="5">
        <f t="shared" si="198"/>
        <v>0</v>
      </c>
      <c r="AT874" s="5"/>
      <c r="AU874" s="5">
        <f t="shared" si="194"/>
        <v>0.91492200000000001</v>
      </c>
      <c r="AV874" s="10">
        <f t="shared" si="188"/>
        <v>57.507373999999999</v>
      </c>
      <c r="AW874" s="48">
        <f t="shared" si="195"/>
        <v>100.00000199999999</v>
      </c>
    </row>
    <row r="875" spans="1:49" x14ac:dyDescent="0.3">
      <c r="A875" s="37" t="s">
        <v>1450</v>
      </c>
      <c r="B875" s="3">
        <f>'G. Phonotephrite FC 5 kbar'!A151</f>
        <v>145</v>
      </c>
      <c r="C875" s="2">
        <f>'G. Phonotephrite FC 5 kbar'!C151</f>
        <v>910</v>
      </c>
      <c r="D875" s="2">
        <f>'G. Phonotephrite FC 5 kbar'!D151</f>
        <v>5000</v>
      </c>
      <c r="E875" s="5">
        <f>'B. LLD classification'!EA919</f>
        <v>2.416629313097546</v>
      </c>
      <c r="F875" s="5">
        <f>'G. Phonotephrite FC 5 kbar'!L151</f>
        <v>2.8762180000000002</v>
      </c>
      <c r="G875" s="6">
        <f>'G. Phonotephrite FC 5 kbar'!N151</f>
        <v>57.333039999999997</v>
      </c>
      <c r="H875" s="7">
        <f t="shared" si="196"/>
        <v>42.666960000000003</v>
      </c>
      <c r="I875" s="8">
        <f>'G. Phonotephrite FC 5 kbar'!R151</f>
        <v>52.133558999999998</v>
      </c>
      <c r="J875" s="9">
        <f>'G. Phonotephrite FC 5 kbar'!S151</f>
        <v>0.190494</v>
      </c>
      <c r="K875" s="9">
        <f>'G. Phonotephrite FC 5 kbar'!T151</f>
        <v>17.001014999999999</v>
      </c>
      <c r="L875" s="9">
        <f>'G. Phonotephrite FC 5 kbar'!U151</f>
        <v>0.82508599999999999</v>
      </c>
      <c r="M875" s="9">
        <f>'G. Phonotephrite FC 5 kbar'!V151</f>
        <v>7.4410030000000003</v>
      </c>
      <c r="N875" s="9">
        <f>'G. Phonotephrite FC 5 kbar'!W151</f>
        <v>0.27907100000000001</v>
      </c>
      <c r="O875" s="9">
        <f>'G. Phonotephrite FC 5 kbar'!X151</f>
        <v>0.48674499999999998</v>
      </c>
      <c r="P875" s="9">
        <f>'G. Phonotephrite FC 5 kbar'!Y151</f>
        <v>2.7017389999999999</v>
      </c>
      <c r="Q875" s="9">
        <f>'G. Phonotephrite FC 5 kbar'!Z151</f>
        <v>6.2562309999999997</v>
      </c>
      <c r="R875" s="9">
        <f>'G. Phonotephrite FC 5 kbar'!AA151</f>
        <v>6.6338800000000004</v>
      </c>
      <c r="S875" s="9">
        <f>'G. Phonotephrite FC 5 kbar'!AB151</f>
        <v>0.62910699999999997</v>
      </c>
      <c r="T875" s="9">
        <f>'G. Phonotephrite FC 5 kbar'!AC151</f>
        <v>5.4220709999999999</v>
      </c>
      <c r="U875" s="10">
        <f>'G. Phonotephrite FC 5 kbar'!AD151</f>
        <v>0</v>
      </c>
      <c r="V875" s="5">
        <f>'G. Phonotephrite FC 5 kbar'!AE151</f>
        <v>5.3364000000000002E-2</v>
      </c>
      <c r="W875" s="5">
        <f>'G. Phonotephrite FC 5 kbar'!AF151</f>
        <v>0.13123299999999999</v>
      </c>
      <c r="X875" s="5">
        <f>'G. Phonotephrite FC 5 kbar'!AG151</f>
        <v>0</v>
      </c>
      <c r="Y875" s="5">
        <f>'G. Phonotephrite FC 5 kbar'!AH151</f>
        <v>0</v>
      </c>
      <c r="Z875" s="5">
        <f>'G. Phonotephrite FC 5 kbar'!AI151</f>
        <v>0</v>
      </c>
      <c r="AA875" s="5">
        <v>0</v>
      </c>
      <c r="AB875" s="5"/>
      <c r="AC875" s="5">
        <f>'G. Phonotephrite FC 5 kbar'!AK151</f>
        <v>8.5850000000000006E-3</v>
      </c>
      <c r="AD875" s="10">
        <f>'G. Phonotephrite FC 5 kbar'!AL151</f>
        <v>0</v>
      </c>
      <c r="AE875" s="5">
        <f>'G. Phonotephrite FC 5 kbar'!AM151</f>
        <v>36.619191000000001</v>
      </c>
      <c r="AF875" s="5">
        <f>'G. Phonotephrite FC 5 kbar'!AN151</f>
        <v>0.88321099999999997</v>
      </c>
      <c r="AG875" s="5">
        <f>'G. Phonotephrite FC 5 kbar'!AO151</f>
        <v>4.061477</v>
      </c>
      <c r="AH875" s="5">
        <f>'G. Phonotephrite FC 5 kbar'!AP151</f>
        <v>0</v>
      </c>
      <c r="AI875" s="5">
        <f>'G. Phonotephrite FC 5 kbar'!AQ151</f>
        <v>0</v>
      </c>
      <c r="AJ875" s="5">
        <v>0</v>
      </c>
      <c r="AK875" s="5"/>
      <c r="AL875" s="5">
        <f>'G. Phonotephrite FC 5 kbar'!AS151</f>
        <v>0.90989900000000001</v>
      </c>
      <c r="AM875" s="10">
        <f t="shared" si="189"/>
        <v>0</v>
      </c>
      <c r="AN875" s="5">
        <f t="shared" si="190"/>
        <v>36.672555000000003</v>
      </c>
      <c r="AO875" s="5">
        <f t="shared" si="191"/>
        <v>1.0144439999999999</v>
      </c>
      <c r="AP875" s="5">
        <f t="shared" si="192"/>
        <v>4.061477</v>
      </c>
      <c r="AQ875" s="5">
        <f t="shared" si="193"/>
        <v>0</v>
      </c>
      <c r="AR875" s="5">
        <f t="shared" si="197"/>
        <v>0</v>
      </c>
      <c r="AS875" s="5">
        <f t="shared" si="198"/>
        <v>0</v>
      </c>
      <c r="AT875" s="5"/>
      <c r="AU875" s="5">
        <f t="shared" si="194"/>
        <v>0.91848399999999997</v>
      </c>
      <c r="AV875" s="10">
        <f t="shared" si="188"/>
        <v>57.333039999999997</v>
      </c>
      <c r="AW875" s="48">
        <f t="shared" si="195"/>
        <v>100</v>
      </c>
    </row>
    <row r="876" spans="1:49" x14ac:dyDescent="0.3">
      <c r="A876" s="37" t="s">
        <v>1450</v>
      </c>
      <c r="B876" s="3">
        <f>'G. Phonotephrite FC 5 kbar'!A152</f>
        <v>146</v>
      </c>
      <c r="C876" s="2">
        <f>'G. Phonotephrite FC 5 kbar'!C152</f>
        <v>908</v>
      </c>
      <c r="D876" s="2">
        <f>'G. Phonotephrite FC 5 kbar'!D152</f>
        <v>5000</v>
      </c>
      <c r="E876" s="5">
        <f>'B. LLD classification'!EA920</f>
        <v>2.4147683496702399</v>
      </c>
      <c r="F876" s="5">
        <f>'G. Phonotephrite FC 5 kbar'!L152</f>
        <v>2.889672</v>
      </c>
      <c r="G876" s="6">
        <f>'G. Phonotephrite FC 5 kbar'!N152</f>
        <v>57.160595999999998</v>
      </c>
      <c r="H876" s="7">
        <f t="shared" si="196"/>
        <v>42.839404000000002</v>
      </c>
      <c r="I876" s="8">
        <f>'G. Phonotephrite FC 5 kbar'!R152</f>
        <v>52.172851999999999</v>
      </c>
      <c r="J876" s="9">
        <f>'G. Phonotephrite FC 5 kbar'!S152</f>
        <v>0.18783900000000001</v>
      </c>
      <c r="K876" s="9">
        <f>'G. Phonotephrite FC 5 kbar'!T152</f>
        <v>17.008448999999999</v>
      </c>
      <c r="L876" s="9">
        <f>'G. Phonotephrite FC 5 kbar'!U152</f>
        <v>0.82420099999999996</v>
      </c>
      <c r="M876" s="9">
        <f>'G. Phonotephrite FC 5 kbar'!V152</f>
        <v>7.4040309999999998</v>
      </c>
      <c r="N876" s="9">
        <f>'G. Phonotephrite FC 5 kbar'!W152</f>
        <v>0.27991300000000002</v>
      </c>
      <c r="O876" s="9">
        <f>'G. Phonotephrite FC 5 kbar'!X152</f>
        <v>0.46581400000000001</v>
      </c>
      <c r="P876" s="9">
        <f>'G. Phonotephrite FC 5 kbar'!Y152</f>
        <v>2.6727699999999999</v>
      </c>
      <c r="Q876" s="9">
        <f>'G. Phonotephrite FC 5 kbar'!Z152</f>
        <v>6.2676210000000001</v>
      </c>
      <c r="R876" s="9">
        <f>'G. Phonotephrite FC 5 kbar'!AA152</f>
        <v>6.6538930000000001</v>
      </c>
      <c r="S876" s="9">
        <f>'G. Phonotephrite FC 5 kbar'!AB152</f>
        <v>0.62847500000000001</v>
      </c>
      <c r="T876" s="9">
        <f>'G. Phonotephrite FC 5 kbar'!AC152</f>
        <v>5.4341400000000002</v>
      </c>
      <c r="U876" s="10">
        <f>'G. Phonotephrite FC 5 kbar'!AD152</f>
        <v>0</v>
      </c>
      <c r="V876" s="5">
        <f>'G. Phonotephrite FC 5 kbar'!AE152</f>
        <v>5.3462999999999997E-2</v>
      </c>
      <c r="W876" s="5">
        <f>'G. Phonotephrite FC 5 kbar'!AF152</f>
        <v>0.12941</v>
      </c>
      <c r="X876" s="5">
        <f>'G. Phonotephrite FC 5 kbar'!AG152</f>
        <v>0</v>
      </c>
      <c r="Y876" s="5">
        <f>'G. Phonotephrite FC 5 kbar'!AH152</f>
        <v>0</v>
      </c>
      <c r="Z876" s="5">
        <f>'G. Phonotephrite FC 5 kbar'!AI152</f>
        <v>0</v>
      </c>
      <c r="AA876" s="5">
        <v>0</v>
      </c>
      <c r="AB876" s="5"/>
      <c r="AC876" s="5">
        <f>'G. Phonotephrite FC 5 kbar'!AK152</f>
        <v>8.4349999999999998E-3</v>
      </c>
      <c r="AD876" s="10">
        <f>'G. Phonotephrite FC 5 kbar'!AL152</f>
        <v>0</v>
      </c>
      <c r="AE876" s="5">
        <f>'G. Phonotephrite FC 5 kbar'!AM152</f>
        <v>36.667774000000001</v>
      </c>
      <c r="AF876" s="5">
        <f>'G. Phonotephrite FC 5 kbar'!AN152</f>
        <v>1.0053840000000001</v>
      </c>
      <c r="AG876" s="5">
        <f>'G. Phonotephrite FC 5 kbar'!AO152</f>
        <v>4.061477</v>
      </c>
      <c r="AH876" s="5">
        <f>'G. Phonotephrite FC 5 kbar'!AP152</f>
        <v>0</v>
      </c>
      <c r="AI876" s="5">
        <f>'G. Phonotephrite FC 5 kbar'!AQ152</f>
        <v>0</v>
      </c>
      <c r="AJ876" s="5">
        <v>0</v>
      </c>
      <c r="AK876" s="5"/>
      <c r="AL876" s="5">
        <f>'G. Phonotephrite FC 5 kbar'!AS152</f>
        <v>0.91346000000000005</v>
      </c>
      <c r="AM876" s="10">
        <f t="shared" si="189"/>
        <v>0</v>
      </c>
      <c r="AN876" s="5">
        <f t="shared" si="190"/>
        <v>36.721237000000002</v>
      </c>
      <c r="AO876" s="5">
        <f t="shared" si="191"/>
        <v>1.1347940000000001</v>
      </c>
      <c r="AP876" s="5">
        <f t="shared" si="192"/>
        <v>4.061477</v>
      </c>
      <c r="AQ876" s="5">
        <f t="shared" si="193"/>
        <v>0</v>
      </c>
      <c r="AR876" s="5">
        <f t="shared" si="197"/>
        <v>0</v>
      </c>
      <c r="AS876" s="5">
        <f t="shared" si="198"/>
        <v>0</v>
      </c>
      <c r="AT876" s="5"/>
      <c r="AU876" s="5">
        <f t="shared" si="194"/>
        <v>0.92189500000000002</v>
      </c>
      <c r="AV876" s="10">
        <f t="shared" si="188"/>
        <v>57.160595999999998</v>
      </c>
      <c r="AW876" s="48">
        <f t="shared" si="195"/>
        <v>99.999999000000003</v>
      </c>
    </row>
    <row r="877" spans="1:49" x14ac:dyDescent="0.3">
      <c r="A877" s="37" t="s">
        <v>1450</v>
      </c>
      <c r="B877" s="3">
        <f>'G. Phonotephrite FC 5 kbar'!A153</f>
        <v>147</v>
      </c>
      <c r="C877" s="2">
        <f>'G. Phonotephrite FC 5 kbar'!C153</f>
        <v>906</v>
      </c>
      <c r="D877" s="2">
        <f>'G. Phonotephrite FC 5 kbar'!D153</f>
        <v>5000</v>
      </c>
      <c r="E877" s="5">
        <f>'B. LLD classification'!EA921</f>
        <v>2.4128999799593291</v>
      </c>
      <c r="F877" s="5">
        <f>'G. Phonotephrite FC 5 kbar'!L153</f>
        <v>2.9031470000000001</v>
      </c>
      <c r="G877" s="6">
        <f>'G. Phonotephrite FC 5 kbar'!N153</f>
        <v>56.989987999999997</v>
      </c>
      <c r="H877" s="7">
        <f t="shared" si="196"/>
        <v>43.010012000000003</v>
      </c>
      <c r="I877" s="8">
        <f>'G. Phonotephrite FC 5 kbar'!R153</f>
        <v>52.211981999999999</v>
      </c>
      <c r="J877" s="9">
        <f>'G. Phonotephrite FC 5 kbar'!S153</f>
        <v>0.185224</v>
      </c>
      <c r="K877" s="9">
        <f>'G. Phonotephrite FC 5 kbar'!T153</f>
        <v>17.015958000000001</v>
      </c>
      <c r="L877" s="9">
        <f>'G. Phonotephrite FC 5 kbar'!U153</f>
        <v>0.82325800000000005</v>
      </c>
      <c r="M877" s="9">
        <f>'G. Phonotephrite FC 5 kbar'!V153</f>
        <v>7.3662429999999999</v>
      </c>
      <c r="N877" s="9">
        <f>'G. Phonotephrite FC 5 kbar'!W153</f>
        <v>0.28075099999999997</v>
      </c>
      <c r="O877" s="9">
        <f>'G. Phonotephrite FC 5 kbar'!X153</f>
        <v>0.44543300000000002</v>
      </c>
      <c r="P877" s="9">
        <f>'G. Phonotephrite FC 5 kbar'!Y153</f>
        <v>2.6442389999999998</v>
      </c>
      <c r="Q877" s="9">
        <f>'G. Phonotephrite FC 5 kbar'!Z153</f>
        <v>6.2789929999999998</v>
      </c>
      <c r="R877" s="9">
        <f>'G. Phonotephrite FC 5 kbar'!AA153</f>
        <v>6.673813</v>
      </c>
      <c r="S877" s="9">
        <f>'G. Phonotephrite FC 5 kbar'!AB153</f>
        <v>0.62792899999999996</v>
      </c>
      <c r="T877" s="9">
        <f>'G. Phonotephrite FC 5 kbar'!AC153</f>
        <v>5.4461779999999997</v>
      </c>
      <c r="U877" s="10">
        <f>'G. Phonotephrite FC 5 kbar'!AD153</f>
        <v>0</v>
      </c>
      <c r="V877" s="5">
        <f>'G. Phonotephrite FC 5 kbar'!AE153</f>
        <v>5.3545000000000002E-2</v>
      </c>
      <c r="W877" s="5">
        <f>'G. Phonotephrite FC 5 kbar'!AF153</f>
        <v>0.12765699999999999</v>
      </c>
      <c r="X877" s="5">
        <f>'G. Phonotephrite FC 5 kbar'!AG153</f>
        <v>0</v>
      </c>
      <c r="Y877" s="5">
        <f>'G. Phonotephrite FC 5 kbar'!AH153</f>
        <v>0</v>
      </c>
      <c r="Z877" s="5">
        <f>'G. Phonotephrite FC 5 kbar'!AI153</f>
        <v>0</v>
      </c>
      <c r="AA877" s="5">
        <v>0</v>
      </c>
      <c r="AB877" s="5"/>
      <c r="AC877" s="5">
        <f>'G. Phonotephrite FC 5 kbar'!AK153</f>
        <v>8.2869999999999992E-3</v>
      </c>
      <c r="AD877" s="10">
        <f>'G. Phonotephrite FC 5 kbar'!AL153</f>
        <v>0</v>
      </c>
      <c r="AE877" s="5">
        <f>'G. Phonotephrite FC 5 kbar'!AM153</f>
        <v>36.716448999999997</v>
      </c>
      <c r="AF877" s="5">
        <f>'G. Phonotephrite FC 5 kbar'!AN153</f>
        <v>1.1257239999999999</v>
      </c>
      <c r="AG877" s="5">
        <f>'G. Phonotephrite FC 5 kbar'!AO153</f>
        <v>4.061477</v>
      </c>
      <c r="AH877" s="5">
        <f>'G. Phonotephrite FC 5 kbar'!AP153</f>
        <v>0</v>
      </c>
      <c r="AI877" s="5">
        <f>'G. Phonotephrite FC 5 kbar'!AQ153</f>
        <v>0</v>
      </c>
      <c r="AJ877" s="5">
        <v>0</v>
      </c>
      <c r="AK877" s="5"/>
      <c r="AL877" s="5">
        <f>'G. Phonotephrite FC 5 kbar'!AS153</f>
        <v>0.91687200000000002</v>
      </c>
      <c r="AM877" s="10">
        <f t="shared" si="189"/>
        <v>0</v>
      </c>
      <c r="AN877" s="5">
        <f t="shared" si="190"/>
        <v>36.769993999999997</v>
      </c>
      <c r="AO877" s="5">
        <f t="shared" si="191"/>
        <v>1.2533809999999999</v>
      </c>
      <c r="AP877" s="5">
        <f t="shared" si="192"/>
        <v>4.061477</v>
      </c>
      <c r="AQ877" s="5">
        <f t="shared" si="193"/>
        <v>0</v>
      </c>
      <c r="AR877" s="5">
        <f t="shared" si="197"/>
        <v>0</v>
      </c>
      <c r="AS877" s="5">
        <f t="shared" si="198"/>
        <v>0</v>
      </c>
      <c r="AT877" s="5"/>
      <c r="AU877" s="5">
        <f t="shared" si="194"/>
        <v>0.92515900000000006</v>
      </c>
      <c r="AV877" s="10">
        <f t="shared" si="188"/>
        <v>56.989987999999997</v>
      </c>
      <c r="AW877" s="48">
        <f t="shared" si="195"/>
        <v>99.999999000000003</v>
      </c>
    </row>
    <row r="878" spans="1:49" x14ac:dyDescent="0.3">
      <c r="A878" s="37" t="s">
        <v>1450</v>
      </c>
      <c r="B878" s="3">
        <f>'G. Phonotephrite FC 5 kbar'!A154</f>
        <v>148</v>
      </c>
      <c r="C878" s="2">
        <f>'G. Phonotephrite FC 5 kbar'!C154</f>
        <v>904</v>
      </c>
      <c r="D878" s="2">
        <f>'G. Phonotephrite FC 5 kbar'!D154</f>
        <v>5000</v>
      </c>
      <c r="E878" s="5">
        <f>'B. LLD classification'!EA922</f>
        <v>2.4110240431948169</v>
      </c>
      <c r="F878" s="5">
        <f>'G. Phonotephrite FC 5 kbar'!L154</f>
        <v>2.9166449999999999</v>
      </c>
      <c r="G878" s="6">
        <f>'G. Phonotephrite FC 5 kbar'!N154</f>
        <v>56.821165000000001</v>
      </c>
      <c r="H878" s="7">
        <f t="shared" si="196"/>
        <v>43.178834999999999</v>
      </c>
      <c r="I878" s="8">
        <f>'G. Phonotephrite FC 5 kbar'!R154</f>
        <v>52.250954999999998</v>
      </c>
      <c r="J878" s="9">
        <f>'G. Phonotephrite FC 5 kbar'!S154</f>
        <v>0.182648</v>
      </c>
      <c r="K878" s="9">
        <f>'G. Phonotephrite FC 5 kbar'!T154</f>
        <v>17.023537000000001</v>
      </c>
      <c r="L878" s="9">
        <f>'G. Phonotephrite FC 5 kbar'!U154</f>
        <v>0.82225599999999999</v>
      </c>
      <c r="M878" s="9">
        <f>'G. Phonotephrite FC 5 kbar'!V154</f>
        <v>7.3276409999999998</v>
      </c>
      <c r="N878" s="9">
        <f>'G. Phonotephrite FC 5 kbar'!W154</f>
        <v>0.28158499999999997</v>
      </c>
      <c r="O878" s="9">
        <f>'G. Phonotephrite FC 5 kbar'!X154</f>
        <v>0.42559599999999997</v>
      </c>
      <c r="P878" s="9">
        <f>'G. Phonotephrite FC 5 kbar'!Y154</f>
        <v>2.616139</v>
      </c>
      <c r="Q878" s="9">
        <f>'G. Phonotephrite FC 5 kbar'!Z154</f>
        <v>6.2903460000000004</v>
      </c>
      <c r="R878" s="9">
        <f>'G. Phonotephrite FC 5 kbar'!AA154</f>
        <v>6.6936419999999996</v>
      </c>
      <c r="S878" s="9">
        <f>'G. Phonotephrite FC 5 kbar'!AB154</f>
        <v>0.62746999999999997</v>
      </c>
      <c r="T878" s="9">
        <f>'G. Phonotephrite FC 5 kbar'!AC154</f>
        <v>5.4581850000000003</v>
      </c>
      <c r="U878" s="10">
        <f>'G. Phonotephrite FC 5 kbar'!AD154</f>
        <v>0</v>
      </c>
      <c r="V878" s="5">
        <f>'G. Phonotephrite FC 5 kbar'!AE154</f>
        <v>5.3608999999999997E-2</v>
      </c>
      <c r="W878" s="5">
        <f>'G. Phonotephrite FC 5 kbar'!AF154</f>
        <v>0.125972</v>
      </c>
      <c r="X878" s="5">
        <f>'G. Phonotephrite FC 5 kbar'!AG154</f>
        <v>0</v>
      </c>
      <c r="Y878" s="5">
        <f>'G. Phonotephrite FC 5 kbar'!AH154</f>
        <v>0</v>
      </c>
      <c r="Z878" s="5">
        <f>'G. Phonotephrite FC 5 kbar'!AI154</f>
        <v>0</v>
      </c>
      <c r="AA878" s="5">
        <v>0</v>
      </c>
      <c r="AB878" s="5"/>
      <c r="AC878" s="5">
        <f>'G. Phonotephrite FC 5 kbar'!AK154</f>
        <v>8.1399999999999997E-3</v>
      </c>
      <c r="AD878" s="10">
        <f>'G. Phonotephrite FC 5 kbar'!AL154</f>
        <v>0</v>
      </c>
      <c r="AE878" s="5">
        <f>'G. Phonotephrite FC 5 kbar'!AM154</f>
        <v>36.765203</v>
      </c>
      <c r="AF878" s="5">
        <f>'G. Phonotephrite FC 5 kbar'!AN154</f>
        <v>1.2443</v>
      </c>
      <c r="AG878" s="5">
        <f>'G. Phonotephrite FC 5 kbar'!AO154</f>
        <v>4.061477</v>
      </c>
      <c r="AH878" s="5">
        <f>'G. Phonotephrite FC 5 kbar'!AP154</f>
        <v>0</v>
      </c>
      <c r="AI878" s="5">
        <f>'G. Phonotephrite FC 5 kbar'!AQ154</f>
        <v>0</v>
      </c>
      <c r="AJ878" s="5">
        <v>0</v>
      </c>
      <c r="AK878" s="5"/>
      <c r="AL878" s="5">
        <f>'G. Phonotephrite FC 5 kbar'!AS154</f>
        <v>0.92013599999999995</v>
      </c>
      <c r="AM878" s="10">
        <f t="shared" si="189"/>
        <v>0</v>
      </c>
      <c r="AN878" s="5">
        <f t="shared" si="190"/>
        <v>36.818812000000001</v>
      </c>
      <c r="AO878" s="5">
        <f t="shared" si="191"/>
        <v>1.3702719999999999</v>
      </c>
      <c r="AP878" s="5">
        <f t="shared" si="192"/>
        <v>4.061477</v>
      </c>
      <c r="AQ878" s="5">
        <f t="shared" si="193"/>
        <v>0</v>
      </c>
      <c r="AR878" s="5">
        <f t="shared" si="197"/>
        <v>0</v>
      </c>
      <c r="AS878" s="5">
        <f t="shared" si="198"/>
        <v>0</v>
      </c>
      <c r="AT878" s="5"/>
      <c r="AU878" s="5">
        <f t="shared" si="194"/>
        <v>0.92827599999999999</v>
      </c>
      <c r="AV878" s="10">
        <f t="shared" si="188"/>
        <v>56.821165000000001</v>
      </c>
      <c r="AW878" s="48">
        <f t="shared" si="195"/>
        <v>100.00000199999999</v>
      </c>
    </row>
    <row r="879" spans="1:49" x14ac:dyDescent="0.3">
      <c r="A879" s="37" t="s">
        <v>1450</v>
      </c>
      <c r="B879" s="3">
        <f>'G. Phonotephrite FC 5 kbar'!A155</f>
        <v>149</v>
      </c>
      <c r="C879" s="2">
        <f>'G. Phonotephrite FC 5 kbar'!C155</f>
        <v>902</v>
      </c>
      <c r="D879" s="2">
        <f>'G. Phonotephrite FC 5 kbar'!D155</f>
        <v>5000</v>
      </c>
      <c r="E879" s="5">
        <f>'B. LLD classification'!EA923</f>
        <v>2.4091404606524494</v>
      </c>
      <c r="F879" s="5">
        <f>'G. Phonotephrite FC 5 kbar'!L155</f>
        <v>2.9301659999999998</v>
      </c>
      <c r="G879" s="6">
        <f>'G. Phonotephrite FC 5 kbar'!N155</f>
        <v>56.654077999999998</v>
      </c>
      <c r="H879" s="7">
        <f t="shared" si="196"/>
        <v>43.345922000000002</v>
      </c>
      <c r="I879" s="8">
        <f>'G. Phonotephrite FC 5 kbar'!R155</f>
        <v>52.289777999999998</v>
      </c>
      <c r="J879" s="9">
        <f>'G. Phonotephrite FC 5 kbar'!S155</f>
        <v>0.18011199999999999</v>
      </c>
      <c r="K879" s="9">
        <f>'G. Phonotephrite FC 5 kbar'!T155</f>
        <v>17.031182999999999</v>
      </c>
      <c r="L879" s="9">
        <f>'G. Phonotephrite FC 5 kbar'!U155</f>
        <v>0.82119600000000004</v>
      </c>
      <c r="M879" s="9">
        <f>'G. Phonotephrite FC 5 kbar'!V155</f>
        <v>7.2882300000000004</v>
      </c>
      <c r="N879" s="9">
        <f>'G. Phonotephrite FC 5 kbar'!W155</f>
        <v>0.282416</v>
      </c>
      <c r="O879" s="9">
        <f>'G. Phonotephrite FC 5 kbar'!X155</f>
        <v>0.40629799999999999</v>
      </c>
      <c r="P879" s="9">
        <f>'G. Phonotephrite FC 5 kbar'!Y155</f>
        <v>2.5884619999999998</v>
      </c>
      <c r="Q879" s="9">
        <f>'G. Phonotephrite FC 5 kbar'!Z155</f>
        <v>6.3016819999999996</v>
      </c>
      <c r="R879" s="9">
        <f>'G. Phonotephrite FC 5 kbar'!AA155</f>
        <v>6.7133830000000003</v>
      </c>
      <c r="S879" s="9">
        <f>'G. Phonotephrite FC 5 kbar'!AB155</f>
        <v>0.62709800000000004</v>
      </c>
      <c r="T879" s="9">
        <f>'G. Phonotephrite FC 5 kbar'!AC155</f>
        <v>5.4701630000000003</v>
      </c>
      <c r="U879" s="10">
        <f>'G. Phonotephrite FC 5 kbar'!AD155</f>
        <v>0</v>
      </c>
      <c r="V879" s="5">
        <f>'G. Phonotephrite FC 5 kbar'!AE155</f>
        <v>5.3656000000000002E-2</v>
      </c>
      <c r="W879" s="5">
        <f>'G. Phonotephrite FC 5 kbar'!AF155</f>
        <v>0.124351</v>
      </c>
      <c r="X879" s="5">
        <f>'G. Phonotephrite FC 5 kbar'!AG155</f>
        <v>0</v>
      </c>
      <c r="Y879" s="5">
        <f>'G. Phonotephrite FC 5 kbar'!AH155</f>
        <v>0</v>
      </c>
      <c r="Z879" s="5">
        <f>'G. Phonotephrite FC 5 kbar'!AI155</f>
        <v>0</v>
      </c>
      <c r="AA879" s="5">
        <v>0</v>
      </c>
      <c r="AB879" s="5"/>
      <c r="AC879" s="5">
        <f>'G. Phonotephrite FC 5 kbar'!AK155</f>
        <v>7.9930000000000001E-3</v>
      </c>
      <c r="AD879" s="10">
        <f>'G. Phonotephrite FC 5 kbar'!AL155</f>
        <v>0</v>
      </c>
      <c r="AE879" s="5">
        <f>'G. Phonotephrite FC 5 kbar'!AM155</f>
        <v>36.814014</v>
      </c>
      <c r="AF879" s="5">
        <f>'G. Phonotephrite FC 5 kbar'!AN155</f>
        <v>1.3611789999999999</v>
      </c>
      <c r="AG879" s="5">
        <f>'G. Phonotephrite FC 5 kbar'!AO155</f>
        <v>4.061477</v>
      </c>
      <c r="AH879" s="5">
        <f>'G. Phonotephrite FC 5 kbar'!AP155</f>
        <v>0</v>
      </c>
      <c r="AI879" s="5">
        <f>'G. Phonotephrite FC 5 kbar'!AQ155</f>
        <v>0</v>
      </c>
      <c r="AJ879" s="5">
        <v>0</v>
      </c>
      <c r="AK879" s="5"/>
      <c r="AL879" s="5">
        <f>'G. Phonotephrite FC 5 kbar'!AS155</f>
        <v>0.92325299999999999</v>
      </c>
      <c r="AM879" s="10">
        <f t="shared" si="189"/>
        <v>0</v>
      </c>
      <c r="AN879" s="5">
        <f t="shared" si="190"/>
        <v>36.867669999999997</v>
      </c>
      <c r="AO879" s="5">
        <f t="shared" si="191"/>
        <v>1.48553</v>
      </c>
      <c r="AP879" s="5">
        <f t="shared" si="192"/>
        <v>4.061477</v>
      </c>
      <c r="AQ879" s="5">
        <f t="shared" si="193"/>
        <v>0</v>
      </c>
      <c r="AR879" s="5">
        <f t="shared" si="197"/>
        <v>0</v>
      </c>
      <c r="AS879" s="5">
        <f t="shared" si="198"/>
        <v>0</v>
      </c>
      <c r="AT879" s="5"/>
      <c r="AU879" s="5">
        <f t="shared" si="194"/>
        <v>0.93124600000000002</v>
      </c>
      <c r="AV879" s="10">
        <f t="shared" si="188"/>
        <v>56.654077999999998</v>
      </c>
      <c r="AW879" s="48">
        <f t="shared" si="195"/>
        <v>100.000001</v>
      </c>
    </row>
    <row r="880" spans="1:49" x14ac:dyDescent="0.3">
      <c r="A880" s="37" t="s">
        <v>1450</v>
      </c>
      <c r="B880" s="3">
        <f>'G. Phonotephrite FC 5 kbar'!A156</f>
        <v>150</v>
      </c>
      <c r="C880" s="2">
        <f>'G. Phonotephrite FC 5 kbar'!C156</f>
        <v>900</v>
      </c>
      <c r="D880" s="2">
        <f>'G. Phonotephrite FC 5 kbar'!D156</f>
        <v>5000</v>
      </c>
      <c r="E880" s="5">
        <f>'B. LLD classification'!EA924</f>
        <v>2.4072490960503137</v>
      </c>
      <c r="F880" s="5">
        <f>'G. Phonotephrite FC 5 kbar'!L156</f>
        <v>2.9437090000000001</v>
      </c>
      <c r="G880" s="6">
        <f>'G. Phonotephrite FC 5 kbar'!N156</f>
        <v>56.488683999999999</v>
      </c>
      <c r="H880" s="7">
        <f t="shared" si="196"/>
        <v>43.511316000000001</v>
      </c>
      <c r="I880" s="8">
        <f>'G. Phonotephrite FC 5 kbar'!R156</f>
        <v>52.328456000000003</v>
      </c>
      <c r="J880" s="9">
        <f>'G. Phonotephrite FC 5 kbar'!S156</f>
        <v>0.177617</v>
      </c>
      <c r="K880" s="9">
        <f>'G. Phonotephrite FC 5 kbar'!T156</f>
        <v>17.038891</v>
      </c>
      <c r="L880" s="9">
        <f>'G. Phonotephrite FC 5 kbar'!U156</f>
        <v>0.82007799999999997</v>
      </c>
      <c r="M880" s="9">
        <f>'G. Phonotephrite FC 5 kbar'!V156</f>
        <v>7.2480140000000004</v>
      </c>
      <c r="N880" s="9">
        <f>'G. Phonotephrite FC 5 kbar'!W156</f>
        <v>0.28324300000000002</v>
      </c>
      <c r="O880" s="9">
        <f>'G. Phonotephrite FC 5 kbar'!X156</f>
        <v>0.38753399999999999</v>
      </c>
      <c r="P880" s="9">
        <f>'G. Phonotephrite FC 5 kbar'!Y156</f>
        <v>2.5612010000000001</v>
      </c>
      <c r="Q880" s="9">
        <f>'G. Phonotephrite FC 5 kbar'!Z156</f>
        <v>6.3129989999999996</v>
      </c>
      <c r="R880" s="9">
        <f>'G. Phonotephrite FC 5 kbar'!AA156</f>
        <v>6.7330389999999998</v>
      </c>
      <c r="S880" s="9">
        <f>'G. Phonotephrite FC 5 kbar'!AB156</f>
        <v>0.62681500000000001</v>
      </c>
      <c r="T880" s="9">
        <f>'G. Phonotephrite FC 5 kbar'!AC156</f>
        <v>5.482113</v>
      </c>
      <c r="U880" s="10">
        <f>'G. Phonotephrite FC 5 kbar'!AD156</f>
        <v>0</v>
      </c>
      <c r="V880" s="5">
        <f>'G. Phonotephrite FC 5 kbar'!AE156</f>
        <v>5.3685999999999998E-2</v>
      </c>
      <c r="W880" s="5">
        <f>'G. Phonotephrite FC 5 kbar'!AF156</f>
        <v>0.122791</v>
      </c>
      <c r="X880" s="5">
        <f>'G. Phonotephrite FC 5 kbar'!AG156</f>
        <v>0</v>
      </c>
      <c r="Y880" s="5">
        <f>'G. Phonotephrite FC 5 kbar'!AH156</f>
        <v>0</v>
      </c>
      <c r="Z880" s="5">
        <f>'G. Phonotephrite FC 5 kbar'!AI156</f>
        <v>0</v>
      </c>
      <c r="AA880" s="5">
        <v>0</v>
      </c>
      <c r="AB880" s="5"/>
      <c r="AC880" s="5">
        <f>'G. Phonotephrite FC 5 kbar'!AK156</f>
        <v>7.8480000000000008E-3</v>
      </c>
      <c r="AD880" s="10">
        <f>'G. Phonotephrite FC 5 kbar'!AL156</f>
        <v>0</v>
      </c>
      <c r="AE880" s="5">
        <f>'G. Phonotephrite FC 5 kbar'!AM156</f>
        <v>36.862867000000001</v>
      </c>
      <c r="AF880" s="5">
        <f>'G. Phonotephrite FC 5 kbar'!AN156</f>
        <v>1.4764250000000001</v>
      </c>
      <c r="AG880" s="5">
        <f>'G. Phonotephrite FC 5 kbar'!AO156</f>
        <v>4.061477</v>
      </c>
      <c r="AH880" s="5">
        <f>'G. Phonotephrite FC 5 kbar'!AP156</f>
        <v>0</v>
      </c>
      <c r="AI880" s="5">
        <f>'G. Phonotephrite FC 5 kbar'!AQ156</f>
        <v>0</v>
      </c>
      <c r="AJ880" s="5">
        <v>0</v>
      </c>
      <c r="AK880" s="5"/>
      <c r="AL880" s="5">
        <f>'G. Phonotephrite FC 5 kbar'!AS156</f>
        <v>0.92622300000000002</v>
      </c>
      <c r="AM880" s="10">
        <f t="shared" si="189"/>
        <v>0</v>
      </c>
      <c r="AN880" s="5">
        <f t="shared" si="190"/>
        <v>36.916553</v>
      </c>
      <c r="AO880" s="5">
        <f t="shared" si="191"/>
        <v>1.5992160000000002</v>
      </c>
      <c r="AP880" s="5">
        <f t="shared" si="192"/>
        <v>4.061477</v>
      </c>
      <c r="AQ880" s="5">
        <f t="shared" si="193"/>
        <v>0</v>
      </c>
      <c r="AR880" s="5">
        <f t="shared" si="197"/>
        <v>0</v>
      </c>
      <c r="AS880" s="5">
        <f t="shared" si="198"/>
        <v>0</v>
      </c>
      <c r="AT880" s="5"/>
      <c r="AU880" s="5">
        <f t="shared" si="194"/>
        <v>0.93407099999999998</v>
      </c>
      <c r="AV880" s="10">
        <f t="shared" si="188"/>
        <v>56.488683999999999</v>
      </c>
      <c r="AW880" s="48">
        <f t="shared" si="195"/>
        <v>100.000001</v>
      </c>
    </row>
    <row r="881" spans="1:49" x14ac:dyDescent="0.3">
      <c r="A881" s="37" t="s">
        <v>1450</v>
      </c>
      <c r="B881" s="3">
        <f>'G. Phonotephrite FC 5 kbar'!A157</f>
        <v>151</v>
      </c>
      <c r="C881" s="2">
        <f>'G. Phonotephrite FC 5 kbar'!C157</f>
        <v>898</v>
      </c>
      <c r="D881" s="2">
        <f>'G. Phonotephrite FC 5 kbar'!D157</f>
        <v>5000</v>
      </c>
      <c r="E881" s="5">
        <f>'B. LLD classification'!EA925</f>
        <v>2.4053500655326894</v>
      </c>
      <c r="F881" s="5">
        <f>'G. Phonotephrite FC 5 kbar'!L157</f>
        <v>2.9572769999999999</v>
      </c>
      <c r="G881" s="6">
        <f>'G. Phonotephrite FC 5 kbar'!N157</f>
        <v>56.324939999999998</v>
      </c>
      <c r="H881" s="7">
        <f t="shared" si="196"/>
        <v>43.675060000000002</v>
      </c>
      <c r="I881" s="8">
        <f>'G. Phonotephrite FC 5 kbar'!R157</f>
        <v>52.366995000000003</v>
      </c>
      <c r="J881" s="9">
        <f>'G. Phonotephrite FC 5 kbar'!S157</f>
        <v>0.17516399999999999</v>
      </c>
      <c r="K881" s="9">
        <f>'G. Phonotephrite FC 5 kbar'!T157</f>
        <v>17.046657</v>
      </c>
      <c r="L881" s="9">
        <f>'G. Phonotephrite FC 5 kbar'!U157</f>
        <v>0.81890300000000005</v>
      </c>
      <c r="M881" s="9">
        <f>'G. Phonotephrite FC 5 kbar'!V157</f>
        <v>7.2069999999999999</v>
      </c>
      <c r="N881" s="9">
        <f>'G. Phonotephrite FC 5 kbar'!W157</f>
        <v>0.28406599999999999</v>
      </c>
      <c r="O881" s="9">
        <f>'G. Phonotephrite FC 5 kbar'!X157</f>
        <v>0.36929800000000002</v>
      </c>
      <c r="P881" s="9">
        <f>'G. Phonotephrite FC 5 kbar'!Y157</f>
        <v>2.534351</v>
      </c>
      <c r="Q881" s="9">
        <f>'G. Phonotephrite FC 5 kbar'!Z157</f>
        <v>6.3242979999999998</v>
      </c>
      <c r="R881" s="9">
        <f>'G. Phonotephrite FC 5 kbar'!AA157</f>
        <v>6.7526130000000002</v>
      </c>
      <c r="S881" s="9">
        <f>'G. Phonotephrite FC 5 kbar'!AB157</f>
        <v>0.62662099999999998</v>
      </c>
      <c r="T881" s="9">
        <f>'G. Phonotephrite FC 5 kbar'!AC157</f>
        <v>5.4940340000000001</v>
      </c>
      <c r="U881" s="10">
        <f>'G. Phonotephrite FC 5 kbar'!AD157</f>
        <v>0</v>
      </c>
      <c r="V881" s="5">
        <f>'G. Phonotephrite FC 5 kbar'!AE157</f>
        <v>5.3698000000000003E-2</v>
      </c>
      <c r="W881" s="5">
        <f>'G. Phonotephrite FC 5 kbar'!AF157</f>
        <v>0.12129</v>
      </c>
      <c r="X881" s="5">
        <f>'G. Phonotephrite FC 5 kbar'!AG157</f>
        <v>0</v>
      </c>
      <c r="Y881" s="5">
        <f>'G. Phonotephrite FC 5 kbar'!AH157</f>
        <v>0</v>
      </c>
      <c r="Z881" s="5">
        <f>'G. Phonotephrite FC 5 kbar'!AI157</f>
        <v>0</v>
      </c>
      <c r="AA881" s="5">
        <v>0</v>
      </c>
      <c r="AB881" s="5"/>
      <c r="AC881" s="5">
        <f>'G. Phonotephrite FC 5 kbar'!AK157</f>
        <v>7.7029999999999998E-3</v>
      </c>
      <c r="AD881" s="10">
        <f>'G. Phonotephrite FC 5 kbar'!AL157</f>
        <v>0</v>
      </c>
      <c r="AE881" s="5">
        <f>'G. Phonotephrite FC 5 kbar'!AM157</f>
        <v>36.911745000000003</v>
      </c>
      <c r="AF881" s="5">
        <f>'G. Phonotephrite FC 5 kbar'!AN157</f>
        <v>1.5901000000000001</v>
      </c>
      <c r="AG881" s="5">
        <f>'G. Phonotephrite FC 5 kbar'!AO157</f>
        <v>4.061477</v>
      </c>
      <c r="AH881" s="5">
        <f>'G. Phonotephrite FC 5 kbar'!AP157</f>
        <v>0</v>
      </c>
      <c r="AI881" s="5">
        <f>'G. Phonotephrite FC 5 kbar'!AQ157</f>
        <v>0</v>
      </c>
      <c r="AJ881" s="5">
        <v>0</v>
      </c>
      <c r="AK881" s="5"/>
      <c r="AL881" s="5">
        <f>'G. Phonotephrite FC 5 kbar'!AS157</f>
        <v>0.92904699999999996</v>
      </c>
      <c r="AM881" s="10">
        <f t="shared" si="189"/>
        <v>0</v>
      </c>
      <c r="AN881" s="5">
        <f t="shared" si="190"/>
        <v>36.965443</v>
      </c>
      <c r="AO881" s="5">
        <f t="shared" si="191"/>
        <v>1.71139</v>
      </c>
      <c r="AP881" s="5">
        <f t="shared" si="192"/>
        <v>4.061477</v>
      </c>
      <c r="AQ881" s="5">
        <f t="shared" si="193"/>
        <v>0</v>
      </c>
      <c r="AR881" s="5">
        <f t="shared" si="197"/>
        <v>0</v>
      </c>
      <c r="AS881" s="5">
        <f t="shared" si="198"/>
        <v>0</v>
      </c>
      <c r="AT881" s="5"/>
      <c r="AU881" s="5">
        <f t="shared" si="194"/>
        <v>0.93674999999999997</v>
      </c>
      <c r="AV881" s="10">
        <f t="shared" si="188"/>
        <v>56.324939999999998</v>
      </c>
      <c r="AW881" s="48">
        <f t="shared" si="195"/>
        <v>100</v>
      </c>
    </row>
    <row r="882" spans="1:49" x14ac:dyDescent="0.3">
      <c r="A882" s="37" t="s">
        <v>1450</v>
      </c>
      <c r="B882" s="3">
        <f>'G. Phonotephrite FC 5 kbar'!A158</f>
        <v>152</v>
      </c>
      <c r="C882" s="2">
        <f>'G. Phonotephrite FC 5 kbar'!C158</f>
        <v>896</v>
      </c>
      <c r="D882" s="2">
        <f>'G. Phonotephrite FC 5 kbar'!D158</f>
        <v>5000</v>
      </c>
      <c r="E882" s="5">
        <f>'B. LLD classification'!EA926</f>
        <v>2.403443258812044</v>
      </c>
      <c r="F882" s="5">
        <f>'G. Phonotephrite FC 5 kbar'!L158</f>
        <v>2.9708679999999998</v>
      </c>
      <c r="G882" s="6">
        <f>'G. Phonotephrite FC 5 kbar'!N158</f>
        <v>56.162806000000003</v>
      </c>
      <c r="H882" s="7">
        <f t="shared" si="196"/>
        <v>43.837193999999997</v>
      </c>
      <c r="I882" s="8">
        <f>'G. Phonotephrite FC 5 kbar'!R158</f>
        <v>52.4054</v>
      </c>
      <c r="J882" s="9">
        <f>'G. Phonotephrite FC 5 kbar'!S158</f>
        <v>0.17275199999999999</v>
      </c>
      <c r="K882" s="9">
        <f>'G. Phonotephrite FC 5 kbar'!T158</f>
        <v>17.054478</v>
      </c>
      <c r="L882" s="9">
        <f>'G. Phonotephrite FC 5 kbar'!U158</f>
        <v>0.81767100000000004</v>
      </c>
      <c r="M882" s="9">
        <f>'G. Phonotephrite FC 5 kbar'!V158</f>
        <v>7.1651930000000004</v>
      </c>
      <c r="N882" s="9">
        <f>'G. Phonotephrite FC 5 kbar'!W158</f>
        <v>0.28488599999999997</v>
      </c>
      <c r="O882" s="9">
        <f>'G. Phonotephrite FC 5 kbar'!X158</f>
        <v>0.35158600000000001</v>
      </c>
      <c r="P882" s="9">
        <f>'G. Phonotephrite FC 5 kbar'!Y158</f>
        <v>2.5079039999999999</v>
      </c>
      <c r="Q882" s="9">
        <f>'G. Phonotephrite FC 5 kbar'!Z158</f>
        <v>6.3355790000000001</v>
      </c>
      <c r="R882" s="9">
        <f>'G. Phonotephrite FC 5 kbar'!AA158</f>
        <v>6.7721070000000001</v>
      </c>
      <c r="S882" s="9">
        <f>'G. Phonotephrite FC 5 kbar'!AB158</f>
        <v>0.62651699999999999</v>
      </c>
      <c r="T882" s="9">
        <f>'G. Phonotephrite FC 5 kbar'!AC158</f>
        <v>5.5059279999999999</v>
      </c>
      <c r="U882" s="10">
        <f>'G. Phonotephrite FC 5 kbar'!AD158</f>
        <v>0</v>
      </c>
      <c r="V882" s="5">
        <f>'G. Phonotephrite FC 5 kbar'!AE158</f>
        <v>5.3693999999999999E-2</v>
      </c>
      <c r="W882" s="5">
        <f>'G. Phonotephrite FC 5 kbar'!AF158</f>
        <v>0.11984499999999999</v>
      </c>
      <c r="X882" s="5">
        <f>'G. Phonotephrite FC 5 kbar'!AG158</f>
        <v>0</v>
      </c>
      <c r="Y882" s="5">
        <f>'G. Phonotephrite FC 5 kbar'!AH158</f>
        <v>0</v>
      </c>
      <c r="Z882" s="5">
        <f>'G. Phonotephrite FC 5 kbar'!AI158</f>
        <v>0</v>
      </c>
      <c r="AA882" s="5">
        <v>0</v>
      </c>
      <c r="AB882" s="5"/>
      <c r="AC882" s="5">
        <f>'G. Phonotephrite FC 5 kbar'!AK158</f>
        <v>7.5579999999999996E-3</v>
      </c>
      <c r="AD882" s="10">
        <f>'G. Phonotephrite FC 5 kbar'!AL158</f>
        <v>0</v>
      </c>
      <c r="AE882" s="5">
        <f>'G. Phonotephrite FC 5 kbar'!AM158</f>
        <v>36.960630999999999</v>
      </c>
      <c r="AF882" s="5">
        <f>'G. Phonotephrite FC 5 kbar'!AN158</f>
        <v>1.7022630000000001</v>
      </c>
      <c r="AG882" s="5">
        <f>'G. Phonotephrite FC 5 kbar'!AO158</f>
        <v>4.061477</v>
      </c>
      <c r="AH882" s="5">
        <f>'G. Phonotephrite FC 5 kbar'!AP158</f>
        <v>0</v>
      </c>
      <c r="AI882" s="5">
        <f>'G. Phonotephrite FC 5 kbar'!AQ158</f>
        <v>0</v>
      </c>
      <c r="AJ882" s="5">
        <v>0</v>
      </c>
      <c r="AK882" s="5"/>
      <c r="AL882" s="5">
        <f>'G. Phonotephrite FC 5 kbar'!AS158</f>
        <v>0.93172600000000005</v>
      </c>
      <c r="AM882" s="10">
        <f t="shared" si="189"/>
        <v>0</v>
      </c>
      <c r="AN882" s="5">
        <f t="shared" si="190"/>
        <v>37.014324999999999</v>
      </c>
      <c r="AO882" s="5">
        <f t="shared" si="191"/>
        <v>1.8221080000000001</v>
      </c>
      <c r="AP882" s="5">
        <f t="shared" si="192"/>
        <v>4.061477</v>
      </c>
      <c r="AQ882" s="5">
        <f t="shared" si="193"/>
        <v>0</v>
      </c>
      <c r="AR882" s="5">
        <f t="shared" si="197"/>
        <v>0</v>
      </c>
      <c r="AS882" s="5">
        <f t="shared" si="198"/>
        <v>0</v>
      </c>
      <c r="AT882" s="5"/>
      <c r="AU882" s="5">
        <f t="shared" si="194"/>
        <v>0.93928400000000001</v>
      </c>
      <c r="AV882" s="10">
        <f t="shared" si="188"/>
        <v>56.162806000000003</v>
      </c>
      <c r="AW882" s="48">
        <f t="shared" si="195"/>
        <v>100</v>
      </c>
    </row>
    <row r="883" spans="1:49" x14ac:dyDescent="0.3">
      <c r="A883" s="37" t="s">
        <v>1450</v>
      </c>
      <c r="B883" s="3">
        <f>'G. Phonotephrite FC 5 kbar'!A159</f>
        <v>153</v>
      </c>
      <c r="C883" s="2">
        <f>'G. Phonotephrite FC 5 kbar'!C159</f>
        <v>894</v>
      </c>
      <c r="D883" s="2">
        <f>'G. Phonotephrite FC 5 kbar'!D159</f>
        <v>5000</v>
      </c>
      <c r="E883" s="5">
        <f>'B. LLD classification'!EA927</f>
        <v>2.4015288058396482</v>
      </c>
      <c r="F883" s="5">
        <f>'G. Phonotephrite FC 5 kbar'!L159</f>
        <v>2.9844840000000001</v>
      </c>
      <c r="G883" s="6">
        <f>'G. Phonotephrite FC 5 kbar'!N159</f>
        <v>56.002246999999997</v>
      </c>
      <c r="H883" s="7">
        <f t="shared" si="196"/>
        <v>43.997753000000003</v>
      </c>
      <c r="I883" s="8">
        <f>'G. Phonotephrite FC 5 kbar'!R159</f>
        <v>52.443674000000001</v>
      </c>
      <c r="J883" s="9">
        <f>'G. Phonotephrite FC 5 kbar'!S159</f>
        <v>0.17038300000000001</v>
      </c>
      <c r="K883" s="9">
        <f>'G. Phonotephrite FC 5 kbar'!T159</f>
        <v>17.062349000000001</v>
      </c>
      <c r="L883" s="9">
        <f>'G. Phonotephrite FC 5 kbar'!U159</f>
        <v>0.81638299999999997</v>
      </c>
      <c r="M883" s="9">
        <f>'G. Phonotephrite FC 5 kbar'!V159</f>
        <v>7.1226000000000003</v>
      </c>
      <c r="N883" s="9">
        <f>'G. Phonotephrite FC 5 kbar'!W159</f>
        <v>0.28570299999999998</v>
      </c>
      <c r="O883" s="9">
        <f>'G. Phonotephrite FC 5 kbar'!X159</f>
        <v>0.334393</v>
      </c>
      <c r="P883" s="9">
        <f>'G. Phonotephrite FC 5 kbar'!Y159</f>
        <v>2.4818539999999998</v>
      </c>
      <c r="Q883" s="9">
        <f>'G. Phonotephrite FC 5 kbar'!Z159</f>
        <v>6.3468400000000003</v>
      </c>
      <c r="R883" s="9">
        <f>'G. Phonotephrite FC 5 kbar'!AA159</f>
        <v>6.7915219999999996</v>
      </c>
      <c r="S883" s="9">
        <f>'G. Phonotephrite FC 5 kbar'!AB159</f>
        <v>0.62650300000000003</v>
      </c>
      <c r="T883" s="9">
        <f>'G. Phonotephrite FC 5 kbar'!AC159</f>
        <v>5.5177940000000003</v>
      </c>
      <c r="U883" s="10">
        <f>'G. Phonotephrite FC 5 kbar'!AD159</f>
        <v>0</v>
      </c>
      <c r="V883" s="5">
        <f>'G. Phonotephrite FC 5 kbar'!AE159</f>
        <v>5.3672999999999998E-2</v>
      </c>
      <c r="W883" s="5">
        <f>'G. Phonotephrite FC 5 kbar'!AF159</f>
        <v>0.118452</v>
      </c>
      <c r="X883" s="5">
        <f>'G. Phonotephrite FC 5 kbar'!AG159</f>
        <v>0</v>
      </c>
      <c r="Y883" s="5">
        <f>'G. Phonotephrite FC 5 kbar'!AH159</f>
        <v>0</v>
      </c>
      <c r="Z883" s="5">
        <f>'G. Phonotephrite FC 5 kbar'!AI159</f>
        <v>0</v>
      </c>
      <c r="AA883" s="5">
        <v>0</v>
      </c>
      <c r="AB883" s="5"/>
      <c r="AC883" s="5">
        <f>'G. Phonotephrite FC 5 kbar'!AK159</f>
        <v>7.4139999999999996E-3</v>
      </c>
      <c r="AD883" s="10">
        <f>'G. Phonotephrite FC 5 kbar'!AL159</f>
        <v>0</v>
      </c>
      <c r="AE883" s="5">
        <f>'G. Phonotephrite FC 5 kbar'!AM159</f>
        <v>37.009506999999999</v>
      </c>
      <c r="AF883" s="5">
        <f>'G. Phonotephrite FC 5 kbar'!AN159</f>
        <v>1.8129690000000001</v>
      </c>
      <c r="AG883" s="5">
        <f>'G. Phonotephrite FC 5 kbar'!AO159</f>
        <v>4.061477</v>
      </c>
      <c r="AH883" s="5">
        <f>'G. Phonotephrite FC 5 kbar'!AP159</f>
        <v>0</v>
      </c>
      <c r="AI883" s="5">
        <f>'G. Phonotephrite FC 5 kbar'!AQ159</f>
        <v>0</v>
      </c>
      <c r="AJ883" s="5">
        <v>0</v>
      </c>
      <c r="AK883" s="5"/>
      <c r="AL883" s="5">
        <f>'G. Phonotephrite FC 5 kbar'!AS159</f>
        <v>0.93426100000000001</v>
      </c>
      <c r="AM883" s="10">
        <f t="shared" si="189"/>
        <v>0</v>
      </c>
      <c r="AN883" s="5">
        <f t="shared" si="190"/>
        <v>37.063180000000003</v>
      </c>
      <c r="AO883" s="5">
        <f t="shared" si="191"/>
        <v>1.9314210000000001</v>
      </c>
      <c r="AP883" s="5">
        <f t="shared" si="192"/>
        <v>4.061477</v>
      </c>
      <c r="AQ883" s="5">
        <f t="shared" si="193"/>
        <v>0</v>
      </c>
      <c r="AR883" s="5">
        <f t="shared" si="197"/>
        <v>0</v>
      </c>
      <c r="AS883" s="5">
        <f t="shared" si="198"/>
        <v>0</v>
      </c>
      <c r="AT883" s="5"/>
      <c r="AU883" s="5">
        <f t="shared" si="194"/>
        <v>0.94167500000000004</v>
      </c>
      <c r="AV883" s="10">
        <f t="shared" si="188"/>
        <v>56.002246999999997</v>
      </c>
      <c r="AW883" s="48">
        <f t="shared" si="195"/>
        <v>100</v>
      </c>
    </row>
    <row r="884" spans="1:49" x14ac:dyDescent="0.3">
      <c r="A884" s="37" t="s">
        <v>1450</v>
      </c>
      <c r="B884" s="3">
        <f>'G. Phonotephrite FC 5 kbar'!A160</f>
        <v>154</v>
      </c>
      <c r="C884" s="2">
        <f>'G. Phonotephrite FC 5 kbar'!C160</f>
        <v>892</v>
      </c>
      <c r="D884" s="2">
        <f>'G. Phonotephrite FC 5 kbar'!D160</f>
        <v>5000</v>
      </c>
      <c r="E884" s="5">
        <f>'B. LLD classification'!EA928</f>
        <v>2.3996067361010915</v>
      </c>
      <c r="F884" s="5">
        <f>'G. Phonotephrite FC 5 kbar'!L160</f>
        <v>2.9981249999999999</v>
      </c>
      <c r="G884" s="6">
        <f>'G. Phonotephrite FC 5 kbar'!N160</f>
        <v>55.843229000000001</v>
      </c>
      <c r="H884" s="7">
        <f t="shared" si="196"/>
        <v>44.156770999999999</v>
      </c>
      <c r="I884" s="8">
        <f>'G. Phonotephrite FC 5 kbar'!R160</f>
        <v>52.481820999999997</v>
      </c>
      <c r="J884" s="9">
        <f>'G. Phonotephrite FC 5 kbar'!S160</f>
        <v>0.16805700000000001</v>
      </c>
      <c r="K884" s="9">
        <f>'G. Phonotephrite FC 5 kbar'!T160</f>
        <v>17.070267000000001</v>
      </c>
      <c r="L884" s="9">
        <f>'G. Phonotephrite FC 5 kbar'!U160</f>
        <v>0.81503999999999999</v>
      </c>
      <c r="M884" s="9">
        <f>'G. Phonotephrite FC 5 kbar'!V160</f>
        <v>7.0792299999999999</v>
      </c>
      <c r="N884" s="9">
        <f>'G. Phonotephrite FC 5 kbar'!W160</f>
        <v>0.28651599999999999</v>
      </c>
      <c r="O884" s="9">
        <f>'G. Phonotephrite FC 5 kbar'!X160</f>
        <v>0.31771300000000002</v>
      </c>
      <c r="P884" s="9">
        <f>'G. Phonotephrite FC 5 kbar'!Y160</f>
        <v>2.456197</v>
      </c>
      <c r="Q884" s="9">
        <f>'G. Phonotephrite FC 5 kbar'!Z160</f>
        <v>6.3580829999999997</v>
      </c>
      <c r="R884" s="9">
        <f>'G. Phonotephrite FC 5 kbar'!AA160</f>
        <v>6.8108620000000002</v>
      </c>
      <c r="S884" s="9">
        <f>'G. Phonotephrite FC 5 kbar'!AB160</f>
        <v>0.62658100000000005</v>
      </c>
      <c r="T884" s="9">
        <f>'G. Phonotephrite FC 5 kbar'!AC160</f>
        <v>5.5296329999999996</v>
      </c>
      <c r="U884" s="10">
        <f>'G. Phonotephrite FC 5 kbar'!AD160</f>
        <v>0</v>
      </c>
      <c r="V884" s="5">
        <f>'G. Phonotephrite FC 5 kbar'!AE160</f>
        <v>5.3635000000000002E-2</v>
      </c>
      <c r="W884" s="5">
        <f>'G. Phonotephrite FC 5 kbar'!AF160</f>
        <v>0.117109</v>
      </c>
      <c r="X884" s="5">
        <f>'G. Phonotephrite FC 5 kbar'!AG160</f>
        <v>0</v>
      </c>
      <c r="Y884" s="5">
        <f>'G. Phonotephrite FC 5 kbar'!AH160</f>
        <v>0</v>
      </c>
      <c r="Z884" s="5">
        <f>'G. Phonotephrite FC 5 kbar'!AI160</f>
        <v>0</v>
      </c>
      <c r="AA884" s="5">
        <v>0</v>
      </c>
      <c r="AB884" s="5"/>
      <c r="AC884" s="5">
        <f>'G. Phonotephrite FC 5 kbar'!AK160</f>
        <v>7.2709999999999997E-3</v>
      </c>
      <c r="AD884" s="10">
        <f>'G. Phonotephrite FC 5 kbar'!AL160</f>
        <v>0</v>
      </c>
      <c r="AE884" s="5">
        <f>'G. Phonotephrite FC 5 kbar'!AM160</f>
        <v>37.058354999999999</v>
      </c>
      <c r="AF884" s="5">
        <f>'G. Phonotephrite FC 5 kbar'!AN160</f>
        <v>1.9222710000000001</v>
      </c>
      <c r="AG884" s="5">
        <f>'G. Phonotephrite FC 5 kbar'!AO160</f>
        <v>4.061477</v>
      </c>
      <c r="AH884" s="5">
        <f>'G. Phonotephrite FC 5 kbar'!AP160</f>
        <v>0</v>
      </c>
      <c r="AI884" s="5">
        <f>'G. Phonotephrite FC 5 kbar'!AQ160</f>
        <v>0</v>
      </c>
      <c r="AJ884" s="5">
        <v>0</v>
      </c>
      <c r="AK884" s="5"/>
      <c r="AL884" s="5">
        <f>'G. Phonotephrite FC 5 kbar'!AS160</f>
        <v>0.93665200000000004</v>
      </c>
      <c r="AM884" s="10">
        <f t="shared" si="189"/>
        <v>0</v>
      </c>
      <c r="AN884" s="5">
        <f t="shared" si="190"/>
        <v>37.111989999999999</v>
      </c>
      <c r="AO884" s="5">
        <f t="shared" si="191"/>
        <v>2.03938</v>
      </c>
      <c r="AP884" s="5">
        <f t="shared" si="192"/>
        <v>4.061477</v>
      </c>
      <c r="AQ884" s="5">
        <f t="shared" si="193"/>
        <v>0</v>
      </c>
      <c r="AR884" s="5">
        <f t="shared" si="197"/>
        <v>0</v>
      </c>
      <c r="AS884" s="5">
        <f t="shared" si="198"/>
        <v>0</v>
      </c>
      <c r="AT884" s="5"/>
      <c r="AU884" s="5">
        <f t="shared" si="194"/>
        <v>0.94392300000000007</v>
      </c>
      <c r="AV884" s="10">
        <f t="shared" si="188"/>
        <v>55.843229000000001</v>
      </c>
      <c r="AW884" s="48">
        <f t="shared" si="195"/>
        <v>99.999999000000003</v>
      </c>
    </row>
    <row r="885" spans="1:49" x14ac:dyDescent="0.3">
      <c r="A885" s="37" t="s">
        <v>1450</v>
      </c>
      <c r="B885" s="3">
        <f>'G. Phonotephrite FC 5 kbar'!A161</f>
        <v>155</v>
      </c>
      <c r="C885" s="2">
        <f>'G. Phonotephrite FC 5 kbar'!C161</f>
        <v>890</v>
      </c>
      <c r="D885" s="2">
        <f>'G. Phonotephrite FC 5 kbar'!D161</f>
        <v>5000</v>
      </c>
      <c r="E885" s="5">
        <f>'B. LLD classification'!EA929</f>
        <v>2.3963125984764391</v>
      </c>
      <c r="F885" s="5">
        <f>'G. Phonotephrite FC 5 kbar'!L161</f>
        <v>3.0143979999999999</v>
      </c>
      <c r="G885" s="6">
        <f>'G. Phonotephrite FC 5 kbar'!N161</f>
        <v>55.652369999999998</v>
      </c>
      <c r="H885" s="7">
        <f t="shared" si="196"/>
        <v>44.347630000000002</v>
      </c>
      <c r="I885" s="8">
        <f>'G. Phonotephrite FC 5 kbar'!R161</f>
        <v>52.540025999999997</v>
      </c>
      <c r="J885" s="9">
        <f>'G. Phonotephrite FC 5 kbar'!S161</f>
        <v>0.16562399999999999</v>
      </c>
      <c r="K885" s="9">
        <f>'G. Phonotephrite FC 5 kbar'!T161</f>
        <v>17.087904999999999</v>
      </c>
      <c r="L885" s="9">
        <f>'G. Phonotephrite FC 5 kbar'!U161</f>
        <v>0.81669400000000003</v>
      </c>
      <c r="M885" s="9">
        <f>'G. Phonotephrite FC 5 kbar'!V161</f>
        <v>6.9893289999999997</v>
      </c>
      <c r="N885" s="9">
        <f>'G. Phonotephrite FC 5 kbar'!W161</f>
        <v>0.287499</v>
      </c>
      <c r="O885" s="9">
        <f>'G. Phonotephrite FC 5 kbar'!X161</f>
        <v>0.30434899999999998</v>
      </c>
      <c r="P885" s="9">
        <f>'G. Phonotephrite FC 5 kbar'!Y161</f>
        <v>2.4304619999999999</v>
      </c>
      <c r="Q885" s="9">
        <f>'G. Phonotephrite FC 5 kbar'!Z161</f>
        <v>6.3722120000000002</v>
      </c>
      <c r="R885" s="9">
        <f>'G. Phonotephrite FC 5 kbar'!AA161</f>
        <v>6.834219</v>
      </c>
      <c r="S885" s="9">
        <f>'G. Phonotephrite FC 5 kbar'!AB161</f>
        <v>0.62750899999999998</v>
      </c>
      <c r="T885" s="9">
        <f>'G. Phonotephrite FC 5 kbar'!AC161</f>
        <v>5.5441700000000003</v>
      </c>
      <c r="U885" s="10">
        <f>'G. Phonotephrite FC 5 kbar'!AD161</f>
        <v>5.3685999999999998E-2</v>
      </c>
      <c r="V885" s="5">
        <f>'G. Phonotephrite FC 5 kbar'!AE161</f>
        <v>1.6449999999999999E-2</v>
      </c>
      <c r="W885" s="5">
        <f>'G. Phonotephrite FC 5 kbar'!AF161</f>
        <v>0.13310900000000001</v>
      </c>
      <c r="X885" s="5">
        <f>'G. Phonotephrite FC 5 kbar'!AG161</f>
        <v>0</v>
      </c>
      <c r="Y885" s="5">
        <f>'G. Phonotephrite FC 5 kbar'!AH161</f>
        <v>0</v>
      </c>
      <c r="Z885" s="5">
        <f>'G. Phonotephrite FC 5 kbar'!AI161</f>
        <v>0</v>
      </c>
      <c r="AA885" s="5">
        <v>0</v>
      </c>
      <c r="AB885" s="5"/>
      <c r="AC885" s="5">
        <f>'G. Phonotephrite FC 5 kbar'!AK161</f>
        <v>6.6270000000000001E-3</v>
      </c>
      <c r="AD885" s="10">
        <f>'G. Phonotephrite FC 5 kbar'!AL161</f>
        <v>0</v>
      </c>
      <c r="AE885" s="5">
        <f>'G. Phonotephrite FC 5 kbar'!AM161</f>
        <v>37.107163</v>
      </c>
      <c r="AF885" s="5">
        <f>'G. Phonotephrite FC 5 kbar'!AN161</f>
        <v>2.0302180000000001</v>
      </c>
      <c r="AG885" s="5">
        <f>'G. Phonotephrite FC 5 kbar'!AO161</f>
        <v>4.061477</v>
      </c>
      <c r="AH885" s="5">
        <f>'G. Phonotephrite FC 5 kbar'!AP161</f>
        <v>0</v>
      </c>
      <c r="AI885" s="5">
        <f>'G. Phonotephrite FC 5 kbar'!AQ161</f>
        <v>0</v>
      </c>
      <c r="AJ885" s="5">
        <v>0</v>
      </c>
      <c r="AK885" s="5"/>
      <c r="AL885" s="5">
        <f>'G. Phonotephrite FC 5 kbar'!AS161</f>
        <v>0.93889999999999996</v>
      </c>
      <c r="AM885" s="10">
        <f t="shared" si="189"/>
        <v>5.3685999999999998E-2</v>
      </c>
      <c r="AN885" s="5">
        <f t="shared" si="190"/>
        <v>37.123612999999999</v>
      </c>
      <c r="AO885" s="5">
        <f t="shared" si="191"/>
        <v>2.1633270000000002</v>
      </c>
      <c r="AP885" s="5">
        <f t="shared" si="192"/>
        <v>4.061477</v>
      </c>
      <c r="AQ885" s="5">
        <f t="shared" si="193"/>
        <v>0</v>
      </c>
      <c r="AR885" s="5">
        <f t="shared" si="197"/>
        <v>0</v>
      </c>
      <c r="AS885" s="5">
        <f t="shared" si="198"/>
        <v>0</v>
      </c>
      <c r="AT885" s="5"/>
      <c r="AU885" s="5">
        <f t="shared" si="194"/>
        <v>0.94552700000000001</v>
      </c>
      <c r="AV885" s="10">
        <f t="shared" si="188"/>
        <v>55.652369999999998</v>
      </c>
      <c r="AW885" s="48">
        <f t="shared" si="195"/>
        <v>100</v>
      </c>
    </row>
    <row r="886" spans="1:49" x14ac:dyDescent="0.3">
      <c r="A886" s="37" t="s">
        <v>1450</v>
      </c>
      <c r="B886" s="3">
        <f>'G. Phonotephrite FC 5 kbar'!A162</f>
        <v>156</v>
      </c>
      <c r="C886" s="2">
        <f>'G. Phonotephrite FC 5 kbar'!C162</f>
        <v>888</v>
      </c>
      <c r="D886" s="2">
        <f>'G. Phonotephrite FC 5 kbar'!D162</f>
        <v>5000</v>
      </c>
      <c r="E886" s="5">
        <f>'B. LLD classification'!EA930</f>
        <v>2.391657037788891</v>
      </c>
      <c r="F886" s="5">
        <f>'G. Phonotephrite FC 5 kbar'!L162</f>
        <v>3.0321479999999998</v>
      </c>
      <c r="G886" s="6">
        <f>'G. Phonotephrite FC 5 kbar'!N162</f>
        <v>55.430244000000002</v>
      </c>
      <c r="H886" s="7">
        <f t="shared" si="196"/>
        <v>44.569755999999998</v>
      </c>
      <c r="I886" s="8">
        <f>'G. Phonotephrite FC 5 kbar'!R162</f>
        <v>52.613562000000002</v>
      </c>
      <c r="J886" s="9">
        <f>'G. Phonotephrite FC 5 kbar'!S162</f>
        <v>0.162524</v>
      </c>
      <c r="K886" s="9">
        <f>'G. Phonotephrite FC 5 kbar'!T162</f>
        <v>17.118174</v>
      </c>
      <c r="L886" s="9">
        <f>'G. Phonotephrite FC 5 kbar'!U162</f>
        <v>0.81832800000000006</v>
      </c>
      <c r="M886" s="9">
        <f>'G. Phonotephrite FC 5 kbar'!V162</f>
        <v>6.8554500000000003</v>
      </c>
      <c r="N886" s="9">
        <f>'G. Phonotephrite FC 5 kbar'!W162</f>
        <v>0.28865099999999999</v>
      </c>
      <c r="O886" s="9">
        <f>'G. Phonotephrite FC 5 kbar'!X162</f>
        <v>0.29230499999999998</v>
      </c>
      <c r="P886" s="9">
        <f>'G. Phonotephrite FC 5 kbar'!Y162</f>
        <v>2.4074119999999999</v>
      </c>
      <c r="Q886" s="9">
        <f>'G. Phonotephrite FC 5 kbar'!Z162</f>
        <v>6.3908399999999999</v>
      </c>
      <c r="R886" s="9">
        <f>'G. Phonotephrite FC 5 kbar'!AA162</f>
        <v>6.8616060000000001</v>
      </c>
      <c r="S886" s="9">
        <f>'G. Phonotephrite FC 5 kbar'!AB162</f>
        <v>0.62871299999999997</v>
      </c>
      <c r="T886" s="9">
        <f>'G. Phonotephrite FC 5 kbar'!AC162</f>
        <v>5.5624339999999997</v>
      </c>
      <c r="U886" s="10">
        <f>'G. Phonotephrite FC 5 kbar'!AD162</f>
        <v>9.4877000000000003E-2</v>
      </c>
      <c r="V886" s="5">
        <f>'G. Phonotephrite FC 5 kbar'!AE162</f>
        <v>1.9903000000000001E-2</v>
      </c>
      <c r="W886" s="5">
        <f>'G. Phonotephrite FC 5 kbar'!AF162</f>
        <v>0.11923</v>
      </c>
      <c r="X886" s="5">
        <f>'G. Phonotephrite FC 5 kbar'!AG162</f>
        <v>0</v>
      </c>
      <c r="Y886" s="5">
        <f>'G. Phonotephrite FC 5 kbar'!AH162</f>
        <v>0</v>
      </c>
      <c r="Z886" s="5">
        <f>'G. Phonotephrite FC 5 kbar'!AI162</f>
        <v>0</v>
      </c>
      <c r="AA886" s="5">
        <v>0</v>
      </c>
      <c r="AB886" s="5"/>
      <c r="AC886" s="5">
        <f>'G. Phonotephrite FC 5 kbar'!AK162</f>
        <v>6.7369999999999999E-3</v>
      </c>
      <c r="AD886" s="10">
        <f>'G. Phonotephrite FC 5 kbar'!AL162</f>
        <v>5.1647999999999999E-2</v>
      </c>
      <c r="AE886" s="5">
        <f>'G. Phonotephrite FC 5 kbar'!AM162</f>
        <v>37.121223999999998</v>
      </c>
      <c r="AF886" s="5">
        <f>'G. Phonotephrite FC 5 kbar'!AN162</f>
        <v>2.1541570000000001</v>
      </c>
      <c r="AG886" s="5">
        <f>'G. Phonotephrite FC 5 kbar'!AO162</f>
        <v>4.061477</v>
      </c>
      <c r="AH886" s="5">
        <f>'G. Phonotephrite FC 5 kbar'!AP162</f>
        <v>0</v>
      </c>
      <c r="AI886" s="5">
        <f>'G. Phonotephrite FC 5 kbar'!AQ162</f>
        <v>0</v>
      </c>
      <c r="AJ886" s="5">
        <v>0</v>
      </c>
      <c r="AK886" s="5"/>
      <c r="AL886" s="5">
        <f>'G. Phonotephrite FC 5 kbar'!AS162</f>
        <v>0.94050299999999998</v>
      </c>
      <c r="AM886" s="10">
        <f t="shared" si="189"/>
        <v>0.14652500000000002</v>
      </c>
      <c r="AN886" s="5">
        <f t="shared" si="190"/>
        <v>37.141126999999997</v>
      </c>
      <c r="AO886" s="5">
        <f t="shared" si="191"/>
        <v>2.273387</v>
      </c>
      <c r="AP886" s="5">
        <f t="shared" si="192"/>
        <v>4.061477</v>
      </c>
      <c r="AQ886" s="5">
        <f t="shared" si="193"/>
        <v>0</v>
      </c>
      <c r="AR886" s="5">
        <f t="shared" si="197"/>
        <v>0</v>
      </c>
      <c r="AS886" s="5">
        <f t="shared" si="198"/>
        <v>0</v>
      </c>
      <c r="AT886" s="5"/>
      <c r="AU886" s="5">
        <f t="shared" si="194"/>
        <v>0.94723999999999997</v>
      </c>
      <c r="AV886" s="10">
        <f t="shared" si="188"/>
        <v>55.430244000000002</v>
      </c>
      <c r="AW886" s="48">
        <f t="shared" si="195"/>
        <v>100</v>
      </c>
    </row>
    <row r="887" spans="1:49" x14ac:dyDescent="0.3">
      <c r="A887" s="37" t="s">
        <v>1450</v>
      </c>
      <c r="B887" s="3">
        <f>'G. Phonotephrite FC 5 kbar'!A163</f>
        <v>157</v>
      </c>
      <c r="C887" s="2">
        <f>'G. Phonotephrite FC 5 kbar'!C163</f>
        <v>886</v>
      </c>
      <c r="D887" s="2">
        <f>'G. Phonotephrite FC 5 kbar'!D163</f>
        <v>5000</v>
      </c>
      <c r="E887" s="5">
        <f>'B. LLD classification'!EA931</f>
        <v>2.3871074041234412</v>
      </c>
      <c r="F887" s="5">
        <f>'G. Phonotephrite FC 5 kbar'!L163</f>
        <v>3.049248</v>
      </c>
      <c r="G887" s="6">
        <f>'G. Phonotephrite FC 5 kbar'!N163</f>
        <v>55.214381000000003</v>
      </c>
      <c r="H887" s="7">
        <f t="shared" si="196"/>
        <v>44.785618999999997</v>
      </c>
      <c r="I887" s="8">
        <f>'G. Phonotephrite FC 5 kbar'!R163</f>
        <v>52.685571000000003</v>
      </c>
      <c r="J887" s="9">
        <f>'G. Phonotephrite FC 5 kbar'!S163</f>
        <v>0.15947600000000001</v>
      </c>
      <c r="K887" s="9">
        <f>'G. Phonotephrite FC 5 kbar'!T163</f>
        <v>17.147746999999999</v>
      </c>
      <c r="L887" s="9">
        <f>'G. Phonotephrite FC 5 kbar'!U163</f>
        <v>0.81990300000000005</v>
      </c>
      <c r="M887" s="9">
        <f>'G. Phonotephrite FC 5 kbar'!V163</f>
        <v>6.7242699999999997</v>
      </c>
      <c r="N887" s="9">
        <f>'G. Phonotephrite FC 5 kbar'!W163</f>
        <v>0.28977999999999998</v>
      </c>
      <c r="O887" s="9">
        <f>'G. Phonotephrite FC 5 kbar'!X163</f>
        <v>0.28065899999999999</v>
      </c>
      <c r="P887" s="9">
        <f>'G. Phonotephrite FC 5 kbar'!Y163</f>
        <v>2.3848319999999998</v>
      </c>
      <c r="Q887" s="9">
        <f>'G. Phonotephrite FC 5 kbar'!Z163</f>
        <v>6.4090730000000002</v>
      </c>
      <c r="R887" s="9">
        <f>'G. Phonotephrite FC 5 kbar'!AA163</f>
        <v>6.8884319999999999</v>
      </c>
      <c r="S887" s="9">
        <f>'G. Phonotephrite FC 5 kbar'!AB163</f>
        <v>0.62993900000000003</v>
      </c>
      <c r="T887" s="9">
        <f>'G. Phonotephrite FC 5 kbar'!AC163</f>
        <v>5.5803190000000003</v>
      </c>
      <c r="U887" s="10">
        <f>'G. Phonotephrite FC 5 kbar'!AD163</f>
        <v>9.2000999999999999E-2</v>
      </c>
      <c r="V887" s="5">
        <f>'G. Phonotephrite FC 5 kbar'!AE163</f>
        <v>1.9484999999999999E-2</v>
      </c>
      <c r="W887" s="5">
        <f>'G. Phonotephrite FC 5 kbar'!AF163</f>
        <v>0.11637500000000001</v>
      </c>
      <c r="X887" s="5">
        <f>'G. Phonotephrite FC 5 kbar'!AG163</f>
        <v>0</v>
      </c>
      <c r="Y887" s="5">
        <f>'G. Phonotephrite FC 5 kbar'!AH163</f>
        <v>0</v>
      </c>
      <c r="Z887" s="5">
        <f>'G. Phonotephrite FC 5 kbar'!AI163</f>
        <v>0</v>
      </c>
      <c r="AA887" s="5">
        <v>0</v>
      </c>
      <c r="AB887" s="5"/>
      <c r="AC887" s="5">
        <f>'G. Phonotephrite FC 5 kbar'!AK163</f>
        <v>6.6290000000000003E-3</v>
      </c>
      <c r="AD887" s="10">
        <f>'G. Phonotephrite FC 5 kbar'!AL163</f>
        <v>0.144487</v>
      </c>
      <c r="AE887" s="5">
        <f>'G. Phonotephrite FC 5 kbar'!AM163</f>
        <v>37.138736999999999</v>
      </c>
      <c r="AF887" s="5">
        <f>'G. Phonotephrite FC 5 kbar'!AN163</f>
        <v>2.2642120000000001</v>
      </c>
      <c r="AG887" s="5">
        <f>'G. Phonotephrite FC 5 kbar'!AO163</f>
        <v>4.061477</v>
      </c>
      <c r="AH887" s="5">
        <f>'G. Phonotephrite FC 5 kbar'!AP163</f>
        <v>0</v>
      </c>
      <c r="AI887" s="5">
        <f>'G. Phonotephrite FC 5 kbar'!AQ163</f>
        <v>0</v>
      </c>
      <c r="AJ887" s="5">
        <v>0</v>
      </c>
      <c r="AK887" s="5"/>
      <c r="AL887" s="5">
        <f>'G. Phonotephrite FC 5 kbar'!AS163</f>
        <v>0.94221699999999997</v>
      </c>
      <c r="AM887" s="10">
        <f t="shared" si="189"/>
        <v>0.236488</v>
      </c>
      <c r="AN887" s="5">
        <f t="shared" si="190"/>
        <v>37.158222000000002</v>
      </c>
      <c r="AO887" s="5">
        <f t="shared" si="191"/>
        <v>2.3805870000000002</v>
      </c>
      <c r="AP887" s="5">
        <f t="shared" si="192"/>
        <v>4.061477</v>
      </c>
      <c r="AQ887" s="5">
        <f t="shared" si="193"/>
        <v>0</v>
      </c>
      <c r="AR887" s="5">
        <f t="shared" si="197"/>
        <v>0</v>
      </c>
      <c r="AS887" s="5">
        <f t="shared" si="198"/>
        <v>0</v>
      </c>
      <c r="AT887" s="5"/>
      <c r="AU887" s="5">
        <f t="shared" si="194"/>
        <v>0.94884599999999997</v>
      </c>
      <c r="AV887" s="10">
        <f t="shared" si="188"/>
        <v>55.214381000000003</v>
      </c>
      <c r="AW887" s="48">
        <f t="shared" si="195"/>
        <v>100.00000100000001</v>
      </c>
    </row>
    <row r="888" spans="1:49" x14ac:dyDescent="0.3">
      <c r="A888" s="37" t="s">
        <v>1450</v>
      </c>
      <c r="B888" s="3">
        <f>'G. Phonotephrite FC 5 kbar'!A164</f>
        <v>158</v>
      </c>
      <c r="C888" s="2">
        <f>'G. Phonotephrite FC 5 kbar'!C164</f>
        <v>884</v>
      </c>
      <c r="D888" s="2">
        <f>'G. Phonotephrite FC 5 kbar'!D164</f>
        <v>5000</v>
      </c>
      <c r="E888" s="5">
        <f>'B. LLD classification'!EA932</f>
        <v>2.3826606913188328</v>
      </c>
      <c r="F888" s="5">
        <f>'G. Phonotephrite FC 5 kbar'!L164</f>
        <v>3.0662919999999998</v>
      </c>
      <c r="G888" s="6">
        <f>'G. Phonotephrite FC 5 kbar'!N164</f>
        <v>55.004531</v>
      </c>
      <c r="H888" s="7">
        <f t="shared" si="196"/>
        <v>44.995469</v>
      </c>
      <c r="I888" s="8">
        <f>'G. Phonotephrite FC 5 kbar'!R164</f>
        <v>52.756093999999997</v>
      </c>
      <c r="J888" s="9">
        <f>'G. Phonotephrite FC 5 kbar'!S164</f>
        <v>0.15647800000000001</v>
      </c>
      <c r="K888" s="9">
        <f>'G. Phonotephrite FC 5 kbar'!T164</f>
        <v>17.176641</v>
      </c>
      <c r="L888" s="9">
        <f>'G. Phonotephrite FC 5 kbar'!U164</f>
        <v>0.82142000000000004</v>
      </c>
      <c r="M888" s="9">
        <f>'G. Phonotephrite FC 5 kbar'!V164</f>
        <v>6.5957189999999999</v>
      </c>
      <c r="N888" s="9">
        <f>'G. Phonotephrite FC 5 kbar'!W164</f>
        <v>0.290885</v>
      </c>
      <c r="O888" s="9">
        <f>'G. Phonotephrite FC 5 kbar'!X164</f>
        <v>0.269397</v>
      </c>
      <c r="P888" s="9">
        <f>'G. Phonotephrite FC 5 kbar'!Y164</f>
        <v>2.3627090000000002</v>
      </c>
      <c r="Q888" s="9">
        <f>'G. Phonotephrite FC 5 kbar'!Z164</f>
        <v>6.4269210000000001</v>
      </c>
      <c r="R888" s="9">
        <f>'G. Phonotephrite FC 5 kbar'!AA164</f>
        <v>6.9147119999999997</v>
      </c>
      <c r="S888" s="9">
        <f>'G. Phonotephrite FC 5 kbar'!AB164</f>
        <v>0.63118700000000005</v>
      </c>
      <c r="T888" s="9">
        <f>'G. Phonotephrite FC 5 kbar'!AC164</f>
        <v>5.597836</v>
      </c>
      <c r="U888" s="10">
        <f>'G. Phonotephrite FC 5 kbar'!AD164</f>
        <v>8.9234999999999995E-2</v>
      </c>
      <c r="V888" s="5">
        <f>'G. Phonotephrite FC 5 kbar'!AE164</f>
        <v>1.9081999999999998E-2</v>
      </c>
      <c r="W888" s="5">
        <f>'G. Phonotephrite FC 5 kbar'!AF164</f>
        <v>0.113645</v>
      </c>
      <c r="X888" s="5">
        <f>'G. Phonotephrite FC 5 kbar'!AG164</f>
        <v>0</v>
      </c>
      <c r="Y888" s="5">
        <f>'G. Phonotephrite FC 5 kbar'!AH164</f>
        <v>0</v>
      </c>
      <c r="Z888" s="5">
        <f>'G. Phonotephrite FC 5 kbar'!AI164</f>
        <v>0</v>
      </c>
      <c r="AA888" s="5">
        <v>0</v>
      </c>
      <c r="AB888" s="5"/>
      <c r="AC888" s="5">
        <f>'G. Phonotephrite FC 5 kbar'!AK164</f>
        <v>6.522E-3</v>
      </c>
      <c r="AD888" s="10">
        <f>'G. Phonotephrite FC 5 kbar'!AL164</f>
        <v>0.23444999999999999</v>
      </c>
      <c r="AE888" s="5">
        <f>'G. Phonotephrite FC 5 kbar'!AM164</f>
        <v>37.155830999999999</v>
      </c>
      <c r="AF888" s="5">
        <f>'G. Phonotephrite FC 5 kbar'!AN164</f>
        <v>2.3714050000000002</v>
      </c>
      <c r="AG888" s="5">
        <f>'G. Phonotephrite FC 5 kbar'!AO164</f>
        <v>4.061477</v>
      </c>
      <c r="AH888" s="5">
        <f>'G. Phonotephrite FC 5 kbar'!AP164</f>
        <v>0</v>
      </c>
      <c r="AI888" s="5">
        <f>'G. Phonotephrite FC 5 kbar'!AQ164</f>
        <v>0</v>
      </c>
      <c r="AJ888" s="5">
        <v>0</v>
      </c>
      <c r="AK888" s="5"/>
      <c r="AL888" s="5">
        <f>'G. Phonotephrite FC 5 kbar'!AS164</f>
        <v>0.94382299999999997</v>
      </c>
      <c r="AM888" s="10">
        <f t="shared" si="189"/>
        <v>0.323685</v>
      </c>
      <c r="AN888" s="5">
        <f t="shared" si="190"/>
        <v>37.174912999999997</v>
      </c>
      <c r="AO888" s="5">
        <f t="shared" si="191"/>
        <v>2.4850500000000002</v>
      </c>
      <c r="AP888" s="5">
        <f t="shared" si="192"/>
        <v>4.061477</v>
      </c>
      <c r="AQ888" s="5">
        <f t="shared" si="193"/>
        <v>0</v>
      </c>
      <c r="AR888" s="5">
        <f t="shared" si="197"/>
        <v>0</v>
      </c>
      <c r="AS888" s="5">
        <f t="shared" si="198"/>
        <v>0</v>
      </c>
      <c r="AT888" s="5"/>
      <c r="AU888" s="5">
        <f t="shared" si="194"/>
        <v>0.950345</v>
      </c>
      <c r="AV888" s="10">
        <f t="shared" si="188"/>
        <v>55.004531</v>
      </c>
      <c r="AW888" s="48">
        <f t="shared" si="195"/>
        <v>100.000001</v>
      </c>
    </row>
    <row r="889" spans="1:49" x14ac:dyDescent="0.3">
      <c r="A889" s="37" t="s">
        <v>1450</v>
      </c>
      <c r="B889" s="3">
        <f>'G. Phonotephrite FC 5 kbar'!A165</f>
        <v>159</v>
      </c>
      <c r="C889" s="2">
        <f>'G. Phonotephrite FC 5 kbar'!C165</f>
        <v>882</v>
      </c>
      <c r="D889" s="2">
        <f>'G. Phonotephrite FC 5 kbar'!D165</f>
        <v>5000</v>
      </c>
      <c r="E889" s="5">
        <f>'B. LLD classification'!EA933</f>
        <v>2.3783142332404439</v>
      </c>
      <c r="F889" s="5">
        <f>'G. Phonotephrite FC 5 kbar'!L165</f>
        <v>3.0832830000000002</v>
      </c>
      <c r="G889" s="6">
        <f>'G. Phonotephrite FC 5 kbar'!N165</f>
        <v>54.800457999999999</v>
      </c>
      <c r="H889" s="7">
        <f t="shared" si="196"/>
        <v>45.199542000000001</v>
      </c>
      <c r="I889" s="8">
        <f>'G. Phonotephrite FC 5 kbar'!R165</f>
        <v>52.825164999999998</v>
      </c>
      <c r="J889" s="9">
        <f>'G. Phonotephrite FC 5 kbar'!S165</f>
        <v>0.153531</v>
      </c>
      <c r="K889" s="9">
        <f>'G. Phonotephrite FC 5 kbar'!T165</f>
        <v>17.204874</v>
      </c>
      <c r="L889" s="9">
        <f>'G. Phonotephrite FC 5 kbar'!U165</f>
        <v>0.82288099999999997</v>
      </c>
      <c r="M889" s="9">
        <f>'G. Phonotephrite FC 5 kbar'!V165</f>
        <v>6.4697290000000001</v>
      </c>
      <c r="N889" s="9">
        <f>'G. Phonotephrite FC 5 kbar'!W165</f>
        <v>0.29196800000000001</v>
      </c>
      <c r="O889" s="9">
        <f>'G. Phonotephrite FC 5 kbar'!X165</f>
        <v>0.25850800000000002</v>
      </c>
      <c r="P889" s="9">
        <f>'G. Phonotephrite FC 5 kbar'!Y165</f>
        <v>2.3410340000000001</v>
      </c>
      <c r="Q889" s="9">
        <f>'G. Phonotephrite FC 5 kbar'!Z165</f>
        <v>6.4443929999999998</v>
      </c>
      <c r="R889" s="9">
        <f>'G. Phonotephrite FC 5 kbar'!AA165</f>
        <v>6.9404620000000001</v>
      </c>
      <c r="S889" s="9">
        <f>'G. Phonotephrite FC 5 kbar'!AB165</f>
        <v>0.63246000000000002</v>
      </c>
      <c r="T889" s="9">
        <f>'G. Phonotephrite FC 5 kbar'!AC165</f>
        <v>5.6149950000000004</v>
      </c>
      <c r="U889" s="10">
        <f>'G. Phonotephrite FC 5 kbar'!AD165</f>
        <v>8.6572999999999997E-2</v>
      </c>
      <c r="V889" s="5">
        <f>'G. Phonotephrite FC 5 kbar'!AE165</f>
        <v>1.8692E-2</v>
      </c>
      <c r="W889" s="5">
        <f>'G. Phonotephrite FC 5 kbar'!AF165</f>
        <v>0.11103200000000001</v>
      </c>
      <c r="X889" s="5">
        <f>'G. Phonotephrite FC 5 kbar'!AG165</f>
        <v>0</v>
      </c>
      <c r="Y889" s="5">
        <f>'G. Phonotephrite FC 5 kbar'!AH165</f>
        <v>0</v>
      </c>
      <c r="Z889" s="5">
        <f>'G. Phonotephrite FC 5 kbar'!AI165</f>
        <v>0</v>
      </c>
      <c r="AA889" s="5">
        <v>0</v>
      </c>
      <c r="AB889" s="5"/>
      <c r="AC889" s="5">
        <f>'G. Phonotephrite FC 5 kbar'!AK165</f>
        <v>6.4159999999999998E-3</v>
      </c>
      <c r="AD889" s="10">
        <f>'G. Phonotephrite FC 5 kbar'!AL165</f>
        <v>0.32164700000000002</v>
      </c>
      <c r="AE889" s="5">
        <f>'G. Phonotephrite FC 5 kbar'!AM165</f>
        <v>37.172519999999999</v>
      </c>
      <c r="AF889" s="5">
        <f>'G. Phonotephrite FC 5 kbar'!AN165</f>
        <v>2.4758619999999998</v>
      </c>
      <c r="AG889" s="5">
        <f>'G. Phonotephrite FC 5 kbar'!AO165</f>
        <v>4.061477</v>
      </c>
      <c r="AH889" s="5">
        <f>'G. Phonotephrite FC 5 kbar'!AP165</f>
        <v>0</v>
      </c>
      <c r="AI889" s="5">
        <f>'G. Phonotephrite FC 5 kbar'!AQ165</f>
        <v>0</v>
      </c>
      <c r="AJ889" s="5">
        <v>0</v>
      </c>
      <c r="AK889" s="5"/>
      <c r="AL889" s="5">
        <f>'G. Phonotephrite FC 5 kbar'!AS165</f>
        <v>0.945322</v>
      </c>
      <c r="AM889" s="10">
        <f t="shared" si="189"/>
        <v>0.40822000000000003</v>
      </c>
      <c r="AN889" s="5">
        <f t="shared" si="190"/>
        <v>37.191212</v>
      </c>
      <c r="AO889" s="5">
        <f t="shared" si="191"/>
        <v>2.5868939999999996</v>
      </c>
      <c r="AP889" s="5">
        <f t="shared" si="192"/>
        <v>4.061477</v>
      </c>
      <c r="AQ889" s="5">
        <f t="shared" si="193"/>
        <v>0</v>
      </c>
      <c r="AR889" s="5">
        <f t="shared" si="197"/>
        <v>0</v>
      </c>
      <c r="AS889" s="5">
        <f t="shared" si="198"/>
        <v>0</v>
      </c>
      <c r="AT889" s="5"/>
      <c r="AU889" s="5">
        <f t="shared" si="194"/>
        <v>0.95173799999999997</v>
      </c>
      <c r="AV889" s="10">
        <f t="shared" si="188"/>
        <v>54.800457999999999</v>
      </c>
      <c r="AW889" s="48">
        <f t="shared" si="195"/>
        <v>99.999999000000003</v>
      </c>
    </row>
    <row r="890" spans="1:49" x14ac:dyDescent="0.3">
      <c r="A890" s="37" t="s">
        <v>1450</v>
      </c>
      <c r="B890" s="3">
        <f>'G. Phonotephrite FC 5 kbar'!A166</f>
        <v>160</v>
      </c>
      <c r="C890" s="2">
        <f>'G. Phonotephrite FC 5 kbar'!C166</f>
        <v>880</v>
      </c>
      <c r="D890" s="2">
        <f>'G. Phonotephrite FC 5 kbar'!D166</f>
        <v>5000</v>
      </c>
      <c r="E890" s="5">
        <f>'B. LLD classification'!EA934</f>
        <v>2.3744448264064615</v>
      </c>
      <c r="F890" s="5">
        <f>'G. Phonotephrite FC 5 kbar'!L166</f>
        <v>3.1034290000000002</v>
      </c>
      <c r="G890" s="6">
        <f>'G. Phonotephrite FC 5 kbar'!N166</f>
        <v>54.571959</v>
      </c>
      <c r="H890" s="7">
        <f t="shared" si="196"/>
        <v>45.428041</v>
      </c>
      <c r="I890" s="8">
        <f>'G. Phonotephrite FC 5 kbar'!R166</f>
        <v>52.901857</v>
      </c>
      <c r="J890" s="9">
        <f>'G. Phonotephrite FC 5 kbar'!S166</f>
        <v>0.148842</v>
      </c>
      <c r="K890" s="9">
        <f>'G. Phonotephrite FC 5 kbar'!T166</f>
        <v>17.233447999999999</v>
      </c>
      <c r="L890" s="9">
        <f>'G. Phonotephrite FC 5 kbar'!U166</f>
        <v>0.82390699999999994</v>
      </c>
      <c r="M890" s="9">
        <f>'G. Phonotephrite FC 5 kbar'!V166</f>
        <v>6.3538209999999999</v>
      </c>
      <c r="N890" s="9">
        <f>'G. Phonotephrite FC 5 kbar'!W166</f>
        <v>0.29319099999999998</v>
      </c>
      <c r="O890" s="9">
        <f>'G. Phonotephrite FC 5 kbar'!X166</f>
        <v>0.24285699999999999</v>
      </c>
      <c r="P890" s="9">
        <f>'G. Phonotephrite FC 5 kbar'!Y166</f>
        <v>2.327223</v>
      </c>
      <c r="Q890" s="9">
        <f>'G. Phonotephrite FC 5 kbar'!Z166</f>
        <v>6.4687289999999997</v>
      </c>
      <c r="R890" s="9">
        <f>'G. Phonotephrite FC 5 kbar'!AA166</f>
        <v>6.9468439999999996</v>
      </c>
      <c r="S890" s="9">
        <f>'G. Phonotephrite FC 5 kbar'!AB166</f>
        <v>0.63098500000000002</v>
      </c>
      <c r="T890" s="9">
        <f>'G. Phonotephrite FC 5 kbar'!AC166</f>
        <v>5.6282949999999996</v>
      </c>
      <c r="U890" s="10">
        <f>'G. Phonotephrite FC 5 kbar'!AD166</f>
        <v>3.2924000000000002E-2</v>
      </c>
      <c r="V890" s="5">
        <f>'G. Phonotephrite FC 5 kbar'!AE166</f>
        <v>2.7077E-2</v>
      </c>
      <c r="W890" s="5">
        <f>'G. Phonotephrite FC 5 kbar'!AF166</f>
        <v>4.7201E-2</v>
      </c>
      <c r="X890" s="5">
        <f>'G. Phonotephrite FC 5 kbar'!AG166</f>
        <v>0.12961400000000001</v>
      </c>
      <c r="Y890" s="5">
        <f>'G. Phonotephrite FC 5 kbar'!AH166</f>
        <v>0</v>
      </c>
      <c r="Z890" s="5">
        <f>'G. Phonotephrite FC 5 kbar'!AI166</f>
        <v>0</v>
      </c>
      <c r="AA890" s="5">
        <v>0</v>
      </c>
      <c r="AB890" s="5"/>
      <c r="AC890" s="5">
        <f>'G. Phonotephrite FC 5 kbar'!AK166</f>
        <v>1.0331E-2</v>
      </c>
      <c r="AD890" s="10">
        <f>'G. Phonotephrite FC 5 kbar'!AL166</f>
        <v>0.40618199999999999</v>
      </c>
      <c r="AE890" s="5">
        <f>'G. Phonotephrite FC 5 kbar'!AM166</f>
        <v>37.188817999999998</v>
      </c>
      <c r="AF890" s="5">
        <f>'G. Phonotephrite FC 5 kbar'!AN166</f>
        <v>2.5777009999999998</v>
      </c>
      <c r="AG890" s="5">
        <f>'G. Phonotephrite FC 5 kbar'!AO166</f>
        <v>4.061477</v>
      </c>
      <c r="AH890" s="5">
        <f>'G. Phonotephrite FC 5 kbar'!AP166</f>
        <v>0</v>
      </c>
      <c r="AI890" s="5">
        <f>'G. Phonotephrite FC 5 kbar'!AQ166</f>
        <v>0</v>
      </c>
      <c r="AJ890" s="5">
        <v>0</v>
      </c>
      <c r="AK890" s="5"/>
      <c r="AL890" s="5">
        <f>'G. Phonotephrite FC 5 kbar'!AS166</f>
        <v>0.94671499999999997</v>
      </c>
      <c r="AM890" s="10">
        <f t="shared" ref="AM890:AM896" si="199">AD890+U890</f>
        <v>0.439106</v>
      </c>
      <c r="AN890" s="5">
        <f t="shared" ref="AN890:AN896" si="200">V890+AE890</f>
        <v>37.215894999999996</v>
      </c>
      <c r="AO890" s="5">
        <f t="shared" ref="AO890:AO896" si="201">W890+AF890</f>
        <v>2.6249019999999996</v>
      </c>
      <c r="AP890" s="5">
        <f t="shared" ref="AP890:AP896" si="202">X890+AG890</f>
        <v>4.1910910000000001</v>
      </c>
      <c r="AQ890" s="5">
        <f t="shared" ref="AQ890:AQ896" si="203">Y890+AH890</f>
        <v>0</v>
      </c>
      <c r="AR890" s="5">
        <f t="shared" si="197"/>
        <v>0</v>
      </c>
      <c r="AS890" s="5">
        <f t="shared" si="198"/>
        <v>0</v>
      </c>
      <c r="AT890" s="5"/>
      <c r="AU890" s="5">
        <f t="shared" ref="AU890:AU896" si="204">AC890+AL890</f>
        <v>0.95704599999999995</v>
      </c>
      <c r="AV890" s="10">
        <f t="shared" si="188"/>
        <v>54.571959</v>
      </c>
      <c r="AW890" s="48">
        <f t="shared" si="195"/>
        <v>99.999999000000003</v>
      </c>
    </row>
    <row r="891" spans="1:49" x14ac:dyDescent="0.3">
      <c r="A891" s="37" t="s">
        <v>1450</v>
      </c>
      <c r="B891" s="3">
        <f>'G. Phonotephrite FC 5 kbar'!A167</f>
        <v>161</v>
      </c>
      <c r="C891" s="2">
        <f>'G. Phonotephrite FC 5 kbar'!C167</f>
        <v>878</v>
      </c>
      <c r="D891" s="2">
        <f>'G. Phonotephrite FC 5 kbar'!D167</f>
        <v>5000</v>
      </c>
      <c r="E891" s="5">
        <f>'B. LLD classification'!EA935</f>
        <v>2.3707619161596623</v>
      </c>
      <c r="F891" s="5">
        <f>'G. Phonotephrite FC 5 kbar'!L167</f>
        <v>3.1234839999999999</v>
      </c>
      <c r="G891" s="6">
        <f>'G. Phonotephrite FC 5 kbar'!N167</f>
        <v>54.337727999999998</v>
      </c>
      <c r="H891" s="7">
        <f t="shared" si="196"/>
        <v>45.662272000000002</v>
      </c>
      <c r="I891" s="8">
        <f>'G. Phonotephrite FC 5 kbar'!R167</f>
        <v>52.980049999999999</v>
      </c>
      <c r="J891" s="9">
        <f>'G. Phonotephrite FC 5 kbar'!S167</f>
        <v>0.143953</v>
      </c>
      <c r="K891" s="9">
        <f>'G. Phonotephrite FC 5 kbar'!T167</f>
        <v>17.260814</v>
      </c>
      <c r="L891" s="9">
        <f>'G. Phonotephrite FC 5 kbar'!U167</f>
        <v>0.82487999999999995</v>
      </c>
      <c r="M891" s="9">
        <f>'G. Phonotephrite FC 5 kbar'!V167</f>
        <v>6.2419560000000001</v>
      </c>
      <c r="N891" s="9">
        <f>'G. Phonotephrite FC 5 kbar'!W167</f>
        <v>0.29445500000000002</v>
      </c>
      <c r="O891" s="9">
        <f>'G. Phonotephrite FC 5 kbar'!X167</f>
        <v>0.22694900000000001</v>
      </c>
      <c r="P891" s="9">
        <f>'G. Phonotephrite FC 5 kbar'!Y167</f>
        <v>2.31501</v>
      </c>
      <c r="Q891" s="9">
        <f>'G. Phonotephrite FC 5 kbar'!Z167</f>
        <v>6.4946679999999999</v>
      </c>
      <c r="R891" s="9">
        <f>'G. Phonotephrite FC 5 kbar'!AA167</f>
        <v>6.9479259999999998</v>
      </c>
      <c r="S891" s="9">
        <f>'G. Phonotephrite FC 5 kbar'!AB167</f>
        <v>0.62896700000000005</v>
      </c>
      <c r="T891" s="9">
        <f>'G. Phonotephrite FC 5 kbar'!AC167</f>
        <v>5.6403720000000002</v>
      </c>
      <c r="U891" s="10">
        <f>'G. Phonotephrite FC 5 kbar'!AD167</f>
        <v>1.3318999999999999E-2</v>
      </c>
      <c r="V891" s="5">
        <f>'G. Phonotephrite FC 5 kbar'!AE167</f>
        <v>2.809E-2</v>
      </c>
      <c r="W891" s="5">
        <f>'G. Phonotephrite FC 5 kbar'!AF167</f>
        <v>3.5449000000000001E-2</v>
      </c>
      <c r="X891" s="5">
        <f>'G. Phonotephrite FC 5 kbar'!AG167</f>
        <v>0.16986699999999999</v>
      </c>
      <c r="Y891" s="5">
        <f>'G. Phonotephrite FC 5 kbar'!AH167</f>
        <v>0</v>
      </c>
      <c r="Z891" s="5">
        <f>'G. Phonotephrite FC 5 kbar'!AI167</f>
        <v>0</v>
      </c>
      <c r="AA891" s="5">
        <v>0</v>
      </c>
      <c r="AB891" s="5"/>
      <c r="AC891" s="5">
        <f>'G. Phonotephrite FC 5 kbar'!AK167</f>
        <v>1.1098E-2</v>
      </c>
      <c r="AD891" s="10">
        <f>'G. Phonotephrite FC 5 kbar'!AL167</f>
        <v>0.43706800000000001</v>
      </c>
      <c r="AE891" s="5">
        <f>'G. Phonotephrite FC 5 kbar'!AM167</f>
        <v>37.213501000000001</v>
      </c>
      <c r="AF891" s="5">
        <f>'G. Phonotephrite FC 5 kbar'!AN167</f>
        <v>2.6156980000000001</v>
      </c>
      <c r="AG891" s="5">
        <f>'G. Phonotephrite FC 5 kbar'!AO167</f>
        <v>4.1861579999999998</v>
      </c>
      <c r="AH891" s="5">
        <f>'G. Phonotephrite FC 5 kbar'!AP167</f>
        <v>0</v>
      </c>
      <c r="AI891" s="5">
        <f>'G. Phonotephrite FC 5 kbar'!AQ167</f>
        <v>0</v>
      </c>
      <c r="AJ891" s="5">
        <v>0</v>
      </c>
      <c r="AK891" s="5"/>
      <c r="AL891" s="5">
        <f>'G. Phonotephrite FC 5 kbar'!AS167</f>
        <v>0.95202299999999995</v>
      </c>
      <c r="AM891" s="10">
        <f t="shared" si="199"/>
        <v>0.45038700000000004</v>
      </c>
      <c r="AN891" s="5">
        <f t="shared" si="200"/>
        <v>37.241591</v>
      </c>
      <c r="AO891" s="5">
        <f t="shared" si="201"/>
        <v>2.6511469999999999</v>
      </c>
      <c r="AP891" s="5">
        <f t="shared" si="202"/>
        <v>4.3560249999999998</v>
      </c>
      <c r="AQ891" s="5">
        <f t="shared" si="203"/>
        <v>0</v>
      </c>
      <c r="AR891" s="5">
        <f t="shared" si="197"/>
        <v>0</v>
      </c>
      <c r="AS891" s="5">
        <f t="shared" si="198"/>
        <v>0</v>
      </c>
      <c r="AT891" s="5"/>
      <c r="AU891" s="5">
        <f t="shared" si="204"/>
        <v>0.963121</v>
      </c>
      <c r="AV891" s="10">
        <f t="shared" si="188"/>
        <v>54.337727999999998</v>
      </c>
      <c r="AW891" s="48">
        <f t="shared" si="195"/>
        <v>99.999999000000003</v>
      </c>
    </row>
    <row r="892" spans="1:49" x14ac:dyDescent="0.3">
      <c r="A892" s="37" t="s">
        <v>1450</v>
      </c>
      <c r="B892" s="3">
        <f>'G. Phonotephrite FC 5 kbar'!A168</f>
        <v>162</v>
      </c>
      <c r="C892" s="2">
        <f>'G. Phonotephrite FC 5 kbar'!C168</f>
        <v>876</v>
      </c>
      <c r="D892" s="2">
        <f>'G. Phonotephrite FC 5 kbar'!D168</f>
        <v>5000</v>
      </c>
      <c r="E892" s="5">
        <f>'B. LLD classification'!EA936</f>
        <v>2.3671645072897181</v>
      </c>
      <c r="F892" s="5">
        <f>'G. Phonotephrite FC 5 kbar'!L168</f>
        <v>3.143691</v>
      </c>
      <c r="G892" s="6">
        <f>'G. Phonotephrite FC 5 kbar'!N168</f>
        <v>54.098700000000001</v>
      </c>
      <c r="H892" s="7">
        <f t="shared" si="196"/>
        <v>45.901299999999999</v>
      </c>
      <c r="I892" s="8">
        <f>'G. Phonotephrite FC 5 kbar'!R168</f>
        <v>53.059693000000003</v>
      </c>
      <c r="J892" s="9">
        <f>'G. Phonotephrite FC 5 kbar'!S168</f>
        <v>0.13904</v>
      </c>
      <c r="K892" s="9">
        <f>'G. Phonotephrite FC 5 kbar'!T168</f>
        <v>17.287330000000001</v>
      </c>
      <c r="L892" s="9">
        <f>'G. Phonotephrite FC 5 kbar'!U168</f>
        <v>0.82585500000000001</v>
      </c>
      <c r="M892" s="9">
        <f>'G. Phonotephrite FC 5 kbar'!V168</f>
        <v>6.1313240000000002</v>
      </c>
      <c r="N892" s="9">
        <f>'G. Phonotephrite FC 5 kbar'!W168</f>
        <v>0.29575600000000002</v>
      </c>
      <c r="O892" s="9">
        <f>'G. Phonotephrite FC 5 kbar'!X168</f>
        <v>0.211424</v>
      </c>
      <c r="P892" s="9">
        <f>'G. Phonotephrite FC 5 kbar'!Y168</f>
        <v>2.3036669999999999</v>
      </c>
      <c r="Q892" s="9">
        <f>'G. Phonotephrite FC 5 kbar'!Z168</f>
        <v>6.521738</v>
      </c>
      <c r="R892" s="9">
        <f>'G. Phonotephrite FC 5 kbar'!AA168</f>
        <v>6.9457230000000001</v>
      </c>
      <c r="S892" s="9">
        <f>'G. Phonotephrite FC 5 kbar'!AB168</f>
        <v>0.62670499999999996</v>
      </c>
      <c r="T892" s="9">
        <f>'G. Phonotephrite FC 5 kbar'!AC168</f>
        <v>5.6517439999999999</v>
      </c>
      <c r="U892" s="10">
        <f>'G. Phonotephrite FC 5 kbar'!AD168</f>
        <v>0</v>
      </c>
      <c r="V892" s="5">
        <f>'G. Phonotephrite FC 5 kbar'!AE168</f>
        <v>2.8302000000000001E-2</v>
      </c>
      <c r="W892" s="5">
        <f>'G. Phonotephrite FC 5 kbar'!AF168</f>
        <v>3.0082000000000001E-2</v>
      </c>
      <c r="X892" s="5">
        <f>'G. Phonotephrite FC 5 kbar'!AG168</f>
        <v>0.19281100000000001</v>
      </c>
      <c r="Y892" s="5">
        <f>'G. Phonotephrite FC 5 kbar'!AH168</f>
        <v>0</v>
      </c>
      <c r="Z892" s="5">
        <f>'G. Phonotephrite FC 5 kbar'!AI168</f>
        <v>0</v>
      </c>
      <c r="AA892" s="5">
        <v>0</v>
      </c>
      <c r="AB892" s="5"/>
      <c r="AC892" s="5">
        <f>'G. Phonotephrite FC 5 kbar'!AK168</f>
        <v>1.1457E-2</v>
      </c>
      <c r="AD892" s="10">
        <f>'G. Phonotephrite FC 5 kbar'!AL168</f>
        <v>0.448349</v>
      </c>
      <c r="AE892" s="5">
        <f>'G. Phonotephrite FC 5 kbar'!AM168</f>
        <v>37.239196999999997</v>
      </c>
      <c r="AF892" s="5">
        <f>'G. Phonotephrite FC 5 kbar'!AN168</f>
        <v>2.641931</v>
      </c>
      <c r="AG892" s="5">
        <f>'G. Phonotephrite FC 5 kbar'!AO168</f>
        <v>4.3510720000000003</v>
      </c>
      <c r="AH892" s="5">
        <f>'G. Phonotephrite FC 5 kbar'!AP168</f>
        <v>0</v>
      </c>
      <c r="AI892" s="5">
        <f>'G. Phonotephrite FC 5 kbar'!AQ168</f>
        <v>0</v>
      </c>
      <c r="AJ892" s="5">
        <v>0</v>
      </c>
      <c r="AK892" s="5"/>
      <c r="AL892" s="5">
        <f>'G. Phonotephrite FC 5 kbar'!AS168</f>
        <v>0.95809800000000001</v>
      </c>
      <c r="AM892" s="10">
        <f t="shared" si="199"/>
        <v>0.448349</v>
      </c>
      <c r="AN892" s="5">
        <f t="shared" si="200"/>
        <v>37.267498999999994</v>
      </c>
      <c r="AO892" s="5">
        <f t="shared" si="201"/>
        <v>2.6720130000000002</v>
      </c>
      <c r="AP892" s="5">
        <f t="shared" si="202"/>
        <v>4.5438830000000001</v>
      </c>
      <c r="AQ892" s="5">
        <f t="shared" si="203"/>
        <v>0</v>
      </c>
      <c r="AR892" s="5">
        <f t="shared" si="197"/>
        <v>0</v>
      </c>
      <c r="AS892" s="5">
        <f t="shared" si="198"/>
        <v>0</v>
      </c>
      <c r="AT892" s="5"/>
      <c r="AU892" s="5">
        <f t="shared" si="204"/>
        <v>0.96955500000000006</v>
      </c>
      <c r="AV892" s="10">
        <f t="shared" si="188"/>
        <v>54.098700000000001</v>
      </c>
      <c r="AW892" s="48">
        <f t="shared" si="195"/>
        <v>99.999999000000003</v>
      </c>
    </row>
    <row r="893" spans="1:49" x14ac:dyDescent="0.3">
      <c r="A893" s="37" t="s">
        <v>1450</v>
      </c>
      <c r="B893" s="3">
        <f>'G. Phonotephrite FC 5 kbar'!A169</f>
        <v>163</v>
      </c>
      <c r="C893" s="2">
        <f>'G. Phonotephrite FC 5 kbar'!C169</f>
        <v>874</v>
      </c>
      <c r="D893" s="2">
        <f>'G. Phonotephrite FC 5 kbar'!D169</f>
        <v>5000</v>
      </c>
      <c r="E893" s="5">
        <f>'B. LLD classification'!EA937</f>
        <v>2.3616459370543126</v>
      </c>
      <c r="F893" s="5">
        <f>'G. Phonotephrite FC 5 kbar'!L169</f>
        <v>3.160177</v>
      </c>
      <c r="G893" s="6">
        <f>'G. Phonotephrite FC 5 kbar'!N169</f>
        <v>53.545085</v>
      </c>
      <c r="H893" s="7">
        <f t="shared" si="196"/>
        <v>46.454915</v>
      </c>
      <c r="I893" s="8">
        <f>'G. Phonotephrite FC 5 kbar'!R169</f>
        <v>53.124178000000001</v>
      </c>
      <c r="J893" s="9">
        <f>'G. Phonotephrite FC 5 kbar'!S169</f>
        <v>0.13799700000000001</v>
      </c>
      <c r="K893" s="9">
        <f>'G. Phonotephrite FC 5 kbar'!T169</f>
        <v>17.283007999999999</v>
      </c>
      <c r="L893" s="9">
        <f>'G. Phonotephrite FC 5 kbar'!U169</f>
        <v>0.83321199999999995</v>
      </c>
      <c r="M893" s="9">
        <f>'G. Phonotephrite FC 5 kbar'!V169</f>
        <v>6.0026339999999996</v>
      </c>
      <c r="N893" s="9">
        <f>'G. Phonotephrite FC 5 kbar'!W169</f>
        <v>0.29881400000000002</v>
      </c>
      <c r="O893" s="9">
        <f>'G. Phonotephrite FC 5 kbar'!X169</f>
        <v>0.19633100000000001</v>
      </c>
      <c r="P893" s="9">
        <f>'G. Phonotephrite FC 5 kbar'!Y169</f>
        <v>2.2835079999999999</v>
      </c>
      <c r="Q893" s="9">
        <f>'G. Phonotephrite FC 5 kbar'!Z169</f>
        <v>6.5568030000000004</v>
      </c>
      <c r="R893" s="9">
        <f>'G. Phonotephrite FC 5 kbar'!AA169</f>
        <v>6.9618000000000002</v>
      </c>
      <c r="S893" s="9">
        <f>'G. Phonotephrite FC 5 kbar'!AB169</f>
        <v>0.63012199999999996</v>
      </c>
      <c r="T893" s="9">
        <f>'G. Phonotephrite FC 5 kbar'!AC169</f>
        <v>5.6915930000000001</v>
      </c>
      <c r="U893" s="10">
        <f>'G. Phonotephrite FC 5 kbar'!AD169</f>
        <v>0</v>
      </c>
      <c r="V893" s="5">
        <f>'G. Phonotephrite FC 5 kbar'!AE169</f>
        <v>1.3762999999999999E-2</v>
      </c>
      <c r="W893" s="5">
        <f>'G. Phonotephrite FC 5 kbar'!AF169</f>
        <v>0</v>
      </c>
      <c r="X893" s="5">
        <f>'G. Phonotephrite FC 5 kbar'!AG169</f>
        <v>0.28348000000000001</v>
      </c>
      <c r="Y893" s="5">
        <f>'G. Phonotephrite FC 5 kbar'!AH169</f>
        <v>0.26910000000000001</v>
      </c>
      <c r="Z893" s="5">
        <f>'G. Phonotephrite FC 5 kbar'!AI169</f>
        <v>0</v>
      </c>
      <c r="AA893" s="5">
        <v>0</v>
      </c>
      <c r="AB893" s="5"/>
      <c r="AC893" s="5">
        <f>'G. Phonotephrite FC 5 kbar'!AK169</f>
        <v>8.8909999999999996E-3</v>
      </c>
      <c r="AD893" s="10">
        <f>'G. Phonotephrite FC 5 kbar'!AL169</f>
        <v>0.448349</v>
      </c>
      <c r="AE893" s="5">
        <f>'G. Phonotephrite FC 5 kbar'!AM169</f>
        <v>37.265103000000003</v>
      </c>
      <c r="AF893" s="5">
        <f>'G. Phonotephrite FC 5 kbar'!AN169</f>
        <v>2.662785</v>
      </c>
      <c r="AG893" s="5">
        <f>'G. Phonotephrite FC 5 kbar'!AO169</f>
        <v>4.538913</v>
      </c>
      <c r="AH893" s="5">
        <f>'G. Phonotephrite FC 5 kbar'!AP169</f>
        <v>0</v>
      </c>
      <c r="AI893" s="5">
        <f>'G. Phonotephrite FC 5 kbar'!AQ169</f>
        <v>0</v>
      </c>
      <c r="AJ893" s="5">
        <v>0</v>
      </c>
      <c r="AK893" s="5"/>
      <c r="AL893" s="5">
        <f>'G. Phonotephrite FC 5 kbar'!AS169</f>
        <v>0.96453100000000003</v>
      </c>
      <c r="AM893" s="10">
        <f t="shared" si="199"/>
        <v>0.448349</v>
      </c>
      <c r="AN893" s="5">
        <f t="shared" si="200"/>
        <v>37.278866000000001</v>
      </c>
      <c r="AO893" s="5">
        <f t="shared" si="201"/>
        <v>2.662785</v>
      </c>
      <c r="AP893" s="5">
        <f t="shared" si="202"/>
        <v>4.8223929999999999</v>
      </c>
      <c r="AQ893" s="5">
        <f t="shared" si="203"/>
        <v>0.26910000000000001</v>
      </c>
      <c r="AR893" s="5">
        <f t="shared" si="197"/>
        <v>0</v>
      </c>
      <c r="AS893" s="5">
        <f t="shared" si="198"/>
        <v>0</v>
      </c>
      <c r="AT893" s="5"/>
      <c r="AU893" s="5">
        <f t="shared" si="204"/>
        <v>0.97342200000000001</v>
      </c>
      <c r="AV893" s="10">
        <f t="shared" si="188"/>
        <v>53.545085</v>
      </c>
      <c r="AW893" s="48">
        <f t="shared" si="195"/>
        <v>100</v>
      </c>
    </row>
    <row r="894" spans="1:49" x14ac:dyDescent="0.3">
      <c r="A894" s="37" t="s">
        <v>1450</v>
      </c>
      <c r="B894" s="3">
        <f>'G. Phonotephrite FC 5 kbar'!A170</f>
        <v>164</v>
      </c>
      <c r="C894" s="2">
        <f>'G. Phonotephrite FC 5 kbar'!C170</f>
        <v>872</v>
      </c>
      <c r="D894" s="2">
        <f>'G. Phonotephrite FC 5 kbar'!D170</f>
        <v>5000</v>
      </c>
      <c r="E894" s="5">
        <f>'B. LLD classification'!EA938</f>
        <v>2.3549467339036227</v>
      </c>
      <c r="F894" s="5">
        <f>'G. Phonotephrite FC 5 kbar'!L170</f>
        <v>3.1650160000000001</v>
      </c>
      <c r="G894" s="6">
        <f>'G. Phonotephrite FC 5 kbar'!N170</f>
        <v>52.813192999999998</v>
      </c>
      <c r="H894" s="7">
        <f t="shared" si="196"/>
        <v>47.186807000000002</v>
      </c>
      <c r="I894" s="8">
        <f>'G. Phonotephrite FC 5 kbar'!R170</f>
        <v>53.177891000000002</v>
      </c>
      <c r="J894" s="9">
        <f>'G. Phonotephrite FC 5 kbar'!S170</f>
        <v>0.14008000000000001</v>
      </c>
      <c r="K894" s="9">
        <f>'G. Phonotephrite FC 5 kbar'!T170</f>
        <v>17.259276</v>
      </c>
      <c r="L894" s="9">
        <f>'G. Phonotephrite FC 5 kbar'!U170</f>
        <v>0.84484400000000004</v>
      </c>
      <c r="M894" s="9">
        <f>'G. Phonotephrite FC 5 kbar'!V170</f>
        <v>5.8636470000000003</v>
      </c>
      <c r="N894" s="9">
        <f>'G. Phonotephrite FC 5 kbar'!W170</f>
        <v>0.30295499999999997</v>
      </c>
      <c r="O894" s="9">
        <f>'G. Phonotephrite FC 5 kbar'!X170</f>
        <v>0.181225</v>
      </c>
      <c r="P894" s="9">
        <f>'G. Phonotephrite FC 5 kbar'!Y170</f>
        <v>2.2559629999999999</v>
      </c>
      <c r="Q894" s="9">
        <f>'G. Phonotephrite FC 5 kbar'!Z170</f>
        <v>6.595275</v>
      </c>
      <c r="R894" s="9">
        <f>'G. Phonotephrite FC 5 kbar'!AA170</f>
        <v>6.9919520000000004</v>
      </c>
      <c r="S894" s="9">
        <f>'G. Phonotephrite FC 5 kbar'!AB170</f>
        <v>0.63771900000000004</v>
      </c>
      <c r="T894" s="9">
        <f>'G. Phonotephrite FC 5 kbar'!AC170</f>
        <v>5.749174</v>
      </c>
      <c r="U894" s="10">
        <f>'G. Phonotephrite FC 5 kbar'!AD170</f>
        <v>0</v>
      </c>
      <c r="V894" s="5">
        <f>'G. Phonotephrite FC 5 kbar'!AE170</f>
        <v>1.5969999999999999E-3</v>
      </c>
      <c r="W894" s="5">
        <f>'G. Phonotephrite FC 5 kbar'!AF170</f>
        <v>0</v>
      </c>
      <c r="X894" s="5">
        <f>'G. Phonotephrite FC 5 kbar'!AG170</f>
        <v>0.316436</v>
      </c>
      <c r="Y894" s="5">
        <f>'G. Phonotephrite FC 5 kbar'!AH170</f>
        <v>0.42252000000000001</v>
      </c>
      <c r="Z894" s="5">
        <f>'G. Phonotephrite FC 5 kbar'!AI170</f>
        <v>0</v>
      </c>
      <c r="AA894" s="5">
        <v>0</v>
      </c>
      <c r="AB894" s="5"/>
      <c r="AC894" s="5">
        <f>'G. Phonotephrite FC 5 kbar'!AK170</f>
        <v>6.4390000000000003E-3</v>
      </c>
      <c r="AD894" s="10">
        <f>'G. Phonotephrite FC 5 kbar'!AL170</f>
        <v>0.448349</v>
      </c>
      <c r="AE894" s="5">
        <f>'G. Phonotephrite FC 5 kbar'!AM170</f>
        <v>37.276465999999999</v>
      </c>
      <c r="AF894" s="5">
        <f>'G. Phonotephrite FC 5 kbar'!AN170</f>
        <v>2.662785</v>
      </c>
      <c r="AG894" s="5">
        <f>'G. Phonotephrite FC 5 kbar'!AO170</f>
        <v>4.8174060000000001</v>
      </c>
      <c r="AH894" s="5">
        <f>'G. Phonotephrite FC 5 kbar'!AP170</f>
        <v>0.26640799999999998</v>
      </c>
      <c r="AI894" s="5">
        <f>'G. Phonotephrite FC 5 kbar'!AQ170</f>
        <v>0</v>
      </c>
      <c r="AJ894" s="5">
        <v>0</v>
      </c>
      <c r="AK894" s="5"/>
      <c r="AL894" s="5">
        <f>'G. Phonotephrite FC 5 kbar'!AS170</f>
        <v>0.96840000000000004</v>
      </c>
      <c r="AM894" s="10">
        <f t="shared" si="199"/>
        <v>0.448349</v>
      </c>
      <c r="AN894" s="5">
        <f t="shared" si="200"/>
        <v>37.278062999999996</v>
      </c>
      <c r="AO894" s="5">
        <f t="shared" si="201"/>
        <v>2.662785</v>
      </c>
      <c r="AP894" s="5">
        <f t="shared" si="202"/>
        <v>5.1338420000000005</v>
      </c>
      <c r="AQ894" s="5">
        <f t="shared" si="203"/>
        <v>0.68892799999999998</v>
      </c>
      <c r="AR894" s="5">
        <f t="shared" si="197"/>
        <v>0</v>
      </c>
      <c r="AS894" s="5">
        <f t="shared" si="198"/>
        <v>0</v>
      </c>
      <c r="AT894" s="5"/>
      <c r="AU894" s="5">
        <f t="shared" si="204"/>
        <v>0.97483900000000001</v>
      </c>
      <c r="AV894" s="10">
        <f t="shared" si="188"/>
        <v>52.813192999999998</v>
      </c>
      <c r="AW894" s="48">
        <f t="shared" si="195"/>
        <v>99.999999000000003</v>
      </c>
    </row>
    <row r="895" spans="1:49" x14ac:dyDescent="0.3">
      <c r="A895" s="37" t="s">
        <v>1450</v>
      </c>
      <c r="B895" s="3">
        <f>'G. Phonotephrite FC 5 kbar'!A171</f>
        <v>165</v>
      </c>
      <c r="C895" s="2">
        <f>'G. Phonotephrite FC 5 kbar'!C171</f>
        <v>870</v>
      </c>
      <c r="D895" s="2">
        <f>'G. Phonotephrite FC 5 kbar'!D171</f>
        <v>5000</v>
      </c>
      <c r="E895" s="5">
        <f>'B. LLD classification'!EA939</f>
        <v>2.3481518265848589</v>
      </c>
      <c r="F895" s="5">
        <f>'G. Phonotephrite FC 5 kbar'!L171</f>
        <v>3.164272</v>
      </c>
      <c r="G895" s="6">
        <f>'G. Phonotephrite FC 5 kbar'!N171</f>
        <v>52.090378999999999</v>
      </c>
      <c r="H895" s="7">
        <f t="shared" si="196"/>
        <v>47.909621000000001</v>
      </c>
      <c r="I895" s="8">
        <f>'G. Phonotephrite FC 5 kbar'!R171</f>
        <v>53.230407</v>
      </c>
      <c r="J895" s="9">
        <f>'G. Phonotephrite FC 5 kbar'!S171</f>
        <v>0.14214099999999999</v>
      </c>
      <c r="K895" s="9">
        <f>'G. Phonotephrite FC 5 kbar'!T171</f>
        <v>17.235903</v>
      </c>
      <c r="L895" s="9">
        <f>'G. Phonotephrite FC 5 kbar'!U171</f>
        <v>0.85662499999999997</v>
      </c>
      <c r="M895" s="9">
        <f>'G. Phonotephrite FC 5 kbar'!V171</f>
        <v>5.7208949999999996</v>
      </c>
      <c r="N895" s="9">
        <f>'G. Phonotephrite FC 5 kbar'!W171</f>
        <v>0.30715799999999999</v>
      </c>
      <c r="O895" s="9">
        <f>'G. Phonotephrite FC 5 kbar'!X171</f>
        <v>0.167712</v>
      </c>
      <c r="P895" s="9">
        <f>'G. Phonotephrite FC 5 kbar'!Y171</f>
        <v>2.2294420000000001</v>
      </c>
      <c r="Q895" s="9">
        <f>'G. Phonotephrite FC 5 kbar'!Z171</f>
        <v>6.6336190000000004</v>
      </c>
      <c r="R895" s="9">
        <f>'G. Phonotephrite FC 5 kbar'!AA171</f>
        <v>7.0225400000000002</v>
      </c>
      <c r="S895" s="9">
        <f>'G. Phonotephrite FC 5 kbar'!AB171</f>
        <v>0.64577600000000002</v>
      </c>
      <c r="T895" s="9">
        <f>'G. Phonotephrite FC 5 kbar'!AC171</f>
        <v>5.8077819999999996</v>
      </c>
      <c r="U895" s="10">
        <f>'G. Phonotephrite FC 5 kbar'!AD171</f>
        <v>0</v>
      </c>
      <c r="V895" s="5">
        <f>'G. Phonotephrite FC 5 kbar'!AE171</f>
        <v>1.861E-3</v>
      </c>
      <c r="W895" s="5">
        <f>'G. Phonotephrite FC 5 kbar'!AF171</f>
        <v>0</v>
      </c>
      <c r="X895" s="5">
        <f>'G. Phonotephrite FC 5 kbar'!AG171</f>
        <v>0.31126799999999999</v>
      </c>
      <c r="Y895" s="5">
        <f>'G. Phonotephrite FC 5 kbar'!AH171</f>
        <v>0.41880200000000001</v>
      </c>
      <c r="Z895" s="5">
        <f>'G. Phonotephrite FC 5 kbar'!AI171</f>
        <v>0</v>
      </c>
      <c r="AA895" s="5">
        <v>0</v>
      </c>
      <c r="AB895" s="5"/>
      <c r="AC895" s="5">
        <f>'G. Phonotephrite FC 5 kbar'!AK171</f>
        <v>5.9959999999999996E-3</v>
      </c>
      <c r="AD895" s="10">
        <f>'G. Phonotephrite FC 5 kbar'!AL171</f>
        <v>0.448349</v>
      </c>
      <c r="AE895" s="5">
        <f>'G. Phonotephrite FC 5 kbar'!AM171</f>
        <v>37.275663000000002</v>
      </c>
      <c r="AF895" s="5">
        <f>'G. Phonotephrite FC 5 kbar'!AN171</f>
        <v>2.662785</v>
      </c>
      <c r="AG895" s="5">
        <f>'G. Phonotephrite FC 5 kbar'!AO171</f>
        <v>5.1288419999999997</v>
      </c>
      <c r="AH895" s="5">
        <f>'G. Phonotephrite FC 5 kbar'!AP171</f>
        <v>0.68623699999999999</v>
      </c>
      <c r="AI895" s="5">
        <f>'G. Phonotephrite FC 5 kbar'!AQ171</f>
        <v>0</v>
      </c>
      <c r="AJ895" s="5">
        <v>0</v>
      </c>
      <c r="AK895" s="5"/>
      <c r="AL895" s="5">
        <f>'G. Phonotephrite FC 5 kbar'!AS171</f>
        <v>0.96981499999999998</v>
      </c>
      <c r="AM895" s="10">
        <f t="shared" si="199"/>
        <v>0.448349</v>
      </c>
      <c r="AN895" s="5">
        <f t="shared" si="200"/>
        <v>37.277524</v>
      </c>
      <c r="AO895" s="5">
        <f t="shared" si="201"/>
        <v>2.662785</v>
      </c>
      <c r="AP895" s="5">
        <f t="shared" si="202"/>
        <v>5.4401099999999998</v>
      </c>
      <c r="AQ895" s="5">
        <f t="shared" si="203"/>
        <v>1.1050390000000001</v>
      </c>
      <c r="AR895" s="5">
        <f t="shared" si="197"/>
        <v>0</v>
      </c>
      <c r="AS895" s="5">
        <f t="shared" si="198"/>
        <v>0</v>
      </c>
      <c r="AT895" s="5"/>
      <c r="AU895" s="5">
        <f t="shared" si="204"/>
        <v>0.97581099999999998</v>
      </c>
      <c r="AV895" s="10">
        <f t="shared" si="188"/>
        <v>52.090378999999999</v>
      </c>
      <c r="AW895" s="48">
        <f t="shared" si="195"/>
        <v>99.999996999999993</v>
      </c>
    </row>
    <row r="896" spans="1:49" x14ac:dyDescent="0.3">
      <c r="A896" s="37" t="s">
        <v>1450</v>
      </c>
      <c r="B896" s="3">
        <f>'G. Phonotephrite FC 5 kbar'!A172</f>
        <v>166</v>
      </c>
      <c r="C896" s="2">
        <f>'G. Phonotephrite FC 5 kbar'!C172</f>
        <v>868</v>
      </c>
      <c r="D896" s="2">
        <f>'G. Phonotephrite FC 5 kbar'!D172</f>
        <v>5000</v>
      </c>
      <c r="E896" s="5">
        <f>'B. LLD classification'!EA940</f>
        <v>2.3410071748390693</v>
      </c>
      <c r="F896" s="5">
        <f>'G. Phonotephrite FC 5 kbar'!L172</f>
        <v>3.1635439999999999</v>
      </c>
      <c r="G896" s="6">
        <f>'G. Phonotephrite FC 5 kbar'!N172</f>
        <v>51.356099</v>
      </c>
      <c r="H896" s="7">
        <f t="shared" si="196"/>
        <v>48.643901</v>
      </c>
      <c r="I896" s="8">
        <f>'G. Phonotephrite FC 5 kbar'!R172</f>
        <v>53.287052000000003</v>
      </c>
      <c r="J896" s="9">
        <f>'G. Phonotephrite FC 5 kbar'!S172</f>
        <v>0.14096500000000001</v>
      </c>
      <c r="K896" s="9">
        <f>'G. Phonotephrite FC 5 kbar'!T172</f>
        <v>17.2135</v>
      </c>
      <c r="L896" s="9">
        <f>'G. Phonotephrite FC 5 kbar'!U172</f>
        <v>0.86356500000000003</v>
      </c>
      <c r="M896" s="9">
        <f>'G. Phonotephrite FC 5 kbar'!V172</f>
        <v>5.5720400000000003</v>
      </c>
      <c r="N896" s="9">
        <f>'G. Phonotephrite FC 5 kbar'!W172</f>
        <v>0.311529</v>
      </c>
      <c r="O896" s="9">
        <f>'G. Phonotephrite FC 5 kbar'!X172</f>
        <v>0.15548999999999999</v>
      </c>
      <c r="P896" s="9">
        <f>'G. Phonotephrite FC 5 kbar'!Y172</f>
        <v>2.2036929999999999</v>
      </c>
      <c r="Q896" s="9">
        <f>'G. Phonotephrite FC 5 kbar'!Z172</f>
        <v>6.672828</v>
      </c>
      <c r="R896" s="9">
        <f>'G. Phonotephrite FC 5 kbar'!AA172</f>
        <v>7.0554500000000004</v>
      </c>
      <c r="S896" s="9">
        <f>'G. Phonotephrite FC 5 kbar'!AB172</f>
        <v>0.65433300000000005</v>
      </c>
      <c r="T896" s="9">
        <f>'G. Phonotephrite FC 5 kbar'!AC172</f>
        <v>5.8695550000000001</v>
      </c>
      <c r="U896" s="10">
        <f>'G. Phonotephrite FC 5 kbar'!AD172</f>
        <v>0</v>
      </c>
      <c r="V896" s="5">
        <f>'G. Phonotephrite FC 5 kbar'!AE172</f>
        <v>0</v>
      </c>
      <c r="W896" s="5">
        <f>'G. Phonotephrite FC 5 kbar'!AF172</f>
        <v>0</v>
      </c>
      <c r="X896" s="5">
        <f>'G. Phonotephrite FC 5 kbar'!AG172</f>
        <v>0.309004</v>
      </c>
      <c r="Y896" s="5">
        <f>'G. Phonotephrite FC 5 kbar'!AH172</f>
        <v>0.42803799999999997</v>
      </c>
      <c r="Z896" s="5">
        <f>'G. Phonotephrite FC 5 kbar'!AI172</f>
        <v>0</v>
      </c>
      <c r="AA896" s="5">
        <v>6.522E-3</v>
      </c>
      <c r="AB896" s="5"/>
      <c r="AC896" s="5">
        <f>'G. Phonotephrite FC 5 kbar'!AK172</f>
        <v>5.8430000000000001E-3</v>
      </c>
      <c r="AD896" s="10">
        <f>'G. Phonotephrite FC 5 kbar'!AL172</f>
        <v>0.448349</v>
      </c>
      <c r="AE896" s="5">
        <f>'G. Phonotephrite FC 5 kbar'!AM172</f>
        <v>37.275123999999998</v>
      </c>
      <c r="AF896" s="5">
        <f>'G. Phonotephrite FC 5 kbar'!AN172</f>
        <v>2.662785</v>
      </c>
      <c r="AG896" s="5">
        <f>'G. Phonotephrite FC 5 kbar'!AO172</f>
        <v>5.435098</v>
      </c>
      <c r="AH896" s="5">
        <f>'G. Phonotephrite FC 5 kbar'!AP172</f>
        <v>1.1023499999999999</v>
      </c>
      <c r="AI896" s="5">
        <f>'G. Phonotephrite FC 5 kbar'!AQ172</f>
        <v>0</v>
      </c>
      <c r="AJ896" s="5">
        <v>0</v>
      </c>
      <c r="AK896" s="5"/>
      <c r="AL896" s="5">
        <f>'G. Phonotephrite FC 5 kbar'!AS172</f>
        <v>0.97078799999999998</v>
      </c>
      <c r="AM896" s="10">
        <f t="shared" si="199"/>
        <v>0.448349</v>
      </c>
      <c r="AN896" s="5">
        <f t="shared" si="200"/>
        <v>37.275123999999998</v>
      </c>
      <c r="AO896" s="5">
        <f t="shared" si="201"/>
        <v>2.662785</v>
      </c>
      <c r="AP896" s="5">
        <f t="shared" si="202"/>
        <v>5.7441019999999998</v>
      </c>
      <c r="AQ896" s="5">
        <f t="shared" si="203"/>
        <v>1.5303879999999999</v>
      </c>
      <c r="AR896" s="5">
        <f t="shared" si="197"/>
        <v>0</v>
      </c>
      <c r="AS896" s="5">
        <f t="shared" si="198"/>
        <v>6.522E-3</v>
      </c>
      <c r="AT896" s="5"/>
      <c r="AU896" s="5">
        <f t="shared" si="204"/>
        <v>0.97663100000000003</v>
      </c>
      <c r="AV896" s="10">
        <f t="shared" si="188"/>
        <v>51.356099</v>
      </c>
      <c r="AW896" s="48">
        <f t="shared" si="195"/>
        <v>100</v>
      </c>
    </row>
    <row r="897" spans="1:49" x14ac:dyDescent="0.3">
      <c r="A897" s="37" t="s">
        <v>1450</v>
      </c>
      <c r="B897" s="3">
        <f>'G. Phonotephrite FC 5 kbar'!A173</f>
        <v>167</v>
      </c>
      <c r="C897" s="2">
        <f>'G. Phonotephrite FC 5 kbar'!C173</f>
        <v>866</v>
      </c>
      <c r="D897" s="2">
        <f>'G. Phonotephrite FC 5 kbar'!D173</f>
        <v>5000</v>
      </c>
      <c r="E897" s="5">
        <f>'B. LLD classification'!EA941</f>
        <v>2.3331762400204235</v>
      </c>
      <c r="F897" s="5">
        <f>'G. Phonotephrite FC 5 kbar'!L173</f>
        <v>3.1793849999999999</v>
      </c>
      <c r="G897" s="6">
        <f>'G. Phonotephrite FC 5 kbar'!N173</f>
        <v>50.218724999999999</v>
      </c>
      <c r="H897" s="7">
        <f t="shared" ref="H897:H903" si="205">100-G897</f>
        <v>49.781275000000001</v>
      </c>
      <c r="I897" s="8">
        <f>'G. Phonotephrite FC 5 kbar'!R173</f>
        <v>53.377974999999999</v>
      </c>
      <c r="J897" s="9">
        <f>'G. Phonotephrite FC 5 kbar'!S173</f>
        <v>0.13470299999999999</v>
      </c>
      <c r="K897" s="9">
        <f>'G. Phonotephrite FC 5 kbar'!T173</f>
        <v>17.169532</v>
      </c>
      <c r="L897" s="9">
        <f>'G. Phonotephrite FC 5 kbar'!U173</f>
        <v>0.86846900000000005</v>
      </c>
      <c r="M897" s="9">
        <f>'G. Phonotephrite FC 5 kbar'!V173</f>
        <v>5.3958820000000003</v>
      </c>
      <c r="N897" s="9">
        <f>'G. Phonotephrite FC 5 kbar'!W173</f>
        <v>0.31852999999999998</v>
      </c>
      <c r="O897" s="9">
        <f>'G. Phonotephrite FC 5 kbar'!X173</f>
        <v>0.142156</v>
      </c>
      <c r="P897" s="9">
        <f>'G. Phonotephrite FC 5 kbar'!Y173</f>
        <v>2.1925249999999998</v>
      </c>
      <c r="Q897" s="9">
        <f>'G. Phonotephrite FC 5 kbar'!Z173</f>
        <v>6.6775500000000001</v>
      </c>
      <c r="R897" s="9">
        <f>'G. Phonotephrite FC 5 kbar'!AA173</f>
        <v>7.1279769999999996</v>
      </c>
      <c r="S897" s="9">
        <f>'G. Phonotephrite FC 5 kbar'!AB173</f>
        <v>0.66391900000000004</v>
      </c>
      <c r="T897" s="9">
        <f>'G. Phonotephrite FC 5 kbar'!AC173</f>
        <v>5.9307829999999999</v>
      </c>
      <c r="U897" s="10">
        <f>'G. Phonotephrite FC 5 kbar'!AD173</f>
        <v>0</v>
      </c>
      <c r="V897" s="5">
        <f>'G. Phonotephrite FC 5 kbar'!AE173</f>
        <v>0</v>
      </c>
      <c r="W897" s="5">
        <f>'G. Phonotephrite FC 5 kbar'!AF173</f>
        <v>0</v>
      </c>
      <c r="X897" s="5">
        <f>'G. Phonotephrite FC 5 kbar'!AG173</f>
        <v>0.384801</v>
      </c>
      <c r="Y897" s="5">
        <f>'G. Phonotephrite FC 5 kbar'!AH173</f>
        <v>0.40087800000000001</v>
      </c>
      <c r="Z897" s="5">
        <f>'G. Phonotephrite FC 5 kbar'!AI173</f>
        <v>0.33686300000000002</v>
      </c>
      <c r="AA897" s="5">
        <v>1.7888999999999999E-2</v>
      </c>
      <c r="AB897" s="5"/>
      <c r="AC897" s="5">
        <f>'G. Phonotephrite FC 5 kbar'!AK173</f>
        <v>1.1224E-2</v>
      </c>
      <c r="AD897" s="10">
        <f>'G. Phonotephrite FC 5 kbar'!AL173</f>
        <v>0.448349</v>
      </c>
      <c r="AE897" s="5">
        <f>'G. Phonotephrite FC 5 kbar'!AM173</f>
        <v>37.275123999999998</v>
      </c>
      <c r="AF897" s="5">
        <f>'G. Phonotephrite FC 5 kbar'!AN173</f>
        <v>2.662785</v>
      </c>
      <c r="AG897" s="5">
        <f>'G. Phonotephrite FC 5 kbar'!AO173</f>
        <v>5.7390809999999997</v>
      </c>
      <c r="AH897" s="5">
        <f>'G. Phonotephrite FC 5 kbar'!AP173</f>
        <v>1.5276989999999999</v>
      </c>
      <c r="AI897" s="5">
        <f>'G. Phonotephrite FC 5 kbar'!AQ173</f>
        <v>0</v>
      </c>
      <c r="AJ897" s="5">
        <v>4.9740000000000001E-3</v>
      </c>
      <c r="AK897" s="5"/>
      <c r="AL897" s="5">
        <f>'G. Phonotephrite FC 5 kbar'!AS173</f>
        <v>0.971607</v>
      </c>
      <c r="AM897" s="10">
        <f t="shared" ref="AM897:AM903" si="206">AD897+U897</f>
        <v>0.448349</v>
      </c>
      <c r="AN897" s="5">
        <f t="shared" ref="AN897:AN903" si="207">V897+AE897</f>
        <v>37.275123999999998</v>
      </c>
      <c r="AO897" s="5">
        <f t="shared" ref="AO897:AO903" si="208">W897+AF897</f>
        <v>2.662785</v>
      </c>
      <c r="AP897" s="5">
        <f t="shared" ref="AP897:AP903" si="209">X897+AG897</f>
        <v>6.123882</v>
      </c>
      <c r="AQ897" s="5">
        <f t="shared" ref="AQ897:AQ903" si="210">Y897+AH897</f>
        <v>1.928577</v>
      </c>
      <c r="AR897" s="5">
        <f t="shared" si="197"/>
        <v>0.33686300000000002</v>
      </c>
      <c r="AS897" s="5">
        <f t="shared" si="198"/>
        <v>2.2862999999999998E-2</v>
      </c>
      <c r="AT897" s="5"/>
      <c r="AU897" s="5">
        <f t="shared" ref="AU897:AU903" si="211">AC897+AL897</f>
        <v>0.98283100000000001</v>
      </c>
      <c r="AV897" s="10">
        <f t="shared" ref="AV897:AV903" si="212">G897</f>
        <v>50.218724999999999</v>
      </c>
      <c r="AW897" s="48">
        <f t="shared" ref="AW897:AW903" si="213">SUM(AM897:AV897)</f>
        <v>99.999999000000003</v>
      </c>
    </row>
    <row r="898" spans="1:49" x14ac:dyDescent="0.3">
      <c r="A898" s="37" t="s">
        <v>1450</v>
      </c>
      <c r="B898" s="3">
        <f>'G. Phonotephrite FC 5 kbar'!A174</f>
        <v>168</v>
      </c>
      <c r="C898" s="2">
        <f>'G. Phonotephrite FC 5 kbar'!C174</f>
        <v>864</v>
      </c>
      <c r="D898" s="2">
        <f>'G. Phonotephrite FC 5 kbar'!D174</f>
        <v>5000</v>
      </c>
      <c r="E898" s="5">
        <f>'B. LLD classification'!EA942</f>
        <v>2.3246045468367447</v>
      </c>
      <c r="F898" s="5">
        <f>'G. Phonotephrite FC 5 kbar'!L174</f>
        <v>3.2213059999999998</v>
      </c>
      <c r="G898" s="6">
        <f>'G. Phonotephrite FC 5 kbar'!N174</f>
        <v>48.231279999999998</v>
      </c>
      <c r="H898" s="7">
        <f t="shared" si="205"/>
        <v>51.768720000000002</v>
      </c>
      <c r="I898" s="8">
        <f>'G. Phonotephrite FC 5 kbar'!R174</f>
        <v>53.536816000000002</v>
      </c>
      <c r="J898" s="9">
        <f>'G. Phonotephrite FC 5 kbar'!S174</f>
        <v>0.12683800000000001</v>
      </c>
      <c r="K898" s="9">
        <f>'G. Phonotephrite FC 5 kbar'!T174</f>
        <v>17.069573999999999</v>
      </c>
      <c r="L898" s="9">
        <f>'G. Phonotephrite FC 5 kbar'!U174</f>
        <v>0.88166800000000001</v>
      </c>
      <c r="M898" s="9">
        <f>'G. Phonotephrite FC 5 kbar'!V174</f>
        <v>5.1643619999999997</v>
      </c>
      <c r="N898" s="9">
        <f>'G. Phonotephrite FC 5 kbar'!W174</f>
        <v>0.33157199999999998</v>
      </c>
      <c r="O898" s="9">
        <f>'G. Phonotephrite FC 5 kbar'!X174</f>
        <v>0.12642300000000001</v>
      </c>
      <c r="P898" s="9">
        <f>'G. Phonotephrite FC 5 kbar'!Y174</f>
        <v>2.2187800000000002</v>
      </c>
      <c r="Q898" s="9">
        <f>'G. Phonotephrite FC 5 kbar'!Z174</f>
        <v>6.5947649999999998</v>
      </c>
      <c r="R898" s="9">
        <f>'G. Phonotephrite FC 5 kbar'!AA174</f>
        <v>7.2913059999999996</v>
      </c>
      <c r="S898" s="9">
        <f>'G. Phonotephrite FC 5 kbar'!AB174</f>
        <v>0.67496699999999998</v>
      </c>
      <c r="T898" s="9">
        <f>'G. Phonotephrite FC 5 kbar'!AC174</f>
        <v>5.9829270000000001</v>
      </c>
      <c r="U898" s="10">
        <f>'G. Phonotephrite FC 5 kbar'!AD174</f>
        <v>0</v>
      </c>
      <c r="V898" s="5">
        <f>'G. Phonotephrite FC 5 kbar'!AE174</f>
        <v>0</v>
      </c>
      <c r="W898" s="5">
        <f>'G. Phonotephrite FC 5 kbar'!AF174</f>
        <v>0</v>
      </c>
      <c r="X898" s="5">
        <f>'G. Phonotephrite FC 5 kbar'!AG174</f>
        <v>0.54717700000000002</v>
      </c>
      <c r="Y898" s="5">
        <f>'G. Phonotephrite FC 5 kbar'!AH174</f>
        <v>0.30581000000000003</v>
      </c>
      <c r="Z898" s="5">
        <f>'G. Phonotephrite FC 5 kbar'!AI174</f>
        <v>1.1026560000000001</v>
      </c>
      <c r="AA898" s="5">
        <v>2.4683E-2</v>
      </c>
      <c r="AB898" s="5"/>
      <c r="AC898" s="5">
        <f>'G. Phonotephrite FC 5 kbar'!AK174</f>
        <v>2.3581999999999999E-2</v>
      </c>
      <c r="AD898" s="10">
        <f>'G. Phonotephrite FC 5 kbar'!AL174</f>
        <v>0.448349</v>
      </c>
      <c r="AE898" s="5">
        <f>'G. Phonotephrite FC 5 kbar'!AM174</f>
        <v>37.275123999999998</v>
      </c>
      <c r="AF898" s="5">
        <f>'G. Phonotephrite FC 5 kbar'!AN174</f>
        <v>2.662785</v>
      </c>
      <c r="AG898" s="5">
        <f>'G. Phonotephrite FC 5 kbar'!AO174</f>
        <v>6.1188510000000003</v>
      </c>
      <c r="AH898" s="5">
        <f>'G. Phonotephrite FC 5 kbar'!AP174</f>
        <v>1.925888</v>
      </c>
      <c r="AI898" s="5">
        <f>'G. Phonotephrite FC 5 kbar'!AQ174</f>
        <v>0.33469199999999999</v>
      </c>
      <c r="AJ898" s="5">
        <v>2.1315000000000001E-2</v>
      </c>
      <c r="AK898" s="5"/>
      <c r="AL898" s="5">
        <f>'G. Phonotephrite FC 5 kbar'!AS174</f>
        <v>0.97780800000000001</v>
      </c>
      <c r="AM898" s="10">
        <f t="shared" si="206"/>
        <v>0.448349</v>
      </c>
      <c r="AN898" s="5">
        <f t="shared" si="207"/>
        <v>37.275123999999998</v>
      </c>
      <c r="AO898" s="5">
        <f t="shared" si="208"/>
        <v>2.662785</v>
      </c>
      <c r="AP898" s="5">
        <f t="shared" si="209"/>
        <v>6.6660280000000007</v>
      </c>
      <c r="AQ898" s="5">
        <f t="shared" si="210"/>
        <v>2.2316980000000002</v>
      </c>
      <c r="AR898" s="5">
        <f t="shared" si="197"/>
        <v>1.4373480000000001</v>
      </c>
      <c r="AS898" s="5">
        <f t="shared" si="198"/>
        <v>4.5997999999999997E-2</v>
      </c>
      <c r="AT898" s="5"/>
      <c r="AU898" s="5">
        <f t="shared" si="211"/>
        <v>1.00139</v>
      </c>
      <c r="AV898" s="10">
        <f t="shared" si="212"/>
        <v>48.231279999999998</v>
      </c>
      <c r="AW898" s="48">
        <f t="shared" si="213"/>
        <v>100</v>
      </c>
    </row>
    <row r="899" spans="1:49" x14ac:dyDescent="0.3">
      <c r="A899" s="37" t="s">
        <v>1450</v>
      </c>
      <c r="B899" s="3">
        <f>'G. Phonotephrite FC 5 kbar'!A175</f>
        <v>169</v>
      </c>
      <c r="C899" s="2">
        <f>'G. Phonotephrite FC 5 kbar'!C175</f>
        <v>862</v>
      </c>
      <c r="D899" s="2">
        <f>'G. Phonotephrite FC 5 kbar'!D175</f>
        <v>5000</v>
      </c>
      <c r="E899" s="5">
        <f>'B. LLD classification'!EA943</f>
        <v>2.3163068470998089</v>
      </c>
      <c r="F899" s="5">
        <f>'G. Phonotephrite FC 5 kbar'!L175</f>
        <v>3.2274159999999998</v>
      </c>
      <c r="G899" s="6">
        <f>'G. Phonotephrite FC 5 kbar'!N175</f>
        <v>46.445177000000001</v>
      </c>
      <c r="H899" s="7">
        <f t="shared" si="205"/>
        <v>53.554822999999999</v>
      </c>
      <c r="I899" s="8">
        <f>'G. Phonotephrite FC 5 kbar'!R175</f>
        <v>53.691121000000003</v>
      </c>
      <c r="J899" s="9">
        <f>'G. Phonotephrite FC 5 kbar'!S175</f>
        <v>0.119244</v>
      </c>
      <c r="K899" s="9">
        <f>'G. Phonotephrite FC 5 kbar'!T175</f>
        <v>16.972598999999999</v>
      </c>
      <c r="L899" s="9">
        <f>'G. Phonotephrite FC 5 kbar'!U175</f>
        <v>0.89281299999999997</v>
      </c>
      <c r="M899" s="9">
        <f>'G. Phonotephrite FC 5 kbar'!V175</f>
        <v>4.937805</v>
      </c>
      <c r="N899" s="9">
        <f>'G. Phonotephrite FC 5 kbar'!W175</f>
        <v>0.34424100000000002</v>
      </c>
      <c r="O899" s="9">
        <f>'G. Phonotephrite FC 5 kbar'!X175</f>
        <v>0.11358699999999999</v>
      </c>
      <c r="P899" s="9">
        <f>'G. Phonotephrite FC 5 kbar'!Y175</f>
        <v>2.2447439999999999</v>
      </c>
      <c r="Q899" s="9">
        <f>'G. Phonotephrite FC 5 kbar'!Z175</f>
        <v>6.5141920000000004</v>
      </c>
      <c r="R899" s="9">
        <f>'G. Phonotephrite FC 5 kbar'!AA175</f>
        <v>7.45017</v>
      </c>
      <c r="S899" s="9">
        <f>'G. Phonotephrite FC 5 kbar'!AB175</f>
        <v>0.68596100000000004</v>
      </c>
      <c r="T899" s="9">
        <f>'G. Phonotephrite FC 5 kbar'!AC175</f>
        <v>6.0335229999999997</v>
      </c>
      <c r="U899" s="10">
        <f>'G. Phonotephrite FC 5 kbar'!AD175</f>
        <v>0</v>
      </c>
      <c r="V899" s="5">
        <f>'G. Phonotephrite FC 5 kbar'!AE175</f>
        <v>0</v>
      </c>
      <c r="W899" s="5">
        <f>'G. Phonotephrite FC 5 kbar'!AF175</f>
        <v>0</v>
      </c>
      <c r="X899" s="5">
        <f>'G. Phonotephrite FC 5 kbar'!AG175</f>
        <v>0.490143</v>
      </c>
      <c r="Y899" s="5">
        <f>'G. Phonotephrite FC 5 kbar'!AH175</f>
        <v>0.27680300000000002</v>
      </c>
      <c r="Z899" s="5">
        <f>'G. Phonotephrite FC 5 kbar'!AI175</f>
        <v>0.99113700000000005</v>
      </c>
      <c r="AA899" s="5">
        <v>2.3078000000000001E-2</v>
      </c>
      <c r="AB899" s="5"/>
      <c r="AC899" s="5">
        <f>'G. Phonotephrite FC 5 kbar'!AK175</f>
        <v>2.1418E-2</v>
      </c>
      <c r="AD899" s="10">
        <f>'G. Phonotephrite FC 5 kbar'!AL175</f>
        <v>0.448349</v>
      </c>
      <c r="AE899" s="5">
        <f>'G. Phonotephrite FC 5 kbar'!AM175</f>
        <v>37.275123999999998</v>
      </c>
      <c r="AF899" s="5">
        <f>'G. Phonotephrite FC 5 kbar'!AN175</f>
        <v>2.662785</v>
      </c>
      <c r="AG899" s="5">
        <f>'G. Phonotephrite FC 5 kbar'!AO175</f>
        <v>6.6609850000000002</v>
      </c>
      <c r="AH899" s="5">
        <f>'G. Phonotephrite FC 5 kbar'!AP175</f>
        <v>2.229009</v>
      </c>
      <c r="AI899" s="5">
        <f>'G. Phonotephrite FC 5 kbar'!AQ175</f>
        <v>1.4351780000000001</v>
      </c>
      <c r="AJ899" s="5">
        <v>4.4447E-2</v>
      </c>
      <c r="AK899" s="5"/>
      <c r="AL899" s="5">
        <f>'G. Phonotephrite FC 5 kbar'!AS175</f>
        <v>0.996367</v>
      </c>
      <c r="AM899" s="10">
        <f t="shared" si="206"/>
        <v>0.448349</v>
      </c>
      <c r="AN899" s="5">
        <f t="shared" si="207"/>
        <v>37.275123999999998</v>
      </c>
      <c r="AO899" s="5">
        <f t="shared" si="208"/>
        <v>2.662785</v>
      </c>
      <c r="AP899" s="5">
        <f t="shared" si="209"/>
        <v>7.1511279999999999</v>
      </c>
      <c r="AQ899" s="5">
        <f t="shared" si="210"/>
        <v>2.5058120000000002</v>
      </c>
      <c r="AR899" s="5">
        <f t="shared" si="197"/>
        <v>2.4263150000000002</v>
      </c>
      <c r="AS899" s="5">
        <f t="shared" si="198"/>
        <v>6.7525000000000002E-2</v>
      </c>
      <c r="AT899" s="5"/>
      <c r="AU899" s="5">
        <f t="shared" si="211"/>
        <v>1.0177849999999999</v>
      </c>
      <c r="AV899" s="10">
        <f t="shared" si="212"/>
        <v>46.445177000000001</v>
      </c>
      <c r="AW899" s="48">
        <f t="shared" si="213"/>
        <v>100</v>
      </c>
    </row>
    <row r="900" spans="1:49" x14ac:dyDescent="0.3">
      <c r="A900" s="37" t="s">
        <v>1450</v>
      </c>
      <c r="B900" s="3">
        <f>'G. Phonotephrite FC 5 kbar'!A176</f>
        <v>170</v>
      </c>
      <c r="C900" s="2">
        <f>'G. Phonotephrite FC 5 kbar'!C176</f>
        <v>860</v>
      </c>
      <c r="D900" s="2">
        <f>'G. Phonotephrite FC 5 kbar'!D176</f>
        <v>5000</v>
      </c>
      <c r="E900" s="5">
        <f>'B. LLD classification'!EA944</f>
        <v>2.3045629964539995</v>
      </c>
      <c r="F900" s="5">
        <f>'G. Phonotephrite FC 5 kbar'!L176</f>
        <v>3.2063510000000002</v>
      </c>
      <c r="G900" s="6">
        <f>'G. Phonotephrite FC 5 kbar'!N176</f>
        <v>42.664315000000002</v>
      </c>
      <c r="H900" s="7">
        <f t="shared" si="205"/>
        <v>57.335684999999998</v>
      </c>
      <c r="I900" s="8">
        <f>'G. Phonotephrite FC 5 kbar'!R176</f>
        <v>53.476103999999999</v>
      </c>
      <c r="J900" s="9">
        <f>'G. Phonotephrite FC 5 kbar'!S176</f>
        <v>0.107919</v>
      </c>
      <c r="K900" s="9">
        <f>'G. Phonotephrite FC 5 kbar'!T176</f>
        <v>16.783093000000001</v>
      </c>
      <c r="L900" s="9">
        <f>'G. Phonotephrite FC 5 kbar'!U176</f>
        <v>0.92876800000000004</v>
      </c>
      <c r="M900" s="9">
        <f>'G. Phonotephrite FC 5 kbar'!V176</f>
        <v>4.8712059999999999</v>
      </c>
      <c r="N900" s="9">
        <f>'G. Phonotephrite FC 5 kbar'!W176</f>
        <v>0.37459399999999998</v>
      </c>
      <c r="O900" s="9">
        <f>'G. Phonotephrite FC 5 kbar'!X176</f>
        <v>0.105185</v>
      </c>
      <c r="P900" s="9">
        <f>'G. Phonotephrite FC 5 kbar'!Y176</f>
        <v>2.3647550000000002</v>
      </c>
      <c r="Q900" s="9">
        <f>'G. Phonotephrite FC 5 kbar'!Z176</f>
        <v>6.5108629999999996</v>
      </c>
      <c r="R900" s="9">
        <f>'G. Phonotephrite FC 5 kbar'!AA176</f>
        <v>7.4692249999999998</v>
      </c>
      <c r="S900" s="9">
        <f>'G. Phonotephrite FC 5 kbar'!AB176</f>
        <v>0.70539799999999997</v>
      </c>
      <c r="T900" s="9">
        <f>'G. Phonotephrite FC 5 kbar'!AC176</f>
        <v>6.3028899999999997</v>
      </c>
      <c r="U900" s="10">
        <f>'G. Phonotephrite FC 5 kbar'!AD176</f>
        <v>0</v>
      </c>
      <c r="V900" s="5">
        <f>'G. Phonotephrite FC 5 kbar'!AE176</f>
        <v>0</v>
      </c>
      <c r="W900" s="5">
        <f>'G. Phonotephrite FC 5 kbar'!AF176</f>
        <v>0</v>
      </c>
      <c r="X900" s="5">
        <f>'G. Phonotephrite FC 5 kbar'!AG176</f>
        <v>0.52338300000000004</v>
      </c>
      <c r="Y900" s="5">
        <f>'G. Phonotephrite FC 5 kbar'!AH176</f>
        <v>1.783887</v>
      </c>
      <c r="Z900" s="5">
        <f>'G. Phonotephrite FC 5 kbar'!AI176</f>
        <v>1.405796</v>
      </c>
      <c r="AA900" s="5">
        <v>3.7635000000000002E-2</v>
      </c>
      <c r="AB900" s="5"/>
      <c r="AC900" s="5">
        <f>'G. Phonotephrite FC 5 kbar'!AK176</f>
        <v>4.6646E-2</v>
      </c>
      <c r="AD900" s="10">
        <f>'G. Phonotephrite FC 5 kbar'!AL176</f>
        <v>0.448349</v>
      </c>
      <c r="AE900" s="5">
        <f>'G. Phonotephrite FC 5 kbar'!AM176</f>
        <v>37.275123999999998</v>
      </c>
      <c r="AF900" s="5">
        <f>'G. Phonotephrite FC 5 kbar'!AN176</f>
        <v>2.662785</v>
      </c>
      <c r="AG900" s="5">
        <f>'G. Phonotephrite FC 5 kbar'!AO176</f>
        <v>7.1460749999999997</v>
      </c>
      <c r="AH900" s="5">
        <f>'G. Phonotephrite FC 5 kbar'!AP176</f>
        <v>2.5031240000000001</v>
      </c>
      <c r="AI900" s="5">
        <f>'G. Phonotephrite FC 5 kbar'!AQ176</f>
        <v>2.4241450000000002</v>
      </c>
      <c r="AJ900" s="5">
        <v>6.5973000000000004E-2</v>
      </c>
      <c r="AK900" s="5"/>
      <c r="AL900" s="5">
        <f>'G. Phonotephrite FC 5 kbar'!AS176</f>
        <v>1.0127619999999999</v>
      </c>
      <c r="AM900" s="10">
        <f t="shared" si="206"/>
        <v>0.448349</v>
      </c>
      <c r="AN900" s="5">
        <f t="shared" si="207"/>
        <v>37.275123999999998</v>
      </c>
      <c r="AO900" s="5">
        <f t="shared" si="208"/>
        <v>2.662785</v>
      </c>
      <c r="AP900" s="5">
        <f t="shared" si="209"/>
        <v>7.6694579999999997</v>
      </c>
      <c r="AQ900" s="5">
        <f t="shared" si="210"/>
        <v>4.2870109999999997</v>
      </c>
      <c r="AR900" s="5">
        <f t="shared" si="197"/>
        <v>3.8299410000000003</v>
      </c>
      <c r="AS900" s="5">
        <f t="shared" si="198"/>
        <v>0.10360800000000001</v>
      </c>
      <c r="AT900" s="5"/>
      <c r="AU900" s="5">
        <f t="shared" si="211"/>
        <v>1.0594079999999999</v>
      </c>
      <c r="AV900" s="10">
        <f t="shared" si="212"/>
        <v>42.664315000000002</v>
      </c>
      <c r="AW900" s="48">
        <f t="shared" si="213"/>
        <v>99.999999000000003</v>
      </c>
    </row>
    <row r="901" spans="1:49" x14ac:dyDescent="0.3">
      <c r="A901" s="37" t="s">
        <v>1450</v>
      </c>
      <c r="B901" s="3">
        <f>'G. Phonotephrite FC 5 kbar'!A177</f>
        <v>171</v>
      </c>
      <c r="C901" s="2">
        <f>'G. Phonotephrite FC 5 kbar'!C177</f>
        <v>858</v>
      </c>
      <c r="D901" s="2">
        <f>'G. Phonotephrite FC 5 kbar'!D177</f>
        <v>5000</v>
      </c>
      <c r="E901" s="5">
        <f>'B. LLD classification'!EA945</f>
        <v>2.2935921790016036</v>
      </c>
      <c r="F901" s="5">
        <f>'G. Phonotephrite FC 5 kbar'!L177</f>
        <v>3.1235560000000002</v>
      </c>
      <c r="G901" s="6">
        <f>'G. Phonotephrite FC 5 kbar'!N177</f>
        <v>40.218105999999999</v>
      </c>
      <c r="H901" s="7">
        <f t="shared" si="205"/>
        <v>59.781894000000001</v>
      </c>
      <c r="I901" s="8">
        <f>'G. Phonotephrite FC 5 kbar'!R177</f>
        <v>53.493335000000002</v>
      </c>
      <c r="J901" s="9">
        <f>'G. Phonotephrite FC 5 kbar'!S177</f>
        <v>0.100632</v>
      </c>
      <c r="K901" s="9">
        <f>'G. Phonotephrite FC 5 kbar'!T177</f>
        <v>16.651983999999999</v>
      </c>
      <c r="L901" s="9">
        <f>'G. Phonotephrite FC 5 kbar'!U177</f>
        <v>0.92876700000000001</v>
      </c>
      <c r="M901" s="9">
        <f>'G. Phonotephrite FC 5 kbar'!V177</f>
        <v>4.7001179999999998</v>
      </c>
      <c r="N901" s="9">
        <f>'G. Phonotephrite FC 5 kbar'!W177</f>
        <v>0.39733099999999999</v>
      </c>
      <c r="O901" s="9">
        <f>'G. Phonotephrite FC 5 kbar'!X177</f>
        <v>9.1927999999999996E-2</v>
      </c>
      <c r="P901" s="9">
        <f>'G. Phonotephrite FC 5 kbar'!Y177</f>
        <v>2.4051770000000001</v>
      </c>
      <c r="Q901" s="9">
        <f>'G. Phonotephrite FC 5 kbar'!Z177</f>
        <v>6.4546140000000003</v>
      </c>
      <c r="R901" s="9">
        <f>'G. Phonotephrite FC 5 kbar'!AA177</f>
        <v>7.5917870000000001</v>
      </c>
      <c r="S901" s="9">
        <f>'G. Phonotephrite FC 5 kbar'!AB177</f>
        <v>0.72737700000000005</v>
      </c>
      <c r="T901" s="9">
        <f>'G. Phonotephrite FC 5 kbar'!AC177</f>
        <v>6.4569510000000001</v>
      </c>
      <c r="U901" s="10">
        <f>'G. Phonotephrite FC 5 kbar'!AD177</f>
        <v>0</v>
      </c>
      <c r="V901" s="5">
        <f>'G. Phonotephrite FC 5 kbar'!AE177</f>
        <v>0.143347</v>
      </c>
      <c r="W901" s="5">
        <f>'G. Phonotephrite FC 5 kbar'!AF177</f>
        <v>0</v>
      </c>
      <c r="X901" s="5">
        <f>'G. Phonotephrite FC 5 kbar'!AG177</f>
        <v>0.41841499999999998</v>
      </c>
      <c r="Y901" s="5">
        <f>'G. Phonotephrite FC 5 kbar'!AH177</f>
        <v>0.71454899999999999</v>
      </c>
      <c r="Z901" s="5">
        <f>'G. Phonotephrite FC 5 kbar'!AI177</f>
        <v>1.1498349999999999</v>
      </c>
      <c r="AA901" s="5">
        <v>1.1733E-2</v>
      </c>
      <c r="AB901" s="5"/>
      <c r="AC901" s="5">
        <f>'G. Phonotephrite FC 5 kbar'!AK177</f>
        <v>2.4878999999999998E-2</v>
      </c>
      <c r="AD901" s="10">
        <f>'G. Phonotephrite FC 5 kbar'!AL177</f>
        <v>0.448349</v>
      </c>
      <c r="AE901" s="5">
        <f>'G. Phonotephrite FC 5 kbar'!AM177</f>
        <v>37.275123999999998</v>
      </c>
      <c r="AF901" s="5">
        <f>'G. Phonotephrite FC 5 kbar'!AN177</f>
        <v>2.662785</v>
      </c>
      <c r="AG901" s="5">
        <f>'G. Phonotephrite FC 5 kbar'!AO177</f>
        <v>7.6643990000000004</v>
      </c>
      <c r="AH901" s="5">
        <f>'G. Phonotephrite FC 5 kbar'!AP177</f>
        <v>4.2842700000000002</v>
      </c>
      <c r="AI901" s="5">
        <f>'G. Phonotephrite FC 5 kbar'!AQ177</f>
        <v>3.827769</v>
      </c>
      <c r="AJ901" s="5">
        <v>0.10205500000000001</v>
      </c>
      <c r="AK901" s="5"/>
      <c r="AL901" s="5">
        <f>'G. Phonotephrite FC 5 kbar'!AS177</f>
        <v>1.0543849999999999</v>
      </c>
      <c r="AM901" s="10">
        <f t="shared" si="206"/>
        <v>0.448349</v>
      </c>
      <c r="AN901" s="5">
        <f t="shared" si="207"/>
        <v>37.418470999999997</v>
      </c>
      <c r="AO901" s="5">
        <f t="shared" si="208"/>
        <v>2.662785</v>
      </c>
      <c r="AP901" s="5">
        <f t="shared" si="209"/>
        <v>8.0828140000000008</v>
      </c>
      <c r="AQ901" s="5">
        <f t="shared" si="210"/>
        <v>4.9988190000000001</v>
      </c>
      <c r="AR901" s="5">
        <f t="shared" si="197"/>
        <v>4.9776039999999995</v>
      </c>
      <c r="AS901" s="5">
        <f t="shared" si="198"/>
        <v>0.113788</v>
      </c>
      <c r="AT901" s="5"/>
      <c r="AU901" s="5">
        <f t="shared" si="211"/>
        <v>1.079264</v>
      </c>
      <c r="AV901" s="10">
        <f t="shared" si="212"/>
        <v>40.218105999999999</v>
      </c>
      <c r="AW901" s="48">
        <f t="shared" si="213"/>
        <v>100</v>
      </c>
    </row>
    <row r="902" spans="1:49" x14ac:dyDescent="0.3">
      <c r="A902" s="37" t="s">
        <v>1450</v>
      </c>
      <c r="B902" s="3">
        <f>'G. Phonotephrite FC 5 kbar'!A178</f>
        <v>172</v>
      </c>
      <c r="C902" s="2">
        <f>'G. Phonotephrite FC 5 kbar'!C178</f>
        <v>856</v>
      </c>
      <c r="D902" s="2">
        <f>'G. Phonotephrite FC 5 kbar'!D178</f>
        <v>5000</v>
      </c>
      <c r="E902" s="5">
        <f>'B. LLD classification'!EA946</f>
        <v>2.2827687931163276</v>
      </c>
      <c r="F902" s="5">
        <f>'G. Phonotephrite FC 5 kbar'!L178</f>
        <v>3.0796610000000002</v>
      </c>
      <c r="G902" s="6">
        <f>'G. Phonotephrite FC 5 kbar'!N178</f>
        <v>38.038604999999997</v>
      </c>
      <c r="H902" s="7">
        <f t="shared" si="205"/>
        <v>61.961395000000003</v>
      </c>
      <c r="I902" s="8">
        <f>'G. Phonotephrite FC 5 kbar'!R178</f>
        <v>53.504036999999997</v>
      </c>
      <c r="J902" s="9">
        <f>'G. Phonotephrite FC 5 kbar'!S178</f>
        <v>9.3963000000000005E-2</v>
      </c>
      <c r="K902" s="9">
        <f>'G. Phonotephrite FC 5 kbar'!T178</f>
        <v>16.522167</v>
      </c>
      <c r="L902" s="9">
        <f>'G. Phonotephrite FC 5 kbar'!U178</f>
        <v>0.925682</v>
      </c>
      <c r="M902" s="9">
        <f>'G. Phonotephrite FC 5 kbar'!V178</f>
        <v>4.5332090000000003</v>
      </c>
      <c r="N902" s="9">
        <f>'G. Phonotephrite FC 5 kbar'!W178</f>
        <v>0.42005199999999998</v>
      </c>
      <c r="O902" s="9">
        <f>'G. Phonotephrite FC 5 kbar'!X178</f>
        <v>8.1019999999999995E-2</v>
      </c>
      <c r="P902" s="9">
        <f>'G. Phonotephrite FC 5 kbar'!Y178</f>
        <v>2.4452759999999998</v>
      </c>
      <c r="Q902" s="9">
        <f>'G. Phonotephrite FC 5 kbar'!Z178</f>
        <v>6.4027989999999999</v>
      </c>
      <c r="R902" s="9">
        <f>'G. Phonotephrite FC 5 kbar'!AA178</f>
        <v>7.7085540000000004</v>
      </c>
      <c r="S902" s="9">
        <f>'G. Phonotephrite FC 5 kbar'!AB178</f>
        <v>0.75018099999999999</v>
      </c>
      <c r="T902" s="9">
        <f>'G. Phonotephrite FC 5 kbar'!AC178</f>
        <v>6.6130610000000001</v>
      </c>
      <c r="U902" s="10">
        <f>'G. Phonotephrite FC 5 kbar'!AD178</f>
        <v>0</v>
      </c>
      <c r="V902" s="5">
        <f>'G. Phonotephrite FC 5 kbar'!AE178</f>
        <v>0.13394300000000001</v>
      </c>
      <c r="W902" s="5">
        <f>'G. Phonotephrite FC 5 kbar'!AF178</f>
        <v>0</v>
      </c>
      <c r="X902" s="5">
        <f>'G. Phonotephrite FC 5 kbar'!AG178</f>
        <v>0.36622700000000002</v>
      </c>
      <c r="Y902" s="5">
        <f>'G. Phonotephrite FC 5 kbar'!AH178</f>
        <v>0.65312199999999998</v>
      </c>
      <c r="Z902" s="5">
        <f>'G. Phonotephrite FC 5 kbar'!AI178</f>
        <v>1.0126729999999999</v>
      </c>
      <c r="AA902" s="5">
        <v>1.0539E-2</v>
      </c>
      <c r="AB902" s="5"/>
      <c r="AC902" s="5">
        <f>'G. Phonotephrite FC 5 kbar'!AK178</f>
        <v>2.1958999999999999E-2</v>
      </c>
      <c r="AD902" s="10">
        <f>'G. Phonotephrite FC 5 kbar'!AL178</f>
        <v>0.448349</v>
      </c>
      <c r="AE902" s="5">
        <f>'G. Phonotephrite FC 5 kbar'!AM178</f>
        <v>37.416071000000002</v>
      </c>
      <c r="AF902" s="5">
        <f>'G. Phonotephrite FC 5 kbar'!AN178</f>
        <v>2.662785</v>
      </c>
      <c r="AG902" s="5">
        <f>'G. Phonotephrite FC 5 kbar'!AO178</f>
        <v>8.0777439999999991</v>
      </c>
      <c r="AH902" s="5">
        <f>'G. Phonotephrite FC 5 kbar'!AP178</f>
        <v>4.9960779999999998</v>
      </c>
      <c r="AI902" s="5">
        <f>'G. Phonotephrite FC 5 kbar'!AQ178</f>
        <v>4.9754319999999996</v>
      </c>
      <c r="AJ902" s="5">
        <v>0.112232</v>
      </c>
      <c r="AK902" s="5"/>
      <c r="AL902" s="5">
        <f>'G. Phonotephrite FC 5 kbar'!AS178</f>
        <v>1.074241</v>
      </c>
      <c r="AM902" s="10">
        <f t="shared" si="206"/>
        <v>0.448349</v>
      </c>
      <c r="AN902" s="5">
        <f t="shared" si="207"/>
        <v>37.550014000000004</v>
      </c>
      <c r="AO902" s="5">
        <f t="shared" si="208"/>
        <v>2.662785</v>
      </c>
      <c r="AP902" s="5">
        <f t="shared" si="209"/>
        <v>8.4439709999999994</v>
      </c>
      <c r="AQ902" s="5">
        <f t="shared" si="210"/>
        <v>5.6491999999999996</v>
      </c>
      <c r="AR902" s="5">
        <f t="shared" si="197"/>
        <v>5.9881049999999991</v>
      </c>
      <c r="AS902" s="5">
        <f t="shared" si="198"/>
        <v>0.12277099999999999</v>
      </c>
      <c r="AT902" s="5"/>
      <c r="AU902" s="5">
        <f t="shared" si="211"/>
        <v>1.0962000000000001</v>
      </c>
      <c r="AV902" s="10">
        <f t="shared" si="212"/>
        <v>38.038604999999997</v>
      </c>
      <c r="AW902" s="48">
        <f t="shared" si="213"/>
        <v>100</v>
      </c>
    </row>
    <row r="903" spans="1:49" x14ac:dyDescent="0.3">
      <c r="A903" s="38" t="s">
        <v>1450</v>
      </c>
      <c r="B903" s="3">
        <f>'G. Phonotephrite FC 5 kbar'!A179</f>
        <v>173</v>
      </c>
      <c r="C903" s="2">
        <f>'G. Phonotephrite FC 5 kbar'!C179</f>
        <v>854</v>
      </c>
      <c r="D903" s="2">
        <f>'G. Phonotephrite FC 5 kbar'!D179</f>
        <v>5000</v>
      </c>
      <c r="E903" s="5">
        <f>'B. LLD classification'!EA947</f>
        <v>2.2721769764045807</v>
      </c>
      <c r="F903" s="5">
        <f>'G. Phonotephrite FC 5 kbar'!L179</f>
        <v>3.0351300000000001</v>
      </c>
      <c r="G903" s="6">
        <f>'G. Phonotephrite FC 5 kbar'!N179</f>
        <v>36.091031999999998</v>
      </c>
      <c r="H903" s="7">
        <f t="shared" si="205"/>
        <v>63.908968000000002</v>
      </c>
      <c r="I903" s="8">
        <f>'G. Phonotephrite FC 5 kbar'!R179</f>
        <v>53.506767000000004</v>
      </c>
      <c r="J903" s="9">
        <f>'G. Phonotephrite FC 5 kbar'!S179</f>
        <v>8.7850999999999999E-2</v>
      </c>
      <c r="K903" s="9">
        <f>'G. Phonotephrite FC 5 kbar'!T179</f>
        <v>16.393619000000001</v>
      </c>
      <c r="L903" s="9">
        <f>'G. Phonotephrite FC 5 kbar'!U179</f>
        <v>0.92029300000000003</v>
      </c>
      <c r="M903" s="9">
        <f>'G. Phonotephrite FC 5 kbar'!V179</f>
        <v>4.3727530000000003</v>
      </c>
      <c r="N903" s="9">
        <f>'G. Phonotephrite FC 5 kbar'!W179</f>
        <v>0.44267499999999999</v>
      </c>
      <c r="O903" s="9">
        <f>'G. Phonotephrite FC 5 kbar'!X179</f>
        <v>7.1962999999999999E-2</v>
      </c>
      <c r="P903" s="9">
        <f>'G. Phonotephrite FC 5 kbar'!Y179</f>
        <v>2.4855019999999999</v>
      </c>
      <c r="Q903" s="9">
        <f>'G. Phonotephrite FC 5 kbar'!Z179</f>
        <v>6.3554810000000002</v>
      </c>
      <c r="R903" s="9">
        <f>'G. Phonotephrite FC 5 kbar'!AA179</f>
        <v>7.8186850000000003</v>
      </c>
      <c r="S903" s="9">
        <f>'G. Phonotephrite FC 5 kbar'!AB179</f>
        <v>0.77362299999999995</v>
      </c>
      <c r="T903" s="9">
        <f>'G. Phonotephrite FC 5 kbar'!AC179</f>
        <v>6.7707870000000003</v>
      </c>
      <c r="U903" s="11">
        <f>'G. Phonotephrite FC 5 kbar'!AD179</f>
        <v>0</v>
      </c>
      <c r="V903" s="5">
        <f>'G. Phonotephrite FC 5 kbar'!AE179</f>
        <v>0.121877</v>
      </c>
      <c r="W903" s="5">
        <f>'G. Phonotephrite FC 5 kbar'!AF179</f>
        <v>0</v>
      </c>
      <c r="X903" s="5">
        <f>'G. Phonotephrite FC 5 kbar'!AG179</f>
        <v>0.320795</v>
      </c>
      <c r="Y903" s="5">
        <f>'G. Phonotephrite FC 5 kbar'!AH179</f>
        <v>0.60129699999999997</v>
      </c>
      <c r="Z903" s="5">
        <f>'G. Phonotephrite FC 5 kbar'!AI179</f>
        <v>0.89350799999999997</v>
      </c>
      <c r="AA903" s="5">
        <v>9.5379999999999996E-3</v>
      </c>
      <c r="AB903" s="5"/>
      <c r="AC903" s="5">
        <f>'G. Phonotephrite FC 5 kbar'!AK179</f>
        <v>1.9532000000000001E-2</v>
      </c>
      <c r="AD903" s="10">
        <f>'G. Phonotephrite FC 5 kbar'!AL179</f>
        <v>0.448349</v>
      </c>
      <c r="AE903" s="5">
        <f>'G. Phonotephrite FC 5 kbar'!AM179</f>
        <v>37.547611000000003</v>
      </c>
      <c r="AF903" s="5">
        <f>'G. Phonotephrite FC 5 kbar'!AN179</f>
        <v>2.662785</v>
      </c>
      <c r="AG903" s="5">
        <f>'G. Phonotephrite FC 5 kbar'!AO179</f>
        <v>8.4388950000000005</v>
      </c>
      <c r="AH903" s="5">
        <f>'G. Phonotephrite FC 5 kbar'!AP179</f>
        <v>5.6464559999999997</v>
      </c>
      <c r="AI903" s="5">
        <f>'G. Phonotephrite FC 5 kbar'!AQ179</f>
        <v>5.985932</v>
      </c>
      <c r="AJ903" s="5">
        <v>0.121215</v>
      </c>
      <c r="AK903" s="5"/>
      <c r="AL903" s="5">
        <f>'G. Phonotephrite FC 5 kbar'!AS179</f>
        <v>1.0911770000000001</v>
      </c>
      <c r="AM903" s="10">
        <f t="shared" si="206"/>
        <v>0.448349</v>
      </c>
      <c r="AN903" s="5">
        <f t="shared" si="207"/>
        <v>37.669488000000001</v>
      </c>
      <c r="AO903" s="5">
        <f t="shared" si="208"/>
        <v>2.662785</v>
      </c>
      <c r="AP903" s="5">
        <f t="shared" si="209"/>
        <v>8.7596900000000009</v>
      </c>
      <c r="AQ903" s="5">
        <f t="shared" si="210"/>
        <v>6.2477529999999994</v>
      </c>
      <c r="AR903" s="5">
        <f t="shared" si="197"/>
        <v>6.8794399999999998</v>
      </c>
      <c r="AS903" s="5">
        <f t="shared" si="198"/>
        <v>0.13075300000000001</v>
      </c>
      <c r="AT903" s="5"/>
      <c r="AU903" s="5">
        <f t="shared" si="211"/>
        <v>1.1107090000000002</v>
      </c>
      <c r="AV903" s="10">
        <f t="shared" si="212"/>
        <v>36.091031999999998</v>
      </c>
      <c r="AW903" s="48">
        <f t="shared" si="213"/>
        <v>99.999999000000003</v>
      </c>
    </row>
    <row r="904" spans="1:49" x14ac:dyDescent="0.3">
      <c r="A904" s="13"/>
      <c r="B904" s="13"/>
      <c r="C904" s="13"/>
      <c r="D904" s="13"/>
      <c r="E904" s="25"/>
      <c r="F904" s="25"/>
      <c r="G904" s="14"/>
      <c r="H904" s="14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50"/>
    </row>
    <row r="905" spans="1:49" x14ac:dyDescent="0.3">
      <c r="A905" s="13" t="s">
        <v>1449</v>
      </c>
      <c r="B905" s="28">
        <f>'H. Alk. basalt FC 5kbar'!A6</f>
        <v>0</v>
      </c>
      <c r="C905" s="13">
        <f>'H. Alk. basalt FC 5kbar'!C6</f>
        <v>1208</v>
      </c>
      <c r="D905" s="13">
        <f>'H. Alk. basalt FC 5kbar'!D6</f>
        <v>5000</v>
      </c>
      <c r="E905" s="25">
        <f>'B. LLD classification'!EA949</f>
        <v>2.8825571553061331</v>
      </c>
      <c r="F905" s="25">
        <f>'H. Alk. basalt FC 5kbar'!L6</f>
        <v>1.664236</v>
      </c>
      <c r="G905" s="29">
        <f>'H. Alk. basalt FC 5kbar'!N6</f>
        <v>100</v>
      </c>
      <c r="H905" s="14">
        <f t="shared" si="196"/>
        <v>0</v>
      </c>
      <c r="I905" s="30">
        <f>'H. Alk. basalt FC 5kbar'!R6</f>
        <v>44.945504999999997</v>
      </c>
      <c r="J905" s="15">
        <f>'H. Alk. basalt FC 5kbar'!S6</f>
        <v>4.4695530000000003</v>
      </c>
      <c r="K905" s="15">
        <f>'H. Alk. basalt FC 5kbar'!T6</f>
        <v>14.288570999999999</v>
      </c>
      <c r="L905" s="15">
        <f>'H. Alk. basalt FC 5kbar'!U6</f>
        <v>3.359664</v>
      </c>
      <c r="M905" s="15">
        <f>'H. Alk. basalt FC 5kbar'!V6</f>
        <v>9.5990400000000005</v>
      </c>
      <c r="N905" s="15">
        <f>'H. Alk. basalt FC 5kbar'!W6</f>
        <v>0.23997599999999999</v>
      </c>
      <c r="O905" s="15">
        <f>'H. Alk. basalt FC 5kbar'!X6</f>
        <v>5.1194879999999996</v>
      </c>
      <c r="P905" s="15">
        <f>'H. Alk. basalt FC 5kbar'!Y6</f>
        <v>10.338965999999999</v>
      </c>
      <c r="Q905" s="15">
        <f>'H. Alk. basalt FC 5kbar'!Z6</f>
        <v>4.1795819999999999</v>
      </c>
      <c r="R905" s="15">
        <f>'H. Alk. basalt FC 5kbar'!AA6</f>
        <v>1.2498750000000001</v>
      </c>
      <c r="S905" s="15">
        <f>'H. Alk. basalt FC 5kbar'!AB6</f>
        <v>1.319868</v>
      </c>
      <c r="T905" s="15">
        <f>'H. Alk. basalt FC 5kbar'!AC6</f>
        <v>0.88991100000000001</v>
      </c>
      <c r="U905" s="16"/>
      <c r="V905" s="25">
        <f>'H. Alk. basalt FC 5kbar'!AH6</f>
        <v>0</v>
      </c>
      <c r="W905" s="25"/>
      <c r="X905" s="25"/>
      <c r="Y905" s="25">
        <f>'H. Alk. basalt FC 5kbar'!AJ6</f>
        <v>0</v>
      </c>
      <c r="Z905" s="25"/>
      <c r="AA905" s="25"/>
      <c r="AB905" s="25">
        <f>'H. Alk. basalt FC 5kbar'!AL6</f>
        <v>0</v>
      </c>
      <c r="AC905" s="25">
        <f>'H. Alk. basalt FC 5kbar'!AN6</f>
        <v>0</v>
      </c>
      <c r="AD905" s="16"/>
      <c r="AE905" s="25">
        <f>'H. Alk. basalt FC 5kbar'!AQ6</f>
        <v>0</v>
      </c>
      <c r="AF905" s="25"/>
      <c r="AG905" s="25"/>
      <c r="AH905" s="25">
        <f>'H. Alk. basalt FC 5kbar'!AS6</f>
        <v>0</v>
      </c>
      <c r="AI905" s="25"/>
      <c r="AJ905" s="25"/>
      <c r="AK905" s="25">
        <f>'H. Alk. basalt FC 5kbar'!AU6</f>
        <v>0</v>
      </c>
      <c r="AL905" s="25">
        <f>'H. Alk. basalt FC 5kbar'!AW6+'H. Alk. basalt FC 5kbar'!AX6</f>
        <v>0</v>
      </c>
      <c r="AM905" s="16"/>
      <c r="AN905" s="25">
        <f t="shared" ref="AN905:AN936" si="214">V905+AE905</f>
        <v>0</v>
      </c>
      <c r="AO905" s="25"/>
      <c r="AP905" s="25"/>
      <c r="AQ905" s="25">
        <f t="shared" ref="AQ905:AQ936" si="215">Y905+AH905</f>
        <v>0</v>
      </c>
      <c r="AR905" s="25"/>
      <c r="AS905" s="25"/>
      <c r="AT905" s="25">
        <f t="shared" ref="AT905:AT936" si="216">AB905+AK905</f>
        <v>0</v>
      </c>
      <c r="AU905" s="25">
        <f t="shared" ref="AU905:AU936" si="217">AC905+AL905</f>
        <v>0</v>
      </c>
      <c r="AV905" s="16">
        <f t="shared" ref="AV905:AV936" si="218">G905</f>
        <v>100</v>
      </c>
      <c r="AW905" s="50">
        <f t="shared" si="195"/>
        <v>100</v>
      </c>
    </row>
    <row r="906" spans="1:49" x14ac:dyDescent="0.3">
      <c r="A906" s="2" t="s">
        <v>1449</v>
      </c>
      <c r="B906" s="3">
        <f>'H. Alk. basalt FC 5kbar'!A7</f>
        <v>1</v>
      </c>
      <c r="C906" s="2">
        <f>'H. Alk. basalt FC 5kbar'!C7</f>
        <v>1206</v>
      </c>
      <c r="D906" s="2">
        <f>'H. Alk. basalt FC 5kbar'!D7</f>
        <v>5000</v>
      </c>
      <c r="E906" s="5">
        <f>'B. LLD classification'!EA950</f>
        <v>2.8833307873102361</v>
      </c>
      <c r="F906" s="5">
        <f>'H. Alk. basalt FC 5kbar'!L7</f>
        <v>1.671961</v>
      </c>
      <c r="G906" s="6">
        <f>'H. Alk. basalt FC 5kbar'!N7</f>
        <v>100</v>
      </c>
      <c r="H906" s="7">
        <f t="shared" ref="H906:H969" si="219">100-G906</f>
        <v>0</v>
      </c>
      <c r="I906" s="8">
        <f>'H. Alk. basalt FC 5kbar'!R7</f>
        <v>44.945504999999997</v>
      </c>
      <c r="J906" s="9">
        <f>'H. Alk. basalt FC 5kbar'!S7</f>
        <v>4.4695530000000003</v>
      </c>
      <c r="K906" s="9">
        <f>'H. Alk. basalt FC 5kbar'!T7</f>
        <v>14.288570999999999</v>
      </c>
      <c r="L906" s="9">
        <f>'H. Alk. basalt FC 5kbar'!U7</f>
        <v>3.359664</v>
      </c>
      <c r="M906" s="9">
        <f>'H. Alk. basalt FC 5kbar'!V7</f>
        <v>9.5990400000000005</v>
      </c>
      <c r="N906" s="9">
        <f>'H. Alk. basalt FC 5kbar'!W7</f>
        <v>0.23997599999999999</v>
      </c>
      <c r="O906" s="9">
        <f>'H. Alk. basalt FC 5kbar'!X7</f>
        <v>5.1194879999999996</v>
      </c>
      <c r="P906" s="9">
        <f>'H. Alk. basalt FC 5kbar'!Y7</f>
        <v>10.338965999999999</v>
      </c>
      <c r="Q906" s="9">
        <f>'H. Alk. basalt FC 5kbar'!Z7</f>
        <v>4.1795819999999999</v>
      </c>
      <c r="R906" s="9">
        <f>'H. Alk. basalt FC 5kbar'!AA7</f>
        <v>1.2498750000000001</v>
      </c>
      <c r="S906" s="9">
        <f>'H. Alk. basalt FC 5kbar'!AB7</f>
        <v>1.319868</v>
      </c>
      <c r="T906" s="9">
        <f>'H. Alk. basalt FC 5kbar'!AC7</f>
        <v>0.88991100000000001</v>
      </c>
      <c r="U906" s="10"/>
      <c r="V906" s="5">
        <f>'H. Alk. basalt FC 5kbar'!AH7</f>
        <v>0</v>
      </c>
      <c r="W906" s="5"/>
      <c r="X906" s="5"/>
      <c r="Y906" s="5">
        <f>'H. Alk. basalt FC 5kbar'!AJ7</f>
        <v>0</v>
      </c>
      <c r="Z906" s="5"/>
      <c r="AA906" s="5"/>
      <c r="AB906" s="5">
        <f>'H. Alk. basalt FC 5kbar'!AL7</f>
        <v>0</v>
      </c>
      <c r="AC906" s="5">
        <f>'H. Alk. basalt FC 5kbar'!AN7</f>
        <v>0</v>
      </c>
      <c r="AD906" s="10"/>
      <c r="AE906" s="5">
        <f>'H. Alk. basalt FC 5kbar'!AQ7</f>
        <v>0</v>
      </c>
      <c r="AF906" s="5"/>
      <c r="AG906" s="5"/>
      <c r="AH906" s="5">
        <f>'H. Alk. basalt FC 5kbar'!AS7</f>
        <v>0</v>
      </c>
      <c r="AI906" s="5"/>
      <c r="AJ906" s="5"/>
      <c r="AK906" s="5">
        <f>'H. Alk. basalt FC 5kbar'!AU7</f>
        <v>0</v>
      </c>
      <c r="AL906" s="5">
        <f>'H. Alk. basalt FC 5kbar'!AW7+'H. Alk. basalt FC 5kbar'!AX7</f>
        <v>0</v>
      </c>
      <c r="AM906" s="10"/>
      <c r="AN906" s="5">
        <f t="shared" si="214"/>
        <v>0</v>
      </c>
      <c r="AO906" s="5"/>
      <c r="AP906" s="5"/>
      <c r="AQ906" s="5">
        <f t="shared" si="215"/>
        <v>0</v>
      </c>
      <c r="AR906" s="5"/>
      <c r="AS906" s="5"/>
      <c r="AT906" s="5">
        <f t="shared" si="216"/>
        <v>0</v>
      </c>
      <c r="AU906" s="5">
        <f t="shared" si="217"/>
        <v>0</v>
      </c>
      <c r="AV906" s="10">
        <f t="shared" si="218"/>
        <v>100</v>
      </c>
      <c r="AW906" s="48">
        <f t="shared" si="195"/>
        <v>100</v>
      </c>
    </row>
    <row r="907" spans="1:49" x14ac:dyDescent="0.3">
      <c r="A907" s="2" t="s">
        <v>1449</v>
      </c>
      <c r="B907" s="3">
        <f>'H. Alk. basalt FC 5kbar'!A8</f>
        <v>2</v>
      </c>
      <c r="C907" s="2">
        <f>'H. Alk. basalt FC 5kbar'!C8</f>
        <v>1204</v>
      </c>
      <c r="D907" s="2">
        <f>'H. Alk. basalt FC 5kbar'!D8</f>
        <v>5000</v>
      </c>
      <c r="E907" s="5">
        <f>'B. LLD classification'!EA951</f>
        <v>2.8841052406848759</v>
      </c>
      <c r="F907" s="5">
        <f>'H. Alk. basalt FC 5kbar'!L8</f>
        <v>1.6797070000000001</v>
      </c>
      <c r="G907" s="6">
        <f>'H. Alk. basalt FC 5kbar'!N8</f>
        <v>100</v>
      </c>
      <c r="H907" s="7">
        <f t="shared" si="219"/>
        <v>0</v>
      </c>
      <c r="I907" s="8">
        <f>'H. Alk. basalt FC 5kbar'!R8</f>
        <v>44.945504999999997</v>
      </c>
      <c r="J907" s="9">
        <f>'H. Alk. basalt FC 5kbar'!S8</f>
        <v>4.4695530000000003</v>
      </c>
      <c r="K907" s="9">
        <f>'H. Alk. basalt FC 5kbar'!T8</f>
        <v>14.288570999999999</v>
      </c>
      <c r="L907" s="9">
        <f>'H. Alk. basalt FC 5kbar'!U8</f>
        <v>3.359664</v>
      </c>
      <c r="M907" s="9">
        <f>'H. Alk. basalt FC 5kbar'!V8</f>
        <v>9.5990400000000005</v>
      </c>
      <c r="N907" s="9">
        <f>'H. Alk. basalt FC 5kbar'!W8</f>
        <v>0.23997599999999999</v>
      </c>
      <c r="O907" s="9">
        <f>'H. Alk. basalt FC 5kbar'!X8</f>
        <v>5.1194879999999996</v>
      </c>
      <c r="P907" s="9">
        <f>'H. Alk. basalt FC 5kbar'!Y8</f>
        <v>10.338965999999999</v>
      </c>
      <c r="Q907" s="9">
        <f>'H. Alk. basalt FC 5kbar'!Z8</f>
        <v>4.1795819999999999</v>
      </c>
      <c r="R907" s="9">
        <f>'H. Alk. basalt FC 5kbar'!AA8</f>
        <v>1.2498750000000001</v>
      </c>
      <c r="S907" s="9">
        <f>'H. Alk. basalt FC 5kbar'!AB8</f>
        <v>1.319868</v>
      </c>
      <c r="T907" s="9">
        <f>'H. Alk. basalt FC 5kbar'!AC8</f>
        <v>0.88991100000000001</v>
      </c>
      <c r="U907" s="10"/>
      <c r="V907" s="5">
        <f>'H. Alk. basalt FC 5kbar'!AH8</f>
        <v>0</v>
      </c>
      <c r="W907" s="5"/>
      <c r="X907" s="5"/>
      <c r="Y907" s="5">
        <f>'H. Alk. basalt FC 5kbar'!AJ8</f>
        <v>0</v>
      </c>
      <c r="Z907" s="5"/>
      <c r="AA907" s="5"/>
      <c r="AB907" s="5">
        <f>'H. Alk. basalt FC 5kbar'!AL8</f>
        <v>0</v>
      </c>
      <c r="AC907" s="5">
        <f>'H. Alk. basalt FC 5kbar'!AN8</f>
        <v>0</v>
      </c>
      <c r="AD907" s="10"/>
      <c r="AE907" s="5">
        <f>'H. Alk. basalt FC 5kbar'!AQ8</f>
        <v>0</v>
      </c>
      <c r="AF907" s="5"/>
      <c r="AG907" s="5"/>
      <c r="AH907" s="5">
        <f>'H. Alk. basalt FC 5kbar'!AS8</f>
        <v>0</v>
      </c>
      <c r="AI907" s="5"/>
      <c r="AJ907" s="5"/>
      <c r="AK907" s="5">
        <f>'H. Alk. basalt FC 5kbar'!AU8</f>
        <v>0</v>
      </c>
      <c r="AL907" s="5">
        <f>'H. Alk. basalt FC 5kbar'!AW8+'H. Alk. basalt FC 5kbar'!AX8</f>
        <v>0</v>
      </c>
      <c r="AM907" s="10"/>
      <c r="AN907" s="5">
        <f t="shared" si="214"/>
        <v>0</v>
      </c>
      <c r="AO907" s="5"/>
      <c r="AP907" s="5"/>
      <c r="AQ907" s="5">
        <f t="shared" si="215"/>
        <v>0</v>
      </c>
      <c r="AR907" s="5"/>
      <c r="AS907" s="5"/>
      <c r="AT907" s="5">
        <f t="shared" si="216"/>
        <v>0</v>
      </c>
      <c r="AU907" s="5">
        <f t="shared" si="217"/>
        <v>0</v>
      </c>
      <c r="AV907" s="10">
        <f t="shared" si="218"/>
        <v>100</v>
      </c>
      <c r="AW907" s="48">
        <f t="shared" si="195"/>
        <v>100</v>
      </c>
    </row>
    <row r="908" spans="1:49" x14ac:dyDescent="0.3">
      <c r="A908" s="2" t="s">
        <v>1449</v>
      </c>
      <c r="B908" s="3">
        <f>'H. Alk. basalt FC 5kbar'!A9</f>
        <v>3</v>
      </c>
      <c r="C908" s="2">
        <f>'H. Alk. basalt FC 5kbar'!C9</f>
        <v>1202</v>
      </c>
      <c r="D908" s="2">
        <f>'H. Alk. basalt FC 5kbar'!D9</f>
        <v>5000</v>
      </c>
      <c r="E908" s="5">
        <f>'B. LLD classification'!EA952</f>
        <v>2.8848805167932738</v>
      </c>
      <c r="F908" s="5">
        <f>'H. Alk. basalt FC 5kbar'!L9</f>
        <v>1.687473</v>
      </c>
      <c r="G908" s="6">
        <f>'H. Alk. basalt FC 5kbar'!N9</f>
        <v>100</v>
      </c>
      <c r="H908" s="7">
        <f t="shared" si="219"/>
        <v>0</v>
      </c>
      <c r="I908" s="8">
        <f>'H. Alk. basalt FC 5kbar'!R9</f>
        <v>44.945504999999997</v>
      </c>
      <c r="J908" s="9">
        <f>'H. Alk. basalt FC 5kbar'!S9</f>
        <v>4.4695530000000003</v>
      </c>
      <c r="K908" s="9">
        <f>'H. Alk. basalt FC 5kbar'!T9</f>
        <v>14.288570999999999</v>
      </c>
      <c r="L908" s="9">
        <f>'H. Alk. basalt FC 5kbar'!U9</f>
        <v>3.359664</v>
      </c>
      <c r="M908" s="9">
        <f>'H. Alk. basalt FC 5kbar'!V9</f>
        <v>9.5990400000000005</v>
      </c>
      <c r="N908" s="9">
        <f>'H. Alk. basalt FC 5kbar'!W9</f>
        <v>0.23997599999999999</v>
      </c>
      <c r="O908" s="9">
        <f>'H. Alk. basalt FC 5kbar'!X9</f>
        <v>5.1194879999999996</v>
      </c>
      <c r="P908" s="9">
        <f>'H. Alk. basalt FC 5kbar'!Y9</f>
        <v>10.338965999999999</v>
      </c>
      <c r="Q908" s="9">
        <f>'H. Alk. basalt FC 5kbar'!Z9</f>
        <v>4.1795819999999999</v>
      </c>
      <c r="R908" s="9">
        <f>'H. Alk. basalt FC 5kbar'!AA9</f>
        <v>1.2498750000000001</v>
      </c>
      <c r="S908" s="9">
        <f>'H. Alk. basalt FC 5kbar'!AB9</f>
        <v>1.319868</v>
      </c>
      <c r="T908" s="9">
        <f>'H. Alk. basalt FC 5kbar'!AC9</f>
        <v>0.88991100000000001</v>
      </c>
      <c r="U908" s="10"/>
      <c r="V908" s="5">
        <f>'H. Alk. basalt FC 5kbar'!AH9</f>
        <v>0</v>
      </c>
      <c r="W908" s="5"/>
      <c r="X908" s="5"/>
      <c r="Y908" s="5">
        <f>'H. Alk. basalt FC 5kbar'!AJ9</f>
        <v>0</v>
      </c>
      <c r="Z908" s="5"/>
      <c r="AA908" s="5"/>
      <c r="AB908" s="5">
        <f>'H. Alk. basalt FC 5kbar'!AL9</f>
        <v>0</v>
      </c>
      <c r="AC908" s="5">
        <f>'H. Alk. basalt FC 5kbar'!AN9</f>
        <v>0</v>
      </c>
      <c r="AD908" s="10"/>
      <c r="AE908" s="5">
        <f>'H. Alk. basalt FC 5kbar'!AQ9</f>
        <v>0</v>
      </c>
      <c r="AF908" s="5"/>
      <c r="AG908" s="5"/>
      <c r="AH908" s="5">
        <f>'H. Alk. basalt FC 5kbar'!AS9</f>
        <v>0</v>
      </c>
      <c r="AI908" s="5"/>
      <c r="AJ908" s="5"/>
      <c r="AK908" s="5">
        <f>'H. Alk. basalt FC 5kbar'!AU9</f>
        <v>0</v>
      </c>
      <c r="AL908" s="5">
        <f>'H. Alk. basalt FC 5kbar'!AW9+'H. Alk. basalt FC 5kbar'!AX9</f>
        <v>0</v>
      </c>
      <c r="AM908" s="10"/>
      <c r="AN908" s="5">
        <f t="shared" si="214"/>
        <v>0</v>
      </c>
      <c r="AO908" s="5"/>
      <c r="AP908" s="5"/>
      <c r="AQ908" s="5">
        <f t="shared" si="215"/>
        <v>0</v>
      </c>
      <c r="AR908" s="5"/>
      <c r="AS908" s="5"/>
      <c r="AT908" s="5">
        <f t="shared" si="216"/>
        <v>0</v>
      </c>
      <c r="AU908" s="5">
        <f t="shared" si="217"/>
        <v>0</v>
      </c>
      <c r="AV908" s="10">
        <f t="shared" si="218"/>
        <v>100</v>
      </c>
      <c r="AW908" s="48">
        <f t="shared" si="195"/>
        <v>100</v>
      </c>
    </row>
    <row r="909" spans="1:49" x14ac:dyDescent="0.3">
      <c r="A909" s="2" t="s">
        <v>1449</v>
      </c>
      <c r="B909" s="3">
        <f>'H. Alk. basalt FC 5kbar'!A10</f>
        <v>4</v>
      </c>
      <c r="C909" s="2">
        <f>'H. Alk. basalt FC 5kbar'!C10</f>
        <v>1200</v>
      </c>
      <c r="D909" s="2">
        <f>'H. Alk. basalt FC 5kbar'!D10</f>
        <v>5000</v>
      </c>
      <c r="E909" s="5">
        <f>'B. LLD classification'!EA953</f>
        <v>2.8856636074780799</v>
      </c>
      <c r="F909" s="5">
        <f>'H. Alk. basalt FC 5kbar'!L10</f>
        <v>1.6954290000000001</v>
      </c>
      <c r="G909" s="6">
        <f>'H. Alk. basalt FC 5kbar'!N10</f>
        <v>99.997333999999995</v>
      </c>
      <c r="H909" s="7">
        <f t="shared" si="219"/>
        <v>2.6660000000049422E-3</v>
      </c>
      <c r="I909" s="8">
        <f>'H. Alk. basalt FC 5kbar'!R10</f>
        <v>44.946703999999997</v>
      </c>
      <c r="J909" s="9">
        <f>'H. Alk. basalt FC 5kbar'!S10</f>
        <v>4.4696720000000001</v>
      </c>
      <c r="K909" s="9">
        <f>'H. Alk. basalt FC 5kbar'!T10</f>
        <v>14.288952</v>
      </c>
      <c r="L909" s="9">
        <f>'H. Alk. basalt FC 5kbar'!U10</f>
        <v>3.3597540000000001</v>
      </c>
      <c r="M909" s="9">
        <f>'H. Alk. basalt FC 5kbar'!V10</f>
        <v>9.5992960000000007</v>
      </c>
      <c r="N909" s="9">
        <f>'H. Alk. basalt FC 5kbar'!W10</f>
        <v>0.239982</v>
      </c>
      <c r="O909" s="9">
        <f>'H. Alk. basalt FC 5kbar'!X10</f>
        <v>5.1196250000000001</v>
      </c>
      <c r="P909" s="9">
        <f>'H. Alk. basalt FC 5kbar'!Y10</f>
        <v>10.337796000000001</v>
      </c>
      <c r="Q909" s="9">
        <f>'H. Alk. basalt FC 5kbar'!Z10</f>
        <v>4.1796930000000003</v>
      </c>
      <c r="R909" s="9">
        <f>'H. Alk. basalt FC 5kbar'!AA10</f>
        <v>1.249908</v>
      </c>
      <c r="S909" s="9">
        <f>'H. Alk. basalt FC 5kbar'!AB10</f>
        <v>1.318683</v>
      </c>
      <c r="T909" s="9">
        <f>'H. Alk. basalt FC 5kbar'!AC10</f>
        <v>0.88993500000000003</v>
      </c>
      <c r="U909" s="10"/>
      <c r="V909" s="5">
        <f>'H. Alk. basalt FC 5kbar'!AH10</f>
        <v>0</v>
      </c>
      <c r="W909" s="5"/>
      <c r="X909" s="5"/>
      <c r="Y909" s="5">
        <f>'H. Alk. basalt FC 5kbar'!AJ10</f>
        <v>0</v>
      </c>
      <c r="Z909" s="5"/>
      <c r="AA909" s="5"/>
      <c r="AB909" s="5">
        <f>'H. Alk. basalt FC 5kbar'!AL10</f>
        <v>0</v>
      </c>
      <c r="AC909" s="5">
        <f>'H. Alk. basalt FC 5kbar'!AN10</f>
        <v>2.666E-3</v>
      </c>
      <c r="AD909" s="10"/>
      <c r="AE909" s="5">
        <f>'H. Alk. basalt FC 5kbar'!AQ10</f>
        <v>0</v>
      </c>
      <c r="AF909" s="5"/>
      <c r="AG909" s="5"/>
      <c r="AH909" s="5">
        <f>'H. Alk. basalt FC 5kbar'!AS10</f>
        <v>0</v>
      </c>
      <c r="AI909" s="5"/>
      <c r="AJ909" s="5"/>
      <c r="AK909" s="5">
        <f>'H. Alk. basalt FC 5kbar'!AU10</f>
        <v>0</v>
      </c>
      <c r="AL909" s="5">
        <f>'H. Alk. basalt FC 5kbar'!AW10+'H. Alk. basalt FC 5kbar'!AX10</f>
        <v>0</v>
      </c>
      <c r="AM909" s="10"/>
      <c r="AN909" s="5">
        <f t="shared" si="214"/>
        <v>0</v>
      </c>
      <c r="AO909" s="5"/>
      <c r="AP909" s="5"/>
      <c r="AQ909" s="5">
        <f t="shared" si="215"/>
        <v>0</v>
      </c>
      <c r="AR909" s="5"/>
      <c r="AS909" s="5"/>
      <c r="AT909" s="5">
        <f t="shared" si="216"/>
        <v>0</v>
      </c>
      <c r="AU909" s="5">
        <f t="shared" si="217"/>
        <v>2.666E-3</v>
      </c>
      <c r="AV909" s="10">
        <f t="shared" si="218"/>
        <v>99.997333999999995</v>
      </c>
      <c r="AW909" s="48">
        <f t="shared" si="195"/>
        <v>100</v>
      </c>
    </row>
    <row r="910" spans="1:49" x14ac:dyDescent="0.3">
      <c r="A910" s="2" t="s">
        <v>1449</v>
      </c>
      <c r="B910" s="3">
        <f>'H. Alk. basalt FC 5kbar'!A11</f>
        <v>5</v>
      </c>
      <c r="C910" s="2">
        <f>'H. Alk. basalt FC 5kbar'!C11</f>
        <v>1198</v>
      </c>
      <c r="D910" s="2">
        <f>'H. Alk. basalt FC 5kbar'!D11</f>
        <v>5000</v>
      </c>
      <c r="E910" s="5">
        <f>'B. LLD classification'!EA954</f>
        <v>2.8864519577470831</v>
      </c>
      <c r="F910" s="5">
        <f>'H. Alk. basalt FC 5kbar'!L11</f>
        <v>1.7035210000000001</v>
      </c>
      <c r="G910" s="6">
        <f>'H. Alk. basalt FC 5kbar'!N11</f>
        <v>99.992975999999999</v>
      </c>
      <c r="H910" s="7">
        <f t="shared" si="219"/>
        <v>7.0240000000012515E-3</v>
      </c>
      <c r="I910" s="8">
        <f>'H. Alk. basalt FC 5kbar'!R11</f>
        <v>44.948661999999999</v>
      </c>
      <c r="J910" s="9">
        <f>'H. Alk. basalt FC 5kbar'!S11</f>
        <v>4.4698669999999998</v>
      </c>
      <c r="K910" s="9">
        <f>'H. Alk. basalt FC 5kbar'!T11</f>
        <v>14.289574999999999</v>
      </c>
      <c r="L910" s="9">
        <f>'H. Alk. basalt FC 5kbar'!U11</f>
        <v>3.3599000000000001</v>
      </c>
      <c r="M910" s="9">
        <f>'H. Alk. basalt FC 5kbar'!V11</f>
        <v>9.5997140000000005</v>
      </c>
      <c r="N910" s="9">
        <f>'H. Alk. basalt FC 5kbar'!W11</f>
        <v>0.23999300000000001</v>
      </c>
      <c r="O910" s="9">
        <f>'H. Alk. basalt FC 5kbar'!X11</f>
        <v>5.1198480000000002</v>
      </c>
      <c r="P910" s="9">
        <f>'H. Alk. basalt FC 5kbar'!Y11</f>
        <v>10.335883000000001</v>
      </c>
      <c r="Q910" s="9">
        <f>'H. Alk. basalt FC 5kbar'!Z11</f>
        <v>4.1798760000000001</v>
      </c>
      <c r="R910" s="9">
        <f>'H. Alk. basalt FC 5kbar'!AA11</f>
        <v>1.2499629999999999</v>
      </c>
      <c r="S910" s="9">
        <f>'H. Alk. basalt FC 5kbar'!AB11</f>
        <v>1.316746</v>
      </c>
      <c r="T910" s="9">
        <f>'H. Alk. basalt FC 5kbar'!AC11</f>
        <v>0.88997400000000004</v>
      </c>
      <c r="U910" s="10"/>
      <c r="V910" s="5">
        <f>'H. Alk. basalt FC 5kbar'!AH11</f>
        <v>0</v>
      </c>
      <c r="W910" s="5"/>
      <c r="X910" s="5"/>
      <c r="Y910" s="5">
        <f>'H. Alk. basalt FC 5kbar'!AJ11</f>
        <v>0</v>
      </c>
      <c r="Z910" s="5"/>
      <c r="AA910" s="5"/>
      <c r="AB910" s="5">
        <f>'H. Alk. basalt FC 5kbar'!AL11</f>
        <v>0</v>
      </c>
      <c r="AC910" s="5">
        <f>'H. Alk. basalt FC 5kbar'!AN11</f>
        <v>7.4599999999999996E-3</v>
      </c>
      <c r="AD910" s="10"/>
      <c r="AE910" s="5">
        <f>'H. Alk. basalt FC 5kbar'!AQ11</f>
        <v>0</v>
      </c>
      <c r="AF910" s="5"/>
      <c r="AG910" s="5"/>
      <c r="AH910" s="5">
        <f>'H. Alk. basalt FC 5kbar'!AS11</f>
        <v>0</v>
      </c>
      <c r="AI910" s="5"/>
      <c r="AJ910" s="5"/>
      <c r="AK910" s="5">
        <f>'H. Alk. basalt FC 5kbar'!AU11</f>
        <v>0</v>
      </c>
      <c r="AL910" s="5">
        <f>'H. Alk. basalt FC 5kbar'!AW11+'H. Alk. basalt FC 5kbar'!AX11</f>
        <v>-4.3600000000000003E-4</v>
      </c>
      <c r="AM910" s="10"/>
      <c r="AN910" s="5">
        <f t="shared" si="214"/>
        <v>0</v>
      </c>
      <c r="AO910" s="5"/>
      <c r="AP910" s="5"/>
      <c r="AQ910" s="5">
        <f t="shared" si="215"/>
        <v>0</v>
      </c>
      <c r="AR910" s="5"/>
      <c r="AS910" s="5"/>
      <c r="AT910" s="5">
        <f t="shared" si="216"/>
        <v>0</v>
      </c>
      <c r="AU910" s="5">
        <f t="shared" si="217"/>
        <v>7.0239999999999999E-3</v>
      </c>
      <c r="AV910" s="10">
        <f t="shared" si="218"/>
        <v>99.992975999999999</v>
      </c>
      <c r="AW910" s="48">
        <f t="shared" si="195"/>
        <v>100</v>
      </c>
    </row>
    <row r="911" spans="1:49" x14ac:dyDescent="0.3">
      <c r="A911" s="2" t="s">
        <v>1449</v>
      </c>
      <c r="B911" s="3">
        <f>'H. Alk. basalt FC 5kbar'!A12</f>
        <v>6</v>
      </c>
      <c r="C911" s="2">
        <f>'H. Alk. basalt FC 5kbar'!C12</f>
        <v>1196</v>
      </c>
      <c r="D911" s="2">
        <f>'H. Alk. basalt FC 5kbar'!D12</f>
        <v>5000</v>
      </c>
      <c r="E911" s="5">
        <f>'B. LLD classification'!EA955</f>
        <v>2.8872407018213795</v>
      </c>
      <c r="F911" s="5">
        <f>'H. Alk. basalt FC 5kbar'!L12</f>
        <v>1.711552</v>
      </c>
      <c r="G911" s="6">
        <f>'H. Alk. basalt FC 5kbar'!N12</f>
        <v>99.988783999999995</v>
      </c>
      <c r="H911" s="7">
        <f t="shared" si="219"/>
        <v>1.1216000000004556E-2</v>
      </c>
      <c r="I911" s="8">
        <f>'H. Alk. basalt FC 5kbar'!R12</f>
        <v>44.950547</v>
      </c>
      <c r="J911" s="9">
        <f>'H. Alk. basalt FC 5kbar'!S12</f>
        <v>4.4700540000000002</v>
      </c>
      <c r="K911" s="9">
        <f>'H. Alk. basalt FC 5kbar'!T12</f>
        <v>14.290174</v>
      </c>
      <c r="L911" s="9">
        <f>'H. Alk. basalt FC 5kbar'!U12</f>
        <v>3.3600409999999998</v>
      </c>
      <c r="M911" s="9">
        <f>'H. Alk. basalt FC 5kbar'!V12</f>
        <v>9.6001169999999991</v>
      </c>
      <c r="N911" s="9">
        <f>'H. Alk. basalt FC 5kbar'!W12</f>
        <v>0.24000299999999999</v>
      </c>
      <c r="O911" s="9">
        <f>'H. Alk. basalt FC 5kbar'!X12</f>
        <v>5.1200619999999999</v>
      </c>
      <c r="P911" s="9">
        <f>'H. Alk. basalt FC 5kbar'!Y12</f>
        <v>10.334042</v>
      </c>
      <c r="Q911" s="9">
        <f>'H. Alk. basalt FC 5kbar'!Z12</f>
        <v>4.1800509999999997</v>
      </c>
      <c r="R911" s="9">
        <f>'H. Alk. basalt FC 5kbar'!AA12</f>
        <v>1.2500150000000001</v>
      </c>
      <c r="S911" s="9">
        <f>'H. Alk. basalt FC 5kbar'!AB12</f>
        <v>1.314883</v>
      </c>
      <c r="T911" s="9">
        <f>'H. Alk. basalt FC 5kbar'!AC12</f>
        <v>0.890011</v>
      </c>
      <c r="U911" s="10"/>
      <c r="V911" s="5">
        <f>'H. Alk. basalt FC 5kbar'!AH12</f>
        <v>0</v>
      </c>
      <c r="W911" s="5"/>
      <c r="X911" s="5"/>
      <c r="Y911" s="5">
        <f>'H. Alk. basalt FC 5kbar'!AJ12</f>
        <v>0</v>
      </c>
      <c r="Z911" s="5"/>
      <c r="AA911" s="5"/>
      <c r="AB911" s="5">
        <f>'H. Alk. basalt FC 5kbar'!AL12</f>
        <v>0</v>
      </c>
      <c r="AC911" s="5">
        <f>'H. Alk. basalt FC 5kbar'!AN12</f>
        <v>7.2940000000000001E-3</v>
      </c>
      <c r="AD911" s="10"/>
      <c r="AE911" s="5">
        <f>'H. Alk. basalt FC 5kbar'!AQ12</f>
        <v>0</v>
      </c>
      <c r="AF911" s="5"/>
      <c r="AG911" s="5"/>
      <c r="AH911" s="5">
        <f>'H. Alk. basalt FC 5kbar'!AS12</f>
        <v>0</v>
      </c>
      <c r="AI911" s="5"/>
      <c r="AJ911" s="5"/>
      <c r="AK911" s="5">
        <f>'H. Alk. basalt FC 5kbar'!AU12</f>
        <v>0</v>
      </c>
      <c r="AL911" s="5">
        <f>'H. Alk. basalt FC 5kbar'!AW12+'H. Alk. basalt FC 5kbar'!AX12</f>
        <v>3.9220000000000001E-3</v>
      </c>
      <c r="AM911" s="10"/>
      <c r="AN911" s="5">
        <f t="shared" si="214"/>
        <v>0</v>
      </c>
      <c r="AO911" s="5"/>
      <c r="AP911" s="5"/>
      <c r="AQ911" s="5">
        <f t="shared" si="215"/>
        <v>0</v>
      </c>
      <c r="AR911" s="5"/>
      <c r="AS911" s="5"/>
      <c r="AT911" s="5">
        <f t="shared" si="216"/>
        <v>0</v>
      </c>
      <c r="AU911" s="5">
        <f t="shared" si="217"/>
        <v>1.1216E-2</v>
      </c>
      <c r="AV911" s="10">
        <f t="shared" si="218"/>
        <v>99.988783999999995</v>
      </c>
      <c r="AW911" s="48">
        <f t="shared" si="195"/>
        <v>100</v>
      </c>
    </row>
    <row r="912" spans="1:49" x14ac:dyDescent="0.3">
      <c r="A912" s="2" t="s">
        <v>1449</v>
      </c>
      <c r="B912" s="3">
        <f>'H. Alk. basalt FC 5kbar'!A13</f>
        <v>7</v>
      </c>
      <c r="C912" s="2">
        <f>'H. Alk. basalt FC 5kbar'!C13</f>
        <v>1194</v>
      </c>
      <c r="D912" s="2">
        <f>'H. Alk. basalt FC 5kbar'!D13</f>
        <v>5000</v>
      </c>
      <c r="E912" s="5">
        <f>'B. LLD classification'!EA956</f>
        <v>2.8880297761567038</v>
      </c>
      <c r="F912" s="5">
        <f>'H. Alk. basalt FC 5kbar'!L13</f>
        <v>1.719597</v>
      </c>
      <c r="G912" s="6">
        <f>'H. Alk. basalt FC 5kbar'!N13</f>
        <v>99.984757999999999</v>
      </c>
      <c r="H912" s="7">
        <f t="shared" si="219"/>
        <v>1.5242000000000644E-2</v>
      </c>
      <c r="I912" s="8">
        <f>'H. Alk. basalt FC 5kbar'!R13</f>
        <v>44.952356999999999</v>
      </c>
      <c r="J912" s="9">
        <f>'H. Alk. basalt FC 5kbar'!S13</f>
        <v>4.4702339999999996</v>
      </c>
      <c r="K912" s="9">
        <f>'H. Alk. basalt FC 5kbar'!T13</f>
        <v>14.290749</v>
      </c>
      <c r="L912" s="9">
        <f>'H. Alk. basalt FC 5kbar'!U13</f>
        <v>3.3601760000000001</v>
      </c>
      <c r="M912" s="9">
        <f>'H. Alk. basalt FC 5kbar'!V13</f>
        <v>9.6005029999999998</v>
      </c>
      <c r="N912" s="9">
        <f>'H. Alk. basalt FC 5kbar'!W13</f>
        <v>0.240013</v>
      </c>
      <c r="O912" s="9">
        <f>'H. Alk. basalt FC 5kbar'!X13</f>
        <v>5.1202680000000003</v>
      </c>
      <c r="P912" s="9">
        <f>'H. Alk. basalt FC 5kbar'!Y13</f>
        <v>10.332274</v>
      </c>
      <c r="Q912" s="9">
        <f>'H. Alk. basalt FC 5kbar'!Z13</f>
        <v>4.1802190000000001</v>
      </c>
      <c r="R912" s="9">
        <f>'H. Alk. basalt FC 5kbar'!AA13</f>
        <v>1.2500659999999999</v>
      </c>
      <c r="S912" s="9">
        <f>'H. Alk. basalt FC 5kbar'!AB13</f>
        <v>1.3130930000000001</v>
      </c>
      <c r="T912" s="9">
        <f>'H. Alk. basalt FC 5kbar'!AC13</f>
        <v>0.89004700000000003</v>
      </c>
      <c r="U912" s="10"/>
      <c r="V912" s="5">
        <f>'H. Alk. basalt FC 5kbar'!AH13</f>
        <v>0</v>
      </c>
      <c r="W912" s="5"/>
      <c r="X912" s="5"/>
      <c r="Y912" s="5">
        <f>'H. Alk. basalt FC 5kbar'!AJ13</f>
        <v>0</v>
      </c>
      <c r="Z912" s="5"/>
      <c r="AA912" s="5"/>
      <c r="AB912" s="5">
        <f>'H. Alk. basalt FC 5kbar'!AL13</f>
        <v>0</v>
      </c>
      <c r="AC912" s="5">
        <f>'H. Alk. basalt FC 5kbar'!AN13</f>
        <v>7.1279999999999998E-3</v>
      </c>
      <c r="AD912" s="10"/>
      <c r="AE912" s="5">
        <f>'H. Alk. basalt FC 5kbar'!AQ13</f>
        <v>0</v>
      </c>
      <c r="AF912" s="5"/>
      <c r="AG912" s="5"/>
      <c r="AH912" s="5">
        <f>'H. Alk. basalt FC 5kbar'!AS13</f>
        <v>0</v>
      </c>
      <c r="AI912" s="5"/>
      <c r="AJ912" s="5"/>
      <c r="AK912" s="5">
        <f>'H. Alk. basalt FC 5kbar'!AU13</f>
        <v>0</v>
      </c>
      <c r="AL912" s="5">
        <f>'H. Alk. basalt FC 5kbar'!AW13+'H. Alk. basalt FC 5kbar'!AX13</f>
        <v>8.1139999999999997E-3</v>
      </c>
      <c r="AM912" s="10"/>
      <c r="AN912" s="5">
        <f t="shared" si="214"/>
        <v>0</v>
      </c>
      <c r="AO912" s="5"/>
      <c r="AP912" s="5"/>
      <c r="AQ912" s="5">
        <f t="shared" si="215"/>
        <v>0</v>
      </c>
      <c r="AR912" s="5"/>
      <c r="AS912" s="5"/>
      <c r="AT912" s="5">
        <f t="shared" si="216"/>
        <v>0</v>
      </c>
      <c r="AU912" s="5">
        <f t="shared" si="217"/>
        <v>1.5241999999999999E-2</v>
      </c>
      <c r="AV912" s="10">
        <f t="shared" si="218"/>
        <v>99.984757999999999</v>
      </c>
      <c r="AW912" s="48">
        <f t="shared" si="195"/>
        <v>100</v>
      </c>
    </row>
    <row r="913" spans="1:49" x14ac:dyDescent="0.3">
      <c r="A913" s="2" t="s">
        <v>1449</v>
      </c>
      <c r="B913" s="3">
        <f>'H. Alk. basalt FC 5kbar'!A14</f>
        <v>8</v>
      </c>
      <c r="C913" s="2">
        <f>'H. Alk. basalt FC 5kbar'!C14</f>
        <v>1192</v>
      </c>
      <c r="D913" s="2">
        <f>'H. Alk. basalt FC 5kbar'!D14</f>
        <v>5000</v>
      </c>
      <c r="E913" s="5">
        <f>'B. LLD classification'!EA957</f>
        <v>2.8888192686100869</v>
      </c>
      <c r="F913" s="5">
        <f>'H. Alk. basalt FC 5kbar'!L14</f>
        <v>1.727657</v>
      </c>
      <c r="G913" s="6">
        <f>'H. Alk. basalt FC 5kbar'!N14</f>
        <v>99.980897999999996</v>
      </c>
      <c r="H913" s="7">
        <f t="shared" si="219"/>
        <v>1.9102000000003727E-2</v>
      </c>
      <c r="I913" s="8">
        <f>'H. Alk. basalt FC 5kbar'!R14</f>
        <v>44.954093</v>
      </c>
      <c r="J913" s="9">
        <f>'H. Alk. basalt FC 5kbar'!S14</f>
        <v>4.4704069999999998</v>
      </c>
      <c r="K913" s="9">
        <f>'H. Alk. basalt FC 5kbar'!T14</f>
        <v>14.291301000000001</v>
      </c>
      <c r="L913" s="9">
        <f>'H. Alk. basalt FC 5kbar'!U14</f>
        <v>3.360306</v>
      </c>
      <c r="M913" s="9">
        <f>'H. Alk. basalt FC 5kbar'!V14</f>
        <v>9.6008739999999992</v>
      </c>
      <c r="N913" s="9">
        <f>'H. Alk. basalt FC 5kbar'!W14</f>
        <v>0.24002200000000001</v>
      </c>
      <c r="O913" s="9">
        <f>'H. Alk. basalt FC 5kbar'!X14</f>
        <v>5.1204660000000004</v>
      </c>
      <c r="P913" s="9">
        <f>'H. Alk. basalt FC 5kbar'!Y14</f>
        <v>10.330579</v>
      </c>
      <c r="Q913" s="9">
        <f>'H. Alk. basalt FC 5kbar'!Z14</f>
        <v>4.1803809999999997</v>
      </c>
      <c r="R913" s="9">
        <f>'H. Alk. basalt FC 5kbar'!AA14</f>
        <v>1.2501139999999999</v>
      </c>
      <c r="S913" s="9">
        <f>'H. Alk. basalt FC 5kbar'!AB14</f>
        <v>1.311377</v>
      </c>
      <c r="T913" s="9">
        <f>'H. Alk. basalt FC 5kbar'!AC14</f>
        <v>0.89008100000000001</v>
      </c>
      <c r="U913" s="10"/>
      <c r="V913" s="5">
        <f>'H. Alk. basalt FC 5kbar'!AH14</f>
        <v>0</v>
      </c>
      <c r="W913" s="5"/>
      <c r="X913" s="5"/>
      <c r="Y913" s="5">
        <f>'H. Alk. basalt FC 5kbar'!AJ14</f>
        <v>0</v>
      </c>
      <c r="Z913" s="5"/>
      <c r="AA913" s="5"/>
      <c r="AB913" s="5">
        <f>'H. Alk. basalt FC 5kbar'!AL14</f>
        <v>0</v>
      </c>
      <c r="AC913" s="5">
        <f>'H. Alk. basalt FC 5kbar'!AN14</f>
        <v>6.9620000000000003E-3</v>
      </c>
      <c r="AD913" s="10"/>
      <c r="AE913" s="5">
        <f>'H. Alk. basalt FC 5kbar'!AQ14</f>
        <v>0</v>
      </c>
      <c r="AF913" s="5"/>
      <c r="AG913" s="5"/>
      <c r="AH913" s="5">
        <f>'H. Alk. basalt FC 5kbar'!AS14</f>
        <v>0</v>
      </c>
      <c r="AI913" s="5"/>
      <c r="AJ913" s="5"/>
      <c r="AK913" s="5">
        <f>'H. Alk. basalt FC 5kbar'!AU14</f>
        <v>0</v>
      </c>
      <c r="AL913" s="5">
        <f>'H. Alk. basalt FC 5kbar'!AW14+'H. Alk. basalt FC 5kbar'!AX14</f>
        <v>1.214E-2</v>
      </c>
      <c r="AM913" s="10"/>
      <c r="AN913" s="5">
        <f t="shared" si="214"/>
        <v>0</v>
      </c>
      <c r="AO913" s="5"/>
      <c r="AP913" s="5"/>
      <c r="AQ913" s="5">
        <f t="shared" si="215"/>
        <v>0</v>
      </c>
      <c r="AR913" s="5"/>
      <c r="AS913" s="5"/>
      <c r="AT913" s="5">
        <f t="shared" si="216"/>
        <v>0</v>
      </c>
      <c r="AU913" s="5">
        <f t="shared" si="217"/>
        <v>1.9102000000000001E-2</v>
      </c>
      <c r="AV913" s="10">
        <f t="shared" si="218"/>
        <v>99.980897999999996</v>
      </c>
      <c r="AW913" s="48">
        <f t="shared" si="195"/>
        <v>100</v>
      </c>
    </row>
    <row r="914" spans="1:49" x14ac:dyDescent="0.3">
      <c r="A914" s="2" t="s">
        <v>1449</v>
      </c>
      <c r="B914" s="3">
        <f>'H. Alk. basalt FC 5kbar'!A15</f>
        <v>9</v>
      </c>
      <c r="C914" s="2">
        <f>'H. Alk. basalt FC 5kbar'!C15</f>
        <v>1190</v>
      </c>
      <c r="D914" s="2">
        <f>'H. Alk. basalt FC 5kbar'!D15</f>
        <v>5000</v>
      </c>
      <c r="E914" s="5">
        <f>'B. LLD classification'!EA958</f>
        <v>2.889609105070746</v>
      </c>
      <c r="F914" s="5">
        <f>'H. Alk. basalt FC 5kbar'!L15</f>
        <v>1.73573</v>
      </c>
      <c r="G914" s="6">
        <f>'H. Alk. basalt FC 5kbar'!N15</f>
        <v>99.977204</v>
      </c>
      <c r="H914" s="7">
        <f t="shared" si="219"/>
        <v>2.2795999999999594E-2</v>
      </c>
      <c r="I914" s="8">
        <f>'H. Alk. basalt FC 5kbar'!R15</f>
        <v>44.955753000000001</v>
      </c>
      <c r="J914" s="9">
        <f>'H. Alk. basalt FC 5kbar'!S15</f>
        <v>4.4705719999999998</v>
      </c>
      <c r="K914" s="9">
        <f>'H. Alk. basalt FC 5kbar'!T15</f>
        <v>14.291829</v>
      </c>
      <c r="L914" s="9">
        <f>'H. Alk. basalt FC 5kbar'!U15</f>
        <v>3.36043</v>
      </c>
      <c r="M914" s="9">
        <f>'H. Alk. basalt FC 5kbar'!V15</f>
        <v>9.601229</v>
      </c>
      <c r="N914" s="9">
        <f>'H. Alk. basalt FC 5kbar'!W15</f>
        <v>0.24003099999999999</v>
      </c>
      <c r="O914" s="9">
        <f>'H. Alk. basalt FC 5kbar'!X15</f>
        <v>5.1206550000000002</v>
      </c>
      <c r="P914" s="9">
        <f>'H. Alk. basalt FC 5kbar'!Y15</f>
        <v>10.328957000000001</v>
      </c>
      <c r="Q914" s="9">
        <f>'H. Alk. basalt FC 5kbar'!Z15</f>
        <v>4.1805349999999999</v>
      </c>
      <c r="R914" s="9">
        <f>'H. Alk. basalt FC 5kbar'!AA15</f>
        <v>1.2501599999999999</v>
      </c>
      <c r="S914" s="9">
        <f>'H. Alk. basalt FC 5kbar'!AB15</f>
        <v>1.3097350000000001</v>
      </c>
      <c r="T914" s="9">
        <f>'H. Alk. basalt FC 5kbar'!AC15</f>
        <v>0.89011399999999996</v>
      </c>
      <c r="U914" s="10"/>
      <c r="V914" s="5">
        <f>'H. Alk. basalt FC 5kbar'!AH15</f>
        <v>0</v>
      </c>
      <c r="W914" s="5"/>
      <c r="X914" s="5"/>
      <c r="Y914" s="5">
        <f>'H. Alk. basalt FC 5kbar'!AJ15</f>
        <v>0</v>
      </c>
      <c r="Z914" s="5"/>
      <c r="AA914" s="5"/>
      <c r="AB914" s="5">
        <f>'H. Alk. basalt FC 5kbar'!AL15</f>
        <v>0</v>
      </c>
      <c r="AC914" s="5">
        <f>'H. Alk. basalt FC 5kbar'!AN15</f>
        <v>6.796E-3</v>
      </c>
      <c r="AD914" s="10"/>
      <c r="AE914" s="5">
        <f>'H. Alk. basalt FC 5kbar'!AQ15</f>
        <v>0</v>
      </c>
      <c r="AF914" s="5"/>
      <c r="AG914" s="5"/>
      <c r="AH914" s="5">
        <f>'H. Alk. basalt FC 5kbar'!AS15</f>
        <v>0</v>
      </c>
      <c r="AI914" s="5"/>
      <c r="AJ914" s="5"/>
      <c r="AK914" s="5">
        <f>'H. Alk. basalt FC 5kbar'!AU15</f>
        <v>0</v>
      </c>
      <c r="AL914" s="5">
        <f>'H. Alk. basalt FC 5kbar'!AW15+'H. Alk. basalt FC 5kbar'!AX15</f>
        <v>1.6E-2</v>
      </c>
      <c r="AM914" s="10"/>
      <c r="AN914" s="5">
        <f t="shared" si="214"/>
        <v>0</v>
      </c>
      <c r="AO914" s="5"/>
      <c r="AP914" s="5"/>
      <c r="AQ914" s="5">
        <f t="shared" si="215"/>
        <v>0</v>
      </c>
      <c r="AR914" s="5"/>
      <c r="AS914" s="5"/>
      <c r="AT914" s="5">
        <f t="shared" si="216"/>
        <v>0</v>
      </c>
      <c r="AU914" s="5">
        <f t="shared" si="217"/>
        <v>2.2796E-2</v>
      </c>
      <c r="AV914" s="10">
        <f t="shared" si="218"/>
        <v>99.977204</v>
      </c>
      <c r="AW914" s="48">
        <f t="shared" si="195"/>
        <v>100</v>
      </c>
    </row>
    <row r="915" spans="1:49" x14ac:dyDescent="0.3">
      <c r="A915" s="2" t="s">
        <v>1449</v>
      </c>
      <c r="B915" s="3">
        <f>'H. Alk. basalt FC 5kbar'!A16</f>
        <v>10</v>
      </c>
      <c r="C915" s="2">
        <f>'H. Alk. basalt FC 5kbar'!C16</f>
        <v>1188</v>
      </c>
      <c r="D915" s="2">
        <f>'H. Alk. basalt FC 5kbar'!D16</f>
        <v>5000</v>
      </c>
      <c r="E915" s="5">
        <f>'B. LLD classification'!EA959</f>
        <v>2.8903993161129105</v>
      </c>
      <c r="F915" s="5">
        <f>'H. Alk. basalt FC 5kbar'!L16</f>
        <v>1.7438180000000001</v>
      </c>
      <c r="G915" s="6">
        <f>'H. Alk. basalt FC 5kbar'!N16</f>
        <v>99.973676999999995</v>
      </c>
      <c r="H915" s="7">
        <f t="shared" si="219"/>
        <v>2.6323000000004981E-2</v>
      </c>
      <c r="I915" s="8">
        <f>'H. Alk. basalt FC 5kbar'!R16</f>
        <v>44.957338999999997</v>
      </c>
      <c r="J915" s="9">
        <f>'H. Alk. basalt FC 5kbar'!S16</f>
        <v>4.4707299999999996</v>
      </c>
      <c r="K915" s="9">
        <f>'H. Alk. basalt FC 5kbar'!T16</f>
        <v>14.292332999999999</v>
      </c>
      <c r="L915" s="9">
        <f>'H. Alk. basalt FC 5kbar'!U16</f>
        <v>3.3605489999999998</v>
      </c>
      <c r="M915" s="9">
        <f>'H. Alk. basalt FC 5kbar'!V16</f>
        <v>9.6015669999999993</v>
      </c>
      <c r="N915" s="9">
        <f>'H. Alk. basalt FC 5kbar'!W16</f>
        <v>0.240039</v>
      </c>
      <c r="O915" s="9">
        <f>'H. Alk. basalt FC 5kbar'!X16</f>
        <v>5.1208359999999997</v>
      </c>
      <c r="P915" s="9">
        <f>'H. Alk. basalt FC 5kbar'!Y16</f>
        <v>10.327408</v>
      </c>
      <c r="Q915" s="9">
        <f>'H. Alk. basalt FC 5kbar'!Z16</f>
        <v>4.1806830000000001</v>
      </c>
      <c r="R915" s="9">
        <f>'H. Alk. basalt FC 5kbar'!AA16</f>
        <v>1.2502040000000001</v>
      </c>
      <c r="S915" s="9">
        <f>'H. Alk. basalt FC 5kbar'!AB16</f>
        <v>1.3081670000000001</v>
      </c>
      <c r="T915" s="9">
        <f>'H. Alk. basalt FC 5kbar'!AC16</f>
        <v>0.89014499999999996</v>
      </c>
      <c r="U915" s="10"/>
      <c r="V915" s="5">
        <f>'H. Alk. basalt FC 5kbar'!AH16</f>
        <v>0</v>
      </c>
      <c r="W915" s="5"/>
      <c r="X915" s="5"/>
      <c r="Y915" s="5">
        <f>'H. Alk. basalt FC 5kbar'!AJ16</f>
        <v>0</v>
      </c>
      <c r="Z915" s="5"/>
      <c r="AA915" s="5"/>
      <c r="AB915" s="5">
        <f>'H. Alk. basalt FC 5kbar'!AL16</f>
        <v>0</v>
      </c>
      <c r="AC915" s="5">
        <f>'H. Alk. basalt FC 5kbar'!AN16</f>
        <v>6.6290000000000003E-3</v>
      </c>
      <c r="AD915" s="10"/>
      <c r="AE915" s="5">
        <f>'H. Alk. basalt FC 5kbar'!AQ16</f>
        <v>0</v>
      </c>
      <c r="AF915" s="5"/>
      <c r="AG915" s="5"/>
      <c r="AH915" s="5">
        <f>'H. Alk. basalt FC 5kbar'!AS16</f>
        <v>0</v>
      </c>
      <c r="AI915" s="5"/>
      <c r="AJ915" s="5"/>
      <c r="AK915" s="5">
        <f>'H. Alk. basalt FC 5kbar'!AU16</f>
        <v>0</v>
      </c>
      <c r="AL915" s="5">
        <f>'H. Alk. basalt FC 5kbar'!AW16+'H. Alk. basalt FC 5kbar'!AX16</f>
        <v>1.9694E-2</v>
      </c>
      <c r="AM915" s="10"/>
      <c r="AN915" s="5">
        <f t="shared" si="214"/>
        <v>0</v>
      </c>
      <c r="AO915" s="5"/>
      <c r="AP915" s="5"/>
      <c r="AQ915" s="5">
        <f t="shared" si="215"/>
        <v>0</v>
      </c>
      <c r="AR915" s="5"/>
      <c r="AS915" s="5"/>
      <c r="AT915" s="5">
        <f t="shared" si="216"/>
        <v>0</v>
      </c>
      <c r="AU915" s="5">
        <f t="shared" si="217"/>
        <v>2.6322999999999999E-2</v>
      </c>
      <c r="AV915" s="10">
        <f t="shared" si="218"/>
        <v>99.973676999999995</v>
      </c>
      <c r="AW915" s="48">
        <f t="shared" si="195"/>
        <v>100</v>
      </c>
    </row>
    <row r="916" spans="1:49" x14ac:dyDescent="0.3">
      <c r="A916" s="2" t="s">
        <v>1449</v>
      </c>
      <c r="B916" s="3">
        <f>'H. Alk. basalt FC 5kbar'!A17</f>
        <v>11</v>
      </c>
      <c r="C916" s="2">
        <f>'H. Alk. basalt FC 5kbar'!C17</f>
        <v>1186</v>
      </c>
      <c r="D916" s="2">
        <f>'H. Alk. basalt FC 5kbar'!D17</f>
        <v>5000</v>
      </c>
      <c r="E916" s="5">
        <f>'B. LLD classification'!EA960</f>
        <v>2.8911898937222298</v>
      </c>
      <c r="F916" s="5">
        <f>'H. Alk. basalt FC 5kbar'!L17</f>
        <v>1.751919</v>
      </c>
      <c r="G916" s="6">
        <f>'H. Alk. basalt FC 5kbar'!N17</f>
        <v>99.970316999999994</v>
      </c>
      <c r="H916" s="7">
        <f t="shared" si="219"/>
        <v>2.9683000000005677E-2</v>
      </c>
      <c r="I916" s="8">
        <f>'H. Alk. basalt FC 5kbar'!R17</f>
        <v>44.958849999999998</v>
      </c>
      <c r="J916" s="9">
        <f>'H. Alk. basalt FC 5kbar'!S17</f>
        <v>4.4708800000000002</v>
      </c>
      <c r="K916" s="9">
        <f>'H. Alk. basalt FC 5kbar'!T17</f>
        <v>14.292814</v>
      </c>
      <c r="L916" s="9">
        <f>'H. Alk. basalt FC 5kbar'!U17</f>
        <v>3.360662</v>
      </c>
      <c r="M916" s="9">
        <f>'H. Alk. basalt FC 5kbar'!V17</f>
        <v>9.6018899999999991</v>
      </c>
      <c r="N916" s="9">
        <f>'H. Alk. basalt FC 5kbar'!W17</f>
        <v>0.24004700000000001</v>
      </c>
      <c r="O916" s="9">
        <f>'H. Alk. basalt FC 5kbar'!X17</f>
        <v>5.1210079999999998</v>
      </c>
      <c r="P916" s="9">
        <f>'H. Alk. basalt FC 5kbar'!Y17</f>
        <v>10.325932</v>
      </c>
      <c r="Q916" s="9">
        <f>'H. Alk. basalt FC 5kbar'!Z17</f>
        <v>4.1808230000000002</v>
      </c>
      <c r="R916" s="9">
        <f>'H. Alk. basalt FC 5kbar'!AA17</f>
        <v>1.250246</v>
      </c>
      <c r="S916" s="9">
        <f>'H. Alk. basalt FC 5kbar'!AB17</f>
        <v>1.306673</v>
      </c>
      <c r="T916" s="9">
        <f>'H. Alk. basalt FC 5kbar'!AC17</f>
        <v>0.89017500000000005</v>
      </c>
      <c r="U916" s="10"/>
      <c r="V916" s="5">
        <f>'H. Alk. basalt FC 5kbar'!AH17</f>
        <v>0</v>
      </c>
      <c r="W916" s="5"/>
      <c r="X916" s="5"/>
      <c r="Y916" s="5">
        <f>'H. Alk. basalt FC 5kbar'!AJ17</f>
        <v>0</v>
      </c>
      <c r="Z916" s="5"/>
      <c r="AA916" s="5"/>
      <c r="AB916" s="5">
        <f>'H. Alk. basalt FC 5kbar'!AL17</f>
        <v>0</v>
      </c>
      <c r="AC916" s="5">
        <f>'H. Alk. basalt FC 5kbar'!AN17</f>
        <v>6.4619999999999999E-3</v>
      </c>
      <c r="AD916" s="10"/>
      <c r="AE916" s="5">
        <f>'H. Alk. basalt FC 5kbar'!AQ17</f>
        <v>0</v>
      </c>
      <c r="AF916" s="5"/>
      <c r="AG916" s="5"/>
      <c r="AH916" s="5">
        <f>'H. Alk. basalt FC 5kbar'!AS17</f>
        <v>0</v>
      </c>
      <c r="AI916" s="5"/>
      <c r="AJ916" s="5"/>
      <c r="AK916" s="5">
        <f>'H. Alk. basalt FC 5kbar'!AU17</f>
        <v>0</v>
      </c>
      <c r="AL916" s="5">
        <f>'H. Alk. basalt FC 5kbar'!AW17+'H. Alk. basalt FC 5kbar'!AX17</f>
        <v>2.3220999999999999E-2</v>
      </c>
      <c r="AM916" s="10"/>
      <c r="AN916" s="5">
        <f t="shared" si="214"/>
        <v>0</v>
      </c>
      <c r="AO916" s="5"/>
      <c r="AP916" s="5"/>
      <c r="AQ916" s="5">
        <f t="shared" si="215"/>
        <v>0</v>
      </c>
      <c r="AR916" s="5"/>
      <c r="AS916" s="5"/>
      <c r="AT916" s="5">
        <f t="shared" si="216"/>
        <v>0</v>
      </c>
      <c r="AU916" s="5">
        <f t="shared" si="217"/>
        <v>2.9682999999999998E-2</v>
      </c>
      <c r="AV916" s="10">
        <f t="shared" si="218"/>
        <v>99.970316999999994</v>
      </c>
      <c r="AW916" s="48">
        <f t="shared" si="195"/>
        <v>100</v>
      </c>
    </row>
    <row r="917" spans="1:49" x14ac:dyDescent="0.3">
      <c r="A917" s="2" t="s">
        <v>1449</v>
      </c>
      <c r="B917" s="3">
        <f>'H. Alk. basalt FC 5kbar'!A18</f>
        <v>12</v>
      </c>
      <c r="C917" s="2">
        <f>'H. Alk. basalt FC 5kbar'!C18</f>
        <v>1184</v>
      </c>
      <c r="D917" s="2">
        <f>'H. Alk. basalt FC 5kbar'!D18</f>
        <v>5000</v>
      </c>
      <c r="E917" s="5">
        <f>'B. LLD classification'!EA961</f>
        <v>2.8919808260692546</v>
      </c>
      <c r="F917" s="5">
        <f>'H. Alk. basalt FC 5kbar'!L18</f>
        <v>1.760035</v>
      </c>
      <c r="G917" s="6">
        <f>'H. Alk. basalt FC 5kbar'!N18</f>
        <v>99.967124999999996</v>
      </c>
      <c r="H917" s="7">
        <f t="shared" si="219"/>
        <v>3.2875000000004206E-2</v>
      </c>
      <c r="I917" s="8">
        <f>'H. Alk. basalt FC 5kbar'!R18</f>
        <v>44.960286000000004</v>
      </c>
      <c r="J917" s="9">
        <f>'H. Alk. basalt FC 5kbar'!S18</f>
        <v>4.4710229999999997</v>
      </c>
      <c r="K917" s="9">
        <f>'H. Alk. basalt FC 5kbar'!T18</f>
        <v>14.29327</v>
      </c>
      <c r="L917" s="9">
        <f>'H. Alk. basalt FC 5kbar'!U18</f>
        <v>3.3607689999999999</v>
      </c>
      <c r="M917" s="9">
        <f>'H. Alk. basalt FC 5kbar'!V18</f>
        <v>9.6021970000000003</v>
      </c>
      <c r="N917" s="9">
        <f>'H. Alk. basalt FC 5kbar'!W18</f>
        <v>0.24005499999999999</v>
      </c>
      <c r="O917" s="9">
        <f>'H. Alk. basalt FC 5kbar'!X18</f>
        <v>5.1211719999999996</v>
      </c>
      <c r="P917" s="9">
        <f>'H. Alk. basalt FC 5kbar'!Y18</f>
        <v>10.324529</v>
      </c>
      <c r="Q917" s="9">
        <f>'H. Alk. basalt FC 5kbar'!Z18</f>
        <v>4.1809570000000003</v>
      </c>
      <c r="R917" s="9">
        <f>'H. Alk. basalt FC 5kbar'!AA18</f>
        <v>1.250286</v>
      </c>
      <c r="S917" s="9">
        <f>'H. Alk. basalt FC 5kbar'!AB18</f>
        <v>1.305253</v>
      </c>
      <c r="T917" s="9">
        <f>'H. Alk. basalt FC 5kbar'!AC18</f>
        <v>0.890204</v>
      </c>
      <c r="U917" s="10"/>
      <c r="V917" s="5">
        <f>'H. Alk. basalt FC 5kbar'!AH18</f>
        <v>0</v>
      </c>
      <c r="W917" s="5"/>
      <c r="X917" s="5"/>
      <c r="Y917" s="5">
        <f>'H. Alk. basalt FC 5kbar'!AJ18</f>
        <v>0</v>
      </c>
      <c r="Z917" s="5"/>
      <c r="AA917" s="5"/>
      <c r="AB917" s="5">
        <f>'H. Alk. basalt FC 5kbar'!AL18</f>
        <v>0</v>
      </c>
      <c r="AC917" s="5">
        <f>'H. Alk. basalt FC 5kbar'!AN18</f>
        <v>6.2950000000000002E-3</v>
      </c>
      <c r="AD917" s="10"/>
      <c r="AE917" s="5">
        <f>'H. Alk. basalt FC 5kbar'!AQ18</f>
        <v>0</v>
      </c>
      <c r="AF917" s="5"/>
      <c r="AG917" s="5"/>
      <c r="AH917" s="5">
        <f>'H. Alk. basalt FC 5kbar'!AS18</f>
        <v>0</v>
      </c>
      <c r="AI917" s="5"/>
      <c r="AJ917" s="5"/>
      <c r="AK917" s="5">
        <f>'H. Alk. basalt FC 5kbar'!AU18</f>
        <v>0</v>
      </c>
      <c r="AL917" s="5">
        <f>'H. Alk. basalt FC 5kbar'!AW18+'H. Alk. basalt FC 5kbar'!AX18</f>
        <v>2.6581E-2</v>
      </c>
      <c r="AM917" s="10"/>
      <c r="AN917" s="5">
        <f t="shared" si="214"/>
        <v>0</v>
      </c>
      <c r="AO917" s="5"/>
      <c r="AP917" s="5"/>
      <c r="AQ917" s="5">
        <f t="shared" si="215"/>
        <v>0</v>
      </c>
      <c r="AR917" s="5"/>
      <c r="AS917" s="5"/>
      <c r="AT917" s="5">
        <f t="shared" si="216"/>
        <v>0</v>
      </c>
      <c r="AU917" s="5">
        <f t="shared" si="217"/>
        <v>3.2876000000000002E-2</v>
      </c>
      <c r="AV917" s="10">
        <f t="shared" si="218"/>
        <v>99.967124999999996</v>
      </c>
      <c r="AW917" s="48">
        <f t="shared" si="195"/>
        <v>100.000001</v>
      </c>
    </row>
    <row r="918" spans="1:49" x14ac:dyDescent="0.3">
      <c r="A918" s="2" t="s">
        <v>1449</v>
      </c>
      <c r="B918" s="3">
        <f>'H. Alk. basalt FC 5kbar'!A19</f>
        <v>13</v>
      </c>
      <c r="C918" s="2">
        <f>'H. Alk. basalt FC 5kbar'!C19</f>
        <v>1182</v>
      </c>
      <c r="D918" s="2">
        <f>'H. Alk. basalt FC 5kbar'!D19</f>
        <v>5000</v>
      </c>
      <c r="E918" s="5">
        <f>'B. LLD classification'!EA962</f>
        <v>2.8927721335465626</v>
      </c>
      <c r="F918" s="5">
        <f>'H. Alk. basalt FC 5kbar'!L19</f>
        <v>1.768165</v>
      </c>
      <c r="G918" s="6">
        <f>'H. Alk. basalt FC 5kbar'!N19</f>
        <v>99.964100000000002</v>
      </c>
      <c r="H918" s="7">
        <f t="shared" si="219"/>
        <v>3.5899999999998045E-2</v>
      </c>
      <c r="I918" s="8">
        <f>'H. Alk. basalt FC 5kbar'!R19</f>
        <v>44.961646999999999</v>
      </c>
      <c r="J918" s="9">
        <f>'H. Alk. basalt FC 5kbar'!S19</f>
        <v>4.471158</v>
      </c>
      <c r="K918" s="9">
        <f>'H. Alk. basalt FC 5kbar'!T19</f>
        <v>14.293703000000001</v>
      </c>
      <c r="L918" s="9">
        <f>'H. Alk. basalt FC 5kbar'!U19</f>
        <v>3.3608709999999999</v>
      </c>
      <c r="M918" s="9">
        <f>'H. Alk. basalt FC 5kbar'!V19</f>
        <v>9.602487</v>
      </c>
      <c r="N918" s="9">
        <f>'H. Alk. basalt FC 5kbar'!W19</f>
        <v>0.240062</v>
      </c>
      <c r="O918" s="9">
        <f>'H. Alk. basalt FC 5kbar'!X19</f>
        <v>5.121327</v>
      </c>
      <c r="P918" s="9">
        <f>'H. Alk. basalt FC 5kbar'!Y19</f>
        <v>10.3232</v>
      </c>
      <c r="Q918" s="9">
        <f>'H. Alk. basalt FC 5kbar'!Z19</f>
        <v>4.1810830000000001</v>
      </c>
      <c r="R918" s="9">
        <f>'H. Alk. basalt FC 5kbar'!AA19</f>
        <v>1.250324</v>
      </c>
      <c r="S918" s="9">
        <f>'H. Alk. basalt FC 5kbar'!AB19</f>
        <v>1.3039080000000001</v>
      </c>
      <c r="T918" s="9">
        <f>'H. Alk. basalt FC 5kbar'!AC19</f>
        <v>0.89023099999999999</v>
      </c>
      <c r="U918" s="10"/>
      <c r="V918" s="5">
        <f>'H. Alk. basalt FC 5kbar'!AH19</f>
        <v>0</v>
      </c>
      <c r="W918" s="5"/>
      <c r="X918" s="5"/>
      <c r="Y918" s="5">
        <f>'H. Alk. basalt FC 5kbar'!AJ19</f>
        <v>0</v>
      </c>
      <c r="Z918" s="5"/>
      <c r="AA918" s="5"/>
      <c r="AB918" s="5">
        <f>'H. Alk. basalt FC 5kbar'!AL19</f>
        <v>0</v>
      </c>
      <c r="AC918" s="5">
        <f>'H. Alk. basalt FC 5kbar'!AN19</f>
        <v>6.1269999999999996E-3</v>
      </c>
      <c r="AD918" s="10"/>
      <c r="AE918" s="5">
        <f>'H. Alk. basalt FC 5kbar'!AQ19</f>
        <v>0</v>
      </c>
      <c r="AF918" s="5"/>
      <c r="AG918" s="5"/>
      <c r="AH918" s="5">
        <f>'H. Alk. basalt FC 5kbar'!AS19</f>
        <v>0</v>
      </c>
      <c r="AI918" s="5"/>
      <c r="AJ918" s="5"/>
      <c r="AK918" s="5">
        <f>'H. Alk. basalt FC 5kbar'!AU19</f>
        <v>0</v>
      </c>
      <c r="AL918" s="5">
        <f>'H. Alk. basalt FC 5kbar'!AW19+'H. Alk. basalt FC 5kbar'!AX19</f>
        <v>2.9773999999999998E-2</v>
      </c>
      <c r="AM918" s="10"/>
      <c r="AN918" s="5">
        <f t="shared" si="214"/>
        <v>0</v>
      </c>
      <c r="AO918" s="5"/>
      <c r="AP918" s="5"/>
      <c r="AQ918" s="5">
        <f t="shared" si="215"/>
        <v>0</v>
      </c>
      <c r="AR918" s="5"/>
      <c r="AS918" s="5"/>
      <c r="AT918" s="5">
        <f t="shared" si="216"/>
        <v>0</v>
      </c>
      <c r="AU918" s="5">
        <f t="shared" si="217"/>
        <v>3.5900999999999995E-2</v>
      </c>
      <c r="AV918" s="10">
        <f t="shared" si="218"/>
        <v>99.964100000000002</v>
      </c>
      <c r="AW918" s="48">
        <f t="shared" si="195"/>
        <v>100.000001</v>
      </c>
    </row>
    <row r="919" spans="1:49" x14ac:dyDescent="0.3">
      <c r="A919" s="2" t="s">
        <v>1449</v>
      </c>
      <c r="B919" s="3">
        <f>'H. Alk. basalt FC 5kbar'!A20</f>
        <v>14</v>
      </c>
      <c r="C919" s="2">
        <f>'H. Alk. basalt FC 5kbar'!C20</f>
        <v>1180</v>
      </c>
      <c r="D919" s="2">
        <f>'H. Alk. basalt FC 5kbar'!D20</f>
        <v>5000</v>
      </c>
      <c r="E919" s="5">
        <f>'B. LLD classification'!EA963</f>
        <v>2.8935639038534378</v>
      </c>
      <c r="F919" s="5">
        <f>'H. Alk. basalt FC 5kbar'!L20</f>
        <v>1.7763100000000001</v>
      </c>
      <c r="G919" s="6">
        <f>'H. Alk. basalt FC 5kbar'!N20</f>
        <v>99.961242999999996</v>
      </c>
      <c r="H919" s="7">
        <f t="shared" si="219"/>
        <v>3.8757000000003927E-2</v>
      </c>
      <c r="I919" s="8">
        <f>'H. Alk. basalt FC 5kbar'!R20</f>
        <v>44.962932000000002</v>
      </c>
      <c r="J919" s="9">
        <f>'H. Alk. basalt FC 5kbar'!S20</f>
        <v>4.4712860000000001</v>
      </c>
      <c r="K919" s="9">
        <f>'H. Alk. basalt FC 5kbar'!T20</f>
        <v>14.294110999999999</v>
      </c>
      <c r="L919" s="9">
        <f>'H. Alk. basalt FC 5kbar'!U20</f>
        <v>3.360967</v>
      </c>
      <c r="M919" s="9">
        <f>'H. Alk. basalt FC 5kbar'!V20</f>
        <v>9.6027620000000002</v>
      </c>
      <c r="N919" s="9">
        <f>'H. Alk. basalt FC 5kbar'!W20</f>
        <v>0.240069</v>
      </c>
      <c r="O919" s="9">
        <f>'H. Alk. basalt FC 5kbar'!X20</f>
        <v>5.1214729999999999</v>
      </c>
      <c r="P919" s="9">
        <f>'H. Alk. basalt FC 5kbar'!Y20</f>
        <v>10.321944999999999</v>
      </c>
      <c r="Q919" s="9">
        <f>'H. Alk. basalt FC 5kbar'!Z20</f>
        <v>4.181203</v>
      </c>
      <c r="R919" s="9">
        <f>'H. Alk. basalt FC 5kbar'!AA20</f>
        <v>1.2503599999999999</v>
      </c>
      <c r="S919" s="9">
        <f>'H. Alk. basalt FC 5kbar'!AB20</f>
        <v>1.302637</v>
      </c>
      <c r="T919" s="9">
        <f>'H. Alk. basalt FC 5kbar'!AC20</f>
        <v>0.89025600000000005</v>
      </c>
      <c r="U919" s="10"/>
      <c r="V919" s="5">
        <f>'H. Alk. basalt FC 5kbar'!AH20</f>
        <v>0</v>
      </c>
      <c r="W919" s="5"/>
      <c r="X919" s="5"/>
      <c r="Y919" s="5">
        <f>'H. Alk. basalt FC 5kbar'!AJ20</f>
        <v>0</v>
      </c>
      <c r="Z919" s="5"/>
      <c r="AA919" s="5"/>
      <c r="AB919" s="5">
        <f>'H. Alk. basalt FC 5kbar'!AL20</f>
        <v>0</v>
      </c>
      <c r="AC919" s="5">
        <f>'H. Alk. basalt FC 5kbar'!AN20</f>
        <v>5.9589999999999999E-3</v>
      </c>
      <c r="AD919" s="10"/>
      <c r="AE919" s="5">
        <f>'H. Alk. basalt FC 5kbar'!AQ20</f>
        <v>0</v>
      </c>
      <c r="AF919" s="5"/>
      <c r="AG919" s="5"/>
      <c r="AH919" s="5">
        <f>'H. Alk. basalt FC 5kbar'!AS20</f>
        <v>0</v>
      </c>
      <c r="AI919" s="5"/>
      <c r="AJ919" s="5"/>
      <c r="AK919" s="5">
        <f>'H. Alk. basalt FC 5kbar'!AU20</f>
        <v>0</v>
      </c>
      <c r="AL919" s="5">
        <f>'H. Alk. basalt FC 5kbar'!AW20+'H. Alk. basalt FC 5kbar'!AX20</f>
        <v>3.2799000000000002E-2</v>
      </c>
      <c r="AM919" s="10"/>
      <c r="AN919" s="5">
        <f t="shared" si="214"/>
        <v>0</v>
      </c>
      <c r="AO919" s="5"/>
      <c r="AP919" s="5"/>
      <c r="AQ919" s="5">
        <f t="shared" si="215"/>
        <v>0</v>
      </c>
      <c r="AR919" s="5"/>
      <c r="AS919" s="5"/>
      <c r="AT919" s="5">
        <f t="shared" si="216"/>
        <v>0</v>
      </c>
      <c r="AU919" s="5">
        <f t="shared" si="217"/>
        <v>3.8758000000000001E-2</v>
      </c>
      <c r="AV919" s="10">
        <f t="shared" si="218"/>
        <v>99.961242999999996</v>
      </c>
      <c r="AW919" s="48">
        <f t="shared" si="195"/>
        <v>100.000001</v>
      </c>
    </row>
    <row r="920" spans="1:49" x14ac:dyDescent="0.3">
      <c r="A920" s="2" t="s">
        <v>1449</v>
      </c>
      <c r="B920" s="3">
        <f>'H. Alk. basalt FC 5kbar'!A21</f>
        <v>15</v>
      </c>
      <c r="C920" s="2">
        <f>'H. Alk. basalt FC 5kbar'!C21</f>
        <v>1178</v>
      </c>
      <c r="D920" s="2">
        <f>'H. Alk. basalt FC 5kbar'!D21</f>
        <v>5000</v>
      </c>
      <c r="E920" s="5">
        <f>'B. LLD classification'!EA964</f>
        <v>2.8921148237496963</v>
      </c>
      <c r="F920" s="5">
        <f>'H. Alk. basalt FC 5kbar'!L21</f>
        <v>1.8148359999999999</v>
      </c>
      <c r="G920" s="6">
        <f>'H. Alk. basalt FC 5kbar'!N21</f>
        <v>98.668488999999994</v>
      </c>
      <c r="H920" s="7">
        <f t="shared" si="219"/>
        <v>1.3315110000000061</v>
      </c>
      <c r="I920" s="8">
        <f>'H. Alk. basalt FC 5kbar'!R21</f>
        <v>45.098750000000003</v>
      </c>
      <c r="J920" s="9">
        <f>'H. Alk. basalt FC 5kbar'!S21</f>
        <v>4.4136059999999997</v>
      </c>
      <c r="K920" s="9">
        <f>'H. Alk. basalt FC 5kbar'!T21</f>
        <v>14.316777999999999</v>
      </c>
      <c r="L920" s="9">
        <f>'H. Alk. basalt FC 5kbar'!U21</f>
        <v>3.353151</v>
      </c>
      <c r="M920" s="9">
        <f>'H. Alk. basalt FC 5kbar'!V21</f>
        <v>9.6756969999999995</v>
      </c>
      <c r="N920" s="9">
        <f>'H. Alk. basalt FC 5kbar'!W21</f>
        <v>0.24321400000000001</v>
      </c>
      <c r="O920" s="9">
        <f>'H. Alk. basalt FC 5kbar'!X21</f>
        <v>5.066344</v>
      </c>
      <c r="P920" s="9">
        <f>'H. Alk. basalt FC 5kbar'!Y21</f>
        <v>10.145441999999999</v>
      </c>
      <c r="Q920" s="9">
        <f>'H. Alk. basalt FC 5kbar'!Z21</f>
        <v>4.230607</v>
      </c>
      <c r="R920" s="9">
        <f>'H. Alk. basalt FC 5kbar'!AA21</f>
        <v>1.266742</v>
      </c>
      <c r="S920" s="9">
        <f>'H. Alk. basalt FC 5kbar'!AB21</f>
        <v>1.2877479999999999</v>
      </c>
      <c r="T920" s="9">
        <f>'H. Alk. basalt FC 5kbar'!AC21</f>
        <v>0.90192000000000005</v>
      </c>
      <c r="U920" s="10"/>
      <c r="V920" s="5">
        <f>'H. Alk. basalt FC 5kbar'!AH21</f>
        <v>1.2238519999999999</v>
      </c>
      <c r="W920" s="5"/>
      <c r="X920" s="5"/>
      <c r="Y920" s="5">
        <f>'H. Alk. basalt FC 5kbar'!AJ21</f>
        <v>0</v>
      </c>
      <c r="Z920" s="5"/>
      <c r="AA920" s="5"/>
      <c r="AB920" s="5">
        <f>'H. Alk. basalt FC 5kbar'!AL21</f>
        <v>0</v>
      </c>
      <c r="AC920" s="5">
        <f>'H. Alk. basalt FC 5kbar'!AN21</f>
        <v>7.2003999999999999E-2</v>
      </c>
      <c r="AD920" s="10"/>
      <c r="AE920" s="5">
        <f>'H. Alk. basalt FC 5kbar'!AQ21</f>
        <v>0</v>
      </c>
      <c r="AF920" s="5"/>
      <c r="AG920" s="5"/>
      <c r="AH920" s="5">
        <f>'H. Alk. basalt FC 5kbar'!AS21</f>
        <v>0</v>
      </c>
      <c r="AI920" s="5"/>
      <c r="AJ920" s="5"/>
      <c r="AK920" s="5">
        <f>'H. Alk. basalt FC 5kbar'!AU21</f>
        <v>0</v>
      </c>
      <c r="AL920" s="5">
        <f>'H. Alk. basalt FC 5kbar'!AW21+'H. Alk. basalt FC 5kbar'!AX21</f>
        <v>3.5654999999999999E-2</v>
      </c>
      <c r="AM920" s="10"/>
      <c r="AN920" s="5">
        <f t="shared" si="214"/>
        <v>1.2238519999999999</v>
      </c>
      <c r="AO920" s="5"/>
      <c r="AP920" s="5"/>
      <c r="AQ920" s="5">
        <f t="shared" si="215"/>
        <v>0</v>
      </c>
      <c r="AR920" s="5"/>
      <c r="AS920" s="5"/>
      <c r="AT920" s="5">
        <f t="shared" si="216"/>
        <v>0</v>
      </c>
      <c r="AU920" s="5">
        <f t="shared" si="217"/>
        <v>0.107659</v>
      </c>
      <c r="AV920" s="10">
        <f t="shared" si="218"/>
        <v>98.668488999999994</v>
      </c>
      <c r="AW920" s="48">
        <f t="shared" si="195"/>
        <v>100</v>
      </c>
    </row>
    <row r="921" spans="1:49" x14ac:dyDescent="0.3">
      <c r="A921" s="2" t="s">
        <v>1449</v>
      </c>
      <c r="B921" s="3">
        <f>'H. Alk. basalt FC 5kbar'!A22</f>
        <v>16</v>
      </c>
      <c r="C921" s="2">
        <f>'H. Alk. basalt FC 5kbar'!C22</f>
        <v>1176</v>
      </c>
      <c r="D921" s="2">
        <f>'H. Alk. basalt FC 5kbar'!D22</f>
        <v>5000</v>
      </c>
      <c r="E921" s="5">
        <f>'B. LLD classification'!EA965</f>
        <v>2.8906200418418599</v>
      </c>
      <c r="F921" s="5">
        <f>'H. Alk. basalt FC 5kbar'!L22</f>
        <v>1.8351390000000001</v>
      </c>
      <c r="G921" s="6">
        <f>'H. Alk. basalt FC 5kbar'!N22</f>
        <v>97.402556000000004</v>
      </c>
      <c r="H921" s="7">
        <f t="shared" si="219"/>
        <v>2.5974439999999959</v>
      </c>
      <c r="I921" s="8">
        <f>'H. Alk. basalt FC 5kbar'!R22</f>
        <v>45.236854000000001</v>
      </c>
      <c r="J921" s="9">
        <f>'H. Alk. basalt FC 5kbar'!S22</f>
        <v>4.3541869999999996</v>
      </c>
      <c r="K921" s="9">
        <f>'H. Alk. basalt FC 5kbar'!T22</f>
        <v>14.338422</v>
      </c>
      <c r="L921" s="9">
        <f>'H. Alk. basalt FC 5kbar'!U22</f>
        <v>3.3455789999999999</v>
      </c>
      <c r="M921" s="9">
        <f>'H. Alk. basalt FC 5kbar'!V22</f>
        <v>9.7484850000000005</v>
      </c>
      <c r="N921" s="9">
        <f>'H. Alk. basalt FC 5kbar'!W22</f>
        <v>0.24637500000000001</v>
      </c>
      <c r="O921" s="9">
        <f>'H. Alk. basalt FC 5kbar'!X22</f>
        <v>5.0115179999999997</v>
      </c>
      <c r="P921" s="9">
        <f>'H. Alk. basalt FC 5kbar'!Y22</f>
        <v>9.9685190000000006</v>
      </c>
      <c r="Q921" s="9">
        <f>'H. Alk. basalt FC 5kbar'!Z22</f>
        <v>4.2802199999999999</v>
      </c>
      <c r="R921" s="9">
        <f>'H. Alk. basalt FC 5kbar'!AA22</f>
        <v>1.2832060000000001</v>
      </c>
      <c r="S921" s="9">
        <f>'H. Alk. basalt FC 5kbar'!AB22</f>
        <v>1.2729919999999999</v>
      </c>
      <c r="T921" s="9">
        <f>'H. Alk. basalt FC 5kbar'!AC22</f>
        <v>0.91364199999999995</v>
      </c>
      <c r="U921" s="10"/>
      <c r="V921" s="5">
        <f>'H. Alk. basalt FC 5kbar'!AH22</f>
        <v>1.2011860000000001</v>
      </c>
      <c r="W921" s="5"/>
      <c r="X921" s="5"/>
      <c r="Y921" s="5">
        <f>'H. Alk. basalt FC 5kbar'!AJ22</f>
        <v>0</v>
      </c>
      <c r="Z921" s="5"/>
      <c r="AA921" s="5"/>
      <c r="AB921" s="5">
        <f>'H. Alk. basalt FC 5kbar'!AL22</f>
        <v>0</v>
      </c>
      <c r="AC921" s="5">
        <f>'H. Alk. basalt FC 5kbar'!AN22</f>
        <v>7.0134000000000002E-2</v>
      </c>
      <c r="AD921" s="10"/>
      <c r="AE921" s="5">
        <f>'H. Alk. basalt FC 5kbar'!AQ22</f>
        <v>1.2215659999999999</v>
      </c>
      <c r="AF921" s="5"/>
      <c r="AG921" s="5"/>
      <c r="AH921" s="5">
        <f>'H. Alk. basalt FC 5kbar'!AS22</f>
        <v>0</v>
      </c>
      <c r="AI921" s="5"/>
      <c r="AJ921" s="5"/>
      <c r="AK921" s="5">
        <f>'H. Alk. basalt FC 5kbar'!AU22</f>
        <v>0</v>
      </c>
      <c r="AL921" s="5">
        <f>'H. Alk. basalt FC 5kbar'!AW22+'H. Alk. basalt FC 5kbar'!AX22</f>
        <v>0.104557</v>
      </c>
      <c r="AM921" s="10"/>
      <c r="AN921" s="5">
        <f t="shared" si="214"/>
        <v>2.422752</v>
      </c>
      <c r="AO921" s="5"/>
      <c r="AP921" s="5"/>
      <c r="AQ921" s="5">
        <f t="shared" si="215"/>
        <v>0</v>
      </c>
      <c r="AR921" s="5"/>
      <c r="AS921" s="5"/>
      <c r="AT921" s="5">
        <f t="shared" si="216"/>
        <v>0</v>
      </c>
      <c r="AU921" s="5">
        <f t="shared" si="217"/>
        <v>0.17469099999999999</v>
      </c>
      <c r="AV921" s="10">
        <f t="shared" si="218"/>
        <v>97.402556000000004</v>
      </c>
      <c r="AW921" s="48">
        <f t="shared" si="195"/>
        <v>99.999999000000003</v>
      </c>
    </row>
    <row r="922" spans="1:49" x14ac:dyDescent="0.3">
      <c r="A922" s="2" t="s">
        <v>1449</v>
      </c>
      <c r="B922" s="3">
        <f>'H. Alk. basalt FC 5kbar'!A23</f>
        <v>17</v>
      </c>
      <c r="C922" s="2">
        <f>'H. Alk. basalt FC 5kbar'!C23</f>
        <v>1174</v>
      </c>
      <c r="D922" s="2">
        <f>'H. Alk. basalt FC 5kbar'!D23</f>
        <v>5000</v>
      </c>
      <c r="E922" s="5">
        <f>'B. LLD classification'!EA966</f>
        <v>2.8891267781311245</v>
      </c>
      <c r="F922" s="5">
        <f>'H. Alk. basalt FC 5kbar'!L23</f>
        <v>1.8549960000000001</v>
      </c>
      <c r="G922" s="6">
        <f>'H. Alk. basalt FC 5kbar'!N23</f>
        <v>96.186454999999995</v>
      </c>
      <c r="H922" s="7">
        <f t="shared" si="219"/>
        <v>3.8135450000000048</v>
      </c>
      <c r="I922" s="8">
        <f>'H. Alk. basalt FC 5kbar'!R23</f>
        <v>45.374319999999997</v>
      </c>
      <c r="J922" s="9">
        <f>'H. Alk. basalt FC 5kbar'!S23</f>
        <v>4.2943800000000003</v>
      </c>
      <c r="K922" s="9">
        <f>'H. Alk. basalt FC 5kbar'!T23</f>
        <v>14.358779999999999</v>
      </c>
      <c r="L922" s="9">
        <f>'H. Alk. basalt FC 5kbar'!U23</f>
        <v>3.3383829999999999</v>
      </c>
      <c r="M922" s="9">
        <f>'H. Alk. basalt FC 5kbar'!V23</f>
        <v>9.8197109999999999</v>
      </c>
      <c r="N922" s="9">
        <f>'H. Alk. basalt FC 5kbar'!W23</f>
        <v>0.24948999999999999</v>
      </c>
      <c r="O922" s="9">
        <f>'H. Alk. basalt FC 5kbar'!X23</f>
        <v>4.9579959999999996</v>
      </c>
      <c r="P922" s="9">
        <f>'H. Alk. basalt FC 5kbar'!Y23</f>
        <v>9.7946159999999995</v>
      </c>
      <c r="Q922" s="9">
        <f>'H. Alk. basalt FC 5kbar'!Z23</f>
        <v>4.329072</v>
      </c>
      <c r="R922" s="9">
        <f>'H. Alk. basalt FC 5kbar'!AA23</f>
        <v>1.2994289999999999</v>
      </c>
      <c r="S922" s="9">
        <f>'H. Alk. basalt FC 5kbar'!AB23</f>
        <v>1.2586280000000001</v>
      </c>
      <c r="T922" s="9">
        <f>'H. Alk. basalt FC 5kbar'!AC23</f>
        <v>0.92519399999999996</v>
      </c>
      <c r="U922" s="10"/>
      <c r="V922" s="5">
        <f>'H. Alk. basalt FC 5kbar'!AH23</f>
        <v>1.1543680000000001</v>
      </c>
      <c r="W922" s="5"/>
      <c r="X922" s="5"/>
      <c r="Y922" s="5">
        <f>'H. Alk. basalt FC 5kbar'!AJ23</f>
        <v>0</v>
      </c>
      <c r="Z922" s="5"/>
      <c r="AA922" s="5"/>
      <c r="AB922" s="5">
        <f>'H. Alk. basalt FC 5kbar'!AL23</f>
        <v>0</v>
      </c>
      <c r="AC922" s="5">
        <f>'H. Alk. basalt FC 5kbar'!AN23</f>
        <v>6.7121E-2</v>
      </c>
      <c r="AD922" s="10"/>
      <c r="AE922" s="5">
        <f>'H. Alk. basalt FC 5kbar'!AQ23</f>
        <v>2.4204650000000001</v>
      </c>
      <c r="AF922" s="5"/>
      <c r="AG922" s="5"/>
      <c r="AH922" s="5">
        <f>'H. Alk. basalt FC 5kbar'!AS23</f>
        <v>0</v>
      </c>
      <c r="AI922" s="5"/>
      <c r="AJ922" s="5"/>
      <c r="AK922" s="5">
        <f>'H. Alk. basalt FC 5kbar'!AU23</f>
        <v>0</v>
      </c>
      <c r="AL922" s="5">
        <f>'H. Alk. basalt FC 5kbar'!AW23+'H. Alk. basalt FC 5kbar'!AX23</f>
        <v>0.17158999999999999</v>
      </c>
      <c r="AM922" s="10"/>
      <c r="AN922" s="5">
        <f t="shared" si="214"/>
        <v>3.5748329999999999</v>
      </c>
      <c r="AO922" s="5"/>
      <c r="AP922" s="5"/>
      <c r="AQ922" s="5">
        <f t="shared" si="215"/>
        <v>0</v>
      </c>
      <c r="AR922" s="5"/>
      <c r="AS922" s="5"/>
      <c r="AT922" s="5">
        <f t="shared" si="216"/>
        <v>0</v>
      </c>
      <c r="AU922" s="5">
        <f t="shared" si="217"/>
        <v>0.23871100000000001</v>
      </c>
      <c r="AV922" s="10">
        <f t="shared" si="218"/>
        <v>96.186454999999995</v>
      </c>
      <c r="AW922" s="48">
        <f t="shared" si="195"/>
        <v>99.999998999999988</v>
      </c>
    </row>
    <row r="923" spans="1:49" x14ac:dyDescent="0.3">
      <c r="A923" s="2" t="s">
        <v>1449</v>
      </c>
      <c r="B923" s="3">
        <f>'H. Alk. basalt FC 5kbar'!A24</f>
        <v>18</v>
      </c>
      <c r="C923" s="2">
        <f>'H. Alk. basalt FC 5kbar'!C24</f>
        <v>1172</v>
      </c>
      <c r="D923" s="2">
        <f>'H. Alk. basalt FC 5kbar'!D24</f>
        <v>5000</v>
      </c>
      <c r="E923" s="5">
        <f>'B. LLD classification'!EA967</f>
        <v>2.8876388645394098</v>
      </c>
      <c r="F923" s="5">
        <f>'H. Alk. basalt FC 5kbar'!L24</f>
        <v>1.8747750000000001</v>
      </c>
      <c r="G923" s="6">
        <f>'H. Alk. basalt FC 5kbar'!N24</f>
        <v>95.018179000000003</v>
      </c>
      <c r="H923" s="7">
        <f t="shared" si="219"/>
        <v>4.9818209999999965</v>
      </c>
      <c r="I923" s="8">
        <f>'H. Alk. basalt FC 5kbar'!R24</f>
        <v>45.510865000000003</v>
      </c>
      <c r="J923" s="9">
        <f>'H. Alk. basalt FC 5kbar'!S24</f>
        <v>4.2343869999999999</v>
      </c>
      <c r="K923" s="9">
        <f>'H. Alk. basalt FC 5kbar'!T24</f>
        <v>14.377988999999999</v>
      </c>
      <c r="L923" s="9">
        <f>'H. Alk. basalt FC 5kbar'!U24</f>
        <v>3.3315429999999999</v>
      </c>
      <c r="M923" s="9">
        <f>'H. Alk. basalt FC 5kbar'!V24</f>
        <v>9.8893579999999996</v>
      </c>
      <c r="N923" s="9">
        <f>'H. Alk. basalt FC 5kbar'!W24</f>
        <v>0.252558</v>
      </c>
      <c r="O923" s="9">
        <f>'H. Alk. basalt FC 5kbar'!X24</f>
        <v>4.9057310000000003</v>
      </c>
      <c r="P923" s="9">
        <f>'H. Alk. basalt FC 5kbar'!Y24</f>
        <v>9.6237969999999997</v>
      </c>
      <c r="Q923" s="9">
        <f>'H. Alk. basalt FC 5kbar'!Z24</f>
        <v>4.3771409999999999</v>
      </c>
      <c r="R923" s="9">
        <f>'H. Alk. basalt FC 5kbar'!AA24</f>
        <v>1.3154060000000001</v>
      </c>
      <c r="S923" s="9">
        <f>'H. Alk. basalt FC 5kbar'!AB24</f>
        <v>1.2446550000000001</v>
      </c>
      <c r="T923" s="9">
        <f>'H. Alk. basalt FC 5kbar'!AC24</f>
        <v>0.93656899999999998</v>
      </c>
      <c r="U923" s="10"/>
      <c r="V923" s="5">
        <f>'H. Alk. basalt FC 5kbar'!AH24</f>
        <v>1.109418</v>
      </c>
      <c r="W923" s="5"/>
      <c r="X923" s="5"/>
      <c r="Y923" s="5">
        <f>'H. Alk. basalt FC 5kbar'!AJ24</f>
        <v>0</v>
      </c>
      <c r="Z923" s="5"/>
      <c r="AA923" s="5"/>
      <c r="AB923" s="5">
        <f>'H. Alk. basalt FC 5kbar'!AL24</f>
        <v>0</v>
      </c>
      <c r="AC923" s="5">
        <f>'H. Alk. basalt FC 5kbar'!AN24</f>
        <v>6.4248E-2</v>
      </c>
      <c r="AD923" s="10"/>
      <c r="AE923" s="5">
        <f>'H. Alk. basalt FC 5kbar'!AQ24</f>
        <v>3.572546</v>
      </c>
      <c r="AF923" s="5"/>
      <c r="AG923" s="5"/>
      <c r="AH923" s="5">
        <f>'H. Alk. basalt FC 5kbar'!AS24</f>
        <v>0</v>
      </c>
      <c r="AI923" s="5"/>
      <c r="AJ923" s="5"/>
      <c r="AK923" s="5">
        <f>'H. Alk. basalt FC 5kbar'!AU24</f>
        <v>0</v>
      </c>
      <c r="AL923" s="5">
        <f>'H. Alk. basalt FC 5kbar'!AW24+'H. Alk. basalt FC 5kbar'!AX24</f>
        <v>0.23560900000000001</v>
      </c>
      <c r="AM923" s="10"/>
      <c r="AN923" s="5">
        <f t="shared" si="214"/>
        <v>4.6819639999999998</v>
      </c>
      <c r="AO923" s="5"/>
      <c r="AP923" s="5"/>
      <c r="AQ923" s="5">
        <f t="shared" si="215"/>
        <v>0</v>
      </c>
      <c r="AR923" s="5"/>
      <c r="AS923" s="5"/>
      <c r="AT923" s="5">
        <f t="shared" si="216"/>
        <v>0</v>
      </c>
      <c r="AU923" s="5">
        <f t="shared" si="217"/>
        <v>0.29985700000000004</v>
      </c>
      <c r="AV923" s="10">
        <f t="shared" si="218"/>
        <v>95.018179000000003</v>
      </c>
      <c r="AW923" s="48">
        <f t="shared" si="195"/>
        <v>100</v>
      </c>
    </row>
    <row r="924" spans="1:49" x14ac:dyDescent="0.3">
      <c r="A924" s="2" t="s">
        <v>1449</v>
      </c>
      <c r="B924" s="3">
        <f>'H. Alk. basalt FC 5kbar'!A25</f>
        <v>19</v>
      </c>
      <c r="C924" s="2">
        <f>'H. Alk. basalt FC 5kbar'!C25</f>
        <v>1170</v>
      </c>
      <c r="D924" s="2">
        <f>'H. Alk. basalt FC 5kbar'!D25</f>
        <v>5000</v>
      </c>
      <c r="E924" s="5">
        <f>'B. LLD classification'!EA968</f>
        <v>2.8861593666473224</v>
      </c>
      <c r="F924" s="5">
        <f>'H. Alk. basalt FC 5kbar'!L25</f>
        <v>1.8944639999999999</v>
      </c>
      <c r="G924" s="6">
        <f>'H. Alk. basalt FC 5kbar'!N25</f>
        <v>93.895703999999995</v>
      </c>
      <c r="H924" s="7">
        <f t="shared" si="219"/>
        <v>6.1042960000000051</v>
      </c>
      <c r="I924" s="8">
        <f>'H. Alk. basalt FC 5kbar'!R25</f>
        <v>45.646256999999999</v>
      </c>
      <c r="J924" s="9">
        <f>'H. Alk. basalt FC 5kbar'!S25</f>
        <v>4.1743779999999999</v>
      </c>
      <c r="K924" s="9">
        <f>'H. Alk. basalt FC 5kbar'!T25</f>
        <v>14.396164000000001</v>
      </c>
      <c r="L924" s="9">
        <f>'H. Alk. basalt FC 5kbar'!U25</f>
        <v>3.3250410000000001</v>
      </c>
      <c r="M924" s="9">
        <f>'H. Alk. basalt FC 5kbar'!V25</f>
        <v>9.9574219999999993</v>
      </c>
      <c r="N924" s="9">
        <f>'H. Alk. basalt FC 5kbar'!W25</f>
        <v>0.255577</v>
      </c>
      <c r="O924" s="9">
        <f>'H. Alk. basalt FC 5kbar'!X25</f>
        <v>4.8546779999999998</v>
      </c>
      <c r="P924" s="9">
        <f>'H. Alk. basalt FC 5kbar'!Y25</f>
        <v>9.4561050000000009</v>
      </c>
      <c r="Q924" s="9">
        <f>'H. Alk. basalt FC 5kbar'!Z25</f>
        <v>4.4244139999999996</v>
      </c>
      <c r="R924" s="9">
        <f>'H. Alk. basalt FC 5kbar'!AA25</f>
        <v>1.3311310000000001</v>
      </c>
      <c r="S924" s="9">
        <f>'H. Alk. basalt FC 5kbar'!AB25</f>
        <v>1.2310669999999999</v>
      </c>
      <c r="T924" s="9">
        <f>'H. Alk. basalt FC 5kbar'!AC25</f>
        <v>0.94776499999999997</v>
      </c>
      <c r="U924" s="10"/>
      <c r="V924" s="5">
        <f>'H. Alk. basalt FC 5kbar'!AH25</f>
        <v>1.0663530000000001</v>
      </c>
      <c r="W924" s="5"/>
      <c r="X924" s="5"/>
      <c r="Y924" s="5">
        <f>'H. Alk. basalt FC 5kbar'!AJ25</f>
        <v>0</v>
      </c>
      <c r="Z924" s="5"/>
      <c r="AA924" s="5"/>
      <c r="AB924" s="5">
        <f>'H. Alk. basalt FC 5kbar'!AL25</f>
        <v>0</v>
      </c>
      <c r="AC924" s="5">
        <f>'H. Alk. basalt FC 5kbar'!AN25</f>
        <v>6.1511999999999997E-2</v>
      </c>
      <c r="AD924" s="10"/>
      <c r="AE924" s="5">
        <f>'H. Alk. basalt FC 5kbar'!AQ25</f>
        <v>4.6796759999999997</v>
      </c>
      <c r="AF924" s="5"/>
      <c r="AG924" s="5"/>
      <c r="AH924" s="5">
        <f>'H. Alk. basalt FC 5kbar'!AS25</f>
        <v>0</v>
      </c>
      <c r="AI924" s="5"/>
      <c r="AJ924" s="5"/>
      <c r="AK924" s="5">
        <f>'H. Alk. basalt FC 5kbar'!AU25</f>
        <v>0</v>
      </c>
      <c r="AL924" s="5">
        <f>'H. Alk. basalt FC 5kbar'!AW25+'H. Alk. basalt FC 5kbar'!AX25</f>
        <v>0.29675499999999999</v>
      </c>
      <c r="AM924" s="10"/>
      <c r="AN924" s="5">
        <f t="shared" si="214"/>
        <v>5.7460290000000001</v>
      </c>
      <c r="AO924" s="5"/>
      <c r="AP924" s="5"/>
      <c r="AQ924" s="5">
        <f t="shared" si="215"/>
        <v>0</v>
      </c>
      <c r="AR924" s="5"/>
      <c r="AS924" s="5"/>
      <c r="AT924" s="5">
        <f t="shared" si="216"/>
        <v>0</v>
      </c>
      <c r="AU924" s="5">
        <f t="shared" si="217"/>
        <v>0.358267</v>
      </c>
      <c r="AV924" s="10">
        <f t="shared" si="218"/>
        <v>93.895703999999995</v>
      </c>
      <c r="AW924" s="48">
        <f t="shared" si="195"/>
        <v>100</v>
      </c>
    </row>
    <row r="925" spans="1:49" x14ac:dyDescent="0.3">
      <c r="A925" s="2" t="s">
        <v>1449</v>
      </c>
      <c r="B925" s="3">
        <f>'H. Alk. basalt FC 5kbar'!A26</f>
        <v>20</v>
      </c>
      <c r="C925" s="2">
        <f>'H. Alk. basalt FC 5kbar'!C26</f>
        <v>1168</v>
      </c>
      <c r="D925" s="2">
        <f>'H. Alk. basalt FC 5kbar'!D26</f>
        <v>5000</v>
      </c>
      <c r="E925" s="5">
        <f>'B. LLD classification'!EA969</f>
        <v>2.8846909400730603</v>
      </c>
      <c r="F925" s="5">
        <f>'H. Alk. basalt FC 5kbar'!L26</f>
        <v>1.914053</v>
      </c>
      <c r="G925" s="6">
        <f>'H. Alk. basalt FC 5kbar'!N26</f>
        <v>92.817026999999996</v>
      </c>
      <c r="H925" s="7">
        <f t="shared" si="219"/>
        <v>7.182973000000004</v>
      </c>
      <c r="I925" s="8">
        <f>'H. Alk. basalt FC 5kbar'!R26</f>
        <v>45.780307000000001</v>
      </c>
      <c r="J925" s="9">
        <f>'H. Alk. basalt FC 5kbar'!S26</f>
        <v>4.1144949999999998</v>
      </c>
      <c r="K925" s="9">
        <f>'H. Alk. basalt FC 5kbar'!T26</f>
        <v>14.413404999999999</v>
      </c>
      <c r="L925" s="9">
        <f>'H. Alk. basalt FC 5kbar'!U26</f>
        <v>3.3188599999999999</v>
      </c>
      <c r="M925" s="9">
        <f>'H. Alk. basalt FC 5kbar'!V26</f>
        <v>10.023906</v>
      </c>
      <c r="N925" s="9">
        <f>'H. Alk. basalt FC 5kbar'!W26</f>
        <v>0.25854700000000003</v>
      </c>
      <c r="O925" s="9">
        <f>'H. Alk. basalt FC 5kbar'!X26</f>
        <v>4.8047979999999999</v>
      </c>
      <c r="P925" s="9">
        <f>'H. Alk. basalt FC 5kbar'!Y26</f>
        <v>9.2915620000000008</v>
      </c>
      <c r="Q925" s="9">
        <f>'H. Alk. basalt FC 5kbar'!Z26</f>
        <v>4.4708800000000002</v>
      </c>
      <c r="R925" s="9">
        <f>'H. Alk. basalt FC 5kbar'!AA26</f>
        <v>1.3466009999999999</v>
      </c>
      <c r="S925" s="9">
        <f>'H. Alk. basalt FC 5kbar'!AB26</f>
        <v>1.217859</v>
      </c>
      <c r="T925" s="9">
        <f>'H. Alk. basalt FC 5kbar'!AC26</f>
        <v>0.95877999999999997</v>
      </c>
      <c r="U925" s="10"/>
      <c r="V925" s="5">
        <f>'H. Alk. basalt FC 5kbar'!AH26</f>
        <v>1.025158</v>
      </c>
      <c r="W925" s="5"/>
      <c r="X925" s="5"/>
      <c r="Y925" s="5">
        <f>'H. Alk. basalt FC 5kbar'!AJ26</f>
        <v>0</v>
      </c>
      <c r="Z925" s="5"/>
      <c r="AA925" s="5"/>
      <c r="AB925" s="5">
        <f>'H. Alk. basalt FC 5kbar'!AL26</f>
        <v>0</v>
      </c>
      <c r="AC925" s="5">
        <f>'H. Alk. basalt FC 5kbar'!AN26</f>
        <v>5.8909999999999997E-2</v>
      </c>
      <c r="AD925" s="10"/>
      <c r="AE925" s="5">
        <f>'H. Alk. basalt FC 5kbar'!AQ26</f>
        <v>5.7437399999999998</v>
      </c>
      <c r="AF925" s="5"/>
      <c r="AG925" s="5"/>
      <c r="AH925" s="5">
        <f>'H. Alk. basalt FC 5kbar'!AS26</f>
        <v>0</v>
      </c>
      <c r="AI925" s="5"/>
      <c r="AJ925" s="5"/>
      <c r="AK925" s="5">
        <f>'H. Alk. basalt FC 5kbar'!AU26</f>
        <v>0</v>
      </c>
      <c r="AL925" s="5">
        <f>'H. Alk. basalt FC 5kbar'!AW26+'H. Alk. basalt FC 5kbar'!AX26</f>
        <v>0.35516500000000001</v>
      </c>
      <c r="AM925" s="10"/>
      <c r="AN925" s="5">
        <f t="shared" si="214"/>
        <v>6.7688980000000001</v>
      </c>
      <c r="AO925" s="5"/>
      <c r="AP925" s="5"/>
      <c r="AQ925" s="5">
        <f t="shared" si="215"/>
        <v>0</v>
      </c>
      <c r="AR925" s="5"/>
      <c r="AS925" s="5"/>
      <c r="AT925" s="5">
        <f t="shared" si="216"/>
        <v>0</v>
      </c>
      <c r="AU925" s="5">
        <f t="shared" si="217"/>
        <v>0.41407500000000003</v>
      </c>
      <c r="AV925" s="10">
        <f t="shared" si="218"/>
        <v>92.817026999999996</v>
      </c>
      <c r="AW925" s="48">
        <f>SUM(AM925:AV925)</f>
        <v>100</v>
      </c>
    </row>
    <row r="926" spans="1:49" x14ac:dyDescent="0.3">
      <c r="A926" s="2" t="s">
        <v>1449</v>
      </c>
      <c r="B926" s="3">
        <f>'H. Alk. basalt FC 5kbar'!A27</f>
        <v>21</v>
      </c>
      <c r="C926" s="2">
        <f>'H. Alk. basalt FC 5kbar'!C27</f>
        <v>1166</v>
      </c>
      <c r="D926" s="2">
        <f>'H. Alk. basalt FC 5kbar'!D27</f>
        <v>5000</v>
      </c>
      <c r="E926" s="5">
        <f>'B. LLD classification'!EA970</f>
        <v>2.8832359058985531</v>
      </c>
      <c r="F926" s="5">
        <f>'H. Alk. basalt FC 5kbar'!L27</f>
        <v>1.9335329999999999</v>
      </c>
      <c r="G926" s="6">
        <f>'H. Alk. basalt FC 5kbar'!N27</f>
        <v>91.780184000000006</v>
      </c>
      <c r="H926" s="7">
        <f t="shared" si="219"/>
        <v>8.2198159999999945</v>
      </c>
      <c r="I926" s="8">
        <f>'H. Alk. basalt FC 5kbar'!R27</f>
        <v>45.912863000000002</v>
      </c>
      <c r="J926" s="9">
        <f>'H. Alk. basalt FC 5kbar'!S27</f>
        <v>4.0548570000000002</v>
      </c>
      <c r="K926" s="9">
        <f>'H. Alk. basalt FC 5kbar'!T27</f>
        <v>14.4298</v>
      </c>
      <c r="L926" s="9">
        <f>'H. Alk. basalt FC 5kbar'!U27</f>
        <v>3.3129810000000002</v>
      </c>
      <c r="M926" s="9">
        <f>'H. Alk. basalt FC 5kbar'!V27</f>
        <v>10.088818</v>
      </c>
      <c r="N926" s="9">
        <f>'H. Alk. basalt FC 5kbar'!W27</f>
        <v>0.26146799999999998</v>
      </c>
      <c r="O926" s="9">
        <f>'H. Alk. basalt FC 5kbar'!X27</f>
        <v>4.7560539999999998</v>
      </c>
      <c r="P926" s="9">
        <f>'H. Alk. basalt FC 5kbar'!Y27</f>
        <v>9.1301760000000005</v>
      </c>
      <c r="Q926" s="9">
        <f>'H. Alk. basalt FC 5kbar'!Z27</f>
        <v>4.5165329999999999</v>
      </c>
      <c r="R926" s="9">
        <f>'H. Alk. basalt FC 5kbar'!AA27</f>
        <v>1.3618140000000001</v>
      </c>
      <c r="S926" s="9">
        <f>'H. Alk. basalt FC 5kbar'!AB27</f>
        <v>1.205025</v>
      </c>
      <c r="T926" s="9">
        <f>'H. Alk. basalt FC 5kbar'!AC27</f>
        <v>0.969611</v>
      </c>
      <c r="U926" s="10"/>
      <c r="V926" s="5">
        <f>'H. Alk. basalt FC 5kbar'!AH27</f>
        <v>0.98579799999999995</v>
      </c>
      <c r="W926" s="5"/>
      <c r="X926" s="5"/>
      <c r="Y926" s="5">
        <f>'H. Alk. basalt FC 5kbar'!AJ27</f>
        <v>0</v>
      </c>
      <c r="Z926" s="5"/>
      <c r="AA926" s="5"/>
      <c r="AB926" s="5">
        <f>'H. Alk. basalt FC 5kbar'!AL27</f>
        <v>0</v>
      </c>
      <c r="AC926" s="5">
        <f>'H. Alk. basalt FC 5kbar'!AN27</f>
        <v>5.6437000000000001E-2</v>
      </c>
      <c r="AD926" s="10"/>
      <c r="AE926" s="5">
        <f>'H. Alk. basalt FC 5kbar'!AQ27</f>
        <v>6.7666079999999997</v>
      </c>
      <c r="AF926" s="5"/>
      <c r="AG926" s="5"/>
      <c r="AH926" s="5">
        <f>'H. Alk. basalt FC 5kbar'!AS27</f>
        <v>0</v>
      </c>
      <c r="AI926" s="5"/>
      <c r="AJ926" s="5"/>
      <c r="AK926" s="5">
        <f>'H. Alk. basalt FC 5kbar'!AU27</f>
        <v>0</v>
      </c>
      <c r="AL926" s="5">
        <f>'H. Alk. basalt FC 5kbar'!AW27+'H. Alk. basalt FC 5kbar'!AX27</f>
        <v>0.41097299999999998</v>
      </c>
      <c r="AM926" s="10"/>
      <c r="AN926" s="5">
        <f t="shared" si="214"/>
        <v>7.7524059999999997</v>
      </c>
      <c r="AO926" s="5"/>
      <c r="AP926" s="5"/>
      <c r="AQ926" s="5">
        <f t="shared" si="215"/>
        <v>0</v>
      </c>
      <c r="AR926" s="5"/>
      <c r="AS926" s="5"/>
      <c r="AT926" s="5">
        <f t="shared" si="216"/>
        <v>0</v>
      </c>
      <c r="AU926" s="5">
        <f t="shared" si="217"/>
        <v>0.46740999999999999</v>
      </c>
      <c r="AV926" s="10">
        <f t="shared" si="218"/>
        <v>91.780184000000006</v>
      </c>
      <c r="AW926" s="48">
        <f t="shared" ref="AW926:AW989" si="220">SUM(AM926:AV926)</f>
        <v>100</v>
      </c>
    </row>
    <row r="927" spans="1:49" x14ac:dyDescent="0.3">
      <c r="A927" s="2" t="s">
        <v>1449</v>
      </c>
      <c r="B927" s="3">
        <f>'H. Alk. basalt FC 5kbar'!A28</f>
        <v>22</v>
      </c>
      <c r="C927" s="2">
        <f>'H. Alk. basalt FC 5kbar'!C28</f>
        <v>1164</v>
      </c>
      <c r="D927" s="2">
        <f>'H. Alk. basalt FC 5kbar'!D28</f>
        <v>5000</v>
      </c>
      <c r="E927" s="5">
        <f>'B. LLD classification'!EA971</f>
        <v>2.8817960231298012</v>
      </c>
      <c r="F927" s="5">
        <f>'H. Alk. basalt FC 5kbar'!L28</f>
        <v>1.952898</v>
      </c>
      <c r="G927" s="6">
        <f>'H. Alk. basalt FC 5kbar'!N28</f>
        <v>90.783264000000003</v>
      </c>
      <c r="H927" s="7">
        <f t="shared" si="219"/>
        <v>9.2167359999999974</v>
      </c>
      <c r="I927" s="8">
        <f>'H. Alk. basalt FC 5kbar'!R28</f>
        <v>46.043801000000002</v>
      </c>
      <c r="J927" s="9">
        <f>'H. Alk. basalt FC 5kbar'!S28</f>
        <v>3.9955639999999999</v>
      </c>
      <c r="K927" s="9">
        <f>'H. Alk. basalt FC 5kbar'!T28</f>
        <v>14.445425</v>
      </c>
      <c r="L927" s="9">
        <f>'H. Alk. basalt FC 5kbar'!U28</f>
        <v>3.307388</v>
      </c>
      <c r="M927" s="9">
        <f>'H. Alk. basalt FC 5kbar'!V28</f>
        <v>10.152172999999999</v>
      </c>
      <c r="N927" s="9">
        <f>'H. Alk. basalt FC 5kbar'!W28</f>
        <v>0.26433899999999999</v>
      </c>
      <c r="O927" s="9">
        <f>'H. Alk. basalt FC 5kbar'!X28</f>
        <v>4.7084080000000004</v>
      </c>
      <c r="P927" s="9">
        <f>'H. Alk. basalt FC 5kbar'!Y28</f>
        <v>8.9719449999999998</v>
      </c>
      <c r="Q927" s="9">
        <f>'H. Alk. basalt FC 5kbar'!Z28</f>
        <v>4.5613729999999997</v>
      </c>
      <c r="R927" s="9">
        <f>'H. Alk. basalt FC 5kbar'!AA28</f>
        <v>1.376768</v>
      </c>
      <c r="S927" s="9">
        <f>'H. Alk. basalt FC 5kbar'!AB28</f>
        <v>1.1925570000000001</v>
      </c>
      <c r="T927" s="9">
        <f>'H. Alk. basalt FC 5kbar'!AC28</f>
        <v>0.98025899999999999</v>
      </c>
      <c r="U927" s="10"/>
      <c r="V927" s="5">
        <f>'H. Alk. basalt FC 5kbar'!AH28</f>
        <v>0.94822399999999996</v>
      </c>
      <c r="W927" s="5"/>
      <c r="X927" s="5"/>
      <c r="Y927" s="5">
        <f>'H. Alk. basalt FC 5kbar'!AJ28</f>
        <v>0</v>
      </c>
      <c r="Z927" s="5"/>
      <c r="AA927" s="5"/>
      <c r="AB927" s="5">
        <f>'H. Alk. basalt FC 5kbar'!AL28</f>
        <v>0</v>
      </c>
      <c r="AC927" s="5">
        <f>'H. Alk. basalt FC 5kbar'!AN28</f>
        <v>5.4087999999999997E-2</v>
      </c>
      <c r="AD927" s="10"/>
      <c r="AE927" s="5">
        <f>'H. Alk. basalt FC 5kbar'!AQ28</f>
        <v>7.7501160000000002</v>
      </c>
      <c r="AF927" s="5"/>
      <c r="AG927" s="5"/>
      <c r="AH927" s="5">
        <f>'H. Alk. basalt FC 5kbar'!AS28</f>
        <v>0</v>
      </c>
      <c r="AI927" s="5"/>
      <c r="AJ927" s="5"/>
      <c r="AK927" s="5">
        <f>'H. Alk. basalt FC 5kbar'!AU28</f>
        <v>0</v>
      </c>
      <c r="AL927" s="5">
        <f>'H. Alk. basalt FC 5kbar'!AW28+'H. Alk. basalt FC 5kbar'!AX28</f>
        <v>0.464308</v>
      </c>
      <c r="AM927" s="10"/>
      <c r="AN927" s="5">
        <f t="shared" si="214"/>
        <v>8.69834</v>
      </c>
      <c r="AO927" s="5"/>
      <c r="AP927" s="5"/>
      <c r="AQ927" s="5">
        <f t="shared" si="215"/>
        <v>0</v>
      </c>
      <c r="AR927" s="5"/>
      <c r="AS927" s="5"/>
      <c r="AT927" s="5">
        <f t="shared" si="216"/>
        <v>0</v>
      </c>
      <c r="AU927" s="5">
        <f t="shared" si="217"/>
        <v>0.51839599999999997</v>
      </c>
      <c r="AV927" s="10">
        <f t="shared" si="218"/>
        <v>90.783264000000003</v>
      </c>
      <c r="AW927" s="48">
        <f t="shared" si="220"/>
        <v>100</v>
      </c>
    </row>
    <row r="928" spans="1:49" x14ac:dyDescent="0.3">
      <c r="A928" s="2" t="s">
        <v>1449</v>
      </c>
      <c r="B928" s="3">
        <f>'H. Alk. basalt FC 5kbar'!A29</f>
        <v>23</v>
      </c>
      <c r="C928" s="2">
        <f>'H. Alk. basalt FC 5kbar'!C29</f>
        <v>1162</v>
      </c>
      <c r="D928" s="2">
        <f>'H. Alk. basalt FC 5kbar'!D29</f>
        <v>5000</v>
      </c>
      <c r="E928" s="5">
        <f>'B. LLD classification'!EA972</f>
        <v>2.8803730024833665</v>
      </c>
      <c r="F928" s="5">
        <f>'H. Alk. basalt FC 5kbar'!L29</f>
        <v>1.9721420000000001</v>
      </c>
      <c r="G928" s="6">
        <f>'H. Alk. basalt FC 5kbar'!N29</f>
        <v>89.824421999999998</v>
      </c>
      <c r="H928" s="7">
        <f t="shared" si="219"/>
        <v>10.175578000000002</v>
      </c>
      <c r="I928" s="8">
        <f>'H. Alk. basalt FC 5kbar'!R29</f>
        <v>46.173018999999996</v>
      </c>
      <c r="J928" s="9">
        <f>'H. Alk. basalt FC 5kbar'!S29</f>
        <v>3.9367009999999998</v>
      </c>
      <c r="K928" s="9">
        <f>'H. Alk. basalt FC 5kbar'!T29</f>
        <v>14.460347000000001</v>
      </c>
      <c r="L928" s="9">
        <f>'H. Alk. basalt FC 5kbar'!U29</f>
        <v>3.3020640000000001</v>
      </c>
      <c r="M928" s="9">
        <f>'H. Alk. basalt FC 5kbar'!V29</f>
        <v>10.213989</v>
      </c>
      <c r="N928" s="9">
        <f>'H. Alk. basalt FC 5kbar'!W29</f>
        <v>0.26716099999999998</v>
      </c>
      <c r="O928" s="9">
        <f>'H. Alk. basalt FC 5kbar'!X29</f>
        <v>4.661829</v>
      </c>
      <c r="P928" s="9">
        <f>'H. Alk. basalt FC 5kbar'!Y29</f>
        <v>8.8168550000000003</v>
      </c>
      <c r="Q928" s="9">
        <f>'H. Alk. basalt FC 5kbar'!Z29</f>
        <v>4.6054000000000004</v>
      </c>
      <c r="R928" s="9">
        <f>'H. Alk. basalt FC 5kbar'!AA29</f>
        <v>1.391465</v>
      </c>
      <c r="S928" s="9">
        <f>'H. Alk. basalt FC 5kbar'!AB29</f>
        <v>1.1804479999999999</v>
      </c>
      <c r="T928" s="9">
        <f>'H. Alk. basalt FC 5kbar'!AC29</f>
        <v>0.99072300000000002</v>
      </c>
      <c r="U928" s="10"/>
      <c r="V928" s="5">
        <f>'H. Alk. basalt FC 5kbar'!AH29</f>
        <v>0.91237699999999999</v>
      </c>
      <c r="W928" s="5"/>
      <c r="X928" s="5"/>
      <c r="Y928" s="5">
        <f>'H. Alk. basalt FC 5kbar'!AJ29</f>
        <v>0</v>
      </c>
      <c r="Z928" s="5"/>
      <c r="AA928" s="5"/>
      <c r="AB928" s="5">
        <f>'H. Alk. basalt FC 5kbar'!AL29</f>
        <v>0</v>
      </c>
      <c r="AC928" s="5">
        <f>'H. Alk. basalt FC 5kbar'!AN29</f>
        <v>5.1858000000000001E-2</v>
      </c>
      <c r="AD928" s="10"/>
      <c r="AE928" s="5">
        <f>'H. Alk. basalt FC 5kbar'!AQ29</f>
        <v>8.6960499999999996</v>
      </c>
      <c r="AF928" s="5"/>
      <c r="AG928" s="5"/>
      <c r="AH928" s="5">
        <f>'H. Alk. basalt FC 5kbar'!AS29</f>
        <v>0</v>
      </c>
      <c r="AI928" s="5"/>
      <c r="AJ928" s="5"/>
      <c r="AK928" s="5">
        <f>'H. Alk. basalt FC 5kbar'!AU29</f>
        <v>0</v>
      </c>
      <c r="AL928" s="5">
        <f>'H. Alk. basalt FC 5kbar'!AW29+'H. Alk. basalt FC 5kbar'!AX29</f>
        <v>0.51529400000000003</v>
      </c>
      <c r="AM928" s="10"/>
      <c r="AN928" s="5">
        <f t="shared" si="214"/>
        <v>9.6084269999999989</v>
      </c>
      <c r="AO928" s="5"/>
      <c r="AP928" s="5"/>
      <c r="AQ928" s="5">
        <f t="shared" si="215"/>
        <v>0</v>
      </c>
      <c r="AR928" s="5"/>
      <c r="AS928" s="5"/>
      <c r="AT928" s="5">
        <f t="shared" si="216"/>
        <v>0</v>
      </c>
      <c r="AU928" s="5">
        <f t="shared" si="217"/>
        <v>0.56715199999999999</v>
      </c>
      <c r="AV928" s="10">
        <f t="shared" si="218"/>
        <v>89.824421999999998</v>
      </c>
      <c r="AW928" s="48">
        <f t="shared" si="220"/>
        <v>100.000001</v>
      </c>
    </row>
    <row r="929" spans="1:49" x14ac:dyDescent="0.3">
      <c r="A929" s="2" t="s">
        <v>1449</v>
      </c>
      <c r="B929" s="3">
        <f>'H. Alk. basalt FC 5kbar'!A30</f>
        <v>24</v>
      </c>
      <c r="C929" s="2">
        <f>'H. Alk. basalt FC 5kbar'!C30</f>
        <v>1160</v>
      </c>
      <c r="D929" s="2">
        <f>'H. Alk. basalt FC 5kbar'!D30</f>
        <v>5000</v>
      </c>
      <c r="E929" s="5">
        <f>'B. LLD classification'!EA973</f>
        <v>2.878968146902158</v>
      </c>
      <c r="F929" s="5">
        <f>'H. Alk. basalt FC 5kbar'!L30</f>
        <v>1.991263</v>
      </c>
      <c r="G929" s="6">
        <f>'H. Alk. basalt FC 5kbar'!N30</f>
        <v>88.901881000000003</v>
      </c>
      <c r="H929" s="7">
        <f t="shared" si="219"/>
        <v>11.098118999999997</v>
      </c>
      <c r="I929" s="8">
        <f>'H. Alk. basalt FC 5kbar'!R30</f>
        <v>46.300438999999997</v>
      </c>
      <c r="J929" s="9">
        <f>'H. Alk. basalt FC 5kbar'!S30</f>
        <v>3.878339</v>
      </c>
      <c r="K929" s="9">
        <f>'H. Alk. basalt FC 5kbar'!T30</f>
        <v>14.474626000000001</v>
      </c>
      <c r="L929" s="9">
        <f>'H. Alk. basalt FC 5kbar'!U30</f>
        <v>3.2969949999999999</v>
      </c>
      <c r="M929" s="9">
        <f>'H. Alk. basalt FC 5kbar'!V30</f>
        <v>10.274289</v>
      </c>
      <c r="N929" s="9">
        <f>'H. Alk. basalt FC 5kbar'!W30</f>
        <v>0.26993400000000001</v>
      </c>
      <c r="O929" s="9">
        <f>'H. Alk. basalt FC 5kbar'!X30</f>
        <v>4.616282</v>
      </c>
      <c r="P929" s="9">
        <f>'H. Alk. basalt FC 5kbar'!Y30</f>
        <v>8.6648820000000004</v>
      </c>
      <c r="Q929" s="9">
        <f>'H. Alk. basalt FC 5kbar'!Z30</f>
        <v>4.6486169999999998</v>
      </c>
      <c r="R929" s="9">
        <f>'H. Alk. basalt FC 5kbar'!AA30</f>
        <v>1.405904</v>
      </c>
      <c r="S929" s="9">
        <f>'H. Alk. basalt FC 5kbar'!AB30</f>
        <v>1.16869</v>
      </c>
      <c r="T929" s="9">
        <f>'H. Alk. basalt FC 5kbar'!AC30</f>
        <v>1.001004</v>
      </c>
      <c r="U929" s="10"/>
      <c r="V929" s="5">
        <f>'H. Alk. basalt FC 5kbar'!AH30</f>
        <v>0.878193</v>
      </c>
      <c r="W929" s="5"/>
      <c r="X929" s="5"/>
      <c r="Y929" s="5">
        <f>'H. Alk. basalt FC 5kbar'!AJ30</f>
        <v>0</v>
      </c>
      <c r="Z929" s="5"/>
      <c r="AA929" s="5"/>
      <c r="AB929" s="5">
        <f>'H. Alk. basalt FC 5kbar'!AL30</f>
        <v>0</v>
      </c>
      <c r="AC929" s="5">
        <f>'H. Alk. basalt FC 5kbar'!AN30</f>
        <v>4.9741E-2</v>
      </c>
      <c r="AD929" s="10"/>
      <c r="AE929" s="5">
        <f>'H. Alk. basalt FC 5kbar'!AQ30</f>
        <v>9.6061350000000001</v>
      </c>
      <c r="AF929" s="5"/>
      <c r="AG929" s="5"/>
      <c r="AH929" s="5">
        <f>'H. Alk. basalt FC 5kbar'!AS30</f>
        <v>0</v>
      </c>
      <c r="AI929" s="5"/>
      <c r="AJ929" s="5"/>
      <c r="AK929" s="5">
        <f>'H. Alk. basalt FC 5kbar'!AU30</f>
        <v>0</v>
      </c>
      <c r="AL929" s="5">
        <f>'H. Alk. basalt FC 5kbar'!AW30+'H. Alk. basalt FC 5kbar'!AX30</f>
        <v>0.56405000000000005</v>
      </c>
      <c r="AM929" s="10"/>
      <c r="AN929" s="5">
        <f t="shared" si="214"/>
        <v>10.484328</v>
      </c>
      <c r="AO929" s="5"/>
      <c r="AP929" s="5"/>
      <c r="AQ929" s="5">
        <f t="shared" si="215"/>
        <v>0</v>
      </c>
      <c r="AR929" s="5"/>
      <c r="AS929" s="5"/>
      <c r="AT929" s="5">
        <f t="shared" si="216"/>
        <v>0</v>
      </c>
      <c r="AU929" s="5">
        <f t="shared" si="217"/>
        <v>0.61379100000000009</v>
      </c>
      <c r="AV929" s="10">
        <f t="shared" si="218"/>
        <v>88.901881000000003</v>
      </c>
      <c r="AW929" s="48">
        <f t="shared" si="220"/>
        <v>100</v>
      </c>
    </row>
    <row r="930" spans="1:49" x14ac:dyDescent="0.3">
      <c r="A930" s="2" t="s">
        <v>1449</v>
      </c>
      <c r="B930" s="3">
        <f>'H. Alk. basalt FC 5kbar'!A31</f>
        <v>25</v>
      </c>
      <c r="C930" s="2">
        <f>'H. Alk. basalt FC 5kbar'!C31</f>
        <v>1158</v>
      </c>
      <c r="D930" s="2">
        <f>'H. Alk. basalt FC 5kbar'!D31</f>
        <v>5000</v>
      </c>
      <c r="E930" s="5">
        <f>'B. LLD classification'!EA974</f>
        <v>2.877582608912026</v>
      </c>
      <c r="F930" s="5">
        <f>'H. Alk. basalt FC 5kbar'!L31</f>
        <v>2.010256</v>
      </c>
      <c r="G930" s="6">
        <f>'H. Alk. basalt FC 5kbar'!N31</f>
        <v>88.013937999999996</v>
      </c>
      <c r="H930" s="7">
        <f t="shared" si="219"/>
        <v>11.986062000000004</v>
      </c>
      <c r="I930" s="8">
        <f>'H. Alk. basalt FC 5kbar'!R31</f>
        <v>46.425997000000002</v>
      </c>
      <c r="J930" s="9">
        <f>'H. Alk. basalt FC 5kbar'!S31</f>
        <v>3.820538</v>
      </c>
      <c r="K930" s="9">
        <f>'H. Alk. basalt FC 5kbar'!T31</f>
        <v>14.488315</v>
      </c>
      <c r="L930" s="9">
        <f>'H. Alk. basalt FC 5kbar'!U31</f>
        <v>3.2921670000000001</v>
      </c>
      <c r="M930" s="9">
        <f>'H. Alk. basalt FC 5kbar'!V31</f>
        <v>10.333097</v>
      </c>
      <c r="N930" s="9">
        <f>'H. Alk. basalt FC 5kbar'!W31</f>
        <v>0.27265699999999998</v>
      </c>
      <c r="O930" s="9">
        <f>'H. Alk. basalt FC 5kbar'!X31</f>
        <v>4.5717359999999996</v>
      </c>
      <c r="P930" s="9">
        <f>'H. Alk. basalt FC 5kbar'!Y31</f>
        <v>8.5159970000000005</v>
      </c>
      <c r="Q930" s="9">
        <f>'H. Alk. basalt FC 5kbar'!Z31</f>
        <v>4.6910299999999996</v>
      </c>
      <c r="R930" s="9">
        <f>'H. Alk. basalt FC 5kbar'!AA31</f>
        <v>1.420088</v>
      </c>
      <c r="S930" s="9">
        <f>'H. Alk. basalt FC 5kbar'!AB31</f>
        <v>1.157276</v>
      </c>
      <c r="T930" s="9">
        <f>'H. Alk. basalt FC 5kbar'!AC31</f>
        <v>1.0111019999999999</v>
      </c>
      <c r="U930" s="10"/>
      <c r="V930" s="5">
        <f>'H. Alk. basalt FC 5kbar'!AH31</f>
        <v>0.84560500000000005</v>
      </c>
      <c r="W930" s="5"/>
      <c r="X930" s="5"/>
      <c r="Y930" s="5">
        <f>'H. Alk. basalt FC 5kbar'!AJ31</f>
        <v>0</v>
      </c>
      <c r="Z930" s="5"/>
      <c r="AA930" s="5"/>
      <c r="AB930" s="5">
        <f>'H. Alk. basalt FC 5kbar'!AL31</f>
        <v>0</v>
      </c>
      <c r="AC930" s="5">
        <f>'H. Alk. basalt FC 5kbar'!AN31</f>
        <v>4.7731000000000003E-2</v>
      </c>
      <c r="AD930" s="10"/>
      <c r="AE930" s="5">
        <f>'H. Alk. basalt FC 5kbar'!AQ31</f>
        <v>10.482037</v>
      </c>
      <c r="AF930" s="5"/>
      <c r="AG930" s="5"/>
      <c r="AH930" s="5">
        <f>'H. Alk. basalt FC 5kbar'!AS31</f>
        <v>0</v>
      </c>
      <c r="AI930" s="5"/>
      <c r="AJ930" s="5"/>
      <c r="AK930" s="5">
        <f>'H. Alk. basalt FC 5kbar'!AU31</f>
        <v>0</v>
      </c>
      <c r="AL930" s="5">
        <f>'H. Alk. basalt FC 5kbar'!AW31+'H. Alk. basalt FC 5kbar'!AX31</f>
        <v>0.61068900000000004</v>
      </c>
      <c r="AM930" s="10"/>
      <c r="AN930" s="5">
        <f t="shared" si="214"/>
        <v>11.327642000000001</v>
      </c>
      <c r="AO930" s="5"/>
      <c r="AP930" s="5"/>
      <c r="AQ930" s="5">
        <f t="shared" si="215"/>
        <v>0</v>
      </c>
      <c r="AR930" s="5"/>
      <c r="AS930" s="5"/>
      <c r="AT930" s="5">
        <f t="shared" si="216"/>
        <v>0</v>
      </c>
      <c r="AU930" s="5">
        <f t="shared" si="217"/>
        <v>0.65842000000000001</v>
      </c>
      <c r="AV930" s="10">
        <f t="shared" si="218"/>
        <v>88.013937999999996</v>
      </c>
      <c r="AW930" s="48">
        <f t="shared" si="220"/>
        <v>100</v>
      </c>
    </row>
    <row r="931" spans="1:49" x14ac:dyDescent="0.3">
      <c r="A931" s="2" t="s">
        <v>1449</v>
      </c>
      <c r="B931" s="3">
        <f>'H. Alk. basalt FC 5kbar'!A32</f>
        <v>26</v>
      </c>
      <c r="C931" s="2">
        <f>'H. Alk. basalt FC 5kbar'!C32</f>
        <v>1156</v>
      </c>
      <c r="D931" s="2">
        <f>'H. Alk. basalt FC 5kbar'!D32</f>
        <v>5000</v>
      </c>
      <c r="E931" s="5">
        <f>'B. LLD classification'!EA975</f>
        <v>2.8714953871787912</v>
      </c>
      <c r="F931" s="5">
        <f>'H. Alk. basalt FC 5kbar'!L32</f>
        <v>2.0550980000000001</v>
      </c>
      <c r="G931" s="6">
        <f>'H. Alk. basalt FC 5kbar'!N32</f>
        <v>86.724931999999995</v>
      </c>
      <c r="H931" s="7">
        <f t="shared" si="219"/>
        <v>13.275068000000005</v>
      </c>
      <c r="I931" s="8">
        <f>'H. Alk. basalt FC 5kbar'!R32</f>
        <v>46.738608999999997</v>
      </c>
      <c r="J931" s="9">
        <f>'H. Alk. basalt FC 5kbar'!S32</f>
        <v>3.7029079999999999</v>
      </c>
      <c r="K931" s="9">
        <f>'H. Alk. basalt FC 5kbar'!T32</f>
        <v>14.532635000000001</v>
      </c>
      <c r="L931" s="9">
        <f>'H. Alk. basalt FC 5kbar'!U32</f>
        <v>3.1995689999999999</v>
      </c>
      <c r="M931" s="9">
        <f>'H. Alk. basalt FC 5kbar'!V32</f>
        <v>10.304326</v>
      </c>
      <c r="N931" s="9">
        <f>'H. Alk. basalt FC 5kbar'!W32</f>
        <v>0.27670899999999998</v>
      </c>
      <c r="O931" s="9">
        <f>'H. Alk. basalt FC 5kbar'!X32</f>
        <v>4.5069530000000002</v>
      </c>
      <c r="P931" s="9">
        <f>'H. Alk. basalt FC 5kbar'!Y32</f>
        <v>8.3742099999999997</v>
      </c>
      <c r="Q931" s="9">
        <f>'H. Alk. basalt FC 5kbar'!Z32</f>
        <v>4.7557619999999998</v>
      </c>
      <c r="R931" s="9">
        <f>'H. Alk. basalt FC 5kbar'!AA32</f>
        <v>1.441195</v>
      </c>
      <c r="S931" s="9">
        <f>'H. Alk. basalt FC 5kbar'!AB32</f>
        <v>1.1409929999999999</v>
      </c>
      <c r="T931" s="9">
        <f>'H. Alk. basalt FC 5kbar'!AC32</f>
        <v>1.0261309999999999</v>
      </c>
      <c r="U931" s="10"/>
      <c r="V931" s="5">
        <f>'H. Alk. basalt FC 5kbar'!AH32</f>
        <v>0.91432800000000003</v>
      </c>
      <c r="W931" s="5"/>
      <c r="X931" s="5"/>
      <c r="Y931" s="5">
        <f>'H. Alk. basalt FC 5kbar'!AJ32</f>
        <v>0</v>
      </c>
      <c r="Z931" s="5"/>
      <c r="AA931" s="5"/>
      <c r="AB931" s="5">
        <f>'H. Alk. basalt FC 5kbar'!AL32</f>
        <v>0.31351299999999999</v>
      </c>
      <c r="AC931" s="5">
        <f>'H. Alk. basalt FC 5kbar'!AN32</f>
        <v>6.6558000000000006E-2</v>
      </c>
      <c r="AD931" s="10"/>
      <c r="AE931" s="5">
        <f>'H. Alk. basalt FC 5kbar'!AQ32</f>
        <v>11.32535</v>
      </c>
      <c r="AF931" s="5"/>
      <c r="AG931" s="5"/>
      <c r="AH931" s="5">
        <f>'H. Alk. basalt FC 5kbar'!AS32</f>
        <v>0</v>
      </c>
      <c r="AI931" s="5"/>
      <c r="AJ931" s="5"/>
      <c r="AK931" s="5">
        <f>'H. Alk. basalt FC 5kbar'!AU32</f>
        <v>0</v>
      </c>
      <c r="AL931" s="5">
        <f>'H. Alk. basalt FC 5kbar'!AW32+'H. Alk. basalt FC 5kbar'!AX32</f>
        <v>0.65531799999999996</v>
      </c>
      <c r="AM931" s="10"/>
      <c r="AN931" s="5">
        <f t="shared" si="214"/>
        <v>12.239678</v>
      </c>
      <c r="AO931" s="5"/>
      <c r="AP931" s="5"/>
      <c r="AQ931" s="5">
        <f t="shared" si="215"/>
        <v>0</v>
      </c>
      <c r="AR931" s="5"/>
      <c r="AS931" s="5"/>
      <c r="AT931" s="5">
        <f t="shared" si="216"/>
        <v>0.31351299999999999</v>
      </c>
      <c r="AU931" s="5">
        <f t="shared" si="217"/>
        <v>0.72187599999999996</v>
      </c>
      <c r="AV931" s="10">
        <f t="shared" si="218"/>
        <v>86.724931999999995</v>
      </c>
      <c r="AW931" s="48">
        <f t="shared" si="220"/>
        <v>99.999999000000003</v>
      </c>
    </row>
    <row r="932" spans="1:49" x14ac:dyDescent="0.3">
      <c r="A932" s="2" t="s">
        <v>1449</v>
      </c>
      <c r="B932" s="3">
        <f>'H. Alk. basalt FC 5kbar'!A33</f>
        <v>27</v>
      </c>
      <c r="C932" s="2">
        <f>'H. Alk. basalt FC 5kbar'!C33</f>
        <v>1154</v>
      </c>
      <c r="D932" s="2">
        <f>'H. Alk. basalt FC 5kbar'!D33</f>
        <v>5000</v>
      </c>
      <c r="E932" s="5">
        <f>'B. LLD classification'!EA976</f>
        <v>2.8616055259000985</v>
      </c>
      <c r="F932" s="5">
        <f>'H. Alk. basalt FC 5kbar'!L33</f>
        <v>2.1147480000000001</v>
      </c>
      <c r="G932" s="6">
        <f>'H. Alk. basalt FC 5kbar'!N33</f>
        <v>85.146919999999994</v>
      </c>
      <c r="H932" s="7">
        <f t="shared" si="219"/>
        <v>14.853080000000006</v>
      </c>
      <c r="I932" s="8">
        <f>'H. Alk. basalt FC 5kbar'!R33</f>
        <v>47.198053999999999</v>
      </c>
      <c r="J932" s="9">
        <f>'H. Alk. basalt FC 5kbar'!S33</f>
        <v>3.5395180000000002</v>
      </c>
      <c r="K932" s="9">
        <f>'H. Alk. basalt FC 5kbar'!T33</f>
        <v>14.604889999999999</v>
      </c>
      <c r="L932" s="9">
        <f>'H. Alk. basalt FC 5kbar'!U33</f>
        <v>3.03674</v>
      </c>
      <c r="M932" s="9">
        <f>'H. Alk. basalt FC 5kbar'!V33</f>
        <v>10.202275</v>
      </c>
      <c r="N932" s="9">
        <f>'H. Alk. basalt FC 5kbar'!W33</f>
        <v>0.28183799999999998</v>
      </c>
      <c r="O932" s="9">
        <f>'H. Alk. basalt FC 5kbar'!X33</f>
        <v>4.4252310000000001</v>
      </c>
      <c r="P932" s="9">
        <f>'H. Alk. basalt FC 5kbar'!Y33</f>
        <v>8.2389050000000008</v>
      </c>
      <c r="Q932" s="9">
        <f>'H. Alk. basalt FC 5kbar'!Z33</f>
        <v>4.8384999999999998</v>
      </c>
      <c r="R932" s="9">
        <f>'H. Alk. basalt FC 5kbar'!AA33</f>
        <v>1.4679040000000001</v>
      </c>
      <c r="S932" s="9">
        <f>'H. Alk. basalt FC 5kbar'!AB33</f>
        <v>1.1209979999999999</v>
      </c>
      <c r="T932" s="9">
        <f>'H. Alk. basalt FC 5kbar'!AC33</f>
        <v>1.045148</v>
      </c>
      <c r="U932" s="10"/>
      <c r="V932" s="5">
        <f>'H. Alk. basalt FC 5kbar'!AH33</f>
        <v>0.95191899999999996</v>
      </c>
      <c r="W932" s="5"/>
      <c r="X932" s="5"/>
      <c r="Y932" s="5">
        <f>'H. Alk. basalt FC 5kbar'!AJ33</f>
        <v>0</v>
      </c>
      <c r="Z932" s="5"/>
      <c r="AA932" s="5"/>
      <c r="AB932" s="5">
        <f>'H. Alk. basalt FC 5kbar'!AL33</f>
        <v>0.55388000000000004</v>
      </c>
      <c r="AC932" s="5">
        <f>'H. Alk. basalt FC 5kbar'!AN33</f>
        <v>7.9651E-2</v>
      </c>
      <c r="AD932" s="10"/>
      <c r="AE932" s="5">
        <f>'H. Alk. basalt FC 5kbar'!AQ33</f>
        <v>12.237387999999999</v>
      </c>
      <c r="AF932" s="5"/>
      <c r="AG932" s="5"/>
      <c r="AH932" s="5">
        <f>'H. Alk. basalt FC 5kbar'!AS33</f>
        <v>0</v>
      </c>
      <c r="AI932" s="5"/>
      <c r="AJ932" s="5"/>
      <c r="AK932" s="5">
        <f>'H. Alk. basalt FC 5kbar'!AU33</f>
        <v>0.31146699999999999</v>
      </c>
      <c r="AL932" s="5">
        <f>'H. Alk. basalt FC 5kbar'!AW33+'H. Alk. basalt FC 5kbar'!AX33</f>
        <v>0.71877500000000005</v>
      </c>
      <c r="AM932" s="10"/>
      <c r="AN932" s="5">
        <f t="shared" si="214"/>
        <v>13.189306999999999</v>
      </c>
      <c r="AO932" s="5"/>
      <c r="AP932" s="5"/>
      <c r="AQ932" s="5">
        <f t="shared" si="215"/>
        <v>0</v>
      </c>
      <c r="AR932" s="5"/>
      <c r="AS932" s="5"/>
      <c r="AT932" s="5">
        <f t="shared" si="216"/>
        <v>0.86534700000000009</v>
      </c>
      <c r="AU932" s="5">
        <f t="shared" si="217"/>
        <v>0.79842600000000008</v>
      </c>
      <c r="AV932" s="10">
        <f t="shared" si="218"/>
        <v>85.146919999999994</v>
      </c>
      <c r="AW932" s="48">
        <f t="shared" si="220"/>
        <v>100</v>
      </c>
    </row>
    <row r="933" spans="1:49" x14ac:dyDescent="0.3">
      <c r="A933" s="2" t="s">
        <v>1449</v>
      </c>
      <c r="B933" s="3">
        <f>'H. Alk. basalt FC 5kbar'!A34</f>
        <v>28</v>
      </c>
      <c r="C933" s="2">
        <f>'H. Alk. basalt FC 5kbar'!C34</f>
        <v>1152</v>
      </c>
      <c r="D933" s="2">
        <f>'H. Alk. basalt FC 5kbar'!D34</f>
        <v>5000</v>
      </c>
      <c r="E933" s="5">
        <f>'B. LLD classification'!EA977</f>
        <v>2.8525408732270017</v>
      </c>
      <c r="F933" s="5">
        <f>'H. Alk. basalt FC 5kbar'!L34</f>
        <v>2.1650680000000002</v>
      </c>
      <c r="G933" s="6">
        <f>'H. Alk. basalt FC 5kbar'!N34</f>
        <v>83.701128999999995</v>
      </c>
      <c r="H933" s="7">
        <f t="shared" si="219"/>
        <v>16.298871000000005</v>
      </c>
      <c r="I933" s="8">
        <f>'H. Alk. basalt FC 5kbar'!R34</f>
        <v>47.617108000000002</v>
      </c>
      <c r="J933" s="9">
        <f>'H. Alk. basalt FC 5kbar'!S34</f>
        <v>3.3915350000000002</v>
      </c>
      <c r="K933" s="9">
        <f>'H. Alk. basalt FC 5kbar'!T34</f>
        <v>14.676666000000001</v>
      </c>
      <c r="L933" s="9">
        <f>'H. Alk. basalt FC 5kbar'!U34</f>
        <v>2.8894220000000002</v>
      </c>
      <c r="M933" s="9">
        <f>'H. Alk. basalt FC 5kbar'!V34</f>
        <v>10.111088000000001</v>
      </c>
      <c r="N933" s="9">
        <f>'H. Alk. basalt FC 5kbar'!W34</f>
        <v>0.28670600000000002</v>
      </c>
      <c r="O933" s="9">
        <f>'H. Alk. basalt FC 5kbar'!X34</f>
        <v>4.3459000000000003</v>
      </c>
      <c r="P933" s="9">
        <f>'H. Alk. basalt FC 5kbar'!Y34</f>
        <v>8.1059710000000003</v>
      </c>
      <c r="Q933" s="9">
        <f>'H. Alk. basalt FC 5kbar'!Z34</f>
        <v>4.9168050000000001</v>
      </c>
      <c r="R933" s="9">
        <f>'H. Alk. basalt FC 5kbar'!AA34</f>
        <v>1.4932589999999999</v>
      </c>
      <c r="S933" s="9">
        <f>'H. Alk. basalt FC 5kbar'!AB34</f>
        <v>1.102339</v>
      </c>
      <c r="T933" s="9">
        <f>'H. Alk. basalt FC 5kbar'!AC34</f>
        <v>1.0632010000000001</v>
      </c>
      <c r="U933" s="10"/>
      <c r="V933" s="5">
        <f>'H. Alk. basalt FC 5kbar'!AH34</f>
        <v>0.894594</v>
      </c>
      <c r="W933" s="5"/>
      <c r="X933" s="5"/>
      <c r="Y933" s="5">
        <f>'H. Alk. basalt FC 5kbar'!AJ34</f>
        <v>0</v>
      </c>
      <c r="Z933" s="5"/>
      <c r="AA933" s="5"/>
      <c r="AB933" s="5">
        <f>'H. Alk. basalt FC 5kbar'!AL34</f>
        <v>0.485989</v>
      </c>
      <c r="AC933" s="5">
        <f>'H. Alk. basalt FC 5kbar'!AN34</f>
        <v>7.2647000000000003E-2</v>
      </c>
      <c r="AD933" s="10"/>
      <c r="AE933" s="5">
        <f>'H. Alk. basalt FC 5kbar'!AQ34</f>
        <v>13.187017000000001</v>
      </c>
      <c r="AF933" s="5"/>
      <c r="AG933" s="5"/>
      <c r="AH933" s="5">
        <f>'H. Alk. basalt FC 5kbar'!AS34</f>
        <v>0</v>
      </c>
      <c r="AI933" s="5"/>
      <c r="AJ933" s="5"/>
      <c r="AK933" s="5">
        <f>'H. Alk. basalt FC 5kbar'!AU34</f>
        <v>0.86329900000000004</v>
      </c>
      <c r="AL933" s="5">
        <f>'H. Alk. basalt FC 5kbar'!AW34+'H. Alk. basalt FC 5kbar'!AX34</f>
        <v>0.79532499999999995</v>
      </c>
      <c r="AM933" s="10"/>
      <c r="AN933" s="5">
        <f t="shared" si="214"/>
        <v>14.081611000000001</v>
      </c>
      <c r="AO933" s="5"/>
      <c r="AP933" s="5"/>
      <c r="AQ933" s="5">
        <f t="shared" si="215"/>
        <v>0</v>
      </c>
      <c r="AR933" s="5"/>
      <c r="AS933" s="5"/>
      <c r="AT933" s="5">
        <f t="shared" si="216"/>
        <v>1.349288</v>
      </c>
      <c r="AU933" s="5">
        <f t="shared" si="217"/>
        <v>0.86797199999999997</v>
      </c>
      <c r="AV933" s="10">
        <f t="shared" si="218"/>
        <v>83.701128999999995</v>
      </c>
      <c r="AW933" s="48">
        <f t="shared" si="220"/>
        <v>100</v>
      </c>
    </row>
    <row r="934" spans="1:49" x14ac:dyDescent="0.3">
      <c r="A934" s="2" t="s">
        <v>1449</v>
      </c>
      <c r="B934" s="3">
        <f>'H. Alk. basalt FC 5kbar'!A35</f>
        <v>29</v>
      </c>
      <c r="C934" s="2">
        <f>'H. Alk. basalt FC 5kbar'!C35</f>
        <v>1150</v>
      </c>
      <c r="D934" s="2">
        <f>'H. Alk. basalt FC 5kbar'!D35</f>
        <v>5000</v>
      </c>
      <c r="E934" s="5">
        <f>'B. LLD classification'!EA978</f>
        <v>2.844046832216176</v>
      </c>
      <c r="F934" s="5">
        <f>'H. Alk. basalt FC 5kbar'!L35</f>
        <v>2.2132339999999999</v>
      </c>
      <c r="G934" s="6">
        <f>'H. Alk. basalt FC 5kbar'!N35</f>
        <v>82.352163000000004</v>
      </c>
      <c r="H934" s="7">
        <f t="shared" si="219"/>
        <v>17.647836999999996</v>
      </c>
      <c r="I934" s="8">
        <f>'H. Alk. basalt FC 5kbar'!R35</f>
        <v>48.004672999999997</v>
      </c>
      <c r="J934" s="9">
        <f>'H. Alk. basalt FC 5kbar'!S35</f>
        <v>3.2568250000000001</v>
      </c>
      <c r="K934" s="9">
        <f>'H. Alk. basalt FC 5kbar'!T35</f>
        <v>14.750857</v>
      </c>
      <c r="L934" s="9">
        <f>'H. Alk. basalt FC 5kbar'!U35</f>
        <v>2.7528549999999998</v>
      </c>
      <c r="M934" s="9">
        <f>'H. Alk. basalt FC 5kbar'!V35</f>
        <v>10.02622</v>
      </c>
      <c r="N934" s="9">
        <f>'H. Alk. basalt FC 5kbar'!W35</f>
        <v>0.29140199999999999</v>
      </c>
      <c r="O934" s="9">
        <f>'H. Alk. basalt FC 5kbar'!X35</f>
        <v>4.2668090000000003</v>
      </c>
      <c r="P934" s="9">
        <f>'H. Alk. basalt FC 5kbar'!Y35</f>
        <v>7.9752229999999997</v>
      </c>
      <c r="Q934" s="9">
        <f>'H. Alk. basalt FC 5kbar'!Z35</f>
        <v>4.9921249999999997</v>
      </c>
      <c r="R934" s="9">
        <f>'H. Alk. basalt FC 5kbar'!AA35</f>
        <v>1.51772</v>
      </c>
      <c r="S934" s="9">
        <f>'H. Alk. basalt FC 5kbar'!AB35</f>
        <v>1.0846739999999999</v>
      </c>
      <c r="T934" s="9">
        <f>'H. Alk. basalt FC 5kbar'!AC35</f>
        <v>1.080616</v>
      </c>
      <c r="U934" s="10"/>
      <c r="V934" s="5">
        <f>'H. Alk. basalt FC 5kbar'!AH35</f>
        <v>0.850387</v>
      </c>
      <c r="W934" s="5"/>
      <c r="X934" s="5"/>
      <c r="Y934" s="5">
        <f>'H. Alk. basalt FC 5kbar'!AJ35</f>
        <v>0</v>
      </c>
      <c r="Z934" s="5"/>
      <c r="AA934" s="5"/>
      <c r="AB934" s="5">
        <f>'H. Alk. basalt FC 5kbar'!AL35</f>
        <v>0.43863099999999999</v>
      </c>
      <c r="AC934" s="5">
        <f>'H. Alk. basalt FC 5kbar'!AN35</f>
        <v>6.7386000000000001E-2</v>
      </c>
      <c r="AD934" s="10"/>
      <c r="AE934" s="5">
        <f>'H. Alk. basalt FC 5kbar'!AQ35</f>
        <v>14.079326</v>
      </c>
      <c r="AF934" s="5"/>
      <c r="AG934" s="5"/>
      <c r="AH934" s="5">
        <f>'H. Alk. basalt FC 5kbar'!AS35</f>
        <v>0</v>
      </c>
      <c r="AI934" s="5"/>
      <c r="AJ934" s="5"/>
      <c r="AK934" s="5">
        <f>'H. Alk. basalt FC 5kbar'!AU35</f>
        <v>1.347237</v>
      </c>
      <c r="AL934" s="5">
        <f>'H. Alk. basalt FC 5kbar'!AW35+'H. Alk. basalt FC 5kbar'!AX35</f>
        <v>0.86487000000000003</v>
      </c>
      <c r="AM934" s="10"/>
      <c r="AN934" s="5">
        <f t="shared" si="214"/>
        <v>14.929713</v>
      </c>
      <c r="AO934" s="5"/>
      <c r="AP934" s="5"/>
      <c r="AQ934" s="5">
        <f t="shared" si="215"/>
        <v>0</v>
      </c>
      <c r="AR934" s="5"/>
      <c r="AS934" s="5"/>
      <c r="AT934" s="5">
        <f t="shared" si="216"/>
        <v>1.785868</v>
      </c>
      <c r="AU934" s="5">
        <f t="shared" si="217"/>
        <v>0.93225599999999997</v>
      </c>
      <c r="AV934" s="10">
        <f t="shared" si="218"/>
        <v>82.352163000000004</v>
      </c>
      <c r="AW934" s="48">
        <f t="shared" si="220"/>
        <v>100</v>
      </c>
    </row>
    <row r="935" spans="1:49" x14ac:dyDescent="0.3">
      <c r="A935" s="2" t="s">
        <v>1449</v>
      </c>
      <c r="B935" s="3">
        <f>'H. Alk. basalt FC 5kbar'!A36</f>
        <v>30</v>
      </c>
      <c r="C935" s="2">
        <f>'H. Alk. basalt FC 5kbar'!C36</f>
        <v>1148</v>
      </c>
      <c r="D935" s="2">
        <f>'H. Alk. basalt FC 5kbar'!D36</f>
        <v>5000</v>
      </c>
      <c r="E935" s="5">
        <f>'B. LLD classification'!EA979</f>
        <v>2.8357497955950648</v>
      </c>
      <c r="F935" s="5">
        <f>'H. Alk. basalt FC 5kbar'!L36</f>
        <v>2.2609210000000002</v>
      </c>
      <c r="G935" s="6">
        <f>'H. Alk. basalt FC 5kbar'!N36</f>
        <v>81.052899999999994</v>
      </c>
      <c r="H935" s="7">
        <f t="shared" si="219"/>
        <v>18.947100000000006</v>
      </c>
      <c r="I935" s="8">
        <f>'H. Alk. basalt FC 5kbar'!R36</f>
        <v>48.370013</v>
      </c>
      <c r="J935" s="9">
        <f>'H. Alk. basalt FC 5kbar'!S36</f>
        <v>3.1351599999999999</v>
      </c>
      <c r="K935" s="9">
        <f>'H. Alk. basalt FC 5kbar'!T36</f>
        <v>14.834989999999999</v>
      </c>
      <c r="L935" s="9">
        <f>'H. Alk. basalt FC 5kbar'!U36</f>
        <v>2.6201370000000002</v>
      </c>
      <c r="M935" s="9">
        <f>'H. Alk. basalt FC 5kbar'!V36</f>
        <v>9.9397140000000004</v>
      </c>
      <c r="N935" s="9">
        <f>'H. Alk. basalt FC 5kbar'!W36</f>
        <v>0.29607299999999998</v>
      </c>
      <c r="O935" s="9">
        <f>'H. Alk. basalt FC 5kbar'!X36</f>
        <v>4.1829910000000003</v>
      </c>
      <c r="P935" s="9">
        <f>'H. Alk. basalt FC 5kbar'!Y36</f>
        <v>7.8465949999999998</v>
      </c>
      <c r="Q935" s="9">
        <f>'H. Alk. basalt FC 5kbar'!Z36</f>
        <v>5.0668309999999996</v>
      </c>
      <c r="R935" s="9">
        <f>'H. Alk. basalt FC 5kbar'!AA36</f>
        <v>1.5420480000000001</v>
      </c>
      <c r="S935" s="9">
        <f>'H. Alk. basalt FC 5kbar'!AB36</f>
        <v>1.0675079999999999</v>
      </c>
      <c r="T935" s="9">
        <f>'H. Alk. basalt FC 5kbar'!AC36</f>
        <v>1.097939</v>
      </c>
      <c r="U935" s="10"/>
      <c r="V935" s="5">
        <f>'H. Alk. basalt FC 5kbar'!AH36</f>
        <v>0.82405300000000004</v>
      </c>
      <c r="W935" s="5"/>
      <c r="X935" s="5"/>
      <c r="Y935" s="5">
        <f>'H. Alk. basalt FC 5kbar'!AJ36</f>
        <v>0</v>
      </c>
      <c r="Z935" s="5"/>
      <c r="AA935" s="5"/>
      <c r="AB935" s="5">
        <f>'H. Alk. basalt FC 5kbar'!AL36</f>
        <v>0.41834199999999999</v>
      </c>
      <c r="AC935" s="5">
        <f>'H. Alk. basalt FC 5kbar'!AN36</f>
        <v>6.4302999999999999E-2</v>
      </c>
      <c r="AD935" s="10"/>
      <c r="AE935" s="5">
        <f>'H. Alk. basalt FC 5kbar'!AQ36</f>
        <v>14.927431</v>
      </c>
      <c r="AF935" s="5"/>
      <c r="AG935" s="5"/>
      <c r="AH935" s="5">
        <f>'H. Alk. basalt FC 5kbar'!AS36</f>
        <v>0</v>
      </c>
      <c r="AI935" s="5"/>
      <c r="AJ935" s="5"/>
      <c r="AK935" s="5">
        <f>'H. Alk. basalt FC 5kbar'!AU36</f>
        <v>1.7838160000000001</v>
      </c>
      <c r="AL935" s="5">
        <f>'H. Alk. basalt FC 5kbar'!AW36+'H. Alk. basalt FC 5kbar'!AX36</f>
        <v>0.92915400000000004</v>
      </c>
      <c r="AM935" s="10"/>
      <c r="AN935" s="5">
        <f t="shared" si="214"/>
        <v>15.751484</v>
      </c>
      <c r="AO935" s="5"/>
      <c r="AP935" s="5"/>
      <c r="AQ935" s="5">
        <f t="shared" si="215"/>
        <v>0</v>
      </c>
      <c r="AR935" s="5"/>
      <c r="AS935" s="5"/>
      <c r="AT935" s="5">
        <f t="shared" si="216"/>
        <v>2.2021579999999998</v>
      </c>
      <c r="AU935" s="5">
        <f t="shared" si="217"/>
        <v>0.99345700000000003</v>
      </c>
      <c r="AV935" s="10">
        <f t="shared" si="218"/>
        <v>81.052899999999994</v>
      </c>
      <c r="AW935" s="48">
        <f t="shared" si="220"/>
        <v>99.999998999999988</v>
      </c>
    </row>
    <row r="936" spans="1:49" x14ac:dyDescent="0.3">
      <c r="A936" s="2" t="s">
        <v>1449</v>
      </c>
      <c r="B936" s="3">
        <f>'H. Alk. basalt FC 5kbar'!A37</f>
        <v>31</v>
      </c>
      <c r="C936" s="2">
        <f>'H. Alk. basalt FC 5kbar'!C37</f>
        <v>1146</v>
      </c>
      <c r="D936" s="2">
        <f>'H. Alk. basalt FC 5kbar'!D37</f>
        <v>5000</v>
      </c>
      <c r="E936" s="5">
        <f>'B. LLD classification'!EA980</f>
        <v>2.8274090339098796</v>
      </c>
      <c r="F936" s="5">
        <f>'H. Alk. basalt FC 5kbar'!L37</f>
        <v>2.3087520000000001</v>
      </c>
      <c r="G936" s="6">
        <f>'H. Alk. basalt FC 5kbar'!N37</f>
        <v>79.775627999999998</v>
      </c>
      <c r="H936" s="7">
        <f t="shared" si="219"/>
        <v>20.224372000000002</v>
      </c>
      <c r="I936" s="8">
        <f>'H. Alk. basalt FC 5kbar'!R37</f>
        <v>48.718310000000002</v>
      </c>
      <c r="J936" s="9">
        <f>'H. Alk. basalt FC 5kbar'!S37</f>
        <v>3.0265439999999999</v>
      </c>
      <c r="K936" s="9">
        <f>'H. Alk. basalt FC 5kbar'!T37</f>
        <v>14.933642000000001</v>
      </c>
      <c r="L936" s="9">
        <f>'H. Alk. basalt FC 5kbar'!U37</f>
        <v>2.4880049999999998</v>
      </c>
      <c r="M936" s="9">
        <f>'H. Alk. basalt FC 5kbar'!V37</f>
        <v>9.8460850000000004</v>
      </c>
      <c r="N936" s="9">
        <f>'H. Alk. basalt FC 5kbar'!W37</f>
        <v>0.30081400000000003</v>
      </c>
      <c r="O936" s="9">
        <f>'H. Alk. basalt FC 5kbar'!X37</f>
        <v>4.090802</v>
      </c>
      <c r="P936" s="9">
        <f>'H. Alk. basalt FC 5kbar'!Y37</f>
        <v>7.720485</v>
      </c>
      <c r="Q936" s="9">
        <f>'H. Alk. basalt FC 5kbar'!Z37</f>
        <v>5.1424960000000004</v>
      </c>
      <c r="R936" s="9">
        <f>'H. Alk. basalt FC 5kbar'!AA37</f>
        <v>1.566738</v>
      </c>
      <c r="S936" s="9">
        <f>'H. Alk. basalt FC 5kbar'!AB37</f>
        <v>1.0505610000000001</v>
      </c>
      <c r="T936" s="9">
        <f>'H. Alk. basalt FC 5kbar'!AC37</f>
        <v>1.1155170000000001</v>
      </c>
      <c r="U936" s="10"/>
      <c r="V936" s="5">
        <f>'H. Alk. basalt FC 5kbar'!AH37</f>
        <v>0.80886800000000003</v>
      </c>
      <c r="W936" s="5"/>
      <c r="X936" s="5"/>
      <c r="Y936" s="5">
        <f>'H. Alk. basalt FC 5kbar'!AJ37</f>
        <v>0</v>
      </c>
      <c r="Z936" s="5"/>
      <c r="AA936" s="5"/>
      <c r="AB936" s="5">
        <f>'H. Alk. basalt FC 5kbar'!AL37</f>
        <v>0.41339199999999998</v>
      </c>
      <c r="AC936" s="5">
        <f>'H. Alk. basalt FC 5kbar'!AN37</f>
        <v>6.2441000000000003E-2</v>
      </c>
      <c r="AD936" s="10"/>
      <c r="AE936" s="5">
        <f>'H. Alk. basalt FC 5kbar'!AQ37</f>
        <v>15.74921</v>
      </c>
      <c r="AF936" s="5"/>
      <c r="AG936" s="5"/>
      <c r="AH936" s="5">
        <f>'H. Alk. basalt FC 5kbar'!AS37</f>
        <v>0</v>
      </c>
      <c r="AI936" s="5"/>
      <c r="AJ936" s="5"/>
      <c r="AK936" s="5">
        <f>'H. Alk. basalt FC 5kbar'!AU37</f>
        <v>2.2001050000000002</v>
      </c>
      <c r="AL936" s="5">
        <f>'H. Alk. basalt FC 5kbar'!AW37+'H. Alk. basalt FC 5kbar'!AX37</f>
        <v>0.99035499999999999</v>
      </c>
      <c r="AM936" s="10"/>
      <c r="AN936" s="5">
        <f t="shared" si="214"/>
        <v>16.558077999999998</v>
      </c>
      <c r="AO936" s="5"/>
      <c r="AP936" s="5"/>
      <c r="AQ936" s="5">
        <f t="shared" si="215"/>
        <v>0</v>
      </c>
      <c r="AR936" s="5"/>
      <c r="AS936" s="5"/>
      <c r="AT936" s="5">
        <f t="shared" si="216"/>
        <v>2.6134970000000002</v>
      </c>
      <c r="AU936" s="5">
        <f t="shared" si="217"/>
        <v>1.0527960000000001</v>
      </c>
      <c r="AV936" s="10">
        <f t="shared" si="218"/>
        <v>79.775627999999998</v>
      </c>
      <c r="AW936" s="48">
        <f t="shared" si="220"/>
        <v>99.999999000000003</v>
      </c>
    </row>
    <row r="937" spans="1:49" x14ac:dyDescent="0.3">
      <c r="A937" s="2" t="s">
        <v>1449</v>
      </c>
      <c r="B937" s="3">
        <f>'H. Alk. basalt FC 5kbar'!A38</f>
        <v>32</v>
      </c>
      <c r="C937" s="2">
        <f>'H. Alk. basalt FC 5kbar'!C38</f>
        <v>1144</v>
      </c>
      <c r="D937" s="2">
        <f>'H. Alk. basalt FC 5kbar'!D38</f>
        <v>5000</v>
      </c>
      <c r="E937" s="5">
        <f>'B. LLD classification'!EA981</f>
        <v>2.8194884312123785</v>
      </c>
      <c r="F937" s="5">
        <f>'H. Alk. basalt FC 5kbar'!L38</f>
        <v>2.353621</v>
      </c>
      <c r="G937" s="6">
        <f>'H. Alk. basalt FC 5kbar'!N38</f>
        <v>78.578726000000003</v>
      </c>
      <c r="H937" s="7">
        <f t="shared" si="219"/>
        <v>21.421273999999997</v>
      </c>
      <c r="I937" s="8">
        <f>'H. Alk. basalt FC 5kbar'!R38</f>
        <v>49.042416000000003</v>
      </c>
      <c r="J937" s="9">
        <f>'H. Alk. basalt FC 5kbar'!S38</f>
        <v>2.9276249999999999</v>
      </c>
      <c r="K937" s="9">
        <f>'H. Alk. basalt FC 5kbar'!T38</f>
        <v>15.032928</v>
      </c>
      <c r="L937" s="9">
        <f>'H. Alk. basalt FC 5kbar'!U38</f>
        <v>2.3651689999999999</v>
      </c>
      <c r="M937" s="9">
        <f>'H. Alk. basalt FC 5kbar'!V38</f>
        <v>9.7558530000000001</v>
      </c>
      <c r="N937" s="9">
        <f>'H. Alk. basalt FC 5kbar'!W38</f>
        <v>0.305396</v>
      </c>
      <c r="O937" s="9">
        <f>'H. Alk. basalt FC 5kbar'!X38</f>
        <v>3.9991840000000001</v>
      </c>
      <c r="P937" s="9">
        <f>'H. Alk. basalt FC 5kbar'!Y38</f>
        <v>7.5982609999999999</v>
      </c>
      <c r="Q937" s="9">
        <f>'H. Alk. basalt FC 5kbar'!Z38</f>
        <v>5.215516</v>
      </c>
      <c r="R937" s="9">
        <f>'H. Alk. basalt FC 5kbar'!AA38</f>
        <v>1.5906020000000001</v>
      </c>
      <c r="S937" s="9">
        <f>'H. Alk. basalt FC 5kbar'!AB38</f>
        <v>1.0345420000000001</v>
      </c>
      <c r="T937" s="9">
        <f>'H. Alk. basalt FC 5kbar'!AC38</f>
        <v>1.132509</v>
      </c>
      <c r="U937" s="10"/>
      <c r="V937" s="5">
        <f>'H. Alk. basalt FC 5kbar'!AH38</f>
        <v>0.76709300000000002</v>
      </c>
      <c r="W937" s="5"/>
      <c r="X937" s="5"/>
      <c r="Y937" s="5">
        <f>'H. Alk. basalt FC 5kbar'!AJ38</f>
        <v>0</v>
      </c>
      <c r="Z937" s="5"/>
      <c r="AA937" s="5"/>
      <c r="AB937" s="5">
        <f>'H. Alk. basalt FC 5kbar'!AL38</f>
        <v>0.37914199999999998</v>
      </c>
      <c r="AC937" s="5">
        <f>'H. Alk. basalt FC 5kbar'!AN38</f>
        <v>5.8087E-2</v>
      </c>
      <c r="AD937" s="10"/>
      <c r="AE937" s="5">
        <f>'H. Alk. basalt FC 5kbar'!AQ38</f>
        <v>16.555814999999999</v>
      </c>
      <c r="AF937" s="5"/>
      <c r="AG937" s="5"/>
      <c r="AH937" s="5">
        <f>'H. Alk. basalt FC 5kbar'!AS38</f>
        <v>0</v>
      </c>
      <c r="AI937" s="5"/>
      <c r="AJ937" s="5"/>
      <c r="AK937" s="5">
        <f>'H. Alk. basalt FC 5kbar'!AU38</f>
        <v>2.6114419999999998</v>
      </c>
      <c r="AL937" s="5">
        <f>'H. Alk. basalt FC 5kbar'!AW38+'H. Alk. basalt FC 5kbar'!AX38</f>
        <v>1.0496939999999999</v>
      </c>
      <c r="AM937" s="10"/>
      <c r="AN937" s="5">
        <f t="shared" ref="AN937:AN968" si="221">V937+AE937</f>
        <v>17.322907999999998</v>
      </c>
      <c r="AO937" s="5"/>
      <c r="AP937" s="5"/>
      <c r="AQ937" s="5">
        <f t="shared" ref="AQ937:AQ968" si="222">Y937+AH937</f>
        <v>0</v>
      </c>
      <c r="AR937" s="5"/>
      <c r="AS937" s="5"/>
      <c r="AT937" s="5">
        <f t="shared" ref="AT937:AT968" si="223">AB937+AK937</f>
        <v>2.9905839999999997</v>
      </c>
      <c r="AU937" s="5">
        <f t="shared" ref="AU937:AU968" si="224">AC937+AL937</f>
        <v>1.1077809999999999</v>
      </c>
      <c r="AV937" s="10">
        <f t="shared" ref="AV937:AV967" si="225">G937</f>
        <v>78.578726000000003</v>
      </c>
      <c r="AW937" s="48">
        <f t="shared" si="220"/>
        <v>99.999999000000003</v>
      </c>
    </row>
    <row r="938" spans="1:49" x14ac:dyDescent="0.3">
      <c r="A938" s="2" t="s">
        <v>1449</v>
      </c>
      <c r="B938" s="3">
        <f>'H. Alk. basalt FC 5kbar'!A39</f>
        <v>33</v>
      </c>
      <c r="C938" s="2">
        <f>'H. Alk. basalt FC 5kbar'!C39</f>
        <v>1142</v>
      </c>
      <c r="D938" s="2">
        <f>'H. Alk. basalt FC 5kbar'!D39</f>
        <v>5000</v>
      </c>
      <c r="E938" s="5">
        <f>'B. LLD classification'!EA982</f>
        <v>2.8120341442722445</v>
      </c>
      <c r="F938" s="5">
        <f>'H. Alk. basalt FC 5kbar'!L39</f>
        <v>2.3962659999999998</v>
      </c>
      <c r="G938" s="6">
        <f>'H. Alk. basalt FC 5kbar'!N39</f>
        <v>77.466380000000001</v>
      </c>
      <c r="H938" s="7">
        <f t="shared" si="219"/>
        <v>22.533619999999999</v>
      </c>
      <c r="I938" s="8">
        <f>'H. Alk. basalt FC 5kbar'!R39</f>
        <v>49.343421999999997</v>
      </c>
      <c r="J938" s="9">
        <f>'H. Alk. basalt FC 5kbar'!S39</f>
        <v>2.8368280000000001</v>
      </c>
      <c r="K938" s="9">
        <f>'H. Alk. basalt FC 5kbar'!T39</f>
        <v>15.129994</v>
      </c>
      <c r="L938" s="9">
        <f>'H. Alk. basalt FC 5kbar'!U39</f>
        <v>2.2520639999999998</v>
      </c>
      <c r="M938" s="9">
        <f>'H. Alk. basalt FC 5kbar'!V39</f>
        <v>9.6703329999999994</v>
      </c>
      <c r="N938" s="9">
        <f>'H. Alk. basalt FC 5kbar'!W39</f>
        <v>0.30978099999999997</v>
      </c>
      <c r="O938" s="9">
        <f>'H. Alk. basalt FC 5kbar'!X39</f>
        <v>3.9100779999999999</v>
      </c>
      <c r="P938" s="9">
        <f>'H. Alk. basalt FC 5kbar'!Y39</f>
        <v>7.4804589999999997</v>
      </c>
      <c r="Q938" s="9">
        <f>'H. Alk. basalt FC 5kbar'!Z39</f>
        <v>5.2853000000000003</v>
      </c>
      <c r="R938" s="9">
        <f>'H. Alk. basalt FC 5kbar'!AA39</f>
        <v>1.613442</v>
      </c>
      <c r="S938" s="9">
        <f>'H. Alk. basalt FC 5kbar'!AB39</f>
        <v>1.019528</v>
      </c>
      <c r="T938" s="9">
        <f>'H. Alk. basalt FC 5kbar'!AC39</f>
        <v>1.148771</v>
      </c>
      <c r="U938" s="10"/>
      <c r="V938" s="5">
        <f>'H. Alk. basalt FC 5kbar'!AH39</f>
        <v>0.72177400000000003</v>
      </c>
      <c r="W938" s="5"/>
      <c r="X938" s="5"/>
      <c r="Y938" s="5">
        <f>'H. Alk. basalt FC 5kbar'!AJ39</f>
        <v>0</v>
      </c>
      <c r="Z938" s="5"/>
      <c r="AA938" s="5"/>
      <c r="AB938" s="5">
        <f>'H. Alk. basalt FC 5kbar'!AL39</f>
        <v>0.34432499999999999</v>
      </c>
      <c r="AC938" s="5">
        <f>'H. Alk. basalt FC 5kbar'!AN39</f>
        <v>5.3664999999999997E-2</v>
      </c>
      <c r="AD938" s="10"/>
      <c r="AE938" s="5">
        <f>'H. Alk. basalt FC 5kbar'!AQ39</f>
        <v>17.320650000000001</v>
      </c>
      <c r="AF938" s="5"/>
      <c r="AG938" s="5"/>
      <c r="AH938" s="5">
        <f>'H. Alk. basalt FC 5kbar'!AS39</f>
        <v>0</v>
      </c>
      <c r="AI938" s="5"/>
      <c r="AJ938" s="5"/>
      <c r="AK938" s="5">
        <f>'H. Alk. basalt FC 5kbar'!AU39</f>
        <v>2.9885280000000001</v>
      </c>
      <c r="AL938" s="5">
        <f>'H. Alk. basalt FC 5kbar'!AW39+'H. Alk. basalt FC 5kbar'!AX39</f>
        <v>1.104679</v>
      </c>
      <c r="AM938" s="10"/>
      <c r="AN938" s="5">
        <f t="shared" si="221"/>
        <v>18.042424</v>
      </c>
      <c r="AO938" s="5"/>
      <c r="AP938" s="5"/>
      <c r="AQ938" s="5">
        <f t="shared" si="222"/>
        <v>0</v>
      </c>
      <c r="AR938" s="5"/>
      <c r="AS938" s="5"/>
      <c r="AT938" s="5">
        <f t="shared" si="223"/>
        <v>3.3328530000000001</v>
      </c>
      <c r="AU938" s="5">
        <f t="shared" si="224"/>
        <v>1.158344</v>
      </c>
      <c r="AV938" s="10">
        <f t="shared" si="225"/>
        <v>77.466380000000001</v>
      </c>
      <c r="AW938" s="48">
        <f t="shared" si="220"/>
        <v>100.000001</v>
      </c>
    </row>
    <row r="939" spans="1:49" x14ac:dyDescent="0.3">
      <c r="A939" s="2" t="s">
        <v>1449</v>
      </c>
      <c r="B939" s="3">
        <f>'H. Alk. basalt FC 5kbar'!A40</f>
        <v>34</v>
      </c>
      <c r="C939" s="2">
        <f>'H. Alk. basalt FC 5kbar'!C40</f>
        <v>1140</v>
      </c>
      <c r="D939" s="2">
        <f>'H. Alk. basalt FC 5kbar'!D40</f>
        <v>5000</v>
      </c>
      <c r="E939" s="5">
        <f>'B. LLD classification'!EA983</f>
        <v>2.8050106486943749</v>
      </c>
      <c r="F939" s="5">
        <f>'H. Alk. basalt FC 5kbar'!L40</f>
        <v>2.4370780000000001</v>
      </c>
      <c r="G939" s="6">
        <f>'H. Alk. basalt FC 5kbar'!N40</f>
        <v>76.430893999999995</v>
      </c>
      <c r="H939" s="7">
        <f t="shared" si="219"/>
        <v>23.569106000000005</v>
      </c>
      <c r="I939" s="8">
        <f>'H. Alk. basalt FC 5kbar'!R40</f>
        <v>49.624048000000002</v>
      </c>
      <c r="J939" s="9">
        <f>'H. Alk. basalt FC 5kbar'!S40</f>
        <v>2.75284</v>
      </c>
      <c r="K939" s="9">
        <f>'H. Alk. basalt FC 5kbar'!T40</f>
        <v>15.22418</v>
      </c>
      <c r="L939" s="9">
        <f>'H. Alk. basalt FC 5kbar'!U40</f>
        <v>2.1478120000000001</v>
      </c>
      <c r="M939" s="9">
        <f>'H. Alk. basalt FC 5kbar'!V40</f>
        <v>9.5894200000000005</v>
      </c>
      <c r="N939" s="9">
        <f>'H. Alk. basalt FC 5kbar'!W40</f>
        <v>0.31397799999999998</v>
      </c>
      <c r="O939" s="9">
        <f>'H. Alk. basalt FC 5kbar'!X40</f>
        <v>3.8238310000000002</v>
      </c>
      <c r="P939" s="9">
        <f>'H. Alk. basalt FC 5kbar'!Y40</f>
        <v>7.3668120000000004</v>
      </c>
      <c r="Q939" s="9">
        <f>'H. Alk. basalt FC 5kbar'!Z40</f>
        <v>5.3519969999999999</v>
      </c>
      <c r="R939" s="9">
        <f>'H. Alk. basalt FC 5kbar'!AA40</f>
        <v>1.6353009999999999</v>
      </c>
      <c r="S939" s="9">
        <f>'H. Alk. basalt FC 5kbar'!AB40</f>
        <v>1.0054479999999999</v>
      </c>
      <c r="T939" s="9">
        <f>'H. Alk. basalt FC 5kbar'!AC40</f>
        <v>1.164334</v>
      </c>
      <c r="U939" s="10"/>
      <c r="V939" s="5">
        <f>'H. Alk. basalt FC 5kbar'!AH40</f>
        <v>0.67999900000000002</v>
      </c>
      <c r="W939" s="5"/>
      <c r="X939" s="5"/>
      <c r="Y939" s="5">
        <f>'H. Alk. basalt FC 5kbar'!AJ40</f>
        <v>0</v>
      </c>
      <c r="Z939" s="5"/>
      <c r="AA939" s="5"/>
      <c r="AB939" s="5">
        <f>'H. Alk. basalt FC 5kbar'!AL40</f>
        <v>0.31321500000000002</v>
      </c>
      <c r="AC939" s="5">
        <f>'H. Alk. basalt FC 5kbar'!AN40</f>
        <v>4.9688999999999997E-2</v>
      </c>
      <c r="AD939" s="10"/>
      <c r="AE939" s="5">
        <f>'H. Alk. basalt FC 5kbar'!AQ40</f>
        <v>18.040167</v>
      </c>
      <c r="AF939" s="5"/>
      <c r="AG939" s="5"/>
      <c r="AH939" s="5">
        <f>'H. Alk. basalt FC 5kbar'!AS40</f>
        <v>0</v>
      </c>
      <c r="AI939" s="5"/>
      <c r="AJ939" s="5"/>
      <c r="AK939" s="5">
        <f>'H. Alk. basalt FC 5kbar'!AU40</f>
        <v>3.3307950000000002</v>
      </c>
      <c r="AL939" s="5">
        <f>'H. Alk. basalt FC 5kbar'!AW40+'H. Alk. basalt FC 5kbar'!AX40</f>
        <v>1.1552420000000001</v>
      </c>
      <c r="AM939" s="10"/>
      <c r="AN939" s="5">
        <f t="shared" si="221"/>
        <v>18.720165999999999</v>
      </c>
      <c r="AO939" s="5"/>
      <c r="AP939" s="5"/>
      <c r="AQ939" s="5">
        <f t="shared" si="222"/>
        <v>0</v>
      </c>
      <c r="AR939" s="5"/>
      <c r="AS939" s="5"/>
      <c r="AT939" s="5">
        <f t="shared" si="223"/>
        <v>3.6440100000000002</v>
      </c>
      <c r="AU939" s="5">
        <f t="shared" si="224"/>
        <v>1.2049310000000002</v>
      </c>
      <c r="AV939" s="10">
        <f t="shared" si="225"/>
        <v>76.430893999999995</v>
      </c>
      <c r="AW939" s="48">
        <f t="shared" si="220"/>
        <v>100.000001</v>
      </c>
    </row>
    <row r="940" spans="1:49" x14ac:dyDescent="0.3">
      <c r="A940" s="2" t="s">
        <v>1449</v>
      </c>
      <c r="B940" s="3">
        <f>'H. Alk. basalt FC 5kbar'!A41</f>
        <v>35</v>
      </c>
      <c r="C940" s="2">
        <f>'H. Alk. basalt FC 5kbar'!C41</f>
        <v>1138</v>
      </c>
      <c r="D940" s="2">
        <f>'H. Alk. basalt FC 5kbar'!D41</f>
        <v>5000</v>
      </c>
      <c r="E940" s="5">
        <f>'B. LLD classification'!EA984</f>
        <v>2.7983734640767994</v>
      </c>
      <c r="F940" s="5">
        <f>'H. Alk. basalt FC 5kbar'!L41</f>
        <v>2.4762900000000001</v>
      </c>
      <c r="G940" s="6">
        <f>'H. Alk. basalt FC 5kbar'!N41</f>
        <v>75.463808</v>
      </c>
      <c r="H940" s="7">
        <f t="shared" si="219"/>
        <v>24.536192</v>
      </c>
      <c r="I940" s="8">
        <f>'H. Alk. basalt FC 5kbar'!R41</f>
        <v>49.886816000000003</v>
      </c>
      <c r="J940" s="9">
        <f>'H. Alk. basalt FC 5kbar'!S41</f>
        <v>2.6746490000000001</v>
      </c>
      <c r="K940" s="9">
        <f>'H. Alk. basalt FC 5kbar'!T41</f>
        <v>15.315359000000001</v>
      </c>
      <c r="L940" s="9">
        <f>'H. Alk. basalt FC 5kbar'!U41</f>
        <v>2.0514209999999999</v>
      </c>
      <c r="M940" s="9">
        <f>'H. Alk. basalt FC 5kbar'!V41</f>
        <v>9.5127249999999997</v>
      </c>
      <c r="N940" s="9">
        <f>'H. Alk. basalt FC 5kbar'!W41</f>
        <v>0.31800099999999998</v>
      </c>
      <c r="O940" s="9">
        <f>'H. Alk. basalt FC 5kbar'!X41</f>
        <v>3.7404380000000002</v>
      </c>
      <c r="P940" s="9">
        <f>'H. Alk. basalt FC 5kbar'!Y41</f>
        <v>7.2570050000000004</v>
      </c>
      <c r="Q940" s="9">
        <f>'H. Alk. basalt FC 5kbar'!Z41</f>
        <v>5.4158590000000002</v>
      </c>
      <c r="R940" s="9">
        <f>'H. Alk. basalt FC 5kbar'!AA41</f>
        <v>1.656258</v>
      </c>
      <c r="S940" s="9">
        <f>'H. Alk. basalt FC 5kbar'!AB41</f>
        <v>0.99221400000000004</v>
      </c>
      <c r="T940" s="9">
        <f>'H. Alk. basalt FC 5kbar'!AC41</f>
        <v>1.1792549999999999</v>
      </c>
      <c r="U940" s="10"/>
      <c r="V940" s="5">
        <f>'H. Alk. basalt FC 5kbar'!AH41</f>
        <v>0.64230699999999996</v>
      </c>
      <c r="W940" s="5"/>
      <c r="X940" s="5"/>
      <c r="Y940" s="5">
        <f>'H. Alk. basalt FC 5kbar'!AJ41</f>
        <v>0</v>
      </c>
      <c r="Z940" s="5"/>
      <c r="AA940" s="5"/>
      <c r="AB940" s="5">
        <f>'H. Alk. basalt FC 5kbar'!AL41</f>
        <v>0.286022</v>
      </c>
      <c r="AC940" s="5">
        <f>'H. Alk. basalt FC 5kbar'!AN41</f>
        <v>4.6172999999999999E-2</v>
      </c>
      <c r="AD940" s="10"/>
      <c r="AE940" s="5">
        <f>'H. Alk. basalt FC 5kbar'!AQ41</f>
        <v>18.717908999999999</v>
      </c>
      <c r="AF940" s="5"/>
      <c r="AG940" s="5"/>
      <c r="AH940" s="5">
        <f>'H. Alk. basalt FC 5kbar'!AS41</f>
        <v>0</v>
      </c>
      <c r="AI940" s="5"/>
      <c r="AJ940" s="5"/>
      <c r="AK940" s="5">
        <f>'H. Alk. basalt FC 5kbar'!AU41</f>
        <v>3.6419510000000002</v>
      </c>
      <c r="AL940" s="5">
        <f>'H. Alk. basalt FC 5kbar'!AW41+'H. Alk. basalt FC 5kbar'!AX41</f>
        <v>1.201829</v>
      </c>
      <c r="AM940" s="10"/>
      <c r="AN940" s="5">
        <f t="shared" si="221"/>
        <v>19.360215999999998</v>
      </c>
      <c r="AO940" s="5"/>
      <c r="AP940" s="5"/>
      <c r="AQ940" s="5">
        <f t="shared" si="222"/>
        <v>0</v>
      </c>
      <c r="AR940" s="5"/>
      <c r="AS940" s="5"/>
      <c r="AT940" s="5">
        <f t="shared" si="223"/>
        <v>3.9279730000000002</v>
      </c>
      <c r="AU940" s="5">
        <f t="shared" si="224"/>
        <v>1.2480020000000001</v>
      </c>
      <c r="AV940" s="10">
        <f t="shared" si="225"/>
        <v>75.463808</v>
      </c>
      <c r="AW940" s="48">
        <f t="shared" si="220"/>
        <v>99.999999000000003</v>
      </c>
    </row>
    <row r="941" spans="1:49" x14ac:dyDescent="0.3">
      <c r="A941" s="2" t="s">
        <v>1449</v>
      </c>
      <c r="B941" s="3">
        <f>'H. Alk. basalt FC 5kbar'!A42</f>
        <v>36</v>
      </c>
      <c r="C941" s="2">
        <f>'H. Alk. basalt FC 5kbar'!C42</f>
        <v>1136</v>
      </c>
      <c r="D941" s="2">
        <f>'H. Alk. basalt FC 5kbar'!D42</f>
        <v>5000</v>
      </c>
      <c r="E941" s="5">
        <f>'B. LLD classification'!EA985</f>
        <v>2.7920810859882121</v>
      </c>
      <c r="F941" s="5">
        <f>'H. Alk. basalt FC 5kbar'!L42</f>
        <v>2.5140899999999999</v>
      </c>
      <c r="G941" s="6">
        <f>'H. Alk. basalt FC 5kbar'!N42</f>
        <v>74.557472000000004</v>
      </c>
      <c r="H941" s="7">
        <f t="shared" si="219"/>
        <v>25.442527999999996</v>
      </c>
      <c r="I941" s="8">
        <f>'H. Alk. basalt FC 5kbar'!R42</f>
        <v>50.133878000000003</v>
      </c>
      <c r="J941" s="9">
        <f>'H. Alk. basalt FC 5kbar'!S42</f>
        <v>2.601464</v>
      </c>
      <c r="K941" s="9">
        <f>'H. Alk. basalt FC 5kbar'!T42</f>
        <v>15.403591</v>
      </c>
      <c r="L941" s="9">
        <f>'H. Alk. basalt FC 5kbar'!U42</f>
        <v>1.961989</v>
      </c>
      <c r="M941" s="9">
        <f>'H. Alk. basalt FC 5kbar'!V42</f>
        <v>9.4398219999999995</v>
      </c>
      <c r="N941" s="9">
        <f>'H. Alk. basalt FC 5kbar'!W42</f>
        <v>0.32186700000000001</v>
      </c>
      <c r="O941" s="9">
        <f>'H. Alk. basalt FC 5kbar'!X42</f>
        <v>3.659783</v>
      </c>
      <c r="P941" s="9">
        <f>'H. Alk. basalt FC 5kbar'!Y42</f>
        <v>7.1507430000000003</v>
      </c>
      <c r="Q941" s="9">
        <f>'H. Alk. basalt FC 5kbar'!Z42</f>
        <v>5.4771359999999998</v>
      </c>
      <c r="R941" s="9">
        <f>'H. Alk. basalt FC 5kbar'!AA42</f>
        <v>1.676391</v>
      </c>
      <c r="S941" s="9">
        <f>'H. Alk. basalt FC 5kbar'!AB42</f>
        <v>0.97974600000000001</v>
      </c>
      <c r="T941" s="9">
        <f>'H. Alk. basalt FC 5kbar'!AC42</f>
        <v>1.1935910000000001</v>
      </c>
      <c r="U941" s="10"/>
      <c r="V941" s="5">
        <f>'H. Alk. basalt FC 5kbar'!AH42</f>
        <v>0.60837600000000003</v>
      </c>
      <c r="W941" s="5"/>
      <c r="X941" s="5"/>
      <c r="Y941" s="5">
        <f>'H. Alk. basalt FC 5kbar'!AJ42</f>
        <v>0</v>
      </c>
      <c r="Z941" s="5"/>
      <c r="AA941" s="5"/>
      <c r="AB941" s="5">
        <f>'H. Alk. basalt FC 5kbar'!AL42</f>
        <v>0.26231100000000002</v>
      </c>
      <c r="AC941" s="5">
        <f>'H. Alk. basalt FC 5kbar'!AN42</f>
        <v>4.3067000000000001E-2</v>
      </c>
      <c r="AD941" s="10"/>
      <c r="AE941" s="5">
        <f>'H. Alk. basalt FC 5kbar'!AQ42</f>
        <v>19.357962000000001</v>
      </c>
      <c r="AF941" s="5"/>
      <c r="AG941" s="5"/>
      <c r="AH941" s="5">
        <f>'H. Alk. basalt FC 5kbar'!AS42</f>
        <v>0</v>
      </c>
      <c r="AI941" s="5"/>
      <c r="AJ941" s="5"/>
      <c r="AK941" s="5">
        <f>'H. Alk. basalt FC 5kbar'!AU42</f>
        <v>3.9259119999999998</v>
      </c>
      <c r="AL941" s="5">
        <f>'H. Alk. basalt FC 5kbar'!AW42+'H. Alk. basalt FC 5kbar'!AX42</f>
        <v>1.244901</v>
      </c>
      <c r="AM941" s="10"/>
      <c r="AN941" s="5">
        <f t="shared" si="221"/>
        <v>19.966338</v>
      </c>
      <c r="AO941" s="5"/>
      <c r="AP941" s="5"/>
      <c r="AQ941" s="5">
        <f t="shared" si="222"/>
        <v>0</v>
      </c>
      <c r="AR941" s="5"/>
      <c r="AS941" s="5"/>
      <c r="AT941" s="5">
        <f t="shared" si="223"/>
        <v>4.1882229999999998</v>
      </c>
      <c r="AU941" s="5">
        <f t="shared" si="224"/>
        <v>1.287968</v>
      </c>
      <c r="AV941" s="10">
        <f t="shared" si="225"/>
        <v>74.557472000000004</v>
      </c>
      <c r="AW941" s="48">
        <f t="shared" si="220"/>
        <v>100.000001</v>
      </c>
    </row>
    <row r="942" spans="1:49" x14ac:dyDescent="0.3">
      <c r="A942" s="2" t="s">
        <v>1449</v>
      </c>
      <c r="B942" s="3">
        <f>'H. Alk. basalt FC 5kbar'!A43</f>
        <v>37</v>
      </c>
      <c r="C942" s="2">
        <f>'H. Alk. basalt FC 5kbar'!C43</f>
        <v>1134</v>
      </c>
      <c r="D942" s="2">
        <f>'H. Alk. basalt FC 5kbar'!D43</f>
        <v>5000</v>
      </c>
      <c r="E942" s="5">
        <f>'B. LLD classification'!EA986</f>
        <v>2.7860971547813609</v>
      </c>
      <c r="F942" s="5">
        <f>'H. Alk. basalt FC 5kbar'!L43</f>
        <v>2.5506329999999999</v>
      </c>
      <c r="G942" s="6">
        <f>'H. Alk. basalt FC 5kbar'!N43</f>
        <v>73.705257000000003</v>
      </c>
      <c r="H942" s="7">
        <f t="shared" si="219"/>
        <v>26.294742999999997</v>
      </c>
      <c r="I942" s="8">
        <f>'H. Alk. basalt FC 5kbar'!R43</f>
        <v>50.367038999999998</v>
      </c>
      <c r="J942" s="9">
        <f>'H. Alk. basalt FC 5kbar'!S43</f>
        <v>2.5326520000000001</v>
      </c>
      <c r="K942" s="9">
        <f>'H. Alk. basalt FC 5kbar'!T43</f>
        <v>15.489001999999999</v>
      </c>
      <c r="L942" s="9">
        <f>'H. Alk. basalt FC 5kbar'!U43</f>
        <v>1.878728</v>
      </c>
      <c r="M942" s="9">
        <f>'H. Alk. basalt FC 5kbar'!V43</f>
        <v>9.3703109999999992</v>
      </c>
      <c r="N942" s="9">
        <f>'H. Alk. basalt FC 5kbar'!W43</f>
        <v>0.32558900000000002</v>
      </c>
      <c r="O942" s="9">
        <f>'H. Alk. basalt FC 5kbar'!X43</f>
        <v>3.5817160000000001</v>
      </c>
      <c r="P942" s="9">
        <f>'H. Alk. basalt FC 5kbar'!Y43</f>
        <v>7.0477670000000003</v>
      </c>
      <c r="Q942" s="9">
        <f>'H. Alk. basalt FC 5kbar'!Z43</f>
        <v>5.5360579999999997</v>
      </c>
      <c r="R942" s="9">
        <f>'H. Alk. basalt FC 5kbar'!AA43</f>
        <v>1.695775</v>
      </c>
      <c r="S942" s="9">
        <f>'H. Alk. basalt FC 5kbar'!AB43</f>
        <v>0.96797299999999997</v>
      </c>
      <c r="T942" s="9">
        <f>'H. Alk. basalt FC 5kbar'!AC43</f>
        <v>1.2073910000000001</v>
      </c>
      <c r="U942" s="10"/>
      <c r="V942" s="5">
        <f>'H. Alk. basalt FC 5kbar'!AH43</f>
        <v>0.57774599999999998</v>
      </c>
      <c r="W942" s="5"/>
      <c r="X942" s="5"/>
      <c r="Y942" s="5">
        <f>'H. Alk. basalt FC 5kbar'!AJ43</f>
        <v>0</v>
      </c>
      <c r="Z942" s="5"/>
      <c r="AA942" s="5"/>
      <c r="AB942" s="5">
        <f>'H. Alk. basalt FC 5kbar'!AL43</f>
        <v>0.24157500000000001</v>
      </c>
      <c r="AC942" s="5">
        <f>'H. Alk. basalt FC 5kbar'!AN43</f>
        <v>4.0309999999999999E-2</v>
      </c>
      <c r="AD942" s="10"/>
      <c r="AE942" s="5">
        <f>'H. Alk. basalt FC 5kbar'!AQ43</f>
        <v>19.964085000000001</v>
      </c>
      <c r="AF942" s="5"/>
      <c r="AG942" s="5"/>
      <c r="AH942" s="5">
        <f>'H. Alk. basalt FC 5kbar'!AS43</f>
        <v>0</v>
      </c>
      <c r="AI942" s="5"/>
      <c r="AJ942" s="5"/>
      <c r="AK942" s="5">
        <f>'H. Alk. basalt FC 5kbar'!AU43</f>
        <v>4.1861620000000004</v>
      </c>
      <c r="AL942" s="5">
        <f>'H. Alk. basalt FC 5kbar'!AW43+'H. Alk. basalt FC 5kbar'!AX43</f>
        <v>1.2848649999999999</v>
      </c>
      <c r="AM942" s="10"/>
      <c r="AN942" s="5">
        <f t="shared" si="221"/>
        <v>20.541831000000002</v>
      </c>
      <c r="AO942" s="5"/>
      <c r="AP942" s="5"/>
      <c r="AQ942" s="5">
        <f t="shared" si="222"/>
        <v>0</v>
      </c>
      <c r="AR942" s="5"/>
      <c r="AS942" s="5"/>
      <c r="AT942" s="5">
        <f t="shared" si="223"/>
        <v>4.4277370000000005</v>
      </c>
      <c r="AU942" s="5">
        <f t="shared" si="224"/>
        <v>1.325175</v>
      </c>
      <c r="AV942" s="10">
        <f t="shared" si="225"/>
        <v>73.705257000000003</v>
      </c>
      <c r="AW942" s="48">
        <f t="shared" si="220"/>
        <v>100</v>
      </c>
    </row>
    <row r="943" spans="1:49" x14ac:dyDescent="0.3">
      <c r="A943" s="2" t="s">
        <v>1449</v>
      </c>
      <c r="B943" s="3">
        <f>'H. Alk. basalt FC 5kbar'!A44</f>
        <v>38</v>
      </c>
      <c r="C943" s="2">
        <f>'H. Alk. basalt FC 5kbar'!C44</f>
        <v>1132</v>
      </c>
      <c r="D943" s="2">
        <f>'H. Alk. basalt FC 5kbar'!D44</f>
        <v>5000</v>
      </c>
      <c r="E943" s="5">
        <f>'B. LLD classification'!EA987</f>
        <v>2.7803901181708253</v>
      </c>
      <c r="F943" s="5">
        <f>'H. Alk. basalt FC 5kbar'!L44</f>
        <v>2.5860509999999999</v>
      </c>
      <c r="G943" s="6">
        <f>'H. Alk. basalt FC 5kbar'!N44</f>
        <v>72.901490999999993</v>
      </c>
      <c r="H943" s="7">
        <f t="shared" si="219"/>
        <v>27.098509000000007</v>
      </c>
      <c r="I943" s="8">
        <f>'H. Alk. basalt FC 5kbar'!R44</f>
        <v>50.587812</v>
      </c>
      <c r="J943" s="9">
        <f>'H. Alk. basalt FC 5kbar'!S44</f>
        <v>2.4676990000000001</v>
      </c>
      <c r="K943" s="9">
        <f>'H. Alk. basalt FC 5kbar'!T44</f>
        <v>15.571738</v>
      </c>
      <c r="L943" s="9">
        <f>'H. Alk. basalt FC 5kbar'!U44</f>
        <v>1.8009660000000001</v>
      </c>
      <c r="M943" s="9">
        <f>'H. Alk. basalt FC 5kbar'!V44</f>
        <v>9.3038360000000004</v>
      </c>
      <c r="N943" s="9">
        <f>'H. Alk. basalt FC 5kbar'!W44</f>
        <v>0.32917800000000003</v>
      </c>
      <c r="O943" s="9">
        <f>'H. Alk. basalt FC 5kbar'!X44</f>
        <v>3.5060859999999998</v>
      </c>
      <c r="P943" s="9">
        <f>'H. Alk. basalt FC 5kbar'!Y44</f>
        <v>6.947851</v>
      </c>
      <c r="Q943" s="9">
        <f>'H. Alk. basalt FC 5kbar'!Z44</f>
        <v>5.5928279999999999</v>
      </c>
      <c r="R943" s="9">
        <f>'H. Alk. basalt FC 5kbar'!AA44</f>
        <v>1.7144710000000001</v>
      </c>
      <c r="S943" s="9">
        <f>'H. Alk. basalt FC 5kbar'!AB44</f>
        <v>0.95683099999999999</v>
      </c>
      <c r="T943" s="9">
        <f>'H. Alk. basalt FC 5kbar'!AC44</f>
        <v>1.2207030000000001</v>
      </c>
      <c r="U943" s="10"/>
      <c r="V943" s="5">
        <f>'H. Alk. basalt FC 5kbar'!AH44</f>
        <v>0.549983</v>
      </c>
      <c r="W943" s="5"/>
      <c r="X943" s="5"/>
      <c r="Y943" s="5">
        <f>'H. Alk. basalt FC 5kbar'!AJ44</f>
        <v>0</v>
      </c>
      <c r="Z943" s="5"/>
      <c r="AA943" s="5"/>
      <c r="AB943" s="5">
        <f>'H. Alk. basalt FC 5kbar'!AL44</f>
        <v>0.22334899999999999</v>
      </c>
      <c r="AC943" s="5">
        <f>'H. Alk. basalt FC 5kbar'!AN44</f>
        <v>3.7851999999999997E-2</v>
      </c>
      <c r="AD943" s="10"/>
      <c r="AE943" s="5">
        <f>'H. Alk. basalt FC 5kbar'!AQ44</f>
        <v>20.539577000000001</v>
      </c>
      <c r="AF943" s="5"/>
      <c r="AG943" s="5"/>
      <c r="AH943" s="5">
        <f>'H. Alk. basalt FC 5kbar'!AS44</f>
        <v>0</v>
      </c>
      <c r="AI943" s="5"/>
      <c r="AJ943" s="5"/>
      <c r="AK943" s="5">
        <f>'H. Alk. basalt FC 5kbar'!AU44</f>
        <v>4.4256739999999999</v>
      </c>
      <c r="AL943" s="5">
        <f>'H. Alk. basalt FC 5kbar'!AW44+'H. Alk. basalt FC 5kbar'!AX44</f>
        <v>1.322074</v>
      </c>
      <c r="AM943" s="10"/>
      <c r="AN943" s="5">
        <f t="shared" si="221"/>
        <v>21.089560000000002</v>
      </c>
      <c r="AO943" s="5"/>
      <c r="AP943" s="5"/>
      <c r="AQ943" s="5">
        <f t="shared" si="222"/>
        <v>0</v>
      </c>
      <c r="AR943" s="5"/>
      <c r="AS943" s="5"/>
      <c r="AT943" s="5">
        <f t="shared" si="223"/>
        <v>4.6490229999999997</v>
      </c>
      <c r="AU943" s="5">
        <f t="shared" si="224"/>
        <v>1.359926</v>
      </c>
      <c r="AV943" s="10">
        <f t="shared" si="225"/>
        <v>72.901490999999993</v>
      </c>
      <c r="AW943" s="48">
        <f t="shared" si="220"/>
        <v>100</v>
      </c>
    </row>
    <row r="944" spans="1:49" x14ac:dyDescent="0.3">
      <c r="A944" s="2" t="s">
        <v>1449</v>
      </c>
      <c r="B944" s="3">
        <f>'H. Alk. basalt FC 5kbar'!A45</f>
        <v>39</v>
      </c>
      <c r="C944" s="2">
        <f>'H. Alk. basalt FC 5kbar'!C45</f>
        <v>1130</v>
      </c>
      <c r="D944" s="2">
        <f>'H. Alk. basalt FC 5kbar'!D45</f>
        <v>5000</v>
      </c>
      <c r="E944" s="5">
        <f>'B. LLD classification'!EA988</f>
        <v>2.7749330919976418</v>
      </c>
      <c r="F944" s="5">
        <f>'H. Alk. basalt FC 5kbar'!L45</f>
        <v>2.6204540000000001</v>
      </c>
      <c r="G944" s="6">
        <f>'H. Alk. basalt FC 5kbar'!N45</f>
        <v>72.141315000000006</v>
      </c>
      <c r="H944" s="7">
        <f t="shared" si="219"/>
        <v>27.858684999999994</v>
      </c>
      <c r="I944" s="8">
        <f>'H. Alk. basalt FC 5kbar'!R45</f>
        <v>50.797474000000001</v>
      </c>
      <c r="J944" s="9">
        <f>'H. Alk. basalt FC 5kbar'!S45</f>
        <v>2.4061819999999998</v>
      </c>
      <c r="K944" s="9">
        <f>'H. Alk. basalt FC 5kbar'!T45</f>
        <v>15.651949999999999</v>
      </c>
      <c r="L944" s="9">
        <f>'H. Alk. basalt FC 5kbar'!U45</f>
        <v>1.728127</v>
      </c>
      <c r="M944" s="9">
        <f>'H. Alk. basalt FC 5kbar'!V45</f>
        <v>9.2400859999999998</v>
      </c>
      <c r="N944" s="9">
        <f>'H. Alk. basalt FC 5kbar'!W45</f>
        <v>0.33264700000000003</v>
      </c>
      <c r="O944" s="9">
        <f>'H. Alk. basalt FC 5kbar'!X45</f>
        <v>3.4327450000000002</v>
      </c>
      <c r="P944" s="9">
        <f>'H. Alk. basalt FC 5kbar'!Y45</f>
        <v>6.8507959999999999</v>
      </c>
      <c r="Q944" s="9">
        <f>'H. Alk. basalt FC 5kbar'!Z45</f>
        <v>5.647621</v>
      </c>
      <c r="R944" s="9">
        <f>'H. Alk. basalt FC 5kbar'!AA45</f>
        <v>1.732537</v>
      </c>
      <c r="S944" s="9">
        <f>'H. Alk. basalt FC 5kbar'!AB45</f>
        <v>0.94626900000000003</v>
      </c>
      <c r="T944" s="9">
        <f>'H. Alk. basalt FC 5kbar'!AC45</f>
        <v>1.2335659999999999</v>
      </c>
      <c r="U944" s="10"/>
      <c r="V944" s="5">
        <f>'H. Alk. basalt FC 5kbar'!AH45</f>
        <v>0.52470399999999995</v>
      </c>
      <c r="W944" s="5"/>
      <c r="X944" s="5"/>
      <c r="Y944" s="5">
        <f>'H. Alk. basalt FC 5kbar'!AJ45</f>
        <v>0</v>
      </c>
      <c r="Z944" s="5"/>
      <c r="AA944" s="5"/>
      <c r="AB944" s="5">
        <f>'H. Alk. basalt FC 5kbar'!AL45</f>
        <v>0.20724300000000001</v>
      </c>
      <c r="AC944" s="5">
        <f>'H. Alk. basalt FC 5kbar'!AN45</f>
        <v>3.5647999999999999E-2</v>
      </c>
      <c r="AD944" s="10"/>
      <c r="AE944" s="5">
        <f>'H. Alk. basalt FC 5kbar'!AQ45</f>
        <v>21.087306999999999</v>
      </c>
      <c r="AF944" s="5"/>
      <c r="AG944" s="5"/>
      <c r="AH944" s="5">
        <f>'H. Alk. basalt FC 5kbar'!AS45</f>
        <v>0</v>
      </c>
      <c r="AI944" s="5"/>
      <c r="AJ944" s="5"/>
      <c r="AK944" s="5">
        <f>'H. Alk. basalt FC 5kbar'!AU45</f>
        <v>4.6469589999999998</v>
      </c>
      <c r="AL944" s="5">
        <f>'H. Alk. basalt FC 5kbar'!AW45+'H. Alk. basalt FC 5kbar'!AX45</f>
        <v>1.356824</v>
      </c>
      <c r="AM944" s="10"/>
      <c r="AN944" s="5">
        <f t="shared" si="221"/>
        <v>21.612010999999999</v>
      </c>
      <c r="AO944" s="5"/>
      <c r="AP944" s="5"/>
      <c r="AQ944" s="5">
        <f t="shared" si="222"/>
        <v>0</v>
      </c>
      <c r="AR944" s="5"/>
      <c r="AS944" s="5"/>
      <c r="AT944" s="5">
        <f t="shared" si="223"/>
        <v>4.8542019999999999</v>
      </c>
      <c r="AU944" s="5">
        <f t="shared" si="224"/>
        <v>1.3924719999999999</v>
      </c>
      <c r="AV944" s="10">
        <f t="shared" si="225"/>
        <v>72.141315000000006</v>
      </c>
      <c r="AW944" s="48">
        <f t="shared" si="220"/>
        <v>100</v>
      </c>
    </row>
    <row r="945" spans="1:49" x14ac:dyDescent="0.3">
      <c r="A945" s="2" t="s">
        <v>1449</v>
      </c>
      <c r="B945" s="3">
        <f>'H. Alk. basalt FC 5kbar'!A46</f>
        <v>40</v>
      </c>
      <c r="C945" s="2">
        <f>'H. Alk. basalt FC 5kbar'!C46</f>
        <v>1128</v>
      </c>
      <c r="D945" s="2">
        <f>'H. Alk. basalt FC 5kbar'!D46</f>
        <v>5000</v>
      </c>
      <c r="E945" s="5">
        <f>'B. LLD classification'!EA989</f>
        <v>2.7697028504448742</v>
      </c>
      <c r="F945" s="5">
        <f>'H. Alk. basalt FC 5kbar'!L46</f>
        <v>2.65394</v>
      </c>
      <c r="G945" s="6">
        <f>'H. Alk. basalt FC 5kbar'!N46</f>
        <v>71.420552000000001</v>
      </c>
      <c r="H945" s="7">
        <f t="shared" si="219"/>
        <v>28.579447999999999</v>
      </c>
      <c r="I945" s="8">
        <f>'H. Alk. basalt FC 5kbar'!R46</f>
        <v>50.997109999999999</v>
      </c>
      <c r="J945" s="9">
        <f>'H. Alk. basalt FC 5kbar'!S46</f>
        <v>2.347747</v>
      </c>
      <c r="K945" s="9">
        <f>'H. Alk. basalt FC 5kbar'!T46</f>
        <v>15.729782999999999</v>
      </c>
      <c r="L945" s="9">
        <f>'H. Alk. basalt FC 5kbar'!U46</f>
        <v>1.6597170000000001</v>
      </c>
      <c r="M945" s="9">
        <f>'H. Alk. basalt FC 5kbar'!V46</f>
        <v>9.1787899999999993</v>
      </c>
      <c r="N945" s="9">
        <f>'H. Alk. basalt FC 5kbar'!W46</f>
        <v>0.33600400000000002</v>
      </c>
      <c r="O945" s="9">
        <f>'H. Alk. basalt FC 5kbar'!X46</f>
        <v>3.3615569999999999</v>
      </c>
      <c r="P945" s="9">
        <f>'H. Alk. basalt FC 5kbar'!Y46</f>
        <v>6.7564250000000001</v>
      </c>
      <c r="Q945" s="9">
        <f>'H. Alk. basalt FC 5kbar'!Z46</f>
        <v>5.7005920000000003</v>
      </c>
      <c r="R945" s="9">
        <f>'H. Alk. basalt FC 5kbar'!AA46</f>
        <v>1.750021</v>
      </c>
      <c r="S945" s="9">
        <f>'H. Alk. basalt FC 5kbar'!AB46</f>
        <v>0.93623800000000001</v>
      </c>
      <c r="T945" s="9">
        <f>'H. Alk. basalt FC 5kbar'!AC46</f>
        <v>1.2460150000000001</v>
      </c>
      <c r="U945" s="10"/>
      <c r="V945" s="5">
        <f>'H. Alk. basalt FC 5kbar'!AH46</f>
        <v>0.50158599999999998</v>
      </c>
      <c r="W945" s="5"/>
      <c r="X945" s="5"/>
      <c r="Y945" s="5">
        <f>'H. Alk. basalt FC 5kbar'!AJ46</f>
        <v>0</v>
      </c>
      <c r="Z945" s="5"/>
      <c r="AA945" s="5"/>
      <c r="AB945" s="5">
        <f>'H. Alk. basalt FC 5kbar'!AL46</f>
        <v>0.19293399999999999</v>
      </c>
      <c r="AC945" s="5">
        <f>'H. Alk. basalt FC 5kbar'!AN46</f>
        <v>3.3661999999999997E-2</v>
      </c>
      <c r="AD945" s="10"/>
      <c r="AE945" s="5">
        <f>'H. Alk. basalt FC 5kbar'!AQ46</f>
        <v>21.609757999999999</v>
      </c>
      <c r="AF945" s="5"/>
      <c r="AG945" s="5"/>
      <c r="AH945" s="5">
        <f>'H. Alk. basalt FC 5kbar'!AS46</f>
        <v>0</v>
      </c>
      <c r="AI945" s="5"/>
      <c r="AJ945" s="5"/>
      <c r="AK945" s="5">
        <f>'H. Alk. basalt FC 5kbar'!AU46</f>
        <v>4.8521369999999999</v>
      </c>
      <c r="AL945" s="5">
        <f>'H. Alk. basalt FC 5kbar'!AW46+'H. Alk. basalt FC 5kbar'!AX46</f>
        <v>1.38937</v>
      </c>
      <c r="AM945" s="10"/>
      <c r="AN945" s="5">
        <f t="shared" si="221"/>
        <v>22.111343999999999</v>
      </c>
      <c r="AO945" s="5"/>
      <c r="AP945" s="5"/>
      <c r="AQ945" s="5">
        <f t="shared" si="222"/>
        <v>0</v>
      </c>
      <c r="AR945" s="5"/>
      <c r="AS945" s="5"/>
      <c r="AT945" s="5">
        <f t="shared" si="223"/>
        <v>5.0450710000000001</v>
      </c>
      <c r="AU945" s="5">
        <f t="shared" si="224"/>
        <v>1.4230320000000001</v>
      </c>
      <c r="AV945" s="10">
        <f t="shared" si="225"/>
        <v>71.420552000000001</v>
      </c>
      <c r="AW945" s="48">
        <f t="shared" si="220"/>
        <v>99.999999000000003</v>
      </c>
    </row>
    <row r="946" spans="1:49" x14ac:dyDescent="0.3">
      <c r="A946" s="2" t="s">
        <v>1449</v>
      </c>
      <c r="B946" s="3">
        <f>'H. Alk. basalt FC 5kbar'!A47</f>
        <v>41</v>
      </c>
      <c r="C946" s="2">
        <f>'H. Alk. basalt FC 5kbar'!C47</f>
        <v>1126</v>
      </c>
      <c r="D946" s="2">
        <f>'H. Alk. basalt FC 5kbar'!D47</f>
        <v>5000</v>
      </c>
      <c r="E946" s="5">
        <f>'B. LLD classification'!EA990</f>
        <v>2.7646793066869342</v>
      </c>
      <c r="F946" s="5">
        <f>'H. Alk. basalt FC 5kbar'!L47</f>
        <v>2.6865920000000001</v>
      </c>
      <c r="G946" s="6">
        <f>'H. Alk. basalt FC 5kbar'!N47</f>
        <v>70.735596000000001</v>
      </c>
      <c r="H946" s="7">
        <f t="shared" si="219"/>
        <v>29.264403999999999</v>
      </c>
      <c r="I946" s="8">
        <f>'H. Alk. basalt FC 5kbar'!R47</f>
        <v>51.187649</v>
      </c>
      <c r="J946" s="9">
        <f>'H. Alk. basalt FC 5kbar'!S47</f>
        <v>2.2920980000000002</v>
      </c>
      <c r="K946" s="9">
        <f>'H. Alk. basalt FC 5kbar'!T47</f>
        <v>15.805374</v>
      </c>
      <c r="L946" s="9">
        <f>'H. Alk. basalt FC 5kbar'!U47</f>
        <v>1.59531</v>
      </c>
      <c r="M946" s="9">
        <f>'H. Alk. basalt FC 5kbar'!V47</f>
        <v>9.1197099999999995</v>
      </c>
      <c r="N946" s="9">
        <f>'H. Alk. basalt FC 5kbar'!W47</f>
        <v>0.339258</v>
      </c>
      <c r="O946" s="9">
        <f>'H. Alk. basalt FC 5kbar'!X47</f>
        <v>3.2923960000000001</v>
      </c>
      <c r="P946" s="9">
        <f>'H. Alk. basalt FC 5kbar'!Y47</f>
        <v>6.6645839999999996</v>
      </c>
      <c r="Q946" s="9">
        <f>'H. Alk. basalt FC 5kbar'!Z47</f>
        <v>5.7518770000000004</v>
      </c>
      <c r="R946" s="9">
        <f>'H. Alk. basalt FC 5kbar'!AA47</f>
        <v>1.7669680000000001</v>
      </c>
      <c r="S946" s="9">
        <f>'H. Alk. basalt FC 5kbar'!AB47</f>
        <v>0.92669699999999999</v>
      </c>
      <c r="T946" s="9">
        <f>'H. Alk. basalt FC 5kbar'!AC47</f>
        <v>1.258081</v>
      </c>
      <c r="U946" s="10"/>
      <c r="V946" s="5">
        <f>'H. Alk. basalt FC 5kbar'!AH47</f>
        <v>0.48035699999999998</v>
      </c>
      <c r="W946" s="5"/>
      <c r="X946" s="5"/>
      <c r="Y946" s="5">
        <f>'H. Alk. basalt FC 5kbar'!AJ47</f>
        <v>0</v>
      </c>
      <c r="Z946" s="5"/>
      <c r="AA946" s="5"/>
      <c r="AB946" s="5">
        <f>'H. Alk. basalt FC 5kbar'!AL47</f>
        <v>0.18015600000000001</v>
      </c>
      <c r="AC946" s="5">
        <f>'H. Alk. basalt FC 5kbar'!AN47</f>
        <v>3.1863000000000002E-2</v>
      </c>
      <c r="AD946" s="10"/>
      <c r="AE946" s="5">
        <f>'H. Alk. basalt FC 5kbar'!AQ47</f>
        <v>22.109093000000001</v>
      </c>
      <c r="AF946" s="5"/>
      <c r="AG946" s="5"/>
      <c r="AH946" s="5">
        <f>'H. Alk. basalt FC 5kbar'!AS47</f>
        <v>0</v>
      </c>
      <c r="AI946" s="5"/>
      <c r="AJ946" s="5"/>
      <c r="AK946" s="5">
        <f>'H. Alk. basalt FC 5kbar'!AU47</f>
        <v>5.043005</v>
      </c>
      <c r="AL946" s="5">
        <f>'H. Alk. basalt FC 5kbar'!AW47+'H. Alk. basalt FC 5kbar'!AX47</f>
        <v>1.4199299999999999</v>
      </c>
      <c r="AM946" s="10"/>
      <c r="AN946" s="5">
        <f t="shared" si="221"/>
        <v>22.589450000000003</v>
      </c>
      <c r="AO946" s="5"/>
      <c r="AP946" s="5"/>
      <c r="AQ946" s="5">
        <f t="shared" si="222"/>
        <v>0</v>
      </c>
      <c r="AR946" s="5"/>
      <c r="AS946" s="5"/>
      <c r="AT946" s="5">
        <f t="shared" si="223"/>
        <v>5.2231610000000002</v>
      </c>
      <c r="AU946" s="5">
        <f t="shared" si="224"/>
        <v>1.4517929999999999</v>
      </c>
      <c r="AV946" s="10">
        <f t="shared" si="225"/>
        <v>70.735596000000001</v>
      </c>
      <c r="AW946" s="48">
        <f t="shared" si="220"/>
        <v>100</v>
      </c>
    </row>
    <row r="947" spans="1:49" x14ac:dyDescent="0.3">
      <c r="A947" s="2" t="s">
        <v>1449</v>
      </c>
      <c r="B947" s="3">
        <f>'H. Alk. basalt FC 5kbar'!A48</f>
        <v>42</v>
      </c>
      <c r="C947" s="2">
        <f>'H. Alk. basalt FC 5kbar'!C48</f>
        <v>1124</v>
      </c>
      <c r="D947" s="2">
        <f>'H. Alk. basalt FC 5kbar'!D48</f>
        <v>5000</v>
      </c>
      <c r="E947" s="5">
        <f>'B. LLD classification'!EA991</f>
        <v>2.7598450409458533</v>
      </c>
      <c r="F947" s="5">
        <f>'H. Alk. basalt FC 5kbar'!L48</f>
        <v>2.71848</v>
      </c>
      <c r="G947" s="6">
        <f>'H. Alk. basalt FC 5kbar'!N48</f>
        <v>70.083312000000006</v>
      </c>
      <c r="H947" s="7">
        <f t="shared" si="219"/>
        <v>29.916687999999994</v>
      </c>
      <c r="I947" s="8">
        <f>'H. Alk. basalt FC 5kbar'!R48</f>
        <v>51.369892</v>
      </c>
      <c r="J947" s="9">
        <f>'H. Alk. basalt FC 5kbar'!S48</f>
        <v>2.2389779999999999</v>
      </c>
      <c r="K947" s="9">
        <f>'H. Alk. basalt FC 5kbar'!T48</f>
        <v>15.878848</v>
      </c>
      <c r="L947" s="9">
        <f>'H. Alk. basalt FC 5kbar'!U48</f>
        <v>1.534537</v>
      </c>
      <c r="M947" s="9">
        <f>'H. Alk. basalt FC 5kbar'!V48</f>
        <v>9.0626409999999993</v>
      </c>
      <c r="N947" s="9">
        <f>'H. Alk. basalt FC 5kbar'!W48</f>
        <v>0.34241500000000002</v>
      </c>
      <c r="O947" s="9">
        <f>'H. Alk. basalt FC 5kbar'!X48</f>
        <v>3.2251479999999999</v>
      </c>
      <c r="P947" s="9">
        <f>'H. Alk. basalt FC 5kbar'!Y48</f>
        <v>6.5751309999999998</v>
      </c>
      <c r="Q947" s="9">
        <f>'H. Alk. basalt FC 5kbar'!Z48</f>
        <v>5.801596</v>
      </c>
      <c r="R947" s="9">
        <f>'H. Alk. basalt FC 5kbar'!AA48</f>
        <v>1.7834129999999999</v>
      </c>
      <c r="S947" s="9">
        <f>'H. Alk. basalt FC 5kbar'!AB48</f>
        <v>0.91761099999999995</v>
      </c>
      <c r="T947" s="9">
        <f>'H. Alk. basalt FC 5kbar'!AC48</f>
        <v>1.26979</v>
      </c>
      <c r="U947" s="10"/>
      <c r="V947" s="5">
        <f>'H. Alk. basalt FC 5kbar'!AH48</f>
        <v>0.460789</v>
      </c>
      <c r="W947" s="5"/>
      <c r="X947" s="5"/>
      <c r="Y947" s="5">
        <f>'H. Alk. basalt FC 5kbar'!AJ48</f>
        <v>0</v>
      </c>
      <c r="Z947" s="5"/>
      <c r="AA947" s="5"/>
      <c r="AB947" s="5">
        <f>'H. Alk. basalt FC 5kbar'!AL48</f>
        <v>0.16869000000000001</v>
      </c>
      <c r="AC947" s="5">
        <f>'H. Alk. basalt FC 5kbar'!AN48</f>
        <v>3.0225999999999999E-2</v>
      </c>
      <c r="AD947" s="10"/>
      <c r="AE947" s="5">
        <f>'H. Alk. basalt FC 5kbar'!AQ48</f>
        <v>22.587198000000001</v>
      </c>
      <c r="AF947" s="5"/>
      <c r="AG947" s="5"/>
      <c r="AH947" s="5">
        <f>'H. Alk. basalt FC 5kbar'!AS48</f>
        <v>0</v>
      </c>
      <c r="AI947" s="5"/>
      <c r="AJ947" s="5"/>
      <c r="AK947" s="5">
        <f>'H. Alk. basalt FC 5kbar'!AU48</f>
        <v>5.2210939999999999</v>
      </c>
      <c r="AL947" s="5">
        <f>'H. Alk. basalt FC 5kbar'!AW48+'H. Alk. basalt FC 5kbar'!AX48</f>
        <v>1.448691</v>
      </c>
      <c r="AM947" s="10"/>
      <c r="AN947" s="5">
        <f t="shared" si="221"/>
        <v>23.047986999999999</v>
      </c>
      <c r="AO947" s="5"/>
      <c r="AP947" s="5"/>
      <c r="AQ947" s="5">
        <f t="shared" si="222"/>
        <v>0</v>
      </c>
      <c r="AR947" s="5"/>
      <c r="AS947" s="5"/>
      <c r="AT947" s="5">
        <f t="shared" si="223"/>
        <v>5.3897839999999997</v>
      </c>
      <c r="AU947" s="5">
        <f t="shared" si="224"/>
        <v>1.478917</v>
      </c>
      <c r="AV947" s="10">
        <f t="shared" si="225"/>
        <v>70.083312000000006</v>
      </c>
      <c r="AW947" s="48">
        <f t="shared" si="220"/>
        <v>100</v>
      </c>
    </row>
    <row r="948" spans="1:49" x14ac:dyDescent="0.3">
      <c r="A948" s="2" t="s">
        <v>1449</v>
      </c>
      <c r="B948" s="3">
        <f>'H. Alk. basalt FC 5kbar'!A49</f>
        <v>43</v>
      </c>
      <c r="C948" s="2">
        <f>'H. Alk. basalt FC 5kbar'!C49</f>
        <v>1122</v>
      </c>
      <c r="D948" s="2">
        <f>'H. Alk. basalt FC 5kbar'!D49</f>
        <v>5000</v>
      </c>
      <c r="E948" s="5">
        <f>'B. LLD classification'!EA992</f>
        <v>2.7551848172708286</v>
      </c>
      <c r="F948" s="5">
        <f>'H. Alk. basalt FC 5kbar'!L49</f>
        <v>2.7496700000000001</v>
      </c>
      <c r="G948" s="6">
        <f>'H. Alk. basalt FC 5kbar'!N49</f>
        <v>69.46096</v>
      </c>
      <c r="H948" s="7">
        <f t="shared" si="219"/>
        <v>30.53904</v>
      </c>
      <c r="I948" s="8">
        <f>'H. Alk. basalt FC 5kbar'!R49</f>
        <v>51.544533000000001</v>
      </c>
      <c r="J948" s="9">
        <f>'H. Alk. basalt FC 5kbar'!S49</f>
        <v>2.1881699999999999</v>
      </c>
      <c r="K948" s="9">
        <f>'H. Alk. basalt FC 5kbar'!T49</f>
        <v>15.950322</v>
      </c>
      <c r="L948" s="9">
        <f>'H. Alk. basalt FC 5kbar'!U49</f>
        <v>1.4770760000000001</v>
      </c>
      <c r="M948" s="9">
        <f>'H. Alk. basalt FC 5kbar'!V49</f>
        <v>9.007403</v>
      </c>
      <c r="N948" s="9">
        <f>'H. Alk. basalt FC 5kbar'!W49</f>
        <v>0.34548299999999998</v>
      </c>
      <c r="O948" s="9">
        <f>'H. Alk. basalt FC 5kbar'!X49</f>
        <v>3.159707</v>
      </c>
      <c r="P948" s="9">
        <f>'H. Alk. basalt FC 5kbar'!Y49</f>
        <v>6.4879429999999996</v>
      </c>
      <c r="Q948" s="9">
        <f>'H. Alk. basalt FC 5kbar'!Z49</f>
        <v>5.8498539999999997</v>
      </c>
      <c r="R948" s="9">
        <f>'H. Alk. basalt FC 5kbar'!AA49</f>
        <v>1.7993920000000001</v>
      </c>
      <c r="S948" s="9">
        <f>'H. Alk. basalt FC 5kbar'!AB49</f>
        <v>0.90894799999999998</v>
      </c>
      <c r="T948" s="9">
        <f>'H. Alk. basalt FC 5kbar'!AC49</f>
        <v>1.2811669999999999</v>
      </c>
      <c r="U948" s="10"/>
      <c r="V948" s="5">
        <f>'H. Alk. basalt FC 5kbar'!AH49</f>
        <v>0.442687</v>
      </c>
      <c r="W948" s="5"/>
      <c r="X948" s="5"/>
      <c r="Y948" s="5">
        <f>'H. Alk. basalt FC 5kbar'!AJ49</f>
        <v>0</v>
      </c>
      <c r="Z948" s="5"/>
      <c r="AA948" s="5"/>
      <c r="AB948" s="5">
        <f>'H. Alk. basalt FC 5kbar'!AL49</f>
        <v>0.158356</v>
      </c>
      <c r="AC948" s="5">
        <f>'H. Alk. basalt FC 5kbar'!AN49</f>
        <v>2.8729999999999999E-2</v>
      </c>
      <c r="AD948" s="10"/>
      <c r="AE948" s="5">
        <f>'H. Alk. basalt FC 5kbar'!AQ49</f>
        <v>23.045736000000002</v>
      </c>
      <c r="AF948" s="5"/>
      <c r="AG948" s="5"/>
      <c r="AH948" s="5">
        <f>'H. Alk. basalt FC 5kbar'!AS49</f>
        <v>0</v>
      </c>
      <c r="AI948" s="5"/>
      <c r="AJ948" s="5"/>
      <c r="AK948" s="5">
        <f>'H. Alk. basalt FC 5kbar'!AU49</f>
        <v>5.3877160000000002</v>
      </c>
      <c r="AL948" s="5">
        <f>'H. Alk. basalt FC 5kbar'!AW49+'H. Alk. basalt FC 5kbar'!AX49</f>
        <v>1.4758150000000001</v>
      </c>
      <c r="AM948" s="10"/>
      <c r="AN948" s="5">
        <f t="shared" si="221"/>
        <v>23.488423000000001</v>
      </c>
      <c r="AO948" s="5"/>
      <c r="AP948" s="5"/>
      <c r="AQ948" s="5">
        <f t="shared" si="222"/>
        <v>0</v>
      </c>
      <c r="AR948" s="5"/>
      <c r="AS948" s="5"/>
      <c r="AT948" s="5">
        <f t="shared" si="223"/>
        <v>5.5460720000000006</v>
      </c>
      <c r="AU948" s="5">
        <f t="shared" si="224"/>
        <v>1.504545</v>
      </c>
      <c r="AV948" s="10">
        <f t="shared" si="225"/>
        <v>69.46096</v>
      </c>
      <c r="AW948" s="48">
        <f t="shared" si="220"/>
        <v>100</v>
      </c>
    </row>
    <row r="949" spans="1:49" x14ac:dyDescent="0.3">
      <c r="A949" s="2" t="s">
        <v>1449</v>
      </c>
      <c r="B949" s="3">
        <f>'H. Alk. basalt FC 5kbar'!A50</f>
        <v>44</v>
      </c>
      <c r="C949" s="2">
        <f>'H. Alk. basalt FC 5kbar'!C50</f>
        <v>1120</v>
      </c>
      <c r="D949" s="2">
        <f>'H. Alk. basalt FC 5kbar'!D50</f>
        <v>5000</v>
      </c>
      <c r="E949" s="5">
        <f>'B. LLD classification'!EA993</f>
        <v>2.750685258689447</v>
      </c>
      <c r="F949" s="5">
        <f>'H. Alk. basalt FC 5kbar'!L50</f>
        <v>2.7802150000000001</v>
      </c>
      <c r="G949" s="6">
        <f>'H. Alk. basalt FC 5kbar'!N50</f>
        <v>68.866131999999993</v>
      </c>
      <c r="H949" s="7">
        <f t="shared" si="219"/>
        <v>31.133868000000007</v>
      </c>
      <c r="I949" s="8">
        <f>'H. Alk. basalt FC 5kbar'!R50</f>
        <v>51.712181999999999</v>
      </c>
      <c r="J949" s="9">
        <f>'H. Alk. basalt FC 5kbar'!S50</f>
        <v>2.1394829999999998</v>
      </c>
      <c r="K949" s="9">
        <f>'H. Alk. basalt FC 5kbar'!T50</f>
        <v>16.019904</v>
      </c>
      <c r="L949" s="9">
        <f>'H. Alk. basalt FC 5kbar'!U50</f>
        <v>1.422647</v>
      </c>
      <c r="M949" s="9">
        <f>'H. Alk. basalt FC 5kbar'!V50</f>
        <v>8.9538379999999993</v>
      </c>
      <c r="N949" s="9">
        <f>'H. Alk. basalt FC 5kbar'!W50</f>
        <v>0.34846700000000003</v>
      </c>
      <c r="O949" s="9">
        <f>'H. Alk. basalt FC 5kbar'!X50</f>
        <v>3.09598</v>
      </c>
      <c r="P949" s="9">
        <f>'H. Alk. basalt FC 5kbar'!Y50</f>
        <v>6.4029049999999996</v>
      </c>
      <c r="Q949" s="9">
        <f>'H. Alk. basalt FC 5kbar'!Z50</f>
        <v>5.8967460000000003</v>
      </c>
      <c r="R949" s="9">
        <f>'H. Alk. basalt FC 5kbar'!AA50</f>
        <v>1.814934</v>
      </c>
      <c r="S949" s="9">
        <f>'H. Alk. basalt FC 5kbar'!AB50</f>
        <v>0.90068000000000004</v>
      </c>
      <c r="T949" s="9">
        <f>'H. Alk. basalt FC 5kbar'!AC50</f>
        <v>1.292233</v>
      </c>
      <c r="U949" s="10"/>
      <c r="V949" s="5">
        <f>'H. Alk. basalt FC 5kbar'!AH50</f>
        <v>0.42588799999999999</v>
      </c>
      <c r="W949" s="5"/>
      <c r="X949" s="5"/>
      <c r="Y949" s="5">
        <f>'H. Alk. basalt FC 5kbar'!AJ50</f>
        <v>0</v>
      </c>
      <c r="Z949" s="5"/>
      <c r="AA949" s="5"/>
      <c r="AB949" s="5">
        <f>'H. Alk. basalt FC 5kbar'!AL50</f>
        <v>0.149003</v>
      </c>
      <c r="AC949" s="5">
        <f>'H. Alk. basalt FC 5kbar'!AN50</f>
        <v>2.7359000000000001E-2</v>
      </c>
      <c r="AD949" s="10"/>
      <c r="AE949" s="5">
        <f>'H. Alk. basalt FC 5kbar'!AQ50</f>
        <v>23.486172</v>
      </c>
      <c r="AF949" s="5"/>
      <c r="AG949" s="5"/>
      <c r="AH949" s="5">
        <f>'H. Alk. basalt FC 5kbar'!AS50</f>
        <v>0</v>
      </c>
      <c r="AI949" s="5"/>
      <c r="AJ949" s="5"/>
      <c r="AK949" s="5">
        <f>'H. Alk. basalt FC 5kbar'!AU50</f>
        <v>5.544003</v>
      </c>
      <c r="AL949" s="5">
        <f>'H. Alk. basalt FC 5kbar'!AW50+'H. Alk. basalt FC 5kbar'!AX50</f>
        <v>1.501444</v>
      </c>
      <c r="AM949" s="10"/>
      <c r="AN949" s="5">
        <f t="shared" si="221"/>
        <v>23.91206</v>
      </c>
      <c r="AO949" s="5"/>
      <c r="AP949" s="5"/>
      <c r="AQ949" s="5">
        <f t="shared" si="222"/>
        <v>0</v>
      </c>
      <c r="AR949" s="5"/>
      <c r="AS949" s="5"/>
      <c r="AT949" s="5">
        <f t="shared" si="223"/>
        <v>5.6930060000000005</v>
      </c>
      <c r="AU949" s="5">
        <f t="shared" si="224"/>
        <v>1.5288029999999999</v>
      </c>
      <c r="AV949" s="10">
        <f t="shared" si="225"/>
        <v>68.866131999999993</v>
      </c>
      <c r="AW949" s="48">
        <f t="shared" si="220"/>
        <v>100.000001</v>
      </c>
    </row>
    <row r="950" spans="1:49" x14ac:dyDescent="0.3">
      <c r="A950" s="2" t="s">
        <v>1449</v>
      </c>
      <c r="B950" s="3">
        <f>'H. Alk. basalt FC 5kbar'!A51</f>
        <v>45</v>
      </c>
      <c r="C950" s="2">
        <f>'H. Alk. basalt FC 5kbar'!C51</f>
        <v>1118</v>
      </c>
      <c r="D950" s="2">
        <f>'H. Alk. basalt FC 5kbar'!D51</f>
        <v>5000</v>
      </c>
      <c r="E950" s="5">
        <f>'B. LLD classification'!EA994</f>
        <v>2.746334546381918</v>
      </c>
      <c r="F950" s="5">
        <f>'H. Alk. basalt FC 5kbar'!L51</f>
        <v>2.810165</v>
      </c>
      <c r="G950" s="6">
        <f>'H. Alk. basalt FC 5kbar'!N51</f>
        <v>68.296700000000001</v>
      </c>
      <c r="H950" s="7">
        <f t="shared" si="219"/>
        <v>31.703299999999999</v>
      </c>
      <c r="I950" s="8">
        <f>'H. Alk. basalt FC 5kbar'!R51</f>
        <v>51.873372000000003</v>
      </c>
      <c r="J950" s="9">
        <f>'H. Alk. basalt FC 5kbar'!S51</f>
        <v>2.0927509999999998</v>
      </c>
      <c r="K950" s="9">
        <f>'H. Alk. basalt FC 5kbar'!T51</f>
        <v>16.087691</v>
      </c>
      <c r="L950" s="9">
        <f>'H. Alk. basalt FC 5kbar'!U51</f>
        <v>1.3710020000000001</v>
      </c>
      <c r="M950" s="9">
        <f>'H. Alk. basalt FC 5kbar'!V51</f>
        <v>8.9018060000000006</v>
      </c>
      <c r="N950" s="9">
        <f>'H. Alk. basalt FC 5kbar'!W51</f>
        <v>0.35137299999999999</v>
      </c>
      <c r="O950" s="9">
        <f>'H. Alk. basalt FC 5kbar'!X51</f>
        <v>3.0338769999999999</v>
      </c>
      <c r="P950" s="9">
        <f>'H. Alk. basalt FC 5kbar'!Y51</f>
        <v>6.3199160000000001</v>
      </c>
      <c r="Q950" s="9">
        <f>'H. Alk. basalt FC 5kbar'!Z51</f>
        <v>5.9423560000000002</v>
      </c>
      <c r="R950" s="9">
        <f>'H. Alk. basalt FC 5kbar'!AA51</f>
        <v>1.830066</v>
      </c>
      <c r="S950" s="9">
        <f>'H. Alk. basalt FC 5kbar'!AB51</f>
        <v>0.89278199999999996</v>
      </c>
      <c r="T950" s="9">
        <f>'H. Alk. basalt FC 5kbar'!AC51</f>
        <v>1.303007</v>
      </c>
      <c r="U950" s="10"/>
      <c r="V950" s="5">
        <f>'H. Alk. basalt FC 5kbar'!AH51</f>
        <v>0.41025200000000001</v>
      </c>
      <c r="W950" s="5"/>
      <c r="X950" s="5"/>
      <c r="Y950" s="5">
        <f>'H. Alk. basalt FC 5kbar'!AJ51</f>
        <v>0</v>
      </c>
      <c r="Z950" s="5"/>
      <c r="AA950" s="5"/>
      <c r="AB950" s="5">
        <f>'H. Alk. basalt FC 5kbar'!AL51</f>
        <v>0.14050599999999999</v>
      </c>
      <c r="AC950" s="5">
        <f>'H. Alk. basalt FC 5kbar'!AN51</f>
        <v>2.6096999999999999E-2</v>
      </c>
      <c r="AD950" s="10"/>
      <c r="AE950" s="5">
        <f>'H. Alk. basalt FC 5kbar'!AQ51</f>
        <v>23.909807000000001</v>
      </c>
      <c r="AF950" s="5"/>
      <c r="AG950" s="5"/>
      <c r="AH950" s="5">
        <f>'H. Alk. basalt FC 5kbar'!AS51</f>
        <v>0</v>
      </c>
      <c r="AI950" s="5"/>
      <c r="AJ950" s="5"/>
      <c r="AK950" s="5">
        <f>'H. Alk. basalt FC 5kbar'!AU51</f>
        <v>5.6909369999999999</v>
      </c>
      <c r="AL950" s="5">
        <f>'H. Alk. basalt FC 5kbar'!AW51+'H. Alk. basalt FC 5kbar'!AX51</f>
        <v>1.525701</v>
      </c>
      <c r="AM950" s="10"/>
      <c r="AN950" s="5">
        <f t="shared" si="221"/>
        <v>24.320059000000001</v>
      </c>
      <c r="AO950" s="5"/>
      <c r="AP950" s="5"/>
      <c r="AQ950" s="5">
        <f t="shared" si="222"/>
        <v>0</v>
      </c>
      <c r="AR950" s="5"/>
      <c r="AS950" s="5"/>
      <c r="AT950" s="5">
        <f t="shared" si="223"/>
        <v>5.8314430000000002</v>
      </c>
      <c r="AU950" s="5">
        <f t="shared" si="224"/>
        <v>1.551798</v>
      </c>
      <c r="AV950" s="10">
        <f t="shared" si="225"/>
        <v>68.296700000000001</v>
      </c>
      <c r="AW950" s="48">
        <f t="shared" si="220"/>
        <v>100</v>
      </c>
    </row>
    <row r="951" spans="1:49" x14ac:dyDescent="0.3">
      <c r="A951" s="2" t="s">
        <v>1449</v>
      </c>
      <c r="B951" s="3">
        <f>'H. Alk. basalt FC 5kbar'!A52</f>
        <v>46</v>
      </c>
      <c r="C951" s="2">
        <f>'H. Alk. basalt FC 5kbar'!C52</f>
        <v>1116</v>
      </c>
      <c r="D951" s="2">
        <f>'H. Alk. basalt FC 5kbar'!D52</f>
        <v>5000</v>
      </c>
      <c r="E951" s="5">
        <f>'B. LLD classification'!EA995</f>
        <v>2.7421220814721532</v>
      </c>
      <c r="F951" s="5">
        <f>'H. Alk. basalt FC 5kbar'!L52</f>
        <v>2.8395649999999999</v>
      </c>
      <c r="G951" s="6">
        <f>'H. Alk. basalt FC 5kbar'!N52</f>
        <v>67.750776000000002</v>
      </c>
      <c r="H951" s="7">
        <f t="shared" si="219"/>
        <v>32.249223999999998</v>
      </c>
      <c r="I951" s="8">
        <f>'H. Alk. basalt FC 5kbar'!R52</f>
        <v>52.028578000000003</v>
      </c>
      <c r="J951" s="9">
        <f>'H. Alk. basalt FC 5kbar'!S52</f>
        <v>2.047828</v>
      </c>
      <c r="K951" s="9">
        <f>'H. Alk. basalt FC 5kbar'!T52</f>
        <v>16.153775</v>
      </c>
      <c r="L951" s="9">
        <f>'H. Alk. basalt FC 5kbar'!U52</f>
        <v>1.3219209999999999</v>
      </c>
      <c r="M951" s="9">
        <f>'H. Alk. basalt FC 5kbar'!V52</f>
        <v>8.8511830000000007</v>
      </c>
      <c r="N951" s="9">
        <f>'H. Alk. basalt FC 5kbar'!W52</f>
        <v>0.35420400000000002</v>
      </c>
      <c r="O951" s="9">
        <f>'H. Alk. basalt FC 5kbar'!X52</f>
        <v>2.9733209999999999</v>
      </c>
      <c r="P951" s="9">
        <f>'H. Alk. basalt FC 5kbar'!Y52</f>
        <v>6.2388810000000001</v>
      </c>
      <c r="Q951" s="9">
        <f>'H. Alk. basalt FC 5kbar'!Z52</f>
        <v>5.9867590000000002</v>
      </c>
      <c r="R951" s="9">
        <f>'H. Alk. basalt FC 5kbar'!AA52</f>
        <v>1.844813</v>
      </c>
      <c r="S951" s="9">
        <f>'H. Alk. basalt FC 5kbar'!AB52</f>
        <v>0.88523200000000002</v>
      </c>
      <c r="T951" s="9">
        <f>'H. Alk. basalt FC 5kbar'!AC52</f>
        <v>1.313507</v>
      </c>
      <c r="U951" s="10"/>
      <c r="V951" s="5">
        <f>'H. Alk. basalt FC 5kbar'!AH52</f>
        <v>0.39565800000000001</v>
      </c>
      <c r="W951" s="5"/>
      <c r="X951" s="5"/>
      <c r="Y951" s="5">
        <f>'H. Alk. basalt FC 5kbar'!AJ52</f>
        <v>0</v>
      </c>
      <c r="Z951" s="5"/>
      <c r="AA951" s="5"/>
      <c r="AB951" s="5">
        <f>'H. Alk. basalt FC 5kbar'!AL52</f>
        <v>0.13275899999999999</v>
      </c>
      <c r="AC951" s="5">
        <f>'H. Alk. basalt FC 5kbar'!AN52</f>
        <v>2.4930999999999998E-2</v>
      </c>
      <c r="AD951" s="10"/>
      <c r="AE951" s="5">
        <f>'H. Alk. basalt FC 5kbar'!AQ52</f>
        <v>24.317807999999999</v>
      </c>
      <c r="AF951" s="5"/>
      <c r="AG951" s="5"/>
      <c r="AH951" s="5">
        <f>'H. Alk. basalt FC 5kbar'!AS52</f>
        <v>0</v>
      </c>
      <c r="AI951" s="5"/>
      <c r="AJ951" s="5"/>
      <c r="AK951" s="5">
        <f>'H. Alk. basalt FC 5kbar'!AU52</f>
        <v>5.8293720000000002</v>
      </c>
      <c r="AL951" s="5">
        <f>'H. Alk. basalt FC 5kbar'!AW52+'H. Alk. basalt FC 5kbar'!AX52</f>
        <v>1.5486960000000001</v>
      </c>
      <c r="AM951" s="10"/>
      <c r="AN951" s="5">
        <f t="shared" si="221"/>
        <v>24.713466</v>
      </c>
      <c r="AO951" s="5"/>
      <c r="AP951" s="5"/>
      <c r="AQ951" s="5">
        <f t="shared" si="222"/>
        <v>0</v>
      </c>
      <c r="AR951" s="5"/>
      <c r="AS951" s="5"/>
      <c r="AT951" s="5">
        <f t="shared" si="223"/>
        <v>5.9621310000000003</v>
      </c>
      <c r="AU951" s="5">
        <f t="shared" si="224"/>
        <v>1.5736270000000001</v>
      </c>
      <c r="AV951" s="10">
        <f t="shared" si="225"/>
        <v>67.750776000000002</v>
      </c>
      <c r="AW951" s="48">
        <f t="shared" si="220"/>
        <v>100</v>
      </c>
    </row>
    <row r="952" spans="1:49" x14ac:dyDescent="0.3">
      <c r="A952" s="2" t="s">
        <v>1449</v>
      </c>
      <c r="B952" s="3">
        <f>'H. Alk. basalt FC 5kbar'!A53</f>
        <v>47</v>
      </c>
      <c r="C952" s="2">
        <f>'H. Alk. basalt FC 5kbar'!C53</f>
        <v>1114</v>
      </c>
      <c r="D952" s="2">
        <f>'H. Alk. basalt FC 5kbar'!D53</f>
        <v>5000</v>
      </c>
      <c r="E952" s="5">
        <f>'B. LLD classification'!EA996</f>
        <v>2.7380386148713751</v>
      </c>
      <c r="F952" s="5">
        <f>'H. Alk. basalt FC 5kbar'!L53</f>
        <v>2.8684530000000001</v>
      </c>
      <c r="G952" s="6">
        <f>'H. Alk. basalt FC 5kbar'!N53</f>
        <v>67.226671999999994</v>
      </c>
      <c r="H952" s="7">
        <f t="shared" si="219"/>
        <v>32.773328000000006</v>
      </c>
      <c r="I952" s="8">
        <f>'H. Alk. basalt FC 5kbar'!R53</f>
        <v>52.178218999999999</v>
      </c>
      <c r="J952" s="9">
        <f>'H. Alk. basalt FC 5kbar'!S53</f>
        <v>2.0045850000000001</v>
      </c>
      <c r="K952" s="9">
        <f>'H. Alk. basalt FC 5kbar'!T53</f>
        <v>16.218237999999999</v>
      </c>
      <c r="L952" s="9">
        <f>'H. Alk. basalt FC 5kbar'!U53</f>
        <v>1.275209</v>
      </c>
      <c r="M952" s="9">
        <f>'H. Alk. basalt FC 5kbar'!V53</f>
        <v>8.8018579999999993</v>
      </c>
      <c r="N952" s="9">
        <f>'H. Alk. basalt FC 5kbar'!W53</f>
        <v>0.35696499999999998</v>
      </c>
      <c r="O952" s="9">
        <f>'H. Alk. basalt FC 5kbar'!X53</f>
        <v>2.914237</v>
      </c>
      <c r="P952" s="9">
        <f>'H. Alk. basalt FC 5kbar'!Y53</f>
        <v>6.1597150000000003</v>
      </c>
      <c r="Q952" s="9">
        <f>'H. Alk. basalt FC 5kbar'!Z53</f>
        <v>6.0300240000000001</v>
      </c>
      <c r="R952" s="9">
        <f>'H. Alk. basalt FC 5kbar'!AA53</f>
        <v>1.8591949999999999</v>
      </c>
      <c r="S952" s="9">
        <f>'H. Alk. basalt FC 5kbar'!AB53</f>
        <v>0.87800800000000001</v>
      </c>
      <c r="T952" s="9">
        <f>'H. Alk. basalt FC 5kbar'!AC53</f>
        <v>1.323747</v>
      </c>
      <c r="U952" s="10"/>
      <c r="V952" s="5">
        <f>'H. Alk. basalt FC 5kbar'!AH53</f>
        <v>0.38200299999999998</v>
      </c>
      <c r="W952" s="5"/>
      <c r="X952" s="5"/>
      <c r="Y952" s="5">
        <f>'H. Alk. basalt FC 5kbar'!AJ53</f>
        <v>0</v>
      </c>
      <c r="Z952" s="5"/>
      <c r="AA952" s="5"/>
      <c r="AB952" s="5">
        <f>'H. Alk. basalt FC 5kbar'!AL53</f>
        <v>0.12567300000000001</v>
      </c>
      <c r="AC952" s="5">
        <f>'H. Alk. basalt FC 5kbar'!AN53</f>
        <v>2.3852000000000002E-2</v>
      </c>
      <c r="AD952" s="10"/>
      <c r="AE952" s="5">
        <f>'H. Alk. basalt FC 5kbar'!AQ53</f>
        <v>24.711216</v>
      </c>
      <c r="AF952" s="5"/>
      <c r="AG952" s="5"/>
      <c r="AH952" s="5">
        <f>'H. Alk. basalt FC 5kbar'!AS53</f>
        <v>0</v>
      </c>
      <c r="AI952" s="5"/>
      <c r="AJ952" s="5"/>
      <c r="AK952" s="5">
        <f>'H. Alk. basalt FC 5kbar'!AU53</f>
        <v>5.9600590000000002</v>
      </c>
      <c r="AL952" s="5">
        <f>'H. Alk. basalt FC 5kbar'!AW53+'H. Alk. basalt FC 5kbar'!AX53</f>
        <v>1.5705249999999999</v>
      </c>
      <c r="AM952" s="10"/>
      <c r="AN952" s="5">
        <f t="shared" si="221"/>
        <v>25.093219000000001</v>
      </c>
      <c r="AO952" s="5"/>
      <c r="AP952" s="5"/>
      <c r="AQ952" s="5">
        <f t="shared" si="222"/>
        <v>0</v>
      </c>
      <c r="AR952" s="5"/>
      <c r="AS952" s="5"/>
      <c r="AT952" s="5">
        <f t="shared" si="223"/>
        <v>6.0857320000000001</v>
      </c>
      <c r="AU952" s="5">
        <f t="shared" si="224"/>
        <v>1.5943769999999999</v>
      </c>
      <c r="AV952" s="10">
        <f t="shared" si="225"/>
        <v>67.226671999999994</v>
      </c>
      <c r="AW952" s="48">
        <f t="shared" si="220"/>
        <v>100</v>
      </c>
    </row>
    <row r="953" spans="1:49" x14ac:dyDescent="0.3">
      <c r="A953" s="2" t="s">
        <v>1449</v>
      </c>
      <c r="B953" s="3">
        <f>'H. Alk. basalt FC 5kbar'!A54</f>
        <v>48</v>
      </c>
      <c r="C953" s="2">
        <f>'H. Alk. basalt FC 5kbar'!C54</f>
        <v>1112</v>
      </c>
      <c r="D953" s="2">
        <f>'H. Alk. basalt FC 5kbar'!D54</f>
        <v>5000</v>
      </c>
      <c r="E953" s="5">
        <f>'B. LLD classification'!EA997</f>
        <v>2.7340757072657427</v>
      </c>
      <c r="F953" s="5">
        <f>'H. Alk. basalt FC 5kbar'!L54</f>
        <v>2.8968639999999999</v>
      </c>
      <c r="G953" s="6">
        <f>'H. Alk. basalt FC 5kbar'!N54</f>
        <v>66.722877999999994</v>
      </c>
      <c r="H953" s="7">
        <f t="shared" si="219"/>
        <v>33.277122000000006</v>
      </c>
      <c r="I953" s="8">
        <f>'H. Alk. basalt FC 5kbar'!R54</f>
        <v>52.322671999999997</v>
      </c>
      <c r="J953" s="9">
        <f>'H. Alk. basalt FC 5kbar'!S54</f>
        <v>1.9629080000000001</v>
      </c>
      <c r="K953" s="9">
        <f>'H. Alk. basalt FC 5kbar'!T54</f>
        <v>16.281157</v>
      </c>
      <c r="L953" s="9">
        <f>'H. Alk. basalt FC 5kbar'!U54</f>
        <v>1.2306919999999999</v>
      </c>
      <c r="M953" s="9">
        <f>'H. Alk. basalt FC 5kbar'!V54</f>
        <v>8.7537330000000004</v>
      </c>
      <c r="N953" s="9">
        <f>'H. Alk. basalt FC 5kbar'!W54</f>
        <v>0.35966100000000001</v>
      </c>
      <c r="O953" s="9">
        <f>'H. Alk. basalt FC 5kbar'!X54</f>
        <v>2.8565580000000002</v>
      </c>
      <c r="P953" s="9">
        <f>'H. Alk. basalt FC 5kbar'!Y54</f>
        <v>6.0823390000000002</v>
      </c>
      <c r="Q953" s="9">
        <f>'H. Alk. basalt FC 5kbar'!Z54</f>
        <v>6.0722120000000004</v>
      </c>
      <c r="R953" s="9">
        <f>'H. Alk. basalt FC 5kbar'!AA54</f>
        <v>1.8732329999999999</v>
      </c>
      <c r="S953" s="9">
        <f>'H. Alk. basalt FC 5kbar'!AB54</f>
        <v>0.87109400000000003</v>
      </c>
      <c r="T953" s="9">
        <f>'H. Alk. basalt FC 5kbar'!AC54</f>
        <v>1.333742</v>
      </c>
      <c r="U953" s="10"/>
      <c r="V953" s="5">
        <f>'H. Alk. basalt FC 5kbar'!AH54</f>
        <v>0.369197</v>
      </c>
      <c r="W953" s="5"/>
      <c r="X953" s="5"/>
      <c r="Y953" s="5">
        <f>'H. Alk. basalt FC 5kbar'!AJ54</f>
        <v>0</v>
      </c>
      <c r="Z953" s="5"/>
      <c r="AA953" s="5"/>
      <c r="AB953" s="5">
        <f>'H. Alk. basalt FC 5kbar'!AL54</f>
        <v>0.119172</v>
      </c>
      <c r="AC953" s="5">
        <f>'H. Alk. basalt FC 5kbar'!AN54</f>
        <v>2.2849000000000001E-2</v>
      </c>
      <c r="AD953" s="10"/>
      <c r="AE953" s="5">
        <f>'H. Alk. basalt FC 5kbar'!AQ54</f>
        <v>25.090966999999999</v>
      </c>
      <c r="AF953" s="5"/>
      <c r="AG953" s="5"/>
      <c r="AH953" s="5">
        <f>'H. Alk. basalt FC 5kbar'!AS54</f>
        <v>0</v>
      </c>
      <c r="AI953" s="5"/>
      <c r="AJ953" s="5"/>
      <c r="AK953" s="5">
        <f>'H. Alk. basalt FC 5kbar'!AU54</f>
        <v>6.0836600000000001</v>
      </c>
      <c r="AL953" s="5">
        <f>'H. Alk. basalt FC 5kbar'!AW54+'H. Alk. basalt FC 5kbar'!AX54</f>
        <v>1.591275</v>
      </c>
      <c r="AM953" s="10"/>
      <c r="AN953" s="5">
        <f t="shared" si="221"/>
        <v>25.460163999999999</v>
      </c>
      <c r="AO953" s="5"/>
      <c r="AP953" s="5"/>
      <c r="AQ953" s="5">
        <f t="shared" si="222"/>
        <v>0</v>
      </c>
      <c r="AR953" s="5"/>
      <c r="AS953" s="5"/>
      <c r="AT953" s="5">
        <f t="shared" si="223"/>
        <v>6.2028319999999999</v>
      </c>
      <c r="AU953" s="5">
        <f t="shared" si="224"/>
        <v>1.6141239999999999</v>
      </c>
      <c r="AV953" s="10">
        <f t="shared" si="225"/>
        <v>66.722877999999994</v>
      </c>
      <c r="AW953" s="48">
        <f t="shared" si="220"/>
        <v>99.999997999999991</v>
      </c>
    </row>
    <row r="954" spans="1:49" x14ac:dyDescent="0.3">
      <c r="A954" s="2" t="s">
        <v>1449</v>
      </c>
      <c r="B954" s="3">
        <f>'H. Alk. basalt FC 5kbar'!A55</f>
        <v>49</v>
      </c>
      <c r="C954" s="2">
        <f>'H. Alk. basalt FC 5kbar'!C55</f>
        <v>1110</v>
      </c>
      <c r="D954" s="2">
        <f>'H. Alk. basalt FC 5kbar'!D55</f>
        <v>5000</v>
      </c>
      <c r="E954" s="5">
        <f>'B. LLD classification'!EA998</f>
        <v>2.7302257038540465</v>
      </c>
      <c r="F954" s="5">
        <f>'H. Alk. basalt FC 5kbar'!L55</f>
        <v>2.92483</v>
      </c>
      <c r="G954" s="6">
        <f>'H. Alk. basalt FC 5kbar'!N55</f>
        <v>66.238035999999994</v>
      </c>
      <c r="H954" s="7">
        <f t="shared" si="219"/>
        <v>33.761964000000006</v>
      </c>
      <c r="I954" s="8">
        <f>'H. Alk. basalt FC 5kbar'!R55</f>
        <v>52.462271999999999</v>
      </c>
      <c r="J954" s="9">
        <f>'H. Alk. basalt FC 5kbar'!S55</f>
        <v>1.922693</v>
      </c>
      <c r="K954" s="9">
        <f>'H. Alk. basalt FC 5kbar'!T55</f>
        <v>16.342604000000001</v>
      </c>
      <c r="L954" s="9">
        <f>'H. Alk. basalt FC 5kbar'!U55</f>
        <v>1.1882140000000001</v>
      </c>
      <c r="M954" s="9">
        <f>'H. Alk. basalt FC 5kbar'!V55</f>
        <v>8.7067189999999997</v>
      </c>
      <c r="N954" s="9">
        <f>'H. Alk. basalt FC 5kbar'!W55</f>
        <v>0.36229299999999998</v>
      </c>
      <c r="O954" s="9">
        <f>'H. Alk. basalt FC 5kbar'!X55</f>
        <v>2.8002210000000001</v>
      </c>
      <c r="P954" s="9">
        <f>'H. Alk. basalt FC 5kbar'!Y55</f>
        <v>6.0066810000000004</v>
      </c>
      <c r="Q954" s="9">
        <f>'H. Alk. basalt FC 5kbar'!Z55</f>
        <v>6.1133800000000003</v>
      </c>
      <c r="R954" s="9">
        <f>'H. Alk. basalt FC 5kbar'!AA55</f>
        <v>1.8869450000000001</v>
      </c>
      <c r="S954" s="9">
        <f>'H. Alk. basalt FC 5kbar'!AB55</f>
        <v>0.86447300000000005</v>
      </c>
      <c r="T954" s="9">
        <f>'H. Alk. basalt FC 5kbar'!AC55</f>
        <v>1.3435049999999999</v>
      </c>
      <c r="U954" s="10"/>
      <c r="V954" s="5">
        <f>'H. Alk. basalt FC 5kbar'!AH55</f>
        <v>0.35716199999999998</v>
      </c>
      <c r="W954" s="5"/>
      <c r="X954" s="5"/>
      <c r="Y954" s="5">
        <f>'H. Alk. basalt FC 5kbar'!AJ55</f>
        <v>0</v>
      </c>
      <c r="Z954" s="5"/>
      <c r="AA954" s="5"/>
      <c r="AB954" s="5">
        <f>'H. Alk. basalt FC 5kbar'!AL55</f>
        <v>0.11319</v>
      </c>
      <c r="AC954" s="5">
        <f>'H. Alk. basalt FC 5kbar'!AN55</f>
        <v>2.1915E-2</v>
      </c>
      <c r="AD954" s="10"/>
      <c r="AE954" s="5">
        <f>'H. Alk. basalt FC 5kbar'!AQ55</f>
        <v>25.457913999999999</v>
      </c>
      <c r="AF954" s="5"/>
      <c r="AG954" s="5"/>
      <c r="AH954" s="5">
        <f>'H. Alk. basalt FC 5kbar'!AS55</f>
        <v>0</v>
      </c>
      <c r="AI954" s="5"/>
      <c r="AJ954" s="5"/>
      <c r="AK954" s="5">
        <f>'H. Alk. basalt FC 5kbar'!AU55</f>
        <v>6.2007580000000004</v>
      </c>
      <c r="AL954" s="5">
        <f>'H. Alk. basalt FC 5kbar'!AW55+'H. Alk. basalt FC 5kbar'!AX55</f>
        <v>1.6110230000000001</v>
      </c>
      <c r="AM954" s="10"/>
      <c r="AN954" s="5">
        <f t="shared" si="221"/>
        <v>25.815075999999998</v>
      </c>
      <c r="AO954" s="5"/>
      <c r="AP954" s="5"/>
      <c r="AQ954" s="5">
        <f t="shared" si="222"/>
        <v>0</v>
      </c>
      <c r="AR954" s="5"/>
      <c r="AS954" s="5"/>
      <c r="AT954" s="5">
        <f t="shared" si="223"/>
        <v>6.3139480000000008</v>
      </c>
      <c r="AU954" s="5">
        <f t="shared" si="224"/>
        <v>1.632938</v>
      </c>
      <c r="AV954" s="10">
        <f t="shared" si="225"/>
        <v>66.238035999999994</v>
      </c>
      <c r="AW954" s="48">
        <f t="shared" si="220"/>
        <v>99.999998000000005</v>
      </c>
    </row>
    <row r="955" spans="1:49" x14ac:dyDescent="0.3">
      <c r="A955" s="2" t="s">
        <v>1449</v>
      </c>
      <c r="B955" s="3">
        <f>'H. Alk. basalt FC 5kbar'!A56</f>
        <v>50</v>
      </c>
      <c r="C955" s="2">
        <f>'H. Alk. basalt FC 5kbar'!C56</f>
        <v>1108</v>
      </c>
      <c r="D955" s="2">
        <f>'H. Alk. basalt FC 5kbar'!D56</f>
        <v>5000</v>
      </c>
      <c r="E955" s="5">
        <f>'B. LLD classification'!EA999</f>
        <v>2.7265154413679462</v>
      </c>
      <c r="F955" s="5">
        <f>'H. Alk. basalt FC 5kbar'!L56</f>
        <v>2.952251</v>
      </c>
      <c r="G955" s="6">
        <f>'H. Alk. basalt FC 5kbar'!N56</f>
        <v>65.772372000000004</v>
      </c>
      <c r="H955" s="7">
        <f t="shared" si="219"/>
        <v>34.227627999999996</v>
      </c>
      <c r="I955" s="8">
        <f>'H. Alk. basalt FC 5kbar'!R56</f>
        <v>52.597538999999998</v>
      </c>
      <c r="J955" s="9">
        <f>'H. Alk. basalt FC 5kbar'!S56</f>
        <v>1.883165</v>
      </c>
      <c r="K955" s="9">
        <f>'H. Alk. basalt FC 5kbar'!T56</f>
        <v>16.401349</v>
      </c>
      <c r="L955" s="9">
        <f>'H. Alk. basalt FC 5kbar'!U56</f>
        <v>1.148223</v>
      </c>
      <c r="M955" s="9">
        <f>'H. Alk. basalt FC 5kbar'!V56</f>
        <v>8.6621290000000002</v>
      </c>
      <c r="N955" s="9">
        <f>'H. Alk. basalt FC 5kbar'!W56</f>
        <v>0.36485800000000002</v>
      </c>
      <c r="O955" s="9">
        <f>'H. Alk. basalt FC 5kbar'!X56</f>
        <v>2.745806</v>
      </c>
      <c r="P955" s="9">
        <f>'H. Alk. basalt FC 5kbar'!Y56</f>
        <v>5.9320279999999999</v>
      </c>
      <c r="Q955" s="9">
        <f>'H. Alk. basalt FC 5kbar'!Z56</f>
        <v>6.1534509999999996</v>
      </c>
      <c r="R955" s="9">
        <f>'H. Alk. basalt FC 5kbar'!AA56</f>
        <v>1.900304</v>
      </c>
      <c r="S955" s="9">
        <f>'H. Alk. basalt FC 5kbar'!AB56</f>
        <v>0.85813200000000001</v>
      </c>
      <c r="T955" s="9">
        <f>'H. Alk. basalt FC 5kbar'!AC56</f>
        <v>1.353016</v>
      </c>
      <c r="U955" s="10"/>
      <c r="V955" s="5">
        <f>'H. Alk. basalt FC 5kbar'!AH56</f>
        <v>0.346495</v>
      </c>
      <c r="W955" s="5"/>
      <c r="X955" s="5"/>
      <c r="Y955" s="5">
        <f>'H. Alk. basalt FC 5kbar'!AJ56</f>
        <v>0</v>
      </c>
      <c r="Z955" s="5"/>
      <c r="AA955" s="5"/>
      <c r="AB955" s="5">
        <f>'H. Alk. basalt FC 5kbar'!AL56</f>
        <v>0.105586</v>
      </c>
      <c r="AC955" s="5">
        <f>'H. Alk. basalt FC 5kbar'!AN56</f>
        <v>2.1011999999999999E-2</v>
      </c>
      <c r="AD955" s="10"/>
      <c r="AE955" s="5">
        <f>'H. Alk. basalt FC 5kbar'!AQ56</f>
        <v>25.812826000000001</v>
      </c>
      <c r="AF955" s="5"/>
      <c r="AG955" s="5"/>
      <c r="AH955" s="5">
        <f>'H. Alk. basalt FC 5kbar'!AS56</f>
        <v>0</v>
      </c>
      <c r="AI955" s="5"/>
      <c r="AJ955" s="5"/>
      <c r="AK955" s="5">
        <f>'H. Alk. basalt FC 5kbar'!AU56</f>
        <v>6.3118749999999997</v>
      </c>
      <c r="AL955" s="5">
        <f>'H. Alk. basalt FC 5kbar'!AW56+'H. Alk. basalt FC 5kbar'!AX56</f>
        <v>1.6298360000000001</v>
      </c>
      <c r="AM955" s="10"/>
      <c r="AN955" s="5">
        <f t="shared" si="221"/>
        <v>26.159321000000002</v>
      </c>
      <c r="AO955" s="5"/>
      <c r="AP955" s="5"/>
      <c r="AQ955" s="5">
        <f t="shared" si="222"/>
        <v>0</v>
      </c>
      <c r="AR955" s="5"/>
      <c r="AS955" s="5"/>
      <c r="AT955" s="5">
        <f t="shared" si="223"/>
        <v>6.4174609999999994</v>
      </c>
      <c r="AU955" s="5">
        <f t="shared" si="224"/>
        <v>1.6508480000000001</v>
      </c>
      <c r="AV955" s="10">
        <f t="shared" si="225"/>
        <v>65.772372000000004</v>
      </c>
      <c r="AW955" s="48">
        <f t="shared" si="220"/>
        <v>100.00000200000001</v>
      </c>
    </row>
    <row r="956" spans="1:49" x14ac:dyDescent="0.3">
      <c r="A956" s="2" t="s">
        <v>1449</v>
      </c>
      <c r="B956" s="3">
        <f>'H. Alk. basalt FC 5kbar'!A57</f>
        <v>51</v>
      </c>
      <c r="C956" s="2">
        <f>'H. Alk. basalt FC 5kbar'!C57</f>
        <v>1106</v>
      </c>
      <c r="D956" s="2">
        <f>'H. Alk. basalt FC 5kbar'!D57</f>
        <v>5000</v>
      </c>
      <c r="E956" s="5">
        <f>'B. LLD classification'!EA1000</f>
        <v>2.7230161600922922</v>
      </c>
      <c r="F956" s="5">
        <f>'H. Alk. basalt FC 5kbar'!L57</f>
        <v>2.9789340000000002</v>
      </c>
      <c r="G956" s="6">
        <f>'H. Alk. basalt FC 5kbar'!N57</f>
        <v>65.327911</v>
      </c>
      <c r="H956" s="7">
        <f t="shared" si="219"/>
        <v>34.672089</v>
      </c>
      <c r="I956" s="8">
        <f>'H. Alk. basalt FC 5kbar'!R57</f>
        <v>52.729281</v>
      </c>
      <c r="J956" s="9">
        <f>'H. Alk. basalt FC 5kbar'!S57</f>
        <v>1.8426469999999999</v>
      </c>
      <c r="K956" s="9">
        <f>'H. Alk. basalt FC 5kbar'!T57</f>
        <v>16.454445</v>
      </c>
      <c r="L956" s="9">
        <f>'H. Alk. basalt FC 5kbar'!U57</f>
        <v>1.1119300000000001</v>
      </c>
      <c r="M956" s="9">
        <f>'H. Alk. basalt FC 5kbar'!V57</f>
        <v>8.6231670000000005</v>
      </c>
      <c r="N956" s="9">
        <f>'H. Alk. basalt FC 5kbar'!W57</f>
        <v>0.36734099999999997</v>
      </c>
      <c r="O956" s="9">
        <f>'H. Alk. basalt FC 5kbar'!X57</f>
        <v>2.6947019999999999</v>
      </c>
      <c r="P956" s="9">
        <f>'H. Alk. basalt FC 5kbar'!Y57</f>
        <v>5.8567809999999998</v>
      </c>
      <c r="Q956" s="9">
        <f>'H. Alk. basalt FC 5kbar'!Z57</f>
        <v>6.1921879999999998</v>
      </c>
      <c r="R956" s="9">
        <f>'H. Alk. basalt FC 5kbar'!AA57</f>
        <v>1.913233</v>
      </c>
      <c r="S956" s="9">
        <f>'H. Alk. basalt FC 5kbar'!AB57</f>
        <v>0.85206300000000001</v>
      </c>
      <c r="T956" s="9">
        <f>'H. Alk. basalt FC 5kbar'!AC57</f>
        <v>1.362222</v>
      </c>
      <c r="U956" s="10"/>
      <c r="V956" s="5">
        <f>'H. Alk. basalt FC 5kbar'!AH57</f>
        <v>0.34045300000000001</v>
      </c>
      <c r="W956" s="5"/>
      <c r="X956" s="5"/>
      <c r="Y956" s="5">
        <f>'H. Alk. basalt FC 5kbar'!AJ57</f>
        <v>0</v>
      </c>
      <c r="Z956" s="5"/>
      <c r="AA956" s="5"/>
      <c r="AB956" s="5">
        <f>'H. Alk. basalt FC 5kbar'!AL57</f>
        <v>9.3628000000000003E-2</v>
      </c>
      <c r="AC956" s="5">
        <f>'H. Alk. basalt FC 5kbar'!AN57</f>
        <v>2.0101000000000001E-2</v>
      </c>
      <c r="AD956" s="10"/>
      <c r="AE956" s="5">
        <f>'H. Alk. basalt FC 5kbar'!AQ57</f>
        <v>26.154774</v>
      </c>
      <c r="AF956" s="5"/>
      <c r="AG956" s="5"/>
      <c r="AH956" s="5">
        <f>'H. Alk. basalt FC 5kbar'!AS57</f>
        <v>0</v>
      </c>
      <c r="AI956" s="5"/>
      <c r="AJ956" s="5"/>
      <c r="AK956" s="5">
        <f>'H. Alk. basalt FC 5kbar'!AU57</f>
        <v>6.4153849999999997</v>
      </c>
      <c r="AL956" s="5">
        <f>'H. Alk. basalt FC 5kbar'!AW57+'H. Alk. basalt FC 5kbar'!AX57</f>
        <v>1.6477459999999999</v>
      </c>
      <c r="AM956" s="10"/>
      <c r="AN956" s="5">
        <f t="shared" si="221"/>
        <v>26.495227</v>
      </c>
      <c r="AO956" s="5"/>
      <c r="AP956" s="5"/>
      <c r="AQ956" s="5">
        <f t="shared" si="222"/>
        <v>0</v>
      </c>
      <c r="AR956" s="5"/>
      <c r="AS956" s="5"/>
      <c r="AT956" s="5">
        <f t="shared" si="223"/>
        <v>6.5090129999999995</v>
      </c>
      <c r="AU956" s="5">
        <f t="shared" si="224"/>
        <v>1.6678469999999999</v>
      </c>
      <c r="AV956" s="10">
        <f t="shared" si="225"/>
        <v>65.327911</v>
      </c>
      <c r="AW956" s="48">
        <f t="shared" si="220"/>
        <v>99.999998000000005</v>
      </c>
    </row>
    <row r="957" spans="1:49" x14ac:dyDescent="0.3">
      <c r="A957" s="2" t="s">
        <v>1449</v>
      </c>
      <c r="B957" s="3">
        <f>'H. Alk. basalt FC 5kbar'!A58</f>
        <v>52</v>
      </c>
      <c r="C957" s="2">
        <f>'H. Alk. basalt FC 5kbar'!C58</f>
        <v>1104</v>
      </c>
      <c r="D957" s="2">
        <f>'H. Alk. basalt FC 5kbar'!D58</f>
        <v>5000</v>
      </c>
      <c r="E957" s="5">
        <f>'B. LLD classification'!EA1001</f>
        <v>2.719611080793106</v>
      </c>
      <c r="F957" s="5">
        <f>'H. Alk. basalt FC 5kbar'!L58</f>
        <v>3.0052989999999999</v>
      </c>
      <c r="G957" s="6">
        <f>'H. Alk. basalt FC 5kbar'!N58</f>
        <v>64.898555000000002</v>
      </c>
      <c r="H957" s="7">
        <f t="shared" si="219"/>
        <v>35.101444999999998</v>
      </c>
      <c r="I957" s="8">
        <f>'H. Alk. basalt FC 5kbar'!R58</f>
        <v>52.857062999999997</v>
      </c>
      <c r="J957" s="9">
        <f>'H. Alk. basalt FC 5kbar'!S58</f>
        <v>1.8033269999999999</v>
      </c>
      <c r="K957" s="9">
        <f>'H. Alk. basalt FC 5kbar'!T58</f>
        <v>16.506228</v>
      </c>
      <c r="L957" s="9">
        <f>'H. Alk. basalt FC 5kbar'!U58</f>
        <v>1.077275</v>
      </c>
      <c r="M957" s="9">
        <f>'H. Alk. basalt FC 5kbar'!V58</f>
        <v>8.5851780000000009</v>
      </c>
      <c r="N957" s="9">
        <f>'H. Alk. basalt FC 5kbar'!W58</f>
        <v>0.36977100000000002</v>
      </c>
      <c r="O957" s="9">
        <f>'H. Alk. basalt FC 5kbar'!X58</f>
        <v>2.6446900000000002</v>
      </c>
      <c r="P957" s="9">
        <f>'H. Alk. basalt FC 5kbar'!Y58</f>
        <v>5.7830250000000003</v>
      </c>
      <c r="Q957" s="9">
        <f>'H. Alk. basalt FC 5kbar'!Z58</f>
        <v>6.2300800000000001</v>
      </c>
      <c r="R957" s="9">
        <f>'H. Alk. basalt FC 5kbar'!AA58</f>
        <v>1.9258900000000001</v>
      </c>
      <c r="S957" s="9">
        <f>'H. Alk. basalt FC 5kbar'!AB58</f>
        <v>0.84623700000000002</v>
      </c>
      <c r="T957" s="9">
        <f>'H. Alk. basalt FC 5kbar'!AC58</f>
        <v>1.3712340000000001</v>
      </c>
      <c r="U957" s="10"/>
      <c r="V957" s="5">
        <f>'H. Alk. basalt FC 5kbar'!AH58</f>
        <v>0.33081300000000002</v>
      </c>
      <c r="W957" s="5"/>
      <c r="X957" s="5"/>
      <c r="Y957" s="5">
        <f>'H. Alk. basalt FC 5kbar'!AJ58</f>
        <v>0</v>
      </c>
      <c r="Z957" s="5"/>
      <c r="AA957" s="5"/>
      <c r="AB957" s="5">
        <f>'H. Alk. basalt FC 5kbar'!AL58</f>
        <v>8.8909000000000002E-2</v>
      </c>
      <c r="AC957" s="5">
        <f>'H. Alk. basalt FC 5kbar'!AN58</f>
        <v>1.9358E-2</v>
      </c>
      <c r="AD957" s="10"/>
      <c r="AE957" s="5">
        <f>'H. Alk. basalt FC 5kbar'!AQ58</f>
        <v>26.490682</v>
      </c>
      <c r="AF957" s="5"/>
      <c r="AG957" s="5"/>
      <c r="AH957" s="5">
        <f>'H. Alk. basalt FC 5kbar'!AS58</f>
        <v>0</v>
      </c>
      <c r="AI957" s="5"/>
      <c r="AJ957" s="5"/>
      <c r="AK957" s="5">
        <f>'H. Alk. basalt FC 5kbar'!AU58</f>
        <v>6.5069379999999999</v>
      </c>
      <c r="AL957" s="5">
        <f>'H. Alk. basalt FC 5kbar'!AW58+'H. Alk. basalt FC 5kbar'!AX58</f>
        <v>1.6647449999999999</v>
      </c>
      <c r="AM957" s="10"/>
      <c r="AN957" s="5">
        <f t="shared" si="221"/>
        <v>26.821494999999999</v>
      </c>
      <c r="AO957" s="5"/>
      <c r="AP957" s="5"/>
      <c r="AQ957" s="5">
        <f t="shared" si="222"/>
        <v>0</v>
      </c>
      <c r="AR957" s="5"/>
      <c r="AS957" s="5"/>
      <c r="AT957" s="5">
        <f t="shared" si="223"/>
        <v>6.595847</v>
      </c>
      <c r="AU957" s="5">
        <f t="shared" si="224"/>
        <v>1.6841029999999999</v>
      </c>
      <c r="AV957" s="10">
        <f t="shared" si="225"/>
        <v>64.898555000000002</v>
      </c>
      <c r="AW957" s="48">
        <f t="shared" si="220"/>
        <v>100</v>
      </c>
    </row>
    <row r="958" spans="1:49" x14ac:dyDescent="0.3">
      <c r="A958" s="2" t="s">
        <v>1449</v>
      </c>
      <c r="B958" s="3">
        <f>'H. Alk. basalt FC 5kbar'!A59</f>
        <v>53</v>
      </c>
      <c r="C958" s="2">
        <f>'H. Alk. basalt FC 5kbar'!C59</f>
        <v>1102</v>
      </c>
      <c r="D958" s="2">
        <f>'H. Alk. basalt FC 5kbar'!D59</f>
        <v>5000</v>
      </c>
      <c r="E958" s="5">
        <f>'B. LLD classification'!EA1002</f>
        <v>2.7162947471798771</v>
      </c>
      <c r="F958" s="5">
        <f>'H. Alk. basalt FC 5kbar'!L59</f>
        <v>3.0313210000000002</v>
      </c>
      <c r="G958" s="6">
        <f>'H. Alk. basalt FC 5kbar'!N59</f>
        <v>64.48339</v>
      </c>
      <c r="H958" s="7">
        <f t="shared" si="219"/>
        <v>35.51661</v>
      </c>
      <c r="I958" s="8">
        <f>'H. Alk. basalt FC 5kbar'!R59</f>
        <v>52.981099999999998</v>
      </c>
      <c r="J958" s="9">
        <f>'H. Alk. basalt FC 5kbar'!S59</f>
        <v>1.7651460000000001</v>
      </c>
      <c r="K958" s="9">
        <f>'H. Alk. basalt FC 5kbar'!T59</f>
        <v>16.556766</v>
      </c>
      <c r="L958" s="9">
        <f>'H. Alk. basalt FC 5kbar'!U59</f>
        <v>1.0441510000000001</v>
      </c>
      <c r="M958" s="9">
        <f>'H. Alk. basalt FC 5kbar'!V59</f>
        <v>8.5480859999999996</v>
      </c>
      <c r="N958" s="9">
        <f>'H. Alk. basalt FC 5kbar'!W59</f>
        <v>0.37215199999999998</v>
      </c>
      <c r="O958" s="9">
        <f>'H. Alk. basalt FC 5kbar'!X59</f>
        <v>2.5957170000000001</v>
      </c>
      <c r="P958" s="9">
        <f>'H. Alk. basalt FC 5kbar'!Y59</f>
        <v>5.7107169999999998</v>
      </c>
      <c r="Q958" s="9">
        <f>'H. Alk. basalt FC 5kbar'!Z59</f>
        <v>6.2671700000000001</v>
      </c>
      <c r="R958" s="9">
        <f>'H. Alk. basalt FC 5kbar'!AA59</f>
        <v>1.9382900000000001</v>
      </c>
      <c r="S958" s="9">
        <f>'H. Alk. basalt FC 5kbar'!AB59</f>
        <v>0.84064300000000003</v>
      </c>
      <c r="T958" s="9">
        <f>'H. Alk. basalt FC 5kbar'!AC59</f>
        <v>1.3800619999999999</v>
      </c>
      <c r="U958" s="10"/>
      <c r="V958" s="5">
        <f>'H. Alk. basalt FC 5kbar'!AH59</f>
        <v>0.32169700000000001</v>
      </c>
      <c r="W958" s="5"/>
      <c r="X958" s="5"/>
      <c r="Y958" s="5">
        <f>'H. Alk. basalt FC 5kbar'!AJ59</f>
        <v>0</v>
      </c>
      <c r="Z958" s="5"/>
      <c r="AA958" s="5"/>
      <c r="AB958" s="5">
        <f>'H. Alk. basalt FC 5kbar'!AL59</f>
        <v>8.4530999999999995E-2</v>
      </c>
      <c r="AC958" s="5">
        <f>'H. Alk. basalt FC 5kbar'!AN59</f>
        <v>1.8661000000000001E-2</v>
      </c>
      <c r="AD958" s="10"/>
      <c r="AE958" s="5">
        <f>'H. Alk. basalt FC 5kbar'!AQ59</f>
        <v>26.816949000000001</v>
      </c>
      <c r="AF958" s="5"/>
      <c r="AG958" s="5"/>
      <c r="AH958" s="5">
        <f>'H. Alk. basalt FC 5kbar'!AS59</f>
        <v>0</v>
      </c>
      <c r="AI958" s="5"/>
      <c r="AJ958" s="5"/>
      <c r="AK958" s="5">
        <f>'H. Alk. basalt FC 5kbar'!AU59</f>
        <v>6.5937700000000001</v>
      </c>
      <c r="AL958" s="5">
        <f>'H. Alk. basalt FC 5kbar'!AW59+'H. Alk. basalt FC 5kbar'!AX59</f>
        <v>1.6810020000000001</v>
      </c>
      <c r="AM958" s="10"/>
      <c r="AN958" s="5">
        <f t="shared" si="221"/>
        <v>27.138646000000001</v>
      </c>
      <c r="AO958" s="5"/>
      <c r="AP958" s="5"/>
      <c r="AQ958" s="5">
        <f t="shared" si="222"/>
        <v>0</v>
      </c>
      <c r="AR958" s="5"/>
      <c r="AS958" s="5"/>
      <c r="AT958" s="5">
        <f t="shared" si="223"/>
        <v>6.6783010000000003</v>
      </c>
      <c r="AU958" s="5">
        <f t="shared" si="224"/>
        <v>1.6996630000000001</v>
      </c>
      <c r="AV958" s="10">
        <f t="shared" si="225"/>
        <v>64.48339</v>
      </c>
      <c r="AW958" s="48">
        <f t="shared" si="220"/>
        <v>100</v>
      </c>
    </row>
    <row r="959" spans="1:49" x14ac:dyDescent="0.3">
      <c r="A959" s="2" t="s">
        <v>1449</v>
      </c>
      <c r="B959" s="3">
        <f>'H. Alk. basalt FC 5kbar'!A60</f>
        <v>54</v>
      </c>
      <c r="C959" s="2">
        <f>'H. Alk. basalt FC 5kbar'!C60</f>
        <v>1100</v>
      </c>
      <c r="D959" s="2">
        <f>'H. Alk. basalt FC 5kbar'!D60</f>
        <v>5000</v>
      </c>
      <c r="E959" s="5">
        <f>'B. LLD classification'!EA1003</f>
        <v>2.7130619100042379</v>
      </c>
      <c r="F959" s="5">
        <f>'H. Alk. basalt FC 5kbar'!L60</f>
        <v>3.0570200000000001</v>
      </c>
      <c r="G959" s="6">
        <f>'H. Alk. basalt FC 5kbar'!N60</f>
        <v>64.081584000000007</v>
      </c>
      <c r="H959" s="7">
        <f t="shared" si="219"/>
        <v>35.918415999999993</v>
      </c>
      <c r="I959" s="8">
        <f>'H. Alk. basalt FC 5kbar'!R60</f>
        <v>53.101593000000001</v>
      </c>
      <c r="J959" s="9">
        <f>'H. Alk. basalt FC 5kbar'!S60</f>
        <v>1.728051</v>
      </c>
      <c r="K959" s="9">
        <f>'H. Alk. basalt FC 5kbar'!T60</f>
        <v>16.606119</v>
      </c>
      <c r="L959" s="9">
        <f>'H. Alk. basalt FC 5kbar'!U60</f>
        <v>1.0124610000000001</v>
      </c>
      <c r="M959" s="9">
        <f>'H. Alk. basalt FC 5kbar'!V60</f>
        <v>8.5118189999999991</v>
      </c>
      <c r="N959" s="9">
        <f>'H. Alk. basalt FC 5kbar'!W60</f>
        <v>0.37448500000000001</v>
      </c>
      <c r="O959" s="9">
        <f>'H. Alk. basalt FC 5kbar'!X60</f>
        <v>2.5477310000000002</v>
      </c>
      <c r="P959" s="9">
        <f>'H. Alk. basalt FC 5kbar'!Y60</f>
        <v>5.6398149999999996</v>
      </c>
      <c r="Q959" s="9">
        <f>'H. Alk. basalt FC 5kbar'!Z60</f>
        <v>6.3034949999999998</v>
      </c>
      <c r="R959" s="9">
        <f>'H. Alk. basalt FC 5kbar'!AA60</f>
        <v>1.9504429999999999</v>
      </c>
      <c r="S959" s="9">
        <f>'H. Alk. basalt FC 5kbar'!AB60</f>
        <v>0.83527300000000004</v>
      </c>
      <c r="T959" s="9">
        <f>'H. Alk. basalt FC 5kbar'!AC60</f>
        <v>1.3887160000000001</v>
      </c>
      <c r="U959" s="10"/>
      <c r="V959" s="5">
        <f>'H. Alk. basalt FC 5kbar'!AH60</f>
        <v>0.31306699999999998</v>
      </c>
      <c r="W959" s="5"/>
      <c r="X959" s="5"/>
      <c r="Y959" s="5">
        <f>'H. Alk. basalt FC 5kbar'!AJ60</f>
        <v>0</v>
      </c>
      <c r="Z959" s="5"/>
      <c r="AA959" s="5"/>
      <c r="AB959" s="5">
        <f>'H. Alk. basalt FC 5kbar'!AL60</f>
        <v>8.0461000000000005E-2</v>
      </c>
      <c r="AC959" s="5">
        <f>'H. Alk. basalt FC 5kbar'!AN60</f>
        <v>1.8003999999999999E-2</v>
      </c>
      <c r="AD959" s="10"/>
      <c r="AE959" s="5">
        <f>'H. Alk. basalt FC 5kbar'!AQ60</f>
        <v>27.1341</v>
      </c>
      <c r="AF959" s="5"/>
      <c r="AG959" s="5"/>
      <c r="AH959" s="5">
        <f>'H. Alk. basalt FC 5kbar'!AS60</f>
        <v>0</v>
      </c>
      <c r="AI959" s="5"/>
      <c r="AJ959" s="5"/>
      <c r="AK959" s="5">
        <f>'H. Alk. basalt FC 5kbar'!AU60</f>
        <v>6.6762230000000002</v>
      </c>
      <c r="AL959" s="5">
        <f>'H. Alk. basalt FC 5kbar'!AW60+'H. Alk. basalt FC 5kbar'!AX60</f>
        <v>1.696561</v>
      </c>
      <c r="AM959" s="10"/>
      <c r="AN959" s="5">
        <f t="shared" si="221"/>
        <v>27.447167</v>
      </c>
      <c r="AO959" s="5"/>
      <c r="AP959" s="5"/>
      <c r="AQ959" s="5">
        <f t="shared" si="222"/>
        <v>0</v>
      </c>
      <c r="AR959" s="5"/>
      <c r="AS959" s="5"/>
      <c r="AT959" s="5">
        <f t="shared" si="223"/>
        <v>6.7566839999999999</v>
      </c>
      <c r="AU959" s="5">
        <f t="shared" si="224"/>
        <v>1.7145649999999999</v>
      </c>
      <c r="AV959" s="10">
        <f t="shared" si="225"/>
        <v>64.081584000000007</v>
      </c>
      <c r="AW959" s="48">
        <f t="shared" si="220"/>
        <v>100</v>
      </c>
    </row>
    <row r="960" spans="1:49" x14ac:dyDescent="0.3">
      <c r="A960" s="2" t="s">
        <v>1449</v>
      </c>
      <c r="B960" s="3">
        <f>'H. Alk. basalt FC 5kbar'!A61</f>
        <v>55</v>
      </c>
      <c r="C960" s="2">
        <f>'H. Alk. basalt FC 5kbar'!C61</f>
        <v>1098</v>
      </c>
      <c r="D960" s="2">
        <f>'H. Alk. basalt FC 5kbar'!D61</f>
        <v>5000</v>
      </c>
      <c r="E960" s="5">
        <f>'B. LLD classification'!EA1004</f>
        <v>2.7098128811218274</v>
      </c>
      <c r="F960" s="5">
        <f>'H. Alk. basalt FC 5kbar'!L61</f>
        <v>3.0836749999999999</v>
      </c>
      <c r="G960" s="6">
        <f>'H. Alk. basalt FC 5kbar'!N61</f>
        <v>63.616497000000003</v>
      </c>
      <c r="H960" s="7">
        <f t="shared" si="219"/>
        <v>36.383502999999997</v>
      </c>
      <c r="I960" s="8">
        <f>'H. Alk. basalt FC 5kbar'!R61</f>
        <v>53.222562000000003</v>
      </c>
      <c r="J960" s="9">
        <f>'H. Alk. basalt FC 5kbar'!S61</f>
        <v>1.6907890000000001</v>
      </c>
      <c r="K960" s="9">
        <f>'H. Alk. basalt FC 5kbar'!T61</f>
        <v>16.643975999999999</v>
      </c>
      <c r="L960" s="9">
        <f>'H. Alk. basalt FC 5kbar'!U61</f>
        <v>0.98414199999999996</v>
      </c>
      <c r="M960" s="9">
        <f>'H. Alk. basalt FC 5kbar'!V61</f>
        <v>8.4785990000000009</v>
      </c>
      <c r="N960" s="9">
        <f>'H. Alk. basalt FC 5kbar'!W61</f>
        <v>0.37722299999999997</v>
      </c>
      <c r="O960" s="9">
        <f>'H. Alk. basalt FC 5kbar'!X61</f>
        <v>2.4971559999999999</v>
      </c>
      <c r="P960" s="9">
        <f>'H. Alk. basalt FC 5kbar'!Y61</f>
        <v>5.5717270000000001</v>
      </c>
      <c r="Q960" s="9">
        <f>'H. Alk. basalt FC 5kbar'!Z61</f>
        <v>6.3415749999999997</v>
      </c>
      <c r="R960" s="9">
        <f>'H. Alk. basalt FC 5kbar'!AA61</f>
        <v>1.9643539999999999</v>
      </c>
      <c r="S960" s="9">
        <f>'H. Alk. basalt FC 5kbar'!AB61</f>
        <v>0.82902799999999999</v>
      </c>
      <c r="T960" s="9">
        <f>'H. Alk. basalt FC 5kbar'!AC61</f>
        <v>1.398868</v>
      </c>
      <c r="U960" s="10"/>
      <c r="V960" s="5">
        <f>'H. Alk. basalt FC 5kbar'!AH61</f>
        <v>0.319019</v>
      </c>
      <c r="W960" s="5"/>
      <c r="X960" s="5"/>
      <c r="Y960" s="5">
        <f>'H. Alk. basalt FC 5kbar'!AJ61</f>
        <v>6.1009000000000001E-2</v>
      </c>
      <c r="Z960" s="5"/>
      <c r="AA960" s="5"/>
      <c r="AB960" s="5">
        <f>'H. Alk. basalt FC 5kbar'!AL61</f>
        <v>7.4513999999999997E-2</v>
      </c>
      <c r="AC960" s="5">
        <f>'H. Alk. basalt FC 5kbar'!AN61</f>
        <v>2.0271999999999998E-2</v>
      </c>
      <c r="AD960" s="10"/>
      <c r="AE960" s="5">
        <f>'H. Alk. basalt FC 5kbar'!AQ61</f>
        <v>27.442619000000001</v>
      </c>
      <c r="AF960" s="5"/>
      <c r="AG960" s="5"/>
      <c r="AH960" s="5">
        <f>'H. Alk. basalt FC 5kbar'!AS61</f>
        <v>0</v>
      </c>
      <c r="AI960" s="5"/>
      <c r="AJ960" s="5"/>
      <c r="AK960" s="5">
        <f>'H. Alk. basalt FC 5kbar'!AU61</f>
        <v>6.7546059999999999</v>
      </c>
      <c r="AL960" s="5">
        <f>'H. Alk. basalt FC 5kbar'!AW61+'H. Alk. basalt FC 5kbar'!AX61</f>
        <v>1.711463</v>
      </c>
      <c r="AM960" s="10"/>
      <c r="AN960" s="5">
        <f t="shared" si="221"/>
        <v>27.761638000000001</v>
      </c>
      <c r="AO960" s="5"/>
      <c r="AP960" s="5"/>
      <c r="AQ960" s="5">
        <f t="shared" si="222"/>
        <v>6.1009000000000001E-2</v>
      </c>
      <c r="AR960" s="5"/>
      <c r="AS960" s="5"/>
      <c r="AT960" s="5">
        <f t="shared" si="223"/>
        <v>6.8291199999999996</v>
      </c>
      <c r="AU960" s="5">
        <f t="shared" si="224"/>
        <v>1.731735</v>
      </c>
      <c r="AV960" s="10">
        <f t="shared" si="225"/>
        <v>63.616497000000003</v>
      </c>
      <c r="AW960" s="48">
        <f t="shared" si="220"/>
        <v>99.999999000000003</v>
      </c>
    </row>
    <row r="961" spans="1:49" x14ac:dyDescent="0.3">
      <c r="A961" s="2" t="s">
        <v>1449</v>
      </c>
      <c r="B961" s="3">
        <f>'H. Alk. basalt FC 5kbar'!A62</f>
        <v>56</v>
      </c>
      <c r="C961" s="2">
        <f>'H. Alk. basalt FC 5kbar'!C62</f>
        <v>1096</v>
      </c>
      <c r="D961" s="2">
        <f>'H. Alk. basalt FC 5kbar'!D62</f>
        <v>5000</v>
      </c>
      <c r="E961" s="5">
        <f>'B. LLD classification'!EA1005</f>
        <v>2.7059763717252268</v>
      </c>
      <c r="F961" s="5">
        <f>'H. Alk. basalt FC 5kbar'!L62</f>
        <v>3.1153379999999999</v>
      </c>
      <c r="G961" s="6">
        <f>'H. Alk. basalt FC 5kbar'!N62</f>
        <v>62.574244</v>
      </c>
      <c r="H961" s="7">
        <f t="shared" si="219"/>
        <v>37.425756</v>
      </c>
      <c r="I961" s="8">
        <f>'H. Alk. basalt FC 5kbar'!R62</f>
        <v>53.354422999999997</v>
      </c>
      <c r="J961" s="9">
        <f>'H. Alk. basalt FC 5kbar'!S62</f>
        <v>1.66154</v>
      </c>
      <c r="K961" s="9">
        <f>'H. Alk. basalt FC 5kbar'!T62</f>
        <v>16.601109000000001</v>
      </c>
      <c r="L961" s="9">
        <f>'H. Alk. basalt FC 5kbar'!U62</f>
        <v>0.946851</v>
      </c>
      <c r="M961" s="9">
        <f>'H. Alk. basalt FC 5kbar'!V62</f>
        <v>8.4534959999999995</v>
      </c>
      <c r="N961" s="9">
        <f>'H. Alk. basalt FC 5kbar'!W62</f>
        <v>0.38350600000000001</v>
      </c>
      <c r="O961" s="9">
        <f>'H. Alk. basalt FC 5kbar'!X62</f>
        <v>2.4492419999999999</v>
      </c>
      <c r="P961" s="9">
        <f>'H. Alk. basalt FC 5kbar'!Y62</f>
        <v>5.5162589999999998</v>
      </c>
      <c r="Q961" s="9">
        <f>'H. Alk. basalt FC 5kbar'!Z62</f>
        <v>6.3901560000000002</v>
      </c>
      <c r="R961" s="9">
        <f>'H. Alk. basalt FC 5kbar'!AA62</f>
        <v>1.9933970000000001</v>
      </c>
      <c r="S961" s="9">
        <f>'H. Alk. basalt FC 5kbar'!AB62</f>
        <v>0.82785299999999995</v>
      </c>
      <c r="T961" s="9">
        <f>'H. Alk. basalt FC 5kbar'!AC62</f>
        <v>1.4221680000000001</v>
      </c>
      <c r="U961" s="10"/>
      <c r="V961" s="5">
        <f>'H. Alk. basalt FC 5kbar'!AH62</f>
        <v>0.26872499999999999</v>
      </c>
      <c r="W961" s="5"/>
      <c r="X961" s="5"/>
      <c r="Y961" s="5">
        <f>'H. Alk. basalt FC 5kbar'!AJ62</f>
        <v>0.62163500000000005</v>
      </c>
      <c r="Z961" s="5"/>
      <c r="AA961" s="5"/>
      <c r="AB961" s="5">
        <f>'H. Alk. basalt FC 5kbar'!AL62</f>
        <v>0.14296600000000001</v>
      </c>
      <c r="AC961" s="5">
        <f>'H. Alk. basalt FC 5kbar'!AN62</f>
        <v>2.3591000000000001E-2</v>
      </c>
      <c r="AD961" s="10"/>
      <c r="AE961" s="5">
        <f>'H. Alk. basalt FC 5kbar'!AQ62</f>
        <v>27.754859</v>
      </c>
      <c r="AF961" s="5"/>
      <c r="AG961" s="5"/>
      <c r="AH961" s="5">
        <f>'H. Alk. basalt FC 5kbar'!AS62</f>
        <v>5.8305999999999997E-2</v>
      </c>
      <c r="AI961" s="5"/>
      <c r="AJ961" s="5"/>
      <c r="AK961" s="5">
        <f>'H. Alk. basalt FC 5kbar'!AU62</f>
        <v>6.8270400000000002</v>
      </c>
      <c r="AL961" s="5">
        <f>'H. Alk. basalt FC 5kbar'!AW62+'H. Alk. basalt FC 5kbar'!AX62</f>
        <v>1.7286330000000001</v>
      </c>
      <c r="AM961" s="10"/>
      <c r="AN961" s="5">
        <f t="shared" si="221"/>
        <v>28.023584</v>
      </c>
      <c r="AO961" s="5"/>
      <c r="AP961" s="5"/>
      <c r="AQ961" s="5">
        <f t="shared" si="222"/>
        <v>0.67994100000000002</v>
      </c>
      <c r="AR961" s="5"/>
      <c r="AS961" s="5"/>
      <c r="AT961" s="5">
        <f t="shared" si="223"/>
        <v>6.9700060000000006</v>
      </c>
      <c r="AU961" s="5">
        <f t="shared" si="224"/>
        <v>1.752224</v>
      </c>
      <c r="AV961" s="10">
        <f t="shared" si="225"/>
        <v>62.574244</v>
      </c>
      <c r="AW961" s="48">
        <f t="shared" si="220"/>
        <v>99.999999000000003</v>
      </c>
    </row>
    <row r="962" spans="1:49" x14ac:dyDescent="0.3">
      <c r="A962" s="2" t="s">
        <v>1449</v>
      </c>
      <c r="B962" s="3">
        <f>'H. Alk. basalt FC 5kbar'!A63</f>
        <v>57</v>
      </c>
      <c r="C962" s="2">
        <f>'H. Alk. basalt FC 5kbar'!C63</f>
        <v>1094</v>
      </c>
      <c r="D962" s="2">
        <f>'H. Alk. basalt FC 5kbar'!D63</f>
        <v>5000</v>
      </c>
      <c r="E962" s="5">
        <f>'B. LLD classification'!EA1006</f>
        <v>2.7021974354232663</v>
      </c>
      <c r="F962" s="5">
        <f>'H. Alk. basalt FC 5kbar'!L63</f>
        <v>3.1306180000000001</v>
      </c>
      <c r="G962" s="6">
        <f>'H. Alk. basalt FC 5kbar'!N63</f>
        <v>61.56335</v>
      </c>
      <c r="H962" s="7">
        <f t="shared" si="219"/>
        <v>38.43665</v>
      </c>
      <c r="I962" s="8">
        <f>'H. Alk. basalt FC 5kbar'!R63</f>
        <v>53.482973000000001</v>
      </c>
      <c r="J962" s="9">
        <f>'H. Alk. basalt FC 5kbar'!S63</f>
        <v>1.632838</v>
      </c>
      <c r="K962" s="9">
        <f>'H. Alk. basalt FC 5kbar'!T63</f>
        <v>16.557614000000001</v>
      </c>
      <c r="L962" s="9">
        <f>'H. Alk. basalt FC 5kbar'!U63</f>
        <v>0.91091</v>
      </c>
      <c r="M962" s="9">
        <f>'H. Alk. basalt FC 5kbar'!V63</f>
        <v>8.4286860000000008</v>
      </c>
      <c r="N962" s="9">
        <f>'H. Alk. basalt FC 5kbar'!W63</f>
        <v>0.38980300000000001</v>
      </c>
      <c r="O962" s="9">
        <f>'H. Alk. basalt FC 5kbar'!X63</f>
        <v>2.4025629999999998</v>
      </c>
      <c r="P962" s="9">
        <f>'H. Alk. basalt FC 5kbar'!Y63</f>
        <v>5.461875</v>
      </c>
      <c r="Q962" s="9">
        <f>'H. Alk. basalt FC 5kbar'!Z63</f>
        <v>6.437951</v>
      </c>
      <c r="R962" s="9">
        <f>'H. Alk. basalt FC 5kbar'!AA63</f>
        <v>2.0223939999999998</v>
      </c>
      <c r="S962" s="9">
        <f>'H. Alk. basalt FC 5kbar'!AB63</f>
        <v>0.82687100000000002</v>
      </c>
      <c r="T962" s="9">
        <f>'H. Alk. basalt FC 5kbar'!AC63</f>
        <v>1.4455210000000001</v>
      </c>
      <c r="U962" s="10"/>
      <c r="V962" s="5">
        <f>'H. Alk. basalt FC 5kbar'!AH63</f>
        <v>0.25431799999999999</v>
      </c>
      <c r="W962" s="5"/>
      <c r="X962" s="5"/>
      <c r="Y962" s="5">
        <f>'H. Alk. basalt FC 5kbar'!AJ63</f>
        <v>0.60874600000000001</v>
      </c>
      <c r="Z962" s="5"/>
      <c r="AA962" s="5"/>
      <c r="AB962" s="5">
        <f>'H. Alk. basalt FC 5kbar'!AL63</f>
        <v>0.13753899999999999</v>
      </c>
      <c r="AC962" s="5">
        <f>'H. Alk. basalt FC 5kbar'!AN63</f>
        <v>2.2710000000000001E-2</v>
      </c>
      <c r="AD962" s="10"/>
      <c r="AE962" s="5">
        <f>'H. Alk. basalt FC 5kbar'!AQ63</f>
        <v>28.019054000000001</v>
      </c>
      <c r="AF962" s="5"/>
      <c r="AG962" s="5"/>
      <c r="AH962" s="5">
        <f>'H. Alk. basalt FC 5kbar'!AS63</f>
        <v>0.67723800000000001</v>
      </c>
      <c r="AI962" s="5"/>
      <c r="AJ962" s="5"/>
      <c r="AK962" s="5">
        <f>'H. Alk. basalt FC 5kbar'!AU63</f>
        <v>6.9679250000000001</v>
      </c>
      <c r="AL962" s="5">
        <f>'H. Alk. basalt FC 5kbar'!AW63+'H. Alk. basalt FC 5kbar'!AX63</f>
        <v>1.7491220000000001</v>
      </c>
      <c r="AM962" s="10"/>
      <c r="AN962" s="5">
        <f t="shared" si="221"/>
        <v>28.273372000000002</v>
      </c>
      <c r="AO962" s="5"/>
      <c r="AP962" s="5"/>
      <c r="AQ962" s="5">
        <f t="shared" si="222"/>
        <v>1.285984</v>
      </c>
      <c r="AR962" s="5"/>
      <c r="AS962" s="5"/>
      <c r="AT962" s="5">
        <f t="shared" si="223"/>
        <v>7.1054640000000004</v>
      </c>
      <c r="AU962" s="5">
        <f t="shared" si="224"/>
        <v>1.7718320000000001</v>
      </c>
      <c r="AV962" s="10">
        <f t="shared" si="225"/>
        <v>61.56335</v>
      </c>
      <c r="AW962" s="48">
        <f t="shared" si="220"/>
        <v>100.00000199999999</v>
      </c>
    </row>
    <row r="963" spans="1:49" x14ac:dyDescent="0.3">
      <c r="A963" s="2" t="s">
        <v>1449</v>
      </c>
      <c r="B963" s="3">
        <f>'H. Alk. basalt FC 5kbar'!A64</f>
        <v>58</v>
      </c>
      <c r="C963" s="2">
        <f>'H. Alk. basalt FC 5kbar'!C64</f>
        <v>1092</v>
      </c>
      <c r="D963" s="2">
        <f>'H. Alk. basalt FC 5kbar'!D64</f>
        <v>5000</v>
      </c>
      <c r="E963" s="5">
        <f>'B. LLD classification'!EA1007</f>
        <v>2.6983967735992378</v>
      </c>
      <c r="F963" s="5">
        <f>'H. Alk. basalt FC 5kbar'!L64</f>
        <v>3.1477840000000001</v>
      </c>
      <c r="G963" s="6">
        <f>'H. Alk. basalt FC 5kbar'!N64</f>
        <v>60.548093999999999</v>
      </c>
      <c r="H963" s="7">
        <f t="shared" si="219"/>
        <v>39.451906000000001</v>
      </c>
      <c r="I963" s="8">
        <f>'H. Alk. basalt FC 5kbar'!R64</f>
        <v>53.618976000000004</v>
      </c>
      <c r="J963" s="9">
        <f>'H. Alk. basalt FC 5kbar'!S64</f>
        <v>1.6050789999999999</v>
      </c>
      <c r="K963" s="9">
        <f>'H. Alk. basalt FC 5kbar'!T64</f>
        <v>16.515225999999998</v>
      </c>
      <c r="L963" s="9">
        <f>'H. Alk. basalt FC 5kbar'!U64</f>
        <v>0.87528799999999995</v>
      </c>
      <c r="M963" s="9">
        <f>'H. Alk. basalt FC 5kbar'!V64</f>
        <v>8.4031490000000009</v>
      </c>
      <c r="N963" s="9">
        <f>'H. Alk. basalt FC 5kbar'!W64</f>
        <v>0.396339</v>
      </c>
      <c r="O963" s="9">
        <f>'H. Alk. basalt FC 5kbar'!X64</f>
        <v>2.3560129999999999</v>
      </c>
      <c r="P963" s="9">
        <f>'H. Alk. basalt FC 5kbar'!Y64</f>
        <v>5.401122</v>
      </c>
      <c r="Q963" s="9">
        <f>'H. Alk. basalt FC 5kbar'!Z64</f>
        <v>6.486974</v>
      </c>
      <c r="R963" s="9">
        <f>'H. Alk. basalt FC 5kbar'!AA64</f>
        <v>2.0523880000000001</v>
      </c>
      <c r="S963" s="9">
        <f>'H. Alk. basalt FC 5kbar'!AB64</f>
        <v>0.82063799999999998</v>
      </c>
      <c r="T963" s="9">
        <f>'H. Alk. basalt FC 5kbar'!AC64</f>
        <v>1.468809</v>
      </c>
      <c r="U963" s="10"/>
      <c r="V963" s="5">
        <f>'H. Alk. basalt FC 5kbar'!AH64</f>
        <v>0.24384600000000001</v>
      </c>
      <c r="W963" s="5"/>
      <c r="X963" s="5"/>
      <c r="Y963" s="5">
        <f>'H. Alk. basalt FC 5kbar'!AJ64</f>
        <v>0.614371</v>
      </c>
      <c r="Z963" s="5"/>
      <c r="AA963" s="5"/>
      <c r="AB963" s="5">
        <f>'H. Alk. basalt FC 5kbar'!AL64</f>
        <v>0.137403</v>
      </c>
      <c r="AC963" s="5">
        <f>'H. Alk. basalt FC 5kbar'!AO64</f>
        <v>3.2058000000000003E-2</v>
      </c>
      <c r="AD963" s="10"/>
      <c r="AE963" s="5">
        <f>'H. Alk. basalt FC 5kbar'!AQ64</f>
        <v>28.268836</v>
      </c>
      <c r="AF963" s="5"/>
      <c r="AG963" s="5"/>
      <c r="AH963" s="5">
        <f>'H. Alk. basalt FC 5kbar'!AS64</f>
        <v>1.2832809999999999</v>
      </c>
      <c r="AI963" s="5"/>
      <c r="AJ963" s="5"/>
      <c r="AK963" s="5">
        <f>'H. Alk. basalt FC 5kbar'!AU64</f>
        <v>7.1033799999999996</v>
      </c>
      <c r="AL963" s="5">
        <f>'H. Alk. basalt FC 5kbar'!AW64+'H. Alk. basalt FC 5kbar'!AX64</f>
        <v>1.7687299999999999</v>
      </c>
      <c r="AM963" s="10"/>
      <c r="AN963" s="5">
        <f t="shared" si="221"/>
        <v>28.512682000000002</v>
      </c>
      <c r="AO963" s="5"/>
      <c r="AP963" s="5"/>
      <c r="AQ963" s="5">
        <f t="shared" si="222"/>
        <v>1.8976519999999999</v>
      </c>
      <c r="AR963" s="5"/>
      <c r="AS963" s="5"/>
      <c r="AT963" s="5">
        <f t="shared" si="223"/>
        <v>7.2407829999999995</v>
      </c>
      <c r="AU963" s="5">
        <f t="shared" si="224"/>
        <v>1.8007879999999998</v>
      </c>
      <c r="AV963" s="10">
        <f t="shared" si="225"/>
        <v>60.548093999999999</v>
      </c>
      <c r="AW963" s="48">
        <f t="shared" si="220"/>
        <v>99.999999000000003</v>
      </c>
    </row>
    <row r="964" spans="1:49" x14ac:dyDescent="0.3">
      <c r="A964" s="2" t="s">
        <v>1449</v>
      </c>
      <c r="B964" s="3">
        <f>'H. Alk. basalt FC 5kbar'!A65</f>
        <v>59</v>
      </c>
      <c r="C964" s="2">
        <f>'H. Alk. basalt FC 5kbar'!C65</f>
        <v>1090</v>
      </c>
      <c r="D964" s="2">
        <f>'H. Alk. basalt FC 5kbar'!D65</f>
        <v>5000</v>
      </c>
      <c r="E964" s="5">
        <f>'B. LLD classification'!EA1008</f>
        <v>2.6945888005819798</v>
      </c>
      <c r="F964" s="5">
        <f>'H. Alk. basalt FC 5kbar'!L65</f>
        <v>3.165359</v>
      </c>
      <c r="G964" s="6">
        <f>'H. Alk. basalt FC 5kbar'!N65</f>
        <v>59.542613000000003</v>
      </c>
      <c r="H964" s="7">
        <f t="shared" si="219"/>
        <v>40.457386999999997</v>
      </c>
      <c r="I964" s="8">
        <f>'H. Alk. basalt FC 5kbar'!R65</f>
        <v>53.761868</v>
      </c>
      <c r="J964" s="9">
        <f>'H. Alk. basalt FC 5kbar'!S65</f>
        <v>1.577593</v>
      </c>
      <c r="K964" s="9">
        <f>'H. Alk. basalt FC 5kbar'!T65</f>
        <v>16.474862999999999</v>
      </c>
      <c r="L964" s="9">
        <f>'H. Alk. basalt FC 5kbar'!U65</f>
        <v>0.84067099999999995</v>
      </c>
      <c r="M964" s="9">
        <f>'H. Alk. basalt FC 5kbar'!V65</f>
        <v>8.3782689999999995</v>
      </c>
      <c r="N964" s="9">
        <f>'H. Alk. basalt FC 5kbar'!W65</f>
        <v>0.403032</v>
      </c>
      <c r="O964" s="9">
        <f>'H. Alk. basalt FC 5kbar'!X65</f>
        <v>2.3098619999999999</v>
      </c>
      <c r="P964" s="9">
        <f>'H. Alk. basalt FC 5kbar'!Y65</f>
        <v>5.3333620000000002</v>
      </c>
      <c r="Q964" s="9">
        <f>'H. Alk. basalt FC 5kbar'!Z65</f>
        <v>6.5369679999999999</v>
      </c>
      <c r="R964" s="9">
        <f>'H. Alk. basalt FC 5kbar'!AA65</f>
        <v>2.0830259999999998</v>
      </c>
      <c r="S964" s="9">
        <f>'H. Alk. basalt FC 5kbar'!AB65</f>
        <v>0.80799399999999999</v>
      </c>
      <c r="T964" s="9">
        <f>'H. Alk. basalt FC 5kbar'!AC65</f>
        <v>1.4924919999999999</v>
      </c>
      <c r="U964" s="10"/>
      <c r="V964" s="5">
        <f>'H. Alk. basalt FC 5kbar'!AH65</f>
        <v>0.23721800000000001</v>
      </c>
      <c r="W964" s="5"/>
      <c r="X964" s="5"/>
      <c r="Y964" s="5">
        <f>'H. Alk. basalt FC 5kbar'!AJ65</f>
        <v>0.60663199999999995</v>
      </c>
      <c r="Z964" s="5"/>
      <c r="AA964" s="5"/>
      <c r="AB964" s="5">
        <f>'H. Alk. basalt FC 5kbar'!AL65</f>
        <v>0.13372300000000001</v>
      </c>
      <c r="AC964" s="5">
        <f>'H. Alk. basalt FC 5kbar'!AO65</f>
        <v>4.2251999999999998E-2</v>
      </c>
      <c r="AD964" s="10"/>
      <c r="AE964" s="5">
        <f>'H. Alk. basalt FC 5kbar'!AQ65</f>
        <v>28.508147999999998</v>
      </c>
      <c r="AF964" s="5"/>
      <c r="AG964" s="5"/>
      <c r="AH964" s="5">
        <f>'H. Alk. basalt FC 5kbar'!AS65</f>
        <v>1.8949499999999999</v>
      </c>
      <c r="AI964" s="5"/>
      <c r="AJ964" s="5"/>
      <c r="AK964" s="5">
        <f>'H. Alk. basalt FC 5kbar'!AU65</f>
        <v>7.2386980000000003</v>
      </c>
      <c r="AL964" s="5">
        <f>'H. Alk. basalt FC 5kbar'!AW65+'H. Alk. basalt FC 5kbar'!AX65</f>
        <v>1.7957649999999998</v>
      </c>
      <c r="AM964" s="10"/>
      <c r="AN964" s="5">
        <f t="shared" si="221"/>
        <v>28.745365999999997</v>
      </c>
      <c r="AO964" s="5"/>
      <c r="AP964" s="5"/>
      <c r="AQ964" s="5">
        <f t="shared" si="222"/>
        <v>2.501582</v>
      </c>
      <c r="AR964" s="5"/>
      <c r="AS964" s="5"/>
      <c r="AT964" s="5">
        <f t="shared" si="223"/>
        <v>7.3724210000000001</v>
      </c>
      <c r="AU964" s="5">
        <f t="shared" si="224"/>
        <v>1.8380169999999998</v>
      </c>
      <c r="AV964" s="10">
        <f t="shared" si="225"/>
        <v>59.542613000000003</v>
      </c>
      <c r="AW964" s="48">
        <f t="shared" si="220"/>
        <v>99.999999000000003</v>
      </c>
    </row>
    <row r="965" spans="1:49" x14ac:dyDescent="0.3">
      <c r="A965" s="2" t="s">
        <v>1449</v>
      </c>
      <c r="B965" s="3">
        <f>'H. Alk. basalt FC 5kbar'!A66</f>
        <v>60</v>
      </c>
      <c r="C965" s="2">
        <f>'H. Alk. basalt FC 5kbar'!C66</f>
        <v>1088</v>
      </c>
      <c r="D965" s="2">
        <f>'H. Alk. basalt FC 5kbar'!D66</f>
        <v>5000</v>
      </c>
      <c r="E965" s="5">
        <f>'B. LLD classification'!EA1009</f>
        <v>2.6908436732842311</v>
      </c>
      <c r="F965" s="5">
        <f>'H. Alk. basalt FC 5kbar'!L66</f>
        <v>3.1817679999999999</v>
      </c>
      <c r="G965" s="6">
        <f>'H. Alk. basalt FC 5kbar'!N66</f>
        <v>58.568752000000003</v>
      </c>
      <c r="H965" s="7">
        <f t="shared" si="219"/>
        <v>41.431247999999997</v>
      </c>
      <c r="I965" s="8">
        <f>'H. Alk. basalt FC 5kbar'!R66</f>
        <v>53.901049999999998</v>
      </c>
      <c r="J965" s="9">
        <f>'H. Alk. basalt FC 5kbar'!S66</f>
        <v>1.5505629999999999</v>
      </c>
      <c r="K965" s="9">
        <f>'H. Alk. basalt FC 5kbar'!T66</f>
        <v>16.433662000000002</v>
      </c>
      <c r="L965" s="9">
        <f>'H. Alk. basalt FC 5kbar'!U66</f>
        <v>0.80744099999999996</v>
      </c>
      <c r="M965" s="9">
        <f>'H. Alk. basalt FC 5kbar'!V66</f>
        <v>8.3538250000000005</v>
      </c>
      <c r="N965" s="9">
        <f>'H. Alk. basalt FC 5kbar'!W66</f>
        <v>0.40973399999999999</v>
      </c>
      <c r="O965" s="9">
        <f>'H. Alk. basalt FC 5kbar'!X66</f>
        <v>2.2649439999999998</v>
      </c>
      <c r="P965" s="9">
        <f>'H. Alk. basalt FC 5kbar'!Y66</f>
        <v>5.2670810000000001</v>
      </c>
      <c r="Q965" s="9">
        <f>'H. Alk. basalt FC 5kbar'!Z66</f>
        <v>6.5860880000000002</v>
      </c>
      <c r="R965" s="9">
        <f>'H. Alk. basalt FC 5kbar'!AA66</f>
        <v>2.113578</v>
      </c>
      <c r="S965" s="9">
        <f>'H. Alk. basalt FC 5kbar'!AB66</f>
        <v>0.79581000000000002</v>
      </c>
      <c r="T965" s="9">
        <f>'H. Alk. basalt FC 5kbar'!AC66</f>
        <v>1.5162249999999999</v>
      </c>
      <c r="U965" s="10"/>
      <c r="V965" s="5">
        <f>'H. Alk. basalt FC 5kbar'!AH66</f>
        <v>0.22620199999999999</v>
      </c>
      <c r="W965" s="5"/>
      <c r="X965" s="5"/>
      <c r="Y965" s="5">
        <f>'H. Alk. basalt FC 5kbar'!AJ66</f>
        <v>0.59330400000000005</v>
      </c>
      <c r="Z965" s="5"/>
      <c r="AA965" s="5"/>
      <c r="AB965" s="5">
        <f>'H. Alk. basalt FC 5kbar'!AL66</f>
        <v>0.12828200000000001</v>
      </c>
      <c r="AC965" s="5">
        <f>'H. Alk. basalt FC 5kbar'!AO66</f>
        <v>4.0422E-2</v>
      </c>
      <c r="AD965" s="10"/>
      <c r="AE965" s="5">
        <f>'H. Alk. basalt FC 5kbar'!AQ66</f>
        <v>28.740829000000002</v>
      </c>
      <c r="AF965" s="5"/>
      <c r="AG965" s="5"/>
      <c r="AH965" s="5">
        <f>'H. Alk. basalt FC 5kbar'!AS66</f>
        <v>2.4988809999999999</v>
      </c>
      <c r="AI965" s="5"/>
      <c r="AJ965" s="5"/>
      <c r="AK965" s="5">
        <f>'H. Alk. basalt FC 5kbar'!AU66</f>
        <v>7.3703339999999997</v>
      </c>
      <c r="AL965" s="5">
        <f>'H. Alk. basalt FC 5kbar'!AW66+'H. Alk. basalt FC 5kbar'!AX66</f>
        <v>1.832994</v>
      </c>
      <c r="AM965" s="10"/>
      <c r="AN965" s="5">
        <f t="shared" si="221"/>
        <v>28.967031000000002</v>
      </c>
      <c r="AO965" s="5"/>
      <c r="AP965" s="5"/>
      <c r="AQ965" s="5">
        <f t="shared" si="222"/>
        <v>3.0921849999999997</v>
      </c>
      <c r="AR965" s="5"/>
      <c r="AS965" s="5"/>
      <c r="AT965" s="5">
        <f t="shared" si="223"/>
        <v>7.4986160000000002</v>
      </c>
      <c r="AU965" s="5">
        <f t="shared" si="224"/>
        <v>1.873416</v>
      </c>
      <c r="AV965" s="10">
        <f t="shared" si="225"/>
        <v>58.568752000000003</v>
      </c>
      <c r="AW965" s="48">
        <f t="shared" si="220"/>
        <v>100</v>
      </c>
    </row>
    <row r="966" spans="1:49" x14ac:dyDescent="0.3">
      <c r="A966" s="2" t="s">
        <v>1449</v>
      </c>
      <c r="B966" s="3">
        <f>'H. Alk. basalt FC 5kbar'!A67</f>
        <v>61</v>
      </c>
      <c r="C966" s="2">
        <f>'H. Alk. basalt FC 5kbar'!C67</f>
        <v>1086</v>
      </c>
      <c r="D966" s="2">
        <f>'H. Alk. basalt FC 5kbar'!D67</f>
        <v>5000</v>
      </c>
      <c r="E966" s="5">
        <f>'B. LLD classification'!EA1010</f>
        <v>2.6871593304749806</v>
      </c>
      <c r="F966" s="5">
        <f>'H. Alk. basalt FC 5kbar'!L67</f>
        <v>3.1976369999999998</v>
      </c>
      <c r="G966" s="6">
        <f>'H. Alk. basalt FC 5kbar'!N67</f>
        <v>57.625008999999999</v>
      </c>
      <c r="H966" s="7">
        <f t="shared" si="219"/>
        <v>42.374991000000001</v>
      </c>
      <c r="I966" s="8">
        <f>'H. Alk. basalt FC 5kbar'!R67</f>
        <v>54.036647000000002</v>
      </c>
      <c r="J966" s="9">
        <f>'H. Alk. basalt FC 5kbar'!S67</f>
        <v>1.5239780000000001</v>
      </c>
      <c r="K966" s="9">
        <f>'H. Alk. basalt FC 5kbar'!T67</f>
        <v>16.391677000000001</v>
      </c>
      <c r="L966" s="9">
        <f>'H. Alk. basalt FC 5kbar'!U67</f>
        <v>0.775532</v>
      </c>
      <c r="M966" s="9">
        <f>'H. Alk. basalt FC 5kbar'!V67</f>
        <v>8.3298100000000002</v>
      </c>
      <c r="N966" s="9">
        <f>'H. Alk. basalt FC 5kbar'!W67</f>
        <v>0.41644399999999998</v>
      </c>
      <c r="O966" s="9">
        <f>'H. Alk. basalt FC 5kbar'!X67</f>
        <v>2.2212019999999999</v>
      </c>
      <c r="P966" s="9">
        <f>'H. Alk. basalt FC 5kbar'!Y67</f>
        <v>5.202229</v>
      </c>
      <c r="Q966" s="9">
        <f>'H. Alk. basalt FC 5kbar'!Z67</f>
        <v>6.6343629999999996</v>
      </c>
      <c r="R966" s="9">
        <f>'H. Alk. basalt FC 5kbar'!AA67</f>
        <v>2.1440440000000001</v>
      </c>
      <c r="S966" s="9">
        <f>'H. Alk. basalt FC 5kbar'!AB67</f>
        <v>0.78406500000000001</v>
      </c>
      <c r="T966" s="9">
        <f>'H. Alk. basalt FC 5kbar'!AC67</f>
        <v>1.540008</v>
      </c>
      <c r="U966" s="10"/>
      <c r="V966" s="5">
        <f>'H. Alk. basalt FC 5kbar'!AH67</f>
        <v>0.21588199999999999</v>
      </c>
      <c r="W966" s="5"/>
      <c r="X966" s="5"/>
      <c r="Y966" s="5">
        <f>'H. Alk. basalt FC 5kbar'!AJ67</f>
        <v>0.58036500000000002</v>
      </c>
      <c r="Z966" s="5"/>
      <c r="AA966" s="5"/>
      <c r="AB966" s="5">
        <f>'H. Alk. basalt FC 5kbar'!AL67</f>
        <v>0.123138</v>
      </c>
      <c r="AC966" s="5">
        <f>'H. Alk. basalt FC 5kbar'!AO67</f>
        <v>3.8710000000000001E-2</v>
      </c>
      <c r="AD966" s="10"/>
      <c r="AE966" s="5">
        <f>'H. Alk. basalt FC 5kbar'!AQ67</f>
        <v>28.962492000000001</v>
      </c>
      <c r="AF966" s="5"/>
      <c r="AG966" s="5"/>
      <c r="AH966" s="5">
        <f>'H. Alk. basalt FC 5kbar'!AS67</f>
        <v>3.089483</v>
      </c>
      <c r="AI966" s="5"/>
      <c r="AJ966" s="5"/>
      <c r="AK966" s="5">
        <f>'H. Alk. basalt FC 5kbar'!AU67</f>
        <v>7.4965270000000004</v>
      </c>
      <c r="AL966" s="5">
        <f>'H. Alk. basalt FC 5kbar'!AW67+'H. Alk. basalt FC 5kbar'!AX67</f>
        <v>1.868393</v>
      </c>
      <c r="AM966" s="10"/>
      <c r="AN966" s="5">
        <f t="shared" si="221"/>
        <v>29.178374000000002</v>
      </c>
      <c r="AO966" s="5"/>
      <c r="AP966" s="5"/>
      <c r="AQ966" s="5">
        <f t="shared" si="222"/>
        <v>3.669848</v>
      </c>
      <c r="AR966" s="5"/>
      <c r="AS966" s="5"/>
      <c r="AT966" s="5">
        <f t="shared" si="223"/>
        <v>7.6196650000000004</v>
      </c>
      <c r="AU966" s="5">
        <f t="shared" si="224"/>
        <v>1.907103</v>
      </c>
      <c r="AV966" s="10">
        <f t="shared" si="225"/>
        <v>57.625008999999999</v>
      </c>
      <c r="AW966" s="48">
        <f t="shared" si="220"/>
        <v>99.999999000000003</v>
      </c>
    </row>
    <row r="967" spans="1:49" x14ac:dyDescent="0.3">
      <c r="A967" s="2" t="s">
        <v>1449</v>
      </c>
      <c r="B967" s="3">
        <f>'H. Alk. basalt FC 5kbar'!A68</f>
        <v>62</v>
      </c>
      <c r="C967" s="2">
        <f>'H. Alk. basalt FC 5kbar'!C68</f>
        <v>1084</v>
      </c>
      <c r="D967" s="2">
        <f>'H. Alk. basalt FC 5kbar'!D68</f>
        <v>5000</v>
      </c>
      <c r="E967" s="5">
        <f>'B. LLD classification'!EA1011</f>
        <v>2.6835339572934198</v>
      </c>
      <c r="F967" s="5">
        <f>'H. Alk. basalt FC 5kbar'!L68</f>
        <v>3.2129819999999998</v>
      </c>
      <c r="G967" s="6">
        <f>'H. Alk. basalt FC 5kbar'!N68</f>
        <v>56.709974000000003</v>
      </c>
      <c r="H967" s="7">
        <f t="shared" si="219"/>
        <v>43.290025999999997</v>
      </c>
      <c r="I967" s="8">
        <f>'H. Alk. basalt FC 5kbar'!R68</f>
        <v>54.168776000000001</v>
      </c>
      <c r="J967" s="9">
        <f>'H. Alk. basalt FC 5kbar'!S68</f>
        <v>1.4978309999999999</v>
      </c>
      <c r="K967" s="9">
        <f>'H. Alk. basalt FC 5kbar'!T68</f>
        <v>16.348958</v>
      </c>
      <c r="L967" s="9">
        <f>'H. Alk. basalt FC 5kbar'!U68</f>
        <v>0.74488200000000004</v>
      </c>
      <c r="M967" s="9">
        <f>'H. Alk. basalt FC 5kbar'!V68</f>
        <v>8.3062179999999994</v>
      </c>
      <c r="N967" s="9">
        <f>'H. Alk. basalt FC 5kbar'!W68</f>
        <v>0.42316399999999998</v>
      </c>
      <c r="O967" s="9">
        <f>'H. Alk. basalt FC 5kbar'!X68</f>
        <v>2.178585</v>
      </c>
      <c r="P967" s="9">
        <f>'H. Alk. basalt FC 5kbar'!Y68</f>
        <v>5.1387590000000003</v>
      </c>
      <c r="Q967" s="9">
        <f>'H. Alk. basalt FC 5kbar'!Z68</f>
        <v>6.6818210000000002</v>
      </c>
      <c r="R967" s="9">
        <f>'H. Alk. basalt FC 5kbar'!AA68</f>
        <v>2.174426</v>
      </c>
      <c r="S967" s="9">
        <f>'H. Alk. basalt FC 5kbar'!AB68</f>
        <v>0.77273700000000001</v>
      </c>
      <c r="T967" s="9">
        <f>'H. Alk. basalt FC 5kbar'!AC68</f>
        <v>1.563842</v>
      </c>
      <c r="U967" s="10"/>
      <c r="V967" s="5">
        <f>'H. Alk. basalt FC 5kbar'!AH68</f>
        <v>0.206207</v>
      </c>
      <c r="W967" s="5"/>
      <c r="X967" s="5"/>
      <c r="Y967" s="5">
        <f>'H. Alk. basalt FC 5kbar'!AJ68</f>
        <v>0.567805</v>
      </c>
      <c r="Z967" s="5"/>
      <c r="AA967" s="5"/>
      <c r="AB967" s="5">
        <f>'H. Alk. basalt FC 5kbar'!AL68</f>
        <v>0.118271</v>
      </c>
      <c r="AC967" s="5">
        <f>'H. Alk. basalt FC 5kbar'!AO68</f>
        <v>3.7106E-2</v>
      </c>
      <c r="AD967" s="10"/>
      <c r="AE967" s="5">
        <f>'H. Alk. basalt FC 5kbar'!AQ68</f>
        <v>29.173835</v>
      </c>
      <c r="AF967" s="5"/>
      <c r="AG967" s="5"/>
      <c r="AH967" s="5">
        <f>'H. Alk. basalt FC 5kbar'!AS68</f>
        <v>3.6671480000000001</v>
      </c>
      <c r="AI967" s="5"/>
      <c r="AJ967" s="5"/>
      <c r="AK967" s="5">
        <f>'H. Alk. basalt FC 5kbar'!AU68</f>
        <v>7.6175750000000004</v>
      </c>
      <c r="AL967" s="5">
        <f>'H. Alk. basalt FC 5kbar'!AW68+'H. Alk. basalt FC 5kbar'!AX68</f>
        <v>1.9020789999999999</v>
      </c>
      <c r="AM967" s="10"/>
      <c r="AN967" s="5">
        <f t="shared" si="221"/>
        <v>29.380042</v>
      </c>
      <c r="AO967" s="5"/>
      <c r="AP967" s="5"/>
      <c r="AQ967" s="5">
        <f t="shared" si="222"/>
        <v>4.234953</v>
      </c>
      <c r="AR967" s="5"/>
      <c r="AS967" s="5"/>
      <c r="AT967" s="5">
        <f t="shared" si="223"/>
        <v>7.7358460000000004</v>
      </c>
      <c r="AU967" s="5">
        <f t="shared" si="224"/>
        <v>1.9391849999999999</v>
      </c>
      <c r="AV967" s="10">
        <f t="shared" si="225"/>
        <v>56.709974000000003</v>
      </c>
      <c r="AW967" s="48">
        <f t="shared" si="220"/>
        <v>100</v>
      </c>
    </row>
    <row r="968" spans="1:49" x14ac:dyDescent="0.3">
      <c r="A968" s="2" t="s">
        <v>1449</v>
      </c>
      <c r="B968" s="3">
        <f>'H. Alk. basalt FC 5kbar'!A69</f>
        <v>63</v>
      </c>
      <c r="C968" s="2">
        <f>'H. Alk. basalt FC 5kbar'!C69</f>
        <v>1082</v>
      </c>
      <c r="D968" s="2">
        <f>'H. Alk. basalt FC 5kbar'!D69</f>
        <v>5000</v>
      </c>
      <c r="E968" s="5">
        <f>'B. LLD classification'!EA1012</f>
        <v>2.6799657401512684</v>
      </c>
      <c r="F968" s="5">
        <f>'H. Alk. basalt FC 5kbar'!L69</f>
        <v>3.2278210000000001</v>
      </c>
      <c r="G968" s="6">
        <f>'H. Alk. basalt FC 5kbar'!N69</f>
        <v>55.822329000000003</v>
      </c>
      <c r="H968" s="7">
        <f t="shared" si="219"/>
        <v>44.177670999999997</v>
      </c>
      <c r="I968" s="8">
        <f>'H. Alk. basalt FC 5kbar'!R69</f>
        <v>54.297550000000001</v>
      </c>
      <c r="J968" s="9">
        <f>'H. Alk. basalt FC 5kbar'!S69</f>
        <v>1.472113</v>
      </c>
      <c r="K968" s="9">
        <f>'H. Alk. basalt FC 5kbar'!T69</f>
        <v>16.305554000000001</v>
      </c>
      <c r="L968" s="9">
        <f>'H. Alk. basalt FC 5kbar'!U69</f>
        <v>0.71543400000000001</v>
      </c>
      <c r="M968" s="9">
        <f>'H. Alk. basalt FC 5kbar'!V69</f>
        <v>8.2830429999999993</v>
      </c>
      <c r="N968" s="9">
        <f>'H. Alk. basalt FC 5kbar'!W69</f>
        <v>0.429892</v>
      </c>
      <c r="O968" s="9">
        <f>'H. Alk. basalt FC 5kbar'!X69</f>
        <v>2.1370439999999999</v>
      </c>
      <c r="P968" s="9">
        <f>'H. Alk. basalt FC 5kbar'!Y69</f>
        <v>5.0766249999999999</v>
      </c>
      <c r="Q968" s="9">
        <f>'H. Alk. basalt FC 5kbar'!Z69</f>
        <v>6.728485</v>
      </c>
      <c r="R968" s="9">
        <f>'H. Alk. basalt FC 5kbar'!AA69</f>
        <v>2.2047249999999998</v>
      </c>
      <c r="S968" s="9">
        <f>'H. Alk. basalt FC 5kbar'!AB69</f>
        <v>0.76180599999999998</v>
      </c>
      <c r="T968" s="9">
        <f>'H. Alk. basalt FC 5kbar'!AC69</f>
        <v>1.5877270000000001</v>
      </c>
      <c r="U968" s="10"/>
      <c r="V968" s="5">
        <f>'H. Alk. basalt FC 5kbar'!AH69</f>
        <v>0.197128</v>
      </c>
      <c r="W968" s="5"/>
      <c r="X968" s="5"/>
      <c r="Y968" s="5">
        <f>'H. Alk. basalt FC 5kbar'!AJ69</f>
        <v>0.55561199999999999</v>
      </c>
      <c r="Z968" s="5"/>
      <c r="AA968" s="5"/>
      <c r="AB968" s="5">
        <f>'H. Alk. basalt FC 5kbar'!AL69</f>
        <v>0.11366</v>
      </c>
      <c r="AC968" s="5">
        <f>'H. Alk. basalt FC 5kbar'!AO69</f>
        <v>3.5602000000000002E-2</v>
      </c>
      <c r="AD968" s="10"/>
      <c r="AE968" s="5">
        <f>'H. Alk. basalt FC 5kbar'!AQ69</f>
        <v>29.375499999999999</v>
      </c>
      <c r="AF968" s="5"/>
      <c r="AG968" s="5"/>
      <c r="AH968" s="5">
        <f>'H. Alk. basalt FC 5kbar'!AS69</f>
        <v>4.232253</v>
      </c>
      <c r="AI968" s="5"/>
      <c r="AJ968" s="5"/>
      <c r="AK968" s="5">
        <f>'H. Alk. basalt FC 5kbar'!AU69</f>
        <v>7.7337540000000002</v>
      </c>
      <c r="AL968" s="5">
        <f>'H. Alk. basalt FC 5kbar'!AW69+'H. Alk. basalt FC 5kbar'!AX69</f>
        <v>1.9341619999999999</v>
      </c>
      <c r="AM968" s="10"/>
      <c r="AN968" s="5">
        <f t="shared" si="221"/>
        <v>29.572627999999998</v>
      </c>
      <c r="AO968" s="5"/>
      <c r="AP968" s="5"/>
      <c r="AQ968" s="5">
        <f t="shared" si="222"/>
        <v>4.787865</v>
      </c>
      <c r="AR968" s="5"/>
      <c r="AS968" s="5"/>
      <c r="AT968" s="5">
        <f t="shared" si="223"/>
        <v>7.8474140000000006</v>
      </c>
      <c r="AU968" s="5">
        <f t="shared" si="224"/>
        <v>1.9697639999999998</v>
      </c>
      <c r="AV968" s="10">
        <f t="shared" ref="AV968:AV1031" si="226">G968</f>
        <v>55.822329000000003</v>
      </c>
      <c r="AW968" s="48">
        <f t="shared" si="220"/>
        <v>100</v>
      </c>
    </row>
    <row r="969" spans="1:49" x14ac:dyDescent="0.3">
      <c r="A969" s="2" t="s">
        <v>1449</v>
      </c>
      <c r="B969" s="3">
        <f>'H. Alk. basalt FC 5kbar'!A70</f>
        <v>64</v>
      </c>
      <c r="C969" s="2">
        <f>'H. Alk. basalt FC 5kbar'!C70</f>
        <v>1080</v>
      </c>
      <c r="D969" s="2">
        <f>'H. Alk. basalt FC 5kbar'!D70</f>
        <v>5000</v>
      </c>
      <c r="E969" s="5">
        <f>'B. LLD classification'!EA1013</f>
        <v>2.676453156041819</v>
      </c>
      <c r="F969" s="5">
        <f>'H. Alk. basalt FC 5kbar'!L70</f>
        <v>3.2421690000000001</v>
      </c>
      <c r="G969" s="6">
        <f>'H. Alk. basalt FC 5kbar'!N70</f>
        <v>54.960832000000003</v>
      </c>
      <c r="H969" s="7">
        <f t="shared" si="219"/>
        <v>45.039167999999997</v>
      </c>
      <c r="I969" s="8">
        <f>'H. Alk. basalt FC 5kbar'!R70</f>
        <v>54.423076000000002</v>
      </c>
      <c r="J969" s="9">
        <f>'H. Alk. basalt FC 5kbar'!S70</f>
        <v>1.4468160000000001</v>
      </c>
      <c r="K969" s="9">
        <f>'H. Alk. basalt FC 5kbar'!T70</f>
        <v>16.261507999999999</v>
      </c>
      <c r="L969" s="9">
        <f>'H. Alk. basalt FC 5kbar'!U70</f>
        <v>0.68713400000000002</v>
      </c>
      <c r="M969" s="9">
        <f>'H. Alk. basalt FC 5kbar'!V70</f>
        <v>8.2602790000000006</v>
      </c>
      <c r="N969" s="9">
        <f>'H. Alk. basalt FC 5kbar'!W70</f>
        <v>0.43663099999999999</v>
      </c>
      <c r="O969" s="9">
        <f>'H. Alk. basalt FC 5kbar'!X70</f>
        <v>2.096533</v>
      </c>
      <c r="P969" s="9">
        <f>'H. Alk. basalt FC 5kbar'!Y70</f>
        <v>5.015784</v>
      </c>
      <c r="Q969" s="9">
        <f>'H. Alk. basalt FC 5kbar'!Z70</f>
        <v>6.7743830000000003</v>
      </c>
      <c r="R969" s="9">
        <f>'H. Alk. basalt FC 5kbar'!AA70</f>
        <v>2.2349420000000002</v>
      </c>
      <c r="S969" s="9">
        <f>'H. Alk. basalt FC 5kbar'!AB70</f>
        <v>0.75125200000000003</v>
      </c>
      <c r="T969" s="9">
        <f>'H. Alk. basalt FC 5kbar'!AC70</f>
        <v>1.6116619999999999</v>
      </c>
      <c r="U969" s="10"/>
      <c r="V969" s="5">
        <f>'H. Alk. basalt FC 5kbar'!AH70</f>
        <v>0.18860199999999999</v>
      </c>
      <c r="W969" s="5"/>
      <c r="X969" s="5"/>
      <c r="Y969" s="5">
        <f>'H. Alk. basalt FC 5kbar'!AJ70</f>
        <v>0.54377399999999998</v>
      </c>
      <c r="Z969" s="5"/>
      <c r="AA969" s="5"/>
      <c r="AB969" s="5">
        <f>'H. Alk. basalt FC 5kbar'!AL70</f>
        <v>0.109289</v>
      </c>
      <c r="AC969" s="5">
        <f>'H. Alk. basalt FC 5kbar'!AO70</f>
        <v>3.4190999999999999E-2</v>
      </c>
      <c r="AD969" s="10"/>
      <c r="AE969" s="5">
        <f>'H. Alk. basalt FC 5kbar'!AQ70</f>
        <v>29.568083999999999</v>
      </c>
      <c r="AF969" s="5"/>
      <c r="AG969" s="5"/>
      <c r="AH969" s="5">
        <f>'H. Alk. basalt FC 5kbar'!AS70</f>
        <v>4.785164</v>
      </c>
      <c r="AI969" s="5"/>
      <c r="AJ969" s="5"/>
      <c r="AK969" s="5">
        <f>'H. Alk. basalt FC 5kbar'!AU70</f>
        <v>7.8453220000000004</v>
      </c>
      <c r="AL969" s="5">
        <f>'H. Alk. basalt FC 5kbar'!AW70+'H. Alk. basalt FC 5kbar'!AX70</f>
        <v>1.9647409999999998</v>
      </c>
      <c r="AM969" s="10"/>
      <c r="AN969" s="5">
        <f t="shared" ref="AN969:AN1000" si="227">V969+AE969</f>
        <v>29.756685999999998</v>
      </c>
      <c r="AO969" s="5"/>
      <c r="AP969" s="5"/>
      <c r="AQ969" s="5">
        <f t="shared" ref="AQ969:AQ1000" si="228">Y969+AH969</f>
        <v>5.328938</v>
      </c>
      <c r="AR969" s="5"/>
      <c r="AS969" s="5"/>
      <c r="AT969" s="5">
        <f t="shared" ref="AT969:AT1000" si="229">AB969+AK969</f>
        <v>7.9546110000000008</v>
      </c>
      <c r="AU969" s="5">
        <f t="shared" ref="AU969:AU1000" si="230">AC969+AL969</f>
        <v>1.9989319999999999</v>
      </c>
      <c r="AV969" s="10">
        <f t="shared" si="226"/>
        <v>54.960832000000003</v>
      </c>
      <c r="AW969" s="48">
        <f t="shared" si="220"/>
        <v>99.999999000000003</v>
      </c>
    </row>
    <row r="970" spans="1:49" x14ac:dyDescent="0.3">
      <c r="A970" s="2" t="s">
        <v>1449</v>
      </c>
      <c r="B970" s="3">
        <f>'H. Alk. basalt FC 5kbar'!A71</f>
        <v>65</v>
      </c>
      <c r="C970" s="2">
        <f>'H. Alk. basalt FC 5kbar'!C71</f>
        <v>1078</v>
      </c>
      <c r="D970" s="2">
        <f>'H. Alk. basalt FC 5kbar'!D71</f>
        <v>5000</v>
      </c>
      <c r="E970" s="5">
        <f>'B. LLD classification'!EA1014</f>
        <v>2.6729943605023867</v>
      </c>
      <c r="F970" s="5">
        <f>'H. Alk. basalt FC 5kbar'!L71</f>
        <v>3.2560410000000002</v>
      </c>
      <c r="G970" s="6">
        <f>'H. Alk. basalt FC 5kbar'!N71</f>
        <v>54.124319999999997</v>
      </c>
      <c r="H970" s="7">
        <f t="shared" ref="H970:H1033" si="231">100-G970</f>
        <v>45.875680000000003</v>
      </c>
      <c r="I970" s="8">
        <f>'H. Alk. basalt FC 5kbar'!R71</f>
        <v>54.545453000000002</v>
      </c>
      <c r="J970" s="9">
        <f>'H. Alk. basalt FC 5kbar'!S71</f>
        <v>1.4219310000000001</v>
      </c>
      <c r="K970" s="9">
        <f>'H. Alk. basalt FC 5kbar'!T71</f>
        <v>16.216861999999999</v>
      </c>
      <c r="L970" s="9">
        <f>'H. Alk. basalt FC 5kbar'!U71</f>
        <v>0.65993000000000002</v>
      </c>
      <c r="M970" s="9">
        <f>'H. Alk. basalt FC 5kbar'!V71</f>
        <v>8.2379189999999998</v>
      </c>
      <c r="N970" s="9">
        <f>'H. Alk. basalt FC 5kbar'!W71</f>
        <v>0.44337900000000002</v>
      </c>
      <c r="O970" s="9">
        <f>'H. Alk. basalt FC 5kbar'!X71</f>
        <v>2.0570080000000002</v>
      </c>
      <c r="P970" s="9">
        <f>'H. Alk. basalt FC 5kbar'!Y71</f>
        <v>4.9561950000000001</v>
      </c>
      <c r="Q970" s="9">
        <f>'H. Alk. basalt FC 5kbar'!Z71</f>
        <v>6.8195360000000003</v>
      </c>
      <c r="R970" s="9">
        <f>'H. Alk. basalt FC 5kbar'!AA71</f>
        <v>2.2650769999999998</v>
      </c>
      <c r="S970" s="9">
        <f>'H. Alk. basalt FC 5kbar'!AB71</f>
        <v>0.74106000000000005</v>
      </c>
      <c r="T970" s="9">
        <f>'H. Alk. basalt FC 5kbar'!AC71</f>
        <v>1.6356489999999999</v>
      </c>
      <c r="U970" s="10"/>
      <c r="V970" s="5">
        <f>'H. Alk. basalt FC 5kbar'!AH71</f>
        <v>0.180588</v>
      </c>
      <c r="W970" s="5"/>
      <c r="X970" s="5"/>
      <c r="Y970" s="5">
        <f>'H. Alk. basalt FC 5kbar'!AJ71</f>
        <v>0.53228200000000003</v>
      </c>
      <c r="Z970" s="5"/>
      <c r="AA970" s="5"/>
      <c r="AB970" s="5">
        <f>'H. Alk. basalt FC 5kbar'!AL71</f>
        <v>0.10514</v>
      </c>
      <c r="AC970" s="5">
        <f>'H. Alk. basalt FC 5kbar'!AO71</f>
        <v>3.2864999999999998E-2</v>
      </c>
      <c r="AD970" s="10"/>
      <c r="AE970" s="5">
        <f>'H. Alk. basalt FC 5kbar'!AQ71</f>
        <v>29.752141000000002</v>
      </c>
      <c r="AF970" s="5"/>
      <c r="AG970" s="5"/>
      <c r="AH970" s="5">
        <f>'H. Alk. basalt FC 5kbar'!AS71</f>
        <v>5.3262400000000003</v>
      </c>
      <c r="AI970" s="5"/>
      <c r="AJ970" s="5"/>
      <c r="AK970" s="5">
        <f>'H. Alk. basalt FC 5kbar'!AU71</f>
        <v>7.952515</v>
      </c>
      <c r="AL970" s="5">
        <f>'H. Alk. basalt FC 5kbar'!AW71+'H. Alk. basalt FC 5kbar'!AX71</f>
        <v>1.9939079999999998</v>
      </c>
      <c r="AM970" s="10"/>
      <c r="AN970" s="5">
        <f t="shared" si="227"/>
        <v>29.932729000000002</v>
      </c>
      <c r="AO970" s="5"/>
      <c r="AP970" s="5"/>
      <c r="AQ970" s="5">
        <f t="shared" si="228"/>
        <v>5.8585220000000007</v>
      </c>
      <c r="AR970" s="5"/>
      <c r="AS970" s="5"/>
      <c r="AT970" s="5">
        <f t="shared" si="229"/>
        <v>8.0576550000000005</v>
      </c>
      <c r="AU970" s="5">
        <f t="shared" si="230"/>
        <v>2.0267729999999999</v>
      </c>
      <c r="AV970" s="10">
        <f t="shared" si="226"/>
        <v>54.124319999999997</v>
      </c>
      <c r="AW970" s="48">
        <f t="shared" si="220"/>
        <v>99.999999000000003</v>
      </c>
    </row>
    <row r="971" spans="1:49" x14ac:dyDescent="0.3">
      <c r="A971" s="2" t="s">
        <v>1449</v>
      </c>
      <c r="B971" s="3">
        <f>'H. Alk. basalt FC 5kbar'!A72</f>
        <v>66</v>
      </c>
      <c r="C971" s="2">
        <f>'H. Alk. basalt FC 5kbar'!C72</f>
        <v>1076</v>
      </c>
      <c r="D971" s="2">
        <f>'H. Alk. basalt FC 5kbar'!D72</f>
        <v>5000</v>
      </c>
      <c r="E971" s="5">
        <f>'B. LLD classification'!EA1015</f>
        <v>2.6695885993222874</v>
      </c>
      <c r="F971" s="5">
        <f>'H. Alk. basalt FC 5kbar'!L72</f>
        <v>3.2694519999999998</v>
      </c>
      <c r="G971" s="6">
        <f>'H. Alk. basalt FC 5kbar'!N72</f>
        <v>53.312159999999999</v>
      </c>
      <c r="H971" s="7">
        <f t="shared" si="231"/>
        <v>46.687840000000001</v>
      </c>
      <c r="I971" s="8">
        <f>'H. Alk. basalt FC 5kbar'!R72</f>
        <v>54.664839999999998</v>
      </c>
      <c r="J971" s="9">
        <f>'H. Alk. basalt FC 5kbar'!S72</f>
        <v>1.3973819999999999</v>
      </c>
      <c r="K971" s="9">
        <f>'H. Alk. basalt FC 5kbar'!T72</f>
        <v>16.171741999999998</v>
      </c>
      <c r="L971" s="9">
        <f>'H. Alk. basalt FC 5kbar'!U72</f>
        <v>0.63381399999999999</v>
      </c>
      <c r="M971" s="9">
        <f>'H. Alk. basalt FC 5kbar'!V72</f>
        <v>8.2160650000000004</v>
      </c>
      <c r="N971" s="9">
        <f>'H. Alk. basalt FC 5kbar'!W72</f>
        <v>0.45013399999999998</v>
      </c>
      <c r="O971" s="9">
        <f>'H. Alk. basalt FC 5kbar'!X72</f>
        <v>2.0183930000000001</v>
      </c>
      <c r="P971" s="9">
        <f>'H. Alk. basalt FC 5kbar'!Y72</f>
        <v>4.8976389999999999</v>
      </c>
      <c r="Q971" s="9">
        <f>'H. Alk. basalt FC 5kbar'!Z72</f>
        <v>6.8639890000000001</v>
      </c>
      <c r="R971" s="9">
        <f>'H. Alk. basalt FC 5kbar'!AA72</f>
        <v>2.2951190000000001</v>
      </c>
      <c r="S971" s="9">
        <f>'H. Alk. basalt FC 5kbar'!AB72</f>
        <v>0.73121199999999997</v>
      </c>
      <c r="T971" s="9">
        <f>'H. Alk. basalt FC 5kbar'!AC72</f>
        <v>1.659672</v>
      </c>
      <c r="U971" s="10"/>
      <c r="V971" s="5">
        <f>'H. Alk. basalt FC 5kbar'!AH72</f>
        <v>0.1736</v>
      </c>
      <c r="W971" s="5"/>
      <c r="X971" s="5"/>
      <c r="Y971" s="5">
        <f>'H. Alk. basalt FC 5kbar'!AJ72</f>
        <v>0.52034400000000003</v>
      </c>
      <c r="Z971" s="5"/>
      <c r="AA971" s="5"/>
      <c r="AB971" s="5">
        <f>'H. Alk. basalt FC 5kbar'!AL72</f>
        <v>0.10097200000000001</v>
      </c>
      <c r="AC971" s="5">
        <f>'H. Alk. basalt FC 5kbar'!AO72</f>
        <v>3.1608999999999998E-2</v>
      </c>
      <c r="AD971" s="10"/>
      <c r="AE971" s="5">
        <f>'H. Alk. basalt FC 5kbar'!AQ72</f>
        <v>29.928182</v>
      </c>
      <c r="AF971" s="5"/>
      <c r="AG971" s="5"/>
      <c r="AH971" s="5">
        <f>'H. Alk. basalt FC 5kbar'!AS72</f>
        <v>5.855823</v>
      </c>
      <c r="AI971" s="5"/>
      <c r="AJ971" s="5"/>
      <c r="AK971" s="5">
        <f>'H. Alk. basalt FC 5kbar'!AU72</f>
        <v>8.0555590000000006</v>
      </c>
      <c r="AL971" s="5">
        <f>'H. Alk. basalt FC 5kbar'!AW72+'H. Alk. basalt FC 5kbar'!AX72</f>
        <v>2.0217499999999999</v>
      </c>
      <c r="AM971" s="10"/>
      <c r="AN971" s="5">
        <f t="shared" si="227"/>
        <v>30.101782</v>
      </c>
      <c r="AO971" s="5"/>
      <c r="AP971" s="5"/>
      <c r="AQ971" s="5">
        <f t="shared" si="228"/>
        <v>6.3761669999999997</v>
      </c>
      <c r="AR971" s="5"/>
      <c r="AS971" s="5"/>
      <c r="AT971" s="5">
        <f t="shared" si="229"/>
        <v>8.1565310000000011</v>
      </c>
      <c r="AU971" s="5">
        <f t="shared" si="230"/>
        <v>2.0533589999999999</v>
      </c>
      <c r="AV971" s="10">
        <f t="shared" si="226"/>
        <v>53.312159999999999</v>
      </c>
      <c r="AW971" s="48">
        <f t="shared" si="220"/>
        <v>99.999999000000003</v>
      </c>
    </row>
    <row r="972" spans="1:49" x14ac:dyDescent="0.3">
      <c r="A972" s="2" t="s">
        <v>1449</v>
      </c>
      <c r="B972" s="3">
        <f>'H. Alk. basalt FC 5kbar'!A73</f>
        <v>67</v>
      </c>
      <c r="C972" s="2">
        <f>'H. Alk. basalt FC 5kbar'!C73</f>
        <v>1074</v>
      </c>
      <c r="D972" s="2">
        <f>'H. Alk. basalt FC 5kbar'!D73</f>
        <v>5000</v>
      </c>
      <c r="E972" s="5">
        <f>'B. LLD classification'!EA1016</f>
        <v>2.6662369065683844</v>
      </c>
      <c r="F972" s="5">
        <f>'H. Alk. basalt FC 5kbar'!L73</f>
        <v>3.2823790000000002</v>
      </c>
      <c r="G972" s="6">
        <f>'H. Alk. basalt FC 5kbar'!N73</f>
        <v>52.525154000000001</v>
      </c>
      <c r="H972" s="7">
        <f t="shared" si="231"/>
        <v>47.474845999999999</v>
      </c>
      <c r="I972" s="8">
        <f>'H. Alk. basalt FC 5kbar'!R73</f>
        <v>54.781554999999997</v>
      </c>
      <c r="J972" s="9">
        <f>'H. Alk. basalt FC 5kbar'!S73</f>
        <v>1.3728990000000001</v>
      </c>
      <c r="K972" s="9">
        <f>'H. Alk. basalt FC 5kbar'!T73</f>
        <v>16.126538</v>
      </c>
      <c r="L972" s="9">
        <f>'H. Alk. basalt FC 5kbar'!U73</f>
        <v>0.60889300000000002</v>
      </c>
      <c r="M972" s="9">
        <f>'H. Alk. basalt FC 5kbar'!V73</f>
        <v>8.1951429999999998</v>
      </c>
      <c r="N972" s="9">
        <f>'H. Alk. basalt FC 5kbar'!W73</f>
        <v>0.45687800000000001</v>
      </c>
      <c r="O972" s="9">
        <f>'H. Alk. basalt FC 5kbar'!X73</f>
        <v>1.980504</v>
      </c>
      <c r="P972" s="9">
        <f>'H. Alk. basalt FC 5kbar'!Y73</f>
        <v>4.8393709999999999</v>
      </c>
      <c r="Q972" s="9">
        <f>'H. Alk. basalt FC 5kbar'!Z73</f>
        <v>6.9078390000000001</v>
      </c>
      <c r="R972" s="9">
        <f>'H. Alk. basalt FC 5kbar'!AA73</f>
        <v>2.3250109999999999</v>
      </c>
      <c r="S972" s="9">
        <f>'H. Alk. basalt FC 5kbar'!AB73</f>
        <v>0.72169499999999998</v>
      </c>
      <c r="T972" s="9">
        <f>'H. Alk. basalt FC 5kbar'!AC73</f>
        <v>1.6836739999999999</v>
      </c>
      <c r="U972" s="10"/>
      <c r="V972" s="5">
        <f>'H. Alk. basalt FC 5kbar'!AH73</f>
        <v>0.16685800000000001</v>
      </c>
      <c r="W972" s="5"/>
      <c r="X972" s="5"/>
      <c r="Y972" s="5">
        <f>'H. Alk. basalt FC 5kbar'!AJ73</f>
        <v>0.50570099999999996</v>
      </c>
      <c r="Z972" s="5"/>
      <c r="AA972" s="5"/>
      <c r="AB972" s="5">
        <f>'H. Alk. basalt FC 5kbar'!AL73</f>
        <v>9.6116999999999994E-2</v>
      </c>
      <c r="AC972" s="5">
        <f>'H. Alk. basalt FC 5kbar'!AO73</f>
        <v>3.0393E-2</v>
      </c>
      <c r="AD972" s="10"/>
      <c r="AE972" s="5">
        <f>'H. Alk. basalt FC 5kbar'!AQ73</f>
        <v>30.099539</v>
      </c>
      <c r="AF972" s="5"/>
      <c r="AG972" s="5"/>
      <c r="AH972" s="5">
        <f>'H. Alk. basalt FC 5kbar'!AS73</f>
        <v>6.3734690000000001</v>
      </c>
      <c r="AI972" s="5"/>
      <c r="AJ972" s="5"/>
      <c r="AK972" s="5">
        <f>'H. Alk. basalt FC 5kbar'!AU73</f>
        <v>8.1544329999999992</v>
      </c>
      <c r="AL972" s="5">
        <f>'H. Alk. basalt FC 5kbar'!AW73+'H. Alk. basalt FC 5kbar'!AX73</f>
        <v>2.0483359999999999</v>
      </c>
      <c r="AM972" s="10"/>
      <c r="AN972" s="5">
        <f t="shared" si="227"/>
        <v>30.266397000000001</v>
      </c>
      <c r="AO972" s="5"/>
      <c r="AP972" s="5"/>
      <c r="AQ972" s="5">
        <f t="shared" si="228"/>
        <v>6.8791700000000002</v>
      </c>
      <c r="AR972" s="5"/>
      <c r="AS972" s="5"/>
      <c r="AT972" s="5">
        <f t="shared" si="229"/>
        <v>8.2505499999999987</v>
      </c>
      <c r="AU972" s="5">
        <f t="shared" si="230"/>
        <v>2.078729</v>
      </c>
      <c r="AV972" s="10">
        <f t="shared" si="226"/>
        <v>52.525154000000001</v>
      </c>
      <c r="AW972" s="48">
        <f t="shared" si="220"/>
        <v>100</v>
      </c>
    </row>
    <row r="973" spans="1:49" x14ac:dyDescent="0.3">
      <c r="A973" s="2" t="s">
        <v>1449</v>
      </c>
      <c r="B973" s="3">
        <f>'H. Alk. basalt FC 5kbar'!A74</f>
        <v>68</v>
      </c>
      <c r="C973" s="2">
        <f>'H. Alk. basalt FC 5kbar'!C74</f>
        <v>1072</v>
      </c>
      <c r="D973" s="2">
        <f>'H. Alk. basalt FC 5kbar'!D74</f>
        <v>5000</v>
      </c>
      <c r="E973" s="5">
        <f>'B. LLD classification'!EA1017</f>
        <v>2.6629370965174219</v>
      </c>
      <c r="F973" s="5">
        <f>'H. Alk. basalt FC 5kbar'!L74</f>
        <v>3.2950050000000002</v>
      </c>
      <c r="G973" s="6">
        <f>'H. Alk. basalt FC 5kbar'!N74</f>
        <v>51.760821999999997</v>
      </c>
      <c r="H973" s="7">
        <f t="shared" si="231"/>
        <v>48.239178000000003</v>
      </c>
      <c r="I973" s="8">
        <f>'H. Alk. basalt FC 5kbar'!R74</f>
        <v>54.895477</v>
      </c>
      <c r="J973" s="9">
        <f>'H. Alk. basalt FC 5kbar'!S74</f>
        <v>1.3486990000000001</v>
      </c>
      <c r="K973" s="9">
        <f>'H. Alk. basalt FC 5kbar'!T74</f>
        <v>16.080997</v>
      </c>
      <c r="L973" s="9">
        <f>'H. Alk. basalt FC 5kbar'!U74</f>
        <v>0.58499699999999999</v>
      </c>
      <c r="M973" s="9">
        <f>'H. Alk. basalt FC 5kbar'!V74</f>
        <v>8.1748259999999995</v>
      </c>
      <c r="N973" s="9">
        <f>'H. Alk. basalt FC 5kbar'!W74</f>
        <v>0.46362500000000001</v>
      </c>
      <c r="O973" s="9">
        <f>'H. Alk. basalt FC 5kbar'!X74</f>
        <v>1.943427</v>
      </c>
      <c r="P973" s="9">
        <f>'H. Alk. basalt FC 5kbar'!Y74</f>
        <v>4.7819289999999999</v>
      </c>
      <c r="Q973" s="9">
        <f>'H. Alk. basalt FC 5kbar'!Z74</f>
        <v>6.9510379999999996</v>
      </c>
      <c r="R973" s="9">
        <f>'H. Alk. basalt FC 5kbar'!AA74</f>
        <v>2.3547940000000001</v>
      </c>
      <c r="S973" s="9">
        <f>'H. Alk. basalt FC 5kbar'!AB74</f>
        <v>0.71249499999999999</v>
      </c>
      <c r="T973" s="9">
        <f>'H. Alk. basalt FC 5kbar'!AC74</f>
        <v>1.7076960000000001</v>
      </c>
      <c r="U973" s="10"/>
      <c r="V973" s="5">
        <f>'H. Alk. basalt FC 5kbar'!AH74</f>
        <v>0.16106000000000001</v>
      </c>
      <c r="W973" s="5"/>
      <c r="X973" s="5"/>
      <c r="Y973" s="5">
        <f>'H. Alk. basalt FC 5kbar'!AJ74</f>
        <v>0.49390299999999998</v>
      </c>
      <c r="Z973" s="5"/>
      <c r="AA973" s="5"/>
      <c r="AB973" s="5">
        <f>'H. Alk. basalt FC 5kbar'!AL74</f>
        <v>9.2162999999999995E-2</v>
      </c>
      <c r="AC973" s="5">
        <f>'H. Alk. basalt FC 5kbar'!AO74</f>
        <v>2.9271999999999999E-2</v>
      </c>
      <c r="AD973" s="10"/>
      <c r="AE973" s="5">
        <f>'H. Alk. basalt FC 5kbar'!AQ74</f>
        <v>30.264150000000001</v>
      </c>
      <c r="AF973" s="5"/>
      <c r="AG973" s="5"/>
      <c r="AH973" s="5">
        <f>'H. Alk. basalt FC 5kbar'!AS74</f>
        <v>6.8764729999999998</v>
      </c>
      <c r="AI973" s="5"/>
      <c r="AJ973" s="5"/>
      <c r="AK973" s="5">
        <f>'H. Alk. basalt FC 5kbar'!AU74</f>
        <v>8.2484500000000001</v>
      </c>
      <c r="AL973" s="5">
        <f>'H. Alk. basalt FC 5kbar'!AW74+'H. Alk. basalt FC 5kbar'!AX74</f>
        <v>2.0737049999999999</v>
      </c>
      <c r="AM973" s="10"/>
      <c r="AN973" s="5">
        <f t="shared" si="227"/>
        <v>30.42521</v>
      </c>
      <c r="AO973" s="5"/>
      <c r="AP973" s="5"/>
      <c r="AQ973" s="5">
        <f t="shared" si="228"/>
        <v>7.3703760000000003</v>
      </c>
      <c r="AR973" s="5"/>
      <c r="AS973" s="5"/>
      <c r="AT973" s="5">
        <f t="shared" si="229"/>
        <v>8.3406129999999994</v>
      </c>
      <c r="AU973" s="5">
        <f t="shared" si="230"/>
        <v>2.1029770000000001</v>
      </c>
      <c r="AV973" s="10">
        <f t="shared" si="226"/>
        <v>51.760821999999997</v>
      </c>
      <c r="AW973" s="48">
        <f t="shared" si="220"/>
        <v>99.999998000000005</v>
      </c>
    </row>
    <row r="974" spans="1:49" x14ac:dyDescent="0.3">
      <c r="A974" s="2" t="s">
        <v>1449</v>
      </c>
      <c r="B974" s="3">
        <f>'H. Alk. basalt FC 5kbar'!A75</f>
        <v>69</v>
      </c>
      <c r="C974" s="2">
        <f>'H. Alk. basalt FC 5kbar'!C75</f>
        <v>1070</v>
      </c>
      <c r="D974" s="2">
        <f>'H. Alk. basalt FC 5kbar'!D75</f>
        <v>5000</v>
      </c>
      <c r="E974" s="5">
        <f>'B. LLD classification'!EA1018</f>
        <v>2.6596880262217688</v>
      </c>
      <c r="F974" s="5">
        <f>'H. Alk. basalt FC 5kbar'!L75</f>
        <v>3.3072379999999999</v>
      </c>
      <c r="G974" s="6">
        <f>'H. Alk. basalt FC 5kbar'!N75</f>
        <v>51.018175999999997</v>
      </c>
      <c r="H974" s="7">
        <f t="shared" si="231"/>
        <v>48.981824000000003</v>
      </c>
      <c r="I974" s="8">
        <f>'H. Alk. basalt FC 5kbar'!R75</f>
        <v>55.006677000000003</v>
      </c>
      <c r="J974" s="9">
        <f>'H. Alk. basalt FC 5kbar'!S75</f>
        <v>1.3247869999999999</v>
      </c>
      <c r="K974" s="9">
        <f>'H. Alk. basalt FC 5kbar'!T75</f>
        <v>16.035142</v>
      </c>
      <c r="L974" s="9">
        <f>'H. Alk. basalt FC 5kbar'!U75</f>
        <v>0.56207799999999997</v>
      </c>
      <c r="M974" s="9">
        <f>'H. Alk. basalt FC 5kbar'!V75</f>
        <v>8.1551039999999997</v>
      </c>
      <c r="N974" s="9">
        <f>'H. Alk. basalt FC 5kbar'!W75</f>
        <v>0.47037400000000001</v>
      </c>
      <c r="O974" s="9">
        <f>'H. Alk. basalt FC 5kbar'!X75</f>
        <v>1.9071309999999999</v>
      </c>
      <c r="P974" s="9">
        <f>'H. Alk. basalt FC 5kbar'!Y75</f>
        <v>4.7253020000000001</v>
      </c>
      <c r="Q974" s="9">
        <f>'H. Alk. basalt FC 5kbar'!Z75</f>
        <v>6.993601</v>
      </c>
      <c r="R974" s="9">
        <f>'H. Alk. basalt FC 5kbar'!AA75</f>
        <v>2.3844690000000002</v>
      </c>
      <c r="S974" s="9">
        <f>'H. Alk. basalt FC 5kbar'!AB75</f>
        <v>0.70359799999999995</v>
      </c>
      <c r="T974" s="9">
        <f>'H. Alk. basalt FC 5kbar'!AC75</f>
        <v>1.7317389999999999</v>
      </c>
      <c r="U974" s="10"/>
      <c r="V974" s="5">
        <f>'H. Alk. basalt FC 5kbar'!AH75</f>
        <v>0.155555</v>
      </c>
      <c r="W974" s="5"/>
      <c r="X974" s="5"/>
      <c r="Y974" s="5">
        <f>'H. Alk. basalt FC 5kbar'!AJ75</f>
        <v>0.48253299999999999</v>
      </c>
      <c r="Z974" s="5"/>
      <c r="AA974" s="5"/>
      <c r="AB974" s="5">
        <f>'H. Alk. basalt FC 5kbar'!AL75</f>
        <v>8.8411000000000003E-2</v>
      </c>
      <c r="AC974" s="5">
        <f>'H. Alk. basalt FC 5kbar'!AO75</f>
        <v>2.8216000000000001E-2</v>
      </c>
      <c r="AD974" s="10"/>
      <c r="AE974" s="5">
        <f>'H. Alk. basalt FC 5kbar'!AQ75</f>
        <v>30.422964</v>
      </c>
      <c r="AF974" s="5"/>
      <c r="AG974" s="5"/>
      <c r="AH974" s="5">
        <f>'H. Alk. basalt FC 5kbar'!AS75</f>
        <v>7.36768</v>
      </c>
      <c r="AI974" s="5"/>
      <c r="AJ974" s="5"/>
      <c r="AK974" s="5">
        <f>'H. Alk. basalt FC 5kbar'!AU75</f>
        <v>8.3385119999999997</v>
      </c>
      <c r="AL974" s="5">
        <f>'H. Alk. basalt FC 5kbar'!AW75+'H. Alk. basalt FC 5kbar'!AX75</f>
        <v>2.0979540000000001</v>
      </c>
      <c r="AM974" s="10"/>
      <c r="AN974" s="5">
        <f t="shared" si="227"/>
        <v>30.578519</v>
      </c>
      <c r="AO974" s="5"/>
      <c r="AP974" s="5"/>
      <c r="AQ974" s="5">
        <f t="shared" si="228"/>
        <v>7.8502130000000001</v>
      </c>
      <c r="AR974" s="5"/>
      <c r="AS974" s="5"/>
      <c r="AT974" s="5">
        <f t="shared" si="229"/>
        <v>8.4269230000000004</v>
      </c>
      <c r="AU974" s="5">
        <f t="shared" si="230"/>
        <v>2.1261700000000001</v>
      </c>
      <c r="AV974" s="10">
        <f t="shared" si="226"/>
        <v>51.018175999999997</v>
      </c>
      <c r="AW974" s="48">
        <f t="shared" si="220"/>
        <v>100.000001</v>
      </c>
    </row>
    <row r="975" spans="1:49" x14ac:dyDescent="0.3">
      <c r="A975" s="2" t="s">
        <v>1449</v>
      </c>
      <c r="B975" s="3">
        <f>'H. Alk. basalt FC 5kbar'!A76</f>
        <v>70</v>
      </c>
      <c r="C975" s="2">
        <f>'H. Alk. basalt FC 5kbar'!C76</f>
        <v>1068</v>
      </c>
      <c r="D975" s="2">
        <f>'H. Alk. basalt FC 5kbar'!D76</f>
        <v>5000</v>
      </c>
      <c r="E975" s="5">
        <f>'B. LLD classification'!EA1019</f>
        <v>2.6564887268884121</v>
      </c>
      <c r="F975" s="5">
        <f>'H. Alk. basalt FC 5kbar'!L76</f>
        <v>3.319086</v>
      </c>
      <c r="G975" s="6">
        <f>'H. Alk. basalt FC 5kbar'!N76</f>
        <v>50.296281999999998</v>
      </c>
      <c r="H975" s="7">
        <f t="shared" si="231"/>
        <v>49.703718000000002</v>
      </c>
      <c r="I975" s="8">
        <f>'H. Alk. basalt FC 5kbar'!R76</f>
        <v>55.115220000000001</v>
      </c>
      <c r="J975" s="9">
        <f>'H. Alk. basalt FC 5kbar'!S76</f>
        <v>1.301166</v>
      </c>
      <c r="K975" s="9">
        <f>'H. Alk. basalt FC 5kbar'!T76</f>
        <v>15.988989</v>
      </c>
      <c r="L975" s="9">
        <f>'H. Alk. basalt FC 5kbar'!U76</f>
        <v>0.54009099999999999</v>
      </c>
      <c r="M975" s="9">
        <f>'H. Alk. basalt FC 5kbar'!V76</f>
        <v>8.1359670000000008</v>
      </c>
      <c r="N975" s="9">
        <f>'H. Alk. basalt FC 5kbar'!W76</f>
        <v>0.47712500000000002</v>
      </c>
      <c r="O975" s="9">
        <f>'H. Alk. basalt FC 5kbar'!X76</f>
        <v>1.8715919999999999</v>
      </c>
      <c r="P975" s="9">
        <f>'H. Alk. basalt FC 5kbar'!Y76</f>
        <v>4.6694779999999998</v>
      </c>
      <c r="Q975" s="9">
        <f>'H. Alk. basalt FC 5kbar'!Z76</f>
        <v>7.0355429999999997</v>
      </c>
      <c r="R975" s="9">
        <f>'H. Alk. basalt FC 5kbar'!AA76</f>
        <v>2.4140359999999998</v>
      </c>
      <c r="S975" s="9">
        <f>'H. Alk. basalt FC 5kbar'!AB76</f>
        <v>0.69499100000000003</v>
      </c>
      <c r="T975" s="9">
        <f>'H. Alk. basalt FC 5kbar'!AC76</f>
        <v>1.755803</v>
      </c>
      <c r="U975" s="10"/>
      <c r="V975" s="5">
        <f>'H. Alk. basalt FC 5kbar'!AH76</f>
        <v>0.15032400000000001</v>
      </c>
      <c r="W975" s="5"/>
      <c r="X975" s="5"/>
      <c r="Y975" s="5">
        <f>'H. Alk. basalt FC 5kbar'!AJ76</f>
        <v>0.47157300000000002</v>
      </c>
      <c r="Z975" s="5"/>
      <c r="AA975" s="5"/>
      <c r="AB975" s="5">
        <f>'H. Alk. basalt FC 5kbar'!AL76</f>
        <v>8.4848999999999994E-2</v>
      </c>
      <c r="AC975" s="5">
        <f>'H. Alk. basalt FC 5kbar'!AO76</f>
        <v>2.7219E-2</v>
      </c>
      <c r="AD975" s="10"/>
      <c r="AE975" s="5">
        <f>'H. Alk. basalt FC 5kbar'!AQ76</f>
        <v>30.576269</v>
      </c>
      <c r="AF975" s="5"/>
      <c r="AG975" s="5"/>
      <c r="AH975" s="5">
        <f>'H. Alk. basalt FC 5kbar'!AS76</f>
        <v>7.8475159999999997</v>
      </c>
      <c r="AI975" s="5"/>
      <c r="AJ975" s="5"/>
      <c r="AK975" s="5">
        <f>'H. Alk. basalt FC 5kbar'!AU76</f>
        <v>8.4248209999999997</v>
      </c>
      <c r="AL975" s="5">
        <f>'H. Alk. basalt FC 5kbar'!AW76+'H. Alk. basalt FC 5kbar'!AX76</f>
        <v>2.1211469999999997</v>
      </c>
      <c r="AM975" s="10"/>
      <c r="AN975" s="5">
        <f t="shared" si="227"/>
        <v>30.726593000000001</v>
      </c>
      <c r="AO975" s="5"/>
      <c r="AP975" s="5"/>
      <c r="AQ975" s="5">
        <f t="shared" si="228"/>
        <v>8.319089</v>
      </c>
      <c r="AR975" s="5"/>
      <c r="AS975" s="5"/>
      <c r="AT975" s="5">
        <f t="shared" si="229"/>
        <v>8.5096699999999998</v>
      </c>
      <c r="AU975" s="5">
        <f t="shared" si="230"/>
        <v>2.1483659999999998</v>
      </c>
      <c r="AV975" s="10">
        <f t="shared" si="226"/>
        <v>50.296281999999998</v>
      </c>
      <c r="AW975" s="48">
        <f t="shared" si="220"/>
        <v>100</v>
      </c>
    </row>
    <row r="976" spans="1:49" x14ac:dyDescent="0.3">
      <c r="A976" s="2" t="s">
        <v>1449</v>
      </c>
      <c r="B976" s="3">
        <f>'H. Alk. basalt FC 5kbar'!A77</f>
        <v>71</v>
      </c>
      <c r="C976" s="2">
        <f>'H. Alk. basalt FC 5kbar'!C77</f>
        <v>1066</v>
      </c>
      <c r="D976" s="2">
        <f>'H. Alk. basalt FC 5kbar'!D77</f>
        <v>5000</v>
      </c>
      <c r="E976" s="5">
        <f>'B. LLD classification'!EA1020</f>
        <v>2.6533382242098509</v>
      </c>
      <c r="F976" s="5">
        <f>'H. Alk. basalt FC 5kbar'!L77</f>
        <v>3.3305609999999999</v>
      </c>
      <c r="G976" s="6">
        <f>'H. Alk. basalt FC 5kbar'!N77</f>
        <v>49.594256000000001</v>
      </c>
      <c r="H976" s="7">
        <f t="shared" si="231"/>
        <v>50.405743999999999</v>
      </c>
      <c r="I976" s="8">
        <f>'H. Alk. basalt FC 5kbar'!R77</f>
        <v>55.221170999999998</v>
      </c>
      <c r="J976" s="9">
        <f>'H. Alk. basalt FC 5kbar'!S77</f>
        <v>1.277841</v>
      </c>
      <c r="K976" s="9">
        <f>'H. Alk. basalt FC 5kbar'!T77</f>
        <v>15.942557000000001</v>
      </c>
      <c r="L976" s="9">
        <f>'H. Alk. basalt FC 5kbar'!U77</f>
        <v>0.51899399999999996</v>
      </c>
      <c r="M976" s="9">
        <f>'H. Alk. basalt FC 5kbar'!V77</f>
        <v>8.1174049999999998</v>
      </c>
      <c r="N976" s="9">
        <f>'H. Alk. basalt FC 5kbar'!W77</f>
        <v>0.483879</v>
      </c>
      <c r="O976" s="9">
        <f>'H. Alk. basalt FC 5kbar'!X77</f>
        <v>1.836781</v>
      </c>
      <c r="P976" s="9">
        <f>'H. Alk. basalt FC 5kbar'!Y77</f>
        <v>4.6144480000000003</v>
      </c>
      <c r="Q976" s="9">
        <f>'H. Alk. basalt FC 5kbar'!Z77</f>
        <v>7.0768779999999998</v>
      </c>
      <c r="R976" s="9">
        <f>'H. Alk. basalt FC 5kbar'!AA77</f>
        <v>2.4434960000000001</v>
      </c>
      <c r="S976" s="9">
        <f>'H. Alk. basalt FC 5kbar'!AB77</f>
        <v>0.68666400000000005</v>
      </c>
      <c r="T976" s="9">
        <f>'H. Alk. basalt FC 5kbar'!AC77</f>
        <v>1.7798879999999999</v>
      </c>
      <c r="U976" s="10"/>
      <c r="V976" s="5">
        <f>'H. Alk. basalt FC 5kbar'!AH77</f>
        <v>0.14535100000000001</v>
      </c>
      <c r="W976" s="5"/>
      <c r="X976" s="5"/>
      <c r="Y976" s="5">
        <f>'H. Alk. basalt FC 5kbar'!AJ77</f>
        <v>0.46100400000000002</v>
      </c>
      <c r="Z976" s="5"/>
      <c r="AA976" s="5"/>
      <c r="AB976" s="5">
        <f>'H. Alk. basalt FC 5kbar'!AL77</f>
        <v>8.1465999999999997E-2</v>
      </c>
      <c r="AC976" s="5">
        <f>'H. Alk. basalt FC 5kbar'!AO77</f>
        <v>2.6276999999999998E-2</v>
      </c>
      <c r="AD976" s="10"/>
      <c r="AE976" s="5">
        <f>'H. Alk. basalt FC 5kbar'!AQ77</f>
        <v>30.724343999999999</v>
      </c>
      <c r="AF976" s="5"/>
      <c r="AG976" s="5"/>
      <c r="AH976" s="5">
        <f>'H. Alk. basalt FC 5kbar'!AS77</f>
        <v>8.3163929999999997</v>
      </c>
      <c r="AI976" s="5"/>
      <c r="AJ976" s="5"/>
      <c r="AK976" s="5">
        <f>'H. Alk. basalt FC 5kbar'!AU77</f>
        <v>8.5075660000000006</v>
      </c>
      <c r="AL976" s="5">
        <f>'H. Alk. basalt FC 5kbar'!AW77+'H. Alk. basalt FC 5kbar'!AX77</f>
        <v>2.1433420000000001</v>
      </c>
      <c r="AM976" s="10"/>
      <c r="AN976" s="5">
        <f t="shared" si="227"/>
        <v>30.869695</v>
      </c>
      <c r="AO976" s="5"/>
      <c r="AP976" s="5"/>
      <c r="AQ976" s="5">
        <f t="shared" si="228"/>
        <v>8.7773970000000006</v>
      </c>
      <c r="AR976" s="5"/>
      <c r="AS976" s="5"/>
      <c r="AT976" s="5">
        <f t="shared" si="229"/>
        <v>8.5890320000000013</v>
      </c>
      <c r="AU976" s="5">
        <f t="shared" si="230"/>
        <v>2.169619</v>
      </c>
      <c r="AV976" s="10">
        <f t="shared" si="226"/>
        <v>49.594256000000001</v>
      </c>
      <c r="AW976" s="48">
        <f t="shared" si="220"/>
        <v>99.999999000000003</v>
      </c>
    </row>
    <row r="977" spans="1:49" x14ac:dyDescent="0.3">
      <c r="A977" s="2" t="s">
        <v>1449</v>
      </c>
      <c r="B977" s="3">
        <f>'H. Alk. basalt FC 5kbar'!A78</f>
        <v>72</v>
      </c>
      <c r="C977" s="2">
        <f>'H. Alk. basalt FC 5kbar'!C78</f>
        <v>1064</v>
      </c>
      <c r="D977" s="2">
        <f>'H. Alk. basalt FC 5kbar'!D78</f>
        <v>5000</v>
      </c>
      <c r="E977" s="5">
        <f>'B. LLD classification'!EA1021</f>
        <v>2.6502354012189127</v>
      </c>
      <c r="F977" s="5">
        <f>'H. Alk. basalt FC 5kbar'!L78</f>
        <v>3.341669</v>
      </c>
      <c r="G977" s="6">
        <f>'H. Alk. basalt FC 5kbar'!N78</f>
        <v>48.911262000000001</v>
      </c>
      <c r="H977" s="7">
        <f t="shared" si="231"/>
        <v>51.088737999999999</v>
      </c>
      <c r="I977" s="8">
        <f>'H. Alk. basalt FC 5kbar'!R78</f>
        <v>55.324592000000003</v>
      </c>
      <c r="J977" s="9">
        <f>'H. Alk. basalt FC 5kbar'!S78</f>
        <v>1.254813</v>
      </c>
      <c r="K977" s="9">
        <f>'H. Alk. basalt FC 5kbar'!T78</f>
        <v>15.895864</v>
      </c>
      <c r="L977" s="9">
        <f>'H. Alk. basalt FC 5kbar'!U78</f>
        <v>0.49874600000000002</v>
      </c>
      <c r="M977" s="9">
        <f>'H. Alk. basalt FC 5kbar'!V78</f>
        <v>8.0994069999999994</v>
      </c>
      <c r="N977" s="9">
        <f>'H. Alk. basalt FC 5kbar'!W78</f>
        <v>0.49063499999999999</v>
      </c>
      <c r="O977" s="9">
        <f>'H. Alk. basalt FC 5kbar'!X78</f>
        <v>1.8026759999999999</v>
      </c>
      <c r="P977" s="9">
        <f>'H. Alk. basalt FC 5kbar'!Y78</f>
        <v>4.5601989999999999</v>
      </c>
      <c r="Q977" s="9">
        <f>'H. Alk. basalt FC 5kbar'!Z78</f>
        <v>7.1176199999999996</v>
      </c>
      <c r="R977" s="9">
        <f>'H. Alk. basalt FC 5kbar'!AA78</f>
        <v>2.4728479999999999</v>
      </c>
      <c r="S977" s="9">
        <f>'H. Alk. basalt FC 5kbar'!AB78</f>
        <v>0.67860399999999998</v>
      </c>
      <c r="T977" s="9">
        <f>'H. Alk. basalt FC 5kbar'!AC78</f>
        <v>1.8039959999999999</v>
      </c>
      <c r="U977" s="10"/>
      <c r="V977" s="5">
        <f>'H. Alk. basalt FC 5kbar'!AH78</f>
        <v>0.14061999999999999</v>
      </c>
      <c r="W977" s="5"/>
      <c r="X977" s="5"/>
      <c r="Y977" s="5">
        <f>'H. Alk. basalt FC 5kbar'!AJ78</f>
        <v>0.45081100000000002</v>
      </c>
      <c r="Z977" s="5"/>
      <c r="AA977" s="5"/>
      <c r="AB977" s="5">
        <f>'H. Alk. basalt FC 5kbar'!AL78</f>
        <v>7.8251000000000001E-2</v>
      </c>
      <c r="AC977" s="5">
        <f>'H. Alk. basalt FC 5kbar'!AO78</f>
        <v>2.5388000000000001E-2</v>
      </c>
      <c r="AD977" s="10"/>
      <c r="AE977" s="5">
        <f>'H. Alk. basalt FC 5kbar'!AQ78</f>
        <v>30.867445</v>
      </c>
      <c r="AF977" s="5"/>
      <c r="AG977" s="5"/>
      <c r="AH977" s="5">
        <f>'H. Alk. basalt FC 5kbar'!AS78</f>
        <v>8.7747010000000003</v>
      </c>
      <c r="AI977" s="5"/>
      <c r="AJ977" s="5"/>
      <c r="AK977" s="5">
        <f>'H. Alk. basalt FC 5kbar'!AU78</f>
        <v>8.5869269999999993</v>
      </c>
      <c r="AL977" s="5">
        <f>'H. Alk. basalt FC 5kbar'!AW78+'H. Alk. basalt FC 5kbar'!AX78</f>
        <v>2.164596</v>
      </c>
      <c r="AM977" s="10"/>
      <c r="AN977" s="5">
        <f t="shared" si="227"/>
        <v>31.008064999999998</v>
      </c>
      <c r="AO977" s="5"/>
      <c r="AP977" s="5"/>
      <c r="AQ977" s="5">
        <f t="shared" si="228"/>
        <v>9.2255120000000002</v>
      </c>
      <c r="AR977" s="5"/>
      <c r="AS977" s="5"/>
      <c r="AT977" s="5">
        <f t="shared" si="229"/>
        <v>8.6651779999999992</v>
      </c>
      <c r="AU977" s="5">
        <f t="shared" si="230"/>
        <v>2.1899839999999999</v>
      </c>
      <c r="AV977" s="10">
        <f t="shared" si="226"/>
        <v>48.911262000000001</v>
      </c>
      <c r="AW977" s="48">
        <f t="shared" si="220"/>
        <v>100.000001</v>
      </c>
    </row>
    <row r="978" spans="1:49" x14ac:dyDescent="0.3">
      <c r="A978" s="2" t="s">
        <v>1449</v>
      </c>
      <c r="B978" s="3">
        <f>'H. Alk. basalt FC 5kbar'!A79</f>
        <v>73</v>
      </c>
      <c r="C978" s="2">
        <f>'H. Alk. basalt FC 5kbar'!C79</f>
        <v>1062</v>
      </c>
      <c r="D978" s="2">
        <f>'H. Alk. basalt FC 5kbar'!D79</f>
        <v>5000</v>
      </c>
      <c r="E978" s="5">
        <f>'B. LLD classification'!EA1022</f>
        <v>2.6471794214272348</v>
      </c>
      <c r="F978" s="5">
        <f>'H. Alk. basalt FC 5kbar'!L79</f>
        <v>3.3524219999999998</v>
      </c>
      <c r="G978" s="6">
        <f>'H. Alk. basalt FC 5kbar'!N79</f>
        <v>48.246504999999999</v>
      </c>
      <c r="H978" s="7">
        <f t="shared" si="231"/>
        <v>51.753495000000001</v>
      </c>
      <c r="I978" s="8">
        <f>'H. Alk. basalt FC 5kbar'!R79</f>
        <v>55.425544000000002</v>
      </c>
      <c r="J978" s="9">
        <f>'H. Alk. basalt FC 5kbar'!S79</f>
        <v>1.232086</v>
      </c>
      <c r="K978" s="9">
        <f>'H. Alk. basalt FC 5kbar'!T79</f>
        <v>15.848922999999999</v>
      </c>
      <c r="L978" s="9">
        <f>'H. Alk. basalt FC 5kbar'!U79</f>
        <v>0.47930899999999999</v>
      </c>
      <c r="M978" s="9">
        <f>'H. Alk. basalt FC 5kbar'!V79</f>
        <v>8.081963</v>
      </c>
      <c r="N978" s="9">
        <f>'H. Alk. basalt FC 5kbar'!W79</f>
        <v>0.497396</v>
      </c>
      <c r="O978" s="9">
        <f>'H. Alk. basalt FC 5kbar'!X79</f>
        <v>1.7692509999999999</v>
      </c>
      <c r="P978" s="9">
        <f>'H. Alk. basalt FC 5kbar'!Y79</f>
        <v>4.5067199999999996</v>
      </c>
      <c r="Q978" s="9">
        <f>'H. Alk. basalt FC 5kbar'!Z79</f>
        <v>7.1577849999999996</v>
      </c>
      <c r="R978" s="9">
        <f>'H. Alk. basalt FC 5kbar'!AA79</f>
        <v>2.5020950000000002</v>
      </c>
      <c r="S978" s="9">
        <f>'H. Alk. basalt FC 5kbar'!AB79</f>
        <v>0.67080200000000001</v>
      </c>
      <c r="T978" s="9">
        <f>'H. Alk. basalt FC 5kbar'!AC79</f>
        <v>1.8281259999999999</v>
      </c>
      <c r="U978" s="10"/>
      <c r="V978" s="5">
        <f>'H. Alk. basalt FC 5kbar'!AH79</f>
        <v>0.13611699999999999</v>
      </c>
      <c r="W978" s="5"/>
      <c r="X978" s="5"/>
      <c r="Y978" s="5">
        <f>'H. Alk. basalt FC 5kbar'!AJ79</f>
        <v>0.44097599999999998</v>
      </c>
      <c r="Z978" s="5"/>
      <c r="AA978" s="5"/>
      <c r="AB978" s="5">
        <f>'H. Alk. basalt FC 5kbar'!AL79</f>
        <v>7.5193999999999997E-2</v>
      </c>
      <c r="AC978" s="5">
        <f>'H. Alk. basalt FC 5kbar'!AO79</f>
        <v>2.4546999999999999E-2</v>
      </c>
      <c r="AD978" s="10"/>
      <c r="AE978" s="5">
        <f>'H. Alk. basalt FC 5kbar'!AQ79</f>
        <v>31.005811000000001</v>
      </c>
      <c r="AF978" s="5"/>
      <c r="AG978" s="5"/>
      <c r="AH978" s="5">
        <f>'H. Alk. basalt FC 5kbar'!AS79</f>
        <v>9.2228169999999992</v>
      </c>
      <c r="AI978" s="5"/>
      <c r="AJ978" s="5"/>
      <c r="AK978" s="5">
        <f>'H. Alk. basalt FC 5kbar'!AU79</f>
        <v>8.6630719999999997</v>
      </c>
      <c r="AL978" s="5">
        <f>'H. Alk. basalt FC 5kbar'!AW79+'H. Alk. basalt FC 5kbar'!AX79</f>
        <v>2.1849609999999999</v>
      </c>
      <c r="AM978" s="10"/>
      <c r="AN978" s="5">
        <f t="shared" si="227"/>
        <v>31.141928</v>
      </c>
      <c r="AO978" s="5"/>
      <c r="AP978" s="5"/>
      <c r="AQ978" s="5">
        <f t="shared" si="228"/>
        <v>9.6637929999999983</v>
      </c>
      <c r="AR978" s="5"/>
      <c r="AS978" s="5"/>
      <c r="AT978" s="5">
        <f t="shared" si="229"/>
        <v>8.7382659999999994</v>
      </c>
      <c r="AU978" s="5">
        <f t="shared" si="230"/>
        <v>2.209508</v>
      </c>
      <c r="AV978" s="10">
        <f t="shared" si="226"/>
        <v>48.246504999999999</v>
      </c>
      <c r="AW978" s="48">
        <f t="shared" si="220"/>
        <v>100</v>
      </c>
    </row>
    <row r="979" spans="1:49" x14ac:dyDescent="0.3">
      <c r="A979" s="2" t="s">
        <v>1449</v>
      </c>
      <c r="B979" s="3">
        <f>'H. Alk. basalt FC 5kbar'!A80</f>
        <v>74</v>
      </c>
      <c r="C979" s="2">
        <f>'H. Alk. basalt FC 5kbar'!C80</f>
        <v>1060</v>
      </c>
      <c r="D979" s="2">
        <f>'H. Alk. basalt FC 5kbar'!D80</f>
        <v>5000</v>
      </c>
      <c r="E979" s="5">
        <f>'B. LLD classification'!EA1023</f>
        <v>2.6441692344750045</v>
      </c>
      <c r="F979" s="5">
        <f>'H. Alk. basalt FC 5kbar'!L80</f>
        <v>3.3628260000000001</v>
      </c>
      <c r="G979" s="6">
        <f>'H. Alk. basalt FC 5kbar'!N80</f>
        <v>47.599235999999998</v>
      </c>
      <c r="H979" s="7">
        <f t="shared" si="231"/>
        <v>52.400764000000002</v>
      </c>
      <c r="I979" s="8">
        <f>'H. Alk. basalt FC 5kbar'!R80</f>
        <v>55.524084000000002</v>
      </c>
      <c r="J979" s="9">
        <f>'H. Alk. basalt FC 5kbar'!S80</f>
        <v>1.20966</v>
      </c>
      <c r="K979" s="9">
        <f>'H. Alk. basalt FC 5kbar'!T80</f>
        <v>15.801752</v>
      </c>
      <c r="L979" s="9">
        <f>'H. Alk. basalt FC 5kbar'!U80</f>
        <v>0.460646</v>
      </c>
      <c r="M979" s="9">
        <f>'H. Alk. basalt FC 5kbar'!V80</f>
        <v>8.0650639999999996</v>
      </c>
      <c r="N979" s="9">
        <f>'H. Alk. basalt FC 5kbar'!W80</f>
        <v>0.50415900000000002</v>
      </c>
      <c r="O979" s="9">
        <f>'H. Alk. basalt FC 5kbar'!X80</f>
        <v>1.736486</v>
      </c>
      <c r="P979" s="9">
        <f>'H. Alk. basalt FC 5kbar'!Y80</f>
        <v>4.454002</v>
      </c>
      <c r="Q979" s="9">
        <f>'H. Alk. basalt FC 5kbar'!Z80</f>
        <v>7.1973839999999996</v>
      </c>
      <c r="R979" s="9">
        <f>'H. Alk. basalt FC 5kbar'!AA80</f>
        <v>2.5312359999999998</v>
      </c>
      <c r="S979" s="9">
        <f>'H. Alk. basalt FC 5kbar'!AB80</f>
        <v>0.66324799999999995</v>
      </c>
      <c r="T979" s="9">
        <f>'H. Alk. basalt FC 5kbar'!AC80</f>
        <v>1.8522799999999999</v>
      </c>
      <c r="U979" s="10"/>
      <c r="V979" s="5">
        <f>'H. Alk. basalt FC 5kbar'!AH80</f>
        <v>0.131828</v>
      </c>
      <c r="W979" s="5"/>
      <c r="X979" s="5"/>
      <c r="Y979" s="5">
        <f>'H. Alk. basalt FC 5kbar'!AJ80</f>
        <v>0.43148500000000001</v>
      </c>
      <c r="Z979" s="5"/>
      <c r="AA979" s="5"/>
      <c r="AB979" s="5">
        <f>'H. Alk. basalt FC 5kbar'!AL80</f>
        <v>7.2285000000000002E-2</v>
      </c>
      <c r="AC979" s="5">
        <f>'H. Alk. basalt FC 5kbar'!AO80</f>
        <v>2.375E-2</v>
      </c>
      <c r="AD979" s="10"/>
      <c r="AE979" s="5">
        <f>'H. Alk. basalt FC 5kbar'!AQ80</f>
        <v>31.139675</v>
      </c>
      <c r="AF979" s="5"/>
      <c r="AG979" s="5"/>
      <c r="AH979" s="5">
        <f>'H. Alk. basalt FC 5kbar'!AS80</f>
        <v>9.6610980000000009</v>
      </c>
      <c r="AI979" s="5"/>
      <c r="AJ979" s="5"/>
      <c r="AK979" s="5">
        <f>'H. Alk. basalt FC 5kbar'!AU80</f>
        <v>8.7361579999999996</v>
      </c>
      <c r="AL979" s="5">
        <f>'H. Alk. basalt FC 5kbar'!AW80+'H. Alk. basalt FC 5kbar'!AX80</f>
        <v>2.2044839999999999</v>
      </c>
      <c r="AM979" s="10"/>
      <c r="AN979" s="5">
        <f t="shared" si="227"/>
        <v>31.271502999999999</v>
      </c>
      <c r="AO979" s="5"/>
      <c r="AP979" s="5"/>
      <c r="AQ979" s="5">
        <f t="shared" si="228"/>
        <v>10.092583000000001</v>
      </c>
      <c r="AR979" s="5"/>
      <c r="AS979" s="5"/>
      <c r="AT979" s="5">
        <f t="shared" si="229"/>
        <v>8.8084430000000005</v>
      </c>
      <c r="AU979" s="5">
        <f t="shared" si="230"/>
        <v>2.228234</v>
      </c>
      <c r="AV979" s="10">
        <f t="shared" si="226"/>
        <v>47.599235999999998</v>
      </c>
      <c r="AW979" s="48">
        <f t="shared" si="220"/>
        <v>99.999999000000003</v>
      </c>
    </row>
    <row r="980" spans="1:49" x14ac:dyDescent="0.3">
      <c r="A980" s="2" t="s">
        <v>1449</v>
      </c>
      <c r="B980" s="3">
        <f>'H. Alk. basalt FC 5kbar'!A81</f>
        <v>75</v>
      </c>
      <c r="C980" s="2">
        <f>'H. Alk. basalt FC 5kbar'!C81</f>
        <v>1058</v>
      </c>
      <c r="D980" s="2">
        <f>'H. Alk. basalt FC 5kbar'!D81</f>
        <v>5000</v>
      </c>
      <c r="E980" s="5">
        <f>'B. LLD classification'!EA1024</f>
        <v>2.6412039780884995</v>
      </c>
      <c r="F980" s="5">
        <f>'H. Alk. basalt FC 5kbar'!L81</f>
        <v>3.3728899999999999</v>
      </c>
      <c r="G980" s="6">
        <f>'H. Alk. basalt FC 5kbar'!N81</f>
        <v>46.968741999999999</v>
      </c>
      <c r="H980" s="7">
        <f t="shared" si="231"/>
        <v>53.031258000000001</v>
      </c>
      <c r="I980" s="8">
        <f>'H. Alk. basalt FC 5kbar'!R81</f>
        <v>55.620268000000003</v>
      </c>
      <c r="J980" s="9">
        <f>'H. Alk. basalt FC 5kbar'!S81</f>
        <v>1.1875370000000001</v>
      </c>
      <c r="K980" s="9">
        <f>'H. Alk. basalt FC 5kbar'!T81</f>
        <v>15.754362</v>
      </c>
      <c r="L980" s="9">
        <f>'H. Alk. basalt FC 5kbar'!U81</f>
        <v>0.44272499999999998</v>
      </c>
      <c r="M980" s="9">
        <f>'H. Alk. basalt FC 5kbar'!V81</f>
        <v>8.0486989999999992</v>
      </c>
      <c r="N980" s="9">
        <f>'H. Alk. basalt FC 5kbar'!W81</f>
        <v>0.51092700000000002</v>
      </c>
      <c r="O980" s="9">
        <f>'H. Alk. basalt FC 5kbar'!X81</f>
        <v>1.704358</v>
      </c>
      <c r="P980" s="9">
        <f>'H. Alk. basalt FC 5kbar'!Y81</f>
        <v>4.402031</v>
      </c>
      <c r="Q980" s="9">
        <f>'H. Alk. basalt FC 5kbar'!Z81</f>
        <v>7.2364319999999998</v>
      </c>
      <c r="R980" s="9">
        <f>'H. Alk. basalt FC 5kbar'!AA81</f>
        <v>2.5602719999999999</v>
      </c>
      <c r="S980" s="9">
        <f>'H. Alk. basalt FC 5kbar'!AB81</f>
        <v>0.65593100000000004</v>
      </c>
      <c r="T980" s="9">
        <f>'H. Alk. basalt FC 5kbar'!AC81</f>
        <v>1.876458</v>
      </c>
      <c r="U980" s="10"/>
      <c r="V980" s="5">
        <f>'H. Alk. basalt FC 5kbar'!AH81</f>
        <v>0.12773999999999999</v>
      </c>
      <c r="W980" s="5"/>
      <c r="X980" s="5"/>
      <c r="Y980" s="5">
        <f>'H. Alk. basalt FC 5kbar'!AJ81</f>
        <v>0.42232199999999998</v>
      </c>
      <c r="Z980" s="5"/>
      <c r="AA980" s="5"/>
      <c r="AB980" s="5">
        <f>'H. Alk. basalt FC 5kbar'!AL81</f>
        <v>6.9515999999999994E-2</v>
      </c>
      <c r="AC980" s="5">
        <f>'H. Alk. basalt FC 5kbar'!AO81</f>
        <v>2.2995999999999999E-2</v>
      </c>
      <c r="AD980" s="10"/>
      <c r="AE980" s="5">
        <f>'H. Alk. basalt FC 5kbar'!AQ81</f>
        <v>31.269247</v>
      </c>
      <c r="AF980" s="5"/>
      <c r="AG980" s="5"/>
      <c r="AH980" s="5">
        <f>'H. Alk. basalt FC 5kbar'!AS81</f>
        <v>10.08989</v>
      </c>
      <c r="AI980" s="5"/>
      <c r="AJ980" s="5"/>
      <c r="AK980" s="5">
        <f>'H. Alk. basalt FC 5kbar'!AU81</f>
        <v>8.8063339999999997</v>
      </c>
      <c r="AL980" s="5">
        <f>'H. Alk. basalt FC 5kbar'!AW81+'H. Alk. basalt FC 5kbar'!AX81</f>
        <v>2.2232119999999997</v>
      </c>
      <c r="AM980" s="10"/>
      <c r="AN980" s="5">
        <f t="shared" si="227"/>
        <v>31.396986999999999</v>
      </c>
      <c r="AO980" s="5"/>
      <c r="AP980" s="5"/>
      <c r="AQ980" s="5">
        <f t="shared" si="228"/>
        <v>10.512212</v>
      </c>
      <c r="AR980" s="5"/>
      <c r="AS980" s="5"/>
      <c r="AT980" s="5">
        <f t="shared" si="229"/>
        <v>8.8758499999999998</v>
      </c>
      <c r="AU980" s="5">
        <f t="shared" si="230"/>
        <v>2.2462079999999998</v>
      </c>
      <c r="AV980" s="10">
        <f t="shared" si="226"/>
        <v>46.968741999999999</v>
      </c>
      <c r="AW980" s="48">
        <f t="shared" si="220"/>
        <v>99.999999000000003</v>
      </c>
    </row>
    <row r="981" spans="1:49" x14ac:dyDescent="0.3">
      <c r="A981" s="2" t="s">
        <v>1449</v>
      </c>
      <c r="B981" s="3">
        <f>'H. Alk. basalt FC 5kbar'!A82</f>
        <v>76</v>
      </c>
      <c r="C981" s="2">
        <f>'H. Alk. basalt FC 5kbar'!C82</f>
        <v>1056</v>
      </c>
      <c r="D981" s="2">
        <f>'H. Alk. basalt FC 5kbar'!D82</f>
        <v>5000</v>
      </c>
      <c r="E981" s="5">
        <f>'B. LLD classification'!EA1025</f>
        <v>2.6382826355051359</v>
      </c>
      <c r="F981" s="5">
        <f>'H. Alk. basalt FC 5kbar'!L82</f>
        <v>3.3826230000000002</v>
      </c>
      <c r="G981" s="6">
        <f>'H. Alk. basalt FC 5kbar'!N82</f>
        <v>46.354348000000002</v>
      </c>
      <c r="H981" s="7">
        <f t="shared" si="231"/>
        <v>53.645651999999998</v>
      </c>
      <c r="I981" s="8">
        <f>'H. Alk. basalt FC 5kbar'!R82</f>
        <v>55.714148999999999</v>
      </c>
      <c r="J981" s="9">
        <f>'H. Alk. basalt FC 5kbar'!S82</f>
        <v>1.165718</v>
      </c>
      <c r="K981" s="9">
        <f>'H. Alk. basalt FC 5kbar'!T82</f>
        <v>15.706766999999999</v>
      </c>
      <c r="L981" s="9">
        <f>'H. Alk. basalt FC 5kbar'!U82</f>
        <v>0.42551</v>
      </c>
      <c r="M981" s="9">
        <f>'H. Alk. basalt FC 5kbar'!V82</f>
        <v>8.0328579999999992</v>
      </c>
      <c r="N981" s="9">
        <f>'H. Alk. basalt FC 5kbar'!W82</f>
        <v>0.51769900000000002</v>
      </c>
      <c r="O981" s="9">
        <f>'H. Alk. basalt FC 5kbar'!X82</f>
        <v>1.672847</v>
      </c>
      <c r="P981" s="9">
        <f>'H. Alk. basalt FC 5kbar'!Y82</f>
        <v>4.3507999999999996</v>
      </c>
      <c r="Q981" s="9">
        <f>'H. Alk. basalt FC 5kbar'!Z82</f>
        <v>7.2749420000000002</v>
      </c>
      <c r="R981" s="9">
        <f>'H. Alk. basalt FC 5kbar'!AA82</f>
        <v>2.5892040000000001</v>
      </c>
      <c r="S981" s="9">
        <f>'H. Alk. basalt FC 5kbar'!AB82</f>
        <v>0.64884399999999998</v>
      </c>
      <c r="T981" s="9">
        <f>'H. Alk. basalt FC 5kbar'!AC82</f>
        <v>1.9006620000000001</v>
      </c>
      <c r="U981" s="10"/>
      <c r="V981" s="5">
        <f>'H. Alk. basalt FC 5kbar'!AH82</f>
        <v>0.12384299999999999</v>
      </c>
      <c r="W981" s="5"/>
      <c r="X981" s="5"/>
      <c r="Y981" s="5">
        <f>'H. Alk. basalt FC 5kbar'!AJ82</f>
        <v>0.41347400000000001</v>
      </c>
      <c r="Z981" s="5"/>
      <c r="AA981" s="5"/>
      <c r="AB981" s="5">
        <f>'H. Alk. basalt FC 5kbar'!AL82</f>
        <v>6.6878999999999994E-2</v>
      </c>
      <c r="AC981" s="5">
        <f>'H. Alk. basalt FC 5kbar'!AO82</f>
        <v>2.2282E-2</v>
      </c>
      <c r="AD981" s="10"/>
      <c r="AE981" s="5">
        <f>'H. Alk. basalt FC 5kbar'!AQ82</f>
        <v>31.394731</v>
      </c>
      <c r="AF981" s="5"/>
      <c r="AG981" s="5"/>
      <c r="AH981" s="5">
        <f>'H. Alk. basalt FC 5kbar'!AS82</f>
        <v>10.509518</v>
      </c>
      <c r="AI981" s="5"/>
      <c r="AJ981" s="5"/>
      <c r="AK981" s="5">
        <f>'H. Alk. basalt FC 5kbar'!AU82</f>
        <v>8.8737390000000005</v>
      </c>
      <c r="AL981" s="5">
        <f>'H. Alk. basalt FC 5kbar'!AW82+'H. Alk. basalt FC 5kbar'!AX82</f>
        <v>2.2411849999999998</v>
      </c>
      <c r="AM981" s="10"/>
      <c r="AN981" s="5">
        <f t="shared" si="227"/>
        <v>31.518574000000001</v>
      </c>
      <c r="AO981" s="5"/>
      <c r="AP981" s="5"/>
      <c r="AQ981" s="5">
        <f t="shared" si="228"/>
        <v>10.922992000000001</v>
      </c>
      <c r="AR981" s="5"/>
      <c r="AS981" s="5"/>
      <c r="AT981" s="5">
        <f t="shared" si="229"/>
        <v>8.9406180000000006</v>
      </c>
      <c r="AU981" s="5">
        <f t="shared" si="230"/>
        <v>2.2634669999999999</v>
      </c>
      <c r="AV981" s="10">
        <f t="shared" si="226"/>
        <v>46.354348000000002</v>
      </c>
      <c r="AW981" s="48">
        <f t="shared" si="220"/>
        <v>99.999999000000003</v>
      </c>
    </row>
    <row r="982" spans="1:49" x14ac:dyDescent="0.3">
      <c r="A982" s="2" t="s">
        <v>1449</v>
      </c>
      <c r="B982" s="3">
        <f>'H. Alk. basalt FC 5kbar'!A83</f>
        <v>77</v>
      </c>
      <c r="C982" s="2">
        <f>'H. Alk. basalt FC 5kbar'!C83</f>
        <v>1054</v>
      </c>
      <c r="D982" s="2">
        <f>'H. Alk. basalt FC 5kbar'!D83</f>
        <v>5000</v>
      </c>
      <c r="E982" s="5">
        <f>'B. LLD classification'!EA1026</f>
        <v>2.6354043615054397</v>
      </c>
      <c r="F982" s="5">
        <f>'H. Alk. basalt FC 5kbar'!L83</f>
        <v>3.3920309999999998</v>
      </c>
      <c r="G982" s="6">
        <f>'H. Alk. basalt FC 5kbar'!N83</f>
        <v>45.755412</v>
      </c>
      <c r="H982" s="7">
        <f t="shared" si="231"/>
        <v>54.244588</v>
      </c>
      <c r="I982" s="8">
        <f>'H. Alk. basalt FC 5kbar'!R83</f>
        <v>55.805781000000003</v>
      </c>
      <c r="J982" s="9">
        <f>'H. Alk. basalt FC 5kbar'!S83</f>
        <v>1.1442030000000001</v>
      </c>
      <c r="K982" s="9">
        <f>'H. Alk. basalt FC 5kbar'!T83</f>
        <v>15.658979</v>
      </c>
      <c r="L982" s="9">
        <f>'H. Alk. basalt FC 5kbar'!U83</f>
        <v>0.40897299999999998</v>
      </c>
      <c r="M982" s="9">
        <f>'H. Alk. basalt FC 5kbar'!V83</f>
        <v>8.017531</v>
      </c>
      <c r="N982" s="9">
        <f>'H. Alk. basalt FC 5kbar'!W83</f>
        <v>0.52447600000000005</v>
      </c>
      <c r="O982" s="9">
        <f>'H. Alk. basalt FC 5kbar'!X83</f>
        <v>1.6419330000000001</v>
      </c>
      <c r="P982" s="9">
        <f>'H. Alk. basalt FC 5kbar'!Y83</f>
        <v>4.3002950000000002</v>
      </c>
      <c r="Q982" s="9">
        <f>'H. Alk. basalt FC 5kbar'!Z83</f>
        <v>7.3129249999999999</v>
      </c>
      <c r="R982" s="9">
        <f>'H. Alk. basalt FC 5kbar'!AA83</f>
        <v>2.6180330000000001</v>
      </c>
      <c r="S982" s="9">
        <f>'H. Alk. basalt FC 5kbar'!AB83</f>
        <v>0.64197700000000002</v>
      </c>
      <c r="T982" s="9">
        <f>'H. Alk. basalt FC 5kbar'!AC83</f>
        <v>1.924892</v>
      </c>
      <c r="U982" s="10"/>
      <c r="V982" s="5">
        <f>'H. Alk. basalt FC 5kbar'!AH83</f>
        <v>0.120125</v>
      </c>
      <c r="W982" s="5"/>
      <c r="X982" s="5"/>
      <c r="Y982" s="5">
        <f>'H. Alk. basalt FC 5kbar'!AJ83</f>
        <v>0.40492800000000001</v>
      </c>
      <c r="Z982" s="5"/>
      <c r="AA982" s="5"/>
      <c r="AB982" s="5">
        <f>'H. Alk. basalt FC 5kbar'!AL83</f>
        <v>6.4365000000000006E-2</v>
      </c>
      <c r="AC982" s="5">
        <f>'H. Alk. basalt FC 5kbar'!AO83</f>
        <v>2.1604000000000002E-2</v>
      </c>
      <c r="AD982" s="10"/>
      <c r="AE982" s="5">
        <f>'H. Alk. basalt FC 5kbar'!AQ83</f>
        <v>31.516317000000001</v>
      </c>
      <c r="AF982" s="5"/>
      <c r="AG982" s="5"/>
      <c r="AH982" s="5">
        <f>'H. Alk. basalt FC 5kbar'!AS83</f>
        <v>10.920299999999999</v>
      </c>
      <c r="AI982" s="5"/>
      <c r="AJ982" s="5"/>
      <c r="AK982" s="5">
        <f>'H. Alk. basalt FC 5kbar'!AU83</f>
        <v>8.9385060000000003</v>
      </c>
      <c r="AL982" s="5">
        <f>'H. Alk. basalt FC 5kbar'!AW83+'H. Alk. basalt FC 5kbar'!AX83</f>
        <v>2.2584429999999998</v>
      </c>
      <c r="AM982" s="10"/>
      <c r="AN982" s="5">
        <f t="shared" si="227"/>
        <v>31.636442000000002</v>
      </c>
      <c r="AO982" s="5"/>
      <c r="AP982" s="5"/>
      <c r="AQ982" s="5">
        <f t="shared" si="228"/>
        <v>11.325227999999999</v>
      </c>
      <c r="AR982" s="5"/>
      <c r="AS982" s="5"/>
      <c r="AT982" s="5">
        <f t="shared" si="229"/>
        <v>9.0028710000000007</v>
      </c>
      <c r="AU982" s="5">
        <f t="shared" si="230"/>
        <v>2.2800469999999997</v>
      </c>
      <c r="AV982" s="10">
        <f t="shared" si="226"/>
        <v>45.755412</v>
      </c>
      <c r="AW982" s="48">
        <f t="shared" si="220"/>
        <v>100</v>
      </c>
    </row>
    <row r="983" spans="1:49" x14ac:dyDescent="0.3">
      <c r="A983" s="2" t="s">
        <v>1449</v>
      </c>
      <c r="B983" s="3">
        <f>'H. Alk. basalt FC 5kbar'!A84</f>
        <v>78</v>
      </c>
      <c r="C983" s="2">
        <f>'H. Alk. basalt FC 5kbar'!C84</f>
        <v>1052</v>
      </c>
      <c r="D983" s="2">
        <f>'H. Alk. basalt FC 5kbar'!D84</f>
        <v>5000</v>
      </c>
      <c r="E983" s="5">
        <f>'B. LLD classification'!EA1027</f>
        <v>2.6325682603249492</v>
      </c>
      <c r="F983" s="5">
        <f>'H. Alk. basalt FC 5kbar'!L84</f>
        <v>3.401122</v>
      </c>
      <c r="G983" s="6">
        <f>'H. Alk. basalt FC 5kbar'!N84</f>
        <v>45.171325000000003</v>
      </c>
      <c r="H983" s="7">
        <f t="shared" si="231"/>
        <v>54.828674999999997</v>
      </c>
      <c r="I983" s="8">
        <f>'H. Alk. basalt FC 5kbar'!R84</f>
        <v>55.895212999999998</v>
      </c>
      <c r="J983" s="9">
        <f>'H. Alk. basalt FC 5kbar'!S84</f>
        <v>1.1229910000000001</v>
      </c>
      <c r="K983" s="9">
        <f>'H. Alk. basalt FC 5kbar'!T84</f>
        <v>15.61101</v>
      </c>
      <c r="L983" s="9">
        <f>'H. Alk. basalt FC 5kbar'!U84</f>
        <v>0.39308300000000002</v>
      </c>
      <c r="M983" s="9">
        <f>'H. Alk. basalt FC 5kbar'!V84</f>
        <v>8.0027089999999994</v>
      </c>
      <c r="N983" s="9">
        <f>'H. Alk. basalt FC 5kbar'!W84</f>
        <v>0.53125699999999998</v>
      </c>
      <c r="O983" s="9">
        <f>'H. Alk. basalt FC 5kbar'!X84</f>
        <v>1.611599</v>
      </c>
      <c r="P983" s="9">
        <f>'H. Alk. basalt FC 5kbar'!Y84</f>
        <v>4.250508</v>
      </c>
      <c r="Q983" s="9">
        <f>'H. Alk. basalt FC 5kbar'!Z84</f>
        <v>7.3503959999999999</v>
      </c>
      <c r="R983" s="9">
        <f>'H. Alk. basalt FC 5kbar'!AA84</f>
        <v>2.64676</v>
      </c>
      <c r="S983" s="9">
        <f>'H. Alk. basalt FC 5kbar'!AB84</f>
        <v>0.635324</v>
      </c>
      <c r="T983" s="9">
        <f>'H. Alk. basalt FC 5kbar'!AC84</f>
        <v>1.949149</v>
      </c>
      <c r="U983" s="10"/>
      <c r="V983" s="5">
        <f>'H. Alk. basalt FC 5kbar'!AH84</f>
        <v>0.116576</v>
      </c>
      <c r="W983" s="5"/>
      <c r="X983" s="5"/>
      <c r="Y983" s="5">
        <f>'H. Alk. basalt FC 5kbar'!AJ84</f>
        <v>0.39667000000000002</v>
      </c>
      <c r="Z983" s="5"/>
      <c r="AA983" s="5"/>
      <c r="AB983" s="5">
        <f>'H. Alk. basalt FC 5kbar'!AL84</f>
        <v>6.1968000000000002E-2</v>
      </c>
      <c r="AC983" s="5">
        <f>'H. Alk. basalt FC 5kbar'!AO84</f>
        <v>2.0959999999999999E-2</v>
      </c>
      <c r="AD983" s="10"/>
      <c r="AE983" s="5">
        <f>'H. Alk. basalt FC 5kbar'!AQ84</f>
        <v>31.634184000000001</v>
      </c>
      <c r="AF983" s="5"/>
      <c r="AG983" s="5"/>
      <c r="AH983" s="5">
        <f>'H. Alk. basalt FC 5kbar'!AS84</f>
        <v>11.322535</v>
      </c>
      <c r="AI983" s="5"/>
      <c r="AJ983" s="5"/>
      <c r="AK983" s="5">
        <f>'H. Alk. basalt FC 5kbar'!AU84</f>
        <v>9.0007579999999994</v>
      </c>
      <c r="AL983" s="5">
        <f>'H. Alk. basalt FC 5kbar'!AW84+'H. Alk. basalt FC 5kbar'!AX84</f>
        <v>2.2750240000000002</v>
      </c>
      <c r="AM983" s="10"/>
      <c r="AN983" s="5">
        <f t="shared" si="227"/>
        <v>31.75076</v>
      </c>
      <c r="AO983" s="5"/>
      <c r="AP983" s="5"/>
      <c r="AQ983" s="5">
        <f t="shared" si="228"/>
        <v>11.719205000000001</v>
      </c>
      <c r="AR983" s="5"/>
      <c r="AS983" s="5"/>
      <c r="AT983" s="5">
        <f t="shared" si="229"/>
        <v>9.0627259999999996</v>
      </c>
      <c r="AU983" s="5">
        <f t="shared" si="230"/>
        <v>2.2959840000000002</v>
      </c>
      <c r="AV983" s="10">
        <f t="shared" si="226"/>
        <v>45.171325000000003</v>
      </c>
      <c r="AW983" s="48">
        <f t="shared" si="220"/>
        <v>100</v>
      </c>
    </row>
    <row r="984" spans="1:49" x14ac:dyDescent="0.3">
      <c r="A984" s="2" t="s">
        <v>1449</v>
      </c>
      <c r="B984" s="3">
        <f>'H. Alk. basalt FC 5kbar'!A85</f>
        <v>79</v>
      </c>
      <c r="C984" s="2">
        <f>'H. Alk. basalt FC 5kbar'!C85</f>
        <v>1050</v>
      </c>
      <c r="D984" s="2">
        <f>'H. Alk. basalt FC 5kbar'!D85</f>
        <v>5000</v>
      </c>
      <c r="E984" s="5">
        <f>'B. LLD classification'!EA1028</f>
        <v>2.629773516887445</v>
      </c>
      <c r="F984" s="5">
        <f>'H. Alk. basalt FC 5kbar'!L85</f>
        <v>3.4099020000000002</v>
      </c>
      <c r="G984" s="6">
        <f>'H. Alk. basalt FC 5kbar'!N85</f>
        <v>44.601508000000003</v>
      </c>
      <c r="H984" s="7">
        <f t="shared" si="231"/>
        <v>55.398491999999997</v>
      </c>
      <c r="I984" s="8">
        <f>'H. Alk. basalt FC 5kbar'!R85</f>
        <v>55.982494000000003</v>
      </c>
      <c r="J984" s="9">
        <f>'H. Alk. basalt FC 5kbar'!S85</f>
        <v>1.102082</v>
      </c>
      <c r="K984" s="9">
        <f>'H. Alk. basalt FC 5kbar'!T85</f>
        <v>15.56287</v>
      </c>
      <c r="L984" s="9">
        <f>'H. Alk. basalt FC 5kbar'!U85</f>
        <v>0.37781300000000001</v>
      </c>
      <c r="M984" s="9">
        <f>'H. Alk. basalt FC 5kbar'!V85</f>
        <v>7.9883810000000004</v>
      </c>
      <c r="N984" s="9">
        <f>'H. Alk. basalt FC 5kbar'!W85</f>
        <v>0.538045</v>
      </c>
      <c r="O984" s="9">
        <f>'H. Alk. basalt FC 5kbar'!X85</f>
        <v>1.581826</v>
      </c>
      <c r="P984" s="9">
        <f>'H. Alk. basalt FC 5kbar'!Y85</f>
        <v>4.2014290000000001</v>
      </c>
      <c r="Q984" s="9">
        <f>'H. Alk. basalt FC 5kbar'!Z85</f>
        <v>7.387365</v>
      </c>
      <c r="R984" s="9">
        <f>'H. Alk. basalt FC 5kbar'!AA85</f>
        <v>2.6753849999999999</v>
      </c>
      <c r="S984" s="9">
        <f>'H. Alk. basalt FC 5kbar'!AB85</f>
        <v>0.62887599999999999</v>
      </c>
      <c r="T984" s="9">
        <f>'H. Alk. basalt FC 5kbar'!AC85</f>
        <v>1.9734339999999999</v>
      </c>
      <c r="U984" s="10"/>
      <c r="V984" s="5">
        <f>'H. Alk. basalt FC 5kbar'!AH85</f>
        <v>0.113187</v>
      </c>
      <c r="W984" s="5"/>
      <c r="X984" s="5"/>
      <c r="Y984" s="5">
        <f>'H. Alk. basalt FC 5kbar'!AJ85</f>
        <v>0.38868900000000001</v>
      </c>
      <c r="Z984" s="5"/>
      <c r="AA984" s="5"/>
      <c r="AB984" s="5">
        <f>'H. Alk. basalt FC 5kbar'!AL85</f>
        <v>5.9681999999999999E-2</v>
      </c>
      <c r="AC984" s="5">
        <f>'H. Alk. basalt FC 5kbar'!AO85</f>
        <v>2.0348999999999999E-2</v>
      </c>
      <c r="AD984" s="10"/>
      <c r="AE984" s="5">
        <f>'H. Alk. basalt FC 5kbar'!AQ85</f>
        <v>31.748501000000001</v>
      </c>
      <c r="AF984" s="5"/>
      <c r="AG984" s="5"/>
      <c r="AH984" s="5">
        <f>'H. Alk. basalt FC 5kbar'!AS85</f>
        <v>11.716512</v>
      </c>
      <c r="AI984" s="5"/>
      <c r="AJ984" s="5"/>
      <c r="AK984" s="5">
        <f>'H. Alk. basalt FC 5kbar'!AU85</f>
        <v>9.060613</v>
      </c>
      <c r="AL984" s="5">
        <f>'H. Alk. basalt FC 5kbar'!AW85+'H. Alk. basalt FC 5kbar'!AX85</f>
        <v>2.2909609999999998</v>
      </c>
      <c r="AM984" s="10"/>
      <c r="AN984" s="5">
        <f t="shared" si="227"/>
        <v>31.861688000000001</v>
      </c>
      <c r="AO984" s="5"/>
      <c r="AP984" s="5"/>
      <c r="AQ984" s="5">
        <f t="shared" si="228"/>
        <v>12.105200999999999</v>
      </c>
      <c r="AR984" s="5"/>
      <c r="AS984" s="5"/>
      <c r="AT984" s="5">
        <f t="shared" si="229"/>
        <v>9.1202950000000005</v>
      </c>
      <c r="AU984" s="5">
        <f t="shared" si="230"/>
        <v>2.3113099999999998</v>
      </c>
      <c r="AV984" s="10">
        <f t="shared" si="226"/>
        <v>44.601508000000003</v>
      </c>
      <c r="AW984" s="48">
        <f t="shared" si="220"/>
        <v>100.00000199999999</v>
      </c>
    </row>
    <row r="985" spans="1:49" x14ac:dyDescent="0.3">
      <c r="A985" s="2" t="s">
        <v>1449</v>
      </c>
      <c r="B985" s="3">
        <f>'H. Alk. basalt FC 5kbar'!A86</f>
        <v>80</v>
      </c>
      <c r="C985" s="2">
        <f>'H. Alk. basalt FC 5kbar'!C86</f>
        <v>1048</v>
      </c>
      <c r="D985" s="2">
        <f>'H. Alk. basalt FC 5kbar'!D86</f>
        <v>5000</v>
      </c>
      <c r="E985" s="5">
        <f>'B. LLD classification'!EA1029</f>
        <v>2.6270190792452013</v>
      </c>
      <c r="F985" s="5">
        <f>'H. Alk. basalt FC 5kbar'!L86</f>
        <v>3.4183789999999998</v>
      </c>
      <c r="G985" s="6">
        <f>'H. Alk. basalt FC 5kbar'!N86</f>
        <v>44.045411000000001</v>
      </c>
      <c r="H985" s="7">
        <f t="shared" si="231"/>
        <v>55.954588999999999</v>
      </c>
      <c r="I985" s="8">
        <f>'H. Alk. basalt FC 5kbar'!R86</f>
        <v>56.06767</v>
      </c>
      <c r="J985" s="9">
        <f>'H. Alk. basalt FC 5kbar'!S86</f>
        <v>1.081475</v>
      </c>
      <c r="K985" s="9">
        <f>'H. Alk. basalt FC 5kbar'!T86</f>
        <v>15.514570000000001</v>
      </c>
      <c r="L985" s="9">
        <f>'H. Alk. basalt FC 5kbar'!U86</f>
        <v>0.36313600000000001</v>
      </c>
      <c r="M985" s="9">
        <f>'H. Alk. basalt FC 5kbar'!V86</f>
        <v>7.9745379999999999</v>
      </c>
      <c r="N985" s="9">
        <f>'H. Alk. basalt FC 5kbar'!W86</f>
        <v>0.54483800000000004</v>
      </c>
      <c r="O985" s="9">
        <f>'H. Alk. basalt FC 5kbar'!X86</f>
        <v>1.552597</v>
      </c>
      <c r="P985" s="9">
        <f>'H. Alk. basalt FC 5kbar'!Y86</f>
        <v>4.1530459999999998</v>
      </c>
      <c r="Q985" s="9">
        <f>'H. Alk. basalt FC 5kbar'!Z86</f>
        <v>7.423845</v>
      </c>
      <c r="R985" s="9">
        <f>'H. Alk. basalt FC 5kbar'!AA86</f>
        <v>2.7039089999999999</v>
      </c>
      <c r="S985" s="9">
        <f>'H. Alk. basalt FC 5kbar'!AB86</f>
        <v>0.62262700000000004</v>
      </c>
      <c r="T985" s="9">
        <f>'H. Alk. basalt FC 5kbar'!AC86</f>
        <v>1.9977499999999999</v>
      </c>
      <c r="U985" s="10"/>
      <c r="V985" s="5">
        <f>'H. Alk. basalt FC 5kbar'!AH86</f>
        <v>0.109948</v>
      </c>
      <c r="W985" s="5"/>
      <c r="X985" s="5"/>
      <c r="Y985" s="5">
        <f>'H. Alk. basalt FC 5kbar'!AJ86</f>
        <v>0.38097199999999998</v>
      </c>
      <c r="Z985" s="5"/>
      <c r="AA985" s="5"/>
      <c r="AB985" s="5">
        <f>'H. Alk. basalt FC 5kbar'!AL86</f>
        <v>5.7500000000000002E-2</v>
      </c>
      <c r="AC985" s="5">
        <f>'H. Alk. basalt FC 5kbar'!AO86</f>
        <v>1.9768000000000001E-2</v>
      </c>
      <c r="AD985" s="10"/>
      <c r="AE985" s="5">
        <f>'H. Alk. basalt FC 5kbar'!AQ86</f>
        <v>31.859425999999999</v>
      </c>
      <c r="AF985" s="5"/>
      <c r="AG985" s="5"/>
      <c r="AH985" s="5">
        <f>'H. Alk. basalt FC 5kbar'!AS86</f>
        <v>12.102509</v>
      </c>
      <c r="AI985" s="5"/>
      <c r="AJ985" s="5"/>
      <c r="AK985" s="5">
        <f>'H. Alk. basalt FC 5kbar'!AU86</f>
        <v>9.1181789999999996</v>
      </c>
      <c r="AL985" s="5">
        <f>'H. Alk. basalt FC 5kbar'!AW86+'H. Alk. basalt FC 5kbar'!AX86</f>
        <v>2.3062860000000001</v>
      </c>
      <c r="AM985" s="10"/>
      <c r="AN985" s="5">
        <f t="shared" si="227"/>
        <v>31.969373999999998</v>
      </c>
      <c r="AO985" s="5"/>
      <c r="AP985" s="5"/>
      <c r="AQ985" s="5">
        <f t="shared" si="228"/>
        <v>12.483480999999999</v>
      </c>
      <c r="AR985" s="5"/>
      <c r="AS985" s="5"/>
      <c r="AT985" s="5">
        <f t="shared" si="229"/>
        <v>9.1756789999999988</v>
      </c>
      <c r="AU985" s="5">
        <f t="shared" si="230"/>
        <v>2.3260540000000001</v>
      </c>
      <c r="AV985" s="10">
        <f t="shared" si="226"/>
        <v>44.045411000000001</v>
      </c>
      <c r="AW985" s="48">
        <f t="shared" si="220"/>
        <v>99.999999000000003</v>
      </c>
    </row>
    <row r="986" spans="1:49" x14ac:dyDescent="0.3">
      <c r="A986" s="2" t="s">
        <v>1449</v>
      </c>
      <c r="B986" s="3">
        <f>'H. Alk. basalt FC 5kbar'!A87</f>
        <v>81</v>
      </c>
      <c r="C986" s="2">
        <f>'H. Alk. basalt FC 5kbar'!C87</f>
        <v>1046</v>
      </c>
      <c r="D986" s="2">
        <f>'H. Alk. basalt FC 5kbar'!D87</f>
        <v>5000</v>
      </c>
      <c r="E986" s="5">
        <f>'B. LLD classification'!EA1030</f>
        <v>2.6243043003721773</v>
      </c>
      <c r="F986" s="5">
        <f>'H. Alk. basalt FC 5kbar'!L87</f>
        <v>3.426558</v>
      </c>
      <c r="G986" s="6">
        <f>'H. Alk. basalt FC 5kbar'!N87</f>
        <v>43.502510999999998</v>
      </c>
      <c r="H986" s="7">
        <f t="shared" si="231"/>
        <v>56.497489000000002</v>
      </c>
      <c r="I986" s="8">
        <f>'H. Alk. basalt FC 5kbar'!R87</f>
        <v>56.150785999999997</v>
      </c>
      <c r="J986" s="9">
        <f>'H. Alk. basalt FC 5kbar'!S87</f>
        <v>1.0611699999999999</v>
      </c>
      <c r="K986" s="9">
        <f>'H. Alk. basalt FC 5kbar'!T87</f>
        <v>15.466117000000001</v>
      </c>
      <c r="L986" s="9">
        <f>'H. Alk. basalt FC 5kbar'!U87</f>
        <v>0.34902699999999998</v>
      </c>
      <c r="M986" s="9">
        <f>'H. Alk. basalt FC 5kbar'!V87</f>
        <v>7.9611700000000001</v>
      </c>
      <c r="N986" s="9">
        <f>'H. Alk. basalt FC 5kbar'!W87</f>
        <v>0.55163700000000004</v>
      </c>
      <c r="O986" s="9">
        <f>'H. Alk. basalt FC 5kbar'!X87</f>
        <v>1.5238959999999999</v>
      </c>
      <c r="P986" s="9">
        <f>'H. Alk. basalt FC 5kbar'!Y87</f>
        <v>4.1053509999999998</v>
      </c>
      <c r="Q986" s="9">
        <f>'H. Alk. basalt FC 5kbar'!Z87</f>
        <v>7.4598469999999999</v>
      </c>
      <c r="R986" s="9">
        <f>'H. Alk. basalt FC 5kbar'!AA87</f>
        <v>2.7323339999999998</v>
      </c>
      <c r="S986" s="9">
        <f>'H. Alk. basalt FC 5kbar'!AB87</f>
        <v>0.61656900000000003</v>
      </c>
      <c r="T986" s="9">
        <f>'H. Alk. basalt FC 5kbar'!AC87</f>
        <v>2.0220959999999999</v>
      </c>
      <c r="U986" s="10"/>
      <c r="V986" s="5">
        <f>'H. Alk. basalt FC 5kbar'!AH87</f>
        <v>0.106852</v>
      </c>
      <c r="W986" s="5"/>
      <c r="X986" s="5"/>
      <c r="Y986" s="5">
        <f>'H. Alk. basalt FC 5kbar'!AJ87</f>
        <v>0.37351000000000001</v>
      </c>
      <c r="Z986" s="5"/>
      <c r="AA986" s="5"/>
      <c r="AB986" s="5">
        <f>'H. Alk. basalt FC 5kbar'!AL87</f>
        <v>5.5416E-2</v>
      </c>
      <c r="AC986" s="5">
        <f>'H. Alk. basalt FC 5kbar'!AO87</f>
        <v>1.9214999999999999E-2</v>
      </c>
      <c r="AD986" s="10"/>
      <c r="AE986" s="5">
        <f>'H. Alk. basalt FC 5kbar'!AQ87</f>
        <v>31.967110999999999</v>
      </c>
      <c r="AF986" s="5"/>
      <c r="AG986" s="5"/>
      <c r="AH986" s="5">
        <f>'H. Alk. basalt FC 5kbar'!AS87</f>
        <v>12.480790000000001</v>
      </c>
      <c r="AI986" s="5"/>
      <c r="AJ986" s="5"/>
      <c r="AK986" s="5">
        <f>'H. Alk. basalt FC 5kbar'!AU87</f>
        <v>9.1735620000000004</v>
      </c>
      <c r="AL986" s="5">
        <f>'H. Alk. basalt FC 5kbar'!AW87+'H. Alk. basalt FC 5kbar'!AX87</f>
        <v>2.3210310000000001</v>
      </c>
      <c r="AM986" s="10"/>
      <c r="AN986" s="5">
        <f t="shared" si="227"/>
        <v>32.073962999999999</v>
      </c>
      <c r="AO986" s="5"/>
      <c r="AP986" s="5"/>
      <c r="AQ986" s="5">
        <f t="shared" si="228"/>
        <v>12.8543</v>
      </c>
      <c r="AR986" s="5"/>
      <c r="AS986" s="5"/>
      <c r="AT986" s="5">
        <f t="shared" si="229"/>
        <v>9.2289779999999997</v>
      </c>
      <c r="AU986" s="5">
        <f t="shared" si="230"/>
        <v>2.340246</v>
      </c>
      <c r="AV986" s="10">
        <f t="shared" si="226"/>
        <v>43.502510999999998</v>
      </c>
      <c r="AW986" s="48">
        <f t="shared" si="220"/>
        <v>99.999998000000005</v>
      </c>
    </row>
    <row r="987" spans="1:49" x14ac:dyDescent="0.3">
      <c r="A987" s="2" t="s">
        <v>1449</v>
      </c>
      <c r="B987" s="3">
        <f>'H. Alk. basalt FC 5kbar'!A88</f>
        <v>82</v>
      </c>
      <c r="C987" s="2">
        <f>'H. Alk. basalt FC 5kbar'!C88</f>
        <v>1044</v>
      </c>
      <c r="D987" s="2">
        <f>'H. Alk. basalt FC 5kbar'!D88</f>
        <v>5000</v>
      </c>
      <c r="E987" s="5">
        <f>'B. LLD classification'!EA1031</f>
        <v>2.6216282665071202</v>
      </c>
      <c r="F987" s="5">
        <f>'H. Alk. basalt FC 5kbar'!L88</f>
        <v>3.434447</v>
      </c>
      <c r="G987" s="6">
        <f>'H. Alk. basalt FC 5kbar'!N88</f>
        <v>42.97231</v>
      </c>
      <c r="H987" s="7">
        <f t="shared" si="231"/>
        <v>57.02769</v>
      </c>
      <c r="I987" s="8">
        <f>'H. Alk. basalt FC 5kbar'!R88</f>
        <v>56.231887</v>
      </c>
      <c r="J987" s="9">
        <f>'H. Alk. basalt FC 5kbar'!S88</f>
        <v>1.0411649999999999</v>
      </c>
      <c r="K987" s="9">
        <f>'H. Alk. basalt FC 5kbar'!T88</f>
        <v>15.417522</v>
      </c>
      <c r="L987" s="9">
        <f>'H. Alk. basalt FC 5kbar'!U88</f>
        <v>0.33546100000000001</v>
      </c>
      <c r="M987" s="9">
        <f>'H. Alk. basalt FC 5kbar'!V88</f>
        <v>7.9482689999999998</v>
      </c>
      <c r="N987" s="9">
        <f>'H. Alk. basalt FC 5kbar'!W88</f>
        <v>0.55844300000000002</v>
      </c>
      <c r="O987" s="9">
        <f>'H. Alk. basalt FC 5kbar'!X88</f>
        <v>1.4957069999999999</v>
      </c>
      <c r="P987" s="9">
        <f>'H. Alk. basalt FC 5kbar'!Y88</f>
        <v>4.0583330000000002</v>
      </c>
      <c r="Q987" s="9">
        <f>'H. Alk. basalt FC 5kbar'!Z88</f>
        <v>7.4953820000000002</v>
      </c>
      <c r="R987" s="9">
        <f>'H. Alk. basalt FC 5kbar'!AA88</f>
        <v>2.760659</v>
      </c>
      <c r="S987" s="9">
        <f>'H. Alk. basalt FC 5kbar'!AB88</f>
        <v>0.61069600000000002</v>
      </c>
      <c r="T987" s="9">
        <f>'H. Alk. basalt FC 5kbar'!AC88</f>
        <v>2.046475</v>
      </c>
      <c r="U987" s="10"/>
      <c r="V987" s="5">
        <f>'H. Alk. basalt FC 5kbar'!AH88</f>
        <v>0.10389</v>
      </c>
      <c r="W987" s="5"/>
      <c r="X987" s="5"/>
      <c r="Y987" s="5">
        <f>'H. Alk. basalt FC 5kbar'!AJ88</f>
        <v>0.36629200000000001</v>
      </c>
      <c r="Z987" s="5"/>
      <c r="AA987" s="5"/>
      <c r="AB987" s="5">
        <f>'H. Alk. basalt FC 5kbar'!AL88</f>
        <v>5.3426000000000001E-2</v>
      </c>
      <c r="AC987" s="5">
        <f>'H. Alk. basalt FC 5kbar'!AO88</f>
        <v>1.8689999999999998E-2</v>
      </c>
      <c r="AD987" s="10"/>
      <c r="AE987" s="5">
        <f>'H. Alk. basalt FC 5kbar'!AQ88</f>
        <v>32.071699000000002</v>
      </c>
      <c r="AF987" s="5"/>
      <c r="AG987" s="5"/>
      <c r="AH987" s="5">
        <f>'H. Alk. basalt FC 5kbar'!AS88</f>
        <v>12.851609</v>
      </c>
      <c r="AI987" s="5"/>
      <c r="AJ987" s="5"/>
      <c r="AK987" s="5">
        <f>'H. Alk. basalt FC 5kbar'!AU88</f>
        <v>9.2268609999999995</v>
      </c>
      <c r="AL987" s="5">
        <f>'H. Alk. basalt FC 5kbar'!AW88+'H. Alk. basalt FC 5kbar'!AX88</f>
        <v>2.335223</v>
      </c>
      <c r="AM987" s="10"/>
      <c r="AN987" s="5">
        <f t="shared" si="227"/>
        <v>32.175589000000002</v>
      </c>
      <c r="AO987" s="5"/>
      <c r="AP987" s="5"/>
      <c r="AQ987" s="5">
        <f t="shared" si="228"/>
        <v>13.217900999999999</v>
      </c>
      <c r="AR987" s="5"/>
      <c r="AS987" s="5"/>
      <c r="AT987" s="5">
        <f t="shared" si="229"/>
        <v>9.2802869999999995</v>
      </c>
      <c r="AU987" s="5">
        <f t="shared" si="230"/>
        <v>2.3539129999999999</v>
      </c>
      <c r="AV987" s="10">
        <f t="shared" si="226"/>
        <v>42.97231</v>
      </c>
      <c r="AW987" s="48">
        <f t="shared" si="220"/>
        <v>100</v>
      </c>
    </row>
    <row r="988" spans="1:49" x14ac:dyDescent="0.3">
      <c r="A988" s="2" t="s">
        <v>1449</v>
      </c>
      <c r="B988" s="3">
        <f>'H. Alk. basalt FC 5kbar'!A89</f>
        <v>83</v>
      </c>
      <c r="C988" s="2">
        <f>'H. Alk. basalt FC 5kbar'!C89</f>
        <v>1042</v>
      </c>
      <c r="D988" s="2">
        <f>'H. Alk. basalt FC 5kbar'!D89</f>
        <v>5000</v>
      </c>
      <c r="E988" s="5">
        <f>'B. LLD classification'!EA1032</f>
        <v>2.6189902703135406</v>
      </c>
      <c r="F988" s="5">
        <f>'H. Alk. basalt FC 5kbar'!L89</f>
        <v>3.4420500000000001</v>
      </c>
      <c r="G988" s="6">
        <f>'H. Alk. basalt FC 5kbar'!N89</f>
        <v>42.454332000000001</v>
      </c>
      <c r="H988" s="7">
        <f t="shared" si="231"/>
        <v>57.545667999999999</v>
      </c>
      <c r="I988" s="8">
        <f>'H. Alk. basalt FC 5kbar'!R89</f>
        <v>56.311013000000003</v>
      </c>
      <c r="J988" s="9">
        <f>'H. Alk. basalt FC 5kbar'!S89</f>
        <v>1.0214589999999999</v>
      </c>
      <c r="K988" s="9">
        <f>'H. Alk. basalt FC 5kbar'!T89</f>
        <v>15.368791999999999</v>
      </c>
      <c r="L988" s="9">
        <f>'H. Alk. basalt FC 5kbar'!U89</f>
        <v>0.32241700000000001</v>
      </c>
      <c r="M988" s="9">
        <f>'H. Alk. basalt FC 5kbar'!V89</f>
        <v>7.9358240000000002</v>
      </c>
      <c r="N988" s="9">
        <f>'H. Alk. basalt FC 5kbar'!W89</f>
        <v>0.56525700000000001</v>
      </c>
      <c r="O988" s="9">
        <f>'H. Alk. basalt FC 5kbar'!X89</f>
        <v>1.468016</v>
      </c>
      <c r="P988" s="9">
        <f>'H. Alk. basalt FC 5kbar'!Y89</f>
        <v>4.011984</v>
      </c>
      <c r="Q988" s="9">
        <f>'H. Alk. basalt FC 5kbar'!Z89</f>
        <v>7.5304630000000001</v>
      </c>
      <c r="R988" s="9">
        <f>'H. Alk. basalt FC 5kbar'!AA89</f>
        <v>2.7888860000000002</v>
      </c>
      <c r="S988" s="9">
        <f>'H. Alk. basalt FC 5kbar'!AB89</f>
        <v>0.60500200000000004</v>
      </c>
      <c r="T988" s="9">
        <f>'H. Alk. basalt FC 5kbar'!AC89</f>
        <v>2.0708869999999999</v>
      </c>
      <c r="U988" s="10"/>
      <c r="V988" s="5">
        <f>'H. Alk. basalt FC 5kbar'!AH89</f>
        <v>0.10105600000000001</v>
      </c>
      <c r="W988" s="5"/>
      <c r="X988" s="5"/>
      <c r="Y988" s="5">
        <f>'H. Alk. basalt FC 5kbar'!AJ89</f>
        <v>0.35930800000000002</v>
      </c>
      <c r="Z988" s="5"/>
      <c r="AA988" s="5"/>
      <c r="AB988" s="5">
        <f>'H. Alk. basalt FC 5kbar'!AL89</f>
        <v>5.1522999999999999E-2</v>
      </c>
      <c r="AC988" s="5">
        <f>'H. Alk. basalt FC 5kbar'!AO89</f>
        <v>1.8189E-2</v>
      </c>
      <c r="AD988" s="10"/>
      <c r="AE988" s="5">
        <f>'H. Alk. basalt FC 5kbar'!AQ89</f>
        <v>32.173324000000001</v>
      </c>
      <c r="AF988" s="5"/>
      <c r="AG988" s="5"/>
      <c r="AH988" s="5">
        <f>'H. Alk. basalt FC 5kbar'!AS89</f>
        <v>13.215211</v>
      </c>
      <c r="AI988" s="5"/>
      <c r="AJ988" s="5"/>
      <c r="AK988" s="5">
        <f>'H. Alk. basalt FC 5kbar'!AU89</f>
        <v>9.2781669999999998</v>
      </c>
      <c r="AL988" s="5">
        <f>'H. Alk. basalt FC 5kbar'!AW89+'H. Alk. basalt FC 5kbar'!AX89</f>
        <v>2.3488899999999999</v>
      </c>
      <c r="AM988" s="10"/>
      <c r="AN988" s="5">
        <f t="shared" si="227"/>
        <v>32.274380000000001</v>
      </c>
      <c r="AO988" s="5"/>
      <c r="AP988" s="5"/>
      <c r="AQ988" s="5">
        <f t="shared" si="228"/>
        <v>13.574519</v>
      </c>
      <c r="AR988" s="5"/>
      <c r="AS988" s="5"/>
      <c r="AT988" s="5">
        <f t="shared" si="229"/>
        <v>9.3296899999999994</v>
      </c>
      <c r="AU988" s="5">
        <f t="shared" si="230"/>
        <v>2.3670789999999999</v>
      </c>
      <c r="AV988" s="10">
        <f t="shared" si="226"/>
        <v>42.454332000000001</v>
      </c>
      <c r="AW988" s="48">
        <f t="shared" si="220"/>
        <v>100</v>
      </c>
    </row>
    <row r="989" spans="1:49" x14ac:dyDescent="0.3">
      <c r="A989" s="2" t="s">
        <v>1449</v>
      </c>
      <c r="B989" s="3">
        <f>'H. Alk. basalt FC 5kbar'!A90</f>
        <v>84</v>
      </c>
      <c r="C989" s="2">
        <f>'H. Alk. basalt FC 5kbar'!C90</f>
        <v>1040</v>
      </c>
      <c r="D989" s="2">
        <f>'H. Alk. basalt FC 5kbar'!D90</f>
        <v>5000</v>
      </c>
      <c r="E989" s="5">
        <f>'B. LLD classification'!EA1033</f>
        <v>2.6163893824487543</v>
      </c>
      <c r="F989" s="5">
        <f>'H. Alk. basalt FC 5kbar'!L90</f>
        <v>3.4493740000000002</v>
      </c>
      <c r="G989" s="6">
        <f>'H. Alk. basalt FC 5kbar'!N90</f>
        <v>41.948126999999999</v>
      </c>
      <c r="H989" s="7">
        <f t="shared" si="231"/>
        <v>58.051873000000001</v>
      </c>
      <c r="I989" s="8">
        <f>'H. Alk. basalt FC 5kbar'!R90</f>
        <v>56.388205999999997</v>
      </c>
      <c r="J989" s="9">
        <f>'H. Alk. basalt FC 5kbar'!S90</f>
        <v>1.0020500000000001</v>
      </c>
      <c r="K989" s="9">
        <f>'H. Alk. basalt FC 5kbar'!T90</f>
        <v>15.319934999999999</v>
      </c>
      <c r="L989" s="9">
        <f>'H. Alk. basalt FC 5kbar'!U90</f>
        <v>0.30987199999999998</v>
      </c>
      <c r="M989" s="9">
        <f>'H. Alk. basalt FC 5kbar'!V90</f>
        <v>7.9238270000000002</v>
      </c>
      <c r="N989" s="9">
        <f>'H. Alk. basalt FC 5kbar'!W90</f>
        <v>0.57207799999999998</v>
      </c>
      <c r="O989" s="9">
        <f>'H. Alk. basalt FC 5kbar'!X90</f>
        <v>1.4408080000000001</v>
      </c>
      <c r="P989" s="9">
        <f>'H. Alk. basalt FC 5kbar'!Y90</f>
        <v>3.966294</v>
      </c>
      <c r="Q989" s="9">
        <f>'H. Alk. basalt FC 5kbar'!Z90</f>
        <v>7.5650979999999999</v>
      </c>
      <c r="R989" s="9">
        <f>'H. Alk. basalt FC 5kbar'!AA90</f>
        <v>2.8170139999999999</v>
      </c>
      <c r="S989" s="9">
        <f>'H. Alk. basalt FC 5kbar'!AB90</f>
        <v>0.59948199999999996</v>
      </c>
      <c r="T989" s="9">
        <f>'H. Alk. basalt FC 5kbar'!AC90</f>
        <v>2.0953349999999999</v>
      </c>
      <c r="U989" s="10"/>
      <c r="V989" s="5">
        <f>'H. Alk. basalt FC 5kbar'!AH90</f>
        <v>9.8343E-2</v>
      </c>
      <c r="W989" s="5"/>
      <c r="X989" s="5"/>
      <c r="Y989" s="5">
        <f>'H. Alk. basalt FC 5kbar'!AJ90</f>
        <v>0.35254799999999997</v>
      </c>
      <c r="Z989" s="5"/>
      <c r="AA989" s="5"/>
      <c r="AB989" s="5">
        <f>'H. Alk. basalt FC 5kbar'!AL90</f>
        <v>4.9703999999999998E-2</v>
      </c>
      <c r="AC989" s="5">
        <f>'H. Alk. basalt FC 5kbar'!AO90</f>
        <v>1.7711999999999999E-2</v>
      </c>
      <c r="AD989" s="10"/>
      <c r="AE989" s="5">
        <f>'H. Alk. basalt FC 5kbar'!AQ90</f>
        <v>32.272112</v>
      </c>
      <c r="AF989" s="5"/>
      <c r="AG989" s="5"/>
      <c r="AH989" s="5">
        <f>'H. Alk. basalt FC 5kbar'!AS90</f>
        <v>13.571828999999999</v>
      </c>
      <c r="AI989" s="5"/>
      <c r="AJ989" s="5"/>
      <c r="AK989" s="5">
        <f>'H. Alk. basalt FC 5kbar'!AU90</f>
        <v>9.3275699999999997</v>
      </c>
      <c r="AL989" s="5">
        <f>'H. Alk. basalt FC 5kbar'!AW90+'H. Alk. basalt FC 5kbar'!AX90</f>
        <v>2.3620549999999998</v>
      </c>
      <c r="AM989" s="10"/>
      <c r="AN989" s="5">
        <f t="shared" si="227"/>
        <v>32.370455</v>
      </c>
      <c r="AO989" s="5"/>
      <c r="AP989" s="5"/>
      <c r="AQ989" s="5">
        <f t="shared" si="228"/>
        <v>13.924377</v>
      </c>
      <c r="AR989" s="5"/>
      <c r="AS989" s="5"/>
      <c r="AT989" s="5">
        <f t="shared" si="229"/>
        <v>9.3772739999999999</v>
      </c>
      <c r="AU989" s="5">
        <f t="shared" si="230"/>
        <v>2.3797669999999997</v>
      </c>
      <c r="AV989" s="10">
        <f t="shared" si="226"/>
        <v>41.948126999999999</v>
      </c>
      <c r="AW989" s="48">
        <f t="shared" si="220"/>
        <v>100</v>
      </c>
    </row>
    <row r="990" spans="1:49" x14ac:dyDescent="0.3">
      <c r="A990" s="2" t="s">
        <v>1449</v>
      </c>
      <c r="B990" s="3">
        <f>'H. Alk. basalt FC 5kbar'!A91</f>
        <v>85</v>
      </c>
      <c r="C990" s="2">
        <f>'H. Alk. basalt FC 5kbar'!C91</f>
        <v>1038</v>
      </c>
      <c r="D990" s="2">
        <f>'H. Alk. basalt FC 5kbar'!D91</f>
        <v>5000</v>
      </c>
      <c r="E990" s="5">
        <f>'B. LLD classification'!EA1034</f>
        <v>2.6138248846368648</v>
      </c>
      <c r="F990" s="5">
        <f>'H. Alk. basalt FC 5kbar'!L91</f>
        <v>3.4564240000000002</v>
      </c>
      <c r="G990" s="6">
        <f>'H. Alk. basalt FC 5kbar'!N91</f>
        <v>41.453263</v>
      </c>
      <c r="H990" s="7">
        <f t="shared" si="231"/>
        <v>58.546737</v>
      </c>
      <c r="I990" s="8">
        <f>'H. Alk. basalt FC 5kbar'!R91</f>
        <v>56.463504999999998</v>
      </c>
      <c r="J990" s="9">
        <f>'H. Alk. basalt FC 5kbar'!S91</f>
        <v>0.982935</v>
      </c>
      <c r="K990" s="9">
        <f>'H. Alk. basalt FC 5kbar'!T91</f>
        <v>15.270956999999999</v>
      </c>
      <c r="L990" s="9">
        <f>'H. Alk. basalt FC 5kbar'!U91</f>
        <v>0.29780600000000002</v>
      </c>
      <c r="M990" s="9">
        <f>'H. Alk. basalt FC 5kbar'!V91</f>
        <v>7.9122690000000002</v>
      </c>
      <c r="N990" s="9">
        <f>'H. Alk. basalt FC 5kbar'!W91</f>
        <v>0.57890699999999995</v>
      </c>
      <c r="O990" s="9">
        <f>'H. Alk. basalt FC 5kbar'!X91</f>
        <v>1.4140699999999999</v>
      </c>
      <c r="P990" s="9">
        <f>'H. Alk. basalt FC 5kbar'!Y91</f>
        <v>3.9212539999999998</v>
      </c>
      <c r="Q990" s="9">
        <f>'H. Alk. basalt FC 5kbar'!Z91</f>
        <v>7.5993000000000004</v>
      </c>
      <c r="R990" s="9">
        <f>'H. Alk. basalt FC 5kbar'!AA91</f>
        <v>2.845046</v>
      </c>
      <c r="S990" s="9">
        <f>'H. Alk. basalt FC 5kbar'!AB91</f>
        <v>0.59412900000000002</v>
      </c>
      <c r="T990" s="9">
        <f>'H. Alk. basalt FC 5kbar'!AC91</f>
        <v>2.1198199999999998</v>
      </c>
      <c r="U990" s="10"/>
      <c r="V990" s="5">
        <f>'H. Alk. basalt FC 5kbar'!AH91</f>
        <v>9.5742999999999995E-2</v>
      </c>
      <c r="W990" s="5"/>
      <c r="X990" s="5"/>
      <c r="Y990" s="5">
        <f>'H. Alk. basalt FC 5kbar'!AJ91</f>
        <v>0.34600399999999998</v>
      </c>
      <c r="Z990" s="5"/>
      <c r="AA990" s="5"/>
      <c r="AB990" s="5">
        <f>'H. Alk. basalt FC 5kbar'!AL91</f>
        <v>4.7962999999999999E-2</v>
      </c>
      <c r="AC990" s="5">
        <f>'H. Alk. basalt FC 5kbar'!AO91</f>
        <v>1.7257000000000002E-2</v>
      </c>
      <c r="AD990" s="10"/>
      <c r="AE990" s="5">
        <f>'H. Alk. basalt FC 5kbar'!AQ91</f>
        <v>32.368186999999999</v>
      </c>
      <c r="AF990" s="5"/>
      <c r="AG990" s="5"/>
      <c r="AH990" s="5">
        <f>'H. Alk. basalt FC 5kbar'!AS91</f>
        <v>13.921688</v>
      </c>
      <c r="AI990" s="5"/>
      <c r="AJ990" s="5"/>
      <c r="AK990" s="5">
        <f>'H. Alk. basalt FC 5kbar'!AU91</f>
        <v>9.3751519999999999</v>
      </c>
      <c r="AL990" s="5">
        <f>'H. Alk. basalt FC 5kbar'!AW91+'H. Alk. basalt FC 5kbar'!AX91</f>
        <v>2.3747439999999997</v>
      </c>
      <c r="AM990" s="10"/>
      <c r="AN990" s="5">
        <f t="shared" si="227"/>
        <v>32.463929999999998</v>
      </c>
      <c r="AO990" s="5"/>
      <c r="AP990" s="5"/>
      <c r="AQ990" s="5">
        <f t="shared" si="228"/>
        <v>14.267692</v>
      </c>
      <c r="AR990" s="5"/>
      <c r="AS990" s="5"/>
      <c r="AT990" s="5">
        <f t="shared" si="229"/>
        <v>9.4231149999999992</v>
      </c>
      <c r="AU990" s="5">
        <f t="shared" si="230"/>
        <v>2.3920009999999996</v>
      </c>
      <c r="AV990" s="10">
        <f t="shared" si="226"/>
        <v>41.453263</v>
      </c>
      <c r="AW990" s="48">
        <f t="shared" ref="AW990:AW1053" si="232">SUM(AM990:AV990)</f>
        <v>100.000001</v>
      </c>
    </row>
    <row r="991" spans="1:49" x14ac:dyDescent="0.3">
      <c r="A991" s="2" t="s">
        <v>1449</v>
      </c>
      <c r="B991" s="3">
        <f>'H. Alk. basalt FC 5kbar'!A92</f>
        <v>86</v>
      </c>
      <c r="C991" s="2">
        <f>'H. Alk. basalt FC 5kbar'!C92</f>
        <v>1036</v>
      </c>
      <c r="D991" s="2">
        <f>'H. Alk. basalt FC 5kbar'!D92</f>
        <v>5000</v>
      </c>
      <c r="E991" s="5">
        <f>'B. LLD classification'!EA1035</f>
        <v>2.6112960660494884</v>
      </c>
      <c r="F991" s="5">
        <f>'H. Alk. basalt FC 5kbar'!L92</f>
        <v>3.4632049999999999</v>
      </c>
      <c r="G991" s="6">
        <f>'H. Alk. basalt FC 5kbar'!N92</f>
        <v>40.969329000000002</v>
      </c>
      <c r="H991" s="7">
        <f t="shared" si="231"/>
        <v>59.030670999999998</v>
      </c>
      <c r="I991" s="8">
        <f>'H. Alk. basalt FC 5kbar'!R92</f>
        <v>56.536948000000002</v>
      </c>
      <c r="J991" s="9">
        <f>'H. Alk. basalt FC 5kbar'!S92</f>
        <v>0.96411400000000003</v>
      </c>
      <c r="K991" s="9">
        <f>'H. Alk. basalt FC 5kbar'!T92</f>
        <v>15.221866</v>
      </c>
      <c r="L991" s="9">
        <f>'H. Alk. basalt FC 5kbar'!U92</f>
        <v>0.28619899999999998</v>
      </c>
      <c r="M991" s="9">
        <f>'H. Alk. basalt FC 5kbar'!V92</f>
        <v>7.9011399999999998</v>
      </c>
      <c r="N991" s="9">
        <f>'H. Alk. basalt FC 5kbar'!W92</f>
        <v>0.58574599999999999</v>
      </c>
      <c r="O991" s="9">
        <f>'H. Alk. basalt FC 5kbar'!X92</f>
        <v>1.3877889999999999</v>
      </c>
      <c r="P991" s="9">
        <f>'H. Alk. basalt FC 5kbar'!Y92</f>
        <v>3.8768549999999999</v>
      </c>
      <c r="Q991" s="9">
        <f>'H. Alk. basalt FC 5kbar'!Z92</f>
        <v>7.6330780000000003</v>
      </c>
      <c r="R991" s="9">
        <f>'H. Alk. basalt FC 5kbar'!AA92</f>
        <v>2.8729819999999999</v>
      </c>
      <c r="S991" s="9">
        <f>'H. Alk. basalt FC 5kbar'!AB92</f>
        <v>0.58894000000000002</v>
      </c>
      <c r="T991" s="9">
        <f>'H. Alk. basalt FC 5kbar'!AC92</f>
        <v>2.1443430000000001</v>
      </c>
      <c r="U991" s="10"/>
      <c r="V991" s="5">
        <f>'H. Alk. basalt FC 5kbar'!AH92</f>
        <v>9.3252000000000002E-2</v>
      </c>
      <c r="W991" s="5"/>
      <c r="X991" s="5"/>
      <c r="Y991" s="5">
        <f>'H. Alk. basalt FC 5kbar'!AJ92</f>
        <v>0.339667</v>
      </c>
      <c r="Z991" s="5"/>
      <c r="AA991" s="5"/>
      <c r="AB991" s="5">
        <f>'H. Alk. basalt FC 5kbar'!AL92</f>
        <v>4.6296999999999998E-2</v>
      </c>
      <c r="AC991" s="5">
        <f>'H. Alk. basalt FC 5kbar'!AO92</f>
        <v>1.6823000000000001E-2</v>
      </c>
      <c r="AD991" s="10"/>
      <c r="AE991" s="5">
        <f>'H. Alk. basalt FC 5kbar'!AQ92</f>
        <v>32.461660000000002</v>
      </c>
      <c r="AF991" s="5"/>
      <c r="AG991" s="5"/>
      <c r="AH991" s="5">
        <f>'H. Alk. basalt FC 5kbar'!AS92</f>
        <v>14.265002000000001</v>
      </c>
      <c r="AI991" s="5"/>
      <c r="AJ991" s="5"/>
      <c r="AK991" s="5">
        <f>'H. Alk. basalt FC 5kbar'!AU92</f>
        <v>9.420992</v>
      </c>
      <c r="AL991" s="5">
        <f>'H. Alk. basalt FC 5kbar'!AW92+'H. Alk. basalt FC 5kbar'!AX92</f>
        <v>2.386978</v>
      </c>
      <c r="AM991" s="10"/>
      <c r="AN991" s="5">
        <f t="shared" si="227"/>
        <v>32.554912000000002</v>
      </c>
      <c r="AO991" s="5"/>
      <c r="AP991" s="5"/>
      <c r="AQ991" s="5">
        <f t="shared" si="228"/>
        <v>14.604669000000001</v>
      </c>
      <c r="AR991" s="5"/>
      <c r="AS991" s="5"/>
      <c r="AT991" s="5">
        <f t="shared" si="229"/>
        <v>9.4672889999999992</v>
      </c>
      <c r="AU991" s="5">
        <f t="shared" si="230"/>
        <v>2.4038010000000001</v>
      </c>
      <c r="AV991" s="10">
        <f t="shared" si="226"/>
        <v>40.969329000000002</v>
      </c>
      <c r="AW991" s="48">
        <f t="shared" si="232"/>
        <v>100</v>
      </c>
    </row>
    <row r="992" spans="1:49" x14ac:dyDescent="0.3">
      <c r="A992" s="2" t="s">
        <v>1449</v>
      </c>
      <c r="B992" s="3">
        <f>'H. Alk. basalt FC 5kbar'!A93</f>
        <v>87</v>
      </c>
      <c r="C992" s="2">
        <f>'H. Alk. basalt FC 5kbar'!C93</f>
        <v>1034</v>
      </c>
      <c r="D992" s="2">
        <f>'H. Alk. basalt FC 5kbar'!D93</f>
        <v>5000</v>
      </c>
      <c r="E992" s="5">
        <f>'B. LLD classification'!EA1036</f>
        <v>2.6088021405176578</v>
      </c>
      <c r="F992" s="5">
        <f>'H. Alk. basalt FC 5kbar'!L93</f>
        <v>3.4697230000000001</v>
      </c>
      <c r="G992" s="6">
        <f>'H. Alk. basalt FC 5kbar'!N93</f>
        <v>40.495928999999997</v>
      </c>
      <c r="H992" s="7">
        <f t="shared" si="231"/>
        <v>59.504071000000003</v>
      </c>
      <c r="I992" s="8">
        <f>'H. Alk. basalt FC 5kbar'!R93</f>
        <v>56.608570999999998</v>
      </c>
      <c r="J992" s="9">
        <f>'H. Alk. basalt FC 5kbar'!S93</f>
        <v>0.94558399999999998</v>
      </c>
      <c r="K992" s="9">
        <f>'H. Alk. basalt FC 5kbar'!T93</f>
        <v>15.172666</v>
      </c>
      <c r="L992" s="9">
        <f>'H. Alk. basalt FC 5kbar'!U93</f>
        <v>0.27503300000000003</v>
      </c>
      <c r="M992" s="9">
        <f>'H. Alk. basalt FC 5kbar'!V93</f>
        <v>7.8904329999999998</v>
      </c>
      <c r="N992" s="9">
        <f>'H. Alk. basalt FC 5kbar'!W93</f>
        <v>0.59259300000000004</v>
      </c>
      <c r="O992" s="9">
        <f>'H. Alk. basalt FC 5kbar'!X93</f>
        <v>1.3619509999999999</v>
      </c>
      <c r="P992" s="9">
        <f>'H. Alk. basalt FC 5kbar'!Y93</f>
        <v>3.8330880000000001</v>
      </c>
      <c r="Q992" s="9">
        <f>'H. Alk. basalt FC 5kbar'!Z93</f>
        <v>7.6664440000000003</v>
      </c>
      <c r="R992" s="9">
        <f>'H. Alk. basalt FC 5kbar'!AA93</f>
        <v>2.9008229999999999</v>
      </c>
      <c r="S992" s="9">
        <f>'H. Alk. basalt FC 5kbar'!AB93</f>
        <v>0.58390699999999995</v>
      </c>
      <c r="T992" s="9">
        <f>'H. Alk. basalt FC 5kbar'!AC93</f>
        <v>2.1689059999999998</v>
      </c>
      <c r="U992" s="10"/>
      <c r="V992" s="5">
        <f>'H. Alk. basalt FC 5kbar'!AH93</f>
        <v>9.0864E-2</v>
      </c>
      <c r="W992" s="5"/>
      <c r="X992" s="5"/>
      <c r="Y992" s="5">
        <f>'H. Alk. basalt FC 5kbar'!AJ93</f>
        <v>0.33353300000000002</v>
      </c>
      <c r="Z992" s="5"/>
      <c r="AA992" s="5"/>
      <c r="AB992" s="5">
        <f>'H. Alk. basalt FC 5kbar'!AL93</f>
        <v>4.4703E-2</v>
      </c>
      <c r="AC992" s="5">
        <f>'H. Alk. basalt FC 5kbar'!AO93</f>
        <v>1.6409E-2</v>
      </c>
      <c r="AD992" s="10"/>
      <c r="AE992" s="5">
        <f>'H. Alk. basalt FC 5kbar'!AQ93</f>
        <v>32.552641000000001</v>
      </c>
      <c r="AF992" s="5"/>
      <c r="AG992" s="5"/>
      <c r="AH992" s="5">
        <f>'H. Alk. basalt FC 5kbar'!AS93</f>
        <v>14.601979999999999</v>
      </c>
      <c r="AI992" s="5"/>
      <c r="AJ992" s="5"/>
      <c r="AK992" s="5">
        <f>'H. Alk. basalt FC 5kbar'!AU93</f>
        <v>9.4651650000000007</v>
      </c>
      <c r="AL992" s="5">
        <f>'H. Alk. basalt FC 5kbar'!AW93+'H. Alk. basalt FC 5kbar'!AX93</f>
        <v>2.3987769999999999</v>
      </c>
      <c r="AM992" s="10"/>
      <c r="AN992" s="5">
        <f t="shared" si="227"/>
        <v>32.643505000000005</v>
      </c>
      <c r="AO992" s="5"/>
      <c r="AP992" s="5"/>
      <c r="AQ992" s="5">
        <f t="shared" si="228"/>
        <v>14.935512999999998</v>
      </c>
      <c r="AR992" s="5"/>
      <c r="AS992" s="5"/>
      <c r="AT992" s="5">
        <f t="shared" si="229"/>
        <v>9.5098680000000009</v>
      </c>
      <c r="AU992" s="5">
        <f t="shared" si="230"/>
        <v>2.4151859999999998</v>
      </c>
      <c r="AV992" s="10">
        <f t="shared" si="226"/>
        <v>40.495928999999997</v>
      </c>
      <c r="AW992" s="48">
        <f t="shared" si="232"/>
        <v>100.000001</v>
      </c>
    </row>
    <row r="993" spans="1:49" x14ac:dyDescent="0.3">
      <c r="A993" s="2" t="s">
        <v>1449</v>
      </c>
      <c r="B993" s="3">
        <f>'H. Alk. basalt FC 5kbar'!A94</f>
        <v>88</v>
      </c>
      <c r="C993" s="2">
        <f>'H. Alk. basalt FC 5kbar'!C94</f>
        <v>1032</v>
      </c>
      <c r="D993" s="2">
        <f>'H. Alk. basalt FC 5kbar'!D94</f>
        <v>5000</v>
      </c>
      <c r="E993" s="5">
        <f>'B. LLD classification'!EA1037</f>
        <v>2.6063423187456145</v>
      </c>
      <c r="F993" s="5">
        <f>'H. Alk. basalt FC 5kbar'!L94</f>
        <v>3.4759820000000001</v>
      </c>
      <c r="G993" s="6">
        <f>'H. Alk. basalt FC 5kbar'!N94</f>
        <v>40.032671999999998</v>
      </c>
      <c r="H993" s="7">
        <f t="shared" si="231"/>
        <v>59.967328000000002</v>
      </c>
      <c r="I993" s="8">
        <f>'H. Alk. basalt FC 5kbar'!R94</f>
        <v>56.678412000000002</v>
      </c>
      <c r="J993" s="9">
        <f>'H. Alk. basalt FC 5kbar'!S94</f>
        <v>0.92734300000000003</v>
      </c>
      <c r="K993" s="9">
        <f>'H. Alk. basalt FC 5kbar'!T94</f>
        <v>15.123359000000001</v>
      </c>
      <c r="L993" s="9">
        <f>'H. Alk. basalt FC 5kbar'!U94</f>
        <v>0.264289</v>
      </c>
      <c r="M993" s="9">
        <f>'H. Alk. basalt FC 5kbar'!V94</f>
        <v>7.8801410000000001</v>
      </c>
      <c r="N993" s="9">
        <f>'H. Alk. basalt FC 5kbar'!W94</f>
        <v>0.59945000000000004</v>
      </c>
      <c r="O993" s="9">
        <f>'H. Alk. basalt FC 5kbar'!X94</f>
        <v>1.3365469999999999</v>
      </c>
      <c r="P993" s="9">
        <f>'H. Alk. basalt FC 5kbar'!Y94</f>
        <v>3.7899440000000002</v>
      </c>
      <c r="Q993" s="9">
        <f>'H. Alk. basalt FC 5kbar'!Z94</f>
        <v>7.6994059999999998</v>
      </c>
      <c r="R993" s="9">
        <f>'H. Alk. basalt FC 5kbar'!AA94</f>
        <v>2.928569</v>
      </c>
      <c r="S993" s="9">
        <f>'H. Alk. basalt FC 5kbar'!AB94</f>
        <v>0.57902799999999999</v>
      </c>
      <c r="T993" s="9">
        <f>'H. Alk. basalt FC 5kbar'!AC94</f>
        <v>2.1935129999999998</v>
      </c>
      <c r="U993" s="10"/>
      <c r="V993" s="5">
        <f>'H. Alk. basalt FC 5kbar'!AH94</f>
        <v>8.8574E-2</v>
      </c>
      <c r="W993" s="5"/>
      <c r="X993" s="5"/>
      <c r="Y993" s="5">
        <f>'H. Alk. basalt FC 5kbar'!AJ94</f>
        <v>0.32760400000000001</v>
      </c>
      <c r="Z993" s="5"/>
      <c r="AA993" s="5"/>
      <c r="AB993" s="5">
        <f>'H. Alk. basalt FC 5kbar'!AL94</f>
        <v>4.3175999999999999E-2</v>
      </c>
      <c r="AC993" s="5">
        <f>'H. Alk. basalt FC 5kbar'!AO94</f>
        <v>1.6012999999999999E-2</v>
      </c>
      <c r="AD993" s="10"/>
      <c r="AE993" s="5">
        <f>'H. Alk. basalt FC 5kbar'!AQ94</f>
        <v>32.641230999999998</v>
      </c>
      <c r="AF993" s="5"/>
      <c r="AG993" s="5"/>
      <c r="AH993" s="5">
        <f>'H. Alk. basalt FC 5kbar'!AS94</f>
        <v>14.932824999999999</v>
      </c>
      <c r="AI993" s="5"/>
      <c r="AJ993" s="5"/>
      <c r="AK993" s="5">
        <f>'H. Alk. basalt FC 5kbar'!AU94</f>
        <v>9.5077429999999996</v>
      </c>
      <c r="AL993" s="5">
        <f>'H. Alk. basalt FC 5kbar'!AW94+'H. Alk. basalt FC 5kbar'!AX94</f>
        <v>2.4101619999999997</v>
      </c>
      <c r="AM993" s="10"/>
      <c r="AN993" s="5">
        <f t="shared" si="227"/>
        <v>32.729804999999999</v>
      </c>
      <c r="AO993" s="5"/>
      <c r="AP993" s="5"/>
      <c r="AQ993" s="5">
        <f t="shared" si="228"/>
        <v>15.260428999999998</v>
      </c>
      <c r="AR993" s="5"/>
      <c r="AS993" s="5"/>
      <c r="AT993" s="5">
        <f t="shared" si="229"/>
        <v>9.5509190000000004</v>
      </c>
      <c r="AU993" s="5">
        <f t="shared" si="230"/>
        <v>2.4261749999999997</v>
      </c>
      <c r="AV993" s="10">
        <f t="shared" si="226"/>
        <v>40.032671999999998</v>
      </c>
      <c r="AW993" s="48">
        <f t="shared" si="232"/>
        <v>100</v>
      </c>
    </row>
    <row r="994" spans="1:49" x14ac:dyDescent="0.3">
      <c r="A994" s="2" t="s">
        <v>1449</v>
      </c>
      <c r="B994" s="3">
        <f>'H. Alk. basalt FC 5kbar'!A95</f>
        <v>89</v>
      </c>
      <c r="C994" s="2">
        <f>'H. Alk. basalt FC 5kbar'!C95</f>
        <v>1030</v>
      </c>
      <c r="D994" s="2">
        <f>'H. Alk. basalt FC 5kbar'!D95</f>
        <v>5000</v>
      </c>
      <c r="E994" s="5">
        <f>'B. LLD classification'!EA1038</f>
        <v>2.6039158950271224</v>
      </c>
      <c r="F994" s="5">
        <f>'H. Alk. basalt FC 5kbar'!L95</f>
        <v>3.4819849999999999</v>
      </c>
      <c r="G994" s="6">
        <f>'H. Alk. basalt FC 5kbar'!N95</f>
        <v>39.5792</v>
      </c>
      <c r="H994" s="7">
        <f t="shared" si="231"/>
        <v>60.4208</v>
      </c>
      <c r="I994" s="8">
        <f>'H. Alk. basalt FC 5kbar'!R95</f>
        <v>56.746502999999997</v>
      </c>
      <c r="J994" s="9">
        <f>'H. Alk. basalt FC 5kbar'!S95</f>
        <v>0.90938699999999995</v>
      </c>
      <c r="K994" s="9">
        <f>'H. Alk. basalt FC 5kbar'!T95</f>
        <v>15.07395</v>
      </c>
      <c r="L994" s="9">
        <f>'H. Alk. basalt FC 5kbar'!U95</f>
        <v>0.25395000000000001</v>
      </c>
      <c r="M994" s="9">
        <f>'H. Alk. basalt FC 5kbar'!V95</f>
        <v>7.8702540000000001</v>
      </c>
      <c r="N994" s="9">
        <f>'H. Alk. basalt FC 5kbar'!W95</f>
        <v>0.60631800000000002</v>
      </c>
      <c r="O994" s="9">
        <f>'H. Alk. basalt FC 5kbar'!X95</f>
        <v>1.311563</v>
      </c>
      <c r="P994" s="9">
        <f>'H. Alk. basalt FC 5kbar'!Y95</f>
        <v>3.7474129999999999</v>
      </c>
      <c r="Q994" s="9">
        <f>'H. Alk. basalt FC 5kbar'!Z95</f>
        <v>7.7319760000000004</v>
      </c>
      <c r="R994" s="9">
        <f>'H. Alk. basalt FC 5kbar'!AA95</f>
        <v>2.956223</v>
      </c>
      <c r="S994" s="9">
        <f>'H. Alk. basalt FC 5kbar'!AB95</f>
        <v>0.57429799999999998</v>
      </c>
      <c r="T994" s="9">
        <f>'H. Alk. basalt FC 5kbar'!AC95</f>
        <v>2.2181639999999998</v>
      </c>
      <c r="U994" s="10"/>
      <c r="V994" s="5">
        <f>'H. Alk. basalt FC 5kbar'!AH95</f>
        <v>8.6375999999999994E-2</v>
      </c>
      <c r="W994" s="5"/>
      <c r="X994" s="5"/>
      <c r="Y994" s="5">
        <f>'H. Alk. basalt FC 5kbar'!AJ95</f>
        <v>0.32185900000000001</v>
      </c>
      <c r="Z994" s="5"/>
      <c r="AA994" s="5"/>
      <c r="AB994" s="5">
        <f>'H. Alk. basalt FC 5kbar'!AL95</f>
        <v>4.1713E-2</v>
      </c>
      <c r="AC994" s="5">
        <f>'H. Alk. basalt FC 5kbar'!AO95</f>
        <v>1.5635E-2</v>
      </c>
      <c r="AD994" s="10"/>
      <c r="AE994" s="5">
        <f>'H. Alk. basalt FC 5kbar'!AQ95</f>
        <v>32.727530999999999</v>
      </c>
      <c r="AF994" s="5"/>
      <c r="AG994" s="5"/>
      <c r="AH994" s="5">
        <f>'H. Alk. basalt FC 5kbar'!AS95</f>
        <v>15.257740999999999</v>
      </c>
      <c r="AI994" s="5"/>
      <c r="AJ994" s="5"/>
      <c r="AK994" s="5">
        <f>'H. Alk. basalt FC 5kbar'!AU95</f>
        <v>9.5487929999999999</v>
      </c>
      <c r="AL994" s="5">
        <f>'H. Alk. basalt FC 5kbar'!AW95+'H. Alk. basalt FC 5kbar'!AX95</f>
        <v>2.4211519999999997</v>
      </c>
      <c r="AM994" s="10"/>
      <c r="AN994" s="5">
        <f t="shared" si="227"/>
        <v>32.813907</v>
      </c>
      <c r="AO994" s="5"/>
      <c r="AP994" s="5"/>
      <c r="AQ994" s="5">
        <f t="shared" si="228"/>
        <v>15.579599999999999</v>
      </c>
      <c r="AR994" s="5"/>
      <c r="AS994" s="5"/>
      <c r="AT994" s="5">
        <f t="shared" si="229"/>
        <v>9.5905059999999995</v>
      </c>
      <c r="AU994" s="5">
        <f t="shared" si="230"/>
        <v>2.4367869999999998</v>
      </c>
      <c r="AV994" s="10">
        <f t="shared" si="226"/>
        <v>39.5792</v>
      </c>
      <c r="AW994" s="48">
        <f t="shared" si="232"/>
        <v>100</v>
      </c>
    </row>
    <row r="995" spans="1:49" x14ac:dyDescent="0.3">
      <c r="A995" s="2" t="s">
        <v>1449</v>
      </c>
      <c r="B995" s="3">
        <f>'H. Alk. basalt FC 5kbar'!A96</f>
        <v>90</v>
      </c>
      <c r="C995" s="2">
        <f>'H. Alk. basalt FC 5kbar'!C96</f>
        <v>1028</v>
      </c>
      <c r="D995" s="2">
        <f>'H. Alk. basalt FC 5kbar'!D96</f>
        <v>5000</v>
      </c>
      <c r="E995" s="5">
        <f>'B. LLD classification'!EA1039</f>
        <v>2.6015223028377532</v>
      </c>
      <c r="F995" s="5">
        <f>'H. Alk. basalt FC 5kbar'!L96</f>
        <v>3.4877389999999999</v>
      </c>
      <c r="G995" s="6">
        <f>'H. Alk. basalt FC 5kbar'!N96</f>
        <v>39.135173000000002</v>
      </c>
      <c r="H995" s="7">
        <f t="shared" si="231"/>
        <v>60.864826999999998</v>
      </c>
      <c r="I995" s="8">
        <f>'H. Alk. basalt FC 5kbar'!R96</f>
        <v>56.812877</v>
      </c>
      <c r="J995" s="9">
        <f>'H. Alk. basalt FC 5kbar'!S96</f>
        <v>0.89171500000000004</v>
      </c>
      <c r="K995" s="9">
        <f>'H. Alk. basalt FC 5kbar'!T96</f>
        <v>15.024445</v>
      </c>
      <c r="L995" s="9">
        <f>'H. Alk. basalt FC 5kbar'!U96</f>
        <v>0.24399999999999999</v>
      </c>
      <c r="M995" s="9">
        <f>'H. Alk. basalt FC 5kbar'!V96</f>
        <v>7.8607659999999999</v>
      </c>
      <c r="N995" s="9">
        <f>'H. Alk. basalt FC 5kbar'!W96</f>
        <v>0.61319800000000002</v>
      </c>
      <c r="O995" s="9">
        <f>'H. Alk. basalt FC 5kbar'!X96</f>
        <v>1.2869889999999999</v>
      </c>
      <c r="P995" s="9">
        <f>'H. Alk. basalt FC 5kbar'!Y96</f>
        <v>3.705489</v>
      </c>
      <c r="Q995" s="9">
        <f>'H. Alk. basalt FC 5kbar'!Z96</f>
        <v>7.7641629999999999</v>
      </c>
      <c r="R995" s="9">
        <f>'H. Alk. basalt FC 5kbar'!AA96</f>
        <v>2.983784</v>
      </c>
      <c r="S995" s="9">
        <f>'H. Alk. basalt FC 5kbar'!AB96</f>
        <v>0.569712</v>
      </c>
      <c r="T995" s="9">
        <f>'H. Alk. basalt FC 5kbar'!AC96</f>
        <v>2.242861</v>
      </c>
      <c r="U995" s="10"/>
      <c r="V995" s="5">
        <f>'H. Alk. basalt FC 5kbar'!AH96</f>
        <v>8.4266999999999995E-2</v>
      </c>
      <c r="W995" s="5"/>
      <c r="X995" s="5"/>
      <c r="Y995" s="5">
        <f>'H. Alk. basalt FC 5kbar'!AJ96</f>
        <v>0.31629099999999999</v>
      </c>
      <c r="Z995" s="5"/>
      <c r="AA995" s="5"/>
      <c r="AB995" s="5">
        <f>'H. Alk. basalt FC 5kbar'!AL96</f>
        <v>4.0311E-2</v>
      </c>
      <c r="AC995" s="5">
        <f>'H. Alk. basalt FC 5kbar'!AO96</f>
        <v>1.5273999999999999E-2</v>
      </c>
      <c r="AD995" s="10"/>
      <c r="AE995" s="5">
        <f>'H. Alk. basalt FC 5kbar'!AQ96</f>
        <v>32.811630000000001</v>
      </c>
      <c r="AF995" s="5"/>
      <c r="AG995" s="5"/>
      <c r="AH995" s="5">
        <f>'H. Alk. basalt FC 5kbar'!AS96</f>
        <v>15.576912999999999</v>
      </c>
      <c r="AI995" s="5"/>
      <c r="AJ995" s="5"/>
      <c r="AK995" s="5">
        <f>'H. Alk. basalt FC 5kbar'!AU96</f>
        <v>9.5883780000000005</v>
      </c>
      <c r="AL995" s="5">
        <f>'H. Alk. basalt FC 5kbar'!AW96+'H. Alk. basalt FC 5kbar'!AX96</f>
        <v>2.4317639999999998</v>
      </c>
      <c r="AM995" s="10"/>
      <c r="AN995" s="5">
        <f t="shared" si="227"/>
        <v>32.895896999999998</v>
      </c>
      <c r="AO995" s="5"/>
      <c r="AP995" s="5"/>
      <c r="AQ995" s="5">
        <f t="shared" si="228"/>
        <v>15.893203999999999</v>
      </c>
      <c r="AR995" s="5"/>
      <c r="AS995" s="5"/>
      <c r="AT995" s="5">
        <f t="shared" si="229"/>
        <v>9.6286890000000014</v>
      </c>
      <c r="AU995" s="5">
        <f t="shared" si="230"/>
        <v>2.4470379999999996</v>
      </c>
      <c r="AV995" s="10">
        <f t="shared" si="226"/>
        <v>39.135173000000002</v>
      </c>
      <c r="AW995" s="48">
        <f t="shared" si="232"/>
        <v>100.000001</v>
      </c>
    </row>
    <row r="996" spans="1:49" x14ac:dyDescent="0.3">
      <c r="A996" s="2" t="s">
        <v>1449</v>
      </c>
      <c r="B996" s="3">
        <f>'H. Alk. basalt FC 5kbar'!A97</f>
        <v>91</v>
      </c>
      <c r="C996" s="2">
        <f>'H. Alk. basalt FC 5kbar'!C97</f>
        <v>1026</v>
      </c>
      <c r="D996" s="2">
        <f>'H. Alk. basalt FC 5kbar'!D97</f>
        <v>5000</v>
      </c>
      <c r="E996" s="5">
        <f>'B. LLD classification'!EA1040</f>
        <v>2.5991607027308081</v>
      </c>
      <c r="F996" s="5">
        <f>'H. Alk. basalt FC 5kbar'!L97</f>
        <v>3.4932449999999999</v>
      </c>
      <c r="G996" s="6">
        <f>'H. Alk. basalt FC 5kbar'!N97</f>
        <v>38.700263999999997</v>
      </c>
      <c r="H996" s="7">
        <f t="shared" si="231"/>
        <v>61.299736000000003</v>
      </c>
      <c r="I996" s="8">
        <f>'H. Alk. basalt FC 5kbar'!R97</f>
        <v>56.877566999999999</v>
      </c>
      <c r="J996" s="9">
        <f>'H. Alk. basalt FC 5kbar'!S97</f>
        <v>0.87432500000000002</v>
      </c>
      <c r="K996" s="9">
        <f>'H. Alk. basalt FC 5kbar'!T97</f>
        <v>14.974845999999999</v>
      </c>
      <c r="L996" s="9">
        <f>'H. Alk. basalt FC 5kbar'!U97</f>
        <v>0.23442499999999999</v>
      </c>
      <c r="M996" s="9">
        <f>'H. Alk. basalt FC 5kbar'!V97</f>
        <v>7.8516680000000001</v>
      </c>
      <c r="N996" s="9">
        <f>'H. Alk. basalt FC 5kbar'!W97</f>
        <v>0.620089</v>
      </c>
      <c r="O996" s="9">
        <f>'H. Alk. basalt FC 5kbar'!X97</f>
        <v>1.2628140000000001</v>
      </c>
      <c r="P996" s="9">
        <f>'H. Alk. basalt FC 5kbar'!Y97</f>
        <v>3.6641629999999998</v>
      </c>
      <c r="Q996" s="9">
        <f>'H. Alk. basalt FC 5kbar'!Z97</f>
        <v>7.7959769999999997</v>
      </c>
      <c r="R996" s="9">
        <f>'H. Alk. basalt FC 5kbar'!AA97</f>
        <v>3.0112540000000001</v>
      </c>
      <c r="S996" s="9">
        <f>'H. Alk. basalt FC 5kbar'!AB97</f>
        <v>0.56526699999999996</v>
      </c>
      <c r="T996" s="9">
        <f>'H. Alk. basalt FC 5kbar'!AC97</f>
        <v>2.2676069999999999</v>
      </c>
      <c r="U996" s="10"/>
      <c r="V996" s="5">
        <f>'H. Alk. basalt FC 5kbar'!AH97</f>
        <v>8.2239999999999994E-2</v>
      </c>
      <c r="W996" s="5"/>
      <c r="X996" s="5"/>
      <c r="Y996" s="5">
        <f>'H. Alk. basalt FC 5kbar'!AJ97</f>
        <v>0.310892</v>
      </c>
      <c r="Z996" s="5"/>
      <c r="AA996" s="5"/>
      <c r="AB996" s="5">
        <f>'H. Alk. basalt FC 5kbar'!AL97</f>
        <v>3.8966000000000001E-2</v>
      </c>
      <c r="AC996" s="5">
        <f>'H. Alk. basalt FC 5kbar'!AO97</f>
        <v>1.4928E-2</v>
      </c>
      <c r="AD996" s="10"/>
      <c r="AE996" s="5">
        <f>'H. Alk. basalt FC 5kbar'!AQ97</f>
        <v>32.893619000000001</v>
      </c>
      <c r="AF996" s="5"/>
      <c r="AG996" s="5"/>
      <c r="AH996" s="5">
        <f>'H. Alk. basalt FC 5kbar'!AS97</f>
        <v>15.890516</v>
      </c>
      <c r="AI996" s="5"/>
      <c r="AJ996" s="5"/>
      <c r="AK996" s="5">
        <f>'H. Alk. basalt FC 5kbar'!AU97</f>
        <v>9.6265599999999996</v>
      </c>
      <c r="AL996" s="5">
        <f>'H. Alk. basalt FC 5kbar'!AW97+'H. Alk. basalt FC 5kbar'!AX97</f>
        <v>2.4420139999999999</v>
      </c>
      <c r="AM996" s="10"/>
      <c r="AN996" s="5">
        <f t="shared" si="227"/>
        <v>32.975859</v>
      </c>
      <c r="AO996" s="5"/>
      <c r="AP996" s="5"/>
      <c r="AQ996" s="5">
        <f t="shared" si="228"/>
        <v>16.201408000000001</v>
      </c>
      <c r="AR996" s="5"/>
      <c r="AS996" s="5"/>
      <c r="AT996" s="5">
        <f t="shared" si="229"/>
        <v>9.6655259999999998</v>
      </c>
      <c r="AU996" s="5">
        <f t="shared" si="230"/>
        <v>2.4569419999999997</v>
      </c>
      <c r="AV996" s="10">
        <f t="shared" si="226"/>
        <v>38.700263999999997</v>
      </c>
      <c r="AW996" s="48">
        <f t="shared" si="232"/>
        <v>99.999999000000003</v>
      </c>
    </row>
    <row r="997" spans="1:49" x14ac:dyDescent="0.3">
      <c r="A997" s="2" t="s">
        <v>1449</v>
      </c>
      <c r="B997" s="3">
        <f>'H. Alk. basalt FC 5kbar'!A98</f>
        <v>92</v>
      </c>
      <c r="C997" s="2">
        <f>'H. Alk. basalt FC 5kbar'!C98</f>
        <v>1024</v>
      </c>
      <c r="D997" s="2">
        <f>'H. Alk. basalt FC 5kbar'!D98</f>
        <v>5000</v>
      </c>
      <c r="E997" s="5">
        <f>'B. LLD classification'!EA1041</f>
        <v>2.5968304031781808</v>
      </c>
      <c r="F997" s="5">
        <f>'H. Alk. basalt FC 5kbar'!L98</f>
        <v>3.49851</v>
      </c>
      <c r="G997" s="6">
        <f>'H. Alk. basalt FC 5kbar'!N98</f>
        <v>38.274160000000002</v>
      </c>
      <c r="H997" s="7">
        <f t="shared" si="231"/>
        <v>61.725839999999998</v>
      </c>
      <c r="I997" s="8">
        <f>'H. Alk. basalt FC 5kbar'!R98</f>
        <v>56.940603000000003</v>
      </c>
      <c r="J997" s="9">
        <f>'H. Alk. basalt FC 5kbar'!S98</f>
        <v>0.85721199999999997</v>
      </c>
      <c r="K997" s="9">
        <f>'H. Alk. basalt FC 5kbar'!T98</f>
        <v>14.925159000000001</v>
      </c>
      <c r="L997" s="9">
        <f>'H. Alk. basalt FC 5kbar'!U98</f>
        <v>0.22520799999999999</v>
      </c>
      <c r="M997" s="9">
        <f>'H. Alk. basalt FC 5kbar'!V98</f>
        <v>7.8429510000000002</v>
      </c>
      <c r="N997" s="9">
        <f>'H. Alk. basalt FC 5kbar'!W98</f>
        <v>0.62699199999999999</v>
      </c>
      <c r="O997" s="9">
        <f>'H. Alk. basalt FC 5kbar'!X98</f>
        <v>1.239028</v>
      </c>
      <c r="P997" s="9">
        <f>'H. Alk. basalt FC 5kbar'!Y98</f>
        <v>3.6234280000000001</v>
      </c>
      <c r="Q997" s="9">
        <f>'H. Alk. basalt FC 5kbar'!Z98</f>
        <v>7.8274249999999999</v>
      </c>
      <c r="R997" s="9">
        <f>'H. Alk. basalt FC 5kbar'!AA98</f>
        <v>3.0386320000000002</v>
      </c>
      <c r="S997" s="9">
        <f>'H. Alk. basalt FC 5kbar'!AB98</f>
        <v>0.56095700000000004</v>
      </c>
      <c r="T997" s="9">
        <f>'H. Alk. basalt FC 5kbar'!AC98</f>
        <v>2.2924039999999999</v>
      </c>
      <c r="U997" s="10"/>
      <c r="V997" s="5">
        <f>'H. Alk. basalt FC 5kbar'!AH98</f>
        <v>8.0294000000000004E-2</v>
      </c>
      <c r="W997" s="5"/>
      <c r="X997" s="5"/>
      <c r="Y997" s="5">
        <f>'H. Alk. basalt FC 5kbar'!AJ98</f>
        <v>0.30565700000000001</v>
      </c>
      <c r="Z997" s="5"/>
      <c r="AA997" s="5"/>
      <c r="AB997" s="5">
        <f>'H. Alk. basalt FC 5kbar'!AL98</f>
        <v>3.7675E-2</v>
      </c>
      <c r="AC997" s="5">
        <f>'H. Alk. basalt FC 5kbar'!AO98</f>
        <v>1.4597000000000001E-2</v>
      </c>
      <c r="AD997" s="10"/>
      <c r="AE997" s="5">
        <f>'H. Alk. basalt FC 5kbar'!AQ98</f>
        <v>32.973579000000001</v>
      </c>
      <c r="AF997" s="5"/>
      <c r="AG997" s="5"/>
      <c r="AH997" s="5">
        <f>'H. Alk. basalt FC 5kbar'!AS98</f>
        <v>16.198723000000001</v>
      </c>
      <c r="AI997" s="5"/>
      <c r="AJ997" s="5"/>
      <c r="AK997" s="5">
        <f>'H. Alk. basalt FC 5kbar'!AU98</f>
        <v>9.6633960000000005</v>
      </c>
      <c r="AL997" s="5">
        <f>'H. Alk. basalt FC 5kbar'!AW98+'H. Alk. basalt FC 5kbar'!AX98</f>
        <v>2.4519190000000002</v>
      </c>
      <c r="AM997" s="10"/>
      <c r="AN997" s="5">
        <f t="shared" si="227"/>
        <v>33.053873000000003</v>
      </c>
      <c r="AO997" s="5"/>
      <c r="AP997" s="5"/>
      <c r="AQ997" s="5">
        <f t="shared" si="228"/>
        <v>16.504380000000001</v>
      </c>
      <c r="AR997" s="5"/>
      <c r="AS997" s="5"/>
      <c r="AT997" s="5">
        <f t="shared" si="229"/>
        <v>9.7010710000000007</v>
      </c>
      <c r="AU997" s="5">
        <f t="shared" si="230"/>
        <v>2.4665160000000004</v>
      </c>
      <c r="AV997" s="10">
        <f t="shared" si="226"/>
        <v>38.274160000000002</v>
      </c>
      <c r="AW997" s="48">
        <f t="shared" si="232"/>
        <v>100</v>
      </c>
    </row>
    <row r="998" spans="1:49" x14ac:dyDescent="0.3">
      <c r="A998" s="2" t="s">
        <v>1449</v>
      </c>
      <c r="B998" s="3">
        <f>'H. Alk. basalt FC 5kbar'!A99</f>
        <v>93</v>
      </c>
      <c r="C998" s="2">
        <f>'H. Alk. basalt FC 5kbar'!C99</f>
        <v>1022</v>
      </c>
      <c r="D998" s="2">
        <f>'H. Alk. basalt FC 5kbar'!D99</f>
        <v>5000</v>
      </c>
      <c r="E998" s="5">
        <f>'B. LLD classification'!EA1042</f>
        <v>2.5945308716256248</v>
      </c>
      <c r="F998" s="5">
        <f>'H. Alk. basalt FC 5kbar'!L99</f>
        <v>3.5035349999999998</v>
      </c>
      <c r="G998" s="6">
        <f>'H. Alk. basalt FC 5kbar'!N99</f>
        <v>37.856561999999997</v>
      </c>
      <c r="H998" s="7">
        <f t="shared" si="231"/>
        <v>62.143438000000003</v>
      </c>
      <c r="I998" s="8">
        <f>'H. Alk. basalt FC 5kbar'!R99</f>
        <v>57.002015</v>
      </c>
      <c r="J998" s="9">
        <f>'H. Alk. basalt FC 5kbar'!S99</f>
        <v>0.84037600000000001</v>
      </c>
      <c r="K998" s="9">
        <f>'H. Alk. basalt FC 5kbar'!T99</f>
        <v>14.875386000000001</v>
      </c>
      <c r="L998" s="9">
        <f>'H. Alk. basalt FC 5kbar'!U99</f>
        <v>0.216335</v>
      </c>
      <c r="M998" s="9">
        <f>'H. Alk. basalt FC 5kbar'!V99</f>
        <v>7.8346080000000002</v>
      </c>
      <c r="N998" s="9">
        <f>'H. Alk. basalt FC 5kbar'!W99</f>
        <v>0.63390899999999994</v>
      </c>
      <c r="O998" s="9">
        <f>'H. Alk. basalt FC 5kbar'!X99</f>
        <v>1.215622</v>
      </c>
      <c r="P998" s="9">
        <f>'H. Alk. basalt FC 5kbar'!Y99</f>
        <v>3.5832760000000001</v>
      </c>
      <c r="Q998" s="9">
        <f>'H. Alk. basalt FC 5kbar'!Z99</f>
        <v>7.8585190000000003</v>
      </c>
      <c r="R998" s="9">
        <f>'H. Alk. basalt FC 5kbar'!AA99</f>
        <v>3.0659190000000001</v>
      </c>
      <c r="S998" s="9">
        <f>'H. Alk. basalt FC 5kbar'!AB99</f>
        <v>0.55678099999999997</v>
      </c>
      <c r="T998" s="9">
        <f>'H. Alk. basalt FC 5kbar'!AC99</f>
        <v>2.317253</v>
      </c>
      <c r="U998" s="10"/>
      <c r="V998" s="5">
        <f>'H. Alk. basalt FC 5kbar'!AH99</f>
        <v>7.8422000000000006E-2</v>
      </c>
      <c r="W998" s="5"/>
      <c r="X998" s="5"/>
      <c r="Y998" s="5">
        <f>'H. Alk. basalt FC 5kbar'!AJ99</f>
        <v>0.30058000000000001</v>
      </c>
      <c r="Z998" s="5"/>
      <c r="AA998" s="5"/>
      <c r="AB998" s="5">
        <f>'H. Alk. basalt FC 5kbar'!AL99</f>
        <v>3.6436999999999997E-2</v>
      </c>
      <c r="AC998" s="5">
        <f>'H. Alk. basalt FC 5kbar'!AO99</f>
        <v>1.4279999999999999E-2</v>
      </c>
      <c r="AD998" s="10"/>
      <c r="AE998" s="5">
        <f>'H. Alk. basalt FC 5kbar'!AQ99</f>
        <v>33.051594000000001</v>
      </c>
      <c r="AF998" s="5"/>
      <c r="AG998" s="5"/>
      <c r="AH998" s="5">
        <f>'H. Alk. basalt FC 5kbar'!AS99</f>
        <v>16.501694000000001</v>
      </c>
      <c r="AI998" s="5"/>
      <c r="AJ998" s="5"/>
      <c r="AK998" s="5">
        <f>'H. Alk. basalt FC 5kbar'!AU99</f>
        <v>9.6989400000000003</v>
      </c>
      <c r="AL998" s="5">
        <f>'H. Alk. basalt FC 5kbar'!AW99+'H. Alk. basalt FC 5kbar'!AX99</f>
        <v>2.4614919999999998</v>
      </c>
      <c r="AM998" s="10"/>
      <c r="AN998" s="5">
        <f t="shared" si="227"/>
        <v>33.130016000000005</v>
      </c>
      <c r="AO998" s="5"/>
      <c r="AP998" s="5"/>
      <c r="AQ998" s="5">
        <f t="shared" si="228"/>
        <v>16.802274000000001</v>
      </c>
      <c r="AR998" s="5"/>
      <c r="AS998" s="5"/>
      <c r="AT998" s="5">
        <f t="shared" si="229"/>
        <v>9.7353769999999997</v>
      </c>
      <c r="AU998" s="5">
        <f t="shared" si="230"/>
        <v>2.4757719999999996</v>
      </c>
      <c r="AV998" s="10">
        <f t="shared" si="226"/>
        <v>37.856561999999997</v>
      </c>
      <c r="AW998" s="48">
        <f t="shared" si="232"/>
        <v>100.000001</v>
      </c>
    </row>
    <row r="999" spans="1:49" x14ac:dyDescent="0.3">
      <c r="A999" s="2" t="s">
        <v>1449</v>
      </c>
      <c r="B999" s="3">
        <f>'H. Alk. basalt FC 5kbar'!A100</f>
        <v>94</v>
      </c>
      <c r="C999" s="2">
        <f>'H. Alk. basalt FC 5kbar'!C100</f>
        <v>1020</v>
      </c>
      <c r="D999" s="2">
        <f>'H. Alk. basalt FC 5kbar'!D100</f>
        <v>5000</v>
      </c>
      <c r="E999" s="5">
        <f>'B. LLD classification'!EA1043</f>
        <v>2.5922613748385794</v>
      </c>
      <c r="F999" s="5">
        <f>'H. Alk. basalt FC 5kbar'!L100</f>
        <v>3.508327</v>
      </c>
      <c r="G999" s="6">
        <f>'H. Alk. basalt FC 5kbar'!N100</f>
        <v>37.447184</v>
      </c>
      <c r="H999" s="7">
        <f t="shared" si="231"/>
        <v>62.552816</v>
      </c>
      <c r="I999" s="8">
        <f>'H. Alk. basalt FC 5kbar'!R100</f>
        <v>57.061832000000003</v>
      </c>
      <c r="J999" s="9">
        <f>'H. Alk. basalt FC 5kbar'!S100</f>
        <v>0.82381300000000002</v>
      </c>
      <c r="K999" s="9">
        <f>'H. Alk. basalt FC 5kbar'!T100</f>
        <v>14.825531</v>
      </c>
      <c r="L999" s="9">
        <f>'H. Alk. basalt FC 5kbar'!U100</f>
        <v>0.20779500000000001</v>
      </c>
      <c r="M999" s="9">
        <f>'H. Alk. basalt FC 5kbar'!V100</f>
        <v>7.8266309999999999</v>
      </c>
      <c r="N999" s="9">
        <f>'H. Alk. basalt FC 5kbar'!W100</f>
        <v>0.64083900000000005</v>
      </c>
      <c r="O999" s="9">
        <f>'H. Alk. basalt FC 5kbar'!X100</f>
        <v>1.1925859999999999</v>
      </c>
      <c r="P999" s="9">
        <f>'H. Alk. basalt FC 5kbar'!Y100</f>
        <v>3.543701</v>
      </c>
      <c r="Q999" s="9">
        <f>'H. Alk. basalt FC 5kbar'!Z100</f>
        <v>7.8892670000000003</v>
      </c>
      <c r="R999" s="9">
        <f>'H. Alk. basalt FC 5kbar'!AA100</f>
        <v>3.0931160000000002</v>
      </c>
      <c r="S999" s="9">
        <f>'H. Alk. basalt FC 5kbar'!AB100</f>
        <v>0.55273399999999995</v>
      </c>
      <c r="T999" s="9">
        <f>'H. Alk. basalt FC 5kbar'!AC100</f>
        <v>2.3421569999999998</v>
      </c>
      <c r="U999" s="10"/>
      <c r="V999" s="5">
        <f>'H. Alk. basalt FC 5kbar'!AH100</f>
        <v>7.6622999999999997E-2</v>
      </c>
      <c r="W999" s="5"/>
      <c r="X999" s="5"/>
      <c r="Y999" s="5">
        <f>'H. Alk. basalt FC 5kbar'!AJ100</f>
        <v>0.29565399999999997</v>
      </c>
      <c r="Z999" s="5"/>
      <c r="AA999" s="5"/>
      <c r="AB999" s="5">
        <f>'H. Alk. basalt FC 5kbar'!AL100</f>
        <v>3.5248000000000002E-2</v>
      </c>
      <c r="AC999" s="5">
        <f>'H. Alk. basalt FC 5kbar'!AO100</f>
        <v>1.3976000000000001E-2</v>
      </c>
      <c r="AD999" s="10"/>
      <c r="AE999" s="5">
        <f>'H. Alk. basalt FC 5kbar'!AQ100</f>
        <v>33.127732999999999</v>
      </c>
      <c r="AF999" s="5"/>
      <c r="AG999" s="5"/>
      <c r="AH999" s="5">
        <f>'H. Alk. basalt FC 5kbar'!AS100</f>
        <v>16.799589000000001</v>
      </c>
      <c r="AI999" s="5"/>
      <c r="AJ999" s="5"/>
      <c r="AK999" s="5">
        <f>'H. Alk. basalt FC 5kbar'!AU100</f>
        <v>9.7332450000000001</v>
      </c>
      <c r="AL999" s="5">
        <f>'H. Alk. basalt FC 5kbar'!AW100+'H. Alk. basalt FC 5kbar'!AX100</f>
        <v>2.4707489999999996</v>
      </c>
      <c r="AM999" s="10"/>
      <c r="AN999" s="5">
        <f t="shared" si="227"/>
        <v>33.204355999999997</v>
      </c>
      <c r="AO999" s="5"/>
      <c r="AP999" s="5"/>
      <c r="AQ999" s="5">
        <f t="shared" si="228"/>
        <v>17.095243</v>
      </c>
      <c r="AR999" s="5"/>
      <c r="AS999" s="5"/>
      <c r="AT999" s="5">
        <f t="shared" si="229"/>
        <v>9.7684929999999994</v>
      </c>
      <c r="AU999" s="5">
        <f t="shared" si="230"/>
        <v>2.4847249999999996</v>
      </c>
      <c r="AV999" s="10">
        <f t="shared" si="226"/>
        <v>37.447184</v>
      </c>
      <c r="AW999" s="48">
        <f t="shared" si="232"/>
        <v>100.000001</v>
      </c>
    </row>
    <row r="1000" spans="1:49" x14ac:dyDescent="0.3">
      <c r="A1000" s="2" t="s">
        <v>1449</v>
      </c>
      <c r="B1000" s="3">
        <f>'H. Alk. basalt FC 5kbar'!A101</f>
        <v>95</v>
      </c>
      <c r="C1000" s="2">
        <f>'H. Alk. basalt FC 5kbar'!C101</f>
        <v>1018</v>
      </c>
      <c r="D1000" s="2">
        <f>'H. Alk. basalt FC 5kbar'!D101</f>
        <v>5000</v>
      </c>
      <c r="E1000" s="5">
        <f>'B. LLD classification'!EA1044</f>
        <v>2.5900212725074696</v>
      </c>
      <c r="F1000" s="5">
        <f>'H. Alk. basalt FC 5kbar'!L101</f>
        <v>3.512886</v>
      </c>
      <c r="G1000" s="6">
        <f>'H. Alk. basalt FC 5kbar'!N101</f>
        <v>37.045751000000003</v>
      </c>
      <c r="H1000" s="7">
        <f t="shared" si="231"/>
        <v>62.954248999999997</v>
      </c>
      <c r="I1000" s="8">
        <f>'H. Alk. basalt FC 5kbar'!R101</f>
        <v>57.120080000000002</v>
      </c>
      <c r="J1000" s="9">
        <f>'H. Alk. basalt FC 5kbar'!S101</f>
        <v>0.80752000000000002</v>
      </c>
      <c r="K1000" s="9">
        <f>'H. Alk. basalt FC 5kbar'!T101</f>
        <v>14.775596</v>
      </c>
      <c r="L1000" s="9">
        <f>'H. Alk. basalt FC 5kbar'!U101</f>
        <v>0.199572</v>
      </c>
      <c r="M1000" s="9">
        <f>'H. Alk. basalt FC 5kbar'!V101</f>
        <v>7.819013</v>
      </c>
      <c r="N1000" s="9">
        <f>'H. Alk. basalt FC 5kbar'!W101</f>
        <v>0.647783</v>
      </c>
      <c r="O1000" s="9">
        <f>'H. Alk. basalt FC 5kbar'!X101</f>
        <v>1.1699109999999999</v>
      </c>
      <c r="P1000" s="9">
        <f>'H. Alk. basalt FC 5kbar'!Y101</f>
        <v>3.5046940000000002</v>
      </c>
      <c r="Q1000" s="9">
        <f>'H. Alk. basalt FC 5kbar'!Z101</f>
        <v>7.9196770000000001</v>
      </c>
      <c r="R1000" s="9">
        <f>'H. Alk. basalt FC 5kbar'!AA101</f>
        <v>3.1202230000000002</v>
      </c>
      <c r="S1000" s="9">
        <f>'H. Alk. basalt FC 5kbar'!AB101</f>
        <v>0.548813</v>
      </c>
      <c r="T1000" s="9">
        <f>'H. Alk. basalt FC 5kbar'!AC101</f>
        <v>2.3671180000000001</v>
      </c>
      <c r="U1000" s="10"/>
      <c r="V1000" s="5">
        <f>'H. Alk. basalt FC 5kbar'!AH101</f>
        <v>7.4893000000000001E-2</v>
      </c>
      <c r="W1000" s="5"/>
      <c r="X1000" s="5"/>
      <c r="Y1000" s="5">
        <f>'H. Alk. basalt FC 5kbar'!AJ101</f>
        <v>0.29087499999999999</v>
      </c>
      <c r="Z1000" s="5"/>
      <c r="AA1000" s="5"/>
      <c r="AB1000" s="5">
        <f>'H. Alk. basalt FC 5kbar'!AL101</f>
        <v>3.4105999999999997E-2</v>
      </c>
      <c r="AC1000" s="5">
        <f>'H. Alk. basalt FC 5kbar'!AO101</f>
        <v>1.3684999999999999E-2</v>
      </c>
      <c r="AD1000" s="10"/>
      <c r="AE1000" s="5">
        <f>'H. Alk. basalt FC 5kbar'!AQ101</f>
        <v>33.202069999999999</v>
      </c>
      <c r="AF1000" s="5"/>
      <c r="AG1000" s="5"/>
      <c r="AH1000" s="5">
        <f>'H. Alk. basalt FC 5kbar'!AS101</f>
        <v>17.092558</v>
      </c>
      <c r="AI1000" s="5"/>
      <c r="AJ1000" s="5"/>
      <c r="AK1000" s="5">
        <f>'H. Alk. basalt FC 5kbar'!AU101</f>
        <v>9.7663589999999996</v>
      </c>
      <c r="AL1000" s="5">
        <f>'H. Alk. basalt FC 5kbar'!AW101+'H. Alk. basalt FC 5kbar'!AX101</f>
        <v>2.4797020000000001</v>
      </c>
      <c r="AM1000" s="10"/>
      <c r="AN1000" s="5">
        <f t="shared" si="227"/>
        <v>33.276963000000002</v>
      </c>
      <c r="AO1000" s="5"/>
      <c r="AP1000" s="5"/>
      <c r="AQ1000" s="5">
        <f t="shared" si="228"/>
        <v>17.383433</v>
      </c>
      <c r="AR1000" s="5"/>
      <c r="AS1000" s="5"/>
      <c r="AT1000" s="5">
        <f t="shared" si="229"/>
        <v>9.8004649999999991</v>
      </c>
      <c r="AU1000" s="5">
        <f t="shared" si="230"/>
        <v>2.4933870000000002</v>
      </c>
      <c r="AV1000" s="10">
        <f t="shared" si="226"/>
        <v>37.045751000000003</v>
      </c>
      <c r="AW1000" s="48">
        <f t="shared" si="232"/>
        <v>99.999999000000003</v>
      </c>
    </row>
    <row r="1001" spans="1:49" x14ac:dyDescent="0.3">
      <c r="A1001" s="2" t="s">
        <v>1449</v>
      </c>
      <c r="B1001" s="3">
        <f>'H. Alk. basalt FC 5kbar'!A102</f>
        <v>96</v>
      </c>
      <c r="C1001" s="2">
        <f>'H. Alk. basalt FC 5kbar'!C102</f>
        <v>1016</v>
      </c>
      <c r="D1001" s="2">
        <f>'H. Alk. basalt FC 5kbar'!D102</f>
        <v>5000</v>
      </c>
      <c r="E1001" s="5">
        <f>'B. LLD classification'!EA1045</f>
        <v>2.5878100520992016</v>
      </c>
      <c r="F1001" s="5">
        <f>'H. Alk. basalt FC 5kbar'!L102</f>
        <v>3.5172180000000002</v>
      </c>
      <c r="G1001" s="6">
        <f>'H. Alk. basalt FC 5kbar'!N102</f>
        <v>36.652000999999998</v>
      </c>
      <c r="H1001" s="7">
        <f t="shared" si="231"/>
        <v>63.347999000000002</v>
      </c>
      <c r="I1001" s="8">
        <f>'H. Alk. basalt FC 5kbar'!R102</f>
        <v>57.176788000000002</v>
      </c>
      <c r="J1001" s="9">
        <f>'H. Alk. basalt FC 5kbar'!S102</f>
        <v>0.79149499999999995</v>
      </c>
      <c r="K1001" s="9">
        <f>'H. Alk. basalt FC 5kbar'!T102</f>
        <v>14.725585000000001</v>
      </c>
      <c r="L1001" s="9">
        <f>'H. Alk. basalt FC 5kbar'!U102</f>
        <v>0.19165599999999999</v>
      </c>
      <c r="M1001" s="9">
        <f>'H. Alk. basalt FC 5kbar'!V102</f>
        <v>7.8117460000000003</v>
      </c>
      <c r="N1001" s="9">
        <f>'H. Alk. basalt FC 5kbar'!W102</f>
        <v>0.65474200000000005</v>
      </c>
      <c r="O1001" s="9">
        <f>'H. Alk. basalt FC 5kbar'!X102</f>
        <v>1.1475880000000001</v>
      </c>
      <c r="P1001" s="9">
        <f>'H. Alk. basalt FC 5kbar'!Y102</f>
        <v>3.4662500000000001</v>
      </c>
      <c r="Q1001" s="9">
        <f>'H. Alk. basalt FC 5kbar'!Z102</f>
        <v>7.9497580000000001</v>
      </c>
      <c r="R1001" s="9">
        <f>'H. Alk. basalt FC 5kbar'!AA102</f>
        <v>3.14724</v>
      </c>
      <c r="S1001" s="9">
        <f>'H. Alk. basalt FC 5kbar'!AB102</f>
        <v>0.545014</v>
      </c>
      <c r="T1001" s="9">
        <f>'H. Alk. basalt FC 5kbar'!AC102</f>
        <v>2.392137</v>
      </c>
      <c r="U1001" s="10"/>
      <c r="V1001" s="5">
        <f>'H. Alk. basalt FC 5kbar'!AH102</f>
        <v>7.3227E-2</v>
      </c>
      <c r="W1001" s="5"/>
      <c r="X1001" s="5"/>
      <c r="Y1001" s="5">
        <f>'H. Alk. basalt FC 5kbar'!AJ102</f>
        <v>0.28623599999999999</v>
      </c>
      <c r="Z1001" s="5"/>
      <c r="AA1001" s="5"/>
      <c r="AB1001" s="5">
        <f>'H. Alk. basalt FC 5kbar'!AL102</f>
        <v>3.3008999999999997E-2</v>
      </c>
      <c r="AC1001" s="5">
        <f>'H. Alk. basalt FC 5kbar'!AO102</f>
        <v>1.3406E-2</v>
      </c>
      <c r="AD1001" s="10"/>
      <c r="AE1001" s="5">
        <f>'H. Alk. basalt FC 5kbar'!AQ102</f>
        <v>33.274676999999997</v>
      </c>
      <c r="AF1001" s="5"/>
      <c r="AG1001" s="5"/>
      <c r="AH1001" s="5">
        <f>'H. Alk. basalt FC 5kbar'!AS102</f>
        <v>17.380747</v>
      </c>
      <c r="AI1001" s="5"/>
      <c r="AJ1001" s="5"/>
      <c r="AK1001" s="5">
        <f>'H. Alk. basalt FC 5kbar'!AU102</f>
        <v>9.7983309999999992</v>
      </c>
      <c r="AL1001" s="5">
        <f>'H. Alk. basalt FC 5kbar'!AW102+'H. Alk. basalt FC 5kbar'!AX102</f>
        <v>2.4883639999999998</v>
      </c>
      <c r="AM1001" s="10"/>
      <c r="AN1001" s="5">
        <f t="shared" ref="AN1001:AN1032" si="233">V1001+AE1001</f>
        <v>33.347904</v>
      </c>
      <c r="AO1001" s="5"/>
      <c r="AP1001" s="5"/>
      <c r="AQ1001" s="5">
        <f t="shared" ref="AQ1001:AQ1032" si="234">Y1001+AH1001</f>
        <v>17.666982999999998</v>
      </c>
      <c r="AR1001" s="5"/>
      <c r="AS1001" s="5"/>
      <c r="AT1001" s="5">
        <f t="shared" ref="AT1001:AT1032" si="235">AB1001+AK1001</f>
        <v>9.8313399999999991</v>
      </c>
      <c r="AU1001" s="5">
        <f t="shared" ref="AU1001:AU1032" si="236">AC1001+AL1001</f>
        <v>2.5017699999999996</v>
      </c>
      <c r="AV1001" s="10">
        <f t="shared" si="226"/>
        <v>36.652000999999998</v>
      </c>
      <c r="AW1001" s="48">
        <f t="shared" si="232"/>
        <v>99.999998000000005</v>
      </c>
    </row>
    <row r="1002" spans="1:49" x14ac:dyDescent="0.3">
      <c r="A1002" s="2" t="s">
        <v>1449</v>
      </c>
      <c r="B1002" s="3">
        <f>'H. Alk. basalt FC 5kbar'!A103</f>
        <v>97</v>
      </c>
      <c r="C1002" s="2">
        <f>'H. Alk. basalt FC 5kbar'!C103</f>
        <v>1014</v>
      </c>
      <c r="D1002" s="2">
        <f>'H. Alk. basalt FC 5kbar'!D103</f>
        <v>5000</v>
      </c>
      <c r="E1002" s="5">
        <f>'B. LLD classification'!EA1046</f>
        <v>2.5856269593039789</v>
      </c>
      <c r="F1002" s="5">
        <f>'H. Alk. basalt FC 5kbar'!L103</f>
        <v>3.5213260000000002</v>
      </c>
      <c r="G1002" s="6">
        <f>'H. Alk. basalt FC 5kbar'!N103</f>
        <v>36.265681000000001</v>
      </c>
      <c r="H1002" s="7">
        <f t="shared" si="231"/>
        <v>63.734318999999999</v>
      </c>
      <c r="I1002" s="8">
        <f>'H. Alk. basalt FC 5kbar'!R103</f>
        <v>57.231980999999998</v>
      </c>
      <c r="J1002" s="9">
        <f>'H. Alk. basalt FC 5kbar'!S103</f>
        <v>0.77573499999999995</v>
      </c>
      <c r="K1002" s="9">
        <f>'H. Alk. basalt FC 5kbar'!T103</f>
        <v>14.675499</v>
      </c>
      <c r="L1002" s="9">
        <f>'H. Alk. basalt FC 5kbar'!U103</f>
        <v>0.184034</v>
      </c>
      <c r="M1002" s="9">
        <f>'H. Alk. basalt FC 5kbar'!V103</f>
        <v>7.8048219999999997</v>
      </c>
      <c r="N1002" s="9">
        <f>'H. Alk. basalt FC 5kbar'!W103</f>
        <v>0.661717</v>
      </c>
      <c r="O1002" s="9">
        <f>'H. Alk. basalt FC 5kbar'!X103</f>
        <v>1.1256090000000001</v>
      </c>
      <c r="P1002" s="9">
        <f>'H. Alk. basalt FC 5kbar'!Y103</f>
        <v>3.4283619999999999</v>
      </c>
      <c r="Q1002" s="9">
        <f>'H. Alk. basalt FC 5kbar'!Z103</f>
        <v>7.9795189999999998</v>
      </c>
      <c r="R1002" s="9">
        <f>'H. Alk. basalt FC 5kbar'!AA103</f>
        <v>3.1741679999999999</v>
      </c>
      <c r="S1002" s="9">
        <f>'H. Alk. basalt FC 5kbar'!AB103</f>
        <v>0.54133600000000004</v>
      </c>
      <c r="T1002" s="9">
        <f>'H. Alk. basalt FC 5kbar'!AC103</f>
        <v>2.4172180000000001</v>
      </c>
      <c r="U1002" s="10"/>
      <c r="V1002" s="5">
        <f>'H. Alk. basalt FC 5kbar'!AH103</f>
        <v>7.1623999999999993E-2</v>
      </c>
      <c r="W1002" s="5"/>
      <c r="X1002" s="5"/>
      <c r="Y1002" s="5">
        <f>'H. Alk. basalt FC 5kbar'!AJ103</f>
        <v>0.28173399999999998</v>
      </c>
      <c r="Z1002" s="5"/>
      <c r="AA1002" s="5"/>
      <c r="AB1002" s="5">
        <f>'H. Alk. basalt FC 5kbar'!AL103</f>
        <v>3.1954000000000003E-2</v>
      </c>
      <c r="AC1002" s="5">
        <f>'H. Alk. basalt FC 5kbar'!AO103</f>
        <v>1.3138E-2</v>
      </c>
      <c r="AD1002" s="10"/>
      <c r="AE1002" s="5">
        <f>'H. Alk. basalt FC 5kbar'!AQ103</f>
        <v>33.345616999999997</v>
      </c>
      <c r="AF1002" s="5"/>
      <c r="AG1002" s="5"/>
      <c r="AH1002" s="5">
        <f>'H. Alk. basalt FC 5kbar'!AS103</f>
        <v>17.664299</v>
      </c>
      <c r="AI1002" s="5"/>
      <c r="AJ1002" s="5"/>
      <c r="AK1002" s="5">
        <f>'H. Alk. basalt FC 5kbar'!AU103</f>
        <v>9.8292059999999992</v>
      </c>
      <c r="AL1002" s="5">
        <f>'H. Alk. basalt FC 5kbar'!AW103+'H. Alk. basalt FC 5kbar'!AX103</f>
        <v>2.496747</v>
      </c>
      <c r="AM1002" s="10"/>
      <c r="AN1002" s="5">
        <f t="shared" si="233"/>
        <v>33.417240999999997</v>
      </c>
      <c r="AO1002" s="5"/>
      <c r="AP1002" s="5"/>
      <c r="AQ1002" s="5">
        <f t="shared" si="234"/>
        <v>17.946033</v>
      </c>
      <c r="AR1002" s="5"/>
      <c r="AS1002" s="5"/>
      <c r="AT1002" s="5">
        <f t="shared" si="235"/>
        <v>9.8611599999999999</v>
      </c>
      <c r="AU1002" s="5">
        <f t="shared" si="236"/>
        <v>2.5098850000000001</v>
      </c>
      <c r="AV1002" s="10">
        <f t="shared" si="226"/>
        <v>36.265681000000001</v>
      </c>
      <c r="AW1002" s="48">
        <f t="shared" si="232"/>
        <v>100</v>
      </c>
    </row>
    <row r="1003" spans="1:49" x14ac:dyDescent="0.3">
      <c r="A1003" s="2" t="s">
        <v>1449</v>
      </c>
      <c r="B1003" s="3">
        <f>'H. Alk. basalt FC 5kbar'!A104</f>
        <v>98</v>
      </c>
      <c r="C1003" s="2">
        <f>'H. Alk. basalt FC 5kbar'!C104</f>
        <v>1012</v>
      </c>
      <c r="D1003" s="2">
        <f>'H. Alk. basalt FC 5kbar'!D104</f>
        <v>5000</v>
      </c>
      <c r="E1003" s="5">
        <f>'B. LLD classification'!EA1047</f>
        <v>2.5834714211397616</v>
      </c>
      <c r="F1003" s="5">
        <f>'H. Alk. basalt FC 5kbar'!L104</f>
        <v>3.5252110000000001</v>
      </c>
      <c r="G1003" s="6">
        <f>'H. Alk. basalt FC 5kbar'!N104</f>
        <v>35.886549000000002</v>
      </c>
      <c r="H1003" s="7">
        <f t="shared" si="231"/>
        <v>64.113450999999998</v>
      </c>
      <c r="I1003" s="8">
        <f>'H. Alk. basalt FC 5kbar'!R104</f>
        <v>57.285684000000003</v>
      </c>
      <c r="J1003" s="9">
        <f>'H. Alk. basalt FC 5kbar'!S104</f>
        <v>0.76023600000000002</v>
      </c>
      <c r="K1003" s="9">
        <f>'H. Alk. basalt FC 5kbar'!T104</f>
        <v>14.62534</v>
      </c>
      <c r="L1003" s="9">
        <f>'H. Alk. basalt FC 5kbar'!U104</f>
        <v>0.17669499999999999</v>
      </c>
      <c r="M1003" s="9">
        <f>'H. Alk. basalt FC 5kbar'!V104</f>
        <v>7.798235</v>
      </c>
      <c r="N1003" s="9">
        <f>'H. Alk. basalt FC 5kbar'!W104</f>
        <v>0.66870700000000005</v>
      </c>
      <c r="O1003" s="9">
        <f>'H. Alk. basalt FC 5kbar'!X104</f>
        <v>1.1039669999999999</v>
      </c>
      <c r="P1003" s="9">
        <f>'H. Alk. basalt FC 5kbar'!Y104</f>
        <v>3.3910230000000001</v>
      </c>
      <c r="Q1003" s="9">
        <f>'H. Alk. basalt FC 5kbar'!Z104</f>
        <v>8.0089690000000004</v>
      </c>
      <c r="R1003" s="9">
        <f>'H. Alk. basalt FC 5kbar'!AA104</f>
        <v>3.2010070000000002</v>
      </c>
      <c r="S1003" s="9">
        <f>'H. Alk. basalt FC 5kbar'!AB104</f>
        <v>0.53777399999999997</v>
      </c>
      <c r="T1003" s="9">
        <f>'H. Alk. basalt FC 5kbar'!AC104</f>
        <v>2.4423629999999998</v>
      </c>
      <c r="U1003" s="10"/>
      <c r="V1003" s="5">
        <f>'H. Alk. basalt FC 5kbar'!AH104</f>
        <v>7.0081000000000004E-2</v>
      </c>
      <c r="W1003" s="5"/>
      <c r="X1003" s="5"/>
      <c r="Y1003" s="5">
        <f>'H. Alk. basalt FC 5kbar'!AJ104</f>
        <v>0.27736300000000003</v>
      </c>
      <c r="Z1003" s="5"/>
      <c r="AA1003" s="5"/>
      <c r="AB1003" s="5">
        <f>'H. Alk. basalt FC 5kbar'!AL104</f>
        <v>3.0941E-2</v>
      </c>
      <c r="AC1003" s="5">
        <f>'H. Alk. basalt FC 5kbar'!AO104</f>
        <v>1.2881E-2</v>
      </c>
      <c r="AD1003" s="10"/>
      <c r="AE1003" s="5">
        <f>'H. Alk. basalt FC 5kbar'!AQ104</f>
        <v>33.414951000000002</v>
      </c>
      <c r="AF1003" s="5"/>
      <c r="AG1003" s="5"/>
      <c r="AH1003" s="5">
        <f>'H. Alk. basalt FC 5kbar'!AS104</f>
        <v>17.943349999999999</v>
      </c>
      <c r="AI1003" s="5"/>
      <c r="AJ1003" s="5"/>
      <c r="AK1003" s="5">
        <f>'H. Alk. basalt FC 5kbar'!AU104</f>
        <v>9.8590230000000005</v>
      </c>
      <c r="AL1003" s="5">
        <f>'H. Alk. basalt FC 5kbar'!AW104+'H. Alk. basalt FC 5kbar'!AX104</f>
        <v>2.5048620000000001</v>
      </c>
      <c r="AM1003" s="10"/>
      <c r="AN1003" s="5">
        <f t="shared" si="233"/>
        <v>33.485032000000004</v>
      </c>
      <c r="AO1003" s="5"/>
      <c r="AP1003" s="5"/>
      <c r="AQ1003" s="5">
        <f t="shared" si="234"/>
        <v>18.220713</v>
      </c>
      <c r="AR1003" s="5"/>
      <c r="AS1003" s="5"/>
      <c r="AT1003" s="5">
        <f t="shared" si="235"/>
        <v>9.8899640000000009</v>
      </c>
      <c r="AU1003" s="5">
        <f t="shared" si="236"/>
        <v>2.5177430000000003</v>
      </c>
      <c r="AV1003" s="10">
        <f t="shared" si="226"/>
        <v>35.886549000000002</v>
      </c>
      <c r="AW1003" s="48">
        <f t="shared" si="232"/>
        <v>100.00000100000001</v>
      </c>
    </row>
    <row r="1004" spans="1:49" x14ac:dyDescent="0.3">
      <c r="A1004" s="2" t="s">
        <v>1449</v>
      </c>
      <c r="B1004" s="3">
        <f>'H. Alk. basalt FC 5kbar'!A105</f>
        <v>99</v>
      </c>
      <c r="C1004" s="2">
        <f>'H. Alk. basalt FC 5kbar'!C105</f>
        <v>1010</v>
      </c>
      <c r="D1004" s="2">
        <f>'H. Alk. basalt FC 5kbar'!D105</f>
        <v>5000</v>
      </c>
      <c r="E1004" s="5">
        <f>'B. LLD classification'!EA1048</f>
        <v>2.5813428565954126</v>
      </c>
      <c r="F1004" s="5">
        <f>'H. Alk. basalt FC 5kbar'!L105</f>
        <v>3.5288780000000002</v>
      </c>
      <c r="G1004" s="6">
        <f>'H. Alk. basalt FC 5kbar'!N105</f>
        <v>35.514372000000002</v>
      </c>
      <c r="H1004" s="7">
        <f t="shared" si="231"/>
        <v>64.485627999999991</v>
      </c>
      <c r="I1004" s="8">
        <f>'H. Alk. basalt FC 5kbar'!R105</f>
        <v>57.337921000000001</v>
      </c>
      <c r="J1004" s="9">
        <f>'H. Alk. basalt FC 5kbar'!S105</f>
        <v>0.74499599999999999</v>
      </c>
      <c r="K1004" s="9">
        <f>'H. Alk. basalt FC 5kbar'!T105</f>
        <v>14.575111</v>
      </c>
      <c r="L1004" s="9">
        <f>'H. Alk. basalt FC 5kbar'!U105</f>
        <v>0.169628</v>
      </c>
      <c r="M1004" s="9">
        <f>'H. Alk. basalt FC 5kbar'!V105</f>
        <v>7.791976</v>
      </c>
      <c r="N1004" s="9">
        <f>'H. Alk. basalt FC 5kbar'!W105</f>
        <v>0.67571499999999995</v>
      </c>
      <c r="O1004" s="9">
        <f>'H. Alk. basalt FC 5kbar'!X105</f>
        <v>1.0826530000000001</v>
      </c>
      <c r="P1004" s="9">
        <f>'H. Alk. basalt FC 5kbar'!Y105</f>
        <v>3.3542260000000002</v>
      </c>
      <c r="Q1004" s="9">
        <f>'H. Alk. basalt FC 5kbar'!Z105</f>
        <v>8.0381160000000005</v>
      </c>
      <c r="R1004" s="9">
        <f>'H. Alk. basalt FC 5kbar'!AA105</f>
        <v>3.2277580000000001</v>
      </c>
      <c r="S1004" s="9">
        <f>'H. Alk. basalt FC 5kbar'!AB105</f>
        <v>0.53432599999999997</v>
      </c>
      <c r="T1004" s="9">
        <f>'H. Alk. basalt FC 5kbar'!AC105</f>
        <v>2.4675739999999999</v>
      </c>
      <c r="U1004" s="10"/>
      <c r="V1004" s="5">
        <f>'H. Alk. basalt FC 5kbar'!AH105</f>
        <v>6.8594000000000002E-2</v>
      </c>
      <c r="W1004" s="5"/>
      <c r="X1004" s="5"/>
      <c r="Y1004" s="5">
        <f>'H. Alk. basalt FC 5kbar'!AJ105</f>
        <v>0.27311800000000003</v>
      </c>
      <c r="Z1004" s="5"/>
      <c r="AA1004" s="5"/>
      <c r="AB1004" s="5">
        <f>'H. Alk. basalt FC 5kbar'!AL105</f>
        <v>2.9966E-2</v>
      </c>
      <c r="AC1004" s="5">
        <f>'H. Alk. basalt FC 5kbar'!AO105</f>
        <v>1.2633999999999999E-2</v>
      </c>
      <c r="AD1004" s="10"/>
      <c r="AE1004" s="5">
        <f>'H. Alk. basalt FC 5kbar'!AQ105</f>
        <v>33.48274</v>
      </c>
      <c r="AF1004" s="5"/>
      <c r="AG1004" s="5"/>
      <c r="AH1004" s="5">
        <f>'H. Alk. basalt FC 5kbar'!AS105</f>
        <v>18.218029000000001</v>
      </c>
      <c r="AI1004" s="5"/>
      <c r="AJ1004" s="5"/>
      <c r="AK1004" s="5">
        <f>'H. Alk. basalt FC 5kbar'!AU105</f>
        <v>9.8878269999999997</v>
      </c>
      <c r="AL1004" s="5">
        <f>'H. Alk. basalt FC 5kbar'!AW105+'H. Alk. basalt FC 5kbar'!AX105</f>
        <v>2.5127189999999997</v>
      </c>
      <c r="AM1004" s="10"/>
      <c r="AN1004" s="5">
        <f t="shared" si="233"/>
        <v>33.551333999999997</v>
      </c>
      <c r="AO1004" s="5"/>
      <c r="AP1004" s="5"/>
      <c r="AQ1004" s="5">
        <f t="shared" si="234"/>
        <v>18.491147000000002</v>
      </c>
      <c r="AR1004" s="5"/>
      <c r="AS1004" s="5"/>
      <c r="AT1004" s="5">
        <f t="shared" si="235"/>
        <v>9.9177929999999996</v>
      </c>
      <c r="AU1004" s="5">
        <f t="shared" si="236"/>
        <v>2.5253529999999995</v>
      </c>
      <c r="AV1004" s="10">
        <f t="shared" si="226"/>
        <v>35.514372000000002</v>
      </c>
      <c r="AW1004" s="48">
        <f t="shared" si="232"/>
        <v>99.999999000000003</v>
      </c>
    </row>
    <row r="1005" spans="1:49" x14ac:dyDescent="0.3">
      <c r="A1005" s="2" t="s">
        <v>1449</v>
      </c>
      <c r="B1005" s="3">
        <f>'H. Alk. basalt FC 5kbar'!A106</f>
        <v>100</v>
      </c>
      <c r="C1005" s="2">
        <f>'H. Alk. basalt FC 5kbar'!C106</f>
        <v>1008</v>
      </c>
      <c r="D1005" s="2">
        <f>'H. Alk. basalt FC 5kbar'!D106</f>
        <v>5000</v>
      </c>
      <c r="E1005" s="5">
        <f>'B. LLD classification'!EA1049</f>
        <v>2.5792407748819697</v>
      </c>
      <c r="F1005" s="5">
        <f>'H. Alk. basalt FC 5kbar'!L106</f>
        <v>3.5323289999999998</v>
      </c>
      <c r="G1005" s="6">
        <f>'H. Alk. basalt FC 5kbar'!N106</f>
        <v>35.148927</v>
      </c>
      <c r="H1005" s="7">
        <f t="shared" si="231"/>
        <v>64.851073</v>
      </c>
      <c r="I1005" s="8">
        <f>'H. Alk. basalt FC 5kbar'!R106</f>
        <v>57.388717</v>
      </c>
      <c r="J1005" s="9">
        <f>'H. Alk. basalt FC 5kbar'!S106</f>
        <v>0.73001199999999999</v>
      </c>
      <c r="K1005" s="9">
        <f>'H. Alk. basalt FC 5kbar'!T106</f>
        <v>14.524811</v>
      </c>
      <c r="L1005" s="9">
        <f>'H. Alk. basalt FC 5kbar'!U106</f>
        <v>0.162823</v>
      </c>
      <c r="M1005" s="9">
        <f>'H. Alk. basalt FC 5kbar'!V106</f>
        <v>7.7860399999999998</v>
      </c>
      <c r="N1005" s="9">
        <f>'H. Alk. basalt FC 5kbar'!W106</f>
        <v>0.68274100000000004</v>
      </c>
      <c r="O1005" s="9">
        <f>'H. Alk. basalt FC 5kbar'!X106</f>
        <v>1.06166</v>
      </c>
      <c r="P1005" s="9">
        <f>'H. Alk. basalt FC 5kbar'!Y106</f>
        <v>3.3179669999999999</v>
      </c>
      <c r="Q1005" s="9">
        <f>'H. Alk. basalt FC 5kbar'!Z106</f>
        <v>8.0669690000000003</v>
      </c>
      <c r="R1005" s="9">
        <f>'H. Alk. basalt FC 5kbar'!AA106</f>
        <v>3.254419</v>
      </c>
      <c r="S1005" s="9">
        <f>'H. Alk. basalt FC 5kbar'!AB106</f>
        <v>0.53098900000000004</v>
      </c>
      <c r="T1005" s="9">
        <f>'H. Alk. basalt FC 5kbar'!AC106</f>
        <v>2.4928530000000002</v>
      </c>
      <c r="U1005" s="10"/>
      <c r="V1005" s="5">
        <f>'H. Alk. basalt FC 5kbar'!AH106</f>
        <v>6.7161999999999999E-2</v>
      </c>
      <c r="W1005" s="5"/>
      <c r="X1005" s="5"/>
      <c r="Y1005" s="5">
        <f>'H. Alk. basalt FC 5kbar'!AJ106</f>
        <v>0.26899600000000001</v>
      </c>
      <c r="Z1005" s="5"/>
      <c r="AA1005" s="5"/>
      <c r="AB1005" s="5">
        <f>'H. Alk. basalt FC 5kbar'!AL106</f>
        <v>2.9028000000000002E-2</v>
      </c>
      <c r="AC1005" s="5">
        <f>'H. Alk. basalt FC 5kbar'!AO106</f>
        <v>1.2397E-2</v>
      </c>
      <c r="AD1005" s="10"/>
      <c r="AE1005" s="5">
        <f>'H. Alk. basalt FC 5kbar'!AQ106</f>
        <v>33.549042</v>
      </c>
      <c r="AF1005" s="5"/>
      <c r="AG1005" s="5"/>
      <c r="AH1005" s="5">
        <f>'H. Alk. basalt FC 5kbar'!AS106</f>
        <v>18.488464</v>
      </c>
      <c r="AI1005" s="5"/>
      <c r="AJ1005" s="5"/>
      <c r="AK1005" s="5">
        <f>'H. Alk. basalt FC 5kbar'!AU106</f>
        <v>9.915654</v>
      </c>
      <c r="AL1005" s="5">
        <f>'H. Alk. basalt FC 5kbar'!AW106+'H. Alk. basalt FC 5kbar'!AX106</f>
        <v>2.52033</v>
      </c>
      <c r="AM1005" s="10"/>
      <c r="AN1005" s="5">
        <f t="shared" si="233"/>
        <v>33.616204000000003</v>
      </c>
      <c r="AO1005" s="5"/>
      <c r="AP1005" s="5"/>
      <c r="AQ1005" s="5">
        <f t="shared" si="234"/>
        <v>18.757460000000002</v>
      </c>
      <c r="AR1005" s="5"/>
      <c r="AS1005" s="5"/>
      <c r="AT1005" s="5">
        <f t="shared" si="235"/>
        <v>9.9446820000000002</v>
      </c>
      <c r="AU1005" s="5">
        <f t="shared" si="236"/>
        <v>2.532727</v>
      </c>
      <c r="AV1005" s="10">
        <f t="shared" si="226"/>
        <v>35.148927</v>
      </c>
      <c r="AW1005" s="48">
        <f t="shared" si="232"/>
        <v>100</v>
      </c>
    </row>
    <row r="1006" spans="1:49" x14ac:dyDescent="0.3">
      <c r="A1006" s="2" t="s">
        <v>1449</v>
      </c>
      <c r="B1006" s="3">
        <f>'H. Alk. basalt FC 5kbar'!A107</f>
        <v>101</v>
      </c>
      <c r="C1006" s="2">
        <f>'H. Alk. basalt FC 5kbar'!C107</f>
        <v>1006</v>
      </c>
      <c r="D1006" s="2">
        <f>'H. Alk. basalt FC 5kbar'!D107</f>
        <v>5000</v>
      </c>
      <c r="E1006" s="5">
        <f>'B. LLD classification'!EA1050</f>
        <v>2.5771644499441804</v>
      </c>
      <c r="F1006" s="5">
        <f>'H. Alk. basalt FC 5kbar'!L107</f>
        <v>3.5355669999999999</v>
      </c>
      <c r="G1006" s="6">
        <f>'H. Alk. basalt FC 5kbar'!N107</f>
        <v>34.789999000000002</v>
      </c>
      <c r="H1006" s="7">
        <f t="shared" si="231"/>
        <v>65.210001000000005</v>
      </c>
      <c r="I1006" s="8">
        <f>'H. Alk. basalt FC 5kbar'!R107</f>
        <v>57.438093000000002</v>
      </c>
      <c r="J1006" s="9">
        <f>'H. Alk. basalt FC 5kbar'!S107</f>
        <v>0.71528199999999997</v>
      </c>
      <c r="K1006" s="9">
        <f>'H. Alk. basalt FC 5kbar'!T107</f>
        <v>14.474443000000001</v>
      </c>
      <c r="L1006" s="9">
        <f>'H. Alk. basalt FC 5kbar'!U107</f>
        <v>0.15626999999999999</v>
      </c>
      <c r="M1006" s="9">
        <f>'H. Alk. basalt FC 5kbar'!V107</f>
        <v>7.7804180000000001</v>
      </c>
      <c r="N1006" s="9">
        <f>'H. Alk. basalt FC 5kbar'!W107</f>
        <v>0.68978399999999995</v>
      </c>
      <c r="O1006" s="9">
        <f>'H. Alk. basalt FC 5kbar'!X107</f>
        <v>1.04098</v>
      </c>
      <c r="P1006" s="9">
        <f>'H. Alk. basalt FC 5kbar'!Y107</f>
        <v>3.2822390000000001</v>
      </c>
      <c r="Q1006" s="9">
        <f>'H. Alk. basalt FC 5kbar'!Z107</f>
        <v>8.0955340000000007</v>
      </c>
      <c r="R1006" s="9">
        <f>'H. Alk. basalt FC 5kbar'!AA107</f>
        <v>3.2809910000000002</v>
      </c>
      <c r="S1006" s="9">
        <f>'H. Alk. basalt FC 5kbar'!AB107</f>
        <v>0.52776199999999995</v>
      </c>
      <c r="T1006" s="9">
        <f>'H. Alk. basalt FC 5kbar'!AC107</f>
        <v>2.5182030000000002</v>
      </c>
      <c r="U1006" s="10"/>
      <c r="V1006" s="5">
        <f>'H. Alk. basalt FC 5kbar'!AH107</f>
        <v>6.5781000000000006E-2</v>
      </c>
      <c r="W1006" s="5"/>
      <c r="X1006" s="5"/>
      <c r="Y1006" s="5">
        <f>'H. Alk. basalt FC 5kbar'!AJ107</f>
        <v>0.26499299999999998</v>
      </c>
      <c r="Z1006" s="5"/>
      <c r="AA1006" s="5"/>
      <c r="AB1006" s="5">
        <f>'H. Alk. basalt FC 5kbar'!AL107</f>
        <v>2.8126000000000002E-2</v>
      </c>
      <c r="AC1006" s="5">
        <f>'H. Alk. basalt FC 5kbar'!AO107</f>
        <v>1.2168999999999999E-2</v>
      </c>
      <c r="AD1006" s="10"/>
      <c r="AE1006" s="5">
        <f>'H. Alk. basalt FC 5kbar'!AQ107</f>
        <v>33.613909</v>
      </c>
      <c r="AF1006" s="5"/>
      <c r="AG1006" s="5"/>
      <c r="AH1006" s="5">
        <f>'H. Alk. basalt FC 5kbar'!AS107</f>
        <v>18.754778000000002</v>
      </c>
      <c r="AI1006" s="5"/>
      <c r="AJ1006" s="5"/>
      <c r="AK1006" s="5">
        <f>'H. Alk. basalt FC 5kbar'!AU107</f>
        <v>9.9425439999999998</v>
      </c>
      <c r="AL1006" s="5">
        <f>'H. Alk. basalt FC 5kbar'!AW107+'H. Alk. basalt FC 5kbar'!AX107</f>
        <v>2.527704</v>
      </c>
      <c r="AM1006" s="10"/>
      <c r="AN1006" s="5">
        <f t="shared" si="233"/>
        <v>33.679690000000001</v>
      </c>
      <c r="AO1006" s="5"/>
      <c r="AP1006" s="5"/>
      <c r="AQ1006" s="5">
        <f t="shared" si="234"/>
        <v>19.019771000000002</v>
      </c>
      <c r="AR1006" s="5"/>
      <c r="AS1006" s="5"/>
      <c r="AT1006" s="5">
        <f t="shared" si="235"/>
        <v>9.9706700000000001</v>
      </c>
      <c r="AU1006" s="5">
        <f t="shared" si="236"/>
        <v>2.539873</v>
      </c>
      <c r="AV1006" s="10">
        <f t="shared" si="226"/>
        <v>34.789999000000002</v>
      </c>
      <c r="AW1006" s="48">
        <f t="shared" si="232"/>
        <v>100.00000299999999</v>
      </c>
    </row>
    <row r="1007" spans="1:49" x14ac:dyDescent="0.3">
      <c r="A1007" s="2" t="s">
        <v>1449</v>
      </c>
      <c r="B1007" s="3">
        <f>'H. Alk. basalt FC 5kbar'!A108</f>
        <v>102</v>
      </c>
      <c r="C1007" s="2">
        <f>'H. Alk. basalt FC 5kbar'!C108</f>
        <v>1004</v>
      </c>
      <c r="D1007" s="2">
        <f>'H. Alk. basalt FC 5kbar'!D108</f>
        <v>5000</v>
      </c>
      <c r="E1007" s="5">
        <f>'B. LLD classification'!EA1051</f>
        <v>2.5751133608208971</v>
      </c>
      <c r="F1007" s="5">
        <f>'H. Alk. basalt FC 5kbar'!L108</f>
        <v>3.5385939999999998</v>
      </c>
      <c r="G1007" s="6">
        <f>'H. Alk. basalt FC 5kbar'!N108</f>
        <v>34.437381000000002</v>
      </c>
      <c r="H1007" s="7">
        <f t="shared" si="231"/>
        <v>65.562618999999998</v>
      </c>
      <c r="I1007" s="8">
        <f>'H. Alk. basalt FC 5kbar'!R108</f>
        <v>57.486071000000003</v>
      </c>
      <c r="J1007" s="9">
        <f>'H. Alk. basalt FC 5kbar'!S108</f>
        <v>0.70080100000000001</v>
      </c>
      <c r="K1007" s="9">
        <f>'H. Alk. basalt FC 5kbar'!T108</f>
        <v>14.424008000000001</v>
      </c>
      <c r="L1007" s="9">
        <f>'H. Alk. basalt FC 5kbar'!U108</f>
        <v>0.14996000000000001</v>
      </c>
      <c r="M1007" s="9">
        <f>'H. Alk. basalt FC 5kbar'!V108</f>
        <v>7.7751049999999999</v>
      </c>
      <c r="N1007" s="9">
        <f>'H. Alk. basalt FC 5kbar'!W108</f>
        <v>0.69684699999999999</v>
      </c>
      <c r="O1007" s="9">
        <f>'H. Alk. basalt FC 5kbar'!X108</f>
        <v>1.020608</v>
      </c>
      <c r="P1007" s="9">
        <f>'H. Alk. basalt FC 5kbar'!Y108</f>
        <v>3.247036</v>
      </c>
      <c r="Q1007" s="9">
        <f>'H. Alk. basalt FC 5kbar'!Z108</f>
        <v>8.1238220000000005</v>
      </c>
      <c r="R1007" s="9">
        <f>'H. Alk. basalt FC 5kbar'!AA108</f>
        <v>3.3074750000000002</v>
      </c>
      <c r="S1007" s="9">
        <f>'H. Alk. basalt FC 5kbar'!AB108</f>
        <v>0.52464100000000002</v>
      </c>
      <c r="T1007" s="9">
        <f>'H. Alk. basalt FC 5kbar'!AC108</f>
        <v>2.543628</v>
      </c>
      <c r="U1007" s="10"/>
      <c r="V1007" s="5">
        <f>'H. Alk. basalt FC 5kbar'!AH108</f>
        <v>6.4449999999999993E-2</v>
      </c>
      <c r="W1007" s="5"/>
      <c r="X1007" s="5"/>
      <c r="Y1007" s="5">
        <f>'H. Alk. basalt FC 5kbar'!AJ108</f>
        <v>0.261104</v>
      </c>
      <c r="Z1007" s="5"/>
      <c r="AA1007" s="5"/>
      <c r="AB1007" s="5">
        <f>'H. Alk. basalt FC 5kbar'!AL108</f>
        <v>2.7258000000000001E-2</v>
      </c>
      <c r="AC1007" s="5">
        <f>'H. Alk. basalt FC 5kbar'!AO108</f>
        <v>1.1949E-2</v>
      </c>
      <c r="AD1007" s="10"/>
      <c r="AE1007" s="5">
        <f>'H. Alk. basalt FC 5kbar'!AQ108</f>
        <v>33.677391</v>
      </c>
      <c r="AF1007" s="5"/>
      <c r="AG1007" s="5"/>
      <c r="AH1007" s="5">
        <f>'H. Alk. basalt FC 5kbar'!AS108</f>
        <v>19.017088000000001</v>
      </c>
      <c r="AI1007" s="5"/>
      <c r="AJ1007" s="5"/>
      <c r="AK1007" s="5">
        <f>'H. Alk. basalt FC 5kbar'!AU108</f>
        <v>9.9685299999999994</v>
      </c>
      <c r="AL1007" s="5">
        <f>'H. Alk. basalt FC 5kbar'!AW108+'H. Alk. basalt FC 5kbar'!AX108</f>
        <v>2.5348489999999999</v>
      </c>
      <c r="AM1007" s="10"/>
      <c r="AN1007" s="5">
        <f t="shared" si="233"/>
        <v>33.741841000000001</v>
      </c>
      <c r="AO1007" s="5"/>
      <c r="AP1007" s="5"/>
      <c r="AQ1007" s="5">
        <f t="shared" si="234"/>
        <v>19.278192000000001</v>
      </c>
      <c r="AR1007" s="5"/>
      <c r="AS1007" s="5"/>
      <c r="AT1007" s="5">
        <f t="shared" si="235"/>
        <v>9.9957879999999992</v>
      </c>
      <c r="AU1007" s="5">
        <f t="shared" si="236"/>
        <v>2.5467979999999999</v>
      </c>
      <c r="AV1007" s="10">
        <f t="shared" si="226"/>
        <v>34.437381000000002</v>
      </c>
      <c r="AW1007" s="48">
        <f t="shared" si="232"/>
        <v>100</v>
      </c>
    </row>
    <row r="1008" spans="1:49" x14ac:dyDescent="0.3">
      <c r="A1008" s="2" t="s">
        <v>1449</v>
      </c>
      <c r="B1008" s="3">
        <f>'H. Alk. basalt FC 5kbar'!A109</f>
        <v>103</v>
      </c>
      <c r="C1008" s="2">
        <f>'H. Alk. basalt FC 5kbar'!C109</f>
        <v>1002</v>
      </c>
      <c r="D1008" s="2">
        <f>'H. Alk. basalt FC 5kbar'!D109</f>
        <v>5000</v>
      </c>
      <c r="E1008" s="5">
        <f>'B. LLD classification'!EA1052</f>
        <v>2.5730870390074854</v>
      </c>
      <c r="F1008" s="5">
        <f>'H. Alk. basalt FC 5kbar'!L109</f>
        <v>3.5414119999999998</v>
      </c>
      <c r="G1008" s="6">
        <f>'H. Alk. basalt FC 5kbar'!N109</f>
        <v>34.090874999999997</v>
      </c>
      <c r="H1008" s="7">
        <f t="shared" si="231"/>
        <v>65.909125000000003</v>
      </c>
      <c r="I1008" s="8">
        <f>'H. Alk. basalt FC 5kbar'!R109</f>
        <v>57.532673000000003</v>
      </c>
      <c r="J1008" s="9">
        <f>'H. Alk. basalt FC 5kbar'!S109</f>
        <v>0.68656700000000004</v>
      </c>
      <c r="K1008" s="9">
        <f>'H. Alk. basalt FC 5kbar'!T109</f>
        <v>14.373505</v>
      </c>
      <c r="L1008" s="9">
        <f>'H. Alk. basalt FC 5kbar'!U109</f>
        <v>0.14388200000000001</v>
      </c>
      <c r="M1008" s="9">
        <f>'H. Alk. basalt FC 5kbar'!V109</f>
        <v>7.7700930000000001</v>
      </c>
      <c r="N1008" s="9">
        <f>'H. Alk. basalt FC 5kbar'!W109</f>
        <v>0.70392999999999994</v>
      </c>
      <c r="O1008" s="9">
        <f>'H. Alk. basalt FC 5kbar'!X109</f>
        <v>1.000537</v>
      </c>
      <c r="P1008" s="9">
        <f>'H. Alk. basalt FC 5kbar'!Y109</f>
        <v>3.2123520000000001</v>
      </c>
      <c r="Q1008" s="9">
        <f>'H. Alk. basalt FC 5kbar'!Z109</f>
        <v>8.15184</v>
      </c>
      <c r="R1008" s="9">
        <f>'H. Alk. basalt FC 5kbar'!AA109</f>
        <v>3.3338700000000001</v>
      </c>
      <c r="S1008" s="9">
        <f>'H. Alk. basalt FC 5kbar'!AB109</f>
        <v>0.52162399999999998</v>
      </c>
      <c r="T1008" s="9">
        <f>'H. Alk. basalt FC 5kbar'!AC109</f>
        <v>2.5691280000000001</v>
      </c>
      <c r="U1008" s="10"/>
      <c r="V1008" s="5">
        <f>'H. Alk. basalt FC 5kbar'!AH109</f>
        <v>6.3166E-2</v>
      </c>
      <c r="W1008" s="5"/>
      <c r="X1008" s="5"/>
      <c r="Y1008" s="5">
        <f>'H. Alk. basalt FC 5kbar'!AJ109</f>
        <v>0.25732500000000003</v>
      </c>
      <c r="Z1008" s="5"/>
      <c r="AA1008" s="5"/>
      <c r="AB1008" s="5">
        <f>'H. Alk. basalt FC 5kbar'!AL109</f>
        <v>2.6422000000000001E-2</v>
      </c>
      <c r="AC1008" s="5">
        <f>'H. Alk. basalt FC 5kbar'!AO109</f>
        <v>1.1738999999999999E-2</v>
      </c>
      <c r="AD1008" s="10"/>
      <c r="AE1008" s="5">
        <f>'H. Alk. basalt FC 5kbar'!AQ109</f>
        <v>33.739542</v>
      </c>
      <c r="AF1008" s="5"/>
      <c r="AG1008" s="5"/>
      <c r="AH1008" s="5">
        <f>'H. Alk. basalt FC 5kbar'!AS109</f>
        <v>19.275509</v>
      </c>
      <c r="AI1008" s="5"/>
      <c r="AJ1008" s="5"/>
      <c r="AK1008" s="5">
        <f>'H. Alk. basalt FC 5kbar'!AU109</f>
        <v>9.9936469999999993</v>
      </c>
      <c r="AL1008" s="5">
        <f>'H. Alk. basalt FC 5kbar'!AW109+'H. Alk. basalt FC 5kbar'!AX109</f>
        <v>2.5417749999999999</v>
      </c>
      <c r="AM1008" s="10"/>
      <c r="AN1008" s="5">
        <f t="shared" si="233"/>
        <v>33.802708000000003</v>
      </c>
      <c r="AO1008" s="5"/>
      <c r="AP1008" s="5"/>
      <c r="AQ1008" s="5">
        <f t="shared" si="234"/>
        <v>19.532834000000001</v>
      </c>
      <c r="AR1008" s="5"/>
      <c r="AS1008" s="5"/>
      <c r="AT1008" s="5">
        <f t="shared" si="235"/>
        <v>10.020068999999999</v>
      </c>
      <c r="AU1008" s="5">
        <f t="shared" si="236"/>
        <v>2.5535139999999998</v>
      </c>
      <c r="AV1008" s="10">
        <f t="shared" si="226"/>
        <v>34.090874999999997</v>
      </c>
      <c r="AW1008" s="48">
        <f t="shared" si="232"/>
        <v>100</v>
      </c>
    </row>
    <row r="1009" spans="1:49" x14ac:dyDescent="0.3">
      <c r="A1009" s="2" t="s">
        <v>1449</v>
      </c>
      <c r="B1009" s="3">
        <f>'H. Alk. basalt FC 5kbar'!A110</f>
        <v>104</v>
      </c>
      <c r="C1009" s="2">
        <f>'H. Alk. basalt FC 5kbar'!C110</f>
        <v>1000</v>
      </c>
      <c r="D1009" s="2">
        <f>'H. Alk. basalt FC 5kbar'!D110</f>
        <v>5000</v>
      </c>
      <c r="E1009" s="5">
        <f>'B. LLD classification'!EA1053</f>
        <v>2.5710848069543282</v>
      </c>
      <c r="F1009" s="5">
        <f>'H. Alk. basalt FC 5kbar'!L110</f>
        <v>3.5440239999999998</v>
      </c>
      <c r="G1009" s="6">
        <f>'H. Alk. basalt FC 5kbar'!N110</f>
        <v>33.750289000000002</v>
      </c>
      <c r="H1009" s="7">
        <f t="shared" si="231"/>
        <v>66.249710999999991</v>
      </c>
      <c r="I1009" s="8">
        <f>'H. Alk. basalt FC 5kbar'!R110</f>
        <v>57.577917999999997</v>
      </c>
      <c r="J1009" s="9">
        <f>'H. Alk. basalt FC 5kbar'!S110</f>
        <v>0.67257699999999998</v>
      </c>
      <c r="K1009" s="9">
        <f>'H. Alk. basalt FC 5kbar'!T110</f>
        <v>14.322934999999999</v>
      </c>
      <c r="L1009" s="9">
        <f>'H. Alk. basalt FC 5kbar'!U110</f>
        <v>0.13803000000000001</v>
      </c>
      <c r="M1009" s="9">
        <f>'H. Alk. basalt FC 5kbar'!V110</f>
        <v>7.7653749999999997</v>
      </c>
      <c r="N1009" s="9">
        <f>'H. Alk. basalt FC 5kbar'!W110</f>
        <v>0.71103400000000005</v>
      </c>
      <c r="O1009" s="9">
        <f>'H. Alk. basalt FC 5kbar'!X110</f>
        <v>0.98075900000000005</v>
      </c>
      <c r="P1009" s="9">
        <f>'H. Alk. basalt FC 5kbar'!Y110</f>
        <v>3.1781830000000002</v>
      </c>
      <c r="Q1009" s="9">
        <f>'H. Alk. basalt FC 5kbar'!Z110</f>
        <v>8.1795950000000008</v>
      </c>
      <c r="R1009" s="9">
        <f>'H. Alk. basalt FC 5kbar'!AA110</f>
        <v>3.3601760000000001</v>
      </c>
      <c r="S1009" s="9">
        <f>'H. Alk. basalt FC 5kbar'!AB110</f>
        <v>0.51870899999999998</v>
      </c>
      <c r="T1009" s="9">
        <f>'H. Alk. basalt FC 5kbar'!AC110</f>
        <v>2.5947079999999998</v>
      </c>
      <c r="U1009" s="10"/>
      <c r="V1009" s="5">
        <f>'H. Alk. basalt FC 5kbar'!AH110</f>
        <v>6.1927000000000003E-2</v>
      </c>
      <c r="W1009" s="5"/>
      <c r="X1009" s="5"/>
      <c r="Y1009" s="5">
        <f>'H. Alk. basalt FC 5kbar'!AJ110</f>
        <v>0.25365399999999999</v>
      </c>
      <c r="Z1009" s="5"/>
      <c r="AA1009" s="5"/>
      <c r="AB1009" s="5">
        <f>'H. Alk. basalt FC 5kbar'!AL110</f>
        <v>2.5617000000000001E-2</v>
      </c>
      <c r="AC1009" s="5">
        <f>'H. Alk. basalt FC 5kbar'!AO110</f>
        <v>1.1535999999999999E-2</v>
      </c>
      <c r="AD1009" s="10"/>
      <c r="AE1009" s="5">
        <f>'H. Alk. basalt FC 5kbar'!AQ110</f>
        <v>33.800407</v>
      </c>
      <c r="AF1009" s="5"/>
      <c r="AG1009" s="5"/>
      <c r="AH1009" s="5">
        <f>'H. Alk. basalt FC 5kbar'!AS110</f>
        <v>19.530151</v>
      </c>
      <c r="AI1009" s="5"/>
      <c r="AJ1009" s="5"/>
      <c r="AK1009" s="5">
        <f>'H. Alk. basalt FC 5kbar'!AU110</f>
        <v>10.017925999999999</v>
      </c>
      <c r="AL1009" s="5">
        <f>'H. Alk. basalt FC 5kbar'!AW110+'H. Alk. basalt FC 5kbar'!AX110</f>
        <v>2.5484909999999998</v>
      </c>
      <c r="AM1009" s="10"/>
      <c r="AN1009" s="5">
        <f t="shared" si="233"/>
        <v>33.862333999999997</v>
      </c>
      <c r="AO1009" s="5"/>
      <c r="AP1009" s="5"/>
      <c r="AQ1009" s="5">
        <f t="shared" si="234"/>
        <v>19.783805000000001</v>
      </c>
      <c r="AR1009" s="5"/>
      <c r="AS1009" s="5"/>
      <c r="AT1009" s="5">
        <f t="shared" si="235"/>
        <v>10.043543</v>
      </c>
      <c r="AU1009" s="5">
        <f t="shared" si="236"/>
        <v>2.5600269999999998</v>
      </c>
      <c r="AV1009" s="10">
        <f t="shared" si="226"/>
        <v>33.750289000000002</v>
      </c>
      <c r="AW1009" s="48">
        <f t="shared" si="232"/>
        <v>99.999998000000005</v>
      </c>
    </row>
    <row r="1010" spans="1:49" x14ac:dyDescent="0.3">
      <c r="A1010" s="2" t="s">
        <v>1449</v>
      </c>
      <c r="B1010" s="3">
        <f>'H. Alk. basalt FC 5kbar'!A111</f>
        <v>105</v>
      </c>
      <c r="C1010" s="2">
        <f>'H. Alk. basalt FC 5kbar'!C111</f>
        <v>998</v>
      </c>
      <c r="D1010" s="2">
        <f>'H. Alk. basalt FC 5kbar'!D111</f>
        <v>5000</v>
      </c>
      <c r="E1010" s="5">
        <f>'B. LLD classification'!EA1054</f>
        <v>2.5691062151917654</v>
      </c>
      <c r="F1010" s="5">
        <f>'H. Alk. basalt FC 5kbar'!L111</f>
        <v>3.5464319999999998</v>
      </c>
      <c r="G1010" s="6">
        <f>'H. Alk. basalt FC 5kbar'!N111</f>
        <v>33.415438999999999</v>
      </c>
      <c r="H1010" s="7">
        <f t="shared" si="231"/>
        <v>66.584561000000008</v>
      </c>
      <c r="I1010" s="8">
        <f>'H. Alk. basalt FC 5kbar'!R111</f>
        <v>57.621828000000001</v>
      </c>
      <c r="J1010" s="9">
        <f>'H. Alk. basalt FC 5kbar'!S111</f>
        <v>0.658829</v>
      </c>
      <c r="K1010" s="9">
        <f>'H. Alk. basalt FC 5kbar'!T111</f>
        <v>14.272299</v>
      </c>
      <c r="L1010" s="9">
        <f>'H. Alk. basalt FC 5kbar'!U111</f>
        <v>0.13239400000000001</v>
      </c>
      <c r="M1010" s="9">
        <f>'H. Alk. basalt FC 5kbar'!V111</f>
        <v>7.7609459999999997</v>
      </c>
      <c r="N1010" s="9">
        <f>'H. Alk. basalt FC 5kbar'!W111</f>
        <v>0.71815899999999999</v>
      </c>
      <c r="O1010" s="9">
        <f>'H. Alk. basalt FC 5kbar'!X111</f>
        <v>0.96126999999999996</v>
      </c>
      <c r="P1010" s="9">
        <f>'H. Alk. basalt FC 5kbar'!Y111</f>
        <v>3.144523</v>
      </c>
      <c r="Q1010" s="9">
        <f>'H. Alk. basalt FC 5kbar'!Z111</f>
        <v>8.2070969999999992</v>
      </c>
      <c r="R1010" s="9">
        <f>'H. Alk. basalt FC 5kbar'!AA111</f>
        <v>3.3863919999999998</v>
      </c>
      <c r="S1010" s="9">
        <f>'H. Alk. basalt FC 5kbar'!AB111</f>
        <v>0.51589399999999996</v>
      </c>
      <c r="T1010" s="9">
        <f>'H. Alk. basalt FC 5kbar'!AC111</f>
        <v>2.6203699999999999</v>
      </c>
      <c r="U1010" s="10"/>
      <c r="V1010" s="5">
        <f>'H. Alk. basalt FC 5kbar'!AH111</f>
        <v>6.0732000000000001E-2</v>
      </c>
      <c r="W1010" s="5"/>
      <c r="X1010" s="5"/>
      <c r="Y1010" s="5">
        <f>'H. Alk. basalt FC 5kbar'!AJ111</f>
        <v>0.25008599999999997</v>
      </c>
      <c r="Z1010" s="5"/>
      <c r="AA1010" s="5"/>
      <c r="AB1010" s="5">
        <f>'H. Alk. basalt FC 5kbar'!AL111</f>
        <v>2.4841999999999999E-2</v>
      </c>
      <c r="AC1010" s="5">
        <f>'H. Alk. basalt FC 5kbar'!AO111</f>
        <v>1.1339999999999999E-2</v>
      </c>
      <c r="AD1010" s="10"/>
      <c r="AE1010" s="5">
        <f>'H. Alk. basalt FC 5kbar'!AQ111</f>
        <v>33.860033000000001</v>
      </c>
      <c r="AF1010" s="5"/>
      <c r="AG1010" s="5"/>
      <c r="AH1010" s="5">
        <f>'H. Alk. basalt FC 5kbar'!AS111</f>
        <v>19.781123999999998</v>
      </c>
      <c r="AI1010" s="5"/>
      <c r="AJ1010" s="5"/>
      <c r="AK1010" s="5">
        <f>'H. Alk. basalt FC 5kbar'!AU111</f>
        <v>10.041399999999999</v>
      </c>
      <c r="AL1010" s="5">
        <f>'H. Alk. basalt FC 5kbar'!AW111+'H. Alk. basalt FC 5kbar'!AX111</f>
        <v>2.5550030000000001</v>
      </c>
      <c r="AM1010" s="10"/>
      <c r="AN1010" s="5">
        <f t="shared" si="233"/>
        <v>33.920765000000003</v>
      </c>
      <c r="AO1010" s="5"/>
      <c r="AP1010" s="5"/>
      <c r="AQ1010" s="5">
        <f t="shared" si="234"/>
        <v>20.031209999999998</v>
      </c>
      <c r="AR1010" s="5"/>
      <c r="AS1010" s="5"/>
      <c r="AT1010" s="5">
        <f t="shared" si="235"/>
        <v>10.066241999999999</v>
      </c>
      <c r="AU1010" s="5">
        <f t="shared" si="236"/>
        <v>2.5663430000000003</v>
      </c>
      <c r="AV1010" s="10">
        <f t="shared" si="226"/>
        <v>33.415438999999999</v>
      </c>
      <c r="AW1010" s="48">
        <f t="shared" si="232"/>
        <v>99.999999000000003</v>
      </c>
    </row>
    <row r="1011" spans="1:49" x14ac:dyDescent="0.3">
      <c r="A1011" s="2" t="s">
        <v>1449</v>
      </c>
      <c r="B1011" s="3">
        <f>'H. Alk. basalt FC 5kbar'!A112</f>
        <v>106</v>
      </c>
      <c r="C1011" s="2">
        <f>'H. Alk. basalt FC 5kbar'!C112</f>
        <v>996</v>
      </c>
      <c r="D1011" s="2">
        <f>'H. Alk. basalt FC 5kbar'!D112</f>
        <v>5000</v>
      </c>
      <c r="E1011" s="5">
        <f>'B. LLD classification'!EA1055</f>
        <v>2.5671506315514425</v>
      </c>
      <c r="F1011" s="5">
        <f>'H. Alk. basalt FC 5kbar'!L112</f>
        <v>3.548638</v>
      </c>
      <c r="G1011" s="6">
        <f>'H. Alk. basalt FC 5kbar'!N112</f>
        <v>33.086148000000001</v>
      </c>
      <c r="H1011" s="7">
        <f t="shared" si="231"/>
        <v>66.913851999999991</v>
      </c>
      <c r="I1011" s="8">
        <f>'H. Alk. basalt FC 5kbar'!R112</f>
        <v>57.66442</v>
      </c>
      <c r="J1011" s="9">
        <f>'H. Alk. basalt FC 5kbar'!S112</f>
        <v>0.64531799999999995</v>
      </c>
      <c r="K1011" s="9">
        <f>'H. Alk. basalt FC 5kbar'!T112</f>
        <v>14.221596</v>
      </c>
      <c r="L1011" s="9">
        <f>'H. Alk. basalt FC 5kbar'!U112</f>
        <v>0.126966</v>
      </c>
      <c r="M1011" s="9">
        <f>'H. Alk. basalt FC 5kbar'!V112</f>
        <v>7.756799</v>
      </c>
      <c r="N1011" s="9">
        <f>'H. Alk. basalt FC 5kbar'!W112</f>
        <v>0.72530700000000004</v>
      </c>
      <c r="O1011" s="9">
        <f>'H. Alk. basalt FC 5kbar'!X112</f>
        <v>0.94206299999999998</v>
      </c>
      <c r="P1011" s="9">
        <f>'H. Alk. basalt FC 5kbar'!Y112</f>
        <v>3.1113659999999999</v>
      </c>
      <c r="Q1011" s="9">
        <f>'H. Alk. basalt FC 5kbar'!Z112</f>
        <v>8.2343530000000005</v>
      </c>
      <c r="R1011" s="9">
        <f>'H. Alk. basalt FC 5kbar'!AA112</f>
        <v>3.4125179999999999</v>
      </c>
      <c r="S1011" s="9">
        <f>'H. Alk. basalt FC 5kbar'!AB112</f>
        <v>0.51317699999999999</v>
      </c>
      <c r="T1011" s="9">
        <f>'H. Alk. basalt FC 5kbar'!AC112</f>
        <v>2.646118</v>
      </c>
      <c r="U1011" s="10"/>
      <c r="V1011" s="5">
        <f>'H. Alk. basalt FC 5kbar'!AH112</f>
        <v>5.9579E-2</v>
      </c>
      <c r="W1011" s="5"/>
      <c r="X1011" s="5"/>
      <c r="Y1011" s="5">
        <f>'H. Alk. basalt FC 5kbar'!AJ112</f>
        <v>0.24662000000000001</v>
      </c>
      <c r="Z1011" s="5"/>
      <c r="AA1011" s="5"/>
      <c r="AB1011" s="5">
        <f>'H. Alk. basalt FC 5kbar'!AL112</f>
        <v>2.4094999999999998E-2</v>
      </c>
      <c r="AC1011" s="5">
        <f>'H. Alk. basalt FC 5kbar'!AO112</f>
        <v>1.1152E-2</v>
      </c>
      <c r="AD1011" s="10"/>
      <c r="AE1011" s="5">
        <f>'H. Alk. basalt FC 5kbar'!AQ112</f>
        <v>33.918461000000001</v>
      </c>
      <c r="AF1011" s="5"/>
      <c r="AG1011" s="5"/>
      <c r="AH1011" s="5">
        <f>'H. Alk. basalt FC 5kbar'!AS112</f>
        <v>20.02853</v>
      </c>
      <c r="AI1011" s="5"/>
      <c r="AJ1011" s="5"/>
      <c r="AK1011" s="5">
        <f>'H. Alk. basalt FC 5kbar'!AU112</f>
        <v>10.064097</v>
      </c>
      <c r="AL1011" s="5">
        <f>'H. Alk. basalt FC 5kbar'!AW112+'H. Alk. basalt FC 5kbar'!AX112</f>
        <v>2.5613199999999998</v>
      </c>
      <c r="AM1011" s="10"/>
      <c r="AN1011" s="5">
        <f t="shared" si="233"/>
        <v>33.97804</v>
      </c>
      <c r="AO1011" s="5"/>
      <c r="AP1011" s="5"/>
      <c r="AQ1011" s="5">
        <f t="shared" si="234"/>
        <v>20.27515</v>
      </c>
      <c r="AR1011" s="5"/>
      <c r="AS1011" s="5"/>
      <c r="AT1011" s="5">
        <f t="shared" si="235"/>
        <v>10.088192000000001</v>
      </c>
      <c r="AU1011" s="5">
        <f t="shared" si="236"/>
        <v>2.5724719999999999</v>
      </c>
      <c r="AV1011" s="10">
        <f t="shared" si="226"/>
        <v>33.086148000000001</v>
      </c>
      <c r="AW1011" s="48">
        <f t="shared" si="232"/>
        <v>100.00000200000002</v>
      </c>
    </row>
    <row r="1012" spans="1:49" x14ac:dyDescent="0.3">
      <c r="A1012" s="2" t="s">
        <v>1449</v>
      </c>
      <c r="B1012" s="3">
        <f>'H. Alk. basalt FC 5kbar'!A113</f>
        <v>107</v>
      </c>
      <c r="C1012" s="2">
        <f>'H. Alk. basalt FC 5kbar'!C113</f>
        <v>994</v>
      </c>
      <c r="D1012" s="2">
        <f>'H. Alk. basalt FC 5kbar'!D113</f>
        <v>5000</v>
      </c>
      <c r="E1012" s="5">
        <f>'B. LLD classification'!EA1056</f>
        <v>2.565217626421942</v>
      </c>
      <c r="F1012" s="5">
        <f>'H. Alk. basalt FC 5kbar'!L113</f>
        <v>3.550643</v>
      </c>
      <c r="G1012" s="6">
        <f>'H. Alk. basalt FC 5kbar'!N113</f>
        <v>32.762242999999998</v>
      </c>
      <c r="H1012" s="7">
        <f t="shared" si="231"/>
        <v>67.237757000000002</v>
      </c>
      <c r="I1012" s="8">
        <f>'H. Alk. basalt FC 5kbar'!R113</f>
        <v>57.705713000000003</v>
      </c>
      <c r="J1012" s="9">
        <f>'H. Alk. basalt FC 5kbar'!S113</f>
        <v>0.63204199999999999</v>
      </c>
      <c r="K1012" s="9">
        <f>'H. Alk. basalt FC 5kbar'!T113</f>
        <v>14.170825000000001</v>
      </c>
      <c r="L1012" s="9">
        <f>'H. Alk. basalt FC 5kbar'!U113</f>
        <v>0.121739</v>
      </c>
      <c r="M1012" s="9">
        <f>'H. Alk. basalt FC 5kbar'!V113</f>
        <v>7.7529269999999997</v>
      </c>
      <c r="N1012" s="9">
        <f>'H. Alk. basalt FC 5kbar'!W113</f>
        <v>0.73247700000000004</v>
      </c>
      <c r="O1012" s="9">
        <f>'H. Alk. basalt FC 5kbar'!X113</f>
        <v>0.92313299999999998</v>
      </c>
      <c r="P1012" s="9">
        <f>'H. Alk. basalt FC 5kbar'!Y113</f>
        <v>3.0787089999999999</v>
      </c>
      <c r="Q1012" s="9">
        <f>'H. Alk. basalt FC 5kbar'!Z113</f>
        <v>8.2613699999999994</v>
      </c>
      <c r="R1012" s="9">
        <f>'H. Alk. basalt FC 5kbar'!AA113</f>
        <v>3.4385539999999999</v>
      </c>
      <c r="S1012" s="9">
        <f>'H. Alk. basalt FC 5kbar'!AB113</f>
        <v>0.51055600000000001</v>
      </c>
      <c r="T1012" s="9">
        <f>'H. Alk. basalt FC 5kbar'!AC113</f>
        <v>2.6719529999999998</v>
      </c>
      <c r="U1012" s="10"/>
      <c r="V1012" s="5">
        <f>'H. Alk. basalt FC 5kbar'!AH113</f>
        <v>5.8465000000000003E-2</v>
      </c>
      <c r="W1012" s="5"/>
      <c r="X1012" s="5"/>
      <c r="Y1012" s="5">
        <f>'H. Alk. basalt FC 5kbar'!AJ113</f>
        <v>0.24324999999999999</v>
      </c>
      <c r="Z1012" s="5"/>
      <c r="AA1012" s="5"/>
      <c r="AB1012" s="5">
        <f>'H. Alk. basalt FC 5kbar'!AL113</f>
        <v>2.3375E-2</v>
      </c>
      <c r="AC1012" s="5">
        <f>'H. Alk. basalt FC 5kbar'!AO113</f>
        <v>1.0971E-2</v>
      </c>
      <c r="AD1012" s="10"/>
      <c r="AE1012" s="5">
        <f>'H. Alk. basalt FC 5kbar'!AQ113</f>
        <v>33.975732999999998</v>
      </c>
      <c r="AF1012" s="5"/>
      <c r="AG1012" s="5"/>
      <c r="AH1012" s="5">
        <f>'H. Alk. basalt FC 5kbar'!AS113</f>
        <v>20.272469000000001</v>
      </c>
      <c r="AI1012" s="5"/>
      <c r="AJ1012" s="5"/>
      <c r="AK1012" s="5">
        <f>'H. Alk. basalt FC 5kbar'!AU113</f>
        <v>10.086047000000001</v>
      </c>
      <c r="AL1012" s="5">
        <f>'H. Alk. basalt FC 5kbar'!AW113+'H. Alk. basalt FC 5kbar'!AX113</f>
        <v>2.5674489999999999</v>
      </c>
      <c r="AM1012" s="10"/>
      <c r="AN1012" s="5">
        <f t="shared" si="233"/>
        <v>34.034197999999996</v>
      </c>
      <c r="AO1012" s="5"/>
      <c r="AP1012" s="5"/>
      <c r="AQ1012" s="5">
        <f t="shared" si="234"/>
        <v>20.515719000000001</v>
      </c>
      <c r="AR1012" s="5"/>
      <c r="AS1012" s="5"/>
      <c r="AT1012" s="5">
        <f t="shared" si="235"/>
        <v>10.109422</v>
      </c>
      <c r="AU1012" s="5">
        <f t="shared" si="236"/>
        <v>2.5784199999999999</v>
      </c>
      <c r="AV1012" s="10">
        <f t="shared" si="226"/>
        <v>32.762242999999998</v>
      </c>
      <c r="AW1012" s="48">
        <f t="shared" si="232"/>
        <v>100.00000199999998</v>
      </c>
    </row>
    <row r="1013" spans="1:49" x14ac:dyDescent="0.3">
      <c r="A1013" s="2" t="s">
        <v>1449</v>
      </c>
      <c r="B1013" s="3">
        <f>'H. Alk. basalt FC 5kbar'!A114</f>
        <v>108</v>
      </c>
      <c r="C1013" s="2">
        <f>'H. Alk. basalt FC 5kbar'!C114</f>
        <v>992</v>
      </c>
      <c r="D1013" s="2">
        <f>'H. Alk. basalt FC 5kbar'!D114</f>
        <v>5000</v>
      </c>
      <c r="E1013" s="5">
        <f>'B. LLD classification'!EA1057</f>
        <v>2.563306607850262</v>
      </c>
      <c r="F1013" s="5">
        <f>'H. Alk. basalt FC 5kbar'!L114</f>
        <v>3.5524490000000002</v>
      </c>
      <c r="G1013" s="6">
        <f>'H. Alk. basalt FC 5kbar'!N114</f>
        <v>32.443559</v>
      </c>
      <c r="H1013" s="7">
        <f t="shared" si="231"/>
        <v>67.556441000000007</v>
      </c>
      <c r="I1013" s="8">
        <f>'H. Alk. basalt FC 5kbar'!R114</f>
        <v>57.745725</v>
      </c>
      <c r="J1013" s="9">
        <f>'H. Alk. basalt FC 5kbar'!S114</f>
        <v>0.61899800000000005</v>
      </c>
      <c r="K1013" s="9">
        <f>'H. Alk. basalt FC 5kbar'!T114</f>
        <v>14.119987</v>
      </c>
      <c r="L1013" s="9">
        <f>'H. Alk. basalt FC 5kbar'!U114</f>
        <v>0.116705</v>
      </c>
      <c r="M1013" s="9">
        <f>'H. Alk. basalt FC 5kbar'!V114</f>
        <v>7.7493239999999997</v>
      </c>
      <c r="N1013" s="9">
        <f>'H. Alk. basalt FC 5kbar'!W114</f>
        <v>0.739672</v>
      </c>
      <c r="O1013" s="9">
        <f>'H. Alk. basalt FC 5kbar'!X114</f>
        <v>0.904474</v>
      </c>
      <c r="P1013" s="9">
        <f>'H. Alk. basalt FC 5kbar'!Y114</f>
        <v>3.0465469999999999</v>
      </c>
      <c r="Q1013" s="9">
        <f>'H. Alk. basalt FC 5kbar'!Z114</f>
        <v>8.2881579999999992</v>
      </c>
      <c r="R1013" s="9">
        <f>'H. Alk. basalt FC 5kbar'!AA114</f>
        <v>3.464499</v>
      </c>
      <c r="S1013" s="9">
        <f>'H. Alk. basalt FC 5kbar'!AB114</f>
        <v>0.50802999999999998</v>
      </c>
      <c r="T1013" s="9">
        <f>'H. Alk. basalt FC 5kbar'!AC114</f>
        <v>2.6978800000000001</v>
      </c>
      <c r="U1013" s="10"/>
      <c r="V1013" s="5">
        <f>'H. Alk. basalt FC 5kbar'!AH114</f>
        <v>5.7389999999999997E-2</v>
      </c>
      <c r="W1013" s="5"/>
      <c r="X1013" s="5"/>
      <c r="Y1013" s="5">
        <f>'H. Alk. basalt FC 5kbar'!AJ114</f>
        <v>0.23997599999999999</v>
      </c>
      <c r="Z1013" s="5"/>
      <c r="AA1013" s="5"/>
      <c r="AB1013" s="5">
        <f>'H. Alk. basalt FC 5kbar'!AL114</f>
        <v>2.2681E-2</v>
      </c>
      <c r="AC1013" s="5">
        <f>'H. Alk. basalt FC 5kbar'!AO114</f>
        <v>1.0796E-2</v>
      </c>
      <c r="AD1013" s="10"/>
      <c r="AE1013" s="5">
        <f>'H. Alk. basalt FC 5kbar'!AQ114</f>
        <v>34.031889</v>
      </c>
      <c r="AF1013" s="5"/>
      <c r="AG1013" s="5"/>
      <c r="AH1013" s="5">
        <f>'H. Alk. basalt FC 5kbar'!AS114</f>
        <v>20.513038999999999</v>
      </c>
      <c r="AI1013" s="5"/>
      <c r="AJ1013" s="5"/>
      <c r="AK1013" s="5">
        <f>'H. Alk. basalt FC 5kbar'!AU114</f>
        <v>10.107275</v>
      </c>
      <c r="AL1013" s="5">
        <f>'H. Alk. basalt FC 5kbar'!AW114+'H. Alk. basalt FC 5kbar'!AX114</f>
        <v>2.5733959999999998</v>
      </c>
      <c r="AM1013" s="10"/>
      <c r="AN1013" s="5">
        <f t="shared" si="233"/>
        <v>34.089278999999998</v>
      </c>
      <c r="AO1013" s="5"/>
      <c r="AP1013" s="5"/>
      <c r="AQ1013" s="5">
        <f t="shared" si="234"/>
        <v>20.753014999999998</v>
      </c>
      <c r="AR1013" s="5"/>
      <c r="AS1013" s="5"/>
      <c r="AT1013" s="5">
        <f t="shared" si="235"/>
        <v>10.129956</v>
      </c>
      <c r="AU1013" s="5">
        <f t="shared" si="236"/>
        <v>2.5841919999999998</v>
      </c>
      <c r="AV1013" s="10">
        <f t="shared" si="226"/>
        <v>32.443559</v>
      </c>
      <c r="AW1013" s="48">
        <f t="shared" si="232"/>
        <v>100.000001</v>
      </c>
    </row>
    <row r="1014" spans="1:49" x14ac:dyDescent="0.3">
      <c r="A1014" s="2" t="s">
        <v>1449</v>
      </c>
      <c r="B1014" s="3">
        <f>'H. Alk. basalt FC 5kbar'!A115</f>
        <v>109</v>
      </c>
      <c r="C1014" s="2">
        <f>'H. Alk. basalt FC 5kbar'!C115</f>
        <v>990</v>
      </c>
      <c r="D1014" s="2">
        <f>'H. Alk. basalt FC 5kbar'!D115</f>
        <v>5000</v>
      </c>
      <c r="E1014" s="5">
        <f>'B. LLD classification'!EA1058</f>
        <v>2.5614171546373781</v>
      </c>
      <c r="F1014" s="5">
        <f>'H. Alk. basalt FC 5kbar'!L115</f>
        <v>3.5540579999999999</v>
      </c>
      <c r="G1014" s="6">
        <f>'H. Alk. basalt FC 5kbar'!N115</f>
        <v>32.129936999999998</v>
      </c>
      <c r="H1014" s="7">
        <f t="shared" si="231"/>
        <v>67.870063000000002</v>
      </c>
      <c r="I1014" s="8">
        <f>'H. Alk. basalt FC 5kbar'!R115</f>
        <v>57.784472000000001</v>
      </c>
      <c r="J1014" s="9">
        <f>'H. Alk. basalt FC 5kbar'!S115</f>
        <v>0.60618399999999995</v>
      </c>
      <c r="K1014" s="9">
        <f>'H. Alk. basalt FC 5kbar'!T115</f>
        <v>14.06908</v>
      </c>
      <c r="L1014" s="9">
        <f>'H. Alk. basalt FC 5kbar'!U115</f>
        <v>0.111857</v>
      </c>
      <c r="M1014" s="9">
        <f>'H. Alk. basalt FC 5kbar'!V115</f>
        <v>7.7459850000000001</v>
      </c>
      <c r="N1014" s="9">
        <f>'H. Alk. basalt FC 5kbar'!W115</f>
        <v>0.746892</v>
      </c>
      <c r="O1014" s="9">
        <f>'H. Alk. basalt FC 5kbar'!X115</f>
        <v>0.88608100000000001</v>
      </c>
      <c r="P1014" s="9">
        <f>'H. Alk. basalt FC 5kbar'!Y115</f>
        <v>3.0148739999999998</v>
      </c>
      <c r="Q1014" s="9">
        <f>'H. Alk. basalt FC 5kbar'!Z115</f>
        <v>8.3147249999999993</v>
      </c>
      <c r="R1014" s="9">
        <f>'H. Alk. basalt FC 5kbar'!AA115</f>
        <v>3.4903520000000001</v>
      </c>
      <c r="S1014" s="9">
        <f>'H. Alk. basalt FC 5kbar'!AB115</f>
        <v>0.50559600000000005</v>
      </c>
      <c r="T1014" s="9">
        <f>'H. Alk. basalt FC 5kbar'!AC115</f>
        <v>2.7239010000000001</v>
      </c>
      <c r="U1014" s="10"/>
      <c r="V1014" s="5">
        <f>'H. Alk. basalt FC 5kbar'!AH115</f>
        <v>5.6350999999999998E-2</v>
      </c>
      <c r="W1014" s="5"/>
      <c r="X1014" s="5"/>
      <c r="Y1014" s="5">
        <f>'H. Alk. basalt FC 5kbar'!AJ115</f>
        <v>0.236793</v>
      </c>
      <c r="Z1014" s="5"/>
      <c r="AA1014" s="5"/>
      <c r="AB1014" s="5">
        <f>'H. Alk. basalt FC 5kbar'!AL115</f>
        <v>2.2012E-2</v>
      </c>
      <c r="AC1014" s="5">
        <f>'H. Alk. basalt FC 5kbar'!AO115</f>
        <v>1.0626999999999999E-2</v>
      </c>
      <c r="AD1014" s="10"/>
      <c r="AE1014" s="5">
        <f>'H. Alk. basalt FC 5kbar'!AQ115</f>
        <v>34.086969000000003</v>
      </c>
      <c r="AF1014" s="5"/>
      <c r="AG1014" s="5"/>
      <c r="AH1014" s="5">
        <f>'H. Alk. basalt FC 5kbar'!AS115</f>
        <v>20.750333999999999</v>
      </c>
      <c r="AI1014" s="5"/>
      <c r="AJ1014" s="5"/>
      <c r="AK1014" s="5">
        <f>'H. Alk. basalt FC 5kbar'!AU115</f>
        <v>10.127808999999999</v>
      </c>
      <c r="AL1014" s="5">
        <f>'H. Alk. basalt FC 5kbar'!AW115+'H. Alk. basalt FC 5kbar'!AX115</f>
        <v>2.5791689999999998</v>
      </c>
      <c r="AM1014" s="10"/>
      <c r="AN1014" s="5">
        <f t="shared" si="233"/>
        <v>34.143320000000003</v>
      </c>
      <c r="AO1014" s="5"/>
      <c r="AP1014" s="5"/>
      <c r="AQ1014" s="5">
        <f t="shared" si="234"/>
        <v>20.987126999999997</v>
      </c>
      <c r="AR1014" s="5"/>
      <c r="AS1014" s="5"/>
      <c r="AT1014" s="5">
        <f t="shared" si="235"/>
        <v>10.149820999999999</v>
      </c>
      <c r="AU1014" s="5">
        <f t="shared" si="236"/>
        <v>2.5897959999999998</v>
      </c>
      <c r="AV1014" s="10">
        <f t="shared" si="226"/>
        <v>32.129936999999998</v>
      </c>
      <c r="AW1014" s="48">
        <f t="shared" si="232"/>
        <v>100.00000100000001</v>
      </c>
    </row>
    <row r="1015" spans="1:49" x14ac:dyDescent="0.3">
      <c r="A1015" s="2" t="s">
        <v>1449</v>
      </c>
      <c r="B1015" s="3">
        <f>'H. Alk. basalt FC 5kbar'!A116</f>
        <v>110</v>
      </c>
      <c r="C1015" s="2">
        <f>'H. Alk. basalt FC 5kbar'!C116</f>
        <v>988</v>
      </c>
      <c r="D1015" s="2">
        <f>'H. Alk. basalt FC 5kbar'!D116</f>
        <v>5000</v>
      </c>
      <c r="E1015" s="5">
        <f>'B. LLD classification'!EA1059</f>
        <v>2.5595487258746945</v>
      </c>
      <c r="F1015" s="5">
        <f>'H. Alk. basalt FC 5kbar'!L116</f>
        <v>3.5554700000000001</v>
      </c>
      <c r="G1015" s="6">
        <f>'H. Alk. basalt FC 5kbar'!N116</f>
        <v>31.821223</v>
      </c>
      <c r="H1015" s="7">
        <f t="shared" si="231"/>
        <v>68.178776999999997</v>
      </c>
      <c r="I1015" s="8">
        <f>'H. Alk. basalt FC 5kbar'!R116</f>
        <v>57.821972000000002</v>
      </c>
      <c r="J1015" s="9">
        <f>'H. Alk. basalt FC 5kbar'!S116</f>
        <v>0.59359499999999998</v>
      </c>
      <c r="K1015" s="9">
        <f>'H. Alk. basalt FC 5kbar'!T116</f>
        <v>14.018103</v>
      </c>
      <c r="L1015" s="9">
        <f>'H. Alk. basalt FC 5kbar'!U116</f>
        <v>0.10718900000000001</v>
      </c>
      <c r="M1015" s="9">
        <f>'H. Alk. basalt FC 5kbar'!V116</f>
        <v>7.7429040000000002</v>
      </c>
      <c r="N1015" s="9">
        <f>'H. Alk. basalt FC 5kbar'!W116</f>
        <v>0.75413799999999998</v>
      </c>
      <c r="O1015" s="9">
        <f>'H. Alk. basalt FC 5kbar'!X116</f>
        <v>0.86794899999999997</v>
      </c>
      <c r="P1015" s="9">
        <f>'H. Alk. basalt FC 5kbar'!Y116</f>
        <v>2.9836879999999999</v>
      </c>
      <c r="Q1015" s="9">
        <f>'H. Alk. basalt FC 5kbar'!Z116</f>
        <v>8.3410770000000003</v>
      </c>
      <c r="R1015" s="9">
        <f>'H. Alk. basalt FC 5kbar'!AA116</f>
        <v>3.5161129999999998</v>
      </c>
      <c r="S1015" s="9">
        <f>'H. Alk. basalt FC 5kbar'!AB116</f>
        <v>0.50325200000000003</v>
      </c>
      <c r="T1015" s="9">
        <f>'H. Alk. basalt FC 5kbar'!AC116</f>
        <v>2.7500200000000001</v>
      </c>
      <c r="U1015" s="10"/>
      <c r="V1015" s="5">
        <f>'H. Alk. basalt FC 5kbar'!AH116</f>
        <v>5.5347E-2</v>
      </c>
      <c r="W1015" s="5"/>
      <c r="X1015" s="5"/>
      <c r="Y1015" s="5">
        <f>'H. Alk. basalt FC 5kbar'!AJ116</f>
        <v>0.23369999999999999</v>
      </c>
      <c r="Z1015" s="5"/>
      <c r="AA1015" s="5"/>
      <c r="AB1015" s="5">
        <f>'H. Alk. basalt FC 5kbar'!AL116</f>
        <v>2.1366E-2</v>
      </c>
      <c r="AC1015" s="5">
        <f>'H. Alk. basalt FC 5kbar'!AO116</f>
        <v>1.0465E-2</v>
      </c>
      <c r="AD1015" s="10"/>
      <c r="AE1015" s="5">
        <f>'H. Alk. basalt FC 5kbar'!AQ116</f>
        <v>34.141005999999997</v>
      </c>
      <c r="AF1015" s="5"/>
      <c r="AG1015" s="5"/>
      <c r="AH1015" s="5">
        <f>'H. Alk. basalt FC 5kbar'!AS116</f>
        <v>20.984446999999999</v>
      </c>
      <c r="AI1015" s="5"/>
      <c r="AJ1015" s="5"/>
      <c r="AK1015" s="5">
        <f>'H. Alk. basalt FC 5kbar'!AU116</f>
        <v>10.147672999999999</v>
      </c>
      <c r="AL1015" s="5">
        <f>'H. Alk. basalt FC 5kbar'!AW116+'H. Alk. basalt FC 5kbar'!AX116</f>
        <v>2.5847729999999998</v>
      </c>
      <c r="AM1015" s="10"/>
      <c r="AN1015" s="5">
        <f t="shared" si="233"/>
        <v>34.196352999999995</v>
      </c>
      <c r="AO1015" s="5"/>
      <c r="AP1015" s="5"/>
      <c r="AQ1015" s="5">
        <f t="shared" si="234"/>
        <v>21.218146999999998</v>
      </c>
      <c r="AR1015" s="5"/>
      <c r="AS1015" s="5"/>
      <c r="AT1015" s="5">
        <f t="shared" si="235"/>
        <v>10.169039</v>
      </c>
      <c r="AU1015" s="5">
        <f t="shared" si="236"/>
        <v>2.5952379999999997</v>
      </c>
      <c r="AV1015" s="10">
        <f t="shared" si="226"/>
        <v>31.821223</v>
      </c>
      <c r="AW1015" s="48">
        <f t="shared" si="232"/>
        <v>99.999999999999986</v>
      </c>
    </row>
    <row r="1016" spans="1:49" x14ac:dyDescent="0.3">
      <c r="A1016" s="2" t="s">
        <v>1449</v>
      </c>
      <c r="B1016" s="3">
        <f>'H. Alk. basalt FC 5kbar'!A117</f>
        <v>111</v>
      </c>
      <c r="C1016" s="2">
        <f>'H. Alk. basalt FC 5kbar'!C117</f>
        <v>986</v>
      </c>
      <c r="D1016" s="2">
        <f>'H. Alk. basalt FC 5kbar'!D117</f>
        <v>5000</v>
      </c>
      <c r="E1016" s="5">
        <f>'B. LLD classification'!EA1060</f>
        <v>2.5577007312956126</v>
      </c>
      <c r="F1016" s="5">
        <f>'H. Alk. basalt FC 5kbar'!L117</f>
        <v>3.5566879999999998</v>
      </c>
      <c r="G1016" s="6">
        <f>'H. Alk. basalt FC 5kbar'!N117</f>
        <v>31.517267</v>
      </c>
      <c r="H1016" s="7">
        <f t="shared" si="231"/>
        <v>68.482732999999996</v>
      </c>
      <c r="I1016" s="8">
        <f>'H. Alk. basalt FC 5kbar'!R117</f>
        <v>57.858238999999998</v>
      </c>
      <c r="J1016" s="9">
        <f>'H. Alk. basalt FC 5kbar'!S117</f>
        <v>0.581229</v>
      </c>
      <c r="K1016" s="9">
        <f>'H. Alk. basalt FC 5kbar'!T117</f>
        <v>13.967055</v>
      </c>
      <c r="L1016" s="9">
        <f>'H. Alk. basalt FC 5kbar'!U117</f>
        <v>0.10269300000000001</v>
      </c>
      <c r="M1016" s="9">
        <f>'H. Alk. basalt FC 5kbar'!V117</f>
        <v>7.7400739999999999</v>
      </c>
      <c r="N1016" s="9">
        <f>'H. Alk. basalt FC 5kbar'!W117</f>
        <v>0.76141099999999995</v>
      </c>
      <c r="O1016" s="9">
        <f>'H. Alk. basalt FC 5kbar'!X117</f>
        <v>0.850074</v>
      </c>
      <c r="P1016" s="9">
        <f>'H. Alk. basalt FC 5kbar'!Y117</f>
        <v>2.952982</v>
      </c>
      <c r="Q1016" s="9">
        <f>'H. Alk. basalt FC 5kbar'!Z117</f>
        <v>8.3672229999999992</v>
      </c>
      <c r="R1016" s="9">
        <f>'H. Alk. basalt FC 5kbar'!AA117</f>
        <v>3.5417800000000002</v>
      </c>
      <c r="S1016" s="9">
        <f>'H. Alk. basalt FC 5kbar'!AB117</f>
        <v>0.50099800000000005</v>
      </c>
      <c r="T1016" s="9">
        <f>'H. Alk. basalt FC 5kbar'!AC117</f>
        <v>2.7762410000000002</v>
      </c>
      <c r="U1016" s="10"/>
      <c r="V1016" s="5">
        <f>'H. Alk. basalt FC 5kbar'!AH117</f>
        <v>5.4377000000000002E-2</v>
      </c>
      <c r="W1016" s="5"/>
      <c r="X1016" s="5"/>
      <c r="Y1016" s="5">
        <f>'H. Alk. basalt FC 5kbar'!AJ117</f>
        <v>0.23069400000000001</v>
      </c>
      <c r="Z1016" s="5"/>
      <c r="AA1016" s="5"/>
      <c r="AB1016" s="5">
        <f>'H. Alk. basalt FC 5kbar'!AL117</f>
        <v>2.0743999999999999E-2</v>
      </c>
      <c r="AC1016" s="5">
        <f>'H. Alk. basalt FC 5kbar'!AO117</f>
        <v>1.0307999999999999E-2</v>
      </c>
      <c r="AD1016" s="10"/>
      <c r="AE1016" s="5">
        <f>'H. Alk. basalt FC 5kbar'!AQ117</f>
        <v>34.194037999999999</v>
      </c>
      <c r="AF1016" s="5"/>
      <c r="AG1016" s="5"/>
      <c r="AH1016" s="5">
        <f>'H. Alk. basalt FC 5kbar'!AS117</f>
        <v>21.215467</v>
      </c>
      <c r="AI1016" s="5"/>
      <c r="AJ1016" s="5"/>
      <c r="AK1016" s="5">
        <f>'H. Alk. basalt FC 5kbar'!AU117</f>
        <v>10.166888999999999</v>
      </c>
      <c r="AL1016" s="5">
        <f>'H. Alk. basalt FC 5kbar'!AW117+'H. Alk. basalt FC 5kbar'!AX117</f>
        <v>2.590214</v>
      </c>
      <c r="AM1016" s="10"/>
      <c r="AN1016" s="5">
        <f t="shared" si="233"/>
        <v>34.248415000000001</v>
      </c>
      <c r="AO1016" s="5"/>
      <c r="AP1016" s="5"/>
      <c r="AQ1016" s="5">
        <f t="shared" si="234"/>
        <v>21.446161</v>
      </c>
      <c r="AR1016" s="5"/>
      <c r="AS1016" s="5"/>
      <c r="AT1016" s="5">
        <f t="shared" si="235"/>
        <v>10.187633</v>
      </c>
      <c r="AU1016" s="5">
        <f t="shared" si="236"/>
        <v>2.6005220000000002</v>
      </c>
      <c r="AV1016" s="10">
        <f t="shared" si="226"/>
        <v>31.517267</v>
      </c>
      <c r="AW1016" s="48">
        <f t="shared" si="232"/>
        <v>99.999998000000005</v>
      </c>
    </row>
    <row r="1017" spans="1:49" x14ac:dyDescent="0.3">
      <c r="A1017" s="2" t="s">
        <v>1449</v>
      </c>
      <c r="B1017" s="3">
        <f>'H. Alk. basalt FC 5kbar'!A118</f>
        <v>112</v>
      </c>
      <c r="C1017" s="2">
        <f>'H. Alk. basalt FC 5kbar'!C118</f>
        <v>984</v>
      </c>
      <c r="D1017" s="2">
        <f>'H. Alk. basalt FC 5kbar'!D118</f>
        <v>5000</v>
      </c>
      <c r="E1017" s="5">
        <f>'B. LLD classification'!EA1061</f>
        <v>2.5558727396239593</v>
      </c>
      <c r="F1017" s="5">
        <f>'H. Alk. basalt FC 5kbar'!L118</f>
        <v>3.557712</v>
      </c>
      <c r="G1017" s="6">
        <f>'H. Alk. basalt FC 5kbar'!N118</f>
        <v>31.217924</v>
      </c>
      <c r="H1017" s="7">
        <f t="shared" si="231"/>
        <v>68.782076000000004</v>
      </c>
      <c r="I1017" s="8">
        <f>'H. Alk. basalt FC 5kbar'!R118</f>
        <v>57.893287999999998</v>
      </c>
      <c r="J1017" s="9">
        <f>'H. Alk. basalt FC 5kbar'!S118</f>
        <v>0.56908300000000001</v>
      </c>
      <c r="K1017" s="9">
        <f>'H. Alk. basalt FC 5kbar'!T118</f>
        <v>13.915934</v>
      </c>
      <c r="L1017" s="9">
        <f>'H. Alk. basalt FC 5kbar'!U118</f>
        <v>9.8363999999999993E-2</v>
      </c>
      <c r="M1017" s="9">
        <f>'H. Alk. basalt FC 5kbar'!V118</f>
        <v>7.7374900000000002</v>
      </c>
      <c r="N1017" s="9">
        <f>'H. Alk. basalt FC 5kbar'!W118</f>
        <v>0.76871199999999995</v>
      </c>
      <c r="O1017" s="9">
        <f>'H. Alk. basalt FC 5kbar'!X118</f>
        <v>0.83245000000000002</v>
      </c>
      <c r="P1017" s="9">
        <f>'H. Alk. basalt FC 5kbar'!Y118</f>
        <v>2.9227539999999999</v>
      </c>
      <c r="Q1017" s="9">
        <f>'H. Alk. basalt FC 5kbar'!Z118</f>
        <v>8.3931719999999999</v>
      </c>
      <c r="R1017" s="9">
        <f>'H. Alk. basalt FC 5kbar'!AA118</f>
        <v>3.5673520000000001</v>
      </c>
      <c r="S1017" s="9">
        <f>'H. Alk. basalt FC 5kbar'!AB118</f>
        <v>0.498832</v>
      </c>
      <c r="T1017" s="9">
        <f>'H. Alk. basalt FC 5kbar'!AC118</f>
        <v>2.8025669999999998</v>
      </c>
      <c r="U1017" s="10"/>
      <c r="V1017" s="5">
        <f>'H. Alk. basalt FC 5kbar'!AH118</f>
        <v>5.3439E-2</v>
      </c>
      <c r="W1017" s="5"/>
      <c r="X1017" s="5"/>
      <c r="Y1017" s="5">
        <f>'H. Alk. basalt FC 5kbar'!AJ118</f>
        <v>0.227772</v>
      </c>
      <c r="Z1017" s="5"/>
      <c r="AA1017" s="5"/>
      <c r="AB1017" s="5">
        <f>'H. Alk. basalt FC 5kbar'!AL118</f>
        <v>2.0143999999999999E-2</v>
      </c>
      <c r="AC1017" s="5">
        <f>'H. Alk. basalt FC 5kbar'!AO118</f>
        <v>1.0156999999999999E-2</v>
      </c>
      <c r="AD1017" s="10"/>
      <c r="AE1017" s="5">
        <f>'H. Alk. basalt FC 5kbar'!AQ118</f>
        <v>34.246099000000001</v>
      </c>
      <c r="AF1017" s="5"/>
      <c r="AG1017" s="5"/>
      <c r="AH1017" s="5">
        <f>'H. Alk. basalt FC 5kbar'!AS118</f>
        <v>21.443483000000001</v>
      </c>
      <c r="AI1017" s="5"/>
      <c r="AJ1017" s="5"/>
      <c r="AK1017" s="5">
        <f>'H. Alk. basalt FC 5kbar'!AU118</f>
        <v>10.185484000000001</v>
      </c>
      <c r="AL1017" s="5">
        <f>'H. Alk. basalt FC 5kbar'!AW118+'H. Alk. basalt FC 5kbar'!AX118</f>
        <v>2.5954989999999998</v>
      </c>
      <c r="AM1017" s="10"/>
      <c r="AN1017" s="5">
        <f t="shared" si="233"/>
        <v>34.299537999999998</v>
      </c>
      <c r="AO1017" s="5"/>
      <c r="AP1017" s="5"/>
      <c r="AQ1017" s="5">
        <f t="shared" si="234"/>
        <v>21.671255000000002</v>
      </c>
      <c r="AR1017" s="5"/>
      <c r="AS1017" s="5"/>
      <c r="AT1017" s="5">
        <f t="shared" si="235"/>
        <v>10.205628000000001</v>
      </c>
      <c r="AU1017" s="5">
        <f t="shared" si="236"/>
        <v>2.6056559999999998</v>
      </c>
      <c r="AV1017" s="10">
        <f t="shared" si="226"/>
        <v>31.217924</v>
      </c>
      <c r="AW1017" s="48">
        <f t="shared" si="232"/>
        <v>100.000001</v>
      </c>
    </row>
    <row r="1018" spans="1:49" x14ac:dyDescent="0.3">
      <c r="A1018" s="2" t="s">
        <v>1449</v>
      </c>
      <c r="B1018" s="3">
        <f>'H. Alk. basalt FC 5kbar'!A119</f>
        <v>113</v>
      </c>
      <c r="C1018" s="2">
        <f>'H. Alk. basalt FC 5kbar'!C119</f>
        <v>982</v>
      </c>
      <c r="D1018" s="2">
        <f>'H. Alk. basalt FC 5kbar'!D119</f>
        <v>5000</v>
      </c>
      <c r="E1018" s="5">
        <f>'B. LLD classification'!EA1062</f>
        <v>2.5540642802760405</v>
      </c>
      <c r="F1018" s="5">
        <f>'H. Alk. basalt FC 5kbar'!L119</f>
        <v>3.5585439999999999</v>
      </c>
      <c r="G1018" s="6">
        <f>'H. Alk. basalt FC 5kbar'!N119</f>
        <v>30.923055000000002</v>
      </c>
      <c r="H1018" s="7">
        <f t="shared" si="231"/>
        <v>69.076944999999995</v>
      </c>
      <c r="I1018" s="8">
        <f>'H. Alk. basalt FC 5kbar'!R119</f>
        <v>57.927135</v>
      </c>
      <c r="J1018" s="9">
        <f>'H. Alk. basalt FC 5kbar'!S119</f>
        <v>0.55715300000000001</v>
      </c>
      <c r="K1018" s="9">
        <f>'H. Alk. basalt FC 5kbar'!T119</f>
        <v>13.864739</v>
      </c>
      <c r="L1018" s="9">
        <f>'H. Alk. basalt FC 5kbar'!U119</f>
        <v>9.4195000000000001E-2</v>
      </c>
      <c r="M1018" s="9">
        <f>'H. Alk. basalt FC 5kbar'!V119</f>
        <v>7.7351479999999997</v>
      </c>
      <c r="N1018" s="9">
        <f>'H. Alk. basalt FC 5kbar'!W119</f>
        <v>0.77604200000000001</v>
      </c>
      <c r="O1018" s="9">
        <f>'H. Alk. basalt FC 5kbar'!X119</f>
        <v>0.81507399999999997</v>
      </c>
      <c r="P1018" s="9">
        <f>'H. Alk. basalt FC 5kbar'!Y119</f>
        <v>2.8929999999999998</v>
      </c>
      <c r="Q1018" s="9">
        <f>'H. Alk. basalt FC 5kbar'!Z119</f>
        <v>8.4189310000000006</v>
      </c>
      <c r="R1018" s="9">
        <f>'H. Alk. basalt FC 5kbar'!AA119</f>
        <v>3.5928279999999999</v>
      </c>
      <c r="S1018" s="9">
        <f>'H. Alk. basalt FC 5kbar'!AB119</f>
        <v>0.496753</v>
      </c>
      <c r="T1018" s="9">
        <f>'H. Alk. basalt FC 5kbar'!AC119</f>
        <v>2.829002</v>
      </c>
      <c r="U1018" s="10"/>
      <c r="V1018" s="5">
        <f>'H. Alk. basalt FC 5kbar'!AH119</f>
        <v>5.2533000000000003E-2</v>
      </c>
      <c r="W1018" s="5"/>
      <c r="X1018" s="5"/>
      <c r="Y1018" s="5">
        <f>'H. Alk. basalt FC 5kbar'!AJ119</f>
        <v>0.22493299999999999</v>
      </c>
      <c r="Z1018" s="5"/>
      <c r="AA1018" s="5"/>
      <c r="AB1018" s="5">
        <f>'H. Alk. basalt FC 5kbar'!AL119</f>
        <v>1.9564000000000002E-2</v>
      </c>
      <c r="AC1018" s="5">
        <f>'H. Alk. basalt FC 5kbar'!AO119</f>
        <v>1.0011000000000001E-2</v>
      </c>
      <c r="AD1018" s="10"/>
      <c r="AE1018" s="5">
        <f>'H. Alk. basalt FC 5kbar'!AQ119</f>
        <v>34.297220000000003</v>
      </c>
      <c r="AF1018" s="5"/>
      <c r="AG1018" s="5"/>
      <c r="AH1018" s="5">
        <f>'H. Alk. basalt FC 5kbar'!AS119</f>
        <v>21.668575000000001</v>
      </c>
      <c r="AI1018" s="5"/>
      <c r="AJ1018" s="5"/>
      <c r="AK1018" s="5">
        <f>'H. Alk. basalt FC 5kbar'!AU119</f>
        <v>10.203476</v>
      </c>
      <c r="AL1018" s="5">
        <f>'H. Alk. basalt FC 5kbar'!AW119+'H. Alk. basalt FC 5kbar'!AX119</f>
        <v>2.6006320000000001</v>
      </c>
      <c r="AM1018" s="10"/>
      <c r="AN1018" s="5">
        <f t="shared" si="233"/>
        <v>34.349753</v>
      </c>
      <c r="AO1018" s="5"/>
      <c r="AP1018" s="5"/>
      <c r="AQ1018" s="5">
        <f t="shared" si="234"/>
        <v>21.893508000000001</v>
      </c>
      <c r="AR1018" s="5"/>
      <c r="AS1018" s="5"/>
      <c r="AT1018" s="5">
        <f t="shared" si="235"/>
        <v>10.223040000000001</v>
      </c>
      <c r="AU1018" s="5">
        <f t="shared" si="236"/>
        <v>2.610643</v>
      </c>
      <c r="AV1018" s="10">
        <f t="shared" si="226"/>
        <v>30.923055000000002</v>
      </c>
      <c r="AW1018" s="48">
        <f t="shared" si="232"/>
        <v>99.999999000000003</v>
      </c>
    </row>
    <row r="1019" spans="1:49" x14ac:dyDescent="0.3">
      <c r="A1019" s="2" t="s">
        <v>1449</v>
      </c>
      <c r="B1019" s="3">
        <f>'H. Alk. basalt FC 5kbar'!A120</f>
        <v>114</v>
      </c>
      <c r="C1019" s="2">
        <f>'H. Alk. basalt FC 5kbar'!C120</f>
        <v>980</v>
      </c>
      <c r="D1019" s="2">
        <f>'H. Alk. basalt FC 5kbar'!D120</f>
        <v>5000</v>
      </c>
      <c r="E1019" s="5">
        <f>'B. LLD classification'!EA1063</f>
        <v>2.5522748543042719</v>
      </c>
      <c r="F1019" s="5">
        <f>'H. Alk. basalt FC 5kbar'!L120</f>
        <v>3.559183</v>
      </c>
      <c r="G1019" s="6">
        <f>'H. Alk. basalt FC 5kbar'!N120</f>
        <v>30.632525000000001</v>
      </c>
      <c r="H1019" s="7">
        <f t="shared" si="231"/>
        <v>69.367474999999999</v>
      </c>
      <c r="I1019" s="8">
        <f>'H. Alk. basalt FC 5kbar'!R120</f>
        <v>57.959792</v>
      </c>
      <c r="J1019" s="9">
        <f>'H. Alk. basalt FC 5kbar'!S120</f>
        <v>0.54543799999999998</v>
      </c>
      <c r="K1019" s="9">
        <f>'H. Alk. basalt FC 5kbar'!T120</f>
        <v>13.813466</v>
      </c>
      <c r="L1019" s="9">
        <f>'H. Alk. basalt FC 5kbar'!U120</f>
        <v>9.0179999999999996E-2</v>
      </c>
      <c r="M1019" s="9">
        <f>'H. Alk. basalt FC 5kbar'!V120</f>
        <v>7.7330410000000001</v>
      </c>
      <c r="N1019" s="9">
        <f>'H. Alk. basalt FC 5kbar'!W120</f>
        <v>0.78340299999999996</v>
      </c>
      <c r="O1019" s="9">
        <f>'H. Alk. basalt FC 5kbar'!X120</f>
        <v>0.79793999999999998</v>
      </c>
      <c r="P1019" s="9">
        <f>'H. Alk. basalt FC 5kbar'!Y120</f>
        <v>2.8637160000000002</v>
      </c>
      <c r="Q1019" s="9">
        <f>'H. Alk. basalt FC 5kbar'!Z120</f>
        <v>8.444509</v>
      </c>
      <c r="R1019" s="9">
        <f>'H. Alk. basalt FC 5kbar'!AA120</f>
        <v>3.618207</v>
      </c>
      <c r="S1019" s="9">
        <f>'H. Alk. basalt FC 5kbar'!AB120</f>
        <v>0.49475799999999998</v>
      </c>
      <c r="T1019" s="9">
        <f>'H. Alk. basalt FC 5kbar'!AC120</f>
        <v>2.85555</v>
      </c>
      <c r="U1019" s="10"/>
      <c r="V1019" s="5">
        <f>'H. Alk. basalt FC 5kbar'!AH120</f>
        <v>5.1656000000000001E-2</v>
      </c>
      <c r="W1019" s="5"/>
      <c r="X1019" s="5"/>
      <c r="Y1019" s="5">
        <f>'H. Alk. basalt FC 5kbar'!AJ120</f>
        <v>0.22217400000000001</v>
      </c>
      <c r="Z1019" s="5"/>
      <c r="AA1019" s="5"/>
      <c r="AB1019" s="5">
        <f>'H. Alk. basalt FC 5kbar'!AL120</f>
        <v>1.9005000000000001E-2</v>
      </c>
      <c r="AC1019" s="5">
        <f>'H. Alk. basalt FC 5kbar'!AO120</f>
        <v>9.8700000000000003E-3</v>
      </c>
      <c r="AD1019" s="10"/>
      <c r="AE1019" s="5">
        <f>'H. Alk. basalt FC 5kbar'!AQ120</f>
        <v>34.347431</v>
      </c>
      <c r="AF1019" s="5"/>
      <c r="AG1019" s="5"/>
      <c r="AH1019" s="5">
        <f>'H. Alk. basalt FC 5kbar'!AS120</f>
        <v>21.890830999999999</v>
      </c>
      <c r="AI1019" s="5"/>
      <c r="AJ1019" s="5"/>
      <c r="AK1019" s="5">
        <f>'H. Alk. basalt FC 5kbar'!AU120</f>
        <v>10.220889</v>
      </c>
      <c r="AL1019" s="5">
        <f>'H. Alk. basalt FC 5kbar'!AW120+'H. Alk. basalt FC 5kbar'!AX120</f>
        <v>2.60562</v>
      </c>
      <c r="AM1019" s="10"/>
      <c r="AN1019" s="5">
        <f t="shared" si="233"/>
        <v>34.399087000000002</v>
      </c>
      <c r="AO1019" s="5"/>
      <c r="AP1019" s="5"/>
      <c r="AQ1019" s="5">
        <f t="shared" si="234"/>
        <v>22.113004999999998</v>
      </c>
      <c r="AR1019" s="5"/>
      <c r="AS1019" s="5"/>
      <c r="AT1019" s="5">
        <f t="shared" si="235"/>
        <v>10.239894</v>
      </c>
      <c r="AU1019" s="5">
        <f t="shared" si="236"/>
        <v>2.6154899999999999</v>
      </c>
      <c r="AV1019" s="10">
        <f t="shared" si="226"/>
        <v>30.632525000000001</v>
      </c>
      <c r="AW1019" s="48">
        <f t="shared" si="232"/>
        <v>100.00000099999998</v>
      </c>
    </row>
    <row r="1020" spans="1:49" x14ac:dyDescent="0.3">
      <c r="A1020" s="2" t="s">
        <v>1449</v>
      </c>
      <c r="B1020" s="3">
        <f>'H. Alk. basalt FC 5kbar'!A121</f>
        <v>115</v>
      </c>
      <c r="C1020" s="2">
        <f>'H. Alk. basalt FC 5kbar'!C121</f>
        <v>978</v>
      </c>
      <c r="D1020" s="2">
        <f>'H. Alk. basalt FC 5kbar'!D121</f>
        <v>5000</v>
      </c>
      <c r="E1020" s="5">
        <f>'B. LLD classification'!EA1064</f>
        <v>2.5505039931442743</v>
      </c>
      <c r="F1020" s="5">
        <f>'H. Alk. basalt FC 5kbar'!L121</f>
        <v>3.559631</v>
      </c>
      <c r="G1020" s="6">
        <f>'H. Alk. basalt FC 5kbar'!N121</f>
        <v>30.346202000000002</v>
      </c>
      <c r="H1020" s="7">
        <f t="shared" si="231"/>
        <v>69.653797999999995</v>
      </c>
      <c r="I1020" s="8">
        <f>'H. Alk. basalt FC 5kbar'!R121</f>
        <v>57.991273</v>
      </c>
      <c r="J1020" s="9">
        <f>'H. Alk. basalt FC 5kbar'!S121</f>
        <v>0.53393400000000002</v>
      </c>
      <c r="K1020" s="9">
        <f>'H. Alk. basalt FC 5kbar'!T121</f>
        <v>13.762114</v>
      </c>
      <c r="L1020" s="9">
        <f>'H. Alk. basalt FC 5kbar'!U121</f>
        <v>8.6315000000000003E-2</v>
      </c>
      <c r="M1020" s="9">
        <f>'H. Alk. basalt FC 5kbar'!V121</f>
        <v>7.7311639999999997</v>
      </c>
      <c r="N1020" s="9">
        <f>'H. Alk. basalt FC 5kbar'!W121</f>
        <v>0.790794</v>
      </c>
      <c r="O1020" s="9">
        <f>'H. Alk. basalt FC 5kbar'!X121</f>
        <v>0.78104499999999999</v>
      </c>
      <c r="P1020" s="9">
        <f>'H. Alk. basalt FC 5kbar'!Y121</f>
        <v>2.8348990000000001</v>
      </c>
      <c r="Q1020" s="9">
        <f>'H. Alk. basalt FC 5kbar'!Z121</f>
        <v>8.469913</v>
      </c>
      <c r="R1020" s="9">
        <f>'H. Alk. basalt FC 5kbar'!AA121</f>
        <v>3.6434859999999998</v>
      </c>
      <c r="S1020" s="9">
        <f>'H. Alk. basalt FC 5kbar'!AB121</f>
        <v>0.49284699999999998</v>
      </c>
      <c r="T1020" s="9">
        <f>'H. Alk. basalt FC 5kbar'!AC121</f>
        <v>2.8822139999999998</v>
      </c>
      <c r="U1020" s="10"/>
      <c r="V1020" s="5">
        <f>'H. Alk. basalt FC 5kbar'!AH121</f>
        <v>5.0807999999999999E-2</v>
      </c>
      <c r="W1020" s="5"/>
      <c r="X1020" s="5"/>
      <c r="Y1020" s="5">
        <f>'H. Alk. basalt FC 5kbar'!AJ121</f>
        <v>0.21949399999999999</v>
      </c>
      <c r="Z1020" s="5"/>
      <c r="AA1020" s="5"/>
      <c r="AB1020" s="5">
        <f>'H. Alk. basalt FC 5kbar'!AL121</f>
        <v>1.8466E-2</v>
      </c>
      <c r="AC1020" s="5">
        <f>'H. Alk. basalt FC 5kbar'!AO121</f>
        <v>9.7330000000000003E-3</v>
      </c>
      <c r="AD1020" s="10"/>
      <c r="AE1020" s="5">
        <f>'H. Alk. basalt FC 5kbar'!AQ121</f>
        <v>34.396765000000002</v>
      </c>
      <c r="AF1020" s="5"/>
      <c r="AG1020" s="5"/>
      <c r="AH1020" s="5">
        <f>'H. Alk. basalt FC 5kbar'!AS121</f>
        <v>22.110327000000002</v>
      </c>
      <c r="AI1020" s="5"/>
      <c r="AJ1020" s="5"/>
      <c r="AK1020" s="5">
        <f>'H. Alk. basalt FC 5kbar'!AU121</f>
        <v>10.237741</v>
      </c>
      <c r="AL1020" s="5">
        <f>'H. Alk. basalt FC 5kbar'!AW121+'H. Alk. basalt FC 5kbar'!AX121</f>
        <v>2.6104659999999997</v>
      </c>
      <c r="AM1020" s="10"/>
      <c r="AN1020" s="5">
        <f t="shared" si="233"/>
        <v>34.447573000000006</v>
      </c>
      <c r="AO1020" s="5"/>
      <c r="AP1020" s="5"/>
      <c r="AQ1020" s="5">
        <f t="shared" si="234"/>
        <v>22.329821000000003</v>
      </c>
      <c r="AR1020" s="5"/>
      <c r="AS1020" s="5"/>
      <c r="AT1020" s="5">
        <f t="shared" si="235"/>
        <v>10.256207</v>
      </c>
      <c r="AU1020" s="5">
        <f t="shared" si="236"/>
        <v>2.6201989999999999</v>
      </c>
      <c r="AV1020" s="10">
        <f t="shared" si="226"/>
        <v>30.346202000000002</v>
      </c>
      <c r="AW1020" s="48">
        <f t="shared" si="232"/>
        <v>100.00000200000001</v>
      </c>
    </row>
    <row r="1021" spans="1:49" x14ac:dyDescent="0.3">
      <c r="A1021" s="2" t="s">
        <v>1449</v>
      </c>
      <c r="B1021" s="3">
        <f>'H. Alk. basalt FC 5kbar'!A122</f>
        <v>116</v>
      </c>
      <c r="C1021" s="2">
        <f>'H. Alk. basalt FC 5kbar'!C122</f>
        <v>976</v>
      </c>
      <c r="D1021" s="2">
        <f>'H. Alk. basalt FC 5kbar'!D122</f>
        <v>5000</v>
      </c>
      <c r="E1021" s="5">
        <f>'B. LLD classification'!EA1065</f>
        <v>2.5487511955661288</v>
      </c>
      <c r="F1021" s="5">
        <f>'H. Alk. basalt FC 5kbar'!L122</f>
        <v>3.5598879999999999</v>
      </c>
      <c r="G1021" s="6">
        <f>'H. Alk. basalt FC 5kbar'!N122</f>
        <v>30.063958</v>
      </c>
      <c r="H1021" s="7">
        <f t="shared" si="231"/>
        <v>69.936042</v>
      </c>
      <c r="I1021" s="8">
        <f>'H. Alk. basalt FC 5kbar'!R122</f>
        <v>58.021590000000003</v>
      </c>
      <c r="J1021" s="9">
        <f>'H. Alk. basalt FC 5kbar'!S122</f>
        <v>0.52263800000000005</v>
      </c>
      <c r="K1021" s="9">
        <f>'H. Alk. basalt FC 5kbar'!T122</f>
        <v>13.71068</v>
      </c>
      <c r="L1021" s="9">
        <f>'H. Alk. basalt FC 5kbar'!U122</f>
        <v>8.2594000000000001E-2</v>
      </c>
      <c r="M1021" s="9">
        <f>'H. Alk. basalt FC 5kbar'!V122</f>
        <v>7.7295129999999999</v>
      </c>
      <c r="N1021" s="9">
        <f>'H. Alk. basalt FC 5kbar'!W122</f>
        <v>0.79821799999999998</v>
      </c>
      <c r="O1021" s="9">
        <f>'H. Alk. basalt FC 5kbar'!X122</f>
        <v>0.76438600000000001</v>
      </c>
      <c r="P1021" s="9">
        <f>'H. Alk. basalt FC 5kbar'!Y122</f>
        <v>2.8065449999999998</v>
      </c>
      <c r="Q1021" s="9">
        <f>'H. Alk. basalt FC 5kbar'!Z122</f>
        <v>8.4951530000000002</v>
      </c>
      <c r="R1021" s="9">
        <f>'H. Alk. basalt FC 5kbar'!AA122</f>
        <v>3.6686649999999998</v>
      </c>
      <c r="S1021" s="9">
        <f>'H. Alk. basalt FC 5kbar'!AB122</f>
        <v>0.49101899999999998</v>
      </c>
      <c r="T1021" s="9">
        <f>'H. Alk. basalt FC 5kbar'!AC122</f>
        <v>2.9089999999999998</v>
      </c>
      <c r="U1021" s="10"/>
      <c r="V1021" s="5">
        <f>'H. Alk. basalt FC 5kbar'!AH122</f>
        <v>4.9987999999999998E-2</v>
      </c>
      <c r="W1021" s="5"/>
      <c r="X1021" s="5"/>
      <c r="Y1021" s="5">
        <f>'H. Alk. basalt FC 5kbar'!AJ122</f>
        <v>0.21689</v>
      </c>
      <c r="Z1021" s="5"/>
      <c r="AA1021" s="5"/>
      <c r="AB1021" s="5">
        <f>'H. Alk. basalt FC 5kbar'!AL122</f>
        <v>1.7944999999999999E-2</v>
      </c>
      <c r="AC1021" s="5">
        <f>'H. Alk. basalt FC 5kbar'!AO122</f>
        <v>9.6019999999999994E-3</v>
      </c>
      <c r="AD1021" s="10"/>
      <c r="AE1021" s="5">
        <f>'H. Alk. basalt FC 5kbar'!AQ122</f>
        <v>34.445247000000002</v>
      </c>
      <c r="AF1021" s="5"/>
      <c r="AG1021" s="5"/>
      <c r="AH1021" s="5">
        <f>'H. Alk. basalt FC 5kbar'!AS122</f>
        <v>22.327143</v>
      </c>
      <c r="AI1021" s="5"/>
      <c r="AJ1021" s="5"/>
      <c r="AK1021" s="5">
        <f>'H. Alk. basalt FC 5kbar'!AU122</f>
        <v>10.254053000000001</v>
      </c>
      <c r="AL1021" s="5">
        <f>'H. Alk. basalt FC 5kbar'!AW122+'H. Alk. basalt FC 5kbar'!AX122</f>
        <v>2.6151759999999999</v>
      </c>
      <c r="AM1021" s="10"/>
      <c r="AN1021" s="5">
        <f t="shared" si="233"/>
        <v>34.495235000000001</v>
      </c>
      <c r="AO1021" s="5"/>
      <c r="AP1021" s="5"/>
      <c r="AQ1021" s="5">
        <f t="shared" si="234"/>
        <v>22.544032999999999</v>
      </c>
      <c r="AR1021" s="5"/>
      <c r="AS1021" s="5"/>
      <c r="AT1021" s="5">
        <f t="shared" si="235"/>
        <v>10.271998</v>
      </c>
      <c r="AU1021" s="5">
        <f t="shared" si="236"/>
        <v>2.6247780000000001</v>
      </c>
      <c r="AV1021" s="10">
        <f t="shared" si="226"/>
        <v>30.063958</v>
      </c>
      <c r="AW1021" s="48">
        <f t="shared" si="232"/>
        <v>100.00000200000001</v>
      </c>
    </row>
    <row r="1022" spans="1:49" x14ac:dyDescent="0.3">
      <c r="A1022" s="2" t="s">
        <v>1449</v>
      </c>
      <c r="B1022" s="3">
        <f>'H. Alk. basalt FC 5kbar'!A123</f>
        <v>117</v>
      </c>
      <c r="C1022" s="2">
        <f>'H. Alk. basalt FC 5kbar'!C123</f>
        <v>974</v>
      </c>
      <c r="D1022" s="2">
        <f>'H. Alk. basalt FC 5kbar'!D123</f>
        <v>5000</v>
      </c>
      <c r="E1022" s="5">
        <f>'B. LLD classification'!EA1066</f>
        <v>2.5470161112576015</v>
      </c>
      <c r="F1022" s="5">
        <f>'H. Alk. basalt FC 5kbar'!L123</f>
        <v>3.5599539999999998</v>
      </c>
      <c r="G1022" s="6">
        <f>'H. Alk. basalt FC 5kbar'!N123</f>
        <v>29.785668999999999</v>
      </c>
      <c r="H1022" s="7">
        <f t="shared" si="231"/>
        <v>70.214331000000001</v>
      </c>
      <c r="I1022" s="8">
        <f>'H. Alk. basalt FC 5kbar'!R123</f>
        <v>58.050755000000002</v>
      </c>
      <c r="J1022" s="9">
        <f>'H. Alk. basalt FC 5kbar'!S123</f>
        <v>0.51154699999999997</v>
      </c>
      <c r="K1022" s="9">
        <f>'H. Alk. basalt FC 5kbar'!T123</f>
        <v>13.659160999999999</v>
      </c>
      <c r="L1022" s="9">
        <f>'H. Alk. basalt FC 5kbar'!U123</f>
        <v>7.9010999999999998E-2</v>
      </c>
      <c r="M1022" s="9">
        <f>'H. Alk. basalt FC 5kbar'!V123</f>
        <v>7.728084</v>
      </c>
      <c r="N1022" s="9">
        <f>'H. Alk. basalt FC 5kbar'!W123</f>
        <v>0.80567599999999995</v>
      </c>
      <c r="O1022" s="9">
        <f>'H. Alk. basalt FC 5kbar'!X123</f>
        <v>0.74795699999999998</v>
      </c>
      <c r="P1022" s="9">
        <f>'H. Alk. basalt FC 5kbar'!Y123</f>
        <v>2.778651</v>
      </c>
      <c r="Q1022" s="9">
        <f>'H. Alk. basalt FC 5kbar'!Z123</f>
        <v>8.5202360000000006</v>
      </c>
      <c r="R1022" s="9">
        <f>'H. Alk. basalt FC 5kbar'!AA123</f>
        <v>3.69374</v>
      </c>
      <c r="S1022" s="9">
        <f>'H. Alk. basalt FC 5kbar'!AB123</f>
        <v>0.48927199999999998</v>
      </c>
      <c r="T1022" s="9">
        <f>'H. Alk. basalt FC 5kbar'!AC123</f>
        <v>2.9359099999999998</v>
      </c>
      <c r="U1022" s="10"/>
      <c r="V1022" s="5">
        <f>'H. Alk. basalt FC 5kbar'!AH123</f>
        <v>4.9194000000000002E-2</v>
      </c>
      <c r="W1022" s="5"/>
      <c r="X1022" s="5"/>
      <c r="Y1022" s="5">
        <f>'H. Alk. basalt FC 5kbar'!AJ123</f>
        <v>0.214362</v>
      </c>
      <c r="Z1022" s="5"/>
      <c r="AA1022" s="5"/>
      <c r="AB1022" s="5">
        <f>'H. Alk. basalt FC 5kbar'!AL123</f>
        <v>1.7441999999999999E-2</v>
      </c>
      <c r="AC1022" s="5">
        <f>'H. Alk. basalt FC 5kbar'!AO123</f>
        <v>9.4750000000000008E-3</v>
      </c>
      <c r="AD1022" s="10"/>
      <c r="AE1022" s="5">
        <f>'H. Alk. basalt FC 5kbar'!AQ123</f>
        <v>34.492905999999998</v>
      </c>
      <c r="AF1022" s="5"/>
      <c r="AG1022" s="5"/>
      <c r="AH1022" s="5">
        <f>'H. Alk. basalt FC 5kbar'!AS123</f>
        <v>22.541354999999999</v>
      </c>
      <c r="AI1022" s="5"/>
      <c r="AJ1022" s="5"/>
      <c r="AK1022" s="5">
        <f>'H. Alk. basalt FC 5kbar'!AU123</f>
        <v>10.269843</v>
      </c>
      <c r="AL1022" s="5">
        <f>'H. Alk. basalt FC 5kbar'!AW123+'H. Alk. basalt FC 5kbar'!AX123</f>
        <v>2.6197550000000001</v>
      </c>
      <c r="AM1022" s="10"/>
      <c r="AN1022" s="5">
        <f t="shared" si="233"/>
        <v>34.542099999999998</v>
      </c>
      <c r="AO1022" s="5"/>
      <c r="AP1022" s="5"/>
      <c r="AQ1022" s="5">
        <f t="shared" si="234"/>
        <v>22.755717000000001</v>
      </c>
      <c r="AR1022" s="5"/>
      <c r="AS1022" s="5"/>
      <c r="AT1022" s="5">
        <f t="shared" si="235"/>
        <v>10.287285000000001</v>
      </c>
      <c r="AU1022" s="5">
        <f t="shared" si="236"/>
        <v>2.6292300000000002</v>
      </c>
      <c r="AV1022" s="10">
        <f t="shared" si="226"/>
        <v>29.785668999999999</v>
      </c>
      <c r="AW1022" s="48">
        <f t="shared" si="232"/>
        <v>100.000001</v>
      </c>
    </row>
    <row r="1023" spans="1:49" x14ac:dyDescent="0.3">
      <c r="A1023" s="2" t="s">
        <v>1449</v>
      </c>
      <c r="B1023" s="3">
        <f>'H. Alk. basalt FC 5kbar'!A124</f>
        <v>118</v>
      </c>
      <c r="C1023" s="2">
        <f>'H. Alk. basalt FC 5kbar'!C124</f>
        <v>972</v>
      </c>
      <c r="D1023" s="2">
        <f>'H. Alk. basalt FC 5kbar'!D124</f>
        <v>5000</v>
      </c>
      <c r="E1023" s="5">
        <f>'B. LLD classification'!EA1067</f>
        <v>2.5452981116685214</v>
      </c>
      <c r="F1023" s="5">
        <f>'H. Alk. basalt FC 5kbar'!L124</f>
        <v>3.5598299999999998</v>
      </c>
      <c r="G1023" s="6">
        <f>'H. Alk. basalt FC 5kbar'!N124</f>
        <v>29.511213999999999</v>
      </c>
      <c r="H1023" s="7">
        <f t="shared" si="231"/>
        <v>70.488786000000005</v>
      </c>
      <c r="I1023" s="8">
        <f>'H. Alk. basalt FC 5kbar'!R124</f>
        <v>58.078778999999997</v>
      </c>
      <c r="J1023" s="9">
        <f>'H. Alk. basalt FC 5kbar'!S124</f>
        <v>0.50065700000000002</v>
      </c>
      <c r="K1023" s="9">
        <f>'H. Alk. basalt FC 5kbar'!T124</f>
        <v>13.607554</v>
      </c>
      <c r="L1023" s="9">
        <f>'H. Alk. basalt FC 5kbar'!U124</f>
        <v>7.5561000000000003E-2</v>
      </c>
      <c r="M1023" s="9">
        <f>'H. Alk. basalt FC 5kbar'!V124</f>
        <v>7.726871</v>
      </c>
      <c r="N1023" s="9">
        <f>'H. Alk. basalt FC 5kbar'!W124</f>
        <v>0.81316900000000003</v>
      </c>
      <c r="O1023" s="9">
        <f>'H. Alk. basalt FC 5kbar'!X124</f>
        <v>0.73175599999999996</v>
      </c>
      <c r="P1023" s="9">
        <f>'H. Alk. basalt FC 5kbar'!Y124</f>
        <v>2.7512150000000002</v>
      </c>
      <c r="Q1023" s="9">
        <f>'H. Alk. basalt FC 5kbar'!Z124</f>
        <v>8.5451720000000009</v>
      </c>
      <c r="R1023" s="9">
        <f>'H. Alk. basalt FC 5kbar'!AA124</f>
        <v>3.718709</v>
      </c>
      <c r="S1023" s="9">
        <f>'H. Alk. basalt FC 5kbar'!AB124</f>
        <v>0.48760500000000001</v>
      </c>
      <c r="T1023" s="9">
        <f>'H. Alk. basalt FC 5kbar'!AC124</f>
        <v>2.9629509999999999</v>
      </c>
      <c r="U1023" s="10"/>
      <c r="V1023" s="5">
        <f>'H. Alk. basalt FC 5kbar'!AH124</f>
        <v>4.8425000000000003E-2</v>
      </c>
      <c r="W1023" s="5"/>
      <c r="X1023" s="5"/>
      <c r="Y1023" s="5">
        <f>'H. Alk. basalt FC 5kbar'!AJ124</f>
        <v>0.21190800000000001</v>
      </c>
      <c r="Z1023" s="5"/>
      <c r="AA1023" s="5"/>
      <c r="AB1023" s="5">
        <f>'H. Alk. basalt FC 5kbar'!AL124</f>
        <v>1.6955999999999999E-2</v>
      </c>
      <c r="AC1023" s="5">
        <f>'H. Alk. basalt FC 5kbar'!AO124</f>
        <v>9.3519999999999992E-3</v>
      </c>
      <c r="AD1023" s="10"/>
      <c r="AE1023" s="5">
        <f>'H. Alk. basalt FC 5kbar'!AQ124</f>
        <v>34.539769999999997</v>
      </c>
      <c r="AF1023" s="5"/>
      <c r="AG1023" s="5"/>
      <c r="AH1023" s="5">
        <f>'H. Alk. basalt FC 5kbar'!AS124</f>
        <v>22.753039999999999</v>
      </c>
      <c r="AI1023" s="5"/>
      <c r="AJ1023" s="5"/>
      <c r="AK1023" s="5">
        <f>'H. Alk. basalt FC 5kbar'!AU124</f>
        <v>10.285129</v>
      </c>
      <c r="AL1023" s="5">
        <f>'H. Alk. basalt FC 5kbar'!AW124+'H. Alk. basalt FC 5kbar'!AX124</f>
        <v>2.624206</v>
      </c>
      <c r="AM1023" s="10"/>
      <c r="AN1023" s="5">
        <f t="shared" si="233"/>
        <v>34.588194999999999</v>
      </c>
      <c r="AO1023" s="5"/>
      <c r="AP1023" s="5"/>
      <c r="AQ1023" s="5">
        <f t="shared" si="234"/>
        <v>22.964948</v>
      </c>
      <c r="AR1023" s="5"/>
      <c r="AS1023" s="5"/>
      <c r="AT1023" s="5">
        <f t="shared" si="235"/>
        <v>10.302085</v>
      </c>
      <c r="AU1023" s="5">
        <f t="shared" si="236"/>
        <v>2.6335579999999998</v>
      </c>
      <c r="AV1023" s="10">
        <f t="shared" si="226"/>
        <v>29.511213999999999</v>
      </c>
      <c r="AW1023" s="48">
        <f t="shared" si="232"/>
        <v>99.999999999999986</v>
      </c>
    </row>
    <row r="1024" spans="1:49" x14ac:dyDescent="0.3">
      <c r="A1024" s="2" t="s">
        <v>1449</v>
      </c>
      <c r="B1024" s="3">
        <f>'H. Alk. basalt FC 5kbar'!A125</f>
        <v>119</v>
      </c>
      <c r="C1024" s="2">
        <f>'H. Alk. basalt FC 5kbar'!C125</f>
        <v>970</v>
      </c>
      <c r="D1024" s="2">
        <f>'H. Alk. basalt FC 5kbar'!D125</f>
        <v>5000</v>
      </c>
      <c r="E1024" s="5">
        <f>'B. LLD classification'!EA1068</f>
        <v>2.5435967920863045</v>
      </c>
      <c r="F1024" s="5">
        <f>'H. Alk. basalt FC 5kbar'!L125</f>
        <v>3.5595150000000002</v>
      </c>
      <c r="G1024" s="6">
        <f>'H. Alk. basalt FC 5kbar'!N125</f>
        <v>29.240476999999998</v>
      </c>
      <c r="H1024" s="7">
        <f t="shared" si="231"/>
        <v>70.759523000000002</v>
      </c>
      <c r="I1024" s="8">
        <f>'H. Alk. basalt FC 5kbar'!R125</f>
        <v>58.105673000000003</v>
      </c>
      <c r="J1024" s="9">
        <f>'H. Alk. basalt FC 5kbar'!S125</f>
        <v>0.48996699999999999</v>
      </c>
      <c r="K1024" s="9">
        <f>'H. Alk. basalt FC 5kbar'!T125</f>
        <v>13.555854999999999</v>
      </c>
      <c r="L1024" s="9">
        <f>'H. Alk. basalt FC 5kbar'!U125</f>
        <v>7.2239999999999999E-2</v>
      </c>
      <c r="M1024" s="9">
        <f>'H. Alk. basalt FC 5kbar'!V125</f>
        <v>7.7258699999999996</v>
      </c>
      <c r="N1024" s="9">
        <f>'H. Alk. basalt FC 5kbar'!W125</f>
        <v>0.82069800000000004</v>
      </c>
      <c r="O1024" s="9">
        <f>'H. Alk. basalt FC 5kbar'!X125</f>
        <v>0.71577999999999997</v>
      </c>
      <c r="P1024" s="9">
        <f>'H. Alk. basalt FC 5kbar'!Y125</f>
        <v>2.7242329999999999</v>
      </c>
      <c r="Q1024" s="9">
        <f>'H. Alk. basalt FC 5kbar'!Z125</f>
        <v>8.5699690000000004</v>
      </c>
      <c r="R1024" s="9">
        <f>'H. Alk. basalt FC 5kbar'!AA125</f>
        <v>3.7435700000000001</v>
      </c>
      <c r="S1024" s="9">
        <f>'H. Alk. basalt FC 5kbar'!AB125</f>
        <v>0.48601800000000001</v>
      </c>
      <c r="T1024" s="9">
        <f>'H. Alk. basalt FC 5kbar'!AC125</f>
        <v>2.9901270000000002</v>
      </c>
      <c r="U1024" s="10"/>
      <c r="V1024" s="5">
        <f>'H. Alk. basalt FC 5kbar'!AH125</f>
        <v>4.7682000000000002E-2</v>
      </c>
      <c r="W1024" s="5"/>
      <c r="X1024" s="5"/>
      <c r="Y1024" s="5">
        <f>'H. Alk. basalt FC 5kbar'!AJ125</f>
        <v>0.20952499999999999</v>
      </c>
      <c r="Z1024" s="5"/>
      <c r="AA1024" s="5"/>
      <c r="AB1024" s="5">
        <f>'H. Alk. basalt FC 5kbar'!AL125</f>
        <v>1.6487000000000002E-2</v>
      </c>
      <c r="AC1024" s="5">
        <f>'H. Alk. basalt FC 5kbar'!AO125</f>
        <v>9.2329999999999999E-3</v>
      </c>
      <c r="AD1024" s="10"/>
      <c r="AE1024" s="5">
        <f>'H. Alk. basalt FC 5kbar'!AQ125</f>
        <v>34.585863000000003</v>
      </c>
      <c r="AF1024" s="5"/>
      <c r="AG1024" s="5"/>
      <c r="AH1024" s="5">
        <f>'H. Alk. basalt FC 5kbar'!AS125</f>
        <v>22.962271000000001</v>
      </c>
      <c r="AI1024" s="5"/>
      <c r="AJ1024" s="5"/>
      <c r="AK1024" s="5">
        <f>'H. Alk. basalt FC 5kbar'!AU125</f>
        <v>10.299929000000001</v>
      </c>
      <c r="AL1024" s="5">
        <f>'H. Alk. basalt FC 5kbar'!AW125+'H. Alk. basalt FC 5kbar'!AX125</f>
        <v>2.6285349999999998</v>
      </c>
      <c r="AM1024" s="10"/>
      <c r="AN1024" s="5">
        <f t="shared" si="233"/>
        <v>34.633545000000005</v>
      </c>
      <c r="AO1024" s="5"/>
      <c r="AP1024" s="5"/>
      <c r="AQ1024" s="5">
        <f t="shared" si="234"/>
        <v>23.171796000000001</v>
      </c>
      <c r="AR1024" s="5"/>
      <c r="AS1024" s="5"/>
      <c r="AT1024" s="5">
        <f t="shared" si="235"/>
        <v>10.316416</v>
      </c>
      <c r="AU1024" s="5">
        <f t="shared" si="236"/>
        <v>2.6377679999999999</v>
      </c>
      <c r="AV1024" s="10">
        <f t="shared" si="226"/>
        <v>29.240476999999998</v>
      </c>
      <c r="AW1024" s="48">
        <f t="shared" si="232"/>
        <v>100.00000199999999</v>
      </c>
    </row>
    <row r="1025" spans="1:49" x14ac:dyDescent="0.3">
      <c r="A1025" s="2" t="s">
        <v>1449</v>
      </c>
      <c r="B1025" s="3">
        <f>'H. Alk. basalt FC 5kbar'!A126</f>
        <v>120</v>
      </c>
      <c r="C1025" s="2">
        <f>'H. Alk. basalt FC 5kbar'!C126</f>
        <v>968</v>
      </c>
      <c r="D1025" s="2">
        <f>'H. Alk. basalt FC 5kbar'!D126</f>
        <v>5000</v>
      </c>
      <c r="E1025" s="5">
        <f>'B. LLD classification'!EA1069</f>
        <v>2.5419117617900153</v>
      </c>
      <c r="F1025" s="5">
        <f>'H. Alk. basalt FC 5kbar'!L126</f>
        <v>3.5590090000000001</v>
      </c>
      <c r="G1025" s="6">
        <f>'H. Alk. basalt FC 5kbar'!N126</f>
        <v>28.973341999999999</v>
      </c>
      <c r="H1025" s="7">
        <f t="shared" si="231"/>
        <v>71.026657999999998</v>
      </c>
      <c r="I1025" s="8">
        <f>'H. Alk. basalt FC 5kbar'!R126</f>
        <v>58.131444999999999</v>
      </c>
      <c r="J1025" s="9">
        <f>'H. Alk. basalt FC 5kbar'!S126</f>
        <v>0.47947299999999998</v>
      </c>
      <c r="K1025" s="9">
        <f>'H. Alk. basalt FC 5kbar'!T126</f>
        <v>13.504060000000001</v>
      </c>
      <c r="L1025" s="9">
        <f>'H. Alk. basalt FC 5kbar'!U126</f>
        <v>6.9043999999999994E-2</v>
      </c>
      <c r="M1025" s="9">
        <f>'H. Alk. basalt FC 5kbar'!V126</f>
        <v>7.725079</v>
      </c>
      <c r="N1025" s="9">
        <f>'H. Alk. basalt FC 5kbar'!W126</f>
        <v>0.82826500000000003</v>
      </c>
      <c r="O1025" s="9">
        <f>'H. Alk. basalt FC 5kbar'!X126</f>
        <v>0.70002399999999998</v>
      </c>
      <c r="P1025" s="9">
        <f>'H. Alk. basalt FC 5kbar'!Y126</f>
        <v>2.6977030000000002</v>
      </c>
      <c r="Q1025" s="9">
        <f>'H. Alk. basalt FC 5kbar'!Z126</f>
        <v>8.5946359999999995</v>
      </c>
      <c r="R1025" s="9">
        <f>'H. Alk. basalt FC 5kbar'!AA126</f>
        <v>3.7683200000000001</v>
      </c>
      <c r="S1025" s="9">
        <f>'H. Alk. basalt FC 5kbar'!AB126</f>
        <v>0.48450799999999999</v>
      </c>
      <c r="T1025" s="9">
        <f>'H. Alk. basalt FC 5kbar'!AC126</f>
        <v>3.0174430000000001</v>
      </c>
      <c r="U1025" s="10"/>
      <c r="V1025" s="5">
        <f>'H. Alk. basalt FC 5kbar'!AH126</f>
        <v>4.6961999999999997E-2</v>
      </c>
      <c r="W1025" s="5"/>
      <c r="X1025" s="5"/>
      <c r="Y1025" s="5">
        <f>'H. Alk. basalt FC 5kbar'!AJ126</f>
        <v>0.20721400000000001</v>
      </c>
      <c r="Z1025" s="5"/>
      <c r="AA1025" s="5"/>
      <c r="AB1025" s="5">
        <f>'H. Alk. basalt FC 5kbar'!AL126</f>
        <v>1.6034E-2</v>
      </c>
      <c r="AC1025" s="5">
        <f>'H. Alk. basalt FC 5kbar'!AO126</f>
        <v>9.1179999999999994E-3</v>
      </c>
      <c r="AD1025" s="10"/>
      <c r="AE1025" s="5">
        <f>'H. Alk. basalt FC 5kbar'!AQ126</f>
        <v>34.631211999999998</v>
      </c>
      <c r="AF1025" s="5"/>
      <c r="AG1025" s="5"/>
      <c r="AH1025" s="5">
        <f>'H. Alk. basalt FC 5kbar'!AS126</f>
        <v>23.169118999999998</v>
      </c>
      <c r="AI1025" s="5"/>
      <c r="AJ1025" s="5"/>
      <c r="AK1025" s="5">
        <f>'H. Alk. basalt FC 5kbar'!AU126</f>
        <v>10.314258000000001</v>
      </c>
      <c r="AL1025" s="5">
        <f>'H. Alk. basalt FC 5kbar'!AW126+'H. Alk. basalt FC 5kbar'!AX126</f>
        <v>2.6327449999999999</v>
      </c>
      <c r="AM1025" s="10"/>
      <c r="AN1025" s="5">
        <f t="shared" si="233"/>
        <v>34.678173999999999</v>
      </c>
      <c r="AO1025" s="5"/>
      <c r="AP1025" s="5"/>
      <c r="AQ1025" s="5">
        <f t="shared" si="234"/>
        <v>23.376332999999999</v>
      </c>
      <c r="AR1025" s="5"/>
      <c r="AS1025" s="5"/>
      <c r="AT1025" s="5">
        <f t="shared" si="235"/>
        <v>10.330292</v>
      </c>
      <c r="AU1025" s="5">
        <f t="shared" si="236"/>
        <v>2.6418629999999999</v>
      </c>
      <c r="AV1025" s="10">
        <f t="shared" si="226"/>
        <v>28.973341999999999</v>
      </c>
      <c r="AW1025" s="48">
        <f t="shared" si="232"/>
        <v>100.000004</v>
      </c>
    </row>
    <row r="1026" spans="1:49" x14ac:dyDescent="0.3">
      <c r="A1026" s="2" t="s">
        <v>1449</v>
      </c>
      <c r="B1026" s="3">
        <f>'H. Alk. basalt FC 5kbar'!A127</f>
        <v>121</v>
      </c>
      <c r="C1026" s="2">
        <f>'H. Alk. basalt FC 5kbar'!C127</f>
        <v>966</v>
      </c>
      <c r="D1026" s="2">
        <f>'H. Alk. basalt FC 5kbar'!D127</f>
        <v>5000</v>
      </c>
      <c r="E1026" s="5">
        <f>'B. LLD classification'!EA1070</f>
        <v>2.5402425517516285</v>
      </c>
      <c r="F1026" s="5">
        <f>'H. Alk. basalt FC 5kbar'!L127</f>
        <v>3.5583119999999999</v>
      </c>
      <c r="G1026" s="6">
        <f>'H. Alk. basalt FC 5kbar'!N127</f>
        <v>28.709696999999998</v>
      </c>
      <c r="H1026" s="7">
        <f t="shared" si="231"/>
        <v>71.290302999999994</v>
      </c>
      <c r="I1026" s="8">
        <f>'H. Alk. basalt FC 5kbar'!R127</f>
        <v>58.156104999999997</v>
      </c>
      <c r="J1026" s="9">
        <f>'H. Alk. basalt FC 5kbar'!S127</f>
        <v>0.46917300000000001</v>
      </c>
      <c r="K1026" s="9">
        <f>'H. Alk. basalt FC 5kbar'!T127</f>
        <v>13.452164</v>
      </c>
      <c r="L1026" s="9">
        <f>'H. Alk. basalt FC 5kbar'!U127</f>
        <v>6.5966999999999998E-2</v>
      </c>
      <c r="M1026" s="9">
        <f>'H. Alk. basalt FC 5kbar'!V127</f>
        <v>7.7244929999999998</v>
      </c>
      <c r="N1026" s="9">
        <f>'H. Alk. basalt FC 5kbar'!W127</f>
        <v>0.83587100000000003</v>
      </c>
      <c r="O1026" s="9">
        <f>'H. Alk. basalt FC 5kbar'!X127</f>
        <v>0.68448600000000004</v>
      </c>
      <c r="P1026" s="9">
        <f>'H. Alk. basalt FC 5kbar'!Y127</f>
        <v>2.671624</v>
      </c>
      <c r="Q1026" s="9">
        <f>'H. Alk. basalt FC 5kbar'!Z127</f>
        <v>8.6191820000000003</v>
      </c>
      <c r="R1026" s="9">
        <f>'H. Alk. basalt FC 5kbar'!AA127</f>
        <v>3.7929560000000002</v>
      </c>
      <c r="S1026" s="9">
        <f>'H. Alk. basalt FC 5kbar'!AB127</f>
        <v>0.48307600000000001</v>
      </c>
      <c r="T1026" s="9">
        <f>'H. Alk. basalt FC 5kbar'!AC127</f>
        <v>3.0449039999999998</v>
      </c>
      <c r="U1026" s="10"/>
      <c r="V1026" s="5">
        <f>'H. Alk. basalt FC 5kbar'!AH127</f>
        <v>4.6264E-2</v>
      </c>
      <c r="W1026" s="5"/>
      <c r="X1026" s="5"/>
      <c r="Y1026" s="5">
        <f>'H. Alk. basalt FC 5kbar'!AJ127</f>
        <v>0.20497299999999999</v>
      </c>
      <c r="Z1026" s="5"/>
      <c r="AA1026" s="5"/>
      <c r="AB1026" s="5">
        <f>'H. Alk. basalt FC 5kbar'!AL127</f>
        <v>1.5596E-2</v>
      </c>
      <c r="AC1026" s="5">
        <f>'H. Alk. basalt FC 5kbar'!AO127</f>
        <v>9.0069999999999994E-3</v>
      </c>
      <c r="AD1026" s="10"/>
      <c r="AE1026" s="5">
        <f>'H. Alk. basalt FC 5kbar'!AQ127</f>
        <v>34.675835999999997</v>
      </c>
      <c r="AF1026" s="5"/>
      <c r="AG1026" s="5"/>
      <c r="AH1026" s="5">
        <f>'H. Alk. basalt FC 5kbar'!AS127</f>
        <v>23.373657000000001</v>
      </c>
      <c r="AI1026" s="5"/>
      <c r="AJ1026" s="5"/>
      <c r="AK1026" s="5">
        <f>'H. Alk. basalt FC 5kbar'!AU127</f>
        <v>10.328132999999999</v>
      </c>
      <c r="AL1026" s="5">
        <f>'H. Alk. basalt FC 5kbar'!AW127+'H. Alk. basalt FC 5kbar'!AX127</f>
        <v>2.6368390000000002</v>
      </c>
      <c r="AM1026" s="10"/>
      <c r="AN1026" s="5">
        <f t="shared" si="233"/>
        <v>34.722099999999998</v>
      </c>
      <c r="AO1026" s="5"/>
      <c r="AP1026" s="5"/>
      <c r="AQ1026" s="5">
        <f t="shared" si="234"/>
        <v>23.57863</v>
      </c>
      <c r="AR1026" s="5"/>
      <c r="AS1026" s="5"/>
      <c r="AT1026" s="5">
        <f t="shared" si="235"/>
        <v>10.343729</v>
      </c>
      <c r="AU1026" s="5">
        <f t="shared" si="236"/>
        <v>2.6458460000000001</v>
      </c>
      <c r="AV1026" s="10">
        <f t="shared" si="226"/>
        <v>28.709696999999998</v>
      </c>
      <c r="AW1026" s="48">
        <f t="shared" si="232"/>
        <v>100.00000199999999</v>
      </c>
    </row>
    <row r="1027" spans="1:49" x14ac:dyDescent="0.3">
      <c r="A1027" s="2" t="s">
        <v>1449</v>
      </c>
      <c r="B1027" s="3">
        <f>'H. Alk. basalt FC 5kbar'!A128</f>
        <v>122</v>
      </c>
      <c r="C1027" s="2">
        <f>'H. Alk. basalt FC 5kbar'!C128</f>
        <v>964</v>
      </c>
      <c r="D1027" s="2">
        <f>'H. Alk. basalt FC 5kbar'!D128</f>
        <v>5000</v>
      </c>
      <c r="E1027" s="5">
        <f>'B. LLD classification'!EA1071</f>
        <v>2.5385887761010668</v>
      </c>
      <c r="F1027" s="5">
        <f>'H. Alk. basalt FC 5kbar'!L128</f>
        <v>3.557423</v>
      </c>
      <c r="G1027" s="6">
        <f>'H. Alk. basalt FC 5kbar'!N128</f>
        <v>28.449432000000002</v>
      </c>
      <c r="H1027" s="7">
        <f t="shared" si="231"/>
        <v>71.550567999999998</v>
      </c>
      <c r="I1027" s="8">
        <f>'H. Alk. basalt FC 5kbar'!R128</f>
        <v>58.179662</v>
      </c>
      <c r="J1027" s="9">
        <f>'H. Alk. basalt FC 5kbar'!S128</f>
        <v>0.45906200000000003</v>
      </c>
      <c r="K1027" s="9">
        <f>'H. Alk. basalt FC 5kbar'!T128</f>
        <v>13.400162999999999</v>
      </c>
      <c r="L1027" s="9">
        <f>'H. Alk. basalt FC 5kbar'!U128</f>
        <v>6.3006000000000006E-2</v>
      </c>
      <c r="M1027" s="9">
        <f>'H. Alk. basalt FC 5kbar'!V128</f>
        <v>7.7241099999999996</v>
      </c>
      <c r="N1027" s="9">
        <f>'H. Alk. basalt FC 5kbar'!W128</f>
        <v>0.84351799999999999</v>
      </c>
      <c r="O1027" s="9">
        <f>'H. Alk. basalt FC 5kbar'!X128</f>
        <v>0.66916299999999995</v>
      </c>
      <c r="P1027" s="9">
        <f>'H. Alk. basalt FC 5kbar'!Y128</f>
        <v>2.6459929999999998</v>
      </c>
      <c r="Q1027" s="9">
        <f>'H. Alk. basalt FC 5kbar'!Z128</f>
        <v>8.6436159999999997</v>
      </c>
      <c r="R1027" s="9">
        <f>'H. Alk. basalt FC 5kbar'!AA128</f>
        <v>3.8174730000000001</v>
      </c>
      <c r="S1027" s="9">
        <f>'H. Alk. basalt FC 5kbar'!AB128</f>
        <v>0.48171999999999998</v>
      </c>
      <c r="T1027" s="9">
        <f>'H. Alk. basalt FC 5kbar'!AC128</f>
        <v>3.0725150000000001</v>
      </c>
      <c r="U1027" s="10"/>
      <c r="V1027" s="5">
        <f>'H. Alk. basalt FC 5kbar'!AH128</f>
        <v>4.5588999999999998E-2</v>
      </c>
      <c r="W1027" s="5"/>
      <c r="X1027" s="5"/>
      <c r="Y1027" s="5">
        <f>'H. Alk. basalt FC 5kbar'!AJ128</f>
        <v>0.20280200000000001</v>
      </c>
      <c r="Z1027" s="5"/>
      <c r="AA1027" s="5"/>
      <c r="AB1027" s="5">
        <f>'H. Alk. basalt FC 5kbar'!AL128</f>
        <v>1.5173000000000001E-2</v>
      </c>
      <c r="AC1027" s="5">
        <f>'H. Alk. basalt FC 5kbar'!AO128</f>
        <v>8.8990000000000007E-3</v>
      </c>
      <c r="AD1027" s="10"/>
      <c r="AE1027" s="5">
        <f>'H. Alk. basalt FC 5kbar'!AQ128</f>
        <v>34.719759000000003</v>
      </c>
      <c r="AF1027" s="5"/>
      <c r="AG1027" s="5"/>
      <c r="AH1027" s="5">
        <f>'H. Alk. basalt FC 5kbar'!AS128</f>
        <v>23.575952999999998</v>
      </c>
      <c r="AI1027" s="5"/>
      <c r="AJ1027" s="5"/>
      <c r="AK1027" s="5">
        <f>'H. Alk. basalt FC 5kbar'!AU128</f>
        <v>10.341569</v>
      </c>
      <c r="AL1027" s="5">
        <f>'H. Alk. basalt FC 5kbar'!AW128+'H. Alk. basalt FC 5kbar'!AX128</f>
        <v>2.6408230000000001</v>
      </c>
      <c r="AM1027" s="10"/>
      <c r="AN1027" s="5">
        <f t="shared" si="233"/>
        <v>34.765348000000003</v>
      </c>
      <c r="AO1027" s="5"/>
      <c r="AP1027" s="5"/>
      <c r="AQ1027" s="5">
        <f t="shared" si="234"/>
        <v>23.778754999999997</v>
      </c>
      <c r="AR1027" s="5"/>
      <c r="AS1027" s="5"/>
      <c r="AT1027" s="5">
        <f t="shared" si="235"/>
        <v>10.356742000000001</v>
      </c>
      <c r="AU1027" s="5">
        <f t="shared" si="236"/>
        <v>2.6497220000000001</v>
      </c>
      <c r="AV1027" s="10">
        <f t="shared" si="226"/>
        <v>28.449432000000002</v>
      </c>
      <c r="AW1027" s="48">
        <f t="shared" si="232"/>
        <v>99.999999000000003</v>
      </c>
    </row>
    <row r="1028" spans="1:49" x14ac:dyDescent="0.3">
      <c r="A1028" s="2" t="s">
        <v>1449</v>
      </c>
      <c r="B1028" s="3">
        <f>'H. Alk. basalt FC 5kbar'!A129</f>
        <v>123</v>
      </c>
      <c r="C1028" s="2">
        <f>'H. Alk. basalt FC 5kbar'!C129</f>
        <v>962</v>
      </c>
      <c r="D1028" s="2">
        <f>'H. Alk. basalt FC 5kbar'!D129</f>
        <v>5000</v>
      </c>
      <c r="E1028" s="5">
        <f>'B. LLD classification'!EA1072</f>
        <v>2.5369498694253911</v>
      </c>
      <c r="F1028" s="5">
        <f>'H. Alk. basalt FC 5kbar'!L129</f>
        <v>3.5563400000000001</v>
      </c>
      <c r="G1028" s="6">
        <f>'H. Alk. basalt FC 5kbar'!N129</f>
        <v>28.192440999999999</v>
      </c>
      <c r="H1028" s="7">
        <f t="shared" si="231"/>
        <v>71.807558999999998</v>
      </c>
      <c r="I1028" s="8">
        <f>'H. Alk. basalt FC 5kbar'!R129</f>
        <v>58.202120999999998</v>
      </c>
      <c r="J1028" s="9">
        <f>'H. Alk. basalt FC 5kbar'!S129</f>
        <v>0.44913900000000001</v>
      </c>
      <c r="K1028" s="9">
        <f>'H. Alk. basalt FC 5kbar'!T129</f>
        <v>13.348051999999999</v>
      </c>
      <c r="L1028" s="9">
        <f>'H. Alk. basalt FC 5kbar'!U129</f>
        <v>6.0156000000000001E-2</v>
      </c>
      <c r="M1028" s="9">
        <f>'H. Alk. basalt FC 5kbar'!V129</f>
        <v>7.7239259999999996</v>
      </c>
      <c r="N1028" s="9">
        <f>'H. Alk. basalt FC 5kbar'!W129</f>
        <v>0.85120700000000005</v>
      </c>
      <c r="O1028" s="9">
        <f>'H. Alk. basalt FC 5kbar'!X129</f>
        <v>0.65405100000000005</v>
      </c>
      <c r="P1028" s="9">
        <f>'H. Alk. basalt FC 5kbar'!Y129</f>
        <v>2.6208070000000001</v>
      </c>
      <c r="Q1028" s="9">
        <f>'H. Alk. basalt FC 5kbar'!Z129</f>
        <v>8.6679490000000001</v>
      </c>
      <c r="R1028" s="9">
        <f>'H. Alk. basalt FC 5kbar'!AA129</f>
        <v>3.841869</v>
      </c>
      <c r="S1028" s="9">
        <f>'H. Alk. basalt FC 5kbar'!AB129</f>
        <v>0.48043999999999998</v>
      </c>
      <c r="T1028" s="9">
        <f>'H. Alk. basalt FC 5kbar'!AC129</f>
        <v>3.1002830000000001</v>
      </c>
      <c r="U1028" s="10"/>
      <c r="V1028" s="5">
        <f>'H. Alk. basalt FC 5kbar'!AH129</f>
        <v>4.4934000000000002E-2</v>
      </c>
      <c r="W1028" s="5"/>
      <c r="X1028" s="5"/>
      <c r="Y1028" s="5">
        <f>'H. Alk. basalt FC 5kbar'!AJ129</f>
        <v>0.20069899999999999</v>
      </c>
      <c r="Z1028" s="5"/>
      <c r="AA1028" s="5"/>
      <c r="AB1028" s="5">
        <f>'H. Alk. basalt FC 5kbar'!AL129</f>
        <v>1.4763999999999999E-2</v>
      </c>
      <c r="AC1028" s="5">
        <f>'H. Alk. basalt FC 5kbar'!AO129</f>
        <v>8.796E-3</v>
      </c>
      <c r="AD1028" s="10"/>
      <c r="AE1028" s="5">
        <f>'H. Alk. basalt FC 5kbar'!AQ129</f>
        <v>34.763005999999997</v>
      </c>
      <c r="AF1028" s="5"/>
      <c r="AG1028" s="5"/>
      <c r="AH1028" s="5">
        <f>'H. Alk. basalt FC 5kbar'!AS129</f>
        <v>23.776078999999999</v>
      </c>
      <c r="AI1028" s="5"/>
      <c r="AJ1028" s="5"/>
      <c r="AK1028" s="5">
        <f>'H. Alk. basalt FC 5kbar'!AU129</f>
        <v>10.354582000000001</v>
      </c>
      <c r="AL1028" s="5">
        <f>'H. Alk. basalt FC 5kbar'!AW129+'H. Alk. basalt FC 5kbar'!AX129</f>
        <v>2.6446990000000001</v>
      </c>
      <c r="AM1028" s="10"/>
      <c r="AN1028" s="5">
        <f t="shared" si="233"/>
        <v>34.807939999999995</v>
      </c>
      <c r="AO1028" s="5"/>
      <c r="AP1028" s="5"/>
      <c r="AQ1028" s="5">
        <f t="shared" si="234"/>
        <v>23.976777999999999</v>
      </c>
      <c r="AR1028" s="5"/>
      <c r="AS1028" s="5"/>
      <c r="AT1028" s="5">
        <f t="shared" si="235"/>
        <v>10.369346</v>
      </c>
      <c r="AU1028" s="5">
        <f t="shared" si="236"/>
        <v>2.6534949999999999</v>
      </c>
      <c r="AV1028" s="10">
        <f t="shared" si="226"/>
        <v>28.192440999999999</v>
      </c>
      <c r="AW1028" s="48">
        <f t="shared" si="232"/>
        <v>100.00000000000001</v>
      </c>
    </row>
    <row r="1029" spans="1:49" x14ac:dyDescent="0.3">
      <c r="A1029" s="2" t="s">
        <v>1449</v>
      </c>
      <c r="B1029" s="3">
        <f>'H. Alk. basalt FC 5kbar'!A130</f>
        <v>124</v>
      </c>
      <c r="C1029" s="2">
        <f>'H. Alk. basalt FC 5kbar'!C130</f>
        <v>960</v>
      </c>
      <c r="D1029" s="2">
        <f>'H. Alk. basalt FC 5kbar'!D130</f>
        <v>5000</v>
      </c>
      <c r="E1029" s="5">
        <f>'B. LLD classification'!EA1073</f>
        <v>2.5353255015540421</v>
      </c>
      <c r="F1029" s="5">
        <f>'H. Alk. basalt FC 5kbar'!L130</f>
        <v>3.5550639999999998</v>
      </c>
      <c r="G1029" s="6">
        <f>'H. Alk. basalt FC 5kbar'!N130</f>
        <v>27.938617000000001</v>
      </c>
      <c r="H1029" s="7">
        <f t="shared" si="231"/>
        <v>72.061383000000006</v>
      </c>
      <c r="I1029" s="8">
        <f>'H. Alk. basalt FC 5kbar'!R130</f>
        <v>58.223489999999998</v>
      </c>
      <c r="J1029" s="9">
        <f>'H. Alk. basalt FC 5kbar'!S130</f>
        <v>0.43940099999999999</v>
      </c>
      <c r="K1029" s="9">
        <f>'H. Alk. basalt FC 5kbar'!T130</f>
        <v>13.295824</v>
      </c>
      <c r="L1029" s="9">
        <f>'H. Alk. basalt FC 5kbar'!U130</f>
        <v>5.7414E-2</v>
      </c>
      <c r="M1029" s="9">
        <f>'H. Alk. basalt FC 5kbar'!V130</f>
        <v>7.7239389999999997</v>
      </c>
      <c r="N1029" s="9">
        <f>'H. Alk. basalt FC 5kbar'!W130</f>
        <v>0.85894000000000004</v>
      </c>
      <c r="O1029" s="9">
        <f>'H. Alk. basalt FC 5kbar'!X130</f>
        <v>0.63914899999999997</v>
      </c>
      <c r="P1029" s="9">
        <f>'H. Alk. basalt FC 5kbar'!Y130</f>
        <v>2.5960670000000001</v>
      </c>
      <c r="Q1029" s="9">
        <f>'H. Alk. basalt FC 5kbar'!Z130</f>
        <v>8.6921900000000001</v>
      </c>
      <c r="R1029" s="9">
        <f>'H. Alk. basalt FC 5kbar'!AA130</f>
        <v>3.866139</v>
      </c>
      <c r="S1029" s="9">
        <f>'H. Alk. basalt FC 5kbar'!AB130</f>
        <v>0.47923399999999999</v>
      </c>
      <c r="T1029" s="9">
        <f>'H. Alk. basalt FC 5kbar'!AC130</f>
        <v>3.1282139999999998</v>
      </c>
      <c r="U1029" s="10"/>
      <c r="V1029" s="5">
        <f>'H. Alk. basalt FC 5kbar'!AH130</f>
        <v>4.4301E-2</v>
      </c>
      <c r="W1029" s="5"/>
      <c r="X1029" s="5"/>
      <c r="Y1029" s="5">
        <f>'H. Alk. basalt FC 5kbar'!AJ130</f>
        <v>0.19866300000000001</v>
      </c>
      <c r="Z1029" s="5"/>
      <c r="AA1029" s="5"/>
      <c r="AB1029" s="5">
        <f>'H. Alk. basalt FC 5kbar'!AL130</f>
        <v>1.4369E-2</v>
      </c>
      <c r="AC1029" s="5">
        <f>'H. Alk. basalt FC 5kbar'!AO130</f>
        <v>8.6949999999999996E-3</v>
      </c>
      <c r="AD1029" s="10"/>
      <c r="AE1029" s="5">
        <f>'H. Alk. basalt FC 5kbar'!AQ130</f>
        <v>34.805596999999999</v>
      </c>
      <c r="AF1029" s="5"/>
      <c r="AG1029" s="5"/>
      <c r="AH1029" s="5">
        <f>'H. Alk. basalt FC 5kbar'!AS130</f>
        <v>23.974101999999998</v>
      </c>
      <c r="AI1029" s="5"/>
      <c r="AJ1029" s="5"/>
      <c r="AK1029" s="5">
        <f>'H. Alk. basalt FC 5kbar'!AU130</f>
        <v>10.367184999999999</v>
      </c>
      <c r="AL1029" s="5">
        <f>'H. Alk. basalt FC 5kbar'!AW130+'H. Alk. basalt FC 5kbar'!AX130</f>
        <v>2.6484719999999999</v>
      </c>
      <c r="AM1029" s="10"/>
      <c r="AN1029" s="5">
        <f t="shared" si="233"/>
        <v>34.849897999999996</v>
      </c>
      <c r="AO1029" s="5"/>
      <c r="AP1029" s="5"/>
      <c r="AQ1029" s="5">
        <f t="shared" si="234"/>
        <v>24.172764999999998</v>
      </c>
      <c r="AR1029" s="5"/>
      <c r="AS1029" s="5"/>
      <c r="AT1029" s="5">
        <f t="shared" si="235"/>
        <v>10.381554</v>
      </c>
      <c r="AU1029" s="5">
        <f t="shared" si="236"/>
        <v>2.6571669999999998</v>
      </c>
      <c r="AV1029" s="10">
        <f t="shared" si="226"/>
        <v>27.938617000000001</v>
      </c>
      <c r="AW1029" s="48">
        <f t="shared" si="232"/>
        <v>100.000001</v>
      </c>
    </row>
    <row r="1030" spans="1:49" x14ac:dyDescent="0.3">
      <c r="A1030" s="2" t="s">
        <v>1449</v>
      </c>
      <c r="B1030" s="3">
        <f>'H. Alk. basalt FC 5kbar'!A131</f>
        <v>125</v>
      </c>
      <c r="C1030" s="2">
        <f>'H. Alk. basalt FC 5kbar'!C131</f>
        <v>958</v>
      </c>
      <c r="D1030" s="2">
        <f>'H. Alk. basalt FC 5kbar'!D131</f>
        <v>5000</v>
      </c>
      <c r="E1030" s="5">
        <f>'B. LLD classification'!EA1074</f>
        <v>2.5337153054901353</v>
      </c>
      <c r="F1030" s="5">
        <f>'H. Alk. basalt FC 5kbar'!L131</f>
        <v>3.5535920000000001</v>
      </c>
      <c r="G1030" s="6">
        <f>'H. Alk. basalt FC 5kbar'!N131</f>
        <v>27.687857000000001</v>
      </c>
      <c r="H1030" s="7">
        <f t="shared" si="231"/>
        <v>72.312142999999992</v>
      </c>
      <c r="I1030" s="8">
        <f>'H. Alk. basalt FC 5kbar'!R131</f>
        <v>58.243774999999999</v>
      </c>
      <c r="J1030" s="9">
        <f>'H. Alk. basalt FC 5kbar'!S131</f>
        <v>0.429844</v>
      </c>
      <c r="K1030" s="9">
        <f>'H. Alk. basalt FC 5kbar'!T131</f>
        <v>13.243474000000001</v>
      </c>
      <c r="L1030" s="9">
        <f>'H. Alk. basalt FC 5kbar'!U131</f>
        <v>5.4774999999999997E-2</v>
      </c>
      <c r="M1030" s="9">
        <f>'H. Alk. basalt FC 5kbar'!V131</f>
        <v>7.7241489999999997</v>
      </c>
      <c r="N1030" s="9">
        <f>'H. Alk. basalt FC 5kbar'!W131</f>
        <v>0.86671900000000002</v>
      </c>
      <c r="O1030" s="9">
        <f>'H. Alk. basalt FC 5kbar'!X131</f>
        <v>0.62445300000000004</v>
      </c>
      <c r="P1030" s="9">
        <f>'H. Alk. basalt FC 5kbar'!Y131</f>
        <v>2.5717690000000002</v>
      </c>
      <c r="Q1030" s="9">
        <f>'H. Alk. basalt FC 5kbar'!Z131</f>
        <v>8.7163489999999992</v>
      </c>
      <c r="R1030" s="9">
        <f>'H. Alk. basalt FC 5kbar'!AA131</f>
        <v>3.8902770000000002</v>
      </c>
      <c r="S1030" s="9">
        <f>'H. Alk. basalt FC 5kbar'!AB131</f>
        <v>0.47810200000000003</v>
      </c>
      <c r="T1030" s="9">
        <f>'H. Alk. basalt FC 5kbar'!AC131</f>
        <v>3.1563129999999999</v>
      </c>
      <c r="U1030" s="10"/>
      <c r="V1030" s="5">
        <f>'H. Alk. basalt FC 5kbar'!AH131</f>
        <v>4.3686000000000003E-2</v>
      </c>
      <c r="W1030" s="5"/>
      <c r="X1030" s="5"/>
      <c r="Y1030" s="5">
        <f>'H. Alk. basalt FC 5kbar'!AJ131</f>
        <v>0.19669600000000001</v>
      </c>
      <c r="Z1030" s="5"/>
      <c r="AA1030" s="5"/>
      <c r="AB1030" s="5">
        <f>'H. Alk. basalt FC 5kbar'!AL131</f>
        <v>1.3986999999999999E-2</v>
      </c>
      <c r="AC1030" s="5">
        <f>'H. Alk. basalt FC 5kbar'!AO131</f>
        <v>8.5979999999999997E-3</v>
      </c>
      <c r="AD1030" s="10"/>
      <c r="AE1030" s="5">
        <f>'H. Alk. basalt FC 5kbar'!AQ131</f>
        <v>34.847551000000003</v>
      </c>
      <c r="AF1030" s="5"/>
      <c r="AG1030" s="5"/>
      <c r="AH1030" s="5">
        <f>'H. Alk. basalt FC 5kbar'!AS131</f>
        <v>24.170089999999998</v>
      </c>
      <c r="AI1030" s="5"/>
      <c r="AJ1030" s="5"/>
      <c r="AK1030" s="5">
        <f>'H. Alk. basalt FC 5kbar'!AU131</f>
        <v>10.379391999999999</v>
      </c>
      <c r="AL1030" s="5">
        <f>'H. Alk. basalt FC 5kbar'!AW131+'H. Alk. basalt FC 5kbar'!AX131</f>
        <v>2.6521439999999998</v>
      </c>
      <c r="AM1030" s="10"/>
      <c r="AN1030" s="5">
        <f t="shared" si="233"/>
        <v>34.891237000000004</v>
      </c>
      <c r="AO1030" s="5"/>
      <c r="AP1030" s="5"/>
      <c r="AQ1030" s="5">
        <f t="shared" si="234"/>
        <v>24.366785999999998</v>
      </c>
      <c r="AR1030" s="5"/>
      <c r="AS1030" s="5"/>
      <c r="AT1030" s="5">
        <f t="shared" si="235"/>
        <v>10.393378999999999</v>
      </c>
      <c r="AU1030" s="5">
        <f t="shared" si="236"/>
        <v>2.6607419999999999</v>
      </c>
      <c r="AV1030" s="10">
        <f t="shared" si="226"/>
        <v>27.687857000000001</v>
      </c>
      <c r="AW1030" s="48">
        <f t="shared" si="232"/>
        <v>100.000001</v>
      </c>
    </row>
    <row r="1031" spans="1:49" x14ac:dyDescent="0.3">
      <c r="A1031" s="2" t="s">
        <v>1449</v>
      </c>
      <c r="B1031" s="3">
        <f>'H. Alk. basalt FC 5kbar'!A132</f>
        <v>126</v>
      </c>
      <c r="C1031" s="2">
        <f>'H. Alk. basalt FC 5kbar'!C132</f>
        <v>956</v>
      </c>
      <c r="D1031" s="2">
        <f>'H. Alk. basalt FC 5kbar'!D132</f>
        <v>5000</v>
      </c>
      <c r="E1031" s="5">
        <f>'B. LLD classification'!EA1075</f>
        <v>2.5321187752051184</v>
      </c>
      <c r="F1031" s="5">
        <f>'H. Alk. basalt FC 5kbar'!L132</f>
        <v>3.5519229999999999</v>
      </c>
      <c r="G1031" s="6">
        <f>'H. Alk. basalt FC 5kbar'!N132</f>
        <v>27.440058000000001</v>
      </c>
      <c r="H1031" s="7">
        <f t="shared" si="231"/>
        <v>72.559942000000007</v>
      </c>
      <c r="I1031" s="8">
        <f>'H. Alk. basalt FC 5kbar'!R132</f>
        <v>58.262979000000001</v>
      </c>
      <c r="J1031" s="9">
        <f>'H. Alk. basalt FC 5kbar'!S132</f>
        <v>0.42046600000000001</v>
      </c>
      <c r="K1031" s="9">
        <f>'H. Alk. basalt FC 5kbar'!T132</f>
        <v>13.190994999999999</v>
      </c>
      <c r="L1031" s="9">
        <f>'H. Alk. basalt FC 5kbar'!U132</f>
        <v>5.2235999999999998E-2</v>
      </c>
      <c r="M1031" s="9">
        <f>'H. Alk. basalt FC 5kbar'!V132</f>
        <v>7.7245530000000002</v>
      </c>
      <c r="N1031" s="9">
        <f>'H. Alk. basalt FC 5kbar'!W132</f>
        <v>0.87454600000000005</v>
      </c>
      <c r="O1031" s="9">
        <f>'H. Alk. basalt FC 5kbar'!X132</f>
        <v>0.609962</v>
      </c>
      <c r="P1031" s="9">
        <f>'H. Alk. basalt FC 5kbar'!Y132</f>
        <v>2.547914</v>
      </c>
      <c r="Q1031" s="9">
        <f>'H. Alk. basalt FC 5kbar'!Z132</f>
        <v>8.7404379999999993</v>
      </c>
      <c r="R1031" s="9">
        <f>'H. Alk. basalt FC 5kbar'!AA132</f>
        <v>3.9142790000000001</v>
      </c>
      <c r="S1031" s="9">
        <f>'H. Alk. basalt FC 5kbar'!AB132</f>
        <v>0.47704299999999999</v>
      </c>
      <c r="T1031" s="9">
        <f>'H. Alk. basalt FC 5kbar'!AC132</f>
        <v>3.1845889999999999</v>
      </c>
      <c r="U1031" s="10"/>
      <c r="V1031" s="5">
        <f>'H. Alk. basalt FC 5kbar'!AH132</f>
        <v>4.3090999999999997E-2</v>
      </c>
      <c r="W1031" s="5"/>
      <c r="X1031" s="5"/>
      <c r="Y1031" s="5">
        <f>'H. Alk. basalt FC 5kbar'!AJ132</f>
        <v>0.194797</v>
      </c>
      <c r="Z1031" s="5"/>
      <c r="AA1031" s="5"/>
      <c r="AB1031" s="5">
        <f>'H. Alk. basalt FC 5kbar'!AL132</f>
        <v>1.3618E-2</v>
      </c>
      <c r="AC1031" s="5">
        <f>'H. Alk. basalt FC 5kbar'!AO132</f>
        <v>8.5039999999999994E-3</v>
      </c>
      <c r="AD1031" s="10"/>
      <c r="AE1031" s="5">
        <f>'H. Alk. basalt FC 5kbar'!AQ132</f>
        <v>34.888886999999997</v>
      </c>
      <c r="AF1031" s="5"/>
      <c r="AG1031" s="5"/>
      <c r="AH1031" s="5">
        <f>'H. Alk. basalt FC 5kbar'!AS132</f>
        <v>24.364111000000001</v>
      </c>
      <c r="AI1031" s="5"/>
      <c r="AJ1031" s="5"/>
      <c r="AK1031" s="5">
        <f>'H. Alk. basalt FC 5kbar'!AU132</f>
        <v>10.391216</v>
      </c>
      <c r="AL1031" s="5">
        <f>'H. Alk. basalt FC 5kbar'!AW132+'H. Alk. basalt FC 5kbar'!AX132</f>
        <v>2.6557179999999998</v>
      </c>
      <c r="AM1031" s="10"/>
      <c r="AN1031" s="5">
        <f t="shared" si="233"/>
        <v>34.931977999999994</v>
      </c>
      <c r="AO1031" s="5"/>
      <c r="AP1031" s="5"/>
      <c r="AQ1031" s="5">
        <f t="shared" si="234"/>
        <v>24.558908000000002</v>
      </c>
      <c r="AR1031" s="5"/>
      <c r="AS1031" s="5"/>
      <c r="AT1031" s="5">
        <f t="shared" si="235"/>
        <v>10.404833999999999</v>
      </c>
      <c r="AU1031" s="5">
        <f t="shared" si="236"/>
        <v>2.6642219999999996</v>
      </c>
      <c r="AV1031" s="10">
        <f t="shared" si="226"/>
        <v>27.440058000000001</v>
      </c>
      <c r="AW1031" s="48">
        <f t="shared" si="232"/>
        <v>100</v>
      </c>
    </row>
    <row r="1032" spans="1:49" x14ac:dyDescent="0.3">
      <c r="A1032" s="2" t="s">
        <v>1449</v>
      </c>
      <c r="B1032" s="3">
        <f>'H. Alk. basalt FC 5kbar'!A133</f>
        <v>127</v>
      </c>
      <c r="C1032" s="2">
        <f>'H. Alk. basalt FC 5kbar'!C133</f>
        <v>954</v>
      </c>
      <c r="D1032" s="2">
        <f>'H. Alk. basalt FC 5kbar'!D133</f>
        <v>5000</v>
      </c>
      <c r="E1032" s="5">
        <f>'B. LLD classification'!EA1076</f>
        <v>2.5305355493813901</v>
      </c>
      <c r="F1032" s="5">
        <f>'H. Alk. basalt FC 5kbar'!L133</f>
        <v>3.5500539999999998</v>
      </c>
      <c r="G1032" s="6">
        <f>'H. Alk. basalt FC 5kbar'!N133</f>
        <v>27.195118000000001</v>
      </c>
      <c r="H1032" s="7">
        <f t="shared" si="231"/>
        <v>72.804881999999992</v>
      </c>
      <c r="I1032" s="8">
        <f>'H. Alk. basalt FC 5kbar'!R133</f>
        <v>58.281106999999999</v>
      </c>
      <c r="J1032" s="9">
        <f>'H. Alk. basalt FC 5kbar'!S133</f>
        <v>0.41126299999999999</v>
      </c>
      <c r="K1032" s="9">
        <f>'H. Alk. basalt FC 5kbar'!T133</f>
        <v>13.138379</v>
      </c>
      <c r="L1032" s="9">
        <f>'H. Alk. basalt FC 5kbar'!U133</f>
        <v>4.9793999999999998E-2</v>
      </c>
      <c r="M1032" s="9">
        <f>'H. Alk. basalt FC 5kbar'!V133</f>
        <v>7.7251510000000003</v>
      </c>
      <c r="N1032" s="9">
        <f>'H. Alk. basalt FC 5kbar'!W133</f>
        <v>0.88242299999999996</v>
      </c>
      <c r="O1032" s="9">
        <f>'H. Alk. basalt FC 5kbar'!X133</f>
        <v>0.59567199999999998</v>
      </c>
      <c r="P1032" s="9">
        <f>'H. Alk. basalt FC 5kbar'!Y133</f>
        <v>2.5245009999999999</v>
      </c>
      <c r="Q1032" s="9">
        <f>'H. Alk. basalt FC 5kbar'!Z133</f>
        <v>8.7644669999999998</v>
      </c>
      <c r="R1032" s="9">
        <f>'H. Alk. basalt FC 5kbar'!AA133</f>
        <v>3.9381379999999999</v>
      </c>
      <c r="S1032" s="9">
        <f>'H. Alk. basalt FC 5kbar'!AB133</f>
        <v>0.47605599999999998</v>
      </c>
      <c r="T1032" s="9">
        <f>'H. Alk. basalt FC 5kbar'!AC133</f>
        <v>3.2130480000000001</v>
      </c>
      <c r="U1032" s="10"/>
      <c r="V1032" s="5">
        <f>'H. Alk. basalt FC 5kbar'!AH133</f>
        <v>4.2513000000000002E-2</v>
      </c>
      <c r="W1032" s="5"/>
      <c r="X1032" s="5"/>
      <c r="Y1032" s="5">
        <f>'H. Alk. basalt FC 5kbar'!AJ133</f>
        <v>0.192965</v>
      </c>
      <c r="Z1032" s="5"/>
      <c r="AA1032" s="5"/>
      <c r="AB1032" s="5">
        <f>'H. Alk. basalt FC 5kbar'!AL133</f>
        <v>1.3261999999999999E-2</v>
      </c>
      <c r="AC1032" s="5">
        <f>'H. Alk. basalt FC 5kbar'!AO133</f>
        <v>8.4130000000000003E-3</v>
      </c>
      <c r="AD1032" s="10"/>
      <c r="AE1032" s="5">
        <f>'H. Alk. basalt FC 5kbar'!AQ133</f>
        <v>34.929628000000001</v>
      </c>
      <c r="AF1032" s="5"/>
      <c r="AG1032" s="5"/>
      <c r="AH1032" s="5">
        <f>'H. Alk. basalt FC 5kbar'!AS133</f>
        <v>24.556232000000001</v>
      </c>
      <c r="AI1032" s="5"/>
      <c r="AJ1032" s="5"/>
      <c r="AK1032" s="5">
        <f>'H. Alk. basalt FC 5kbar'!AU133</f>
        <v>10.402672000000001</v>
      </c>
      <c r="AL1032" s="5">
        <f>'H. Alk. basalt FC 5kbar'!AW133+'H. Alk. basalt FC 5kbar'!AX133</f>
        <v>2.6591990000000001</v>
      </c>
      <c r="AM1032" s="10"/>
      <c r="AN1032" s="5">
        <f t="shared" si="233"/>
        <v>34.972141000000001</v>
      </c>
      <c r="AO1032" s="5"/>
      <c r="AP1032" s="5"/>
      <c r="AQ1032" s="5">
        <f t="shared" si="234"/>
        <v>24.749197000000002</v>
      </c>
      <c r="AR1032" s="5"/>
      <c r="AS1032" s="5"/>
      <c r="AT1032" s="5">
        <f t="shared" si="235"/>
        <v>10.415934</v>
      </c>
      <c r="AU1032" s="5">
        <f t="shared" si="236"/>
        <v>2.6676120000000001</v>
      </c>
      <c r="AV1032" s="10">
        <f t="shared" ref="AV1032:AV1082" si="237">G1032</f>
        <v>27.195118000000001</v>
      </c>
      <c r="AW1032" s="48">
        <f t="shared" si="232"/>
        <v>100.00000199999999</v>
      </c>
    </row>
    <row r="1033" spans="1:49" x14ac:dyDescent="0.3">
      <c r="A1033" s="2" t="s">
        <v>1449</v>
      </c>
      <c r="B1033" s="3">
        <f>'H. Alk. basalt FC 5kbar'!A134</f>
        <v>128</v>
      </c>
      <c r="C1033" s="2">
        <f>'H. Alk. basalt FC 5kbar'!C134</f>
        <v>952</v>
      </c>
      <c r="D1033" s="2">
        <f>'H. Alk. basalt FC 5kbar'!D134</f>
        <v>5000</v>
      </c>
      <c r="E1033" s="5">
        <f>'B. LLD classification'!EA1077</f>
        <v>2.528965231410266</v>
      </c>
      <c r="F1033" s="5">
        <f>'H. Alk. basalt FC 5kbar'!L134</f>
        <v>3.547984</v>
      </c>
      <c r="G1033" s="6">
        <f>'H. Alk. basalt FC 5kbar'!N134</f>
        <v>26.952939000000001</v>
      </c>
      <c r="H1033" s="7">
        <f t="shared" si="231"/>
        <v>73.047060999999999</v>
      </c>
      <c r="I1033" s="8">
        <f>'H. Alk. basalt FC 5kbar'!R134</f>
        <v>58.298160000000003</v>
      </c>
      <c r="J1033" s="9">
        <f>'H. Alk. basalt FC 5kbar'!S134</f>
        <v>0.40223399999999998</v>
      </c>
      <c r="K1033" s="9">
        <f>'H. Alk. basalt FC 5kbar'!T134</f>
        <v>13.085616999999999</v>
      </c>
      <c r="L1033" s="9">
        <f>'H. Alk. basalt FC 5kbar'!U134</f>
        <v>4.7445000000000001E-2</v>
      </c>
      <c r="M1033" s="9">
        <f>'H. Alk. basalt FC 5kbar'!V134</f>
        <v>7.7259440000000001</v>
      </c>
      <c r="N1033" s="9">
        <f>'H. Alk. basalt FC 5kbar'!W134</f>
        <v>0.89035200000000003</v>
      </c>
      <c r="O1033" s="9">
        <f>'H. Alk. basalt FC 5kbar'!X134</f>
        <v>0.58158299999999996</v>
      </c>
      <c r="P1033" s="9">
        <f>'H. Alk. basalt FC 5kbar'!Y134</f>
        <v>2.5015290000000001</v>
      </c>
      <c r="Q1033" s="9">
        <f>'H. Alk. basalt FC 5kbar'!Z134</f>
        <v>8.7884469999999997</v>
      </c>
      <c r="R1033" s="9">
        <f>'H. Alk. basalt FC 5kbar'!AA134</f>
        <v>3.9618479999999998</v>
      </c>
      <c r="S1033" s="9">
        <f>'H. Alk. basalt FC 5kbar'!AB134</f>
        <v>0.47514099999999998</v>
      </c>
      <c r="T1033" s="9">
        <f>'H. Alk. basalt FC 5kbar'!AC134</f>
        <v>3.2416990000000001</v>
      </c>
      <c r="U1033" s="10"/>
      <c r="V1033" s="5">
        <f>'H. Alk. basalt FC 5kbar'!AH134</f>
        <v>4.1952999999999997E-2</v>
      </c>
      <c r="W1033" s="5"/>
      <c r="X1033" s="5"/>
      <c r="Y1033" s="5">
        <f>'H. Alk. basalt FC 5kbar'!AJ134</f>
        <v>0.19120100000000001</v>
      </c>
      <c r="Z1033" s="5"/>
      <c r="AA1033" s="5"/>
      <c r="AB1033" s="5">
        <f>'H. Alk. basalt FC 5kbar'!AL134</f>
        <v>1.2917E-2</v>
      </c>
      <c r="AC1033" s="5">
        <f>'H. Alk. basalt FC 5kbar'!AO134</f>
        <v>8.3250000000000008E-3</v>
      </c>
      <c r="AD1033" s="10"/>
      <c r="AE1033" s="5">
        <f>'H. Alk. basalt FC 5kbar'!AQ134</f>
        <v>34.969785000000002</v>
      </c>
      <c r="AF1033" s="5"/>
      <c r="AG1033" s="5"/>
      <c r="AH1033" s="5">
        <f>'H. Alk. basalt FC 5kbar'!AS134</f>
        <v>24.746521000000001</v>
      </c>
      <c r="AI1033" s="5"/>
      <c r="AJ1033" s="5"/>
      <c r="AK1033" s="5">
        <f>'H. Alk. basalt FC 5kbar'!AU134</f>
        <v>10.413769</v>
      </c>
      <c r="AL1033" s="5">
        <f>'H. Alk. basalt FC 5kbar'!AW134+'H. Alk. basalt FC 5kbar'!AX134</f>
        <v>2.662588</v>
      </c>
      <c r="AM1033" s="10"/>
      <c r="AN1033" s="5">
        <f t="shared" ref="AN1033:AN1064" si="238">V1033+AE1033</f>
        <v>35.011738000000001</v>
      </c>
      <c r="AO1033" s="5"/>
      <c r="AP1033" s="5"/>
      <c r="AQ1033" s="5">
        <f t="shared" ref="AQ1033:AQ1064" si="239">Y1033+AH1033</f>
        <v>24.937722000000001</v>
      </c>
      <c r="AR1033" s="5"/>
      <c r="AS1033" s="5"/>
      <c r="AT1033" s="5">
        <f t="shared" ref="AT1033:AT1064" si="240">AB1033+AK1033</f>
        <v>10.426686</v>
      </c>
      <c r="AU1033" s="5">
        <f t="shared" ref="AU1033:AU1064" si="241">AC1033+AL1033</f>
        <v>2.6709130000000001</v>
      </c>
      <c r="AV1033" s="10">
        <f t="shared" si="237"/>
        <v>26.952939000000001</v>
      </c>
      <c r="AW1033" s="48">
        <f t="shared" si="232"/>
        <v>99.999998000000005</v>
      </c>
    </row>
    <row r="1034" spans="1:49" x14ac:dyDescent="0.3">
      <c r="A1034" s="2" t="s">
        <v>1449</v>
      </c>
      <c r="B1034" s="3">
        <f>'H. Alk. basalt FC 5kbar'!A135</f>
        <v>129</v>
      </c>
      <c r="C1034" s="2">
        <f>'H. Alk. basalt FC 5kbar'!C135</f>
        <v>950</v>
      </c>
      <c r="D1034" s="2">
        <f>'H. Alk. basalt FC 5kbar'!D135</f>
        <v>5000</v>
      </c>
      <c r="E1034" s="5">
        <f>'B. LLD classification'!EA1078</f>
        <v>2.5274074453549416</v>
      </c>
      <c r="F1034" s="5">
        <f>'H. Alk. basalt FC 5kbar'!L135</f>
        <v>3.5457079999999999</v>
      </c>
      <c r="G1034" s="6">
        <f>'H. Alk. basalt FC 5kbar'!N135</f>
        <v>26.713417</v>
      </c>
      <c r="H1034" s="7">
        <f t="shared" ref="H1034:H1082" si="242">100-G1034</f>
        <v>73.286583000000007</v>
      </c>
      <c r="I1034" s="8">
        <f>'H. Alk. basalt FC 5kbar'!R135</f>
        <v>58.314140999999999</v>
      </c>
      <c r="J1034" s="9">
        <f>'H. Alk. basalt FC 5kbar'!S135</f>
        <v>0.39337499999999997</v>
      </c>
      <c r="K1034" s="9">
        <f>'H. Alk. basalt FC 5kbar'!T135</f>
        <v>13.032702</v>
      </c>
      <c r="L1034" s="9">
        <f>'H. Alk. basalt FC 5kbar'!U135</f>
        <v>4.5185999999999997E-2</v>
      </c>
      <c r="M1034" s="9">
        <f>'H. Alk. basalt FC 5kbar'!V135</f>
        <v>7.7269329999999998</v>
      </c>
      <c r="N1034" s="9">
        <f>'H. Alk. basalt FC 5kbar'!W135</f>
        <v>0.89833499999999999</v>
      </c>
      <c r="O1034" s="9">
        <f>'H. Alk. basalt FC 5kbar'!X135</f>
        <v>0.56769099999999995</v>
      </c>
      <c r="P1034" s="9">
        <f>'H. Alk. basalt FC 5kbar'!Y135</f>
        <v>2.4789979999999998</v>
      </c>
      <c r="Q1034" s="9">
        <f>'H. Alk. basalt FC 5kbar'!Z135</f>
        <v>8.8123919999999991</v>
      </c>
      <c r="R1034" s="9">
        <f>'H. Alk. basalt FC 5kbar'!AA135</f>
        <v>3.985401</v>
      </c>
      <c r="S1034" s="9">
        <f>'H. Alk. basalt FC 5kbar'!AB135</f>
        <v>0.474298</v>
      </c>
      <c r="T1034" s="9">
        <f>'H. Alk. basalt FC 5kbar'!AC135</f>
        <v>3.2705489999999999</v>
      </c>
      <c r="U1034" s="10"/>
      <c r="V1034" s="5">
        <f>'H. Alk. basalt FC 5kbar'!AH135</f>
        <v>4.1410000000000002E-2</v>
      </c>
      <c r="W1034" s="5"/>
      <c r="X1034" s="5"/>
      <c r="Y1034" s="5">
        <f>'H. Alk. basalt FC 5kbar'!AJ135</f>
        <v>0.18950700000000001</v>
      </c>
      <c r="Z1034" s="5"/>
      <c r="AA1034" s="5"/>
      <c r="AB1034" s="5">
        <f>'H. Alk. basalt FC 5kbar'!AL135</f>
        <v>1.2584E-2</v>
      </c>
      <c r="AC1034" s="5">
        <f>'H. Alk. basalt FC 5kbar'!AO135</f>
        <v>8.2400000000000008E-3</v>
      </c>
      <c r="AD1034" s="10"/>
      <c r="AE1034" s="5">
        <f>'H. Alk. basalt FC 5kbar'!AQ135</f>
        <v>35.009382000000002</v>
      </c>
      <c r="AF1034" s="5"/>
      <c r="AG1034" s="5"/>
      <c r="AH1034" s="5">
        <f>'H. Alk. basalt FC 5kbar'!AS135</f>
        <v>24.935048999999999</v>
      </c>
      <c r="AI1034" s="5"/>
      <c r="AJ1034" s="5"/>
      <c r="AK1034" s="5">
        <f>'H. Alk. basalt FC 5kbar'!AU135</f>
        <v>10.424519999999999</v>
      </c>
      <c r="AL1034" s="5">
        <f>'H. Alk. basalt FC 5kbar'!AW135+'H. Alk. basalt FC 5kbar'!AX135</f>
        <v>2.6658900000000001</v>
      </c>
      <c r="AM1034" s="10"/>
      <c r="AN1034" s="5">
        <f t="shared" si="238"/>
        <v>35.050792000000001</v>
      </c>
      <c r="AO1034" s="5"/>
      <c r="AP1034" s="5"/>
      <c r="AQ1034" s="5">
        <f t="shared" si="239"/>
        <v>25.124555999999998</v>
      </c>
      <c r="AR1034" s="5"/>
      <c r="AS1034" s="5"/>
      <c r="AT1034" s="5">
        <f t="shared" si="240"/>
        <v>10.437104</v>
      </c>
      <c r="AU1034" s="5">
        <f t="shared" si="241"/>
        <v>2.6741299999999999</v>
      </c>
      <c r="AV1034" s="10">
        <f t="shared" si="237"/>
        <v>26.713417</v>
      </c>
      <c r="AW1034" s="48">
        <f t="shared" si="232"/>
        <v>99.999999000000003</v>
      </c>
    </row>
    <row r="1035" spans="1:49" x14ac:dyDescent="0.3">
      <c r="A1035" s="2" t="s">
        <v>1449</v>
      </c>
      <c r="B1035" s="3">
        <f>'H. Alk. basalt FC 5kbar'!A136</f>
        <v>130</v>
      </c>
      <c r="C1035" s="2">
        <f>'H. Alk. basalt FC 5kbar'!C136</f>
        <v>948</v>
      </c>
      <c r="D1035" s="2">
        <f>'H. Alk. basalt FC 5kbar'!D136</f>
        <v>5000</v>
      </c>
      <c r="E1035" s="5">
        <f>'B. LLD classification'!EA1079</f>
        <v>2.5258618033276923</v>
      </c>
      <c r="F1035" s="5">
        <f>'H. Alk. basalt FC 5kbar'!L136</f>
        <v>3.5432260000000002</v>
      </c>
      <c r="G1035" s="6">
        <f>'H. Alk. basalt FC 5kbar'!N136</f>
        <v>26.476455000000001</v>
      </c>
      <c r="H1035" s="7">
        <f t="shared" si="242"/>
        <v>73.523544999999999</v>
      </c>
      <c r="I1035" s="8">
        <f>'H. Alk. basalt FC 5kbar'!R136</f>
        <v>58.329048</v>
      </c>
      <c r="J1035" s="9">
        <f>'H. Alk. basalt FC 5kbar'!S136</f>
        <v>0.384683</v>
      </c>
      <c r="K1035" s="9">
        <f>'H. Alk. basalt FC 5kbar'!T136</f>
        <v>12.979623</v>
      </c>
      <c r="L1035" s="9">
        <f>'H. Alk. basalt FC 5kbar'!U136</f>
        <v>4.3013000000000003E-2</v>
      </c>
      <c r="M1035" s="9">
        <f>'H. Alk. basalt FC 5kbar'!V136</f>
        <v>7.7281199999999997</v>
      </c>
      <c r="N1035" s="9">
        <f>'H. Alk. basalt FC 5kbar'!W136</f>
        <v>0.90637500000000004</v>
      </c>
      <c r="O1035" s="9">
        <f>'H. Alk. basalt FC 5kbar'!X136</f>
        <v>0.55399500000000002</v>
      </c>
      <c r="P1035" s="9">
        <f>'H. Alk. basalt FC 5kbar'!Y136</f>
        <v>2.4569079999999999</v>
      </c>
      <c r="Q1035" s="9">
        <f>'H. Alk. basalt FC 5kbar'!Z136</f>
        <v>8.8363130000000005</v>
      </c>
      <c r="R1035" s="9">
        <f>'H. Alk. basalt FC 5kbar'!AA136</f>
        <v>4.008788</v>
      </c>
      <c r="S1035" s="9">
        <f>'H. Alk. basalt FC 5kbar'!AB136</f>
        <v>0.473524</v>
      </c>
      <c r="T1035" s="9">
        <f>'H. Alk. basalt FC 5kbar'!AC136</f>
        <v>3.2996080000000001</v>
      </c>
      <c r="U1035" s="10"/>
      <c r="V1035" s="5">
        <f>'H. Alk. basalt FC 5kbar'!AH136</f>
        <v>4.0883999999999997E-2</v>
      </c>
      <c r="W1035" s="5"/>
      <c r="X1035" s="5"/>
      <c r="Y1035" s="5">
        <f>'H. Alk. basalt FC 5kbar'!AJ136</f>
        <v>0.18788199999999999</v>
      </c>
      <c r="Z1035" s="5"/>
      <c r="AA1035" s="5"/>
      <c r="AB1035" s="5">
        <f>'H. Alk. basalt FC 5kbar'!AL136</f>
        <v>1.2262E-2</v>
      </c>
      <c r="AC1035" s="5">
        <f>'H. Alk. basalt FC 5kbar'!AO136</f>
        <v>8.1580000000000003E-3</v>
      </c>
      <c r="AD1035" s="10"/>
      <c r="AE1035" s="5">
        <f>'H. Alk. basalt FC 5kbar'!AQ136</f>
        <v>35.048433000000003</v>
      </c>
      <c r="AF1035" s="5"/>
      <c r="AG1035" s="5"/>
      <c r="AH1035" s="5">
        <f>'H. Alk. basalt FC 5kbar'!AS136</f>
        <v>25.121880000000001</v>
      </c>
      <c r="AI1035" s="5"/>
      <c r="AJ1035" s="5"/>
      <c r="AK1035" s="5">
        <f>'H. Alk. basalt FC 5kbar'!AU136</f>
        <v>10.434938000000001</v>
      </c>
      <c r="AL1035" s="5">
        <f>'H. Alk. basalt FC 5kbar'!AW136+'H. Alk. basalt FC 5kbar'!AX136</f>
        <v>2.6691069999999999</v>
      </c>
      <c r="AM1035" s="10"/>
      <c r="AN1035" s="5">
        <f t="shared" si="238"/>
        <v>35.089317000000001</v>
      </c>
      <c r="AO1035" s="5"/>
      <c r="AP1035" s="5"/>
      <c r="AQ1035" s="5">
        <f t="shared" si="239"/>
        <v>25.309761999999999</v>
      </c>
      <c r="AR1035" s="5"/>
      <c r="AS1035" s="5"/>
      <c r="AT1035" s="5">
        <f t="shared" si="240"/>
        <v>10.4472</v>
      </c>
      <c r="AU1035" s="5">
        <f t="shared" si="241"/>
        <v>2.6772649999999998</v>
      </c>
      <c r="AV1035" s="10">
        <f t="shared" si="237"/>
        <v>26.476455000000001</v>
      </c>
      <c r="AW1035" s="48">
        <f t="shared" si="232"/>
        <v>99.999999000000003</v>
      </c>
    </row>
    <row r="1036" spans="1:49" x14ac:dyDescent="0.3">
      <c r="A1036" s="2" t="s">
        <v>1449</v>
      </c>
      <c r="B1036" s="3">
        <f>'H. Alk. basalt FC 5kbar'!A137</f>
        <v>131</v>
      </c>
      <c r="C1036" s="2">
        <f>'H. Alk. basalt FC 5kbar'!C137</f>
        <v>946</v>
      </c>
      <c r="D1036" s="2">
        <f>'H. Alk. basalt FC 5kbar'!D137</f>
        <v>5000</v>
      </c>
      <c r="E1036" s="5">
        <f>'B. LLD classification'!EA1080</f>
        <v>2.524328005550653</v>
      </c>
      <c r="F1036" s="5">
        <f>'H. Alk. basalt FC 5kbar'!L137</f>
        <v>3.5405310000000001</v>
      </c>
      <c r="G1036" s="6">
        <f>'H. Alk. basalt FC 5kbar'!N137</f>
        <v>26.241949999999999</v>
      </c>
      <c r="H1036" s="7">
        <f t="shared" si="242"/>
        <v>73.758049999999997</v>
      </c>
      <c r="I1036" s="8">
        <f>'H. Alk. basalt FC 5kbar'!R137</f>
        <v>58.342880999999998</v>
      </c>
      <c r="J1036" s="9">
        <f>'H. Alk. basalt FC 5kbar'!S137</f>
        <v>0.37615500000000002</v>
      </c>
      <c r="K1036" s="9">
        <f>'H. Alk. basalt FC 5kbar'!T137</f>
        <v>12.926368999999999</v>
      </c>
      <c r="L1036" s="9">
        <f>'H. Alk. basalt FC 5kbar'!U137</f>
        <v>4.0924000000000002E-2</v>
      </c>
      <c r="M1036" s="9">
        <f>'H. Alk. basalt FC 5kbar'!V137</f>
        <v>7.7295090000000002</v>
      </c>
      <c r="N1036" s="9">
        <f>'H. Alk. basalt FC 5kbar'!W137</f>
        <v>0.91447500000000004</v>
      </c>
      <c r="O1036" s="9">
        <f>'H. Alk. basalt FC 5kbar'!X137</f>
        <v>0.540493</v>
      </c>
      <c r="P1036" s="9">
        <f>'H. Alk. basalt FC 5kbar'!Y137</f>
        <v>2.4352619999999998</v>
      </c>
      <c r="Q1036" s="9">
        <f>'H. Alk. basalt FC 5kbar'!Z137</f>
        <v>8.8602260000000008</v>
      </c>
      <c r="R1036" s="9">
        <f>'H. Alk. basalt FC 5kbar'!AA137</f>
        <v>4.0320010000000002</v>
      </c>
      <c r="S1036" s="9">
        <f>'H. Alk. basalt FC 5kbar'!AB137</f>
        <v>0.47282099999999999</v>
      </c>
      <c r="T1036" s="9">
        <f>'H. Alk. basalt FC 5kbar'!AC137</f>
        <v>3.3288850000000001</v>
      </c>
      <c r="U1036" s="10"/>
      <c r="V1036" s="5">
        <f>'H. Alk. basalt FC 5kbar'!AH137</f>
        <v>4.0371999999999998E-2</v>
      </c>
      <c r="W1036" s="5"/>
      <c r="X1036" s="5"/>
      <c r="Y1036" s="5">
        <f>'H. Alk. basalt FC 5kbar'!AJ137</f>
        <v>0.18632899999999999</v>
      </c>
      <c r="Z1036" s="5"/>
      <c r="AA1036" s="5"/>
      <c r="AB1036" s="5">
        <f>'H. Alk. basalt FC 5kbar'!AL137</f>
        <v>1.1951E-2</v>
      </c>
      <c r="AC1036" s="5">
        <f>'H. Alk. basalt FC 5kbar'!AO137</f>
        <v>8.0789999999999994E-3</v>
      </c>
      <c r="AD1036" s="10"/>
      <c r="AE1036" s="5">
        <f>'H. Alk. basalt FC 5kbar'!AQ137</f>
        <v>35.086953999999999</v>
      </c>
      <c r="AF1036" s="5"/>
      <c r="AG1036" s="5"/>
      <c r="AH1036" s="5">
        <f>'H. Alk. basalt FC 5kbar'!AS137</f>
        <v>25.307089000000001</v>
      </c>
      <c r="AI1036" s="5"/>
      <c r="AJ1036" s="5"/>
      <c r="AK1036" s="5">
        <f>'H. Alk. basalt FC 5kbar'!AU137</f>
        <v>10.445034</v>
      </c>
      <c r="AL1036" s="5">
        <f>'H. Alk. basalt FC 5kbar'!AW137+'H. Alk. basalt FC 5kbar'!AX137</f>
        <v>2.6722419999999998</v>
      </c>
      <c r="AM1036" s="10"/>
      <c r="AN1036" s="5">
        <f t="shared" si="238"/>
        <v>35.127325999999996</v>
      </c>
      <c r="AO1036" s="5"/>
      <c r="AP1036" s="5"/>
      <c r="AQ1036" s="5">
        <f t="shared" si="239"/>
        <v>25.493418000000002</v>
      </c>
      <c r="AR1036" s="5"/>
      <c r="AS1036" s="5"/>
      <c r="AT1036" s="5">
        <f t="shared" si="240"/>
        <v>10.456985</v>
      </c>
      <c r="AU1036" s="5">
        <f t="shared" si="241"/>
        <v>2.6803209999999997</v>
      </c>
      <c r="AV1036" s="10">
        <f t="shared" si="237"/>
        <v>26.241949999999999</v>
      </c>
      <c r="AW1036" s="48">
        <f t="shared" si="232"/>
        <v>100.00000000000001</v>
      </c>
    </row>
    <row r="1037" spans="1:49" x14ac:dyDescent="0.3">
      <c r="A1037" s="2" t="s">
        <v>1449</v>
      </c>
      <c r="B1037" s="3">
        <f>'H. Alk. basalt FC 5kbar'!A138</f>
        <v>132</v>
      </c>
      <c r="C1037" s="2">
        <f>'H. Alk. basalt FC 5kbar'!C138</f>
        <v>944</v>
      </c>
      <c r="D1037" s="2">
        <f>'H. Alk. basalt FC 5kbar'!D138</f>
        <v>5000</v>
      </c>
      <c r="E1037" s="5">
        <f>'B. LLD classification'!EA1081</f>
        <v>2.5228055763251036</v>
      </c>
      <c r="F1037" s="5">
        <f>'H. Alk. basalt FC 5kbar'!L138</f>
        <v>3.5376210000000001</v>
      </c>
      <c r="G1037" s="6">
        <f>'H. Alk. basalt FC 5kbar'!N138</f>
        <v>26.009801</v>
      </c>
      <c r="H1037" s="7">
        <f t="shared" si="242"/>
        <v>73.990199000000004</v>
      </c>
      <c r="I1037" s="8">
        <f>'H. Alk. basalt FC 5kbar'!R138</f>
        <v>58.355634999999999</v>
      </c>
      <c r="J1037" s="9">
        <f>'H. Alk. basalt FC 5kbar'!S138</f>
        <v>0.36778899999999998</v>
      </c>
      <c r="K1037" s="9">
        <f>'H. Alk. basalt FC 5kbar'!T138</f>
        <v>12.872928</v>
      </c>
      <c r="L1037" s="9">
        <f>'H. Alk. basalt FC 5kbar'!U138</f>
        <v>3.8915999999999999E-2</v>
      </c>
      <c r="M1037" s="9">
        <f>'H. Alk. basalt FC 5kbar'!V138</f>
        <v>7.7311030000000001</v>
      </c>
      <c r="N1037" s="9">
        <f>'H. Alk. basalt FC 5kbar'!W138</f>
        <v>0.92263700000000004</v>
      </c>
      <c r="O1037" s="9">
        <f>'H. Alk. basalt FC 5kbar'!X138</f>
        <v>0.52718399999999999</v>
      </c>
      <c r="P1037" s="9">
        <f>'H. Alk. basalt FC 5kbar'!Y138</f>
        <v>2.414059</v>
      </c>
      <c r="Q1037" s="9">
        <f>'H. Alk. basalt FC 5kbar'!Z138</f>
        <v>8.8841429999999999</v>
      </c>
      <c r="R1037" s="9">
        <f>'H. Alk. basalt FC 5kbar'!AA138</f>
        <v>4.0550290000000002</v>
      </c>
      <c r="S1037" s="9">
        <f>'H. Alk. basalt FC 5kbar'!AB138</f>
        <v>0.47218599999999999</v>
      </c>
      <c r="T1037" s="9">
        <f>'H. Alk. basalt FC 5kbar'!AC138</f>
        <v>3.3583919999999998</v>
      </c>
      <c r="U1037" s="10"/>
      <c r="V1037" s="5">
        <f>'H. Alk. basalt FC 5kbar'!AH138</f>
        <v>3.9876000000000002E-2</v>
      </c>
      <c r="W1037" s="5"/>
      <c r="X1037" s="5"/>
      <c r="Y1037" s="5">
        <f>'H. Alk. basalt FC 5kbar'!AJ138</f>
        <v>0.18484999999999999</v>
      </c>
      <c r="Z1037" s="5"/>
      <c r="AA1037" s="5"/>
      <c r="AB1037" s="5">
        <f>'H. Alk. basalt FC 5kbar'!AL138</f>
        <v>1.1650000000000001E-2</v>
      </c>
      <c r="AC1037" s="5">
        <f>'H. Alk. basalt FC 5kbar'!AO138</f>
        <v>8.0020000000000004E-3</v>
      </c>
      <c r="AD1037" s="10"/>
      <c r="AE1037" s="5">
        <f>'H. Alk. basalt FC 5kbar'!AQ138</f>
        <v>35.124963999999999</v>
      </c>
      <c r="AF1037" s="5"/>
      <c r="AG1037" s="5"/>
      <c r="AH1037" s="5">
        <f>'H. Alk. basalt FC 5kbar'!AS138</f>
        <v>25.490743999999999</v>
      </c>
      <c r="AI1037" s="5"/>
      <c r="AJ1037" s="5"/>
      <c r="AK1037" s="5">
        <f>'H. Alk. basalt FC 5kbar'!AU138</f>
        <v>10.454818</v>
      </c>
      <c r="AL1037" s="5">
        <f>'H. Alk. basalt FC 5kbar'!AW138+'H. Alk. basalt FC 5kbar'!AX138</f>
        <v>2.675297</v>
      </c>
      <c r="AM1037" s="10"/>
      <c r="AN1037" s="5">
        <f t="shared" si="238"/>
        <v>35.164839999999998</v>
      </c>
      <c r="AO1037" s="5"/>
      <c r="AP1037" s="5"/>
      <c r="AQ1037" s="5">
        <f t="shared" si="239"/>
        <v>25.675594</v>
      </c>
      <c r="AR1037" s="5"/>
      <c r="AS1037" s="5"/>
      <c r="AT1037" s="5">
        <f t="shared" si="240"/>
        <v>10.466467999999999</v>
      </c>
      <c r="AU1037" s="5">
        <f t="shared" si="241"/>
        <v>2.6832989999999999</v>
      </c>
      <c r="AV1037" s="10">
        <f t="shared" si="237"/>
        <v>26.009801</v>
      </c>
      <c r="AW1037" s="48">
        <f t="shared" si="232"/>
        <v>100.00000200000001</v>
      </c>
    </row>
    <row r="1038" spans="1:49" x14ac:dyDescent="0.3">
      <c r="A1038" s="2" t="s">
        <v>1449</v>
      </c>
      <c r="B1038" s="3">
        <f>'H. Alk. basalt FC 5kbar'!A139</f>
        <v>133</v>
      </c>
      <c r="C1038" s="2">
        <f>'H. Alk. basalt FC 5kbar'!C139</f>
        <v>942</v>
      </c>
      <c r="D1038" s="2">
        <f>'H. Alk. basalt FC 5kbar'!D139</f>
        <v>5000</v>
      </c>
      <c r="E1038" s="5">
        <f>'B. LLD classification'!EA1082</f>
        <v>2.5212943089026028</v>
      </c>
      <c r="F1038" s="5">
        <f>'H. Alk. basalt FC 5kbar'!L139</f>
        <v>3.5344899999999999</v>
      </c>
      <c r="G1038" s="6">
        <f>'H. Alk. basalt FC 5kbar'!N139</f>
        <v>25.779903999999998</v>
      </c>
      <c r="H1038" s="7">
        <f t="shared" si="242"/>
        <v>74.220095999999998</v>
      </c>
      <c r="I1038" s="8">
        <f>'H. Alk. basalt FC 5kbar'!R139</f>
        <v>58.367305000000002</v>
      </c>
      <c r="J1038" s="9">
        <f>'H. Alk. basalt FC 5kbar'!S139</f>
        <v>0.35958099999999998</v>
      </c>
      <c r="K1038" s="9">
        <f>'H. Alk. basalt FC 5kbar'!T139</f>
        <v>12.819286</v>
      </c>
      <c r="L1038" s="9">
        <f>'H. Alk. basalt FC 5kbar'!U139</f>
        <v>3.6985999999999998E-2</v>
      </c>
      <c r="M1038" s="9">
        <f>'H. Alk. basalt FC 5kbar'!V139</f>
        <v>7.7329109999999996</v>
      </c>
      <c r="N1038" s="9">
        <f>'H. Alk. basalt FC 5kbar'!W139</f>
        <v>0.93086500000000005</v>
      </c>
      <c r="O1038" s="9">
        <f>'H. Alk. basalt FC 5kbar'!X139</f>
        <v>0.51406600000000002</v>
      </c>
      <c r="P1038" s="9">
        <f>'H. Alk. basalt FC 5kbar'!Y139</f>
        <v>2.3933010000000001</v>
      </c>
      <c r="Q1038" s="9">
        <f>'H. Alk. basalt FC 5kbar'!Z139</f>
        <v>8.9080809999999992</v>
      </c>
      <c r="R1038" s="9">
        <f>'H. Alk. basalt FC 5kbar'!AA139</f>
        <v>4.0778600000000003</v>
      </c>
      <c r="S1038" s="9">
        <f>'H. Alk. basalt FC 5kbar'!AB139</f>
        <v>0.47162100000000001</v>
      </c>
      <c r="T1038" s="9">
        <f>'H. Alk. basalt FC 5kbar'!AC139</f>
        <v>3.3881389999999998</v>
      </c>
      <c r="U1038" s="10"/>
      <c r="V1038" s="5">
        <f>'H. Alk. basalt FC 5kbar'!AH139</f>
        <v>3.9393999999999998E-2</v>
      </c>
      <c r="W1038" s="5"/>
      <c r="X1038" s="5"/>
      <c r="Y1038" s="5">
        <f>'H. Alk. basalt FC 5kbar'!AJ139</f>
        <v>0.183448</v>
      </c>
      <c r="Z1038" s="5"/>
      <c r="AA1038" s="5"/>
      <c r="AB1038" s="5">
        <f>'H. Alk. basalt FC 5kbar'!AL139</f>
        <v>1.136E-2</v>
      </c>
      <c r="AC1038" s="5">
        <f>'H. Alk. basalt FC 5kbar'!AO139</f>
        <v>7.9279999999999993E-3</v>
      </c>
      <c r="AD1038" s="10"/>
      <c r="AE1038" s="5">
        <f>'H. Alk. basalt FC 5kbar'!AQ139</f>
        <v>35.162469999999999</v>
      </c>
      <c r="AF1038" s="5"/>
      <c r="AG1038" s="5"/>
      <c r="AH1038" s="5">
        <f>'H. Alk. basalt FC 5kbar'!AS139</f>
        <v>25.672920000000001</v>
      </c>
      <c r="AI1038" s="5"/>
      <c r="AJ1038" s="5"/>
      <c r="AK1038" s="5">
        <f>'H. Alk. basalt FC 5kbar'!AU139</f>
        <v>10.464299</v>
      </c>
      <c r="AL1038" s="5">
        <f>'H. Alk. basalt FC 5kbar'!AW139+'H. Alk. basalt FC 5kbar'!AX139</f>
        <v>2.6782759999999999</v>
      </c>
      <c r="AM1038" s="10"/>
      <c r="AN1038" s="5">
        <f t="shared" si="238"/>
        <v>35.201864</v>
      </c>
      <c r="AO1038" s="5"/>
      <c r="AP1038" s="5"/>
      <c r="AQ1038" s="5">
        <f t="shared" si="239"/>
        <v>25.856368</v>
      </c>
      <c r="AR1038" s="5"/>
      <c r="AS1038" s="5"/>
      <c r="AT1038" s="5">
        <f t="shared" si="240"/>
        <v>10.475659</v>
      </c>
      <c r="AU1038" s="5">
        <f t="shared" si="241"/>
        <v>2.686204</v>
      </c>
      <c r="AV1038" s="10">
        <f t="shared" si="237"/>
        <v>25.779903999999998</v>
      </c>
      <c r="AW1038" s="48">
        <f t="shared" si="232"/>
        <v>99.999999000000017</v>
      </c>
    </row>
    <row r="1039" spans="1:49" x14ac:dyDescent="0.3">
      <c r="A1039" s="2" t="s">
        <v>1449</v>
      </c>
      <c r="B1039" s="3">
        <f>'H. Alk. basalt FC 5kbar'!A140</f>
        <v>134</v>
      </c>
      <c r="C1039" s="2">
        <f>'H. Alk. basalt FC 5kbar'!C140</f>
        <v>940</v>
      </c>
      <c r="D1039" s="2">
        <f>'H. Alk. basalt FC 5kbar'!D140</f>
        <v>5000</v>
      </c>
      <c r="E1039" s="5">
        <f>'B. LLD classification'!EA1083</f>
        <v>2.519793870637034</v>
      </c>
      <c r="F1039" s="5">
        <f>'H. Alk. basalt FC 5kbar'!L140</f>
        <v>3.5311319999999999</v>
      </c>
      <c r="G1039" s="6">
        <f>'H. Alk. basalt FC 5kbar'!N140</f>
        <v>25.552154000000002</v>
      </c>
      <c r="H1039" s="7">
        <f t="shared" si="242"/>
        <v>74.447845999999998</v>
      </c>
      <c r="I1039" s="8">
        <f>'H. Alk. basalt FC 5kbar'!R140</f>
        <v>58.377884000000002</v>
      </c>
      <c r="J1039" s="9">
        <f>'H. Alk. basalt FC 5kbar'!S140</f>
        <v>0.35152899999999998</v>
      </c>
      <c r="K1039" s="9">
        <f>'H. Alk. basalt FC 5kbar'!T140</f>
        <v>12.765428</v>
      </c>
      <c r="L1039" s="9">
        <f>'H. Alk. basalt FC 5kbar'!U140</f>
        <v>3.5131000000000003E-2</v>
      </c>
      <c r="M1039" s="9">
        <f>'H. Alk. basalt FC 5kbar'!V140</f>
        <v>7.7349389999999998</v>
      </c>
      <c r="N1039" s="9">
        <f>'H. Alk. basalt FC 5kbar'!W140</f>
        <v>0.93916200000000005</v>
      </c>
      <c r="O1039" s="9">
        <f>'H. Alk. basalt FC 5kbar'!X140</f>
        <v>0.501139</v>
      </c>
      <c r="P1039" s="9">
        <f>'H. Alk. basalt FC 5kbar'!Y140</f>
        <v>2.372992</v>
      </c>
      <c r="Q1039" s="9">
        <f>'H. Alk. basalt FC 5kbar'!Z140</f>
        <v>8.9320559999999993</v>
      </c>
      <c r="R1039" s="9">
        <f>'H. Alk. basalt FC 5kbar'!AA140</f>
        <v>4.1004800000000001</v>
      </c>
      <c r="S1039" s="9">
        <f>'H. Alk. basalt FC 5kbar'!AB140</f>
        <v>0.47112300000000001</v>
      </c>
      <c r="T1039" s="9">
        <f>'H. Alk. basalt FC 5kbar'!AC140</f>
        <v>3.418139</v>
      </c>
      <c r="U1039" s="10"/>
      <c r="V1039" s="5">
        <f>'H. Alk. basalt FC 5kbar'!AH140</f>
        <v>3.8926000000000002E-2</v>
      </c>
      <c r="W1039" s="5"/>
      <c r="X1039" s="5"/>
      <c r="Y1039" s="5">
        <f>'H. Alk. basalt FC 5kbar'!AJ140</f>
        <v>0.18212500000000001</v>
      </c>
      <c r="Z1039" s="5"/>
      <c r="AA1039" s="5"/>
      <c r="AB1039" s="5">
        <f>'H. Alk. basalt FC 5kbar'!AL140</f>
        <v>1.1079E-2</v>
      </c>
      <c r="AC1039" s="5">
        <f>'H. Alk. basalt FC 5kbar'!AO140</f>
        <v>7.8569999999999994E-3</v>
      </c>
      <c r="AD1039" s="10"/>
      <c r="AE1039" s="5">
        <f>'H. Alk. basalt FC 5kbar'!AQ140</f>
        <v>35.199494999999999</v>
      </c>
      <c r="AF1039" s="5"/>
      <c r="AG1039" s="5"/>
      <c r="AH1039" s="5">
        <f>'H. Alk. basalt FC 5kbar'!AS140</f>
        <v>25.853693</v>
      </c>
      <c r="AI1039" s="5"/>
      <c r="AJ1039" s="5"/>
      <c r="AK1039" s="5">
        <f>'H. Alk. basalt FC 5kbar'!AU140</f>
        <v>10.47349</v>
      </c>
      <c r="AL1039" s="5">
        <f>'H. Alk. basalt FC 5kbar'!AW140+'H. Alk. basalt FC 5kbar'!AX140</f>
        <v>2.681181</v>
      </c>
      <c r="AM1039" s="10"/>
      <c r="AN1039" s="5">
        <f t="shared" si="238"/>
        <v>35.238420999999995</v>
      </c>
      <c r="AO1039" s="5"/>
      <c r="AP1039" s="5"/>
      <c r="AQ1039" s="5">
        <f t="shared" si="239"/>
        <v>26.035817999999999</v>
      </c>
      <c r="AR1039" s="5"/>
      <c r="AS1039" s="5"/>
      <c r="AT1039" s="5">
        <f t="shared" si="240"/>
        <v>10.484569</v>
      </c>
      <c r="AU1039" s="5">
        <f t="shared" si="241"/>
        <v>2.689038</v>
      </c>
      <c r="AV1039" s="10">
        <f t="shared" si="237"/>
        <v>25.552154000000002</v>
      </c>
      <c r="AW1039" s="48">
        <f t="shared" si="232"/>
        <v>99.999999999999986</v>
      </c>
    </row>
    <row r="1040" spans="1:49" x14ac:dyDescent="0.3">
      <c r="A1040" s="2" t="s">
        <v>1449</v>
      </c>
      <c r="B1040" s="3">
        <f>'H. Alk. basalt FC 5kbar'!A141</f>
        <v>135</v>
      </c>
      <c r="C1040" s="2">
        <f>'H. Alk. basalt FC 5kbar'!C141</f>
        <v>938</v>
      </c>
      <c r="D1040" s="2">
        <f>'H. Alk. basalt FC 5kbar'!D141</f>
        <v>5000</v>
      </c>
      <c r="E1040" s="5">
        <f>'B. LLD classification'!EA1084</f>
        <v>2.5183038892405203</v>
      </c>
      <c r="F1040" s="5">
        <f>'H. Alk. basalt FC 5kbar'!L141</f>
        <v>3.5275409999999998</v>
      </c>
      <c r="G1040" s="6">
        <f>'H. Alk. basalt FC 5kbar'!N141</f>
        <v>25.326440999999999</v>
      </c>
      <c r="H1040" s="7">
        <f t="shared" si="242"/>
        <v>74.673558999999997</v>
      </c>
      <c r="I1040" s="8">
        <f>'H. Alk. basalt FC 5kbar'!R141</f>
        <v>58.387360999999999</v>
      </c>
      <c r="J1040" s="9">
        <f>'H. Alk. basalt FC 5kbar'!S141</f>
        <v>0.34362900000000002</v>
      </c>
      <c r="K1040" s="9">
        <f>'H. Alk. basalt FC 5kbar'!T141</f>
        <v>12.711338</v>
      </c>
      <c r="L1040" s="9">
        <f>'H. Alk. basalt FC 5kbar'!U141</f>
        <v>3.3348000000000003E-2</v>
      </c>
      <c r="M1040" s="9">
        <f>'H. Alk. basalt FC 5kbar'!V141</f>
        <v>7.7371980000000002</v>
      </c>
      <c r="N1040" s="9">
        <f>'H. Alk. basalt FC 5kbar'!W141</f>
        <v>0.94753100000000001</v>
      </c>
      <c r="O1040" s="9">
        <f>'H. Alk. basalt FC 5kbar'!X141</f>
        <v>0.4884</v>
      </c>
      <c r="P1040" s="9">
        <f>'H. Alk. basalt FC 5kbar'!Y141</f>
        <v>2.353135</v>
      </c>
      <c r="Q1040" s="9">
        <f>'H. Alk. basalt FC 5kbar'!Z141</f>
        <v>8.9560870000000001</v>
      </c>
      <c r="R1040" s="9">
        <f>'H. Alk. basalt FC 5kbar'!AA141</f>
        <v>4.1228740000000004</v>
      </c>
      <c r="S1040" s="9">
        <f>'H. Alk. basalt FC 5kbar'!AB141</f>
        <v>0.47069299999999997</v>
      </c>
      <c r="T1040" s="9">
        <f>'H. Alk. basalt FC 5kbar'!AC141</f>
        <v>3.4484059999999999</v>
      </c>
      <c r="U1040" s="10"/>
      <c r="V1040" s="5">
        <f>'H. Alk. basalt FC 5kbar'!AH141</f>
        <v>3.8469999999999997E-2</v>
      </c>
      <c r="W1040" s="5"/>
      <c r="X1040" s="5"/>
      <c r="Y1040" s="5">
        <f>'H. Alk. basalt FC 5kbar'!AJ141</f>
        <v>0.18088599999999999</v>
      </c>
      <c r="Z1040" s="5"/>
      <c r="AA1040" s="5"/>
      <c r="AB1040" s="5">
        <f>'H. Alk. basalt FC 5kbar'!AL141</f>
        <v>1.0808E-2</v>
      </c>
      <c r="AC1040" s="5">
        <f>'H. Alk. basalt FC 5kbar'!AO141</f>
        <v>7.7889999999999999E-3</v>
      </c>
      <c r="AD1040" s="10"/>
      <c r="AE1040" s="5">
        <f>'H. Alk. basalt FC 5kbar'!AQ141</f>
        <v>35.236047999999997</v>
      </c>
      <c r="AF1040" s="5"/>
      <c r="AG1040" s="5"/>
      <c r="AH1040" s="5">
        <f>'H. Alk. basalt FC 5kbar'!AS141</f>
        <v>26.033144</v>
      </c>
      <c r="AI1040" s="5"/>
      <c r="AJ1040" s="5"/>
      <c r="AK1040" s="5">
        <f>'H. Alk. basalt FC 5kbar'!AU141</f>
        <v>10.482398999999999</v>
      </c>
      <c r="AL1040" s="5">
        <f>'H. Alk. basalt FC 5kbar'!AW141+'H. Alk. basalt FC 5kbar'!AX141</f>
        <v>2.684015</v>
      </c>
      <c r="AM1040" s="10"/>
      <c r="AN1040" s="5">
        <f t="shared" si="238"/>
        <v>35.274517999999993</v>
      </c>
      <c r="AO1040" s="5"/>
      <c r="AP1040" s="5"/>
      <c r="AQ1040" s="5">
        <f t="shared" si="239"/>
        <v>26.214030000000001</v>
      </c>
      <c r="AR1040" s="5"/>
      <c r="AS1040" s="5"/>
      <c r="AT1040" s="5">
        <f t="shared" si="240"/>
        <v>10.493207</v>
      </c>
      <c r="AU1040" s="5">
        <f t="shared" si="241"/>
        <v>2.6918039999999999</v>
      </c>
      <c r="AV1040" s="10">
        <f t="shared" si="237"/>
        <v>25.326440999999999</v>
      </c>
      <c r="AW1040" s="48">
        <f t="shared" si="232"/>
        <v>100</v>
      </c>
    </row>
    <row r="1041" spans="1:49" x14ac:dyDescent="0.3">
      <c r="A1041" s="2" t="s">
        <v>1449</v>
      </c>
      <c r="B1041" s="3">
        <f>'H. Alk. basalt FC 5kbar'!A142</f>
        <v>136</v>
      </c>
      <c r="C1041" s="2">
        <f>'H. Alk. basalt FC 5kbar'!C142</f>
        <v>936</v>
      </c>
      <c r="D1041" s="2">
        <f>'H. Alk. basalt FC 5kbar'!D142</f>
        <v>5000</v>
      </c>
      <c r="E1041" s="5">
        <f>'B. LLD classification'!EA1085</f>
        <v>2.5168242045831426</v>
      </c>
      <c r="F1041" s="5">
        <f>'H. Alk. basalt FC 5kbar'!L142</f>
        <v>3.5237099999999999</v>
      </c>
      <c r="G1041" s="6">
        <f>'H. Alk. basalt FC 5kbar'!N142</f>
        <v>25.102650000000001</v>
      </c>
      <c r="H1041" s="7">
        <f t="shared" si="242"/>
        <v>74.897350000000003</v>
      </c>
      <c r="I1041" s="8">
        <f>'H. Alk. basalt FC 5kbar'!R142</f>
        <v>58.395722999999997</v>
      </c>
      <c r="J1041" s="9">
        <f>'H. Alk. basalt FC 5kbar'!S142</f>
        <v>0.33587899999999998</v>
      </c>
      <c r="K1041" s="9">
        <f>'H. Alk. basalt FC 5kbar'!T142</f>
        <v>12.656995</v>
      </c>
      <c r="L1041" s="9">
        <f>'H. Alk. basalt FC 5kbar'!U142</f>
        <v>3.1635000000000003E-2</v>
      </c>
      <c r="M1041" s="9">
        <f>'H. Alk. basalt FC 5kbar'!V142</f>
        <v>7.7397020000000003</v>
      </c>
      <c r="N1041" s="9">
        <f>'H. Alk. basalt FC 5kbar'!W142</f>
        <v>0.95597900000000002</v>
      </c>
      <c r="O1041" s="9">
        <f>'H. Alk. basalt FC 5kbar'!X142</f>
        <v>0.47585</v>
      </c>
      <c r="P1041" s="9">
        <f>'H. Alk. basalt FC 5kbar'!Y142</f>
        <v>2.3337330000000001</v>
      </c>
      <c r="Q1041" s="9">
        <f>'H. Alk. basalt FC 5kbar'!Z142</f>
        <v>8.9801939999999991</v>
      </c>
      <c r="R1041" s="9">
        <f>'H. Alk. basalt FC 5kbar'!AA142</f>
        <v>4.1450240000000003</v>
      </c>
      <c r="S1041" s="9">
        <f>'H. Alk. basalt FC 5kbar'!AB142</f>
        <v>0.47033000000000003</v>
      </c>
      <c r="T1041" s="9">
        <f>'H. Alk. basalt FC 5kbar'!AC142</f>
        <v>3.4789560000000002</v>
      </c>
      <c r="U1041" s="10"/>
      <c r="V1041" s="5">
        <f>'H. Alk. basalt FC 5kbar'!AH142</f>
        <v>3.8027999999999999E-2</v>
      </c>
      <c r="W1041" s="5"/>
      <c r="X1041" s="5"/>
      <c r="Y1041" s="5">
        <f>'H. Alk. basalt FC 5kbar'!AJ142</f>
        <v>0.17973600000000001</v>
      </c>
      <c r="Z1041" s="5"/>
      <c r="AA1041" s="5"/>
      <c r="AB1041" s="5">
        <f>'H. Alk. basalt FC 5kbar'!AL142</f>
        <v>1.0547000000000001E-2</v>
      </c>
      <c r="AC1041" s="5">
        <f>'H. Alk. basalt FC 5kbar'!AO142</f>
        <v>7.7229999999999998E-3</v>
      </c>
      <c r="AD1041" s="10"/>
      <c r="AE1041" s="5">
        <f>'H. Alk. basalt FC 5kbar'!AQ142</f>
        <v>35.272142000000002</v>
      </c>
      <c r="AF1041" s="5"/>
      <c r="AG1041" s="5"/>
      <c r="AH1041" s="5">
        <f>'H. Alk. basalt FC 5kbar'!AS142</f>
        <v>26.211357</v>
      </c>
      <c r="AI1041" s="5"/>
      <c r="AJ1041" s="5"/>
      <c r="AK1041" s="5">
        <f>'H. Alk. basalt FC 5kbar'!AU142</f>
        <v>10.491035999999999</v>
      </c>
      <c r="AL1041" s="5">
        <f>'H. Alk. basalt FC 5kbar'!AW142+'H. Alk. basalt FC 5kbar'!AX142</f>
        <v>2.6867809999999999</v>
      </c>
      <c r="AM1041" s="10"/>
      <c r="AN1041" s="5">
        <f t="shared" si="238"/>
        <v>35.310169999999999</v>
      </c>
      <c r="AO1041" s="5"/>
      <c r="AP1041" s="5"/>
      <c r="AQ1041" s="5">
        <f t="shared" si="239"/>
        <v>26.391092999999998</v>
      </c>
      <c r="AR1041" s="5"/>
      <c r="AS1041" s="5"/>
      <c r="AT1041" s="5">
        <f t="shared" si="240"/>
        <v>10.501583</v>
      </c>
      <c r="AU1041" s="5">
        <f t="shared" si="241"/>
        <v>2.6945039999999998</v>
      </c>
      <c r="AV1041" s="10">
        <f t="shared" si="237"/>
        <v>25.102650000000001</v>
      </c>
      <c r="AW1041" s="48">
        <f t="shared" si="232"/>
        <v>99.999999999999986</v>
      </c>
    </row>
    <row r="1042" spans="1:49" x14ac:dyDescent="0.3">
      <c r="A1042" s="2" t="s">
        <v>1449</v>
      </c>
      <c r="B1042" s="3">
        <f>'H. Alk. basalt FC 5kbar'!A143</f>
        <v>137</v>
      </c>
      <c r="C1042" s="2">
        <f>'H. Alk. basalt FC 5kbar'!C143</f>
        <v>934</v>
      </c>
      <c r="D1042" s="2">
        <f>'H. Alk. basalt FC 5kbar'!D143</f>
        <v>5000</v>
      </c>
      <c r="E1042" s="5">
        <f>'B. LLD classification'!EA1086</f>
        <v>2.5153545490705933</v>
      </c>
      <c r="F1042" s="5">
        <f>'H. Alk. basalt FC 5kbar'!L143</f>
        <v>3.5196299999999998</v>
      </c>
      <c r="G1042" s="6">
        <f>'H. Alk. basalt FC 5kbar'!N143</f>
        <v>24.880662999999998</v>
      </c>
      <c r="H1042" s="7">
        <f t="shared" si="242"/>
        <v>75.119337000000002</v>
      </c>
      <c r="I1042" s="8">
        <f>'H. Alk. basalt FC 5kbar'!R143</f>
        <v>58.402954999999999</v>
      </c>
      <c r="J1042" s="9">
        <f>'H. Alk. basalt FC 5kbar'!S143</f>
        <v>0.32827600000000001</v>
      </c>
      <c r="K1042" s="9">
        <f>'H. Alk. basalt FC 5kbar'!T143</f>
        <v>12.60238</v>
      </c>
      <c r="L1042" s="9">
        <f>'H. Alk. basalt FC 5kbar'!U143</f>
        <v>2.9989999999999999E-2</v>
      </c>
      <c r="M1042" s="9">
        <f>'H. Alk. basalt FC 5kbar'!V143</f>
        <v>7.7424660000000003</v>
      </c>
      <c r="N1042" s="9">
        <f>'H. Alk. basalt FC 5kbar'!W143</f>
        <v>0.96450800000000003</v>
      </c>
      <c r="O1042" s="9">
        <f>'H. Alk. basalt FC 5kbar'!X143</f>
        <v>0.46348800000000001</v>
      </c>
      <c r="P1042" s="9">
        <f>'H. Alk. basalt FC 5kbar'!Y143</f>
        <v>2.3147920000000002</v>
      </c>
      <c r="Q1042" s="9">
        <f>'H. Alk. basalt FC 5kbar'!Z143</f>
        <v>9.0043980000000001</v>
      </c>
      <c r="R1042" s="9">
        <f>'H. Alk. basalt FC 5kbar'!AA143</f>
        <v>4.1669090000000004</v>
      </c>
      <c r="S1042" s="9">
        <f>'H. Alk. basalt FC 5kbar'!AB143</f>
        <v>0.47003299999999998</v>
      </c>
      <c r="T1042" s="9">
        <f>'H. Alk. basalt FC 5kbar'!AC143</f>
        <v>3.5098050000000001</v>
      </c>
      <c r="U1042" s="10"/>
      <c r="V1042" s="5">
        <f>'H. Alk. basalt FC 5kbar'!AH143</f>
        <v>3.7596999999999998E-2</v>
      </c>
      <c r="W1042" s="5"/>
      <c r="X1042" s="5"/>
      <c r="Y1042" s="5">
        <f>'H. Alk. basalt FC 5kbar'!AJ143</f>
        <v>0.17868300000000001</v>
      </c>
      <c r="Z1042" s="5"/>
      <c r="AA1042" s="5"/>
      <c r="AB1042" s="5">
        <f>'H. Alk. basalt FC 5kbar'!AL143</f>
        <v>1.0293999999999999E-2</v>
      </c>
      <c r="AC1042" s="5">
        <f>'H. Alk. basalt FC 5kbar'!AO143</f>
        <v>7.6610000000000003E-3</v>
      </c>
      <c r="AD1042" s="10"/>
      <c r="AE1042" s="5">
        <f>'H. Alk. basalt FC 5kbar'!AQ143</f>
        <v>35.307791000000002</v>
      </c>
      <c r="AF1042" s="5"/>
      <c r="AG1042" s="5"/>
      <c r="AH1042" s="5">
        <f>'H. Alk. basalt FC 5kbar'!AS143</f>
        <v>26.388418000000001</v>
      </c>
      <c r="AI1042" s="5"/>
      <c r="AJ1042" s="5"/>
      <c r="AK1042" s="5">
        <f>'H. Alk. basalt FC 5kbar'!AU143</f>
        <v>10.499412</v>
      </c>
      <c r="AL1042" s="5">
        <f>'H. Alk. basalt FC 5kbar'!AW143+'H. Alk. basalt FC 5kbar'!AX143</f>
        <v>2.6894809999999998</v>
      </c>
      <c r="AM1042" s="10"/>
      <c r="AN1042" s="5">
        <f t="shared" si="238"/>
        <v>35.345388</v>
      </c>
      <c r="AO1042" s="5"/>
      <c r="AP1042" s="5"/>
      <c r="AQ1042" s="5">
        <f t="shared" si="239"/>
        <v>26.567101000000001</v>
      </c>
      <c r="AR1042" s="5"/>
      <c r="AS1042" s="5"/>
      <c r="AT1042" s="5">
        <f t="shared" si="240"/>
        <v>10.509706</v>
      </c>
      <c r="AU1042" s="5">
        <f t="shared" si="241"/>
        <v>2.6971419999999999</v>
      </c>
      <c r="AV1042" s="10">
        <f t="shared" si="237"/>
        <v>24.880662999999998</v>
      </c>
      <c r="AW1042" s="48">
        <f t="shared" si="232"/>
        <v>100</v>
      </c>
    </row>
    <row r="1043" spans="1:49" x14ac:dyDescent="0.3">
      <c r="A1043" s="2" t="s">
        <v>1449</v>
      </c>
      <c r="B1043" s="3">
        <f>'H. Alk. basalt FC 5kbar'!A144</f>
        <v>138</v>
      </c>
      <c r="C1043" s="2">
        <f>'H. Alk. basalt FC 5kbar'!C144</f>
        <v>932</v>
      </c>
      <c r="D1043" s="2">
        <f>'H. Alk. basalt FC 5kbar'!D144</f>
        <v>5000</v>
      </c>
      <c r="E1043" s="5">
        <f>'B. LLD classification'!EA1087</f>
        <v>2.5138947071285425</v>
      </c>
      <c r="F1043" s="5">
        <f>'H. Alk. basalt FC 5kbar'!L144</f>
        <v>3.5152890000000001</v>
      </c>
      <c r="G1043" s="6">
        <f>'H. Alk. basalt FC 5kbar'!N144</f>
        <v>24.660350999999999</v>
      </c>
      <c r="H1043" s="7">
        <f t="shared" si="242"/>
        <v>75.339649000000009</v>
      </c>
      <c r="I1043" s="8">
        <f>'H. Alk. basalt FC 5kbar'!R144</f>
        <v>58.409033000000001</v>
      </c>
      <c r="J1043" s="9">
        <f>'H. Alk. basalt FC 5kbar'!S144</f>
        <v>0.32081599999999999</v>
      </c>
      <c r="K1043" s="9">
        <f>'H. Alk. basalt FC 5kbar'!T144</f>
        <v>12.547465000000001</v>
      </c>
      <c r="L1043" s="9">
        <f>'H. Alk. basalt FC 5kbar'!U144</f>
        <v>2.8410000000000001E-2</v>
      </c>
      <c r="M1043" s="9">
        <f>'H. Alk. basalt FC 5kbar'!V144</f>
        <v>7.7455119999999997</v>
      </c>
      <c r="N1043" s="9">
        <f>'H. Alk. basalt FC 5kbar'!W144</f>
        <v>0.97312500000000002</v>
      </c>
      <c r="O1043" s="9">
        <f>'H. Alk. basalt FC 5kbar'!X144</f>
        <v>0.45131300000000002</v>
      </c>
      <c r="P1043" s="9">
        <f>'H. Alk. basalt FC 5kbar'!Y144</f>
        <v>2.296319</v>
      </c>
      <c r="Q1043" s="9">
        <f>'H. Alk. basalt FC 5kbar'!Z144</f>
        <v>9.0287249999999997</v>
      </c>
      <c r="R1043" s="9">
        <f>'H. Alk. basalt FC 5kbar'!AA144</f>
        <v>4.1885050000000001</v>
      </c>
      <c r="S1043" s="9">
        <f>'H. Alk. basalt FC 5kbar'!AB144</f>
        <v>0.469802</v>
      </c>
      <c r="T1043" s="9">
        <f>'H. Alk. basalt FC 5kbar'!AC144</f>
        <v>3.5409739999999998</v>
      </c>
      <c r="U1043" s="10"/>
      <c r="V1043" s="5">
        <f>'H. Alk. basalt FC 5kbar'!AH144</f>
        <v>3.7177000000000002E-2</v>
      </c>
      <c r="W1043" s="5"/>
      <c r="X1043" s="5"/>
      <c r="Y1043" s="5">
        <f>'H. Alk. basalt FC 5kbar'!AJ144</f>
        <v>0.177734</v>
      </c>
      <c r="Z1043" s="5"/>
      <c r="AA1043" s="5"/>
      <c r="AB1043" s="5">
        <f>'H. Alk. basalt FC 5kbar'!AL144</f>
        <v>1.005E-2</v>
      </c>
      <c r="AC1043" s="5">
        <f>'H. Alk. basalt FC 5kbar'!AO144</f>
        <v>7.6010000000000001E-3</v>
      </c>
      <c r="AD1043" s="10"/>
      <c r="AE1043" s="5">
        <f>'H. Alk. basalt FC 5kbar'!AQ144</f>
        <v>35.343007999999998</v>
      </c>
      <c r="AF1043" s="5"/>
      <c r="AG1043" s="5"/>
      <c r="AH1043" s="5">
        <f>'H. Alk. basalt FC 5kbar'!AS144</f>
        <v>26.564427999999999</v>
      </c>
      <c r="AI1043" s="5"/>
      <c r="AJ1043" s="5"/>
      <c r="AK1043" s="5">
        <f>'H. Alk. basalt FC 5kbar'!AU144</f>
        <v>10.507533</v>
      </c>
      <c r="AL1043" s="5">
        <f>'H. Alk. basalt FC 5kbar'!AW144+'H. Alk. basalt FC 5kbar'!AX144</f>
        <v>2.6921179999999998</v>
      </c>
      <c r="AM1043" s="10"/>
      <c r="AN1043" s="5">
        <f t="shared" si="238"/>
        <v>35.380184999999997</v>
      </c>
      <c r="AO1043" s="5"/>
      <c r="AP1043" s="5"/>
      <c r="AQ1043" s="5">
        <f t="shared" si="239"/>
        <v>26.742162</v>
      </c>
      <c r="AR1043" s="5"/>
      <c r="AS1043" s="5"/>
      <c r="AT1043" s="5">
        <f t="shared" si="240"/>
        <v>10.517583</v>
      </c>
      <c r="AU1043" s="5">
        <f t="shared" si="241"/>
        <v>2.699719</v>
      </c>
      <c r="AV1043" s="10">
        <f t="shared" si="237"/>
        <v>24.660350999999999</v>
      </c>
      <c r="AW1043" s="48">
        <f t="shared" si="232"/>
        <v>100</v>
      </c>
    </row>
    <row r="1044" spans="1:49" x14ac:dyDescent="0.3">
      <c r="A1044" s="2" t="s">
        <v>1449</v>
      </c>
      <c r="B1044" s="3">
        <f>'H. Alk. basalt FC 5kbar'!A145</f>
        <v>139</v>
      </c>
      <c r="C1044" s="2">
        <f>'H. Alk. basalt FC 5kbar'!C145</f>
        <v>930</v>
      </c>
      <c r="D1044" s="2">
        <f>'H. Alk. basalt FC 5kbar'!D145</f>
        <v>5000</v>
      </c>
      <c r="E1044" s="5">
        <f>'B. LLD classification'!EA1088</f>
        <v>2.5124445875627708</v>
      </c>
      <c r="F1044" s="5">
        <f>'H. Alk. basalt FC 5kbar'!L145</f>
        <v>3.510678</v>
      </c>
      <c r="G1044" s="6">
        <f>'H. Alk. basalt FC 5kbar'!N145</f>
        <v>24.441576000000001</v>
      </c>
      <c r="H1044" s="7">
        <f t="shared" si="242"/>
        <v>75.558424000000002</v>
      </c>
      <c r="I1044" s="8">
        <f>'H. Alk. basalt FC 5kbar'!R145</f>
        <v>58.413933</v>
      </c>
      <c r="J1044" s="9">
        <f>'H. Alk. basalt FC 5kbar'!S145</f>
        <v>0.313496</v>
      </c>
      <c r="K1044" s="9">
        <f>'H. Alk. basalt FC 5kbar'!T145</f>
        <v>12.492222999999999</v>
      </c>
      <c r="L1044" s="9">
        <f>'H. Alk. basalt FC 5kbar'!U145</f>
        <v>2.6894000000000001E-2</v>
      </c>
      <c r="M1044" s="9">
        <f>'H. Alk. basalt FC 5kbar'!V145</f>
        <v>7.7488650000000003</v>
      </c>
      <c r="N1044" s="9">
        <f>'H. Alk. basalt FC 5kbar'!W145</f>
        <v>0.98183500000000001</v>
      </c>
      <c r="O1044" s="9">
        <f>'H. Alk. basalt FC 5kbar'!X145</f>
        <v>0.43932599999999999</v>
      </c>
      <c r="P1044" s="9">
        <f>'H. Alk. basalt FC 5kbar'!Y145</f>
        <v>2.2783220000000002</v>
      </c>
      <c r="Q1044" s="9">
        <f>'H. Alk. basalt FC 5kbar'!Z145</f>
        <v>9.0532020000000006</v>
      </c>
      <c r="R1044" s="9">
        <f>'H. Alk. basalt FC 5kbar'!AA145</f>
        <v>4.2097850000000001</v>
      </c>
      <c r="S1044" s="9">
        <f>'H. Alk. basalt FC 5kbar'!AB145</f>
        <v>0.469636</v>
      </c>
      <c r="T1044" s="9">
        <f>'H. Alk. basalt FC 5kbar'!AC145</f>
        <v>3.5724840000000002</v>
      </c>
      <c r="U1044" s="10"/>
      <c r="V1044" s="5">
        <f>'H. Alk. basalt FC 5kbar'!AH145</f>
        <v>3.6768000000000002E-2</v>
      </c>
      <c r="W1044" s="5"/>
      <c r="X1044" s="5"/>
      <c r="Y1044" s="5">
        <f>'H. Alk. basalt FC 5kbar'!AJ145</f>
        <v>0.176901</v>
      </c>
      <c r="Z1044" s="5"/>
      <c r="AA1044" s="5"/>
      <c r="AB1044" s="5">
        <f>'H. Alk. basalt FC 5kbar'!AL145</f>
        <v>9.8160000000000001E-3</v>
      </c>
      <c r="AC1044" s="5">
        <f>'H. Alk. basalt FC 5kbar'!AO145</f>
        <v>7.5440000000000004E-3</v>
      </c>
      <c r="AD1044" s="10"/>
      <c r="AE1044" s="5">
        <f>'H. Alk. basalt FC 5kbar'!AQ145</f>
        <v>35.377802000000003</v>
      </c>
      <c r="AF1044" s="5"/>
      <c r="AG1044" s="5"/>
      <c r="AH1044" s="5">
        <f>'H. Alk. basalt FC 5kbar'!AS145</f>
        <v>26.739488999999999</v>
      </c>
      <c r="AI1044" s="5"/>
      <c r="AJ1044" s="5"/>
      <c r="AK1044" s="5">
        <f>'H. Alk. basalt FC 5kbar'!AU145</f>
        <v>10.515409</v>
      </c>
      <c r="AL1044" s="5">
        <f>'H. Alk. basalt FC 5kbar'!AW145+'H. Alk. basalt FC 5kbar'!AX145</f>
        <v>2.694696</v>
      </c>
      <c r="AM1044" s="10"/>
      <c r="AN1044" s="5">
        <f t="shared" si="238"/>
        <v>35.414570000000005</v>
      </c>
      <c r="AO1044" s="5"/>
      <c r="AP1044" s="5"/>
      <c r="AQ1044" s="5">
        <f t="shared" si="239"/>
        <v>26.91639</v>
      </c>
      <c r="AR1044" s="5"/>
      <c r="AS1044" s="5"/>
      <c r="AT1044" s="5">
        <f t="shared" si="240"/>
        <v>10.525225000000001</v>
      </c>
      <c r="AU1044" s="5">
        <f t="shared" si="241"/>
        <v>2.7022400000000002</v>
      </c>
      <c r="AV1044" s="10">
        <f t="shared" si="237"/>
        <v>24.441576000000001</v>
      </c>
      <c r="AW1044" s="48">
        <f t="shared" si="232"/>
        <v>100.00000100000001</v>
      </c>
    </row>
    <row r="1045" spans="1:49" x14ac:dyDescent="0.3">
      <c r="A1045" s="2" t="s">
        <v>1449</v>
      </c>
      <c r="B1045" s="3">
        <f>'H. Alk. basalt FC 5kbar'!A146</f>
        <v>140</v>
      </c>
      <c r="C1045" s="2">
        <f>'H. Alk. basalt FC 5kbar'!C146</f>
        <v>928</v>
      </c>
      <c r="D1045" s="2">
        <f>'H. Alk. basalt FC 5kbar'!D146</f>
        <v>5000</v>
      </c>
      <c r="E1045" s="5">
        <f>'B. LLD classification'!EA1089</f>
        <v>2.5110040656992494</v>
      </c>
      <c r="F1045" s="5">
        <f>'H. Alk. basalt FC 5kbar'!L146</f>
        <v>3.5057809999999998</v>
      </c>
      <c r="G1045" s="6">
        <f>'H. Alk. basalt FC 5kbar'!N146</f>
        <v>24.224188000000002</v>
      </c>
      <c r="H1045" s="7">
        <f t="shared" si="242"/>
        <v>75.775812000000002</v>
      </c>
      <c r="I1045" s="8">
        <f>'H. Alk. basalt FC 5kbar'!R146</f>
        <v>58.417620999999997</v>
      </c>
      <c r="J1045" s="9">
        <f>'H. Alk. basalt FC 5kbar'!S146</f>
        <v>0.30631399999999998</v>
      </c>
      <c r="K1045" s="9">
        <f>'H. Alk. basalt FC 5kbar'!T146</f>
        <v>12.43662</v>
      </c>
      <c r="L1045" s="9">
        <f>'H. Alk. basalt FC 5kbar'!U146</f>
        <v>2.5437000000000001E-2</v>
      </c>
      <c r="M1045" s="9">
        <f>'H. Alk. basalt FC 5kbar'!V146</f>
        <v>7.7525550000000001</v>
      </c>
      <c r="N1045" s="9">
        <f>'H. Alk. basalt FC 5kbar'!W146</f>
        <v>0.99064600000000003</v>
      </c>
      <c r="O1045" s="9">
        <f>'H. Alk. basalt FC 5kbar'!X146</f>
        <v>0.42752699999999999</v>
      </c>
      <c r="P1045" s="9">
        <f>'H. Alk. basalt FC 5kbar'!Y146</f>
        <v>2.2608109999999999</v>
      </c>
      <c r="Q1045" s="9">
        <f>'H. Alk. basalt FC 5kbar'!Z146</f>
        <v>9.0778599999999994</v>
      </c>
      <c r="R1045" s="9">
        <f>'H. Alk. basalt FC 5kbar'!AA146</f>
        <v>4.2307139999999999</v>
      </c>
      <c r="S1045" s="9">
        <f>'H. Alk. basalt FC 5kbar'!AB146</f>
        <v>0.46953400000000001</v>
      </c>
      <c r="T1045" s="9">
        <f>'H. Alk. basalt FC 5kbar'!AC146</f>
        <v>3.6043609999999999</v>
      </c>
      <c r="U1045" s="10"/>
      <c r="V1045" s="5">
        <f>'H. Alk. basalt FC 5kbar'!AH146</f>
        <v>3.6367999999999998E-2</v>
      </c>
      <c r="W1045" s="5"/>
      <c r="X1045" s="5"/>
      <c r="Y1045" s="5">
        <f>'H. Alk. basalt FC 5kbar'!AJ146</f>
        <v>0.17619899999999999</v>
      </c>
      <c r="Z1045" s="5"/>
      <c r="AA1045" s="5"/>
      <c r="AB1045" s="5">
        <f>'H. Alk. basalt FC 5kbar'!AL146</f>
        <v>9.5890000000000003E-3</v>
      </c>
      <c r="AC1045" s="5">
        <f>'H. Alk. basalt FC 5kbar'!AO146</f>
        <v>7.4900000000000001E-3</v>
      </c>
      <c r="AD1045" s="10"/>
      <c r="AE1045" s="5">
        <f>'H. Alk. basalt FC 5kbar'!AQ146</f>
        <v>35.412179999999999</v>
      </c>
      <c r="AF1045" s="5"/>
      <c r="AG1045" s="5"/>
      <c r="AH1045" s="5">
        <f>'H. Alk. basalt FC 5kbar'!AS146</f>
        <v>26.913716999999998</v>
      </c>
      <c r="AI1045" s="5"/>
      <c r="AJ1045" s="5"/>
      <c r="AK1045" s="5">
        <f>'H. Alk. basalt FC 5kbar'!AU146</f>
        <v>10.523051000000001</v>
      </c>
      <c r="AL1045" s="5">
        <f>'H. Alk. basalt FC 5kbar'!AW146+'H. Alk. basalt FC 5kbar'!AX146</f>
        <v>2.6972169999999998</v>
      </c>
      <c r="AM1045" s="10"/>
      <c r="AN1045" s="5">
        <f t="shared" si="238"/>
        <v>35.448548000000002</v>
      </c>
      <c r="AO1045" s="5"/>
      <c r="AP1045" s="5"/>
      <c r="AQ1045" s="5">
        <f t="shared" si="239"/>
        <v>27.089915999999999</v>
      </c>
      <c r="AR1045" s="5"/>
      <c r="AS1045" s="5"/>
      <c r="AT1045" s="5">
        <f t="shared" si="240"/>
        <v>10.532640000000001</v>
      </c>
      <c r="AU1045" s="5">
        <f t="shared" si="241"/>
        <v>2.704707</v>
      </c>
      <c r="AV1045" s="10">
        <f t="shared" si="237"/>
        <v>24.224188000000002</v>
      </c>
      <c r="AW1045" s="48">
        <f t="shared" si="232"/>
        <v>99.999999000000003</v>
      </c>
    </row>
    <row r="1046" spans="1:49" x14ac:dyDescent="0.3">
      <c r="A1046" s="2" t="s">
        <v>1449</v>
      </c>
      <c r="B1046" s="3">
        <f>'H. Alk. basalt FC 5kbar'!A147</f>
        <v>141</v>
      </c>
      <c r="C1046" s="2">
        <f>'H. Alk. basalt FC 5kbar'!C147</f>
        <v>926</v>
      </c>
      <c r="D1046" s="2">
        <f>'H. Alk. basalt FC 5kbar'!D147</f>
        <v>5000</v>
      </c>
      <c r="E1046" s="5">
        <f>'B. LLD classification'!EA1090</f>
        <v>2.5095731584221599</v>
      </c>
      <c r="F1046" s="5">
        <f>'H. Alk. basalt FC 5kbar'!L147</f>
        <v>3.5005820000000001</v>
      </c>
      <c r="G1046" s="6">
        <f>'H. Alk. basalt FC 5kbar'!N147</f>
        <v>24.008016000000001</v>
      </c>
      <c r="H1046" s="7">
        <f t="shared" si="242"/>
        <v>75.991984000000002</v>
      </c>
      <c r="I1046" s="8">
        <f>'H. Alk. basalt FC 5kbar'!R147</f>
        <v>58.420056000000002</v>
      </c>
      <c r="J1046" s="9">
        <f>'H. Alk. basalt FC 5kbar'!S147</f>
        <v>0.299265</v>
      </c>
      <c r="K1046" s="9">
        <f>'H. Alk. basalt FC 5kbar'!T147</f>
        <v>12.380616</v>
      </c>
      <c r="L1046" s="9">
        <f>'H. Alk. basalt FC 5kbar'!U147</f>
        <v>2.4039999999999999E-2</v>
      </c>
      <c r="M1046" s="9">
        <f>'H. Alk. basalt FC 5kbar'!V147</f>
        <v>7.7566230000000003</v>
      </c>
      <c r="N1046" s="9">
        <f>'H. Alk. basalt FC 5kbar'!W147</f>
        <v>0.99956599999999995</v>
      </c>
      <c r="O1046" s="9">
        <f>'H. Alk. basalt FC 5kbar'!X147</f>
        <v>0.41591699999999998</v>
      </c>
      <c r="P1046" s="9">
        <f>'H. Alk. basalt FC 5kbar'!Y147</f>
        <v>2.243798</v>
      </c>
      <c r="Q1046" s="9">
        <f>'H. Alk. basalt FC 5kbar'!Z147</f>
        <v>9.1027380000000004</v>
      </c>
      <c r="R1046" s="9">
        <f>'H. Alk. basalt FC 5kbar'!AA147</f>
        <v>4.2512509999999999</v>
      </c>
      <c r="S1046" s="9">
        <f>'H. Alk. basalt FC 5kbar'!AB147</f>
        <v>0.469495</v>
      </c>
      <c r="T1046" s="9">
        <f>'H. Alk. basalt FC 5kbar'!AC147</f>
        <v>3.6366350000000001</v>
      </c>
      <c r="U1046" s="10"/>
      <c r="V1046" s="5">
        <f>'H. Alk. basalt FC 5kbar'!AH147</f>
        <v>3.5978000000000003E-2</v>
      </c>
      <c r="W1046" s="5"/>
      <c r="X1046" s="5"/>
      <c r="Y1046" s="5">
        <f>'H. Alk. basalt FC 5kbar'!AJ147</f>
        <v>0.17564399999999999</v>
      </c>
      <c r="Z1046" s="5"/>
      <c r="AA1046" s="5"/>
      <c r="AB1046" s="5">
        <f>'H. Alk. basalt FC 5kbar'!AL147</f>
        <v>9.3720000000000001E-3</v>
      </c>
      <c r="AC1046" s="5">
        <f>'H. Alk. basalt FC 5kbar'!AO147</f>
        <v>7.4400000000000004E-3</v>
      </c>
      <c r="AD1046" s="10"/>
      <c r="AE1046" s="5">
        <f>'H. Alk. basalt FC 5kbar'!AQ147</f>
        <v>35.446160999999996</v>
      </c>
      <c r="AF1046" s="5"/>
      <c r="AG1046" s="5"/>
      <c r="AH1046" s="5">
        <f>'H. Alk. basalt FC 5kbar'!AS147</f>
        <v>27.087242</v>
      </c>
      <c r="AI1046" s="5"/>
      <c r="AJ1046" s="5"/>
      <c r="AK1046" s="5">
        <f>'H. Alk. basalt FC 5kbar'!AU147</f>
        <v>10.530465</v>
      </c>
      <c r="AL1046" s="5">
        <f>'H. Alk. basalt FC 5kbar'!AW147+'H. Alk. basalt FC 5kbar'!AX147</f>
        <v>2.6996829999999998</v>
      </c>
      <c r="AM1046" s="10"/>
      <c r="AN1046" s="5">
        <f t="shared" si="238"/>
        <v>35.482138999999997</v>
      </c>
      <c r="AO1046" s="5"/>
      <c r="AP1046" s="5"/>
      <c r="AQ1046" s="5">
        <f t="shared" si="239"/>
        <v>27.262885999999998</v>
      </c>
      <c r="AR1046" s="5"/>
      <c r="AS1046" s="5"/>
      <c r="AT1046" s="5">
        <f t="shared" si="240"/>
        <v>10.539837</v>
      </c>
      <c r="AU1046" s="5">
        <f t="shared" si="241"/>
        <v>2.7071229999999997</v>
      </c>
      <c r="AV1046" s="10">
        <f t="shared" si="237"/>
        <v>24.008016000000001</v>
      </c>
      <c r="AW1046" s="48">
        <f t="shared" si="232"/>
        <v>100.000001</v>
      </c>
    </row>
    <row r="1047" spans="1:49" x14ac:dyDescent="0.3">
      <c r="A1047" s="2" t="s">
        <v>1449</v>
      </c>
      <c r="B1047" s="3">
        <f>'H. Alk. basalt FC 5kbar'!A148</f>
        <v>142</v>
      </c>
      <c r="C1047" s="2">
        <f>'H. Alk. basalt FC 5kbar'!C148</f>
        <v>924</v>
      </c>
      <c r="D1047" s="2">
        <f>'H. Alk. basalt FC 5kbar'!D148</f>
        <v>5000</v>
      </c>
      <c r="E1047" s="5">
        <f>'B. LLD classification'!EA1091</f>
        <v>2.5081520117914784</v>
      </c>
      <c r="F1047" s="5">
        <f>'H. Alk. basalt FC 5kbar'!L148</f>
        <v>3.4950610000000002</v>
      </c>
      <c r="G1047" s="6">
        <f>'H. Alk. basalt FC 5kbar'!N148</f>
        <v>23.792866</v>
      </c>
      <c r="H1047" s="7">
        <f t="shared" si="242"/>
        <v>76.207133999999996</v>
      </c>
      <c r="I1047" s="8">
        <f>'H. Alk. basalt FC 5kbar'!R148</f>
        <v>58.421187000000003</v>
      </c>
      <c r="J1047" s="9">
        <f>'H. Alk. basalt FC 5kbar'!S148</f>
        <v>0.29234599999999999</v>
      </c>
      <c r="K1047" s="9">
        <f>'H. Alk. basalt FC 5kbar'!T148</f>
        <v>12.324164</v>
      </c>
      <c r="L1047" s="9">
        <f>'H. Alk. basalt FC 5kbar'!U148</f>
        <v>2.2699E-2</v>
      </c>
      <c r="M1047" s="9">
        <f>'H. Alk. basalt FC 5kbar'!V148</f>
        <v>7.76112</v>
      </c>
      <c r="N1047" s="9">
        <f>'H. Alk. basalt FC 5kbar'!W148</f>
        <v>1.008605</v>
      </c>
      <c r="O1047" s="9">
        <f>'H. Alk. basalt FC 5kbar'!X148</f>
        <v>0.40449600000000002</v>
      </c>
      <c r="P1047" s="9">
        <f>'H. Alk. basalt FC 5kbar'!Y148</f>
        <v>2.2273010000000002</v>
      </c>
      <c r="Q1047" s="9">
        <f>'H. Alk. basalt FC 5kbar'!Z148</f>
        <v>9.1278780000000008</v>
      </c>
      <c r="R1047" s="9">
        <f>'H. Alk. basalt FC 5kbar'!AA148</f>
        <v>4.2713460000000003</v>
      </c>
      <c r="S1047" s="9">
        <f>'H. Alk. basalt FC 5kbar'!AB148</f>
        <v>0.46951900000000002</v>
      </c>
      <c r="T1047" s="9">
        <f>'H. Alk. basalt FC 5kbar'!AC148</f>
        <v>3.6693410000000002</v>
      </c>
      <c r="U1047" s="10"/>
      <c r="V1047" s="5">
        <f>'H. Alk. basalt FC 5kbar'!AH148</f>
        <v>3.5595000000000002E-2</v>
      </c>
      <c r="W1047" s="5"/>
      <c r="X1047" s="5"/>
      <c r="Y1047" s="5">
        <f>'H. Alk. basalt FC 5kbar'!AJ148</f>
        <v>0.175264</v>
      </c>
      <c r="Z1047" s="5"/>
      <c r="AA1047" s="5"/>
      <c r="AB1047" s="5">
        <f>'H. Alk. basalt FC 5kbar'!AL148</f>
        <v>9.1629999999999993E-3</v>
      </c>
      <c r="AC1047" s="5">
        <f>'H. Alk. basalt FC 5kbar'!AO148</f>
        <v>7.3930000000000003E-3</v>
      </c>
      <c r="AD1047" s="10"/>
      <c r="AE1047" s="5">
        <f>'H. Alk. basalt FC 5kbar'!AQ148</f>
        <v>35.479745999999999</v>
      </c>
      <c r="AF1047" s="5"/>
      <c r="AG1047" s="5"/>
      <c r="AH1047" s="5">
        <f>'H. Alk. basalt FC 5kbar'!AS148</f>
        <v>27.260211999999999</v>
      </c>
      <c r="AI1047" s="5"/>
      <c r="AJ1047" s="5"/>
      <c r="AK1047" s="5">
        <f>'H. Alk. basalt FC 5kbar'!AU148</f>
        <v>10.537661999999999</v>
      </c>
      <c r="AL1047" s="5">
        <f>'H. Alk. basalt FC 5kbar'!AW148+'H. Alk. basalt FC 5kbar'!AX148</f>
        <v>2.7020999999999997</v>
      </c>
      <c r="AM1047" s="10"/>
      <c r="AN1047" s="5">
        <f t="shared" si="238"/>
        <v>35.515340999999999</v>
      </c>
      <c r="AO1047" s="5"/>
      <c r="AP1047" s="5"/>
      <c r="AQ1047" s="5">
        <f t="shared" si="239"/>
        <v>27.435475999999998</v>
      </c>
      <c r="AR1047" s="5"/>
      <c r="AS1047" s="5"/>
      <c r="AT1047" s="5">
        <f t="shared" si="240"/>
        <v>10.546824999999998</v>
      </c>
      <c r="AU1047" s="5">
        <f t="shared" si="241"/>
        <v>2.7094929999999997</v>
      </c>
      <c r="AV1047" s="10">
        <f t="shared" si="237"/>
        <v>23.792866</v>
      </c>
      <c r="AW1047" s="48">
        <f t="shared" si="232"/>
        <v>100.000001</v>
      </c>
    </row>
    <row r="1048" spans="1:49" x14ac:dyDescent="0.3">
      <c r="A1048" s="2" t="s">
        <v>1449</v>
      </c>
      <c r="B1048" s="3">
        <f>'H. Alk. basalt FC 5kbar'!A149</f>
        <v>143</v>
      </c>
      <c r="C1048" s="2">
        <f>'H. Alk. basalt FC 5kbar'!C149</f>
        <v>922</v>
      </c>
      <c r="D1048" s="2">
        <f>'H. Alk. basalt FC 5kbar'!D149</f>
        <v>5000</v>
      </c>
      <c r="E1048" s="5">
        <f>'B. LLD classification'!EA1092</f>
        <v>2.5067408362879053</v>
      </c>
      <c r="F1048" s="5">
        <f>'H. Alk. basalt FC 5kbar'!L149</f>
        <v>3.4891909999999999</v>
      </c>
      <c r="G1048" s="6">
        <f>'H. Alk. basalt FC 5kbar'!N149</f>
        <v>23.578510000000001</v>
      </c>
      <c r="H1048" s="7">
        <f t="shared" si="242"/>
        <v>76.421490000000006</v>
      </c>
      <c r="I1048" s="8">
        <f>'H. Alk. basalt FC 5kbar'!R149</f>
        <v>58.420945000000003</v>
      </c>
      <c r="J1048" s="9">
        <f>'H. Alk. basalt FC 5kbar'!S149</f>
        <v>0.28555199999999997</v>
      </c>
      <c r="K1048" s="9">
        <f>'H. Alk. basalt FC 5kbar'!T149</f>
        <v>12.267205000000001</v>
      </c>
      <c r="L1048" s="9">
        <f>'H. Alk. basalt FC 5kbar'!U149</f>
        <v>2.1412E-2</v>
      </c>
      <c r="M1048" s="9">
        <f>'H. Alk. basalt FC 5kbar'!V149</f>
        <v>7.766108</v>
      </c>
      <c r="N1048" s="9">
        <f>'H. Alk. basalt FC 5kbar'!W149</f>
        <v>1.017774</v>
      </c>
      <c r="O1048" s="9">
        <f>'H. Alk. basalt FC 5kbar'!X149</f>
        <v>0.39326899999999998</v>
      </c>
      <c r="P1048" s="9">
        <f>'H. Alk. basalt FC 5kbar'!Y149</f>
        <v>2.2113399999999999</v>
      </c>
      <c r="Q1048" s="9">
        <f>'H. Alk. basalt FC 5kbar'!Z149</f>
        <v>9.1533339999999992</v>
      </c>
      <c r="R1048" s="9">
        <f>'H. Alk. basalt FC 5kbar'!AA149</f>
        <v>4.2909350000000002</v>
      </c>
      <c r="S1048" s="9">
        <f>'H. Alk. basalt FC 5kbar'!AB149</f>
        <v>0.46960299999999999</v>
      </c>
      <c r="T1048" s="9">
        <f>'H. Alk. basalt FC 5kbar'!AC149</f>
        <v>3.7025220000000001</v>
      </c>
      <c r="U1048" s="10"/>
      <c r="V1048" s="5">
        <f>'H. Alk. basalt FC 5kbar'!AH149</f>
        <v>3.5219E-2</v>
      </c>
      <c r="W1048" s="5"/>
      <c r="X1048" s="5"/>
      <c r="Y1048" s="5">
        <f>'H. Alk. basalt FC 5kbar'!AJ149</f>
        <v>0.175092</v>
      </c>
      <c r="Z1048" s="5"/>
      <c r="AA1048" s="5"/>
      <c r="AB1048" s="5">
        <f>'H. Alk. basalt FC 5kbar'!AL149</f>
        <v>8.9630000000000005E-3</v>
      </c>
      <c r="AC1048" s="5">
        <f>'H. Alk. basalt FC 5kbar'!AO149</f>
        <v>7.3509999999999999E-3</v>
      </c>
      <c r="AD1048" s="10"/>
      <c r="AE1048" s="5">
        <f>'H. Alk. basalt FC 5kbar'!AQ149</f>
        <v>35.512945000000002</v>
      </c>
      <c r="AF1048" s="5"/>
      <c r="AG1048" s="5"/>
      <c r="AH1048" s="5">
        <f>'H. Alk. basalt FC 5kbar'!AS149</f>
        <v>27.432801999999999</v>
      </c>
      <c r="AI1048" s="5"/>
      <c r="AJ1048" s="5"/>
      <c r="AK1048" s="5">
        <f>'H. Alk. basalt FC 5kbar'!AU149</f>
        <v>10.544648</v>
      </c>
      <c r="AL1048" s="5">
        <f>'H. Alk. basalt FC 5kbar'!AW149+'H. Alk. basalt FC 5kbar'!AX149</f>
        <v>2.7044699999999997</v>
      </c>
      <c r="AM1048" s="10"/>
      <c r="AN1048" s="5">
        <f t="shared" si="238"/>
        <v>35.548164</v>
      </c>
      <c r="AO1048" s="5"/>
      <c r="AP1048" s="5"/>
      <c r="AQ1048" s="5">
        <f t="shared" si="239"/>
        <v>27.607893999999998</v>
      </c>
      <c r="AR1048" s="5"/>
      <c r="AS1048" s="5"/>
      <c r="AT1048" s="5">
        <f t="shared" si="240"/>
        <v>10.553611</v>
      </c>
      <c r="AU1048" s="5">
        <f t="shared" si="241"/>
        <v>2.7118209999999996</v>
      </c>
      <c r="AV1048" s="10">
        <f t="shared" si="237"/>
        <v>23.578510000000001</v>
      </c>
      <c r="AW1048" s="48">
        <f t="shared" si="232"/>
        <v>100</v>
      </c>
    </row>
    <row r="1049" spans="1:49" x14ac:dyDescent="0.3">
      <c r="A1049" s="2" t="s">
        <v>1449</v>
      </c>
      <c r="B1049" s="3">
        <f>'H. Alk. basalt FC 5kbar'!A150</f>
        <v>144</v>
      </c>
      <c r="C1049" s="2">
        <f>'H. Alk. basalt FC 5kbar'!C150</f>
        <v>920</v>
      </c>
      <c r="D1049" s="2">
        <f>'H. Alk. basalt FC 5kbar'!D150</f>
        <v>5000</v>
      </c>
      <c r="E1049" s="5">
        <f>'B. LLD classification'!EA1093</f>
        <v>2.5053401350859055</v>
      </c>
      <c r="F1049" s="5">
        <f>'H. Alk. basalt FC 5kbar'!L150</f>
        <v>3.4829430000000001</v>
      </c>
      <c r="G1049" s="6">
        <f>'H. Alk. basalt FC 5kbar'!N150</f>
        <v>23.364671999999999</v>
      </c>
      <c r="H1049" s="7">
        <f t="shared" si="242"/>
        <v>76.635328000000001</v>
      </c>
      <c r="I1049" s="8">
        <f>'H. Alk. basalt FC 5kbar'!R150</f>
        <v>58.419243999999999</v>
      </c>
      <c r="J1049" s="9">
        <f>'H. Alk. basalt FC 5kbar'!S150</f>
        <v>0.27888099999999999</v>
      </c>
      <c r="K1049" s="9">
        <f>'H. Alk. basalt FC 5kbar'!T150</f>
        <v>12.209666</v>
      </c>
      <c r="L1049" s="9">
        <f>'H. Alk. basalt FC 5kbar'!U150</f>
        <v>2.0178000000000001E-2</v>
      </c>
      <c r="M1049" s="9">
        <f>'H. Alk. basalt FC 5kbar'!V150</f>
        <v>7.7716750000000001</v>
      </c>
      <c r="N1049" s="9">
        <f>'H. Alk. basalt FC 5kbar'!W150</f>
        <v>1.0270889999999999</v>
      </c>
      <c r="O1049" s="9">
        <f>'H. Alk. basalt FC 5kbar'!X150</f>
        <v>0.38223699999999999</v>
      </c>
      <c r="P1049" s="9">
        <f>'H. Alk. basalt FC 5kbar'!Y150</f>
        <v>2.1959420000000001</v>
      </c>
      <c r="Q1049" s="9">
        <f>'H. Alk. basalt FC 5kbar'!Z150</f>
        <v>9.1791730000000005</v>
      </c>
      <c r="R1049" s="9">
        <f>'H. Alk. basalt FC 5kbar'!AA150</f>
        <v>4.3099369999999997</v>
      </c>
      <c r="S1049" s="9">
        <f>'H. Alk. basalt FC 5kbar'!AB150</f>
        <v>0.469746</v>
      </c>
      <c r="T1049" s="9">
        <f>'H. Alk. basalt FC 5kbar'!AC150</f>
        <v>3.7362329999999999</v>
      </c>
      <c r="U1049" s="10"/>
      <c r="V1049" s="5">
        <f>'H. Alk. basalt FC 5kbar'!AH150</f>
        <v>3.4847000000000003E-2</v>
      </c>
      <c r="W1049" s="5"/>
      <c r="X1049" s="5"/>
      <c r="Y1049" s="5">
        <f>'H. Alk. basalt FC 5kbar'!AJ150</f>
        <v>0.175178</v>
      </c>
      <c r="Z1049" s="5"/>
      <c r="AA1049" s="5"/>
      <c r="AB1049" s="5">
        <f>'H. Alk. basalt FC 5kbar'!AL150</f>
        <v>8.7729999999999995E-3</v>
      </c>
      <c r="AC1049" s="5">
        <f>'H. Alk. basalt FC 5kbar'!AO150</f>
        <v>7.3140000000000002E-3</v>
      </c>
      <c r="AD1049" s="10"/>
      <c r="AE1049" s="5">
        <f>'H. Alk. basalt FC 5kbar'!AQ150</f>
        <v>35.545766999999998</v>
      </c>
      <c r="AF1049" s="5"/>
      <c r="AG1049" s="5"/>
      <c r="AH1049" s="5">
        <f>'H. Alk. basalt FC 5kbar'!AS150</f>
        <v>27.605221</v>
      </c>
      <c r="AI1049" s="5"/>
      <c r="AJ1049" s="5"/>
      <c r="AK1049" s="5">
        <f>'H. Alk. basalt FC 5kbar'!AU150</f>
        <v>10.551435</v>
      </c>
      <c r="AL1049" s="5">
        <f>'H. Alk. basalt FC 5kbar'!AW150+'H. Alk. basalt FC 5kbar'!AX150</f>
        <v>2.706798</v>
      </c>
      <c r="AM1049" s="10"/>
      <c r="AN1049" s="5">
        <f t="shared" si="238"/>
        <v>35.580613999999997</v>
      </c>
      <c r="AO1049" s="5"/>
      <c r="AP1049" s="5"/>
      <c r="AQ1049" s="5">
        <f t="shared" si="239"/>
        <v>27.780398999999999</v>
      </c>
      <c r="AR1049" s="5"/>
      <c r="AS1049" s="5"/>
      <c r="AT1049" s="5">
        <f t="shared" si="240"/>
        <v>10.560207999999999</v>
      </c>
      <c r="AU1049" s="5">
        <f t="shared" si="241"/>
        <v>2.7141120000000001</v>
      </c>
      <c r="AV1049" s="10">
        <f t="shared" si="237"/>
        <v>23.364671999999999</v>
      </c>
      <c r="AW1049" s="48">
        <f t="shared" si="232"/>
        <v>100.000005</v>
      </c>
    </row>
    <row r="1050" spans="1:49" x14ac:dyDescent="0.3">
      <c r="A1050" s="2" t="s">
        <v>1449</v>
      </c>
      <c r="B1050" s="3">
        <f>'H. Alk. basalt FC 5kbar'!A151</f>
        <v>145</v>
      </c>
      <c r="C1050" s="2">
        <f>'H. Alk. basalt FC 5kbar'!C151</f>
        <v>918</v>
      </c>
      <c r="D1050" s="2">
        <f>'H. Alk. basalt FC 5kbar'!D151</f>
        <v>5000</v>
      </c>
      <c r="E1050" s="5">
        <f>'B. LLD classification'!EA1094</f>
        <v>2.5039507495033417</v>
      </c>
      <c r="F1050" s="5">
        <f>'H. Alk. basalt FC 5kbar'!L151</f>
        <v>3.4762759999999999</v>
      </c>
      <c r="G1050" s="6">
        <f>'H. Alk. basalt FC 5kbar'!N151</f>
        <v>23.150998999999999</v>
      </c>
      <c r="H1050" s="7">
        <f t="shared" si="242"/>
        <v>76.849001000000001</v>
      </c>
      <c r="I1050" s="8">
        <f>'H. Alk. basalt FC 5kbar'!R151</f>
        <v>58.415965</v>
      </c>
      <c r="J1050" s="9">
        <f>'H. Alk. basalt FC 5kbar'!S151</f>
        <v>0.27232499999999998</v>
      </c>
      <c r="K1050" s="9">
        <f>'H. Alk. basalt FC 5kbar'!T151</f>
        <v>12.151453999999999</v>
      </c>
      <c r="L1050" s="9">
        <f>'H. Alk. basalt FC 5kbar'!U151</f>
        <v>1.8995000000000001E-2</v>
      </c>
      <c r="M1050" s="9">
        <f>'H. Alk. basalt FC 5kbar'!V151</f>
        <v>7.777933</v>
      </c>
      <c r="N1050" s="9">
        <f>'H. Alk. basalt FC 5kbar'!W151</f>
        <v>1.0365690000000001</v>
      </c>
      <c r="O1050" s="9">
        <f>'H. Alk. basalt FC 5kbar'!X151</f>
        <v>0.37140600000000001</v>
      </c>
      <c r="P1050" s="9">
        <f>'H. Alk. basalt FC 5kbar'!Y151</f>
        <v>2.181146</v>
      </c>
      <c r="Q1050" s="9">
        <f>'H. Alk. basalt FC 5kbar'!Z151</f>
        <v>9.2054810000000007</v>
      </c>
      <c r="R1050" s="9">
        <f>'H. Alk. basalt FC 5kbar'!AA151</f>
        <v>4.3282410000000002</v>
      </c>
      <c r="S1050" s="9">
        <f>'H. Alk. basalt FC 5kbar'!AB151</f>
        <v>0.46994399999999997</v>
      </c>
      <c r="T1050" s="9">
        <f>'H. Alk. basalt FC 5kbar'!AC151</f>
        <v>3.7705410000000001</v>
      </c>
      <c r="U1050" s="10"/>
      <c r="V1050" s="5">
        <f>'H. Alk. basalt FC 5kbar'!AH151</f>
        <v>3.4478000000000002E-2</v>
      </c>
      <c r="W1050" s="5"/>
      <c r="X1050" s="5"/>
      <c r="Y1050" s="5">
        <f>'H. Alk. basalt FC 5kbar'!AJ151</f>
        <v>0.175597</v>
      </c>
      <c r="Z1050" s="5"/>
      <c r="AA1050" s="5"/>
      <c r="AB1050" s="5">
        <f>'H. Alk. basalt FC 5kbar'!AL151</f>
        <v>8.5920000000000007E-3</v>
      </c>
      <c r="AC1050" s="5">
        <f>'H. Alk. basalt FC 5kbar'!AO151</f>
        <v>7.2830000000000004E-3</v>
      </c>
      <c r="AD1050" s="10"/>
      <c r="AE1050" s="5">
        <f>'H. Alk. basalt FC 5kbar'!AQ151</f>
        <v>35.578211000000003</v>
      </c>
      <c r="AF1050" s="5"/>
      <c r="AG1050" s="5"/>
      <c r="AH1050" s="5">
        <f>'H. Alk. basalt FC 5kbar'!AS151</f>
        <v>27.777723000000002</v>
      </c>
      <c r="AI1050" s="5"/>
      <c r="AJ1050" s="5"/>
      <c r="AK1050" s="5">
        <f>'H. Alk. basalt FC 5kbar'!AU151</f>
        <v>10.558028999999999</v>
      </c>
      <c r="AL1050" s="5">
        <f>'H. Alk. basalt FC 5kbar'!AW151+'H. Alk. basalt FC 5kbar'!AX151</f>
        <v>2.7090879999999999</v>
      </c>
      <c r="AM1050" s="10"/>
      <c r="AN1050" s="5">
        <f t="shared" si="238"/>
        <v>35.612689000000003</v>
      </c>
      <c r="AO1050" s="5"/>
      <c r="AP1050" s="5"/>
      <c r="AQ1050" s="5">
        <f t="shared" si="239"/>
        <v>27.953320000000001</v>
      </c>
      <c r="AR1050" s="5"/>
      <c r="AS1050" s="5"/>
      <c r="AT1050" s="5">
        <f t="shared" si="240"/>
        <v>10.566621</v>
      </c>
      <c r="AU1050" s="5">
        <f t="shared" si="241"/>
        <v>2.7163710000000001</v>
      </c>
      <c r="AV1050" s="10">
        <f t="shared" si="237"/>
        <v>23.150998999999999</v>
      </c>
      <c r="AW1050" s="48">
        <f t="shared" si="232"/>
        <v>100</v>
      </c>
    </row>
    <row r="1051" spans="1:49" x14ac:dyDescent="0.3">
      <c r="A1051" s="2" t="s">
        <v>1449</v>
      </c>
      <c r="B1051" s="3">
        <f>'H. Alk. basalt FC 5kbar'!A152</f>
        <v>146</v>
      </c>
      <c r="C1051" s="2">
        <f>'H. Alk. basalt FC 5kbar'!C152</f>
        <v>916</v>
      </c>
      <c r="D1051" s="2">
        <f>'H. Alk. basalt FC 5kbar'!D152</f>
        <v>5000</v>
      </c>
      <c r="E1051" s="5">
        <f>'B. LLD classification'!EA1095</f>
        <v>2.5025739661307966</v>
      </c>
      <c r="F1051" s="5">
        <f>'H. Alk. basalt FC 5kbar'!L152</f>
        <v>3.4691339999999999</v>
      </c>
      <c r="G1051" s="6">
        <f>'H. Alk. basalt FC 5kbar'!N152</f>
        <v>22.937023</v>
      </c>
      <c r="H1051" s="7">
        <f t="shared" si="242"/>
        <v>77.062977000000004</v>
      </c>
      <c r="I1051" s="8">
        <f>'H. Alk. basalt FC 5kbar'!R152</f>
        <v>58.410944000000001</v>
      </c>
      <c r="J1051" s="9">
        <f>'H. Alk. basalt FC 5kbar'!S152</f>
        <v>0.26588000000000001</v>
      </c>
      <c r="K1051" s="9">
        <f>'H. Alk. basalt FC 5kbar'!T152</f>
        <v>12.092442</v>
      </c>
      <c r="L1051" s="9">
        <f>'H. Alk. basalt FC 5kbar'!U152</f>
        <v>1.7860000000000001E-2</v>
      </c>
      <c r="M1051" s="9">
        <f>'H. Alk. basalt FC 5kbar'!V152</f>
        <v>7.7850460000000004</v>
      </c>
      <c r="N1051" s="9">
        <f>'H. Alk. basalt FC 5kbar'!W152</f>
        <v>1.0462389999999999</v>
      </c>
      <c r="O1051" s="9">
        <f>'H. Alk. basalt FC 5kbar'!X152</f>
        <v>0.36078399999999999</v>
      </c>
      <c r="P1051" s="9">
        <f>'H. Alk. basalt FC 5kbar'!Y152</f>
        <v>2.1670069999999999</v>
      </c>
      <c r="Q1051" s="9">
        <f>'H. Alk. basalt FC 5kbar'!Z152</f>
        <v>9.2323749999999993</v>
      </c>
      <c r="R1051" s="9">
        <f>'H. Alk. basalt FC 5kbar'!AA152</f>
        <v>4.3456890000000001</v>
      </c>
      <c r="S1051" s="9">
        <f>'H. Alk. basalt FC 5kbar'!AB152</f>
        <v>0.47019499999999997</v>
      </c>
      <c r="T1051" s="9">
        <f>'H. Alk. basalt FC 5kbar'!AC152</f>
        <v>3.8055409999999998</v>
      </c>
      <c r="U1051" s="10"/>
      <c r="V1051" s="5">
        <f>'H. Alk. basalt FC 5kbar'!AH152</f>
        <v>3.4109E-2</v>
      </c>
      <c r="W1051" s="5"/>
      <c r="X1051" s="5"/>
      <c r="Y1051" s="5">
        <f>'H. Alk. basalt FC 5kbar'!AJ152</f>
        <v>0.17646700000000001</v>
      </c>
      <c r="Z1051" s="5"/>
      <c r="AA1051" s="5"/>
      <c r="AB1051" s="5">
        <f>'H. Alk. basalt FC 5kbar'!AL152</f>
        <v>8.4220000000000007E-3</v>
      </c>
      <c r="AC1051" s="5">
        <f>'H. Alk. basalt FC 5kbar'!AO152</f>
        <v>7.26E-3</v>
      </c>
      <c r="AD1051" s="10"/>
      <c r="AE1051" s="5">
        <f>'H. Alk. basalt FC 5kbar'!AQ152</f>
        <v>35.610284999999998</v>
      </c>
      <c r="AF1051" s="5"/>
      <c r="AG1051" s="5"/>
      <c r="AH1051" s="5">
        <f>'H. Alk. basalt FC 5kbar'!AS152</f>
        <v>27.950645000000002</v>
      </c>
      <c r="AI1051" s="5"/>
      <c r="AJ1051" s="5"/>
      <c r="AK1051" s="5">
        <f>'H. Alk. basalt FC 5kbar'!AU152</f>
        <v>10.564442</v>
      </c>
      <c r="AL1051" s="5">
        <f>'H. Alk. basalt FC 5kbar'!AW152+'H. Alk. basalt FC 5kbar'!AX152</f>
        <v>2.711347</v>
      </c>
      <c r="AM1051" s="10"/>
      <c r="AN1051" s="5">
        <f t="shared" si="238"/>
        <v>35.644393999999998</v>
      </c>
      <c r="AO1051" s="5"/>
      <c r="AP1051" s="5"/>
      <c r="AQ1051" s="5">
        <f t="shared" si="239"/>
        <v>28.127112</v>
      </c>
      <c r="AR1051" s="5"/>
      <c r="AS1051" s="5"/>
      <c r="AT1051" s="5">
        <f t="shared" si="240"/>
        <v>10.572863999999999</v>
      </c>
      <c r="AU1051" s="5">
        <f t="shared" si="241"/>
        <v>2.718607</v>
      </c>
      <c r="AV1051" s="10">
        <f t="shared" si="237"/>
        <v>22.937023</v>
      </c>
      <c r="AW1051" s="48">
        <f t="shared" si="232"/>
        <v>100</v>
      </c>
    </row>
    <row r="1052" spans="1:49" x14ac:dyDescent="0.3">
      <c r="A1052" s="2" t="s">
        <v>1449</v>
      </c>
      <c r="B1052" s="3">
        <f>'H. Alk. basalt FC 5kbar'!A153</f>
        <v>147</v>
      </c>
      <c r="C1052" s="2">
        <f>'H. Alk. basalt FC 5kbar'!C153</f>
        <v>914</v>
      </c>
      <c r="D1052" s="2">
        <f>'H. Alk. basalt FC 5kbar'!D153</f>
        <v>5000</v>
      </c>
      <c r="E1052" s="5">
        <f>'B. LLD classification'!EA1096</f>
        <v>2.501212093843777</v>
      </c>
      <c r="F1052" s="5">
        <f>'H. Alk. basalt FC 5kbar'!L153</f>
        <v>3.4614410000000002</v>
      </c>
      <c r="G1052" s="6">
        <f>'H. Alk. basalt FC 5kbar'!N153</f>
        <v>22.722059999999999</v>
      </c>
      <c r="H1052" s="7">
        <f t="shared" si="242"/>
        <v>77.277940000000001</v>
      </c>
      <c r="I1052" s="8">
        <f>'H. Alk. basalt FC 5kbar'!R153</f>
        <v>58.403928000000001</v>
      </c>
      <c r="J1052" s="9">
        <f>'H. Alk. basalt FC 5kbar'!S153</f>
        <v>0.25953799999999999</v>
      </c>
      <c r="K1052" s="9">
        <f>'H. Alk. basalt FC 5kbar'!T153</f>
        <v>12.032448</v>
      </c>
      <c r="L1052" s="9">
        <f>'H. Alk. basalt FC 5kbar'!U153</f>
        <v>1.6771000000000001E-2</v>
      </c>
      <c r="M1052" s="9">
        <f>'H. Alk. basalt FC 5kbar'!V153</f>
        <v>7.7932589999999999</v>
      </c>
      <c r="N1052" s="9">
        <f>'H. Alk. basalt FC 5kbar'!W153</f>
        <v>1.0561370000000001</v>
      </c>
      <c r="O1052" s="9">
        <f>'H. Alk. basalt FC 5kbar'!X153</f>
        <v>0.350383</v>
      </c>
      <c r="P1052" s="9">
        <f>'H. Alk. basalt FC 5kbar'!Y153</f>
        <v>2.153607</v>
      </c>
      <c r="Q1052" s="9">
        <f>'H. Alk. basalt FC 5kbar'!Z153</f>
        <v>9.2600309999999997</v>
      </c>
      <c r="R1052" s="9">
        <f>'H. Alk. basalt FC 5kbar'!AA153</f>
        <v>4.3620390000000002</v>
      </c>
      <c r="S1052" s="9">
        <f>'H. Alk. basalt FC 5kbar'!AB153</f>
        <v>0.47049099999999999</v>
      </c>
      <c r="T1052" s="9">
        <f>'H. Alk. basalt FC 5kbar'!AC153</f>
        <v>3.8413680000000001</v>
      </c>
      <c r="U1052" s="10"/>
      <c r="V1052" s="5">
        <f>'H. Alk. basalt FC 5kbar'!AH153</f>
        <v>3.3731999999999998E-2</v>
      </c>
      <c r="W1052" s="5"/>
      <c r="X1052" s="5"/>
      <c r="Y1052" s="5">
        <f>'H. Alk. basalt FC 5kbar'!AJ153</f>
        <v>0.17800099999999999</v>
      </c>
      <c r="Z1052" s="5"/>
      <c r="AA1052" s="5"/>
      <c r="AB1052" s="5">
        <f>'H. Alk. basalt FC 5kbar'!AL153</f>
        <v>8.2660000000000008E-3</v>
      </c>
      <c r="AC1052" s="5">
        <f>'H. Alk. basalt FC 5kbar'!AO153</f>
        <v>7.2490000000000002E-3</v>
      </c>
      <c r="AD1052" s="10"/>
      <c r="AE1052" s="5">
        <f>'H. Alk. basalt FC 5kbar'!AQ153</f>
        <v>35.641984999999998</v>
      </c>
      <c r="AF1052" s="5"/>
      <c r="AG1052" s="5"/>
      <c r="AH1052" s="5">
        <f>'H. Alk. basalt FC 5kbar'!AS153</f>
        <v>28.124437</v>
      </c>
      <c r="AI1052" s="5"/>
      <c r="AJ1052" s="5"/>
      <c r="AK1052" s="5">
        <f>'H. Alk. basalt FC 5kbar'!AU153</f>
        <v>10.570684</v>
      </c>
      <c r="AL1052" s="5">
        <f>'H. Alk. basalt FC 5kbar'!AW153+'H. Alk. basalt FC 5kbar'!AX153</f>
        <v>2.713584</v>
      </c>
      <c r="AM1052" s="10"/>
      <c r="AN1052" s="5">
        <f t="shared" si="238"/>
        <v>35.675716999999999</v>
      </c>
      <c r="AO1052" s="5"/>
      <c r="AP1052" s="5"/>
      <c r="AQ1052" s="5">
        <f t="shared" si="239"/>
        <v>28.302437999999999</v>
      </c>
      <c r="AR1052" s="5"/>
      <c r="AS1052" s="5"/>
      <c r="AT1052" s="5">
        <f t="shared" si="240"/>
        <v>10.578950000000001</v>
      </c>
      <c r="AU1052" s="5">
        <f t="shared" si="241"/>
        <v>2.7208329999999998</v>
      </c>
      <c r="AV1052" s="10">
        <f t="shared" si="237"/>
        <v>22.722059999999999</v>
      </c>
      <c r="AW1052" s="48">
        <f t="shared" si="232"/>
        <v>99.999998000000005</v>
      </c>
    </row>
    <row r="1053" spans="1:49" x14ac:dyDescent="0.3">
      <c r="A1053" s="2" t="s">
        <v>1449</v>
      </c>
      <c r="B1053" s="3">
        <f>'H. Alk. basalt FC 5kbar'!A154</f>
        <v>148</v>
      </c>
      <c r="C1053" s="2">
        <f>'H. Alk. basalt FC 5kbar'!C154</f>
        <v>912</v>
      </c>
      <c r="D1053" s="2">
        <f>'H. Alk. basalt FC 5kbar'!D154</f>
        <v>5000</v>
      </c>
      <c r="E1053" s="5">
        <f>'B. LLD classification'!EA1097</f>
        <v>2.4998695851171151</v>
      </c>
      <c r="F1053" s="5">
        <f>'H. Alk. basalt FC 5kbar'!L154</f>
        <v>3.453074</v>
      </c>
      <c r="G1053" s="6">
        <f>'H. Alk. basalt FC 5kbar'!N154</f>
        <v>22.504984</v>
      </c>
      <c r="H1053" s="7">
        <f t="shared" si="242"/>
        <v>77.495015999999993</v>
      </c>
      <c r="I1053" s="8">
        <f>'H. Alk. basalt FC 5kbar'!R154</f>
        <v>58.394494000000002</v>
      </c>
      <c r="J1053" s="9">
        <f>'H. Alk. basalt FC 5kbar'!S154</f>
        <v>0.25328600000000001</v>
      </c>
      <c r="K1053" s="9">
        <f>'H. Alk. basalt FC 5kbar'!T154</f>
        <v>11.971183</v>
      </c>
      <c r="L1053" s="9">
        <f>'H. Alk. basalt FC 5kbar'!U154</f>
        <v>1.5726E-2</v>
      </c>
      <c r="M1053" s="9">
        <f>'H. Alk. basalt FC 5kbar'!V154</f>
        <v>7.8029900000000003</v>
      </c>
      <c r="N1053" s="9">
        <f>'H. Alk. basalt FC 5kbar'!W154</f>
        <v>1.066324</v>
      </c>
      <c r="O1053" s="9">
        <f>'H. Alk. basalt FC 5kbar'!X154</f>
        <v>0.34022599999999997</v>
      </c>
      <c r="P1053" s="9">
        <f>'H. Alk. basalt FC 5kbar'!Y154</f>
        <v>2.1410990000000001</v>
      </c>
      <c r="Q1053" s="9">
        <f>'H. Alk. basalt FC 5kbar'!Z154</f>
        <v>9.2887450000000005</v>
      </c>
      <c r="R1053" s="9">
        <f>'H. Alk. basalt FC 5kbar'!AA154</f>
        <v>4.3768669999999998</v>
      </c>
      <c r="S1053" s="9">
        <f>'H. Alk. basalt FC 5kbar'!AB154</f>
        <v>0.47081899999999999</v>
      </c>
      <c r="T1053" s="9">
        <f>'H. Alk. basalt FC 5kbar'!AC154</f>
        <v>3.8782429999999999</v>
      </c>
      <c r="U1053" s="10"/>
      <c r="V1053" s="5">
        <f>'H. Alk. basalt FC 5kbar'!AH154</f>
        <v>3.3336999999999999E-2</v>
      </c>
      <c r="W1053" s="5"/>
      <c r="X1053" s="5"/>
      <c r="Y1053" s="5">
        <f>'H. Alk. basalt FC 5kbar'!AJ154</f>
        <v>0.180642</v>
      </c>
      <c r="Z1053" s="5"/>
      <c r="AA1053" s="5"/>
      <c r="AB1053" s="5">
        <f>'H. Alk. basalt FC 5kbar'!AL154</f>
        <v>8.1290000000000008E-3</v>
      </c>
      <c r="AC1053" s="5">
        <f>'H. Alk. basalt FC 5kbar'!AO154</f>
        <v>7.2589999999999998E-3</v>
      </c>
      <c r="AD1053" s="10"/>
      <c r="AE1053" s="5">
        <f>'H. Alk. basalt FC 5kbar'!AQ154</f>
        <v>35.673307000000001</v>
      </c>
      <c r="AF1053" s="5"/>
      <c r="AG1053" s="5"/>
      <c r="AH1053" s="5">
        <f>'H. Alk. basalt FC 5kbar'!AS154</f>
        <v>28.299762999999999</v>
      </c>
      <c r="AI1053" s="5"/>
      <c r="AJ1053" s="5"/>
      <c r="AK1053" s="5">
        <f>'H. Alk. basalt FC 5kbar'!AU154</f>
        <v>10.57677</v>
      </c>
      <c r="AL1053" s="5">
        <f>'H. Alk. basalt FC 5kbar'!AW154+'H. Alk. basalt FC 5kbar'!AX154</f>
        <v>2.7158099999999998</v>
      </c>
      <c r="AM1053" s="10"/>
      <c r="AN1053" s="5">
        <f t="shared" si="238"/>
        <v>35.706644000000004</v>
      </c>
      <c r="AO1053" s="5"/>
      <c r="AP1053" s="5"/>
      <c r="AQ1053" s="5">
        <f t="shared" si="239"/>
        <v>28.480404999999998</v>
      </c>
      <c r="AR1053" s="5"/>
      <c r="AS1053" s="5"/>
      <c r="AT1053" s="5">
        <f t="shared" si="240"/>
        <v>10.584899</v>
      </c>
      <c r="AU1053" s="5">
        <f t="shared" si="241"/>
        <v>2.7230689999999997</v>
      </c>
      <c r="AV1053" s="10">
        <f t="shared" si="237"/>
        <v>22.504984</v>
      </c>
      <c r="AW1053" s="48">
        <f t="shared" si="232"/>
        <v>100.000001</v>
      </c>
    </row>
    <row r="1054" spans="1:49" x14ac:dyDescent="0.3">
      <c r="A1054" s="2" t="s">
        <v>1449</v>
      </c>
      <c r="B1054" s="3">
        <f>'H. Alk. basalt FC 5kbar'!A155</f>
        <v>149</v>
      </c>
      <c r="C1054" s="2">
        <f>'H. Alk. basalt FC 5kbar'!C155</f>
        <v>910</v>
      </c>
      <c r="D1054" s="2">
        <f>'H. Alk. basalt FC 5kbar'!D155</f>
        <v>5000</v>
      </c>
      <c r="E1054" s="5">
        <f>'B. LLD classification'!EA1098</f>
        <v>2.4987643761446963</v>
      </c>
      <c r="F1054" s="5">
        <f>'H. Alk. basalt FC 5kbar'!L155</f>
        <v>3.4418479999999998</v>
      </c>
      <c r="G1054" s="6">
        <f>'H. Alk. basalt FC 5kbar'!N155</f>
        <v>22.245546000000001</v>
      </c>
      <c r="H1054" s="7">
        <f t="shared" si="242"/>
        <v>77.754453999999996</v>
      </c>
      <c r="I1054" s="8">
        <f>'H. Alk. basalt FC 5kbar'!R155</f>
        <v>58.368577999999999</v>
      </c>
      <c r="J1054" s="9">
        <f>'H. Alk. basalt FC 5kbar'!S155</f>
        <v>0.246781</v>
      </c>
      <c r="K1054" s="9">
        <f>'H. Alk. basalt FC 5kbar'!T155</f>
        <v>11.900954</v>
      </c>
      <c r="L1054" s="9">
        <f>'H. Alk. basalt FC 5kbar'!U155</f>
        <v>1.469E-2</v>
      </c>
      <c r="M1054" s="9">
        <f>'H. Alk. basalt FC 5kbar'!V155</f>
        <v>7.8293809999999997</v>
      </c>
      <c r="N1054" s="9">
        <f>'H. Alk. basalt FC 5kbar'!W155</f>
        <v>1.0787599999999999</v>
      </c>
      <c r="O1054" s="9">
        <f>'H. Alk. basalt FC 5kbar'!X155</f>
        <v>0.331455</v>
      </c>
      <c r="P1054" s="9">
        <f>'H. Alk. basalt FC 5kbar'!Y155</f>
        <v>2.135659</v>
      </c>
      <c r="Q1054" s="9">
        <f>'H. Alk. basalt FC 5kbar'!Z155</f>
        <v>9.3329529999999998</v>
      </c>
      <c r="R1054" s="9">
        <f>'H. Alk. basalt FC 5kbar'!AA155</f>
        <v>4.3672820000000003</v>
      </c>
      <c r="S1054" s="9">
        <f>'H. Alk. basalt FC 5kbar'!AB155</f>
        <v>0.47029100000000001</v>
      </c>
      <c r="T1054" s="9">
        <f>'H. Alk. basalt FC 5kbar'!AC155</f>
        <v>3.9232179999999999</v>
      </c>
      <c r="U1054" s="10"/>
      <c r="V1054" s="5">
        <f>'H. Alk. basalt FC 5kbar'!AH155</f>
        <v>3.1517999999999997E-2</v>
      </c>
      <c r="W1054" s="5"/>
      <c r="X1054" s="5"/>
      <c r="Y1054" s="5">
        <f>'H. Alk. basalt FC 5kbar'!AJ155</f>
        <v>0.22350300000000001</v>
      </c>
      <c r="Z1054" s="5"/>
      <c r="AA1054" s="5"/>
      <c r="AB1054" s="5">
        <f>'H. Alk. basalt FC 5kbar'!AL155</f>
        <v>8.5290000000000001E-3</v>
      </c>
      <c r="AC1054" s="5">
        <f>'H. Alk. basalt FC 5kbar'!AO155</f>
        <v>8.182E-3</v>
      </c>
      <c r="AD1054" s="10"/>
      <c r="AE1054" s="5">
        <f>'H. Alk. basalt FC 5kbar'!AQ155</f>
        <v>35.704228999999998</v>
      </c>
      <c r="AF1054" s="5"/>
      <c r="AG1054" s="5"/>
      <c r="AH1054" s="5">
        <f>'H. Alk. basalt FC 5kbar'!AS155</f>
        <v>28.477727999999999</v>
      </c>
      <c r="AI1054" s="5"/>
      <c r="AJ1054" s="5"/>
      <c r="AK1054" s="5">
        <f>'H. Alk. basalt FC 5kbar'!AU155</f>
        <v>10.582718</v>
      </c>
      <c r="AL1054" s="5">
        <f>'H. Alk. basalt FC 5kbar'!AW155+'H. Alk. basalt FC 5kbar'!AX155</f>
        <v>2.718045</v>
      </c>
      <c r="AM1054" s="10"/>
      <c r="AN1054" s="5">
        <f t="shared" si="238"/>
        <v>35.735746999999996</v>
      </c>
      <c r="AO1054" s="5"/>
      <c r="AP1054" s="5"/>
      <c r="AQ1054" s="5">
        <f t="shared" si="239"/>
        <v>28.701231</v>
      </c>
      <c r="AR1054" s="5"/>
      <c r="AS1054" s="5"/>
      <c r="AT1054" s="5">
        <f t="shared" si="240"/>
        <v>10.591246999999999</v>
      </c>
      <c r="AU1054" s="5">
        <f t="shared" si="241"/>
        <v>2.7262270000000002</v>
      </c>
      <c r="AV1054" s="10">
        <f t="shared" si="237"/>
        <v>22.245546000000001</v>
      </c>
      <c r="AW1054" s="48">
        <f t="shared" ref="AW1054:AW1058" si="243">SUM(AM1054:AV1054)</f>
        <v>99.999997999999991</v>
      </c>
    </row>
    <row r="1055" spans="1:49" x14ac:dyDescent="0.3">
      <c r="A1055" s="2" t="s">
        <v>1449</v>
      </c>
      <c r="B1055" s="3">
        <f>'H. Alk. basalt FC 5kbar'!A156</f>
        <v>150</v>
      </c>
      <c r="C1055" s="2">
        <f>'H. Alk. basalt FC 5kbar'!C156</f>
        <v>908</v>
      </c>
      <c r="D1055" s="2">
        <f>'H. Alk. basalt FC 5kbar'!D156</f>
        <v>5000</v>
      </c>
      <c r="E1055" s="5">
        <f>'B. LLD classification'!EA1099</f>
        <v>2.4977979796587242</v>
      </c>
      <c r="F1055" s="5">
        <f>'H. Alk. basalt FC 5kbar'!L156</f>
        <v>3.4258099999999998</v>
      </c>
      <c r="G1055" s="6">
        <f>'H. Alk. basalt FC 5kbar'!N156</f>
        <v>21.964269999999999</v>
      </c>
      <c r="H1055" s="7">
        <f t="shared" si="242"/>
        <v>78.035730000000001</v>
      </c>
      <c r="I1055" s="8">
        <f>'H. Alk. basalt FC 5kbar'!R156</f>
        <v>58.332749</v>
      </c>
      <c r="J1055" s="9">
        <f>'H. Alk. basalt FC 5kbar'!S156</f>
        <v>0.24018700000000001</v>
      </c>
      <c r="K1055" s="9">
        <f>'H. Alk. basalt FC 5kbar'!T156</f>
        <v>11.825262</v>
      </c>
      <c r="L1055" s="9">
        <f>'H. Alk. basalt FC 5kbar'!U156</f>
        <v>1.3684999999999999E-2</v>
      </c>
      <c r="M1055" s="9">
        <f>'H. Alk. basalt FC 5kbar'!V156</f>
        <v>7.8656379999999997</v>
      </c>
      <c r="N1055" s="9">
        <f>'H. Alk. basalt FC 5kbar'!W156</f>
        <v>1.0925739999999999</v>
      </c>
      <c r="O1055" s="9">
        <f>'H. Alk. basalt FC 5kbar'!X156</f>
        <v>0.32349899999999998</v>
      </c>
      <c r="P1055" s="9">
        <f>'H. Alk. basalt FC 5kbar'!Y156</f>
        <v>2.13443</v>
      </c>
      <c r="Q1055" s="9">
        <f>'H. Alk. basalt FC 5kbar'!Z156</f>
        <v>9.3868480000000005</v>
      </c>
      <c r="R1055" s="9">
        <f>'H. Alk. basalt FC 5kbar'!AA156</f>
        <v>4.3426929999999997</v>
      </c>
      <c r="S1055" s="9">
        <f>'H. Alk. basalt FC 5kbar'!AB156</f>
        <v>0.469273</v>
      </c>
      <c r="T1055" s="9">
        <f>'H. Alk. basalt FC 5kbar'!AC156</f>
        <v>3.9731610000000002</v>
      </c>
      <c r="U1055" s="10"/>
      <c r="V1055" s="5">
        <f>'H. Alk. basalt FC 5kbar'!AH156</f>
        <v>3.0321000000000001E-2</v>
      </c>
      <c r="W1055" s="5"/>
      <c r="X1055" s="5"/>
      <c r="Y1055" s="5">
        <f>'H. Alk. basalt FC 5kbar'!AJ156</f>
        <v>0.24865200000000001</v>
      </c>
      <c r="Z1055" s="5"/>
      <c r="AA1055" s="5"/>
      <c r="AB1055" s="5">
        <f>'H. Alk. basalt FC 5kbar'!AL156</f>
        <v>8.6359999999999996E-3</v>
      </c>
      <c r="AC1055" s="5">
        <f>'H. Alk. basalt FC 5kbar'!AO156</f>
        <v>8.6709999999999999E-3</v>
      </c>
      <c r="AD1055" s="10"/>
      <c r="AE1055" s="5">
        <f>'H. Alk. basalt FC 5kbar'!AQ156</f>
        <v>35.733331</v>
      </c>
      <c r="AF1055" s="5"/>
      <c r="AG1055" s="5"/>
      <c r="AH1055" s="5">
        <f>'H. Alk. basalt FC 5kbar'!AS156</f>
        <v>28.695847000000001</v>
      </c>
      <c r="AI1055" s="5"/>
      <c r="AJ1055" s="5"/>
      <c r="AK1055" s="5">
        <f>'H. Alk. basalt FC 5kbar'!AU156</f>
        <v>10.589066000000001</v>
      </c>
      <c r="AL1055" s="5">
        <f>'H. Alk. basalt FC 5kbar'!AW156+'H. Alk. basalt FC 5kbar'!AX156</f>
        <v>2.7212040000000002</v>
      </c>
      <c r="AM1055" s="10"/>
      <c r="AN1055" s="5">
        <f t="shared" si="238"/>
        <v>35.763652</v>
      </c>
      <c r="AO1055" s="5"/>
      <c r="AP1055" s="5"/>
      <c r="AQ1055" s="5">
        <f t="shared" si="239"/>
        <v>28.944499</v>
      </c>
      <c r="AR1055" s="5"/>
      <c r="AS1055" s="5"/>
      <c r="AT1055" s="5">
        <f t="shared" si="240"/>
        <v>10.597702</v>
      </c>
      <c r="AU1055" s="5">
        <f t="shared" si="241"/>
        <v>2.7298750000000003</v>
      </c>
      <c r="AV1055" s="10">
        <f t="shared" si="237"/>
        <v>21.964269999999999</v>
      </c>
      <c r="AW1055" s="48">
        <f t="shared" si="243"/>
        <v>99.999998000000005</v>
      </c>
    </row>
    <row r="1056" spans="1:49" x14ac:dyDescent="0.3">
      <c r="A1056" s="2" t="s">
        <v>1449</v>
      </c>
      <c r="B1056" s="3">
        <f>'H. Alk. basalt FC 5kbar'!A157</f>
        <v>151</v>
      </c>
      <c r="C1056" s="2">
        <f>'H. Alk. basalt FC 5kbar'!C157</f>
        <v>906</v>
      </c>
      <c r="D1056" s="2">
        <f>'H. Alk. basalt FC 5kbar'!D157</f>
        <v>5000</v>
      </c>
      <c r="E1056" s="5">
        <f>'B. LLD classification'!EA1100</f>
        <v>2.4968260365056087</v>
      </c>
      <c r="F1056" s="5">
        <f>'H. Alk. basalt FC 5kbar'!L157</f>
        <v>3.4073820000000001</v>
      </c>
      <c r="G1056" s="6">
        <f>'H. Alk. basalt FC 5kbar'!N157</f>
        <v>21.687854000000002</v>
      </c>
      <c r="H1056" s="7">
        <f t="shared" si="242"/>
        <v>78.312145999999998</v>
      </c>
      <c r="I1056" s="8">
        <f>'H. Alk. basalt FC 5kbar'!R157</f>
        <v>58.296325000000003</v>
      </c>
      <c r="J1056" s="9">
        <f>'H. Alk. basalt FC 5kbar'!S157</f>
        <v>0.23372299999999999</v>
      </c>
      <c r="K1056" s="9">
        <f>'H. Alk. basalt FC 5kbar'!T157</f>
        <v>11.749005</v>
      </c>
      <c r="L1056" s="9">
        <f>'H. Alk. basalt FC 5kbar'!U157</f>
        <v>1.2735E-2</v>
      </c>
      <c r="M1056" s="9">
        <f>'H. Alk. basalt FC 5kbar'!V157</f>
        <v>7.90191</v>
      </c>
      <c r="N1056" s="9">
        <f>'H. Alk. basalt FC 5kbar'!W157</f>
        <v>1.1065</v>
      </c>
      <c r="O1056" s="9">
        <f>'H. Alk. basalt FC 5kbar'!X157</f>
        <v>0.31559300000000001</v>
      </c>
      <c r="P1056" s="9">
        <f>'H. Alk. basalt FC 5kbar'!Y157</f>
        <v>2.133267</v>
      </c>
      <c r="Q1056" s="9">
        <f>'H. Alk. basalt FC 5kbar'!Z157</f>
        <v>9.4412350000000007</v>
      </c>
      <c r="R1056" s="9">
        <f>'H. Alk. basalt FC 5kbar'!AA157</f>
        <v>4.3178489999999998</v>
      </c>
      <c r="S1056" s="9">
        <f>'H. Alk. basalt FC 5kbar'!AB157</f>
        <v>0.46834900000000002</v>
      </c>
      <c r="T1056" s="9">
        <f>'H. Alk. basalt FC 5kbar'!AC157</f>
        <v>4.0235079999999996</v>
      </c>
      <c r="U1056" s="10"/>
      <c r="V1056" s="5">
        <f>'H. Alk. basalt FC 5kbar'!AH157</f>
        <v>3.0061000000000001E-2</v>
      </c>
      <c r="W1056" s="5"/>
      <c r="X1056" s="5"/>
      <c r="Y1056" s="5">
        <f>'H. Alk. basalt FC 5kbar'!AJ157</f>
        <v>0.24441499999999999</v>
      </c>
      <c r="Z1056" s="5"/>
      <c r="AA1056" s="5"/>
      <c r="AB1056" s="5">
        <f>'H. Alk. basalt FC 5kbar'!AL157</f>
        <v>8.3909999999999992E-3</v>
      </c>
      <c r="AC1056" s="5">
        <f>'H. Alk. basalt FC 5kbar'!AO157</f>
        <v>8.5559999999999994E-3</v>
      </c>
      <c r="AD1056" s="10"/>
      <c r="AE1056" s="5">
        <f>'H. Alk. basalt FC 5kbar'!AQ157</f>
        <v>35.761235999999997</v>
      </c>
      <c r="AF1056" s="5"/>
      <c r="AG1056" s="5"/>
      <c r="AH1056" s="5">
        <f>'H. Alk. basalt FC 5kbar'!AS157</f>
        <v>28.939117</v>
      </c>
      <c r="AI1056" s="5"/>
      <c r="AJ1056" s="5"/>
      <c r="AK1056" s="5">
        <f>'H. Alk. basalt FC 5kbar'!AU157</f>
        <v>10.595518999999999</v>
      </c>
      <c r="AL1056" s="5">
        <f>'H. Alk. basalt FC 5kbar'!AW157+'H. Alk. basalt FC 5kbar'!AX157</f>
        <v>2.7248519999999998</v>
      </c>
      <c r="AM1056" s="10"/>
      <c r="AN1056" s="5">
        <f t="shared" si="238"/>
        <v>35.791297</v>
      </c>
      <c r="AO1056" s="5"/>
      <c r="AP1056" s="5"/>
      <c r="AQ1056" s="5">
        <f t="shared" si="239"/>
        <v>29.183532</v>
      </c>
      <c r="AR1056" s="5"/>
      <c r="AS1056" s="5"/>
      <c r="AT1056" s="5">
        <f t="shared" si="240"/>
        <v>10.603909999999999</v>
      </c>
      <c r="AU1056" s="5">
        <f t="shared" si="241"/>
        <v>2.7334079999999998</v>
      </c>
      <c r="AV1056" s="10">
        <f t="shared" si="237"/>
        <v>21.687854000000002</v>
      </c>
      <c r="AW1056" s="48">
        <f t="shared" si="243"/>
        <v>100.000001</v>
      </c>
    </row>
    <row r="1057" spans="1:49" x14ac:dyDescent="0.3">
      <c r="A1057" s="2" t="s">
        <v>1449</v>
      </c>
      <c r="B1057" s="3">
        <f>'H. Alk. basalt FC 5kbar'!A158</f>
        <v>152</v>
      </c>
      <c r="C1057" s="2">
        <f>'H. Alk. basalt FC 5kbar'!C158</f>
        <v>904</v>
      </c>
      <c r="D1057" s="2">
        <f>'H. Alk. basalt FC 5kbar'!D158</f>
        <v>5000</v>
      </c>
      <c r="E1057" s="5">
        <f>'B. LLD classification'!EA1101</f>
        <v>2.4958481399406023</v>
      </c>
      <c r="F1057" s="5">
        <f>'H. Alk. basalt FC 5kbar'!L158</f>
        <v>3.3887990000000001</v>
      </c>
      <c r="G1057" s="6">
        <f>'H. Alk. basalt FC 5kbar'!N158</f>
        <v>21.416176</v>
      </c>
      <c r="H1057" s="7">
        <f t="shared" si="242"/>
        <v>78.583823999999993</v>
      </c>
      <c r="I1057" s="8">
        <f>'H. Alk. basalt FC 5kbar'!R158</f>
        <v>58.259312999999999</v>
      </c>
      <c r="J1057" s="9">
        <f>'H. Alk. basalt FC 5kbar'!S158</f>
        <v>0.22739000000000001</v>
      </c>
      <c r="K1057" s="9">
        <f>'H. Alk. basalt FC 5kbar'!T158</f>
        <v>11.672184</v>
      </c>
      <c r="L1057" s="9">
        <f>'H. Alk. basalt FC 5kbar'!U158</f>
        <v>1.1838E-2</v>
      </c>
      <c r="M1057" s="9">
        <f>'H. Alk. basalt FC 5kbar'!V158</f>
        <v>7.9381839999999997</v>
      </c>
      <c r="N1057" s="9">
        <f>'H. Alk. basalt FC 5kbar'!W158</f>
        <v>1.120536</v>
      </c>
      <c r="O1057" s="9">
        <f>'H. Alk. basalt FC 5kbar'!X158</f>
        <v>0.30773899999999998</v>
      </c>
      <c r="P1057" s="9">
        <f>'H. Alk. basalt FC 5kbar'!Y158</f>
        <v>2.1321680000000001</v>
      </c>
      <c r="Q1057" s="9">
        <f>'H. Alk. basalt FC 5kbar'!Z158</f>
        <v>9.4961169999999999</v>
      </c>
      <c r="R1057" s="9">
        <f>'H. Alk. basalt FC 5kbar'!AA158</f>
        <v>4.2927520000000001</v>
      </c>
      <c r="S1057" s="9">
        <f>'H. Alk. basalt FC 5kbar'!AB158</f>
        <v>0.46751799999999999</v>
      </c>
      <c r="T1057" s="9">
        <f>'H. Alk. basalt FC 5kbar'!AC158</f>
        <v>4.0742620000000001</v>
      </c>
      <c r="U1057" s="10"/>
      <c r="V1057" s="5">
        <f>'H. Alk. basalt FC 5kbar'!AH158</f>
        <v>2.981E-2</v>
      </c>
      <c r="W1057" s="5"/>
      <c r="X1057" s="5"/>
      <c r="Y1057" s="5">
        <f>'H. Alk. basalt FC 5kbar'!AJ158</f>
        <v>0.24027799999999999</v>
      </c>
      <c r="Z1057" s="5"/>
      <c r="AA1057" s="5"/>
      <c r="AB1057" s="5">
        <f>'H. Alk. basalt FC 5kbar'!AL158</f>
        <v>8.1550000000000008E-3</v>
      </c>
      <c r="AC1057" s="5">
        <f>'H. Alk. basalt FC 5kbar'!AO158</f>
        <v>8.4449999999999994E-3</v>
      </c>
      <c r="AD1057" s="10"/>
      <c r="AE1057" s="5">
        <f>'H. Alk. basalt FC 5kbar'!AQ158</f>
        <v>35.788873000000002</v>
      </c>
      <c r="AF1057" s="5"/>
      <c r="AG1057" s="5"/>
      <c r="AH1057" s="5">
        <f>'H. Alk. basalt FC 5kbar'!AS158</f>
        <v>29.178148</v>
      </c>
      <c r="AI1057" s="5"/>
      <c r="AJ1057" s="5"/>
      <c r="AK1057" s="5">
        <f>'H. Alk. basalt FC 5kbar'!AU158</f>
        <v>10.601727</v>
      </c>
      <c r="AL1057" s="5">
        <f>'H. Alk. basalt FC 5kbar'!AW158+'H. Alk. basalt FC 5kbar'!AX158</f>
        <v>2.728386</v>
      </c>
      <c r="AM1057" s="10"/>
      <c r="AN1057" s="5">
        <f t="shared" si="238"/>
        <v>35.818683</v>
      </c>
      <c r="AO1057" s="5"/>
      <c r="AP1057" s="5"/>
      <c r="AQ1057" s="5">
        <f t="shared" si="239"/>
        <v>29.418426</v>
      </c>
      <c r="AR1057" s="5"/>
      <c r="AS1057" s="5"/>
      <c r="AT1057" s="5">
        <f t="shared" si="240"/>
        <v>10.609882000000001</v>
      </c>
      <c r="AU1057" s="5">
        <f t="shared" si="241"/>
        <v>2.736831</v>
      </c>
      <c r="AV1057" s="10">
        <f t="shared" si="237"/>
        <v>21.416176</v>
      </c>
      <c r="AW1057" s="48">
        <f t="shared" si="243"/>
        <v>99.999998000000005</v>
      </c>
    </row>
    <row r="1058" spans="1:49" x14ac:dyDescent="0.3">
      <c r="A1058" s="2" t="s">
        <v>1449</v>
      </c>
      <c r="B1058" s="3">
        <f>'H. Alk. basalt FC 5kbar'!A159</f>
        <v>153</v>
      </c>
      <c r="C1058" s="2">
        <f>'H. Alk. basalt FC 5kbar'!C159</f>
        <v>902</v>
      </c>
      <c r="D1058" s="2">
        <f>'H. Alk. basalt FC 5kbar'!D159</f>
        <v>5000</v>
      </c>
      <c r="E1058" s="5">
        <f>'B. LLD classification'!EA1102</f>
        <v>2.4948638621282679</v>
      </c>
      <c r="F1058" s="5">
        <f>'H. Alk. basalt FC 5kbar'!L159</f>
        <v>3.3700610000000002</v>
      </c>
      <c r="G1058" s="6">
        <f>'H. Alk. basalt FC 5kbar'!N159</f>
        <v>21.14912</v>
      </c>
      <c r="H1058" s="7">
        <f t="shared" si="242"/>
        <v>78.850880000000004</v>
      </c>
      <c r="I1058" s="8">
        <f>'H. Alk. basalt FC 5kbar'!R159</f>
        <v>58.221715000000003</v>
      </c>
      <c r="J1058" s="9">
        <f>'H. Alk. basalt FC 5kbar'!S159</f>
        <v>0.22118499999999999</v>
      </c>
      <c r="K1058" s="9">
        <f>'H. Alk. basalt FC 5kbar'!T159</f>
        <v>11.594798000000001</v>
      </c>
      <c r="L1058" s="9">
        <f>'H. Alk. basalt FC 5kbar'!U159</f>
        <v>1.099E-2</v>
      </c>
      <c r="M1058" s="9">
        <f>'H. Alk. basalt FC 5kbar'!V159</f>
        <v>7.9744469999999996</v>
      </c>
      <c r="N1058" s="9">
        <f>'H. Alk. basalt FC 5kbar'!W159</f>
        <v>1.1346860000000001</v>
      </c>
      <c r="O1058" s="9">
        <f>'H. Alk. basalt FC 5kbar'!X159</f>
        <v>0.29993799999999998</v>
      </c>
      <c r="P1058" s="9">
        <f>'H. Alk. basalt FC 5kbar'!Y159</f>
        <v>2.1311309999999999</v>
      </c>
      <c r="Q1058" s="9">
        <f>'H. Alk. basalt FC 5kbar'!Z159</f>
        <v>9.5514980000000005</v>
      </c>
      <c r="R1058" s="9">
        <f>'H. Alk. basalt FC 5kbar'!AA159</f>
        <v>4.2674050000000001</v>
      </c>
      <c r="S1058" s="9">
        <f>'H. Alk. basalt FC 5kbar'!AB159</f>
        <v>0.466779</v>
      </c>
      <c r="T1058" s="9">
        <f>'H. Alk. basalt FC 5kbar'!AC159</f>
        <v>4.1254280000000003</v>
      </c>
      <c r="U1058" s="10"/>
      <c r="V1058" s="5">
        <f>'H. Alk. basalt FC 5kbar'!AH159</f>
        <v>2.9569000000000002E-2</v>
      </c>
      <c r="W1058" s="5"/>
      <c r="X1058" s="5"/>
      <c r="Y1058" s="5">
        <f>'H. Alk. basalt FC 5kbar'!AJ159</f>
        <v>0.236236</v>
      </c>
      <c r="Z1058" s="5"/>
      <c r="AA1058" s="5"/>
      <c r="AB1058" s="5">
        <f>'H. Alk. basalt FC 5kbar'!AL159</f>
        <v>7.9279999999999993E-3</v>
      </c>
      <c r="AC1058" s="5">
        <f>'H. Alk. basalt FC 5kbar'!AO159</f>
        <v>8.3370000000000007E-3</v>
      </c>
      <c r="AD1058" s="10"/>
      <c r="AE1058" s="5">
        <f>'H. Alk. basalt FC 5kbar'!AQ159</f>
        <v>35.816262999999999</v>
      </c>
      <c r="AF1058" s="5"/>
      <c r="AG1058" s="5"/>
      <c r="AH1058" s="5">
        <f>'H. Alk. basalt FC 5kbar'!AS159</f>
        <v>29.413042000000001</v>
      </c>
      <c r="AI1058" s="5"/>
      <c r="AJ1058" s="5"/>
      <c r="AK1058" s="5">
        <f>'H. Alk. basalt FC 5kbar'!AU159</f>
        <v>10.607699</v>
      </c>
      <c r="AL1058" s="5">
        <f>'H. Alk. basalt FC 5kbar'!AW159+'H. Alk. basalt FC 5kbar'!AX159</f>
        <v>2.7318069999999999</v>
      </c>
      <c r="AM1058" s="10"/>
      <c r="AN1058" s="5">
        <f t="shared" si="238"/>
        <v>35.845832000000001</v>
      </c>
      <c r="AO1058" s="5"/>
      <c r="AP1058" s="5"/>
      <c r="AQ1058" s="5">
        <f t="shared" si="239"/>
        <v>29.649278000000002</v>
      </c>
      <c r="AR1058" s="5"/>
      <c r="AS1058" s="5"/>
      <c r="AT1058" s="5">
        <f t="shared" si="240"/>
        <v>10.615627</v>
      </c>
      <c r="AU1058" s="5">
        <f t="shared" si="241"/>
        <v>2.7401439999999999</v>
      </c>
      <c r="AV1058" s="10">
        <f t="shared" si="237"/>
        <v>21.14912</v>
      </c>
      <c r="AW1058" s="48">
        <f t="shared" si="243"/>
        <v>100.00000100000001</v>
      </c>
    </row>
    <row r="1059" spans="1:49" x14ac:dyDescent="0.3">
      <c r="A1059" s="2" t="s">
        <v>1449</v>
      </c>
      <c r="B1059" s="3">
        <f>'H. Alk. basalt FC 5kbar'!A160</f>
        <v>154</v>
      </c>
      <c r="C1059" s="2">
        <f>'H. Alk. basalt FC 5kbar'!C160</f>
        <v>900</v>
      </c>
      <c r="D1059" s="2">
        <f>'H. Alk. basalt FC 5kbar'!D160</f>
        <v>5000</v>
      </c>
      <c r="E1059" s="5">
        <f>'B. LLD classification'!EA1103</f>
        <v>2.4938728162811423</v>
      </c>
      <c r="F1059" s="5">
        <f>'H. Alk. basalt FC 5kbar'!L160</f>
        <v>3.351172</v>
      </c>
      <c r="G1059" s="6">
        <f>'H. Alk. basalt FC 5kbar'!N160</f>
        <v>20.886574</v>
      </c>
      <c r="H1059" s="7">
        <f t="shared" si="242"/>
        <v>79.113426000000004</v>
      </c>
      <c r="I1059" s="8">
        <f>'H. Alk. basalt FC 5kbar'!R160</f>
        <v>58.183534999999999</v>
      </c>
      <c r="J1059" s="9">
        <f>'H. Alk. basalt FC 5kbar'!S160</f>
        <v>0.21511</v>
      </c>
      <c r="K1059" s="9">
        <f>'H. Alk. basalt FC 5kbar'!T160</f>
        <v>11.516848</v>
      </c>
      <c r="L1059" s="9">
        <f>'H. Alk. basalt FC 5kbar'!U160</f>
        <v>1.0191E-2</v>
      </c>
      <c r="M1059" s="9">
        <f>'H. Alk. basalt FC 5kbar'!V160</f>
        <v>8.0106850000000005</v>
      </c>
      <c r="N1059" s="9">
        <f>'H. Alk. basalt FC 5kbar'!W160</f>
        <v>1.148949</v>
      </c>
      <c r="O1059" s="9">
        <f>'H. Alk. basalt FC 5kbar'!X160</f>
        <v>0.29219000000000001</v>
      </c>
      <c r="P1059" s="9">
        <f>'H. Alk. basalt FC 5kbar'!Y160</f>
        <v>2.1301570000000001</v>
      </c>
      <c r="Q1059" s="9">
        <f>'H. Alk. basalt FC 5kbar'!Z160</f>
        <v>9.6073819999999994</v>
      </c>
      <c r="R1059" s="9">
        <f>'H. Alk. basalt FC 5kbar'!AA160</f>
        <v>4.2418120000000004</v>
      </c>
      <c r="S1059" s="9">
        <f>'H. Alk. basalt FC 5kbar'!AB160</f>
        <v>0.46613300000000002</v>
      </c>
      <c r="T1059" s="9">
        <f>'H. Alk. basalt FC 5kbar'!AC160</f>
        <v>4.177009</v>
      </c>
      <c r="U1059" s="10"/>
      <c r="V1059" s="5">
        <f>'H. Alk. basalt FC 5kbar'!AH160</f>
        <v>2.9336000000000001E-2</v>
      </c>
      <c r="W1059" s="5"/>
      <c r="X1059" s="5"/>
      <c r="Y1059" s="5">
        <f>'H. Alk. basalt FC 5kbar'!AJ160</f>
        <v>0.23228599999999999</v>
      </c>
      <c r="Z1059" s="5"/>
      <c r="AA1059" s="5"/>
      <c r="AB1059" s="5">
        <f>'H. Alk. basalt FC 5kbar'!AL160</f>
        <v>7.7079999999999996E-3</v>
      </c>
      <c r="AC1059" s="5">
        <f>'H. Alk. basalt FC 5kbar'!AO160</f>
        <v>8.2330000000000007E-3</v>
      </c>
      <c r="AD1059" s="10"/>
      <c r="AE1059" s="5">
        <f>'H. Alk. basalt FC 5kbar'!AQ160</f>
        <v>35.843404999999997</v>
      </c>
      <c r="AF1059" s="5"/>
      <c r="AG1059" s="5"/>
      <c r="AH1059" s="5">
        <f>'H. Alk. basalt FC 5kbar'!AS160</f>
        <v>29.643894</v>
      </c>
      <c r="AI1059" s="5"/>
      <c r="AJ1059" s="5"/>
      <c r="AK1059" s="5">
        <f>'H. Alk. basalt FC 5kbar'!AU160</f>
        <v>10.613441999999999</v>
      </c>
      <c r="AL1059" s="5">
        <f>'H. Alk. basalt FC 5kbar'!AW160+'H. Alk. basalt FC 5kbar'!AX160</f>
        <v>2.7351220000000001</v>
      </c>
      <c r="AM1059" s="10"/>
      <c r="AN1059" s="5">
        <f t="shared" si="238"/>
        <v>35.872740999999998</v>
      </c>
      <c r="AO1059" s="5"/>
      <c r="AP1059" s="5"/>
      <c r="AQ1059" s="5">
        <f t="shared" si="239"/>
        <v>29.876179999999998</v>
      </c>
      <c r="AR1059" s="5"/>
      <c r="AS1059" s="5"/>
      <c r="AT1059" s="5">
        <f t="shared" si="240"/>
        <v>10.621149999999998</v>
      </c>
      <c r="AU1059" s="5">
        <f t="shared" si="241"/>
        <v>2.7433550000000002</v>
      </c>
      <c r="AV1059" s="10">
        <f t="shared" si="237"/>
        <v>20.886574</v>
      </c>
      <c r="AW1059" s="48">
        <f>SUM(AM1059:AV1059)</f>
        <v>99.999999999999986</v>
      </c>
    </row>
    <row r="1060" spans="1:49" x14ac:dyDescent="0.3">
      <c r="A1060" s="2" t="s">
        <v>1449</v>
      </c>
      <c r="B1060" s="3">
        <f>'H. Alk. basalt FC 5kbar'!A161</f>
        <v>155</v>
      </c>
      <c r="C1060" s="2">
        <f>'H. Alk. basalt FC 5kbar'!C161</f>
        <v>898</v>
      </c>
      <c r="D1060" s="2">
        <f>'H. Alk. basalt FC 5kbar'!D161</f>
        <v>5000</v>
      </c>
      <c r="E1060" s="5">
        <f>'B. LLD classification'!EA1104</f>
        <v>2.4928745267020935</v>
      </c>
      <c r="F1060" s="5">
        <f>'H. Alk. basalt FC 5kbar'!L161</f>
        <v>3.3321320000000001</v>
      </c>
      <c r="G1060" s="6">
        <f>'H. Alk. basalt FC 5kbar'!N161</f>
        <v>20.628428</v>
      </c>
      <c r="H1060" s="7">
        <f t="shared" si="242"/>
        <v>79.371572</v>
      </c>
      <c r="I1060" s="8">
        <f>'H. Alk. basalt FC 5kbar'!R161</f>
        <v>58.144779999999997</v>
      </c>
      <c r="J1060" s="9">
        <f>'H. Alk. basalt FC 5kbar'!S161</f>
        <v>0.20916199999999999</v>
      </c>
      <c r="K1060" s="9">
        <f>'H. Alk. basalt FC 5kbar'!T161</f>
        <v>11.438333</v>
      </c>
      <c r="L1060" s="9">
        <f>'H. Alk. basalt FC 5kbar'!U161</f>
        <v>9.4359999999999999E-3</v>
      </c>
      <c r="M1060" s="9">
        <f>'H. Alk. basalt FC 5kbar'!V161</f>
        <v>8.0468849999999996</v>
      </c>
      <c r="N1060" s="9">
        <f>'H. Alk. basalt FC 5kbar'!W161</f>
        <v>1.163327</v>
      </c>
      <c r="O1060" s="9">
        <f>'H. Alk. basalt FC 5kbar'!X161</f>
        <v>0.284497</v>
      </c>
      <c r="P1060" s="9">
        <f>'H. Alk. basalt FC 5kbar'!Y161</f>
        <v>2.1292430000000002</v>
      </c>
      <c r="Q1060" s="9">
        <f>'H. Alk. basalt FC 5kbar'!Z161</f>
        <v>9.6637719999999998</v>
      </c>
      <c r="R1060" s="9">
        <f>'H. Alk. basalt FC 5kbar'!AA161</f>
        <v>4.2159750000000003</v>
      </c>
      <c r="S1060" s="9">
        <f>'H. Alk. basalt FC 5kbar'!AB161</f>
        <v>0.46557799999999999</v>
      </c>
      <c r="T1060" s="9">
        <f>'H. Alk. basalt FC 5kbar'!AC161</f>
        <v>4.2290099999999997</v>
      </c>
      <c r="U1060" s="10"/>
      <c r="V1060" s="5">
        <f>'H. Alk. basalt FC 5kbar'!AH161</f>
        <v>2.9111999999999999E-2</v>
      </c>
      <c r="W1060" s="5"/>
      <c r="X1060" s="5"/>
      <c r="Y1060" s="5">
        <f>'H. Alk. basalt FC 5kbar'!AJ161</f>
        <v>0.22842599999999999</v>
      </c>
      <c r="Z1060" s="5"/>
      <c r="AA1060" s="5"/>
      <c r="AB1060" s="5">
        <f>'H. Alk. basalt FC 5kbar'!AL161</f>
        <v>7.4960000000000001E-3</v>
      </c>
      <c r="AC1060" s="5">
        <f>'H. Alk. basalt FC 5kbar'!AO161</f>
        <v>8.1320000000000003E-3</v>
      </c>
      <c r="AD1060" s="10"/>
      <c r="AE1060" s="5">
        <f>'H. Alk. basalt FC 5kbar'!AQ161</f>
        <v>35.870313000000003</v>
      </c>
      <c r="AF1060" s="5"/>
      <c r="AG1060" s="5"/>
      <c r="AH1060" s="5">
        <f>'H. Alk. basalt FC 5kbar'!AS161</f>
        <v>29.870795999999999</v>
      </c>
      <c r="AI1060" s="5"/>
      <c r="AJ1060" s="5"/>
      <c r="AK1060" s="5">
        <f>'H. Alk. basalt FC 5kbar'!AU161</f>
        <v>10.618966</v>
      </c>
      <c r="AL1060" s="5">
        <f>'H. Alk. basalt FC 5kbar'!AW161+'H. Alk. basalt FC 5kbar'!AX161</f>
        <v>2.7383319999999998</v>
      </c>
      <c r="AM1060" s="10"/>
      <c r="AN1060" s="5">
        <f t="shared" si="238"/>
        <v>35.899425000000001</v>
      </c>
      <c r="AO1060" s="5"/>
      <c r="AP1060" s="5"/>
      <c r="AQ1060" s="5">
        <f t="shared" si="239"/>
        <v>30.099221999999997</v>
      </c>
      <c r="AR1060" s="5"/>
      <c r="AS1060" s="5"/>
      <c r="AT1060" s="5">
        <f t="shared" si="240"/>
        <v>10.626462</v>
      </c>
      <c r="AU1060" s="5">
        <f t="shared" si="241"/>
        <v>2.7464639999999996</v>
      </c>
      <c r="AV1060" s="10">
        <f t="shared" si="237"/>
        <v>20.628428</v>
      </c>
      <c r="AW1060" s="48">
        <f t="shared" ref="AW1060:AW1082" si="244">SUM(AM1060:AV1060)</f>
        <v>100.00000100000001</v>
      </c>
    </row>
    <row r="1061" spans="1:49" x14ac:dyDescent="0.3">
      <c r="A1061" s="2" t="s">
        <v>1449</v>
      </c>
      <c r="B1061" s="3">
        <f>'H. Alk. basalt FC 5kbar'!A162</f>
        <v>156</v>
      </c>
      <c r="C1061" s="2">
        <f>'H. Alk. basalt FC 5kbar'!C162</f>
        <v>896</v>
      </c>
      <c r="D1061" s="2">
        <f>'H. Alk. basalt FC 5kbar'!D162</f>
        <v>5000</v>
      </c>
      <c r="E1061" s="5">
        <f>'B. LLD classification'!EA1105</f>
        <v>2.4918090904043173</v>
      </c>
      <c r="F1061" s="5">
        <f>'H. Alk. basalt FC 5kbar'!L162</f>
        <v>3.3129740000000001</v>
      </c>
      <c r="G1061" s="6">
        <f>'H. Alk. basalt FC 5kbar'!N162</f>
        <v>20.373011000000002</v>
      </c>
      <c r="H1061" s="7">
        <f t="shared" si="242"/>
        <v>79.626988999999995</v>
      </c>
      <c r="I1061" s="8">
        <f>'H. Alk. basalt FC 5kbar'!R162</f>
        <v>58.106247000000003</v>
      </c>
      <c r="J1061" s="9">
        <f>'H. Alk. basalt FC 5kbar'!S162</f>
        <v>0.20283300000000001</v>
      </c>
      <c r="K1061" s="9">
        <f>'H. Alk. basalt FC 5kbar'!T162</f>
        <v>11.358986</v>
      </c>
      <c r="L1061" s="9">
        <f>'H. Alk. basalt FC 5kbar'!U162</f>
        <v>9.3419999999999996E-3</v>
      </c>
      <c r="M1061" s="9">
        <f>'H. Alk. basalt FC 5kbar'!V162</f>
        <v>8.0816049999999997</v>
      </c>
      <c r="N1061" s="9">
        <f>'H. Alk. basalt FC 5kbar'!W162</f>
        <v>1.1779109999999999</v>
      </c>
      <c r="O1061" s="9">
        <f>'H. Alk. basalt FC 5kbar'!X162</f>
        <v>0.27682899999999999</v>
      </c>
      <c r="P1061" s="9">
        <f>'H. Alk. basalt FC 5kbar'!Y162</f>
        <v>2.1284269999999998</v>
      </c>
      <c r="Q1061" s="9">
        <f>'H. Alk. basalt FC 5kbar'!Z162</f>
        <v>9.7211029999999994</v>
      </c>
      <c r="R1061" s="9">
        <f>'H. Alk. basalt FC 5kbar'!AA162</f>
        <v>4.1898309999999999</v>
      </c>
      <c r="S1061" s="9">
        <f>'H. Alk. basalt FC 5kbar'!AB162</f>
        <v>0.46512399999999998</v>
      </c>
      <c r="T1061" s="9">
        <f>'H. Alk. basalt FC 5kbar'!AC162</f>
        <v>4.2817629999999998</v>
      </c>
      <c r="U1061" s="10"/>
      <c r="V1061" s="5">
        <f>'H. Alk. basalt FC 5kbar'!AH162</f>
        <v>2.8972000000000001E-2</v>
      </c>
      <c r="W1061" s="5"/>
      <c r="X1061" s="5"/>
      <c r="Y1061" s="5">
        <f>'H. Alk. basalt FC 5kbar'!AJ162</f>
        <v>0.225745</v>
      </c>
      <c r="Z1061" s="5"/>
      <c r="AA1061" s="5"/>
      <c r="AB1061" s="5">
        <f>'H. Alk. basalt FC 5kbar'!AL162</f>
        <v>7.6249999999999998E-3</v>
      </c>
      <c r="AC1061" s="5">
        <f>'H. Alk. basalt FC 5kbar'!AO162</f>
        <v>8.0470000000000003E-3</v>
      </c>
      <c r="AD1061" s="10"/>
      <c r="AE1061" s="5">
        <f>'H. Alk. basalt FC 5kbar'!AQ162</f>
        <v>35.896993000000002</v>
      </c>
      <c r="AF1061" s="5"/>
      <c r="AG1061" s="5"/>
      <c r="AH1061" s="5">
        <f>'H. Alk. basalt FC 5kbar'!AS162</f>
        <v>30.093838000000002</v>
      </c>
      <c r="AI1061" s="5"/>
      <c r="AJ1061" s="5"/>
      <c r="AK1061" s="5">
        <f>'H. Alk. basalt FC 5kbar'!AU162</f>
        <v>10.624276999999999</v>
      </c>
      <c r="AL1061" s="5">
        <f>'H. Alk. basalt FC 5kbar'!AW162+'H. Alk. basalt FC 5kbar'!AX162</f>
        <v>2.7414399999999999</v>
      </c>
      <c r="AM1061" s="10"/>
      <c r="AN1061" s="5">
        <f t="shared" si="238"/>
        <v>35.925965000000005</v>
      </c>
      <c r="AO1061" s="5"/>
      <c r="AP1061" s="5"/>
      <c r="AQ1061" s="5">
        <f t="shared" si="239"/>
        <v>30.319583000000002</v>
      </c>
      <c r="AR1061" s="5"/>
      <c r="AS1061" s="5"/>
      <c r="AT1061" s="5">
        <f t="shared" si="240"/>
        <v>10.631902</v>
      </c>
      <c r="AU1061" s="5">
        <f t="shared" si="241"/>
        <v>2.7494869999999998</v>
      </c>
      <c r="AV1061" s="10">
        <f t="shared" si="237"/>
        <v>20.373011000000002</v>
      </c>
      <c r="AW1061" s="48">
        <f t="shared" si="244"/>
        <v>99.999948000000018</v>
      </c>
    </row>
    <row r="1062" spans="1:49" x14ac:dyDescent="0.3">
      <c r="A1062" s="2" t="s">
        <v>1449</v>
      </c>
      <c r="B1062" s="3">
        <f>'H. Alk. basalt FC 5kbar'!A163</f>
        <v>157</v>
      </c>
      <c r="C1062" s="2">
        <f>'H. Alk. basalt FC 5kbar'!C163</f>
        <v>894</v>
      </c>
      <c r="D1062" s="2">
        <f>'H. Alk. basalt FC 5kbar'!D163</f>
        <v>5000</v>
      </c>
      <c r="E1062" s="5">
        <f>'B. LLD classification'!EA1106</f>
        <v>2.4907171349231421</v>
      </c>
      <c r="F1062" s="5">
        <f>'H. Alk. basalt FC 5kbar'!L163</f>
        <v>3.2935819999999998</v>
      </c>
      <c r="G1062" s="6">
        <f>'H. Alk. basalt FC 5kbar'!N163</f>
        <v>20.121406</v>
      </c>
      <c r="H1062" s="7">
        <f t="shared" si="242"/>
        <v>79.878593999999993</v>
      </c>
      <c r="I1062" s="8">
        <f>'H. Alk. basalt FC 5kbar'!R163</f>
        <v>58.067391000000001</v>
      </c>
      <c r="J1062" s="9">
        <f>'H. Alk. basalt FC 5kbar'!S163</f>
        <v>0.19650000000000001</v>
      </c>
      <c r="K1062" s="9">
        <f>'H. Alk. basalt FC 5kbar'!T163</f>
        <v>11.278999000000001</v>
      </c>
      <c r="L1062" s="9">
        <f>'H. Alk. basalt FC 5kbar'!U163</f>
        <v>9.4669999999999997E-3</v>
      </c>
      <c r="M1062" s="9">
        <f>'H. Alk. basalt FC 5kbar'!V163</f>
        <v>8.1157970000000006</v>
      </c>
      <c r="N1062" s="9">
        <f>'H. Alk. basalt FC 5kbar'!W163</f>
        <v>1.1926399999999999</v>
      </c>
      <c r="O1062" s="9">
        <f>'H. Alk. basalt FC 5kbar'!X163</f>
        <v>0.269206</v>
      </c>
      <c r="P1062" s="9">
        <f>'H. Alk. basalt FC 5kbar'!Y163</f>
        <v>2.1276760000000001</v>
      </c>
      <c r="Q1062" s="9">
        <f>'H. Alk. basalt FC 5kbar'!Z163</f>
        <v>9.7790809999999997</v>
      </c>
      <c r="R1062" s="9">
        <f>'H. Alk. basalt FC 5kbar'!AA163</f>
        <v>4.1634349999999998</v>
      </c>
      <c r="S1062" s="9">
        <f>'H. Alk. basalt FC 5kbar'!AB163</f>
        <v>0.46476499999999998</v>
      </c>
      <c r="T1062" s="9">
        <f>'H. Alk. basalt FC 5kbar'!AC163</f>
        <v>4.3350429999999998</v>
      </c>
      <c r="U1062" s="10"/>
      <c r="V1062" s="5">
        <f>'H. Alk. basalt FC 5kbar'!AH163</f>
        <v>2.8797E-2</v>
      </c>
      <c r="W1062" s="5"/>
      <c r="X1062" s="5"/>
      <c r="Y1062" s="5">
        <f>'H. Alk. basalt FC 5kbar'!AJ163</f>
        <v>0.222302</v>
      </c>
      <c r="Z1062" s="5"/>
      <c r="AA1062" s="5"/>
      <c r="AB1062" s="5">
        <f>'H. Alk. basalt FC 5kbar'!AL163</f>
        <v>7.5129999999999997E-3</v>
      </c>
      <c r="AC1062" s="5">
        <f>'H. Alk. basalt FC 5kbar'!AO163</f>
        <v>7.9539999999999993E-3</v>
      </c>
      <c r="AD1062" s="10"/>
      <c r="AE1062" s="5">
        <f>'H. Alk. basalt FC 5kbar'!AQ163</f>
        <v>35.923532000000002</v>
      </c>
      <c r="AF1062" s="5"/>
      <c r="AG1062" s="5"/>
      <c r="AH1062" s="5">
        <f>'H. Alk. basalt FC 5kbar'!AS163</f>
        <v>30.314198000000001</v>
      </c>
      <c r="AI1062" s="5"/>
      <c r="AJ1062" s="5"/>
      <c r="AK1062" s="5">
        <f>'H. Alk. basalt FC 5kbar'!AU163</f>
        <v>10.629716999999999</v>
      </c>
      <c r="AL1062" s="5">
        <f>'H. Alk. basalt FC 5kbar'!AW163+'H. Alk. basalt FC 5kbar'!AX163</f>
        <v>2.7444639999999998</v>
      </c>
      <c r="AM1062" s="10"/>
      <c r="AN1062" s="5">
        <f t="shared" si="238"/>
        <v>35.952328999999999</v>
      </c>
      <c r="AO1062" s="5"/>
      <c r="AP1062" s="5"/>
      <c r="AQ1062" s="5">
        <f t="shared" si="239"/>
        <v>30.5365</v>
      </c>
      <c r="AR1062" s="5"/>
      <c r="AS1062" s="5"/>
      <c r="AT1062" s="5">
        <f t="shared" si="240"/>
        <v>10.637229999999999</v>
      </c>
      <c r="AU1062" s="5">
        <f t="shared" si="241"/>
        <v>2.7524179999999996</v>
      </c>
      <c r="AV1062" s="10">
        <f t="shared" si="237"/>
        <v>20.121406</v>
      </c>
      <c r="AW1062" s="48">
        <f t="shared" si="244"/>
        <v>99.999883000000011</v>
      </c>
    </row>
    <row r="1063" spans="1:49" x14ac:dyDescent="0.3">
      <c r="A1063" s="2" t="s">
        <v>1449</v>
      </c>
      <c r="B1063" s="3">
        <f>'H. Alk. basalt FC 5kbar'!A164</f>
        <v>158</v>
      </c>
      <c r="C1063" s="2">
        <f>'H. Alk. basalt FC 5kbar'!C164</f>
        <v>892</v>
      </c>
      <c r="D1063" s="2">
        <f>'H. Alk. basalt FC 5kbar'!D164</f>
        <v>5000</v>
      </c>
      <c r="E1063" s="5">
        <f>'B. LLD classification'!EA1107</f>
        <v>2.4896187547313899</v>
      </c>
      <c r="F1063" s="5">
        <f>'H. Alk. basalt FC 5kbar'!L164</f>
        <v>3.274</v>
      </c>
      <c r="G1063" s="6">
        <f>'H. Alk. basalt FC 5kbar'!N164</f>
        <v>19.874063</v>
      </c>
      <c r="H1063" s="7">
        <f t="shared" si="242"/>
        <v>80.125936999999993</v>
      </c>
      <c r="I1063" s="8">
        <f>'H. Alk. basalt FC 5kbar'!R164</f>
        <v>58.027948000000002</v>
      </c>
      <c r="J1063" s="9">
        <f>'H. Alk. basalt FC 5kbar'!S164</f>
        <v>0.19034200000000001</v>
      </c>
      <c r="K1063" s="9">
        <f>'H. Alk. basalt FC 5kbar'!T164</f>
        <v>11.198468999999999</v>
      </c>
      <c r="L1063" s="9">
        <f>'H. Alk. basalt FC 5kbar'!U164</f>
        <v>9.5930000000000008E-3</v>
      </c>
      <c r="M1063" s="9">
        <f>'H. Alk. basalt FC 5kbar'!V164</f>
        <v>8.1499330000000008</v>
      </c>
      <c r="N1063" s="9">
        <f>'H. Alk. basalt FC 5kbar'!W164</f>
        <v>1.2074830000000001</v>
      </c>
      <c r="O1063" s="9">
        <f>'H. Alk. basalt FC 5kbar'!X164</f>
        <v>0.26164100000000001</v>
      </c>
      <c r="P1063" s="9">
        <f>'H. Alk. basalt FC 5kbar'!Y164</f>
        <v>2.1269779999999998</v>
      </c>
      <c r="Q1063" s="9">
        <f>'H. Alk. basalt FC 5kbar'!Z164</f>
        <v>9.8375579999999996</v>
      </c>
      <c r="R1063" s="9">
        <f>'H. Alk. basalt FC 5kbar'!AA164</f>
        <v>4.1368169999999997</v>
      </c>
      <c r="S1063" s="9">
        <f>'H. Alk. basalt FC 5kbar'!AB164</f>
        <v>0.464499</v>
      </c>
      <c r="T1063" s="9">
        <f>'H. Alk. basalt FC 5kbar'!AC164</f>
        <v>4.3887390000000002</v>
      </c>
      <c r="U1063" s="10"/>
      <c r="V1063" s="5">
        <f>'H. Alk. basalt FC 5kbar'!AH164</f>
        <v>2.8604000000000001E-2</v>
      </c>
      <c r="W1063" s="5"/>
      <c r="X1063" s="5"/>
      <c r="Y1063" s="5">
        <f>'H. Alk. basalt FC 5kbar'!AJ164</f>
        <v>0.218554</v>
      </c>
      <c r="Z1063" s="5"/>
      <c r="AA1063" s="5"/>
      <c r="AB1063" s="5">
        <f>'H. Alk. basalt FC 5kbar'!AL164</f>
        <v>7.2909999999999997E-3</v>
      </c>
      <c r="AC1063" s="5">
        <f>'H. Alk. basalt FC 5kbar'!AO164</f>
        <v>7.8600000000000007E-3</v>
      </c>
      <c r="AD1063" s="10"/>
      <c r="AE1063" s="5">
        <f>'H. Alk. basalt FC 5kbar'!AQ164</f>
        <v>35.949891999999998</v>
      </c>
      <c r="AF1063" s="5"/>
      <c r="AG1063" s="5"/>
      <c r="AH1063" s="5">
        <f>'H. Alk. basalt FC 5kbar'!AS164</f>
        <v>30.531117999999999</v>
      </c>
      <c r="AI1063" s="5"/>
      <c r="AJ1063" s="5"/>
      <c r="AK1063" s="5">
        <f>'H. Alk. basalt FC 5kbar'!AU164</f>
        <v>10.635043</v>
      </c>
      <c r="AL1063" s="5">
        <f>'H. Alk. basalt FC 5kbar'!AW164+'H. Alk. basalt FC 5kbar'!AX164</f>
        <v>2.747395</v>
      </c>
      <c r="AM1063" s="10"/>
      <c r="AN1063" s="5">
        <f t="shared" si="238"/>
        <v>35.978496</v>
      </c>
      <c r="AO1063" s="5"/>
      <c r="AP1063" s="5"/>
      <c r="AQ1063" s="5">
        <f t="shared" si="239"/>
        <v>30.749672</v>
      </c>
      <c r="AR1063" s="5"/>
      <c r="AS1063" s="5"/>
      <c r="AT1063" s="5">
        <f t="shared" si="240"/>
        <v>10.642334</v>
      </c>
      <c r="AU1063" s="5">
        <f t="shared" si="241"/>
        <v>2.755255</v>
      </c>
      <c r="AV1063" s="10">
        <f t="shared" si="237"/>
        <v>19.874063</v>
      </c>
      <c r="AW1063" s="48">
        <f t="shared" si="244"/>
        <v>99.99982</v>
      </c>
    </row>
    <row r="1064" spans="1:49" x14ac:dyDescent="0.3">
      <c r="A1064" s="2" t="s">
        <v>1449</v>
      </c>
      <c r="B1064" s="3">
        <f>'H. Alk. basalt FC 5kbar'!A165</f>
        <v>159</v>
      </c>
      <c r="C1064" s="2">
        <f>'H. Alk. basalt FC 5kbar'!C165</f>
        <v>890</v>
      </c>
      <c r="D1064" s="2">
        <f>'H. Alk. basalt FC 5kbar'!D165</f>
        <v>5000</v>
      </c>
      <c r="E1064" s="5">
        <f>'B. LLD classification'!EA1108</f>
        <v>2.4885134713645263</v>
      </c>
      <c r="F1064" s="5">
        <f>'H. Alk. basalt FC 5kbar'!L165</f>
        <v>3.254283</v>
      </c>
      <c r="G1064" s="6">
        <f>'H. Alk. basalt FC 5kbar'!N165</f>
        <v>19.630877999999999</v>
      </c>
      <c r="H1064" s="7">
        <f t="shared" si="242"/>
        <v>80.369122000000004</v>
      </c>
      <c r="I1064" s="8">
        <f>'H. Alk. basalt FC 5kbar'!R165</f>
        <v>57.987923000000002</v>
      </c>
      <c r="J1064" s="9">
        <f>'H. Alk. basalt FC 5kbar'!S165</f>
        <v>0.18435499999999999</v>
      </c>
      <c r="K1064" s="9">
        <f>'H. Alk. basalt FC 5kbar'!T165</f>
        <v>11.117395</v>
      </c>
      <c r="L1064" s="9">
        <f>'H. Alk. basalt FC 5kbar'!U165</f>
        <v>9.7210000000000005E-3</v>
      </c>
      <c r="M1064" s="9">
        <f>'H. Alk. basalt FC 5kbar'!V165</f>
        <v>8.1839969999999997</v>
      </c>
      <c r="N1064" s="9">
        <f>'H. Alk. basalt FC 5kbar'!W165</f>
        <v>1.222442</v>
      </c>
      <c r="O1064" s="9">
        <f>'H. Alk. basalt FC 5kbar'!X165</f>
        <v>0.25413599999999997</v>
      </c>
      <c r="P1064" s="9">
        <f>'H. Alk. basalt FC 5kbar'!Y165</f>
        <v>2.126331</v>
      </c>
      <c r="Q1064" s="9">
        <f>'H. Alk. basalt FC 5kbar'!Z165</f>
        <v>9.8965409999999991</v>
      </c>
      <c r="R1064" s="9">
        <f>'H. Alk. basalt FC 5kbar'!AA165</f>
        <v>4.1099779999999999</v>
      </c>
      <c r="S1064" s="9">
        <f>'H. Alk. basalt FC 5kbar'!AB165</f>
        <v>0.46432600000000002</v>
      </c>
      <c r="T1064" s="9">
        <f>'H. Alk. basalt FC 5kbar'!AC165</f>
        <v>4.4428549999999998</v>
      </c>
      <c r="U1064" s="10"/>
      <c r="V1064" s="5">
        <f>'H. Alk. basalt FC 5kbar'!AH165</f>
        <v>2.8417999999999999E-2</v>
      </c>
      <c r="W1064" s="5"/>
      <c r="X1064" s="5"/>
      <c r="Y1064" s="5">
        <f>'H. Alk. basalt FC 5kbar'!AJ165</f>
        <v>0.214892</v>
      </c>
      <c r="Z1064" s="5"/>
      <c r="AA1064" s="5"/>
      <c r="AB1064" s="5">
        <f>'H. Alk. basalt FC 5kbar'!AL165</f>
        <v>7.0790000000000002E-3</v>
      </c>
      <c r="AC1064" s="5">
        <f>'H. Alk. basalt FC 5kbar'!AO165</f>
        <v>7.7679999999999997E-3</v>
      </c>
      <c r="AD1064" s="10"/>
      <c r="AE1064" s="5">
        <f>'H. Alk. basalt FC 5kbar'!AQ165</f>
        <v>35.976056999999997</v>
      </c>
      <c r="AF1064" s="5"/>
      <c r="AG1064" s="5"/>
      <c r="AH1064" s="5">
        <f>'H. Alk. basalt FC 5kbar'!AS165</f>
        <v>30.744285999999999</v>
      </c>
      <c r="AI1064" s="5"/>
      <c r="AJ1064" s="5"/>
      <c r="AK1064" s="5">
        <f>'H. Alk. basalt FC 5kbar'!AU165</f>
        <v>10.640147000000001</v>
      </c>
      <c r="AL1064" s="5">
        <f>'H. Alk. basalt FC 5kbar'!AW165+'H. Alk. basalt FC 5kbar'!AX165</f>
        <v>2.750232</v>
      </c>
      <c r="AM1064" s="10"/>
      <c r="AN1064" s="5">
        <f t="shared" si="238"/>
        <v>36.004474999999999</v>
      </c>
      <c r="AO1064" s="5"/>
      <c r="AP1064" s="5"/>
      <c r="AQ1064" s="5">
        <f t="shared" si="239"/>
        <v>30.959177999999998</v>
      </c>
      <c r="AR1064" s="5"/>
      <c r="AS1064" s="5"/>
      <c r="AT1064" s="5">
        <f t="shared" si="240"/>
        <v>10.647226</v>
      </c>
      <c r="AU1064" s="5">
        <f t="shared" si="241"/>
        <v>2.758</v>
      </c>
      <c r="AV1064" s="10">
        <f t="shared" si="237"/>
        <v>19.630877999999999</v>
      </c>
      <c r="AW1064" s="48">
        <f t="shared" si="244"/>
        <v>99.999756999999988</v>
      </c>
    </row>
    <row r="1065" spans="1:49" x14ac:dyDescent="0.3">
      <c r="A1065" s="2" t="s">
        <v>1449</v>
      </c>
      <c r="B1065" s="3">
        <f>'H. Alk. basalt FC 5kbar'!A166</f>
        <v>160</v>
      </c>
      <c r="C1065" s="2">
        <f>'H. Alk. basalt FC 5kbar'!C166</f>
        <v>888</v>
      </c>
      <c r="D1065" s="2">
        <f>'H. Alk. basalt FC 5kbar'!D166</f>
        <v>5000</v>
      </c>
      <c r="E1065" s="5">
        <f>'B. LLD classification'!EA1109</f>
        <v>2.4874005081231045</v>
      </c>
      <c r="F1065" s="5">
        <f>'H. Alk. basalt FC 5kbar'!L166</f>
        <v>3.2344330000000001</v>
      </c>
      <c r="G1065" s="6">
        <f>'H. Alk. basalt FC 5kbar'!N166</f>
        <v>19.391746999999999</v>
      </c>
      <c r="H1065" s="7">
        <f t="shared" si="242"/>
        <v>80.608253000000005</v>
      </c>
      <c r="I1065" s="8">
        <f>'H. Alk. basalt FC 5kbar'!R166</f>
        <v>57.947322999999997</v>
      </c>
      <c r="J1065" s="9">
        <f>'H. Alk. basalt FC 5kbar'!S166</f>
        <v>0.178535</v>
      </c>
      <c r="K1065" s="9">
        <f>'H. Alk. basalt FC 5kbar'!T166</f>
        <v>11.035780000000001</v>
      </c>
      <c r="L1065" s="9">
        <f>'H. Alk. basalt FC 5kbar'!U166</f>
        <v>9.8499999999999994E-3</v>
      </c>
      <c r="M1065" s="9">
        <f>'H. Alk. basalt FC 5kbar'!V166</f>
        <v>8.2179699999999993</v>
      </c>
      <c r="N1065" s="9">
        <f>'H. Alk. basalt FC 5kbar'!W166</f>
        <v>1.2375160000000001</v>
      </c>
      <c r="O1065" s="9">
        <f>'H. Alk. basalt FC 5kbar'!X166</f>
        <v>0.24669099999999999</v>
      </c>
      <c r="P1065" s="9">
        <f>'H. Alk. basalt FC 5kbar'!Y166</f>
        <v>2.125734</v>
      </c>
      <c r="Q1065" s="9">
        <f>'H. Alk. basalt FC 5kbar'!Z166</f>
        <v>9.9560329999999997</v>
      </c>
      <c r="R1065" s="9">
        <f>'H. Alk. basalt FC 5kbar'!AA166</f>
        <v>4.0829240000000002</v>
      </c>
      <c r="S1065" s="9">
        <f>'H. Alk. basalt FC 5kbar'!AB166</f>
        <v>0.46424599999999999</v>
      </c>
      <c r="T1065" s="9">
        <f>'H. Alk. basalt FC 5kbar'!AC166</f>
        <v>4.4973970000000003</v>
      </c>
      <c r="U1065" s="10"/>
      <c r="V1065" s="5">
        <f>'H. Alk. basalt FC 5kbar'!AH166</f>
        <v>2.8237999999999999E-2</v>
      </c>
      <c r="W1065" s="5"/>
      <c r="X1065" s="5"/>
      <c r="Y1065" s="5">
        <f>'H. Alk. basalt FC 5kbar'!AJ166</f>
        <v>0.211314</v>
      </c>
      <c r="Z1065" s="5"/>
      <c r="AA1065" s="5"/>
      <c r="AB1065" s="5">
        <f>'H. Alk. basalt FC 5kbar'!AL166</f>
        <v>6.875E-3</v>
      </c>
      <c r="AC1065" s="5">
        <f>'H. Alk. basalt FC 5kbar'!AO166</f>
        <v>7.6800000000000002E-3</v>
      </c>
      <c r="AD1065" s="10"/>
      <c r="AE1065" s="5">
        <f>'H. Alk. basalt FC 5kbar'!AQ166</f>
        <v>36.002034999999999</v>
      </c>
      <c r="AF1065" s="5"/>
      <c r="AG1065" s="5"/>
      <c r="AH1065" s="5">
        <f>'H. Alk. basalt FC 5kbar'!AS166</f>
        <v>30.953793999999998</v>
      </c>
      <c r="AI1065" s="5"/>
      <c r="AJ1065" s="5"/>
      <c r="AK1065" s="5">
        <f>'H. Alk. basalt FC 5kbar'!AU166</f>
        <v>10.645038</v>
      </c>
      <c r="AL1065" s="5">
        <f>'H. Alk. basalt FC 5kbar'!AW166+'H. Alk. basalt FC 5kbar'!AX166</f>
        <v>2.752977</v>
      </c>
      <c r="AM1065" s="10"/>
      <c r="AN1065" s="5">
        <f t="shared" ref="AN1065:AN1082" si="245">V1065+AE1065</f>
        <v>36.030273000000001</v>
      </c>
      <c r="AO1065" s="5"/>
      <c r="AP1065" s="5"/>
      <c r="AQ1065" s="5">
        <f t="shared" ref="AQ1065:AQ1082" si="246">Y1065+AH1065</f>
        <v>31.165108</v>
      </c>
      <c r="AR1065" s="5"/>
      <c r="AS1065" s="5"/>
      <c r="AT1065" s="5">
        <f t="shared" ref="AT1065:AT1082" si="247">AB1065+AK1065</f>
        <v>10.651913</v>
      </c>
      <c r="AU1065" s="5">
        <f t="shared" ref="AU1065:AU1082" si="248">AC1065+AL1065</f>
        <v>2.7606570000000001</v>
      </c>
      <c r="AV1065" s="10">
        <f t="shared" si="237"/>
        <v>19.391746999999999</v>
      </c>
      <c r="AW1065" s="48">
        <f t="shared" si="244"/>
        <v>99.999697999999995</v>
      </c>
    </row>
    <row r="1066" spans="1:49" x14ac:dyDescent="0.3">
      <c r="A1066" s="2" t="s">
        <v>1449</v>
      </c>
      <c r="B1066" s="3">
        <f>'H. Alk. basalt FC 5kbar'!A167</f>
        <v>161</v>
      </c>
      <c r="C1066" s="2">
        <f>'H. Alk. basalt FC 5kbar'!C167</f>
        <v>886</v>
      </c>
      <c r="D1066" s="2">
        <f>'H. Alk. basalt FC 5kbar'!D167</f>
        <v>5000</v>
      </c>
      <c r="E1066" s="5">
        <f>'B. LLD classification'!EA1110</f>
        <v>2.4862794707803588</v>
      </c>
      <c r="F1066" s="5">
        <f>'H. Alk. basalt FC 5kbar'!L167</f>
        <v>3.2144529999999998</v>
      </c>
      <c r="G1066" s="6">
        <f>'H. Alk. basalt FC 5kbar'!N167</f>
        <v>19.156573000000002</v>
      </c>
      <c r="H1066" s="7">
        <f t="shared" si="242"/>
        <v>80.843426999999991</v>
      </c>
      <c r="I1066" s="8">
        <f>'H. Alk. basalt FC 5kbar'!R167</f>
        <v>57.906156000000003</v>
      </c>
      <c r="J1066" s="9">
        <f>'H. Alk. basalt FC 5kbar'!S167</f>
        <v>0.172879</v>
      </c>
      <c r="K1066" s="9">
        <f>'H. Alk. basalt FC 5kbar'!T167</f>
        <v>10.953625000000001</v>
      </c>
      <c r="L1066" s="9">
        <f>'H. Alk. basalt FC 5kbar'!U167</f>
        <v>9.9810000000000003E-3</v>
      </c>
      <c r="M1066" s="9">
        <f>'H. Alk. basalt FC 5kbar'!V167</f>
        <v>8.2518340000000006</v>
      </c>
      <c r="N1066" s="9">
        <f>'H. Alk. basalt FC 5kbar'!W167</f>
        <v>1.2527079999999999</v>
      </c>
      <c r="O1066" s="9">
        <f>'H. Alk. basalt FC 5kbar'!X167</f>
        <v>0.23930899999999999</v>
      </c>
      <c r="P1066" s="9">
        <f>'H. Alk. basalt FC 5kbar'!Y167</f>
        <v>2.1251859999999998</v>
      </c>
      <c r="Q1066" s="9">
        <f>'H. Alk. basalt FC 5kbar'!Z167</f>
        <v>10.016038999999999</v>
      </c>
      <c r="R1066" s="9">
        <f>'H. Alk. basalt FC 5kbar'!AA167</f>
        <v>4.0556559999999999</v>
      </c>
      <c r="S1066" s="9">
        <f>'H. Alk. basalt FC 5kbar'!AB167</f>
        <v>0.464258</v>
      </c>
      <c r="T1066" s="9">
        <f>'H. Alk. basalt FC 5kbar'!AC167</f>
        <v>4.5523680000000004</v>
      </c>
      <c r="U1066" s="10"/>
      <c r="V1066" s="5">
        <f>'H. Alk. basalt FC 5kbar'!AH167</f>
        <v>2.8066000000000001E-2</v>
      </c>
      <c r="W1066" s="5"/>
      <c r="X1066" s="5"/>
      <c r="Y1066" s="5">
        <f>'H. Alk. basalt FC 5kbar'!AJ167</f>
        <v>0.207817</v>
      </c>
      <c r="Z1066" s="5"/>
      <c r="AA1066" s="5"/>
      <c r="AB1066" s="5">
        <f>'H. Alk. basalt FC 5kbar'!AL167</f>
        <v>6.679E-3</v>
      </c>
      <c r="AC1066" s="5">
        <f>'H. Alk. basalt FC 5kbar'!AO167</f>
        <v>7.5929999999999999E-3</v>
      </c>
      <c r="AD1066" s="10"/>
      <c r="AE1066" s="5">
        <f>'H. Alk. basalt FC 5kbar'!AQ167</f>
        <v>36.027830000000002</v>
      </c>
      <c r="AF1066" s="5"/>
      <c r="AG1066" s="5"/>
      <c r="AH1066" s="5">
        <f>'H. Alk. basalt FC 5kbar'!AS167</f>
        <v>31.159724000000001</v>
      </c>
      <c r="AI1066" s="5"/>
      <c r="AJ1066" s="5"/>
      <c r="AK1066" s="5">
        <f>'H. Alk. basalt FC 5kbar'!AU167</f>
        <v>10.649724000000001</v>
      </c>
      <c r="AL1066" s="5">
        <f>'H. Alk. basalt FC 5kbar'!AW167+'H. Alk. basalt FC 5kbar'!AX167</f>
        <v>2.7556339999999997</v>
      </c>
      <c r="AM1066" s="10"/>
      <c r="AN1066" s="5">
        <f t="shared" si="245"/>
        <v>36.055896000000004</v>
      </c>
      <c r="AO1066" s="5"/>
      <c r="AP1066" s="5"/>
      <c r="AQ1066" s="5">
        <f t="shared" si="246"/>
        <v>31.367540999999999</v>
      </c>
      <c r="AR1066" s="5"/>
      <c r="AS1066" s="5"/>
      <c r="AT1066" s="5">
        <f t="shared" si="247"/>
        <v>10.656403000000001</v>
      </c>
      <c r="AU1066" s="5">
        <f t="shared" si="248"/>
        <v>2.7632269999999997</v>
      </c>
      <c r="AV1066" s="10">
        <f t="shared" si="237"/>
        <v>19.156573000000002</v>
      </c>
      <c r="AW1066" s="48">
        <f t="shared" si="244"/>
        <v>99.999639999999999</v>
      </c>
    </row>
    <row r="1067" spans="1:49" x14ac:dyDescent="0.3">
      <c r="A1067" s="2" t="s">
        <v>1449</v>
      </c>
      <c r="B1067" s="3">
        <f>'H. Alk. basalt FC 5kbar'!A168</f>
        <v>162</v>
      </c>
      <c r="C1067" s="2">
        <f>'H. Alk. basalt FC 5kbar'!C168</f>
        <v>884</v>
      </c>
      <c r="D1067" s="2">
        <f>'H. Alk. basalt FC 5kbar'!D168</f>
        <v>5000</v>
      </c>
      <c r="E1067" s="5">
        <f>'B. LLD classification'!EA1111</f>
        <v>2.4851496570000156</v>
      </c>
      <c r="F1067" s="5">
        <f>'H. Alk. basalt FC 5kbar'!L168</f>
        <v>3.1943440000000001</v>
      </c>
      <c r="G1067" s="6">
        <f>'H. Alk. basalt FC 5kbar'!N168</f>
        <v>18.925262</v>
      </c>
      <c r="H1067" s="7">
        <f t="shared" si="242"/>
        <v>81.074737999999996</v>
      </c>
      <c r="I1067" s="8">
        <f>'H. Alk. basalt FC 5kbar'!R168</f>
        <v>57.864429000000001</v>
      </c>
      <c r="J1067" s="9">
        <f>'H. Alk. basalt FC 5kbar'!S168</f>
        <v>0.167382</v>
      </c>
      <c r="K1067" s="9">
        <f>'H. Alk. basalt FC 5kbar'!T168</f>
        <v>10.870931000000001</v>
      </c>
      <c r="L1067" s="9">
        <f>'H. Alk. basalt FC 5kbar'!U168</f>
        <v>1.0113E-2</v>
      </c>
      <c r="M1067" s="9">
        <f>'H. Alk. basalt FC 5kbar'!V168</f>
        <v>8.2855679999999996</v>
      </c>
      <c r="N1067" s="9">
        <f>'H. Alk. basalt FC 5kbar'!W168</f>
        <v>1.268019</v>
      </c>
      <c r="O1067" s="9">
        <f>'H. Alk. basalt FC 5kbar'!X168</f>
        <v>0.231991</v>
      </c>
      <c r="P1067" s="9">
        <f>'H. Alk. basalt FC 5kbar'!Y168</f>
        <v>2.1246879999999999</v>
      </c>
      <c r="Q1067" s="9">
        <f>'H. Alk. basalt FC 5kbar'!Z168</f>
        <v>10.076563</v>
      </c>
      <c r="R1067" s="9">
        <f>'H. Alk. basalt FC 5kbar'!AA168</f>
        <v>4.0281789999999997</v>
      </c>
      <c r="S1067" s="9">
        <f>'H. Alk. basalt FC 5kbar'!AB168</f>
        <v>0.46436300000000003</v>
      </c>
      <c r="T1067" s="9">
        <f>'H. Alk. basalt FC 5kbar'!AC168</f>
        <v>4.6077729999999999</v>
      </c>
      <c r="U1067" s="10"/>
      <c r="V1067" s="5">
        <f>'H. Alk. basalt FC 5kbar'!AH168</f>
        <v>2.7900000000000001E-2</v>
      </c>
      <c r="W1067" s="5"/>
      <c r="X1067" s="5"/>
      <c r="Y1067" s="5">
        <f>'H. Alk. basalt FC 5kbar'!AJ168</f>
        <v>0.20439599999999999</v>
      </c>
      <c r="Z1067" s="5"/>
      <c r="AA1067" s="5"/>
      <c r="AB1067" s="5">
        <f>'H. Alk. basalt FC 5kbar'!AL168</f>
        <v>6.4920000000000004E-3</v>
      </c>
      <c r="AC1067" s="5">
        <f>'H. Alk. basalt FC 5kbar'!AO168</f>
        <v>7.5100000000000002E-3</v>
      </c>
      <c r="AD1067" s="10"/>
      <c r="AE1067" s="5">
        <f>'H. Alk. basalt FC 5kbar'!AQ168</f>
        <v>36.053446000000001</v>
      </c>
      <c r="AF1067" s="5"/>
      <c r="AG1067" s="5"/>
      <c r="AH1067" s="5">
        <f>'H. Alk. basalt FC 5kbar'!AS168</f>
        <v>31.362155999999999</v>
      </c>
      <c r="AI1067" s="5"/>
      <c r="AJ1067" s="5"/>
      <c r="AK1067" s="5">
        <f>'H. Alk. basalt FC 5kbar'!AU168</f>
        <v>10.654214</v>
      </c>
      <c r="AL1067" s="5">
        <f>'H. Alk. basalt FC 5kbar'!AW168+'H. Alk. basalt FC 5kbar'!AX168</f>
        <v>2.7582040000000001</v>
      </c>
      <c r="AM1067" s="10"/>
      <c r="AN1067" s="5">
        <f t="shared" si="245"/>
        <v>36.081346000000003</v>
      </c>
      <c r="AO1067" s="5"/>
      <c r="AP1067" s="5"/>
      <c r="AQ1067" s="5">
        <f t="shared" si="246"/>
        <v>31.566551999999998</v>
      </c>
      <c r="AR1067" s="5"/>
      <c r="AS1067" s="5"/>
      <c r="AT1067" s="5">
        <f t="shared" si="247"/>
        <v>10.660705999999999</v>
      </c>
      <c r="AU1067" s="5">
        <f t="shared" si="248"/>
        <v>2.765714</v>
      </c>
      <c r="AV1067" s="10">
        <f t="shared" si="237"/>
        <v>18.925262</v>
      </c>
      <c r="AW1067" s="48">
        <f t="shared" si="244"/>
        <v>99.999580000000009</v>
      </c>
    </row>
    <row r="1068" spans="1:49" x14ac:dyDescent="0.3">
      <c r="A1068" s="2" t="s">
        <v>1449</v>
      </c>
      <c r="B1068" s="3">
        <f>'H. Alk. basalt FC 5kbar'!A169</f>
        <v>163</v>
      </c>
      <c r="C1068" s="2">
        <f>'H. Alk. basalt FC 5kbar'!C169</f>
        <v>882</v>
      </c>
      <c r="D1068" s="2">
        <f>'H. Alk. basalt FC 5kbar'!D169</f>
        <v>5000</v>
      </c>
      <c r="E1068" s="5">
        <f>'B. LLD classification'!EA1112</f>
        <v>2.4840105397758063</v>
      </c>
      <c r="F1068" s="5">
        <f>'H. Alk. basalt FC 5kbar'!L169</f>
        <v>3.1741090000000001</v>
      </c>
      <c r="G1068" s="6">
        <f>'H. Alk. basalt FC 5kbar'!N169</f>
        <v>18.697721999999999</v>
      </c>
      <c r="H1068" s="7">
        <f t="shared" si="242"/>
        <v>81.302278000000001</v>
      </c>
      <c r="I1068" s="8">
        <f>'H. Alk. basalt FC 5kbar'!R169</f>
        <v>57.822147999999999</v>
      </c>
      <c r="J1068" s="9">
        <f>'H. Alk. basalt FC 5kbar'!S169</f>
        <v>0.16204099999999999</v>
      </c>
      <c r="K1068" s="9">
        <f>'H. Alk. basalt FC 5kbar'!T169</f>
        <v>10.787701999999999</v>
      </c>
      <c r="L1068" s="9">
        <f>'H. Alk. basalt FC 5kbar'!U169</f>
        <v>1.0246E-2</v>
      </c>
      <c r="M1068" s="9">
        <f>'H. Alk. basalt FC 5kbar'!V169</f>
        <v>8.3191550000000003</v>
      </c>
      <c r="N1068" s="9">
        <f>'H. Alk. basalt FC 5kbar'!W169</f>
        <v>1.28345</v>
      </c>
      <c r="O1068" s="9">
        <f>'H. Alk. basalt FC 5kbar'!X169</f>
        <v>0.22473899999999999</v>
      </c>
      <c r="P1068" s="9">
        <f>'H. Alk. basalt FC 5kbar'!Y169</f>
        <v>2.1242369999999999</v>
      </c>
      <c r="Q1068" s="9">
        <f>'H. Alk. basalt FC 5kbar'!Z169</f>
        <v>10.137608999999999</v>
      </c>
      <c r="R1068" s="9">
        <f>'H. Alk. basalt FC 5kbar'!AA169</f>
        <v>4.0004949999999999</v>
      </c>
      <c r="S1068" s="9">
        <f>'H. Alk. basalt FC 5kbar'!AB169</f>
        <v>0.46456199999999997</v>
      </c>
      <c r="T1068" s="9">
        <f>'H. Alk. basalt FC 5kbar'!AC169</f>
        <v>4.6636160000000002</v>
      </c>
      <c r="U1068" s="10"/>
      <c r="V1068" s="5">
        <f>'H. Alk. basalt FC 5kbar'!AH169</f>
        <v>2.7740999999999998E-2</v>
      </c>
      <c r="W1068" s="5"/>
      <c r="X1068" s="5"/>
      <c r="Y1068" s="5">
        <f>'H. Alk. basalt FC 5kbar'!AJ169</f>
        <v>0.20104900000000001</v>
      </c>
      <c r="Z1068" s="5"/>
      <c r="AA1068" s="5"/>
      <c r="AB1068" s="5">
        <f>'H. Alk. basalt FC 5kbar'!AL169</f>
        <v>6.3119999999999999E-3</v>
      </c>
      <c r="AC1068" s="5">
        <f>'H. Alk. basalt FC 5kbar'!AO169</f>
        <v>7.4279999999999997E-3</v>
      </c>
      <c r="AD1068" s="10"/>
      <c r="AE1068" s="5">
        <f>'H. Alk. basalt FC 5kbar'!AQ169</f>
        <v>36.078896999999998</v>
      </c>
      <c r="AF1068" s="5"/>
      <c r="AG1068" s="5"/>
      <c r="AH1068" s="5">
        <f>'H. Alk. basalt FC 5kbar'!AS169</f>
        <v>31.561167000000001</v>
      </c>
      <c r="AI1068" s="5"/>
      <c r="AJ1068" s="5"/>
      <c r="AK1068" s="5">
        <f>'H. Alk. basalt FC 5kbar'!AU169</f>
        <v>10.658516000000001</v>
      </c>
      <c r="AL1068" s="5">
        <f>'H. Alk. basalt FC 5kbar'!AW169+'H. Alk. basalt FC 5kbar'!AX169</f>
        <v>2.7606899999999999</v>
      </c>
      <c r="AM1068" s="10"/>
      <c r="AN1068" s="5">
        <f t="shared" si="245"/>
        <v>36.106637999999997</v>
      </c>
      <c r="AO1068" s="5"/>
      <c r="AP1068" s="5"/>
      <c r="AQ1068" s="5">
        <f t="shared" si="246"/>
        <v>31.762216000000002</v>
      </c>
      <c r="AR1068" s="5"/>
      <c r="AS1068" s="5"/>
      <c r="AT1068" s="5">
        <f t="shared" si="247"/>
        <v>10.664828</v>
      </c>
      <c r="AU1068" s="5">
        <f t="shared" si="248"/>
        <v>2.7681179999999999</v>
      </c>
      <c r="AV1068" s="10">
        <f t="shared" si="237"/>
        <v>18.697721999999999</v>
      </c>
      <c r="AW1068" s="48">
        <f t="shared" si="244"/>
        <v>99.999521999999999</v>
      </c>
    </row>
    <row r="1069" spans="1:49" x14ac:dyDescent="0.3">
      <c r="A1069" s="2" t="s">
        <v>1449</v>
      </c>
      <c r="B1069" s="3">
        <f>'H. Alk. basalt FC 5kbar'!A170</f>
        <v>164</v>
      </c>
      <c r="C1069" s="2">
        <f>'H. Alk. basalt FC 5kbar'!C170</f>
        <v>880</v>
      </c>
      <c r="D1069" s="2">
        <f>'H. Alk. basalt FC 5kbar'!D170</f>
        <v>5000</v>
      </c>
      <c r="E1069" s="5">
        <f>'B. LLD classification'!EA1113</f>
        <v>2.4828614973628937</v>
      </c>
      <c r="F1069" s="5">
        <f>'H. Alk. basalt FC 5kbar'!L170</f>
        <v>3.1537510000000002</v>
      </c>
      <c r="G1069" s="6">
        <f>'H. Alk. basalt FC 5kbar'!N170</f>
        <v>18.473868</v>
      </c>
      <c r="H1069" s="7">
        <f t="shared" si="242"/>
        <v>81.526132000000004</v>
      </c>
      <c r="I1069" s="8">
        <f>'H. Alk. basalt FC 5kbar'!R170</f>
        <v>57.779322000000001</v>
      </c>
      <c r="J1069" s="9">
        <f>'H. Alk. basalt FC 5kbar'!S170</f>
        <v>0.15685099999999999</v>
      </c>
      <c r="K1069" s="9">
        <f>'H. Alk. basalt FC 5kbar'!T170</f>
        <v>10.703939</v>
      </c>
      <c r="L1069" s="9">
        <f>'H. Alk. basalt FC 5kbar'!U170</f>
        <v>1.038E-2</v>
      </c>
      <c r="M1069" s="9">
        <f>'H. Alk. basalt FC 5kbar'!V170</f>
        <v>8.3525740000000006</v>
      </c>
      <c r="N1069" s="9">
        <f>'H. Alk. basalt FC 5kbar'!W170</f>
        <v>1.2990029999999999</v>
      </c>
      <c r="O1069" s="9">
        <f>'H. Alk. basalt FC 5kbar'!X170</f>
        <v>0.217553</v>
      </c>
      <c r="P1069" s="9">
        <f>'H. Alk. basalt FC 5kbar'!Y170</f>
        <v>2.1238329999999999</v>
      </c>
      <c r="Q1069" s="9">
        <f>'H. Alk. basalt FC 5kbar'!Z170</f>
        <v>10.199182</v>
      </c>
      <c r="R1069" s="9">
        <f>'H. Alk. basalt FC 5kbar'!AA170</f>
        <v>3.9726089999999998</v>
      </c>
      <c r="S1069" s="9">
        <f>'H. Alk. basalt FC 5kbar'!AB170</f>
        <v>0.46485399999999999</v>
      </c>
      <c r="T1069" s="9">
        <f>'H. Alk. basalt FC 5kbar'!AC170</f>
        <v>4.7199010000000001</v>
      </c>
      <c r="U1069" s="10"/>
      <c r="V1069" s="5">
        <f>'H. Alk. basalt FC 5kbar'!AH170</f>
        <v>2.7588000000000001E-2</v>
      </c>
      <c r="W1069" s="5"/>
      <c r="X1069" s="5"/>
      <c r="Y1069" s="5">
        <f>'H. Alk. basalt FC 5kbar'!AJ170</f>
        <v>0.19777400000000001</v>
      </c>
      <c r="Z1069" s="5"/>
      <c r="AA1069" s="5"/>
      <c r="AB1069" s="5">
        <f>'H. Alk. basalt FC 5kbar'!AL170</f>
        <v>6.1390000000000004E-3</v>
      </c>
      <c r="AC1069" s="5">
        <f>'H. Alk. basalt FC 5kbar'!AO170</f>
        <v>7.3489999999999996E-3</v>
      </c>
      <c r="AD1069" s="10"/>
      <c r="AE1069" s="5">
        <f>'H. Alk. basalt FC 5kbar'!AQ170</f>
        <v>36.104188999999998</v>
      </c>
      <c r="AF1069" s="5"/>
      <c r="AG1069" s="5"/>
      <c r="AH1069" s="5">
        <f>'H. Alk. basalt FC 5kbar'!AS170</f>
        <v>31.756831999999999</v>
      </c>
      <c r="AI1069" s="5"/>
      <c r="AJ1069" s="5"/>
      <c r="AK1069" s="5">
        <f>'H. Alk. basalt FC 5kbar'!AU170</f>
        <v>10.662637</v>
      </c>
      <c r="AL1069" s="5">
        <f>'H. Alk. basalt FC 5kbar'!AW170+'H. Alk. basalt FC 5kbar'!AX170</f>
        <v>2.763096</v>
      </c>
      <c r="AM1069" s="10"/>
      <c r="AN1069" s="5">
        <f t="shared" si="245"/>
        <v>36.131777</v>
      </c>
      <c r="AO1069" s="5"/>
      <c r="AP1069" s="5"/>
      <c r="AQ1069" s="5">
        <f t="shared" si="246"/>
        <v>31.954605999999998</v>
      </c>
      <c r="AR1069" s="5"/>
      <c r="AS1069" s="5"/>
      <c r="AT1069" s="5">
        <f t="shared" si="247"/>
        <v>10.668775999999999</v>
      </c>
      <c r="AU1069" s="5">
        <f t="shared" si="248"/>
        <v>2.770445</v>
      </c>
      <c r="AV1069" s="10">
        <f t="shared" si="237"/>
        <v>18.473868</v>
      </c>
      <c r="AW1069" s="48">
        <f t="shared" si="244"/>
        <v>99.999471999999983</v>
      </c>
    </row>
    <row r="1070" spans="1:49" x14ac:dyDescent="0.3">
      <c r="A1070" s="2" t="s">
        <v>1449</v>
      </c>
      <c r="B1070" s="3">
        <f>'H. Alk. basalt FC 5kbar'!A171</f>
        <v>165</v>
      </c>
      <c r="C1070" s="2">
        <f>'H. Alk. basalt FC 5kbar'!C171</f>
        <v>878</v>
      </c>
      <c r="D1070" s="2">
        <f>'H. Alk. basalt FC 5kbar'!D171</f>
        <v>5000</v>
      </c>
      <c r="E1070" s="5">
        <f>'B. LLD classification'!EA1114</f>
        <v>2.4817019253199635</v>
      </c>
      <c r="F1070" s="5">
        <f>'H. Alk. basalt FC 5kbar'!L171</f>
        <v>3.1332710000000001</v>
      </c>
      <c r="G1070" s="6">
        <f>'H. Alk. basalt FC 5kbar'!N171</f>
        <v>18.253613999999999</v>
      </c>
      <c r="H1070" s="7">
        <f t="shared" si="242"/>
        <v>81.746386000000001</v>
      </c>
      <c r="I1070" s="8">
        <f>'H. Alk. basalt FC 5kbar'!R171</f>
        <v>57.735956000000002</v>
      </c>
      <c r="J1070" s="9">
        <f>'H. Alk. basalt FC 5kbar'!S171</f>
        <v>0.151811</v>
      </c>
      <c r="K1070" s="9">
        <f>'H. Alk. basalt FC 5kbar'!T171</f>
        <v>10.619645999999999</v>
      </c>
      <c r="L1070" s="9">
        <f>'H. Alk. basalt FC 5kbar'!U171</f>
        <v>1.0515E-2</v>
      </c>
      <c r="M1070" s="9">
        <f>'H. Alk. basalt FC 5kbar'!V171</f>
        <v>8.3858040000000003</v>
      </c>
      <c r="N1070" s="9">
        <f>'H. Alk. basalt FC 5kbar'!W171</f>
        <v>1.3146770000000001</v>
      </c>
      <c r="O1070" s="9">
        <f>'H. Alk. basalt FC 5kbar'!X171</f>
        <v>0.21043700000000001</v>
      </c>
      <c r="P1070" s="9">
        <f>'H. Alk. basalt FC 5kbar'!Y171</f>
        <v>2.1234739999999999</v>
      </c>
      <c r="Q1070" s="9">
        <f>'H. Alk. basalt FC 5kbar'!Z171</f>
        <v>10.261285000000001</v>
      </c>
      <c r="R1070" s="9">
        <f>'H. Alk. basalt FC 5kbar'!AA171</f>
        <v>3.9445229999999998</v>
      </c>
      <c r="S1070" s="9">
        <f>'H. Alk. basalt FC 5kbar'!AB171</f>
        <v>0.46523999999999999</v>
      </c>
      <c r="T1070" s="9">
        <f>'H. Alk. basalt FC 5kbar'!AC171</f>
        <v>4.7766320000000002</v>
      </c>
      <c r="U1070" s="10"/>
      <c r="V1070" s="5">
        <f>'H. Alk. basalt FC 5kbar'!AH171</f>
        <v>2.7441E-2</v>
      </c>
      <c r="W1070" s="5"/>
      <c r="X1070" s="5"/>
      <c r="Y1070" s="5">
        <f>'H. Alk. basalt FC 5kbar'!AJ171</f>
        <v>0.19456699999999999</v>
      </c>
      <c r="Z1070" s="5"/>
      <c r="AA1070" s="5"/>
      <c r="AB1070" s="5">
        <f>'H. Alk. basalt FC 5kbar'!AL171</f>
        <v>5.973E-3</v>
      </c>
      <c r="AC1070" s="5">
        <f>'H. Alk. basalt FC 5kbar'!AO171</f>
        <v>7.2719999999999998E-3</v>
      </c>
      <c r="AD1070" s="10"/>
      <c r="AE1070" s="5">
        <f>'H. Alk. basalt FC 5kbar'!AQ171</f>
        <v>36.12932</v>
      </c>
      <c r="AF1070" s="5"/>
      <c r="AG1070" s="5"/>
      <c r="AH1070" s="5">
        <f>'H. Alk. basalt FC 5kbar'!AS171</f>
        <v>31.94922</v>
      </c>
      <c r="AI1070" s="5"/>
      <c r="AJ1070" s="5"/>
      <c r="AK1070" s="5">
        <f>'H. Alk. basalt FC 5kbar'!AU171</f>
        <v>10.666585</v>
      </c>
      <c r="AL1070" s="5">
        <f>'H. Alk. basalt FC 5kbar'!AW171+'H. Alk. basalt FC 5kbar'!AX171</f>
        <v>2.765422</v>
      </c>
      <c r="AM1070" s="10"/>
      <c r="AN1070" s="5">
        <f t="shared" si="245"/>
        <v>36.156761000000003</v>
      </c>
      <c r="AO1070" s="5"/>
      <c r="AP1070" s="5"/>
      <c r="AQ1070" s="5">
        <f t="shared" si="246"/>
        <v>32.143787000000003</v>
      </c>
      <c r="AR1070" s="5"/>
      <c r="AS1070" s="5"/>
      <c r="AT1070" s="5">
        <f t="shared" si="247"/>
        <v>10.672557999999999</v>
      </c>
      <c r="AU1070" s="5">
        <f t="shared" si="248"/>
        <v>2.772694</v>
      </c>
      <c r="AV1070" s="10">
        <f t="shared" si="237"/>
        <v>18.253613999999999</v>
      </c>
      <c r="AW1070" s="48">
        <f t="shared" si="244"/>
        <v>99.999414000000002</v>
      </c>
    </row>
    <row r="1071" spans="1:49" x14ac:dyDescent="0.3">
      <c r="A1071" s="2" t="s">
        <v>1449</v>
      </c>
      <c r="B1071" s="3">
        <f>'H. Alk. basalt FC 5kbar'!A172</f>
        <v>166</v>
      </c>
      <c r="C1071" s="2">
        <f>'H. Alk. basalt FC 5kbar'!C172</f>
        <v>876</v>
      </c>
      <c r="D1071" s="2">
        <f>'H. Alk. basalt FC 5kbar'!D172</f>
        <v>5000</v>
      </c>
      <c r="E1071" s="5">
        <f>'B. LLD classification'!EA1115</f>
        <v>2.4805312373448256</v>
      </c>
      <c r="F1071" s="5">
        <f>'H. Alk. basalt FC 5kbar'!L172</f>
        <v>3.1126719999999999</v>
      </c>
      <c r="G1071" s="6">
        <f>'H. Alk. basalt FC 5kbar'!N172</f>
        <v>18.03688</v>
      </c>
      <c r="H1071" s="7">
        <f t="shared" si="242"/>
        <v>81.963120000000004</v>
      </c>
      <c r="I1071" s="8">
        <f>'H. Alk. basalt FC 5kbar'!R172</f>
        <v>57.692059</v>
      </c>
      <c r="J1071" s="9">
        <f>'H. Alk. basalt FC 5kbar'!S172</f>
        <v>0.14691499999999999</v>
      </c>
      <c r="K1071" s="9">
        <f>'H. Alk. basalt FC 5kbar'!T172</f>
        <v>10.534827</v>
      </c>
      <c r="L1071" s="9">
        <f>'H. Alk. basalt FC 5kbar'!U172</f>
        <v>1.0651000000000001E-2</v>
      </c>
      <c r="M1071" s="9">
        <f>'H. Alk. basalt FC 5kbar'!V172</f>
        <v>8.418825</v>
      </c>
      <c r="N1071" s="9">
        <f>'H. Alk. basalt FC 5kbar'!W172</f>
        <v>1.3304739999999999</v>
      </c>
      <c r="O1071" s="9">
        <f>'H. Alk. basalt FC 5kbar'!X172</f>
        <v>0.20339199999999999</v>
      </c>
      <c r="P1071" s="9">
        <f>'H. Alk. basalt FC 5kbar'!Y172</f>
        <v>2.1231610000000001</v>
      </c>
      <c r="Q1071" s="9">
        <f>'H. Alk. basalt FC 5kbar'!Z172</f>
        <v>10.323922</v>
      </c>
      <c r="R1071" s="9">
        <f>'H. Alk. basalt FC 5kbar'!AA172</f>
        <v>3.916242</v>
      </c>
      <c r="S1071" s="9">
        <f>'H. Alk. basalt FC 5kbar'!AB172</f>
        <v>0.465721</v>
      </c>
      <c r="T1071" s="9">
        <f>'H. Alk. basalt FC 5kbar'!AC172</f>
        <v>4.8338130000000001</v>
      </c>
      <c r="U1071" s="10"/>
      <c r="V1071" s="5">
        <f>'H. Alk. basalt FC 5kbar'!AH172</f>
        <v>2.7300999999999999E-2</v>
      </c>
      <c r="W1071" s="5"/>
      <c r="X1071" s="5"/>
      <c r="Y1071" s="5">
        <f>'H. Alk. basalt FC 5kbar'!AJ172</f>
        <v>0.19142600000000001</v>
      </c>
      <c r="Z1071" s="5"/>
      <c r="AA1071" s="5"/>
      <c r="AB1071" s="5">
        <f>'H. Alk. basalt FC 5kbar'!AL172</f>
        <v>5.8139999999999997E-3</v>
      </c>
      <c r="AC1071" s="5">
        <f>'H. Alk. basalt FC 5kbar'!AO172</f>
        <v>7.1980000000000004E-3</v>
      </c>
      <c r="AD1071" s="10"/>
      <c r="AE1071" s="5">
        <f>'H. Alk. basalt FC 5kbar'!AQ172</f>
        <v>36.154305999999998</v>
      </c>
      <c r="AF1071" s="5"/>
      <c r="AG1071" s="5"/>
      <c r="AH1071" s="5">
        <f>'H. Alk. basalt FC 5kbar'!AS172</f>
        <v>32.138401999999999</v>
      </c>
      <c r="AI1071" s="5"/>
      <c r="AJ1071" s="5"/>
      <c r="AK1071" s="5">
        <f>'H. Alk. basalt FC 5kbar'!AU172</f>
        <v>10.670366</v>
      </c>
      <c r="AL1071" s="5">
        <f>'H. Alk. basalt FC 5kbar'!AW172+'H. Alk. basalt FC 5kbar'!AX172</f>
        <v>2.767671</v>
      </c>
      <c r="AM1071" s="10"/>
      <c r="AN1071" s="5">
        <f t="shared" si="245"/>
        <v>36.181607</v>
      </c>
      <c r="AO1071" s="5"/>
      <c r="AP1071" s="5"/>
      <c r="AQ1071" s="5">
        <f t="shared" si="246"/>
        <v>32.329827999999999</v>
      </c>
      <c r="AR1071" s="5"/>
      <c r="AS1071" s="5"/>
      <c r="AT1071" s="5">
        <f t="shared" si="247"/>
        <v>10.67618</v>
      </c>
      <c r="AU1071" s="5">
        <f t="shared" si="248"/>
        <v>2.7748689999999998</v>
      </c>
      <c r="AV1071" s="10">
        <f t="shared" si="237"/>
        <v>18.03688</v>
      </c>
      <c r="AW1071" s="48">
        <f t="shared" si="244"/>
        <v>99.999364</v>
      </c>
    </row>
    <row r="1072" spans="1:49" x14ac:dyDescent="0.3">
      <c r="A1072" s="2" t="s">
        <v>1449</v>
      </c>
      <c r="B1072" s="3">
        <f>'H. Alk. basalt FC 5kbar'!A173</f>
        <v>167</v>
      </c>
      <c r="C1072" s="2">
        <f>'H. Alk. basalt FC 5kbar'!C173</f>
        <v>874</v>
      </c>
      <c r="D1072" s="2">
        <f>'H. Alk. basalt FC 5kbar'!D173</f>
        <v>5000</v>
      </c>
      <c r="E1072" s="5">
        <f>'B. LLD classification'!EA1116</f>
        <v>2.4793488898857152</v>
      </c>
      <c r="F1072" s="5">
        <f>'H. Alk. basalt FC 5kbar'!L173</f>
        <v>3.0919560000000001</v>
      </c>
      <c r="G1072" s="6">
        <f>'H. Alk. basalt FC 5kbar'!N173</f>
        <v>17.823589999999999</v>
      </c>
      <c r="H1072" s="7">
        <f t="shared" si="242"/>
        <v>82.176410000000004</v>
      </c>
      <c r="I1072" s="8">
        <f>'H. Alk. basalt FC 5kbar'!R173</f>
        <v>57.647638000000001</v>
      </c>
      <c r="J1072" s="9">
        <f>'H. Alk. basalt FC 5kbar'!S173</f>
        <v>0.14216000000000001</v>
      </c>
      <c r="K1072" s="9">
        <f>'H. Alk. basalt FC 5kbar'!T173</f>
        <v>10.449484</v>
      </c>
      <c r="L1072" s="9">
        <f>'H. Alk. basalt FC 5kbar'!U173</f>
        <v>1.0789E-2</v>
      </c>
      <c r="M1072" s="9">
        <f>'H. Alk. basalt FC 5kbar'!V173</f>
        <v>8.4516150000000003</v>
      </c>
      <c r="N1072" s="9">
        <f>'H. Alk. basalt FC 5kbar'!W173</f>
        <v>1.346395</v>
      </c>
      <c r="O1072" s="9">
        <f>'H. Alk. basalt FC 5kbar'!X173</f>
        <v>0.19641900000000001</v>
      </c>
      <c r="P1072" s="9">
        <f>'H. Alk. basalt FC 5kbar'!Y173</f>
        <v>2.1228910000000001</v>
      </c>
      <c r="Q1072" s="9">
        <f>'H. Alk. basalt FC 5kbar'!Z173</f>
        <v>10.387097000000001</v>
      </c>
      <c r="R1072" s="9">
        <f>'H. Alk. basalt FC 5kbar'!AA173</f>
        <v>3.8877700000000002</v>
      </c>
      <c r="S1072" s="9">
        <f>'H. Alk. basalt FC 5kbar'!AB173</f>
        <v>0.46629599999999999</v>
      </c>
      <c r="T1072" s="9">
        <f>'H. Alk. basalt FC 5kbar'!AC173</f>
        <v>4.8914460000000002</v>
      </c>
      <c r="U1072" s="10"/>
      <c r="V1072" s="5">
        <f>'H. Alk. basalt FC 5kbar'!AH173</f>
        <v>2.7165999999999999E-2</v>
      </c>
      <c r="W1072" s="5"/>
      <c r="X1072" s="5"/>
      <c r="Y1072" s="5">
        <f>'H. Alk. basalt FC 5kbar'!AJ173</f>
        <v>0.18834799999999999</v>
      </c>
      <c r="Z1072" s="5"/>
      <c r="AA1072" s="5"/>
      <c r="AB1072" s="5">
        <f>'H. Alk. basalt FC 5kbar'!AL173</f>
        <v>5.6620000000000004E-3</v>
      </c>
      <c r="AC1072" s="5">
        <f>'H. Alk. basalt FC 5kbar'!AO173</f>
        <v>7.1250000000000003E-3</v>
      </c>
      <c r="AD1072" s="10"/>
      <c r="AE1072" s="5">
        <f>'H. Alk. basalt FC 5kbar'!AQ173</f>
        <v>36.179144000000001</v>
      </c>
      <c r="AF1072" s="5"/>
      <c r="AG1072" s="5"/>
      <c r="AH1072" s="5">
        <f>'H. Alk. basalt FC 5kbar'!AS173</f>
        <v>32.324443000000002</v>
      </c>
      <c r="AI1072" s="5"/>
      <c r="AJ1072" s="5"/>
      <c r="AK1072" s="5">
        <f>'H. Alk. basalt FC 5kbar'!AU173</f>
        <v>10.673988</v>
      </c>
      <c r="AL1072" s="5">
        <f>'H. Alk. basalt FC 5kbar'!AW173+'H. Alk. basalt FC 5kbar'!AX173</f>
        <v>2.7698450000000001</v>
      </c>
      <c r="AM1072" s="10"/>
      <c r="AN1072" s="5">
        <f t="shared" si="245"/>
        <v>36.206310000000002</v>
      </c>
      <c r="AO1072" s="5"/>
      <c r="AP1072" s="5"/>
      <c r="AQ1072" s="5">
        <f t="shared" si="246"/>
        <v>32.512791</v>
      </c>
      <c r="AR1072" s="5"/>
      <c r="AS1072" s="5"/>
      <c r="AT1072" s="5">
        <f t="shared" si="247"/>
        <v>10.679649999999999</v>
      </c>
      <c r="AU1072" s="5">
        <f t="shared" si="248"/>
        <v>2.7769699999999999</v>
      </c>
      <c r="AV1072" s="10">
        <f t="shared" si="237"/>
        <v>17.823589999999999</v>
      </c>
      <c r="AW1072" s="48">
        <f t="shared" si="244"/>
        <v>99.999310999999992</v>
      </c>
    </row>
    <row r="1073" spans="1:49" x14ac:dyDescent="0.3">
      <c r="A1073" s="2" t="s">
        <v>1449</v>
      </c>
      <c r="B1073" s="3">
        <f>'H. Alk. basalt FC 5kbar'!A174</f>
        <v>168</v>
      </c>
      <c r="C1073" s="2">
        <f>'H. Alk. basalt FC 5kbar'!C174</f>
        <v>872</v>
      </c>
      <c r="D1073" s="2">
        <f>'H. Alk. basalt FC 5kbar'!D174</f>
        <v>5000</v>
      </c>
      <c r="E1073" s="5">
        <f>'B. LLD classification'!EA1117</f>
        <v>2.4781541965685081</v>
      </c>
      <c r="F1073" s="5">
        <f>'H. Alk. basalt FC 5kbar'!L174</f>
        <v>3.0711279999999999</v>
      </c>
      <c r="G1073" s="6">
        <f>'H. Alk. basalt FC 5kbar'!N174</f>
        <v>17.613667</v>
      </c>
      <c r="H1073" s="7">
        <f t="shared" si="242"/>
        <v>82.386333000000008</v>
      </c>
      <c r="I1073" s="8">
        <f>'H. Alk. basalt FC 5kbar'!R174</f>
        <v>57.602701000000003</v>
      </c>
      <c r="J1073" s="9">
        <f>'H. Alk. basalt FC 5kbar'!S174</f>
        <v>0.137544</v>
      </c>
      <c r="K1073" s="9">
        <f>'H. Alk. basalt FC 5kbar'!T174</f>
        <v>10.363623</v>
      </c>
      <c r="L1073" s="9">
        <f>'H. Alk. basalt FC 5kbar'!U174</f>
        <v>1.0926999999999999E-2</v>
      </c>
      <c r="M1073" s="9">
        <f>'H. Alk. basalt FC 5kbar'!V174</f>
        <v>8.4841519999999999</v>
      </c>
      <c r="N1073" s="9">
        <f>'H. Alk. basalt FC 5kbar'!W174</f>
        <v>1.3624419999999999</v>
      </c>
      <c r="O1073" s="9">
        <f>'H. Alk. basalt FC 5kbar'!X174</f>
        <v>0.18951999999999999</v>
      </c>
      <c r="P1073" s="9">
        <f>'H. Alk. basalt FC 5kbar'!Y174</f>
        <v>2.1226639999999999</v>
      </c>
      <c r="Q1073" s="9">
        <f>'H. Alk. basalt FC 5kbar'!Z174</f>
        <v>10.450813999999999</v>
      </c>
      <c r="R1073" s="9">
        <f>'H. Alk. basalt FC 5kbar'!AA174</f>
        <v>3.8591099999999998</v>
      </c>
      <c r="S1073" s="9">
        <f>'H. Alk. basalt FC 5kbar'!AB174</f>
        <v>0.46696700000000002</v>
      </c>
      <c r="T1073" s="9">
        <f>'H. Alk. basalt FC 5kbar'!AC174</f>
        <v>4.9495370000000003</v>
      </c>
      <c r="U1073" s="10"/>
      <c r="V1073" s="5">
        <f>'H. Alk. basalt FC 5kbar'!AH174</f>
        <v>2.7036999999999999E-2</v>
      </c>
      <c r="W1073" s="5"/>
      <c r="X1073" s="5"/>
      <c r="Y1073" s="5">
        <f>'H. Alk. basalt FC 5kbar'!AJ174</f>
        <v>0.18532999999999999</v>
      </c>
      <c r="Z1073" s="5"/>
      <c r="AA1073" s="5"/>
      <c r="AB1073" s="5">
        <f>'H. Alk. basalt FC 5kbar'!AL174</f>
        <v>5.5160000000000001E-3</v>
      </c>
      <c r="AC1073" s="5">
        <f>'H. Alk. basalt FC 5kbar'!AO174</f>
        <v>7.0540000000000004E-3</v>
      </c>
      <c r="AD1073" s="10"/>
      <c r="AE1073" s="5">
        <f>'H. Alk. basalt FC 5kbar'!AQ174</f>
        <v>36.203848000000001</v>
      </c>
      <c r="AF1073" s="5"/>
      <c r="AG1073" s="5"/>
      <c r="AH1073" s="5">
        <f>'H. Alk. basalt FC 5kbar'!AS174</f>
        <v>32.507406000000003</v>
      </c>
      <c r="AI1073" s="5"/>
      <c r="AJ1073" s="5"/>
      <c r="AK1073" s="5">
        <f>'H. Alk. basalt FC 5kbar'!AU174</f>
        <v>10.677457</v>
      </c>
      <c r="AL1073" s="5">
        <f>'H. Alk. basalt FC 5kbar'!AW174+'H. Alk. basalt FC 5kbar'!AX174</f>
        <v>2.7719469999999999</v>
      </c>
      <c r="AM1073" s="10"/>
      <c r="AN1073" s="5">
        <f t="shared" si="245"/>
        <v>36.230885000000001</v>
      </c>
      <c r="AO1073" s="5"/>
      <c r="AP1073" s="5"/>
      <c r="AQ1073" s="5">
        <f t="shared" si="246"/>
        <v>32.692736000000004</v>
      </c>
      <c r="AR1073" s="5"/>
      <c r="AS1073" s="5"/>
      <c r="AT1073" s="5">
        <f t="shared" si="247"/>
        <v>10.682973</v>
      </c>
      <c r="AU1073" s="5">
        <f t="shared" si="248"/>
        <v>2.7790010000000001</v>
      </c>
      <c r="AV1073" s="10">
        <f t="shared" si="237"/>
        <v>17.613667</v>
      </c>
      <c r="AW1073" s="48">
        <f t="shared" si="244"/>
        <v>99.999261999999987</v>
      </c>
    </row>
    <row r="1074" spans="1:49" x14ac:dyDescent="0.3">
      <c r="A1074" s="2" t="s">
        <v>1449</v>
      </c>
      <c r="B1074" s="3">
        <f>'H. Alk. basalt FC 5kbar'!A175</f>
        <v>169</v>
      </c>
      <c r="C1074" s="2">
        <f>'H. Alk. basalt FC 5kbar'!C175</f>
        <v>870</v>
      </c>
      <c r="D1074" s="2">
        <f>'H. Alk. basalt FC 5kbar'!D175</f>
        <v>5000</v>
      </c>
      <c r="E1074" s="5">
        <f>'B. LLD classification'!EA1118</f>
        <v>2.4769466840357071</v>
      </c>
      <c r="F1074" s="5">
        <f>'H. Alk. basalt FC 5kbar'!L175</f>
        <v>3.0501879999999999</v>
      </c>
      <c r="G1074" s="6">
        <f>'H. Alk. basalt FC 5kbar'!N175</f>
        <v>17.407039999999999</v>
      </c>
      <c r="H1074" s="7">
        <f t="shared" si="242"/>
        <v>82.592960000000005</v>
      </c>
      <c r="I1074" s="8">
        <f>'H. Alk. basalt FC 5kbar'!R175</f>
        <v>57.557254999999998</v>
      </c>
      <c r="J1074" s="9">
        <f>'H. Alk. basalt FC 5kbar'!S175</f>
        <v>0.13306200000000001</v>
      </c>
      <c r="K1074" s="9">
        <f>'H. Alk. basalt FC 5kbar'!T175</f>
        <v>10.277248</v>
      </c>
      <c r="L1074" s="9">
        <f>'H. Alk. basalt FC 5kbar'!U175</f>
        <v>1.1065999999999999E-2</v>
      </c>
      <c r="M1074" s="9">
        <f>'H. Alk. basalt FC 5kbar'!V175</f>
        <v>8.5164150000000003</v>
      </c>
      <c r="N1074" s="9">
        <f>'H. Alk. basalt FC 5kbar'!W175</f>
        <v>1.3786149999999999</v>
      </c>
      <c r="O1074" s="9">
        <f>'H. Alk. basalt FC 5kbar'!X175</f>
        <v>0.182698</v>
      </c>
      <c r="P1074" s="9">
        <f>'H. Alk. basalt FC 5kbar'!Y175</f>
        <v>2.1224780000000001</v>
      </c>
      <c r="Q1074" s="9">
        <f>'H. Alk. basalt FC 5kbar'!Z175</f>
        <v>10.515076000000001</v>
      </c>
      <c r="R1074" s="9">
        <f>'H. Alk. basalt FC 5kbar'!AA175</f>
        <v>3.8302670000000001</v>
      </c>
      <c r="S1074" s="9">
        <f>'H. Alk. basalt FC 5kbar'!AB175</f>
        <v>0.46773399999999998</v>
      </c>
      <c r="T1074" s="9">
        <f>'H. Alk. basalt FC 5kbar'!AC175</f>
        <v>5.0080869999999997</v>
      </c>
      <c r="U1074" s="10"/>
      <c r="V1074" s="5">
        <f>'H. Alk. basalt FC 5kbar'!AH175</f>
        <v>2.6914E-2</v>
      </c>
      <c r="W1074" s="5"/>
      <c r="X1074" s="5"/>
      <c r="Y1074" s="5">
        <f>'H. Alk. basalt FC 5kbar'!AJ175</f>
        <v>0.18237100000000001</v>
      </c>
      <c r="Z1074" s="5"/>
      <c r="AA1074" s="5"/>
      <c r="AB1074" s="5">
        <f>'H. Alk. basalt FC 5kbar'!AL175</f>
        <v>5.3759999999999997E-3</v>
      </c>
      <c r="AC1074" s="5">
        <f>'H. Alk. basalt FC 5kbar'!AO175</f>
        <v>6.9849999999999999E-3</v>
      </c>
      <c r="AD1074" s="10"/>
      <c r="AE1074" s="5">
        <f>'H. Alk. basalt FC 5kbar'!AQ175</f>
        <v>36.228422000000002</v>
      </c>
      <c r="AF1074" s="5"/>
      <c r="AG1074" s="5"/>
      <c r="AH1074" s="5">
        <f>'H. Alk. basalt FC 5kbar'!AS175</f>
        <v>32.687351</v>
      </c>
      <c r="AI1074" s="5"/>
      <c r="AJ1074" s="5"/>
      <c r="AK1074" s="5">
        <f>'H. Alk. basalt FC 5kbar'!AU175</f>
        <v>10.680778999999999</v>
      </c>
      <c r="AL1074" s="5">
        <f>'H. Alk. basalt FC 5kbar'!AW175+'H. Alk. basalt FC 5kbar'!AX175</f>
        <v>2.7739779999999996</v>
      </c>
      <c r="AM1074" s="10"/>
      <c r="AN1074" s="5">
        <f t="shared" si="245"/>
        <v>36.255336</v>
      </c>
      <c r="AO1074" s="5"/>
      <c r="AP1074" s="5"/>
      <c r="AQ1074" s="5">
        <f t="shared" si="246"/>
        <v>32.869722000000003</v>
      </c>
      <c r="AR1074" s="5"/>
      <c r="AS1074" s="5"/>
      <c r="AT1074" s="5">
        <f t="shared" si="247"/>
        <v>10.686154999999999</v>
      </c>
      <c r="AU1074" s="5">
        <f t="shared" si="248"/>
        <v>2.7809629999999994</v>
      </c>
      <c r="AV1074" s="10">
        <f t="shared" si="237"/>
        <v>17.407039999999999</v>
      </c>
      <c r="AW1074" s="48">
        <f t="shared" si="244"/>
        <v>99.99921599999999</v>
      </c>
    </row>
    <row r="1075" spans="1:49" x14ac:dyDescent="0.3">
      <c r="A1075" s="2" t="s">
        <v>1449</v>
      </c>
      <c r="B1075" s="3">
        <f>'H. Alk. basalt FC 5kbar'!A176</f>
        <v>170</v>
      </c>
      <c r="C1075" s="2">
        <f>'H. Alk. basalt FC 5kbar'!C176</f>
        <v>868</v>
      </c>
      <c r="D1075" s="2">
        <f>'H. Alk. basalt FC 5kbar'!D176</f>
        <v>5000</v>
      </c>
      <c r="E1075" s="5">
        <f>'B. LLD classification'!EA1119</f>
        <v>2.4757256034217354</v>
      </c>
      <c r="F1075" s="5">
        <f>'H. Alk. basalt FC 5kbar'!L176</f>
        <v>3.0291410000000001</v>
      </c>
      <c r="G1075" s="6">
        <f>'H. Alk. basalt FC 5kbar'!N176</f>
        <v>17.203638999999999</v>
      </c>
      <c r="H1075" s="7">
        <f t="shared" si="242"/>
        <v>82.796361000000005</v>
      </c>
      <c r="I1075" s="8">
        <f>'H. Alk. basalt FC 5kbar'!R176</f>
        <v>57.511308</v>
      </c>
      <c r="J1075" s="9">
        <f>'H. Alk. basalt FC 5kbar'!S176</f>
        <v>0.12871099999999999</v>
      </c>
      <c r="K1075" s="9">
        <f>'H. Alk. basalt FC 5kbar'!T176</f>
        <v>10.190364000000001</v>
      </c>
      <c r="L1075" s="9">
        <f>'H. Alk. basalt FC 5kbar'!U176</f>
        <v>1.1205E-2</v>
      </c>
      <c r="M1075" s="9">
        <f>'H. Alk. basalt FC 5kbar'!V176</f>
        <v>8.5483799999999999</v>
      </c>
      <c r="N1075" s="9">
        <f>'H. Alk. basalt FC 5kbar'!W176</f>
        <v>1.394914</v>
      </c>
      <c r="O1075" s="9">
        <f>'H. Alk. basalt FC 5kbar'!X176</f>
        <v>0.175955</v>
      </c>
      <c r="P1075" s="9">
        <f>'H. Alk. basalt FC 5kbar'!Y176</f>
        <v>2.1223320000000001</v>
      </c>
      <c r="Q1075" s="9">
        <f>'H. Alk. basalt FC 5kbar'!Z176</f>
        <v>10.579888</v>
      </c>
      <c r="R1075" s="9">
        <f>'H. Alk. basalt FC 5kbar'!AA176</f>
        <v>3.8012440000000001</v>
      </c>
      <c r="S1075" s="9">
        <f>'H. Alk. basalt FC 5kbar'!AB176</f>
        <v>0.46859800000000001</v>
      </c>
      <c r="T1075" s="9">
        <f>'H. Alk. basalt FC 5kbar'!AC176</f>
        <v>5.0671010000000001</v>
      </c>
      <c r="U1075" s="10"/>
      <c r="V1075" s="5">
        <f>'H. Alk. basalt FC 5kbar'!AH176</f>
        <v>2.6797000000000001E-2</v>
      </c>
      <c r="W1075" s="5"/>
      <c r="X1075" s="5"/>
      <c r="Y1075" s="5">
        <f>'H. Alk. basalt FC 5kbar'!AJ176</f>
        <v>0.17946799999999999</v>
      </c>
      <c r="Z1075" s="5"/>
      <c r="AA1075" s="5"/>
      <c r="AB1075" s="5">
        <f>'H. Alk. basalt FC 5kbar'!AL176</f>
        <v>5.241E-3</v>
      </c>
      <c r="AC1075" s="5">
        <f>'H. Alk. basalt FC 5kbar'!AO176</f>
        <v>6.9170000000000004E-3</v>
      </c>
      <c r="AD1075" s="10"/>
      <c r="AE1075" s="5">
        <f>'H. Alk. basalt FC 5kbar'!AQ176</f>
        <v>36.252867000000002</v>
      </c>
      <c r="AF1075" s="5"/>
      <c r="AG1075" s="5"/>
      <c r="AH1075" s="5">
        <f>'H. Alk. basalt FC 5kbar'!AS176</f>
        <v>32.864339000000001</v>
      </c>
      <c r="AI1075" s="5"/>
      <c r="AJ1075" s="5"/>
      <c r="AK1075" s="5">
        <f>'H. Alk. basalt FC 5kbar'!AU176</f>
        <v>10.683960000000001</v>
      </c>
      <c r="AL1075" s="5">
        <f>'H. Alk. basalt FC 5kbar'!AW176+'H. Alk. basalt FC 5kbar'!AX176</f>
        <v>2.7759390000000002</v>
      </c>
      <c r="AM1075" s="10"/>
      <c r="AN1075" s="5">
        <f t="shared" si="245"/>
        <v>36.279664000000004</v>
      </c>
      <c r="AO1075" s="5"/>
      <c r="AP1075" s="5"/>
      <c r="AQ1075" s="5">
        <f t="shared" si="246"/>
        <v>33.043807000000001</v>
      </c>
      <c r="AR1075" s="5"/>
      <c r="AS1075" s="5"/>
      <c r="AT1075" s="5">
        <f t="shared" si="247"/>
        <v>10.689201000000001</v>
      </c>
      <c r="AU1075" s="5">
        <f t="shared" si="248"/>
        <v>2.7828560000000002</v>
      </c>
      <c r="AV1075" s="10">
        <f t="shared" si="237"/>
        <v>17.203638999999999</v>
      </c>
      <c r="AW1075" s="48">
        <f t="shared" si="244"/>
        <v>99.999167</v>
      </c>
    </row>
    <row r="1076" spans="1:49" x14ac:dyDescent="0.3">
      <c r="A1076" s="2" t="s">
        <v>1449</v>
      </c>
      <c r="B1076" s="3">
        <f>'H. Alk. basalt FC 5kbar'!A177</f>
        <v>171</v>
      </c>
      <c r="C1076" s="2">
        <f>'H. Alk. basalt FC 5kbar'!C177</f>
        <v>866</v>
      </c>
      <c r="D1076" s="2">
        <f>'H. Alk. basalt FC 5kbar'!D177</f>
        <v>5000</v>
      </c>
      <c r="E1076" s="5">
        <f>'B. LLD classification'!EA1120</f>
        <v>2.4744904577324522</v>
      </c>
      <c r="F1076" s="5">
        <f>'H. Alk. basalt FC 5kbar'!L177</f>
        <v>3.0079889999999998</v>
      </c>
      <c r="G1076" s="6">
        <f>'H. Alk. basalt FC 5kbar'!N177</f>
        <v>17.003399000000002</v>
      </c>
      <c r="H1076" s="7">
        <f t="shared" si="242"/>
        <v>82.996600999999998</v>
      </c>
      <c r="I1076" s="8">
        <f>'H. Alk. basalt FC 5kbar'!R177</f>
        <v>57.464868000000003</v>
      </c>
      <c r="J1076" s="9">
        <f>'H. Alk. basalt FC 5kbar'!S177</f>
        <v>0.124489</v>
      </c>
      <c r="K1076" s="9">
        <f>'H. Alk. basalt FC 5kbar'!T177</f>
        <v>10.102978999999999</v>
      </c>
      <c r="L1076" s="9">
        <f>'H. Alk. basalt FC 5kbar'!U177</f>
        <v>1.1346E-2</v>
      </c>
      <c r="M1076" s="9">
        <f>'H. Alk. basalt FC 5kbar'!V177</f>
        <v>8.5800239999999999</v>
      </c>
      <c r="N1076" s="9">
        <f>'H. Alk. basalt FC 5kbar'!W177</f>
        <v>1.411341</v>
      </c>
      <c r="O1076" s="9">
        <f>'H. Alk. basalt FC 5kbar'!X177</f>
        <v>0.169292</v>
      </c>
      <c r="P1076" s="9">
        <f>'H. Alk. basalt FC 5kbar'!Y177</f>
        <v>2.1222240000000001</v>
      </c>
      <c r="Q1076" s="9">
        <f>'H. Alk. basalt FC 5kbar'!Z177</f>
        <v>10.645251999999999</v>
      </c>
      <c r="R1076" s="9">
        <f>'H. Alk. basalt FC 5kbar'!AA177</f>
        <v>3.772046</v>
      </c>
      <c r="S1076" s="9">
        <f>'H. Alk. basalt FC 5kbar'!AB177</f>
        <v>0.469559</v>
      </c>
      <c r="T1076" s="9">
        <f>'H. Alk. basalt FC 5kbar'!AC177</f>
        <v>5.1265809999999998</v>
      </c>
      <c r="U1076" s="10"/>
      <c r="V1076" s="5">
        <f>'H. Alk. basalt FC 5kbar'!AH177</f>
        <v>2.6685E-2</v>
      </c>
      <c r="W1076" s="5"/>
      <c r="X1076" s="5"/>
      <c r="Y1076" s="5">
        <f>'H. Alk. basalt FC 5kbar'!AJ177</f>
        <v>0.17662</v>
      </c>
      <c r="Z1076" s="5"/>
      <c r="AA1076" s="5"/>
      <c r="AB1076" s="5">
        <f>'H. Alk. basalt FC 5kbar'!AL177</f>
        <v>5.1120000000000002E-3</v>
      </c>
      <c r="AC1076" s="5">
        <f>'H. Alk. basalt FC 5kbar'!AO177</f>
        <v>6.8510000000000003E-3</v>
      </c>
      <c r="AD1076" s="10"/>
      <c r="AE1076" s="5">
        <f>'H. Alk. basalt FC 5kbar'!AQ177</f>
        <v>36.277192999999997</v>
      </c>
      <c r="AF1076" s="5"/>
      <c r="AG1076" s="5"/>
      <c r="AH1076" s="5">
        <f>'H. Alk. basalt FC 5kbar'!AS177</f>
        <v>33.038421</v>
      </c>
      <c r="AI1076" s="5"/>
      <c r="AJ1076" s="5"/>
      <c r="AK1076" s="5">
        <f>'H. Alk. basalt FC 5kbar'!AU177</f>
        <v>10.687004999999999</v>
      </c>
      <c r="AL1076" s="5">
        <f>'H. Alk. basalt FC 5kbar'!AW177+'H. Alk. basalt FC 5kbar'!AX177</f>
        <v>2.7778330000000002</v>
      </c>
      <c r="AM1076" s="10"/>
      <c r="AN1076" s="5">
        <f t="shared" si="245"/>
        <v>36.303877999999997</v>
      </c>
      <c r="AO1076" s="5"/>
      <c r="AP1076" s="5"/>
      <c r="AQ1076" s="5">
        <f t="shared" si="246"/>
        <v>33.215040999999999</v>
      </c>
      <c r="AR1076" s="5"/>
      <c r="AS1076" s="5"/>
      <c r="AT1076" s="5">
        <f t="shared" si="247"/>
        <v>10.692117</v>
      </c>
      <c r="AU1076" s="5">
        <f t="shared" si="248"/>
        <v>2.7846840000000004</v>
      </c>
      <c r="AV1076" s="10">
        <f t="shared" si="237"/>
        <v>17.003399000000002</v>
      </c>
      <c r="AW1076" s="48">
        <f t="shared" si="244"/>
        <v>99.999118999999993</v>
      </c>
    </row>
    <row r="1077" spans="1:49" x14ac:dyDescent="0.3">
      <c r="A1077" s="2" t="s">
        <v>1449</v>
      </c>
      <c r="B1077" s="3">
        <f>'H. Alk. basalt FC 5kbar'!A178</f>
        <v>172</v>
      </c>
      <c r="C1077" s="2">
        <f>'H. Alk. basalt FC 5kbar'!C178</f>
        <v>864</v>
      </c>
      <c r="D1077" s="2">
        <f>'H. Alk. basalt FC 5kbar'!D178</f>
        <v>5000</v>
      </c>
      <c r="E1077" s="5">
        <f>'B. LLD classification'!EA1121</f>
        <v>2.4732405667244977</v>
      </c>
      <c r="F1077" s="5">
        <f>'H. Alk. basalt FC 5kbar'!L178</f>
        <v>2.9867360000000001</v>
      </c>
      <c r="G1077" s="6">
        <f>'H. Alk. basalt FC 5kbar'!N178</f>
        <v>16.806253999999999</v>
      </c>
      <c r="H1077" s="7">
        <f t="shared" si="242"/>
        <v>83.193746000000004</v>
      </c>
      <c r="I1077" s="8">
        <f>'H. Alk. basalt FC 5kbar'!R178</f>
        <v>57.417943999999999</v>
      </c>
      <c r="J1077" s="9">
        <f>'H. Alk. basalt FC 5kbar'!S178</f>
        <v>0.120391</v>
      </c>
      <c r="K1077" s="9">
        <f>'H. Alk. basalt FC 5kbar'!T178</f>
        <v>10.015096</v>
      </c>
      <c r="L1077" s="9">
        <f>'H. Alk. basalt FC 5kbar'!U178</f>
        <v>1.1486E-2</v>
      </c>
      <c r="M1077" s="9">
        <f>'H. Alk. basalt FC 5kbar'!V178</f>
        <v>8.6113219999999995</v>
      </c>
      <c r="N1077" s="9">
        <f>'H. Alk. basalt FC 5kbar'!W178</f>
        <v>1.427897</v>
      </c>
      <c r="O1077" s="9">
        <f>'H. Alk. basalt FC 5kbar'!X178</f>
        <v>0.162712</v>
      </c>
      <c r="P1077" s="9">
        <f>'H. Alk. basalt FC 5kbar'!Y178</f>
        <v>2.122153</v>
      </c>
      <c r="Q1077" s="9">
        <f>'H. Alk. basalt FC 5kbar'!Z178</f>
        <v>10.711171999999999</v>
      </c>
      <c r="R1077" s="9">
        <f>'H. Alk. basalt FC 5kbar'!AA178</f>
        <v>3.742677</v>
      </c>
      <c r="S1077" s="9">
        <f>'H. Alk. basalt FC 5kbar'!AB178</f>
        <v>0.47061900000000001</v>
      </c>
      <c r="T1077" s="9">
        <f>'H. Alk. basalt FC 5kbar'!AC178</f>
        <v>5.1865300000000003</v>
      </c>
      <c r="U1077" s="10"/>
      <c r="V1077" s="5">
        <f>'H. Alk. basalt FC 5kbar'!AH178</f>
        <v>2.6578999999999998E-2</v>
      </c>
      <c r="W1077" s="5"/>
      <c r="X1077" s="5"/>
      <c r="Y1077" s="5">
        <f>'H. Alk. basalt FC 5kbar'!AJ178</f>
        <v>0.17382300000000001</v>
      </c>
      <c r="Z1077" s="5"/>
      <c r="AA1077" s="5"/>
      <c r="AB1077" s="5">
        <f>'H. Alk. basalt FC 5kbar'!AL178</f>
        <v>4.9880000000000002E-3</v>
      </c>
      <c r="AC1077" s="5">
        <f>'H. Alk. basalt FC 5kbar'!AO178</f>
        <v>6.7869999999999996E-3</v>
      </c>
      <c r="AD1077" s="10"/>
      <c r="AE1077" s="5">
        <f>'H. Alk. basalt FC 5kbar'!AQ178</f>
        <v>36.301409</v>
      </c>
      <c r="AF1077" s="5"/>
      <c r="AG1077" s="5"/>
      <c r="AH1077" s="5">
        <f>'H. Alk. basalt FC 5kbar'!AS178</f>
        <v>33.209654999999998</v>
      </c>
      <c r="AI1077" s="5"/>
      <c r="AJ1077" s="5"/>
      <c r="AK1077" s="5">
        <f>'H. Alk. basalt FC 5kbar'!AU178</f>
        <v>10.689921</v>
      </c>
      <c r="AL1077" s="5">
        <f>'H. Alk. basalt FC 5kbar'!AW178+'H. Alk. basalt FC 5kbar'!AX178</f>
        <v>2.7796609999999999</v>
      </c>
      <c r="AM1077" s="10"/>
      <c r="AN1077" s="5">
        <f t="shared" si="245"/>
        <v>36.327987999999998</v>
      </c>
      <c r="AO1077" s="5"/>
      <c r="AP1077" s="5"/>
      <c r="AQ1077" s="5">
        <f t="shared" si="246"/>
        <v>33.383477999999997</v>
      </c>
      <c r="AR1077" s="5"/>
      <c r="AS1077" s="5"/>
      <c r="AT1077" s="5">
        <f t="shared" si="247"/>
        <v>10.694909000000001</v>
      </c>
      <c r="AU1077" s="5">
        <f t="shared" si="248"/>
        <v>2.786448</v>
      </c>
      <c r="AV1077" s="10">
        <f t="shared" si="237"/>
        <v>16.806253999999999</v>
      </c>
      <c r="AW1077" s="48">
        <f t="shared" si="244"/>
        <v>99.999077</v>
      </c>
    </row>
    <row r="1078" spans="1:49" x14ac:dyDescent="0.3">
      <c r="A1078" s="2" t="s">
        <v>1449</v>
      </c>
      <c r="B1078" s="3">
        <f>'H. Alk. basalt FC 5kbar'!A179</f>
        <v>173</v>
      </c>
      <c r="C1078" s="2">
        <f>'H. Alk. basalt FC 5kbar'!C179</f>
        <v>862</v>
      </c>
      <c r="D1078" s="2">
        <f>'H. Alk. basalt FC 5kbar'!D179</f>
        <v>5000</v>
      </c>
      <c r="E1078" s="5">
        <f>'B. LLD classification'!EA1122</f>
        <v>2.4719754288218594</v>
      </c>
      <c r="F1078" s="5">
        <f>'H. Alk. basalt FC 5kbar'!L179</f>
        <v>2.9653849999999999</v>
      </c>
      <c r="G1078" s="6">
        <f>'H. Alk. basalt FC 5kbar'!N179</f>
        <v>16.612143</v>
      </c>
      <c r="H1078" s="7">
        <f t="shared" si="242"/>
        <v>83.387856999999997</v>
      </c>
      <c r="I1078" s="8">
        <f>'H. Alk. basalt FC 5kbar'!R179</f>
        <v>57.370542999999998</v>
      </c>
      <c r="J1078" s="9">
        <f>'H. Alk. basalt FC 5kbar'!S179</f>
        <v>0.11641600000000001</v>
      </c>
      <c r="K1078" s="9">
        <f>'H. Alk. basalt FC 5kbar'!T179</f>
        <v>9.9267249999999994</v>
      </c>
      <c r="L1078" s="9">
        <f>'H. Alk. basalt FC 5kbar'!U179</f>
        <v>1.1627999999999999E-2</v>
      </c>
      <c r="M1078" s="9">
        <f>'H. Alk. basalt FC 5kbar'!V179</f>
        <v>8.6422519999999992</v>
      </c>
      <c r="N1078" s="9">
        <f>'H. Alk. basalt FC 5kbar'!W179</f>
        <v>1.444582</v>
      </c>
      <c r="O1078" s="9">
        <f>'H. Alk. basalt FC 5kbar'!X179</f>
        <v>0.15621599999999999</v>
      </c>
      <c r="P1078" s="9">
        <f>'H. Alk. basalt FC 5kbar'!Y179</f>
        <v>2.1221160000000001</v>
      </c>
      <c r="Q1078" s="9">
        <f>'H. Alk. basalt FC 5kbar'!Z179</f>
        <v>10.777651000000001</v>
      </c>
      <c r="R1078" s="9">
        <f>'H. Alk. basalt FC 5kbar'!AA179</f>
        <v>3.7131419999999999</v>
      </c>
      <c r="S1078" s="9">
        <f>'H. Alk. basalt FC 5kbar'!AB179</f>
        <v>0.47177799999999998</v>
      </c>
      <c r="T1078" s="9">
        <f>'H. Alk. basalt FC 5kbar'!AC179</f>
        <v>5.24695</v>
      </c>
      <c r="U1078" s="10"/>
      <c r="V1078" s="5">
        <f>'H. Alk. basalt FC 5kbar'!AH179</f>
        <v>2.6478999999999999E-2</v>
      </c>
      <c r="W1078" s="5"/>
      <c r="X1078" s="5"/>
      <c r="Y1078" s="5">
        <f>'H. Alk. basalt FC 5kbar'!AJ179</f>
        <v>0.171075</v>
      </c>
      <c r="Z1078" s="5"/>
      <c r="AA1078" s="5"/>
      <c r="AB1078" s="5">
        <f>'H. Alk. basalt FC 5kbar'!AL179</f>
        <v>4.8690000000000001E-3</v>
      </c>
      <c r="AC1078" s="5">
        <f>'H. Alk. basalt FC 5kbar'!AO179</f>
        <v>6.7239999999999999E-3</v>
      </c>
      <c r="AD1078" s="10"/>
      <c r="AE1078" s="5">
        <f>'H. Alk. basalt FC 5kbar'!AQ179</f>
        <v>36.325510000000001</v>
      </c>
      <c r="AF1078" s="5"/>
      <c r="AG1078" s="5"/>
      <c r="AH1078" s="5">
        <f>'H. Alk. basalt FC 5kbar'!AS179</f>
        <v>33.378093</v>
      </c>
      <c r="AI1078" s="5"/>
      <c r="AJ1078" s="5"/>
      <c r="AK1078" s="5">
        <f>'H. Alk. basalt FC 5kbar'!AU179</f>
        <v>10.692712999999999</v>
      </c>
      <c r="AL1078" s="5">
        <f>'H. Alk. basalt FC 5kbar'!AW179+'H. Alk. basalt FC 5kbar'!AX179</f>
        <v>2.7814249999999996</v>
      </c>
      <c r="AM1078" s="10"/>
      <c r="AN1078" s="5">
        <f t="shared" si="245"/>
        <v>36.351989000000003</v>
      </c>
      <c r="AO1078" s="5"/>
      <c r="AP1078" s="5"/>
      <c r="AQ1078" s="5">
        <f t="shared" si="246"/>
        <v>33.549168000000002</v>
      </c>
      <c r="AR1078" s="5"/>
      <c r="AS1078" s="5"/>
      <c r="AT1078" s="5">
        <f t="shared" si="247"/>
        <v>10.697581999999999</v>
      </c>
      <c r="AU1078" s="5">
        <f t="shared" si="248"/>
        <v>2.7881489999999998</v>
      </c>
      <c r="AV1078" s="10">
        <f t="shared" si="237"/>
        <v>16.612143</v>
      </c>
      <c r="AW1078" s="48">
        <f t="shared" si="244"/>
        <v>99.999031000000016</v>
      </c>
    </row>
    <row r="1079" spans="1:49" x14ac:dyDescent="0.3">
      <c r="A1079" s="2" t="s">
        <v>1449</v>
      </c>
      <c r="B1079" s="3">
        <f>'H. Alk. basalt FC 5kbar'!A180</f>
        <v>174</v>
      </c>
      <c r="C1079" s="2">
        <f>'H. Alk. basalt FC 5kbar'!C180</f>
        <v>860</v>
      </c>
      <c r="D1079" s="2">
        <f>'H. Alk. basalt FC 5kbar'!D180</f>
        <v>5000</v>
      </c>
      <c r="E1079" s="5">
        <f>'B. LLD classification'!EA1123</f>
        <v>2.4706943314302938</v>
      </c>
      <c r="F1079" s="5">
        <f>'H. Alk. basalt FC 5kbar'!L180</f>
        <v>2.9439389999999999</v>
      </c>
      <c r="G1079" s="6">
        <f>'H. Alk. basalt FC 5kbar'!N180</f>
        <v>16.421005999999998</v>
      </c>
      <c r="H1079" s="7">
        <f t="shared" si="242"/>
        <v>83.578993999999994</v>
      </c>
      <c r="I1079" s="8">
        <f>'H. Alk. basalt FC 5kbar'!R180</f>
        <v>57.322674999999997</v>
      </c>
      <c r="J1079" s="9">
        <f>'H. Alk. basalt FC 5kbar'!S180</f>
        <v>0.11255900000000001</v>
      </c>
      <c r="K1079" s="9">
        <f>'H. Alk. basalt FC 5kbar'!T180</f>
        <v>9.8378730000000001</v>
      </c>
      <c r="L1079" s="9">
        <f>'H. Alk. basalt FC 5kbar'!U180</f>
        <v>1.1769999999999999E-2</v>
      </c>
      <c r="M1079" s="9">
        <f>'H. Alk. basalt FC 5kbar'!V180</f>
        <v>8.6727869999999996</v>
      </c>
      <c r="N1079" s="9">
        <f>'H. Alk. basalt FC 5kbar'!W180</f>
        <v>1.4613959999999999</v>
      </c>
      <c r="O1079" s="9">
        <f>'H. Alk. basalt FC 5kbar'!X180</f>
        <v>0.149808</v>
      </c>
      <c r="P1079" s="9">
        <f>'H. Alk. basalt FC 5kbar'!Y180</f>
        <v>2.1221130000000001</v>
      </c>
      <c r="Q1079" s="9">
        <f>'H. Alk. basalt FC 5kbar'!Z180</f>
        <v>10.844692</v>
      </c>
      <c r="R1079" s="9">
        <f>'H. Alk. basalt FC 5kbar'!AA180</f>
        <v>3.6834449999999999</v>
      </c>
      <c r="S1079" s="9">
        <f>'H. Alk. basalt FC 5kbar'!AB180</f>
        <v>0.47303800000000001</v>
      </c>
      <c r="T1079" s="9">
        <f>'H. Alk. basalt FC 5kbar'!AC180</f>
        <v>5.3078440000000002</v>
      </c>
      <c r="U1079" s="10"/>
      <c r="V1079" s="5">
        <f>'H. Alk. basalt FC 5kbar'!AH180</f>
        <v>2.6384000000000001E-2</v>
      </c>
      <c r="W1079" s="5"/>
      <c r="X1079" s="5"/>
      <c r="Y1079" s="5">
        <f>'H. Alk. basalt FC 5kbar'!AJ180</f>
        <v>0.168376</v>
      </c>
      <c r="Z1079" s="5"/>
      <c r="AA1079" s="5"/>
      <c r="AB1079" s="5">
        <f>'H. Alk. basalt FC 5kbar'!AL180</f>
        <v>4.7559999999999998E-3</v>
      </c>
      <c r="AC1079" s="5">
        <f>'H. Alk. basalt FC 5kbar'!AO180</f>
        <v>6.6620000000000004E-3</v>
      </c>
      <c r="AD1079" s="10"/>
      <c r="AE1079" s="5">
        <f>'H. Alk. basalt FC 5kbar'!AQ180</f>
        <v>36.349511999999997</v>
      </c>
      <c r="AF1079" s="5"/>
      <c r="AG1079" s="5"/>
      <c r="AH1079" s="5">
        <f>'H. Alk. basalt FC 5kbar'!AS180</f>
        <v>33.543782</v>
      </c>
      <c r="AI1079" s="5"/>
      <c r="AJ1079" s="5"/>
      <c r="AK1079" s="5">
        <f>'H. Alk. basalt FC 5kbar'!AU180</f>
        <v>10.695385</v>
      </c>
      <c r="AL1079" s="5">
        <f>'H. Alk. basalt FC 5kbar'!AW180+'H. Alk. basalt FC 5kbar'!AX180</f>
        <v>2.7831260000000002</v>
      </c>
      <c r="AM1079" s="10"/>
      <c r="AN1079" s="5">
        <f t="shared" si="245"/>
        <v>36.375895999999997</v>
      </c>
      <c r="AO1079" s="5"/>
      <c r="AP1079" s="5"/>
      <c r="AQ1079" s="5">
        <f t="shared" si="246"/>
        <v>33.712158000000002</v>
      </c>
      <c r="AR1079" s="5"/>
      <c r="AS1079" s="5"/>
      <c r="AT1079" s="5">
        <f t="shared" si="247"/>
        <v>10.700141</v>
      </c>
      <c r="AU1079" s="5">
        <f t="shared" si="248"/>
        <v>2.7897880000000002</v>
      </c>
      <c r="AV1079" s="10">
        <f t="shared" si="237"/>
        <v>16.421005999999998</v>
      </c>
      <c r="AW1079" s="48">
        <f t="shared" si="244"/>
        <v>99.998988999999995</v>
      </c>
    </row>
    <row r="1080" spans="1:49" x14ac:dyDescent="0.3">
      <c r="A1080" s="2" t="s">
        <v>1449</v>
      </c>
      <c r="B1080" s="3">
        <f>'H. Alk. basalt FC 5kbar'!A181</f>
        <v>175</v>
      </c>
      <c r="C1080" s="2">
        <f>'H. Alk. basalt FC 5kbar'!C181</f>
        <v>858</v>
      </c>
      <c r="D1080" s="2">
        <f>'H. Alk. basalt FC 5kbar'!D181</f>
        <v>5000</v>
      </c>
      <c r="E1080" s="5">
        <f>'B. LLD classification'!EA1124</f>
        <v>2.4693966571729402</v>
      </c>
      <c r="F1080" s="5">
        <f>'H. Alk. basalt FC 5kbar'!L181</f>
        <v>2.9224019999999999</v>
      </c>
      <c r="G1080" s="6">
        <f>'H. Alk. basalt FC 5kbar'!N181</f>
        <v>16.232786000000001</v>
      </c>
      <c r="H1080" s="7">
        <f t="shared" si="242"/>
        <v>83.767213999999996</v>
      </c>
      <c r="I1080" s="8">
        <f>'H. Alk. basalt FC 5kbar'!R181</f>
        <v>57.274346999999999</v>
      </c>
      <c r="J1080" s="9">
        <f>'H. Alk. basalt FC 5kbar'!S181</f>
        <v>0.108817</v>
      </c>
      <c r="K1080" s="9">
        <f>'H. Alk. basalt FC 5kbar'!T181</f>
        <v>9.7485470000000003</v>
      </c>
      <c r="L1080" s="9">
        <f>'H. Alk. basalt FC 5kbar'!U181</f>
        <v>1.1912000000000001E-2</v>
      </c>
      <c r="M1080" s="9">
        <f>'H. Alk. basalt FC 5kbar'!V181</f>
        <v>8.7029019999999999</v>
      </c>
      <c r="N1080" s="9">
        <f>'H. Alk. basalt FC 5kbar'!W181</f>
        <v>1.4783409999999999</v>
      </c>
      <c r="O1080" s="9">
        <f>'H. Alk. basalt FC 5kbar'!X181</f>
        <v>0.14349000000000001</v>
      </c>
      <c r="P1080" s="9">
        <f>'H. Alk. basalt FC 5kbar'!Y181</f>
        <v>2.1221410000000001</v>
      </c>
      <c r="Q1080" s="9">
        <f>'H. Alk. basalt FC 5kbar'!Z181</f>
        <v>10.912297000000001</v>
      </c>
      <c r="R1080" s="9">
        <f>'H. Alk. basalt FC 5kbar'!AA181</f>
        <v>3.653591</v>
      </c>
      <c r="S1080" s="9">
        <f>'H. Alk. basalt FC 5kbar'!AB181</f>
        <v>0.47439999999999999</v>
      </c>
      <c r="T1080" s="9">
        <f>'H. Alk. basalt FC 5kbar'!AC181</f>
        <v>5.3692149999999996</v>
      </c>
      <c r="U1080" s="10"/>
      <c r="V1080" s="5">
        <f>'H. Alk. basalt FC 5kbar'!AH181</f>
        <v>2.6294000000000001E-2</v>
      </c>
      <c r="W1080" s="5"/>
      <c r="X1080" s="5"/>
      <c r="Y1080" s="5">
        <f>'H. Alk. basalt FC 5kbar'!AJ181</f>
        <v>0.16572300000000001</v>
      </c>
      <c r="Z1080" s="5"/>
      <c r="AA1080" s="5"/>
      <c r="AB1080" s="5">
        <f>'H. Alk. basalt FC 5kbar'!AL181</f>
        <v>4.646E-3</v>
      </c>
      <c r="AC1080" s="5">
        <f>'H. Alk. basalt FC 5kbar'!AO181</f>
        <v>6.6020000000000002E-3</v>
      </c>
      <c r="AD1080" s="10"/>
      <c r="AE1080" s="5">
        <f>'H. Alk. basalt FC 5kbar'!AQ181</f>
        <v>36.373415000000001</v>
      </c>
      <c r="AF1080" s="5"/>
      <c r="AG1080" s="5"/>
      <c r="AH1080" s="5">
        <f>'H. Alk. basalt FC 5kbar'!AS181</f>
        <v>33.706774000000003</v>
      </c>
      <c r="AI1080" s="5"/>
      <c r="AJ1080" s="5"/>
      <c r="AK1080" s="5">
        <f>'H. Alk. basalt FC 5kbar'!AU181</f>
        <v>10.697943</v>
      </c>
      <c r="AL1080" s="5">
        <f>'H. Alk. basalt FC 5kbar'!AW181+'H. Alk. basalt FC 5kbar'!AX181</f>
        <v>2.7847650000000002</v>
      </c>
      <c r="AM1080" s="10"/>
      <c r="AN1080" s="5">
        <f t="shared" si="245"/>
        <v>36.399709000000001</v>
      </c>
      <c r="AO1080" s="5"/>
      <c r="AP1080" s="5"/>
      <c r="AQ1080" s="5">
        <f t="shared" si="246"/>
        <v>33.872497000000003</v>
      </c>
      <c r="AR1080" s="5"/>
      <c r="AS1080" s="5"/>
      <c r="AT1080" s="5">
        <f t="shared" si="247"/>
        <v>10.702589</v>
      </c>
      <c r="AU1080" s="5">
        <f t="shared" si="248"/>
        <v>2.7913670000000002</v>
      </c>
      <c r="AV1080" s="10">
        <f t="shared" si="237"/>
        <v>16.232786000000001</v>
      </c>
      <c r="AW1080" s="48">
        <f t="shared" si="244"/>
        <v>99.998948000000013</v>
      </c>
    </row>
    <row r="1081" spans="1:49" x14ac:dyDescent="0.3">
      <c r="A1081" s="2" t="s">
        <v>1449</v>
      </c>
      <c r="B1081" s="3">
        <f>'H. Alk. basalt FC 5kbar'!A182</f>
        <v>176</v>
      </c>
      <c r="C1081" s="2">
        <f>'H. Alk. basalt FC 5kbar'!C182</f>
        <v>856</v>
      </c>
      <c r="D1081" s="2">
        <f>'H. Alk. basalt FC 5kbar'!D182</f>
        <v>5000</v>
      </c>
      <c r="E1081" s="5">
        <f>'B. LLD classification'!EA1125</f>
        <v>2.4680818887581353</v>
      </c>
      <c r="F1081" s="5">
        <f>'H. Alk. basalt FC 5kbar'!L182</f>
        <v>2.9007779999999999</v>
      </c>
      <c r="G1081" s="6">
        <f>'H. Alk. basalt FC 5kbar'!N182</f>
        <v>16.047426999999999</v>
      </c>
      <c r="H1081" s="7">
        <f t="shared" si="242"/>
        <v>83.952573000000001</v>
      </c>
      <c r="I1081" s="8">
        <f>'H. Alk. basalt FC 5kbar'!R182</f>
        <v>57.225569</v>
      </c>
      <c r="J1081" s="9">
        <f>'H. Alk. basalt FC 5kbar'!S182</f>
        <v>0.105189</v>
      </c>
      <c r="K1081" s="9">
        <f>'H. Alk. basalt FC 5kbar'!T182</f>
        <v>9.6587569999999996</v>
      </c>
      <c r="L1081" s="9">
        <f>'H. Alk. basalt FC 5kbar'!U182</f>
        <v>1.2054E-2</v>
      </c>
      <c r="M1081" s="9">
        <f>'H. Alk. basalt FC 5kbar'!V182</f>
        <v>8.7325719999999993</v>
      </c>
      <c r="N1081" s="9">
        <f>'H. Alk. basalt FC 5kbar'!W182</f>
        <v>1.495417</v>
      </c>
      <c r="O1081" s="9">
        <f>'H. Alk. basalt FC 5kbar'!X182</f>
        <v>0.137263</v>
      </c>
      <c r="P1081" s="9">
        <f>'H. Alk. basalt FC 5kbar'!Y182</f>
        <v>2.1221960000000002</v>
      </c>
      <c r="Q1081" s="9">
        <f>'H. Alk. basalt FC 5kbar'!Z182</f>
        <v>10.98047</v>
      </c>
      <c r="R1081" s="9">
        <f>'H. Alk. basalt FC 5kbar'!AA182</f>
        <v>3.6235849999999998</v>
      </c>
      <c r="S1081" s="9">
        <f>'H. Alk. basalt FC 5kbar'!AB182</f>
        <v>0.47586499999999998</v>
      </c>
      <c r="T1081" s="9">
        <f>'H. Alk. basalt FC 5kbar'!AC182</f>
        <v>5.431063</v>
      </c>
      <c r="U1081" s="10"/>
      <c r="V1081" s="5">
        <f>'H. Alk. basalt FC 5kbar'!AH182</f>
        <v>2.6210000000000001E-2</v>
      </c>
      <c r="W1081" s="5"/>
      <c r="X1081" s="5"/>
      <c r="Y1081" s="5">
        <f>'H. Alk. basalt FC 5kbar'!AJ182</f>
        <v>0.16311400000000001</v>
      </c>
      <c r="Z1081" s="5"/>
      <c r="AA1081" s="5"/>
      <c r="AB1081" s="5">
        <f>'H. Alk. basalt FC 5kbar'!AL182</f>
        <v>4.542E-3</v>
      </c>
      <c r="AC1081" s="5">
        <f>'H. Alk. basalt FC 5kbar'!AO182</f>
        <v>6.5430000000000002E-3</v>
      </c>
      <c r="AD1081" s="10"/>
      <c r="AE1081" s="5">
        <f>'H. Alk. basalt FC 5kbar'!AQ182</f>
        <v>36.397226000000003</v>
      </c>
      <c r="AF1081" s="5"/>
      <c r="AG1081" s="5"/>
      <c r="AH1081" s="5">
        <f>'H. Alk. basalt FC 5kbar'!AS182</f>
        <v>33.867109999999997</v>
      </c>
      <c r="AI1081" s="5"/>
      <c r="AJ1081" s="5"/>
      <c r="AK1081" s="5">
        <f>'H. Alk. basalt FC 5kbar'!AU182</f>
        <v>10.700390000000001</v>
      </c>
      <c r="AL1081" s="5">
        <f>'H. Alk. basalt FC 5kbar'!AW182+'H. Alk. basalt FC 5kbar'!AX182</f>
        <v>2.7863439999999997</v>
      </c>
      <c r="AM1081" s="10"/>
      <c r="AN1081" s="5">
        <f t="shared" si="245"/>
        <v>36.423436000000002</v>
      </c>
      <c r="AO1081" s="5"/>
      <c r="AP1081" s="5"/>
      <c r="AQ1081" s="5">
        <f t="shared" si="246"/>
        <v>34.030223999999997</v>
      </c>
      <c r="AR1081" s="5"/>
      <c r="AS1081" s="5"/>
      <c r="AT1081" s="5">
        <f t="shared" si="247"/>
        <v>10.704932000000001</v>
      </c>
      <c r="AU1081" s="5">
        <f t="shared" si="248"/>
        <v>2.7928869999999999</v>
      </c>
      <c r="AV1081" s="10">
        <f t="shared" si="237"/>
        <v>16.047426999999999</v>
      </c>
      <c r="AW1081" s="48">
        <f t="shared" si="244"/>
        <v>99.998905999999991</v>
      </c>
    </row>
    <row r="1082" spans="1:49" ht="14.4" thickBot="1" x14ac:dyDescent="0.35">
      <c r="A1082" s="39" t="s">
        <v>1449</v>
      </c>
      <c r="B1082" s="40">
        <f>'H. Alk. basalt FC 5kbar'!A183</f>
        <v>177</v>
      </c>
      <c r="C1082" s="39">
        <f>'H. Alk. basalt FC 5kbar'!C183</f>
        <v>854</v>
      </c>
      <c r="D1082" s="39">
        <f>'H. Alk. basalt FC 5kbar'!D183</f>
        <v>5000</v>
      </c>
      <c r="E1082" s="41">
        <f>'B. LLD classification'!EA1126</f>
        <v>2.4667623630418789</v>
      </c>
      <c r="F1082" s="41">
        <f>'H. Alk. basalt FC 5kbar'!L183</f>
        <v>2.8790420000000001</v>
      </c>
      <c r="G1082" s="42">
        <f>'H. Alk. basalt FC 5kbar'!N183</f>
        <v>15.864754</v>
      </c>
      <c r="H1082" s="43">
        <f t="shared" si="242"/>
        <v>84.135245999999995</v>
      </c>
      <c r="I1082" s="44">
        <f>'H. Alk. basalt FC 5kbar'!R183</f>
        <v>57.176175000000001</v>
      </c>
      <c r="J1082" s="45">
        <f>'H. Alk. basalt FC 5kbar'!S183</f>
        <v>0.101649</v>
      </c>
      <c r="K1082" s="45">
        <f>'H. Alk. basalt FC 5kbar'!T183</f>
        <v>9.568676</v>
      </c>
      <c r="L1082" s="45">
        <f>'H. Alk. basalt FC 5kbar'!U183</f>
        <v>1.2199E-2</v>
      </c>
      <c r="M1082" s="45">
        <f>'H. Alk. basalt FC 5kbar'!V183</f>
        <v>8.7627590000000009</v>
      </c>
      <c r="N1082" s="45">
        <f>'H. Alk. basalt FC 5kbar'!W183</f>
        <v>1.5126360000000001</v>
      </c>
      <c r="O1082" s="45">
        <f>'H. Alk. basalt FC 5kbar'!X183</f>
        <v>0.131108</v>
      </c>
      <c r="P1082" s="45">
        <f>'H. Alk. basalt FC 5kbar'!Y183</f>
        <v>2.1213739999999999</v>
      </c>
      <c r="Q1082" s="45">
        <f>'H. Alk. basalt FC 5kbar'!Z183</f>
        <v>11.049492000000001</v>
      </c>
      <c r="R1082" s="45">
        <f>'H. Alk. basalt FC 5kbar'!AA183</f>
        <v>3.5930010000000001</v>
      </c>
      <c r="S1082" s="45">
        <f>'H. Alk. basalt FC 5kbar'!AB183</f>
        <v>0.47749599999999998</v>
      </c>
      <c r="T1082" s="45">
        <f>'H. Alk. basalt FC 5kbar'!AC183</f>
        <v>5.493436</v>
      </c>
      <c r="U1082" s="46"/>
      <c r="V1082" s="41">
        <f>'H. Alk. basalt FC 5kbar'!AH183</f>
        <v>2.6380000000000001E-2</v>
      </c>
      <c r="W1082" s="41"/>
      <c r="X1082" s="41"/>
      <c r="Y1082" s="41">
        <f>'H. Alk. basalt FC 5kbar'!AJ183</f>
        <v>0.160467</v>
      </c>
      <c r="Z1082" s="41"/>
      <c r="AA1082" s="41"/>
      <c r="AB1082" s="41">
        <f>'H. Alk. basalt FC 5kbar'!AL183</f>
        <v>4.4149999999999997E-3</v>
      </c>
      <c r="AC1082" s="41">
        <f>'H. Alk. basalt FC 5kbar'!AO183</f>
        <v>6.463E-3</v>
      </c>
      <c r="AD1082" s="46"/>
      <c r="AE1082" s="41">
        <f>'H. Alk. basalt FC 5kbar'!AQ183</f>
        <v>36.420949999999998</v>
      </c>
      <c r="AF1082" s="41"/>
      <c r="AG1082" s="41"/>
      <c r="AH1082" s="41">
        <f>'H. Alk. basalt FC 5kbar'!AS183</f>
        <v>34.024839</v>
      </c>
      <c r="AI1082" s="41"/>
      <c r="AJ1082" s="41"/>
      <c r="AK1082" s="41">
        <f>'H. Alk. basalt FC 5kbar'!AU183</f>
        <v>10.702731999999999</v>
      </c>
      <c r="AL1082" s="41">
        <f>'H. Alk. basalt FC 5kbar'!AW183+'H. Alk. basalt FC 5kbar'!AX183</f>
        <v>2.7878639999999999</v>
      </c>
      <c r="AM1082" s="46"/>
      <c r="AN1082" s="41">
        <f t="shared" si="245"/>
        <v>36.447330000000001</v>
      </c>
      <c r="AO1082" s="41"/>
      <c r="AP1082" s="41"/>
      <c r="AQ1082" s="41">
        <f t="shared" si="246"/>
        <v>34.185305999999997</v>
      </c>
      <c r="AR1082" s="41"/>
      <c r="AS1082" s="41"/>
      <c r="AT1082" s="41">
        <f t="shared" si="247"/>
        <v>10.707146999999999</v>
      </c>
      <c r="AU1082" s="41">
        <f t="shared" si="248"/>
        <v>2.794327</v>
      </c>
      <c r="AV1082" s="46">
        <f t="shared" si="237"/>
        <v>15.864754</v>
      </c>
      <c r="AW1082" s="51">
        <f t="shared" si="244"/>
        <v>99.998863999999983</v>
      </c>
    </row>
    <row r="1083" spans="1:49" x14ac:dyDescent="0.3">
      <c r="H1083" s="7"/>
    </row>
    <row r="1084" spans="1:49" x14ac:dyDescent="0.3">
      <c r="H1084" s="7"/>
    </row>
    <row r="1085" spans="1:49" x14ac:dyDescent="0.3">
      <c r="H1085" s="7"/>
    </row>
    <row r="1086" spans="1:49" x14ac:dyDescent="0.3">
      <c r="H1086" s="7"/>
    </row>
    <row r="1087" spans="1:49" x14ac:dyDescent="0.3">
      <c r="H1087" s="7"/>
    </row>
    <row r="1088" spans="1:49" x14ac:dyDescent="0.3">
      <c r="H1088" s="7"/>
    </row>
    <row r="1089" spans="8:8" x14ac:dyDescent="0.3">
      <c r="H1089" s="7"/>
    </row>
    <row r="1090" spans="8:8" x14ac:dyDescent="0.3">
      <c r="H1090" s="7"/>
    </row>
    <row r="1091" spans="8:8" x14ac:dyDescent="0.3">
      <c r="H1091" s="7"/>
    </row>
    <row r="1092" spans="8:8" x14ac:dyDescent="0.3">
      <c r="H1092" s="7"/>
    </row>
    <row r="1093" spans="8:8" x14ac:dyDescent="0.3">
      <c r="H1093" s="7"/>
    </row>
    <row r="1094" spans="8:8" x14ac:dyDescent="0.3">
      <c r="H1094" s="7"/>
    </row>
    <row r="1095" spans="8:8" x14ac:dyDescent="0.3">
      <c r="H1095" s="7"/>
    </row>
    <row r="1096" spans="8:8" x14ac:dyDescent="0.3">
      <c r="H1096" s="7"/>
    </row>
    <row r="1097" spans="8:8" x14ac:dyDescent="0.3">
      <c r="H1097" s="7"/>
    </row>
    <row r="1098" spans="8:8" x14ac:dyDescent="0.3">
      <c r="H1098" s="7"/>
    </row>
    <row r="1099" spans="8:8" x14ac:dyDescent="0.3">
      <c r="H1099" s="7"/>
    </row>
    <row r="1100" spans="8:8" x14ac:dyDescent="0.3">
      <c r="H1100" s="7"/>
    </row>
    <row r="1101" spans="8:8" x14ac:dyDescent="0.3">
      <c r="H1101" s="7"/>
    </row>
    <row r="1102" spans="8:8" x14ac:dyDescent="0.3">
      <c r="H1102" s="7"/>
    </row>
    <row r="1103" spans="8:8" x14ac:dyDescent="0.3">
      <c r="H1103" s="7"/>
    </row>
    <row r="1104" spans="8:8" x14ac:dyDescent="0.3">
      <c r="H1104" s="7"/>
    </row>
    <row r="1105" spans="8:8" x14ac:dyDescent="0.3">
      <c r="H1105" s="7"/>
    </row>
    <row r="1106" spans="8:8" x14ac:dyDescent="0.3">
      <c r="H1106" s="7"/>
    </row>
    <row r="1107" spans="8:8" x14ac:dyDescent="0.3">
      <c r="H1107" s="7"/>
    </row>
    <row r="1108" spans="8:8" x14ac:dyDescent="0.3">
      <c r="H1108" s="7"/>
    </row>
    <row r="1109" spans="8:8" x14ac:dyDescent="0.3">
      <c r="H1109" s="7"/>
    </row>
    <row r="1110" spans="8:8" x14ac:dyDescent="0.3">
      <c r="H1110" s="7"/>
    </row>
    <row r="1111" spans="8:8" x14ac:dyDescent="0.3">
      <c r="H1111" s="7"/>
    </row>
    <row r="1112" spans="8:8" x14ac:dyDescent="0.3">
      <c r="H1112" s="7"/>
    </row>
    <row r="1113" spans="8:8" x14ac:dyDescent="0.3">
      <c r="H1113" s="7"/>
    </row>
    <row r="1114" spans="8:8" x14ac:dyDescent="0.3">
      <c r="H1114" s="7"/>
    </row>
    <row r="1115" spans="8:8" x14ac:dyDescent="0.3">
      <c r="H1115" s="7"/>
    </row>
    <row r="1116" spans="8:8" x14ac:dyDescent="0.3">
      <c r="H1116" s="7"/>
    </row>
    <row r="1117" spans="8:8" x14ac:dyDescent="0.3">
      <c r="H1117" s="7"/>
    </row>
    <row r="1118" spans="8:8" x14ac:dyDescent="0.3">
      <c r="H1118" s="7"/>
    </row>
    <row r="1119" spans="8:8" x14ac:dyDescent="0.3">
      <c r="H1119" s="7"/>
    </row>
    <row r="1120" spans="8:8" x14ac:dyDescent="0.3">
      <c r="H1120" s="7"/>
    </row>
    <row r="1121" spans="8:8" x14ac:dyDescent="0.3">
      <c r="H1121" s="7"/>
    </row>
  </sheetData>
  <mergeCells count="1">
    <mergeCell ref="A2:A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9AB2-B146-4C29-85B6-9A703F181091}">
  <sheetPr codeName="Planilha3"/>
  <dimension ref="A1:EB1135"/>
  <sheetViews>
    <sheetView topLeftCell="BU1" zoomScale="85" zoomScaleNormal="85" workbookViewId="0">
      <selection activeCell="A7" sqref="A7"/>
    </sheetView>
  </sheetViews>
  <sheetFormatPr defaultRowHeight="13.8" x14ac:dyDescent="0.3"/>
  <cols>
    <col min="1" max="1" width="14.44140625" style="19" customWidth="1"/>
    <col min="2" max="2" width="24.21875" style="19" bestFit="1" customWidth="1"/>
    <col min="3" max="3" width="20.44140625" style="19" bestFit="1" customWidth="1"/>
    <col min="4" max="4" width="20.5546875" style="19" bestFit="1" customWidth="1"/>
    <col min="5" max="5" width="6.77734375" style="19" customWidth="1"/>
    <col min="6" max="6" width="5.6640625" style="19" bestFit="1" customWidth="1"/>
    <col min="7" max="8" width="6.88671875" style="19" bestFit="1" customWidth="1"/>
    <col min="9" max="12" width="5.5546875" style="19" bestFit="1" customWidth="1"/>
    <col min="13" max="13" width="6.109375" style="19" bestFit="1" customWidth="1"/>
    <col min="14" max="14" width="5.5546875" style="19" bestFit="1" customWidth="1"/>
    <col min="15" max="15" width="6.109375" style="19" bestFit="1" customWidth="1"/>
    <col min="16" max="16" width="5.5546875" style="19" bestFit="1" customWidth="1"/>
    <col min="17" max="17" width="6.5546875" style="19" bestFit="1" customWidth="1"/>
    <col min="18" max="18" width="8.88671875" style="19"/>
    <col min="19" max="19" width="9.44140625" style="19" bestFit="1" customWidth="1"/>
    <col min="20" max="20" width="11.21875" style="19" bestFit="1" customWidth="1"/>
    <col min="21" max="21" width="12.6640625" style="19" customWidth="1"/>
    <col min="22" max="22" width="6.109375" style="19" customWidth="1"/>
    <col min="23" max="23" width="5.6640625" style="19" bestFit="1" customWidth="1"/>
    <col min="24" max="25" width="6.88671875" style="19" bestFit="1" customWidth="1"/>
    <col min="26" max="29" width="5.5546875" style="19" bestFit="1" customWidth="1"/>
    <col min="30" max="30" width="6.109375" style="19" bestFit="1" customWidth="1"/>
    <col min="31" max="31" width="5.5546875" style="19" bestFit="1" customWidth="1"/>
    <col min="32" max="32" width="6.109375" style="19" bestFit="1" customWidth="1"/>
    <col min="33" max="33" width="5.5546875" style="19" bestFit="1" customWidth="1"/>
    <col min="34" max="34" width="8.88671875" style="19"/>
    <col min="35" max="35" width="6.5546875" style="19" customWidth="1"/>
    <col min="36" max="36" width="5.6640625" style="19" bestFit="1" customWidth="1"/>
    <col min="37" max="38" width="6.88671875" style="19" bestFit="1" customWidth="1"/>
    <col min="39" max="42" width="5.5546875" style="19" bestFit="1" customWidth="1"/>
    <col min="43" max="43" width="6.109375" style="19" bestFit="1" customWidth="1"/>
    <col min="44" max="44" width="5.5546875" style="19" bestFit="1" customWidth="1"/>
    <col min="45" max="45" width="6.109375" style="19" bestFit="1" customWidth="1"/>
    <col min="46" max="46" width="6.5546875" style="19" bestFit="1" customWidth="1"/>
    <col min="47" max="47" width="8.88671875" style="19"/>
    <col min="48" max="49" width="5.5546875" style="19" bestFit="1" customWidth="1"/>
    <col min="50" max="50" width="4.5546875" style="19" bestFit="1" customWidth="1"/>
    <col min="51" max="51" width="5.5546875" style="19" bestFit="1" customWidth="1"/>
    <col min="52" max="52" width="11.33203125" style="19" bestFit="1" customWidth="1"/>
    <col min="53" max="53" width="7.44140625" style="19" bestFit="1" customWidth="1"/>
    <col min="54" max="54" width="6" style="19" bestFit="1" customWidth="1"/>
    <col min="55" max="55" width="4.5546875" style="19" bestFit="1" customWidth="1"/>
    <col min="56" max="58" width="8.88671875" style="19"/>
    <col min="59" max="59" width="32" style="19" bestFit="1" customWidth="1"/>
    <col min="60" max="61" width="7.33203125" style="19" bestFit="1" customWidth="1"/>
    <col min="62" max="63" width="8.5546875" style="19" bestFit="1" customWidth="1"/>
    <col min="64" max="69" width="7.33203125" style="19" bestFit="1" customWidth="1"/>
    <col min="70" max="70" width="9.77734375" style="19" bestFit="1" customWidth="1"/>
    <col min="71" max="71" width="7.33203125" style="19" bestFit="1" customWidth="1"/>
    <col min="72" max="103" width="8.88671875" style="19"/>
    <col min="104" max="113" width="13.44140625" style="19" bestFit="1" customWidth="1"/>
    <col min="114" max="114" width="8.88671875" style="19"/>
    <col min="115" max="115" width="13.44140625" style="19" bestFit="1" customWidth="1"/>
    <col min="116" max="129" width="8.88671875" style="19"/>
    <col min="130" max="130" width="26.33203125" style="19" bestFit="1" customWidth="1"/>
    <col min="131" max="131" width="26" style="19" bestFit="1" customWidth="1"/>
    <col min="132" max="132" width="20.5546875" style="19" bestFit="1" customWidth="1"/>
    <col min="133" max="16384" width="8.88671875" style="19"/>
  </cols>
  <sheetData>
    <row r="1" spans="1:55" ht="14.4" thickBot="1" x14ac:dyDescent="0.35">
      <c r="A1" s="59" t="s">
        <v>1438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</row>
    <row r="2" spans="1:55" x14ac:dyDescent="0.3">
      <c r="A2" s="64" t="s">
        <v>1416</v>
      </c>
      <c r="B2" s="62"/>
      <c r="C2" s="62"/>
      <c r="D2" s="63" t="s">
        <v>1288</v>
      </c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3" t="s">
        <v>1289</v>
      </c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3" t="s">
        <v>1290</v>
      </c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8"/>
    </row>
    <row r="3" spans="1:55" s="20" customFormat="1" x14ac:dyDescent="0.3">
      <c r="A3" s="65" t="s">
        <v>1291</v>
      </c>
      <c r="B3" s="65" t="s">
        <v>1292</v>
      </c>
      <c r="C3" s="65" t="s">
        <v>1293</v>
      </c>
      <c r="D3" s="66" t="s">
        <v>20</v>
      </c>
      <c r="E3" s="65" t="s">
        <v>21</v>
      </c>
      <c r="F3" s="65" t="s">
        <v>22</v>
      </c>
      <c r="G3" s="65" t="s">
        <v>23</v>
      </c>
      <c r="H3" s="65" t="s">
        <v>24</v>
      </c>
      <c r="I3" s="65" t="s">
        <v>25</v>
      </c>
      <c r="J3" s="65" t="s">
        <v>26</v>
      </c>
      <c r="K3" s="65" t="s">
        <v>27</v>
      </c>
      <c r="L3" s="65" t="s">
        <v>28</v>
      </c>
      <c r="M3" s="65" t="s">
        <v>29</v>
      </c>
      <c r="N3" s="65" t="s">
        <v>30</v>
      </c>
      <c r="O3" s="65" t="s">
        <v>1294</v>
      </c>
      <c r="P3" s="65" t="s">
        <v>1295</v>
      </c>
      <c r="Q3" s="65"/>
      <c r="R3" s="65" t="s">
        <v>1296</v>
      </c>
      <c r="S3" s="67" t="s">
        <v>1297</v>
      </c>
      <c r="T3" s="65"/>
      <c r="U3" s="66" t="s">
        <v>20</v>
      </c>
      <c r="V3" s="65" t="s">
        <v>21</v>
      </c>
      <c r="W3" s="65" t="s">
        <v>22</v>
      </c>
      <c r="X3" s="65" t="s">
        <v>23</v>
      </c>
      <c r="Y3" s="65" t="s">
        <v>24</v>
      </c>
      <c r="Z3" s="65" t="s">
        <v>25</v>
      </c>
      <c r="AA3" s="65" t="s">
        <v>26</v>
      </c>
      <c r="AB3" s="65" t="s">
        <v>27</v>
      </c>
      <c r="AC3" s="65" t="s">
        <v>28</v>
      </c>
      <c r="AD3" s="65" t="s">
        <v>29</v>
      </c>
      <c r="AE3" s="65" t="s">
        <v>30</v>
      </c>
      <c r="AF3" s="65" t="s">
        <v>1295</v>
      </c>
      <c r="AG3" s="65"/>
      <c r="AH3" s="66" t="s">
        <v>20</v>
      </c>
      <c r="AI3" s="65" t="s">
        <v>21</v>
      </c>
      <c r="AJ3" s="65" t="s">
        <v>22</v>
      </c>
      <c r="AK3" s="65" t="s">
        <v>23</v>
      </c>
      <c r="AL3" s="65" t="s">
        <v>24</v>
      </c>
      <c r="AM3" s="65" t="s">
        <v>25</v>
      </c>
      <c r="AN3" s="65" t="s">
        <v>26</v>
      </c>
      <c r="AO3" s="65" t="s">
        <v>27</v>
      </c>
      <c r="AP3" s="65" t="s">
        <v>28</v>
      </c>
      <c r="AQ3" s="65" t="s">
        <v>29</v>
      </c>
      <c r="AR3" s="65" t="s">
        <v>30</v>
      </c>
      <c r="AS3" s="65" t="s">
        <v>1295</v>
      </c>
      <c r="AT3" s="65"/>
      <c r="AU3" s="65" t="s">
        <v>1298</v>
      </c>
      <c r="AV3" s="65" t="s">
        <v>1299</v>
      </c>
      <c r="AW3" s="65" t="s">
        <v>1300</v>
      </c>
      <c r="AX3" s="65" t="s">
        <v>1301</v>
      </c>
      <c r="AY3" s="65" t="s">
        <v>1302</v>
      </c>
      <c r="AZ3" s="65" t="s">
        <v>1303</v>
      </c>
      <c r="BA3" s="65" t="s">
        <v>1304</v>
      </c>
      <c r="BB3" s="65" t="s">
        <v>1305</v>
      </c>
      <c r="BC3" s="60"/>
    </row>
    <row r="4" spans="1:55" x14ac:dyDescent="0.3">
      <c r="D4" s="6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6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6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68"/>
    </row>
    <row r="5" spans="1:55" x14ac:dyDescent="0.3">
      <c r="A5" s="19" t="s">
        <v>1307</v>
      </c>
      <c r="B5" s="19" t="s">
        <v>236</v>
      </c>
      <c r="C5" s="19" t="s">
        <v>1308</v>
      </c>
      <c r="D5" s="61">
        <v>39.26</v>
      </c>
      <c r="E5" s="21">
        <v>3.48</v>
      </c>
      <c r="F5" s="21">
        <v>14.35</v>
      </c>
      <c r="G5" s="21">
        <f t="shared" ref="G5:G9" si="0">H5*S5</f>
        <v>1.8488549618320609</v>
      </c>
      <c r="H5" s="21">
        <f t="shared" ref="H5:H9" si="1">R5/(1.11+S5)</f>
        <v>9.244274809160304</v>
      </c>
      <c r="I5" s="21">
        <v>0.17</v>
      </c>
      <c r="J5" s="21">
        <v>7.19</v>
      </c>
      <c r="K5" s="21">
        <v>11.43</v>
      </c>
      <c r="L5" s="21">
        <v>1.75</v>
      </c>
      <c r="M5" s="21">
        <v>3.12</v>
      </c>
      <c r="N5" s="21">
        <v>1.85</v>
      </c>
      <c r="O5" s="21">
        <v>5.86</v>
      </c>
      <c r="P5" s="21">
        <f t="shared" ref="P5:P11" si="2">SUM(D5:O5)</f>
        <v>99.553129770992356</v>
      </c>
      <c r="Q5" s="21"/>
      <c r="R5" s="21">
        <v>12.11</v>
      </c>
      <c r="S5" s="21">
        <v>0.2</v>
      </c>
      <c r="T5" s="21"/>
      <c r="U5" s="61">
        <f t="shared" ref="U5:U11" si="3">(D5*(P5-O5))/P5</f>
        <v>36.949036994324253</v>
      </c>
      <c r="V5" s="21">
        <f t="shared" ref="V5:V11" si="4">(E5*(P5-O5))/P5</f>
        <v>3.2751566159003667</v>
      </c>
      <c r="W5" s="21">
        <f t="shared" ref="W5:W11" si="5">(F5*(P5-O5))/P5</f>
        <v>13.505315355796053</v>
      </c>
      <c r="X5" s="21">
        <f t="shared" ref="X5:X11" si="6">(G5*(P5-O5))/P5</f>
        <v>1.7400257356564639</v>
      </c>
      <c r="Y5" s="21">
        <f t="shared" ref="Y5:Y11" si="7">(H5*(P5-O5))/P5</f>
        <v>8.7001286782823204</v>
      </c>
      <c r="Z5" s="21">
        <f t="shared" ref="Z5:Z11" si="8">(I5*(P5-O5))/P5</f>
        <v>0.15999328296065013</v>
      </c>
      <c r="AA5" s="21">
        <f t="shared" ref="AA5:AA11" si="9">(J5*(P5-O5))/P5</f>
        <v>6.7667747322769074</v>
      </c>
      <c r="AB5" s="21">
        <f t="shared" ref="AB5:AB11" si="10">(K5*(P5-O5))/P5</f>
        <v>10.757195436707239</v>
      </c>
      <c r="AC5" s="21">
        <f t="shared" ref="AC5:AC11" si="11">(L5*(P5-O5))/P5</f>
        <v>1.6469896775361041</v>
      </c>
      <c r="AD5" s="21">
        <f t="shared" ref="AD5:AD11" si="12">(M5*(P5-O5))/P5</f>
        <v>2.9363473108072253</v>
      </c>
      <c r="AE5" s="21">
        <f t="shared" ref="AE5:AE11" si="13">(N5*(P5-O5))/P5</f>
        <v>1.7411033733953103</v>
      </c>
      <c r="AF5" s="21">
        <f t="shared" ref="AF5:AF9" si="14">SUM(U5:AE5)</f>
        <v>88.178067193642875</v>
      </c>
      <c r="AG5" s="21"/>
      <c r="AH5" s="61">
        <f t="shared" ref="AH5:AH11" si="15">U5*100/AF5</f>
        <v>41.902752203881448</v>
      </c>
      <c r="AI5" s="21">
        <f t="shared" ref="AI5:AI11" si="16">V5*100/AF5</f>
        <v>3.714253124541707</v>
      </c>
      <c r="AJ5" s="21">
        <f t="shared" ref="AJ5:AJ11" si="17">W5*100/AF5</f>
        <v>15.315957568153307</v>
      </c>
      <c r="AK5" s="21">
        <f t="shared" ref="AK5:AK11" si="18">X5*100/AF5</f>
        <v>1.9733089996578079</v>
      </c>
      <c r="AL5" s="21">
        <f t="shared" ref="AL5:AL11" si="19">Y5*100/AF5</f>
        <v>9.8665449982890401</v>
      </c>
      <c r="AM5" s="21">
        <f t="shared" ref="AM5:AM11" si="20">Z5*100/AF5</f>
        <v>0.18144339976209495</v>
      </c>
      <c r="AN5" s="21">
        <f t="shared" ref="AN5:AN11" si="21">AA5*100/AF5</f>
        <v>7.6739884958203666</v>
      </c>
      <c r="AO5" s="21">
        <f t="shared" ref="AO5:AO11" si="22">AB5*100/AF5</f>
        <v>12.199400348710263</v>
      </c>
      <c r="AP5" s="21">
        <f t="shared" ref="AP5:AP11" si="23">AC5*100/AF5</f>
        <v>1.8677997034333302</v>
      </c>
      <c r="AQ5" s="21">
        <f t="shared" ref="AQ5:AQ11" si="24">AD5*100/AF5</f>
        <v>3.3300200426925652</v>
      </c>
      <c r="AR5" s="21">
        <f t="shared" ref="AR5:AR11" si="25">AE5*100/AF5</f>
        <v>1.9745311150580922</v>
      </c>
      <c r="AS5" s="21">
        <f t="shared" ref="AS5:AS9" si="26">SUM(AH5:AR5)</f>
        <v>100.00000000000004</v>
      </c>
      <c r="AT5" s="21"/>
      <c r="AU5" s="21">
        <f>AQ5*'[1]diagram lines'!$G$39</f>
        <v>2.7642701407472168</v>
      </c>
      <c r="AV5" s="21">
        <f>AJ5*'[1]diagram lines'!$G$40</f>
        <v>8.1062214025875345</v>
      </c>
      <c r="AW5" s="21">
        <f>AP5*'[1]diagram lines'!$G$38</f>
        <v>1.3856313385586403</v>
      </c>
      <c r="AX5" s="21">
        <f>AO5*'[1]diagram lines'!$G$41</f>
        <v>8.7183945644723604</v>
      </c>
      <c r="AY5" s="21">
        <f t="shared" ref="AY5:AY11" si="27">SUM(AP5:AQ5)</f>
        <v>5.1978197461258953</v>
      </c>
      <c r="AZ5" s="21">
        <f t="shared" ref="AZ5:AZ9" si="28">AV5/(AX5+AW5+AU5)</f>
        <v>0.62993743499605515</v>
      </c>
      <c r="BA5" s="21">
        <f t="shared" ref="BA5:BA9" si="29">AV5/(AW5+AU5)</f>
        <v>1.9533527345192399</v>
      </c>
      <c r="BB5" s="21">
        <f t="shared" ref="BB5:BB9" si="30">(AW5+AU5)/AV5</f>
        <v>0.51194030772231236</v>
      </c>
      <c r="BC5" s="68"/>
    </row>
    <row r="6" spans="1:55" x14ac:dyDescent="0.3">
      <c r="A6" s="19" t="s">
        <v>1453</v>
      </c>
      <c r="B6" s="19" t="s">
        <v>1448</v>
      </c>
      <c r="C6" s="19" t="s">
        <v>1308</v>
      </c>
      <c r="D6" s="61">
        <v>35.869999999999997</v>
      </c>
      <c r="E6" s="21">
        <v>4.8099999999999996</v>
      </c>
      <c r="F6" s="21">
        <v>11.54</v>
      </c>
      <c r="G6" s="21">
        <f t="shared" si="0"/>
        <v>2.222900763358779</v>
      </c>
      <c r="H6" s="21">
        <f t="shared" si="1"/>
        <v>11.114503816793894</v>
      </c>
      <c r="I6" s="21">
        <v>0.21</v>
      </c>
      <c r="J6" s="21">
        <v>6.2</v>
      </c>
      <c r="K6" s="21">
        <v>11.63</v>
      </c>
      <c r="L6" s="21">
        <v>2.64</v>
      </c>
      <c r="M6" s="21">
        <v>2.36</v>
      </c>
      <c r="N6" s="21">
        <v>1.81</v>
      </c>
      <c r="O6" s="21">
        <v>6.65</v>
      </c>
      <c r="P6" s="21">
        <f t="shared" si="2"/>
        <v>97.057404580152678</v>
      </c>
      <c r="Q6" s="21"/>
      <c r="R6" s="21">
        <v>14.56</v>
      </c>
      <c r="S6" s="21">
        <v>0.2</v>
      </c>
      <c r="T6" s="21"/>
      <c r="U6" s="61">
        <f t="shared" si="3"/>
        <v>33.412325585236403</v>
      </c>
      <c r="V6" s="21">
        <f t="shared" si="4"/>
        <v>4.4804373031777835</v>
      </c>
      <c r="W6" s="21">
        <f t="shared" si="5"/>
        <v>10.749323592239422</v>
      </c>
      <c r="X6" s="21">
        <f t="shared" si="6"/>
        <v>2.0705961541403419</v>
      </c>
      <c r="Y6" s="21">
        <f t="shared" si="7"/>
        <v>10.352980770701709</v>
      </c>
      <c r="Z6" s="21">
        <f t="shared" si="8"/>
        <v>0.1956116078310467</v>
      </c>
      <c r="AA6" s="21">
        <f t="shared" si="9"/>
        <v>5.7751998502499502</v>
      </c>
      <c r="AB6" s="21">
        <f t="shared" si="10"/>
        <v>10.833157138452728</v>
      </c>
      <c r="AC6" s="21">
        <f t="shared" si="11"/>
        <v>2.4591173555903016</v>
      </c>
      <c r="AD6" s="21">
        <f t="shared" si="12"/>
        <v>2.1983018784822388</v>
      </c>
      <c r="AE6" s="21">
        <f t="shared" si="13"/>
        <v>1.6859857627342598</v>
      </c>
      <c r="AF6" s="21">
        <f t="shared" si="14"/>
        <v>84.213036998836202</v>
      </c>
      <c r="AG6" s="21"/>
      <c r="AH6" s="61">
        <f t="shared" si="15"/>
        <v>39.67595371925389</v>
      </c>
      <c r="AI6" s="21">
        <f t="shared" si="16"/>
        <v>5.3203606743688647</v>
      </c>
      <c r="AJ6" s="21">
        <f t="shared" si="17"/>
        <v>12.764441202124054</v>
      </c>
      <c r="AK6" s="21">
        <f t="shared" si="18"/>
        <v>2.4587596266940914</v>
      </c>
      <c r="AL6" s="21">
        <f t="shared" si="19"/>
        <v>12.293798133470455</v>
      </c>
      <c r="AM6" s="21">
        <f t="shared" si="20"/>
        <v>0.23228185896412923</v>
      </c>
      <c r="AN6" s="21">
        <f t="shared" si="21"/>
        <v>6.8578453598933393</v>
      </c>
      <c r="AO6" s="21">
        <f t="shared" si="22"/>
        <v>12.863990570251538</v>
      </c>
      <c r="AP6" s="21">
        <f t="shared" si="23"/>
        <v>2.920114798406197</v>
      </c>
      <c r="AQ6" s="21">
        <f t="shared" si="24"/>
        <v>2.6104056531206905</v>
      </c>
      <c r="AR6" s="21">
        <f t="shared" si="25"/>
        <v>2.0020484034527333</v>
      </c>
      <c r="AS6" s="21">
        <f t="shared" si="26"/>
        <v>99.999999999999986</v>
      </c>
      <c r="AT6" s="21"/>
      <c r="AU6" s="21">
        <f>AQ6*'[1]diagram lines'!$G$39</f>
        <v>2.1669138052168311</v>
      </c>
      <c r="AV6" s="21">
        <f>AJ6*'[1]diagram lines'!$G$40</f>
        <v>6.7557895746510628</v>
      </c>
      <c r="AW6" s="21">
        <f>AP6*'[1]diagram lines'!$G$38</f>
        <v>2.1662936177914962</v>
      </c>
      <c r="AX6" s="21">
        <f>AO6*'[1]diagram lines'!$G$41</f>
        <v>9.1933490384190666</v>
      </c>
      <c r="AY6" s="21">
        <f t="shared" si="27"/>
        <v>5.530520451526888</v>
      </c>
      <c r="AZ6" s="21">
        <f t="shared" si="28"/>
        <v>0.49944637379927487</v>
      </c>
      <c r="BA6" s="21">
        <f t="shared" si="29"/>
        <v>1.5590736641821914</v>
      </c>
      <c r="BB6" s="21">
        <f t="shared" si="30"/>
        <v>0.64140651142648086</v>
      </c>
      <c r="BC6" s="69"/>
    </row>
    <row r="7" spans="1:55" x14ac:dyDescent="0.3">
      <c r="A7" s="19" t="s">
        <v>1309</v>
      </c>
      <c r="B7" s="19" t="s">
        <v>1450</v>
      </c>
      <c r="C7" s="19" t="s">
        <v>1308</v>
      </c>
      <c r="D7" s="61">
        <v>43.58</v>
      </c>
      <c r="E7" s="21">
        <v>2.76</v>
      </c>
      <c r="F7" s="21">
        <v>13.7</v>
      </c>
      <c r="G7" s="21">
        <f t="shared" si="0"/>
        <v>2.3972602739726026</v>
      </c>
      <c r="H7" s="21">
        <f t="shared" si="1"/>
        <v>6.8493150684931505</v>
      </c>
      <c r="I7" s="21">
        <v>0.15</v>
      </c>
      <c r="J7" s="21">
        <v>5.73</v>
      </c>
      <c r="K7" s="21">
        <v>7.48</v>
      </c>
      <c r="L7" s="21">
        <v>3.5</v>
      </c>
      <c r="M7" s="21">
        <v>4</v>
      </c>
      <c r="N7" s="21">
        <v>0.7</v>
      </c>
      <c r="O7" s="21">
        <v>8.07</v>
      </c>
      <c r="P7" s="21">
        <f t="shared" si="2"/>
        <v>98.916575342465762</v>
      </c>
      <c r="Q7" s="21"/>
      <c r="R7" s="21">
        <v>10</v>
      </c>
      <c r="S7" s="21">
        <v>0.35</v>
      </c>
      <c r="T7" s="21"/>
      <c r="U7" s="61">
        <f t="shared" si="3"/>
        <v>40.024573634071054</v>
      </c>
      <c r="V7" s="21">
        <f t="shared" si="4"/>
        <v>2.5348284357511726</v>
      </c>
      <c r="W7" s="21">
        <f t="shared" si="5"/>
        <v>12.582300568764879</v>
      </c>
      <c r="X7" s="21">
        <f t="shared" si="6"/>
        <v>2.2016824312907248</v>
      </c>
      <c r="Y7" s="21">
        <f t="shared" si="7"/>
        <v>6.2905212322592137</v>
      </c>
      <c r="Z7" s="21">
        <f t="shared" si="8"/>
        <v>0.13776241498647679</v>
      </c>
      <c r="AA7" s="21">
        <f t="shared" si="9"/>
        <v>5.2625242524834137</v>
      </c>
      <c r="AB7" s="21">
        <f t="shared" si="10"/>
        <v>6.8697524273256425</v>
      </c>
      <c r="AC7" s="21">
        <f t="shared" si="11"/>
        <v>3.2144563496844585</v>
      </c>
      <c r="AD7" s="21">
        <f t="shared" si="12"/>
        <v>3.6736643996393807</v>
      </c>
      <c r="AE7" s="21">
        <f t="shared" si="13"/>
        <v>0.64289126993689161</v>
      </c>
      <c r="AF7" s="21">
        <f t="shared" si="14"/>
        <v>83.434957416193299</v>
      </c>
      <c r="AG7" s="21"/>
      <c r="AH7" s="61">
        <f t="shared" si="15"/>
        <v>47.970988268645016</v>
      </c>
      <c r="AI7" s="21">
        <f t="shared" si="16"/>
        <v>3.0380892065502576</v>
      </c>
      <c r="AJ7" s="21">
        <f t="shared" si="17"/>
        <v>15.080370336861789</v>
      </c>
      <c r="AK7" s="21">
        <f t="shared" si="18"/>
        <v>2.6388009288579273</v>
      </c>
      <c r="AL7" s="21">
        <f t="shared" si="19"/>
        <v>7.5394312253083635</v>
      </c>
      <c r="AM7" s="21">
        <f t="shared" si="20"/>
        <v>0.16511354383425317</v>
      </c>
      <c r="AN7" s="21">
        <f t="shared" si="21"/>
        <v>6.3073373744684718</v>
      </c>
      <c r="AO7" s="21">
        <f t="shared" si="22"/>
        <v>8.2336620525347577</v>
      </c>
      <c r="AP7" s="21">
        <f t="shared" si="23"/>
        <v>3.8526493561325741</v>
      </c>
      <c r="AQ7" s="21">
        <f t="shared" si="24"/>
        <v>4.403027835580084</v>
      </c>
      <c r="AR7" s="21">
        <f t="shared" si="25"/>
        <v>0.77052987122651473</v>
      </c>
      <c r="AS7" s="21">
        <f t="shared" si="26"/>
        <v>100.00000000000001</v>
      </c>
      <c r="AT7" s="21"/>
      <c r="AU7" s="21">
        <f>AQ7*'[1]diagram lines'!$G$39</f>
        <v>3.6549805162528686</v>
      </c>
      <c r="AV7" s="21">
        <f>AJ7*'[1]diagram lines'!$G$40</f>
        <v>7.9815330017497992</v>
      </c>
      <c r="AW7" s="21">
        <f>AP7*'[1]diagram lines'!$G$38</f>
        <v>2.8580964407062885</v>
      </c>
      <c r="AX7" s="21">
        <f>AO7*'[1]diagram lines'!$G$41</f>
        <v>5.8842494247768915</v>
      </c>
      <c r="AY7" s="21">
        <f t="shared" si="27"/>
        <v>8.2556771917126586</v>
      </c>
      <c r="AZ7" s="21">
        <f t="shared" si="28"/>
        <v>0.64381083114084414</v>
      </c>
      <c r="BA7" s="21">
        <f t="shared" si="29"/>
        <v>1.225462719770509</v>
      </c>
      <c r="BB7" s="21">
        <f t="shared" si="30"/>
        <v>0.8160182956746892</v>
      </c>
      <c r="BC7" s="68"/>
    </row>
    <row r="8" spans="1:55" x14ac:dyDescent="0.3">
      <c r="A8" s="19" t="s">
        <v>1310</v>
      </c>
      <c r="B8" s="19" t="s">
        <v>236</v>
      </c>
      <c r="C8" s="19" t="s">
        <v>1308</v>
      </c>
      <c r="D8" s="61">
        <v>38.76</v>
      </c>
      <c r="E8" s="21">
        <v>3.47</v>
      </c>
      <c r="F8" s="21">
        <v>14.04</v>
      </c>
      <c r="G8" s="21">
        <f t="shared" si="0"/>
        <v>1.8396946564885497</v>
      </c>
      <c r="H8" s="21">
        <f t="shared" si="1"/>
        <v>9.1984732824427482</v>
      </c>
      <c r="I8" s="21">
        <v>0.18</v>
      </c>
      <c r="J8" s="21">
        <v>7</v>
      </c>
      <c r="K8" s="21">
        <v>11.61</v>
      </c>
      <c r="L8" s="21">
        <v>1.83</v>
      </c>
      <c r="M8" s="21">
        <v>3.17</v>
      </c>
      <c r="N8" s="21">
        <v>1.82</v>
      </c>
      <c r="O8" s="21">
        <v>6.02</v>
      </c>
      <c r="P8" s="21">
        <f t="shared" si="2"/>
        <v>98.938167938931286</v>
      </c>
      <c r="Q8" s="21"/>
      <c r="R8" s="21">
        <v>12.05</v>
      </c>
      <c r="S8" s="21">
        <v>0.2</v>
      </c>
      <c r="T8" s="21"/>
      <c r="U8" s="61">
        <f t="shared" si="3"/>
        <v>36.401605814411035</v>
      </c>
      <c r="V8" s="21">
        <f t="shared" si="4"/>
        <v>3.258864091228233</v>
      </c>
      <c r="W8" s="21">
        <f t="shared" si="5"/>
        <v>13.185720991597806</v>
      </c>
      <c r="X8" s="21">
        <f t="shared" si="6"/>
        <v>1.7277564423213236</v>
      </c>
      <c r="Y8" s="21">
        <f t="shared" si="7"/>
        <v>8.6387822116066175</v>
      </c>
      <c r="Z8" s="21">
        <f t="shared" si="8"/>
        <v>0.16904770502048469</v>
      </c>
      <c r="AA8" s="21">
        <f t="shared" si="9"/>
        <v>6.5740774174632932</v>
      </c>
      <c r="AB8" s="21">
        <f t="shared" si="10"/>
        <v>10.903576973821263</v>
      </c>
      <c r="AC8" s="21">
        <f t="shared" si="11"/>
        <v>1.7186516677082613</v>
      </c>
      <c r="AD8" s="21">
        <f t="shared" si="12"/>
        <v>2.9771179161940911</v>
      </c>
      <c r="AE8" s="21">
        <f t="shared" si="13"/>
        <v>1.7092601285404563</v>
      </c>
      <c r="AF8" s="21">
        <f t="shared" si="14"/>
        <v>87.264461359912843</v>
      </c>
      <c r="AG8" s="21"/>
      <c r="AH8" s="61">
        <f t="shared" si="15"/>
        <v>41.714124223235096</v>
      </c>
      <c r="AI8" s="21">
        <f t="shared" si="16"/>
        <v>3.7344688094588703</v>
      </c>
      <c r="AJ8" s="21">
        <f t="shared" si="17"/>
        <v>15.110069765072778</v>
      </c>
      <c r="AK8" s="21">
        <f t="shared" si="18"/>
        <v>1.9799084477189159</v>
      </c>
      <c r="AL8" s="21">
        <f t="shared" si="19"/>
        <v>9.899542238594579</v>
      </c>
      <c r="AM8" s="21">
        <f t="shared" si="20"/>
        <v>0.19371884314195864</v>
      </c>
      <c r="AN8" s="21">
        <f t="shared" si="21"/>
        <v>7.5335105666317252</v>
      </c>
      <c r="AO8" s="21">
        <f t="shared" si="22"/>
        <v>12.494865382656336</v>
      </c>
      <c r="AP8" s="21">
        <f t="shared" si="23"/>
        <v>1.9694749052765801</v>
      </c>
      <c r="AQ8" s="21">
        <f t="shared" si="24"/>
        <v>3.4116040708889379</v>
      </c>
      <c r="AR8" s="21">
        <f t="shared" si="25"/>
        <v>1.9587127473242487</v>
      </c>
      <c r="AS8" s="21">
        <f t="shared" si="26"/>
        <v>100.00000000000001</v>
      </c>
      <c r="AT8" s="21"/>
      <c r="AU8" s="21">
        <f>AQ8*'[1]diagram lines'!$G$39</f>
        <v>2.8319935448750675</v>
      </c>
      <c r="AV8" s="21">
        <f>AJ8*'[1]diagram lines'!$G$40</f>
        <v>7.9972519105765727</v>
      </c>
      <c r="AW8" s="21">
        <f>AP8*'[1]diagram lines'!$G$38</f>
        <v>1.4610593117879502</v>
      </c>
      <c r="AX8" s="21">
        <f>AO8*'[1]diagram lines'!$G$41</f>
        <v>8.9295509059575728</v>
      </c>
      <c r="AY8" s="21">
        <f t="shared" si="27"/>
        <v>5.3810789761655178</v>
      </c>
      <c r="AZ8" s="21">
        <f t="shared" si="28"/>
        <v>0.60481672552150922</v>
      </c>
      <c r="BA8" s="21">
        <f t="shared" si="29"/>
        <v>1.8628356504310135</v>
      </c>
      <c r="BB8" s="21">
        <f t="shared" si="30"/>
        <v>0.536816009382591</v>
      </c>
      <c r="BC8" s="68"/>
    </row>
    <row r="9" spans="1:55" x14ac:dyDescent="0.3">
      <c r="A9" s="19" t="s">
        <v>1311</v>
      </c>
      <c r="B9" s="19" t="s">
        <v>236</v>
      </c>
      <c r="C9" s="19" t="s">
        <v>1308</v>
      </c>
      <c r="D9" s="61">
        <v>37.53</v>
      </c>
      <c r="E9" s="21">
        <v>3.22</v>
      </c>
      <c r="F9" s="21">
        <v>12.3</v>
      </c>
      <c r="G9" s="21">
        <f t="shared" si="0"/>
        <v>1.8931297709923667</v>
      </c>
      <c r="H9" s="21">
        <f t="shared" si="1"/>
        <v>9.4656488549618327</v>
      </c>
      <c r="I9" s="21">
        <v>0.17</v>
      </c>
      <c r="J9" s="21">
        <v>9.4600000000000009</v>
      </c>
      <c r="K9" s="21">
        <v>11.18</v>
      </c>
      <c r="L9" s="21">
        <v>1.43</v>
      </c>
      <c r="M9" s="21">
        <v>2.5099999999999998</v>
      </c>
      <c r="N9" s="21">
        <v>1.68</v>
      </c>
      <c r="O9" s="21">
        <v>6.9</v>
      </c>
      <c r="P9" s="21">
        <f t="shared" si="2"/>
        <v>97.738778625954225</v>
      </c>
      <c r="Q9" s="21"/>
      <c r="R9" s="21">
        <v>12.4</v>
      </c>
      <c r="S9" s="21">
        <v>0.2</v>
      </c>
      <c r="T9" s="21"/>
      <c r="U9" s="61">
        <f t="shared" si="3"/>
        <v>34.880519377871224</v>
      </c>
      <c r="V9" s="21">
        <f t="shared" si="4"/>
        <v>2.9926797867504749</v>
      </c>
      <c r="W9" s="21">
        <f t="shared" si="5"/>
        <v>11.431665023922623</v>
      </c>
      <c r="X9" s="21">
        <f t="shared" si="6"/>
        <v>1.759481738926836</v>
      </c>
      <c r="Y9" s="21">
        <f t="shared" si="7"/>
        <v>8.7974086946341803</v>
      </c>
      <c r="Z9" s="21">
        <f t="shared" si="8"/>
        <v>0.1579986222818574</v>
      </c>
      <c r="AA9" s="21">
        <f t="shared" si="9"/>
        <v>8.7921586281551232</v>
      </c>
      <c r="AB9" s="21">
        <f t="shared" si="10"/>
        <v>10.390732924183327</v>
      </c>
      <c r="AC9" s="21">
        <f t="shared" si="11"/>
        <v>1.3290472344885651</v>
      </c>
      <c r="AD9" s="21">
        <f t="shared" si="12"/>
        <v>2.3328031878086</v>
      </c>
      <c r="AE9" s="21">
        <f t="shared" si="13"/>
        <v>1.5613981496089435</v>
      </c>
      <c r="AF9" s="21">
        <f t="shared" si="14"/>
        <v>84.425893368631748</v>
      </c>
      <c r="AG9" s="21"/>
      <c r="AH9" s="61">
        <f t="shared" si="15"/>
        <v>41.314954436515329</v>
      </c>
      <c r="AI9" s="21">
        <f t="shared" si="16"/>
        <v>3.5447416276466646</v>
      </c>
      <c r="AJ9" s="21">
        <f t="shared" si="17"/>
        <v>13.5404726770354</v>
      </c>
      <c r="AK9" s="21">
        <f t="shared" si="18"/>
        <v>2.0840546291223108</v>
      </c>
      <c r="AL9" s="21">
        <f t="shared" si="19"/>
        <v>10.420273145611555</v>
      </c>
      <c r="AM9" s="21">
        <f t="shared" si="20"/>
        <v>0.18714474431674943</v>
      </c>
      <c r="AN9" s="21">
        <f t="shared" si="21"/>
        <v>10.414054595508526</v>
      </c>
      <c r="AO9" s="21">
        <f t="shared" si="22"/>
        <v>12.30751906741917</v>
      </c>
      <c r="AP9" s="21">
        <f t="shared" si="23"/>
        <v>1.5742175551350099</v>
      </c>
      <c r="AQ9" s="21">
        <f t="shared" si="24"/>
        <v>2.7631371072649471</v>
      </c>
      <c r="AR9" s="21">
        <f t="shared" si="25"/>
        <v>1.849430414424347</v>
      </c>
      <c r="AS9" s="21">
        <f t="shared" si="26"/>
        <v>100.00000000000001</v>
      </c>
      <c r="AT9" s="21"/>
      <c r="AU9" s="21">
        <f>AQ9*'[1]diagram lines'!$G$39</f>
        <v>2.293697125686728</v>
      </c>
      <c r="AV9" s="21">
        <f>AJ9*'[1]diagram lines'!$G$40</f>
        <v>7.1665169433458047</v>
      </c>
      <c r="AW9" s="21">
        <f>AP9*'[1]diagram lines'!$G$38</f>
        <v>1.1678367729123549</v>
      </c>
      <c r="AX9" s="21">
        <f>AO9*'[1]diagram lines'!$G$41</f>
        <v>8.7956624319548062</v>
      </c>
      <c r="AY9" s="21">
        <f t="shared" si="27"/>
        <v>4.3373546623999566</v>
      </c>
      <c r="AZ9" s="21">
        <f t="shared" si="28"/>
        <v>0.58467831876704202</v>
      </c>
      <c r="BA9" s="21">
        <f t="shared" si="29"/>
        <v>2.0703298460391113</v>
      </c>
      <c r="BB9" s="21">
        <f t="shared" si="30"/>
        <v>0.4830148210021547</v>
      </c>
      <c r="BC9" s="68"/>
    </row>
    <row r="10" spans="1:55" x14ac:dyDescent="0.3">
      <c r="A10" s="19" t="s">
        <v>1312</v>
      </c>
      <c r="B10" s="19" t="s">
        <v>237</v>
      </c>
      <c r="C10" s="19" t="s">
        <v>1308</v>
      </c>
      <c r="D10" s="61">
        <v>42.56</v>
      </c>
      <c r="E10" s="21">
        <v>2.74</v>
      </c>
      <c r="F10" s="21">
        <v>13.07</v>
      </c>
      <c r="G10" s="21">
        <f>H10*S10</f>
        <v>1.5587786259541987</v>
      </c>
      <c r="H10" s="21">
        <f>R10/(1.11+S10)</f>
        <v>7.7938931297709928</v>
      </c>
      <c r="I10" s="21">
        <v>0.16</v>
      </c>
      <c r="J10" s="21">
        <v>5.91</v>
      </c>
      <c r="K10" s="21">
        <v>8.68</v>
      </c>
      <c r="L10" s="21">
        <v>3.42</v>
      </c>
      <c r="M10" s="21">
        <v>2.38</v>
      </c>
      <c r="N10" s="21">
        <v>0.76</v>
      </c>
      <c r="O10" s="21">
        <v>9.07</v>
      </c>
      <c r="P10" s="21">
        <f t="shared" si="2"/>
        <v>98.102671755725197</v>
      </c>
      <c r="Q10" s="21"/>
      <c r="R10" s="21">
        <v>10.210000000000001</v>
      </c>
      <c r="S10" s="21">
        <v>0.2</v>
      </c>
      <c r="T10" s="21"/>
      <c r="U10" s="61">
        <f t="shared" si="3"/>
        <v>38.625150998525463</v>
      </c>
      <c r="V10" s="21">
        <f t="shared" si="4"/>
        <v>2.486675604698303</v>
      </c>
      <c r="W10" s="21">
        <f t="shared" si="5"/>
        <v>11.86162414357913</v>
      </c>
      <c r="X10" s="21">
        <f t="shared" si="6"/>
        <v>1.414663059228265</v>
      </c>
      <c r="Y10" s="21">
        <f t="shared" si="7"/>
        <v>7.0733152961413257</v>
      </c>
      <c r="Z10" s="21">
        <f t="shared" si="8"/>
        <v>0.14520733458092278</v>
      </c>
      <c r="AA10" s="21">
        <f t="shared" si="9"/>
        <v>5.363595921082835</v>
      </c>
      <c r="AB10" s="21">
        <f t="shared" si="10"/>
        <v>7.8774979010150608</v>
      </c>
      <c r="AC10" s="21">
        <f t="shared" si="11"/>
        <v>3.1038067766672244</v>
      </c>
      <c r="AD10" s="21">
        <f t="shared" si="12"/>
        <v>2.1599591018912263</v>
      </c>
      <c r="AE10" s="21">
        <f t="shared" si="13"/>
        <v>0.68973483925938328</v>
      </c>
      <c r="AF10" s="21">
        <f>SUM(U10:AE10)</f>
        <v>80.80123097666916</v>
      </c>
      <c r="AG10" s="21"/>
      <c r="AH10" s="61">
        <f t="shared" si="15"/>
        <v>47.802676434073426</v>
      </c>
      <c r="AI10" s="21">
        <f t="shared" si="16"/>
        <v>3.0775219320808551</v>
      </c>
      <c r="AJ10" s="21">
        <f t="shared" si="17"/>
        <v>14.680004252663053</v>
      </c>
      <c r="AK10" s="21">
        <f t="shared" si="18"/>
        <v>1.7507939447565346</v>
      </c>
      <c r="AL10" s="21">
        <f t="shared" si="19"/>
        <v>8.7539697237826744</v>
      </c>
      <c r="AM10" s="21">
        <f t="shared" si="20"/>
        <v>0.17970930990253164</v>
      </c>
      <c r="AN10" s="21">
        <f t="shared" si="21"/>
        <v>6.6380126345247632</v>
      </c>
      <c r="AO10" s="21">
        <f t="shared" si="22"/>
        <v>9.7492300622123409</v>
      </c>
      <c r="AP10" s="21">
        <f t="shared" si="23"/>
        <v>3.8412864991666136</v>
      </c>
      <c r="AQ10" s="21">
        <f t="shared" si="24"/>
        <v>2.6731759848001584</v>
      </c>
      <c r="AR10" s="21">
        <f t="shared" si="25"/>
        <v>0.85361922203702534</v>
      </c>
      <c r="AS10" s="21">
        <f>SUM(AH10:AR10)</f>
        <v>99.999999999999986</v>
      </c>
      <c r="AT10" s="21"/>
      <c r="AU10" s="21">
        <f>AQ10*'[1]diagram lines'!$G$39</f>
        <v>2.2190198440279527</v>
      </c>
      <c r="AV10" s="21">
        <f>AJ10*'[1]diagram lines'!$G$40</f>
        <v>7.7696326941026772</v>
      </c>
      <c r="AW10" s="21">
        <f>AP10*'[1]diagram lines'!$G$38</f>
        <v>2.8496668801497402</v>
      </c>
      <c r="AX10" s="21">
        <f>AO10*'[1]diagram lines'!$G$41</f>
        <v>6.9673616696388425</v>
      </c>
      <c r="AY10" s="21">
        <f t="shared" si="27"/>
        <v>6.5144624839667724</v>
      </c>
      <c r="AZ10" s="21">
        <f>AV10/(AX10+AW10+AU10)</f>
        <v>0.64553019727756245</v>
      </c>
      <c r="BA10" s="21">
        <f>AV10/(AW10+AU10)</f>
        <v>1.5328689889318747</v>
      </c>
      <c r="BB10" s="21">
        <f>(AW10+AU10)/AV10</f>
        <v>0.6523714728528851</v>
      </c>
      <c r="BC10" s="68"/>
    </row>
    <row r="11" spans="1:55" x14ac:dyDescent="0.3">
      <c r="A11" s="19" t="s">
        <v>1313</v>
      </c>
      <c r="B11" s="19" t="s">
        <v>237</v>
      </c>
      <c r="C11" s="19" t="s">
        <v>1308</v>
      </c>
      <c r="D11" s="61">
        <v>44.16</v>
      </c>
      <c r="E11" s="21">
        <v>2.8</v>
      </c>
      <c r="F11" s="21">
        <v>14</v>
      </c>
      <c r="G11" s="21">
        <f>H11*S11</f>
        <v>1.6076335877862595</v>
      </c>
      <c r="H11" s="21">
        <f>R11/(1.11+S11)</f>
        <v>8.0381679389312968</v>
      </c>
      <c r="I11" s="21">
        <v>0.16</v>
      </c>
      <c r="J11" s="21">
        <v>6.11</v>
      </c>
      <c r="K11" s="21">
        <v>7.43</v>
      </c>
      <c r="L11" s="21">
        <v>3.26</v>
      </c>
      <c r="M11" s="21">
        <v>3.46</v>
      </c>
      <c r="N11" s="21">
        <v>0.8</v>
      </c>
      <c r="O11" s="21">
        <v>7.63</v>
      </c>
      <c r="P11" s="21">
        <f t="shared" si="2"/>
        <v>99.455801526717536</v>
      </c>
      <c r="Q11" s="21"/>
      <c r="R11" s="21">
        <v>10.53</v>
      </c>
      <c r="S11" s="21">
        <v>0.2</v>
      </c>
      <c r="T11" s="21"/>
      <c r="U11" s="61">
        <f t="shared" si="3"/>
        <v>40.772155401417329</v>
      </c>
      <c r="V11" s="21">
        <f t="shared" si="4"/>
        <v>2.585191012771026</v>
      </c>
      <c r="W11" s="21">
        <f t="shared" si="5"/>
        <v>12.925955063855133</v>
      </c>
      <c r="X11" s="21">
        <f t="shared" si="6"/>
        <v>1.4842999653478142</v>
      </c>
      <c r="Y11" s="21">
        <f t="shared" si="7"/>
        <v>7.4214998267390691</v>
      </c>
      <c r="Z11" s="21">
        <f t="shared" si="8"/>
        <v>0.14772520072977294</v>
      </c>
      <c r="AA11" s="21">
        <f t="shared" si="9"/>
        <v>5.641256102868204</v>
      </c>
      <c r="AB11" s="21">
        <f t="shared" si="10"/>
        <v>6.8599890088888307</v>
      </c>
      <c r="AC11" s="21">
        <f t="shared" si="11"/>
        <v>3.0099009648691237</v>
      </c>
      <c r="AD11" s="21">
        <f t="shared" si="12"/>
        <v>3.1945574657813403</v>
      </c>
      <c r="AE11" s="21">
        <f t="shared" si="13"/>
        <v>0.73862600364886477</v>
      </c>
      <c r="AF11" s="21">
        <f>SUM(U11:AE11)</f>
        <v>84.781156016916498</v>
      </c>
      <c r="AG11" s="21"/>
      <c r="AH11" s="61">
        <f t="shared" si="15"/>
        <v>48.091058575896284</v>
      </c>
      <c r="AI11" s="21">
        <f t="shared" si="16"/>
        <v>3.0492519024571916</v>
      </c>
      <c r="AJ11" s="21">
        <f t="shared" si="17"/>
        <v>15.246259512285961</v>
      </c>
      <c r="AK11" s="21">
        <f t="shared" si="18"/>
        <v>1.7507427771469051</v>
      </c>
      <c r="AL11" s="21">
        <f t="shared" si="19"/>
        <v>8.7537138857345234</v>
      </c>
      <c r="AM11" s="21">
        <f t="shared" si="20"/>
        <v>0.17424296585469667</v>
      </c>
      <c r="AN11" s="21">
        <f t="shared" si="21"/>
        <v>6.6539032585762286</v>
      </c>
      <c r="AO11" s="21">
        <f t="shared" si="22"/>
        <v>8.0914077268774776</v>
      </c>
      <c r="AP11" s="21">
        <f t="shared" si="23"/>
        <v>3.5502004292894451</v>
      </c>
      <c r="AQ11" s="21">
        <f t="shared" si="24"/>
        <v>3.7680041366078165</v>
      </c>
      <c r="AR11" s="21">
        <f t="shared" si="25"/>
        <v>0.87121482927348348</v>
      </c>
      <c r="AS11" s="21">
        <f>SUM(AH11:AR11)</f>
        <v>100.00000000000004</v>
      </c>
      <c r="AT11" s="21"/>
      <c r="AU11" s="21">
        <f>AQ11*'[1]diagram lines'!$G$39</f>
        <v>3.1278434338236178</v>
      </c>
      <c r="AV11" s="21">
        <f>AJ11*'[1]diagram lines'!$G$40</f>
        <v>8.0693325649372252</v>
      </c>
      <c r="AW11" s="21">
        <f>AP11*'[1]diagram lines'!$G$38</f>
        <v>2.6337240357974943</v>
      </c>
      <c r="AX11" s="21">
        <f>AO11*'[1]diagram lines'!$G$41</f>
        <v>5.7825862852673966</v>
      </c>
      <c r="AY11" s="21">
        <f t="shared" si="27"/>
        <v>7.3182045658972612</v>
      </c>
      <c r="AZ11" s="21">
        <f>AV11/(AX11+AW11+AU11)</f>
        <v>0.6989973224776368</v>
      </c>
      <c r="BA11" s="21">
        <f>AV11/(AW11+AU11)</f>
        <v>1.4005446621052715</v>
      </c>
      <c r="BB11" s="21">
        <f>(AW11+AU11)/AV11</f>
        <v>0.71400793352553238</v>
      </c>
      <c r="BC11" s="68"/>
    </row>
    <row r="12" spans="1:55" x14ac:dyDescent="0.3">
      <c r="D12" s="6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6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6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68"/>
    </row>
    <row r="13" spans="1:55" x14ac:dyDescent="0.3">
      <c r="A13" s="19" t="s">
        <v>1314</v>
      </c>
      <c r="B13" s="19" t="s">
        <v>1306</v>
      </c>
      <c r="C13" s="19" t="s">
        <v>1315</v>
      </c>
      <c r="D13" s="61">
        <v>56.16</v>
      </c>
      <c r="E13" s="21">
        <v>0.36</v>
      </c>
      <c r="F13" s="21">
        <v>21.48</v>
      </c>
      <c r="G13" s="21">
        <f>H13*S13</f>
        <v>0.82298136645962727</v>
      </c>
      <c r="H13" s="21">
        <f>R13/(1.11+S13)</f>
        <v>1.6459627329192545</v>
      </c>
      <c r="I13" s="21">
        <v>0.35</v>
      </c>
      <c r="J13" s="21">
        <v>0.18</v>
      </c>
      <c r="K13" s="21">
        <v>0.86</v>
      </c>
      <c r="L13" s="21">
        <v>8.4499999999999993</v>
      </c>
      <c r="M13" s="21">
        <v>7.04</v>
      </c>
      <c r="N13" s="21">
        <v>0.02</v>
      </c>
      <c r="O13" s="21">
        <v>1.56</v>
      </c>
      <c r="P13" s="21">
        <f>SUM(D13:O13)</f>
        <v>98.928944099378896</v>
      </c>
      <c r="Q13" s="21"/>
      <c r="R13" s="21">
        <v>2.65</v>
      </c>
      <c r="S13" s="21">
        <v>0.5</v>
      </c>
      <c r="T13" s="22"/>
      <c r="U13" s="61">
        <f t="shared" ref="U13:U43" si="31">(D13*(P13-O13))/P13</f>
        <v>55.274418931713328</v>
      </c>
      <c r="V13" s="21">
        <f t="shared" ref="V13:V43" si="32">(E13*(P13-O13))/P13</f>
        <v>0.35432319828021364</v>
      </c>
      <c r="W13" s="21">
        <f t="shared" ref="W13:W43" si="33">(F13*(P13-O13))/P13</f>
        <v>21.141284164052745</v>
      </c>
      <c r="X13" s="21">
        <f t="shared" ref="X13:X43" si="34">(G13*(P13-O13))/P13</f>
        <v>0.81000386080276587</v>
      </c>
      <c r="Y13" s="21">
        <f t="shared" ref="Y13:Y43" si="35">(H13*(P13-O13))/P13</f>
        <v>1.6200077216055317</v>
      </c>
      <c r="Z13" s="21">
        <f t="shared" ref="Z13:Z43" si="36">(I13*(P13-O13))/P13</f>
        <v>0.34448088721687437</v>
      </c>
      <c r="AA13" s="21">
        <f t="shared" ref="AA13:AA43" si="37">(J13*(P13-O13))/P13</f>
        <v>0.17716159914010682</v>
      </c>
      <c r="AB13" s="21">
        <f t="shared" ref="AB13:AB43" si="38">(K13*(P13-O13))/P13</f>
        <v>0.84643875144717717</v>
      </c>
      <c r="AC13" s="21">
        <f t="shared" ref="AC13:AC43" si="39">(L13*(P13-O13))/P13</f>
        <v>8.3167528485216806</v>
      </c>
      <c r="AD13" s="21">
        <f t="shared" ref="AD13:AD43" si="40">(M13*(P13-O13))/P13</f>
        <v>6.9289869885908448</v>
      </c>
      <c r="AE13" s="21">
        <f t="shared" ref="AE13:AE43" si="41">(N13*(P13-O13))/P13</f>
        <v>1.9684622126678538E-2</v>
      </c>
      <c r="AF13" s="21">
        <f>SUM(U13:AE13)</f>
        <v>95.833543573497963</v>
      </c>
      <c r="AG13" s="21"/>
      <c r="AH13" s="61">
        <f t="shared" ref="AH13:AH43" si="42">U13*100/AF13</f>
        <v>57.677528003878429</v>
      </c>
      <c r="AI13" s="21">
        <f t="shared" ref="AI13:AI43" si="43">V13*100/AF13</f>
        <v>0.36972774361460531</v>
      </c>
      <c r="AJ13" s="21">
        <f t="shared" ref="AJ13:AJ43" si="44">W13*100/AF13</f>
        <v>22.060422035671451</v>
      </c>
      <c r="AK13" s="21">
        <f t="shared" ref="AK13:AK43" si="45">X13*100/AF13</f>
        <v>0.84521956571661849</v>
      </c>
      <c r="AL13" s="21">
        <f t="shared" ref="AL13:AL43" si="46">Y13*100/AF13</f>
        <v>1.690439131433237</v>
      </c>
      <c r="AM13" s="21">
        <f t="shared" ref="AM13:AM43" si="47">Z13*100/AF13</f>
        <v>0.3594575285141996</v>
      </c>
      <c r="AN13" s="21">
        <f t="shared" ref="AN13:AN43" si="48">AA13*100/AF13</f>
        <v>0.18486387180730265</v>
      </c>
      <c r="AO13" s="21">
        <f t="shared" ref="AO13:AO43" si="49">AB13*100/AF13</f>
        <v>0.88323849863489057</v>
      </c>
      <c r="AP13" s="21">
        <f t="shared" ref="AP13:AP43" si="50">AC13*100/AF13</f>
        <v>8.678331759842818</v>
      </c>
      <c r="AQ13" s="21">
        <f t="shared" ref="AQ13:AQ43" si="51">AD13*100/AF13</f>
        <v>7.2302314306856159</v>
      </c>
      <c r="AR13" s="21">
        <f t="shared" ref="AR13:AR43" si="52">AE13*100/AF13</f>
        <v>2.0540430200811411E-2</v>
      </c>
      <c r="AS13" s="21">
        <f>SUM(AH13:AR13)</f>
        <v>100</v>
      </c>
      <c r="AT13" s="21"/>
      <c r="AU13" s="21">
        <f>AQ13*'[1]diagram lines'!$G$39</f>
        <v>6.0018596279606404</v>
      </c>
      <c r="AV13" s="21">
        <f>AJ13*'[1]diagram lines'!$G$40</f>
        <v>11.675839689417165</v>
      </c>
      <c r="AW13" s="21">
        <f>AP13*'[1]diagram lines'!$G$38</f>
        <v>6.4380395985410264</v>
      </c>
      <c r="AX13" s="21">
        <f>AO13*'[1]diagram lines'!$G$41</f>
        <v>0.63121313388532718</v>
      </c>
      <c r="AY13" s="21">
        <f t="shared" ref="AY13:AY43" si="53">SUM(AP13:AQ13)</f>
        <v>15.908563190528433</v>
      </c>
      <c r="AZ13" s="21">
        <f>AV13/(AX13+AW13+AU13)</f>
        <v>0.89325524618713326</v>
      </c>
      <c r="BA13" s="21">
        <f>AV13/(AW13+AU13)</f>
        <v>0.93857992551444736</v>
      </c>
      <c r="BB13" s="21">
        <f>(AW13+AU13)/AV13</f>
        <v>1.0654393651684886</v>
      </c>
      <c r="BC13" s="68"/>
    </row>
    <row r="14" spans="1:55" x14ac:dyDescent="0.3">
      <c r="A14" s="19" t="s">
        <v>1316</v>
      </c>
      <c r="B14" s="19" t="s">
        <v>1450</v>
      </c>
      <c r="C14" s="19" t="s">
        <v>1308</v>
      </c>
      <c r="D14" s="61">
        <v>46.14</v>
      </c>
      <c r="E14" s="21">
        <v>2.62</v>
      </c>
      <c r="F14" s="21">
        <v>15.47</v>
      </c>
      <c r="G14" s="21">
        <f t="shared" ref="G14:G43" si="54">H14*S14</f>
        <v>2.5027397260273974</v>
      </c>
      <c r="H14" s="21">
        <f t="shared" ref="H14:H43" si="55">R14/(1.11+S14)</f>
        <v>7.1506849315068495</v>
      </c>
      <c r="I14" s="21">
        <v>0.21</v>
      </c>
      <c r="J14" s="21">
        <v>3.19</v>
      </c>
      <c r="K14" s="21">
        <v>6.69</v>
      </c>
      <c r="L14" s="21">
        <v>3.68</v>
      </c>
      <c r="M14" s="21">
        <v>4.6399999999999997</v>
      </c>
      <c r="N14" s="21">
        <v>1.3</v>
      </c>
      <c r="O14" s="21">
        <v>5.86</v>
      </c>
      <c r="P14" s="21">
        <f t="shared" ref="P14:P43" si="56">SUM(D14:O14)</f>
        <v>99.453424657534242</v>
      </c>
      <c r="Q14" s="21"/>
      <c r="R14" s="21">
        <v>10.44</v>
      </c>
      <c r="S14" s="21">
        <v>0.35</v>
      </c>
      <c r="T14" s="21"/>
      <c r="U14" s="61">
        <f t="shared" si="31"/>
        <v>43.421336455420722</v>
      </c>
      <c r="V14" s="21">
        <f t="shared" si="32"/>
        <v>2.4656242200520655</v>
      </c>
      <c r="W14" s="21">
        <f t="shared" si="33"/>
        <v>14.558475833666202</v>
      </c>
      <c r="X14" s="21">
        <f t="shared" si="34"/>
        <v>2.3552731622059624</v>
      </c>
      <c r="Y14" s="21">
        <f t="shared" si="35"/>
        <v>6.7293518920170357</v>
      </c>
      <c r="Z14" s="21">
        <f t="shared" si="36"/>
        <v>0.19762636878279913</v>
      </c>
      <c r="AA14" s="21">
        <f t="shared" si="37"/>
        <v>3.0020386496053773</v>
      </c>
      <c r="AB14" s="21">
        <f t="shared" si="38"/>
        <v>6.2958114626520301</v>
      </c>
      <c r="AC14" s="21">
        <f t="shared" si="39"/>
        <v>3.4631668434319089</v>
      </c>
      <c r="AD14" s="21">
        <f t="shared" si="40"/>
        <v>4.3666016721532754</v>
      </c>
      <c r="AE14" s="21">
        <f t="shared" si="41"/>
        <v>1.2234013305601852</v>
      </c>
      <c r="AF14" s="21">
        <f t="shared" ref="AF14:AF17" si="57">SUM(U14:AE14)</f>
        <v>88.078707890547548</v>
      </c>
      <c r="AG14" s="21"/>
      <c r="AH14" s="61">
        <f t="shared" si="42"/>
        <v>49.298334972600827</v>
      </c>
      <c r="AI14" s="21">
        <f t="shared" si="43"/>
        <v>2.799341951196666</v>
      </c>
      <c r="AJ14" s="21">
        <f t="shared" si="44"/>
        <v>16.528938925577258</v>
      </c>
      <c r="AK14" s="21">
        <f t="shared" si="45"/>
        <v>2.674055079387383</v>
      </c>
      <c r="AL14" s="21">
        <f t="shared" si="46"/>
        <v>7.6401573696782377</v>
      </c>
      <c r="AM14" s="21">
        <f t="shared" si="47"/>
        <v>0.22437473654629764</v>
      </c>
      <c r="AN14" s="21">
        <f t="shared" si="48"/>
        <v>3.408359093250902</v>
      </c>
      <c r="AO14" s="21">
        <f t="shared" si="49"/>
        <v>7.1479380356891964</v>
      </c>
      <c r="AP14" s="21">
        <f t="shared" si="50"/>
        <v>3.9319001451922637</v>
      </c>
      <c r="AQ14" s="21">
        <f t="shared" si="51"/>
        <v>4.9576132265467656</v>
      </c>
      <c r="AR14" s="21">
        <f t="shared" si="52"/>
        <v>1.3889864643342236</v>
      </c>
      <c r="AS14" s="21">
        <f t="shared" ref="AS14:AS43" si="58">SUM(AH14:AR14)</f>
        <v>100.00000000000003</v>
      </c>
      <c r="AT14" s="21"/>
      <c r="AU14" s="21">
        <f>AQ14*'[1]diagram lines'!$G$39</f>
        <v>4.1153452639389689</v>
      </c>
      <c r="AV14" s="21">
        <f>AJ14*'[1]diagram lines'!$G$40</f>
        <v>8.7482116533920262</v>
      </c>
      <c r="AW14" s="21">
        <f>AP14*'[1]diagram lines'!$G$38</f>
        <v>2.9168888137454063</v>
      </c>
      <c r="AX14" s="21">
        <f>AO14*'[1]diagram lines'!$G$41</f>
        <v>5.1083284699420766</v>
      </c>
      <c r="AY14" s="21">
        <f t="shared" si="53"/>
        <v>8.8895133717390298</v>
      </c>
      <c r="AZ14" s="21">
        <f t="shared" ref="AZ14:AZ43" si="59">AV14/(AX14+AW14+AU14)</f>
        <v>0.7205771247480085</v>
      </c>
      <c r="BA14" s="21">
        <f t="shared" ref="BA14:BA43" si="60">AV14/(AW14+AU14)</f>
        <v>1.2440159921799276</v>
      </c>
      <c r="BB14" s="21">
        <f t="shared" ref="BB14:BB43" si="61">(AW14+AU14)/AV14</f>
        <v>0.80384818707006256</v>
      </c>
      <c r="BC14" s="68"/>
    </row>
    <row r="15" spans="1:55" x14ac:dyDescent="0.3">
      <c r="A15" s="19" t="s">
        <v>1317</v>
      </c>
      <c r="B15" s="19" t="s">
        <v>1449</v>
      </c>
      <c r="C15" s="19" t="s">
        <v>1318</v>
      </c>
      <c r="D15" s="61">
        <v>44.19</v>
      </c>
      <c r="E15" s="21">
        <v>3.82</v>
      </c>
      <c r="F15" s="21">
        <v>11.28</v>
      </c>
      <c r="G15" s="21">
        <f t="shared" si="54"/>
        <v>1.9038167938931299</v>
      </c>
      <c r="H15" s="21">
        <f t="shared" si="55"/>
        <v>9.5190839694656493</v>
      </c>
      <c r="I15" s="21">
        <v>0.17</v>
      </c>
      <c r="J15" s="21">
        <v>8.5299999999999994</v>
      </c>
      <c r="K15" s="21">
        <v>13.25</v>
      </c>
      <c r="L15" s="21">
        <v>2.59</v>
      </c>
      <c r="M15" s="21">
        <v>0.75</v>
      </c>
      <c r="N15" s="21">
        <v>0.84</v>
      </c>
      <c r="O15" s="21">
        <v>0.9</v>
      </c>
      <c r="P15" s="21">
        <f t="shared" si="56"/>
        <v>97.74290076335879</v>
      </c>
      <c r="Q15" s="21"/>
      <c r="R15" s="21">
        <v>12.47</v>
      </c>
      <c r="S15" s="21">
        <v>0.2</v>
      </c>
      <c r="T15" s="21"/>
      <c r="U15" s="61">
        <f t="shared" si="31"/>
        <v>43.783105998600469</v>
      </c>
      <c r="V15" s="21">
        <f t="shared" si="32"/>
        <v>3.7848260899446431</v>
      </c>
      <c r="W15" s="21">
        <f t="shared" si="33"/>
        <v>11.176135679208265</v>
      </c>
      <c r="X15" s="21">
        <f t="shared" si="34"/>
        <v>1.8862867727752572</v>
      </c>
      <c r="Y15" s="21">
        <f t="shared" si="35"/>
        <v>9.4314338638762862</v>
      </c>
      <c r="Z15" s="21">
        <f t="shared" si="36"/>
        <v>0.16843466892423808</v>
      </c>
      <c r="AA15" s="21">
        <f t="shared" si="37"/>
        <v>8.4514572113161801</v>
      </c>
      <c r="AB15" s="21">
        <f t="shared" si="38"/>
        <v>13.127996254389142</v>
      </c>
      <c r="AC15" s="21">
        <f t="shared" si="39"/>
        <v>2.5661517206692737</v>
      </c>
      <c r="AD15" s="21">
        <f t="shared" si="40"/>
        <v>0.74309412760693261</v>
      </c>
      <c r="AE15" s="21">
        <f t="shared" si="41"/>
        <v>0.83226542291976446</v>
      </c>
      <c r="AF15" s="21">
        <f t="shared" si="57"/>
        <v>95.951187810230451</v>
      </c>
      <c r="AG15" s="21"/>
      <c r="AH15" s="61">
        <f t="shared" si="42"/>
        <v>45.630603432646879</v>
      </c>
      <c r="AI15" s="21">
        <f t="shared" si="43"/>
        <v>3.9445328154041879</v>
      </c>
      <c r="AJ15" s="21">
        <f t="shared" si="44"/>
        <v>11.647730407790375</v>
      </c>
      <c r="AK15" s="21">
        <f t="shared" si="45"/>
        <v>1.965881627756294</v>
      </c>
      <c r="AL15" s="21">
        <f t="shared" si="46"/>
        <v>9.8294081387814707</v>
      </c>
      <c r="AM15" s="21">
        <f t="shared" si="47"/>
        <v>0.17554203628762097</v>
      </c>
      <c r="AN15" s="21">
        <f t="shared" si="48"/>
        <v>8.8080798207847444</v>
      </c>
      <c r="AO15" s="21">
        <f t="shared" si="49"/>
        <v>13.681952828299867</v>
      </c>
      <c r="AP15" s="21">
        <f t="shared" si="50"/>
        <v>2.6744345528525773</v>
      </c>
      <c r="AQ15" s="21">
        <f t="shared" si="51"/>
        <v>0.77445016009244538</v>
      </c>
      <c r="AR15" s="21">
        <f t="shared" si="52"/>
        <v>0.86738417930353862</v>
      </c>
      <c r="AS15" s="21">
        <f t="shared" si="58"/>
        <v>100</v>
      </c>
      <c r="AT15" s="21"/>
      <c r="AU15" s="21">
        <f>AQ15*'[1]diagram lines'!$G$39</f>
        <v>0.64287584626952077</v>
      </c>
      <c r="AV15" s="21">
        <f>AJ15*'[1]diagram lines'!$G$40</f>
        <v>6.1647520961749684</v>
      </c>
      <c r="AW15" s="21">
        <f>AP15*'[1]diagram lines'!$G$38</f>
        <v>1.9840351845782753</v>
      </c>
      <c r="AX15" s="21">
        <f>AO15*'[1]diagram lines'!$G$41</f>
        <v>9.7779120087839182</v>
      </c>
      <c r="AY15" s="21">
        <f t="shared" si="53"/>
        <v>3.4488847129450226</v>
      </c>
      <c r="AZ15" s="21">
        <f t="shared" si="59"/>
        <v>0.49696413052241278</v>
      </c>
      <c r="BA15" s="21">
        <f t="shared" si="60"/>
        <v>2.3467685139627235</v>
      </c>
      <c r="BB15" s="21">
        <f t="shared" si="61"/>
        <v>0.42611786976441607</v>
      </c>
      <c r="BC15" s="68"/>
    </row>
    <row r="16" spans="1:55" x14ac:dyDescent="0.3">
      <c r="A16" s="19" t="s">
        <v>1319</v>
      </c>
      <c r="B16" s="19" t="s">
        <v>1449</v>
      </c>
      <c r="C16" s="19" t="s">
        <v>1318</v>
      </c>
      <c r="D16" s="61">
        <v>43.89</v>
      </c>
      <c r="E16" s="21">
        <v>4.3600000000000003</v>
      </c>
      <c r="F16" s="21">
        <v>13.95</v>
      </c>
      <c r="G16" s="21">
        <f t="shared" si="54"/>
        <v>2.9106382978723402</v>
      </c>
      <c r="H16" s="21">
        <f t="shared" si="55"/>
        <v>9.702127659574467</v>
      </c>
      <c r="I16" s="21">
        <v>0.23</v>
      </c>
      <c r="J16" s="21">
        <v>5</v>
      </c>
      <c r="K16" s="21">
        <v>10.1</v>
      </c>
      <c r="L16" s="21">
        <v>4.08</v>
      </c>
      <c r="M16" s="21">
        <v>1.22</v>
      </c>
      <c r="N16" s="21">
        <v>1.29</v>
      </c>
      <c r="O16" s="21">
        <v>0.87</v>
      </c>
      <c r="P16" s="21">
        <f t="shared" si="56"/>
        <v>97.60276595744682</v>
      </c>
      <c r="Q16" s="21"/>
      <c r="R16" s="21">
        <v>13.68</v>
      </c>
      <c r="S16" s="21">
        <v>0.3</v>
      </c>
      <c r="T16" s="21"/>
      <c r="U16" s="61">
        <f t="shared" si="31"/>
        <v>43.498778505143513</v>
      </c>
      <c r="V16" s="21">
        <f t="shared" si="32"/>
        <v>4.3211363472869841</v>
      </c>
      <c r="W16" s="21">
        <f t="shared" si="33"/>
        <v>13.825654138681978</v>
      </c>
      <c r="X16" s="21">
        <f t="shared" si="34"/>
        <v>2.8846937942068092</v>
      </c>
      <c r="Y16" s="21">
        <f t="shared" si="35"/>
        <v>9.6156459806893633</v>
      </c>
      <c r="Z16" s="21">
        <f t="shared" si="36"/>
        <v>0.22794985318257027</v>
      </c>
      <c r="AA16" s="21">
        <f t="shared" si="37"/>
        <v>4.9554315909254401</v>
      </c>
      <c r="AB16" s="21">
        <f t="shared" si="38"/>
        <v>10.009971813669388</v>
      </c>
      <c r="AC16" s="21">
        <f t="shared" si="39"/>
        <v>4.0436321781951596</v>
      </c>
      <c r="AD16" s="21">
        <f t="shared" si="40"/>
        <v>1.2091253081858073</v>
      </c>
      <c r="AE16" s="21">
        <f t="shared" si="41"/>
        <v>1.2785013504587637</v>
      </c>
      <c r="AF16" s="21">
        <f t="shared" si="57"/>
        <v>95.87052086062576</v>
      </c>
      <c r="AG16" s="21"/>
      <c r="AH16" s="61">
        <f t="shared" si="42"/>
        <v>45.372423258637532</v>
      </c>
      <c r="AI16" s="21">
        <f t="shared" si="43"/>
        <v>4.50726282541945</v>
      </c>
      <c r="AJ16" s="21">
        <f t="shared" si="44"/>
        <v>14.42117348958746</v>
      </c>
      <c r="AK16" s="21">
        <f t="shared" si="45"/>
        <v>3.0089476601472804</v>
      </c>
      <c r="AL16" s="21">
        <f t="shared" si="46"/>
        <v>10.029825533824267</v>
      </c>
      <c r="AM16" s="21">
        <f t="shared" si="47"/>
        <v>0.23776845179964989</v>
      </c>
      <c r="AN16" s="21">
        <f t="shared" si="48"/>
        <v>5.1688793869489098</v>
      </c>
      <c r="AO16" s="21">
        <f t="shared" si="49"/>
        <v>10.441136361636797</v>
      </c>
      <c r="AP16" s="21">
        <f t="shared" si="50"/>
        <v>4.2178055797503111</v>
      </c>
      <c r="AQ16" s="21">
        <f t="shared" si="51"/>
        <v>1.2612065704155342</v>
      </c>
      <c r="AR16" s="21">
        <f t="shared" si="52"/>
        <v>1.3335708818328191</v>
      </c>
      <c r="AS16" s="21">
        <f t="shared" si="58"/>
        <v>100.00000000000001</v>
      </c>
      <c r="AT16" s="21"/>
      <c r="AU16" s="21">
        <f>AQ16*'[1]diagram lines'!$G$39</f>
        <v>1.0469353394927081</v>
      </c>
      <c r="AV16" s="21">
        <f>AJ16*'[1]diagram lines'!$G$40</f>
        <v>7.6326422733630599</v>
      </c>
      <c r="AW16" s="21">
        <f>AP16*'[1]diagram lines'!$G$38</f>
        <v>3.1289883923349358</v>
      </c>
      <c r="AX16" s="21">
        <f>AO16*'[1]diagram lines'!$G$41</f>
        <v>7.4618377871198227</v>
      </c>
      <c r="AY16" s="21">
        <f t="shared" si="53"/>
        <v>5.4790121501658451</v>
      </c>
      <c r="AZ16" s="21">
        <f t="shared" si="59"/>
        <v>0.65585140758696048</v>
      </c>
      <c r="BA16" s="21">
        <f t="shared" si="60"/>
        <v>1.8277733894394046</v>
      </c>
      <c r="BB16" s="21">
        <f t="shared" si="61"/>
        <v>0.547113775579537</v>
      </c>
      <c r="BC16" s="68"/>
    </row>
    <row r="17" spans="1:55" x14ac:dyDescent="0.3">
      <c r="A17" s="19" t="s">
        <v>1320</v>
      </c>
      <c r="B17" s="19" t="s">
        <v>1321</v>
      </c>
      <c r="C17" s="19" t="s">
        <v>1322</v>
      </c>
      <c r="D17" s="61">
        <v>58.09</v>
      </c>
      <c r="E17" s="21">
        <v>0.40500000000000003</v>
      </c>
      <c r="F17" s="21">
        <v>22.17</v>
      </c>
      <c r="G17" s="21">
        <f t="shared" si="54"/>
        <v>0.74534161490683226</v>
      </c>
      <c r="H17" s="21">
        <f t="shared" si="55"/>
        <v>1.4906832298136645</v>
      </c>
      <c r="I17" s="21">
        <v>0.21299999999999999</v>
      </c>
      <c r="J17" s="21">
        <v>0.23</v>
      </c>
      <c r="K17" s="21">
        <v>1.33</v>
      </c>
      <c r="L17" s="21">
        <v>5.95</v>
      </c>
      <c r="M17" s="21">
        <v>8.34</v>
      </c>
      <c r="N17" s="21">
        <v>0.04</v>
      </c>
      <c r="O17" s="21">
        <v>0.95</v>
      </c>
      <c r="P17" s="21">
        <f t="shared" si="56"/>
        <v>99.954024844720522</v>
      </c>
      <c r="Q17" s="21"/>
      <c r="R17" s="21">
        <v>2.4</v>
      </c>
      <c r="S17" s="21">
        <v>0.5</v>
      </c>
      <c r="T17" s="21"/>
      <c r="U17" s="61">
        <f t="shared" si="31"/>
        <v>57.537891167106771</v>
      </c>
      <c r="V17" s="21">
        <f t="shared" si="32"/>
        <v>0.40115073029227477</v>
      </c>
      <c r="W17" s="21">
        <f t="shared" si="33"/>
        <v>21.959288124888225</v>
      </c>
      <c r="X17" s="21">
        <f t="shared" si="34"/>
        <v>0.73825761268419554</v>
      </c>
      <c r="Y17" s="21">
        <f t="shared" si="35"/>
        <v>1.4765152253683911</v>
      </c>
      <c r="Z17" s="21">
        <f t="shared" si="36"/>
        <v>0.21097556926482597</v>
      </c>
      <c r="AA17" s="21">
        <f t="shared" si="37"/>
        <v>0.22781399498079802</v>
      </c>
      <c r="AB17" s="21">
        <f t="shared" si="38"/>
        <v>1.3173591883672233</v>
      </c>
      <c r="AC17" s="21">
        <f t="shared" si="39"/>
        <v>5.8934490005902092</v>
      </c>
      <c r="AD17" s="21">
        <f t="shared" si="40"/>
        <v>8.2607335571298055</v>
      </c>
      <c r="AE17" s="21">
        <f t="shared" si="41"/>
        <v>3.9619825214051822E-2</v>
      </c>
      <c r="AF17" s="21">
        <f t="shared" si="57"/>
        <v>98.063053995886762</v>
      </c>
      <c r="AG17" s="21"/>
      <c r="AH17" s="61">
        <f t="shared" si="42"/>
        <v>58.674382269922155</v>
      </c>
      <c r="AI17" s="21">
        <f t="shared" si="43"/>
        <v>0.40907427817728476</v>
      </c>
      <c r="AJ17" s="21">
        <f t="shared" si="44"/>
        <v>22.393029005408401</v>
      </c>
      <c r="AK17" s="21">
        <f t="shared" si="45"/>
        <v>0.75283971139136829</v>
      </c>
      <c r="AL17" s="21">
        <f t="shared" si="46"/>
        <v>1.5056794227827366</v>
      </c>
      <c r="AM17" s="21">
        <f t="shared" si="47"/>
        <v>0.21514276852286826</v>
      </c>
      <c r="AN17" s="21">
        <f t="shared" si="48"/>
        <v>0.23231378760685306</v>
      </c>
      <c r="AO17" s="21">
        <f t="shared" si="49"/>
        <v>1.3433797283352809</v>
      </c>
      <c r="AP17" s="21">
        <f t="shared" si="50"/>
        <v>6.0098566793946766</v>
      </c>
      <c r="AQ17" s="21">
        <f t="shared" si="51"/>
        <v>8.4238999506137144</v>
      </c>
      <c r="AR17" s="21">
        <f t="shared" si="52"/>
        <v>4.040239784467009E-2</v>
      </c>
      <c r="AS17" s="21">
        <f t="shared" si="58"/>
        <v>100.00000000000001</v>
      </c>
      <c r="AT17" s="21"/>
      <c r="AU17" s="21">
        <f>AQ17*'[1]diagram lines'!$G$39</f>
        <v>6.9927312159043522</v>
      </c>
      <c r="AV17" s="21">
        <f>AJ17*'[1]diagram lines'!$G$40</f>
        <v>11.851877375910739</v>
      </c>
      <c r="AW17" s="21">
        <f>AP17*'[1]diagram lines'!$G$38</f>
        <v>4.4584254617387424</v>
      </c>
      <c r="AX17" s="21">
        <f>AO17*'[1]diagram lines'!$G$41</f>
        <v>0.96005657546757128</v>
      </c>
      <c r="AY17" s="21">
        <f t="shared" si="53"/>
        <v>14.433756630008391</v>
      </c>
      <c r="AZ17" s="21">
        <f t="shared" si="59"/>
        <v>0.95493302179303552</v>
      </c>
      <c r="BA17" s="21">
        <f t="shared" si="60"/>
        <v>1.034993905816519</v>
      </c>
      <c r="BB17" s="21">
        <f t="shared" si="61"/>
        <v>0.96618926389821413</v>
      </c>
      <c r="BC17" s="68"/>
    </row>
    <row r="18" spans="1:55" ht="14.4" customHeight="1" x14ac:dyDescent="0.3">
      <c r="A18" s="19" t="s">
        <v>1323</v>
      </c>
      <c r="B18" s="19" t="s">
        <v>1321</v>
      </c>
      <c r="C18" s="19" t="s">
        <v>1322</v>
      </c>
      <c r="D18" s="61">
        <v>57.53</v>
      </c>
      <c r="E18" s="21">
        <v>0.245</v>
      </c>
      <c r="F18" s="21">
        <v>22</v>
      </c>
      <c r="G18" s="21">
        <f t="shared" si="54"/>
        <v>0.71428571428571419</v>
      </c>
      <c r="H18" s="21">
        <f t="shared" si="55"/>
        <v>1.4285714285714284</v>
      </c>
      <c r="I18" s="21">
        <v>0.29899999999999999</v>
      </c>
      <c r="J18" s="21">
        <v>0.12</v>
      </c>
      <c r="K18" s="21">
        <v>1</v>
      </c>
      <c r="L18" s="21">
        <v>7.53</v>
      </c>
      <c r="M18" s="21">
        <v>6.96</v>
      </c>
      <c r="N18" s="21">
        <v>0.02</v>
      </c>
      <c r="O18" s="21">
        <v>1.18</v>
      </c>
      <c r="P18" s="21">
        <f t="shared" si="56"/>
        <v>99.026857142857153</v>
      </c>
      <c r="Q18" s="21"/>
      <c r="R18" s="21">
        <v>2.2999999999999998</v>
      </c>
      <c r="S18" s="21">
        <v>0.5</v>
      </c>
      <c r="T18" s="22"/>
      <c r="U18" s="61">
        <f t="shared" si="31"/>
        <v>56.844474861076648</v>
      </c>
      <c r="V18" s="21">
        <f t="shared" si="32"/>
        <v>0.24208058996982057</v>
      </c>
      <c r="W18" s="21">
        <f t="shared" si="33"/>
        <v>21.737848895249194</v>
      </c>
      <c r="X18" s="21">
        <f t="shared" si="34"/>
        <v>0.70577431478081787</v>
      </c>
      <c r="Y18" s="21">
        <f t="shared" si="35"/>
        <v>1.4115486295616357</v>
      </c>
      <c r="Z18" s="21">
        <f t="shared" si="36"/>
        <v>0.29543712816725043</v>
      </c>
      <c r="AA18" s="21">
        <f t="shared" si="37"/>
        <v>0.11857008488317743</v>
      </c>
      <c r="AB18" s="21">
        <f t="shared" si="38"/>
        <v>0.98808404069314526</v>
      </c>
      <c r="AC18" s="21">
        <f t="shared" si="39"/>
        <v>7.4402728264193838</v>
      </c>
      <c r="AD18" s="21">
        <f t="shared" si="40"/>
        <v>6.8770649232242906</v>
      </c>
      <c r="AE18" s="21">
        <f t="shared" si="41"/>
        <v>1.9761680813862904E-2</v>
      </c>
      <c r="AF18" s="21">
        <f t="shared" ref="AF18:AF43" si="62">SUM(U18:AE18)</f>
        <v>96.680917974839218</v>
      </c>
      <c r="AG18" s="21"/>
      <c r="AH18" s="61">
        <f t="shared" si="42"/>
        <v>58.795961035320509</v>
      </c>
      <c r="AI18" s="21">
        <f t="shared" si="43"/>
        <v>0.25039128200336386</v>
      </c>
      <c r="AJ18" s="21">
        <f t="shared" si="44"/>
        <v>22.484115118669408</v>
      </c>
      <c r="AK18" s="21">
        <f t="shared" si="45"/>
        <v>0.73000373761913651</v>
      </c>
      <c r="AL18" s="21">
        <f t="shared" si="46"/>
        <v>1.460007475238273</v>
      </c>
      <c r="AM18" s="21">
        <f t="shared" si="47"/>
        <v>0.30557956456737062</v>
      </c>
      <c r="AN18" s="21">
        <f t="shared" si="48"/>
        <v>0.12264062792001496</v>
      </c>
      <c r="AO18" s="21">
        <f t="shared" si="49"/>
        <v>1.0220052326667912</v>
      </c>
      <c r="AP18" s="21">
        <f t="shared" si="50"/>
        <v>7.6956994019809395</v>
      </c>
      <c r="AQ18" s="21">
        <f t="shared" si="51"/>
        <v>7.1131564193608678</v>
      </c>
      <c r="AR18" s="21">
        <f t="shared" si="52"/>
        <v>2.0440104653335827E-2</v>
      </c>
      <c r="AS18" s="21">
        <f t="shared" si="58"/>
        <v>100</v>
      </c>
      <c r="AT18" s="21"/>
      <c r="AU18" s="21">
        <f>AQ18*'[1]diagram lines'!$G$39</f>
        <v>5.9046749402159486</v>
      </c>
      <c r="AV18" s="21">
        <f>AJ18*'[1]diagram lines'!$G$40</f>
        <v>11.900086193251038</v>
      </c>
      <c r="AW18" s="21">
        <f>AP18*'[1]diagram lines'!$G$38</f>
        <v>5.7090716118600131</v>
      </c>
      <c r="AX18" s="21">
        <f>AO18*'[1]diagram lines'!$G$41</f>
        <v>0.73038383942260465</v>
      </c>
      <c r="AY18" s="21">
        <f t="shared" si="53"/>
        <v>14.808855821341808</v>
      </c>
      <c r="AZ18" s="21">
        <f t="shared" si="59"/>
        <v>0.96402790766424962</v>
      </c>
      <c r="BA18" s="21">
        <f t="shared" si="60"/>
        <v>1.0246552341995006</v>
      </c>
      <c r="BB18" s="21">
        <f t="shared" si="61"/>
        <v>0.97593801956346593</v>
      </c>
      <c r="BC18" s="68"/>
    </row>
    <row r="19" spans="1:55" x14ac:dyDescent="0.3">
      <c r="A19" s="19" t="s">
        <v>1324</v>
      </c>
      <c r="B19" s="19" t="s">
        <v>1321</v>
      </c>
      <c r="C19" s="19" t="s">
        <v>1322</v>
      </c>
      <c r="D19" s="61">
        <v>57.93</v>
      </c>
      <c r="E19" s="21">
        <v>0.25</v>
      </c>
      <c r="F19" s="21">
        <v>22.56</v>
      </c>
      <c r="G19" s="21">
        <f t="shared" si="54"/>
        <v>0.73913043478260865</v>
      </c>
      <c r="H19" s="21">
        <f t="shared" si="55"/>
        <v>1.4782608695652173</v>
      </c>
      <c r="I19" s="21">
        <v>0.317</v>
      </c>
      <c r="J19" s="21">
        <v>0.12</v>
      </c>
      <c r="K19" s="21">
        <v>1.05</v>
      </c>
      <c r="L19" s="21">
        <v>7.77</v>
      </c>
      <c r="M19" s="21">
        <v>7.08</v>
      </c>
      <c r="N19" s="21">
        <v>0.02</v>
      </c>
      <c r="O19" s="21">
        <v>1.1599999999999999</v>
      </c>
      <c r="P19" s="21">
        <f t="shared" si="56"/>
        <v>100.4743913043478</v>
      </c>
      <c r="Q19" s="21"/>
      <c r="R19" s="21">
        <v>2.38</v>
      </c>
      <c r="S19" s="21">
        <v>0.5</v>
      </c>
      <c r="T19" s="22"/>
      <c r="U19" s="61">
        <f t="shared" si="31"/>
        <v>57.261184801145525</v>
      </c>
      <c r="V19" s="21">
        <f t="shared" si="32"/>
        <v>0.24711369239230763</v>
      </c>
      <c r="W19" s="21">
        <f t="shared" si="33"/>
        <v>22.299539601481836</v>
      </c>
      <c r="X19" s="21">
        <f t="shared" si="34"/>
        <v>0.73059700359464863</v>
      </c>
      <c r="Y19" s="21">
        <f t="shared" si="35"/>
        <v>1.4611940071892973</v>
      </c>
      <c r="Z19" s="21">
        <f t="shared" si="36"/>
        <v>0.31334016195344611</v>
      </c>
      <c r="AA19" s="21">
        <f t="shared" si="37"/>
        <v>0.11861457234830766</v>
      </c>
      <c r="AB19" s="21">
        <f t="shared" si="38"/>
        <v>1.0378775080476921</v>
      </c>
      <c r="AC19" s="21">
        <f t="shared" si="39"/>
        <v>7.6802935595529211</v>
      </c>
      <c r="AD19" s="21">
        <f t="shared" si="40"/>
        <v>6.9982597685501524</v>
      </c>
      <c r="AE19" s="21">
        <f t="shared" si="41"/>
        <v>1.9769095391384613E-2</v>
      </c>
      <c r="AF19" s="21">
        <f t="shared" si="62"/>
        <v>98.167783771647521</v>
      </c>
      <c r="AG19" s="21"/>
      <c r="AH19" s="61">
        <f t="shared" si="42"/>
        <v>58.329914969195329</v>
      </c>
      <c r="AI19" s="21">
        <f t="shared" si="43"/>
        <v>0.25172585434660505</v>
      </c>
      <c r="AJ19" s="21">
        <f t="shared" si="44"/>
        <v>22.715741096237636</v>
      </c>
      <c r="AK19" s="21">
        <f t="shared" si="45"/>
        <v>0.74423296067691935</v>
      </c>
      <c r="AL19" s="21">
        <f t="shared" si="46"/>
        <v>1.4884659213538387</v>
      </c>
      <c r="AM19" s="21">
        <f t="shared" si="47"/>
        <v>0.31918838331149524</v>
      </c>
      <c r="AN19" s="21">
        <f t="shared" si="48"/>
        <v>0.12082841008637042</v>
      </c>
      <c r="AO19" s="21">
        <f t="shared" si="49"/>
        <v>1.0572485882557412</v>
      </c>
      <c r="AP19" s="21">
        <f t="shared" si="50"/>
        <v>7.8236395530924847</v>
      </c>
      <c r="AQ19" s="21">
        <f t="shared" si="51"/>
        <v>7.1288761950958559</v>
      </c>
      <c r="AR19" s="21">
        <f t="shared" si="52"/>
        <v>2.0138068347728407E-2</v>
      </c>
      <c r="AS19" s="21">
        <f t="shared" si="58"/>
        <v>100.00000000000003</v>
      </c>
      <c r="AT19" s="21"/>
      <c r="AU19" s="21">
        <f>AQ19*'[1]diagram lines'!$G$39</f>
        <v>5.9177240228419903</v>
      </c>
      <c r="AV19" s="21">
        <f>AJ19*'[1]diagram lines'!$G$40</f>
        <v>12.022678035674458</v>
      </c>
      <c r="AW19" s="21">
        <f>AP19*'[1]diagram lines'!$G$38</f>
        <v>5.8039842957598013</v>
      </c>
      <c r="AX19" s="21">
        <f>AO19*'[1]diagram lines'!$G$41</f>
        <v>0.75557077246992876</v>
      </c>
      <c r="AY19" s="21">
        <f t="shared" si="53"/>
        <v>14.95251574818834</v>
      </c>
      <c r="AZ19" s="21">
        <f t="shared" si="59"/>
        <v>0.96356568991691804</v>
      </c>
      <c r="BA19" s="21">
        <f t="shared" si="60"/>
        <v>1.0256762673914213</v>
      </c>
      <c r="BB19" s="21">
        <f t="shared" si="61"/>
        <v>0.97496649946213232</v>
      </c>
      <c r="BC19" s="68"/>
    </row>
    <row r="20" spans="1:55" x14ac:dyDescent="0.3">
      <c r="A20" s="19" t="s">
        <v>1325</v>
      </c>
      <c r="B20" s="19" t="s">
        <v>1321</v>
      </c>
      <c r="C20" s="19" t="s">
        <v>1322</v>
      </c>
      <c r="D20" s="61">
        <v>54.87</v>
      </c>
      <c r="E20" s="21">
        <v>0.317</v>
      </c>
      <c r="F20" s="21">
        <v>21.77</v>
      </c>
      <c r="G20" s="21">
        <f t="shared" si="54"/>
        <v>0.64906832298136641</v>
      </c>
      <c r="H20" s="21">
        <f t="shared" si="55"/>
        <v>1.2981366459627328</v>
      </c>
      <c r="I20" s="21">
        <v>0.18099999999999999</v>
      </c>
      <c r="J20" s="21">
        <v>0.14000000000000001</v>
      </c>
      <c r="K20" s="21">
        <v>1.58</v>
      </c>
      <c r="L20" s="21">
        <v>7.65</v>
      </c>
      <c r="M20" s="21">
        <v>6.03</v>
      </c>
      <c r="N20" s="21">
        <v>0.03</v>
      </c>
      <c r="O20" s="21">
        <v>6.18</v>
      </c>
      <c r="P20" s="21">
        <f t="shared" si="56"/>
        <v>100.6952049689441</v>
      </c>
      <c r="Q20" s="21"/>
      <c r="R20" s="21">
        <v>2.09</v>
      </c>
      <c r="S20" s="21">
        <v>0.5</v>
      </c>
      <c r="T20" s="21"/>
      <c r="U20" s="61">
        <f t="shared" si="31"/>
        <v>51.502445406863387</v>
      </c>
      <c r="V20" s="21">
        <f t="shared" si="32"/>
        <v>0.29754465452844348</v>
      </c>
      <c r="W20" s="21">
        <f t="shared" si="33"/>
        <v>20.433902615407614</v>
      </c>
      <c r="X20" s="21">
        <f t="shared" si="34"/>
        <v>0.60923283888595214</v>
      </c>
      <c r="Y20" s="21">
        <f t="shared" si="35"/>
        <v>1.2184656777719043</v>
      </c>
      <c r="Z20" s="21">
        <f t="shared" si="36"/>
        <v>0.16989142734904816</v>
      </c>
      <c r="AA20" s="21">
        <f t="shared" si="37"/>
        <v>0.13140773386114224</v>
      </c>
      <c r="AB20" s="21">
        <f t="shared" si="38"/>
        <v>1.4830301392900338</v>
      </c>
      <c r="AC20" s="21">
        <f t="shared" si="39"/>
        <v>7.180494028840986</v>
      </c>
      <c r="AD20" s="21">
        <f t="shared" si="40"/>
        <v>5.6599188227334833</v>
      </c>
      <c r="AE20" s="21">
        <f t="shared" si="41"/>
        <v>2.8158800113101908E-2</v>
      </c>
      <c r="AF20" s="21">
        <f t="shared" si="62"/>
        <v>88.714492145645096</v>
      </c>
      <c r="AG20" s="21"/>
      <c r="AH20" s="61">
        <f t="shared" si="42"/>
        <v>58.054151200358973</v>
      </c>
      <c r="AI20" s="21">
        <f t="shared" si="43"/>
        <v>0.33539577055793318</v>
      </c>
      <c r="AJ20" s="21">
        <f t="shared" si="44"/>
        <v>23.033330993836607</v>
      </c>
      <c r="AK20" s="21">
        <f t="shared" si="45"/>
        <v>0.68673429126523922</v>
      </c>
      <c r="AL20" s="21">
        <f t="shared" si="46"/>
        <v>1.3734685825304784</v>
      </c>
      <c r="AM20" s="21">
        <f t="shared" si="47"/>
        <v>0.1915035787728262</v>
      </c>
      <c r="AN20" s="21">
        <f t="shared" si="48"/>
        <v>0.14812431507290427</v>
      </c>
      <c r="AO20" s="21">
        <f t="shared" si="49"/>
        <v>1.6716886986799195</v>
      </c>
      <c r="AP20" s="21">
        <f t="shared" si="50"/>
        <v>8.0939357879122671</v>
      </c>
      <c r="AQ20" s="21">
        <f t="shared" si="51"/>
        <v>6.3799258563543759</v>
      </c>
      <c r="AR20" s="21">
        <f t="shared" si="52"/>
        <v>3.1740924658479483E-2</v>
      </c>
      <c r="AS20" s="21">
        <f t="shared" si="58"/>
        <v>100</v>
      </c>
      <c r="AT20" s="21"/>
      <c r="AU20" s="21">
        <f>AQ20*'[1]diagram lines'!$G$39</f>
        <v>5.2960157352811752</v>
      </c>
      <c r="AV20" s="21">
        <f>AJ20*'[1]diagram lines'!$G$40</f>
        <v>12.1907676907748</v>
      </c>
      <c r="AW20" s="21">
        <f>AP20*'[1]diagram lines'!$G$38</f>
        <v>6.0045041550210723</v>
      </c>
      <c r="AX20" s="21">
        <f>AO20*'[1]diagram lines'!$G$41</f>
        <v>1.194685086763442</v>
      </c>
      <c r="AY20" s="21">
        <f t="shared" si="53"/>
        <v>14.473861644266643</v>
      </c>
      <c r="AZ20" s="21">
        <f t="shared" si="59"/>
        <v>0.97563567089538195</v>
      </c>
      <c r="BA20" s="21">
        <f t="shared" si="60"/>
        <v>1.078779366711839</v>
      </c>
      <c r="BB20" s="21">
        <f t="shared" si="61"/>
        <v>0.9269736063343873</v>
      </c>
      <c r="BC20" s="68"/>
    </row>
    <row r="21" spans="1:55" x14ac:dyDescent="0.3">
      <c r="A21" s="19" t="s">
        <v>1326</v>
      </c>
      <c r="B21" s="19" t="s">
        <v>1306</v>
      </c>
      <c r="C21" s="19" t="s">
        <v>1315</v>
      </c>
      <c r="D21" s="61">
        <v>58.15</v>
      </c>
      <c r="E21" s="21">
        <v>0.20100000000000001</v>
      </c>
      <c r="F21" s="21">
        <v>22.15</v>
      </c>
      <c r="G21" s="21">
        <f t="shared" si="54"/>
        <v>0.85403726708074534</v>
      </c>
      <c r="H21" s="21">
        <f t="shared" si="55"/>
        <v>1.7080745341614907</v>
      </c>
      <c r="I21" s="21">
        <v>0.29099999999999998</v>
      </c>
      <c r="J21" s="21">
        <v>0.09</v>
      </c>
      <c r="K21" s="21">
        <v>0.72</v>
      </c>
      <c r="L21" s="21">
        <v>7.9</v>
      </c>
      <c r="M21" s="21">
        <v>7.44</v>
      </c>
      <c r="N21" s="21">
        <v>0.01</v>
      </c>
      <c r="O21" s="21">
        <v>0.46</v>
      </c>
      <c r="P21" s="21">
        <f t="shared" si="56"/>
        <v>99.974111801242245</v>
      </c>
      <c r="Q21" s="21"/>
      <c r="R21" s="21">
        <v>2.75</v>
      </c>
      <c r="S21" s="21">
        <v>0.5</v>
      </c>
      <c r="T21" s="22"/>
      <c r="U21" s="61">
        <f t="shared" si="31"/>
        <v>57.88244073372536</v>
      </c>
      <c r="V21" s="21">
        <f t="shared" si="32"/>
        <v>0.20007516057573169</v>
      </c>
      <c r="W21" s="21">
        <f t="shared" si="33"/>
        <v>22.048083615683861</v>
      </c>
      <c r="X21" s="21">
        <f t="shared" si="34"/>
        <v>0.85010767835243362</v>
      </c>
      <c r="Y21" s="21">
        <f t="shared" si="35"/>
        <v>1.7002153567048672</v>
      </c>
      <c r="Z21" s="21">
        <f t="shared" si="36"/>
        <v>0.28966105337083536</v>
      </c>
      <c r="AA21" s="21">
        <f t="shared" si="37"/>
        <v>8.9585892795103719E-2</v>
      </c>
      <c r="AB21" s="21">
        <f t="shared" si="38"/>
        <v>0.71668714236082975</v>
      </c>
      <c r="AC21" s="21">
        <f t="shared" si="39"/>
        <v>7.8636505897924387</v>
      </c>
      <c r="AD21" s="21">
        <f t="shared" si="40"/>
        <v>7.4057671377285752</v>
      </c>
      <c r="AE21" s="21">
        <f t="shared" si="41"/>
        <v>9.9539880883448596E-3</v>
      </c>
      <c r="AF21" s="21">
        <f t="shared" si="62"/>
        <v>99.056228349178369</v>
      </c>
      <c r="AG21" s="21"/>
      <c r="AH21" s="61">
        <f t="shared" si="42"/>
        <v>58.433923538544938</v>
      </c>
      <c r="AI21" s="21">
        <f t="shared" si="43"/>
        <v>0.2019814038047727</v>
      </c>
      <c r="AJ21" s="21">
        <f t="shared" si="44"/>
        <v>22.258149722764749</v>
      </c>
      <c r="AK21" s="21">
        <f t="shared" si="45"/>
        <v>0.8582071945600025</v>
      </c>
      <c r="AL21" s="21">
        <f t="shared" si="46"/>
        <v>1.716414389120005</v>
      </c>
      <c r="AM21" s="21">
        <f t="shared" si="47"/>
        <v>0.29242083834422311</v>
      </c>
      <c r="AN21" s="21">
        <f t="shared" si="48"/>
        <v>9.0439434539450442E-2</v>
      </c>
      <c r="AO21" s="21">
        <f t="shared" si="49"/>
        <v>0.72351547631560353</v>
      </c>
      <c r="AP21" s="21">
        <f t="shared" si="50"/>
        <v>7.9385725873517616</v>
      </c>
      <c r="AQ21" s="21">
        <f t="shared" si="51"/>
        <v>7.4763265885945707</v>
      </c>
      <c r="AR21" s="21">
        <f t="shared" si="52"/>
        <v>1.004882605993894E-2</v>
      </c>
      <c r="AS21" s="21">
        <f t="shared" si="58"/>
        <v>100.00000000000001</v>
      </c>
      <c r="AT21" s="21"/>
      <c r="AU21" s="21">
        <f>AQ21*'[1]diagram lines'!$G$39</f>
        <v>6.2061447337764433</v>
      </c>
      <c r="AV21" s="21">
        <f>AJ21*'[1]diagram lines'!$G$40</f>
        <v>11.780490306387572</v>
      </c>
      <c r="AW21" s="21">
        <f>AP21*'[1]diagram lines'!$G$38</f>
        <v>5.8892476212719265</v>
      </c>
      <c r="AX21" s="21">
        <f>AO21*'[1]diagram lines'!$G$41</f>
        <v>0.51706585698603358</v>
      </c>
      <c r="AY21" s="21">
        <f t="shared" si="53"/>
        <v>15.414899175946331</v>
      </c>
      <c r="AZ21" s="21">
        <f t="shared" si="59"/>
        <v>0.93403602282281528</v>
      </c>
      <c r="BA21" s="21">
        <f t="shared" si="60"/>
        <v>0.97396512329512286</v>
      </c>
      <c r="BB21" s="21">
        <f t="shared" si="61"/>
        <v>1.0267308100487169</v>
      </c>
      <c r="BC21" s="68"/>
    </row>
    <row r="22" spans="1:55" x14ac:dyDescent="0.3">
      <c r="A22" s="19" t="s">
        <v>1327</v>
      </c>
      <c r="B22" s="19" t="s">
        <v>1451</v>
      </c>
      <c r="C22" s="19" t="s">
        <v>1328</v>
      </c>
      <c r="D22" s="61">
        <v>58.06</v>
      </c>
      <c r="E22" s="21">
        <v>6.7000000000000004E-2</v>
      </c>
      <c r="F22" s="21">
        <v>23.2</v>
      </c>
      <c r="G22" s="21">
        <f t="shared" si="54"/>
        <v>0.40062111801242234</v>
      </c>
      <c r="H22" s="21">
        <f t="shared" si="55"/>
        <v>0.80124223602484468</v>
      </c>
      <c r="I22" s="21">
        <v>6.3E-2</v>
      </c>
      <c r="J22" s="21">
        <v>0.02</v>
      </c>
      <c r="K22" s="21">
        <v>0.49</v>
      </c>
      <c r="L22" s="21">
        <v>10.19</v>
      </c>
      <c r="M22" s="21">
        <v>6.23</v>
      </c>
      <c r="N22" s="21">
        <v>0.01</v>
      </c>
      <c r="O22" s="21">
        <v>0.7</v>
      </c>
      <c r="P22" s="21">
        <f t="shared" si="56"/>
        <v>100.23186335403727</v>
      </c>
      <c r="Q22" s="21"/>
      <c r="R22" s="21">
        <v>1.29</v>
      </c>
      <c r="S22" s="21">
        <v>0.5</v>
      </c>
      <c r="T22" s="21"/>
      <c r="U22" s="61">
        <f t="shared" si="31"/>
        <v>57.65452015915892</v>
      </c>
      <c r="V22" s="21">
        <f t="shared" si="32"/>
        <v>6.653208492359021E-2</v>
      </c>
      <c r="W22" s="21">
        <f t="shared" si="33"/>
        <v>23.037975675034222</v>
      </c>
      <c r="X22" s="21">
        <f t="shared" si="34"/>
        <v>0.39782325739979313</v>
      </c>
      <c r="Y22" s="21">
        <f t="shared" si="35"/>
        <v>0.79564651479958626</v>
      </c>
      <c r="Z22" s="21">
        <f t="shared" si="36"/>
        <v>6.2560020152032589E-2</v>
      </c>
      <c r="AA22" s="21">
        <f t="shared" si="37"/>
        <v>1.9860323857788124E-2</v>
      </c>
      <c r="AB22" s="21">
        <f t="shared" si="38"/>
        <v>0.486577934515809</v>
      </c>
      <c r="AC22" s="21">
        <f t="shared" si="39"/>
        <v>10.118835005543048</v>
      </c>
      <c r="AD22" s="21">
        <f t="shared" si="40"/>
        <v>6.1864908817010003</v>
      </c>
      <c r="AE22" s="21">
        <f t="shared" si="41"/>
        <v>9.9301619288940622E-3</v>
      </c>
      <c r="AF22" s="21">
        <f t="shared" si="62"/>
        <v>98.836752019014682</v>
      </c>
      <c r="AG22" s="21"/>
      <c r="AH22" s="61">
        <f t="shared" si="42"/>
        <v>58.333078517257498</v>
      </c>
      <c r="AI22" s="21">
        <f t="shared" si="43"/>
        <v>6.7315126776718096E-2</v>
      </c>
      <c r="AJ22" s="21">
        <f t="shared" si="44"/>
        <v>23.309118525669547</v>
      </c>
      <c r="AK22" s="21">
        <f t="shared" si="45"/>
        <v>0.40250539326025003</v>
      </c>
      <c r="AL22" s="21">
        <f t="shared" si="46"/>
        <v>0.80501078652050007</v>
      </c>
      <c r="AM22" s="21">
        <f t="shared" si="47"/>
        <v>6.3296313237809543E-2</v>
      </c>
      <c r="AN22" s="21">
        <f t="shared" si="48"/>
        <v>2.0094067694542715E-2</v>
      </c>
      <c r="AO22" s="21">
        <f t="shared" si="49"/>
        <v>0.49230465851629651</v>
      </c>
      <c r="AP22" s="21">
        <f t="shared" si="50"/>
        <v>10.237927490369511</v>
      </c>
      <c r="AQ22" s="21">
        <f t="shared" si="51"/>
        <v>6.259302086850056</v>
      </c>
      <c r="AR22" s="21">
        <f t="shared" si="52"/>
        <v>1.0047033847271358E-2</v>
      </c>
      <c r="AS22" s="21">
        <f t="shared" si="58"/>
        <v>100.00000000000003</v>
      </c>
      <c r="AT22" s="21"/>
      <c r="AU22" s="21">
        <f>AQ22*'[1]diagram lines'!$G$39</f>
        <v>5.1958852015215173</v>
      </c>
      <c r="AV22" s="21">
        <f>AJ22*'[1]diagram lines'!$G$40</f>
        <v>12.336732759113685</v>
      </c>
      <c r="AW22" s="21">
        <f>AP22*'[1]diagram lines'!$G$38</f>
        <v>7.5950291385477602</v>
      </c>
      <c r="AX22" s="21">
        <f>AO22*'[1]diagram lines'!$G$41</f>
        <v>0.35182928145535192</v>
      </c>
      <c r="AY22" s="21">
        <f t="shared" si="53"/>
        <v>16.497229577219567</v>
      </c>
      <c r="AZ22" s="21">
        <f t="shared" si="59"/>
        <v>0.93867255684034689</v>
      </c>
      <c r="BA22" s="21">
        <f t="shared" si="60"/>
        <v>0.96449185969975515</v>
      </c>
      <c r="BB22" s="21">
        <f t="shared" si="61"/>
        <v>1.036815386198592</v>
      </c>
      <c r="BC22" s="68"/>
    </row>
    <row r="23" spans="1:55" x14ac:dyDescent="0.3">
      <c r="A23" s="19" t="s">
        <v>1329</v>
      </c>
      <c r="B23" s="19" t="s">
        <v>1306</v>
      </c>
      <c r="C23" s="19" t="s">
        <v>1315</v>
      </c>
      <c r="D23" s="61">
        <v>56.97</v>
      </c>
      <c r="E23" s="21">
        <v>0.3</v>
      </c>
      <c r="F23" s="21">
        <v>22.71</v>
      </c>
      <c r="G23" s="21">
        <f t="shared" si="54"/>
        <v>0.72670807453416142</v>
      </c>
      <c r="H23" s="21">
        <f t="shared" si="55"/>
        <v>1.4534161490683228</v>
      </c>
      <c r="I23" s="21">
        <v>0.20300000000000001</v>
      </c>
      <c r="J23" s="21">
        <v>0.15</v>
      </c>
      <c r="K23" s="21">
        <v>1</v>
      </c>
      <c r="L23" s="21">
        <v>8.86</v>
      </c>
      <c r="M23" s="21">
        <v>7.22</v>
      </c>
      <c r="N23" s="21">
        <v>0.02</v>
      </c>
      <c r="O23" s="21">
        <v>0.78</v>
      </c>
      <c r="P23" s="21">
        <f t="shared" si="56"/>
        <v>100.39312422360247</v>
      </c>
      <c r="Q23" s="21"/>
      <c r="R23" s="21">
        <v>2.34</v>
      </c>
      <c r="S23" s="21">
        <v>0.5</v>
      </c>
      <c r="T23" s="21"/>
      <c r="U23" s="61">
        <f t="shared" si="31"/>
        <v>56.527374069751751</v>
      </c>
      <c r="V23" s="21">
        <f t="shared" si="32"/>
        <v>0.2976691630845274</v>
      </c>
      <c r="W23" s="21">
        <f t="shared" si="33"/>
        <v>22.533555645498726</v>
      </c>
      <c r="X23" s="21">
        <f t="shared" si="34"/>
        <v>0.72106194784450717</v>
      </c>
      <c r="Y23" s="21">
        <f t="shared" si="35"/>
        <v>1.4421238956890143</v>
      </c>
      <c r="Z23" s="21">
        <f t="shared" si="36"/>
        <v>0.20142280035386356</v>
      </c>
      <c r="AA23" s="21">
        <f t="shared" si="37"/>
        <v>0.1488345815422637</v>
      </c>
      <c r="AB23" s="21">
        <f t="shared" si="38"/>
        <v>0.99223054361509133</v>
      </c>
      <c r="AC23" s="21">
        <f t="shared" si="39"/>
        <v>8.7911626164297072</v>
      </c>
      <c r="AD23" s="21">
        <f t="shared" si="40"/>
        <v>7.1639045249009587</v>
      </c>
      <c r="AE23" s="21">
        <f t="shared" si="41"/>
        <v>1.9844610872301827E-2</v>
      </c>
      <c r="AF23" s="21">
        <f t="shared" si="62"/>
        <v>98.839184399582692</v>
      </c>
      <c r="AG23" s="21"/>
      <c r="AH23" s="61">
        <f t="shared" si="42"/>
        <v>57.191259127782132</v>
      </c>
      <c r="AI23" s="21">
        <f t="shared" si="43"/>
        <v>0.30116513495409236</v>
      </c>
      <c r="AJ23" s="21">
        <f t="shared" si="44"/>
        <v>22.798200716024795</v>
      </c>
      <c r="AK23" s="21">
        <f t="shared" si="45"/>
        <v>0.72953045113103099</v>
      </c>
      <c r="AL23" s="21">
        <f t="shared" si="46"/>
        <v>1.459060902262062</v>
      </c>
      <c r="AM23" s="21">
        <f t="shared" si="47"/>
        <v>0.20378840798560252</v>
      </c>
      <c r="AN23" s="21">
        <f t="shared" si="48"/>
        <v>0.15058256747704618</v>
      </c>
      <c r="AO23" s="21">
        <f t="shared" si="49"/>
        <v>1.0038837831803078</v>
      </c>
      <c r="AP23" s="21">
        <f t="shared" si="50"/>
        <v>8.8944103189775241</v>
      </c>
      <c r="AQ23" s="21">
        <f t="shared" si="51"/>
        <v>7.2480409145618214</v>
      </c>
      <c r="AR23" s="21">
        <f t="shared" si="52"/>
        <v>2.0077675663606156E-2</v>
      </c>
      <c r="AS23" s="21">
        <f t="shared" si="58"/>
        <v>100.00000000000001</v>
      </c>
      <c r="AT23" s="21"/>
      <c r="AU23" s="21">
        <f>AQ23*'[1]diagram lines'!$G$39</f>
        <v>6.016643390181275</v>
      </c>
      <c r="AV23" s="21">
        <f>AJ23*'[1]diagram lines'!$G$40</f>
        <v>12.066321140050627</v>
      </c>
      <c r="AW23" s="21">
        <f>AP23*'[1]diagram lines'!$G$38</f>
        <v>6.5983379552530907</v>
      </c>
      <c r="AX23" s="21">
        <f>AO23*'[1]diagram lines'!$G$41</f>
        <v>0.71743320724501392</v>
      </c>
      <c r="AY23" s="21">
        <f t="shared" si="53"/>
        <v>16.142451233539347</v>
      </c>
      <c r="AZ23" s="21">
        <f t="shared" si="59"/>
        <v>0.90503645025241819</v>
      </c>
      <c r="BA23" s="21">
        <f t="shared" si="60"/>
        <v>0.95650725194434705</v>
      </c>
      <c r="BB23" s="21">
        <f t="shared" si="61"/>
        <v>1.0454703798295755</v>
      </c>
      <c r="BC23" s="68"/>
    </row>
    <row r="24" spans="1:55" x14ac:dyDescent="0.3">
      <c r="A24" s="19" t="s">
        <v>1330</v>
      </c>
      <c r="B24" s="19" t="s">
        <v>1451</v>
      </c>
      <c r="C24" s="19" t="s">
        <v>1328</v>
      </c>
      <c r="D24" s="61">
        <v>54.9</v>
      </c>
      <c r="E24" s="21">
        <v>0.316</v>
      </c>
      <c r="F24" s="21">
        <v>19.59</v>
      </c>
      <c r="G24" s="21">
        <f t="shared" si="54"/>
        <v>1.0683229813664596</v>
      </c>
      <c r="H24" s="21">
        <f t="shared" si="55"/>
        <v>2.1366459627329193</v>
      </c>
      <c r="I24" s="21">
        <v>0.31900000000000001</v>
      </c>
      <c r="J24" s="21">
        <v>0.14000000000000001</v>
      </c>
      <c r="K24" s="21">
        <v>0.83</v>
      </c>
      <c r="L24" s="21">
        <v>8.76</v>
      </c>
      <c r="M24" s="21">
        <v>5.62</v>
      </c>
      <c r="N24" s="21">
        <v>0.01</v>
      </c>
      <c r="O24" s="21">
        <v>5.46</v>
      </c>
      <c r="P24" s="21">
        <f t="shared" si="56"/>
        <v>99.149968944099385</v>
      </c>
      <c r="Q24" s="21"/>
      <c r="R24" s="21">
        <v>3.44</v>
      </c>
      <c r="S24" s="21">
        <v>0.5</v>
      </c>
      <c r="T24" s="22"/>
      <c r="U24" s="61">
        <f t="shared" si="31"/>
        <v>51.876761534146311</v>
      </c>
      <c r="V24" s="21">
        <f t="shared" si="32"/>
        <v>0.29859848169016823</v>
      </c>
      <c r="W24" s="21">
        <f t="shared" si="33"/>
        <v>18.511216000982262</v>
      </c>
      <c r="X24" s="21">
        <f t="shared" si="34"/>
        <v>1.009492468958034</v>
      </c>
      <c r="Y24" s="21">
        <f t="shared" si="35"/>
        <v>2.018984937916068</v>
      </c>
      <c r="Z24" s="21">
        <f t="shared" si="36"/>
        <v>0.30143327740241666</v>
      </c>
      <c r="AA24" s="21">
        <f t="shared" si="37"/>
        <v>0.13229046657159355</v>
      </c>
      <c r="AB24" s="21">
        <f t="shared" si="38"/>
        <v>0.78429348038873292</v>
      </c>
      <c r="AC24" s="21">
        <f t="shared" si="39"/>
        <v>8.277603479765423</v>
      </c>
      <c r="AD24" s="21">
        <f t="shared" si="40"/>
        <v>5.3105173009453965</v>
      </c>
      <c r="AE24" s="21">
        <f t="shared" si="41"/>
        <v>9.4493190408281077E-3</v>
      </c>
      <c r="AF24" s="21">
        <f t="shared" si="62"/>
        <v>88.530640747807212</v>
      </c>
      <c r="AG24" s="21"/>
      <c r="AH24" s="61">
        <f t="shared" si="42"/>
        <v>58.597521825155468</v>
      </c>
      <c r="AI24" s="21">
        <f t="shared" si="43"/>
        <v>0.33728263928504787</v>
      </c>
      <c r="AJ24" s="21">
        <f t="shared" si="44"/>
        <v>20.909388935424328</v>
      </c>
      <c r="AK24" s="21">
        <f t="shared" si="45"/>
        <v>1.14027466697516</v>
      </c>
      <c r="AL24" s="21">
        <f t="shared" si="46"/>
        <v>2.28054933395032</v>
      </c>
      <c r="AM24" s="21">
        <f t="shared" si="47"/>
        <v>0.34048468965800721</v>
      </c>
      <c r="AN24" s="21">
        <f t="shared" si="48"/>
        <v>0.14942901740476808</v>
      </c>
      <c r="AO24" s="21">
        <f t="shared" si="49"/>
        <v>0.88590060318541042</v>
      </c>
      <c r="AP24" s="21">
        <f t="shared" si="50"/>
        <v>9.3499870890412016</v>
      </c>
      <c r="AQ24" s="21">
        <f t="shared" si="51"/>
        <v>5.9985076986771171</v>
      </c>
      <c r="AR24" s="21">
        <f t="shared" si="52"/>
        <v>1.0673501243197717E-2</v>
      </c>
      <c r="AS24" s="21">
        <f t="shared" si="58"/>
        <v>100.00000000000004</v>
      </c>
      <c r="AT24" s="21"/>
      <c r="AU24" s="21">
        <f>AQ24*'[1]diagram lines'!$G$39</f>
        <v>4.9793981741587663</v>
      </c>
      <c r="AV24" s="21">
        <f>AJ24*'[1]diagram lines'!$G$40</f>
        <v>11.066636568372287</v>
      </c>
      <c r="AW24" s="21">
        <f>AP24*'[1]diagram lines'!$G$38</f>
        <v>6.9363085891273712</v>
      </c>
      <c r="AX24" s="21">
        <f>AO24*'[1]diagram lines'!$G$41</f>
        <v>0.63311562721941661</v>
      </c>
      <c r="AY24" s="21">
        <f t="shared" si="53"/>
        <v>15.34849478771832</v>
      </c>
      <c r="AZ24" s="21">
        <f t="shared" si="59"/>
        <v>0.88188646105512736</v>
      </c>
      <c r="BA24" s="21">
        <f t="shared" si="60"/>
        <v>0.92874361447615106</v>
      </c>
      <c r="BB24" s="21">
        <f t="shared" si="61"/>
        <v>1.0767234190504129</v>
      </c>
      <c r="BC24" s="68"/>
    </row>
    <row r="25" spans="1:55" x14ac:dyDescent="0.3">
      <c r="A25" s="19" t="s">
        <v>1331</v>
      </c>
      <c r="B25" s="19" t="s">
        <v>1306</v>
      </c>
      <c r="C25" s="19" t="s">
        <v>1315</v>
      </c>
      <c r="D25" s="61">
        <v>55.23</v>
      </c>
      <c r="E25" s="21">
        <v>0.36199999999999999</v>
      </c>
      <c r="F25" s="21">
        <v>22.18</v>
      </c>
      <c r="G25" s="21">
        <f t="shared" si="54"/>
        <v>0.71428571428571419</v>
      </c>
      <c r="H25" s="21">
        <f t="shared" si="55"/>
        <v>1.4285714285714284</v>
      </c>
      <c r="I25" s="21">
        <v>0.17199999999999999</v>
      </c>
      <c r="J25" s="21">
        <v>0.16</v>
      </c>
      <c r="K25" s="21">
        <v>1.54</v>
      </c>
      <c r="L25" s="21">
        <v>7.75</v>
      </c>
      <c r="M25" s="21">
        <v>8.16</v>
      </c>
      <c r="N25" s="21">
        <v>0.03</v>
      </c>
      <c r="O25" s="21">
        <v>2.4500000000000002</v>
      </c>
      <c r="P25" s="21">
        <f t="shared" si="56"/>
        <v>100.17685714285713</v>
      </c>
      <c r="Q25" s="21"/>
      <c r="R25" s="21">
        <v>2.2999999999999998</v>
      </c>
      <c r="S25" s="21">
        <v>0.5</v>
      </c>
      <c r="T25" s="22"/>
      <c r="U25" s="61">
        <f t="shared" si="31"/>
        <v>53.879253890975669</v>
      </c>
      <c r="V25" s="21">
        <f t="shared" si="32"/>
        <v>0.35314665776811865</v>
      </c>
      <c r="W25" s="21">
        <f t="shared" si="33"/>
        <v>21.63754936269854</v>
      </c>
      <c r="X25" s="21">
        <f t="shared" si="34"/>
        <v>0.69681660964506431</v>
      </c>
      <c r="Y25" s="21">
        <f t="shared" si="35"/>
        <v>1.3936332192901286</v>
      </c>
      <c r="Z25" s="21">
        <f t="shared" si="36"/>
        <v>0.16779343960253151</v>
      </c>
      <c r="AA25" s="21">
        <f t="shared" si="37"/>
        <v>0.15608692056049445</v>
      </c>
      <c r="AB25" s="21">
        <f t="shared" si="38"/>
        <v>1.5023366103947589</v>
      </c>
      <c r="AC25" s="21">
        <f t="shared" si="39"/>
        <v>7.5604602146489492</v>
      </c>
      <c r="AD25" s="21">
        <f t="shared" si="40"/>
        <v>7.9604329485852166</v>
      </c>
      <c r="AE25" s="21">
        <f t="shared" si="41"/>
        <v>2.9266297605092709E-2</v>
      </c>
      <c r="AF25" s="21">
        <f t="shared" si="62"/>
        <v>95.336776171774588</v>
      </c>
      <c r="AG25" s="21"/>
      <c r="AH25" s="61">
        <f t="shared" si="42"/>
        <v>56.514658932768867</v>
      </c>
      <c r="AI25" s="21">
        <f t="shared" si="43"/>
        <v>0.370420179859901</v>
      </c>
      <c r="AJ25" s="21">
        <f t="shared" si="44"/>
        <v>22.695910467659129</v>
      </c>
      <c r="AK25" s="21">
        <f t="shared" si="45"/>
        <v>0.73090011811345879</v>
      </c>
      <c r="AL25" s="21">
        <f t="shared" si="46"/>
        <v>1.4618002362269176</v>
      </c>
      <c r="AM25" s="21">
        <f t="shared" si="47"/>
        <v>0.17600074844172089</v>
      </c>
      <c r="AN25" s="21">
        <f t="shared" si="48"/>
        <v>0.16372162645741484</v>
      </c>
      <c r="AO25" s="21">
        <f t="shared" si="49"/>
        <v>1.5758206546526174</v>
      </c>
      <c r="AP25" s="21">
        <f t="shared" si="50"/>
        <v>7.9302662815310292</v>
      </c>
      <c r="AQ25" s="21">
        <f t="shared" si="51"/>
        <v>8.349802949328156</v>
      </c>
      <c r="AR25" s="21">
        <f t="shared" si="52"/>
        <v>3.0697804960765279E-2</v>
      </c>
      <c r="AS25" s="21">
        <f t="shared" si="58"/>
        <v>99.999999999999972</v>
      </c>
      <c r="AT25" s="21"/>
      <c r="AU25" s="21">
        <f>AQ25*'[1]diagram lines'!$G$39</f>
        <v>6.9312228389136346</v>
      </c>
      <c r="AV25" s="21">
        <f>AJ25*'[1]diagram lines'!$G$40</f>
        <v>12.012182350693969</v>
      </c>
      <c r="AW25" s="21">
        <f>AP25*'[1]diagram lines'!$G$38</f>
        <v>5.8830855699386371</v>
      </c>
      <c r="AX25" s="21">
        <f>AO25*'[1]diagram lines'!$G$41</f>
        <v>1.1261722574387949</v>
      </c>
      <c r="AY25" s="21">
        <f t="shared" si="53"/>
        <v>16.280069230859183</v>
      </c>
      <c r="AZ25" s="21">
        <f t="shared" si="59"/>
        <v>0.86167633944933908</v>
      </c>
      <c r="BA25" s="21">
        <f t="shared" si="60"/>
        <v>0.93740387443740747</v>
      </c>
      <c r="BB25" s="21">
        <f t="shared" si="61"/>
        <v>1.0667760474108987</v>
      </c>
      <c r="BC25" s="68"/>
    </row>
    <row r="26" spans="1:55" x14ac:dyDescent="0.3">
      <c r="A26" s="19" t="s">
        <v>1332</v>
      </c>
      <c r="B26" s="19" t="s">
        <v>1306</v>
      </c>
      <c r="C26" s="19" t="s">
        <v>1315</v>
      </c>
      <c r="D26" s="61">
        <v>56.92</v>
      </c>
      <c r="E26" s="21">
        <v>0.25600000000000001</v>
      </c>
      <c r="F26" s="21">
        <v>21.05</v>
      </c>
      <c r="G26" s="21">
        <f t="shared" si="54"/>
        <v>0.85403726708074534</v>
      </c>
      <c r="H26" s="21">
        <f t="shared" si="55"/>
        <v>1.7080745341614907</v>
      </c>
      <c r="I26" s="21">
        <v>0.21199999999999999</v>
      </c>
      <c r="J26" s="21">
        <v>0.11</v>
      </c>
      <c r="K26" s="21">
        <v>0.7</v>
      </c>
      <c r="L26" s="21">
        <v>8.6</v>
      </c>
      <c r="M26" s="21">
        <v>6.74</v>
      </c>
      <c r="N26" s="21"/>
      <c r="O26" s="21">
        <v>2.02</v>
      </c>
      <c r="P26" s="21">
        <f t="shared" si="56"/>
        <v>99.170111801242228</v>
      </c>
      <c r="Q26" s="21"/>
      <c r="R26" s="21">
        <v>2.75</v>
      </c>
      <c r="S26" s="21">
        <v>0.5</v>
      </c>
      <c r="T26" s="21"/>
      <c r="U26" s="61">
        <f t="shared" si="31"/>
        <v>55.760594228325154</v>
      </c>
      <c r="V26" s="21">
        <f t="shared" si="32"/>
        <v>0.25078552569309981</v>
      </c>
      <c r="W26" s="21">
        <f t="shared" si="33"/>
        <v>20.621231702499028</v>
      </c>
      <c r="X26" s="21">
        <f t="shared" si="34"/>
        <v>0.83664134760290232</v>
      </c>
      <c r="Y26" s="21">
        <f t="shared" si="35"/>
        <v>1.6732826952058046</v>
      </c>
      <c r="Z26" s="21">
        <f t="shared" si="36"/>
        <v>0.20768176346459827</v>
      </c>
      <c r="AA26" s="21">
        <f t="shared" si="37"/>
        <v>0.10775940557125382</v>
      </c>
      <c r="AB26" s="21">
        <f t="shared" si="38"/>
        <v>0.68574167181706969</v>
      </c>
      <c r="AC26" s="21">
        <f t="shared" si="39"/>
        <v>8.4248262537525704</v>
      </c>
      <c r="AD26" s="21">
        <f t="shared" si="40"/>
        <v>6.6027126686386426</v>
      </c>
      <c r="AE26" s="21">
        <f t="shared" si="41"/>
        <v>0</v>
      </c>
      <c r="AF26" s="21">
        <f t="shared" si="62"/>
        <v>95.171257262570123</v>
      </c>
      <c r="AG26" s="21"/>
      <c r="AH26" s="61">
        <f t="shared" si="42"/>
        <v>58.589742147133769</v>
      </c>
      <c r="AI26" s="21">
        <f t="shared" si="43"/>
        <v>0.26350973277698958</v>
      </c>
      <c r="AJ26" s="21">
        <f t="shared" si="44"/>
        <v>21.667499511545429</v>
      </c>
      <c r="AK26" s="21">
        <f t="shared" si="45"/>
        <v>0.87909035949233472</v>
      </c>
      <c r="AL26" s="21">
        <f t="shared" si="46"/>
        <v>1.7581807189846694</v>
      </c>
      <c r="AM26" s="21">
        <f t="shared" si="47"/>
        <v>0.2182189974559445</v>
      </c>
      <c r="AN26" s="21">
        <f t="shared" si="48"/>
        <v>0.11322683830261271</v>
      </c>
      <c r="AO26" s="21">
        <f t="shared" si="49"/>
        <v>0.72053442556208069</v>
      </c>
      <c r="AP26" s="21">
        <f t="shared" si="50"/>
        <v>8.8522800854769912</v>
      </c>
      <c r="AQ26" s="21">
        <f t="shared" si="51"/>
        <v>6.9377171832691777</v>
      </c>
      <c r="AR26" s="21">
        <f t="shared" si="52"/>
        <v>0</v>
      </c>
      <c r="AS26" s="21">
        <f t="shared" si="58"/>
        <v>100</v>
      </c>
      <c r="AT26" s="21"/>
      <c r="AU26" s="21">
        <f>AQ26*'[1]diagram lines'!$G$39</f>
        <v>5.7590417501371185</v>
      </c>
      <c r="AV26" s="21">
        <f>AJ26*'[1]diagram lines'!$G$40</f>
        <v>11.467879007856389</v>
      </c>
      <c r="AW26" s="21">
        <f>AP26*'[1]diagram lines'!$G$38</f>
        <v>6.5670835484064547</v>
      </c>
      <c r="AX26" s="21">
        <f>AO26*'[1]diagram lines'!$G$41</f>
        <v>0.51493542631378519</v>
      </c>
      <c r="AY26" s="21">
        <f t="shared" si="53"/>
        <v>15.78999726874617</v>
      </c>
      <c r="AZ26" s="21">
        <f t="shared" si="59"/>
        <v>0.89306321756248663</v>
      </c>
      <c r="BA26" s="21">
        <f t="shared" si="60"/>
        <v>0.93037176972486302</v>
      </c>
      <c r="BB26" s="21">
        <f t="shared" si="61"/>
        <v>1.0748391476836492</v>
      </c>
      <c r="BC26" s="68"/>
    </row>
    <row r="27" spans="1:55" ht="14.4" customHeight="1" x14ac:dyDescent="0.3">
      <c r="A27" s="19" t="s">
        <v>1333</v>
      </c>
      <c r="B27" s="19" t="s">
        <v>1321</v>
      </c>
      <c r="C27" s="19" t="s">
        <v>1322</v>
      </c>
      <c r="D27" s="61">
        <v>56.3</v>
      </c>
      <c r="E27" s="21">
        <v>0.35899999999999999</v>
      </c>
      <c r="F27" s="21">
        <v>22.25</v>
      </c>
      <c r="G27" s="21">
        <f t="shared" si="54"/>
        <v>0.71428571428571419</v>
      </c>
      <c r="H27" s="21">
        <f t="shared" si="55"/>
        <v>1.4285714285714284</v>
      </c>
      <c r="I27" s="21">
        <v>0.17599999999999999</v>
      </c>
      <c r="J27" s="21">
        <v>0.16</v>
      </c>
      <c r="K27" s="21">
        <v>1.57</v>
      </c>
      <c r="L27" s="21">
        <v>7.4</v>
      </c>
      <c r="M27" s="21">
        <v>7.36</v>
      </c>
      <c r="N27" s="21">
        <v>0.04</v>
      </c>
      <c r="O27" s="21">
        <v>1.38</v>
      </c>
      <c r="P27" s="21">
        <f t="shared" si="56"/>
        <v>99.137857142857129</v>
      </c>
      <c r="Q27" s="21"/>
      <c r="R27" s="21">
        <v>2.2999999999999998</v>
      </c>
      <c r="S27" s="21">
        <v>0.5</v>
      </c>
      <c r="T27" s="22"/>
      <c r="U27" s="61">
        <f t="shared" si="31"/>
        <v>55.516303415878326</v>
      </c>
      <c r="V27" s="21">
        <f t="shared" si="32"/>
        <v>0.35400271627531649</v>
      </c>
      <c r="W27" s="21">
        <f t="shared" si="33"/>
        <v>21.940279769152625</v>
      </c>
      <c r="X27" s="21">
        <f t="shared" si="34"/>
        <v>0.70434284973202632</v>
      </c>
      <c r="Y27" s="21">
        <f t="shared" si="35"/>
        <v>1.4086856994640526</v>
      </c>
      <c r="Z27" s="21">
        <f t="shared" si="36"/>
        <v>0.17355007817397131</v>
      </c>
      <c r="AA27" s="21">
        <f t="shared" si="37"/>
        <v>0.15777279833997393</v>
      </c>
      <c r="AB27" s="21">
        <f t="shared" si="38"/>
        <v>1.5481455837109943</v>
      </c>
      <c r="AC27" s="21">
        <f t="shared" si="39"/>
        <v>7.2969919232237945</v>
      </c>
      <c r="AD27" s="21">
        <f t="shared" si="40"/>
        <v>7.2575487236388003</v>
      </c>
      <c r="AE27" s="21">
        <f t="shared" si="41"/>
        <v>3.9443199584993482E-2</v>
      </c>
      <c r="AF27" s="21">
        <f t="shared" si="62"/>
        <v>96.397066757174898</v>
      </c>
      <c r="AG27" s="21"/>
      <c r="AH27" s="61">
        <f t="shared" si="42"/>
        <v>57.591278742665907</v>
      </c>
      <c r="AI27" s="21">
        <f t="shared" si="43"/>
        <v>0.36723390885643092</v>
      </c>
      <c r="AJ27" s="21">
        <f t="shared" si="44"/>
        <v>22.76031886366459</v>
      </c>
      <c r="AK27" s="21">
        <f t="shared" si="45"/>
        <v>0.73066834233273148</v>
      </c>
      <c r="AL27" s="21">
        <f t="shared" si="46"/>
        <v>1.461336684665463</v>
      </c>
      <c r="AM27" s="21">
        <f t="shared" si="47"/>
        <v>0.18003667955078503</v>
      </c>
      <c r="AN27" s="21">
        <f t="shared" si="48"/>
        <v>0.16366970868253189</v>
      </c>
      <c r="AO27" s="21">
        <f t="shared" si="49"/>
        <v>1.606009016447344</v>
      </c>
      <c r="AP27" s="21">
        <f t="shared" si="50"/>
        <v>7.5697240265670986</v>
      </c>
      <c r="AQ27" s="21">
        <f t="shared" si="51"/>
        <v>7.5288065993964661</v>
      </c>
      <c r="AR27" s="21">
        <f t="shared" si="52"/>
        <v>4.0917427170632972E-2</v>
      </c>
      <c r="AS27" s="21">
        <f t="shared" si="58"/>
        <v>99.999999999999986</v>
      </c>
      <c r="AT27" s="21"/>
      <c r="AU27" s="21">
        <f>AQ27*'[1]diagram lines'!$G$39</f>
        <v>6.2497087138684284</v>
      </c>
      <c r="AV27" s="21">
        <f>AJ27*'[1]diagram lines'!$G$40</f>
        <v>12.046271549223185</v>
      </c>
      <c r="AW27" s="21">
        <f>AP27*'[1]diagram lines'!$G$38</f>
        <v>5.6156165011544887</v>
      </c>
      <c r="AX27" s="21">
        <f>AO27*'[1]diagram lines'!$G$41</f>
        <v>1.1477466005915953</v>
      </c>
      <c r="AY27" s="21">
        <f t="shared" si="53"/>
        <v>15.098530625963566</v>
      </c>
      <c r="AZ27" s="21">
        <f t="shared" si="59"/>
        <v>0.92570545370915003</v>
      </c>
      <c r="BA27" s="21">
        <f t="shared" si="60"/>
        <v>1.0152500105071851</v>
      </c>
      <c r="BB27" s="21">
        <f t="shared" si="61"/>
        <v>0.98497905900087923</v>
      </c>
      <c r="BC27" s="68"/>
    </row>
    <row r="28" spans="1:55" ht="18" customHeight="1" x14ac:dyDescent="0.3">
      <c r="A28" s="19" t="s">
        <v>1334</v>
      </c>
      <c r="B28" s="19" t="s">
        <v>1306</v>
      </c>
      <c r="C28" s="19" t="s">
        <v>1315</v>
      </c>
      <c r="D28" s="61">
        <v>55.31</v>
      </c>
      <c r="E28" s="21">
        <v>0.155</v>
      </c>
      <c r="F28" s="21">
        <v>20.399999999999999</v>
      </c>
      <c r="G28" s="21">
        <f t="shared" si="54"/>
        <v>0.86645962732919246</v>
      </c>
      <c r="H28" s="21">
        <f t="shared" si="55"/>
        <v>1.7329192546583849</v>
      </c>
      <c r="I28" s="21">
        <v>0.40600000000000003</v>
      </c>
      <c r="J28" s="21">
        <v>0.04</v>
      </c>
      <c r="K28" s="21">
        <v>0.67</v>
      </c>
      <c r="L28" s="21">
        <v>9.06</v>
      </c>
      <c r="M28" s="21">
        <v>6.32</v>
      </c>
      <c r="N28" s="21"/>
      <c r="O28" s="21">
        <v>3.62</v>
      </c>
      <c r="P28" s="21">
        <f t="shared" si="56"/>
        <v>98.580378881987599</v>
      </c>
      <c r="Q28" s="21"/>
      <c r="R28" s="21">
        <v>2.79</v>
      </c>
      <c r="S28" s="21">
        <v>0.5</v>
      </c>
      <c r="T28" s="21"/>
      <c r="U28" s="61">
        <f t="shared" si="31"/>
        <v>53.278944710187311</v>
      </c>
      <c r="V28" s="21">
        <f t="shared" si="32"/>
        <v>0.14930819797647862</v>
      </c>
      <c r="W28" s="21">
        <f t="shared" si="33"/>
        <v>19.650885411097832</v>
      </c>
      <c r="X28" s="21">
        <f t="shared" si="34"/>
        <v>0.83464210048963194</v>
      </c>
      <c r="Y28" s="21">
        <f t="shared" si="35"/>
        <v>1.6692842009792639</v>
      </c>
      <c r="Z28" s="21">
        <f t="shared" si="36"/>
        <v>0.39109115082871182</v>
      </c>
      <c r="AA28" s="21">
        <f t="shared" si="37"/>
        <v>3.8531147864897711E-2</v>
      </c>
      <c r="AB28" s="21">
        <f t="shared" si="38"/>
        <v>0.64539672673703663</v>
      </c>
      <c r="AC28" s="21">
        <f t="shared" si="39"/>
        <v>8.7273049913993308</v>
      </c>
      <c r="AD28" s="21">
        <f t="shared" si="40"/>
        <v>6.0879213626538391</v>
      </c>
      <c r="AE28" s="21">
        <f t="shared" si="41"/>
        <v>0</v>
      </c>
      <c r="AF28" s="21">
        <f t="shared" si="62"/>
        <v>91.473310000214354</v>
      </c>
      <c r="AG28" s="21"/>
      <c r="AH28" s="61">
        <f t="shared" si="42"/>
        <v>58.245344691323027</v>
      </c>
      <c r="AI28" s="21">
        <f t="shared" si="43"/>
        <v>0.16322597047830537</v>
      </c>
      <c r="AJ28" s="21">
        <f t="shared" si="44"/>
        <v>21.482643856499543</v>
      </c>
      <c r="AK28" s="21">
        <f t="shared" si="45"/>
        <v>0.91244331323276273</v>
      </c>
      <c r="AL28" s="21">
        <f t="shared" si="46"/>
        <v>1.8248866264655255</v>
      </c>
      <c r="AM28" s="21">
        <f t="shared" si="47"/>
        <v>0.42754673557543221</v>
      </c>
      <c r="AN28" s="21">
        <f t="shared" si="48"/>
        <v>4.212283109117558E-2</v>
      </c>
      <c r="AO28" s="21">
        <f t="shared" si="49"/>
        <v>0.70555742077719086</v>
      </c>
      <c r="AP28" s="21">
        <f t="shared" si="50"/>
        <v>9.5408212421512673</v>
      </c>
      <c r="AQ28" s="21">
        <f t="shared" si="51"/>
        <v>6.6554073124057416</v>
      </c>
      <c r="AR28" s="21">
        <f t="shared" si="52"/>
        <v>0</v>
      </c>
      <c r="AS28" s="21">
        <f t="shared" si="58"/>
        <v>99.999999999999972</v>
      </c>
      <c r="AT28" s="21"/>
      <c r="AU28" s="21">
        <f>AQ28*'[1]diagram lines'!$G$39</f>
        <v>5.524694588119738</v>
      </c>
      <c r="AV28" s="21">
        <f>AJ28*'[1]diagram lines'!$G$40</f>
        <v>11.370041124677728</v>
      </c>
      <c r="AW28" s="21">
        <f>AP28*'[1]diagram lines'!$G$38</f>
        <v>7.0778793274300629</v>
      </c>
      <c r="AX28" s="21">
        <f>AO28*'[1]diagram lines'!$G$41</f>
        <v>0.50423199554044684</v>
      </c>
      <c r="AY28" s="21">
        <f t="shared" si="53"/>
        <v>16.19622855455701</v>
      </c>
      <c r="AZ28" s="21">
        <f t="shared" si="59"/>
        <v>0.8674913782813426</v>
      </c>
      <c r="BA28" s="21">
        <f t="shared" si="60"/>
        <v>0.90219991573695113</v>
      </c>
      <c r="BB28" s="21">
        <f t="shared" si="61"/>
        <v>1.1084017882923012</v>
      </c>
      <c r="BC28" s="68"/>
    </row>
    <row r="29" spans="1:55" x14ac:dyDescent="0.3">
      <c r="A29" s="19" t="s">
        <v>1335</v>
      </c>
      <c r="B29" s="19" t="s">
        <v>1306</v>
      </c>
      <c r="C29" s="19" t="s">
        <v>1315</v>
      </c>
      <c r="D29" s="61">
        <v>54.31</v>
      </c>
      <c r="E29" s="21">
        <v>0.33</v>
      </c>
      <c r="F29" s="21">
        <v>21.88</v>
      </c>
      <c r="G29" s="21">
        <f t="shared" si="54"/>
        <v>0.74534161490683226</v>
      </c>
      <c r="H29" s="21">
        <f t="shared" si="55"/>
        <v>1.4906832298136645</v>
      </c>
      <c r="I29" s="21">
        <v>0.25</v>
      </c>
      <c r="J29" s="21">
        <v>0.16</v>
      </c>
      <c r="K29" s="21">
        <v>1.1000000000000001</v>
      </c>
      <c r="L29" s="21">
        <v>9.11</v>
      </c>
      <c r="M29" s="21">
        <v>6.24</v>
      </c>
      <c r="N29" s="21">
        <v>0.03</v>
      </c>
      <c r="O29" s="21">
        <v>4.6100000000000003</v>
      </c>
      <c r="P29" s="21">
        <f t="shared" si="56"/>
        <v>100.25602484472049</v>
      </c>
      <c r="Q29" s="21"/>
      <c r="R29" s="21">
        <v>2.4</v>
      </c>
      <c r="S29" s="21">
        <v>0.5</v>
      </c>
      <c r="T29" s="22"/>
      <c r="U29" s="61">
        <f t="shared" si="31"/>
        <v>51.812702701530618</v>
      </c>
      <c r="V29" s="21">
        <f t="shared" si="32"/>
        <v>0.31482584959501203</v>
      </c>
      <c r="W29" s="21">
        <f t="shared" si="33"/>
        <v>20.87390784587534</v>
      </c>
      <c r="X29" s="21">
        <f t="shared" si="34"/>
        <v>0.7110691125804901</v>
      </c>
      <c r="Y29" s="21">
        <f t="shared" si="35"/>
        <v>1.4221382251609802</v>
      </c>
      <c r="Z29" s="21">
        <f t="shared" si="36"/>
        <v>0.23850443151137274</v>
      </c>
      <c r="AA29" s="21">
        <f t="shared" si="37"/>
        <v>0.15264283616727856</v>
      </c>
      <c r="AB29" s="21">
        <f t="shared" si="38"/>
        <v>1.0494194986500402</v>
      </c>
      <c r="AC29" s="21">
        <f t="shared" si="39"/>
        <v>8.691101484274423</v>
      </c>
      <c r="AD29" s="21">
        <f t="shared" si="40"/>
        <v>5.9530706105238638</v>
      </c>
      <c r="AE29" s="21">
        <f t="shared" si="41"/>
        <v>2.8620531781364731E-2</v>
      </c>
      <c r="AF29" s="21">
        <f t="shared" si="62"/>
        <v>91.24800312765079</v>
      </c>
      <c r="AG29" s="21"/>
      <c r="AH29" s="61">
        <f t="shared" si="42"/>
        <v>56.782286653492655</v>
      </c>
      <c r="AI29" s="21">
        <f t="shared" si="43"/>
        <v>0.34502217999728552</v>
      </c>
      <c r="AJ29" s="21">
        <f t="shared" si="44"/>
        <v>22.876016055577598</v>
      </c>
      <c r="AK29" s="21">
        <f t="shared" si="45"/>
        <v>0.77927087520561378</v>
      </c>
      <c r="AL29" s="21">
        <f t="shared" si="46"/>
        <v>1.5585417504112276</v>
      </c>
      <c r="AM29" s="21">
        <f t="shared" si="47"/>
        <v>0.26138043939188293</v>
      </c>
      <c r="AN29" s="21">
        <f t="shared" si="48"/>
        <v>0.16728348121080508</v>
      </c>
      <c r="AO29" s="21">
        <f t="shared" si="49"/>
        <v>1.1500739333242851</v>
      </c>
      <c r="AP29" s="21">
        <f t="shared" si="50"/>
        <v>9.5247032114402153</v>
      </c>
      <c r="AQ29" s="21">
        <f t="shared" si="51"/>
        <v>6.524055767221399</v>
      </c>
      <c r="AR29" s="21">
        <f t="shared" si="52"/>
        <v>3.1365652727025954E-2</v>
      </c>
      <c r="AS29" s="21">
        <f t="shared" si="58"/>
        <v>99.999999999999986</v>
      </c>
      <c r="AT29" s="21"/>
      <c r="AU29" s="21">
        <f>AQ29*'[1]diagram lines'!$G$39</f>
        <v>5.4156588617159711</v>
      </c>
      <c r="AV29" s="21">
        <f>AJ29*'[1]diagram lines'!$G$40</f>
        <v>12.107506183044228</v>
      </c>
      <c r="AW29" s="21">
        <f>AP29*'[1]diagram lines'!$G$38</f>
        <v>7.0659221307199278</v>
      </c>
      <c r="AX29" s="21">
        <f>AO29*'[1]diagram lines'!$G$41</f>
        <v>0.82190911376195985</v>
      </c>
      <c r="AY29" s="21">
        <f t="shared" si="53"/>
        <v>16.048758978661613</v>
      </c>
      <c r="AZ29" s="21">
        <f t="shared" si="59"/>
        <v>0.91009998777715906</v>
      </c>
      <c r="BA29" s="21">
        <f t="shared" si="60"/>
        <v>0.97002985362043737</v>
      </c>
      <c r="BB29" s="21">
        <f t="shared" si="61"/>
        <v>1.0308961072359837</v>
      </c>
      <c r="BC29" s="68"/>
    </row>
    <row r="30" spans="1:55" x14ac:dyDescent="0.3">
      <c r="A30" s="19" t="s">
        <v>1336</v>
      </c>
      <c r="B30" s="19" t="s">
        <v>1306</v>
      </c>
      <c r="C30" s="19" t="s">
        <v>1315</v>
      </c>
      <c r="D30" s="61">
        <v>57.64</v>
      </c>
      <c r="E30" s="21">
        <v>0.59399999999999997</v>
      </c>
      <c r="F30" s="21">
        <v>22.02</v>
      </c>
      <c r="G30" s="21">
        <f t="shared" si="54"/>
        <v>0.85403726708074534</v>
      </c>
      <c r="H30" s="21">
        <f t="shared" si="55"/>
        <v>1.7080745341614907</v>
      </c>
      <c r="I30" s="21">
        <v>0.222</v>
      </c>
      <c r="J30" s="21">
        <v>0.35</v>
      </c>
      <c r="K30" s="21">
        <v>1.34</v>
      </c>
      <c r="L30" s="21">
        <v>8.14</v>
      </c>
      <c r="M30" s="21">
        <v>6.75</v>
      </c>
      <c r="N30" s="21">
        <v>0.1</v>
      </c>
      <c r="O30" s="21">
        <v>0.75</v>
      </c>
      <c r="P30" s="21">
        <f t="shared" si="56"/>
        <v>100.46811180124223</v>
      </c>
      <c r="Q30" s="21"/>
      <c r="R30" s="21">
        <v>2.75</v>
      </c>
      <c r="S30" s="21">
        <v>0.5</v>
      </c>
      <c r="T30" s="22"/>
      <c r="U30" s="61">
        <f t="shared" si="31"/>
        <v>57.209714218522166</v>
      </c>
      <c r="V30" s="21">
        <f t="shared" si="32"/>
        <v>0.58956575721377802</v>
      </c>
      <c r="W30" s="21">
        <f t="shared" si="33"/>
        <v>21.855619484591568</v>
      </c>
      <c r="X30" s="21">
        <f t="shared" si="34"/>
        <v>0.84766183174283716</v>
      </c>
      <c r="Y30" s="21">
        <f t="shared" si="35"/>
        <v>1.6953236634856743</v>
      </c>
      <c r="Z30" s="21">
        <f t="shared" si="36"/>
        <v>0.22034275774656351</v>
      </c>
      <c r="AA30" s="21">
        <f t="shared" si="37"/>
        <v>0.347387230681519</v>
      </c>
      <c r="AB30" s="21">
        <f t="shared" si="38"/>
        <v>1.3299968260378157</v>
      </c>
      <c r="AC30" s="21">
        <f t="shared" si="39"/>
        <v>8.0792344507073288</v>
      </c>
      <c r="AD30" s="21">
        <f t="shared" si="40"/>
        <v>6.6996108774292962</v>
      </c>
      <c r="AE30" s="21">
        <f t="shared" si="41"/>
        <v>9.9253494480434024E-2</v>
      </c>
      <c r="AF30" s="21">
        <f t="shared" si="62"/>
        <v>98.973710592638994</v>
      </c>
      <c r="AG30" s="21"/>
      <c r="AH30" s="61">
        <f t="shared" si="42"/>
        <v>57.802939665451973</v>
      </c>
      <c r="AI30" s="21">
        <f t="shared" si="43"/>
        <v>0.59567914922412335</v>
      </c>
      <c r="AJ30" s="21">
        <f t="shared" si="44"/>
        <v>22.082247249015477</v>
      </c>
      <c r="AK30" s="21">
        <f t="shared" si="45"/>
        <v>0.85645150279520843</v>
      </c>
      <c r="AL30" s="21">
        <f t="shared" si="46"/>
        <v>1.7129030055904169</v>
      </c>
      <c r="AM30" s="21">
        <f t="shared" si="47"/>
        <v>0.22262756082113702</v>
      </c>
      <c r="AN30" s="21">
        <f t="shared" si="48"/>
        <v>0.35098939769098175</v>
      </c>
      <c r="AO30" s="21">
        <f t="shared" si="49"/>
        <v>1.3437879797311874</v>
      </c>
      <c r="AP30" s="21">
        <f t="shared" si="50"/>
        <v>8.1630105634416914</v>
      </c>
      <c r="AQ30" s="21">
        <f t="shared" si="51"/>
        <v>6.7690812411832209</v>
      </c>
      <c r="AR30" s="21">
        <f t="shared" si="52"/>
        <v>0.10028268505456624</v>
      </c>
      <c r="AS30" s="21">
        <f t="shared" si="58"/>
        <v>99.999999999999986</v>
      </c>
      <c r="AT30" s="21"/>
      <c r="AU30" s="21">
        <f>AQ30*'[1]diagram lines'!$G$39</f>
        <v>5.6190560163010943</v>
      </c>
      <c r="AV30" s="21">
        <f>AJ30*'[1]diagram lines'!$G$40</f>
        <v>11.687391041054052</v>
      </c>
      <c r="AW30" s="21">
        <f>AP30*'[1]diagram lines'!$G$38</f>
        <v>6.0557474299297995</v>
      </c>
      <c r="AX30" s="21">
        <f>AO30*'[1]diagram lines'!$G$41</f>
        <v>0.9603483354434118</v>
      </c>
      <c r="AY30" s="21">
        <f t="shared" si="53"/>
        <v>14.932091804624912</v>
      </c>
      <c r="AZ30" s="21">
        <f t="shared" si="59"/>
        <v>0.92499015785509908</v>
      </c>
      <c r="BA30" s="21">
        <f t="shared" si="60"/>
        <v>1.0010781847318571</v>
      </c>
      <c r="BB30" s="21">
        <f t="shared" si="61"/>
        <v>0.99892297649843809</v>
      </c>
      <c r="BC30" s="68"/>
    </row>
    <row r="31" spans="1:55" x14ac:dyDescent="0.3">
      <c r="A31" s="19" t="s">
        <v>1337</v>
      </c>
      <c r="B31" s="19" t="s">
        <v>1451</v>
      </c>
      <c r="C31" s="19" t="s">
        <v>1328</v>
      </c>
      <c r="D31" s="61">
        <v>55.45</v>
      </c>
      <c r="E31" s="21">
        <v>0.18099999999999999</v>
      </c>
      <c r="F31" s="21">
        <v>20.61</v>
      </c>
      <c r="G31" s="21">
        <f t="shared" si="54"/>
        <v>0.83229813664596275</v>
      </c>
      <c r="H31" s="21">
        <f t="shared" si="55"/>
        <v>1.6645962732919255</v>
      </c>
      <c r="I31" s="21">
        <v>0.376</v>
      </c>
      <c r="J31" s="21">
        <v>7.0000000000000007E-2</v>
      </c>
      <c r="K31" s="21">
        <v>0.73</v>
      </c>
      <c r="L31" s="21">
        <v>10.14</v>
      </c>
      <c r="M31" s="21">
        <v>4.83</v>
      </c>
      <c r="N31" s="21">
        <v>0.01</v>
      </c>
      <c r="O31" s="21">
        <v>4.9400000000000004</v>
      </c>
      <c r="P31" s="21">
        <f t="shared" si="56"/>
        <v>99.833894409937884</v>
      </c>
      <c r="Q31" s="21"/>
      <c r="R31" s="21">
        <v>2.68</v>
      </c>
      <c r="S31" s="21">
        <v>0.5</v>
      </c>
      <c r="T31" s="22"/>
      <c r="U31" s="61">
        <f t="shared" si="31"/>
        <v>52.706212415442629</v>
      </c>
      <c r="V31" s="21">
        <f t="shared" si="32"/>
        <v>0.1720437231234466</v>
      </c>
      <c r="W31" s="21">
        <f t="shared" si="33"/>
        <v>19.590172008697429</v>
      </c>
      <c r="X31" s="21">
        <f t="shared" si="34"/>
        <v>0.79111419987446707</v>
      </c>
      <c r="Y31" s="21">
        <f t="shared" si="35"/>
        <v>1.5822283997489341</v>
      </c>
      <c r="Z31" s="21">
        <f t="shared" si="36"/>
        <v>0.35739469554925929</v>
      </c>
      <c r="AA31" s="21">
        <f t="shared" si="37"/>
        <v>6.6536246511830183E-2</v>
      </c>
      <c r="AB31" s="21">
        <f t="shared" si="38"/>
        <v>0.69387799933765759</v>
      </c>
      <c r="AC31" s="21">
        <f t="shared" si="39"/>
        <v>9.6382505661422577</v>
      </c>
      <c r="AD31" s="21">
        <f t="shared" si="40"/>
        <v>4.5910010093162823</v>
      </c>
      <c r="AE31" s="21">
        <f t="shared" si="41"/>
        <v>9.5051780731185975E-3</v>
      </c>
      <c r="AF31" s="21">
        <f t="shared" si="62"/>
        <v>90.198336441817304</v>
      </c>
      <c r="AG31" s="21"/>
      <c r="AH31" s="61">
        <f t="shared" si="42"/>
        <v>58.433685691576947</v>
      </c>
      <c r="AI31" s="21">
        <f t="shared" si="43"/>
        <v>0.19073935275338907</v>
      </c>
      <c r="AJ31" s="21">
        <f t="shared" si="44"/>
        <v>21.718994807996406</v>
      </c>
      <c r="AK31" s="21">
        <f t="shared" si="45"/>
        <v>0.87708291647349568</v>
      </c>
      <c r="AL31" s="21">
        <f t="shared" si="46"/>
        <v>1.7541658329469914</v>
      </c>
      <c r="AM31" s="21">
        <f t="shared" si="47"/>
        <v>0.39623202560925036</v>
      </c>
      <c r="AN31" s="21">
        <f t="shared" si="48"/>
        <v>7.376660051236042E-2</v>
      </c>
      <c r="AO31" s="21">
        <f t="shared" si="49"/>
        <v>0.76928026248604442</v>
      </c>
      <c r="AP31" s="21">
        <f t="shared" si="50"/>
        <v>10.685618988504782</v>
      </c>
      <c r="AQ31" s="21">
        <f t="shared" si="51"/>
        <v>5.0898954353528687</v>
      </c>
      <c r="AR31" s="21">
        <f t="shared" si="52"/>
        <v>1.0538085787480061E-2</v>
      </c>
      <c r="AS31" s="21">
        <f t="shared" si="58"/>
        <v>100.00000000000003</v>
      </c>
      <c r="AT31" s="21"/>
      <c r="AU31" s="21">
        <f>AQ31*'[1]diagram lines'!$G$39</f>
        <v>4.2251535399453592</v>
      </c>
      <c r="AV31" s="21">
        <f>AJ31*'[1]diagram lines'!$G$40</f>
        <v>11.495133736943096</v>
      </c>
      <c r="AW31" s="21">
        <f>AP31*'[1]diagram lines'!$G$38</f>
        <v>7.9271500660124214</v>
      </c>
      <c r="AX31" s="21">
        <f>AO31*'[1]diagram lines'!$G$41</f>
        <v>0.54977201069749815</v>
      </c>
      <c r="AY31" s="21">
        <f t="shared" si="53"/>
        <v>15.775514423857651</v>
      </c>
      <c r="AZ31" s="21">
        <f t="shared" si="59"/>
        <v>0.9049807357366374</v>
      </c>
      <c r="BA31" s="21">
        <f t="shared" si="60"/>
        <v>0.94592219793681753</v>
      </c>
      <c r="BB31" s="21">
        <f t="shared" si="61"/>
        <v>1.0571693974209859</v>
      </c>
      <c r="BC31" s="68"/>
    </row>
    <row r="32" spans="1:55" ht="14.4" customHeight="1" x14ac:dyDescent="0.3">
      <c r="A32" s="19" t="s">
        <v>1338</v>
      </c>
      <c r="B32" s="19" t="s">
        <v>1451</v>
      </c>
      <c r="C32" s="19" t="s">
        <v>1328</v>
      </c>
      <c r="D32" s="61">
        <v>55.98</v>
      </c>
      <c r="E32" s="21">
        <v>0.29699999999999999</v>
      </c>
      <c r="F32" s="21">
        <v>21.01</v>
      </c>
      <c r="G32" s="21">
        <f t="shared" si="54"/>
        <v>0.75465838509316774</v>
      </c>
      <c r="H32" s="21">
        <f t="shared" si="55"/>
        <v>1.5093167701863355</v>
      </c>
      <c r="I32" s="21">
        <v>0.30299999999999999</v>
      </c>
      <c r="J32" s="21">
        <v>0.14000000000000001</v>
      </c>
      <c r="K32" s="21">
        <v>0.83</v>
      </c>
      <c r="L32" s="21">
        <v>9.75</v>
      </c>
      <c r="M32" s="21">
        <v>6.11</v>
      </c>
      <c r="N32" s="21">
        <v>0.02</v>
      </c>
      <c r="O32" s="21">
        <v>3.89</v>
      </c>
      <c r="P32" s="21">
        <f t="shared" si="56"/>
        <v>100.59397515527948</v>
      </c>
      <c r="Q32" s="21"/>
      <c r="R32" s="21">
        <v>2.4300000000000002</v>
      </c>
      <c r="S32" s="21">
        <v>0.5</v>
      </c>
      <c r="T32" s="22"/>
      <c r="U32" s="61">
        <f t="shared" si="31"/>
        <v>53.81523615938373</v>
      </c>
      <c r="V32" s="21">
        <f t="shared" si="32"/>
        <v>0.28551491853049249</v>
      </c>
      <c r="W32" s="21">
        <f t="shared" si="33"/>
        <v>20.197536829379285</v>
      </c>
      <c r="X32" s="21">
        <f t="shared" si="34"/>
        <v>0.72547551292332924</v>
      </c>
      <c r="Y32" s="21">
        <f t="shared" si="35"/>
        <v>1.4509510258466585</v>
      </c>
      <c r="Z32" s="21">
        <f t="shared" si="36"/>
        <v>0.29128289668262364</v>
      </c>
      <c r="AA32" s="21">
        <f t="shared" si="37"/>
        <v>0.13458615688306044</v>
      </c>
      <c r="AB32" s="21">
        <f t="shared" si="38"/>
        <v>0.79790364437814387</v>
      </c>
      <c r="AC32" s="21">
        <f t="shared" si="39"/>
        <v>9.3729644972131378</v>
      </c>
      <c r="AD32" s="21">
        <f t="shared" si="40"/>
        <v>5.8737244182535662</v>
      </c>
      <c r="AE32" s="21">
        <f t="shared" si="41"/>
        <v>1.9226593840437206E-2</v>
      </c>
      <c r="AF32" s="21">
        <f t="shared" si="62"/>
        <v>92.964402653314465</v>
      </c>
      <c r="AG32" s="21"/>
      <c r="AH32" s="61">
        <f t="shared" si="42"/>
        <v>57.888002959663027</v>
      </c>
      <c r="AI32" s="21">
        <f t="shared" si="43"/>
        <v>0.30712284528438588</v>
      </c>
      <c r="AJ32" s="21">
        <f t="shared" si="44"/>
        <v>21.72609757382137</v>
      </c>
      <c r="AK32" s="21">
        <f t="shared" si="45"/>
        <v>0.78037990049674555</v>
      </c>
      <c r="AL32" s="21">
        <f t="shared" si="46"/>
        <v>1.5607598009934911</v>
      </c>
      <c r="AM32" s="21">
        <f t="shared" si="47"/>
        <v>0.31332734720932293</v>
      </c>
      <c r="AN32" s="21">
        <f t="shared" si="48"/>
        <v>0.14477171158186541</v>
      </c>
      <c r="AO32" s="21">
        <f t="shared" si="49"/>
        <v>0.85828943294963045</v>
      </c>
      <c r="AP32" s="21">
        <f t="shared" si="50"/>
        <v>10.082315628022769</v>
      </c>
      <c r="AQ32" s="21">
        <f t="shared" si="51"/>
        <v>6.3182511268942685</v>
      </c>
      <c r="AR32" s="21">
        <f t="shared" si="52"/>
        <v>2.0681673083123631E-2</v>
      </c>
      <c r="AS32" s="21">
        <f t="shared" si="58"/>
        <v>100</v>
      </c>
      <c r="AT32" s="21"/>
      <c r="AU32" s="21">
        <f>AQ32*'[1]diagram lines'!$G$39</f>
        <v>5.2448191626180911</v>
      </c>
      <c r="AV32" s="21">
        <f>AJ32*'[1]diagram lines'!$G$40</f>
        <v>11.49889299209196</v>
      </c>
      <c r="AW32" s="21">
        <f>AP32*'[1]diagram lines'!$G$38</f>
        <v>7.4795881345028548</v>
      </c>
      <c r="AX32" s="21">
        <f>AO32*'[1]diagram lines'!$G$41</f>
        <v>0.61338309368322563</v>
      </c>
      <c r="AY32" s="21">
        <f t="shared" si="53"/>
        <v>16.400566754917037</v>
      </c>
      <c r="AZ32" s="21">
        <f t="shared" si="59"/>
        <v>0.86212878259205128</v>
      </c>
      <c r="BA32" s="21">
        <f t="shared" si="60"/>
        <v>0.90368790652384468</v>
      </c>
      <c r="BB32" s="21">
        <f t="shared" si="61"/>
        <v>1.1065767205479518</v>
      </c>
      <c r="BC32" s="68"/>
    </row>
    <row r="33" spans="1:132" x14ac:dyDescent="0.3">
      <c r="A33" s="19" t="s">
        <v>1339</v>
      </c>
      <c r="B33" s="19" t="s">
        <v>1321</v>
      </c>
      <c r="C33" s="19" t="s">
        <v>1322</v>
      </c>
      <c r="D33" s="61">
        <v>58.51</v>
      </c>
      <c r="E33" s="21">
        <v>0.76</v>
      </c>
      <c r="F33" s="21">
        <v>21.55</v>
      </c>
      <c r="G33" s="21">
        <f t="shared" si="54"/>
        <v>0.97204968944099368</v>
      </c>
      <c r="H33" s="21">
        <f t="shared" si="55"/>
        <v>1.9440993788819874</v>
      </c>
      <c r="I33" s="21">
        <v>0.20399999999999999</v>
      </c>
      <c r="J33" s="21">
        <v>0.52</v>
      </c>
      <c r="K33" s="21">
        <v>2.21</v>
      </c>
      <c r="L33" s="21">
        <v>7.29</v>
      </c>
      <c r="M33" s="21">
        <v>5.66</v>
      </c>
      <c r="N33" s="21">
        <v>0.16</v>
      </c>
      <c r="O33" s="21">
        <v>0.72</v>
      </c>
      <c r="P33" s="21">
        <f t="shared" si="56"/>
        <v>100.50014906832295</v>
      </c>
      <c r="Q33" s="21"/>
      <c r="R33" s="21">
        <v>3.13</v>
      </c>
      <c r="S33" s="21">
        <v>0.5</v>
      </c>
      <c r="T33" s="21"/>
      <c r="U33" s="61">
        <f t="shared" si="31"/>
        <v>58.090824502346152</v>
      </c>
      <c r="V33" s="21">
        <f t="shared" si="32"/>
        <v>0.7545552319566412</v>
      </c>
      <c r="W33" s="21">
        <f t="shared" si="33"/>
        <v>21.395612169296868</v>
      </c>
      <c r="X33" s="21">
        <f t="shared" si="34"/>
        <v>0.96508576169675009</v>
      </c>
      <c r="Y33" s="21">
        <f t="shared" si="35"/>
        <v>1.9301715233935002</v>
      </c>
      <c r="Z33" s="21">
        <f t="shared" si="36"/>
        <v>0.20253850963046682</v>
      </c>
      <c r="AA33" s="21">
        <f t="shared" si="37"/>
        <v>0.51627463239138616</v>
      </c>
      <c r="AB33" s="21">
        <f t="shared" si="38"/>
        <v>2.1941671876633908</v>
      </c>
      <c r="AC33" s="21">
        <f t="shared" si="39"/>
        <v>7.2377732117946243</v>
      </c>
      <c r="AD33" s="21">
        <f t="shared" si="40"/>
        <v>5.6194508064139335</v>
      </c>
      <c r="AE33" s="21">
        <f t="shared" si="41"/>
        <v>0.15885373304350342</v>
      </c>
      <c r="AF33" s="21">
        <f t="shared" si="62"/>
        <v>99.065307269627226</v>
      </c>
      <c r="AG33" s="21"/>
      <c r="AH33" s="61">
        <f t="shared" si="42"/>
        <v>58.638918208005613</v>
      </c>
      <c r="AI33" s="21">
        <f t="shared" si="43"/>
        <v>0.7616745485914248</v>
      </c>
      <c r="AJ33" s="21">
        <f t="shared" si="44"/>
        <v>21.597482265980538</v>
      </c>
      <c r="AK33" s="21">
        <f t="shared" si="45"/>
        <v>0.97419145843868904</v>
      </c>
      <c r="AL33" s="21">
        <f t="shared" si="46"/>
        <v>1.9483829168773781</v>
      </c>
      <c r="AM33" s="21">
        <f t="shared" si="47"/>
        <v>0.20444948409559296</v>
      </c>
      <c r="AN33" s="21">
        <f t="shared" si="48"/>
        <v>0.52114574377308021</v>
      </c>
      <c r="AO33" s="21">
        <f t="shared" si="49"/>
        <v>2.2148694110355907</v>
      </c>
      <c r="AP33" s="21">
        <f t="shared" si="50"/>
        <v>7.3060624463572204</v>
      </c>
      <c r="AQ33" s="21">
        <f t="shared" si="51"/>
        <v>5.6724709802992965</v>
      </c>
      <c r="AR33" s="21">
        <f t="shared" si="52"/>
        <v>0.16035253654556314</v>
      </c>
      <c r="AS33" s="21">
        <f t="shared" si="58"/>
        <v>99.999999999999986</v>
      </c>
      <c r="AT33" s="21"/>
      <c r="AU33" s="21">
        <f>AQ33*'[1]diagram lines'!$G$39</f>
        <v>4.7087530867885743</v>
      </c>
      <c r="AV33" s="21">
        <f>AJ33*'[1]diagram lines'!$G$40</f>
        <v>11.430821233830656</v>
      </c>
      <c r="AW33" s="21">
        <f>AP33*'[1]diagram lines'!$G$38</f>
        <v>5.4200185750807517</v>
      </c>
      <c r="AX33" s="21">
        <f>AO33*'[1]diagram lines'!$G$41</f>
        <v>1.5828733283788234</v>
      </c>
      <c r="AY33" s="21">
        <f t="shared" si="53"/>
        <v>12.978533426656517</v>
      </c>
      <c r="AZ33" s="21">
        <f t="shared" si="59"/>
        <v>0.97602183496414674</v>
      </c>
      <c r="BA33" s="21">
        <f t="shared" si="60"/>
        <v>1.1285496026001862</v>
      </c>
      <c r="BB33" s="21">
        <f t="shared" si="61"/>
        <v>0.88609308593613689</v>
      </c>
      <c r="BC33" s="68"/>
    </row>
    <row r="34" spans="1:132" ht="14.4" customHeight="1" x14ac:dyDescent="0.3">
      <c r="A34" s="19" t="s">
        <v>1340</v>
      </c>
      <c r="B34" s="19" t="s">
        <v>1306</v>
      </c>
      <c r="C34" s="19" t="s">
        <v>1315</v>
      </c>
      <c r="D34" s="61">
        <v>56.28</v>
      </c>
      <c r="E34" s="21">
        <v>0.997</v>
      </c>
      <c r="F34" s="21">
        <v>20.260000000000002</v>
      </c>
      <c r="G34" s="21">
        <f t="shared" si="54"/>
        <v>1.1490683229813665</v>
      </c>
      <c r="H34" s="21">
        <f t="shared" si="55"/>
        <v>2.298136645962733</v>
      </c>
      <c r="I34" s="21">
        <v>0.17899999999999999</v>
      </c>
      <c r="J34" s="21">
        <v>0.75</v>
      </c>
      <c r="K34" s="21">
        <v>2.2999999999999998</v>
      </c>
      <c r="L34" s="21">
        <v>5.9</v>
      </c>
      <c r="M34" s="21">
        <v>7.8</v>
      </c>
      <c r="N34" s="21">
        <v>0.32</v>
      </c>
      <c r="O34" s="21">
        <v>2</v>
      </c>
      <c r="P34" s="21">
        <f t="shared" si="56"/>
        <v>100.23320496894409</v>
      </c>
      <c r="Q34" s="21"/>
      <c r="R34" s="21">
        <v>3.7</v>
      </c>
      <c r="S34" s="21">
        <v>0.5</v>
      </c>
      <c r="T34" s="21"/>
      <c r="U34" s="61">
        <f t="shared" si="31"/>
        <v>55.157018847847127</v>
      </c>
      <c r="V34" s="21">
        <f t="shared" si="32"/>
        <v>0.97710639288030532</v>
      </c>
      <c r="W34" s="21">
        <f t="shared" si="33"/>
        <v>19.855742747998985</v>
      </c>
      <c r="X34" s="21">
        <f t="shared" si="34"/>
        <v>1.1261404255178984</v>
      </c>
      <c r="Y34" s="21">
        <f t="shared" si="35"/>
        <v>2.2522808510357968</v>
      </c>
      <c r="Z34" s="21">
        <f t="shared" si="36"/>
        <v>0.17542832931351521</v>
      </c>
      <c r="AA34" s="21">
        <f t="shared" si="37"/>
        <v>0.73503489935830391</v>
      </c>
      <c r="AB34" s="21">
        <f t="shared" si="38"/>
        <v>2.2541070246987984</v>
      </c>
      <c r="AC34" s="21">
        <f t="shared" si="39"/>
        <v>5.7822745416186576</v>
      </c>
      <c r="AD34" s="21">
        <f t="shared" si="40"/>
        <v>7.6443629533263602</v>
      </c>
      <c r="AE34" s="21">
        <f t="shared" si="41"/>
        <v>0.31361489039287638</v>
      </c>
      <c r="AF34" s="21">
        <f t="shared" si="62"/>
        <v>96.273111903988621</v>
      </c>
      <c r="AG34" s="21"/>
      <c r="AH34" s="61">
        <f t="shared" si="42"/>
        <v>57.292236385642333</v>
      </c>
      <c r="AI34" s="21">
        <f t="shared" si="43"/>
        <v>1.0149317639745097</v>
      </c>
      <c r="AJ34" s="21">
        <f t="shared" si="44"/>
        <v>20.624390710254328</v>
      </c>
      <c r="AK34" s="21">
        <f t="shared" si="45"/>
        <v>1.1697351454069307</v>
      </c>
      <c r="AL34" s="21">
        <f t="shared" si="46"/>
        <v>2.3394702908138614</v>
      </c>
      <c r="AM34" s="21">
        <f t="shared" si="47"/>
        <v>0.18221944408368829</v>
      </c>
      <c r="AN34" s="21">
        <f t="shared" si="48"/>
        <v>0.76348929085344253</v>
      </c>
      <c r="AO34" s="21">
        <f t="shared" si="49"/>
        <v>2.3413671586172238</v>
      </c>
      <c r="AP34" s="21">
        <f t="shared" si="50"/>
        <v>6.0061157547137487</v>
      </c>
      <c r="AQ34" s="21">
        <f t="shared" si="51"/>
        <v>7.9402886248758024</v>
      </c>
      <c r="AR34" s="21">
        <f t="shared" si="52"/>
        <v>0.32575543076413555</v>
      </c>
      <c r="AS34" s="21">
        <f t="shared" si="58"/>
        <v>100</v>
      </c>
      <c r="AT34" s="21"/>
      <c r="AU34" s="21">
        <f>AQ34*'[1]diagram lines'!$G$39</f>
        <v>6.5912824767599592</v>
      </c>
      <c r="AV34" s="21">
        <f>AJ34*'[1]diagram lines'!$G$40</f>
        <v>10.915796589723072</v>
      </c>
      <c r="AW34" s="21">
        <f>AP34*'[1]diagram lines'!$G$38</f>
        <v>4.4556502484952913</v>
      </c>
      <c r="AX34" s="21">
        <f>AO34*'[1]diagram lines'!$G$41</f>
        <v>1.6732759091130727</v>
      </c>
      <c r="AY34" s="21">
        <f t="shared" si="53"/>
        <v>13.946404379589552</v>
      </c>
      <c r="AZ34" s="21">
        <f t="shared" si="59"/>
        <v>0.85814603388108213</v>
      </c>
      <c r="BA34" s="21">
        <f t="shared" si="60"/>
        <v>0.98812918130365934</v>
      </c>
      <c r="BB34" s="21">
        <f t="shared" si="61"/>
        <v>1.0120134279211137</v>
      </c>
      <c r="BC34" s="68"/>
    </row>
    <row r="35" spans="1:132" x14ac:dyDescent="0.3">
      <c r="A35" s="19" t="s">
        <v>1341</v>
      </c>
      <c r="B35" s="19" t="s">
        <v>1306</v>
      </c>
      <c r="C35" s="19" t="s">
        <v>1315</v>
      </c>
      <c r="D35" s="61">
        <v>54.58</v>
      </c>
      <c r="E35" s="21">
        <v>0.312</v>
      </c>
      <c r="F35" s="21">
        <v>21.23</v>
      </c>
      <c r="G35" s="21">
        <f t="shared" si="54"/>
        <v>0.72670807453416142</v>
      </c>
      <c r="H35" s="21">
        <f t="shared" si="55"/>
        <v>1.4534161490683228</v>
      </c>
      <c r="I35" s="21">
        <v>0.251</v>
      </c>
      <c r="J35" s="21">
        <v>0.15</v>
      </c>
      <c r="K35" s="21">
        <v>1.04</v>
      </c>
      <c r="L35" s="21">
        <v>9.49</v>
      </c>
      <c r="M35" s="21">
        <v>6.35</v>
      </c>
      <c r="N35" s="21">
        <v>0.04</v>
      </c>
      <c r="O35" s="21">
        <v>4.22</v>
      </c>
      <c r="P35" s="21">
        <f t="shared" si="56"/>
        <v>99.843124223602487</v>
      </c>
      <c r="Q35" s="21"/>
      <c r="R35" s="21">
        <v>2.34</v>
      </c>
      <c r="S35" s="21">
        <v>0.5</v>
      </c>
      <c r="T35" s="22"/>
      <c r="U35" s="61">
        <f t="shared" si="31"/>
        <v>52.2731050406218</v>
      </c>
      <c r="V35" s="21">
        <f t="shared" si="32"/>
        <v>0.29881291265434229</v>
      </c>
      <c r="W35" s="21">
        <f t="shared" si="33"/>
        <v>20.332686332216944</v>
      </c>
      <c r="X35" s="21">
        <f t="shared" si="34"/>
        <v>0.69599280897750526</v>
      </c>
      <c r="Y35" s="21">
        <f t="shared" si="35"/>
        <v>1.3919856179550105</v>
      </c>
      <c r="Z35" s="21">
        <f t="shared" si="36"/>
        <v>0.24039115729564076</v>
      </c>
      <c r="AA35" s="21">
        <f t="shared" si="37"/>
        <v>0.14366005416074148</v>
      </c>
      <c r="AB35" s="21">
        <f t="shared" si="38"/>
        <v>0.99604304218114104</v>
      </c>
      <c r="AC35" s="21">
        <f t="shared" si="39"/>
        <v>9.0888927599029117</v>
      </c>
      <c r="AD35" s="21">
        <f t="shared" si="40"/>
        <v>6.0816089594713896</v>
      </c>
      <c r="AE35" s="21">
        <f t="shared" si="41"/>
        <v>3.8309347776197725E-2</v>
      </c>
      <c r="AF35" s="21">
        <f t="shared" si="62"/>
        <v>91.581488033213645</v>
      </c>
      <c r="AG35" s="21"/>
      <c r="AH35" s="61">
        <f t="shared" si="42"/>
        <v>57.078243827687139</v>
      </c>
      <c r="AI35" s="21">
        <f t="shared" si="43"/>
        <v>0.3262809101179624</v>
      </c>
      <c r="AJ35" s="21">
        <f t="shared" si="44"/>
        <v>22.201742698090836</v>
      </c>
      <c r="AK35" s="21">
        <f t="shared" si="45"/>
        <v>0.75997106393935332</v>
      </c>
      <c r="AL35" s="21">
        <f t="shared" si="46"/>
        <v>1.5199421278787066</v>
      </c>
      <c r="AM35" s="21">
        <f t="shared" si="47"/>
        <v>0.26248880910130945</v>
      </c>
      <c r="AN35" s="21">
        <f t="shared" si="48"/>
        <v>0.1568658221720973</v>
      </c>
      <c r="AO35" s="21">
        <f t="shared" si="49"/>
        <v>1.0876030337265414</v>
      </c>
      <c r="AP35" s="21">
        <f t="shared" si="50"/>
        <v>9.9243776827546899</v>
      </c>
      <c r="AQ35" s="21">
        <f t="shared" si="51"/>
        <v>6.6406531386187861</v>
      </c>
      <c r="AR35" s="21">
        <f t="shared" si="52"/>
        <v>4.1830885912559276E-2</v>
      </c>
      <c r="AS35" s="21">
        <f t="shared" si="58"/>
        <v>99.999999999999986</v>
      </c>
      <c r="AT35" s="21"/>
      <c r="AU35" s="21">
        <f>AQ35*'[1]diagram lines'!$G$39</f>
        <v>5.512447057616078</v>
      </c>
      <c r="AV35" s="21">
        <f>AJ35*'[1]diagram lines'!$G$40</f>
        <v>11.750635964689817</v>
      </c>
      <c r="AW35" s="21">
        <f>AP35*'[1]diagram lines'!$G$38</f>
        <v>7.3624215207012051</v>
      </c>
      <c r="AX35" s="21">
        <f>AO35*'[1]diagram lines'!$G$41</f>
        <v>0.77726380858937827</v>
      </c>
      <c r="AY35" s="21">
        <f t="shared" si="53"/>
        <v>16.565030821373476</v>
      </c>
      <c r="AZ35" s="21">
        <f t="shared" si="59"/>
        <v>0.86071799127581627</v>
      </c>
      <c r="BA35" s="21">
        <f t="shared" si="60"/>
        <v>0.91268007072935875</v>
      </c>
      <c r="BB35" s="21">
        <f t="shared" si="61"/>
        <v>1.0956741930399121</v>
      </c>
      <c r="BC35" s="68"/>
    </row>
    <row r="36" spans="1:132" x14ac:dyDescent="0.3">
      <c r="A36" s="19" t="s">
        <v>1342</v>
      </c>
      <c r="B36" s="19" t="s">
        <v>1451</v>
      </c>
      <c r="C36" s="19" t="s">
        <v>1328</v>
      </c>
      <c r="D36" s="61">
        <v>55.72</v>
      </c>
      <c r="E36" s="21">
        <v>0.16400000000000001</v>
      </c>
      <c r="F36" s="21">
        <v>20.51</v>
      </c>
      <c r="G36" s="21">
        <f t="shared" si="54"/>
        <v>0.85714285714285698</v>
      </c>
      <c r="H36" s="21">
        <f t="shared" si="55"/>
        <v>1.714285714285714</v>
      </c>
      <c r="I36" s="21">
        <v>0.39400000000000002</v>
      </c>
      <c r="J36" s="21">
        <v>0.05</v>
      </c>
      <c r="K36" s="21">
        <v>0.69</v>
      </c>
      <c r="L36" s="21">
        <v>10.65</v>
      </c>
      <c r="M36" s="21">
        <v>5.64</v>
      </c>
      <c r="N36" s="21"/>
      <c r="O36" s="21">
        <v>3.23</v>
      </c>
      <c r="P36" s="21">
        <f t="shared" si="56"/>
        <v>99.619428571428585</v>
      </c>
      <c r="Q36" s="21"/>
      <c r="R36" s="21">
        <v>2.76</v>
      </c>
      <c r="S36" s="21">
        <v>0.5</v>
      </c>
      <c r="T36" s="21"/>
      <c r="U36" s="61">
        <f t="shared" si="31"/>
        <v>53.913368476602379</v>
      </c>
      <c r="V36" s="21">
        <f t="shared" si="32"/>
        <v>0.15868256335539827</v>
      </c>
      <c r="W36" s="21">
        <f t="shared" si="33"/>
        <v>19.844996185483041</v>
      </c>
      <c r="X36" s="21">
        <f t="shared" si="34"/>
        <v>0.8293513764219419</v>
      </c>
      <c r="Y36" s="21">
        <f t="shared" si="35"/>
        <v>1.6587027528438838</v>
      </c>
      <c r="Z36" s="21">
        <f t="shared" si="36"/>
        <v>0.38122518269528605</v>
      </c>
      <c r="AA36" s="21">
        <f t="shared" si="37"/>
        <v>4.8378830291279956E-2</v>
      </c>
      <c r="AB36" s="21">
        <f t="shared" si="38"/>
        <v>0.66762785801966329</v>
      </c>
      <c r="AC36" s="21">
        <f t="shared" si="39"/>
        <v>10.304690852042631</v>
      </c>
      <c r="AD36" s="21">
        <f t="shared" si="40"/>
        <v>5.4571320568563788</v>
      </c>
      <c r="AE36" s="21">
        <f t="shared" si="41"/>
        <v>0</v>
      </c>
      <c r="AF36" s="21">
        <f t="shared" si="62"/>
        <v>93.264156134611881</v>
      </c>
      <c r="AG36" s="21"/>
      <c r="AH36" s="61">
        <f t="shared" si="42"/>
        <v>57.807169132358915</v>
      </c>
      <c r="AI36" s="21">
        <f t="shared" si="43"/>
        <v>0.1701431395855503</v>
      </c>
      <c r="AJ36" s="21">
        <f t="shared" si="44"/>
        <v>21.278267029875835</v>
      </c>
      <c r="AK36" s="21">
        <f t="shared" si="45"/>
        <v>0.88924985846106408</v>
      </c>
      <c r="AL36" s="21">
        <f t="shared" si="46"/>
        <v>1.7784997169221282</v>
      </c>
      <c r="AM36" s="21">
        <f t="shared" si="47"/>
        <v>0.40875851827260251</v>
      </c>
      <c r="AN36" s="21">
        <f t="shared" si="48"/>
        <v>5.1872908410228749E-2</v>
      </c>
      <c r="AO36" s="21">
        <f t="shared" si="49"/>
        <v>0.71584613606115666</v>
      </c>
      <c r="AP36" s="21">
        <f t="shared" si="50"/>
        <v>11.048929491378724</v>
      </c>
      <c r="AQ36" s="21">
        <f t="shared" si="51"/>
        <v>5.8512640686738022</v>
      </c>
      <c r="AR36" s="21">
        <f t="shared" si="52"/>
        <v>0</v>
      </c>
      <c r="AS36" s="21">
        <f t="shared" si="58"/>
        <v>100.00000000000001</v>
      </c>
      <c r="AT36" s="21"/>
      <c r="AU36" s="21">
        <f>AQ36*'[1]diagram lines'!$G$39</f>
        <v>4.8571703302974161</v>
      </c>
      <c r="AV36" s="21">
        <f>AJ36*'[1]diagram lines'!$G$40</f>
        <v>11.261871341704781</v>
      </c>
      <c r="AW36" s="21">
        <f>AP36*'[1]diagram lines'!$G$38</f>
        <v>8.1966727656275218</v>
      </c>
      <c r="AX36" s="21">
        <f>AO36*'[1]diagram lines'!$G$41</f>
        <v>0.51158490444113836</v>
      </c>
      <c r="AY36" s="21">
        <f t="shared" si="53"/>
        <v>16.900193560052525</v>
      </c>
      <c r="AZ36" s="21">
        <f t="shared" si="59"/>
        <v>0.83018916479456961</v>
      </c>
      <c r="BA36" s="21">
        <f t="shared" si="60"/>
        <v>0.86272458301727539</v>
      </c>
      <c r="BB36" s="21">
        <f t="shared" si="61"/>
        <v>1.1591184715087408</v>
      </c>
      <c r="BC36" s="68"/>
    </row>
    <row r="37" spans="1:132" x14ac:dyDescent="0.3">
      <c r="A37" s="19" t="s">
        <v>1343</v>
      </c>
      <c r="B37" s="19" t="s">
        <v>1306</v>
      </c>
      <c r="C37" s="19" t="s">
        <v>1315</v>
      </c>
      <c r="D37" s="61">
        <v>58.6</v>
      </c>
      <c r="E37" s="21">
        <v>0.53600000000000003</v>
      </c>
      <c r="F37" s="21">
        <v>21.68</v>
      </c>
      <c r="G37" s="21">
        <f t="shared" si="54"/>
        <v>0.83229813664596275</v>
      </c>
      <c r="H37" s="21">
        <f t="shared" si="55"/>
        <v>1.6645962732919255</v>
      </c>
      <c r="I37" s="21">
        <v>0.24299999999999999</v>
      </c>
      <c r="J37" s="21">
        <v>0.27</v>
      </c>
      <c r="K37" s="21">
        <v>1.19</v>
      </c>
      <c r="L37" s="21">
        <v>7.58</v>
      </c>
      <c r="M37" s="21">
        <v>7.14</v>
      </c>
      <c r="N37" s="21">
        <v>7.0000000000000007E-2</v>
      </c>
      <c r="O37" s="21">
        <v>0.71</v>
      </c>
      <c r="P37" s="21">
        <f t="shared" si="56"/>
        <v>100.51589440993786</v>
      </c>
      <c r="Q37" s="21"/>
      <c r="R37" s="21">
        <v>2.68</v>
      </c>
      <c r="S37" s="21">
        <v>0.5</v>
      </c>
      <c r="T37" s="21"/>
      <c r="U37" s="61">
        <f t="shared" si="31"/>
        <v>58.186075413801561</v>
      </c>
      <c r="V37" s="21">
        <f t="shared" si="32"/>
        <v>0.53221393211258772</v>
      </c>
      <c r="W37" s="21">
        <f t="shared" si="33"/>
        <v>21.526862030225558</v>
      </c>
      <c r="X37" s="21">
        <f t="shared" si="34"/>
        <v>0.82641914924314852</v>
      </c>
      <c r="Y37" s="21">
        <f t="shared" si="35"/>
        <v>1.652838298486297</v>
      </c>
      <c r="Z37" s="21">
        <f t="shared" si="36"/>
        <v>0.24128355504357984</v>
      </c>
      <c r="AA37" s="21">
        <f t="shared" si="37"/>
        <v>0.26809283893731095</v>
      </c>
      <c r="AB37" s="21">
        <f t="shared" si="38"/>
        <v>1.1815943642051852</v>
      </c>
      <c r="AC37" s="21">
        <f t="shared" si="39"/>
        <v>7.5264582190548772</v>
      </c>
      <c r="AD37" s="21">
        <f t="shared" si="40"/>
        <v>7.0895661852311109</v>
      </c>
      <c r="AE37" s="21">
        <f t="shared" si="41"/>
        <v>6.9505550835599131E-2</v>
      </c>
      <c r="AF37" s="21">
        <f t="shared" si="62"/>
        <v>99.100909537176818</v>
      </c>
      <c r="AG37" s="21"/>
      <c r="AH37" s="61">
        <f t="shared" si="42"/>
        <v>58.713967092273336</v>
      </c>
      <c r="AI37" s="21">
        <f t="shared" si="43"/>
        <v>0.5370424293764251</v>
      </c>
      <c r="AJ37" s="21">
        <f t="shared" si="44"/>
        <v>21.722163934479276</v>
      </c>
      <c r="AK37" s="21">
        <f t="shared" si="45"/>
        <v>0.83391681580190213</v>
      </c>
      <c r="AL37" s="21">
        <f t="shared" si="46"/>
        <v>1.6678336316038043</v>
      </c>
      <c r="AM37" s="21">
        <f t="shared" si="47"/>
        <v>0.24347259391505835</v>
      </c>
      <c r="AN37" s="21">
        <f t="shared" si="48"/>
        <v>0.27052510435006483</v>
      </c>
      <c r="AO37" s="21">
        <f t="shared" si="49"/>
        <v>1.1923143488021375</v>
      </c>
      <c r="AP37" s="21">
        <f t="shared" si="50"/>
        <v>7.5947418184203386</v>
      </c>
      <c r="AQ37" s="21">
        <f t="shared" si="51"/>
        <v>7.1538860928128249</v>
      </c>
      <c r="AR37" s="21">
        <f t="shared" si="52"/>
        <v>7.0136138164831621E-2</v>
      </c>
      <c r="AS37" s="21">
        <f t="shared" si="58"/>
        <v>100</v>
      </c>
      <c r="AT37" s="21"/>
      <c r="AU37" s="21">
        <f>AQ37*'[1]diagram lines'!$G$39</f>
        <v>5.9384848929256009</v>
      </c>
      <c r="AV37" s="21">
        <f>AJ37*'[1]diagram lines'!$G$40</f>
        <v>11.496811049041188</v>
      </c>
      <c r="AW37" s="21">
        <f>AP37*'[1]diagram lines'!$G$38</f>
        <v>5.6341760053399028</v>
      </c>
      <c r="AX37" s="21">
        <f>AO37*'[1]diagram lines'!$G$41</f>
        <v>0.85209654906012977</v>
      </c>
      <c r="AY37" s="21">
        <f t="shared" si="53"/>
        <v>14.748627911233164</v>
      </c>
      <c r="AZ37" s="21">
        <f>AV37/(AX37+AW37+AU37)</f>
        <v>0.92531472729198572</v>
      </c>
      <c r="BA37" s="21">
        <f>AV37/(AW37+AU37)</f>
        <v>0.99344577276642709</v>
      </c>
      <c r="BB37" s="21">
        <f>(AW37+AU37)/AV37</f>
        <v>1.0065974685415606</v>
      </c>
      <c r="BC37" s="68"/>
    </row>
    <row r="38" spans="1:132" x14ac:dyDescent="0.3">
      <c r="A38" s="19" t="s">
        <v>1344</v>
      </c>
      <c r="B38" s="19" t="s">
        <v>1306</v>
      </c>
      <c r="C38" s="19" t="s">
        <v>1315</v>
      </c>
      <c r="D38" s="61">
        <v>57.26</v>
      </c>
      <c r="E38" s="21">
        <v>0.82299999999999995</v>
      </c>
      <c r="F38" s="21">
        <v>20.399999999999999</v>
      </c>
      <c r="G38" s="21">
        <f t="shared" si="54"/>
        <v>0.97826086956521729</v>
      </c>
      <c r="H38" s="21">
        <f t="shared" si="55"/>
        <v>1.9565217391304346</v>
      </c>
      <c r="I38" s="21">
        <v>0.193</v>
      </c>
      <c r="J38" s="21">
        <v>0.55000000000000004</v>
      </c>
      <c r="K38" s="21">
        <v>1.98</v>
      </c>
      <c r="L38" s="21">
        <v>6.92</v>
      </c>
      <c r="M38" s="21">
        <v>7.52</v>
      </c>
      <c r="N38" s="21">
        <v>0.22</v>
      </c>
      <c r="O38" s="21">
        <v>1.06</v>
      </c>
      <c r="P38" s="21">
        <f t="shared" si="56"/>
        <v>99.860782608695658</v>
      </c>
      <c r="Q38" s="21"/>
      <c r="R38" s="21">
        <v>3.15</v>
      </c>
      <c r="S38" s="21">
        <v>0.5</v>
      </c>
      <c r="T38" s="21"/>
      <c r="U38" s="61">
        <f t="shared" si="31"/>
        <v>56.652197833679757</v>
      </c>
      <c r="V38" s="21">
        <f t="shared" si="32"/>
        <v>0.81426403802162839</v>
      </c>
      <c r="W38" s="21">
        <f t="shared" si="33"/>
        <v>20.183458536623593</v>
      </c>
      <c r="X38" s="21">
        <f t="shared" si="34"/>
        <v>0.96787684798386786</v>
      </c>
      <c r="Y38" s="21">
        <f t="shared" si="35"/>
        <v>1.9357536959677357</v>
      </c>
      <c r="Z38" s="21">
        <f t="shared" si="36"/>
        <v>0.19095134792001736</v>
      </c>
      <c r="AA38" s="21">
        <f t="shared" si="37"/>
        <v>0.54416187231093027</v>
      </c>
      <c r="AB38" s="21">
        <f t="shared" si="38"/>
        <v>1.9589827403193489</v>
      </c>
      <c r="AC38" s="21">
        <f t="shared" si="39"/>
        <v>6.8465457388938864</v>
      </c>
      <c r="AD38" s="21">
        <f t="shared" si="40"/>
        <v>7.4401768723239918</v>
      </c>
      <c r="AE38" s="21">
        <f t="shared" si="41"/>
        <v>0.2176647489243721</v>
      </c>
      <c r="AF38" s="21">
        <f t="shared" si="62"/>
        <v>97.752034272969127</v>
      </c>
      <c r="AG38" s="21"/>
      <c r="AH38" s="61">
        <f t="shared" si="42"/>
        <v>57.955006517286876</v>
      </c>
      <c r="AI38" s="21">
        <f t="shared" si="43"/>
        <v>0.83298935319118228</v>
      </c>
      <c r="AJ38" s="21">
        <f t="shared" si="44"/>
        <v>20.647609726731613</v>
      </c>
      <c r="AK38" s="21">
        <f t="shared" si="45"/>
        <v>0.99013473753508374</v>
      </c>
      <c r="AL38" s="21">
        <f t="shared" si="46"/>
        <v>1.9802694750701675</v>
      </c>
      <c r="AM38" s="21">
        <f t="shared" si="47"/>
        <v>0.19534258221858833</v>
      </c>
      <c r="AN38" s="21">
        <f t="shared" si="48"/>
        <v>0.55667575243639156</v>
      </c>
      <c r="AO38" s="21">
        <f t="shared" si="49"/>
        <v>2.0040327087710099</v>
      </c>
      <c r="AP38" s="21">
        <f t="shared" si="50"/>
        <v>7.003993103381509</v>
      </c>
      <c r="AQ38" s="21">
        <f t="shared" si="51"/>
        <v>7.6112757424030271</v>
      </c>
      <c r="AR38" s="21">
        <f t="shared" si="52"/>
        <v>0.22267030097455662</v>
      </c>
      <c r="AS38" s="21">
        <f t="shared" si="58"/>
        <v>100</v>
      </c>
      <c r="AT38" s="21"/>
      <c r="AU38" s="21">
        <f>AQ38*'[1]diagram lines'!$G$39</f>
        <v>6.3181668572499685</v>
      </c>
      <c r="AV38" s="21">
        <f>AJ38*'[1]diagram lines'!$G$40</f>
        <v>10.9280856344973</v>
      </c>
      <c r="AW38" s="21">
        <f>AP38*'[1]diagram lines'!$G$38</f>
        <v>5.19592776530303</v>
      </c>
      <c r="AX38" s="21">
        <f>AO38*'[1]diagram lines'!$G$41</f>
        <v>1.4321972700093537</v>
      </c>
      <c r="AY38" s="21">
        <f t="shared" si="53"/>
        <v>14.615268845784536</v>
      </c>
      <c r="AZ38" s="21">
        <f>AV38/(AX38+AW38+AU38)</f>
        <v>0.84410931911518905</v>
      </c>
      <c r="BA38" s="21">
        <f>AV38/(AW38+AU38)</f>
        <v>0.94910507449644665</v>
      </c>
      <c r="BB38" s="21">
        <f>(AW38+AU38)/AV38</f>
        <v>1.0536241211549269</v>
      </c>
      <c r="BC38" s="68"/>
    </row>
    <row r="39" spans="1:132" x14ac:dyDescent="0.3">
      <c r="A39" s="19" t="s">
        <v>1345</v>
      </c>
      <c r="B39" s="19" t="s">
        <v>1306</v>
      </c>
      <c r="C39" s="19" t="s">
        <v>1315</v>
      </c>
      <c r="D39" s="61">
        <v>59.57</v>
      </c>
      <c r="E39" s="21">
        <v>0.39900000000000002</v>
      </c>
      <c r="F39" s="21">
        <v>20.89</v>
      </c>
      <c r="G39" s="21">
        <f t="shared" si="54"/>
        <v>0.85093167701863359</v>
      </c>
      <c r="H39" s="21">
        <f t="shared" si="55"/>
        <v>1.7018633540372672</v>
      </c>
      <c r="I39" s="21">
        <v>0.36499999999999999</v>
      </c>
      <c r="J39" s="21">
        <v>0.2</v>
      </c>
      <c r="K39" s="21">
        <v>0.84</v>
      </c>
      <c r="L39" s="21">
        <v>8.52</v>
      </c>
      <c r="M39" s="21">
        <v>6.38</v>
      </c>
      <c r="N39" s="21">
        <v>0.03</v>
      </c>
      <c r="O39" s="21">
        <v>0.74</v>
      </c>
      <c r="P39" s="21">
        <f t="shared" si="56"/>
        <v>100.48679503105591</v>
      </c>
      <c r="Q39" s="21"/>
      <c r="R39" s="21">
        <v>2.74</v>
      </c>
      <c r="S39" s="21">
        <v>0.5</v>
      </c>
      <c r="T39" s="21"/>
      <c r="U39" s="61">
        <f t="shared" si="31"/>
        <v>59.131317484686662</v>
      </c>
      <c r="V39" s="21">
        <f t="shared" si="32"/>
        <v>0.39606170348145003</v>
      </c>
      <c r="W39" s="21">
        <f t="shared" si="33"/>
        <v>20.73616287149747</v>
      </c>
      <c r="X39" s="21">
        <f t="shared" si="34"/>
        <v>0.84466528708352639</v>
      </c>
      <c r="Y39" s="21">
        <f t="shared" si="35"/>
        <v>1.6893305741670528</v>
      </c>
      <c r="Z39" s="21">
        <f t="shared" si="36"/>
        <v>0.36231208463841919</v>
      </c>
      <c r="AA39" s="21">
        <f t="shared" si="37"/>
        <v>0.19852716966488723</v>
      </c>
      <c r="AB39" s="21">
        <f t="shared" si="38"/>
        <v>0.83381411259252625</v>
      </c>
      <c r="AC39" s="21">
        <f t="shared" si="39"/>
        <v>8.4572574277241959</v>
      </c>
      <c r="AD39" s="21">
        <f t="shared" si="40"/>
        <v>6.3330167123099024</v>
      </c>
      <c r="AE39" s="21">
        <f t="shared" si="41"/>
        <v>2.9779075449733079E-2</v>
      </c>
      <c r="AF39" s="21">
        <f t="shared" si="62"/>
        <v>99.012244503295832</v>
      </c>
      <c r="AG39" s="21"/>
      <c r="AH39" s="61">
        <f t="shared" si="42"/>
        <v>59.721217089183703</v>
      </c>
      <c r="AI39" s="21">
        <f t="shared" si="43"/>
        <v>0.4000128524187393</v>
      </c>
      <c r="AJ39" s="21">
        <f t="shared" si="44"/>
        <v>20.943028789542513</v>
      </c>
      <c r="AK39" s="21">
        <f t="shared" si="45"/>
        <v>0.85309174771349616</v>
      </c>
      <c r="AL39" s="21">
        <f t="shared" si="46"/>
        <v>1.7061834954269923</v>
      </c>
      <c r="AM39" s="21">
        <f t="shared" si="47"/>
        <v>0.36592654419258097</v>
      </c>
      <c r="AN39" s="21">
        <f t="shared" si="48"/>
        <v>0.2005076954479896</v>
      </c>
      <c r="AO39" s="21">
        <f t="shared" si="49"/>
        <v>0.84213232088155621</v>
      </c>
      <c r="AP39" s="21">
        <f t="shared" si="50"/>
        <v>8.5416278260843566</v>
      </c>
      <c r="AQ39" s="21">
        <f t="shared" si="51"/>
        <v>6.3961954847908675</v>
      </c>
      <c r="AR39" s="21">
        <f t="shared" si="52"/>
        <v>3.0076154317198435E-2</v>
      </c>
      <c r="AS39" s="21">
        <f t="shared" si="58"/>
        <v>100</v>
      </c>
      <c r="AT39" s="21"/>
      <c r="AU39" s="21">
        <f>AQ39*'[1]diagram lines'!$G$39</f>
        <v>5.3095212540202406</v>
      </c>
      <c r="AV39" s="21">
        <f>AJ39*'[1]diagram lines'!$G$40</f>
        <v>11.08444101215057</v>
      </c>
      <c r="AW39" s="21">
        <f>AP39*'[1]diagram lines'!$G$38</f>
        <v>6.3366254831132416</v>
      </c>
      <c r="AX39" s="21">
        <f>AO39*'[1]diagram lines'!$G$41</f>
        <v>0.60183629023343466</v>
      </c>
      <c r="AY39" s="21">
        <f t="shared" si="53"/>
        <v>14.937823310875224</v>
      </c>
      <c r="AZ39" s="21">
        <f>AV39/(AX39+AW39+AU39)</f>
        <v>0.90500133674119843</v>
      </c>
      <c r="BA39" s="21">
        <f>AV39/(AW39+AU39)</f>
        <v>0.9517689637902359</v>
      </c>
      <c r="BB39" s="21">
        <f>(AW39+AU39)/AV39</f>
        <v>1.0506751512653798</v>
      </c>
      <c r="BC39" s="68"/>
    </row>
    <row r="40" spans="1:132" x14ac:dyDescent="0.3">
      <c r="A40" s="19" t="s">
        <v>1346</v>
      </c>
      <c r="B40" s="19" t="s">
        <v>1306</v>
      </c>
      <c r="C40" s="19" t="s">
        <v>1315</v>
      </c>
      <c r="D40" s="61">
        <v>58.67</v>
      </c>
      <c r="E40" s="21">
        <v>0.88</v>
      </c>
      <c r="F40" s="21">
        <v>19.18</v>
      </c>
      <c r="G40" s="21">
        <f t="shared" si="54"/>
        <v>0.99689440993788814</v>
      </c>
      <c r="H40" s="21">
        <f t="shared" si="55"/>
        <v>1.9937888198757763</v>
      </c>
      <c r="I40" s="21">
        <v>0.2</v>
      </c>
      <c r="J40" s="21">
        <v>0.57999999999999996</v>
      </c>
      <c r="K40" s="21">
        <v>1.97</v>
      </c>
      <c r="L40" s="21">
        <v>6.23</v>
      </c>
      <c r="M40" s="21">
        <v>7.75</v>
      </c>
      <c r="N40" s="21">
        <v>0.17</v>
      </c>
      <c r="O40" s="21">
        <v>0.83</v>
      </c>
      <c r="P40" s="21">
        <f t="shared" si="56"/>
        <v>99.450683229813677</v>
      </c>
      <c r="Q40" s="21"/>
      <c r="R40" s="21">
        <v>3.21</v>
      </c>
      <c r="S40" s="21">
        <v>0.5</v>
      </c>
      <c r="T40" s="21"/>
      <c r="U40" s="61">
        <f t="shared" si="31"/>
        <v>58.180349266405024</v>
      </c>
      <c r="V40" s="21">
        <f t="shared" si="32"/>
        <v>0.87265565628833164</v>
      </c>
      <c r="W40" s="21">
        <f t="shared" si="33"/>
        <v>19.019926690466139</v>
      </c>
      <c r="X40" s="21">
        <f t="shared" si="34"/>
        <v>0.98857448358467837</v>
      </c>
      <c r="Y40" s="21">
        <f t="shared" si="35"/>
        <v>1.9771489671693567</v>
      </c>
      <c r="Z40" s="21">
        <f t="shared" si="36"/>
        <v>0.19833083097462084</v>
      </c>
      <c r="AA40" s="21">
        <f t="shared" si="37"/>
        <v>0.57515940982640035</v>
      </c>
      <c r="AB40" s="21">
        <f t="shared" si="38"/>
        <v>1.9535586851000153</v>
      </c>
      <c r="AC40" s="21">
        <f t="shared" si="39"/>
        <v>6.1780053848594401</v>
      </c>
      <c r="AD40" s="21">
        <f t="shared" si="40"/>
        <v>7.6853197002665583</v>
      </c>
      <c r="AE40" s="21">
        <f t="shared" si="41"/>
        <v>0.16858120632842771</v>
      </c>
      <c r="AF40" s="21">
        <f t="shared" si="62"/>
        <v>97.797610281269016</v>
      </c>
      <c r="AG40" s="21"/>
      <c r="AH40" s="61">
        <f t="shared" si="42"/>
        <v>59.490563316502836</v>
      </c>
      <c r="AI40" s="21">
        <f t="shared" si="43"/>
        <v>0.89230775044353983</v>
      </c>
      <c r="AJ40" s="21">
        <f t="shared" si="44"/>
        <v>19.448253015348971</v>
      </c>
      <c r="AK40" s="21">
        <f t="shared" si="45"/>
        <v>1.0108370549561558</v>
      </c>
      <c r="AL40" s="21">
        <f t="shared" si="46"/>
        <v>2.0216741099123117</v>
      </c>
      <c r="AM40" s="21">
        <f t="shared" si="47"/>
        <v>0.20279721600989542</v>
      </c>
      <c r="AN40" s="21">
        <f t="shared" si="48"/>
        <v>0.5881119264286967</v>
      </c>
      <c r="AO40" s="21">
        <f t="shared" si="49"/>
        <v>1.9975525776974701</v>
      </c>
      <c r="AP40" s="21">
        <f t="shared" si="50"/>
        <v>6.3171332787082441</v>
      </c>
      <c r="AQ40" s="21">
        <f t="shared" si="51"/>
        <v>7.8583921203834493</v>
      </c>
      <c r="AR40" s="21">
        <f t="shared" si="52"/>
        <v>0.1723776336084111</v>
      </c>
      <c r="AS40" s="21">
        <f t="shared" si="58"/>
        <v>99.999999999999986</v>
      </c>
      <c r="AT40" s="21"/>
      <c r="AU40" s="21">
        <f>AQ40*'[1]diagram lines'!$G$39</f>
        <v>6.5232996841348632</v>
      </c>
      <c r="AV40" s="21">
        <f>AJ40*'[1]diagram lines'!$G$40</f>
        <v>10.293306450767869</v>
      </c>
      <c r="AW40" s="21">
        <f>AP40*'[1]diagram lines'!$G$38</f>
        <v>4.6863792861407729</v>
      </c>
      <c r="AX40" s="21">
        <f>AO40*'[1]diagram lines'!$G$41</f>
        <v>1.4275661948815839</v>
      </c>
      <c r="AY40" s="21">
        <f t="shared" si="53"/>
        <v>14.175525399091693</v>
      </c>
      <c r="AZ40" s="21">
        <f t="shared" si="59"/>
        <v>0.81452138628662973</v>
      </c>
      <c r="BA40" s="21">
        <f t="shared" si="60"/>
        <v>0.91825167144057518</v>
      </c>
      <c r="BB40" s="21">
        <f t="shared" si="61"/>
        <v>1.0890260601771364</v>
      </c>
      <c r="BC40" s="68"/>
    </row>
    <row r="41" spans="1:132" ht="14.4" customHeight="1" x14ac:dyDescent="0.3">
      <c r="A41" s="19" t="s">
        <v>1347</v>
      </c>
      <c r="B41" s="19" t="s">
        <v>1306</v>
      </c>
      <c r="C41" s="19" t="s">
        <v>1315</v>
      </c>
      <c r="D41" s="61">
        <v>56.99</v>
      </c>
      <c r="E41" s="21">
        <v>0.36099999999999999</v>
      </c>
      <c r="F41" s="21">
        <v>21.81</v>
      </c>
      <c r="G41" s="21">
        <f t="shared" si="54"/>
        <v>0.73291925465838503</v>
      </c>
      <c r="H41" s="21">
        <f t="shared" si="55"/>
        <v>1.4658385093167701</v>
      </c>
      <c r="I41" s="21">
        <v>0.245</v>
      </c>
      <c r="J41" s="21">
        <v>0.17</v>
      </c>
      <c r="K41" s="21">
        <v>0.93</v>
      </c>
      <c r="L41" s="21">
        <v>9.2899999999999991</v>
      </c>
      <c r="M41" s="21">
        <v>6.77</v>
      </c>
      <c r="N41" s="21">
        <v>0.04</v>
      </c>
      <c r="O41" s="21">
        <v>1.51</v>
      </c>
      <c r="P41" s="21">
        <f t="shared" si="56"/>
        <v>100.31475776397518</v>
      </c>
      <c r="Q41" s="21"/>
      <c r="R41" s="21">
        <v>2.36</v>
      </c>
      <c r="S41" s="21">
        <v>0.5</v>
      </c>
      <c r="T41" s="22"/>
      <c r="U41" s="61">
        <f t="shared" si="31"/>
        <v>56.132151145871539</v>
      </c>
      <c r="V41" s="21">
        <f t="shared" si="32"/>
        <v>0.35556600392454157</v>
      </c>
      <c r="W41" s="21">
        <f t="shared" si="33"/>
        <v>21.481702342366347</v>
      </c>
      <c r="X41" s="21">
        <f t="shared" si="34"/>
        <v>0.72188689910868542</v>
      </c>
      <c r="Y41" s="21">
        <f t="shared" si="35"/>
        <v>1.4437737982173708</v>
      </c>
      <c r="Z41" s="21">
        <f t="shared" si="36"/>
        <v>0.24131210792662794</v>
      </c>
      <c r="AA41" s="21">
        <f t="shared" si="37"/>
        <v>0.16744105447970106</v>
      </c>
      <c r="AB41" s="21">
        <f t="shared" si="38"/>
        <v>0.91600106274189386</v>
      </c>
      <c r="AC41" s="21">
        <f t="shared" si="39"/>
        <v>9.1501611536260139</v>
      </c>
      <c r="AD41" s="21">
        <f t="shared" si="40"/>
        <v>6.6680937578092703</v>
      </c>
      <c r="AE41" s="21">
        <f t="shared" si="41"/>
        <v>3.9397895171694362E-2</v>
      </c>
      <c r="AF41" s="21">
        <f t="shared" si="62"/>
        <v>97.317487221243681</v>
      </c>
      <c r="AG41" s="21"/>
      <c r="AH41" s="61">
        <f t="shared" si="42"/>
        <v>57.679408653718617</v>
      </c>
      <c r="AI41" s="21">
        <f t="shared" si="43"/>
        <v>0.36536702095091106</v>
      </c>
      <c r="AJ41" s="21">
        <f t="shared" si="44"/>
        <v>22.073835808696316</v>
      </c>
      <c r="AK41" s="21">
        <f t="shared" si="45"/>
        <v>0.74178538690331386</v>
      </c>
      <c r="AL41" s="21">
        <f t="shared" si="46"/>
        <v>1.4835707738066277</v>
      </c>
      <c r="AM41" s="21">
        <f t="shared" si="47"/>
        <v>0.24796376768136624</v>
      </c>
      <c r="AN41" s="21">
        <f t="shared" si="48"/>
        <v>0.17205649186053987</v>
      </c>
      <c r="AO41" s="21">
        <f t="shared" si="49"/>
        <v>0.94125022017824733</v>
      </c>
      <c r="AP41" s="21">
        <f t="shared" si="50"/>
        <v>9.4023812316730275</v>
      </c>
      <c r="AQ41" s="21">
        <f t="shared" si="51"/>
        <v>6.8518967640932624</v>
      </c>
      <c r="AR41" s="21">
        <f t="shared" si="52"/>
        <v>4.0483880437774081E-2</v>
      </c>
      <c r="AS41" s="21">
        <f t="shared" si="58"/>
        <v>100.00000000000003</v>
      </c>
      <c r="AT41" s="21"/>
      <c r="AU41" s="21">
        <f>AQ41*'[1]diagram lines'!$G$39</f>
        <v>5.6878016917732133</v>
      </c>
      <c r="AV41" s="21">
        <f>AJ41*'[1]diagram lines'!$G$40</f>
        <v>11.682939148494389</v>
      </c>
      <c r="AW41" s="21">
        <f>AP41*'[1]diagram lines'!$G$38</f>
        <v>6.9751772996503041</v>
      </c>
      <c r="AX41" s="21">
        <f>AO41*'[1]diagram lines'!$G$41</f>
        <v>0.67267165342909774</v>
      </c>
      <c r="AY41" s="21">
        <f t="shared" si="53"/>
        <v>16.254277995766291</v>
      </c>
      <c r="AZ41" s="21">
        <f>AV41/(AX41+AW41+AU41)</f>
        <v>0.87606817692122507</v>
      </c>
      <c r="BA41" s="21">
        <f>AV41/(AW41+AU41)</f>
        <v>0.92260590153447319</v>
      </c>
      <c r="BB41" s="21">
        <f>(AW41+AU41)/AV41</f>
        <v>1.0838864116702542</v>
      </c>
      <c r="BC41" s="68"/>
    </row>
    <row r="42" spans="1:132" x14ac:dyDescent="0.3">
      <c r="A42" s="19" t="s">
        <v>1348</v>
      </c>
      <c r="B42" s="19" t="s">
        <v>1306</v>
      </c>
      <c r="C42" s="19" t="s">
        <v>1315</v>
      </c>
      <c r="D42" s="61">
        <v>58.03</v>
      </c>
      <c r="E42" s="21">
        <v>0.24399999999999999</v>
      </c>
      <c r="F42" s="21">
        <v>20.09</v>
      </c>
      <c r="G42" s="21">
        <f t="shared" si="54"/>
        <v>0.79503105590062106</v>
      </c>
      <c r="H42" s="21">
        <f t="shared" si="55"/>
        <v>1.5900621118012421</v>
      </c>
      <c r="I42" s="21">
        <v>0.311</v>
      </c>
      <c r="J42" s="21">
        <v>0.1</v>
      </c>
      <c r="K42" s="21">
        <v>0.77</v>
      </c>
      <c r="L42" s="21">
        <v>8.9600000000000009</v>
      </c>
      <c r="M42" s="21">
        <v>6.18</v>
      </c>
      <c r="N42" s="21">
        <v>0.01</v>
      </c>
      <c r="O42" s="21">
        <v>1.97</v>
      </c>
      <c r="P42" s="21">
        <f t="shared" si="56"/>
        <v>99.050093167701888</v>
      </c>
      <c r="Q42" s="21"/>
      <c r="R42" s="21">
        <v>2.56</v>
      </c>
      <c r="S42" s="21">
        <v>0.5</v>
      </c>
      <c r="T42" s="21"/>
      <c r="U42" s="61">
        <f t="shared" si="31"/>
        <v>56.87584560858064</v>
      </c>
      <c r="V42" s="21">
        <f t="shared" si="32"/>
        <v>0.23914710199024086</v>
      </c>
      <c r="W42" s="21">
        <f t="shared" si="33"/>
        <v>19.690431471245649</v>
      </c>
      <c r="X42" s="21">
        <f t="shared" si="34"/>
        <v>0.77921874184784701</v>
      </c>
      <c r="Y42" s="21">
        <f t="shared" si="35"/>
        <v>1.558437483695694</v>
      </c>
      <c r="Z42" s="21">
        <f t="shared" si="36"/>
        <v>0.30481454393018403</v>
      </c>
      <c r="AA42" s="21">
        <f t="shared" si="37"/>
        <v>9.8011107373049522E-2</v>
      </c>
      <c r="AB42" s="21">
        <f t="shared" si="38"/>
        <v>0.75468552677248135</v>
      </c>
      <c r="AC42" s="21">
        <f t="shared" si="39"/>
        <v>8.7817952206252379</v>
      </c>
      <c r="AD42" s="21">
        <f t="shared" si="40"/>
        <v>6.05708643565446</v>
      </c>
      <c r="AE42" s="21">
        <f t="shared" si="41"/>
        <v>9.8011107373049515E-3</v>
      </c>
      <c r="AF42" s="21">
        <f t="shared" si="62"/>
        <v>95.149274352452778</v>
      </c>
      <c r="AG42" s="21"/>
      <c r="AH42" s="61">
        <f t="shared" si="42"/>
        <v>59.775385567209511</v>
      </c>
      <c r="AI42" s="21">
        <f t="shared" si="43"/>
        <v>0.25133886056176324</v>
      </c>
      <c r="AJ42" s="21">
        <f t="shared" si="44"/>
        <v>20.694252904450096</v>
      </c>
      <c r="AK42" s="21">
        <f t="shared" si="45"/>
        <v>0.81894344139867858</v>
      </c>
      <c r="AL42" s="21">
        <f t="shared" si="46"/>
        <v>1.6378868827973572</v>
      </c>
      <c r="AM42" s="21">
        <f t="shared" si="47"/>
        <v>0.3203540394865097</v>
      </c>
      <c r="AN42" s="21">
        <f t="shared" si="48"/>
        <v>0.10300772973842756</v>
      </c>
      <c r="AO42" s="21">
        <f t="shared" si="49"/>
        <v>0.79315951898589221</v>
      </c>
      <c r="AP42" s="21">
        <f t="shared" si="50"/>
        <v>9.2294925845631095</v>
      </c>
      <c r="AQ42" s="21">
        <f t="shared" si="51"/>
        <v>6.3658776978348222</v>
      </c>
      <c r="AR42" s="21">
        <f t="shared" si="52"/>
        <v>1.0300772973842754E-2</v>
      </c>
      <c r="AS42" s="21">
        <f t="shared" si="58"/>
        <v>99.999999999999986</v>
      </c>
      <c r="AT42" s="21"/>
      <c r="AU42" s="21">
        <f>AQ42*'[1]diagram lines'!$G$39</f>
        <v>5.2843542723980006</v>
      </c>
      <c r="AV42" s="21">
        <f>AJ42*'[1]diagram lines'!$G$40</f>
        <v>10.952772300272116</v>
      </c>
      <c r="AW42" s="21">
        <f>AP42*'[1]diagram lines'!$G$38</f>
        <v>6.846919474640397</v>
      </c>
      <c r="AX42" s="21">
        <f>AO42*'[1]diagram lines'!$G$41</f>
        <v>0.56683750360050988</v>
      </c>
      <c r="AY42" s="21">
        <f t="shared" si="53"/>
        <v>15.595370282397932</v>
      </c>
      <c r="AZ42" s="21">
        <f>AV42/(AX42+AW42+AU42)</f>
        <v>0.86255129476212655</v>
      </c>
      <c r="BA42" s="21">
        <f>AV42/(AW42+AU42)</f>
        <v>0.90285426977080718</v>
      </c>
      <c r="BB42" s="21">
        <f>(AW42+AU42)/AV42</f>
        <v>1.107598461326271</v>
      </c>
      <c r="BC42" s="68"/>
    </row>
    <row r="43" spans="1:132" ht="14.4" thickBot="1" x14ac:dyDescent="0.35">
      <c r="A43" s="58" t="s">
        <v>1349</v>
      </c>
      <c r="B43" s="58" t="s">
        <v>1306</v>
      </c>
      <c r="C43" s="58" t="s">
        <v>1315</v>
      </c>
      <c r="D43" s="70">
        <v>56.36</v>
      </c>
      <c r="E43" s="71">
        <v>0.38700000000000001</v>
      </c>
      <c r="F43" s="71">
        <v>20.78</v>
      </c>
      <c r="G43" s="71">
        <f t="shared" si="54"/>
        <v>0.78881987577639745</v>
      </c>
      <c r="H43" s="71">
        <f t="shared" si="55"/>
        <v>1.5776397515527949</v>
      </c>
      <c r="I43" s="71">
        <v>0.25900000000000001</v>
      </c>
      <c r="J43" s="71">
        <v>0.18</v>
      </c>
      <c r="K43" s="71">
        <v>1</v>
      </c>
      <c r="L43" s="71">
        <v>8.8800000000000008</v>
      </c>
      <c r="M43" s="71">
        <v>6.23</v>
      </c>
      <c r="N43" s="71">
        <v>0.05</v>
      </c>
      <c r="O43" s="71">
        <v>2.0699999999999998</v>
      </c>
      <c r="P43" s="71">
        <f t="shared" si="56"/>
        <v>98.56245962732919</v>
      </c>
      <c r="Q43" s="71"/>
      <c r="R43" s="71">
        <v>2.54</v>
      </c>
      <c r="S43" s="71">
        <v>0.5</v>
      </c>
      <c r="T43" s="71"/>
      <c r="U43" s="70">
        <f t="shared" si="31"/>
        <v>55.176332298918695</v>
      </c>
      <c r="V43" s="71">
        <f t="shared" si="32"/>
        <v>0.37887226046276684</v>
      </c>
      <c r="W43" s="71">
        <f t="shared" si="33"/>
        <v>20.343580290481381</v>
      </c>
      <c r="X43" s="71">
        <f t="shared" si="34"/>
        <v>0.77225315099060099</v>
      </c>
      <c r="Y43" s="71">
        <f t="shared" si="35"/>
        <v>1.544506301981202</v>
      </c>
      <c r="Z43" s="71">
        <f t="shared" si="36"/>
        <v>0.25356050506422895</v>
      </c>
      <c r="AA43" s="71">
        <f t="shared" si="37"/>
        <v>0.17621965602919384</v>
      </c>
      <c r="AB43" s="71">
        <f t="shared" si="38"/>
        <v>0.97899808905107688</v>
      </c>
      <c r="AC43" s="71">
        <f t="shared" si="39"/>
        <v>8.6935030307735648</v>
      </c>
      <c r="AD43" s="71">
        <f t="shared" si="40"/>
        <v>6.0991580947882094</v>
      </c>
      <c r="AE43" s="71">
        <f t="shared" si="41"/>
        <v>4.8949904452553844E-2</v>
      </c>
      <c r="AF43" s="71">
        <f t="shared" si="62"/>
        <v>94.465933582993472</v>
      </c>
      <c r="AG43" s="71"/>
      <c r="AH43" s="70">
        <f t="shared" si="42"/>
        <v>58.408709051123999</v>
      </c>
      <c r="AI43" s="71">
        <f t="shared" si="43"/>
        <v>0.40106760828220361</v>
      </c>
      <c r="AJ43" s="71">
        <f t="shared" si="44"/>
        <v>21.535361498977231</v>
      </c>
      <c r="AK43" s="71">
        <f t="shared" si="45"/>
        <v>0.81749380088657519</v>
      </c>
      <c r="AL43" s="71">
        <f t="shared" si="46"/>
        <v>1.6349876017731504</v>
      </c>
      <c r="AM43" s="71">
        <f t="shared" si="47"/>
        <v>0.26841475593046699</v>
      </c>
      <c r="AN43" s="71">
        <f t="shared" si="48"/>
        <v>0.18654307361962952</v>
      </c>
      <c r="AO43" s="71">
        <f t="shared" si="49"/>
        <v>1.0363504089979418</v>
      </c>
      <c r="AP43" s="71">
        <f t="shared" si="50"/>
        <v>9.2027916319017251</v>
      </c>
      <c r="AQ43" s="71">
        <f t="shared" si="51"/>
        <v>6.4564630480571781</v>
      </c>
      <c r="AR43" s="71">
        <f t="shared" si="52"/>
        <v>5.1817520449897091E-2</v>
      </c>
      <c r="AS43" s="71">
        <f t="shared" si="58"/>
        <v>100</v>
      </c>
      <c r="AT43" s="71"/>
      <c r="AU43" s="71">
        <f>AQ43*'[1]diagram lines'!$G$39</f>
        <v>5.3595497293617731</v>
      </c>
      <c r="AV43" s="71">
        <f>AJ43*'[1]diagram lines'!$G$40</f>
        <v>11.397942800419843</v>
      </c>
      <c r="AW43" s="71">
        <f>AP43*'[1]diagram lines'!$G$38</f>
        <v>6.8271113138890183</v>
      </c>
      <c r="AX43" s="71">
        <f>AO43*'[1]diagram lines'!$G$41</f>
        <v>0.74063572916939235</v>
      </c>
      <c r="AY43" s="71">
        <f t="shared" si="53"/>
        <v>15.659254679958902</v>
      </c>
      <c r="AZ43" s="71">
        <f t="shared" si="59"/>
        <v>0.88169576370651981</v>
      </c>
      <c r="BA43" s="71">
        <f t="shared" si="60"/>
        <v>0.93528020185087901</v>
      </c>
      <c r="BB43" s="72">
        <f t="shared" si="61"/>
        <v>1.0691982980298773</v>
      </c>
      <c r="BC43" s="68"/>
    </row>
    <row r="44" spans="1:132" ht="14.4" thickBot="1" x14ac:dyDescent="0.35">
      <c r="A44" s="73"/>
      <c r="B44" s="73"/>
      <c r="C44" s="73"/>
      <c r="D44" s="73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</row>
    <row r="45" spans="1:132" x14ac:dyDescent="0.3">
      <c r="A45" s="75" t="s">
        <v>1418</v>
      </c>
      <c r="B45" s="62"/>
      <c r="C45" s="62"/>
      <c r="D45" s="62"/>
      <c r="E45" s="76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62"/>
      <c r="R45" s="62"/>
      <c r="S45" s="77"/>
      <c r="T45" s="77"/>
      <c r="U45" s="78"/>
      <c r="V45" s="76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6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83"/>
      <c r="BX45" s="79" t="s">
        <v>1421</v>
      </c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93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93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93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93"/>
      <c r="EA45" s="62"/>
      <c r="EB45" s="94"/>
    </row>
    <row r="46" spans="1:132" ht="14.4" x14ac:dyDescent="0.3">
      <c r="A46" s="75" t="s">
        <v>1419</v>
      </c>
      <c r="B46" s="62"/>
      <c r="C46" s="62"/>
      <c r="D46" s="62"/>
      <c r="E46" s="79" t="s">
        <v>1288</v>
      </c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62"/>
      <c r="R46" s="62"/>
      <c r="S46" s="77"/>
      <c r="T46" s="77"/>
      <c r="U46" s="78"/>
      <c r="V46" s="80" t="s">
        <v>1289</v>
      </c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80" t="s">
        <v>1290</v>
      </c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84"/>
      <c r="BX46" s="95" t="s">
        <v>1399</v>
      </c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79" t="s">
        <v>1401</v>
      </c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79" t="s">
        <v>1402</v>
      </c>
      <c r="DA46" s="62"/>
      <c r="DB46" s="62"/>
      <c r="DC46" s="62">
        <v>9.9999999999999995E-7</v>
      </c>
      <c r="DD46" s="62">
        <v>1.0000000000000001E-9</v>
      </c>
      <c r="DE46" s="62"/>
      <c r="DF46" s="62"/>
      <c r="DG46" s="62"/>
      <c r="DH46" s="62"/>
      <c r="DI46" s="62"/>
      <c r="DJ46" s="62"/>
      <c r="DK46" s="62"/>
      <c r="DL46" s="62"/>
      <c r="DM46" s="96" t="s">
        <v>1405</v>
      </c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79" t="s">
        <v>1420</v>
      </c>
      <c r="EA46" s="62"/>
      <c r="EB46" s="94"/>
    </row>
    <row r="47" spans="1:132" s="20" customFormat="1" ht="16.2" x14ac:dyDescent="0.35">
      <c r="A47" s="65" t="s">
        <v>1354</v>
      </c>
      <c r="B47" s="65" t="s">
        <v>1417</v>
      </c>
      <c r="C47" s="65" t="s">
        <v>1352</v>
      </c>
      <c r="D47" s="65" t="s">
        <v>1353</v>
      </c>
      <c r="E47" s="81" t="s">
        <v>20</v>
      </c>
      <c r="F47" s="67" t="s">
        <v>21</v>
      </c>
      <c r="G47" s="67" t="s">
        <v>22</v>
      </c>
      <c r="H47" s="67" t="s">
        <v>23</v>
      </c>
      <c r="I47" s="67" t="s">
        <v>24</v>
      </c>
      <c r="J47" s="67" t="s">
        <v>25</v>
      </c>
      <c r="K47" s="67" t="s">
        <v>26</v>
      </c>
      <c r="L47" s="67" t="s">
        <v>27</v>
      </c>
      <c r="M47" s="67" t="s">
        <v>28</v>
      </c>
      <c r="N47" s="67" t="s">
        <v>29</v>
      </c>
      <c r="O47" s="67" t="s">
        <v>30</v>
      </c>
      <c r="P47" s="67" t="s">
        <v>31</v>
      </c>
      <c r="Q47" s="65" t="s">
        <v>1295</v>
      </c>
      <c r="R47" s="65"/>
      <c r="S47" s="65" t="s">
        <v>1403</v>
      </c>
      <c r="T47" s="65" t="s">
        <v>1404</v>
      </c>
      <c r="U47" s="82"/>
      <c r="V47" s="81" t="s">
        <v>20</v>
      </c>
      <c r="W47" s="67" t="s">
        <v>21</v>
      </c>
      <c r="X47" s="67" t="s">
        <v>22</v>
      </c>
      <c r="Y47" s="67" t="s">
        <v>23</v>
      </c>
      <c r="Z47" s="67" t="s">
        <v>24</v>
      </c>
      <c r="AA47" s="67" t="s">
        <v>25</v>
      </c>
      <c r="AB47" s="67" t="s">
        <v>26</v>
      </c>
      <c r="AC47" s="67" t="s">
        <v>27</v>
      </c>
      <c r="AD47" s="67" t="s">
        <v>28</v>
      </c>
      <c r="AE47" s="67" t="s">
        <v>29</v>
      </c>
      <c r="AF47" s="67" t="s">
        <v>30</v>
      </c>
      <c r="AG47" s="67" t="s">
        <v>1295</v>
      </c>
      <c r="AH47" s="67"/>
      <c r="AI47" s="66" t="s">
        <v>20</v>
      </c>
      <c r="AJ47" s="65" t="s">
        <v>21</v>
      </c>
      <c r="AK47" s="65" t="s">
        <v>22</v>
      </c>
      <c r="AL47" s="65" t="s">
        <v>23</v>
      </c>
      <c r="AM47" s="65" t="s">
        <v>24</v>
      </c>
      <c r="AN47" s="65" t="s">
        <v>25</v>
      </c>
      <c r="AO47" s="65" t="s">
        <v>26</v>
      </c>
      <c r="AP47" s="65" t="s">
        <v>27</v>
      </c>
      <c r="AQ47" s="65" t="s">
        <v>28</v>
      </c>
      <c r="AR47" s="65" t="s">
        <v>29</v>
      </c>
      <c r="AS47" s="65" t="s">
        <v>30</v>
      </c>
      <c r="AT47" s="65" t="s">
        <v>1295</v>
      </c>
      <c r="AU47" s="65"/>
      <c r="AV47" s="65" t="s">
        <v>1298</v>
      </c>
      <c r="AW47" s="65" t="s">
        <v>1299</v>
      </c>
      <c r="AX47" s="65" t="s">
        <v>1300</v>
      </c>
      <c r="AY47" s="65" t="s">
        <v>1301</v>
      </c>
      <c r="AZ47" s="65" t="s">
        <v>1302</v>
      </c>
      <c r="BA47" s="65" t="s">
        <v>1303</v>
      </c>
      <c r="BB47" s="65" t="s">
        <v>1304</v>
      </c>
      <c r="BC47" s="85" t="s">
        <v>1305</v>
      </c>
      <c r="BG47" s="90" t="s">
        <v>1398</v>
      </c>
      <c r="BH47" s="91" t="s">
        <v>20</v>
      </c>
      <c r="BI47" s="91" t="s">
        <v>21</v>
      </c>
      <c r="BJ47" s="91" t="s">
        <v>22</v>
      </c>
      <c r="BK47" s="91" t="s">
        <v>23</v>
      </c>
      <c r="BL47" s="91" t="s">
        <v>24</v>
      </c>
      <c r="BM47" s="91" t="s">
        <v>25</v>
      </c>
      <c r="BN47" s="91" t="s">
        <v>26</v>
      </c>
      <c r="BO47" s="91" t="s">
        <v>27</v>
      </c>
      <c r="BP47" s="91" t="s">
        <v>28</v>
      </c>
      <c r="BQ47" s="91" t="s">
        <v>29</v>
      </c>
      <c r="BR47" s="91" t="s">
        <v>30</v>
      </c>
      <c r="BS47" s="91" t="s">
        <v>31</v>
      </c>
      <c r="BW47" s="19"/>
      <c r="BX47" s="66" t="s">
        <v>20</v>
      </c>
      <c r="BY47" s="65" t="s">
        <v>21</v>
      </c>
      <c r="BZ47" s="65" t="s">
        <v>22</v>
      </c>
      <c r="CA47" s="65" t="s">
        <v>23</v>
      </c>
      <c r="CB47" s="65" t="s">
        <v>24</v>
      </c>
      <c r="CC47" s="65" t="s">
        <v>25</v>
      </c>
      <c r="CD47" s="65" t="s">
        <v>26</v>
      </c>
      <c r="CE47" s="65" t="s">
        <v>27</v>
      </c>
      <c r="CF47" s="65" t="s">
        <v>28</v>
      </c>
      <c r="CG47" s="65" t="s">
        <v>29</v>
      </c>
      <c r="CH47" s="65" t="s">
        <v>30</v>
      </c>
      <c r="CI47" s="62" t="s">
        <v>31</v>
      </c>
      <c r="CJ47" s="65" t="s">
        <v>1400</v>
      </c>
      <c r="CK47" s="65"/>
      <c r="CL47" s="66" t="s">
        <v>20</v>
      </c>
      <c r="CM47" s="65" t="s">
        <v>21</v>
      </c>
      <c r="CN47" s="65" t="s">
        <v>22</v>
      </c>
      <c r="CO47" s="65" t="s">
        <v>23</v>
      </c>
      <c r="CP47" s="65" t="s">
        <v>24</v>
      </c>
      <c r="CQ47" s="65" t="s">
        <v>25</v>
      </c>
      <c r="CR47" s="65" t="s">
        <v>26</v>
      </c>
      <c r="CS47" s="65" t="s">
        <v>27</v>
      </c>
      <c r="CT47" s="65" t="s">
        <v>28</v>
      </c>
      <c r="CU47" s="65" t="s">
        <v>29</v>
      </c>
      <c r="CV47" s="65" t="s">
        <v>30</v>
      </c>
      <c r="CW47" s="62" t="s">
        <v>31</v>
      </c>
      <c r="CX47" s="65" t="s">
        <v>1400</v>
      </c>
      <c r="CY47" s="97"/>
      <c r="CZ47" s="66" t="s">
        <v>20</v>
      </c>
      <c r="DA47" s="65" t="s">
        <v>21</v>
      </c>
      <c r="DB47" s="65" t="s">
        <v>22</v>
      </c>
      <c r="DC47" s="65" t="s">
        <v>23</v>
      </c>
      <c r="DD47" s="65" t="s">
        <v>24</v>
      </c>
      <c r="DE47" s="65" t="s">
        <v>25</v>
      </c>
      <c r="DF47" s="65" t="s">
        <v>26</v>
      </c>
      <c r="DG47" s="65" t="s">
        <v>27</v>
      </c>
      <c r="DH47" s="65" t="s">
        <v>28</v>
      </c>
      <c r="DI47" s="65" t="s">
        <v>29</v>
      </c>
      <c r="DJ47" s="65" t="s">
        <v>30</v>
      </c>
      <c r="DK47" s="62" t="s">
        <v>31</v>
      </c>
      <c r="DL47" s="65"/>
      <c r="DM47" s="66" t="s">
        <v>20</v>
      </c>
      <c r="DN47" s="65" t="s">
        <v>21</v>
      </c>
      <c r="DO47" s="65" t="s">
        <v>22</v>
      </c>
      <c r="DP47" s="65" t="s">
        <v>23</v>
      </c>
      <c r="DQ47" s="65" t="s">
        <v>24</v>
      </c>
      <c r="DR47" s="65" t="s">
        <v>25</v>
      </c>
      <c r="DS47" s="65" t="s">
        <v>26</v>
      </c>
      <c r="DT47" s="65" t="s">
        <v>27</v>
      </c>
      <c r="DU47" s="65" t="s">
        <v>28</v>
      </c>
      <c r="DV47" s="65" t="s">
        <v>29</v>
      </c>
      <c r="DW47" s="65" t="s">
        <v>30</v>
      </c>
      <c r="DX47" s="62" t="s">
        <v>31</v>
      </c>
      <c r="DY47" s="65"/>
      <c r="DZ47" s="98" t="s">
        <v>1422</v>
      </c>
      <c r="EA47" s="100" t="s">
        <v>1423</v>
      </c>
      <c r="EB47" s="85" t="str">
        <f>A47</f>
        <v>Temperature (°C)</v>
      </c>
    </row>
    <row r="48" spans="1:132" x14ac:dyDescent="0.3">
      <c r="A48" s="19">
        <f>'A. Thermody. result (all suite)'!C4</f>
        <v>1400</v>
      </c>
      <c r="B48" s="19" t="str">
        <f>'A. Thermody. result (all suite)'!A4</f>
        <v>Basanite</v>
      </c>
      <c r="C48" s="24">
        <f>'A. Thermody. result (all suite)'!G4</f>
        <v>100</v>
      </c>
      <c r="D48" s="19">
        <f>'A. Thermody. result (all suite)'!D4</f>
        <v>10000</v>
      </c>
      <c r="E48" s="61">
        <f>'A. Thermody. result (all suite)'!I4</f>
        <v>40.405959000000003</v>
      </c>
      <c r="F48" s="21">
        <f>'A. Thermody. result (all suite)'!J4</f>
        <v>3.4696530000000001</v>
      </c>
      <c r="G48" s="21">
        <f>'A. Thermody. result (all suite)'!K4</f>
        <v>13.238676</v>
      </c>
      <c r="H48" s="21">
        <f>'A. Thermody. result (all suite)'!L4</f>
        <v>2.0397959999999999</v>
      </c>
      <c r="I48" s="21">
        <f>'A. Thermody. result (all suite)'!M4</f>
        <v>10.188981</v>
      </c>
      <c r="J48" s="21">
        <f>'A. Thermody. result (all suite)'!N4</f>
        <v>0.179982</v>
      </c>
      <c r="K48" s="21">
        <f>'A. Thermody. result (all suite)'!O4</f>
        <v>10.188981</v>
      </c>
      <c r="L48" s="21">
        <f>'A. Thermody. result (all suite)'!P4</f>
        <v>12.038796</v>
      </c>
      <c r="M48" s="21">
        <f>'A. Thermody. result (all suite)'!Q4</f>
        <v>1.539846</v>
      </c>
      <c r="N48" s="21">
        <f>'A. Thermody. result (all suite)'!R4</f>
        <v>2.6997300000000002</v>
      </c>
      <c r="O48" s="21">
        <f>'A. Thermody. result (all suite)'!S4</f>
        <v>1.8098190000000001</v>
      </c>
      <c r="P48" s="21">
        <f>'A. Thermody. result (all suite)'!T4</f>
        <v>2.1997800000000001</v>
      </c>
      <c r="Q48" s="21">
        <f>SUM(E48:P48)</f>
        <v>99.999999000000017</v>
      </c>
      <c r="S48" s="19">
        <f>A48+273</f>
        <v>1673</v>
      </c>
      <c r="T48" s="19">
        <f>D48/10000</f>
        <v>1</v>
      </c>
      <c r="V48" s="61">
        <f t="shared" ref="V48" si="63">(E48*(Q48-P48))/Q48</f>
        <v>39.517116786221379</v>
      </c>
      <c r="W48" s="21">
        <f t="shared" ref="W48" si="64">(F48*(Q48-P48))/Q48</f>
        <v>3.3933282664733526</v>
      </c>
      <c r="X48" s="21">
        <f t="shared" ref="X48" si="65">(G48*(Q48-P48))/Q48</f>
        <v>12.947454250174983</v>
      </c>
      <c r="Y48" s="21">
        <f t="shared" ref="Y48" si="66">(H48*(Q48-P48))/Q48</f>
        <v>1.9949249751024896</v>
      </c>
      <c r="Z48" s="21">
        <f t="shared" ref="Z48" si="67">(I48*(Q48-P48))/Q48</f>
        <v>9.9648458315168487</v>
      </c>
      <c r="AA48" s="21">
        <f t="shared" ref="AA48" si="68">(J48*(Q48-P48))/Q48</f>
        <v>0.17602279192080791</v>
      </c>
      <c r="AB48" s="21">
        <f t="shared" ref="AB48" si="69">(K48*(Q48-P48))/Q48</f>
        <v>9.9648458315168487</v>
      </c>
      <c r="AC48" s="21">
        <f t="shared" ref="AC48" si="70">(L48*(Q48-P48))/Q48</f>
        <v>11.77396897070293</v>
      </c>
      <c r="AD48" s="21">
        <f t="shared" ref="AD48" si="71">(M48*(Q48-P48))/Q48</f>
        <v>1.5059727753224676</v>
      </c>
      <c r="AE48" s="21">
        <f t="shared" ref="AE48" si="72">(N48*(Q48-P48))/Q48</f>
        <v>2.6403418788121189</v>
      </c>
      <c r="AF48" s="21">
        <f t="shared" ref="AF48" si="73">(O48*(Q48-P48))/Q48</f>
        <v>1.7700069632036797</v>
      </c>
      <c r="AG48" s="21">
        <f t="shared" ref="AG48" si="74">SUM(V48:AF48)</f>
        <v>95.64882932096792</v>
      </c>
      <c r="AH48" s="21"/>
      <c r="AI48" s="61">
        <f t="shared" ref="AI48" si="75">V48*100/AG48</f>
        <v>41.314793988344739</v>
      </c>
      <c r="AJ48" s="21">
        <f t="shared" ref="AJ48" si="76">W48*100/AG48</f>
        <v>3.5476945097638271</v>
      </c>
      <c r="AK48" s="21">
        <f t="shared" ref="AK48" si="77">X48*100/AG48</f>
        <v>13.536448215928839</v>
      </c>
      <c r="AL48" s="21">
        <f t="shared" ref="AL48" si="78">Y48*100/AG48</f>
        <v>2.0856763112156216</v>
      </c>
      <c r="AM48" s="21">
        <f t="shared" ref="AM48" si="79">Z48*100/AG48</f>
        <v>10.418157652591759</v>
      </c>
      <c r="AN48" s="21">
        <f t="shared" ref="AN48" si="80">AA48*100/AG48</f>
        <v>0.18403026275431955</v>
      </c>
      <c r="AO48" s="21">
        <f t="shared" ref="AO48" si="81">AB48*100/AG48</f>
        <v>10.418157652591759</v>
      </c>
      <c r="AP48" s="21">
        <f t="shared" ref="AP48" si="82">AC48*100/AG48</f>
        <v>12.309579797566707</v>
      </c>
      <c r="AQ48" s="21">
        <f t="shared" ref="AQ48" si="83">AD48*100/AG48</f>
        <v>1.5744811368980673</v>
      </c>
      <c r="AR48" s="21">
        <f t="shared" ref="AR48" si="84">AE48*100/AG48</f>
        <v>2.7604539413147937</v>
      </c>
      <c r="AS48" s="21">
        <f t="shared" ref="AS48" si="85">AF48*100/AG48</f>
        <v>1.8505265310295469</v>
      </c>
      <c r="AT48" s="21">
        <f t="shared" ref="AT48" si="86">SUM(AI48:AS48)</f>
        <v>99.999999999999986</v>
      </c>
      <c r="AU48" s="21"/>
      <c r="AV48" s="21">
        <f>AR48*'[1]diagram lines'!$G$39</f>
        <v>2.2914698131109512</v>
      </c>
      <c r="AW48" s="21">
        <f>AK48*'[1]diagram lines'!$G$40</f>
        <v>7.1643869313886217</v>
      </c>
      <c r="AX48" s="21">
        <f>AQ48*'[1]diagram lines'!$G$38</f>
        <v>1.1680323116258977</v>
      </c>
      <c r="AY48" s="21">
        <f>AP48*'[1]diagram lines'!$G$41</f>
        <v>8.797135148482143</v>
      </c>
      <c r="AZ48" s="21">
        <f t="shared" ref="AZ48" si="87">SUM(AQ48:AR48)</f>
        <v>4.3349350782128608</v>
      </c>
      <c r="BA48" s="21">
        <f t="shared" ref="BA48" si="88">AW48/(AY48+AX48+AV48)</f>
        <v>0.5845312031092702</v>
      </c>
      <c r="BB48" s="21">
        <f t="shared" ref="BB48" si="89">AW48/(AX48+AV48)</f>
        <v>2.0709300567154845</v>
      </c>
      <c r="BC48" s="86">
        <f t="shared" ref="BC48" si="90">(AX48+AV48)/AW48</f>
        <v>0.4828748304450271</v>
      </c>
      <c r="BE48" s="20"/>
      <c r="BG48" s="89" t="s">
        <v>1394</v>
      </c>
      <c r="BH48" s="88">
        <v>60.08</v>
      </c>
      <c r="BI48" s="88">
        <v>79.88</v>
      </c>
      <c r="BJ48" s="88">
        <v>101.96</v>
      </c>
      <c r="BK48" s="88">
        <v>159.69</v>
      </c>
      <c r="BL48" s="88">
        <v>71.849999999999994</v>
      </c>
      <c r="BM48" s="88">
        <v>70.94</v>
      </c>
      <c r="BN48" s="88">
        <v>40.299999999999997</v>
      </c>
      <c r="BO48" s="88">
        <v>56.08</v>
      </c>
      <c r="BP48" s="88">
        <v>61.99</v>
      </c>
      <c r="BQ48" s="88">
        <v>94.2</v>
      </c>
      <c r="BR48" s="88">
        <v>141.94399999999999</v>
      </c>
      <c r="BS48" s="88">
        <v>18.02</v>
      </c>
      <c r="BX48" s="61">
        <f>E48/$BH$48</f>
        <v>0.67253593541944079</v>
      </c>
      <c r="BY48" s="21">
        <f>F48/$BI$48</f>
        <v>4.343581622433651E-2</v>
      </c>
      <c r="BZ48" s="21">
        <f>G48/$BJ$48</f>
        <v>0.12984185955276581</v>
      </c>
      <c r="CA48" s="21">
        <f>H48/$BK$48</f>
        <v>1.27734736051099E-2</v>
      </c>
      <c r="CB48" s="21">
        <f>I48/$BL$48</f>
        <v>0.14180906054279752</v>
      </c>
      <c r="CC48" s="21">
        <f>J48/$BM$48</f>
        <v>2.5371017761488582E-3</v>
      </c>
      <c r="CD48" s="21">
        <f>K48/$BN$48</f>
        <v>0.25282831265508687</v>
      </c>
      <c r="CE48" s="21">
        <f>L48/$BO$48</f>
        <v>0.21467182596291012</v>
      </c>
      <c r="CF48" s="21">
        <f>M48/$BP$48</f>
        <v>2.4840232295531537E-2</v>
      </c>
      <c r="CG48" s="21">
        <f>N48/$BQ$48</f>
        <v>2.8659554140127389E-2</v>
      </c>
      <c r="CH48" s="21">
        <f>O48/$BR$48</f>
        <v>1.2750232486050839E-2</v>
      </c>
      <c r="CI48" s="21">
        <f>P48/$BS$48</f>
        <v>0.12207436182019979</v>
      </c>
      <c r="CJ48" s="21">
        <f>SUM(BX48:CI48)</f>
        <v>1.658757766480506</v>
      </c>
      <c r="CL48" s="68">
        <f>BX48/CJ48</f>
        <v>0.40544553822732293</v>
      </c>
      <c r="CM48" s="19">
        <f>BY48/CJ48</f>
        <v>2.618575002454825E-2</v>
      </c>
      <c r="CN48" s="19">
        <f>BZ48/CJ48</f>
        <v>7.827656465371656E-2</v>
      </c>
      <c r="CO48" s="19">
        <f>CA48/CJ48</f>
        <v>7.7006262537128662E-3</v>
      </c>
      <c r="CP48" s="19">
        <f>CB48/CJ48</f>
        <v>8.5491120770263523E-2</v>
      </c>
      <c r="CQ48" s="19">
        <f>CC48/CJ48</f>
        <v>1.5295191542837455E-3</v>
      </c>
      <c r="CR48" s="19">
        <f>CD48/CJ48</f>
        <v>0.15242027363135072</v>
      </c>
      <c r="CS48" s="19">
        <f>CE48/CJ48</f>
        <v>0.12941722432347266</v>
      </c>
      <c r="CT48" s="19">
        <f>CF48/CJ48</f>
        <v>1.4975201803115996E-2</v>
      </c>
      <c r="CU48" s="19">
        <f>CG48/CJ48</f>
        <v>1.7277721147275306E-2</v>
      </c>
      <c r="CV48" s="19">
        <f>CH48/CJ48</f>
        <v>7.6866150945618991E-3</v>
      </c>
      <c r="CW48" s="19">
        <f>CI48/CJ48</f>
        <v>7.3593844916375509E-2</v>
      </c>
      <c r="CX48" s="19">
        <f>SUM(CL48:CW48)</f>
        <v>1</v>
      </c>
      <c r="CZ48" s="68">
        <f>($BH$49*$DC$46)+(($BH$50*$DD$46)*(S48-1673))+(($BH$51*$DC$46)*T48)</f>
        <v>2.4859999999999999E-5</v>
      </c>
      <c r="DA48" s="19">
        <f>($BI$49*$DC$46)+(($BI$50*$DD$46)*(S48-1673))+(($BI$51*$DC$46)*T48)</f>
        <v>2.0139999999999997E-5</v>
      </c>
      <c r="DB48" s="19">
        <f>($BJ$49*$DC$46)+(($BJ$50*$DD$46)*(S48-1673))+(($BJ$51*$DC$46)*T48)</f>
        <v>3.5539999999999995E-5</v>
      </c>
      <c r="DC48" s="19">
        <f>($BK$49*$DC$46)+(($BK$50*$DD$46)*(S48-1673))+(($BK$51*$DC$46)*T48)</f>
        <v>4.1869999999999997E-5</v>
      </c>
      <c r="DD48" s="19">
        <f>($BL$49*$DC$46)+(($BL$50*$DD$46)*(S48-1673))+(($BL$51*$DC$46)*T48)</f>
        <v>1.3489999999999998E-5</v>
      </c>
      <c r="DE48" s="19">
        <f>($BM$49*$DC$46)+(($BM$50*$DD$46)*(S48-1673))+(($BM$51*$DC$46)*T48)</f>
        <v>1.3489999999999998E-5</v>
      </c>
      <c r="DF48" s="19">
        <f>($BN$49*$DC$46)+(($BN$50*$DD$46)*(S48-1673))+(($BN$51*$DC$46)*T48)</f>
        <v>1.259E-5</v>
      </c>
      <c r="DG48" s="19">
        <f>($BO$49*$DC$46)+(($BO$50*$DD$46)*(S48-1673))+(($BO$51*$DC$46)*T48)</f>
        <v>1.7289999999999999E-5</v>
      </c>
      <c r="DH48" s="19">
        <f>($BP$49*$DC$46)+(($BP$50*$DD$46)*(S48-1673))+(($BP$51*$DC$46)*T48)</f>
        <v>2.6629999999999997E-5</v>
      </c>
      <c r="DI48" s="19">
        <f>($BQ$49*$DC$46)+(($BQ$50*$DD$46)*(S48-1673))+(($BQ$51*$DC$46)*T48)</f>
        <v>3.9549999999999992E-5</v>
      </c>
      <c r="DJ48" s="19">
        <f>($BR$49*$DC$46)+(($BR$50*$DD$46)*(S48-1673))+(($BR$51*$DC$46)*T48)</f>
        <v>0</v>
      </c>
      <c r="DK48" s="19">
        <f>($BS$49*$DC$46)+(($BS$50*$DD$46)*(S48-1673))+(($BS$51*$DC$46)*T48)</f>
        <v>2.3119999999999999E-5</v>
      </c>
      <c r="DM48" s="68">
        <f>((CL48*$BH$48)/CZ48)/1000</f>
        <v>979.85389930400481</v>
      </c>
      <c r="DN48" s="19">
        <f>((CM48*$BI$48)/DA48)/1000</f>
        <v>103.8588734836601</v>
      </c>
      <c r="DO48" s="19">
        <f>((CN48*$BJ$48)/DB48)/1000</f>
        <v>224.56608137571584</v>
      </c>
      <c r="DP48" s="19">
        <f>((CO48*$BK$48)/DC48)/1000</f>
        <v>29.369787591483345</v>
      </c>
      <c r="DQ48" s="19">
        <f>((CP48*$BL$48)/DD48)/1000</f>
        <v>455.34003167853484</v>
      </c>
      <c r="DR48" s="19">
        <f>((CQ48*$BM$48)/DE48)/1000</f>
        <v>8.0432979099250499</v>
      </c>
      <c r="DS48" s="19">
        <f>((CR48*$BN$48)/DF48)/1000</f>
        <v>487.89015308526075</v>
      </c>
      <c r="DT48" s="19">
        <f>((CS48*$BO$48)/DG48)/1000</f>
        <v>419.76390630771238</v>
      </c>
      <c r="DU48" s="19">
        <f>((CT48*$BP$48)/DH48)/1000</f>
        <v>34.859660524790108</v>
      </c>
      <c r="DV48" s="19">
        <f>((CU48*$BQ$48)/DI48)/1000</f>
        <v>41.151993225621595</v>
      </c>
      <c r="DX48" s="19">
        <f>((CW48*$BS$48)/DK48)/1000</f>
        <v>57.359908537763275</v>
      </c>
      <c r="DZ48" s="99">
        <f>SUM(DM48:DX48)</f>
        <v>2842.0575930244718</v>
      </c>
      <c r="EA48" s="21">
        <f>DZ48/1000</f>
        <v>2.8420575930244718</v>
      </c>
      <c r="EB48" s="92">
        <f>A48</f>
        <v>1400</v>
      </c>
    </row>
    <row r="49" spans="1:132" ht="14.4" customHeight="1" x14ac:dyDescent="0.3">
      <c r="A49" s="19">
        <f>'A. Thermody. result (all suite)'!C5</f>
        <v>1399</v>
      </c>
      <c r="B49" s="19" t="str">
        <f>'A. Thermody. result (all suite)'!A5</f>
        <v>Basanite</v>
      </c>
      <c r="C49" s="24">
        <f>'A. Thermody. result (all suite)'!G5</f>
        <v>100</v>
      </c>
      <c r="D49" s="19">
        <f>'A. Thermody. result (all suite)'!D5</f>
        <v>10000</v>
      </c>
      <c r="E49" s="61">
        <f>'A. Thermody. result (all suite)'!I5</f>
        <v>40.405959000000003</v>
      </c>
      <c r="F49" s="21">
        <f>'A. Thermody. result (all suite)'!J5</f>
        <v>3.4696530000000001</v>
      </c>
      <c r="G49" s="21">
        <f>'A. Thermody. result (all suite)'!K5</f>
        <v>13.238676</v>
      </c>
      <c r="H49" s="21">
        <f>'A. Thermody. result (all suite)'!L5</f>
        <v>2.0397959999999999</v>
      </c>
      <c r="I49" s="21">
        <f>'A. Thermody. result (all suite)'!M5</f>
        <v>10.188981</v>
      </c>
      <c r="J49" s="21">
        <f>'A. Thermody. result (all suite)'!N5</f>
        <v>0.179982</v>
      </c>
      <c r="K49" s="21">
        <f>'A. Thermody. result (all suite)'!O5</f>
        <v>10.188981</v>
      </c>
      <c r="L49" s="21">
        <f>'A. Thermody. result (all suite)'!P5</f>
        <v>12.038796</v>
      </c>
      <c r="M49" s="21">
        <f>'A. Thermody. result (all suite)'!Q5</f>
        <v>1.539846</v>
      </c>
      <c r="N49" s="21">
        <f>'A. Thermody. result (all suite)'!R5</f>
        <v>2.6997300000000002</v>
      </c>
      <c r="O49" s="21">
        <f>'A. Thermody. result (all suite)'!S5</f>
        <v>1.8098190000000001</v>
      </c>
      <c r="P49" s="21">
        <f>'A. Thermody. result (all suite)'!T5</f>
        <v>2.1997800000000001</v>
      </c>
      <c r="Q49" s="21">
        <f t="shared" ref="Q49:Q112" si="91">SUM(E49:P49)</f>
        <v>99.999999000000017</v>
      </c>
      <c r="S49" s="19">
        <f t="shared" ref="S49:S112" si="92">A49+273</f>
        <v>1672</v>
      </c>
      <c r="T49" s="19">
        <f t="shared" ref="T49:T112" si="93">D49/10000</f>
        <v>1</v>
      </c>
      <c r="V49" s="61">
        <f t="shared" ref="V49:V112" si="94">(E49*(Q49-P49))/Q49</f>
        <v>39.517116786221379</v>
      </c>
      <c r="W49" s="21">
        <f t="shared" ref="W49:W112" si="95">(F49*(Q49-P49))/Q49</f>
        <v>3.3933282664733526</v>
      </c>
      <c r="X49" s="21">
        <f t="shared" ref="X49:X112" si="96">(G49*(Q49-P49))/Q49</f>
        <v>12.947454250174983</v>
      </c>
      <c r="Y49" s="21">
        <f t="shared" ref="Y49:Y112" si="97">(H49*(Q49-P49))/Q49</f>
        <v>1.9949249751024896</v>
      </c>
      <c r="Z49" s="21">
        <f t="shared" ref="Z49:Z112" si="98">(I49*(Q49-P49))/Q49</f>
        <v>9.9648458315168487</v>
      </c>
      <c r="AA49" s="21">
        <f t="shared" ref="AA49:AA112" si="99">(J49*(Q49-P49))/Q49</f>
        <v>0.17602279192080791</v>
      </c>
      <c r="AB49" s="21">
        <f t="shared" ref="AB49:AB112" si="100">(K49*(Q49-P49))/Q49</f>
        <v>9.9648458315168487</v>
      </c>
      <c r="AC49" s="21">
        <f t="shared" ref="AC49:AC112" si="101">(L49*(Q49-P49))/Q49</f>
        <v>11.77396897070293</v>
      </c>
      <c r="AD49" s="21">
        <f t="shared" ref="AD49:AD112" si="102">(M49*(Q49-P49))/Q49</f>
        <v>1.5059727753224676</v>
      </c>
      <c r="AE49" s="21">
        <f t="shared" ref="AE49:AE112" si="103">(N49*(Q49-P49))/Q49</f>
        <v>2.6403418788121189</v>
      </c>
      <c r="AF49" s="21">
        <f t="shared" ref="AF49:AF112" si="104">(O49*(Q49-P49))/Q49</f>
        <v>1.7700069632036797</v>
      </c>
      <c r="AG49" s="21">
        <f t="shared" ref="AG49:AG112" si="105">SUM(V49:AF49)</f>
        <v>95.64882932096792</v>
      </c>
      <c r="AH49" s="21"/>
      <c r="AI49" s="61">
        <f t="shared" ref="AI49:AI112" si="106">V49*100/AG49</f>
        <v>41.314793988344739</v>
      </c>
      <c r="AJ49" s="21">
        <f t="shared" ref="AJ49:AJ112" si="107">W49*100/AG49</f>
        <v>3.5476945097638271</v>
      </c>
      <c r="AK49" s="21">
        <f t="shared" ref="AK49:AK112" si="108">X49*100/AG49</f>
        <v>13.536448215928839</v>
      </c>
      <c r="AL49" s="21">
        <f t="shared" ref="AL49:AL112" si="109">Y49*100/AG49</f>
        <v>2.0856763112156216</v>
      </c>
      <c r="AM49" s="21">
        <f t="shared" ref="AM49:AM112" si="110">Z49*100/AG49</f>
        <v>10.418157652591759</v>
      </c>
      <c r="AN49" s="21">
        <f t="shared" ref="AN49:AN112" si="111">AA49*100/AG49</f>
        <v>0.18403026275431955</v>
      </c>
      <c r="AO49" s="21">
        <f t="shared" ref="AO49:AO112" si="112">AB49*100/AG49</f>
        <v>10.418157652591759</v>
      </c>
      <c r="AP49" s="21">
        <f t="shared" ref="AP49:AP112" si="113">AC49*100/AG49</f>
        <v>12.309579797566707</v>
      </c>
      <c r="AQ49" s="21">
        <f t="shared" ref="AQ49:AQ112" si="114">AD49*100/AG49</f>
        <v>1.5744811368980673</v>
      </c>
      <c r="AR49" s="21">
        <f t="shared" ref="AR49:AR112" si="115">AE49*100/AG49</f>
        <v>2.7604539413147937</v>
      </c>
      <c r="AS49" s="21">
        <f t="shared" ref="AS49:AS112" si="116">AF49*100/AG49</f>
        <v>1.8505265310295469</v>
      </c>
      <c r="AT49" s="21">
        <f t="shared" ref="AT49:AT112" si="117">SUM(AI49:AS49)</f>
        <v>99.999999999999986</v>
      </c>
      <c r="AU49" s="21"/>
      <c r="AV49" s="21">
        <f>AR49*'[1]diagram lines'!$G$39</f>
        <v>2.2914698131109512</v>
      </c>
      <c r="AW49" s="21">
        <f>AK49*'[1]diagram lines'!$G$40</f>
        <v>7.1643869313886217</v>
      </c>
      <c r="AX49" s="21">
        <f>AQ49*'[1]diagram lines'!$G$38</f>
        <v>1.1680323116258977</v>
      </c>
      <c r="AY49" s="21">
        <f>AP49*'[1]diagram lines'!$G$41</f>
        <v>8.797135148482143</v>
      </c>
      <c r="AZ49" s="21">
        <f t="shared" ref="AZ49:AZ112" si="118">SUM(AQ49:AR49)</f>
        <v>4.3349350782128608</v>
      </c>
      <c r="BA49" s="21">
        <f t="shared" ref="BA49:BA112" si="119">AW49/(AY49+AX49+AV49)</f>
        <v>0.5845312031092702</v>
      </c>
      <c r="BB49" s="21">
        <f t="shared" ref="BB49:BB112" si="120">AW49/(AX49+AV49)</f>
        <v>2.0709300567154845</v>
      </c>
      <c r="BC49" s="86">
        <f t="shared" ref="BC49:BC112" si="121">(AX49+AV49)/AW49</f>
        <v>0.4828748304450271</v>
      </c>
      <c r="BG49" s="89" t="s">
        <v>1395</v>
      </c>
      <c r="BH49" s="88">
        <v>26.75</v>
      </c>
      <c r="BI49" s="88">
        <v>22.45</v>
      </c>
      <c r="BJ49" s="88">
        <v>37.799999999999997</v>
      </c>
      <c r="BK49" s="88">
        <v>44.4</v>
      </c>
      <c r="BL49" s="88">
        <v>13.94</v>
      </c>
      <c r="BM49" s="88">
        <v>13.94</v>
      </c>
      <c r="BN49" s="88">
        <v>12.32</v>
      </c>
      <c r="BO49" s="88">
        <v>16.95</v>
      </c>
      <c r="BP49" s="88">
        <v>29.03</v>
      </c>
      <c r="BQ49" s="88">
        <v>46.3</v>
      </c>
      <c r="BR49" s="88"/>
      <c r="BS49" s="88">
        <v>26.27</v>
      </c>
      <c r="BX49" s="61">
        <f t="shared" ref="BX49:BX112" si="122">E49/$BH$48</f>
        <v>0.67253593541944079</v>
      </c>
      <c r="BY49" s="21">
        <f t="shared" ref="BY49:BY112" si="123">F49/$BI$48</f>
        <v>4.343581622433651E-2</v>
      </c>
      <c r="BZ49" s="21">
        <f t="shared" ref="BZ49:BZ112" si="124">G49/$BJ$48</f>
        <v>0.12984185955276581</v>
      </c>
      <c r="CA49" s="21">
        <f t="shared" ref="CA49:CA112" si="125">H49/$BK$48</f>
        <v>1.27734736051099E-2</v>
      </c>
      <c r="CB49" s="21">
        <f t="shared" ref="CB49:CB112" si="126">I49/$BL$48</f>
        <v>0.14180906054279752</v>
      </c>
      <c r="CC49" s="21">
        <f t="shared" ref="CC49:CC112" si="127">J49/$BM$48</f>
        <v>2.5371017761488582E-3</v>
      </c>
      <c r="CD49" s="21">
        <f t="shared" ref="CD49:CD112" si="128">K49/$BN$48</f>
        <v>0.25282831265508687</v>
      </c>
      <c r="CE49" s="21">
        <f t="shared" ref="CE49:CE112" si="129">L49/$BO$48</f>
        <v>0.21467182596291012</v>
      </c>
      <c r="CF49" s="21">
        <f t="shared" ref="CF49:CF112" si="130">M49/$BP$48</f>
        <v>2.4840232295531537E-2</v>
      </c>
      <c r="CG49" s="21">
        <f t="shared" ref="CG49:CG112" si="131">N49/$BQ$48</f>
        <v>2.8659554140127389E-2</v>
      </c>
      <c r="CH49" s="21">
        <f t="shared" ref="CH49:CH112" si="132">O49/$BR$48</f>
        <v>1.2750232486050839E-2</v>
      </c>
      <c r="CI49" s="21">
        <f t="shared" ref="CI49:CI112" si="133">P49/$BS$48</f>
        <v>0.12207436182019979</v>
      </c>
      <c r="CJ49" s="21">
        <f t="shared" ref="CJ49:CJ112" si="134">SUM(BX49:CI49)</f>
        <v>1.658757766480506</v>
      </c>
      <c r="CL49" s="68">
        <f t="shared" ref="CL49:CL112" si="135">BX49/CJ49</f>
        <v>0.40544553822732293</v>
      </c>
      <c r="CM49" s="19">
        <f t="shared" ref="CM49:CM112" si="136">BY49/CJ49</f>
        <v>2.618575002454825E-2</v>
      </c>
      <c r="CN49" s="19">
        <f t="shared" ref="CN49:CN112" si="137">BZ49/CJ49</f>
        <v>7.827656465371656E-2</v>
      </c>
      <c r="CO49" s="19">
        <f t="shared" ref="CO49:CO112" si="138">CA49/CJ49</f>
        <v>7.7006262537128662E-3</v>
      </c>
      <c r="CP49" s="19">
        <f t="shared" ref="CP49:CP112" si="139">CB49/CJ49</f>
        <v>8.5491120770263523E-2</v>
      </c>
      <c r="CQ49" s="19">
        <f t="shared" ref="CQ49:CQ112" si="140">CC49/CJ49</f>
        <v>1.5295191542837455E-3</v>
      </c>
      <c r="CR49" s="19">
        <f t="shared" ref="CR49:CR112" si="141">CD49/CJ49</f>
        <v>0.15242027363135072</v>
      </c>
      <c r="CS49" s="19">
        <f t="shared" ref="CS49:CS112" si="142">CE49/CJ49</f>
        <v>0.12941722432347266</v>
      </c>
      <c r="CT49" s="19">
        <f t="shared" ref="CT49:CT112" si="143">CF49/CJ49</f>
        <v>1.4975201803115996E-2</v>
      </c>
      <c r="CU49" s="19">
        <f t="shared" ref="CU49:CU112" si="144">CG49/CJ49</f>
        <v>1.7277721147275306E-2</v>
      </c>
      <c r="CV49" s="19">
        <f t="shared" ref="CV49:CV112" si="145">CH49/CJ49</f>
        <v>7.6866150945618991E-3</v>
      </c>
      <c r="CW49" s="19">
        <f t="shared" ref="CW49:CW112" si="146">CI49/CJ49</f>
        <v>7.3593844916375509E-2</v>
      </c>
      <c r="CX49" s="19">
        <f t="shared" ref="CX49:CX112" si="147">SUM(CL49:CW49)</f>
        <v>1</v>
      </c>
      <c r="CZ49" s="68">
        <f t="shared" ref="CZ49:CZ112" si="148">($BH$49*$DC$46)+(($BH$50*$DD$46)*(S49-1673))+(($BH$51*$DC$46)*T49)</f>
        <v>2.4859999999999999E-5</v>
      </c>
      <c r="DA49" s="19">
        <f t="shared" ref="DA49:DA112" si="149">($BI$49*$DC$46)+(($BI$50*$DD$46)*(S49-1673))+(($BI$51*$DC$46)*T49)</f>
        <v>2.0132759999999995E-5</v>
      </c>
      <c r="DB49" s="19">
        <f t="shared" ref="DB49:DB112" si="150">($BJ$49*$DC$46)+(($BJ$50*$DD$46)*(S49-1673))+(($BJ$51*$DC$46)*T49)</f>
        <v>3.5539999999999995E-5</v>
      </c>
      <c r="DC49" s="19">
        <f t="shared" ref="DC49:DC112" si="151">($BK$49*$DC$46)+(($BK$50*$DD$46)*(S49-1673))+(($BK$51*$DC$46)*T49)</f>
        <v>4.1860909999999998E-5</v>
      </c>
      <c r="DD49" s="19">
        <f t="shared" ref="DD49:DD112" si="152">($BL$49*$DC$46)+(($BL$50*$DD$46)*(S49-1673))+(($BL$51*$DC$46)*T49)</f>
        <v>1.3487079999999999E-5</v>
      </c>
      <c r="DE49" s="19">
        <f t="shared" ref="DE49:DE112" si="153">($BM$49*$DC$46)+(($BM$50*$DD$46)*(S49-1673))+(($BM$51*$DC$46)*T49)</f>
        <v>1.3487079999999999E-5</v>
      </c>
      <c r="DF49" s="19">
        <f t="shared" ref="DF49:DF112" si="154">($BN$49*$DC$46)+(($BN$50*$DD$46)*(S49-1673))+(($BN$51*$DC$46)*T49)</f>
        <v>1.258673E-5</v>
      </c>
      <c r="DG49" s="19">
        <f t="shared" ref="DG49:DG112" si="155">($BO$49*$DC$46)+(($BO$50*$DD$46)*(S49-1673))+(($BO$51*$DC$46)*T49)</f>
        <v>1.7286259999999998E-5</v>
      </c>
      <c r="DH49" s="19">
        <f t="shared" ref="DH49:DH112" si="156">($BP$49*$DC$46)+(($BP$50*$DD$46)*(S49-1673))+(($BP$51*$DC$46)*T49)</f>
        <v>2.6622319999999999E-5</v>
      </c>
      <c r="DI49" s="19">
        <f t="shared" ref="DI49:DI112" si="157">($BQ$49*$DC$46)+(($BQ$50*$DD$46)*(S49-1673))+(($BQ$51*$DC$46)*T49)</f>
        <v>3.9537919999999994E-5</v>
      </c>
      <c r="DJ49" s="19">
        <f t="shared" ref="DJ49:DJ112" si="158">($BR$49*$DC$46)+(($BR$50*$DD$46)*(S49-1673))+(($BR$51*$DC$46)*T49)</f>
        <v>0</v>
      </c>
      <c r="DK49" s="19">
        <f t="shared" ref="DK49:DK112" si="159">($BS$49*$DC$46)+(($BS$50*$DD$46)*(S49-1673))+(($BS$51*$DC$46)*T49)</f>
        <v>2.3110539999999998E-5</v>
      </c>
      <c r="DM49" s="68">
        <f t="shared" ref="DM49:DM112" si="160">((CL49*$BH$48)/CZ49)/1000</f>
        <v>979.85389930400481</v>
      </c>
      <c r="DN49" s="19">
        <f t="shared" ref="DN49:DN112" si="161">((CM49*$BI$48)/DA49)/1000</f>
        <v>103.89622247326818</v>
      </c>
      <c r="DO49" s="19">
        <f t="shared" ref="DO49:DO112" si="162">((CN49*$BJ$48)/DB49)/1000</f>
        <v>224.56608137571584</v>
      </c>
      <c r="DP49" s="19">
        <f t="shared" ref="DP49:DP112" si="163">((CO49*$BK$48)/DC49)/1000</f>
        <v>29.376165173079315</v>
      </c>
      <c r="DQ49" s="19">
        <f t="shared" ref="DQ49:DQ112" si="164">((CP49*$BL$48)/DD49)/1000</f>
        <v>455.43861438824672</v>
      </c>
      <c r="DR49" s="19">
        <f t="shared" ref="DR49:DR112" si="165">((CQ49*$BM$48)/DE49)/1000</f>
        <v>8.0450393120593127</v>
      </c>
      <c r="DS49" s="19">
        <f t="shared" ref="DS49:DS112" si="166">((CR49*$BN$48)/DF49)/1000</f>
        <v>488.01690568904183</v>
      </c>
      <c r="DT49" s="19">
        <f t="shared" ref="DT49:DT112" si="167">((CS49*$BO$48)/DG49)/1000</f>
        <v>419.854725085724</v>
      </c>
      <c r="DU49" s="19">
        <f t="shared" ref="DU49:DU112" si="168">((CT49*$BP$48)/DH49)/1000</f>
        <v>34.869716830657907</v>
      </c>
      <c r="DV49" s="19">
        <f t="shared" ref="DV49:DV112" si="169">((CU49*$BQ$48)/DI49)/1000</f>
        <v>41.164566372569269</v>
      </c>
      <c r="DX49" s="19">
        <f t="shared" ref="DX49:DX112" si="170">((CW49*$BS$48)/DK49)/1000</f>
        <v>57.38338807284844</v>
      </c>
      <c r="DZ49" s="99">
        <f t="shared" ref="DZ49:DZ112" si="171">SUM(DM49:DX49)</f>
        <v>2842.4653240772163</v>
      </c>
      <c r="EA49" s="21">
        <f t="shared" ref="EA49:EA112" si="172">DZ49/1000</f>
        <v>2.8424653240772164</v>
      </c>
      <c r="EB49" s="92">
        <f t="shared" ref="EB49:EB112" si="173">A49</f>
        <v>1399</v>
      </c>
    </row>
    <row r="50" spans="1:132" x14ac:dyDescent="0.3">
      <c r="A50" s="19">
        <f>'A. Thermody. result (all suite)'!C6</f>
        <v>1398</v>
      </c>
      <c r="B50" s="19" t="str">
        <f>'A. Thermody. result (all suite)'!A6</f>
        <v>Basanite</v>
      </c>
      <c r="C50" s="24">
        <f>'A. Thermody. result (all suite)'!G6</f>
        <v>100</v>
      </c>
      <c r="D50" s="19">
        <f>'A. Thermody. result (all suite)'!D6</f>
        <v>10000</v>
      </c>
      <c r="E50" s="61">
        <f>'A. Thermody. result (all suite)'!I6</f>
        <v>40.405959000000003</v>
      </c>
      <c r="F50" s="21">
        <f>'A. Thermody. result (all suite)'!J6</f>
        <v>3.4696530000000001</v>
      </c>
      <c r="G50" s="21">
        <f>'A. Thermody. result (all suite)'!K6</f>
        <v>13.238676</v>
      </c>
      <c r="H50" s="21">
        <f>'A. Thermody. result (all suite)'!L6</f>
        <v>2.0397959999999999</v>
      </c>
      <c r="I50" s="21">
        <f>'A. Thermody. result (all suite)'!M6</f>
        <v>10.188981</v>
      </c>
      <c r="J50" s="21">
        <f>'A. Thermody. result (all suite)'!N6</f>
        <v>0.179982</v>
      </c>
      <c r="K50" s="21">
        <f>'A. Thermody. result (all suite)'!O6</f>
        <v>10.188981</v>
      </c>
      <c r="L50" s="21">
        <f>'A. Thermody. result (all suite)'!P6</f>
        <v>12.038796</v>
      </c>
      <c r="M50" s="21">
        <f>'A. Thermody. result (all suite)'!Q6</f>
        <v>1.539846</v>
      </c>
      <c r="N50" s="21">
        <f>'A. Thermody. result (all suite)'!R6</f>
        <v>2.6997300000000002</v>
      </c>
      <c r="O50" s="21">
        <f>'A. Thermody. result (all suite)'!S6</f>
        <v>1.8098190000000001</v>
      </c>
      <c r="P50" s="21">
        <f>'A. Thermody. result (all suite)'!T6</f>
        <v>2.1997800000000001</v>
      </c>
      <c r="Q50" s="21">
        <f t="shared" si="91"/>
        <v>99.999999000000017</v>
      </c>
      <c r="S50" s="19">
        <f t="shared" si="92"/>
        <v>1671</v>
      </c>
      <c r="T50" s="19">
        <f t="shared" si="93"/>
        <v>1</v>
      </c>
      <c r="V50" s="61">
        <f t="shared" si="94"/>
        <v>39.517116786221379</v>
      </c>
      <c r="W50" s="21">
        <f t="shared" si="95"/>
        <v>3.3933282664733526</v>
      </c>
      <c r="X50" s="21">
        <f t="shared" si="96"/>
        <v>12.947454250174983</v>
      </c>
      <c r="Y50" s="21">
        <f t="shared" si="97"/>
        <v>1.9949249751024896</v>
      </c>
      <c r="Z50" s="21">
        <f t="shared" si="98"/>
        <v>9.9648458315168487</v>
      </c>
      <c r="AA50" s="21">
        <f t="shared" si="99"/>
        <v>0.17602279192080791</v>
      </c>
      <c r="AB50" s="21">
        <f t="shared" si="100"/>
        <v>9.9648458315168487</v>
      </c>
      <c r="AC50" s="21">
        <f t="shared" si="101"/>
        <v>11.77396897070293</v>
      </c>
      <c r="AD50" s="21">
        <f t="shared" si="102"/>
        <v>1.5059727753224676</v>
      </c>
      <c r="AE50" s="21">
        <f t="shared" si="103"/>
        <v>2.6403418788121189</v>
      </c>
      <c r="AF50" s="21">
        <f t="shared" si="104"/>
        <v>1.7700069632036797</v>
      </c>
      <c r="AG50" s="21">
        <f t="shared" si="105"/>
        <v>95.64882932096792</v>
      </c>
      <c r="AH50" s="21"/>
      <c r="AI50" s="61">
        <f t="shared" si="106"/>
        <v>41.314793988344739</v>
      </c>
      <c r="AJ50" s="21">
        <f t="shared" si="107"/>
        <v>3.5476945097638271</v>
      </c>
      <c r="AK50" s="21">
        <f t="shared" si="108"/>
        <v>13.536448215928839</v>
      </c>
      <c r="AL50" s="21">
        <f t="shared" si="109"/>
        <v>2.0856763112156216</v>
      </c>
      <c r="AM50" s="21">
        <f t="shared" si="110"/>
        <v>10.418157652591759</v>
      </c>
      <c r="AN50" s="21">
        <f t="shared" si="111"/>
        <v>0.18403026275431955</v>
      </c>
      <c r="AO50" s="21">
        <f t="shared" si="112"/>
        <v>10.418157652591759</v>
      </c>
      <c r="AP50" s="21">
        <f t="shared" si="113"/>
        <v>12.309579797566707</v>
      </c>
      <c r="AQ50" s="21">
        <f t="shared" si="114"/>
        <v>1.5744811368980673</v>
      </c>
      <c r="AR50" s="21">
        <f t="shared" si="115"/>
        <v>2.7604539413147937</v>
      </c>
      <c r="AS50" s="21">
        <f t="shared" si="116"/>
        <v>1.8505265310295469</v>
      </c>
      <c r="AT50" s="21">
        <f t="shared" si="117"/>
        <v>99.999999999999986</v>
      </c>
      <c r="AU50" s="21"/>
      <c r="AV50" s="21">
        <f>AR50*'[1]diagram lines'!$G$39</f>
        <v>2.2914698131109512</v>
      </c>
      <c r="AW50" s="21">
        <f>AK50*'[1]diagram lines'!$G$40</f>
        <v>7.1643869313886217</v>
      </c>
      <c r="AX50" s="21">
        <f>AQ50*'[1]diagram lines'!$G$38</f>
        <v>1.1680323116258977</v>
      </c>
      <c r="AY50" s="21">
        <f>AP50*'[1]diagram lines'!$G$41</f>
        <v>8.797135148482143</v>
      </c>
      <c r="AZ50" s="21">
        <f t="shared" si="118"/>
        <v>4.3349350782128608</v>
      </c>
      <c r="BA50" s="21">
        <f t="shared" si="119"/>
        <v>0.5845312031092702</v>
      </c>
      <c r="BB50" s="21">
        <f t="shared" si="120"/>
        <v>2.0709300567154845</v>
      </c>
      <c r="BC50" s="86">
        <f t="shared" si="121"/>
        <v>0.4828748304450271</v>
      </c>
      <c r="BG50" s="89" t="s">
        <v>1396</v>
      </c>
      <c r="BH50" s="88">
        <v>0</v>
      </c>
      <c r="BI50" s="88">
        <v>7.24</v>
      </c>
      <c r="BJ50" s="88">
        <v>0</v>
      </c>
      <c r="BK50" s="88">
        <v>9.09</v>
      </c>
      <c r="BL50" s="88">
        <v>2.92</v>
      </c>
      <c r="BM50" s="88">
        <v>2.92</v>
      </c>
      <c r="BN50" s="88">
        <v>3.27</v>
      </c>
      <c r="BO50" s="88">
        <v>3.74</v>
      </c>
      <c r="BP50" s="88">
        <v>7.68</v>
      </c>
      <c r="BQ50" s="88">
        <v>12.08</v>
      </c>
      <c r="BR50" s="88"/>
      <c r="BS50" s="88">
        <v>9.4600000000000009</v>
      </c>
      <c r="BX50" s="61">
        <f t="shared" si="122"/>
        <v>0.67253593541944079</v>
      </c>
      <c r="BY50" s="21">
        <f t="shared" si="123"/>
        <v>4.343581622433651E-2</v>
      </c>
      <c r="BZ50" s="21">
        <f t="shared" si="124"/>
        <v>0.12984185955276581</v>
      </c>
      <c r="CA50" s="21">
        <f t="shared" si="125"/>
        <v>1.27734736051099E-2</v>
      </c>
      <c r="CB50" s="21">
        <f t="shared" si="126"/>
        <v>0.14180906054279752</v>
      </c>
      <c r="CC50" s="21">
        <f t="shared" si="127"/>
        <v>2.5371017761488582E-3</v>
      </c>
      <c r="CD50" s="21">
        <f t="shared" si="128"/>
        <v>0.25282831265508687</v>
      </c>
      <c r="CE50" s="21">
        <f t="shared" si="129"/>
        <v>0.21467182596291012</v>
      </c>
      <c r="CF50" s="21">
        <f t="shared" si="130"/>
        <v>2.4840232295531537E-2</v>
      </c>
      <c r="CG50" s="21">
        <f t="shared" si="131"/>
        <v>2.8659554140127389E-2</v>
      </c>
      <c r="CH50" s="21">
        <f t="shared" si="132"/>
        <v>1.2750232486050839E-2</v>
      </c>
      <c r="CI50" s="21">
        <f t="shared" si="133"/>
        <v>0.12207436182019979</v>
      </c>
      <c r="CJ50" s="21">
        <f t="shared" si="134"/>
        <v>1.658757766480506</v>
      </c>
      <c r="CL50" s="68">
        <f t="shared" si="135"/>
        <v>0.40544553822732293</v>
      </c>
      <c r="CM50" s="19">
        <f t="shared" si="136"/>
        <v>2.618575002454825E-2</v>
      </c>
      <c r="CN50" s="19">
        <f t="shared" si="137"/>
        <v>7.827656465371656E-2</v>
      </c>
      <c r="CO50" s="19">
        <f t="shared" si="138"/>
        <v>7.7006262537128662E-3</v>
      </c>
      <c r="CP50" s="19">
        <f t="shared" si="139"/>
        <v>8.5491120770263523E-2</v>
      </c>
      <c r="CQ50" s="19">
        <f t="shared" si="140"/>
        <v>1.5295191542837455E-3</v>
      </c>
      <c r="CR50" s="19">
        <f t="shared" si="141"/>
        <v>0.15242027363135072</v>
      </c>
      <c r="CS50" s="19">
        <f t="shared" si="142"/>
        <v>0.12941722432347266</v>
      </c>
      <c r="CT50" s="19">
        <f t="shared" si="143"/>
        <v>1.4975201803115996E-2</v>
      </c>
      <c r="CU50" s="19">
        <f t="shared" si="144"/>
        <v>1.7277721147275306E-2</v>
      </c>
      <c r="CV50" s="19">
        <f t="shared" si="145"/>
        <v>7.6866150945618991E-3</v>
      </c>
      <c r="CW50" s="19">
        <f t="shared" si="146"/>
        <v>7.3593844916375509E-2</v>
      </c>
      <c r="CX50" s="19">
        <f t="shared" si="147"/>
        <v>1</v>
      </c>
      <c r="CZ50" s="68">
        <f t="shared" si="148"/>
        <v>2.4859999999999999E-5</v>
      </c>
      <c r="DA50" s="19">
        <f t="shared" si="149"/>
        <v>2.0125519999999997E-5</v>
      </c>
      <c r="DB50" s="19">
        <f t="shared" si="150"/>
        <v>3.5539999999999995E-5</v>
      </c>
      <c r="DC50" s="19">
        <f t="shared" si="151"/>
        <v>4.1851819999999999E-5</v>
      </c>
      <c r="DD50" s="19">
        <f t="shared" si="152"/>
        <v>1.3484159999999998E-5</v>
      </c>
      <c r="DE50" s="19">
        <f t="shared" si="153"/>
        <v>1.3484159999999998E-5</v>
      </c>
      <c r="DF50" s="19">
        <f t="shared" si="154"/>
        <v>1.258346E-5</v>
      </c>
      <c r="DG50" s="19">
        <f t="shared" si="155"/>
        <v>1.7282519999999997E-5</v>
      </c>
      <c r="DH50" s="19">
        <f t="shared" si="156"/>
        <v>2.6614639999999997E-5</v>
      </c>
      <c r="DI50" s="19">
        <f t="shared" si="157"/>
        <v>3.952583999999999E-5</v>
      </c>
      <c r="DJ50" s="19">
        <f t="shared" si="158"/>
        <v>0</v>
      </c>
      <c r="DK50" s="19">
        <f t="shared" si="159"/>
        <v>2.310108E-5</v>
      </c>
      <c r="DM50" s="68">
        <f t="shared" si="160"/>
        <v>979.85389930400481</v>
      </c>
      <c r="DN50" s="19">
        <f t="shared" si="161"/>
        <v>103.93359833489593</v>
      </c>
      <c r="DO50" s="19">
        <f t="shared" si="162"/>
        <v>224.56608137571584</v>
      </c>
      <c r="DP50" s="19">
        <f t="shared" si="163"/>
        <v>29.382545525031112</v>
      </c>
      <c r="DQ50" s="19">
        <f t="shared" si="164"/>
        <v>455.53723979420556</v>
      </c>
      <c r="DR50" s="19">
        <f t="shared" si="165"/>
        <v>8.0467814683961709</v>
      </c>
      <c r="DS50" s="19">
        <f t="shared" si="166"/>
        <v>488.14372416993683</v>
      </c>
      <c r="DT50" s="19">
        <f t="shared" si="167"/>
        <v>419.94558317076144</v>
      </c>
      <c r="DU50" s="19">
        <f t="shared" si="168"/>
        <v>34.879778940281014</v>
      </c>
      <c r="DV50" s="19">
        <f t="shared" si="169"/>
        <v>41.177147204799041</v>
      </c>
      <c r="DX50" s="19">
        <f t="shared" si="170"/>
        <v>57.406886837891854</v>
      </c>
      <c r="DZ50" s="99">
        <f t="shared" si="171"/>
        <v>2842.8732661259196</v>
      </c>
      <c r="EA50" s="21">
        <f t="shared" si="172"/>
        <v>2.8428732661259195</v>
      </c>
      <c r="EB50" s="92">
        <f t="shared" si="173"/>
        <v>1398</v>
      </c>
    </row>
    <row r="51" spans="1:132" x14ac:dyDescent="0.3">
      <c r="A51" s="19">
        <f>'A. Thermody. result (all suite)'!C7</f>
        <v>1397</v>
      </c>
      <c r="B51" s="19" t="str">
        <f>'A. Thermody. result (all suite)'!A7</f>
        <v>Basanite</v>
      </c>
      <c r="C51" s="24">
        <f>'A. Thermody. result (all suite)'!G7</f>
        <v>100</v>
      </c>
      <c r="D51" s="19">
        <f>'A. Thermody. result (all suite)'!D7</f>
        <v>10000</v>
      </c>
      <c r="E51" s="61">
        <f>'A. Thermody. result (all suite)'!I7</f>
        <v>40.405959000000003</v>
      </c>
      <c r="F51" s="21">
        <f>'A. Thermody. result (all suite)'!J7</f>
        <v>3.4696530000000001</v>
      </c>
      <c r="G51" s="21">
        <f>'A. Thermody. result (all suite)'!K7</f>
        <v>13.238676</v>
      </c>
      <c r="H51" s="21">
        <f>'A. Thermody. result (all suite)'!L7</f>
        <v>2.0397959999999999</v>
      </c>
      <c r="I51" s="21">
        <f>'A. Thermody. result (all suite)'!M7</f>
        <v>10.188981</v>
      </c>
      <c r="J51" s="21">
        <f>'A. Thermody. result (all suite)'!N7</f>
        <v>0.179982</v>
      </c>
      <c r="K51" s="21">
        <f>'A. Thermody. result (all suite)'!O7</f>
        <v>10.188981</v>
      </c>
      <c r="L51" s="21">
        <f>'A. Thermody. result (all suite)'!P7</f>
        <v>12.038796</v>
      </c>
      <c r="M51" s="21">
        <f>'A. Thermody. result (all suite)'!Q7</f>
        <v>1.539846</v>
      </c>
      <c r="N51" s="21">
        <f>'A. Thermody. result (all suite)'!R7</f>
        <v>2.6997300000000002</v>
      </c>
      <c r="O51" s="21">
        <f>'A. Thermody. result (all suite)'!S7</f>
        <v>1.8098190000000001</v>
      </c>
      <c r="P51" s="21">
        <f>'A. Thermody. result (all suite)'!T7</f>
        <v>2.1997800000000001</v>
      </c>
      <c r="Q51" s="21">
        <f t="shared" si="91"/>
        <v>99.999999000000017</v>
      </c>
      <c r="S51" s="19">
        <f t="shared" si="92"/>
        <v>1670</v>
      </c>
      <c r="T51" s="19">
        <f t="shared" si="93"/>
        <v>1</v>
      </c>
      <c r="V51" s="61">
        <f t="shared" si="94"/>
        <v>39.517116786221379</v>
      </c>
      <c r="W51" s="21">
        <f t="shared" si="95"/>
        <v>3.3933282664733526</v>
      </c>
      <c r="X51" s="21">
        <f t="shared" si="96"/>
        <v>12.947454250174983</v>
      </c>
      <c r="Y51" s="21">
        <f t="shared" si="97"/>
        <v>1.9949249751024896</v>
      </c>
      <c r="Z51" s="21">
        <f t="shared" si="98"/>
        <v>9.9648458315168487</v>
      </c>
      <c r="AA51" s="21">
        <f t="shared" si="99"/>
        <v>0.17602279192080791</v>
      </c>
      <c r="AB51" s="21">
        <f t="shared" si="100"/>
        <v>9.9648458315168487</v>
      </c>
      <c r="AC51" s="21">
        <f t="shared" si="101"/>
        <v>11.77396897070293</v>
      </c>
      <c r="AD51" s="21">
        <f t="shared" si="102"/>
        <v>1.5059727753224676</v>
      </c>
      <c r="AE51" s="21">
        <f t="shared" si="103"/>
        <v>2.6403418788121189</v>
      </c>
      <c r="AF51" s="21">
        <f t="shared" si="104"/>
        <v>1.7700069632036797</v>
      </c>
      <c r="AG51" s="21">
        <f t="shared" si="105"/>
        <v>95.64882932096792</v>
      </c>
      <c r="AH51" s="21"/>
      <c r="AI51" s="61">
        <f t="shared" si="106"/>
        <v>41.314793988344739</v>
      </c>
      <c r="AJ51" s="21">
        <f t="shared" si="107"/>
        <v>3.5476945097638271</v>
      </c>
      <c r="AK51" s="21">
        <f t="shared" si="108"/>
        <v>13.536448215928839</v>
      </c>
      <c r="AL51" s="21">
        <f t="shared" si="109"/>
        <v>2.0856763112156216</v>
      </c>
      <c r="AM51" s="21">
        <f t="shared" si="110"/>
        <v>10.418157652591759</v>
      </c>
      <c r="AN51" s="21">
        <f t="shared" si="111"/>
        <v>0.18403026275431955</v>
      </c>
      <c r="AO51" s="21">
        <f t="shared" si="112"/>
        <v>10.418157652591759</v>
      </c>
      <c r="AP51" s="21">
        <f t="shared" si="113"/>
        <v>12.309579797566707</v>
      </c>
      <c r="AQ51" s="21">
        <f t="shared" si="114"/>
        <v>1.5744811368980673</v>
      </c>
      <c r="AR51" s="21">
        <f t="shared" si="115"/>
        <v>2.7604539413147937</v>
      </c>
      <c r="AS51" s="21">
        <f t="shared" si="116"/>
        <v>1.8505265310295469</v>
      </c>
      <c r="AT51" s="21">
        <f t="shared" si="117"/>
        <v>99.999999999999986</v>
      </c>
      <c r="AU51" s="21"/>
      <c r="AV51" s="21">
        <f>AR51*'[1]diagram lines'!$G$39</f>
        <v>2.2914698131109512</v>
      </c>
      <c r="AW51" s="21">
        <f>AK51*'[1]diagram lines'!$G$40</f>
        <v>7.1643869313886217</v>
      </c>
      <c r="AX51" s="21">
        <f>AQ51*'[1]diagram lines'!$G$38</f>
        <v>1.1680323116258977</v>
      </c>
      <c r="AY51" s="21">
        <f>AP51*'[1]diagram lines'!$G$41</f>
        <v>8.797135148482143</v>
      </c>
      <c r="AZ51" s="21">
        <f t="shared" si="118"/>
        <v>4.3349350782128608</v>
      </c>
      <c r="BA51" s="21">
        <f t="shared" si="119"/>
        <v>0.5845312031092702</v>
      </c>
      <c r="BB51" s="21">
        <f t="shared" si="120"/>
        <v>2.0709300567154845</v>
      </c>
      <c r="BC51" s="86">
        <f t="shared" si="121"/>
        <v>0.4828748304450271</v>
      </c>
      <c r="BG51" s="89" t="s">
        <v>1397</v>
      </c>
      <c r="BH51" s="88">
        <v>-1.89</v>
      </c>
      <c r="BI51" s="88">
        <v>-2.31</v>
      </c>
      <c r="BJ51" s="88">
        <v>-2.2599999999999998</v>
      </c>
      <c r="BK51" s="88">
        <v>-2.5299999999999998</v>
      </c>
      <c r="BL51" s="88">
        <v>-0.45</v>
      </c>
      <c r="BM51" s="88">
        <v>-0.45</v>
      </c>
      <c r="BN51" s="88">
        <v>0.27</v>
      </c>
      <c r="BO51" s="88">
        <v>0.34</v>
      </c>
      <c r="BP51" s="88">
        <v>-2.4</v>
      </c>
      <c r="BQ51" s="88">
        <v>-6.75</v>
      </c>
      <c r="BR51" s="88"/>
      <c r="BS51" s="88">
        <v>-3.15</v>
      </c>
      <c r="BX51" s="61">
        <f t="shared" si="122"/>
        <v>0.67253593541944079</v>
      </c>
      <c r="BY51" s="21">
        <f t="shared" si="123"/>
        <v>4.343581622433651E-2</v>
      </c>
      <c r="BZ51" s="21">
        <f t="shared" si="124"/>
        <v>0.12984185955276581</v>
      </c>
      <c r="CA51" s="21">
        <f t="shared" si="125"/>
        <v>1.27734736051099E-2</v>
      </c>
      <c r="CB51" s="21">
        <f t="shared" si="126"/>
        <v>0.14180906054279752</v>
      </c>
      <c r="CC51" s="21">
        <f t="shared" si="127"/>
        <v>2.5371017761488582E-3</v>
      </c>
      <c r="CD51" s="21">
        <f t="shared" si="128"/>
        <v>0.25282831265508687</v>
      </c>
      <c r="CE51" s="21">
        <f t="shared" si="129"/>
        <v>0.21467182596291012</v>
      </c>
      <c r="CF51" s="21">
        <f t="shared" si="130"/>
        <v>2.4840232295531537E-2</v>
      </c>
      <c r="CG51" s="21">
        <f t="shared" si="131"/>
        <v>2.8659554140127389E-2</v>
      </c>
      <c r="CH51" s="21">
        <f t="shared" si="132"/>
        <v>1.2750232486050839E-2</v>
      </c>
      <c r="CI51" s="21">
        <f t="shared" si="133"/>
        <v>0.12207436182019979</v>
      </c>
      <c r="CJ51" s="21">
        <f t="shared" si="134"/>
        <v>1.658757766480506</v>
      </c>
      <c r="CL51" s="68">
        <f t="shared" si="135"/>
        <v>0.40544553822732293</v>
      </c>
      <c r="CM51" s="19">
        <f t="shared" si="136"/>
        <v>2.618575002454825E-2</v>
      </c>
      <c r="CN51" s="19">
        <f t="shared" si="137"/>
        <v>7.827656465371656E-2</v>
      </c>
      <c r="CO51" s="19">
        <f t="shared" si="138"/>
        <v>7.7006262537128662E-3</v>
      </c>
      <c r="CP51" s="19">
        <f t="shared" si="139"/>
        <v>8.5491120770263523E-2</v>
      </c>
      <c r="CQ51" s="19">
        <f t="shared" si="140"/>
        <v>1.5295191542837455E-3</v>
      </c>
      <c r="CR51" s="19">
        <f t="shared" si="141"/>
        <v>0.15242027363135072</v>
      </c>
      <c r="CS51" s="19">
        <f t="shared" si="142"/>
        <v>0.12941722432347266</v>
      </c>
      <c r="CT51" s="19">
        <f t="shared" si="143"/>
        <v>1.4975201803115996E-2</v>
      </c>
      <c r="CU51" s="19">
        <f t="shared" si="144"/>
        <v>1.7277721147275306E-2</v>
      </c>
      <c r="CV51" s="19">
        <f t="shared" si="145"/>
        <v>7.6866150945618991E-3</v>
      </c>
      <c r="CW51" s="19">
        <f t="shared" si="146"/>
        <v>7.3593844916375509E-2</v>
      </c>
      <c r="CX51" s="19">
        <f t="shared" si="147"/>
        <v>1</v>
      </c>
      <c r="CZ51" s="68">
        <f t="shared" si="148"/>
        <v>2.4859999999999999E-5</v>
      </c>
      <c r="DA51" s="19">
        <f t="shared" si="149"/>
        <v>2.0118279999999995E-5</v>
      </c>
      <c r="DB51" s="19">
        <f t="shared" si="150"/>
        <v>3.5539999999999995E-5</v>
      </c>
      <c r="DC51" s="19">
        <f t="shared" si="151"/>
        <v>4.184273E-5</v>
      </c>
      <c r="DD51" s="19">
        <f t="shared" si="152"/>
        <v>1.3481239999999998E-5</v>
      </c>
      <c r="DE51" s="19">
        <f t="shared" si="153"/>
        <v>1.3481239999999998E-5</v>
      </c>
      <c r="DF51" s="19">
        <f t="shared" si="154"/>
        <v>1.258019E-5</v>
      </c>
      <c r="DG51" s="19">
        <f t="shared" si="155"/>
        <v>1.727878E-5</v>
      </c>
      <c r="DH51" s="19">
        <f t="shared" si="156"/>
        <v>2.6606959999999998E-5</v>
      </c>
      <c r="DI51" s="19">
        <f t="shared" si="157"/>
        <v>3.9513759999999991E-5</v>
      </c>
      <c r="DJ51" s="19">
        <f t="shared" si="158"/>
        <v>0</v>
      </c>
      <c r="DK51" s="19">
        <f t="shared" si="159"/>
        <v>2.3091619999999999E-5</v>
      </c>
      <c r="DM51" s="68">
        <f t="shared" si="160"/>
        <v>979.85389930400481</v>
      </c>
      <c r="DN51" s="19">
        <f t="shared" si="161"/>
        <v>103.97100109755479</v>
      </c>
      <c r="DO51" s="19">
        <f t="shared" si="162"/>
        <v>224.56608137571584</v>
      </c>
      <c r="DP51" s="19">
        <f t="shared" si="163"/>
        <v>29.388928649144251</v>
      </c>
      <c r="DQ51" s="19">
        <f t="shared" si="164"/>
        <v>455.63590792415494</v>
      </c>
      <c r="DR51" s="19">
        <f t="shared" si="165"/>
        <v>8.0485243794257002</v>
      </c>
      <c r="DS51" s="19">
        <f t="shared" si="166"/>
        <v>488.27060857931662</v>
      </c>
      <c r="DT51" s="19">
        <f t="shared" si="167"/>
        <v>420.03648058834864</v>
      </c>
      <c r="DU51" s="19">
        <f t="shared" si="168"/>
        <v>34.889846858685125</v>
      </c>
      <c r="DV51" s="19">
        <f t="shared" si="169"/>
        <v>41.189735729359448</v>
      </c>
      <c r="DX51" s="19">
        <f t="shared" si="170"/>
        <v>57.430404856527467</v>
      </c>
      <c r="DZ51" s="99">
        <f t="shared" si="171"/>
        <v>2843.2814193422378</v>
      </c>
      <c r="EA51" s="21">
        <f t="shared" si="172"/>
        <v>2.8432814193422375</v>
      </c>
      <c r="EB51" s="92">
        <f t="shared" si="173"/>
        <v>1397</v>
      </c>
    </row>
    <row r="52" spans="1:132" x14ac:dyDescent="0.3">
      <c r="A52" s="19">
        <f>'A. Thermody. result (all suite)'!C8</f>
        <v>1396</v>
      </c>
      <c r="B52" s="19" t="str">
        <f>'A. Thermody. result (all suite)'!A8</f>
        <v>Basanite</v>
      </c>
      <c r="C52" s="24">
        <f>'A. Thermody. result (all suite)'!G8</f>
        <v>100</v>
      </c>
      <c r="D52" s="19">
        <f>'A. Thermody. result (all suite)'!D8</f>
        <v>10000</v>
      </c>
      <c r="E52" s="61">
        <f>'A. Thermody. result (all suite)'!I8</f>
        <v>40.405959000000003</v>
      </c>
      <c r="F52" s="21">
        <f>'A. Thermody. result (all suite)'!J8</f>
        <v>3.4696530000000001</v>
      </c>
      <c r="G52" s="21">
        <f>'A. Thermody. result (all suite)'!K8</f>
        <v>13.238676</v>
      </c>
      <c r="H52" s="21">
        <f>'A. Thermody. result (all suite)'!L8</f>
        <v>2.0397959999999999</v>
      </c>
      <c r="I52" s="21">
        <f>'A. Thermody. result (all suite)'!M8</f>
        <v>10.188981</v>
      </c>
      <c r="J52" s="21">
        <f>'A. Thermody. result (all suite)'!N8</f>
        <v>0.179982</v>
      </c>
      <c r="K52" s="21">
        <f>'A. Thermody. result (all suite)'!O8</f>
        <v>10.188981</v>
      </c>
      <c r="L52" s="21">
        <f>'A. Thermody. result (all suite)'!P8</f>
        <v>12.038796</v>
      </c>
      <c r="M52" s="21">
        <f>'A. Thermody. result (all suite)'!Q8</f>
        <v>1.539846</v>
      </c>
      <c r="N52" s="21">
        <f>'A. Thermody. result (all suite)'!R8</f>
        <v>2.6997300000000002</v>
      </c>
      <c r="O52" s="21">
        <f>'A. Thermody. result (all suite)'!S8</f>
        <v>1.8098190000000001</v>
      </c>
      <c r="P52" s="21">
        <f>'A. Thermody. result (all suite)'!T8</f>
        <v>2.1997800000000001</v>
      </c>
      <c r="Q52" s="21">
        <f t="shared" si="91"/>
        <v>99.999999000000017</v>
      </c>
      <c r="S52" s="19">
        <f t="shared" si="92"/>
        <v>1669</v>
      </c>
      <c r="T52" s="19">
        <f t="shared" si="93"/>
        <v>1</v>
      </c>
      <c r="V52" s="61">
        <f t="shared" si="94"/>
        <v>39.517116786221379</v>
      </c>
      <c r="W52" s="21">
        <f t="shared" si="95"/>
        <v>3.3933282664733526</v>
      </c>
      <c r="X52" s="21">
        <f t="shared" si="96"/>
        <v>12.947454250174983</v>
      </c>
      <c r="Y52" s="21">
        <f t="shared" si="97"/>
        <v>1.9949249751024896</v>
      </c>
      <c r="Z52" s="21">
        <f t="shared" si="98"/>
        <v>9.9648458315168487</v>
      </c>
      <c r="AA52" s="21">
        <f t="shared" si="99"/>
        <v>0.17602279192080791</v>
      </c>
      <c r="AB52" s="21">
        <f t="shared" si="100"/>
        <v>9.9648458315168487</v>
      </c>
      <c r="AC52" s="21">
        <f t="shared" si="101"/>
        <v>11.77396897070293</v>
      </c>
      <c r="AD52" s="21">
        <f t="shared" si="102"/>
        <v>1.5059727753224676</v>
      </c>
      <c r="AE52" s="21">
        <f t="shared" si="103"/>
        <v>2.6403418788121189</v>
      </c>
      <c r="AF52" s="21">
        <f t="shared" si="104"/>
        <v>1.7700069632036797</v>
      </c>
      <c r="AG52" s="21">
        <f t="shared" si="105"/>
        <v>95.64882932096792</v>
      </c>
      <c r="AH52" s="21"/>
      <c r="AI52" s="61">
        <f t="shared" si="106"/>
        <v>41.314793988344739</v>
      </c>
      <c r="AJ52" s="21">
        <f t="shared" si="107"/>
        <v>3.5476945097638271</v>
      </c>
      <c r="AK52" s="21">
        <f t="shared" si="108"/>
        <v>13.536448215928839</v>
      </c>
      <c r="AL52" s="21">
        <f t="shared" si="109"/>
        <v>2.0856763112156216</v>
      </c>
      <c r="AM52" s="21">
        <f t="shared" si="110"/>
        <v>10.418157652591759</v>
      </c>
      <c r="AN52" s="21">
        <f t="shared" si="111"/>
        <v>0.18403026275431955</v>
      </c>
      <c r="AO52" s="21">
        <f t="shared" si="112"/>
        <v>10.418157652591759</v>
      </c>
      <c r="AP52" s="21">
        <f t="shared" si="113"/>
        <v>12.309579797566707</v>
      </c>
      <c r="AQ52" s="21">
        <f t="shared" si="114"/>
        <v>1.5744811368980673</v>
      </c>
      <c r="AR52" s="21">
        <f t="shared" si="115"/>
        <v>2.7604539413147937</v>
      </c>
      <c r="AS52" s="21">
        <f t="shared" si="116"/>
        <v>1.8505265310295469</v>
      </c>
      <c r="AT52" s="21">
        <f t="shared" si="117"/>
        <v>99.999999999999986</v>
      </c>
      <c r="AU52" s="21"/>
      <c r="AV52" s="21">
        <f>AR52*'[1]diagram lines'!$G$39</f>
        <v>2.2914698131109512</v>
      </c>
      <c r="AW52" s="21">
        <f>AK52*'[1]diagram lines'!$G$40</f>
        <v>7.1643869313886217</v>
      </c>
      <c r="AX52" s="21">
        <f>AQ52*'[1]diagram lines'!$G$38</f>
        <v>1.1680323116258977</v>
      </c>
      <c r="AY52" s="21">
        <f>AP52*'[1]diagram lines'!$G$41</f>
        <v>8.797135148482143</v>
      </c>
      <c r="AZ52" s="21">
        <f t="shared" si="118"/>
        <v>4.3349350782128608</v>
      </c>
      <c r="BA52" s="21">
        <f t="shared" si="119"/>
        <v>0.5845312031092702</v>
      </c>
      <c r="BB52" s="21">
        <f t="shared" si="120"/>
        <v>2.0709300567154845</v>
      </c>
      <c r="BC52" s="86">
        <f t="shared" si="121"/>
        <v>0.4828748304450271</v>
      </c>
      <c r="BX52" s="61">
        <f t="shared" si="122"/>
        <v>0.67253593541944079</v>
      </c>
      <c r="BY52" s="21">
        <f t="shared" si="123"/>
        <v>4.343581622433651E-2</v>
      </c>
      <c r="BZ52" s="21">
        <f t="shared" si="124"/>
        <v>0.12984185955276581</v>
      </c>
      <c r="CA52" s="21">
        <f t="shared" si="125"/>
        <v>1.27734736051099E-2</v>
      </c>
      <c r="CB52" s="21">
        <f t="shared" si="126"/>
        <v>0.14180906054279752</v>
      </c>
      <c r="CC52" s="21">
        <f t="shared" si="127"/>
        <v>2.5371017761488582E-3</v>
      </c>
      <c r="CD52" s="21">
        <f t="shared" si="128"/>
        <v>0.25282831265508687</v>
      </c>
      <c r="CE52" s="21">
        <f t="shared" si="129"/>
        <v>0.21467182596291012</v>
      </c>
      <c r="CF52" s="21">
        <f t="shared" si="130"/>
        <v>2.4840232295531537E-2</v>
      </c>
      <c r="CG52" s="21">
        <f t="shared" si="131"/>
        <v>2.8659554140127389E-2</v>
      </c>
      <c r="CH52" s="21">
        <f t="shared" si="132"/>
        <v>1.2750232486050839E-2</v>
      </c>
      <c r="CI52" s="21">
        <f t="shared" si="133"/>
        <v>0.12207436182019979</v>
      </c>
      <c r="CJ52" s="21">
        <f t="shared" si="134"/>
        <v>1.658757766480506</v>
      </c>
      <c r="CL52" s="68">
        <f t="shared" si="135"/>
        <v>0.40544553822732293</v>
      </c>
      <c r="CM52" s="19">
        <f t="shared" si="136"/>
        <v>2.618575002454825E-2</v>
      </c>
      <c r="CN52" s="19">
        <f t="shared" si="137"/>
        <v>7.827656465371656E-2</v>
      </c>
      <c r="CO52" s="19">
        <f t="shared" si="138"/>
        <v>7.7006262537128662E-3</v>
      </c>
      <c r="CP52" s="19">
        <f t="shared" si="139"/>
        <v>8.5491120770263523E-2</v>
      </c>
      <c r="CQ52" s="19">
        <f t="shared" si="140"/>
        <v>1.5295191542837455E-3</v>
      </c>
      <c r="CR52" s="19">
        <f t="shared" si="141"/>
        <v>0.15242027363135072</v>
      </c>
      <c r="CS52" s="19">
        <f t="shared" si="142"/>
        <v>0.12941722432347266</v>
      </c>
      <c r="CT52" s="19">
        <f t="shared" si="143"/>
        <v>1.4975201803115996E-2</v>
      </c>
      <c r="CU52" s="19">
        <f t="shared" si="144"/>
        <v>1.7277721147275306E-2</v>
      </c>
      <c r="CV52" s="19">
        <f t="shared" si="145"/>
        <v>7.6866150945618991E-3</v>
      </c>
      <c r="CW52" s="19">
        <f t="shared" si="146"/>
        <v>7.3593844916375509E-2</v>
      </c>
      <c r="CX52" s="19">
        <f t="shared" si="147"/>
        <v>1</v>
      </c>
      <c r="CZ52" s="68">
        <f t="shared" si="148"/>
        <v>2.4859999999999999E-5</v>
      </c>
      <c r="DA52" s="19">
        <f t="shared" si="149"/>
        <v>2.0111039999999997E-5</v>
      </c>
      <c r="DB52" s="19">
        <f t="shared" si="150"/>
        <v>3.5539999999999995E-5</v>
      </c>
      <c r="DC52" s="19">
        <f t="shared" si="151"/>
        <v>4.1833639999999995E-5</v>
      </c>
      <c r="DD52" s="19">
        <f t="shared" si="152"/>
        <v>1.3478319999999997E-5</v>
      </c>
      <c r="DE52" s="19">
        <f t="shared" si="153"/>
        <v>1.3478319999999997E-5</v>
      </c>
      <c r="DF52" s="19">
        <f t="shared" si="154"/>
        <v>1.257692E-5</v>
      </c>
      <c r="DG52" s="19">
        <f t="shared" si="155"/>
        <v>1.7275039999999999E-5</v>
      </c>
      <c r="DH52" s="19">
        <f t="shared" si="156"/>
        <v>2.6599279999999996E-5</v>
      </c>
      <c r="DI52" s="19">
        <f t="shared" si="157"/>
        <v>3.9501679999999993E-5</v>
      </c>
      <c r="DJ52" s="19">
        <f t="shared" si="158"/>
        <v>0</v>
      </c>
      <c r="DK52" s="19">
        <f t="shared" si="159"/>
        <v>2.3082159999999998E-5</v>
      </c>
      <c r="DM52" s="68">
        <f t="shared" si="160"/>
        <v>979.85389930400481</v>
      </c>
      <c r="DN52" s="19">
        <f t="shared" si="161"/>
        <v>104.00843079029799</v>
      </c>
      <c r="DO52" s="19">
        <f t="shared" si="162"/>
        <v>224.56608137571584</v>
      </c>
      <c r="DP52" s="19">
        <f t="shared" si="163"/>
        <v>29.395314547225816</v>
      </c>
      <c r="DQ52" s="19">
        <f t="shared" si="164"/>
        <v>455.73461880586268</v>
      </c>
      <c r="DR52" s="19">
        <f t="shared" si="165"/>
        <v>8.050268045638397</v>
      </c>
      <c r="DS52" s="19">
        <f t="shared" si="166"/>
        <v>488.39755896860549</v>
      </c>
      <c r="DT52" s="19">
        <f t="shared" si="167"/>
        <v>420.12741736403194</v>
      </c>
      <c r="DU52" s="19">
        <f t="shared" si="168"/>
        <v>34.899920590901736</v>
      </c>
      <c r="DV52" s="19">
        <f t="shared" si="169"/>
        <v>41.202331953307656</v>
      </c>
      <c r="DX52" s="19">
        <f t="shared" si="170"/>
        <v>57.453942152427977</v>
      </c>
      <c r="DZ52" s="99">
        <f t="shared" si="171"/>
        <v>2843.6897838980199</v>
      </c>
      <c r="EA52" s="21">
        <f t="shared" si="172"/>
        <v>2.8436897838980197</v>
      </c>
      <c r="EB52" s="92">
        <f t="shared" si="173"/>
        <v>1396</v>
      </c>
    </row>
    <row r="53" spans="1:132" x14ac:dyDescent="0.3">
      <c r="A53" s="19">
        <f>'A. Thermody. result (all suite)'!C9</f>
        <v>1395</v>
      </c>
      <c r="B53" s="19" t="str">
        <f>'A. Thermody. result (all suite)'!A9</f>
        <v>Basanite</v>
      </c>
      <c r="C53" s="24">
        <f>'A. Thermody. result (all suite)'!G9</f>
        <v>100</v>
      </c>
      <c r="D53" s="19">
        <f>'A. Thermody. result (all suite)'!D9</f>
        <v>10000</v>
      </c>
      <c r="E53" s="61">
        <f>'A. Thermody. result (all suite)'!I9</f>
        <v>40.405959000000003</v>
      </c>
      <c r="F53" s="21">
        <f>'A. Thermody. result (all suite)'!J9</f>
        <v>3.4696530000000001</v>
      </c>
      <c r="G53" s="21">
        <f>'A. Thermody. result (all suite)'!K9</f>
        <v>13.238676</v>
      </c>
      <c r="H53" s="21">
        <f>'A. Thermody. result (all suite)'!L9</f>
        <v>2.0397959999999999</v>
      </c>
      <c r="I53" s="21">
        <f>'A. Thermody. result (all suite)'!M9</f>
        <v>10.188981</v>
      </c>
      <c r="J53" s="21">
        <f>'A. Thermody. result (all suite)'!N9</f>
        <v>0.179982</v>
      </c>
      <c r="K53" s="21">
        <f>'A. Thermody. result (all suite)'!O9</f>
        <v>10.188981</v>
      </c>
      <c r="L53" s="21">
        <f>'A. Thermody. result (all suite)'!P9</f>
        <v>12.038796</v>
      </c>
      <c r="M53" s="21">
        <f>'A. Thermody. result (all suite)'!Q9</f>
        <v>1.539846</v>
      </c>
      <c r="N53" s="21">
        <f>'A. Thermody. result (all suite)'!R9</f>
        <v>2.6997300000000002</v>
      </c>
      <c r="O53" s="21">
        <f>'A. Thermody. result (all suite)'!S9</f>
        <v>1.8098190000000001</v>
      </c>
      <c r="P53" s="21">
        <f>'A. Thermody. result (all suite)'!T9</f>
        <v>2.1997800000000001</v>
      </c>
      <c r="Q53" s="21">
        <f t="shared" si="91"/>
        <v>99.999999000000017</v>
      </c>
      <c r="S53" s="19">
        <f t="shared" si="92"/>
        <v>1668</v>
      </c>
      <c r="T53" s="19">
        <f t="shared" si="93"/>
        <v>1</v>
      </c>
      <c r="V53" s="61">
        <f t="shared" si="94"/>
        <v>39.517116786221379</v>
      </c>
      <c r="W53" s="21">
        <f t="shared" si="95"/>
        <v>3.3933282664733526</v>
      </c>
      <c r="X53" s="21">
        <f t="shared" si="96"/>
        <v>12.947454250174983</v>
      </c>
      <c r="Y53" s="21">
        <f t="shared" si="97"/>
        <v>1.9949249751024896</v>
      </c>
      <c r="Z53" s="21">
        <f t="shared" si="98"/>
        <v>9.9648458315168487</v>
      </c>
      <c r="AA53" s="21">
        <f t="shared" si="99"/>
        <v>0.17602279192080791</v>
      </c>
      <c r="AB53" s="21">
        <f t="shared" si="100"/>
        <v>9.9648458315168487</v>
      </c>
      <c r="AC53" s="21">
        <f t="shared" si="101"/>
        <v>11.77396897070293</v>
      </c>
      <c r="AD53" s="21">
        <f t="shared" si="102"/>
        <v>1.5059727753224676</v>
      </c>
      <c r="AE53" s="21">
        <f t="shared" si="103"/>
        <v>2.6403418788121189</v>
      </c>
      <c r="AF53" s="21">
        <f t="shared" si="104"/>
        <v>1.7700069632036797</v>
      </c>
      <c r="AG53" s="21">
        <f t="shared" si="105"/>
        <v>95.64882932096792</v>
      </c>
      <c r="AH53" s="21"/>
      <c r="AI53" s="61">
        <f t="shared" si="106"/>
        <v>41.314793988344739</v>
      </c>
      <c r="AJ53" s="21">
        <f t="shared" si="107"/>
        <v>3.5476945097638271</v>
      </c>
      <c r="AK53" s="21">
        <f t="shared" si="108"/>
        <v>13.536448215928839</v>
      </c>
      <c r="AL53" s="21">
        <f t="shared" si="109"/>
        <v>2.0856763112156216</v>
      </c>
      <c r="AM53" s="21">
        <f t="shared" si="110"/>
        <v>10.418157652591759</v>
      </c>
      <c r="AN53" s="21">
        <f t="shared" si="111"/>
        <v>0.18403026275431955</v>
      </c>
      <c r="AO53" s="21">
        <f t="shared" si="112"/>
        <v>10.418157652591759</v>
      </c>
      <c r="AP53" s="21">
        <f t="shared" si="113"/>
        <v>12.309579797566707</v>
      </c>
      <c r="AQ53" s="21">
        <f t="shared" si="114"/>
        <v>1.5744811368980673</v>
      </c>
      <c r="AR53" s="21">
        <f t="shared" si="115"/>
        <v>2.7604539413147937</v>
      </c>
      <c r="AS53" s="21">
        <f t="shared" si="116"/>
        <v>1.8505265310295469</v>
      </c>
      <c r="AT53" s="21">
        <f t="shared" si="117"/>
        <v>99.999999999999986</v>
      </c>
      <c r="AU53" s="21"/>
      <c r="AV53" s="21">
        <f>AR53*'[1]diagram lines'!$G$39</f>
        <v>2.2914698131109512</v>
      </c>
      <c r="AW53" s="21">
        <f>AK53*'[1]diagram lines'!$G$40</f>
        <v>7.1643869313886217</v>
      </c>
      <c r="AX53" s="21">
        <f>AQ53*'[1]diagram lines'!$G$38</f>
        <v>1.1680323116258977</v>
      </c>
      <c r="AY53" s="21">
        <f>AP53*'[1]diagram lines'!$G$41</f>
        <v>8.797135148482143</v>
      </c>
      <c r="AZ53" s="21">
        <f t="shared" si="118"/>
        <v>4.3349350782128608</v>
      </c>
      <c r="BA53" s="21">
        <f t="shared" si="119"/>
        <v>0.5845312031092702</v>
      </c>
      <c r="BB53" s="21">
        <f t="shared" si="120"/>
        <v>2.0709300567154845</v>
      </c>
      <c r="BC53" s="86">
        <f t="shared" si="121"/>
        <v>0.4828748304450271</v>
      </c>
      <c r="BX53" s="61">
        <f t="shared" si="122"/>
        <v>0.67253593541944079</v>
      </c>
      <c r="BY53" s="21">
        <f t="shared" si="123"/>
        <v>4.343581622433651E-2</v>
      </c>
      <c r="BZ53" s="21">
        <f t="shared" si="124"/>
        <v>0.12984185955276581</v>
      </c>
      <c r="CA53" s="21">
        <f t="shared" si="125"/>
        <v>1.27734736051099E-2</v>
      </c>
      <c r="CB53" s="21">
        <f t="shared" si="126"/>
        <v>0.14180906054279752</v>
      </c>
      <c r="CC53" s="21">
        <f t="shared" si="127"/>
        <v>2.5371017761488582E-3</v>
      </c>
      <c r="CD53" s="21">
        <f t="shared" si="128"/>
        <v>0.25282831265508687</v>
      </c>
      <c r="CE53" s="21">
        <f t="shared" si="129"/>
        <v>0.21467182596291012</v>
      </c>
      <c r="CF53" s="21">
        <f t="shared" si="130"/>
        <v>2.4840232295531537E-2</v>
      </c>
      <c r="CG53" s="21">
        <f t="shared" si="131"/>
        <v>2.8659554140127389E-2</v>
      </c>
      <c r="CH53" s="21">
        <f t="shared" si="132"/>
        <v>1.2750232486050839E-2</v>
      </c>
      <c r="CI53" s="21">
        <f t="shared" si="133"/>
        <v>0.12207436182019979</v>
      </c>
      <c r="CJ53" s="21">
        <f t="shared" si="134"/>
        <v>1.658757766480506</v>
      </c>
      <c r="CL53" s="68">
        <f t="shared" si="135"/>
        <v>0.40544553822732293</v>
      </c>
      <c r="CM53" s="19">
        <f t="shared" si="136"/>
        <v>2.618575002454825E-2</v>
      </c>
      <c r="CN53" s="19">
        <f t="shared" si="137"/>
        <v>7.827656465371656E-2</v>
      </c>
      <c r="CO53" s="19">
        <f t="shared" si="138"/>
        <v>7.7006262537128662E-3</v>
      </c>
      <c r="CP53" s="19">
        <f t="shared" si="139"/>
        <v>8.5491120770263523E-2</v>
      </c>
      <c r="CQ53" s="19">
        <f t="shared" si="140"/>
        <v>1.5295191542837455E-3</v>
      </c>
      <c r="CR53" s="19">
        <f t="shared" si="141"/>
        <v>0.15242027363135072</v>
      </c>
      <c r="CS53" s="19">
        <f t="shared" si="142"/>
        <v>0.12941722432347266</v>
      </c>
      <c r="CT53" s="19">
        <f t="shared" si="143"/>
        <v>1.4975201803115996E-2</v>
      </c>
      <c r="CU53" s="19">
        <f t="shared" si="144"/>
        <v>1.7277721147275306E-2</v>
      </c>
      <c r="CV53" s="19">
        <f t="shared" si="145"/>
        <v>7.6866150945618991E-3</v>
      </c>
      <c r="CW53" s="19">
        <f t="shared" si="146"/>
        <v>7.3593844916375509E-2</v>
      </c>
      <c r="CX53" s="19">
        <f t="shared" si="147"/>
        <v>1</v>
      </c>
      <c r="CZ53" s="68">
        <f t="shared" si="148"/>
        <v>2.4859999999999999E-5</v>
      </c>
      <c r="DA53" s="19">
        <f t="shared" si="149"/>
        <v>2.0103799999999995E-5</v>
      </c>
      <c r="DB53" s="19">
        <f t="shared" si="150"/>
        <v>3.5539999999999995E-5</v>
      </c>
      <c r="DC53" s="19">
        <f t="shared" si="151"/>
        <v>4.1824549999999996E-5</v>
      </c>
      <c r="DD53" s="19">
        <f t="shared" si="152"/>
        <v>1.3475399999999998E-5</v>
      </c>
      <c r="DE53" s="19">
        <f t="shared" si="153"/>
        <v>1.3475399999999998E-5</v>
      </c>
      <c r="DF53" s="19">
        <f t="shared" si="154"/>
        <v>1.2573649999999999E-5</v>
      </c>
      <c r="DG53" s="19">
        <f t="shared" si="155"/>
        <v>1.7271299999999998E-5</v>
      </c>
      <c r="DH53" s="19">
        <f t="shared" si="156"/>
        <v>2.6591599999999998E-5</v>
      </c>
      <c r="DI53" s="19">
        <f t="shared" si="157"/>
        <v>3.9489599999999995E-5</v>
      </c>
      <c r="DJ53" s="19">
        <f t="shared" si="158"/>
        <v>0</v>
      </c>
      <c r="DK53" s="19">
        <f t="shared" si="159"/>
        <v>2.30727E-5</v>
      </c>
      <c r="DM53" s="68">
        <f t="shared" si="160"/>
        <v>979.85389930400481</v>
      </c>
      <c r="DN53" s="19">
        <f t="shared" si="161"/>
        <v>104.04588744222062</v>
      </c>
      <c r="DO53" s="19">
        <f t="shared" si="162"/>
        <v>224.56608137571584</v>
      </c>
      <c r="DP53" s="19">
        <f t="shared" si="163"/>
        <v>29.401703221084453</v>
      </c>
      <c r="DQ53" s="19">
        <f t="shared" si="164"/>
        <v>455.83337246712045</v>
      </c>
      <c r="DR53" s="19">
        <f t="shared" si="165"/>
        <v>8.0520124675251878</v>
      </c>
      <c r="DS53" s="19">
        <f t="shared" si="166"/>
        <v>488.52457538928104</v>
      </c>
      <c r="DT53" s="19">
        <f t="shared" si="167"/>
        <v>420.21839352337963</v>
      </c>
      <c r="DU53" s="19">
        <f t="shared" si="168"/>
        <v>34.910000141968162</v>
      </c>
      <c r="DV53" s="19">
        <f t="shared" si="169"/>
        <v>41.214935883709487</v>
      </c>
      <c r="DX53" s="19">
        <f t="shared" si="170"/>
        <v>57.477498749304885</v>
      </c>
      <c r="DZ53" s="99">
        <f t="shared" si="171"/>
        <v>2844.0983599653146</v>
      </c>
      <c r="EA53" s="21">
        <f t="shared" si="172"/>
        <v>2.8440983599653147</v>
      </c>
      <c r="EB53" s="92">
        <f t="shared" si="173"/>
        <v>1395</v>
      </c>
    </row>
    <row r="54" spans="1:132" x14ac:dyDescent="0.3">
      <c r="A54" s="19">
        <f>'A. Thermody. result (all suite)'!C10</f>
        <v>1394</v>
      </c>
      <c r="B54" s="19" t="str">
        <f>'A. Thermody. result (all suite)'!A10</f>
        <v>Basanite</v>
      </c>
      <c r="C54" s="24">
        <f>'A. Thermody. result (all suite)'!G10</f>
        <v>100</v>
      </c>
      <c r="D54" s="19">
        <f>'A. Thermody. result (all suite)'!D10</f>
        <v>10000</v>
      </c>
      <c r="E54" s="61">
        <f>'A. Thermody. result (all suite)'!I10</f>
        <v>40.405959000000003</v>
      </c>
      <c r="F54" s="21">
        <f>'A. Thermody. result (all suite)'!J10</f>
        <v>3.4696530000000001</v>
      </c>
      <c r="G54" s="21">
        <f>'A. Thermody. result (all suite)'!K10</f>
        <v>13.238676</v>
      </c>
      <c r="H54" s="21">
        <f>'A. Thermody. result (all suite)'!L10</f>
        <v>2.0397959999999999</v>
      </c>
      <c r="I54" s="21">
        <f>'A. Thermody. result (all suite)'!M10</f>
        <v>10.188981</v>
      </c>
      <c r="J54" s="21">
        <f>'A. Thermody. result (all suite)'!N10</f>
        <v>0.179982</v>
      </c>
      <c r="K54" s="21">
        <f>'A. Thermody. result (all suite)'!O10</f>
        <v>10.188981</v>
      </c>
      <c r="L54" s="21">
        <f>'A. Thermody. result (all suite)'!P10</f>
        <v>12.038796</v>
      </c>
      <c r="M54" s="21">
        <f>'A. Thermody. result (all suite)'!Q10</f>
        <v>1.539846</v>
      </c>
      <c r="N54" s="21">
        <f>'A. Thermody. result (all suite)'!R10</f>
        <v>2.6997300000000002</v>
      </c>
      <c r="O54" s="21">
        <f>'A. Thermody. result (all suite)'!S10</f>
        <v>1.8098190000000001</v>
      </c>
      <c r="P54" s="21">
        <f>'A. Thermody. result (all suite)'!T10</f>
        <v>2.1997800000000001</v>
      </c>
      <c r="Q54" s="21">
        <f t="shared" si="91"/>
        <v>99.999999000000017</v>
      </c>
      <c r="S54" s="19">
        <f t="shared" si="92"/>
        <v>1667</v>
      </c>
      <c r="T54" s="19">
        <f t="shared" si="93"/>
        <v>1</v>
      </c>
      <c r="V54" s="61">
        <f t="shared" si="94"/>
        <v>39.517116786221379</v>
      </c>
      <c r="W54" s="21">
        <f t="shared" si="95"/>
        <v>3.3933282664733526</v>
      </c>
      <c r="X54" s="21">
        <f t="shared" si="96"/>
        <v>12.947454250174983</v>
      </c>
      <c r="Y54" s="21">
        <f t="shared" si="97"/>
        <v>1.9949249751024896</v>
      </c>
      <c r="Z54" s="21">
        <f t="shared" si="98"/>
        <v>9.9648458315168487</v>
      </c>
      <c r="AA54" s="21">
        <f t="shared" si="99"/>
        <v>0.17602279192080791</v>
      </c>
      <c r="AB54" s="21">
        <f t="shared" si="100"/>
        <v>9.9648458315168487</v>
      </c>
      <c r="AC54" s="21">
        <f t="shared" si="101"/>
        <v>11.77396897070293</v>
      </c>
      <c r="AD54" s="21">
        <f t="shared" si="102"/>
        <v>1.5059727753224676</v>
      </c>
      <c r="AE54" s="21">
        <f t="shared" si="103"/>
        <v>2.6403418788121189</v>
      </c>
      <c r="AF54" s="21">
        <f t="shared" si="104"/>
        <v>1.7700069632036797</v>
      </c>
      <c r="AG54" s="21">
        <f t="shared" si="105"/>
        <v>95.64882932096792</v>
      </c>
      <c r="AH54" s="21"/>
      <c r="AI54" s="61">
        <f t="shared" si="106"/>
        <v>41.314793988344739</v>
      </c>
      <c r="AJ54" s="21">
        <f t="shared" si="107"/>
        <v>3.5476945097638271</v>
      </c>
      <c r="AK54" s="21">
        <f t="shared" si="108"/>
        <v>13.536448215928839</v>
      </c>
      <c r="AL54" s="21">
        <f t="shared" si="109"/>
        <v>2.0856763112156216</v>
      </c>
      <c r="AM54" s="21">
        <f t="shared" si="110"/>
        <v>10.418157652591759</v>
      </c>
      <c r="AN54" s="21">
        <f t="shared" si="111"/>
        <v>0.18403026275431955</v>
      </c>
      <c r="AO54" s="21">
        <f t="shared" si="112"/>
        <v>10.418157652591759</v>
      </c>
      <c r="AP54" s="21">
        <f t="shared" si="113"/>
        <v>12.309579797566707</v>
      </c>
      <c r="AQ54" s="21">
        <f t="shared" si="114"/>
        <v>1.5744811368980673</v>
      </c>
      <c r="AR54" s="21">
        <f t="shared" si="115"/>
        <v>2.7604539413147937</v>
      </c>
      <c r="AS54" s="21">
        <f t="shared" si="116"/>
        <v>1.8505265310295469</v>
      </c>
      <c r="AT54" s="21">
        <f t="shared" si="117"/>
        <v>99.999999999999986</v>
      </c>
      <c r="AU54" s="21"/>
      <c r="AV54" s="21">
        <f>AR54*'[1]diagram lines'!$G$39</f>
        <v>2.2914698131109512</v>
      </c>
      <c r="AW54" s="21">
        <f>AK54*'[1]diagram lines'!$G$40</f>
        <v>7.1643869313886217</v>
      </c>
      <c r="AX54" s="21">
        <f>AQ54*'[1]diagram lines'!$G$38</f>
        <v>1.1680323116258977</v>
      </c>
      <c r="AY54" s="21">
        <f>AP54*'[1]diagram lines'!$G$41</f>
        <v>8.797135148482143</v>
      </c>
      <c r="AZ54" s="21">
        <f t="shared" si="118"/>
        <v>4.3349350782128608</v>
      </c>
      <c r="BA54" s="21">
        <f t="shared" si="119"/>
        <v>0.5845312031092702</v>
      </c>
      <c r="BB54" s="21">
        <f t="shared" si="120"/>
        <v>2.0709300567154845</v>
      </c>
      <c r="BC54" s="86">
        <f t="shared" si="121"/>
        <v>0.4828748304450271</v>
      </c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X54" s="61">
        <f t="shared" si="122"/>
        <v>0.67253593541944079</v>
      </c>
      <c r="BY54" s="21">
        <f t="shared" si="123"/>
        <v>4.343581622433651E-2</v>
      </c>
      <c r="BZ54" s="21">
        <f t="shared" si="124"/>
        <v>0.12984185955276581</v>
      </c>
      <c r="CA54" s="21">
        <f t="shared" si="125"/>
        <v>1.27734736051099E-2</v>
      </c>
      <c r="CB54" s="21">
        <f t="shared" si="126"/>
        <v>0.14180906054279752</v>
      </c>
      <c r="CC54" s="21">
        <f t="shared" si="127"/>
        <v>2.5371017761488582E-3</v>
      </c>
      <c r="CD54" s="21">
        <f t="shared" si="128"/>
        <v>0.25282831265508687</v>
      </c>
      <c r="CE54" s="21">
        <f t="shared" si="129"/>
        <v>0.21467182596291012</v>
      </c>
      <c r="CF54" s="21">
        <f t="shared" si="130"/>
        <v>2.4840232295531537E-2</v>
      </c>
      <c r="CG54" s="21">
        <f t="shared" si="131"/>
        <v>2.8659554140127389E-2</v>
      </c>
      <c r="CH54" s="21">
        <f t="shared" si="132"/>
        <v>1.2750232486050839E-2</v>
      </c>
      <c r="CI54" s="21">
        <f t="shared" si="133"/>
        <v>0.12207436182019979</v>
      </c>
      <c r="CJ54" s="21">
        <f t="shared" si="134"/>
        <v>1.658757766480506</v>
      </c>
      <c r="CL54" s="68">
        <f t="shared" si="135"/>
        <v>0.40544553822732293</v>
      </c>
      <c r="CM54" s="19">
        <f t="shared" si="136"/>
        <v>2.618575002454825E-2</v>
      </c>
      <c r="CN54" s="19">
        <f t="shared" si="137"/>
        <v>7.827656465371656E-2</v>
      </c>
      <c r="CO54" s="19">
        <f t="shared" si="138"/>
        <v>7.7006262537128662E-3</v>
      </c>
      <c r="CP54" s="19">
        <f t="shared" si="139"/>
        <v>8.5491120770263523E-2</v>
      </c>
      <c r="CQ54" s="19">
        <f t="shared" si="140"/>
        <v>1.5295191542837455E-3</v>
      </c>
      <c r="CR54" s="19">
        <f t="shared" si="141"/>
        <v>0.15242027363135072</v>
      </c>
      <c r="CS54" s="19">
        <f t="shared" si="142"/>
        <v>0.12941722432347266</v>
      </c>
      <c r="CT54" s="19">
        <f t="shared" si="143"/>
        <v>1.4975201803115996E-2</v>
      </c>
      <c r="CU54" s="19">
        <f t="shared" si="144"/>
        <v>1.7277721147275306E-2</v>
      </c>
      <c r="CV54" s="19">
        <f t="shared" si="145"/>
        <v>7.6866150945618991E-3</v>
      </c>
      <c r="CW54" s="19">
        <f t="shared" si="146"/>
        <v>7.3593844916375509E-2</v>
      </c>
      <c r="CX54" s="19">
        <f t="shared" si="147"/>
        <v>1</v>
      </c>
      <c r="CZ54" s="68">
        <f t="shared" si="148"/>
        <v>2.4859999999999999E-5</v>
      </c>
      <c r="DA54" s="19">
        <f t="shared" si="149"/>
        <v>2.0096559999999997E-5</v>
      </c>
      <c r="DB54" s="19">
        <f t="shared" si="150"/>
        <v>3.5539999999999995E-5</v>
      </c>
      <c r="DC54" s="19">
        <f t="shared" si="151"/>
        <v>4.1815459999999997E-5</v>
      </c>
      <c r="DD54" s="19">
        <f t="shared" si="152"/>
        <v>1.3472479999999997E-5</v>
      </c>
      <c r="DE54" s="19">
        <f t="shared" si="153"/>
        <v>1.3472479999999997E-5</v>
      </c>
      <c r="DF54" s="19">
        <f t="shared" si="154"/>
        <v>1.2570379999999999E-5</v>
      </c>
      <c r="DG54" s="19">
        <f t="shared" si="155"/>
        <v>1.7267559999999998E-5</v>
      </c>
      <c r="DH54" s="19">
        <f t="shared" si="156"/>
        <v>2.6583919999999996E-5</v>
      </c>
      <c r="DI54" s="19">
        <f t="shared" si="157"/>
        <v>3.9477519999999991E-5</v>
      </c>
      <c r="DJ54" s="19">
        <f t="shared" si="158"/>
        <v>0</v>
      </c>
      <c r="DK54" s="19">
        <f t="shared" si="159"/>
        <v>2.3063239999999999E-5</v>
      </c>
      <c r="DM54" s="68">
        <f t="shared" si="160"/>
        <v>979.85389930400481</v>
      </c>
      <c r="DN54" s="19">
        <f t="shared" si="161"/>
        <v>104.08337108245962</v>
      </c>
      <c r="DO54" s="19">
        <f t="shared" si="162"/>
        <v>224.56608137571584</v>
      </c>
      <c r="DP54" s="19">
        <f t="shared" si="163"/>
        <v>29.408094672530392</v>
      </c>
      <c r="DQ54" s="19">
        <f t="shared" si="164"/>
        <v>455.93216893574419</v>
      </c>
      <c r="DR54" s="19">
        <f t="shared" si="165"/>
        <v>8.0537576455774236</v>
      </c>
      <c r="DS54" s="19">
        <f t="shared" si="166"/>
        <v>488.6516578928746</v>
      </c>
      <c r="DT54" s="19">
        <f t="shared" si="167"/>
        <v>420.30940909198216</v>
      </c>
      <c r="DU54" s="19">
        <f t="shared" si="168"/>
        <v>34.92008551692755</v>
      </c>
      <c r="DV54" s="19">
        <f t="shared" si="169"/>
        <v>41.227547527639381</v>
      </c>
      <c r="DX54" s="19">
        <f t="shared" si="170"/>
        <v>57.501074670908629</v>
      </c>
      <c r="DZ54" s="99">
        <f t="shared" si="171"/>
        <v>2844.5071477163642</v>
      </c>
      <c r="EA54" s="21">
        <f t="shared" si="172"/>
        <v>2.8445071477163641</v>
      </c>
      <c r="EB54" s="92">
        <f t="shared" si="173"/>
        <v>1394</v>
      </c>
    </row>
    <row r="55" spans="1:132" x14ac:dyDescent="0.3">
      <c r="A55" s="19">
        <f>'A. Thermody. result (all suite)'!C11</f>
        <v>1393</v>
      </c>
      <c r="B55" s="19" t="str">
        <f>'A. Thermody. result (all suite)'!A11</f>
        <v>Basanite</v>
      </c>
      <c r="C55" s="24">
        <f>'A. Thermody. result (all suite)'!G11</f>
        <v>100</v>
      </c>
      <c r="D55" s="19">
        <f>'A. Thermody. result (all suite)'!D11</f>
        <v>10000</v>
      </c>
      <c r="E55" s="61">
        <f>'A. Thermody. result (all suite)'!I11</f>
        <v>40.405959000000003</v>
      </c>
      <c r="F55" s="21">
        <f>'A. Thermody. result (all suite)'!J11</f>
        <v>3.4696530000000001</v>
      </c>
      <c r="G55" s="21">
        <f>'A. Thermody. result (all suite)'!K11</f>
        <v>13.238676</v>
      </c>
      <c r="H55" s="21">
        <f>'A. Thermody. result (all suite)'!L11</f>
        <v>2.0397959999999999</v>
      </c>
      <c r="I55" s="21">
        <f>'A. Thermody. result (all suite)'!M11</f>
        <v>10.188981</v>
      </c>
      <c r="J55" s="21">
        <f>'A. Thermody. result (all suite)'!N11</f>
        <v>0.179982</v>
      </c>
      <c r="K55" s="21">
        <f>'A. Thermody. result (all suite)'!O11</f>
        <v>10.188981</v>
      </c>
      <c r="L55" s="21">
        <f>'A. Thermody. result (all suite)'!P11</f>
        <v>12.038796</v>
      </c>
      <c r="M55" s="21">
        <f>'A. Thermody. result (all suite)'!Q11</f>
        <v>1.539846</v>
      </c>
      <c r="N55" s="21">
        <f>'A. Thermody. result (all suite)'!R11</f>
        <v>2.6997300000000002</v>
      </c>
      <c r="O55" s="21">
        <f>'A. Thermody. result (all suite)'!S11</f>
        <v>1.8098190000000001</v>
      </c>
      <c r="P55" s="21">
        <f>'A. Thermody. result (all suite)'!T11</f>
        <v>2.1997800000000001</v>
      </c>
      <c r="Q55" s="21">
        <f t="shared" si="91"/>
        <v>99.999999000000017</v>
      </c>
      <c r="S55" s="19">
        <f t="shared" si="92"/>
        <v>1666</v>
      </c>
      <c r="T55" s="19">
        <f t="shared" si="93"/>
        <v>1</v>
      </c>
      <c r="V55" s="61">
        <f t="shared" si="94"/>
        <v>39.517116786221379</v>
      </c>
      <c r="W55" s="21">
        <f t="shared" si="95"/>
        <v>3.3933282664733526</v>
      </c>
      <c r="X55" s="21">
        <f t="shared" si="96"/>
        <v>12.947454250174983</v>
      </c>
      <c r="Y55" s="21">
        <f t="shared" si="97"/>
        <v>1.9949249751024896</v>
      </c>
      <c r="Z55" s="21">
        <f t="shared" si="98"/>
        <v>9.9648458315168487</v>
      </c>
      <c r="AA55" s="21">
        <f t="shared" si="99"/>
        <v>0.17602279192080791</v>
      </c>
      <c r="AB55" s="21">
        <f t="shared" si="100"/>
        <v>9.9648458315168487</v>
      </c>
      <c r="AC55" s="21">
        <f t="shared" si="101"/>
        <v>11.77396897070293</v>
      </c>
      <c r="AD55" s="21">
        <f t="shared" si="102"/>
        <v>1.5059727753224676</v>
      </c>
      <c r="AE55" s="21">
        <f t="shared" si="103"/>
        <v>2.6403418788121189</v>
      </c>
      <c r="AF55" s="21">
        <f t="shared" si="104"/>
        <v>1.7700069632036797</v>
      </c>
      <c r="AG55" s="21">
        <f t="shared" si="105"/>
        <v>95.64882932096792</v>
      </c>
      <c r="AH55" s="21"/>
      <c r="AI55" s="61">
        <f t="shared" si="106"/>
        <v>41.314793988344739</v>
      </c>
      <c r="AJ55" s="21">
        <f t="shared" si="107"/>
        <v>3.5476945097638271</v>
      </c>
      <c r="AK55" s="21">
        <f t="shared" si="108"/>
        <v>13.536448215928839</v>
      </c>
      <c r="AL55" s="21">
        <f t="shared" si="109"/>
        <v>2.0856763112156216</v>
      </c>
      <c r="AM55" s="21">
        <f t="shared" si="110"/>
        <v>10.418157652591759</v>
      </c>
      <c r="AN55" s="21">
        <f t="shared" si="111"/>
        <v>0.18403026275431955</v>
      </c>
      <c r="AO55" s="21">
        <f t="shared" si="112"/>
        <v>10.418157652591759</v>
      </c>
      <c r="AP55" s="21">
        <f t="shared" si="113"/>
        <v>12.309579797566707</v>
      </c>
      <c r="AQ55" s="21">
        <f t="shared" si="114"/>
        <v>1.5744811368980673</v>
      </c>
      <c r="AR55" s="21">
        <f t="shared" si="115"/>
        <v>2.7604539413147937</v>
      </c>
      <c r="AS55" s="21">
        <f t="shared" si="116"/>
        <v>1.8505265310295469</v>
      </c>
      <c r="AT55" s="21">
        <f t="shared" si="117"/>
        <v>99.999999999999986</v>
      </c>
      <c r="AU55" s="21"/>
      <c r="AV55" s="21">
        <f>AR55*'[1]diagram lines'!$G$39</f>
        <v>2.2914698131109512</v>
      </c>
      <c r="AW55" s="21">
        <f>AK55*'[1]diagram lines'!$G$40</f>
        <v>7.1643869313886217</v>
      </c>
      <c r="AX55" s="21">
        <f>AQ55*'[1]diagram lines'!$G$38</f>
        <v>1.1680323116258977</v>
      </c>
      <c r="AY55" s="21">
        <f>AP55*'[1]diagram lines'!$G$41</f>
        <v>8.797135148482143</v>
      </c>
      <c r="AZ55" s="21">
        <f t="shared" si="118"/>
        <v>4.3349350782128608</v>
      </c>
      <c r="BA55" s="21">
        <f t="shared" si="119"/>
        <v>0.5845312031092702</v>
      </c>
      <c r="BB55" s="21">
        <f t="shared" si="120"/>
        <v>2.0709300567154845</v>
      </c>
      <c r="BC55" s="86">
        <f t="shared" si="121"/>
        <v>0.4828748304450271</v>
      </c>
      <c r="BX55" s="61">
        <f t="shared" si="122"/>
        <v>0.67253593541944079</v>
      </c>
      <c r="BY55" s="21">
        <f t="shared" si="123"/>
        <v>4.343581622433651E-2</v>
      </c>
      <c r="BZ55" s="21">
        <f t="shared" si="124"/>
        <v>0.12984185955276581</v>
      </c>
      <c r="CA55" s="21">
        <f t="shared" si="125"/>
        <v>1.27734736051099E-2</v>
      </c>
      <c r="CB55" s="21">
        <f t="shared" si="126"/>
        <v>0.14180906054279752</v>
      </c>
      <c r="CC55" s="21">
        <f t="shared" si="127"/>
        <v>2.5371017761488582E-3</v>
      </c>
      <c r="CD55" s="21">
        <f t="shared" si="128"/>
        <v>0.25282831265508687</v>
      </c>
      <c r="CE55" s="21">
        <f t="shared" si="129"/>
        <v>0.21467182596291012</v>
      </c>
      <c r="CF55" s="21">
        <f t="shared" si="130"/>
        <v>2.4840232295531537E-2</v>
      </c>
      <c r="CG55" s="21">
        <f t="shared" si="131"/>
        <v>2.8659554140127389E-2</v>
      </c>
      <c r="CH55" s="21">
        <f t="shared" si="132"/>
        <v>1.2750232486050839E-2</v>
      </c>
      <c r="CI55" s="21">
        <f t="shared" si="133"/>
        <v>0.12207436182019979</v>
      </c>
      <c r="CJ55" s="21">
        <f t="shared" si="134"/>
        <v>1.658757766480506</v>
      </c>
      <c r="CL55" s="68">
        <f t="shared" si="135"/>
        <v>0.40544553822732293</v>
      </c>
      <c r="CM55" s="19">
        <f t="shared" si="136"/>
        <v>2.618575002454825E-2</v>
      </c>
      <c r="CN55" s="19">
        <f t="shared" si="137"/>
        <v>7.827656465371656E-2</v>
      </c>
      <c r="CO55" s="19">
        <f t="shared" si="138"/>
        <v>7.7006262537128662E-3</v>
      </c>
      <c r="CP55" s="19">
        <f t="shared" si="139"/>
        <v>8.5491120770263523E-2</v>
      </c>
      <c r="CQ55" s="19">
        <f t="shared" si="140"/>
        <v>1.5295191542837455E-3</v>
      </c>
      <c r="CR55" s="19">
        <f t="shared" si="141"/>
        <v>0.15242027363135072</v>
      </c>
      <c r="CS55" s="19">
        <f t="shared" si="142"/>
        <v>0.12941722432347266</v>
      </c>
      <c r="CT55" s="19">
        <f t="shared" si="143"/>
        <v>1.4975201803115996E-2</v>
      </c>
      <c r="CU55" s="19">
        <f t="shared" si="144"/>
        <v>1.7277721147275306E-2</v>
      </c>
      <c r="CV55" s="19">
        <f t="shared" si="145"/>
        <v>7.6866150945618991E-3</v>
      </c>
      <c r="CW55" s="19">
        <f t="shared" si="146"/>
        <v>7.3593844916375509E-2</v>
      </c>
      <c r="CX55" s="19">
        <f t="shared" si="147"/>
        <v>1</v>
      </c>
      <c r="CZ55" s="68">
        <f t="shared" si="148"/>
        <v>2.4859999999999999E-5</v>
      </c>
      <c r="DA55" s="19">
        <f t="shared" si="149"/>
        <v>2.0089319999999996E-5</v>
      </c>
      <c r="DB55" s="19">
        <f t="shared" si="150"/>
        <v>3.5539999999999995E-5</v>
      </c>
      <c r="DC55" s="19">
        <f t="shared" si="151"/>
        <v>4.1806369999999998E-5</v>
      </c>
      <c r="DD55" s="19">
        <f t="shared" si="152"/>
        <v>1.3469559999999998E-5</v>
      </c>
      <c r="DE55" s="19">
        <f t="shared" si="153"/>
        <v>1.3469559999999998E-5</v>
      </c>
      <c r="DF55" s="19">
        <f t="shared" si="154"/>
        <v>1.2567109999999999E-5</v>
      </c>
      <c r="DG55" s="19">
        <f t="shared" si="155"/>
        <v>1.726382E-5</v>
      </c>
      <c r="DH55" s="19">
        <f t="shared" si="156"/>
        <v>2.6576239999999997E-5</v>
      </c>
      <c r="DI55" s="19">
        <f t="shared" si="157"/>
        <v>3.9465439999999993E-5</v>
      </c>
      <c r="DJ55" s="19">
        <f t="shared" si="158"/>
        <v>0</v>
      </c>
      <c r="DK55" s="19">
        <f t="shared" si="159"/>
        <v>2.3053779999999998E-5</v>
      </c>
      <c r="DM55" s="68">
        <f t="shared" si="160"/>
        <v>979.85389930400481</v>
      </c>
      <c r="DN55" s="19">
        <f t="shared" si="161"/>
        <v>104.12088174019404</v>
      </c>
      <c r="DO55" s="19">
        <f t="shared" si="162"/>
        <v>224.56608137571584</v>
      </c>
      <c r="DP55" s="19">
        <f t="shared" si="163"/>
        <v>29.414488903375432</v>
      </c>
      <c r="DQ55" s="19">
        <f t="shared" si="164"/>
        <v>456.03100823957391</v>
      </c>
      <c r="DR55" s="19">
        <f t="shared" si="165"/>
        <v>8.055503580286878</v>
      </c>
      <c r="DS55" s="19">
        <f t="shared" si="166"/>
        <v>488.77880653097122</v>
      </c>
      <c r="DT55" s="19">
        <f t="shared" si="167"/>
        <v>420.40046409545198</v>
      </c>
      <c r="DU55" s="19">
        <f t="shared" si="168"/>
        <v>34.930176720828861</v>
      </c>
      <c r="DV55" s="19">
        <f t="shared" si="169"/>
        <v>41.240166892180454</v>
      </c>
      <c r="DX55" s="19">
        <f t="shared" si="170"/>
        <v>57.524669941028627</v>
      </c>
      <c r="DZ55" s="99">
        <f t="shared" si="171"/>
        <v>2844.9161473236113</v>
      </c>
      <c r="EA55" s="21">
        <f t="shared" si="172"/>
        <v>2.8449161473236115</v>
      </c>
      <c r="EB55" s="92">
        <f t="shared" si="173"/>
        <v>1393</v>
      </c>
    </row>
    <row r="56" spans="1:132" x14ac:dyDescent="0.3">
      <c r="A56" s="19">
        <f>'A. Thermody. result (all suite)'!C12</f>
        <v>1392</v>
      </c>
      <c r="B56" s="19" t="str">
        <f>'A. Thermody. result (all suite)'!A12</f>
        <v>Basanite</v>
      </c>
      <c r="C56" s="24">
        <f>'A. Thermody. result (all suite)'!G12</f>
        <v>100</v>
      </c>
      <c r="D56" s="19">
        <f>'A. Thermody. result (all suite)'!D12</f>
        <v>10000</v>
      </c>
      <c r="E56" s="61">
        <f>'A. Thermody. result (all suite)'!I12</f>
        <v>40.405959000000003</v>
      </c>
      <c r="F56" s="21">
        <f>'A. Thermody. result (all suite)'!J12</f>
        <v>3.4696530000000001</v>
      </c>
      <c r="G56" s="21">
        <f>'A. Thermody. result (all suite)'!K12</f>
        <v>13.238676</v>
      </c>
      <c r="H56" s="21">
        <f>'A. Thermody. result (all suite)'!L12</f>
        <v>2.0397959999999999</v>
      </c>
      <c r="I56" s="21">
        <f>'A. Thermody. result (all suite)'!M12</f>
        <v>10.188981</v>
      </c>
      <c r="J56" s="21">
        <f>'A. Thermody. result (all suite)'!N12</f>
        <v>0.179982</v>
      </c>
      <c r="K56" s="21">
        <f>'A. Thermody. result (all suite)'!O12</f>
        <v>10.188981</v>
      </c>
      <c r="L56" s="21">
        <f>'A. Thermody. result (all suite)'!P12</f>
        <v>12.038796</v>
      </c>
      <c r="M56" s="21">
        <f>'A. Thermody. result (all suite)'!Q12</f>
        <v>1.539846</v>
      </c>
      <c r="N56" s="21">
        <f>'A. Thermody. result (all suite)'!R12</f>
        <v>2.6997300000000002</v>
      </c>
      <c r="O56" s="21">
        <f>'A. Thermody. result (all suite)'!S12</f>
        <v>1.8098190000000001</v>
      </c>
      <c r="P56" s="21">
        <f>'A. Thermody. result (all suite)'!T12</f>
        <v>2.1997800000000001</v>
      </c>
      <c r="Q56" s="21">
        <f t="shared" si="91"/>
        <v>99.999999000000017</v>
      </c>
      <c r="S56" s="19">
        <f t="shared" si="92"/>
        <v>1665</v>
      </c>
      <c r="T56" s="19">
        <f t="shared" si="93"/>
        <v>1</v>
      </c>
      <c r="V56" s="61">
        <f t="shared" si="94"/>
        <v>39.517116786221379</v>
      </c>
      <c r="W56" s="21">
        <f t="shared" si="95"/>
        <v>3.3933282664733526</v>
      </c>
      <c r="X56" s="21">
        <f t="shared" si="96"/>
        <v>12.947454250174983</v>
      </c>
      <c r="Y56" s="21">
        <f t="shared" si="97"/>
        <v>1.9949249751024896</v>
      </c>
      <c r="Z56" s="21">
        <f t="shared" si="98"/>
        <v>9.9648458315168487</v>
      </c>
      <c r="AA56" s="21">
        <f t="shared" si="99"/>
        <v>0.17602279192080791</v>
      </c>
      <c r="AB56" s="21">
        <f t="shared" si="100"/>
        <v>9.9648458315168487</v>
      </c>
      <c r="AC56" s="21">
        <f t="shared" si="101"/>
        <v>11.77396897070293</v>
      </c>
      <c r="AD56" s="21">
        <f t="shared" si="102"/>
        <v>1.5059727753224676</v>
      </c>
      <c r="AE56" s="21">
        <f t="shared" si="103"/>
        <v>2.6403418788121189</v>
      </c>
      <c r="AF56" s="21">
        <f t="shared" si="104"/>
        <v>1.7700069632036797</v>
      </c>
      <c r="AG56" s="21">
        <f t="shared" si="105"/>
        <v>95.64882932096792</v>
      </c>
      <c r="AH56" s="21"/>
      <c r="AI56" s="61">
        <f t="shared" si="106"/>
        <v>41.314793988344739</v>
      </c>
      <c r="AJ56" s="21">
        <f t="shared" si="107"/>
        <v>3.5476945097638271</v>
      </c>
      <c r="AK56" s="21">
        <f t="shared" si="108"/>
        <v>13.536448215928839</v>
      </c>
      <c r="AL56" s="21">
        <f t="shared" si="109"/>
        <v>2.0856763112156216</v>
      </c>
      <c r="AM56" s="21">
        <f t="shared" si="110"/>
        <v>10.418157652591759</v>
      </c>
      <c r="AN56" s="21">
        <f t="shared" si="111"/>
        <v>0.18403026275431955</v>
      </c>
      <c r="AO56" s="21">
        <f t="shared" si="112"/>
        <v>10.418157652591759</v>
      </c>
      <c r="AP56" s="21">
        <f t="shared" si="113"/>
        <v>12.309579797566707</v>
      </c>
      <c r="AQ56" s="21">
        <f t="shared" si="114"/>
        <v>1.5744811368980673</v>
      </c>
      <c r="AR56" s="21">
        <f t="shared" si="115"/>
        <v>2.7604539413147937</v>
      </c>
      <c r="AS56" s="21">
        <f t="shared" si="116"/>
        <v>1.8505265310295469</v>
      </c>
      <c r="AT56" s="21">
        <f t="shared" si="117"/>
        <v>99.999999999999986</v>
      </c>
      <c r="AU56" s="21"/>
      <c r="AV56" s="21">
        <f>AR56*'[1]diagram lines'!$G$39</f>
        <v>2.2914698131109512</v>
      </c>
      <c r="AW56" s="21">
        <f>AK56*'[1]diagram lines'!$G$40</f>
        <v>7.1643869313886217</v>
      </c>
      <c r="AX56" s="21">
        <f>AQ56*'[1]diagram lines'!$G$38</f>
        <v>1.1680323116258977</v>
      </c>
      <c r="AY56" s="21">
        <f>AP56*'[1]diagram lines'!$G$41</f>
        <v>8.797135148482143</v>
      </c>
      <c r="AZ56" s="21">
        <f t="shared" si="118"/>
        <v>4.3349350782128608</v>
      </c>
      <c r="BA56" s="21">
        <f t="shared" si="119"/>
        <v>0.5845312031092702</v>
      </c>
      <c r="BB56" s="21">
        <f t="shared" si="120"/>
        <v>2.0709300567154845</v>
      </c>
      <c r="BC56" s="86">
        <f t="shared" si="121"/>
        <v>0.4828748304450271</v>
      </c>
      <c r="BX56" s="61">
        <f t="shared" si="122"/>
        <v>0.67253593541944079</v>
      </c>
      <c r="BY56" s="21">
        <f t="shared" si="123"/>
        <v>4.343581622433651E-2</v>
      </c>
      <c r="BZ56" s="21">
        <f t="shared" si="124"/>
        <v>0.12984185955276581</v>
      </c>
      <c r="CA56" s="21">
        <f t="shared" si="125"/>
        <v>1.27734736051099E-2</v>
      </c>
      <c r="CB56" s="21">
        <f t="shared" si="126"/>
        <v>0.14180906054279752</v>
      </c>
      <c r="CC56" s="21">
        <f t="shared" si="127"/>
        <v>2.5371017761488582E-3</v>
      </c>
      <c r="CD56" s="21">
        <f t="shared" si="128"/>
        <v>0.25282831265508687</v>
      </c>
      <c r="CE56" s="21">
        <f t="shared" si="129"/>
        <v>0.21467182596291012</v>
      </c>
      <c r="CF56" s="21">
        <f t="shared" si="130"/>
        <v>2.4840232295531537E-2</v>
      </c>
      <c r="CG56" s="21">
        <f t="shared" si="131"/>
        <v>2.8659554140127389E-2</v>
      </c>
      <c r="CH56" s="21">
        <f t="shared" si="132"/>
        <v>1.2750232486050839E-2</v>
      </c>
      <c r="CI56" s="21">
        <f t="shared" si="133"/>
        <v>0.12207436182019979</v>
      </c>
      <c r="CJ56" s="21">
        <f t="shared" si="134"/>
        <v>1.658757766480506</v>
      </c>
      <c r="CL56" s="68">
        <f t="shared" si="135"/>
        <v>0.40544553822732293</v>
      </c>
      <c r="CM56" s="19">
        <f t="shared" si="136"/>
        <v>2.618575002454825E-2</v>
      </c>
      <c r="CN56" s="19">
        <f t="shared" si="137"/>
        <v>7.827656465371656E-2</v>
      </c>
      <c r="CO56" s="19">
        <f t="shared" si="138"/>
        <v>7.7006262537128662E-3</v>
      </c>
      <c r="CP56" s="19">
        <f t="shared" si="139"/>
        <v>8.5491120770263523E-2</v>
      </c>
      <c r="CQ56" s="19">
        <f t="shared" si="140"/>
        <v>1.5295191542837455E-3</v>
      </c>
      <c r="CR56" s="19">
        <f t="shared" si="141"/>
        <v>0.15242027363135072</v>
      </c>
      <c r="CS56" s="19">
        <f t="shared" si="142"/>
        <v>0.12941722432347266</v>
      </c>
      <c r="CT56" s="19">
        <f t="shared" si="143"/>
        <v>1.4975201803115996E-2</v>
      </c>
      <c r="CU56" s="19">
        <f t="shared" si="144"/>
        <v>1.7277721147275306E-2</v>
      </c>
      <c r="CV56" s="19">
        <f t="shared" si="145"/>
        <v>7.6866150945618991E-3</v>
      </c>
      <c r="CW56" s="19">
        <f t="shared" si="146"/>
        <v>7.3593844916375509E-2</v>
      </c>
      <c r="CX56" s="19">
        <f t="shared" si="147"/>
        <v>1</v>
      </c>
      <c r="CZ56" s="68">
        <f t="shared" si="148"/>
        <v>2.4859999999999999E-5</v>
      </c>
      <c r="DA56" s="19">
        <f t="shared" si="149"/>
        <v>2.0082079999999997E-5</v>
      </c>
      <c r="DB56" s="19">
        <f t="shared" si="150"/>
        <v>3.5539999999999995E-5</v>
      </c>
      <c r="DC56" s="19">
        <f t="shared" si="151"/>
        <v>4.1797279999999999E-5</v>
      </c>
      <c r="DD56" s="19">
        <f t="shared" si="152"/>
        <v>1.3466639999999999E-5</v>
      </c>
      <c r="DE56" s="19">
        <f t="shared" si="153"/>
        <v>1.3466639999999999E-5</v>
      </c>
      <c r="DF56" s="19">
        <f t="shared" si="154"/>
        <v>1.2563839999999999E-5</v>
      </c>
      <c r="DG56" s="19">
        <f t="shared" si="155"/>
        <v>1.726008E-5</v>
      </c>
      <c r="DH56" s="19">
        <f t="shared" si="156"/>
        <v>2.6568559999999999E-5</v>
      </c>
      <c r="DI56" s="19">
        <f t="shared" si="157"/>
        <v>3.9453359999999995E-5</v>
      </c>
      <c r="DJ56" s="19">
        <f t="shared" si="158"/>
        <v>0</v>
      </c>
      <c r="DK56" s="19">
        <f t="shared" si="159"/>
        <v>2.304432E-5</v>
      </c>
      <c r="DM56" s="68">
        <f t="shared" si="160"/>
        <v>979.85389930400481</v>
      </c>
      <c r="DN56" s="19">
        <f t="shared" si="161"/>
        <v>104.15841944464491</v>
      </c>
      <c r="DO56" s="19">
        <f t="shared" si="162"/>
        <v>224.56608137571584</v>
      </c>
      <c r="DP56" s="19">
        <f t="shared" si="163"/>
        <v>29.420885915432958</v>
      </c>
      <c r="DQ56" s="19">
        <f t="shared" si="164"/>
        <v>456.12989040647363</v>
      </c>
      <c r="DR56" s="19">
        <f t="shared" si="165"/>
        <v>8.0572502721457564</v>
      </c>
      <c r="DS56" s="19">
        <f t="shared" si="166"/>
        <v>488.90602135520936</v>
      </c>
      <c r="DT56" s="19">
        <f t="shared" si="167"/>
        <v>420.49155855942416</v>
      </c>
      <c r="DU56" s="19">
        <f t="shared" si="168"/>
        <v>34.940273758726882</v>
      </c>
      <c r="DV56" s="19">
        <f t="shared" si="169"/>
        <v>41.2527939844245</v>
      </c>
      <c r="DX56" s="19">
        <f t="shared" si="170"/>
        <v>57.54828458349332</v>
      </c>
      <c r="DZ56" s="99">
        <f t="shared" si="171"/>
        <v>2845.3253589596957</v>
      </c>
      <c r="EA56" s="21">
        <f t="shared" si="172"/>
        <v>2.8453253589596956</v>
      </c>
      <c r="EB56" s="92">
        <f t="shared" si="173"/>
        <v>1392</v>
      </c>
    </row>
    <row r="57" spans="1:132" x14ac:dyDescent="0.3">
      <c r="A57" s="19">
        <f>'A. Thermody. result (all suite)'!C13</f>
        <v>1391</v>
      </c>
      <c r="B57" s="19" t="str">
        <f>'A. Thermody. result (all suite)'!A13</f>
        <v>Basanite</v>
      </c>
      <c r="C57" s="24">
        <f>'A. Thermody. result (all suite)'!G13</f>
        <v>100</v>
      </c>
      <c r="D57" s="19">
        <f>'A. Thermody. result (all suite)'!D13</f>
        <v>10000</v>
      </c>
      <c r="E57" s="61">
        <f>'A. Thermody. result (all suite)'!I13</f>
        <v>40.405959000000003</v>
      </c>
      <c r="F57" s="21">
        <f>'A. Thermody. result (all suite)'!J13</f>
        <v>3.4696530000000001</v>
      </c>
      <c r="G57" s="21">
        <f>'A. Thermody. result (all suite)'!K13</f>
        <v>13.238676</v>
      </c>
      <c r="H57" s="21">
        <f>'A. Thermody. result (all suite)'!L13</f>
        <v>2.0397959999999999</v>
      </c>
      <c r="I57" s="21">
        <f>'A. Thermody. result (all suite)'!M13</f>
        <v>10.188981</v>
      </c>
      <c r="J57" s="21">
        <f>'A. Thermody. result (all suite)'!N13</f>
        <v>0.179982</v>
      </c>
      <c r="K57" s="21">
        <f>'A. Thermody. result (all suite)'!O13</f>
        <v>10.188981</v>
      </c>
      <c r="L57" s="21">
        <f>'A. Thermody. result (all suite)'!P13</f>
        <v>12.038796</v>
      </c>
      <c r="M57" s="21">
        <f>'A. Thermody. result (all suite)'!Q13</f>
        <v>1.539846</v>
      </c>
      <c r="N57" s="21">
        <f>'A. Thermody. result (all suite)'!R13</f>
        <v>2.6997300000000002</v>
      </c>
      <c r="O57" s="21">
        <f>'A. Thermody. result (all suite)'!S13</f>
        <v>1.8098190000000001</v>
      </c>
      <c r="P57" s="21">
        <f>'A. Thermody. result (all suite)'!T13</f>
        <v>2.1997800000000001</v>
      </c>
      <c r="Q57" s="21">
        <f t="shared" si="91"/>
        <v>99.999999000000017</v>
      </c>
      <c r="S57" s="19">
        <f t="shared" si="92"/>
        <v>1664</v>
      </c>
      <c r="T57" s="19">
        <f t="shared" si="93"/>
        <v>1</v>
      </c>
      <c r="V57" s="61">
        <f t="shared" si="94"/>
        <v>39.517116786221379</v>
      </c>
      <c r="W57" s="21">
        <f t="shared" si="95"/>
        <v>3.3933282664733526</v>
      </c>
      <c r="X57" s="21">
        <f t="shared" si="96"/>
        <v>12.947454250174983</v>
      </c>
      <c r="Y57" s="21">
        <f t="shared" si="97"/>
        <v>1.9949249751024896</v>
      </c>
      <c r="Z57" s="21">
        <f t="shared" si="98"/>
        <v>9.9648458315168487</v>
      </c>
      <c r="AA57" s="21">
        <f t="shared" si="99"/>
        <v>0.17602279192080791</v>
      </c>
      <c r="AB57" s="21">
        <f t="shared" si="100"/>
        <v>9.9648458315168487</v>
      </c>
      <c r="AC57" s="21">
        <f t="shared" si="101"/>
        <v>11.77396897070293</v>
      </c>
      <c r="AD57" s="21">
        <f t="shared" si="102"/>
        <v>1.5059727753224676</v>
      </c>
      <c r="AE57" s="21">
        <f t="shared" si="103"/>
        <v>2.6403418788121189</v>
      </c>
      <c r="AF57" s="21">
        <f t="shared" si="104"/>
        <v>1.7700069632036797</v>
      </c>
      <c r="AG57" s="21">
        <f t="shared" si="105"/>
        <v>95.64882932096792</v>
      </c>
      <c r="AH57" s="21"/>
      <c r="AI57" s="61">
        <f t="shared" si="106"/>
        <v>41.314793988344739</v>
      </c>
      <c r="AJ57" s="21">
        <f t="shared" si="107"/>
        <v>3.5476945097638271</v>
      </c>
      <c r="AK57" s="21">
        <f t="shared" si="108"/>
        <v>13.536448215928839</v>
      </c>
      <c r="AL57" s="21">
        <f t="shared" si="109"/>
        <v>2.0856763112156216</v>
      </c>
      <c r="AM57" s="21">
        <f t="shared" si="110"/>
        <v>10.418157652591759</v>
      </c>
      <c r="AN57" s="21">
        <f t="shared" si="111"/>
        <v>0.18403026275431955</v>
      </c>
      <c r="AO57" s="21">
        <f t="shared" si="112"/>
        <v>10.418157652591759</v>
      </c>
      <c r="AP57" s="21">
        <f t="shared" si="113"/>
        <v>12.309579797566707</v>
      </c>
      <c r="AQ57" s="21">
        <f t="shared" si="114"/>
        <v>1.5744811368980673</v>
      </c>
      <c r="AR57" s="21">
        <f t="shared" si="115"/>
        <v>2.7604539413147937</v>
      </c>
      <c r="AS57" s="21">
        <f t="shared" si="116"/>
        <v>1.8505265310295469</v>
      </c>
      <c r="AT57" s="21">
        <f t="shared" si="117"/>
        <v>99.999999999999986</v>
      </c>
      <c r="AU57" s="21"/>
      <c r="AV57" s="21">
        <f>AR57*'[1]diagram lines'!$G$39</f>
        <v>2.2914698131109512</v>
      </c>
      <c r="AW57" s="21">
        <f>AK57*'[1]diagram lines'!$G$40</f>
        <v>7.1643869313886217</v>
      </c>
      <c r="AX57" s="21">
        <f>AQ57*'[1]diagram lines'!$G$38</f>
        <v>1.1680323116258977</v>
      </c>
      <c r="AY57" s="21">
        <f>AP57*'[1]diagram lines'!$G$41</f>
        <v>8.797135148482143</v>
      </c>
      <c r="AZ57" s="21">
        <f t="shared" si="118"/>
        <v>4.3349350782128608</v>
      </c>
      <c r="BA57" s="21">
        <f t="shared" si="119"/>
        <v>0.5845312031092702</v>
      </c>
      <c r="BB57" s="21">
        <f t="shared" si="120"/>
        <v>2.0709300567154845</v>
      </c>
      <c r="BC57" s="86">
        <f t="shared" si="121"/>
        <v>0.4828748304450271</v>
      </c>
      <c r="BX57" s="61">
        <f t="shared" si="122"/>
        <v>0.67253593541944079</v>
      </c>
      <c r="BY57" s="21">
        <f t="shared" si="123"/>
        <v>4.343581622433651E-2</v>
      </c>
      <c r="BZ57" s="21">
        <f t="shared" si="124"/>
        <v>0.12984185955276581</v>
      </c>
      <c r="CA57" s="21">
        <f t="shared" si="125"/>
        <v>1.27734736051099E-2</v>
      </c>
      <c r="CB57" s="21">
        <f t="shared" si="126"/>
        <v>0.14180906054279752</v>
      </c>
      <c r="CC57" s="21">
        <f t="shared" si="127"/>
        <v>2.5371017761488582E-3</v>
      </c>
      <c r="CD57" s="21">
        <f t="shared" si="128"/>
        <v>0.25282831265508687</v>
      </c>
      <c r="CE57" s="21">
        <f t="shared" si="129"/>
        <v>0.21467182596291012</v>
      </c>
      <c r="CF57" s="21">
        <f t="shared" si="130"/>
        <v>2.4840232295531537E-2</v>
      </c>
      <c r="CG57" s="21">
        <f t="shared" si="131"/>
        <v>2.8659554140127389E-2</v>
      </c>
      <c r="CH57" s="21">
        <f t="shared" si="132"/>
        <v>1.2750232486050839E-2</v>
      </c>
      <c r="CI57" s="21">
        <f t="shared" si="133"/>
        <v>0.12207436182019979</v>
      </c>
      <c r="CJ57" s="21">
        <f t="shared" si="134"/>
        <v>1.658757766480506</v>
      </c>
      <c r="CL57" s="68">
        <f t="shared" si="135"/>
        <v>0.40544553822732293</v>
      </c>
      <c r="CM57" s="19">
        <f t="shared" si="136"/>
        <v>2.618575002454825E-2</v>
      </c>
      <c r="CN57" s="19">
        <f t="shared" si="137"/>
        <v>7.827656465371656E-2</v>
      </c>
      <c r="CO57" s="19">
        <f t="shared" si="138"/>
        <v>7.7006262537128662E-3</v>
      </c>
      <c r="CP57" s="19">
        <f t="shared" si="139"/>
        <v>8.5491120770263523E-2</v>
      </c>
      <c r="CQ57" s="19">
        <f t="shared" si="140"/>
        <v>1.5295191542837455E-3</v>
      </c>
      <c r="CR57" s="19">
        <f t="shared" si="141"/>
        <v>0.15242027363135072</v>
      </c>
      <c r="CS57" s="19">
        <f t="shared" si="142"/>
        <v>0.12941722432347266</v>
      </c>
      <c r="CT57" s="19">
        <f t="shared" si="143"/>
        <v>1.4975201803115996E-2</v>
      </c>
      <c r="CU57" s="19">
        <f t="shared" si="144"/>
        <v>1.7277721147275306E-2</v>
      </c>
      <c r="CV57" s="19">
        <f t="shared" si="145"/>
        <v>7.6866150945618991E-3</v>
      </c>
      <c r="CW57" s="19">
        <f t="shared" si="146"/>
        <v>7.3593844916375509E-2</v>
      </c>
      <c r="CX57" s="19">
        <f t="shared" si="147"/>
        <v>1</v>
      </c>
      <c r="CZ57" s="68">
        <f t="shared" si="148"/>
        <v>2.4859999999999999E-5</v>
      </c>
      <c r="DA57" s="19">
        <f t="shared" si="149"/>
        <v>2.0074839999999996E-5</v>
      </c>
      <c r="DB57" s="19">
        <f t="shared" si="150"/>
        <v>3.5539999999999995E-5</v>
      </c>
      <c r="DC57" s="19">
        <f t="shared" si="151"/>
        <v>4.178819E-5</v>
      </c>
      <c r="DD57" s="19">
        <f t="shared" si="152"/>
        <v>1.3463719999999998E-5</v>
      </c>
      <c r="DE57" s="19">
        <f t="shared" si="153"/>
        <v>1.3463719999999998E-5</v>
      </c>
      <c r="DF57" s="19">
        <f t="shared" si="154"/>
        <v>1.2560569999999999E-5</v>
      </c>
      <c r="DG57" s="19">
        <f t="shared" si="155"/>
        <v>1.7256339999999999E-5</v>
      </c>
      <c r="DH57" s="19">
        <f t="shared" si="156"/>
        <v>2.6560879999999997E-5</v>
      </c>
      <c r="DI57" s="19">
        <f t="shared" si="157"/>
        <v>3.944127999999999E-5</v>
      </c>
      <c r="DJ57" s="19">
        <f t="shared" si="158"/>
        <v>0</v>
      </c>
      <c r="DK57" s="19">
        <f t="shared" si="159"/>
        <v>2.3034859999999999E-5</v>
      </c>
      <c r="DM57" s="68">
        <f t="shared" si="160"/>
        <v>979.85389930400481</v>
      </c>
      <c r="DN57" s="19">
        <f t="shared" si="161"/>
        <v>104.19598422507551</v>
      </c>
      <c r="DO57" s="19">
        <f t="shared" si="162"/>
        <v>224.56608137571584</v>
      </c>
      <c r="DP57" s="19">
        <f t="shared" si="163"/>
        <v>29.427285710517914</v>
      </c>
      <c r="DQ57" s="19">
        <f t="shared" si="164"/>
        <v>456.22881546433194</v>
      </c>
      <c r="DR57" s="19">
        <f t="shared" si="165"/>
        <v>8.0589977216466853</v>
      </c>
      <c r="DS57" s="19">
        <f t="shared" si="166"/>
        <v>489.0333024172815</v>
      </c>
      <c r="DT57" s="19">
        <f t="shared" si="167"/>
        <v>420.58269250955573</v>
      </c>
      <c r="DU57" s="19">
        <f t="shared" si="168"/>
        <v>34.950376635682275</v>
      </c>
      <c r="DV57" s="19">
        <f t="shared" si="169"/>
        <v>41.265428811471999</v>
      </c>
      <c r="DX57" s="19">
        <f t="shared" si="170"/>
        <v>57.571918622170344</v>
      </c>
      <c r="DZ57" s="99">
        <f t="shared" si="171"/>
        <v>2845.7347827974545</v>
      </c>
      <c r="EA57" s="21">
        <f t="shared" si="172"/>
        <v>2.8457347827974546</v>
      </c>
      <c r="EB57" s="92">
        <f t="shared" si="173"/>
        <v>1391</v>
      </c>
    </row>
    <row r="58" spans="1:132" x14ac:dyDescent="0.3">
      <c r="A58" s="19">
        <f>'A. Thermody. result (all suite)'!C14</f>
        <v>1390</v>
      </c>
      <c r="B58" s="19" t="str">
        <f>'A. Thermody. result (all suite)'!A14</f>
        <v>Basanite</v>
      </c>
      <c r="C58" s="24">
        <f>'A. Thermody. result (all suite)'!G14</f>
        <v>100</v>
      </c>
      <c r="D58" s="19">
        <f>'A. Thermody. result (all suite)'!D14</f>
        <v>10000</v>
      </c>
      <c r="E58" s="61">
        <f>'A. Thermody. result (all suite)'!I14</f>
        <v>40.405959000000003</v>
      </c>
      <c r="F58" s="21">
        <f>'A. Thermody. result (all suite)'!J14</f>
        <v>3.4696530000000001</v>
      </c>
      <c r="G58" s="21">
        <f>'A. Thermody. result (all suite)'!K14</f>
        <v>13.238676</v>
      </c>
      <c r="H58" s="21">
        <f>'A. Thermody. result (all suite)'!L14</f>
        <v>2.0397959999999999</v>
      </c>
      <c r="I58" s="21">
        <f>'A. Thermody. result (all suite)'!M14</f>
        <v>10.188981</v>
      </c>
      <c r="J58" s="21">
        <f>'A. Thermody. result (all suite)'!N14</f>
        <v>0.179982</v>
      </c>
      <c r="K58" s="21">
        <f>'A. Thermody. result (all suite)'!O14</f>
        <v>10.188981</v>
      </c>
      <c r="L58" s="21">
        <f>'A. Thermody. result (all suite)'!P14</f>
        <v>12.038796</v>
      </c>
      <c r="M58" s="21">
        <f>'A. Thermody. result (all suite)'!Q14</f>
        <v>1.539846</v>
      </c>
      <c r="N58" s="21">
        <f>'A. Thermody. result (all suite)'!R14</f>
        <v>2.6997300000000002</v>
      </c>
      <c r="O58" s="21">
        <f>'A. Thermody. result (all suite)'!S14</f>
        <v>1.8098190000000001</v>
      </c>
      <c r="P58" s="21">
        <f>'A. Thermody. result (all suite)'!T14</f>
        <v>2.1997800000000001</v>
      </c>
      <c r="Q58" s="21">
        <f t="shared" si="91"/>
        <v>99.999999000000017</v>
      </c>
      <c r="S58" s="19">
        <f t="shared" si="92"/>
        <v>1663</v>
      </c>
      <c r="T58" s="19">
        <f t="shared" si="93"/>
        <v>1</v>
      </c>
      <c r="V58" s="61">
        <f t="shared" si="94"/>
        <v>39.517116786221379</v>
      </c>
      <c r="W58" s="21">
        <f t="shared" si="95"/>
        <v>3.3933282664733526</v>
      </c>
      <c r="X58" s="21">
        <f t="shared" si="96"/>
        <v>12.947454250174983</v>
      </c>
      <c r="Y58" s="21">
        <f t="shared" si="97"/>
        <v>1.9949249751024896</v>
      </c>
      <c r="Z58" s="21">
        <f t="shared" si="98"/>
        <v>9.9648458315168487</v>
      </c>
      <c r="AA58" s="21">
        <f t="shared" si="99"/>
        <v>0.17602279192080791</v>
      </c>
      <c r="AB58" s="21">
        <f t="shared" si="100"/>
        <v>9.9648458315168487</v>
      </c>
      <c r="AC58" s="21">
        <f t="shared" si="101"/>
        <v>11.77396897070293</v>
      </c>
      <c r="AD58" s="21">
        <f t="shared" si="102"/>
        <v>1.5059727753224676</v>
      </c>
      <c r="AE58" s="21">
        <f t="shared" si="103"/>
        <v>2.6403418788121189</v>
      </c>
      <c r="AF58" s="21">
        <f t="shared" si="104"/>
        <v>1.7700069632036797</v>
      </c>
      <c r="AG58" s="21">
        <f t="shared" si="105"/>
        <v>95.64882932096792</v>
      </c>
      <c r="AH58" s="21"/>
      <c r="AI58" s="61">
        <f t="shared" si="106"/>
        <v>41.314793988344739</v>
      </c>
      <c r="AJ58" s="21">
        <f t="shared" si="107"/>
        <v>3.5476945097638271</v>
      </c>
      <c r="AK58" s="21">
        <f t="shared" si="108"/>
        <v>13.536448215928839</v>
      </c>
      <c r="AL58" s="21">
        <f t="shared" si="109"/>
        <v>2.0856763112156216</v>
      </c>
      <c r="AM58" s="21">
        <f t="shared" si="110"/>
        <v>10.418157652591759</v>
      </c>
      <c r="AN58" s="21">
        <f t="shared" si="111"/>
        <v>0.18403026275431955</v>
      </c>
      <c r="AO58" s="21">
        <f t="shared" si="112"/>
        <v>10.418157652591759</v>
      </c>
      <c r="AP58" s="21">
        <f t="shared" si="113"/>
        <v>12.309579797566707</v>
      </c>
      <c r="AQ58" s="21">
        <f t="shared" si="114"/>
        <v>1.5744811368980673</v>
      </c>
      <c r="AR58" s="21">
        <f t="shared" si="115"/>
        <v>2.7604539413147937</v>
      </c>
      <c r="AS58" s="21">
        <f t="shared" si="116"/>
        <v>1.8505265310295469</v>
      </c>
      <c r="AT58" s="21">
        <f t="shared" si="117"/>
        <v>99.999999999999986</v>
      </c>
      <c r="AU58" s="21"/>
      <c r="AV58" s="21">
        <f>AR58*'[1]diagram lines'!$G$39</f>
        <v>2.2914698131109512</v>
      </c>
      <c r="AW58" s="21">
        <f>AK58*'[1]diagram lines'!$G$40</f>
        <v>7.1643869313886217</v>
      </c>
      <c r="AX58" s="21">
        <f>AQ58*'[1]diagram lines'!$G$38</f>
        <v>1.1680323116258977</v>
      </c>
      <c r="AY58" s="21">
        <f>AP58*'[1]diagram lines'!$G$41</f>
        <v>8.797135148482143</v>
      </c>
      <c r="AZ58" s="21">
        <f t="shared" si="118"/>
        <v>4.3349350782128608</v>
      </c>
      <c r="BA58" s="21">
        <f t="shared" si="119"/>
        <v>0.5845312031092702</v>
      </c>
      <c r="BB58" s="21">
        <f t="shared" si="120"/>
        <v>2.0709300567154845</v>
      </c>
      <c r="BC58" s="86">
        <f t="shared" si="121"/>
        <v>0.4828748304450271</v>
      </c>
      <c r="BX58" s="61">
        <f t="shared" si="122"/>
        <v>0.67253593541944079</v>
      </c>
      <c r="BY58" s="21">
        <f t="shared" si="123"/>
        <v>4.343581622433651E-2</v>
      </c>
      <c r="BZ58" s="21">
        <f t="shared" si="124"/>
        <v>0.12984185955276581</v>
      </c>
      <c r="CA58" s="21">
        <f t="shared" si="125"/>
        <v>1.27734736051099E-2</v>
      </c>
      <c r="CB58" s="21">
        <f t="shared" si="126"/>
        <v>0.14180906054279752</v>
      </c>
      <c r="CC58" s="21">
        <f t="shared" si="127"/>
        <v>2.5371017761488582E-3</v>
      </c>
      <c r="CD58" s="21">
        <f t="shared" si="128"/>
        <v>0.25282831265508687</v>
      </c>
      <c r="CE58" s="21">
        <f t="shared" si="129"/>
        <v>0.21467182596291012</v>
      </c>
      <c r="CF58" s="21">
        <f t="shared" si="130"/>
        <v>2.4840232295531537E-2</v>
      </c>
      <c r="CG58" s="21">
        <f t="shared" si="131"/>
        <v>2.8659554140127389E-2</v>
      </c>
      <c r="CH58" s="21">
        <f t="shared" si="132"/>
        <v>1.2750232486050839E-2</v>
      </c>
      <c r="CI58" s="21">
        <f t="shared" si="133"/>
        <v>0.12207436182019979</v>
      </c>
      <c r="CJ58" s="21">
        <f t="shared" si="134"/>
        <v>1.658757766480506</v>
      </c>
      <c r="CL58" s="68">
        <f t="shared" si="135"/>
        <v>0.40544553822732293</v>
      </c>
      <c r="CM58" s="19">
        <f t="shared" si="136"/>
        <v>2.618575002454825E-2</v>
      </c>
      <c r="CN58" s="19">
        <f t="shared" si="137"/>
        <v>7.827656465371656E-2</v>
      </c>
      <c r="CO58" s="19">
        <f t="shared" si="138"/>
        <v>7.7006262537128662E-3</v>
      </c>
      <c r="CP58" s="19">
        <f t="shared" si="139"/>
        <v>8.5491120770263523E-2</v>
      </c>
      <c r="CQ58" s="19">
        <f t="shared" si="140"/>
        <v>1.5295191542837455E-3</v>
      </c>
      <c r="CR58" s="19">
        <f t="shared" si="141"/>
        <v>0.15242027363135072</v>
      </c>
      <c r="CS58" s="19">
        <f t="shared" si="142"/>
        <v>0.12941722432347266</v>
      </c>
      <c r="CT58" s="19">
        <f t="shared" si="143"/>
        <v>1.4975201803115996E-2</v>
      </c>
      <c r="CU58" s="19">
        <f t="shared" si="144"/>
        <v>1.7277721147275306E-2</v>
      </c>
      <c r="CV58" s="19">
        <f t="shared" si="145"/>
        <v>7.6866150945618991E-3</v>
      </c>
      <c r="CW58" s="19">
        <f t="shared" si="146"/>
        <v>7.3593844916375509E-2</v>
      </c>
      <c r="CX58" s="19">
        <f t="shared" si="147"/>
        <v>1</v>
      </c>
      <c r="CZ58" s="68">
        <f t="shared" si="148"/>
        <v>2.4859999999999999E-5</v>
      </c>
      <c r="DA58" s="19">
        <f t="shared" si="149"/>
        <v>2.0067599999999997E-5</v>
      </c>
      <c r="DB58" s="19">
        <f t="shared" si="150"/>
        <v>3.5539999999999995E-5</v>
      </c>
      <c r="DC58" s="19">
        <f t="shared" si="151"/>
        <v>4.1779099999999994E-5</v>
      </c>
      <c r="DD58" s="19">
        <f t="shared" si="152"/>
        <v>1.3460799999999998E-5</v>
      </c>
      <c r="DE58" s="19">
        <f t="shared" si="153"/>
        <v>1.3460799999999998E-5</v>
      </c>
      <c r="DF58" s="19">
        <f t="shared" si="154"/>
        <v>1.2557299999999999E-5</v>
      </c>
      <c r="DG58" s="19">
        <f t="shared" si="155"/>
        <v>1.7252599999999998E-5</v>
      </c>
      <c r="DH58" s="19">
        <f t="shared" si="156"/>
        <v>2.6553199999999998E-5</v>
      </c>
      <c r="DI58" s="19">
        <f t="shared" si="157"/>
        <v>3.9429199999999992E-5</v>
      </c>
      <c r="DJ58" s="19">
        <f t="shared" si="158"/>
        <v>0</v>
      </c>
      <c r="DK58" s="19">
        <f t="shared" si="159"/>
        <v>2.3025399999999998E-5</v>
      </c>
      <c r="DM58" s="68">
        <f t="shared" si="160"/>
        <v>979.85389930400481</v>
      </c>
      <c r="DN58" s="19">
        <f t="shared" si="161"/>
        <v>104.23357611079126</v>
      </c>
      <c r="DO58" s="19">
        <f t="shared" si="162"/>
        <v>224.56608137571584</v>
      </c>
      <c r="DP58" s="19">
        <f t="shared" si="163"/>
        <v>29.433688290446845</v>
      </c>
      <c r="DQ58" s="19">
        <f t="shared" si="164"/>
        <v>456.32778344106111</v>
      </c>
      <c r="DR58" s="19">
        <f t="shared" si="165"/>
        <v>8.0607459292827262</v>
      </c>
      <c r="DS58" s="19">
        <f t="shared" si="166"/>
        <v>489.16064976893387</v>
      </c>
      <c r="DT58" s="19">
        <f t="shared" si="167"/>
        <v>420.67386597152591</v>
      </c>
      <c r="DU58" s="19">
        <f t="shared" si="168"/>
        <v>34.960485356761545</v>
      </c>
      <c r="DV58" s="19">
        <f t="shared" si="169"/>
        <v>41.278071380432124</v>
      </c>
      <c r="DX58" s="19">
        <f t="shared" si="170"/>
        <v>57.595572080966534</v>
      </c>
      <c r="DZ58" s="99">
        <f t="shared" si="171"/>
        <v>2846.1444190099232</v>
      </c>
      <c r="EA58" s="21">
        <f t="shared" si="172"/>
        <v>2.8461444190099234</v>
      </c>
      <c r="EB58" s="92">
        <f t="shared" si="173"/>
        <v>1390</v>
      </c>
    </row>
    <row r="59" spans="1:132" x14ac:dyDescent="0.3">
      <c r="A59" s="19">
        <f>'A. Thermody. result (all suite)'!C15</f>
        <v>1389</v>
      </c>
      <c r="B59" s="19" t="str">
        <f>'A. Thermody. result (all suite)'!A15</f>
        <v>Basanite</v>
      </c>
      <c r="C59" s="24">
        <f>'A. Thermody. result (all suite)'!G15</f>
        <v>100</v>
      </c>
      <c r="D59" s="19">
        <f>'A. Thermody. result (all suite)'!D15</f>
        <v>10000</v>
      </c>
      <c r="E59" s="61">
        <f>'A. Thermody. result (all suite)'!I15</f>
        <v>40.405959000000003</v>
      </c>
      <c r="F59" s="21">
        <f>'A. Thermody. result (all suite)'!J15</f>
        <v>3.4696530000000001</v>
      </c>
      <c r="G59" s="21">
        <f>'A. Thermody. result (all suite)'!K15</f>
        <v>13.238676</v>
      </c>
      <c r="H59" s="21">
        <f>'A. Thermody. result (all suite)'!L15</f>
        <v>2.0397959999999999</v>
      </c>
      <c r="I59" s="21">
        <f>'A. Thermody. result (all suite)'!M15</f>
        <v>10.188981</v>
      </c>
      <c r="J59" s="21">
        <f>'A. Thermody. result (all suite)'!N15</f>
        <v>0.179982</v>
      </c>
      <c r="K59" s="21">
        <f>'A. Thermody. result (all suite)'!O15</f>
        <v>10.188981</v>
      </c>
      <c r="L59" s="21">
        <f>'A. Thermody. result (all suite)'!P15</f>
        <v>12.038796</v>
      </c>
      <c r="M59" s="21">
        <f>'A. Thermody. result (all suite)'!Q15</f>
        <v>1.539846</v>
      </c>
      <c r="N59" s="21">
        <f>'A. Thermody. result (all suite)'!R15</f>
        <v>2.6997300000000002</v>
      </c>
      <c r="O59" s="21">
        <f>'A. Thermody. result (all suite)'!S15</f>
        <v>1.8098190000000001</v>
      </c>
      <c r="P59" s="21">
        <f>'A. Thermody. result (all suite)'!T15</f>
        <v>2.1997800000000001</v>
      </c>
      <c r="Q59" s="21">
        <f t="shared" si="91"/>
        <v>99.999999000000017</v>
      </c>
      <c r="S59" s="19">
        <f t="shared" si="92"/>
        <v>1662</v>
      </c>
      <c r="T59" s="19">
        <f t="shared" si="93"/>
        <v>1</v>
      </c>
      <c r="V59" s="61">
        <f t="shared" si="94"/>
        <v>39.517116786221379</v>
      </c>
      <c r="W59" s="21">
        <f t="shared" si="95"/>
        <v>3.3933282664733526</v>
      </c>
      <c r="X59" s="21">
        <f t="shared" si="96"/>
        <v>12.947454250174983</v>
      </c>
      <c r="Y59" s="21">
        <f t="shared" si="97"/>
        <v>1.9949249751024896</v>
      </c>
      <c r="Z59" s="21">
        <f t="shared" si="98"/>
        <v>9.9648458315168487</v>
      </c>
      <c r="AA59" s="21">
        <f t="shared" si="99"/>
        <v>0.17602279192080791</v>
      </c>
      <c r="AB59" s="21">
        <f t="shared" si="100"/>
        <v>9.9648458315168487</v>
      </c>
      <c r="AC59" s="21">
        <f t="shared" si="101"/>
        <v>11.77396897070293</v>
      </c>
      <c r="AD59" s="21">
        <f t="shared" si="102"/>
        <v>1.5059727753224676</v>
      </c>
      <c r="AE59" s="21">
        <f t="shared" si="103"/>
        <v>2.6403418788121189</v>
      </c>
      <c r="AF59" s="21">
        <f t="shared" si="104"/>
        <v>1.7700069632036797</v>
      </c>
      <c r="AG59" s="21">
        <f t="shared" si="105"/>
        <v>95.64882932096792</v>
      </c>
      <c r="AH59" s="21"/>
      <c r="AI59" s="61">
        <f t="shared" si="106"/>
        <v>41.314793988344739</v>
      </c>
      <c r="AJ59" s="21">
        <f t="shared" si="107"/>
        <v>3.5476945097638271</v>
      </c>
      <c r="AK59" s="21">
        <f t="shared" si="108"/>
        <v>13.536448215928839</v>
      </c>
      <c r="AL59" s="21">
        <f t="shared" si="109"/>
        <v>2.0856763112156216</v>
      </c>
      <c r="AM59" s="21">
        <f t="shared" si="110"/>
        <v>10.418157652591759</v>
      </c>
      <c r="AN59" s="21">
        <f t="shared" si="111"/>
        <v>0.18403026275431955</v>
      </c>
      <c r="AO59" s="21">
        <f t="shared" si="112"/>
        <v>10.418157652591759</v>
      </c>
      <c r="AP59" s="21">
        <f t="shared" si="113"/>
        <v>12.309579797566707</v>
      </c>
      <c r="AQ59" s="21">
        <f t="shared" si="114"/>
        <v>1.5744811368980673</v>
      </c>
      <c r="AR59" s="21">
        <f t="shared" si="115"/>
        <v>2.7604539413147937</v>
      </c>
      <c r="AS59" s="21">
        <f t="shared" si="116"/>
        <v>1.8505265310295469</v>
      </c>
      <c r="AT59" s="21">
        <f t="shared" si="117"/>
        <v>99.999999999999986</v>
      </c>
      <c r="AU59" s="21"/>
      <c r="AV59" s="21">
        <f>AR59*'[1]diagram lines'!$G$39</f>
        <v>2.2914698131109512</v>
      </c>
      <c r="AW59" s="21">
        <f>AK59*'[1]diagram lines'!$G$40</f>
        <v>7.1643869313886217</v>
      </c>
      <c r="AX59" s="21">
        <f>AQ59*'[1]diagram lines'!$G$38</f>
        <v>1.1680323116258977</v>
      </c>
      <c r="AY59" s="21">
        <f>AP59*'[1]diagram lines'!$G$41</f>
        <v>8.797135148482143</v>
      </c>
      <c r="AZ59" s="21">
        <f t="shared" si="118"/>
        <v>4.3349350782128608</v>
      </c>
      <c r="BA59" s="21">
        <f t="shared" si="119"/>
        <v>0.5845312031092702</v>
      </c>
      <c r="BB59" s="21">
        <f t="shared" si="120"/>
        <v>2.0709300567154845</v>
      </c>
      <c r="BC59" s="86">
        <f t="shared" si="121"/>
        <v>0.4828748304450271</v>
      </c>
      <c r="BX59" s="61">
        <f t="shared" si="122"/>
        <v>0.67253593541944079</v>
      </c>
      <c r="BY59" s="21">
        <f t="shared" si="123"/>
        <v>4.343581622433651E-2</v>
      </c>
      <c r="BZ59" s="21">
        <f t="shared" si="124"/>
        <v>0.12984185955276581</v>
      </c>
      <c r="CA59" s="21">
        <f t="shared" si="125"/>
        <v>1.27734736051099E-2</v>
      </c>
      <c r="CB59" s="21">
        <f t="shared" si="126"/>
        <v>0.14180906054279752</v>
      </c>
      <c r="CC59" s="21">
        <f t="shared" si="127"/>
        <v>2.5371017761488582E-3</v>
      </c>
      <c r="CD59" s="21">
        <f t="shared" si="128"/>
        <v>0.25282831265508687</v>
      </c>
      <c r="CE59" s="21">
        <f t="shared" si="129"/>
        <v>0.21467182596291012</v>
      </c>
      <c r="CF59" s="21">
        <f t="shared" si="130"/>
        <v>2.4840232295531537E-2</v>
      </c>
      <c r="CG59" s="21">
        <f t="shared" si="131"/>
        <v>2.8659554140127389E-2</v>
      </c>
      <c r="CH59" s="21">
        <f t="shared" si="132"/>
        <v>1.2750232486050839E-2</v>
      </c>
      <c r="CI59" s="21">
        <f t="shared" si="133"/>
        <v>0.12207436182019979</v>
      </c>
      <c r="CJ59" s="21">
        <f t="shared" si="134"/>
        <v>1.658757766480506</v>
      </c>
      <c r="CL59" s="68">
        <f t="shared" si="135"/>
        <v>0.40544553822732293</v>
      </c>
      <c r="CM59" s="19">
        <f t="shared" si="136"/>
        <v>2.618575002454825E-2</v>
      </c>
      <c r="CN59" s="19">
        <f t="shared" si="137"/>
        <v>7.827656465371656E-2</v>
      </c>
      <c r="CO59" s="19">
        <f t="shared" si="138"/>
        <v>7.7006262537128662E-3</v>
      </c>
      <c r="CP59" s="19">
        <f t="shared" si="139"/>
        <v>8.5491120770263523E-2</v>
      </c>
      <c r="CQ59" s="19">
        <f t="shared" si="140"/>
        <v>1.5295191542837455E-3</v>
      </c>
      <c r="CR59" s="19">
        <f t="shared" si="141"/>
        <v>0.15242027363135072</v>
      </c>
      <c r="CS59" s="19">
        <f t="shared" si="142"/>
        <v>0.12941722432347266</v>
      </c>
      <c r="CT59" s="19">
        <f t="shared" si="143"/>
        <v>1.4975201803115996E-2</v>
      </c>
      <c r="CU59" s="19">
        <f t="shared" si="144"/>
        <v>1.7277721147275306E-2</v>
      </c>
      <c r="CV59" s="19">
        <f t="shared" si="145"/>
        <v>7.6866150945618991E-3</v>
      </c>
      <c r="CW59" s="19">
        <f t="shared" si="146"/>
        <v>7.3593844916375509E-2</v>
      </c>
      <c r="CX59" s="19">
        <f t="shared" si="147"/>
        <v>1</v>
      </c>
      <c r="CZ59" s="68">
        <f t="shared" si="148"/>
        <v>2.4859999999999999E-5</v>
      </c>
      <c r="DA59" s="19">
        <f t="shared" si="149"/>
        <v>2.0060359999999996E-5</v>
      </c>
      <c r="DB59" s="19">
        <f t="shared" si="150"/>
        <v>3.5539999999999995E-5</v>
      </c>
      <c r="DC59" s="19">
        <f t="shared" si="151"/>
        <v>4.1770009999999995E-5</v>
      </c>
      <c r="DD59" s="19">
        <f t="shared" si="152"/>
        <v>1.3457879999999997E-5</v>
      </c>
      <c r="DE59" s="19">
        <f t="shared" si="153"/>
        <v>1.3457879999999997E-5</v>
      </c>
      <c r="DF59" s="19">
        <f t="shared" si="154"/>
        <v>1.2554029999999999E-5</v>
      </c>
      <c r="DG59" s="19">
        <f t="shared" si="155"/>
        <v>1.7248859999999997E-5</v>
      </c>
      <c r="DH59" s="19">
        <f t="shared" si="156"/>
        <v>2.6545519999999997E-5</v>
      </c>
      <c r="DI59" s="19">
        <f t="shared" si="157"/>
        <v>3.9417119999999994E-5</v>
      </c>
      <c r="DJ59" s="19">
        <f t="shared" si="158"/>
        <v>0</v>
      </c>
      <c r="DK59" s="19">
        <f t="shared" si="159"/>
        <v>2.301594E-5</v>
      </c>
      <c r="DM59" s="68">
        <f t="shared" si="160"/>
        <v>979.85389930400481</v>
      </c>
      <c r="DN59" s="19">
        <f t="shared" si="161"/>
        <v>104.27119513113996</v>
      </c>
      <c r="DO59" s="19">
        <f t="shared" si="162"/>
        <v>224.56608137571584</v>
      </c>
      <c r="DP59" s="19">
        <f t="shared" si="163"/>
        <v>29.440093657037856</v>
      </c>
      <c r="DQ59" s="19">
        <f t="shared" si="164"/>
        <v>456.42679436459792</v>
      </c>
      <c r="DR59" s="19">
        <f t="shared" si="165"/>
        <v>8.0624948955473617</v>
      </c>
      <c r="DS59" s="19">
        <f t="shared" si="166"/>
        <v>489.28806346196671</v>
      </c>
      <c r="DT59" s="19">
        <f t="shared" si="167"/>
        <v>420.76507897103619</v>
      </c>
      <c r="DU59" s="19">
        <f t="shared" si="168"/>
        <v>34.970599927037057</v>
      </c>
      <c r="DV59" s="19">
        <f t="shared" si="169"/>
        <v>41.290721698422765</v>
      </c>
      <c r="DX59" s="19">
        <f t="shared" si="170"/>
        <v>57.619244983828025</v>
      </c>
      <c r="DZ59" s="99">
        <f t="shared" si="171"/>
        <v>2846.5542677703347</v>
      </c>
      <c r="EA59" s="21">
        <f t="shared" si="172"/>
        <v>2.8465542677703346</v>
      </c>
      <c r="EB59" s="92">
        <f t="shared" si="173"/>
        <v>1389</v>
      </c>
    </row>
    <row r="60" spans="1:132" x14ac:dyDescent="0.3">
      <c r="A60" s="19">
        <f>'A. Thermody. result (all suite)'!C16</f>
        <v>1388</v>
      </c>
      <c r="B60" s="19" t="str">
        <f>'A. Thermody. result (all suite)'!A16</f>
        <v>Basanite</v>
      </c>
      <c r="C60" s="24">
        <f>'A. Thermody. result (all suite)'!G16</f>
        <v>100</v>
      </c>
      <c r="D60" s="19">
        <f>'A. Thermody. result (all suite)'!D16</f>
        <v>10000</v>
      </c>
      <c r="E60" s="61">
        <f>'A. Thermody. result (all suite)'!I16</f>
        <v>40.405959000000003</v>
      </c>
      <c r="F60" s="21">
        <f>'A. Thermody. result (all suite)'!J16</f>
        <v>3.4696530000000001</v>
      </c>
      <c r="G60" s="21">
        <f>'A. Thermody. result (all suite)'!K16</f>
        <v>13.238676</v>
      </c>
      <c r="H60" s="21">
        <f>'A. Thermody. result (all suite)'!L16</f>
        <v>2.0397959999999999</v>
      </c>
      <c r="I60" s="21">
        <f>'A. Thermody. result (all suite)'!M16</f>
        <v>10.188981</v>
      </c>
      <c r="J60" s="21">
        <f>'A. Thermody. result (all suite)'!N16</f>
        <v>0.179982</v>
      </c>
      <c r="K60" s="21">
        <f>'A. Thermody. result (all suite)'!O16</f>
        <v>10.188981</v>
      </c>
      <c r="L60" s="21">
        <f>'A. Thermody. result (all suite)'!P16</f>
        <v>12.038796</v>
      </c>
      <c r="M60" s="21">
        <f>'A. Thermody. result (all suite)'!Q16</f>
        <v>1.539846</v>
      </c>
      <c r="N60" s="21">
        <f>'A. Thermody. result (all suite)'!R16</f>
        <v>2.6997300000000002</v>
      </c>
      <c r="O60" s="21">
        <f>'A. Thermody. result (all suite)'!S16</f>
        <v>1.8098190000000001</v>
      </c>
      <c r="P60" s="21">
        <f>'A. Thermody. result (all suite)'!T16</f>
        <v>2.1997800000000001</v>
      </c>
      <c r="Q60" s="21">
        <f t="shared" si="91"/>
        <v>99.999999000000017</v>
      </c>
      <c r="S60" s="19">
        <f t="shared" si="92"/>
        <v>1661</v>
      </c>
      <c r="T60" s="19">
        <f t="shared" si="93"/>
        <v>1</v>
      </c>
      <c r="V60" s="61">
        <f t="shared" si="94"/>
        <v>39.517116786221379</v>
      </c>
      <c r="W60" s="21">
        <f t="shared" si="95"/>
        <v>3.3933282664733526</v>
      </c>
      <c r="X60" s="21">
        <f t="shared" si="96"/>
        <v>12.947454250174983</v>
      </c>
      <c r="Y60" s="21">
        <f t="shared" si="97"/>
        <v>1.9949249751024896</v>
      </c>
      <c r="Z60" s="21">
        <f t="shared" si="98"/>
        <v>9.9648458315168487</v>
      </c>
      <c r="AA60" s="21">
        <f t="shared" si="99"/>
        <v>0.17602279192080791</v>
      </c>
      <c r="AB60" s="21">
        <f t="shared" si="100"/>
        <v>9.9648458315168487</v>
      </c>
      <c r="AC60" s="21">
        <f t="shared" si="101"/>
        <v>11.77396897070293</v>
      </c>
      <c r="AD60" s="21">
        <f t="shared" si="102"/>
        <v>1.5059727753224676</v>
      </c>
      <c r="AE60" s="21">
        <f t="shared" si="103"/>
        <v>2.6403418788121189</v>
      </c>
      <c r="AF60" s="21">
        <f t="shared" si="104"/>
        <v>1.7700069632036797</v>
      </c>
      <c r="AG60" s="21">
        <f t="shared" si="105"/>
        <v>95.64882932096792</v>
      </c>
      <c r="AH60" s="21"/>
      <c r="AI60" s="61">
        <f t="shared" si="106"/>
        <v>41.314793988344739</v>
      </c>
      <c r="AJ60" s="21">
        <f t="shared" si="107"/>
        <v>3.5476945097638271</v>
      </c>
      <c r="AK60" s="21">
        <f t="shared" si="108"/>
        <v>13.536448215928839</v>
      </c>
      <c r="AL60" s="21">
        <f t="shared" si="109"/>
        <v>2.0856763112156216</v>
      </c>
      <c r="AM60" s="21">
        <f t="shared" si="110"/>
        <v>10.418157652591759</v>
      </c>
      <c r="AN60" s="21">
        <f t="shared" si="111"/>
        <v>0.18403026275431955</v>
      </c>
      <c r="AO60" s="21">
        <f t="shared" si="112"/>
        <v>10.418157652591759</v>
      </c>
      <c r="AP60" s="21">
        <f t="shared" si="113"/>
        <v>12.309579797566707</v>
      </c>
      <c r="AQ60" s="21">
        <f t="shared" si="114"/>
        <v>1.5744811368980673</v>
      </c>
      <c r="AR60" s="21">
        <f t="shared" si="115"/>
        <v>2.7604539413147937</v>
      </c>
      <c r="AS60" s="21">
        <f t="shared" si="116"/>
        <v>1.8505265310295469</v>
      </c>
      <c r="AT60" s="21">
        <f t="shared" si="117"/>
        <v>99.999999999999986</v>
      </c>
      <c r="AU60" s="21"/>
      <c r="AV60" s="21">
        <f>AR60*'[1]diagram lines'!$G$39</f>
        <v>2.2914698131109512</v>
      </c>
      <c r="AW60" s="21">
        <f>AK60*'[1]diagram lines'!$G$40</f>
        <v>7.1643869313886217</v>
      </c>
      <c r="AX60" s="21">
        <f>AQ60*'[1]diagram lines'!$G$38</f>
        <v>1.1680323116258977</v>
      </c>
      <c r="AY60" s="21">
        <f>AP60*'[1]diagram lines'!$G$41</f>
        <v>8.797135148482143</v>
      </c>
      <c r="AZ60" s="21">
        <f t="shared" si="118"/>
        <v>4.3349350782128608</v>
      </c>
      <c r="BA60" s="21">
        <f t="shared" si="119"/>
        <v>0.5845312031092702</v>
      </c>
      <c r="BB60" s="21">
        <f t="shared" si="120"/>
        <v>2.0709300567154845</v>
      </c>
      <c r="BC60" s="86">
        <f t="shared" si="121"/>
        <v>0.4828748304450271</v>
      </c>
      <c r="BX60" s="61">
        <f t="shared" si="122"/>
        <v>0.67253593541944079</v>
      </c>
      <c r="BY60" s="21">
        <f t="shared" si="123"/>
        <v>4.343581622433651E-2</v>
      </c>
      <c r="BZ60" s="21">
        <f t="shared" si="124"/>
        <v>0.12984185955276581</v>
      </c>
      <c r="CA60" s="21">
        <f t="shared" si="125"/>
        <v>1.27734736051099E-2</v>
      </c>
      <c r="CB60" s="21">
        <f t="shared" si="126"/>
        <v>0.14180906054279752</v>
      </c>
      <c r="CC60" s="21">
        <f t="shared" si="127"/>
        <v>2.5371017761488582E-3</v>
      </c>
      <c r="CD60" s="21">
        <f t="shared" si="128"/>
        <v>0.25282831265508687</v>
      </c>
      <c r="CE60" s="21">
        <f t="shared" si="129"/>
        <v>0.21467182596291012</v>
      </c>
      <c r="CF60" s="21">
        <f t="shared" si="130"/>
        <v>2.4840232295531537E-2</v>
      </c>
      <c r="CG60" s="21">
        <f t="shared" si="131"/>
        <v>2.8659554140127389E-2</v>
      </c>
      <c r="CH60" s="21">
        <f t="shared" si="132"/>
        <v>1.2750232486050839E-2</v>
      </c>
      <c r="CI60" s="21">
        <f t="shared" si="133"/>
        <v>0.12207436182019979</v>
      </c>
      <c r="CJ60" s="21">
        <f t="shared" si="134"/>
        <v>1.658757766480506</v>
      </c>
      <c r="CL60" s="68">
        <f t="shared" si="135"/>
        <v>0.40544553822732293</v>
      </c>
      <c r="CM60" s="19">
        <f t="shared" si="136"/>
        <v>2.618575002454825E-2</v>
      </c>
      <c r="CN60" s="19">
        <f t="shared" si="137"/>
        <v>7.827656465371656E-2</v>
      </c>
      <c r="CO60" s="19">
        <f t="shared" si="138"/>
        <v>7.7006262537128662E-3</v>
      </c>
      <c r="CP60" s="19">
        <f t="shared" si="139"/>
        <v>8.5491120770263523E-2</v>
      </c>
      <c r="CQ60" s="19">
        <f t="shared" si="140"/>
        <v>1.5295191542837455E-3</v>
      </c>
      <c r="CR60" s="19">
        <f t="shared" si="141"/>
        <v>0.15242027363135072</v>
      </c>
      <c r="CS60" s="19">
        <f t="shared" si="142"/>
        <v>0.12941722432347266</v>
      </c>
      <c r="CT60" s="19">
        <f t="shared" si="143"/>
        <v>1.4975201803115996E-2</v>
      </c>
      <c r="CU60" s="19">
        <f t="shared" si="144"/>
        <v>1.7277721147275306E-2</v>
      </c>
      <c r="CV60" s="19">
        <f t="shared" si="145"/>
        <v>7.6866150945618991E-3</v>
      </c>
      <c r="CW60" s="19">
        <f t="shared" si="146"/>
        <v>7.3593844916375509E-2</v>
      </c>
      <c r="CX60" s="19">
        <f t="shared" si="147"/>
        <v>1</v>
      </c>
      <c r="CZ60" s="68">
        <f t="shared" si="148"/>
        <v>2.4859999999999999E-5</v>
      </c>
      <c r="DA60" s="19">
        <f t="shared" si="149"/>
        <v>2.0053119999999997E-5</v>
      </c>
      <c r="DB60" s="19">
        <f t="shared" si="150"/>
        <v>3.5539999999999995E-5</v>
      </c>
      <c r="DC60" s="19">
        <f t="shared" si="151"/>
        <v>4.1760919999999997E-5</v>
      </c>
      <c r="DD60" s="19">
        <f t="shared" si="152"/>
        <v>1.3454959999999998E-5</v>
      </c>
      <c r="DE60" s="19">
        <f t="shared" si="153"/>
        <v>1.3454959999999998E-5</v>
      </c>
      <c r="DF60" s="19">
        <f t="shared" si="154"/>
        <v>1.2550759999999999E-5</v>
      </c>
      <c r="DG60" s="19">
        <f t="shared" si="155"/>
        <v>1.724512E-5</v>
      </c>
      <c r="DH60" s="19">
        <f t="shared" si="156"/>
        <v>2.6537839999999998E-5</v>
      </c>
      <c r="DI60" s="19">
        <f t="shared" si="157"/>
        <v>3.9405039999999996E-5</v>
      </c>
      <c r="DJ60" s="19">
        <f t="shared" si="158"/>
        <v>0</v>
      </c>
      <c r="DK60" s="19">
        <f t="shared" si="159"/>
        <v>2.3006479999999999E-5</v>
      </c>
      <c r="DM60" s="68">
        <f t="shared" si="160"/>
        <v>979.85389930400481</v>
      </c>
      <c r="DN60" s="19">
        <f t="shared" si="161"/>
        <v>104.30884131551173</v>
      </c>
      <c r="DO60" s="19">
        <f t="shared" si="162"/>
        <v>224.56608137571584</v>
      </c>
      <c r="DP60" s="19">
        <f t="shared" si="163"/>
        <v>29.446501812110643</v>
      </c>
      <c r="DQ60" s="19">
        <f t="shared" si="164"/>
        <v>456.52584826290342</v>
      </c>
      <c r="DR60" s="19">
        <f t="shared" si="165"/>
        <v>8.0642446209345042</v>
      </c>
      <c r="DS60" s="19">
        <f t="shared" si="166"/>
        <v>489.41554354823404</v>
      </c>
      <c r="DT60" s="19">
        <f t="shared" si="167"/>
        <v>420.85633153381053</v>
      </c>
      <c r="DU60" s="19">
        <f t="shared" si="168"/>
        <v>34.980720351587046</v>
      </c>
      <c r="DV60" s="19">
        <f t="shared" si="169"/>
        <v>41.303379772570565</v>
      </c>
      <c r="DX60" s="19">
        <f t="shared" si="170"/>
        <v>57.642937354740354</v>
      </c>
      <c r="DZ60" s="99">
        <f t="shared" si="171"/>
        <v>2846.9643292521237</v>
      </c>
      <c r="EA60" s="21">
        <f t="shared" si="172"/>
        <v>2.8469643292521236</v>
      </c>
      <c r="EB60" s="92">
        <f t="shared" si="173"/>
        <v>1388</v>
      </c>
    </row>
    <row r="61" spans="1:132" x14ac:dyDescent="0.3">
      <c r="A61" s="19">
        <f>'A. Thermody. result (all suite)'!C17</f>
        <v>1387</v>
      </c>
      <c r="B61" s="19" t="str">
        <f>'A. Thermody. result (all suite)'!A17</f>
        <v>Basanite</v>
      </c>
      <c r="C61" s="24">
        <f>'A. Thermody. result (all suite)'!G17</f>
        <v>100</v>
      </c>
      <c r="D61" s="19">
        <f>'A. Thermody. result (all suite)'!D17</f>
        <v>10000</v>
      </c>
      <c r="E61" s="61">
        <f>'A. Thermody. result (all suite)'!I17</f>
        <v>40.405959000000003</v>
      </c>
      <c r="F61" s="21">
        <f>'A. Thermody. result (all suite)'!J17</f>
        <v>3.4696530000000001</v>
      </c>
      <c r="G61" s="21">
        <f>'A. Thermody. result (all suite)'!K17</f>
        <v>13.238676</v>
      </c>
      <c r="H61" s="21">
        <f>'A. Thermody. result (all suite)'!L17</f>
        <v>2.0397959999999999</v>
      </c>
      <c r="I61" s="21">
        <f>'A. Thermody. result (all suite)'!M17</f>
        <v>10.188981</v>
      </c>
      <c r="J61" s="21">
        <f>'A. Thermody. result (all suite)'!N17</f>
        <v>0.179982</v>
      </c>
      <c r="K61" s="21">
        <f>'A. Thermody. result (all suite)'!O17</f>
        <v>10.188981</v>
      </c>
      <c r="L61" s="21">
        <f>'A. Thermody. result (all suite)'!P17</f>
        <v>12.038796</v>
      </c>
      <c r="M61" s="21">
        <f>'A. Thermody. result (all suite)'!Q17</f>
        <v>1.539846</v>
      </c>
      <c r="N61" s="21">
        <f>'A. Thermody. result (all suite)'!R17</f>
        <v>2.6997300000000002</v>
      </c>
      <c r="O61" s="21">
        <f>'A. Thermody. result (all suite)'!S17</f>
        <v>1.8098190000000001</v>
      </c>
      <c r="P61" s="21">
        <f>'A. Thermody. result (all suite)'!T17</f>
        <v>2.1997800000000001</v>
      </c>
      <c r="Q61" s="21">
        <f t="shared" si="91"/>
        <v>99.999999000000017</v>
      </c>
      <c r="S61" s="19">
        <f t="shared" si="92"/>
        <v>1660</v>
      </c>
      <c r="T61" s="19">
        <f t="shared" si="93"/>
        <v>1</v>
      </c>
      <c r="V61" s="61">
        <f t="shared" si="94"/>
        <v>39.517116786221379</v>
      </c>
      <c r="W61" s="21">
        <f t="shared" si="95"/>
        <v>3.3933282664733526</v>
      </c>
      <c r="X61" s="21">
        <f t="shared" si="96"/>
        <v>12.947454250174983</v>
      </c>
      <c r="Y61" s="21">
        <f t="shared" si="97"/>
        <v>1.9949249751024896</v>
      </c>
      <c r="Z61" s="21">
        <f t="shared" si="98"/>
        <v>9.9648458315168487</v>
      </c>
      <c r="AA61" s="21">
        <f t="shared" si="99"/>
        <v>0.17602279192080791</v>
      </c>
      <c r="AB61" s="21">
        <f t="shared" si="100"/>
        <v>9.9648458315168487</v>
      </c>
      <c r="AC61" s="21">
        <f t="shared" si="101"/>
        <v>11.77396897070293</v>
      </c>
      <c r="AD61" s="21">
        <f t="shared" si="102"/>
        <v>1.5059727753224676</v>
      </c>
      <c r="AE61" s="21">
        <f t="shared" si="103"/>
        <v>2.6403418788121189</v>
      </c>
      <c r="AF61" s="21">
        <f t="shared" si="104"/>
        <v>1.7700069632036797</v>
      </c>
      <c r="AG61" s="21">
        <f t="shared" si="105"/>
        <v>95.64882932096792</v>
      </c>
      <c r="AH61" s="21"/>
      <c r="AI61" s="61">
        <f t="shared" si="106"/>
        <v>41.314793988344739</v>
      </c>
      <c r="AJ61" s="21">
        <f t="shared" si="107"/>
        <v>3.5476945097638271</v>
      </c>
      <c r="AK61" s="21">
        <f t="shared" si="108"/>
        <v>13.536448215928839</v>
      </c>
      <c r="AL61" s="21">
        <f t="shared" si="109"/>
        <v>2.0856763112156216</v>
      </c>
      <c r="AM61" s="21">
        <f t="shared" si="110"/>
        <v>10.418157652591759</v>
      </c>
      <c r="AN61" s="21">
        <f t="shared" si="111"/>
        <v>0.18403026275431955</v>
      </c>
      <c r="AO61" s="21">
        <f t="shared" si="112"/>
        <v>10.418157652591759</v>
      </c>
      <c r="AP61" s="21">
        <f t="shared" si="113"/>
        <v>12.309579797566707</v>
      </c>
      <c r="AQ61" s="21">
        <f t="shared" si="114"/>
        <v>1.5744811368980673</v>
      </c>
      <c r="AR61" s="21">
        <f t="shared" si="115"/>
        <v>2.7604539413147937</v>
      </c>
      <c r="AS61" s="21">
        <f t="shared" si="116"/>
        <v>1.8505265310295469</v>
      </c>
      <c r="AT61" s="21">
        <f t="shared" si="117"/>
        <v>99.999999999999986</v>
      </c>
      <c r="AU61" s="21"/>
      <c r="AV61" s="21">
        <f>AR61*'[1]diagram lines'!$G$39</f>
        <v>2.2914698131109512</v>
      </c>
      <c r="AW61" s="21">
        <f>AK61*'[1]diagram lines'!$G$40</f>
        <v>7.1643869313886217</v>
      </c>
      <c r="AX61" s="21">
        <f>AQ61*'[1]diagram lines'!$G$38</f>
        <v>1.1680323116258977</v>
      </c>
      <c r="AY61" s="21">
        <f>AP61*'[1]diagram lines'!$G$41</f>
        <v>8.797135148482143</v>
      </c>
      <c r="AZ61" s="21">
        <f t="shared" si="118"/>
        <v>4.3349350782128608</v>
      </c>
      <c r="BA61" s="21">
        <f t="shared" si="119"/>
        <v>0.5845312031092702</v>
      </c>
      <c r="BB61" s="21">
        <f t="shared" si="120"/>
        <v>2.0709300567154845</v>
      </c>
      <c r="BC61" s="86">
        <f t="shared" si="121"/>
        <v>0.4828748304450271</v>
      </c>
      <c r="BX61" s="61">
        <f t="shared" si="122"/>
        <v>0.67253593541944079</v>
      </c>
      <c r="BY61" s="21">
        <f t="shared" si="123"/>
        <v>4.343581622433651E-2</v>
      </c>
      <c r="BZ61" s="21">
        <f t="shared" si="124"/>
        <v>0.12984185955276581</v>
      </c>
      <c r="CA61" s="21">
        <f t="shared" si="125"/>
        <v>1.27734736051099E-2</v>
      </c>
      <c r="CB61" s="21">
        <f t="shared" si="126"/>
        <v>0.14180906054279752</v>
      </c>
      <c r="CC61" s="21">
        <f t="shared" si="127"/>
        <v>2.5371017761488582E-3</v>
      </c>
      <c r="CD61" s="21">
        <f t="shared" si="128"/>
        <v>0.25282831265508687</v>
      </c>
      <c r="CE61" s="21">
        <f t="shared" si="129"/>
        <v>0.21467182596291012</v>
      </c>
      <c r="CF61" s="21">
        <f t="shared" si="130"/>
        <v>2.4840232295531537E-2</v>
      </c>
      <c r="CG61" s="21">
        <f t="shared" si="131"/>
        <v>2.8659554140127389E-2</v>
      </c>
      <c r="CH61" s="21">
        <f t="shared" si="132"/>
        <v>1.2750232486050839E-2</v>
      </c>
      <c r="CI61" s="21">
        <f t="shared" si="133"/>
        <v>0.12207436182019979</v>
      </c>
      <c r="CJ61" s="21">
        <f t="shared" si="134"/>
        <v>1.658757766480506</v>
      </c>
      <c r="CL61" s="68">
        <f t="shared" si="135"/>
        <v>0.40544553822732293</v>
      </c>
      <c r="CM61" s="19">
        <f t="shared" si="136"/>
        <v>2.618575002454825E-2</v>
      </c>
      <c r="CN61" s="19">
        <f t="shared" si="137"/>
        <v>7.827656465371656E-2</v>
      </c>
      <c r="CO61" s="19">
        <f t="shared" si="138"/>
        <v>7.7006262537128662E-3</v>
      </c>
      <c r="CP61" s="19">
        <f t="shared" si="139"/>
        <v>8.5491120770263523E-2</v>
      </c>
      <c r="CQ61" s="19">
        <f t="shared" si="140"/>
        <v>1.5295191542837455E-3</v>
      </c>
      <c r="CR61" s="19">
        <f t="shared" si="141"/>
        <v>0.15242027363135072</v>
      </c>
      <c r="CS61" s="19">
        <f t="shared" si="142"/>
        <v>0.12941722432347266</v>
      </c>
      <c r="CT61" s="19">
        <f t="shared" si="143"/>
        <v>1.4975201803115996E-2</v>
      </c>
      <c r="CU61" s="19">
        <f t="shared" si="144"/>
        <v>1.7277721147275306E-2</v>
      </c>
      <c r="CV61" s="19">
        <f t="shared" si="145"/>
        <v>7.6866150945618991E-3</v>
      </c>
      <c r="CW61" s="19">
        <f t="shared" si="146"/>
        <v>7.3593844916375509E-2</v>
      </c>
      <c r="CX61" s="19">
        <f t="shared" si="147"/>
        <v>1</v>
      </c>
      <c r="CZ61" s="68">
        <f t="shared" si="148"/>
        <v>2.4859999999999999E-5</v>
      </c>
      <c r="DA61" s="19">
        <f t="shared" si="149"/>
        <v>2.0045879999999996E-5</v>
      </c>
      <c r="DB61" s="19">
        <f t="shared" si="150"/>
        <v>3.5539999999999995E-5</v>
      </c>
      <c r="DC61" s="19">
        <f t="shared" si="151"/>
        <v>4.1751829999999998E-5</v>
      </c>
      <c r="DD61" s="19">
        <f t="shared" si="152"/>
        <v>1.3452039999999999E-5</v>
      </c>
      <c r="DE61" s="19">
        <f t="shared" si="153"/>
        <v>1.3452039999999999E-5</v>
      </c>
      <c r="DF61" s="19">
        <f t="shared" si="154"/>
        <v>1.2547489999999999E-5</v>
      </c>
      <c r="DG61" s="19">
        <f t="shared" si="155"/>
        <v>1.7241379999999999E-5</v>
      </c>
      <c r="DH61" s="19">
        <f t="shared" si="156"/>
        <v>2.6530159999999996E-5</v>
      </c>
      <c r="DI61" s="19">
        <f t="shared" si="157"/>
        <v>3.9392959999999991E-5</v>
      </c>
      <c r="DJ61" s="19">
        <f t="shared" si="158"/>
        <v>0</v>
      </c>
      <c r="DK61" s="19">
        <f t="shared" si="159"/>
        <v>2.2997019999999998E-5</v>
      </c>
      <c r="DM61" s="68">
        <f t="shared" si="160"/>
        <v>979.85389930400481</v>
      </c>
      <c r="DN61" s="19">
        <f t="shared" si="161"/>
        <v>104.34651469333922</v>
      </c>
      <c r="DO61" s="19">
        <f t="shared" si="162"/>
        <v>224.56608137571584</v>
      </c>
      <c r="DP61" s="19">
        <f t="shared" si="163"/>
        <v>29.452912757486502</v>
      </c>
      <c r="DQ61" s="19">
        <f t="shared" si="164"/>
        <v>456.62494516396282</v>
      </c>
      <c r="DR61" s="19">
        <f t="shared" si="165"/>
        <v>8.065995105938498</v>
      </c>
      <c r="DS61" s="19">
        <f t="shared" si="166"/>
        <v>489.54309007964412</v>
      </c>
      <c r="DT61" s="19">
        <f t="shared" si="167"/>
        <v>420.94762368559515</v>
      </c>
      <c r="DU61" s="19">
        <f t="shared" si="168"/>
        <v>34.990846635495636</v>
      </c>
      <c r="DV61" s="19">
        <f t="shared" si="169"/>
        <v>41.316045610010882</v>
      </c>
      <c r="DX61" s="19">
        <f t="shared" si="170"/>
        <v>57.666649217728512</v>
      </c>
      <c r="DZ61" s="99">
        <f t="shared" si="171"/>
        <v>2847.3746036289222</v>
      </c>
      <c r="EA61" s="21">
        <f t="shared" si="172"/>
        <v>2.8473746036289223</v>
      </c>
      <c r="EB61" s="92">
        <f t="shared" si="173"/>
        <v>1387</v>
      </c>
    </row>
    <row r="62" spans="1:132" x14ac:dyDescent="0.3">
      <c r="A62" s="19">
        <f>'A. Thermody. result (all suite)'!C18</f>
        <v>1386</v>
      </c>
      <c r="B62" s="19" t="str">
        <f>'A. Thermody. result (all suite)'!A18</f>
        <v>Basanite</v>
      </c>
      <c r="C62" s="24">
        <f>'A. Thermody. result (all suite)'!G18</f>
        <v>100</v>
      </c>
      <c r="D62" s="19">
        <f>'A. Thermody. result (all suite)'!D18</f>
        <v>10000</v>
      </c>
      <c r="E62" s="61">
        <f>'A. Thermody. result (all suite)'!I18</f>
        <v>40.405959000000003</v>
      </c>
      <c r="F62" s="21">
        <f>'A. Thermody. result (all suite)'!J18</f>
        <v>3.4696530000000001</v>
      </c>
      <c r="G62" s="21">
        <f>'A. Thermody. result (all suite)'!K18</f>
        <v>13.238676</v>
      </c>
      <c r="H62" s="21">
        <f>'A. Thermody. result (all suite)'!L18</f>
        <v>2.0397959999999999</v>
      </c>
      <c r="I62" s="21">
        <f>'A. Thermody. result (all suite)'!M18</f>
        <v>10.188981</v>
      </c>
      <c r="J62" s="21">
        <f>'A. Thermody. result (all suite)'!N18</f>
        <v>0.179982</v>
      </c>
      <c r="K62" s="21">
        <f>'A. Thermody. result (all suite)'!O18</f>
        <v>10.188981</v>
      </c>
      <c r="L62" s="21">
        <f>'A. Thermody. result (all suite)'!P18</f>
        <v>12.038796</v>
      </c>
      <c r="M62" s="21">
        <f>'A. Thermody. result (all suite)'!Q18</f>
        <v>1.539846</v>
      </c>
      <c r="N62" s="21">
        <f>'A. Thermody. result (all suite)'!R18</f>
        <v>2.6997300000000002</v>
      </c>
      <c r="O62" s="21">
        <f>'A. Thermody. result (all suite)'!S18</f>
        <v>1.8098190000000001</v>
      </c>
      <c r="P62" s="21">
        <f>'A. Thermody. result (all suite)'!T18</f>
        <v>2.1997800000000001</v>
      </c>
      <c r="Q62" s="21">
        <f t="shared" si="91"/>
        <v>99.999999000000017</v>
      </c>
      <c r="S62" s="19">
        <f t="shared" si="92"/>
        <v>1659</v>
      </c>
      <c r="T62" s="19">
        <f t="shared" si="93"/>
        <v>1</v>
      </c>
      <c r="V62" s="61">
        <f t="shared" si="94"/>
        <v>39.517116786221379</v>
      </c>
      <c r="W62" s="21">
        <f t="shared" si="95"/>
        <v>3.3933282664733526</v>
      </c>
      <c r="X62" s="21">
        <f t="shared" si="96"/>
        <v>12.947454250174983</v>
      </c>
      <c r="Y62" s="21">
        <f t="shared" si="97"/>
        <v>1.9949249751024896</v>
      </c>
      <c r="Z62" s="21">
        <f t="shared" si="98"/>
        <v>9.9648458315168487</v>
      </c>
      <c r="AA62" s="21">
        <f t="shared" si="99"/>
        <v>0.17602279192080791</v>
      </c>
      <c r="AB62" s="21">
        <f t="shared" si="100"/>
        <v>9.9648458315168487</v>
      </c>
      <c r="AC62" s="21">
        <f t="shared" si="101"/>
        <v>11.77396897070293</v>
      </c>
      <c r="AD62" s="21">
        <f t="shared" si="102"/>
        <v>1.5059727753224676</v>
      </c>
      <c r="AE62" s="21">
        <f t="shared" si="103"/>
        <v>2.6403418788121189</v>
      </c>
      <c r="AF62" s="21">
        <f t="shared" si="104"/>
        <v>1.7700069632036797</v>
      </c>
      <c r="AG62" s="21">
        <f t="shared" si="105"/>
        <v>95.64882932096792</v>
      </c>
      <c r="AH62" s="21"/>
      <c r="AI62" s="61">
        <f t="shared" si="106"/>
        <v>41.314793988344739</v>
      </c>
      <c r="AJ62" s="21">
        <f t="shared" si="107"/>
        <v>3.5476945097638271</v>
      </c>
      <c r="AK62" s="21">
        <f t="shared" si="108"/>
        <v>13.536448215928839</v>
      </c>
      <c r="AL62" s="21">
        <f t="shared" si="109"/>
        <v>2.0856763112156216</v>
      </c>
      <c r="AM62" s="21">
        <f t="shared" si="110"/>
        <v>10.418157652591759</v>
      </c>
      <c r="AN62" s="21">
        <f t="shared" si="111"/>
        <v>0.18403026275431955</v>
      </c>
      <c r="AO62" s="21">
        <f t="shared" si="112"/>
        <v>10.418157652591759</v>
      </c>
      <c r="AP62" s="21">
        <f t="shared" si="113"/>
        <v>12.309579797566707</v>
      </c>
      <c r="AQ62" s="21">
        <f t="shared" si="114"/>
        <v>1.5744811368980673</v>
      </c>
      <c r="AR62" s="21">
        <f t="shared" si="115"/>
        <v>2.7604539413147937</v>
      </c>
      <c r="AS62" s="21">
        <f t="shared" si="116"/>
        <v>1.8505265310295469</v>
      </c>
      <c r="AT62" s="21">
        <f t="shared" si="117"/>
        <v>99.999999999999986</v>
      </c>
      <c r="AU62" s="21"/>
      <c r="AV62" s="21">
        <f>AR62*'[1]diagram lines'!$G$39</f>
        <v>2.2914698131109512</v>
      </c>
      <c r="AW62" s="21">
        <f>AK62*'[1]diagram lines'!$G$40</f>
        <v>7.1643869313886217</v>
      </c>
      <c r="AX62" s="21">
        <f>AQ62*'[1]diagram lines'!$G$38</f>
        <v>1.1680323116258977</v>
      </c>
      <c r="AY62" s="21">
        <f>AP62*'[1]diagram lines'!$G$41</f>
        <v>8.797135148482143</v>
      </c>
      <c r="AZ62" s="21">
        <f t="shared" si="118"/>
        <v>4.3349350782128608</v>
      </c>
      <c r="BA62" s="21">
        <f t="shared" si="119"/>
        <v>0.5845312031092702</v>
      </c>
      <c r="BB62" s="21">
        <f t="shared" si="120"/>
        <v>2.0709300567154845</v>
      </c>
      <c r="BC62" s="86">
        <f t="shared" si="121"/>
        <v>0.4828748304450271</v>
      </c>
      <c r="BX62" s="61">
        <f t="shared" si="122"/>
        <v>0.67253593541944079</v>
      </c>
      <c r="BY62" s="21">
        <f t="shared" si="123"/>
        <v>4.343581622433651E-2</v>
      </c>
      <c r="BZ62" s="21">
        <f t="shared" si="124"/>
        <v>0.12984185955276581</v>
      </c>
      <c r="CA62" s="21">
        <f t="shared" si="125"/>
        <v>1.27734736051099E-2</v>
      </c>
      <c r="CB62" s="21">
        <f t="shared" si="126"/>
        <v>0.14180906054279752</v>
      </c>
      <c r="CC62" s="21">
        <f t="shared" si="127"/>
        <v>2.5371017761488582E-3</v>
      </c>
      <c r="CD62" s="21">
        <f t="shared" si="128"/>
        <v>0.25282831265508687</v>
      </c>
      <c r="CE62" s="21">
        <f t="shared" si="129"/>
        <v>0.21467182596291012</v>
      </c>
      <c r="CF62" s="21">
        <f t="shared" si="130"/>
        <v>2.4840232295531537E-2</v>
      </c>
      <c r="CG62" s="21">
        <f t="shared" si="131"/>
        <v>2.8659554140127389E-2</v>
      </c>
      <c r="CH62" s="21">
        <f t="shared" si="132"/>
        <v>1.2750232486050839E-2</v>
      </c>
      <c r="CI62" s="21">
        <f t="shared" si="133"/>
        <v>0.12207436182019979</v>
      </c>
      <c r="CJ62" s="21">
        <f t="shared" si="134"/>
        <v>1.658757766480506</v>
      </c>
      <c r="CL62" s="68">
        <f t="shared" si="135"/>
        <v>0.40544553822732293</v>
      </c>
      <c r="CM62" s="19">
        <f t="shared" si="136"/>
        <v>2.618575002454825E-2</v>
      </c>
      <c r="CN62" s="19">
        <f t="shared" si="137"/>
        <v>7.827656465371656E-2</v>
      </c>
      <c r="CO62" s="19">
        <f t="shared" si="138"/>
        <v>7.7006262537128662E-3</v>
      </c>
      <c r="CP62" s="19">
        <f t="shared" si="139"/>
        <v>8.5491120770263523E-2</v>
      </c>
      <c r="CQ62" s="19">
        <f t="shared" si="140"/>
        <v>1.5295191542837455E-3</v>
      </c>
      <c r="CR62" s="19">
        <f t="shared" si="141"/>
        <v>0.15242027363135072</v>
      </c>
      <c r="CS62" s="19">
        <f t="shared" si="142"/>
        <v>0.12941722432347266</v>
      </c>
      <c r="CT62" s="19">
        <f t="shared" si="143"/>
        <v>1.4975201803115996E-2</v>
      </c>
      <c r="CU62" s="19">
        <f t="shared" si="144"/>
        <v>1.7277721147275306E-2</v>
      </c>
      <c r="CV62" s="19">
        <f t="shared" si="145"/>
        <v>7.6866150945618991E-3</v>
      </c>
      <c r="CW62" s="19">
        <f t="shared" si="146"/>
        <v>7.3593844916375509E-2</v>
      </c>
      <c r="CX62" s="19">
        <f t="shared" si="147"/>
        <v>1</v>
      </c>
      <c r="CZ62" s="68">
        <f t="shared" si="148"/>
        <v>2.4859999999999999E-5</v>
      </c>
      <c r="DA62" s="19">
        <f t="shared" si="149"/>
        <v>2.0038639999999998E-5</v>
      </c>
      <c r="DB62" s="19">
        <f t="shared" si="150"/>
        <v>3.5539999999999995E-5</v>
      </c>
      <c r="DC62" s="19">
        <f t="shared" si="151"/>
        <v>4.1742739999999999E-5</v>
      </c>
      <c r="DD62" s="19">
        <f t="shared" si="152"/>
        <v>1.3449119999999998E-5</v>
      </c>
      <c r="DE62" s="19">
        <f t="shared" si="153"/>
        <v>1.3449119999999998E-5</v>
      </c>
      <c r="DF62" s="19">
        <f t="shared" si="154"/>
        <v>1.2544219999999999E-5</v>
      </c>
      <c r="DG62" s="19">
        <f t="shared" si="155"/>
        <v>1.7237639999999998E-5</v>
      </c>
      <c r="DH62" s="19">
        <f t="shared" si="156"/>
        <v>2.6522479999999998E-5</v>
      </c>
      <c r="DI62" s="19">
        <f t="shared" si="157"/>
        <v>3.9380879999999993E-5</v>
      </c>
      <c r="DJ62" s="19">
        <f t="shared" si="158"/>
        <v>0</v>
      </c>
      <c r="DK62" s="19">
        <f t="shared" si="159"/>
        <v>2.2987560000000001E-5</v>
      </c>
      <c r="DM62" s="68">
        <f t="shared" si="160"/>
        <v>979.85389930400481</v>
      </c>
      <c r="DN62" s="19">
        <f t="shared" si="161"/>
        <v>104.38421529409753</v>
      </c>
      <c r="DO62" s="19">
        <f t="shared" si="162"/>
        <v>224.56608137571584</v>
      </c>
      <c r="DP62" s="19">
        <f t="shared" si="163"/>
        <v>29.459326494988293</v>
      </c>
      <c r="DQ62" s="19">
        <f t="shared" si="164"/>
        <v>456.72408509578582</v>
      </c>
      <c r="DR62" s="19">
        <f t="shared" si="165"/>
        <v>8.0677463510541152</v>
      </c>
      <c r="DS62" s="19">
        <f t="shared" si="166"/>
        <v>489.67070310815927</v>
      </c>
      <c r="DT62" s="19">
        <f t="shared" si="167"/>
        <v>421.03895545215858</v>
      </c>
      <c r="DU62" s="19">
        <f t="shared" si="168"/>
        <v>35.000978783852823</v>
      </c>
      <c r="DV62" s="19">
        <f t="shared" si="169"/>
        <v>41.328719217887816</v>
      </c>
      <c r="DX62" s="19">
        <f t="shared" si="170"/>
        <v>57.690380596857032</v>
      </c>
      <c r="DZ62" s="99">
        <f t="shared" si="171"/>
        <v>2847.7850910745619</v>
      </c>
      <c r="EA62" s="21">
        <f t="shared" si="172"/>
        <v>2.8477850910745621</v>
      </c>
      <c r="EB62" s="92">
        <f t="shared" si="173"/>
        <v>1386</v>
      </c>
    </row>
    <row r="63" spans="1:132" x14ac:dyDescent="0.3">
      <c r="A63" s="19">
        <f>'A. Thermody. result (all suite)'!C19</f>
        <v>1385</v>
      </c>
      <c r="B63" s="19" t="str">
        <f>'A. Thermody. result (all suite)'!A19</f>
        <v>Basanite</v>
      </c>
      <c r="C63" s="24">
        <f>'A. Thermody. result (all suite)'!G19</f>
        <v>100</v>
      </c>
      <c r="D63" s="19">
        <f>'A. Thermody. result (all suite)'!D19</f>
        <v>10000</v>
      </c>
      <c r="E63" s="61">
        <f>'A. Thermody. result (all suite)'!I19</f>
        <v>40.405959000000003</v>
      </c>
      <c r="F63" s="21">
        <f>'A. Thermody. result (all suite)'!J19</f>
        <v>3.4696530000000001</v>
      </c>
      <c r="G63" s="21">
        <f>'A. Thermody. result (all suite)'!K19</f>
        <v>13.238676</v>
      </c>
      <c r="H63" s="21">
        <f>'A. Thermody. result (all suite)'!L19</f>
        <v>2.0397959999999999</v>
      </c>
      <c r="I63" s="21">
        <f>'A. Thermody. result (all suite)'!M19</f>
        <v>10.188981</v>
      </c>
      <c r="J63" s="21">
        <f>'A. Thermody. result (all suite)'!N19</f>
        <v>0.179982</v>
      </c>
      <c r="K63" s="21">
        <f>'A. Thermody. result (all suite)'!O19</f>
        <v>10.188981</v>
      </c>
      <c r="L63" s="21">
        <f>'A. Thermody. result (all suite)'!P19</f>
        <v>12.038796</v>
      </c>
      <c r="M63" s="21">
        <f>'A. Thermody. result (all suite)'!Q19</f>
        <v>1.539846</v>
      </c>
      <c r="N63" s="21">
        <f>'A. Thermody. result (all suite)'!R19</f>
        <v>2.6997300000000002</v>
      </c>
      <c r="O63" s="21">
        <f>'A. Thermody. result (all suite)'!S19</f>
        <v>1.8098190000000001</v>
      </c>
      <c r="P63" s="21">
        <f>'A. Thermody. result (all suite)'!T19</f>
        <v>2.1997800000000001</v>
      </c>
      <c r="Q63" s="21">
        <f t="shared" si="91"/>
        <v>99.999999000000017</v>
      </c>
      <c r="S63" s="19">
        <f t="shared" si="92"/>
        <v>1658</v>
      </c>
      <c r="T63" s="19">
        <f t="shared" si="93"/>
        <v>1</v>
      </c>
      <c r="V63" s="61">
        <f t="shared" si="94"/>
        <v>39.517116786221379</v>
      </c>
      <c r="W63" s="21">
        <f t="shared" si="95"/>
        <v>3.3933282664733526</v>
      </c>
      <c r="X63" s="21">
        <f t="shared" si="96"/>
        <v>12.947454250174983</v>
      </c>
      <c r="Y63" s="21">
        <f t="shared" si="97"/>
        <v>1.9949249751024896</v>
      </c>
      <c r="Z63" s="21">
        <f t="shared" si="98"/>
        <v>9.9648458315168487</v>
      </c>
      <c r="AA63" s="21">
        <f t="shared" si="99"/>
        <v>0.17602279192080791</v>
      </c>
      <c r="AB63" s="21">
        <f t="shared" si="100"/>
        <v>9.9648458315168487</v>
      </c>
      <c r="AC63" s="21">
        <f t="shared" si="101"/>
        <v>11.77396897070293</v>
      </c>
      <c r="AD63" s="21">
        <f t="shared" si="102"/>
        <v>1.5059727753224676</v>
      </c>
      <c r="AE63" s="21">
        <f t="shared" si="103"/>
        <v>2.6403418788121189</v>
      </c>
      <c r="AF63" s="21">
        <f t="shared" si="104"/>
        <v>1.7700069632036797</v>
      </c>
      <c r="AG63" s="21">
        <f t="shared" si="105"/>
        <v>95.64882932096792</v>
      </c>
      <c r="AH63" s="21"/>
      <c r="AI63" s="61">
        <f t="shared" si="106"/>
        <v>41.314793988344739</v>
      </c>
      <c r="AJ63" s="21">
        <f t="shared" si="107"/>
        <v>3.5476945097638271</v>
      </c>
      <c r="AK63" s="21">
        <f t="shared" si="108"/>
        <v>13.536448215928839</v>
      </c>
      <c r="AL63" s="21">
        <f t="shared" si="109"/>
        <v>2.0856763112156216</v>
      </c>
      <c r="AM63" s="21">
        <f t="shared" si="110"/>
        <v>10.418157652591759</v>
      </c>
      <c r="AN63" s="21">
        <f t="shared" si="111"/>
        <v>0.18403026275431955</v>
      </c>
      <c r="AO63" s="21">
        <f t="shared" si="112"/>
        <v>10.418157652591759</v>
      </c>
      <c r="AP63" s="21">
        <f t="shared" si="113"/>
        <v>12.309579797566707</v>
      </c>
      <c r="AQ63" s="21">
        <f t="shared" si="114"/>
        <v>1.5744811368980673</v>
      </c>
      <c r="AR63" s="21">
        <f t="shared" si="115"/>
        <v>2.7604539413147937</v>
      </c>
      <c r="AS63" s="21">
        <f t="shared" si="116"/>
        <v>1.8505265310295469</v>
      </c>
      <c r="AT63" s="21">
        <f t="shared" si="117"/>
        <v>99.999999999999986</v>
      </c>
      <c r="AU63" s="21"/>
      <c r="AV63" s="21">
        <f>AR63*'[1]diagram lines'!$G$39</f>
        <v>2.2914698131109512</v>
      </c>
      <c r="AW63" s="21">
        <f>AK63*'[1]diagram lines'!$G$40</f>
        <v>7.1643869313886217</v>
      </c>
      <c r="AX63" s="21">
        <f>AQ63*'[1]diagram lines'!$G$38</f>
        <v>1.1680323116258977</v>
      </c>
      <c r="AY63" s="21">
        <f>AP63*'[1]diagram lines'!$G$41</f>
        <v>8.797135148482143</v>
      </c>
      <c r="AZ63" s="21">
        <f t="shared" si="118"/>
        <v>4.3349350782128608</v>
      </c>
      <c r="BA63" s="21">
        <f t="shared" si="119"/>
        <v>0.5845312031092702</v>
      </c>
      <c r="BB63" s="21">
        <f t="shared" si="120"/>
        <v>2.0709300567154845</v>
      </c>
      <c r="BC63" s="86">
        <f t="shared" si="121"/>
        <v>0.4828748304450271</v>
      </c>
      <c r="BX63" s="61">
        <f t="shared" si="122"/>
        <v>0.67253593541944079</v>
      </c>
      <c r="BY63" s="21">
        <f t="shared" si="123"/>
        <v>4.343581622433651E-2</v>
      </c>
      <c r="BZ63" s="21">
        <f t="shared" si="124"/>
        <v>0.12984185955276581</v>
      </c>
      <c r="CA63" s="21">
        <f t="shared" si="125"/>
        <v>1.27734736051099E-2</v>
      </c>
      <c r="CB63" s="21">
        <f t="shared" si="126"/>
        <v>0.14180906054279752</v>
      </c>
      <c r="CC63" s="21">
        <f t="shared" si="127"/>
        <v>2.5371017761488582E-3</v>
      </c>
      <c r="CD63" s="21">
        <f t="shared" si="128"/>
        <v>0.25282831265508687</v>
      </c>
      <c r="CE63" s="21">
        <f t="shared" si="129"/>
        <v>0.21467182596291012</v>
      </c>
      <c r="CF63" s="21">
        <f t="shared" si="130"/>
        <v>2.4840232295531537E-2</v>
      </c>
      <c r="CG63" s="21">
        <f t="shared" si="131"/>
        <v>2.8659554140127389E-2</v>
      </c>
      <c r="CH63" s="21">
        <f t="shared" si="132"/>
        <v>1.2750232486050839E-2</v>
      </c>
      <c r="CI63" s="21">
        <f t="shared" si="133"/>
        <v>0.12207436182019979</v>
      </c>
      <c r="CJ63" s="21">
        <f t="shared" si="134"/>
        <v>1.658757766480506</v>
      </c>
      <c r="CL63" s="68">
        <f t="shared" si="135"/>
        <v>0.40544553822732293</v>
      </c>
      <c r="CM63" s="19">
        <f t="shared" si="136"/>
        <v>2.618575002454825E-2</v>
      </c>
      <c r="CN63" s="19">
        <f t="shared" si="137"/>
        <v>7.827656465371656E-2</v>
      </c>
      <c r="CO63" s="19">
        <f t="shared" si="138"/>
        <v>7.7006262537128662E-3</v>
      </c>
      <c r="CP63" s="19">
        <f t="shared" si="139"/>
        <v>8.5491120770263523E-2</v>
      </c>
      <c r="CQ63" s="19">
        <f t="shared" si="140"/>
        <v>1.5295191542837455E-3</v>
      </c>
      <c r="CR63" s="19">
        <f t="shared" si="141"/>
        <v>0.15242027363135072</v>
      </c>
      <c r="CS63" s="19">
        <f t="shared" si="142"/>
        <v>0.12941722432347266</v>
      </c>
      <c r="CT63" s="19">
        <f t="shared" si="143"/>
        <v>1.4975201803115996E-2</v>
      </c>
      <c r="CU63" s="19">
        <f t="shared" si="144"/>
        <v>1.7277721147275306E-2</v>
      </c>
      <c r="CV63" s="19">
        <f t="shared" si="145"/>
        <v>7.6866150945618991E-3</v>
      </c>
      <c r="CW63" s="19">
        <f t="shared" si="146"/>
        <v>7.3593844916375509E-2</v>
      </c>
      <c r="CX63" s="19">
        <f t="shared" si="147"/>
        <v>1</v>
      </c>
      <c r="CZ63" s="68">
        <f t="shared" si="148"/>
        <v>2.4859999999999999E-5</v>
      </c>
      <c r="DA63" s="19">
        <f t="shared" si="149"/>
        <v>2.0031399999999996E-5</v>
      </c>
      <c r="DB63" s="19">
        <f t="shared" si="150"/>
        <v>3.5539999999999995E-5</v>
      </c>
      <c r="DC63" s="19">
        <f t="shared" si="151"/>
        <v>4.173365E-5</v>
      </c>
      <c r="DD63" s="19">
        <f t="shared" si="152"/>
        <v>1.3446199999999998E-5</v>
      </c>
      <c r="DE63" s="19">
        <f t="shared" si="153"/>
        <v>1.3446199999999998E-5</v>
      </c>
      <c r="DF63" s="19">
        <f t="shared" si="154"/>
        <v>1.2540949999999999E-5</v>
      </c>
      <c r="DG63" s="19">
        <f t="shared" si="155"/>
        <v>1.7233899999999998E-5</v>
      </c>
      <c r="DH63" s="19">
        <f t="shared" si="156"/>
        <v>2.6514799999999999E-5</v>
      </c>
      <c r="DI63" s="19">
        <f t="shared" si="157"/>
        <v>3.9368799999999995E-5</v>
      </c>
      <c r="DJ63" s="19">
        <f t="shared" si="158"/>
        <v>0</v>
      </c>
      <c r="DK63" s="19">
        <f t="shared" si="159"/>
        <v>2.2978099999999999E-5</v>
      </c>
      <c r="DM63" s="68">
        <f t="shared" si="160"/>
        <v>979.85389930400481</v>
      </c>
      <c r="DN63" s="19">
        <f t="shared" si="161"/>
        <v>104.42194314730446</v>
      </c>
      <c r="DO63" s="19">
        <f t="shared" si="162"/>
        <v>224.56608137571584</v>
      </c>
      <c r="DP63" s="19">
        <f t="shared" si="163"/>
        <v>29.465743026440474</v>
      </c>
      <c r="DQ63" s="19">
        <f t="shared" si="164"/>
        <v>456.82326808640619</v>
      </c>
      <c r="DR63" s="19">
        <f t="shared" si="165"/>
        <v>8.0694983567765544</v>
      </c>
      <c r="DS63" s="19">
        <f t="shared" si="166"/>
        <v>489.79838268579601</v>
      </c>
      <c r="DT63" s="19">
        <f t="shared" si="167"/>
        <v>421.1303268592917</v>
      </c>
      <c r="DU63" s="19">
        <f t="shared" si="168"/>
        <v>35.011116801754511</v>
      </c>
      <c r="DV63" s="19">
        <f t="shared" si="169"/>
        <v>41.34140060335428</v>
      </c>
      <c r="DX63" s="19">
        <f t="shared" si="170"/>
        <v>57.714131516230097</v>
      </c>
      <c r="DZ63" s="99">
        <f t="shared" si="171"/>
        <v>2848.1957917630757</v>
      </c>
      <c r="EA63" s="21">
        <f t="shared" si="172"/>
        <v>2.8481957917630756</v>
      </c>
      <c r="EB63" s="92">
        <f t="shared" si="173"/>
        <v>1385</v>
      </c>
    </row>
    <row r="64" spans="1:132" x14ac:dyDescent="0.3">
      <c r="A64" s="19">
        <f>'A. Thermody. result (all suite)'!C20</f>
        <v>1384</v>
      </c>
      <c r="B64" s="19" t="str">
        <f>'A. Thermody. result (all suite)'!A20</f>
        <v>Basanite</v>
      </c>
      <c r="C64" s="24">
        <f>'A. Thermody. result (all suite)'!G20</f>
        <v>100</v>
      </c>
      <c r="D64" s="19">
        <f>'A. Thermody. result (all suite)'!D20</f>
        <v>10000</v>
      </c>
      <c r="E64" s="61">
        <f>'A. Thermody. result (all suite)'!I20</f>
        <v>40.405959000000003</v>
      </c>
      <c r="F64" s="21">
        <f>'A. Thermody. result (all suite)'!J20</f>
        <v>3.4696530000000001</v>
      </c>
      <c r="G64" s="21">
        <f>'A. Thermody. result (all suite)'!K20</f>
        <v>13.238676</v>
      </c>
      <c r="H64" s="21">
        <f>'A. Thermody. result (all suite)'!L20</f>
        <v>2.0397959999999999</v>
      </c>
      <c r="I64" s="21">
        <f>'A. Thermody. result (all suite)'!M20</f>
        <v>10.188981</v>
      </c>
      <c r="J64" s="21">
        <f>'A. Thermody. result (all suite)'!N20</f>
        <v>0.179982</v>
      </c>
      <c r="K64" s="21">
        <f>'A. Thermody. result (all suite)'!O20</f>
        <v>10.188981</v>
      </c>
      <c r="L64" s="21">
        <f>'A. Thermody. result (all suite)'!P20</f>
        <v>12.038796</v>
      </c>
      <c r="M64" s="21">
        <f>'A. Thermody. result (all suite)'!Q20</f>
        <v>1.539846</v>
      </c>
      <c r="N64" s="21">
        <f>'A. Thermody. result (all suite)'!R20</f>
        <v>2.6997300000000002</v>
      </c>
      <c r="O64" s="21">
        <f>'A. Thermody. result (all suite)'!S20</f>
        <v>1.8098190000000001</v>
      </c>
      <c r="P64" s="21">
        <f>'A. Thermody. result (all suite)'!T20</f>
        <v>2.1997800000000001</v>
      </c>
      <c r="Q64" s="21">
        <f t="shared" si="91"/>
        <v>99.999999000000017</v>
      </c>
      <c r="S64" s="19">
        <f t="shared" si="92"/>
        <v>1657</v>
      </c>
      <c r="T64" s="19">
        <f t="shared" si="93"/>
        <v>1</v>
      </c>
      <c r="V64" s="61">
        <f t="shared" si="94"/>
        <v>39.517116786221379</v>
      </c>
      <c r="W64" s="21">
        <f t="shared" si="95"/>
        <v>3.3933282664733526</v>
      </c>
      <c r="X64" s="21">
        <f t="shared" si="96"/>
        <v>12.947454250174983</v>
      </c>
      <c r="Y64" s="21">
        <f t="shared" si="97"/>
        <v>1.9949249751024896</v>
      </c>
      <c r="Z64" s="21">
        <f t="shared" si="98"/>
        <v>9.9648458315168487</v>
      </c>
      <c r="AA64" s="21">
        <f t="shared" si="99"/>
        <v>0.17602279192080791</v>
      </c>
      <c r="AB64" s="21">
        <f t="shared" si="100"/>
        <v>9.9648458315168487</v>
      </c>
      <c r="AC64" s="21">
        <f t="shared" si="101"/>
        <v>11.77396897070293</v>
      </c>
      <c r="AD64" s="21">
        <f t="shared" si="102"/>
        <v>1.5059727753224676</v>
      </c>
      <c r="AE64" s="21">
        <f t="shared" si="103"/>
        <v>2.6403418788121189</v>
      </c>
      <c r="AF64" s="21">
        <f t="shared" si="104"/>
        <v>1.7700069632036797</v>
      </c>
      <c r="AG64" s="21">
        <f t="shared" si="105"/>
        <v>95.64882932096792</v>
      </c>
      <c r="AH64" s="21"/>
      <c r="AI64" s="61">
        <f t="shared" si="106"/>
        <v>41.314793988344739</v>
      </c>
      <c r="AJ64" s="21">
        <f t="shared" si="107"/>
        <v>3.5476945097638271</v>
      </c>
      <c r="AK64" s="21">
        <f t="shared" si="108"/>
        <v>13.536448215928839</v>
      </c>
      <c r="AL64" s="21">
        <f t="shared" si="109"/>
        <v>2.0856763112156216</v>
      </c>
      <c r="AM64" s="21">
        <f t="shared" si="110"/>
        <v>10.418157652591759</v>
      </c>
      <c r="AN64" s="21">
        <f t="shared" si="111"/>
        <v>0.18403026275431955</v>
      </c>
      <c r="AO64" s="21">
        <f t="shared" si="112"/>
        <v>10.418157652591759</v>
      </c>
      <c r="AP64" s="21">
        <f t="shared" si="113"/>
        <v>12.309579797566707</v>
      </c>
      <c r="AQ64" s="21">
        <f t="shared" si="114"/>
        <v>1.5744811368980673</v>
      </c>
      <c r="AR64" s="21">
        <f t="shared" si="115"/>
        <v>2.7604539413147937</v>
      </c>
      <c r="AS64" s="21">
        <f t="shared" si="116"/>
        <v>1.8505265310295469</v>
      </c>
      <c r="AT64" s="21">
        <f t="shared" si="117"/>
        <v>99.999999999999986</v>
      </c>
      <c r="AU64" s="21"/>
      <c r="AV64" s="21">
        <f>AR64*'[1]diagram lines'!$G$39</f>
        <v>2.2914698131109512</v>
      </c>
      <c r="AW64" s="21">
        <f>AK64*'[1]diagram lines'!$G$40</f>
        <v>7.1643869313886217</v>
      </c>
      <c r="AX64" s="21">
        <f>AQ64*'[1]diagram lines'!$G$38</f>
        <v>1.1680323116258977</v>
      </c>
      <c r="AY64" s="21">
        <f>AP64*'[1]diagram lines'!$G$41</f>
        <v>8.797135148482143</v>
      </c>
      <c r="AZ64" s="21">
        <f t="shared" si="118"/>
        <v>4.3349350782128608</v>
      </c>
      <c r="BA64" s="21">
        <f t="shared" si="119"/>
        <v>0.5845312031092702</v>
      </c>
      <c r="BB64" s="21">
        <f t="shared" si="120"/>
        <v>2.0709300567154845</v>
      </c>
      <c r="BC64" s="86">
        <f t="shared" si="121"/>
        <v>0.4828748304450271</v>
      </c>
      <c r="BX64" s="61">
        <f t="shared" si="122"/>
        <v>0.67253593541944079</v>
      </c>
      <c r="BY64" s="21">
        <f t="shared" si="123"/>
        <v>4.343581622433651E-2</v>
      </c>
      <c r="BZ64" s="21">
        <f t="shared" si="124"/>
        <v>0.12984185955276581</v>
      </c>
      <c r="CA64" s="21">
        <f t="shared" si="125"/>
        <v>1.27734736051099E-2</v>
      </c>
      <c r="CB64" s="21">
        <f t="shared" si="126"/>
        <v>0.14180906054279752</v>
      </c>
      <c r="CC64" s="21">
        <f t="shared" si="127"/>
        <v>2.5371017761488582E-3</v>
      </c>
      <c r="CD64" s="21">
        <f t="shared" si="128"/>
        <v>0.25282831265508687</v>
      </c>
      <c r="CE64" s="21">
        <f t="shared" si="129"/>
        <v>0.21467182596291012</v>
      </c>
      <c r="CF64" s="21">
        <f t="shared" si="130"/>
        <v>2.4840232295531537E-2</v>
      </c>
      <c r="CG64" s="21">
        <f t="shared" si="131"/>
        <v>2.8659554140127389E-2</v>
      </c>
      <c r="CH64" s="21">
        <f t="shared" si="132"/>
        <v>1.2750232486050839E-2</v>
      </c>
      <c r="CI64" s="21">
        <f t="shared" si="133"/>
        <v>0.12207436182019979</v>
      </c>
      <c r="CJ64" s="21">
        <f t="shared" si="134"/>
        <v>1.658757766480506</v>
      </c>
      <c r="CL64" s="68">
        <f t="shared" si="135"/>
        <v>0.40544553822732293</v>
      </c>
      <c r="CM64" s="19">
        <f t="shared" si="136"/>
        <v>2.618575002454825E-2</v>
      </c>
      <c r="CN64" s="19">
        <f t="shared" si="137"/>
        <v>7.827656465371656E-2</v>
      </c>
      <c r="CO64" s="19">
        <f t="shared" si="138"/>
        <v>7.7006262537128662E-3</v>
      </c>
      <c r="CP64" s="19">
        <f t="shared" si="139"/>
        <v>8.5491120770263523E-2</v>
      </c>
      <c r="CQ64" s="19">
        <f t="shared" si="140"/>
        <v>1.5295191542837455E-3</v>
      </c>
      <c r="CR64" s="19">
        <f t="shared" si="141"/>
        <v>0.15242027363135072</v>
      </c>
      <c r="CS64" s="19">
        <f t="shared" si="142"/>
        <v>0.12941722432347266</v>
      </c>
      <c r="CT64" s="19">
        <f t="shared" si="143"/>
        <v>1.4975201803115996E-2</v>
      </c>
      <c r="CU64" s="19">
        <f t="shared" si="144"/>
        <v>1.7277721147275306E-2</v>
      </c>
      <c r="CV64" s="19">
        <f t="shared" si="145"/>
        <v>7.6866150945618991E-3</v>
      </c>
      <c r="CW64" s="19">
        <f t="shared" si="146"/>
        <v>7.3593844916375509E-2</v>
      </c>
      <c r="CX64" s="19">
        <f t="shared" si="147"/>
        <v>1</v>
      </c>
      <c r="CZ64" s="68">
        <f t="shared" si="148"/>
        <v>2.4859999999999999E-5</v>
      </c>
      <c r="DA64" s="19">
        <f t="shared" si="149"/>
        <v>2.0024159999999998E-5</v>
      </c>
      <c r="DB64" s="19">
        <f t="shared" si="150"/>
        <v>3.5539999999999995E-5</v>
      </c>
      <c r="DC64" s="19">
        <f t="shared" si="151"/>
        <v>4.1724559999999994E-5</v>
      </c>
      <c r="DD64" s="19">
        <f t="shared" si="152"/>
        <v>1.3443279999999997E-5</v>
      </c>
      <c r="DE64" s="19">
        <f t="shared" si="153"/>
        <v>1.3443279999999997E-5</v>
      </c>
      <c r="DF64" s="19">
        <f t="shared" si="154"/>
        <v>1.2537680000000001E-5</v>
      </c>
      <c r="DG64" s="19">
        <f t="shared" si="155"/>
        <v>1.723016E-5</v>
      </c>
      <c r="DH64" s="19">
        <f t="shared" si="156"/>
        <v>2.6507119999999997E-5</v>
      </c>
      <c r="DI64" s="19">
        <f t="shared" si="157"/>
        <v>3.935671999999999E-5</v>
      </c>
      <c r="DJ64" s="19">
        <f t="shared" si="158"/>
        <v>0</v>
      </c>
      <c r="DK64" s="19">
        <f t="shared" si="159"/>
        <v>2.2968639999999998E-5</v>
      </c>
      <c r="DM64" s="68">
        <f t="shared" si="160"/>
        <v>979.85389930400481</v>
      </c>
      <c r="DN64" s="19">
        <f t="shared" si="161"/>
        <v>104.45969828252045</v>
      </c>
      <c r="DO64" s="19">
        <f t="shared" si="162"/>
        <v>224.56608137571584</v>
      </c>
      <c r="DP64" s="19">
        <f t="shared" si="163"/>
        <v>29.472162353669106</v>
      </c>
      <c r="DQ64" s="19">
        <f t="shared" si="164"/>
        <v>456.92249416388228</v>
      </c>
      <c r="DR64" s="19">
        <f t="shared" si="165"/>
        <v>8.071251123601451</v>
      </c>
      <c r="DS64" s="19">
        <f t="shared" si="166"/>
        <v>489.92612886462513</v>
      </c>
      <c r="DT64" s="19">
        <f t="shared" si="167"/>
        <v>421.22173793280768</v>
      </c>
      <c r="DU64" s="19">
        <f t="shared" si="168"/>
        <v>35.021260694302541</v>
      </c>
      <c r="DV64" s="19">
        <f t="shared" si="169"/>
        <v>41.354089773571943</v>
      </c>
      <c r="DX64" s="19">
        <f t="shared" si="170"/>
        <v>57.737901999991593</v>
      </c>
      <c r="DZ64" s="99">
        <f t="shared" si="171"/>
        <v>2848.6067058686926</v>
      </c>
      <c r="EA64" s="21">
        <f t="shared" si="172"/>
        <v>2.8486067058686926</v>
      </c>
      <c r="EB64" s="92">
        <f t="shared" si="173"/>
        <v>1384</v>
      </c>
    </row>
    <row r="65" spans="1:132" x14ac:dyDescent="0.3">
      <c r="A65" s="19">
        <f>'A. Thermody. result (all suite)'!C21</f>
        <v>1383</v>
      </c>
      <c r="B65" s="19" t="str">
        <f>'A. Thermody. result (all suite)'!A21</f>
        <v>Basanite</v>
      </c>
      <c r="C65" s="24">
        <f>'A. Thermody. result (all suite)'!G21</f>
        <v>100</v>
      </c>
      <c r="D65" s="19">
        <f>'A. Thermody. result (all suite)'!D21</f>
        <v>10000</v>
      </c>
      <c r="E65" s="61">
        <f>'A. Thermody. result (all suite)'!I21</f>
        <v>40.405959000000003</v>
      </c>
      <c r="F65" s="21">
        <f>'A. Thermody. result (all suite)'!J21</f>
        <v>3.4696530000000001</v>
      </c>
      <c r="G65" s="21">
        <f>'A. Thermody. result (all suite)'!K21</f>
        <v>13.238676</v>
      </c>
      <c r="H65" s="21">
        <f>'A. Thermody. result (all suite)'!L21</f>
        <v>2.0397959999999999</v>
      </c>
      <c r="I65" s="21">
        <f>'A. Thermody. result (all suite)'!M21</f>
        <v>10.188981</v>
      </c>
      <c r="J65" s="21">
        <f>'A. Thermody. result (all suite)'!N21</f>
        <v>0.179982</v>
      </c>
      <c r="K65" s="21">
        <f>'A. Thermody. result (all suite)'!O21</f>
        <v>10.188981</v>
      </c>
      <c r="L65" s="21">
        <f>'A. Thermody. result (all suite)'!P21</f>
        <v>12.038796</v>
      </c>
      <c r="M65" s="21">
        <f>'A. Thermody. result (all suite)'!Q21</f>
        <v>1.539846</v>
      </c>
      <c r="N65" s="21">
        <f>'A. Thermody. result (all suite)'!R21</f>
        <v>2.6997300000000002</v>
      </c>
      <c r="O65" s="21">
        <f>'A. Thermody. result (all suite)'!S21</f>
        <v>1.8098190000000001</v>
      </c>
      <c r="P65" s="21">
        <f>'A. Thermody. result (all suite)'!T21</f>
        <v>2.1997800000000001</v>
      </c>
      <c r="Q65" s="21">
        <f t="shared" si="91"/>
        <v>99.999999000000017</v>
      </c>
      <c r="S65" s="19">
        <f t="shared" si="92"/>
        <v>1656</v>
      </c>
      <c r="T65" s="19">
        <f t="shared" si="93"/>
        <v>1</v>
      </c>
      <c r="V65" s="61">
        <f t="shared" si="94"/>
        <v>39.517116786221379</v>
      </c>
      <c r="W65" s="21">
        <f t="shared" si="95"/>
        <v>3.3933282664733526</v>
      </c>
      <c r="X65" s="21">
        <f t="shared" si="96"/>
        <v>12.947454250174983</v>
      </c>
      <c r="Y65" s="21">
        <f t="shared" si="97"/>
        <v>1.9949249751024896</v>
      </c>
      <c r="Z65" s="21">
        <f t="shared" si="98"/>
        <v>9.9648458315168487</v>
      </c>
      <c r="AA65" s="21">
        <f t="shared" si="99"/>
        <v>0.17602279192080791</v>
      </c>
      <c r="AB65" s="21">
        <f t="shared" si="100"/>
        <v>9.9648458315168487</v>
      </c>
      <c r="AC65" s="21">
        <f t="shared" si="101"/>
        <v>11.77396897070293</v>
      </c>
      <c r="AD65" s="21">
        <f t="shared" si="102"/>
        <v>1.5059727753224676</v>
      </c>
      <c r="AE65" s="21">
        <f t="shared" si="103"/>
        <v>2.6403418788121189</v>
      </c>
      <c r="AF65" s="21">
        <f t="shared" si="104"/>
        <v>1.7700069632036797</v>
      </c>
      <c r="AG65" s="21">
        <f t="shared" si="105"/>
        <v>95.64882932096792</v>
      </c>
      <c r="AH65" s="21"/>
      <c r="AI65" s="61">
        <f t="shared" si="106"/>
        <v>41.314793988344739</v>
      </c>
      <c r="AJ65" s="21">
        <f t="shared" si="107"/>
        <v>3.5476945097638271</v>
      </c>
      <c r="AK65" s="21">
        <f t="shared" si="108"/>
        <v>13.536448215928839</v>
      </c>
      <c r="AL65" s="21">
        <f t="shared" si="109"/>
        <v>2.0856763112156216</v>
      </c>
      <c r="AM65" s="21">
        <f t="shared" si="110"/>
        <v>10.418157652591759</v>
      </c>
      <c r="AN65" s="21">
        <f t="shared" si="111"/>
        <v>0.18403026275431955</v>
      </c>
      <c r="AO65" s="21">
        <f t="shared" si="112"/>
        <v>10.418157652591759</v>
      </c>
      <c r="AP65" s="21">
        <f t="shared" si="113"/>
        <v>12.309579797566707</v>
      </c>
      <c r="AQ65" s="21">
        <f t="shared" si="114"/>
        <v>1.5744811368980673</v>
      </c>
      <c r="AR65" s="21">
        <f t="shared" si="115"/>
        <v>2.7604539413147937</v>
      </c>
      <c r="AS65" s="21">
        <f t="shared" si="116"/>
        <v>1.8505265310295469</v>
      </c>
      <c r="AT65" s="21">
        <f t="shared" si="117"/>
        <v>99.999999999999986</v>
      </c>
      <c r="AU65" s="21"/>
      <c r="AV65" s="21">
        <f>AR65*'[1]diagram lines'!$G$39</f>
        <v>2.2914698131109512</v>
      </c>
      <c r="AW65" s="21">
        <f>AK65*'[1]diagram lines'!$G$40</f>
        <v>7.1643869313886217</v>
      </c>
      <c r="AX65" s="21">
        <f>AQ65*'[1]diagram lines'!$G$38</f>
        <v>1.1680323116258977</v>
      </c>
      <c r="AY65" s="21">
        <f>AP65*'[1]diagram lines'!$G$41</f>
        <v>8.797135148482143</v>
      </c>
      <c r="AZ65" s="21">
        <f t="shared" si="118"/>
        <v>4.3349350782128608</v>
      </c>
      <c r="BA65" s="21">
        <f t="shared" si="119"/>
        <v>0.5845312031092702</v>
      </c>
      <c r="BB65" s="21">
        <f t="shared" si="120"/>
        <v>2.0709300567154845</v>
      </c>
      <c r="BC65" s="86">
        <f t="shared" si="121"/>
        <v>0.4828748304450271</v>
      </c>
      <c r="BX65" s="61">
        <f t="shared" si="122"/>
        <v>0.67253593541944079</v>
      </c>
      <c r="BY65" s="21">
        <f t="shared" si="123"/>
        <v>4.343581622433651E-2</v>
      </c>
      <c r="BZ65" s="21">
        <f t="shared" si="124"/>
        <v>0.12984185955276581</v>
      </c>
      <c r="CA65" s="21">
        <f t="shared" si="125"/>
        <v>1.27734736051099E-2</v>
      </c>
      <c r="CB65" s="21">
        <f t="shared" si="126"/>
        <v>0.14180906054279752</v>
      </c>
      <c r="CC65" s="21">
        <f t="shared" si="127"/>
        <v>2.5371017761488582E-3</v>
      </c>
      <c r="CD65" s="21">
        <f t="shared" si="128"/>
        <v>0.25282831265508687</v>
      </c>
      <c r="CE65" s="21">
        <f t="shared" si="129"/>
        <v>0.21467182596291012</v>
      </c>
      <c r="CF65" s="21">
        <f t="shared" si="130"/>
        <v>2.4840232295531537E-2</v>
      </c>
      <c r="CG65" s="21">
        <f t="shared" si="131"/>
        <v>2.8659554140127389E-2</v>
      </c>
      <c r="CH65" s="21">
        <f t="shared" si="132"/>
        <v>1.2750232486050839E-2</v>
      </c>
      <c r="CI65" s="21">
        <f t="shared" si="133"/>
        <v>0.12207436182019979</v>
      </c>
      <c r="CJ65" s="21">
        <f t="shared" si="134"/>
        <v>1.658757766480506</v>
      </c>
      <c r="CL65" s="68">
        <f t="shared" si="135"/>
        <v>0.40544553822732293</v>
      </c>
      <c r="CM65" s="19">
        <f t="shared" si="136"/>
        <v>2.618575002454825E-2</v>
      </c>
      <c r="CN65" s="19">
        <f t="shared" si="137"/>
        <v>7.827656465371656E-2</v>
      </c>
      <c r="CO65" s="19">
        <f t="shared" si="138"/>
        <v>7.7006262537128662E-3</v>
      </c>
      <c r="CP65" s="19">
        <f t="shared" si="139"/>
        <v>8.5491120770263523E-2</v>
      </c>
      <c r="CQ65" s="19">
        <f t="shared" si="140"/>
        <v>1.5295191542837455E-3</v>
      </c>
      <c r="CR65" s="19">
        <f t="shared" si="141"/>
        <v>0.15242027363135072</v>
      </c>
      <c r="CS65" s="19">
        <f t="shared" si="142"/>
        <v>0.12941722432347266</v>
      </c>
      <c r="CT65" s="19">
        <f t="shared" si="143"/>
        <v>1.4975201803115996E-2</v>
      </c>
      <c r="CU65" s="19">
        <f t="shared" si="144"/>
        <v>1.7277721147275306E-2</v>
      </c>
      <c r="CV65" s="19">
        <f t="shared" si="145"/>
        <v>7.6866150945618991E-3</v>
      </c>
      <c r="CW65" s="19">
        <f t="shared" si="146"/>
        <v>7.3593844916375509E-2</v>
      </c>
      <c r="CX65" s="19">
        <f t="shared" si="147"/>
        <v>1</v>
      </c>
      <c r="CZ65" s="68">
        <f t="shared" si="148"/>
        <v>2.4859999999999999E-5</v>
      </c>
      <c r="DA65" s="19">
        <f t="shared" si="149"/>
        <v>2.0016919999999996E-5</v>
      </c>
      <c r="DB65" s="19">
        <f t="shared" si="150"/>
        <v>3.5539999999999995E-5</v>
      </c>
      <c r="DC65" s="19">
        <f t="shared" si="151"/>
        <v>4.1715469999999995E-5</v>
      </c>
      <c r="DD65" s="19">
        <f t="shared" si="152"/>
        <v>1.3440359999999998E-5</v>
      </c>
      <c r="DE65" s="19">
        <f t="shared" si="153"/>
        <v>1.3440359999999998E-5</v>
      </c>
      <c r="DF65" s="19">
        <f t="shared" si="154"/>
        <v>1.253441E-5</v>
      </c>
      <c r="DG65" s="19">
        <f t="shared" si="155"/>
        <v>1.722642E-5</v>
      </c>
      <c r="DH65" s="19">
        <f t="shared" si="156"/>
        <v>2.6499439999999998E-5</v>
      </c>
      <c r="DI65" s="19">
        <f t="shared" si="157"/>
        <v>3.9344639999999992E-5</v>
      </c>
      <c r="DJ65" s="19">
        <f t="shared" si="158"/>
        <v>0</v>
      </c>
      <c r="DK65" s="19">
        <f t="shared" si="159"/>
        <v>2.2959179999999997E-5</v>
      </c>
      <c r="DM65" s="68">
        <f t="shared" si="160"/>
        <v>979.85389930400481</v>
      </c>
      <c r="DN65" s="19">
        <f t="shared" si="161"/>
        <v>104.49748072934871</v>
      </c>
      <c r="DO65" s="19">
        <f t="shared" si="162"/>
        <v>224.56608137571584</v>
      </c>
      <c r="DP65" s="19">
        <f t="shared" si="163"/>
        <v>29.478584478501805</v>
      </c>
      <c r="DQ65" s="19">
        <f t="shared" si="164"/>
        <v>457.02176335629662</v>
      </c>
      <c r="DR65" s="19">
        <f t="shared" si="165"/>
        <v>8.0730046520248653</v>
      </c>
      <c r="DS65" s="19">
        <f t="shared" si="166"/>
        <v>490.05394169677174</v>
      </c>
      <c r="DT65" s="19">
        <f t="shared" si="167"/>
        <v>421.31318869854249</v>
      </c>
      <c r="DU65" s="19">
        <f t="shared" si="168"/>
        <v>35.031410466604605</v>
      </c>
      <c r="DV65" s="19">
        <f t="shared" si="169"/>
        <v>41.366786735711251</v>
      </c>
      <c r="DX65" s="19">
        <f t="shared" si="170"/>
        <v>57.761692072325182</v>
      </c>
      <c r="DZ65" s="99">
        <f t="shared" si="171"/>
        <v>2849.0178335658475</v>
      </c>
      <c r="EA65" s="21">
        <f t="shared" si="172"/>
        <v>2.8490178335658474</v>
      </c>
      <c r="EB65" s="92">
        <f t="shared" si="173"/>
        <v>1383</v>
      </c>
    </row>
    <row r="66" spans="1:132" x14ac:dyDescent="0.3">
      <c r="A66" s="19">
        <f>'A. Thermody. result (all suite)'!C22</f>
        <v>1382</v>
      </c>
      <c r="B66" s="19" t="str">
        <f>'A. Thermody. result (all suite)'!A22</f>
        <v>Basanite</v>
      </c>
      <c r="C66" s="24">
        <f>'A. Thermody. result (all suite)'!G22</f>
        <v>100</v>
      </c>
      <c r="D66" s="19">
        <f>'A. Thermody. result (all suite)'!D22</f>
        <v>10000</v>
      </c>
      <c r="E66" s="61">
        <f>'A. Thermody. result (all suite)'!I22</f>
        <v>40.405959000000003</v>
      </c>
      <c r="F66" s="21">
        <f>'A. Thermody. result (all suite)'!J22</f>
        <v>3.4696530000000001</v>
      </c>
      <c r="G66" s="21">
        <f>'A. Thermody. result (all suite)'!K22</f>
        <v>13.238676</v>
      </c>
      <c r="H66" s="21">
        <f>'A. Thermody. result (all suite)'!L22</f>
        <v>2.0397959999999999</v>
      </c>
      <c r="I66" s="21">
        <f>'A. Thermody. result (all suite)'!M22</f>
        <v>10.188981</v>
      </c>
      <c r="J66" s="21">
        <f>'A. Thermody. result (all suite)'!N22</f>
        <v>0.179982</v>
      </c>
      <c r="K66" s="21">
        <f>'A. Thermody. result (all suite)'!O22</f>
        <v>10.188981</v>
      </c>
      <c r="L66" s="21">
        <f>'A. Thermody. result (all suite)'!P22</f>
        <v>12.038796</v>
      </c>
      <c r="M66" s="21">
        <f>'A. Thermody. result (all suite)'!Q22</f>
        <v>1.539846</v>
      </c>
      <c r="N66" s="21">
        <f>'A. Thermody. result (all suite)'!R22</f>
        <v>2.6997300000000002</v>
      </c>
      <c r="O66" s="21">
        <f>'A. Thermody. result (all suite)'!S22</f>
        <v>1.8098190000000001</v>
      </c>
      <c r="P66" s="21">
        <f>'A. Thermody. result (all suite)'!T22</f>
        <v>2.1997800000000001</v>
      </c>
      <c r="Q66" s="21">
        <f t="shared" si="91"/>
        <v>99.999999000000017</v>
      </c>
      <c r="S66" s="19">
        <f t="shared" si="92"/>
        <v>1655</v>
      </c>
      <c r="T66" s="19">
        <f t="shared" si="93"/>
        <v>1</v>
      </c>
      <c r="V66" s="61">
        <f t="shared" si="94"/>
        <v>39.517116786221379</v>
      </c>
      <c r="W66" s="21">
        <f t="shared" si="95"/>
        <v>3.3933282664733526</v>
      </c>
      <c r="X66" s="21">
        <f t="shared" si="96"/>
        <v>12.947454250174983</v>
      </c>
      <c r="Y66" s="21">
        <f t="shared" si="97"/>
        <v>1.9949249751024896</v>
      </c>
      <c r="Z66" s="21">
        <f t="shared" si="98"/>
        <v>9.9648458315168487</v>
      </c>
      <c r="AA66" s="21">
        <f t="shared" si="99"/>
        <v>0.17602279192080791</v>
      </c>
      <c r="AB66" s="21">
        <f t="shared" si="100"/>
        <v>9.9648458315168487</v>
      </c>
      <c r="AC66" s="21">
        <f t="shared" si="101"/>
        <v>11.77396897070293</v>
      </c>
      <c r="AD66" s="21">
        <f t="shared" si="102"/>
        <v>1.5059727753224676</v>
      </c>
      <c r="AE66" s="21">
        <f t="shared" si="103"/>
        <v>2.6403418788121189</v>
      </c>
      <c r="AF66" s="21">
        <f t="shared" si="104"/>
        <v>1.7700069632036797</v>
      </c>
      <c r="AG66" s="21">
        <f t="shared" si="105"/>
        <v>95.64882932096792</v>
      </c>
      <c r="AH66" s="21"/>
      <c r="AI66" s="61">
        <f t="shared" si="106"/>
        <v>41.314793988344739</v>
      </c>
      <c r="AJ66" s="21">
        <f t="shared" si="107"/>
        <v>3.5476945097638271</v>
      </c>
      <c r="AK66" s="21">
        <f t="shared" si="108"/>
        <v>13.536448215928839</v>
      </c>
      <c r="AL66" s="21">
        <f t="shared" si="109"/>
        <v>2.0856763112156216</v>
      </c>
      <c r="AM66" s="21">
        <f t="shared" si="110"/>
        <v>10.418157652591759</v>
      </c>
      <c r="AN66" s="21">
        <f t="shared" si="111"/>
        <v>0.18403026275431955</v>
      </c>
      <c r="AO66" s="21">
        <f t="shared" si="112"/>
        <v>10.418157652591759</v>
      </c>
      <c r="AP66" s="21">
        <f t="shared" si="113"/>
        <v>12.309579797566707</v>
      </c>
      <c r="AQ66" s="21">
        <f t="shared" si="114"/>
        <v>1.5744811368980673</v>
      </c>
      <c r="AR66" s="21">
        <f t="shared" si="115"/>
        <v>2.7604539413147937</v>
      </c>
      <c r="AS66" s="21">
        <f t="shared" si="116"/>
        <v>1.8505265310295469</v>
      </c>
      <c r="AT66" s="21">
        <f t="shared" si="117"/>
        <v>99.999999999999986</v>
      </c>
      <c r="AU66" s="21"/>
      <c r="AV66" s="21">
        <f>AR66*'[1]diagram lines'!$G$39</f>
        <v>2.2914698131109512</v>
      </c>
      <c r="AW66" s="21">
        <f>AK66*'[1]diagram lines'!$G$40</f>
        <v>7.1643869313886217</v>
      </c>
      <c r="AX66" s="21">
        <f>AQ66*'[1]diagram lines'!$G$38</f>
        <v>1.1680323116258977</v>
      </c>
      <c r="AY66" s="21">
        <f>AP66*'[1]diagram lines'!$G$41</f>
        <v>8.797135148482143</v>
      </c>
      <c r="AZ66" s="21">
        <f t="shared" si="118"/>
        <v>4.3349350782128608</v>
      </c>
      <c r="BA66" s="21">
        <f t="shared" si="119"/>
        <v>0.5845312031092702</v>
      </c>
      <c r="BB66" s="21">
        <f t="shared" si="120"/>
        <v>2.0709300567154845</v>
      </c>
      <c r="BC66" s="86">
        <f t="shared" si="121"/>
        <v>0.4828748304450271</v>
      </c>
      <c r="BX66" s="61">
        <f t="shared" si="122"/>
        <v>0.67253593541944079</v>
      </c>
      <c r="BY66" s="21">
        <f t="shared" si="123"/>
        <v>4.343581622433651E-2</v>
      </c>
      <c r="BZ66" s="21">
        <f t="shared" si="124"/>
        <v>0.12984185955276581</v>
      </c>
      <c r="CA66" s="21">
        <f t="shared" si="125"/>
        <v>1.27734736051099E-2</v>
      </c>
      <c r="CB66" s="21">
        <f t="shared" si="126"/>
        <v>0.14180906054279752</v>
      </c>
      <c r="CC66" s="21">
        <f t="shared" si="127"/>
        <v>2.5371017761488582E-3</v>
      </c>
      <c r="CD66" s="21">
        <f t="shared" si="128"/>
        <v>0.25282831265508687</v>
      </c>
      <c r="CE66" s="21">
        <f t="shared" si="129"/>
        <v>0.21467182596291012</v>
      </c>
      <c r="CF66" s="21">
        <f t="shared" si="130"/>
        <v>2.4840232295531537E-2</v>
      </c>
      <c r="CG66" s="21">
        <f t="shared" si="131"/>
        <v>2.8659554140127389E-2</v>
      </c>
      <c r="CH66" s="21">
        <f t="shared" si="132"/>
        <v>1.2750232486050839E-2</v>
      </c>
      <c r="CI66" s="21">
        <f t="shared" si="133"/>
        <v>0.12207436182019979</v>
      </c>
      <c r="CJ66" s="21">
        <f t="shared" si="134"/>
        <v>1.658757766480506</v>
      </c>
      <c r="CL66" s="68">
        <f t="shared" si="135"/>
        <v>0.40544553822732293</v>
      </c>
      <c r="CM66" s="19">
        <f t="shared" si="136"/>
        <v>2.618575002454825E-2</v>
      </c>
      <c r="CN66" s="19">
        <f t="shared" si="137"/>
        <v>7.827656465371656E-2</v>
      </c>
      <c r="CO66" s="19">
        <f t="shared" si="138"/>
        <v>7.7006262537128662E-3</v>
      </c>
      <c r="CP66" s="19">
        <f t="shared" si="139"/>
        <v>8.5491120770263523E-2</v>
      </c>
      <c r="CQ66" s="19">
        <f t="shared" si="140"/>
        <v>1.5295191542837455E-3</v>
      </c>
      <c r="CR66" s="19">
        <f t="shared" si="141"/>
        <v>0.15242027363135072</v>
      </c>
      <c r="CS66" s="19">
        <f t="shared" si="142"/>
        <v>0.12941722432347266</v>
      </c>
      <c r="CT66" s="19">
        <f t="shared" si="143"/>
        <v>1.4975201803115996E-2</v>
      </c>
      <c r="CU66" s="19">
        <f t="shared" si="144"/>
        <v>1.7277721147275306E-2</v>
      </c>
      <c r="CV66" s="19">
        <f t="shared" si="145"/>
        <v>7.6866150945618991E-3</v>
      </c>
      <c r="CW66" s="19">
        <f t="shared" si="146"/>
        <v>7.3593844916375509E-2</v>
      </c>
      <c r="CX66" s="19">
        <f t="shared" si="147"/>
        <v>1</v>
      </c>
      <c r="CZ66" s="68">
        <f t="shared" si="148"/>
        <v>2.4859999999999999E-5</v>
      </c>
      <c r="DA66" s="19">
        <f t="shared" si="149"/>
        <v>2.0009679999999998E-5</v>
      </c>
      <c r="DB66" s="19">
        <f t="shared" si="150"/>
        <v>3.5539999999999995E-5</v>
      </c>
      <c r="DC66" s="19">
        <f t="shared" si="151"/>
        <v>4.1706379999999996E-5</v>
      </c>
      <c r="DD66" s="19">
        <f t="shared" si="152"/>
        <v>1.3437439999999997E-5</v>
      </c>
      <c r="DE66" s="19">
        <f t="shared" si="153"/>
        <v>1.3437439999999997E-5</v>
      </c>
      <c r="DF66" s="19">
        <f t="shared" si="154"/>
        <v>1.253114E-5</v>
      </c>
      <c r="DG66" s="19">
        <f t="shared" si="155"/>
        <v>1.7222679999999999E-5</v>
      </c>
      <c r="DH66" s="19">
        <f t="shared" si="156"/>
        <v>2.6491759999999997E-5</v>
      </c>
      <c r="DI66" s="19">
        <f t="shared" si="157"/>
        <v>3.9332559999999994E-5</v>
      </c>
      <c r="DJ66" s="19">
        <f t="shared" si="158"/>
        <v>0</v>
      </c>
      <c r="DK66" s="19">
        <f t="shared" si="159"/>
        <v>2.294972E-5</v>
      </c>
      <c r="DM66" s="68">
        <f t="shared" si="160"/>
        <v>979.85389930400481</v>
      </c>
      <c r="DN66" s="19">
        <f t="shared" si="161"/>
        <v>104.5352905174353</v>
      </c>
      <c r="DO66" s="19">
        <f t="shared" si="162"/>
        <v>224.56608137571584</v>
      </c>
      <c r="DP66" s="19">
        <f t="shared" si="163"/>
        <v>29.485009402767819</v>
      </c>
      <c r="DQ66" s="19">
        <f t="shared" si="164"/>
        <v>457.12107569175646</v>
      </c>
      <c r="DR66" s="19">
        <f t="shared" si="165"/>
        <v>8.0747589425432924</v>
      </c>
      <c r="DS66" s="19">
        <f t="shared" si="166"/>
        <v>490.18182123441545</v>
      </c>
      <c r="DT66" s="19">
        <f t="shared" si="167"/>
        <v>421.40467918235413</v>
      </c>
      <c r="DU66" s="19">
        <f t="shared" si="168"/>
        <v>35.041566123774359</v>
      </c>
      <c r="DV66" s="19">
        <f t="shared" si="169"/>
        <v>41.379491496951481</v>
      </c>
      <c r="DX66" s="19">
        <f t="shared" si="170"/>
        <v>57.785501757454419</v>
      </c>
      <c r="DZ66" s="99">
        <f t="shared" si="171"/>
        <v>2849.4291750291736</v>
      </c>
      <c r="EA66" s="21">
        <f t="shared" si="172"/>
        <v>2.8494291750291736</v>
      </c>
      <c r="EB66" s="92">
        <f t="shared" si="173"/>
        <v>1382</v>
      </c>
    </row>
    <row r="67" spans="1:132" x14ac:dyDescent="0.3">
      <c r="A67" s="19">
        <f>'A. Thermody. result (all suite)'!C23</f>
        <v>1381</v>
      </c>
      <c r="B67" s="19" t="str">
        <f>'A. Thermody. result (all suite)'!A23</f>
        <v>Basanite</v>
      </c>
      <c r="C67" s="24">
        <f>'A. Thermody. result (all suite)'!G23</f>
        <v>100</v>
      </c>
      <c r="D67" s="19">
        <f>'A. Thermody. result (all suite)'!D23</f>
        <v>10000</v>
      </c>
      <c r="E67" s="61">
        <f>'A. Thermody. result (all suite)'!I23</f>
        <v>40.405959000000003</v>
      </c>
      <c r="F67" s="21">
        <f>'A. Thermody. result (all suite)'!J23</f>
        <v>3.4696530000000001</v>
      </c>
      <c r="G67" s="21">
        <f>'A. Thermody. result (all suite)'!K23</f>
        <v>13.238676</v>
      </c>
      <c r="H67" s="21">
        <f>'A. Thermody. result (all suite)'!L23</f>
        <v>2.0397959999999999</v>
      </c>
      <c r="I67" s="21">
        <f>'A. Thermody. result (all suite)'!M23</f>
        <v>10.188981</v>
      </c>
      <c r="J67" s="21">
        <f>'A. Thermody. result (all suite)'!N23</f>
        <v>0.179982</v>
      </c>
      <c r="K67" s="21">
        <f>'A. Thermody. result (all suite)'!O23</f>
        <v>10.188981</v>
      </c>
      <c r="L67" s="21">
        <f>'A. Thermody. result (all suite)'!P23</f>
        <v>12.038796</v>
      </c>
      <c r="M67" s="21">
        <f>'A. Thermody. result (all suite)'!Q23</f>
        <v>1.539846</v>
      </c>
      <c r="N67" s="21">
        <f>'A. Thermody. result (all suite)'!R23</f>
        <v>2.6997300000000002</v>
      </c>
      <c r="O67" s="21">
        <f>'A. Thermody. result (all suite)'!S23</f>
        <v>1.8098190000000001</v>
      </c>
      <c r="P67" s="21">
        <f>'A. Thermody. result (all suite)'!T23</f>
        <v>2.1997800000000001</v>
      </c>
      <c r="Q67" s="21">
        <f t="shared" si="91"/>
        <v>99.999999000000017</v>
      </c>
      <c r="S67" s="19">
        <f t="shared" si="92"/>
        <v>1654</v>
      </c>
      <c r="T67" s="19">
        <f t="shared" si="93"/>
        <v>1</v>
      </c>
      <c r="V67" s="61">
        <f t="shared" si="94"/>
        <v>39.517116786221379</v>
      </c>
      <c r="W67" s="21">
        <f t="shared" si="95"/>
        <v>3.3933282664733526</v>
      </c>
      <c r="X67" s="21">
        <f t="shared" si="96"/>
        <v>12.947454250174983</v>
      </c>
      <c r="Y67" s="21">
        <f t="shared" si="97"/>
        <v>1.9949249751024896</v>
      </c>
      <c r="Z67" s="21">
        <f t="shared" si="98"/>
        <v>9.9648458315168487</v>
      </c>
      <c r="AA67" s="21">
        <f t="shared" si="99"/>
        <v>0.17602279192080791</v>
      </c>
      <c r="AB67" s="21">
        <f t="shared" si="100"/>
        <v>9.9648458315168487</v>
      </c>
      <c r="AC67" s="21">
        <f t="shared" si="101"/>
        <v>11.77396897070293</v>
      </c>
      <c r="AD67" s="21">
        <f t="shared" si="102"/>
        <v>1.5059727753224676</v>
      </c>
      <c r="AE67" s="21">
        <f t="shared" si="103"/>
        <v>2.6403418788121189</v>
      </c>
      <c r="AF67" s="21">
        <f t="shared" si="104"/>
        <v>1.7700069632036797</v>
      </c>
      <c r="AG67" s="21">
        <f t="shared" si="105"/>
        <v>95.64882932096792</v>
      </c>
      <c r="AH67" s="21"/>
      <c r="AI67" s="61">
        <f t="shared" si="106"/>
        <v>41.314793988344739</v>
      </c>
      <c r="AJ67" s="21">
        <f t="shared" si="107"/>
        <v>3.5476945097638271</v>
      </c>
      <c r="AK67" s="21">
        <f t="shared" si="108"/>
        <v>13.536448215928839</v>
      </c>
      <c r="AL67" s="21">
        <f t="shared" si="109"/>
        <v>2.0856763112156216</v>
      </c>
      <c r="AM67" s="21">
        <f t="shared" si="110"/>
        <v>10.418157652591759</v>
      </c>
      <c r="AN67" s="21">
        <f t="shared" si="111"/>
        <v>0.18403026275431955</v>
      </c>
      <c r="AO67" s="21">
        <f t="shared" si="112"/>
        <v>10.418157652591759</v>
      </c>
      <c r="AP67" s="21">
        <f t="shared" si="113"/>
        <v>12.309579797566707</v>
      </c>
      <c r="AQ67" s="21">
        <f t="shared" si="114"/>
        <v>1.5744811368980673</v>
      </c>
      <c r="AR67" s="21">
        <f t="shared" si="115"/>
        <v>2.7604539413147937</v>
      </c>
      <c r="AS67" s="21">
        <f t="shared" si="116"/>
        <v>1.8505265310295469</v>
      </c>
      <c r="AT67" s="21">
        <f t="shared" si="117"/>
        <v>99.999999999999986</v>
      </c>
      <c r="AU67" s="21"/>
      <c r="AV67" s="21">
        <f>AR67*'[1]diagram lines'!$G$39</f>
        <v>2.2914698131109512</v>
      </c>
      <c r="AW67" s="21">
        <f>AK67*'[1]diagram lines'!$G$40</f>
        <v>7.1643869313886217</v>
      </c>
      <c r="AX67" s="21">
        <f>AQ67*'[1]diagram lines'!$G$38</f>
        <v>1.1680323116258977</v>
      </c>
      <c r="AY67" s="21">
        <f>AP67*'[1]diagram lines'!$G$41</f>
        <v>8.797135148482143</v>
      </c>
      <c r="AZ67" s="21">
        <f t="shared" si="118"/>
        <v>4.3349350782128608</v>
      </c>
      <c r="BA67" s="21">
        <f t="shared" si="119"/>
        <v>0.5845312031092702</v>
      </c>
      <c r="BB67" s="21">
        <f t="shared" si="120"/>
        <v>2.0709300567154845</v>
      </c>
      <c r="BC67" s="86">
        <f t="shared" si="121"/>
        <v>0.4828748304450271</v>
      </c>
      <c r="BX67" s="61">
        <f t="shared" si="122"/>
        <v>0.67253593541944079</v>
      </c>
      <c r="BY67" s="21">
        <f t="shared" si="123"/>
        <v>4.343581622433651E-2</v>
      </c>
      <c r="BZ67" s="21">
        <f t="shared" si="124"/>
        <v>0.12984185955276581</v>
      </c>
      <c r="CA67" s="21">
        <f t="shared" si="125"/>
        <v>1.27734736051099E-2</v>
      </c>
      <c r="CB67" s="21">
        <f t="shared" si="126"/>
        <v>0.14180906054279752</v>
      </c>
      <c r="CC67" s="21">
        <f t="shared" si="127"/>
        <v>2.5371017761488582E-3</v>
      </c>
      <c r="CD67" s="21">
        <f t="shared" si="128"/>
        <v>0.25282831265508687</v>
      </c>
      <c r="CE67" s="21">
        <f t="shared" si="129"/>
        <v>0.21467182596291012</v>
      </c>
      <c r="CF67" s="21">
        <f t="shared" si="130"/>
        <v>2.4840232295531537E-2</v>
      </c>
      <c r="CG67" s="21">
        <f t="shared" si="131"/>
        <v>2.8659554140127389E-2</v>
      </c>
      <c r="CH67" s="21">
        <f t="shared" si="132"/>
        <v>1.2750232486050839E-2</v>
      </c>
      <c r="CI67" s="21">
        <f t="shared" si="133"/>
        <v>0.12207436182019979</v>
      </c>
      <c r="CJ67" s="21">
        <f t="shared" si="134"/>
        <v>1.658757766480506</v>
      </c>
      <c r="CL67" s="68">
        <f t="shared" si="135"/>
        <v>0.40544553822732293</v>
      </c>
      <c r="CM67" s="19">
        <f t="shared" si="136"/>
        <v>2.618575002454825E-2</v>
      </c>
      <c r="CN67" s="19">
        <f t="shared" si="137"/>
        <v>7.827656465371656E-2</v>
      </c>
      <c r="CO67" s="19">
        <f t="shared" si="138"/>
        <v>7.7006262537128662E-3</v>
      </c>
      <c r="CP67" s="19">
        <f t="shared" si="139"/>
        <v>8.5491120770263523E-2</v>
      </c>
      <c r="CQ67" s="19">
        <f t="shared" si="140"/>
        <v>1.5295191542837455E-3</v>
      </c>
      <c r="CR67" s="19">
        <f t="shared" si="141"/>
        <v>0.15242027363135072</v>
      </c>
      <c r="CS67" s="19">
        <f t="shared" si="142"/>
        <v>0.12941722432347266</v>
      </c>
      <c r="CT67" s="19">
        <f t="shared" si="143"/>
        <v>1.4975201803115996E-2</v>
      </c>
      <c r="CU67" s="19">
        <f t="shared" si="144"/>
        <v>1.7277721147275306E-2</v>
      </c>
      <c r="CV67" s="19">
        <f t="shared" si="145"/>
        <v>7.6866150945618991E-3</v>
      </c>
      <c r="CW67" s="19">
        <f t="shared" si="146"/>
        <v>7.3593844916375509E-2</v>
      </c>
      <c r="CX67" s="19">
        <f t="shared" si="147"/>
        <v>1</v>
      </c>
      <c r="CZ67" s="68">
        <f t="shared" si="148"/>
        <v>2.4859999999999999E-5</v>
      </c>
      <c r="DA67" s="19">
        <f t="shared" si="149"/>
        <v>2.0002439999999996E-5</v>
      </c>
      <c r="DB67" s="19">
        <f t="shared" si="150"/>
        <v>3.5539999999999995E-5</v>
      </c>
      <c r="DC67" s="19">
        <f t="shared" si="151"/>
        <v>4.1697289999999997E-5</v>
      </c>
      <c r="DD67" s="19">
        <f t="shared" si="152"/>
        <v>1.3434519999999998E-5</v>
      </c>
      <c r="DE67" s="19">
        <f t="shared" si="153"/>
        <v>1.3434519999999998E-5</v>
      </c>
      <c r="DF67" s="19">
        <f t="shared" si="154"/>
        <v>1.252787E-5</v>
      </c>
      <c r="DG67" s="19">
        <f t="shared" si="155"/>
        <v>1.7218939999999998E-5</v>
      </c>
      <c r="DH67" s="19">
        <f t="shared" si="156"/>
        <v>2.6484079999999998E-5</v>
      </c>
      <c r="DI67" s="19">
        <f t="shared" si="157"/>
        <v>3.9320479999999989E-5</v>
      </c>
      <c r="DJ67" s="19">
        <f t="shared" si="158"/>
        <v>0</v>
      </c>
      <c r="DK67" s="19">
        <f t="shared" si="159"/>
        <v>2.2940259999999998E-5</v>
      </c>
      <c r="DM67" s="68">
        <f t="shared" si="160"/>
        <v>979.85389930400481</v>
      </c>
      <c r="DN67" s="19">
        <f t="shared" si="161"/>
        <v>104.5731276764692</v>
      </c>
      <c r="DO67" s="19">
        <f t="shared" si="162"/>
        <v>224.56608137571584</v>
      </c>
      <c r="DP67" s="19">
        <f t="shared" si="163"/>
        <v>29.491437128297971</v>
      </c>
      <c r="DQ67" s="19">
        <f t="shared" si="164"/>
        <v>457.22043119839304</v>
      </c>
      <c r="DR67" s="19">
        <f t="shared" si="165"/>
        <v>8.076513995653654</v>
      </c>
      <c r="DS67" s="19">
        <f t="shared" si="166"/>
        <v>490.30976752979024</v>
      </c>
      <c r="DT67" s="19">
        <f t="shared" si="167"/>
        <v>421.49620941012324</v>
      </c>
      <c r="DU67" s="19">
        <f t="shared" si="168"/>
        <v>35.051727670931399</v>
      </c>
      <c r="DV67" s="19">
        <f t="shared" si="169"/>
        <v>41.392204064480758</v>
      </c>
      <c r="DX67" s="19">
        <f t="shared" si="170"/>
        <v>57.80933107964281</v>
      </c>
      <c r="DZ67" s="99">
        <f t="shared" si="171"/>
        <v>2849.8407304335033</v>
      </c>
      <c r="EA67" s="21">
        <f t="shared" si="172"/>
        <v>2.8498407304335034</v>
      </c>
      <c r="EB67" s="92">
        <f t="shared" si="173"/>
        <v>1381</v>
      </c>
    </row>
    <row r="68" spans="1:132" x14ac:dyDescent="0.3">
      <c r="A68" s="19">
        <f>'A. Thermody. result (all suite)'!C24</f>
        <v>1380</v>
      </c>
      <c r="B68" s="19" t="str">
        <f>'A. Thermody. result (all suite)'!A24</f>
        <v>Basanite</v>
      </c>
      <c r="C68" s="24">
        <f>'A. Thermody. result (all suite)'!G24</f>
        <v>100</v>
      </c>
      <c r="D68" s="19">
        <f>'A. Thermody. result (all suite)'!D24</f>
        <v>10000</v>
      </c>
      <c r="E68" s="61">
        <f>'A. Thermody. result (all suite)'!I24</f>
        <v>40.405959000000003</v>
      </c>
      <c r="F68" s="21">
        <f>'A. Thermody. result (all suite)'!J24</f>
        <v>3.4696530000000001</v>
      </c>
      <c r="G68" s="21">
        <f>'A. Thermody. result (all suite)'!K24</f>
        <v>13.238676</v>
      </c>
      <c r="H68" s="21">
        <f>'A. Thermody. result (all suite)'!L24</f>
        <v>2.0397959999999999</v>
      </c>
      <c r="I68" s="21">
        <f>'A. Thermody. result (all suite)'!M24</f>
        <v>10.188981</v>
      </c>
      <c r="J68" s="21">
        <f>'A. Thermody. result (all suite)'!N24</f>
        <v>0.179982</v>
      </c>
      <c r="K68" s="21">
        <f>'A. Thermody. result (all suite)'!O24</f>
        <v>10.188981</v>
      </c>
      <c r="L68" s="21">
        <f>'A. Thermody. result (all suite)'!P24</f>
        <v>12.038796</v>
      </c>
      <c r="M68" s="21">
        <f>'A. Thermody. result (all suite)'!Q24</f>
        <v>1.539846</v>
      </c>
      <c r="N68" s="21">
        <f>'A. Thermody. result (all suite)'!R24</f>
        <v>2.6997300000000002</v>
      </c>
      <c r="O68" s="21">
        <f>'A. Thermody. result (all suite)'!S24</f>
        <v>1.8098190000000001</v>
      </c>
      <c r="P68" s="21">
        <f>'A. Thermody. result (all suite)'!T24</f>
        <v>2.1997800000000001</v>
      </c>
      <c r="Q68" s="21">
        <f t="shared" si="91"/>
        <v>99.999999000000017</v>
      </c>
      <c r="S68" s="19">
        <f t="shared" si="92"/>
        <v>1653</v>
      </c>
      <c r="T68" s="19">
        <f t="shared" si="93"/>
        <v>1</v>
      </c>
      <c r="V68" s="61">
        <f t="shared" si="94"/>
        <v>39.517116786221379</v>
      </c>
      <c r="W68" s="21">
        <f t="shared" si="95"/>
        <v>3.3933282664733526</v>
      </c>
      <c r="X68" s="21">
        <f t="shared" si="96"/>
        <v>12.947454250174983</v>
      </c>
      <c r="Y68" s="21">
        <f t="shared" si="97"/>
        <v>1.9949249751024896</v>
      </c>
      <c r="Z68" s="21">
        <f t="shared" si="98"/>
        <v>9.9648458315168487</v>
      </c>
      <c r="AA68" s="21">
        <f t="shared" si="99"/>
        <v>0.17602279192080791</v>
      </c>
      <c r="AB68" s="21">
        <f t="shared" si="100"/>
        <v>9.9648458315168487</v>
      </c>
      <c r="AC68" s="21">
        <f t="shared" si="101"/>
        <v>11.77396897070293</v>
      </c>
      <c r="AD68" s="21">
        <f t="shared" si="102"/>
        <v>1.5059727753224676</v>
      </c>
      <c r="AE68" s="21">
        <f t="shared" si="103"/>
        <v>2.6403418788121189</v>
      </c>
      <c r="AF68" s="21">
        <f t="shared" si="104"/>
        <v>1.7700069632036797</v>
      </c>
      <c r="AG68" s="21">
        <f t="shared" si="105"/>
        <v>95.64882932096792</v>
      </c>
      <c r="AH68" s="21"/>
      <c r="AI68" s="61">
        <f t="shared" si="106"/>
        <v>41.314793988344739</v>
      </c>
      <c r="AJ68" s="21">
        <f t="shared" si="107"/>
        <v>3.5476945097638271</v>
      </c>
      <c r="AK68" s="21">
        <f t="shared" si="108"/>
        <v>13.536448215928839</v>
      </c>
      <c r="AL68" s="21">
        <f t="shared" si="109"/>
        <v>2.0856763112156216</v>
      </c>
      <c r="AM68" s="21">
        <f t="shared" si="110"/>
        <v>10.418157652591759</v>
      </c>
      <c r="AN68" s="21">
        <f t="shared" si="111"/>
        <v>0.18403026275431955</v>
      </c>
      <c r="AO68" s="21">
        <f t="shared" si="112"/>
        <v>10.418157652591759</v>
      </c>
      <c r="AP68" s="21">
        <f t="shared" si="113"/>
        <v>12.309579797566707</v>
      </c>
      <c r="AQ68" s="21">
        <f t="shared" si="114"/>
        <v>1.5744811368980673</v>
      </c>
      <c r="AR68" s="21">
        <f t="shared" si="115"/>
        <v>2.7604539413147937</v>
      </c>
      <c r="AS68" s="21">
        <f t="shared" si="116"/>
        <v>1.8505265310295469</v>
      </c>
      <c r="AT68" s="21">
        <f t="shared" si="117"/>
        <v>99.999999999999986</v>
      </c>
      <c r="AU68" s="21"/>
      <c r="AV68" s="21">
        <f>AR68*'[1]diagram lines'!$G$39</f>
        <v>2.2914698131109512</v>
      </c>
      <c r="AW68" s="21">
        <f>AK68*'[1]diagram lines'!$G$40</f>
        <v>7.1643869313886217</v>
      </c>
      <c r="AX68" s="21">
        <f>AQ68*'[1]diagram lines'!$G$38</f>
        <v>1.1680323116258977</v>
      </c>
      <c r="AY68" s="21">
        <f>AP68*'[1]diagram lines'!$G$41</f>
        <v>8.797135148482143</v>
      </c>
      <c r="AZ68" s="21">
        <f t="shared" si="118"/>
        <v>4.3349350782128608</v>
      </c>
      <c r="BA68" s="21">
        <f t="shared" si="119"/>
        <v>0.5845312031092702</v>
      </c>
      <c r="BB68" s="21">
        <f t="shared" si="120"/>
        <v>2.0709300567154845</v>
      </c>
      <c r="BC68" s="86">
        <f t="shared" si="121"/>
        <v>0.4828748304450271</v>
      </c>
      <c r="BX68" s="61">
        <f t="shared" si="122"/>
        <v>0.67253593541944079</v>
      </c>
      <c r="BY68" s="21">
        <f t="shared" si="123"/>
        <v>4.343581622433651E-2</v>
      </c>
      <c r="BZ68" s="21">
        <f t="shared" si="124"/>
        <v>0.12984185955276581</v>
      </c>
      <c r="CA68" s="21">
        <f t="shared" si="125"/>
        <v>1.27734736051099E-2</v>
      </c>
      <c r="CB68" s="21">
        <f t="shared" si="126"/>
        <v>0.14180906054279752</v>
      </c>
      <c r="CC68" s="21">
        <f t="shared" si="127"/>
        <v>2.5371017761488582E-3</v>
      </c>
      <c r="CD68" s="21">
        <f t="shared" si="128"/>
        <v>0.25282831265508687</v>
      </c>
      <c r="CE68" s="21">
        <f t="shared" si="129"/>
        <v>0.21467182596291012</v>
      </c>
      <c r="CF68" s="21">
        <f t="shared" si="130"/>
        <v>2.4840232295531537E-2</v>
      </c>
      <c r="CG68" s="21">
        <f t="shared" si="131"/>
        <v>2.8659554140127389E-2</v>
      </c>
      <c r="CH68" s="21">
        <f t="shared" si="132"/>
        <v>1.2750232486050839E-2</v>
      </c>
      <c r="CI68" s="21">
        <f t="shared" si="133"/>
        <v>0.12207436182019979</v>
      </c>
      <c r="CJ68" s="21">
        <f t="shared" si="134"/>
        <v>1.658757766480506</v>
      </c>
      <c r="CL68" s="68">
        <f t="shared" si="135"/>
        <v>0.40544553822732293</v>
      </c>
      <c r="CM68" s="19">
        <f t="shared" si="136"/>
        <v>2.618575002454825E-2</v>
      </c>
      <c r="CN68" s="19">
        <f t="shared" si="137"/>
        <v>7.827656465371656E-2</v>
      </c>
      <c r="CO68" s="19">
        <f t="shared" si="138"/>
        <v>7.7006262537128662E-3</v>
      </c>
      <c r="CP68" s="19">
        <f t="shared" si="139"/>
        <v>8.5491120770263523E-2</v>
      </c>
      <c r="CQ68" s="19">
        <f t="shared" si="140"/>
        <v>1.5295191542837455E-3</v>
      </c>
      <c r="CR68" s="19">
        <f t="shared" si="141"/>
        <v>0.15242027363135072</v>
      </c>
      <c r="CS68" s="19">
        <f t="shared" si="142"/>
        <v>0.12941722432347266</v>
      </c>
      <c r="CT68" s="19">
        <f t="shared" si="143"/>
        <v>1.4975201803115996E-2</v>
      </c>
      <c r="CU68" s="19">
        <f t="shared" si="144"/>
        <v>1.7277721147275306E-2</v>
      </c>
      <c r="CV68" s="19">
        <f t="shared" si="145"/>
        <v>7.6866150945618991E-3</v>
      </c>
      <c r="CW68" s="19">
        <f t="shared" si="146"/>
        <v>7.3593844916375509E-2</v>
      </c>
      <c r="CX68" s="19">
        <f t="shared" si="147"/>
        <v>1</v>
      </c>
      <c r="CZ68" s="68">
        <f t="shared" si="148"/>
        <v>2.4859999999999999E-5</v>
      </c>
      <c r="DA68" s="19">
        <f t="shared" si="149"/>
        <v>1.9995199999999998E-5</v>
      </c>
      <c r="DB68" s="19">
        <f t="shared" si="150"/>
        <v>3.5539999999999995E-5</v>
      </c>
      <c r="DC68" s="19">
        <f t="shared" si="151"/>
        <v>4.1688199999999998E-5</v>
      </c>
      <c r="DD68" s="19">
        <f t="shared" si="152"/>
        <v>1.3431599999999999E-5</v>
      </c>
      <c r="DE68" s="19">
        <f t="shared" si="153"/>
        <v>1.3431599999999999E-5</v>
      </c>
      <c r="DF68" s="19">
        <f t="shared" si="154"/>
        <v>1.25246E-5</v>
      </c>
      <c r="DG68" s="19">
        <f t="shared" si="155"/>
        <v>1.7215199999999997E-5</v>
      </c>
      <c r="DH68" s="19">
        <f t="shared" si="156"/>
        <v>2.6476399999999996E-5</v>
      </c>
      <c r="DI68" s="19">
        <f t="shared" si="157"/>
        <v>3.9308399999999991E-5</v>
      </c>
      <c r="DJ68" s="19">
        <f t="shared" si="158"/>
        <v>0</v>
      </c>
      <c r="DK68" s="19">
        <f t="shared" si="159"/>
        <v>2.2930799999999997E-5</v>
      </c>
      <c r="DM68" s="68">
        <f t="shared" si="160"/>
        <v>979.85389930400481</v>
      </c>
      <c r="DN68" s="19">
        <f t="shared" si="161"/>
        <v>104.61099223618241</v>
      </c>
      <c r="DO68" s="19">
        <f t="shared" si="162"/>
        <v>224.56608137571584</v>
      </c>
      <c r="DP68" s="19">
        <f t="shared" si="163"/>
        <v>29.497867656924686</v>
      </c>
      <c r="DQ68" s="19">
        <f t="shared" si="164"/>
        <v>457.31982990436245</v>
      </c>
      <c r="DR68" s="19">
        <f t="shared" si="165"/>
        <v>8.0782698118533105</v>
      </c>
      <c r="DS68" s="19">
        <f t="shared" si="166"/>
        <v>490.43778063518459</v>
      </c>
      <c r="DT68" s="19">
        <f t="shared" si="167"/>
        <v>421.58777940775292</v>
      </c>
      <c r="DU68" s="19">
        <f t="shared" si="168"/>
        <v>35.061895113201217</v>
      </c>
      <c r="DV68" s="19">
        <f t="shared" si="169"/>
        <v>41.404924445495979</v>
      </c>
      <c r="DX68" s="19">
        <f t="shared" si="170"/>
        <v>57.833180063193915</v>
      </c>
      <c r="DZ68" s="99">
        <f t="shared" si="171"/>
        <v>2850.2524999538723</v>
      </c>
      <c r="EA68" s="21">
        <f t="shared" si="172"/>
        <v>2.8502524999538723</v>
      </c>
      <c r="EB68" s="92">
        <f t="shared" si="173"/>
        <v>1380</v>
      </c>
    </row>
    <row r="69" spans="1:132" x14ac:dyDescent="0.3">
      <c r="A69" s="19">
        <f>'A. Thermody. result (all suite)'!C25</f>
        <v>1379</v>
      </c>
      <c r="B69" s="19" t="str">
        <f>'A. Thermody. result (all suite)'!A25</f>
        <v>Basanite</v>
      </c>
      <c r="C69" s="24">
        <f>'A. Thermody. result (all suite)'!G25</f>
        <v>100</v>
      </c>
      <c r="D69" s="19">
        <f>'A. Thermody. result (all suite)'!D25</f>
        <v>10000</v>
      </c>
      <c r="E69" s="61">
        <f>'A. Thermody. result (all suite)'!I25</f>
        <v>40.405959000000003</v>
      </c>
      <c r="F69" s="21">
        <f>'A. Thermody. result (all suite)'!J25</f>
        <v>3.4696530000000001</v>
      </c>
      <c r="G69" s="21">
        <f>'A. Thermody. result (all suite)'!K25</f>
        <v>13.238676</v>
      </c>
      <c r="H69" s="21">
        <f>'A. Thermody. result (all suite)'!L25</f>
        <v>2.0397959999999999</v>
      </c>
      <c r="I69" s="21">
        <f>'A. Thermody. result (all suite)'!M25</f>
        <v>10.188981</v>
      </c>
      <c r="J69" s="21">
        <f>'A. Thermody. result (all suite)'!N25</f>
        <v>0.179982</v>
      </c>
      <c r="K69" s="21">
        <f>'A. Thermody. result (all suite)'!O25</f>
        <v>10.188981</v>
      </c>
      <c r="L69" s="21">
        <f>'A. Thermody. result (all suite)'!P25</f>
        <v>12.038796</v>
      </c>
      <c r="M69" s="21">
        <f>'A. Thermody. result (all suite)'!Q25</f>
        <v>1.539846</v>
      </c>
      <c r="N69" s="21">
        <f>'A. Thermody. result (all suite)'!R25</f>
        <v>2.6997300000000002</v>
      </c>
      <c r="O69" s="21">
        <f>'A. Thermody. result (all suite)'!S25</f>
        <v>1.8098190000000001</v>
      </c>
      <c r="P69" s="21">
        <f>'A. Thermody. result (all suite)'!T25</f>
        <v>2.1997800000000001</v>
      </c>
      <c r="Q69" s="21">
        <f t="shared" si="91"/>
        <v>99.999999000000017</v>
      </c>
      <c r="S69" s="19">
        <f t="shared" si="92"/>
        <v>1652</v>
      </c>
      <c r="T69" s="19">
        <f t="shared" si="93"/>
        <v>1</v>
      </c>
      <c r="V69" s="61">
        <f t="shared" si="94"/>
        <v>39.517116786221379</v>
      </c>
      <c r="W69" s="21">
        <f t="shared" si="95"/>
        <v>3.3933282664733526</v>
      </c>
      <c r="X69" s="21">
        <f t="shared" si="96"/>
        <v>12.947454250174983</v>
      </c>
      <c r="Y69" s="21">
        <f t="shared" si="97"/>
        <v>1.9949249751024896</v>
      </c>
      <c r="Z69" s="21">
        <f t="shared" si="98"/>
        <v>9.9648458315168487</v>
      </c>
      <c r="AA69" s="21">
        <f t="shared" si="99"/>
        <v>0.17602279192080791</v>
      </c>
      <c r="AB69" s="21">
        <f t="shared" si="100"/>
        <v>9.9648458315168487</v>
      </c>
      <c r="AC69" s="21">
        <f t="shared" si="101"/>
        <v>11.77396897070293</v>
      </c>
      <c r="AD69" s="21">
        <f t="shared" si="102"/>
        <v>1.5059727753224676</v>
      </c>
      <c r="AE69" s="21">
        <f t="shared" si="103"/>
        <v>2.6403418788121189</v>
      </c>
      <c r="AF69" s="21">
        <f t="shared" si="104"/>
        <v>1.7700069632036797</v>
      </c>
      <c r="AG69" s="21">
        <f t="shared" si="105"/>
        <v>95.64882932096792</v>
      </c>
      <c r="AH69" s="21"/>
      <c r="AI69" s="61">
        <f t="shared" si="106"/>
        <v>41.314793988344739</v>
      </c>
      <c r="AJ69" s="21">
        <f t="shared" si="107"/>
        <v>3.5476945097638271</v>
      </c>
      <c r="AK69" s="21">
        <f t="shared" si="108"/>
        <v>13.536448215928839</v>
      </c>
      <c r="AL69" s="21">
        <f t="shared" si="109"/>
        <v>2.0856763112156216</v>
      </c>
      <c r="AM69" s="21">
        <f t="shared" si="110"/>
        <v>10.418157652591759</v>
      </c>
      <c r="AN69" s="21">
        <f t="shared" si="111"/>
        <v>0.18403026275431955</v>
      </c>
      <c r="AO69" s="21">
        <f t="shared" si="112"/>
        <v>10.418157652591759</v>
      </c>
      <c r="AP69" s="21">
        <f t="shared" si="113"/>
        <v>12.309579797566707</v>
      </c>
      <c r="AQ69" s="21">
        <f t="shared" si="114"/>
        <v>1.5744811368980673</v>
      </c>
      <c r="AR69" s="21">
        <f t="shared" si="115"/>
        <v>2.7604539413147937</v>
      </c>
      <c r="AS69" s="21">
        <f t="shared" si="116"/>
        <v>1.8505265310295469</v>
      </c>
      <c r="AT69" s="21">
        <f t="shared" si="117"/>
        <v>99.999999999999986</v>
      </c>
      <c r="AU69" s="21"/>
      <c r="AV69" s="21">
        <f>AR69*'[1]diagram lines'!$G$39</f>
        <v>2.2914698131109512</v>
      </c>
      <c r="AW69" s="21">
        <f>AK69*'[1]diagram lines'!$G$40</f>
        <v>7.1643869313886217</v>
      </c>
      <c r="AX69" s="21">
        <f>AQ69*'[1]diagram lines'!$G$38</f>
        <v>1.1680323116258977</v>
      </c>
      <c r="AY69" s="21">
        <f>AP69*'[1]diagram lines'!$G$41</f>
        <v>8.797135148482143</v>
      </c>
      <c r="AZ69" s="21">
        <f t="shared" si="118"/>
        <v>4.3349350782128608</v>
      </c>
      <c r="BA69" s="21">
        <f t="shared" si="119"/>
        <v>0.5845312031092702</v>
      </c>
      <c r="BB69" s="21">
        <f t="shared" si="120"/>
        <v>2.0709300567154845</v>
      </c>
      <c r="BC69" s="86">
        <f t="shared" si="121"/>
        <v>0.4828748304450271</v>
      </c>
      <c r="BX69" s="61">
        <f t="shared" si="122"/>
        <v>0.67253593541944079</v>
      </c>
      <c r="BY69" s="21">
        <f t="shared" si="123"/>
        <v>4.343581622433651E-2</v>
      </c>
      <c r="BZ69" s="21">
        <f t="shared" si="124"/>
        <v>0.12984185955276581</v>
      </c>
      <c r="CA69" s="21">
        <f t="shared" si="125"/>
        <v>1.27734736051099E-2</v>
      </c>
      <c r="CB69" s="21">
        <f t="shared" si="126"/>
        <v>0.14180906054279752</v>
      </c>
      <c r="CC69" s="21">
        <f t="shared" si="127"/>
        <v>2.5371017761488582E-3</v>
      </c>
      <c r="CD69" s="21">
        <f t="shared" si="128"/>
        <v>0.25282831265508687</v>
      </c>
      <c r="CE69" s="21">
        <f t="shared" si="129"/>
        <v>0.21467182596291012</v>
      </c>
      <c r="CF69" s="21">
        <f t="shared" si="130"/>
        <v>2.4840232295531537E-2</v>
      </c>
      <c r="CG69" s="21">
        <f t="shared" si="131"/>
        <v>2.8659554140127389E-2</v>
      </c>
      <c r="CH69" s="21">
        <f t="shared" si="132"/>
        <v>1.2750232486050839E-2</v>
      </c>
      <c r="CI69" s="21">
        <f t="shared" si="133"/>
        <v>0.12207436182019979</v>
      </c>
      <c r="CJ69" s="21">
        <f t="shared" si="134"/>
        <v>1.658757766480506</v>
      </c>
      <c r="CL69" s="68">
        <f t="shared" si="135"/>
        <v>0.40544553822732293</v>
      </c>
      <c r="CM69" s="19">
        <f t="shared" si="136"/>
        <v>2.618575002454825E-2</v>
      </c>
      <c r="CN69" s="19">
        <f t="shared" si="137"/>
        <v>7.827656465371656E-2</v>
      </c>
      <c r="CO69" s="19">
        <f t="shared" si="138"/>
        <v>7.7006262537128662E-3</v>
      </c>
      <c r="CP69" s="19">
        <f t="shared" si="139"/>
        <v>8.5491120770263523E-2</v>
      </c>
      <c r="CQ69" s="19">
        <f t="shared" si="140"/>
        <v>1.5295191542837455E-3</v>
      </c>
      <c r="CR69" s="19">
        <f t="shared" si="141"/>
        <v>0.15242027363135072</v>
      </c>
      <c r="CS69" s="19">
        <f t="shared" si="142"/>
        <v>0.12941722432347266</v>
      </c>
      <c r="CT69" s="19">
        <f t="shared" si="143"/>
        <v>1.4975201803115996E-2</v>
      </c>
      <c r="CU69" s="19">
        <f t="shared" si="144"/>
        <v>1.7277721147275306E-2</v>
      </c>
      <c r="CV69" s="19">
        <f t="shared" si="145"/>
        <v>7.6866150945618991E-3</v>
      </c>
      <c r="CW69" s="19">
        <f t="shared" si="146"/>
        <v>7.3593844916375509E-2</v>
      </c>
      <c r="CX69" s="19">
        <f t="shared" si="147"/>
        <v>1</v>
      </c>
      <c r="CZ69" s="68">
        <f t="shared" si="148"/>
        <v>2.4859999999999999E-5</v>
      </c>
      <c r="DA69" s="19">
        <f t="shared" si="149"/>
        <v>1.9987959999999996E-5</v>
      </c>
      <c r="DB69" s="19">
        <f t="shared" si="150"/>
        <v>3.5539999999999995E-5</v>
      </c>
      <c r="DC69" s="19">
        <f t="shared" si="151"/>
        <v>4.1679109999999999E-5</v>
      </c>
      <c r="DD69" s="19">
        <f t="shared" si="152"/>
        <v>1.3428679999999998E-5</v>
      </c>
      <c r="DE69" s="19">
        <f t="shared" si="153"/>
        <v>1.3428679999999998E-5</v>
      </c>
      <c r="DF69" s="19">
        <f t="shared" si="154"/>
        <v>1.252133E-5</v>
      </c>
      <c r="DG69" s="19">
        <f t="shared" si="155"/>
        <v>1.721146E-5</v>
      </c>
      <c r="DH69" s="19">
        <f t="shared" si="156"/>
        <v>2.6468719999999998E-5</v>
      </c>
      <c r="DI69" s="19">
        <f t="shared" si="157"/>
        <v>3.9296319999999993E-5</v>
      </c>
      <c r="DJ69" s="19">
        <f t="shared" si="158"/>
        <v>0</v>
      </c>
      <c r="DK69" s="19">
        <f t="shared" si="159"/>
        <v>2.292134E-5</v>
      </c>
      <c r="DM69" s="68">
        <f t="shared" si="160"/>
        <v>979.85389930400481</v>
      </c>
      <c r="DN69" s="19">
        <f t="shared" si="161"/>
        <v>104.64888422634999</v>
      </c>
      <c r="DO69" s="19">
        <f t="shared" si="162"/>
        <v>224.56608137571584</v>
      </c>
      <c r="DP69" s="19">
        <f t="shared" si="163"/>
        <v>29.504300990481983</v>
      </c>
      <c r="DQ69" s="19">
        <f t="shared" si="164"/>
        <v>457.4192718378452</v>
      </c>
      <c r="DR69" s="19">
        <f t="shared" si="165"/>
        <v>8.0800263916400503</v>
      </c>
      <c r="DS69" s="19">
        <f t="shared" si="166"/>
        <v>490.56586060294177</v>
      </c>
      <c r="DT69" s="19">
        <f t="shared" si="167"/>
        <v>421.67938920116865</v>
      </c>
      <c r="DU69" s="19">
        <f t="shared" si="168"/>
        <v>35.072068455715296</v>
      </c>
      <c r="DV69" s="19">
        <f t="shared" si="169"/>
        <v>41.417652647202942</v>
      </c>
      <c r="DX69" s="19">
        <f t="shared" si="170"/>
        <v>57.857048732451368</v>
      </c>
      <c r="DZ69" s="99">
        <f t="shared" si="171"/>
        <v>2850.6644837655185</v>
      </c>
      <c r="EA69" s="21">
        <f t="shared" si="172"/>
        <v>2.8506644837655184</v>
      </c>
      <c r="EB69" s="92">
        <f t="shared" si="173"/>
        <v>1379</v>
      </c>
    </row>
    <row r="70" spans="1:132" x14ac:dyDescent="0.3">
      <c r="A70" s="19">
        <f>'A. Thermody. result (all suite)'!C26</f>
        <v>1378</v>
      </c>
      <c r="B70" s="19" t="str">
        <f>'A. Thermody. result (all suite)'!A26</f>
        <v>Basanite</v>
      </c>
      <c r="C70" s="24">
        <f>'A. Thermody. result (all suite)'!G26</f>
        <v>100</v>
      </c>
      <c r="D70" s="19">
        <f>'A. Thermody. result (all suite)'!D26</f>
        <v>10000</v>
      </c>
      <c r="E70" s="61">
        <f>'A. Thermody. result (all suite)'!I26</f>
        <v>40.405959000000003</v>
      </c>
      <c r="F70" s="21">
        <f>'A. Thermody. result (all suite)'!J26</f>
        <v>3.4696530000000001</v>
      </c>
      <c r="G70" s="21">
        <f>'A. Thermody. result (all suite)'!K26</f>
        <v>13.238676</v>
      </c>
      <c r="H70" s="21">
        <f>'A. Thermody. result (all suite)'!L26</f>
        <v>2.0397959999999999</v>
      </c>
      <c r="I70" s="21">
        <f>'A. Thermody. result (all suite)'!M26</f>
        <v>10.188981</v>
      </c>
      <c r="J70" s="21">
        <f>'A. Thermody. result (all suite)'!N26</f>
        <v>0.179982</v>
      </c>
      <c r="K70" s="21">
        <f>'A. Thermody. result (all suite)'!O26</f>
        <v>10.188981</v>
      </c>
      <c r="L70" s="21">
        <f>'A. Thermody. result (all suite)'!P26</f>
        <v>12.038796</v>
      </c>
      <c r="M70" s="21">
        <f>'A. Thermody. result (all suite)'!Q26</f>
        <v>1.539846</v>
      </c>
      <c r="N70" s="21">
        <f>'A. Thermody. result (all suite)'!R26</f>
        <v>2.6997300000000002</v>
      </c>
      <c r="O70" s="21">
        <f>'A. Thermody. result (all suite)'!S26</f>
        <v>1.8098190000000001</v>
      </c>
      <c r="P70" s="21">
        <f>'A. Thermody. result (all suite)'!T26</f>
        <v>2.1997800000000001</v>
      </c>
      <c r="Q70" s="21">
        <f t="shared" si="91"/>
        <v>99.999999000000017</v>
      </c>
      <c r="S70" s="19">
        <f t="shared" si="92"/>
        <v>1651</v>
      </c>
      <c r="T70" s="19">
        <f t="shared" si="93"/>
        <v>1</v>
      </c>
      <c r="V70" s="61">
        <f t="shared" si="94"/>
        <v>39.517116786221379</v>
      </c>
      <c r="W70" s="21">
        <f t="shared" si="95"/>
        <v>3.3933282664733526</v>
      </c>
      <c r="X70" s="21">
        <f t="shared" si="96"/>
        <v>12.947454250174983</v>
      </c>
      <c r="Y70" s="21">
        <f t="shared" si="97"/>
        <v>1.9949249751024896</v>
      </c>
      <c r="Z70" s="21">
        <f t="shared" si="98"/>
        <v>9.9648458315168487</v>
      </c>
      <c r="AA70" s="21">
        <f t="shared" si="99"/>
        <v>0.17602279192080791</v>
      </c>
      <c r="AB70" s="21">
        <f t="shared" si="100"/>
        <v>9.9648458315168487</v>
      </c>
      <c r="AC70" s="21">
        <f t="shared" si="101"/>
        <v>11.77396897070293</v>
      </c>
      <c r="AD70" s="21">
        <f t="shared" si="102"/>
        <v>1.5059727753224676</v>
      </c>
      <c r="AE70" s="21">
        <f t="shared" si="103"/>
        <v>2.6403418788121189</v>
      </c>
      <c r="AF70" s="21">
        <f t="shared" si="104"/>
        <v>1.7700069632036797</v>
      </c>
      <c r="AG70" s="21">
        <f t="shared" si="105"/>
        <v>95.64882932096792</v>
      </c>
      <c r="AH70" s="21"/>
      <c r="AI70" s="61">
        <f t="shared" si="106"/>
        <v>41.314793988344739</v>
      </c>
      <c r="AJ70" s="21">
        <f t="shared" si="107"/>
        <v>3.5476945097638271</v>
      </c>
      <c r="AK70" s="21">
        <f t="shared" si="108"/>
        <v>13.536448215928839</v>
      </c>
      <c r="AL70" s="21">
        <f t="shared" si="109"/>
        <v>2.0856763112156216</v>
      </c>
      <c r="AM70" s="21">
        <f t="shared" si="110"/>
        <v>10.418157652591759</v>
      </c>
      <c r="AN70" s="21">
        <f t="shared" si="111"/>
        <v>0.18403026275431955</v>
      </c>
      <c r="AO70" s="21">
        <f t="shared" si="112"/>
        <v>10.418157652591759</v>
      </c>
      <c r="AP70" s="21">
        <f t="shared" si="113"/>
        <v>12.309579797566707</v>
      </c>
      <c r="AQ70" s="21">
        <f t="shared" si="114"/>
        <v>1.5744811368980673</v>
      </c>
      <c r="AR70" s="21">
        <f t="shared" si="115"/>
        <v>2.7604539413147937</v>
      </c>
      <c r="AS70" s="21">
        <f t="shared" si="116"/>
        <v>1.8505265310295469</v>
      </c>
      <c r="AT70" s="21">
        <f t="shared" si="117"/>
        <v>99.999999999999986</v>
      </c>
      <c r="AU70" s="21"/>
      <c r="AV70" s="21">
        <f>AR70*'[1]diagram lines'!$G$39</f>
        <v>2.2914698131109512</v>
      </c>
      <c r="AW70" s="21">
        <f>AK70*'[1]diagram lines'!$G$40</f>
        <v>7.1643869313886217</v>
      </c>
      <c r="AX70" s="21">
        <f>AQ70*'[1]diagram lines'!$G$38</f>
        <v>1.1680323116258977</v>
      </c>
      <c r="AY70" s="21">
        <f>AP70*'[1]diagram lines'!$G$41</f>
        <v>8.797135148482143</v>
      </c>
      <c r="AZ70" s="21">
        <f t="shared" si="118"/>
        <v>4.3349350782128608</v>
      </c>
      <c r="BA70" s="21">
        <f t="shared" si="119"/>
        <v>0.5845312031092702</v>
      </c>
      <c r="BB70" s="21">
        <f t="shared" si="120"/>
        <v>2.0709300567154845</v>
      </c>
      <c r="BC70" s="86">
        <f t="shared" si="121"/>
        <v>0.4828748304450271</v>
      </c>
      <c r="BX70" s="61">
        <f t="shared" si="122"/>
        <v>0.67253593541944079</v>
      </c>
      <c r="BY70" s="21">
        <f t="shared" si="123"/>
        <v>4.343581622433651E-2</v>
      </c>
      <c r="BZ70" s="21">
        <f t="shared" si="124"/>
        <v>0.12984185955276581</v>
      </c>
      <c r="CA70" s="21">
        <f t="shared" si="125"/>
        <v>1.27734736051099E-2</v>
      </c>
      <c r="CB70" s="21">
        <f t="shared" si="126"/>
        <v>0.14180906054279752</v>
      </c>
      <c r="CC70" s="21">
        <f t="shared" si="127"/>
        <v>2.5371017761488582E-3</v>
      </c>
      <c r="CD70" s="21">
        <f t="shared" si="128"/>
        <v>0.25282831265508687</v>
      </c>
      <c r="CE70" s="21">
        <f t="shared" si="129"/>
        <v>0.21467182596291012</v>
      </c>
      <c r="CF70" s="21">
        <f t="shared" si="130"/>
        <v>2.4840232295531537E-2</v>
      </c>
      <c r="CG70" s="21">
        <f t="shared" si="131"/>
        <v>2.8659554140127389E-2</v>
      </c>
      <c r="CH70" s="21">
        <f t="shared" si="132"/>
        <v>1.2750232486050839E-2</v>
      </c>
      <c r="CI70" s="21">
        <f t="shared" si="133"/>
        <v>0.12207436182019979</v>
      </c>
      <c r="CJ70" s="21">
        <f t="shared" si="134"/>
        <v>1.658757766480506</v>
      </c>
      <c r="CL70" s="68">
        <f t="shared" si="135"/>
        <v>0.40544553822732293</v>
      </c>
      <c r="CM70" s="19">
        <f t="shared" si="136"/>
        <v>2.618575002454825E-2</v>
      </c>
      <c r="CN70" s="19">
        <f t="shared" si="137"/>
        <v>7.827656465371656E-2</v>
      </c>
      <c r="CO70" s="19">
        <f t="shared" si="138"/>
        <v>7.7006262537128662E-3</v>
      </c>
      <c r="CP70" s="19">
        <f t="shared" si="139"/>
        <v>8.5491120770263523E-2</v>
      </c>
      <c r="CQ70" s="19">
        <f t="shared" si="140"/>
        <v>1.5295191542837455E-3</v>
      </c>
      <c r="CR70" s="19">
        <f t="shared" si="141"/>
        <v>0.15242027363135072</v>
      </c>
      <c r="CS70" s="19">
        <f t="shared" si="142"/>
        <v>0.12941722432347266</v>
      </c>
      <c r="CT70" s="19">
        <f t="shared" si="143"/>
        <v>1.4975201803115996E-2</v>
      </c>
      <c r="CU70" s="19">
        <f t="shared" si="144"/>
        <v>1.7277721147275306E-2</v>
      </c>
      <c r="CV70" s="19">
        <f t="shared" si="145"/>
        <v>7.6866150945618991E-3</v>
      </c>
      <c r="CW70" s="19">
        <f t="shared" si="146"/>
        <v>7.3593844916375509E-2</v>
      </c>
      <c r="CX70" s="19">
        <f t="shared" si="147"/>
        <v>1</v>
      </c>
      <c r="CZ70" s="68">
        <f t="shared" si="148"/>
        <v>2.4859999999999999E-5</v>
      </c>
      <c r="DA70" s="19">
        <f t="shared" si="149"/>
        <v>1.9980719999999998E-5</v>
      </c>
      <c r="DB70" s="19">
        <f t="shared" si="150"/>
        <v>3.5539999999999995E-5</v>
      </c>
      <c r="DC70" s="19">
        <f t="shared" si="151"/>
        <v>4.1670020000000001E-5</v>
      </c>
      <c r="DD70" s="19">
        <f t="shared" si="152"/>
        <v>1.3425759999999998E-5</v>
      </c>
      <c r="DE70" s="19">
        <f t="shared" si="153"/>
        <v>1.3425759999999998E-5</v>
      </c>
      <c r="DF70" s="19">
        <f t="shared" si="154"/>
        <v>1.251806E-5</v>
      </c>
      <c r="DG70" s="19">
        <f t="shared" si="155"/>
        <v>1.7207719999999999E-5</v>
      </c>
      <c r="DH70" s="19">
        <f t="shared" si="156"/>
        <v>2.6461039999999999E-5</v>
      </c>
      <c r="DI70" s="19">
        <f t="shared" si="157"/>
        <v>3.9284239999999995E-5</v>
      </c>
      <c r="DJ70" s="19">
        <f t="shared" si="158"/>
        <v>0</v>
      </c>
      <c r="DK70" s="19">
        <f t="shared" si="159"/>
        <v>2.2911879999999999E-5</v>
      </c>
      <c r="DM70" s="68">
        <f t="shared" si="160"/>
        <v>979.85389930400481</v>
      </c>
      <c r="DN70" s="19">
        <f t="shared" si="161"/>
        <v>104.68680367679015</v>
      </c>
      <c r="DO70" s="19">
        <f t="shared" si="162"/>
        <v>224.56608137571584</v>
      </c>
      <c r="DP70" s="19">
        <f t="shared" si="163"/>
        <v>29.510737130805495</v>
      </c>
      <c r="DQ70" s="19">
        <f t="shared" si="164"/>
        <v>457.51875702704609</v>
      </c>
      <c r="DR70" s="19">
        <f t="shared" si="165"/>
        <v>8.0817837355120989</v>
      </c>
      <c r="DS70" s="19">
        <f t="shared" si="166"/>
        <v>490.69400748545968</v>
      </c>
      <c r="DT70" s="19">
        <f t="shared" si="167"/>
        <v>421.77103881631888</v>
      </c>
      <c r="DU70" s="19">
        <f t="shared" si="168"/>
        <v>35.082247703611067</v>
      </c>
      <c r="DV70" s="19">
        <f t="shared" si="169"/>
        <v>41.4303886768163</v>
      </c>
      <c r="DX70" s="19">
        <f t="shared" si="170"/>
        <v>57.880937111799064</v>
      </c>
      <c r="DZ70" s="99">
        <f t="shared" si="171"/>
        <v>2851.0766820438794</v>
      </c>
      <c r="EA70" s="21">
        <f t="shared" si="172"/>
        <v>2.8510766820438795</v>
      </c>
      <c r="EB70" s="92">
        <f t="shared" si="173"/>
        <v>1378</v>
      </c>
    </row>
    <row r="71" spans="1:132" x14ac:dyDescent="0.3">
      <c r="A71" s="19">
        <f>'A. Thermody. result (all suite)'!C27</f>
        <v>1377</v>
      </c>
      <c r="B71" s="19" t="str">
        <f>'A. Thermody. result (all suite)'!A27</f>
        <v>Basanite</v>
      </c>
      <c r="C71" s="24">
        <f>'A. Thermody. result (all suite)'!G27</f>
        <v>100</v>
      </c>
      <c r="D71" s="19">
        <f>'A. Thermody. result (all suite)'!D27</f>
        <v>10000</v>
      </c>
      <c r="E71" s="61">
        <f>'A. Thermody. result (all suite)'!I27</f>
        <v>40.405959000000003</v>
      </c>
      <c r="F71" s="21">
        <f>'A. Thermody. result (all suite)'!J27</f>
        <v>3.4696530000000001</v>
      </c>
      <c r="G71" s="21">
        <f>'A. Thermody. result (all suite)'!K27</f>
        <v>13.238676</v>
      </c>
      <c r="H71" s="21">
        <f>'A. Thermody. result (all suite)'!L27</f>
        <v>2.0397959999999999</v>
      </c>
      <c r="I71" s="21">
        <f>'A. Thermody. result (all suite)'!M27</f>
        <v>10.188981</v>
      </c>
      <c r="J71" s="21">
        <f>'A. Thermody. result (all suite)'!N27</f>
        <v>0.179982</v>
      </c>
      <c r="K71" s="21">
        <f>'A. Thermody. result (all suite)'!O27</f>
        <v>10.188981</v>
      </c>
      <c r="L71" s="21">
        <f>'A. Thermody. result (all suite)'!P27</f>
        <v>12.038796</v>
      </c>
      <c r="M71" s="21">
        <f>'A. Thermody. result (all suite)'!Q27</f>
        <v>1.539846</v>
      </c>
      <c r="N71" s="21">
        <f>'A. Thermody. result (all suite)'!R27</f>
        <v>2.6997300000000002</v>
      </c>
      <c r="O71" s="21">
        <f>'A. Thermody. result (all suite)'!S27</f>
        <v>1.8098190000000001</v>
      </c>
      <c r="P71" s="21">
        <f>'A. Thermody. result (all suite)'!T27</f>
        <v>2.1997800000000001</v>
      </c>
      <c r="Q71" s="21">
        <f t="shared" si="91"/>
        <v>99.999999000000017</v>
      </c>
      <c r="S71" s="19">
        <f t="shared" si="92"/>
        <v>1650</v>
      </c>
      <c r="T71" s="19">
        <f t="shared" si="93"/>
        <v>1</v>
      </c>
      <c r="V71" s="61">
        <f t="shared" si="94"/>
        <v>39.517116786221379</v>
      </c>
      <c r="W71" s="21">
        <f t="shared" si="95"/>
        <v>3.3933282664733526</v>
      </c>
      <c r="X71" s="21">
        <f t="shared" si="96"/>
        <v>12.947454250174983</v>
      </c>
      <c r="Y71" s="21">
        <f t="shared" si="97"/>
        <v>1.9949249751024896</v>
      </c>
      <c r="Z71" s="21">
        <f t="shared" si="98"/>
        <v>9.9648458315168487</v>
      </c>
      <c r="AA71" s="21">
        <f t="shared" si="99"/>
        <v>0.17602279192080791</v>
      </c>
      <c r="AB71" s="21">
        <f t="shared" si="100"/>
        <v>9.9648458315168487</v>
      </c>
      <c r="AC71" s="21">
        <f t="shared" si="101"/>
        <v>11.77396897070293</v>
      </c>
      <c r="AD71" s="21">
        <f t="shared" si="102"/>
        <v>1.5059727753224676</v>
      </c>
      <c r="AE71" s="21">
        <f t="shared" si="103"/>
        <v>2.6403418788121189</v>
      </c>
      <c r="AF71" s="21">
        <f t="shared" si="104"/>
        <v>1.7700069632036797</v>
      </c>
      <c r="AG71" s="21">
        <f t="shared" si="105"/>
        <v>95.64882932096792</v>
      </c>
      <c r="AH71" s="21"/>
      <c r="AI71" s="61">
        <f t="shared" si="106"/>
        <v>41.314793988344739</v>
      </c>
      <c r="AJ71" s="21">
        <f t="shared" si="107"/>
        <v>3.5476945097638271</v>
      </c>
      <c r="AK71" s="21">
        <f t="shared" si="108"/>
        <v>13.536448215928839</v>
      </c>
      <c r="AL71" s="21">
        <f t="shared" si="109"/>
        <v>2.0856763112156216</v>
      </c>
      <c r="AM71" s="21">
        <f t="shared" si="110"/>
        <v>10.418157652591759</v>
      </c>
      <c r="AN71" s="21">
        <f t="shared" si="111"/>
        <v>0.18403026275431955</v>
      </c>
      <c r="AO71" s="21">
        <f t="shared" si="112"/>
        <v>10.418157652591759</v>
      </c>
      <c r="AP71" s="21">
        <f t="shared" si="113"/>
        <v>12.309579797566707</v>
      </c>
      <c r="AQ71" s="21">
        <f t="shared" si="114"/>
        <v>1.5744811368980673</v>
      </c>
      <c r="AR71" s="21">
        <f t="shared" si="115"/>
        <v>2.7604539413147937</v>
      </c>
      <c r="AS71" s="21">
        <f t="shared" si="116"/>
        <v>1.8505265310295469</v>
      </c>
      <c r="AT71" s="21">
        <f t="shared" si="117"/>
        <v>99.999999999999986</v>
      </c>
      <c r="AU71" s="21"/>
      <c r="AV71" s="21">
        <f>AR71*'[1]diagram lines'!$G$39</f>
        <v>2.2914698131109512</v>
      </c>
      <c r="AW71" s="21">
        <f>AK71*'[1]diagram lines'!$G$40</f>
        <v>7.1643869313886217</v>
      </c>
      <c r="AX71" s="21">
        <f>AQ71*'[1]diagram lines'!$G$38</f>
        <v>1.1680323116258977</v>
      </c>
      <c r="AY71" s="21">
        <f>AP71*'[1]diagram lines'!$G$41</f>
        <v>8.797135148482143</v>
      </c>
      <c r="AZ71" s="21">
        <f t="shared" si="118"/>
        <v>4.3349350782128608</v>
      </c>
      <c r="BA71" s="21">
        <f t="shared" si="119"/>
        <v>0.5845312031092702</v>
      </c>
      <c r="BB71" s="21">
        <f t="shared" si="120"/>
        <v>2.0709300567154845</v>
      </c>
      <c r="BC71" s="86">
        <f t="shared" si="121"/>
        <v>0.4828748304450271</v>
      </c>
      <c r="BX71" s="61">
        <f t="shared" si="122"/>
        <v>0.67253593541944079</v>
      </c>
      <c r="BY71" s="21">
        <f t="shared" si="123"/>
        <v>4.343581622433651E-2</v>
      </c>
      <c r="BZ71" s="21">
        <f t="shared" si="124"/>
        <v>0.12984185955276581</v>
      </c>
      <c r="CA71" s="21">
        <f t="shared" si="125"/>
        <v>1.27734736051099E-2</v>
      </c>
      <c r="CB71" s="21">
        <f t="shared" si="126"/>
        <v>0.14180906054279752</v>
      </c>
      <c r="CC71" s="21">
        <f t="shared" si="127"/>
        <v>2.5371017761488582E-3</v>
      </c>
      <c r="CD71" s="21">
        <f t="shared" si="128"/>
        <v>0.25282831265508687</v>
      </c>
      <c r="CE71" s="21">
        <f t="shared" si="129"/>
        <v>0.21467182596291012</v>
      </c>
      <c r="CF71" s="21">
        <f t="shared" si="130"/>
        <v>2.4840232295531537E-2</v>
      </c>
      <c r="CG71" s="21">
        <f t="shared" si="131"/>
        <v>2.8659554140127389E-2</v>
      </c>
      <c r="CH71" s="21">
        <f t="shared" si="132"/>
        <v>1.2750232486050839E-2</v>
      </c>
      <c r="CI71" s="21">
        <f t="shared" si="133"/>
        <v>0.12207436182019979</v>
      </c>
      <c r="CJ71" s="21">
        <f t="shared" si="134"/>
        <v>1.658757766480506</v>
      </c>
      <c r="CL71" s="68">
        <f t="shared" si="135"/>
        <v>0.40544553822732293</v>
      </c>
      <c r="CM71" s="19">
        <f t="shared" si="136"/>
        <v>2.618575002454825E-2</v>
      </c>
      <c r="CN71" s="19">
        <f t="shared" si="137"/>
        <v>7.827656465371656E-2</v>
      </c>
      <c r="CO71" s="19">
        <f t="shared" si="138"/>
        <v>7.7006262537128662E-3</v>
      </c>
      <c r="CP71" s="19">
        <f t="shared" si="139"/>
        <v>8.5491120770263523E-2</v>
      </c>
      <c r="CQ71" s="19">
        <f t="shared" si="140"/>
        <v>1.5295191542837455E-3</v>
      </c>
      <c r="CR71" s="19">
        <f t="shared" si="141"/>
        <v>0.15242027363135072</v>
      </c>
      <c r="CS71" s="19">
        <f t="shared" si="142"/>
        <v>0.12941722432347266</v>
      </c>
      <c r="CT71" s="19">
        <f t="shared" si="143"/>
        <v>1.4975201803115996E-2</v>
      </c>
      <c r="CU71" s="19">
        <f t="shared" si="144"/>
        <v>1.7277721147275306E-2</v>
      </c>
      <c r="CV71" s="19">
        <f t="shared" si="145"/>
        <v>7.6866150945618991E-3</v>
      </c>
      <c r="CW71" s="19">
        <f t="shared" si="146"/>
        <v>7.3593844916375509E-2</v>
      </c>
      <c r="CX71" s="19">
        <f t="shared" si="147"/>
        <v>1</v>
      </c>
      <c r="CZ71" s="68">
        <f t="shared" si="148"/>
        <v>2.4859999999999999E-5</v>
      </c>
      <c r="DA71" s="19">
        <f t="shared" si="149"/>
        <v>1.9973479999999996E-5</v>
      </c>
      <c r="DB71" s="19">
        <f t="shared" si="150"/>
        <v>3.5539999999999995E-5</v>
      </c>
      <c r="DC71" s="19">
        <f t="shared" si="151"/>
        <v>4.1660929999999995E-5</v>
      </c>
      <c r="DD71" s="19">
        <f t="shared" si="152"/>
        <v>1.3422839999999997E-5</v>
      </c>
      <c r="DE71" s="19">
        <f t="shared" si="153"/>
        <v>1.3422839999999997E-5</v>
      </c>
      <c r="DF71" s="19">
        <f t="shared" si="154"/>
        <v>1.251479E-5</v>
      </c>
      <c r="DG71" s="19">
        <f t="shared" si="155"/>
        <v>1.7203979999999999E-5</v>
      </c>
      <c r="DH71" s="19">
        <f t="shared" si="156"/>
        <v>2.6453359999999997E-5</v>
      </c>
      <c r="DI71" s="19">
        <f t="shared" si="157"/>
        <v>3.927215999999999E-5</v>
      </c>
      <c r="DJ71" s="19">
        <f t="shared" si="158"/>
        <v>0</v>
      </c>
      <c r="DK71" s="19">
        <f t="shared" si="159"/>
        <v>2.2902419999999997E-5</v>
      </c>
      <c r="DM71" s="68">
        <f t="shared" si="160"/>
        <v>979.85389930400481</v>
      </c>
      <c r="DN71" s="19">
        <f t="shared" si="161"/>
        <v>104.72475061736436</v>
      </c>
      <c r="DO71" s="19">
        <f t="shared" si="162"/>
        <v>224.56608137571584</v>
      </c>
      <c r="DP71" s="19">
        <f t="shared" si="163"/>
        <v>29.517176079732444</v>
      </c>
      <c r="DQ71" s="19">
        <f t="shared" si="164"/>
        <v>457.61828550019482</v>
      </c>
      <c r="DR71" s="19">
        <f t="shared" si="165"/>
        <v>8.0835418439681117</v>
      </c>
      <c r="DS71" s="19">
        <f t="shared" si="166"/>
        <v>490.82222133519087</v>
      </c>
      <c r="DT71" s="19">
        <f t="shared" si="167"/>
        <v>421.86272827917418</v>
      </c>
      <c r="DU71" s="19">
        <f t="shared" si="168"/>
        <v>35.09243286203192</v>
      </c>
      <c r="DV71" s="19">
        <f t="shared" si="169"/>
        <v>41.443132541559571</v>
      </c>
      <c r="DX71" s="19">
        <f t="shared" si="170"/>
        <v>57.90484522566117</v>
      </c>
      <c r="DZ71" s="99">
        <f t="shared" si="171"/>
        <v>2851.4890949645974</v>
      </c>
      <c r="EA71" s="21">
        <f t="shared" si="172"/>
        <v>2.8514890949645975</v>
      </c>
      <c r="EB71" s="92">
        <f t="shared" si="173"/>
        <v>1377</v>
      </c>
    </row>
    <row r="72" spans="1:132" x14ac:dyDescent="0.3">
      <c r="A72" s="19">
        <f>'A. Thermody. result (all suite)'!C28</f>
        <v>1376</v>
      </c>
      <c r="B72" s="19" t="str">
        <f>'A. Thermody. result (all suite)'!A28</f>
        <v>Basanite</v>
      </c>
      <c r="C72" s="24">
        <f>'A. Thermody. result (all suite)'!G28</f>
        <v>100</v>
      </c>
      <c r="D72" s="19">
        <f>'A. Thermody. result (all suite)'!D28</f>
        <v>10000</v>
      </c>
      <c r="E72" s="61">
        <f>'A. Thermody. result (all suite)'!I28</f>
        <v>40.405959000000003</v>
      </c>
      <c r="F72" s="21">
        <f>'A. Thermody. result (all suite)'!J28</f>
        <v>3.4696530000000001</v>
      </c>
      <c r="G72" s="21">
        <f>'A. Thermody. result (all suite)'!K28</f>
        <v>13.238676</v>
      </c>
      <c r="H72" s="21">
        <f>'A. Thermody. result (all suite)'!L28</f>
        <v>2.0397959999999999</v>
      </c>
      <c r="I72" s="21">
        <f>'A. Thermody. result (all suite)'!M28</f>
        <v>10.188981</v>
      </c>
      <c r="J72" s="21">
        <f>'A. Thermody. result (all suite)'!N28</f>
        <v>0.179982</v>
      </c>
      <c r="K72" s="21">
        <f>'A. Thermody. result (all suite)'!O28</f>
        <v>10.188981</v>
      </c>
      <c r="L72" s="21">
        <f>'A. Thermody. result (all suite)'!P28</f>
        <v>12.038796</v>
      </c>
      <c r="M72" s="21">
        <f>'A. Thermody. result (all suite)'!Q28</f>
        <v>1.539846</v>
      </c>
      <c r="N72" s="21">
        <f>'A. Thermody. result (all suite)'!R28</f>
        <v>2.6997300000000002</v>
      </c>
      <c r="O72" s="21">
        <f>'A. Thermody. result (all suite)'!S28</f>
        <v>1.8098190000000001</v>
      </c>
      <c r="P72" s="21">
        <f>'A. Thermody. result (all suite)'!T28</f>
        <v>2.1997800000000001</v>
      </c>
      <c r="Q72" s="21">
        <f t="shared" si="91"/>
        <v>99.999999000000017</v>
      </c>
      <c r="S72" s="19">
        <f t="shared" si="92"/>
        <v>1649</v>
      </c>
      <c r="T72" s="19">
        <f t="shared" si="93"/>
        <v>1</v>
      </c>
      <c r="V72" s="61">
        <f t="shared" si="94"/>
        <v>39.517116786221379</v>
      </c>
      <c r="W72" s="21">
        <f t="shared" si="95"/>
        <v>3.3933282664733526</v>
      </c>
      <c r="X72" s="21">
        <f t="shared" si="96"/>
        <v>12.947454250174983</v>
      </c>
      <c r="Y72" s="21">
        <f t="shared" si="97"/>
        <v>1.9949249751024896</v>
      </c>
      <c r="Z72" s="21">
        <f t="shared" si="98"/>
        <v>9.9648458315168487</v>
      </c>
      <c r="AA72" s="21">
        <f t="shared" si="99"/>
        <v>0.17602279192080791</v>
      </c>
      <c r="AB72" s="21">
        <f t="shared" si="100"/>
        <v>9.9648458315168487</v>
      </c>
      <c r="AC72" s="21">
        <f t="shared" si="101"/>
        <v>11.77396897070293</v>
      </c>
      <c r="AD72" s="21">
        <f t="shared" si="102"/>
        <v>1.5059727753224676</v>
      </c>
      <c r="AE72" s="21">
        <f t="shared" si="103"/>
        <v>2.6403418788121189</v>
      </c>
      <c r="AF72" s="21">
        <f t="shared" si="104"/>
        <v>1.7700069632036797</v>
      </c>
      <c r="AG72" s="21">
        <f t="shared" si="105"/>
        <v>95.64882932096792</v>
      </c>
      <c r="AH72" s="21"/>
      <c r="AI72" s="61">
        <f t="shared" si="106"/>
        <v>41.314793988344739</v>
      </c>
      <c r="AJ72" s="21">
        <f t="shared" si="107"/>
        <v>3.5476945097638271</v>
      </c>
      <c r="AK72" s="21">
        <f t="shared" si="108"/>
        <v>13.536448215928839</v>
      </c>
      <c r="AL72" s="21">
        <f t="shared" si="109"/>
        <v>2.0856763112156216</v>
      </c>
      <c r="AM72" s="21">
        <f t="shared" si="110"/>
        <v>10.418157652591759</v>
      </c>
      <c r="AN72" s="21">
        <f t="shared" si="111"/>
        <v>0.18403026275431955</v>
      </c>
      <c r="AO72" s="21">
        <f t="shared" si="112"/>
        <v>10.418157652591759</v>
      </c>
      <c r="AP72" s="21">
        <f t="shared" si="113"/>
        <v>12.309579797566707</v>
      </c>
      <c r="AQ72" s="21">
        <f t="shared" si="114"/>
        <v>1.5744811368980673</v>
      </c>
      <c r="AR72" s="21">
        <f t="shared" si="115"/>
        <v>2.7604539413147937</v>
      </c>
      <c r="AS72" s="21">
        <f t="shared" si="116"/>
        <v>1.8505265310295469</v>
      </c>
      <c r="AT72" s="21">
        <f t="shared" si="117"/>
        <v>99.999999999999986</v>
      </c>
      <c r="AU72" s="21"/>
      <c r="AV72" s="21">
        <f>AR72*'[1]diagram lines'!$G$39</f>
        <v>2.2914698131109512</v>
      </c>
      <c r="AW72" s="21">
        <f>AK72*'[1]diagram lines'!$G$40</f>
        <v>7.1643869313886217</v>
      </c>
      <c r="AX72" s="21">
        <f>AQ72*'[1]diagram lines'!$G$38</f>
        <v>1.1680323116258977</v>
      </c>
      <c r="AY72" s="21">
        <f>AP72*'[1]diagram lines'!$G$41</f>
        <v>8.797135148482143</v>
      </c>
      <c r="AZ72" s="21">
        <f t="shared" si="118"/>
        <v>4.3349350782128608</v>
      </c>
      <c r="BA72" s="21">
        <f t="shared" si="119"/>
        <v>0.5845312031092702</v>
      </c>
      <c r="BB72" s="21">
        <f t="shared" si="120"/>
        <v>2.0709300567154845</v>
      </c>
      <c r="BC72" s="86">
        <f t="shared" si="121"/>
        <v>0.4828748304450271</v>
      </c>
      <c r="BX72" s="61">
        <f t="shared" si="122"/>
        <v>0.67253593541944079</v>
      </c>
      <c r="BY72" s="21">
        <f t="shared" si="123"/>
        <v>4.343581622433651E-2</v>
      </c>
      <c r="BZ72" s="21">
        <f t="shared" si="124"/>
        <v>0.12984185955276581</v>
      </c>
      <c r="CA72" s="21">
        <f t="shared" si="125"/>
        <v>1.27734736051099E-2</v>
      </c>
      <c r="CB72" s="21">
        <f t="shared" si="126"/>
        <v>0.14180906054279752</v>
      </c>
      <c r="CC72" s="21">
        <f t="shared" si="127"/>
        <v>2.5371017761488582E-3</v>
      </c>
      <c r="CD72" s="21">
        <f t="shared" si="128"/>
        <v>0.25282831265508687</v>
      </c>
      <c r="CE72" s="21">
        <f t="shared" si="129"/>
        <v>0.21467182596291012</v>
      </c>
      <c r="CF72" s="21">
        <f t="shared" si="130"/>
        <v>2.4840232295531537E-2</v>
      </c>
      <c r="CG72" s="21">
        <f t="shared" si="131"/>
        <v>2.8659554140127389E-2</v>
      </c>
      <c r="CH72" s="21">
        <f t="shared" si="132"/>
        <v>1.2750232486050839E-2</v>
      </c>
      <c r="CI72" s="21">
        <f t="shared" si="133"/>
        <v>0.12207436182019979</v>
      </c>
      <c r="CJ72" s="21">
        <f t="shared" si="134"/>
        <v>1.658757766480506</v>
      </c>
      <c r="CL72" s="68">
        <f t="shared" si="135"/>
        <v>0.40544553822732293</v>
      </c>
      <c r="CM72" s="19">
        <f t="shared" si="136"/>
        <v>2.618575002454825E-2</v>
      </c>
      <c r="CN72" s="19">
        <f t="shared" si="137"/>
        <v>7.827656465371656E-2</v>
      </c>
      <c r="CO72" s="19">
        <f t="shared" si="138"/>
        <v>7.7006262537128662E-3</v>
      </c>
      <c r="CP72" s="19">
        <f t="shared" si="139"/>
        <v>8.5491120770263523E-2</v>
      </c>
      <c r="CQ72" s="19">
        <f t="shared" si="140"/>
        <v>1.5295191542837455E-3</v>
      </c>
      <c r="CR72" s="19">
        <f t="shared" si="141"/>
        <v>0.15242027363135072</v>
      </c>
      <c r="CS72" s="19">
        <f t="shared" si="142"/>
        <v>0.12941722432347266</v>
      </c>
      <c r="CT72" s="19">
        <f t="shared" si="143"/>
        <v>1.4975201803115996E-2</v>
      </c>
      <c r="CU72" s="19">
        <f t="shared" si="144"/>
        <v>1.7277721147275306E-2</v>
      </c>
      <c r="CV72" s="19">
        <f t="shared" si="145"/>
        <v>7.6866150945618991E-3</v>
      </c>
      <c r="CW72" s="19">
        <f t="shared" si="146"/>
        <v>7.3593844916375509E-2</v>
      </c>
      <c r="CX72" s="19">
        <f t="shared" si="147"/>
        <v>1</v>
      </c>
      <c r="CZ72" s="68">
        <f t="shared" si="148"/>
        <v>2.4859999999999999E-5</v>
      </c>
      <c r="DA72" s="19">
        <f t="shared" si="149"/>
        <v>1.9966239999999998E-5</v>
      </c>
      <c r="DB72" s="19">
        <f t="shared" si="150"/>
        <v>3.5539999999999995E-5</v>
      </c>
      <c r="DC72" s="19">
        <f t="shared" si="151"/>
        <v>4.1651839999999996E-5</v>
      </c>
      <c r="DD72" s="19">
        <f t="shared" si="152"/>
        <v>1.3419919999999998E-5</v>
      </c>
      <c r="DE72" s="19">
        <f t="shared" si="153"/>
        <v>1.3419919999999998E-5</v>
      </c>
      <c r="DF72" s="19">
        <f t="shared" si="154"/>
        <v>1.251152E-5</v>
      </c>
      <c r="DG72" s="19">
        <f t="shared" si="155"/>
        <v>1.7200239999999998E-5</v>
      </c>
      <c r="DH72" s="19">
        <f t="shared" si="156"/>
        <v>2.6445679999999999E-5</v>
      </c>
      <c r="DI72" s="19">
        <f t="shared" si="157"/>
        <v>3.9260079999999992E-5</v>
      </c>
      <c r="DJ72" s="19">
        <f t="shared" si="158"/>
        <v>0</v>
      </c>
      <c r="DK72" s="19">
        <f t="shared" si="159"/>
        <v>2.289296E-5</v>
      </c>
      <c r="DM72" s="68">
        <f t="shared" si="160"/>
        <v>979.85389930400481</v>
      </c>
      <c r="DN72" s="19">
        <f t="shared" si="161"/>
        <v>104.76272507797735</v>
      </c>
      <c r="DO72" s="19">
        <f t="shared" si="162"/>
        <v>224.56608137571584</v>
      </c>
      <c r="DP72" s="19">
        <f t="shared" si="163"/>
        <v>29.52361783910165</v>
      </c>
      <c r="DQ72" s="19">
        <f t="shared" si="164"/>
        <v>457.71785728554528</v>
      </c>
      <c r="DR72" s="19">
        <f t="shared" si="165"/>
        <v>8.0853007175071774</v>
      </c>
      <c r="DS72" s="19">
        <f t="shared" si="166"/>
        <v>490.95050220464287</v>
      </c>
      <c r="DT72" s="19">
        <f t="shared" si="167"/>
        <v>421.9544576157279</v>
      </c>
      <c r="DU72" s="19">
        <f t="shared" si="168"/>
        <v>35.102623936127209</v>
      </c>
      <c r="DV72" s="19">
        <f t="shared" si="169"/>
        <v>41.455884248665164</v>
      </c>
      <c r="DX72" s="19">
        <f t="shared" si="170"/>
        <v>57.928773098502191</v>
      </c>
      <c r="DZ72" s="99">
        <f t="shared" si="171"/>
        <v>2851.9017227035174</v>
      </c>
      <c r="EA72" s="21">
        <f t="shared" si="172"/>
        <v>2.8519017227035173</v>
      </c>
      <c r="EB72" s="92">
        <f t="shared" si="173"/>
        <v>1376</v>
      </c>
    </row>
    <row r="73" spans="1:132" x14ac:dyDescent="0.3">
      <c r="A73" s="19">
        <f>'A. Thermody. result (all suite)'!C29</f>
        <v>1375</v>
      </c>
      <c r="B73" s="19" t="str">
        <f>'A. Thermody. result (all suite)'!A29</f>
        <v>Basanite</v>
      </c>
      <c r="C73" s="24">
        <f>'A. Thermody. result (all suite)'!G29</f>
        <v>100</v>
      </c>
      <c r="D73" s="19">
        <f>'A. Thermody. result (all suite)'!D29</f>
        <v>10000</v>
      </c>
      <c r="E73" s="61">
        <f>'A. Thermody. result (all suite)'!I29</f>
        <v>40.405959000000003</v>
      </c>
      <c r="F73" s="21">
        <f>'A. Thermody. result (all suite)'!J29</f>
        <v>3.4696530000000001</v>
      </c>
      <c r="G73" s="21">
        <f>'A. Thermody. result (all suite)'!K29</f>
        <v>13.238676</v>
      </c>
      <c r="H73" s="21">
        <f>'A. Thermody. result (all suite)'!L29</f>
        <v>2.0397959999999999</v>
      </c>
      <c r="I73" s="21">
        <f>'A. Thermody. result (all suite)'!M29</f>
        <v>10.188981</v>
      </c>
      <c r="J73" s="21">
        <f>'A. Thermody. result (all suite)'!N29</f>
        <v>0.179982</v>
      </c>
      <c r="K73" s="21">
        <f>'A. Thermody. result (all suite)'!O29</f>
        <v>10.188981</v>
      </c>
      <c r="L73" s="21">
        <f>'A. Thermody. result (all suite)'!P29</f>
        <v>12.038796</v>
      </c>
      <c r="M73" s="21">
        <f>'A. Thermody. result (all suite)'!Q29</f>
        <v>1.539846</v>
      </c>
      <c r="N73" s="21">
        <f>'A. Thermody. result (all suite)'!R29</f>
        <v>2.6997300000000002</v>
      </c>
      <c r="O73" s="21">
        <f>'A. Thermody. result (all suite)'!S29</f>
        <v>1.8098190000000001</v>
      </c>
      <c r="P73" s="21">
        <f>'A. Thermody. result (all suite)'!T29</f>
        <v>2.1997800000000001</v>
      </c>
      <c r="Q73" s="21">
        <f t="shared" si="91"/>
        <v>99.999999000000017</v>
      </c>
      <c r="S73" s="19">
        <f t="shared" si="92"/>
        <v>1648</v>
      </c>
      <c r="T73" s="19">
        <f t="shared" si="93"/>
        <v>1</v>
      </c>
      <c r="V73" s="61">
        <f t="shared" si="94"/>
        <v>39.517116786221379</v>
      </c>
      <c r="W73" s="21">
        <f t="shared" si="95"/>
        <v>3.3933282664733526</v>
      </c>
      <c r="X73" s="21">
        <f t="shared" si="96"/>
        <v>12.947454250174983</v>
      </c>
      <c r="Y73" s="21">
        <f t="shared" si="97"/>
        <v>1.9949249751024896</v>
      </c>
      <c r="Z73" s="21">
        <f t="shared" si="98"/>
        <v>9.9648458315168487</v>
      </c>
      <c r="AA73" s="21">
        <f t="shared" si="99"/>
        <v>0.17602279192080791</v>
      </c>
      <c r="AB73" s="21">
        <f t="shared" si="100"/>
        <v>9.9648458315168487</v>
      </c>
      <c r="AC73" s="21">
        <f t="shared" si="101"/>
        <v>11.77396897070293</v>
      </c>
      <c r="AD73" s="21">
        <f t="shared" si="102"/>
        <v>1.5059727753224676</v>
      </c>
      <c r="AE73" s="21">
        <f t="shared" si="103"/>
        <v>2.6403418788121189</v>
      </c>
      <c r="AF73" s="21">
        <f t="shared" si="104"/>
        <v>1.7700069632036797</v>
      </c>
      <c r="AG73" s="21">
        <f t="shared" si="105"/>
        <v>95.64882932096792</v>
      </c>
      <c r="AH73" s="21"/>
      <c r="AI73" s="61">
        <f t="shared" si="106"/>
        <v>41.314793988344739</v>
      </c>
      <c r="AJ73" s="21">
        <f t="shared" si="107"/>
        <v>3.5476945097638271</v>
      </c>
      <c r="AK73" s="21">
        <f t="shared" si="108"/>
        <v>13.536448215928839</v>
      </c>
      <c r="AL73" s="21">
        <f t="shared" si="109"/>
        <v>2.0856763112156216</v>
      </c>
      <c r="AM73" s="21">
        <f t="shared" si="110"/>
        <v>10.418157652591759</v>
      </c>
      <c r="AN73" s="21">
        <f t="shared" si="111"/>
        <v>0.18403026275431955</v>
      </c>
      <c r="AO73" s="21">
        <f t="shared" si="112"/>
        <v>10.418157652591759</v>
      </c>
      <c r="AP73" s="21">
        <f t="shared" si="113"/>
        <v>12.309579797566707</v>
      </c>
      <c r="AQ73" s="21">
        <f t="shared" si="114"/>
        <v>1.5744811368980673</v>
      </c>
      <c r="AR73" s="21">
        <f t="shared" si="115"/>
        <v>2.7604539413147937</v>
      </c>
      <c r="AS73" s="21">
        <f t="shared" si="116"/>
        <v>1.8505265310295469</v>
      </c>
      <c r="AT73" s="21">
        <f t="shared" si="117"/>
        <v>99.999999999999986</v>
      </c>
      <c r="AU73" s="21"/>
      <c r="AV73" s="21">
        <f>AR73*'[1]diagram lines'!$G$39</f>
        <v>2.2914698131109512</v>
      </c>
      <c r="AW73" s="21">
        <f>AK73*'[1]diagram lines'!$G$40</f>
        <v>7.1643869313886217</v>
      </c>
      <c r="AX73" s="21">
        <f>AQ73*'[1]diagram lines'!$G$38</f>
        <v>1.1680323116258977</v>
      </c>
      <c r="AY73" s="21">
        <f>AP73*'[1]diagram lines'!$G$41</f>
        <v>8.797135148482143</v>
      </c>
      <c r="AZ73" s="21">
        <f t="shared" si="118"/>
        <v>4.3349350782128608</v>
      </c>
      <c r="BA73" s="21">
        <f t="shared" si="119"/>
        <v>0.5845312031092702</v>
      </c>
      <c r="BB73" s="21">
        <f t="shared" si="120"/>
        <v>2.0709300567154845</v>
      </c>
      <c r="BC73" s="86">
        <f t="shared" si="121"/>
        <v>0.4828748304450271</v>
      </c>
      <c r="BX73" s="61">
        <f t="shared" si="122"/>
        <v>0.67253593541944079</v>
      </c>
      <c r="BY73" s="21">
        <f t="shared" si="123"/>
        <v>4.343581622433651E-2</v>
      </c>
      <c r="BZ73" s="21">
        <f t="shared" si="124"/>
        <v>0.12984185955276581</v>
      </c>
      <c r="CA73" s="21">
        <f t="shared" si="125"/>
        <v>1.27734736051099E-2</v>
      </c>
      <c r="CB73" s="21">
        <f t="shared" si="126"/>
        <v>0.14180906054279752</v>
      </c>
      <c r="CC73" s="21">
        <f t="shared" si="127"/>
        <v>2.5371017761488582E-3</v>
      </c>
      <c r="CD73" s="21">
        <f t="shared" si="128"/>
        <v>0.25282831265508687</v>
      </c>
      <c r="CE73" s="21">
        <f t="shared" si="129"/>
        <v>0.21467182596291012</v>
      </c>
      <c r="CF73" s="21">
        <f t="shared" si="130"/>
        <v>2.4840232295531537E-2</v>
      </c>
      <c r="CG73" s="21">
        <f t="shared" si="131"/>
        <v>2.8659554140127389E-2</v>
      </c>
      <c r="CH73" s="21">
        <f t="shared" si="132"/>
        <v>1.2750232486050839E-2</v>
      </c>
      <c r="CI73" s="21">
        <f t="shared" si="133"/>
        <v>0.12207436182019979</v>
      </c>
      <c r="CJ73" s="21">
        <f t="shared" si="134"/>
        <v>1.658757766480506</v>
      </c>
      <c r="CL73" s="68">
        <f t="shared" si="135"/>
        <v>0.40544553822732293</v>
      </c>
      <c r="CM73" s="19">
        <f t="shared" si="136"/>
        <v>2.618575002454825E-2</v>
      </c>
      <c r="CN73" s="19">
        <f t="shared" si="137"/>
        <v>7.827656465371656E-2</v>
      </c>
      <c r="CO73" s="19">
        <f t="shared" si="138"/>
        <v>7.7006262537128662E-3</v>
      </c>
      <c r="CP73" s="19">
        <f t="shared" si="139"/>
        <v>8.5491120770263523E-2</v>
      </c>
      <c r="CQ73" s="19">
        <f t="shared" si="140"/>
        <v>1.5295191542837455E-3</v>
      </c>
      <c r="CR73" s="19">
        <f t="shared" si="141"/>
        <v>0.15242027363135072</v>
      </c>
      <c r="CS73" s="19">
        <f t="shared" si="142"/>
        <v>0.12941722432347266</v>
      </c>
      <c r="CT73" s="19">
        <f t="shared" si="143"/>
        <v>1.4975201803115996E-2</v>
      </c>
      <c r="CU73" s="19">
        <f t="shared" si="144"/>
        <v>1.7277721147275306E-2</v>
      </c>
      <c r="CV73" s="19">
        <f t="shared" si="145"/>
        <v>7.6866150945618991E-3</v>
      </c>
      <c r="CW73" s="19">
        <f t="shared" si="146"/>
        <v>7.3593844916375509E-2</v>
      </c>
      <c r="CX73" s="19">
        <f t="shared" si="147"/>
        <v>1</v>
      </c>
      <c r="CZ73" s="68">
        <f t="shared" si="148"/>
        <v>2.4859999999999999E-5</v>
      </c>
      <c r="DA73" s="19">
        <f t="shared" si="149"/>
        <v>1.9958999999999996E-5</v>
      </c>
      <c r="DB73" s="19">
        <f t="shared" si="150"/>
        <v>3.5539999999999995E-5</v>
      </c>
      <c r="DC73" s="19">
        <f t="shared" si="151"/>
        <v>4.1642749999999997E-5</v>
      </c>
      <c r="DD73" s="19">
        <f t="shared" si="152"/>
        <v>1.3416999999999997E-5</v>
      </c>
      <c r="DE73" s="19">
        <f t="shared" si="153"/>
        <v>1.3416999999999997E-5</v>
      </c>
      <c r="DF73" s="19">
        <f t="shared" si="154"/>
        <v>1.250825E-5</v>
      </c>
      <c r="DG73" s="19">
        <f t="shared" si="155"/>
        <v>1.71965E-5</v>
      </c>
      <c r="DH73" s="19">
        <f t="shared" si="156"/>
        <v>2.6437999999999997E-5</v>
      </c>
      <c r="DI73" s="19">
        <f t="shared" si="157"/>
        <v>3.9247999999999994E-5</v>
      </c>
      <c r="DJ73" s="19">
        <f t="shared" si="158"/>
        <v>0</v>
      </c>
      <c r="DK73" s="19">
        <f t="shared" si="159"/>
        <v>2.2883499999999999E-5</v>
      </c>
      <c r="DM73" s="68">
        <f t="shared" si="160"/>
        <v>979.85389930400481</v>
      </c>
      <c r="DN73" s="19">
        <f t="shared" si="161"/>
        <v>104.80072708857732</v>
      </c>
      <c r="DO73" s="19">
        <f t="shared" si="162"/>
        <v>224.56608137571584</v>
      </c>
      <c r="DP73" s="19">
        <f t="shared" si="163"/>
        <v>29.530062410753558</v>
      </c>
      <c r="DQ73" s="19">
        <f t="shared" si="164"/>
        <v>457.81747241137623</v>
      </c>
      <c r="DR73" s="19">
        <f t="shared" si="165"/>
        <v>8.0870603566288235</v>
      </c>
      <c r="DS73" s="19">
        <f t="shared" si="166"/>
        <v>491.07885014637804</v>
      </c>
      <c r="DT73" s="19">
        <f t="shared" si="167"/>
        <v>422.04622685199581</v>
      </c>
      <c r="DU73" s="19">
        <f t="shared" si="168"/>
        <v>35.112820931052305</v>
      </c>
      <c r="DV73" s="19">
        <f t="shared" si="169"/>
        <v>41.468643805374391</v>
      </c>
      <c r="DX73" s="19">
        <f t="shared" si="170"/>
        <v>57.952720754827141</v>
      </c>
      <c r="DZ73" s="99">
        <f t="shared" si="171"/>
        <v>2852.3145654366845</v>
      </c>
      <c r="EA73" s="21">
        <f t="shared" si="172"/>
        <v>2.8523145654366844</v>
      </c>
      <c r="EB73" s="92">
        <f t="shared" si="173"/>
        <v>1375</v>
      </c>
    </row>
    <row r="74" spans="1:132" x14ac:dyDescent="0.3">
      <c r="A74" s="19">
        <f>'A. Thermody. result (all suite)'!C30</f>
        <v>1374</v>
      </c>
      <c r="B74" s="19" t="str">
        <f>'A. Thermody. result (all suite)'!A30</f>
        <v>Basanite</v>
      </c>
      <c r="C74" s="24">
        <f>'A. Thermody. result (all suite)'!G30</f>
        <v>100</v>
      </c>
      <c r="D74" s="19">
        <f>'A. Thermody. result (all suite)'!D30</f>
        <v>10000</v>
      </c>
      <c r="E74" s="61">
        <f>'A. Thermody. result (all suite)'!I30</f>
        <v>40.405959000000003</v>
      </c>
      <c r="F74" s="21">
        <f>'A. Thermody. result (all suite)'!J30</f>
        <v>3.4696530000000001</v>
      </c>
      <c r="G74" s="21">
        <f>'A. Thermody. result (all suite)'!K30</f>
        <v>13.238676</v>
      </c>
      <c r="H74" s="21">
        <f>'A. Thermody. result (all suite)'!L30</f>
        <v>2.0397959999999999</v>
      </c>
      <c r="I74" s="21">
        <f>'A. Thermody. result (all suite)'!M30</f>
        <v>10.188981</v>
      </c>
      <c r="J74" s="21">
        <f>'A. Thermody. result (all suite)'!N30</f>
        <v>0.179982</v>
      </c>
      <c r="K74" s="21">
        <f>'A. Thermody. result (all suite)'!O30</f>
        <v>10.188981</v>
      </c>
      <c r="L74" s="21">
        <f>'A. Thermody. result (all suite)'!P30</f>
        <v>12.038796</v>
      </c>
      <c r="M74" s="21">
        <f>'A. Thermody. result (all suite)'!Q30</f>
        <v>1.539846</v>
      </c>
      <c r="N74" s="21">
        <f>'A. Thermody. result (all suite)'!R30</f>
        <v>2.6997300000000002</v>
      </c>
      <c r="O74" s="21">
        <f>'A. Thermody. result (all suite)'!S30</f>
        <v>1.8098190000000001</v>
      </c>
      <c r="P74" s="21">
        <f>'A. Thermody. result (all suite)'!T30</f>
        <v>2.1997800000000001</v>
      </c>
      <c r="Q74" s="21">
        <f t="shared" si="91"/>
        <v>99.999999000000017</v>
      </c>
      <c r="S74" s="19">
        <f t="shared" si="92"/>
        <v>1647</v>
      </c>
      <c r="T74" s="19">
        <f t="shared" si="93"/>
        <v>1</v>
      </c>
      <c r="V74" s="61">
        <f t="shared" si="94"/>
        <v>39.517116786221379</v>
      </c>
      <c r="W74" s="21">
        <f t="shared" si="95"/>
        <v>3.3933282664733526</v>
      </c>
      <c r="X74" s="21">
        <f t="shared" si="96"/>
        <v>12.947454250174983</v>
      </c>
      <c r="Y74" s="21">
        <f t="shared" si="97"/>
        <v>1.9949249751024896</v>
      </c>
      <c r="Z74" s="21">
        <f t="shared" si="98"/>
        <v>9.9648458315168487</v>
      </c>
      <c r="AA74" s="21">
        <f t="shared" si="99"/>
        <v>0.17602279192080791</v>
      </c>
      <c r="AB74" s="21">
        <f t="shared" si="100"/>
        <v>9.9648458315168487</v>
      </c>
      <c r="AC74" s="21">
        <f t="shared" si="101"/>
        <v>11.77396897070293</v>
      </c>
      <c r="AD74" s="21">
        <f t="shared" si="102"/>
        <v>1.5059727753224676</v>
      </c>
      <c r="AE74" s="21">
        <f t="shared" si="103"/>
        <v>2.6403418788121189</v>
      </c>
      <c r="AF74" s="21">
        <f t="shared" si="104"/>
        <v>1.7700069632036797</v>
      </c>
      <c r="AG74" s="21">
        <f t="shared" si="105"/>
        <v>95.64882932096792</v>
      </c>
      <c r="AH74" s="21"/>
      <c r="AI74" s="61">
        <f t="shared" si="106"/>
        <v>41.314793988344739</v>
      </c>
      <c r="AJ74" s="21">
        <f t="shared" si="107"/>
        <v>3.5476945097638271</v>
      </c>
      <c r="AK74" s="21">
        <f t="shared" si="108"/>
        <v>13.536448215928839</v>
      </c>
      <c r="AL74" s="21">
        <f t="shared" si="109"/>
        <v>2.0856763112156216</v>
      </c>
      <c r="AM74" s="21">
        <f t="shared" si="110"/>
        <v>10.418157652591759</v>
      </c>
      <c r="AN74" s="21">
        <f t="shared" si="111"/>
        <v>0.18403026275431955</v>
      </c>
      <c r="AO74" s="21">
        <f t="shared" si="112"/>
        <v>10.418157652591759</v>
      </c>
      <c r="AP74" s="21">
        <f t="shared" si="113"/>
        <v>12.309579797566707</v>
      </c>
      <c r="AQ74" s="21">
        <f t="shared" si="114"/>
        <v>1.5744811368980673</v>
      </c>
      <c r="AR74" s="21">
        <f t="shared" si="115"/>
        <v>2.7604539413147937</v>
      </c>
      <c r="AS74" s="21">
        <f t="shared" si="116"/>
        <v>1.8505265310295469</v>
      </c>
      <c r="AT74" s="21">
        <f t="shared" si="117"/>
        <v>99.999999999999986</v>
      </c>
      <c r="AU74" s="21"/>
      <c r="AV74" s="21">
        <f>AR74*'[1]diagram lines'!$G$39</f>
        <v>2.2914698131109512</v>
      </c>
      <c r="AW74" s="21">
        <f>AK74*'[1]diagram lines'!$G$40</f>
        <v>7.1643869313886217</v>
      </c>
      <c r="AX74" s="21">
        <f>AQ74*'[1]diagram lines'!$G$38</f>
        <v>1.1680323116258977</v>
      </c>
      <c r="AY74" s="21">
        <f>AP74*'[1]diagram lines'!$G$41</f>
        <v>8.797135148482143</v>
      </c>
      <c r="AZ74" s="21">
        <f t="shared" si="118"/>
        <v>4.3349350782128608</v>
      </c>
      <c r="BA74" s="21">
        <f t="shared" si="119"/>
        <v>0.5845312031092702</v>
      </c>
      <c r="BB74" s="21">
        <f t="shared" si="120"/>
        <v>2.0709300567154845</v>
      </c>
      <c r="BC74" s="86">
        <f t="shared" si="121"/>
        <v>0.4828748304450271</v>
      </c>
      <c r="BX74" s="61">
        <f t="shared" si="122"/>
        <v>0.67253593541944079</v>
      </c>
      <c r="BY74" s="21">
        <f t="shared" si="123"/>
        <v>4.343581622433651E-2</v>
      </c>
      <c r="BZ74" s="21">
        <f t="shared" si="124"/>
        <v>0.12984185955276581</v>
      </c>
      <c r="CA74" s="21">
        <f t="shared" si="125"/>
        <v>1.27734736051099E-2</v>
      </c>
      <c r="CB74" s="21">
        <f t="shared" si="126"/>
        <v>0.14180906054279752</v>
      </c>
      <c r="CC74" s="21">
        <f t="shared" si="127"/>
        <v>2.5371017761488582E-3</v>
      </c>
      <c r="CD74" s="21">
        <f t="shared" si="128"/>
        <v>0.25282831265508687</v>
      </c>
      <c r="CE74" s="21">
        <f t="shared" si="129"/>
        <v>0.21467182596291012</v>
      </c>
      <c r="CF74" s="21">
        <f t="shared" si="130"/>
        <v>2.4840232295531537E-2</v>
      </c>
      <c r="CG74" s="21">
        <f t="shared" si="131"/>
        <v>2.8659554140127389E-2</v>
      </c>
      <c r="CH74" s="21">
        <f t="shared" si="132"/>
        <v>1.2750232486050839E-2</v>
      </c>
      <c r="CI74" s="21">
        <f t="shared" si="133"/>
        <v>0.12207436182019979</v>
      </c>
      <c r="CJ74" s="21">
        <f t="shared" si="134"/>
        <v>1.658757766480506</v>
      </c>
      <c r="CL74" s="68">
        <f t="shared" si="135"/>
        <v>0.40544553822732293</v>
      </c>
      <c r="CM74" s="19">
        <f t="shared" si="136"/>
        <v>2.618575002454825E-2</v>
      </c>
      <c r="CN74" s="19">
        <f t="shared" si="137"/>
        <v>7.827656465371656E-2</v>
      </c>
      <c r="CO74" s="19">
        <f t="shared" si="138"/>
        <v>7.7006262537128662E-3</v>
      </c>
      <c r="CP74" s="19">
        <f t="shared" si="139"/>
        <v>8.5491120770263523E-2</v>
      </c>
      <c r="CQ74" s="19">
        <f t="shared" si="140"/>
        <v>1.5295191542837455E-3</v>
      </c>
      <c r="CR74" s="19">
        <f t="shared" si="141"/>
        <v>0.15242027363135072</v>
      </c>
      <c r="CS74" s="19">
        <f t="shared" si="142"/>
        <v>0.12941722432347266</v>
      </c>
      <c r="CT74" s="19">
        <f t="shared" si="143"/>
        <v>1.4975201803115996E-2</v>
      </c>
      <c r="CU74" s="19">
        <f t="shared" si="144"/>
        <v>1.7277721147275306E-2</v>
      </c>
      <c r="CV74" s="19">
        <f t="shared" si="145"/>
        <v>7.6866150945618991E-3</v>
      </c>
      <c r="CW74" s="19">
        <f t="shared" si="146"/>
        <v>7.3593844916375509E-2</v>
      </c>
      <c r="CX74" s="19">
        <f t="shared" si="147"/>
        <v>1</v>
      </c>
      <c r="CZ74" s="68">
        <f t="shared" si="148"/>
        <v>2.4859999999999999E-5</v>
      </c>
      <c r="DA74" s="19">
        <f t="shared" si="149"/>
        <v>1.9951759999999998E-5</v>
      </c>
      <c r="DB74" s="19">
        <f t="shared" si="150"/>
        <v>3.5539999999999995E-5</v>
      </c>
      <c r="DC74" s="19">
        <f t="shared" si="151"/>
        <v>4.1633659999999998E-5</v>
      </c>
      <c r="DD74" s="19">
        <f t="shared" si="152"/>
        <v>1.3414079999999998E-5</v>
      </c>
      <c r="DE74" s="19">
        <f t="shared" si="153"/>
        <v>1.3414079999999998E-5</v>
      </c>
      <c r="DF74" s="19">
        <f t="shared" si="154"/>
        <v>1.250498E-5</v>
      </c>
      <c r="DG74" s="19">
        <f t="shared" si="155"/>
        <v>1.719276E-5</v>
      </c>
      <c r="DH74" s="19">
        <f t="shared" si="156"/>
        <v>2.6430319999999998E-5</v>
      </c>
      <c r="DI74" s="19">
        <f t="shared" si="157"/>
        <v>3.9235919999999989E-5</v>
      </c>
      <c r="DJ74" s="19">
        <f t="shared" si="158"/>
        <v>0</v>
      </c>
      <c r="DK74" s="19">
        <f t="shared" si="159"/>
        <v>2.2874039999999998E-5</v>
      </c>
      <c r="DM74" s="68">
        <f t="shared" si="160"/>
        <v>979.85389930400481</v>
      </c>
      <c r="DN74" s="19">
        <f t="shared" si="161"/>
        <v>104.83875667915585</v>
      </c>
      <c r="DO74" s="19">
        <f t="shared" si="162"/>
        <v>224.56608137571584</v>
      </c>
      <c r="DP74" s="19">
        <f t="shared" si="163"/>
        <v>29.536509796530204</v>
      </c>
      <c r="DQ74" s="19">
        <f t="shared" si="164"/>
        <v>457.91713090599097</v>
      </c>
      <c r="DR74" s="19">
        <f t="shared" si="165"/>
        <v>8.0888207618330092</v>
      </c>
      <c r="DS74" s="19">
        <f t="shared" si="166"/>
        <v>491.20726521301378</v>
      </c>
      <c r="DT74" s="19">
        <f t="shared" si="167"/>
        <v>422.13803601401673</v>
      </c>
      <c r="DU74" s="19">
        <f t="shared" si="168"/>
        <v>35.123023851968526</v>
      </c>
      <c r="DV74" s="19">
        <f t="shared" si="169"/>
        <v>41.481411218937502</v>
      </c>
      <c r="DX74" s="19">
        <f t="shared" si="170"/>
        <v>57.976688219181526</v>
      </c>
      <c r="DZ74" s="99">
        <f t="shared" si="171"/>
        <v>2852.7276233403486</v>
      </c>
      <c r="EA74" s="21">
        <f t="shared" si="172"/>
        <v>2.8527276233403485</v>
      </c>
      <c r="EB74" s="92">
        <f t="shared" si="173"/>
        <v>1374</v>
      </c>
    </row>
    <row r="75" spans="1:132" x14ac:dyDescent="0.3">
      <c r="A75" s="19">
        <f>'A. Thermody. result (all suite)'!C31</f>
        <v>1373</v>
      </c>
      <c r="B75" s="19" t="str">
        <f>'A. Thermody. result (all suite)'!A31</f>
        <v>Basanite</v>
      </c>
      <c r="C75" s="24">
        <f>'A. Thermody. result (all suite)'!G31</f>
        <v>100</v>
      </c>
      <c r="D75" s="19">
        <f>'A. Thermody. result (all suite)'!D31</f>
        <v>10000</v>
      </c>
      <c r="E75" s="61">
        <f>'A. Thermody. result (all suite)'!I31</f>
        <v>40.405959000000003</v>
      </c>
      <c r="F75" s="21">
        <f>'A. Thermody. result (all suite)'!J31</f>
        <v>3.4696530000000001</v>
      </c>
      <c r="G75" s="21">
        <f>'A. Thermody. result (all suite)'!K31</f>
        <v>13.238676</v>
      </c>
      <c r="H75" s="21">
        <f>'A. Thermody. result (all suite)'!L31</f>
        <v>2.0397959999999999</v>
      </c>
      <c r="I75" s="21">
        <f>'A. Thermody. result (all suite)'!M31</f>
        <v>10.188981</v>
      </c>
      <c r="J75" s="21">
        <f>'A. Thermody. result (all suite)'!N31</f>
        <v>0.179982</v>
      </c>
      <c r="K75" s="21">
        <f>'A. Thermody. result (all suite)'!O31</f>
        <v>10.188981</v>
      </c>
      <c r="L75" s="21">
        <f>'A. Thermody. result (all suite)'!P31</f>
        <v>12.038796</v>
      </c>
      <c r="M75" s="21">
        <f>'A. Thermody. result (all suite)'!Q31</f>
        <v>1.539846</v>
      </c>
      <c r="N75" s="21">
        <f>'A. Thermody. result (all suite)'!R31</f>
        <v>2.6997300000000002</v>
      </c>
      <c r="O75" s="21">
        <f>'A. Thermody. result (all suite)'!S31</f>
        <v>1.8098190000000001</v>
      </c>
      <c r="P75" s="21">
        <f>'A. Thermody. result (all suite)'!T31</f>
        <v>2.1997800000000001</v>
      </c>
      <c r="Q75" s="21">
        <f t="shared" si="91"/>
        <v>99.999999000000017</v>
      </c>
      <c r="S75" s="19">
        <f t="shared" si="92"/>
        <v>1646</v>
      </c>
      <c r="T75" s="19">
        <f t="shared" si="93"/>
        <v>1</v>
      </c>
      <c r="V75" s="61">
        <f t="shared" si="94"/>
        <v>39.517116786221379</v>
      </c>
      <c r="W75" s="21">
        <f t="shared" si="95"/>
        <v>3.3933282664733526</v>
      </c>
      <c r="X75" s="21">
        <f t="shared" si="96"/>
        <v>12.947454250174983</v>
      </c>
      <c r="Y75" s="21">
        <f t="shared" si="97"/>
        <v>1.9949249751024896</v>
      </c>
      <c r="Z75" s="21">
        <f t="shared" si="98"/>
        <v>9.9648458315168487</v>
      </c>
      <c r="AA75" s="21">
        <f t="shared" si="99"/>
        <v>0.17602279192080791</v>
      </c>
      <c r="AB75" s="21">
        <f t="shared" si="100"/>
        <v>9.9648458315168487</v>
      </c>
      <c r="AC75" s="21">
        <f t="shared" si="101"/>
        <v>11.77396897070293</v>
      </c>
      <c r="AD75" s="21">
        <f t="shared" si="102"/>
        <v>1.5059727753224676</v>
      </c>
      <c r="AE75" s="21">
        <f t="shared" si="103"/>
        <v>2.6403418788121189</v>
      </c>
      <c r="AF75" s="21">
        <f t="shared" si="104"/>
        <v>1.7700069632036797</v>
      </c>
      <c r="AG75" s="21">
        <f t="shared" si="105"/>
        <v>95.64882932096792</v>
      </c>
      <c r="AH75" s="21"/>
      <c r="AI75" s="61">
        <f t="shared" si="106"/>
        <v>41.314793988344739</v>
      </c>
      <c r="AJ75" s="21">
        <f t="shared" si="107"/>
        <v>3.5476945097638271</v>
      </c>
      <c r="AK75" s="21">
        <f t="shared" si="108"/>
        <v>13.536448215928839</v>
      </c>
      <c r="AL75" s="21">
        <f t="shared" si="109"/>
        <v>2.0856763112156216</v>
      </c>
      <c r="AM75" s="21">
        <f t="shared" si="110"/>
        <v>10.418157652591759</v>
      </c>
      <c r="AN75" s="21">
        <f t="shared" si="111"/>
        <v>0.18403026275431955</v>
      </c>
      <c r="AO75" s="21">
        <f t="shared" si="112"/>
        <v>10.418157652591759</v>
      </c>
      <c r="AP75" s="21">
        <f t="shared" si="113"/>
        <v>12.309579797566707</v>
      </c>
      <c r="AQ75" s="21">
        <f t="shared" si="114"/>
        <v>1.5744811368980673</v>
      </c>
      <c r="AR75" s="21">
        <f t="shared" si="115"/>
        <v>2.7604539413147937</v>
      </c>
      <c r="AS75" s="21">
        <f t="shared" si="116"/>
        <v>1.8505265310295469</v>
      </c>
      <c r="AT75" s="21">
        <f t="shared" si="117"/>
        <v>99.999999999999986</v>
      </c>
      <c r="AU75" s="21"/>
      <c r="AV75" s="21">
        <f>AR75*'[1]diagram lines'!$G$39</f>
        <v>2.2914698131109512</v>
      </c>
      <c r="AW75" s="21">
        <f>AK75*'[1]diagram lines'!$G$40</f>
        <v>7.1643869313886217</v>
      </c>
      <c r="AX75" s="21">
        <f>AQ75*'[1]diagram lines'!$G$38</f>
        <v>1.1680323116258977</v>
      </c>
      <c r="AY75" s="21">
        <f>AP75*'[1]diagram lines'!$G$41</f>
        <v>8.797135148482143</v>
      </c>
      <c r="AZ75" s="21">
        <f t="shared" si="118"/>
        <v>4.3349350782128608</v>
      </c>
      <c r="BA75" s="21">
        <f t="shared" si="119"/>
        <v>0.5845312031092702</v>
      </c>
      <c r="BB75" s="21">
        <f t="shared" si="120"/>
        <v>2.0709300567154845</v>
      </c>
      <c r="BC75" s="86">
        <f t="shared" si="121"/>
        <v>0.4828748304450271</v>
      </c>
      <c r="BX75" s="61">
        <f t="shared" si="122"/>
        <v>0.67253593541944079</v>
      </c>
      <c r="BY75" s="21">
        <f t="shared" si="123"/>
        <v>4.343581622433651E-2</v>
      </c>
      <c r="BZ75" s="21">
        <f t="shared" si="124"/>
        <v>0.12984185955276581</v>
      </c>
      <c r="CA75" s="21">
        <f t="shared" si="125"/>
        <v>1.27734736051099E-2</v>
      </c>
      <c r="CB75" s="21">
        <f t="shared" si="126"/>
        <v>0.14180906054279752</v>
      </c>
      <c r="CC75" s="21">
        <f t="shared" si="127"/>
        <v>2.5371017761488582E-3</v>
      </c>
      <c r="CD75" s="21">
        <f t="shared" si="128"/>
        <v>0.25282831265508687</v>
      </c>
      <c r="CE75" s="21">
        <f t="shared" si="129"/>
        <v>0.21467182596291012</v>
      </c>
      <c r="CF75" s="21">
        <f t="shared" si="130"/>
        <v>2.4840232295531537E-2</v>
      </c>
      <c r="CG75" s="21">
        <f t="shared" si="131"/>
        <v>2.8659554140127389E-2</v>
      </c>
      <c r="CH75" s="21">
        <f t="shared" si="132"/>
        <v>1.2750232486050839E-2</v>
      </c>
      <c r="CI75" s="21">
        <f t="shared" si="133"/>
        <v>0.12207436182019979</v>
      </c>
      <c r="CJ75" s="21">
        <f t="shared" si="134"/>
        <v>1.658757766480506</v>
      </c>
      <c r="CL75" s="68">
        <f t="shared" si="135"/>
        <v>0.40544553822732293</v>
      </c>
      <c r="CM75" s="19">
        <f t="shared" si="136"/>
        <v>2.618575002454825E-2</v>
      </c>
      <c r="CN75" s="19">
        <f t="shared" si="137"/>
        <v>7.827656465371656E-2</v>
      </c>
      <c r="CO75" s="19">
        <f t="shared" si="138"/>
        <v>7.7006262537128662E-3</v>
      </c>
      <c r="CP75" s="19">
        <f t="shared" si="139"/>
        <v>8.5491120770263523E-2</v>
      </c>
      <c r="CQ75" s="19">
        <f t="shared" si="140"/>
        <v>1.5295191542837455E-3</v>
      </c>
      <c r="CR75" s="19">
        <f t="shared" si="141"/>
        <v>0.15242027363135072</v>
      </c>
      <c r="CS75" s="19">
        <f t="shared" si="142"/>
        <v>0.12941722432347266</v>
      </c>
      <c r="CT75" s="19">
        <f t="shared" si="143"/>
        <v>1.4975201803115996E-2</v>
      </c>
      <c r="CU75" s="19">
        <f t="shared" si="144"/>
        <v>1.7277721147275306E-2</v>
      </c>
      <c r="CV75" s="19">
        <f t="shared" si="145"/>
        <v>7.6866150945618991E-3</v>
      </c>
      <c r="CW75" s="19">
        <f t="shared" si="146"/>
        <v>7.3593844916375509E-2</v>
      </c>
      <c r="CX75" s="19">
        <f t="shared" si="147"/>
        <v>1</v>
      </c>
      <c r="CZ75" s="68">
        <f t="shared" si="148"/>
        <v>2.4859999999999999E-5</v>
      </c>
      <c r="DA75" s="19">
        <f t="shared" si="149"/>
        <v>1.9944519999999997E-5</v>
      </c>
      <c r="DB75" s="19">
        <f t="shared" si="150"/>
        <v>3.5539999999999995E-5</v>
      </c>
      <c r="DC75" s="19">
        <f t="shared" si="151"/>
        <v>4.1624569999999999E-5</v>
      </c>
      <c r="DD75" s="19">
        <f t="shared" si="152"/>
        <v>1.3411159999999998E-5</v>
      </c>
      <c r="DE75" s="19">
        <f t="shared" si="153"/>
        <v>1.3411159999999998E-5</v>
      </c>
      <c r="DF75" s="19">
        <f t="shared" si="154"/>
        <v>1.250171E-5</v>
      </c>
      <c r="DG75" s="19">
        <f t="shared" si="155"/>
        <v>1.7189019999999999E-5</v>
      </c>
      <c r="DH75" s="19">
        <f t="shared" si="156"/>
        <v>2.6422639999999996E-5</v>
      </c>
      <c r="DI75" s="19">
        <f t="shared" si="157"/>
        <v>3.9223839999999991E-5</v>
      </c>
      <c r="DJ75" s="19">
        <f t="shared" si="158"/>
        <v>0</v>
      </c>
      <c r="DK75" s="19">
        <f t="shared" si="159"/>
        <v>2.286458E-5</v>
      </c>
      <c r="DM75" s="68">
        <f t="shared" si="160"/>
        <v>979.85389930400481</v>
      </c>
      <c r="DN75" s="19">
        <f t="shared" si="161"/>
        <v>104.87681387974816</v>
      </c>
      <c r="DO75" s="19">
        <f t="shared" si="162"/>
        <v>224.56608137571584</v>
      </c>
      <c r="DP75" s="19">
        <f t="shared" si="163"/>
        <v>29.54295999827524</v>
      </c>
      <c r="DQ75" s="19">
        <f t="shared" si="164"/>
        <v>458.01683279771737</v>
      </c>
      <c r="DR75" s="19">
        <f t="shared" si="165"/>
        <v>8.090581933620129</v>
      </c>
      <c r="DS75" s="19">
        <f t="shared" si="166"/>
        <v>491.33574745722251</v>
      </c>
      <c r="DT75" s="19">
        <f t="shared" si="167"/>
        <v>422.22988512785179</v>
      </c>
      <c r="DU75" s="19">
        <f t="shared" si="168"/>
        <v>35.13323270404323</v>
      </c>
      <c r="DV75" s="19">
        <f t="shared" si="169"/>
        <v>41.494186496613644</v>
      </c>
      <c r="DX75" s="19">
        <f t="shared" si="170"/>
        <v>58.000675516151482</v>
      </c>
      <c r="DZ75" s="99">
        <f t="shared" si="171"/>
        <v>2853.1408965909641</v>
      </c>
      <c r="EA75" s="21">
        <f t="shared" si="172"/>
        <v>2.8531408965909639</v>
      </c>
      <c r="EB75" s="92">
        <f t="shared" si="173"/>
        <v>1373</v>
      </c>
    </row>
    <row r="76" spans="1:132" x14ac:dyDescent="0.3">
      <c r="A76" s="19">
        <f>'A. Thermody. result (all suite)'!C32</f>
        <v>1372</v>
      </c>
      <c r="B76" s="19" t="str">
        <f>'A. Thermody. result (all suite)'!A32</f>
        <v>Basanite</v>
      </c>
      <c r="C76" s="24">
        <f>'A. Thermody. result (all suite)'!G32</f>
        <v>100</v>
      </c>
      <c r="D76" s="19">
        <f>'A. Thermody. result (all suite)'!D32</f>
        <v>10000</v>
      </c>
      <c r="E76" s="61">
        <f>'A. Thermody. result (all suite)'!I32</f>
        <v>40.405959000000003</v>
      </c>
      <c r="F76" s="21">
        <f>'A. Thermody. result (all suite)'!J32</f>
        <v>3.4696530000000001</v>
      </c>
      <c r="G76" s="21">
        <f>'A. Thermody. result (all suite)'!K32</f>
        <v>13.238676</v>
      </c>
      <c r="H76" s="21">
        <f>'A. Thermody. result (all suite)'!L32</f>
        <v>2.0397959999999999</v>
      </c>
      <c r="I76" s="21">
        <f>'A. Thermody. result (all suite)'!M32</f>
        <v>10.188981</v>
      </c>
      <c r="J76" s="21">
        <f>'A. Thermody. result (all suite)'!N32</f>
        <v>0.179982</v>
      </c>
      <c r="K76" s="21">
        <f>'A. Thermody. result (all suite)'!O32</f>
        <v>10.188981</v>
      </c>
      <c r="L76" s="21">
        <f>'A. Thermody. result (all suite)'!P32</f>
        <v>12.038796</v>
      </c>
      <c r="M76" s="21">
        <f>'A. Thermody. result (all suite)'!Q32</f>
        <v>1.539846</v>
      </c>
      <c r="N76" s="21">
        <f>'A. Thermody. result (all suite)'!R32</f>
        <v>2.6997300000000002</v>
      </c>
      <c r="O76" s="21">
        <f>'A. Thermody. result (all suite)'!S32</f>
        <v>1.8098190000000001</v>
      </c>
      <c r="P76" s="21">
        <f>'A. Thermody. result (all suite)'!T32</f>
        <v>2.1997800000000001</v>
      </c>
      <c r="Q76" s="21">
        <f t="shared" si="91"/>
        <v>99.999999000000017</v>
      </c>
      <c r="S76" s="19">
        <f t="shared" si="92"/>
        <v>1645</v>
      </c>
      <c r="T76" s="19">
        <f t="shared" si="93"/>
        <v>1</v>
      </c>
      <c r="V76" s="61">
        <f t="shared" si="94"/>
        <v>39.517116786221379</v>
      </c>
      <c r="W76" s="21">
        <f t="shared" si="95"/>
        <v>3.3933282664733526</v>
      </c>
      <c r="X76" s="21">
        <f t="shared" si="96"/>
        <v>12.947454250174983</v>
      </c>
      <c r="Y76" s="21">
        <f t="shared" si="97"/>
        <v>1.9949249751024896</v>
      </c>
      <c r="Z76" s="21">
        <f t="shared" si="98"/>
        <v>9.9648458315168487</v>
      </c>
      <c r="AA76" s="21">
        <f t="shared" si="99"/>
        <v>0.17602279192080791</v>
      </c>
      <c r="AB76" s="21">
        <f t="shared" si="100"/>
        <v>9.9648458315168487</v>
      </c>
      <c r="AC76" s="21">
        <f t="shared" si="101"/>
        <v>11.77396897070293</v>
      </c>
      <c r="AD76" s="21">
        <f t="shared" si="102"/>
        <v>1.5059727753224676</v>
      </c>
      <c r="AE76" s="21">
        <f t="shared" si="103"/>
        <v>2.6403418788121189</v>
      </c>
      <c r="AF76" s="21">
        <f t="shared" si="104"/>
        <v>1.7700069632036797</v>
      </c>
      <c r="AG76" s="21">
        <f t="shared" si="105"/>
        <v>95.64882932096792</v>
      </c>
      <c r="AH76" s="21"/>
      <c r="AI76" s="61">
        <f t="shared" si="106"/>
        <v>41.314793988344739</v>
      </c>
      <c r="AJ76" s="21">
        <f t="shared" si="107"/>
        <v>3.5476945097638271</v>
      </c>
      <c r="AK76" s="21">
        <f t="shared" si="108"/>
        <v>13.536448215928839</v>
      </c>
      <c r="AL76" s="21">
        <f t="shared" si="109"/>
        <v>2.0856763112156216</v>
      </c>
      <c r="AM76" s="21">
        <f t="shared" si="110"/>
        <v>10.418157652591759</v>
      </c>
      <c r="AN76" s="21">
        <f t="shared" si="111"/>
        <v>0.18403026275431955</v>
      </c>
      <c r="AO76" s="21">
        <f t="shared" si="112"/>
        <v>10.418157652591759</v>
      </c>
      <c r="AP76" s="21">
        <f t="shared" si="113"/>
        <v>12.309579797566707</v>
      </c>
      <c r="AQ76" s="21">
        <f t="shared" si="114"/>
        <v>1.5744811368980673</v>
      </c>
      <c r="AR76" s="21">
        <f t="shared" si="115"/>
        <v>2.7604539413147937</v>
      </c>
      <c r="AS76" s="21">
        <f t="shared" si="116"/>
        <v>1.8505265310295469</v>
      </c>
      <c r="AT76" s="21">
        <f t="shared" si="117"/>
        <v>99.999999999999986</v>
      </c>
      <c r="AU76" s="21"/>
      <c r="AV76" s="21">
        <f>AR76*'[1]diagram lines'!$G$39</f>
        <v>2.2914698131109512</v>
      </c>
      <c r="AW76" s="21">
        <f>AK76*'[1]diagram lines'!$G$40</f>
        <v>7.1643869313886217</v>
      </c>
      <c r="AX76" s="21">
        <f>AQ76*'[1]diagram lines'!$G$38</f>
        <v>1.1680323116258977</v>
      </c>
      <c r="AY76" s="21">
        <f>AP76*'[1]diagram lines'!$G$41</f>
        <v>8.797135148482143</v>
      </c>
      <c r="AZ76" s="21">
        <f t="shared" si="118"/>
        <v>4.3349350782128608</v>
      </c>
      <c r="BA76" s="21">
        <f t="shared" si="119"/>
        <v>0.5845312031092702</v>
      </c>
      <c r="BB76" s="21">
        <f t="shared" si="120"/>
        <v>2.0709300567154845</v>
      </c>
      <c r="BC76" s="86">
        <f t="shared" si="121"/>
        <v>0.4828748304450271</v>
      </c>
      <c r="BX76" s="61">
        <f t="shared" si="122"/>
        <v>0.67253593541944079</v>
      </c>
      <c r="BY76" s="21">
        <f t="shared" si="123"/>
        <v>4.343581622433651E-2</v>
      </c>
      <c r="BZ76" s="21">
        <f t="shared" si="124"/>
        <v>0.12984185955276581</v>
      </c>
      <c r="CA76" s="21">
        <f t="shared" si="125"/>
        <v>1.27734736051099E-2</v>
      </c>
      <c r="CB76" s="21">
        <f t="shared" si="126"/>
        <v>0.14180906054279752</v>
      </c>
      <c r="CC76" s="21">
        <f t="shared" si="127"/>
        <v>2.5371017761488582E-3</v>
      </c>
      <c r="CD76" s="21">
        <f t="shared" si="128"/>
        <v>0.25282831265508687</v>
      </c>
      <c r="CE76" s="21">
        <f t="shared" si="129"/>
        <v>0.21467182596291012</v>
      </c>
      <c r="CF76" s="21">
        <f t="shared" si="130"/>
        <v>2.4840232295531537E-2</v>
      </c>
      <c r="CG76" s="21">
        <f t="shared" si="131"/>
        <v>2.8659554140127389E-2</v>
      </c>
      <c r="CH76" s="21">
        <f t="shared" si="132"/>
        <v>1.2750232486050839E-2</v>
      </c>
      <c r="CI76" s="21">
        <f t="shared" si="133"/>
        <v>0.12207436182019979</v>
      </c>
      <c r="CJ76" s="21">
        <f t="shared" si="134"/>
        <v>1.658757766480506</v>
      </c>
      <c r="CL76" s="68">
        <f t="shared" si="135"/>
        <v>0.40544553822732293</v>
      </c>
      <c r="CM76" s="19">
        <f t="shared" si="136"/>
        <v>2.618575002454825E-2</v>
      </c>
      <c r="CN76" s="19">
        <f t="shared" si="137"/>
        <v>7.827656465371656E-2</v>
      </c>
      <c r="CO76" s="19">
        <f t="shared" si="138"/>
        <v>7.7006262537128662E-3</v>
      </c>
      <c r="CP76" s="19">
        <f t="shared" si="139"/>
        <v>8.5491120770263523E-2</v>
      </c>
      <c r="CQ76" s="19">
        <f t="shared" si="140"/>
        <v>1.5295191542837455E-3</v>
      </c>
      <c r="CR76" s="19">
        <f t="shared" si="141"/>
        <v>0.15242027363135072</v>
      </c>
      <c r="CS76" s="19">
        <f t="shared" si="142"/>
        <v>0.12941722432347266</v>
      </c>
      <c r="CT76" s="19">
        <f t="shared" si="143"/>
        <v>1.4975201803115996E-2</v>
      </c>
      <c r="CU76" s="19">
        <f t="shared" si="144"/>
        <v>1.7277721147275306E-2</v>
      </c>
      <c r="CV76" s="19">
        <f t="shared" si="145"/>
        <v>7.6866150945618991E-3</v>
      </c>
      <c r="CW76" s="19">
        <f t="shared" si="146"/>
        <v>7.3593844916375509E-2</v>
      </c>
      <c r="CX76" s="19">
        <f t="shared" si="147"/>
        <v>1</v>
      </c>
      <c r="CZ76" s="68">
        <f t="shared" si="148"/>
        <v>2.4859999999999999E-5</v>
      </c>
      <c r="DA76" s="19">
        <f t="shared" si="149"/>
        <v>1.9937279999999998E-5</v>
      </c>
      <c r="DB76" s="19">
        <f t="shared" si="150"/>
        <v>3.5539999999999995E-5</v>
      </c>
      <c r="DC76" s="19">
        <f t="shared" si="151"/>
        <v>4.161548E-5</v>
      </c>
      <c r="DD76" s="19">
        <f t="shared" si="152"/>
        <v>1.3408239999999998E-5</v>
      </c>
      <c r="DE76" s="19">
        <f t="shared" si="153"/>
        <v>1.3408239999999998E-5</v>
      </c>
      <c r="DF76" s="19">
        <f t="shared" si="154"/>
        <v>1.249844E-5</v>
      </c>
      <c r="DG76" s="19">
        <f t="shared" si="155"/>
        <v>1.7185279999999998E-5</v>
      </c>
      <c r="DH76" s="19">
        <f t="shared" si="156"/>
        <v>2.6414959999999998E-5</v>
      </c>
      <c r="DI76" s="19">
        <f t="shared" si="157"/>
        <v>3.9211759999999993E-5</v>
      </c>
      <c r="DJ76" s="19">
        <f t="shared" si="158"/>
        <v>0</v>
      </c>
      <c r="DK76" s="19">
        <f t="shared" si="159"/>
        <v>2.2855119999999999E-5</v>
      </c>
      <c r="DM76" s="68">
        <f t="shared" si="160"/>
        <v>979.85389930400481</v>
      </c>
      <c r="DN76" s="19">
        <f t="shared" si="161"/>
        <v>104.914898720433</v>
      </c>
      <c r="DO76" s="19">
        <f t="shared" si="162"/>
        <v>224.56608137571584</v>
      </c>
      <c r="DP76" s="19">
        <f t="shared" si="163"/>
        <v>29.549413017833928</v>
      </c>
      <c r="DQ76" s="19">
        <f t="shared" si="164"/>
        <v>458.11657811490807</v>
      </c>
      <c r="DR76" s="19">
        <f t="shared" si="165"/>
        <v>8.0923438724910142</v>
      </c>
      <c r="DS76" s="19">
        <f t="shared" si="166"/>
        <v>491.46429693173172</v>
      </c>
      <c r="DT76" s="19">
        <f t="shared" si="167"/>
        <v>422.32177421958482</v>
      </c>
      <c r="DU76" s="19">
        <f t="shared" si="168"/>
        <v>35.143447492449752</v>
      </c>
      <c r="DV76" s="19">
        <f t="shared" si="169"/>
        <v>41.506969645670942</v>
      </c>
      <c r="DX76" s="19">
        <f t="shared" si="170"/>
        <v>58.024682670363873</v>
      </c>
      <c r="DZ76" s="99">
        <f t="shared" si="171"/>
        <v>2853.5543853651875</v>
      </c>
      <c r="EA76" s="21">
        <f t="shared" si="172"/>
        <v>2.8535543853651877</v>
      </c>
      <c r="EB76" s="92">
        <f t="shared" si="173"/>
        <v>1372</v>
      </c>
    </row>
    <row r="77" spans="1:132" x14ac:dyDescent="0.3">
      <c r="A77" s="19">
        <f>'A. Thermody. result (all suite)'!C33</f>
        <v>1371</v>
      </c>
      <c r="B77" s="19" t="str">
        <f>'A. Thermody. result (all suite)'!A33</f>
        <v>Basanite</v>
      </c>
      <c r="C77" s="24">
        <f>'A. Thermody. result (all suite)'!G33</f>
        <v>100</v>
      </c>
      <c r="D77" s="19">
        <f>'A. Thermody. result (all suite)'!D33</f>
        <v>10000</v>
      </c>
      <c r="E77" s="61">
        <f>'A. Thermody. result (all suite)'!I33</f>
        <v>40.405959000000003</v>
      </c>
      <c r="F77" s="21">
        <f>'A. Thermody. result (all suite)'!J33</f>
        <v>3.4696530000000001</v>
      </c>
      <c r="G77" s="21">
        <f>'A. Thermody. result (all suite)'!K33</f>
        <v>13.238676</v>
      </c>
      <c r="H77" s="21">
        <f>'A. Thermody. result (all suite)'!L33</f>
        <v>2.0397959999999999</v>
      </c>
      <c r="I77" s="21">
        <f>'A. Thermody. result (all suite)'!M33</f>
        <v>10.188981</v>
      </c>
      <c r="J77" s="21">
        <f>'A. Thermody. result (all suite)'!N33</f>
        <v>0.179982</v>
      </c>
      <c r="K77" s="21">
        <f>'A. Thermody. result (all suite)'!O33</f>
        <v>10.188981</v>
      </c>
      <c r="L77" s="21">
        <f>'A. Thermody. result (all suite)'!P33</f>
        <v>12.038796</v>
      </c>
      <c r="M77" s="21">
        <f>'A. Thermody. result (all suite)'!Q33</f>
        <v>1.539846</v>
      </c>
      <c r="N77" s="21">
        <f>'A. Thermody. result (all suite)'!R33</f>
        <v>2.6997300000000002</v>
      </c>
      <c r="O77" s="21">
        <f>'A. Thermody. result (all suite)'!S33</f>
        <v>1.8098190000000001</v>
      </c>
      <c r="P77" s="21">
        <f>'A. Thermody. result (all suite)'!T33</f>
        <v>2.1997800000000001</v>
      </c>
      <c r="Q77" s="21">
        <f t="shared" si="91"/>
        <v>99.999999000000017</v>
      </c>
      <c r="S77" s="19">
        <f t="shared" si="92"/>
        <v>1644</v>
      </c>
      <c r="T77" s="19">
        <f t="shared" si="93"/>
        <v>1</v>
      </c>
      <c r="V77" s="61">
        <f t="shared" si="94"/>
        <v>39.517116786221379</v>
      </c>
      <c r="W77" s="21">
        <f t="shared" si="95"/>
        <v>3.3933282664733526</v>
      </c>
      <c r="X77" s="21">
        <f t="shared" si="96"/>
        <v>12.947454250174983</v>
      </c>
      <c r="Y77" s="21">
        <f t="shared" si="97"/>
        <v>1.9949249751024896</v>
      </c>
      <c r="Z77" s="21">
        <f t="shared" si="98"/>
        <v>9.9648458315168487</v>
      </c>
      <c r="AA77" s="21">
        <f t="shared" si="99"/>
        <v>0.17602279192080791</v>
      </c>
      <c r="AB77" s="21">
        <f t="shared" si="100"/>
        <v>9.9648458315168487</v>
      </c>
      <c r="AC77" s="21">
        <f t="shared" si="101"/>
        <v>11.77396897070293</v>
      </c>
      <c r="AD77" s="21">
        <f t="shared" si="102"/>
        <v>1.5059727753224676</v>
      </c>
      <c r="AE77" s="21">
        <f t="shared" si="103"/>
        <v>2.6403418788121189</v>
      </c>
      <c r="AF77" s="21">
        <f t="shared" si="104"/>
        <v>1.7700069632036797</v>
      </c>
      <c r="AG77" s="21">
        <f t="shared" si="105"/>
        <v>95.64882932096792</v>
      </c>
      <c r="AH77" s="21"/>
      <c r="AI77" s="61">
        <f t="shared" si="106"/>
        <v>41.314793988344739</v>
      </c>
      <c r="AJ77" s="21">
        <f t="shared" si="107"/>
        <v>3.5476945097638271</v>
      </c>
      <c r="AK77" s="21">
        <f t="shared" si="108"/>
        <v>13.536448215928839</v>
      </c>
      <c r="AL77" s="21">
        <f t="shared" si="109"/>
        <v>2.0856763112156216</v>
      </c>
      <c r="AM77" s="21">
        <f t="shared" si="110"/>
        <v>10.418157652591759</v>
      </c>
      <c r="AN77" s="21">
        <f t="shared" si="111"/>
        <v>0.18403026275431955</v>
      </c>
      <c r="AO77" s="21">
        <f t="shared" si="112"/>
        <v>10.418157652591759</v>
      </c>
      <c r="AP77" s="21">
        <f t="shared" si="113"/>
        <v>12.309579797566707</v>
      </c>
      <c r="AQ77" s="21">
        <f t="shared" si="114"/>
        <v>1.5744811368980673</v>
      </c>
      <c r="AR77" s="21">
        <f t="shared" si="115"/>
        <v>2.7604539413147937</v>
      </c>
      <c r="AS77" s="21">
        <f t="shared" si="116"/>
        <v>1.8505265310295469</v>
      </c>
      <c r="AT77" s="21">
        <f t="shared" si="117"/>
        <v>99.999999999999986</v>
      </c>
      <c r="AU77" s="21"/>
      <c r="AV77" s="21">
        <f>AR77*'[1]diagram lines'!$G$39</f>
        <v>2.2914698131109512</v>
      </c>
      <c r="AW77" s="21">
        <f>AK77*'[1]diagram lines'!$G$40</f>
        <v>7.1643869313886217</v>
      </c>
      <c r="AX77" s="21">
        <f>AQ77*'[1]diagram lines'!$G$38</f>
        <v>1.1680323116258977</v>
      </c>
      <c r="AY77" s="21">
        <f>AP77*'[1]diagram lines'!$G$41</f>
        <v>8.797135148482143</v>
      </c>
      <c r="AZ77" s="21">
        <f t="shared" si="118"/>
        <v>4.3349350782128608</v>
      </c>
      <c r="BA77" s="21">
        <f t="shared" si="119"/>
        <v>0.5845312031092702</v>
      </c>
      <c r="BB77" s="21">
        <f t="shared" si="120"/>
        <v>2.0709300567154845</v>
      </c>
      <c r="BC77" s="86">
        <f t="shared" si="121"/>
        <v>0.4828748304450271</v>
      </c>
      <c r="BX77" s="61">
        <f t="shared" si="122"/>
        <v>0.67253593541944079</v>
      </c>
      <c r="BY77" s="21">
        <f t="shared" si="123"/>
        <v>4.343581622433651E-2</v>
      </c>
      <c r="BZ77" s="21">
        <f t="shared" si="124"/>
        <v>0.12984185955276581</v>
      </c>
      <c r="CA77" s="21">
        <f t="shared" si="125"/>
        <v>1.27734736051099E-2</v>
      </c>
      <c r="CB77" s="21">
        <f t="shared" si="126"/>
        <v>0.14180906054279752</v>
      </c>
      <c r="CC77" s="21">
        <f t="shared" si="127"/>
        <v>2.5371017761488582E-3</v>
      </c>
      <c r="CD77" s="21">
        <f t="shared" si="128"/>
        <v>0.25282831265508687</v>
      </c>
      <c r="CE77" s="21">
        <f t="shared" si="129"/>
        <v>0.21467182596291012</v>
      </c>
      <c r="CF77" s="21">
        <f t="shared" si="130"/>
        <v>2.4840232295531537E-2</v>
      </c>
      <c r="CG77" s="21">
        <f t="shared" si="131"/>
        <v>2.8659554140127389E-2</v>
      </c>
      <c r="CH77" s="21">
        <f t="shared" si="132"/>
        <v>1.2750232486050839E-2</v>
      </c>
      <c r="CI77" s="21">
        <f t="shared" si="133"/>
        <v>0.12207436182019979</v>
      </c>
      <c r="CJ77" s="21">
        <f t="shared" si="134"/>
        <v>1.658757766480506</v>
      </c>
      <c r="CL77" s="68">
        <f t="shared" si="135"/>
        <v>0.40544553822732293</v>
      </c>
      <c r="CM77" s="19">
        <f t="shared" si="136"/>
        <v>2.618575002454825E-2</v>
      </c>
      <c r="CN77" s="19">
        <f t="shared" si="137"/>
        <v>7.827656465371656E-2</v>
      </c>
      <c r="CO77" s="19">
        <f t="shared" si="138"/>
        <v>7.7006262537128662E-3</v>
      </c>
      <c r="CP77" s="19">
        <f t="shared" si="139"/>
        <v>8.5491120770263523E-2</v>
      </c>
      <c r="CQ77" s="19">
        <f t="shared" si="140"/>
        <v>1.5295191542837455E-3</v>
      </c>
      <c r="CR77" s="19">
        <f t="shared" si="141"/>
        <v>0.15242027363135072</v>
      </c>
      <c r="CS77" s="19">
        <f t="shared" si="142"/>
        <v>0.12941722432347266</v>
      </c>
      <c r="CT77" s="19">
        <f t="shared" si="143"/>
        <v>1.4975201803115996E-2</v>
      </c>
      <c r="CU77" s="19">
        <f t="shared" si="144"/>
        <v>1.7277721147275306E-2</v>
      </c>
      <c r="CV77" s="19">
        <f t="shared" si="145"/>
        <v>7.6866150945618991E-3</v>
      </c>
      <c r="CW77" s="19">
        <f t="shared" si="146"/>
        <v>7.3593844916375509E-2</v>
      </c>
      <c r="CX77" s="19">
        <f t="shared" si="147"/>
        <v>1</v>
      </c>
      <c r="CZ77" s="68">
        <f t="shared" si="148"/>
        <v>2.4859999999999999E-5</v>
      </c>
      <c r="DA77" s="19">
        <f t="shared" si="149"/>
        <v>1.9930039999999997E-5</v>
      </c>
      <c r="DB77" s="19">
        <f t="shared" si="150"/>
        <v>3.5539999999999995E-5</v>
      </c>
      <c r="DC77" s="19">
        <f t="shared" si="151"/>
        <v>4.1606389999999995E-5</v>
      </c>
      <c r="DD77" s="19">
        <f t="shared" si="152"/>
        <v>1.3405319999999998E-5</v>
      </c>
      <c r="DE77" s="19">
        <f t="shared" si="153"/>
        <v>1.3405319999999998E-5</v>
      </c>
      <c r="DF77" s="19">
        <f t="shared" si="154"/>
        <v>1.249517E-5</v>
      </c>
      <c r="DG77" s="19">
        <f t="shared" si="155"/>
        <v>1.7181539999999997E-5</v>
      </c>
      <c r="DH77" s="19">
        <f t="shared" si="156"/>
        <v>2.6407279999999999E-5</v>
      </c>
      <c r="DI77" s="19">
        <f t="shared" si="157"/>
        <v>3.9199679999999995E-5</v>
      </c>
      <c r="DJ77" s="19">
        <f t="shared" si="158"/>
        <v>0</v>
      </c>
      <c r="DK77" s="19">
        <f t="shared" si="159"/>
        <v>2.2845659999999998E-5</v>
      </c>
      <c r="DM77" s="68">
        <f t="shared" si="160"/>
        <v>979.85389930400481</v>
      </c>
      <c r="DN77" s="19">
        <f t="shared" si="161"/>
        <v>104.95301123133294</v>
      </c>
      <c r="DO77" s="19">
        <f t="shared" si="162"/>
        <v>224.56608137571584</v>
      </c>
      <c r="DP77" s="19">
        <f t="shared" si="163"/>
        <v>29.555868857053152</v>
      </c>
      <c r="DQ77" s="19">
        <f t="shared" si="164"/>
        <v>458.21636688594043</v>
      </c>
      <c r="DR77" s="19">
        <f t="shared" si="165"/>
        <v>8.0941065789469331</v>
      </c>
      <c r="DS77" s="19">
        <f t="shared" si="166"/>
        <v>491.59291368932423</v>
      </c>
      <c r="DT77" s="19">
        <f t="shared" si="167"/>
        <v>422.41370331532255</v>
      </c>
      <c r="DU77" s="19">
        <f t="shared" si="168"/>
        <v>35.153668222367493</v>
      </c>
      <c r="DV77" s="19">
        <f t="shared" si="169"/>
        <v>41.519760673386465</v>
      </c>
      <c r="DX77" s="19">
        <f t="shared" si="170"/>
        <v>58.048709706486349</v>
      </c>
      <c r="DZ77" s="99">
        <f t="shared" si="171"/>
        <v>2853.968089839881</v>
      </c>
      <c r="EA77" s="21">
        <f t="shared" si="172"/>
        <v>2.8539680898398809</v>
      </c>
      <c r="EB77" s="92">
        <f t="shared" si="173"/>
        <v>1371</v>
      </c>
    </row>
    <row r="78" spans="1:132" x14ac:dyDescent="0.3">
      <c r="A78" s="19">
        <f>'A. Thermody. result (all suite)'!C34</f>
        <v>1370</v>
      </c>
      <c r="B78" s="19" t="str">
        <f>'A. Thermody. result (all suite)'!A34</f>
        <v>Basanite</v>
      </c>
      <c r="C78" s="24">
        <f>'A. Thermody. result (all suite)'!G34</f>
        <v>100</v>
      </c>
      <c r="D78" s="19">
        <f>'A. Thermody. result (all suite)'!D34</f>
        <v>10000</v>
      </c>
      <c r="E78" s="61">
        <f>'A. Thermody. result (all suite)'!I34</f>
        <v>40.405959000000003</v>
      </c>
      <c r="F78" s="21">
        <f>'A. Thermody. result (all suite)'!J34</f>
        <v>3.4696530000000001</v>
      </c>
      <c r="G78" s="21">
        <f>'A. Thermody. result (all suite)'!K34</f>
        <v>13.238676</v>
      </c>
      <c r="H78" s="21">
        <f>'A. Thermody. result (all suite)'!L34</f>
        <v>2.0397959999999999</v>
      </c>
      <c r="I78" s="21">
        <f>'A. Thermody. result (all suite)'!M34</f>
        <v>10.188981</v>
      </c>
      <c r="J78" s="21">
        <f>'A. Thermody. result (all suite)'!N34</f>
        <v>0.179982</v>
      </c>
      <c r="K78" s="21">
        <f>'A. Thermody. result (all suite)'!O34</f>
        <v>10.188981</v>
      </c>
      <c r="L78" s="21">
        <f>'A. Thermody. result (all suite)'!P34</f>
        <v>12.038796</v>
      </c>
      <c r="M78" s="21">
        <f>'A. Thermody. result (all suite)'!Q34</f>
        <v>1.539846</v>
      </c>
      <c r="N78" s="21">
        <f>'A. Thermody. result (all suite)'!R34</f>
        <v>2.6997300000000002</v>
      </c>
      <c r="O78" s="21">
        <f>'A. Thermody. result (all suite)'!S34</f>
        <v>1.8098190000000001</v>
      </c>
      <c r="P78" s="21">
        <f>'A. Thermody. result (all suite)'!T34</f>
        <v>2.1997800000000001</v>
      </c>
      <c r="Q78" s="21">
        <f t="shared" si="91"/>
        <v>99.999999000000017</v>
      </c>
      <c r="S78" s="19">
        <f t="shared" si="92"/>
        <v>1643</v>
      </c>
      <c r="T78" s="19">
        <f t="shared" si="93"/>
        <v>1</v>
      </c>
      <c r="V78" s="61">
        <f t="shared" si="94"/>
        <v>39.517116786221379</v>
      </c>
      <c r="W78" s="21">
        <f t="shared" si="95"/>
        <v>3.3933282664733526</v>
      </c>
      <c r="X78" s="21">
        <f t="shared" si="96"/>
        <v>12.947454250174983</v>
      </c>
      <c r="Y78" s="21">
        <f t="shared" si="97"/>
        <v>1.9949249751024896</v>
      </c>
      <c r="Z78" s="21">
        <f t="shared" si="98"/>
        <v>9.9648458315168487</v>
      </c>
      <c r="AA78" s="21">
        <f t="shared" si="99"/>
        <v>0.17602279192080791</v>
      </c>
      <c r="AB78" s="21">
        <f t="shared" si="100"/>
        <v>9.9648458315168487</v>
      </c>
      <c r="AC78" s="21">
        <f t="shared" si="101"/>
        <v>11.77396897070293</v>
      </c>
      <c r="AD78" s="21">
        <f t="shared" si="102"/>
        <v>1.5059727753224676</v>
      </c>
      <c r="AE78" s="21">
        <f t="shared" si="103"/>
        <v>2.6403418788121189</v>
      </c>
      <c r="AF78" s="21">
        <f t="shared" si="104"/>
        <v>1.7700069632036797</v>
      </c>
      <c r="AG78" s="21">
        <f t="shared" si="105"/>
        <v>95.64882932096792</v>
      </c>
      <c r="AH78" s="21"/>
      <c r="AI78" s="61">
        <f t="shared" si="106"/>
        <v>41.314793988344739</v>
      </c>
      <c r="AJ78" s="21">
        <f t="shared" si="107"/>
        <v>3.5476945097638271</v>
      </c>
      <c r="AK78" s="21">
        <f t="shared" si="108"/>
        <v>13.536448215928839</v>
      </c>
      <c r="AL78" s="21">
        <f t="shared" si="109"/>
        <v>2.0856763112156216</v>
      </c>
      <c r="AM78" s="21">
        <f t="shared" si="110"/>
        <v>10.418157652591759</v>
      </c>
      <c r="AN78" s="21">
        <f t="shared" si="111"/>
        <v>0.18403026275431955</v>
      </c>
      <c r="AO78" s="21">
        <f t="shared" si="112"/>
        <v>10.418157652591759</v>
      </c>
      <c r="AP78" s="21">
        <f t="shared" si="113"/>
        <v>12.309579797566707</v>
      </c>
      <c r="AQ78" s="21">
        <f t="shared" si="114"/>
        <v>1.5744811368980673</v>
      </c>
      <c r="AR78" s="21">
        <f t="shared" si="115"/>
        <v>2.7604539413147937</v>
      </c>
      <c r="AS78" s="21">
        <f t="shared" si="116"/>
        <v>1.8505265310295469</v>
      </c>
      <c r="AT78" s="21">
        <f t="shared" si="117"/>
        <v>99.999999999999986</v>
      </c>
      <c r="AU78" s="21"/>
      <c r="AV78" s="21">
        <f>AR78*'[1]diagram lines'!$G$39</f>
        <v>2.2914698131109512</v>
      </c>
      <c r="AW78" s="21">
        <f>AK78*'[1]diagram lines'!$G$40</f>
        <v>7.1643869313886217</v>
      </c>
      <c r="AX78" s="21">
        <f>AQ78*'[1]diagram lines'!$G$38</f>
        <v>1.1680323116258977</v>
      </c>
      <c r="AY78" s="21">
        <f>AP78*'[1]diagram lines'!$G$41</f>
        <v>8.797135148482143</v>
      </c>
      <c r="AZ78" s="21">
        <f t="shared" si="118"/>
        <v>4.3349350782128608</v>
      </c>
      <c r="BA78" s="21">
        <f t="shared" si="119"/>
        <v>0.5845312031092702</v>
      </c>
      <c r="BB78" s="21">
        <f t="shared" si="120"/>
        <v>2.0709300567154845</v>
      </c>
      <c r="BC78" s="86">
        <f t="shared" si="121"/>
        <v>0.4828748304450271</v>
      </c>
      <c r="BX78" s="61">
        <f t="shared" si="122"/>
        <v>0.67253593541944079</v>
      </c>
      <c r="BY78" s="21">
        <f t="shared" si="123"/>
        <v>4.343581622433651E-2</v>
      </c>
      <c r="BZ78" s="21">
        <f t="shared" si="124"/>
        <v>0.12984185955276581</v>
      </c>
      <c r="CA78" s="21">
        <f t="shared" si="125"/>
        <v>1.27734736051099E-2</v>
      </c>
      <c r="CB78" s="21">
        <f t="shared" si="126"/>
        <v>0.14180906054279752</v>
      </c>
      <c r="CC78" s="21">
        <f t="shared" si="127"/>
        <v>2.5371017761488582E-3</v>
      </c>
      <c r="CD78" s="21">
        <f t="shared" si="128"/>
        <v>0.25282831265508687</v>
      </c>
      <c r="CE78" s="21">
        <f t="shared" si="129"/>
        <v>0.21467182596291012</v>
      </c>
      <c r="CF78" s="21">
        <f t="shared" si="130"/>
        <v>2.4840232295531537E-2</v>
      </c>
      <c r="CG78" s="21">
        <f t="shared" si="131"/>
        <v>2.8659554140127389E-2</v>
      </c>
      <c r="CH78" s="21">
        <f t="shared" si="132"/>
        <v>1.2750232486050839E-2</v>
      </c>
      <c r="CI78" s="21">
        <f t="shared" si="133"/>
        <v>0.12207436182019979</v>
      </c>
      <c r="CJ78" s="21">
        <f t="shared" si="134"/>
        <v>1.658757766480506</v>
      </c>
      <c r="CL78" s="68">
        <f t="shared" si="135"/>
        <v>0.40544553822732293</v>
      </c>
      <c r="CM78" s="19">
        <f t="shared" si="136"/>
        <v>2.618575002454825E-2</v>
      </c>
      <c r="CN78" s="19">
        <f t="shared" si="137"/>
        <v>7.827656465371656E-2</v>
      </c>
      <c r="CO78" s="19">
        <f t="shared" si="138"/>
        <v>7.7006262537128662E-3</v>
      </c>
      <c r="CP78" s="19">
        <f t="shared" si="139"/>
        <v>8.5491120770263523E-2</v>
      </c>
      <c r="CQ78" s="19">
        <f t="shared" si="140"/>
        <v>1.5295191542837455E-3</v>
      </c>
      <c r="CR78" s="19">
        <f t="shared" si="141"/>
        <v>0.15242027363135072</v>
      </c>
      <c r="CS78" s="19">
        <f t="shared" si="142"/>
        <v>0.12941722432347266</v>
      </c>
      <c r="CT78" s="19">
        <f t="shared" si="143"/>
        <v>1.4975201803115996E-2</v>
      </c>
      <c r="CU78" s="19">
        <f t="shared" si="144"/>
        <v>1.7277721147275306E-2</v>
      </c>
      <c r="CV78" s="19">
        <f t="shared" si="145"/>
        <v>7.6866150945618991E-3</v>
      </c>
      <c r="CW78" s="19">
        <f t="shared" si="146"/>
        <v>7.3593844916375509E-2</v>
      </c>
      <c r="CX78" s="19">
        <f t="shared" si="147"/>
        <v>1</v>
      </c>
      <c r="CZ78" s="68">
        <f t="shared" si="148"/>
        <v>2.4859999999999999E-5</v>
      </c>
      <c r="DA78" s="19">
        <f t="shared" si="149"/>
        <v>1.9922799999999998E-5</v>
      </c>
      <c r="DB78" s="19">
        <f t="shared" si="150"/>
        <v>3.5539999999999995E-5</v>
      </c>
      <c r="DC78" s="19">
        <f t="shared" si="151"/>
        <v>4.1597299999999996E-5</v>
      </c>
      <c r="DD78" s="19">
        <f t="shared" si="152"/>
        <v>1.3402399999999997E-5</v>
      </c>
      <c r="DE78" s="19">
        <f t="shared" si="153"/>
        <v>1.3402399999999997E-5</v>
      </c>
      <c r="DF78" s="19">
        <f t="shared" si="154"/>
        <v>1.24919E-5</v>
      </c>
      <c r="DG78" s="19">
        <f t="shared" si="155"/>
        <v>1.71778E-5</v>
      </c>
      <c r="DH78" s="19">
        <f t="shared" si="156"/>
        <v>2.6399599999999997E-5</v>
      </c>
      <c r="DI78" s="19">
        <f t="shared" si="157"/>
        <v>3.9187599999999991E-5</v>
      </c>
      <c r="DJ78" s="19">
        <f t="shared" si="158"/>
        <v>0</v>
      </c>
      <c r="DK78" s="19">
        <f t="shared" si="159"/>
        <v>2.28362E-5</v>
      </c>
      <c r="DM78" s="68">
        <f t="shared" si="160"/>
        <v>979.85389930400481</v>
      </c>
      <c r="DN78" s="19">
        <f t="shared" si="161"/>
        <v>104.99115144261421</v>
      </c>
      <c r="DO78" s="19">
        <f t="shared" si="162"/>
        <v>224.56608137571584</v>
      </c>
      <c r="DP78" s="19">
        <f t="shared" si="163"/>
        <v>29.562327517781387</v>
      </c>
      <c r="DQ78" s="19">
        <f t="shared" si="164"/>
        <v>458.31619913921651</v>
      </c>
      <c r="DR78" s="19">
        <f t="shared" si="165"/>
        <v>8.0958700534895929</v>
      </c>
      <c r="DS78" s="19">
        <f t="shared" si="166"/>
        <v>491.72159778283793</v>
      </c>
      <c r="DT78" s="19">
        <f t="shared" si="167"/>
        <v>422.50567244119424</v>
      </c>
      <c r="DU78" s="19">
        <f t="shared" si="168"/>
        <v>35.16389489898183</v>
      </c>
      <c r="DV78" s="19">
        <f t="shared" si="169"/>
        <v>41.532559587046265</v>
      </c>
      <c r="DX78" s="19">
        <f t="shared" si="170"/>
        <v>58.072756649227401</v>
      </c>
      <c r="DZ78" s="99">
        <f t="shared" si="171"/>
        <v>2854.3820101921096</v>
      </c>
      <c r="EA78" s="21">
        <f t="shared" si="172"/>
        <v>2.8543820101921096</v>
      </c>
      <c r="EB78" s="92">
        <f t="shared" si="173"/>
        <v>1370</v>
      </c>
    </row>
    <row r="79" spans="1:132" x14ac:dyDescent="0.3">
      <c r="A79" s="19">
        <f>'A. Thermody. result (all suite)'!C35</f>
        <v>1369</v>
      </c>
      <c r="B79" s="19" t="str">
        <f>'A. Thermody. result (all suite)'!A35</f>
        <v>Basanite</v>
      </c>
      <c r="C79" s="24">
        <f>'A. Thermody. result (all suite)'!G35</f>
        <v>100</v>
      </c>
      <c r="D79" s="19">
        <f>'A. Thermody. result (all suite)'!D35</f>
        <v>10000</v>
      </c>
      <c r="E79" s="61">
        <f>'A. Thermody. result (all suite)'!I35</f>
        <v>40.405959000000003</v>
      </c>
      <c r="F79" s="21">
        <f>'A. Thermody. result (all suite)'!J35</f>
        <v>3.4696530000000001</v>
      </c>
      <c r="G79" s="21">
        <f>'A. Thermody. result (all suite)'!K35</f>
        <v>13.238676</v>
      </c>
      <c r="H79" s="21">
        <f>'A. Thermody. result (all suite)'!L35</f>
        <v>2.0397959999999999</v>
      </c>
      <c r="I79" s="21">
        <f>'A. Thermody. result (all suite)'!M35</f>
        <v>10.188981</v>
      </c>
      <c r="J79" s="21">
        <f>'A. Thermody. result (all suite)'!N35</f>
        <v>0.179982</v>
      </c>
      <c r="K79" s="21">
        <f>'A. Thermody. result (all suite)'!O35</f>
        <v>10.188981</v>
      </c>
      <c r="L79" s="21">
        <f>'A. Thermody. result (all suite)'!P35</f>
        <v>12.038796</v>
      </c>
      <c r="M79" s="21">
        <f>'A. Thermody. result (all suite)'!Q35</f>
        <v>1.539846</v>
      </c>
      <c r="N79" s="21">
        <f>'A. Thermody. result (all suite)'!R35</f>
        <v>2.6997300000000002</v>
      </c>
      <c r="O79" s="21">
        <f>'A. Thermody. result (all suite)'!S35</f>
        <v>1.8098190000000001</v>
      </c>
      <c r="P79" s="21">
        <f>'A. Thermody. result (all suite)'!T35</f>
        <v>2.1997800000000001</v>
      </c>
      <c r="Q79" s="21">
        <f t="shared" si="91"/>
        <v>99.999999000000017</v>
      </c>
      <c r="S79" s="19">
        <f t="shared" si="92"/>
        <v>1642</v>
      </c>
      <c r="T79" s="19">
        <f t="shared" si="93"/>
        <v>1</v>
      </c>
      <c r="V79" s="61">
        <f t="shared" si="94"/>
        <v>39.517116786221379</v>
      </c>
      <c r="W79" s="21">
        <f t="shared" si="95"/>
        <v>3.3933282664733526</v>
      </c>
      <c r="X79" s="21">
        <f t="shared" si="96"/>
        <v>12.947454250174983</v>
      </c>
      <c r="Y79" s="21">
        <f t="shared" si="97"/>
        <v>1.9949249751024896</v>
      </c>
      <c r="Z79" s="21">
        <f t="shared" si="98"/>
        <v>9.9648458315168487</v>
      </c>
      <c r="AA79" s="21">
        <f t="shared" si="99"/>
        <v>0.17602279192080791</v>
      </c>
      <c r="AB79" s="21">
        <f t="shared" si="100"/>
        <v>9.9648458315168487</v>
      </c>
      <c r="AC79" s="21">
        <f t="shared" si="101"/>
        <v>11.77396897070293</v>
      </c>
      <c r="AD79" s="21">
        <f t="shared" si="102"/>
        <v>1.5059727753224676</v>
      </c>
      <c r="AE79" s="21">
        <f t="shared" si="103"/>
        <v>2.6403418788121189</v>
      </c>
      <c r="AF79" s="21">
        <f t="shared" si="104"/>
        <v>1.7700069632036797</v>
      </c>
      <c r="AG79" s="21">
        <f t="shared" si="105"/>
        <v>95.64882932096792</v>
      </c>
      <c r="AH79" s="21"/>
      <c r="AI79" s="61">
        <f t="shared" si="106"/>
        <v>41.314793988344739</v>
      </c>
      <c r="AJ79" s="21">
        <f t="shared" si="107"/>
        <v>3.5476945097638271</v>
      </c>
      <c r="AK79" s="21">
        <f t="shared" si="108"/>
        <v>13.536448215928839</v>
      </c>
      <c r="AL79" s="21">
        <f t="shared" si="109"/>
        <v>2.0856763112156216</v>
      </c>
      <c r="AM79" s="21">
        <f t="shared" si="110"/>
        <v>10.418157652591759</v>
      </c>
      <c r="AN79" s="21">
        <f t="shared" si="111"/>
        <v>0.18403026275431955</v>
      </c>
      <c r="AO79" s="21">
        <f t="shared" si="112"/>
        <v>10.418157652591759</v>
      </c>
      <c r="AP79" s="21">
        <f t="shared" si="113"/>
        <v>12.309579797566707</v>
      </c>
      <c r="AQ79" s="21">
        <f t="shared" si="114"/>
        <v>1.5744811368980673</v>
      </c>
      <c r="AR79" s="21">
        <f t="shared" si="115"/>
        <v>2.7604539413147937</v>
      </c>
      <c r="AS79" s="21">
        <f t="shared" si="116"/>
        <v>1.8505265310295469</v>
      </c>
      <c r="AT79" s="21">
        <f t="shared" si="117"/>
        <v>99.999999999999986</v>
      </c>
      <c r="AU79" s="21"/>
      <c r="AV79" s="21">
        <f>AR79*'[1]diagram lines'!$G$39</f>
        <v>2.2914698131109512</v>
      </c>
      <c r="AW79" s="21">
        <f>AK79*'[1]diagram lines'!$G$40</f>
        <v>7.1643869313886217</v>
      </c>
      <c r="AX79" s="21">
        <f>AQ79*'[1]diagram lines'!$G$38</f>
        <v>1.1680323116258977</v>
      </c>
      <c r="AY79" s="21">
        <f>AP79*'[1]diagram lines'!$G$41</f>
        <v>8.797135148482143</v>
      </c>
      <c r="AZ79" s="21">
        <f t="shared" si="118"/>
        <v>4.3349350782128608</v>
      </c>
      <c r="BA79" s="21">
        <f t="shared" si="119"/>
        <v>0.5845312031092702</v>
      </c>
      <c r="BB79" s="21">
        <f t="shared" si="120"/>
        <v>2.0709300567154845</v>
      </c>
      <c r="BC79" s="86">
        <f t="shared" si="121"/>
        <v>0.4828748304450271</v>
      </c>
      <c r="BX79" s="61">
        <f t="shared" si="122"/>
        <v>0.67253593541944079</v>
      </c>
      <c r="BY79" s="21">
        <f t="shared" si="123"/>
        <v>4.343581622433651E-2</v>
      </c>
      <c r="BZ79" s="21">
        <f t="shared" si="124"/>
        <v>0.12984185955276581</v>
      </c>
      <c r="CA79" s="21">
        <f t="shared" si="125"/>
        <v>1.27734736051099E-2</v>
      </c>
      <c r="CB79" s="21">
        <f t="shared" si="126"/>
        <v>0.14180906054279752</v>
      </c>
      <c r="CC79" s="21">
        <f t="shared" si="127"/>
        <v>2.5371017761488582E-3</v>
      </c>
      <c r="CD79" s="21">
        <f t="shared" si="128"/>
        <v>0.25282831265508687</v>
      </c>
      <c r="CE79" s="21">
        <f t="shared" si="129"/>
        <v>0.21467182596291012</v>
      </c>
      <c r="CF79" s="21">
        <f t="shared" si="130"/>
        <v>2.4840232295531537E-2</v>
      </c>
      <c r="CG79" s="21">
        <f t="shared" si="131"/>
        <v>2.8659554140127389E-2</v>
      </c>
      <c r="CH79" s="21">
        <f t="shared" si="132"/>
        <v>1.2750232486050839E-2</v>
      </c>
      <c r="CI79" s="21">
        <f t="shared" si="133"/>
        <v>0.12207436182019979</v>
      </c>
      <c r="CJ79" s="21">
        <f t="shared" si="134"/>
        <v>1.658757766480506</v>
      </c>
      <c r="CL79" s="68">
        <f t="shared" si="135"/>
        <v>0.40544553822732293</v>
      </c>
      <c r="CM79" s="19">
        <f t="shared" si="136"/>
        <v>2.618575002454825E-2</v>
      </c>
      <c r="CN79" s="19">
        <f t="shared" si="137"/>
        <v>7.827656465371656E-2</v>
      </c>
      <c r="CO79" s="19">
        <f t="shared" si="138"/>
        <v>7.7006262537128662E-3</v>
      </c>
      <c r="CP79" s="19">
        <f t="shared" si="139"/>
        <v>8.5491120770263523E-2</v>
      </c>
      <c r="CQ79" s="19">
        <f t="shared" si="140"/>
        <v>1.5295191542837455E-3</v>
      </c>
      <c r="CR79" s="19">
        <f t="shared" si="141"/>
        <v>0.15242027363135072</v>
      </c>
      <c r="CS79" s="19">
        <f t="shared" si="142"/>
        <v>0.12941722432347266</v>
      </c>
      <c r="CT79" s="19">
        <f t="shared" si="143"/>
        <v>1.4975201803115996E-2</v>
      </c>
      <c r="CU79" s="19">
        <f t="shared" si="144"/>
        <v>1.7277721147275306E-2</v>
      </c>
      <c r="CV79" s="19">
        <f t="shared" si="145"/>
        <v>7.6866150945618991E-3</v>
      </c>
      <c r="CW79" s="19">
        <f t="shared" si="146"/>
        <v>7.3593844916375509E-2</v>
      </c>
      <c r="CX79" s="19">
        <f t="shared" si="147"/>
        <v>1</v>
      </c>
      <c r="CZ79" s="68">
        <f t="shared" si="148"/>
        <v>2.4859999999999999E-5</v>
      </c>
      <c r="DA79" s="19">
        <f t="shared" si="149"/>
        <v>1.9915559999999997E-5</v>
      </c>
      <c r="DB79" s="19">
        <f t="shared" si="150"/>
        <v>3.5539999999999995E-5</v>
      </c>
      <c r="DC79" s="19">
        <f t="shared" si="151"/>
        <v>4.1588209999999997E-5</v>
      </c>
      <c r="DD79" s="19">
        <f t="shared" si="152"/>
        <v>1.3399479999999998E-5</v>
      </c>
      <c r="DE79" s="19">
        <f t="shared" si="153"/>
        <v>1.3399479999999998E-5</v>
      </c>
      <c r="DF79" s="19">
        <f t="shared" si="154"/>
        <v>1.248863E-5</v>
      </c>
      <c r="DG79" s="19">
        <f t="shared" si="155"/>
        <v>1.7174059999999999E-5</v>
      </c>
      <c r="DH79" s="19">
        <f t="shared" si="156"/>
        <v>2.6391919999999999E-5</v>
      </c>
      <c r="DI79" s="19">
        <f t="shared" si="157"/>
        <v>3.9175519999999992E-5</v>
      </c>
      <c r="DJ79" s="19">
        <f t="shared" si="158"/>
        <v>0</v>
      </c>
      <c r="DK79" s="19">
        <f t="shared" si="159"/>
        <v>2.2826739999999999E-5</v>
      </c>
      <c r="DM79" s="68">
        <f t="shared" si="160"/>
        <v>979.85389930400481</v>
      </c>
      <c r="DN79" s="19">
        <f t="shared" si="161"/>
        <v>105.02931938448704</v>
      </c>
      <c r="DO79" s="19">
        <f t="shared" si="162"/>
        <v>224.56608137571584</v>
      </c>
      <c r="DP79" s="19">
        <f t="shared" si="163"/>
        <v>29.568789001868744</v>
      </c>
      <c r="DQ79" s="19">
        <f t="shared" si="164"/>
        <v>458.41607490316301</v>
      </c>
      <c r="DR79" s="19">
        <f t="shared" si="165"/>
        <v>8.0976342966211305</v>
      </c>
      <c r="DS79" s="19">
        <f t="shared" si="166"/>
        <v>491.85034926516624</v>
      </c>
      <c r="DT79" s="19">
        <f t="shared" si="167"/>
        <v>422.59768162335212</v>
      </c>
      <c r="DU79" s="19">
        <f t="shared" si="168"/>
        <v>35.174127527484188</v>
      </c>
      <c r="DV79" s="19">
        <f t="shared" si="169"/>
        <v>41.545366393945358</v>
      </c>
      <c r="DX79" s="19">
        <f t="shared" si="170"/>
        <v>58.096823523336525</v>
      </c>
      <c r="DZ79" s="99">
        <f t="shared" si="171"/>
        <v>2854.7961465991448</v>
      </c>
      <c r="EA79" s="21">
        <f t="shared" si="172"/>
        <v>2.8547961465991447</v>
      </c>
      <c r="EB79" s="92">
        <f t="shared" si="173"/>
        <v>1369</v>
      </c>
    </row>
    <row r="80" spans="1:132" x14ac:dyDescent="0.3">
      <c r="A80" s="19">
        <f>'A. Thermody. result (all suite)'!C36</f>
        <v>1368</v>
      </c>
      <c r="B80" s="19" t="str">
        <f>'A. Thermody. result (all suite)'!A36</f>
        <v>Basanite</v>
      </c>
      <c r="C80" s="24">
        <f>'A. Thermody. result (all suite)'!G36</f>
        <v>100</v>
      </c>
      <c r="D80" s="19">
        <f>'A. Thermody. result (all suite)'!D36</f>
        <v>10000</v>
      </c>
      <c r="E80" s="61">
        <f>'A. Thermody. result (all suite)'!I36</f>
        <v>40.405959000000003</v>
      </c>
      <c r="F80" s="21">
        <f>'A. Thermody. result (all suite)'!J36</f>
        <v>3.4696530000000001</v>
      </c>
      <c r="G80" s="21">
        <f>'A. Thermody. result (all suite)'!K36</f>
        <v>13.238676</v>
      </c>
      <c r="H80" s="21">
        <f>'A. Thermody. result (all suite)'!L36</f>
        <v>2.0397959999999999</v>
      </c>
      <c r="I80" s="21">
        <f>'A. Thermody. result (all suite)'!M36</f>
        <v>10.188981</v>
      </c>
      <c r="J80" s="21">
        <f>'A. Thermody. result (all suite)'!N36</f>
        <v>0.179982</v>
      </c>
      <c r="K80" s="21">
        <f>'A. Thermody. result (all suite)'!O36</f>
        <v>10.188981</v>
      </c>
      <c r="L80" s="21">
        <f>'A. Thermody. result (all suite)'!P36</f>
        <v>12.038796</v>
      </c>
      <c r="M80" s="21">
        <f>'A. Thermody. result (all suite)'!Q36</f>
        <v>1.539846</v>
      </c>
      <c r="N80" s="21">
        <f>'A. Thermody. result (all suite)'!R36</f>
        <v>2.6997300000000002</v>
      </c>
      <c r="O80" s="21">
        <f>'A. Thermody. result (all suite)'!S36</f>
        <v>1.8098190000000001</v>
      </c>
      <c r="P80" s="21">
        <f>'A. Thermody. result (all suite)'!T36</f>
        <v>2.1997800000000001</v>
      </c>
      <c r="Q80" s="21">
        <f t="shared" si="91"/>
        <v>99.999999000000017</v>
      </c>
      <c r="S80" s="19">
        <f t="shared" si="92"/>
        <v>1641</v>
      </c>
      <c r="T80" s="19">
        <f t="shared" si="93"/>
        <v>1</v>
      </c>
      <c r="V80" s="61">
        <f t="shared" si="94"/>
        <v>39.517116786221379</v>
      </c>
      <c r="W80" s="21">
        <f t="shared" si="95"/>
        <v>3.3933282664733526</v>
      </c>
      <c r="X80" s="21">
        <f t="shared" si="96"/>
        <v>12.947454250174983</v>
      </c>
      <c r="Y80" s="21">
        <f t="shared" si="97"/>
        <v>1.9949249751024896</v>
      </c>
      <c r="Z80" s="21">
        <f t="shared" si="98"/>
        <v>9.9648458315168487</v>
      </c>
      <c r="AA80" s="21">
        <f t="shared" si="99"/>
        <v>0.17602279192080791</v>
      </c>
      <c r="AB80" s="21">
        <f t="shared" si="100"/>
        <v>9.9648458315168487</v>
      </c>
      <c r="AC80" s="21">
        <f t="shared" si="101"/>
        <v>11.77396897070293</v>
      </c>
      <c r="AD80" s="21">
        <f t="shared" si="102"/>
        <v>1.5059727753224676</v>
      </c>
      <c r="AE80" s="21">
        <f t="shared" si="103"/>
        <v>2.6403418788121189</v>
      </c>
      <c r="AF80" s="21">
        <f t="shared" si="104"/>
        <v>1.7700069632036797</v>
      </c>
      <c r="AG80" s="21">
        <f t="shared" si="105"/>
        <v>95.64882932096792</v>
      </c>
      <c r="AH80" s="21"/>
      <c r="AI80" s="61">
        <f t="shared" si="106"/>
        <v>41.314793988344739</v>
      </c>
      <c r="AJ80" s="21">
        <f t="shared" si="107"/>
        <v>3.5476945097638271</v>
      </c>
      <c r="AK80" s="21">
        <f t="shared" si="108"/>
        <v>13.536448215928839</v>
      </c>
      <c r="AL80" s="21">
        <f t="shared" si="109"/>
        <v>2.0856763112156216</v>
      </c>
      <c r="AM80" s="21">
        <f t="shared" si="110"/>
        <v>10.418157652591759</v>
      </c>
      <c r="AN80" s="21">
        <f t="shared" si="111"/>
        <v>0.18403026275431955</v>
      </c>
      <c r="AO80" s="21">
        <f t="shared" si="112"/>
        <v>10.418157652591759</v>
      </c>
      <c r="AP80" s="21">
        <f t="shared" si="113"/>
        <v>12.309579797566707</v>
      </c>
      <c r="AQ80" s="21">
        <f t="shared" si="114"/>
        <v>1.5744811368980673</v>
      </c>
      <c r="AR80" s="21">
        <f t="shared" si="115"/>
        <v>2.7604539413147937</v>
      </c>
      <c r="AS80" s="21">
        <f t="shared" si="116"/>
        <v>1.8505265310295469</v>
      </c>
      <c r="AT80" s="21">
        <f t="shared" si="117"/>
        <v>99.999999999999986</v>
      </c>
      <c r="AU80" s="21"/>
      <c r="AV80" s="21">
        <f>AR80*'[1]diagram lines'!$G$39</f>
        <v>2.2914698131109512</v>
      </c>
      <c r="AW80" s="21">
        <f>AK80*'[1]diagram lines'!$G$40</f>
        <v>7.1643869313886217</v>
      </c>
      <c r="AX80" s="21">
        <f>AQ80*'[1]diagram lines'!$G$38</f>
        <v>1.1680323116258977</v>
      </c>
      <c r="AY80" s="21">
        <f>AP80*'[1]diagram lines'!$G$41</f>
        <v>8.797135148482143</v>
      </c>
      <c r="AZ80" s="21">
        <f t="shared" si="118"/>
        <v>4.3349350782128608</v>
      </c>
      <c r="BA80" s="21">
        <f t="shared" si="119"/>
        <v>0.5845312031092702</v>
      </c>
      <c r="BB80" s="21">
        <f t="shared" si="120"/>
        <v>2.0709300567154845</v>
      </c>
      <c r="BC80" s="86">
        <f t="shared" si="121"/>
        <v>0.4828748304450271</v>
      </c>
      <c r="BX80" s="61">
        <f t="shared" si="122"/>
        <v>0.67253593541944079</v>
      </c>
      <c r="BY80" s="21">
        <f t="shared" si="123"/>
        <v>4.343581622433651E-2</v>
      </c>
      <c r="BZ80" s="21">
        <f t="shared" si="124"/>
        <v>0.12984185955276581</v>
      </c>
      <c r="CA80" s="21">
        <f t="shared" si="125"/>
        <v>1.27734736051099E-2</v>
      </c>
      <c r="CB80" s="21">
        <f t="shared" si="126"/>
        <v>0.14180906054279752</v>
      </c>
      <c r="CC80" s="21">
        <f t="shared" si="127"/>
        <v>2.5371017761488582E-3</v>
      </c>
      <c r="CD80" s="21">
        <f t="shared" si="128"/>
        <v>0.25282831265508687</v>
      </c>
      <c r="CE80" s="21">
        <f t="shared" si="129"/>
        <v>0.21467182596291012</v>
      </c>
      <c r="CF80" s="21">
        <f t="shared" si="130"/>
        <v>2.4840232295531537E-2</v>
      </c>
      <c r="CG80" s="21">
        <f t="shared" si="131"/>
        <v>2.8659554140127389E-2</v>
      </c>
      <c r="CH80" s="21">
        <f t="shared" si="132"/>
        <v>1.2750232486050839E-2</v>
      </c>
      <c r="CI80" s="21">
        <f t="shared" si="133"/>
        <v>0.12207436182019979</v>
      </c>
      <c r="CJ80" s="21">
        <f t="shared" si="134"/>
        <v>1.658757766480506</v>
      </c>
      <c r="CL80" s="68">
        <f t="shared" si="135"/>
        <v>0.40544553822732293</v>
      </c>
      <c r="CM80" s="19">
        <f t="shared" si="136"/>
        <v>2.618575002454825E-2</v>
      </c>
      <c r="CN80" s="19">
        <f t="shared" si="137"/>
        <v>7.827656465371656E-2</v>
      </c>
      <c r="CO80" s="19">
        <f t="shared" si="138"/>
        <v>7.7006262537128662E-3</v>
      </c>
      <c r="CP80" s="19">
        <f t="shared" si="139"/>
        <v>8.5491120770263523E-2</v>
      </c>
      <c r="CQ80" s="19">
        <f t="shared" si="140"/>
        <v>1.5295191542837455E-3</v>
      </c>
      <c r="CR80" s="19">
        <f t="shared" si="141"/>
        <v>0.15242027363135072</v>
      </c>
      <c r="CS80" s="19">
        <f t="shared" si="142"/>
        <v>0.12941722432347266</v>
      </c>
      <c r="CT80" s="19">
        <f t="shared" si="143"/>
        <v>1.4975201803115996E-2</v>
      </c>
      <c r="CU80" s="19">
        <f t="shared" si="144"/>
        <v>1.7277721147275306E-2</v>
      </c>
      <c r="CV80" s="19">
        <f t="shared" si="145"/>
        <v>7.6866150945618991E-3</v>
      </c>
      <c r="CW80" s="19">
        <f t="shared" si="146"/>
        <v>7.3593844916375509E-2</v>
      </c>
      <c r="CX80" s="19">
        <f t="shared" si="147"/>
        <v>1</v>
      </c>
      <c r="CZ80" s="68">
        <f t="shared" si="148"/>
        <v>2.4859999999999999E-5</v>
      </c>
      <c r="DA80" s="19">
        <f t="shared" si="149"/>
        <v>1.9908319999999998E-5</v>
      </c>
      <c r="DB80" s="19">
        <f t="shared" si="150"/>
        <v>3.5539999999999995E-5</v>
      </c>
      <c r="DC80" s="19">
        <f t="shared" si="151"/>
        <v>4.1579119999999998E-5</v>
      </c>
      <c r="DD80" s="19">
        <f t="shared" si="152"/>
        <v>1.3396559999999999E-5</v>
      </c>
      <c r="DE80" s="19">
        <f t="shared" si="153"/>
        <v>1.3396559999999999E-5</v>
      </c>
      <c r="DF80" s="19">
        <f t="shared" si="154"/>
        <v>1.248536E-5</v>
      </c>
      <c r="DG80" s="19">
        <f t="shared" si="155"/>
        <v>1.7170319999999999E-5</v>
      </c>
      <c r="DH80" s="19">
        <f t="shared" si="156"/>
        <v>2.6384239999999997E-5</v>
      </c>
      <c r="DI80" s="19">
        <f t="shared" si="157"/>
        <v>3.9163439999999994E-5</v>
      </c>
      <c r="DJ80" s="19">
        <f t="shared" si="158"/>
        <v>0</v>
      </c>
      <c r="DK80" s="19">
        <f t="shared" si="159"/>
        <v>2.2817279999999998E-5</v>
      </c>
      <c r="DM80" s="68">
        <f t="shared" si="160"/>
        <v>979.85389930400481</v>
      </c>
      <c r="DN80" s="19">
        <f t="shared" si="161"/>
        <v>105.06751508720546</v>
      </c>
      <c r="DO80" s="19">
        <f t="shared" si="162"/>
        <v>224.56608137571584</v>
      </c>
      <c r="DP80" s="19">
        <f t="shared" si="163"/>
        <v>29.575253311166943</v>
      </c>
      <c r="DQ80" s="19">
        <f t="shared" si="164"/>
        <v>458.51599420623165</v>
      </c>
      <c r="DR80" s="19">
        <f t="shared" si="165"/>
        <v>8.099399308844129</v>
      </c>
      <c r="DS80" s="19">
        <f t="shared" si="166"/>
        <v>491.9791681892579</v>
      </c>
      <c r="DT80" s="19">
        <f t="shared" si="167"/>
        <v>422.68973088797105</v>
      </c>
      <c r="DU80" s="19">
        <f t="shared" si="168"/>
        <v>35.184366113072073</v>
      </c>
      <c r="DV80" s="19">
        <f t="shared" si="169"/>
        <v>41.558181101387774</v>
      </c>
      <c r="DX80" s="19">
        <f t="shared" si="170"/>
        <v>58.120910353604238</v>
      </c>
      <c r="DZ80" s="99">
        <f t="shared" si="171"/>
        <v>2855.2104992384616</v>
      </c>
      <c r="EA80" s="21">
        <f t="shared" si="172"/>
        <v>2.8552104992384617</v>
      </c>
      <c r="EB80" s="92">
        <f t="shared" si="173"/>
        <v>1368</v>
      </c>
    </row>
    <row r="81" spans="1:132" x14ac:dyDescent="0.3">
      <c r="A81" s="19">
        <f>'A. Thermody. result (all suite)'!C37</f>
        <v>1367</v>
      </c>
      <c r="B81" s="19" t="str">
        <f>'A. Thermody. result (all suite)'!A37</f>
        <v>Basanite</v>
      </c>
      <c r="C81" s="24">
        <f>'A. Thermody. result (all suite)'!G37</f>
        <v>100</v>
      </c>
      <c r="D81" s="19">
        <f>'A. Thermody. result (all suite)'!D37</f>
        <v>10000</v>
      </c>
      <c r="E81" s="61">
        <f>'A. Thermody. result (all suite)'!I37</f>
        <v>40.405959000000003</v>
      </c>
      <c r="F81" s="21">
        <f>'A. Thermody. result (all suite)'!J37</f>
        <v>3.4696530000000001</v>
      </c>
      <c r="G81" s="21">
        <f>'A. Thermody. result (all suite)'!K37</f>
        <v>13.238676</v>
      </c>
      <c r="H81" s="21">
        <f>'A. Thermody. result (all suite)'!L37</f>
        <v>2.0397959999999999</v>
      </c>
      <c r="I81" s="21">
        <f>'A. Thermody. result (all suite)'!M37</f>
        <v>10.188981</v>
      </c>
      <c r="J81" s="21">
        <f>'A. Thermody. result (all suite)'!N37</f>
        <v>0.179982</v>
      </c>
      <c r="K81" s="21">
        <f>'A. Thermody. result (all suite)'!O37</f>
        <v>10.188981</v>
      </c>
      <c r="L81" s="21">
        <f>'A. Thermody. result (all suite)'!P37</f>
        <v>12.038796</v>
      </c>
      <c r="M81" s="21">
        <f>'A. Thermody. result (all suite)'!Q37</f>
        <v>1.539846</v>
      </c>
      <c r="N81" s="21">
        <f>'A. Thermody. result (all suite)'!R37</f>
        <v>2.6997300000000002</v>
      </c>
      <c r="O81" s="21">
        <f>'A. Thermody. result (all suite)'!S37</f>
        <v>1.8098190000000001</v>
      </c>
      <c r="P81" s="21">
        <f>'A. Thermody. result (all suite)'!T37</f>
        <v>2.1997800000000001</v>
      </c>
      <c r="Q81" s="21">
        <f t="shared" si="91"/>
        <v>99.999999000000017</v>
      </c>
      <c r="S81" s="19">
        <f t="shared" si="92"/>
        <v>1640</v>
      </c>
      <c r="T81" s="19">
        <f t="shared" si="93"/>
        <v>1</v>
      </c>
      <c r="V81" s="61">
        <f t="shared" si="94"/>
        <v>39.517116786221379</v>
      </c>
      <c r="W81" s="21">
        <f t="shared" si="95"/>
        <v>3.3933282664733526</v>
      </c>
      <c r="X81" s="21">
        <f t="shared" si="96"/>
        <v>12.947454250174983</v>
      </c>
      <c r="Y81" s="21">
        <f t="shared" si="97"/>
        <v>1.9949249751024896</v>
      </c>
      <c r="Z81" s="21">
        <f t="shared" si="98"/>
        <v>9.9648458315168487</v>
      </c>
      <c r="AA81" s="21">
        <f t="shared" si="99"/>
        <v>0.17602279192080791</v>
      </c>
      <c r="AB81" s="21">
        <f t="shared" si="100"/>
        <v>9.9648458315168487</v>
      </c>
      <c r="AC81" s="21">
        <f t="shared" si="101"/>
        <v>11.77396897070293</v>
      </c>
      <c r="AD81" s="21">
        <f t="shared" si="102"/>
        <v>1.5059727753224676</v>
      </c>
      <c r="AE81" s="21">
        <f t="shared" si="103"/>
        <v>2.6403418788121189</v>
      </c>
      <c r="AF81" s="21">
        <f t="shared" si="104"/>
        <v>1.7700069632036797</v>
      </c>
      <c r="AG81" s="21">
        <f t="shared" si="105"/>
        <v>95.64882932096792</v>
      </c>
      <c r="AH81" s="21"/>
      <c r="AI81" s="61">
        <f t="shared" si="106"/>
        <v>41.314793988344739</v>
      </c>
      <c r="AJ81" s="21">
        <f t="shared" si="107"/>
        <v>3.5476945097638271</v>
      </c>
      <c r="AK81" s="21">
        <f t="shared" si="108"/>
        <v>13.536448215928839</v>
      </c>
      <c r="AL81" s="21">
        <f t="shared" si="109"/>
        <v>2.0856763112156216</v>
      </c>
      <c r="AM81" s="21">
        <f t="shared" si="110"/>
        <v>10.418157652591759</v>
      </c>
      <c r="AN81" s="21">
        <f t="shared" si="111"/>
        <v>0.18403026275431955</v>
      </c>
      <c r="AO81" s="21">
        <f t="shared" si="112"/>
        <v>10.418157652591759</v>
      </c>
      <c r="AP81" s="21">
        <f t="shared" si="113"/>
        <v>12.309579797566707</v>
      </c>
      <c r="AQ81" s="21">
        <f t="shared" si="114"/>
        <v>1.5744811368980673</v>
      </c>
      <c r="AR81" s="21">
        <f t="shared" si="115"/>
        <v>2.7604539413147937</v>
      </c>
      <c r="AS81" s="21">
        <f t="shared" si="116"/>
        <v>1.8505265310295469</v>
      </c>
      <c r="AT81" s="21">
        <f t="shared" si="117"/>
        <v>99.999999999999986</v>
      </c>
      <c r="AU81" s="21"/>
      <c r="AV81" s="21">
        <f>AR81*'[1]diagram lines'!$G$39</f>
        <v>2.2914698131109512</v>
      </c>
      <c r="AW81" s="21">
        <f>AK81*'[1]diagram lines'!$G$40</f>
        <v>7.1643869313886217</v>
      </c>
      <c r="AX81" s="21">
        <f>AQ81*'[1]diagram lines'!$G$38</f>
        <v>1.1680323116258977</v>
      </c>
      <c r="AY81" s="21">
        <f>AP81*'[1]diagram lines'!$G$41</f>
        <v>8.797135148482143</v>
      </c>
      <c r="AZ81" s="21">
        <f t="shared" si="118"/>
        <v>4.3349350782128608</v>
      </c>
      <c r="BA81" s="21">
        <f t="shared" si="119"/>
        <v>0.5845312031092702</v>
      </c>
      <c r="BB81" s="21">
        <f t="shared" si="120"/>
        <v>2.0709300567154845</v>
      </c>
      <c r="BC81" s="86">
        <f t="shared" si="121"/>
        <v>0.4828748304450271</v>
      </c>
      <c r="BX81" s="61">
        <f t="shared" si="122"/>
        <v>0.67253593541944079</v>
      </c>
      <c r="BY81" s="21">
        <f t="shared" si="123"/>
        <v>4.343581622433651E-2</v>
      </c>
      <c r="BZ81" s="21">
        <f t="shared" si="124"/>
        <v>0.12984185955276581</v>
      </c>
      <c r="CA81" s="21">
        <f t="shared" si="125"/>
        <v>1.27734736051099E-2</v>
      </c>
      <c r="CB81" s="21">
        <f t="shared" si="126"/>
        <v>0.14180906054279752</v>
      </c>
      <c r="CC81" s="21">
        <f t="shared" si="127"/>
        <v>2.5371017761488582E-3</v>
      </c>
      <c r="CD81" s="21">
        <f t="shared" si="128"/>
        <v>0.25282831265508687</v>
      </c>
      <c r="CE81" s="21">
        <f t="shared" si="129"/>
        <v>0.21467182596291012</v>
      </c>
      <c r="CF81" s="21">
        <f t="shared" si="130"/>
        <v>2.4840232295531537E-2</v>
      </c>
      <c r="CG81" s="21">
        <f t="shared" si="131"/>
        <v>2.8659554140127389E-2</v>
      </c>
      <c r="CH81" s="21">
        <f t="shared" si="132"/>
        <v>1.2750232486050839E-2</v>
      </c>
      <c r="CI81" s="21">
        <f t="shared" si="133"/>
        <v>0.12207436182019979</v>
      </c>
      <c r="CJ81" s="21">
        <f t="shared" si="134"/>
        <v>1.658757766480506</v>
      </c>
      <c r="CL81" s="68">
        <f t="shared" si="135"/>
        <v>0.40544553822732293</v>
      </c>
      <c r="CM81" s="19">
        <f t="shared" si="136"/>
        <v>2.618575002454825E-2</v>
      </c>
      <c r="CN81" s="19">
        <f t="shared" si="137"/>
        <v>7.827656465371656E-2</v>
      </c>
      <c r="CO81" s="19">
        <f t="shared" si="138"/>
        <v>7.7006262537128662E-3</v>
      </c>
      <c r="CP81" s="19">
        <f t="shared" si="139"/>
        <v>8.5491120770263523E-2</v>
      </c>
      <c r="CQ81" s="19">
        <f t="shared" si="140"/>
        <v>1.5295191542837455E-3</v>
      </c>
      <c r="CR81" s="19">
        <f t="shared" si="141"/>
        <v>0.15242027363135072</v>
      </c>
      <c r="CS81" s="19">
        <f t="shared" si="142"/>
        <v>0.12941722432347266</v>
      </c>
      <c r="CT81" s="19">
        <f t="shared" si="143"/>
        <v>1.4975201803115996E-2</v>
      </c>
      <c r="CU81" s="19">
        <f t="shared" si="144"/>
        <v>1.7277721147275306E-2</v>
      </c>
      <c r="CV81" s="19">
        <f t="shared" si="145"/>
        <v>7.6866150945618991E-3</v>
      </c>
      <c r="CW81" s="19">
        <f t="shared" si="146"/>
        <v>7.3593844916375509E-2</v>
      </c>
      <c r="CX81" s="19">
        <f t="shared" si="147"/>
        <v>1</v>
      </c>
      <c r="CZ81" s="68">
        <f t="shared" si="148"/>
        <v>2.4859999999999999E-5</v>
      </c>
      <c r="DA81" s="19">
        <f t="shared" si="149"/>
        <v>1.9901079999999997E-5</v>
      </c>
      <c r="DB81" s="19">
        <f t="shared" si="150"/>
        <v>3.5539999999999995E-5</v>
      </c>
      <c r="DC81" s="19">
        <f t="shared" si="151"/>
        <v>4.1570029999999999E-5</v>
      </c>
      <c r="DD81" s="19">
        <f t="shared" si="152"/>
        <v>1.3393639999999998E-5</v>
      </c>
      <c r="DE81" s="19">
        <f t="shared" si="153"/>
        <v>1.3393639999999998E-5</v>
      </c>
      <c r="DF81" s="19">
        <f t="shared" si="154"/>
        <v>1.248209E-5</v>
      </c>
      <c r="DG81" s="19">
        <f t="shared" si="155"/>
        <v>1.7166579999999998E-5</v>
      </c>
      <c r="DH81" s="19">
        <f t="shared" si="156"/>
        <v>2.6376559999999998E-5</v>
      </c>
      <c r="DI81" s="19">
        <f t="shared" si="157"/>
        <v>3.915135999999999E-5</v>
      </c>
      <c r="DJ81" s="19">
        <f t="shared" si="158"/>
        <v>0</v>
      </c>
      <c r="DK81" s="19">
        <f t="shared" si="159"/>
        <v>2.280782E-5</v>
      </c>
      <c r="DM81" s="68">
        <f t="shared" si="160"/>
        <v>979.85389930400481</v>
      </c>
      <c r="DN81" s="19">
        <f t="shared" si="161"/>
        <v>105.1057385810677</v>
      </c>
      <c r="DO81" s="19">
        <f t="shared" si="162"/>
        <v>224.56608137571584</v>
      </c>
      <c r="DP81" s="19">
        <f t="shared" si="163"/>
        <v>29.581720447529328</v>
      </c>
      <c r="DQ81" s="19">
        <f t="shared" si="164"/>
        <v>458.61595707689884</v>
      </c>
      <c r="DR81" s="19">
        <f t="shared" si="165"/>
        <v>8.1011650906616062</v>
      </c>
      <c r="DS81" s="19">
        <f t="shared" si="166"/>
        <v>492.10805460811719</v>
      </c>
      <c r="DT81" s="19">
        <f t="shared" si="167"/>
        <v>422.78182026124875</v>
      </c>
      <c r="DU81" s="19">
        <f t="shared" si="168"/>
        <v>35.194610660948989</v>
      </c>
      <c r="DV81" s="19">
        <f t="shared" si="169"/>
        <v>41.571003716686583</v>
      </c>
      <c r="DX81" s="19">
        <f t="shared" si="170"/>
        <v>58.145017164862168</v>
      </c>
      <c r="DZ81" s="99">
        <f t="shared" si="171"/>
        <v>2855.6250682877417</v>
      </c>
      <c r="EA81" s="21">
        <f t="shared" si="172"/>
        <v>2.8556250682877415</v>
      </c>
      <c r="EB81" s="92">
        <f t="shared" si="173"/>
        <v>1367</v>
      </c>
    </row>
    <row r="82" spans="1:132" x14ac:dyDescent="0.3">
      <c r="A82" s="19">
        <f>'A. Thermody. result (all suite)'!C38</f>
        <v>1366</v>
      </c>
      <c r="B82" s="19" t="str">
        <f>'A. Thermody. result (all suite)'!A38</f>
        <v>Basanite</v>
      </c>
      <c r="C82" s="24">
        <f>'A. Thermody. result (all suite)'!G38</f>
        <v>100</v>
      </c>
      <c r="D82" s="19">
        <f>'A. Thermody. result (all suite)'!D38</f>
        <v>10000</v>
      </c>
      <c r="E82" s="61">
        <f>'A. Thermody. result (all suite)'!I38</f>
        <v>40.405959000000003</v>
      </c>
      <c r="F82" s="21">
        <f>'A. Thermody. result (all suite)'!J38</f>
        <v>3.4696530000000001</v>
      </c>
      <c r="G82" s="21">
        <f>'A. Thermody. result (all suite)'!K38</f>
        <v>13.238676</v>
      </c>
      <c r="H82" s="21">
        <f>'A. Thermody. result (all suite)'!L38</f>
        <v>2.0397959999999999</v>
      </c>
      <c r="I82" s="21">
        <f>'A. Thermody. result (all suite)'!M38</f>
        <v>10.188981</v>
      </c>
      <c r="J82" s="21">
        <f>'A. Thermody. result (all suite)'!N38</f>
        <v>0.179982</v>
      </c>
      <c r="K82" s="21">
        <f>'A. Thermody. result (all suite)'!O38</f>
        <v>10.188981</v>
      </c>
      <c r="L82" s="21">
        <f>'A. Thermody. result (all suite)'!P38</f>
        <v>12.038796</v>
      </c>
      <c r="M82" s="21">
        <f>'A. Thermody. result (all suite)'!Q38</f>
        <v>1.539846</v>
      </c>
      <c r="N82" s="21">
        <f>'A. Thermody. result (all suite)'!R38</f>
        <v>2.6997300000000002</v>
      </c>
      <c r="O82" s="21">
        <f>'A. Thermody. result (all suite)'!S38</f>
        <v>1.8098190000000001</v>
      </c>
      <c r="P82" s="21">
        <f>'A. Thermody. result (all suite)'!T38</f>
        <v>2.1997800000000001</v>
      </c>
      <c r="Q82" s="21">
        <f t="shared" si="91"/>
        <v>99.999999000000017</v>
      </c>
      <c r="S82" s="19">
        <f t="shared" si="92"/>
        <v>1639</v>
      </c>
      <c r="T82" s="19">
        <f t="shared" si="93"/>
        <v>1</v>
      </c>
      <c r="V82" s="61">
        <f t="shared" si="94"/>
        <v>39.517116786221379</v>
      </c>
      <c r="W82" s="21">
        <f t="shared" si="95"/>
        <v>3.3933282664733526</v>
      </c>
      <c r="X82" s="21">
        <f t="shared" si="96"/>
        <v>12.947454250174983</v>
      </c>
      <c r="Y82" s="21">
        <f t="shared" si="97"/>
        <v>1.9949249751024896</v>
      </c>
      <c r="Z82" s="21">
        <f t="shared" si="98"/>
        <v>9.9648458315168487</v>
      </c>
      <c r="AA82" s="21">
        <f t="shared" si="99"/>
        <v>0.17602279192080791</v>
      </c>
      <c r="AB82" s="21">
        <f t="shared" si="100"/>
        <v>9.9648458315168487</v>
      </c>
      <c r="AC82" s="21">
        <f t="shared" si="101"/>
        <v>11.77396897070293</v>
      </c>
      <c r="AD82" s="21">
        <f t="shared" si="102"/>
        <v>1.5059727753224676</v>
      </c>
      <c r="AE82" s="21">
        <f t="shared" si="103"/>
        <v>2.6403418788121189</v>
      </c>
      <c r="AF82" s="21">
        <f t="shared" si="104"/>
        <v>1.7700069632036797</v>
      </c>
      <c r="AG82" s="21">
        <f t="shared" si="105"/>
        <v>95.64882932096792</v>
      </c>
      <c r="AH82" s="21"/>
      <c r="AI82" s="61">
        <f t="shared" si="106"/>
        <v>41.314793988344739</v>
      </c>
      <c r="AJ82" s="21">
        <f t="shared" si="107"/>
        <v>3.5476945097638271</v>
      </c>
      <c r="AK82" s="21">
        <f t="shared" si="108"/>
        <v>13.536448215928839</v>
      </c>
      <c r="AL82" s="21">
        <f t="shared" si="109"/>
        <v>2.0856763112156216</v>
      </c>
      <c r="AM82" s="21">
        <f t="shared" si="110"/>
        <v>10.418157652591759</v>
      </c>
      <c r="AN82" s="21">
        <f t="shared" si="111"/>
        <v>0.18403026275431955</v>
      </c>
      <c r="AO82" s="21">
        <f t="shared" si="112"/>
        <v>10.418157652591759</v>
      </c>
      <c r="AP82" s="21">
        <f t="shared" si="113"/>
        <v>12.309579797566707</v>
      </c>
      <c r="AQ82" s="21">
        <f t="shared" si="114"/>
        <v>1.5744811368980673</v>
      </c>
      <c r="AR82" s="21">
        <f t="shared" si="115"/>
        <v>2.7604539413147937</v>
      </c>
      <c r="AS82" s="21">
        <f t="shared" si="116"/>
        <v>1.8505265310295469</v>
      </c>
      <c r="AT82" s="21">
        <f t="shared" si="117"/>
        <v>99.999999999999986</v>
      </c>
      <c r="AU82" s="21"/>
      <c r="AV82" s="21">
        <f>AR82*'[1]diagram lines'!$G$39</f>
        <v>2.2914698131109512</v>
      </c>
      <c r="AW82" s="21">
        <f>AK82*'[1]diagram lines'!$G$40</f>
        <v>7.1643869313886217</v>
      </c>
      <c r="AX82" s="21">
        <f>AQ82*'[1]diagram lines'!$G$38</f>
        <v>1.1680323116258977</v>
      </c>
      <c r="AY82" s="21">
        <f>AP82*'[1]diagram lines'!$G$41</f>
        <v>8.797135148482143</v>
      </c>
      <c r="AZ82" s="21">
        <f t="shared" si="118"/>
        <v>4.3349350782128608</v>
      </c>
      <c r="BA82" s="21">
        <f t="shared" si="119"/>
        <v>0.5845312031092702</v>
      </c>
      <c r="BB82" s="21">
        <f t="shared" si="120"/>
        <v>2.0709300567154845</v>
      </c>
      <c r="BC82" s="86">
        <f t="shared" si="121"/>
        <v>0.4828748304450271</v>
      </c>
      <c r="BX82" s="61">
        <f t="shared" si="122"/>
        <v>0.67253593541944079</v>
      </c>
      <c r="BY82" s="21">
        <f t="shared" si="123"/>
        <v>4.343581622433651E-2</v>
      </c>
      <c r="BZ82" s="21">
        <f t="shared" si="124"/>
        <v>0.12984185955276581</v>
      </c>
      <c r="CA82" s="21">
        <f t="shared" si="125"/>
        <v>1.27734736051099E-2</v>
      </c>
      <c r="CB82" s="21">
        <f t="shared" si="126"/>
        <v>0.14180906054279752</v>
      </c>
      <c r="CC82" s="21">
        <f t="shared" si="127"/>
        <v>2.5371017761488582E-3</v>
      </c>
      <c r="CD82" s="21">
        <f t="shared" si="128"/>
        <v>0.25282831265508687</v>
      </c>
      <c r="CE82" s="21">
        <f t="shared" si="129"/>
        <v>0.21467182596291012</v>
      </c>
      <c r="CF82" s="21">
        <f t="shared" si="130"/>
        <v>2.4840232295531537E-2</v>
      </c>
      <c r="CG82" s="21">
        <f t="shared" si="131"/>
        <v>2.8659554140127389E-2</v>
      </c>
      <c r="CH82" s="21">
        <f t="shared" si="132"/>
        <v>1.2750232486050839E-2</v>
      </c>
      <c r="CI82" s="21">
        <f t="shared" si="133"/>
        <v>0.12207436182019979</v>
      </c>
      <c r="CJ82" s="21">
        <f t="shared" si="134"/>
        <v>1.658757766480506</v>
      </c>
      <c r="CL82" s="68">
        <f t="shared" si="135"/>
        <v>0.40544553822732293</v>
      </c>
      <c r="CM82" s="19">
        <f t="shared" si="136"/>
        <v>2.618575002454825E-2</v>
      </c>
      <c r="CN82" s="19">
        <f t="shared" si="137"/>
        <v>7.827656465371656E-2</v>
      </c>
      <c r="CO82" s="19">
        <f t="shared" si="138"/>
        <v>7.7006262537128662E-3</v>
      </c>
      <c r="CP82" s="19">
        <f t="shared" si="139"/>
        <v>8.5491120770263523E-2</v>
      </c>
      <c r="CQ82" s="19">
        <f t="shared" si="140"/>
        <v>1.5295191542837455E-3</v>
      </c>
      <c r="CR82" s="19">
        <f t="shared" si="141"/>
        <v>0.15242027363135072</v>
      </c>
      <c r="CS82" s="19">
        <f t="shared" si="142"/>
        <v>0.12941722432347266</v>
      </c>
      <c r="CT82" s="19">
        <f t="shared" si="143"/>
        <v>1.4975201803115996E-2</v>
      </c>
      <c r="CU82" s="19">
        <f t="shared" si="144"/>
        <v>1.7277721147275306E-2</v>
      </c>
      <c r="CV82" s="19">
        <f t="shared" si="145"/>
        <v>7.6866150945618991E-3</v>
      </c>
      <c r="CW82" s="19">
        <f t="shared" si="146"/>
        <v>7.3593844916375509E-2</v>
      </c>
      <c r="CX82" s="19">
        <f t="shared" si="147"/>
        <v>1</v>
      </c>
      <c r="CZ82" s="68">
        <f t="shared" si="148"/>
        <v>2.4859999999999999E-5</v>
      </c>
      <c r="DA82" s="19">
        <f t="shared" si="149"/>
        <v>1.9893839999999995E-5</v>
      </c>
      <c r="DB82" s="19">
        <f t="shared" si="150"/>
        <v>3.5539999999999995E-5</v>
      </c>
      <c r="DC82" s="19">
        <f t="shared" si="151"/>
        <v>4.156094E-5</v>
      </c>
      <c r="DD82" s="19">
        <f t="shared" si="152"/>
        <v>1.3390719999999998E-5</v>
      </c>
      <c r="DE82" s="19">
        <f t="shared" si="153"/>
        <v>1.3390719999999998E-5</v>
      </c>
      <c r="DF82" s="19">
        <f t="shared" si="154"/>
        <v>1.247882E-5</v>
      </c>
      <c r="DG82" s="19">
        <f t="shared" si="155"/>
        <v>1.7162839999999997E-5</v>
      </c>
      <c r="DH82" s="19">
        <f t="shared" si="156"/>
        <v>2.6368879999999996E-5</v>
      </c>
      <c r="DI82" s="19">
        <f t="shared" si="157"/>
        <v>3.9139279999999992E-5</v>
      </c>
      <c r="DJ82" s="19">
        <f t="shared" si="158"/>
        <v>0</v>
      </c>
      <c r="DK82" s="19">
        <f t="shared" si="159"/>
        <v>2.2798359999999999E-5</v>
      </c>
      <c r="DM82" s="68">
        <f t="shared" si="160"/>
        <v>979.85389930400481</v>
      </c>
      <c r="DN82" s="19">
        <f t="shared" si="161"/>
        <v>105.1439898964159</v>
      </c>
      <c r="DO82" s="19">
        <f t="shared" si="162"/>
        <v>224.56608137571584</v>
      </c>
      <c r="DP82" s="19">
        <f t="shared" si="163"/>
        <v>29.588190412810864</v>
      </c>
      <c r="DQ82" s="19">
        <f t="shared" si="164"/>
        <v>458.71596354366568</v>
      </c>
      <c r="DR82" s="19">
        <f t="shared" si="165"/>
        <v>8.1029316425770173</v>
      </c>
      <c r="DS82" s="19">
        <f t="shared" si="166"/>
        <v>492.23700857480384</v>
      </c>
      <c r="DT82" s="19">
        <f t="shared" si="167"/>
        <v>422.87394976940578</v>
      </c>
      <c r="DU82" s="19">
        <f t="shared" si="168"/>
        <v>35.204861176324542</v>
      </c>
      <c r="DV82" s="19">
        <f t="shared" si="169"/>
        <v>41.583834247163821</v>
      </c>
      <c r="DX82" s="19">
        <f t="shared" si="170"/>
        <v>58.169143981983218</v>
      </c>
      <c r="DZ82" s="99">
        <f t="shared" si="171"/>
        <v>2856.0398539248717</v>
      </c>
      <c r="EA82" s="21">
        <f t="shared" si="172"/>
        <v>2.8560398539248717</v>
      </c>
      <c r="EB82" s="92">
        <f t="shared" si="173"/>
        <v>1366</v>
      </c>
    </row>
    <row r="83" spans="1:132" x14ac:dyDescent="0.3">
      <c r="A83" s="19">
        <f>'A. Thermody. result (all suite)'!C39</f>
        <v>1365</v>
      </c>
      <c r="B83" s="19" t="str">
        <f>'A. Thermody. result (all suite)'!A39</f>
        <v>Basanite</v>
      </c>
      <c r="C83" s="24">
        <f>'A. Thermody. result (all suite)'!G39</f>
        <v>100</v>
      </c>
      <c r="D83" s="19">
        <f>'A. Thermody. result (all suite)'!D39</f>
        <v>10000</v>
      </c>
      <c r="E83" s="61">
        <f>'A. Thermody. result (all suite)'!I39</f>
        <v>40.405959000000003</v>
      </c>
      <c r="F83" s="21">
        <f>'A. Thermody. result (all suite)'!J39</f>
        <v>3.4696530000000001</v>
      </c>
      <c r="G83" s="21">
        <f>'A. Thermody. result (all suite)'!K39</f>
        <v>13.238676</v>
      </c>
      <c r="H83" s="21">
        <f>'A. Thermody. result (all suite)'!L39</f>
        <v>2.0397959999999999</v>
      </c>
      <c r="I83" s="21">
        <f>'A. Thermody. result (all suite)'!M39</f>
        <v>10.188981</v>
      </c>
      <c r="J83" s="21">
        <f>'A. Thermody. result (all suite)'!N39</f>
        <v>0.179982</v>
      </c>
      <c r="K83" s="21">
        <f>'A. Thermody. result (all suite)'!O39</f>
        <v>10.188981</v>
      </c>
      <c r="L83" s="21">
        <f>'A. Thermody. result (all suite)'!P39</f>
        <v>12.038796</v>
      </c>
      <c r="M83" s="21">
        <f>'A. Thermody. result (all suite)'!Q39</f>
        <v>1.539846</v>
      </c>
      <c r="N83" s="21">
        <f>'A. Thermody. result (all suite)'!R39</f>
        <v>2.6997300000000002</v>
      </c>
      <c r="O83" s="21">
        <f>'A. Thermody. result (all suite)'!S39</f>
        <v>1.8098190000000001</v>
      </c>
      <c r="P83" s="21">
        <f>'A. Thermody. result (all suite)'!T39</f>
        <v>2.1997800000000001</v>
      </c>
      <c r="Q83" s="21">
        <f t="shared" si="91"/>
        <v>99.999999000000017</v>
      </c>
      <c r="S83" s="19">
        <f t="shared" si="92"/>
        <v>1638</v>
      </c>
      <c r="T83" s="19">
        <f t="shared" si="93"/>
        <v>1</v>
      </c>
      <c r="V83" s="61">
        <f t="shared" si="94"/>
        <v>39.517116786221379</v>
      </c>
      <c r="W83" s="21">
        <f t="shared" si="95"/>
        <v>3.3933282664733526</v>
      </c>
      <c r="X83" s="21">
        <f t="shared" si="96"/>
        <v>12.947454250174983</v>
      </c>
      <c r="Y83" s="21">
        <f t="shared" si="97"/>
        <v>1.9949249751024896</v>
      </c>
      <c r="Z83" s="21">
        <f t="shared" si="98"/>
        <v>9.9648458315168487</v>
      </c>
      <c r="AA83" s="21">
        <f t="shared" si="99"/>
        <v>0.17602279192080791</v>
      </c>
      <c r="AB83" s="21">
        <f t="shared" si="100"/>
        <v>9.9648458315168487</v>
      </c>
      <c r="AC83" s="21">
        <f t="shared" si="101"/>
        <v>11.77396897070293</v>
      </c>
      <c r="AD83" s="21">
        <f t="shared" si="102"/>
        <v>1.5059727753224676</v>
      </c>
      <c r="AE83" s="21">
        <f t="shared" si="103"/>
        <v>2.6403418788121189</v>
      </c>
      <c r="AF83" s="21">
        <f t="shared" si="104"/>
        <v>1.7700069632036797</v>
      </c>
      <c r="AG83" s="21">
        <f t="shared" si="105"/>
        <v>95.64882932096792</v>
      </c>
      <c r="AH83" s="21"/>
      <c r="AI83" s="61">
        <f t="shared" si="106"/>
        <v>41.314793988344739</v>
      </c>
      <c r="AJ83" s="21">
        <f t="shared" si="107"/>
        <v>3.5476945097638271</v>
      </c>
      <c r="AK83" s="21">
        <f t="shared" si="108"/>
        <v>13.536448215928839</v>
      </c>
      <c r="AL83" s="21">
        <f t="shared" si="109"/>
        <v>2.0856763112156216</v>
      </c>
      <c r="AM83" s="21">
        <f t="shared" si="110"/>
        <v>10.418157652591759</v>
      </c>
      <c r="AN83" s="21">
        <f t="shared" si="111"/>
        <v>0.18403026275431955</v>
      </c>
      <c r="AO83" s="21">
        <f t="shared" si="112"/>
        <v>10.418157652591759</v>
      </c>
      <c r="AP83" s="21">
        <f t="shared" si="113"/>
        <v>12.309579797566707</v>
      </c>
      <c r="AQ83" s="21">
        <f t="shared" si="114"/>
        <v>1.5744811368980673</v>
      </c>
      <c r="AR83" s="21">
        <f t="shared" si="115"/>
        <v>2.7604539413147937</v>
      </c>
      <c r="AS83" s="21">
        <f t="shared" si="116"/>
        <v>1.8505265310295469</v>
      </c>
      <c r="AT83" s="21">
        <f t="shared" si="117"/>
        <v>99.999999999999986</v>
      </c>
      <c r="AU83" s="21"/>
      <c r="AV83" s="21">
        <f>AR83*'[1]diagram lines'!$G$39</f>
        <v>2.2914698131109512</v>
      </c>
      <c r="AW83" s="21">
        <f>AK83*'[1]diagram lines'!$G$40</f>
        <v>7.1643869313886217</v>
      </c>
      <c r="AX83" s="21">
        <f>AQ83*'[1]diagram lines'!$G$38</f>
        <v>1.1680323116258977</v>
      </c>
      <c r="AY83" s="21">
        <f>AP83*'[1]diagram lines'!$G$41</f>
        <v>8.797135148482143</v>
      </c>
      <c r="AZ83" s="21">
        <f t="shared" si="118"/>
        <v>4.3349350782128608</v>
      </c>
      <c r="BA83" s="21">
        <f t="shared" si="119"/>
        <v>0.5845312031092702</v>
      </c>
      <c r="BB83" s="21">
        <f t="shared" si="120"/>
        <v>2.0709300567154845</v>
      </c>
      <c r="BC83" s="86">
        <f t="shared" si="121"/>
        <v>0.4828748304450271</v>
      </c>
      <c r="BX83" s="61">
        <f t="shared" si="122"/>
        <v>0.67253593541944079</v>
      </c>
      <c r="BY83" s="21">
        <f t="shared" si="123"/>
        <v>4.343581622433651E-2</v>
      </c>
      <c r="BZ83" s="21">
        <f t="shared" si="124"/>
        <v>0.12984185955276581</v>
      </c>
      <c r="CA83" s="21">
        <f t="shared" si="125"/>
        <v>1.27734736051099E-2</v>
      </c>
      <c r="CB83" s="21">
        <f t="shared" si="126"/>
        <v>0.14180906054279752</v>
      </c>
      <c r="CC83" s="21">
        <f t="shared" si="127"/>
        <v>2.5371017761488582E-3</v>
      </c>
      <c r="CD83" s="21">
        <f t="shared" si="128"/>
        <v>0.25282831265508687</v>
      </c>
      <c r="CE83" s="21">
        <f t="shared" si="129"/>
        <v>0.21467182596291012</v>
      </c>
      <c r="CF83" s="21">
        <f t="shared" si="130"/>
        <v>2.4840232295531537E-2</v>
      </c>
      <c r="CG83" s="21">
        <f t="shared" si="131"/>
        <v>2.8659554140127389E-2</v>
      </c>
      <c r="CH83" s="21">
        <f t="shared" si="132"/>
        <v>1.2750232486050839E-2</v>
      </c>
      <c r="CI83" s="21">
        <f t="shared" si="133"/>
        <v>0.12207436182019979</v>
      </c>
      <c r="CJ83" s="21">
        <f t="shared" si="134"/>
        <v>1.658757766480506</v>
      </c>
      <c r="CL83" s="68">
        <f t="shared" si="135"/>
        <v>0.40544553822732293</v>
      </c>
      <c r="CM83" s="19">
        <f t="shared" si="136"/>
        <v>2.618575002454825E-2</v>
      </c>
      <c r="CN83" s="19">
        <f t="shared" si="137"/>
        <v>7.827656465371656E-2</v>
      </c>
      <c r="CO83" s="19">
        <f t="shared" si="138"/>
        <v>7.7006262537128662E-3</v>
      </c>
      <c r="CP83" s="19">
        <f t="shared" si="139"/>
        <v>8.5491120770263523E-2</v>
      </c>
      <c r="CQ83" s="19">
        <f t="shared" si="140"/>
        <v>1.5295191542837455E-3</v>
      </c>
      <c r="CR83" s="19">
        <f t="shared" si="141"/>
        <v>0.15242027363135072</v>
      </c>
      <c r="CS83" s="19">
        <f t="shared" si="142"/>
        <v>0.12941722432347266</v>
      </c>
      <c r="CT83" s="19">
        <f t="shared" si="143"/>
        <v>1.4975201803115996E-2</v>
      </c>
      <c r="CU83" s="19">
        <f t="shared" si="144"/>
        <v>1.7277721147275306E-2</v>
      </c>
      <c r="CV83" s="19">
        <f t="shared" si="145"/>
        <v>7.6866150945618991E-3</v>
      </c>
      <c r="CW83" s="19">
        <f t="shared" si="146"/>
        <v>7.3593844916375509E-2</v>
      </c>
      <c r="CX83" s="19">
        <f t="shared" si="147"/>
        <v>1</v>
      </c>
      <c r="CZ83" s="68">
        <f t="shared" si="148"/>
        <v>2.4859999999999999E-5</v>
      </c>
      <c r="DA83" s="19">
        <f t="shared" si="149"/>
        <v>1.9886599999999997E-5</v>
      </c>
      <c r="DB83" s="19">
        <f t="shared" si="150"/>
        <v>3.5539999999999995E-5</v>
      </c>
      <c r="DC83" s="19">
        <f t="shared" si="151"/>
        <v>4.1551849999999994E-5</v>
      </c>
      <c r="DD83" s="19">
        <f t="shared" si="152"/>
        <v>1.3387799999999997E-5</v>
      </c>
      <c r="DE83" s="19">
        <f t="shared" si="153"/>
        <v>1.3387799999999997E-5</v>
      </c>
      <c r="DF83" s="19">
        <f t="shared" si="154"/>
        <v>1.247555E-5</v>
      </c>
      <c r="DG83" s="19">
        <f t="shared" si="155"/>
        <v>1.71591E-5</v>
      </c>
      <c r="DH83" s="19">
        <f t="shared" si="156"/>
        <v>2.6361199999999998E-5</v>
      </c>
      <c r="DI83" s="19">
        <f t="shared" si="157"/>
        <v>3.9127199999999994E-5</v>
      </c>
      <c r="DJ83" s="19">
        <f t="shared" si="158"/>
        <v>0</v>
      </c>
      <c r="DK83" s="19">
        <f t="shared" si="159"/>
        <v>2.2788899999999998E-5</v>
      </c>
      <c r="DM83" s="68">
        <f t="shared" si="160"/>
        <v>979.85389930400481</v>
      </c>
      <c r="DN83" s="19">
        <f t="shared" si="161"/>
        <v>105.18226906363654</v>
      </c>
      <c r="DO83" s="19">
        <f t="shared" si="162"/>
        <v>224.56608137571584</v>
      </c>
      <c r="DP83" s="19">
        <f t="shared" si="163"/>
        <v>29.594663208868145</v>
      </c>
      <c r="DQ83" s="19">
        <f t="shared" si="164"/>
        <v>458.81601363505843</v>
      </c>
      <c r="DR83" s="19">
        <f t="shared" si="165"/>
        <v>8.1046989650942596</v>
      </c>
      <c r="DS83" s="19">
        <f t="shared" si="166"/>
        <v>492.36603014243332</v>
      </c>
      <c r="DT83" s="19">
        <f t="shared" si="167"/>
        <v>422.96611943868544</v>
      </c>
      <c r="DU83" s="19">
        <f t="shared" si="168"/>
        <v>35.215117664414393</v>
      </c>
      <c r="DV83" s="19">
        <f t="shared" si="169"/>
        <v>41.596672700150634</v>
      </c>
      <c r="DX83" s="19">
        <f t="shared" si="170"/>
        <v>58.193290829881519</v>
      </c>
      <c r="DZ83" s="99">
        <f t="shared" si="171"/>
        <v>2856.4548563279427</v>
      </c>
      <c r="EA83" s="21">
        <f t="shared" si="172"/>
        <v>2.8564548563279426</v>
      </c>
      <c r="EB83" s="92">
        <f t="shared" si="173"/>
        <v>1365</v>
      </c>
    </row>
    <row r="84" spans="1:132" x14ac:dyDescent="0.3">
      <c r="A84" s="19">
        <f>'A. Thermody. result (all suite)'!C40</f>
        <v>1364</v>
      </c>
      <c r="B84" s="19" t="str">
        <f>'A. Thermody. result (all suite)'!A40</f>
        <v>Basanite</v>
      </c>
      <c r="C84" s="24">
        <f>'A. Thermody. result (all suite)'!G40</f>
        <v>100</v>
      </c>
      <c r="D84" s="19">
        <f>'A. Thermody. result (all suite)'!D40</f>
        <v>10000</v>
      </c>
      <c r="E84" s="61">
        <f>'A. Thermody. result (all suite)'!I40</f>
        <v>40.405959000000003</v>
      </c>
      <c r="F84" s="21">
        <f>'A. Thermody. result (all suite)'!J40</f>
        <v>3.4696530000000001</v>
      </c>
      <c r="G84" s="21">
        <f>'A. Thermody. result (all suite)'!K40</f>
        <v>13.238676</v>
      </c>
      <c r="H84" s="21">
        <f>'A. Thermody. result (all suite)'!L40</f>
        <v>2.0397959999999999</v>
      </c>
      <c r="I84" s="21">
        <f>'A. Thermody. result (all suite)'!M40</f>
        <v>10.188981</v>
      </c>
      <c r="J84" s="21">
        <f>'A. Thermody. result (all suite)'!N40</f>
        <v>0.179982</v>
      </c>
      <c r="K84" s="21">
        <f>'A. Thermody. result (all suite)'!O40</f>
        <v>10.188981</v>
      </c>
      <c r="L84" s="21">
        <f>'A. Thermody. result (all suite)'!P40</f>
        <v>12.038796</v>
      </c>
      <c r="M84" s="21">
        <f>'A. Thermody. result (all suite)'!Q40</f>
        <v>1.539846</v>
      </c>
      <c r="N84" s="21">
        <f>'A. Thermody. result (all suite)'!R40</f>
        <v>2.6997300000000002</v>
      </c>
      <c r="O84" s="21">
        <f>'A. Thermody. result (all suite)'!S40</f>
        <v>1.8098190000000001</v>
      </c>
      <c r="P84" s="21">
        <f>'A. Thermody. result (all suite)'!T40</f>
        <v>2.1997800000000001</v>
      </c>
      <c r="Q84" s="21">
        <f t="shared" si="91"/>
        <v>99.999999000000017</v>
      </c>
      <c r="S84" s="19">
        <f t="shared" si="92"/>
        <v>1637</v>
      </c>
      <c r="T84" s="19">
        <f t="shared" si="93"/>
        <v>1</v>
      </c>
      <c r="V84" s="61">
        <f t="shared" si="94"/>
        <v>39.517116786221379</v>
      </c>
      <c r="W84" s="21">
        <f t="shared" si="95"/>
        <v>3.3933282664733526</v>
      </c>
      <c r="X84" s="21">
        <f t="shared" si="96"/>
        <v>12.947454250174983</v>
      </c>
      <c r="Y84" s="21">
        <f t="shared" si="97"/>
        <v>1.9949249751024896</v>
      </c>
      <c r="Z84" s="21">
        <f t="shared" si="98"/>
        <v>9.9648458315168487</v>
      </c>
      <c r="AA84" s="21">
        <f t="shared" si="99"/>
        <v>0.17602279192080791</v>
      </c>
      <c r="AB84" s="21">
        <f t="shared" si="100"/>
        <v>9.9648458315168487</v>
      </c>
      <c r="AC84" s="21">
        <f t="shared" si="101"/>
        <v>11.77396897070293</v>
      </c>
      <c r="AD84" s="21">
        <f t="shared" si="102"/>
        <v>1.5059727753224676</v>
      </c>
      <c r="AE84" s="21">
        <f t="shared" si="103"/>
        <v>2.6403418788121189</v>
      </c>
      <c r="AF84" s="21">
        <f t="shared" si="104"/>
        <v>1.7700069632036797</v>
      </c>
      <c r="AG84" s="21">
        <f t="shared" si="105"/>
        <v>95.64882932096792</v>
      </c>
      <c r="AH84" s="21"/>
      <c r="AI84" s="61">
        <f t="shared" si="106"/>
        <v>41.314793988344739</v>
      </c>
      <c r="AJ84" s="21">
        <f t="shared" si="107"/>
        <v>3.5476945097638271</v>
      </c>
      <c r="AK84" s="21">
        <f t="shared" si="108"/>
        <v>13.536448215928839</v>
      </c>
      <c r="AL84" s="21">
        <f t="shared" si="109"/>
        <v>2.0856763112156216</v>
      </c>
      <c r="AM84" s="21">
        <f t="shared" si="110"/>
        <v>10.418157652591759</v>
      </c>
      <c r="AN84" s="21">
        <f t="shared" si="111"/>
        <v>0.18403026275431955</v>
      </c>
      <c r="AO84" s="21">
        <f t="shared" si="112"/>
        <v>10.418157652591759</v>
      </c>
      <c r="AP84" s="21">
        <f t="shared" si="113"/>
        <v>12.309579797566707</v>
      </c>
      <c r="AQ84" s="21">
        <f t="shared" si="114"/>
        <v>1.5744811368980673</v>
      </c>
      <c r="AR84" s="21">
        <f t="shared" si="115"/>
        <v>2.7604539413147937</v>
      </c>
      <c r="AS84" s="21">
        <f t="shared" si="116"/>
        <v>1.8505265310295469</v>
      </c>
      <c r="AT84" s="21">
        <f t="shared" si="117"/>
        <v>99.999999999999986</v>
      </c>
      <c r="AU84" s="21"/>
      <c r="AV84" s="21">
        <f>AR84*'[1]diagram lines'!$G$39</f>
        <v>2.2914698131109512</v>
      </c>
      <c r="AW84" s="21">
        <f>AK84*'[1]diagram lines'!$G$40</f>
        <v>7.1643869313886217</v>
      </c>
      <c r="AX84" s="21">
        <f>AQ84*'[1]diagram lines'!$G$38</f>
        <v>1.1680323116258977</v>
      </c>
      <c r="AY84" s="21">
        <f>AP84*'[1]diagram lines'!$G$41</f>
        <v>8.797135148482143</v>
      </c>
      <c r="AZ84" s="21">
        <f t="shared" si="118"/>
        <v>4.3349350782128608</v>
      </c>
      <c r="BA84" s="21">
        <f t="shared" si="119"/>
        <v>0.5845312031092702</v>
      </c>
      <c r="BB84" s="21">
        <f t="shared" si="120"/>
        <v>2.0709300567154845</v>
      </c>
      <c r="BC84" s="86">
        <f t="shared" si="121"/>
        <v>0.4828748304450271</v>
      </c>
      <c r="BX84" s="61">
        <f t="shared" si="122"/>
        <v>0.67253593541944079</v>
      </c>
      <c r="BY84" s="21">
        <f t="shared" si="123"/>
        <v>4.343581622433651E-2</v>
      </c>
      <c r="BZ84" s="21">
        <f t="shared" si="124"/>
        <v>0.12984185955276581</v>
      </c>
      <c r="CA84" s="21">
        <f t="shared" si="125"/>
        <v>1.27734736051099E-2</v>
      </c>
      <c r="CB84" s="21">
        <f t="shared" si="126"/>
        <v>0.14180906054279752</v>
      </c>
      <c r="CC84" s="21">
        <f t="shared" si="127"/>
        <v>2.5371017761488582E-3</v>
      </c>
      <c r="CD84" s="21">
        <f t="shared" si="128"/>
        <v>0.25282831265508687</v>
      </c>
      <c r="CE84" s="21">
        <f t="shared" si="129"/>
        <v>0.21467182596291012</v>
      </c>
      <c r="CF84" s="21">
        <f t="shared" si="130"/>
        <v>2.4840232295531537E-2</v>
      </c>
      <c r="CG84" s="21">
        <f t="shared" si="131"/>
        <v>2.8659554140127389E-2</v>
      </c>
      <c r="CH84" s="21">
        <f t="shared" si="132"/>
        <v>1.2750232486050839E-2</v>
      </c>
      <c r="CI84" s="21">
        <f t="shared" si="133"/>
        <v>0.12207436182019979</v>
      </c>
      <c r="CJ84" s="21">
        <f t="shared" si="134"/>
        <v>1.658757766480506</v>
      </c>
      <c r="CL84" s="68">
        <f t="shared" si="135"/>
        <v>0.40544553822732293</v>
      </c>
      <c r="CM84" s="19">
        <f t="shared" si="136"/>
        <v>2.618575002454825E-2</v>
      </c>
      <c r="CN84" s="19">
        <f t="shared" si="137"/>
        <v>7.827656465371656E-2</v>
      </c>
      <c r="CO84" s="19">
        <f t="shared" si="138"/>
        <v>7.7006262537128662E-3</v>
      </c>
      <c r="CP84" s="19">
        <f t="shared" si="139"/>
        <v>8.5491120770263523E-2</v>
      </c>
      <c r="CQ84" s="19">
        <f t="shared" si="140"/>
        <v>1.5295191542837455E-3</v>
      </c>
      <c r="CR84" s="19">
        <f t="shared" si="141"/>
        <v>0.15242027363135072</v>
      </c>
      <c r="CS84" s="19">
        <f t="shared" si="142"/>
        <v>0.12941722432347266</v>
      </c>
      <c r="CT84" s="19">
        <f t="shared" si="143"/>
        <v>1.4975201803115996E-2</v>
      </c>
      <c r="CU84" s="19">
        <f t="shared" si="144"/>
        <v>1.7277721147275306E-2</v>
      </c>
      <c r="CV84" s="19">
        <f t="shared" si="145"/>
        <v>7.6866150945618991E-3</v>
      </c>
      <c r="CW84" s="19">
        <f t="shared" si="146"/>
        <v>7.3593844916375509E-2</v>
      </c>
      <c r="CX84" s="19">
        <f t="shared" si="147"/>
        <v>1</v>
      </c>
      <c r="CZ84" s="68">
        <f t="shared" si="148"/>
        <v>2.4859999999999999E-5</v>
      </c>
      <c r="DA84" s="19">
        <f t="shared" si="149"/>
        <v>1.9879359999999995E-5</v>
      </c>
      <c r="DB84" s="19">
        <f t="shared" si="150"/>
        <v>3.5539999999999995E-5</v>
      </c>
      <c r="DC84" s="19">
        <f t="shared" si="151"/>
        <v>4.1542759999999995E-5</v>
      </c>
      <c r="DD84" s="19">
        <f t="shared" si="152"/>
        <v>1.3384879999999998E-5</v>
      </c>
      <c r="DE84" s="19">
        <f t="shared" si="153"/>
        <v>1.3384879999999998E-5</v>
      </c>
      <c r="DF84" s="19">
        <f t="shared" si="154"/>
        <v>1.2472279999999999E-5</v>
      </c>
      <c r="DG84" s="19">
        <f t="shared" si="155"/>
        <v>1.7155359999999999E-5</v>
      </c>
      <c r="DH84" s="19">
        <f t="shared" si="156"/>
        <v>2.6353519999999999E-5</v>
      </c>
      <c r="DI84" s="19">
        <f t="shared" si="157"/>
        <v>3.9115119999999996E-5</v>
      </c>
      <c r="DJ84" s="19">
        <f t="shared" si="158"/>
        <v>0</v>
      </c>
      <c r="DK84" s="19">
        <f t="shared" si="159"/>
        <v>2.277944E-5</v>
      </c>
      <c r="DM84" s="68">
        <f t="shared" si="160"/>
        <v>979.85389930400481</v>
      </c>
      <c r="DN84" s="19">
        <f t="shared" si="161"/>
        <v>105.22057611316032</v>
      </c>
      <c r="DO84" s="19">
        <f t="shared" si="162"/>
        <v>224.56608137571584</v>
      </c>
      <c r="DP84" s="19">
        <f t="shared" si="163"/>
        <v>29.601138837559368</v>
      </c>
      <c r="DQ84" s="19">
        <f t="shared" si="164"/>
        <v>458.91610737962799</v>
      </c>
      <c r="DR84" s="19">
        <f t="shared" si="165"/>
        <v>8.1064670587176657</v>
      </c>
      <c r="DS84" s="19">
        <f t="shared" si="166"/>
        <v>492.49511936417673</v>
      </c>
      <c r="DT84" s="19">
        <f t="shared" si="167"/>
        <v>423.05832929535416</v>
      </c>
      <c r="DU84" s="19">
        <f t="shared" si="168"/>
        <v>35.225380130440278</v>
      </c>
      <c r="DV84" s="19">
        <f t="shared" si="169"/>
        <v>41.609519082987191</v>
      </c>
      <c r="DX84" s="19">
        <f t="shared" si="170"/>
        <v>58.217457733512624</v>
      </c>
      <c r="DZ84" s="99">
        <f t="shared" si="171"/>
        <v>2856.8700756752573</v>
      </c>
      <c r="EA84" s="21">
        <f t="shared" si="172"/>
        <v>2.8568700756752574</v>
      </c>
      <c r="EB84" s="92">
        <f t="shared" si="173"/>
        <v>1364</v>
      </c>
    </row>
    <row r="85" spans="1:132" x14ac:dyDescent="0.3">
      <c r="A85" s="19">
        <f>'A. Thermody. result (all suite)'!C41</f>
        <v>1363</v>
      </c>
      <c r="B85" s="19" t="str">
        <f>'A. Thermody. result (all suite)'!A41</f>
        <v>Basanite</v>
      </c>
      <c r="C85" s="24">
        <f>'A. Thermody. result (all suite)'!G41</f>
        <v>100</v>
      </c>
      <c r="D85" s="19">
        <f>'A. Thermody. result (all suite)'!D41</f>
        <v>10000</v>
      </c>
      <c r="E85" s="61">
        <f>'A. Thermody. result (all suite)'!I41</f>
        <v>40.405959000000003</v>
      </c>
      <c r="F85" s="21">
        <f>'A. Thermody. result (all suite)'!J41</f>
        <v>3.4696530000000001</v>
      </c>
      <c r="G85" s="21">
        <f>'A. Thermody. result (all suite)'!K41</f>
        <v>13.238676</v>
      </c>
      <c r="H85" s="21">
        <f>'A. Thermody. result (all suite)'!L41</f>
        <v>2.0397959999999999</v>
      </c>
      <c r="I85" s="21">
        <f>'A. Thermody. result (all suite)'!M41</f>
        <v>10.188981</v>
      </c>
      <c r="J85" s="21">
        <f>'A. Thermody. result (all suite)'!N41</f>
        <v>0.179982</v>
      </c>
      <c r="K85" s="21">
        <f>'A. Thermody. result (all suite)'!O41</f>
        <v>10.188981</v>
      </c>
      <c r="L85" s="21">
        <f>'A. Thermody. result (all suite)'!P41</f>
        <v>12.038796</v>
      </c>
      <c r="M85" s="21">
        <f>'A. Thermody. result (all suite)'!Q41</f>
        <v>1.539846</v>
      </c>
      <c r="N85" s="21">
        <f>'A. Thermody. result (all suite)'!R41</f>
        <v>2.6997300000000002</v>
      </c>
      <c r="O85" s="21">
        <f>'A. Thermody. result (all suite)'!S41</f>
        <v>1.8098190000000001</v>
      </c>
      <c r="P85" s="21">
        <f>'A. Thermody. result (all suite)'!T41</f>
        <v>2.1997800000000001</v>
      </c>
      <c r="Q85" s="21">
        <f t="shared" si="91"/>
        <v>99.999999000000017</v>
      </c>
      <c r="S85" s="19">
        <f t="shared" si="92"/>
        <v>1636</v>
      </c>
      <c r="T85" s="19">
        <f t="shared" si="93"/>
        <v>1</v>
      </c>
      <c r="V85" s="61">
        <f t="shared" si="94"/>
        <v>39.517116786221379</v>
      </c>
      <c r="W85" s="21">
        <f t="shared" si="95"/>
        <v>3.3933282664733526</v>
      </c>
      <c r="X85" s="21">
        <f t="shared" si="96"/>
        <v>12.947454250174983</v>
      </c>
      <c r="Y85" s="21">
        <f t="shared" si="97"/>
        <v>1.9949249751024896</v>
      </c>
      <c r="Z85" s="21">
        <f t="shared" si="98"/>
        <v>9.9648458315168487</v>
      </c>
      <c r="AA85" s="21">
        <f t="shared" si="99"/>
        <v>0.17602279192080791</v>
      </c>
      <c r="AB85" s="21">
        <f t="shared" si="100"/>
        <v>9.9648458315168487</v>
      </c>
      <c r="AC85" s="21">
        <f t="shared" si="101"/>
        <v>11.77396897070293</v>
      </c>
      <c r="AD85" s="21">
        <f t="shared" si="102"/>
        <v>1.5059727753224676</v>
      </c>
      <c r="AE85" s="21">
        <f t="shared" si="103"/>
        <v>2.6403418788121189</v>
      </c>
      <c r="AF85" s="21">
        <f t="shared" si="104"/>
        <v>1.7700069632036797</v>
      </c>
      <c r="AG85" s="21">
        <f t="shared" si="105"/>
        <v>95.64882932096792</v>
      </c>
      <c r="AH85" s="21"/>
      <c r="AI85" s="61">
        <f t="shared" si="106"/>
        <v>41.314793988344739</v>
      </c>
      <c r="AJ85" s="21">
        <f t="shared" si="107"/>
        <v>3.5476945097638271</v>
      </c>
      <c r="AK85" s="21">
        <f t="shared" si="108"/>
        <v>13.536448215928839</v>
      </c>
      <c r="AL85" s="21">
        <f t="shared" si="109"/>
        <v>2.0856763112156216</v>
      </c>
      <c r="AM85" s="21">
        <f t="shared" si="110"/>
        <v>10.418157652591759</v>
      </c>
      <c r="AN85" s="21">
        <f t="shared" si="111"/>
        <v>0.18403026275431955</v>
      </c>
      <c r="AO85" s="21">
        <f t="shared" si="112"/>
        <v>10.418157652591759</v>
      </c>
      <c r="AP85" s="21">
        <f t="shared" si="113"/>
        <v>12.309579797566707</v>
      </c>
      <c r="AQ85" s="21">
        <f t="shared" si="114"/>
        <v>1.5744811368980673</v>
      </c>
      <c r="AR85" s="21">
        <f t="shared" si="115"/>
        <v>2.7604539413147937</v>
      </c>
      <c r="AS85" s="21">
        <f t="shared" si="116"/>
        <v>1.8505265310295469</v>
      </c>
      <c r="AT85" s="21">
        <f t="shared" si="117"/>
        <v>99.999999999999986</v>
      </c>
      <c r="AU85" s="21"/>
      <c r="AV85" s="21">
        <f>AR85*'[1]diagram lines'!$G$39</f>
        <v>2.2914698131109512</v>
      </c>
      <c r="AW85" s="21">
        <f>AK85*'[1]diagram lines'!$G$40</f>
        <v>7.1643869313886217</v>
      </c>
      <c r="AX85" s="21">
        <f>AQ85*'[1]diagram lines'!$G$38</f>
        <v>1.1680323116258977</v>
      </c>
      <c r="AY85" s="21">
        <f>AP85*'[1]diagram lines'!$G$41</f>
        <v>8.797135148482143</v>
      </c>
      <c r="AZ85" s="21">
        <f t="shared" si="118"/>
        <v>4.3349350782128608</v>
      </c>
      <c r="BA85" s="21">
        <f t="shared" si="119"/>
        <v>0.5845312031092702</v>
      </c>
      <c r="BB85" s="21">
        <f t="shared" si="120"/>
        <v>2.0709300567154845</v>
      </c>
      <c r="BC85" s="86">
        <f t="shared" si="121"/>
        <v>0.4828748304450271</v>
      </c>
      <c r="BX85" s="61">
        <f t="shared" si="122"/>
        <v>0.67253593541944079</v>
      </c>
      <c r="BY85" s="21">
        <f t="shared" si="123"/>
        <v>4.343581622433651E-2</v>
      </c>
      <c r="BZ85" s="21">
        <f t="shared" si="124"/>
        <v>0.12984185955276581</v>
      </c>
      <c r="CA85" s="21">
        <f t="shared" si="125"/>
        <v>1.27734736051099E-2</v>
      </c>
      <c r="CB85" s="21">
        <f t="shared" si="126"/>
        <v>0.14180906054279752</v>
      </c>
      <c r="CC85" s="21">
        <f t="shared" si="127"/>
        <v>2.5371017761488582E-3</v>
      </c>
      <c r="CD85" s="21">
        <f t="shared" si="128"/>
        <v>0.25282831265508687</v>
      </c>
      <c r="CE85" s="21">
        <f t="shared" si="129"/>
        <v>0.21467182596291012</v>
      </c>
      <c r="CF85" s="21">
        <f t="shared" si="130"/>
        <v>2.4840232295531537E-2</v>
      </c>
      <c r="CG85" s="21">
        <f t="shared" si="131"/>
        <v>2.8659554140127389E-2</v>
      </c>
      <c r="CH85" s="21">
        <f t="shared" si="132"/>
        <v>1.2750232486050839E-2</v>
      </c>
      <c r="CI85" s="21">
        <f t="shared" si="133"/>
        <v>0.12207436182019979</v>
      </c>
      <c r="CJ85" s="21">
        <f t="shared" si="134"/>
        <v>1.658757766480506</v>
      </c>
      <c r="CL85" s="68">
        <f t="shared" si="135"/>
        <v>0.40544553822732293</v>
      </c>
      <c r="CM85" s="19">
        <f t="shared" si="136"/>
        <v>2.618575002454825E-2</v>
      </c>
      <c r="CN85" s="19">
        <f t="shared" si="137"/>
        <v>7.827656465371656E-2</v>
      </c>
      <c r="CO85" s="19">
        <f t="shared" si="138"/>
        <v>7.7006262537128662E-3</v>
      </c>
      <c r="CP85" s="19">
        <f t="shared" si="139"/>
        <v>8.5491120770263523E-2</v>
      </c>
      <c r="CQ85" s="19">
        <f t="shared" si="140"/>
        <v>1.5295191542837455E-3</v>
      </c>
      <c r="CR85" s="19">
        <f t="shared" si="141"/>
        <v>0.15242027363135072</v>
      </c>
      <c r="CS85" s="19">
        <f t="shared" si="142"/>
        <v>0.12941722432347266</v>
      </c>
      <c r="CT85" s="19">
        <f t="shared" si="143"/>
        <v>1.4975201803115996E-2</v>
      </c>
      <c r="CU85" s="19">
        <f t="shared" si="144"/>
        <v>1.7277721147275306E-2</v>
      </c>
      <c r="CV85" s="19">
        <f t="shared" si="145"/>
        <v>7.6866150945618991E-3</v>
      </c>
      <c r="CW85" s="19">
        <f t="shared" si="146"/>
        <v>7.3593844916375509E-2</v>
      </c>
      <c r="CX85" s="19">
        <f t="shared" si="147"/>
        <v>1</v>
      </c>
      <c r="CZ85" s="68">
        <f t="shared" si="148"/>
        <v>2.4859999999999999E-5</v>
      </c>
      <c r="DA85" s="19">
        <f t="shared" si="149"/>
        <v>1.9872119999999997E-5</v>
      </c>
      <c r="DB85" s="19">
        <f t="shared" si="150"/>
        <v>3.5539999999999995E-5</v>
      </c>
      <c r="DC85" s="19">
        <f t="shared" si="151"/>
        <v>4.1533669999999996E-5</v>
      </c>
      <c r="DD85" s="19">
        <f t="shared" si="152"/>
        <v>1.3381959999999997E-5</v>
      </c>
      <c r="DE85" s="19">
        <f t="shared" si="153"/>
        <v>1.3381959999999997E-5</v>
      </c>
      <c r="DF85" s="19">
        <f t="shared" si="154"/>
        <v>1.2469009999999999E-5</v>
      </c>
      <c r="DG85" s="19">
        <f t="shared" si="155"/>
        <v>1.7151619999999998E-5</v>
      </c>
      <c r="DH85" s="19">
        <f t="shared" si="156"/>
        <v>2.6345839999999997E-5</v>
      </c>
      <c r="DI85" s="19">
        <f t="shared" si="157"/>
        <v>3.9103039999999991E-5</v>
      </c>
      <c r="DJ85" s="19">
        <f t="shared" si="158"/>
        <v>0</v>
      </c>
      <c r="DK85" s="19">
        <f t="shared" si="159"/>
        <v>2.2769979999999999E-5</v>
      </c>
      <c r="DM85" s="68">
        <f t="shared" si="160"/>
        <v>979.85389930400481</v>
      </c>
      <c r="DN85" s="19">
        <f t="shared" si="161"/>
        <v>105.25891107546224</v>
      </c>
      <c r="DO85" s="19">
        <f t="shared" si="162"/>
        <v>224.56608137571584</v>
      </c>
      <c r="DP85" s="19">
        <f t="shared" si="163"/>
        <v>29.607617300744376</v>
      </c>
      <c r="DQ85" s="19">
        <f t="shared" si="164"/>
        <v>459.01624480595041</v>
      </c>
      <c r="DR85" s="19">
        <f t="shared" si="165"/>
        <v>8.1082359239520159</v>
      </c>
      <c r="DS85" s="19">
        <f t="shared" si="166"/>
        <v>492.62427629326089</v>
      </c>
      <c r="DT85" s="19">
        <f t="shared" si="167"/>
        <v>423.15057936570111</v>
      </c>
      <c r="DU85" s="19">
        <f t="shared" si="168"/>
        <v>35.235648579630052</v>
      </c>
      <c r="DV85" s="19">
        <f t="shared" si="169"/>
        <v>41.622373403022735</v>
      </c>
      <c r="DX85" s="19">
        <f t="shared" si="170"/>
        <v>58.241644717873569</v>
      </c>
      <c r="DZ85" s="99">
        <f t="shared" si="171"/>
        <v>2857.2855121453176</v>
      </c>
      <c r="EA85" s="21">
        <f t="shared" si="172"/>
        <v>2.8572855121453178</v>
      </c>
      <c r="EB85" s="92">
        <f t="shared" si="173"/>
        <v>1363</v>
      </c>
    </row>
    <row r="86" spans="1:132" x14ac:dyDescent="0.3">
      <c r="A86" s="19">
        <f>'A. Thermody. result (all suite)'!C42</f>
        <v>1362</v>
      </c>
      <c r="B86" s="19" t="str">
        <f>'A. Thermody. result (all suite)'!A42</f>
        <v>Basanite</v>
      </c>
      <c r="C86" s="24">
        <f>'A. Thermody. result (all suite)'!G42</f>
        <v>100</v>
      </c>
      <c r="D86" s="19">
        <f>'A. Thermody. result (all suite)'!D42</f>
        <v>10000</v>
      </c>
      <c r="E86" s="61">
        <f>'A. Thermody. result (all suite)'!I42</f>
        <v>40.405959000000003</v>
      </c>
      <c r="F86" s="21">
        <f>'A. Thermody. result (all suite)'!J42</f>
        <v>3.4696530000000001</v>
      </c>
      <c r="G86" s="21">
        <f>'A. Thermody. result (all suite)'!K42</f>
        <v>13.238676</v>
      </c>
      <c r="H86" s="21">
        <f>'A. Thermody. result (all suite)'!L42</f>
        <v>2.0397959999999999</v>
      </c>
      <c r="I86" s="21">
        <f>'A. Thermody. result (all suite)'!M42</f>
        <v>10.188981</v>
      </c>
      <c r="J86" s="21">
        <f>'A. Thermody. result (all suite)'!N42</f>
        <v>0.179982</v>
      </c>
      <c r="K86" s="21">
        <f>'A. Thermody. result (all suite)'!O42</f>
        <v>10.188981</v>
      </c>
      <c r="L86" s="21">
        <f>'A. Thermody. result (all suite)'!P42</f>
        <v>12.038796</v>
      </c>
      <c r="M86" s="21">
        <f>'A. Thermody. result (all suite)'!Q42</f>
        <v>1.539846</v>
      </c>
      <c r="N86" s="21">
        <f>'A. Thermody. result (all suite)'!R42</f>
        <v>2.6997300000000002</v>
      </c>
      <c r="O86" s="21">
        <f>'A. Thermody. result (all suite)'!S42</f>
        <v>1.8098190000000001</v>
      </c>
      <c r="P86" s="21">
        <f>'A. Thermody. result (all suite)'!T42</f>
        <v>2.1997800000000001</v>
      </c>
      <c r="Q86" s="21">
        <f t="shared" si="91"/>
        <v>99.999999000000017</v>
      </c>
      <c r="S86" s="19">
        <f t="shared" si="92"/>
        <v>1635</v>
      </c>
      <c r="T86" s="19">
        <f t="shared" si="93"/>
        <v>1</v>
      </c>
      <c r="V86" s="61">
        <f t="shared" si="94"/>
        <v>39.517116786221379</v>
      </c>
      <c r="W86" s="21">
        <f t="shared" si="95"/>
        <v>3.3933282664733526</v>
      </c>
      <c r="X86" s="21">
        <f t="shared" si="96"/>
        <v>12.947454250174983</v>
      </c>
      <c r="Y86" s="21">
        <f t="shared" si="97"/>
        <v>1.9949249751024896</v>
      </c>
      <c r="Z86" s="21">
        <f t="shared" si="98"/>
        <v>9.9648458315168487</v>
      </c>
      <c r="AA86" s="21">
        <f t="shared" si="99"/>
        <v>0.17602279192080791</v>
      </c>
      <c r="AB86" s="21">
        <f t="shared" si="100"/>
        <v>9.9648458315168487</v>
      </c>
      <c r="AC86" s="21">
        <f t="shared" si="101"/>
        <v>11.77396897070293</v>
      </c>
      <c r="AD86" s="21">
        <f t="shared" si="102"/>
        <v>1.5059727753224676</v>
      </c>
      <c r="AE86" s="21">
        <f t="shared" si="103"/>
        <v>2.6403418788121189</v>
      </c>
      <c r="AF86" s="21">
        <f t="shared" si="104"/>
        <v>1.7700069632036797</v>
      </c>
      <c r="AG86" s="21">
        <f t="shared" si="105"/>
        <v>95.64882932096792</v>
      </c>
      <c r="AH86" s="21"/>
      <c r="AI86" s="61">
        <f t="shared" si="106"/>
        <v>41.314793988344739</v>
      </c>
      <c r="AJ86" s="21">
        <f t="shared" si="107"/>
        <v>3.5476945097638271</v>
      </c>
      <c r="AK86" s="21">
        <f t="shared" si="108"/>
        <v>13.536448215928839</v>
      </c>
      <c r="AL86" s="21">
        <f t="shared" si="109"/>
        <v>2.0856763112156216</v>
      </c>
      <c r="AM86" s="21">
        <f t="shared" si="110"/>
        <v>10.418157652591759</v>
      </c>
      <c r="AN86" s="21">
        <f t="shared" si="111"/>
        <v>0.18403026275431955</v>
      </c>
      <c r="AO86" s="21">
        <f t="shared" si="112"/>
        <v>10.418157652591759</v>
      </c>
      <c r="AP86" s="21">
        <f t="shared" si="113"/>
        <v>12.309579797566707</v>
      </c>
      <c r="AQ86" s="21">
        <f t="shared" si="114"/>
        <v>1.5744811368980673</v>
      </c>
      <c r="AR86" s="21">
        <f t="shared" si="115"/>
        <v>2.7604539413147937</v>
      </c>
      <c r="AS86" s="21">
        <f t="shared" si="116"/>
        <v>1.8505265310295469</v>
      </c>
      <c r="AT86" s="21">
        <f t="shared" si="117"/>
        <v>99.999999999999986</v>
      </c>
      <c r="AU86" s="21"/>
      <c r="AV86" s="21">
        <f>AR86*'[1]diagram lines'!$G$39</f>
        <v>2.2914698131109512</v>
      </c>
      <c r="AW86" s="21">
        <f>AK86*'[1]diagram lines'!$G$40</f>
        <v>7.1643869313886217</v>
      </c>
      <c r="AX86" s="21">
        <f>AQ86*'[1]diagram lines'!$G$38</f>
        <v>1.1680323116258977</v>
      </c>
      <c r="AY86" s="21">
        <f>AP86*'[1]diagram lines'!$G$41</f>
        <v>8.797135148482143</v>
      </c>
      <c r="AZ86" s="21">
        <f t="shared" si="118"/>
        <v>4.3349350782128608</v>
      </c>
      <c r="BA86" s="21">
        <f t="shared" si="119"/>
        <v>0.5845312031092702</v>
      </c>
      <c r="BB86" s="21">
        <f t="shared" si="120"/>
        <v>2.0709300567154845</v>
      </c>
      <c r="BC86" s="86">
        <f t="shared" si="121"/>
        <v>0.4828748304450271</v>
      </c>
      <c r="BX86" s="61">
        <f t="shared" si="122"/>
        <v>0.67253593541944079</v>
      </c>
      <c r="BY86" s="21">
        <f t="shared" si="123"/>
        <v>4.343581622433651E-2</v>
      </c>
      <c r="BZ86" s="21">
        <f t="shared" si="124"/>
        <v>0.12984185955276581</v>
      </c>
      <c r="CA86" s="21">
        <f t="shared" si="125"/>
        <v>1.27734736051099E-2</v>
      </c>
      <c r="CB86" s="21">
        <f t="shared" si="126"/>
        <v>0.14180906054279752</v>
      </c>
      <c r="CC86" s="21">
        <f t="shared" si="127"/>
        <v>2.5371017761488582E-3</v>
      </c>
      <c r="CD86" s="21">
        <f t="shared" si="128"/>
        <v>0.25282831265508687</v>
      </c>
      <c r="CE86" s="21">
        <f t="shared" si="129"/>
        <v>0.21467182596291012</v>
      </c>
      <c r="CF86" s="21">
        <f t="shared" si="130"/>
        <v>2.4840232295531537E-2</v>
      </c>
      <c r="CG86" s="21">
        <f t="shared" si="131"/>
        <v>2.8659554140127389E-2</v>
      </c>
      <c r="CH86" s="21">
        <f t="shared" si="132"/>
        <v>1.2750232486050839E-2</v>
      </c>
      <c r="CI86" s="21">
        <f t="shared" si="133"/>
        <v>0.12207436182019979</v>
      </c>
      <c r="CJ86" s="21">
        <f t="shared" si="134"/>
        <v>1.658757766480506</v>
      </c>
      <c r="CL86" s="68">
        <f t="shared" si="135"/>
        <v>0.40544553822732293</v>
      </c>
      <c r="CM86" s="19">
        <f t="shared" si="136"/>
        <v>2.618575002454825E-2</v>
      </c>
      <c r="CN86" s="19">
        <f t="shared" si="137"/>
        <v>7.827656465371656E-2</v>
      </c>
      <c r="CO86" s="19">
        <f t="shared" si="138"/>
        <v>7.7006262537128662E-3</v>
      </c>
      <c r="CP86" s="19">
        <f t="shared" si="139"/>
        <v>8.5491120770263523E-2</v>
      </c>
      <c r="CQ86" s="19">
        <f t="shared" si="140"/>
        <v>1.5295191542837455E-3</v>
      </c>
      <c r="CR86" s="19">
        <f t="shared" si="141"/>
        <v>0.15242027363135072</v>
      </c>
      <c r="CS86" s="19">
        <f t="shared" si="142"/>
        <v>0.12941722432347266</v>
      </c>
      <c r="CT86" s="19">
        <f t="shared" si="143"/>
        <v>1.4975201803115996E-2</v>
      </c>
      <c r="CU86" s="19">
        <f t="shared" si="144"/>
        <v>1.7277721147275306E-2</v>
      </c>
      <c r="CV86" s="19">
        <f t="shared" si="145"/>
        <v>7.6866150945618991E-3</v>
      </c>
      <c r="CW86" s="19">
        <f t="shared" si="146"/>
        <v>7.3593844916375509E-2</v>
      </c>
      <c r="CX86" s="19">
        <f t="shared" si="147"/>
        <v>1</v>
      </c>
      <c r="CZ86" s="68">
        <f t="shared" si="148"/>
        <v>2.4859999999999999E-5</v>
      </c>
      <c r="DA86" s="19">
        <f t="shared" si="149"/>
        <v>1.9864879999999995E-5</v>
      </c>
      <c r="DB86" s="19">
        <f t="shared" si="150"/>
        <v>3.5539999999999995E-5</v>
      </c>
      <c r="DC86" s="19">
        <f t="shared" si="151"/>
        <v>4.1524579999999997E-5</v>
      </c>
      <c r="DD86" s="19">
        <f t="shared" si="152"/>
        <v>1.3379039999999998E-5</v>
      </c>
      <c r="DE86" s="19">
        <f t="shared" si="153"/>
        <v>1.3379039999999998E-5</v>
      </c>
      <c r="DF86" s="19">
        <f t="shared" si="154"/>
        <v>1.2465739999999999E-5</v>
      </c>
      <c r="DG86" s="19">
        <f t="shared" si="155"/>
        <v>1.7147879999999998E-5</v>
      </c>
      <c r="DH86" s="19">
        <f t="shared" si="156"/>
        <v>2.6338159999999999E-5</v>
      </c>
      <c r="DI86" s="19">
        <f t="shared" si="157"/>
        <v>3.9090959999999993E-5</v>
      </c>
      <c r="DJ86" s="19">
        <f t="shared" si="158"/>
        <v>0</v>
      </c>
      <c r="DK86" s="19">
        <f t="shared" si="159"/>
        <v>2.2760519999999998E-5</v>
      </c>
      <c r="DM86" s="68">
        <f t="shared" si="160"/>
        <v>979.85389930400481</v>
      </c>
      <c r="DN86" s="19">
        <f t="shared" si="161"/>
        <v>105.29727398106179</v>
      </c>
      <c r="DO86" s="19">
        <f t="shared" si="162"/>
        <v>224.56608137571584</v>
      </c>
      <c r="DP86" s="19">
        <f t="shared" si="163"/>
        <v>29.614098600284645</v>
      </c>
      <c r="DQ86" s="19">
        <f t="shared" si="164"/>
        <v>459.11642594262634</v>
      </c>
      <c r="DR86" s="19">
        <f t="shared" si="165"/>
        <v>8.1100055613025237</v>
      </c>
      <c r="DS86" s="19">
        <f t="shared" si="166"/>
        <v>492.75350098296877</v>
      </c>
      <c r="DT86" s="19">
        <f t="shared" si="167"/>
        <v>423.24286967603848</v>
      </c>
      <c r="DU86" s="19">
        <f t="shared" si="168"/>
        <v>35.245923017217628</v>
      </c>
      <c r="DV86" s="19">
        <f t="shared" si="169"/>
        <v>41.635235667615582</v>
      </c>
      <c r="DX86" s="19">
        <f t="shared" si="170"/>
        <v>58.265851808002928</v>
      </c>
      <c r="DZ86" s="99">
        <f t="shared" si="171"/>
        <v>2857.7011659168397</v>
      </c>
      <c r="EA86" s="21">
        <f t="shared" si="172"/>
        <v>2.8577011659168399</v>
      </c>
      <c r="EB86" s="92">
        <f t="shared" si="173"/>
        <v>1362</v>
      </c>
    </row>
    <row r="87" spans="1:132" x14ac:dyDescent="0.3">
      <c r="A87" s="19">
        <f>'A. Thermody. result (all suite)'!C43</f>
        <v>1361</v>
      </c>
      <c r="B87" s="19" t="str">
        <f>'A. Thermody. result (all suite)'!A43</f>
        <v>Basanite</v>
      </c>
      <c r="C87" s="24">
        <f>'A. Thermody. result (all suite)'!G43</f>
        <v>100</v>
      </c>
      <c r="D87" s="19">
        <f>'A. Thermody. result (all suite)'!D43</f>
        <v>10000</v>
      </c>
      <c r="E87" s="61">
        <f>'A. Thermody. result (all suite)'!I43</f>
        <v>40.405959000000003</v>
      </c>
      <c r="F87" s="21">
        <f>'A. Thermody. result (all suite)'!J43</f>
        <v>3.4696530000000001</v>
      </c>
      <c r="G87" s="21">
        <f>'A. Thermody. result (all suite)'!K43</f>
        <v>13.238676</v>
      </c>
      <c r="H87" s="21">
        <f>'A. Thermody. result (all suite)'!L43</f>
        <v>2.0397959999999999</v>
      </c>
      <c r="I87" s="21">
        <f>'A. Thermody. result (all suite)'!M43</f>
        <v>10.188981</v>
      </c>
      <c r="J87" s="21">
        <f>'A. Thermody. result (all suite)'!N43</f>
        <v>0.179982</v>
      </c>
      <c r="K87" s="21">
        <f>'A. Thermody. result (all suite)'!O43</f>
        <v>10.188981</v>
      </c>
      <c r="L87" s="21">
        <f>'A. Thermody. result (all suite)'!P43</f>
        <v>12.038796</v>
      </c>
      <c r="M87" s="21">
        <f>'A. Thermody. result (all suite)'!Q43</f>
        <v>1.539846</v>
      </c>
      <c r="N87" s="21">
        <f>'A. Thermody. result (all suite)'!R43</f>
        <v>2.6997300000000002</v>
      </c>
      <c r="O87" s="21">
        <f>'A. Thermody. result (all suite)'!S43</f>
        <v>1.8098190000000001</v>
      </c>
      <c r="P87" s="21">
        <f>'A. Thermody. result (all suite)'!T43</f>
        <v>2.1997800000000001</v>
      </c>
      <c r="Q87" s="21">
        <f t="shared" si="91"/>
        <v>99.999999000000017</v>
      </c>
      <c r="S87" s="19">
        <f t="shared" si="92"/>
        <v>1634</v>
      </c>
      <c r="T87" s="19">
        <f t="shared" si="93"/>
        <v>1</v>
      </c>
      <c r="V87" s="61">
        <f t="shared" si="94"/>
        <v>39.517116786221379</v>
      </c>
      <c r="W87" s="21">
        <f t="shared" si="95"/>
        <v>3.3933282664733526</v>
      </c>
      <c r="X87" s="21">
        <f t="shared" si="96"/>
        <v>12.947454250174983</v>
      </c>
      <c r="Y87" s="21">
        <f t="shared" si="97"/>
        <v>1.9949249751024896</v>
      </c>
      <c r="Z87" s="21">
        <f t="shared" si="98"/>
        <v>9.9648458315168487</v>
      </c>
      <c r="AA87" s="21">
        <f t="shared" si="99"/>
        <v>0.17602279192080791</v>
      </c>
      <c r="AB87" s="21">
        <f t="shared" si="100"/>
        <v>9.9648458315168487</v>
      </c>
      <c r="AC87" s="21">
        <f t="shared" si="101"/>
        <v>11.77396897070293</v>
      </c>
      <c r="AD87" s="21">
        <f t="shared" si="102"/>
        <v>1.5059727753224676</v>
      </c>
      <c r="AE87" s="21">
        <f t="shared" si="103"/>
        <v>2.6403418788121189</v>
      </c>
      <c r="AF87" s="21">
        <f t="shared" si="104"/>
        <v>1.7700069632036797</v>
      </c>
      <c r="AG87" s="21">
        <f t="shared" si="105"/>
        <v>95.64882932096792</v>
      </c>
      <c r="AH87" s="21"/>
      <c r="AI87" s="61">
        <f t="shared" si="106"/>
        <v>41.314793988344739</v>
      </c>
      <c r="AJ87" s="21">
        <f t="shared" si="107"/>
        <v>3.5476945097638271</v>
      </c>
      <c r="AK87" s="21">
        <f t="shared" si="108"/>
        <v>13.536448215928839</v>
      </c>
      <c r="AL87" s="21">
        <f t="shared" si="109"/>
        <v>2.0856763112156216</v>
      </c>
      <c r="AM87" s="21">
        <f t="shared" si="110"/>
        <v>10.418157652591759</v>
      </c>
      <c r="AN87" s="21">
        <f t="shared" si="111"/>
        <v>0.18403026275431955</v>
      </c>
      <c r="AO87" s="21">
        <f t="shared" si="112"/>
        <v>10.418157652591759</v>
      </c>
      <c r="AP87" s="21">
        <f t="shared" si="113"/>
        <v>12.309579797566707</v>
      </c>
      <c r="AQ87" s="21">
        <f t="shared" si="114"/>
        <v>1.5744811368980673</v>
      </c>
      <c r="AR87" s="21">
        <f t="shared" si="115"/>
        <v>2.7604539413147937</v>
      </c>
      <c r="AS87" s="21">
        <f t="shared" si="116"/>
        <v>1.8505265310295469</v>
      </c>
      <c r="AT87" s="21">
        <f t="shared" si="117"/>
        <v>99.999999999999986</v>
      </c>
      <c r="AU87" s="21"/>
      <c r="AV87" s="21">
        <f>AR87*'[1]diagram lines'!$G$39</f>
        <v>2.2914698131109512</v>
      </c>
      <c r="AW87" s="21">
        <f>AK87*'[1]diagram lines'!$G$40</f>
        <v>7.1643869313886217</v>
      </c>
      <c r="AX87" s="21">
        <f>AQ87*'[1]diagram lines'!$G$38</f>
        <v>1.1680323116258977</v>
      </c>
      <c r="AY87" s="21">
        <f>AP87*'[1]diagram lines'!$G$41</f>
        <v>8.797135148482143</v>
      </c>
      <c r="AZ87" s="21">
        <f t="shared" si="118"/>
        <v>4.3349350782128608</v>
      </c>
      <c r="BA87" s="21">
        <f t="shared" si="119"/>
        <v>0.5845312031092702</v>
      </c>
      <c r="BB87" s="21">
        <f t="shared" si="120"/>
        <v>2.0709300567154845</v>
      </c>
      <c r="BC87" s="86">
        <f t="shared" si="121"/>
        <v>0.4828748304450271</v>
      </c>
      <c r="BX87" s="61">
        <f t="shared" si="122"/>
        <v>0.67253593541944079</v>
      </c>
      <c r="BY87" s="21">
        <f t="shared" si="123"/>
        <v>4.343581622433651E-2</v>
      </c>
      <c r="BZ87" s="21">
        <f t="shared" si="124"/>
        <v>0.12984185955276581</v>
      </c>
      <c r="CA87" s="21">
        <f t="shared" si="125"/>
        <v>1.27734736051099E-2</v>
      </c>
      <c r="CB87" s="21">
        <f t="shared" si="126"/>
        <v>0.14180906054279752</v>
      </c>
      <c r="CC87" s="21">
        <f t="shared" si="127"/>
        <v>2.5371017761488582E-3</v>
      </c>
      <c r="CD87" s="21">
        <f t="shared" si="128"/>
        <v>0.25282831265508687</v>
      </c>
      <c r="CE87" s="21">
        <f t="shared" si="129"/>
        <v>0.21467182596291012</v>
      </c>
      <c r="CF87" s="21">
        <f t="shared" si="130"/>
        <v>2.4840232295531537E-2</v>
      </c>
      <c r="CG87" s="21">
        <f t="shared" si="131"/>
        <v>2.8659554140127389E-2</v>
      </c>
      <c r="CH87" s="21">
        <f t="shared" si="132"/>
        <v>1.2750232486050839E-2</v>
      </c>
      <c r="CI87" s="21">
        <f t="shared" si="133"/>
        <v>0.12207436182019979</v>
      </c>
      <c r="CJ87" s="21">
        <f t="shared" si="134"/>
        <v>1.658757766480506</v>
      </c>
      <c r="CL87" s="68">
        <f t="shared" si="135"/>
        <v>0.40544553822732293</v>
      </c>
      <c r="CM87" s="19">
        <f t="shared" si="136"/>
        <v>2.618575002454825E-2</v>
      </c>
      <c r="CN87" s="19">
        <f t="shared" si="137"/>
        <v>7.827656465371656E-2</v>
      </c>
      <c r="CO87" s="19">
        <f t="shared" si="138"/>
        <v>7.7006262537128662E-3</v>
      </c>
      <c r="CP87" s="19">
        <f t="shared" si="139"/>
        <v>8.5491120770263523E-2</v>
      </c>
      <c r="CQ87" s="19">
        <f t="shared" si="140"/>
        <v>1.5295191542837455E-3</v>
      </c>
      <c r="CR87" s="19">
        <f t="shared" si="141"/>
        <v>0.15242027363135072</v>
      </c>
      <c r="CS87" s="19">
        <f t="shared" si="142"/>
        <v>0.12941722432347266</v>
      </c>
      <c r="CT87" s="19">
        <f t="shared" si="143"/>
        <v>1.4975201803115996E-2</v>
      </c>
      <c r="CU87" s="19">
        <f t="shared" si="144"/>
        <v>1.7277721147275306E-2</v>
      </c>
      <c r="CV87" s="19">
        <f t="shared" si="145"/>
        <v>7.6866150945618991E-3</v>
      </c>
      <c r="CW87" s="19">
        <f t="shared" si="146"/>
        <v>7.3593844916375509E-2</v>
      </c>
      <c r="CX87" s="19">
        <f t="shared" si="147"/>
        <v>1</v>
      </c>
      <c r="CZ87" s="68">
        <f t="shared" si="148"/>
        <v>2.4859999999999999E-5</v>
      </c>
      <c r="DA87" s="19">
        <f t="shared" si="149"/>
        <v>1.9857639999999997E-5</v>
      </c>
      <c r="DB87" s="19">
        <f t="shared" si="150"/>
        <v>3.5539999999999995E-5</v>
      </c>
      <c r="DC87" s="19">
        <f t="shared" si="151"/>
        <v>4.1515489999999998E-5</v>
      </c>
      <c r="DD87" s="19">
        <f t="shared" si="152"/>
        <v>1.3376119999999999E-5</v>
      </c>
      <c r="DE87" s="19">
        <f t="shared" si="153"/>
        <v>1.3376119999999999E-5</v>
      </c>
      <c r="DF87" s="19">
        <f t="shared" si="154"/>
        <v>1.2462469999999999E-5</v>
      </c>
      <c r="DG87" s="19">
        <f t="shared" si="155"/>
        <v>1.714414E-5</v>
      </c>
      <c r="DH87" s="19">
        <f t="shared" si="156"/>
        <v>2.6330479999999997E-5</v>
      </c>
      <c r="DI87" s="19">
        <f t="shared" si="157"/>
        <v>3.9078879999999995E-5</v>
      </c>
      <c r="DJ87" s="19">
        <f t="shared" si="158"/>
        <v>0</v>
      </c>
      <c r="DK87" s="19">
        <f t="shared" si="159"/>
        <v>2.275106E-5</v>
      </c>
      <c r="DM87" s="68">
        <f t="shared" si="160"/>
        <v>979.85389930400481</v>
      </c>
      <c r="DN87" s="19">
        <f t="shared" si="161"/>
        <v>105.33566486052293</v>
      </c>
      <c r="DO87" s="19">
        <f t="shared" si="162"/>
        <v>224.56608137571584</v>
      </c>
      <c r="DP87" s="19">
        <f t="shared" si="163"/>
        <v>29.620582738043261</v>
      </c>
      <c r="DQ87" s="19">
        <f t="shared" si="164"/>
        <v>459.21665081828172</v>
      </c>
      <c r="DR87" s="19">
        <f t="shared" si="165"/>
        <v>8.111775971274847</v>
      </c>
      <c r="DS87" s="19">
        <f t="shared" si="166"/>
        <v>492.882793486639</v>
      </c>
      <c r="DT87" s="19">
        <f t="shared" si="167"/>
        <v>423.33520025270127</v>
      </c>
      <c r="DU87" s="19">
        <f t="shared" si="168"/>
        <v>35.256203448443046</v>
      </c>
      <c r="DV87" s="19">
        <f t="shared" si="169"/>
        <v>41.648105884133166</v>
      </c>
      <c r="DX87" s="19">
        <f t="shared" si="170"/>
        <v>58.290079028980919</v>
      </c>
      <c r="DZ87" s="99">
        <f t="shared" si="171"/>
        <v>2858.1170371687413</v>
      </c>
      <c r="EA87" s="21">
        <f t="shared" si="172"/>
        <v>2.8581170371687414</v>
      </c>
      <c r="EB87" s="92">
        <f t="shared" si="173"/>
        <v>1361</v>
      </c>
    </row>
    <row r="88" spans="1:132" x14ac:dyDescent="0.3">
      <c r="A88" s="19">
        <f>'A. Thermody. result (all suite)'!C44</f>
        <v>1360</v>
      </c>
      <c r="B88" s="19" t="str">
        <f>'A. Thermody. result (all suite)'!A44</f>
        <v>Basanite</v>
      </c>
      <c r="C88" s="24">
        <f>'A. Thermody. result (all suite)'!G44</f>
        <v>100</v>
      </c>
      <c r="D88" s="19">
        <f>'A. Thermody. result (all suite)'!D44</f>
        <v>10000</v>
      </c>
      <c r="E88" s="61">
        <f>'A. Thermody. result (all suite)'!I44</f>
        <v>40.405959000000003</v>
      </c>
      <c r="F88" s="21">
        <f>'A. Thermody. result (all suite)'!J44</f>
        <v>3.4696530000000001</v>
      </c>
      <c r="G88" s="21">
        <f>'A. Thermody. result (all suite)'!K44</f>
        <v>13.238676</v>
      </c>
      <c r="H88" s="21">
        <f>'A. Thermody. result (all suite)'!L44</f>
        <v>2.0397959999999999</v>
      </c>
      <c r="I88" s="21">
        <f>'A. Thermody. result (all suite)'!M44</f>
        <v>10.188981</v>
      </c>
      <c r="J88" s="21">
        <f>'A. Thermody. result (all suite)'!N44</f>
        <v>0.179982</v>
      </c>
      <c r="K88" s="21">
        <f>'A. Thermody. result (all suite)'!O44</f>
        <v>10.188981</v>
      </c>
      <c r="L88" s="21">
        <f>'A. Thermody. result (all suite)'!P44</f>
        <v>12.038796</v>
      </c>
      <c r="M88" s="21">
        <f>'A. Thermody. result (all suite)'!Q44</f>
        <v>1.539846</v>
      </c>
      <c r="N88" s="21">
        <f>'A. Thermody. result (all suite)'!R44</f>
        <v>2.6997300000000002</v>
      </c>
      <c r="O88" s="21">
        <f>'A. Thermody. result (all suite)'!S44</f>
        <v>1.8098190000000001</v>
      </c>
      <c r="P88" s="21">
        <f>'A. Thermody. result (all suite)'!T44</f>
        <v>2.1997800000000001</v>
      </c>
      <c r="Q88" s="21">
        <f t="shared" si="91"/>
        <v>99.999999000000017</v>
      </c>
      <c r="S88" s="19">
        <f t="shared" si="92"/>
        <v>1633</v>
      </c>
      <c r="T88" s="19">
        <f t="shared" si="93"/>
        <v>1</v>
      </c>
      <c r="V88" s="61">
        <f t="shared" si="94"/>
        <v>39.517116786221379</v>
      </c>
      <c r="W88" s="21">
        <f t="shared" si="95"/>
        <v>3.3933282664733526</v>
      </c>
      <c r="X88" s="21">
        <f t="shared" si="96"/>
        <v>12.947454250174983</v>
      </c>
      <c r="Y88" s="21">
        <f t="shared" si="97"/>
        <v>1.9949249751024896</v>
      </c>
      <c r="Z88" s="21">
        <f t="shared" si="98"/>
        <v>9.9648458315168487</v>
      </c>
      <c r="AA88" s="21">
        <f t="shared" si="99"/>
        <v>0.17602279192080791</v>
      </c>
      <c r="AB88" s="21">
        <f t="shared" si="100"/>
        <v>9.9648458315168487</v>
      </c>
      <c r="AC88" s="21">
        <f t="shared" si="101"/>
        <v>11.77396897070293</v>
      </c>
      <c r="AD88" s="21">
        <f t="shared" si="102"/>
        <v>1.5059727753224676</v>
      </c>
      <c r="AE88" s="21">
        <f t="shared" si="103"/>
        <v>2.6403418788121189</v>
      </c>
      <c r="AF88" s="21">
        <f t="shared" si="104"/>
        <v>1.7700069632036797</v>
      </c>
      <c r="AG88" s="21">
        <f t="shared" si="105"/>
        <v>95.64882932096792</v>
      </c>
      <c r="AH88" s="21"/>
      <c r="AI88" s="61">
        <f t="shared" si="106"/>
        <v>41.314793988344739</v>
      </c>
      <c r="AJ88" s="21">
        <f t="shared" si="107"/>
        <v>3.5476945097638271</v>
      </c>
      <c r="AK88" s="21">
        <f t="shared" si="108"/>
        <v>13.536448215928839</v>
      </c>
      <c r="AL88" s="21">
        <f t="shared" si="109"/>
        <v>2.0856763112156216</v>
      </c>
      <c r="AM88" s="21">
        <f t="shared" si="110"/>
        <v>10.418157652591759</v>
      </c>
      <c r="AN88" s="21">
        <f t="shared" si="111"/>
        <v>0.18403026275431955</v>
      </c>
      <c r="AO88" s="21">
        <f t="shared" si="112"/>
        <v>10.418157652591759</v>
      </c>
      <c r="AP88" s="21">
        <f t="shared" si="113"/>
        <v>12.309579797566707</v>
      </c>
      <c r="AQ88" s="21">
        <f t="shared" si="114"/>
        <v>1.5744811368980673</v>
      </c>
      <c r="AR88" s="21">
        <f t="shared" si="115"/>
        <v>2.7604539413147937</v>
      </c>
      <c r="AS88" s="21">
        <f t="shared" si="116"/>
        <v>1.8505265310295469</v>
      </c>
      <c r="AT88" s="21">
        <f t="shared" si="117"/>
        <v>99.999999999999986</v>
      </c>
      <c r="AU88" s="21"/>
      <c r="AV88" s="21">
        <f>AR88*'[1]diagram lines'!$G$39</f>
        <v>2.2914698131109512</v>
      </c>
      <c r="AW88" s="21">
        <f>AK88*'[1]diagram lines'!$G$40</f>
        <v>7.1643869313886217</v>
      </c>
      <c r="AX88" s="21">
        <f>AQ88*'[1]diagram lines'!$G$38</f>
        <v>1.1680323116258977</v>
      </c>
      <c r="AY88" s="21">
        <f>AP88*'[1]diagram lines'!$G$41</f>
        <v>8.797135148482143</v>
      </c>
      <c r="AZ88" s="21">
        <f t="shared" si="118"/>
        <v>4.3349350782128608</v>
      </c>
      <c r="BA88" s="21">
        <f t="shared" si="119"/>
        <v>0.5845312031092702</v>
      </c>
      <c r="BB88" s="21">
        <f t="shared" si="120"/>
        <v>2.0709300567154845</v>
      </c>
      <c r="BC88" s="86">
        <f t="shared" si="121"/>
        <v>0.4828748304450271</v>
      </c>
      <c r="BX88" s="61">
        <f t="shared" si="122"/>
        <v>0.67253593541944079</v>
      </c>
      <c r="BY88" s="21">
        <f t="shared" si="123"/>
        <v>4.343581622433651E-2</v>
      </c>
      <c r="BZ88" s="21">
        <f t="shared" si="124"/>
        <v>0.12984185955276581</v>
      </c>
      <c r="CA88" s="21">
        <f t="shared" si="125"/>
        <v>1.27734736051099E-2</v>
      </c>
      <c r="CB88" s="21">
        <f t="shared" si="126"/>
        <v>0.14180906054279752</v>
      </c>
      <c r="CC88" s="21">
        <f t="shared" si="127"/>
        <v>2.5371017761488582E-3</v>
      </c>
      <c r="CD88" s="21">
        <f t="shared" si="128"/>
        <v>0.25282831265508687</v>
      </c>
      <c r="CE88" s="21">
        <f t="shared" si="129"/>
        <v>0.21467182596291012</v>
      </c>
      <c r="CF88" s="21">
        <f t="shared" si="130"/>
        <v>2.4840232295531537E-2</v>
      </c>
      <c r="CG88" s="21">
        <f t="shared" si="131"/>
        <v>2.8659554140127389E-2</v>
      </c>
      <c r="CH88" s="21">
        <f t="shared" si="132"/>
        <v>1.2750232486050839E-2</v>
      </c>
      <c r="CI88" s="21">
        <f t="shared" si="133"/>
        <v>0.12207436182019979</v>
      </c>
      <c r="CJ88" s="21">
        <f t="shared" si="134"/>
        <v>1.658757766480506</v>
      </c>
      <c r="CL88" s="68">
        <f t="shared" si="135"/>
        <v>0.40544553822732293</v>
      </c>
      <c r="CM88" s="19">
        <f t="shared" si="136"/>
        <v>2.618575002454825E-2</v>
      </c>
      <c r="CN88" s="19">
        <f t="shared" si="137"/>
        <v>7.827656465371656E-2</v>
      </c>
      <c r="CO88" s="19">
        <f t="shared" si="138"/>
        <v>7.7006262537128662E-3</v>
      </c>
      <c r="CP88" s="19">
        <f t="shared" si="139"/>
        <v>8.5491120770263523E-2</v>
      </c>
      <c r="CQ88" s="19">
        <f t="shared" si="140"/>
        <v>1.5295191542837455E-3</v>
      </c>
      <c r="CR88" s="19">
        <f t="shared" si="141"/>
        <v>0.15242027363135072</v>
      </c>
      <c r="CS88" s="19">
        <f t="shared" si="142"/>
        <v>0.12941722432347266</v>
      </c>
      <c r="CT88" s="19">
        <f t="shared" si="143"/>
        <v>1.4975201803115996E-2</v>
      </c>
      <c r="CU88" s="19">
        <f t="shared" si="144"/>
        <v>1.7277721147275306E-2</v>
      </c>
      <c r="CV88" s="19">
        <f t="shared" si="145"/>
        <v>7.6866150945618991E-3</v>
      </c>
      <c r="CW88" s="19">
        <f t="shared" si="146"/>
        <v>7.3593844916375509E-2</v>
      </c>
      <c r="CX88" s="19">
        <f t="shared" si="147"/>
        <v>1</v>
      </c>
      <c r="CZ88" s="68">
        <f t="shared" si="148"/>
        <v>2.4859999999999999E-5</v>
      </c>
      <c r="DA88" s="19">
        <f t="shared" si="149"/>
        <v>1.9850399999999995E-5</v>
      </c>
      <c r="DB88" s="19">
        <f t="shared" si="150"/>
        <v>3.5539999999999995E-5</v>
      </c>
      <c r="DC88" s="19">
        <f t="shared" si="151"/>
        <v>4.15064E-5</v>
      </c>
      <c r="DD88" s="19">
        <f t="shared" si="152"/>
        <v>1.3373199999999998E-5</v>
      </c>
      <c r="DE88" s="19">
        <f t="shared" si="153"/>
        <v>1.3373199999999998E-5</v>
      </c>
      <c r="DF88" s="19">
        <f t="shared" si="154"/>
        <v>1.2459199999999999E-5</v>
      </c>
      <c r="DG88" s="19">
        <f t="shared" si="155"/>
        <v>1.7140399999999999E-5</v>
      </c>
      <c r="DH88" s="19">
        <f t="shared" si="156"/>
        <v>2.6322799999999998E-5</v>
      </c>
      <c r="DI88" s="19">
        <f t="shared" si="157"/>
        <v>3.906679999999999E-5</v>
      </c>
      <c r="DJ88" s="19">
        <f t="shared" si="158"/>
        <v>0</v>
      </c>
      <c r="DK88" s="19">
        <f t="shared" si="159"/>
        <v>2.2741599999999999E-5</v>
      </c>
      <c r="DM88" s="68">
        <f t="shared" si="160"/>
        <v>979.85389930400481</v>
      </c>
      <c r="DN88" s="19">
        <f t="shared" si="161"/>
        <v>105.37408374445425</v>
      </c>
      <c r="DO88" s="19">
        <f t="shared" si="162"/>
        <v>224.56608137571584</v>
      </c>
      <c r="DP88" s="19">
        <f t="shared" si="163"/>
        <v>29.627069715884961</v>
      </c>
      <c r="DQ88" s="19">
        <f t="shared" si="164"/>
        <v>459.31691946156752</v>
      </c>
      <c r="DR88" s="19">
        <f t="shared" si="165"/>
        <v>8.1135471543750874</v>
      </c>
      <c r="DS88" s="19">
        <f t="shared" si="166"/>
        <v>493.01215385766614</v>
      </c>
      <c r="DT88" s="19">
        <f t="shared" si="167"/>
        <v>423.42757112204771</v>
      </c>
      <c r="DU88" s="19">
        <f t="shared" si="168"/>
        <v>35.266489878552456</v>
      </c>
      <c r="DV88" s="19">
        <f t="shared" si="169"/>
        <v>41.660984059952035</v>
      </c>
      <c r="DX88" s="19">
        <f t="shared" si="170"/>
        <v>58.314326405929521</v>
      </c>
      <c r="DZ88" s="99">
        <f t="shared" si="171"/>
        <v>2858.5331260801504</v>
      </c>
      <c r="EA88" s="21">
        <f t="shared" si="172"/>
        <v>2.8585331260801503</v>
      </c>
      <c r="EB88" s="92">
        <f t="shared" si="173"/>
        <v>1360</v>
      </c>
    </row>
    <row r="89" spans="1:132" x14ac:dyDescent="0.3">
      <c r="A89" s="19">
        <f>'A. Thermody. result (all suite)'!C45</f>
        <v>1359</v>
      </c>
      <c r="B89" s="19" t="str">
        <f>'A. Thermody. result (all suite)'!A45</f>
        <v>Basanite</v>
      </c>
      <c r="C89" s="24">
        <f>'A. Thermody. result (all suite)'!G45</f>
        <v>100</v>
      </c>
      <c r="D89" s="19">
        <f>'A. Thermody. result (all suite)'!D45</f>
        <v>10000</v>
      </c>
      <c r="E89" s="61">
        <f>'A. Thermody. result (all suite)'!I45</f>
        <v>40.405959000000003</v>
      </c>
      <c r="F89" s="21">
        <f>'A. Thermody. result (all suite)'!J45</f>
        <v>3.4696530000000001</v>
      </c>
      <c r="G89" s="21">
        <f>'A. Thermody. result (all suite)'!K45</f>
        <v>13.238676</v>
      </c>
      <c r="H89" s="21">
        <f>'A. Thermody. result (all suite)'!L45</f>
        <v>2.0397959999999999</v>
      </c>
      <c r="I89" s="21">
        <f>'A. Thermody. result (all suite)'!M45</f>
        <v>10.188981</v>
      </c>
      <c r="J89" s="21">
        <f>'A. Thermody. result (all suite)'!N45</f>
        <v>0.179982</v>
      </c>
      <c r="K89" s="21">
        <f>'A. Thermody. result (all suite)'!O45</f>
        <v>10.188981</v>
      </c>
      <c r="L89" s="21">
        <f>'A. Thermody. result (all suite)'!P45</f>
        <v>12.038796</v>
      </c>
      <c r="M89" s="21">
        <f>'A. Thermody. result (all suite)'!Q45</f>
        <v>1.539846</v>
      </c>
      <c r="N89" s="21">
        <f>'A. Thermody. result (all suite)'!R45</f>
        <v>2.6997300000000002</v>
      </c>
      <c r="O89" s="21">
        <f>'A. Thermody. result (all suite)'!S45</f>
        <v>1.8098190000000001</v>
      </c>
      <c r="P89" s="21">
        <f>'A. Thermody. result (all suite)'!T45</f>
        <v>2.1997800000000001</v>
      </c>
      <c r="Q89" s="21">
        <f t="shared" si="91"/>
        <v>99.999999000000017</v>
      </c>
      <c r="S89" s="19">
        <f t="shared" si="92"/>
        <v>1632</v>
      </c>
      <c r="T89" s="19">
        <f t="shared" si="93"/>
        <v>1</v>
      </c>
      <c r="V89" s="61">
        <f t="shared" si="94"/>
        <v>39.517116786221379</v>
      </c>
      <c r="W89" s="21">
        <f t="shared" si="95"/>
        <v>3.3933282664733526</v>
      </c>
      <c r="X89" s="21">
        <f t="shared" si="96"/>
        <v>12.947454250174983</v>
      </c>
      <c r="Y89" s="21">
        <f t="shared" si="97"/>
        <v>1.9949249751024896</v>
      </c>
      <c r="Z89" s="21">
        <f t="shared" si="98"/>
        <v>9.9648458315168487</v>
      </c>
      <c r="AA89" s="21">
        <f t="shared" si="99"/>
        <v>0.17602279192080791</v>
      </c>
      <c r="AB89" s="21">
        <f t="shared" si="100"/>
        <v>9.9648458315168487</v>
      </c>
      <c r="AC89" s="21">
        <f t="shared" si="101"/>
        <v>11.77396897070293</v>
      </c>
      <c r="AD89" s="21">
        <f t="shared" si="102"/>
        <v>1.5059727753224676</v>
      </c>
      <c r="AE89" s="21">
        <f t="shared" si="103"/>
        <v>2.6403418788121189</v>
      </c>
      <c r="AF89" s="21">
        <f t="shared" si="104"/>
        <v>1.7700069632036797</v>
      </c>
      <c r="AG89" s="21">
        <f t="shared" si="105"/>
        <v>95.64882932096792</v>
      </c>
      <c r="AH89" s="21"/>
      <c r="AI89" s="61">
        <f t="shared" si="106"/>
        <v>41.314793988344739</v>
      </c>
      <c r="AJ89" s="21">
        <f t="shared" si="107"/>
        <v>3.5476945097638271</v>
      </c>
      <c r="AK89" s="21">
        <f t="shared" si="108"/>
        <v>13.536448215928839</v>
      </c>
      <c r="AL89" s="21">
        <f t="shared" si="109"/>
        <v>2.0856763112156216</v>
      </c>
      <c r="AM89" s="21">
        <f t="shared" si="110"/>
        <v>10.418157652591759</v>
      </c>
      <c r="AN89" s="21">
        <f t="shared" si="111"/>
        <v>0.18403026275431955</v>
      </c>
      <c r="AO89" s="21">
        <f t="shared" si="112"/>
        <v>10.418157652591759</v>
      </c>
      <c r="AP89" s="21">
        <f t="shared" si="113"/>
        <v>12.309579797566707</v>
      </c>
      <c r="AQ89" s="21">
        <f t="shared" si="114"/>
        <v>1.5744811368980673</v>
      </c>
      <c r="AR89" s="21">
        <f t="shared" si="115"/>
        <v>2.7604539413147937</v>
      </c>
      <c r="AS89" s="21">
        <f t="shared" si="116"/>
        <v>1.8505265310295469</v>
      </c>
      <c r="AT89" s="21">
        <f t="shared" si="117"/>
        <v>99.999999999999986</v>
      </c>
      <c r="AU89" s="21"/>
      <c r="AV89" s="21">
        <f>AR89*'[1]diagram lines'!$G$39</f>
        <v>2.2914698131109512</v>
      </c>
      <c r="AW89" s="21">
        <f>AK89*'[1]diagram lines'!$G$40</f>
        <v>7.1643869313886217</v>
      </c>
      <c r="AX89" s="21">
        <f>AQ89*'[1]diagram lines'!$G$38</f>
        <v>1.1680323116258977</v>
      </c>
      <c r="AY89" s="21">
        <f>AP89*'[1]diagram lines'!$G$41</f>
        <v>8.797135148482143</v>
      </c>
      <c r="AZ89" s="21">
        <f t="shared" si="118"/>
        <v>4.3349350782128608</v>
      </c>
      <c r="BA89" s="21">
        <f t="shared" si="119"/>
        <v>0.5845312031092702</v>
      </c>
      <c r="BB89" s="21">
        <f t="shared" si="120"/>
        <v>2.0709300567154845</v>
      </c>
      <c r="BC89" s="86">
        <f t="shared" si="121"/>
        <v>0.4828748304450271</v>
      </c>
      <c r="BX89" s="61">
        <f t="shared" si="122"/>
        <v>0.67253593541944079</v>
      </c>
      <c r="BY89" s="21">
        <f t="shared" si="123"/>
        <v>4.343581622433651E-2</v>
      </c>
      <c r="BZ89" s="21">
        <f t="shared" si="124"/>
        <v>0.12984185955276581</v>
      </c>
      <c r="CA89" s="21">
        <f t="shared" si="125"/>
        <v>1.27734736051099E-2</v>
      </c>
      <c r="CB89" s="21">
        <f t="shared" si="126"/>
        <v>0.14180906054279752</v>
      </c>
      <c r="CC89" s="21">
        <f t="shared" si="127"/>
        <v>2.5371017761488582E-3</v>
      </c>
      <c r="CD89" s="21">
        <f t="shared" si="128"/>
        <v>0.25282831265508687</v>
      </c>
      <c r="CE89" s="21">
        <f t="shared" si="129"/>
        <v>0.21467182596291012</v>
      </c>
      <c r="CF89" s="21">
        <f t="shared" si="130"/>
        <v>2.4840232295531537E-2</v>
      </c>
      <c r="CG89" s="21">
        <f t="shared" si="131"/>
        <v>2.8659554140127389E-2</v>
      </c>
      <c r="CH89" s="21">
        <f t="shared" si="132"/>
        <v>1.2750232486050839E-2</v>
      </c>
      <c r="CI89" s="21">
        <f t="shared" si="133"/>
        <v>0.12207436182019979</v>
      </c>
      <c r="CJ89" s="21">
        <f t="shared" si="134"/>
        <v>1.658757766480506</v>
      </c>
      <c r="CL89" s="68">
        <f t="shared" si="135"/>
        <v>0.40544553822732293</v>
      </c>
      <c r="CM89" s="19">
        <f t="shared" si="136"/>
        <v>2.618575002454825E-2</v>
      </c>
      <c r="CN89" s="19">
        <f t="shared" si="137"/>
        <v>7.827656465371656E-2</v>
      </c>
      <c r="CO89" s="19">
        <f t="shared" si="138"/>
        <v>7.7006262537128662E-3</v>
      </c>
      <c r="CP89" s="19">
        <f t="shared" si="139"/>
        <v>8.5491120770263523E-2</v>
      </c>
      <c r="CQ89" s="19">
        <f t="shared" si="140"/>
        <v>1.5295191542837455E-3</v>
      </c>
      <c r="CR89" s="19">
        <f t="shared" si="141"/>
        <v>0.15242027363135072</v>
      </c>
      <c r="CS89" s="19">
        <f t="shared" si="142"/>
        <v>0.12941722432347266</v>
      </c>
      <c r="CT89" s="19">
        <f t="shared" si="143"/>
        <v>1.4975201803115996E-2</v>
      </c>
      <c r="CU89" s="19">
        <f t="shared" si="144"/>
        <v>1.7277721147275306E-2</v>
      </c>
      <c r="CV89" s="19">
        <f t="shared" si="145"/>
        <v>7.6866150945618991E-3</v>
      </c>
      <c r="CW89" s="19">
        <f t="shared" si="146"/>
        <v>7.3593844916375509E-2</v>
      </c>
      <c r="CX89" s="19">
        <f t="shared" si="147"/>
        <v>1</v>
      </c>
      <c r="CZ89" s="68">
        <f t="shared" si="148"/>
        <v>2.4859999999999999E-5</v>
      </c>
      <c r="DA89" s="19">
        <f t="shared" si="149"/>
        <v>1.9843159999999997E-5</v>
      </c>
      <c r="DB89" s="19">
        <f t="shared" si="150"/>
        <v>3.5539999999999995E-5</v>
      </c>
      <c r="DC89" s="19">
        <f t="shared" si="151"/>
        <v>4.1497309999999994E-5</v>
      </c>
      <c r="DD89" s="19">
        <f t="shared" si="152"/>
        <v>1.3370279999999998E-5</v>
      </c>
      <c r="DE89" s="19">
        <f t="shared" si="153"/>
        <v>1.3370279999999998E-5</v>
      </c>
      <c r="DF89" s="19">
        <f t="shared" si="154"/>
        <v>1.2455929999999999E-5</v>
      </c>
      <c r="DG89" s="19">
        <f t="shared" si="155"/>
        <v>1.7136659999999999E-5</v>
      </c>
      <c r="DH89" s="19">
        <f t="shared" si="156"/>
        <v>2.6315119999999996E-5</v>
      </c>
      <c r="DI89" s="19">
        <f t="shared" si="157"/>
        <v>3.9054719999999992E-5</v>
      </c>
      <c r="DJ89" s="19">
        <f t="shared" si="158"/>
        <v>0</v>
      </c>
      <c r="DK89" s="19">
        <f t="shared" si="159"/>
        <v>2.2732139999999998E-5</v>
      </c>
      <c r="DM89" s="68">
        <f t="shared" si="160"/>
        <v>979.85389930400481</v>
      </c>
      <c r="DN89" s="19">
        <f t="shared" si="161"/>
        <v>105.41253066350896</v>
      </c>
      <c r="DO89" s="19">
        <f t="shared" si="162"/>
        <v>224.56608137571584</v>
      </c>
      <c r="DP89" s="19">
        <f t="shared" si="163"/>
        <v>29.633559535676117</v>
      </c>
      <c r="DQ89" s="19">
        <f t="shared" si="164"/>
        <v>459.41723190115948</v>
      </c>
      <c r="DR89" s="19">
        <f t="shared" si="165"/>
        <v>8.115319111109784</v>
      </c>
      <c r="DS89" s="19">
        <f t="shared" si="166"/>
        <v>493.14158214950095</v>
      </c>
      <c r="DT89" s="19">
        <f t="shared" si="167"/>
        <v>423.51998231045877</v>
      </c>
      <c r="DU89" s="19">
        <f t="shared" si="168"/>
        <v>35.276782312798147</v>
      </c>
      <c r="DV89" s="19">
        <f t="shared" si="169"/>
        <v>41.673870202457834</v>
      </c>
      <c r="DX89" s="19">
        <f t="shared" si="170"/>
        <v>58.338593964012482</v>
      </c>
      <c r="DZ89" s="99">
        <f t="shared" si="171"/>
        <v>2858.9494328304036</v>
      </c>
      <c r="EA89" s="21">
        <f t="shared" si="172"/>
        <v>2.8589494328304035</v>
      </c>
      <c r="EB89" s="92">
        <f t="shared" si="173"/>
        <v>1359</v>
      </c>
    </row>
    <row r="90" spans="1:132" x14ac:dyDescent="0.3">
      <c r="A90" s="19">
        <f>'A. Thermody. result (all suite)'!C46</f>
        <v>1358</v>
      </c>
      <c r="B90" s="19" t="str">
        <f>'A. Thermody. result (all suite)'!A46</f>
        <v>Basanite</v>
      </c>
      <c r="C90" s="24">
        <f>'A. Thermody. result (all suite)'!G46</f>
        <v>100</v>
      </c>
      <c r="D90" s="19">
        <f>'A. Thermody. result (all suite)'!D46</f>
        <v>10000</v>
      </c>
      <c r="E90" s="61">
        <f>'A. Thermody. result (all suite)'!I46</f>
        <v>40.405959000000003</v>
      </c>
      <c r="F90" s="21">
        <f>'A. Thermody. result (all suite)'!J46</f>
        <v>3.4696530000000001</v>
      </c>
      <c r="G90" s="21">
        <f>'A. Thermody. result (all suite)'!K46</f>
        <v>13.238676</v>
      </c>
      <c r="H90" s="21">
        <f>'A. Thermody. result (all suite)'!L46</f>
        <v>2.0397959999999999</v>
      </c>
      <c r="I90" s="21">
        <f>'A. Thermody. result (all suite)'!M46</f>
        <v>10.188981</v>
      </c>
      <c r="J90" s="21">
        <f>'A. Thermody. result (all suite)'!N46</f>
        <v>0.179982</v>
      </c>
      <c r="K90" s="21">
        <f>'A. Thermody. result (all suite)'!O46</f>
        <v>10.188981</v>
      </c>
      <c r="L90" s="21">
        <f>'A. Thermody. result (all suite)'!P46</f>
        <v>12.038796</v>
      </c>
      <c r="M90" s="21">
        <f>'A. Thermody. result (all suite)'!Q46</f>
        <v>1.539846</v>
      </c>
      <c r="N90" s="21">
        <f>'A. Thermody. result (all suite)'!R46</f>
        <v>2.6997300000000002</v>
      </c>
      <c r="O90" s="21">
        <f>'A. Thermody. result (all suite)'!S46</f>
        <v>1.8098190000000001</v>
      </c>
      <c r="P90" s="21">
        <f>'A. Thermody. result (all suite)'!T46</f>
        <v>2.1997800000000001</v>
      </c>
      <c r="Q90" s="21">
        <f t="shared" si="91"/>
        <v>99.999999000000017</v>
      </c>
      <c r="S90" s="19">
        <f t="shared" si="92"/>
        <v>1631</v>
      </c>
      <c r="T90" s="19">
        <f t="shared" si="93"/>
        <v>1</v>
      </c>
      <c r="V90" s="61">
        <f t="shared" si="94"/>
        <v>39.517116786221379</v>
      </c>
      <c r="W90" s="21">
        <f t="shared" si="95"/>
        <v>3.3933282664733526</v>
      </c>
      <c r="X90" s="21">
        <f t="shared" si="96"/>
        <v>12.947454250174983</v>
      </c>
      <c r="Y90" s="21">
        <f t="shared" si="97"/>
        <v>1.9949249751024896</v>
      </c>
      <c r="Z90" s="21">
        <f t="shared" si="98"/>
        <v>9.9648458315168487</v>
      </c>
      <c r="AA90" s="21">
        <f t="shared" si="99"/>
        <v>0.17602279192080791</v>
      </c>
      <c r="AB90" s="21">
        <f t="shared" si="100"/>
        <v>9.9648458315168487</v>
      </c>
      <c r="AC90" s="21">
        <f t="shared" si="101"/>
        <v>11.77396897070293</v>
      </c>
      <c r="AD90" s="21">
        <f t="shared" si="102"/>
        <v>1.5059727753224676</v>
      </c>
      <c r="AE90" s="21">
        <f t="shared" si="103"/>
        <v>2.6403418788121189</v>
      </c>
      <c r="AF90" s="21">
        <f t="shared" si="104"/>
        <v>1.7700069632036797</v>
      </c>
      <c r="AG90" s="21">
        <f t="shared" si="105"/>
        <v>95.64882932096792</v>
      </c>
      <c r="AH90" s="21"/>
      <c r="AI90" s="61">
        <f t="shared" si="106"/>
        <v>41.314793988344739</v>
      </c>
      <c r="AJ90" s="21">
        <f t="shared" si="107"/>
        <v>3.5476945097638271</v>
      </c>
      <c r="AK90" s="21">
        <f t="shared" si="108"/>
        <v>13.536448215928839</v>
      </c>
      <c r="AL90" s="21">
        <f t="shared" si="109"/>
        <v>2.0856763112156216</v>
      </c>
      <c r="AM90" s="21">
        <f t="shared" si="110"/>
        <v>10.418157652591759</v>
      </c>
      <c r="AN90" s="21">
        <f t="shared" si="111"/>
        <v>0.18403026275431955</v>
      </c>
      <c r="AO90" s="21">
        <f t="shared" si="112"/>
        <v>10.418157652591759</v>
      </c>
      <c r="AP90" s="21">
        <f t="shared" si="113"/>
        <v>12.309579797566707</v>
      </c>
      <c r="AQ90" s="21">
        <f t="shared" si="114"/>
        <v>1.5744811368980673</v>
      </c>
      <c r="AR90" s="21">
        <f t="shared" si="115"/>
        <v>2.7604539413147937</v>
      </c>
      <c r="AS90" s="21">
        <f t="shared" si="116"/>
        <v>1.8505265310295469</v>
      </c>
      <c r="AT90" s="21">
        <f t="shared" si="117"/>
        <v>99.999999999999986</v>
      </c>
      <c r="AU90" s="21"/>
      <c r="AV90" s="21">
        <f>AR90*'[1]diagram lines'!$G$39</f>
        <v>2.2914698131109512</v>
      </c>
      <c r="AW90" s="21">
        <f>AK90*'[1]diagram lines'!$G$40</f>
        <v>7.1643869313886217</v>
      </c>
      <c r="AX90" s="21">
        <f>AQ90*'[1]diagram lines'!$G$38</f>
        <v>1.1680323116258977</v>
      </c>
      <c r="AY90" s="21">
        <f>AP90*'[1]diagram lines'!$G$41</f>
        <v>8.797135148482143</v>
      </c>
      <c r="AZ90" s="21">
        <f t="shared" si="118"/>
        <v>4.3349350782128608</v>
      </c>
      <c r="BA90" s="21">
        <f t="shared" si="119"/>
        <v>0.5845312031092702</v>
      </c>
      <c r="BB90" s="21">
        <f t="shared" si="120"/>
        <v>2.0709300567154845</v>
      </c>
      <c r="BC90" s="86">
        <f t="shared" si="121"/>
        <v>0.4828748304450271</v>
      </c>
      <c r="BX90" s="61">
        <f t="shared" si="122"/>
        <v>0.67253593541944079</v>
      </c>
      <c r="BY90" s="21">
        <f t="shared" si="123"/>
        <v>4.343581622433651E-2</v>
      </c>
      <c r="BZ90" s="21">
        <f t="shared" si="124"/>
        <v>0.12984185955276581</v>
      </c>
      <c r="CA90" s="21">
        <f t="shared" si="125"/>
        <v>1.27734736051099E-2</v>
      </c>
      <c r="CB90" s="21">
        <f t="shared" si="126"/>
        <v>0.14180906054279752</v>
      </c>
      <c r="CC90" s="21">
        <f t="shared" si="127"/>
        <v>2.5371017761488582E-3</v>
      </c>
      <c r="CD90" s="21">
        <f t="shared" si="128"/>
        <v>0.25282831265508687</v>
      </c>
      <c r="CE90" s="21">
        <f t="shared" si="129"/>
        <v>0.21467182596291012</v>
      </c>
      <c r="CF90" s="21">
        <f t="shared" si="130"/>
        <v>2.4840232295531537E-2</v>
      </c>
      <c r="CG90" s="21">
        <f t="shared" si="131"/>
        <v>2.8659554140127389E-2</v>
      </c>
      <c r="CH90" s="21">
        <f t="shared" si="132"/>
        <v>1.2750232486050839E-2</v>
      </c>
      <c r="CI90" s="21">
        <f t="shared" si="133"/>
        <v>0.12207436182019979</v>
      </c>
      <c r="CJ90" s="21">
        <f t="shared" si="134"/>
        <v>1.658757766480506</v>
      </c>
      <c r="CL90" s="68">
        <f t="shared" si="135"/>
        <v>0.40544553822732293</v>
      </c>
      <c r="CM90" s="19">
        <f t="shared" si="136"/>
        <v>2.618575002454825E-2</v>
      </c>
      <c r="CN90" s="19">
        <f t="shared" si="137"/>
        <v>7.827656465371656E-2</v>
      </c>
      <c r="CO90" s="19">
        <f t="shared" si="138"/>
        <v>7.7006262537128662E-3</v>
      </c>
      <c r="CP90" s="19">
        <f t="shared" si="139"/>
        <v>8.5491120770263523E-2</v>
      </c>
      <c r="CQ90" s="19">
        <f t="shared" si="140"/>
        <v>1.5295191542837455E-3</v>
      </c>
      <c r="CR90" s="19">
        <f t="shared" si="141"/>
        <v>0.15242027363135072</v>
      </c>
      <c r="CS90" s="19">
        <f t="shared" si="142"/>
        <v>0.12941722432347266</v>
      </c>
      <c r="CT90" s="19">
        <f t="shared" si="143"/>
        <v>1.4975201803115996E-2</v>
      </c>
      <c r="CU90" s="19">
        <f t="shared" si="144"/>
        <v>1.7277721147275306E-2</v>
      </c>
      <c r="CV90" s="19">
        <f t="shared" si="145"/>
        <v>7.6866150945618991E-3</v>
      </c>
      <c r="CW90" s="19">
        <f t="shared" si="146"/>
        <v>7.3593844916375509E-2</v>
      </c>
      <c r="CX90" s="19">
        <f t="shared" si="147"/>
        <v>1</v>
      </c>
      <c r="CZ90" s="68">
        <f t="shared" si="148"/>
        <v>2.4859999999999999E-5</v>
      </c>
      <c r="DA90" s="19">
        <f t="shared" si="149"/>
        <v>1.9835919999999996E-5</v>
      </c>
      <c r="DB90" s="19">
        <f t="shared" si="150"/>
        <v>3.5539999999999995E-5</v>
      </c>
      <c r="DC90" s="19">
        <f t="shared" si="151"/>
        <v>4.1488219999999995E-5</v>
      </c>
      <c r="DD90" s="19">
        <f t="shared" si="152"/>
        <v>1.3367359999999997E-5</v>
      </c>
      <c r="DE90" s="19">
        <f t="shared" si="153"/>
        <v>1.3367359999999997E-5</v>
      </c>
      <c r="DF90" s="19">
        <f t="shared" si="154"/>
        <v>1.2452659999999999E-5</v>
      </c>
      <c r="DG90" s="19">
        <f t="shared" si="155"/>
        <v>1.7132919999999998E-5</v>
      </c>
      <c r="DH90" s="19">
        <f t="shared" si="156"/>
        <v>2.6307439999999998E-5</v>
      </c>
      <c r="DI90" s="19">
        <f t="shared" si="157"/>
        <v>3.9042639999999994E-5</v>
      </c>
      <c r="DJ90" s="19">
        <f t="shared" si="158"/>
        <v>0</v>
      </c>
      <c r="DK90" s="19">
        <f t="shared" si="159"/>
        <v>2.272268E-5</v>
      </c>
      <c r="DM90" s="68">
        <f t="shared" si="160"/>
        <v>979.85389930400481</v>
      </c>
      <c r="DN90" s="19">
        <f t="shared" si="161"/>
        <v>105.45100564838509</v>
      </c>
      <c r="DO90" s="19">
        <f t="shared" si="162"/>
        <v>224.56608137571584</v>
      </c>
      <c r="DP90" s="19">
        <f t="shared" si="163"/>
        <v>29.640052199284707</v>
      </c>
      <c r="DQ90" s="19">
        <f t="shared" si="164"/>
        <v>459.51758816575864</v>
      </c>
      <c r="DR90" s="19">
        <f t="shared" si="165"/>
        <v>8.1170918419859213</v>
      </c>
      <c r="DS90" s="19">
        <f t="shared" si="166"/>
        <v>493.27107841565049</v>
      </c>
      <c r="DT90" s="19">
        <f t="shared" si="167"/>
        <v>423.61243384433868</v>
      </c>
      <c r="DU90" s="19">
        <f t="shared" si="168"/>
        <v>35.287080756438513</v>
      </c>
      <c r="DV90" s="19">
        <f t="shared" si="169"/>
        <v>41.68676431904538</v>
      </c>
      <c r="DX90" s="19">
        <f t="shared" si="170"/>
        <v>58.362881728435497</v>
      </c>
      <c r="DZ90" s="99">
        <f t="shared" si="171"/>
        <v>2859.3659575990441</v>
      </c>
      <c r="EA90" s="21">
        <f t="shared" si="172"/>
        <v>2.859365957599044</v>
      </c>
      <c r="EB90" s="92">
        <f t="shared" si="173"/>
        <v>1358</v>
      </c>
    </row>
    <row r="91" spans="1:132" x14ac:dyDescent="0.3">
      <c r="A91" s="19">
        <f>'A. Thermody. result (all suite)'!C47</f>
        <v>1357</v>
      </c>
      <c r="B91" s="19" t="str">
        <f>'A. Thermody. result (all suite)'!A47</f>
        <v>Basanite</v>
      </c>
      <c r="C91" s="24">
        <f>'A. Thermody. result (all suite)'!G47</f>
        <v>100</v>
      </c>
      <c r="D91" s="19">
        <f>'A. Thermody. result (all suite)'!D47</f>
        <v>10000</v>
      </c>
      <c r="E91" s="61">
        <f>'A. Thermody. result (all suite)'!I47</f>
        <v>40.405959000000003</v>
      </c>
      <c r="F91" s="21">
        <f>'A. Thermody. result (all suite)'!J47</f>
        <v>3.4696530000000001</v>
      </c>
      <c r="G91" s="21">
        <f>'A. Thermody. result (all suite)'!K47</f>
        <v>13.238676</v>
      </c>
      <c r="H91" s="21">
        <f>'A. Thermody. result (all suite)'!L47</f>
        <v>2.0397959999999999</v>
      </c>
      <c r="I91" s="21">
        <f>'A. Thermody. result (all suite)'!M47</f>
        <v>10.188981</v>
      </c>
      <c r="J91" s="21">
        <f>'A. Thermody. result (all suite)'!N47</f>
        <v>0.179982</v>
      </c>
      <c r="K91" s="21">
        <f>'A. Thermody. result (all suite)'!O47</f>
        <v>10.188981</v>
      </c>
      <c r="L91" s="21">
        <f>'A. Thermody. result (all suite)'!P47</f>
        <v>12.038796</v>
      </c>
      <c r="M91" s="21">
        <f>'A. Thermody. result (all suite)'!Q47</f>
        <v>1.539846</v>
      </c>
      <c r="N91" s="21">
        <f>'A. Thermody. result (all suite)'!R47</f>
        <v>2.6997300000000002</v>
      </c>
      <c r="O91" s="21">
        <f>'A. Thermody. result (all suite)'!S47</f>
        <v>1.8098190000000001</v>
      </c>
      <c r="P91" s="21">
        <f>'A. Thermody. result (all suite)'!T47</f>
        <v>2.1997800000000001</v>
      </c>
      <c r="Q91" s="21">
        <f t="shared" si="91"/>
        <v>99.999999000000017</v>
      </c>
      <c r="S91" s="19">
        <f t="shared" si="92"/>
        <v>1630</v>
      </c>
      <c r="T91" s="19">
        <f t="shared" si="93"/>
        <v>1</v>
      </c>
      <c r="V91" s="61">
        <f t="shared" si="94"/>
        <v>39.517116786221379</v>
      </c>
      <c r="W91" s="21">
        <f t="shared" si="95"/>
        <v>3.3933282664733526</v>
      </c>
      <c r="X91" s="21">
        <f t="shared" si="96"/>
        <v>12.947454250174983</v>
      </c>
      <c r="Y91" s="21">
        <f t="shared" si="97"/>
        <v>1.9949249751024896</v>
      </c>
      <c r="Z91" s="21">
        <f t="shared" si="98"/>
        <v>9.9648458315168487</v>
      </c>
      <c r="AA91" s="21">
        <f t="shared" si="99"/>
        <v>0.17602279192080791</v>
      </c>
      <c r="AB91" s="21">
        <f t="shared" si="100"/>
        <v>9.9648458315168487</v>
      </c>
      <c r="AC91" s="21">
        <f t="shared" si="101"/>
        <v>11.77396897070293</v>
      </c>
      <c r="AD91" s="21">
        <f t="shared" si="102"/>
        <v>1.5059727753224676</v>
      </c>
      <c r="AE91" s="21">
        <f t="shared" si="103"/>
        <v>2.6403418788121189</v>
      </c>
      <c r="AF91" s="21">
        <f t="shared" si="104"/>
        <v>1.7700069632036797</v>
      </c>
      <c r="AG91" s="21">
        <f t="shared" si="105"/>
        <v>95.64882932096792</v>
      </c>
      <c r="AH91" s="21"/>
      <c r="AI91" s="61">
        <f t="shared" si="106"/>
        <v>41.314793988344739</v>
      </c>
      <c r="AJ91" s="21">
        <f t="shared" si="107"/>
        <v>3.5476945097638271</v>
      </c>
      <c r="AK91" s="21">
        <f t="shared" si="108"/>
        <v>13.536448215928839</v>
      </c>
      <c r="AL91" s="21">
        <f t="shared" si="109"/>
        <v>2.0856763112156216</v>
      </c>
      <c r="AM91" s="21">
        <f t="shared" si="110"/>
        <v>10.418157652591759</v>
      </c>
      <c r="AN91" s="21">
        <f t="shared" si="111"/>
        <v>0.18403026275431955</v>
      </c>
      <c r="AO91" s="21">
        <f t="shared" si="112"/>
        <v>10.418157652591759</v>
      </c>
      <c r="AP91" s="21">
        <f t="shared" si="113"/>
        <v>12.309579797566707</v>
      </c>
      <c r="AQ91" s="21">
        <f t="shared" si="114"/>
        <v>1.5744811368980673</v>
      </c>
      <c r="AR91" s="21">
        <f t="shared" si="115"/>
        <v>2.7604539413147937</v>
      </c>
      <c r="AS91" s="21">
        <f t="shared" si="116"/>
        <v>1.8505265310295469</v>
      </c>
      <c r="AT91" s="21">
        <f t="shared" si="117"/>
        <v>99.999999999999986</v>
      </c>
      <c r="AU91" s="21"/>
      <c r="AV91" s="21">
        <f>AR91*'[1]diagram lines'!$G$39</f>
        <v>2.2914698131109512</v>
      </c>
      <c r="AW91" s="21">
        <f>AK91*'[1]diagram lines'!$G$40</f>
        <v>7.1643869313886217</v>
      </c>
      <c r="AX91" s="21">
        <f>AQ91*'[1]diagram lines'!$G$38</f>
        <v>1.1680323116258977</v>
      </c>
      <c r="AY91" s="21">
        <f>AP91*'[1]diagram lines'!$G$41</f>
        <v>8.797135148482143</v>
      </c>
      <c r="AZ91" s="21">
        <f t="shared" si="118"/>
        <v>4.3349350782128608</v>
      </c>
      <c r="BA91" s="21">
        <f t="shared" si="119"/>
        <v>0.5845312031092702</v>
      </c>
      <c r="BB91" s="21">
        <f t="shared" si="120"/>
        <v>2.0709300567154845</v>
      </c>
      <c r="BC91" s="86">
        <f t="shared" si="121"/>
        <v>0.4828748304450271</v>
      </c>
      <c r="BX91" s="61">
        <f t="shared" si="122"/>
        <v>0.67253593541944079</v>
      </c>
      <c r="BY91" s="21">
        <f t="shared" si="123"/>
        <v>4.343581622433651E-2</v>
      </c>
      <c r="BZ91" s="21">
        <f t="shared" si="124"/>
        <v>0.12984185955276581</v>
      </c>
      <c r="CA91" s="21">
        <f t="shared" si="125"/>
        <v>1.27734736051099E-2</v>
      </c>
      <c r="CB91" s="21">
        <f t="shared" si="126"/>
        <v>0.14180906054279752</v>
      </c>
      <c r="CC91" s="21">
        <f t="shared" si="127"/>
        <v>2.5371017761488582E-3</v>
      </c>
      <c r="CD91" s="21">
        <f t="shared" si="128"/>
        <v>0.25282831265508687</v>
      </c>
      <c r="CE91" s="21">
        <f t="shared" si="129"/>
        <v>0.21467182596291012</v>
      </c>
      <c r="CF91" s="21">
        <f t="shared" si="130"/>
        <v>2.4840232295531537E-2</v>
      </c>
      <c r="CG91" s="21">
        <f t="shared" si="131"/>
        <v>2.8659554140127389E-2</v>
      </c>
      <c r="CH91" s="21">
        <f t="shared" si="132"/>
        <v>1.2750232486050839E-2</v>
      </c>
      <c r="CI91" s="21">
        <f t="shared" si="133"/>
        <v>0.12207436182019979</v>
      </c>
      <c r="CJ91" s="21">
        <f t="shared" si="134"/>
        <v>1.658757766480506</v>
      </c>
      <c r="CL91" s="68">
        <f t="shared" si="135"/>
        <v>0.40544553822732293</v>
      </c>
      <c r="CM91" s="19">
        <f t="shared" si="136"/>
        <v>2.618575002454825E-2</v>
      </c>
      <c r="CN91" s="19">
        <f t="shared" si="137"/>
        <v>7.827656465371656E-2</v>
      </c>
      <c r="CO91" s="19">
        <f t="shared" si="138"/>
        <v>7.7006262537128662E-3</v>
      </c>
      <c r="CP91" s="19">
        <f t="shared" si="139"/>
        <v>8.5491120770263523E-2</v>
      </c>
      <c r="CQ91" s="19">
        <f t="shared" si="140"/>
        <v>1.5295191542837455E-3</v>
      </c>
      <c r="CR91" s="19">
        <f t="shared" si="141"/>
        <v>0.15242027363135072</v>
      </c>
      <c r="CS91" s="19">
        <f t="shared" si="142"/>
        <v>0.12941722432347266</v>
      </c>
      <c r="CT91" s="19">
        <f t="shared" si="143"/>
        <v>1.4975201803115996E-2</v>
      </c>
      <c r="CU91" s="19">
        <f t="shared" si="144"/>
        <v>1.7277721147275306E-2</v>
      </c>
      <c r="CV91" s="19">
        <f t="shared" si="145"/>
        <v>7.6866150945618991E-3</v>
      </c>
      <c r="CW91" s="19">
        <f t="shared" si="146"/>
        <v>7.3593844916375509E-2</v>
      </c>
      <c r="CX91" s="19">
        <f t="shared" si="147"/>
        <v>1</v>
      </c>
      <c r="CZ91" s="68">
        <f t="shared" si="148"/>
        <v>2.4859999999999999E-5</v>
      </c>
      <c r="DA91" s="19">
        <f t="shared" si="149"/>
        <v>1.9828679999999997E-5</v>
      </c>
      <c r="DB91" s="19">
        <f t="shared" si="150"/>
        <v>3.5539999999999995E-5</v>
      </c>
      <c r="DC91" s="19">
        <f t="shared" si="151"/>
        <v>4.1479129999999996E-5</v>
      </c>
      <c r="DD91" s="19">
        <f t="shared" si="152"/>
        <v>1.3364439999999998E-5</v>
      </c>
      <c r="DE91" s="19">
        <f t="shared" si="153"/>
        <v>1.3364439999999998E-5</v>
      </c>
      <c r="DF91" s="19">
        <f t="shared" si="154"/>
        <v>1.2449389999999999E-5</v>
      </c>
      <c r="DG91" s="19">
        <f t="shared" si="155"/>
        <v>1.7129179999999997E-5</v>
      </c>
      <c r="DH91" s="19">
        <f t="shared" si="156"/>
        <v>2.6299759999999999E-5</v>
      </c>
      <c r="DI91" s="19">
        <f t="shared" si="157"/>
        <v>3.9030559999999989E-5</v>
      </c>
      <c r="DJ91" s="19">
        <f t="shared" si="158"/>
        <v>0</v>
      </c>
      <c r="DK91" s="19">
        <f t="shared" si="159"/>
        <v>2.2713219999999999E-5</v>
      </c>
      <c r="DM91" s="68">
        <f t="shared" si="160"/>
        <v>979.85389930400481</v>
      </c>
      <c r="DN91" s="19">
        <f t="shared" si="161"/>
        <v>105.4895087298254</v>
      </c>
      <c r="DO91" s="19">
        <f t="shared" si="162"/>
        <v>224.56608137571584</v>
      </c>
      <c r="DP91" s="19">
        <f t="shared" si="163"/>
        <v>29.646547708580378</v>
      </c>
      <c r="DQ91" s="19">
        <f t="shared" si="164"/>
        <v>459.61798828409081</v>
      </c>
      <c r="DR91" s="19">
        <f t="shared" si="165"/>
        <v>8.1188653475109263</v>
      </c>
      <c r="DS91" s="19">
        <f t="shared" si="166"/>
        <v>493.40064270967764</v>
      </c>
      <c r="DT91" s="19">
        <f t="shared" si="167"/>
        <v>423.70492575011463</v>
      </c>
      <c r="DU91" s="19">
        <f t="shared" si="168"/>
        <v>35.297385214738107</v>
      </c>
      <c r="DV91" s="19">
        <f t="shared" si="169"/>
        <v>41.699666417118642</v>
      </c>
      <c r="DX91" s="19">
        <f t="shared" si="170"/>
        <v>58.387189724446237</v>
      </c>
      <c r="DZ91" s="99">
        <f t="shared" si="171"/>
        <v>2859.7827005658232</v>
      </c>
      <c r="EA91" s="21">
        <f t="shared" si="172"/>
        <v>2.8597827005658232</v>
      </c>
      <c r="EB91" s="92">
        <f t="shared" si="173"/>
        <v>1357</v>
      </c>
    </row>
    <row r="92" spans="1:132" x14ac:dyDescent="0.3">
      <c r="A92" s="19">
        <f>'A. Thermody. result (all suite)'!C48</f>
        <v>1356</v>
      </c>
      <c r="B92" s="19" t="str">
        <f>'A. Thermody. result (all suite)'!A48</f>
        <v>Basanite</v>
      </c>
      <c r="C92" s="24">
        <f>'A. Thermody. result (all suite)'!G48</f>
        <v>100</v>
      </c>
      <c r="D92" s="19">
        <f>'A. Thermody. result (all suite)'!D48</f>
        <v>10000</v>
      </c>
      <c r="E92" s="61">
        <f>'A. Thermody. result (all suite)'!I48</f>
        <v>40.405959000000003</v>
      </c>
      <c r="F92" s="21">
        <f>'A. Thermody. result (all suite)'!J48</f>
        <v>3.4696530000000001</v>
      </c>
      <c r="G92" s="21">
        <f>'A. Thermody. result (all suite)'!K48</f>
        <v>13.238676</v>
      </c>
      <c r="H92" s="21">
        <f>'A. Thermody. result (all suite)'!L48</f>
        <v>2.0397959999999999</v>
      </c>
      <c r="I92" s="21">
        <f>'A. Thermody. result (all suite)'!M48</f>
        <v>10.188981</v>
      </c>
      <c r="J92" s="21">
        <f>'A. Thermody. result (all suite)'!N48</f>
        <v>0.179982</v>
      </c>
      <c r="K92" s="21">
        <f>'A. Thermody. result (all suite)'!O48</f>
        <v>10.188981</v>
      </c>
      <c r="L92" s="21">
        <f>'A. Thermody. result (all suite)'!P48</f>
        <v>12.038796</v>
      </c>
      <c r="M92" s="21">
        <f>'A. Thermody. result (all suite)'!Q48</f>
        <v>1.539846</v>
      </c>
      <c r="N92" s="21">
        <f>'A. Thermody. result (all suite)'!R48</f>
        <v>2.6997300000000002</v>
      </c>
      <c r="O92" s="21">
        <f>'A. Thermody. result (all suite)'!S48</f>
        <v>1.8098190000000001</v>
      </c>
      <c r="P92" s="21">
        <f>'A. Thermody. result (all suite)'!T48</f>
        <v>2.1997800000000001</v>
      </c>
      <c r="Q92" s="21">
        <f t="shared" si="91"/>
        <v>99.999999000000017</v>
      </c>
      <c r="S92" s="19">
        <f t="shared" si="92"/>
        <v>1629</v>
      </c>
      <c r="T92" s="19">
        <f t="shared" si="93"/>
        <v>1</v>
      </c>
      <c r="V92" s="61">
        <f t="shared" si="94"/>
        <v>39.517116786221379</v>
      </c>
      <c r="W92" s="21">
        <f t="shared" si="95"/>
        <v>3.3933282664733526</v>
      </c>
      <c r="X92" s="21">
        <f t="shared" si="96"/>
        <v>12.947454250174983</v>
      </c>
      <c r="Y92" s="21">
        <f t="shared" si="97"/>
        <v>1.9949249751024896</v>
      </c>
      <c r="Z92" s="21">
        <f t="shared" si="98"/>
        <v>9.9648458315168487</v>
      </c>
      <c r="AA92" s="21">
        <f t="shared" si="99"/>
        <v>0.17602279192080791</v>
      </c>
      <c r="AB92" s="21">
        <f t="shared" si="100"/>
        <v>9.9648458315168487</v>
      </c>
      <c r="AC92" s="21">
        <f t="shared" si="101"/>
        <v>11.77396897070293</v>
      </c>
      <c r="AD92" s="21">
        <f t="shared" si="102"/>
        <v>1.5059727753224676</v>
      </c>
      <c r="AE92" s="21">
        <f t="shared" si="103"/>
        <v>2.6403418788121189</v>
      </c>
      <c r="AF92" s="21">
        <f t="shared" si="104"/>
        <v>1.7700069632036797</v>
      </c>
      <c r="AG92" s="21">
        <f t="shared" si="105"/>
        <v>95.64882932096792</v>
      </c>
      <c r="AH92" s="21"/>
      <c r="AI92" s="61">
        <f t="shared" si="106"/>
        <v>41.314793988344739</v>
      </c>
      <c r="AJ92" s="21">
        <f t="shared" si="107"/>
        <v>3.5476945097638271</v>
      </c>
      <c r="AK92" s="21">
        <f t="shared" si="108"/>
        <v>13.536448215928839</v>
      </c>
      <c r="AL92" s="21">
        <f t="shared" si="109"/>
        <v>2.0856763112156216</v>
      </c>
      <c r="AM92" s="21">
        <f t="shared" si="110"/>
        <v>10.418157652591759</v>
      </c>
      <c r="AN92" s="21">
        <f t="shared" si="111"/>
        <v>0.18403026275431955</v>
      </c>
      <c r="AO92" s="21">
        <f t="shared" si="112"/>
        <v>10.418157652591759</v>
      </c>
      <c r="AP92" s="21">
        <f t="shared" si="113"/>
        <v>12.309579797566707</v>
      </c>
      <c r="AQ92" s="21">
        <f t="shared" si="114"/>
        <v>1.5744811368980673</v>
      </c>
      <c r="AR92" s="21">
        <f t="shared" si="115"/>
        <v>2.7604539413147937</v>
      </c>
      <c r="AS92" s="21">
        <f t="shared" si="116"/>
        <v>1.8505265310295469</v>
      </c>
      <c r="AT92" s="21">
        <f t="shared" si="117"/>
        <v>99.999999999999986</v>
      </c>
      <c r="AU92" s="21"/>
      <c r="AV92" s="21">
        <f>AR92*'[1]diagram lines'!$G$39</f>
        <v>2.2914698131109512</v>
      </c>
      <c r="AW92" s="21">
        <f>AK92*'[1]diagram lines'!$G$40</f>
        <v>7.1643869313886217</v>
      </c>
      <c r="AX92" s="21">
        <f>AQ92*'[1]diagram lines'!$G$38</f>
        <v>1.1680323116258977</v>
      </c>
      <c r="AY92" s="21">
        <f>AP92*'[1]diagram lines'!$G$41</f>
        <v>8.797135148482143</v>
      </c>
      <c r="AZ92" s="21">
        <f t="shared" si="118"/>
        <v>4.3349350782128608</v>
      </c>
      <c r="BA92" s="21">
        <f t="shared" si="119"/>
        <v>0.5845312031092702</v>
      </c>
      <c r="BB92" s="21">
        <f t="shared" si="120"/>
        <v>2.0709300567154845</v>
      </c>
      <c r="BC92" s="86">
        <f t="shared" si="121"/>
        <v>0.4828748304450271</v>
      </c>
      <c r="BX92" s="61">
        <f t="shared" si="122"/>
        <v>0.67253593541944079</v>
      </c>
      <c r="BY92" s="21">
        <f t="shared" si="123"/>
        <v>4.343581622433651E-2</v>
      </c>
      <c r="BZ92" s="21">
        <f t="shared" si="124"/>
        <v>0.12984185955276581</v>
      </c>
      <c r="CA92" s="21">
        <f t="shared" si="125"/>
        <v>1.27734736051099E-2</v>
      </c>
      <c r="CB92" s="21">
        <f t="shared" si="126"/>
        <v>0.14180906054279752</v>
      </c>
      <c r="CC92" s="21">
        <f t="shared" si="127"/>
        <v>2.5371017761488582E-3</v>
      </c>
      <c r="CD92" s="21">
        <f t="shared" si="128"/>
        <v>0.25282831265508687</v>
      </c>
      <c r="CE92" s="21">
        <f t="shared" si="129"/>
        <v>0.21467182596291012</v>
      </c>
      <c r="CF92" s="21">
        <f t="shared" si="130"/>
        <v>2.4840232295531537E-2</v>
      </c>
      <c r="CG92" s="21">
        <f t="shared" si="131"/>
        <v>2.8659554140127389E-2</v>
      </c>
      <c r="CH92" s="21">
        <f t="shared" si="132"/>
        <v>1.2750232486050839E-2</v>
      </c>
      <c r="CI92" s="21">
        <f t="shared" si="133"/>
        <v>0.12207436182019979</v>
      </c>
      <c r="CJ92" s="21">
        <f t="shared" si="134"/>
        <v>1.658757766480506</v>
      </c>
      <c r="CL92" s="68">
        <f t="shared" si="135"/>
        <v>0.40544553822732293</v>
      </c>
      <c r="CM92" s="19">
        <f t="shared" si="136"/>
        <v>2.618575002454825E-2</v>
      </c>
      <c r="CN92" s="19">
        <f t="shared" si="137"/>
        <v>7.827656465371656E-2</v>
      </c>
      <c r="CO92" s="19">
        <f t="shared" si="138"/>
        <v>7.7006262537128662E-3</v>
      </c>
      <c r="CP92" s="19">
        <f t="shared" si="139"/>
        <v>8.5491120770263523E-2</v>
      </c>
      <c r="CQ92" s="19">
        <f t="shared" si="140"/>
        <v>1.5295191542837455E-3</v>
      </c>
      <c r="CR92" s="19">
        <f t="shared" si="141"/>
        <v>0.15242027363135072</v>
      </c>
      <c r="CS92" s="19">
        <f t="shared" si="142"/>
        <v>0.12941722432347266</v>
      </c>
      <c r="CT92" s="19">
        <f t="shared" si="143"/>
        <v>1.4975201803115996E-2</v>
      </c>
      <c r="CU92" s="19">
        <f t="shared" si="144"/>
        <v>1.7277721147275306E-2</v>
      </c>
      <c r="CV92" s="19">
        <f t="shared" si="145"/>
        <v>7.6866150945618991E-3</v>
      </c>
      <c r="CW92" s="19">
        <f t="shared" si="146"/>
        <v>7.3593844916375509E-2</v>
      </c>
      <c r="CX92" s="19">
        <f t="shared" si="147"/>
        <v>1</v>
      </c>
      <c r="CZ92" s="68">
        <f t="shared" si="148"/>
        <v>2.4859999999999999E-5</v>
      </c>
      <c r="DA92" s="19">
        <f t="shared" si="149"/>
        <v>1.9821439999999996E-5</v>
      </c>
      <c r="DB92" s="19">
        <f t="shared" si="150"/>
        <v>3.5539999999999995E-5</v>
      </c>
      <c r="DC92" s="19">
        <f t="shared" si="151"/>
        <v>4.1470039999999997E-5</v>
      </c>
      <c r="DD92" s="19">
        <f t="shared" si="152"/>
        <v>1.3361519999999997E-5</v>
      </c>
      <c r="DE92" s="19">
        <f t="shared" si="153"/>
        <v>1.3361519999999997E-5</v>
      </c>
      <c r="DF92" s="19">
        <f t="shared" si="154"/>
        <v>1.2446119999999999E-5</v>
      </c>
      <c r="DG92" s="19">
        <f t="shared" si="155"/>
        <v>1.712544E-5</v>
      </c>
      <c r="DH92" s="19">
        <f t="shared" si="156"/>
        <v>2.6292079999999997E-5</v>
      </c>
      <c r="DI92" s="19">
        <f t="shared" si="157"/>
        <v>3.9018479999999991E-5</v>
      </c>
      <c r="DJ92" s="19">
        <f t="shared" si="158"/>
        <v>0</v>
      </c>
      <c r="DK92" s="19">
        <f t="shared" si="159"/>
        <v>2.2703759999999998E-5</v>
      </c>
      <c r="DM92" s="68">
        <f t="shared" si="160"/>
        <v>979.85389930400481</v>
      </c>
      <c r="DN92" s="19">
        <f t="shared" si="161"/>
        <v>105.52803993861771</v>
      </c>
      <c r="DO92" s="19">
        <f t="shared" si="162"/>
        <v>224.56608137571584</v>
      </c>
      <c r="DP92" s="19">
        <f t="shared" si="163"/>
        <v>29.653046065434413</v>
      </c>
      <c r="DQ92" s="19">
        <f t="shared" si="164"/>
        <v>459.71843228490741</v>
      </c>
      <c r="DR92" s="19">
        <f t="shared" si="165"/>
        <v>8.12063962819267</v>
      </c>
      <c r="DS92" s="19">
        <f t="shared" si="166"/>
        <v>493.53027508520194</v>
      </c>
      <c r="DT92" s="19">
        <f t="shared" si="167"/>
        <v>423.79745805423664</v>
      </c>
      <c r="DU92" s="19">
        <f t="shared" si="168"/>
        <v>35.307695692967648</v>
      </c>
      <c r="DV92" s="19">
        <f t="shared" si="169"/>
        <v>41.712576504090727</v>
      </c>
      <c r="DX92" s="19">
        <f t="shared" si="170"/>
        <v>58.411517977334448</v>
      </c>
      <c r="DZ92" s="99">
        <f t="shared" si="171"/>
        <v>2860.1996619107044</v>
      </c>
      <c r="EA92" s="21">
        <f t="shared" si="172"/>
        <v>2.8601996619107046</v>
      </c>
      <c r="EB92" s="92">
        <f t="shared" si="173"/>
        <v>1356</v>
      </c>
    </row>
    <row r="93" spans="1:132" x14ac:dyDescent="0.3">
      <c r="A93" s="19">
        <f>'A. Thermody. result (all suite)'!C49</f>
        <v>1355</v>
      </c>
      <c r="B93" s="19" t="str">
        <f>'A. Thermody. result (all suite)'!A49</f>
        <v>Basanite</v>
      </c>
      <c r="C93" s="24">
        <f>'A. Thermody. result (all suite)'!G49</f>
        <v>100</v>
      </c>
      <c r="D93" s="19">
        <f>'A. Thermody. result (all suite)'!D49</f>
        <v>10000</v>
      </c>
      <c r="E93" s="61">
        <f>'A. Thermody. result (all suite)'!I49</f>
        <v>40.405959000000003</v>
      </c>
      <c r="F93" s="21">
        <f>'A. Thermody. result (all suite)'!J49</f>
        <v>3.4696530000000001</v>
      </c>
      <c r="G93" s="21">
        <f>'A. Thermody. result (all suite)'!K49</f>
        <v>13.238676</v>
      </c>
      <c r="H93" s="21">
        <f>'A. Thermody. result (all suite)'!L49</f>
        <v>2.0397959999999999</v>
      </c>
      <c r="I93" s="21">
        <f>'A. Thermody. result (all suite)'!M49</f>
        <v>10.188981</v>
      </c>
      <c r="J93" s="21">
        <f>'A. Thermody. result (all suite)'!N49</f>
        <v>0.179982</v>
      </c>
      <c r="K93" s="21">
        <f>'A. Thermody. result (all suite)'!O49</f>
        <v>10.188981</v>
      </c>
      <c r="L93" s="21">
        <f>'A. Thermody. result (all suite)'!P49</f>
        <v>12.038796</v>
      </c>
      <c r="M93" s="21">
        <f>'A. Thermody. result (all suite)'!Q49</f>
        <v>1.539846</v>
      </c>
      <c r="N93" s="21">
        <f>'A. Thermody. result (all suite)'!R49</f>
        <v>2.6997300000000002</v>
      </c>
      <c r="O93" s="21">
        <f>'A. Thermody. result (all suite)'!S49</f>
        <v>1.8098190000000001</v>
      </c>
      <c r="P93" s="21">
        <f>'A. Thermody. result (all suite)'!T49</f>
        <v>2.1997800000000001</v>
      </c>
      <c r="Q93" s="21">
        <f t="shared" si="91"/>
        <v>99.999999000000017</v>
      </c>
      <c r="S93" s="19">
        <f t="shared" si="92"/>
        <v>1628</v>
      </c>
      <c r="T93" s="19">
        <f t="shared" si="93"/>
        <v>1</v>
      </c>
      <c r="V93" s="61">
        <f t="shared" si="94"/>
        <v>39.517116786221379</v>
      </c>
      <c r="W93" s="21">
        <f t="shared" si="95"/>
        <v>3.3933282664733526</v>
      </c>
      <c r="X93" s="21">
        <f t="shared" si="96"/>
        <v>12.947454250174983</v>
      </c>
      <c r="Y93" s="21">
        <f t="shared" si="97"/>
        <v>1.9949249751024896</v>
      </c>
      <c r="Z93" s="21">
        <f t="shared" si="98"/>
        <v>9.9648458315168487</v>
      </c>
      <c r="AA93" s="21">
        <f t="shared" si="99"/>
        <v>0.17602279192080791</v>
      </c>
      <c r="AB93" s="21">
        <f t="shared" si="100"/>
        <v>9.9648458315168487</v>
      </c>
      <c r="AC93" s="21">
        <f t="shared" si="101"/>
        <v>11.77396897070293</v>
      </c>
      <c r="AD93" s="21">
        <f t="shared" si="102"/>
        <v>1.5059727753224676</v>
      </c>
      <c r="AE93" s="21">
        <f t="shared" si="103"/>
        <v>2.6403418788121189</v>
      </c>
      <c r="AF93" s="21">
        <f t="shared" si="104"/>
        <v>1.7700069632036797</v>
      </c>
      <c r="AG93" s="21">
        <f t="shared" si="105"/>
        <v>95.64882932096792</v>
      </c>
      <c r="AH93" s="21"/>
      <c r="AI93" s="61">
        <f t="shared" si="106"/>
        <v>41.314793988344739</v>
      </c>
      <c r="AJ93" s="21">
        <f t="shared" si="107"/>
        <v>3.5476945097638271</v>
      </c>
      <c r="AK93" s="21">
        <f t="shared" si="108"/>
        <v>13.536448215928839</v>
      </c>
      <c r="AL93" s="21">
        <f t="shared" si="109"/>
        <v>2.0856763112156216</v>
      </c>
      <c r="AM93" s="21">
        <f t="shared" si="110"/>
        <v>10.418157652591759</v>
      </c>
      <c r="AN93" s="21">
        <f t="shared" si="111"/>
        <v>0.18403026275431955</v>
      </c>
      <c r="AO93" s="21">
        <f t="shared" si="112"/>
        <v>10.418157652591759</v>
      </c>
      <c r="AP93" s="21">
        <f t="shared" si="113"/>
        <v>12.309579797566707</v>
      </c>
      <c r="AQ93" s="21">
        <f t="shared" si="114"/>
        <v>1.5744811368980673</v>
      </c>
      <c r="AR93" s="21">
        <f t="shared" si="115"/>
        <v>2.7604539413147937</v>
      </c>
      <c r="AS93" s="21">
        <f t="shared" si="116"/>
        <v>1.8505265310295469</v>
      </c>
      <c r="AT93" s="21">
        <f t="shared" si="117"/>
        <v>99.999999999999986</v>
      </c>
      <c r="AU93" s="21"/>
      <c r="AV93" s="21">
        <f>AR93*'[1]diagram lines'!$G$39</f>
        <v>2.2914698131109512</v>
      </c>
      <c r="AW93" s="21">
        <f>AK93*'[1]diagram lines'!$G$40</f>
        <v>7.1643869313886217</v>
      </c>
      <c r="AX93" s="21">
        <f>AQ93*'[1]diagram lines'!$G$38</f>
        <v>1.1680323116258977</v>
      </c>
      <c r="AY93" s="21">
        <f>AP93*'[1]diagram lines'!$G$41</f>
        <v>8.797135148482143</v>
      </c>
      <c r="AZ93" s="21">
        <f t="shared" si="118"/>
        <v>4.3349350782128608</v>
      </c>
      <c r="BA93" s="21">
        <f t="shared" si="119"/>
        <v>0.5845312031092702</v>
      </c>
      <c r="BB93" s="21">
        <f t="shared" si="120"/>
        <v>2.0709300567154845</v>
      </c>
      <c r="BC93" s="86">
        <f t="shared" si="121"/>
        <v>0.4828748304450271</v>
      </c>
      <c r="BX93" s="61">
        <f t="shared" si="122"/>
        <v>0.67253593541944079</v>
      </c>
      <c r="BY93" s="21">
        <f t="shared" si="123"/>
        <v>4.343581622433651E-2</v>
      </c>
      <c r="BZ93" s="21">
        <f t="shared" si="124"/>
        <v>0.12984185955276581</v>
      </c>
      <c r="CA93" s="21">
        <f t="shared" si="125"/>
        <v>1.27734736051099E-2</v>
      </c>
      <c r="CB93" s="21">
        <f t="shared" si="126"/>
        <v>0.14180906054279752</v>
      </c>
      <c r="CC93" s="21">
        <f t="shared" si="127"/>
        <v>2.5371017761488582E-3</v>
      </c>
      <c r="CD93" s="21">
        <f t="shared" si="128"/>
        <v>0.25282831265508687</v>
      </c>
      <c r="CE93" s="21">
        <f t="shared" si="129"/>
        <v>0.21467182596291012</v>
      </c>
      <c r="CF93" s="21">
        <f t="shared" si="130"/>
        <v>2.4840232295531537E-2</v>
      </c>
      <c r="CG93" s="21">
        <f t="shared" si="131"/>
        <v>2.8659554140127389E-2</v>
      </c>
      <c r="CH93" s="21">
        <f t="shared" si="132"/>
        <v>1.2750232486050839E-2</v>
      </c>
      <c r="CI93" s="21">
        <f t="shared" si="133"/>
        <v>0.12207436182019979</v>
      </c>
      <c r="CJ93" s="21">
        <f t="shared" si="134"/>
        <v>1.658757766480506</v>
      </c>
      <c r="CL93" s="68">
        <f t="shared" si="135"/>
        <v>0.40544553822732293</v>
      </c>
      <c r="CM93" s="19">
        <f t="shared" si="136"/>
        <v>2.618575002454825E-2</v>
      </c>
      <c r="CN93" s="19">
        <f t="shared" si="137"/>
        <v>7.827656465371656E-2</v>
      </c>
      <c r="CO93" s="19">
        <f t="shared" si="138"/>
        <v>7.7006262537128662E-3</v>
      </c>
      <c r="CP93" s="19">
        <f t="shared" si="139"/>
        <v>8.5491120770263523E-2</v>
      </c>
      <c r="CQ93" s="19">
        <f t="shared" si="140"/>
        <v>1.5295191542837455E-3</v>
      </c>
      <c r="CR93" s="19">
        <f t="shared" si="141"/>
        <v>0.15242027363135072</v>
      </c>
      <c r="CS93" s="19">
        <f t="shared" si="142"/>
        <v>0.12941722432347266</v>
      </c>
      <c r="CT93" s="19">
        <f t="shared" si="143"/>
        <v>1.4975201803115996E-2</v>
      </c>
      <c r="CU93" s="19">
        <f t="shared" si="144"/>
        <v>1.7277721147275306E-2</v>
      </c>
      <c r="CV93" s="19">
        <f t="shared" si="145"/>
        <v>7.6866150945618991E-3</v>
      </c>
      <c r="CW93" s="19">
        <f t="shared" si="146"/>
        <v>7.3593844916375509E-2</v>
      </c>
      <c r="CX93" s="19">
        <f t="shared" si="147"/>
        <v>1</v>
      </c>
      <c r="CZ93" s="68">
        <f t="shared" si="148"/>
        <v>2.4859999999999999E-5</v>
      </c>
      <c r="DA93" s="19">
        <f t="shared" si="149"/>
        <v>1.9814199999999997E-5</v>
      </c>
      <c r="DB93" s="19">
        <f t="shared" si="150"/>
        <v>3.5539999999999995E-5</v>
      </c>
      <c r="DC93" s="19">
        <f t="shared" si="151"/>
        <v>4.1460949999999998E-5</v>
      </c>
      <c r="DD93" s="19">
        <f t="shared" si="152"/>
        <v>1.3358599999999998E-5</v>
      </c>
      <c r="DE93" s="19">
        <f t="shared" si="153"/>
        <v>1.3358599999999998E-5</v>
      </c>
      <c r="DF93" s="19">
        <f t="shared" si="154"/>
        <v>1.2442849999999999E-5</v>
      </c>
      <c r="DG93" s="19">
        <f t="shared" si="155"/>
        <v>1.7121699999999999E-5</v>
      </c>
      <c r="DH93" s="19">
        <f t="shared" si="156"/>
        <v>2.6284399999999999E-5</v>
      </c>
      <c r="DI93" s="19">
        <f t="shared" si="157"/>
        <v>3.9006399999999993E-5</v>
      </c>
      <c r="DJ93" s="19">
        <f t="shared" si="158"/>
        <v>0</v>
      </c>
      <c r="DK93" s="19">
        <f t="shared" si="159"/>
        <v>2.2694299999999997E-5</v>
      </c>
      <c r="DM93" s="68">
        <f t="shared" si="160"/>
        <v>979.85389930400481</v>
      </c>
      <c r="DN93" s="19">
        <f t="shared" si="161"/>
        <v>105.56659930559471</v>
      </c>
      <c r="DO93" s="19">
        <f t="shared" si="162"/>
        <v>224.56608137571584</v>
      </c>
      <c r="DP93" s="19">
        <f t="shared" si="163"/>
        <v>29.65954727171972</v>
      </c>
      <c r="DQ93" s="19">
        <f t="shared" si="164"/>
        <v>459.81892019698438</v>
      </c>
      <c r="DR93" s="19">
        <f t="shared" si="165"/>
        <v>8.1224146845394678</v>
      </c>
      <c r="DS93" s="19">
        <f t="shared" si="166"/>
        <v>493.65997559589914</v>
      </c>
      <c r="DT93" s="19">
        <f t="shared" si="167"/>
        <v>423.89003078317847</v>
      </c>
      <c r="DU93" s="19">
        <f t="shared" si="168"/>
        <v>35.31801219640397</v>
      </c>
      <c r="DV93" s="19">
        <f t="shared" si="169"/>
        <v>41.72549458738397</v>
      </c>
      <c r="DX93" s="19">
        <f t="shared" si="170"/>
        <v>58.435866512432064</v>
      </c>
      <c r="DZ93" s="99">
        <f t="shared" si="171"/>
        <v>2860.6168418138559</v>
      </c>
      <c r="EA93" s="21">
        <f t="shared" si="172"/>
        <v>2.8606168418138558</v>
      </c>
      <c r="EB93" s="92">
        <f t="shared" si="173"/>
        <v>1355</v>
      </c>
    </row>
    <row r="94" spans="1:132" x14ac:dyDescent="0.3">
      <c r="A94" s="19">
        <f>'A. Thermody. result (all suite)'!C50</f>
        <v>1354</v>
      </c>
      <c r="B94" s="19" t="str">
        <f>'A. Thermody. result (all suite)'!A50</f>
        <v>Basanite</v>
      </c>
      <c r="C94" s="24">
        <f>'A. Thermody. result (all suite)'!G50</f>
        <v>100</v>
      </c>
      <c r="D94" s="19">
        <f>'A. Thermody. result (all suite)'!D50</f>
        <v>10000</v>
      </c>
      <c r="E94" s="61">
        <f>'A. Thermody. result (all suite)'!I50</f>
        <v>40.405959000000003</v>
      </c>
      <c r="F94" s="21">
        <f>'A. Thermody. result (all suite)'!J50</f>
        <v>3.4696530000000001</v>
      </c>
      <c r="G94" s="21">
        <f>'A. Thermody. result (all suite)'!K50</f>
        <v>13.238676</v>
      </c>
      <c r="H94" s="21">
        <f>'A. Thermody. result (all suite)'!L50</f>
        <v>2.0397959999999999</v>
      </c>
      <c r="I94" s="21">
        <f>'A. Thermody. result (all suite)'!M50</f>
        <v>10.188981</v>
      </c>
      <c r="J94" s="21">
        <f>'A. Thermody. result (all suite)'!N50</f>
        <v>0.179982</v>
      </c>
      <c r="K94" s="21">
        <f>'A. Thermody. result (all suite)'!O50</f>
        <v>10.188981</v>
      </c>
      <c r="L94" s="21">
        <f>'A. Thermody. result (all suite)'!P50</f>
        <v>12.038796</v>
      </c>
      <c r="M94" s="21">
        <f>'A. Thermody. result (all suite)'!Q50</f>
        <v>1.539846</v>
      </c>
      <c r="N94" s="21">
        <f>'A. Thermody. result (all suite)'!R50</f>
        <v>2.6997300000000002</v>
      </c>
      <c r="O94" s="21">
        <f>'A. Thermody. result (all suite)'!S50</f>
        <v>1.8098190000000001</v>
      </c>
      <c r="P94" s="21">
        <f>'A. Thermody. result (all suite)'!T50</f>
        <v>2.1997800000000001</v>
      </c>
      <c r="Q94" s="21">
        <f t="shared" si="91"/>
        <v>99.999999000000017</v>
      </c>
      <c r="S94" s="19">
        <f t="shared" si="92"/>
        <v>1627</v>
      </c>
      <c r="T94" s="19">
        <f t="shared" si="93"/>
        <v>1</v>
      </c>
      <c r="V94" s="61">
        <f t="shared" si="94"/>
        <v>39.517116786221379</v>
      </c>
      <c r="W94" s="21">
        <f t="shared" si="95"/>
        <v>3.3933282664733526</v>
      </c>
      <c r="X94" s="21">
        <f t="shared" si="96"/>
        <v>12.947454250174983</v>
      </c>
      <c r="Y94" s="21">
        <f t="shared" si="97"/>
        <v>1.9949249751024896</v>
      </c>
      <c r="Z94" s="21">
        <f t="shared" si="98"/>
        <v>9.9648458315168487</v>
      </c>
      <c r="AA94" s="21">
        <f t="shared" si="99"/>
        <v>0.17602279192080791</v>
      </c>
      <c r="AB94" s="21">
        <f t="shared" si="100"/>
        <v>9.9648458315168487</v>
      </c>
      <c r="AC94" s="21">
        <f t="shared" si="101"/>
        <v>11.77396897070293</v>
      </c>
      <c r="AD94" s="21">
        <f t="shared" si="102"/>
        <v>1.5059727753224676</v>
      </c>
      <c r="AE94" s="21">
        <f t="shared" si="103"/>
        <v>2.6403418788121189</v>
      </c>
      <c r="AF94" s="21">
        <f t="shared" si="104"/>
        <v>1.7700069632036797</v>
      </c>
      <c r="AG94" s="21">
        <f t="shared" si="105"/>
        <v>95.64882932096792</v>
      </c>
      <c r="AH94" s="21"/>
      <c r="AI94" s="61">
        <f t="shared" si="106"/>
        <v>41.314793988344739</v>
      </c>
      <c r="AJ94" s="21">
        <f t="shared" si="107"/>
        <v>3.5476945097638271</v>
      </c>
      <c r="AK94" s="21">
        <f t="shared" si="108"/>
        <v>13.536448215928839</v>
      </c>
      <c r="AL94" s="21">
        <f t="shared" si="109"/>
        <v>2.0856763112156216</v>
      </c>
      <c r="AM94" s="21">
        <f t="shared" si="110"/>
        <v>10.418157652591759</v>
      </c>
      <c r="AN94" s="21">
        <f t="shared" si="111"/>
        <v>0.18403026275431955</v>
      </c>
      <c r="AO94" s="21">
        <f t="shared" si="112"/>
        <v>10.418157652591759</v>
      </c>
      <c r="AP94" s="21">
        <f t="shared" si="113"/>
        <v>12.309579797566707</v>
      </c>
      <c r="AQ94" s="21">
        <f t="shared" si="114"/>
        <v>1.5744811368980673</v>
      </c>
      <c r="AR94" s="21">
        <f t="shared" si="115"/>
        <v>2.7604539413147937</v>
      </c>
      <c r="AS94" s="21">
        <f t="shared" si="116"/>
        <v>1.8505265310295469</v>
      </c>
      <c r="AT94" s="21">
        <f t="shared" si="117"/>
        <v>99.999999999999986</v>
      </c>
      <c r="AU94" s="21"/>
      <c r="AV94" s="21">
        <f>AR94*'[1]diagram lines'!$G$39</f>
        <v>2.2914698131109512</v>
      </c>
      <c r="AW94" s="21">
        <f>AK94*'[1]diagram lines'!$G$40</f>
        <v>7.1643869313886217</v>
      </c>
      <c r="AX94" s="21">
        <f>AQ94*'[1]diagram lines'!$G$38</f>
        <v>1.1680323116258977</v>
      </c>
      <c r="AY94" s="21">
        <f>AP94*'[1]diagram lines'!$G$41</f>
        <v>8.797135148482143</v>
      </c>
      <c r="AZ94" s="21">
        <f t="shared" si="118"/>
        <v>4.3349350782128608</v>
      </c>
      <c r="BA94" s="21">
        <f t="shared" si="119"/>
        <v>0.5845312031092702</v>
      </c>
      <c r="BB94" s="21">
        <f t="shared" si="120"/>
        <v>2.0709300567154845</v>
      </c>
      <c r="BC94" s="86">
        <f t="shared" si="121"/>
        <v>0.4828748304450271</v>
      </c>
      <c r="BX94" s="61">
        <f t="shared" si="122"/>
        <v>0.67253593541944079</v>
      </c>
      <c r="BY94" s="21">
        <f t="shared" si="123"/>
        <v>4.343581622433651E-2</v>
      </c>
      <c r="BZ94" s="21">
        <f t="shared" si="124"/>
        <v>0.12984185955276581</v>
      </c>
      <c r="CA94" s="21">
        <f t="shared" si="125"/>
        <v>1.27734736051099E-2</v>
      </c>
      <c r="CB94" s="21">
        <f t="shared" si="126"/>
        <v>0.14180906054279752</v>
      </c>
      <c r="CC94" s="21">
        <f t="shared" si="127"/>
        <v>2.5371017761488582E-3</v>
      </c>
      <c r="CD94" s="21">
        <f t="shared" si="128"/>
        <v>0.25282831265508687</v>
      </c>
      <c r="CE94" s="21">
        <f t="shared" si="129"/>
        <v>0.21467182596291012</v>
      </c>
      <c r="CF94" s="21">
        <f t="shared" si="130"/>
        <v>2.4840232295531537E-2</v>
      </c>
      <c r="CG94" s="21">
        <f t="shared" si="131"/>
        <v>2.8659554140127389E-2</v>
      </c>
      <c r="CH94" s="21">
        <f t="shared" si="132"/>
        <v>1.2750232486050839E-2</v>
      </c>
      <c r="CI94" s="21">
        <f t="shared" si="133"/>
        <v>0.12207436182019979</v>
      </c>
      <c r="CJ94" s="21">
        <f t="shared" si="134"/>
        <v>1.658757766480506</v>
      </c>
      <c r="CL94" s="68">
        <f t="shared" si="135"/>
        <v>0.40544553822732293</v>
      </c>
      <c r="CM94" s="19">
        <f t="shared" si="136"/>
        <v>2.618575002454825E-2</v>
      </c>
      <c r="CN94" s="19">
        <f t="shared" si="137"/>
        <v>7.827656465371656E-2</v>
      </c>
      <c r="CO94" s="19">
        <f t="shared" si="138"/>
        <v>7.7006262537128662E-3</v>
      </c>
      <c r="CP94" s="19">
        <f t="shared" si="139"/>
        <v>8.5491120770263523E-2</v>
      </c>
      <c r="CQ94" s="19">
        <f t="shared" si="140"/>
        <v>1.5295191542837455E-3</v>
      </c>
      <c r="CR94" s="19">
        <f t="shared" si="141"/>
        <v>0.15242027363135072</v>
      </c>
      <c r="CS94" s="19">
        <f t="shared" si="142"/>
        <v>0.12941722432347266</v>
      </c>
      <c r="CT94" s="19">
        <f t="shared" si="143"/>
        <v>1.4975201803115996E-2</v>
      </c>
      <c r="CU94" s="19">
        <f t="shared" si="144"/>
        <v>1.7277721147275306E-2</v>
      </c>
      <c r="CV94" s="19">
        <f t="shared" si="145"/>
        <v>7.6866150945618991E-3</v>
      </c>
      <c r="CW94" s="19">
        <f t="shared" si="146"/>
        <v>7.3593844916375509E-2</v>
      </c>
      <c r="CX94" s="19">
        <f t="shared" si="147"/>
        <v>1</v>
      </c>
      <c r="CZ94" s="68">
        <f t="shared" si="148"/>
        <v>2.4859999999999999E-5</v>
      </c>
      <c r="DA94" s="19">
        <f t="shared" si="149"/>
        <v>1.9806959999999996E-5</v>
      </c>
      <c r="DB94" s="19">
        <f t="shared" si="150"/>
        <v>3.5539999999999995E-5</v>
      </c>
      <c r="DC94" s="19">
        <f t="shared" si="151"/>
        <v>4.1451859999999999E-5</v>
      </c>
      <c r="DD94" s="19">
        <f t="shared" si="152"/>
        <v>1.3355679999999998E-5</v>
      </c>
      <c r="DE94" s="19">
        <f t="shared" si="153"/>
        <v>1.3355679999999998E-5</v>
      </c>
      <c r="DF94" s="19">
        <f t="shared" si="154"/>
        <v>1.2439579999999999E-5</v>
      </c>
      <c r="DG94" s="19">
        <f t="shared" si="155"/>
        <v>1.7117959999999998E-5</v>
      </c>
      <c r="DH94" s="19">
        <f t="shared" si="156"/>
        <v>2.6276719999999997E-5</v>
      </c>
      <c r="DI94" s="19">
        <f t="shared" si="157"/>
        <v>3.8994319999999995E-5</v>
      </c>
      <c r="DJ94" s="19">
        <f t="shared" si="158"/>
        <v>0</v>
      </c>
      <c r="DK94" s="19">
        <f t="shared" si="159"/>
        <v>2.2684839999999999E-5</v>
      </c>
      <c r="DM94" s="68">
        <f t="shared" si="160"/>
        <v>979.85389930400481</v>
      </c>
      <c r="DN94" s="19">
        <f t="shared" si="161"/>
        <v>105.60518686163422</v>
      </c>
      <c r="DO94" s="19">
        <f t="shared" si="162"/>
        <v>224.56608137571584</v>
      </c>
      <c r="DP94" s="19">
        <f t="shared" si="163"/>
        <v>29.666051329310861</v>
      </c>
      <c r="DQ94" s="19">
        <f t="shared" si="164"/>
        <v>459.91945204912332</v>
      </c>
      <c r="DR94" s="19">
        <f t="shared" si="165"/>
        <v>8.1241905170600752</v>
      </c>
      <c r="DS94" s="19">
        <f t="shared" si="166"/>
        <v>493.78974429550146</v>
      </c>
      <c r="DT94" s="19">
        <f t="shared" si="167"/>
        <v>423.98264396343649</v>
      </c>
      <c r="DU94" s="19">
        <f t="shared" si="168"/>
        <v>35.328334730330141</v>
      </c>
      <c r="DV94" s="19">
        <f t="shared" si="169"/>
        <v>41.738420674429861</v>
      </c>
      <c r="DX94" s="19">
        <f t="shared" si="170"/>
        <v>58.460235355113227</v>
      </c>
      <c r="DZ94" s="99">
        <f t="shared" si="171"/>
        <v>2861.0342404556604</v>
      </c>
      <c r="EA94" s="21">
        <f t="shared" si="172"/>
        <v>2.8610342404556603</v>
      </c>
      <c r="EB94" s="92">
        <f t="shared" si="173"/>
        <v>1354</v>
      </c>
    </row>
    <row r="95" spans="1:132" x14ac:dyDescent="0.3">
      <c r="A95" s="19">
        <f>'A. Thermody. result (all suite)'!C51</f>
        <v>1353</v>
      </c>
      <c r="B95" s="19" t="str">
        <f>'A. Thermody. result (all suite)'!A51</f>
        <v>Basanite</v>
      </c>
      <c r="C95" s="24">
        <f>'A. Thermody. result (all suite)'!G51</f>
        <v>100</v>
      </c>
      <c r="D95" s="19">
        <f>'A. Thermody. result (all suite)'!D51</f>
        <v>10000</v>
      </c>
      <c r="E95" s="61">
        <f>'A. Thermody. result (all suite)'!I51</f>
        <v>40.405959000000003</v>
      </c>
      <c r="F95" s="21">
        <f>'A. Thermody. result (all suite)'!J51</f>
        <v>3.4696530000000001</v>
      </c>
      <c r="G95" s="21">
        <f>'A. Thermody. result (all suite)'!K51</f>
        <v>13.238676</v>
      </c>
      <c r="H95" s="21">
        <f>'A. Thermody. result (all suite)'!L51</f>
        <v>2.0397959999999999</v>
      </c>
      <c r="I95" s="21">
        <f>'A. Thermody. result (all suite)'!M51</f>
        <v>10.188981</v>
      </c>
      <c r="J95" s="21">
        <f>'A. Thermody. result (all suite)'!N51</f>
        <v>0.179982</v>
      </c>
      <c r="K95" s="21">
        <f>'A. Thermody. result (all suite)'!O51</f>
        <v>10.188981</v>
      </c>
      <c r="L95" s="21">
        <f>'A. Thermody. result (all suite)'!P51</f>
        <v>12.038796</v>
      </c>
      <c r="M95" s="21">
        <f>'A. Thermody. result (all suite)'!Q51</f>
        <v>1.539846</v>
      </c>
      <c r="N95" s="21">
        <f>'A. Thermody. result (all suite)'!R51</f>
        <v>2.6997300000000002</v>
      </c>
      <c r="O95" s="21">
        <f>'A. Thermody. result (all suite)'!S51</f>
        <v>1.8098190000000001</v>
      </c>
      <c r="P95" s="21">
        <f>'A. Thermody. result (all suite)'!T51</f>
        <v>2.1997800000000001</v>
      </c>
      <c r="Q95" s="21">
        <f t="shared" si="91"/>
        <v>99.999999000000017</v>
      </c>
      <c r="S95" s="19">
        <f t="shared" si="92"/>
        <v>1626</v>
      </c>
      <c r="T95" s="19">
        <f t="shared" si="93"/>
        <v>1</v>
      </c>
      <c r="V95" s="61">
        <f t="shared" si="94"/>
        <v>39.517116786221379</v>
      </c>
      <c r="W95" s="21">
        <f t="shared" si="95"/>
        <v>3.3933282664733526</v>
      </c>
      <c r="X95" s="21">
        <f t="shared" si="96"/>
        <v>12.947454250174983</v>
      </c>
      <c r="Y95" s="21">
        <f t="shared" si="97"/>
        <v>1.9949249751024896</v>
      </c>
      <c r="Z95" s="21">
        <f t="shared" si="98"/>
        <v>9.9648458315168487</v>
      </c>
      <c r="AA95" s="21">
        <f t="shared" si="99"/>
        <v>0.17602279192080791</v>
      </c>
      <c r="AB95" s="21">
        <f t="shared" si="100"/>
        <v>9.9648458315168487</v>
      </c>
      <c r="AC95" s="21">
        <f t="shared" si="101"/>
        <v>11.77396897070293</v>
      </c>
      <c r="AD95" s="21">
        <f t="shared" si="102"/>
        <v>1.5059727753224676</v>
      </c>
      <c r="AE95" s="21">
        <f t="shared" si="103"/>
        <v>2.6403418788121189</v>
      </c>
      <c r="AF95" s="21">
        <f t="shared" si="104"/>
        <v>1.7700069632036797</v>
      </c>
      <c r="AG95" s="21">
        <f t="shared" si="105"/>
        <v>95.64882932096792</v>
      </c>
      <c r="AH95" s="21"/>
      <c r="AI95" s="61">
        <f t="shared" si="106"/>
        <v>41.314793988344739</v>
      </c>
      <c r="AJ95" s="21">
        <f t="shared" si="107"/>
        <v>3.5476945097638271</v>
      </c>
      <c r="AK95" s="21">
        <f t="shared" si="108"/>
        <v>13.536448215928839</v>
      </c>
      <c r="AL95" s="21">
        <f t="shared" si="109"/>
        <v>2.0856763112156216</v>
      </c>
      <c r="AM95" s="21">
        <f t="shared" si="110"/>
        <v>10.418157652591759</v>
      </c>
      <c r="AN95" s="21">
        <f t="shared" si="111"/>
        <v>0.18403026275431955</v>
      </c>
      <c r="AO95" s="21">
        <f t="shared" si="112"/>
        <v>10.418157652591759</v>
      </c>
      <c r="AP95" s="21">
        <f t="shared" si="113"/>
        <v>12.309579797566707</v>
      </c>
      <c r="AQ95" s="21">
        <f t="shared" si="114"/>
        <v>1.5744811368980673</v>
      </c>
      <c r="AR95" s="21">
        <f t="shared" si="115"/>
        <v>2.7604539413147937</v>
      </c>
      <c r="AS95" s="21">
        <f t="shared" si="116"/>
        <v>1.8505265310295469</v>
      </c>
      <c r="AT95" s="21">
        <f t="shared" si="117"/>
        <v>99.999999999999986</v>
      </c>
      <c r="AU95" s="21"/>
      <c r="AV95" s="21">
        <f>AR95*'[1]diagram lines'!$G$39</f>
        <v>2.2914698131109512</v>
      </c>
      <c r="AW95" s="21">
        <f>AK95*'[1]diagram lines'!$G$40</f>
        <v>7.1643869313886217</v>
      </c>
      <c r="AX95" s="21">
        <f>AQ95*'[1]diagram lines'!$G$38</f>
        <v>1.1680323116258977</v>
      </c>
      <c r="AY95" s="21">
        <f>AP95*'[1]diagram lines'!$G$41</f>
        <v>8.797135148482143</v>
      </c>
      <c r="AZ95" s="21">
        <f t="shared" si="118"/>
        <v>4.3349350782128608</v>
      </c>
      <c r="BA95" s="21">
        <f t="shared" si="119"/>
        <v>0.5845312031092702</v>
      </c>
      <c r="BB95" s="21">
        <f t="shared" si="120"/>
        <v>2.0709300567154845</v>
      </c>
      <c r="BC95" s="86">
        <f t="shared" si="121"/>
        <v>0.4828748304450271</v>
      </c>
      <c r="BX95" s="61">
        <f t="shared" si="122"/>
        <v>0.67253593541944079</v>
      </c>
      <c r="BY95" s="21">
        <f t="shared" si="123"/>
        <v>4.343581622433651E-2</v>
      </c>
      <c r="BZ95" s="21">
        <f t="shared" si="124"/>
        <v>0.12984185955276581</v>
      </c>
      <c r="CA95" s="21">
        <f t="shared" si="125"/>
        <v>1.27734736051099E-2</v>
      </c>
      <c r="CB95" s="21">
        <f t="shared" si="126"/>
        <v>0.14180906054279752</v>
      </c>
      <c r="CC95" s="21">
        <f t="shared" si="127"/>
        <v>2.5371017761488582E-3</v>
      </c>
      <c r="CD95" s="21">
        <f t="shared" si="128"/>
        <v>0.25282831265508687</v>
      </c>
      <c r="CE95" s="21">
        <f t="shared" si="129"/>
        <v>0.21467182596291012</v>
      </c>
      <c r="CF95" s="21">
        <f t="shared" si="130"/>
        <v>2.4840232295531537E-2</v>
      </c>
      <c r="CG95" s="21">
        <f t="shared" si="131"/>
        <v>2.8659554140127389E-2</v>
      </c>
      <c r="CH95" s="21">
        <f t="shared" si="132"/>
        <v>1.2750232486050839E-2</v>
      </c>
      <c r="CI95" s="21">
        <f t="shared" si="133"/>
        <v>0.12207436182019979</v>
      </c>
      <c r="CJ95" s="21">
        <f t="shared" si="134"/>
        <v>1.658757766480506</v>
      </c>
      <c r="CL95" s="68">
        <f t="shared" si="135"/>
        <v>0.40544553822732293</v>
      </c>
      <c r="CM95" s="19">
        <f t="shared" si="136"/>
        <v>2.618575002454825E-2</v>
      </c>
      <c r="CN95" s="19">
        <f t="shared" si="137"/>
        <v>7.827656465371656E-2</v>
      </c>
      <c r="CO95" s="19">
        <f t="shared" si="138"/>
        <v>7.7006262537128662E-3</v>
      </c>
      <c r="CP95" s="19">
        <f t="shared" si="139"/>
        <v>8.5491120770263523E-2</v>
      </c>
      <c r="CQ95" s="19">
        <f t="shared" si="140"/>
        <v>1.5295191542837455E-3</v>
      </c>
      <c r="CR95" s="19">
        <f t="shared" si="141"/>
        <v>0.15242027363135072</v>
      </c>
      <c r="CS95" s="19">
        <f t="shared" si="142"/>
        <v>0.12941722432347266</v>
      </c>
      <c r="CT95" s="19">
        <f t="shared" si="143"/>
        <v>1.4975201803115996E-2</v>
      </c>
      <c r="CU95" s="19">
        <f t="shared" si="144"/>
        <v>1.7277721147275306E-2</v>
      </c>
      <c r="CV95" s="19">
        <f t="shared" si="145"/>
        <v>7.6866150945618991E-3</v>
      </c>
      <c r="CW95" s="19">
        <f t="shared" si="146"/>
        <v>7.3593844916375509E-2</v>
      </c>
      <c r="CX95" s="19">
        <f t="shared" si="147"/>
        <v>1</v>
      </c>
      <c r="CZ95" s="68">
        <f t="shared" si="148"/>
        <v>2.4859999999999999E-5</v>
      </c>
      <c r="DA95" s="19">
        <f t="shared" si="149"/>
        <v>1.9799719999999998E-5</v>
      </c>
      <c r="DB95" s="19">
        <f t="shared" si="150"/>
        <v>3.5539999999999995E-5</v>
      </c>
      <c r="DC95" s="19">
        <f t="shared" si="151"/>
        <v>4.144277E-5</v>
      </c>
      <c r="DD95" s="19">
        <f t="shared" si="152"/>
        <v>1.3352759999999997E-5</v>
      </c>
      <c r="DE95" s="19">
        <f t="shared" si="153"/>
        <v>1.3352759999999997E-5</v>
      </c>
      <c r="DF95" s="19">
        <f t="shared" si="154"/>
        <v>1.2436310000000001E-5</v>
      </c>
      <c r="DG95" s="19">
        <f t="shared" si="155"/>
        <v>1.7114219999999998E-5</v>
      </c>
      <c r="DH95" s="19">
        <f t="shared" si="156"/>
        <v>2.6269039999999998E-5</v>
      </c>
      <c r="DI95" s="19">
        <f t="shared" si="157"/>
        <v>3.898223999999999E-5</v>
      </c>
      <c r="DJ95" s="19">
        <f t="shared" si="158"/>
        <v>0</v>
      </c>
      <c r="DK95" s="19">
        <f t="shared" si="159"/>
        <v>2.2675379999999998E-5</v>
      </c>
      <c r="DM95" s="68">
        <f t="shared" si="160"/>
        <v>979.85389930400481</v>
      </c>
      <c r="DN95" s="19">
        <f t="shared" si="161"/>
        <v>105.64380263765925</v>
      </c>
      <c r="DO95" s="19">
        <f t="shared" si="162"/>
        <v>224.56608137571584</v>
      </c>
      <c r="DP95" s="19">
        <f t="shared" si="163"/>
        <v>29.67255824008404</v>
      </c>
      <c r="DQ95" s="19">
        <f t="shared" si="164"/>
        <v>460.02002787015078</v>
      </c>
      <c r="DR95" s="19">
        <f t="shared" si="165"/>
        <v>8.1259671262637028</v>
      </c>
      <c r="DS95" s="19">
        <f t="shared" si="166"/>
        <v>493.91958123779744</v>
      </c>
      <c r="DT95" s="19">
        <f t="shared" si="167"/>
        <v>424.07529762153035</v>
      </c>
      <c r="DU95" s="19">
        <f t="shared" si="168"/>
        <v>35.338663300035357</v>
      </c>
      <c r="DV95" s="19">
        <f t="shared" si="169"/>
        <v>41.751354772669146</v>
      </c>
      <c r="DX95" s="19">
        <f t="shared" si="170"/>
        <v>58.484624530794491</v>
      </c>
      <c r="DZ95" s="99">
        <f t="shared" si="171"/>
        <v>2861.451858016705</v>
      </c>
      <c r="EA95" s="21">
        <f t="shared" si="172"/>
        <v>2.861451858016705</v>
      </c>
      <c r="EB95" s="92">
        <f t="shared" si="173"/>
        <v>1353</v>
      </c>
    </row>
    <row r="96" spans="1:132" x14ac:dyDescent="0.3">
      <c r="A96" s="19">
        <f>'A. Thermody. result (all suite)'!C52</f>
        <v>1352</v>
      </c>
      <c r="B96" s="19" t="str">
        <f>'A. Thermody. result (all suite)'!A52</f>
        <v>Basanite</v>
      </c>
      <c r="C96" s="24">
        <f>'A. Thermody. result (all suite)'!G52</f>
        <v>100</v>
      </c>
      <c r="D96" s="19">
        <f>'A. Thermody. result (all suite)'!D52</f>
        <v>10000</v>
      </c>
      <c r="E96" s="61">
        <f>'A. Thermody. result (all suite)'!I52</f>
        <v>40.405959000000003</v>
      </c>
      <c r="F96" s="21">
        <f>'A. Thermody. result (all suite)'!J52</f>
        <v>3.4696530000000001</v>
      </c>
      <c r="G96" s="21">
        <f>'A. Thermody. result (all suite)'!K52</f>
        <v>13.238676</v>
      </c>
      <c r="H96" s="21">
        <f>'A. Thermody. result (all suite)'!L52</f>
        <v>2.0397959999999999</v>
      </c>
      <c r="I96" s="21">
        <f>'A. Thermody. result (all suite)'!M52</f>
        <v>10.188981</v>
      </c>
      <c r="J96" s="21">
        <f>'A. Thermody. result (all suite)'!N52</f>
        <v>0.179982</v>
      </c>
      <c r="K96" s="21">
        <f>'A. Thermody. result (all suite)'!O52</f>
        <v>10.188981</v>
      </c>
      <c r="L96" s="21">
        <f>'A. Thermody. result (all suite)'!P52</f>
        <v>12.038796</v>
      </c>
      <c r="M96" s="21">
        <f>'A. Thermody. result (all suite)'!Q52</f>
        <v>1.539846</v>
      </c>
      <c r="N96" s="21">
        <f>'A. Thermody. result (all suite)'!R52</f>
        <v>2.6997300000000002</v>
      </c>
      <c r="O96" s="21">
        <f>'A. Thermody. result (all suite)'!S52</f>
        <v>1.8098190000000001</v>
      </c>
      <c r="P96" s="21">
        <f>'A. Thermody. result (all suite)'!T52</f>
        <v>2.1997800000000001</v>
      </c>
      <c r="Q96" s="21">
        <f t="shared" si="91"/>
        <v>99.999999000000017</v>
      </c>
      <c r="S96" s="19">
        <f t="shared" si="92"/>
        <v>1625</v>
      </c>
      <c r="T96" s="19">
        <f t="shared" si="93"/>
        <v>1</v>
      </c>
      <c r="V96" s="61">
        <f t="shared" si="94"/>
        <v>39.517116786221379</v>
      </c>
      <c r="W96" s="21">
        <f t="shared" si="95"/>
        <v>3.3933282664733526</v>
      </c>
      <c r="X96" s="21">
        <f t="shared" si="96"/>
        <v>12.947454250174983</v>
      </c>
      <c r="Y96" s="21">
        <f t="shared" si="97"/>
        <v>1.9949249751024896</v>
      </c>
      <c r="Z96" s="21">
        <f t="shared" si="98"/>
        <v>9.9648458315168487</v>
      </c>
      <c r="AA96" s="21">
        <f t="shared" si="99"/>
        <v>0.17602279192080791</v>
      </c>
      <c r="AB96" s="21">
        <f t="shared" si="100"/>
        <v>9.9648458315168487</v>
      </c>
      <c r="AC96" s="21">
        <f t="shared" si="101"/>
        <v>11.77396897070293</v>
      </c>
      <c r="AD96" s="21">
        <f t="shared" si="102"/>
        <v>1.5059727753224676</v>
      </c>
      <c r="AE96" s="21">
        <f t="shared" si="103"/>
        <v>2.6403418788121189</v>
      </c>
      <c r="AF96" s="21">
        <f t="shared" si="104"/>
        <v>1.7700069632036797</v>
      </c>
      <c r="AG96" s="21">
        <f t="shared" si="105"/>
        <v>95.64882932096792</v>
      </c>
      <c r="AH96" s="21"/>
      <c r="AI96" s="61">
        <f t="shared" si="106"/>
        <v>41.314793988344739</v>
      </c>
      <c r="AJ96" s="21">
        <f t="shared" si="107"/>
        <v>3.5476945097638271</v>
      </c>
      <c r="AK96" s="21">
        <f t="shared" si="108"/>
        <v>13.536448215928839</v>
      </c>
      <c r="AL96" s="21">
        <f t="shared" si="109"/>
        <v>2.0856763112156216</v>
      </c>
      <c r="AM96" s="21">
        <f t="shared" si="110"/>
        <v>10.418157652591759</v>
      </c>
      <c r="AN96" s="21">
        <f t="shared" si="111"/>
        <v>0.18403026275431955</v>
      </c>
      <c r="AO96" s="21">
        <f t="shared" si="112"/>
        <v>10.418157652591759</v>
      </c>
      <c r="AP96" s="21">
        <f t="shared" si="113"/>
        <v>12.309579797566707</v>
      </c>
      <c r="AQ96" s="21">
        <f t="shared" si="114"/>
        <v>1.5744811368980673</v>
      </c>
      <c r="AR96" s="21">
        <f t="shared" si="115"/>
        <v>2.7604539413147937</v>
      </c>
      <c r="AS96" s="21">
        <f t="shared" si="116"/>
        <v>1.8505265310295469</v>
      </c>
      <c r="AT96" s="21">
        <f t="shared" si="117"/>
        <v>99.999999999999986</v>
      </c>
      <c r="AU96" s="21"/>
      <c r="AV96" s="21">
        <f>AR96*'[1]diagram lines'!$G$39</f>
        <v>2.2914698131109512</v>
      </c>
      <c r="AW96" s="21">
        <f>AK96*'[1]diagram lines'!$G$40</f>
        <v>7.1643869313886217</v>
      </c>
      <c r="AX96" s="21">
        <f>AQ96*'[1]diagram lines'!$G$38</f>
        <v>1.1680323116258977</v>
      </c>
      <c r="AY96" s="21">
        <f>AP96*'[1]diagram lines'!$G$41</f>
        <v>8.797135148482143</v>
      </c>
      <c r="AZ96" s="21">
        <f t="shared" si="118"/>
        <v>4.3349350782128608</v>
      </c>
      <c r="BA96" s="21">
        <f t="shared" si="119"/>
        <v>0.5845312031092702</v>
      </c>
      <c r="BB96" s="21">
        <f t="shared" si="120"/>
        <v>2.0709300567154845</v>
      </c>
      <c r="BC96" s="86">
        <f t="shared" si="121"/>
        <v>0.4828748304450271</v>
      </c>
      <c r="BX96" s="61">
        <f t="shared" si="122"/>
        <v>0.67253593541944079</v>
      </c>
      <c r="BY96" s="21">
        <f t="shared" si="123"/>
        <v>4.343581622433651E-2</v>
      </c>
      <c r="BZ96" s="21">
        <f t="shared" si="124"/>
        <v>0.12984185955276581</v>
      </c>
      <c r="CA96" s="21">
        <f t="shared" si="125"/>
        <v>1.27734736051099E-2</v>
      </c>
      <c r="CB96" s="21">
        <f t="shared" si="126"/>
        <v>0.14180906054279752</v>
      </c>
      <c r="CC96" s="21">
        <f t="shared" si="127"/>
        <v>2.5371017761488582E-3</v>
      </c>
      <c r="CD96" s="21">
        <f t="shared" si="128"/>
        <v>0.25282831265508687</v>
      </c>
      <c r="CE96" s="21">
        <f t="shared" si="129"/>
        <v>0.21467182596291012</v>
      </c>
      <c r="CF96" s="21">
        <f t="shared" si="130"/>
        <v>2.4840232295531537E-2</v>
      </c>
      <c r="CG96" s="21">
        <f t="shared" si="131"/>
        <v>2.8659554140127389E-2</v>
      </c>
      <c r="CH96" s="21">
        <f t="shared" si="132"/>
        <v>1.2750232486050839E-2</v>
      </c>
      <c r="CI96" s="21">
        <f t="shared" si="133"/>
        <v>0.12207436182019979</v>
      </c>
      <c r="CJ96" s="21">
        <f t="shared" si="134"/>
        <v>1.658757766480506</v>
      </c>
      <c r="CL96" s="68">
        <f t="shared" si="135"/>
        <v>0.40544553822732293</v>
      </c>
      <c r="CM96" s="19">
        <f t="shared" si="136"/>
        <v>2.618575002454825E-2</v>
      </c>
      <c r="CN96" s="19">
        <f t="shared" si="137"/>
        <v>7.827656465371656E-2</v>
      </c>
      <c r="CO96" s="19">
        <f t="shared" si="138"/>
        <v>7.7006262537128662E-3</v>
      </c>
      <c r="CP96" s="19">
        <f t="shared" si="139"/>
        <v>8.5491120770263523E-2</v>
      </c>
      <c r="CQ96" s="19">
        <f t="shared" si="140"/>
        <v>1.5295191542837455E-3</v>
      </c>
      <c r="CR96" s="19">
        <f t="shared" si="141"/>
        <v>0.15242027363135072</v>
      </c>
      <c r="CS96" s="19">
        <f t="shared" si="142"/>
        <v>0.12941722432347266</v>
      </c>
      <c r="CT96" s="19">
        <f t="shared" si="143"/>
        <v>1.4975201803115996E-2</v>
      </c>
      <c r="CU96" s="19">
        <f t="shared" si="144"/>
        <v>1.7277721147275306E-2</v>
      </c>
      <c r="CV96" s="19">
        <f t="shared" si="145"/>
        <v>7.6866150945618991E-3</v>
      </c>
      <c r="CW96" s="19">
        <f t="shared" si="146"/>
        <v>7.3593844916375509E-2</v>
      </c>
      <c r="CX96" s="19">
        <f t="shared" si="147"/>
        <v>1</v>
      </c>
      <c r="CZ96" s="68">
        <f t="shared" si="148"/>
        <v>2.4859999999999999E-5</v>
      </c>
      <c r="DA96" s="19">
        <f t="shared" si="149"/>
        <v>1.9792479999999996E-5</v>
      </c>
      <c r="DB96" s="19">
        <f t="shared" si="150"/>
        <v>3.5539999999999995E-5</v>
      </c>
      <c r="DC96" s="19">
        <f t="shared" si="151"/>
        <v>4.1433679999999995E-5</v>
      </c>
      <c r="DD96" s="19">
        <f t="shared" si="152"/>
        <v>1.3349839999999998E-5</v>
      </c>
      <c r="DE96" s="19">
        <f t="shared" si="153"/>
        <v>1.3349839999999998E-5</v>
      </c>
      <c r="DF96" s="19">
        <f t="shared" si="154"/>
        <v>1.243304E-5</v>
      </c>
      <c r="DG96" s="19">
        <f t="shared" si="155"/>
        <v>1.711048E-5</v>
      </c>
      <c r="DH96" s="19">
        <f t="shared" si="156"/>
        <v>2.6261359999999996E-5</v>
      </c>
      <c r="DI96" s="19">
        <f t="shared" si="157"/>
        <v>3.8970159999999992E-5</v>
      </c>
      <c r="DJ96" s="19">
        <f t="shared" si="158"/>
        <v>0</v>
      </c>
      <c r="DK96" s="19">
        <f t="shared" si="159"/>
        <v>2.2665919999999997E-5</v>
      </c>
      <c r="DM96" s="68">
        <f t="shared" si="160"/>
        <v>979.85389930400481</v>
      </c>
      <c r="DN96" s="19">
        <f t="shared" si="161"/>
        <v>105.68244666463802</v>
      </c>
      <c r="DO96" s="19">
        <f t="shared" si="162"/>
        <v>224.56608137571584</v>
      </c>
      <c r="DP96" s="19">
        <f t="shared" si="163"/>
        <v>29.679068005917113</v>
      </c>
      <c r="DQ96" s="19">
        <f t="shared" si="164"/>
        <v>460.12064768891872</v>
      </c>
      <c r="DR96" s="19">
        <f t="shared" si="165"/>
        <v>8.1277445126599961</v>
      </c>
      <c r="DS96" s="19">
        <f t="shared" si="166"/>
        <v>494.04948647663264</v>
      </c>
      <c r="DT96" s="19">
        <f t="shared" si="167"/>
        <v>424.16799178400294</v>
      </c>
      <c r="DU96" s="19">
        <f t="shared" si="168"/>
        <v>35.348997910815008</v>
      </c>
      <c r="DV96" s="19">
        <f t="shared" si="169"/>
        <v>41.764296889551751</v>
      </c>
      <c r="DX96" s="19">
        <f t="shared" si="170"/>
        <v>58.509034064934802</v>
      </c>
      <c r="DZ96" s="99">
        <f t="shared" si="171"/>
        <v>2861.8696946777914</v>
      </c>
      <c r="EA96" s="21">
        <f t="shared" si="172"/>
        <v>2.8618696946777913</v>
      </c>
      <c r="EB96" s="92">
        <f t="shared" si="173"/>
        <v>1352</v>
      </c>
    </row>
    <row r="97" spans="1:132" x14ac:dyDescent="0.3">
      <c r="A97" s="19">
        <f>'A. Thermody. result (all suite)'!C53</f>
        <v>1351</v>
      </c>
      <c r="B97" s="19" t="str">
        <f>'A. Thermody. result (all suite)'!A53</f>
        <v>Basanite</v>
      </c>
      <c r="C97" s="24">
        <f>'A. Thermody. result (all suite)'!G53</f>
        <v>100</v>
      </c>
      <c r="D97" s="19">
        <f>'A. Thermody. result (all suite)'!D53</f>
        <v>10000</v>
      </c>
      <c r="E97" s="61">
        <f>'A. Thermody. result (all suite)'!I53</f>
        <v>40.405959000000003</v>
      </c>
      <c r="F97" s="21">
        <f>'A. Thermody. result (all suite)'!J53</f>
        <v>3.4696530000000001</v>
      </c>
      <c r="G97" s="21">
        <f>'A. Thermody. result (all suite)'!K53</f>
        <v>13.238676</v>
      </c>
      <c r="H97" s="21">
        <f>'A. Thermody. result (all suite)'!L53</f>
        <v>2.0397959999999999</v>
      </c>
      <c r="I97" s="21">
        <f>'A. Thermody. result (all suite)'!M53</f>
        <v>10.188981</v>
      </c>
      <c r="J97" s="21">
        <f>'A. Thermody. result (all suite)'!N53</f>
        <v>0.179982</v>
      </c>
      <c r="K97" s="21">
        <f>'A. Thermody. result (all suite)'!O53</f>
        <v>10.188981</v>
      </c>
      <c r="L97" s="21">
        <f>'A. Thermody. result (all suite)'!P53</f>
        <v>12.038796</v>
      </c>
      <c r="M97" s="21">
        <f>'A. Thermody. result (all suite)'!Q53</f>
        <v>1.539846</v>
      </c>
      <c r="N97" s="21">
        <f>'A. Thermody. result (all suite)'!R53</f>
        <v>2.6997300000000002</v>
      </c>
      <c r="O97" s="21">
        <f>'A. Thermody. result (all suite)'!S53</f>
        <v>1.8098190000000001</v>
      </c>
      <c r="P97" s="21">
        <f>'A. Thermody. result (all suite)'!T53</f>
        <v>2.1997800000000001</v>
      </c>
      <c r="Q97" s="21">
        <f t="shared" si="91"/>
        <v>99.999999000000017</v>
      </c>
      <c r="S97" s="19">
        <f t="shared" si="92"/>
        <v>1624</v>
      </c>
      <c r="T97" s="19">
        <f t="shared" si="93"/>
        <v>1</v>
      </c>
      <c r="V97" s="61">
        <f t="shared" si="94"/>
        <v>39.517116786221379</v>
      </c>
      <c r="W97" s="21">
        <f t="shared" si="95"/>
        <v>3.3933282664733526</v>
      </c>
      <c r="X97" s="21">
        <f t="shared" si="96"/>
        <v>12.947454250174983</v>
      </c>
      <c r="Y97" s="21">
        <f t="shared" si="97"/>
        <v>1.9949249751024896</v>
      </c>
      <c r="Z97" s="21">
        <f t="shared" si="98"/>
        <v>9.9648458315168487</v>
      </c>
      <c r="AA97" s="21">
        <f t="shared" si="99"/>
        <v>0.17602279192080791</v>
      </c>
      <c r="AB97" s="21">
        <f t="shared" si="100"/>
        <v>9.9648458315168487</v>
      </c>
      <c r="AC97" s="21">
        <f t="shared" si="101"/>
        <v>11.77396897070293</v>
      </c>
      <c r="AD97" s="21">
        <f t="shared" si="102"/>
        <v>1.5059727753224676</v>
      </c>
      <c r="AE97" s="21">
        <f t="shared" si="103"/>
        <v>2.6403418788121189</v>
      </c>
      <c r="AF97" s="21">
        <f t="shared" si="104"/>
        <v>1.7700069632036797</v>
      </c>
      <c r="AG97" s="21">
        <f t="shared" si="105"/>
        <v>95.64882932096792</v>
      </c>
      <c r="AH97" s="21"/>
      <c r="AI97" s="61">
        <f t="shared" si="106"/>
        <v>41.314793988344739</v>
      </c>
      <c r="AJ97" s="21">
        <f t="shared" si="107"/>
        <v>3.5476945097638271</v>
      </c>
      <c r="AK97" s="21">
        <f t="shared" si="108"/>
        <v>13.536448215928839</v>
      </c>
      <c r="AL97" s="21">
        <f t="shared" si="109"/>
        <v>2.0856763112156216</v>
      </c>
      <c r="AM97" s="21">
        <f t="shared" si="110"/>
        <v>10.418157652591759</v>
      </c>
      <c r="AN97" s="21">
        <f t="shared" si="111"/>
        <v>0.18403026275431955</v>
      </c>
      <c r="AO97" s="21">
        <f t="shared" si="112"/>
        <v>10.418157652591759</v>
      </c>
      <c r="AP97" s="21">
        <f t="shared" si="113"/>
        <v>12.309579797566707</v>
      </c>
      <c r="AQ97" s="21">
        <f t="shared" si="114"/>
        <v>1.5744811368980673</v>
      </c>
      <c r="AR97" s="21">
        <f t="shared" si="115"/>
        <v>2.7604539413147937</v>
      </c>
      <c r="AS97" s="21">
        <f t="shared" si="116"/>
        <v>1.8505265310295469</v>
      </c>
      <c r="AT97" s="21">
        <f t="shared" si="117"/>
        <v>99.999999999999986</v>
      </c>
      <c r="AU97" s="21"/>
      <c r="AV97" s="21">
        <f>AR97*'[1]diagram lines'!$G$39</f>
        <v>2.2914698131109512</v>
      </c>
      <c r="AW97" s="21">
        <f>AK97*'[1]diagram lines'!$G$40</f>
        <v>7.1643869313886217</v>
      </c>
      <c r="AX97" s="21">
        <f>AQ97*'[1]diagram lines'!$G$38</f>
        <v>1.1680323116258977</v>
      </c>
      <c r="AY97" s="21">
        <f>AP97*'[1]diagram lines'!$G$41</f>
        <v>8.797135148482143</v>
      </c>
      <c r="AZ97" s="21">
        <f t="shared" si="118"/>
        <v>4.3349350782128608</v>
      </c>
      <c r="BA97" s="21">
        <f t="shared" si="119"/>
        <v>0.5845312031092702</v>
      </c>
      <c r="BB97" s="21">
        <f t="shared" si="120"/>
        <v>2.0709300567154845</v>
      </c>
      <c r="BC97" s="86">
        <f t="shared" si="121"/>
        <v>0.4828748304450271</v>
      </c>
      <c r="BX97" s="61">
        <f t="shared" si="122"/>
        <v>0.67253593541944079</v>
      </c>
      <c r="BY97" s="21">
        <f t="shared" si="123"/>
        <v>4.343581622433651E-2</v>
      </c>
      <c r="BZ97" s="21">
        <f t="shared" si="124"/>
        <v>0.12984185955276581</v>
      </c>
      <c r="CA97" s="21">
        <f t="shared" si="125"/>
        <v>1.27734736051099E-2</v>
      </c>
      <c r="CB97" s="21">
        <f t="shared" si="126"/>
        <v>0.14180906054279752</v>
      </c>
      <c r="CC97" s="21">
        <f t="shared" si="127"/>
        <v>2.5371017761488582E-3</v>
      </c>
      <c r="CD97" s="21">
        <f t="shared" si="128"/>
        <v>0.25282831265508687</v>
      </c>
      <c r="CE97" s="21">
        <f t="shared" si="129"/>
        <v>0.21467182596291012</v>
      </c>
      <c r="CF97" s="21">
        <f t="shared" si="130"/>
        <v>2.4840232295531537E-2</v>
      </c>
      <c r="CG97" s="21">
        <f t="shared" si="131"/>
        <v>2.8659554140127389E-2</v>
      </c>
      <c r="CH97" s="21">
        <f t="shared" si="132"/>
        <v>1.2750232486050839E-2</v>
      </c>
      <c r="CI97" s="21">
        <f t="shared" si="133"/>
        <v>0.12207436182019979</v>
      </c>
      <c r="CJ97" s="21">
        <f t="shared" si="134"/>
        <v>1.658757766480506</v>
      </c>
      <c r="CL97" s="68">
        <f t="shared" si="135"/>
        <v>0.40544553822732293</v>
      </c>
      <c r="CM97" s="19">
        <f t="shared" si="136"/>
        <v>2.618575002454825E-2</v>
      </c>
      <c r="CN97" s="19">
        <f t="shared" si="137"/>
        <v>7.827656465371656E-2</v>
      </c>
      <c r="CO97" s="19">
        <f t="shared" si="138"/>
        <v>7.7006262537128662E-3</v>
      </c>
      <c r="CP97" s="19">
        <f t="shared" si="139"/>
        <v>8.5491120770263523E-2</v>
      </c>
      <c r="CQ97" s="19">
        <f t="shared" si="140"/>
        <v>1.5295191542837455E-3</v>
      </c>
      <c r="CR97" s="19">
        <f t="shared" si="141"/>
        <v>0.15242027363135072</v>
      </c>
      <c r="CS97" s="19">
        <f t="shared" si="142"/>
        <v>0.12941722432347266</v>
      </c>
      <c r="CT97" s="19">
        <f t="shared" si="143"/>
        <v>1.4975201803115996E-2</v>
      </c>
      <c r="CU97" s="19">
        <f t="shared" si="144"/>
        <v>1.7277721147275306E-2</v>
      </c>
      <c r="CV97" s="19">
        <f t="shared" si="145"/>
        <v>7.6866150945618991E-3</v>
      </c>
      <c r="CW97" s="19">
        <f t="shared" si="146"/>
        <v>7.3593844916375509E-2</v>
      </c>
      <c r="CX97" s="19">
        <f t="shared" si="147"/>
        <v>1</v>
      </c>
      <c r="CZ97" s="68">
        <f t="shared" si="148"/>
        <v>2.4859999999999999E-5</v>
      </c>
      <c r="DA97" s="19">
        <f t="shared" si="149"/>
        <v>1.9785239999999998E-5</v>
      </c>
      <c r="DB97" s="19">
        <f t="shared" si="150"/>
        <v>3.5539999999999995E-5</v>
      </c>
      <c r="DC97" s="19">
        <f t="shared" si="151"/>
        <v>4.1424589999999996E-5</v>
      </c>
      <c r="DD97" s="19">
        <f t="shared" si="152"/>
        <v>1.3346919999999997E-5</v>
      </c>
      <c r="DE97" s="19">
        <f t="shared" si="153"/>
        <v>1.3346919999999997E-5</v>
      </c>
      <c r="DF97" s="19">
        <f t="shared" si="154"/>
        <v>1.242977E-5</v>
      </c>
      <c r="DG97" s="19">
        <f t="shared" si="155"/>
        <v>1.7106739999999999E-5</v>
      </c>
      <c r="DH97" s="19">
        <f t="shared" si="156"/>
        <v>2.6253679999999998E-5</v>
      </c>
      <c r="DI97" s="19">
        <f t="shared" si="157"/>
        <v>3.8958079999999994E-5</v>
      </c>
      <c r="DJ97" s="19">
        <f t="shared" si="158"/>
        <v>0</v>
      </c>
      <c r="DK97" s="19">
        <f t="shared" si="159"/>
        <v>2.265646E-5</v>
      </c>
      <c r="DM97" s="68">
        <f t="shared" si="160"/>
        <v>979.85389930400481</v>
      </c>
      <c r="DN97" s="19">
        <f t="shared" si="161"/>
        <v>105.72111897358407</v>
      </c>
      <c r="DO97" s="19">
        <f t="shared" si="162"/>
        <v>224.56608137571584</v>
      </c>
      <c r="DP97" s="19">
        <f t="shared" si="163"/>
        <v>29.685580628689571</v>
      </c>
      <c r="DQ97" s="19">
        <f t="shared" si="164"/>
        <v>460.22131153430416</v>
      </c>
      <c r="DR97" s="19">
        <f t="shared" si="165"/>
        <v>8.129522676759052</v>
      </c>
      <c r="DS97" s="19">
        <f t="shared" si="166"/>
        <v>494.17946006590898</v>
      </c>
      <c r="DT97" s="19">
        <f t="shared" si="167"/>
        <v>424.26072647742041</v>
      </c>
      <c r="DU97" s="19">
        <f t="shared" si="168"/>
        <v>35.359338567970681</v>
      </c>
      <c r="DV97" s="19">
        <f t="shared" si="169"/>
        <v>41.77724703253687</v>
      </c>
      <c r="DX97" s="19">
        <f t="shared" si="170"/>
        <v>58.533463983035602</v>
      </c>
      <c r="DZ97" s="99">
        <f t="shared" si="171"/>
        <v>2862.2877506199302</v>
      </c>
      <c r="EA97" s="21">
        <f t="shared" si="172"/>
        <v>2.86228775061993</v>
      </c>
      <c r="EB97" s="92">
        <f t="shared" si="173"/>
        <v>1351</v>
      </c>
    </row>
    <row r="98" spans="1:132" x14ac:dyDescent="0.3">
      <c r="A98" s="19">
        <f>'A. Thermody. result (all suite)'!C54</f>
        <v>1350</v>
      </c>
      <c r="B98" s="19" t="str">
        <f>'A. Thermody. result (all suite)'!A54</f>
        <v>Basanite</v>
      </c>
      <c r="C98" s="24">
        <f>'A. Thermody. result (all suite)'!G54</f>
        <v>100</v>
      </c>
      <c r="D98" s="19">
        <f>'A. Thermody. result (all suite)'!D54</f>
        <v>10000</v>
      </c>
      <c r="E98" s="61">
        <f>'A. Thermody. result (all suite)'!I54</f>
        <v>40.405959000000003</v>
      </c>
      <c r="F98" s="21">
        <f>'A. Thermody. result (all suite)'!J54</f>
        <v>3.4696530000000001</v>
      </c>
      <c r="G98" s="21">
        <f>'A. Thermody. result (all suite)'!K54</f>
        <v>13.238676</v>
      </c>
      <c r="H98" s="21">
        <f>'A. Thermody. result (all suite)'!L54</f>
        <v>2.0397959999999999</v>
      </c>
      <c r="I98" s="21">
        <f>'A. Thermody. result (all suite)'!M54</f>
        <v>10.188981</v>
      </c>
      <c r="J98" s="21">
        <f>'A. Thermody. result (all suite)'!N54</f>
        <v>0.179982</v>
      </c>
      <c r="K98" s="21">
        <f>'A. Thermody. result (all suite)'!O54</f>
        <v>10.188981</v>
      </c>
      <c r="L98" s="21">
        <f>'A. Thermody. result (all suite)'!P54</f>
        <v>12.038796</v>
      </c>
      <c r="M98" s="21">
        <f>'A. Thermody. result (all suite)'!Q54</f>
        <v>1.539846</v>
      </c>
      <c r="N98" s="21">
        <f>'A. Thermody. result (all suite)'!R54</f>
        <v>2.6997300000000002</v>
      </c>
      <c r="O98" s="21">
        <f>'A. Thermody. result (all suite)'!S54</f>
        <v>1.8098190000000001</v>
      </c>
      <c r="P98" s="21">
        <f>'A. Thermody. result (all suite)'!T54</f>
        <v>2.1997800000000001</v>
      </c>
      <c r="Q98" s="21">
        <f t="shared" si="91"/>
        <v>99.999999000000017</v>
      </c>
      <c r="S98" s="19">
        <f t="shared" si="92"/>
        <v>1623</v>
      </c>
      <c r="T98" s="19">
        <f t="shared" si="93"/>
        <v>1</v>
      </c>
      <c r="V98" s="61">
        <f t="shared" si="94"/>
        <v>39.517116786221379</v>
      </c>
      <c r="W98" s="21">
        <f t="shared" si="95"/>
        <v>3.3933282664733526</v>
      </c>
      <c r="X98" s="21">
        <f t="shared" si="96"/>
        <v>12.947454250174983</v>
      </c>
      <c r="Y98" s="21">
        <f t="shared" si="97"/>
        <v>1.9949249751024896</v>
      </c>
      <c r="Z98" s="21">
        <f t="shared" si="98"/>
        <v>9.9648458315168487</v>
      </c>
      <c r="AA98" s="21">
        <f t="shared" si="99"/>
        <v>0.17602279192080791</v>
      </c>
      <c r="AB98" s="21">
        <f t="shared" si="100"/>
        <v>9.9648458315168487</v>
      </c>
      <c r="AC98" s="21">
        <f t="shared" si="101"/>
        <v>11.77396897070293</v>
      </c>
      <c r="AD98" s="21">
        <f t="shared" si="102"/>
        <v>1.5059727753224676</v>
      </c>
      <c r="AE98" s="21">
        <f t="shared" si="103"/>
        <v>2.6403418788121189</v>
      </c>
      <c r="AF98" s="21">
        <f t="shared" si="104"/>
        <v>1.7700069632036797</v>
      </c>
      <c r="AG98" s="21">
        <f t="shared" si="105"/>
        <v>95.64882932096792</v>
      </c>
      <c r="AH98" s="21"/>
      <c r="AI98" s="61">
        <f t="shared" si="106"/>
        <v>41.314793988344739</v>
      </c>
      <c r="AJ98" s="21">
        <f t="shared" si="107"/>
        <v>3.5476945097638271</v>
      </c>
      <c r="AK98" s="21">
        <f t="shared" si="108"/>
        <v>13.536448215928839</v>
      </c>
      <c r="AL98" s="21">
        <f t="shared" si="109"/>
        <v>2.0856763112156216</v>
      </c>
      <c r="AM98" s="21">
        <f t="shared" si="110"/>
        <v>10.418157652591759</v>
      </c>
      <c r="AN98" s="21">
        <f t="shared" si="111"/>
        <v>0.18403026275431955</v>
      </c>
      <c r="AO98" s="21">
        <f t="shared" si="112"/>
        <v>10.418157652591759</v>
      </c>
      <c r="AP98" s="21">
        <f t="shared" si="113"/>
        <v>12.309579797566707</v>
      </c>
      <c r="AQ98" s="21">
        <f t="shared" si="114"/>
        <v>1.5744811368980673</v>
      </c>
      <c r="AR98" s="21">
        <f t="shared" si="115"/>
        <v>2.7604539413147937</v>
      </c>
      <c r="AS98" s="21">
        <f t="shared" si="116"/>
        <v>1.8505265310295469</v>
      </c>
      <c r="AT98" s="21">
        <f t="shared" si="117"/>
        <v>99.999999999999986</v>
      </c>
      <c r="AU98" s="21"/>
      <c r="AV98" s="21">
        <f>AR98*'[1]diagram lines'!$G$39</f>
        <v>2.2914698131109512</v>
      </c>
      <c r="AW98" s="21">
        <f>AK98*'[1]diagram lines'!$G$40</f>
        <v>7.1643869313886217</v>
      </c>
      <c r="AX98" s="21">
        <f>AQ98*'[1]diagram lines'!$G$38</f>
        <v>1.1680323116258977</v>
      </c>
      <c r="AY98" s="21">
        <f>AP98*'[1]diagram lines'!$G$41</f>
        <v>8.797135148482143</v>
      </c>
      <c r="AZ98" s="21">
        <f t="shared" si="118"/>
        <v>4.3349350782128608</v>
      </c>
      <c r="BA98" s="21">
        <f t="shared" si="119"/>
        <v>0.5845312031092702</v>
      </c>
      <c r="BB98" s="21">
        <f t="shared" si="120"/>
        <v>2.0709300567154845</v>
      </c>
      <c r="BC98" s="86">
        <f t="shared" si="121"/>
        <v>0.4828748304450271</v>
      </c>
      <c r="BX98" s="61">
        <f t="shared" si="122"/>
        <v>0.67253593541944079</v>
      </c>
      <c r="BY98" s="21">
        <f t="shared" si="123"/>
        <v>4.343581622433651E-2</v>
      </c>
      <c r="BZ98" s="21">
        <f t="shared" si="124"/>
        <v>0.12984185955276581</v>
      </c>
      <c r="CA98" s="21">
        <f t="shared" si="125"/>
        <v>1.27734736051099E-2</v>
      </c>
      <c r="CB98" s="21">
        <f t="shared" si="126"/>
        <v>0.14180906054279752</v>
      </c>
      <c r="CC98" s="21">
        <f t="shared" si="127"/>
        <v>2.5371017761488582E-3</v>
      </c>
      <c r="CD98" s="21">
        <f t="shared" si="128"/>
        <v>0.25282831265508687</v>
      </c>
      <c r="CE98" s="21">
        <f t="shared" si="129"/>
        <v>0.21467182596291012</v>
      </c>
      <c r="CF98" s="21">
        <f t="shared" si="130"/>
        <v>2.4840232295531537E-2</v>
      </c>
      <c r="CG98" s="21">
        <f t="shared" si="131"/>
        <v>2.8659554140127389E-2</v>
      </c>
      <c r="CH98" s="21">
        <f t="shared" si="132"/>
        <v>1.2750232486050839E-2</v>
      </c>
      <c r="CI98" s="21">
        <f t="shared" si="133"/>
        <v>0.12207436182019979</v>
      </c>
      <c r="CJ98" s="21">
        <f t="shared" si="134"/>
        <v>1.658757766480506</v>
      </c>
      <c r="CL98" s="68">
        <f t="shared" si="135"/>
        <v>0.40544553822732293</v>
      </c>
      <c r="CM98" s="19">
        <f t="shared" si="136"/>
        <v>2.618575002454825E-2</v>
      </c>
      <c r="CN98" s="19">
        <f t="shared" si="137"/>
        <v>7.827656465371656E-2</v>
      </c>
      <c r="CO98" s="19">
        <f t="shared" si="138"/>
        <v>7.7006262537128662E-3</v>
      </c>
      <c r="CP98" s="19">
        <f t="shared" si="139"/>
        <v>8.5491120770263523E-2</v>
      </c>
      <c r="CQ98" s="19">
        <f t="shared" si="140"/>
        <v>1.5295191542837455E-3</v>
      </c>
      <c r="CR98" s="19">
        <f t="shared" si="141"/>
        <v>0.15242027363135072</v>
      </c>
      <c r="CS98" s="19">
        <f t="shared" si="142"/>
        <v>0.12941722432347266</v>
      </c>
      <c r="CT98" s="19">
        <f t="shared" si="143"/>
        <v>1.4975201803115996E-2</v>
      </c>
      <c r="CU98" s="19">
        <f t="shared" si="144"/>
        <v>1.7277721147275306E-2</v>
      </c>
      <c r="CV98" s="19">
        <f t="shared" si="145"/>
        <v>7.6866150945618991E-3</v>
      </c>
      <c r="CW98" s="19">
        <f t="shared" si="146"/>
        <v>7.3593844916375509E-2</v>
      </c>
      <c r="CX98" s="19">
        <f t="shared" si="147"/>
        <v>1</v>
      </c>
      <c r="CZ98" s="68">
        <f t="shared" si="148"/>
        <v>2.4859999999999999E-5</v>
      </c>
      <c r="DA98" s="19">
        <f t="shared" si="149"/>
        <v>1.9777999999999996E-5</v>
      </c>
      <c r="DB98" s="19">
        <f t="shared" si="150"/>
        <v>3.5539999999999995E-5</v>
      </c>
      <c r="DC98" s="19">
        <f t="shared" si="151"/>
        <v>4.1415499999999997E-5</v>
      </c>
      <c r="DD98" s="19">
        <f t="shared" si="152"/>
        <v>1.3343999999999998E-5</v>
      </c>
      <c r="DE98" s="19">
        <f t="shared" si="153"/>
        <v>1.3343999999999998E-5</v>
      </c>
      <c r="DF98" s="19">
        <f t="shared" si="154"/>
        <v>1.24265E-5</v>
      </c>
      <c r="DG98" s="19">
        <f t="shared" si="155"/>
        <v>1.7102999999999999E-5</v>
      </c>
      <c r="DH98" s="19">
        <f t="shared" si="156"/>
        <v>2.6245999999999999E-5</v>
      </c>
      <c r="DI98" s="19">
        <f t="shared" si="157"/>
        <v>3.8945999999999989E-5</v>
      </c>
      <c r="DJ98" s="19">
        <f t="shared" si="158"/>
        <v>0</v>
      </c>
      <c r="DK98" s="19">
        <f t="shared" si="159"/>
        <v>2.2646999999999998E-5</v>
      </c>
      <c r="DM98" s="68">
        <f t="shared" si="160"/>
        <v>979.85389930400481</v>
      </c>
      <c r="DN98" s="19">
        <f t="shared" si="161"/>
        <v>105.75981959555642</v>
      </c>
      <c r="DO98" s="19">
        <f t="shared" si="162"/>
        <v>224.56608137571584</v>
      </c>
      <c r="DP98" s="19">
        <f t="shared" si="163"/>
        <v>29.692096110282566</v>
      </c>
      <c r="DQ98" s="19">
        <f t="shared" si="164"/>
        <v>460.32201943520943</v>
      </c>
      <c r="DR98" s="19">
        <f t="shared" si="165"/>
        <v>8.1313016190714116</v>
      </c>
      <c r="DS98" s="19">
        <f t="shared" si="166"/>
        <v>494.30950205958499</v>
      </c>
      <c r="DT98" s="19">
        <f t="shared" si="167"/>
        <v>424.35350172837207</v>
      </c>
      <c r="DU98" s="19">
        <f t="shared" si="168"/>
        <v>35.369685276810202</v>
      </c>
      <c r="DV98" s="19">
        <f t="shared" si="169"/>
        <v>41.79020520909296</v>
      </c>
      <c r="DX98" s="19">
        <f t="shared" si="170"/>
        <v>58.557914310641003</v>
      </c>
      <c r="DZ98" s="99">
        <f t="shared" si="171"/>
        <v>2862.706026024342</v>
      </c>
      <c r="EA98" s="21">
        <f t="shared" si="172"/>
        <v>2.862706026024342</v>
      </c>
      <c r="EB98" s="92">
        <f t="shared" si="173"/>
        <v>1350</v>
      </c>
    </row>
    <row r="99" spans="1:132" x14ac:dyDescent="0.3">
      <c r="A99" s="19">
        <f>'A. Thermody. result (all suite)'!C55</f>
        <v>1349</v>
      </c>
      <c r="B99" s="19" t="str">
        <f>'A. Thermody. result (all suite)'!A55</f>
        <v>Basanite</v>
      </c>
      <c r="C99" s="24">
        <f>'A. Thermody. result (all suite)'!G55</f>
        <v>100</v>
      </c>
      <c r="D99" s="19">
        <f>'A. Thermody. result (all suite)'!D55</f>
        <v>10000</v>
      </c>
      <c r="E99" s="61">
        <f>'A. Thermody. result (all suite)'!I55</f>
        <v>40.405959000000003</v>
      </c>
      <c r="F99" s="21">
        <f>'A. Thermody. result (all suite)'!J55</f>
        <v>3.4696530000000001</v>
      </c>
      <c r="G99" s="21">
        <f>'A. Thermody. result (all suite)'!K55</f>
        <v>13.238676</v>
      </c>
      <c r="H99" s="21">
        <f>'A. Thermody. result (all suite)'!L55</f>
        <v>2.0397959999999999</v>
      </c>
      <c r="I99" s="21">
        <f>'A. Thermody. result (all suite)'!M55</f>
        <v>10.188981</v>
      </c>
      <c r="J99" s="21">
        <f>'A. Thermody. result (all suite)'!N55</f>
        <v>0.179982</v>
      </c>
      <c r="K99" s="21">
        <f>'A. Thermody. result (all suite)'!O55</f>
        <v>10.188981</v>
      </c>
      <c r="L99" s="21">
        <f>'A. Thermody. result (all suite)'!P55</f>
        <v>12.038796</v>
      </c>
      <c r="M99" s="21">
        <f>'A. Thermody. result (all suite)'!Q55</f>
        <v>1.539846</v>
      </c>
      <c r="N99" s="21">
        <f>'A. Thermody. result (all suite)'!R55</f>
        <v>2.6997300000000002</v>
      </c>
      <c r="O99" s="21">
        <f>'A. Thermody. result (all suite)'!S55</f>
        <v>1.8098190000000001</v>
      </c>
      <c r="P99" s="21">
        <f>'A. Thermody. result (all suite)'!T55</f>
        <v>2.1997800000000001</v>
      </c>
      <c r="Q99" s="21">
        <f t="shared" si="91"/>
        <v>99.999999000000017</v>
      </c>
      <c r="S99" s="19">
        <f t="shared" si="92"/>
        <v>1622</v>
      </c>
      <c r="T99" s="19">
        <f t="shared" si="93"/>
        <v>1</v>
      </c>
      <c r="V99" s="61">
        <f t="shared" si="94"/>
        <v>39.517116786221379</v>
      </c>
      <c r="W99" s="21">
        <f t="shared" si="95"/>
        <v>3.3933282664733526</v>
      </c>
      <c r="X99" s="21">
        <f t="shared" si="96"/>
        <v>12.947454250174983</v>
      </c>
      <c r="Y99" s="21">
        <f t="shared" si="97"/>
        <v>1.9949249751024896</v>
      </c>
      <c r="Z99" s="21">
        <f t="shared" si="98"/>
        <v>9.9648458315168487</v>
      </c>
      <c r="AA99" s="21">
        <f t="shared" si="99"/>
        <v>0.17602279192080791</v>
      </c>
      <c r="AB99" s="21">
        <f t="shared" si="100"/>
        <v>9.9648458315168487</v>
      </c>
      <c r="AC99" s="21">
        <f t="shared" si="101"/>
        <v>11.77396897070293</v>
      </c>
      <c r="AD99" s="21">
        <f t="shared" si="102"/>
        <v>1.5059727753224676</v>
      </c>
      <c r="AE99" s="21">
        <f t="shared" si="103"/>
        <v>2.6403418788121189</v>
      </c>
      <c r="AF99" s="21">
        <f t="shared" si="104"/>
        <v>1.7700069632036797</v>
      </c>
      <c r="AG99" s="21">
        <f t="shared" si="105"/>
        <v>95.64882932096792</v>
      </c>
      <c r="AH99" s="21"/>
      <c r="AI99" s="61">
        <f t="shared" si="106"/>
        <v>41.314793988344739</v>
      </c>
      <c r="AJ99" s="21">
        <f t="shared" si="107"/>
        <v>3.5476945097638271</v>
      </c>
      <c r="AK99" s="21">
        <f t="shared" si="108"/>
        <v>13.536448215928839</v>
      </c>
      <c r="AL99" s="21">
        <f t="shared" si="109"/>
        <v>2.0856763112156216</v>
      </c>
      <c r="AM99" s="21">
        <f t="shared" si="110"/>
        <v>10.418157652591759</v>
      </c>
      <c r="AN99" s="21">
        <f t="shared" si="111"/>
        <v>0.18403026275431955</v>
      </c>
      <c r="AO99" s="21">
        <f t="shared" si="112"/>
        <v>10.418157652591759</v>
      </c>
      <c r="AP99" s="21">
        <f t="shared" si="113"/>
        <v>12.309579797566707</v>
      </c>
      <c r="AQ99" s="21">
        <f t="shared" si="114"/>
        <v>1.5744811368980673</v>
      </c>
      <c r="AR99" s="21">
        <f t="shared" si="115"/>
        <v>2.7604539413147937</v>
      </c>
      <c r="AS99" s="21">
        <f t="shared" si="116"/>
        <v>1.8505265310295469</v>
      </c>
      <c r="AT99" s="21">
        <f t="shared" si="117"/>
        <v>99.999999999999986</v>
      </c>
      <c r="AU99" s="21"/>
      <c r="AV99" s="21">
        <f>AR99*'[1]diagram lines'!$G$39</f>
        <v>2.2914698131109512</v>
      </c>
      <c r="AW99" s="21">
        <f>AK99*'[1]diagram lines'!$G$40</f>
        <v>7.1643869313886217</v>
      </c>
      <c r="AX99" s="21">
        <f>AQ99*'[1]diagram lines'!$G$38</f>
        <v>1.1680323116258977</v>
      </c>
      <c r="AY99" s="21">
        <f>AP99*'[1]diagram lines'!$G$41</f>
        <v>8.797135148482143</v>
      </c>
      <c r="AZ99" s="21">
        <f t="shared" si="118"/>
        <v>4.3349350782128608</v>
      </c>
      <c r="BA99" s="21">
        <f t="shared" si="119"/>
        <v>0.5845312031092702</v>
      </c>
      <c r="BB99" s="21">
        <f t="shared" si="120"/>
        <v>2.0709300567154845</v>
      </c>
      <c r="BC99" s="86">
        <f t="shared" si="121"/>
        <v>0.4828748304450271</v>
      </c>
      <c r="BX99" s="61">
        <f t="shared" si="122"/>
        <v>0.67253593541944079</v>
      </c>
      <c r="BY99" s="21">
        <f t="shared" si="123"/>
        <v>4.343581622433651E-2</v>
      </c>
      <c r="BZ99" s="21">
        <f t="shared" si="124"/>
        <v>0.12984185955276581</v>
      </c>
      <c r="CA99" s="21">
        <f t="shared" si="125"/>
        <v>1.27734736051099E-2</v>
      </c>
      <c r="CB99" s="21">
        <f t="shared" si="126"/>
        <v>0.14180906054279752</v>
      </c>
      <c r="CC99" s="21">
        <f t="shared" si="127"/>
        <v>2.5371017761488582E-3</v>
      </c>
      <c r="CD99" s="21">
        <f t="shared" si="128"/>
        <v>0.25282831265508687</v>
      </c>
      <c r="CE99" s="21">
        <f t="shared" si="129"/>
        <v>0.21467182596291012</v>
      </c>
      <c r="CF99" s="21">
        <f t="shared" si="130"/>
        <v>2.4840232295531537E-2</v>
      </c>
      <c r="CG99" s="21">
        <f t="shared" si="131"/>
        <v>2.8659554140127389E-2</v>
      </c>
      <c r="CH99" s="21">
        <f t="shared" si="132"/>
        <v>1.2750232486050839E-2</v>
      </c>
      <c r="CI99" s="21">
        <f t="shared" si="133"/>
        <v>0.12207436182019979</v>
      </c>
      <c r="CJ99" s="21">
        <f t="shared" si="134"/>
        <v>1.658757766480506</v>
      </c>
      <c r="CL99" s="68">
        <f t="shared" si="135"/>
        <v>0.40544553822732293</v>
      </c>
      <c r="CM99" s="19">
        <f t="shared" si="136"/>
        <v>2.618575002454825E-2</v>
      </c>
      <c r="CN99" s="19">
        <f t="shared" si="137"/>
        <v>7.827656465371656E-2</v>
      </c>
      <c r="CO99" s="19">
        <f t="shared" si="138"/>
        <v>7.7006262537128662E-3</v>
      </c>
      <c r="CP99" s="19">
        <f t="shared" si="139"/>
        <v>8.5491120770263523E-2</v>
      </c>
      <c r="CQ99" s="19">
        <f t="shared" si="140"/>
        <v>1.5295191542837455E-3</v>
      </c>
      <c r="CR99" s="19">
        <f t="shared" si="141"/>
        <v>0.15242027363135072</v>
      </c>
      <c r="CS99" s="19">
        <f t="shared" si="142"/>
        <v>0.12941722432347266</v>
      </c>
      <c r="CT99" s="19">
        <f t="shared" si="143"/>
        <v>1.4975201803115996E-2</v>
      </c>
      <c r="CU99" s="19">
        <f t="shared" si="144"/>
        <v>1.7277721147275306E-2</v>
      </c>
      <c r="CV99" s="19">
        <f t="shared" si="145"/>
        <v>7.6866150945618991E-3</v>
      </c>
      <c r="CW99" s="19">
        <f t="shared" si="146"/>
        <v>7.3593844916375509E-2</v>
      </c>
      <c r="CX99" s="19">
        <f t="shared" si="147"/>
        <v>1</v>
      </c>
      <c r="CZ99" s="68">
        <f t="shared" si="148"/>
        <v>2.4859999999999999E-5</v>
      </c>
      <c r="DA99" s="19">
        <f t="shared" si="149"/>
        <v>1.9770759999999998E-5</v>
      </c>
      <c r="DB99" s="19">
        <f t="shared" si="150"/>
        <v>3.5539999999999995E-5</v>
      </c>
      <c r="DC99" s="19">
        <f t="shared" si="151"/>
        <v>4.1406409999999998E-5</v>
      </c>
      <c r="DD99" s="19">
        <f t="shared" si="152"/>
        <v>1.3341079999999999E-5</v>
      </c>
      <c r="DE99" s="19">
        <f t="shared" si="153"/>
        <v>1.3341079999999999E-5</v>
      </c>
      <c r="DF99" s="19">
        <f t="shared" si="154"/>
        <v>1.242323E-5</v>
      </c>
      <c r="DG99" s="19">
        <f t="shared" si="155"/>
        <v>1.7099259999999998E-5</v>
      </c>
      <c r="DH99" s="19">
        <f t="shared" si="156"/>
        <v>2.6238319999999997E-5</v>
      </c>
      <c r="DI99" s="19">
        <f t="shared" si="157"/>
        <v>3.8933919999999991E-5</v>
      </c>
      <c r="DJ99" s="19">
        <f t="shared" si="158"/>
        <v>0</v>
      </c>
      <c r="DK99" s="19">
        <f t="shared" si="159"/>
        <v>2.2637539999999997E-5</v>
      </c>
      <c r="DM99" s="68">
        <f t="shared" si="160"/>
        <v>979.85389930400481</v>
      </c>
      <c r="DN99" s="19">
        <f t="shared" si="161"/>
        <v>105.79854856165947</v>
      </c>
      <c r="DO99" s="19">
        <f t="shared" si="162"/>
        <v>224.56608137571584</v>
      </c>
      <c r="DP99" s="19">
        <f t="shared" si="163"/>
        <v>29.698614452578905</v>
      </c>
      <c r="DQ99" s="19">
        <f t="shared" si="164"/>
        <v>460.42277142056224</v>
      </c>
      <c r="DR99" s="19">
        <f t="shared" si="165"/>
        <v>8.133081340108065</v>
      </c>
      <c r="DS99" s="19">
        <f t="shared" si="166"/>
        <v>494.43961251167633</v>
      </c>
      <c r="DT99" s="19">
        <f t="shared" si="167"/>
        <v>424.44631756347047</v>
      </c>
      <c r="DU99" s="19">
        <f t="shared" si="168"/>
        <v>35.380038042647577</v>
      </c>
      <c r="DV99" s="19">
        <f t="shared" si="169"/>
        <v>41.803171426697702</v>
      </c>
      <c r="DX99" s="19">
        <f t="shared" si="170"/>
        <v>58.582385073337775</v>
      </c>
      <c r="DZ99" s="99">
        <f t="shared" si="171"/>
        <v>2863.1245210724587</v>
      </c>
      <c r="EA99" s="21">
        <f t="shared" si="172"/>
        <v>2.8631245210724585</v>
      </c>
      <c r="EB99" s="92">
        <f t="shared" si="173"/>
        <v>1349</v>
      </c>
    </row>
    <row r="100" spans="1:132" x14ac:dyDescent="0.3">
      <c r="A100" s="19">
        <f>'A. Thermody. result (all suite)'!C56</f>
        <v>1348</v>
      </c>
      <c r="B100" s="19" t="str">
        <f>'A. Thermody. result (all suite)'!A56</f>
        <v>Basanite</v>
      </c>
      <c r="C100" s="24">
        <f>'A. Thermody. result (all suite)'!G56</f>
        <v>100</v>
      </c>
      <c r="D100" s="19">
        <f>'A. Thermody. result (all suite)'!D56</f>
        <v>10000</v>
      </c>
      <c r="E100" s="61">
        <f>'A. Thermody. result (all suite)'!I56</f>
        <v>40.405959000000003</v>
      </c>
      <c r="F100" s="21">
        <f>'A. Thermody. result (all suite)'!J56</f>
        <v>3.4696530000000001</v>
      </c>
      <c r="G100" s="21">
        <f>'A. Thermody. result (all suite)'!K56</f>
        <v>13.238676</v>
      </c>
      <c r="H100" s="21">
        <f>'A. Thermody. result (all suite)'!L56</f>
        <v>2.0397959999999999</v>
      </c>
      <c r="I100" s="21">
        <f>'A. Thermody. result (all suite)'!M56</f>
        <v>10.188981</v>
      </c>
      <c r="J100" s="21">
        <f>'A. Thermody. result (all suite)'!N56</f>
        <v>0.179982</v>
      </c>
      <c r="K100" s="21">
        <f>'A. Thermody. result (all suite)'!O56</f>
        <v>10.188981</v>
      </c>
      <c r="L100" s="21">
        <f>'A. Thermody. result (all suite)'!P56</f>
        <v>12.038796</v>
      </c>
      <c r="M100" s="21">
        <f>'A. Thermody. result (all suite)'!Q56</f>
        <v>1.539846</v>
      </c>
      <c r="N100" s="21">
        <f>'A. Thermody. result (all suite)'!R56</f>
        <v>2.6997300000000002</v>
      </c>
      <c r="O100" s="21">
        <f>'A. Thermody. result (all suite)'!S56</f>
        <v>1.8098190000000001</v>
      </c>
      <c r="P100" s="21">
        <f>'A. Thermody. result (all suite)'!T56</f>
        <v>2.1997800000000001</v>
      </c>
      <c r="Q100" s="21">
        <f t="shared" si="91"/>
        <v>99.999999000000017</v>
      </c>
      <c r="S100" s="19">
        <f t="shared" si="92"/>
        <v>1621</v>
      </c>
      <c r="T100" s="19">
        <f t="shared" si="93"/>
        <v>1</v>
      </c>
      <c r="V100" s="61">
        <f t="shared" si="94"/>
        <v>39.517116786221379</v>
      </c>
      <c r="W100" s="21">
        <f t="shared" si="95"/>
        <v>3.3933282664733526</v>
      </c>
      <c r="X100" s="21">
        <f t="shared" si="96"/>
        <v>12.947454250174983</v>
      </c>
      <c r="Y100" s="21">
        <f t="shared" si="97"/>
        <v>1.9949249751024896</v>
      </c>
      <c r="Z100" s="21">
        <f t="shared" si="98"/>
        <v>9.9648458315168487</v>
      </c>
      <c r="AA100" s="21">
        <f t="shared" si="99"/>
        <v>0.17602279192080791</v>
      </c>
      <c r="AB100" s="21">
        <f t="shared" si="100"/>
        <v>9.9648458315168487</v>
      </c>
      <c r="AC100" s="21">
        <f t="shared" si="101"/>
        <v>11.77396897070293</v>
      </c>
      <c r="AD100" s="21">
        <f t="shared" si="102"/>
        <v>1.5059727753224676</v>
      </c>
      <c r="AE100" s="21">
        <f t="shared" si="103"/>
        <v>2.6403418788121189</v>
      </c>
      <c r="AF100" s="21">
        <f t="shared" si="104"/>
        <v>1.7700069632036797</v>
      </c>
      <c r="AG100" s="21">
        <f t="shared" si="105"/>
        <v>95.64882932096792</v>
      </c>
      <c r="AH100" s="21"/>
      <c r="AI100" s="61">
        <f t="shared" si="106"/>
        <v>41.314793988344739</v>
      </c>
      <c r="AJ100" s="21">
        <f t="shared" si="107"/>
        <v>3.5476945097638271</v>
      </c>
      <c r="AK100" s="21">
        <f t="shared" si="108"/>
        <v>13.536448215928839</v>
      </c>
      <c r="AL100" s="21">
        <f t="shared" si="109"/>
        <v>2.0856763112156216</v>
      </c>
      <c r="AM100" s="21">
        <f t="shared" si="110"/>
        <v>10.418157652591759</v>
      </c>
      <c r="AN100" s="21">
        <f t="shared" si="111"/>
        <v>0.18403026275431955</v>
      </c>
      <c r="AO100" s="21">
        <f t="shared" si="112"/>
        <v>10.418157652591759</v>
      </c>
      <c r="AP100" s="21">
        <f t="shared" si="113"/>
        <v>12.309579797566707</v>
      </c>
      <c r="AQ100" s="21">
        <f t="shared" si="114"/>
        <v>1.5744811368980673</v>
      </c>
      <c r="AR100" s="21">
        <f t="shared" si="115"/>
        <v>2.7604539413147937</v>
      </c>
      <c r="AS100" s="21">
        <f t="shared" si="116"/>
        <v>1.8505265310295469</v>
      </c>
      <c r="AT100" s="21">
        <f t="shared" si="117"/>
        <v>99.999999999999986</v>
      </c>
      <c r="AU100" s="21"/>
      <c r="AV100" s="21">
        <f>AR100*'[1]diagram lines'!$G$39</f>
        <v>2.2914698131109512</v>
      </c>
      <c r="AW100" s="21">
        <f>AK100*'[1]diagram lines'!$G$40</f>
        <v>7.1643869313886217</v>
      </c>
      <c r="AX100" s="21">
        <f>AQ100*'[1]diagram lines'!$G$38</f>
        <v>1.1680323116258977</v>
      </c>
      <c r="AY100" s="21">
        <f>AP100*'[1]diagram lines'!$G$41</f>
        <v>8.797135148482143</v>
      </c>
      <c r="AZ100" s="21">
        <f t="shared" si="118"/>
        <v>4.3349350782128608</v>
      </c>
      <c r="BA100" s="21">
        <f t="shared" si="119"/>
        <v>0.5845312031092702</v>
      </c>
      <c r="BB100" s="21">
        <f t="shared" si="120"/>
        <v>2.0709300567154845</v>
      </c>
      <c r="BC100" s="86">
        <f t="shared" si="121"/>
        <v>0.4828748304450271</v>
      </c>
      <c r="BX100" s="61">
        <f t="shared" si="122"/>
        <v>0.67253593541944079</v>
      </c>
      <c r="BY100" s="21">
        <f t="shared" si="123"/>
        <v>4.343581622433651E-2</v>
      </c>
      <c r="BZ100" s="21">
        <f t="shared" si="124"/>
        <v>0.12984185955276581</v>
      </c>
      <c r="CA100" s="21">
        <f t="shared" si="125"/>
        <v>1.27734736051099E-2</v>
      </c>
      <c r="CB100" s="21">
        <f t="shared" si="126"/>
        <v>0.14180906054279752</v>
      </c>
      <c r="CC100" s="21">
        <f t="shared" si="127"/>
        <v>2.5371017761488582E-3</v>
      </c>
      <c r="CD100" s="21">
        <f t="shared" si="128"/>
        <v>0.25282831265508687</v>
      </c>
      <c r="CE100" s="21">
        <f t="shared" si="129"/>
        <v>0.21467182596291012</v>
      </c>
      <c r="CF100" s="21">
        <f t="shared" si="130"/>
        <v>2.4840232295531537E-2</v>
      </c>
      <c r="CG100" s="21">
        <f t="shared" si="131"/>
        <v>2.8659554140127389E-2</v>
      </c>
      <c r="CH100" s="21">
        <f t="shared" si="132"/>
        <v>1.2750232486050839E-2</v>
      </c>
      <c r="CI100" s="21">
        <f t="shared" si="133"/>
        <v>0.12207436182019979</v>
      </c>
      <c r="CJ100" s="21">
        <f t="shared" si="134"/>
        <v>1.658757766480506</v>
      </c>
      <c r="CL100" s="68">
        <f t="shared" si="135"/>
        <v>0.40544553822732293</v>
      </c>
      <c r="CM100" s="19">
        <f t="shared" si="136"/>
        <v>2.618575002454825E-2</v>
      </c>
      <c r="CN100" s="19">
        <f t="shared" si="137"/>
        <v>7.827656465371656E-2</v>
      </c>
      <c r="CO100" s="19">
        <f t="shared" si="138"/>
        <v>7.7006262537128662E-3</v>
      </c>
      <c r="CP100" s="19">
        <f t="shared" si="139"/>
        <v>8.5491120770263523E-2</v>
      </c>
      <c r="CQ100" s="19">
        <f t="shared" si="140"/>
        <v>1.5295191542837455E-3</v>
      </c>
      <c r="CR100" s="19">
        <f t="shared" si="141"/>
        <v>0.15242027363135072</v>
      </c>
      <c r="CS100" s="19">
        <f t="shared" si="142"/>
        <v>0.12941722432347266</v>
      </c>
      <c r="CT100" s="19">
        <f t="shared" si="143"/>
        <v>1.4975201803115996E-2</v>
      </c>
      <c r="CU100" s="19">
        <f t="shared" si="144"/>
        <v>1.7277721147275306E-2</v>
      </c>
      <c r="CV100" s="19">
        <f t="shared" si="145"/>
        <v>7.6866150945618991E-3</v>
      </c>
      <c r="CW100" s="19">
        <f t="shared" si="146"/>
        <v>7.3593844916375509E-2</v>
      </c>
      <c r="CX100" s="19">
        <f t="shared" si="147"/>
        <v>1</v>
      </c>
      <c r="CZ100" s="68">
        <f t="shared" si="148"/>
        <v>2.4859999999999999E-5</v>
      </c>
      <c r="DA100" s="19">
        <f t="shared" si="149"/>
        <v>1.9763519999999996E-5</v>
      </c>
      <c r="DB100" s="19">
        <f t="shared" si="150"/>
        <v>3.5539999999999995E-5</v>
      </c>
      <c r="DC100" s="19">
        <f t="shared" si="151"/>
        <v>4.1397319999999999E-5</v>
      </c>
      <c r="DD100" s="19">
        <f t="shared" si="152"/>
        <v>1.3338159999999998E-5</v>
      </c>
      <c r="DE100" s="19">
        <f t="shared" si="153"/>
        <v>1.3338159999999998E-5</v>
      </c>
      <c r="DF100" s="19">
        <f t="shared" si="154"/>
        <v>1.241996E-5</v>
      </c>
      <c r="DG100" s="19">
        <f t="shared" si="155"/>
        <v>1.7095519999999997E-5</v>
      </c>
      <c r="DH100" s="19">
        <f t="shared" si="156"/>
        <v>2.6230639999999999E-5</v>
      </c>
      <c r="DI100" s="19">
        <f t="shared" si="157"/>
        <v>3.8921839999999993E-5</v>
      </c>
      <c r="DJ100" s="19">
        <f t="shared" si="158"/>
        <v>0</v>
      </c>
      <c r="DK100" s="19">
        <f t="shared" si="159"/>
        <v>2.262808E-5</v>
      </c>
      <c r="DM100" s="68">
        <f t="shared" si="160"/>
        <v>979.85389930400481</v>
      </c>
      <c r="DN100" s="19">
        <f t="shared" si="161"/>
        <v>105.83730590304332</v>
      </c>
      <c r="DO100" s="19">
        <f t="shared" si="162"/>
        <v>224.56608137571584</v>
      </c>
      <c r="DP100" s="19">
        <f t="shared" si="163"/>
        <v>29.705135657463032</v>
      </c>
      <c r="DQ100" s="19">
        <f t="shared" si="164"/>
        <v>460.52356751931563</v>
      </c>
      <c r="DR100" s="19">
        <f t="shared" si="165"/>
        <v>8.1348618403804505</v>
      </c>
      <c r="DS100" s="19">
        <f t="shared" si="166"/>
        <v>494.56979147625538</v>
      </c>
      <c r="DT100" s="19">
        <f t="shared" si="167"/>
        <v>424.53917400935143</v>
      </c>
      <c r="DU100" s="19">
        <f t="shared" si="168"/>
        <v>35.390396870803023</v>
      </c>
      <c r="DV100" s="19">
        <f t="shared" si="169"/>
        <v>41.816145692838106</v>
      </c>
      <c r="DX100" s="19">
        <f t="shared" si="170"/>
        <v>58.60687629675548</v>
      </c>
      <c r="DZ100" s="99">
        <f t="shared" si="171"/>
        <v>2863.5432359459269</v>
      </c>
      <c r="EA100" s="21">
        <f t="shared" si="172"/>
        <v>2.8635432359459267</v>
      </c>
      <c r="EB100" s="92">
        <f t="shared" si="173"/>
        <v>1348</v>
      </c>
    </row>
    <row r="101" spans="1:132" x14ac:dyDescent="0.3">
      <c r="A101" s="19">
        <f>'A. Thermody. result (all suite)'!C57</f>
        <v>1347</v>
      </c>
      <c r="B101" s="19" t="str">
        <f>'A. Thermody. result (all suite)'!A57</f>
        <v>Basanite</v>
      </c>
      <c r="C101" s="24">
        <f>'A. Thermody. result (all suite)'!G57</f>
        <v>100</v>
      </c>
      <c r="D101" s="19">
        <f>'A. Thermody. result (all suite)'!D57</f>
        <v>10000</v>
      </c>
      <c r="E101" s="61">
        <f>'A. Thermody. result (all suite)'!I57</f>
        <v>40.405959000000003</v>
      </c>
      <c r="F101" s="21">
        <f>'A. Thermody. result (all suite)'!J57</f>
        <v>3.4696530000000001</v>
      </c>
      <c r="G101" s="21">
        <f>'A. Thermody. result (all suite)'!K57</f>
        <v>13.238676</v>
      </c>
      <c r="H101" s="21">
        <f>'A. Thermody. result (all suite)'!L57</f>
        <v>2.0397959999999999</v>
      </c>
      <c r="I101" s="21">
        <f>'A. Thermody. result (all suite)'!M57</f>
        <v>10.188981</v>
      </c>
      <c r="J101" s="21">
        <f>'A. Thermody. result (all suite)'!N57</f>
        <v>0.179982</v>
      </c>
      <c r="K101" s="21">
        <f>'A. Thermody. result (all suite)'!O57</f>
        <v>10.188981</v>
      </c>
      <c r="L101" s="21">
        <f>'A. Thermody. result (all suite)'!P57</f>
        <v>12.038796</v>
      </c>
      <c r="M101" s="21">
        <f>'A. Thermody. result (all suite)'!Q57</f>
        <v>1.539846</v>
      </c>
      <c r="N101" s="21">
        <f>'A. Thermody. result (all suite)'!R57</f>
        <v>2.6997300000000002</v>
      </c>
      <c r="O101" s="21">
        <f>'A. Thermody. result (all suite)'!S57</f>
        <v>1.8098190000000001</v>
      </c>
      <c r="P101" s="21">
        <f>'A. Thermody. result (all suite)'!T57</f>
        <v>2.1997800000000001</v>
      </c>
      <c r="Q101" s="21">
        <f t="shared" si="91"/>
        <v>99.999999000000017</v>
      </c>
      <c r="S101" s="19">
        <f t="shared" si="92"/>
        <v>1620</v>
      </c>
      <c r="T101" s="19">
        <f t="shared" si="93"/>
        <v>1</v>
      </c>
      <c r="V101" s="61">
        <f t="shared" si="94"/>
        <v>39.517116786221379</v>
      </c>
      <c r="W101" s="21">
        <f t="shared" si="95"/>
        <v>3.3933282664733526</v>
      </c>
      <c r="X101" s="21">
        <f t="shared" si="96"/>
        <v>12.947454250174983</v>
      </c>
      <c r="Y101" s="21">
        <f t="shared" si="97"/>
        <v>1.9949249751024896</v>
      </c>
      <c r="Z101" s="21">
        <f t="shared" si="98"/>
        <v>9.9648458315168487</v>
      </c>
      <c r="AA101" s="21">
        <f t="shared" si="99"/>
        <v>0.17602279192080791</v>
      </c>
      <c r="AB101" s="21">
        <f t="shared" si="100"/>
        <v>9.9648458315168487</v>
      </c>
      <c r="AC101" s="21">
        <f t="shared" si="101"/>
        <v>11.77396897070293</v>
      </c>
      <c r="AD101" s="21">
        <f t="shared" si="102"/>
        <v>1.5059727753224676</v>
      </c>
      <c r="AE101" s="21">
        <f t="shared" si="103"/>
        <v>2.6403418788121189</v>
      </c>
      <c r="AF101" s="21">
        <f t="shared" si="104"/>
        <v>1.7700069632036797</v>
      </c>
      <c r="AG101" s="21">
        <f t="shared" si="105"/>
        <v>95.64882932096792</v>
      </c>
      <c r="AH101" s="21"/>
      <c r="AI101" s="61">
        <f t="shared" si="106"/>
        <v>41.314793988344739</v>
      </c>
      <c r="AJ101" s="21">
        <f t="shared" si="107"/>
        <v>3.5476945097638271</v>
      </c>
      <c r="AK101" s="21">
        <f t="shared" si="108"/>
        <v>13.536448215928839</v>
      </c>
      <c r="AL101" s="21">
        <f t="shared" si="109"/>
        <v>2.0856763112156216</v>
      </c>
      <c r="AM101" s="21">
        <f t="shared" si="110"/>
        <v>10.418157652591759</v>
      </c>
      <c r="AN101" s="21">
        <f t="shared" si="111"/>
        <v>0.18403026275431955</v>
      </c>
      <c r="AO101" s="21">
        <f t="shared" si="112"/>
        <v>10.418157652591759</v>
      </c>
      <c r="AP101" s="21">
        <f t="shared" si="113"/>
        <v>12.309579797566707</v>
      </c>
      <c r="AQ101" s="21">
        <f t="shared" si="114"/>
        <v>1.5744811368980673</v>
      </c>
      <c r="AR101" s="21">
        <f t="shared" si="115"/>
        <v>2.7604539413147937</v>
      </c>
      <c r="AS101" s="21">
        <f t="shared" si="116"/>
        <v>1.8505265310295469</v>
      </c>
      <c r="AT101" s="21">
        <f t="shared" si="117"/>
        <v>99.999999999999986</v>
      </c>
      <c r="AU101" s="21"/>
      <c r="AV101" s="21">
        <f>AR101*'[1]diagram lines'!$G$39</f>
        <v>2.2914698131109512</v>
      </c>
      <c r="AW101" s="21">
        <f>AK101*'[1]diagram lines'!$G$40</f>
        <v>7.1643869313886217</v>
      </c>
      <c r="AX101" s="21">
        <f>AQ101*'[1]diagram lines'!$G$38</f>
        <v>1.1680323116258977</v>
      </c>
      <c r="AY101" s="21">
        <f>AP101*'[1]diagram lines'!$G$41</f>
        <v>8.797135148482143</v>
      </c>
      <c r="AZ101" s="21">
        <f t="shared" si="118"/>
        <v>4.3349350782128608</v>
      </c>
      <c r="BA101" s="21">
        <f t="shared" si="119"/>
        <v>0.5845312031092702</v>
      </c>
      <c r="BB101" s="21">
        <f t="shared" si="120"/>
        <v>2.0709300567154845</v>
      </c>
      <c r="BC101" s="86">
        <f t="shared" si="121"/>
        <v>0.4828748304450271</v>
      </c>
      <c r="BX101" s="61">
        <f t="shared" si="122"/>
        <v>0.67253593541944079</v>
      </c>
      <c r="BY101" s="21">
        <f t="shared" si="123"/>
        <v>4.343581622433651E-2</v>
      </c>
      <c r="BZ101" s="21">
        <f t="shared" si="124"/>
        <v>0.12984185955276581</v>
      </c>
      <c r="CA101" s="21">
        <f t="shared" si="125"/>
        <v>1.27734736051099E-2</v>
      </c>
      <c r="CB101" s="21">
        <f t="shared" si="126"/>
        <v>0.14180906054279752</v>
      </c>
      <c r="CC101" s="21">
        <f t="shared" si="127"/>
        <v>2.5371017761488582E-3</v>
      </c>
      <c r="CD101" s="21">
        <f t="shared" si="128"/>
        <v>0.25282831265508687</v>
      </c>
      <c r="CE101" s="21">
        <f t="shared" si="129"/>
        <v>0.21467182596291012</v>
      </c>
      <c r="CF101" s="21">
        <f t="shared" si="130"/>
        <v>2.4840232295531537E-2</v>
      </c>
      <c r="CG101" s="21">
        <f t="shared" si="131"/>
        <v>2.8659554140127389E-2</v>
      </c>
      <c r="CH101" s="21">
        <f t="shared" si="132"/>
        <v>1.2750232486050839E-2</v>
      </c>
      <c r="CI101" s="21">
        <f t="shared" si="133"/>
        <v>0.12207436182019979</v>
      </c>
      <c r="CJ101" s="21">
        <f t="shared" si="134"/>
        <v>1.658757766480506</v>
      </c>
      <c r="CL101" s="68">
        <f t="shared" si="135"/>
        <v>0.40544553822732293</v>
      </c>
      <c r="CM101" s="19">
        <f t="shared" si="136"/>
        <v>2.618575002454825E-2</v>
      </c>
      <c r="CN101" s="19">
        <f t="shared" si="137"/>
        <v>7.827656465371656E-2</v>
      </c>
      <c r="CO101" s="19">
        <f t="shared" si="138"/>
        <v>7.7006262537128662E-3</v>
      </c>
      <c r="CP101" s="19">
        <f t="shared" si="139"/>
        <v>8.5491120770263523E-2</v>
      </c>
      <c r="CQ101" s="19">
        <f t="shared" si="140"/>
        <v>1.5295191542837455E-3</v>
      </c>
      <c r="CR101" s="19">
        <f t="shared" si="141"/>
        <v>0.15242027363135072</v>
      </c>
      <c r="CS101" s="19">
        <f t="shared" si="142"/>
        <v>0.12941722432347266</v>
      </c>
      <c r="CT101" s="19">
        <f t="shared" si="143"/>
        <v>1.4975201803115996E-2</v>
      </c>
      <c r="CU101" s="19">
        <f t="shared" si="144"/>
        <v>1.7277721147275306E-2</v>
      </c>
      <c r="CV101" s="19">
        <f t="shared" si="145"/>
        <v>7.6866150945618991E-3</v>
      </c>
      <c r="CW101" s="19">
        <f t="shared" si="146"/>
        <v>7.3593844916375509E-2</v>
      </c>
      <c r="CX101" s="19">
        <f t="shared" si="147"/>
        <v>1</v>
      </c>
      <c r="CZ101" s="68">
        <f t="shared" si="148"/>
        <v>2.4859999999999999E-5</v>
      </c>
      <c r="DA101" s="19">
        <f t="shared" si="149"/>
        <v>1.9756279999999998E-5</v>
      </c>
      <c r="DB101" s="19">
        <f t="shared" si="150"/>
        <v>3.5539999999999995E-5</v>
      </c>
      <c r="DC101" s="19">
        <f t="shared" si="151"/>
        <v>4.138823E-5</v>
      </c>
      <c r="DD101" s="19">
        <f t="shared" si="152"/>
        <v>1.3335239999999998E-5</v>
      </c>
      <c r="DE101" s="19">
        <f t="shared" si="153"/>
        <v>1.3335239999999998E-5</v>
      </c>
      <c r="DF101" s="19">
        <f t="shared" si="154"/>
        <v>1.241669E-5</v>
      </c>
      <c r="DG101" s="19">
        <f t="shared" si="155"/>
        <v>1.709178E-5</v>
      </c>
      <c r="DH101" s="19">
        <f t="shared" si="156"/>
        <v>2.6222959999999997E-5</v>
      </c>
      <c r="DI101" s="19">
        <f t="shared" si="157"/>
        <v>3.8909759999999995E-5</v>
      </c>
      <c r="DJ101" s="19">
        <f t="shared" si="158"/>
        <v>0</v>
      </c>
      <c r="DK101" s="19">
        <f t="shared" si="159"/>
        <v>2.2618619999999999E-5</v>
      </c>
      <c r="DM101" s="68">
        <f t="shared" si="160"/>
        <v>979.85389930400481</v>
      </c>
      <c r="DN101" s="19">
        <f t="shared" si="161"/>
        <v>105.87609165090363</v>
      </c>
      <c r="DO101" s="19">
        <f t="shared" si="162"/>
        <v>224.56608137571584</v>
      </c>
      <c r="DP101" s="19">
        <f t="shared" si="163"/>
        <v>29.711659726821068</v>
      </c>
      <c r="DQ101" s="19">
        <f t="shared" si="164"/>
        <v>460.62440776044787</v>
      </c>
      <c r="DR101" s="19">
        <f t="shared" si="165"/>
        <v>8.1366431204004517</v>
      </c>
      <c r="DS101" s="19">
        <f t="shared" si="166"/>
        <v>494.70003900745149</v>
      </c>
      <c r="DT101" s="19">
        <f t="shared" si="167"/>
        <v>424.63207109267415</v>
      </c>
      <c r="DU101" s="19">
        <f t="shared" si="168"/>
        <v>35.400761766603033</v>
      </c>
      <c r="DV101" s="19">
        <f t="shared" si="169"/>
        <v>41.829128015010475</v>
      </c>
      <c r="DX101" s="19">
        <f t="shared" si="170"/>
        <v>58.631388006566574</v>
      </c>
      <c r="DZ101" s="99">
        <f t="shared" si="171"/>
        <v>2863.9621708266</v>
      </c>
      <c r="EA101" s="21">
        <f t="shared" si="172"/>
        <v>2.8639621708265999</v>
      </c>
      <c r="EB101" s="92">
        <f t="shared" si="173"/>
        <v>1347</v>
      </c>
    </row>
    <row r="102" spans="1:132" x14ac:dyDescent="0.3">
      <c r="A102" s="19">
        <f>'A. Thermody. result (all suite)'!C58</f>
        <v>1346</v>
      </c>
      <c r="B102" s="19" t="str">
        <f>'A. Thermody. result (all suite)'!A58</f>
        <v>Basanite</v>
      </c>
      <c r="C102" s="24">
        <f>'A. Thermody. result (all suite)'!G58</f>
        <v>100</v>
      </c>
      <c r="D102" s="19">
        <f>'A. Thermody. result (all suite)'!D58</f>
        <v>10000</v>
      </c>
      <c r="E102" s="61">
        <f>'A. Thermody. result (all suite)'!I58</f>
        <v>40.405959000000003</v>
      </c>
      <c r="F102" s="21">
        <f>'A. Thermody. result (all suite)'!J58</f>
        <v>3.4696530000000001</v>
      </c>
      <c r="G102" s="21">
        <f>'A. Thermody. result (all suite)'!K58</f>
        <v>13.238676</v>
      </c>
      <c r="H102" s="21">
        <f>'A. Thermody. result (all suite)'!L58</f>
        <v>2.0397959999999999</v>
      </c>
      <c r="I102" s="21">
        <f>'A. Thermody. result (all suite)'!M58</f>
        <v>10.188981</v>
      </c>
      <c r="J102" s="21">
        <f>'A. Thermody. result (all suite)'!N58</f>
        <v>0.179982</v>
      </c>
      <c r="K102" s="21">
        <f>'A. Thermody. result (all suite)'!O58</f>
        <v>10.188981</v>
      </c>
      <c r="L102" s="21">
        <f>'A. Thermody. result (all suite)'!P58</f>
        <v>12.038796</v>
      </c>
      <c r="M102" s="21">
        <f>'A. Thermody. result (all suite)'!Q58</f>
        <v>1.539846</v>
      </c>
      <c r="N102" s="21">
        <f>'A. Thermody. result (all suite)'!R58</f>
        <v>2.6997300000000002</v>
      </c>
      <c r="O102" s="21">
        <f>'A. Thermody. result (all suite)'!S58</f>
        <v>1.8098190000000001</v>
      </c>
      <c r="P102" s="21">
        <f>'A. Thermody. result (all suite)'!T58</f>
        <v>2.1997800000000001</v>
      </c>
      <c r="Q102" s="21">
        <f t="shared" si="91"/>
        <v>99.999999000000017</v>
      </c>
      <c r="S102" s="19">
        <f t="shared" si="92"/>
        <v>1619</v>
      </c>
      <c r="T102" s="19">
        <f t="shared" si="93"/>
        <v>1</v>
      </c>
      <c r="V102" s="61">
        <f t="shared" si="94"/>
        <v>39.517116786221379</v>
      </c>
      <c r="W102" s="21">
        <f t="shared" si="95"/>
        <v>3.3933282664733526</v>
      </c>
      <c r="X102" s="21">
        <f t="shared" si="96"/>
        <v>12.947454250174983</v>
      </c>
      <c r="Y102" s="21">
        <f t="shared" si="97"/>
        <v>1.9949249751024896</v>
      </c>
      <c r="Z102" s="21">
        <f t="shared" si="98"/>
        <v>9.9648458315168487</v>
      </c>
      <c r="AA102" s="21">
        <f t="shared" si="99"/>
        <v>0.17602279192080791</v>
      </c>
      <c r="AB102" s="21">
        <f t="shared" si="100"/>
        <v>9.9648458315168487</v>
      </c>
      <c r="AC102" s="21">
        <f t="shared" si="101"/>
        <v>11.77396897070293</v>
      </c>
      <c r="AD102" s="21">
        <f t="shared" si="102"/>
        <v>1.5059727753224676</v>
      </c>
      <c r="AE102" s="21">
        <f t="shared" si="103"/>
        <v>2.6403418788121189</v>
      </c>
      <c r="AF102" s="21">
        <f t="shared" si="104"/>
        <v>1.7700069632036797</v>
      </c>
      <c r="AG102" s="21">
        <f t="shared" si="105"/>
        <v>95.64882932096792</v>
      </c>
      <c r="AH102" s="21"/>
      <c r="AI102" s="61">
        <f t="shared" si="106"/>
        <v>41.314793988344739</v>
      </c>
      <c r="AJ102" s="21">
        <f t="shared" si="107"/>
        <v>3.5476945097638271</v>
      </c>
      <c r="AK102" s="21">
        <f t="shared" si="108"/>
        <v>13.536448215928839</v>
      </c>
      <c r="AL102" s="21">
        <f t="shared" si="109"/>
        <v>2.0856763112156216</v>
      </c>
      <c r="AM102" s="21">
        <f t="shared" si="110"/>
        <v>10.418157652591759</v>
      </c>
      <c r="AN102" s="21">
        <f t="shared" si="111"/>
        <v>0.18403026275431955</v>
      </c>
      <c r="AO102" s="21">
        <f t="shared" si="112"/>
        <v>10.418157652591759</v>
      </c>
      <c r="AP102" s="21">
        <f t="shared" si="113"/>
        <v>12.309579797566707</v>
      </c>
      <c r="AQ102" s="21">
        <f t="shared" si="114"/>
        <v>1.5744811368980673</v>
      </c>
      <c r="AR102" s="21">
        <f t="shared" si="115"/>
        <v>2.7604539413147937</v>
      </c>
      <c r="AS102" s="21">
        <f t="shared" si="116"/>
        <v>1.8505265310295469</v>
      </c>
      <c r="AT102" s="21">
        <f t="shared" si="117"/>
        <v>99.999999999999986</v>
      </c>
      <c r="AU102" s="21"/>
      <c r="AV102" s="21">
        <f>AR102*'[1]diagram lines'!$G$39</f>
        <v>2.2914698131109512</v>
      </c>
      <c r="AW102" s="21">
        <f>AK102*'[1]diagram lines'!$G$40</f>
        <v>7.1643869313886217</v>
      </c>
      <c r="AX102" s="21">
        <f>AQ102*'[1]diagram lines'!$G$38</f>
        <v>1.1680323116258977</v>
      </c>
      <c r="AY102" s="21">
        <f>AP102*'[1]diagram lines'!$G$41</f>
        <v>8.797135148482143</v>
      </c>
      <c r="AZ102" s="21">
        <f t="shared" si="118"/>
        <v>4.3349350782128608</v>
      </c>
      <c r="BA102" s="21">
        <f t="shared" si="119"/>
        <v>0.5845312031092702</v>
      </c>
      <c r="BB102" s="21">
        <f t="shared" si="120"/>
        <v>2.0709300567154845</v>
      </c>
      <c r="BC102" s="86">
        <f t="shared" si="121"/>
        <v>0.4828748304450271</v>
      </c>
      <c r="BX102" s="61">
        <f t="shared" si="122"/>
        <v>0.67253593541944079</v>
      </c>
      <c r="BY102" s="21">
        <f t="shared" si="123"/>
        <v>4.343581622433651E-2</v>
      </c>
      <c r="BZ102" s="21">
        <f t="shared" si="124"/>
        <v>0.12984185955276581</v>
      </c>
      <c r="CA102" s="21">
        <f t="shared" si="125"/>
        <v>1.27734736051099E-2</v>
      </c>
      <c r="CB102" s="21">
        <f t="shared" si="126"/>
        <v>0.14180906054279752</v>
      </c>
      <c r="CC102" s="21">
        <f t="shared" si="127"/>
        <v>2.5371017761488582E-3</v>
      </c>
      <c r="CD102" s="21">
        <f t="shared" si="128"/>
        <v>0.25282831265508687</v>
      </c>
      <c r="CE102" s="21">
        <f t="shared" si="129"/>
        <v>0.21467182596291012</v>
      </c>
      <c r="CF102" s="21">
        <f t="shared" si="130"/>
        <v>2.4840232295531537E-2</v>
      </c>
      <c r="CG102" s="21">
        <f t="shared" si="131"/>
        <v>2.8659554140127389E-2</v>
      </c>
      <c r="CH102" s="21">
        <f t="shared" si="132"/>
        <v>1.2750232486050839E-2</v>
      </c>
      <c r="CI102" s="21">
        <f t="shared" si="133"/>
        <v>0.12207436182019979</v>
      </c>
      <c r="CJ102" s="21">
        <f t="shared" si="134"/>
        <v>1.658757766480506</v>
      </c>
      <c r="CL102" s="68">
        <f t="shared" si="135"/>
        <v>0.40544553822732293</v>
      </c>
      <c r="CM102" s="19">
        <f t="shared" si="136"/>
        <v>2.618575002454825E-2</v>
      </c>
      <c r="CN102" s="19">
        <f t="shared" si="137"/>
        <v>7.827656465371656E-2</v>
      </c>
      <c r="CO102" s="19">
        <f t="shared" si="138"/>
        <v>7.7006262537128662E-3</v>
      </c>
      <c r="CP102" s="19">
        <f t="shared" si="139"/>
        <v>8.5491120770263523E-2</v>
      </c>
      <c r="CQ102" s="19">
        <f t="shared" si="140"/>
        <v>1.5295191542837455E-3</v>
      </c>
      <c r="CR102" s="19">
        <f t="shared" si="141"/>
        <v>0.15242027363135072</v>
      </c>
      <c r="CS102" s="19">
        <f t="shared" si="142"/>
        <v>0.12941722432347266</v>
      </c>
      <c r="CT102" s="19">
        <f t="shared" si="143"/>
        <v>1.4975201803115996E-2</v>
      </c>
      <c r="CU102" s="19">
        <f t="shared" si="144"/>
        <v>1.7277721147275306E-2</v>
      </c>
      <c r="CV102" s="19">
        <f t="shared" si="145"/>
        <v>7.6866150945618991E-3</v>
      </c>
      <c r="CW102" s="19">
        <f t="shared" si="146"/>
        <v>7.3593844916375509E-2</v>
      </c>
      <c r="CX102" s="19">
        <f t="shared" si="147"/>
        <v>1</v>
      </c>
      <c r="CZ102" s="68">
        <f t="shared" si="148"/>
        <v>2.4859999999999999E-5</v>
      </c>
      <c r="DA102" s="19">
        <f t="shared" si="149"/>
        <v>1.9749039999999996E-5</v>
      </c>
      <c r="DB102" s="19">
        <f t="shared" si="150"/>
        <v>3.5539999999999995E-5</v>
      </c>
      <c r="DC102" s="19">
        <f t="shared" si="151"/>
        <v>4.1379139999999994E-5</v>
      </c>
      <c r="DD102" s="19">
        <f t="shared" si="152"/>
        <v>1.3332319999999997E-5</v>
      </c>
      <c r="DE102" s="19">
        <f t="shared" si="153"/>
        <v>1.3332319999999997E-5</v>
      </c>
      <c r="DF102" s="19">
        <f t="shared" si="154"/>
        <v>1.241342E-5</v>
      </c>
      <c r="DG102" s="19">
        <f t="shared" si="155"/>
        <v>1.7088039999999999E-5</v>
      </c>
      <c r="DH102" s="19">
        <f t="shared" si="156"/>
        <v>2.6215279999999998E-5</v>
      </c>
      <c r="DI102" s="19">
        <f t="shared" si="157"/>
        <v>3.889767999999999E-5</v>
      </c>
      <c r="DJ102" s="19">
        <f t="shared" si="158"/>
        <v>0</v>
      </c>
      <c r="DK102" s="19">
        <f t="shared" si="159"/>
        <v>2.2609159999999998E-5</v>
      </c>
      <c r="DM102" s="68">
        <f t="shared" si="160"/>
        <v>979.85389930400481</v>
      </c>
      <c r="DN102" s="19">
        <f t="shared" si="161"/>
        <v>105.91490583648191</v>
      </c>
      <c r="DO102" s="19">
        <f t="shared" si="162"/>
        <v>224.56608137571584</v>
      </c>
      <c r="DP102" s="19">
        <f t="shared" si="163"/>
        <v>29.718186662540781</v>
      </c>
      <c r="DQ102" s="19">
        <f t="shared" si="164"/>
        <v>460.72529217296278</v>
      </c>
      <c r="DR102" s="19">
        <f t="shared" si="165"/>
        <v>8.138425180680402</v>
      </c>
      <c r="DS102" s="19">
        <f t="shared" si="166"/>
        <v>494.83035515945107</v>
      </c>
      <c r="DT102" s="19">
        <f t="shared" si="167"/>
        <v>424.72500884012135</v>
      </c>
      <c r="DU102" s="19">
        <f t="shared" si="168"/>
        <v>35.411132735380306</v>
      </c>
      <c r="DV102" s="19">
        <f t="shared" si="169"/>
        <v>41.842118400720409</v>
      </c>
      <c r="DX102" s="19">
        <f t="shared" si="170"/>
        <v>58.655920228486458</v>
      </c>
      <c r="DZ102" s="99">
        <f t="shared" si="171"/>
        <v>2864.3813258965461</v>
      </c>
      <c r="EA102" s="21">
        <f t="shared" si="172"/>
        <v>2.864381325896546</v>
      </c>
      <c r="EB102" s="92">
        <f t="shared" si="173"/>
        <v>1346</v>
      </c>
    </row>
    <row r="103" spans="1:132" x14ac:dyDescent="0.3">
      <c r="A103" s="19">
        <f>'A. Thermody. result (all suite)'!C59</f>
        <v>1345</v>
      </c>
      <c r="B103" s="19" t="str">
        <f>'A. Thermody. result (all suite)'!A59</f>
        <v>Basanite</v>
      </c>
      <c r="C103" s="24">
        <f>'A. Thermody. result (all suite)'!G59</f>
        <v>100</v>
      </c>
      <c r="D103" s="19">
        <f>'A. Thermody. result (all suite)'!D59</f>
        <v>10000</v>
      </c>
      <c r="E103" s="61">
        <f>'A. Thermody. result (all suite)'!I59</f>
        <v>40.405959000000003</v>
      </c>
      <c r="F103" s="21">
        <f>'A. Thermody. result (all suite)'!J59</f>
        <v>3.4696530000000001</v>
      </c>
      <c r="G103" s="21">
        <f>'A. Thermody. result (all suite)'!K59</f>
        <v>13.238676</v>
      </c>
      <c r="H103" s="21">
        <f>'A. Thermody. result (all suite)'!L59</f>
        <v>2.0397959999999999</v>
      </c>
      <c r="I103" s="21">
        <f>'A. Thermody. result (all suite)'!M59</f>
        <v>10.188981</v>
      </c>
      <c r="J103" s="21">
        <f>'A. Thermody. result (all suite)'!N59</f>
        <v>0.179982</v>
      </c>
      <c r="K103" s="21">
        <f>'A. Thermody. result (all suite)'!O59</f>
        <v>10.188981</v>
      </c>
      <c r="L103" s="21">
        <f>'A. Thermody. result (all suite)'!P59</f>
        <v>12.038796</v>
      </c>
      <c r="M103" s="21">
        <f>'A. Thermody. result (all suite)'!Q59</f>
        <v>1.539846</v>
      </c>
      <c r="N103" s="21">
        <f>'A. Thermody. result (all suite)'!R59</f>
        <v>2.6997300000000002</v>
      </c>
      <c r="O103" s="21">
        <f>'A. Thermody. result (all suite)'!S59</f>
        <v>1.8098190000000001</v>
      </c>
      <c r="P103" s="21">
        <f>'A. Thermody. result (all suite)'!T59</f>
        <v>2.1997800000000001</v>
      </c>
      <c r="Q103" s="21">
        <f t="shared" si="91"/>
        <v>99.999999000000017</v>
      </c>
      <c r="S103" s="19">
        <f t="shared" si="92"/>
        <v>1618</v>
      </c>
      <c r="T103" s="19">
        <f t="shared" si="93"/>
        <v>1</v>
      </c>
      <c r="V103" s="61">
        <f t="shared" si="94"/>
        <v>39.517116786221379</v>
      </c>
      <c r="W103" s="21">
        <f t="shared" si="95"/>
        <v>3.3933282664733526</v>
      </c>
      <c r="X103" s="21">
        <f t="shared" si="96"/>
        <v>12.947454250174983</v>
      </c>
      <c r="Y103" s="21">
        <f t="shared" si="97"/>
        <v>1.9949249751024896</v>
      </c>
      <c r="Z103" s="21">
        <f t="shared" si="98"/>
        <v>9.9648458315168487</v>
      </c>
      <c r="AA103" s="21">
        <f t="shared" si="99"/>
        <v>0.17602279192080791</v>
      </c>
      <c r="AB103" s="21">
        <f t="shared" si="100"/>
        <v>9.9648458315168487</v>
      </c>
      <c r="AC103" s="21">
        <f t="shared" si="101"/>
        <v>11.77396897070293</v>
      </c>
      <c r="AD103" s="21">
        <f t="shared" si="102"/>
        <v>1.5059727753224676</v>
      </c>
      <c r="AE103" s="21">
        <f t="shared" si="103"/>
        <v>2.6403418788121189</v>
      </c>
      <c r="AF103" s="21">
        <f t="shared" si="104"/>
        <v>1.7700069632036797</v>
      </c>
      <c r="AG103" s="21">
        <f t="shared" si="105"/>
        <v>95.64882932096792</v>
      </c>
      <c r="AH103" s="21"/>
      <c r="AI103" s="61">
        <f t="shared" si="106"/>
        <v>41.314793988344739</v>
      </c>
      <c r="AJ103" s="21">
        <f t="shared" si="107"/>
        <v>3.5476945097638271</v>
      </c>
      <c r="AK103" s="21">
        <f t="shared" si="108"/>
        <v>13.536448215928839</v>
      </c>
      <c r="AL103" s="21">
        <f t="shared" si="109"/>
        <v>2.0856763112156216</v>
      </c>
      <c r="AM103" s="21">
        <f t="shared" si="110"/>
        <v>10.418157652591759</v>
      </c>
      <c r="AN103" s="21">
        <f t="shared" si="111"/>
        <v>0.18403026275431955</v>
      </c>
      <c r="AO103" s="21">
        <f t="shared" si="112"/>
        <v>10.418157652591759</v>
      </c>
      <c r="AP103" s="21">
        <f t="shared" si="113"/>
        <v>12.309579797566707</v>
      </c>
      <c r="AQ103" s="21">
        <f t="shared" si="114"/>
        <v>1.5744811368980673</v>
      </c>
      <c r="AR103" s="21">
        <f t="shared" si="115"/>
        <v>2.7604539413147937</v>
      </c>
      <c r="AS103" s="21">
        <f t="shared" si="116"/>
        <v>1.8505265310295469</v>
      </c>
      <c r="AT103" s="21">
        <f t="shared" si="117"/>
        <v>99.999999999999986</v>
      </c>
      <c r="AU103" s="21"/>
      <c r="AV103" s="21">
        <f>AR103*'[1]diagram lines'!$G$39</f>
        <v>2.2914698131109512</v>
      </c>
      <c r="AW103" s="21">
        <f>AK103*'[1]diagram lines'!$G$40</f>
        <v>7.1643869313886217</v>
      </c>
      <c r="AX103" s="21">
        <f>AQ103*'[1]diagram lines'!$G$38</f>
        <v>1.1680323116258977</v>
      </c>
      <c r="AY103" s="21">
        <f>AP103*'[1]diagram lines'!$G$41</f>
        <v>8.797135148482143</v>
      </c>
      <c r="AZ103" s="21">
        <f t="shared" si="118"/>
        <v>4.3349350782128608</v>
      </c>
      <c r="BA103" s="21">
        <f t="shared" si="119"/>
        <v>0.5845312031092702</v>
      </c>
      <c r="BB103" s="21">
        <f t="shared" si="120"/>
        <v>2.0709300567154845</v>
      </c>
      <c r="BC103" s="86">
        <f t="shared" si="121"/>
        <v>0.4828748304450271</v>
      </c>
      <c r="BX103" s="61">
        <f t="shared" si="122"/>
        <v>0.67253593541944079</v>
      </c>
      <c r="BY103" s="21">
        <f t="shared" si="123"/>
        <v>4.343581622433651E-2</v>
      </c>
      <c r="BZ103" s="21">
        <f t="shared" si="124"/>
        <v>0.12984185955276581</v>
      </c>
      <c r="CA103" s="21">
        <f t="shared" si="125"/>
        <v>1.27734736051099E-2</v>
      </c>
      <c r="CB103" s="21">
        <f t="shared" si="126"/>
        <v>0.14180906054279752</v>
      </c>
      <c r="CC103" s="21">
        <f t="shared" si="127"/>
        <v>2.5371017761488582E-3</v>
      </c>
      <c r="CD103" s="21">
        <f t="shared" si="128"/>
        <v>0.25282831265508687</v>
      </c>
      <c r="CE103" s="21">
        <f t="shared" si="129"/>
        <v>0.21467182596291012</v>
      </c>
      <c r="CF103" s="21">
        <f t="shared" si="130"/>
        <v>2.4840232295531537E-2</v>
      </c>
      <c r="CG103" s="21">
        <f t="shared" si="131"/>
        <v>2.8659554140127389E-2</v>
      </c>
      <c r="CH103" s="21">
        <f t="shared" si="132"/>
        <v>1.2750232486050839E-2</v>
      </c>
      <c r="CI103" s="21">
        <f t="shared" si="133"/>
        <v>0.12207436182019979</v>
      </c>
      <c r="CJ103" s="21">
        <f t="shared" si="134"/>
        <v>1.658757766480506</v>
      </c>
      <c r="CL103" s="68">
        <f t="shared" si="135"/>
        <v>0.40544553822732293</v>
      </c>
      <c r="CM103" s="19">
        <f t="shared" si="136"/>
        <v>2.618575002454825E-2</v>
      </c>
      <c r="CN103" s="19">
        <f t="shared" si="137"/>
        <v>7.827656465371656E-2</v>
      </c>
      <c r="CO103" s="19">
        <f t="shared" si="138"/>
        <v>7.7006262537128662E-3</v>
      </c>
      <c r="CP103" s="19">
        <f t="shared" si="139"/>
        <v>8.5491120770263523E-2</v>
      </c>
      <c r="CQ103" s="19">
        <f t="shared" si="140"/>
        <v>1.5295191542837455E-3</v>
      </c>
      <c r="CR103" s="19">
        <f t="shared" si="141"/>
        <v>0.15242027363135072</v>
      </c>
      <c r="CS103" s="19">
        <f t="shared" si="142"/>
        <v>0.12941722432347266</v>
      </c>
      <c r="CT103" s="19">
        <f t="shared" si="143"/>
        <v>1.4975201803115996E-2</v>
      </c>
      <c r="CU103" s="19">
        <f t="shared" si="144"/>
        <v>1.7277721147275306E-2</v>
      </c>
      <c r="CV103" s="19">
        <f t="shared" si="145"/>
        <v>7.6866150945618991E-3</v>
      </c>
      <c r="CW103" s="19">
        <f t="shared" si="146"/>
        <v>7.3593844916375509E-2</v>
      </c>
      <c r="CX103" s="19">
        <f t="shared" si="147"/>
        <v>1</v>
      </c>
      <c r="CZ103" s="68">
        <f t="shared" si="148"/>
        <v>2.4859999999999999E-5</v>
      </c>
      <c r="DA103" s="19">
        <f t="shared" si="149"/>
        <v>1.9741799999999998E-5</v>
      </c>
      <c r="DB103" s="19">
        <f t="shared" si="150"/>
        <v>3.5539999999999995E-5</v>
      </c>
      <c r="DC103" s="19">
        <f t="shared" si="151"/>
        <v>4.1370049999999995E-5</v>
      </c>
      <c r="DD103" s="19">
        <f t="shared" si="152"/>
        <v>1.3329399999999998E-5</v>
      </c>
      <c r="DE103" s="19">
        <f t="shared" si="153"/>
        <v>1.3329399999999998E-5</v>
      </c>
      <c r="DF103" s="19">
        <f t="shared" si="154"/>
        <v>1.241015E-5</v>
      </c>
      <c r="DG103" s="19">
        <f t="shared" si="155"/>
        <v>1.7084299999999998E-5</v>
      </c>
      <c r="DH103" s="19">
        <f t="shared" si="156"/>
        <v>2.6207599999999996E-5</v>
      </c>
      <c r="DI103" s="19">
        <f t="shared" si="157"/>
        <v>3.8885599999999992E-5</v>
      </c>
      <c r="DJ103" s="19">
        <f t="shared" si="158"/>
        <v>0</v>
      </c>
      <c r="DK103" s="19">
        <f t="shared" si="159"/>
        <v>2.25997E-5</v>
      </c>
      <c r="DM103" s="68">
        <f t="shared" si="160"/>
        <v>979.85389930400481</v>
      </c>
      <c r="DN103" s="19">
        <f t="shared" si="161"/>
        <v>105.95374849106537</v>
      </c>
      <c r="DO103" s="19">
        <f t="shared" si="162"/>
        <v>224.56608137571584</v>
      </c>
      <c r="DP103" s="19">
        <f t="shared" si="163"/>
        <v>29.724716466511587</v>
      </c>
      <c r="DQ103" s="19">
        <f t="shared" si="164"/>
        <v>460.82622078588946</v>
      </c>
      <c r="DR103" s="19">
        <f t="shared" si="165"/>
        <v>8.1402080217330806</v>
      </c>
      <c r="DS103" s="19">
        <f t="shared" si="166"/>
        <v>494.96073998649763</v>
      </c>
      <c r="DT103" s="19">
        <f t="shared" si="167"/>
        <v>424.81798727839873</v>
      </c>
      <c r="DU103" s="19">
        <f t="shared" si="168"/>
        <v>35.421509782473812</v>
      </c>
      <c r="DV103" s="19">
        <f t="shared" si="169"/>
        <v>41.855116857482827</v>
      </c>
      <c r="DX103" s="19">
        <f t="shared" si="170"/>
        <v>58.680472988273593</v>
      </c>
      <c r="DZ103" s="99">
        <f t="shared" si="171"/>
        <v>2864.800701338047</v>
      </c>
      <c r="EA103" s="21">
        <f t="shared" si="172"/>
        <v>2.864800701338047</v>
      </c>
      <c r="EB103" s="92">
        <f t="shared" si="173"/>
        <v>1345</v>
      </c>
    </row>
    <row r="104" spans="1:132" x14ac:dyDescent="0.3">
      <c r="A104" s="19">
        <f>'A. Thermody. result (all suite)'!C60</f>
        <v>1344</v>
      </c>
      <c r="B104" s="19" t="str">
        <f>'A. Thermody. result (all suite)'!A60</f>
        <v>Basanite</v>
      </c>
      <c r="C104" s="24">
        <f>'A. Thermody. result (all suite)'!G60</f>
        <v>100</v>
      </c>
      <c r="D104" s="19">
        <f>'A. Thermody. result (all suite)'!D60</f>
        <v>10000</v>
      </c>
      <c r="E104" s="61">
        <f>'A. Thermody. result (all suite)'!I60</f>
        <v>40.405959000000003</v>
      </c>
      <c r="F104" s="21">
        <f>'A. Thermody. result (all suite)'!J60</f>
        <v>3.4696530000000001</v>
      </c>
      <c r="G104" s="21">
        <f>'A. Thermody. result (all suite)'!K60</f>
        <v>13.238676</v>
      </c>
      <c r="H104" s="21">
        <f>'A. Thermody. result (all suite)'!L60</f>
        <v>2.0397959999999999</v>
      </c>
      <c r="I104" s="21">
        <f>'A. Thermody. result (all suite)'!M60</f>
        <v>10.188981</v>
      </c>
      <c r="J104" s="21">
        <f>'A. Thermody. result (all suite)'!N60</f>
        <v>0.179982</v>
      </c>
      <c r="K104" s="21">
        <f>'A. Thermody. result (all suite)'!O60</f>
        <v>10.188981</v>
      </c>
      <c r="L104" s="21">
        <f>'A. Thermody. result (all suite)'!P60</f>
        <v>12.038796</v>
      </c>
      <c r="M104" s="21">
        <f>'A. Thermody. result (all suite)'!Q60</f>
        <v>1.539846</v>
      </c>
      <c r="N104" s="21">
        <f>'A. Thermody. result (all suite)'!R60</f>
        <v>2.6997300000000002</v>
      </c>
      <c r="O104" s="21">
        <f>'A. Thermody. result (all suite)'!S60</f>
        <v>1.8098190000000001</v>
      </c>
      <c r="P104" s="21">
        <f>'A. Thermody. result (all suite)'!T60</f>
        <v>2.1997800000000001</v>
      </c>
      <c r="Q104" s="21">
        <f t="shared" si="91"/>
        <v>99.999999000000017</v>
      </c>
      <c r="S104" s="19">
        <f t="shared" si="92"/>
        <v>1617</v>
      </c>
      <c r="T104" s="19">
        <f t="shared" si="93"/>
        <v>1</v>
      </c>
      <c r="V104" s="61">
        <f t="shared" si="94"/>
        <v>39.517116786221379</v>
      </c>
      <c r="W104" s="21">
        <f t="shared" si="95"/>
        <v>3.3933282664733526</v>
      </c>
      <c r="X104" s="21">
        <f t="shared" si="96"/>
        <v>12.947454250174983</v>
      </c>
      <c r="Y104" s="21">
        <f t="shared" si="97"/>
        <v>1.9949249751024896</v>
      </c>
      <c r="Z104" s="21">
        <f t="shared" si="98"/>
        <v>9.9648458315168487</v>
      </c>
      <c r="AA104" s="21">
        <f t="shared" si="99"/>
        <v>0.17602279192080791</v>
      </c>
      <c r="AB104" s="21">
        <f t="shared" si="100"/>
        <v>9.9648458315168487</v>
      </c>
      <c r="AC104" s="21">
        <f t="shared" si="101"/>
        <v>11.77396897070293</v>
      </c>
      <c r="AD104" s="21">
        <f t="shared" si="102"/>
        <v>1.5059727753224676</v>
      </c>
      <c r="AE104" s="21">
        <f t="shared" si="103"/>
        <v>2.6403418788121189</v>
      </c>
      <c r="AF104" s="21">
        <f t="shared" si="104"/>
        <v>1.7700069632036797</v>
      </c>
      <c r="AG104" s="21">
        <f t="shared" si="105"/>
        <v>95.64882932096792</v>
      </c>
      <c r="AH104" s="21"/>
      <c r="AI104" s="61">
        <f t="shared" si="106"/>
        <v>41.314793988344739</v>
      </c>
      <c r="AJ104" s="21">
        <f t="shared" si="107"/>
        <v>3.5476945097638271</v>
      </c>
      <c r="AK104" s="21">
        <f t="shared" si="108"/>
        <v>13.536448215928839</v>
      </c>
      <c r="AL104" s="21">
        <f t="shared" si="109"/>
        <v>2.0856763112156216</v>
      </c>
      <c r="AM104" s="21">
        <f t="shared" si="110"/>
        <v>10.418157652591759</v>
      </c>
      <c r="AN104" s="21">
        <f t="shared" si="111"/>
        <v>0.18403026275431955</v>
      </c>
      <c r="AO104" s="21">
        <f t="shared" si="112"/>
        <v>10.418157652591759</v>
      </c>
      <c r="AP104" s="21">
        <f t="shared" si="113"/>
        <v>12.309579797566707</v>
      </c>
      <c r="AQ104" s="21">
        <f t="shared" si="114"/>
        <v>1.5744811368980673</v>
      </c>
      <c r="AR104" s="21">
        <f t="shared" si="115"/>
        <v>2.7604539413147937</v>
      </c>
      <c r="AS104" s="21">
        <f t="shared" si="116"/>
        <v>1.8505265310295469</v>
      </c>
      <c r="AT104" s="21">
        <f t="shared" si="117"/>
        <v>99.999999999999986</v>
      </c>
      <c r="AU104" s="21"/>
      <c r="AV104" s="21">
        <f>AR104*'[1]diagram lines'!$G$39</f>
        <v>2.2914698131109512</v>
      </c>
      <c r="AW104" s="21">
        <f>AK104*'[1]diagram lines'!$G$40</f>
        <v>7.1643869313886217</v>
      </c>
      <c r="AX104" s="21">
        <f>AQ104*'[1]diagram lines'!$G$38</f>
        <v>1.1680323116258977</v>
      </c>
      <c r="AY104" s="21">
        <f>AP104*'[1]diagram lines'!$G$41</f>
        <v>8.797135148482143</v>
      </c>
      <c r="AZ104" s="21">
        <f t="shared" si="118"/>
        <v>4.3349350782128608</v>
      </c>
      <c r="BA104" s="21">
        <f t="shared" si="119"/>
        <v>0.5845312031092702</v>
      </c>
      <c r="BB104" s="21">
        <f t="shared" si="120"/>
        <v>2.0709300567154845</v>
      </c>
      <c r="BC104" s="86">
        <f t="shared" si="121"/>
        <v>0.4828748304450271</v>
      </c>
      <c r="BX104" s="61">
        <f t="shared" si="122"/>
        <v>0.67253593541944079</v>
      </c>
      <c r="BY104" s="21">
        <f t="shared" si="123"/>
        <v>4.343581622433651E-2</v>
      </c>
      <c r="BZ104" s="21">
        <f t="shared" si="124"/>
        <v>0.12984185955276581</v>
      </c>
      <c r="CA104" s="21">
        <f t="shared" si="125"/>
        <v>1.27734736051099E-2</v>
      </c>
      <c r="CB104" s="21">
        <f t="shared" si="126"/>
        <v>0.14180906054279752</v>
      </c>
      <c r="CC104" s="21">
        <f t="shared" si="127"/>
        <v>2.5371017761488582E-3</v>
      </c>
      <c r="CD104" s="21">
        <f t="shared" si="128"/>
        <v>0.25282831265508687</v>
      </c>
      <c r="CE104" s="21">
        <f t="shared" si="129"/>
        <v>0.21467182596291012</v>
      </c>
      <c r="CF104" s="21">
        <f t="shared" si="130"/>
        <v>2.4840232295531537E-2</v>
      </c>
      <c r="CG104" s="21">
        <f t="shared" si="131"/>
        <v>2.8659554140127389E-2</v>
      </c>
      <c r="CH104" s="21">
        <f t="shared" si="132"/>
        <v>1.2750232486050839E-2</v>
      </c>
      <c r="CI104" s="21">
        <f t="shared" si="133"/>
        <v>0.12207436182019979</v>
      </c>
      <c r="CJ104" s="21">
        <f t="shared" si="134"/>
        <v>1.658757766480506</v>
      </c>
      <c r="CL104" s="68">
        <f t="shared" si="135"/>
        <v>0.40544553822732293</v>
      </c>
      <c r="CM104" s="19">
        <f t="shared" si="136"/>
        <v>2.618575002454825E-2</v>
      </c>
      <c r="CN104" s="19">
        <f t="shared" si="137"/>
        <v>7.827656465371656E-2</v>
      </c>
      <c r="CO104" s="19">
        <f t="shared" si="138"/>
        <v>7.7006262537128662E-3</v>
      </c>
      <c r="CP104" s="19">
        <f t="shared" si="139"/>
        <v>8.5491120770263523E-2</v>
      </c>
      <c r="CQ104" s="19">
        <f t="shared" si="140"/>
        <v>1.5295191542837455E-3</v>
      </c>
      <c r="CR104" s="19">
        <f t="shared" si="141"/>
        <v>0.15242027363135072</v>
      </c>
      <c r="CS104" s="19">
        <f t="shared" si="142"/>
        <v>0.12941722432347266</v>
      </c>
      <c r="CT104" s="19">
        <f t="shared" si="143"/>
        <v>1.4975201803115996E-2</v>
      </c>
      <c r="CU104" s="19">
        <f t="shared" si="144"/>
        <v>1.7277721147275306E-2</v>
      </c>
      <c r="CV104" s="19">
        <f t="shared" si="145"/>
        <v>7.6866150945618991E-3</v>
      </c>
      <c r="CW104" s="19">
        <f t="shared" si="146"/>
        <v>7.3593844916375509E-2</v>
      </c>
      <c r="CX104" s="19">
        <f t="shared" si="147"/>
        <v>1</v>
      </c>
      <c r="CZ104" s="68">
        <f t="shared" si="148"/>
        <v>2.4859999999999999E-5</v>
      </c>
      <c r="DA104" s="19">
        <f t="shared" si="149"/>
        <v>1.9734559999999996E-5</v>
      </c>
      <c r="DB104" s="19">
        <f t="shared" si="150"/>
        <v>3.5539999999999995E-5</v>
      </c>
      <c r="DC104" s="19">
        <f t="shared" si="151"/>
        <v>4.1360959999999996E-5</v>
      </c>
      <c r="DD104" s="19">
        <f t="shared" si="152"/>
        <v>1.3326479999999997E-5</v>
      </c>
      <c r="DE104" s="19">
        <f t="shared" si="153"/>
        <v>1.3326479999999997E-5</v>
      </c>
      <c r="DF104" s="19">
        <f t="shared" si="154"/>
        <v>1.240688E-5</v>
      </c>
      <c r="DG104" s="19">
        <f t="shared" si="155"/>
        <v>1.7080559999999998E-5</v>
      </c>
      <c r="DH104" s="19">
        <f t="shared" si="156"/>
        <v>2.6199919999999998E-5</v>
      </c>
      <c r="DI104" s="19">
        <f t="shared" si="157"/>
        <v>3.8873519999999994E-5</v>
      </c>
      <c r="DJ104" s="19">
        <f t="shared" si="158"/>
        <v>0</v>
      </c>
      <c r="DK104" s="19">
        <f t="shared" si="159"/>
        <v>2.2590239999999999E-5</v>
      </c>
      <c r="DM104" s="68">
        <f t="shared" si="160"/>
        <v>979.85389930400481</v>
      </c>
      <c r="DN104" s="19">
        <f t="shared" si="161"/>
        <v>105.99261964598728</v>
      </c>
      <c r="DO104" s="19">
        <f t="shared" si="162"/>
        <v>224.56608137571584</v>
      </c>
      <c r="DP104" s="19">
        <f t="shared" si="163"/>
        <v>29.731249140624584</v>
      </c>
      <c r="DQ104" s="19">
        <f t="shared" si="164"/>
        <v>460.92719362828257</v>
      </c>
      <c r="DR104" s="19">
        <f t="shared" si="165"/>
        <v>8.141991644071723</v>
      </c>
      <c r="DS104" s="19">
        <f t="shared" si="166"/>
        <v>495.09119354289174</v>
      </c>
      <c r="DT104" s="19">
        <f t="shared" si="167"/>
        <v>424.91100643423562</v>
      </c>
      <c r="DU104" s="19">
        <f t="shared" si="168"/>
        <v>35.431892913228765</v>
      </c>
      <c r="DV104" s="19">
        <f t="shared" si="169"/>
        <v>41.868123392822</v>
      </c>
      <c r="DX104" s="19">
        <f t="shared" si="170"/>
        <v>58.705046311729618</v>
      </c>
      <c r="DZ104" s="99">
        <f t="shared" si="171"/>
        <v>2865.2202973335948</v>
      </c>
      <c r="EA104" s="21">
        <f t="shared" si="172"/>
        <v>2.865220297333595</v>
      </c>
      <c r="EB104" s="92">
        <f t="shared" si="173"/>
        <v>1344</v>
      </c>
    </row>
    <row r="105" spans="1:132" x14ac:dyDescent="0.3">
      <c r="A105" s="19">
        <f>'A. Thermody. result (all suite)'!C61</f>
        <v>1343</v>
      </c>
      <c r="B105" s="19" t="str">
        <f>'A. Thermody. result (all suite)'!A61</f>
        <v>Basanite</v>
      </c>
      <c r="C105" s="24">
        <f>'A. Thermody. result (all suite)'!G61</f>
        <v>100</v>
      </c>
      <c r="D105" s="19">
        <f>'A. Thermody. result (all suite)'!D61</f>
        <v>10000</v>
      </c>
      <c r="E105" s="61">
        <f>'A. Thermody. result (all suite)'!I61</f>
        <v>40.405959000000003</v>
      </c>
      <c r="F105" s="21">
        <f>'A. Thermody. result (all suite)'!J61</f>
        <v>3.4696530000000001</v>
      </c>
      <c r="G105" s="21">
        <f>'A. Thermody. result (all suite)'!K61</f>
        <v>13.238676</v>
      </c>
      <c r="H105" s="21">
        <f>'A. Thermody. result (all suite)'!L61</f>
        <v>2.0397959999999999</v>
      </c>
      <c r="I105" s="21">
        <f>'A. Thermody. result (all suite)'!M61</f>
        <v>10.188981</v>
      </c>
      <c r="J105" s="21">
        <f>'A. Thermody. result (all suite)'!N61</f>
        <v>0.179982</v>
      </c>
      <c r="K105" s="21">
        <f>'A. Thermody. result (all suite)'!O61</f>
        <v>10.188981</v>
      </c>
      <c r="L105" s="21">
        <f>'A. Thermody. result (all suite)'!P61</f>
        <v>12.038796</v>
      </c>
      <c r="M105" s="21">
        <f>'A. Thermody. result (all suite)'!Q61</f>
        <v>1.539846</v>
      </c>
      <c r="N105" s="21">
        <f>'A. Thermody. result (all suite)'!R61</f>
        <v>2.6997300000000002</v>
      </c>
      <c r="O105" s="21">
        <f>'A. Thermody. result (all suite)'!S61</f>
        <v>1.8098190000000001</v>
      </c>
      <c r="P105" s="21">
        <f>'A. Thermody. result (all suite)'!T61</f>
        <v>2.1997800000000001</v>
      </c>
      <c r="Q105" s="21">
        <f t="shared" si="91"/>
        <v>99.999999000000017</v>
      </c>
      <c r="S105" s="19">
        <f t="shared" si="92"/>
        <v>1616</v>
      </c>
      <c r="T105" s="19">
        <f t="shared" si="93"/>
        <v>1</v>
      </c>
      <c r="V105" s="61">
        <f t="shared" si="94"/>
        <v>39.517116786221379</v>
      </c>
      <c r="W105" s="21">
        <f t="shared" si="95"/>
        <v>3.3933282664733526</v>
      </c>
      <c r="X105" s="21">
        <f t="shared" si="96"/>
        <v>12.947454250174983</v>
      </c>
      <c r="Y105" s="21">
        <f t="shared" si="97"/>
        <v>1.9949249751024896</v>
      </c>
      <c r="Z105" s="21">
        <f t="shared" si="98"/>
        <v>9.9648458315168487</v>
      </c>
      <c r="AA105" s="21">
        <f t="shared" si="99"/>
        <v>0.17602279192080791</v>
      </c>
      <c r="AB105" s="21">
        <f t="shared" si="100"/>
        <v>9.9648458315168487</v>
      </c>
      <c r="AC105" s="21">
        <f t="shared" si="101"/>
        <v>11.77396897070293</v>
      </c>
      <c r="AD105" s="21">
        <f t="shared" si="102"/>
        <v>1.5059727753224676</v>
      </c>
      <c r="AE105" s="21">
        <f t="shared" si="103"/>
        <v>2.6403418788121189</v>
      </c>
      <c r="AF105" s="21">
        <f t="shared" si="104"/>
        <v>1.7700069632036797</v>
      </c>
      <c r="AG105" s="21">
        <f t="shared" si="105"/>
        <v>95.64882932096792</v>
      </c>
      <c r="AH105" s="21"/>
      <c r="AI105" s="61">
        <f t="shared" si="106"/>
        <v>41.314793988344739</v>
      </c>
      <c r="AJ105" s="21">
        <f t="shared" si="107"/>
        <v>3.5476945097638271</v>
      </c>
      <c r="AK105" s="21">
        <f t="shared" si="108"/>
        <v>13.536448215928839</v>
      </c>
      <c r="AL105" s="21">
        <f t="shared" si="109"/>
        <v>2.0856763112156216</v>
      </c>
      <c r="AM105" s="21">
        <f t="shared" si="110"/>
        <v>10.418157652591759</v>
      </c>
      <c r="AN105" s="21">
        <f t="shared" si="111"/>
        <v>0.18403026275431955</v>
      </c>
      <c r="AO105" s="21">
        <f t="shared" si="112"/>
        <v>10.418157652591759</v>
      </c>
      <c r="AP105" s="21">
        <f t="shared" si="113"/>
        <v>12.309579797566707</v>
      </c>
      <c r="AQ105" s="21">
        <f t="shared" si="114"/>
        <v>1.5744811368980673</v>
      </c>
      <c r="AR105" s="21">
        <f t="shared" si="115"/>
        <v>2.7604539413147937</v>
      </c>
      <c r="AS105" s="21">
        <f t="shared" si="116"/>
        <v>1.8505265310295469</v>
      </c>
      <c r="AT105" s="21">
        <f t="shared" si="117"/>
        <v>99.999999999999986</v>
      </c>
      <c r="AU105" s="21"/>
      <c r="AV105" s="21">
        <f>AR105*'[1]diagram lines'!$G$39</f>
        <v>2.2914698131109512</v>
      </c>
      <c r="AW105" s="21">
        <f>AK105*'[1]diagram lines'!$G$40</f>
        <v>7.1643869313886217</v>
      </c>
      <c r="AX105" s="21">
        <f>AQ105*'[1]diagram lines'!$G$38</f>
        <v>1.1680323116258977</v>
      </c>
      <c r="AY105" s="21">
        <f>AP105*'[1]diagram lines'!$G$41</f>
        <v>8.797135148482143</v>
      </c>
      <c r="AZ105" s="21">
        <f t="shared" si="118"/>
        <v>4.3349350782128608</v>
      </c>
      <c r="BA105" s="21">
        <f t="shared" si="119"/>
        <v>0.5845312031092702</v>
      </c>
      <c r="BB105" s="21">
        <f t="shared" si="120"/>
        <v>2.0709300567154845</v>
      </c>
      <c r="BC105" s="86">
        <f t="shared" si="121"/>
        <v>0.4828748304450271</v>
      </c>
      <c r="BX105" s="61">
        <f t="shared" si="122"/>
        <v>0.67253593541944079</v>
      </c>
      <c r="BY105" s="21">
        <f t="shared" si="123"/>
        <v>4.343581622433651E-2</v>
      </c>
      <c r="BZ105" s="21">
        <f t="shared" si="124"/>
        <v>0.12984185955276581</v>
      </c>
      <c r="CA105" s="21">
        <f t="shared" si="125"/>
        <v>1.27734736051099E-2</v>
      </c>
      <c r="CB105" s="21">
        <f t="shared" si="126"/>
        <v>0.14180906054279752</v>
      </c>
      <c r="CC105" s="21">
        <f t="shared" si="127"/>
        <v>2.5371017761488582E-3</v>
      </c>
      <c r="CD105" s="21">
        <f t="shared" si="128"/>
        <v>0.25282831265508687</v>
      </c>
      <c r="CE105" s="21">
        <f t="shared" si="129"/>
        <v>0.21467182596291012</v>
      </c>
      <c r="CF105" s="21">
        <f t="shared" si="130"/>
        <v>2.4840232295531537E-2</v>
      </c>
      <c r="CG105" s="21">
        <f t="shared" si="131"/>
        <v>2.8659554140127389E-2</v>
      </c>
      <c r="CH105" s="21">
        <f t="shared" si="132"/>
        <v>1.2750232486050839E-2</v>
      </c>
      <c r="CI105" s="21">
        <f t="shared" si="133"/>
        <v>0.12207436182019979</v>
      </c>
      <c r="CJ105" s="21">
        <f t="shared" si="134"/>
        <v>1.658757766480506</v>
      </c>
      <c r="CL105" s="68">
        <f t="shared" si="135"/>
        <v>0.40544553822732293</v>
      </c>
      <c r="CM105" s="19">
        <f t="shared" si="136"/>
        <v>2.618575002454825E-2</v>
      </c>
      <c r="CN105" s="19">
        <f t="shared" si="137"/>
        <v>7.827656465371656E-2</v>
      </c>
      <c r="CO105" s="19">
        <f t="shared" si="138"/>
        <v>7.7006262537128662E-3</v>
      </c>
      <c r="CP105" s="19">
        <f t="shared" si="139"/>
        <v>8.5491120770263523E-2</v>
      </c>
      <c r="CQ105" s="19">
        <f t="shared" si="140"/>
        <v>1.5295191542837455E-3</v>
      </c>
      <c r="CR105" s="19">
        <f t="shared" si="141"/>
        <v>0.15242027363135072</v>
      </c>
      <c r="CS105" s="19">
        <f t="shared" si="142"/>
        <v>0.12941722432347266</v>
      </c>
      <c r="CT105" s="19">
        <f t="shared" si="143"/>
        <v>1.4975201803115996E-2</v>
      </c>
      <c r="CU105" s="19">
        <f t="shared" si="144"/>
        <v>1.7277721147275306E-2</v>
      </c>
      <c r="CV105" s="19">
        <f t="shared" si="145"/>
        <v>7.6866150945618991E-3</v>
      </c>
      <c r="CW105" s="19">
        <f t="shared" si="146"/>
        <v>7.3593844916375509E-2</v>
      </c>
      <c r="CX105" s="19">
        <f t="shared" si="147"/>
        <v>1</v>
      </c>
      <c r="CZ105" s="68">
        <f t="shared" si="148"/>
        <v>2.4859999999999999E-5</v>
      </c>
      <c r="DA105" s="19">
        <f t="shared" si="149"/>
        <v>1.9727319999999998E-5</v>
      </c>
      <c r="DB105" s="19">
        <f t="shared" si="150"/>
        <v>3.5539999999999995E-5</v>
      </c>
      <c r="DC105" s="19">
        <f t="shared" si="151"/>
        <v>4.1351869999999997E-5</v>
      </c>
      <c r="DD105" s="19">
        <f t="shared" si="152"/>
        <v>1.3323559999999998E-5</v>
      </c>
      <c r="DE105" s="19">
        <f t="shared" si="153"/>
        <v>1.3323559999999998E-5</v>
      </c>
      <c r="DF105" s="19">
        <f t="shared" si="154"/>
        <v>1.240361E-5</v>
      </c>
      <c r="DG105" s="19">
        <f t="shared" si="155"/>
        <v>1.707682E-5</v>
      </c>
      <c r="DH105" s="19">
        <f t="shared" si="156"/>
        <v>2.6192239999999996E-5</v>
      </c>
      <c r="DI105" s="19">
        <f t="shared" si="157"/>
        <v>3.886143999999999E-5</v>
      </c>
      <c r="DJ105" s="19">
        <f t="shared" si="158"/>
        <v>0</v>
      </c>
      <c r="DK105" s="19">
        <f t="shared" si="159"/>
        <v>2.2580779999999998E-5</v>
      </c>
      <c r="DM105" s="68">
        <f t="shared" si="160"/>
        <v>979.85389930400481</v>
      </c>
      <c r="DN105" s="19">
        <f t="shared" si="161"/>
        <v>106.03151933262676</v>
      </c>
      <c r="DO105" s="19">
        <f t="shared" si="162"/>
        <v>224.56608137571584</v>
      </c>
      <c r="DP105" s="19">
        <f t="shared" si="163"/>
        <v>29.737784686772514</v>
      </c>
      <c r="DQ105" s="19">
        <f t="shared" si="164"/>
        <v>461.02821072922217</v>
      </c>
      <c r="DR105" s="19">
        <f t="shared" si="165"/>
        <v>8.1437760482100074</v>
      </c>
      <c r="DS105" s="19">
        <f t="shared" si="166"/>
        <v>495.22171588299153</v>
      </c>
      <c r="DT105" s="19">
        <f t="shared" si="167"/>
        <v>425.00406633438467</v>
      </c>
      <c r="DU105" s="19">
        <f t="shared" si="168"/>
        <v>35.442282132996667</v>
      </c>
      <c r="DV105" s="19">
        <f t="shared" si="169"/>
        <v>41.881138014271578</v>
      </c>
      <c r="DX105" s="19">
        <f t="shared" si="170"/>
        <v>58.729640224699359</v>
      </c>
      <c r="DZ105" s="99">
        <f t="shared" si="171"/>
        <v>2865.6401140658959</v>
      </c>
      <c r="EA105" s="21">
        <f t="shared" si="172"/>
        <v>2.8656401140658958</v>
      </c>
      <c r="EB105" s="92">
        <f t="shared" si="173"/>
        <v>1343</v>
      </c>
    </row>
    <row r="106" spans="1:132" x14ac:dyDescent="0.3">
      <c r="A106" s="19">
        <f>'A. Thermody. result (all suite)'!C62</f>
        <v>1342</v>
      </c>
      <c r="B106" s="19" t="str">
        <f>'A. Thermody. result (all suite)'!A62</f>
        <v>Basanite</v>
      </c>
      <c r="C106" s="24">
        <f>'A. Thermody. result (all suite)'!G62</f>
        <v>100</v>
      </c>
      <c r="D106" s="19">
        <f>'A. Thermody. result (all suite)'!D62</f>
        <v>10000</v>
      </c>
      <c r="E106" s="61">
        <f>'A. Thermody. result (all suite)'!I62</f>
        <v>40.405959000000003</v>
      </c>
      <c r="F106" s="21">
        <f>'A. Thermody. result (all suite)'!J62</f>
        <v>3.4696530000000001</v>
      </c>
      <c r="G106" s="21">
        <f>'A. Thermody. result (all suite)'!K62</f>
        <v>13.238676</v>
      </c>
      <c r="H106" s="21">
        <f>'A. Thermody. result (all suite)'!L62</f>
        <v>2.0397959999999999</v>
      </c>
      <c r="I106" s="21">
        <f>'A. Thermody. result (all suite)'!M62</f>
        <v>10.188981</v>
      </c>
      <c r="J106" s="21">
        <f>'A. Thermody. result (all suite)'!N62</f>
        <v>0.179982</v>
      </c>
      <c r="K106" s="21">
        <f>'A. Thermody. result (all suite)'!O62</f>
        <v>10.188981</v>
      </c>
      <c r="L106" s="21">
        <f>'A. Thermody. result (all suite)'!P62</f>
        <v>12.038796</v>
      </c>
      <c r="M106" s="21">
        <f>'A. Thermody. result (all suite)'!Q62</f>
        <v>1.539846</v>
      </c>
      <c r="N106" s="21">
        <f>'A. Thermody. result (all suite)'!R62</f>
        <v>2.6997300000000002</v>
      </c>
      <c r="O106" s="21">
        <f>'A. Thermody. result (all suite)'!S62</f>
        <v>1.8098190000000001</v>
      </c>
      <c r="P106" s="21">
        <f>'A. Thermody. result (all suite)'!T62</f>
        <v>2.1997800000000001</v>
      </c>
      <c r="Q106" s="21">
        <f t="shared" si="91"/>
        <v>99.999999000000017</v>
      </c>
      <c r="S106" s="19">
        <f t="shared" si="92"/>
        <v>1615</v>
      </c>
      <c r="T106" s="19">
        <f t="shared" si="93"/>
        <v>1</v>
      </c>
      <c r="V106" s="61">
        <f t="shared" si="94"/>
        <v>39.517116786221379</v>
      </c>
      <c r="W106" s="21">
        <f t="shared" si="95"/>
        <v>3.3933282664733526</v>
      </c>
      <c r="X106" s="21">
        <f t="shared" si="96"/>
        <v>12.947454250174983</v>
      </c>
      <c r="Y106" s="21">
        <f t="shared" si="97"/>
        <v>1.9949249751024896</v>
      </c>
      <c r="Z106" s="21">
        <f t="shared" si="98"/>
        <v>9.9648458315168487</v>
      </c>
      <c r="AA106" s="21">
        <f t="shared" si="99"/>
        <v>0.17602279192080791</v>
      </c>
      <c r="AB106" s="21">
        <f t="shared" si="100"/>
        <v>9.9648458315168487</v>
      </c>
      <c r="AC106" s="21">
        <f t="shared" si="101"/>
        <v>11.77396897070293</v>
      </c>
      <c r="AD106" s="21">
        <f t="shared" si="102"/>
        <v>1.5059727753224676</v>
      </c>
      <c r="AE106" s="21">
        <f t="shared" si="103"/>
        <v>2.6403418788121189</v>
      </c>
      <c r="AF106" s="21">
        <f t="shared" si="104"/>
        <v>1.7700069632036797</v>
      </c>
      <c r="AG106" s="21">
        <f t="shared" si="105"/>
        <v>95.64882932096792</v>
      </c>
      <c r="AH106" s="21"/>
      <c r="AI106" s="61">
        <f t="shared" si="106"/>
        <v>41.314793988344739</v>
      </c>
      <c r="AJ106" s="21">
        <f t="shared" si="107"/>
        <v>3.5476945097638271</v>
      </c>
      <c r="AK106" s="21">
        <f t="shared" si="108"/>
        <v>13.536448215928839</v>
      </c>
      <c r="AL106" s="21">
        <f t="shared" si="109"/>
        <v>2.0856763112156216</v>
      </c>
      <c r="AM106" s="21">
        <f t="shared" si="110"/>
        <v>10.418157652591759</v>
      </c>
      <c r="AN106" s="21">
        <f t="shared" si="111"/>
        <v>0.18403026275431955</v>
      </c>
      <c r="AO106" s="21">
        <f t="shared" si="112"/>
        <v>10.418157652591759</v>
      </c>
      <c r="AP106" s="21">
        <f t="shared" si="113"/>
        <v>12.309579797566707</v>
      </c>
      <c r="AQ106" s="21">
        <f t="shared" si="114"/>
        <v>1.5744811368980673</v>
      </c>
      <c r="AR106" s="21">
        <f t="shared" si="115"/>
        <v>2.7604539413147937</v>
      </c>
      <c r="AS106" s="21">
        <f t="shared" si="116"/>
        <v>1.8505265310295469</v>
      </c>
      <c r="AT106" s="21">
        <f t="shared" si="117"/>
        <v>99.999999999999986</v>
      </c>
      <c r="AU106" s="21"/>
      <c r="AV106" s="21">
        <f>AR106*'[1]diagram lines'!$G$39</f>
        <v>2.2914698131109512</v>
      </c>
      <c r="AW106" s="21">
        <f>AK106*'[1]diagram lines'!$G$40</f>
        <v>7.1643869313886217</v>
      </c>
      <c r="AX106" s="21">
        <f>AQ106*'[1]diagram lines'!$G$38</f>
        <v>1.1680323116258977</v>
      </c>
      <c r="AY106" s="21">
        <f>AP106*'[1]diagram lines'!$G$41</f>
        <v>8.797135148482143</v>
      </c>
      <c r="AZ106" s="21">
        <f t="shared" si="118"/>
        <v>4.3349350782128608</v>
      </c>
      <c r="BA106" s="21">
        <f t="shared" si="119"/>
        <v>0.5845312031092702</v>
      </c>
      <c r="BB106" s="21">
        <f t="shared" si="120"/>
        <v>2.0709300567154845</v>
      </c>
      <c r="BC106" s="86">
        <f t="shared" si="121"/>
        <v>0.4828748304450271</v>
      </c>
      <c r="BX106" s="61">
        <f t="shared" si="122"/>
        <v>0.67253593541944079</v>
      </c>
      <c r="BY106" s="21">
        <f t="shared" si="123"/>
        <v>4.343581622433651E-2</v>
      </c>
      <c r="BZ106" s="21">
        <f t="shared" si="124"/>
        <v>0.12984185955276581</v>
      </c>
      <c r="CA106" s="21">
        <f t="shared" si="125"/>
        <v>1.27734736051099E-2</v>
      </c>
      <c r="CB106" s="21">
        <f t="shared" si="126"/>
        <v>0.14180906054279752</v>
      </c>
      <c r="CC106" s="21">
        <f t="shared" si="127"/>
        <v>2.5371017761488582E-3</v>
      </c>
      <c r="CD106" s="21">
        <f t="shared" si="128"/>
        <v>0.25282831265508687</v>
      </c>
      <c r="CE106" s="21">
        <f t="shared" si="129"/>
        <v>0.21467182596291012</v>
      </c>
      <c r="CF106" s="21">
        <f t="shared" si="130"/>
        <v>2.4840232295531537E-2</v>
      </c>
      <c r="CG106" s="21">
        <f t="shared" si="131"/>
        <v>2.8659554140127389E-2</v>
      </c>
      <c r="CH106" s="21">
        <f t="shared" si="132"/>
        <v>1.2750232486050839E-2</v>
      </c>
      <c r="CI106" s="21">
        <f t="shared" si="133"/>
        <v>0.12207436182019979</v>
      </c>
      <c r="CJ106" s="21">
        <f t="shared" si="134"/>
        <v>1.658757766480506</v>
      </c>
      <c r="CL106" s="68">
        <f t="shared" si="135"/>
        <v>0.40544553822732293</v>
      </c>
      <c r="CM106" s="19">
        <f t="shared" si="136"/>
        <v>2.618575002454825E-2</v>
      </c>
      <c r="CN106" s="19">
        <f t="shared" si="137"/>
        <v>7.827656465371656E-2</v>
      </c>
      <c r="CO106" s="19">
        <f t="shared" si="138"/>
        <v>7.7006262537128662E-3</v>
      </c>
      <c r="CP106" s="19">
        <f t="shared" si="139"/>
        <v>8.5491120770263523E-2</v>
      </c>
      <c r="CQ106" s="19">
        <f t="shared" si="140"/>
        <v>1.5295191542837455E-3</v>
      </c>
      <c r="CR106" s="19">
        <f t="shared" si="141"/>
        <v>0.15242027363135072</v>
      </c>
      <c r="CS106" s="19">
        <f t="shared" si="142"/>
        <v>0.12941722432347266</v>
      </c>
      <c r="CT106" s="19">
        <f t="shared" si="143"/>
        <v>1.4975201803115996E-2</v>
      </c>
      <c r="CU106" s="19">
        <f t="shared" si="144"/>
        <v>1.7277721147275306E-2</v>
      </c>
      <c r="CV106" s="19">
        <f t="shared" si="145"/>
        <v>7.6866150945618991E-3</v>
      </c>
      <c r="CW106" s="19">
        <f t="shared" si="146"/>
        <v>7.3593844916375509E-2</v>
      </c>
      <c r="CX106" s="19">
        <f t="shared" si="147"/>
        <v>1</v>
      </c>
      <c r="CZ106" s="68">
        <f t="shared" si="148"/>
        <v>2.4859999999999999E-5</v>
      </c>
      <c r="DA106" s="19">
        <f t="shared" si="149"/>
        <v>1.9720079999999996E-5</v>
      </c>
      <c r="DB106" s="19">
        <f t="shared" si="150"/>
        <v>3.5539999999999995E-5</v>
      </c>
      <c r="DC106" s="19">
        <f t="shared" si="151"/>
        <v>4.1342779999999999E-5</v>
      </c>
      <c r="DD106" s="19">
        <f t="shared" si="152"/>
        <v>1.3320639999999999E-5</v>
      </c>
      <c r="DE106" s="19">
        <f t="shared" si="153"/>
        <v>1.3320639999999999E-5</v>
      </c>
      <c r="DF106" s="19">
        <f t="shared" si="154"/>
        <v>1.240034E-5</v>
      </c>
      <c r="DG106" s="19">
        <f t="shared" si="155"/>
        <v>1.707308E-5</v>
      </c>
      <c r="DH106" s="19">
        <f t="shared" si="156"/>
        <v>2.6184559999999997E-5</v>
      </c>
      <c r="DI106" s="19">
        <f t="shared" si="157"/>
        <v>3.8849359999999992E-5</v>
      </c>
      <c r="DJ106" s="19">
        <f t="shared" si="158"/>
        <v>0</v>
      </c>
      <c r="DK106" s="19">
        <f t="shared" si="159"/>
        <v>2.257132E-5</v>
      </c>
      <c r="DM106" s="68">
        <f t="shared" si="160"/>
        <v>979.85389930400481</v>
      </c>
      <c r="DN106" s="19">
        <f t="shared" si="161"/>
        <v>106.07044758240913</v>
      </c>
      <c r="DO106" s="19">
        <f t="shared" si="162"/>
        <v>224.56608137571584</v>
      </c>
      <c r="DP106" s="19">
        <f t="shared" si="163"/>
        <v>29.744323106849794</v>
      </c>
      <c r="DQ106" s="19">
        <f t="shared" si="164"/>
        <v>461.12927211781374</v>
      </c>
      <c r="DR106" s="19">
        <f t="shared" si="165"/>
        <v>8.1455612346620665</v>
      </c>
      <c r="DS106" s="19">
        <f t="shared" si="166"/>
        <v>495.35230706121229</v>
      </c>
      <c r="DT106" s="19">
        <f t="shared" si="167"/>
        <v>425.09716700562211</v>
      </c>
      <c r="DU106" s="19">
        <f t="shared" si="168"/>
        <v>35.452677447135287</v>
      </c>
      <c r="DV106" s="19">
        <f t="shared" si="169"/>
        <v>41.894160729374541</v>
      </c>
      <c r="DX106" s="19">
        <f t="shared" si="170"/>
        <v>58.75425475307101</v>
      </c>
      <c r="DZ106" s="99">
        <f t="shared" si="171"/>
        <v>2866.0601517178707</v>
      </c>
      <c r="EA106" s="21">
        <f t="shared" si="172"/>
        <v>2.8660601517178708</v>
      </c>
      <c r="EB106" s="92">
        <f t="shared" si="173"/>
        <v>1342</v>
      </c>
    </row>
    <row r="107" spans="1:132" x14ac:dyDescent="0.3">
      <c r="A107" s="19">
        <f>'A. Thermody. result (all suite)'!C63</f>
        <v>1341</v>
      </c>
      <c r="B107" s="19" t="str">
        <f>'A. Thermody. result (all suite)'!A63</f>
        <v>Basanite</v>
      </c>
      <c r="C107" s="24">
        <f>'A. Thermody. result (all suite)'!G63</f>
        <v>100</v>
      </c>
      <c r="D107" s="19">
        <f>'A. Thermody. result (all suite)'!D63</f>
        <v>10000</v>
      </c>
      <c r="E107" s="61">
        <f>'A. Thermody. result (all suite)'!I63</f>
        <v>40.405959000000003</v>
      </c>
      <c r="F107" s="21">
        <f>'A. Thermody. result (all suite)'!J63</f>
        <v>3.4696530000000001</v>
      </c>
      <c r="G107" s="21">
        <f>'A. Thermody. result (all suite)'!K63</f>
        <v>13.238676</v>
      </c>
      <c r="H107" s="21">
        <f>'A. Thermody. result (all suite)'!L63</f>
        <v>2.0397959999999999</v>
      </c>
      <c r="I107" s="21">
        <f>'A. Thermody. result (all suite)'!M63</f>
        <v>10.188981</v>
      </c>
      <c r="J107" s="21">
        <f>'A. Thermody. result (all suite)'!N63</f>
        <v>0.179982</v>
      </c>
      <c r="K107" s="21">
        <f>'A. Thermody. result (all suite)'!O63</f>
        <v>10.188981</v>
      </c>
      <c r="L107" s="21">
        <f>'A. Thermody. result (all suite)'!P63</f>
        <v>12.038796</v>
      </c>
      <c r="M107" s="21">
        <f>'A. Thermody. result (all suite)'!Q63</f>
        <v>1.539846</v>
      </c>
      <c r="N107" s="21">
        <f>'A. Thermody. result (all suite)'!R63</f>
        <v>2.6997300000000002</v>
      </c>
      <c r="O107" s="21">
        <f>'A. Thermody. result (all suite)'!S63</f>
        <v>1.8098190000000001</v>
      </c>
      <c r="P107" s="21">
        <f>'A. Thermody. result (all suite)'!T63</f>
        <v>2.1997800000000001</v>
      </c>
      <c r="Q107" s="21">
        <f t="shared" si="91"/>
        <v>99.999999000000017</v>
      </c>
      <c r="S107" s="19">
        <f t="shared" si="92"/>
        <v>1614</v>
      </c>
      <c r="T107" s="19">
        <f t="shared" si="93"/>
        <v>1</v>
      </c>
      <c r="V107" s="61">
        <f t="shared" si="94"/>
        <v>39.517116786221379</v>
      </c>
      <c r="W107" s="21">
        <f t="shared" si="95"/>
        <v>3.3933282664733526</v>
      </c>
      <c r="X107" s="21">
        <f t="shared" si="96"/>
        <v>12.947454250174983</v>
      </c>
      <c r="Y107" s="21">
        <f t="shared" si="97"/>
        <v>1.9949249751024896</v>
      </c>
      <c r="Z107" s="21">
        <f t="shared" si="98"/>
        <v>9.9648458315168487</v>
      </c>
      <c r="AA107" s="21">
        <f t="shared" si="99"/>
        <v>0.17602279192080791</v>
      </c>
      <c r="AB107" s="21">
        <f t="shared" si="100"/>
        <v>9.9648458315168487</v>
      </c>
      <c r="AC107" s="21">
        <f t="shared" si="101"/>
        <v>11.77396897070293</v>
      </c>
      <c r="AD107" s="21">
        <f t="shared" si="102"/>
        <v>1.5059727753224676</v>
      </c>
      <c r="AE107" s="21">
        <f t="shared" si="103"/>
        <v>2.6403418788121189</v>
      </c>
      <c r="AF107" s="21">
        <f t="shared" si="104"/>
        <v>1.7700069632036797</v>
      </c>
      <c r="AG107" s="21">
        <f t="shared" si="105"/>
        <v>95.64882932096792</v>
      </c>
      <c r="AH107" s="21"/>
      <c r="AI107" s="61">
        <f t="shared" si="106"/>
        <v>41.314793988344739</v>
      </c>
      <c r="AJ107" s="21">
        <f t="shared" si="107"/>
        <v>3.5476945097638271</v>
      </c>
      <c r="AK107" s="21">
        <f t="shared" si="108"/>
        <v>13.536448215928839</v>
      </c>
      <c r="AL107" s="21">
        <f t="shared" si="109"/>
        <v>2.0856763112156216</v>
      </c>
      <c r="AM107" s="21">
        <f t="shared" si="110"/>
        <v>10.418157652591759</v>
      </c>
      <c r="AN107" s="21">
        <f t="shared" si="111"/>
        <v>0.18403026275431955</v>
      </c>
      <c r="AO107" s="21">
        <f t="shared" si="112"/>
        <v>10.418157652591759</v>
      </c>
      <c r="AP107" s="21">
        <f t="shared" si="113"/>
        <v>12.309579797566707</v>
      </c>
      <c r="AQ107" s="21">
        <f t="shared" si="114"/>
        <v>1.5744811368980673</v>
      </c>
      <c r="AR107" s="21">
        <f t="shared" si="115"/>
        <v>2.7604539413147937</v>
      </c>
      <c r="AS107" s="21">
        <f t="shared" si="116"/>
        <v>1.8505265310295469</v>
      </c>
      <c r="AT107" s="21">
        <f t="shared" si="117"/>
        <v>99.999999999999986</v>
      </c>
      <c r="AU107" s="21"/>
      <c r="AV107" s="21">
        <f>AR107*'[1]diagram lines'!$G$39</f>
        <v>2.2914698131109512</v>
      </c>
      <c r="AW107" s="21">
        <f>AK107*'[1]diagram lines'!$G$40</f>
        <v>7.1643869313886217</v>
      </c>
      <c r="AX107" s="21">
        <f>AQ107*'[1]diagram lines'!$G$38</f>
        <v>1.1680323116258977</v>
      </c>
      <c r="AY107" s="21">
        <f>AP107*'[1]diagram lines'!$G$41</f>
        <v>8.797135148482143</v>
      </c>
      <c r="AZ107" s="21">
        <f t="shared" si="118"/>
        <v>4.3349350782128608</v>
      </c>
      <c r="BA107" s="21">
        <f t="shared" si="119"/>
        <v>0.5845312031092702</v>
      </c>
      <c r="BB107" s="21">
        <f t="shared" si="120"/>
        <v>2.0709300567154845</v>
      </c>
      <c r="BC107" s="86">
        <f t="shared" si="121"/>
        <v>0.4828748304450271</v>
      </c>
      <c r="BX107" s="61">
        <f t="shared" si="122"/>
        <v>0.67253593541944079</v>
      </c>
      <c r="BY107" s="21">
        <f t="shared" si="123"/>
        <v>4.343581622433651E-2</v>
      </c>
      <c r="BZ107" s="21">
        <f t="shared" si="124"/>
        <v>0.12984185955276581</v>
      </c>
      <c r="CA107" s="21">
        <f t="shared" si="125"/>
        <v>1.27734736051099E-2</v>
      </c>
      <c r="CB107" s="21">
        <f t="shared" si="126"/>
        <v>0.14180906054279752</v>
      </c>
      <c r="CC107" s="21">
        <f t="shared" si="127"/>
        <v>2.5371017761488582E-3</v>
      </c>
      <c r="CD107" s="21">
        <f t="shared" si="128"/>
        <v>0.25282831265508687</v>
      </c>
      <c r="CE107" s="21">
        <f t="shared" si="129"/>
        <v>0.21467182596291012</v>
      </c>
      <c r="CF107" s="21">
        <f t="shared" si="130"/>
        <v>2.4840232295531537E-2</v>
      </c>
      <c r="CG107" s="21">
        <f t="shared" si="131"/>
        <v>2.8659554140127389E-2</v>
      </c>
      <c r="CH107" s="21">
        <f t="shared" si="132"/>
        <v>1.2750232486050839E-2</v>
      </c>
      <c r="CI107" s="21">
        <f t="shared" si="133"/>
        <v>0.12207436182019979</v>
      </c>
      <c r="CJ107" s="21">
        <f t="shared" si="134"/>
        <v>1.658757766480506</v>
      </c>
      <c r="CL107" s="68">
        <f t="shared" si="135"/>
        <v>0.40544553822732293</v>
      </c>
      <c r="CM107" s="19">
        <f t="shared" si="136"/>
        <v>2.618575002454825E-2</v>
      </c>
      <c r="CN107" s="19">
        <f t="shared" si="137"/>
        <v>7.827656465371656E-2</v>
      </c>
      <c r="CO107" s="19">
        <f t="shared" si="138"/>
        <v>7.7006262537128662E-3</v>
      </c>
      <c r="CP107" s="19">
        <f t="shared" si="139"/>
        <v>8.5491120770263523E-2</v>
      </c>
      <c r="CQ107" s="19">
        <f t="shared" si="140"/>
        <v>1.5295191542837455E-3</v>
      </c>
      <c r="CR107" s="19">
        <f t="shared" si="141"/>
        <v>0.15242027363135072</v>
      </c>
      <c r="CS107" s="19">
        <f t="shared" si="142"/>
        <v>0.12941722432347266</v>
      </c>
      <c r="CT107" s="19">
        <f t="shared" si="143"/>
        <v>1.4975201803115996E-2</v>
      </c>
      <c r="CU107" s="19">
        <f t="shared" si="144"/>
        <v>1.7277721147275306E-2</v>
      </c>
      <c r="CV107" s="19">
        <f t="shared" si="145"/>
        <v>7.6866150945618991E-3</v>
      </c>
      <c r="CW107" s="19">
        <f t="shared" si="146"/>
        <v>7.3593844916375509E-2</v>
      </c>
      <c r="CX107" s="19">
        <f t="shared" si="147"/>
        <v>1</v>
      </c>
      <c r="CZ107" s="68">
        <f t="shared" si="148"/>
        <v>2.4859999999999999E-5</v>
      </c>
      <c r="DA107" s="19">
        <f t="shared" si="149"/>
        <v>1.9712839999999998E-5</v>
      </c>
      <c r="DB107" s="19">
        <f t="shared" si="150"/>
        <v>3.5539999999999995E-5</v>
      </c>
      <c r="DC107" s="19">
        <f t="shared" si="151"/>
        <v>4.133369E-5</v>
      </c>
      <c r="DD107" s="19">
        <f t="shared" si="152"/>
        <v>1.3317719999999998E-5</v>
      </c>
      <c r="DE107" s="19">
        <f t="shared" si="153"/>
        <v>1.3317719999999998E-5</v>
      </c>
      <c r="DF107" s="19">
        <f t="shared" si="154"/>
        <v>1.239707E-5</v>
      </c>
      <c r="DG107" s="19">
        <f t="shared" si="155"/>
        <v>1.7069339999999999E-5</v>
      </c>
      <c r="DH107" s="19">
        <f t="shared" si="156"/>
        <v>2.6176879999999999E-5</v>
      </c>
      <c r="DI107" s="19">
        <f t="shared" si="157"/>
        <v>3.8837279999999994E-5</v>
      </c>
      <c r="DJ107" s="19">
        <f t="shared" si="158"/>
        <v>0</v>
      </c>
      <c r="DK107" s="19">
        <f t="shared" si="159"/>
        <v>2.2561859999999999E-5</v>
      </c>
      <c r="DM107" s="68">
        <f t="shared" si="160"/>
        <v>979.85389930400481</v>
      </c>
      <c r="DN107" s="19">
        <f t="shared" si="161"/>
        <v>106.10940442680581</v>
      </c>
      <c r="DO107" s="19">
        <f t="shared" si="162"/>
        <v>224.56608137571584</v>
      </c>
      <c r="DP107" s="19">
        <f t="shared" si="163"/>
        <v>29.750864402752516</v>
      </c>
      <c r="DQ107" s="19">
        <f t="shared" si="164"/>
        <v>461.23037782318863</v>
      </c>
      <c r="DR107" s="19">
        <f t="shared" si="165"/>
        <v>8.1473472039424859</v>
      </c>
      <c r="DS107" s="19">
        <f t="shared" si="166"/>
        <v>495.4829671320266</v>
      </c>
      <c r="DT107" s="19">
        <f t="shared" si="167"/>
        <v>425.1903084747475</v>
      </c>
      <c r="DU107" s="19">
        <f t="shared" si="168"/>
        <v>35.463078861008668</v>
      </c>
      <c r="DV107" s="19">
        <f t="shared" si="169"/>
        <v>41.907191545683276</v>
      </c>
      <c r="DX107" s="19">
        <f t="shared" si="170"/>
        <v>58.778889922776173</v>
      </c>
      <c r="DZ107" s="99">
        <f t="shared" si="171"/>
        <v>2866.4804104726527</v>
      </c>
      <c r="EA107" s="21">
        <f t="shared" si="172"/>
        <v>2.8664804104726529</v>
      </c>
      <c r="EB107" s="92">
        <f t="shared" si="173"/>
        <v>1341</v>
      </c>
    </row>
    <row r="108" spans="1:132" x14ac:dyDescent="0.3">
      <c r="A108" s="19">
        <f>'A. Thermody. result (all suite)'!C64</f>
        <v>1340</v>
      </c>
      <c r="B108" s="19" t="str">
        <f>'A. Thermody. result (all suite)'!A64</f>
        <v>Basanite</v>
      </c>
      <c r="C108" s="24">
        <f>'A. Thermody. result (all suite)'!G64</f>
        <v>100</v>
      </c>
      <c r="D108" s="19">
        <f>'A. Thermody. result (all suite)'!D64</f>
        <v>10000</v>
      </c>
      <c r="E108" s="61">
        <f>'A. Thermody. result (all suite)'!I64</f>
        <v>40.405959000000003</v>
      </c>
      <c r="F108" s="21">
        <f>'A. Thermody. result (all suite)'!J64</f>
        <v>3.4696530000000001</v>
      </c>
      <c r="G108" s="21">
        <f>'A. Thermody. result (all suite)'!K64</f>
        <v>13.238676</v>
      </c>
      <c r="H108" s="21">
        <f>'A. Thermody. result (all suite)'!L64</f>
        <v>2.0397959999999999</v>
      </c>
      <c r="I108" s="21">
        <f>'A. Thermody. result (all suite)'!M64</f>
        <v>10.188981</v>
      </c>
      <c r="J108" s="21">
        <f>'A. Thermody. result (all suite)'!N64</f>
        <v>0.179982</v>
      </c>
      <c r="K108" s="21">
        <f>'A. Thermody. result (all suite)'!O64</f>
        <v>10.188981</v>
      </c>
      <c r="L108" s="21">
        <f>'A. Thermody. result (all suite)'!P64</f>
        <v>12.038796</v>
      </c>
      <c r="M108" s="21">
        <f>'A. Thermody. result (all suite)'!Q64</f>
        <v>1.539846</v>
      </c>
      <c r="N108" s="21">
        <f>'A. Thermody. result (all suite)'!R64</f>
        <v>2.6997300000000002</v>
      </c>
      <c r="O108" s="21">
        <f>'A. Thermody. result (all suite)'!S64</f>
        <v>1.8098190000000001</v>
      </c>
      <c r="P108" s="21">
        <f>'A. Thermody. result (all suite)'!T64</f>
        <v>2.1997800000000001</v>
      </c>
      <c r="Q108" s="21">
        <f t="shared" si="91"/>
        <v>99.999999000000017</v>
      </c>
      <c r="S108" s="19">
        <f t="shared" si="92"/>
        <v>1613</v>
      </c>
      <c r="T108" s="19">
        <f t="shared" si="93"/>
        <v>1</v>
      </c>
      <c r="V108" s="61">
        <f t="shared" si="94"/>
        <v>39.517116786221379</v>
      </c>
      <c r="W108" s="21">
        <f t="shared" si="95"/>
        <v>3.3933282664733526</v>
      </c>
      <c r="X108" s="21">
        <f t="shared" si="96"/>
        <v>12.947454250174983</v>
      </c>
      <c r="Y108" s="21">
        <f t="shared" si="97"/>
        <v>1.9949249751024896</v>
      </c>
      <c r="Z108" s="21">
        <f t="shared" si="98"/>
        <v>9.9648458315168487</v>
      </c>
      <c r="AA108" s="21">
        <f t="shared" si="99"/>
        <v>0.17602279192080791</v>
      </c>
      <c r="AB108" s="21">
        <f t="shared" si="100"/>
        <v>9.9648458315168487</v>
      </c>
      <c r="AC108" s="21">
        <f t="shared" si="101"/>
        <v>11.77396897070293</v>
      </c>
      <c r="AD108" s="21">
        <f t="shared" si="102"/>
        <v>1.5059727753224676</v>
      </c>
      <c r="AE108" s="21">
        <f t="shared" si="103"/>
        <v>2.6403418788121189</v>
      </c>
      <c r="AF108" s="21">
        <f t="shared" si="104"/>
        <v>1.7700069632036797</v>
      </c>
      <c r="AG108" s="21">
        <f t="shared" si="105"/>
        <v>95.64882932096792</v>
      </c>
      <c r="AH108" s="21"/>
      <c r="AI108" s="61">
        <f t="shared" si="106"/>
        <v>41.314793988344739</v>
      </c>
      <c r="AJ108" s="21">
        <f t="shared" si="107"/>
        <v>3.5476945097638271</v>
      </c>
      <c r="AK108" s="21">
        <f t="shared" si="108"/>
        <v>13.536448215928839</v>
      </c>
      <c r="AL108" s="21">
        <f t="shared" si="109"/>
        <v>2.0856763112156216</v>
      </c>
      <c r="AM108" s="21">
        <f t="shared" si="110"/>
        <v>10.418157652591759</v>
      </c>
      <c r="AN108" s="21">
        <f t="shared" si="111"/>
        <v>0.18403026275431955</v>
      </c>
      <c r="AO108" s="21">
        <f t="shared" si="112"/>
        <v>10.418157652591759</v>
      </c>
      <c r="AP108" s="21">
        <f t="shared" si="113"/>
        <v>12.309579797566707</v>
      </c>
      <c r="AQ108" s="21">
        <f t="shared" si="114"/>
        <v>1.5744811368980673</v>
      </c>
      <c r="AR108" s="21">
        <f t="shared" si="115"/>
        <v>2.7604539413147937</v>
      </c>
      <c r="AS108" s="21">
        <f t="shared" si="116"/>
        <v>1.8505265310295469</v>
      </c>
      <c r="AT108" s="21">
        <f t="shared" si="117"/>
        <v>99.999999999999986</v>
      </c>
      <c r="AU108" s="21"/>
      <c r="AV108" s="21">
        <f>AR108*'[1]diagram lines'!$G$39</f>
        <v>2.2914698131109512</v>
      </c>
      <c r="AW108" s="21">
        <f>AK108*'[1]diagram lines'!$G$40</f>
        <v>7.1643869313886217</v>
      </c>
      <c r="AX108" s="21">
        <f>AQ108*'[1]diagram lines'!$G$38</f>
        <v>1.1680323116258977</v>
      </c>
      <c r="AY108" s="21">
        <f>AP108*'[1]diagram lines'!$G$41</f>
        <v>8.797135148482143</v>
      </c>
      <c r="AZ108" s="21">
        <f t="shared" si="118"/>
        <v>4.3349350782128608</v>
      </c>
      <c r="BA108" s="21">
        <f t="shared" si="119"/>
        <v>0.5845312031092702</v>
      </c>
      <c r="BB108" s="21">
        <f t="shared" si="120"/>
        <v>2.0709300567154845</v>
      </c>
      <c r="BC108" s="86">
        <f t="shared" si="121"/>
        <v>0.4828748304450271</v>
      </c>
      <c r="BX108" s="61">
        <f t="shared" si="122"/>
        <v>0.67253593541944079</v>
      </c>
      <c r="BY108" s="21">
        <f t="shared" si="123"/>
        <v>4.343581622433651E-2</v>
      </c>
      <c r="BZ108" s="21">
        <f t="shared" si="124"/>
        <v>0.12984185955276581</v>
      </c>
      <c r="CA108" s="21">
        <f t="shared" si="125"/>
        <v>1.27734736051099E-2</v>
      </c>
      <c r="CB108" s="21">
        <f t="shared" si="126"/>
        <v>0.14180906054279752</v>
      </c>
      <c r="CC108" s="21">
        <f t="shared" si="127"/>
        <v>2.5371017761488582E-3</v>
      </c>
      <c r="CD108" s="21">
        <f t="shared" si="128"/>
        <v>0.25282831265508687</v>
      </c>
      <c r="CE108" s="21">
        <f t="shared" si="129"/>
        <v>0.21467182596291012</v>
      </c>
      <c r="CF108" s="21">
        <f t="shared" si="130"/>
        <v>2.4840232295531537E-2</v>
      </c>
      <c r="CG108" s="21">
        <f t="shared" si="131"/>
        <v>2.8659554140127389E-2</v>
      </c>
      <c r="CH108" s="21">
        <f t="shared" si="132"/>
        <v>1.2750232486050839E-2</v>
      </c>
      <c r="CI108" s="21">
        <f t="shared" si="133"/>
        <v>0.12207436182019979</v>
      </c>
      <c r="CJ108" s="21">
        <f t="shared" si="134"/>
        <v>1.658757766480506</v>
      </c>
      <c r="CL108" s="68">
        <f t="shared" si="135"/>
        <v>0.40544553822732293</v>
      </c>
      <c r="CM108" s="19">
        <f t="shared" si="136"/>
        <v>2.618575002454825E-2</v>
      </c>
      <c r="CN108" s="19">
        <f t="shared" si="137"/>
        <v>7.827656465371656E-2</v>
      </c>
      <c r="CO108" s="19">
        <f t="shared" si="138"/>
        <v>7.7006262537128662E-3</v>
      </c>
      <c r="CP108" s="19">
        <f t="shared" si="139"/>
        <v>8.5491120770263523E-2</v>
      </c>
      <c r="CQ108" s="19">
        <f t="shared" si="140"/>
        <v>1.5295191542837455E-3</v>
      </c>
      <c r="CR108" s="19">
        <f t="shared" si="141"/>
        <v>0.15242027363135072</v>
      </c>
      <c r="CS108" s="19">
        <f t="shared" si="142"/>
        <v>0.12941722432347266</v>
      </c>
      <c r="CT108" s="19">
        <f t="shared" si="143"/>
        <v>1.4975201803115996E-2</v>
      </c>
      <c r="CU108" s="19">
        <f t="shared" si="144"/>
        <v>1.7277721147275306E-2</v>
      </c>
      <c r="CV108" s="19">
        <f t="shared" si="145"/>
        <v>7.6866150945618991E-3</v>
      </c>
      <c r="CW108" s="19">
        <f t="shared" si="146"/>
        <v>7.3593844916375509E-2</v>
      </c>
      <c r="CX108" s="19">
        <f t="shared" si="147"/>
        <v>1</v>
      </c>
      <c r="CZ108" s="68">
        <f t="shared" si="148"/>
        <v>2.4859999999999999E-5</v>
      </c>
      <c r="DA108" s="19">
        <f t="shared" si="149"/>
        <v>1.9705599999999996E-5</v>
      </c>
      <c r="DB108" s="19">
        <f t="shared" si="150"/>
        <v>3.5539999999999995E-5</v>
      </c>
      <c r="DC108" s="19">
        <f t="shared" si="151"/>
        <v>4.1324599999999994E-5</v>
      </c>
      <c r="DD108" s="19">
        <f t="shared" si="152"/>
        <v>1.3314799999999998E-5</v>
      </c>
      <c r="DE108" s="19">
        <f t="shared" si="153"/>
        <v>1.3314799999999998E-5</v>
      </c>
      <c r="DF108" s="19">
        <f t="shared" si="154"/>
        <v>1.23938E-5</v>
      </c>
      <c r="DG108" s="19">
        <f t="shared" si="155"/>
        <v>1.7065599999999998E-5</v>
      </c>
      <c r="DH108" s="19">
        <f t="shared" si="156"/>
        <v>2.6169199999999997E-5</v>
      </c>
      <c r="DI108" s="19">
        <f t="shared" si="157"/>
        <v>3.8825199999999995E-5</v>
      </c>
      <c r="DJ108" s="19">
        <f t="shared" si="158"/>
        <v>0</v>
      </c>
      <c r="DK108" s="19">
        <f t="shared" si="159"/>
        <v>2.2552399999999998E-5</v>
      </c>
      <c r="DM108" s="68">
        <f t="shared" si="160"/>
        <v>979.85389930400481</v>
      </c>
      <c r="DN108" s="19">
        <f t="shared" si="161"/>
        <v>106.1483898973345</v>
      </c>
      <c r="DO108" s="19">
        <f t="shared" si="162"/>
        <v>224.56608137571584</v>
      </c>
      <c r="DP108" s="19">
        <f t="shared" si="163"/>
        <v>29.757408576378424</v>
      </c>
      <c r="DQ108" s="19">
        <f t="shared" si="164"/>
        <v>461.33152787450319</v>
      </c>
      <c r="DR108" s="19">
        <f t="shared" si="165"/>
        <v>8.1491339565662955</v>
      </c>
      <c r="DS108" s="19">
        <f t="shared" si="166"/>
        <v>495.61369614996477</v>
      </c>
      <c r="DT108" s="19">
        <f t="shared" si="167"/>
        <v>425.28349076858399</v>
      </c>
      <c r="DU108" s="19">
        <f t="shared" si="168"/>
        <v>35.473486379987186</v>
      </c>
      <c r="DV108" s="19">
        <f t="shared" si="169"/>
        <v>41.920230470759556</v>
      </c>
      <c r="DX108" s="19">
        <f t="shared" si="170"/>
        <v>58.803545759789948</v>
      </c>
      <c r="DZ108" s="99">
        <f t="shared" si="171"/>
        <v>2866.9008905135884</v>
      </c>
      <c r="EA108" s="21">
        <f t="shared" si="172"/>
        <v>2.8669008905135884</v>
      </c>
      <c r="EB108" s="92">
        <f t="shared" si="173"/>
        <v>1340</v>
      </c>
    </row>
    <row r="109" spans="1:132" x14ac:dyDescent="0.3">
      <c r="A109" s="19">
        <f>'A. Thermody. result (all suite)'!C65</f>
        <v>1339</v>
      </c>
      <c r="B109" s="19" t="str">
        <f>'A. Thermody. result (all suite)'!A65</f>
        <v>Basanite</v>
      </c>
      <c r="C109" s="24">
        <f>'A. Thermody. result (all suite)'!G65</f>
        <v>100</v>
      </c>
      <c r="D109" s="19">
        <f>'A. Thermody. result (all suite)'!D65</f>
        <v>10000</v>
      </c>
      <c r="E109" s="61">
        <f>'A. Thermody. result (all suite)'!I65</f>
        <v>40.405959000000003</v>
      </c>
      <c r="F109" s="21">
        <f>'A. Thermody. result (all suite)'!J65</f>
        <v>3.4696530000000001</v>
      </c>
      <c r="G109" s="21">
        <f>'A. Thermody. result (all suite)'!K65</f>
        <v>13.238676</v>
      </c>
      <c r="H109" s="21">
        <f>'A. Thermody. result (all suite)'!L65</f>
        <v>2.0397959999999999</v>
      </c>
      <c r="I109" s="21">
        <f>'A. Thermody. result (all suite)'!M65</f>
        <v>10.188981</v>
      </c>
      <c r="J109" s="21">
        <f>'A. Thermody. result (all suite)'!N65</f>
        <v>0.179982</v>
      </c>
      <c r="K109" s="21">
        <f>'A. Thermody. result (all suite)'!O65</f>
        <v>10.188981</v>
      </c>
      <c r="L109" s="21">
        <f>'A. Thermody. result (all suite)'!P65</f>
        <v>12.038796</v>
      </c>
      <c r="M109" s="21">
        <f>'A. Thermody. result (all suite)'!Q65</f>
        <v>1.539846</v>
      </c>
      <c r="N109" s="21">
        <f>'A. Thermody. result (all suite)'!R65</f>
        <v>2.6997300000000002</v>
      </c>
      <c r="O109" s="21">
        <f>'A. Thermody. result (all suite)'!S65</f>
        <v>1.8098190000000001</v>
      </c>
      <c r="P109" s="21">
        <f>'A. Thermody. result (all suite)'!T65</f>
        <v>2.1997800000000001</v>
      </c>
      <c r="Q109" s="21">
        <f t="shared" si="91"/>
        <v>99.999999000000017</v>
      </c>
      <c r="S109" s="19">
        <f t="shared" si="92"/>
        <v>1612</v>
      </c>
      <c r="T109" s="19">
        <f t="shared" si="93"/>
        <v>1</v>
      </c>
      <c r="V109" s="61">
        <f t="shared" si="94"/>
        <v>39.517116786221379</v>
      </c>
      <c r="W109" s="21">
        <f t="shared" si="95"/>
        <v>3.3933282664733526</v>
      </c>
      <c r="X109" s="21">
        <f t="shared" si="96"/>
        <v>12.947454250174983</v>
      </c>
      <c r="Y109" s="21">
        <f t="shared" si="97"/>
        <v>1.9949249751024896</v>
      </c>
      <c r="Z109" s="21">
        <f t="shared" si="98"/>
        <v>9.9648458315168487</v>
      </c>
      <c r="AA109" s="21">
        <f t="shared" si="99"/>
        <v>0.17602279192080791</v>
      </c>
      <c r="AB109" s="21">
        <f t="shared" si="100"/>
        <v>9.9648458315168487</v>
      </c>
      <c r="AC109" s="21">
        <f t="shared" si="101"/>
        <v>11.77396897070293</v>
      </c>
      <c r="AD109" s="21">
        <f t="shared" si="102"/>
        <v>1.5059727753224676</v>
      </c>
      <c r="AE109" s="21">
        <f t="shared" si="103"/>
        <v>2.6403418788121189</v>
      </c>
      <c r="AF109" s="21">
        <f t="shared" si="104"/>
        <v>1.7700069632036797</v>
      </c>
      <c r="AG109" s="21">
        <f t="shared" si="105"/>
        <v>95.64882932096792</v>
      </c>
      <c r="AH109" s="21"/>
      <c r="AI109" s="61">
        <f t="shared" si="106"/>
        <v>41.314793988344739</v>
      </c>
      <c r="AJ109" s="21">
        <f t="shared" si="107"/>
        <v>3.5476945097638271</v>
      </c>
      <c r="AK109" s="21">
        <f t="shared" si="108"/>
        <v>13.536448215928839</v>
      </c>
      <c r="AL109" s="21">
        <f t="shared" si="109"/>
        <v>2.0856763112156216</v>
      </c>
      <c r="AM109" s="21">
        <f t="shared" si="110"/>
        <v>10.418157652591759</v>
      </c>
      <c r="AN109" s="21">
        <f t="shared" si="111"/>
        <v>0.18403026275431955</v>
      </c>
      <c r="AO109" s="21">
        <f t="shared" si="112"/>
        <v>10.418157652591759</v>
      </c>
      <c r="AP109" s="21">
        <f t="shared" si="113"/>
        <v>12.309579797566707</v>
      </c>
      <c r="AQ109" s="21">
        <f t="shared" si="114"/>
        <v>1.5744811368980673</v>
      </c>
      <c r="AR109" s="21">
        <f t="shared" si="115"/>
        <v>2.7604539413147937</v>
      </c>
      <c r="AS109" s="21">
        <f t="shared" si="116"/>
        <v>1.8505265310295469</v>
      </c>
      <c r="AT109" s="21">
        <f t="shared" si="117"/>
        <v>99.999999999999986</v>
      </c>
      <c r="AU109" s="21"/>
      <c r="AV109" s="21">
        <f>AR109*'[1]diagram lines'!$G$39</f>
        <v>2.2914698131109512</v>
      </c>
      <c r="AW109" s="21">
        <f>AK109*'[1]diagram lines'!$G$40</f>
        <v>7.1643869313886217</v>
      </c>
      <c r="AX109" s="21">
        <f>AQ109*'[1]diagram lines'!$G$38</f>
        <v>1.1680323116258977</v>
      </c>
      <c r="AY109" s="21">
        <f>AP109*'[1]diagram lines'!$G$41</f>
        <v>8.797135148482143</v>
      </c>
      <c r="AZ109" s="21">
        <f t="shared" si="118"/>
        <v>4.3349350782128608</v>
      </c>
      <c r="BA109" s="21">
        <f t="shared" si="119"/>
        <v>0.5845312031092702</v>
      </c>
      <c r="BB109" s="21">
        <f t="shared" si="120"/>
        <v>2.0709300567154845</v>
      </c>
      <c r="BC109" s="86">
        <f t="shared" si="121"/>
        <v>0.4828748304450271</v>
      </c>
      <c r="BX109" s="61">
        <f t="shared" si="122"/>
        <v>0.67253593541944079</v>
      </c>
      <c r="BY109" s="21">
        <f t="shared" si="123"/>
        <v>4.343581622433651E-2</v>
      </c>
      <c r="BZ109" s="21">
        <f t="shared" si="124"/>
        <v>0.12984185955276581</v>
      </c>
      <c r="CA109" s="21">
        <f t="shared" si="125"/>
        <v>1.27734736051099E-2</v>
      </c>
      <c r="CB109" s="21">
        <f t="shared" si="126"/>
        <v>0.14180906054279752</v>
      </c>
      <c r="CC109" s="21">
        <f t="shared" si="127"/>
        <v>2.5371017761488582E-3</v>
      </c>
      <c r="CD109" s="21">
        <f t="shared" si="128"/>
        <v>0.25282831265508687</v>
      </c>
      <c r="CE109" s="21">
        <f t="shared" si="129"/>
        <v>0.21467182596291012</v>
      </c>
      <c r="CF109" s="21">
        <f t="shared" si="130"/>
        <v>2.4840232295531537E-2</v>
      </c>
      <c r="CG109" s="21">
        <f t="shared" si="131"/>
        <v>2.8659554140127389E-2</v>
      </c>
      <c r="CH109" s="21">
        <f t="shared" si="132"/>
        <v>1.2750232486050839E-2</v>
      </c>
      <c r="CI109" s="21">
        <f t="shared" si="133"/>
        <v>0.12207436182019979</v>
      </c>
      <c r="CJ109" s="21">
        <f t="shared" si="134"/>
        <v>1.658757766480506</v>
      </c>
      <c r="CL109" s="68">
        <f t="shared" si="135"/>
        <v>0.40544553822732293</v>
      </c>
      <c r="CM109" s="19">
        <f t="shared" si="136"/>
        <v>2.618575002454825E-2</v>
      </c>
      <c r="CN109" s="19">
        <f t="shared" si="137"/>
        <v>7.827656465371656E-2</v>
      </c>
      <c r="CO109" s="19">
        <f t="shared" si="138"/>
        <v>7.7006262537128662E-3</v>
      </c>
      <c r="CP109" s="19">
        <f t="shared" si="139"/>
        <v>8.5491120770263523E-2</v>
      </c>
      <c r="CQ109" s="19">
        <f t="shared" si="140"/>
        <v>1.5295191542837455E-3</v>
      </c>
      <c r="CR109" s="19">
        <f t="shared" si="141"/>
        <v>0.15242027363135072</v>
      </c>
      <c r="CS109" s="19">
        <f t="shared" si="142"/>
        <v>0.12941722432347266</v>
      </c>
      <c r="CT109" s="19">
        <f t="shared" si="143"/>
        <v>1.4975201803115996E-2</v>
      </c>
      <c r="CU109" s="19">
        <f t="shared" si="144"/>
        <v>1.7277721147275306E-2</v>
      </c>
      <c r="CV109" s="19">
        <f t="shared" si="145"/>
        <v>7.6866150945618991E-3</v>
      </c>
      <c r="CW109" s="19">
        <f t="shared" si="146"/>
        <v>7.3593844916375509E-2</v>
      </c>
      <c r="CX109" s="19">
        <f t="shared" si="147"/>
        <v>1</v>
      </c>
      <c r="CZ109" s="68">
        <f t="shared" si="148"/>
        <v>2.4859999999999999E-5</v>
      </c>
      <c r="DA109" s="19">
        <f t="shared" si="149"/>
        <v>1.9698359999999998E-5</v>
      </c>
      <c r="DB109" s="19">
        <f t="shared" si="150"/>
        <v>3.5539999999999995E-5</v>
      </c>
      <c r="DC109" s="19">
        <f t="shared" si="151"/>
        <v>4.1315509999999995E-5</v>
      </c>
      <c r="DD109" s="19">
        <f t="shared" si="152"/>
        <v>1.3311879999999997E-5</v>
      </c>
      <c r="DE109" s="19">
        <f t="shared" si="153"/>
        <v>1.3311879999999997E-5</v>
      </c>
      <c r="DF109" s="19">
        <f t="shared" si="154"/>
        <v>1.239053E-5</v>
      </c>
      <c r="DG109" s="19">
        <f t="shared" si="155"/>
        <v>1.7061859999999997E-5</v>
      </c>
      <c r="DH109" s="19">
        <f t="shared" si="156"/>
        <v>2.6161519999999998E-5</v>
      </c>
      <c r="DI109" s="19">
        <f t="shared" si="157"/>
        <v>3.8813119999999991E-5</v>
      </c>
      <c r="DJ109" s="19">
        <f t="shared" si="158"/>
        <v>0</v>
      </c>
      <c r="DK109" s="19">
        <f t="shared" si="159"/>
        <v>2.254294E-5</v>
      </c>
      <c r="DM109" s="68">
        <f t="shared" si="160"/>
        <v>979.85389930400481</v>
      </c>
      <c r="DN109" s="19">
        <f t="shared" si="161"/>
        <v>106.18740402555922</v>
      </c>
      <c r="DO109" s="19">
        <f t="shared" si="162"/>
        <v>224.56608137571584</v>
      </c>
      <c r="DP109" s="19">
        <f t="shared" si="163"/>
        <v>29.763955629626928</v>
      </c>
      <c r="DQ109" s="19">
        <f t="shared" si="164"/>
        <v>461.43272230093987</v>
      </c>
      <c r="DR109" s="19">
        <f t="shared" si="165"/>
        <v>8.1509214930489851</v>
      </c>
      <c r="DS109" s="19">
        <f t="shared" si="166"/>
        <v>495.74449416961448</v>
      </c>
      <c r="DT109" s="19">
        <f t="shared" si="167"/>
        <v>425.37671391397822</v>
      </c>
      <c r="DU109" s="19">
        <f t="shared" si="168"/>
        <v>35.483900009447488</v>
      </c>
      <c r="DV109" s="19">
        <f t="shared" si="169"/>
        <v>41.933277512174598</v>
      </c>
      <c r="DX109" s="19">
        <f t="shared" si="170"/>
        <v>58.828222290131045</v>
      </c>
      <c r="DZ109" s="99">
        <f t="shared" si="171"/>
        <v>2867.3215920242419</v>
      </c>
      <c r="EA109" s="21">
        <f t="shared" si="172"/>
        <v>2.8673215920242421</v>
      </c>
      <c r="EB109" s="92">
        <f t="shared" si="173"/>
        <v>1339</v>
      </c>
    </row>
    <row r="110" spans="1:132" x14ac:dyDescent="0.3">
      <c r="A110" s="19">
        <f>'A. Thermody. result (all suite)'!C66</f>
        <v>1338</v>
      </c>
      <c r="B110" s="19" t="str">
        <f>'A. Thermody. result (all suite)'!A66</f>
        <v>Basanite</v>
      </c>
      <c r="C110" s="24">
        <f>'A. Thermody. result (all suite)'!G66</f>
        <v>100</v>
      </c>
      <c r="D110" s="19">
        <f>'A. Thermody. result (all suite)'!D66</f>
        <v>10000</v>
      </c>
      <c r="E110" s="61">
        <f>'A. Thermody. result (all suite)'!I66</f>
        <v>40.405959000000003</v>
      </c>
      <c r="F110" s="21">
        <f>'A. Thermody. result (all suite)'!J66</f>
        <v>3.4696530000000001</v>
      </c>
      <c r="G110" s="21">
        <f>'A. Thermody. result (all suite)'!K66</f>
        <v>13.238676</v>
      </c>
      <c r="H110" s="21">
        <f>'A. Thermody. result (all suite)'!L66</f>
        <v>2.0397959999999999</v>
      </c>
      <c r="I110" s="21">
        <f>'A. Thermody. result (all suite)'!M66</f>
        <v>10.188981</v>
      </c>
      <c r="J110" s="21">
        <f>'A. Thermody. result (all suite)'!N66</f>
        <v>0.179982</v>
      </c>
      <c r="K110" s="21">
        <f>'A. Thermody. result (all suite)'!O66</f>
        <v>10.188981</v>
      </c>
      <c r="L110" s="21">
        <f>'A. Thermody. result (all suite)'!P66</f>
        <v>12.038796</v>
      </c>
      <c r="M110" s="21">
        <f>'A. Thermody. result (all suite)'!Q66</f>
        <v>1.539846</v>
      </c>
      <c r="N110" s="21">
        <f>'A. Thermody. result (all suite)'!R66</f>
        <v>2.6997300000000002</v>
      </c>
      <c r="O110" s="21">
        <f>'A. Thermody. result (all suite)'!S66</f>
        <v>1.8098190000000001</v>
      </c>
      <c r="P110" s="21">
        <f>'A. Thermody. result (all suite)'!T66</f>
        <v>2.1997800000000001</v>
      </c>
      <c r="Q110" s="21">
        <f t="shared" si="91"/>
        <v>99.999999000000017</v>
      </c>
      <c r="S110" s="19">
        <f t="shared" si="92"/>
        <v>1611</v>
      </c>
      <c r="T110" s="19">
        <f t="shared" si="93"/>
        <v>1</v>
      </c>
      <c r="V110" s="61">
        <f t="shared" si="94"/>
        <v>39.517116786221379</v>
      </c>
      <c r="W110" s="21">
        <f t="shared" si="95"/>
        <v>3.3933282664733526</v>
      </c>
      <c r="X110" s="21">
        <f t="shared" si="96"/>
        <v>12.947454250174983</v>
      </c>
      <c r="Y110" s="21">
        <f t="shared" si="97"/>
        <v>1.9949249751024896</v>
      </c>
      <c r="Z110" s="21">
        <f t="shared" si="98"/>
        <v>9.9648458315168487</v>
      </c>
      <c r="AA110" s="21">
        <f t="shared" si="99"/>
        <v>0.17602279192080791</v>
      </c>
      <c r="AB110" s="21">
        <f t="shared" si="100"/>
        <v>9.9648458315168487</v>
      </c>
      <c r="AC110" s="21">
        <f t="shared" si="101"/>
        <v>11.77396897070293</v>
      </c>
      <c r="AD110" s="21">
        <f t="shared" si="102"/>
        <v>1.5059727753224676</v>
      </c>
      <c r="AE110" s="21">
        <f t="shared" si="103"/>
        <v>2.6403418788121189</v>
      </c>
      <c r="AF110" s="21">
        <f t="shared" si="104"/>
        <v>1.7700069632036797</v>
      </c>
      <c r="AG110" s="21">
        <f t="shared" si="105"/>
        <v>95.64882932096792</v>
      </c>
      <c r="AH110" s="21"/>
      <c r="AI110" s="61">
        <f t="shared" si="106"/>
        <v>41.314793988344739</v>
      </c>
      <c r="AJ110" s="21">
        <f t="shared" si="107"/>
        <v>3.5476945097638271</v>
      </c>
      <c r="AK110" s="21">
        <f t="shared" si="108"/>
        <v>13.536448215928839</v>
      </c>
      <c r="AL110" s="21">
        <f t="shared" si="109"/>
        <v>2.0856763112156216</v>
      </c>
      <c r="AM110" s="21">
        <f t="shared" si="110"/>
        <v>10.418157652591759</v>
      </c>
      <c r="AN110" s="21">
        <f t="shared" si="111"/>
        <v>0.18403026275431955</v>
      </c>
      <c r="AO110" s="21">
        <f t="shared" si="112"/>
        <v>10.418157652591759</v>
      </c>
      <c r="AP110" s="21">
        <f t="shared" si="113"/>
        <v>12.309579797566707</v>
      </c>
      <c r="AQ110" s="21">
        <f t="shared" si="114"/>
        <v>1.5744811368980673</v>
      </c>
      <c r="AR110" s="21">
        <f t="shared" si="115"/>
        <v>2.7604539413147937</v>
      </c>
      <c r="AS110" s="21">
        <f t="shared" si="116"/>
        <v>1.8505265310295469</v>
      </c>
      <c r="AT110" s="21">
        <f t="shared" si="117"/>
        <v>99.999999999999986</v>
      </c>
      <c r="AU110" s="21"/>
      <c r="AV110" s="21">
        <f>AR110*'[1]diagram lines'!$G$39</f>
        <v>2.2914698131109512</v>
      </c>
      <c r="AW110" s="21">
        <f>AK110*'[1]diagram lines'!$G$40</f>
        <v>7.1643869313886217</v>
      </c>
      <c r="AX110" s="21">
        <f>AQ110*'[1]diagram lines'!$G$38</f>
        <v>1.1680323116258977</v>
      </c>
      <c r="AY110" s="21">
        <f>AP110*'[1]diagram lines'!$G$41</f>
        <v>8.797135148482143</v>
      </c>
      <c r="AZ110" s="21">
        <f t="shared" si="118"/>
        <v>4.3349350782128608</v>
      </c>
      <c r="BA110" s="21">
        <f t="shared" si="119"/>
        <v>0.5845312031092702</v>
      </c>
      <c r="BB110" s="21">
        <f t="shared" si="120"/>
        <v>2.0709300567154845</v>
      </c>
      <c r="BC110" s="86">
        <f t="shared" si="121"/>
        <v>0.4828748304450271</v>
      </c>
      <c r="BX110" s="61">
        <f t="shared" si="122"/>
        <v>0.67253593541944079</v>
      </c>
      <c r="BY110" s="21">
        <f t="shared" si="123"/>
        <v>4.343581622433651E-2</v>
      </c>
      <c r="BZ110" s="21">
        <f t="shared" si="124"/>
        <v>0.12984185955276581</v>
      </c>
      <c r="CA110" s="21">
        <f t="shared" si="125"/>
        <v>1.27734736051099E-2</v>
      </c>
      <c r="CB110" s="21">
        <f t="shared" si="126"/>
        <v>0.14180906054279752</v>
      </c>
      <c r="CC110" s="21">
        <f t="shared" si="127"/>
        <v>2.5371017761488582E-3</v>
      </c>
      <c r="CD110" s="21">
        <f t="shared" si="128"/>
        <v>0.25282831265508687</v>
      </c>
      <c r="CE110" s="21">
        <f t="shared" si="129"/>
        <v>0.21467182596291012</v>
      </c>
      <c r="CF110" s="21">
        <f t="shared" si="130"/>
        <v>2.4840232295531537E-2</v>
      </c>
      <c r="CG110" s="21">
        <f t="shared" si="131"/>
        <v>2.8659554140127389E-2</v>
      </c>
      <c r="CH110" s="21">
        <f t="shared" si="132"/>
        <v>1.2750232486050839E-2</v>
      </c>
      <c r="CI110" s="21">
        <f t="shared" si="133"/>
        <v>0.12207436182019979</v>
      </c>
      <c r="CJ110" s="21">
        <f t="shared" si="134"/>
        <v>1.658757766480506</v>
      </c>
      <c r="CL110" s="68">
        <f t="shared" si="135"/>
        <v>0.40544553822732293</v>
      </c>
      <c r="CM110" s="19">
        <f t="shared" si="136"/>
        <v>2.618575002454825E-2</v>
      </c>
      <c r="CN110" s="19">
        <f t="shared" si="137"/>
        <v>7.827656465371656E-2</v>
      </c>
      <c r="CO110" s="19">
        <f t="shared" si="138"/>
        <v>7.7006262537128662E-3</v>
      </c>
      <c r="CP110" s="19">
        <f t="shared" si="139"/>
        <v>8.5491120770263523E-2</v>
      </c>
      <c r="CQ110" s="19">
        <f t="shared" si="140"/>
        <v>1.5295191542837455E-3</v>
      </c>
      <c r="CR110" s="19">
        <f t="shared" si="141"/>
        <v>0.15242027363135072</v>
      </c>
      <c r="CS110" s="19">
        <f t="shared" si="142"/>
        <v>0.12941722432347266</v>
      </c>
      <c r="CT110" s="19">
        <f t="shared" si="143"/>
        <v>1.4975201803115996E-2</v>
      </c>
      <c r="CU110" s="19">
        <f t="shared" si="144"/>
        <v>1.7277721147275306E-2</v>
      </c>
      <c r="CV110" s="19">
        <f t="shared" si="145"/>
        <v>7.6866150945618991E-3</v>
      </c>
      <c r="CW110" s="19">
        <f t="shared" si="146"/>
        <v>7.3593844916375509E-2</v>
      </c>
      <c r="CX110" s="19">
        <f t="shared" si="147"/>
        <v>1</v>
      </c>
      <c r="CZ110" s="68">
        <f t="shared" si="148"/>
        <v>2.4859999999999999E-5</v>
      </c>
      <c r="DA110" s="19">
        <f t="shared" si="149"/>
        <v>1.9691119999999997E-5</v>
      </c>
      <c r="DB110" s="19">
        <f t="shared" si="150"/>
        <v>3.5539999999999995E-5</v>
      </c>
      <c r="DC110" s="19">
        <f t="shared" si="151"/>
        <v>4.1306419999999996E-5</v>
      </c>
      <c r="DD110" s="19">
        <f t="shared" si="152"/>
        <v>1.3308959999999998E-5</v>
      </c>
      <c r="DE110" s="19">
        <f t="shared" si="153"/>
        <v>1.3308959999999998E-5</v>
      </c>
      <c r="DF110" s="19">
        <f t="shared" si="154"/>
        <v>1.238726E-5</v>
      </c>
      <c r="DG110" s="19">
        <f t="shared" si="155"/>
        <v>1.705812E-5</v>
      </c>
      <c r="DH110" s="19">
        <f t="shared" si="156"/>
        <v>2.6153839999999996E-5</v>
      </c>
      <c r="DI110" s="19">
        <f t="shared" si="157"/>
        <v>3.8801039999999993E-5</v>
      </c>
      <c r="DJ110" s="19">
        <f t="shared" si="158"/>
        <v>0</v>
      </c>
      <c r="DK110" s="19">
        <f t="shared" si="159"/>
        <v>2.2533479999999999E-5</v>
      </c>
      <c r="DM110" s="68">
        <f t="shared" si="160"/>
        <v>979.85389930400481</v>
      </c>
      <c r="DN110" s="19">
        <f t="shared" si="161"/>
        <v>106.22644684309043</v>
      </c>
      <c r="DO110" s="19">
        <f t="shared" si="162"/>
        <v>224.56608137571584</v>
      </c>
      <c r="DP110" s="19">
        <f t="shared" si="163"/>
        <v>29.770505564399137</v>
      </c>
      <c r="DQ110" s="19">
        <f t="shared" si="164"/>
        <v>461.53396113170635</v>
      </c>
      <c r="DR110" s="19">
        <f t="shared" si="165"/>
        <v>8.1527098139064904</v>
      </c>
      <c r="DS110" s="19">
        <f t="shared" si="166"/>
        <v>495.87536124562115</v>
      </c>
      <c r="DT110" s="19">
        <f t="shared" si="167"/>
        <v>425.46997793780014</v>
      </c>
      <c r="DU110" s="19">
        <f t="shared" si="168"/>
        <v>35.494319754772555</v>
      </c>
      <c r="DV110" s="19">
        <f t="shared" si="169"/>
        <v>41.946332677509012</v>
      </c>
      <c r="DX110" s="19">
        <f t="shared" si="170"/>
        <v>58.852919539861873</v>
      </c>
      <c r="DZ110" s="99">
        <f t="shared" si="171"/>
        <v>2867.7425151883881</v>
      </c>
      <c r="EA110" s="21">
        <f t="shared" si="172"/>
        <v>2.8677425151883882</v>
      </c>
      <c r="EB110" s="92">
        <f t="shared" si="173"/>
        <v>1338</v>
      </c>
    </row>
    <row r="111" spans="1:132" x14ac:dyDescent="0.3">
      <c r="A111" s="19">
        <f>'A. Thermody. result (all suite)'!C67</f>
        <v>1337</v>
      </c>
      <c r="B111" s="19" t="str">
        <f>'A. Thermody. result (all suite)'!A67</f>
        <v>Basanite</v>
      </c>
      <c r="C111" s="24">
        <f>'A. Thermody. result (all suite)'!G67</f>
        <v>100</v>
      </c>
      <c r="D111" s="19">
        <f>'A. Thermody. result (all suite)'!D67</f>
        <v>10000</v>
      </c>
      <c r="E111" s="61">
        <f>'A. Thermody. result (all suite)'!I67</f>
        <v>40.405959000000003</v>
      </c>
      <c r="F111" s="21">
        <f>'A. Thermody. result (all suite)'!J67</f>
        <v>3.4696530000000001</v>
      </c>
      <c r="G111" s="21">
        <f>'A. Thermody. result (all suite)'!K67</f>
        <v>13.238676</v>
      </c>
      <c r="H111" s="21">
        <f>'A. Thermody. result (all suite)'!L67</f>
        <v>2.0397959999999999</v>
      </c>
      <c r="I111" s="21">
        <f>'A. Thermody. result (all suite)'!M67</f>
        <v>10.188981</v>
      </c>
      <c r="J111" s="21">
        <f>'A. Thermody. result (all suite)'!N67</f>
        <v>0.179982</v>
      </c>
      <c r="K111" s="21">
        <f>'A. Thermody. result (all suite)'!O67</f>
        <v>10.188981</v>
      </c>
      <c r="L111" s="21">
        <f>'A. Thermody. result (all suite)'!P67</f>
        <v>12.038796</v>
      </c>
      <c r="M111" s="21">
        <f>'A. Thermody. result (all suite)'!Q67</f>
        <v>1.539846</v>
      </c>
      <c r="N111" s="21">
        <f>'A. Thermody. result (all suite)'!R67</f>
        <v>2.6997300000000002</v>
      </c>
      <c r="O111" s="21">
        <f>'A. Thermody. result (all suite)'!S67</f>
        <v>1.8098190000000001</v>
      </c>
      <c r="P111" s="21">
        <f>'A. Thermody. result (all suite)'!T67</f>
        <v>2.1997800000000001</v>
      </c>
      <c r="Q111" s="21">
        <f t="shared" si="91"/>
        <v>99.999999000000017</v>
      </c>
      <c r="S111" s="19">
        <f t="shared" si="92"/>
        <v>1610</v>
      </c>
      <c r="T111" s="19">
        <f t="shared" si="93"/>
        <v>1</v>
      </c>
      <c r="V111" s="61">
        <f t="shared" si="94"/>
        <v>39.517116786221379</v>
      </c>
      <c r="W111" s="21">
        <f t="shared" si="95"/>
        <v>3.3933282664733526</v>
      </c>
      <c r="X111" s="21">
        <f t="shared" si="96"/>
        <v>12.947454250174983</v>
      </c>
      <c r="Y111" s="21">
        <f t="shared" si="97"/>
        <v>1.9949249751024896</v>
      </c>
      <c r="Z111" s="21">
        <f t="shared" si="98"/>
        <v>9.9648458315168487</v>
      </c>
      <c r="AA111" s="21">
        <f t="shared" si="99"/>
        <v>0.17602279192080791</v>
      </c>
      <c r="AB111" s="21">
        <f t="shared" si="100"/>
        <v>9.9648458315168487</v>
      </c>
      <c r="AC111" s="21">
        <f t="shared" si="101"/>
        <v>11.77396897070293</v>
      </c>
      <c r="AD111" s="21">
        <f t="shared" si="102"/>
        <v>1.5059727753224676</v>
      </c>
      <c r="AE111" s="21">
        <f t="shared" si="103"/>
        <v>2.6403418788121189</v>
      </c>
      <c r="AF111" s="21">
        <f t="shared" si="104"/>
        <v>1.7700069632036797</v>
      </c>
      <c r="AG111" s="21">
        <f t="shared" si="105"/>
        <v>95.64882932096792</v>
      </c>
      <c r="AH111" s="21"/>
      <c r="AI111" s="61">
        <f t="shared" si="106"/>
        <v>41.314793988344739</v>
      </c>
      <c r="AJ111" s="21">
        <f t="shared" si="107"/>
        <v>3.5476945097638271</v>
      </c>
      <c r="AK111" s="21">
        <f t="shared" si="108"/>
        <v>13.536448215928839</v>
      </c>
      <c r="AL111" s="21">
        <f t="shared" si="109"/>
        <v>2.0856763112156216</v>
      </c>
      <c r="AM111" s="21">
        <f t="shared" si="110"/>
        <v>10.418157652591759</v>
      </c>
      <c r="AN111" s="21">
        <f t="shared" si="111"/>
        <v>0.18403026275431955</v>
      </c>
      <c r="AO111" s="21">
        <f t="shared" si="112"/>
        <v>10.418157652591759</v>
      </c>
      <c r="AP111" s="21">
        <f t="shared" si="113"/>
        <v>12.309579797566707</v>
      </c>
      <c r="AQ111" s="21">
        <f t="shared" si="114"/>
        <v>1.5744811368980673</v>
      </c>
      <c r="AR111" s="21">
        <f t="shared" si="115"/>
        <v>2.7604539413147937</v>
      </c>
      <c r="AS111" s="21">
        <f t="shared" si="116"/>
        <v>1.8505265310295469</v>
      </c>
      <c r="AT111" s="21">
        <f t="shared" si="117"/>
        <v>99.999999999999986</v>
      </c>
      <c r="AU111" s="21"/>
      <c r="AV111" s="21">
        <f>AR111*'[1]diagram lines'!$G$39</f>
        <v>2.2914698131109512</v>
      </c>
      <c r="AW111" s="21">
        <f>AK111*'[1]diagram lines'!$G$40</f>
        <v>7.1643869313886217</v>
      </c>
      <c r="AX111" s="21">
        <f>AQ111*'[1]diagram lines'!$G$38</f>
        <v>1.1680323116258977</v>
      </c>
      <c r="AY111" s="21">
        <f>AP111*'[1]diagram lines'!$G$41</f>
        <v>8.797135148482143</v>
      </c>
      <c r="AZ111" s="21">
        <f t="shared" si="118"/>
        <v>4.3349350782128608</v>
      </c>
      <c r="BA111" s="21">
        <f t="shared" si="119"/>
        <v>0.5845312031092702</v>
      </c>
      <c r="BB111" s="21">
        <f t="shared" si="120"/>
        <v>2.0709300567154845</v>
      </c>
      <c r="BC111" s="86">
        <f t="shared" si="121"/>
        <v>0.4828748304450271</v>
      </c>
      <c r="BX111" s="61">
        <f t="shared" si="122"/>
        <v>0.67253593541944079</v>
      </c>
      <c r="BY111" s="21">
        <f t="shared" si="123"/>
        <v>4.343581622433651E-2</v>
      </c>
      <c r="BZ111" s="21">
        <f t="shared" si="124"/>
        <v>0.12984185955276581</v>
      </c>
      <c r="CA111" s="21">
        <f t="shared" si="125"/>
        <v>1.27734736051099E-2</v>
      </c>
      <c r="CB111" s="21">
        <f t="shared" si="126"/>
        <v>0.14180906054279752</v>
      </c>
      <c r="CC111" s="21">
        <f t="shared" si="127"/>
        <v>2.5371017761488582E-3</v>
      </c>
      <c r="CD111" s="21">
        <f t="shared" si="128"/>
        <v>0.25282831265508687</v>
      </c>
      <c r="CE111" s="21">
        <f t="shared" si="129"/>
        <v>0.21467182596291012</v>
      </c>
      <c r="CF111" s="21">
        <f t="shared" si="130"/>
        <v>2.4840232295531537E-2</v>
      </c>
      <c r="CG111" s="21">
        <f t="shared" si="131"/>
        <v>2.8659554140127389E-2</v>
      </c>
      <c r="CH111" s="21">
        <f t="shared" si="132"/>
        <v>1.2750232486050839E-2</v>
      </c>
      <c r="CI111" s="21">
        <f t="shared" si="133"/>
        <v>0.12207436182019979</v>
      </c>
      <c r="CJ111" s="21">
        <f t="shared" si="134"/>
        <v>1.658757766480506</v>
      </c>
      <c r="CL111" s="68">
        <f t="shared" si="135"/>
        <v>0.40544553822732293</v>
      </c>
      <c r="CM111" s="19">
        <f t="shared" si="136"/>
        <v>2.618575002454825E-2</v>
      </c>
      <c r="CN111" s="19">
        <f t="shared" si="137"/>
        <v>7.827656465371656E-2</v>
      </c>
      <c r="CO111" s="19">
        <f t="shared" si="138"/>
        <v>7.7006262537128662E-3</v>
      </c>
      <c r="CP111" s="19">
        <f t="shared" si="139"/>
        <v>8.5491120770263523E-2</v>
      </c>
      <c r="CQ111" s="19">
        <f t="shared" si="140"/>
        <v>1.5295191542837455E-3</v>
      </c>
      <c r="CR111" s="19">
        <f t="shared" si="141"/>
        <v>0.15242027363135072</v>
      </c>
      <c r="CS111" s="19">
        <f t="shared" si="142"/>
        <v>0.12941722432347266</v>
      </c>
      <c r="CT111" s="19">
        <f t="shared" si="143"/>
        <v>1.4975201803115996E-2</v>
      </c>
      <c r="CU111" s="19">
        <f t="shared" si="144"/>
        <v>1.7277721147275306E-2</v>
      </c>
      <c r="CV111" s="19">
        <f t="shared" si="145"/>
        <v>7.6866150945618991E-3</v>
      </c>
      <c r="CW111" s="19">
        <f t="shared" si="146"/>
        <v>7.3593844916375509E-2</v>
      </c>
      <c r="CX111" s="19">
        <f t="shared" si="147"/>
        <v>1</v>
      </c>
      <c r="CZ111" s="68">
        <f t="shared" si="148"/>
        <v>2.4859999999999999E-5</v>
      </c>
      <c r="DA111" s="19">
        <f t="shared" si="149"/>
        <v>1.9683879999999998E-5</v>
      </c>
      <c r="DB111" s="19">
        <f t="shared" si="150"/>
        <v>3.5539999999999995E-5</v>
      </c>
      <c r="DC111" s="19">
        <f t="shared" si="151"/>
        <v>4.1297329999999997E-5</v>
      </c>
      <c r="DD111" s="19">
        <f t="shared" si="152"/>
        <v>1.3306039999999997E-5</v>
      </c>
      <c r="DE111" s="19">
        <f t="shared" si="153"/>
        <v>1.3306039999999997E-5</v>
      </c>
      <c r="DF111" s="19">
        <f t="shared" si="154"/>
        <v>1.238399E-5</v>
      </c>
      <c r="DG111" s="19">
        <f t="shared" si="155"/>
        <v>1.7054379999999999E-5</v>
      </c>
      <c r="DH111" s="19">
        <f t="shared" si="156"/>
        <v>2.6146159999999998E-5</v>
      </c>
      <c r="DI111" s="19">
        <f t="shared" si="157"/>
        <v>3.8788959999999995E-5</v>
      </c>
      <c r="DJ111" s="19">
        <f t="shared" si="158"/>
        <v>0</v>
      </c>
      <c r="DK111" s="19">
        <f t="shared" si="159"/>
        <v>2.2524019999999998E-5</v>
      </c>
      <c r="DM111" s="68">
        <f t="shared" si="160"/>
        <v>979.85389930400481</v>
      </c>
      <c r="DN111" s="19">
        <f t="shared" si="161"/>
        <v>106.26551838158507</v>
      </c>
      <c r="DO111" s="19">
        <f t="shared" si="162"/>
        <v>224.56608137571584</v>
      </c>
      <c r="DP111" s="19">
        <f t="shared" si="163"/>
        <v>29.777058382597804</v>
      </c>
      <c r="DQ111" s="19">
        <f t="shared" si="164"/>
        <v>461.6352443960364</v>
      </c>
      <c r="DR111" s="19">
        <f t="shared" si="165"/>
        <v>8.1544989196552038</v>
      </c>
      <c r="DS111" s="19">
        <f t="shared" si="166"/>
        <v>496.00629743268797</v>
      </c>
      <c r="DT111" s="19">
        <f t="shared" si="167"/>
        <v>425.56328286694367</v>
      </c>
      <c r="DU111" s="19">
        <f t="shared" si="168"/>
        <v>35.504745621351688</v>
      </c>
      <c r="DV111" s="19">
        <f t="shared" si="169"/>
        <v>41.959395974352852</v>
      </c>
      <c r="DX111" s="19">
        <f t="shared" si="170"/>
        <v>58.877637535088624</v>
      </c>
      <c r="DZ111" s="99">
        <f t="shared" si="171"/>
        <v>2868.1636601900195</v>
      </c>
      <c r="EA111" s="21">
        <f t="shared" si="172"/>
        <v>2.8681636601900196</v>
      </c>
      <c r="EB111" s="92">
        <f t="shared" si="173"/>
        <v>1337</v>
      </c>
    </row>
    <row r="112" spans="1:132" x14ac:dyDescent="0.3">
      <c r="A112" s="19">
        <f>'A. Thermody. result (all suite)'!C68</f>
        <v>1336</v>
      </c>
      <c r="B112" s="19" t="str">
        <f>'A. Thermody. result (all suite)'!A68</f>
        <v>Basanite</v>
      </c>
      <c r="C112" s="24">
        <f>'A. Thermody. result (all suite)'!G68</f>
        <v>100</v>
      </c>
      <c r="D112" s="19">
        <f>'A. Thermody. result (all suite)'!D68</f>
        <v>10000</v>
      </c>
      <c r="E112" s="61">
        <f>'A. Thermody. result (all suite)'!I68</f>
        <v>40.405959000000003</v>
      </c>
      <c r="F112" s="21">
        <f>'A. Thermody. result (all suite)'!J68</f>
        <v>3.4696530000000001</v>
      </c>
      <c r="G112" s="21">
        <f>'A. Thermody. result (all suite)'!K68</f>
        <v>13.238676</v>
      </c>
      <c r="H112" s="21">
        <f>'A. Thermody. result (all suite)'!L68</f>
        <v>2.0397959999999999</v>
      </c>
      <c r="I112" s="21">
        <f>'A. Thermody. result (all suite)'!M68</f>
        <v>10.188981</v>
      </c>
      <c r="J112" s="21">
        <f>'A. Thermody. result (all suite)'!N68</f>
        <v>0.179982</v>
      </c>
      <c r="K112" s="21">
        <f>'A. Thermody. result (all suite)'!O68</f>
        <v>10.188981</v>
      </c>
      <c r="L112" s="21">
        <f>'A. Thermody. result (all suite)'!P68</f>
        <v>12.038796</v>
      </c>
      <c r="M112" s="21">
        <f>'A. Thermody. result (all suite)'!Q68</f>
        <v>1.539846</v>
      </c>
      <c r="N112" s="21">
        <f>'A. Thermody. result (all suite)'!R68</f>
        <v>2.6997300000000002</v>
      </c>
      <c r="O112" s="21">
        <f>'A. Thermody. result (all suite)'!S68</f>
        <v>1.8098190000000001</v>
      </c>
      <c r="P112" s="21">
        <f>'A. Thermody. result (all suite)'!T68</f>
        <v>2.1997800000000001</v>
      </c>
      <c r="Q112" s="21">
        <f t="shared" si="91"/>
        <v>99.999999000000017</v>
      </c>
      <c r="S112" s="19">
        <f t="shared" si="92"/>
        <v>1609</v>
      </c>
      <c r="T112" s="19">
        <f t="shared" si="93"/>
        <v>1</v>
      </c>
      <c r="V112" s="61">
        <f t="shared" si="94"/>
        <v>39.517116786221379</v>
      </c>
      <c r="W112" s="21">
        <f t="shared" si="95"/>
        <v>3.3933282664733526</v>
      </c>
      <c r="X112" s="21">
        <f t="shared" si="96"/>
        <v>12.947454250174983</v>
      </c>
      <c r="Y112" s="21">
        <f t="shared" si="97"/>
        <v>1.9949249751024896</v>
      </c>
      <c r="Z112" s="21">
        <f t="shared" si="98"/>
        <v>9.9648458315168487</v>
      </c>
      <c r="AA112" s="21">
        <f t="shared" si="99"/>
        <v>0.17602279192080791</v>
      </c>
      <c r="AB112" s="21">
        <f t="shared" si="100"/>
        <v>9.9648458315168487</v>
      </c>
      <c r="AC112" s="21">
        <f t="shared" si="101"/>
        <v>11.77396897070293</v>
      </c>
      <c r="AD112" s="21">
        <f t="shared" si="102"/>
        <v>1.5059727753224676</v>
      </c>
      <c r="AE112" s="21">
        <f t="shared" si="103"/>
        <v>2.6403418788121189</v>
      </c>
      <c r="AF112" s="21">
        <f t="shared" si="104"/>
        <v>1.7700069632036797</v>
      </c>
      <c r="AG112" s="21">
        <f t="shared" si="105"/>
        <v>95.64882932096792</v>
      </c>
      <c r="AH112" s="21"/>
      <c r="AI112" s="61">
        <f t="shared" si="106"/>
        <v>41.314793988344739</v>
      </c>
      <c r="AJ112" s="21">
        <f t="shared" si="107"/>
        <v>3.5476945097638271</v>
      </c>
      <c r="AK112" s="21">
        <f t="shared" si="108"/>
        <v>13.536448215928839</v>
      </c>
      <c r="AL112" s="21">
        <f t="shared" si="109"/>
        <v>2.0856763112156216</v>
      </c>
      <c r="AM112" s="21">
        <f t="shared" si="110"/>
        <v>10.418157652591759</v>
      </c>
      <c r="AN112" s="21">
        <f t="shared" si="111"/>
        <v>0.18403026275431955</v>
      </c>
      <c r="AO112" s="21">
        <f t="shared" si="112"/>
        <v>10.418157652591759</v>
      </c>
      <c r="AP112" s="21">
        <f t="shared" si="113"/>
        <v>12.309579797566707</v>
      </c>
      <c r="AQ112" s="21">
        <f t="shared" si="114"/>
        <v>1.5744811368980673</v>
      </c>
      <c r="AR112" s="21">
        <f t="shared" si="115"/>
        <v>2.7604539413147937</v>
      </c>
      <c r="AS112" s="21">
        <f t="shared" si="116"/>
        <v>1.8505265310295469</v>
      </c>
      <c r="AT112" s="21">
        <f t="shared" si="117"/>
        <v>99.999999999999986</v>
      </c>
      <c r="AU112" s="21"/>
      <c r="AV112" s="21">
        <f>AR112*'[1]diagram lines'!$G$39</f>
        <v>2.2914698131109512</v>
      </c>
      <c r="AW112" s="21">
        <f>AK112*'[1]diagram lines'!$G$40</f>
        <v>7.1643869313886217</v>
      </c>
      <c r="AX112" s="21">
        <f>AQ112*'[1]diagram lines'!$G$38</f>
        <v>1.1680323116258977</v>
      </c>
      <c r="AY112" s="21">
        <f>AP112*'[1]diagram lines'!$G$41</f>
        <v>8.797135148482143</v>
      </c>
      <c r="AZ112" s="21">
        <f t="shared" si="118"/>
        <v>4.3349350782128608</v>
      </c>
      <c r="BA112" s="21">
        <f t="shared" si="119"/>
        <v>0.5845312031092702</v>
      </c>
      <c r="BB112" s="21">
        <f t="shared" si="120"/>
        <v>2.0709300567154845</v>
      </c>
      <c r="BC112" s="86">
        <f t="shared" si="121"/>
        <v>0.4828748304450271</v>
      </c>
      <c r="BX112" s="61">
        <f t="shared" si="122"/>
        <v>0.67253593541944079</v>
      </c>
      <c r="BY112" s="21">
        <f t="shared" si="123"/>
        <v>4.343581622433651E-2</v>
      </c>
      <c r="BZ112" s="21">
        <f t="shared" si="124"/>
        <v>0.12984185955276581</v>
      </c>
      <c r="CA112" s="21">
        <f t="shared" si="125"/>
        <v>1.27734736051099E-2</v>
      </c>
      <c r="CB112" s="21">
        <f t="shared" si="126"/>
        <v>0.14180906054279752</v>
      </c>
      <c r="CC112" s="21">
        <f t="shared" si="127"/>
        <v>2.5371017761488582E-3</v>
      </c>
      <c r="CD112" s="21">
        <f t="shared" si="128"/>
        <v>0.25282831265508687</v>
      </c>
      <c r="CE112" s="21">
        <f t="shared" si="129"/>
        <v>0.21467182596291012</v>
      </c>
      <c r="CF112" s="21">
        <f t="shared" si="130"/>
        <v>2.4840232295531537E-2</v>
      </c>
      <c r="CG112" s="21">
        <f t="shared" si="131"/>
        <v>2.8659554140127389E-2</v>
      </c>
      <c r="CH112" s="21">
        <f t="shared" si="132"/>
        <v>1.2750232486050839E-2</v>
      </c>
      <c r="CI112" s="21">
        <f t="shared" si="133"/>
        <v>0.12207436182019979</v>
      </c>
      <c r="CJ112" s="21">
        <f t="shared" si="134"/>
        <v>1.658757766480506</v>
      </c>
      <c r="CL112" s="68">
        <f t="shared" si="135"/>
        <v>0.40544553822732293</v>
      </c>
      <c r="CM112" s="19">
        <f t="shared" si="136"/>
        <v>2.618575002454825E-2</v>
      </c>
      <c r="CN112" s="19">
        <f t="shared" si="137"/>
        <v>7.827656465371656E-2</v>
      </c>
      <c r="CO112" s="19">
        <f t="shared" si="138"/>
        <v>7.7006262537128662E-3</v>
      </c>
      <c r="CP112" s="19">
        <f t="shared" si="139"/>
        <v>8.5491120770263523E-2</v>
      </c>
      <c r="CQ112" s="19">
        <f t="shared" si="140"/>
        <v>1.5295191542837455E-3</v>
      </c>
      <c r="CR112" s="19">
        <f t="shared" si="141"/>
        <v>0.15242027363135072</v>
      </c>
      <c r="CS112" s="19">
        <f t="shared" si="142"/>
        <v>0.12941722432347266</v>
      </c>
      <c r="CT112" s="19">
        <f t="shared" si="143"/>
        <v>1.4975201803115996E-2</v>
      </c>
      <c r="CU112" s="19">
        <f t="shared" si="144"/>
        <v>1.7277721147275306E-2</v>
      </c>
      <c r="CV112" s="19">
        <f t="shared" si="145"/>
        <v>7.6866150945618991E-3</v>
      </c>
      <c r="CW112" s="19">
        <f t="shared" si="146"/>
        <v>7.3593844916375509E-2</v>
      </c>
      <c r="CX112" s="19">
        <f t="shared" si="147"/>
        <v>1</v>
      </c>
      <c r="CZ112" s="68">
        <f t="shared" si="148"/>
        <v>2.4859999999999999E-5</v>
      </c>
      <c r="DA112" s="19">
        <f t="shared" si="149"/>
        <v>1.9676639999999997E-5</v>
      </c>
      <c r="DB112" s="19">
        <f t="shared" si="150"/>
        <v>3.5539999999999995E-5</v>
      </c>
      <c r="DC112" s="19">
        <f t="shared" si="151"/>
        <v>4.1288239999999998E-5</v>
      </c>
      <c r="DD112" s="19">
        <f t="shared" si="152"/>
        <v>1.3303119999999998E-5</v>
      </c>
      <c r="DE112" s="19">
        <f t="shared" si="153"/>
        <v>1.3303119999999998E-5</v>
      </c>
      <c r="DF112" s="19">
        <f t="shared" si="154"/>
        <v>1.238072E-5</v>
      </c>
      <c r="DG112" s="19">
        <f t="shared" si="155"/>
        <v>1.7050639999999998E-5</v>
      </c>
      <c r="DH112" s="19">
        <f t="shared" si="156"/>
        <v>2.6138479999999996E-5</v>
      </c>
      <c r="DI112" s="19">
        <f t="shared" si="157"/>
        <v>3.877687999999999E-5</v>
      </c>
      <c r="DJ112" s="19">
        <f t="shared" si="158"/>
        <v>0</v>
      </c>
      <c r="DK112" s="19">
        <f t="shared" si="159"/>
        <v>2.251456E-5</v>
      </c>
      <c r="DM112" s="68">
        <f t="shared" si="160"/>
        <v>979.85389930400481</v>
      </c>
      <c r="DN112" s="19">
        <f t="shared" si="161"/>
        <v>106.3046186727467</v>
      </c>
      <c r="DO112" s="19">
        <f t="shared" si="162"/>
        <v>224.56608137571584</v>
      </c>
      <c r="DP112" s="19">
        <f t="shared" si="163"/>
        <v>29.783614086127375</v>
      </c>
      <c r="DQ112" s="19">
        <f t="shared" si="164"/>
        <v>461.73657212318875</v>
      </c>
      <c r="DR112" s="19">
        <f t="shared" si="165"/>
        <v>8.1562888108119687</v>
      </c>
      <c r="DS112" s="19">
        <f t="shared" si="166"/>
        <v>496.13730278557574</v>
      </c>
      <c r="DT112" s="19">
        <f t="shared" si="167"/>
        <v>425.65662872832615</v>
      </c>
      <c r="DU112" s="19">
        <f t="shared" si="168"/>
        <v>35.51517761458053</v>
      </c>
      <c r="DV112" s="19">
        <f t="shared" si="169"/>
        <v>41.972467410305683</v>
      </c>
      <c r="DX112" s="19">
        <f t="shared" si="170"/>
        <v>58.90237630196134</v>
      </c>
      <c r="DZ112" s="99">
        <f t="shared" si="171"/>
        <v>2868.5850272133448</v>
      </c>
      <c r="EA112" s="21">
        <f t="shared" si="172"/>
        <v>2.8685850272133449</v>
      </c>
      <c r="EB112" s="92">
        <f t="shared" si="173"/>
        <v>1336</v>
      </c>
    </row>
    <row r="113" spans="1:132" x14ac:dyDescent="0.3">
      <c r="A113" s="19">
        <f>'A. Thermody. result (all suite)'!C69</f>
        <v>1335</v>
      </c>
      <c r="B113" s="19" t="str">
        <f>'A. Thermody. result (all suite)'!A69</f>
        <v>Basanite</v>
      </c>
      <c r="C113" s="24">
        <f>'A. Thermody. result (all suite)'!G69</f>
        <v>100</v>
      </c>
      <c r="D113" s="19">
        <f>'A. Thermody. result (all suite)'!D69</f>
        <v>10000</v>
      </c>
      <c r="E113" s="61">
        <f>'A. Thermody. result (all suite)'!I69</f>
        <v>40.405959000000003</v>
      </c>
      <c r="F113" s="21">
        <f>'A. Thermody. result (all suite)'!J69</f>
        <v>3.4696530000000001</v>
      </c>
      <c r="G113" s="21">
        <f>'A. Thermody. result (all suite)'!K69</f>
        <v>13.238676</v>
      </c>
      <c r="H113" s="21">
        <f>'A. Thermody. result (all suite)'!L69</f>
        <v>2.0397959999999999</v>
      </c>
      <c r="I113" s="21">
        <f>'A. Thermody. result (all suite)'!M69</f>
        <v>10.188981</v>
      </c>
      <c r="J113" s="21">
        <f>'A. Thermody. result (all suite)'!N69</f>
        <v>0.179982</v>
      </c>
      <c r="K113" s="21">
        <f>'A. Thermody. result (all suite)'!O69</f>
        <v>10.188981</v>
      </c>
      <c r="L113" s="21">
        <f>'A. Thermody. result (all suite)'!P69</f>
        <v>12.038796</v>
      </c>
      <c r="M113" s="21">
        <f>'A. Thermody. result (all suite)'!Q69</f>
        <v>1.539846</v>
      </c>
      <c r="N113" s="21">
        <f>'A. Thermody. result (all suite)'!R69</f>
        <v>2.6997300000000002</v>
      </c>
      <c r="O113" s="21">
        <f>'A. Thermody. result (all suite)'!S69</f>
        <v>1.8098190000000001</v>
      </c>
      <c r="P113" s="21">
        <f>'A. Thermody. result (all suite)'!T69</f>
        <v>2.1997800000000001</v>
      </c>
      <c r="Q113" s="21">
        <f t="shared" ref="Q113:Q176" si="174">SUM(E113:P113)</f>
        <v>99.999999000000017</v>
      </c>
      <c r="S113" s="19">
        <f t="shared" ref="S113:S176" si="175">A113+273</f>
        <v>1608</v>
      </c>
      <c r="T113" s="19">
        <f t="shared" ref="T113:T176" si="176">D113/10000</f>
        <v>1</v>
      </c>
      <c r="V113" s="61">
        <f t="shared" ref="V113:V176" si="177">(E113*(Q113-P113))/Q113</f>
        <v>39.517116786221379</v>
      </c>
      <c r="W113" s="21">
        <f t="shared" ref="W113:W176" si="178">(F113*(Q113-P113))/Q113</f>
        <v>3.3933282664733526</v>
      </c>
      <c r="X113" s="21">
        <f t="shared" ref="X113:X176" si="179">(G113*(Q113-P113))/Q113</f>
        <v>12.947454250174983</v>
      </c>
      <c r="Y113" s="21">
        <f t="shared" ref="Y113:Y176" si="180">(H113*(Q113-P113))/Q113</f>
        <v>1.9949249751024896</v>
      </c>
      <c r="Z113" s="21">
        <f t="shared" ref="Z113:Z176" si="181">(I113*(Q113-P113))/Q113</f>
        <v>9.9648458315168487</v>
      </c>
      <c r="AA113" s="21">
        <f t="shared" ref="AA113:AA176" si="182">(J113*(Q113-P113))/Q113</f>
        <v>0.17602279192080791</v>
      </c>
      <c r="AB113" s="21">
        <f t="shared" ref="AB113:AB176" si="183">(K113*(Q113-P113))/Q113</f>
        <v>9.9648458315168487</v>
      </c>
      <c r="AC113" s="21">
        <f t="shared" ref="AC113:AC176" si="184">(L113*(Q113-P113))/Q113</f>
        <v>11.77396897070293</v>
      </c>
      <c r="AD113" s="21">
        <f t="shared" ref="AD113:AD176" si="185">(M113*(Q113-P113))/Q113</f>
        <v>1.5059727753224676</v>
      </c>
      <c r="AE113" s="21">
        <f t="shared" ref="AE113:AE176" si="186">(N113*(Q113-P113))/Q113</f>
        <v>2.6403418788121189</v>
      </c>
      <c r="AF113" s="21">
        <f t="shared" ref="AF113:AF176" si="187">(O113*(Q113-P113))/Q113</f>
        <v>1.7700069632036797</v>
      </c>
      <c r="AG113" s="21">
        <f t="shared" ref="AG113:AG176" si="188">SUM(V113:AF113)</f>
        <v>95.64882932096792</v>
      </c>
      <c r="AH113" s="21"/>
      <c r="AI113" s="61">
        <f t="shared" ref="AI113:AI176" si="189">V113*100/AG113</f>
        <v>41.314793988344739</v>
      </c>
      <c r="AJ113" s="21">
        <f t="shared" ref="AJ113:AJ176" si="190">W113*100/AG113</f>
        <v>3.5476945097638271</v>
      </c>
      <c r="AK113" s="21">
        <f t="shared" ref="AK113:AK176" si="191">X113*100/AG113</f>
        <v>13.536448215928839</v>
      </c>
      <c r="AL113" s="21">
        <f t="shared" ref="AL113:AL176" si="192">Y113*100/AG113</f>
        <v>2.0856763112156216</v>
      </c>
      <c r="AM113" s="21">
        <f t="shared" ref="AM113:AM176" si="193">Z113*100/AG113</f>
        <v>10.418157652591759</v>
      </c>
      <c r="AN113" s="21">
        <f t="shared" ref="AN113:AN176" si="194">AA113*100/AG113</f>
        <v>0.18403026275431955</v>
      </c>
      <c r="AO113" s="21">
        <f t="shared" ref="AO113:AO176" si="195">AB113*100/AG113</f>
        <v>10.418157652591759</v>
      </c>
      <c r="AP113" s="21">
        <f t="shared" ref="AP113:AP176" si="196">AC113*100/AG113</f>
        <v>12.309579797566707</v>
      </c>
      <c r="AQ113" s="21">
        <f t="shared" ref="AQ113:AQ176" si="197">AD113*100/AG113</f>
        <v>1.5744811368980673</v>
      </c>
      <c r="AR113" s="21">
        <f t="shared" ref="AR113:AR176" si="198">AE113*100/AG113</f>
        <v>2.7604539413147937</v>
      </c>
      <c r="AS113" s="21">
        <f t="shared" ref="AS113:AS176" si="199">AF113*100/AG113</f>
        <v>1.8505265310295469</v>
      </c>
      <c r="AT113" s="21">
        <f t="shared" ref="AT113:AT176" si="200">SUM(AI113:AS113)</f>
        <v>99.999999999999986</v>
      </c>
      <c r="AU113" s="21"/>
      <c r="AV113" s="21">
        <f>AR113*'[1]diagram lines'!$G$39</f>
        <v>2.2914698131109512</v>
      </c>
      <c r="AW113" s="21">
        <f>AK113*'[1]diagram lines'!$G$40</f>
        <v>7.1643869313886217</v>
      </c>
      <c r="AX113" s="21">
        <f>AQ113*'[1]diagram lines'!$G$38</f>
        <v>1.1680323116258977</v>
      </c>
      <c r="AY113" s="21">
        <f>AP113*'[1]diagram lines'!$G$41</f>
        <v>8.797135148482143</v>
      </c>
      <c r="AZ113" s="21">
        <f t="shared" ref="AZ113:AZ176" si="201">SUM(AQ113:AR113)</f>
        <v>4.3349350782128608</v>
      </c>
      <c r="BA113" s="21">
        <f t="shared" ref="BA113:BA176" si="202">AW113/(AY113+AX113+AV113)</f>
        <v>0.5845312031092702</v>
      </c>
      <c r="BB113" s="21">
        <f t="shared" ref="BB113:BB176" si="203">AW113/(AX113+AV113)</f>
        <v>2.0709300567154845</v>
      </c>
      <c r="BC113" s="86">
        <f t="shared" ref="BC113:BC176" si="204">(AX113+AV113)/AW113</f>
        <v>0.4828748304450271</v>
      </c>
      <c r="BX113" s="61">
        <f t="shared" ref="BX113:BX176" si="205">E113/$BH$48</f>
        <v>0.67253593541944079</v>
      </c>
      <c r="BY113" s="21">
        <f t="shared" ref="BY113:BY176" si="206">F113/$BI$48</f>
        <v>4.343581622433651E-2</v>
      </c>
      <c r="BZ113" s="21">
        <f t="shared" ref="BZ113:BZ176" si="207">G113/$BJ$48</f>
        <v>0.12984185955276581</v>
      </c>
      <c r="CA113" s="21">
        <f t="shared" ref="CA113:CA176" si="208">H113/$BK$48</f>
        <v>1.27734736051099E-2</v>
      </c>
      <c r="CB113" s="21">
        <f t="shared" ref="CB113:CB176" si="209">I113/$BL$48</f>
        <v>0.14180906054279752</v>
      </c>
      <c r="CC113" s="21">
        <f t="shared" ref="CC113:CC176" si="210">J113/$BM$48</f>
        <v>2.5371017761488582E-3</v>
      </c>
      <c r="CD113" s="21">
        <f t="shared" ref="CD113:CD176" si="211">K113/$BN$48</f>
        <v>0.25282831265508687</v>
      </c>
      <c r="CE113" s="21">
        <f t="shared" ref="CE113:CE176" si="212">L113/$BO$48</f>
        <v>0.21467182596291012</v>
      </c>
      <c r="CF113" s="21">
        <f t="shared" ref="CF113:CF176" si="213">M113/$BP$48</f>
        <v>2.4840232295531537E-2</v>
      </c>
      <c r="CG113" s="21">
        <f t="shared" ref="CG113:CG176" si="214">N113/$BQ$48</f>
        <v>2.8659554140127389E-2</v>
      </c>
      <c r="CH113" s="21">
        <f t="shared" ref="CH113:CH176" si="215">O113/$BR$48</f>
        <v>1.2750232486050839E-2</v>
      </c>
      <c r="CI113" s="21">
        <f t="shared" ref="CI113:CI176" si="216">P113/$BS$48</f>
        <v>0.12207436182019979</v>
      </c>
      <c r="CJ113" s="21">
        <f t="shared" ref="CJ113:CJ176" si="217">SUM(BX113:CI113)</f>
        <v>1.658757766480506</v>
      </c>
      <c r="CL113" s="68">
        <f t="shared" ref="CL113:CL176" si="218">BX113/CJ113</f>
        <v>0.40544553822732293</v>
      </c>
      <c r="CM113" s="19">
        <f t="shared" ref="CM113:CM176" si="219">BY113/CJ113</f>
        <v>2.618575002454825E-2</v>
      </c>
      <c r="CN113" s="19">
        <f t="shared" ref="CN113:CN176" si="220">BZ113/CJ113</f>
        <v>7.827656465371656E-2</v>
      </c>
      <c r="CO113" s="19">
        <f t="shared" ref="CO113:CO176" si="221">CA113/CJ113</f>
        <v>7.7006262537128662E-3</v>
      </c>
      <c r="CP113" s="19">
        <f t="shared" ref="CP113:CP176" si="222">CB113/CJ113</f>
        <v>8.5491120770263523E-2</v>
      </c>
      <c r="CQ113" s="19">
        <f t="shared" ref="CQ113:CQ176" si="223">CC113/CJ113</f>
        <v>1.5295191542837455E-3</v>
      </c>
      <c r="CR113" s="19">
        <f t="shared" ref="CR113:CR176" si="224">CD113/CJ113</f>
        <v>0.15242027363135072</v>
      </c>
      <c r="CS113" s="19">
        <f t="shared" ref="CS113:CS176" si="225">CE113/CJ113</f>
        <v>0.12941722432347266</v>
      </c>
      <c r="CT113" s="19">
        <f t="shared" ref="CT113:CT176" si="226">CF113/CJ113</f>
        <v>1.4975201803115996E-2</v>
      </c>
      <c r="CU113" s="19">
        <f t="shared" ref="CU113:CU176" si="227">CG113/CJ113</f>
        <v>1.7277721147275306E-2</v>
      </c>
      <c r="CV113" s="19">
        <f t="shared" ref="CV113:CV176" si="228">CH113/CJ113</f>
        <v>7.6866150945618991E-3</v>
      </c>
      <c r="CW113" s="19">
        <f t="shared" ref="CW113:CW176" si="229">CI113/CJ113</f>
        <v>7.3593844916375509E-2</v>
      </c>
      <c r="CX113" s="19">
        <f t="shared" ref="CX113:CX176" si="230">SUM(CL113:CW113)</f>
        <v>1</v>
      </c>
      <c r="CZ113" s="68">
        <f t="shared" ref="CZ113:CZ176" si="231">($BH$49*$DC$46)+(($BH$50*$DD$46)*(S113-1673))+(($BH$51*$DC$46)*T113)</f>
        <v>2.4859999999999999E-5</v>
      </c>
      <c r="DA113" s="19">
        <f t="shared" ref="DA113:DA176" si="232">($BI$49*$DC$46)+(($BI$50*$DD$46)*(S113-1673))+(($BI$51*$DC$46)*T113)</f>
        <v>1.9669399999999998E-5</v>
      </c>
      <c r="DB113" s="19">
        <f t="shared" ref="DB113:DB176" si="233">($BJ$49*$DC$46)+(($BJ$50*$DD$46)*(S113-1673))+(($BJ$51*$DC$46)*T113)</f>
        <v>3.5539999999999995E-5</v>
      </c>
      <c r="DC113" s="19">
        <f t="shared" ref="DC113:DC176" si="234">($BK$49*$DC$46)+(($BK$50*$DD$46)*(S113-1673))+(($BK$51*$DC$46)*T113)</f>
        <v>4.1279149999999999E-5</v>
      </c>
      <c r="DD113" s="19">
        <f t="shared" ref="DD113:DD176" si="235">($BL$49*$DC$46)+(($BL$50*$DD$46)*(S113-1673))+(($BL$51*$DC$46)*T113)</f>
        <v>1.3300199999999998E-5</v>
      </c>
      <c r="DE113" s="19">
        <f t="shared" ref="DE113:DE176" si="236">($BM$49*$DC$46)+(($BM$50*$DD$46)*(S113-1673))+(($BM$51*$DC$46)*T113)</f>
        <v>1.3300199999999998E-5</v>
      </c>
      <c r="DF113" s="19">
        <f t="shared" ref="DF113:DF176" si="237">($BN$49*$DC$46)+(($BN$50*$DD$46)*(S113-1673))+(($BN$51*$DC$46)*T113)</f>
        <v>1.237745E-5</v>
      </c>
      <c r="DG113" s="19">
        <f t="shared" ref="DG113:DG176" si="238">($BO$49*$DC$46)+(($BO$50*$DD$46)*(S113-1673))+(($BO$51*$DC$46)*T113)</f>
        <v>1.7046899999999998E-5</v>
      </c>
      <c r="DH113" s="19">
        <f t="shared" ref="DH113:DH176" si="239">($BP$49*$DC$46)+(($BP$50*$DD$46)*(S113-1673))+(($BP$51*$DC$46)*T113)</f>
        <v>2.6130799999999997E-5</v>
      </c>
      <c r="DI113" s="19">
        <f t="shared" ref="DI113:DI176" si="240">($BQ$49*$DC$46)+(($BQ$50*$DD$46)*(S113-1673))+(($BQ$51*$DC$46)*T113)</f>
        <v>3.8764799999999992E-5</v>
      </c>
      <c r="DJ113" s="19">
        <f t="shared" ref="DJ113:DJ176" si="241">($BR$49*$DC$46)+(($BR$50*$DD$46)*(S113-1673))+(($BR$51*$DC$46)*T113)</f>
        <v>0</v>
      </c>
      <c r="DK113" s="19">
        <f t="shared" ref="DK113:DK176" si="242">($BS$49*$DC$46)+(($BS$50*$DD$46)*(S113-1673))+(($BS$51*$DC$46)*T113)</f>
        <v>2.2505099999999999E-5</v>
      </c>
      <c r="DM113" s="68">
        <f t="shared" ref="DM113:DM176" si="243">((CL113*$BH$48)/CZ113)/1000</f>
        <v>979.85389930400481</v>
      </c>
      <c r="DN113" s="19">
        <f t="shared" ref="DN113:DN176" si="244">((CM113*$BI$48)/DA113)/1000</f>
        <v>106.34374774832555</v>
      </c>
      <c r="DO113" s="19">
        <f t="shared" ref="DO113:DO176" si="245">((CN113*$BJ$48)/DB113)/1000</f>
        <v>224.56608137571584</v>
      </c>
      <c r="DP113" s="19">
        <f t="shared" ref="DP113:DP176" si="246">((CO113*$BK$48)/DC113)/1000</f>
        <v>29.790172676893967</v>
      </c>
      <c r="DQ113" s="19">
        <f t="shared" ref="DQ113:DQ176" si="247">((CP113*$BL$48)/DD113)/1000</f>
        <v>461.83794434244862</v>
      </c>
      <c r="DR113" s="19">
        <f t="shared" ref="DR113:DR176" si="248">((CQ113*$BM$48)/DE113)/1000</f>
        <v>8.158079487894085</v>
      </c>
      <c r="DS113" s="19">
        <f t="shared" ref="DS113:DS176" si="249">((CR113*$BN$48)/DF113)/1000</f>
        <v>496.26837735910328</v>
      </c>
      <c r="DT113" s="19">
        <f t="shared" ref="DT113:DT176" si="250">((CS113*$BO$48)/DG113)/1000</f>
        <v>425.75001554888848</v>
      </c>
      <c r="DU113" s="19">
        <f t="shared" ref="DU113:DU176" si="251">((CT113*$BP$48)/DH113)/1000</f>
        <v>35.525615739861031</v>
      </c>
      <c r="DV113" s="19">
        <f t="shared" ref="DV113:DV176" si="252">((CU113*$BQ$48)/DI113)/1000</f>
        <v>41.985546992976467</v>
      </c>
      <c r="DX113" s="19">
        <f t="shared" ref="DX113:DX176" si="253">((CW113*$BS$48)/DK113)/1000</f>
        <v>58.927135866674078</v>
      </c>
      <c r="DZ113" s="99">
        <f t="shared" ref="DZ113:DZ176" si="254">SUM(DM113:DX113)</f>
        <v>2869.0066164427867</v>
      </c>
      <c r="EA113" s="21">
        <f t="shared" ref="EA113:EA176" si="255">DZ113/1000</f>
        <v>2.8690066164427868</v>
      </c>
      <c r="EB113" s="92">
        <f t="shared" ref="EB113:EB176" si="256">A113</f>
        <v>1335</v>
      </c>
    </row>
    <row r="114" spans="1:132" x14ac:dyDescent="0.3">
      <c r="A114" s="19">
        <f>'A. Thermody. result (all suite)'!C70</f>
        <v>1334</v>
      </c>
      <c r="B114" s="19" t="str">
        <f>'A. Thermody. result (all suite)'!A70</f>
        <v>Basanite</v>
      </c>
      <c r="C114" s="24">
        <f>'A. Thermody. result (all suite)'!G70</f>
        <v>100</v>
      </c>
      <c r="D114" s="19">
        <f>'A. Thermody. result (all suite)'!D70</f>
        <v>10000</v>
      </c>
      <c r="E114" s="61">
        <f>'A. Thermody. result (all suite)'!I70</f>
        <v>40.405959000000003</v>
      </c>
      <c r="F114" s="21">
        <f>'A. Thermody. result (all suite)'!J70</f>
        <v>3.4696530000000001</v>
      </c>
      <c r="G114" s="21">
        <f>'A. Thermody. result (all suite)'!K70</f>
        <v>13.238676</v>
      </c>
      <c r="H114" s="21">
        <f>'A. Thermody. result (all suite)'!L70</f>
        <v>2.0397959999999999</v>
      </c>
      <c r="I114" s="21">
        <f>'A. Thermody. result (all suite)'!M70</f>
        <v>10.188981</v>
      </c>
      <c r="J114" s="21">
        <f>'A. Thermody. result (all suite)'!N70</f>
        <v>0.179982</v>
      </c>
      <c r="K114" s="21">
        <f>'A. Thermody. result (all suite)'!O70</f>
        <v>10.188981</v>
      </c>
      <c r="L114" s="21">
        <f>'A. Thermody. result (all suite)'!P70</f>
        <v>12.038796</v>
      </c>
      <c r="M114" s="21">
        <f>'A. Thermody. result (all suite)'!Q70</f>
        <v>1.539846</v>
      </c>
      <c r="N114" s="21">
        <f>'A. Thermody. result (all suite)'!R70</f>
        <v>2.6997300000000002</v>
      </c>
      <c r="O114" s="21">
        <f>'A. Thermody. result (all suite)'!S70</f>
        <v>1.8098190000000001</v>
      </c>
      <c r="P114" s="21">
        <f>'A. Thermody. result (all suite)'!T70</f>
        <v>2.1997800000000001</v>
      </c>
      <c r="Q114" s="21">
        <f t="shared" si="174"/>
        <v>99.999999000000017</v>
      </c>
      <c r="S114" s="19">
        <f t="shared" si="175"/>
        <v>1607</v>
      </c>
      <c r="T114" s="19">
        <f t="shared" si="176"/>
        <v>1</v>
      </c>
      <c r="V114" s="61">
        <f t="shared" si="177"/>
        <v>39.517116786221379</v>
      </c>
      <c r="W114" s="21">
        <f t="shared" si="178"/>
        <v>3.3933282664733526</v>
      </c>
      <c r="X114" s="21">
        <f t="shared" si="179"/>
        <v>12.947454250174983</v>
      </c>
      <c r="Y114" s="21">
        <f t="shared" si="180"/>
        <v>1.9949249751024896</v>
      </c>
      <c r="Z114" s="21">
        <f t="shared" si="181"/>
        <v>9.9648458315168487</v>
      </c>
      <c r="AA114" s="21">
        <f t="shared" si="182"/>
        <v>0.17602279192080791</v>
      </c>
      <c r="AB114" s="21">
        <f t="shared" si="183"/>
        <v>9.9648458315168487</v>
      </c>
      <c r="AC114" s="21">
        <f t="shared" si="184"/>
        <v>11.77396897070293</v>
      </c>
      <c r="AD114" s="21">
        <f t="shared" si="185"/>
        <v>1.5059727753224676</v>
      </c>
      <c r="AE114" s="21">
        <f t="shared" si="186"/>
        <v>2.6403418788121189</v>
      </c>
      <c r="AF114" s="21">
        <f t="shared" si="187"/>
        <v>1.7700069632036797</v>
      </c>
      <c r="AG114" s="21">
        <f t="shared" si="188"/>
        <v>95.64882932096792</v>
      </c>
      <c r="AH114" s="21"/>
      <c r="AI114" s="61">
        <f t="shared" si="189"/>
        <v>41.314793988344739</v>
      </c>
      <c r="AJ114" s="21">
        <f t="shared" si="190"/>
        <v>3.5476945097638271</v>
      </c>
      <c r="AK114" s="21">
        <f t="shared" si="191"/>
        <v>13.536448215928839</v>
      </c>
      <c r="AL114" s="21">
        <f t="shared" si="192"/>
        <v>2.0856763112156216</v>
      </c>
      <c r="AM114" s="21">
        <f t="shared" si="193"/>
        <v>10.418157652591759</v>
      </c>
      <c r="AN114" s="21">
        <f t="shared" si="194"/>
        <v>0.18403026275431955</v>
      </c>
      <c r="AO114" s="21">
        <f t="shared" si="195"/>
        <v>10.418157652591759</v>
      </c>
      <c r="AP114" s="21">
        <f t="shared" si="196"/>
        <v>12.309579797566707</v>
      </c>
      <c r="AQ114" s="21">
        <f t="shared" si="197"/>
        <v>1.5744811368980673</v>
      </c>
      <c r="AR114" s="21">
        <f t="shared" si="198"/>
        <v>2.7604539413147937</v>
      </c>
      <c r="AS114" s="21">
        <f t="shared" si="199"/>
        <v>1.8505265310295469</v>
      </c>
      <c r="AT114" s="21">
        <f t="shared" si="200"/>
        <v>99.999999999999986</v>
      </c>
      <c r="AU114" s="21"/>
      <c r="AV114" s="21">
        <f>AR114*'[1]diagram lines'!$G$39</f>
        <v>2.2914698131109512</v>
      </c>
      <c r="AW114" s="21">
        <f>AK114*'[1]diagram lines'!$G$40</f>
        <v>7.1643869313886217</v>
      </c>
      <c r="AX114" s="21">
        <f>AQ114*'[1]diagram lines'!$G$38</f>
        <v>1.1680323116258977</v>
      </c>
      <c r="AY114" s="21">
        <f>AP114*'[1]diagram lines'!$G$41</f>
        <v>8.797135148482143</v>
      </c>
      <c r="AZ114" s="21">
        <f t="shared" si="201"/>
        <v>4.3349350782128608</v>
      </c>
      <c r="BA114" s="21">
        <f t="shared" si="202"/>
        <v>0.5845312031092702</v>
      </c>
      <c r="BB114" s="21">
        <f t="shared" si="203"/>
        <v>2.0709300567154845</v>
      </c>
      <c r="BC114" s="86">
        <f t="shared" si="204"/>
        <v>0.4828748304450271</v>
      </c>
      <c r="BX114" s="61">
        <f t="shared" si="205"/>
        <v>0.67253593541944079</v>
      </c>
      <c r="BY114" s="21">
        <f t="shared" si="206"/>
        <v>4.343581622433651E-2</v>
      </c>
      <c r="BZ114" s="21">
        <f t="shared" si="207"/>
        <v>0.12984185955276581</v>
      </c>
      <c r="CA114" s="21">
        <f t="shared" si="208"/>
        <v>1.27734736051099E-2</v>
      </c>
      <c r="CB114" s="21">
        <f t="shared" si="209"/>
        <v>0.14180906054279752</v>
      </c>
      <c r="CC114" s="21">
        <f t="shared" si="210"/>
        <v>2.5371017761488582E-3</v>
      </c>
      <c r="CD114" s="21">
        <f t="shared" si="211"/>
        <v>0.25282831265508687</v>
      </c>
      <c r="CE114" s="21">
        <f t="shared" si="212"/>
        <v>0.21467182596291012</v>
      </c>
      <c r="CF114" s="21">
        <f t="shared" si="213"/>
        <v>2.4840232295531537E-2</v>
      </c>
      <c r="CG114" s="21">
        <f t="shared" si="214"/>
        <v>2.8659554140127389E-2</v>
      </c>
      <c r="CH114" s="21">
        <f t="shared" si="215"/>
        <v>1.2750232486050839E-2</v>
      </c>
      <c r="CI114" s="21">
        <f t="shared" si="216"/>
        <v>0.12207436182019979</v>
      </c>
      <c r="CJ114" s="21">
        <f t="shared" si="217"/>
        <v>1.658757766480506</v>
      </c>
      <c r="CL114" s="68">
        <f t="shared" si="218"/>
        <v>0.40544553822732293</v>
      </c>
      <c r="CM114" s="19">
        <f t="shared" si="219"/>
        <v>2.618575002454825E-2</v>
      </c>
      <c r="CN114" s="19">
        <f t="shared" si="220"/>
        <v>7.827656465371656E-2</v>
      </c>
      <c r="CO114" s="19">
        <f t="shared" si="221"/>
        <v>7.7006262537128662E-3</v>
      </c>
      <c r="CP114" s="19">
        <f t="shared" si="222"/>
        <v>8.5491120770263523E-2</v>
      </c>
      <c r="CQ114" s="19">
        <f t="shared" si="223"/>
        <v>1.5295191542837455E-3</v>
      </c>
      <c r="CR114" s="19">
        <f t="shared" si="224"/>
        <v>0.15242027363135072</v>
      </c>
      <c r="CS114" s="19">
        <f t="shared" si="225"/>
        <v>0.12941722432347266</v>
      </c>
      <c r="CT114" s="19">
        <f t="shared" si="226"/>
        <v>1.4975201803115996E-2</v>
      </c>
      <c r="CU114" s="19">
        <f t="shared" si="227"/>
        <v>1.7277721147275306E-2</v>
      </c>
      <c r="CV114" s="19">
        <f t="shared" si="228"/>
        <v>7.6866150945618991E-3</v>
      </c>
      <c r="CW114" s="19">
        <f t="shared" si="229"/>
        <v>7.3593844916375509E-2</v>
      </c>
      <c r="CX114" s="19">
        <f t="shared" si="230"/>
        <v>1</v>
      </c>
      <c r="CZ114" s="68">
        <f t="shared" si="231"/>
        <v>2.4859999999999999E-5</v>
      </c>
      <c r="DA114" s="19">
        <f t="shared" si="232"/>
        <v>1.9662159999999997E-5</v>
      </c>
      <c r="DB114" s="19">
        <f t="shared" si="233"/>
        <v>3.5539999999999995E-5</v>
      </c>
      <c r="DC114" s="19">
        <f t="shared" si="234"/>
        <v>4.127006E-5</v>
      </c>
      <c r="DD114" s="19">
        <f t="shared" si="235"/>
        <v>1.3297279999999997E-5</v>
      </c>
      <c r="DE114" s="19">
        <f t="shared" si="236"/>
        <v>1.3297279999999997E-5</v>
      </c>
      <c r="DF114" s="19">
        <f t="shared" si="237"/>
        <v>1.2374179999999999E-5</v>
      </c>
      <c r="DG114" s="19">
        <f t="shared" si="238"/>
        <v>1.704316E-5</v>
      </c>
      <c r="DH114" s="19">
        <f t="shared" si="239"/>
        <v>2.6123119999999999E-5</v>
      </c>
      <c r="DI114" s="19">
        <f t="shared" si="240"/>
        <v>3.8752719999999994E-5</v>
      </c>
      <c r="DJ114" s="19">
        <f t="shared" si="241"/>
        <v>0</v>
      </c>
      <c r="DK114" s="19">
        <f t="shared" si="242"/>
        <v>2.2495639999999998E-5</v>
      </c>
      <c r="DM114" s="68">
        <f t="shared" si="243"/>
        <v>979.85389930400481</v>
      </c>
      <c r="DN114" s="19">
        <f t="shared" si="244"/>
        <v>106.38290564011861</v>
      </c>
      <c r="DO114" s="19">
        <f t="shared" si="245"/>
        <v>224.56608137571584</v>
      </c>
      <c r="DP114" s="19">
        <f t="shared" si="246"/>
        <v>29.796734156805385</v>
      </c>
      <c r="DQ114" s="19">
        <f t="shared" si="247"/>
        <v>461.93936108312641</v>
      </c>
      <c r="DR114" s="19">
        <f t="shared" si="248"/>
        <v>8.1598709514193075</v>
      </c>
      <c r="DS114" s="19">
        <f t="shared" si="249"/>
        <v>496.39952120814741</v>
      </c>
      <c r="DT114" s="19">
        <f t="shared" si="250"/>
        <v>425.84344335559524</v>
      </c>
      <c r="DU114" s="19">
        <f t="shared" si="251"/>
        <v>35.536060002601552</v>
      </c>
      <c r="DV114" s="19">
        <f t="shared" si="252"/>
        <v>41.998634729983699</v>
      </c>
      <c r="DX114" s="19">
        <f t="shared" si="253"/>
        <v>58.951916255464923</v>
      </c>
      <c r="DZ114" s="99">
        <f t="shared" si="254"/>
        <v>2869.4284280629831</v>
      </c>
      <c r="EA114" s="21">
        <f t="shared" si="255"/>
        <v>2.8694284280629829</v>
      </c>
      <c r="EB114" s="92">
        <f t="shared" si="256"/>
        <v>1334</v>
      </c>
    </row>
    <row r="115" spans="1:132" x14ac:dyDescent="0.3">
      <c r="A115" s="19">
        <f>'A. Thermody. result (all suite)'!C71</f>
        <v>1333</v>
      </c>
      <c r="B115" s="19" t="str">
        <f>'A. Thermody. result (all suite)'!A71</f>
        <v>Basanite</v>
      </c>
      <c r="C115" s="24">
        <f>'A. Thermody. result (all suite)'!G71</f>
        <v>100</v>
      </c>
      <c r="D115" s="19">
        <f>'A. Thermody. result (all suite)'!D71</f>
        <v>10000</v>
      </c>
      <c r="E115" s="61">
        <f>'A. Thermody. result (all suite)'!I71</f>
        <v>40.405959000000003</v>
      </c>
      <c r="F115" s="21">
        <f>'A. Thermody. result (all suite)'!J71</f>
        <v>3.4696530000000001</v>
      </c>
      <c r="G115" s="21">
        <f>'A. Thermody. result (all suite)'!K71</f>
        <v>13.238676</v>
      </c>
      <c r="H115" s="21">
        <f>'A. Thermody. result (all suite)'!L71</f>
        <v>2.0397959999999999</v>
      </c>
      <c r="I115" s="21">
        <f>'A. Thermody. result (all suite)'!M71</f>
        <v>10.188981</v>
      </c>
      <c r="J115" s="21">
        <f>'A. Thermody. result (all suite)'!N71</f>
        <v>0.179982</v>
      </c>
      <c r="K115" s="21">
        <f>'A. Thermody. result (all suite)'!O71</f>
        <v>10.188981</v>
      </c>
      <c r="L115" s="21">
        <f>'A. Thermody. result (all suite)'!P71</f>
        <v>12.038796</v>
      </c>
      <c r="M115" s="21">
        <f>'A. Thermody. result (all suite)'!Q71</f>
        <v>1.539846</v>
      </c>
      <c r="N115" s="21">
        <f>'A. Thermody. result (all suite)'!R71</f>
        <v>2.6997300000000002</v>
      </c>
      <c r="O115" s="21">
        <f>'A. Thermody. result (all suite)'!S71</f>
        <v>1.8098190000000001</v>
      </c>
      <c r="P115" s="21">
        <f>'A. Thermody. result (all suite)'!T71</f>
        <v>2.1997800000000001</v>
      </c>
      <c r="Q115" s="21">
        <f t="shared" si="174"/>
        <v>99.999999000000017</v>
      </c>
      <c r="S115" s="19">
        <f t="shared" si="175"/>
        <v>1606</v>
      </c>
      <c r="T115" s="19">
        <f t="shared" si="176"/>
        <v>1</v>
      </c>
      <c r="V115" s="61">
        <f t="shared" si="177"/>
        <v>39.517116786221379</v>
      </c>
      <c r="W115" s="21">
        <f t="shared" si="178"/>
        <v>3.3933282664733526</v>
      </c>
      <c r="X115" s="21">
        <f t="shared" si="179"/>
        <v>12.947454250174983</v>
      </c>
      <c r="Y115" s="21">
        <f t="shared" si="180"/>
        <v>1.9949249751024896</v>
      </c>
      <c r="Z115" s="21">
        <f t="shared" si="181"/>
        <v>9.9648458315168487</v>
      </c>
      <c r="AA115" s="21">
        <f t="shared" si="182"/>
        <v>0.17602279192080791</v>
      </c>
      <c r="AB115" s="21">
        <f t="shared" si="183"/>
        <v>9.9648458315168487</v>
      </c>
      <c r="AC115" s="21">
        <f t="shared" si="184"/>
        <v>11.77396897070293</v>
      </c>
      <c r="AD115" s="21">
        <f t="shared" si="185"/>
        <v>1.5059727753224676</v>
      </c>
      <c r="AE115" s="21">
        <f t="shared" si="186"/>
        <v>2.6403418788121189</v>
      </c>
      <c r="AF115" s="21">
        <f t="shared" si="187"/>
        <v>1.7700069632036797</v>
      </c>
      <c r="AG115" s="21">
        <f t="shared" si="188"/>
        <v>95.64882932096792</v>
      </c>
      <c r="AH115" s="21"/>
      <c r="AI115" s="61">
        <f t="shared" si="189"/>
        <v>41.314793988344739</v>
      </c>
      <c r="AJ115" s="21">
        <f t="shared" si="190"/>
        <v>3.5476945097638271</v>
      </c>
      <c r="AK115" s="21">
        <f t="shared" si="191"/>
        <v>13.536448215928839</v>
      </c>
      <c r="AL115" s="21">
        <f t="shared" si="192"/>
        <v>2.0856763112156216</v>
      </c>
      <c r="AM115" s="21">
        <f t="shared" si="193"/>
        <v>10.418157652591759</v>
      </c>
      <c r="AN115" s="21">
        <f t="shared" si="194"/>
        <v>0.18403026275431955</v>
      </c>
      <c r="AO115" s="21">
        <f t="shared" si="195"/>
        <v>10.418157652591759</v>
      </c>
      <c r="AP115" s="21">
        <f t="shared" si="196"/>
        <v>12.309579797566707</v>
      </c>
      <c r="AQ115" s="21">
        <f t="shared" si="197"/>
        <v>1.5744811368980673</v>
      </c>
      <c r="AR115" s="21">
        <f t="shared" si="198"/>
        <v>2.7604539413147937</v>
      </c>
      <c r="AS115" s="21">
        <f t="shared" si="199"/>
        <v>1.8505265310295469</v>
      </c>
      <c r="AT115" s="21">
        <f t="shared" si="200"/>
        <v>99.999999999999986</v>
      </c>
      <c r="AU115" s="21"/>
      <c r="AV115" s="21">
        <f>AR115*'[1]diagram lines'!$G$39</f>
        <v>2.2914698131109512</v>
      </c>
      <c r="AW115" s="21">
        <f>AK115*'[1]diagram lines'!$G$40</f>
        <v>7.1643869313886217</v>
      </c>
      <c r="AX115" s="21">
        <f>AQ115*'[1]diagram lines'!$G$38</f>
        <v>1.1680323116258977</v>
      </c>
      <c r="AY115" s="21">
        <f>AP115*'[1]diagram lines'!$G$41</f>
        <v>8.797135148482143</v>
      </c>
      <c r="AZ115" s="21">
        <f t="shared" si="201"/>
        <v>4.3349350782128608</v>
      </c>
      <c r="BA115" s="21">
        <f t="shared" si="202"/>
        <v>0.5845312031092702</v>
      </c>
      <c r="BB115" s="21">
        <f t="shared" si="203"/>
        <v>2.0709300567154845</v>
      </c>
      <c r="BC115" s="86">
        <f t="shared" si="204"/>
        <v>0.4828748304450271</v>
      </c>
      <c r="BX115" s="61">
        <f t="shared" si="205"/>
        <v>0.67253593541944079</v>
      </c>
      <c r="BY115" s="21">
        <f t="shared" si="206"/>
        <v>4.343581622433651E-2</v>
      </c>
      <c r="BZ115" s="21">
        <f t="shared" si="207"/>
        <v>0.12984185955276581</v>
      </c>
      <c r="CA115" s="21">
        <f t="shared" si="208"/>
        <v>1.27734736051099E-2</v>
      </c>
      <c r="CB115" s="21">
        <f t="shared" si="209"/>
        <v>0.14180906054279752</v>
      </c>
      <c r="CC115" s="21">
        <f t="shared" si="210"/>
        <v>2.5371017761488582E-3</v>
      </c>
      <c r="CD115" s="21">
        <f t="shared" si="211"/>
        <v>0.25282831265508687</v>
      </c>
      <c r="CE115" s="21">
        <f t="shared" si="212"/>
        <v>0.21467182596291012</v>
      </c>
      <c r="CF115" s="21">
        <f t="shared" si="213"/>
        <v>2.4840232295531537E-2</v>
      </c>
      <c r="CG115" s="21">
        <f t="shared" si="214"/>
        <v>2.8659554140127389E-2</v>
      </c>
      <c r="CH115" s="21">
        <f t="shared" si="215"/>
        <v>1.2750232486050839E-2</v>
      </c>
      <c r="CI115" s="21">
        <f t="shared" si="216"/>
        <v>0.12207436182019979</v>
      </c>
      <c r="CJ115" s="21">
        <f t="shared" si="217"/>
        <v>1.658757766480506</v>
      </c>
      <c r="CL115" s="68">
        <f t="shared" si="218"/>
        <v>0.40544553822732293</v>
      </c>
      <c r="CM115" s="19">
        <f t="shared" si="219"/>
        <v>2.618575002454825E-2</v>
      </c>
      <c r="CN115" s="19">
        <f t="shared" si="220"/>
        <v>7.827656465371656E-2</v>
      </c>
      <c r="CO115" s="19">
        <f t="shared" si="221"/>
        <v>7.7006262537128662E-3</v>
      </c>
      <c r="CP115" s="19">
        <f t="shared" si="222"/>
        <v>8.5491120770263523E-2</v>
      </c>
      <c r="CQ115" s="19">
        <f t="shared" si="223"/>
        <v>1.5295191542837455E-3</v>
      </c>
      <c r="CR115" s="19">
        <f t="shared" si="224"/>
        <v>0.15242027363135072</v>
      </c>
      <c r="CS115" s="19">
        <f t="shared" si="225"/>
        <v>0.12941722432347266</v>
      </c>
      <c r="CT115" s="19">
        <f t="shared" si="226"/>
        <v>1.4975201803115996E-2</v>
      </c>
      <c r="CU115" s="19">
        <f t="shared" si="227"/>
        <v>1.7277721147275306E-2</v>
      </c>
      <c r="CV115" s="19">
        <f t="shared" si="228"/>
        <v>7.6866150945618991E-3</v>
      </c>
      <c r="CW115" s="19">
        <f t="shared" si="229"/>
        <v>7.3593844916375509E-2</v>
      </c>
      <c r="CX115" s="19">
        <f t="shared" si="230"/>
        <v>1</v>
      </c>
      <c r="CZ115" s="68">
        <f t="shared" si="231"/>
        <v>2.4859999999999999E-5</v>
      </c>
      <c r="DA115" s="19">
        <f t="shared" si="232"/>
        <v>1.9654919999999998E-5</v>
      </c>
      <c r="DB115" s="19">
        <f t="shared" si="233"/>
        <v>3.5539999999999995E-5</v>
      </c>
      <c r="DC115" s="19">
        <f t="shared" si="234"/>
        <v>4.1260969999999995E-5</v>
      </c>
      <c r="DD115" s="19">
        <f t="shared" si="235"/>
        <v>1.3294359999999998E-5</v>
      </c>
      <c r="DE115" s="19">
        <f t="shared" si="236"/>
        <v>1.3294359999999998E-5</v>
      </c>
      <c r="DF115" s="19">
        <f t="shared" si="237"/>
        <v>1.2370909999999999E-5</v>
      </c>
      <c r="DG115" s="19">
        <f t="shared" si="238"/>
        <v>1.703942E-5</v>
      </c>
      <c r="DH115" s="19">
        <f t="shared" si="239"/>
        <v>2.6115439999999997E-5</v>
      </c>
      <c r="DI115" s="19">
        <f t="shared" si="240"/>
        <v>3.8740639999999989E-5</v>
      </c>
      <c r="DJ115" s="19">
        <f t="shared" si="241"/>
        <v>0</v>
      </c>
      <c r="DK115" s="19">
        <f t="shared" si="242"/>
        <v>2.248618E-5</v>
      </c>
      <c r="DM115" s="68">
        <f t="shared" si="243"/>
        <v>979.85389930400481</v>
      </c>
      <c r="DN115" s="19">
        <f t="shared" si="244"/>
        <v>106.42209237996973</v>
      </c>
      <c r="DO115" s="19">
        <f t="shared" si="245"/>
        <v>224.56608137571584</v>
      </c>
      <c r="DP115" s="19">
        <f t="shared" si="246"/>
        <v>29.803298527771105</v>
      </c>
      <c r="DQ115" s="19">
        <f t="shared" si="247"/>
        <v>462.04082237455845</v>
      </c>
      <c r="DR115" s="19">
        <f t="shared" si="248"/>
        <v>8.1616632019058404</v>
      </c>
      <c r="DS115" s="19">
        <f t="shared" si="249"/>
        <v>496.53073438764278</v>
      </c>
      <c r="DT115" s="19">
        <f t="shared" si="250"/>
        <v>425.93691217543477</v>
      </c>
      <c r="DU115" s="19">
        <f t="shared" si="251"/>
        <v>35.546510408216776</v>
      </c>
      <c r="DV115" s="19">
        <f t="shared" si="252"/>
        <v>42.011730628955391</v>
      </c>
      <c r="DX115" s="19">
        <f t="shared" si="253"/>
        <v>58.976717494616103</v>
      </c>
      <c r="DZ115" s="99">
        <f t="shared" si="254"/>
        <v>2869.8504622587916</v>
      </c>
      <c r="EA115" s="21">
        <f t="shared" si="255"/>
        <v>2.8698504622587917</v>
      </c>
      <c r="EB115" s="92">
        <f t="shared" si="256"/>
        <v>1333</v>
      </c>
    </row>
    <row r="116" spans="1:132" x14ac:dyDescent="0.3">
      <c r="A116" s="19">
        <f>'A. Thermody. result (all suite)'!C72</f>
        <v>1332</v>
      </c>
      <c r="B116" s="19" t="str">
        <f>'A. Thermody. result (all suite)'!A72</f>
        <v>Basanite</v>
      </c>
      <c r="C116" s="24">
        <f>'A. Thermody. result (all suite)'!G72</f>
        <v>100</v>
      </c>
      <c r="D116" s="19">
        <f>'A. Thermody. result (all suite)'!D72</f>
        <v>10000</v>
      </c>
      <c r="E116" s="61">
        <f>'A. Thermody. result (all suite)'!I72</f>
        <v>40.405959000000003</v>
      </c>
      <c r="F116" s="21">
        <f>'A. Thermody. result (all suite)'!J72</f>
        <v>3.4696530000000001</v>
      </c>
      <c r="G116" s="21">
        <f>'A. Thermody. result (all suite)'!K72</f>
        <v>13.238676</v>
      </c>
      <c r="H116" s="21">
        <f>'A. Thermody. result (all suite)'!L72</f>
        <v>2.0397959999999999</v>
      </c>
      <c r="I116" s="21">
        <f>'A. Thermody. result (all suite)'!M72</f>
        <v>10.188981</v>
      </c>
      <c r="J116" s="21">
        <f>'A. Thermody. result (all suite)'!N72</f>
        <v>0.179982</v>
      </c>
      <c r="K116" s="21">
        <f>'A. Thermody. result (all suite)'!O72</f>
        <v>10.188981</v>
      </c>
      <c r="L116" s="21">
        <f>'A. Thermody. result (all suite)'!P72</f>
        <v>12.038796</v>
      </c>
      <c r="M116" s="21">
        <f>'A. Thermody. result (all suite)'!Q72</f>
        <v>1.539846</v>
      </c>
      <c r="N116" s="21">
        <f>'A. Thermody. result (all suite)'!R72</f>
        <v>2.6997300000000002</v>
      </c>
      <c r="O116" s="21">
        <f>'A. Thermody. result (all suite)'!S72</f>
        <v>1.8098190000000001</v>
      </c>
      <c r="P116" s="21">
        <f>'A. Thermody. result (all suite)'!T72</f>
        <v>2.1997800000000001</v>
      </c>
      <c r="Q116" s="21">
        <f t="shared" si="174"/>
        <v>99.999999000000017</v>
      </c>
      <c r="S116" s="19">
        <f t="shared" si="175"/>
        <v>1605</v>
      </c>
      <c r="T116" s="19">
        <f t="shared" si="176"/>
        <v>1</v>
      </c>
      <c r="V116" s="61">
        <f t="shared" si="177"/>
        <v>39.517116786221379</v>
      </c>
      <c r="W116" s="21">
        <f t="shared" si="178"/>
        <v>3.3933282664733526</v>
      </c>
      <c r="X116" s="21">
        <f t="shared" si="179"/>
        <v>12.947454250174983</v>
      </c>
      <c r="Y116" s="21">
        <f t="shared" si="180"/>
        <v>1.9949249751024896</v>
      </c>
      <c r="Z116" s="21">
        <f t="shared" si="181"/>
        <v>9.9648458315168487</v>
      </c>
      <c r="AA116" s="21">
        <f t="shared" si="182"/>
        <v>0.17602279192080791</v>
      </c>
      <c r="AB116" s="21">
        <f t="shared" si="183"/>
        <v>9.9648458315168487</v>
      </c>
      <c r="AC116" s="21">
        <f t="shared" si="184"/>
        <v>11.77396897070293</v>
      </c>
      <c r="AD116" s="21">
        <f t="shared" si="185"/>
        <v>1.5059727753224676</v>
      </c>
      <c r="AE116" s="21">
        <f t="shared" si="186"/>
        <v>2.6403418788121189</v>
      </c>
      <c r="AF116" s="21">
        <f t="shared" si="187"/>
        <v>1.7700069632036797</v>
      </c>
      <c r="AG116" s="21">
        <f t="shared" si="188"/>
        <v>95.64882932096792</v>
      </c>
      <c r="AH116" s="21"/>
      <c r="AI116" s="61">
        <f t="shared" si="189"/>
        <v>41.314793988344739</v>
      </c>
      <c r="AJ116" s="21">
        <f t="shared" si="190"/>
        <v>3.5476945097638271</v>
      </c>
      <c r="AK116" s="21">
        <f t="shared" si="191"/>
        <v>13.536448215928839</v>
      </c>
      <c r="AL116" s="21">
        <f t="shared" si="192"/>
        <v>2.0856763112156216</v>
      </c>
      <c r="AM116" s="21">
        <f t="shared" si="193"/>
        <v>10.418157652591759</v>
      </c>
      <c r="AN116" s="21">
        <f t="shared" si="194"/>
        <v>0.18403026275431955</v>
      </c>
      <c r="AO116" s="21">
        <f t="shared" si="195"/>
        <v>10.418157652591759</v>
      </c>
      <c r="AP116" s="21">
        <f t="shared" si="196"/>
        <v>12.309579797566707</v>
      </c>
      <c r="AQ116" s="21">
        <f t="shared" si="197"/>
        <v>1.5744811368980673</v>
      </c>
      <c r="AR116" s="21">
        <f t="shared" si="198"/>
        <v>2.7604539413147937</v>
      </c>
      <c r="AS116" s="21">
        <f t="shared" si="199"/>
        <v>1.8505265310295469</v>
      </c>
      <c r="AT116" s="21">
        <f t="shared" si="200"/>
        <v>99.999999999999986</v>
      </c>
      <c r="AU116" s="21"/>
      <c r="AV116" s="21">
        <f>AR116*'[1]diagram lines'!$G$39</f>
        <v>2.2914698131109512</v>
      </c>
      <c r="AW116" s="21">
        <f>AK116*'[1]diagram lines'!$G$40</f>
        <v>7.1643869313886217</v>
      </c>
      <c r="AX116" s="21">
        <f>AQ116*'[1]diagram lines'!$G$38</f>
        <v>1.1680323116258977</v>
      </c>
      <c r="AY116" s="21">
        <f>AP116*'[1]diagram lines'!$G$41</f>
        <v>8.797135148482143</v>
      </c>
      <c r="AZ116" s="21">
        <f t="shared" si="201"/>
        <v>4.3349350782128608</v>
      </c>
      <c r="BA116" s="21">
        <f t="shared" si="202"/>
        <v>0.5845312031092702</v>
      </c>
      <c r="BB116" s="21">
        <f t="shared" si="203"/>
        <v>2.0709300567154845</v>
      </c>
      <c r="BC116" s="86">
        <f t="shared" si="204"/>
        <v>0.4828748304450271</v>
      </c>
      <c r="BX116" s="61">
        <f t="shared" si="205"/>
        <v>0.67253593541944079</v>
      </c>
      <c r="BY116" s="21">
        <f t="shared" si="206"/>
        <v>4.343581622433651E-2</v>
      </c>
      <c r="BZ116" s="21">
        <f t="shared" si="207"/>
        <v>0.12984185955276581</v>
      </c>
      <c r="CA116" s="21">
        <f t="shared" si="208"/>
        <v>1.27734736051099E-2</v>
      </c>
      <c r="CB116" s="21">
        <f t="shared" si="209"/>
        <v>0.14180906054279752</v>
      </c>
      <c r="CC116" s="21">
        <f t="shared" si="210"/>
        <v>2.5371017761488582E-3</v>
      </c>
      <c r="CD116" s="21">
        <f t="shared" si="211"/>
        <v>0.25282831265508687</v>
      </c>
      <c r="CE116" s="21">
        <f t="shared" si="212"/>
        <v>0.21467182596291012</v>
      </c>
      <c r="CF116" s="21">
        <f t="shared" si="213"/>
        <v>2.4840232295531537E-2</v>
      </c>
      <c r="CG116" s="21">
        <f t="shared" si="214"/>
        <v>2.8659554140127389E-2</v>
      </c>
      <c r="CH116" s="21">
        <f t="shared" si="215"/>
        <v>1.2750232486050839E-2</v>
      </c>
      <c r="CI116" s="21">
        <f t="shared" si="216"/>
        <v>0.12207436182019979</v>
      </c>
      <c r="CJ116" s="21">
        <f t="shared" si="217"/>
        <v>1.658757766480506</v>
      </c>
      <c r="CL116" s="68">
        <f t="shared" si="218"/>
        <v>0.40544553822732293</v>
      </c>
      <c r="CM116" s="19">
        <f t="shared" si="219"/>
        <v>2.618575002454825E-2</v>
      </c>
      <c r="CN116" s="19">
        <f t="shared" si="220"/>
        <v>7.827656465371656E-2</v>
      </c>
      <c r="CO116" s="19">
        <f t="shared" si="221"/>
        <v>7.7006262537128662E-3</v>
      </c>
      <c r="CP116" s="19">
        <f t="shared" si="222"/>
        <v>8.5491120770263523E-2</v>
      </c>
      <c r="CQ116" s="19">
        <f t="shared" si="223"/>
        <v>1.5295191542837455E-3</v>
      </c>
      <c r="CR116" s="19">
        <f t="shared" si="224"/>
        <v>0.15242027363135072</v>
      </c>
      <c r="CS116" s="19">
        <f t="shared" si="225"/>
        <v>0.12941722432347266</v>
      </c>
      <c r="CT116" s="19">
        <f t="shared" si="226"/>
        <v>1.4975201803115996E-2</v>
      </c>
      <c r="CU116" s="19">
        <f t="shared" si="227"/>
        <v>1.7277721147275306E-2</v>
      </c>
      <c r="CV116" s="19">
        <f t="shared" si="228"/>
        <v>7.6866150945618991E-3</v>
      </c>
      <c r="CW116" s="19">
        <f t="shared" si="229"/>
        <v>7.3593844916375509E-2</v>
      </c>
      <c r="CX116" s="19">
        <f t="shared" si="230"/>
        <v>1</v>
      </c>
      <c r="CZ116" s="68">
        <f t="shared" si="231"/>
        <v>2.4859999999999999E-5</v>
      </c>
      <c r="DA116" s="19">
        <f t="shared" si="232"/>
        <v>1.9647679999999997E-5</v>
      </c>
      <c r="DB116" s="19">
        <f t="shared" si="233"/>
        <v>3.5539999999999995E-5</v>
      </c>
      <c r="DC116" s="19">
        <f t="shared" si="234"/>
        <v>4.1251879999999996E-5</v>
      </c>
      <c r="DD116" s="19">
        <f t="shared" si="235"/>
        <v>1.3291439999999997E-5</v>
      </c>
      <c r="DE116" s="19">
        <f t="shared" si="236"/>
        <v>1.3291439999999997E-5</v>
      </c>
      <c r="DF116" s="19">
        <f t="shared" si="237"/>
        <v>1.2367639999999999E-5</v>
      </c>
      <c r="DG116" s="19">
        <f t="shared" si="238"/>
        <v>1.7035679999999999E-5</v>
      </c>
      <c r="DH116" s="19">
        <f t="shared" si="239"/>
        <v>2.6107759999999998E-5</v>
      </c>
      <c r="DI116" s="19">
        <f t="shared" si="240"/>
        <v>3.8728559999999991E-5</v>
      </c>
      <c r="DJ116" s="19">
        <f t="shared" si="241"/>
        <v>0</v>
      </c>
      <c r="DK116" s="19">
        <f t="shared" si="242"/>
        <v>2.2476719999999999E-5</v>
      </c>
      <c r="DM116" s="68">
        <f t="shared" si="243"/>
        <v>979.85389930400481</v>
      </c>
      <c r="DN116" s="19">
        <f t="shared" si="244"/>
        <v>106.46130799976967</v>
      </c>
      <c r="DO116" s="19">
        <f t="shared" si="245"/>
        <v>224.56608137571584</v>
      </c>
      <c r="DP116" s="19">
        <f t="shared" si="246"/>
        <v>29.809865791702286</v>
      </c>
      <c r="DQ116" s="19">
        <f t="shared" si="247"/>
        <v>462.1423282461069</v>
      </c>
      <c r="DR116" s="19">
        <f t="shared" si="248"/>
        <v>8.1634562398723478</v>
      </c>
      <c r="DS116" s="19">
        <f t="shared" si="249"/>
        <v>496.66201695258218</v>
      </c>
      <c r="DT116" s="19">
        <f t="shared" si="250"/>
        <v>426.03042203541901</v>
      </c>
      <c r="DU116" s="19">
        <f t="shared" si="251"/>
        <v>35.55696696212776</v>
      </c>
      <c r="DV116" s="19">
        <f t="shared" si="252"/>
        <v>42.024834697529009</v>
      </c>
      <c r="DX116" s="19">
        <f t="shared" si="253"/>
        <v>59.001539610454145</v>
      </c>
      <c r="DZ116" s="99">
        <f t="shared" si="254"/>
        <v>2870.2727192152843</v>
      </c>
      <c r="EA116" s="21">
        <f t="shared" si="255"/>
        <v>2.8702727192152842</v>
      </c>
      <c r="EB116" s="92">
        <f t="shared" si="256"/>
        <v>1332</v>
      </c>
    </row>
    <row r="117" spans="1:132" x14ac:dyDescent="0.3">
      <c r="A117" s="19">
        <f>'A. Thermody. result (all suite)'!C73</f>
        <v>1331</v>
      </c>
      <c r="B117" s="19" t="str">
        <f>'A. Thermody. result (all suite)'!A73</f>
        <v>Basanite</v>
      </c>
      <c r="C117" s="24">
        <f>'A. Thermody. result (all suite)'!G73</f>
        <v>100</v>
      </c>
      <c r="D117" s="19">
        <f>'A. Thermody. result (all suite)'!D73</f>
        <v>10000</v>
      </c>
      <c r="E117" s="61">
        <f>'A. Thermody. result (all suite)'!I73</f>
        <v>40.405959000000003</v>
      </c>
      <c r="F117" s="21">
        <f>'A. Thermody. result (all suite)'!J73</f>
        <v>3.4696530000000001</v>
      </c>
      <c r="G117" s="21">
        <f>'A. Thermody. result (all suite)'!K73</f>
        <v>13.238676</v>
      </c>
      <c r="H117" s="21">
        <f>'A. Thermody. result (all suite)'!L73</f>
        <v>2.0397959999999999</v>
      </c>
      <c r="I117" s="21">
        <f>'A. Thermody. result (all suite)'!M73</f>
        <v>10.188981</v>
      </c>
      <c r="J117" s="21">
        <f>'A. Thermody. result (all suite)'!N73</f>
        <v>0.179982</v>
      </c>
      <c r="K117" s="21">
        <f>'A. Thermody. result (all suite)'!O73</f>
        <v>10.188981</v>
      </c>
      <c r="L117" s="21">
        <f>'A. Thermody. result (all suite)'!P73</f>
        <v>12.038796</v>
      </c>
      <c r="M117" s="21">
        <f>'A. Thermody. result (all suite)'!Q73</f>
        <v>1.539846</v>
      </c>
      <c r="N117" s="21">
        <f>'A. Thermody. result (all suite)'!R73</f>
        <v>2.6997300000000002</v>
      </c>
      <c r="O117" s="21">
        <f>'A. Thermody. result (all suite)'!S73</f>
        <v>1.8098190000000001</v>
      </c>
      <c r="P117" s="21">
        <f>'A. Thermody. result (all suite)'!T73</f>
        <v>2.1997800000000001</v>
      </c>
      <c r="Q117" s="21">
        <f t="shared" si="174"/>
        <v>99.999999000000017</v>
      </c>
      <c r="S117" s="19">
        <f t="shared" si="175"/>
        <v>1604</v>
      </c>
      <c r="T117" s="19">
        <f t="shared" si="176"/>
        <v>1</v>
      </c>
      <c r="V117" s="61">
        <f t="shared" si="177"/>
        <v>39.517116786221379</v>
      </c>
      <c r="W117" s="21">
        <f t="shared" si="178"/>
        <v>3.3933282664733526</v>
      </c>
      <c r="X117" s="21">
        <f t="shared" si="179"/>
        <v>12.947454250174983</v>
      </c>
      <c r="Y117" s="21">
        <f t="shared" si="180"/>
        <v>1.9949249751024896</v>
      </c>
      <c r="Z117" s="21">
        <f t="shared" si="181"/>
        <v>9.9648458315168487</v>
      </c>
      <c r="AA117" s="21">
        <f t="shared" si="182"/>
        <v>0.17602279192080791</v>
      </c>
      <c r="AB117" s="21">
        <f t="shared" si="183"/>
        <v>9.9648458315168487</v>
      </c>
      <c r="AC117" s="21">
        <f t="shared" si="184"/>
        <v>11.77396897070293</v>
      </c>
      <c r="AD117" s="21">
        <f t="shared" si="185"/>
        <v>1.5059727753224676</v>
      </c>
      <c r="AE117" s="21">
        <f t="shared" si="186"/>
        <v>2.6403418788121189</v>
      </c>
      <c r="AF117" s="21">
        <f t="shared" si="187"/>
        <v>1.7700069632036797</v>
      </c>
      <c r="AG117" s="21">
        <f t="shared" si="188"/>
        <v>95.64882932096792</v>
      </c>
      <c r="AH117" s="21"/>
      <c r="AI117" s="61">
        <f t="shared" si="189"/>
        <v>41.314793988344739</v>
      </c>
      <c r="AJ117" s="21">
        <f t="shared" si="190"/>
        <v>3.5476945097638271</v>
      </c>
      <c r="AK117" s="21">
        <f t="shared" si="191"/>
        <v>13.536448215928839</v>
      </c>
      <c r="AL117" s="21">
        <f t="shared" si="192"/>
        <v>2.0856763112156216</v>
      </c>
      <c r="AM117" s="21">
        <f t="shared" si="193"/>
        <v>10.418157652591759</v>
      </c>
      <c r="AN117" s="21">
        <f t="shared" si="194"/>
        <v>0.18403026275431955</v>
      </c>
      <c r="AO117" s="21">
        <f t="shared" si="195"/>
        <v>10.418157652591759</v>
      </c>
      <c r="AP117" s="21">
        <f t="shared" si="196"/>
        <v>12.309579797566707</v>
      </c>
      <c r="AQ117" s="21">
        <f t="shared" si="197"/>
        <v>1.5744811368980673</v>
      </c>
      <c r="AR117" s="21">
        <f t="shared" si="198"/>
        <v>2.7604539413147937</v>
      </c>
      <c r="AS117" s="21">
        <f t="shared" si="199"/>
        <v>1.8505265310295469</v>
      </c>
      <c r="AT117" s="21">
        <f t="shared" si="200"/>
        <v>99.999999999999986</v>
      </c>
      <c r="AU117" s="21"/>
      <c r="AV117" s="21">
        <f>AR117*'[1]diagram lines'!$G$39</f>
        <v>2.2914698131109512</v>
      </c>
      <c r="AW117" s="21">
        <f>AK117*'[1]diagram lines'!$G$40</f>
        <v>7.1643869313886217</v>
      </c>
      <c r="AX117" s="21">
        <f>AQ117*'[1]diagram lines'!$G$38</f>
        <v>1.1680323116258977</v>
      </c>
      <c r="AY117" s="21">
        <f>AP117*'[1]diagram lines'!$G$41</f>
        <v>8.797135148482143</v>
      </c>
      <c r="AZ117" s="21">
        <f t="shared" si="201"/>
        <v>4.3349350782128608</v>
      </c>
      <c r="BA117" s="21">
        <f t="shared" si="202"/>
        <v>0.5845312031092702</v>
      </c>
      <c r="BB117" s="21">
        <f t="shared" si="203"/>
        <v>2.0709300567154845</v>
      </c>
      <c r="BC117" s="86">
        <f t="shared" si="204"/>
        <v>0.4828748304450271</v>
      </c>
      <c r="BX117" s="61">
        <f t="shared" si="205"/>
        <v>0.67253593541944079</v>
      </c>
      <c r="BY117" s="21">
        <f t="shared" si="206"/>
        <v>4.343581622433651E-2</v>
      </c>
      <c r="BZ117" s="21">
        <f t="shared" si="207"/>
        <v>0.12984185955276581</v>
      </c>
      <c r="CA117" s="21">
        <f t="shared" si="208"/>
        <v>1.27734736051099E-2</v>
      </c>
      <c r="CB117" s="21">
        <f t="shared" si="209"/>
        <v>0.14180906054279752</v>
      </c>
      <c r="CC117" s="21">
        <f t="shared" si="210"/>
        <v>2.5371017761488582E-3</v>
      </c>
      <c r="CD117" s="21">
        <f t="shared" si="211"/>
        <v>0.25282831265508687</v>
      </c>
      <c r="CE117" s="21">
        <f t="shared" si="212"/>
        <v>0.21467182596291012</v>
      </c>
      <c r="CF117" s="21">
        <f t="shared" si="213"/>
        <v>2.4840232295531537E-2</v>
      </c>
      <c r="CG117" s="21">
        <f t="shared" si="214"/>
        <v>2.8659554140127389E-2</v>
      </c>
      <c r="CH117" s="21">
        <f t="shared" si="215"/>
        <v>1.2750232486050839E-2</v>
      </c>
      <c r="CI117" s="21">
        <f t="shared" si="216"/>
        <v>0.12207436182019979</v>
      </c>
      <c r="CJ117" s="21">
        <f t="shared" si="217"/>
        <v>1.658757766480506</v>
      </c>
      <c r="CL117" s="68">
        <f t="shared" si="218"/>
        <v>0.40544553822732293</v>
      </c>
      <c r="CM117" s="19">
        <f t="shared" si="219"/>
        <v>2.618575002454825E-2</v>
      </c>
      <c r="CN117" s="19">
        <f t="shared" si="220"/>
        <v>7.827656465371656E-2</v>
      </c>
      <c r="CO117" s="19">
        <f t="shared" si="221"/>
        <v>7.7006262537128662E-3</v>
      </c>
      <c r="CP117" s="19">
        <f t="shared" si="222"/>
        <v>8.5491120770263523E-2</v>
      </c>
      <c r="CQ117" s="19">
        <f t="shared" si="223"/>
        <v>1.5295191542837455E-3</v>
      </c>
      <c r="CR117" s="19">
        <f t="shared" si="224"/>
        <v>0.15242027363135072</v>
      </c>
      <c r="CS117" s="19">
        <f t="shared" si="225"/>
        <v>0.12941722432347266</v>
      </c>
      <c r="CT117" s="19">
        <f t="shared" si="226"/>
        <v>1.4975201803115996E-2</v>
      </c>
      <c r="CU117" s="19">
        <f t="shared" si="227"/>
        <v>1.7277721147275306E-2</v>
      </c>
      <c r="CV117" s="19">
        <f t="shared" si="228"/>
        <v>7.6866150945618991E-3</v>
      </c>
      <c r="CW117" s="19">
        <f t="shared" si="229"/>
        <v>7.3593844916375509E-2</v>
      </c>
      <c r="CX117" s="19">
        <f t="shared" si="230"/>
        <v>1</v>
      </c>
      <c r="CZ117" s="68">
        <f t="shared" si="231"/>
        <v>2.4859999999999999E-5</v>
      </c>
      <c r="DA117" s="19">
        <f t="shared" si="232"/>
        <v>1.9640439999999995E-5</v>
      </c>
      <c r="DB117" s="19">
        <f t="shared" si="233"/>
        <v>3.5539999999999995E-5</v>
      </c>
      <c r="DC117" s="19">
        <f t="shared" si="234"/>
        <v>4.1242789999999997E-5</v>
      </c>
      <c r="DD117" s="19">
        <f t="shared" si="235"/>
        <v>1.3288519999999998E-5</v>
      </c>
      <c r="DE117" s="19">
        <f t="shared" si="236"/>
        <v>1.3288519999999998E-5</v>
      </c>
      <c r="DF117" s="19">
        <f t="shared" si="237"/>
        <v>1.2364369999999999E-5</v>
      </c>
      <c r="DG117" s="19">
        <f t="shared" si="238"/>
        <v>1.7031939999999998E-5</v>
      </c>
      <c r="DH117" s="19">
        <f t="shared" si="239"/>
        <v>2.6100079999999996E-5</v>
      </c>
      <c r="DI117" s="19">
        <f t="shared" si="240"/>
        <v>3.8716479999999993E-5</v>
      </c>
      <c r="DJ117" s="19">
        <f t="shared" si="241"/>
        <v>0</v>
      </c>
      <c r="DK117" s="19">
        <f t="shared" si="242"/>
        <v>2.2467259999999998E-5</v>
      </c>
      <c r="DM117" s="68">
        <f t="shared" si="243"/>
        <v>979.85389930400481</v>
      </c>
      <c r="DN117" s="19">
        <f t="shared" si="244"/>
        <v>106.50055253145625</v>
      </c>
      <c r="DO117" s="19">
        <f t="shared" si="245"/>
        <v>224.56608137571584</v>
      </c>
      <c r="DP117" s="19">
        <f t="shared" si="246"/>
        <v>29.816435950511778</v>
      </c>
      <c r="DQ117" s="19">
        <f t="shared" si="247"/>
        <v>462.24387872715965</v>
      </c>
      <c r="DR117" s="19">
        <f t="shared" si="248"/>
        <v>8.1652500658379505</v>
      </c>
      <c r="DS117" s="19">
        <f t="shared" si="249"/>
        <v>496.79336895801674</v>
      </c>
      <c r="DT117" s="19">
        <f t="shared" si="250"/>
        <v>426.12397296258365</v>
      </c>
      <c r="DU117" s="19">
        <f t="shared" si="251"/>
        <v>35.567429669761957</v>
      </c>
      <c r="DV117" s="19">
        <f t="shared" si="252"/>
        <v>42.037946943351621</v>
      </c>
      <c r="DX117" s="19">
        <f t="shared" si="253"/>
        <v>59.026382629349854</v>
      </c>
      <c r="DZ117" s="99">
        <f t="shared" si="254"/>
        <v>2870.6951991177498</v>
      </c>
      <c r="EA117" s="21">
        <f t="shared" si="255"/>
        <v>2.8706951991177498</v>
      </c>
      <c r="EB117" s="92">
        <f t="shared" si="256"/>
        <v>1331</v>
      </c>
    </row>
    <row r="118" spans="1:132" x14ac:dyDescent="0.3">
      <c r="A118" s="19">
        <f>'A. Thermody. result (all suite)'!C74</f>
        <v>1330</v>
      </c>
      <c r="B118" s="19" t="str">
        <f>'A. Thermody. result (all suite)'!A74</f>
        <v>Basanite</v>
      </c>
      <c r="C118" s="24">
        <f>'A. Thermody. result (all suite)'!G74</f>
        <v>100</v>
      </c>
      <c r="D118" s="19">
        <f>'A. Thermody. result (all suite)'!D74</f>
        <v>10000</v>
      </c>
      <c r="E118" s="61">
        <f>'A. Thermody. result (all suite)'!I74</f>
        <v>40.405959000000003</v>
      </c>
      <c r="F118" s="21">
        <f>'A. Thermody. result (all suite)'!J74</f>
        <v>3.4696530000000001</v>
      </c>
      <c r="G118" s="21">
        <f>'A. Thermody. result (all suite)'!K74</f>
        <v>13.238676</v>
      </c>
      <c r="H118" s="21">
        <f>'A. Thermody. result (all suite)'!L74</f>
        <v>2.0397959999999999</v>
      </c>
      <c r="I118" s="21">
        <f>'A. Thermody. result (all suite)'!M74</f>
        <v>10.188981</v>
      </c>
      <c r="J118" s="21">
        <f>'A. Thermody. result (all suite)'!N74</f>
        <v>0.179982</v>
      </c>
      <c r="K118" s="21">
        <f>'A. Thermody. result (all suite)'!O74</f>
        <v>10.188981</v>
      </c>
      <c r="L118" s="21">
        <f>'A. Thermody. result (all suite)'!P74</f>
        <v>12.038796</v>
      </c>
      <c r="M118" s="21">
        <f>'A. Thermody. result (all suite)'!Q74</f>
        <v>1.539846</v>
      </c>
      <c r="N118" s="21">
        <f>'A. Thermody. result (all suite)'!R74</f>
        <v>2.6997300000000002</v>
      </c>
      <c r="O118" s="21">
        <f>'A. Thermody. result (all suite)'!S74</f>
        <v>1.8098190000000001</v>
      </c>
      <c r="P118" s="21">
        <f>'A. Thermody. result (all suite)'!T74</f>
        <v>2.1997800000000001</v>
      </c>
      <c r="Q118" s="21">
        <f t="shared" si="174"/>
        <v>99.999999000000017</v>
      </c>
      <c r="S118" s="19">
        <f t="shared" si="175"/>
        <v>1603</v>
      </c>
      <c r="T118" s="19">
        <f t="shared" si="176"/>
        <v>1</v>
      </c>
      <c r="V118" s="61">
        <f t="shared" si="177"/>
        <v>39.517116786221379</v>
      </c>
      <c r="W118" s="21">
        <f t="shared" si="178"/>
        <v>3.3933282664733526</v>
      </c>
      <c r="X118" s="21">
        <f t="shared" si="179"/>
        <v>12.947454250174983</v>
      </c>
      <c r="Y118" s="21">
        <f t="shared" si="180"/>
        <v>1.9949249751024896</v>
      </c>
      <c r="Z118" s="21">
        <f t="shared" si="181"/>
        <v>9.9648458315168487</v>
      </c>
      <c r="AA118" s="21">
        <f t="shared" si="182"/>
        <v>0.17602279192080791</v>
      </c>
      <c r="AB118" s="21">
        <f t="shared" si="183"/>
        <v>9.9648458315168487</v>
      </c>
      <c r="AC118" s="21">
        <f t="shared" si="184"/>
        <v>11.77396897070293</v>
      </c>
      <c r="AD118" s="21">
        <f t="shared" si="185"/>
        <v>1.5059727753224676</v>
      </c>
      <c r="AE118" s="21">
        <f t="shared" si="186"/>
        <v>2.6403418788121189</v>
      </c>
      <c r="AF118" s="21">
        <f t="shared" si="187"/>
        <v>1.7700069632036797</v>
      </c>
      <c r="AG118" s="21">
        <f t="shared" si="188"/>
        <v>95.64882932096792</v>
      </c>
      <c r="AH118" s="21"/>
      <c r="AI118" s="61">
        <f t="shared" si="189"/>
        <v>41.314793988344739</v>
      </c>
      <c r="AJ118" s="21">
        <f t="shared" si="190"/>
        <v>3.5476945097638271</v>
      </c>
      <c r="AK118" s="21">
        <f t="shared" si="191"/>
        <v>13.536448215928839</v>
      </c>
      <c r="AL118" s="21">
        <f t="shared" si="192"/>
        <v>2.0856763112156216</v>
      </c>
      <c r="AM118" s="21">
        <f t="shared" si="193"/>
        <v>10.418157652591759</v>
      </c>
      <c r="AN118" s="21">
        <f t="shared" si="194"/>
        <v>0.18403026275431955</v>
      </c>
      <c r="AO118" s="21">
        <f t="shared" si="195"/>
        <v>10.418157652591759</v>
      </c>
      <c r="AP118" s="21">
        <f t="shared" si="196"/>
        <v>12.309579797566707</v>
      </c>
      <c r="AQ118" s="21">
        <f t="shared" si="197"/>
        <v>1.5744811368980673</v>
      </c>
      <c r="AR118" s="21">
        <f t="shared" si="198"/>
        <v>2.7604539413147937</v>
      </c>
      <c r="AS118" s="21">
        <f t="shared" si="199"/>
        <v>1.8505265310295469</v>
      </c>
      <c r="AT118" s="21">
        <f t="shared" si="200"/>
        <v>99.999999999999986</v>
      </c>
      <c r="AU118" s="21"/>
      <c r="AV118" s="21">
        <f>AR118*'[1]diagram lines'!$G$39</f>
        <v>2.2914698131109512</v>
      </c>
      <c r="AW118" s="21">
        <f>AK118*'[1]diagram lines'!$G$40</f>
        <v>7.1643869313886217</v>
      </c>
      <c r="AX118" s="21">
        <f>AQ118*'[1]diagram lines'!$G$38</f>
        <v>1.1680323116258977</v>
      </c>
      <c r="AY118" s="21">
        <f>AP118*'[1]diagram lines'!$G$41</f>
        <v>8.797135148482143</v>
      </c>
      <c r="AZ118" s="21">
        <f t="shared" si="201"/>
        <v>4.3349350782128608</v>
      </c>
      <c r="BA118" s="21">
        <f t="shared" si="202"/>
        <v>0.5845312031092702</v>
      </c>
      <c r="BB118" s="21">
        <f t="shared" si="203"/>
        <v>2.0709300567154845</v>
      </c>
      <c r="BC118" s="86">
        <f t="shared" si="204"/>
        <v>0.4828748304450271</v>
      </c>
      <c r="BX118" s="61">
        <f t="shared" si="205"/>
        <v>0.67253593541944079</v>
      </c>
      <c r="BY118" s="21">
        <f t="shared" si="206"/>
        <v>4.343581622433651E-2</v>
      </c>
      <c r="BZ118" s="21">
        <f t="shared" si="207"/>
        <v>0.12984185955276581</v>
      </c>
      <c r="CA118" s="21">
        <f t="shared" si="208"/>
        <v>1.27734736051099E-2</v>
      </c>
      <c r="CB118" s="21">
        <f t="shared" si="209"/>
        <v>0.14180906054279752</v>
      </c>
      <c r="CC118" s="21">
        <f t="shared" si="210"/>
        <v>2.5371017761488582E-3</v>
      </c>
      <c r="CD118" s="21">
        <f t="shared" si="211"/>
        <v>0.25282831265508687</v>
      </c>
      <c r="CE118" s="21">
        <f t="shared" si="212"/>
        <v>0.21467182596291012</v>
      </c>
      <c r="CF118" s="21">
        <f t="shared" si="213"/>
        <v>2.4840232295531537E-2</v>
      </c>
      <c r="CG118" s="21">
        <f t="shared" si="214"/>
        <v>2.8659554140127389E-2</v>
      </c>
      <c r="CH118" s="21">
        <f t="shared" si="215"/>
        <v>1.2750232486050839E-2</v>
      </c>
      <c r="CI118" s="21">
        <f t="shared" si="216"/>
        <v>0.12207436182019979</v>
      </c>
      <c r="CJ118" s="21">
        <f t="shared" si="217"/>
        <v>1.658757766480506</v>
      </c>
      <c r="CL118" s="68">
        <f t="shared" si="218"/>
        <v>0.40544553822732293</v>
      </c>
      <c r="CM118" s="19">
        <f t="shared" si="219"/>
        <v>2.618575002454825E-2</v>
      </c>
      <c r="CN118" s="19">
        <f t="shared" si="220"/>
        <v>7.827656465371656E-2</v>
      </c>
      <c r="CO118" s="19">
        <f t="shared" si="221"/>
        <v>7.7006262537128662E-3</v>
      </c>
      <c r="CP118" s="19">
        <f t="shared" si="222"/>
        <v>8.5491120770263523E-2</v>
      </c>
      <c r="CQ118" s="19">
        <f t="shared" si="223"/>
        <v>1.5295191542837455E-3</v>
      </c>
      <c r="CR118" s="19">
        <f t="shared" si="224"/>
        <v>0.15242027363135072</v>
      </c>
      <c r="CS118" s="19">
        <f t="shared" si="225"/>
        <v>0.12941722432347266</v>
      </c>
      <c r="CT118" s="19">
        <f t="shared" si="226"/>
        <v>1.4975201803115996E-2</v>
      </c>
      <c r="CU118" s="19">
        <f t="shared" si="227"/>
        <v>1.7277721147275306E-2</v>
      </c>
      <c r="CV118" s="19">
        <f t="shared" si="228"/>
        <v>7.6866150945618991E-3</v>
      </c>
      <c r="CW118" s="19">
        <f t="shared" si="229"/>
        <v>7.3593844916375509E-2</v>
      </c>
      <c r="CX118" s="19">
        <f t="shared" si="230"/>
        <v>1</v>
      </c>
      <c r="CZ118" s="68">
        <f t="shared" si="231"/>
        <v>2.4859999999999999E-5</v>
      </c>
      <c r="DA118" s="19">
        <f t="shared" si="232"/>
        <v>1.9633199999999997E-5</v>
      </c>
      <c r="DB118" s="19">
        <f t="shared" si="233"/>
        <v>3.5539999999999995E-5</v>
      </c>
      <c r="DC118" s="19">
        <f t="shared" si="234"/>
        <v>4.1233699999999998E-5</v>
      </c>
      <c r="DD118" s="19">
        <f t="shared" si="235"/>
        <v>1.3285599999999999E-5</v>
      </c>
      <c r="DE118" s="19">
        <f t="shared" si="236"/>
        <v>1.3285599999999999E-5</v>
      </c>
      <c r="DF118" s="19">
        <f t="shared" si="237"/>
        <v>1.2361099999999999E-5</v>
      </c>
      <c r="DG118" s="19">
        <f t="shared" si="238"/>
        <v>1.7028199999999997E-5</v>
      </c>
      <c r="DH118" s="19">
        <f t="shared" si="239"/>
        <v>2.6092399999999998E-5</v>
      </c>
      <c r="DI118" s="19">
        <f t="shared" si="240"/>
        <v>3.8704399999999995E-5</v>
      </c>
      <c r="DJ118" s="19">
        <f t="shared" si="241"/>
        <v>0</v>
      </c>
      <c r="DK118" s="19">
        <f t="shared" si="242"/>
        <v>2.24578E-5</v>
      </c>
      <c r="DM118" s="68">
        <f t="shared" si="243"/>
        <v>979.85389930400481</v>
      </c>
      <c r="DN118" s="19">
        <f t="shared" si="244"/>
        <v>106.53982600701437</v>
      </c>
      <c r="DO118" s="19">
        <f t="shared" si="245"/>
        <v>224.56608137571584</v>
      </c>
      <c r="DP118" s="19">
        <f t="shared" si="246"/>
        <v>29.823009006114116</v>
      </c>
      <c r="DQ118" s="19">
        <f t="shared" si="247"/>
        <v>462.34547384713034</v>
      </c>
      <c r="DR118" s="19">
        <f t="shared" si="248"/>
        <v>8.1670446803222223</v>
      </c>
      <c r="DS118" s="19">
        <f t="shared" si="249"/>
        <v>496.92479045905571</v>
      </c>
      <c r="DT118" s="19">
        <f t="shared" si="250"/>
        <v>426.21756498398815</v>
      </c>
      <c r="DU118" s="19">
        <f t="shared" si="251"/>
        <v>35.577898536553199</v>
      </c>
      <c r="DV118" s="19">
        <f t="shared" si="252"/>
        <v>42.051067374079793</v>
      </c>
      <c r="DX118" s="19">
        <f t="shared" si="253"/>
        <v>59.051246577718508</v>
      </c>
      <c r="DZ118" s="99">
        <f t="shared" si="254"/>
        <v>2871.1179021516969</v>
      </c>
      <c r="EA118" s="21">
        <f t="shared" si="255"/>
        <v>2.8711179021516968</v>
      </c>
      <c r="EB118" s="92">
        <f t="shared" si="256"/>
        <v>1330</v>
      </c>
    </row>
    <row r="119" spans="1:132" x14ac:dyDescent="0.3">
      <c r="A119" s="19">
        <f>'A. Thermody. result (all suite)'!C75</f>
        <v>1329</v>
      </c>
      <c r="B119" s="19" t="str">
        <f>'A. Thermody. result (all suite)'!A75</f>
        <v>Basanite</v>
      </c>
      <c r="C119" s="24">
        <f>'A. Thermody. result (all suite)'!G75</f>
        <v>100</v>
      </c>
      <c r="D119" s="19">
        <f>'A. Thermody. result (all suite)'!D75</f>
        <v>10000</v>
      </c>
      <c r="E119" s="61">
        <f>'A. Thermody. result (all suite)'!I75</f>
        <v>40.405959000000003</v>
      </c>
      <c r="F119" s="21">
        <f>'A. Thermody. result (all suite)'!J75</f>
        <v>3.4696530000000001</v>
      </c>
      <c r="G119" s="21">
        <f>'A. Thermody. result (all suite)'!K75</f>
        <v>13.238676</v>
      </c>
      <c r="H119" s="21">
        <f>'A. Thermody. result (all suite)'!L75</f>
        <v>2.0397959999999999</v>
      </c>
      <c r="I119" s="21">
        <f>'A. Thermody. result (all suite)'!M75</f>
        <v>10.188981</v>
      </c>
      <c r="J119" s="21">
        <f>'A. Thermody. result (all suite)'!N75</f>
        <v>0.179982</v>
      </c>
      <c r="K119" s="21">
        <f>'A. Thermody. result (all suite)'!O75</f>
        <v>10.188981</v>
      </c>
      <c r="L119" s="21">
        <f>'A. Thermody. result (all suite)'!P75</f>
        <v>12.038796</v>
      </c>
      <c r="M119" s="21">
        <f>'A. Thermody. result (all suite)'!Q75</f>
        <v>1.539846</v>
      </c>
      <c r="N119" s="21">
        <f>'A. Thermody. result (all suite)'!R75</f>
        <v>2.6997300000000002</v>
      </c>
      <c r="O119" s="21">
        <f>'A. Thermody. result (all suite)'!S75</f>
        <v>1.8098190000000001</v>
      </c>
      <c r="P119" s="21">
        <f>'A. Thermody. result (all suite)'!T75</f>
        <v>2.1997800000000001</v>
      </c>
      <c r="Q119" s="21">
        <f t="shared" si="174"/>
        <v>99.999999000000017</v>
      </c>
      <c r="S119" s="19">
        <f t="shared" si="175"/>
        <v>1602</v>
      </c>
      <c r="T119" s="19">
        <f t="shared" si="176"/>
        <v>1</v>
      </c>
      <c r="V119" s="61">
        <f t="shared" si="177"/>
        <v>39.517116786221379</v>
      </c>
      <c r="W119" s="21">
        <f t="shared" si="178"/>
        <v>3.3933282664733526</v>
      </c>
      <c r="X119" s="21">
        <f t="shared" si="179"/>
        <v>12.947454250174983</v>
      </c>
      <c r="Y119" s="21">
        <f t="shared" si="180"/>
        <v>1.9949249751024896</v>
      </c>
      <c r="Z119" s="21">
        <f t="shared" si="181"/>
        <v>9.9648458315168487</v>
      </c>
      <c r="AA119" s="21">
        <f t="shared" si="182"/>
        <v>0.17602279192080791</v>
      </c>
      <c r="AB119" s="21">
        <f t="shared" si="183"/>
        <v>9.9648458315168487</v>
      </c>
      <c r="AC119" s="21">
        <f t="shared" si="184"/>
        <v>11.77396897070293</v>
      </c>
      <c r="AD119" s="21">
        <f t="shared" si="185"/>
        <v>1.5059727753224676</v>
      </c>
      <c r="AE119" s="21">
        <f t="shared" si="186"/>
        <v>2.6403418788121189</v>
      </c>
      <c r="AF119" s="21">
        <f t="shared" si="187"/>
        <v>1.7700069632036797</v>
      </c>
      <c r="AG119" s="21">
        <f t="shared" si="188"/>
        <v>95.64882932096792</v>
      </c>
      <c r="AH119" s="21"/>
      <c r="AI119" s="61">
        <f t="shared" si="189"/>
        <v>41.314793988344739</v>
      </c>
      <c r="AJ119" s="21">
        <f t="shared" si="190"/>
        <v>3.5476945097638271</v>
      </c>
      <c r="AK119" s="21">
        <f t="shared" si="191"/>
        <v>13.536448215928839</v>
      </c>
      <c r="AL119" s="21">
        <f t="shared" si="192"/>
        <v>2.0856763112156216</v>
      </c>
      <c r="AM119" s="21">
        <f t="shared" si="193"/>
        <v>10.418157652591759</v>
      </c>
      <c r="AN119" s="21">
        <f t="shared" si="194"/>
        <v>0.18403026275431955</v>
      </c>
      <c r="AO119" s="21">
        <f t="shared" si="195"/>
        <v>10.418157652591759</v>
      </c>
      <c r="AP119" s="21">
        <f t="shared" si="196"/>
        <v>12.309579797566707</v>
      </c>
      <c r="AQ119" s="21">
        <f t="shared" si="197"/>
        <v>1.5744811368980673</v>
      </c>
      <c r="AR119" s="21">
        <f t="shared" si="198"/>
        <v>2.7604539413147937</v>
      </c>
      <c r="AS119" s="21">
        <f t="shared" si="199"/>
        <v>1.8505265310295469</v>
      </c>
      <c r="AT119" s="21">
        <f t="shared" si="200"/>
        <v>99.999999999999986</v>
      </c>
      <c r="AU119" s="21"/>
      <c r="AV119" s="21">
        <f>AR119*'[1]diagram lines'!$G$39</f>
        <v>2.2914698131109512</v>
      </c>
      <c r="AW119" s="21">
        <f>AK119*'[1]diagram lines'!$G$40</f>
        <v>7.1643869313886217</v>
      </c>
      <c r="AX119" s="21">
        <f>AQ119*'[1]diagram lines'!$G$38</f>
        <v>1.1680323116258977</v>
      </c>
      <c r="AY119" s="21">
        <f>AP119*'[1]diagram lines'!$G$41</f>
        <v>8.797135148482143</v>
      </c>
      <c r="AZ119" s="21">
        <f t="shared" si="201"/>
        <v>4.3349350782128608</v>
      </c>
      <c r="BA119" s="21">
        <f t="shared" si="202"/>
        <v>0.5845312031092702</v>
      </c>
      <c r="BB119" s="21">
        <f t="shared" si="203"/>
        <v>2.0709300567154845</v>
      </c>
      <c r="BC119" s="86">
        <f t="shared" si="204"/>
        <v>0.4828748304450271</v>
      </c>
      <c r="BX119" s="61">
        <f t="shared" si="205"/>
        <v>0.67253593541944079</v>
      </c>
      <c r="BY119" s="21">
        <f t="shared" si="206"/>
        <v>4.343581622433651E-2</v>
      </c>
      <c r="BZ119" s="21">
        <f t="shared" si="207"/>
        <v>0.12984185955276581</v>
      </c>
      <c r="CA119" s="21">
        <f t="shared" si="208"/>
        <v>1.27734736051099E-2</v>
      </c>
      <c r="CB119" s="21">
        <f t="shared" si="209"/>
        <v>0.14180906054279752</v>
      </c>
      <c r="CC119" s="21">
        <f t="shared" si="210"/>
        <v>2.5371017761488582E-3</v>
      </c>
      <c r="CD119" s="21">
        <f t="shared" si="211"/>
        <v>0.25282831265508687</v>
      </c>
      <c r="CE119" s="21">
        <f t="shared" si="212"/>
        <v>0.21467182596291012</v>
      </c>
      <c r="CF119" s="21">
        <f t="shared" si="213"/>
        <v>2.4840232295531537E-2</v>
      </c>
      <c r="CG119" s="21">
        <f t="shared" si="214"/>
        <v>2.8659554140127389E-2</v>
      </c>
      <c r="CH119" s="21">
        <f t="shared" si="215"/>
        <v>1.2750232486050839E-2</v>
      </c>
      <c r="CI119" s="21">
        <f t="shared" si="216"/>
        <v>0.12207436182019979</v>
      </c>
      <c r="CJ119" s="21">
        <f t="shared" si="217"/>
        <v>1.658757766480506</v>
      </c>
      <c r="CL119" s="68">
        <f t="shared" si="218"/>
        <v>0.40544553822732293</v>
      </c>
      <c r="CM119" s="19">
        <f t="shared" si="219"/>
        <v>2.618575002454825E-2</v>
      </c>
      <c r="CN119" s="19">
        <f t="shared" si="220"/>
        <v>7.827656465371656E-2</v>
      </c>
      <c r="CO119" s="19">
        <f t="shared" si="221"/>
        <v>7.7006262537128662E-3</v>
      </c>
      <c r="CP119" s="19">
        <f t="shared" si="222"/>
        <v>8.5491120770263523E-2</v>
      </c>
      <c r="CQ119" s="19">
        <f t="shared" si="223"/>
        <v>1.5295191542837455E-3</v>
      </c>
      <c r="CR119" s="19">
        <f t="shared" si="224"/>
        <v>0.15242027363135072</v>
      </c>
      <c r="CS119" s="19">
        <f t="shared" si="225"/>
        <v>0.12941722432347266</v>
      </c>
      <c r="CT119" s="19">
        <f t="shared" si="226"/>
        <v>1.4975201803115996E-2</v>
      </c>
      <c r="CU119" s="19">
        <f t="shared" si="227"/>
        <v>1.7277721147275306E-2</v>
      </c>
      <c r="CV119" s="19">
        <f t="shared" si="228"/>
        <v>7.6866150945618991E-3</v>
      </c>
      <c r="CW119" s="19">
        <f t="shared" si="229"/>
        <v>7.3593844916375509E-2</v>
      </c>
      <c r="CX119" s="19">
        <f t="shared" si="230"/>
        <v>1</v>
      </c>
      <c r="CZ119" s="68">
        <f t="shared" si="231"/>
        <v>2.4859999999999999E-5</v>
      </c>
      <c r="DA119" s="19">
        <f t="shared" si="232"/>
        <v>1.9625959999999995E-5</v>
      </c>
      <c r="DB119" s="19">
        <f t="shared" si="233"/>
        <v>3.5539999999999995E-5</v>
      </c>
      <c r="DC119" s="19">
        <f t="shared" si="234"/>
        <v>4.1224609999999999E-5</v>
      </c>
      <c r="DD119" s="19">
        <f t="shared" si="235"/>
        <v>1.3282679999999998E-5</v>
      </c>
      <c r="DE119" s="19">
        <f t="shared" si="236"/>
        <v>1.3282679999999998E-5</v>
      </c>
      <c r="DF119" s="19">
        <f t="shared" si="237"/>
        <v>1.2357829999999999E-5</v>
      </c>
      <c r="DG119" s="19">
        <f t="shared" si="238"/>
        <v>1.702446E-5</v>
      </c>
      <c r="DH119" s="19">
        <f t="shared" si="239"/>
        <v>2.6084719999999996E-5</v>
      </c>
      <c r="DI119" s="19">
        <f t="shared" si="240"/>
        <v>3.869231999999999E-5</v>
      </c>
      <c r="DJ119" s="19">
        <f t="shared" si="241"/>
        <v>0</v>
      </c>
      <c r="DK119" s="19">
        <f t="shared" si="242"/>
        <v>2.2448339999999999E-5</v>
      </c>
      <c r="DM119" s="68">
        <f t="shared" si="243"/>
        <v>979.85389930400481</v>
      </c>
      <c r="DN119" s="19">
        <f t="shared" si="244"/>
        <v>106.57912845847616</v>
      </c>
      <c r="DO119" s="19">
        <f t="shared" si="245"/>
        <v>224.56608137571584</v>
      </c>
      <c r="DP119" s="19">
        <f t="shared" si="246"/>
        <v>29.829584960425525</v>
      </c>
      <c r="DQ119" s="19">
        <f t="shared" si="247"/>
        <v>462.44711363545878</v>
      </c>
      <c r="DR119" s="19">
        <f t="shared" si="248"/>
        <v>8.1688400838451969</v>
      </c>
      <c r="DS119" s="19">
        <f t="shared" si="249"/>
        <v>497.05628151086665</v>
      </c>
      <c r="DT119" s="19">
        <f t="shared" si="250"/>
        <v>426.31119812671574</v>
      </c>
      <c r="DU119" s="19">
        <f t="shared" si="251"/>
        <v>35.588373567941723</v>
      </c>
      <c r="DV119" s="19">
        <f t="shared" si="252"/>
        <v>42.064195997379692</v>
      </c>
      <c r="DX119" s="19">
        <f t="shared" si="253"/>
        <v>59.07613148201991</v>
      </c>
      <c r="DZ119" s="99">
        <f t="shared" si="254"/>
        <v>2871.5408285028498</v>
      </c>
      <c r="EA119" s="21">
        <f t="shared" si="255"/>
        <v>2.8715408285028499</v>
      </c>
      <c r="EB119" s="92">
        <f t="shared" si="256"/>
        <v>1329</v>
      </c>
    </row>
    <row r="120" spans="1:132" x14ac:dyDescent="0.3">
      <c r="A120" s="19">
        <f>'A. Thermody. result (all suite)'!C76</f>
        <v>1328</v>
      </c>
      <c r="B120" s="19" t="str">
        <f>'A. Thermody. result (all suite)'!A76</f>
        <v>Basanite</v>
      </c>
      <c r="C120" s="24">
        <f>'A. Thermody. result (all suite)'!G76</f>
        <v>100</v>
      </c>
      <c r="D120" s="19">
        <f>'A. Thermody. result (all suite)'!D76</f>
        <v>10000</v>
      </c>
      <c r="E120" s="61">
        <f>'A. Thermody. result (all suite)'!I76</f>
        <v>40.405959000000003</v>
      </c>
      <c r="F120" s="21">
        <f>'A. Thermody. result (all suite)'!J76</f>
        <v>3.4696530000000001</v>
      </c>
      <c r="G120" s="21">
        <f>'A. Thermody. result (all suite)'!K76</f>
        <v>13.238676</v>
      </c>
      <c r="H120" s="21">
        <f>'A. Thermody. result (all suite)'!L76</f>
        <v>2.0397959999999999</v>
      </c>
      <c r="I120" s="21">
        <f>'A. Thermody. result (all suite)'!M76</f>
        <v>10.188981</v>
      </c>
      <c r="J120" s="21">
        <f>'A. Thermody. result (all suite)'!N76</f>
        <v>0.179982</v>
      </c>
      <c r="K120" s="21">
        <f>'A. Thermody. result (all suite)'!O76</f>
        <v>10.188981</v>
      </c>
      <c r="L120" s="21">
        <f>'A. Thermody. result (all suite)'!P76</f>
        <v>12.038796</v>
      </c>
      <c r="M120" s="21">
        <f>'A. Thermody. result (all suite)'!Q76</f>
        <v>1.539846</v>
      </c>
      <c r="N120" s="21">
        <f>'A. Thermody. result (all suite)'!R76</f>
        <v>2.6997300000000002</v>
      </c>
      <c r="O120" s="21">
        <f>'A. Thermody. result (all suite)'!S76</f>
        <v>1.8098190000000001</v>
      </c>
      <c r="P120" s="21">
        <f>'A. Thermody. result (all suite)'!T76</f>
        <v>2.1997800000000001</v>
      </c>
      <c r="Q120" s="21">
        <f t="shared" si="174"/>
        <v>99.999999000000017</v>
      </c>
      <c r="S120" s="19">
        <f t="shared" si="175"/>
        <v>1601</v>
      </c>
      <c r="T120" s="19">
        <f t="shared" si="176"/>
        <v>1</v>
      </c>
      <c r="V120" s="61">
        <f t="shared" si="177"/>
        <v>39.517116786221379</v>
      </c>
      <c r="W120" s="21">
        <f t="shared" si="178"/>
        <v>3.3933282664733526</v>
      </c>
      <c r="X120" s="21">
        <f t="shared" si="179"/>
        <v>12.947454250174983</v>
      </c>
      <c r="Y120" s="21">
        <f t="shared" si="180"/>
        <v>1.9949249751024896</v>
      </c>
      <c r="Z120" s="21">
        <f t="shared" si="181"/>
        <v>9.9648458315168487</v>
      </c>
      <c r="AA120" s="21">
        <f t="shared" si="182"/>
        <v>0.17602279192080791</v>
      </c>
      <c r="AB120" s="21">
        <f t="shared" si="183"/>
        <v>9.9648458315168487</v>
      </c>
      <c r="AC120" s="21">
        <f t="shared" si="184"/>
        <v>11.77396897070293</v>
      </c>
      <c r="AD120" s="21">
        <f t="shared" si="185"/>
        <v>1.5059727753224676</v>
      </c>
      <c r="AE120" s="21">
        <f t="shared" si="186"/>
        <v>2.6403418788121189</v>
      </c>
      <c r="AF120" s="21">
        <f t="shared" si="187"/>
        <v>1.7700069632036797</v>
      </c>
      <c r="AG120" s="21">
        <f t="shared" si="188"/>
        <v>95.64882932096792</v>
      </c>
      <c r="AH120" s="21"/>
      <c r="AI120" s="61">
        <f t="shared" si="189"/>
        <v>41.314793988344739</v>
      </c>
      <c r="AJ120" s="21">
        <f t="shared" si="190"/>
        <v>3.5476945097638271</v>
      </c>
      <c r="AK120" s="21">
        <f t="shared" si="191"/>
        <v>13.536448215928839</v>
      </c>
      <c r="AL120" s="21">
        <f t="shared" si="192"/>
        <v>2.0856763112156216</v>
      </c>
      <c r="AM120" s="21">
        <f t="shared" si="193"/>
        <v>10.418157652591759</v>
      </c>
      <c r="AN120" s="21">
        <f t="shared" si="194"/>
        <v>0.18403026275431955</v>
      </c>
      <c r="AO120" s="21">
        <f t="shared" si="195"/>
        <v>10.418157652591759</v>
      </c>
      <c r="AP120" s="21">
        <f t="shared" si="196"/>
        <v>12.309579797566707</v>
      </c>
      <c r="AQ120" s="21">
        <f t="shared" si="197"/>
        <v>1.5744811368980673</v>
      </c>
      <c r="AR120" s="21">
        <f t="shared" si="198"/>
        <v>2.7604539413147937</v>
      </c>
      <c r="AS120" s="21">
        <f t="shared" si="199"/>
        <v>1.8505265310295469</v>
      </c>
      <c r="AT120" s="21">
        <f t="shared" si="200"/>
        <v>99.999999999999986</v>
      </c>
      <c r="AU120" s="21"/>
      <c r="AV120" s="21">
        <f>AR120*'[1]diagram lines'!$G$39</f>
        <v>2.2914698131109512</v>
      </c>
      <c r="AW120" s="21">
        <f>AK120*'[1]diagram lines'!$G$40</f>
        <v>7.1643869313886217</v>
      </c>
      <c r="AX120" s="21">
        <f>AQ120*'[1]diagram lines'!$G$38</f>
        <v>1.1680323116258977</v>
      </c>
      <c r="AY120" s="21">
        <f>AP120*'[1]diagram lines'!$G$41</f>
        <v>8.797135148482143</v>
      </c>
      <c r="AZ120" s="21">
        <f t="shared" si="201"/>
        <v>4.3349350782128608</v>
      </c>
      <c r="BA120" s="21">
        <f t="shared" si="202"/>
        <v>0.5845312031092702</v>
      </c>
      <c r="BB120" s="21">
        <f t="shared" si="203"/>
        <v>2.0709300567154845</v>
      </c>
      <c r="BC120" s="86">
        <f t="shared" si="204"/>
        <v>0.4828748304450271</v>
      </c>
      <c r="BX120" s="61">
        <f t="shared" si="205"/>
        <v>0.67253593541944079</v>
      </c>
      <c r="BY120" s="21">
        <f t="shared" si="206"/>
        <v>4.343581622433651E-2</v>
      </c>
      <c r="BZ120" s="21">
        <f t="shared" si="207"/>
        <v>0.12984185955276581</v>
      </c>
      <c r="CA120" s="21">
        <f t="shared" si="208"/>
        <v>1.27734736051099E-2</v>
      </c>
      <c r="CB120" s="21">
        <f t="shared" si="209"/>
        <v>0.14180906054279752</v>
      </c>
      <c r="CC120" s="21">
        <f t="shared" si="210"/>
        <v>2.5371017761488582E-3</v>
      </c>
      <c r="CD120" s="21">
        <f t="shared" si="211"/>
        <v>0.25282831265508687</v>
      </c>
      <c r="CE120" s="21">
        <f t="shared" si="212"/>
        <v>0.21467182596291012</v>
      </c>
      <c r="CF120" s="21">
        <f t="shared" si="213"/>
        <v>2.4840232295531537E-2</v>
      </c>
      <c r="CG120" s="21">
        <f t="shared" si="214"/>
        <v>2.8659554140127389E-2</v>
      </c>
      <c r="CH120" s="21">
        <f t="shared" si="215"/>
        <v>1.2750232486050839E-2</v>
      </c>
      <c r="CI120" s="21">
        <f t="shared" si="216"/>
        <v>0.12207436182019979</v>
      </c>
      <c r="CJ120" s="21">
        <f t="shared" si="217"/>
        <v>1.658757766480506</v>
      </c>
      <c r="CL120" s="68">
        <f t="shared" si="218"/>
        <v>0.40544553822732293</v>
      </c>
      <c r="CM120" s="19">
        <f t="shared" si="219"/>
        <v>2.618575002454825E-2</v>
      </c>
      <c r="CN120" s="19">
        <f t="shared" si="220"/>
        <v>7.827656465371656E-2</v>
      </c>
      <c r="CO120" s="19">
        <f t="shared" si="221"/>
        <v>7.7006262537128662E-3</v>
      </c>
      <c r="CP120" s="19">
        <f t="shared" si="222"/>
        <v>8.5491120770263523E-2</v>
      </c>
      <c r="CQ120" s="19">
        <f t="shared" si="223"/>
        <v>1.5295191542837455E-3</v>
      </c>
      <c r="CR120" s="19">
        <f t="shared" si="224"/>
        <v>0.15242027363135072</v>
      </c>
      <c r="CS120" s="19">
        <f t="shared" si="225"/>
        <v>0.12941722432347266</v>
      </c>
      <c r="CT120" s="19">
        <f t="shared" si="226"/>
        <v>1.4975201803115996E-2</v>
      </c>
      <c r="CU120" s="19">
        <f t="shared" si="227"/>
        <v>1.7277721147275306E-2</v>
      </c>
      <c r="CV120" s="19">
        <f t="shared" si="228"/>
        <v>7.6866150945618991E-3</v>
      </c>
      <c r="CW120" s="19">
        <f t="shared" si="229"/>
        <v>7.3593844916375509E-2</v>
      </c>
      <c r="CX120" s="19">
        <f t="shared" si="230"/>
        <v>1</v>
      </c>
      <c r="CZ120" s="68">
        <f t="shared" si="231"/>
        <v>2.4859999999999999E-5</v>
      </c>
      <c r="DA120" s="19">
        <f t="shared" si="232"/>
        <v>1.9618719999999997E-5</v>
      </c>
      <c r="DB120" s="19">
        <f t="shared" si="233"/>
        <v>3.5539999999999995E-5</v>
      </c>
      <c r="DC120" s="19">
        <f t="shared" si="234"/>
        <v>4.121552E-5</v>
      </c>
      <c r="DD120" s="19">
        <f t="shared" si="235"/>
        <v>1.3279759999999998E-5</v>
      </c>
      <c r="DE120" s="19">
        <f t="shared" si="236"/>
        <v>1.3279759999999998E-5</v>
      </c>
      <c r="DF120" s="19">
        <f t="shared" si="237"/>
        <v>1.2354559999999999E-5</v>
      </c>
      <c r="DG120" s="19">
        <f t="shared" si="238"/>
        <v>1.7020719999999999E-5</v>
      </c>
      <c r="DH120" s="19">
        <f t="shared" si="239"/>
        <v>2.6077039999999997E-5</v>
      </c>
      <c r="DI120" s="19">
        <f t="shared" si="240"/>
        <v>3.8680239999999992E-5</v>
      </c>
      <c r="DJ120" s="19">
        <f t="shared" si="241"/>
        <v>0</v>
      </c>
      <c r="DK120" s="19">
        <f t="shared" si="242"/>
        <v>2.2438879999999998E-5</v>
      </c>
      <c r="DM120" s="68">
        <f t="shared" si="243"/>
        <v>979.85389930400481</v>
      </c>
      <c r="DN120" s="19">
        <f t="shared" si="244"/>
        <v>106.61845991792097</v>
      </c>
      <c r="DO120" s="19">
        <f t="shared" si="245"/>
        <v>224.56608137571584</v>
      </c>
      <c r="DP120" s="19">
        <f t="shared" si="246"/>
        <v>29.836163815363911</v>
      </c>
      <c r="DQ120" s="19">
        <f t="shared" si="247"/>
        <v>462.54879812161028</v>
      </c>
      <c r="DR120" s="19">
        <f t="shared" si="248"/>
        <v>8.1706362769273628</v>
      </c>
      <c r="DS120" s="19">
        <f t="shared" si="249"/>
        <v>497.18784216867567</v>
      </c>
      <c r="DT120" s="19">
        <f t="shared" si="250"/>
        <v>426.40487241787343</v>
      </c>
      <c r="DU120" s="19">
        <f t="shared" si="251"/>
        <v>35.598854769374157</v>
      </c>
      <c r="DV120" s="19">
        <f t="shared" si="252"/>
        <v>42.077332820927019</v>
      </c>
      <c r="DX120" s="19">
        <f t="shared" si="253"/>
        <v>59.101037368758455</v>
      </c>
      <c r="DZ120" s="99">
        <f t="shared" si="254"/>
        <v>2871.963978357152</v>
      </c>
      <c r="EA120" s="21">
        <f t="shared" si="255"/>
        <v>2.8719639783571518</v>
      </c>
      <c r="EB120" s="92">
        <f t="shared" si="256"/>
        <v>1328</v>
      </c>
    </row>
    <row r="121" spans="1:132" x14ac:dyDescent="0.3">
      <c r="A121" s="19">
        <f>'A. Thermody. result (all suite)'!C77</f>
        <v>1327</v>
      </c>
      <c r="B121" s="19" t="str">
        <f>'A. Thermody. result (all suite)'!A77</f>
        <v>Basanite</v>
      </c>
      <c r="C121" s="24">
        <f>'A. Thermody. result (all suite)'!G77</f>
        <v>100</v>
      </c>
      <c r="D121" s="19">
        <f>'A. Thermody. result (all suite)'!D77</f>
        <v>10000</v>
      </c>
      <c r="E121" s="61">
        <f>'A. Thermody. result (all suite)'!I77</f>
        <v>40.405959000000003</v>
      </c>
      <c r="F121" s="21">
        <f>'A. Thermody. result (all suite)'!J77</f>
        <v>3.4696530000000001</v>
      </c>
      <c r="G121" s="21">
        <f>'A. Thermody. result (all suite)'!K77</f>
        <v>13.238676</v>
      </c>
      <c r="H121" s="21">
        <f>'A. Thermody. result (all suite)'!L77</f>
        <v>2.0397959999999999</v>
      </c>
      <c r="I121" s="21">
        <f>'A. Thermody. result (all suite)'!M77</f>
        <v>10.188981</v>
      </c>
      <c r="J121" s="21">
        <f>'A. Thermody. result (all suite)'!N77</f>
        <v>0.179982</v>
      </c>
      <c r="K121" s="21">
        <f>'A. Thermody. result (all suite)'!O77</f>
        <v>10.188981</v>
      </c>
      <c r="L121" s="21">
        <f>'A. Thermody. result (all suite)'!P77</f>
        <v>12.038796</v>
      </c>
      <c r="M121" s="21">
        <f>'A. Thermody. result (all suite)'!Q77</f>
        <v>1.539846</v>
      </c>
      <c r="N121" s="21">
        <f>'A. Thermody. result (all suite)'!R77</f>
        <v>2.6997300000000002</v>
      </c>
      <c r="O121" s="21">
        <f>'A. Thermody. result (all suite)'!S77</f>
        <v>1.8098190000000001</v>
      </c>
      <c r="P121" s="21">
        <f>'A. Thermody. result (all suite)'!T77</f>
        <v>2.1997800000000001</v>
      </c>
      <c r="Q121" s="21">
        <f t="shared" si="174"/>
        <v>99.999999000000017</v>
      </c>
      <c r="S121" s="19">
        <f t="shared" si="175"/>
        <v>1600</v>
      </c>
      <c r="T121" s="19">
        <f t="shared" si="176"/>
        <v>1</v>
      </c>
      <c r="V121" s="61">
        <f t="shared" si="177"/>
        <v>39.517116786221379</v>
      </c>
      <c r="W121" s="21">
        <f t="shared" si="178"/>
        <v>3.3933282664733526</v>
      </c>
      <c r="X121" s="21">
        <f t="shared" si="179"/>
        <v>12.947454250174983</v>
      </c>
      <c r="Y121" s="21">
        <f t="shared" si="180"/>
        <v>1.9949249751024896</v>
      </c>
      <c r="Z121" s="21">
        <f t="shared" si="181"/>
        <v>9.9648458315168487</v>
      </c>
      <c r="AA121" s="21">
        <f t="shared" si="182"/>
        <v>0.17602279192080791</v>
      </c>
      <c r="AB121" s="21">
        <f t="shared" si="183"/>
        <v>9.9648458315168487</v>
      </c>
      <c r="AC121" s="21">
        <f t="shared" si="184"/>
        <v>11.77396897070293</v>
      </c>
      <c r="AD121" s="21">
        <f t="shared" si="185"/>
        <v>1.5059727753224676</v>
      </c>
      <c r="AE121" s="21">
        <f t="shared" si="186"/>
        <v>2.6403418788121189</v>
      </c>
      <c r="AF121" s="21">
        <f t="shared" si="187"/>
        <v>1.7700069632036797</v>
      </c>
      <c r="AG121" s="21">
        <f t="shared" si="188"/>
        <v>95.64882932096792</v>
      </c>
      <c r="AH121" s="21"/>
      <c r="AI121" s="61">
        <f t="shared" si="189"/>
        <v>41.314793988344739</v>
      </c>
      <c r="AJ121" s="21">
        <f t="shared" si="190"/>
        <v>3.5476945097638271</v>
      </c>
      <c r="AK121" s="21">
        <f t="shared" si="191"/>
        <v>13.536448215928839</v>
      </c>
      <c r="AL121" s="21">
        <f t="shared" si="192"/>
        <v>2.0856763112156216</v>
      </c>
      <c r="AM121" s="21">
        <f t="shared" si="193"/>
        <v>10.418157652591759</v>
      </c>
      <c r="AN121" s="21">
        <f t="shared" si="194"/>
        <v>0.18403026275431955</v>
      </c>
      <c r="AO121" s="21">
        <f t="shared" si="195"/>
        <v>10.418157652591759</v>
      </c>
      <c r="AP121" s="21">
        <f t="shared" si="196"/>
        <v>12.309579797566707</v>
      </c>
      <c r="AQ121" s="21">
        <f t="shared" si="197"/>
        <v>1.5744811368980673</v>
      </c>
      <c r="AR121" s="21">
        <f t="shared" si="198"/>
        <v>2.7604539413147937</v>
      </c>
      <c r="AS121" s="21">
        <f t="shared" si="199"/>
        <v>1.8505265310295469</v>
      </c>
      <c r="AT121" s="21">
        <f t="shared" si="200"/>
        <v>99.999999999999986</v>
      </c>
      <c r="AU121" s="21"/>
      <c r="AV121" s="21">
        <f>AR121*'[1]diagram lines'!$G$39</f>
        <v>2.2914698131109512</v>
      </c>
      <c r="AW121" s="21">
        <f>AK121*'[1]diagram lines'!$G$40</f>
        <v>7.1643869313886217</v>
      </c>
      <c r="AX121" s="21">
        <f>AQ121*'[1]diagram lines'!$G$38</f>
        <v>1.1680323116258977</v>
      </c>
      <c r="AY121" s="21">
        <f>AP121*'[1]diagram lines'!$G$41</f>
        <v>8.797135148482143</v>
      </c>
      <c r="AZ121" s="21">
        <f t="shared" si="201"/>
        <v>4.3349350782128608</v>
      </c>
      <c r="BA121" s="21">
        <f t="shared" si="202"/>
        <v>0.5845312031092702</v>
      </c>
      <c r="BB121" s="21">
        <f t="shared" si="203"/>
        <v>2.0709300567154845</v>
      </c>
      <c r="BC121" s="86">
        <f t="shared" si="204"/>
        <v>0.4828748304450271</v>
      </c>
      <c r="BX121" s="61">
        <f t="shared" si="205"/>
        <v>0.67253593541944079</v>
      </c>
      <c r="BY121" s="21">
        <f t="shared" si="206"/>
        <v>4.343581622433651E-2</v>
      </c>
      <c r="BZ121" s="21">
        <f t="shared" si="207"/>
        <v>0.12984185955276581</v>
      </c>
      <c r="CA121" s="21">
        <f t="shared" si="208"/>
        <v>1.27734736051099E-2</v>
      </c>
      <c r="CB121" s="21">
        <f t="shared" si="209"/>
        <v>0.14180906054279752</v>
      </c>
      <c r="CC121" s="21">
        <f t="shared" si="210"/>
        <v>2.5371017761488582E-3</v>
      </c>
      <c r="CD121" s="21">
        <f t="shared" si="211"/>
        <v>0.25282831265508687</v>
      </c>
      <c r="CE121" s="21">
        <f t="shared" si="212"/>
        <v>0.21467182596291012</v>
      </c>
      <c r="CF121" s="21">
        <f t="shared" si="213"/>
        <v>2.4840232295531537E-2</v>
      </c>
      <c r="CG121" s="21">
        <f t="shared" si="214"/>
        <v>2.8659554140127389E-2</v>
      </c>
      <c r="CH121" s="21">
        <f t="shared" si="215"/>
        <v>1.2750232486050839E-2</v>
      </c>
      <c r="CI121" s="21">
        <f t="shared" si="216"/>
        <v>0.12207436182019979</v>
      </c>
      <c r="CJ121" s="21">
        <f t="shared" si="217"/>
        <v>1.658757766480506</v>
      </c>
      <c r="CL121" s="68">
        <f t="shared" si="218"/>
        <v>0.40544553822732293</v>
      </c>
      <c r="CM121" s="19">
        <f t="shared" si="219"/>
        <v>2.618575002454825E-2</v>
      </c>
      <c r="CN121" s="19">
        <f t="shared" si="220"/>
        <v>7.827656465371656E-2</v>
      </c>
      <c r="CO121" s="19">
        <f t="shared" si="221"/>
        <v>7.7006262537128662E-3</v>
      </c>
      <c r="CP121" s="19">
        <f t="shared" si="222"/>
        <v>8.5491120770263523E-2</v>
      </c>
      <c r="CQ121" s="19">
        <f t="shared" si="223"/>
        <v>1.5295191542837455E-3</v>
      </c>
      <c r="CR121" s="19">
        <f t="shared" si="224"/>
        <v>0.15242027363135072</v>
      </c>
      <c r="CS121" s="19">
        <f t="shared" si="225"/>
        <v>0.12941722432347266</v>
      </c>
      <c r="CT121" s="19">
        <f t="shared" si="226"/>
        <v>1.4975201803115996E-2</v>
      </c>
      <c r="CU121" s="19">
        <f t="shared" si="227"/>
        <v>1.7277721147275306E-2</v>
      </c>
      <c r="CV121" s="19">
        <f t="shared" si="228"/>
        <v>7.6866150945618991E-3</v>
      </c>
      <c r="CW121" s="19">
        <f t="shared" si="229"/>
        <v>7.3593844916375509E-2</v>
      </c>
      <c r="CX121" s="19">
        <f t="shared" si="230"/>
        <v>1</v>
      </c>
      <c r="CZ121" s="68">
        <f t="shared" si="231"/>
        <v>2.4859999999999999E-5</v>
      </c>
      <c r="DA121" s="19">
        <f t="shared" si="232"/>
        <v>1.9611479999999995E-5</v>
      </c>
      <c r="DB121" s="19">
        <f t="shared" si="233"/>
        <v>3.5539999999999995E-5</v>
      </c>
      <c r="DC121" s="19">
        <f t="shared" si="234"/>
        <v>4.1206429999999994E-5</v>
      </c>
      <c r="DD121" s="19">
        <f t="shared" si="235"/>
        <v>1.3276839999999997E-5</v>
      </c>
      <c r="DE121" s="19">
        <f t="shared" si="236"/>
        <v>1.3276839999999997E-5</v>
      </c>
      <c r="DF121" s="19">
        <f t="shared" si="237"/>
        <v>1.2351289999999999E-5</v>
      </c>
      <c r="DG121" s="19">
        <f t="shared" si="238"/>
        <v>1.7016979999999998E-5</v>
      </c>
      <c r="DH121" s="19">
        <f t="shared" si="239"/>
        <v>2.6069359999999999E-5</v>
      </c>
      <c r="DI121" s="19">
        <f t="shared" si="240"/>
        <v>3.8668159999999994E-5</v>
      </c>
      <c r="DJ121" s="19">
        <f t="shared" si="241"/>
        <v>0</v>
      </c>
      <c r="DK121" s="19">
        <f t="shared" si="242"/>
        <v>2.2429419999999997E-5</v>
      </c>
      <c r="DM121" s="68">
        <f t="shared" si="243"/>
        <v>979.85389930400481</v>
      </c>
      <c r="DN121" s="19">
        <f t="shared" si="244"/>
        <v>106.65782041747562</v>
      </c>
      <c r="DO121" s="19">
        <f t="shared" si="245"/>
        <v>224.56608137571584</v>
      </c>
      <c r="DP121" s="19">
        <f t="shared" si="246"/>
        <v>29.842745572848894</v>
      </c>
      <c r="DQ121" s="19">
        <f t="shared" si="247"/>
        <v>462.65052733507633</v>
      </c>
      <c r="DR121" s="19">
        <f t="shared" si="248"/>
        <v>8.1724332600896687</v>
      </c>
      <c r="DS121" s="19">
        <f t="shared" si="249"/>
        <v>497.31947248776714</v>
      </c>
      <c r="DT121" s="19">
        <f t="shared" si="250"/>
        <v>426.49858788459221</v>
      </c>
      <c r="DU121" s="19">
        <f t="shared" si="251"/>
        <v>35.609342146303575</v>
      </c>
      <c r="DV121" s="19">
        <f t="shared" si="252"/>
        <v>42.090477852407091</v>
      </c>
      <c r="DX121" s="19">
        <f t="shared" si="253"/>
        <v>59.125964264483294</v>
      </c>
      <c r="DZ121" s="99">
        <f t="shared" si="254"/>
        <v>2872.3873519007648</v>
      </c>
      <c r="EA121" s="21">
        <f t="shared" si="255"/>
        <v>2.8723873519007648</v>
      </c>
      <c r="EB121" s="92">
        <f t="shared" si="256"/>
        <v>1327</v>
      </c>
    </row>
    <row r="122" spans="1:132" x14ac:dyDescent="0.3">
      <c r="A122" s="19">
        <f>'A. Thermody. result (all suite)'!C78</f>
        <v>1326</v>
      </c>
      <c r="B122" s="19" t="str">
        <f>'A. Thermody. result (all suite)'!A78</f>
        <v>Basanite</v>
      </c>
      <c r="C122" s="24">
        <f>'A. Thermody. result (all suite)'!G78</f>
        <v>100</v>
      </c>
      <c r="D122" s="19">
        <f>'A. Thermody. result (all suite)'!D78</f>
        <v>10000</v>
      </c>
      <c r="E122" s="61">
        <f>'A. Thermody. result (all suite)'!I78</f>
        <v>40.405959000000003</v>
      </c>
      <c r="F122" s="21">
        <f>'A. Thermody. result (all suite)'!J78</f>
        <v>3.4696530000000001</v>
      </c>
      <c r="G122" s="21">
        <f>'A. Thermody. result (all suite)'!K78</f>
        <v>13.238676</v>
      </c>
      <c r="H122" s="21">
        <f>'A. Thermody. result (all suite)'!L78</f>
        <v>2.0397959999999999</v>
      </c>
      <c r="I122" s="21">
        <f>'A. Thermody. result (all suite)'!M78</f>
        <v>10.188981</v>
      </c>
      <c r="J122" s="21">
        <f>'A. Thermody. result (all suite)'!N78</f>
        <v>0.179982</v>
      </c>
      <c r="K122" s="21">
        <f>'A. Thermody. result (all suite)'!O78</f>
        <v>10.188981</v>
      </c>
      <c r="L122" s="21">
        <f>'A. Thermody. result (all suite)'!P78</f>
        <v>12.038796</v>
      </c>
      <c r="M122" s="21">
        <f>'A. Thermody. result (all suite)'!Q78</f>
        <v>1.539846</v>
      </c>
      <c r="N122" s="21">
        <f>'A. Thermody. result (all suite)'!R78</f>
        <v>2.6997300000000002</v>
      </c>
      <c r="O122" s="21">
        <f>'A. Thermody. result (all suite)'!S78</f>
        <v>1.8098190000000001</v>
      </c>
      <c r="P122" s="21">
        <f>'A. Thermody. result (all suite)'!T78</f>
        <v>2.1997800000000001</v>
      </c>
      <c r="Q122" s="21">
        <f t="shared" si="174"/>
        <v>99.999999000000017</v>
      </c>
      <c r="S122" s="19">
        <f t="shared" si="175"/>
        <v>1599</v>
      </c>
      <c r="T122" s="19">
        <f t="shared" si="176"/>
        <v>1</v>
      </c>
      <c r="V122" s="61">
        <f t="shared" si="177"/>
        <v>39.517116786221379</v>
      </c>
      <c r="W122" s="21">
        <f t="shared" si="178"/>
        <v>3.3933282664733526</v>
      </c>
      <c r="X122" s="21">
        <f t="shared" si="179"/>
        <v>12.947454250174983</v>
      </c>
      <c r="Y122" s="21">
        <f t="shared" si="180"/>
        <v>1.9949249751024896</v>
      </c>
      <c r="Z122" s="21">
        <f t="shared" si="181"/>
        <v>9.9648458315168487</v>
      </c>
      <c r="AA122" s="21">
        <f t="shared" si="182"/>
        <v>0.17602279192080791</v>
      </c>
      <c r="AB122" s="21">
        <f t="shared" si="183"/>
        <v>9.9648458315168487</v>
      </c>
      <c r="AC122" s="21">
        <f t="shared" si="184"/>
        <v>11.77396897070293</v>
      </c>
      <c r="AD122" s="21">
        <f t="shared" si="185"/>
        <v>1.5059727753224676</v>
      </c>
      <c r="AE122" s="21">
        <f t="shared" si="186"/>
        <v>2.6403418788121189</v>
      </c>
      <c r="AF122" s="21">
        <f t="shared" si="187"/>
        <v>1.7700069632036797</v>
      </c>
      <c r="AG122" s="21">
        <f t="shared" si="188"/>
        <v>95.64882932096792</v>
      </c>
      <c r="AH122" s="21"/>
      <c r="AI122" s="61">
        <f t="shared" si="189"/>
        <v>41.314793988344739</v>
      </c>
      <c r="AJ122" s="21">
        <f t="shared" si="190"/>
        <v>3.5476945097638271</v>
      </c>
      <c r="AK122" s="21">
        <f t="shared" si="191"/>
        <v>13.536448215928839</v>
      </c>
      <c r="AL122" s="21">
        <f t="shared" si="192"/>
        <v>2.0856763112156216</v>
      </c>
      <c r="AM122" s="21">
        <f t="shared" si="193"/>
        <v>10.418157652591759</v>
      </c>
      <c r="AN122" s="21">
        <f t="shared" si="194"/>
        <v>0.18403026275431955</v>
      </c>
      <c r="AO122" s="21">
        <f t="shared" si="195"/>
        <v>10.418157652591759</v>
      </c>
      <c r="AP122" s="21">
        <f t="shared" si="196"/>
        <v>12.309579797566707</v>
      </c>
      <c r="AQ122" s="21">
        <f t="shared" si="197"/>
        <v>1.5744811368980673</v>
      </c>
      <c r="AR122" s="21">
        <f t="shared" si="198"/>
        <v>2.7604539413147937</v>
      </c>
      <c r="AS122" s="21">
        <f t="shared" si="199"/>
        <v>1.8505265310295469</v>
      </c>
      <c r="AT122" s="21">
        <f t="shared" si="200"/>
        <v>99.999999999999986</v>
      </c>
      <c r="AU122" s="21"/>
      <c r="AV122" s="21">
        <f>AR122*'[1]diagram lines'!$G$39</f>
        <v>2.2914698131109512</v>
      </c>
      <c r="AW122" s="21">
        <f>AK122*'[1]diagram lines'!$G$40</f>
        <v>7.1643869313886217</v>
      </c>
      <c r="AX122" s="21">
        <f>AQ122*'[1]diagram lines'!$G$38</f>
        <v>1.1680323116258977</v>
      </c>
      <c r="AY122" s="21">
        <f>AP122*'[1]diagram lines'!$G$41</f>
        <v>8.797135148482143</v>
      </c>
      <c r="AZ122" s="21">
        <f t="shared" si="201"/>
        <v>4.3349350782128608</v>
      </c>
      <c r="BA122" s="21">
        <f t="shared" si="202"/>
        <v>0.5845312031092702</v>
      </c>
      <c r="BB122" s="21">
        <f t="shared" si="203"/>
        <v>2.0709300567154845</v>
      </c>
      <c r="BC122" s="86">
        <f t="shared" si="204"/>
        <v>0.4828748304450271</v>
      </c>
      <c r="BX122" s="61">
        <f t="shared" si="205"/>
        <v>0.67253593541944079</v>
      </c>
      <c r="BY122" s="21">
        <f t="shared" si="206"/>
        <v>4.343581622433651E-2</v>
      </c>
      <c r="BZ122" s="21">
        <f t="shared" si="207"/>
        <v>0.12984185955276581</v>
      </c>
      <c r="CA122" s="21">
        <f t="shared" si="208"/>
        <v>1.27734736051099E-2</v>
      </c>
      <c r="CB122" s="21">
        <f t="shared" si="209"/>
        <v>0.14180906054279752</v>
      </c>
      <c r="CC122" s="21">
        <f t="shared" si="210"/>
        <v>2.5371017761488582E-3</v>
      </c>
      <c r="CD122" s="21">
        <f t="shared" si="211"/>
        <v>0.25282831265508687</v>
      </c>
      <c r="CE122" s="21">
        <f t="shared" si="212"/>
        <v>0.21467182596291012</v>
      </c>
      <c r="CF122" s="21">
        <f t="shared" si="213"/>
        <v>2.4840232295531537E-2</v>
      </c>
      <c r="CG122" s="21">
        <f t="shared" si="214"/>
        <v>2.8659554140127389E-2</v>
      </c>
      <c r="CH122" s="21">
        <f t="shared" si="215"/>
        <v>1.2750232486050839E-2</v>
      </c>
      <c r="CI122" s="21">
        <f t="shared" si="216"/>
        <v>0.12207436182019979</v>
      </c>
      <c r="CJ122" s="21">
        <f t="shared" si="217"/>
        <v>1.658757766480506</v>
      </c>
      <c r="CL122" s="68">
        <f t="shared" si="218"/>
        <v>0.40544553822732293</v>
      </c>
      <c r="CM122" s="19">
        <f t="shared" si="219"/>
        <v>2.618575002454825E-2</v>
      </c>
      <c r="CN122" s="19">
        <f t="shared" si="220"/>
        <v>7.827656465371656E-2</v>
      </c>
      <c r="CO122" s="19">
        <f t="shared" si="221"/>
        <v>7.7006262537128662E-3</v>
      </c>
      <c r="CP122" s="19">
        <f t="shared" si="222"/>
        <v>8.5491120770263523E-2</v>
      </c>
      <c r="CQ122" s="19">
        <f t="shared" si="223"/>
        <v>1.5295191542837455E-3</v>
      </c>
      <c r="CR122" s="19">
        <f t="shared" si="224"/>
        <v>0.15242027363135072</v>
      </c>
      <c r="CS122" s="19">
        <f t="shared" si="225"/>
        <v>0.12941722432347266</v>
      </c>
      <c r="CT122" s="19">
        <f t="shared" si="226"/>
        <v>1.4975201803115996E-2</v>
      </c>
      <c r="CU122" s="19">
        <f t="shared" si="227"/>
        <v>1.7277721147275306E-2</v>
      </c>
      <c r="CV122" s="19">
        <f t="shared" si="228"/>
        <v>7.6866150945618991E-3</v>
      </c>
      <c r="CW122" s="19">
        <f t="shared" si="229"/>
        <v>7.3593844916375509E-2</v>
      </c>
      <c r="CX122" s="19">
        <f t="shared" si="230"/>
        <v>1</v>
      </c>
      <c r="CZ122" s="68">
        <f t="shared" si="231"/>
        <v>2.4859999999999999E-5</v>
      </c>
      <c r="DA122" s="19">
        <f t="shared" si="232"/>
        <v>1.9604239999999997E-5</v>
      </c>
      <c r="DB122" s="19">
        <f t="shared" si="233"/>
        <v>3.5539999999999995E-5</v>
      </c>
      <c r="DC122" s="19">
        <f t="shared" si="234"/>
        <v>4.1197339999999995E-5</v>
      </c>
      <c r="DD122" s="19">
        <f t="shared" si="235"/>
        <v>1.3273919999999998E-5</v>
      </c>
      <c r="DE122" s="19">
        <f t="shared" si="236"/>
        <v>1.3273919999999998E-5</v>
      </c>
      <c r="DF122" s="19">
        <f t="shared" si="237"/>
        <v>1.2348019999999999E-5</v>
      </c>
      <c r="DG122" s="19">
        <f t="shared" si="238"/>
        <v>1.7013239999999998E-5</v>
      </c>
      <c r="DH122" s="19">
        <f t="shared" si="239"/>
        <v>2.6061679999999997E-5</v>
      </c>
      <c r="DI122" s="19">
        <f t="shared" si="240"/>
        <v>3.8656079999999989E-5</v>
      </c>
      <c r="DJ122" s="19">
        <f t="shared" si="241"/>
        <v>0</v>
      </c>
      <c r="DK122" s="19">
        <f t="shared" si="242"/>
        <v>2.2419959999999999E-5</v>
      </c>
      <c r="DM122" s="68">
        <f t="shared" si="243"/>
        <v>979.85389930400481</v>
      </c>
      <c r="DN122" s="19">
        <f t="shared" si="244"/>
        <v>106.69720998931427</v>
      </c>
      <c r="DO122" s="19">
        <f t="shared" si="245"/>
        <v>224.56608137571584</v>
      </c>
      <c r="DP122" s="19">
        <f t="shared" si="246"/>
        <v>29.849330234801752</v>
      </c>
      <c r="DQ122" s="19">
        <f t="shared" si="247"/>
        <v>462.75230130537437</v>
      </c>
      <c r="DR122" s="19">
        <f t="shared" si="248"/>
        <v>8.1742310338535198</v>
      </c>
      <c r="DS122" s="19">
        <f t="shared" si="249"/>
        <v>497.45117252348422</v>
      </c>
      <c r="DT122" s="19">
        <f t="shared" si="250"/>
        <v>426.59234455402662</v>
      </c>
      <c r="DU122" s="19">
        <f t="shared" si="251"/>
        <v>35.61983570418947</v>
      </c>
      <c r="DV122" s="19">
        <f t="shared" si="252"/>
        <v>42.10363109951485</v>
      </c>
      <c r="DX122" s="19">
        <f t="shared" si="253"/>
        <v>59.150912195788337</v>
      </c>
      <c r="DZ122" s="99">
        <f t="shared" si="254"/>
        <v>2872.8109493200682</v>
      </c>
      <c r="EA122" s="21">
        <f t="shared" si="255"/>
        <v>2.8728109493200682</v>
      </c>
      <c r="EB122" s="92">
        <f t="shared" si="256"/>
        <v>1326</v>
      </c>
    </row>
    <row r="123" spans="1:132" x14ac:dyDescent="0.3">
      <c r="A123" s="19">
        <f>'A. Thermody. result (all suite)'!C79</f>
        <v>1325</v>
      </c>
      <c r="B123" s="19" t="str">
        <f>'A. Thermody. result (all suite)'!A79</f>
        <v>Basanite</v>
      </c>
      <c r="C123" s="24">
        <f>'A. Thermody. result (all suite)'!G79</f>
        <v>100</v>
      </c>
      <c r="D123" s="19">
        <f>'A. Thermody. result (all suite)'!D79</f>
        <v>10000</v>
      </c>
      <c r="E123" s="61">
        <f>'A. Thermody. result (all suite)'!I79</f>
        <v>40.405959000000003</v>
      </c>
      <c r="F123" s="21">
        <f>'A. Thermody. result (all suite)'!J79</f>
        <v>3.4696530000000001</v>
      </c>
      <c r="G123" s="21">
        <f>'A. Thermody. result (all suite)'!K79</f>
        <v>13.238676</v>
      </c>
      <c r="H123" s="21">
        <f>'A. Thermody. result (all suite)'!L79</f>
        <v>2.0397959999999999</v>
      </c>
      <c r="I123" s="21">
        <f>'A. Thermody. result (all suite)'!M79</f>
        <v>10.188981</v>
      </c>
      <c r="J123" s="21">
        <f>'A. Thermody. result (all suite)'!N79</f>
        <v>0.179982</v>
      </c>
      <c r="K123" s="21">
        <f>'A. Thermody. result (all suite)'!O79</f>
        <v>10.188981</v>
      </c>
      <c r="L123" s="21">
        <f>'A. Thermody. result (all suite)'!P79</f>
        <v>12.038796</v>
      </c>
      <c r="M123" s="21">
        <f>'A. Thermody. result (all suite)'!Q79</f>
        <v>1.539846</v>
      </c>
      <c r="N123" s="21">
        <f>'A. Thermody. result (all suite)'!R79</f>
        <v>2.6997300000000002</v>
      </c>
      <c r="O123" s="21">
        <f>'A. Thermody. result (all suite)'!S79</f>
        <v>1.8098190000000001</v>
      </c>
      <c r="P123" s="21">
        <f>'A. Thermody. result (all suite)'!T79</f>
        <v>2.1997800000000001</v>
      </c>
      <c r="Q123" s="21">
        <f t="shared" si="174"/>
        <v>99.999999000000017</v>
      </c>
      <c r="S123" s="19">
        <f t="shared" si="175"/>
        <v>1598</v>
      </c>
      <c r="T123" s="19">
        <f t="shared" si="176"/>
        <v>1</v>
      </c>
      <c r="V123" s="61">
        <f t="shared" si="177"/>
        <v>39.517116786221379</v>
      </c>
      <c r="W123" s="21">
        <f t="shared" si="178"/>
        <v>3.3933282664733526</v>
      </c>
      <c r="X123" s="21">
        <f t="shared" si="179"/>
        <v>12.947454250174983</v>
      </c>
      <c r="Y123" s="21">
        <f t="shared" si="180"/>
        <v>1.9949249751024896</v>
      </c>
      <c r="Z123" s="21">
        <f t="shared" si="181"/>
        <v>9.9648458315168487</v>
      </c>
      <c r="AA123" s="21">
        <f t="shared" si="182"/>
        <v>0.17602279192080791</v>
      </c>
      <c r="AB123" s="21">
        <f t="shared" si="183"/>
        <v>9.9648458315168487</v>
      </c>
      <c r="AC123" s="21">
        <f t="shared" si="184"/>
        <v>11.77396897070293</v>
      </c>
      <c r="AD123" s="21">
        <f t="shared" si="185"/>
        <v>1.5059727753224676</v>
      </c>
      <c r="AE123" s="21">
        <f t="shared" si="186"/>
        <v>2.6403418788121189</v>
      </c>
      <c r="AF123" s="21">
        <f t="shared" si="187"/>
        <v>1.7700069632036797</v>
      </c>
      <c r="AG123" s="21">
        <f t="shared" si="188"/>
        <v>95.64882932096792</v>
      </c>
      <c r="AH123" s="21"/>
      <c r="AI123" s="61">
        <f t="shared" si="189"/>
        <v>41.314793988344739</v>
      </c>
      <c r="AJ123" s="21">
        <f t="shared" si="190"/>
        <v>3.5476945097638271</v>
      </c>
      <c r="AK123" s="21">
        <f t="shared" si="191"/>
        <v>13.536448215928839</v>
      </c>
      <c r="AL123" s="21">
        <f t="shared" si="192"/>
        <v>2.0856763112156216</v>
      </c>
      <c r="AM123" s="21">
        <f t="shared" si="193"/>
        <v>10.418157652591759</v>
      </c>
      <c r="AN123" s="21">
        <f t="shared" si="194"/>
        <v>0.18403026275431955</v>
      </c>
      <c r="AO123" s="21">
        <f t="shared" si="195"/>
        <v>10.418157652591759</v>
      </c>
      <c r="AP123" s="21">
        <f t="shared" si="196"/>
        <v>12.309579797566707</v>
      </c>
      <c r="AQ123" s="21">
        <f t="shared" si="197"/>
        <v>1.5744811368980673</v>
      </c>
      <c r="AR123" s="21">
        <f t="shared" si="198"/>
        <v>2.7604539413147937</v>
      </c>
      <c r="AS123" s="21">
        <f t="shared" si="199"/>
        <v>1.8505265310295469</v>
      </c>
      <c r="AT123" s="21">
        <f t="shared" si="200"/>
        <v>99.999999999999986</v>
      </c>
      <c r="AU123" s="21"/>
      <c r="AV123" s="21">
        <f>AR123*'[1]diagram lines'!$G$39</f>
        <v>2.2914698131109512</v>
      </c>
      <c r="AW123" s="21">
        <f>AK123*'[1]diagram lines'!$G$40</f>
        <v>7.1643869313886217</v>
      </c>
      <c r="AX123" s="21">
        <f>AQ123*'[1]diagram lines'!$G$38</f>
        <v>1.1680323116258977</v>
      </c>
      <c r="AY123" s="21">
        <f>AP123*'[1]diagram lines'!$G$41</f>
        <v>8.797135148482143</v>
      </c>
      <c r="AZ123" s="21">
        <f t="shared" si="201"/>
        <v>4.3349350782128608</v>
      </c>
      <c r="BA123" s="21">
        <f t="shared" si="202"/>
        <v>0.5845312031092702</v>
      </c>
      <c r="BB123" s="21">
        <f t="shared" si="203"/>
        <v>2.0709300567154845</v>
      </c>
      <c r="BC123" s="86">
        <f t="shared" si="204"/>
        <v>0.4828748304450271</v>
      </c>
      <c r="BX123" s="61">
        <f t="shared" si="205"/>
        <v>0.67253593541944079</v>
      </c>
      <c r="BY123" s="21">
        <f t="shared" si="206"/>
        <v>4.343581622433651E-2</v>
      </c>
      <c r="BZ123" s="21">
        <f t="shared" si="207"/>
        <v>0.12984185955276581</v>
      </c>
      <c r="CA123" s="21">
        <f t="shared" si="208"/>
        <v>1.27734736051099E-2</v>
      </c>
      <c r="CB123" s="21">
        <f t="shared" si="209"/>
        <v>0.14180906054279752</v>
      </c>
      <c r="CC123" s="21">
        <f t="shared" si="210"/>
        <v>2.5371017761488582E-3</v>
      </c>
      <c r="CD123" s="21">
        <f t="shared" si="211"/>
        <v>0.25282831265508687</v>
      </c>
      <c r="CE123" s="21">
        <f t="shared" si="212"/>
        <v>0.21467182596291012</v>
      </c>
      <c r="CF123" s="21">
        <f t="shared" si="213"/>
        <v>2.4840232295531537E-2</v>
      </c>
      <c r="CG123" s="21">
        <f t="shared" si="214"/>
        <v>2.8659554140127389E-2</v>
      </c>
      <c r="CH123" s="21">
        <f t="shared" si="215"/>
        <v>1.2750232486050839E-2</v>
      </c>
      <c r="CI123" s="21">
        <f t="shared" si="216"/>
        <v>0.12207436182019979</v>
      </c>
      <c r="CJ123" s="21">
        <f t="shared" si="217"/>
        <v>1.658757766480506</v>
      </c>
      <c r="CL123" s="68">
        <f t="shared" si="218"/>
        <v>0.40544553822732293</v>
      </c>
      <c r="CM123" s="19">
        <f t="shared" si="219"/>
        <v>2.618575002454825E-2</v>
      </c>
      <c r="CN123" s="19">
        <f t="shared" si="220"/>
        <v>7.827656465371656E-2</v>
      </c>
      <c r="CO123" s="19">
        <f t="shared" si="221"/>
        <v>7.7006262537128662E-3</v>
      </c>
      <c r="CP123" s="19">
        <f t="shared" si="222"/>
        <v>8.5491120770263523E-2</v>
      </c>
      <c r="CQ123" s="19">
        <f t="shared" si="223"/>
        <v>1.5295191542837455E-3</v>
      </c>
      <c r="CR123" s="19">
        <f t="shared" si="224"/>
        <v>0.15242027363135072</v>
      </c>
      <c r="CS123" s="19">
        <f t="shared" si="225"/>
        <v>0.12941722432347266</v>
      </c>
      <c r="CT123" s="19">
        <f t="shared" si="226"/>
        <v>1.4975201803115996E-2</v>
      </c>
      <c r="CU123" s="19">
        <f t="shared" si="227"/>
        <v>1.7277721147275306E-2</v>
      </c>
      <c r="CV123" s="19">
        <f t="shared" si="228"/>
        <v>7.6866150945618991E-3</v>
      </c>
      <c r="CW123" s="19">
        <f t="shared" si="229"/>
        <v>7.3593844916375509E-2</v>
      </c>
      <c r="CX123" s="19">
        <f t="shared" si="230"/>
        <v>1</v>
      </c>
      <c r="CZ123" s="68">
        <f t="shared" si="231"/>
        <v>2.4859999999999999E-5</v>
      </c>
      <c r="DA123" s="19">
        <f t="shared" si="232"/>
        <v>1.9596999999999995E-5</v>
      </c>
      <c r="DB123" s="19">
        <f t="shared" si="233"/>
        <v>3.5539999999999995E-5</v>
      </c>
      <c r="DC123" s="19">
        <f t="shared" si="234"/>
        <v>4.1188249999999997E-5</v>
      </c>
      <c r="DD123" s="19">
        <f t="shared" si="235"/>
        <v>1.3270999999999997E-5</v>
      </c>
      <c r="DE123" s="19">
        <f t="shared" si="236"/>
        <v>1.3270999999999997E-5</v>
      </c>
      <c r="DF123" s="19">
        <f t="shared" si="237"/>
        <v>1.2344749999999999E-5</v>
      </c>
      <c r="DG123" s="19">
        <f t="shared" si="238"/>
        <v>1.70095E-5</v>
      </c>
      <c r="DH123" s="19">
        <f t="shared" si="239"/>
        <v>2.6053999999999998E-5</v>
      </c>
      <c r="DI123" s="19">
        <f t="shared" si="240"/>
        <v>3.8643999999999991E-5</v>
      </c>
      <c r="DJ123" s="19">
        <f t="shared" si="241"/>
        <v>0</v>
      </c>
      <c r="DK123" s="19">
        <f t="shared" si="242"/>
        <v>2.2410499999999998E-5</v>
      </c>
      <c r="DM123" s="68">
        <f t="shared" si="243"/>
        <v>979.85389930400481</v>
      </c>
      <c r="DN123" s="19">
        <f t="shared" si="244"/>
        <v>106.73662866565876</v>
      </c>
      <c r="DO123" s="19">
        <f t="shared" si="245"/>
        <v>224.56608137571584</v>
      </c>
      <c r="DP123" s="19">
        <f t="shared" si="246"/>
        <v>29.855917803145502</v>
      </c>
      <c r="DQ123" s="19">
        <f t="shared" si="247"/>
        <v>462.85412006204774</v>
      </c>
      <c r="DR123" s="19">
        <f t="shared" si="248"/>
        <v>8.1760295987407829</v>
      </c>
      <c r="DS123" s="19">
        <f t="shared" si="249"/>
        <v>497.58294233122859</v>
      </c>
      <c r="DT123" s="19">
        <f t="shared" si="250"/>
        <v>426.68614245335527</v>
      </c>
      <c r="DU123" s="19">
        <f t="shared" si="251"/>
        <v>35.63033544849776</v>
      </c>
      <c r="DV123" s="19">
        <f t="shared" si="252"/>
        <v>42.116792569954825</v>
      </c>
      <c r="DX123" s="19">
        <f t="shared" si="253"/>
        <v>59.175881189312456</v>
      </c>
      <c r="DZ123" s="99">
        <f t="shared" si="254"/>
        <v>2873.2347708016619</v>
      </c>
      <c r="EA123" s="21">
        <f t="shared" si="255"/>
        <v>2.8732347708016617</v>
      </c>
      <c r="EB123" s="92">
        <f t="shared" si="256"/>
        <v>1325</v>
      </c>
    </row>
    <row r="124" spans="1:132" x14ac:dyDescent="0.3">
      <c r="A124" s="19">
        <f>'A. Thermody. result (all suite)'!C80</f>
        <v>1324</v>
      </c>
      <c r="B124" s="19" t="str">
        <f>'A. Thermody. result (all suite)'!A80</f>
        <v>Basanite</v>
      </c>
      <c r="C124" s="24">
        <f>'A. Thermody. result (all suite)'!G80</f>
        <v>100</v>
      </c>
      <c r="D124" s="19">
        <f>'A. Thermody. result (all suite)'!D80</f>
        <v>10000</v>
      </c>
      <c r="E124" s="61">
        <f>'A. Thermody. result (all suite)'!I80</f>
        <v>40.405959000000003</v>
      </c>
      <c r="F124" s="21">
        <f>'A. Thermody. result (all suite)'!J80</f>
        <v>3.4696530000000001</v>
      </c>
      <c r="G124" s="21">
        <f>'A. Thermody. result (all suite)'!K80</f>
        <v>13.238676</v>
      </c>
      <c r="H124" s="21">
        <f>'A. Thermody. result (all suite)'!L80</f>
        <v>2.0397959999999999</v>
      </c>
      <c r="I124" s="21">
        <f>'A. Thermody. result (all suite)'!M80</f>
        <v>10.188981</v>
      </c>
      <c r="J124" s="21">
        <f>'A. Thermody. result (all suite)'!N80</f>
        <v>0.179982</v>
      </c>
      <c r="K124" s="21">
        <f>'A. Thermody. result (all suite)'!O80</f>
        <v>10.188981</v>
      </c>
      <c r="L124" s="21">
        <f>'A. Thermody. result (all suite)'!P80</f>
        <v>12.038796</v>
      </c>
      <c r="M124" s="21">
        <f>'A. Thermody. result (all suite)'!Q80</f>
        <v>1.539846</v>
      </c>
      <c r="N124" s="21">
        <f>'A. Thermody. result (all suite)'!R80</f>
        <v>2.6997300000000002</v>
      </c>
      <c r="O124" s="21">
        <f>'A. Thermody. result (all suite)'!S80</f>
        <v>1.8098190000000001</v>
      </c>
      <c r="P124" s="21">
        <f>'A. Thermody. result (all suite)'!T80</f>
        <v>2.1997800000000001</v>
      </c>
      <c r="Q124" s="21">
        <f t="shared" si="174"/>
        <v>99.999999000000017</v>
      </c>
      <c r="S124" s="19">
        <f t="shared" si="175"/>
        <v>1597</v>
      </c>
      <c r="T124" s="19">
        <f t="shared" si="176"/>
        <v>1</v>
      </c>
      <c r="V124" s="61">
        <f t="shared" si="177"/>
        <v>39.517116786221379</v>
      </c>
      <c r="W124" s="21">
        <f t="shared" si="178"/>
        <v>3.3933282664733526</v>
      </c>
      <c r="X124" s="21">
        <f t="shared" si="179"/>
        <v>12.947454250174983</v>
      </c>
      <c r="Y124" s="21">
        <f t="shared" si="180"/>
        <v>1.9949249751024896</v>
      </c>
      <c r="Z124" s="21">
        <f t="shared" si="181"/>
        <v>9.9648458315168487</v>
      </c>
      <c r="AA124" s="21">
        <f t="shared" si="182"/>
        <v>0.17602279192080791</v>
      </c>
      <c r="AB124" s="21">
        <f t="shared" si="183"/>
        <v>9.9648458315168487</v>
      </c>
      <c r="AC124" s="21">
        <f t="shared" si="184"/>
        <v>11.77396897070293</v>
      </c>
      <c r="AD124" s="21">
        <f t="shared" si="185"/>
        <v>1.5059727753224676</v>
      </c>
      <c r="AE124" s="21">
        <f t="shared" si="186"/>
        <v>2.6403418788121189</v>
      </c>
      <c r="AF124" s="21">
        <f t="shared" si="187"/>
        <v>1.7700069632036797</v>
      </c>
      <c r="AG124" s="21">
        <f t="shared" si="188"/>
        <v>95.64882932096792</v>
      </c>
      <c r="AH124" s="21"/>
      <c r="AI124" s="61">
        <f t="shared" si="189"/>
        <v>41.314793988344739</v>
      </c>
      <c r="AJ124" s="21">
        <f t="shared" si="190"/>
        <v>3.5476945097638271</v>
      </c>
      <c r="AK124" s="21">
        <f t="shared" si="191"/>
        <v>13.536448215928839</v>
      </c>
      <c r="AL124" s="21">
        <f t="shared" si="192"/>
        <v>2.0856763112156216</v>
      </c>
      <c r="AM124" s="21">
        <f t="shared" si="193"/>
        <v>10.418157652591759</v>
      </c>
      <c r="AN124" s="21">
        <f t="shared" si="194"/>
        <v>0.18403026275431955</v>
      </c>
      <c r="AO124" s="21">
        <f t="shared" si="195"/>
        <v>10.418157652591759</v>
      </c>
      <c r="AP124" s="21">
        <f t="shared" si="196"/>
        <v>12.309579797566707</v>
      </c>
      <c r="AQ124" s="21">
        <f t="shared" si="197"/>
        <v>1.5744811368980673</v>
      </c>
      <c r="AR124" s="21">
        <f t="shared" si="198"/>
        <v>2.7604539413147937</v>
      </c>
      <c r="AS124" s="21">
        <f t="shared" si="199"/>
        <v>1.8505265310295469</v>
      </c>
      <c r="AT124" s="21">
        <f t="shared" si="200"/>
        <v>99.999999999999986</v>
      </c>
      <c r="AU124" s="21"/>
      <c r="AV124" s="21">
        <f>AR124*'[1]diagram lines'!$G$39</f>
        <v>2.2914698131109512</v>
      </c>
      <c r="AW124" s="21">
        <f>AK124*'[1]diagram lines'!$G$40</f>
        <v>7.1643869313886217</v>
      </c>
      <c r="AX124" s="21">
        <f>AQ124*'[1]diagram lines'!$G$38</f>
        <v>1.1680323116258977</v>
      </c>
      <c r="AY124" s="21">
        <f>AP124*'[1]diagram lines'!$G$41</f>
        <v>8.797135148482143</v>
      </c>
      <c r="AZ124" s="21">
        <f t="shared" si="201"/>
        <v>4.3349350782128608</v>
      </c>
      <c r="BA124" s="21">
        <f t="shared" si="202"/>
        <v>0.5845312031092702</v>
      </c>
      <c r="BB124" s="21">
        <f t="shared" si="203"/>
        <v>2.0709300567154845</v>
      </c>
      <c r="BC124" s="86">
        <f t="shared" si="204"/>
        <v>0.4828748304450271</v>
      </c>
      <c r="BX124" s="61">
        <f t="shared" si="205"/>
        <v>0.67253593541944079</v>
      </c>
      <c r="BY124" s="21">
        <f t="shared" si="206"/>
        <v>4.343581622433651E-2</v>
      </c>
      <c r="BZ124" s="21">
        <f t="shared" si="207"/>
        <v>0.12984185955276581</v>
      </c>
      <c r="CA124" s="21">
        <f t="shared" si="208"/>
        <v>1.27734736051099E-2</v>
      </c>
      <c r="CB124" s="21">
        <f t="shared" si="209"/>
        <v>0.14180906054279752</v>
      </c>
      <c r="CC124" s="21">
        <f t="shared" si="210"/>
        <v>2.5371017761488582E-3</v>
      </c>
      <c r="CD124" s="21">
        <f t="shared" si="211"/>
        <v>0.25282831265508687</v>
      </c>
      <c r="CE124" s="21">
        <f t="shared" si="212"/>
        <v>0.21467182596291012</v>
      </c>
      <c r="CF124" s="21">
        <f t="shared" si="213"/>
        <v>2.4840232295531537E-2</v>
      </c>
      <c r="CG124" s="21">
        <f t="shared" si="214"/>
        <v>2.8659554140127389E-2</v>
      </c>
      <c r="CH124" s="21">
        <f t="shared" si="215"/>
        <v>1.2750232486050839E-2</v>
      </c>
      <c r="CI124" s="21">
        <f t="shared" si="216"/>
        <v>0.12207436182019979</v>
      </c>
      <c r="CJ124" s="21">
        <f t="shared" si="217"/>
        <v>1.658757766480506</v>
      </c>
      <c r="CL124" s="68">
        <f t="shared" si="218"/>
        <v>0.40544553822732293</v>
      </c>
      <c r="CM124" s="19">
        <f t="shared" si="219"/>
        <v>2.618575002454825E-2</v>
      </c>
      <c r="CN124" s="19">
        <f t="shared" si="220"/>
        <v>7.827656465371656E-2</v>
      </c>
      <c r="CO124" s="19">
        <f t="shared" si="221"/>
        <v>7.7006262537128662E-3</v>
      </c>
      <c r="CP124" s="19">
        <f t="shared" si="222"/>
        <v>8.5491120770263523E-2</v>
      </c>
      <c r="CQ124" s="19">
        <f t="shared" si="223"/>
        <v>1.5295191542837455E-3</v>
      </c>
      <c r="CR124" s="19">
        <f t="shared" si="224"/>
        <v>0.15242027363135072</v>
      </c>
      <c r="CS124" s="19">
        <f t="shared" si="225"/>
        <v>0.12941722432347266</v>
      </c>
      <c r="CT124" s="19">
        <f t="shared" si="226"/>
        <v>1.4975201803115996E-2</v>
      </c>
      <c r="CU124" s="19">
        <f t="shared" si="227"/>
        <v>1.7277721147275306E-2</v>
      </c>
      <c r="CV124" s="19">
        <f t="shared" si="228"/>
        <v>7.6866150945618991E-3</v>
      </c>
      <c r="CW124" s="19">
        <f t="shared" si="229"/>
        <v>7.3593844916375509E-2</v>
      </c>
      <c r="CX124" s="19">
        <f t="shared" si="230"/>
        <v>1</v>
      </c>
      <c r="CZ124" s="68">
        <f t="shared" si="231"/>
        <v>2.4859999999999999E-5</v>
      </c>
      <c r="DA124" s="19">
        <f t="shared" si="232"/>
        <v>1.9589759999999997E-5</v>
      </c>
      <c r="DB124" s="19">
        <f t="shared" si="233"/>
        <v>3.5539999999999995E-5</v>
      </c>
      <c r="DC124" s="19">
        <f t="shared" si="234"/>
        <v>4.1179159999999998E-5</v>
      </c>
      <c r="DD124" s="19">
        <f t="shared" si="235"/>
        <v>1.3268079999999998E-5</v>
      </c>
      <c r="DE124" s="19">
        <f t="shared" si="236"/>
        <v>1.3268079999999998E-5</v>
      </c>
      <c r="DF124" s="19">
        <f t="shared" si="237"/>
        <v>1.2341479999999999E-5</v>
      </c>
      <c r="DG124" s="19">
        <f t="shared" si="238"/>
        <v>1.700576E-5</v>
      </c>
      <c r="DH124" s="19">
        <f t="shared" si="239"/>
        <v>2.6046319999999996E-5</v>
      </c>
      <c r="DI124" s="19">
        <f t="shared" si="240"/>
        <v>3.8631919999999993E-5</v>
      </c>
      <c r="DJ124" s="19">
        <f t="shared" si="241"/>
        <v>0</v>
      </c>
      <c r="DK124" s="19">
        <f t="shared" si="242"/>
        <v>2.2401039999999997E-5</v>
      </c>
      <c r="DM124" s="68">
        <f t="shared" si="243"/>
        <v>979.85389930400481</v>
      </c>
      <c r="DN124" s="19">
        <f t="shared" si="244"/>
        <v>106.77607647877844</v>
      </c>
      <c r="DO124" s="19">
        <f t="shared" si="245"/>
        <v>224.56608137571584</v>
      </c>
      <c r="DP124" s="19">
        <f t="shared" si="246"/>
        <v>29.862508279804825</v>
      </c>
      <c r="DQ124" s="19">
        <f t="shared" si="247"/>
        <v>462.95598363466564</v>
      </c>
      <c r="DR124" s="19">
        <f t="shared" si="248"/>
        <v>8.1778289552737782</v>
      </c>
      <c r="DS124" s="19">
        <f t="shared" si="249"/>
        <v>497.71478196646058</v>
      </c>
      <c r="DT124" s="19">
        <f t="shared" si="250"/>
        <v>426.77998160978086</v>
      </c>
      <c r="DU124" s="19">
        <f t="shared" si="251"/>
        <v>35.640841384700821</v>
      </c>
      <c r="DV124" s="19">
        <f t="shared" si="252"/>
        <v>42.12996227144118</v>
      </c>
      <c r="DX124" s="19">
        <f t="shared" si="253"/>
        <v>59.20087127173948</v>
      </c>
      <c r="DZ124" s="99">
        <f t="shared" si="254"/>
        <v>2873.658816532366</v>
      </c>
      <c r="EA124" s="21">
        <f t="shared" si="255"/>
        <v>2.873658816532366</v>
      </c>
      <c r="EB124" s="92">
        <f t="shared" si="256"/>
        <v>1324</v>
      </c>
    </row>
    <row r="125" spans="1:132" x14ac:dyDescent="0.3">
      <c r="A125" s="19">
        <f>'A. Thermody. result (all suite)'!C81</f>
        <v>1323</v>
      </c>
      <c r="B125" s="19" t="str">
        <f>'A. Thermody. result (all suite)'!A81</f>
        <v>Basanite</v>
      </c>
      <c r="C125" s="24">
        <f>'A. Thermody. result (all suite)'!G81</f>
        <v>100</v>
      </c>
      <c r="D125" s="19">
        <f>'A. Thermody. result (all suite)'!D81</f>
        <v>10000</v>
      </c>
      <c r="E125" s="61">
        <f>'A. Thermody. result (all suite)'!I81</f>
        <v>40.405959000000003</v>
      </c>
      <c r="F125" s="21">
        <f>'A. Thermody. result (all suite)'!J81</f>
        <v>3.4696530000000001</v>
      </c>
      <c r="G125" s="21">
        <f>'A. Thermody. result (all suite)'!K81</f>
        <v>13.238676</v>
      </c>
      <c r="H125" s="21">
        <f>'A. Thermody. result (all suite)'!L81</f>
        <v>2.0397959999999999</v>
      </c>
      <c r="I125" s="21">
        <f>'A. Thermody. result (all suite)'!M81</f>
        <v>10.188981</v>
      </c>
      <c r="J125" s="21">
        <f>'A. Thermody. result (all suite)'!N81</f>
        <v>0.179982</v>
      </c>
      <c r="K125" s="21">
        <f>'A. Thermody. result (all suite)'!O81</f>
        <v>10.188981</v>
      </c>
      <c r="L125" s="21">
        <f>'A. Thermody. result (all suite)'!P81</f>
        <v>12.038796</v>
      </c>
      <c r="M125" s="21">
        <f>'A. Thermody. result (all suite)'!Q81</f>
        <v>1.539846</v>
      </c>
      <c r="N125" s="21">
        <f>'A. Thermody. result (all suite)'!R81</f>
        <v>2.6997300000000002</v>
      </c>
      <c r="O125" s="21">
        <f>'A. Thermody. result (all suite)'!S81</f>
        <v>1.8098190000000001</v>
      </c>
      <c r="P125" s="21">
        <f>'A. Thermody. result (all suite)'!T81</f>
        <v>2.1997800000000001</v>
      </c>
      <c r="Q125" s="21">
        <f t="shared" si="174"/>
        <v>99.999999000000017</v>
      </c>
      <c r="S125" s="19">
        <f t="shared" si="175"/>
        <v>1596</v>
      </c>
      <c r="T125" s="19">
        <f t="shared" si="176"/>
        <v>1</v>
      </c>
      <c r="V125" s="61">
        <f t="shared" si="177"/>
        <v>39.517116786221379</v>
      </c>
      <c r="W125" s="21">
        <f t="shared" si="178"/>
        <v>3.3933282664733526</v>
      </c>
      <c r="X125" s="21">
        <f t="shared" si="179"/>
        <v>12.947454250174983</v>
      </c>
      <c r="Y125" s="21">
        <f t="shared" si="180"/>
        <v>1.9949249751024896</v>
      </c>
      <c r="Z125" s="21">
        <f t="shared" si="181"/>
        <v>9.9648458315168487</v>
      </c>
      <c r="AA125" s="21">
        <f t="shared" si="182"/>
        <v>0.17602279192080791</v>
      </c>
      <c r="AB125" s="21">
        <f t="shared" si="183"/>
        <v>9.9648458315168487</v>
      </c>
      <c r="AC125" s="21">
        <f t="shared" si="184"/>
        <v>11.77396897070293</v>
      </c>
      <c r="AD125" s="21">
        <f t="shared" si="185"/>
        <v>1.5059727753224676</v>
      </c>
      <c r="AE125" s="21">
        <f t="shared" si="186"/>
        <v>2.6403418788121189</v>
      </c>
      <c r="AF125" s="21">
        <f t="shared" si="187"/>
        <v>1.7700069632036797</v>
      </c>
      <c r="AG125" s="21">
        <f t="shared" si="188"/>
        <v>95.64882932096792</v>
      </c>
      <c r="AH125" s="21"/>
      <c r="AI125" s="61">
        <f t="shared" si="189"/>
        <v>41.314793988344739</v>
      </c>
      <c r="AJ125" s="21">
        <f t="shared" si="190"/>
        <v>3.5476945097638271</v>
      </c>
      <c r="AK125" s="21">
        <f t="shared" si="191"/>
        <v>13.536448215928839</v>
      </c>
      <c r="AL125" s="21">
        <f t="shared" si="192"/>
        <v>2.0856763112156216</v>
      </c>
      <c r="AM125" s="21">
        <f t="shared" si="193"/>
        <v>10.418157652591759</v>
      </c>
      <c r="AN125" s="21">
        <f t="shared" si="194"/>
        <v>0.18403026275431955</v>
      </c>
      <c r="AO125" s="21">
        <f t="shared" si="195"/>
        <v>10.418157652591759</v>
      </c>
      <c r="AP125" s="21">
        <f t="shared" si="196"/>
        <v>12.309579797566707</v>
      </c>
      <c r="AQ125" s="21">
        <f t="shared" si="197"/>
        <v>1.5744811368980673</v>
      </c>
      <c r="AR125" s="21">
        <f t="shared" si="198"/>
        <v>2.7604539413147937</v>
      </c>
      <c r="AS125" s="21">
        <f t="shared" si="199"/>
        <v>1.8505265310295469</v>
      </c>
      <c r="AT125" s="21">
        <f t="shared" si="200"/>
        <v>99.999999999999986</v>
      </c>
      <c r="AU125" s="21"/>
      <c r="AV125" s="21">
        <f>AR125*'[1]diagram lines'!$G$39</f>
        <v>2.2914698131109512</v>
      </c>
      <c r="AW125" s="21">
        <f>AK125*'[1]diagram lines'!$G$40</f>
        <v>7.1643869313886217</v>
      </c>
      <c r="AX125" s="21">
        <f>AQ125*'[1]diagram lines'!$G$38</f>
        <v>1.1680323116258977</v>
      </c>
      <c r="AY125" s="21">
        <f>AP125*'[1]diagram lines'!$G$41</f>
        <v>8.797135148482143</v>
      </c>
      <c r="AZ125" s="21">
        <f t="shared" si="201"/>
        <v>4.3349350782128608</v>
      </c>
      <c r="BA125" s="21">
        <f t="shared" si="202"/>
        <v>0.5845312031092702</v>
      </c>
      <c r="BB125" s="21">
        <f t="shared" si="203"/>
        <v>2.0709300567154845</v>
      </c>
      <c r="BC125" s="86">
        <f t="shared" si="204"/>
        <v>0.4828748304450271</v>
      </c>
      <c r="BX125" s="61">
        <f t="shared" si="205"/>
        <v>0.67253593541944079</v>
      </c>
      <c r="BY125" s="21">
        <f t="shared" si="206"/>
        <v>4.343581622433651E-2</v>
      </c>
      <c r="BZ125" s="21">
        <f t="shared" si="207"/>
        <v>0.12984185955276581</v>
      </c>
      <c r="CA125" s="21">
        <f t="shared" si="208"/>
        <v>1.27734736051099E-2</v>
      </c>
      <c r="CB125" s="21">
        <f t="shared" si="209"/>
        <v>0.14180906054279752</v>
      </c>
      <c r="CC125" s="21">
        <f t="shared" si="210"/>
        <v>2.5371017761488582E-3</v>
      </c>
      <c r="CD125" s="21">
        <f t="shared" si="211"/>
        <v>0.25282831265508687</v>
      </c>
      <c r="CE125" s="21">
        <f t="shared" si="212"/>
        <v>0.21467182596291012</v>
      </c>
      <c r="CF125" s="21">
        <f t="shared" si="213"/>
        <v>2.4840232295531537E-2</v>
      </c>
      <c r="CG125" s="21">
        <f t="shared" si="214"/>
        <v>2.8659554140127389E-2</v>
      </c>
      <c r="CH125" s="21">
        <f t="shared" si="215"/>
        <v>1.2750232486050839E-2</v>
      </c>
      <c r="CI125" s="21">
        <f t="shared" si="216"/>
        <v>0.12207436182019979</v>
      </c>
      <c r="CJ125" s="21">
        <f t="shared" si="217"/>
        <v>1.658757766480506</v>
      </c>
      <c r="CL125" s="68">
        <f t="shared" si="218"/>
        <v>0.40544553822732293</v>
      </c>
      <c r="CM125" s="19">
        <f t="shared" si="219"/>
        <v>2.618575002454825E-2</v>
      </c>
      <c r="CN125" s="19">
        <f t="shared" si="220"/>
        <v>7.827656465371656E-2</v>
      </c>
      <c r="CO125" s="19">
        <f t="shared" si="221"/>
        <v>7.7006262537128662E-3</v>
      </c>
      <c r="CP125" s="19">
        <f t="shared" si="222"/>
        <v>8.5491120770263523E-2</v>
      </c>
      <c r="CQ125" s="19">
        <f t="shared" si="223"/>
        <v>1.5295191542837455E-3</v>
      </c>
      <c r="CR125" s="19">
        <f t="shared" si="224"/>
        <v>0.15242027363135072</v>
      </c>
      <c r="CS125" s="19">
        <f t="shared" si="225"/>
        <v>0.12941722432347266</v>
      </c>
      <c r="CT125" s="19">
        <f t="shared" si="226"/>
        <v>1.4975201803115996E-2</v>
      </c>
      <c r="CU125" s="19">
        <f t="shared" si="227"/>
        <v>1.7277721147275306E-2</v>
      </c>
      <c r="CV125" s="19">
        <f t="shared" si="228"/>
        <v>7.6866150945618991E-3</v>
      </c>
      <c r="CW125" s="19">
        <f t="shared" si="229"/>
        <v>7.3593844916375509E-2</v>
      </c>
      <c r="CX125" s="19">
        <f t="shared" si="230"/>
        <v>1</v>
      </c>
      <c r="CZ125" s="68">
        <f t="shared" si="231"/>
        <v>2.4859999999999999E-5</v>
      </c>
      <c r="DA125" s="19">
        <f t="shared" si="232"/>
        <v>1.9582519999999996E-5</v>
      </c>
      <c r="DB125" s="19">
        <f t="shared" si="233"/>
        <v>3.5539999999999995E-5</v>
      </c>
      <c r="DC125" s="19">
        <f t="shared" si="234"/>
        <v>4.1170069999999999E-5</v>
      </c>
      <c r="DD125" s="19">
        <f t="shared" si="235"/>
        <v>1.3265159999999999E-5</v>
      </c>
      <c r="DE125" s="19">
        <f t="shared" si="236"/>
        <v>1.3265159999999999E-5</v>
      </c>
      <c r="DF125" s="19">
        <f t="shared" si="237"/>
        <v>1.2338209999999999E-5</v>
      </c>
      <c r="DG125" s="19">
        <f t="shared" si="238"/>
        <v>1.7002019999999999E-5</v>
      </c>
      <c r="DH125" s="19">
        <f t="shared" si="239"/>
        <v>2.6038639999999998E-5</v>
      </c>
      <c r="DI125" s="19">
        <f t="shared" si="240"/>
        <v>3.8619839999999995E-5</v>
      </c>
      <c r="DJ125" s="19">
        <f t="shared" si="241"/>
        <v>0</v>
      </c>
      <c r="DK125" s="19">
        <f t="shared" si="242"/>
        <v>2.2391579999999999E-5</v>
      </c>
      <c r="DM125" s="68">
        <f t="shared" si="243"/>
        <v>979.85389930400481</v>
      </c>
      <c r="DN125" s="19">
        <f t="shared" si="244"/>
        <v>106.81555346099046</v>
      </c>
      <c r="DO125" s="19">
        <f t="shared" si="245"/>
        <v>224.56608137571584</v>
      </c>
      <c r="DP125" s="19">
        <f t="shared" si="246"/>
        <v>29.869101666706118</v>
      </c>
      <c r="DQ125" s="19">
        <f t="shared" si="247"/>
        <v>463.05789205282366</v>
      </c>
      <c r="DR125" s="19">
        <f t="shared" si="248"/>
        <v>8.1796291039752944</v>
      </c>
      <c r="DS125" s="19">
        <f t="shared" si="249"/>
        <v>497.84669148469948</v>
      </c>
      <c r="DT125" s="19">
        <f t="shared" si="250"/>
        <v>426.87386205052968</v>
      </c>
      <c r="DU125" s="19">
        <f t="shared" si="251"/>
        <v>35.651353518277482</v>
      </c>
      <c r="DV125" s="19">
        <f t="shared" si="252"/>
        <v>42.143140211697769</v>
      </c>
      <c r="DX125" s="19">
        <f t="shared" si="253"/>
        <v>59.225882469798321</v>
      </c>
      <c r="DZ125" s="99">
        <f t="shared" si="254"/>
        <v>2874.0830866992187</v>
      </c>
      <c r="EA125" s="21">
        <f t="shared" si="255"/>
        <v>2.8740830866992186</v>
      </c>
      <c r="EB125" s="92">
        <f t="shared" si="256"/>
        <v>1323</v>
      </c>
    </row>
    <row r="126" spans="1:132" x14ac:dyDescent="0.3">
      <c r="A126" s="19">
        <f>'A. Thermody. result (all suite)'!C82</f>
        <v>1322</v>
      </c>
      <c r="B126" s="19" t="str">
        <f>'A. Thermody. result (all suite)'!A82</f>
        <v>Basanite</v>
      </c>
      <c r="C126" s="24">
        <f>'A. Thermody. result (all suite)'!G82</f>
        <v>100</v>
      </c>
      <c r="D126" s="19">
        <f>'A. Thermody. result (all suite)'!D82</f>
        <v>10000</v>
      </c>
      <c r="E126" s="61">
        <f>'A. Thermody. result (all suite)'!I82</f>
        <v>40.405959000000003</v>
      </c>
      <c r="F126" s="21">
        <f>'A. Thermody. result (all suite)'!J82</f>
        <v>3.4696530000000001</v>
      </c>
      <c r="G126" s="21">
        <f>'A. Thermody. result (all suite)'!K82</f>
        <v>13.238676</v>
      </c>
      <c r="H126" s="21">
        <f>'A. Thermody. result (all suite)'!L82</f>
        <v>2.0397959999999999</v>
      </c>
      <c r="I126" s="21">
        <f>'A. Thermody. result (all suite)'!M82</f>
        <v>10.188981</v>
      </c>
      <c r="J126" s="21">
        <f>'A. Thermody. result (all suite)'!N82</f>
        <v>0.179982</v>
      </c>
      <c r="K126" s="21">
        <f>'A. Thermody. result (all suite)'!O82</f>
        <v>10.188981</v>
      </c>
      <c r="L126" s="21">
        <f>'A. Thermody. result (all suite)'!P82</f>
        <v>12.038796</v>
      </c>
      <c r="M126" s="21">
        <f>'A. Thermody. result (all suite)'!Q82</f>
        <v>1.539846</v>
      </c>
      <c r="N126" s="21">
        <f>'A. Thermody. result (all suite)'!R82</f>
        <v>2.6997300000000002</v>
      </c>
      <c r="O126" s="21">
        <f>'A. Thermody. result (all suite)'!S82</f>
        <v>1.8098190000000001</v>
      </c>
      <c r="P126" s="21">
        <f>'A. Thermody. result (all suite)'!T82</f>
        <v>2.1997800000000001</v>
      </c>
      <c r="Q126" s="21">
        <f t="shared" si="174"/>
        <v>99.999999000000017</v>
      </c>
      <c r="S126" s="19">
        <f t="shared" si="175"/>
        <v>1595</v>
      </c>
      <c r="T126" s="19">
        <f t="shared" si="176"/>
        <v>1</v>
      </c>
      <c r="V126" s="61">
        <f t="shared" si="177"/>
        <v>39.517116786221379</v>
      </c>
      <c r="W126" s="21">
        <f t="shared" si="178"/>
        <v>3.3933282664733526</v>
      </c>
      <c r="X126" s="21">
        <f t="shared" si="179"/>
        <v>12.947454250174983</v>
      </c>
      <c r="Y126" s="21">
        <f t="shared" si="180"/>
        <v>1.9949249751024896</v>
      </c>
      <c r="Z126" s="21">
        <f t="shared" si="181"/>
        <v>9.9648458315168487</v>
      </c>
      <c r="AA126" s="21">
        <f t="shared" si="182"/>
        <v>0.17602279192080791</v>
      </c>
      <c r="AB126" s="21">
        <f t="shared" si="183"/>
        <v>9.9648458315168487</v>
      </c>
      <c r="AC126" s="21">
        <f t="shared" si="184"/>
        <v>11.77396897070293</v>
      </c>
      <c r="AD126" s="21">
        <f t="shared" si="185"/>
        <v>1.5059727753224676</v>
      </c>
      <c r="AE126" s="21">
        <f t="shared" si="186"/>
        <v>2.6403418788121189</v>
      </c>
      <c r="AF126" s="21">
        <f t="shared" si="187"/>
        <v>1.7700069632036797</v>
      </c>
      <c r="AG126" s="21">
        <f t="shared" si="188"/>
        <v>95.64882932096792</v>
      </c>
      <c r="AH126" s="21"/>
      <c r="AI126" s="61">
        <f t="shared" si="189"/>
        <v>41.314793988344739</v>
      </c>
      <c r="AJ126" s="21">
        <f t="shared" si="190"/>
        <v>3.5476945097638271</v>
      </c>
      <c r="AK126" s="21">
        <f t="shared" si="191"/>
        <v>13.536448215928839</v>
      </c>
      <c r="AL126" s="21">
        <f t="shared" si="192"/>
        <v>2.0856763112156216</v>
      </c>
      <c r="AM126" s="21">
        <f t="shared" si="193"/>
        <v>10.418157652591759</v>
      </c>
      <c r="AN126" s="21">
        <f t="shared" si="194"/>
        <v>0.18403026275431955</v>
      </c>
      <c r="AO126" s="21">
        <f t="shared" si="195"/>
        <v>10.418157652591759</v>
      </c>
      <c r="AP126" s="21">
        <f t="shared" si="196"/>
        <v>12.309579797566707</v>
      </c>
      <c r="AQ126" s="21">
        <f t="shared" si="197"/>
        <v>1.5744811368980673</v>
      </c>
      <c r="AR126" s="21">
        <f t="shared" si="198"/>
        <v>2.7604539413147937</v>
      </c>
      <c r="AS126" s="21">
        <f t="shared" si="199"/>
        <v>1.8505265310295469</v>
      </c>
      <c r="AT126" s="21">
        <f t="shared" si="200"/>
        <v>99.999999999999986</v>
      </c>
      <c r="AU126" s="21"/>
      <c r="AV126" s="21">
        <f>AR126*'[1]diagram lines'!$G$39</f>
        <v>2.2914698131109512</v>
      </c>
      <c r="AW126" s="21">
        <f>AK126*'[1]diagram lines'!$G$40</f>
        <v>7.1643869313886217</v>
      </c>
      <c r="AX126" s="21">
        <f>AQ126*'[1]diagram lines'!$G$38</f>
        <v>1.1680323116258977</v>
      </c>
      <c r="AY126" s="21">
        <f>AP126*'[1]diagram lines'!$G$41</f>
        <v>8.797135148482143</v>
      </c>
      <c r="AZ126" s="21">
        <f t="shared" si="201"/>
        <v>4.3349350782128608</v>
      </c>
      <c r="BA126" s="21">
        <f t="shared" si="202"/>
        <v>0.5845312031092702</v>
      </c>
      <c r="BB126" s="21">
        <f t="shared" si="203"/>
        <v>2.0709300567154845</v>
      </c>
      <c r="BC126" s="86">
        <f t="shared" si="204"/>
        <v>0.4828748304450271</v>
      </c>
      <c r="BX126" s="61">
        <f t="shared" si="205"/>
        <v>0.67253593541944079</v>
      </c>
      <c r="BY126" s="21">
        <f t="shared" si="206"/>
        <v>4.343581622433651E-2</v>
      </c>
      <c r="BZ126" s="21">
        <f t="shared" si="207"/>
        <v>0.12984185955276581</v>
      </c>
      <c r="CA126" s="21">
        <f t="shared" si="208"/>
        <v>1.27734736051099E-2</v>
      </c>
      <c r="CB126" s="21">
        <f t="shared" si="209"/>
        <v>0.14180906054279752</v>
      </c>
      <c r="CC126" s="21">
        <f t="shared" si="210"/>
        <v>2.5371017761488582E-3</v>
      </c>
      <c r="CD126" s="21">
        <f t="shared" si="211"/>
        <v>0.25282831265508687</v>
      </c>
      <c r="CE126" s="21">
        <f t="shared" si="212"/>
        <v>0.21467182596291012</v>
      </c>
      <c r="CF126" s="21">
        <f t="shared" si="213"/>
        <v>2.4840232295531537E-2</v>
      </c>
      <c r="CG126" s="21">
        <f t="shared" si="214"/>
        <v>2.8659554140127389E-2</v>
      </c>
      <c r="CH126" s="21">
        <f t="shared" si="215"/>
        <v>1.2750232486050839E-2</v>
      </c>
      <c r="CI126" s="21">
        <f t="shared" si="216"/>
        <v>0.12207436182019979</v>
      </c>
      <c r="CJ126" s="21">
        <f t="shared" si="217"/>
        <v>1.658757766480506</v>
      </c>
      <c r="CL126" s="68">
        <f t="shared" si="218"/>
        <v>0.40544553822732293</v>
      </c>
      <c r="CM126" s="19">
        <f t="shared" si="219"/>
        <v>2.618575002454825E-2</v>
      </c>
      <c r="CN126" s="19">
        <f t="shared" si="220"/>
        <v>7.827656465371656E-2</v>
      </c>
      <c r="CO126" s="19">
        <f t="shared" si="221"/>
        <v>7.7006262537128662E-3</v>
      </c>
      <c r="CP126" s="19">
        <f t="shared" si="222"/>
        <v>8.5491120770263523E-2</v>
      </c>
      <c r="CQ126" s="19">
        <f t="shared" si="223"/>
        <v>1.5295191542837455E-3</v>
      </c>
      <c r="CR126" s="19">
        <f t="shared" si="224"/>
        <v>0.15242027363135072</v>
      </c>
      <c r="CS126" s="19">
        <f t="shared" si="225"/>
        <v>0.12941722432347266</v>
      </c>
      <c r="CT126" s="19">
        <f t="shared" si="226"/>
        <v>1.4975201803115996E-2</v>
      </c>
      <c r="CU126" s="19">
        <f t="shared" si="227"/>
        <v>1.7277721147275306E-2</v>
      </c>
      <c r="CV126" s="19">
        <f t="shared" si="228"/>
        <v>7.6866150945618991E-3</v>
      </c>
      <c r="CW126" s="19">
        <f t="shared" si="229"/>
        <v>7.3593844916375509E-2</v>
      </c>
      <c r="CX126" s="19">
        <f t="shared" si="230"/>
        <v>1</v>
      </c>
      <c r="CZ126" s="68">
        <f t="shared" si="231"/>
        <v>2.4859999999999999E-5</v>
      </c>
      <c r="DA126" s="19">
        <f t="shared" si="232"/>
        <v>1.9575279999999997E-5</v>
      </c>
      <c r="DB126" s="19">
        <f t="shared" si="233"/>
        <v>3.5539999999999995E-5</v>
      </c>
      <c r="DC126" s="19">
        <f t="shared" si="234"/>
        <v>4.116098E-5</v>
      </c>
      <c r="DD126" s="19">
        <f t="shared" si="235"/>
        <v>1.3262239999999998E-5</v>
      </c>
      <c r="DE126" s="19">
        <f t="shared" si="236"/>
        <v>1.3262239999999998E-5</v>
      </c>
      <c r="DF126" s="19">
        <f t="shared" si="237"/>
        <v>1.2334940000000001E-5</v>
      </c>
      <c r="DG126" s="19">
        <f t="shared" si="238"/>
        <v>1.6998279999999998E-5</v>
      </c>
      <c r="DH126" s="19">
        <f t="shared" si="239"/>
        <v>2.6030959999999996E-5</v>
      </c>
      <c r="DI126" s="19">
        <f t="shared" si="240"/>
        <v>3.860775999999999E-5</v>
      </c>
      <c r="DJ126" s="19">
        <f t="shared" si="241"/>
        <v>0</v>
      </c>
      <c r="DK126" s="19">
        <f t="shared" si="242"/>
        <v>2.2382119999999998E-5</v>
      </c>
      <c r="DM126" s="68">
        <f t="shared" si="243"/>
        <v>979.85389930400481</v>
      </c>
      <c r="DN126" s="19">
        <f t="shared" si="244"/>
        <v>106.85505964465972</v>
      </c>
      <c r="DO126" s="19">
        <f t="shared" si="245"/>
        <v>224.56608137571584</v>
      </c>
      <c r="DP126" s="19">
        <f t="shared" si="246"/>
        <v>29.875697965777483</v>
      </c>
      <c r="DQ126" s="19">
        <f t="shared" si="247"/>
        <v>463.1598453461433</v>
      </c>
      <c r="DR126" s="19">
        <f t="shared" si="248"/>
        <v>8.1814300453685753</v>
      </c>
      <c r="DS126" s="19">
        <f t="shared" si="249"/>
        <v>497.97867094152326</v>
      </c>
      <c r="DT126" s="19">
        <f t="shared" si="250"/>
        <v>426.9677838028523</v>
      </c>
      <c r="DU126" s="19">
        <f t="shared" si="251"/>
        <v>35.661871854713034</v>
      </c>
      <c r="DV126" s="19">
        <f t="shared" si="252"/>
        <v>42.156326398458084</v>
      </c>
      <c r="DX126" s="19">
        <f t="shared" si="253"/>
        <v>59.25091481026314</v>
      </c>
      <c r="DZ126" s="99">
        <f t="shared" si="254"/>
        <v>2874.5075814894799</v>
      </c>
      <c r="EA126" s="21">
        <f t="shared" si="255"/>
        <v>2.87450758148948</v>
      </c>
      <c r="EB126" s="92">
        <f t="shared" si="256"/>
        <v>1322</v>
      </c>
    </row>
    <row r="127" spans="1:132" x14ac:dyDescent="0.3">
      <c r="A127" s="19">
        <f>'A. Thermody. result (all suite)'!C83</f>
        <v>1321</v>
      </c>
      <c r="B127" s="19" t="str">
        <f>'A. Thermody. result (all suite)'!A83</f>
        <v>Basanite</v>
      </c>
      <c r="C127" s="24">
        <f>'A. Thermody. result (all suite)'!G83</f>
        <v>100</v>
      </c>
      <c r="D127" s="19">
        <f>'A. Thermody. result (all suite)'!D83</f>
        <v>10000</v>
      </c>
      <c r="E127" s="61">
        <f>'A. Thermody. result (all suite)'!I83</f>
        <v>40.405959000000003</v>
      </c>
      <c r="F127" s="21">
        <f>'A. Thermody. result (all suite)'!J83</f>
        <v>3.4696530000000001</v>
      </c>
      <c r="G127" s="21">
        <f>'A. Thermody. result (all suite)'!K83</f>
        <v>13.238676</v>
      </c>
      <c r="H127" s="21">
        <f>'A. Thermody. result (all suite)'!L83</f>
        <v>2.0397959999999999</v>
      </c>
      <c r="I127" s="21">
        <f>'A. Thermody. result (all suite)'!M83</f>
        <v>10.188981</v>
      </c>
      <c r="J127" s="21">
        <f>'A. Thermody. result (all suite)'!N83</f>
        <v>0.179982</v>
      </c>
      <c r="K127" s="21">
        <f>'A. Thermody. result (all suite)'!O83</f>
        <v>10.188981</v>
      </c>
      <c r="L127" s="21">
        <f>'A. Thermody. result (all suite)'!P83</f>
        <v>12.038796</v>
      </c>
      <c r="M127" s="21">
        <f>'A. Thermody. result (all suite)'!Q83</f>
        <v>1.539846</v>
      </c>
      <c r="N127" s="21">
        <f>'A. Thermody. result (all suite)'!R83</f>
        <v>2.6997300000000002</v>
      </c>
      <c r="O127" s="21">
        <f>'A. Thermody. result (all suite)'!S83</f>
        <v>1.8098190000000001</v>
      </c>
      <c r="P127" s="21">
        <f>'A. Thermody. result (all suite)'!T83</f>
        <v>2.1997800000000001</v>
      </c>
      <c r="Q127" s="21">
        <f t="shared" si="174"/>
        <v>99.999999000000017</v>
      </c>
      <c r="S127" s="19">
        <f t="shared" si="175"/>
        <v>1594</v>
      </c>
      <c r="T127" s="19">
        <f t="shared" si="176"/>
        <v>1</v>
      </c>
      <c r="V127" s="61">
        <f t="shared" si="177"/>
        <v>39.517116786221379</v>
      </c>
      <c r="W127" s="21">
        <f t="shared" si="178"/>
        <v>3.3933282664733526</v>
      </c>
      <c r="X127" s="21">
        <f t="shared" si="179"/>
        <v>12.947454250174983</v>
      </c>
      <c r="Y127" s="21">
        <f t="shared" si="180"/>
        <v>1.9949249751024896</v>
      </c>
      <c r="Z127" s="21">
        <f t="shared" si="181"/>
        <v>9.9648458315168487</v>
      </c>
      <c r="AA127" s="21">
        <f t="shared" si="182"/>
        <v>0.17602279192080791</v>
      </c>
      <c r="AB127" s="21">
        <f t="shared" si="183"/>
        <v>9.9648458315168487</v>
      </c>
      <c r="AC127" s="21">
        <f t="shared" si="184"/>
        <v>11.77396897070293</v>
      </c>
      <c r="AD127" s="21">
        <f t="shared" si="185"/>
        <v>1.5059727753224676</v>
      </c>
      <c r="AE127" s="21">
        <f t="shared" si="186"/>
        <v>2.6403418788121189</v>
      </c>
      <c r="AF127" s="21">
        <f t="shared" si="187"/>
        <v>1.7700069632036797</v>
      </c>
      <c r="AG127" s="21">
        <f t="shared" si="188"/>
        <v>95.64882932096792</v>
      </c>
      <c r="AH127" s="21"/>
      <c r="AI127" s="61">
        <f t="shared" si="189"/>
        <v>41.314793988344739</v>
      </c>
      <c r="AJ127" s="21">
        <f t="shared" si="190"/>
        <v>3.5476945097638271</v>
      </c>
      <c r="AK127" s="21">
        <f t="shared" si="191"/>
        <v>13.536448215928839</v>
      </c>
      <c r="AL127" s="21">
        <f t="shared" si="192"/>
        <v>2.0856763112156216</v>
      </c>
      <c r="AM127" s="21">
        <f t="shared" si="193"/>
        <v>10.418157652591759</v>
      </c>
      <c r="AN127" s="21">
        <f t="shared" si="194"/>
        <v>0.18403026275431955</v>
      </c>
      <c r="AO127" s="21">
        <f t="shared" si="195"/>
        <v>10.418157652591759</v>
      </c>
      <c r="AP127" s="21">
        <f t="shared" si="196"/>
        <v>12.309579797566707</v>
      </c>
      <c r="AQ127" s="21">
        <f t="shared" si="197"/>
        <v>1.5744811368980673</v>
      </c>
      <c r="AR127" s="21">
        <f t="shared" si="198"/>
        <v>2.7604539413147937</v>
      </c>
      <c r="AS127" s="21">
        <f t="shared" si="199"/>
        <v>1.8505265310295469</v>
      </c>
      <c r="AT127" s="21">
        <f t="shared" si="200"/>
        <v>99.999999999999986</v>
      </c>
      <c r="AU127" s="21"/>
      <c r="AV127" s="21">
        <f>AR127*'[1]diagram lines'!$G$39</f>
        <v>2.2914698131109512</v>
      </c>
      <c r="AW127" s="21">
        <f>AK127*'[1]diagram lines'!$G$40</f>
        <v>7.1643869313886217</v>
      </c>
      <c r="AX127" s="21">
        <f>AQ127*'[1]diagram lines'!$G$38</f>
        <v>1.1680323116258977</v>
      </c>
      <c r="AY127" s="21">
        <f>AP127*'[1]diagram lines'!$G$41</f>
        <v>8.797135148482143</v>
      </c>
      <c r="AZ127" s="21">
        <f t="shared" si="201"/>
        <v>4.3349350782128608</v>
      </c>
      <c r="BA127" s="21">
        <f t="shared" si="202"/>
        <v>0.5845312031092702</v>
      </c>
      <c r="BB127" s="21">
        <f t="shared" si="203"/>
        <v>2.0709300567154845</v>
      </c>
      <c r="BC127" s="86">
        <f t="shared" si="204"/>
        <v>0.4828748304450271</v>
      </c>
      <c r="BX127" s="61">
        <f t="shared" si="205"/>
        <v>0.67253593541944079</v>
      </c>
      <c r="BY127" s="21">
        <f t="shared" si="206"/>
        <v>4.343581622433651E-2</v>
      </c>
      <c r="BZ127" s="21">
        <f t="shared" si="207"/>
        <v>0.12984185955276581</v>
      </c>
      <c r="CA127" s="21">
        <f t="shared" si="208"/>
        <v>1.27734736051099E-2</v>
      </c>
      <c r="CB127" s="21">
        <f t="shared" si="209"/>
        <v>0.14180906054279752</v>
      </c>
      <c r="CC127" s="21">
        <f t="shared" si="210"/>
        <v>2.5371017761488582E-3</v>
      </c>
      <c r="CD127" s="21">
        <f t="shared" si="211"/>
        <v>0.25282831265508687</v>
      </c>
      <c r="CE127" s="21">
        <f t="shared" si="212"/>
        <v>0.21467182596291012</v>
      </c>
      <c r="CF127" s="21">
        <f t="shared" si="213"/>
        <v>2.4840232295531537E-2</v>
      </c>
      <c r="CG127" s="21">
        <f t="shared" si="214"/>
        <v>2.8659554140127389E-2</v>
      </c>
      <c r="CH127" s="21">
        <f t="shared" si="215"/>
        <v>1.2750232486050839E-2</v>
      </c>
      <c r="CI127" s="21">
        <f t="shared" si="216"/>
        <v>0.12207436182019979</v>
      </c>
      <c r="CJ127" s="21">
        <f t="shared" si="217"/>
        <v>1.658757766480506</v>
      </c>
      <c r="CL127" s="68">
        <f t="shared" si="218"/>
        <v>0.40544553822732293</v>
      </c>
      <c r="CM127" s="19">
        <f t="shared" si="219"/>
        <v>2.618575002454825E-2</v>
      </c>
      <c r="CN127" s="19">
        <f t="shared" si="220"/>
        <v>7.827656465371656E-2</v>
      </c>
      <c r="CO127" s="19">
        <f t="shared" si="221"/>
        <v>7.7006262537128662E-3</v>
      </c>
      <c r="CP127" s="19">
        <f t="shared" si="222"/>
        <v>8.5491120770263523E-2</v>
      </c>
      <c r="CQ127" s="19">
        <f t="shared" si="223"/>
        <v>1.5295191542837455E-3</v>
      </c>
      <c r="CR127" s="19">
        <f t="shared" si="224"/>
        <v>0.15242027363135072</v>
      </c>
      <c r="CS127" s="19">
        <f t="shared" si="225"/>
        <v>0.12941722432347266</v>
      </c>
      <c r="CT127" s="19">
        <f t="shared" si="226"/>
        <v>1.4975201803115996E-2</v>
      </c>
      <c r="CU127" s="19">
        <f t="shared" si="227"/>
        <v>1.7277721147275306E-2</v>
      </c>
      <c r="CV127" s="19">
        <f t="shared" si="228"/>
        <v>7.6866150945618991E-3</v>
      </c>
      <c r="CW127" s="19">
        <f t="shared" si="229"/>
        <v>7.3593844916375509E-2</v>
      </c>
      <c r="CX127" s="19">
        <f t="shared" si="230"/>
        <v>1</v>
      </c>
      <c r="CZ127" s="68">
        <f t="shared" si="231"/>
        <v>2.4859999999999999E-5</v>
      </c>
      <c r="DA127" s="19">
        <f t="shared" si="232"/>
        <v>1.9568039999999996E-5</v>
      </c>
      <c r="DB127" s="19">
        <f t="shared" si="233"/>
        <v>3.5539999999999995E-5</v>
      </c>
      <c r="DC127" s="19">
        <f t="shared" si="234"/>
        <v>4.1151889999999994E-5</v>
      </c>
      <c r="DD127" s="19">
        <f t="shared" si="235"/>
        <v>1.3259319999999998E-5</v>
      </c>
      <c r="DE127" s="19">
        <f t="shared" si="236"/>
        <v>1.3259319999999998E-5</v>
      </c>
      <c r="DF127" s="19">
        <f t="shared" si="237"/>
        <v>1.233167E-5</v>
      </c>
      <c r="DG127" s="19">
        <f t="shared" si="238"/>
        <v>1.6994539999999997E-5</v>
      </c>
      <c r="DH127" s="19">
        <f t="shared" si="239"/>
        <v>2.6023279999999997E-5</v>
      </c>
      <c r="DI127" s="19">
        <f t="shared" si="240"/>
        <v>3.8595679999999992E-5</v>
      </c>
      <c r="DJ127" s="19">
        <f t="shared" si="241"/>
        <v>0</v>
      </c>
      <c r="DK127" s="19">
        <f t="shared" si="242"/>
        <v>2.2372659999999997E-5</v>
      </c>
      <c r="DM127" s="68">
        <f t="shared" si="243"/>
        <v>979.85389930400481</v>
      </c>
      <c r="DN127" s="19">
        <f t="shared" si="244"/>
        <v>106.8945950621991</v>
      </c>
      <c r="DO127" s="19">
        <f t="shared" si="245"/>
        <v>224.56608137571584</v>
      </c>
      <c r="DP127" s="19">
        <f t="shared" si="246"/>
        <v>29.882297178948711</v>
      </c>
      <c r="DQ127" s="19">
        <f t="shared" si="247"/>
        <v>463.26184354427187</v>
      </c>
      <c r="DR127" s="19">
        <f t="shared" si="248"/>
        <v>8.1832317799773229</v>
      </c>
      <c r="DS127" s="19">
        <f t="shared" si="249"/>
        <v>498.11072039256914</v>
      </c>
      <c r="DT127" s="19">
        <f t="shared" si="250"/>
        <v>427.06174689402286</v>
      </c>
      <c r="DU127" s="19">
        <f t="shared" si="251"/>
        <v>35.672396399499242</v>
      </c>
      <c r="DV127" s="19">
        <f t="shared" si="252"/>
        <v>42.169520839465299</v>
      </c>
      <c r="DX127" s="19">
        <f t="shared" si="253"/>
        <v>59.275968319953321</v>
      </c>
      <c r="DZ127" s="99">
        <f t="shared" si="254"/>
        <v>2874.9323010906273</v>
      </c>
      <c r="EA127" s="21">
        <f t="shared" si="255"/>
        <v>2.8749323010906274</v>
      </c>
      <c r="EB127" s="92">
        <f t="shared" si="256"/>
        <v>1321</v>
      </c>
    </row>
    <row r="128" spans="1:132" x14ac:dyDescent="0.3">
      <c r="A128" s="19">
        <f>'A. Thermody. result (all suite)'!C84</f>
        <v>1320</v>
      </c>
      <c r="B128" s="19" t="str">
        <f>'A. Thermody. result (all suite)'!A84</f>
        <v>Basanite</v>
      </c>
      <c r="C128" s="24">
        <f>'A. Thermody. result (all suite)'!G84</f>
        <v>100</v>
      </c>
      <c r="D128" s="19">
        <f>'A. Thermody. result (all suite)'!D84</f>
        <v>10000</v>
      </c>
      <c r="E128" s="61">
        <f>'A. Thermody. result (all suite)'!I84</f>
        <v>40.405959000000003</v>
      </c>
      <c r="F128" s="21">
        <f>'A. Thermody. result (all suite)'!J84</f>
        <v>3.4696530000000001</v>
      </c>
      <c r="G128" s="21">
        <f>'A. Thermody. result (all suite)'!K84</f>
        <v>13.238676</v>
      </c>
      <c r="H128" s="21">
        <f>'A. Thermody. result (all suite)'!L84</f>
        <v>2.0397959999999999</v>
      </c>
      <c r="I128" s="21">
        <f>'A. Thermody. result (all suite)'!M84</f>
        <v>10.188981</v>
      </c>
      <c r="J128" s="21">
        <f>'A. Thermody. result (all suite)'!N84</f>
        <v>0.179982</v>
      </c>
      <c r="K128" s="21">
        <f>'A. Thermody. result (all suite)'!O84</f>
        <v>10.188981</v>
      </c>
      <c r="L128" s="21">
        <f>'A. Thermody. result (all suite)'!P84</f>
        <v>12.038796</v>
      </c>
      <c r="M128" s="21">
        <f>'A. Thermody. result (all suite)'!Q84</f>
        <v>1.539846</v>
      </c>
      <c r="N128" s="21">
        <f>'A. Thermody. result (all suite)'!R84</f>
        <v>2.6997300000000002</v>
      </c>
      <c r="O128" s="21">
        <f>'A. Thermody. result (all suite)'!S84</f>
        <v>1.8098190000000001</v>
      </c>
      <c r="P128" s="21">
        <f>'A. Thermody. result (all suite)'!T84</f>
        <v>2.1997800000000001</v>
      </c>
      <c r="Q128" s="21">
        <f t="shared" si="174"/>
        <v>99.999999000000017</v>
      </c>
      <c r="S128" s="19">
        <f t="shared" si="175"/>
        <v>1593</v>
      </c>
      <c r="T128" s="19">
        <f t="shared" si="176"/>
        <v>1</v>
      </c>
      <c r="V128" s="61">
        <f t="shared" si="177"/>
        <v>39.517116786221379</v>
      </c>
      <c r="W128" s="21">
        <f t="shared" si="178"/>
        <v>3.3933282664733526</v>
      </c>
      <c r="X128" s="21">
        <f t="shared" si="179"/>
        <v>12.947454250174983</v>
      </c>
      <c r="Y128" s="21">
        <f t="shared" si="180"/>
        <v>1.9949249751024896</v>
      </c>
      <c r="Z128" s="21">
        <f t="shared" si="181"/>
        <v>9.9648458315168487</v>
      </c>
      <c r="AA128" s="21">
        <f t="shared" si="182"/>
        <v>0.17602279192080791</v>
      </c>
      <c r="AB128" s="21">
        <f t="shared" si="183"/>
        <v>9.9648458315168487</v>
      </c>
      <c r="AC128" s="21">
        <f t="shared" si="184"/>
        <v>11.77396897070293</v>
      </c>
      <c r="AD128" s="21">
        <f t="shared" si="185"/>
        <v>1.5059727753224676</v>
      </c>
      <c r="AE128" s="21">
        <f t="shared" si="186"/>
        <v>2.6403418788121189</v>
      </c>
      <c r="AF128" s="21">
        <f t="shared" si="187"/>
        <v>1.7700069632036797</v>
      </c>
      <c r="AG128" s="21">
        <f t="shared" si="188"/>
        <v>95.64882932096792</v>
      </c>
      <c r="AH128" s="21"/>
      <c r="AI128" s="61">
        <f t="shared" si="189"/>
        <v>41.314793988344739</v>
      </c>
      <c r="AJ128" s="21">
        <f t="shared" si="190"/>
        <v>3.5476945097638271</v>
      </c>
      <c r="AK128" s="21">
        <f t="shared" si="191"/>
        <v>13.536448215928839</v>
      </c>
      <c r="AL128" s="21">
        <f t="shared" si="192"/>
        <v>2.0856763112156216</v>
      </c>
      <c r="AM128" s="21">
        <f t="shared" si="193"/>
        <v>10.418157652591759</v>
      </c>
      <c r="AN128" s="21">
        <f t="shared" si="194"/>
        <v>0.18403026275431955</v>
      </c>
      <c r="AO128" s="21">
        <f t="shared" si="195"/>
        <v>10.418157652591759</v>
      </c>
      <c r="AP128" s="21">
        <f t="shared" si="196"/>
        <v>12.309579797566707</v>
      </c>
      <c r="AQ128" s="21">
        <f t="shared" si="197"/>
        <v>1.5744811368980673</v>
      </c>
      <c r="AR128" s="21">
        <f t="shared" si="198"/>
        <v>2.7604539413147937</v>
      </c>
      <c r="AS128" s="21">
        <f t="shared" si="199"/>
        <v>1.8505265310295469</v>
      </c>
      <c r="AT128" s="21">
        <f t="shared" si="200"/>
        <v>99.999999999999986</v>
      </c>
      <c r="AU128" s="21"/>
      <c r="AV128" s="21">
        <f>AR128*'[1]diagram lines'!$G$39</f>
        <v>2.2914698131109512</v>
      </c>
      <c r="AW128" s="21">
        <f>AK128*'[1]diagram lines'!$G$40</f>
        <v>7.1643869313886217</v>
      </c>
      <c r="AX128" s="21">
        <f>AQ128*'[1]diagram lines'!$G$38</f>
        <v>1.1680323116258977</v>
      </c>
      <c r="AY128" s="21">
        <f>AP128*'[1]diagram lines'!$G$41</f>
        <v>8.797135148482143</v>
      </c>
      <c r="AZ128" s="21">
        <f t="shared" si="201"/>
        <v>4.3349350782128608</v>
      </c>
      <c r="BA128" s="21">
        <f t="shared" si="202"/>
        <v>0.5845312031092702</v>
      </c>
      <c r="BB128" s="21">
        <f t="shared" si="203"/>
        <v>2.0709300567154845</v>
      </c>
      <c r="BC128" s="86">
        <f t="shared" si="204"/>
        <v>0.4828748304450271</v>
      </c>
      <c r="BX128" s="61">
        <f t="shared" si="205"/>
        <v>0.67253593541944079</v>
      </c>
      <c r="BY128" s="21">
        <f t="shared" si="206"/>
        <v>4.343581622433651E-2</v>
      </c>
      <c r="BZ128" s="21">
        <f t="shared" si="207"/>
        <v>0.12984185955276581</v>
      </c>
      <c r="CA128" s="21">
        <f t="shared" si="208"/>
        <v>1.27734736051099E-2</v>
      </c>
      <c r="CB128" s="21">
        <f t="shared" si="209"/>
        <v>0.14180906054279752</v>
      </c>
      <c r="CC128" s="21">
        <f t="shared" si="210"/>
        <v>2.5371017761488582E-3</v>
      </c>
      <c r="CD128" s="21">
        <f t="shared" si="211"/>
        <v>0.25282831265508687</v>
      </c>
      <c r="CE128" s="21">
        <f t="shared" si="212"/>
        <v>0.21467182596291012</v>
      </c>
      <c r="CF128" s="21">
        <f t="shared" si="213"/>
        <v>2.4840232295531537E-2</v>
      </c>
      <c r="CG128" s="21">
        <f t="shared" si="214"/>
        <v>2.8659554140127389E-2</v>
      </c>
      <c r="CH128" s="21">
        <f t="shared" si="215"/>
        <v>1.2750232486050839E-2</v>
      </c>
      <c r="CI128" s="21">
        <f t="shared" si="216"/>
        <v>0.12207436182019979</v>
      </c>
      <c r="CJ128" s="21">
        <f t="shared" si="217"/>
        <v>1.658757766480506</v>
      </c>
      <c r="CL128" s="68">
        <f t="shared" si="218"/>
        <v>0.40544553822732293</v>
      </c>
      <c r="CM128" s="19">
        <f t="shared" si="219"/>
        <v>2.618575002454825E-2</v>
      </c>
      <c r="CN128" s="19">
        <f t="shared" si="220"/>
        <v>7.827656465371656E-2</v>
      </c>
      <c r="CO128" s="19">
        <f t="shared" si="221"/>
        <v>7.7006262537128662E-3</v>
      </c>
      <c r="CP128" s="19">
        <f t="shared" si="222"/>
        <v>8.5491120770263523E-2</v>
      </c>
      <c r="CQ128" s="19">
        <f t="shared" si="223"/>
        <v>1.5295191542837455E-3</v>
      </c>
      <c r="CR128" s="19">
        <f t="shared" si="224"/>
        <v>0.15242027363135072</v>
      </c>
      <c r="CS128" s="19">
        <f t="shared" si="225"/>
        <v>0.12941722432347266</v>
      </c>
      <c r="CT128" s="19">
        <f t="shared" si="226"/>
        <v>1.4975201803115996E-2</v>
      </c>
      <c r="CU128" s="19">
        <f t="shared" si="227"/>
        <v>1.7277721147275306E-2</v>
      </c>
      <c r="CV128" s="19">
        <f t="shared" si="228"/>
        <v>7.6866150945618991E-3</v>
      </c>
      <c r="CW128" s="19">
        <f t="shared" si="229"/>
        <v>7.3593844916375509E-2</v>
      </c>
      <c r="CX128" s="19">
        <f t="shared" si="230"/>
        <v>1</v>
      </c>
      <c r="CZ128" s="68">
        <f t="shared" si="231"/>
        <v>2.4859999999999999E-5</v>
      </c>
      <c r="DA128" s="19">
        <f t="shared" si="232"/>
        <v>1.9560799999999997E-5</v>
      </c>
      <c r="DB128" s="19">
        <f t="shared" si="233"/>
        <v>3.5539999999999995E-5</v>
      </c>
      <c r="DC128" s="19">
        <f t="shared" si="234"/>
        <v>4.1142799999999995E-5</v>
      </c>
      <c r="DD128" s="19">
        <f t="shared" si="235"/>
        <v>1.3256399999999997E-5</v>
      </c>
      <c r="DE128" s="19">
        <f t="shared" si="236"/>
        <v>1.3256399999999997E-5</v>
      </c>
      <c r="DF128" s="19">
        <f t="shared" si="237"/>
        <v>1.23284E-5</v>
      </c>
      <c r="DG128" s="19">
        <f t="shared" si="238"/>
        <v>1.69908E-5</v>
      </c>
      <c r="DH128" s="19">
        <f t="shared" si="239"/>
        <v>2.6015599999999999E-5</v>
      </c>
      <c r="DI128" s="19">
        <f t="shared" si="240"/>
        <v>3.8583599999999994E-5</v>
      </c>
      <c r="DJ128" s="19">
        <f t="shared" si="241"/>
        <v>0</v>
      </c>
      <c r="DK128" s="19">
        <f t="shared" si="242"/>
        <v>2.23632E-5</v>
      </c>
      <c r="DM128" s="68">
        <f t="shared" si="243"/>
        <v>979.85389930400481</v>
      </c>
      <c r="DN128" s="19">
        <f t="shared" si="244"/>
        <v>106.93415974606941</v>
      </c>
      <c r="DO128" s="19">
        <f t="shared" si="245"/>
        <v>224.56608137571584</v>
      </c>
      <c r="DP128" s="19">
        <f t="shared" si="246"/>
        <v>29.888899308151309</v>
      </c>
      <c r="DQ128" s="19">
        <f t="shared" si="247"/>
        <v>463.36388667688328</v>
      </c>
      <c r="DR128" s="19">
        <f t="shared" si="248"/>
        <v>8.185034308325708</v>
      </c>
      <c r="DS128" s="19">
        <f t="shared" si="249"/>
        <v>498.24283989353302</v>
      </c>
      <c r="DT128" s="19">
        <f t="shared" si="250"/>
        <v>427.15575135133992</v>
      </c>
      <c r="DU128" s="19">
        <f t="shared" si="251"/>
        <v>35.682927158134369</v>
      </c>
      <c r="DV128" s="19">
        <f t="shared" si="252"/>
        <v>42.182723542472296</v>
      </c>
      <c r="DX128" s="19">
        <f t="shared" si="253"/>
        <v>59.301043025733648</v>
      </c>
      <c r="DZ128" s="99">
        <f t="shared" si="254"/>
        <v>2875.3572456903635</v>
      </c>
      <c r="EA128" s="21">
        <f t="shared" si="255"/>
        <v>2.8753572456903633</v>
      </c>
      <c r="EB128" s="92">
        <f t="shared" si="256"/>
        <v>1320</v>
      </c>
    </row>
    <row r="129" spans="1:132" x14ac:dyDescent="0.3">
      <c r="A129" s="19">
        <f>'A. Thermody. result (all suite)'!C85</f>
        <v>1319</v>
      </c>
      <c r="B129" s="19" t="str">
        <f>'A. Thermody. result (all suite)'!A85</f>
        <v>Basanite</v>
      </c>
      <c r="C129" s="24">
        <f>'A. Thermody. result (all suite)'!G85</f>
        <v>100</v>
      </c>
      <c r="D129" s="19">
        <f>'A. Thermody. result (all suite)'!D85</f>
        <v>10000</v>
      </c>
      <c r="E129" s="61">
        <f>'A. Thermody. result (all suite)'!I85</f>
        <v>40.405959000000003</v>
      </c>
      <c r="F129" s="21">
        <f>'A. Thermody. result (all suite)'!J85</f>
        <v>3.4696530000000001</v>
      </c>
      <c r="G129" s="21">
        <f>'A. Thermody. result (all suite)'!K85</f>
        <v>13.238676</v>
      </c>
      <c r="H129" s="21">
        <f>'A. Thermody. result (all suite)'!L85</f>
        <v>2.0397959999999999</v>
      </c>
      <c r="I129" s="21">
        <f>'A. Thermody. result (all suite)'!M85</f>
        <v>10.188981</v>
      </c>
      <c r="J129" s="21">
        <f>'A. Thermody. result (all suite)'!N85</f>
        <v>0.179982</v>
      </c>
      <c r="K129" s="21">
        <f>'A. Thermody. result (all suite)'!O85</f>
        <v>10.188981</v>
      </c>
      <c r="L129" s="21">
        <f>'A. Thermody. result (all suite)'!P85</f>
        <v>12.038796</v>
      </c>
      <c r="M129" s="21">
        <f>'A. Thermody. result (all suite)'!Q85</f>
        <v>1.539846</v>
      </c>
      <c r="N129" s="21">
        <f>'A. Thermody. result (all suite)'!R85</f>
        <v>2.6997300000000002</v>
      </c>
      <c r="O129" s="21">
        <f>'A. Thermody. result (all suite)'!S85</f>
        <v>1.8098190000000001</v>
      </c>
      <c r="P129" s="21">
        <f>'A. Thermody. result (all suite)'!T85</f>
        <v>2.1997800000000001</v>
      </c>
      <c r="Q129" s="21">
        <f t="shared" si="174"/>
        <v>99.999999000000017</v>
      </c>
      <c r="S129" s="19">
        <f t="shared" si="175"/>
        <v>1592</v>
      </c>
      <c r="T129" s="19">
        <f t="shared" si="176"/>
        <v>1</v>
      </c>
      <c r="V129" s="61">
        <f t="shared" si="177"/>
        <v>39.517116786221379</v>
      </c>
      <c r="W129" s="21">
        <f t="shared" si="178"/>
        <v>3.3933282664733526</v>
      </c>
      <c r="X129" s="21">
        <f t="shared" si="179"/>
        <v>12.947454250174983</v>
      </c>
      <c r="Y129" s="21">
        <f t="shared" si="180"/>
        <v>1.9949249751024896</v>
      </c>
      <c r="Z129" s="21">
        <f t="shared" si="181"/>
        <v>9.9648458315168487</v>
      </c>
      <c r="AA129" s="21">
        <f t="shared" si="182"/>
        <v>0.17602279192080791</v>
      </c>
      <c r="AB129" s="21">
        <f t="shared" si="183"/>
        <v>9.9648458315168487</v>
      </c>
      <c r="AC129" s="21">
        <f t="shared" si="184"/>
        <v>11.77396897070293</v>
      </c>
      <c r="AD129" s="21">
        <f t="shared" si="185"/>
        <v>1.5059727753224676</v>
      </c>
      <c r="AE129" s="21">
        <f t="shared" si="186"/>
        <v>2.6403418788121189</v>
      </c>
      <c r="AF129" s="21">
        <f t="shared" si="187"/>
        <v>1.7700069632036797</v>
      </c>
      <c r="AG129" s="21">
        <f t="shared" si="188"/>
        <v>95.64882932096792</v>
      </c>
      <c r="AH129" s="21"/>
      <c r="AI129" s="61">
        <f t="shared" si="189"/>
        <v>41.314793988344739</v>
      </c>
      <c r="AJ129" s="21">
        <f t="shared" si="190"/>
        <v>3.5476945097638271</v>
      </c>
      <c r="AK129" s="21">
        <f t="shared" si="191"/>
        <v>13.536448215928839</v>
      </c>
      <c r="AL129" s="21">
        <f t="shared" si="192"/>
        <v>2.0856763112156216</v>
      </c>
      <c r="AM129" s="21">
        <f t="shared" si="193"/>
        <v>10.418157652591759</v>
      </c>
      <c r="AN129" s="21">
        <f t="shared" si="194"/>
        <v>0.18403026275431955</v>
      </c>
      <c r="AO129" s="21">
        <f t="shared" si="195"/>
        <v>10.418157652591759</v>
      </c>
      <c r="AP129" s="21">
        <f t="shared" si="196"/>
        <v>12.309579797566707</v>
      </c>
      <c r="AQ129" s="21">
        <f t="shared" si="197"/>
        <v>1.5744811368980673</v>
      </c>
      <c r="AR129" s="21">
        <f t="shared" si="198"/>
        <v>2.7604539413147937</v>
      </c>
      <c r="AS129" s="21">
        <f t="shared" si="199"/>
        <v>1.8505265310295469</v>
      </c>
      <c r="AT129" s="21">
        <f t="shared" si="200"/>
        <v>99.999999999999986</v>
      </c>
      <c r="AU129" s="21"/>
      <c r="AV129" s="21">
        <f>AR129*'[1]diagram lines'!$G$39</f>
        <v>2.2914698131109512</v>
      </c>
      <c r="AW129" s="21">
        <f>AK129*'[1]diagram lines'!$G$40</f>
        <v>7.1643869313886217</v>
      </c>
      <c r="AX129" s="21">
        <f>AQ129*'[1]diagram lines'!$G$38</f>
        <v>1.1680323116258977</v>
      </c>
      <c r="AY129" s="21">
        <f>AP129*'[1]diagram lines'!$G$41</f>
        <v>8.797135148482143</v>
      </c>
      <c r="AZ129" s="21">
        <f t="shared" si="201"/>
        <v>4.3349350782128608</v>
      </c>
      <c r="BA129" s="21">
        <f t="shared" si="202"/>
        <v>0.5845312031092702</v>
      </c>
      <c r="BB129" s="21">
        <f t="shared" si="203"/>
        <v>2.0709300567154845</v>
      </c>
      <c r="BC129" s="86">
        <f t="shared" si="204"/>
        <v>0.4828748304450271</v>
      </c>
      <c r="BX129" s="61">
        <f t="shared" si="205"/>
        <v>0.67253593541944079</v>
      </c>
      <c r="BY129" s="21">
        <f t="shared" si="206"/>
        <v>4.343581622433651E-2</v>
      </c>
      <c r="BZ129" s="21">
        <f t="shared" si="207"/>
        <v>0.12984185955276581</v>
      </c>
      <c r="CA129" s="21">
        <f t="shared" si="208"/>
        <v>1.27734736051099E-2</v>
      </c>
      <c r="CB129" s="21">
        <f t="shared" si="209"/>
        <v>0.14180906054279752</v>
      </c>
      <c r="CC129" s="21">
        <f t="shared" si="210"/>
        <v>2.5371017761488582E-3</v>
      </c>
      <c r="CD129" s="21">
        <f t="shared" si="211"/>
        <v>0.25282831265508687</v>
      </c>
      <c r="CE129" s="21">
        <f t="shared" si="212"/>
        <v>0.21467182596291012</v>
      </c>
      <c r="CF129" s="21">
        <f t="shared" si="213"/>
        <v>2.4840232295531537E-2</v>
      </c>
      <c r="CG129" s="21">
        <f t="shared" si="214"/>
        <v>2.8659554140127389E-2</v>
      </c>
      <c r="CH129" s="21">
        <f t="shared" si="215"/>
        <v>1.2750232486050839E-2</v>
      </c>
      <c r="CI129" s="21">
        <f t="shared" si="216"/>
        <v>0.12207436182019979</v>
      </c>
      <c r="CJ129" s="21">
        <f t="shared" si="217"/>
        <v>1.658757766480506</v>
      </c>
      <c r="CL129" s="68">
        <f t="shared" si="218"/>
        <v>0.40544553822732293</v>
      </c>
      <c r="CM129" s="19">
        <f t="shared" si="219"/>
        <v>2.618575002454825E-2</v>
      </c>
      <c r="CN129" s="19">
        <f t="shared" si="220"/>
        <v>7.827656465371656E-2</v>
      </c>
      <c r="CO129" s="19">
        <f t="shared" si="221"/>
        <v>7.7006262537128662E-3</v>
      </c>
      <c r="CP129" s="19">
        <f t="shared" si="222"/>
        <v>8.5491120770263523E-2</v>
      </c>
      <c r="CQ129" s="19">
        <f t="shared" si="223"/>
        <v>1.5295191542837455E-3</v>
      </c>
      <c r="CR129" s="19">
        <f t="shared" si="224"/>
        <v>0.15242027363135072</v>
      </c>
      <c r="CS129" s="19">
        <f t="shared" si="225"/>
        <v>0.12941722432347266</v>
      </c>
      <c r="CT129" s="19">
        <f t="shared" si="226"/>
        <v>1.4975201803115996E-2</v>
      </c>
      <c r="CU129" s="19">
        <f t="shared" si="227"/>
        <v>1.7277721147275306E-2</v>
      </c>
      <c r="CV129" s="19">
        <f t="shared" si="228"/>
        <v>7.6866150945618991E-3</v>
      </c>
      <c r="CW129" s="19">
        <f t="shared" si="229"/>
        <v>7.3593844916375509E-2</v>
      </c>
      <c r="CX129" s="19">
        <f t="shared" si="230"/>
        <v>1</v>
      </c>
      <c r="CZ129" s="68">
        <f t="shared" si="231"/>
        <v>2.4859999999999999E-5</v>
      </c>
      <c r="DA129" s="19">
        <f t="shared" si="232"/>
        <v>1.9553559999999996E-5</v>
      </c>
      <c r="DB129" s="19">
        <f t="shared" si="233"/>
        <v>3.5539999999999995E-5</v>
      </c>
      <c r="DC129" s="19">
        <f t="shared" si="234"/>
        <v>4.1133709999999996E-5</v>
      </c>
      <c r="DD129" s="19">
        <f t="shared" si="235"/>
        <v>1.3253479999999998E-5</v>
      </c>
      <c r="DE129" s="19">
        <f t="shared" si="236"/>
        <v>1.3253479999999998E-5</v>
      </c>
      <c r="DF129" s="19">
        <f t="shared" si="237"/>
        <v>1.232513E-5</v>
      </c>
      <c r="DG129" s="19">
        <f t="shared" si="238"/>
        <v>1.6987059999999999E-5</v>
      </c>
      <c r="DH129" s="19">
        <f t="shared" si="239"/>
        <v>2.6007919999999997E-5</v>
      </c>
      <c r="DI129" s="19">
        <f t="shared" si="240"/>
        <v>3.8571519999999989E-5</v>
      </c>
      <c r="DJ129" s="19">
        <f t="shared" si="241"/>
        <v>0</v>
      </c>
      <c r="DK129" s="19">
        <f t="shared" si="242"/>
        <v>2.2353739999999999E-5</v>
      </c>
      <c r="DM129" s="68">
        <f t="shared" si="243"/>
        <v>979.85389930400481</v>
      </c>
      <c r="DN129" s="19">
        <f t="shared" si="244"/>
        <v>106.97375372877956</v>
      </c>
      <c r="DO129" s="19">
        <f t="shared" si="245"/>
        <v>224.56608137571584</v>
      </c>
      <c r="DP129" s="19">
        <f t="shared" si="246"/>
        <v>29.89550435531849</v>
      </c>
      <c r="DQ129" s="19">
        <f t="shared" si="247"/>
        <v>463.4659747736772</v>
      </c>
      <c r="DR129" s="19">
        <f t="shared" si="248"/>
        <v>8.1868376309383581</v>
      </c>
      <c r="DS129" s="19">
        <f t="shared" si="249"/>
        <v>498.37502950017023</v>
      </c>
      <c r="DT129" s="19">
        <f t="shared" si="250"/>
        <v>427.24979720212599</v>
      </c>
      <c r="DU129" s="19">
        <f t="shared" si="251"/>
        <v>35.693464136123175</v>
      </c>
      <c r="DV129" s="19">
        <f t="shared" si="252"/>
        <v>42.195934515241667</v>
      </c>
      <c r="DX129" s="19">
        <f t="shared" si="253"/>
        <v>59.326138954514406</v>
      </c>
      <c r="DZ129" s="99">
        <f t="shared" si="254"/>
        <v>2875.7824154766099</v>
      </c>
      <c r="EA129" s="21">
        <f t="shared" si="255"/>
        <v>2.8757824154766101</v>
      </c>
      <c r="EB129" s="92">
        <f t="shared" si="256"/>
        <v>1319</v>
      </c>
    </row>
    <row r="130" spans="1:132" x14ac:dyDescent="0.3">
      <c r="A130" s="19">
        <f>'A. Thermody. result (all suite)'!C86</f>
        <v>1318</v>
      </c>
      <c r="B130" s="19" t="str">
        <f>'A. Thermody. result (all suite)'!A86</f>
        <v>Basanite</v>
      </c>
      <c r="C130" s="24">
        <f>'A. Thermody. result (all suite)'!G86</f>
        <v>100</v>
      </c>
      <c r="D130" s="19">
        <f>'A. Thermody. result (all suite)'!D86</f>
        <v>10000</v>
      </c>
      <c r="E130" s="61">
        <f>'A. Thermody. result (all suite)'!I86</f>
        <v>40.405959000000003</v>
      </c>
      <c r="F130" s="21">
        <f>'A. Thermody. result (all suite)'!J86</f>
        <v>3.4696530000000001</v>
      </c>
      <c r="G130" s="21">
        <f>'A. Thermody. result (all suite)'!K86</f>
        <v>13.238676</v>
      </c>
      <c r="H130" s="21">
        <f>'A. Thermody. result (all suite)'!L86</f>
        <v>2.0397959999999999</v>
      </c>
      <c r="I130" s="21">
        <f>'A. Thermody. result (all suite)'!M86</f>
        <v>10.188981</v>
      </c>
      <c r="J130" s="21">
        <f>'A. Thermody. result (all suite)'!N86</f>
        <v>0.179982</v>
      </c>
      <c r="K130" s="21">
        <f>'A. Thermody. result (all suite)'!O86</f>
        <v>10.188981</v>
      </c>
      <c r="L130" s="21">
        <f>'A. Thermody. result (all suite)'!P86</f>
        <v>12.038796</v>
      </c>
      <c r="M130" s="21">
        <f>'A. Thermody. result (all suite)'!Q86</f>
        <v>1.539846</v>
      </c>
      <c r="N130" s="21">
        <f>'A. Thermody. result (all suite)'!R86</f>
        <v>2.6997300000000002</v>
      </c>
      <c r="O130" s="21">
        <f>'A. Thermody. result (all suite)'!S86</f>
        <v>1.8098190000000001</v>
      </c>
      <c r="P130" s="21">
        <f>'A. Thermody. result (all suite)'!T86</f>
        <v>2.1997800000000001</v>
      </c>
      <c r="Q130" s="21">
        <f t="shared" si="174"/>
        <v>99.999999000000017</v>
      </c>
      <c r="S130" s="19">
        <f t="shared" si="175"/>
        <v>1591</v>
      </c>
      <c r="T130" s="19">
        <f t="shared" si="176"/>
        <v>1</v>
      </c>
      <c r="V130" s="61">
        <f t="shared" si="177"/>
        <v>39.517116786221379</v>
      </c>
      <c r="W130" s="21">
        <f t="shared" si="178"/>
        <v>3.3933282664733526</v>
      </c>
      <c r="X130" s="21">
        <f t="shared" si="179"/>
        <v>12.947454250174983</v>
      </c>
      <c r="Y130" s="21">
        <f t="shared" si="180"/>
        <v>1.9949249751024896</v>
      </c>
      <c r="Z130" s="21">
        <f t="shared" si="181"/>
        <v>9.9648458315168487</v>
      </c>
      <c r="AA130" s="21">
        <f t="shared" si="182"/>
        <v>0.17602279192080791</v>
      </c>
      <c r="AB130" s="21">
        <f t="shared" si="183"/>
        <v>9.9648458315168487</v>
      </c>
      <c r="AC130" s="21">
        <f t="shared" si="184"/>
        <v>11.77396897070293</v>
      </c>
      <c r="AD130" s="21">
        <f t="shared" si="185"/>
        <v>1.5059727753224676</v>
      </c>
      <c r="AE130" s="21">
        <f t="shared" si="186"/>
        <v>2.6403418788121189</v>
      </c>
      <c r="AF130" s="21">
        <f t="shared" si="187"/>
        <v>1.7700069632036797</v>
      </c>
      <c r="AG130" s="21">
        <f t="shared" si="188"/>
        <v>95.64882932096792</v>
      </c>
      <c r="AH130" s="21"/>
      <c r="AI130" s="61">
        <f t="shared" si="189"/>
        <v>41.314793988344739</v>
      </c>
      <c r="AJ130" s="21">
        <f t="shared" si="190"/>
        <v>3.5476945097638271</v>
      </c>
      <c r="AK130" s="21">
        <f t="shared" si="191"/>
        <v>13.536448215928839</v>
      </c>
      <c r="AL130" s="21">
        <f t="shared" si="192"/>
        <v>2.0856763112156216</v>
      </c>
      <c r="AM130" s="21">
        <f t="shared" si="193"/>
        <v>10.418157652591759</v>
      </c>
      <c r="AN130" s="21">
        <f t="shared" si="194"/>
        <v>0.18403026275431955</v>
      </c>
      <c r="AO130" s="21">
        <f t="shared" si="195"/>
        <v>10.418157652591759</v>
      </c>
      <c r="AP130" s="21">
        <f t="shared" si="196"/>
        <v>12.309579797566707</v>
      </c>
      <c r="AQ130" s="21">
        <f t="shared" si="197"/>
        <v>1.5744811368980673</v>
      </c>
      <c r="AR130" s="21">
        <f t="shared" si="198"/>
        <v>2.7604539413147937</v>
      </c>
      <c r="AS130" s="21">
        <f t="shared" si="199"/>
        <v>1.8505265310295469</v>
      </c>
      <c r="AT130" s="21">
        <f t="shared" si="200"/>
        <v>99.999999999999986</v>
      </c>
      <c r="AU130" s="21"/>
      <c r="AV130" s="21">
        <f>AR130*'[1]diagram lines'!$G$39</f>
        <v>2.2914698131109512</v>
      </c>
      <c r="AW130" s="21">
        <f>AK130*'[1]diagram lines'!$G$40</f>
        <v>7.1643869313886217</v>
      </c>
      <c r="AX130" s="21">
        <f>AQ130*'[1]diagram lines'!$G$38</f>
        <v>1.1680323116258977</v>
      </c>
      <c r="AY130" s="21">
        <f>AP130*'[1]diagram lines'!$G$41</f>
        <v>8.797135148482143</v>
      </c>
      <c r="AZ130" s="21">
        <f t="shared" si="201"/>
        <v>4.3349350782128608</v>
      </c>
      <c r="BA130" s="21">
        <f t="shared" si="202"/>
        <v>0.5845312031092702</v>
      </c>
      <c r="BB130" s="21">
        <f t="shared" si="203"/>
        <v>2.0709300567154845</v>
      </c>
      <c r="BC130" s="86">
        <f t="shared" si="204"/>
        <v>0.4828748304450271</v>
      </c>
      <c r="BX130" s="61">
        <f t="shared" si="205"/>
        <v>0.67253593541944079</v>
      </c>
      <c r="BY130" s="21">
        <f t="shared" si="206"/>
        <v>4.343581622433651E-2</v>
      </c>
      <c r="BZ130" s="21">
        <f t="shared" si="207"/>
        <v>0.12984185955276581</v>
      </c>
      <c r="CA130" s="21">
        <f t="shared" si="208"/>
        <v>1.27734736051099E-2</v>
      </c>
      <c r="CB130" s="21">
        <f t="shared" si="209"/>
        <v>0.14180906054279752</v>
      </c>
      <c r="CC130" s="21">
        <f t="shared" si="210"/>
        <v>2.5371017761488582E-3</v>
      </c>
      <c r="CD130" s="21">
        <f t="shared" si="211"/>
        <v>0.25282831265508687</v>
      </c>
      <c r="CE130" s="21">
        <f t="shared" si="212"/>
        <v>0.21467182596291012</v>
      </c>
      <c r="CF130" s="21">
        <f t="shared" si="213"/>
        <v>2.4840232295531537E-2</v>
      </c>
      <c r="CG130" s="21">
        <f t="shared" si="214"/>
        <v>2.8659554140127389E-2</v>
      </c>
      <c r="CH130" s="21">
        <f t="shared" si="215"/>
        <v>1.2750232486050839E-2</v>
      </c>
      <c r="CI130" s="21">
        <f t="shared" si="216"/>
        <v>0.12207436182019979</v>
      </c>
      <c r="CJ130" s="21">
        <f t="shared" si="217"/>
        <v>1.658757766480506</v>
      </c>
      <c r="CL130" s="68">
        <f t="shared" si="218"/>
        <v>0.40544553822732293</v>
      </c>
      <c r="CM130" s="19">
        <f t="shared" si="219"/>
        <v>2.618575002454825E-2</v>
      </c>
      <c r="CN130" s="19">
        <f t="shared" si="220"/>
        <v>7.827656465371656E-2</v>
      </c>
      <c r="CO130" s="19">
        <f t="shared" si="221"/>
        <v>7.7006262537128662E-3</v>
      </c>
      <c r="CP130" s="19">
        <f t="shared" si="222"/>
        <v>8.5491120770263523E-2</v>
      </c>
      <c r="CQ130" s="19">
        <f t="shared" si="223"/>
        <v>1.5295191542837455E-3</v>
      </c>
      <c r="CR130" s="19">
        <f t="shared" si="224"/>
        <v>0.15242027363135072</v>
      </c>
      <c r="CS130" s="19">
        <f t="shared" si="225"/>
        <v>0.12941722432347266</v>
      </c>
      <c r="CT130" s="19">
        <f t="shared" si="226"/>
        <v>1.4975201803115996E-2</v>
      </c>
      <c r="CU130" s="19">
        <f t="shared" si="227"/>
        <v>1.7277721147275306E-2</v>
      </c>
      <c r="CV130" s="19">
        <f t="shared" si="228"/>
        <v>7.6866150945618991E-3</v>
      </c>
      <c r="CW130" s="19">
        <f t="shared" si="229"/>
        <v>7.3593844916375509E-2</v>
      </c>
      <c r="CX130" s="19">
        <f t="shared" si="230"/>
        <v>1</v>
      </c>
      <c r="CZ130" s="68">
        <f t="shared" si="231"/>
        <v>2.4859999999999999E-5</v>
      </c>
      <c r="DA130" s="19">
        <f t="shared" si="232"/>
        <v>1.9546319999999998E-5</v>
      </c>
      <c r="DB130" s="19">
        <f t="shared" si="233"/>
        <v>3.5539999999999995E-5</v>
      </c>
      <c r="DC130" s="19">
        <f t="shared" si="234"/>
        <v>4.1124619999999997E-5</v>
      </c>
      <c r="DD130" s="19">
        <f t="shared" si="235"/>
        <v>1.3250559999999999E-5</v>
      </c>
      <c r="DE130" s="19">
        <f t="shared" si="236"/>
        <v>1.3250559999999999E-5</v>
      </c>
      <c r="DF130" s="19">
        <f t="shared" si="237"/>
        <v>1.232186E-5</v>
      </c>
      <c r="DG130" s="19">
        <f t="shared" si="238"/>
        <v>1.6983319999999999E-5</v>
      </c>
      <c r="DH130" s="19">
        <f t="shared" si="239"/>
        <v>2.6000239999999998E-5</v>
      </c>
      <c r="DI130" s="19">
        <f t="shared" si="240"/>
        <v>3.8559439999999991E-5</v>
      </c>
      <c r="DJ130" s="19">
        <f t="shared" si="241"/>
        <v>0</v>
      </c>
      <c r="DK130" s="19">
        <f t="shared" si="242"/>
        <v>2.2344279999999997E-5</v>
      </c>
      <c r="DM130" s="68">
        <f t="shared" si="243"/>
        <v>979.85389930400481</v>
      </c>
      <c r="DN130" s="19">
        <f t="shared" si="244"/>
        <v>107.01337704288657</v>
      </c>
      <c r="DO130" s="19">
        <f t="shared" si="245"/>
        <v>224.56608137571584</v>
      </c>
      <c r="DP130" s="19">
        <f t="shared" si="246"/>
        <v>29.902112322385172</v>
      </c>
      <c r="DQ130" s="19">
        <f t="shared" si="247"/>
        <v>463.56810786437967</v>
      </c>
      <c r="DR130" s="19">
        <f t="shared" si="248"/>
        <v>8.1886417483403662</v>
      </c>
      <c r="DS130" s="19">
        <f t="shared" si="249"/>
        <v>498.50728926829498</v>
      </c>
      <c r="DT130" s="19">
        <f t="shared" si="250"/>
        <v>427.34388447372754</v>
      </c>
      <c r="DU130" s="19">
        <f t="shared" si="251"/>
        <v>35.704007338976893</v>
      </c>
      <c r="DV130" s="19">
        <f t="shared" si="252"/>
        <v>42.209153765545715</v>
      </c>
      <c r="DX130" s="19">
        <f t="shared" si="253"/>
        <v>59.351256133251418</v>
      </c>
      <c r="DZ130" s="99">
        <f t="shared" si="254"/>
        <v>2876.2078106375088</v>
      </c>
      <c r="EA130" s="21">
        <f t="shared" si="255"/>
        <v>2.8762078106375086</v>
      </c>
      <c r="EB130" s="92">
        <f t="shared" si="256"/>
        <v>1318</v>
      </c>
    </row>
    <row r="131" spans="1:132" x14ac:dyDescent="0.3">
      <c r="A131" s="19">
        <f>'A. Thermody. result (all suite)'!C87</f>
        <v>1317</v>
      </c>
      <c r="B131" s="19" t="str">
        <f>'A. Thermody. result (all suite)'!A87</f>
        <v>Basanite</v>
      </c>
      <c r="C131" s="24">
        <f>'A. Thermody. result (all suite)'!G87</f>
        <v>100</v>
      </c>
      <c r="D131" s="19">
        <f>'A. Thermody. result (all suite)'!D87</f>
        <v>10000</v>
      </c>
      <c r="E131" s="61">
        <f>'A. Thermody. result (all suite)'!I87</f>
        <v>40.405959000000003</v>
      </c>
      <c r="F131" s="21">
        <f>'A. Thermody. result (all suite)'!J87</f>
        <v>3.4696530000000001</v>
      </c>
      <c r="G131" s="21">
        <f>'A. Thermody. result (all suite)'!K87</f>
        <v>13.238676</v>
      </c>
      <c r="H131" s="21">
        <f>'A. Thermody. result (all suite)'!L87</f>
        <v>2.0397959999999999</v>
      </c>
      <c r="I131" s="21">
        <f>'A. Thermody. result (all suite)'!M87</f>
        <v>10.188981</v>
      </c>
      <c r="J131" s="21">
        <f>'A. Thermody. result (all suite)'!N87</f>
        <v>0.179982</v>
      </c>
      <c r="K131" s="21">
        <f>'A. Thermody. result (all suite)'!O87</f>
        <v>10.188981</v>
      </c>
      <c r="L131" s="21">
        <f>'A. Thermody. result (all suite)'!P87</f>
        <v>12.038796</v>
      </c>
      <c r="M131" s="21">
        <f>'A. Thermody. result (all suite)'!Q87</f>
        <v>1.539846</v>
      </c>
      <c r="N131" s="21">
        <f>'A. Thermody. result (all suite)'!R87</f>
        <v>2.6997300000000002</v>
      </c>
      <c r="O131" s="21">
        <f>'A. Thermody. result (all suite)'!S87</f>
        <v>1.8098190000000001</v>
      </c>
      <c r="P131" s="21">
        <f>'A. Thermody. result (all suite)'!T87</f>
        <v>2.1997800000000001</v>
      </c>
      <c r="Q131" s="21">
        <f t="shared" si="174"/>
        <v>99.999999000000017</v>
      </c>
      <c r="S131" s="19">
        <f t="shared" si="175"/>
        <v>1590</v>
      </c>
      <c r="T131" s="19">
        <f t="shared" si="176"/>
        <v>1</v>
      </c>
      <c r="V131" s="61">
        <f t="shared" si="177"/>
        <v>39.517116786221379</v>
      </c>
      <c r="W131" s="21">
        <f t="shared" si="178"/>
        <v>3.3933282664733526</v>
      </c>
      <c r="X131" s="21">
        <f t="shared" si="179"/>
        <v>12.947454250174983</v>
      </c>
      <c r="Y131" s="21">
        <f t="shared" si="180"/>
        <v>1.9949249751024896</v>
      </c>
      <c r="Z131" s="21">
        <f t="shared" si="181"/>
        <v>9.9648458315168487</v>
      </c>
      <c r="AA131" s="21">
        <f t="shared" si="182"/>
        <v>0.17602279192080791</v>
      </c>
      <c r="AB131" s="21">
        <f t="shared" si="183"/>
        <v>9.9648458315168487</v>
      </c>
      <c r="AC131" s="21">
        <f t="shared" si="184"/>
        <v>11.77396897070293</v>
      </c>
      <c r="AD131" s="21">
        <f t="shared" si="185"/>
        <v>1.5059727753224676</v>
      </c>
      <c r="AE131" s="21">
        <f t="shared" si="186"/>
        <v>2.6403418788121189</v>
      </c>
      <c r="AF131" s="21">
        <f t="shared" si="187"/>
        <v>1.7700069632036797</v>
      </c>
      <c r="AG131" s="21">
        <f t="shared" si="188"/>
        <v>95.64882932096792</v>
      </c>
      <c r="AH131" s="21"/>
      <c r="AI131" s="61">
        <f t="shared" si="189"/>
        <v>41.314793988344739</v>
      </c>
      <c r="AJ131" s="21">
        <f t="shared" si="190"/>
        <v>3.5476945097638271</v>
      </c>
      <c r="AK131" s="21">
        <f t="shared" si="191"/>
        <v>13.536448215928839</v>
      </c>
      <c r="AL131" s="21">
        <f t="shared" si="192"/>
        <v>2.0856763112156216</v>
      </c>
      <c r="AM131" s="21">
        <f t="shared" si="193"/>
        <v>10.418157652591759</v>
      </c>
      <c r="AN131" s="21">
        <f t="shared" si="194"/>
        <v>0.18403026275431955</v>
      </c>
      <c r="AO131" s="21">
        <f t="shared" si="195"/>
        <v>10.418157652591759</v>
      </c>
      <c r="AP131" s="21">
        <f t="shared" si="196"/>
        <v>12.309579797566707</v>
      </c>
      <c r="AQ131" s="21">
        <f t="shared" si="197"/>
        <v>1.5744811368980673</v>
      </c>
      <c r="AR131" s="21">
        <f t="shared" si="198"/>
        <v>2.7604539413147937</v>
      </c>
      <c r="AS131" s="21">
        <f t="shared" si="199"/>
        <v>1.8505265310295469</v>
      </c>
      <c r="AT131" s="21">
        <f t="shared" si="200"/>
        <v>99.999999999999986</v>
      </c>
      <c r="AU131" s="21"/>
      <c r="AV131" s="21">
        <f>AR131*'[1]diagram lines'!$G$39</f>
        <v>2.2914698131109512</v>
      </c>
      <c r="AW131" s="21">
        <f>AK131*'[1]diagram lines'!$G$40</f>
        <v>7.1643869313886217</v>
      </c>
      <c r="AX131" s="21">
        <f>AQ131*'[1]diagram lines'!$G$38</f>
        <v>1.1680323116258977</v>
      </c>
      <c r="AY131" s="21">
        <f>AP131*'[1]diagram lines'!$G$41</f>
        <v>8.797135148482143</v>
      </c>
      <c r="AZ131" s="21">
        <f t="shared" si="201"/>
        <v>4.3349350782128608</v>
      </c>
      <c r="BA131" s="21">
        <f t="shared" si="202"/>
        <v>0.5845312031092702</v>
      </c>
      <c r="BB131" s="21">
        <f t="shared" si="203"/>
        <v>2.0709300567154845</v>
      </c>
      <c r="BC131" s="86">
        <f t="shared" si="204"/>
        <v>0.4828748304450271</v>
      </c>
      <c r="BX131" s="61">
        <f t="shared" si="205"/>
        <v>0.67253593541944079</v>
      </c>
      <c r="BY131" s="21">
        <f t="shared" si="206"/>
        <v>4.343581622433651E-2</v>
      </c>
      <c r="BZ131" s="21">
        <f t="shared" si="207"/>
        <v>0.12984185955276581</v>
      </c>
      <c r="CA131" s="21">
        <f t="shared" si="208"/>
        <v>1.27734736051099E-2</v>
      </c>
      <c r="CB131" s="21">
        <f t="shared" si="209"/>
        <v>0.14180906054279752</v>
      </c>
      <c r="CC131" s="21">
        <f t="shared" si="210"/>
        <v>2.5371017761488582E-3</v>
      </c>
      <c r="CD131" s="21">
        <f t="shared" si="211"/>
        <v>0.25282831265508687</v>
      </c>
      <c r="CE131" s="21">
        <f t="shared" si="212"/>
        <v>0.21467182596291012</v>
      </c>
      <c r="CF131" s="21">
        <f t="shared" si="213"/>
        <v>2.4840232295531537E-2</v>
      </c>
      <c r="CG131" s="21">
        <f t="shared" si="214"/>
        <v>2.8659554140127389E-2</v>
      </c>
      <c r="CH131" s="21">
        <f t="shared" si="215"/>
        <v>1.2750232486050839E-2</v>
      </c>
      <c r="CI131" s="21">
        <f t="shared" si="216"/>
        <v>0.12207436182019979</v>
      </c>
      <c r="CJ131" s="21">
        <f t="shared" si="217"/>
        <v>1.658757766480506</v>
      </c>
      <c r="CL131" s="68">
        <f t="shared" si="218"/>
        <v>0.40544553822732293</v>
      </c>
      <c r="CM131" s="19">
        <f t="shared" si="219"/>
        <v>2.618575002454825E-2</v>
      </c>
      <c r="CN131" s="19">
        <f t="shared" si="220"/>
        <v>7.827656465371656E-2</v>
      </c>
      <c r="CO131" s="19">
        <f t="shared" si="221"/>
        <v>7.7006262537128662E-3</v>
      </c>
      <c r="CP131" s="19">
        <f t="shared" si="222"/>
        <v>8.5491120770263523E-2</v>
      </c>
      <c r="CQ131" s="19">
        <f t="shared" si="223"/>
        <v>1.5295191542837455E-3</v>
      </c>
      <c r="CR131" s="19">
        <f t="shared" si="224"/>
        <v>0.15242027363135072</v>
      </c>
      <c r="CS131" s="19">
        <f t="shared" si="225"/>
        <v>0.12941722432347266</v>
      </c>
      <c r="CT131" s="19">
        <f t="shared" si="226"/>
        <v>1.4975201803115996E-2</v>
      </c>
      <c r="CU131" s="19">
        <f t="shared" si="227"/>
        <v>1.7277721147275306E-2</v>
      </c>
      <c r="CV131" s="19">
        <f t="shared" si="228"/>
        <v>7.6866150945618991E-3</v>
      </c>
      <c r="CW131" s="19">
        <f t="shared" si="229"/>
        <v>7.3593844916375509E-2</v>
      </c>
      <c r="CX131" s="19">
        <f t="shared" si="230"/>
        <v>1</v>
      </c>
      <c r="CZ131" s="68">
        <f t="shared" si="231"/>
        <v>2.4859999999999999E-5</v>
      </c>
      <c r="DA131" s="19">
        <f t="shared" si="232"/>
        <v>1.9539079999999996E-5</v>
      </c>
      <c r="DB131" s="19">
        <f t="shared" si="233"/>
        <v>3.5539999999999995E-5</v>
      </c>
      <c r="DC131" s="19">
        <f t="shared" si="234"/>
        <v>4.1115529999999998E-5</v>
      </c>
      <c r="DD131" s="19">
        <f t="shared" si="235"/>
        <v>1.3247639999999998E-5</v>
      </c>
      <c r="DE131" s="19">
        <f t="shared" si="236"/>
        <v>1.3247639999999998E-5</v>
      </c>
      <c r="DF131" s="19">
        <f t="shared" si="237"/>
        <v>1.231859E-5</v>
      </c>
      <c r="DG131" s="19">
        <f t="shared" si="238"/>
        <v>1.6979579999999998E-5</v>
      </c>
      <c r="DH131" s="19">
        <f t="shared" si="239"/>
        <v>2.5992559999999996E-5</v>
      </c>
      <c r="DI131" s="19">
        <f t="shared" si="240"/>
        <v>3.8547359999999993E-5</v>
      </c>
      <c r="DJ131" s="19">
        <f t="shared" si="241"/>
        <v>0</v>
      </c>
      <c r="DK131" s="19">
        <f t="shared" si="242"/>
        <v>2.233482E-5</v>
      </c>
      <c r="DM131" s="68">
        <f t="shared" si="243"/>
        <v>979.85389930400481</v>
      </c>
      <c r="DN131" s="19">
        <f t="shared" si="244"/>
        <v>107.05302972099581</v>
      </c>
      <c r="DO131" s="19">
        <f t="shared" si="245"/>
        <v>224.56608137571584</v>
      </c>
      <c r="DP131" s="19">
        <f t="shared" si="246"/>
        <v>29.908723211287992</v>
      </c>
      <c r="DQ131" s="19">
        <f t="shared" si="247"/>
        <v>463.67028597874298</v>
      </c>
      <c r="DR131" s="19">
        <f t="shared" si="248"/>
        <v>8.190446661057285</v>
      </c>
      <c r="DS131" s="19">
        <f t="shared" si="249"/>
        <v>498.63961925378095</v>
      </c>
      <c r="DT131" s="19">
        <f t="shared" si="250"/>
        <v>427.43801319351525</v>
      </c>
      <c r="DU131" s="19">
        <f t="shared" si="251"/>
        <v>35.714556772213307</v>
      </c>
      <c r="DV131" s="19">
        <f t="shared" si="252"/>
        <v>42.222381301166514</v>
      </c>
      <c r="DX131" s="19">
        <f t="shared" si="253"/>
        <v>59.376394588946177</v>
      </c>
      <c r="DZ131" s="99">
        <f t="shared" si="254"/>
        <v>2876.633431361427</v>
      </c>
      <c r="EA131" s="21">
        <f t="shared" si="255"/>
        <v>2.876633431361427</v>
      </c>
      <c r="EB131" s="92">
        <f t="shared" si="256"/>
        <v>1317</v>
      </c>
    </row>
    <row r="132" spans="1:132" x14ac:dyDescent="0.3">
      <c r="A132" s="19">
        <f>'A. Thermody. result (all suite)'!C88</f>
        <v>1316</v>
      </c>
      <c r="B132" s="19" t="str">
        <f>'A. Thermody. result (all suite)'!A88</f>
        <v>Basanite</v>
      </c>
      <c r="C132" s="24">
        <f>'A. Thermody. result (all suite)'!G88</f>
        <v>100</v>
      </c>
      <c r="D132" s="19">
        <f>'A. Thermody. result (all suite)'!D88</f>
        <v>10000</v>
      </c>
      <c r="E132" s="61">
        <f>'A. Thermody. result (all suite)'!I88</f>
        <v>40.405959000000003</v>
      </c>
      <c r="F132" s="21">
        <f>'A. Thermody. result (all suite)'!J88</f>
        <v>3.4696530000000001</v>
      </c>
      <c r="G132" s="21">
        <f>'A. Thermody. result (all suite)'!K88</f>
        <v>13.238676</v>
      </c>
      <c r="H132" s="21">
        <f>'A. Thermody. result (all suite)'!L88</f>
        <v>2.0397959999999999</v>
      </c>
      <c r="I132" s="21">
        <f>'A. Thermody. result (all suite)'!M88</f>
        <v>10.188981</v>
      </c>
      <c r="J132" s="21">
        <f>'A. Thermody. result (all suite)'!N88</f>
        <v>0.179982</v>
      </c>
      <c r="K132" s="21">
        <f>'A. Thermody. result (all suite)'!O88</f>
        <v>10.188981</v>
      </c>
      <c r="L132" s="21">
        <f>'A. Thermody. result (all suite)'!P88</f>
        <v>12.038796</v>
      </c>
      <c r="M132" s="21">
        <f>'A. Thermody. result (all suite)'!Q88</f>
        <v>1.539846</v>
      </c>
      <c r="N132" s="21">
        <f>'A. Thermody. result (all suite)'!R88</f>
        <v>2.6997300000000002</v>
      </c>
      <c r="O132" s="21">
        <f>'A. Thermody. result (all suite)'!S88</f>
        <v>1.8098190000000001</v>
      </c>
      <c r="P132" s="21">
        <f>'A. Thermody. result (all suite)'!T88</f>
        <v>2.1997800000000001</v>
      </c>
      <c r="Q132" s="21">
        <f t="shared" si="174"/>
        <v>99.999999000000017</v>
      </c>
      <c r="S132" s="19">
        <f t="shared" si="175"/>
        <v>1589</v>
      </c>
      <c r="T132" s="19">
        <f t="shared" si="176"/>
        <v>1</v>
      </c>
      <c r="V132" s="61">
        <f t="shared" si="177"/>
        <v>39.517116786221379</v>
      </c>
      <c r="W132" s="21">
        <f t="shared" si="178"/>
        <v>3.3933282664733526</v>
      </c>
      <c r="X132" s="21">
        <f t="shared" si="179"/>
        <v>12.947454250174983</v>
      </c>
      <c r="Y132" s="21">
        <f t="shared" si="180"/>
        <v>1.9949249751024896</v>
      </c>
      <c r="Z132" s="21">
        <f t="shared" si="181"/>
        <v>9.9648458315168487</v>
      </c>
      <c r="AA132" s="21">
        <f t="shared" si="182"/>
        <v>0.17602279192080791</v>
      </c>
      <c r="AB132" s="21">
        <f t="shared" si="183"/>
        <v>9.9648458315168487</v>
      </c>
      <c r="AC132" s="21">
        <f t="shared" si="184"/>
        <v>11.77396897070293</v>
      </c>
      <c r="AD132" s="21">
        <f t="shared" si="185"/>
        <v>1.5059727753224676</v>
      </c>
      <c r="AE132" s="21">
        <f t="shared" si="186"/>
        <v>2.6403418788121189</v>
      </c>
      <c r="AF132" s="21">
        <f t="shared" si="187"/>
        <v>1.7700069632036797</v>
      </c>
      <c r="AG132" s="21">
        <f t="shared" si="188"/>
        <v>95.64882932096792</v>
      </c>
      <c r="AH132" s="21"/>
      <c r="AI132" s="61">
        <f t="shared" si="189"/>
        <v>41.314793988344739</v>
      </c>
      <c r="AJ132" s="21">
        <f t="shared" si="190"/>
        <v>3.5476945097638271</v>
      </c>
      <c r="AK132" s="21">
        <f t="shared" si="191"/>
        <v>13.536448215928839</v>
      </c>
      <c r="AL132" s="21">
        <f t="shared" si="192"/>
        <v>2.0856763112156216</v>
      </c>
      <c r="AM132" s="21">
        <f t="shared" si="193"/>
        <v>10.418157652591759</v>
      </c>
      <c r="AN132" s="21">
        <f t="shared" si="194"/>
        <v>0.18403026275431955</v>
      </c>
      <c r="AO132" s="21">
        <f t="shared" si="195"/>
        <v>10.418157652591759</v>
      </c>
      <c r="AP132" s="21">
        <f t="shared" si="196"/>
        <v>12.309579797566707</v>
      </c>
      <c r="AQ132" s="21">
        <f t="shared" si="197"/>
        <v>1.5744811368980673</v>
      </c>
      <c r="AR132" s="21">
        <f t="shared" si="198"/>
        <v>2.7604539413147937</v>
      </c>
      <c r="AS132" s="21">
        <f t="shared" si="199"/>
        <v>1.8505265310295469</v>
      </c>
      <c r="AT132" s="21">
        <f t="shared" si="200"/>
        <v>99.999999999999986</v>
      </c>
      <c r="AU132" s="21"/>
      <c r="AV132" s="21">
        <f>AR132*'[1]diagram lines'!$G$39</f>
        <v>2.2914698131109512</v>
      </c>
      <c r="AW132" s="21">
        <f>AK132*'[1]diagram lines'!$G$40</f>
        <v>7.1643869313886217</v>
      </c>
      <c r="AX132" s="21">
        <f>AQ132*'[1]diagram lines'!$G$38</f>
        <v>1.1680323116258977</v>
      </c>
      <c r="AY132" s="21">
        <f>AP132*'[1]diagram lines'!$G$41</f>
        <v>8.797135148482143</v>
      </c>
      <c r="AZ132" s="21">
        <f t="shared" si="201"/>
        <v>4.3349350782128608</v>
      </c>
      <c r="BA132" s="21">
        <f t="shared" si="202"/>
        <v>0.5845312031092702</v>
      </c>
      <c r="BB132" s="21">
        <f t="shared" si="203"/>
        <v>2.0709300567154845</v>
      </c>
      <c r="BC132" s="86">
        <f t="shared" si="204"/>
        <v>0.4828748304450271</v>
      </c>
      <c r="BX132" s="61">
        <f t="shared" si="205"/>
        <v>0.67253593541944079</v>
      </c>
      <c r="BY132" s="21">
        <f t="shared" si="206"/>
        <v>4.343581622433651E-2</v>
      </c>
      <c r="BZ132" s="21">
        <f t="shared" si="207"/>
        <v>0.12984185955276581</v>
      </c>
      <c r="CA132" s="21">
        <f t="shared" si="208"/>
        <v>1.27734736051099E-2</v>
      </c>
      <c r="CB132" s="21">
        <f t="shared" si="209"/>
        <v>0.14180906054279752</v>
      </c>
      <c r="CC132" s="21">
        <f t="shared" si="210"/>
        <v>2.5371017761488582E-3</v>
      </c>
      <c r="CD132" s="21">
        <f t="shared" si="211"/>
        <v>0.25282831265508687</v>
      </c>
      <c r="CE132" s="21">
        <f t="shared" si="212"/>
        <v>0.21467182596291012</v>
      </c>
      <c r="CF132" s="21">
        <f t="shared" si="213"/>
        <v>2.4840232295531537E-2</v>
      </c>
      <c r="CG132" s="21">
        <f t="shared" si="214"/>
        <v>2.8659554140127389E-2</v>
      </c>
      <c r="CH132" s="21">
        <f t="shared" si="215"/>
        <v>1.2750232486050839E-2</v>
      </c>
      <c r="CI132" s="21">
        <f t="shared" si="216"/>
        <v>0.12207436182019979</v>
      </c>
      <c r="CJ132" s="21">
        <f t="shared" si="217"/>
        <v>1.658757766480506</v>
      </c>
      <c r="CL132" s="68">
        <f t="shared" si="218"/>
        <v>0.40544553822732293</v>
      </c>
      <c r="CM132" s="19">
        <f t="shared" si="219"/>
        <v>2.618575002454825E-2</v>
      </c>
      <c r="CN132" s="19">
        <f t="shared" si="220"/>
        <v>7.827656465371656E-2</v>
      </c>
      <c r="CO132" s="19">
        <f t="shared" si="221"/>
        <v>7.7006262537128662E-3</v>
      </c>
      <c r="CP132" s="19">
        <f t="shared" si="222"/>
        <v>8.5491120770263523E-2</v>
      </c>
      <c r="CQ132" s="19">
        <f t="shared" si="223"/>
        <v>1.5295191542837455E-3</v>
      </c>
      <c r="CR132" s="19">
        <f t="shared" si="224"/>
        <v>0.15242027363135072</v>
      </c>
      <c r="CS132" s="19">
        <f t="shared" si="225"/>
        <v>0.12941722432347266</v>
      </c>
      <c r="CT132" s="19">
        <f t="shared" si="226"/>
        <v>1.4975201803115996E-2</v>
      </c>
      <c r="CU132" s="19">
        <f t="shared" si="227"/>
        <v>1.7277721147275306E-2</v>
      </c>
      <c r="CV132" s="19">
        <f t="shared" si="228"/>
        <v>7.6866150945618991E-3</v>
      </c>
      <c r="CW132" s="19">
        <f t="shared" si="229"/>
        <v>7.3593844916375509E-2</v>
      </c>
      <c r="CX132" s="19">
        <f t="shared" si="230"/>
        <v>1</v>
      </c>
      <c r="CZ132" s="68">
        <f t="shared" si="231"/>
        <v>2.4859999999999999E-5</v>
      </c>
      <c r="DA132" s="19">
        <f t="shared" si="232"/>
        <v>1.9531839999999998E-5</v>
      </c>
      <c r="DB132" s="19">
        <f t="shared" si="233"/>
        <v>3.5539999999999995E-5</v>
      </c>
      <c r="DC132" s="19">
        <f t="shared" si="234"/>
        <v>4.1106439999999999E-5</v>
      </c>
      <c r="DD132" s="19">
        <f t="shared" si="235"/>
        <v>1.3244719999999998E-5</v>
      </c>
      <c r="DE132" s="19">
        <f t="shared" si="236"/>
        <v>1.3244719999999998E-5</v>
      </c>
      <c r="DF132" s="19">
        <f t="shared" si="237"/>
        <v>1.231532E-5</v>
      </c>
      <c r="DG132" s="19">
        <f t="shared" si="238"/>
        <v>1.6975839999999997E-5</v>
      </c>
      <c r="DH132" s="19">
        <f t="shared" si="239"/>
        <v>2.5984879999999998E-5</v>
      </c>
      <c r="DI132" s="19">
        <f t="shared" si="240"/>
        <v>3.8535279999999995E-5</v>
      </c>
      <c r="DJ132" s="19">
        <f t="shared" si="241"/>
        <v>0</v>
      </c>
      <c r="DK132" s="19">
        <f t="shared" si="242"/>
        <v>2.2325359999999999E-5</v>
      </c>
      <c r="DM132" s="68">
        <f t="shared" si="243"/>
        <v>979.85389930400481</v>
      </c>
      <c r="DN132" s="19">
        <f t="shared" si="244"/>
        <v>107.09271179576091</v>
      </c>
      <c r="DO132" s="19">
        <f t="shared" si="245"/>
        <v>224.56608137571584</v>
      </c>
      <c r="DP132" s="19">
        <f t="shared" si="246"/>
        <v>29.915337023965286</v>
      </c>
      <c r="DQ132" s="19">
        <f t="shared" si="247"/>
        <v>463.77250914654553</v>
      </c>
      <c r="DR132" s="19">
        <f t="shared" si="248"/>
        <v>8.1922523696151313</v>
      </c>
      <c r="DS132" s="19">
        <f t="shared" si="249"/>
        <v>498.77201951256103</v>
      </c>
      <c r="DT132" s="19">
        <f t="shared" si="250"/>
        <v>427.53218338888371</v>
      </c>
      <c r="DU132" s="19">
        <f t="shared" si="251"/>
        <v>35.725112441356693</v>
      </c>
      <c r="DV132" s="19">
        <f t="shared" si="252"/>
        <v>42.235617129895871</v>
      </c>
      <c r="DX132" s="19">
        <f t="shared" si="253"/>
        <v>59.401554348645973</v>
      </c>
      <c r="DZ132" s="99">
        <f t="shared" si="254"/>
        <v>2877.0592778369505</v>
      </c>
      <c r="EA132" s="21">
        <f t="shared" si="255"/>
        <v>2.8770592778369504</v>
      </c>
      <c r="EB132" s="92">
        <f t="shared" si="256"/>
        <v>1316</v>
      </c>
    </row>
    <row r="133" spans="1:132" x14ac:dyDescent="0.3">
      <c r="A133" s="19">
        <f>'A. Thermody. result (all suite)'!C89</f>
        <v>1315</v>
      </c>
      <c r="B133" s="19" t="str">
        <f>'A. Thermody. result (all suite)'!A89</f>
        <v>Basanite</v>
      </c>
      <c r="C133" s="24">
        <f>'A. Thermody. result (all suite)'!G89</f>
        <v>100</v>
      </c>
      <c r="D133" s="19">
        <f>'A. Thermody. result (all suite)'!D89</f>
        <v>10000</v>
      </c>
      <c r="E133" s="61">
        <f>'A. Thermody. result (all suite)'!I89</f>
        <v>40.405959000000003</v>
      </c>
      <c r="F133" s="21">
        <f>'A. Thermody. result (all suite)'!J89</f>
        <v>3.4696530000000001</v>
      </c>
      <c r="G133" s="21">
        <f>'A. Thermody. result (all suite)'!K89</f>
        <v>13.238676</v>
      </c>
      <c r="H133" s="21">
        <f>'A. Thermody. result (all suite)'!L89</f>
        <v>2.0397959999999999</v>
      </c>
      <c r="I133" s="21">
        <f>'A. Thermody. result (all suite)'!M89</f>
        <v>10.188981</v>
      </c>
      <c r="J133" s="21">
        <f>'A. Thermody. result (all suite)'!N89</f>
        <v>0.179982</v>
      </c>
      <c r="K133" s="21">
        <f>'A. Thermody. result (all suite)'!O89</f>
        <v>10.188981</v>
      </c>
      <c r="L133" s="21">
        <f>'A. Thermody. result (all suite)'!P89</f>
        <v>12.038796</v>
      </c>
      <c r="M133" s="21">
        <f>'A. Thermody. result (all suite)'!Q89</f>
        <v>1.539846</v>
      </c>
      <c r="N133" s="21">
        <f>'A. Thermody. result (all suite)'!R89</f>
        <v>2.6997300000000002</v>
      </c>
      <c r="O133" s="21">
        <f>'A. Thermody. result (all suite)'!S89</f>
        <v>1.8098190000000001</v>
      </c>
      <c r="P133" s="21">
        <f>'A. Thermody. result (all suite)'!T89</f>
        <v>2.1997800000000001</v>
      </c>
      <c r="Q133" s="21">
        <f t="shared" si="174"/>
        <v>99.999999000000017</v>
      </c>
      <c r="S133" s="19">
        <f t="shared" si="175"/>
        <v>1588</v>
      </c>
      <c r="T133" s="19">
        <f t="shared" si="176"/>
        <v>1</v>
      </c>
      <c r="V133" s="61">
        <f t="shared" si="177"/>
        <v>39.517116786221379</v>
      </c>
      <c r="W133" s="21">
        <f t="shared" si="178"/>
        <v>3.3933282664733526</v>
      </c>
      <c r="X133" s="21">
        <f t="shared" si="179"/>
        <v>12.947454250174983</v>
      </c>
      <c r="Y133" s="21">
        <f t="shared" si="180"/>
        <v>1.9949249751024896</v>
      </c>
      <c r="Z133" s="21">
        <f t="shared" si="181"/>
        <v>9.9648458315168487</v>
      </c>
      <c r="AA133" s="21">
        <f t="shared" si="182"/>
        <v>0.17602279192080791</v>
      </c>
      <c r="AB133" s="21">
        <f t="shared" si="183"/>
        <v>9.9648458315168487</v>
      </c>
      <c r="AC133" s="21">
        <f t="shared" si="184"/>
        <v>11.77396897070293</v>
      </c>
      <c r="AD133" s="21">
        <f t="shared" si="185"/>
        <v>1.5059727753224676</v>
      </c>
      <c r="AE133" s="21">
        <f t="shared" si="186"/>
        <v>2.6403418788121189</v>
      </c>
      <c r="AF133" s="21">
        <f t="shared" si="187"/>
        <v>1.7700069632036797</v>
      </c>
      <c r="AG133" s="21">
        <f t="shared" si="188"/>
        <v>95.64882932096792</v>
      </c>
      <c r="AH133" s="21"/>
      <c r="AI133" s="61">
        <f t="shared" si="189"/>
        <v>41.314793988344739</v>
      </c>
      <c r="AJ133" s="21">
        <f t="shared" si="190"/>
        <v>3.5476945097638271</v>
      </c>
      <c r="AK133" s="21">
        <f t="shared" si="191"/>
        <v>13.536448215928839</v>
      </c>
      <c r="AL133" s="21">
        <f t="shared" si="192"/>
        <v>2.0856763112156216</v>
      </c>
      <c r="AM133" s="21">
        <f t="shared" si="193"/>
        <v>10.418157652591759</v>
      </c>
      <c r="AN133" s="21">
        <f t="shared" si="194"/>
        <v>0.18403026275431955</v>
      </c>
      <c r="AO133" s="21">
        <f t="shared" si="195"/>
        <v>10.418157652591759</v>
      </c>
      <c r="AP133" s="21">
        <f t="shared" si="196"/>
        <v>12.309579797566707</v>
      </c>
      <c r="AQ133" s="21">
        <f t="shared" si="197"/>
        <v>1.5744811368980673</v>
      </c>
      <c r="AR133" s="21">
        <f t="shared" si="198"/>
        <v>2.7604539413147937</v>
      </c>
      <c r="AS133" s="21">
        <f t="shared" si="199"/>
        <v>1.8505265310295469</v>
      </c>
      <c r="AT133" s="21">
        <f t="shared" si="200"/>
        <v>99.999999999999986</v>
      </c>
      <c r="AU133" s="21"/>
      <c r="AV133" s="21">
        <f>AR133*'[1]diagram lines'!$G$39</f>
        <v>2.2914698131109512</v>
      </c>
      <c r="AW133" s="21">
        <f>AK133*'[1]diagram lines'!$G$40</f>
        <v>7.1643869313886217</v>
      </c>
      <c r="AX133" s="21">
        <f>AQ133*'[1]diagram lines'!$G$38</f>
        <v>1.1680323116258977</v>
      </c>
      <c r="AY133" s="21">
        <f>AP133*'[1]diagram lines'!$G$41</f>
        <v>8.797135148482143</v>
      </c>
      <c r="AZ133" s="21">
        <f t="shared" si="201"/>
        <v>4.3349350782128608</v>
      </c>
      <c r="BA133" s="21">
        <f t="shared" si="202"/>
        <v>0.5845312031092702</v>
      </c>
      <c r="BB133" s="21">
        <f t="shared" si="203"/>
        <v>2.0709300567154845</v>
      </c>
      <c r="BC133" s="86">
        <f t="shared" si="204"/>
        <v>0.4828748304450271</v>
      </c>
      <c r="BX133" s="61">
        <f t="shared" si="205"/>
        <v>0.67253593541944079</v>
      </c>
      <c r="BY133" s="21">
        <f t="shared" si="206"/>
        <v>4.343581622433651E-2</v>
      </c>
      <c r="BZ133" s="21">
        <f t="shared" si="207"/>
        <v>0.12984185955276581</v>
      </c>
      <c r="CA133" s="21">
        <f t="shared" si="208"/>
        <v>1.27734736051099E-2</v>
      </c>
      <c r="CB133" s="21">
        <f t="shared" si="209"/>
        <v>0.14180906054279752</v>
      </c>
      <c r="CC133" s="21">
        <f t="shared" si="210"/>
        <v>2.5371017761488582E-3</v>
      </c>
      <c r="CD133" s="21">
        <f t="shared" si="211"/>
        <v>0.25282831265508687</v>
      </c>
      <c r="CE133" s="21">
        <f t="shared" si="212"/>
        <v>0.21467182596291012</v>
      </c>
      <c r="CF133" s="21">
        <f t="shared" si="213"/>
        <v>2.4840232295531537E-2</v>
      </c>
      <c r="CG133" s="21">
        <f t="shared" si="214"/>
        <v>2.8659554140127389E-2</v>
      </c>
      <c r="CH133" s="21">
        <f t="shared" si="215"/>
        <v>1.2750232486050839E-2</v>
      </c>
      <c r="CI133" s="21">
        <f t="shared" si="216"/>
        <v>0.12207436182019979</v>
      </c>
      <c r="CJ133" s="21">
        <f t="shared" si="217"/>
        <v>1.658757766480506</v>
      </c>
      <c r="CL133" s="68">
        <f t="shared" si="218"/>
        <v>0.40544553822732293</v>
      </c>
      <c r="CM133" s="19">
        <f t="shared" si="219"/>
        <v>2.618575002454825E-2</v>
      </c>
      <c r="CN133" s="19">
        <f t="shared" si="220"/>
        <v>7.827656465371656E-2</v>
      </c>
      <c r="CO133" s="19">
        <f t="shared" si="221"/>
        <v>7.7006262537128662E-3</v>
      </c>
      <c r="CP133" s="19">
        <f t="shared" si="222"/>
        <v>8.5491120770263523E-2</v>
      </c>
      <c r="CQ133" s="19">
        <f t="shared" si="223"/>
        <v>1.5295191542837455E-3</v>
      </c>
      <c r="CR133" s="19">
        <f t="shared" si="224"/>
        <v>0.15242027363135072</v>
      </c>
      <c r="CS133" s="19">
        <f t="shared" si="225"/>
        <v>0.12941722432347266</v>
      </c>
      <c r="CT133" s="19">
        <f t="shared" si="226"/>
        <v>1.4975201803115996E-2</v>
      </c>
      <c r="CU133" s="19">
        <f t="shared" si="227"/>
        <v>1.7277721147275306E-2</v>
      </c>
      <c r="CV133" s="19">
        <f t="shared" si="228"/>
        <v>7.6866150945618991E-3</v>
      </c>
      <c r="CW133" s="19">
        <f t="shared" si="229"/>
        <v>7.3593844916375509E-2</v>
      </c>
      <c r="CX133" s="19">
        <f t="shared" si="230"/>
        <v>1</v>
      </c>
      <c r="CZ133" s="68">
        <f t="shared" si="231"/>
        <v>2.4859999999999999E-5</v>
      </c>
      <c r="DA133" s="19">
        <f t="shared" si="232"/>
        <v>1.9524599999999996E-5</v>
      </c>
      <c r="DB133" s="19">
        <f t="shared" si="233"/>
        <v>3.5539999999999995E-5</v>
      </c>
      <c r="DC133" s="19">
        <f t="shared" si="234"/>
        <v>4.109735E-5</v>
      </c>
      <c r="DD133" s="19">
        <f t="shared" si="235"/>
        <v>1.3241799999999997E-5</v>
      </c>
      <c r="DE133" s="19">
        <f t="shared" si="236"/>
        <v>1.3241799999999997E-5</v>
      </c>
      <c r="DF133" s="19">
        <f t="shared" si="237"/>
        <v>1.231205E-5</v>
      </c>
      <c r="DG133" s="19">
        <f t="shared" si="238"/>
        <v>1.69721E-5</v>
      </c>
      <c r="DH133" s="19">
        <f t="shared" si="239"/>
        <v>2.5977199999999996E-5</v>
      </c>
      <c r="DI133" s="19">
        <f t="shared" si="240"/>
        <v>3.8523199999999991E-5</v>
      </c>
      <c r="DJ133" s="19">
        <f t="shared" si="241"/>
        <v>0</v>
      </c>
      <c r="DK133" s="19">
        <f t="shared" si="242"/>
        <v>2.2315899999999998E-5</v>
      </c>
      <c r="DM133" s="68">
        <f t="shared" si="243"/>
        <v>979.85389930400481</v>
      </c>
      <c r="DN133" s="19">
        <f t="shared" si="244"/>
        <v>107.13242329988397</v>
      </c>
      <c r="DO133" s="19">
        <f t="shared" si="245"/>
        <v>224.56608137571584</v>
      </c>
      <c r="DP133" s="19">
        <f t="shared" si="246"/>
        <v>29.921953762357123</v>
      </c>
      <c r="DQ133" s="19">
        <f t="shared" si="247"/>
        <v>463.87477739759214</v>
      </c>
      <c r="DR133" s="19">
        <f t="shared" si="248"/>
        <v>8.1940588745403886</v>
      </c>
      <c r="DS133" s="19">
        <f t="shared" si="249"/>
        <v>498.9044901006277</v>
      </c>
      <c r="DT133" s="19">
        <f t="shared" si="250"/>
        <v>427.62639508725181</v>
      </c>
      <c r="DU133" s="19">
        <f t="shared" si="251"/>
        <v>35.735674351937881</v>
      </c>
      <c r="DV133" s="19">
        <f t="shared" si="252"/>
        <v>42.248861259535396</v>
      </c>
      <c r="DX133" s="19">
        <f t="shared" si="253"/>
        <v>59.426735439443931</v>
      </c>
      <c r="DZ133" s="99">
        <f t="shared" si="254"/>
        <v>2877.4853502528908</v>
      </c>
      <c r="EA133" s="21">
        <f t="shared" si="255"/>
        <v>2.8774853502528908</v>
      </c>
      <c r="EB133" s="92">
        <f t="shared" si="256"/>
        <v>1315</v>
      </c>
    </row>
    <row r="134" spans="1:132" x14ac:dyDescent="0.3">
      <c r="A134" s="19">
        <f>'A. Thermody. result (all suite)'!C90</f>
        <v>1314</v>
      </c>
      <c r="B134" s="19" t="str">
        <f>'A. Thermody. result (all suite)'!A90</f>
        <v>Basanite</v>
      </c>
      <c r="C134" s="24">
        <f>'A. Thermody. result (all suite)'!G90</f>
        <v>100</v>
      </c>
      <c r="D134" s="19">
        <f>'A. Thermody. result (all suite)'!D90</f>
        <v>10000</v>
      </c>
      <c r="E134" s="61">
        <f>'A. Thermody. result (all suite)'!I90</f>
        <v>40.405959000000003</v>
      </c>
      <c r="F134" s="21">
        <f>'A. Thermody. result (all suite)'!J90</f>
        <v>3.4696530000000001</v>
      </c>
      <c r="G134" s="21">
        <f>'A. Thermody. result (all suite)'!K90</f>
        <v>13.238676</v>
      </c>
      <c r="H134" s="21">
        <f>'A. Thermody. result (all suite)'!L90</f>
        <v>2.0397959999999999</v>
      </c>
      <c r="I134" s="21">
        <f>'A. Thermody. result (all suite)'!M90</f>
        <v>10.188981</v>
      </c>
      <c r="J134" s="21">
        <f>'A. Thermody. result (all suite)'!N90</f>
        <v>0.179982</v>
      </c>
      <c r="K134" s="21">
        <f>'A. Thermody. result (all suite)'!O90</f>
        <v>10.188981</v>
      </c>
      <c r="L134" s="21">
        <f>'A. Thermody. result (all suite)'!P90</f>
        <v>12.038796</v>
      </c>
      <c r="M134" s="21">
        <f>'A. Thermody. result (all suite)'!Q90</f>
        <v>1.539846</v>
      </c>
      <c r="N134" s="21">
        <f>'A. Thermody. result (all suite)'!R90</f>
        <v>2.6997300000000002</v>
      </c>
      <c r="O134" s="21">
        <f>'A. Thermody. result (all suite)'!S90</f>
        <v>1.8098190000000001</v>
      </c>
      <c r="P134" s="21">
        <f>'A. Thermody. result (all suite)'!T90</f>
        <v>2.1997800000000001</v>
      </c>
      <c r="Q134" s="21">
        <f t="shared" si="174"/>
        <v>99.999999000000017</v>
      </c>
      <c r="S134" s="19">
        <f t="shared" si="175"/>
        <v>1587</v>
      </c>
      <c r="T134" s="19">
        <f t="shared" si="176"/>
        <v>1</v>
      </c>
      <c r="V134" s="61">
        <f t="shared" si="177"/>
        <v>39.517116786221379</v>
      </c>
      <c r="W134" s="21">
        <f t="shared" si="178"/>
        <v>3.3933282664733526</v>
      </c>
      <c r="X134" s="21">
        <f t="shared" si="179"/>
        <v>12.947454250174983</v>
      </c>
      <c r="Y134" s="21">
        <f t="shared" si="180"/>
        <v>1.9949249751024896</v>
      </c>
      <c r="Z134" s="21">
        <f t="shared" si="181"/>
        <v>9.9648458315168487</v>
      </c>
      <c r="AA134" s="21">
        <f t="shared" si="182"/>
        <v>0.17602279192080791</v>
      </c>
      <c r="AB134" s="21">
        <f t="shared" si="183"/>
        <v>9.9648458315168487</v>
      </c>
      <c r="AC134" s="21">
        <f t="shared" si="184"/>
        <v>11.77396897070293</v>
      </c>
      <c r="AD134" s="21">
        <f t="shared" si="185"/>
        <v>1.5059727753224676</v>
      </c>
      <c r="AE134" s="21">
        <f t="shared" si="186"/>
        <v>2.6403418788121189</v>
      </c>
      <c r="AF134" s="21">
        <f t="shared" si="187"/>
        <v>1.7700069632036797</v>
      </c>
      <c r="AG134" s="21">
        <f t="shared" si="188"/>
        <v>95.64882932096792</v>
      </c>
      <c r="AH134" s="21"/>
      <c r="AI134" s="61">
        <f t="shared" si="189"/>
        <v>41.314793988344739</v>
      </c>
      <c r="AJ134" s="21">
        <f t="shared" si="190"/>
        <v>3.5476945097638271</v>
      </c>
      <c r="AK134" s="21">
        <f t="shared" si="191"/>
        <v>13.536448215928839</v>
      </c>
      <c r="AL134" s="21">
        <f t="shared" si="192"/>
        <v>2.0856763112156216</v>
      </c>
      <c r="AM134" s="21">
        <f t="shared" si="193"/>
        <v>10.418157652591759</v>
      </c>
      <c r="AN134" s="21">
        <f t="shared" si="194"/>
        <v>0.18403026275431955</v>
      </c>
      <c r="AO134" s="21">
        <f t="shared" si="195"/>
        <v>10.418157652591759</v>
      </c>
      <c r="AP134" s="21">
        <f t="shared" si="196"/>
        <v>12.309579797566707</v>
      </c>
      <c r="AQ134" s="21">
        <f t="shared" si="197"/>
        <v>1.5744811368980673</v>
      </c>
      <c r="AR134" s="21">
        <f t="shared" si="198"/>
        <v>2.7604539413147937</v>
      </c>
      <c r="AS134" s="21">
        <f t="shared" si="199"/>
        <v>1.8505265310295469</v>
      </c>
      <c r="AT134" s="21">
        <f t="shared" si="200"/>
        <v>99.999999999999986</v>
      </c>
      <c r="AU134" s="21"/>
      <c r="AV134" s="21">
        <f>AR134*'[1]diagram lines'!$G$39</f>
        <v>2.2914698131109512</v>
      </c>
      <c r="AW134" s="21">
        <f>AK134*'[1]diagram lines'!$G$40</f>
        <v>7.1643869313886217</v>
      </c>
      <c r="AX134" s="21">
        <f>AQ134*'[1]diagram lines'!$G$38</f>
        <v>1.1680323116258977</v>
      </c>
      <c r="AY134" s="21">
        <f>AP134*'[1]diagram lines'!$G$41</f>
        <v>8.797135148482143</v>
      </c>
      <c r="AZ134" s="21">
        <f t="shared" si="201"/>
        <v>4.3349350782128608</v>
      </c>
      <c r="BA134" s="21">
        <f t="shared" si="202"/>
        <v>0.5845312031092702</v>
      </c>
      <c r="BB134" s="21">
        <f t="shared" si="203"/>
        <v>2.0709300567154845</v>
      </c>
      <c r="BC134" s="86">
        <f t="shared" si="204"/>
        <v>0.4828748304450271</v>
      </c>
      <c r="BX134" s="61">
        <f t="shared" si="205"/>
        <v>0.67253593541944079</v>
      </c>
      <c r="BY134" s="21">
        <f t="shared" si="206"/>
        <v>4.343581622433651E-2</v>
      </c>
      <c r="BZ134" s="21">
        <f t="shared" si="207"/>
        <v>0.12984185955276581</v>
      </c>
      <c r="CA134" s="21">
        <f t="shared" si="208"/>
        <v>1.27734736051099E-2</v>
      </c>
      <c r="CB134" s="21">
        <f t="shared" si="209"/>
        <v>0.14180906054279752</v>
      </c>
      <c r="CC134" s="21">
        <f t="shared" si="210"/>
        <v>2.5371017761488582E-3</v>
      </c>
      <c r="CD134" s="21">
        <f t="shared" si="211"/>
        <v>0.25282831265508687</v>
      </c>
      <c r="CE134" s="21">
        <f t="shared" si="212"/>
        <v>0.21467182596291012</v>
      </c>
      <c r="CF134" s="21">
        <f t="shared" si="213"/>
        <v>2.4840232295531537E-2</v>
      </c>
      <c r="CG134" s="21">
        <f t="shared" si="214"/>
        <v>2.8659554140127389E-2</v>
      </c>
      <c r="CH134" s="21">
        <f t="shared" si="215"/>
        <v>1.2750232486050839E-2</v>
      </c>
      <c r="CI134" s="21">
        <f t="shared" si="216"/>
        <v>0.12207436182019979</v>
      </c>
      <c r="CJ134" s="21">
        <f t="shared" si="217"/>
        <v>1.658757766480506</v>
      </c>
      <c r="CL134" s="68">
        <f t="shared" si="218"/>
        <v>0.40544553822732293</v>
      </c>
      <c r="CM134" s="19">
        <f t="shared" si="219"/>
        <v>2.618575002454825E-2</v>
      </c>
      <c r="CN134" s="19">
        <f t="shared" si="220"/>
        <v>7.827656465371656E-2</v>
      </c>
      <c r="CO134" s="19">
        <f t="shared" si="221"/>
        <v>7.7006262537128662E-3</v>
      </c>
      <c r="CP134" s="19">
        <f t="shared" si="222"/>
        <v>8.5491120770263523E-2</v>
      </c>
      <c r="CQ134" s="19">
        <f t="shared" si="223"/>
        <v>1.5295191542837455E-3</v>
      </c>
      <c r="CR134" s="19">
        <f t="shared" si="224"/>
        <v>0.15242027363135072</v>
      </c>
      <c r="CS134" s="19">
        <f t="shared" si="225"/>
        <v>0.12941722432347266</v>
      </c>
      <c r="CT134" s="19">
        <f t="shared" si="226"/>
        <v>1.4975201803115996E-2</v>
      </c>
      <c r="CU134" s="19">
        <f t="shared" si="227"/>
        <v>1.7277721147275306E-2</v>
      </c>
      <c r="CV134" s="19">
        <f t="shared" si="228"/>
        <v>7.6866150945618991E-3</v>
      </c>
      <c r="CW134" s="19">
        <f t="shared" si="229"/>
        <v>7.3593844916375509E-2</v>
      </c>
      <c r="CX134" s="19">
        <f t="shared" si="230"/>
        <v>1</v>
      </c>
      <c r="CZ134" s="68">
        <f t="shared" si="231"/>
        <v>2.4859999999999999E-5</v>
      </c>
      <c r="DA134" s="19">
        <f t="shared" si="232"/>
        <v>1.9517359999999998E-5</v>
      </c>
      <c r="DB134" s="19">
        <f t="shared" si="233"/>
        <v>3.5539999999999995E-5</v>
      </c>
      <c r="DC134" s="19">
        <f t="shared" si="234"/>
        <v>4.1088259999999995E-5</v>
      </c>
      <c r="DD134" s="19">
        <f t="shared" si="235"/>
        <v>1.3238879999999998E-5</v>
      </c>
      <c r="DE134" s="19">
        <f t="shared" si="236"/>
        <v>1.3238879999999998E-5</v>
      </c>
      <c r="DF134" s="19">
        <f t="shared" si="237"/>
        <v>1.230878E-5</v>
      </c>
      <c r="DG134" s="19">
        <f t="shared" si="238"/>
        <v>1.6968359999999999E-5</v>
      </c>
      <c r="DH134" s="19">
        <f t="shared" si="239"/>
        <v>2.5969519999999997E-5</v>
      </c>
      <c r="DI134" s="19">
        <f t="shared" si="240"/>
        <v>3.8511119999999993E-5</v>
      </c>
      <c r="DJ134" s="19">
        <f t="shared" si="241"/>
        <v>0</v>
      </c>
      <c r="DK134" s="19">
        <f t="shared" si="242"/>
        <v>2.230644E-5</v>
      </c>
      <c r="DM134" s="68">
        <f t="shared" si="243"/>
        <v>979.85389930400481</v>
      </c>
      <c r="DN134" s="19">
        <f t="shared" si="244"/>
        <v>107.17216426611562</v>
      </c>
      <c r="DO134" s="19">
        <f t="shared" si="245"/>
        <v>224.56608137571584</v>
      </c>
      <c r="DP134" s="19">
        <f t="shared" si="246"/>
        <v>29.928573428405286</v>
      </c>
      <c r="DQ134" s="19">
        <f t="shared" si="247"/>
        <v>463.97709076171361</v>
      </c>
      <c r="DR134" s="19">
        <f t="shared" si="248"/>
        <v>8.1958661763600027</v>
      </c>
      <c r="DS134" s="19">
        <f t="shared" si="249"/>
        <v>499.03703107403277</v>
      </c>
      <c r="DT134" s="19">
        <f t="shared" si="250"/>
        <v>427.72064831606275</v>
      </c>
      <c r="DU134" s="19">
        <f t="shared" si="251"/>
        <v>35.74624250949423</v>
      </c>
      <c r="DV134" s="19">
        <f t="shared" si="252"/>
        <v>42.26211369789646</v>
      </c>
      <c r="DX134" s="19">
        <f t="shared" si="253"/>
        <v>59.451937888479144</v>
      </c>
      <c r="DZ134" s="99">
        <f t="shared" si="254"/>
        <v>2877.9116487982806</v>
      </c>
      <c r="EA134" s="21">
        <f t="shared" si="255"/>
        <v>2.8779116487982805</v>
      </c>
      <c r="EB134" s="92">
        <f t="shared" si="256"/>
        <v>1314</v>
      </c>
    </row>
    <row r="135" spans="1:132" x14ac:dyDescent="0.3">
      <c r="A135" s="19">
        <f>'A. Thermody. result (all suite)'!C91</f>
        <v>1313</v>
      </c>
      <c r="B135" s="19" t="str">
        <f>'A. Thermody. result (all suite)'!A91</f>
        <v>Basanite</v>
      </c>
      <c r="C135" s="24">
        <f>'A. Thermody. result (all suite)'!G91</f>
        <v>100</v>
      </c>
      <c r="D135" s="19">
        <f>'A. Thermody. result (all suite)'!D91</f>
        <v>10000</v>
      </c>
      <c r="E135" s="61">
        <f>'A. Thermody. result (all suite)'!I91</f>
        <v>40.405959000000003</v>
      </c>
      <c r="F135" s="21">
        <f>'A. Thermody. result (all suite)'!J91</f>
        <v>3.4696530000000001</v>
      </c>
      <c r="G135" s="21">
        <f>'A. Thermody. result (all suite)'!K91</f>
        <v>13.238676</v>
      </c>
      <c r="H135" s="21">
        <f>'A. Thermody. result (all suite)'!L91</f>
        <v>2.0397959999999999</v>
      </c>
      <c r="I135" s="21">
        <f>'A. Thermody. result (all suite)'!M91</f>
        <v>10.188981</v>
      </c>
      <c r="J135" s="21">
        <f>'A. Thermody. result (all suite)'!N91</f>
        <v>0.179982</v>
      </c>
      <c r="K135" s="21">
        <f>'A. Thermody. result (all suite)'!O91</f>
        <v>10.188981</v>
      </c>
      <c r="L135" s="21">
        <f>'A. Thermody. result (all suite)'!P91</f>
        <v>12.038796</v>
      </c>
      <c r="M135" s="21">
        <f>'A. Thermody. result (all suite)'!Q91</f>
        <v>1.539846</v>
      </c>
      <c r="N135" s="21">
        <f>'A. Thermody. result (all suite)'!R91</f>
        <v>2.6997300000000002</v>
      </c>
      <c r="O135" s="21">
        <f>'A. Thermody. result (all suite)'!S91</f>
        <v>1.8098190000000001</v>
      </c>
      <c r="P135" s="21">
        <f>'A. Thermody. result (all suite)'!T91</f>
        <v>2.1997800000000001</v>
      </c>
      <c r="Q135" s="21">
        <f t="shared" si="174"/>
        <v>99.999999000000017</v>
      </c>
      <c r="S135" s="19">
        <f t="shared" si="175"/>
        <v>1586</v>
      </c>
      <c r="T135" s="19">
        <f t="shared" si="176"/>
        <v>1</v>
      </c>
      <c r="V135" s="61">
        <f t="shared" si="177"/>
        <v>39.517116786221379</v>
      </c>
      <c r="W135" s="21">
        <f t="shared" si="178"/>
        <v>3.3933282664733526</v>
      </c>
      <c r="X135" s="21">
        <f t="shared" si="179"/>
        <v>12.947454250174983</v>
      </c>
      <c r="Y135" s="21">
        <f t="shared" si="180"/>
        <v>1.9949249751024896</v>
      </c>
      <c r="Z135" s="21">
        <f t="shared" si="181"/>
        <v>9.9648458315168487</v>
      </c>
      <c r="AA135" s="21">
        <f t="shared" si="182"/>
        <v>0.17602279192080791</v>
      </c>
      <c r="AB135" s="21">
        <f t="shared" si="183"/>
        <v>9.9648458315168487</v>
      </c>
      <c r="AC135" s="21">
        <f t="shared" si="184"/>
        <v>11.77396897070293</v>
      </c>
      <c r="AD135" s="21">
        <f t="shared" si="185"/>
        <v>1.5059727753224676</v>
      </c>
      <c r="AE135" s="21">
        <f t="shared" si="186"/>
        <v>2.6403418788121189</v>
      </c>
      <c r="AF135" s="21">
        <f t="shared" si="187"/>
        <v>1.7700069632036797</v>
      </c>
      <c r="AG135" s="21">
        <f t="shared" si="188"/>
        <v>95.64882932096792</v>
      </c>
      <c r="AH135" s="21"/>
      <c r="AI135" s="61">
        <f t="shared" si="189"/>
        <v>41.314793988344739</v>
      </c>
      <c r="AJ135" s="21">
        <f t="shared" si="190"/>
        <v>3.5476945097638271</v>
      </c>
      <c r="AK135" s="21">
        <f t="shared" si="191"/>
        <v>13.536448215928839</v>
      </c>
      <c r="AL135" s="21">
        <f t="shared" si="192"/>
        <v>2.0856763112156216</v>
      </c>
      <c r="AM135" s="21">
        <f t="shared" si="193"/>
        <v>10.418157652591759</v>
      </c>
      <c r="AN135" s="21">
        <f t="shared" si="194"/>
        <v>0.18403026275431955</v>
      </c>
      <c r="AO135" s="21">
        <f t="shared" si="195"/>
        <v>10.418157652591759</v>
      </c>
      <c r="AP135" s="21">
        <f t="shared" si="196"/>
        <v>12.309579797566707</v>
      </c>
      <c r="AQ135" s="21">
        <f t="shared" si="197"/>
        <v>1.5744811368980673</v>
      </c>
      <c r="AR135" s="21">
        <f t="shared" si="198"/>
        <v>2.7604539413147937</v>
      </c>
      <c r="AS135" s="21">
        <f t="shared" si="199"/>
        <v>1.8505265310295469</v>
      </c>
      <c r="AT135" s="21">
        <f t="shared" si="200"/>
        <v>99.999999999999986</v>
      </c>
      <c r="AU135" s="21"/>
      <c r="AV135" s="21">
        <f>AR135*'[1]diagram lines'!$G$39</f>
        <v>2.2914698131109512</v>
      </c>
      <c r="AW135" s="21">
        <f>AK135*'[1]diagram lines'!$G$40</f>
        <v>7.1643869313886217</v>
      </c>
      <c r="AX135" s="21">
        <f>AQ135*'[1]diagram lines'!$G$38</f>
        <v>1.1680323116258977</v>
      </c>
      <c r="AY135" s="21">
        <f>AP135*'[1]diagram lines'!$G$41</f>
        <v>8.797135148482143</v>
      </c>
      <c r="AZ135" s="21">
        <f t="shared" si="201"/>
        <v>4.3349350782128608</v>
      </c>
      <c r="BA135" s="21">
        <f t="shared" si="202"/>
        <v>0.5845312031092702</v>
      </c>
      <c r="BB135" s="21">
        <f t="shared" si="203"/>
        <v>2.0709300567154845</v>
      </c>
      <c r="BC135" s="86">
        <f t="shared" si="204"/>
        <v>0.4828748304450271</v>
      </c>
      <c r="BX135" s="61">
        <f t="shared" si="205"/>
        <v>0.67253593541944079</v>
      </c>
      <c r="BY135" s="21">
        <f t="shared" si="206"/>
        <v>4.343581622433651E-2</v>
      </c>
      <c r="BZ135" s="21">
        <f t="shared" si="207"/>
        <v>0.12984185955276581</v>
      </c>
      <c r="CA135" s="21">
        <f t="shared" si="208"/>
        <v>1.27734736051099E-2</v>
      </c>
      <c r="CB135" s="21">
        <f t="shared" si="209"/>
        <v>0.14180906054279752</v>
      </c>
      <c r="CC135" s="21">
        <f t="shared" si="210"/>
        <v>2.5371017761488582E-3</v>
      </c>
      <c r="CD135" s="21">
        <f t="shared" si="211"/>
        <v>0.25282831265508687</v>
      </c>
      <c r="CE135" s="21">
        <f t="shared" si="212"/>
        <v>0.21467182596291012</v>
      </c>
      <c r="CF135" s="21">
        <f t="shared" si="213"/>
        <v>2.4840232295531537E-2</v>
      </c>
      <c r="CG135" s="21">
        <f t="shared" si="214"/>
        <v>2.8659554140127389E-2</v>
      </c>
      <c r="CH135" s="21">
        <f t="shared" si="215"/>
        <v>1.2750232486050839E-2</v>
      </c>
      <c r="CI135" s="21">
        <f t="shared" si="216"/>
        <v>0.12207436182019979</v>
      </c>
      <c r="CJ135" s="21">
        <f t="shared" si="217"/>
        <v>1.658757766480506</v>
      </c>
      <c r="CL135" s="68">
        <f t="shared" si="218"/>
        <v>0.40544553822732293</v>
      </c>
      <c r="CM135" s="19">
        <f t="shared" si="219"/>
        <v>2.618575002454825E-2</v>
      </c>
      <c r="CN135" s="19">
        <f t="shared" si="220"/>
        <v>7.827656465371656E-2</v>
      </c>
      <c r="CO135" s="19">
        <f t="shared" si="221"/>
        <v>7.7006262537128662E-3</v>
      </c>
      <c r="CP135" s="19">
        <f t="shared" si="222"/>
        <v>8.5491120770263523E-2</v>
      </c>
      <c r="CQ135" s="19">
        <f t="shared" si="223"/>
        <v>1.5295191542837455E-3</v>
      </c>
      <c r="CR135" s="19">
        <f t="shared" si="224"/>
        <v>0.15242027363135072</v>
      </c>
      <c r="CS135" s="19">
        <f t="shared" si="225"/>
        <v>0.12941722432347266</v>
      </c>
      <c r="CT135" s="19">
        <f t="shared" si="226"/>
        <v>1.4975201803115996E-2</v>
      </c>
      <c r="CU135" s="19">
        <f t="shared" si="227"/>
        <v>1.7277721147275306E-2</v>
      </c>
      <c r="CV135" s="19">
        <f t="shared" si="228"/>
        <v>7.6866150945618991E-3</v>
      </c>
      <c r="CW135" s="19">
        <f t="shared" si="229"/>
        <v>7.3593844916375509E-2</v>
      </c>
      <c r="CX135" s="19">
        <f t="shared" si="230"/>
        <v>1</v>
      </c>
      <c r="CZ135" s="68">
        <f t="shared" si="231"/>
        <v>2.4859999999999999E-5</v>
      </c>
      <c r="DA135" s="19">
        <f t="shared" si="232"/>
        <v>1.9510119999999996E-5</v>
      </c>
      <c r="DB135" s="19">
        <f t="shared" si="233"/>
        <v>3.5539999999999995E-5</v>
      </c>
      <c r="DC135" s="19">
        <f t="shared" si="234"/>
        <v>4.1079169999999996E-5</v>
      </c>
      <c r="DD135" s="19">
        <f t="shared" si="235"/>
        <v>1.3235959999999997E-5</v>
      </c>
      <c r="DE135" s="19">
        <f t="shared" si="236"/>
        <v>1.3235959999999997E-5</v>
      </c>
      <c r="DF135" s="19">
        <f t="shared" si="237"/>
        <v>1.230551E-5</v>
      </c>
      <c r="DG135" s="19">
        <f t="shared" si="238"/>
        <v>1.6964619999999998E-5</v>
      </c>
      <c r="DH135" s="19">
        <f t="shared" si="239"/>
        <v>2.5961839999999999E-5</v>
      </c>
      <c r="DI135" s="19">
        <f t="shared" si="240"/>
        <v>3.8499039999999995E-5</v>
      </c>
      <c r="DJ135" s="19">
        <f t="shared" si="241"/>
        <v>0</v>
      </c>
      <c r="DK135" s="19">
        <f t="shared" si="242"/>
        <v>2.2296979999999999E-5</v>
      </c>
      <c r="DM135" s="68">
        <f t="shared" si="243"/>
        <v>979.85389930400481</v>
      </c>
      <c r="DN135" s="19">
        <f t="shared" si="244"/>
        <v>107.21193472725513</v>
      </c>
      <c r="DO135" s="19">
        <f t="shared" si="245"/>
        <v>224.56608137571584</v>
      </c>
      <c r="DP135" s="19">
        <f t="shared" si="246"/>
        <v>29.935196024053255</v>
      </c>
      <c r="DQ135" s="19">
        <f t="shared" si="247"/>
        <v>464.07944926876746</v>
      </c>
      <c r="DR135" s="19">
        <f t="shared" si="248"/>
        <v>8.1976742756013863</v>
      </c>
      <c r="DS135" s="19">
        <f t="shared" si="249"/>
        <v>499.16964248888775</v>
      </c>
      <c r="DT135" s="19">
        <f t="shared" si="250"/>
        <v>427.81494310278373</v>
      </c>
      <c r="DU135" s="19">
        <f t="shared" si="251"/>
        <v>35.756816919569665</v>
      </c>
      <c r="DV135" s="19">
        <f t="shared" si="252"/>
        <v>42.275374452800229</v>
      </c>
      <c r="DX135" s="19">
        <f t="shared" si="253"/>
        <v>59.477161722936778</v>
      </c>
      <c r="DZ135" s="99">
        <f t="shared" si="254"/>
        <v>2878.3381736623764</v>
      </c>
      <c r="EA135" s="21">
        <f t="shared" si="255"/>
        <v>2.8783381736623763</v>
      </c>
      <c r="EB135" s="92">
        <f t="shared" si="256"/>
        <v>1313</v>
      </c>
    </row>
    <row r="136" spans="1:132" x14ac:dyDescent="0.3">
      <c r="A136" s="19">
        <f>'A. Thermody. result (all suite)'!C92</f>
        <v>1312</v>
      </c>
      <c r="B136" s="19" t="str">
        <f>'A. Thermody. result (all suite)'!A92</f>
        <v>Basanite</v>
      </c>
      <c r="C136" s="24">
        <f>'A. Thermody. result (all suite)'!G92</f>
        <v>100</v>
      </c>
      <c r="D136" s="19">
        <f>'A. Thermody. result (all suite)'!D92</f>
        <v>10000</v>
      </c>
      <c r="E136" s="61">
        <f>'A. Thermody. result (all suite)'!I92</f>
        <v>40.405959000000003</v>
      </c>
      <c r="F136" s="21">
        <f>'A. Thermody. result (all suite)'!J92</f>
        <v>3.4696530000000001</v>
      </c>
      <c r="G136" s="21">
        <f>'A. Thermody. result (all suite)'!K92</f>
        <v>13.238676</v>
      </c>
      <c r="H136" s="21">
        <f>'A. Thermody. result (all suite)'!L92</f>
        <v>2.0397959999999999</v>
      </c>
      <c r="I136" s="21">
        <f>'A. Thermody. result (all suite)'!M92</f>
        <v>10.188981</v>
      </c>
      <c r="J136" s="21">
        <f>'A. Thermody. result (all suite)'!N92</f>
        <v>0.179982</v>
      </c>
      <c r="K136" s="21">
        <f>'A. Thermody. result (all suite)'!O92</f>
        <v>10.188981</v>
      </c>
      <c r="L136" s="21">
        <f>'A. Thermody. result (all suite)'!P92</f>
        <v>12.038796</v>
      </c>
      <c r="M136" s="21">
        <f>'A. Thermody. result (all suite)'!Q92</f>
        <v>1.539846</v>
      </c>
      <c r="N136" s="21">
        <f>'A. Thermody. result (all suite)'!R92</f>
        <v>2.6997300000000002</v>
      </c>
      <c r="O136" s="21">
        <f>'A. Thermody. result (all suite)'!S92</f>
        <v>1.8098190000000001</v>
      </c>
      <c r="P136" s="21">
        <f>'A. Thermody. result (all suite)'!T92</f>
        <v>2.1997800000000001</v>
      </c>
      <c r="Q136" s="21">
        <f t="shared" si="174"/>
        <v>99.999999000000017</v>
      </c>
      <c r="S136" s="19">
        <f t="shared" si="175"/>
        <v>1585</v>
      </c>
      <c r="T136" s="19">
        <f t="shared" si="176"/>
        <v>1</v>
      </c>
      <c r="V136" s="61">
        <f t="shared" si="177"/>
        <v>39.517116786221379</v>
      </c>
      <c r="W136" s="21">
        <f t="shared" si="178"/>
        <v>3.3933282664733526</v>
      </c>
      <c r="X136" s="21">
        <f t="shared" si="179"/>
        <v>12.947454250174983</v>
      </c>
      <c r="Y136" s="21">
        <f t="shared" si="180"/>
        <v>1.9949249751024896</v>
      </c>
      <c r="Z136" s="21">
        <f t="shared" si="181"/>
        <v>9.9648458315168487</v>
      </c>
      <c r="AA136" s="21">
        <f t="shared" si="182"/>
        <v>0.17602279192080791</v>
      </c>
      <c r="AB136" s="21">
        <f t="shared" si="183"/>
        <v>9.9648458315168487</v>
      </c>
      <c r="AC136" s="21">
        <f t="shared" si="184"/>
        <v>11.77396897070293</v>
      </c>
      <c r="AD136" s="21">
        <f t="shared" si="185"/>
        <v>1.5059727753224676</v>
      </c>
      <c r="AE136" s="21">
        <f t="shared" si="186"/>
        <v>2.6403418788121189</v>
      </c>
      <c r="AF136" s="21">
        <f t="shared" si="187"/>
        <v>1.7700069632036797</v>
      </c>
      <c r="AG136" s="21">
        <f t="shared" si="188"/>
        <v>95.64882932096792</v>
      </c>
      <c r="AH136" s="21"/>
      <c r="AI136" s="61">
        <f t="shared" si="189"/>
        <v>41.314793988344739</v>
      </c>
      <c r="AJ136" s="21">
        <f t="shared" si="190"/>
        <v>3.5476945097638271</v>
      </c>
      <c r="AK136" s="21">
        <f t="shared" si="191"/>
        <v>13.536448215928839</v>
      </c>
      <c r="AL136" s="21">
        <f t="shared" si="192"/>
        <v>2.0856763112156216</v>
      </c>
      <c r="AM136" s="21">
        <f t="shared" si="193"/>
        <v>10.418157652591759</v>
      </c>
      <c r="AN136" s="21">
        <f t="shared" si="194"/>
        <v>0.18403026275431955</v>
      </c>
      <c r="AO136" s="21">
        <f t="shared" si="195"/>
        <v>10.418157652591759</v>
      </c>
      <c r="AP136" s="21">
        <f t="shared" si="196"/>
        <v>12.309579797566707</v>
      </c>
      <c r="AQ136" s="21">
        <f t="shared" si="197"/>
        <v>1.5744811368980673</v>
      </c>
      <c r="AR136" s="21">
        <f t="shared" si="198"/>
        <v>2.7604539413147937</v>
      </c>
      <c r="AS136" s="21">
        <f t="shared" si="199"/>
        <v>1.8505265310295469</v>
      </c>
      <c r="AT136" s="21">
        <f t="shared" si="200"/>
        <v>99.999999999999986</v>
      </c>
      <c r="AU136" s="21"/>
      <c r="AV136" s="21">
        <f>AR136*'[1]diagram lines'!$G$39</f>
        <v>2.2914698131109512</v>
      </c>
      <c r="AW136" s="21">
        <f>AK136*'[1]diagram lines'!$G$40</f>
        <v>7.1643869313886217</v>
      </c>
      <c r="AX136" s="21">
        <f>AQ136*'[1]diagram lines'!$G$38</f>
        <v>1.1680323116258977</v>
      </c>
      <c r="AY136" s="21">
        <f>AP136*'[1]diagram lines'!$G$41</f>
        <v>8.797135148482143</v>
      </c>
      <c r="AZ136" s="21">
        <f t="shared" si="201"/>
        <v>4.3349350782128608</v>
      </c>
      <c r="BA136" s="21">
        <f t="shared" si="202"/>
        <v>0.5845312031092702</v>
      </c>
      <c r="BB136" s="21">
        <f t="shared" si="203"/>
        <v>2.0709300567154845</v>
      </c>
      <c r="BC136" s="86">
        <f t="shared" si="204"/>
        <v>0.4828748304450271</v>
      </c>
      <c r="BX136" s="61">
        <f t="shared" si="205"/>
        <v>0.67253593541944079</v>
      </c>
      <c r="BY136" s="21">
        <f t="shared" si="206"/>
        <v>4.343581622433651E-2</v>
      </c>
      <c r="BZ136" s="21">
        <f t="shared" si="207"/>
        <v>0.12984185955276581</v>
      </c>
      <c r="CA136" s="21">
        <f t="shared" si="208"/>
        <v>1.27734736051099E-2</v>
      </c>
      <c r="CB136" s="21">
        <f t="shared" si="209"/>
        <v>0.14180906054279752</v>
      </c>
      <c r="CC136" s="21">
        <f t="shared" si="210"/>
        <v>2.5371017761488582E-3</v>
      </c>
      <c r="CD136" s="21">
        <f t="shared" si="211"/>
        <v>0.25282831265508687</v>
      </c>
      <c r="CE136" s="21">
        <f t="shared" si="212"/>
        <v>0.21467182596291012</v>
      </c>
      <c r="CF136" s="21">
        <f t="shared" si="213"/>
        <v>2.4840232295531537E-2</v>
      </c>
      <c r="CG136" s="21">
        <f t="shared" si="214"/>
        <v>2.8659554140127389E-2</v>
      </c>
      <c r="CH136" s="21">
        <f t="shared" si="215"/>
        <v>1.2750232486050839E-2</v>
      </c>
      <c r="CI136" s="21">
        <f t="shared" si="216"/>
        <v>0.12207436182019979</v>
      </c>
      <c r="CJ136" s="21">
        <f t="shared" si="217"/>
        <v>1.658757766480506</v>
      </c>
      <c r="CL136" s="68">
        <f t="shared" si="218"/>
        <v>0.40544553822732293</v>
      </c>
      <c r="CM136" s="19">
        <f t="shared" si="219"/>
        <v>2.618575002454825E-2</v>
      </c>
      <c r="CN136" s="19">
        <f t="shared" si="220"/>
        <v>7.827656465371656E-2</v>
      </c>
      <c r="CO136" s="19">
        <f t="shared" si="221"/>
        <v>7.7006262537128662E-3</v>
      </c>
      <c r="CP136" s="19">
        <f t="shared" si="222"/>
        <v>8.5491120770263523E-2</v>
      </c>
      <c r="CQ136" s="19">
        <f t="shared" si="223"/>
        <v>1.5295191542837455E-3</v>
      </c>
      <c r="CR136" s="19">
        <f t="shared" si="224"/>
        <v>0.15242027363135072</v>
      </c>
      <c r="CS136" s="19">
        <f t="shared" si="225"/>
        <v>0.12941722432347266</v>
      </c>
      <c r="CT136" s="19">
        <f t="shared" si="226"/>
        <v>1.4975201803115996E-2</v>
      </c>
      <c r="CU136" s="19">
        <f t="shared" si="227"/>
        <v>1.7277721147275306E-2</v>
      </c>
      <c r="CV136" s="19">
        <f t="shared" si="228"/>
        <v>7.6866150945618991E-3</v>
      </c>
      <c r="CW136" s="19">
        <f t="shared" si="229"/>
        <v>7.3593844916375509E-2</v>
      </c>
      <c r="CX136" s="19">
        <f t="shared" si="230"/>
        <v>1</v>
      </c>
      <c r="CZ136" s="68">
        <f t="shared" si="231"/>
        <v>2.4859999999999999E-5</v>
      </c>
      <c r="DA136" s="19">
        <f t="shared" si="232"/>
        <v>1.9502879999999998E-5</v>
      </c>
      <c r="DB136" s="19">
        <f t="shared" si="233"/>
        <v>3.5539999999999995E-5</v>
      </c>
      <c r="DC136" s="19">
        <f t="shared" si="234"/>
        <v>4.1070079999999997E-5</v>
      </c>
      <c r="DD136" s="19">
        <f t="shared" si="235"/>
        <v>1.3233039999999998E-5</v>
      </c>
      <c r="DE136" s="19">
        <f t="shared" si="236"/>
        <v>1.3233039999999998E-5</v>
      </c>
      <c r="DF136" s="19">
        <f t="shared" si="237"/>
        <v>1.230224E-5</v>
      </c>
      <c r="DG136" s="19">
        <f t="shared" si="238"/>
        <v>1.6960879999999997E-5</v>
      </c>
      <c r="DH136" s="19">
        <f t="shared" si="239"/>
        <v>2.5954159999999997E-5</v>
      </c>
      <c r="DI136" s="19">
        <f t="shared" si="240"/>
        <v>3.848695999999999E-5</v>
      </c>
      <c r="DJ136" s="19">
        <f t="shared" si="241"/>
        <v>0</v>
      </c>
      <c r="DK136" s="19">
        <f t="shared" si="242"/>
        <v>2.2287519999999998E-5</v>
      </c>
      <c r="DM136" s="68">
        <f t="shared" si="243"/>
        <v>979.85389930400481</v>
      </c>
      <c r="DN136" s="19">
        <f t="shared" si="244"/>
        <v>107.25173471615035</v>
      </c>
      <c r="DO136" s="19">
        <f t="shared" si="245"/>
        <v>224.56608137571584</v>
      </c>
      <c r="DP136" s="19">
        <f t="shared" si="246"/>
        <v>29.941821551246253</v>
      </c>
      <c r="DQ136" s="19">
        <f t="shared" si="247"/>
        <v>464.1818529486373</v>
      </c>
      <c r="DR136" s="19">
        <f t="shared" si="248"/>
        <v>8.199483172792414</v>
      </c>
      <c r="DS136" s="19">
        <f t="shared" si="249"/>
        <v>499.30232440136371</v>
      </c>
      <c r="DT136" s="19">
        <f t="shared" si="250"/>
        <v>427.90927947490621</v>
      </c>
      <c r="DU136" s="19">
        <f t="shared" si="251"/>
        <v>35.767397587714676</v>
      </c>
      <c r="DV136" s="19">
        <f t="shared" si="252"/>
        <v>42.288643532077721</v>
      </c>
      <c r="DX136" s="19">
        <f t="shared" si="253"/>
        <v>59.502406970048121</v>
      </c>
      <c r="DZ136" s="99">
        <f t="shared" si="254"/>
        <v>2878.7649250346576</v>
      </c>
      <c r="EA136" s="21">
        <f t="shared" si="255"/>
        <v>2.8787649250346576</v>
      </c>
      <c r="EB136" s="92">
        <f t="shared" si="256"/>
        <v>1312</v>
      </c>
    </row>
    <row r="137" spans="1:132" x14ac:dyDescent="0.3">
      <c r="A137" s="19">
        <f>'A. Thermody. result (all suite)'!C93</f>
        <v>1311</v>
      </c>
      <c r="B137" s="19" t="str">
        <f>'A. Thermody. result (all suite)'!A93</f>
        <v>Basanite</v>
      </c>
      <c r="C137" s="24">
        <f>'A. Thermody. result (all suite)'!G93</f>
        <v>100</v>
      </c>
      <c r="D137" s="19">
        <f>'A. Thermody. result (all suite)'!D93</f>
        <v>10000</v>
      </c>
      <c r="E137" s="61">
        <f>'A. Thermody. result (all suite)'!I93</f>
        <v>40.405959000000003</v>
      </c>
      <c r="F137" s="21">
        <f>'A. Thermody. result (all suite)'!J93</f>
        <v>3.4696530000000001</v>
      </c>
      <c r="G137" s="21">
        <f>'A. Thermody. result (all suite)'!K93</f>
        <v>13.238676</v>
      </c>
      <c r="H137" s="21">
        <f>'A. Thermody. result (all suite)'!L93</f>
        <v>2.0397959999999999</v>
      </c>
      <c r="I137" s="21">
        <f>'A. Thermody. result (all suite)'!M93</f>
        <v>10.188981</v>
      </c>
      <c r="J137" s="21">
        <f>'A. Thermody. result (all suite)'!N93</f>
        <v>0.179982</v>
      </c>
      <c r="K137" s="21">
        <f>'A. Thermody. result (all suite)'!O93</f>
        <v>10.188981</v>
      </c>
      <c r="L137" s="21">
        <f>'A. Thermody. result (all suite)'!P93</f>
        <v>12.038796</v>
      </c>
      <c r="M137" s="21">
        <f>'A. Thermody. result (all suite)'!Q93</f>
        <v>1.539846</v>
      </c>
      <c r="N137" s="21">
        <f>'A. Thermody. result (all suite)'!R93</f>
        <v>2.6997300000000002</v>
      </c>
      <c r="O137" s="21">
        <f>'A. Thermody. result (all suite)'!S93</f>
        <v>1.8098190000000001</v>
      </c>
      <c r="P137" s="21">
        <f>'A. Thermody. result (all suite)'!T93</f>
        <v>2.1997800000000001</v>
      </c>
      <c r="Q137" s="21">
        <f t="shared" si="174"/>
        <v>99.999999000000017</v>
      </c>
      <c r="S137" s="19">
        <f t="shared" si="175"/>
        <v>1584</v>
      </c>
      <c r="T137" s="19">
        <f t="shared" si="176"/>
        <v>1</v>
      </c>
      <c r="V137" s="61">
        <f t="shared" si="177"/>
        <v>39.517116786221379</v>
      </c>
      <c r="W137" s="21">
        <f t="shared" si="178"/>
        <v>3.3933282664733526</v>
      </c>
      <c r="X137" s="21">
        <f t="shared" si="179"/>
        <v>12.947454250174983</v>
      </c>
      <c r="Y137" s="21">
        <f t="shared" si="180"/>
        <v>1.9949249751024896</v>
      </c>
      <c r="Z137" s="21">
        <f t="shared" si="181"/>
        <v>9.9648458315168487</v>
      </c>
      <c r="AA137" s="21">
        <f t="shared" si="182"/>
        <v>0.17602279192080791</v>
      </c>
      <c r="AB137" s="21">
        <f t="shared" si="183"/>
        <v>9.9648458315168487</v>
      </c>
      <c r="AC137" s="21">
        <f t="shared" si="184"/>
        <v>11.77396897070293</v>
      </c>
      <c r="AD137" s="21">
        <f t="shared" si="185"/>
        <v>1.5059727753224676</v>
      </c>
      <c r="AE137" s="21">
        <f t="shared" si="186"/>
        <v>2.6403418788121189</v>
      </c>
      <c r="AF137" s="21">
        <f t="shared" si="187"/>
        <v>1.7700069632036797</v>
      </c>
      <c r="AG137" s="21">
        <f t="shared" si="188"/>
        <v>95.64882932096792</v>
      </c>
      <c r="AH137" s="21"/>
      <c r="AI137" s="61">
        <f t="shared" si="189"/>
        <v>41.314793988344739</v>
      </c>
      <c r="AJ137" s="21">
        <f t="shared" si="190"/>
        <v>3.5476945097638271</v>
      </c>
      <c r="AK137" s="21">
        <f t="shared" si="191"/>
        <v>13.536448215928839</v>
      </c>
      <c r="AL137" s="21">
        <f t="shared" si="192"/>
        <v>2.0856763112156216</v>
      </c>
      <c r="AM137" s="21">
        <f t="shared" si="193"/>
        <v>10.418157652591759</v>
      </c>
      <c r="AN137" s="21">
        <f t="shared" si="194"/>
        <v>0.18403026275431955</v>
      </c>
      <c r="AO137" s="21">
        <f t="shared" si="195"/>
        <v>10.418157652591759</v>
      </c>
      <c r="AP137" s="21">
        <f t="shared" si="196"/>
        <v>12.309579797566707</v>
      </c>
      <c r="AQ137" s="21">
        <f t="shared" si="197"/>
        <v>1.5744811368980673</v>
      </c>
      <c r="AR137" s="21">
        <f t="shared" si="198"/>
        <v>2.7604539413147937</v>
      </c>
      <c r="AS137" s="21">
        <f t="shared" si="199"/>
        <v>1.8505265310295469</v>
      </c>
      <c r="AT137" s="21">
        <f t="shared" si="200"/>
        <v>99.999999999999986</v>
      </c>
      <c r="AU137" s="21"/>
      <c r="AV137" s="21">
        <f>AR137*'[1]diagram lines'!$G$39</f>
        <v>2.2914698131109512</v>
      </c>
      <c r="AW137" s="21">
        <f>AK137*'[1]diagram lines'!$G$40</f>
        <v>7.1643869313886217</v>
      </c>
      <c r="AX137" s="21">
        <f>AQ137*'[1]diagram lines'!$G$38</f>
        <v>1.1680323116258977</v>
      </c>
      <c r="AY137" s="21">
        <f>AP137*'[1]diagram lines'!$G$41</f>
        <v>8.797135148482143</v>
      </c>
      <c r="AZ137" s="21">
        <f t="shared" si="201"/>
        <v>4.3349350782128608</v>
      </c>
      <c r="BA137" s="21">
        <f t="shared" si="202"/>
        <v>0.5845312031092702</v>
      </c>
      <c r="BB137" s="21">
        <f t="shared" si="203"/>
        <v>2.0709300567154845</v>
      </c>
      <c r="BC137" s="86">
        <f t="shared" si="204"/>
        <v>0.4828748304450271</v>
      </c>
      <c r="BX137" s="61">
        <f t="shared" si="205"/>
        <v>0.67253593541944079</v>
      </c>
      <c r="BY137" s="21">
        <f t="shared" si="206"/>
        <v>4.343581622433651E-2</v>
      </c>
      <c r="BZ137" s="21">
        <f t="shared" si="207"/>
        <v>0.12984185955276581</v>
      </c>
      <c r="CA137" s="21">
        <f t="shared" si="208"/>
        <v>1.27734736051099E-2</v>
      </c>
      <c r="CB137" s="21">
        <f t="shared" si="209"/>
        <v>0.14180906054279752</v>
      </c>
      <c r="CC137" s="21">
        <f t="shared" si="210"/>
        <v>2.5371017761488582E-3</v>
      </c>
      <c r="CD137" s="21">
        <f t="shared" si="211"/>
        <v>0.25282831265508687</v>
      </c>
      <c r="CE137" s="21">
        <f t="shared" si="212"/>
        <v>0.21467182596291012</v>
      </c>
      <c r="CF137" s="21">
        <f t="shared" si="213"/>
        <v>2.4840232295531537E-2</v>
      </c>
      <c r="CG137" s="21">
        <f t="shared" si="214"/>
        <v>2.8659554140127389E-2</v>
      </c>
      <c r="CH137" s="21">
        <f t="shared" si="215"/>
        <v>1.2750232486050839E-2</v>
      </c>
      <c r="CI137" s="21">
        <f t="shared" si="216"/>
        <v>0.12207436182019979</v>
      </c>
      <c r="CJ137" s="21">
        <f t="shared" si="217"/>
        <v>1.658757766480506</v>
      </c>
      <c r="CL137" s="68">
        <f t="shared" si="218"/>
        <v>0.40544553822732293</v>
      </c>
      <c r="CM137" s="19">
        <f t="shared" si="219"/>
        <v>2.618575002454825E-2</v>
      </c>
      <c r="CN137" s="19">
        <f t="shared" si="220"/>
        <v>7.827656465371656E-2</v>
      </c>
      <c r="CO137" s="19">
        <f t="shared" si="221"/>
        <v>7.7006262537128662E-3</v>
      </c>
      <c r="CP137" s="19">
        <f t="shared" si="222"/>
        <v>8.5491120770263523E-2</v>
      </c>
      <c r="CQ137" s="19">
        <f t="shared" si="223"/>
        <v>1.5295191542837455E-3</v>
      </c>
      <c r="CR137" s="19">
        <f t="shared" si="224"/>
        <v>0.15242027363135072</v>
      </c>
      <c r="CS137" s="19">
        <f t="shared" si="225"/>
        <v>0.12941722432347266</v>
      </c>
      <c r="CT137" s="19">
        <f t="shared" si="226"/>
        <v>1.4975201803115996E-2</v>
      </c>
      <c r="CU137" s="19">
        <f t="shared" si="227"/>
        <v>1.7277721147275306E-2</v>
      </c>
      <c r="CV137" s="19">
        <f t="shared" si="228"/>
        <v>7.6866150945618991E-3</v>
      </c>
      <c r="CW137" s="19">
        <f t="shared" si="229"/>
        <v>7.3593844916375509E-2</v>
      </c>
      <c r="CX137" s="19">
        <f t="shared" si="230"/>
        <v>1</v>
      </c>
      <c r="CZ137" s="68">
        <f t="shared" si="231"/>
        <v>2.4859999999999999E-5</v>
      </c>
      <c r="DA137" s="19">
        <f t="shared" si="232"/>
        <v>1.9495639999999996E-5</v>
      </c>
      <c r="DB137" s="19">
        <f t="shared" si="233"/>
        <v>3.5539999999999995E-5</v>
      </c>
      <c r="DC137" s="19">
        <f t="shared" si="234"/>
        <v>4.1060989999999998E-5</v>
      </c>
      <c r="DD137" s="19">
        <f t="shared" si="235"/>
        <v>1.3230119999999999E-5</v>
      </c>
      <c r="DE137" s="19">
        <f t="shared" si="236"/>
        <v>1.3230119999999999E-5</v>
      </c>
      <c r="DF137" s="19">
        <f t="shared" si="237"/>
        <v>1.229897E-5</v>
      </c>
      <c r="DG137" s="19">
        <f t="shared" si="238"/>
        <v>1.695714E-5</v>
      </c>
      <c r="DH137" s="19">
        <f t="shared" si="239"/>
        <v>2.5946479999999998E-5</v>
      </c>
      <c r="DI137" s="19">
        <f t="shared" si="240"/>
        <v>3.8474879999999992E-5</v>
      </c>
      <c r="DJ137" s="19">
        <f t="shared" si="241"/>
        <v>0</v>
      </c>
      <c r="DK137" s="19">
        <f t="shared" si="242"/>
        <v>2.227806E-5</v>
      </c>
      <c r="DM137" s="68">
        <f t="shared" si="243"/>
        <v>979.85389930400481</v>
      </c>
      <c r="DN137" s="19">
        <f t="shared" si="244"/>
        <v>107.29156426569811</v>
      </c>
      <c r="DO137" s="19">
        <f t="shared" si="245"/>
        <v>224.56608137571584</v>
      </c>
      <c r="DP137" s="19">
        <f t="shared" si="246"/>
        <v>29.948450011931218</v>
      </c>
      <c r="DQ137" s="19">
        <f t="shared" si="247"/>
        <v>464.28430183123322</v>
      </c>
      <c r="DR137" s="19">
        <f t="shared" si="248"/>
        <v>8.2012928684614295</v>
      </c>
      <c r="DS137" s="19">
        <f t="shared" si="249"/>
        <v>499.43507686769163</v>
      </c>
      <c r="DT137" s="19">
        <f t="shared" si="250"/>
        <v>428.00365745994588</v>
      </c>
      <c r="DU137" s="19">
        <f t="shared" si="251"/>
        <v>35.777984519486296</v>
      </c>
      <c r="DV137" s="19">
        <f t="shared" si="252"/>
        <v>42.301920943569783</v>
      </c>
      <c r="DX137" s="19">
        <f t="shared" si="253"/>
        <v>59.52767365709073</v>
      </c>
      <c r="DZ137" s="99">
        <f t="shared" si="254"/>
        <v>2879.1919031048292</v>
      </c>
      <c r="EA137" s="21">
        <f t="shared" si="255"/>
        <v>2.8791919031048292</v>
      </c>
      <c r="EB137" s="92">
        <f t="shared" si="256"/>
        <v>1311</v>
      </c>
    </row>
    <row r="138" spans="1:132" x14ac:dyDescent="0.3">
      <c r="A138" s="19">
        <f>'A. Thermody. result (all suite)'!C94</f>
        <v>1310</v>
      </c>
      <c r="B138" s="19" t="str">
        <f>'A. Thermody. result (all suite)'!A94</f>
        <v>Basanite</v>
      </c>
      <c r="C138" s="24">
        <f>'A. Thermody. result (all suite)'!G94</f>
        <v>100</v>
      </c>
      <c r="D138" s="19">
        <f>'A. Thermody. result (all suite)'!D94</f>
        <v>10000</v>
      </c>
      <c r="E138" s="61">
        <f>'A. Thermody. result (all suite)'!I94</f>
        <v>40.405959000000003</v>
      </c>
      <c r="F138" s="21">
        <f>'A. Thermody. result (all suite)'!J94</f>
        <v>3.4696530000000001</v>
      </c>
      <c r="G138" s="21">
        <f>'A. Thermody. result (all suite)'!K94</f>
        <v>13.238676</v>
      </c>
      <c r="H138" s="21">
        <f>'A. Thermody. result (all suite)'!L94</f>
        <v>2.0397959999999999</v>
      </c>
      <c r="I138" s="21">
        <f>'A. Thermody. result (all suite)'!M94</f>
        <v>10.188981</v>
      </c>
      <c r="J138" s="21">
        <f>'A. Thermody. result (all suite)'!N94</f>
        <v>0.179982</v>
      </c>
      <c r="K138" s="21">
        <f>'A. Thermody. result (all suite)'!O94</f>
        <v>10.188981</v>
      </c>
      <c r="L138" s="21">
        <f>'A. Thermody. result (all suite)'!P94</f>
        <v>12.038796</v>
      </c>
      <c r="M138" s="21">
        <f>'A. Thermody. result (all suite)'!Q94</f>
        <v>1.539846</v>
      </c>
      <c r="N138" s="21">
        <f>'A. Thermody. result (all suite)'!R94</f>
        <v>2.6997300000000002</v>
      </c>
      <c r="O138" s="21">
        <f>'A. Thermody. result (all suite)'!S94</f>
        <v>1.8098190000000001</v>
      </c>
      <c r="P138" s="21">
        <f>'A. Thermody. result (all suite)'!T94</f>
        <v>2.1997800000000001</v>
      </c>
      <c r="Q138" s="21">
        <f t="shared" si="174"/>
        <v>99.999999000000017</v>
      </c>
      <c r="S138" s="19">
        <f t="shared" si="175"/>
        <v>1583</v>
      </c>
      <c r="T138" s="19">
        <f t="shared" si="176"/>
        <v>1</v>
      </c>
      <c r="V138" s="61">
        <f t="shared" si="177"/>
        <v>39.517116786221379</v>
      </c>
      <c r="W138" s="21">
        <f t="shared" si="178"/>
        <v>3.3933282664733526</v>
      </c>
      <c r="X138" s="21">
        <f t="shared" si="179"/>
        <v>12.947454250174983</v>
      </c>
      <c r="Y138" s="21">
        <f t="shared" si="180"/>
        <v>1.9949249751024896</v>
      </c>
      <c r="Z138" s="21">
        <f t="shared" si="181"/>
        <v>9.9648458315168487</v>
      </c>
      <c r="AA138" s="21">
        <f t="shared" si="182"/>
        <v>0.17602279192080791</v>
      </c>
      <c r="AB138" s="21">
        <f t="shared" si="183"/>
        <v>9.9648458315168487</v>
      </c>
      <c r="AC138" s="21">
        <f t="shared" si="184"/>
        <v>11.77396897070293</v>
      </c>
      <c r="AD138" s="21">
        <f t="shared" si="185"/>
        <v>1.5059727753224676</v>
      </c>
      <c r="AE138" s="21">
        <f t="shared" si="186"/>
        <v>2.6403418788121189</v>
      </c>
      <c r="AF138" s="21">
        <f t="shared" si="187"/>
        <v>1.7700069632036797</v>
      </c>
      <c r="AG138" s="21">
        <f t="shared" si="188"/>
        <v>95.64882932096792</v>
      </c>
      <c r="AH138" s="21"/>
      <c r="AI138" s="61">
        <f t="shared" si="189"/>
        <v>41.314793988344739</v>
      </c>
      <c r="AJ138" s="21">
        <f t="shared" si="190"/>
        <v>3.5476945097638271</v>
      </c>
      <c r="AK138" s="21">
        <f t="shared" si="191"/>
        <v>13.536448215928839</v>
      </c>
      <c r="AL138" s="21">
        <f t="shared" si="192"/>
        <v>2.0856763112156216</v>
      </c>
      <c r="AM138" s="21">
        <f t="shared" si="193"/>
        <v>10.418157652591759</v>
      </c>
      <c r="AN138" s="21">
        <f t="shared" si="194"/>
        <v>0.18403026275431955</v>
      </c>
      <c r="AO138" s="21">
        <f t="shared" si="195"/>
        <v>10.418157652591759</v>
      </c>
      <c r="AP138" s="21">
        <f t="shared" si="196"/>
        <v>12.309579797566707</v>
      </c>
      <c r="AQ138" s="21">
        <f t="shared" si="197"/>
        <v>1.5744811368980673</v>
      </c>
      <c r="AR138" s="21">
        <f t="shared" si="198"/>
        <v>2.7604539413147937</v>
      </c>
      <c r="AS138" s="21">
        <f t="shared" si="199"/>
        <v>1.8505265310295469</v>
      </c>
      <c r="AT138" s="21">
        <f t="shared" si="200"/>
        <v>99.999999999999986</v>
      </c>
      <c r="AU138" s="21"/>
      <c r="AV138" s="21">
        <f>AR138*'[1]diagram lines'!$G$39</f>
        <v>2.2914698131109512</v>
      </c>
      <c r="AW138" s="21">
        <f>AK138*'[1]diagram lines'!$G$40</f>
        <v>7.1643869313886217</v>
      </c>
      <c r="AX138" s="21">
        <f>AQ138*'[1]diagram lines'!$G$38</f>
        <v>1.1680323116258977</v>
      </c>
      <c r="AY138" s="21">
        <f>AP138*'[1]diagram lines'!$G$41</f>
        <v>8.797135148482143</v>
      </c>
      <c r="AZ138" s="21">
        <f t="shared" si="201"/>
        <v>4.3349350782128608</v>
      </c>
      <c r="BA138" s="21">
        <f t="shared" si="202"/>
        <v>0.5845312031092702</v>
      </c>
      <c r="BB138" s="21">
        <f t="shared" si="203"/>
        <v>2.0709300567154845</v>
      </c>
      <c r="BC138" s="86">
        <f t="shared" si="204"/>
        <v>0.4828748304450271</v>
      </c>
      <c r="BX138" s="61">
        <f t="shared" si="205"/>
        <v>0.67253593541944079</v>
      </c>
      <c r="BY138" s="21">
        <f t="shared" si="206"/>
        <v>4.343581622433651E-2</v>
      </c>
      <c r="BZ138" s="21">
        <f t="shared" si="207"/>
        <v>0.12984185955276581</v>
      </c>
      <c r="CA138" s="21">
        <f t="shared" si="208"/>
        <v>1.27734736051099E-2</v>
      </c>
      <c r="CB138" s="21">
        <f t="shared" si="209"/>
        <v>0.14180906054279752</v>
      </c>
      <c r="CC138" s="21">
        <f t="shared" si="210"/>
        <v>2.5371017761488582E-3</v>
      </c>
      <c r="CD138" s="21">
        <f t="shared" si="211"/>
        <v>0.25282831265508687</v>
      </c>
      <c r="CE138" s="21">
        <f t="shared" si="212"/>
        <v>0.21467182596291012</v>
      </c>
      <c r="CF138" s="21">
        <f t="shared" si="213"/>
        <v>2.4840232295531537E-2</v>
      </c>
      <c r="CG138" s="21">
        <f t="shared" si="214"/>
        <v>2.8659554140127389E-2</v>
      </c>
      <c r="CH138" s="21">
        <f t="shared" si="215"/>
        <v>1.2750232486050839E-2</v>
      </c>
      <c r="CI138" s="21">
        <f t="shared" si="216"/>
        <v>0.12207436182019979</v>
      </c>
      <c r="CJ138" s="21">
        <f t="shared" si="217"/>
        <v>1.658757766480506</v>
      </c>
      <c r="CL138" s="68">
        <f t="shared" si="218"/>
        <v>0.40544553822732293</v>
      </c>
      <c r="CM138" s="19">
        <f t="shared" si="219"/>
        <v>2.618575002454825E-2</v>
      </c>
      <c r="CN138" s="19">
        <f t="shared" si="220"/>
        <v>7.827656465371656E-2</v>
      </c>
      <c r="CO138" s="19">
        <f t="shared" si="221"/>
        <v>7.7006262537128662E-3</v>
      </c>
      <c r="CP138" s="19">
        <f t="shared" si="222"/>
        <v>8.5491120770263523E-2</v>
      </c>
      <c r="CQ138" s="19">
        <f t="shared" si="223"/>
        <v>1.5295191542837455E-3</v>
      </c>
      <c r="CR138" s="19">
        <f t="shared" si="224"/>
        <v>0.15242027363135072</v>
      </c>
      <c r="CS138" s="19">
        <f t="shared" si="225"/>
        <v>0.12941722432347266</v>
      </c>
      <c r="CT138" s="19">
        <f t="shared" si="226"/>
        <v>1.4975201803115996E-2</v>
      </c>
      <c r="CU138" s="19">
        <f t="shared" si="227"/>
        <v>1.7277721147275306E-2</v>
      </c>
      <c r="CV138" s="19">
        <f t="shared" si="228"/>
        <v>7.6866150945618991E-3</v>
      </c>
      <c r="CW138" s="19">
        <f t="shared" si="229"/>
        <v>7.3593844916375509E-2</v>
      </c>
      <c r="CX138" s="19">
        <f t="shared" si="230"/>
        <v>1</v>
      </c>
      <c r="CZ138" s="68">
        <f t="shared" si="231"/>
        <v>2.4859999999999999E-5</v>
      </c>
      <c r="DA138" s="19">
        <f t="shared" si="232"/>
        <v>1.9488399999999998E-5</v>
      </c>
      <c r="DB138" s="19">
        <f t="shared" si="233"/>
        <v>3.5539999999999995E-5</v>
      </c>
      <c r="DC138" s="19">
        <f t="shared" si="234"/>
        <v>4.1051899999999999E-5</v>
      </c>
      <c r="DD138" s="19">
        <f t="shared" si="235"/>
        <v>1.3227199999999998E-5</v>
      </c>
      <c r="DE138" s="19">
        <f t="shared" si="236"/>
        <v>1.3227199999999998E-5</v>
      </c>
      <c r="DF138" s="19">
        <f t="shared" si="237"/>
        <v>1.22957E-5</v>
      </c>
      <c r="DG138" s="19">
        <f t="shared" si="238"/>
        <v>1.6953399999999999E-5</v>
      </c>
      <c r="DH138" s="19">
        <f t="shared" si="239"/>
        <v>2.5938799999999996E-5</v>
      </c>
      <c r="DI138" s="19">
        <f t="shared" si="240"/>
        <v>3.8462799999999994E-5</v>
      </c>
      <c r="DJ138" s="19">
        <f t="shared" si="241"/>
        <v>0</v>
      </c>
      <c r="DK138" s="19">
        <f t="shared" si="242"/>
        <v>2.2268599999999999E-5</v>
      </c>
      <c r="DM138" s="68">
        <f t="shared" si="243"/>
        <v>979.85389930400481</v>
      </c>
      <c r="DN138" s="19">
        <f t="shared" si="244"/>
        <v>107.33142340884396</v>
      </c>
      <c r="DO138" s="19">
        <f t="shared" si="245"/>
        <v>224.56608137571584</v>
      </c>
      <c r="DP138" s="19">
        <f t="shared" si="246"/>
        <v>29.955081408056817</v>
      </c>
      <c r="DQ138" s="19">
        <f t="shared" si="247"/>
        <v>464.3867959464917</v>
      </c>
      <c r="DR138" s="19">
        <f t="shared" si="248"/>
        <v>8.2031033631372416</v>
      </c>
      <c r="DS138" s="19">
        <f t="shared" si="249"/>
        <v>499.56789994416204</v>
      </c>
      <c r="DT138" s="19">
        <f t="shared" si="250"/>
        <v>428.09807708544287</v>
      </c>
      <c r="DU138" s="19">
        <f t="shared" si="251"/>
        <v>35.78857772044816</v>
      </c>
      <c r="DV138" s="19">
        <f t="shared" si="252"/>
        <v>42.315206695127081</v>
      </c>
      <c r="DX138" s="19">
        <f t="shared" si="253"/>
        <v>59.552961811388535</v>
      </c>
      <c r="DZ138" s="99">
        <f t="shared" si="254"/>
        <v>2879.6191080628196</v>
      </c>
      <c r="EA138" s="21">
        <f t="shared" si="255"/>
        <v>2.8796191080628195</v>
      </c>
      <c r="EB138" s="92">
        <f t="shared" si="256"/>
        <v>1310</v>
      </c>
    </row>
    <row r="139" spans="1:132" x14ac:dyDescent="0.3">
      <c r="A139" s="19">
        <f>'A. Thermody. result (all suite)'!C95</f>
        <v>1309</v>
      </c>
      <c r="B139" s="19" t="str">
        <f>'A. Thermody. result (all suite)'!A95</f>
        <v>Basanite</v>
      </c>
      <c r="C139" s="24">
        <f>'A. Thermody. result (all suite)'!G95</f>
        <v>100</v>
      </c>
      <c r="D139" s="19">
        <f>'A. Thermody. result (all suite)'!D95</f>
        <v>10000</v>
      </c>
      <c r="E139" s="61">
        <f>'A. Thermody. result (all suite)'!I95</f>
        <v>40.405959000000003</v>
      </c>
      <c r="F139" s="21">
        <f>'A. Thermody. result (all suite)'!J95</f>
        <v>3.4696530000000001</v>
      </c>
      <c r="G139" s="21">
        <f>'A. Thermody. result (all suite)'!K95</f>
        <v>13.238676</v>
      </c>
      <c r="H139" s="21">
        <f>'A. Thermody. result (all suite)'!L95</f>
        <v>2.0397959999999999</v>
      </c>
      <c r="I139" s="21">
        <f>'A. Thermody. result (all suite)'!M95</f>
        <v>10.188981</v>
      </c>
      <c r="J139" s="21">
        <f>'A. Thermody. result (all suite)'!N95</f>
        <v>0.179982</v>
      </c>
      <c r="K139" s="21">
        <f>'A. Thermody. result (all suite)'!O95</f>
        <v>10.188981</v>
      </c>
      <c r="L139" s="21">
        <f>'A. Thermody. result (all suite)'!P95</f>
        <v>12.038796</v>
      </c>
      <c r="M139" s="21">
        <f>'A. Thermody. result (all suite)'!Q95</f>
        <v>1.539846</v>
      </c>
      <c r="N139" s="21">
        <f>'A. Thermody. result (all suite)'!R95</f>
        <v>2.6997300000000002</v>
      </c>
      <c r="O139" s="21">
        <f>'A. Thermody. result (all suite)'!S95</f>
        <v>1.8098190000000001</v>
      </c>
      <c r="P139" s="21">
        <f>'A. Thermody. result (all suite)'!T95</f>
        <v>2.1997800000000001</v>
      </c>
      <c r="Q139" s="21">
        <f t="shared" si="174"/>
        <v>99.999999000000017</v>
      </c>
      <c r="S139" s="19">
        <f t="shared" si="175"/>
        <v>1582</v>
      </c>
      <c r="T139" s="19">
        <f t="shared" si="176"/>
        <v>1</v>
      </c>
      <c r="V139" s="61">
        <f t="shared" si="177"/>
        <v>39.517116786221379</v>
      </c>
      <c r="W139" s="21">
        <f t="shared" si="178"/>
        <v>3.3933282664733526</v>
      </c>
      <c r="X139" s="21">
        <f t="shared" si="179"/>
        <v>12.947454250174983</v>
      </c>
      <c r="Y139" s="21">
        <f t="shared" si="180"/>
        <v>1.9949249751024896</v>
      </c>
      <c r="Z139" s="21">
        <f t="shared" si="181"/>
        <v>9.9648458315168487</v>
      </c>
      <c r="AA139" s="21">
        <f t="shared" si="182"/>
        <v>0.17602279192080791</v>
      </c>
      <c r="AB139" s="21">
        <f t="shared" si="183"/>
        <v>9.9648458315168487</v>
      </c>
      <c r="AC139" s="21">
        <f t="shared" si="184"/>
        <v>11.77396897070293</v>
      </c>
      <c r="AD139" s="21">
        <f t="shared" si="185"/>
        <v>1.5059727753224676</v>
      </c>
      <c r="AE139" s="21">
        <f t="shared" si="186"/>
        <v>2.6403418788121189</v>
      </c>
      <c r="AF139" s="21">
        <f t="shared" si="187"/>
        <v>1.7700069632036797</v>
      </c>
      <c r="AG139" s="21">
        <f t="shared" si="188"/>
        <v>95.64882932096792</v>
      </c>
      <c r="AH139" s="21"/>
      <c r="AI139" s="61">
        <f t="shared" si="189"/>
        <v>41.314793988344739</v>
      </c>
      <c r="AJ139" s="21">
        <f t="shared" si="190"/>
        <v>3.5476945097638271</v>
      </c>
      <c r="AK139" s="21">
        <f t="shared" si="191"/>
        <v>13.536448215928839</v>
      </c>
      <c r="AL139" s="21">
        <f t="shared" si="192"/>
        <v>2.0856763112156216</v>
      </c>
      <c r="AM139" s="21">
        <f t="shared" si="193"/>
        <v>10.418157652591759</v>
      </c>
      <c r="AN139" s="21">
        <f t="shared" si="194"/>
        <v>0.18403026275431955</v>
      </c>
      <c r="AO139" s="21">
        <f t="shared" si="195"/>
        <v>10.418157652591759</v>
      </c>
      <c r="AP139" s="21">
        <f t="shared" si="196"/>
        <v>12.309579797566707</v>
      </c>
      <c r="AQ139" s="21">
        <f t="shared" si="197"/>
        <v>1.5744811368980673</v>
      </c>
      <c r="AR139" s="21">
        <f t="shared" si="198"/>
        <v>2.7604539413147937</v>
      </c>
      <c r="AS139" s="21">
        <f t="shared" si="199"/>
        <v>1.8505265310295469</v>
      </c>
      <c r="AT139" s="21">
        <f t="shared" si="200"/>
        <v>99.999999999999986</v>
      </c>
      <c r="AU139" s="21"/>
      <c r="AV139" s="21">
        <f>AR139*'[1]diagram lines'!$G$39</f>
        <v>2.2914698131109512</v>
      </c>
      <c r="AW139" s="21">
        <f>AK139*'[1]diagram lines'!$G$40</f>
        <v>7.1643869313886217</v>
      </c>
      <c r="AX139" s="21">
        <f>AQ139*'[1]diagram lines'!$G$38</f>
        <v>1.1680323116258977</v>
      </c>
      <c r="AY139" s="21">
        <f>AP139*'[1]diagram lines'!$G$41</f>
        <v>8.797135148482143</v>
      </c>
      <c r="AZ139" s="21">
        <f t="shared" si="201"/>
        <v>4.3349350782128608</v>
      </c>
      <c r="BA139" s="21">
        <f t="shared" si="202"/>
        <v>0.5845312031092702</v>
      </c>
      <c r="BB139" s="21">
        <f t="shared" si="203"/>
        <v>2.0709300567154845</v>
      </c>
      <c r="BC139" s="86">
        <f t="shared" si="204"/>
        <v>0.4828748304450271</v>
      </c>
      <c r="BX139" s="61">
        <f t="shared" si="205"/>
        <v>0.67253593541944079</v>
      </c>
      <c r="BY139" s="21">
        <f t="shared" si="206"/>
        <v>4.343581622433651E-2</v>
      </c>
      <c r="BZ139" s="21">
        <f t="shared" si="207"/>
        <v>0.12984185955276581</v>
      </c>
      <c r="CA139" s="21">
        <f t="shared" si="208"/>
        <v>1.27734736051099E-2</v>
      </c>
      <c r="CB139" s="21">
        <f t="shared" si="209"/>
        <v>0.14180906054279752</v>
      </c>
      <c r="CC139" s="21">
        <f t="shared" si="210"/>
        <v>2.5371017761488582E-3</v>
      </c>
      <c r="CD139" s="21">
        <f t="shared" si="211"/>
        <v>0.25282831265508687</v>
      </c>
      <c r="CE139" s="21">
        <f t="shared" si="212"/>
        <v>0.21467182596291012</v>
      </c>
      <c r="CF139" s="21">
        <f t="shared" si="213"/>
        <v>2.4840232295531537E-2</v>
      </c>
      <c r="CG139" s="21">
        <f t="shared" si="214"/>
        <v>2.8659554140127389E-2</v>
      </c>
      <c r="CH139" s="21">
        <f t="shared" si="215"/>
        <v>1.2750232486050839E-2</v>
      </c>
      <c r="CI139" s="21">
        <f t="shared" si="216"/>
        <v>0.12207436182019979</v>
      </c>
      <c r="CJ139" s="21">
        <f t="shared" si="217"/>
        <v>1.658757766480506</v>
      </c>
      <c r="CL139" s="68">
        <f t="shared" si="218"/>
        <v>0.40544553822732293</v>
      </c>
      <c r="CM139" s="19">
        <f t="shared" si="219"/>
        <v>2.618575002454825E-2</v>
      </c>
      <c r="CN139" s="19">
        <f t="shared" si="220"/>
        <v>7.827656465371656E-2</v>
      </c>
      <c r="CO139" s="19">
        <f t="shared" si="221"/>
        <v>7.7006262537128662E-3</v>
      </c>
      <c r="CP139" s="19">
        <f t="shared" si="222"/>
        <v>8.5491120770263523E-2</v>
      </c>
      <c r="CQ139" s="19">
        <f t="shared" si="223"/>
        <v>1.5295191542837455E-3</v>
      </c>
      <c r="CR139" s="19">
        <f t="shared" si="224"/>
        <v>0.15242027363135072</v>
      </c>
      <c r="CS139" s="19">
        <f t="shared" si="225"/>
        <v>0.12941722432347266</v>
      </c>
      <c r="CT139" s="19">
        <f t="shared" si="226"/>
        <v>1.4975201803115996E-2</v>
      </c>
      <c r="CU139" s="19">
        <f t="shared" si="227"/>
        <v>1.7277721147275306E-2</v>
      </c>
      <c r="CV139" s="19">
        <f t="shared" si="228"/>
        <v>7.6866150945618991E-3</v>
      </c>
      <c r="CW139" s="19">
        <f t="shared" si="229"/>
        <v>7.3593844916375509E-2</v>
      </c>
      <c r="CX139" s="19">
        <f t="shared" si="230"/>
        <v>1</v>
      </c>
      <c r="CZ139" s="68">
        <f t="shared" si="231"/>
        <v>2.4859999999999999E-5</v>
      </c>
      <c r="DA139" s="19">
        <f t="shared" si="232"/>
        <v>1.9481159999999996E-5</v>
      </c>
      <c r="DB139" s="19">
        <f t="shared" si="233"/>
        <v>3.5539999999999995E-5</v>
      </c>
      <c r="DC139" s="19">
        <f t="shared" si="234"/>
        <v>4.104281E-5</v>
      </c>
      <c r="DD139" s="19">
        <f t="shared" si="235"/>
        <v>1.3224279999999998E-5</v>
      </c>
      <c r="DE139" s="19">
        <f t="shared" si="236"/>
        <v>1.3224279999999998E-5</v>
      </c>
      <c r="DF139" s="19">
        <f t="shared" si="237"/>
        <v>1.229243E-5</v>
      </c>
      <c r="DG139" s="19">
        <f t="shared" si="238"/>
        <v>1.6949659999999999E-5</v>
      </c>
      <c r="DH139" s="19">
        <f t="shared" si="239"/>
        <v>2.5931119999999998E-5</v>
      </c>
      <c r="DI139" s="19">
        <f t="shared" si="240"/>
        <v>3.8450719999999996E-5</v>
      </c>
      <c r="DJ139" s="19">
        <f t="shared" si="241"/>
        <v>0</v>
      </c>
      <c r="DK139" s="19">
        <f t="shared" si="242"/>
        <v>2.2259139999999998E-5</v>
      </c>
      <c r="DM139" s="68">
        <f t="shared" si="243"/>
        <v>979.85389930400481</v>
      </c>
      <c r="DN139" s="19">
        <f t="shared" si="244"/>
        <v>107.37131217858251</v>
      </c>
      <c r="DO139" s="19">
        <f t="shared" si="245"/>
        <v>224.56608137571584</v>
      </c>
      <c r="DP139" s="19">
        <f t="shared" si="246"/>
        <v>29.961715741573435</v>
      </c>
      <c r="DQ139" s="19">
        <f t="shared" si="247"/>
        <v>464.48933532437565</v>
      </c>
      <c r="DR139" s="19">
        <f t="shared" si="248"/>
        <v>8.2049146573491267</v>
      </c>
      <c r="DS139" s="19">
        <f t="shared" si="249"/>
        <v>499.70079368712561</v>
      </c>
      <c r="DT139" s="19">
        <f t="shared" si="250"/>
        <v>428.19253837896139</v>
      </c>
      <c r="DU139" s="19">
        <f t="shared" si="251"/>
        <v>35.799177196170497</v>
      </c>
      <c r="DV139" s="19">
        <f t="shared" si="252"/>
        <v>42.328500794610193</v>
      </c>
      <c r="DX139" s="19">
        <f t="shared" si="253"/>
        <v>59.578271460311896</v>
      </c>
      <c r="DZ139" s="99">
        <f t="shared" si="254"/>
        <v>2880.046540098781</v>
      </c>
      <c r="EA139" s="21">
        <f t="shared" si="255"/>
        <v>2.8800465400987809</v>
      </c>
      <c r="EB139" s="92">
        <f t="shared" si="256"/>
        <v>1309</v>
      </c>
    </row>
    <row r="140" spans="1:132" x14ac:dyDescent="0.3">
      <c r="A140" s="19">
        <f>'A. Thermody. result (all suite)'!C96</f>
        <v>1308</v>
      </c>
      <c r="B140" s="19" t="str">
        <f>'A. Thermody. result (all suite)'!A96</f>
        <v>Basanite</v>
      </c>
      <c r="C140" s="24">
        <f>'A. Thermody. result (all suite)'!G96</f>
        <v>100</v>
      </c>
      <c r="D140" s="19">
        <f>'A. Thermody. result (all suite)'!D96</f>
        <v>10000</v>
      </c>
      <c r="E140" s="61">
        <f>'A. Thermody. result (all suite)'!I96</f>
        <v>40.405959000000003</v>
      </c>
      <c r="F140" s="21">
        <f>'A. Thermody. result (all suite)'!J96</f>
        <v>3.4696530000000001</v>
      </c>
      <c r="G140" s="21">
        <f>'A. Thermody. result (all suite)'!K96</f>
        <v>13.238676</v>
      </c>
      <c r="H140" s="21">
        <f>'A. Thermody. result (all suite)'!L96</f>
        <v>2.0397959999999999</v>
      </c>
      <c r="I140" s="21">
        <f>'A. Thermody. result (all suite)'!M96</f>
        <v>10.188981</v>
      </c>
      <c r="J140" s="21">
        <f>'A. Thermody. result (all suite)'!N96</f>
        <v>0.179982</v>
      </c>
      <c r="K140" s="21">
        <f>'A. Thermody. result (all suite)'!O96</f>
        <v>10.188981</v>
      </c>
      <c r="L140" s="21">
        <f>'A. Thermody. result (all suite)'!P96</f>
        <v>12.038796</v>
      </c>
      <c r="M140" s="21">
        <f>'A. Thermody. result (all suite)'!Q96</f>
        <v>1.539846</v>
      </c>
      <c r="N140" s="21">
        <f>'A. Thermody. result (all suite)'!R96</f>
        <v>2.6997300000000002</v>
      </c>
      <c r="O140" s="21">
        <f>'A. Thermody. result (all suite)'!S96</f>
        <v>1.8098190000000001</v>
      </c>
      <c r="P140" s="21">
        <f>'A. Thermody. result (all suite)'!T96</f>
        <v>2.1997800000000001</v>
      </c>
      <c r="Q140" s="21">
        <f t="shared" si="174"/>
        <v>99.999999000000017</v>
      </c>
      <c r="S140" s="19">
        <f t="shared" si="175"/>
        <v>1581</v>
      </c>
      <c r="T140" s="19">
        <f t="shared" si="176"/>
        <v>1</v>
      </c>
      <c r="V140" s="61">
        <f t="shared" si="177"/>
        <v>39.517116786221379</v>
      </c>
      <c r="W140" s="21">
        <f t="shared" si="178"/>
        <v>3.3933282664733526</v>
      </c>
      <c r="X140" s="21">
        <f t="shared" si="179"/>
        <v>12.947454250174983</v>
      </c>
      <c r="Y140" s="21">
        <f t="shared" si="180"/>
        <v>1.9949249751024896</v>
      </c>
      <c r="Z140" s="21">
        <f t="shared" si="181"/>
        <v>9.9648458315168487</v>
      </c>
      <c r="AA140" s="21">
        <f t="shared" si="182"/>
        <v>0.17602279192080791</v>
      </c>
      <c r="AB140" s="21">
        <f t="shared" si="183"/>
        <v>9.9648458315168487</v>
      </c>
      <c r="AC140" s="21">
        <f t="shared" si="184"/>
        <v>11.77396897070293</v>
      </c>
      <c r="AD140" s="21">
        <f t="shared" si="185"/>
        <v>1.5059727753224676</v>
      </c>
      <c r="AE140" s="21">
        <f t="shared" si="186"/>
        <v>2.6403418788121189</v>
      </c>
      <c r="AF140" s="21">
        <f t="shared" si="187"/>
        <v>1.7700069632036797</v>
      </c>
      <c r="AG140" s="21">
        <f t="shared" si="188"/>
        <v>95.64882932096792</v>
      </c>
      <c r="AH140" s="21"/>
      <c r="AI140" s="61">
        <f t="shared" si="189"/>
        <v>41.314793988344739</v>
      </c>
      <c r="AJ140" s="21">
        <f t="shared" si="190"/>
        <v>3.5476945097638271</v>
      </c>
      <c r="AK140" s="21">
        <f t="shared" si="191"/>
        <v>13.536448215928839</v>
      </c>
      <c r="AL140" s="21">
        <f t="shared" si="192"/>
        <v>2.0856763112156216</v>
      </c>
      <c r="AM140" s="21">
        <f t="shared" si="193"/>
        <v>10.418157652591759</v>
      </c>
      <c r="AN140" s="21">
        <f t="shared" si="194"/>
        <v>0.18403026275431955</v>
      </c>
      <c r="AO140" s="21">
        <f t="shared" si="195"/>
        <v>10.418157652591759</v>
      </c>
      <c r="AP140" s="21">
        <f t="shared" si="196"/>
        <v>12.309579797566707</v>
      </c>
      <c r="AQ140" s="21">
        <f t="shared" si="197"/>
        <v>1.5744811368980673</v>
      </c>
      <c r="AR140" s="21">
        <f t="shared" si="198"/>
        <v>2.7604539413147937</v>
      </c>
      <c r="AS140" s="21">
        <f t="shared" si="199"/>
        <v>1.8505265310295469</v>
      </c>
      <c r="AT140" s="21">
        <f t="shared" si="200"/>
        <v>99.999999999999986</v>
      </c>
      <c r="AU140" s="21"/>
      <c r="AV140" s="21">
        <f>AR140*'[1]diagram lines'!$G$39</f>
        <v>2.2914698131109512</v>
      </c>
      <c r="AW140" s="21">
        <f>AK140*'[1]diagram lines'!$G$40</f>
        <v>7.1643869313886217</v>
      </c>
      <c r="AX140" s="21">
        <f>AQ140*'[1]diagram lines'!$G$38</f>
        <v>1.1680323116258977</v>
      </c>
      <c r="AY140" s="21">
        <f>AP140*'[1]diagram lines'!$G$41</f>
        <v>8.797135148482143</v>
      </c>
      <c r="AZ140" s="21">
        <f t="shared" si="201"/>
        <v>4.3349350782128608</v>
      </c>
      <c r="BA140" s="21">
        <f t="shared" si="202"/>
        <v>0.5845312031092702</v>
      </c>
      <c r="BB140" s="21">
        <f t="shared" si="203"/>
        <v>2.0709300567154845</v>
      </c>
      <c r="BC140" s="86">
        <f t="shared" si="204"/>
        <v>0.4828748304450271</v>
      </c>
      <c r="BX140" s="61">
        <f t="shared" si="205"/>
        <v>0.67253593541944079</v>
      </c>
      <c r="BY140" s="21">
        <f t="shared" si="206"/>
        <v>4.343581622433651E-2</v>
      </c>
      <c r="BZ140" s="21">
        <f t="shared" si="207"/>
        <v>0.12984185955276581</v>
      </c>
      <c r="CA140" s="21">
        <f t="shared" si="208"/>
        <v>1.27734736051099E-2</v>
      </c>
      <c r="CB140" s="21">
        <f t="shared" si="209"/>
        <v>0.14180906054279752</v>
      </c>
      <c r="CC140" s="21">
        <f t="shared" si="210"/>
        <v>2.5371017761488582E-3</v>
      </c>
      <c r="CD140" s="21">
        <f t="shared" si="211"/>
        <v>0.25282831265508687</v>
      </c>
      <c r="CE140" s="21">
        <f t="shared" si="212"/>
        <v>0.21467182596291012</v>
      </c>
      <c r="CF140" s="21">
        <f t="shared" si="213"/>
        <v>2.4840232295531537E-2</v>
      </c>
      <c r="CG140" s="21">
        <f t="shared" si="214"/>
        <v>2.8659554140127389E-2</v>
      </c>
      <c r="CH140" s="21">
        <f t="shared" si="215"/>
        <v>1.2750232486050839E-2</v>
      </c>
      <c r="CI140" s="21">
        <f t="shared" si="216"/>
        <v>0.12207436182019979</v>
      </c>
      <c r="CJ140" s="21">
        <f t="shared" si="217"/>
        <v>1.658757766480506</v>
      </c>
      <c r="CL140" s="68">
        <f t="shared" si="218"/>
        <v>0.40544553822732293</v>
      </c>
      <c r="CM140" s="19">
        <f t="shared" si="219"/>
        <v>2.618575002454825E-2</v>
      </c>
      <c r="CN140" s="19">
        <f t="shared" si="220"/>
        <v>7.827656465371656E-2</v>
      </c>
      <c r="CO140" s="19">
        <f t="shared" si="221"/>
        <v>7.7006262537128662E-3</v>
      </c>
      <c r="CP140" s="19">
        <f t="shared" si="222"/>
        <v>8.5491120770263523E-2</v>
      </c>
      <c r="CQ140" s="19">
        <f t="shared" si="223"/>
        <v>1.5295191542837455E-3</v>
      </c>
      <c r="CR140" s="19">
        <f t="shared" si="224"/>
        <v>0.15242027363135072</v>
      </c>
      <c r="CS140" s="19">
        <f t="shared" si="225"/>
        <v>0.12941722432347266</v>
      </c>
      <c r="CT140" s="19">
        <f t="shared" si="226"/>
        <v>1.4975201803115996E-2</v>
      </c>
      <c r="CU140" s="19">
        <f t="shared" si="227"/>
        <v>1.7277721147275306E-2</v>
      </c>
      <c r="CV140" s="19">
        <f t="shared" si="228"/>
        <v>7.6866150945618991E-3</v>
      </c>
      <c r="CW140" s="19">
        <f t="shared" si="229"/>
        <v>7.3593844916375509E-2</v>
      </c>
      <c r="CX140" s="19">
        <f t="shared" si="230"/>
        <v>1</v>
      </c>
      <c r="CZ140" s="68">
        <f t="shared" si="231"/>
        <v>2.4859999999999999E-5</v>
      </c>
      <c r="DA140" s="19">
        <f t="shared" si="232"/>
        <v>1.9473919999999998E-5</v>
      </c>
      <c r="DB140" s="19">
        <f t="shared" si="233"/>
        <v>3.5539999999999995E-5</v>
      </c>
      <c r="DC140" s="19">
        <f t="shared" si="234"/>
        <v>4.1033719999999994E-5</v>
      </c>
      <c r="DD140" s="19">
        <f t="shared" si="235"/>
        <v>1.3221359999999997E-5</v>
      </c>
      <c r="DE140" s="19">
        <f t="shared" si="236"/>
        <v>1.3221359999999997E-5</v>
      </c>
      <c r="DF140" s="19">
        <f t="shared" si="237"/>
        <v>1.228916E-5</v>
      </c>
      <c r="DG140" s="19">
        <f t="shared" si="238"/>
        <v>1.6945919999999998E-5</v>
      </c>
      <c r="DH140" s="19">
        <f t="shared" si="239"/>
        <v>2.5923439999999996E-5</v>
      </c>
      <c r="DI140" s="19">
        <f t="shared" si="240"/>
        <v>3.8438639999999991E-5</v>
      </c>
      <c r="DJ140" s="19">
        <f t="shared" si="241"/>
        <v>0</v>
      </c>
      <c r="DK140" s="19">
        <f t="shared" si="242"/>
        <v>2.224968E-5</v>
      </c>
      <c r="DM140" s="68">
        <f t="shared" si="243"/>
        <v>979.85389930400481</v>
      </c>
      <c r="DN140" s="19">
        <f t="shared" si="244"/>
        <v>107.41123060795744</v>
      </c>
      <c r="DO140" s="19">
        <f t="shared" si="245"/>
        <v>224.56608137571584</v>
      </c>
      <c r="DP140" s="19">
        <f t="shared" si="246"/>
        <v>29.968353014433195</v>
      </c>
      <c r="DQ140" s="19">
        <f t="shared" si="247"/>
        <v>464.59191999487462</v>
      </c>
      <c r="DR140" s="19">
        <f t="shared" si="248"/>
        <v>8.2067267516268316</v>
      </c>
      <c r="DS140" s="19">
        <f t="shared" si="249"/>
        <v>499.8337581529928</v>
      </c>
      <c r="DT140" s="19">
        <f t="shared" si="250"/>
        <v>428.28704136809017</v>
      </c>
      <c r="DU140" s="19">
        <f t="shared" si="251"/>
        <v>35.80978295223013</v>
      </c>
      <c r="DV140" s="19">
        <f t="shared" si="252"/>
        <v>42.341803249889544</v>
      </c>
      <c r="DX140" s="19">
        <f t="shared" si="253"/>
        <v>59.603602631277695</v>
      </c>
      <c r="DZ140" s="99">
        <f t="shared" si="254"/>
        <v>2880.4741994030933</v>
      </c>
      <c r="EA140" s="21">
        <f t="shared" si="255"/>
        <v>2.8804741994030931</v>
      </c>
      <c r="EB140" s="92">
        <f t="shared" si="256"/>
        <v>1308</v>
      </c>
    </row>
    <row r="141" spans="1:132" x14ac:dyDescent="0.3">
      <c r="A141" s="19">
        <f>'A. Thermody. result (all suite)'!C97</f>
        <v>1307</v>
      </c>
      <c r="B141" s="19" t="str">
        <f>'A. Thermody. result (all suite)'!A97</f>
        <v>Basanite</v>
      </c>
      <c r="C141" s="24">
        <f>'A. Thermody. result (all suite)'!G97</f>
        <v>100</v>
      </c>
      <c r="D141" s="19">
        <f>'A. Thermody. result (all suite)'!D97</f>
        <v>10000</v>
      </c>
      <c r="E141" s="61">
        <f>'A. Thermody. result (all suite)'!I97</f>
        <v>40.405959000000003</v>
      </c>
      <c r="F141" s="21">
        <f>'A. Thermody. result (all suite)'!J97</f>
        <v>3.4696530000000001</v>
      </c>
      <c r="G141" s="21">
        <f>'A. Thermody. result (all suite)'!K97</f>
        <v>13.238676</v>
      </c>
      <c r="H141" s="21">
        <f>'A. Thermody. result (all suite)'!L97</f>
        <v>2.0397959999999999</v>
      </c>
      <c r="I141" s="21">
        <f>'A. Thermody. result (all suite)'!M97</f>
        <v>10.188981</v>
      </c>
      <c r="J141" s="21">
        <f>'A. Thermody. result (all suite)'!N97</f>
        <v>0.179982</v>
      </c>
      <c r="K141" s="21">
        <f>'A. Thermody. result (all suite)'!O97</f>
        <v>10.188981</v>
      </c>
      <c r="L141" s="21">
        <f>'A. Thermody. result (all suite)'!P97</f>
        <v>12.038796</v>
      </c>
      <c r="M141" s="21">
        <f>'A. Thermody. result (all suite)'!Q97</f>
        <v>1.539846</v>
      </c>
      <c r="N141" s="21">
        <f>'A. Thermody. result (all suite)'!R97</f>
        <v>2.6997300000000002</v>
      </c>
      <c r="O141" s="21">
        <f>'A. Thermody. result (all suite)'!S97</f>
        <v>1.8098190000000001</v>
      </c>
      <c r="P141" s="21">
        <f>'A. Thermody. result (all suite)'!T97</f>
        <v>2.1997800000000001</v>
      </c>
      <c r="Q141" s="21">
        <f t="shared" si="174"/>
        <v>99.999999000000017</v>
      </c>
      <c r="S141" s="19">
        <f t="shared" si="175"/>
        <v>1580</v>
      </c>
      <c r="T141" s="19">
        <f t="shared" si="176"/>
        <v>1</v>
      </c>
      <c r="V141" s="61">
        <f t="shared" si="177"/>
        <v>39.517116786221379</v>
      </c>
      <c r="W141" s="21">
        <f t="shared" si="178"/>
        <v>3.3933282664733526</v>
      </c>
      <c r="X141" s="21">
        <f t="shared" si="179"/>
        <v>12.947454250174983</v>
      </c>
      <c r="Y141" s="21">
        <f t="shared" si="180"/>
        <v>1.9949249751024896</v>
      </c>
      <c r="Z141" s="21">
        <f t="shared" si="181"/>
        <v>9.9648458315168487</v>
      </c>
      <c r="AA141" s="21">
        <f t="shared" si="182"/>
        <v>0.17602279192080791</v>
      </c>
      <c r="AB141" s="21">
        <f t="shared" si="183"/>
        <v>9.9648458315168487</v>
      </c>
      <c r="AC141" s="21">
        <f t="shared" si="184"/>
        <v>11.77396897070293</v>
      </c>
      <c r="AD141" s="21">
        <f t="shared" si="185"/>
        <v>1.5059727753224676</v>
      </c>
      <c r="AE141" s="21">
        <f t="shared" si="186"/>
        <v>2.6403418788121189</v>
      </c>
      <c r="AF141" s="21">
        <f t="shared" si="187"/>
        <v>1.7700069632036797</v>
      </c>
      <c r="AG141" s="21">
        <f t="shared" si="188"/>
        <v>95.64882932096792</v>
      </c>
      <c r="AH141" s="21"/>
      <c r="AI141" s="61">
        <f t="shared" si="189"/>
        <v>41.314793988344739</v>
      </c>
      <c r="AJ141" s="21">
        <f t="shared" si="190"/>
        <v>3.5476945097638271</v>
      </c>
      <c r="AK141" s="21">
        <f t="shared" si="191"/>
        <v>13.536448215928839</v>
      </c>
      <c r="AL141" s="21">
        <f t="shared" si="192"/>
        <v>2.0856763112156216</v>
      </c>
      <c r="AM141" s="21">
        <f t="shared" si="193"/>
        <v>10.418157652591759</v>
      </c>
      <c r="AN141" s="21">
        <f t="shared" si="194"/>
        <v>0.18403026275431955</v>
      </c>
      <c r="AO141" s="21">
        <f t="shared" si="195"/>
        <v>10.418157652591759</v>
      </c>
      <c r="AP141" s="21">
        <f t="shared" si="196"/>
        <v>12.309579797566707</v>
      </c>
      <c r="AQ141" s="21">
        <f t="shared" si="197"/>
        <v>1.5744811368980673</v>
      </c>
      <c r="AR141" s="21">
        <f t="shared" si="198"/>
        <v>2.7604539413147937</v>
      </c>
      <c r="AS141" s="21">
        <f t="shared" si="199"/>
        <v>1.8505265310295469</v>
      </c>
      <c r="AT141" s="21">
        <f t="shared" si="200"/>
        <v>99.999999999999986</v>
      </c>
      <c r="AU141" s="21"/>
      <c r="AV141" s="21">
        <f>AR141*'[1]diagram lines'!$G$39</f>
        <v>2.2914698131109512</v>
      </c>
      <c r="AW141" s="21">
        <f>AK141*'[1]diagram lines'!$G$40</f>
        <v>7.1643869313886217</v>
      </c>
      <c r="AX141" s="21">
        <f>AQ141*'[1]diagram lines'!$G$38</f>
        <v>1.1680323116258977</v>
      </c>
      <c r="AY141" s="21">
        <f>AP141*'[1]diagram lines'!$G$41</f>
        <v>8.797135148482143</v>
      </c>
      <c r="AZ141" s="21">
        <f t="shared" si="201"/>
        <v>4.3349350782128608</v>
      </c>
      <c r="BA141" s="21">
        <f t="shared" si="202"/>
        <v>0.5845312031092702</v>
      </c>
      <c r="BB141" s="21">
        <f t="shared" si="203"/>
        <v>2.0709300567154845</v>
      </c>
      <c r="BC141" s="86">
        <f t="shared" si="204"/>
        <v>0.4828748304450271</v>
      </c>
      <c r="BX141" s="61">
        <f t="shared" si="205"/>
        <v>0.67253593541944079</v>
      </c>
      <c r="BY141" s="21">
        <f t="shared" si="206"/>
        <v>4.343581622433651E-2</v>
      </c>
      <c r="BZ141" s="21">
        <f t="shared" si="207"/>
        <v>0.12984185955276581</v>
      </c>
      <c r="CA141" s="21">
        <f t="shared" si="208"/>
        <v>1.27734736051099E-2</v>
      </c>
      <c r="CB141" s="21">
        <f t="shared" si="209"/>
        <v>0.14180906054279752</v>
      </c>
      <c r="CC141" s="21">
        <f t="shared" si="210"/>
        <v>2.5371017761488582E-3</v>
      </c>
      <c r="CD141" s="21">
        <f t="shared" si="211"/>
        <v>0.25282831265508687</v>
      </c>
      <c r="CE141" s="21">
        <f t="shared" si="212"/>
        <v>0.21467182596291012</v>
      </c>
      <c r="CF141" s="21">
        <f t="shared" si="213"/>
        <v>2.4840232295531537E-2</v>
      </c>
      <c r="CG141" s="21">
        <f t="shared" si="214"/>
        <v>2.8659554140127389E-2</v>
      </c>
      <c r="CH141" s="21">
        <f t="shared" si="215"/>
        <v>1.2750232486050839E-2</v>
      </c>
      <c r="CI141" s="21">
        <f t="shared" si="216"/>
        <v>0.12207436182019979</v>
      </c>
      <c r="CJ141" s="21">
        <f t="shared" si="217"/>
        <v>1.658757766480506</v>
      </c>
      <c r="CL141" s="68">
        <f t="shared" si="218"/>
        <v>0.40544553822732293</v>
      </c>
      <c r="CM141" s="19">
        <f t="shared" si="219"/>
        <v>2.618575002454825E-2</v>
      </c>
      <c r="CN141" s="19">
        <f t="shared" si="220"/>
        <v>7.827656465371656E-2</v>
      </c>
      <c r="CO141" s="19">
        <f t="shared" si="221"/>
        <v>7.7006262537128662E-3</v>
      </c>
      <c r="CP141" s="19">
        <f t="shared" si="222"/>
        <v>8.5491120770263523E-2</v>
      </c>
      <c r="CQ141" s="19">
        <f t="shared" si="223"/>
        <v>1.5295191542837455E-3</v>
      </c>
      <c r="CR141" s="19">
        <f t="shared" si="224"/>
        <v>0.15242027363135072</v>
      </c>
      <c r="CS141" s="19">
        <f t="shared" si="225"/>
        <v>0.12941722432347266</v>
      </c>
      <c r="CT141" s="19">
        <f t="shared" si="226"/>
        <v>1.4975201803115996E-2</v>
      </c>
      <c r="CU141" s="19">
        <f t="shared" si="227"/>
        <v>1.7277721147275306E-2</v>
      </c>
      <c r="CV141" s="19">
        <f t="shared" si="228"/>
        <v>7.6866150945618991E-3</v>
      </c>
      <c r="CW141" s="19">
        <f t="shared" si="229"/>
        <v>7.3593844916375509E-2</v>
      </c>
      <c r="CX141" s="19">
        <f t="shared" si="230"/>
        <v>1</v>
      </c>
      <c r="CZ141" s="68">
        <f t="shared" si="231"/>
        <v>2.4859999999999999E-5</v>
      </c>
      <c r="DA141" s="19">
        <f t="shared" si="232"/>
        <v>1.9466679999999996E-5</v>
      </c>
      <c r="DB141" s="19">
        <f t="shared" si="233"/>
        <v>3.5539999999999995E-5</v>
      </c>
      <c r="DC141" s="19">
        <f t="shared" si="234"/>
        <v>4.1024629999999996E-5</v>
      </c>
      <c r="DD141" s="19">
        <f t="shared" si="235"/>
        <v>1.3218439999999998E-5</v>
      </c>
      <c r="DE141" s="19">
        <f t="shared" si="236"/>
        <v>1.3218439999999998E-5</v>
      </c>
      <c r="DF141" s="19">
        <f t="shared" si="237"/>
        <v>1.228589E-5</v>
      </c>
      <c r="DG141" s="19">
        <f t="shared" si="238"/>
        <v>1.6942179999999997E-5</v>
      </c>
      <c r="DH141" s="19">
        <f t="shared" si="239"/>
        <v>2.5915759999999997E-5</v>
      </c>
      <c r="DI141" s="19">
        <f t="shared" si="240"/>
        <v>3.8426559999999993E-5</v>
      </c>
      <c r="DJ141" s="19">
        <f t="shared" si="241"/>
        <v>0</v>
      </c>
      <c r="DK141" s="19">
        <f t="shared" si="242"/>
        <v>2.2240219999999999E-5</v>
      </c>
      <c r="DM141" s="68">
        <f t="shared" si="243"/>
        <v>979.85389930400481</v>
      </c>
      <c r="DN141" s="19">
        <f t="shared" si="244"/>
        <v>107.45117873006156</v>
      </c>
      <c r="DO141" s="19">
        <f t="shared" si="245"/>
        <v>224.56608137571584</v>
      </c>
      <c r="DP141" s="19">
        <f t="shared" si="246"/>
        <v>29.974993228589941</v>
      </c>
      <c r="DQ141" s="19">
        <f t="shared" si="247"/>
        <v>464.69454998800427</v>
      </c>
      <c r="DR141" s="19">
        <f t="shared" si="248"/>
        <v>8.2085396465005651</v>
      </c>
      <c r="DS141" s="19">
        <f t="shared" si="249"/>
        <v>499.96679339823436</v>
      </c>
      <c r="DT141" s="19">
        <f t="shared" si="250"/>
        <v>428.38158608044228</v>
      </c>
      <c r="DU141" s="19">
        <f t="shared" si="251"/>
        <v>35.820394994210503</v>
      </c>
      <c r="DV141" s="19">
        <f t="shared" si="252"/>
        <v>42.355114068845452</v>
      </c>
      <c r="DX141" s="19">
        <f t="shared" si="253"/>
        <v>59.628955351749525</v>
      </c>
      <c r="DZ141" s="99">
        <f t="shared" si="254"/>
        <v>2880.9020861663589</v>
      </c>
      <c r="EA141" s="21">
        <f t="shared" si="255"/>
        <v>2.8809020861663588</v>
      </c>
      <c r="EB141" s="92">
        <f t="shared" si="256"/>
        <v>1307</v>
      </c>
    </row>
    <row r="142" spans="1:132" x14ac:dyDescent="0.3">
      <c r="A142" s="19">
        <f>'A. Thermody. result (all suite)'!C98</f>
        <v>1306</v>
      </c>
      <c r="B142" s="19" t="str">
        <f>'A. Thermody. result (all suite)'!A98</f>
        <v>Basanite</v>
      </c>
      <c r="C142" s="24">
        <f>'A. Thermody. result (all suite)'!G98</f>
        <v>100</v>
      </c>
      <c r="D142" s="19">
        <f>'A. Thermody. result (all suite)'!D98</f>
        <v>10000</v>
      </c>
      <c r="E142" s="61">
        <f>'A. Thermody. result (all suite)'!I98</f>
        <v>40.405959000000003</v>
      </c>
      <c r="F142" s="21">
        <f>'A. Thermody. result (all suite)'!J98</f>
        <v>3.4696530000000001</v>
      </c>
      <c r="G142" s="21">
        <f>'A. Thermody. result (all suite)'!K98</f>
        <v>13.238676</v>
      </c>
      <c r="H142" s="21">
        <f>'A. Thermody. result (all suite)'!L98</f>
        <v>2.0397959999999999</v>
      </c>
      <c r="I142" s="21">
        <f>'A. Thermody. result (all suite)'!M98</f>
        <v>10.188981</v>
      </c>
      <c r="J142" s="21">
        <f>'A. Thermody. result (all suite)'!N98</f>
        <v>0.179982</v>
      </c>
      <c r="K142" s="21">
        <f>'A. Thermody. result (all suite)'!O98</f>
        <v>10.188981</v>
      </c>
      <c r="L142" s="21">
        <f>'A. Thermody. result (all suite)'!P98</f>
        <v>12.038796</v>
      </c>
      <c r="M142" s="21">
        <f>'A. Thermody. result (all suite)'!Q98</f>
        <v>1.539846</v>
      </c>
      <c r="N142" s="21">
        <f>'A. Thermody. result (all suite)'!R98</f>
        <v>2.6997300000000002</v>
      </c>
      <c r="O142" s="21">
        <f>'A. Thermody. result (all suite)'!S98</f>
        <v>1.8098190000000001</v>
      </c>
      <c r="P142" s="21">
        <f>'A. Thermody. result (all suite)'!T98</f>
        <v>2.1997800000000001</v>
      </c>
      <c r="Q142" s="21">
        <f t="shared" si="174"/>
        <v>99.999999000000017</v>
      </c>
      <c r="S142" s="19">
        <f t="shared" si="175"/>
        <v>1579</v>
      </c>
      <c r="T142" s="19">
        <f t="shared" si="176"/>
        <v>1</v>
      </c>
      <c r="V142" s="61">
        <f t="shared" si="177"/>
        <v>39.517116786221379</v>
      </c>
      <c r="W142" s="21">
        <f t="shared" si="178"/>
        <v>3.3933282664733526</v>
      </c>
      <c r="X142" s="21">
        <f t="shared" si="179"/>
        <v>12.947454250174983</v>
      </c>
      <c r="Y142" s="21">
        <f t="shared" si="180"/>
        <v>1.9949249751024896</v>
      </c>
      <c r="Z142" s="21">
        <f t="shared" si="181"/>
        <v>9.9648458315168487</v>
      </c>
      <c r="AA142" s="21">
        <f t="shared" si="182"/>
        <v>0.17602279192080791</v>
      </c>
      <c r="AB142" s="21">
        <f t="shared" si="183"/>
        <v>9.9648458315168487</v>
      </c>
      <c r="AC142" s="21">
        <f t="shared" si="184"/>
        <v>11.77396897070293</v>
      </c>
      <c r="AD142" s="21">
        <f t="shared" si="185"/>
        <v>1.5059727753224676</v>
      </c>
      <c r="AE142" s="21">
        <f t="shared" si="186"/>
        <v>2.6403418788121189</v>
      </c>
      <c r="AF142" s="21">
        <f t="shared" si="187"/>
        <v>1.7700069632036797</v>
      </c>
      <c r="AG142" s="21">
        <f t="shared" si="188"/>
        <v>95.64882932096792</v>
      </c>
      <c r="AH142" s="21"/>
      <c r="AI142" s="61">
        <f t="shared" si="189"/>
        <v>41.314793988344739</v>
      </c>
      <c r="AJ142" s="21">
        <f t="shared" si="190"/>
        <v>3.5476945097638271</v>
      </c>
      <c r="AK142" s="21">
        <f t="shared" si="191"/>
        <v>13.536448215928839</v>
      </c>
      <c r="AL142" s="21">
        <f t="shared" si="192"/>
        <v>2.0856763112156216</v>
      </c>
      <c r="AM142" s="21">
        <f t="shared" si="193"/>
        <v>10.418157652591759</v>
      </c>
      <c r="AN142" s="21">
        <f t="shared" si="194"/>
        <v>0.18403026275431955</v>
      </c>
      <c r="AO142" s="21">
        <f t="shared" si="195"/>
        <v>10.418157652591759</v>
      </c>
      <c r="AP142" s="21">
        <f t="shared" si="196"/>
        <v>12.309579797566707</v>
      </c>
      <c r="AQ142" s="21">
        <f t="shared" si="197"/>
        <v>1.5744811368980673</v>
      </c>
      <c r="AR142" s="21">
        <f t="shared" si="198"/>
        <v>2.7604539413147937</v>
      </c>
      <c r="AS142" s="21">
        <f t="shared" si="199"/>
        <v>1.8505265310295469</v>
      </c>
      <c r="AT142" s="21">
        <f t="shared" si="200"/>
        <v>99.999999999999986</v>
      </c>
      <c r="AU142" s="21"/>
      <c r="AV142" s="21">
        <f>AR142*'[1]diagram lines'!$G$39</f>
        <v>2.2914698131109512</v>
      </c>
      <c r="AW142" s="21">
        <f>AK142*'[1]diagram lines'!$G$40</f>
        <v>7.1643869313886217</v>
      </c>
      <c r="AX142" s="21">
        <f>AQ142*'[1]diagram lines'!$G$38</f>
        <v>1.1680323116258977</v>
      </c>
      <c r="AY142" s="21">
        <f>AP142*'[1]diagram lines'!$G$41</f>
        <v>8.797135148482143</v>
      </c>
      <c r="AZ142" s="21">
        <f t="shared" si="201"/>
        <v>4.3349350782128608</v>
      </c>
      <c r="BA142" s="21">
        <f t="shared" si="202"/>
        <v>0.5845312031092702</v>
      </c>
      <c r="BB142" s="21">
        <f t="shared" si="203"/>
        <v>2.0709300567154845</v>
      </c>
      <c r="BC142" s="86">
        <f t="shared" si="204"/>
        <v>0.4828748304450271</v>
      </c>
      <c r="BX142" s="61">
        <f t="shared" si="205"/>
        <v>0.67253593541944079</v>
      </c>
      <c r="BY142" s="21">
        <f t="shared" si="206"/>
        <v>4.343581622433651E-2</v>
      </c>
      <c r="BZ142" s="21">
        <f t="shared" si="207"/>
        <v>0.12984185955276581</v>
      </c>
      <c r="CA142" s="21">
        <f t="shared" si="208"/>
        <v>1.27734736051099E-2</v>
      </c>
      <c r="CB142" s="21">
        <f t="shared" si="209"/>
        <v>0.14180906054279752</v>
      </c>
      <c r="CC142" s="21">
        <f t="shared" si="210"/>
        <v>2.5371017761488582E-3</v>
      </c>
      <c r="CD142" s="21">
        <f t="shared" si="211"/>
        <v>0.25282831265508687</v>
      </c>
      <c r="CE142" s="21">
        <f t="shared" si="212"/>
        <v>0.21467182596291012</v>
      </c>
      <c r="CF142" s="21">
        <f t="shared" si="213"/>
        <v>2.4840232295531537E-2</v>
      </c>
      <c r="CG142" s="21">
        <f t="shared" si="214"/>
        <v>2.8659554140127389E-2</v>
      </c>
      <c r="CH142" s="21">
        <f t="shared" si="215"/>
        <v>1.2750232486050839E-2</v>
      </c>
      <c r="CI142" s="21">
        <f t="shared" si="216"/>
        <v>0.12207436182019979</v>
      </c>
      <c r="CJ142" s="21">
        <f t="shared" si="217"/>
        <v>1.658757766480506</v>
      </c>
      <c r="CL142" s="68">
        <f t="shared" si="218"/>
        <v>0.40544553822732293</v>
      </c>
      <c r="CM142" s="19">
        <f t="shared" si="219"/>
        <v>2.618575002454825E-2</v>
      </c>
      <c r="CN142" s="19">
        <f t="shared" si="220"/>
        <v>7.827656465371656E-2</v>
      </c>
      <c r="CO142" s="19">
        <f t="shared" si="221"/>
        <v>7.7006262537128662E-3</v>
      </c>
      <c r="CP142" s="19">
        <f t="shared" si="222"/>
        <v>8.5491120770263523E-2</v>
      </c>
      <c r="CQ142" s="19">
        <f t="shared" si="223"/>
        <v>1.5295191542837455E-3</v>
      </c>
      <c r="CR142" s="19">
        <f t="shared" si="224"/>
        <v>0.15242027363135072</v>
      </c>
      <c r="CS142" s="19">
        <f t="shared" si="225"/>
        <v>0.12941722432347266</v>
      </c>
      <c r="CT142" s="19">
        <f t="shared" si="226"/>
        <v>1.4975201803115996E-2</v>
      </c>
      <c r="CU142" s="19">
        <f t="shared" si="227"/>
        <v>1.7277721147275306E-2</v>
      </c>
      <c r="CV142" s="19">
        <f t="shared" si="228"/>
        <v>7.6866150945618991E-3</v>
      </c>
      <c r="CW142" s="19">
        <f t="shared" si="229"/>
        <v>7.3593844916375509E-2</v>
      </c>
      <c r="CX142" s="19">
        <f t="shared" si="230"/>
        <v>1</v>
      </c>
      <c r="CZ142" s="68">
        <f t="shared" si="231"/>
        <v>2.4859999999999999E-5</v>
      </c>
      <c r="DA142" s="19">
        <f t="shared" si="232"/>
        <v>1.9459439999999998E-5</v>
      </c>
      <c r="DB142" s="19">
        <f t="shared" si="233"/>
        <v>3.5539999999999995E-5</v>
      </c>
      <c r="DC142" s="19">
        <f t="shared" si="234"/>
        <v>4.1015539999999997E-5</v>
      </c>
      <c r="DD142" s="19">
        <f t="shared" si="235"/>
        <v>1.3215519999999997E-5</v>
      </c>
      <c r="DE142" s="19">
        <f t="shared" si="236"/>
        <v>1.3215519999999997E-5</v>
      </c>
      <c r="DF142" s="19">
        <f t="shared" si="237"/>
        <v>1.228262E-5</v>
      </c>
      <c r="DG142" s="19">
        <f t="shared" si="238"/>
        <v>1.693844E-5</v>
      </c>
      <c r="DH142" s="19">
        <f t="shared" si="239"/>
        <v>2.5908079999999999E-5</v>
      </c>
      <c r="DI142" s="19">
        <f t="shared" si="240"/>
        <v>3.8414479999999995E-5</v>
      </c>
      <c r="DJ142" s="19">
        <f t="shared" si="241"/>
        <v>0</v>
      </c>
      <c r="DK142" s="19">
        <f t="shared" si="242"/>
        <v>2.2230759999999998E-5</v>
      </c>
      <c r="DM142" s="68">
        <f t="shared" si="243"/>
        <v>979.85389930400481</v>
      </c>
      <c r="DN142" s="19">
        <f t="shared" si="244"/>
        <v>107.49115657803689</v>
      </c>
      <c r="DO142" s="19">
        <f t="shared" si="245"/>
        <v>224.56608137571584</v>
      </c>
      <c r="DP142" s="19">
        <f t="shared" si="246"/>
        <v>29.981636385999249</v>
      </c>
      <c r="DQ142" s="19">
        <f t="shared" si="247"/>
        <v>464.79722533380715</v>
      </c>
      <c r="DR142" s="19">
        <f t="shared" si="248"/>
        <v>8.2103533425010085</v>
      </c>
      <c r="DS142" s="19">
        <f t="shared" si="249"/>
        <v>500.09989947938095</v>
      </c>
      <c r="DT142" s="19">
        <f t="shared" si="250"/>
        <v>428.47617254365491</v>
      </c>
      <c r="DU142" s="19">
        <f t="shared" si="251"/>
        <v>35.831013327701648</v>
      </c>
      <c r="DV142" s="19">
        <f t="shared" si="252"/>
        <v>42.368433259368182</v>
      </c>
      <c r="DX142" s="19">
        <f t="shared" si="253"/>
        <v>59.654329649237674</v>
      </c>
      <c r="DZ142" s="99">
        <f t="shared" si="254"/>
        <v>2881.3302005794085</v>
      </c>
      <c r="EA142" s="21">
        <f t="shared" si="255"/>
        <v>2.8813302005794084</v>
      </c>
      <c r="EB142" s="92">
        <f t="shared" si="256"/>
        <v>1306</v>
      </c>
    </row>
    <row r="143" spans="1:132" x14ac:dyDescent="0.3">
      <c r="A143" s="19">
        <f>'A. Thermody. result (all suite)'!C99</f>
        <v>1305</v>
      </c>
      <c r="B143" s="19" t="str">
        <f>'A. Thermody. result (all suite)'!A99</f>
        <v>Basanite</v>
      </c>
      <c r="C143" s="24">
        <f>'A. Thermody. result (all suite)'!G99</f>
        <v>100</v>
      </c>
      <c r="D143" s="19">
        <f>'A. Thermody. result (all suite)'!D99</f>
        <v>10000</v>
      </c>
      <c r="E143" s="61">
        <f>'A. Thermody. result (all suite)'!I99</f>
        <v>40.405959000000003</v>
      </c>
      <c r="F143" s="21">
        <f>'A. Thermody. result (all suite)'!J99</f>
        <v>3.4696530000000001</v>
      </c>
      <c r="G143" s="21">
        <f>'A. Thermody. result (all suite)'!K99</f>
        <v>13.238676</v>
      </c>
      <c r="H143" s="21">
        <f>'A. Thermody. result (all suite)'!L99</f>
        <v>2.0397959999999999</v>
      </c>
      <c r="I143" s="21">
        <f>'A. Thermody. result (all suite)'!M99</f>
        <v>10.188981</v>
      </c>
      <c r="J143" s="21">
        <f>'A. Thermody. result (all suite)'!N99</f>
        <v>0.179982</v>
      </c>
      <c r="K143" s="21">
        <f>'A. Thermody. result (all suite)'!O99</f>
        <v>10.188981</v>
      </c>
      <c r="L143" s="21">
        <f>'A. Thermody. result (all suite)'!P99</f>
        <v>12.038796</v>
      </c>
      <c r="M143" s="21">
        <f>'A. Thermody. result (all suite)'!Q99</f>
        <v>1.539846</v>
      </c>
      <c r="N143" s="21">
        <f>'A. Thermody. result (all suite)'!R99</f>
        <v>2.6997300000000002</v>
      </c>
      <c r="O143" s="21">
        <f>'A. Thermody. result (all suite)'!S99</f>
        <v>1.8098190000000001</v>
      </c>
      <c r="P143" s="21">
        <f>'A. Thermody. result (all suite)'!T99</f>
        <v>2.1997800000000001</v>
      </c>
      <c r="Q143" s="21">
        <f t="shared" si="174"/>
        <v>99.999999000000017</v>
      </c>
      <c r="S143" s="19">
        <f t="shared" si="175"/>
        <v>1578</v>
      </c>
      <c r="T143" s="19">
        <f t="shared" si="176"/>
        <v>1</v>
      </c>
      <c r="V143" s="61">
        <f t="shared" si="177"/>
        <v>39.517116786221379</v>
      </c>
      <c r="W143" s="21">
        <f t="shared" si="178"/>
        <v>3.3933282664733526</v>
      </c>
      <c r="X143" s="21">
        <f t="shared" si="179"/>
        <v>12.947454250174983</v>
      </c>
      <c r="Y143" s="21">
        <f t="shared" si="180"/>
        <v>1.9949249751024896</v>
      </c>
      <c r="Z143" s="21">
        <f t="shared" si="181"/>
        <v>9.9648458315168487</v>
      </c>
      <c r="AA143" s="21">
        <f t="shared" si="182"/>
        <v>0.17602279192080791</v>
      </c>
      <c r="AB143" s="21">
        <f t="shared" si="183"/>
        <v>9.9648458315168487</v>
      </c>
      <c r="AC143" s="21">
        <f t="shared" si="184"/>
        <v>11.77396897070293</v>
      </c>
      <c r="AD143" s="21">
        <f t="shared" si="185"/>
        <v>1.5059727753224676</v>
      </c>
      <c r="AE143" s="21">
        <f t="shared" si="186"/>
        <v>2.6403418788121189</v>
      </c>
      <c r="AF143" s="21">
        <f t="shared" si="187"/>
        <v>1.7700069632036797</v>
      </c>
      <c r="AG143" s="21">
        <f t="shared" si="188"/>
        <v>95.64882932096792</v>
      </c>
      <c r="AH143" s="21"/>
      <c r="AI143" s="61">
        <f t="shared" si="189"/>
        <v>41.314793988344739</v>
      </c>
      <c r="AJ143" s="21">
        <f t="shared" si="190"/>
        <v>3.5476945097638271</v>
      </c>
      <c r="AK143" s="21">
        <f t="shared" si="191"/>
        <v>13.536448215928839</v>
      </c>
      <c r="AL143" s="21">
        <f t="shared" si="192"/>
        <v>2.0856763112156216</v>
      </c>
      <c r="AM143" s="21">
        <f t="shared" si="193"/>
        <v>10.418157652591759</v>
      </c>
      <c r="AN143" s="21">
        <f t="shared" si="194"/>
        <v>0.18403026275431955</v>
      </c>
      <c r="AO143" s="21">
        <f t="shared" si="195"/>
        <v>10.418157652591759</v>
      </c>
      <c r="AP143" s="21">
        <f t="shared" si="196"/>
        <v>12.309579797566707</v>
      </c>
      <c r="AQ143" s="21">
        <f t="shared" si="197"/>
        <v>1.5744811368980673</v>
      </c>
      <c r="AR143" s="21">
        <f t="shared" si="198"/>
        <v>2.7604539413147937</v>
      </c>
      <c r="AS143" s="21">
        <f t="shared" si="199"/>
        <v>1.8505265310295469</v>
      </c>
      <c r="AT143" s="21">
        <f t="shared" si="200"/>
        <v>99.999999999999986</v>
      </c>
      <c r="AU143" s="21"/>
      <c r="AV143" s="21">
        <f>AR143*'[1]diagram lines'!$G$39</f>
        <v>2.2914698131109512</v>
      </c>
      <c r="AW143" s="21">
        <f>AK143*'[1]diagram lines'!$G$40</f>
        <v>7.1643869313886217</v>
      </c>
      <c r="AX143" s="21">
        <f>AQ143*'[1]diagram lines'!$G$38</f>
        <v>1.1680323116258977</v>
      </c>
      <c r="AY143" s="21">
        <f>AP143*'[1]diagram lines'!$G$41</f>
        <v>8.797135148482143</v>
      </c>
      <c r="AZ143" s="21">
        <f t="shared" si="201"/>
        <v>4.3349350782128608</v>
      </c>
      <c r="BA143" s="21">
        <f t="shared" si="202"/>
        <v>0.5845312031092702</v>
      </c>
      <c r="BB143" s="21">
        <f t="shared" si="203"/>
        <v>2.0709300567154845</v>
      </c>
      <c r="BC143" s="86">
        <f t="shared" si="204"/>
        <v>0.4828748304450271</v>
      </c>
      <c r="BX143" s="61">
        <f t="shared" si="205"/>
        <v>0.67253593541944079</v>
      </c>
      <c r="BY143" s="21">
        <f t="shared" si="206"/>
        <v>4.343581622433651E-2</v>
      </c>
      <c r="BZ143" s="21">
        <f t="shared" si="207"/>
        <v>0.12984185955276581</v>
      </c>
      <c r="CA143" s="21">
        <f t="shared" si="208"/>
        <v>1.27734736051099E-2</v>
      </c>
      <c r="CB143" s="21">
        <f t="shared" si="209"/>
        <v>0.14180906054279752</v>
      </c>
      <c r="CC143" s="21">
        <f t="shared" si="210"/>
        <v>2.5371017761488582E-3</v>
      </c>
      <c r="CD143" s="21">
        <f t="shared" si="211"/>
        <v>0.25282831265508687</v>
      </c>
      <c r="CE143" s="21">
        <f t="shared" si="212"/>
        <v>0.21467182596291012</v>
      </c>
      <c r="CF143" s="21">
        <f t="shared" si="213"/>
        <v>2.4840232295531537E-2</v>
      </c>
      <c r="CG143" s="21">
        <f t="shared" si="214"/>
        <v>2.8659554140127389E-2</v>
      </c>
      <c r="CH143" s="21">
        <f t="shared" si="215"/>
        <v>1.2750232486050839E-2</v>
      </c>
      <c r="CI143" s="21">
        <f t="shared" si="216"/>
        <v>0.12207436182019979</v>
      </c>
      <c r="CJ143" s="21">
        <f t="shared" si="217"/>
        <v>1.658757766480506</v>
      </c>
      <c r="CL143" s="68">
        <f t="shared" si="218"/>
        <v>0.40544553822732293</v>
      </c>
      <c r="CM143" s="19">
        <f t="shared" si="219"/>
        <v>2.618575002454825E-2</v>
      </c>
      <c r="CN143" s="19">
        <f t="shared" si="220"/>
        <v>7.827656465371656E-2</v>
      </c>
      <c r="CO143" s="19">
        <f t="shared" si="221"/>
        <v>7.7006262537128662E-3</v>
      </c>
      <c r="CP143" s="19">
        <f t="shared" si="222"/>
        <v>8.5491120770263523E-2</v>
      </c>
      <c r="CQ143" s="19">
        <f t="shared" si="223"/>
        <v>1.5295191542837455E-3</v>
      </c>
      <c r="CR143" s="19">
        <f t="shared" si="224"/>
        <v>0.15242027363135072</v>
      </c>
      <c r="CS143" s="19">
        <f t="shared" si="225"/>
        <v>0.12941722432347266</v>
      </c>
      <c r="CT143" s="19">
        <f t="shared" si="226"/>
        <v>1.4975201803115996E-2</v>
      </c>
      <c r="CU143" s="19">
        <f t="shared" si="227"/>
        <v>1.7277721147275306E-2</v>
      </c>
      <c r="CV143" s="19">
        <f t="shared" si="228"/>
        <v>7.6866150945618991E-3</v>
      </c>
      <c r="CW143" s="19">
        <f t="shared" si="229"/>
        <v>7.3593844916375509E-2</v>
      </c>
      <c r="CX143" s="19">
        <f t="shared" si="230"/>
        <v>1</v>
      </c>
      <c r="CZ143" s="68">
        <f t="shared" si="231"/>
        <v>2.4859999999999999E-5</v>
      </c>
      <c r="DA143" s="19">
        <f t="shared" si="232"/>
        <v>1.9452199999999996E-5</v>
      </c>
      <c r="DB143" s="19">
        <f t="shared" si="233"/>
        <v>3.5539999999999995E-5</v>
      </c>
      <c r="DC143" s="19">
        <f t="shared" si="234"/>
        <v>4.1006449999999998E-5</v>
      </c>
      <c r="DD143" s="19">
        <f t="shared" si="235"/>
        <v>1.3212599999999998E-5</v>
      </c>
      <c r="DE143" s="19">
        <f t="shared" si="236"/>
        <v>1.3212599999999998E-5</v>
      </c>
      <c r="DF143" s="19">
        <f t="shared" si="237"/>
        <v>1.227935E-5</v>
      </c>
      <c r="DG143" s="19">
        <f t="shared" si="238"/>
        <v>1.6934699999999999E-5</v>
      </c>
      <c r="DH143" s="19">
        <f t="shared" si="239"/>
        <v>2.5900399999999997E-5</v>
      </c>
      <c r="DI143" s="19">
        <f t="shared" si="240"/>
        <v>3.840239999999999E-5</v>
      </c>
      <c r="DJ143" s="19">
        <f t="shared" si="241"/>
        <v>0</v>
      </c>
      <c r="DK143" s="19">
        <f t="shared" si="242"/>
        <v>2.22213E-5</v>
      </c>
      <c r="DM143" s="68">
        <f t="shared" si="243"/>
        <v>979.85389930400481</v>
      </c>
      <c r="DN143" s="19">
        <f t="shared" si="244"/>
        <v>107.53116418507493</v>
      </c>
      <c r="DO143" s="19">
        <f t="shared" si="245"/>
        <v>224.56608137571584</v>
      </c>
      <c r="DP143" s="19">
        <f t="shared" si="246"/>
        <v>29.988282488618442</v>
      </c>
      <c r="DQ143" s="19">
        <f t="shared" si="247"/>
        <v>464.89994606235223</v>
      </c>
      <c r="DR143" s="19">
        <f t="shared" si="248"/>
        <v>8.2121678401593119</v>
      </c>
      <c r="DS143" s="19">
        <f t="shared" si="249"/>
        <v>500.23307645302344</v>
      </c>
      <c r="DT143" s="19">
        <f t="shared" si="250"/>
        <v>428.57080078539019</v>
      </c>
      <c r="DU143" s="19">
        <f t="shared" si="251"/>
        <v>35.841637958300282</v>
      </c>
      <c r="DV143" s="19">
        <f t="shared" si="252"/>
        <v>42.381760829357908</v>
      </c>
      <c r="DX143" s="19">
        <f t="shared" si="253"/>
        <v>59.679725551299285</v>
      </c>
      <c r="DZ143" s="99">
        <f t="shared" si="254"/>
        <v>2881.7585428332968</v>
      </c>
      <c r="EA143" s="21">
        <f t="shared" si="255"/>
        <v>2.881758542833297</v>
      </c>
      <c r="EB143" s="92">
        <f t="shared" si="256"/>
        <v>1305</v>
      </c>
    </row>
    <row r="144" spans="1:132" x14ac:dyDescent="0.3">
      <c r="A144" s="19">
        <f>'A. Thermody. result (all suite)'!C100</f>
        <v>1304</v>
      </c>
      <c r="B144" s="19" t="str">
        <f>'A. Thermody. result (all suite)'!A100</f>
        <v>Basanite</v>
      </c>
      <c r="C144" s="24">
        <f>'A. Thermody. result (all suite)'!G100</f>
        <v>100</v>
      </c>
      <c r="D144" s="19">
        <f>'A. Thermody. result (all suite)'!D100</f>
        <v>10000</v>
      </c>
      <c r="E144" s="61">
        <f>'A. Thermody. result (all suite)'!I100</f>
        <v>40.405959000000003</v>
      </c>
      <c r="F144" s="21">
        <f>'A. Thermody. result (all suite)'!J100</f>
        <v>3.4696530000000001</v>
      </c>
      <c r="G144" s="21">
        <f>'A. Thermody. result (all suite)'!K100</f>
        <v>13.238676</v>
      </c>
      <c r="H144" s="21">
        <f>'A. Thermody. result (all suite)'!L100</f>
        <v>2.0397959999999999</v>
      </c>
      <c r="I144" s="21">
        <f>'A. Thermody. result (all suite)'!M100</f>
        <v>10.188981</v>
      </c>
      <c r="J144" s="21">
        <f>'A. Thermody. result (all suite)'!N100</f>
        <v>0.179982</v>
      </c>
      <c r="K144" s="21">
        <f>'A. Thermody. result (all suite)'!O100</f>
        <v>10.188981</v>
      </c>
      <c r="L144" s="21">
        <f>'A. Thermody. result (all suite)'!P100</f>
        <v>12.038796</v>
      </c>
      <c r="M144" s="21">
        <f>'A. Thermody. result (all suite)'!Q100</f>
        <v>1.539846</v>
      </c>
      <c r="N144" s="21">
        <f>'A. Thermody. result (all suite)'!R100</f>
        <v>2.6997300000000002</v>
      </c>
      <c r="O144" s="21">
        <f>'A. Thermody. result (all suite)'!S100</f>
        <v>1.8098190000000001</v>
      </c>
      <c r="P144" s="21">
        <f>'A. Thermody. result (all suite)'!T100</f>
        <v>2.1997800000000001</v>
      </c>
      <c r="Q144" s="21">
        <f t="shared" si="174"/>
        <v>99.999999000000017</v>
      </c>
      <c r="S144" s="19">
        <f t="shared" si="175"/>
        <v>1577</v>
      </c>
      <c r="T144" s="19">
        <f t="shared" si="176"/>
        <v>1</v>
      </c>
      <c r="V144" s="61">
        <f t="shared" si="177"/>
        <v>39.517116786221379</v>
      </c>
      <c r="W144" s="21">
        <f t="shared" si="178"/>
        <v>3.3933282664733526</v>
      </c>
      <c r="X144" s="21">
        <f t="shared" si="179"/>
        <v>12.947454250174983</v>
      </c>
      <c r="Y144" s="21">
        <f t="shared" si="180"/>
        <v>1.9949249751024896</v>
      </c>
      <c r="Z144" s="21">
        <f t="shared" si="181"/>
        <v>9.9648458315168487</v>
      </c>
      <c r="AA144" s="21">
        <f t="shared" si="182"/>
        <v>0.17602279192080791</v>
      </c>
      <c r="AB144" s="21">
        <f t="shared" si="183"/>
        <v>9.9648458315168487</v>
      </c>
      <c r="AC144" s="21">
        <f t="shared" si="184"/>
        <v>11.77396897070293</v>
      </c>
      <c r="AD144" s="21">
        <f t="shared" si="185"/>
        <v>1.5059727753224676</v>
      </c>
      <c r="AE144" s="21">
        <f t="shared" si="186"/>
        <v>2.6403418788121189</v>
      </c>
      <c r="AF144" s="21">
        <f t="shared" si="187"/>
        <v>1.7700069632036797</v>
      </c>
      <c r="AG144" s="21">
        <f t="shared" si="188"/>
        <v>95.64882932096792</v>
      </c>
      <c r="AH144" s="21"/>
      <c r="AI144" s="61">
        <f t="shared" si="189"/>
        <v>41.314793988344739</v>
      </c>
      <c r="AJ144" s="21">
        <f t="shared" si="190"/>
        <v>3.5476945097638271</v>
      </c>
      <c r="AK144" s="21">
        <f t="shared" si="191"/>
        <v>13.536448215928839</v>
      </c>
      <c r="AL144" s="21">
        <f t="shared" si="192"/>
        <v>2.0856763112156216</v>
      </c>
      <c r="AM144" s="21">
        <f t="shared" si="193"/>
        <v>10.418157652591759</v>
      </c>
      <c r="AN144" s="21">
        <f t="shared" si="194"/>
        <v>0.18403026275431955</v>
      </c>
      <c r="AO144" s="21">
        <f t="shared" si="195"/>
        <v>10.418157652591759</v>
      </c>
      <c r="AP144" s="21">
        <f t="shared" si="196"/>
        <v>12.309579797566707</v>
      </c>
      <c r="AQ144" s="21">
        <f t="shared" si="197"/>
        <v>1.5744811368980673</v>
      </c>
      <c r="AR144" s="21">
        <f t="shared" si="198"/>
        <v>2.7604539413147937</v>
      </c>
      <c r="AS144" s="21">
        <f t="shared" si="199"/>
        <v>1.8505265310295469</v>
      </c>
      <c r="AT144" s="21">
        <f t="shared" si="200"/>
        <v>99.999999999999986</v>
      </c>
      <c r="AU144" s="21"/>
      <c r="AV144" s="21">
        <f>AR144*'[1]diagram lines'!$G$39</f>
        <v>2.2914698131109512</v>
      </c>
      <c r="AW144" s="21">
        <f>AK144*'[1]diagram lines'!$G$40</f>
        <v>7.1643869313886217</v>
      </c>
      <c r="AX144" s="21">
        <f>AQ144*'[1]diagram lines'!$G$38</f>
        <v>1.1680323116258977</v>
      </c>
      <c r="AY144" s="21">
        <f>AP144*'[1]diagram lines'!$G$41</f>
        <v>8.797135148482143</v>
      </c>
      <c r="AZ144" s="21">
        <f t="shared" si="201"/>
        <v>4.3349350782128608</v>
      </c>
      <c r="BA144" s="21">
        <f t="shared" si="202"/>
        <v>0.5845312031092702</v>
      </c>
      <c r="BB144" s="21">
        <f t="shared" si="203"/>
        <v>2.0709300567154845</v>
      </c>
      <c r="BC144" s="86">
        <f t="shared" si="204"/>
        <v>0.4828748304450271</v>
      </c>
      <c r="BX144" s="61">
        <f t="shared" si="205"/>
        <v>0.67253593541944079</v>
      </c>
      <c r="BY144" s="21">
        <f t="shared" si="206"/>
        <v>4.343581622433651E-2</v>
      </c>
      <c r="BZ144" s="21">
        <f t="shared" si="207"/>
        <v>0.12984185955276581</v>
      </c>
      <c r="CA144" s="21">
        <f t="shared" si="208"/>
        <v>1.27734736051099E-2</v>
      </c>
      <c r="CB144" s="21">
        <f t="shared" si="209"/>
        <v>0.14180906054279752</v>
      </c>
      <c r="CC144" s="21">
        <f t="shared" si="210"/>
        <v>2.5371017761488582E-3</v>
      </c>
      <c r="CD144" s="21">
        <f t="shared" si="211"/>
        <v>0.25282831265508687</v>
      </c>
      <c r="CE144" s="21">
        <f t="shared" si="212"/>
        <v>0.21467182596291012</v>
      </c>
      <c r="CF144" s="21">
        <f t="shared" si="213"/>
        <v>2.4840232295531537E-2</v>
      </c>
      <c r="CG144" s="21">
        <f t="shared" si="214"/>
        <v>2.8659554140127389E-2</v>
      </c>
      <c r="CH144" s="21">
        <f t="shared" si="215"/>
        <v>1.2750232486050839E-2</v>
      </c>
      <c r="CI144" s="21">
        <f t="shared" si="216"/>
        <v>0.12207436182019979</v>
      </c>
      <c r="CJ144" s="21">
        <f t="shared" si="217"/>
        <v>1.658757766480506</v>
      </c>
      <c r="CL144" s="68">
        <f t="shared" si="218"/>
        <v>0.40544553822732293</v>
      </c>
      <c r="CM144" s="19">
        <f t="shared" si="219"/>
        <v>2.618575002454825E-2</v>
      </c>
      <c r="CN144" s="19">
        <f t="shared" si="220"/>
        <v>7.827656465371656E-2</v>
      </c>
      <c r="CO144" s="19">
        <f t="shared" si="221"/>
        <v>7.7006262537128662E-3</v>
      </c>
      <c r="CP144" s="19">
        <f t="shared" si="222"/>
        <v>8.5491120770263523E-2</v>
      </c>
      <c r="CQ144" s="19">
        <f t="shared" si="223"/>
        <v>1.5295191542837455E-3</v>
      </c>
      <c r="CR144" s="19">
        <f t="shared" si="224"/>
        <v>0.15242027363135072</v>
      </c>
      <c r="CS144" s="19">
        <f t="shared" si="225"/>
        <v>0.12941722432347266</v>
      </c>
      <c r="CT144" s="19">
        <f t="shared" si="226"/>
        <v>1.4975201803115996E-2</v>
      </c>
      <c r="CU144" s="19">
        <f t="shared" si="227"/>
        <v>1.7277721147275306E-2</v>
      </c>
      <c r="CV144" s="19">
        <f t="shared" si="228"/>
        <v>7.6866150945618991E-3</v>
      </c>
      <c r="CW144" s="19">
        <f t="shared" si="229"/>
        <v>7.3593844916375509E-2</v>
      </c>
      <c r="CX144" s="19">
        <f t="shared" si="230"/>
        <v>1</v>
      </c>
      <c r="CZ144" s="68">
        <f t="shared" si="231"/>
        <v>2.4859999999999999E-5</v>
      </c>
      <c r="DA144" s="19">
        <f t="shared" si="232"/>
        <v>1.9444959999999998E-5</v>
      </c>
      <c r="DB144" s="19">
        <f t="shared" si="233"/>
        <v>3.5539999999999995E-5</v>
      </c>
      <c r="DC144" s="19">
        <f t="shared" si="234"/>
        <v>4.0997359999999999E-5</v>
      </c>
      <c r="DD144" s="19">
        <f t="shared" si="235"/>
        <v>1.3209679999999999E-5</v>
      </c>
      <c r="DE144" s="19">
        <f t="shared" si="236"/>
        <v>1.3209679999999999E-5</v>
      </c>
      <c r="DF144" s="19">
        <f t="shared" si="237"/>
        <v>1.227608E-5</v>
      </c>
      <c r="DG144" s="19">
        <f t="shared" si="238"/>
        <v>1.6930959999999998E-5</v>
      </c>
      <c r="DH144" s="19">
        <f t="shared" si="239"/>
        <v>2.5892719999999998E-5</v>
      </c>
      <c r="DI144" s="19">
        <f t="shared" si="240"/>
        <v>3.8390319999999992E-5</v>
      </c>
      <c r="DJ144" s="19">
        <f t="shared" si="241"/>
        <v>0</v>
      </c>
      <c r="DK144" s="19">
        <f t="shared" si="242"/>
        <v>2.2211839999999999E-5</v>
      </c>
      <c r="DM144" s="68">
        <f t="shared" si="243"/>
        <v>979.85389930400481</v>
      </c>
      <c r="DN144" s="19">
        <f t="shared" si="244"/>
        <v>107.57120158441644</v>
      </c>
      <c r="DO144" s="19">
        <f t="shared" si="245"/>
        <v>224.56608137571584</v>
      </c>
      <c r="DP144" s="19">
        <f t="shared" si="246"/>
        <v>29.994931538406561</v>
      </c>
      <c r="DQ144" s="19">
        <f t="shared" si="247"/>
        <v>465.00271220373503</v>
      </c>
      <c r="DR144" s="19">
        <f t="shared" si="248"/>
        <v>8.2139831400070946</v>
      </c>
      <c r="DS144" s="19">
        <f t="shared" si="249"/>
        <v>500.36632437581324</v>
      </c>
      <c r="DT144" s="19">
        <f t="shared" si="250"/>
        <v>428.66547083333415</v>
      </c>
      <c r="DU144" s="19">
        <f t="shared" si="251"/>
        <v>35.852268891609711</v>
      </c>
      <c r="DV144" s="19">
        <f t="shared" si="252"/>
        <v>42.395096786724729</v>
      </c>
      <c r="DX144" s="19">
        <f t="shared" si="253"/>
        <v>59.705143085538467</v>
      </c>
      <c r="DZ144" s="99">
        <f t="shared" si="254"/>
        <v>2882.1871131193056</v>
      </c>
      <c r="EA144" s="21">
        <f t="shared" si="255"/>
        <v>2.8821871131193055</v>
      </c>
      <c r="EB144" s="92">
        <f t="shared" si="256"/>
        <v>1304</v>
      </c>
    </row>
    <row r="145" spans="1:132" x14ac:dyDescent="0.3">
      <c r="A145" s="19">
        <f>'A. Thermody. result (all suite)'!C101</f>
        <v>1303</v>
      </c>
      <c r="B145" s="19" t="str">
        <f>'A. Thermody. result (all suite)'!A101</f>
        <v>Basanite</v>
      </c>
      <c r="C145" s="24">
        <f>'A. Thermody. result (all suite)'!G101</f>
        <v>100</v>
      </c>
      <c r="D145" s="19">
        <f>'A. Thermody. result (all suite)'!D101</f>
        <v>10000</v>
      </c>
      <c r="E145" s="61">
        <f>'A. Thermody. result (all suite)'!I101</f>
        <v>40.405959000000003</v>
      </c>
      <c r="F145" s="21">
        <f>'A. Thermody. result (all suite)'!J101</f>
        <v>3.4696530000000001</v>
      </c>
      <c r="G145" s="21">
        <f>'A. Thermody. result (all suite)'!K101</f>
        <v>13.238676</v>
      </c>
      <c r="H145" s="21">
        <f>'A. Thermody. result (all suite)'!L101</f>
        <v>2.0397959999999999</v>
      </c>
      <c r="I145" s="21">
        <f>'A. Thermody. result (all suite)'!M101</f>
        <v>10.188981</v>
      </c>
      <c r="J145" s="21">
        <f>'A. Thermody. result (all suite)'!N101</f>
        <v>0.179982</v>
      </c>
      <c r="K145" s="21">
        <f>'A. Thermody. result (all suite)'!O101</f>
        <v>10.188981</v>
      </c>
      <c r="L145" s="21">
        <f>'A. Thermody. result (all suite)'!P101</f>
        <v>12.038796</v>
      </c>
      <c r="M145" s="21">
        <f>'A. Thermody. result (all suite)'!Q101</f>
        <v>1.539846</v>
      </c>
      <c r="N145" s="21">
        <f>'A. Thermody. result (all suite)'!R101</f>
        <v>2.6997300000000002</v>
      </c>
      <c r="O145" s="21">
        <f>'A. Thermody. result (all suite)'!S101</f>
        <v>1.8098190000000001</v>
      </c>
      <c r="P145" s="21">
        <f>'A. Thermody. result (all suite)'!T101</f>
        <v>2.1997800000000001</v>
      </c>
      <c r="Q145" s="21">
        <f t="shared" si="174"/>
        <v>99.999999000000017</v>
      </c>
      <c r="S145" s="19">
        <f t="shared" si="175"/>
        <v>1576</v>
      </c>
      <c r="T145" s="19">
        <f t="shared" si="176"/>
        <v>1</v>
      </c>
      <c r="V145" s="61">
        <f t="shared" si="177"/>
        <v>39.517116786221379</v>
      </c>
      <c r="W145" s="21">
        <f t="shared" si="178"/>
        <v>3.3933282664733526</v>
      </c>
      <c r="X145" s="21">
        <f t="shared" si="179"/>
        <v>12.947454250174983</v>
      </c>
      <c r="Y145" s="21">
        <f t="shared" si="180"/>
        <v>1.9949249751024896</v>
      </c>
      <c r="Z145" s="21">
        <f t="shared" si="181"/>
        <v>9.9648458315168487</v>
      </c>
      <c r="AA145" s="21">
        <f t="shared" si="182"/>
        <v>0.17602279192080791</v>
      </c>
      <c r="AB145" s="21">
        <f t="shared" si="183"/>
        <v>9.9648458315168487</v>
      </c>
      <c r="AC145" s="21">
        <f t="shared" si="184"/>
        <v>11.77396897070293</v>
      </c>
      <c r="AD145" s="21">
        <f t="shared" si="185"/>
        <v>1.5059727753224676</v>
      </c>
      <c r="AE145" s="21">
        <f t="shared" si="186"/>
        <v>2.6403418788121189</v>
      </c>
      <c r="AF145" s="21">
        <f t="shared" si="187"/>
        <v>1.7700069632036797</v>
      </c>
      <c r="AG145" s="21">
        <f t="shared" si="188"/>
        <v>95.64882932096792</v>
      </c>
      <c r="AH145" s="21"/>
      <c r="AI145" s="61">
        <f t="shared" si="189"/>
        <v>41.314793988344739</v>
      </c>
      <c r="AJ145" s="21">
        <f t="shared" si="190"/>
        <v>3.5476945097638271</v>
      </c>
      <c r="AK145" s="21">
        <f t="shared" si="191"/>
        <v>13.536448215928839</v>
      </c>
      <c r="AL145" s="21">
        <f t="shared" si="192"/>
        <v>2.0856763112156216</v>
      </c>
      <c r="AM145" s="21">
        <f t="shared" si="193"/>
        <v>10.418157652591759</v>
      </c>
      <c r="AN145" s="21">
        <f t="shared" si="194"/>
        <v>0.18403026275431955</v>
      </c>
      <c r="AO145" s="21">
        <f t="shared" si="195"/>
        <v>10.418157652591759</v>
      </c>
      <c r="AP145" s="21">
        <f t="shared" si="196"/>
        <v>12.309579797566707</v>
      </c>
      <c r="AQ145" s="21">
        <f t="shared" si="197"/>
        <v>1.5744811368980673</v>
      </c>
      <c r="AR145" s="21">
        <f t="shared" si="198"/>
        <v>2.7604539413147937</v>
      </c>
      <c r="AS145" s="21">
        <f t="shared" si="199"/>
        <v>1.8505265310295469</v>
      </c>
      <c r="AT145" s="21">
        <f t="shared" si="200"/>
        <v>99.999999999999986</v>
      </c>
      <c r="AU145" s="21"/>
      <c r="AV145" s="21">
        <f>AR145*'[1]diagram lines'!$G$39</f>
        <v>2.2914698131109512</v>
      </c>
      <c r="AW145" s="21">
        <f>AK145*'[1]diagram lines'!$G$40</f>
        <v>7.1643869313886217</v>
      </c>
      <c r="AX145" s="21">
        <f>AQ145*'[1]diagram lines'!$G$38</f>
        <v>1.1680323116258977</v>
      </c>
      <c r="AY145" s="21">
        <f>AP145*'[1]diagram lines'!$G$41</f>
        <v>8.797135148482143</v>
      </c>
      <c r="AZ145" s="21">
        <f t="shared" si="201"/>
        <v>4.3349350782128608</v>
      </c>
      <c r="BA145" s="21">
        <f t="shared" si="202"/>
        <v>0.5845312031092702</v>
      </c>
      <c r="BB145" s="21">
        <f t="shared" si="203"/>
        <v>2.0709300567154845</v>
      </c>
      <c r="BC145" s="86">
        <f t="shared" si="204"/>
        <v>0.4828748304450271</v>
      </c>
      <c r="BX145" s="61">
        <f t="shared" si="205"/>
        <v>0.67253593541944079</v>
      </c>
      <c r="BY145" s="21">
        <f t="shared" si="206"/>
        <v>4.343581622433651E-2</v>
      </c>
      <c r="BZ145" s="21">
        <f t="shared" si="207"/>
        <v>0.12984185955276581</v>
      </c>
      <c r="CA145" s="21">
        <f t="shared" si="208"/>
        <v>1.27734736051099E-2</v>
      </c>
      <c r="CB145" s="21">
        <f t="shared" si="209"/>
        <v>0.14180906054279752</v>
      </c>
      <c r="CC145" s="21">
        <f t="shared" si="210"/>
        <v>2.5371017761488582E-3</v>
      </c>
      <c r="CD145" s="21">
        <f t="shared" si="211"/>
        <v>0.25282831265508687</v>
      </c>
      <c r="CE145" s="21">
        <f t="shared" si="212"/>
        <v>0.21467182596291012</v>
      </c>
      <c r="CF145" s="21">
        <f t="shared" si="213"/>
        <v>2.4840232295531537E-2</v>
      </c>
      <c r="CG145" s="21">
        <f t="shared" si="214"/>
        <v>2.8659554140127389E-2</v>
      </c>
      <c r="CH145" s="21">
        <f t="shared" si="215"/>
        <v>1.2750232486050839E-2</v>
      </c>
      <c r="CI145" s="21">
        <f t="shared" si="216"/>
        <v>0.12207436182019979</v>
      </c>
      <c r="CJ145" s="21">
        <f t="shared" si="217"/>
        <v>1.658757766480506</v>
      </c>
      <c r="CL145" s="68">
        <f t="shared" si="218"/>
        <v>0.40544553822732293</v>
      </c>
      <c r="CM145" s="19">
        <f t="shared" si="219"/>
        <v>2.618575002454825E-2</v>
      </c>
      <c r="CN145" s="19">
        <f t="shared" si="220"/>
        <v>7.827656465371656E-2</v>
      </c>
      <c r="CO145" s="19">
        <f t="shared" si="221"/>
        <v>7.7006262537128662E-3</v>
      </c>
      <c r="CP145" s="19">
        <f t="shared" si="222"/>
        <v>8.5491120770263523E-2</v>
      </c>
      <c r="CQ145" s="19">
        <f t="shared" si="223"/>
        <v>1.5295191542837455E-3</v>
      </c>
      <c r="CR145" s="19">
        <f t="shared" si="224"/>
        <v>0.15242027363135072</v>
      </c>
      <c r="CS145" s="19">
        <f t="shared" si="225"/>
        <v>0.12941722432347266</v>
      </c>
      <c r="CT145" s="19">
        <f t="shared" si="226"/>
        <v>1.4975201803115996E-2</v>
      </c>
      <c r="CU145" s="19">
        <f t="shared" si="227"/>
        <v>1.7277721147275306E-2</v>
      </c>
      <c r="CV145" s="19">
        <f t="shared" si="228"/>
        <v>7.6866150945618991E-3</v>
      </c>
      <c r="CW145" s="19">
        <f t="shared" si="229"/>
        <v>7.3593844916375509E-2</v>
      </c>
      <c r="CX145" s="19">
        <f t="shared" si="230"/>
        <v>1</v>
      </c>
      <c r="CZ145" s="68">
        <f t="shared" si="231"/>
        <v>2.4859999999999999E-5</v>
      </c>
      <c r="DA145" s="19">
        <f t="shared" si="232"/>
        <v>1.9437719999999997E-5</v>
      </c>
      <c r="DB145" s="19">
        <f t="shared" si="233"/>
        <v>3.5539999999999995E-5</v>
      </c>
      <c r="DC145" s="19">
        <f t="shared" si="234"/>
        <v>4.098827E-5</v>
      </c>
      <c r="DD145" s="19">
        <f t="shared" si="235"/>
        <v>1.3206759999999998E-5</v>
      </c>
      <c r="DE145" s="19">
        <f t="shared" si="236"/>
        <v>1.3206759999999998E-5</v>
      </c>
      <c r="DF145" s="19">
        <f t="shared" si="237"/>
        <v>1.2272809999999999E-5</v>
      </c>
      <c r="DG145" s="19">
        <f t="shared" si="238"/>
        <v>1.6927219999999997E-5</v>
      </c>
      <c r="DH145" s="19">
        <f t="shared" si="239"/>
        <v>2.5885039999999996E-5</v>
      </c>
      <c r="DI145" s="19">
        <f t="shared" si="240"/>
        <v>3.8378239999999994E-5</v>
      </c>
      <c r="DJ145" s="19">
        <f t="shared" si="241"/>
        <v>0</v>
      </c>
      <c r="DK145" s="19">
        <f t="shared" si="242"/>
        <v>2.2202379999999998E-5</v>
      </c>
      <c r="DM145" s="68">
        <f t="shared" si="243"/>
        <v>979.85389930400481</v>
      </c>
      <c r="DN145" s="19">
        <f t="shared" si="244"/>
        <v>107.61126880935186</v>
      </c>
      <c r="DO145" s="19">
        <f t="shared" si="245"/>
        <v>224.56608137571584</v>
      </c>
      <c r="DP145" s="19">
        <f t="shared" si="246"/>
        <v>30.0015835373244</v>
      </c>
      <c r="DQ145" s="19">
        <f t="shared" si="247"/>
        <v>465.10552378807785</v>
      </c>
      <c r="DR145" s="19">
        <f t="shared" si="248"/>
        <v>8.2157992425764483</v>
      </c>
      <c r="DS145" s="19">
        <f t="shared" si="249"/>
        <v>500.49964330446198</v>
      </c>
      <c r="DT145" s="19">
        <f t="shared" si="250"/>
        <v>428.76018271519763</v>
      </c>
      <c r="DU145" s="19">
        <f t="shared" si="251"/>
        <v>35.862906133239925</v>
      </c>
      <c r="DV145" s="19">
        <f t="shared" si="252"/>
        <v>42.408441139388728</v>
      </c>
      <c r="DX145" s="19">
        <f t="shared" si="253"/>
        <v>59.730582279606374</v>
      </c>
      <c r="DZ145" s="99">
        <f t="shared" si="254"/>
        <v>2882.6159116289459</v>
      </c>
      <c r="EA145" s="21">
        <f t="shared" si="255"/>
        <v>2.882615911628946</v>
      </c>
      <c r="EB145" s="92">
        <f t="shared" si="256"/>
        <v>1303</v>
      </c>
    </row>
    <row r="146" spans="1:132" x14ac:dyDescent="0.3">
      <c r="A146" s="19">
        <f>'A. Thermody. result (all suite)'!C102</f>
        <v>1302</v>
      </c>
      <c r="B146" s="19" t="str">
        <f>'A. Thermody. result (all suite)'!A102</f>
        <v>Basanite</v>
      </c>
      <c r="C146" s="24">
        <f>'A. Thermody. result (all suite)'!G102</f>
        <v>100</v>
      </c>
      <c r="D146" s="19">
        <f>'A. Thermody. result (all suite)'!D102</f>
        <v>10000</v>
      </c>
      <c r="E146" s="61">
        <f>'A. Thermody. result (all suite)'!I102</f>
        <v>40.405959000000003</v>
      </c>
      <c r="F146" s="21">
        <f>'A. Thermody. result (all suite)'!J102</f>
        <v>3.4696530000000001</v>
      </c>
      <c r="G146" s="21">
        <f>'A. Thermody. result (all suite)'!K102</f>
        <v>13.238676</v>
      </c>
      <c r="H146" s="21">
        <f>'A. Thermody. result (all suite)'!L102</f>
        <v>2.0397959999999999</v>
      </c>
      <c r="I146" s="21">
        <f>'A. Thermody. result (all suite)'!M102</f>
        <v>10.188981</v>
      </c>
      <c r="J146" s="21">
        <f>'A. Thermody. result (all suite)'!N102</f>
        <v>0.179982</v>
      </c>
      <c r="K146" s="21">
        <f>'A. Thermody. result (all suite)'!O102</f>
        <v>10.188981</v>
      </c>
      <c r="L146" s="21">
        <f>'A. Thermody. result (all suite)'!P102</f>
        <v>12.038796</v>
      </c>
      <c r="M146" s="21">
        <f>'A. Thermody. result (all suite)'!Q102</f>
        <v>1.539846</v>
      </c>
      <c r="N146" s="21">
        <f>'A. Thermody. result (all suite)'!R102</f>
        <v>2.6997300000000002</v>
      </c>
      <c r="O146" s="21">
        <f>'A. Thermody. result (all suite)'!S102</f>
        <v>1.8098190000000001</v>
      </c>
      <c r="P146" s="21">
        <f>'A. Thermody. result (all suite)'!T102</f>
        <v>2.1997800000000001</v>
      </c>
      <c r="Q146" s="21">
        <f t="shared" si="174"/>
        <v>99.999999000000017</v>
      </c>
      <c r="S146" s="19">
        <f t="shared" si="175"/>
        <v>1575</v>
      </c>
      <c r="T146" s="19">
        <f t="shared" si="176"/>
        <v>1</v>
      </c>
      <c r="V146" s="61">
        <f t="shared" si="177"/>
        <v>39.517116786221379</v>
      </c>
      <c r="W146" s="21">
        <f t="shared" si="178"/>
        <v>3.3933282664733526</v>
      </c>
      <c r="X146" s="21">
        <f t="shared" si="179"/>
        <v>12.947454250174983</v>
      </c>
      <c r="Y146" s="21">
        <f t="shared" si="180"/>
        <v>1.9949249751024896</v>
      </c>
      <c r="Z146" s="21">
        <f t="shared" si="181"/>
        <v>9.9648458315168487</v>
      </c>
      <c r="AA146" s="21">
        <f t="shared" si="182"/>
        <v>0.17602279192080791</v>
      </c>
      <c r="AB146" s="21">
        <f t="shared" si="183"/>
        <v>9.9648458315168487</v>
      </c>
      <c r="AC146" s="21">
        <f t="shared" si="184"/>
        <v>11.77396897070293</v>
      </c>
      <c r="AD146" s="21">
        <f t="shared" si="185"/>
        <v>1.5059727753224676</v>
      </c>
      <c r="AE146" s="21">
        <f t="shared" si="186"/>
        <v>2.6403418788121189</v>
      </c>
      <c r="AF146" s="21">
        <f t="shared" si="187"/>
        <v>1.7700069632036797</v>
      </c>
      <c r="AG146" s="21">
        <f t="shared" si="188"/>
        <v>95.64882932096792</v>
      </c>
      <c r="AH146" s="21"/>
      <c r="AI146" s="61">
        <f t="shared" si="189"/>
        <v>41.314793988344739</v>
      </c>
      <c r="AJ146" s="21">
        <f t="shared" si="190"/>
        <v>3.5476945097638271</v>
      </c>
      <c r="AK146" s="21">
        <f t="shared" si="191"/>
        <v>13.536448215928839</v>
      </c>
      <c r="AL146" s="21">
        <f t="shared" si="192"/>
        <v>2.0856763112156216</v>
      </c>
      <c r="AM146" s="21">
        <f t="shared" si="193"/>
        <v>10.418157652591759</v>
      </c>
      <c r="AN146" s="21">
        <f t="shared" si="194"/>
        <v>0.18403026275431955</v>
      </c>
      <c r="AO146" s="21">
        <f t="shared" si="195"/>
        <v>10.418157652591759</v>
      </c>
      <c r="AP146" s="21">
        <f t="shared" si="196"/>
        <v>12.309579797566707</v>
      </c>
      <c r="AQ146" s="21">
        <f t="shared" si="197"/>
        <v>1.5744811368980673</v>
      </c>
      <c r="AR146" s="21">
        <f t="shared" si="198"/>
        <v>2.7604539413147937</v>
      </c>
      <c r="AS146" s="21">
        <f t="shared" si="199"/>
        <v>1.8505265310295469</v>
      </c>
      <c r="AT146" s="21">
        <f t="shared" si="200"/>
        <v>99.999999999999986</v>
      </c>
      <c r="AU146" s="21"/>
      <c r="AV146" s="21">
        <f>AR146*'[1]diagram lines'!$G$39</f>
        <v>2.2914698131109512</v>
      </c>
      <c r="AW146" s="21">
        <f>AK146*'[1]diagram lines'!$G$40</f>
        <v>7.1643869313886217</v>
      </c>
      <c r="AX146" s="21">
        <f>AQ146*'[1]diagram lines'!$G$38</f>
        <v>1.1680323116258977</v>
      </c>
      <c r="AY146" s="21">
        <f>AP146*'[1]diagram lines'!$G$41</f>
        <v>8.797135148482143</v>
      </c>
      <c r="AZ146" s="21">
        <f t="shared" si="201"/>
        <v>4.3349350782128608</v>
      </c>
      <c r="BA146" s="21">
        <f t="shared" si="202"/>
        <v>0.5845312031092702</v>
      </c>
      <c r="BB146" s="21">
        <f t="shared" si="203"/>
        <v>2.0709300567154845</v>
      </c>
      <c r="BC146" s="86">
        <f t="shared" si="204"/>
        <v>0.4828748304450271</v>
      </c>
      <c r="BX146" s="61">
        <f t="shared" si="205"/>
        <v>0.67253593541944079</v>
      </c>
      <c r="BY146" s="21">
        <f t="shared" si="206"/>
        <v>4.343581622433651E-2</v>
      </c>
      <c r="BZ146" s="21">
        <f t="shared" si="207"/>
        <v>0.12984185955276581</v>
      </c>
      <c r="CA146" s="21">
        <f t="shared" si="208"/>
        <v>1.27734736051099E-2</v>
      </c>
      <c r="CB146" s="21">
        <f t="shared" si="209"/>
        <v>0.14180906054279752</v>
      </c>
      <c r="CC146" s="21">
        <f t="shared" si="210"/>
        <v>2.5371017761488582E-3</v>
      </c>
      <c r="CD146" s="21">
        <f t="shared" si="211"/>
        <v>0.25282831265508687</v>
      </c>
      <c r="CE146" s="21">
        <f t="shared" si="212"/>
        <v>0.21467182596291012</v>
      </c>
      <c r="CF146" s="21">
        <f t="shared" si="213"/>
        <v>2.4840232295531537E-2</v>
      </c>
      <c r="CG146" s="21">
        <f t="shared" si="214"/>
        <v>2.8659554140127389E-2</v>
      </c>
      <c r="CH146" s="21">
        <f t="shared" si="215"/>
        <v>1.2750232486050839E-2</v>
      </c>
      <c r="CI146" s="21">
        <f t="shared" si="216"/>
        <v>0.12207436182019979</v>
      </c>
      <c r="CJ146" s="21">
        <f t="shared" si="217"/>
        <v>1.658757766480506</v>
      </c>
      <c r="CL146" s="68">
        <f t="shared" si="218"/>
        <v>0.40544553822732293</v>
      </c>
      <c r="CM146" s="19">
        <f t="shared" si="219"/>
        <v>2.618575002454825E-2</v>
      </c>
      <c r="CN146" s="19">
        <f t="shared" si="220"/>
        <v>7.827656465371656E-2</v>
      </c>
      <c r="CO146" s="19">
        <f t="shared" si="221"/>
        <v>7.7006262537128662E-3</v>
      </c>
      <c r="CP146" s="19">
        <f t="shared" si="222"/>
        <v>8.5491120770263523E-2</v>
      </c>
      <c r="CQ146" s="19">
        <f t="shared" si="223"/>
        <v>1.5295191542837455E-3</v>
      </c>
      <c r="CR146" s="19">
        <f t="shared" si="224"/>
        <v>0.15242027363135072</v>
      </c>
      <c r="CS146" s="19">
        <f t="shared" si="225"/>
        <v>0.12941722432347266</v>
      </c>
      <c r="CT146" s="19">
        <f t="shared" si="226"/>
        <v>1.4975201803115996E-2</v>
      </c>
      <c r="CU146" s="19">
        <f t="shared" si="227"/>
        <v>1.7277721147275306E-2</v>
      </c>
      <c r="CV146" s="19">
        <f t="shared" si="228"/>
        <v>7.6866150945618991E-3</v>
      </c>
      <c r="CW146" s="19">
        <f t="shared" si="229"/>
        <v>7.3593844916375509E-2</v>
      </c>
      <c r="CX146" s="19">
        <f t="shared" si="230"/>
        <v>1</v>
      </c>
      <c r="CZ146" s="68">
        <f t="shared" si="231"/>
        <v>2.4859999999999999E-5</v>
      </c>
      <c r="DA146" s="19">
        <f t="shared" si="232"/>
        <v>1.9430479999999998E-5</v>
      </c>
      <c r="DB146" s="19">
        <f t="shared" si="233"/>
        <v>3.5539999999999995E-5</v>
      </c>
      <c r="DC146" s="19">
        <f t="shared" si="234"/>
        <v>4.0979179999999994E-5</v>
      </c>
      <c r="DD146" s="19">
        <f t="shared" si="235"/>
        <v>1.3203839999999998E-5</v>
      </c>
      <c r="DE146" s="19">
        <f t="shared" si="236"/>
        <v>1.3203839999999998E-5</v>
      </c>
      <c r="DF146" s="19">
        <f t="shared" si="237"/>
        <v>1.2269539999999999E-5</v>
      </c>
      <c r="DG146" s="19">
        <f t="shared" si="238"/>
        <v>1.692348E-5</v>
      </c>
      <c r="DH146" s="19">
        <f t="shared" si="239"/>
        <v>2.5877359999999998E-5</v>
      </c>
      <c r="DI146" s="19">
        <f t="shared" si="240"/>
        <v>3.8366159999999989E-5</v>
      </c>
      <c r="DJ146" s="19">
        <f t="shared" si="241"/>
        <v>0</v>
      </c>
      <c r="DK146" s="19">
        <f t="shared" si="242"/>
        <v>2.219292E-5</v>
      </c>
      <c r="DM146" s="68">
        <f t="shared" si="243"/>
        <v>979.85389930400481</v>
      </c>
      <c r="DN146" s="19">
        <f t="shared" si="244"/>
        <v>107.65136589322108</v>
      </c>
      <c r="DO146" s="19">
        <f t="shared" si="245"/>
        <v>224.56608137571584</v>
      </c>
      <c r="DP146" s="19">
        <f t="shared" si="246"/>
        <v>30.008238487334488</v>
      </c>
      <c r="DQ146" s="19">
        <f t="shared" si="247"/>
        <v>465.2083808455294</v>
      </c>
      <c r="DR146" s="19">
        <f t="shared" si="248"/>
        <v>8.2176161483999302</v>
      </c>
      <c r="DS146" s="19">
        <f t="shared" si="249"/>
        <v>500.6330332957416</v>
      </c>
      <c r="DT146" s="19">
        <f t="shared" si="250"/>
        <v>428.85493645871571</v>
      </c>
      <c r="DU146" s="19">
        <f t="shared" si="251"/>
        <v>35.873549688807536</v>
      </c>
      <c r="DV146" s="19">
        <f t="shared" si="252"/>
        <v>42.421793895279961</v>
      </c>
      <c r="DX146" s="19">
        <f t="shared" si="253"/>
        <v>59.756043161201262</v>
      </c>
      <c r="DZ146" s="99">
        <f t="shared" si="254"/>
        <v>2883.0449385539519</v>
      </c>
      <c r="EA146" s="21">
        <f t="shared" si="255"/>
        <v>2.8830449385539518</v>
      </c>
      <c r="EB146" s="92">
        <f t="shared" si="256"/>
        <v>1302</v>
      </c>
    </row>
    <row r="147" spans="1:132" x14ac:dyDescent="0.3">
      <c r="A147" s="19">
        <f>'A. Thermody. result (all suite)'!C103</f>
        <v>1301</v>
      </c>
      <c r="B147" s="19" t="str">
        <f>'A. Thermody. result (all suite)'!A103</f>
        <v>Basanite</v>
      </c>
      <c r="C147" s="24">
        <f>'A. Thermody. result (all suite)'!G103</f>
        <v>100</v>
      </c>
      <c r="D147" s="19">
        <f>'A. Thermody. result (all suite)'!D103</f>
        <v>10000</v>
      </c>
      <c r="E147" s="61">
        <f>'A. Thermody. result (all suite)'!I103</f>
        <v>40.405959000000003</v>
      </c>
      <c r="F147" s="21">
        <f>'A. Thermody. result (all suite)'!J103</f>
        <v>3.4696530000000001</v>
      </c>
      <c r="G147" s="21">
        <f>'A. Thermody. result (all suite)'!K103</f>
        <v>13.238676</v>
      </c>
      <c r="H147" s="21">
        <f>'A. Thermody. result (all suite)'!L103</f>
        <v>2.0397959999999999</v>
      </c>
      <c r="I147" s="21">
        <f>'A. Thermody. result (all suite)'!M103</f>
        <v>10.188981</v>
      </c>
      <c r="J147" s="21">
        <f>'A. Thermody. result (all suite)'!N103</f>
        <v>0.179982</v>
      </c>
      <c r="K147" s="21">
        <f>'A. Thermody. result (all suite)'!O103</f>
        <v>10.188981</v>
      </c>
      <c r="L147" s="21">
        <f>'A. Thermody. result (all suite)'!P103</f>
        <v>12.038796</v>
      </c>
      <c r="M147" s="21">
        <f>'A. Thermody. result (all suite)'!Q103</f>
        <v>1.539846</v>
      </c>
      <c r="N147" s="21">
        <f>'A. Thermody. result (all suite)'!R103</f>
        <v>2.6997300000000002</v>
      </c>
      <c r="O147" s="21">
        <f>'A. Thermody. result (all suite)'!S103</f>
        <v>1.8098190000000001</v>
      </c>
      <c r="P147" s="21">
        <f>'A. Thermody. result (all suite)'!T103</f>
        <v>2.1997800000000001</v>
      </c>
      <c r="Q147" s="21">
        <f t="shared" si="174"/>
        <v>99.999999000000017</v>
      </c>
      <c r="S147" s="19">
        <f t="shared" si="175"/>
        <v>1574</v>
      </c>
      <c r="T147" s="19">
        <f t="shared" si="176"/>
        <v>1</v>
      </c>
      <c r="V147" s="61">
        <f t="shared" si="177"/>
        <v>39.517116786221379</v>
      </c>
      <c r="W147" s="21">
        <f t="shared" si="178"/>
        <v>3.3933282664733526</v>
      </c>
      <c r="X147" s="21">
        <f t="shared" si="179"/>
        <v>12.947454250174983</v>
      </c>
      <c r="Y147" s="21">
        <f t="shared" si="180"/>
        <v>1.9949249751024896</v>
      </c>
      <c r="Z147" s="21">
        <f t="shared" si="181"/>
        <v>9.9648458315168487</v>
      </c>
      <c r="AA147" s="21">
        <f t="shared" si="182"/>
        <v>0.17602279192080791</v>
      </c>
      <c r="AB147" s="21">
        <f t="shared" si="183"/>
        <v>9.9648458315168487</v>
      </c>
      <c r="AC147" s="21">
        <f t="shared" si="184"/>
        <v>11.77396897070293</v>
      </c>
      <c r="AD147" s="21">
        <f t="shared" si="185"/>
        <v>1.5059727753224676</v>
      </c>
      <c r="AE147" s="21">
        <f t="shared" si="186"/>
        <v>2.6403418788121189</v>
      </c>
      <c r="AF147" s="21">
        <f t="shared" si="187"/>
        <v>1.7700069632036797</v>
      </c>
      <c r="AG147" s="21">
        <f t="shared" si="188"/>
        <v>95.64882932096792</v>
      </c>
      <c r="AH147" s="21"/>
      <c r="AI147" s="61">
        <f t="shared" si="189"/>
        <v>41.314793988344739</v>
      </c>
      <c r="AJ147" s="21">
        <f t="shared" si="190"/>
        <v>3.5476945097638271</v>
      </c>
      <c r="AK147" s="21">
        <f t="shared" si="191"/>
        <v>13.536448215928839</v>
      </c>
      <c r="AL147" s="21">
        <f t="shared" si="192"/>
        <v>2.0856763112156216</v>
      </c>
      <c r="AM147" s="21">
        <f t="shared" si="193"/>
        <v>10.418157652591759</v>
      </c>
      <c r="AN147" s="21">
        <f t="shared" si="194"/>
        <v>0.18403026275431955</v>
      </c>
      <c r="AO147" s="21">
        <f t="shared" si="195"/>
        <v>10.418157652591759</v>
      </c>
      <c r="AP147" s="21">
        <f t="shared" si="196"/>
        <v>12.309579797566707</v>
      </c>
      <c r="AQ147" s="21">
        <f t="shared" si="197"/>
        <v>1.5744811368980673</v>
      </c>
      <c r="AR147" s="21">
        <f t="shared" si="198"/>
        <v>2.7604539413147937</v>
      </c>
      <c r="AS147" s="21">
        <f t="shared" si="199"/>
        <v>1.8505265310295469</v>
      </c>
      <c r="AT147" s="21">
        <f t="shared" si="200"/>
        <v>99.999999999999986</v>
      </c>
      <c r="AU147" s="21"/>
      <c r="AV147" s="21">
        <f>AR147*'[1]diagram lines'!$G$39</f>
        <v>2.2914698131109512</v>
      </c>
      <c r="AW147" s="21">
        <f>AK147*'[1]diagram lines'!$G$40</f>
        <v>7.1643869313886217</v>
      </c>
      <c r="AX147" s="21">
        <f>AQ147*'[1]diagram lines'!$G$38</f>
        <v>1.1680323116258977</v>
      </c>
      <c r="AY147" s="21">
        <f>AP147*'[1]diagram lines'!$G$41</f>
        <v>8.797135148482143</v>
      </c>
      <c r="AZ147" s="21">
        <f t="shared" si="201"/>
        <v>4.3349350782128608</v>
      </c>
      <c r="BA147" s="21">
        <f t="shared" si="202"/>
        <v>0.5845312031092702</v>
      </c>
      <c r="BB147" s="21">
        <f t="shared" si="203"/>
        <v>2.0709300567154845</v>
      </c>
      <c r="BC147" s="86">
        <f t="shared" si="204"/>
        <v>0.4828748304450271</v>
      </c>
      <c r="BX147" s="61">
        <f t="shared" si="205"/>
        <v>0.67253593541944079</v>
      </c>
      <c r="BY147" s="21">
        <f t="shared" si="206"/>
        <v>4.343581622433651E-2</v>
      </c>
      <c r="BZ147" s="21">
        <f t="shared" si="207"/>
        <v>0.12984185955276581</v>
      </c>
      <c r="CA147" s="21">
        <f t="shared" si="208"/>
        <v>1.27734736051099E-2</v>
      </c>
      <c r="CB147" s="21">
        <f t="shared" si="209"/>
        <v>0.14180906054279752</v>
      </c>
      <c r="CC147" s="21">
        <f t="shared" si="210"/>
        <v>2.5371017761488582E-3</v>
      </c>
      <c r="CD147" s="21">
        <f t="shared" si="211"/>
        <v>0.25282831265508687</v>
      </c>
      <c r="CE147" s="21">
        <f t="shared" si="212"/>
        <v>0.21467182596291012</v>
      </c>
      <c r="CF147" s="21">
        <f t="shared" si="213"/>
        <v>2.4840232295531537E-2</v>
      </c>
      <c r="CG147" s="21">
        <f t="shared" si="214"/>
        <v>2.8659554140127389E-2</v>
      </c>
      <c r="CH147" s="21">
        <f t="shared" si="215"/>
        <v>1.2750232486050839E-2</v>
      </c>
      <c r="CI147" s="21">
        <f t="shared" si="216"/>
        <v>0.12207436182019979</v>
      </c>
      <c r="CJ147" s="21">
        <f t="shared" si="217"/>
        <v>1.658757766480506</v>
      </c>
      <c r="CL147" s="68">
        <f t="shared" si="218"/>
        <v>0.40544553822732293</v>
      </c>
      <c r="CM147" s="19">
        <f t="shared" si="219"/>
        <v>2.618575002454825E-2</v>
      </c>
      <c r="CN147" s="19">
        <f t="shared" si="220"/>
        <v>7.827656465371656E-2</v>
      </c>
      <c r="CO147" s="19">
        <f t="shared" si="221"/>
        <v>7.7006262537128662E-3</v>
      </c>
      <c r="CP147" s="19">
        <f t="shared" si="222"/>
        <v>8.5491120770263523E-2</v>
      </c>
      <c r="CQ147" s="19">
        <f t="shared" si="223"/>
        <v>1.5295191542837455E-3</v>
      </c>
      <c r="CR147" s="19">
        <f t="shared" si="224"/>
        <v>0.15242027363135072</v>
      </c>
      <c r="CS147" s="19">
        <f t="shared" si="225"/>
        <v>0.12941722432347266</v>
      </c>
      <c r="CT147" s="19">
        <f t="shared" si="226"/>
        <v>1.4975201803115996E-2</v>
      </c>
      <c r="CU147" s="19">
        <f t="shared" si="227"/>
        <v>1.7277721147275306E-2</v>
      </c>
      <c r="CV147" s="19">
        <f t="shared" si="228"/>
        <v>7.6866150945618991E-3</v>
      </c>
      <c r="CW147" s="19">
        <f t="shared" si="229"/>
        <v>7.3593844916375509E-2</v>
      </c>
      <c r="CX147" s="19">
        <f t="shared" si="230"/>
        <v>1</v>
      </c>
      <c r="CZ147" s="68">
        <f t="shared" si="231"/>
        <v>2.4859999999999999E-5</v>
      </c>
      <c r="DA147" s="19">
        <f t="shared" si="232"/>
        <v>1.9423239999999997E-5</v>
      </c>
      <c r="DB147" s="19">
        <f t="shared" si="233"/>
        <v>3.5539999999999995E-5</v>
      </c>
      <c r="DC147" s="19">
        <f t="shared" si="234"/>
        <v>4.0970089999999995E-5</v>
      </c>
      <c r="DD147" s="19">
        <f t="shared" si="235"/>
        <v>1.3200919999999997E-5</v>
      </c>
      <c r="DE147" s="19">
        <f t="shared" si="236"/>
        <v>1.3200919999999997E-5</v>
      </c>
      <c r="DF147" s="19">
        <f t="shared" si="237"/>
        <v>1.2266269999999999E-5</v>
      </c>
      <c r="DG147" s="19">
        <f t="shared" si="238"/>
        <v>1.6919739999999999E-5</v>
      </c>
      <c r="DH147" s="19">
        <f t="shared" si="239"/>
        <v>2.5869679999999996E-5</v>
      </c>
      <c r="DI147" s="19">
        <f t="shared" si="240"/>
        <v>3.8354079999999991E-5</v>
      </c>
      <c r="DJ147" s="19">
        <f t="shared" si="241"/>
        <v>0</v>
      </c>
      <c r="DK147" s="19">
        <f t="shared" si="242"/>
        <v>2.2183459999999999E-5</v>
      </c>
      <c r="DM147" s="68">
        <f t="shared" si="243"/>
        <v>979.85389930400481</v>
      </c>
      <c r="DN147" s="19">
        <f t="shared" si="244"/>
        <v>107.69149286941389</v>
      </c>
      <c r="DO147" s="19">
        <f t="shared" si="245"/>
        <v>224.56608137571584</v>
      </c>
      <c r="DP147" s="19">
        <f t="shared" si="246"/>
        <v>30.014896390401088</v>
      </c>
      <c r="DQ147" s="19">
        <f t="shared" si="247"/>
        <v>465.31128340626526</v>
      </c>
      <c r="DR147" s="19">
        <f t="shared" si="248"/>
        <v>8.2194338580105715</v>
      </c>
      <c r="DS147" s="19">
        <f t="shared" si="249"/>
        <v>500.76649440648487</v>
      </c>
      <c r="DT147" s="19">
        <f t="shared" si="250"/>
        <v>428.9497320916484</v>
      </c>
      <c r="DU147" s="19">
        <f t="shared" si="251"/>
        <v>35.88419956393588</v>
      </c>
      <c r="DV147" s="19">
        <f t="shared" si="252"/>
        <v>42.435155062338453</v>
      </c>
      <c r="DX147" s="19">
        <f t="shared" si="253"/>
        <v>59.781525758068703</v>
      </c>
      <c r="DZ147" s="99">
        <f t="shared" si="254"/>
        <v>2883.4741940862878</v>
      </c>
      <c r="EA147" s="21">
        <f t="shared" si="255"/>
        <v>2.8834741940862876</v>
      </c>
      <c r="EB147" s="92">
        <f t="shared" si="256"/>
        <v>1301</v>
      </c>
    </row>
    <row r="148" spans="1:132" x14ac:dyDescent="0.3">
      <c r="A148" s="19">
        <f>'A. Thermody. result (all suite)'!C104</f>
        <v>1300</v>
      </c>
      <c r="B148" s="19" t="str">
        <f>'A. Thermody. result (all suite)'!A104</f>
        <v>Basanite</v>
      </c>
      <c r="C148" s="24">
        <f>'A. Thermody. result (all suite)'!G104</f>
        <v>100</v>
      </c>
      <c r="D148" s="19">
        <f>'A. Thermody. result (all suite)'!D104</f>
        <v>10000</v>
      </c>
      <c r="E148" s="61">
        <f>'A. Thermody. result (all suite)'!I104</f>
        <v>40.405959000000003</v>
      </c>
      <c r="F148" s="21">
        <f>'A. Thermody. result (all suite)'!J104</f>
        <v>3.4696530000000001</v>
      </c>
      <c r="G148" s="21">
        <f>'A. Thermody. result (all suite)'!K104</f>
        <v>13.238676</v>
      </c>
      <c r="H148" s="21">
        <f>'A. Thermody. result (all suite)'!L104</f>
        <v>2.0397959999999999</v>
      </c>
      <c r="I148" s="21">
        <f>'A. Thermody. result (all suite)'!M104</f>
        <v>10.188981</v>
      </c>
      <c r="J148" s="21">
        <f>'A. Thermody. result (all suite)'!N104</f>
        <v>0.179982</v>
      </c>
      <c r="K148" s="21">
        <f>'A. Thermody. result (all suite)'!O104</f>
        <v>10.188981</v>
      </c>
      <c r="L148" s="21">
        <f>'A. Thermody. result (all suite)'!P104</f>
        <v>12.038796</v>
      </c>
      <c r="M148" s="21">
        <f>'A. Thermody. result (all suite)'!Q104</f>
        <v>1.539846</v>
      </c>
      <c r="N148" s="21">
        <f>'A. Thermody. result (all suite)'!R104</f>
        <v>2.6997300000000002</v>
      </c>
      <c r="O148" s="21">
        <f>'A. Thermody. result (all suite)'!S104</f>
        <v>1.8098190000000001</v>
      </c>
      <c r="P148" s="21">
        <f>'A. Thermody. result (all suite)'!T104</f>
        <v>2.1997800000000001</v>
      </c>
      <c r="Q148" s="21">
        <f t="shared" si="174"/>
        <v>99.999999000000017</v>
      </c>
      <c r="S148" s="19">
        <f t="shared" si="175"/>
        <v>1573</v>
      </c>
      <c r="T148" s="19">
        <f t="shared" si="176"/>
        <v>1</v>
      </c>
      <c r="V148" s="61">
        <f t="shared" si="177"/>
        <v>39.517116786221379</v>
      </c>
      <c r="W148" s="21">
        <f t="shared" si="178"/>
        <v>3.3933282664733526</v>
      </c>
      <c r="X148" s="21">
        <f t="shared" si="179"/>
        <v>12.947454250174983</v>
      </c>
      <c r="Y148" s="21">
        <f t="shared" si="180"/>
        <v>1.9949249751024896</v>
      </c>
      <c r="Z148" s="21">
        <f t="shared" si="181"/>
        <v>9.9648458315168487</v>
      </c>
      <c r="AA148" s="21">
        <f t="shared" si="182"/>
        <v>0.17602279192080791</v>
      </c>
      <c r="AB148" s="21">
        <f t="shared" si="183"/>
        <v>9.9648458315168487</v>
      </c>
      <c r="AC148" s="21">
        <f t="shared" si="184"/>
        <v>11.77396897070293</v>
      </c>
      <c r="AD148" s="21">
        <f t="shared" si="185"/>
        <v>1.5059727753224676</v>
      </c>
      <c r="AE148" s="21">
        <f t="shared" si="186"/>
        <v>2.6403418788121189</v>
      </c>
      <c r="AF148" s="21">
        <f t="shared" si="187"/>
        <v>1.7700069632036797</v>
      </c>
      <c r="AG148" s="21">
        <f t="shared" si="188"/>
        <v>95.64882932096792</v>
      </c>
      <c r="AH148" s="21"/>
      <c r="AI148" s="61">
        <f t="shared" si="189"/>
        <v>41.314793988344739</v>
      </c>
      <c r="AJ148" s="21">
        <f t="shared" si="190"/>
        <v>3.5476945097638271</v>
      </c>
      <c r="AK148" s="21">
        <f t="shared" si="191"/>
        <v>13.536448215928839</v>
      </c>
      <c r="AL148" s="21">
        <f t="shared" si="192"/>
        <v>2.0856763112156216</v>
      </c>
      <c r="AM148" s="21">
        <f t="shared" si="193"/>
        <v>10.418157652591759</v>
      </c>
      <c r="AN148" s="21">
        <f t="shared" si="194"/>
        <v>0.18403026275431955</v>
      </c>
      <c r="AO148" s="21">
        <f t="shared" si="195"/>
        <v>10.418157652591759</v>
      </c>
      <c r="AP148" s="21">
        <f t="shared" si="196"/>
        <v>12.309579797566707</v>
      </c>
      <c r="AQ148" s="21">
        <f t="shared" si="197"/>
        <v>1.5744811368980673</v>
      </c>
      <c r="AR148" s="21">
        <f t="shared" si="198"/>
        <v>2.7604539413147937</v>
      </c>
      <c r="AS148" s="21">
        <f t="shared" si="199"/>
        <v>1.8505265310295469</v>
      </c>
      <c r="AT148" s="21">
        <f t="shared" si="200"/>
        <v>99.999999999999986</v>
      </c>
      <c r="AU148" s="21"/>
      <c r="AV148" s="21">
        <f>AR148*'[1]diagram lines'!$G$39</f>
        <v>2.2914698131109512</v>
      </c>
      <c r="AW148" s="21">
        <f>AK148*'[1]diagram lines'!$G$40</f>
        <v>7.1643869313886217</v>
      </c>
      <c r="AX148" s="21">
        <f>AQ148*'[1]diagram lines'!$G$38</f>
        <v>1.1680323116258977</v>
      </c>
      <c r="AY148" s="21">
        <f>AP148*'[1]diagram lines'!$G$41</f>
        <v>8.797135148482143</v>
      </c>
      <c r="AZ148" s="21">
        <f t="shared" si="201"/>
        <v>4.3349350782128608</v>
      </c>
      <c r="BA148" s="21">
        <f t="shared" si="202"/>
        <v>0.5845312031092702</v>
      </c>
      <c r="BB148" s="21">
        <f t="shared" si="203"/>
        <v>2.0709300567154845</v>
      </c>
      <c r="BC148" s="86">
        <f t="shared" si="204"/>
        <v>0.4828748304450271</v>
      </c>
      <c r="BX148" s="61">
        <f t="shared" si="205"/>
        <v>0.67253593541944079</v>
      </c>
      <c r="BY148" s="21">
        <f t="shared" si="206"/>
        <v>4.343581622433651E-2</v>
      </c>
      <c r="BZ148" s="21">
        <f t="shared" si="207"/>
        <v>0.12984185955276581</v>
      </c>
      <c r="CA148" s="21">
        <f t="shared" si="208"/>
        <v>1.27734736051099E-2</v>
      </c>
      <c r="CB148" s="21">
        <f t="shared" si="209"/>
        <v>0.14180906054279752</v>
      </c>
      <c r="CC148" s="21">
        <f t="shared" si="210"/>
        <v>2.5371017761488582E-3</v>
      </c>
      <c r="CD148" s="21">
        <f t="shared" si="211"/>
        <v>0.25282831265508687</v>
      </c>
      <c r="CE148" s="21">
        <f t="shared" si="212"/>
        <v>0.21467182596291012</v>
      </c>
      <c r="CF148" s="21">
        <f t="shared" si="213"/>
        <v>2.4840232295531537E-2</v>
      </c>
      <c r="CG148" s="21">
        <f t="shared" si="214"/>
        <v>2.8659554140127389E-2</v>
      </c>
      <c r="CH148" s="21">
        <f t="shared" si="215"/>
        <v>1.2750232486050839E-2</v>
      </c>
      <c r="CI148" s="21">
        <f t="shared" si="216"/>
        <v>0.12207436182019979</v>
      </c>
      <c r="CJ148" s="21">
        <f t="shared" si="217"/>
        <v>1.658757766480506</v>
      </c>
      <c r="CL148" s="68">
        <f t="shared" si="218"/>
        <v>0.40544553822732293</v>
      </c>
      <c r="CM148" s="19">
        <f t="shared" si="219"/>
        <v>2.618575002454825E-2</v>
      </c>
      <c r="CN148" s="19">
        <f t="shared" si="220"/>
        <v>7.827656465371656E-2</v>
      </c>
      <c r="CO148" s="19">
        <f t="shared" si="221"/>
        <v>7.7006262537128662E-3</v>
      </c>
      <c r="CP148" s="19">
        <f t="shared" si="222"/>
        <v>8.5491120770263523E-2</v>
      </c>
      <c r="CQ148" s="19">
        <f t="shared" si="223"/>
        <v>1.5295191542837455E-3</v>
      </c>
      <c r="CR148" s="19">
        <f t="shared" si="224"/>
        <v>0.15242027363135072</v>
      </c>
      <c r="CS148" s="19">
        <f t="shared" si="225"/>
        <v>0.12941722432347266</v>
      </c>
      <c r="CT148" s="19">
        <f t="shared" si="226"/>
        <v>1.4975201803115996E-2</v>
      </c>
      <c r="CU148" s="19">
        <f t="shared" si="227"/>
        <v>1.7277721147275306E-2</v>
      </c>
      <c r="CV148" s="19">
        <f t="shared" si="228"/>
        <v>7.6866150945618991E-3</v>
      </c>
      <c r="CW148" s="19">
        <f t="shared" si="229"/>
        <v>7.3593844916375509E-2</v>
      </c>
      <c r="CX148" s="19">
        <f t="shared" si="230"/>
        <v>1</v>
      </c>
      <c r="CZ148" s="68">
        <f t="shared" si="231"/>
        <v>2.4859999999999999E-5</v>
      </c>
      <c r="DA148" s="19">
        <f t="shared" si="232"/>
        <v>1.9415999999999998E-5</v>
      </c>
      <c r="DB148" s="19">
        <f t="shared" si="233"/>
        <v>3.5539999999999995E-5</v>
      </c>
      <c r="DC148" s="19">
        <f t="shared" si="234"/>
        <v>4.0960999999999996E-5</v>
      </c>
      <c r="DD148" s="19">
        <f t="shared" si="235"/>
        <v>1.3197999999999998E-5</v>
      </c>
      <c r="DE148" s="19">
        <f t="shared" si="236"/>
        <v>1.3197999999999998E-5</v>
      </c>
      <c r="DF148" s="19">
        <f t="shared" si="237"/>
        <v>1.2262999999999999E-5</v>
      </c>
      <c r="DG148" s="19">
        <f t="shared" si="238"/>
        <v>1.6915999999999999E-5</v>
      </c>
      <c r="DH148" s="19">
        <f t="shared" si="239"/>
        <v>2.5861999999999997E-5</v>
      </c>
      <c r="DI148" s="19">
        <f t="shared" si="240"/>
        <v>3.8341999999999993E-5</v>
      </c>
      <c r="DJ148" s="19">
        <f t="shared" si="241"/>
        <v>0</v>
      </c>
      <c r="DK148" s="19">
        <f t="shared" si="242"/>
        <v>2.2173999999999998E-5</v>
      </c>
      <c r="DM148" s="68">
        <f t="shared" si="243"/>
        <v>979.85389930400481</v>
      </c>
      <c r="DN148" s="19">
        <f t="shared" si="244"/>
        <v>107.73164977136972</v>
      </c>
      <c r="DO148" s="19">
        <f t="shared" si="245"/>
        <v>224.56608137571584</v>
      </c>
      <c r="DP148" s="19">
        <f t="shared" si="246"/>
        <v>30.021557248490215</v>
      </c>
      <c r="DQ148" s="19">
        <f t="shared" si="247"/>
        <v>465.41423150048757</v>
      </c>
      <c r="DR148" s="19">
        <f t="shared" si="248"/>
        <v>8.221252371941878</v>
      </c>
      <c r="DS148" s="19">
        <f t="shared" si="249"/>
        <v>500.90002669358506</v>
      </c>
      <c r="DT148" s="19">
        <f t="shared" si="250"/>
        <v>429.04456964177984</v>
      </c>
      <c r="DU148" s="19">
        <f t="shared" si="251"/>
        <v>35.89485576425492</v>
      </c>
      <c r="DV148" s="19">
        <f t="shared" si="252"/>
        <v>42.448524648514272</v>
      </c>
      <c r="DX148" s="19">
        <f t="shared" si="253"/>
        <v>59.807030098001576</v>
      </c>
      <c r="DZ148" s="99">
        <f t="shared" si="254"/>
        <v>2883.9036784181453</v>
      </c>
      <c r="EA148" s="21">
        <f t="shared" si="255"/>
        <v>2.8839036784181453</v>
      </c>
      <c r="EB148" s="92">
        <f t="shared" si="256"/>
        <v>1300</v>
      </c>
    </row>
    <row r="149" spans="1:132" x14ac:dyDescent="0.3">
      <c r="A149" s="19">
        <f>'A. Thermody. result (all suite)'!C105</f>
        <v>1299</v>
      </c>
      <c r="B149" s="19" t="str">
        <f>'A. Thermody. result (all suite)'!A105</f>
        <v>Basanite</v>
      </c>
      <c r="C149" s="24">
        <f>'A. Thermody. result (all suite)'!G105</f>
        <v>100</v>
      </c>
      <c r="D149" s="19">
        <f>'A. Thermody. result (all suite)'!D105</f>
        <v>10000</v>
      </c>
      <c r="E149" s="61">
        <f>'A. Thermody. result (all suite)'!I105</f>
        <v>40.405959000000003</v>
      </c>
      <c r="F149" s="21">
        <f>'A. Thermody. result (all suite)'!J105</f>
        <v>3.4696530000000001</v>
      </c>
      <c r="G149" s="21">
        <f>'A. Thermody. result (all suite)'!K105</f>
        <v>13.238676</v>
      </c>
      <c r="H149" s="21">
        <f>'A. Thermody. result (all suite)'!L105</f>
        <v>2.0397959999999999</v>
      </c>
      <c r="I149" s="21">
        <f>'A. Thermody. result (all suite)'!M105</f>
        <v>10.188981</v>
      </c>
      <c r="J149" s="21">
        <f>'A. Thermody. result (all suite)'!N105</f>
        <v>0.179982</v>
      </c>
      <c r="K149" s="21">
        <f>'A. Thermody. result (all suite)'!O105</f>
        <v>10.188981</v>
      </c>
      <c r="L149" s="21">
        <f>'A. Thermody. result (all suite)'!P105</f>
        <v>12.038796</v>
      </c>
      <c r="M149" s="21">
        <f>'A. Thermody. result (all suite)'!Q105</f>
        <v>1.539846</v>
      </c>
      <c r="N149" s="21">
        <f>'A. Thermody. result (all suite)'!R105</f>
        <v>2.6997300000000002</v>
      </c>
      <c r="O149" s="21">
        <f>'A. Thermody. result (all suite)'!S105</f>
        <v>1.8098190000000001</v>
      </c>
      <c r="P149" s="21">
        <f>'A. Thermody. result (all suite)'!T105</f>
        <v>2.1997800000000001</v>
      </c>
      <c r="Q149" s="21">
        <f t="shared" si="174"/>
        <v>99.999999000000017</v>
      </c>
      <c r="S149" s="19">
        <f t="shared" si="175"/>
        <v>1572</v>
      </c>
      <c r="T149" s="19">
        <f t="shared" si="176"/>
        <v>1</v>
      </c>
      <c r="V149" s="61">
        <f t="shared" si="177"/>
        <v>39.517116786221379</v>
      </c>
      <c r="W149" s="21">
        <f t="shared" si="178"/>
        <v>3.3933282664733526</v>
      </c>
      <c r="X149" s="21">
        <f t="shared" si="179"/>
        <v>12.947454250174983</v>
      </c>
      <c r="Y149" s="21">
        <f t="shared" si="180"/>
        <v>1.9949249751024896</v>
      </c>
      <c r="Z149" s="21">
        <f t="shared" si="181"/>
        <v>9.9648458315168487</v>
      </c>
      <c r="AA149" s="21">
        <f t="shared" si="182"/>
        <v>0.17602279192080791</v>
      </c>
      <c r="AB149" s="21">
        <f t="shared" si="183"/>
        <v>9.9648458315168487</v>
      </c>
      <c r="AC149" s="21">
        <f t="shared" si="184"/>
        <v>11.77396897070293</v>
      </c>
      <c r="AD149" s="21">
        <f t="shared" si="185"/>
        <v>1.5059727753224676</v>
      </c>
      <c r="AE149" s="21">
        <f t="shared" si="186"/>
        <v>2.6403418788121189</v>
      </c>
      <c r="AF149" s="21">
        <f t="shared" si="187"/>
        <v>1.7700069632036797</v>
      </c>
      <c r="AG149" s="21">
        <f t="shared" si="188"/>
        <v>95.64882932096792</v>
      </c>
      <c r="AH149" s="21"/>
      <c r="AI149" s="61">
        <f t="shared" si="189"/>
        <v>41.314793988344739</v>
      </c>
      <c r="AJ149" s="21">
        <f t="shared" si="190"/>
        <v>3.5476945097638271</v>
      </c>
      <c r="AK149" s="21">
        <f t="shared" si="191"/>
        <v>13.536448215928839</v>
      </c>
      <c r="AL149" s="21">
        <f t="shared" si="192"/>
        <v>2.0856763112156216</v>
      </c>
      <c r="AM149" s="21">
        <f t="shared" si="193"/>
        <v>10.418157652591759</v>
      </c>
      <c r="AN149" s="21">
        <f t="shared" si="194"/>
        <v>0.18403026275431955</v>
      </c>
      <c r="AO149" s="21">
        <f t="shared" si="195"/>
        <v>10.418157652591759</v>
      </c>
      <c r="AP149" s="21">
        <f t="shared" si="196"/>
        <v>12.309579797566707</v>
      </c>
      <c r="AQ149" s="21">
        <f t="shared" si="197"/>
        <v>1.5744811368980673</v>
      </c>
      <c r="AR149" s="21">
        <f t="shared" si="198"/>
        <v>2.7604539413147937</v>
      </c>
      <c r="AS149" s="21">
        <f t="shared" si="199"/>
        <v>1.8505265310295469</v>
      </c>
      <c r="AT149" s="21">
        <f t="shared" si="200"/>
        <v>99.999999999999986</v>
      </c>
      <c r="AU149" s="21"/>
      <c r="AV149" s="21">
        <f>AR149*'[1]diagram lines'!$G$39</f>
        <v>2.2914698131109512</v>
      </c>
      <c r="AW149" s="21">
        <f>AK149*'[1]diagram lines'!$G$40</f>
        <v>7.1643869313886217</v>
      </c>
      <c r="AX149" s="21">
        <f>AQ149*'[1]diagram lines'!$G$38</f>
        <v>1.1680323116258977</v>
      </c>
      <c r="AY149" s="21">
        <f>AP149*'[1]diagram lines'!$G$41</f>
        <v>8.797135148482143</v>
      </c>
      <c r="AZ149" s="21">
        <f t="shared" si="201"/>
        <v>4.3349350782128608</v>
      </c>
      <c r="BA149" s="21">
        <f t="shared" si="202"/>
        <v>0.5845312031092702</v>
      </c>
      <c r="BB149" s="21">
        <f t="shared" si="203"/>
        <v>2.0709300567154845</v>
      </c>
      <c r="BC149" s="86">
        <f t="shared" si="204"/>
        <v>0.4828748304450271</v>
      </c>
      <c r="BX149" s="61">
        <f t="shared" si="205"/>
        <v>0.67253593541944079</v>
      </c>
      <c r="BY149" s="21">
        <f t="shared" si="206"/>
        <v>4.343581622433651E-2</v>
      </c>
      <c r="BZ149" s="21">
        <f t="shared" si="207"/>
        <v>0.12984185955276581</v>
      </c>
      <c r="CA149" s="21">
        <f t="shared" si="208"/>
        <v>1.27734736051099E-2</v>
      </c>
      <c r="CB149" s="21">
        <f t="shared" si="209"/>
        <v>0.14180906054279752</v>
      </c>
      <c r="CC149" s="21">
        <f t="shared" si="210"/>
        <v>2.5371017761488582E-3</v>
      </c>
      <c r="CD149" s="21">
        <f t="shared" si="211"/>
        <v>0.25282831265508687</v>
      </c>
      <c r="CE149" s="21">
        <f t="shared" si="212"/>
        <v>0.21467182596291012</v>
      </c>
      <c r="CF149" s="21">
        <f t="shared" si="213"/>
        <v>2.4840232295531537E-2</v>
      </c>
      <c r="CG149" s="21">
        <f t="shared" si="214"/>
        <v>2.8659554140127389E-2</v>
      </c>
      <c r="CH149" s="21">
        <f t="shared" si="215"/>
        <v>1.2750232486050839E-2</v>
      </c>
      <c r="CI149" s="21">
        <f t="shared" si="216"/>
        <v>0.12207436182019979</v>
      </c>
      <c r="CJ149" s="21">
        <f t="shared" si="217"/>
        <v>1.658757766480506</v>
      </c>
      <c r="CL149" s="68">
        <f t="shared" si="218"/>
        <v>0.40544553822732293</v>
      </c>
      <c r="CM149" s="19">
        <f t="shared" si="219"/>
        <v>2.618575002454825E-2</v>
      </c>
      <c r="CN149" s="19">
        <f t="shared" si="220"/>
        <v>7.827656465371656E-2</v>
      </c>
      <c r="CO149" s="19">
        <f t="shared" si="221"/>
        <v>7.7006262537128662E-3</v>
      </c>
      <c r="CP149" s="19">
        <f t="shared" si="222"/>
        <v>8.5491120770263523E-2</v>
      </c>
      <c r="CQ149" s="19">
        <f t="shared" si="223"/>
        <v>1.5295191542837455E-3</v>
      </c>
      <c r="CR149" s="19">
        <f t="shared" si="224"/>
        <v>0.15242027363135072</v>
      </c>
      <c r="CS149" s="19">
        <f t="shared" si="225"/>
        <v>0.12941722432347266</v>
      </c>
      <c r="CT149" s="19">
        <f t="shared" si="226"/>
        <v>1.4975201803115996E-2</v>
      </c>
      <c r="CU149" s="19">
        <f t="shared" si="227"/>
        <v>1.7277721147275306E-2</v>
      </c>
      <c r="CV149" s="19">
        <f t="shared" si="228"/>
        <v>7.6866150945618991E-3</v>
      </c>
      <c r="CW149" s="19">
        <f t="shared" si="229"/>
        <v>7.3593844916375509E-2</v>
      </c>
      <c r="CX149" s="19">
        <f t="shared" si="230"/>
        <v>1</v>
      </c>
      <c r="CZ149" s="68">
        <f t="shared" si="231"/>
        <v>2.4859999999999999E-5</v>
      </c>
      <c r="DA149" s="19">
        <f t="shared" si="232"/>
        <v>1.9408759999999997E-5</v>
      </c>
      <c r="DB149" s="19">
        <f t="shared" si="233"/>
        <v>3.5539999999999995E-5</v>
      </c>
      <c r="DC149" s="19">
        <f t="shared" si="234"/>
        <v>4.0951909999999997E-5</v>
      </c>
      <c r="DD149" s="19">
        <f t="shared" si="235"/>
        <v>1.3195079999999997E-5</v>
      </c>
      <c r="DE149" s="19">
        <f t="shared" si="236"/>
        <v>1.3195079999999997E-5</v>
      </c>
      <c r="DF149" s="19">
        <f t="shared" si="237"/>
        <v>1.2259729999999999E-5</v>
      </c>
      <c r="DG149" s="19">
        <f t="shared" si="238"/>
        <v>1.6912259999999998E-5</v>
      </c>
      <c r="DH149" s="19">
        <f t="shared" si="239"/>
        <v>2.5854319999999999E-5</v>
      </c>
      <c r="DI149" s="19">
        <f t="shared" si="240"/>
        <v>3.8329919999999995E-5</v>
      </c>
      <c r="DJ149" s="19">
        <f t="shared" si="241"/>
        <v>0</v>
      </c>
      <c r="DK149" s="19">
        <f t="shared" si="242"/>
        <v>2.216454E-5</v>
      </c>
      <c r="DM149" s="68">
        <f t="shared" si="243"/>
        <v>979.85389930400481</v>
      </c>
      <c r="DN149" s="19">
        <f t="shared" si="244"/>
        <v>107.771836632578</v>
      </c>
      <c r="DO149" s="19">
        <f t="shared" si="245"/>
        <v>224.56608137571584</v>
      </c>
      <c r="DP149" s="19">
        <f t="shared" si="246"/>
        <v>30.028221063569628</v>
      </c>
      <c r="DQ149" s="19">
        <f t="shared" si="247"/>
        <v>465.51722515842539</v>
      </c>
      <c r="DR149" s="19">
        <f t="shared" si="248"/>
        <v>8.2230716907278261</v>
      </c>
      <c r="DS149" s="19">
        <f t="shared" si="249"/>
        <v>501.03363021399605</v>
      </c>
      <c r="DT149" s="19">
        <f t="shared" si="250"/>
        <v>429.13944913691887</v>
      </c>
      <c r="DU149" s="19">
        <f t="shared" si="251"/>
        <v>35.905518295401336</v>
      </c>
      <c r="DV149" s="19">
        <f t="shared" si="252"/>
        <v>42.461902661767461</v>
      </c>
      <c r="DX149" s="19">
        <f t="shared" si="253"/>
        <v>59.832556208840188</v>
      </c>
      <c r="DZ149" s="99">
        <f t="shared" si="254"/>
        <v>2884.333391741945</v>
      </c>
      <c r="EA149" s="21">
        <f t="shared" si="255"/>
        <v>2.8843333917419449</v>
      </c>
      <c r="EB149" s="92">
        <f t="shared" si="256"/>
        <v>1299</v>
      </c>
    </row>
    <row r="150" spans="1:132" x14ac:dyDescent="0.3">
      <c r="A150" s="19">
        <f>'A. Thermody. result (all suite)'!C106</f>
        <v>1298</v>
      </c>
      <c r="B150" s="19" t="str">
        <f>'A. Thermody. result (all suite)'!A106</f>
        <v>Basanite</v>
      </c>
      <c r="C150" s="24">
        <f>'A. Thermody. result (all suite)'!G106</f>
        <v>100</v>
      </c>
      <c r="D150" s="19">
        <f>'A. Thermody. result (all suite)'!D106</f>
        <v>10000</v>
      </c>
      <c r="E150" s="61">
        <f>'A. Thermody. result (all suite)'!I106</f>
        <v>40.405959000000003</v>
      </c>
      <c r="F150" s="21">
        <f>'A. Thermody. result (all suite)'!J106</f>
        <v>3.4696530000000001</v>
      </c>
      <c r="G150" s="21">
        <f>'A. Thermody. result (all suite)'!K106</f>
        <v>13.238676</v>
      </c>
      <c r="H150" s="21">
        <f>'A. Thermody. result (all suite)'!L106</f>
        <v>2.0397959999999999</v>
      </c>
      <c r="I150" s="21">
        <f>'A. Thermody. result (all suite)'!M106</f>
        <v>10.188981</v>
      </c>
      <c r="J150" s="21">
        <f>'A. Thermody. result (all suite)'!N106</f>
        <v>0.179982</v>
      </c>
      <c r="K150" s="21">
        <f>'A. Thermody. result (all suite)'!O106</f>
        <v>10.188981</v>
      </c>
      <c r="L150" s="21">
        <f>'A. Thermody. result (all suite)'!P106</f>
        <v>12.038796</v>
      </c>
      <c r="M150" s="21">
        <f>'A. Thermody. result (all suite)'!Q106</f>
        <v>1.539846</v>
      </c>
      <c r="N150" s="21">
        <f>'A. Thermody. result (all suite)'!R106</f>
        <v>2.6997300000000002</v>
      </c>
      <c r="O150" s="21">
        <f>'A. Thermody. result (all suite)'!S106</f>
        <v>1.8098190000000001</v>
      </c>
      <c r="P150" s="21">
        <f>'A. Thermody. result (all suite)'!T106</f>
        <v>2.1997800000000001</v>
      </c>
      <c r="Q150" s="21">
        <f t="shared" si="174"/>
        <v>99.999999000000017</v>
      </c>
      <c r="S150" s="19">
        <f t="shared" si="175"/>
        <v>1571</v>
      </c>
      <c r="T150" s="19">
        <f t="shared" si="176"/>
        <v>1</v>
      </c>
      <c r="V150" s="61">
        <f t="shared" si="177"/>
        <v>39.517116786221379</v>
      </c>
      <c r="W150" s="21">
        <f t="shared" si="178"/>
        <v>3.3933282664733526</v>
      </c>
      <c r="X150" s="21">
        <f t="shared" si="179"/>
        <v>12.947454250174983</v>
      </c>
      <c r="Y150" s="21">
        <f t="shared" si="180"/>
        <v>1.9949249751024896</v>
      </c>
      <c r="Z150" s="21">
        <f t="shared" si="181"/>
        <v>9.9648458315168487</v>
      </c>
      <c r="AA150" s="21">
        <f t="shared" si="182"/>
        <v>0.17602279192080791</v>
      </c>
      <c r="AB150" s="21">
        <f t="shared" si="183"/>
        <v>9.9648458315168487</v>
      </c>
      <c r="AC150" s="21">
        <f t="shared" si="184"/>
        <v>11.77396897070293</v>
      </c>
      <c r="AD150" s="21">
        <f t="shared" si="185"/>
        <v>1.5059727753224676</v>
      </c>
      <c r="AE150" s="21">
        <f t="shared" si="186"/>
        <v>2.6403418788121189</v>
      </c>
      <c r="AF150" s="21">
        <f t="shared" si="187"/>
        <v>1.7700069632036797</v>
      </c>
      <c r="AG150" s="21">
        <f t="shared" si="188"/>
        <v>95.64882932096792</v>
      </c>
      <c r="AH150" s="21"/>
      <c r="AI150" s="61">
        <f t="shared" si="189"/>
        <v>41.314793988344739</v>
      </c>
      <c r="AJ150" s="21">
        <f t="shared" si="190"/>
        <v>3.5476945097638271</v>
      </c>
      <c r="AK150" s="21">
        <f t="shared" si="191"/>
        <v>13.536448215928839</v>
      </c>
      <c r="AL150" s="21">
        <f t="shared" si="192"/>
        <v>2.0856763112156216</v>
      </c>
      <c r="AM150" s="21">
        <f t="shared" si="193"/>
        <v>10.418157652591759</v>
      </c>
      <c r="AN150" s="21">
        <f t="shared" si="194"/>
        <v>0.18403026275431955</v>
      </c>
      <c r="AO150" s="21">
        <f t="shared" si="195"/>
        <v>10.418157652591759</v>
      </c>
      <c r="AP150" s="21">
        <f t="shared" si="196"/>
        <v>12.309579797566707</v>
      </c>
      <c r="AQ150" s="21">
        <f t="shared" si="197"/>
        <v>1.5744811368980673</v>
      </c>
      <c r="AR150" s="21">
        <f t="shared" si="198"/>
        <v>2.7604539413147937</v>
      </c>
      <c r="AS150" s="21">
        <f t="shared" si="199"/>
        <v>1.8505265310295469</v>
      </c>
      <c r="AT150" s="21">
        <f t="shared" si="200"/>
        <v>99.999999999999986</v>
      </c>
      <c r="AU150" s="21"/>
      <c r="AV150" s="21">
        <f>AR150*'[1]diagram lines'!$G$39</f>
        <v>2.2914698131109512</v>
      </c>
      <c r="AW150" s="21">
        <f>AK150*'[1]diagram lines'!$G$40</f>
        <v>7.1643869313886217</v>
      </c>
      <c r="AX150" s="21">
        <f>AQ150*'[1]diagram lines'!$G$38</f>
        <v>1.1680323116258977</v>
      </c>
      <c r="AY150" s="21">
        <f>AP150*'[1]diagram lines'!$G$41</f>
        <v>8.797135148482143</v>
      </c>
      <c r="AZ150" s="21">
        <f t="shared" si="201"/>
        <v>4.3349350782128608</v>
      </c>
      <c r="BA150" s="21">
        <f t="shared" si="202"/>
        <v>0.5845312031092702</v>
      </c>
      <c r="BB150" s="21">
        <f t="shared" si="203"/>
        <v>2.0709300567154845</v>
      </c>
      <c r="BC150" s="86">
        <f t="shared" si="204"/>
        <v>0.4828748304450271</v>
      </c>
      <c r="BX150" s="61">
        <f t="shared" si="205"/>
        <v>0.67253593541944079</v>
      </c>
      <c r="BY150" s="21">
        <f t="shared" si="206"/>
        <v>4.343581622433651E-2</v>
      </c>
      <c r="BZ150" s="21">
        <f t="shared" si="207"/>
        <v>0.12984185955276581</v>
      </c>
      <c r="CA150" s="21">
        <f t="shared" si="208"/>
        <v>1.27734736051099E-2</v>
      </c>
      <c r="CB150" s="21">
        <f t="shared" si="209"/>
        <v>0.14180906054279752</v>
      </c>
      <c r="CC150" s="21">
        <f t="shared" si="210"/>
        <v>2.5371017761488582E-3</v>
      </c>
      <c r="CD150" s="21">
        <f t="shared" si="211"/>
        <v>0.25282831265508687</v>
      </c>
      <c r="CE150" s="21">
        <f t="shared" si="212"/>
        <v>0.21467182596291012</v>
      </c>
      <c r="CF150" s="21">
        <f t="shared" si="213"/>
        <v>2.4840232295531537E-2</v>
      </c>
      <c r="CG150" s="21">
        <f t="shared" si="214"/>
        <v>2.8659554140127389E-2</v>
      </c>
      <c r="CH150" s="21">
        <f t="shared" si="215"/>
        <v>1.2750232486050839E-2</v>
      </c>
      <c r="CI150" s="21">
        <f t="shared" si="216"/>
        <v>0.12207436182019979</v>
      </c>
      <c r="CJ150" s="21">
        <f t="shared" si="217"/>
        <v>1.658757766480506</v>
      </c>
      <c r="CL150" s="68">
        <f t="shared" si="218"/>
        <v>0.40544553822732293</v>
      </c>
      <c r="CM150" s="19">
        <f t="shared" si="219"/>
        <v>2.618575002454825E-2</v>
      </c>
      <c r="CN150" s="19">
        <f t="shared" si="220"/>
        <v>7.827656465371656E-2</v>
      </c>
      <c r="CO150" s="19">
        <f t="shared" si="221"/>
        <v>7.7006262537128662E-3</v>
      </c>
      <c r="CP150" s="19">
        <f t="shared" si="222"/>
        <v>8.5491120770263523E-2</v>
      </c>
      <c r="CQ150" s="19">
        <f t="shared" si="223"/>
        <v>1.5295191542837455E-3</v>
      </c>
      <c r="CR150" s="19">
        <f t="shared" si="224"/>
        <v>0.15242027363135072</v>
      </c>
      <c r="CS150" s="19">
        <f t="shared" si="225"/>
        <v>0.12941722432347266</v>
      </c>
      <c r="CT150" s="19">
        <f t="shared" si="226"/>
        <v>1.4975201803115996E-2</v>
      </c>
      <c r="CU150" s="19">
        <f t="shared" si="227"/>
        <v>1.7277721147275306E-2</v>
      </c>
      <c r="CV150" s="19">
        <f t="shared" si="228"/>
        <v>7.6866150945618991E-3</v>
      </c>
      <c r="CW150" s="19">
        <f t="shared" si="229"/>
        <v>7.3593844916375509E-2</v>
      </c>
      <c r="CX150" s="19">
        <f t="shared" si="230"/>
        <v>1</v>
      </c>
      <c r="CZ150" s="68">
        <f t="shared" si="231"/>
        <v>2.4859999999999999E-5</v>
      </c>
      <c r="DA150" s="19">
        <f t="shared" si="232"/>
        <v>1.9401519999999999E-5</v>
      </c>
      <c r="DB150" s="19">
        <f t="shared" si="233"/>
        <v>3.5539999999999995E-5</v>
      </c>
      <c r="DC150" s="19">
        <f t="shared" si="234"/>
        <v>4.0942819999999998E-5</v>
      </c>
      <c r="DD150" s="19">
        <f t="shared" si="235"/>
        <v>1.3192159999999998E-5</v>
      </c>
      <c r="DE150" s="19">
        <f t="shared" si="236"/>
        <v>1.3192159999999998E-5</v>
      </c>
      <c r="DF150" s="19">
        <f t="shared" si="237"/>
        <v>1.2256459999999999E-5</v>
      </c>
      <c r="DG150" s="19">
        <f t="shared" si="238"/>
        <v>1.6908519999999997E-5</v>
      </c>
      <c r="DH150" s="19">
        <f t="shared" si="239"/>
        <v>2.5846639999999997E-5</v>
      </c>
      <c r="DI150" s="19">
        <f t="shared" si="240"/>
        <v>3.831783999999999E-5</v>
      </c>
      <c r="DJ150" s="19">
        <f t="shared" si="241"/>
        <v>0</v>
      </c>
      <c r="DK150" s="19">
        <f t="shared" si="242"/>
        <v>2.2155079999999999E-5</v>
      </c>
      <c r="DM150" s="68">
        <f t="shared" si="243"/>
        <v>979.85389930400481</v>
      </c>
      <c r="DN150" s="19">
        <f t="shared" si="244"/>
        <v>107.81205348657808</v>
      </c>
      <c r="DO150" s="19">
        <f t="shared" si="245"/>
        <v>224.56608137571584</v>
      </c>
      <c r="DP150" s="19">
        <f t="shared" si="246"/>
        <v>30.034887837608832</v>
      </c>
      <c r="DQ150" s="19">
        <f t="shared" si="247"/>
        <v>465.62026441033424</v>
      </c>
      <c r="DR150" s="19">
        <f t="shared" si="248"/>
        <v>8.2248918149028611</v>
      </c>
      <c r="DS150" s="19">
        <f t="shared" si="249"/>
        <v>501.16730502473257</v>
      </c>
      <c r="DT150" s="19">
        <f t="shared" si="250"/>
        <v>429.23437060489908</v>
      </c>
      <c r="DU150" s="19">
        <f t="shared" si="251"/>
        <v>35.916187163018506</v>
      </c>
      <c r="DV150" s="19">
        <f t="shared" si="252"/>
        <v>42.475289110068161</v>
      </c>
      <c r="DX150" s="19">
        <f t="shared" si="253"/>
        <v>59.858104118472461</v>
      </c>
      <c r="DZ150" s="99">
        <f t="shared" si="254"/>
        <v>2884.763334250335</v>
      </c>
      <c r="EA150" s="21">
        <f t="shared" si="255"/>
        <v>2.8847633342503349</v>
      </c>
      <c r="EB150" s="92">
        <f t="shared" si="256"/>
        <v>1298</v>
      </c>
    </row>
    <row r="151" spans="1:132" x14ac:dyDescent="0.3">
      <c r="A151" s="19">
        <f>'A. Thermody. result (all suite)'!C107</f>
        <v>1297</v>
      </c>
      <c r="B151" s="19" t="str">
        <f>'A. Thermody. result (all suite)'!A107</f>
        <v>Basanite</v>
      </c>
      <c r="C151" s="24">
        <f>'A. Thermody. result (all suite)'!G107</f>
        <v>100</v>
      </c>
      <c r="D151" s="19">
        <f>'A. Thermody. result (all suite)'!D107</f>
        <v>10000</v>
      </c>
      <c r="E151" s="61">
        <f>'A. Thermody. result (all suite)'!I107</f>
        <v>40.405959000000003</v>
      </c>
      <c r="F151" s="21">
        <f>'A. Thermody. result (all suite)'!J107</f>
        <v>3.4696530000000001</v>
      </c>
      <c r="G151" s="21">
        <f>'A. Thermody. result (all suite)'!K107</f>
        <v>13.238676</v>
      </c>
      <c r="H151" s="21">
        <f>'A. Thermody. result (all suite)'!L107</f>
        <v>2.0397959999999999</v>
      </c>
      <c r="I151" s="21">
        <f>'A. Thermody. result (all suite)'!M107</f>
        <v>10.188981</v>
      </c>
      <c r="J151" s="21">
        <f>'A. Thermody. result (all suite)'!N107</f>
        <v>0.179982</v>
      </c>
      <c r="K151" s="21">
        <f>'A. Thermody. result (all suite)'!O107</f>
        <v>10.188981</v>
      </c>
      <c r="L151" s="21">
        <f>'A. Thermody. result (all suite)'!P107</f>
        <v>12.038796</v>
      </c>
      <c r="M151" s="21">
        <f>'A. Thermody. result (all suite)'!Q107</f>
        <v>1.539846</v>
      </c>
      <c r="N151" s="21">
        <f>'A. Thermody. result (all suite)'!R107</f>
        <v>2.6997300000000002</v>
      </c>
      <c r="O151" s="21">
        <f>'A. Thermody. result (all suite)'!S107</f>
        <v>1.8098190000000001</v>
      </c>
      <c r="P151" s="21">
        <f>'A. Thermody. result (all suite)'!T107</f>
        <v>2.1997800000000001</v>
      </c>
      <c r="Q151" s="21">
        <f t="shared" si="174"/>
        <v>99.999999000000017</v>
      </c>
      <c r="S151" s="19">
        <f t="shared" si="175"/>
        <v>1570</v>
      </c>
      <c r="T151" s="19">
        <f t="shared" si="176"/>
        <v>1</v>
      </c>
      <c r="V151" s="61">
        <f t="shared" si="177"/>
        <v>39.517116786221379</v>
      </c>
      <c r="W151" s="21">
        <f t="shared" si="178"/>
        <v>3.3933282664733526</v>
      </c>
      <c r="X151" s="21">
        <f t="shared" si="179"/>
        <v>12.947454250174983</v>
      </c>
      <c r="Y151" s="21">
        <f t="shared" si="180"/>
        <v>1.9949249751024896</v>
      </c>
      <c r="Z151" s="21">
        <f t="shared" si="181"/>
        <v>9.9648458315168487</v>
      </c>
      <c r="AA151" s="21">
        <f t="shared" si="182"/>
        <v>0.17602279192080791</v>
      </c>
      <c r="AB151" s="21">
        <f t="shared" si="183"/>
        <v>9.9648458315168487</v>
      </c>
      <c r="AC151" s="21">
        <f t="shared" si="184"/>
        <v>11.77396897070293</v>
      </c>
      <c r="AD151" s="21">
        <f t="shared" si="185"/>
        <v>1.5059727753224676</v>
      </c>
      <c r="AE151" s="21">
        <f t="shared" si="186"/>
        <v>2.6403418788121189</v>
      </c>
      <c r="AF151" s="21">
        <f t="shared" si="187"/>
        <v>1.7700069632036797</v>
      </c>
      <c r="AG151" s="21">
        <f t="shared" si="188"/>
        <v>95.64882932096792</v>
      </c>
      <c r="AH151" s="21"/>
      <c r="AI151" s="61">
        <f t="shared" si="189"/>
        <v>41.314793988344739</v>
      </c>
      <c r="AJ151" s="21">
        <f t="shared" si="190"/>
        <v>3.5476945097638271</v>
      </c>
      <c r="AK151" s="21">
        <f t="shared" si="191"/>
        <v>13.536448215928839</v>
      </c>
      <c r="AL151" s="21">
        <f t="shared" si="192"/>
        <v>2.0856763112156216</v>
      </c>
      <c r="AM151" s="21">
        <f t="shared" si="193"/>
        <v>10.418157652591759</v>
      </c>
      <c r="AN151" s="21">
        <f t="shared" si="194"/>
        <v>0.18403026275431955</v>
      </c>
      <c r="AO151" s="21">
        <f t="shared" si="195"/>
        <v>10.418157652591759</v>
      </c>
      <c r="AP151" s="21">
        <f t="shared" si="196"/>
        <v>12.309579797566707</v>
      </c>
      <c r="AQ151" s="21">
        <f t="shared" si="197"/>
        <v>1.5744811368980673</v>
      </c>
      <c r="AR151" s="21">
        <f t="shared" si="198"/>
        <v>2.7604539413147937</v>
      </c>
      <c r="AS151" s="21">
        <f t="shared" si="199"/>
        <v>1.8505265310295469</v>
      </c>
      <c r="AT151" s="21">
        <f t="shared" si="200"/>
        <v>99.999999999999986</v>
      </c>
      <c r="AU151" s="21"/>
      <c r="AV151" s="21">
        <f>AR151*'[1]diagram lines'!$G$39</f>
        <v>2.2914698131109512</v>
      </c>
      <c r="AW151" s="21">
        <f>AK151*'[1]diagram lines'!$G$40</f>
        <v>7.1643869313886217</v>
      </c>
      <c r="AX151" s="21">
        <f>AQ151*'[1]diagram lines'!$G$38</f>
        <v>1.1680323116258977</v>
      </c>
      <c r="AY151" s="21">
        <f>AP151*'[1]diagram lines'!$G$41</f>
        <v>8.797135148482143</v>
      </c>
      <c r="AZ151" s="21">
        <f t="shared" si="201"/>
        <v>4.3349350782128608</v>
      </c>
      <c r="BA151" s="21">
        <f t="shared" si="202"/>
        <v>0.5845312031092702</v>
      </c>
      <c r="BB151" s="21">
        <f t="shared" si="203"/>
        <v>2.0709300567154845</v>
      </c>
      <c r="BC151" s="86">
        <f t="shared" si="204"/>
        <v>0.4828748304450271</v>
      </c>
      <c r="BX151" s="61">
        <f t="shared" si="205"/>
        <v>0.67253593541944079</v>
      </c>
      <c r="BY151" s="21">
        <f t="shared" si="206"/>
        <v>4.343581622433651E-2</v>
      </c>
      <c r="BZ151" s="21">
        <f t="shared" si="207"/>
        <v>0.12984185955276581</v>
      </c>
      <c r="CA151" s="21">
        <f t="shared" si="208"/>
        <v>1.27734736051099E-2</v>
      </c>
      <c r="CB151" s="21">
        <f t="shared" si="209"/>
        <v>0.14180906054279752</v>
      </c>
      <c r="CC151" s="21">
        <f t="shared" si="210"/>
        <v>2.5371017761488582E-3</v>
      </c>
      <c r="CD151" s="21">
        <f t="shared" si="211"/>
        <v>0.25282831265508687</v>
      </c>
      <c r="CE151" s="21">
        <f t="shared" si="212"/>
        <v>0.21467182596291012</v>
      </c>
      <c r="CF151" s="21">
        <f t="shared" si="213"/>
        <v>2.4840232295531537E-2</v>
      </c>
      <c r="CG151" s="21">
        <f t="shared" si="214"/>
        <v>2.8659554140127389E-2</v>
      </c>
      <c r="CH151" s="21">
        <f t="shared" si="215"/>
        <v>1.2750232486050839E-2</v>
      </c>
      <c r="CI151" s="21">
        <f t="shared" si="216"/>
        <v>0.12207436182019979</v>
      </c>
      <c r="CJ151" s="21">
        <f t="shared" si="217"/>
        <v>1.658757766480506</v>
      </c>
      <c r="CL151" s="68">
        <f t="shared" si="218"/>
        <v>0.40544553822732293</v>
      </c>
      <c r="CM151" s="19">
        <f t="shared" si="219"/>
        <v>2.618575002454825E-2</v>
      </c>
      <c r="CN151" s="19">
        <f t="shared" si="220"/>
        <v>7.827656465371656E-2</v>
      </c>
      <c r="CO151" s="19">
        <f t="shared" si="221"/>
        <v>7.7006262537128662E-3</v>
      </c>
      <c r="CP151" s="19">
        <f t="shared" si="222"/>
        <v>8.5491120770263523E-2</v>
      </c>
      <c r="CQ151" s="19">
        <f t="shared" si="223"/>
        <v>1.5295191542837455E-3</v>
      </c>
      <c r="CR151" s="19">
        <f t="shared" si="224"/>
        <v>0.15242027363135072</v>
      </c>
      <c r="CS151" s="19">
        <f t="shared" si="225"/>
        <v>0.12941722432347266</v>
      </c>
      <c r="CT151" s="19">
        <f t="shared" si="226"/>
        <v>1.4975201803115996E-2</v>
      </c>
      <c r="CU151" s="19">
        <f t="shared" si="227"/>
        <v>1.7277721147275306E-2</v>
      </c>
      <c r="CV151" s="19">
        <f t="shared" si="228"/>
        <v>7.6866150945618991E-3</v>
      </c>
      <c r="CW151" s="19">
        <f t="shared" si="229"/>
        <v>7.3593844916375509E-2</v>
      </c>
      <c r="CX151" s="19">
        <f t="shared" si="230"/>
        <v>1</v>
      </c>
      <c r="CZ151" s="68">
        <f t="shared" si="231"/>
        <v>2.4859999999999999E-5</v>
      </c>
      <c r="DA151" s="19">
        <f t="shared" si="232"/>
        <v>1.9394279999999997E-5</v>
      </c>
      <c r="DB151" s="19">
        <f t="shared" si="233"/>
        <v>3.5539999999999995E-5</v>
      </c>
      <c r="DC151" s="19">
        <f t="shared" si="234"/>
        <v>4.0933729999999999E-5</v>
      </c>
      <c r="DD151" s="19">
        <f t="shared" si="235"/>
        <v>1.3189239999999998E-5</v>
      </c>
      <c r="DE151" s="19">
        <f t="shared" si="236"/>
        <v>1.3189239999999998E-5</v>
      </c>
      <c r="DF151" s="19">
        <f t="shared" si="237"/>
        <v>1.2253189999999999E-5</v>
      </c>
      <c r="DG151" s="19">
        <f t="shared" si="238"/>
        <v>1.690478E-5</v>
      </c>
      <c r="DH151" s="19">
        <f t="shared" si="239"/>
        <v>2.5838959999999998E-5</v>
      </c>
      <c r="DI151" s="19">
        <f t="shared" si="240"/>
        <v>3.8305759999999992E-5</v>
      </c>
      <c r="DJ151" s="19">
        <f t="shared" si="241"/>
        <v>0</v>
      </c>
      <c r="DK151" s="19">
        <f t="shared" si="242"/>
        <v>2.2145619999999998E-5</v>
      </c>
      <c r="DM151" s="68">
        <f t="shared" si="243"/>
        <v>979.85389930400481</v>
      </c>
      <c r="DN151" s="19">
        <f t="shared" si="244"/>
        <v>107.85230036695947</v>
      </c>
      <c r="DO151" s="19">
        <f t="shared" si="245"/>
        <v>224.56608137571584</v>
      </c>
      <c r="DP151" s="19">
        <f t="shared" si="246"/>
        <v>30.041557572579084</v>
      </c>
      <c r="DQ151" s="19">
        <f t="shared" si="247"/>
        <v>465.72334928649673</v>
      </c>
      <c r="DR151" s="19">
        <f t="shared" si="248"/>
        <v>8.2267127450019046</v>
      </c>
      <c r="DS151" s="19">
        <f t="shared" si="249"/>
        <v>501.30105118287025</v>
      </c>
      <c r="DT151" s="19">
        <f t="shared" si="250"/>
        <v>429.32933407357842</v>
      </c>
      <c r="DU151" s="19">
        <f t="shared" si="251"/>
        <v>35.926862372756517</v>
      </c>
      <c r="DV151" s="19">
        <f t="shared" si="252"/>
        <v>42.488684001396507</v>
      </c>
      <c r="DX151" s="19">
        <f t="shared" si="253"/>
        <v>59.883673854833908</v>
      </c>
      <c r="DZ151" s="99">
        <f t="shared" si="254"/>
        <v>2885.1935061361933</v>
      </c>
      <c r="EA151" s="21">
        <f t="shared" si="255"/>
        <v>2.8851935061361931</v>
      </c>
      <c r="EB151" s="92">
        <f t="shared" si="256"/>
        <v>1297</v>
      </c>
    </row>
    <row r="152" spans="1:132" x14ac:dyDescent="0.3">
      <c r="A152" s="19">
        <f>'A. Thermody. result (all suite)'!C108</f>
        <v>1296</v>
      </c>
      <c r="B152" s="19" t="str">
        <f>'A. Thermody. result (all suite)'!A108</f>
        <v>Basanite</v>
      </c>
      <c r="C152" s="24">
        <f>'A. Thermody. result (all suite)'!G108</f>
        <v>100</v>
      </c>
      <c r="D152" s="19">
        <f>'A. Thermody. result (all suite)'!D108</f>
        <v>10000</v>
      </c>
      <c r="E152" s="61">
        <f>'A. Thermody. result (all suite)'!I108</f>
        <v>40.405959000000003</v>
      </c>
      <c r="F152" s="21">
        <f>'A. Thermody. result (all suite)'!J108</f>
        <v>3.4696530000000001</v>
      </c>
      <c r="G152" s="21">
        <f>'A. Thermody. result (all suite)'!K108</f>
        <v>13.238676</v>
      </c>
      <c r="H152" s="21">
        <f>'A. Thermody. result (all suite)'!L108</f>
        <v>2.0397959999999999</v>
      </c>
      <c r="I152" s="21">
        <f>'A. Thermody. result (all suite)'!M108</f>
        <v>10.188981</v>
      </c>
      <c r="J152" s="21">
        <f>'A. Thermody. result (all suite)'!N108</f>
        <v>0.179982</v>
      </c>
      <c r="K152" s="21">
        <f>'A. Thermody. result (all suite)'!O108</f>
        <v>10.188981</v>
      </c>
      <c r="L152" s="21">
        <f>'A. Thermody. result (all suite)'!P108</f>
        <v>12.038796</v>
      </c>
      <c r="M152" s="21">
        <f>'A. Thermody. result (all suite)'!Q108</f>
        <v>1.539846</v>
      </c>
      <c r="N152" s="21">
        <f>'A. Thermody. result (all suite)'!R108</f>
        <v>2.6997300000000002</v>
      </c>
      <c r="O152" s="21">
        <f>'A. Thermody. result (all suite)'!S108</f>
        <v>1.8098190000000001</v>
      </c>
      <c r="P152" s="21">
        <f>'A. Thermody. result (all suite)'!T108</f>
        <v>2.1997800000000001</v>
      </c>
      <c r="Q152" s="21">
        <f t="shared" si="174"/>
        <v>99.999999000000017</v>
      </c>
      <c r="S152" s="19">
        <f t="shared" si="175"/>
        <v>1569</v>
      </c>
      <c r="T152" s="19">
        <f t="shared" si="176"/>
        <v>1</v>
      </c>
      <c r="V152" s="61">
        <f t="shared" si="177"/>
        <v>39.517116786221379</v>
      </c>
      <c r="W152" s="21">
        <f t="shared" si="178"/>
        <v>3.3933282664733526</v>
      </c>
      <c r="X152" s="21">
        <f t="shared" si="179"/>
        <v>12.947454250174983</v>
      </c>
      <c r="Y152" s="21">
        <f t="shared" si="180"/>
        <v>1.9949249751024896</v>
      </c>
      <c r="Z152" s="21">
        <f t="shared" si="181"/>
        <v>9.9648458315168487</v>
      </c>
      <c r="AA152" s="21">
        <f t="shared" si="182"/>
        <v>0.17602279192080791</v>
      </c>
      <c r="AB152" s="21">
        <f t="shared" si="183"/>
        <v>9.9648458315168487</v>
      </c>
      <c r="AC152" s="21">
        <f t="shared" si="184"/>
        <v>11.77396897070293</v>
      </c>
      <c r="AD152" s="21">
        <f t="shared" si="185"/>
        <v>1.5059727753224676</v>
      </c>
      <c r="AE152" s="21">
        <f t="shared" si="186"/>
        <v>2.6403418788121189</v>
      </c>
      <c r="AF152" s="21">
        <f t="shared" si="187"/>
        <v>1.7700069632036797</v>
      </c>
      <c r="AG152" s="21">
        <f t="shared" si="188"/>
        <v>95.64882932096792</v>
      </c>
      <c r="AH152" s="21"/>
      <c r="AI152" s="61">
        <f t="shared" si="189"/>
        <v>41.314793988344739</v>
      </c>
      <c r="AJ152" s="21">
        <f t="shared" si="190"/>
        <v>3.5476945097638271</v>
      </c>
      <c r="AK152" s="21">
        <f t="shared" si="191"/>
        <v>13.536448215928839</v>
      </c>
      <c r="AL152" s="21">
        <f t="shared" si="192"/>
        <v>2.0856763112156216</v>
      </c>
      <c r="AM152" s="21">
        <f t="shared" si="193"/>
        <v>10.418157652591759</v>
      </c>
      <c r="AN152" s="21">
        <f t="shared" si="194"/>
        <v>0.18403026275431955</v>
      </c>
      <c r="AO152" s="21">
        <f t="shared" si="195"/>
        <v>10.418157652591759</v>
      </c>
      <c r="AP152" s="21">
        <f t="shared" si="196"/>
        <v>12.309579797566707</v>
      </c>
      <c r="AQ152" s="21">
        <f t="shared" si="197"/>
        <v>1.5744811368980673</v>
      </c>
      <c r="AR152" s="21">
        <f t="shared" si="198"/>
        <v>2.7604539413147937</v>
      </c>
      <c r="AS152" s="21">
        <f t="shared" si="199"/>
        <v>1.8505265310295469</v>
      </c>
      <c r="AT152" s="21">
        <f t="shared" si="200"/>
        <v>99.999999999999986</v>
      </c>
      <c r="AU152" s="21"/>
      <c r="AV152" s="21">
        <f>AR152*'[1]diagram lines'!$G$39</f>
        <v>2.2914698131109512</v>
      </c>
      <c r="AW152" s="21">
        <f>AK152*'[1]diagram lines'!$G$40</f>
        <v>7.1643869313886217</v>
      </c>
      <c r="AX152" s="21">
        <f>AQ152*'[1]diagram lines'!$G$38</f>
        <v>1.1680323116258977</v>
      </c>
      <c r="AY152" s="21">
        <f>AP152*'[1]diagram lines'!$G$41</f>
        <v>8.797135148482143</v>
      </c>
      <c r="AZ152" s="21">
        <f t="shared" si="201"/>
        <v>4.3349350782128608</v>
      </c>
      <c r="BA152" s="21">
        <f t="shared" si="202"/>
        <v>0.5845312031092702</v>
      </c>
      <c r="BB152" s="21">
        <f t="shared" si="203"/>
        <v>2.0709300567154845</v>
      </c>
      <c r="BC152" s="86">
        <f t="shared" si="204"/>
        <v>0.4828748304450271</v>
      </c>
      <c r="BX152" s="61">
        <f t="shared" si="205"/>
        <v>0.67253593541944079</v>
      </c>
      <c r="BY152" s="21">
        <f t="shared" si="206"/>
        <v>4.343581622433651E-2</v>
      </c>
      <c r="BZ152" s="21">
        <f t="shared" si="207"/>
        <v>0.12984185955276581</v>
      </c>
      <c r="CA152" s="21">
        <f t="shared" si="208"/>
        <v>1.27734736051099E-2</v>
      </c>
      <c r="CB152" s="21">
        <f t="shared" si="209"/>
        <v>0.14180906054279752</v>
      </c>
      <c r="CC152" s="21">
        <f t="shared" si="210"/>
        <v>2.5371017761488582E-3</v>
      </c>
      <c r="CD152" s="21">
        <f t="shared" si="211"/>
        <v>0.25282831265508687</v>
      </c>
      <c r="CE152" s="21">
        <f t="shared" si="212"/>
        <v>0.21467182596291012</v>
      </c>
      <c r="CF152" s="21">
        <f t="shared" si="213"/>
        <v>2.4840232295531537E-2</v>
      </c>
      <c r="CG152" s="21">
        <f t="shared" si="214"/>
        <v>2.8659554140127389E-2</v>
      </c>
      <c r="CH152" s="21">
        <f t="shared" si="215"/>
        <v>1.2750232486050839E-2</v>
      </c>
      <c r="CI152" s="21">
        <f t="shared" si="216"/>
        <v>0.12207436182019979</v>
      </c>
      <c r="CJ152" s="21">
        <f t="shared" si="217"/>
        <v>1.658757766480506</v>
      </c>
      <c r="CL152" s="68">
        <f t="shared" si="218"/>
        <v>0.40544553822732293</v>
      </c>
      <c r="CM152" s="19">
        <f t="shared" si="219"/>
        <v>2.618575002454825E-2</v>
      </c>
      <c r="CN152" s="19">
        <f t="shared" si="220"/>
        <v>7.827656465371656E-2</v>
      </c>
      <c r="CO152" s="19">
        <f t="shared" si="221"/>
        <v>7.7006262537128662E-3</v>
      </c>
      <c r="CP152" s="19">
        <f t="shared" si="222"/>
        <v>8.5491120770263523E-2</v>
      </c>
      <c r="CQ152" s="19">
        <f t="shared" si="223"/>
        <v>1.5295191542837455E-3</v>
      </c>
      <c r="CR152" s="19">
        <f t="shared" si="224"/>
        <v>0.15242027363135072</v>
      </c>
      <c r="CS152" s="19">
        <f t="shared" si="225"/>
        <v>0.12941722432347266</v>
      </c>
      <c r="CT152" s="19">
        <f t="shared" si="226"/>
        <v>1.4975201803115996E-2</v>
      </c>
      <c r="CU152" s="19">
        <f t="shared" si="227"/>
        <v>1.7277721147275306E-2</v>
      </c>
      <c r="CV152" s="19">
        <f t="shared" si="228"/>
        <v>7.6866150945618991E-3</v>
      </c>
      <c r="CW152" s="19">
        <f t="shared" si="229"/>
        <v>7.3593844916375509E-2</v>
      </c>
      <c r="CX152" s="19">
        <f t="shared" si="230"/>
        <v>1</v>
      </c>
      <c r="CZ152" s="68">
        <f t="shared" si="231"/>
        <v>2.4859999999999999E-5</v>
      </c>
      <c r="DA152" s="19">
        <f t="shared" si="232"/>
        <v>1.9387039999999995E-5</v>
      </c>
      <c r="DB152" s="19">
        <f t="shared" si="233"/>
        <v>3.5539999999999995E-5</v>
      </c>
      <c r="DC152" s="19">
        <f t="shared" si="234"/>
        <v>4.0924640000000001E-5</v>
      </c>
      <c r="DD152" s="19">
        <f t="shared" si="235"/>
        <v>1.3186319999999997E-5</v>
      </c>
      <c r="DE152" s="19">
        <f t="shared" si="236"/>
        <v>1.3186319999999997E-5</v>
      </c>
      <c r="DF152" s="19">
        <f t="shared" si="237"/>
        <v>1.2249919999999999E-5</v>
      </c>
      <c r="DG152" s="19">
        <f t="shared" si="238"/>
        <v>1.6901039999999999E-5</v>
      </c>
      <c r="DH152" s="19">
        <f t="shared" si="239"/>
        <v>2.5831279999999996E-5</v>
      </c>
      <c r="DI152" s="19">
        <f t="shared" si="240"/>
        <v>3.8293679999999994E-5</v>
      </c>
      <c r="DJ152" s="19">
        <f t="shared" si="241"/>
        <v>0</v>
      </c>
      <c r="DK152" s="19">
        <f t="shared" si="242"/>
        <v>2.2136159999999997E-5</v>
      </c>
      <c r="DM152" s="68">
        <f t="shared" si="243"/>
        <v>979.85389930400481</v>
      </c>
      <c r="DN152" s="19">
        <f t="shared" si="244"/>
        <v>107.89257730736176</v>
      </c>
      <c r="DO152" s="19">
        <f t="shared" si="245"/>
        <v>224.56608137571584</v>
      </c>
      <c r="DP152" s="19">
        <f t="shared" si="246"/>
        <v>30.048230270453391</v>
      </c>
      <c r="DQ152" s="19">
        <f t="shared" si="247"/>
        <v>465.82647981722232</v>
      </c>
      <c r="DR152" s="19">
        <f t="shared" si="248"/>
        <v>8.2285344815603523</v>
      </c>
      <c r="DS152" s="19">
        <f t="shared" si="249"/>
        <v>501.43486874554554</v>
      </c>
      <c r="DT152" s="19">
        <f t="shared" si="250"/>
        <v>429.42433957083983</v>
      </c>
      <c r="DU152" s="19">
        <f t="shared" si="251"/>
        <v>35.937543930272163</v>
      </c>
      <c r="DV152" s="19">
        <f t="shared" si="252"/>
        <v>42.50208734374273</v>
      </c>
      <c r="DX152" s="19">
        <f t="shared" si="253"/>
        <v>59.909265445907828</v>
      </c>
      <c r="DZ152" s="99">
        <f t="shared" si="254"/>
        <v>2885.6239075926269</v>
      </c>
      <c r="EA152" s="21">
        <f t="shared" si="255"/>
        <v>2.8856239075926271</v>
      </c>
      <c r="EB152" s="92">
        <f t="shared" si="256"/>
        <v>1296</v>
      </c>
    </row>
    <row r="153" spans="1:132" x14ac:dyDescent="0.3">
      <c r="A153" s="19">
        <f>'A. Thermody. result (all suite)'!C109</f>
        <v>1295</v>
      </c>
      <c r="B153" s="19" t="str">
        <f>'A. Thermody. result (all suite)'!A109</f>
        <v>Basanite</v>
      </c>
      <c r="C153" s="24">
        <f>'A. Thermody. result (all suite)'!G109</f>
        <v>100</v>
      </c>
      <c r="D153" s="19">
        <f>'A. Thermody. result (all suite)'!D109</f>
        <v>10000</v>
      </c>
      <c r="E153" s="61">
        <f>'A. Thermody. result (all suite)'!I109</f>
        <v>40.405959000000003</v>
      </c>
      <c r="F153" s="21">
        <f>'A. Thermody. result (all suite)'!J109</f>
        <v>3.4696530000000001</v>
      </c>
      <c r="G153" s="21">
        <f>'A. Thermody. result (all suite)'!K109</f>
        <v>13.238676</v>
      </c>
      <c r="H153" s="21">
        <f>'A. Thermody. result (all suite)'!L109</f>
        <v>2.0397959999999999</v>
      </c>
      <c r="I153" s="21">
        <f>'A. Thermody. result (all suite)'!M109</f>
        <v>10.188981</v>
      </c>
      <c r="J153" s="21">
        <f>'A. Thermody. result (all suite)'!N109</f>
        <v>0.179982</v>
      </c>
      <c r="K153" s="21">
        <f>'A. Thermody. result (all suite)'!O109</f>
        <v>10.188981</v>
      </c>
      <c r="L153" s="21">
        <f>'A. Thermody. result (all suite)'!P109</f>
        <v>12.038796</v>
      </c>
      <c r="M153" s="21">
        <f>'A. Thermody. result (all suite)'!Q109</f>
        <v>1.539846</v>
      </c>
      <c r="N153" s="21">
        <f>'A. Thermody. result (all suite)'!R109</f>
        <v>2.6997300000000002</v>
      </c>
      <c r="O153" s="21">
        <f>'A. Thermody. result (all suite)'!S109</f>
        <v>1.8098190000000001</v>
      </c>
      <c r="P153" s="21">
        <f>'A. Thermody. result (all suite)'!T109</f>
        <v>2.1997800000000001</v>
      </c>
      <c r="Q153" s="21">
        <f t="shared" si="174"/>
        <v>99.999999000000017</v>
      </c>
      <c r="S153" s="19">
        <f t="shared" si="175"/>
        <v>1568</v>
      </c>
      <c r="T153" s="19">
        <f t="shared" si="176"/>
        <v>1</v>
      </c>
      <c r="V153" s="61">
        <f t="shared" si="177"/>
        <v>39.517116786221379</v>
      </c>
      <c r="W153" s="21">
        <f t="shared" si="178"/>
        <v>3.3933282664733526</v>
      </c>
      <c r="X153" s="21">
        <f t="shared" si="179"/>
        <v>12.947454250174983</v>
      </c>
      <c r="Y153" s="21">
        <f t="shared" si="180"/>
        <v>1.9949249751024896</v>
      </c>
      <c r="Z153" s="21">
        <f t="shared" si="181"/>
        <v>9.9648458315168487</v>
      </c>
      <c r="AA153" s="21">
        <f t="shared" si="182"/>
        <v>0.17602279192080791</v>
      </c>
      <c r="AB153" s="21">
        <f t="shared" si="183"/>
        <v>9.9648458315168487</v>
      </c>
      <c r="AC153" s="21">
        <f t="shared" si="184"/>
        <v>11.77396897070293</v>
      </c>
      <c r="AD153" s="21">
        <f t="shared" si="185"/>
        <v>1.5059727753224676</v>
      </c>
      <c r="AE153" s="21">
        <f t="shared" si="186"/>
        <v>2.6403418788121189</v>
      </c>
      <c r="AF153" s="21">
        <f t="shared" si="187"/>
        <v>1.7700069632036797</v>
      </c>
      <c r="AG153" s="21">
        <f t="shared" si="188"/>
        <v>95.64882932096792</v>
      </c>
      <c r="AH153" s="21"/>
      <c r="AI153" s="61">
        <f t="shared" si="189"/>
        <v>41.314793988344739</v>
      </c>
      <c r="AJ153" s="21">
        <f t="shared" si="190"/>
        <v>3.5476945097638271</v>
      </c>
      <c r="AK153" s="21">
        <f t="shared" si="191"/>
        <v>13.536448215928839</v>
      </c>
      <c r="AL153" s="21">
        <f t="shared" si="192"/>
        <v>2.0856763112156216</v>
      </c>
      <c r="AM153" s="21">
        <f t="shared" si="193"/>
        <v>10.418157652591759</v>
      </c>
      <c r="AN153" s="21">
        <f t="shared" si="194"/>
        <v>0.18403026275431955</v>
      </c>
      <c r="AO153" s="21">
        <f t="shared" si="195"/>
        <v>10.418157652591759</v>
      </c>
      <c r="AP153" s="21">
        <f t="shared" si="196"/>
        <v>12.309579797566707</v>
      </c>
      <c r="AQ153" s="21">
        <f t="shared" si="197"/>
        <v>1.5744811368980673</v>
      </c>
      <c r="AR153" s="21">
        <f t="shared" si="198"/>
        <v>2.7604539413147937</v>
      </c>
      <c r="AS153" s="21">
        <f t="shared" si="199"/>
        <v>1.8505265310295469</v>
      </c>
      <c r="AT153" s="21">
        <f t="shared" si="200"/>
        <v>99.999999999999986</v>
      </c>
      <c r="AU153" s="21"/>
      <c r="AV153" s="21">
        <f>AR153*'[1]diagram lines'!$G$39</f>
        <v>2.2914698131109512</v>
      </c>
      <c r="AW153" s="21">
        <f>AK153*'[1]diagram lines'!$G$40</f>
        <v>7.1643869313886217</v>
      </c>
      <c r="AX153" s="21">
        <f>AQ153*'[1]diagram lines'!$G$38</f>
        <v>1.1680323116258977</v>
      </c>
      <c r="AY153" s="21">
        <f>AP153*'[1]diagram lines'!$G$41</f>
        <v>8.797135148482143</v>
      </c>
      <c r="AZ153" s="21">
        <f t="shared" si="201"/>
        <v>4.3349350782128608</v>
      </c>
      <c r="BA153" s="21">
        <f t="shared" si="202"/>
        <v>0.5845312031092702</v>
      </c>
      <c r="BB153" s="21">
        <f t="shared" si="203"/>
        <v>2.0709300567154845</v>
      </c>
      <c r="BC153" s="86">
        <f t="shared" si="204"/>
        <v>0.4828748304450271</v>
      </c>
      <c r="BX153" s="61">
        <f t="shared" si="205"/>
        <v>0.67253593541944079</v>
      </c>
      <c r="BY153" s="21">
        <f t="shared" si="206"/>
        <v>4.343581622433651E-2</v>
      </c>
      <c r="BZ153" s="21">
        <f t="shared" si="207"/>
        <v>0.12984185955276581</v>
      </c>
      <c r="CA153" s="21">
        <f t="shared" si="208"/>
        <v>1.27734736051099E-2</v>
      </c>
      <c r="CB153" s="21">
        <f t="shared" si="209"/>
        <v>0.14180906054279752</v>
      </c>
      <c r="CC153" s="21">
        <f t="shared" si="210"/>
        <v>2.5371017761488582E-3</v>
      </c>
      <c r="CD153" s="21">
        <f t="shared" si="211"/>
        <v>0.25282831265508687</v>
      </c>
      <c r="CE153" s="21">
        <f t="shared" si="212"/>
        <v>0.21467182596291012</v>
      </c>
      <c r="CF153" s="21">
        <f t="shared" si="213"/>
        <v>2.4840232295531537E-2</v>
      </c>
      <c r="CG153" s="21">
        <f t="shared" si="214"/>
        <v>2.8659554140127389E-2</v>
      </c>
      <c r="CH153" s="21">
        <f t="shared" si="215"/>
        <v>1.2750232486050839E-2</v>
      </c>
      <c r="CI153" s="21">
        <f t="shared" si="216"/>
        <v>0.12207436182019979</v>
      </c>
      <c r="CJ153" s="21">
        <f t="shared" si="217"/>
        <v>1.658757766480506</v>
      </c>
      <c r="CL153" s="68">
        <f t="shared" si="218"/>
        <v>0.40544553822732293</v>
      </c>
      <c r="CM153" s="19">
        <f t="shared" si="219"/>
        <v>2.618575002454825E-2</v>
      </c>
      <c r="CN153" s="19">
        <f t="shared" si="220"/>
        <v>7.827656465371656E-2</v>
      </c>
      <c r="CO153" s="19">
        <f t="shared" si="221"/>
        <v>7.7006262537128662E-3</v>
      </c>
      <c r="CP153" s="19">
        <f t="shared" si="222"/>
        <v>8.5491120770263523E-2</v>
      </c>
      <c r="CQ153" s="19">
        <f t="shared" si="223"/>
        <v>1.5295191542837455E-3</v>
      </c>
      <c r="CR153" s="19">
        <f t="shared" si="224"/>
        <v>0.15242027363135072</v>
      </c>
      <c r="CS153" s="19">
        <f t="shared" si="225"/>
        <v>0.12941722432347266</v>
      </c>
      <c r="CT153" s="19">
        <f t="shared" si="226"/>
        <v>1.4975201803115996E-2</v>
      </c>
      <c r="CU153" s="19">
        <f t="shared" si="227"/>
        <v>1.7277721147275306E-2</v>
      </c>
      <c r="CV153" s="19">
        <f t="shared" si="228"/>
        <v>7.6866150945618991E-3</v>
      </c>
      <c r="CW153" s="19">
        <f t="shared" si="229"/>
        <v>7.3593844916375509E-2</v>
      </c>
      <c r="CX153" s="19">
        <f t="shared" si="230"/>
        <v>1</v>
      </c>
      <c r="CZ153" s="68">
        <f t="shared" si="231"/>
        <v>2.4859999999999999E-5</v>
      </c>
      <c r="DA153" s="19">
        <f t="shared" si="232"/>
        <v>1.9379799999999997E-5</v>
      </c>
      <c r="DB153" s="19">
        <f t="shared" si="233"/>
        <v>3.5539999999999995E-5</v>
      </c>
      <c r="DC153" s="19">
        <f t="shared" si="234"/>
        <v>4.0915549999999995E-5</v>
      </c>
      <c r="DD153" s="19">
        <f t="shared" si="235"/>
        <v>1.3183399999999998E-5</v>
      </c>
      <c r="DE153" s="19">
        <f t="shared" si="236"/>
        <v>1.3183399999999998E-5</v>
      </c>
      <c r="DF153" s="19">
        <f t="shared" si="237"/>
        <v>1.2246649999999999E-5</v>
      </c>
      <c r="DG153" s="19">
        <f t="shared" si="238"/>
        <v>1.6897299999999998E-5</v>
      </c>
      <c r="DH153" s="19">
        <f t="shared" si="239"/>
        <v>2.5823599999999998E-5</v>
      </c>
      <c r="DI153" s="19">
        <f t="shared" si="240"/>
        <v>3.8281599999999989E-5</v>
      </c>
      <c r="DJ153" s="19">
        <f t="shared" si="241"/>
        <v>0</v>
      </c>
      <c r="DK153" s="19">
        <f t="shared" si="242"/>
        <v>2.2126699999999999E-5</v>
      </c>
      <c r="DM153" s="68">
        <f t="shared" si="243"/>
        <v>979.85389930400481</v>
      </c>
      <c r="DN153" s="19">
        <f t="shared" si="244"/>
        <v>107.93288434147487</v>
      </c>
      <c r="DO153" s="19">
        <f t="shared" si="245"/>
        <v>224.56608137571584</v>
      </c>
      <c r="DP153" s="19">
        <f t="shared" si="246"/>
        <v>30.054905933206513</v>
      </c>
      <c r="DQ153" s="19">
        <f t="shared" si="247"/>
        <v>465.92965603284699</v>
      </c>
      <c r="DR153" s="19">
        <f t="shared" si="248"/>
        <v>8.2303570251140776</v>
      </c>
      <c r="DS153" s="19">
        <f t="shared" si="249"/>
        <v>501.56875776995622</v>
      </c>
      <c r="DT153" s="19">
        <f t="shared" si="250"/>
        <v>429.51938712459076</v>
      </c>
      <c r="DU153" s="19">
        <f t="shared" si="251"/>
        <v>35.948231841228981</v>
      </c>
      <c r="DV153" s="19">
        <f t="shared" si="252"/>
        <v>42.515499145107164</v>
      </c>
      <c r="DX153" s="19">
        <f t="shared" si="253"/>
        <v>59.934878919725342</v>
      </c>
      <c r="DZ153" s="99">
        <f t="shared" si="254"/>
        <v>2886.0545388129713</v>
      </c>
      <c r="EA153" s="21">
        <f t="shared" si="255"/>
        <v>2.8860545388129712</v>
      </c>
      <c r="EB153" s="92">
        <f t="shared" si="256"/>
        <v>1295</v>
      </c>
    </row>
    <row r="154" spans="1:132" x14ac:dyDescent="0.3">
      <c r="A154" s="19">
        <f>'A. Thermody. result (all suite)'!C110</f>
        <v>1294</v>
      </c>
      <c r="B154" s="19" t="str">
        <f>'A. Thermody. result (all suite)'!A110</f>
        <v>Basanite</v>
      </c>
      <c r="C154" s="24">
        <f>'A. Thermody. result (all suite)'!G110</f>
        <v>100</v>
      </c>
      <c r="D154" s="19">
        <f>'A. Thermody. result (all suite)'!D110</f>
        <v>10000</v>
      </c>
      <c r="E154" s="61">
        <f>'A. Thermody. result (all suite)'!I110</f>
        <v>40.405959000000003</v>
      </c>
      <c r="F154" s="21">
        <f>'A. Thermody. result (all suite)'!J110</f>
        <v>3.4696530000000001</v>
      </c>
      <c r="G154" s="21">
        <f>'A. Thermody. result (all suite)'!K110</f>
        <v>13.238676</v>
      </c>
      <c r="H154" s="21">
        <f>'A. Thermody. result (all suite)'!L110</f>
        <v>2.0397959999999999</v>
      </c>
      <c r="I154" s="21">
        <f>'A. Thermody. result (all suite)'!M110</f>
        <v>10.188981</v>
      </c>
      <c r="J154" s="21">
        <f>'A. Thermody. result (all suite)'!N110</f>
        <v>0.179982</v>
      </c>
      <c r="K154" s="21">
        <f>'A. Thermody. result (all suite)'!O110</f>
        <v>10.188981</v>
      </c>
      <c r="L154" s="21">
        <f>'A. Thermody. result (all suite)'!P110</f>
        <v>12.038796</v>
      </c>
      <c r="M154" s="21">
        <f>'A. Thermody. result (all suite)'!Q110</f>
        <v>1.539846</v>
      </c>
      <c r="N154" s="21">
        <f>'A. Thermody. result (all suite)'!R110</f>
        <v>2.6997300000000002</v>
      </c>
      <c r="O154" s="21">
        <f>'A. Thermody. result (all suite)'!S110</f>
        <v>1.8098190000000001</v>
      </c>
      <c r="P154" s="21">
        <f>'A. Thermody. result (all suite)'!T110</f>
        <v>2.1997800000000001</v>
      </c>
      <c r="Q154" s="21">
        <f t="shared" si="174"/>
        <v>99.999999000000017</v>
      </c>
      <c r="S154" s="19">
        <f t="shared" si="175"/>
        <v>1567</v>
      </c>
      <c r="T154" s="19">
        <f t="shared" si="176"/>
        <v>1</v>
      </c>
      <c r="V154" s="61">
        <f t="shared" si="177"/>
        <v>39.517116786221379</v>
      </c>
      <c r="W154" s="21">
        <f t="shared" si="178"/>
        <v>3.3933282664733526</v>
      </c>
      <c r="X154" s="21">
        <f t="shared" si="179"/>
        <v>12.947454250174983</v>
      </c>
      <c r="Y154" s="21">
        <f t="shared" si="180"/>
        <v>1.9949249751024896</v>
      </c>
      <c r="Z154" s="21">
        <f t="shared" si="181"/>
        <v>9.9648458315168487</v>
      </c>
      <c r="AA154" s="21">
        <f t="shared" si="182"/>
        <v>0.17602279192080791</v>
      </c>
      <c r="AB154" s="21">
        <f t="shared" si="183"/>
        <v>9.9648458315168487</v>
      </c>
      <c r="AC154" s="21">
        <f t="shared" si="184"/>
        <v>11.77396897070293</v>
      </c>
      <c r="AD154" s="21">
        <f t="shared" si="185"/>
        <v>1.5059727753224676</v>
      </c>
      <c r="AE154" s="21">
        <f t="shared" si="186"/>
        <v>2.6403418788121189</v>
      </c>
      <c r="AF154" s="21">
        <f t="shared" si="187"/>
        <v>1.7700069632036797</v>
      </c>
      <c r="AG154" s="21">
        <f t="shared" si="188"/>
        <v>95.64882932096792</v>
      </c>
      <c r="AH154" s="21"/>
      <c r="AI154" s="61">
        <f t="shared" si="189"/>
        <v>41.314793988344739</v>
      </c>
      <c r="AJ154" s="21">
        <f t="shared" si="190"/>
        <v>3.5476945097638271</v>
      </c>
      <c r="AK154" s="21">
        <f t="shared" si="191"/>
        <v>13.536448215928839</v>
      </c>
      <c r="AL154" s="21">
        <f t="shared" si="192"/>
        <v>2.0856763112156216</v>
      </c>
      <c r="AM154" s="21">
        <f t="shared" si="193"/>
        <v>10.418157652591759</v>
      </c>
      <c r="AN154" s="21">
        <f t="shared" si="194"/>
        <v>0.18403026275431955</v>
      </c>
      <c r="AO154" s="21">
        <f t="shared" si="195"/>
        <v>10.418157652591759</v>
      </c>
      <c r="AP154" s="21">
        <f t="shared" si="196"/>
        <v>12.309579797566707</v>
      </c>
      <c r="AQ154" s="21">
        <f t="shared" si="197"/>
        <v>1.5744811368980673</v>
      </c>
      <c r="AR154" s="21">
        <f t="shared" si="198"/>
        <v>2.7604539413147937</v>
      </c>
      <c r="AS154" s="21">
        <f t="shared" si="199"/>
        <v>1.8505265310295469</v>
      </c>
      <c r="AT154" s="21">
        <f t="shared" si="200"/>
        <v>99.999999999999986</v>
      </c>
      <c r="AU154" s="21"/>
      <c r="AV154" s="21">
        <f>AR154*'[1]diagram lines'!$G$39</f>
        <v>2.2914698131109512</v>
      </c>
      <c r="AW154" s="21">
        <f>AK154*'[1]diagram lines'!$G$40</f>
        <v>7.1643869313886217</v>
      </c>
      <c r="AX154" s="21">
        <f>AQ154*'[1]diagram lines'!$G$38</f>
        <v>1.1680323116258977</v>
      </c>
      <c r="AY154" s="21">
        <f>AP154*'[1]diagram lines'!$G$41</f>
        <v>8.797135148482143</v>
      </c>
      <c r="AZ154" s="21">
        <f t="shared" si="201"/>
        <v>4.3349350782128608</v>
      </c>
      <c r="BA154" s="21">
        <f t="shared" si="202"/>
        <v>0.5845312031092702</v>
      </c>
      <c r="BB154" s="21">
        <f t="shared" si="203"/>
        <v>2.0709300567154845</v>
      </c>
      <c r="BC154" s="86">
        <f t="shared" si="204"/>
        <v>0.4828748304450271</v>
      </c>
      <c r="BX154" s="61">
        <f t="shared" si="205"/>
        <v>0.67253593541944079</v>
      </c>
      <c r="BY154" s="21">
        <f t="shared" si="206"/>
        <v>4.343581622433651E-2</v>
      </c>
      <c r="BZ154" s="21">
        <f t="shared" si="207"/>
        <v>0.12984185955276581</v>
      </c>
      <c r="CA154" s="21">
        <f t="shared" si="208"/>
        <v>1.27734736051099E-2</v>
      </c>
      <c r="CB154" s="21">
        <f t="shared" si="209"/>
        <v>0.14180906054279752</v>
      </c>
      <c r="CC154" s="21">
        <f t="shared" si="210"/>
        <v>2.5371017761488582E-3</v>
      </c>
      <c r="CD154" s="21">
        <f t="shared" si="211"/>
        <v>0.25282831265508687</v>
      </c>
      <c r="CE154" s="21">
        <f t="shared" si="212"/>
        <v>0.21467182596291012</v>
      </c>
      <c r="CF154" s="21">
        <f t="shared" si="213"/>
        <v>2.4840232295531537E-2</v>
      </c>
      <c r="CG154" s="21">
        <f t="shared" si="214"/>
        <v>2.8659554140127389E-2</v>
      </c>
      <c r="CH154" s="21">
        <f t="shared" si="215"/>
        <v>1.2750232486050839E-2</v>
      </c>
      <c r="CI154" s="21">
        <f t="shared" si="216"/>
        <v>0.12207436182019979</v>
      </c>
      <c r="CJ154" s="21">
        <f t="shared" si="217"/>
        <v>1.658757766480506</v>
      </c>
      <c r="CL154" s="68">
        <f t="shared" si="218"/>
        <v>0.40544553822732293</v>
      </c>
      <c r="CM154" s="19">
        <f t="shared" si="219"/>
        <v>2.618575002454825E-2</v>
      </c>
      <c r="CN154" s="19">
        <f t="shared" si="220"/>
        <v>7.827656465371656E-2</v>
      </c>
      <c r="CO154" s="19">
        <f t="shared" si="221"/>
        <v>7.7006262537128662E-3</v>
      </c>
      <c r="CP154" s="19">
        <f t="shared" si="222"/>
        <v>8.5491120770263523E-2</v>
      </c>
      <c r="CQ154" s="19">
        <f t="shared" si="223"/>
        <v>1.5295191542837455E-3</v>
      </c>
      <c r="CR154" s="19">
        <f t="shared" si="224"/>
        <v>0.15242027363135072</v>
      </c>
      <c r="CS154" s="19">
        <f t="shared" si="225"/>
        <v>0.12941722432347266</v>
      </c>
      <c r="CT154" s="19">
        <f t="shared" si="226"/>
        <v>1.4975201803115996E-2</v>
      </c>
      <c r="CU154" s="19">
        <f t="shared" si="227"/>
        <v>1.7277721147275306E-2</v>
      </c>
      <c r="CV154" s="19">
        <f t="shared" si="228"/>
        <v>7.6866150945618991E-3</v>
      </c>
      <c r="CW154" s="19">
        <f t="shared" si="229"/>
        <v>7.3593844916375509E-2</v>
      </c>
      <c r="CX154" s="19">
        <f t="shared" si="230"/>
        <v>1</v>
      </c>
      <c r="CZ154" s="68">
        <f t="shared" si="231"/>
        <v>2.4859999999999999E-5</v>
      </c>
      <c r="DA154" s="19">
        <f t="shared" si="232"/>
        <v>1.9372559999999995E-5</v>
      </c>
      <c r="DB154" s="19">
        <f t="shared" si="233"/>
        <v>3.5539999999999995E-5</v>
      </c>
      <c r="DC154" s="19">
        <f t="shared" si="234"/>
        <v>4.0906459999999996E-5</v>
      </c>
      <c r="DD154" s="19">
        <f t="shared" si="235"/>
        <v>1.3180479999999997E-5</v>
      </c>
      <c r="DE154" s="19">
        <f t="shared" si="236"/>
        <v>1.3180479999999997E-5</v>
      </c>
      <c r="DF154" s="19">
        <f t="shared" si="237"/>
        <v>1.2243379999999999E-5</v>
      </c>
      <c r="DG154" s="19">
        <f t="shared" si="238"/>
        <v>1.6893559999999998E-5</v>
      </c>
      <c r="DH154" s="19">
        <f t="shared" si="239"/>
        <v>2.5815919999999996E-5</v>
      </c>
      <c r="DI154" s="19">
        <f t="shared" si="240"/>
        <v>3.8269519999999991E-5</v>
      </c>
      <c r="DJ154" s="19">
        <f t="shared" si="241"/>
        <v>0</v>
      </c>
      <c r="DK154" s="19">
        <f t="shared" si="242"/>
        <v>2.2117239999999998E-5</v>
      </c>
      <c r="DM154" s="68">
        <f t="shared" si="243"/>
        <v>979.85389930400481</v>
      </c>
      <c r="DN154" s="19">
        <f t="shared" si="244"/>
        <v>107.97322150303908</v>
      </c>
      <c r="DO154" s="19">
        <f t="shared" si="245"/>
        <v>224.56608137571584</v>
      </c>
      <c r="DP154" s="19">
        <f t="shared" si="246"/>
        <v>30.061584562814961</v>
      </c>
      <c r="DQ154" s="19">
        <f t="shared" si="247"/>
        <v>466.03287796373394</v>
      </c>
      <c r="DR154" s="19">
        <f t="shared" si="248"/>
        <v>8.2321803761994197</v>
      </c>
      <c r="DS154" s="19">
        <f t="shared" si="249"/>
        <v>501.70271831336066</v>
      </c>
      <c r="DT154" s="19">
        <f t="shared" si="250"/>
        <v>429.61447676276327</v>
      </c>
      <c r="DU154" s="19">
        <f t="shared" si="251"/>
        <v>35.958926111297245</v>
      </c>
      <c r="DV154" s="19">
        <f t="shared" si="252"/>
        <v>42.528919413500198</v>
      </c>
      <c r="DX154" s="19">
        <f t="shared" si="253"/>
        <v>59.960514304365589</v>
      </c>
      <c r="DZ154" s="99">
        <f t="shared" si="254"/>
        <v>2886.485399990795</v>
      </c>
      <c r="EA154" s="21">
        <f t="shared" si="255"/>
        <v>2.8864853999907951</v>
      </c>
      <c r="EB154" s="92">
        <f t="shared" si="256"/>
        <v>1294</v>
      </c>
    </row>
    <row r="155" spans="1:132" x14ac:dyDescent="0.3">
      <c r="A155" s="19">
        <f>'A. Thermody. result (all suite)'!C111</f>
        <v>1293</v>
      </c>
      <c r="B155" s="19" t="str">
        <f>'A. Thermody. result (all suite)'!A111</f>
        <v>Basanite</v>
      </c>
      <c r="C155" s="24">
        <f>'A. Thermody. result (all suite)'!G111</f>
        <v>100</v>
      </c>
      <c r="D155" s="19">
        <f>'A. Thermody. result (all suite)'!D111</f>
        <v>10000</v>
      </c>
      <c r="E155" s="61">
        <f>'A. Thermody. result (all suite)'!I111</f>
        <v>40.405959000000003</v>
      </c>
      <c r="F155" s="21">
        <f>'A. Thermody. result (all suite)'!J111</f>
        <v>3.4696530000000001</v>
      </c>
      <c r="G155" s="21">
        <f>'A. Thermody. result (all suite)'!K111</f>
        <v>13.238676</v>
      </c>
      <c r="H155" s="21">
        <f>'A. Thermody. result (all suite)'!L111</f>
        <v>2.0397959999999999</v>
      </c>
      <c r="I155" s="21">
        <f>'A. Thermody. result (all suite)'!M111</f>
        <v>10.188981</v>
      </c>
      <c r="J155" s="21">
        <f>'A. Thermody. result (all suite)'!N111</f>
        <v>0.179982</v>
      </c>
      <c r="K155" s="21">
        <f>'A. Thermody. result (all suite)'!O111</f>
        <v>10.188981</v>
      </c>
      <c r="L155" s="21">
        <f>'A. Thermody. result (all suite)'!P111</f>
        <v>12.038796</v>
      </c>
      <c r="M155" s="21">
        <f>'A. Thermody. result (all suite)'!Q111</f>
        <v>1.539846</v>
      </c>
      <c r="N155" s="21">
        <f>'A. Thermody. result (all suite)'!R111</f>
        <v>2.6997300000000002</v>
      </c>
      <c r="O155" s="21">
        <f>'A. Thermody. result (all suite)'!S111</f>
        <v>1.8098190000000001</v>
      </c>
      <c r="P155" s="21">
        <f>'A. Thermody. result (all suite)'!T111</f>
        <v>2.1997800000000001</v>
      </c>
      <c r="Q155" s="21">
        <f t="shared" si="174"/>
        <v>99.999999000000017</v>
      </c>
      <c r="S155" s="19">
        <f t="shared" si="175"/>
        <v>1566</v>
      </c>
      <c r="T155" s="19">
        <f t="shared" si="176"/>
        <v>1</v>
      </c>
      <c r="V155" s="61">
        <f t="shared" si="177"/>
        <v>39.517116786221379</v>
      </c>
      <c r="W155" s="21">
        <f t="shared" si="178"/>
        <v>3.3933282664733526</v>
      </c>
      <c r="X155" s="21">
        <f t="shared" si="179"/>
        <v>12.947454250174983</v>
      </c>
      <c r="Y155" s="21">
        <f t="shared" si="180"/>
        <v>1.9949249751024896</v>
      </c>
      <c r="Z155" s="21">
        <f t="shared" si="181"/>
        <v>9.9648458315168487</v>
      </c>
      <c r="AA155" s="21">
        <f t="shared" si="182"/>
        <v>0.17602279192080791</v>
      </c>
      <c r="AB155" s="21">
        <f t="shared" si="183"/>
        <v>9.9648458315168487</v>
      </c>
      <c r="AC155" s="21">
        <f t="shared" si="184"/>
        <v>11.77396897070293</v>
      </c>
      <c r="AD155" s="21">
        <f t="shared" si="185"/>
        <v>1.5059727753224676</v>
      </c>
      <c r="AE155" s="21">
        <f t="shared" si="186"/>
        <v>2.6403418788121189</v>
      </c>
      <c r="AF155" s="21">
        <f t="shared" si="187"/>
        <v>1.7700069632036797</v>
      </c>
      <c r="AG155" s="21">
        <f t="shared" si="188"/>
        <v>95.64882932096792</v>
      </c>
      <c r="AH155" s="21"/>
      <c r="AI155" s="61">
        <f t="shared" si="189"/>
        <v>41.314793988344739</v>
      </c>
      <c r="AJ155" s="21">
        <f t="shared" si="190"/>
        <v>3.5476945097638271</v>
      </c>
      <c r="AK155" s="21">
        <f t="shared" si="191"/>
        <v>13.536448215928839</v>
      </c>
      <c r="AL155" s="21">
        <f t="shared" si="192"/>
        <v>2.0856763112156216</v>
      </c>
      <c r="AM155" s="21">
        <f t="shared" si="193"/>
        <v>10.418157652591759</v>
      </c>
      <c r="AN155" s="21">
        <f t="shared" si="194"/>
        <v>0.18403026275431955</v>
      </c>
      <c r="AO155" s="21">
        <f t="shared" si="195"/>
        <v>10.418157652591759</v>
      </c>
      <c r="AP155" s="21">
        <f t="shared" si="196"/>
        <v>12.309579797566707</v>
      </c>
      <c r="AQ155" s="21">
        <f t="shared" si="197"/>
        <v>1.5744811368980673</v>
      </c>
      <c r="AR155" s="21">
        <f t="shared" si="198"/>
        <v>2.7604539413147937</v>
      </c>
      <c r="AS155" s="21">
        <f t="shared" si="199"/>
        <v>1.8505265310295469</v>
      </c>
      <c r="AT155" s="21">
        <f t="shared" si="200"/>
        <v>99.999999999999986</v>
      </c>
      <c r="AU155" s="21"/>
      <c r="AV155" s="21">
        <f>AR155*'[1]diagram lines'!$G$39</f>
        <v>2.2914698131109512</v>
      </c>
      <c r="AW155" s="21">
        <f>AK155*'[1]diagram lines'!$G$40</f>
        <v>7.1643869313886217</v>
      </c>
      <c r="AX155" s="21">
        <f>AQ155*'[1]diagram lines'!$G$38</f>
        <v>1.1680323116258977</v>
      </c>
      <c r="AY155" s="21">
        <f>AP155*'[1]diagram lines'!$G$41</f>
        <v>8.797135148482143</v>
      </c>
      <c r="AZ155" s="21">
        <f t="shared" si="201"/>
        <v>4.3349350782128608</v>
      </c>
      <c r="BA155" s="21">
        <f t="shared" si="202"/>
        <v>0.5845312031092702</v>
      </c>
      <c r="BB155" s="21">
        <f t="shared" si="203"/>
        <v>2.0709300567154845</v>
      </c>
      <c r="BC155" s="86">
        <f t="shared" si="204"/>
        <v>0.4828748304450271</v>
      </c>
      <c r="BX155" s="61">
        <f t="shared" si="205"/>
        <v>0.67253593541944079</v>
      </c>
      <c r="BY155" s="21">
        <f t="shared" si="206"/>
        <v>4.343581622433651E-2</v>
      </c>
      <c r="BZ155" s="21">
        <f t="shared" si="207"/>
        <v>0.12984185955276581</v>
      </c>
      <c r="CA155" s="21">
        <f t="shared" si="208"/>
        <v>1.27734736051099E-2</v>
      </c>
      <c r="CB155" s="21">
        <f t="shared" si="209"/>
        <v>0.14180906054279752</v>
      </c>
      <c r="CC155" s="21">
        <f t="shared" si="210"/>
        <v>2.5371017761488582E-3</v>
      </c>
      <c r="CD155" s="21">
        <f t="shared" si="211"/>
        <v>0.25282831265508687</v>
      </c>
      <c r="CE155" s="21">
        <f t="shared" si="212"/>
        <v>0.21467182596291012</v>
      </c>
      <c r="CF155" s="21">
        <f t="shared" si="213"/>
        <v>2.4840232295531537E-2</v>
      </c>
      <c r="CG155" s="21">
        <f t="shared" si="214"/>
        <v>2.8659554140127389E-2</v>
      </c>
      <c r="CH155" s="21">
        <f t="shared" si="215"/>
        <v>1.2750232486050839E-2</v>
      </c>
      <c r="CI155" s="21">
        <f t="shared" si="216"/>
        <v>0.12207436182019979</v>
      </c>
      <c r="CJ155" s="21">
        <f t="shared" si="217"/>
        <v>1.658757766480506</v>
      </c>
      <c r="CL155" s="68">
        <f t="shared" si="218"/>
        <v>0.40544553822732293</v>
      </c>
      <c r="CM155" s="19">
        <f t="shared" si="219"/>
        <v>2.618575002454825E-2</v>
      </c>
      <c r="CN155" s="19">
        <f t="shared" si="220"/>
        <v>7.827656465371656E-2</v>
      </c>
      <c r="CO155" s="19">
        <f t="shared" si="221"/>
        <v>7.7006262537128662E-3</v>
      </c>
      <c r="CP155" s="19">
        <f t="shared" si="222"/>
        <v>8.5491120770263523E-2</v>
      </c>
      <c r="CQ155" s="19">
        <f t="shared" si="223"/>
        <v>1.5295191542837455E-3</v>
      </c>
      <c r="CR155" s="19">
        <f t="shared" si="224"/>
        <v>0.15242027363135072</v>
      </c>
      <c r="CS155" s="19">
        <f t="shared" si="225"/>
        <v>0.12941722432347266</v>
      </c>
      <c r="CT155" s="19">
        <f t="shared" si="226"/>
        <v>1.4975201803115996E-2</v>
      </c>
      <c r="CU155" s="19">
        <f t="shared" si="227"/>
        <v>1.7277721147275306E-2</v>
      </c>
      <c r="CV155" s="19">
        <f t="shared" si="228"/>
        <v>7.6866150945618991E-3</v>
      </c>
      <c r="CW155" s="19">
        <f t="shared" si="229"/>
        <v>7.3593844916375509E-2</v>
      </c>
      <c r="CX155" s="19">
        <f t="shared" si="230"/>
        <v>1</v>
      </c>
      <c r="CZ155" s="68">
        <f t="shared" si="231"/>
        <v>2.4859999999999999E-5</v>
      </c>
      <c r="DA155" s="19">
        <f t="shared" si="232"/>
        <v>1.9365319999999997E-5</v>
      </c>
      <c r="DB155" s="19">
        <f t="shared" si="233"/>
        <v>3.5539999999999995E-5</v>
      </c>
      <c r="DC155" s="19">
        <f t="shared" si="234"/>
        <v>4.0897369999999997E-5</v>
      </c>
      <c r="DD155" s="19">
        <f t="shared" si="235"/>
        <v>1.3177559999999998E-5</v>
      </c>
      <c r="DE155" s="19">
        <f t="shared" si="236"/>
        <v>1.3177559999999998E-5</v>
      </c>
      <c r="DF155" s="19">
        <f t="shared" si="237"/>
        <v>1.2240109999999999E-5</v>
      </c>
      <c r="DG155" s="19">
        <f t="shared" si="238"/>
        <v>1.688982E-5</v>
      </c>
      <c r="DH155" s="19">
        <f t="shared" si="239"/>
        <v>2.5808239999999997E-5</v>
      </c>
      <c r="DI155" s="19">
        <f t="shared" si="240"/>
        <v>3.8257439999999993E-5</v>
      </c>
      <c r="DJ155" s="19">
        <f t="shared" si="241"/>
        <v>0</v>
      </c>
      <c r="DK155" s="19">
        <f t="shared" si="242"/>
        <v>2.2107779999999997E-5</v>
      </c>
      <c r="DM155" s="68">
        <f t="shared" si="243"/>
        <v>979.85389930400481</v>
      </c>
      <c r="DN155" s="19">
        <f t="shared" si="244"/>
        <v>108.0135888258451</v>
      </c>
      <c r="DO155" s="19">
        <f t="shared" si="245"/>
        <v>224.56608137571584</v>
      </c>
      <c r="DP155" s="19">
        <f t="shared" si="246"/>
        <v>30.068266161257011</v>
      </c>
      <c r="DQ155" s="19">
        <f t="shared" si="247"/>
        <v>466.13614564027296</v>
      </c>
      <c r="DR155" s="19">
        <f t="shared" si="248"/>
        <v>8.2340045353532005</v>
      </c>
      <c r="DS155" s="19">
        <f t="shared" si="249"/>
        <v>501.83675043307892</v>
      </c>
      <c r="DT155" s="19">
        <f t="shared" si="250"/>
        <v>429.70960851331432</v>
      </c>
      <c r="DU155" s="19">
        <f t="shared" si="251"/>
        <v>35.96962674615397</v>
      </c>
      <c r="DV155" s="19">
        <f t="shared" si="252"/>
        <v>42.542348156942388</v>
      </c>
      <c r="DX155" s="19">
        <f t="shared" si="253"/>
        <v>59.98617162795572</v>
      </c>
      <c r="DZ155" s="99">
        <f t="shared" si="254"/>
        <v>2886.9164913198942</v>
      </c>
      <c r="EA155" s="21">
        <f t="shared" si="255"/>
        <v>2.8869164913198944</v>
      </c>
      <c r="EB155" s="92">
        <f t="shared" si="256"/>
        <v>1293</v>
      </c>
    </row>
    <row r="156" spans="1:132" x14ac:dyDescent="0.3">
      <c r="A156" s="19">
        <f>'A. Thermody. result (all suite)'!C112</f>
        <v>1292</v>
      </c>
      <c r="B156" s="19" t="str">
        <f>'A. Thermody. result (all suite)'!A112</f>
        <v>Basanite</v>
      </c>
      <c r="C156" s="24">
        <f>'A. Thermody. result (all suite)'!G112</f>
        <v>100</v>
      </c>
      <c r="D156" s="19">
        <f>'A. Thermody. result (all suite)'!D112</f>
        <v>10000</v>
      </c>
      <c r="E156" s="61">
        <f>'A. Thermody. result (all suite)'!I112</f>
        <v>40.405959000000003</v>
      </c>
      <c r="F156" s="21">
        <f>'A. Thermody. result (all suite)'!J112</f>
        <v>3.4696530000000001</v>
      </c>
      <c r="G156" s="21">
        <f>'A. Thermody. result (all suite)'!K112</f>
        <v>13.238676</v>
      </c>
      <c r="H156" s="21">
        <f>'A. Thermody. result (all suite)'!L112</f>
        <v>2.0397959999999999</v>
      </c>
      <c r="I156" s="21">
        <f>'A. Thermody. result (all suite)'!M112</f>
        <v>10.188981</v>
      </c>
      <c r="J156" s="21">
        <f>'A. Thermody. result (all suite)'!N112</f>
        <v>0.179982</v>
      </c>
      <c r="K156" s="21">
        <f>'A. Thermody. result (all suite)'!O112</f>
        <v>10.188981</v>
      </c>
      <c r="L156" s="21">
        <f>'A. Thermody. result (all suite)'!P112</f>
        <v>12.038796</v>
      </c>
      <c r="M156" s="21">
        <f>'A. Thermody. result (all suite)'!Q112</f>
        <v>1.539846</v>
      </c>
      <c r="N156" s="21">
        <f>'A. Thermody. result (all suite)'!R112</f>
        <v>2.6997300000000002</v>
      </c>
      <c r="O156" s="21">
        <f>'A. Thermody. result (all suite)'!S112</f>
        <v>1.8098190000000001</v>
      </c>
      <c r="P156" s="21">
        <f>'A. Thermody. result (all suite)'!T112</f>
        <v>2.1997800000000001</v>
      </c>
      <c r="Q156" s="21">
        <f t="shared" si="174"/>
        <v>99.999999000000017</v>
      </c>
      <c r="S156" s="19">
        <f t="shared" si="175"/>
        <v>1565</v>
      </c>
      <c r="T156" s="19">
        <f t="shared" si="176"/>
        <v>1</v>
      </c>
      <c r="V156" s="61">
        <f t="shared" si="177"/>
        <v>39.517116786221379</v>
      </c>
      <c r="W156" s="21">
        <f t="shared" si="178"/>
        <v>3.3933282664733526</v>
      </c>
      <c r="X156" s="21">
        <f t="shared" si="179"/>
        <v>12.947454250174983</v>
      </c>
      <c r="Y156" s="21">
        <f t="shared" si="180"/>
        <v>1.9949249751024896</v>
      </c>
      <c r="Z156" s="21">
        <f t="shared" si="181"/>
        <v>9.9648458315168487</v>
      </c>
      <c r="AA156" s="21">
        <f t="shared" si="182"/>
        <v>0.17602279192080791</v>
      </c>
      <c r="AB156" s="21">
        <f t="shared" si="183"/>
        <v>9.9648458315168487</v>
      </c>
      <c r="AC156" s="21">
        <f t="shared" si="184"/>
        <v>11.77396897070293</v>
      </c>
      <c r="AD156" s="21">
        <f t="shared" si="185"/>
        <v>1.5059727753224676</v>
      </c>
      <c r="AE156" s="21">
        <f t="shared" si="186"/>
        <v>2.6403418788121189</v>
      </c>
      <c r="AF156" s="21">
        <f t="shared" si="187"/>
        <v>1.7700069632036797</v>
      </c>
      <c r="AG156" s="21">
        <f t="shared" si="188"/>
        <v>95.64882932096792</v>
      </c>
      <c r="AH156" s="21"/>
      <c r="AI156" s="61">
        <f t="shared" si="189"/>
        <v>41.314793988344739</v>
      </c>
      <c r="AJ156" s="21">
        <f t="shared" si="190"/>
        <v>3.5476945097638271</v>
      </c>
      <c r="AK156" s="21">
        <f t="shared" si="191"/>
        <v>13.536448215928839</v>
      </c>
      <c r="AL156" s="21">
        <f t="shared" si="192"/>
        <v>2.0856763112156216</v>
      </c>
      <c r="AM156" s="21">
        <f t="shared" si="193"/>
        <v>10.418157652591759</v>
      </c>
      <c r="AN156" s="21">
        <f t="shared" si="194"/>
        <v>0.18403026275431955</v>
      </c>
      <c r="AO156" s="21">
        <f t="shared" si="195"/>
        <v>10.418157652591759</v>
      </c>
      <c r="AP156" s="21">
        <f t="shared" si="196"/>
        <v>12.309579797566707</v>
      </c>
      <c r="AQ156" s="21">
        <f t="shared" si="197"/>
        <v>1.5744811368980673</v>
      </c>
      <c r="AR156" s="21">
        <f t="shared" si="198"/>
        <v>2.7604539413147937</v>
      </c>
      <c r="AS156" s="21">
        <f t="shared" si="199"/>
        <v>1.8505265310295469</v>
      </c>
      <c r="AT156" s="21">
        <f t="shared" si="200"/>
        <v>99.999999999999986</v>
      </c>
      <c r="AU156" s="21"/>
      <c r="AV156" s="21">
        <f>AR156*'[1]diagram lines'!$G$39</f>
        <v>2.2914698131109512</v>
      </c>
      <c r="AW156" s="21">
        <f>AK156*'[1]diagram lines'!$G$40</f>
        <v>7.1643869313886217</v>
      </c>
      <c r="AX156" s="21">
        <f>AQ156*'[1]diagram lines'!$G$38</f>
        <v>1.1680323116258977</v>
      </c>
      <c r="AY156" s="21">
        <f>AP156*'[1]diagram lines'!$G$41</f>
        <v>8.797135148482143</v>
      </c>
      <c r="AZ156" s="21">
        <f t="shared" si="201"/>
        <v>4.3349350782128608</v>
      </c>
      <c r="BA156" s="21">
        <f t="shared" si="202"/>
        <v>0.5845312031092702</v>
      </c>
      <c r="BB156" s="21">
        <f t="shared" si="203"/>
        <v>2.0709300567154845</v>
      </c>
      <c r="BC156" s="86">
        <f t="shared" si="204"/>
        <v>0.4828748304450271</v>
      </c>
      <c r="BX156" s="61">
        <f t="shared" si="205"/>
        <v>0.67253593541944079</v>
      </c>
      <c r="BY156" s="21">
        <f t="shared" si="206"/>
        <v>4.343581622433651E-2</v>
      </c>
      <c r="BZ156" s="21">
        <f t="shared" si="207"/>
        <v>0.12984185955276581</v>
      </c>
      <c r="CA156" s="21">
        <f t="shared" si="208"/>
        <v>1.27734736051099E-2</v>
      </c>
      <c r="CB156" s="21">
        <f t="shared" si="209"/>
        <v>0.14180906054279752</v>
      </c>
      <c r="CC156" s="21">
        <f t="shared" si="210"/>
        <v>2.5371017761488582E-3</v>
      </c>
      <c r="CD156" s="21">
        <f t="shared" si="211"/>
        <v>0.25282831265508687</v>
      </c>
      <c r="CE156" s="21">
        <f t="shared" si="212"/>
        <v>0.21467182596291012</v>
      </c>
      <c r="CF156" s="21">
        <f t="shared" si="213"/>
        <v>2.4840232295531537E-2</v>
      </c>
      <c r="CG156" s="21">
        <f t="shared" si="214"/>
        <v>2.8659554140127389E-2</v>
      </c>
      <c r="CH156" s="21">
        <f t="shared" si="215"/>
        <v>1.2750232486050839E-2</v>
      </c>
      <c r="CI156" s="21">
        <f t="shared" si="216"/>
        <v>0.12207436182019979</v>
      </c>
      <c r="CJ156" s="21">
        <f t="shared" si="217"/>
        <v>1.658757766480506</v>
      </c>
      <c r="CL156" s="68">
        <f t="shared" si="218"/>
        <v>0.40544553822732293</v>
      </c>
      <c r="CM156" s="19">
        <f t="shared" si="219"/>
        <v>2.618575002454825E-2</v>
      </c>
      <c r="CN156" s="19">
        <f t="shared" si="220"/>
        <v>7.827656465371656E-2</v>
      </c>
      <c r="CO156" s="19">
        <f t="shared" si="221"/>
        <v>7.7006262537128662E-3</v>
      </c>
      <c r="CP156" s="19">
        <f t="shared" si="222"/>
        <v>8.5491120770263523E-2</v>
      </c>
      <c r="CQ156" s="19">
        <f t="shared" si="223"/>
        <v>1.5295191542837455E-3</v>
      </c>
      <c r="CR156" s="19">
        <f t="shared" si="224"/>
        <v>0.15242027363135072</v>
      </c>
      <c r="CS156" s="19">
        <f t="shared" si="225"/>
        <v>0.12941722432347266</v>
      </c>
      <c r="CT156" s="19">
        <f t="shared" si="226"/>
        <v>1.4975201803115996E-2</v>
      </c>
      <c r="CU156" s="19">
        <f t="shared" si="227"/>
        <v>1.7277721147275306E-2</v>
      </c>
      <c r="CV156" s="19">
        <f t="shared" si="228"/>
        <v>7.6866150945618991E-3</v>
      </c>
      <c r="CW156" s="19">
        <f t="shared" si="229"/>
        <v>7.3593844916375509E-2</v>
      </c>
      <c r="CX156" s="19">
        <f t="shared" si="230"/>
        <v>1</v>
      </c>
      <c r="CZ156" s="68">
        <f t="shared" si="231"/>
        <v>2.4859999999999999E-5</v>
      </c>
      <c r="DA156" s="19">
        <f t="shared" si="232"/>
        <v>1.9358079999999995E-5</v>
      </c>
      <c r="DB156" s="19">
        <f t="shared" si="233"/>
        <v>3.5539999999999995E-5</v>
      </c>
      <c r="DC156" s="19">
        <f t="shared" si="234"/>
        <v>4.0888279999999998E-5</v>
      </c>
      <c r="DD156" s="19">
        <f t="shared" si="235"/>
        <v>1.3174639999999999E-5</v>
      </c>
      <c r="DE156" s="19">
        <f t="shared" si="236"/>
        <v>1.3174639999999999E-5</v>
      </c>
      <c r="DF156" s="19">
        <f t="shared" si="237"/>
        <v>1.2236839999999999E-5</v>
      </c>
      <c r="DG156" s="19">
        <f t="shared" si="238"/>
        <v>1.6886079999999999E-5</v>
      </c>
      <c r="DH156" s="19">
        <f t="shared" si="239"/>
        <v>2.5800559999999999E-5</v>
      </c>
      <c r="DI156" s="19">
        <f t="shared" si="240"/>
        <v>3.8245359999999995E-5</v>
      </c>
      <c r="DJ156" s="19">
        <f t="shared" si="241"/>
        <v>0</v>
      </c>
      <c r="DK156" s="19">
        <f t="shared" si="242"/>
        <v>2.209832E-5</v>
      </c>
      <c r="DM156" s="68">
        <f t="shared" si="243"/>
        <v>979.85389930400481</v>
      </c>
      <c r="DN156" s="19">
        <f t="shared" si="244"/>
        <v>108.05398634373422</v>
      </c>
      <c r="DO156" s="19">
        <f t="shared" si="245"/>
        <v>224.56608137571584</v>
      </c>
      <c r="DP156" s="19">
        <f t="shared" si="246"/>
        <v>30.074950730512697</v>
      </c>
      <c r="DQ156" s="19">
        <f t="shared" si="247"/>
        <v>466.23945909288108</v>
      </c>
      <c r="DR156" s="19">
        <f t="shared" si="248"/>
        <v>8.2358295031127167</v>
      </c>
      <c r="DS156" s="19">
        <f t="shared" si="249"/>
        <v>501.97085418649209</v>
      </c>
      <c r="DT156" s="19">
        <f t="shared" si="250"/>
        <v>429.80478240422565</v>
      </c>
      <c r="DU156" s="19">
        <f t="shared" si="251"/>
        <v>35.980333751482938</v>
      </c>
      <c r="DV156" s="19">
        <f t="shared" si="252"/>
        <v>42.555785383464396</v>
      </c>
      <c r="DX156" s="19">
        <f t="shared" si="253"/>
        <v>60.011850918671051</v>
      </c>
      <c r="DZ156" s="99">
        <f t="shared" si="254"/>
        <v>2887.3478129942973</v>
      </c>
      <c r="EA156" s="21">
        <f t="shared" si="255"/>
        <v>2.8873478129942973</v>
      </c>
      <c r="EB156" s="92">
        <f t="shared" si="256"/>
        <v>1292</v>
      </c>
    </row>
    <row r="157" spans="1:132" x14ac:dyDescent="0.3">
      <c r="A157" s="19">
        <f>'A. Thermody. result (all suite)'!C113</f>
        <v>1291</v>
      </c>
      <c r="B157" s="19" t="str">
        <f>'A. Thermody. result (all suite)'!A113</f>
        <v>Basanite</v>
      </c>
      <c r="C157" s="24">
        <f>'A. Thermody. result (all suite)'!G113</f>
        <v>100</v>
      </c>
      <c r="D157" s="19">
        <f>'A. Thermody. result (all suite)'!D113</f>
        <v>10000</v>
      </c>
      <c r="E157" s="61">
        <f>'A. Thermody. result (all suite)'!I113</f>
        <v>40.405959000000003</v>
      </c>
      <c r="F157" s="21">
        <f>'A. Thermody. result (all suite)'!J113</f>
        <v>3.4696530000000001</v>
      </c>
      <c r="G157" s="21">
        <f>'A. Thermody. result (all suite)'!K113</f>
        <v>13.238676</v>
      </c>
      <c r="H157" s="21">
        <f>'A. Thermody. result (all suite)'!L113</f>
        <v>2.0397959999999999</v>
      </c>
      <c r="I157" s="21">
        <f>'A. Thermody. result (all suite)'!M113</f>
        <v>10.188981</v>
      </c>
      <c r="J157" s="21">
        <f>'A. Thermody. result (all suite)'!N113</f>
        <v>0.179982</v>
      </c>
      <c r="K157" s="21">
        <f>'A. Thermody. result (all suite)'!O113</f>
        <v>10.188981</v>
      </c>
      <c r="L157" s="21">
        <f>'A. Thermody. result (all suite)'!P113</f>
        <v>12.038796</v>
      </c>
      <c r="M157" s="21">
        <f>'A. Thermody. result (all suite)'!Q113</f>
        <v>1.539846</v>
      </c>
      <c r="N157" s="21">
        <f>'A. Thermody. result (all suite)'!R113</f>
        <v>2.6997300000000002</v>
      </c>
      <c r="O157" s="21">
        <f>'A. Thermody. result (all suite)'!S113</f>
        <v>1.8098190000000001</v>
      </c>
      <c r="P157" s="21">
        <f>'A. Thermody. result (all suite)'!T113</f>
        <v>2.1997800000000001</v>
      </c>
      <c r="Q157" s="21">
        <f t="shared" si="174"/>
        <v>99.999999000000017</v>
      </c>
      <c r="S157" s="19">
        <f t="shared" si="175"/>
        <v>1564</v>
      </c>
      <c r="T157" s="19">
        <f t="shared" si="176"/>
        <v>1</v>
      </c>
      <c r="V157" s="61">
        <f t="shared" si="177"/>
        <v>39.517116786221379</v>
      </c>
      <c r="W157" s="21">
        <f t="shared" si="178"/>
        <v>3.3933282664733526</v>
      </c>
      <c r="X157" s="21">
        <f t="shared" si="179"/>
        <v>12.947454250174983</v>
      </c>
      <c r="Y157" s="21">
        <f t="shared" si="180"/>
        <v>1.9949249751024896</v>
      </c>
      <c r="Z157" s="21">
        <f t="shared" si="181"/>
        <v>9.9648458315168487</v>
      </c>
      <c r="AA157" s="21">
        <f t="shared" si="182"/>
        <v>0.17602279192080791</v>
      </c>
      <c r="AB157" s="21">
        <f t="shared" si="183"/>
        <v>9.9648458315168487</v>
      </c>
      <c r="AC157" s="21">
        <f t="shared" si="184"/>
        <v>11.77396897070293</v>
      </c>
      <c r="AD157" s="21">
        <f t="shared" si="185"/>
        <v>1.5059727753224676</v>
      </c>
      <c r="AE157" s="21">
        <f t="shared" si="186"/>
        <v>2.6403418788121189</v>
      </c>
      <c r="AF157" s="21">
        <f t="shared" si="187"/>
        <v>1.7700069632036797</v>
      </c>
      <c r="AG157" s="21">
        <f t="shared" si="188"/>
        <v>95.64882932096792</v>
      </c>
      <c r="AH157" s="21"/>
      <c r="AI157" s="61">
        <f t="shared" si="189"/>
        <v>41.314793988344739</v>
      </c>
      <c r="AJ157" s="21">
        <f t="shared" si="190"/>
        <v>3.5476945097638271</v>
      </c>
      <c r="AK157" s="21">
        <f t="shared" si="191"/>
        <v>13.536448215928839</v>
      </c>
      <c r="AL157" s="21">
        <f t="shared" si="192"/>
        <v>2.0856763112156216</v>
      </c>
      <c r="AM157" s="21">
        <f t="shared" si="193"/>
        <v>10.418157652591759</v>
      </c>
      <c r="AN157" s="21">
        <f t="shared" si="194"/>
        <v>0.18403026275431955</v>
      </c>
      <c r="AO157" s="21">
        <f t="shared" si="195"/>
        <v>10.418157652591759</v>
      </c>
      <c r="AP157" s="21">
        <f t="shared" si="196"/>
        <v>12.309579797566707</v>
      </c>
      <c r="AQ157" s="21">
        <f t="shared" si="197"/>
        <v>1.5744811368980673</v>
      </c>
      <c r="AR157" s="21">
        <f t="shared" si="198"/>
        <v>2.7604539413147937</v>
      </c>
      <c r="AS157" s="21">
        <f t="shared" si="199"/>
        <v>1.8505265310295469</v>
      </c>
      <c r="AT157" s="21">
        <f t="shared" si="200"/>
        <v>99.999999999999986</v>
      </c>
      <c r="AU157" s="21"/>
      <c r="AV157" s="21">
        <f>AR157*'[1]diagram lines'!$G$39</f>
        <v>2.2914698131109512</v>
      </c>
      <c r="AW157" s="21">
        <f>AK157*'[1]diagram lines'!$G$40</f>
        <v>7.1643869313886217</v>
      </c>
      <c r="AX157" s="21">
        <f>AQ157*'[1]diagram lines'!$G$38</f>
        <v>1.1680323116258977</v>
      </c>
      <c r="AY157" s="21">
        <f>AP157*'[1]diagram lines'!$G$41</f>
        <v>8.797135148482143</v>
      </c>
      <c r="AZ157" s="21">
        <f t="shared" si="201"/>
        <v>4.3349350782128608</v>
      </c>
      <c r="BA157" s="21">
        <f t="shared" si="202"/>
        <v>0.5845312031092702</v>
      </c>
      <c r="BB157" s="21">
        <f t="shared" si="203"/>
        <v>2.0709300567154845</v>
      </c>
      <c r="BC157" s="86">
        <f t="shared" si="204"/>
        <v>0.4828748304450271</v>
      </c>
      <c r="BX157" s="61">
        <f t="shared" si="205"/>
        <v>0.67253593541944079</v>
      </c>
      <c r="BY157" s="21">
        <f t="shared" si="206"/>
        <v>4.343581622433651E-2</v>
      </c>
      <c r="BZ157" s="21">
        <f t="shared" si="207"/>
        <v>0.12984185955276581</v>
      </c>
      <c r="CA157" s="21">
        <f t="shared" si="208"/>
        <v>1.27734736051099E-2</v>
      </c>
      <c r="CB157" s="21">
        <f t="shared" si="209"/>
        <v>0.14180906054279752</v>
      </c>
      <c r="CC157" s="21">
        <f t="shared" si="210"/>
        <v>2.5371017761488582E-3</v>
      </c>
      <c r="CD157" s="21">
        <f t="shared" si="211"/>
        <v>0.25282831265508687</v>
      </c>
      <c r="CE157" s="21">
        <f t="shared" si="212"/>
        <v>0.21467182596291012</v>
      </c>
      <c r="CF157" s="21">
        <f t="shared" si="213"/>
        <v>2.4840232295531537E-2</v>
      </c>
      <c r="CG157" s="21">
        <f t="shared" si="214"/>
        <v>2.8659554140127389E-2</v>
      </c>
      <c r="CH157" s="21">
        <f t="shared" si="215"/>
        <v>1.2750232486050839E-2</v>
      </c>
      <c r="CI157" s="21">
        <f t="shared" si="216"/>
        <v>0.12207436182019979</v>
      </c>
      <c r="CJ157" s="21">
        <f t="shared" si="217"/>
        <v>1.658757766480506</v>
      </c>
      <c r="CL157" s="68">
        <f t="shared" si="218"/>
        <v>0.40544553822732293</v>
      </c>
      <c r="CM157" s="19">
        <f t="shared" si="219"/>
        <v>2.618575002454825E-2</v>
      </c>
      <c r="CN157" s="19">
        <f t="shared" si="220"/>
        <v>7.827656465371656E-2</v>
      </c>
      <c r="CO157" s="19">
        <f t="shared" si="221"/>
        <v>7.7006262537128662E-3</v>
      </c>
      <c r="CP157" s="19">
        <f t="shared" si="222"/>
        <v>8.5491120770263523E-2</v>
      </c>
      <c r="CQ157" s="19">
        <f t="shared" si="223"/>
        <v>1.5295191542837455E-3</v>
      </c>
      <c r="CR157" s="19">
        <f t="shared" si="224"/>
        <v>0.15242027363135072</v>
      </c>
      <c r="CS157" s="19">
        <f t="shared" si="225"/>
        <v>0.12941722432347266</v>
      </c>
      <c r="CT157" s="19">
        <f t="shared" si="226"/>
        <v>1.4975201803115996E-2</v>
      </c>
      <c r="CU157" s="19">
        <f t="shared" si="227"/>
        <v>1.7277721147275306E-2</v>
      </c>
      <c r="CV157" s="19">
        <f t="shared" si="228"/>
        <v>7.6866150945618991E-3</v>
      </c>
      <c r="CW157" s="19">
        <f t="shared" si="229"/>
        <v>7.3593844916375509E-2</v>
      </c>
      <c r="CX157" s="19">
        <f t="shared" si="230"/>
        <v>1</v>
      </c>
      <c r="CZ157" s="68">
        <f t="shared" si="231"/>
        <v>2.4859999999999999E-5</v>
      </c>
      <c r="DA157" s="19">
        <f t="shared" si="232"/>
        <v>1.9350839999999997E-5</v>
      </c>
      <c r="DB157" s="19">
        <f t="shared" si="233"/>
        <v>3.5539999999999995E-5</v>
      </c>
      <c r="DC157" s="19">
        <f t="shared" si="234"/>
        <v>4.0879189999999999E-5</v>
      </c>
      <c r="DD157" s="19">
        <f t="shared" si="235"/>
        <v>1.3171719999999998E-5</v>
      </c>
      <c r="DE157" s="19">
        <f t="shared" si="236"/>
        <v>1.3171719999999998E-5</v>
      </c>
      <c r="DF157" s="19">
        <f t="shared" si="237"/>
        <v>1.2233570000000001E-5</v>
      </c>
      <c r="DG157" s="19">
        <f t="shared" si="238"/>
        <v>1.6882339999999999E-5</v>
      </c>
      <c r="DH157" s="19">
        <f t="shared" si="239"/>
        <v>2.5792879999999997E-5</v>
      </c>
      <c r="DI157" s="19">
        <f t="shared" si="240"/>
        <v>3.823327999999999E-5</v>
      </c>
      <c r="DJ157" s="19">
        <f t="shared" si="241"/>
        <v>0</v>
      </c>
      <c r="DK157" s="19">
        <f t="shared" si="242"/>
        <v>2.2088859999999998E-5</v>
      </c>
      <c r="DM157" s="68">
        <f t="shared" si="243"/>
        <v>979.85389930400481</v>
      </c>
      <c r="DN157" s="19">
        <f t="shared" si="244"/>
        <v>108.09441409059836</v>
      </c>
      <c r="DO157" s="19">
        <f t="shared" si="245"/>
        <v>224.56608137571584</v>
      </c>
      <c r="DP157" s="19">
        <f t="shared" si="246"/>
        <v>30.081638272563808</v>
      </c>
      <c r="DQ157" s="19">
        <f t="shared" si="247"/>
        <v>466.34281835200227</v>
      </c>
      <c r="DR157" s="19">
        <f t="shared" si="248"/>
        <v>8.2376552800157405</v>
      </c>
      <c r="DS157" s="19">
        <f t="shared" si="249"/>
        <v>502.1050296310425</v>
      </c>
      <c r="DT157" s="19">
        <f t="shared" si="250"/>
        <v>429.89999846350366</v>
      </c>
      <c r="DU157" s="19">
        <f t="shared" si="251"/>
        <v>35.991047132974707</v>
      </c>
      <c r="DV157" s="19">
        <f t="shared" si="252"/>
        <v>42.56923110110705</v>
      </c>
      <c r="DX157" s="19">
        <f t="shared" si="253"/>
        <v>60.037552204735185</v>
      </c>
      <c r="DZ157" s="99">
        <f t="shared" si="254"/>
        <v>2887.7793652082646</v>
      </c>
      <c r="EA157" s="21">
        <f t="shared" si="255"/>
        <v>2.8877793652082646</v>
      </c>
      <c r="EB157" s="92">
        <f t="shared" si="256"/>
        <v>1291</v>
      </c>
    </row>
    <row r="158" spans="1:132" x14ac:dyDescent="0.3">
      <c r="A158" s="19">
        <f>'A. Thermody. result (all suite)'!C114</f>
        <v>1290</v>
      </c>
      <c r="B158" s="19" t="str">
        <f>'A. Thermody. result (all suite)'!A114</f>
        <v>Basanite</v>
      </c>
      <c r="C158" s="24">
        <f>'A. Thermody. result (all suite)'!G114</f>
        <v>100</v>
      </c>
      <c r="D158" s="19">
        <f>'A. Thermody. result (all suite)'!D114</f>
        <v>10000</v>
      </c>
      <c r="E158" s="61">
        <f>'A. Thermody. result (all suite)'!I114</f>
        <v>40.405959000000003</v>
      </c>
      <c r="F158" s="21">
        <f>'A. Thermody. result (all suite)'!J114</f>
        <v>3.4696530000000001</v>
      </c>
      <c r="G158" s="21">
        <f>'A. Thermody. result (all suite)'!K114</f>
        <v>13.238676</v>
      </c>
      <c r="H158" s="21">
        <f>'A. Thermody. result (all suite)'!L114</f>
        <v>2.0397959999999999</v>
      </c>
      <c r="I158" s="21">
        <f>'A. Thermody. result (all suite)'!M114</f>
        <v>10.188981</v>
      </c>
      <c r="J158" s="21">
        <f>'A. Thermody. result (all suite)'!N114</f>
        <v>0.179982</v>
      </c>
      <c r="K158" s="21">
        <f>'A. Thermody. result (all suite)'!O114</f>
        <v>10.188981</v>
      </c>
      <c r="L158" s="21">
        <f>'A. Thermody. result (all suite)'!P114</f>
        <v>12.038796</v>
      </c>
      <c r="M158" s="21">
        <f>'A. Thermody. result (all suite)'!Q114</f>
        <v>1.539846</v>
      </c>
      <c r="N158" s="21">
        <f>'A. Thermody. result (all suite)'!R114</f>
        <v>2.6997300000000002</v>
      </c>
      <c r="O158" s="21">
        <f>'A. Thermody. result (all suite)'!S114</f>
        <v>1.8098190000000001</v>
      </c>
      <c r="P158" s="21">
        <f>'A. Thermody. result (all suite)'!T114</f>
        <v>2.1997800000000001</v>
      </c>
      <c r="Q158" s="21">
        <f t="shared" si="174"/>
        <v>99.999999000000017</v>
      </c>
      <c r="S158" s="19">
        <f t="shared" si="175"/>
        <v>1563</v>
      </c>
      <c r="T158" s="19">
        <f t="shared" si="176"/>
        <v>1</v>
      </c>
      <c r="V158" s="61">
        <f t="shared" si="177"/>
        <v>39.517116786221379</v>
      </c>
      <c r="W158" s="21">
        <f t="shared" si="178"/>
        <v>3.3933282664733526</v>
      </c>
      <c r="X158" s="21">
        <f t="shared" si="179"/>
        <v>12.947454250174983</v>
      </c>
      <c r="Y158" s="21">
        <f t="shared" si="180"/>
        <v>1.9949249751024896</v>
      </c>
      <c r="Z158" s="21">
        <f t="shared" si="181"/>
        <v>9.9648458315168487</v>
      </c>
      <c r="AA158" s="21">
        <f t="shared" si="182"/>
        <v>0.17602279192080791</v>
      </c>
      <c r="AB158" s="21">
        <f t="shared" si="183"/>
        <v>9.9648458315168487</v>
      </c>
      <c r="AC158" s="21">
        <f t="shared" si="184"/>
        <v>11.77396897070293</v>
      </c>
      <c r="AD158" s="21">
        <f t="shared" si="185"/>
        <v>1.5059727753224676</v>
      </c>
      <c r="AE158" s="21">
        <f t="shared" si="186"/>
        <v>2.6403418788121189</v>
      </c>
      <c r="AF158" s="21">
        <f t="shared" si="187"/>
        <v>1.7700069632036797</v>
      </c>
      <c r="AG158" s="21">
        <f t="shared" si="188"/>
        <v>95.64882932096792</v>
      </c>
      <c r="AH158" s="21"/>
      <c r="AI158" s="61">
        <f t="shared" si="189"/>
        <v>41.314793988344739</v>
      </c>
      <c r="AJ158" s="21">
        <f t="shared" si="190"/>
        <v>3.5476945097638271</v>
      </c>
      <c r="AK158" s="21">
        <f t="shared" si="191"/>
        <v>13.536448215928839</v>
      </c>
      <c r="AL158" s="21">
        <f t="shared" si="192"/>
        <v>2.0856763112156216</v>
      </c>
      <c r="AM158" s="21">
        <f t="shared" si="193"/>
        <v>10.418157652591759</v>
      </c>
      <c r="AN158" s="21">
        <f t="shared" si="194"/>
        <v>0.18403026275431955</v>
      </c>
      <c r="AO158" s="21">
        <f t="shared" si="195"/>
        <v>10.418157652591759</v>
      </c>
      <c r="AP158" s="21">
        <f t="shared" si="196"/>
        <v>12.309579797566707</v>
      </c>
      <c r="AQ158" s="21">
        <f t="shared" si="197"/>
        <v>1.5744811368980673</v>
      </c>
      <c r="AR158" s="21">
        <f t="shared" si="198"/>
        <v>2.7604539413147937</v>
      </c>
      <c r="AS158" s="21">
        <f t="shared" si="199"/>
        <v>1.8505265310295469</v>
      </c>
      <c r="AT158" s="21">
        <f t="shared" si="200"/>
        <v>99.999999999999986</v>
      </c>
      <c r="AU158" s="21"/>
      <c r="AV158" s="21">
        <f>AR158*'[1]diagram lines'!$G$39</f>
        <v>2.2914698131109512</v>
      </c>
      <c r="AW158" s="21">
        <f>AK158*'[1]diagram lines'!$G$40</f>
        <v>7.1643869313886217</v>
      </c>
      <c r="AX158" s="21">
        <f>AQ158*'[1]diagram lines'!$G$38</f>
        <v>1.1680323116258977</v>
      </c>
      <c r="AY158" s="21">
        <f>AP158*'[1]diagram lines'!$G$41</f>
        <v>8.797135148482143</v>
      </c>
      <c r="AZ158" s="21">
        <f t="shared" si="201"/>
        <v>4.3349350782128608</v>
      </c>
      <c r="BA158" s="21">
        <f t="shared" si="202"/>
        <v>0.5845312031092702</v>
      </c>
      <c r="BB158" s="21">
        <f t="shared" si="203"/>
        <v>2.0709300567154845</v>
      </c>
      <c r="BC158" s="86">
        <f t="shared" si="204"/>
        <v>0.4828748304450271</v>
      </c>
      <c r="BX158" s="61">
        <f t="shared" si="205"/>
        <v>0.67253593541944079</v>
      </c>
      <c r="BY158" s="21">
        <f t="shared" si="206"/>
        <v>4.343581622433651E-2</v>
      </c>
      <c r="BZ158" s="21">
        <f t="shared" si="207"/>
        <v>0.12984185955276581</v>
      </c>
      <c r="CA158" s="21">
        <f t="shared" si="208"/>
        <v>1.27734736051099E-2</v>
      </c>
      <c r="CB158" s="21">
        <f t="shared" si="209"/>
        <v>0.14180906054279752</v>
      </c>
      <c r="CC158" s="21">
        <f t="shared" si="210"/>
        <v>2.5371017761488582E-3</v>
      </c>
      <c r="CD158" s="21">
        <f t="shared" si="211"/>
        <v>0.25282831265508687</v>
      </c>
      <c r="CE158" s="21">
        <f t="shared" si="212"/>
        <v>0.21467182596291012</v>
      </c>
      <c r="CF158" s="21">
        <f t="shared" si="213"/>
        <v>2.4840232295531537E-2</v>
      </c>
      <c r="CG158" s="21">
        <f t="shared" si="214"/>
        <v>2.8659554140127389E-2</v>
      </c>
      <c r="CH158" s="21">
        <f t="shared" si="215"/>
        <v>1.2750232486050839E-2</v>
      </c>
      <c r="CI158" s="21">
        <f t="shared" si="216"/>
        <v>0.12207436182019979</v>
      </c>
      <c r="CJ158" s="21">
        <f t="shared" si="217"/>
        <v>1.658757766480506</v>
      </c>
      <c r="CL158" s="68">
        <f t="shared" si="218"/>
        <v>0.40544553822732293</v>
      </c>
      <c r="CM158" s="19">
        <f t="shared" si="219"/>
        <v>2.618575002454825E-2</v>
      </c>
      <c r="CN158" s="19">
        <f t="shared" si="220"/>
        <v>7.827656465371656E-2</v>
      </c>
      <c r="CO158" s="19">
        <f t="shared" si="221"/>
        <v>7.7006262537128662E-3</v>
      </c>
      <c r="CP158" s="19">
        <f t="shared" si="222"/>
        <v>8.5491120770263523E-2</v>
      </c>
      <c r="CQ158" s="19">
        <f t="shared" si="223"/>
        <v>1.5295191542837455E-3</v>
      </c>
      <c r="CR158" s="19">
        <f t="shared" si="224"/>
        <v>0.15242027363135072</v>
      </c>
      <c r="CS158" s="19">
        <f t="shared" si="225"/>
        <v>0.12941722432347266</v>
      </c>
      <c r="CT158" s="19">
        <f t="shared" si="226"/>
        <v>1.4975201803115996E-2</v>
      </c>
      <c r="CU158" s="19">
        <f t="shared" si="227"/>
        <v>1.7277721147275306E-2</v>
      </c>
      <c r="CV158" s="19">
        <f t="shared" si="228"/>
        <v>7.6866150945618991E-3</v>
      </c>
      <c r="CW158" s="19">
        <f t="shared" si="229"/>
        <v>7.3593844916375509E-2</v>
      </c>
      <c r="CX158" s="19">
        <f t="shared" si="230"/>
        <v>1</v>
      </c>
      <c r="CZ158" s="68">
        <f t="shared" si="231"/>
        <v>2.4859999999999999E-5</v>
      </c>
      <c r="DA158" s="19">
        <f t="shared" si="232"/>
        <v>1.9343599999999996E-5</v>
      </c>
      <c r="DB158" s="19">
        <f t="shared" si="233"/>
        <v>3.5539999999999995E-5</v>
      </c>
      <c r="DC158" s="19">
        <f t="shared" si="234"/>
        <v>4.08701E-5</v>
      </c>
      <c r="DD158" s="19">
        <f t="shared" si="235"/>
        <v>1.3168799999999998E-5</v>
      </c>
      <c r="DE158" s="19">
        <f t="shared" si="236"/>
        <v>1.3168799999999998E-5</v>
      </c>
      <c r="DF158" s="19">
        <f t="shared" si="237"/>
        <v>1.22303E-5</v>
      </c>
      <c r="DG158" s="19">
        <f t="shared" si="238"/>
        <v>1.6878599999999998E-5</v>
      </c>
      <c r="DH158" s="19">
        <f t="shared" si="239"/>
        <v>2.5785199999999998E-5</v>
      </c>
      <c r="DI158" s="19">
        <f t="shared" si="240"/>
        <v>3.8221199999999992E-5</v>
      </c>
      <c r="DJ158" s="19">
        <f t="shared" si="241"/>
        <v>0</v>
      </c>
      <c r="DK158" s="19">
        <f t="shared" si="242"/>
        <v>2.2079399999999997E-5</v>
      </c>
      <c r="DM158" s="68">
        <f t="shared" si="243"/>
        <v>979.85389930400481</v>
      </c>
      <c r="DN158" s="19">
        <f t="shared" si="244"/>
        <v>108.13487210038022</v>
      </c>
      <c r="DO158" s="19">
        <f t="shared" si="245"/>
        <v>224.56608137571584</v>
      </c>
      <c r="DP158" s="19">
        <f t="shared" si="246"/>
        <v>30.088328789393898</v>
      </c>
      <c r="DQ158" s="19">
        <f t="shared" si="247"/>
        <v>466.44622344810728</v>
      </c>
      <c r="DR158" s="19">
        <f t="shared" si="248"/>
        <v>8.239481866600519</v>
      </c>
      <c r="DS158" s="19">
        <f t="shared" si="249"/>
        <v>502.23927682423437</v>
      </c>
      <c r="DT158" s="19">
        <f t="shared" si="250"/>
        <v>429.99525671917974</v>
      </c>
      <c r="DU158" s="19">
        <f t="shared" si="251"/>
        <v>36.0017668963266</v>
      </c>
      <c r="DV158" s="19">
        <f t="shared" si="252"/>
        <v>42.582685317921317</v>
      </c>
      <c r="DX158" s="19">
        <f t="shared" si="253"/>
        <v>60.063275514420084</v>
      </c>
      <c r="DZ158" s="99">
        <f t="shared" si="254"/>
        <v>2888.2111481562852</v>
      </c>
      <c r="EA158" s="21">
        <f t="shared" si="255"/>
        <v>2.8882111481562851</v>
      </c>
      <c r="EB158" s="92">
        <f t="shared" si="256"/>
        <v>1290</v>
      </c>
    </row>
    <row r="159" spans="1:132" x14ac:dyDescent="0.3">
      <c r="A159" s="19">
        <f>'A. Thermody. result (all suite)'!C115</f>
        <v>1289</v>
      </c>
      <c r="B159" s="19" t="str">
        <f>'A. Thermody. result (all suite)'!A115</f>
        <v>Basanite</v>
      </c>
      <c r="C159" s="24">
        <f>'A. Thermody. result (all suite)'!G115</f>
        <v>100</v>
      </c>
      <c r="D159" s="19">
        <f>'A. Thermody. result (all suite)'!D115</f>
        <v>10000</v>
      </c>
      <c r="E159" s="61">
        <f>'A. Thermody. result (all suite)'!I115</f>
        <v>40.405959000000003</v>
      </c>
      <c r="F159" s="21">
        <f>'A. Thermody. result (all suite)'!J115</f>
        <v>3.4696530000000001</v>
      </c>
      <c r="G159" s="21">
        <f>'A. Thermody. result (all suite)'!K115</f>
        <v>13.238676</v>
      </c>
      <c r="H159" s="21">
        <f>'A. Thermody. result (all suite)'!L115</f>
        <v>2.0397959999999999</v>
      </c>
      <c r="I159" s="21">
        <f>'A. Thermody. result (all suite)'!M115</f>
        <v>10.188981</v>
      </c>
      <c r="J159" s="21">
        <f>'A. Thermody. result (all suite)'!N115</f>
        <v>0.179982</v>
      </c>
      <c r="K159" s="21">
        <f>'A. Thermody. result (all suite)'!O115</f>
        <v>10.188981</v>
      </c>
      <c r="L159" s="21">
        <f>'A. Thermody. result (all suite)'!P115</f>
        <v>12.038796</v>
      </c>
      <c r="M159" s="21">
        <f>'A. Thermody. result (all suite)'!Q115</f>
        <v>1.539846</v>
      </c>
      <c r="N159" s="21">
        <f>'A. Thermody. result (all suite)'!R115</f>
        <v>2.6997300000000002</v>
      </c>
      <c r="O159" s="21">
        <f>'A. Thermody. result (all suite)'!S115</f>
        <v>1.8098190000000001</v>
      </c>
      <c r="P159" s="21">
        <f>'A. Thermody. result (all suite)'!T115</f>
        <v>2.1997800000000001</v>
      </c>
      <c r="Q159" s="21">
        <f t="shared" si="174"/>
        <v>99.999999000000017</v>
      </c>
      <c r="S159" s="19">
        <f t="shared" si="175"/>
        <v>1562</v>
      </c>
      <c r="T159" s="19">
        <f t="shared" si="176"/>
        <v>1</v>
      </c>
      <c r="V159" s="61">
        <f t="shared" si="177"/>
        <v>39.517116786221379</v>
      </c>
      <c r="W159" s="21">
        <f t="shared" si="178"/>
        <v>3.3933282664733526</v>
      </c>
      <c r="X159" s="21">
        <f t="shared" si="179"/>
        <v>12.947454250174983</v>
      </c>
      <c r="Y159" s="21">
        <f t="shared" si="180"/>
        <v>1.9949249751024896</v>
      </c>
      <c r="Z159" s="21">
        <f t="shared" si="181"/>
        <v>9.9648458315168487</v>
      </c>
      <c r="AA159" s="21">
        <f t="shared" si="182"/>
        <v>0.17602279192080791</v>
      </c>
      <c r="AB159" s="21">
        <f t="shared" si="183"/>
        <v>9.9648458315168487</v>
      </c>
      <c r="AC159" s="21">
        <f t="shared" si="184"/>
        <v>11.77396897070293</v>
      </c>
      <c r="AD159" s="21">
        <f t="shared" si="185"/>
        <v>1.5059727753224676</v>
      </c>
      <c r="AE159" s="21">
        <f t="shared" si="186"/>
        <v>2.6403418788121189</v>
      </c>
      <c r="AF159" s="21">
        <f t="shared" si="187"/>
        <v>1.7700069632036797</v>
      </c>
      <c r="AG159" s="21">
        <f t="shared" si="188"/>
        <v>95.64882932096792</v>
      </c>
      <c r="AH159" s="21"/>
      <c r="AI159" s="61">
        <f t="shared" si="189"/>
        <v>41.314793988344739</v>
      </c>
      <c r="AJ159" s="21">
        <f t="shared" si="190"/>
        <v>3.5476945097638271</v>
      </c>
      <c r="AK159" s="21">
        <f t="shared" si="191"/>
        <v>13.536448215928839</v>
      </c>
      <c r="AL159" s="21">
        <f t="shared" si="192"/>
        <v>2.0856763112156216</v>
      </c>
      <c r="AM159" s="21">
        <f t="shared" si="193"/>
        <v>10.418157652591759</v>
      </c>
      <c r="AN159" s="21">
        <f t="shared" si="194"/>
        <v>0.18403026275431955</v>
      </c>
      <c r="AO159" s="21">
        <f t="shared" si="195"/>
        <v>10.418157652591759</v>
      </c>
      <c r="AP159" s="21">
        <f t="shared" si="196"/>
        <v>12.309579797566707</v>
      </c>
      <c r="AQ159" s="21">
        <f t="shared" si="197"/>
        <v>1.5744811368980673</v>
      </c>
      <c r="AR159" s="21">
        <f t="shared" si="198"/>
        <v>2.7604539413147937</v>
      </c>
      <c r="AS159" s="21">
        <f t="shared" si="199"/>
        <v>1.8505265310295469</v>
      </c>
      <c r="AT159" s="21">
        <f t="shared" si="200"/>
        <v>99.999999999999986</v>
      </c>
      <c r="AU159" s="21"/>
      <c r="AV159" s="21">
        <f>AR159*'[1]diagram lines'!$G$39</f>
        <v>2.2914698131109512</v>
      </c>
      <c r="AW159" s="21">
        <f>AK159*'[1]diagram lines'!$G$40</f>
        <v>7.1643869313886217</v>
      </c>
      <c r="AX159" s="21">
        <f>AQ159*'[1]diagram lines'!$G$38</f>
        <v>1.1680323116258977</v>
      </c>
      <c r="AY159" s="21">
        <f>AP159*'[1]diagram lines'!$G$41</f>
        <v>8.797135148482143</v>
      </c>
      <c r="AZ159" s="21">
        <f t="shared" si="201"/>
        <v>4.3349350782128608</v>
      </c>
      <c r="BA159" s="21">
        <f t="shared" si="202"/>
        <v>0.5845312031092702</v>
      </c>
      <c r="BB159" s="21">
        <f t="shared" si="203"/>
        <v>2.0709300567154845</v>
      </c>
      <c r="BC159" s="86">
        <f t="shared" si="204"/>
        <v>0.4828748304450271</v>
      </c>
      <c r="BX159" s="61">
        <f t="shared" si="205"/>
        <v>0.67253593541944079</v>
      </c>
      <c r="BY159" s="21">
        <f t="shared" si="206"/>
        <v>4.343581622433651E-2</v>
      </c>
      <c r="BZ159" s="21">
        <f t="shared" si="207"/>
        <v>0.12984185955276581</v>
      </c>
      <c r="CA159" s="21">
        <f t="shared" si="208"/>
        <v>1.27734736051099E-2</v>
      </c>
      <c r="CB159" s="21">
        <f t="shared" si="209"/>
        <v>0.14180906054279752</v>
      </c>
      <c r="CC159" s="21">
        <f t="shared" si="210"/>
        <v>2.5371017761488582E-3</v>
      </c>
      <c r="CD159" s="21">
        <f t="shared" si="211"/>
        <v>0.25282831265508687</v>
      </c>
      <c r="CE159" s="21">
        <f t="shared" si="212"/>
        <v>0.21467182596291012</v>
      </c>
      <c r="CF159" s="21">
        <f t="shared" si="213"/>
        <v>2.4840232295531537E-2</v>
      </c>
      <c r="CG159" s="21">
        <f t="shared" si="214"/>
        <v>2.8659554140127389E-2</v>
      </c>
      <c r="CH159" s="21">
        <f t="shared" si="215"/>
        <v>1.2750232486050839E-2</v>
      </c>
      <c r="CI159" s="21">
        <f t="shared" si="216"/>
        <v>0.12207436182019979</v>
      </c>
      <c r="CJ159" s="21">
        <f t="shared" si="217"/>
        <v>1.658757766480506</v>
      </c>
      <c r="CL159" s="68">
        <f t="shared" si="218"/>
        <v>0.40544553822732293</v>
      </c>
      <c r="CM159" s="19">
        <f t="shared" si="219"/>
        <v>2.618575002454825E-2</v>
      </c>
      <c r="CN159" s="19">
        <f t="shared" si="220"/>
        <v>7.827656465371656E-2</v>
      </c>
      <c r="CO159" s="19">
        <f t="shared" si="221"/>
        <v>7.7006262537128662E-3</v>
      </c>
      <c r="CP159" s="19">
        <f t="shared" si="222"/>
        <v>8.5491120770263523E-2</v>
      </c>
      <c r="CQ159" s="19">
        <f t="shared" si="223"/>
        <v>1.5295191542837455E-3</v>
      </c>
      <c r="CR159" s="19">
        <f t="shared" si="224"/>
        <v>0.15242027363135072</v>
      </c>
      <c r="CS159" s="19">
        <f t="shared" si="225"/>
        <v>0.12941722432347266</v>
      </c>
      <c r="CT159" s="19">
        <f t="shared" si="226"/>
        <v>1.4975201803115996E-2</v>
      </c>
      <c r="CU159" s="19">
        <f t="shared" si="227"/>
        <v>1.7277721147275306E-2</v>
      </c>
      <c r="CV159" s="19">
        <f t="shared" si="228"/>
        <v>7.6866150945618991E-3</v>
      </c>
      <c r="CW159" s="19">
        <f t="shared" si="229"/>
        <v>7.3593844916375509E-2</v>
      </c>
      <c r="CX159" s="19">
        <f t="shared" si="230"/>
        <v>1</v>
      </c>
      <c r="CZ159" s="68">
        <f t="shared" si="231"/>
        <v>2.4859999999999999E-5</v>
      </c>
      <c r="DA159" s="19">
        <f t="shared" si="232"/>
        <v>1.9336359999999997E-5</v>
      </c>
      <c r="DB159" s="19">
        <f t="shared" si="233"/>
        <v>3.5539999999999995E-5</v>
      </c>
      <c r="DC159" s="19">
        <f t="shared" si="234"/>
        <v>4.0861009999999995E-5</v>
      </c>
      <c r="DD159" s="19">
        <f t="shared" si="235"/>
        <v>1.3165879999999997E-5</v>
      </c>
      <c r="DE159" s="19">
        <f t="shared" si="236"/>
        <v>1.3165879999999997E-5</v>
      </c>
      <c r="DF159" s="19">
        <f t="shared" si="237"/>
        <v>1.222703E-5</v>
      </c>
      <c r="DG159" s="19">
        <f t="shared" si="238"/>
        <v>1.6874859999999997E-5</v>
      </c>
      <c r="DH159" s="19">
        <f t="shared" si="239"/>
        <v>2.5777519999999996E-5</v>
      </c>
      <c r="DI159" s="19">
        <f t="shared" si="240"/>
        <v>3.8209119999999994E-5</v>
      </c>
      <c r="DJ159" s="19">
        <f t="shared" si="241"/>
        <v>0</v>
      </c>
      <c r="DK159" s="19">
        <f t="shared" si="242"/>
        <v>2.206994E-5</v>
      </c>
      <c r="DM159" s="68">
        <f t="shared" si="243"/>
        <v>979.85389930400481</v>
      </c>
      <c r="DN159" s="19">
        <f t="shared" si="244"/>
        <v>108.17536040707323</v>
      </c>
      <c r="DO159" s="19">
        <f t="shared" si="245"/>
        <v>224.56608137571584</v>
      </c>
      <c r="DP159" s="19">
        <f t="shared" si="246"/>
        <v>30.0950222829883</v>
      </c>
      <c r="DQ159" s="19">
        <f t="shared" si="247"/>
        <v>466.54967441169413</v>
      </c>
      <c r="DR159" s="19">
        <f t="shared" si="248"/>
        <v>8.2413092634057836</v>
      </c>
      <c r="DS159" s="19">
        <f t="shared" si="249"/>
        <v>502.3735958236328</v>
      </c>
      <c r="DT159" s="19">
        <f t="shared" si="250"/>
        <v>430.09055719930996</v>
      </c>
      <c r="DU159" s="19">
        <f t="shared" si="251"/>
        <v>36.012493047242742</v>
      </c>
      <c r="DV159" s="19">
        <f t="shared" si="252"/>
        <v>42.596148041968355</v>
      </c>
      <c r="DX159" s="19">
        <f t="shared" si="253"/>
        <v>60.089020876046185</v>
      </c>
      <c r="DZ159" s="99">
        <f t="shared" si="254"/>
        <v>2888.6431620330818</v>
      </c>
      <c r="EA159" s="21">
        <f t="shared" si="255"/>
        <v>2.8886431620330817</v>
      </c>
      <c r="EB159" s="92">
        <f t="shared" si="256"/>
        <v>1289</v>
      </c>
    </row>
    <row r="160" spans="1:132" x14ac:dyDescent="0.3">
      <c r="A160" s="19">
        <f>'A. Thermody. result (all suite)'!C116</f>
        <v>1288</v>
      </c>
      <c r="B160" s="19" t="str">
        <f>'A. Thermody. result (all suite)'!A116</f>
        <v>Basanite</v>
      </c>
      <c r="C160" s="24">
        <f>'A. Thermody. result (all suite)'!G116</f>
        <v>100</v>
      </c>
      <c r="D160" s="19">
        <f>'A. Thermody. result (all suite)'!D116</f>
        <v>10000</v>
      </c>
      <c r="E160" s="61">
        <f>'A. Thermody. result (all suite)'!I116</f>
        <v>40.405959000000003</v>
      </c>
      <c r="F160" s="21">
        <f>'A. Thermody. result (all suite)'!J116</f>
        <v>3.4696530000000001</v>
      </c>
      <c r="G160" s="21">
        <f>'A. Thermody. result (all suite)'!K116</f>
        <v>13.238676</v>
      </c>
      <c r="H160" s="21">
        <f>'A. Thermody. result (all suite)'!L116</f>
        <v>2.0397959999999999</v>
      </c>
      <c r="I160" s="21">
        <f>'A. Thermody. result (all suite)'!M116</f>
        <v>10.188981</v>
      </c>
      <c r="J160" s="21">
        <f>'A. Thermody. result (all suite)'!N116</f>
        <v>0.179982</v>
      </c>
      <c r="K160" s="21">
        <f>'A. Thermody. result (all suite)'!O116</f>
        <v>10.188981</v>
      </c>
      <c r="L160" s="21">
        <f>'A. Thermody. result (all suite)'!P116</f>
        <v>12.038796</v>
      </c>
      <c r="M160" s="21">
        <f>'A. Thermody. result (all suite)'!Q116</f>
        <v>1.539846</v>
      </c>
      <c r="N160" s="21">
        <f>'A. Thermody. result (all suite)'!R116</f>
        <v>2.6997300000000002</v>
      </c>
      <c r="O160" s="21">
        <f>'A. Thermody. result (all suite)'!S116</f>
        <v>1.8098190000000001</v>
      </c>
      <c r="P160" s="21">
        <f>'A. Thermody. result (all suite)'!T116</f>
        <v>2.1997800000000001</v>
      </c>
      <c r="Q160" s="21">
        <f t="shared" si="174"/>
        <v>99.999999000000017</v>
      </c>
      <c r="S160" s="19">
        <f t="shared" si="175"/>
        <v>1561</v>
      </c>
      <c r="T160" s="19">
        <f t="shared" si="176"/>
        <v>1</v>
      </c>
      <c r="V160" s="61">
        <f t="shared" si="177"/>
        <v>39.517116786221379</v>
      </c>
      <c r="W160" s="21">
        <f t="shared" si="178"/>
        <v>3.3933282664733526</v>
      </c>
      <c r="X160" s="21">
        <f t="shared" si="179"/>
        <v>12.947454250174983</v>
      </c>
      <c r="Y160" s="21">
        <f t="shared" si="180"/>
        <v>1.9949249751024896</v>
      </c>
      <c r="Z160" s="21">
        <f t="shared" si="181"/>
        <v>9.9648458315168487</v>
      </c>
      <c r="AA160" s="21">
        <f t="shared" si="182"/>
        <v>0.17602279192080791</v>
      </c>
      <c r="AB160" s="21">
        <f t="shared" si="183"/>
        <v>9.9648458315168487</v>
      </c>
      <c r="AC160" s="21">
        <f t="shared" si="184"/>
        <v>11.77396897070293</v>
      </c>
      <c r="AD160" s="21">
        <f t="shared" si="185"/>
        <v>1.5059727753224676</v>
      </c>
      <c r="AE160" s="21">
        <f t="shared" si="186"/>
        <v>2.6403418788121189</v>
      </c>
      <c r="AF160" s="21">
        <f t="shared" si="187"/>
        <v>1.7700069632036797</v>
      </c>
      <c r="AG160" s="21">
        <f t="shared" si="188"/>
        <v>95.64882932096792</v>
      </c>
      <c r="AH160" s="21"/>
      <c r="AI160" s="61">
        <f t="shared" si="189"/>
        <v>41.314793988344739</v>
      </c>
      <c r="AJ160" s="21">
        <f t="shared" si="190"/>
        <v>3.5476945097638271</v>
      </c>
      <c r="AK160" s="21">
        <f t="shared" si="191"/>
        <v>13.536448215928839</v>
      </c>
      <c r="AL160" s="21">
        <f t="shared" si="192"/>
        <v>2.0856763112156216</v>
      </c>
      <c r="AM160" s="21">
        <f t="shared" si="193"/>
        <v>10.418157652591759</v>
      </c>
      <c r="AN160" s="21">
        <f t="shared" si="194"/>
        <v>0.18403026275431955</v>
      </c>
      <c r="AO160" s="21">
        <f t="shared" si="195"/>
        <v>10.418157652591759</v>
      </c>
      <c r="AP160" s="21">
        <f t="shared" si="196"/>
        <v>12.309579797566707</v>
      </c>
      <c r="AQ160" s="21">
        <f t="shared" si="197"/>
        <v>1.5744811368980673</v>
      </c>
      <c r="AR160" s="21">
        <f t="shared" si="198"/>
        <v>2.7604539413147937</v>
      </c>
      <c r="AS160" s="21">
        <f t="shared" si="199"/>
        <v>1.8505265310295469</v>
      </c>
      <c r="AT160" s="21">
        <f t="shared" si="200"/>
        <v>99.999999999999986</v>
      </c>
      <c r="AU160" s="21"/>
      <c r="AV160" s="21">
        <f>AR160*'[1]diagram lines'!$G$39</f>
        <v>2.2914698131109512</v>
      </c>
      <c r="AW160" s="21">
        <f>AK160*'[1]diagram lines'!$G$40</f>
        <v>7.1643869313886217</v>
      </c>
      <c r="AX160" s="21">
        <f>AQ160*'[1]diagram lines'!$G$38</f>
        <v>1.1680323116258977</v>
      </c>
      <c r="AY160" s="21">
        <f>AP160*'[1]diagram lines'!$G$41</f>
        <v>8.797135148482143</v>
      </c>
      <c r="AZ160" s="21">
        <f t="shared" si="201"/>
        <v>4.3349350782128608</v>
      </c>
      <c r="BA160" s="21">
        <f t="shared" si="202"/>
        <v>0.5845312031092702</v>
      </c>
      <c r="BB160" s="21">
        <f t="shared" si="203"/>
        <v>2.0709300567154845</v>
      </c>
      <c r="BC160" s="86">
        <f t="shared" si="204"/>
        <v>0.4828748304450271</v>
      </c>
      <c r="BX160" s="61">
        <f t="shared" si="205"/>
        <v>0.67253593541944079</v>
      </c>
      <c r="BY160" s="21">
        <f t="shared" si="206"/>
        <v>4.343581622433651E-2</v>
      </c>
      <c r="BZ160" s="21">
        <f t="shared" si="207"/>
        <v>0.12984185955276581</v>
      </c>
      <c r="CA160" s="21">
        <f t="shared" si="208"/>
        <v>1.27734736051099E-2</v>
      </c>
      <c r="CB160" s="21">
        <f t="shared" si="209"/>
        <v>0.14180906054279752</v>
      </c>
      <c r="CC160" s="21">
        <f t="shared" si="210"/>
        <v>2.5371017761488582E-3</v>
      </c>
      <c r="CD160" s="21">
        <f t="shared" si="211"/>
        <v>0.25282831265508687</v>
      </c>
      <c r="CE160" s="21">
        <f t="shared" si="212"/>
        <v>0.21467182596291012</v>
      </c>
      <c r="CF160" s="21">
        <f t="shared" si="213"/>
        <v>2.4840232295531537E-2</v>
      </c>
      <c r="CG160" s="21">
        <f t="shared" si="214"/>
        <v>2.8659554140127389E-2</v>
      </c>
      <c r="CH160" s="21">
        <f t="shared" si="215"/>
        <v>1.2750232486050839E-2</v>
      </c>
      <c r="CI160" s="21">
        <f t="shared" si="216"/>
        <v>0.12207436182019979</v>
      </c>
      <c r="CJ160" s="21">
        <f t="shared" si="217"/>
        <v>1.658757766480506</v>
      </c>
      <c r="CL160" s="68">
        <f t="shared" si="218"/>
        <v>0.40544553822732293</v>
      </c>
      <c r="CM160" s="19">
        <f t="shared" si="219"/>
        <v>2.618575002454825E-2</v>
      </c>
      <c r="CN160" s="19">
        <f t="shared" si="220"/>
        <v>7.827656465371656E-2</v>
      </c>
      <c r="CO160" s="19">
        <f t="shared" si="221"/>
        <v>7.7006262537128662E-3</v>
      </c>
      <c r="CP160" s="19">
        <f t="shared" si="222"/>
        <v>8.5491120770263523E-2</v>
      </c>
      <c r="CQ160" s="19">
        <f t="shared" si="223"/>
        <v>1.5295191542837455E-3</v>
      </c>
      <c r="CR160" s="19">
        <f t="shared" si="224"/>
        <v>0.15242027363135072</v>
      </c>
      <c r="CS160" s="19">
        <f t="shared" si="225"/>
        <v>0.12941722432347266</v>
      </c>
      <c r="CT160" s="19">
        <f t="shared" si="226"/>
        <v>1.4975201803115996E-2</v>
      </c>
      <c r="CU160" s="19">
        <f t="shared" si="227"/>
        <v>1.7277721147275306E-2</v>
      </c>
      <c r="CV160" s="19">
        <f t="shared" si="228"/>
        <v>7.6866150945618991E-3</v>
      </c>
      <c r="CW160" s="19">
        <f t="shared" si="229"/>
        <v>7.3593844916375509E-2</v>
      </c>
      <c r="CX160" s="19">
        <f t="shared" si="230"/>
        <v>1</v>
      </c>
      <c r="CZ160" s="68">
        <f t="shared" si="231"/>
        <v>2.4859999999999999E-5</v>
      </c>
      <c r="DA160" s="19">
        <f t="shared" si="232"/>
        <v>1.9329119999999996E-5</v>
      </c>
      <c r="DB160" s="19">
        <f t="shared" si="233"/>
        <v>3.5539999999999995E-5</v>
      </c>
      <c r="DC160" s="19">
        <f t="shared" si="234"/>
        <v>4.0851919999999996E-5</v>
      </c>
      <c r="DD160" s="19">
        <f t="shared" si="235"/>
        <v>1.3162959999999998E-5</v>
      </c>
      <c r="DE160" s="19">
        <f t="shared" si="236"/>
        <v>1.3162959999999998E-5</v>
      </c>
      <c r="DF160" s="19">
        <f t="shared" si="237"/>
        <v>1.222376E-5</v>
      </c>
      <c r="DG160" s="19">
        <f t="shared" si="238"/>
        <v>1.687112E-5</v>
      </c>
      <c r="DH160" s="19">
        <f t="shared" si="239"/>
        <v>2.5769839999999998E-5</v>
      </c>
      <c r="DI160" s="19">
        <f t="shared" si="240"/>
        <v>3.819703999999999E-5</v>
      </c>
      <c r="DJ160" s="19">
        <f t="shared" si="241"/>
        <v>0</v>
      </c>
      <c r="DK160" s="19">
        <f t="shared" si="242"/>
        <v>2.2060479999999999E-5</v>
      </c>
      <c r="DM160" s="68">
        <f t="shared" si="243"/>
        <v>979.85389930400481</v>
      </c>
      <c r="DN160" s="19">
        <f t="shared" si="244"/>
        <v>108.21587904472189</v>
      </c>
      <c r="DO160" s="19">
        <f t="shared" si="245"/>
        <v>224.56608137571584</v>
      </c>
      <c r="DP160" s="19">
        <f t="shared" si="246"/>
        <v>30.101718755334087</v>
      </c>
      <c r="DQ160" s="19">
        <f t="shared" si="247"/>
        <v>466.65317127328768</v>
      </c>
      <c r="DR160" s="19">
        <f t="shared" si="248"/>
        <v>8.2431374709707317</v>
      </c>
      <c r="DS160" s="19">
        <f t="shared" si="249"/>
        <v>502.50798668686497</v>
      </c>
      <c r="DT160" s="19">
        <f t="shared" si="250"/>
        <v>430.18589993197531</v>
      </c>
      <c r="DU160" s="19">
        <f t="shared" si="251"/>
        <v>36.023225591434041</v>
      </c>
      <c r="DV160" s="19">
        <f t="shared" si="252"/>
        <v>42.609619281319553</v>
      </c>
      <c r="DX160" s="19">
        <f t="shared" si="253"/>
        <v>60.114788317982516</v>
      </c>
      <c r="DZ160" s="99">
        <f t="shared" si="254"/>
        <v>2889.0754070336111</v>
      </c>
      <c r="EA160" s="21">
        <f t="shared" si="255"/>
        <v>2.8890754070336113</v>
      </c>
      <c r="EB160" s="92">
        <f t="shared" si="256"/>
        <v>1288</v>
      </c>
    </row>
    <row r="161" spans="1:132" x14ac:dyDescent="0.3">
      <c r="A161" s="19">
        <f>'A. Thermody. result (all suite)'!C117</f>
        <v>1287</v>
      </c>
      <c r="B161" s="19" t="str">
        <f>'A. Thermody. result (all suite)'!A117</f>
        <v>Basanite</v>
      </c>
      <c r="C161" s="24">
        <f>'A. Thermody. result (all suite)'!G117</f>
        <v>100</v>
      </c>
      <c r="D161" s="19">
        <f>'A. Thermody. result (all suite)'!D117</f>
        <v>10000</v>
      </c>
      <c r="E161" s="61">
        <f>'A. Thermody. result (all suite)'!I117</f>
        <v>40.405959000000003</v>
      </c>
      <c r="F161" s="21">
        <f>'A. Thermody. result (all suite)'!J117</f>
        <v>3.4696530000000001</v>
      </c>
      <c r="G161" s="21">
        <f>'A. Thermody. result (all suite)'!K117</f>
        <v>13.238676</v>
      </c>
      <c r="H161" s="21">
        <f>'A. Thermody. result (all suite)'!L117</f>
        <v>2.0397959999999999</v>
      </c>
      <c r="I161" s="21">
        <f>'A. Thermody. result (all suite)'!M117</f>
        <v>10.188981</v>
      </c>
      <c r="J161" s="21">
        <f>'A. Thermody. result (all suite)'!N117</f>
        <v>0.179982</v>
      </c>
      <c r="K161" s="21">
        <f>'A. Thermody. result (all suite)'!O117</f>
        <v>10.188981</v>
      </c>
      <c r="L161" s="21">
        <f>'A. Thermody. result (all suite)'!P117</f>
        <v>12.038796</v>
      </c>
      <c r="M161" s="21">
        <f>'A. Thermody. result (all suite)'!Q117</f>
        <v>1.539846</v>
      </c>
      <c r="N161" s="21">
        <f>'A. Thermody. result (all suite)'!R117</f>
        <v>2.6997300000000002</v>
      </c>
      <c r="O161" s="21">
        <f>'A. Thermody. result (all suite)'!S117</f>
        <v>1.8098190000000001</v>
      </c>
      <c r="P161" s="21">
        <f>'A. Thermody. result (all suite)'!T117</f>
        <v>2.1997800000000001</v>
      </c>
      <c r="Q161" s="21">
        <f t="shared" si="174"/>
        <v>99.999999000000017</v>
      </c>
      <c r="S161" s="19">
        <f t="shared" si="175"/>
        <v>1560</v>
      </c>
      <c r="T161" s="19">
        <f t="shared" si="176"/>
        <v>1</v>
      </c>
      <c r="V161" s="61">
        <f t="shared" si="177"/>
        <v>39.517116786221379</v>
      </c>
      <c r="W161" s="21">
        <f t="shared" si="178"/>
        <v>3.3933282664733526</v>
      </c>
      <c r="X161" s="21">
        <f t="shared" si="179"/>
        <v>12.947454250174983</v>
      </c>
      <c r="Y161" s="21">
        <f t="shared" si="180"/>
        <v>1.9949249751024896</v>
      </c>
      <c r="Z161" s="21">
        <f t="shared" si="181"/>
        <v>9.9648458315168487</v>
      </c>
      <c r="AA161" s="21">
        <f t="shared" si="182"/>
        <v>0.17602279192080791</v>
      </c>
      <c r="AB161" s="21">
        <f t="shared" si="183"/>
        <v>9.9648458315168487</v>
      </c>
      <c r="AC161" s="21">
        <f t="shared" si="184"/>
        <v>11.77396897070293</v>
      </c>
      <c r="AD161" s="21">
        <f t="shared" si="185"/>
        <v>1.5059727753224676</v>
      </c>
      <c r="AE161" s="21">
        <f t="shared" si="186"/>
        <v>2.6403418788121189</v>
      </c>
      <c r="AF161" s="21">
        <f t="shared" si="187"/>
        <v>1.7700069632036797</v>
      </c>
      <c r="AG161" s="21">
        <f t="shared" si="188"/>
        <v>95.64882932096792</v>
      </c>
      <c r="AH161" s="21"/>
      <c r="AI161" s="61">
        <f t="shared" si="189"/>
        <v>41.314793988344739</v>
      </c>
      <c r="AJ161" s="21">
        <f t="shared" si="190"/>
        <v>3.5476945097638271</v>
      </c>
      <c r="AK161" s="21">
        <f t="shared" si="191"/>
        <v>13.536448215928839</v>
      </c>
      <c r="AL161" s="21">
        <f t="shared" si="192"/>
        <v>2.0856763112156216</v>
      </c>
      <c r="AM161" s="21">
        <f t="shared" si="193"/>
        <v>10.418157652591759</v>
      </c>
      <c r="AN161" s="21">
        <f t="shared" si="194"/>
        <v>0.18403026275431955</v>
      </c>
      <c r="AO161" s="21">
        <f t="shared" si="195"/>
        <v>10.418157652591759</v>
      </c>
      <c r="AP161" s="21">
        <f t="shared" si="196"/>
        <v>12.309579797566707</v>
      </c>
      <c r="AQ161" s="21">
        <f t="shared" si="197"/>
        <v>1.5744811368980673</v>
      </c>
      <c r="AR161" s="21">
        <f t="shared" si="198"/>
        <v>2.7604539413147937</v>
      </c>
      <c r="AS161" s="21">
        <f t="shared" si="199"/>
        <v>1.8505265310295469</v>
      </c>
      <c r="AT161" s="21">
        <f t="shared" si="200"/>
        <v>99.999999999999986</v>
      </c>
      <c r="AU161" s="21"/>
      <c r="AV161" s="21">
        <f>AR161*'[1]diagram lines'!$G$39</f>
        <v>2.2914698131109512</v>
      </c>
      <c r="AW161" s="21">
        <f>AK161*'[1]diagram lines'!$G$40</f>
        <v>7.1643869313886217</v>
      </c>
      <c r="AX161" s="21">
        <f>AQ161*'[1]diagram lines'!$G$38</f>
        <v>1.1680323116258977</v>
      </c>
      <c r="AY161" s="21">
        <f>AP161*'[1]diagram lines'!$G$41</f>
        <v>8.797135148482143</v>
      </c>
      <c r="AZ161" s="21">
        <f t="shared" si="201"/>
        <v>4.3349350782128608</v>
      </c>
      <c r="BA161" s="21">
        <f t="shared" si="202"/>
        <v>0.5845312031092702</v>
      </c>
      <c r="BB161" s="21">
        <f t="shared" si="203"/>
        <v>2.0709300567154845</v>
      </c>
      <c r="BC161" s="86">
        <f t="shared" si="204"/>
        <v>0.4828748304450271</v>
      </c>
      <c r="BX161" s="61">
        <f t="shared" si="205"/>
        <v>0.67253593541944079</v>
      </c>
      <c r="BY161" s="21">
        <f t="shared" si="206"/>
        <v>4.343581622433651E-2</v>
      </c>
      <c r="BZ161" s="21">
        <f t="shared" si="207"/>
        <v>0.12984185955276581</v>
      </c>
      <c r="CA161" s="21">
        <f t="shared" si="208"/>
        <v>1.27734736051099E-2</v>
      </c>
      <c r="CB161" s="21">
        <f t="shared" si="209"/>
        <v>0.14180906054279752</v>
      </c>
      <c r="CC161" s="21">
        <f t="shared" si="210"/>
        <v>2.5371017761488582E-3</v>
      </c>
      <c r="CD161" s="21">
        <f t="shared" si="211"/>
        <v>0.25282831265508687</v>
      </c>
      <c r="CE161" s="21">
        <f t="shared" si="212"/>
        <v>0.21467182596291012</v>
      </c>
      <c r="CF161" s="21">
        <f t="shared" si="213"/>
        <v>2.4840232295531537E-2</v>
      </c>
      <c r="CG161" s="21">
        <f t="shared" si="214"/>
        <v>2.8659554140127389E-2</v>
      </c>
      <c r="CH161" s="21">
        <f t="shared" si="215"/>
        <v>1.2750232486050839E-2</v>
      </c>
      <c r="CI161" s="21">
        <f t="shared" si="216"/>
        <v>0.12207436182019979</v>
      </c>
      <c r="CJ161" s="21">
        <f t="shared" si="217"/>
        <v>1.658757766480506</v>
      </c>
      <c r="CL161" s="68">
        <f t="shared" si="218"/>
        <v>0.40544553822732293</v>
      </c>
      <c r="CM161" s="19">
        <f t="shared" si="219"/>
        <v>2.618575002454825E-2</v>
      </c>
      <c r="CN161" s="19">
        <f t="shared" si="220"/>
        <v>7.827656465371656E-2</v>
      </c>
      <c r="CO161" s="19">
        <f t="shared" si="221"/>
        <v>7.7006262537128662E-3</v>
      </c>
      <c r="CP161" s="19">
        <f t="shared" si="222"/>
        <v>8.5491120770263523E-2</v>
      </c>
      <c r="CQ161" s="19">
        <f t="shared" si="223"/>
        <v>1.5295191542837455E-3</v>
      </c>
      <c r="CR161" s="19">
        <f t="shared" si="224"/>
        <v>0.15242027363135072</v>
      </c>
      <c r="CS161" s="19">
        <f t="shared" si="225"/>
        <v>0.12941722432347266</v>
      </c>
      <c r="CT161" s="19">
        <f t="shared" si="226"/>
        <v>1.4975201803115996E-2</v>
      </c>
      <c r="CU161" s="19">
        <f t="shared" si="227"/>
        <v>1.7277721147275306E-2</v>
      </c>
      <c r="CV161" s="19">
        <f t="shared" si="228"/>
        <v>7.6866150945618991E-3</v>
      </c>
      <c r="CW161" s="19">
        <f t="shared" si="229"/>
        <v>7.3593844916375509E-2</v>
      </c>
      <c r="CX161" s="19">
        <f t="shared" si="230"/>
        <v>1</v>
      </c>
      <c r="CZ161" s="68">
        <f t="shared" si="231"/>
        <v>2.4859999999999999E-5</v>
      </c>
      <c r="DA161" s="19">
        <f t="shared" si="232"/>
        <v>1.9321879999999997E-5</v>
      </c>
      <c r="DB161" s="19">
        <f t="shared" si="233"/>
        <v>3.5539999999999995E-5</v>
      </c>
      <c r="DC161" s="19">
        <f t="shared" si="234"/>
        <v>4.0842829999999997E-5</v>
      </c>
      <c r="DD161" s="19">
        <f t="shared" si="235"/>
        <v>1.3160039999999997E-5</v>
      </c>
      <c r="DE161" s="19">
        <f t="shared" si="236"/>
        <v>1.3160039999999997E-5</v>
      </c>
      <c r="DF161" s="19">
        <f t="shared" si="237"/>
        <v>1.222049E-5</v>
      </c>
      <c r="DG161" s="19">
        <f t="shared" si="238"/>
        <v>1.6867379999999999E-5</v>
      </c>
      <c r="DH161" s="19">
        <f t="shared" si="239"/>
        <v>2.5762159999999996E-5</v>
      </c>
      <c r="DI161" s="19">
        <f t="shared" si="240"/>
        <v>3.8184959999999992E-5</v>
      </c>
      <c r="DJ161" s="19">
        <f t="shared" si="241"/>
        <v>0</v>
      </c>
      <c r="DK161" s="19">
        <f t="shared" si="242"/>
        <v>2.2051019999999997E-5</v>
      </c>
      <c r="DM161" s="68">
        <f t="shared" si="243"/>
        <v>979.85389930400481</v>
      </c>
      <c r="DN161" s="19">
        <f t="shared" si="244"/>
        <v>108.25642804742161</v>
      </c>
      <c r="DO161" s="19">
        <f t="shared" si="245"/>
        <v>224.56608137571584</v>
      </c>
      <c r="DP161" s="19">
        <f t="shared" si="246"/>
        <v>30.108418208420122</v>
      </c>
      <c r="DQ161" s="19">
        <f t="shared" si="247"/>
        <v>466.7567140634402</v>
      </c>
      <c r="DR161" s="19">
        <f t="shared" si="248"/>
        <v>8.2449664898350559</v>
      </c>
      <c r="DS161" s="19">
        <f t="shared" si="249"/>
        <v>502.64244947161961</v>
      </c>
      <c r="DT161" s="19">
        <f t="shared" si="250"/>
        <v>430.28128494528175</v>
      </c>
      <c r="DU161" s="19">
        <f t="shared" si="251"/>
        <v>36.033964534618242</v>
      </c>
      <c r="DV161" s="19">
        <f t="shared" si="252"/>
        <v>42.62309904405646</v>
      </c>
      <c r="DX161" s="19">
        <f t="shared" si="253"/>
        <v>60.140577868646751</v>
      </c>
      <c r="DZ161" s="99">
        <f t="shared" si="254"/>
        <v>2889.5078833530602</v>
      </c>
      <c r="EA161" s="21">
        <f t="shared" si="255"/>
        <v>2.8895078833530601</v>
      </c>
      <c r="EB161" s="92">
        <f t="shared" si="256"/>
        <v>1287</v>
      </c>
    </row>
    <row r="162" spans="1:132" x14ac:dyDescent="0.3">
      <c r="A162" s="19">
        <f>'A. Thermody. result (all suite)'!C118</f>
        <v>1286</v>
      </c>
      <c r="B162" s="19" t="str">
        <f>'A. Thermody. result (all suite)'!A118</f>
        <v>Basanite</v>
      </c>
      <c r="C162" s="24">
        <f>'A. Thermody. result (all suite)'!G118</f>
        <v>100</v>
      </c>
      <c r="D162" s="19">
        <f>'A. Thermody. result (all suite)'!D118</f>
        <v>10000</v>
      </c>
      <c r="E162" s="61">
        <f>'A. Thermody. result (all suite)'!I118</f>
        <v>40.405959000000003</v>
      </c>
      <c r="F162" s="21">
        <f>'A. Thermody. result (all suite)'!J118</f>
        <v>3.4696530000000001</v>
      </c>
      <c r="G162" s="21">
        <f>'A. Thermody. result (all suite)'!K118</f>
        <v>13.238676</v>
      </c>
      <c r="H162" s="21">
        <f>'A. Thermody. result (all suite)'!L118</f>
        <v>2.0397959999999999</v>
      </c>
      <c r="I162" s="21">
        <f>'A. Thermody. result (all suite)'!M118</f>
        <v>10.188981</v>
      </c>
      <c r="J162" s="21">
        <f>'A. Thermody. result (all suite)'!N118</f>
        <v>0.179982</v>
      </c>
      <c r="K162" s="21">
        <f>'A. Thermody. result (all suite)'!O118</f>
        <v>10.188981</v>
      </c>
      <c r="L162" s="21">
        <f>'A. Thermody. result (all suite)'!P118</f>
        <v>12.038796</v>
      </c>
      <c r="M162" s="21">
        <f>'A. Thermody. result (all suite)'!Q118</f>
        <v>1.539846</v>
      </c>
      <c r="N162" s="21">
        <f>'A. Thermody. result (all suite)'!R118</f>
        <v>2.6997300000000002</v>
      </c>
      <c r="O162" s="21">
        <f>'A. Thermody. result (all suite)'!S118</f>
        <v>1.8098190000000001</v>
      </c>
      <c r="P162" s="21">
        <f>'A. Thermody. result (all suite)'!T118</f>
        <v>2.1997800000000001</v>
      </c>
      <c r="Q162" s="21">
        <f t="shared" si="174"/>
        <v>99.999999000000017</v>
      </c>
      <c r="S162" s="19">
        <f t="shared" si="175"/>
        <v>1559</v>
      </c>
      <c r="T162" s="19">
        <f t="shared" si="176"/>
        <v>1</v>
      </c>
      <c r="V162" s="61">
        <f t="shared" si="177"/>
        <v>39.517116786221379</v>
      </c>
      <c r="W162" s="21">
        <f t="shared" si="178"/>
        <v>3.3933282664733526</v>
      </c>
      <c r="X162" s="21">
        <f t="shared" si="179"/>
        <v>12.947454250174983</v>
      </c>
      <c r="Y162" s="21">
        <f t="shared" si="180"/>
        <v>1.9949249751024896</v>
      </c>
      <c r="Z162" s="21">
        <f t="shared" si="181"/>
        <v>9.9648458315168487</v>
      </c>
      <c r="AA162" s="21">
        <f t="shared" si="182"/>
        <v>0.17602279192080791</v>
      </c>
      <c r="AB162" s="21">
        <f t="shared" si="183"/>
        <v>9.9648458315168487</v>
      </c>
      <c r="AC162" s="21">
        <f t="shared" si="184"/>
        <v>11.77396897070293</v>
      </c>
      <c r="AD162" s="21">
        <f t="shared" si="185"/>
        <v>1.5059727753224676</v>
      </c>
      <c r="AE162" s="21">
        <f t="shared" si="186"/>
        <v>2.6403418788121189</v>
      </c>
      <c r="AF162" s="21">
        <f t="shared" si="187"/>
        <v>1.7700069632036797</v>
      </c>
      <c r="AG162" s="21">
        <f t="shared" si="188"/>
        <v>95.64882932096792</v>
      </c>
      <c r="AH162" s="21"/>
      <c r="AI162" s="61">
        <f t="shared" si="189"/>
        <v>41.314793988344739</v>
      </c>
      <c r="AJ162" s="21">
        <f t="shared" si="190"/>
        <v>3.5476945097638271</v>
      </c>
      <c r="AK162" s="21">
        <f t="shared" si="191"/>
        <v>13.536448215928839</v>
      </c>
      <c r="AL162" s="21">
        <f t="shared" si="192"/>
        <v>2.0856763112156216</v>
      </c>
      <c r="AM162" s="21">
        <f t="shared" si="193"/>
        <v>10.418157652591759</v>
      </c>
      <c r="AN162" s="21">
        <f t="shared" si="194"/>
        <v>0.18403026275431955</v>
      </c>
      <c r="AO162" s="21">
        <f t="shared" si="195"/>
        <v>10.418157652591759</v>
      </c>
      <c r="AP162" s="21">
        <f t="shared" si="196"/>
        <v>12.309579797566707</v>
      </c>
      <c r="AQ162" s="21">
        <f t="shared" si="197"/>
        <v>1.5744811368980673</v>
      </c>
      <c r="AR162" s="21">
        <f t="shared" si="198"/>
        <v>2.7604539413147937</v>
      </c>
      <c r="AS162" s="21">
        <f t="shared" si="199"/>
        <v>1.8505265310295469</v>
      </c>
      <c r="AT162" s="21">
        <f t="shared" si="200"/>
        <v>99.999999999999986</v>
      </c>
      <c r="AU162" s="21"/>
      <c r="AV162" s="21">
        <f>AR162*'[1]diagram lines'!$G$39</f>
        <v>2.2914698131109512</v>
      </c>
      <c r="AW162" s="21">
        <f>AK162*'[1]diagram lines'!$G$40</f>
        <v>7.1643869313886217</v>
      </c>
      <c r="AX162" s="21">
        <f>AQ162*'[1]diagram lines'!$G$38</f>
        <v>1.1680323116258977</v>
      </c>
      <c r="AY162" s="21">
        <f>AP162*'[1]diagram lines'!$G$41</f>
        <v>8.797135148482143</v>
      </c>
      <c r="AZ162" s="21">
        <f t="shared" si="201"/>
        <v>4.3349350782128608</v>
      </c>
      <c r="BA162" s="21">
        <f t="shared" si="202"/>
        <v>0.5845312031092702</v>
      </c>
      <c r="BB162" s="21">
        <f t="shared" si="203"/>
        <v>2.0709300567154845</v>
      </c>
      <c r="BC162" s="86">
        <f t="shared" si="204"/>
        <v>0.4828748304450271</v>
      </c>
      <c r="BX162" s="61">
        <f t="shared" si="205"/>
        <v>0.67253593541944079</v>
      </c>
      <c r="BY162" s="21">
        <f t="shared" si="206"/>
        <v>4.343581622433651E-2</v>
      </c>
      <c r="BZ162" s="21">
        <f t="shared" si="207"/>
        <v>0.12984185955276581</v>
      </c>
      <c r="CA162" s="21">
        <f t="shared" si="208"/>
        <v>1.27734736051099E-2</v>
      </c>
      <c r="CB162" s="21">
        <f t="shared" si="209"/>
        <v>0.14180906054279752</v>
      </c>
      <c r="CC162" s="21">
        <f t="shared" si="210"/>
        <v>2.5371017761488582E-3</v>
      </c>
      <c r="CD162" s="21">
        <f t="shared" si="211"/>
        <v>0.25282831265508687</v>
      </c>
      <c r="CE162" s="21">
        <f t="shared" si="212"/>
        <v>0.21467182596291012</v>
      </c>
      <c r="CF162" s="21">
        <f t="shared" si="213"/>
        <v>2.4840232295531537E-2</v>
      </c>
      <c r="CG162" s="21">
        <f t="shared" si="214"/>
        <v>2.8659554140127389E-2</v>
      </c>
      <c r="CH162" s="21">
        <f t="shared" si="215"/>
        <v>1.2750232486050839E-2</v>
      </c>
      <c r="CI162" s="21">
        <f t="shared" si="216"/>
        <v>0.12207436182019979</v>
      </c>
      <c r="CJ162" s="21">
        <f t="shared" si="217"/>
        <v>1.658757766480506</v>
      </c>
      <c r="CL162" s="68">
        <f t="shared" si="218"/>
        <v>0.40544553822732293</v>
      </c>
      <c r="CM162" s="19">
        <f t="shared" si="219"/>
        <v>2.618575002454825E-2</v>
      </c>
      <c r="CN162" s="19">
        <f t="shared" si="220"/>
        <v>7.827656465371656E-2</v>
      </c>
      <c r="CO162" s="19">
        <f t="shared" si="221"/>
        <v>7.7006262537128662E-3</v>
      </c>
      <c r="CP162" s="19">
        <f t="shared" si="222"/>
        <v>8.5491120770263523E-2</v>
      </c>
      <c r="CQ162" s="19">
        <f t="shared" si="223"/>
        <v>1.5295191542837455E-3</v>
      </c>
      <c r="CR162" s="19">
        <f t="shared" si="224"/>
        <v>0.15242027363135072</v>
      </c>
      <c r="CS162" s="19">
        <f t="shared" si="225"/>
        <v>0.12941722432347266</v>
      </c>
      <c r="CT162" s="19">
        <f t="shared" si="226"/>
        <v>1.4975201803115996E-2</v>
      </c>
      <c r="CU162" s="19">
        <f t="shared" si="227"/>
        <v>1.7277721147275306E-2</v>
      </c>
      <c r="CV162" s="19">
        <f t="shared" si="228"/>
        <v>7.6866150945618991E-3</v>
      </c>
      <c r="CW162" s="19">
        <f t="shared" si="229"/>
        <v>7.3593844916375509E-2</v>
      </c>
      <c r="CX162" s="19">
        <f t="shared" si="230"/>
        <v>1</v>
      </c>
      <c r="CZ162" s="68">
        <f t="shared" si="231"/>
        <v>2.4859999999999999E-5</v>
      </c>
      <c r="DA162" s="19">
        <f t="shared" si="232"/>
        <v>1.9314639999999996E-5</v>
      </c>
      <c r="DB162" s="19">
        <f t="shared" si="233"/>
        <v>3.5539999999999995E-5</v>
      </c>
      <c r="DC162" s="19">
        <f t="shared" si="234"/>
        <v>4.0833739999999998E-5</v>
      </c>
      <c r="DD162" s="19">
        <f t="shared" si="235"/>
        <v>1.3157119999999998E-5</v>
      </c>
      <c r="DE162" s="19">
        <f t="shared" si="236"/>
        <v>1.3157119999999998E-5</v>
      </c>
      <c r="DF162" s="19">
        <f t="shared" si="237"/>
        <v>1.221722E-5</v>
      </c>
      <c r="DG162" s="19">
        <f t="shared" si="238"/>
        <v>1.6863639999999998E-5</v>
      </c>
      <c r="DH162" s="19">
        <f t="shared" si="239"/>
        <v>2.5754479999999997E-5</v>
      </c>
      <c r="DI162" s="19">
        <f t="shared" si="240"/>
        <v>3.8172879999999994E-5</v>
      </c>
      <c r="DJ162" s="19">
        <f t="shared" si="241"/>
        <v>0</v>
      </c>
      <c r="DK162" s="19">
        <f t="shared" si="242"/>
        <v>2.204156E-5</v>
      </c>
      <c r="DM162" s="68">
        <f t="shared" si="243"/>
        <v>979.85389930400481</v>
      </c>
      <c r="DN162" s="19">
        <f t="shared" si="244"/>
        <v>108.29700744931901</v>
      </c>
      <c r="DO162" s="19">
        <f t="shared" si="245"/>
        <v>224.56608137571584</v>
      </c>
      <c r="DP162" s="19">
        <f t="shared" si="246"/>
        <v>30.115120644237038</v>
      </c>
      <c r="DQ162" s="19">
        <f t="shared" si="247"/>
        <v>466.86030281273065</v>
      </c>
      <c r="DR162" s="19">
        <f t="shared" si="248"/>
        <v>8.2467963205389108</v>
      </c>
      <c r="DS162" s="19">
        <f t="shared" si="249"/>
        <v>502.77698423564715</v>
      </c>
      <c r="DT162" s="19">
        <f t="shared" si="250"/>
        <v>430.37671226736023</v>
      </c>
      <c r="DU162" s="19">
        <f t="shared" si="251"/>
        <v>36.044709882519882</v>
      </c>
      <c r="DV162" s="19">
        <f t="shared" si="252"/>
        <v>42.636587338270886</v>
      </c>
      <c r="DX162" s="19">
        <f t="shared" si="253"/>
        <v>60.166389556505379</v>
      </c>
      <c r="DZ162" s="99">
        <f t="shared" si="254"/>
        <v>2889.9405911868498</v>
      </c>
      <c r="EA162" s="21">
        <f t="shared" si="255"/>
        <v>2.8899405911868499</v>
      </c>
      <c r="EB162" s="92">
        <f t="shared" si="256"/>
        <v>1286</v>
      </c>
    </row>
    <row r="163" spans="1:132" x14ac:dyDescent="0.3">
      <c r="A163" s="19">
        <f>'A. Thermody. result (all suite)'!C119</f>
        <v>1285</v>
      </c>
      <c r="B163" s="19" t="str">
        <f>'A. Thermody. result (all suite)'!A119</f>
        <v>Basanite</v>
      </c>
      <c r="C163" s="24">
        <f>'A. Thermody. result (all suite)'!G119</f>
        <v>100</v>
      </c>
      <c r="D163" s="19">
        <f>'A. Thermody. result (all suite)'!D119</f>
        <v>10000</v>
      </c>
      <c r="E163" s="61">
        <f>'A. Thermody. result (all suite)'!I119</f>
        <v>40.405959000000003</v>
      </c>
      <c r="F163" s="21">
        <f>'A. Thermody. result (all suite)'!J119</f>
        <v>3.4696530000000001</v>
      </c>
      <c r="G163" s="21">
        <f>'A. Thermody. result (all suite)'!K119</f>
        <v>13.238676</v>
      </c>
      <c r="H163" s="21">
        <f>'A. Thermody. result (all suite)'!L119</f>
        <v>2.0397959999999999</v>
      </c>
      <c r="I163" s="21">
        <f>'A. Thermody. result (all suite)'!M119</f>
        <v>10.188981</v>
      </c>
      <c r="J163" s="21">
        <f>'A. Thermody. result (all suite)'!N119</f>
        <v>0.179982</v>
      </c>
      <c r="K163" s="21">
        <f>'A. Thermody. result (all suite)'!O119</f>
        <v>10.188981</v>
      </c>
      <c r="L163" s="21">
        <f>'A. Thermody. result (all suite)'!P119</f>
        <v>12.038796</v>
      </c>
      <c r="M163" s="21">
        <f>'A. Thermody. result (all suite)'!Q119</f>
        <v>1.539846</v>
      </c>
      <c r="N163" s="21">
        <f>'A. Thermody. result (all suite)'!R119</f>
        <v>2.6997300000000002</v>
      </c>
      <c r="O163" s="21">
        <f>'A. Thermody. result (all suite)'!S119</f>
        <v>1.8098190000000001</v>
      </c>
      <c r="P163" s="21">
        <f>'A. Thermody. result (all suite)'!T119</f>
        <v>2.1997800000000001</v>
      </c>
      <c r="Q163" s="21">
        <f t="shared" si="174"/>
        <v>99.999999000000017</v>
      </c>
      <c r="S163" s="19">
        <f t="shared" si="175"/>
        <v>1558</v>
      </c>
      <c r="T163" s="19">
        <f t="shared" si="176"/>
        <v>1</v>
      </c>
      <c r="V163" s="61">
        <f t="shared" si="177"/>
        <v>39.517116786221379</v>
      </c>
      <c r="W163" s="21">
        <f t="shared" si="178"/>
        <v>3.3933282664733526</v>
      </c>
      <c r="X163" s="21">
        <f t="shared" si="179"/>
        <v>12.947454250174983</v>
      </c>
      <c r="Y163" s="21">
        <f t="shared" si="180"/>
        <v>1.9949249751024896</v>
      </c>
      <c r="Z163" s="21">
        <f t="shared" si="181"/>
        <v>9.9648458315168487</v>
      </c>
      <c r="AA163" s="21">
        <f t="shared" si="182"/>
        <v>0.17602279192080791</v>
      </c>
      <c r="AB163" s="21">
        <f t="shared" si="183"/>
        <v>9.9648458315168487</v>
      </c>
      <c r="AC163" s="21">
        <f t="shared" si="184"/>
        <v>11.77396897070293</v>
      </c>
      <c r="AD163" s="21">
        <f t="shared" si="185"/>
        <v>1.5059727753224676</v>
      </c>
      <c r="AE163" s="21">
        <f t="shared" si="186"/>
        <v>2.6403418788121189</v>
      </c>
      <c r="AF163" s="21">
        <f t="shared" si="187"/>
        <v>1.7700069632036797</v>
      </c>
      <c r="AG163" s="21">
        <f t="shared" si="188"/>
        <v>95.64882932096792</v>
      </c>
      <c r="AH163" s="21"/>
      <c r="AI163" s="61">
        <f t="shared" si="189"/>
        <v>41.314793988344739</v>
      </c>
      <c r="AJ163" s="21">
        <f t="shared" si="190"/>
        <v>3.5476945097638271</v>
      </c>
      <c r="AK163" s="21">
        <f t="shared" si="191"/>
        <v>13.536448215928839</v>
      </c>
      <c r="AL163" s="21">
        <f t="shared" si="192"/>
        <v>2.0856763112156216</v>
      </c>
      <c r="AM163" s="21">
        <f t="shared" si="193"/>
        <v>10.418157652591759</v>
      </c>
      <c r="AN163" s="21">
        <f t="shared" si="194"/>
        <v>0.18403026275431955</v>
      </c>
      <c r="AO163" s="21">
        <f t="shared" si="195"/>
        <v>10.418157652591759</v>
      </c>
      <c r="AP163" s="21">
        <f t="shared" si="196"/>
        <v>12.309579797566707</v>
      </c>
      <c r="AQ163" s="21">
        <f t="shared" si="197"/>
        <v>1.5744811368980673</v>
      </c>
      <c r="AR163" s="21">
        <f t="shared" si="198"/>
        <v>2.7604539413147937</v>
      </c>
      <c r="AS163" s="21">
        <f t="shared" si="199"/>
        <v>1.8505265310295469</v>
      </c>
      <c r="AT163" s="21">
        <f t="shared" si="200"/>
        <v>99.999999999999986</v>
      </c>
      <c r="AU163" s="21"/>
      <c r="AV163" s="21">
        <f>AR163*'[1]diagram lines'!$G$39</f>
        <v>2.2914698131109512</v>
      </c>
      <c r="AW163" s="21">
        <f>AK163*'[1]diagram lines'!$G$40</f>
        <v>7.1643869313886217</v>
      </c>
      <c r="AX163" s="21">
        <f>AQ163*'[1]diagram lines'!$G$38</f>
        <v>1.1680323116258977</v>
      </c>
      <c r="AY163" s="21">
        <f>AP163*'[1]diagram lines'!$G$41</f>
        <v>8.797135148482143</v>
      </c>
      <c r="AZ163" s="21">
        <f t="shared" si="201"/>
        <v>4.3349350782128608</v>
      </c>
      <c r="BA163" s="21">
        <f t="shared" si="202"/>
        <v>0.5845312031092702</v>
      </c>
      <c r="BB163" s="21">
        <f t="shared" si="203"/>
        <v>2.0709300567154845</v>
      </c>
      <c r="BC163" s="86">
        <f t="shared" si="204"/>
        <v>0.4828748304450271</v>
      </c>
      <c r="BX163" s="61">
        <f t="shared" si="205"/>
        <v>0.67253593541944079</v>
      </c>
      <c r="BY163" s="21">
        <f t="shared" si="206"/>
        <v>4.343581622433651E-2</v>
      </c>
      <c r="BZ163" s="21">
        <f t="shared" si="207"/>
        <v>0.12984185955276581</v>
      </c>
      <c r="CA163" s="21">
        <f t="shared" si="208"/>
        <v>1.27734736051099E-2</v>
      </c>
      <c r="CB163" s="21">
        <f t="shared" si="209"/>
        <v>0.14180906054279752</v>
      </c>
      <c r="CC163" s="21">
        <f t="shared" si="210"/>
        <v>2.5371017761488582E-3</v>
      </c>
      <c r="CD163" s="21">
        <f t="shared" si="211"/>
        <v>0.25282831265508687</v>
      </c>
      <c r="CE163" s="21">
        <f t="shared" si="212"/>
        <v>0.21467182596291012</v>
      </c>
      <c r="CF163" s="21">
        <f t="shared" si="213"/>
        <v>2.4840232295531537E-2</v>
      </c>
      <c r="CG163" s="21">
        <f t="shared" si="214"/>
        <v>2.8659554140127389E-2</v>
      </c>
      <c r="CH163" s="21">
        <f t="shared" si="215"/>
        <v>1.2750232486050839E-2</v>
      </c>
      <c r="CI163" s="21">
        <f t="shared" si="216"/>
        <v>0.12207436182019979</v>
      </c>
      <c r="CJ163" s="21">
        <f t="shared" si="217"/>
        <v>1.658757766480506</v>
      </c>
      <c r="CL163" s="68">
        <f t="shared" si="218"/>
        <v>0.40544553822732293</v>
      </c>
      <c r="CM163" s="19">
        <f t="shared" si="219"/>
        <v>2.618575002454825E-2</v>
      </c>
      <c r="CN163" s="19">
        <f t="shared" si="220"/>
        <v>7.827656465371656E-2</v>
      </c>
      <c r="CO163" s="19">
        <f t="shared" si="221"/>
        <v>7.7006262537128662E-3</v>
      </c>
      <c r="CP163" s="19">
        <f t="shared" si="222"/>
        <v>8.5491120770263523E-2</v>
      </c>
      <c r="CQ163" s="19">
        <f t="shared" si="223"/>
        <v>1.5295191542837455E-3</v>
      </c>
      <c r="CR163" s="19">
        <f t="shared" si="224"/>
        <v>0.15242027363135072</v>
      </c>
      <c r="CS163" s="19">
        <f t="shared" si="225"/>
        <v>0.12941722432347266</v>
      </c>
      <c r="CT163" s="19">
        <f t="shared" si="226"/>
        <v>1.4975201803115996E-2</v>
      </c>
      <c r="CU163" s="19">
        <f t="shared" si="227"/>
        <v>1.7277721147275306E-2</v>
      </c>
      <c r="CV163" s="19">
        <f t="shared" si="228"/>
        <v>7.6866150945618991E-3</v>
      </c>
      <c r="CW163" s="19">
        <f t="shared" si="229"/>
        <v>7.3593844916375509E-2</v>
      </c>
      <c r="CX163" s="19">
        <f t="shared" si="230"/>
        <v>1</v>
      </c>
      <c r="CZ163" s="68">
        <f t="shared" si="231"/>
        <v>2.4859999999999999E-5</v>
      </c>
      <c r="DA163" s="19">
        <f t="shared" si="232"/>
        <v>1.9307399999999997E-5</v>
      </c>
      <c r="DB163" s="19">
        <f t="shared" si="233"/>
        <v>3.5539999999999995E-5</v>
      </c>
      <c r="DC163" s="19">
        <f t="shared" si="234"/>
        <v>4.0824649999999999E-5</v>
      </c>
      <c r="DD163" s="19">
        <f t="shared" si="235"/>
        <v>1.3154199999999999E-5</v>
      </c>
      <c r="DE163" s="19">
        <f t="shared" si="236"/>
        <v>1.3154199999999999E-5</v>
      </c>
      <c r="DF163" s="19">
        <f t="shared" si="237"/>
        <v>1.221395E-5</v>
      </c>
      <c r="DG163" s="19">
        <f t="shared" si="238"/>
        <v>1.6859899999999998E-5</v>
      </c>
      <c r="DH163" s="19">
        <f t="shared" si="239"/>
        <v>2.5746799999999999E-5</v>
      </c>
      <c r="DI163" s="19">
        <f t="shared" si="240"/>
        <v>3.8160799999999989E-5</v>
      </c>
      <c r="DJ163" s="19">
        <f t="shared" si="241"/>
        <v>0</v>
      </c>
      <c r="DK163" s="19">
        <f t="shared" si="242"/>
        <v>2.2032099999999999E-5</v>
      </c>
      <c r="DM163" s="68">
        <f t="shared" si="243"/>
        <v>979.85389930400481</v>
      </c>
      <c r="DN163" s="19">
        <f t="shared" si="244"/>
        <v>108.33761728461184</v>
      </c>
      <c r="DO163" s="19">
        <f t="shared" si="245"/>
        <v>224.56608137571584</v>
      </c>
      <c r="DP163" s="19">
        <f t="shared" si="246"/>
        <v>30.121826064777228</v>
      </c>
      <c r="DQ163" s="19">
        <f t="shared" si="247"/>
        <v>466.96393755176558</v>
      </c>
      <c r="DR163" s="19">
        <f t="shared" si="248"/>
        <v>8.248626963622943</v>
      </c>
      <c r="DS163" s="19">
        <f t="shared" si="249"/>
        <v>502.91159103675983</v>
      </c>
      <c r="DT163" s="19">
        <f t="shared" si="250"/>
        <v>430.4721819263666</v>
      </c>
      <c r="DU163" s="19">
        <f t="shared" si="251"/>
        <v>36.055461640870341</v>
      </c>
      <c r="DV163" s="19">
        <f t="shared" si="252"/>
        <v>42.650084172064894</v>
      </c>
      <c r="DX163" s="19">
        <f t="shared" si="253"/>
        <v>60.192223410073794</v>
      </c>
      <c r="DZ163" s="99">
        <f t="shared" si="254"/>
        <v>2890.3735307306342</v>
      </c>
      <c r="EA163" s="21">
        <f t="shared" si="255"/>
        <v>2.8903735307306344</v>
      </c>
      <c r="EB163" s="92">
        <f t="shared" si="256"/>
        <v>1285</v>
      </c>
    </row>
    <row r="164" spans="1:132" x14ac:dyDescent="0.3">
      <c r="A164" s="19">
        <f>'A. Thermody. result (all suite)'!C120</f>
        <v>1284</v>
      </c>
      <c r="B164" s="19" t="str">
        <f>'A. Thermody. result (all suite)'!A120</f>
        <v>Basanite</v>
      </c>
      <c r="C164" s="24">
        <f>'A. Thermody. result (all suite)'!G120</f>
        <v>100</v>
      </c>
      <c r="D164" s="19">
        <f>'A. Thermody. result (all suite)'!D120</f>
        <v>10000</v>
      </c>
      <c r="E164" s="61">
        <f>'A. Thermody. result (all suite)'!I120</f>
        <v>40.405959000000003</v>
      </c>
      <c r="F164" s="21">
        <f>'A. Thermody. result (all suite)'!J120</f>
        <v>3.4696530000000001</v>
      </c>
      <c r="G164" s="21">
        <f>'A. Thermody. result (all suite)'!K120</f>
        <v>13.238676</v>
      </c>
      <c r="H164" s="21">
        <f>'A. Thermody. result (all suite)'!L120</f>
        <v>2.0397959999999999</v>
      </c>
      <c r="I164" s="21">
        <f>'A. Thermody. result (all suite)'!M120</f>
        <v>10.188981</v>
      </c>
      <c r="J164" s="21">
        <f>'A. Thermody. result (all suite)'!N120</f>
        <v>0.179982</v>
      </c>
      <c r="K164" s="21">
        <f>'A. Thermody. result (all suite)'!O120</f>
        <v>10.188981</v>
      </c>
      <c r="L164" s="21">
        <f>'A. Thermody. result (all suite)'!P120</f>
        <v>12.038796</v>
      </c>
      <c r="M164" s="21">
        <f>'A. Thermody. result (all suite)'!Q120</f>
        <v>1.539846</v>
      </c>
      <c r="N164" s="21">
        <f>'A. Thermody. result (all suite)'!R120</f>
        <v>2.6997300000000002</v>
      </c>
      <c r="O164" s="21">
        <f>'A. Thermody. result (all suite)'!S120</f>
        <v>1.8098190000000001</v>
      </c>
      <c r="P164" s="21">
        <f>'A. Thermody. result (all suite)'!T120</f>
        <v>2.1997800000000001</v>
      </c>
      <c r="Q164" s="21">
        <f t="shared" si="174"/>
        <v>99.999999000000017</v>
      </c>
      <c r="S164" s="19">
        <f t="shared" si="175"/>
        <v>1557</v>
      </c>
      <c r="T164" s="19">
        <f t="shared" si="176"/>
        <v>1</v>
      </c>
      <c r="V164" s="61">
        <f t="shared" si="177"/>
        <v>39.517116786221379</v>
      </c>
      <c r="W164" s="21">
        <f t="shared" si="178"/>
        <v>3.3933282664733526</v>
      </c>
      <c r="X164" s="21">
        <f t="shared" si="179"/>
        <v>12.947454250174983</v>
      </c>
      <c r="Y164" s="21">
        <f t="shared" si="180"/>
        <v>1.9949249751024896</v>
      </c>
      <c r="Z164" s="21">
        <f t="shared" si="181"/>
        <v>9.9648458315168487</v>
      </c>
      <c r="AA164" s="21">
        <f t="shared" si="182"/>
        <v>0.17602279192080791</v>
      </c>
      <c r="AB164" s="21">
        <f t="shared" si="183"/>
        <v>9.9648458315168487</v>
      </c>
      <c r="AC164" s="21">
        <f t="shared" si="184"/>
        <v>11.77396897070293</v>
      </c>
      <c r="AD164" s="21">
        <f t="shared" si="185"/>
        <v>1.5059727753224676</v>
      </c>
      <c r="AE164" s="21">
        <f t="shared" si="186"/>
        <v>2.6403418788121189</v>
      </c>
      <c r="AF164" s="21">
        <f t="shared" si="187"/>
        <v>1.7700069632036797</v>
      </c>
      <c r="AG164" s="21">
        <f t="shared" si="188"/>
        <v>95.64882932096792</v>
      </c>
      <c r="AH164" s="21"/>
      <c r="AI164" s="61">
        <f t="shared" si="189"/>
        <v>41.314793988344739</v>
      </c>
      <c r="AJ164" s="21">
        <f t="shared" si="190"/>
        <v>3.5476945097638271</v>
      </c>
      <c r="AK164" s="21">
        <f t="shared" si="191"/>
        <v>13.536448215928839</v>
      </c>
      <c r="AL164" s="21">
        <f t="shared" si="192"/>
        <v>2.0856763112156216</v>
      </c>
      <c r="AM164" s="21">
        <f t="shared" si="193"/>
        <v>10.418157652591759</v>
      </c>
      <c r="AN164" s="21">
        <f t="shared" si="194"/>
        <v>0.18403026275431955</v>
      </c>
      <c r="AO164" s="21">
        <f t="shared" si="195"/>
        <v>10.418157652591759</v>
      </c>
      <c r="AP164" s="21">
        <f t="shared" si="196"/>
        <v>12.309579797566707</v>
      </c>
      <c r="AQ164" s="21">
        <f t="shared" si="197"/>
        <v>1.5744811368980673</v>
      </c>
      <c r="AR164" s="21">
        <f t="shared" si="198"/>
        <v>2.7604539413147937</v>
      </c>
      <c r="AS164" s="21">
        <f t="shared" si="199"/>
        <v>1.8505265310295469</v>
      </c>
      <c r="AT164" s="21">
        <f t="shared" si="200"/>
        <v>99.999999999999986</v>
      </c>
      <c r="AU164" s="21"/>
      <c r="AV164" s="21">
        <f>AR164*'[1]diagram lines'!$G$39</f>
        <v>2.2914698131109512</v>
      </c>
      <c r="AW164" s="21">
        <f>AK164*'[1]diagram lines'!$G$40</f>
        <v>7.1643869313886217</v>
      </c>
      <c r="AX164" s="21">
        <f>AQ164*'[1]diagram lines'!$G$38</f>
        <v>1.1680323116258977</v>
      </c>
      <c r="AY164" s="21">
        <f>AP164*'[1]diagram lines'!$G$41</f>
        <v>8.797135148482143</v>
      </c>
      <c r="AZ164" s="21">
        <f t="shared" si="201"/>
        <v>4.3349350782128608</v>
      </c>
      <c r="BA164" s="21">
        <f t="shared" si="202"/>
        <v>0.5845312031092702</v>
      </c>
      <c r="BB164" s="21">
        <f t="shared" si="203"/>
        <v>2.0709300567154845</v>
      </c>
      <c r="BC164" s="86">
        <f t="shared" si="204"/>
        <v>0.4828748304450271</v>
      </c>
      <c r="BX164" s="61">
        <f t="shared" si="205"/>
        <v>0.67253593541944079</v>
      </c>
      <c r="BY164" s="21">
        <f t="shared" si="206"/>
        <v>4.343581622433651E-2</v>
      </c>
      <c r="BZ164" s="21">
        <f t="shared" si="207"/>
        <v>0.12984185955276581</v>
      </c>
      <c r="CA164" s="21">
        <f t="shared" si="208"/>
        <v>1.27734736051099E-2</v>
      </c>
      <c r="CB164" s="21">
        <f t="shared" si="209"/>
        <v>0.14180906054279752</v>
      </c>
      <c r="CC164" s="21">
        <f t="shared" si="210"/>
        <v>2.5371017761488582E-3</v>
      </c>
      <c r="CD164" s="21">
        <f t="shared" si="211"/>
        <v>0.25282831265508687</v>
      </c>
      <c r="CE164" s="21">
        <f t="shared" si="212"/>
        <v>0.21467182596291012</v>
      </c>
      <c r="CF164" s="21">
        <f t="shared" si="213"/>
        <v>2.4840232295531537E-2</v>
      </c>
      <c r="CG164" s="21">
        <f t="shared" si="214"/>
        <v>2.8659554140127389E-2</v>
      </c>
      <c r="CH164" s="21">
        <f t="shared" si="215"/>
        <v>1.2750232486050839E-2</v>
      </c>
      <c r="CI164" s="21">
        <f t="shared" si="216"/>
        <v>0.12207436182019979</v>
      </c>
      <c r="CJ164" s="21">
        <f t="shared" si="217"/>
        <v>1.658757766480506</v>
      </c>
      <c r="CL164" s="68">
        <f t="shared" si="218"/>
        <v>0.40544553822732293</v>
      </c>
      <c r="CM164" s="19">
        <f t="shared" si="219"/>
        <v>2.618575002454825E-2</v>
      </c>
      <c r="CN164" s="19">
        <f t="shared" si="220"/>
        <v>7.827656465371656E-2</v>
      </c>
      <c r="CO164" s="19">
        <f t="shared" si="221"/>
        <v>7.7006262537128662E-3</v>
      </c>
      <c r="CP164" s="19">
        <f t="shared" si="222"/>
        <v>8.5491120770263523E-2</v>
      </c>
      <c r="CQ164" s="19">
        <f t="shared" si="223"/>
        <v>1.5295191542837455E-3</v>
      </c>
      <c r="CR164" s="19">
        <f t="shared" si="224"/>
        <v>0.15242027363135072</v>
      </c>
      <c r="CS164" s="19">
        <f t="shared" si="225"/>
        <v>0.12941722432347266</v>
      </c>
      <c r="CT164" s="19">
        <f t="shared" si="226"/>
        <v>1.4975201803115996E-2</v>
      </c>
      <c r="CU164" s="19">
        <f t="shared" si="227"/>
        <v>1.7277721147275306E-2</v>
      </c>
      <c r="CV164" s="19">
        <f t="shared" si="228"/>
        <v>7.6866150945618991E-3</v>
      </c>
      <c r="CW164" s="19">
        <f t="shared" si="229"/>
        <v>7.3593844916375509E-2</v>
      </c>
      <c r="CX164" s="19">
        <f t="shared" si="230"/>
        <v>1</v>
      </c>
      <c r="CZ164" s="68">
        <f t="shared" si="231"/>
        <v>2.4859999999999999E-5</v>
      </c>
      <c r="DA164" s="19">
        <f t="shared" si="232"/>
        <v>1.9300159999999996E-5</v>
      </c>
      <c r="DB164" s="19">
        <f t="shared" si="233"/>
        <v>3.5539999999999995E-5</v>
      </c>
      <c r="DC164" s="19">
        <f t="shared" si="234"/>
        <v>4.081556E-5</v>
      </c>
      <c r="DD164" s="19">
        <f t="shared" si="235"/>
        <v>1.3151279999999998E-5</v>
      </c>
      <c r="DE164" s="19">
        <f t="shared" si="236"/>
        <v>1.3151279999999998E-5</v>
      </c>
      <c r="DF164" s="19">
        <f t="shared" si="237"/>
        <v>1.221068E-5</v>
      </c>
      <c r="DG164" s="19">
        <f t="shared" si="238"/>
        <v>1.685616E-5</v>
      </c>
      <c r="DH164" s="19">
        <f t="shared" si="239"/>
        <v>2.5739119999999997E-5</v>
      </c>
      <c r="DI164" s="19">
        <f t="shared" si="240"/>
        <v>3.8148719999999991E-5</v>
      </c>
      <c r="DJ164" s="19">
        <f t="shared" si="241"/>
        <v>0</v>
      </c>
      <c r="DK164" s="19">
        <f t="shared" si="242"/>
        <v>2.2022639999999998E-5</v>
      </c>
      <c r="DM164" s="68">
        <f t="shared" si="243"/>
        <v>979.85389930400481</v>
      </c>
      <c r="DN164" s="19">
        <f t="shared" si="244"/>
        <v>108.37825758754926</v>
      </c>
      <c r="DO164" s="19">
        <f t="shared" si="245"/>
        <v>224.56608137571584</v>
      </c>
      <c r="DP164" s="19">
        <f t="shared" si="246"/>
        <v>30.128534472034868</v>
      </c>
      <c r="DQ164" s="19">
        <f t="shared" si="247"/>
        <v>467.06761831117848</v>
      </c>
      <c r="DR164" s="19">
        <f t="shared" si="248"/>
        <v>8.2504584196282735</v>
      </c>
      <c r="DS164" s="19">
        <f t="shared" si="249"/>
        <v>503.04626993283199</v>
      </c>
      <c r="DT164" s="19">
        <f t="shared" si="250"/>
        <v>430.56769395048138</v>
      </c>
      <c r="DU164" s="19">
        <f t="shared" si="251"/>
        <v>36.066219815407855</v>
      </c>
      <c r="DV164" s="19">
        <f t="shared" si="252"/>
        <v>42.663589553550786</v>
      </c>
      <c r="DX164" s="19">
        <f t="shared" si="253"/>
        <v>60.218079457916346</v>
      </c>
      <c r="DZ164" s="99">
        <f t="shared" si="254"/>
        <v>2890.8067021802999</v>
      </c>
      <c r="EA164" s="21">
        <f t="shared" si="255"/>
        <v>2.8908067021803001</v>
      </c>
      <c r="EB164" s="92">
        <f t="shared" si="256"/>
        <v>1284</v>
      </c>
    </row>
    <row r="165" spans="1:132" x14ac:dyDescent="0.3">
      <c r="A165" s="19">
        <f>'A. Thermody. result (all suite)'!C121</f>
        <v>1283</v>
      </c>
      <c r="B165" s="19" t="str">
        <f>'A. Thermody. result (all suite)'!A121</f>
        <v>Basanite</v>
      </c>
      <c r="C165" s="24">
        <f>'A. Thermody. result (all suite)'!G121</f>
        <v>100</v>
      </c>
      <c r="D165" s="19">
        <f>'A. Thermody. result (all suite)'!D121</f>
        <v>10000</v>
      </c>
      <c r="E165" s="61">
        <f>'A. Thermody. result (all suite)'!I121</f>
        <v>40.405959000000003</v>
      </c>
      <c r="F165" s="21">
        <f>'A. Thermody. result (all suite)'!J121</f>
        <v>3.4696530000000001</v>
      </c>
      <c r="G165" s="21">
        <f>'A. Thermody. result (all suite)'!K121</f>
        <v>13.238676</v>
      </c>
      <c r="H165" s="21">
        <f>'A. Thermody. result (all suite)'!L121</f>
        <v>2.0397959999999999</v>
      </c>
      <c r="I165" s="21">
        <f>'A. Thermody. result (all suite)'!M121</f>
        <v>10.188981</v>
      </c>
      <c r="J165" s="21">
        <f>'A. Thermody. result (all suite)'!N121</f>
        <v>0.179982</v>
      </c>
      <c r="K165" s="21">
        <f>'A. Thermody. result (all suite)'!O121</f>
        <v>10.188981</v>
      </c>
      <c r="L165" s="21">
        <f>'A. Thermody. result (all suite)'!P121</f>
        <v>12.038796</v>
      </c>
      <c r="M165" s="21">
        <f>'A. Thermody. result (all suite)'!Q121</f>
        <v>1.539846</v>
      </c>
      <c r="N165" s="21">
        <f>'A. Thermody. result (all suite)'!R121</f>
        <v>2.6997300000000002</v>
      </c>
      <c r="O165" s="21">
        <f>'A. Thermody. result (all suite)'!S121</f>
        <v>1.8098190000000001</v>
      </c>
      <c r="P165" s="21">
        <f>'A. Thermody. result (all suite)'!T121</f>
        <v>2.1997800000000001</v>
      </c>
      <c r="Q165" s="21">
        <f t="shared" si="174"/>
        <v>99.999999000000017</v>
      </c>
      <c r="S165" s="19">
        <f t="shared" si="175"/>
        <v>1556</v>
      </c>
      <c r="T165" s="19">
        <f t="shared" si="176"/>
        <v>1</v>
      </c>
      <c r="V165" s="61">
        <f t="shared" si="177"/>
        <v>39.517116786221379</v>
      </c>
      <c r="W165" s="21">
        <f t="shared" si="178"/>
        <v>3.3933282664733526</v>
      </c>
      <c r="X165" s="21">
        <f t="shared" si="179"/>
        <v>12.947454250174983</v>
      </c>
      <c r="Y165" s="21">
        <f t="shared" si="180"/>
        <v>1.9949249751024896</v>
      </c>
      <c r="Z165" s="21">
        <f t="shared" si="181"/>
        <v>9.9648458315168487</v>
      </c>
      <c r="AA165" s="21">
        <f t="shared" si="182"/>
        <v>0.17602279192080791</v>
      </c>
      <c r="AB165" s="21">
        <f t="shared" si="183"/>
        <v>9.9648458315168487</v>
      </c>
      <c r="AC165" s="21">
        <f t="shared" si="184"/>
        <v>11.77396897070293</v>
      </c>
      <c r="AD165" s="21">
        <f t="shared" si="185"/>
        <v>1.5059727753224676</v>
      </c>
      <c r="AE165" s="21">
        <f t="shared" si="186"/>
        <v>2.6403418788121189</v>
      </c>
      <c r="AF165" s="21">
        <f t="shared" si="187"/>
        <v>1.7700069632036797</v>
      </c>
      <c r="AG165" s="21">
        <f t="shared" si="188"/>
        <v>95.64882932096792</v>
      </c>
      <c r="AH165" s="21"/>
      <c r="AI165" s="61">
        <f t="shared" si="189"/>
        <v>41.314793988344739</v>
      </c>
      <c r="AJ165" s="21">
        <f t="shared" si="190"/>
        <v>3.5476945097638271</v>
      </c>
      <c r="AK165" s="21">
        <f t="shared" si="191"/>
        <v>13.536448215928839</v>
      </c>
      <c r="AL165" s="21">
        <f t="shared" si="192"/>
        <v>2.0856763112156216</v>
      </c>
      <c r="AM165" s="21">
        <f t="shared" si="193"/>
        <v>10.418157652591759</v>
      </c>
      <c r="AN165" s="21">
        <f t="shared" si="194"/>
        <v>0.18403026275431955</v>
      </c>
      <c r="AO165" s="21">
        <f t="shared" si="195"/>
        <v>10.418157652591759</v>
      </c>
      <c r="AP165" s="21">
        <f t="shared" si="196"/>
        <v>12.309579797566707</v>
      </c>
      <c r="AQ165" s="21">
        <f t="shared" si="197"/>
        <v>1.5744811368980673</v>
      </c>
      <c r="AR165" s="21">
        <f t="shared" si="198"/>
        <v>2.7604539413147937</v>
      </c>
      <c r="AS165" s="21">
        <f t="shared" si="199"/>
        <v>1.8505265310295469</v>
      </c>
      <c r="AT165" s="21">
        <f t="shared" si="200"/>
        <v>99.999999999999986</v>
      </c>
      <c r="AU165" s="21"/>
      <c r="AV165" s="21">
        <f>AR165*'[1]diagram lines'!$G$39</f>
        <v>2.2914698131109512</v>
      </c>
      <c r="AW165" s="21">
        <f>AK165*'[1]diagram lines'!$G$40</f>
        <v>7.1643869313886217</v>
      </c>
      <c r="AX165" s="21">
        <f>AQ165*'[1]diagram lines'!$G$38</f>
        <v>1.1680323116258977</v>
      </c>
      <c r="AY165" s="21">
        <f>AP165*'[1]diagram lines'!$G$41</f>
        <v>8.797135148482143</v>
      </c>
      <c r="AZ165" s="21">
        <f t="shared" si="201"/>
        <v>4.3349350782128608</v>
      </c>
      <c r="BA165" s="21">
        <f t="shared" si="202"/>
        <v>0.5845312031092702</v>
      </c>
      <c r="BB165" s="21">
        <f t="shared" si="203"/>
        <v>2.0709300567154845</v>
      </c>
      <c r="BC165" s="86">
        <f t="shared" si="204"/>
        <v>0.4828748304450271</v>
      </c>
      <c r="BX165" s="61">
        <f t="shared" si="205"/>
        <v>0.67253593541944079</v>
      </c>
      <c r="BY165" s="21">
        <f t="shared" si="206"/>
        <v>4.343581622433651E-2</v>
      </c>
      <c r="BZ165" s="21">
        <f t="shared" si="207"/>
        <v>0.12984185955276581</v>
      </c>
      <c r="CA165" s="21">
        <f t="shared" si="208"/>
        <v>1.27734736051099E-2</v>
      </c>
      <c r="CB165" s="21">
        <f t="shared" si="209"/>
        <v>0.14180906054279752</v>
      </c>
      <c r="CC165" s="21">
        <f t="shared" si="210"/>
        <v>2.5371017761488582E-3</v>
      </c>
      <c r="CD165" s="21">
        <f t="shared" si="211"/>
        <v>0.25282831265508687</v>
      </c>
      <c r="CE165" s="21">
        <f t="shared" si="212"/>
        <v>0.21467182596291012</v>
      </c>
      <c r="CF165" s="21">
        <f t="shared" si="213"/>
        <v>2.4840232295531537E-2</v>
      </c>
      <c r="CG165" s="21">
        <f t="shared" si="214"/>
        <v>2.8659554140127389E-2</v>
      </c>
      <c r="CH165" s="21">
        <f t="shared" si="215"/>
        <v>1.2750232486050839E-2</v>
      </c>
      <c r="CI165" s="21">
        <f t="shared" si="216"/>
        <v>0.12207436182019979</v>
      </c>
      <c r="CJ165" s="21">
        <f t="shared" si="217"/>
        <v>1.658757766480506</v>
      </c>
      <c r="CL165" s="68">
        <f t="shared" si="218"/>
        <v>0.40544553822732293</v>
      </c>
      <c r="CM165" s="19">
        <f t="shared" si="219"/>
        <v>2.618575002454825E-2</v>
      </c>
      <c r="CN165" s="19">
        <f t="shared" si="220"/>
        <v>7.827656465371656E-2</v>
      </c>
      <c r="CO165" s="19">
        <f t="shared" si="221"/>
        <v>7.7006262537128662E-3</v>
      </c>
      <c r="CP165" s="19">
        <f t="shared" si="222"/>
        <v>8.5491120770263523E-2</v>
      </c>
      <c r="CQ165" s="19">
        <f t="shared" si="223"/>
        <v>1.5295191542837455E-3</v>
      </c>
      <c r="CR165" s="19">
        <f t="shared" si="224"/>
        <v>0.15242027363135072</v>
      </c>
      <c r="CS165" s="19">
        <f t="shared" si="225"/>
        <v>0.12941722432347266</v>
      </c>
      <c r="CT165" s="19">
        <f t="shared" si="226"/>
        <v>1.4975201803115996E-2</v>
      </c>
      <c r="CU165" s="19">
        <f t="shared" si="227"/>
        <v>1.7277721147275306E-2</v>
      </c>
      <c r="CV165" s="19">
        <f t="shared" si="228"/>
        <v>7.6866150945618991E-3</v>
      </c>
      <c r="CW165" s="19">
        <f t="shared" si="229"/>
        <v>7.3593844916375509E-2</v>
      </c>
      <c r="CX165" s="19">
        <f t="shared" si="230"/>
        <v>1</v>
      </c>
      <c r="CZ165" s="68">
        <f t="shared" si="231"/>
        <v>2.4859999999999999E-5</v>
      </c>
      <c r="DA165" s="19">
        <f t="shared" si="232"/>
        <v>1.9292919999999998E-5</v>
      </c>
      <c r="DB165" s="19">
        <f t="shared" si="233"/>
        <v>3.5539999999999995E-5</v>
      </c>
      <c r="DC165" s="19">
        <f t="shared" si="234"/>
        <v>4.0806469999999994E-5</v>
      </c>
      <c r="DD165" s="19">
        <f t="shared" si="235"/>
        <v>1.3148359999999998E-5</v>
      </c>
      <c r="DE165" s="19">
        <f t="shared" si="236"/>
        <v>1.3148359999999998E-5</v>
      </c>
      <c r="DF165" s="19">
        <f t="shared" si="237"/>
        <v>1.220741E-5</v>
      </c>
      <c r="DG165" s="19">
        <f t="shared" si="238"/>
        <v>1.6852419999999999E-5</v>
      </c>
      <c r="DH165" s="19">
        <f t="shared" si="239"/>
        <v>2.5731439999999998E-5</v>
      </c>
      <c r="DI165" s="19">
        <f t="shared" si="240"/>
        <v>3.8136639999999993E-5</v>
      </c>
      <c r="DJ165" s="19">
        <f t="shared" si="241"/>
        <v>0</v>
      </c>
      <c r="DK165" s="19">
        <f t="shared" si="242"/>
        <v>2.201318E-5</v>
      </c>
      <c r="DM165" s="68">
        <f t="shared" si="243"/>
        <v>979.85389930400481</v>
      </c>
      <c r="DN165" s="19">
        <f t="shared" si="244"/>
        <v>108.41892839243175</v>
      </c>
      <c r="DO165" s="19">
        <f t="shared" si="245"/>
        <v>224.56608137571584</v>
      </c>
      <c r="DP165" s="19">
        <f t="shared" si="246"/>
        <v>30.135245868005924</v>
      </c>
      <c r="DQ165" s="19">
        <f t="shared" si="247"/>
        <v>467.17134512163</v>
      </c>
      <c r="DR165" s="19">
        <f t="shared" si="248"/>
        <v>8.2522906890965047</v>
      </c>
      <c r="DS165" s="19">
        <f t="shared" si="249"/>
        <v>503.1810209817998</v>
      </c>
      <c r="DT165" s="19">
        <f t="shared" si="250"/>
        <v>430.66324836791074</v>
      </c>
      <c r="DU165" s="19">
        <f t="shared" si="251"/>
        <v>36.076984411877476</v>
      </c>
      <c r="DV165" s="19">
        <f t="shared" si="252"/>
        <v>42.677103490851167</v>
      </c>
      <c r="DX165" s="19">
        <f t="shared" si="253"/>
        <v>60.243957728646507</v>
      </c>
      <c r="DZ165" s="99">
        <f t="shared" si="254"/>
        <v>2891.2401057319707</v>
      </c>
      <c r="EA165" s="21">
        <f t="shared" si="255"/>
        <v>2.8912401057319705</v>
      </c>
      <c r="EB165" s="92">
        <f t="shared" si="256"/>
        <v>1283</v>
      </c>
    </row>
    <row r="166" spans="1:132" x14ac:dyDescent="0.3">
      <c r="A166" s="19">
        <f>'A. Thermody. result (all suite)'!C122</f>
        <v>1282</v>
      </c>
      <c r="B166" s="19" t="str">
        <f>'A. Thermody. result (all suite)'!A122</f>
        <v>Basanite</v>
      </c>
      <c r="C166" s="24">
        <f>'A. Thermody. result (all suite)'!G122</f>
        <v>100</v>
      </c>
      <c r="D166" s="19">
        <f>'A. Thermody. result (all suite)'!D122</f>
        <v>10000</v>
      </c>
      <c r="E166" s="61">
        <f>'A. Thermody. result (all suite)'!I122</f>
        <v>40.405959000000003</v>
      </c>
      <c r="F166" s="21">
        <f>'A. Thermody. result (all suite)'!J122</f>
        <v>3.4696530000000001</v>
      </c>
      <c r="G166" s="21">
        <f>'A. Thermody. result (all suite)'!K122</f>
        <v>13.238676</v>
      </c>
      <c r="H166" s="21">
        <f>'A. Thermody. result (all suite)'!L122</f>
        <v>2.0397959999999999</v>
      </c>
      <c r="I166" s="21">
        <f>'A. Thermody. result (all suite)'!M122</f>
        <v>10.188981</v>
      </c>
      <c r="J166" s="21">
        <f>'A. Thermody. result (all suite)'!N122</f>
        <v>0.179982</v>
      </c>
      <c r="K166" s="21">
        <f>'A. Thermody. result (all suite)'!O122</f>
        <v>10.188981</v>
      </c>
      <c r="L166" s="21">
        <f>'A. Thermody. result (all suite)'!P122</f>
        <v>12.038796</v>
      </c>
      <c r="M166" s="21">
        <f>'A. Thermody. result (all suite)'!Q122</f>
        <v>1.539846</v>
      </c>
      <c r="N166" s="21">
        <f>'A. Thermody. result (all suite)'!R122</f>
        <v>2.6997300000000002</v>
      </c>
      <c r="O166" s="21">
        <f>'A. Thermody. result (all suite)'!S122</f>
        <v>1.8098190000000001</v>
      </c>
      <c r="P166" s="21">
        <f>'A. Thermody. result (all suite)'!T122</f>
        <v>2.1997800000000001</v>
      </c>
      <c r="Q166" s="21">
        <f t="shared" si="174"/>
        <v>99.999999000000017</v>
      </c>
      <c r="S166" s="19">
        <f t="shared" si="175"/>
        <v>1555</v>
      </c>
      <c r="T166" s="19">
        <f t="shared" si="176"/>
        <v>1</v>
      </c>
      <c r="V166" s="61">
        <f t="shared" si="177"/>
        <v>39.517116786221379</v>
      </c>
      <c r="W166" s="21">
        <f t="shared" si="178"/>
        <v>3.3933282664733526</v>
      </c>
      <c r="X166" s="21">
        <f t="shared" si="179"/>
        <v>12.947454250174983</v>
      </c>
      <c r="Y166" s="21">
        <f t="shared" si="180"/>
        <v>1.9949249751024896</v>
      </c>
      <c r="Z166" s="21">
        <f t="shared" si="181"/>
        <v>9.9648458315168487</v>
      </c>
      <c r="AA166" s="21">
        <f t="shared" si="182"/>
        <v>0.17602279192080791</v>
      </c>
      <c r="AB166" s="21">
        <f t="shared" si="183"/>
        <v>9.9648458315168487</v>
      </c>
      <c r="AC166" s="21">
        <f t="shared" si="184"/>
        <v>11.77396897070293</v>
      </c>
      <c r="AD166" s="21">
        <f t="shared" si="185"/>
        <v>1.5059727753224676</v>
      </c>
      <c r="AE166" s="21">
        <f t="shared" si="186"/>
        <v>2.6403418788121189</v>
      </c>
      <c r="AF166" s="21">
        <f t="shared" si="187"/>
        <v>1.7700069632036797</v>
      </c>
      <c r="AG166" s="21">
        <f t="shared" si="188"/>
        <v>95.64882932096792</v>
      </c>
      <c r="AH166" s="21"/>
      <c r="AI166" s="61">
        <f t="shared" si="189"/>
        <v>41.314793988344739</v>
      </c>
      <c r="AJ166" s="21">
        <f t="shared" si="190"/>
        <v>3.5476945097638271</v>
      </c>
      <c r="AK166" s="21">
        <f t="shared" si="191"/>
        <v>13.536448215928839</v>
      </c>
      <c r="AL166" s="21">
        <f t="shared" si="192"/>
        <v>2.0856763112156216</v>
      </c>
      <c r="AM166" s="21">
        <f t="shared" si="193"/>
        <v>10.418157652591759</v>
      </c>
      <c r="AN166" s="21">
        <f t="shared" si="194"/>
        <v>0.18403026275431955</v>
      </c>
      <c r="AO166" s="21">
        <f t="shared" si="195"/>
        <v>10.418157652591759</v>
      </c>
      <c r="AP166" s="21">
        <f t="shared" si="196"/>
        <v>12.309579797566707</v>
      </c>
      <c r="AQ166" s="21">
        <f t="shared" si="197"/>
        <v>1.5744811368980673</v>
      </c>
      <c r="AR166" s="21">
        <f t="shared" si="198"/>
        <v>2.7604539413147937</v>
      </c>
      <c r="AS166" s="21">
        <f t="shared" si="199"/>
        <v>1.8505265310295469</v>
      </c>
      <c r="AT166" s="21">
        <f t="shared" si="200"/>
        <v>99.999999999999986</v>
      </c>
      <c r="AU166" s="21"/>
      <c r="AV166" s="21">
        <f>AR166*'[1]diagram lines'!$G$39</f>
        <v>2.2914698131109512</v>
      </c>
      <c r="AW166" s="21">
        <f>AK166*'[1]diagram lines'!$G$40</f>
        <v>7.1643869313886217</v>
      </c>
      <c r="AX166" s="21">
        <f>AQ166*'[1]diagram lines'!$G$38</f>
        <v>1.1680323116258977</v>
      </c>
      <c r="AY166" s="21">
        <f>AP166*'[1]diagram lines'!$G$41</f>
        <v>8.797135148482143</v>
      </c>
      <c r="AZ166" s="21">
        <f t="shared" si="201"/>
        <v>4.3349350782128608</v>
      </c>
      <c r="BA166" s="21">
        <f t="shared" si="202"/>
        <v>0.5845312031092702</v>
      </c>
      <c r="BB166" s="21">
        <f t="shared" si="203"/>
        <v>2.0709300567154845</v>
      </c>
      <c r="BC166" s="86">
        <f t="shared" si="204"/>
        <v>0.4828748304450271</v>
      </c>
      <c r="BX166" s="61">
        <f t="shared" si="205"/>
        <v>0.67253593541944079</v>
      </c>
      <c r="BY166" s="21">
        <f t="shared" si="206"/>
        <v>4.343581622433651E-2</v>
      </c>
      <c r="BZ166" s="21">
        <f t="shared" si="207"/>
        <v>0.12984185955276581</v>
      </c>
      <c r="CA166" s="21">
        <f t="shared" si="208"/>
        <v>1.27734736051099E-2</v>
      </c>
      <c r="CB166" s="21">
        <f t="shared" si="209"/>
        <v>0.14180906054279752</v>
      </c>
      <c r="CC166" s="21">
        <f t="shared" si="210"/>
        <v>2.5371017761488582E-3</v>
      </c>
      <c r="CD166" s="21">
        <f t="shared" si="211"/>
        <v>0.25282831265508687</v>
      </c>
      <c r="CE166" s="21">
        <f t="shared" si="212"/>
        <v>0.21467182596291012</v>
      </c>
      <c r="CF166" s="21">
        <f t="shared" si="213"/>
        <v>2.4840232295531537E-2</v>
      </c>
      <c r="CG166" s="21">
        <f t="shared" si="214"/>
        <v>2.8659554140127389E-2</v>
      </c>
      <c r="CH166" s="21">
        <f t="shared" si="215"/>
        <v>1.2750232486050839E-2</v>
      </c>
      <c r="CI166" s="21">
        <f t="shared" si="216"/>
        <v>0.12207436182019979</v>
      </c>
      <c r="CJ166" s="21">
        <f t="shared" si="217"/>
        <v>1.658757766480506</v>
      </c>
      <c r="CL166" s="68">
        <f t="shared" si="218"/>
        <v>0.40544553822732293</v>
      </c>
      <c r="CM166" s="19">
        <f t="shared" si="219"/>
        <v>2.618575002454825E-2</v>
      </c>
      <c r="CN166" s="19">
        <f t="shared" si="220"/>
        <v>7.827656465371656E-2</v>
      </c>
      <c r="CO166" s="19">
        <f t="shared" si="221"/>
        <v>7.7006262537128662E-3</v>
      </c>
      <c r="CP166" s="19">
        <f t="shared" si="222"/>
        <v>8.5491120770263523E-2</v>
      </c>
      <c r="CQ166" s="19">
        <f t="shared" si="223"/>
        <v>1.5295191542837455E-3</v>
      </c>
      <c r="CR166" s="19">
        <f t="shared" si="224"/>
        <v>0.15242027363135072</v>
      </c>
      <c r="CS166" s="19">
        <f t="shared" si="225"/>
        <v>0.12941722432347266</v>
      </c>
      <c r="CT166" s="19">
        <f t="shared" si="226"/>
        <v>1.4975201803115996E-2</v>
      </c>
      <c r="CU166" s="19">
        <f t="shared" si="227"/>
        <v>1.7277721147275306E-2</v>
      </c>
      <c r="CV166" s="19">
        <f t="shared" si="228"/>
        <v>7.6866150945618991E-3</v>
      </c>
      <c r="CW166" s="19">
        <f t="shared" si="229"/>
        <v>7.3593844916375509E-2</v>
      </c>
      <c r="CX166" s="19">
        <f t="shared" si="230"/>
        <v>1</v>
      </c>
      <c r="CZ166" s="68">
        <f t="shared" si="231"/>
        <v>2.4859999999999999E-5</v>
      </c>
      <c r="DA166" s="19">
        <f t="shared" si="232"/>
        <v>1.9285679999999996E-5</v>
      </c>
      <c r="DB166" s="19">
        <f t="shared" si="233"/>
        <v>3.5539999999999995E-5</v>
      </c>
      <c r="DC166" s="19">
        <f t="shared" si="234"/>
        <v>4.0797379999999995E-5</v>
      </c>
      <c r="DD166" s="19">
        <f t="shared" si="235"/>
        <v>1.3145439999999997E-5</v>
      </c>
      <c r="DE166" s="19">
        <f t="shared" si="236"/>
        <v>1.3145439999999997E-5</v>
      </c>
      <c r="DF166" s="19">
        <f t="shared" si="237"/>
        <v>1.220414E-5</v>
      </c>
      <c r="DG166" s="19">
        <f t="shared" si="238"/>
        <v>1.6848679999999999E-5</v>
      </c>
      <c r="DH166" s="19">
        <f t="shared" si="239"/>
        <v>2.5723759999999996E-5</v>
      </c>
      <c r="DI166" s="19">
        <f t="shared" si="240"/>
        <v>3.8124559999999995E-5</v>
      </c>
      <c r="DJ166" s="19">
        <f t="shared" si="241"/>
        <v>0</v>
      </c>
      <c r="DK166" s="19">
        <f t="shared" si="242"/>
        <v>2.2003719999999999E-5</v>
      </c>
      <c r="DM166" s="68">
        <f t="shared" si="243"/>
        <v>979.85389930400481</v>
      </c>
      <c r="DN166" s="19">
        <f t="shared" si="244"/>
        <v>108.45962973361141</v>
      </c>
      <c r="DO166" s="19">
        <f t="shared" si="245"/>
        <v>224.56608137571584</v>
      </c>
      <c r="DP166" s="19">
        <f t="shared" si="246"/>
        <v>30.141960254688115</v>
      </c>
      <c r="DQ166" s="19">
        <f t="shared" si="247"/>
        <v>467.2751180138082</v>
      </c>
      <c r="DR166" s="19">
        <f t="shared" si="248"/>
        <v>8.2541237725697236</v>
      </c>
      <c r="DS166" s="19">
        <f t="shared" si="249"/>
        <v>503.31584424166169</v>
      </c>
      <c r="DT166" s="19">
        <f t="shared" si="250"/>
        <v>430.7588452068855</v>
      </c>
      <c r="DU166" s="19">
        <f t="shared" si="251"/>
        <v>36.087755436031152</v>
      </c>
      <c r="DV166" s="19">
        <f t="shared" si="252"/>
        <v>42.690625992098894</v>
      </c>
      <c r="DX166" s="19">
        <f t="shared" si="253"/>
        <v>60.269858250926966</v>
      </c>
      <c r="DZ166" s="99">
        <f t="shared" si="254"/>
        <v>2891.6737415820021</v>
      </c>
      <c r="EA166" s="21">
        <f t="shared" si="255"/>
        <v>2.891673741582002</v>
      </c>
      <c r="EB166" s="92">
        <f t="shared" si="256"/>
        <v>1282</v>
      </c>
    </row>
    <row r="167" spans="1:132" x14ac:dyDescent="0.3">
      <c r="A167" s="19">
        <f>'A. Thermody. result (all suite)'!C123</f>
        <v>1281</v>
      </c>
      <c r="B167" s="19" t="str">
        <f>'A. Thermody. result (all suite)'!A123</f>
        <v>Basanite</v>
      </c>
      <c r="C167" s="24">
        <f>'A. Thermody. result (all suite)'!G123</f>
        <v>100</v>
      </c>
      <c r="D167" s="19">
        <f>'A. Thermody. result (all suite)'!D123</f>
        <v>10000</v>
      </c>
      <c r="E167" s="61">
        <f>'A. Thermody. result (all suite)'!I123</f>
        <v>40.405959000000003</v>
      </c>
      <c r="F167" s="21">
        <f>'A. Thermody. result (all suite)'!J123</f>
        <v>3.4696530000000001</v>
      </c>
      <c r="G167" s="21">
        <f>'A. Thermody. result (all suite)'!K123</f>
        <v>13.238676</v>
      </c>
      <c r="H167" s="21">
        <f>'A. Thermody. result (all suite)'!L123</f>
        <v>2.0397959999999999</v>
      </c>
      <c r="I167" s="21">
        <f>'A. Thermody. result (all suite)'!M123</f>
        <v>10.188981</v>
      </c>
      <c r="J167" s="21">
        <f>'A. Thermody. result (all suite)'!N123</f>
        <v>0.179982</v>
      </c>
      <c r="K167" s="21">
        <f>'A. Thermody. result (all suite)'!O123</f>
        <v>10.188981</v>
      </c>
      <c r="L167" s="21">
        <f>'A. Thermody. result (all suite)'!P123</f>
        <v>12.038796</v>
      </c>
      <c r="M167" s="21">
        <f>'A. Thermody. result (all suite)'!Q123</f>
        <v>1.539846</v>
      </c>
      <c r="N167" s="21">
        <f>'A. Thermody. result (all suite)'!R123</f>
        <v>2.6997300000000002</v>
      </c>
      <c r="O167" s="21">
        <f>'A. Thermody. result (all suite)'!S123</f>
        <v>1.8098190000000001</v>
      </c>
      <c r="P167" s="21">
        <f>'A. Thermody. result (all suite)'!T123</f>
        <v>2.1997800000000001</v>
      </c>
      <c r="Q167" s="21">
        <f t="shared" si="174"/>
        <v>99.999999000000017</v>
      </c>
      <c r="S167" s="19">
        <f t="shared" si="175"/>
        <v>1554</v>
      </c>
      <c r="T167" s="19">
        <f t="shared" si="176"/>
        <v>1</v>
      </c>
      <c r="V167" s="61">
        <f t="shared" si="177"/>
        <v>39.517116786221379</v>
      </c>
      <c r="W167" s="21">
        <f t="shared" si="178"/>
        <v>3.3933282664733526</v>
      </c>
      <c r="X167" s="21">
        <f t="shared" si="179"/>
        <v>12.947454250174983</v>
      </c>
      <c r="Y167" s="21">
        <f t="shared" si="180"/>
        <v>1.9949249751024896</v>
      </c>
      <c r="Z167" s="21">
        <f t="shared" si="181"/>
        <v>9.9648458315168487</v>
      </c>
      <c r="AA167" s="21">
        <f t="shared" si="182"/>
        <v>0.17602279192080791</v>
      </c>
      <c r="AB167" s="21">
        <f t="shared" si="183"/>
        <v>9.9648458315168487</v>
      </c>
      <c r="AC167" s="21">
        <f t="shared" si="184"/>
        <v>11.77396897070293</v>
      </c>
      <c r="AD167" s="21">
        <f t="shared" si="185"/>
        <v>1.5059727753224676</v>
      </c>
      <c r="AE167" s="21">
        <f t="shared" si="186"/>
        <v>2.6403418788121189</v>
      </c>
      <c r="AF167" s="21">
        <f t="shared" si="187"/>
        <v>1.7700069632036797</v>
      </c>
      <c r="AG167" s="21">
        <f t="shared" si="188"/>
        <v>95.64882932096792</v>
      </c>
      <c r="AH167" s="21"/>
      <c r="AI167" s="61">
        <f t="shared" si="189"/>
        <v>41.314793988344739</v>
      </c>
      <c r="AJ167" s="21">
        <f t="shared" si="190"/>
        <v>3.5476945097638271</v>
      </c>
      <c r="AK167" s="21">
        <f t="shared" si="191"/>
        <v>13.536448215928839</v>
      </c>
      <c r="AL167" s="21">
        <f t="shared" si="192"/>
        <v>2.0856763112156216</v>
      </c>
      <c r="AM167" s="21">
        <f t="shared" si="193"/>
        <v>10.418157652591759</v>
      </c>
      <c r="AN167" s="21">
        <f t="shared" si="194"/>
        <v>0.18403026275431955</v>
      </c>
      <c r="AO167" s="21">
        <f t="shared" si="195"/>
        <v>10.418157652591759</v>
      </c>
      <c r="AP167" s="21">
        <f t="shared" si="196"/>
        <v>12.309579797566707</v>
      </c>
      <c r="AQ167" s="21">
        <f t="shared" si="197"/>
        <v>1.5744811368980673</v>
      </c>
      <c r="AR167" s="21">
        <f t="shared" si="198"/>
        <v>2.7604539413147937</v>
      </c>
      <c r="AS167" s="21">
        <f t="shared" si="199"/>
        <v>1.8505265310295469</v>
      </c>
      <c r="AT167" s="21">
        <f t="shared" si="200"/>
        <v>99.999999999999986</v>
      </c>
      <c r="AU167" s="21"/>
      <c r="AV167" s="21">
        <f>AR167*'[1]diagram lines'!$G$39</f>
        <v>2.2914698131109512</v>
      </c>
      <c r="AW167" s="21">
        <f>AK167*'[1]diagram lines'!$G$40</f>
        <v>7.1643869313886217</v>
      </c>
      <c r="AX167" s="21">
        <f>AQ167*'[1]diagram lines'!$G$38</f>
        <v>1.1680323116258977</v>
      </c>
      <c r="AY167" s="21">
        <f>AP167*'[1]diagram lines'!$G$41</f>
        <v>8.797135148482143</v>
      </c>
      <c r="AZ167" s="21">
        <f t="shared" si="201"/>
        <v>4.3349350782128608</v>
      </c>
      <c r="BA167" s="21">
        <f t="shared" si="202"/>
        <v>0.5845312031092702</v>
      </c>
      <c r="BB167" s="21">
        <f t="shared" si="203"/>
        <v>2.0709300567154845</v>
      </c>
      <c r="BC167" s="86">
        <f t="shared" si="204"/>
        <v>0.4828748304450271</v>
      </c>
      <c r="BX167" s="61">
        <f t="shared" si="205"/>
        <v>0.67253593541944079</v>
      </c>
      <c r="BY167" s="21">
        <f t="shared" si="206"/>
        <v>4.343581622433651E-2</v>
      </c>
      <c r="BZ167" s="21">
        <f t="shared" si="207"/>
        <v>0.12984185955276581</v>
      </c>
      <c r="CA167" s="21">
        <f t="shared" si="208"/>
        <v>1.27734736051099E-2</v>
      </c>
      <c r="CB167" s="21">
        <f t="shared" si="209"/>
        <v>0.14180906054279752</v>
      </c>
      <c r="CC167" s="21">
        <f t="shared" si="210"/>
        <v>2.5371017761488582E-3</v>
      </c>
      <c r="CD167" s="21">
        <f t="shared" si="211"/>
        <v>0.25282831265508687</v>
      </c>
      <c r="CE167" s="21">
        <f t="shared" si="212"/>
        <v>0.21467182596291012</v>
      </c>
      <c r="CF167" s="21">
        <f t="shared" si="213"/>
        <v>2.4840232295531537E-2</v>
      </c>
      <c r="CG167" s="21">
        <f t="shared" si="214"/>
        <v>2.8659554140127389E-2</v>
      </c>
      <c r="CH167" s="21">
        <f t="shared" si="215"/>
        <v>1.2750232486050839E-2</v>
      </c>
      <c r="CI167" s="21">
        <f t="shared" si="216"/>
        <v>0.12207436182019979</v>
      </c>
      <c r="CJ167" s="21">
        <f t="shared" si="217"/>
        <v>1.658757766480506</v>
      </c>
      <c r="CL167" s="68">
        <f t="shared" si="218"/>
        <v>0.40544553822732293</v>
      </c>
      <c r="CM167" s="19">
        <f t="shared" si="219"/>
        <v>2.618575002454825E-2</v>
      </c>
      <c r="CN167" s="19">
        <f t="shared" si="220"/>
        <v>7.827656465371656E-2</v>
      </c>
      <c r="CO167" s="19">
        <f t="shared" si="221"/>
        <v>7.7006262537128662E-3</v>
      </c>
      <c r="CP167" s="19">
        <f t="shared" si="222"/>
        <v>8.5491120770263523E-2</v>
      </c>
      <c r="CQ167" s="19">
        <f t="shared" si="223"/>
        <v>1.5295191542837455E-3</v>
      </c>
      <c r="CR167" s="19">
        <f t="shared" si="224"/>
        <v>0.15242027363135072</v>
      </c>
      <c r="CS167" s="19">
        <f t="shared" si="225"/>
        <v>0.12941722432347266</v>
      </c>
      <c r="CT167" s="19">
        <f t="shared" si="226"/>
        <v>1.4975201803115996E-2</v>
      </c>
      <c r="CU167" s="19">
        <f t="shared" si="227"/>
        <v>1.7277721147275306E-2</v>
      </c>
      <c r="CV167" s="19">
        <f t="shared" si="228"/>
        <v>7.6866150945618991E-3</v>
      </c>
      <c r="CW167" s="19">
        <f t="shared" si="229"/>
        <v>7.3593844916375509E-2</v>
      </c>
      <c r="CX167" s="19">
        <f t="shared" si="230"/>
        <v>1</v>
      </c>
      <c r="CZ167" s="68">
        <f t="shared" si="231"/>
        <v>2.4859999999999999E-5</v>
      </c>
      <c r="DA167" s="19">
        <f t="shared" si="232"/>
        <v>1.9278439999999998E-5</v>
      </c>
      <c r="DB167" s="19">
        <f t="shared" si="233"/>
        <v>3.5539999999999995E-5</v>
      </c>
      <c r="DC167" s="19">
        <f t="shared" si="234"/>
        <v>4.0788289999999996E-5</v>
      </c>
      <c r="DD167" s="19">
        <f t="shared" si="235"/>
        <v>1.3142519999999998E-5</v>
      </c>
      <c r="DE167" s="19">
        <f t="shared" si="236"/>
        <v>1.3142519999999998E-5</v>
      </c>
      <c r="DF167" s="19">
        <f t="shared" si="237"/>
        <v>1.220087E-5</v>
      </c>
      <c r="DG167" s="19">
        <f t="shared" si="238"/>
        <v>1.6844939999999998E-5</v>
      </c>
      <c r="DH167" s="19">
        <f t="shared" si="239"/>
        <v>2.5716079999999998E-5</v>
      </c>
      <c r="DI167" s="19">
        <f t="shared" si="240"/>
        <v>3.811247999999999E-5</v>
      </c>
      <c r="DJ167" s="19">
        <f t="shared" si="241"/>
        <v>0</v>
      </c>
      <c r="DK167" s="19">
        <f t="shared" si="242"/>
        <v>2.1994259999999998E-5</v>
      </c>
      <c r="DM167" s="68">
        <f t="shared" si="243"/>
        <v>979.85389930400481</v>
      </c>
      <c r="DN167" s="19">
        <f t="shared" si="244"/>
        <v>108.50036164549178</v>
      </c>
      <c r="DO167" s="19">
        <f t="shared" si="245"/>
        <v>224.56608137571584</v>
      </c>
      <c r="DP167" s="19">
        <f t="shared" si="246"/>
        <v>30.148677634080951</v>
      </c>
      <c r="DQ167" s="19">
        <f t="shared" si="247"/>
        <v>467.37893701842836</v>
      </c>
      <c r="DR167" s="19">
        <f t="shared" si="248"/>
        <v>8.2559576705904885</v>
      </c>
      <c r="DS167" s="19">
        <f t="shared" si="249"/>
        <v>503.45073977047809</v>
      </c>
      <c r="DT167" s="19">
        <f t="shared" si="250"/>
        <v>430.85448449566144</v>
      </c>
      <c r="DU167" s="19">
        <f t="shared" si="251"/>
        <v>36.09853289362767</v>
      </c>
      <c r="DV167" s="19">
        <f t="shared" si="252"/>
        <v>42.704157065437201</v>
      </c>
      <c r="DX167" s="19">
        <f t="shared" si="253"/>
        <v>60.295781053469717</v>
      </c>
      <c r="DZ167" s="99">
        <f t="shared" si="254"/>
        <v>2892.1076099269867</v>
      </c>
      <c r="EA167" s="21">
        <f t="shared" si="255"/>
        <v>2.8921076099269869</v>
      </c>
      <c r="EB167" s="92">
        <f t="shared" si="256"/>
        <v>1281</v>
      </c>
    </row>
    <row r="168" spans="1:132" x14ac:dyDescent="0.3">
      <c r="A168" s="19">
        <f>'A. Thermody. result (all suite)'!C124</f>
        <v>1280</v>
      </c>
      <c r="B168" s="19" t="str">
        <f>'A. Thermody. result (all suite)'!A124</f>
        <v>Basanite</v>
      </c>
      <c r="C168" s="24">
        <f>'A. Thermody. result (all suite)'!G124</f>
        <v>100</v>
      </c>
      <c r="D168" s="19">
        <f>'A. Thermody. result (all suite)'!D124</f>
        <v>10000</v>
      </c>
      <c r="E168" s="61">
        <f>'A. Thermody. result (all suite)'!I124</f>
        <v>40.405959000000003</v>
      </c>
      <c r="F168" s="21">
        <f>'A. Thermody. result (all suite)'!J124</f>
        <v>3.4696530000000001</v>
      </c>
      <c r="G168" s="21">
        <f>'A. Thermody. result (all suite)'!K124</f>
        <v>13.238676</v>
      </c>
      <c r="H168" s="21">
        <f>'A. Thermody. result (all suite)'!L124</f>
        <v>2.0397959999999999</v>
      </c>
      <c r="I168" s="21">
        <f>'A. Thermody. result (all suite)'!M124</f>
        <v>10.188981</v>
      </c>
      <c r="J168" s="21">
        <f>'A. Thermody. result (all suite)'!N124</f>
        <v>0.179982</v>
      </c>
      <c r="K168" s="21">
        <f>'A. Thermody. result (all suite)'!O124</f>
        <v>10.188981</v>
      </c>
      <c r="L168" s="21">
        <f>'A. Thermody. result (all suite)'!P124</f>
        <v>12.038796</v>
      </c>
      <c r="M168" s="21">
        <f>'A. Thermody. result (all suite)'!Q124</f>
        <v>1.539846</v>
      </c>
      <c r="N168" s="21">
        <f>'A. Thermody. result (all suite)'!R124</f>
        <v>2.6997300000000002</v>
      </c>
      <c r="O168" s="21">
        <f>'A. Thermody. result (all suite)'!S124</f>
        <v>1.8098190000000001</v>
      </c>
      <c r="P168" s="21">
        <f>'A. Thermody. result (all suite)'!T124</f>
        <v>2.1997800000000001</v>
      </c>
      <c r="Q168" s="21">
        <f t="shared" si="174"/>
        <v>99.999999000000017</v>
      </c>
      <c r="S168" s="19">
        <f t="shared" si="175"/>
        <v>1553</v>
      </c>
      <c r="T168" s="19">
        <f t="shared" si="176"/>
        <v>1</v>
      </c>
      <c r="V168" s="61">
        <f t="shared" si="177"/>
        <v>39.517116786221379</v>
      </c>
      <c r="W168" s="21">
        <f t="shared" si="178"/>
        <v>3.3933282664733526</v>
      </c>
      <c r="X168" s="21">
        <f t="shared" si="179"/>
        <v>12.947454250174983</v>
      </c>
      <c r="Y168" s="21">
        <f t="shared" si="180"/>
        <v>1.9949249751024896</v>
      </c>
      <c r="Z168" s="21">
        <f t="shared" si="181"/>
        <v>9.9648458315168487</v>
      </c>
      <c r="AA168" s="21">
        <f t="shared" si="182"/>
        <v>0.17602279192080791</v>
      </c>
      <c r="AB168" s="21">
        <f t="shared" si="183"/>
        <v>9.9648458315168487</v>
      </c>
      <c r="AC168" s="21">
        <f t="shared" si="184"/>
        <v>11.77396897070293</v>
      </c>
      <c r="AD168" s="21">
        <f t="shared" si="185"/>
        <v>1.5059727753224676</v>
      </c>
      <c r="AE168" s="21">
        <f t="shared" si="186"/>
        <v>2.6403418788121189</v>
      </c>
      <c r="AF168" s="21">
        <f t="shared" si="187"/>
        <v>1.7700069632036797</v>
      </c>
      <c r="AG168" s="21">
        <f t="shared" si="188"/>
        <v>95.64882932096792</v>
      </c>
      <c r="AH168" s="21"/>
      <c r="AI168" s="61">
        <f t="shared" si="189"/>
        <v>41.314793988344739</v>
      </c>
      <c r="AJ168" s="21">
        <f t="shared" si="190"/>
        <v>3.5476945097638271</v>
      </c>
      <c r="AK168" s="21">
        <f t="shared" si="191"/>
        <v>13.536448215928839</v>
      </c>
      <c r="AL168" s="21">
        <f t="shared" si="192"/>
        <v>2.0856763112156216</v>
      </c>
      <c r="AM168" s="21">
        <f t="shared" si="193"/>
        <v>10.418157652591759</v>
      </c>
      <c r="AN168" s="21">
        <f t="shared" si="194"/>
        <v>0.18403026275431955</v>
      </c>
      <c r="AO168" s="21">
        <f t="shared" si="195"/>
        <v>10.418157652591759</v>
      </c>
      <c r="AP168" s="21">
        <f t="shared" si="196"/>
        <v>12.309579797566707</v>
      </c>
      <c r="AQ168" s="21">
        <f t="shared" si="197"/>
        <v>1.5744811368980673</v>
      </c>
      <c r="AR168" s="21">
        <f t="shared" si="198"/>
        <v>2.7604539413147937</v>
      </c>
      <c r="AS168" s="21">
        <f t="shared" si="199"/>
        <v>1.8505265310295469</v>
      </c>
      <c r="AT168" s="21">
        <f t="shared" si="200"/>
        <v>99.999999999999986</v>
      </c>
      <c r="AU168" s="21"/>
      <c r="AV168" s="21">
        <f>AR168*'[1]diagram lines'!$G$39</f>
        <v>2.2914698131109512</v>
      </c>
      <c r="AW168" s="21">
        <f>AK168*'[1]diagram lines'!$G$40</f>
        <v>7.1643869313886217</v>
      </c>
      <c r="AX168" s="21">
        <f>AQ168*'[1]diagram lines'!$G$38</f>
        <v>1.1680323116258977</v>
      </c>
      <c r="AY168" s="21">
        <f>AP168*'[1]diagram lines'!$G$41</f>
        <v>8.797135148482143</v>
      </c>
      <c r="AZ168" s="21">
        <f t="shared" si="201"/>
        <v>4.3349350782128608</v>
      </c>
      <c r="BA168" s="21">
        <f t="shared" si="202"/>
        <v>0.5845312031092702</v>
      </c>
      <c r="BB168" s="21">
        <f t="shared" si="203"/>
        <v>2.0709300567154845</v>
      </c>
      <c r="BC168" s="86">
        <f t="shared" si="204"/>
        <v>0.4828748304450271</v>
      </c>
      <c r="BX168" s="61">
        <f t="shared" si="205"/>
        <v>0.67253593541944079</v>
      </c>
      <c r="BY168" s="21">
        <f t="shared" si="206"/>
        <v>4.343581622433651E-2</v>
      </c>
      <c r="BZ168" s="21">
        <f t="shared" si="207"/>
        <v>0.12984185955276581</v>
      </c>
      <c r="CA168" s="21">
        <f t="shared" si="208"/>
        <v>1.27734736051099E-2</v>
      </c>
      <c r="CB168" s="21">
        <f t="shared" si="209"/>
        <v>0.14180906054279752</v>
      </c>
      <c r="CC168" s="21">
        <f t="shared" si="210"/>
        <v>2.5371017761488582E-3</v>
      </c>
      <c r="CD168" s="21">
        <f t="shared" si="211"/>
        <v>0.25282831265508687</v>
      </c>
      <c r="CE168" s="21">
        <f t="shared" si="212"/>
        <v>0.21467182596291012</v>
      </c>
      <c r="CF168" s="21">
        <f t="shared" si="213"/>
        <v>2.4840232295531537E-2</v>
      </c>
      <c r="CG168" s="21">
        <f t="shared" si="214"/>
        <v>2.8659554140127389E-2</v>
      </c>
      <c r="CH168" s="21">
        <f t="shared" si="215"/>
        <v>1.2750232486050839E-2</v>
      </c>
      <c r="CI168" s="21">
        <f t="shared" si="216"/>
        <v>0.12207436182019979</v>
      </c>
      <c r="CJ168" s="21">
        <f t="shared" si="217"/>
        <v>1.658757766480506</v>
      </c>
      <c r="CL168" s="68">
        <f t="shared" si="218"/>
        <v>0.40544553822732293</v>
      </c>
      <c r="CM168" s="19">
        <f t="shared" si="219"/>
        <v>2.618575002454825E-2</v>
      </c>
      <c r="CN168" s="19">
        <f t="shared" si="220"/>
        <v>7.827656465371656E-2</v>
      </c>
      <c r="CO168" s="19">
        <f t="shared" si="221"/>
        <v>7.7006262537128662E-3</v>
      </c>
      <c r="CP168" s="19">
        <f t="shared" si="222"/>
        <v>8.5491120770263523E-2</v>
      </c>
      <c r="CQ168" s="19">
        <f t="shared" si="223"/>
        <v>1.5295191542837455E-3</v>
      </c>
      <c r="CR168" s="19">
        <f t="shared" si="224"/>
        <v>0.15242027363135072</v>
      </c>
      <c r="CS168" s="19">
        <f t="shared" si="225"/>
        <v>0.12941722432347266</v>
      </c>
      <c r="CT168" s="19">
        <f t="shared" si="226"/>
        <v>1.4975201803115996E-2</v>
      </c>
      <c r="CU168" s="19">
        <f t="shared" si="227"/>
        <v>1.7277721147275306E-2</v>
      </c>
      <c r="CV168" s="19">
        <f t="shared" si="228"/>
        <v>7.6866150945618991E-3</v>
      </c>
      <c r="CW168" s="19">
        <f t="shared" si="229"/>
        <v>7.3593844916375509E-2</v>
      </c>
      <c r="CX168" s="19">
        <f t="shared" si="230"/>
        <v>1</v>
      </c>
      <c r="CZ168" s="68">
        <f t="shared" si="231"/>
        <v>2.4859999999999999E-5</v>
      </c>
      <c r="DA168" s="19">
        <f t="shared" si="232"/>
        <v>1.9271199999999996E-5</v>
      </c>
      <c r="DB168" s="19">
        <f t="shared" si="233"/>
        <v>3.5539999999999995E-5</v>
      </c>
      <c r="DC168" s="19">
        <f t="shared" si="234"/>
        <v>4.0779199999999997E-5</v>
      </c>
      <c r="DD168" s="19">
        <f t="shared" si="235"/>
        <v>1.3139599999999999E-5</v>
      </c>
      <c r="DE168" s="19">
        <f t="shared" si="236"/>
        <v>1.3139599999999999E-5</v>
      </c>
      <c r="DF168" s="19">
        <f t="shared" si="237"/>
        <v>1.21976E-5</v>
      </c>
      <c r="DG168" s="19">
        <f t="shared" si="238"/>
        <v>1.6841199999999997E-5</v>
      </c>
      <c r="DH168" s="19">
        <f t="shared" si="239"/>
        <v>2.5708399999999996E-5</v>
      </c>
      <c r="DI168" s="19">
        <f t="shared" si="240"/>
        <v>3.8100399999999992E-5</v>
      </c>
      <c r="DJ168" s="19">
        <f t="shared" si="241"/>
        <v>0</v>
      </c>
      <c r="DK168" s="19">
        <f t="shared" si="242"/>
        <v>2.19848E-5</v>
      </c>
      <c r="DM168" s="68">
        <f t="shared" si="243"/>
        <v>979.85389930400481</v>
      </c>
      <c r="DN168" s="19">
        <f t="shared" si="244"/>
        <v>108.54112416252828</v>
      </c>
      <c r="DO168" s="19">
        <f t="shared" si="245"/>
        <v>224.56608137571584</v>
      </c>
      <c r="DP168" s="19">
        <f t="shared" si="246"/>
        <v>30.155398008185735</v>
      </c>
      <c r="DQ168" s="19">
        <f t="shared" si="247"/>
        <v>467.48280216623294</v>
      </c>
      <c r="DR168" s="19">
        <f t="shared" si="248"/>
        <v>8.2577923837018563</v>
      </c>
      <c r="DS168" s="19">
        <f t="shared" si="249"/>
        <v>503.58570762637186</v>
      </c>
      <c r="DT168" s="19">
        <f t="shared" si="250"/>
        <v>430.95016626251976</v>
      </c>
      <c r="DU168" s="19">
        <f t="shared" si="251"/>
        <v>36.109316790432729</v>
      </c>
      <c r="DV168" s="19">
        <f t="shared" si="252"/>
        <v>42.717696719019592</v>
      </c>
      <c r="DX168" s="19">
        <f t="shared" si="253"/>
        <v>60.321726165036146</v>
      </c>
      <c r="DZ168" s="99">
        <f t="shared" si="254"/>
        <v>2892.5417109637492</v>
      </c>
      <c r="EA168" s="21">
        <f t="shared" si="255"/>
        <v>2.8925417109637492</v>
      </c>
      <c r="EB168" s="92">
        <f t="shared" si="256"/>
        <v>1280</v>
      </c>
    </row>
    <row r="169" spans="1:132" x14ac:dyDescent="0.3">
      <c r="A169" s="19">
        <f>'A. Thermody. result (all suite)'!C125</f>
        <v>1279</v>
      </c>
      <c r="B169" s="19" t="str">
        <f>'A. Thermody. result (all suite)'!A125</f>
        <v>Basanite</v>
      </c>
      <c r="C169" s="24">
        <f>'A. Thermody. result (all suite)'!G125</f>
        <v>100</v>
      </c>
      <c r="D169" s="19">
        <f>'A. Thermody. result (all suite)'!D125</f>
        <v>10000</v>
      </c>
      <c r="E169" s="61">
        <f>'A. Thermody. result (all suite)'!I125</f>
        <v>40.405959000000003</v>
      </c>
      <c r="F169" s="21">
        <f>'A. Thermody. result (all suite)'!J125</f>
        <v>3.4696530000000001</v>
      </c>
      <c r="G169" s="21">
        <f>'A. Thermody. result (all suite)'!K125</f>
        <v>13.238676</v>
      </c>
      <c r="H169" s="21">
        <f>'A. Thermody. result (all suite)'!L125</f>
        <v>2.0397959999999999</v>
      </c>
      <c r="I169" s="21">
        <f>'A. Thermody. result (all suite)'!M125</f>
        <v>10.188981</v>
      </c>
      <c r="J169" s="21">
        <f>'A. Thermody. result (all suite)'!N125</f>
        <v>0.179982</v>
      </c>
      <c r="K169" s="21">
        <f>'A. Thermody. result (all suite)'!O125</f>
        <v>10.188981</v>
      </c>
      <c r="L169" s="21">
        <f>'A. Thermody. result (all suite)'!P125</f>
        <v>12.038796</v>
      </c>
      <c r="M169" s="21">
        <f>'A. Thermody. result (all suite)'!Q125</f>
        <v>1.539846</v>
      </c>
      <c r="N169" s="21">
        <f>'A. Thermody. result (all suite)'!R125</f>
        <v>2.6997300000000002</v>
      </c>
      <c r="O169" s="21">
        <f>'A. Thermody. result (all suite)'!S125</f>
        <v>1.8098190000000001</v>
      </c>
      <c r="P169" s="21">
        <f>'A. Thermody. result (all suite)'!T125</f>
        <v>2.1997800000000001</v>
      </c>
      <c r="Q169" s="21">
        <f t="shared" si="174"/>
        <v>99.999999000000017</v>
      </c>
      <c r="S169" s="19">
        <f t="shared" si="175"/>
        <v>1552</v>
      </c>
      <c r="T169" s="19">
        <f t="shared" si="176"/>
        <v>1</v>
      </c>
      <c r="V169" s="61">
        <f t="shared" si="177"/>
        <v>39.517116786221379</v>
      </c>
      <c r="W169" s="21">
        <f t="shared" si="178"/>
        <v>3.3933282664733526</v>
      </c>
      <c r="X169" s="21">
        <f t="shared" si="179"/>
        <v>12.947454250174983</v>
      </c>
      <c r="Y169" s="21">
        <f t="shared" si="180"/>
        <v>1.9949249751024896</v>
      </c>
      <c r="Z169" s="21">
        <f t="shared" si="181"/>
        <v>9.9648458315168487</v>
      </c>
      <c r="AA169" s="21">
        <f t="shared" si="182"/>
        <v>0.17602279192080791</v>
      </c>
      <c r="AB169" s="21">
        <f t="shared" si="183"/>
        <v>9.9648458315168487</v>
      </c>
      <c r="AC169" s="21">
        <f t="shared" si="184"/>
        <v>11.77396897070293</v>
      </c>
      <c r="AD169" s="21">
        <f t="shared" si="185"/>
        <v>1.5059727753224676</v>
      </c>
      <c r="AE169" s="21">
        <f t="shared" si="186"/>
        <v>2.6403418788121189</v>
      </c>
      <c r="AF169" s="21">
        <f t="shared" si="187"/>
        <v>1.7700069632036797</v>
      </c>
      <c r="AG169" s="21">
        <f t="shared" si="188"/>
        <v>95.64882932096792</v>
      </c>
      <c r="AH169" s="21"/>
      <c r="AI169" s="61">
        <f t="shared" si="189"/>
        <v>41.314793988344739</v>
      </c>
      <c r="AJ169" s="21">
        <f t="shared" si="190"/>
        <v>3.5476945097638271</v>
      </c>
      <c r="AK169" s="21">
        <f t="shared" si="191"/>
        <v>13.536448215928839</v>
      </c>
      <c r="AL169" s="21">
        <f t="shared" si="192"/>
        <v>2.0856763112156216</v>
      </c>
      <c r="AM169" s="21">
        <f t="shared" si="193"/>
        <v>10.418157652591759</v>
      </c>
      <c r="AN169" s="21">
        <f t="shared" si="194"/>
        <v>0.18403026275431955</v>
      </c>
      <c r="AO169" s="21">
        <f t="shared" si="195"/>
        <v>10.418157652591759</v>
      </c>
      <c r="AP169" s="21">
        <f t="shared" si="196"/>
        <v>12.309579797566707</v>
      </c>
      <c r="AQ169" s="21">
        <f t="shared" si="197"/>
        <v>1.5744811368980673</v>
      </c>
      <c r="AR169" s="21">
        <f t="shared" si="198"/>
        <v>2.7604539413147937</v>
      </c>
      <c r="AS169" s="21">
        <f t="shared" si="199"/>
        <v>1.8505265310295469</v>
      </c>
      <c r="AT169" s="21">
        <f t="shared" si="200"/>
        <v>99.999999999999986</v>
      </c>
      <c r="AU169" s="21"/>
      <c r="AV169" s="21">
        <f>AR169*'[1]diagram lines'!$G$39</f>
        <v>2.2914698131109512</v>
      </c>
      <c r="AW169" s="21">
        <f>AK169*'[1]diagram lines'!$G$40</f>
        <v>7.1643869313886217</v>
      </c>
      <c r="AX169" s="21">
        <f>AQ169*'[1]diagram lines'!$G$38</f>
        <v>1.1680323116258977</v>
      </c>
      <c r="AY169" s="21">
        <f>AP169*'[1]diagram lines'!$G$41</f>
        <v>8.797135148482143</v>
      </c>
      <c r="AZ169" s="21">
        <f t="shared" si="201"/>
        <v>4.3349350782128608</v>
      </c>
      <c r="BA169" s="21">
        <f t="shared" si="202"/>
        <v>0.5845312031092702</v>
      </c>
      <c r="BB169" s="21">
        <f t="shared" si="203"/>
        <v>2.0709300567154845</v>
      </c>
      <c r="BC169" s="86">
        <f t="shared" si="204"/>
        <v>0.4828748304450271</v>
      </c>
      <c r="BX169" s="61">
        <f t="shared" si="205"/>
        <v>0.67253593541944079</v>
      </c>
      <c r="BY169" s="21">
        <f t="shared" si="206"/>
        <v>4.343581622433651E-2</v>
      </c>
      <c r="BZ169" s="21">
        <f t="shared" si="207"/>
        <v>0.12984185955276581</v>
      </c>
      <c r="CA169" s="21">
        <f t="shared" si="208"/>
        <v>1.27734736051099E-2</v>
      </c>
      <c r="CB169" s="21">
        <f t="shared" si="209"/>
        <v>0.14180906054279752</v>
      </c>
      <c r="CC169" s="21">
        <f t="shared" si="210"/>
        <v>2.5371017761488582E-3</v>
      </c>
      <c r="CD169" s="21">
        <f t="shared" si="211"/>
        <v>0.25282831265508687</v>
      </c>
      <c r="CE169" s="21">
        <f t="shared" si="212"/>
        <v>0.21467182596291012</v>
      </c>
      <c r="CF169" s="21">
        <f t="shared" si="213"/>
        <v>2.4840232295531537E-2</v>
      </c>
      <c r="CG169" s="21">
        <f t="shared" si="214"/>
        <v>2.8659554140127389E-2</v>
      </c>
      <c r="CH169" s="21">
        <f t="shared" si="215"/>
        <v>1.2750232486050839E-2</v>
      </c>
      <c r="CI169" s="21">
        <f t="shared" si="216"/>
        <v>0.12207436182019979</v>
      </c>
      <c r="CJ169" s="21">
        <f t="shared" si="217"/>
        <v>1.658757766480506</v>
      </c>
      <c r="CL169" s="68">
        <f t="shared" si="218"/>
        <v>0.40544553822732293</v>
      </c>
      <c r="CM169" s="19">
        <f t="shared" si="219"/>
        <v>2.618575002454825E-2</v>
      </c>
      <c r="CN169" s="19">
        <f t="shared" si="220"/>
        <v>7.827656465371656E-2</v>
      </c>
      <c r="CO169" s="19">
        <f t="shared" si="221"/>
        <v>7.7006262537128662E-3</v>
      </c>
      <c r="CP169" s="19">
        <f t="shared" si="222"/>
        <v>8.5491120770263523E-2</v>
      </c>
      <c r="CQ169" s="19">
        <f t="shared" si="223"/>
        <v>1.5295191542837455E-3</v>
      </c>
      <c r="CR169" s="19">
        <f t="shared" si="224"/>
        <v>0.15242027363135072</v>
      </c>
      <c r="CS169" s="19">
        <f t="shared" si="225"/>
        <v>0.12941722432347266</v>
      </c>
      <c r="CT169" s="19">
        <f t="shared" si="226"/>
        <v>1.4975201803115996E-2</v>
      </c>
      <c r="CU169" s="19">
        <f t="shared" si="227"/>
        <v>1.7277721147275306E-2</v>
      </c>
      <c r="CV169" s="19">
        <f t="shared" si="228"/>
        <v>7.6866150945618991E-3</v>
      </c>
      <c r="CW169" s="19">
        <f t="shared" si="229"/>
        <v>7.3593844916375509E-2</v>
      </c>
      <c r="CX169" s="19">
        <f t="shared" si="230"/>
        <v>1</v>
      </c>
      <c r="CZ169" s="68">
        <f t="shared" si="231"/>
        <v>2.4859999999999999E-5</v>
      </c>
      <c r="DA169" s="19">
        <f t="shared" si="232"/>
        <v>1.9263959999999998E-5</v>
      </c>
      <c r="DB169" s="19">
        <f t="shared" si="233"/>
        <v>3.5539999999999995E-5</v>
      </c>
      <c r="DC169" s="19">
        <f t="shared" si="234"/>
        <v>4.0770109999999999E-5</v>
      </c>
      <c r="DD169" s="19">
        <f t="shared" si="235"/>
        <v>1.3136679999999998E-5</v>
      </c>
      <c r="DE169" s="19">
        <f t="shared" si="236"/>
        <v>1.3136679999999998E-5</v>
      </c>
      <c r="DF169" s="19">
        <f t="shared" si="237"/>
        <v>1.219433E-5</v>
      </c>
      <c r="DG169" s="19">
        <f t="shared" si="238"/>
        <v>1.683746E-5</v>
      </c>
      <c r="DH169" s="19">
        <f t="shared" si="239"/>
        <v>2.5700719999999997E-5</v>
      </c>
      <c r="DI169" s="19">
        <f t="shared" si="240"/>
        <v>3.8088319999999994E-5</v>
      </c>
      <c r="DJ169" s="19">
        <f t="shared" si="241"/>
        <v>0</v>
      </c>
      <c r="DK169" s="19">
        <f t="shared" si="242"/>
        <v>2.1975339999999999E-5</v>
      </c>
      <c r="DM169" s="68">
        <f t="shared" si="243"/>
        <v>979.85389930400481</v>
      </c>
      <c r="DN169" s="19">
        <f t="shared" si="244"/>
        <v>108.58191731922795</v>
      </c>
      <c r="DO169" s="19">
        <f t="shared" si="245"/>
        <v>224.56608137571584</v>
      </c>
      <c r="DP169" s="19">
        <f t="shared" si="246"/>
        <v>30.162121379005541</v>
      </c>
      <c r="DQ169" s="19">
        <f t="shared" si="247"/>
        <v>467.58671348799203</v>
      </c>
      <c r="DR169" s="19">
        <f t="shared" si="248"/>
        <v>8.2596279124473551</v>
      </c>
      <c r="DS169" s="19">
        <f t="shared" si="249"/>
        <v>503.72074786752808</v>
      </c>
      <c r="DT169" s="19">
        <f t="shared" si="250"/>
        <v>431.04589053576649</v>
      </c>
      <c r="DU169" s="19">
        <f t="shared" si="251"/>
        <v>36.120107132218884</v>
      </c>
      <c r="DV169" s="19">
        <f t="shared" si="252"/>
        <v>42.731244961009935</v>
      </c>
      <c r="DX169" s="19">
        <f t="shared" si="253"/>
        <v>60.347693614437226</v>
      </c>
      <c r="DZ169" s="99">
        <f t="shared" si="254"/>
        <v>2892.9760448893539</v>
      </c>
      <c r="EA169" s="21">
        <f t="shared" si="255"/>
        <v>2.892976044889354</v>
      </c>
      <c r="EB169" s="92">
        <f t="shared" si="256"/>
        <v>1279</v>
      </c>
    </row>
    <row r="170" spans="1:132" x14ac:dyDescent="0.3">
      <c r="A170" s="19">
        <f>'A. Thermody. result (all suite)'!C126</f>
        <v>1278</v>
      </c>
      <c r="B170" s="19" t="str">
        <f>'A. Thermody. result (all suite)'!A126</f>
        <v>Basanite</v>
      </c>
      <c r="C170" s="24">
        <f>'A. Thermody. result (all suite)'!G126</f>
        <v>100</v>
      </c>
      <c r="D170" s="19">
        <f>'A. Thermody. result (all suite)'!D126</f>
        <v>10000</v>
      </c>
      <c r="E170" s="61">
        <f>'A. Thermody. result (all suite)'!I126</f>
        <v>40.405959000000003</v>
      </c>
      <c r="F170" s="21">
        <f>'A. Thermody. result (all suite)'!J126</f>
        <v>3.4696530000000001</v>
      </c>
      <c r="G170" s="21">
        <f>'A. Thermody. result (all suite)'!K126</f>
        <v>13.238676</v>
      </c>
      <c r="H170" s="21">
        <f>'A. Thermody. result (all suite)'!L126</f>
        <v>2.0397959999999999</v>
      </c>
      <c r="I170" s="21">
        <f>'A. Thermody. result (all suite)'!M126</f>
        <v>10.188981</v>
      </c>
      <c r="J170" s="21">
        <f>'A. Thermody. result (all suite)'!N126</f>
        <v>0.179982</v>
      </c>
      <c r="K170" s="21">
        <f>'A. Thermody. result (all suite)'!O126</f>
        <v>10.188981</v>
      </c>
      <c r="L170" s="21">
        <f>'A. Thermody. result (all suite)'!P126</f>
        <v>12.038796</v>
      </c>
      <c r="M170" s="21">
        <f>'A. Thermody. result (all suite)'!Q126</f>
        <v>1.539846</v>
      </c>
      <c r="N170" s="21">
        <f>'A. Thermody. result (all suite)'!R126</f>
        <v>2.6997300000000002</v>
      </c>
      <c r="O170" s="21">
        <f>'A. Thermody. result (all suite)'!S126</f>
        <v>1.8098190000000001</v>
      </c>
      <c r="P170" s="21">
        <f>'A. Thermody. result (all suite)'!T126</f>
        <v>2.1997800000000001</v>
      </c>
      <c r="Q170" s="21">
        <f t="shared" si="174"/>
        <v>99.999999000000017</v>
      </c>
      <c r="S170" s="19">
        <f t="shared" si="175"/>
        <v>1551</v>
      </c>
      <c r="T170" s="19">
        <f t="shared" si="176"/>
        <v>1</v>
      </c>
      <c r="V170" s="61">
        <f t="shared" si="177"/>
        <v>39.517116786221379</v>
      </c>
      <c r="W170" s="21">
        <f t="shared" si="178"/>
        <v>3.3933282664733526</v>
      </c>
      <c r="X170" s="21">
        <f t="shared" si="179"/>
        <v>12.947454250174983</v>
      </c>
      <c r="Y170" s="21">
        <f t="shared" si="180"/>
        <v>1.9949249751024896</v>
      </c>
      <c r="Z170" s="21">
        <f t="shared" si="181"/>
        <v>9.9648458315168487</v>
      </c>
      <c r="AA170" s="21">
        <f t="shared" si="182"/>
        <v>0.17602279192080791</v>
      </c>
      <c r="AB170" s="21">
        <f t="shared" si="183"/>
        <v>9.9648458315168487</v>
      </c>
      <c r="AC170" s="21">
        <f t="shared" si="184"/>
        <v>11.77396897070293</v>
      </c>
      <c r="AD170" s="21">
        <f t="shared" si="185"/>
        <v>1.5059727753224676</v>
      </c>
      <c r="AE170" s="21">
        <f t="shared" si="186"/>
        <v>2.6403418788121189</v>
      </c>
      <c r="AF170" s="21">
        <f t="shared" si="187"/>
        <v>1.7700069632036797</v>
      </c>
      <c r="AG170" s="21">
        <f t="shared" si="188"/>
        <v>95.64882932096792</v>
      </c>
      <c r="AH170" s="21"/>
      <c r="AI170" s="61">
        <f t="shared" si="189"/>
        <v>41.314793988344739</v>
      </c>
      <c r="AJ170" s="21">
        <f t="shared" si="190"/>
        <v>3.5476945097638271</v>
      </c>
      <c r="AK170" s="21">
        <f t="shared" si="191"/>
        <v>13.536448215928839</v>
      </c>
      <c r="AL170" s="21">
        <f t="shared" si="192"/>
        <v>2.0856763112156216</v>
      </c>
      <c r="AM170" s="21">
        <f t="shared" si="193"/>
        <v>10.418157652591759</v>
      </c>
      <c r="AN170" s="21">
        <f t="shared" si="194"/>
        <v>0.18403026275431955</v>
      </c>
      <c r="AO170" s="21">
        <f t="shared" si="195"/>
        <v>10.418157652591759</v>
      </c>
      <c r="AP170" s="21">
        <f t="shared" si="196"/>
        <v>12.309579797566707</v>
      </c>
      <c r="AQ170" s="21">
        <f t="shared" si="197"/>
        <v>1.5744811368980673</v>
      </c>
      <c r="AR170" s="21">
        <f t="shared" si="198"/>
        <v>2.7604539413147937</v>
      </c>
      <c r="AS170" s="21">
        <f t="shared" si="199"/>
        <v>1.8505265310295469</v>
      </c>
      <c r="AT170" s="21">
        <f t="shared" si="200"/>
        <v>99.999999999999986</v>
      </c>
      <c r="AU170" s="21"/>
      <c r="AV170" s="21">
        <f>AR170*'[1]diagram lines'!$G$39</f>
        <v>2.2914698131109512</v>
      </c>
      <c r="AW170" s="21">
        <f>AK170*'[1]diagram lines'!$G$40</f>
        <v>7.1643869313886217</v>
      </c>
      <c r="AX170" s="21">
        <f>AQ170*'[1]diagram lines'!$G$38</f>
        <v>1.1680323116258977</v>
      </c>
      <c r="AY170" s="21">
        <f>AP170*'[1]diagram lines'!$G$41</f>
        <v>8.797135148482143</v>
      </c>
      <c r="AZ170" s="21">
        <f t="shared" si="201"/>
        <v>4.3349350782128608</v>
      </c>
      <c r="BA170" s="21">
        <f t="shared" si="202"/>
        <v>0.5845312031092702</v>
      </c>
      <c r="BB170" s="21">
        <f t="shared" si="203"/>
        <v>2.0709300567154845</v>
      </c>
      <c r="BC170" s="86">
        <f t="shared" si="204"/>
        <v>0.4828748304450271</v>
      </c>
      <c r="BX170" s="61">
        <f t="shared" si="205"/>
        <v>0.67253593541944079</v>
      </c>
      <c r="BY170" s="21">
        <f t="shared" si="206"/>
        <v>4.343581622433651E-2</v>
      </c>
      <c r="BZ170" s="21">
        <f t="shared" si="207"/>
        <v>0.12984185955276581</v>
      </c>
      <c r="CA170" s="21">
        <f t="shared" si="208"/>
        <v>1.27734736051099E-2</v>
      </c>
      <c r="CB170" s="21">
        <f t="shared" si="209"/>
        <v>0.14180906054279752</v>
      </c>
      <c r="CC170" s="21">
        <f t="shared" si="210"/>
        <v>2.5371017761488582E-3</v>
      </c>
      <c r="CD170" s="21">
        <f t="shared" si="211"/>
        <v>0.25282831265508687</v>
      </c>
      <c r="CE170" s="21">
        <f t="shared" si="212"/>
        <v>0.21467182596291012</v>
      </c>
      <c r="CF170" s="21">
        <f t="shared" si="213"/>
        <v>2.4840232295531537E-2</v>
      </c>
      <c r="CG170" s="21">
        <f t="shared" si="214"/>
        <v>2.8659554140127389E-2</v>
      </c>
      <c r="CH170" s="21">
        <f t="shared" si="215"/>
        <v>1.2750232486050839E-2</v>
      </c>
      <c r="CI170" s="21">
        <f t="shared" si="216"/>
        <v>0.12207436182019979</v>
      </c>
      <c r="CJ170" s="21">
        <f t="shared" si="217"/>
        <v>1.658757766480506</v>
      </c>
      <c r="CL170" s="68">
        <f t="shared" si="218"/>
        <v>0.40544553822732293</v>
      </c>
      <c r="CM170" s="19">
        <f t="shared" si="219"/>
        <v>2.618575002454825E-2</v>
      </c>
      <c r="CN170" s="19">
        <f t="shared" si="220"/>
        <v>7.827656465371656E-2</v>
      </c>
      <c r="CO170" s="19">
        <f t="shared" si="221"/>
        <v>7.7006262537128662E-3</v>
      </c>
      <c r="CP170" s="19">
        <f t="shared" si="222"/>
        <v>8.5491120770263523E-2</v>
      </c>
      <c r="CQ170" s="19">
        <f t="shared" si="223"/>
        <v>1.5295191542837455E-3</v>
      </c>
      <c r="CR170" s="19">
        <f t="shared" si="224"/>
        <v>0.15242027363135072</v>
      </c>
      <c r="CS170" s="19">
        <f t="shared" si="225"/>
        <v>0.12941722432347266</v>
      </c>
      <c r="CT170" s="19">
        <f t="shared" si="226"/>
        <v>1.4975201803115996E-2</v>
      </c>
      <c r="CU170" s="19">
        <f t="shared" si="227"/>
        <v>1.7277721147275306E-2</v>
      </c>
      <c r="CV170" s="19">
        <f t="shared" si="228"/>
        <v>7.6866150945618991E-3</v>
      </c>
      <c r="CW170" s="19">
        <f t="shared" si="229"/>
        <v>7.3593844916375509E-2</v>
      </c>
      <c r="CX170" s="19">
        <f t="shared" si="230"/>
        <v>1</v>
      </c>
      <c r="CZ170" s="68">
        <f t="shared" si="231"/>
        <v>2.4859999999999999E-5</v>
      </c>
      <c r="DA170" s="19">
        <f t="shared" si="232"/>
        <v>1.9256719999999996E-5</v>
      </c>
      <c r="DB170" s="19">
        <f t="shared" si="233"/>
        <v>3.5539999999999995E-5</v>
      </c>
      <c r="DC170" s="19">
        <f t="shared" si="234"/>
        <v>4.076102E-5</v>
      </c>
      <c r="DD170" s="19">
        <f t="shared" si="235"/>
        <v>1.3133759999999998E-5</v>
      </c>
      <c r="DE170" s="19">
        <f t="shared" si="236"/>
        <v>1.3133759999999998E-5</v>
      </c>
      <c r="DF170" s="19">
        <f t="shared" si="237"/>
        <v>1.219106E-5</v>
      </c>
      <c r="DG170" s="19">
        <f t="shared" si="238"/>
        <v>1.6833719999999999E-5</v>
      </c>
      <c r="DH170" s="19">
        <f t="shared" si="239"/>
        <v>2.5693039999999999E-5</v>
      </c>
      <c r="DI170" s="19">
        <f t="shared" si="240"/>
        <v>3.8076239999999989E-5</v>
      </c>
      <c r="DJ170" s="19">
        <f t="shared" si="241"/>
        <v>0</v>
      </c>
      <c r="DK170" s="19">
        <f t="shared" si="242"/>
        <v>2.1965879999999998E-5</v>
      </c>
      <c r="DM170" s="68">
        <f t="shared" si="243"/>
        <v>979.85389930400481</v>
      </c>
      <c r="DN170" s="19">
        <f t="shared" si="244"/>
        <v>108.62274115014991</v>
      </c>
      <c r="DO170" s="19">
        <f t="shared" si="245"/>
        <v>224.56608137571584</v>
      </c>
      <c r="DP170" s="19">
        <f t="shared" si="246"/>
        <v>30.168847748545243</v>
      </c>
      <c r="DQ170" s="19">
        <f t="shared" si="247"/>
        <v>467.6906710145027</v>
      </c>
      <c r="DR170" s="19">
        <f t="shared" si="248"/>
        <v>8.2614642573709975</v>
      </c>
      <c r="DS170" s="19">
        <f t="shared" si="249"/>
        <v>503.85586055219426</v>
      </c>
      <c r="DT170" s="19">
        <f t="shared" si="250"/>
        <v>431.14165734373313</v>
      </c>
      <c r="DU170" s="19">
        <f t="shared" si="251"/>
        <v>36.13090392476564</v>
      </c>
      <c r="DV170" s="19">
        <f t="shared" si="252"/>
        <v>42.744801799582476</v>
      </c>
      <c r="DX170" s="19">
        <f t="shared" si="253"/>
        <v>60.373683430533482</v>
      </c>
      <c r="DZ170" s="99">
        <f t="shared" si="254"/>
        <v>2893.4106119010989</v>
      </c>
      <c r="EA170" s="21">
        <f t="shared" si="255"/>
        <v>2.8934106119010989</v>
      </c>
      <c r="EB170" s="92">
        <f t="shared" si="256"/>
        <v>1278</v>
      </c>
    </row>
    <row r="171" spans="1:132" x14ac:dyDescent="0.3">
      <c r="A171" s="19">
        <f>'A. Thermody. result (all suite)'!C127</f>
        <v>1277</v>
      </c>
      <c r="B171" s="19" t="str">
        <f>'A. Thermody. result (all suite)'!A127</f>
        <v>Basanite</v>
      </c>
      <c r="C171" s="24">
        <f>'A. Thermody. result (all suite)'!G127</f>
        <v>100</v>
      </c>
      <c r="D171" s="19">
        <f>'A. Thermody. result (all suite)'!D127</f>
        <v>10000</v>
      </c>
      <c r="E171" s="61">
        <f>'A. Thermody. result (all suite)'!I127</f>
        <v>40.405959000000003</v>
      </c>
      <c r="F171" s="21">
        <f>'A. Thermody. result (all suite)'!J127</f>
        <v>3.4696530000000001</v>
      </c>
      <c r="G171" s="21">
        <f>'A. Thermody. result (all suite)'!K127</f>
        <v>13.238676</v>
      </c>
      <c r="H171" s="21">
        <f>'A. Thermody. result (all suite)'!L127</f>
        <v>2.0397959999999999</v>
      </c>
      <c r="I171" s="21">
        <f>'A. Thermody. result (all suite)'!M127</f>
        <v>10.188981</v>
      </c>
      <c r="J171" s="21">
        <f>'A. Thermody. result (all suite)'!N127</f>
        <v>0.179982</v>
      </c>
      <c r="K171" s="21">
        <f>'A. Thermody. result (all suite)'!O127</f>
        <v>10.188981</v>
      </c>
      <c r="L171" s="21">
        <f>'A. Thermody. result (all suite)'!P127</f>
        <v>12.038796</v>
      </c>
      <c r="M171" s="21">
        <f>'A. Thermody. result (all suite)'!Q127</f>
        <v>1.539846</v>
      </c>
      <c r="N171" s="21">
        <f>'A. Thermody. result (all suite)'!R127</f>
        <v>2.6997300000000002</v>
      </c>
      <c r="O171" s="21">
        <f>'A. Thermody. result (all suite)'!S127</f>
        <v>1.8098190000000001</v>
      </c>
      <c r="P171" s="21">
        <f>'A. Thermody. result (all suite)'!T127</f>
        <v>2.1997800000000001</v>
      </c>
      <c r="Q171" s="21">
        <f t="shared" si="174"/>
        <v>99.999999000000017</v>
      </c>
      <c r="S171" s="19">
        <f t="shared" si="175"/>
        <v>1550</v>
      </c>
      <c r="T171" s="19">
        <f t="shared" si="176"/>
        <v>1</v>
      </c>
      <c r="V171" s="61">
        <f t="shared" si="177"/>
        <v>39.517116786221379</v>
      </c>
      <c r="W171" s="21">
        <f t="shared" si="178"/>
        <v>3.3933282664733526</v>
      </c>
      <c r="X171" s="21">
        <f t="shared" si="179"/>
        <v>12.947454250174983</v>
      </c>
      <c r="Y171" s="21">
        <f t="shared" si="180"/>
        <v>1.9949249751024896</v>
      </c>
      <c r="Z171" s="21">
        <f t="shared" si="181"/>
        <v>9.9648458315168487</v>
      </c>
      <c r="AA171" s="21">
        <f t="shared" si="182"/>
        <v>0.17602279192080791</v>
      </c>
      <c r="AB171" s="21">
        <f t="shared" si="183"/>
        <v>9.9648458315168487</v>
      </c>
      <c r="AC171" s="21">
        <f t="shared" si="184"/>
        <v>11.77396897070293</v>
      </c>
      <c r="AD171" s="21">
        <f t="shared" si="185"/>
        <v>1.5059727753224676</v>
      </c>
      <c r="AE171" s="21">
        <f t="shared" si="186"/>
        <v>2.6403418788121189</v>
      </c>
      <c r="AF171" s="21">
        <f t="shared" si="187"/>
        <v>1.7700069632036797</v>
      </c>
      <c r="AG171" s="21">
        <f t="shared" si="188"/>
        <v>95.64882932096792</v>
      </c>
      <c r="AH171" s="21"/>
      <c r="AI171" s="61">
        <f t="shared" si="189"/>
        <v>41.314793988344739</v>
      </c>
      <c r="AJ171" s="21">
        <f t="shared" si="190"/>
        <v>3.5476945097638271</v>
      </c>
      <c r="AK171" s="21">
        <f t="shared" si="191"/>
        <v>13.536448215928839</v>
      </c>
      <c r="AL171" s="21">
        <f t="shared" si="192"/>
        <v>2.0856763112156216</v>
      </c>
      <c r="AM171" s="21">
        <f t="shared" si="193"/>
        <v>10.418157652591759</v>
      </c>
      <c r="AN171" s="21">
        <f t="shared" si="194"/>
        <v>0.18403026275431955</v>
      </c>
      <c r="AO171" s="21">
        <f t="shared" si="195"/>
        <v>10.418157652591759</v>
      </c>
      <c r="AP171" s="21">
        <f t="shared" si="196"/>
        <v>12.309579797566707</v>
      </c>
      <c r="AQ171" s="21">
        <f t="shared" si="197"/>
        <v>1.5744811368980673</v>
      </c>
      <c r="AR171" s="21">
        <f t="shared" si="198"/>
        <v>2.7604539413147937</v>
      </c>
      <c r="AS171" s="21">
        <f t="shared" si="199"/>
        <v>1.8505265310295469</v>
      </c>
      <c r="AT171" s="21">
        <f t="shared" si="200"/>
        <v>99.999999999999986</v>
      </c>
      <c r="AU171" s="21"/>
      <c r="AV171" s="21">
        <f>AR171*'[1]diagram lines'!$G$39</f>
        <v>2.2914698131109512</v>
      </c>
      <c r="AW171" s="21">
        <f>AK171*'[1]diagram lines'!$G$40</f>
        <v>7.1643869313886217</v>
      </c>
      <c r="AX171" s="21">
        <f>AQ171*'[1]diagram lines'!$G$38</f>
        <v>1.1680323116258977</v>
      </c>
      <c r="AY171" s="21">
        <f>AP171*'[1]diagram lines'!$G$41</f>
        <v>8.797135148482143</v>
      </c>
      <c r="AZ171" s="21">
        <f t="shared" si="201"/>
        <v>4.3349350782128608</v>
      </c>
      <c r="BA171" s="21">
        <f t="shared" si="202"/>
        <v>0.5845312031092702</v>
      </c>
      <c r="BB171" s="21">
        <f t="shared" si="203"/>
        <v>2.0709300567154845</v>
      </c>
      <c r="BC171" s="86">
        <f t="shared" si="204"/>
        <v>0.4828748304450271</v>
      </c>
      <c r="BX171" s="61">
        <f t="shared" si="205"/>
        <v>0.67253593541944079</v>
      </c>
      <c r="BY171" s="21">
        <f t="shared" si="206"/>
        <v>4.343581622433651E-2</v>
      </c>
      <c r="BZ171" s="21">
        <f t="shared" si="207"/>
        <v>0.12984185955276581</v>
      </c>
      <c r="CA171" s="21">
        <f t="shared" si="208"/>
        <v>1.27734736051099E-2</v>
      </c>
      <c r="CB171" s="21">
        <f t="shared" si="209"/>
        <v>0.14180906054279752</v>
      </c>
      <c r="CC171" s="21">
        <f t="shared" si="210"/>
        <v>2.5371017761488582E-3</v>
      </c>
      <c r="CD171" s="21">
        <f t="shared" si="211"/>
        <v>0.25282831265508687</v>
      </c>
      <c r="CE171" s="21">
        <f t="shared" si="212"/>
        <v>0.21467182596291012</v>
      </c>
      <c r="CF171" s="21">
        <f t="shared" si="213"/>
        <v>2.4840232295531537E-2</v>
      </c>
      <c r="CG171" s="21">
        <f t="shared" si="214"/>
        <v>2.8659554140127389E-2</v>
      </c>
      <c r="CH171" s="21">
        <f t="shared" si="215"/>
        <v>1.2750232486050839E-2</v>
      </c>
      <c r="CI171" s="21">
        <f t="shared" si="216"/>
        <v>0.12207436182019979</v>
      </c>
      <c r="CJ171" s="21">
        <f t="shared" si="217"/>
        <v>1.658757766480506</v>
      </c>
      <c r="CL171" s="68">
        <f t="shared" si="218"/>
        <v>0.40544553822732293</v>
      </c>
      <c r="CM171" s="19">
        <f t="shared" si="219"/>
        <v>2.618575002454825E-2</v>
      </c>
      <c r="CN171" s="19">
        <f t="shared" si="220"/>
        <v>7.827656465371656E-2</v>
      </c>
      <c r="CO171" s="19">
        <f t="shared" si="221"/>
        <v>7.7006262537128662E-3</v>
      </c>
      <c r="CP171" s="19">
        <f t="shared" si="222"/>
        <v>8.5491120770263523E-2</v>
      </c>
      <c r="CQ171" s="19">
        <f t="shared" si="223"/>
        <v>1.5295191542837455E-3</v>
      </c>
      <c r="CR171" s="19">
        <f t="shared" si="224"/>
        <v>0.15242027363135072</v>
      </c>
      <c r="CS171" s="19">
        <f t="shared" si="225"/>
        <v>0.12941722432347266</v>
      </c>
      <c r="CT171" s="19">
        <f t="shared" si="226"/>
        <v>1.4975201803115996E-2</v>
      </c>
      <c r="CU171" s="19">
        <f t="shared" si="227"/>
        <v>1.7277721147275306E-2</v>
      </c>
      <c r="CV171" s="19">
        <f t="shared" si="228"/>
        <v>7.6866150945618991E-3</v>
      </c>
      <c r="CW171" s="19">
        <f t="shared" si="229"/>
        <v>7.3593844916375509E-2</v>
      </c>
      <c r="CX171" s="19">
        <f t="shared" si="230"/>
        <v>1</v>
      </c>
      <c r="CZ171" s="68">
        <f t="shared" si="231"/>
        <v>2.4859999999999999E-5</v>
      </c>
      <c r="DA171" s="19">
        <f t="shared" si="232"/>
        <v>1.9249479999999998E-5</v>
      </c>
      <c r="DB171" s="19">
        <f t="shared" si="233"/>
        <v>3.5539999999999995E-5</v>
      </c>
      <c r="DC171" s="19">
        <f t="shared" si="234"/>
        <v>4.0751929999999994E-5</v>
      </c>
      <c r="DD171" s="19">
        <f t="shared" si="235"/>
        <v>1.3130839999999997E-5</v>
      </c>
      <c r="DE171" s="19">
        <f t="shared" si="236"/>
        <v>1.3130839999999997E-5</v>
      </c>
      <c r="DF171" s="19">
        <f t="shared" si="237"/>
        <v>1.218779E-5</v>
      </c>
      <c r="DG171" s="19">
        <f t="shared" si="238"/>
        <v>1.6829979999999998E-5</v>
      </c>
      <c r="DH171" s="19">
        <f t="shared" si="239"/>
        <v>2.5685359999999997E-5</v>
      </c>
      <c r="DI171" s="19">
        <f t="shared" si="240"/>
        <v>3.8064159999999991E-5</v>
      </c>
      <c r="DJ171" s="19">
        <f t="shared" si="241"/>
        <v>0</v>
      </c>
      <c r="DK171" s="19">
        <f t="shared" si="242"/>
        <v>2.195642E-5</v>
      </c>
      <c r="DM171" s="68">
        <f t="shared" si="243"/>
        <v>979.85389930400481</v>
      </c>
      <c r="DN171" s="19">
        <f t="shared" si="244"/>
        <v>108.66359568990511</v>
      </c>
      <c r="DO171" s="19">
        <f t="shared" si="245"/>
        <v>224.56608137571584</v>
      </c>
      <c r="DP171" s="19">
        <f t="shared" si="246"/>
        <v>30.175577118811496</v>
      </c>
      <c r="DQ171" s="19">
        <f t="shared" si="247"/>
        <v>467.79467477658972</v>
      </c>
      <c r="DR171" s="19">
        <f t="shared" si="248"/>
        <v>8.2633014190172851</v>
      </c>
      <c r="DS171" s="19">
        <f t="shared" si="249"/>
        <v>503.9910457386805</v>
      </c>
      <c r="DT171" s="19">
        <f t="shared" si="250"/>
        <v>431.23746671477608</v>
      </c>
      <c r="DU171" s="19">
        <f t="shared" si="251"/>
        <v>36.14170717385938</v>
      </c>
      <c r="DV171" s="19">
        <f t="shared" si="252"/>
        <v>42.7583672429218</v>
      </c>
      <c r="DX171" s="19">
        <f t="shared" si="253"/>
        <v>60.399695642235244</v>
      </c>
      <c r="DZ171" s="99">
        <f t="shared" si="254"/>
        <v>2893.8454121965174</v>
      </c>
      <c r="EA171" s="21">
        <f t="shared" si="255"/>
        <v>2.8938454121965176</v>
      </c>
      <c r="EB171" s="92">
        <f t="shared" si="256"/>
        <v>1277</v>
      </c>
    </row>
    <row r="172" spans="1:132" x14ac:dyDescent="0.3">
      <c r="A172" s="19">
        <f>'A. Thermody. result (all suite)'!C128</f>
        <v>1276</v>
      </c>
      <c r="B172" s="19" t="str">
        <f>'A. Thermody. result (all suite)'!A128</f>
        <v>Basanite</v>
      </c>
      <c r="C172" s="24">
        <f>'A. Thermody. result (all suite)'!G128</f>
        <v>100</v>
      </c>
      <c r="D172" s="19">
        <f>'A. Thermody. result (all suite)'!D128</f>
        <v>10000</v>
      </c>
      <c r="E172" s="61">
        <f>'A. Thermody. result (all suite)'!I128</f>
        <v>40.405959000000003</v>
      </c>
      <c r="F172" s="21">
        <f>'A. Thermody. result (all suite)'!J128</f>
        <v>3.4696530000000001</v>
      </c>
      <c r="G172" s="21">
        <f>'A. Thermody. result (all suite)'!K128</f>
        <v>13.238676</v>
      </c>
      <c r="H172" s="21">
        <f>'A. Thermody. result (all suite)'!L128</f>
        <v>2.0397959999999999</v>
      </c>
      <c r="I172" s="21">
        <f>'A. Thermody. result (all suite)'!M128</f>
        <v>10.188981</v>
      </c>
      <c r="J172" s="21">
        <f>'A. Thermody. result (all suite)'!N128</f>
        <v>0.179982</v>
      </c>
      <c r="K172" s="21">
        <f>'A. Thermody. result (all suite)'!O128</f>
        <v>10.188981</v>
      </c>
      <c r="L172" s="21">
        <f>'A. Thermody. result (all suite)'!P128</f>
        <v>12.038796</v>
      </c>
      <c r="M172" s="21">
        <f>'A. Thermody. result (all suite)'!Q128</f>
        <v>1.539846</v>
      </c>
      <c r="N172" s="21">
        <f>'A. Thermody. result (all suite)'!R128</f>
        <v>2.6997300000000002</v>
      </c>
      <c r="O172" s="21">
        <f>'A. Thermody. result (all suite)'!S128</f>
        <v>1.8098190000000001</v>
      </c>
      <c r="P172" s="21">
        <f>'A. Thermody. result (all suite)'!T128</f>
        <v>2.1997800000000001</v>
      </c>
      <c r="Q172" s="21">
        <f t="shared" si="174"/>
        <v>99.999999000000017</v>
      </c>
      <c r="S172" s="19">
        <f t="shared" si="175"/>
        <v>1549</v>
      </c>
      <c r="T172" s="19">
        <f t="shared" si="176"/>
        <v>1</v>
      </c>
      <c r="V172" s="61">
        <f t="shared" si="177"/>
        <v>39.517116786221379</v>
      </c>
      <c r="W172" s="21">
        <f t="shared" si="178"/>
        <v>3.3933282664733526</v>
      </c>
      <c r="X172" s="21">
        <f t="shared" si="179"/>
        <v>12.947454250174983</v>
      </c>
      <c r="Y172" s="21">
        <f t="shared" si="180"/>
        <v>1.9949249751024896</v>
      </c>
      <c r="Z172" s="21">
        <f t="shared" si="181"/>
        <v>9.9648458315168487</v>
      </c>
      <c r="AA172" s="21">
        <f t="shared" si="182"/>
        <v>0.17602279192080791</v>
      </c>
      <c r="AB172" s="21">
        <f t="shared" si="183"/>
        <v>9.9648458315168487</v>
      </c>
      <c r="AC172" s="21">
        <f t="shared" si="184"/>
        <v>11.77396897070293</v>
      </c>
      <c r="AD172" s="21">
        <f t="shared" si="185"/>
        <v>1.5059727753224676</v>
      </c>
      <c r="AE172" s="21">
        <f t="shared" si="186"/>
        <v>2.6403418788121189</v>
      </c>
      <c r="AF172" s="21">
        <f t="shared" si="187"/>
        <v>1.7700069632036797</v>
      </c>
      <c r="AG172" s="21">
        <f t="shared" si="188"/>
        <v>95.64882932096792</v>
      </c>
      <c r="AH172" s="21"/>
      <c r="AI172" s="61">
        <f t="shared" si="189"/>
        <v>41.314793988344739</v>
      </c>
      <c r="AJ172" s="21">
        <f t="shared" si="190"/>
        <v>3.5476945097638271</v>
      </c>
      <c r="AK172" s="21">
        <f t="shared" si="191"/>
        <v>13.536448215928839</v>
      </c>
      <c r="AL172" s="21">
        <f t="shared" si="192"/>
        <v>2.0856763112156216</v>
      </c>
      <c r="AM172" s="21">
        <f t="shared" si="193"/>
        <v>10.418157652591759</v>
      </c>
      <c r="AN172" s="21">
        <f t="shared" si="194"/>
        <v>0.18403026275431955</v>
      </c>
      <c r="AO172" s="21">
        <f t="shared" si="195"/>
        <v>10.418157652591759</v>
      </c>
      <c r="AP172" s="21">
        <f t="shared" si="196"/>
        <v>12.309579797566707</v>
      </c>
      <c r="AQ172" s="21">
        <f t="shared" si="197"/>
        <v>1.5744811368980673</v>
      </c>
      <c r="AR172" s="21">
        <f t="shared" si="198"/>
        <v>2.7604539413147937</v>
      </c>
      <c r="AS172" s="21">
        <f t="shared" si="199"/>
        <v>1.8505265310295469</v>
      </c>
      <c r="AT172" s="21">
        <f t="shared" si="200"/>
        <v>99.999999999999986</v>
      </c>
      <c r="AU172" s="21"/>
      <c r="AV172" s="21">
        <f>AR172*'[1]diagram lines'!$G$39</f>
        <v>2.2914698131109512</v>
      </c>
      <c r="AW172" s="21">
        <f>AK172*'[1]diagram lines'!$G$40</f>
        <v>7.1643869313886217</v>
      </c>
      <c r="AX172" s="21">
        <f>AQ172*'[1]diagram lines'!$G$38</f>
        <v>1.1680323116258977</v>
      </c>
      <c r="AY172" s="21">
        <f>AP172*'[1]diagram lines'!$G$41</f>
        <v>8.797135148482143</v>
      </c>
      <c r="AZ172" s="21">
        <f t="shared" si="201"/>
        <v>4.3349350782128608</v>
      </c>
      <c r="BA172" s="21">
        <f t="shared" si="202"/>
        <v>0.5845312031092702</v>
      </c>
      <c r="BB172" s="21">
        <f t="shared" si="203"/>
        <v>2.0709300567154845</v>
      </c>
      <c r="BC172" s="86">
        <f t="shared" si="204"/>
        <v>0.4828748304450271</v>
      </c>
      <c r="BX172" s="61">
        <f t="shared" si="205"/>
        <v>0.67253593541944079</v>
      </c>
      <c r="BY172" s="21">
        <f t="shared" si="206"/>
        <v>4.343581622433651E-2</v>
      </c>
      <c r="BZ172" s="21">
        <f t="shared" si="207"/>
        <v>0.12984185955276581</v>
      </c>
      <c r="CA172" s="21">
        <f t="shared" si="208"/>
        <v>1.27734736051099E-2</v>
      </c>
      <c r="CB172" s="21">
        <f t="shared" si="209"/>
        <v>0.14180906054279752</v>
      </c>
      <c r="CC172" s="21">
        <f t="shared" si="210"/>
        <v>2.5371017761488582E-3</v>
      </c>
      <c r="CD172" s="21">
        <f t="shared" si="211"/>
        <v>0.25282831265508687</v>
      </c>
      <c r="CE172" s="21">
        <f t="shared" si="212"/>
        <v>0.21467182596291012</v>
      </c>
      <c r="CF172" s="21">
        <f t="shared" si="213"/>
        <v>2.4840232295531537E-2</v>
      </c>
      <c r="CG172" s="21">
        <f t="shared" si="214"/>
        <v>2.8659554140127389E-2</v>
      </c>
      <c r="CH172" s="21">
        <f t="shared" si="215"/>
        <v>1.2750232486050839E-2</v>
      </c>
      <c r="CI172" s="21">
        <f t="shared" si="216"/>
        <v>0.12207436182019979</v>
      </c>
      <c r="CJ172" s="21">
        <f t="shared" si="217"/>
        <v>1.658757766480506</v>
      </c>
      <c r="CL172" s="68">
        <f t="shared" si="218"/>
        <v>0.40544553822732293</v>
      </c>
      <c r="CM172" s="19">
        <f t="shared" si="219"/>
        <v>2.618575002454825E-2</v>
      </c>
      <c r="CN172" s="19">
        <f t="shared" si="220"/>
        <v>7.827656465371656E-2</v>
      </c>
      <c r="CO172" s="19">
        <f t="shared" si="221"/>
        <v>7.7006262537128662E-3</v>
      </c>
      <c r="CP172" s="19">
        <f t="shared" si="222"/>
        <v>8.5491120770263523E-2</v>
      </c>
      <c r="CQ172" s="19">
        <f t="shared" si="223"/>
        <v>1.5295191542837455E-3</v>
      </c>
      <c r="CR172" s="19">
        <f t="shared" si="224"/>
        <v>0.15242027363135072</v>
      </c>
      <c r="CS172" s="19">
        <f t="shared" si="225"/>
        <v>0.12941722432347266</v>
      </c>
      <c r="CT172" s="19">
        <f t="shared" si="226"/>
        <v>1.4975201803115996E-2</v>
      </c>
      <c r="CU172" s="19">
        <f t="shared" si="227"/>
        <v>1.7277721147275306E-2</v>
      </c>
      <c r="CV172" s="19">
        <f t="shared" si="228"/>
        <v>7.6866150945618991E-3</v>
      </c>
      <c r="CW172" s="19">
        <f t="shared" si="229"/>
        <v>7.3593844916375509E-2</v>
      </c>
      <c r="CX172" s="19">
        <f t="shared" si="230"/>
        <v>1</v>
      </c>
      <c r="CZ172" s="68">
        <f t="shared" si="231"/>
        <v>2.4859999999999999E-5</v>
      </c>
      <c r="DA172" s="19">
        <f t="shared" si="232"/>
        <v>1.9242239999999996E-5</v>
      </c>
      <c r="DB172" s="19">
        <f t="shared" si="233"/>
        <v>3.5539999999999995E-5</v>
      </c>
      <c r="DC172" s="19">
        <f t="shared" si="234"/>
        <v>4.0742839999999995E-5</v>
      </c>
      <c r="DD172" s="19">
        <f t="shared" si="235"/>
        <v>1.3127919999999998E-5</v>
      </c>
      <c r="DE172" s="19">
        <f t="shared" si="236"/>
        <v>1.3127919999999998E-5</v>
      </c>
      <c r="DF172" s="19">
        <f t="shared" si="237"/>
        <v>1.218452E-5</v>
      </c>
      <c r="DG172" s="19">
        <f t="shared" si="238"/>
        <v>1.6826239999999998E-5</v>
      </c>
      <c r="DH172" s="19">
        <f t="shared" si="239"/>
        <v>2.5677679999999998E-5</v>
      </c>
      <c r="DI172" s="19">
        <f t="shared" si="240"/>
        <v>3.8052079999999993E-5</v>
      </c>
      <c r="DJ172" s="19">
        <f t="shared" si="241"/>
        <v>0</v>
      </c>
      <c r="DK172" s="19">
        <f t="shared" si="242"/>
        <v>2.1946959999999999E-5</v>
      </c>
      <c r="DM172" s="68">
        <f t="shared" si="243"/>
        <v>979.85389930400481</v>
      </c>
      <c r="DN172" s="19">
        <f t="shared" si="244"/>
        <v>108.70448097315669</v>
      </c>
      <c r="DO172" s="19">
        <f t="shared" si="245"/>
        <v>224.56608137571584</v>
      </c>
      <c r="DP172" s="19">
        <f t="shared" si="246"/>
        <v>30.182309491812738</v>
      </c>
      <c r="DQ172" s="19">
        <f t="shared" si="247"/>
        <v>467.89872480510508</v>
      </c>
      <c r="DR172" s="19">
        <f t="shared" si="248"/>
        <v>8.2651393979311969</v>
      </c>
      <c r="DS172" s="19">
        <f t="shared" si="249"/>
        <v>504.12630348535959</v>
      </c>
      <c r="DT172" s="19">
        <f t="shared" si="250"/>
        <v>431.33331867727713</v>
      </c>
      <c r="DU172" s="19">
        <f t="shared" si="251"/>
        <v>36.152516885293402</v>
      </c>
      <c r="DV172" s="19">
        <f t="shared" si="252"/>
        <v>42.77194129922291</v>
      </c>
      <c r="DX172" s="19">
        <f t="shared" si="253"/>
        <v>60.425730278502662</v>
      </c>
      <c r="DZ172" s="99">
        <f t="shared" si="254"/>
        <v>2894.280445973382</v>
      </c>
      <c r="EA172" s="21">
        <f t="shared" si="255"/>
        <v>2.894280445973382</v>
      </c>
      <c r="EB172" s="92">
        <f t="shared" si="256"/>
        <v>1276</v>
      </c>
    </row>
    <row r="173" spans="1:132" x14ac:dyDescent="0.3">
      <c r="A173" s="19">
        <f>'A. Thermody. result (all suite)'!C129</f>
        <v>1275</v>
      </c>
      <c r="B173" s="19" t="str">
        <f>'A. Thermody. result (all suite)'!A129</f>
        <v>Basanite</v>
      </c>
      <c r="C173" s="24">
        <f>'A. Thermody. result (all suite)'!G129</f>
        <v>100</v>
      </c>
      <c r="D173" s="19">
        <f>'A. Thermody. result (all suite)'!D129</f>
        <v>10000</v>
      </c>
      <c r="E173" s="61">
        <f>'A. Thermody. result (all suite)'!I129</f>
        <v>40.405959000000003</v>
      </c>
      <c r="F173" s="21">
        <f>'A. Thermody. result (all suite)'!J129</f>
        <v>3.4696530000000001</v>
      </c>
      <c r="G173" s="21">
        <f>'A. Thermody. result (all suite)'!K129</f>
        <v>13.238676</v>
      </c>
      <c r="H173" s="21">
        <f>'A. Thermody. result (all suite)'!L129</f>
        <v>2.0397959999999999</v>
      </c>
      <c r="I173" s="21">
        <f>'A. Thermody. result (all suite)'!M129</f>
        <v>10.188981</v>
      </c>
      <c r="J173" s="21">
        <f>'A. Thermody. result (all suite)'!N129</f>
        <v>0.179982</v>
      </c>
      <c r="K173" s="21">
        <f>'A. Thermody. result (all suite)'!O129</f>
        <v>10.188981</v>
      </c>
      <c r="L173" s="21">
        <f>'A. Thermody. result (all suite)'!P129</f>
        <v>12.038796</v>
      </c>
      <c r="M173" s="21">
        <f>'A. Thermody. result (all suite)'!Q129</f>
        <v>1.539846</v>
      </c>
      <c r="N173" s="21">
        <f>'A. Thermody. result (all suite)'!R129</f>
        <v>2.6997300000000002</v>
      </c>
      <c r="O173" s="21">
        <f>'A. Thermody. result (all suite)'!S129</f>
        <v>1.8098190000000001</v>
      </c>
      <c r="P173" s="21">
        <f>'A. Thermody. result (all suite)'!T129</f>
        <v>2.1997800000000001</v>
      </c>
      <c r="Q173" s="21">
        <f t="shared" si="174"/>
        <v>99.999999000000017</v>
      </c>
      <c r="S173" s="19">
        <f t="shared" si="175"/>
        <v>1548</v>
      </c>
      <c r="T173" s="19">
        <f t="shared" si="176"/>
        <v>1</v>
      </c>
      <c r="V173" s="61">
        <f t="shared" si="177"/>
        <v>39.517116786221379</v>
      </c>
      <c r="W173" s="21">
        <f t="shared" si="178"/>
        <v>3.3933282664733526</v>
      </c>
      <c r="X173" s="21">
        <f t="shared" si="179"/>
        <v>12.947454250174983</v>
      </c>
      <c r="Y173" s="21">
        <f t="shared" si="180"/>
        <v>1.9949249751024896</v>
      </c>
      <c r="Z173" s="21">
        <f t="shared" si="181"/>
        <v>9.9648458315168487</v>
      </c>
      <c r="AA173" s="21">
        <f t="shared" si="182"/>
        <v>0.17602279192080791</v>
      </c>
      <c r="AB173" s="21">
        <f t="shared" si="183"/>
        <v>9.9648458315168487</v>
      </c>
      <c r="AC173" s="21">
        <f t="shared" si="184"/>
        <v>11.77396897070293</v>
      </c>
      <c r="AD173" s="21">
        <f t="shared" si="185"/>
        <v>1.5059727753224676</v>
      </c>
      <c r="AE173" s="21">
        <f t="shared" si="186"/>
        <v>2.6403418788121189</v>
      </c>
      <c r="AF173" s="21">
        <f t="shared" si="187"/>
        <v>1.7700069632036797</v>
      </c>
      <c r="AG173" s="21">
        <f t="shared" si="188"/>
        <v>95.64882932096792</v>
      </c>
      <c r="AH173" s="21"/>
      <c r="AI173" s="61">
        <f t="shared" si="189"/>
        <v>41.314793988344739</v>
      </c>
      <c r="AJ173" s="21">
        <f t="shared" si="190"/>
        <v>3.5476945097638271</v>
      </c>
      <c r="AK173" s="21">
        <f t="shared" si="191"/>
        <v>13.536448215928839</v>
      </c>
      <c r="AL173" s="21">
        <f t="shared" si="192"/>
        <v>2.0856763112156216</v>
      </c>
      <c r="AM173" s="21">
        <f t="shared" si="193"/>
        <v>10.418157652591759</v>
      </c>
      <c r="AN173" s="21">
        <f t="shared" si="194"/>
        <v>0.18403026275431955</v>
      </c>
      <c r="AO173" s="21">
        <f t="shared" si="195"/>
        <v>10.418157652591759</v>
      </c>
      <c r="AP173" s="21">
        <f t="shared" si="196"/>
        <v>12.309579797566707</v>
      </c>
      <c r="AQ173" s="21">
        <f t="shared" si="197"/>
        <v>1.5744811368980673</v>
      </c>
      <c r="AR173" s="21">
        <f t="shared" si="198"/>
        <v>2.7604539413147937</v>
      </c>
      <c r="AS173" s="21">
        <f t="shared" si="199"/>
        <v>1.8505265310295469</v>
      </c>
      <c r="AT173" s="21">
        <f t="shared" si="200"/>
        <v>99.999999999999986</v>
      </c>
      <c r="AU173" s="21"/>
      <c r="AV173" s="21">
        <f>AR173*'[1]diagram lines'!$G$39</f>
        <v>2.2914698131109512</v>
      </c>
      <c r="AW173" s="21">
        <f>AK173*'[1]diagram lines'!$G$40</f>
        <v>7.1643869313886217</v>
      </c>
      <c r="AX173" s="21">
        <f>AQ173*'[1]diagram lines'!$G$38</f>
        <v>1.1680323116258977</v>
      </c>
      <c r="AY173" s="21">
        <f>AP173*'[1]diagram lines'!$G$41</f>
        <v>8.797135148482143</v>
      </c>
      <c r="AZ173" s="21">
        <f t="shared" si="201"/>
        <v>4.3349350782128608</v>
      </c>
      <c r="BA173" s="21">
        <f t="shared" si="202"/>
        <v>0.5845312031092702</v>
      </c>
      <c r="BB173" s="21">
        <f t="shared" si="203"/>
        <v>2.0709300567154845</v>
      </c>
      <c r="BC173" s="86">
        <f t="shared" si="204"/>
        <v>0.4828748304450271</v>
      </c>
      <c r="BX173" s="61">
        <f t="shared" si="205"/>
        <v>0.67253593541944079</v>
      </c>
      <c r="BY173" s="21">
        <f t="shared" si="206"/>
        <v>4.343581622433651E-2</v>
      </c>
      <c r="BZ173" s="21">
        <f t="shared" si="207"/>
        <v>0.12984185955276581</v>
      </c>
      <c r="CA173" s="21">
        <f t="shared" si="208"/>
        <v>1.27734736051099E-2</v>
      </c>
      <c r="CB173" s="21">
        <f t="shared" si="209"/>
        <v>0.14180906054279752</v>
      </c>
      <c r="CC173" s="21">
        <f t="shared" si="210"/>
        <v>2.5371017761488582E-3</v>
      </c>
      <c r="CD173" s="21">
        <f t="shared" si="211"/>
        <v>0.25282831265508687</v>
      </c>
      <c r="CE173" s="21">
        <f t="shared" si="212"/>
        <v>0.21467182596291012</v>
      </c>
      <c r="CF173" s="21">
        <f t="shared" si="213"/>
        <v>2.4840232295531537E-2</v>
      </c>
      <c r="CG173" s="21">
        <f t="shared" si="214"/>
        <v>2.8659554140127389E-2</v>
      </c>
      <c r="CH173" s="21">
        <f t="shared" si="215"/>
        <v>1.2750232486050839E-2</v>
      </c>
      <c r="CI173" s="21">
        <f t="shared" si="216"/>
        <v>0.12207436182019979</v>
      </c>
      <c r="CJ173" s="21">
        <f t="shared" si="217"/>
        <v>1.658757766480506</v>
      </c>
      <c r="CL173" s="68">
        <f t="shared" si="218"/>
        <v>0.40544553822732293</v>
      </c>
      <c r="CM173" s="19">
        <f t="shared" si="219"/>
        <v>2.618575002454825E-2</v>
      </c>
      <c r="CN173" s="19">
        <f t="shared" si="220"/>
        <v>7.827656465371656E-2</v>
      </c>
      <c r="CO173" s="19">
        <f t="shared" si="221"/>
        <v>7.7006262537128662E-3</v>
      </c>
      <c r="CP173" s="19">
        <f t="shared" si="222"/>
        <v>8.5491120770263523E-2</v>
      </c>
      <c r="CQ173" s="19">
        <f t="shared" si="223"/>
        <v>1.5295191542837455E-3</v>
      </c>
      <c r="CR173" s="19">
        <f t="shared" si="224"/>
        <v>0.15242027363135072</v>
      </c>
      <c r="CS173" s="19">
        <f t="shared" si="225"/>
        <v>0.12941722432347266</v>
      </c>
      <c r="CT173" s="19">
        <f t="shared" si="226"/>
        <v>1.4975201803115996E-2</v>
      </c>
      <c r="CU173" s="19">
        <f t="shared" si="227"/>
        <v>1.7277721147275306E-2</v>
      </c>
      <c r="CV173" s="19">
        <f t="shared" si="228"/>
        <v>7.6866150945618991E-3</v>
      </c>
      <c r="CW173" s="19">
        <f t="shared" si="229"/>
        <v>7.3593844916375509E-2</v>
      </c>
      <c r="CX173" s="19">
        <f t="shared" si="230"/>
        <v>1</v>
      </c>
      <c r="CZ173" s="68">
        <f t="shared" si="231"/>
        <v>2.4859999999999999E-5</v>
      </c>
      <c r="DA173" s="19">
        <f t="shared" si="232"/>
        <v>1.9234999999999998E-5</v>
      </c>
      <c r="DB173" s="19">
        <f t="shared" si="233"/>
        <v>3.5539999999999995E-5</v>
      </c>
      <c r="DC173" s="19">
        <f t="shared" si="234"/>
        <v>4.0733749999999996E-5</v>
      </c>
      <c r="DD173" s="19">
        <f t="shared" si="235"/>
        <v>1.3124999999999997E-5</v>
      </c>
      <c r="DE173" s="19">
        <f t="shared" si="236"/>
        <v>1.3124999999999997E-5</v>
      </c>
      <c r="DF173" s="19">
        <f t="shared" si="237"/>
        <v>1.218125E-5</v>
      </c>
      <c r="DG173" s="19">
        <f t="shared" si="238"/>
        <v>1.68225E-5</v>
      </c>
      <c r="DH173" s="19">
        <f t="shared" si="239"/>
        <v>2.5669999999999996E-5</v>
      </c>
      <c r="DI173" s="19">
        <f t="shared" si="240"/>
        <v>3.8039999999999995E-5</v>
      </c>
      <c r="DJ173" s="19">
        <f t="shared" si="241"/>
        <v>0</v>
      </c>
      <c r="DK173" s="19">
        <f t="shared" si="242"/>
        <v>2.1937499999999998E-5</v>
      </c>
      <c r="DM173" s="68">
        <f t="shared" si="243"/>
        <v>979.85389930400481</v>
      </c>
      <c r="DN173" s="19">
        <f t="shared" si="244"/>
        <v>108.74539703461994</v>
      </c>
      <c r="DO173" s="19">
        <f t="shared" si="245"/>
        <v>224.56608137571584</v>
      </c>
      <c r="DP173" s="19">
        <f t="shared" si="246"/>
        <v>30.189044869559218</v>
      </c>
      <c r="DQ173" s="19">
        <f t="shared" si="247"/>
        <v>468.0028211309284</v>
      </c>
      <c r="DR173" s="19">
        <f t="shared" si="248"/>
        <v>8.2669781946582042</v>
      </c>
      <c r="DS173" s="19">
        <f t="shared" si="249"/>
        <v>504.26163385066667</v>
      </c>
      <c r="DT173" s="19">
        <f t="shared" si="250"/>
        <v>431.42921325964312</v>
      </c>
      <c r="DU173" s="19">
        <f t="shared" si="251"/>
        <v>36.16333306486797</v>
      </c>
      <c r="DV173" s="19">
        <f t="shared" si="252"/>
        <v>42.785523976691223</v>
      </c>
      <c r="DX173" s="19">
        <f t="shared" si="253"/>
        <v>60.45178736834584</v>
      </c>
      <c r="DZ173" s="99">
        <f t="shared" si="254"/>
        <v>2894.7157134297013</v>
      </c>
      <c r="EA173" s="21">
        <f t="shared" si="255"/>
        <v>2.8947157134297012</v>
      </c>
      <c r="EB173" s="92">
        <f t="shared" si="256"/>
        <v>1275</v>
      </c>
    </row>
    <row r="174" spans="1:132" x14ac:dyDescent="0.3">
      <c r="A174" s="19">
        <f>'A. Thermody. result (all suite)'!C130</f>
        <v>1274</v>
      </c>
      <c r="B174" s="19" t="str">
        <f>'A. Thermody. result (all suite)'!A130</f>
        <v>Basanite</v>
      </c>
      <c r="C174" s="24">
        <f>'A. Thermody. result (all suite)'!G130</f>
        <v>100</v>
      </c>
      <c r="D174" s="19">
        <f>'A. Thermody. result (all suite)'!D130</f>
        <v>10000</v>
      </c>
      <c r="E174" s="61">
        <f>'A. Thermody. result (all suite)'!I130</f>
        <v>40.405959000000003</v>
      </c>
      <c r="F174" s="21">
        <f>'A. Thermody. result (all suite)'!J130</f>
        <v>3.4696530000000001</v>
      </c>
      <c r="G174" s="21">
        <f>'A. Thermody. result (all suite)'!K130</f>
        <v>13.238676</v>
      </c>
      <c r="H174" s="21">
        <f>'A. Thermody. result (all suite)'!L130</f>
        <v>2.0397959999999999</v>
      </c>
      <c r="I174" s="21">
        <f>'A. Thermody. result (all suite)'!M130</f>
        <v>10.188981</v>
      </c>
      <c r="J174" s="21">
        <f>'A. Thermody. result (all suite)'!N130</f>
        <v>0.179982</v>
      </c>
      <c r="K174" s="21">
        <f>'A. Thermody. result (all suite)'!O130</f>
        <v>10.188981</v>
      </c>
      <c r="L174" s="21">
        <f>'A. Thermody. result (all suite)'!P130</f>
        <v>12.038796</v>
      </c>
      <c r="M174" s="21">
        <f>'A. Thermody. result (all suite)'!Q130</f>
        <v>1.539846</v>
      </c>
      <c r="N174" s="21">
        <f>'A. Thermody. result (all suite)'!R130</f>
        <v>2.6997300000000002</v>
      </c>
      <c r="O174" s="21">
        <f>'A. Thermody. result (all suite)'!S130</f>
        <v>1.8098190000000001</v>
      </c>
      <c r="P174" s="21">
        <f>'A. Thermody. result (all suite)'!T130</f>
        <v>2.1997800000000001</v>
      </c>
      <c r="Q174" s="21">
        <f t="shared" si="174"/>
        <v>99.999999000000017</v>
      </c>
      <c r="S174" s="19">
        <f t="shared" si="175"/>
        <v>1547</v>
      </c>
      <c r="T174" s="19">
        <f t="shared" si="176"/>
        <v>1</v>
      </c>
      <c r="V174" s="61">
        <f t="shared" si="177"/>
        <v>39.517116786221379</v>
      </c>
      <c r="W174" s="21">
        <f t="shared" si="178"/>
        <v>3.3933282664733526</v>
      </c>
      <c r="X174" s="21">
        <f t="shared" si="179"/>
        <v>12.947454250174983</v>
      </c>
      <c r="Y174" s="21">
        <f t="shared" si="180"/>
        <v>1.9949249751024896</v>
      </c>
      <c r="Z174" s="21">
        <f t="shared" si="181"/>
        <v>9.9648458315168487</v>
      </c>
      <c r="AA174" s="21">
        <f t="shared" si="182"/>
        <v>0.17602279192080791</v>
      </c>
      <c r="AB174" s="21">
        <f t="shared" si="183"/>
        <v>9.9648458315168487</v>
      </c>
      <c r="AC174" s="21">
        <f t="shared" si="184"/>
        <v>11.77396897070293</v>
      </c>
      <c r="AD174" s="21">
        <f t="shared" si="185"/>
        <v>1.5059727753224676</v>
      </c>
      <c r="AE174" s="21">
        <f t="shared" si="186"/>
        <v>2.6403418788121189</v>
      </c>
      <c r="AF174" s="21">
        <f t="shared" si="187"/>
        <v>1.7700069632036797</v>
      </c>
      <c r="AG174" s="21">
        <f t="shared" si="188"/>
        <v>95.64882932096792</v>
      </c>
      <c r="AH174" s="21"/>
      <c r="AI174" s="61">
        <f t="shared" si="189"/>
        <v>41.314793988344739</v>
      </c>
      <c r="AJ174" s="21">
        <f t="shared" si="190"/>
        <v>3.5476945097638271</v>
      </c>
      <c r="AK174" s="21">
        <f t="shared" si="191"/>
        <v>13.536448215928839</v>
      </c>
      <c r="AL174" s="21">
        <f t="shared" si="192"/>
        <v>2.0856763112156216</v>
      </c>
      <c r="AM174" s="21">
        <f t="shared" si="193"/>
        <v>10.418157652591759</v>
      </c>
      <c r="AN174" s="21">
        <f t="shared" si="194"/>
        <v>0.18403026275431955</v>
      </c>
      <c r="AO174" s="21">
        <f t="shared" si="195"/>
        <v>10.418157652591759</v>
      </c>
      <c r="AP174" s="21">
        <f t="shared" si="196"/>
        <v>12.309579797566707</v>
      </c>
      <c r="AQ174" s="21">
        <f t="shared" si="197"/>
        <v>1.5744811368980673</v>
      </c>
      <c r="AR174" s="21">
        <f t="shared" si="198"/>
        <v>2.7604539413147937</v>
      </c>
      <c r="AS174" s="21">
        <f t="shared" si="199"/>
        <v>1.8505265310295469</v>
      </c>
      <c r="AT174" s="21">
        <f t="shared" si="200"/>
        <v>99.999999999999986</v>
      </c>
      <c r="AU174" s="21"/>
      <c r="AV174" s="21">
        <f>AR174*'[1]diagram lines'!$G$39</f>
        <v>2.2914698131109512</v>
      </c>
      <c r="AW174" s="21">
        <f>AK174*'[1]diagram lines'!$G$40</f>
        <v>7.1643869313886217</v>
      </c>
      <c r="AX174" s="21">
        <f>AQ174*'[1]diagram lines'!$G$38</f>
        <v>1.1680323116258977</v>
      </c>
      <c r="AY174" s="21">
        <f>AP174*'[1]diagram lines'!$G$41</f>
        <v>8.797135148482143</v>
      </c>
      <c r="AZ174" s="21">
        <f t="shared" si="201"/>
        <v>4.3349350782128608</v>
      </c>
      <c r="BA174" s="21">
        <f t="shared" si="202"/>
        <v>0.5845312031092702</v>
      </c>
      <c r="BB174" s="21">
        <f t="shared" si="203"/>
        <v>2.0709300567154845</v>
      </c>
      <c r="BC174" s="86">
        <f t="shared" si="204"/>
        <v>0.4828748304450271</v>
      </c>
      <c r="BX174" s="61">
        <f t="shared" si="205"/>
        <v>0.67253593541944079</v>
      </c>
      <c r="BY174" s="21">
        <f t="shared" si="206"/>
        <v>4.343581622433651E-2</v>
      </c>
      <c r="BZ174" s="21">
        <f t="shared" si="207"/>
        <v>0.12984185955276581</v>
      </c>
      <c r="CA174" s="21">
        <f t="shared" si="208"/>
        <v>1.27734736051099E-2</v>
      </c>
      <c r="CB174" s="21">
        <f t="shared" si="209"/>
        <v>0.14180906054279752</v>
      </c>
      <c r="CC174" s="21">
        <f t="shared" si="210"/>
        <v>2.5371017761488582E-3</v>
      </c>
      <c r="CD174" s="21">
        <f t="shared" si="211"/>
        <v>0.25282831265508687</v>
      </c>
      <c r="CE174" s="21">
        <f t="shared" si="212"/>
        <v>0.21467182596291012</v>
      </c>
      <c r="CF174" s="21">
        <f t="shared" si="213"/>
        <v>2.4840232295531537E-2</v>
      </c>
      <c r="CG174" s="21">
        <f t="shared" si="214"/>
        <v>2.8659554140127389E-2</v>
      </c>
      <c r="CH174" s="21">
        <f t="shared" si="215"/>
        <v>1.2750232486050839E-2</v>
      </c>
      <c r="CI174" s="21">
        <f t="shared" si="216"/>
        <v>0.12207436182019979</v>
      </c>
      <c r="CJ174" s="21">
        <f t="shared" si="217"/>
        <v>1.658757766480506</v>
      </c>
      <c r="CL174" s="68">
        <f t="shared" si="218"/>
        <v>0.40544553822732293</v>
      </c>
      <c r="CM174" s="19">
        <f t="shared" si="219"/>
        <v>2.618575002454825E-2</v>
      </c>
      <c r="CN174" s="19">
        <f t="shared" si="220"/>
        <v>7.827656465371656E-2</v>
      </c>
      <c r="CO174" s="19">
        <f t="shared" si="221"/>
        <v>7.7006262537128662E-3</v>
      </c>
      <c r="CP174" s="19">
        <f t="shared" si="222"/>
        <v>8.5491120770263523E-2</v>
      </c>
      <c r="CQ174" s="19">
        <f t="shared" si="223"/>
        <v>1.5295191542837455E-3</v>
      </c>
      <c r="CR174" s="19">
        <f t="shared" si="224"/>
        <v>0.15242027363135072</v>
      </c>
      <c r="CS174" s="19">
        <f t="shared" si="225"/>
        <v>0.12941722432347266</v>
      </c>
      <c r="CT174" s="19">
        <f t="shared" si="226"/>
        <v>1.4975201803115996E-2</v>
      </c>
      <c r="CU174" s="19">
        <f t="shared" si="227"/>
        <v>1.7277721147275306E-2</v>
      </c>
      <c r="CV174" s="19">
        <f t="shared" si="228"/>
        <v>7.6866150945618991E-3</v>
      </c>
      <c r="CW174" s="19">
        <f t="shared" si="229"/>
        <v>7.3593844916375509E-2</v>
      </c>
      <c r="CX174" s="19">
        <f t="shared" si="230"/>
        <v>1</v>
      </c>
      <c r="CZ174" s="68">
        <f t="shared" si="231"/>
        <v>2.4859999999999999E-5</v>
      </c>
      <c r="DA174" s="19">
        <f t="shared" si="232"/>
        <v>1.9227759999999996E-5</v>
      </c>
      <c r="DB174" s="19">
        <f t="shared" si="233"/>
        <v>3.5539999999999995E-5</v>
      </c>
      <c r="DC174" s="19">
        <f t="shared" si="234"/>
        <v>4.0724659999999997E-5</v>
      </c>
      <c r="DD174" s="19">
        <f t="shared" si="235"/>
        <v>1.3122079999999998E-5</v>
      </c>
      <c r="DE174" s="19">
        <f t="shared" si="236"/>
        <v>1.3122079999999998E-5</v>
      </c>
      <c r="DF174" s="19">
        <f t="shared" si="237"/>
        <v>1.217798E-5</v>
      </c>
      <c r="DG174" s="19">
        <f t="shared" si="238"/>
        <v>1.681876E-5</v>
      </c>
      <c r="DH174" s="19">
        <f t="shared" si="239"/>
        <v>2.5662319999999998E-5</v>
      </c>
      <c r="DI174" s="19">
        <f t="shared" si="240"/>
        <v>3.802791999999999E-5</v>
      </c>
      <c r="DJ174" s="19">
        <f t="shared" si="241"/>
        <v>0</v>
      </c>
      <c r="DK174" s="19">
        <f t="shared" si="242"/>
        <v>2.192804E-5</v>
      </c>
      <c r="DM174" s="68">
        <f t="shared" si="243"/>
        <v>979.85389930400481</v>
      </c>
      <c r="DN174" s="19">
        <f t="shared" si="244"/>
        <v>108.78634390906247</v>
      </c>
      <c r="DO174" s="19">
        <f t="shared" si="245"/>
        <v>224.56608137571584</v>
      </c>
      <c r="DP174" s="19">
        <f t="shared" si="246"/>
        <v>30.19578325406296</v>
      </c>
      <c r="DQ174" s="19">
        <f t="shared" si="247"/>
        <v>468.10696378496664</v>
      </c>
      <c r="DR174" s="19">
        <f t="shared" si="248"/>
        <v>8.2688178097442577</v>
      </c>
      <c r="DS174" s="19">
        <f t="shared" si="249"/>
        <v>504.39703689309994</v>
      </c>
      <c r="DT174" s="19">
        <f t="shared" si="250"/>
        <v>431.52515049030643</v>
      </c>
      <c r="DU174" s="19">
        <f t="shared" si="251"/>
        <v>36.174155718390253</v>
      </c>
      <c r="DV174" s="19">
        <f t="shared" si="252"/>
        <v>42.799115283542569</v>
      </c>
      <c r="DX174" s="19">
        <f t="shared" si="253"/>
        <v>60.477866940824931</v>
      </c>
      <c r="DZ174" s="99">
        <f t="shared" si="254"/>
        <v>2895.1512147637213</v>
      </c>
      <c r="EA174" s="21">
        <f t="shared" si="255"/>
        <v>2.8951512147637213</v>
      </c>
      <c r="EB174" s="92">
        <f t="shared" si="256"/>
        <v>1274</v>
      </c>
    </row>
    <row r="175" spans="1:132" x14ac:dyDescent="0.3">
      <c r="A175" s="19">
        <f>'A. Thermody. result (all suite)'!C131</f>
        <v>1273</v>
      </c>
      <c r="B175" s="19" t="str">
        <f>'A. Thermody. result (all suite)'!A131</f>
        <v>Basanite</v>
      </c>
      <c r="C175" s="24">
        <f>'A. Thermody. result (all suite)'!G131</f>
        <v>100</v>
      </c>
      <c r="D175" s="19">
        <f>'A. Thermody. result (all suite)'!D131</f>
        <v>10000</v>
      </c>
      <c r="E175" s="61">
        <f>'A. Thermody. result (all suite)'!I131</f>
        <v>40.405959000000003</v>
      </c>
      <c r="F175" s="21">
        <f>'A. Thermody. result (all suite)'!J131</f>
        <v>3.4696530000000001</v>
      </c>
      <c r="G175" s="21">
        <f>'A. Thermody. result (all suite)'!K131</f>
        <v>13.238676</v>
      </c>
      <c r="H175" s="21">
        <f>'A. Thermody. result (all suite)'!L131</f>
        <v>2.0397959999999999</v>
      </c>
      <c r="I175" s="21">
        <f>'A. Thermody. result (all suite)'!M131</f>
        <v>10.188981</v>
      </c>
      <c r="J175" s="21">
        <f>'A. Thermody. result (all suite)'!N131</f>
        <v>0.179982</v>
      </c>
      <c r="K175" s="21">
        <f>'A. Thermody. result (all suite)'!O131</f>
        <v>10.188981</v>
      </c>
      <c r="L175" s="21">
        <f>'A. Thermody. result (all suite)'!P131</f>
        <v>12.038796</v>
      </c>
      <c r="M175" s="21">
        <f>'A. Thermody. result (all suite)'!Q131</f>
        <v>1.539846</v>
      </c>
      <c r="N175" s="21">
        <f>'A. Thermody. result (all suite)'!R131</f>
        <v>2.6997300000000002</v>
      </c>
      <c r="O175" s="21">
        <f>'A. Thermody. result (all suite)'!S131</f>
        <v>1.8098190000000001</v>
      </c>
      <c r="P175" s="21">
        <f>'A. Thermody. result (all suite)'!T131</f>
        <v>2.1997800000000001</v>
      </c>
      <c r="Q175" s="21">
        <f t="shared" si="174"/>
        <v>99.999999000000017</v>
      </c>
      <c r="S175" s="19">
        <f t="shared" si="175"/>
        <v>1546</v>
      </c>
      <c r="T175" s="19">
        <f t="shared" si="176"/>
        <v>1</v>
      </c>
      <c r="V175" s="61">
        <f t="shared" si="177"/>
        <v>39.517116786221379</v>
      </c>
      <c r="W175" s="21">
        <f t="shared" si="178"/>
        <v>3.3933282664733526</v>
      </c>
      <c r="X175" s="21">
        <f t="shared" si="179"/>
        <v>12.947454250174983</v>
      </c>
      <c r="Y175" s="21">
        <f t="shared" si="180"/>
        <v>1.9949249751024896</v>
      </c>
      <c r="Z175" s="21">
        <f t="shared" si="181"/>
        <v>9.9648458315168487</v>
      </c>
      <c r="AA175" s="21">
        <f t="shared" si="182"/>
        <v>0.17602279192080791</v>
      </c>
      <c r="AB175" s="21">
        <f t="shared" si="183"/>
        <v>9.9648458315168487</v>
      </c>
      <c r="AC175" s="21">
        <f t="shared" si="184"/>
        <v>11.77396897070293</v>
      </c>
      <c r="AD175" s="21">
        <f t="shared" si="185"/>
        <v>1.5059727753224676</v>
      </c>
      <c r="AE175" s="21">
        <f t="shared" si="186"/>
        <v>2.6403418788121189</v>
      </c>
      <c r="AF175" s="21">
        <f t="shared" si="187"/>
        <v>1.7700069632036797</v>
      </c>
      <c r="AG175" s="21">
        <f t="shared" si="188"/>
        <v>95.64882932096792</v>
      </c>
      <c r="AH175" s="21"/>
      <c r="AI175" s="61">
        <f t="shared" si="189"/>
        <v>41.314793988344739</v>
      </c>
      <c r="AJ175" s="21">
        <f t="shared" si="190"/>
        <v>3.5476945097638271</v>
      </c>
      <c r="AK175" s="21">
        <f t="shared" si="191"/>
        <v>13.536448215928839</v>
      </c>
      <c r="AL175" s="21">
        <f t="shared" si="192"/>
        <v>2.0856763112156216</v>
      </c>
      <c r="AM175" s="21">
        <f t="shared" si="193"/>
        <v>10.418157652591759</v>
      </c>
      <c r="AN175" s="21">
        <f t="shared" si="194"/>
        <v>0.18403026275431955</v>
      </c>
      <c r="AO175" s="21">
        <f t="shared" si="195"/>
        <v>10.418157652591759</v>
      </c>
      <c r="AP175" s="21">
        <f t="shared" si="196"/>
        <v>12.309579797566707</v>
      </c>
      <c r="AQ175" s="21">
        <f t="shared" si="197"/>
        <v>1.5744811368980673</v>
      </c>
      <c r="AR175" s="21">
        <f t="shared" si="198"/>
        <v>2.7604539413147937</v>
      </c>
      <c r="AS175" s="21">
        <f t="shared" si="199"/>
        <v>1.8505265310295469</v>
      </c>
      <c r="AT175" s="21">
        <f t="shared" si="200"/>
        <v>99.999999999999986</v>
      </c>
      <c r="AU175" s="21"/>
      <c r="AV175" s="21">
        <f>AR175*'[1]diagram lines'!$G$39</f>
        <v>2.2914698131109512</v>
      </c>
      <c r="AW175" s="21">
        <f>AK175*'[1]diagram lines'!$G$40</f>
        <v>7.1643869313886217</v>
      </c>
      <c r="AX175" s="21">
        <f>AQ175*'[1]diagram lines'!$G$38</f>
        <v>1.1680323116258977</v>
      </c>
      <c r="AY175" s="21">
        <f>AP175*'[1]diagram lines'!$G$41</f>
        <v>8.797135148482143</v>
      </c>
      <c r="AZ175" s="21">
        <f t="shared" si="201"/>
        <v>4.3349350782128608</v>
      </c>
      <c r="BA175" s="21">
        <f t="shared" si="202"/>
        <v>0.5845312031092702</v>
      </c>
      <c r="BB175" s="21">
        <f t="shared" si="203"/>
        <v>2.0709300567154845</v>
      </c>
      <c r="BC175" s="86">
        <f t="shared" si="204"/>
        <v>0.4828748304450271</v>
      </c>
      <c r="BX175" s="61">
        <f t="shared" si="205"/>
        <v>0.67253593541944079</v>
      </c>
      <c r="BY175" s="21">
        <f t="shared" si="206"/>
        <v>4.343581622433651E-2</v>
      </c>
      <c r="BZ175" s="21">
        <f t="shared" si="207"/>
        <v>0.12984185955276581</v>
      </c>
      <c r="CA175" s="21">
        <f t="shared" si="208"/>
        <v>1.27734736051099E-2</v>
      </c>
      <c r="CB175" s="21">
        <f t="shared" si="209"/>
        <v>0.14180906054279752</v>
      </c>
      <c r="CC175" s="21">
        <f t="shared" si="210"/>
        <v>2.5371017761488582E-3</v>
      </c>
      <c r="CD175" s="21">
        <f t="shared" si="211"/>
        <v>0.25282831265508687</v>
      </c>
      <c r="CE175" s="21">
        <f t="shared" si="212"/>
        <v>0.21467182596291012</v>
      </c>
      <c r="CF175" s="21">
        <f t="shared" si="213"/>
        <v>2.4840232295531537E-2</v>
      </c>
      <c r="CG175" s="21">
        <f t="shared" si="214"/>
        <v>2.8659554140127389E-2</v>
      </c>
      <c r="CH175" s="21">
        <f t="shared" si="215"/>
        <v>1.2750232486050839E-2</v>
      </c>
      <c r="CI175" s="21">
        <f t="shared" si="216"/>
        <v>0.12207436182019979</v>
      </c>
      <c r="CJ175" s="21">
        <f t="shared" si="217"/>
        <v>1.658757766480506</v>
      </c>
      <c r="CL175" s="68">
        <f t="shared" si="218"/>
        <v>0.40544553822732293</v>
      </c>
      <c r="CM175" s="19">
        <f t="shared" si="219"/>
        <v>2.618575002454825E-2</v>
      </c>
      <c r="CN175" s="19">
        <f t="shared" si="220"/>
        <v>7.827656465371656E-2</v>
      </c>
      <c r="CO175" s="19">
        <f t="shared" si="221"/>
        <v>7.7006262537128662E-3</v>
      </c>
      <c r="CP175" s="19">
        <f t="shared" si="222"/>
        <v>8.5491120770263523E-2</v>
      </c>
      <c r="CQ175" s="19">
        <f t="shared" si="223"/>
        <v>1.5295191542837455E-3</v>
      </c>
      <c r="CR175" s="19">
        <f t="shared" si="224"/>
        <v>0.15242027363135072</v>
      </c>
      <c r="CS175" s="19">
        <f t="shared" si="225"/>
        <v>0.12941722432347266</v>
      </c>
      <c r="CT175" s="19">
        <f t="shared" si="226"/>
        <v>1.4975201803115996E-2</v>
      </c>
      <c r="CU175" s="19">
        <f t="shared" si="227"/>
        <v>1.7277721147275306E-2</v>
      </c>
      <c r="CV175" s="19">
        <f t="shared" si="228"/>
        <v>7.6866150945618991E-3</v>
      </c>
      <c r="CW175" s="19">
        <f t="shared" si="229"/>
        <v>7.3593844916375509E-2</v>
      </c>
      <c r="CX175" s="19">
        <f t="shared" si="230"/>
        <v>1</v>
      </c>
      <c r="CZ175" s="68">
        <f t="shared" si="231"/>
        <v>2.4859999999999999E-5</v>
      </c>
      <c r="DA175" s="19">
        <f t="shared" si="232"/>
        <v>1.9220519999999998E-5</v>
      </c>
      <c r="DB175" s="19">
        <f t="shared" si="233"/>
        <v>3.5539999999999995E-5</v>
      </c>
      <c r="DC175" s="19">
        <f t="shared" si="234"/>
        <v>4.0715569999999998E-5</v>
      </c>
      <c r="DD175" s="19">
        <f t="shared" si="235"/>
        <v>1.3119159999999999E-5</v>
      </c>
      <c r="DE175" s="19">
        <f t="shared" si="236"/>
        <v>1.3119159999999999E-5</v>
      </c>
      <c r="DF175" s="19">
        <f t="shared" si="237"/>
        <v>1.217471E-5</v>
      </c>
      <c r="DG175" s="19">
        <f t="shared" si="238"/>
        <v>1.6815019999999999E-5</v>
      </c>
      <c r="DH175" s="19">
        <f t="shared" si="239"/>
        <v>2.5654639999999996E-5</v>
      </c>
      <c r="DI175" s="19">
        <f t="shared" si="240"/>
        <v>3.8015839999999992E-5</v>
      </c>
      <c r="DJ175" s="19">
        <f t="shared" si="241"/>
        <v>0</v>
      </c>
      <c r="DK175" s="19">
        <f t="shared" si="242"/>
        <v>2.1918579999999999E-5</v>
      </c>
      <c r="DM175" s="68">
        <f t="shared" si="243"/>
        <v>979.85389930400481</v>
      </c>
      <c r="DN175" s="19">
        <f t="shared" si="244"/>
        <v>108.82732163130417</v>
      </c>
      <c r="DO175" s="19">
        <f t="shared" si="245"/>
        <v>224.56608137571584</v>
      </c>
      <c r="DP175" s="19">
        <f t="shared" si="246"/>
        <v>30.202524647337803</v>
      </c>
      <c r="DQ175" s="19">
        <f t="shared" si="247"/>
        <v>468.21115279815433</v>
      </c>
      <c r="DR175" s="19">
        <f t="shared" si="248"/>
        <v>8.2706582437357969</v>
      </c>
      <c r="DS175" s="19">
        <f t="shared" si="249"/>
        <v>504.53251267122039</v>
      </c>
      <c r="DT175" s="19">
        <f t="shared" si="250"/>
        <v>431.62113039772458</v>
      </c>
      <c r="DU175" s="19">
        <f t="shared" si="251"/>
        <v>36.184984851674422</v>
      </c>
      <c r="DV175" s="19">
        <f t="shared" si="252"/>
        <v>42.812715228003228</v>
      </c>
      <c r="DX175" s="19">
        <f t="shared" si="253"/>
        <v>60.503969025050289</v>
      </c>
      <c r="DZ175" s="99">
        <f t="shared" si="254"/>
        <v>2895.5869501739257</v>
      </c>
      <c r="EA175" s="21">
        <f t="shared" si="255"/>
        <v>2.8955869501739255</v>
      </c>
      <c r="EB175" s="92">
        <f t="shared" si="256"/>
        <v>1273</v>
      </c>
    </row>
    <row r="176" spans="1:132" x14ac:dyDescent="0.3">
      <c r="A176" s="19">
        <f>'A. Thermody. result (all suite)'!C132</f>
        <v>1272</v>
      </c>
      <c r="B176" s="19" t="str">
        <f>'A. Thermody. result (all suite)'!A132</f>
        <v>Basanite</v>
      </c>
      <c r="C176" s="24">
        <f>'A. Thermody. result (all suite)'!G132</f>
        <v>100</v>
      </c>
      <c r="D176" s="19">
        <f>'A. Thermody. result (all suite)'!D132</f>
        <v>10000</v>
      </c>
      <c r="E176" s="61">
        <f>'A. Thermody. result (all suite)'!I132</f>
        <v>40.405959000000003</v>
      </c>
      <c r="F176" s="21">
        <f>'A. Thermody. result (all suite)'!J132</f>
        <v>3.4696530000000001</v>
      </c>
      <c r="G176" s="21">
        <f>'A. Thermody. result (all suite)'!K132</f>
        <v>13.238676</v>
      </c>
      <c r="H176" s="21">
        <f>'A. Thermody. result (all suite)'!L132</f>
        <v>2.0397959999999999</v>
      </c>
      <c r="I176" s="21">
        <f>'A. Thermody. result (all suite)'!M132</f>
        <v>10.188981</v>
      </c>
      <c r="J176" s="21">
        <f>'A. Thermody. result (all suite)'!N132</f>
        <v>0.179982</v>
      </c>
      <c r="K176" s="21">
        <f>'A. Thermody. result (all suite)'!O132</f>
        <v>10.188981</v>
      </c>
      <c r="L176" s="21">
        <f>'A. Thermody. result (all suite)'!P132</f>
        <v>12.038796</v>
      </c>
      <c r="M176" s="21">
        <f>'A. Thermody. result (all suite)'!Q132</f>
        <v>1.539846</v>
      </c>
      <c r="N176" s="21">
        <f>'A. Thermody. result (all suite)'!R132</f>
        <v>2.6997300000000002</v>
      </c>
      <c r="O176" s="21">
        <f>'A. Thermody. result (all suite)'!S132</f>
        <v>1.8098190000000001</v>
      </c>
      <c r="P176" s="21">
        <f>'A. Thermody. result (all suite)'!T132</f>
        <v>2.1997800000000001</v>
      </c>
      <c r="Q176" s="21">
        <f t="shared" si="174"/>
        <v>99.999999000000017</v>
      </c>
      <c r="S176" s="19">
        <f t="shared" si="175"/>
        <v>1545</v>
      </c>
      <c r="T176" s="19">
        <f t="shared" si="176"/>
        <v>1</v>
      </c>
      <c r="V176" s="61">
        <f t="shared" si="177"/>
        <v>39.517116786221379</v>
      </c>
      <c r="W176" s="21">
        <f t="shared" si="178"/>
        <v>3.3933282664733526</v>
      </c>
      <c r="X176" s="21">
        <f t="shared" si="179"/>
        <v>12.947454250174983</v>
      </c>
      <c r="Y176" s="21">
        <f t="shared" si="180"/>
        <v>1.9949249751024896</v>
      </c>
      <c r="Z176" s="21">
        <f t="shared" si="181"/>
        <v>9.9648458315168487</v>
      </c>
      <c r="AA176" s="21">
        <f t="shared" si="182"/>
        <v>0.17602279192080791</v>
      </c>
      <c r="AB176" s="21">
        <f t="shared" si="183"/>
        <v>9.9648458315168487</v>
      </c>
      <c r="AC176" s="21">
        <f t="shared" si="184"/>
        <v>11.77396897070293</v>
      </c>
      <c r="AD176" s="21">
        <f t="shared" si="185"/>
        <v>1.5059727753224676</v>
      </c>
      <c r="AE176" s="21">
        <f t="shared" si="186"/>
        <v>2.6403418788121189</v>
      </c>
      <c r="AF176" s="21">
        <f t="shared" si="187"/>
        <v>1.7700069632036797</v>
      </c>
      <c r="AG176" s="21">
        <f t="shared" si="188"/>
        <v>95.64882932096792</v>
      </c>
      <c r="AH176" s="21"/>
      <c r="AI176" s="61">
        <f t="shared" si="189"/>
        <v>41.314793988344739</v>
      </c>
      <c r="AJ176" s="21">
        <f t="shared" si="190"/>
        <v>3.5476945097638271</v>
      </c>
      <c r="AK176" s="21">
        <f t="shared" si="191"/>
        <v>13.536448215928839</v>
      </c>
      <c r="AL176" s="21">
        <f t="shared" si="192"/>
        <v>2.0856763112156216</v>
      </c>
      <c r="AM176" s="21">
        <f t="shared" si="193"/>
        <v>10.418157652591759</v>
      </c>
      <c r="AN176" s="21">
        <f t="shared" si="194"/>
        <v>0.18403026275431955</v>
      </c>
      <c r="AO176" s="21">
        <f t="shared" si="195"/>
        <v>10.418157652591759</v>
      </c>
      <c r="AP176" s="21">
        <f t="shared" si="196"/>
        <v>12.309579797566707</v>
      </c>
      <c r="AQ176" s="21">
        <f t="shared" si="197"/>
        <v>1.5744811368980673</v>
      </c>
      <c r="AR176" s="21">
        <f t="shared" si="198"/>
        <v>2.7604539413147937</v>
      </c>
      <c r="AS176" s="21">
        <f t="shared" si="199"/>
        <v>1.8505265310295469</v>
      </c>
      <c r="AT176" s="21">
        <f t="shared" si="200"/>
        <v>99.999999999999986</v>
      </c>
      <c r="AU176" s="21"/>
      <c r="AV176" s="21">
        <f>AR176*'[1]diagram lines'!$G$39</f>
        <v>2.2914698131109512</v>
      </c>
      <c r="AW176" s="21">
        <f>AK176*'[1]diagram lines'!$G$40</f>
        <v>7.1643869313886217</v>
      </c>
      <c r="AX176" s="21">
        <f>AQ176*'[1]diagram lines'!$G$38</f>
        <v>1.1680323116258977</v>
      </c>
      <c r="AY176" s="21">
        <f>AP176*'[1]diagram lines'!$G$41</f>
        <v>8.797135148482143</v>
      </c>
      <c r="AZ176" s="21">
        <f t="shared" si="201"/>
        <v>4.3349350782128608</v>
      </c>
      <c r="BA176" s="21">
        <f t="shared" si="202"/>
        <v>0.5845312031092702</v>
      </c>
      <c r="BB176" s="21">
        <f t="shared" si="203"/>
        <v>2.0709300567154845</v>
      </c>
      <c r="BC176" s="86">
        <f t="shared" si="204"/>
        <v>0.4828748304450271</v>
      </c>
      <c r="BX176" s="61">
        <f t="shared" si="205"/>
        <v>0.67253593541944079</v>
      </c>
      <c r="BY176" s="21">
        <f t="shared" si="206"/>
        <v>4.343581622433651E-2</v>
      </c>
      <c r="BZ176" s="21">
        <f t="shared" si="207"/>
        <v>0.12984185955276581</v>
      </c>
      <c r="CA176" s="21">
        <f t="shared" si="208"/>
        <v>1.27734736051099E-2</v>
      </c>
      <c r="CB176" s="21">
        <f t="shared" si="209"/>
        <v>0.14180906054279752</v>
      </c>
      <c r="CC176" s="21">
        <f t="shared" si="210"/>
        <v>2.5371017761488582E-3</v>
      </c>
      <c r="CD176" s="21">
        <f t="shared" si="211"/>
        <v>0.25282831265508687</v>
      </c>
      <c r="CE176" s="21">
        <f t="shared" si="212"/>
        <v>0.21467182596291012</v>
      </c>
      <c r="CF176" s="21">
        <f t="shared" si="213"/>
        <v>2.4840232295531537E-2</v>
      </c>
      <c r="CG176" s="21">
        <f t="shared" si="214"/>
        <v>2.8659554140127389E-2</v>
      </c>
      <c r="CH176" s="21">
        <f t="shared" si="215"/>
        <v>1.2750232486050839E-2</v>
      </c>
      <c r="CI176" s="21">
        <f t="shared" si="216"/>
        <v>0.12207436182019979</v>
      </c>
      <c r="CJ176" s="21">
        <f t="shared" si="217"/>
        <v>1.658757766480506</v>
      </c>
      <c r="CL176" s="68">
        <f t="shared" si="218"/>
        <v>0.40544553822732293</v>
      </c>
      <c r="CM176" s="19">
        <f t="shared" si="219"/>
        <v>2.618575002454825E-2</v>
      </c>
      <c r="CN176" s="19">
        <f t="shared" si="220"/>
        <v>7.827656465371656E-2</v>
      </c>
      <c r="CO176" s="19">
        <f t="shared" si="221"/>
        <v>7.7006262537128662E-3</v>
      </c>
      <c r="CP176" s="19">
        <f t="shared" si="222"/>
        <v>8.5491120770263523E-2</v>
      </c>
      <c r="CQ176" s="19">
        <f t="shared" si="223"/>
        <v>1.5295191542837455E-3</v>
      </c>
      <c r="CR176" s="19">
        <f t="shared" si="224"/>
        <v>0.15242027363135072</v>
      </c>
      <c r="CS176" s="19">
        <f t="shared" si="225"/>
        <v>0.12941722432347266</v>
      </c>
      <c r="CT176" s="19">
        <f t="shared" si="226"/>
        <v>1.4975201803115996E-2</v>
      </c>
      <c r="CU176" s="19">
        <f t="shared" si="227"/>
        <v>1.7277721147275306E-2</v>
      </c>
      <c r="CV176" s="19">
        <f t="shared" si="228"/>
        <v>7.6866150945618991E-3</v>
      </c>
      <c r="CW176" s="19">
        <f t="shared" si="229"/>
        <v>7.3593844916375509E-2</v>
      </c>
      <c r="CX176" s="19">
        <f t="shared" si="230"/>
        <v>1</v>
      </c>
      <c r="CZ176" s="68">
        <f t="shared" si="231"/>
        <v>2.4859999999999999E-5</v>
      </c>
      <c r="DA176" s="19">
        <f t="shared" si="232"/>
        <v>1.9213279999999996E-5</v>
      </c>
      <c r="DB176" s="19">
        <f t="shared" si="233"/>
        <v>3.5539999999999995E-5</v>
      </c>
      <c r="DC176" s="19">
        <f t="shared" si="234"/>
        <v>4.0706479999999999E-5</v>
      </c>
      <c r="DD176" s="19">
        <f t="shared" si="235"/>
        <v>1.3116239999999998E-5</v>
      </c>
      <c r="DE176" s="19">
        <f t="shared" si="236"/>
        <v>1.3116239999999998E-5</v>
      </c>
      <c r="DF176" s="19">
        <f t="shared" si="237"/>
        <v>1.2171439999999999E-5</v>
      </c>
      <c r="DG176" s="19">
        <f t="shared" si="238"/>
        <v>1.6811279999999998E-5</v>
      </c>
      <c r="DH176" s="19">
        <f t="shared" si="239"/>
        <v>2.5646959999999997E-5</v>
      </c>
      <c r="DI176" s="19">
        <f t="shared" si="240"/>
        <v>3.8003759999999994E-5</v>
      </c>
      <c r="DJ176" s="19">
        <f t="shared" si="241"/>
        <v>0</v>
      </c>
      <c r="DK176" s="19">
        <f t="shared" si="242"/>
        <v>2.1909119999999998E-5</v>
      </c>
      <c r="DM176" s="68">
        <f t="shared" si="243"/>
        <v>979.85389930400481</v>
      </c>
      <c r="DN176" s="19">
        <f t="shared" si="244"/>
        <v>108.86833023621759</v>
      </c>
      <c r="DO176" s="19">
        <f t="shared" si="245"/>
        <v>224.56608137571584</v>
      </c>
      <c r="DP176" s="19">
        <f t="shared" si="246"/>
        <v>30.209269051399374</v>
      </c>
      <c r="DQ176" s="19">
        <f t="shared" si="247"/>
        <v>468.31538820145374</v>
      </c>
      <c r="DR176" s="19">
        <f t="shared" si="248"/>
        <v>8.2724994971797496</v>
      </c>
      <c r="DS176" s="19">
        <f t="shared" si="249"/>
        <v>504.66806124365183</v>
      </c>
      <c r="DT176" s="19">
        <f t="shared" si="250"/>
        <v>431.7171530103804</v>
      </c>
      <c r="DU176" s="19">
        <f t="shared" si="251"/>
        <v>36.195820470541562</v>
      </c>
      <c r="DV176" s="19">
        <f t="shared" si="252"/>
        <v>42.826323818309923</v>
      </c>
      <c r="DX176" s="19">
        <f t="shared" si="253"/>
        <v>60.530093650182522</v>
      </c>
      <c r="DZ176" s="99">
        <f t="shared" si="254"/>
        <v>2896.0229198590373</v>
      </c>
      <c r="EA176" s="21">
        <f t="shared" si="255"/>
        <v>2.8960229198590373</v>
      </c>
      <c r="EB176" s="92">
        <f t="shared" si="256"/>
        <v>1272</v>
      </c>
    </row>
    <row r="177" spans="1:132" x14ac:dyDescent="0.3">
      <c r="A177" s="19">
        <f>'A. Thermody. result (all suite)'!C133</f>
        <v>1271</v>
      </c>
      <c r="B177" s="19" t="str">
        <f>'A. Thermody. result (all suite)'!A133</f>
        <v>Basanite</v>
      </c>
      <c r="C177" s="24">
        <f>'A. Thermody. result (all suite)'!G133</f>
        <v>100</v>
      </c>
      <c r="D177" s="19">
        <f>'A. Thermody. result (all suite)'!D133</f>
        <v>10000</v>
      </c>
      <c r="E177" s="61">
        <f>'A. Thermody. result (all suite)'!I133</f>
        <v>40.405959000000003</v>
      </c>
      <c r="F177" s="21">
        <f>'A. Thermody. result (all suite)'!J133</f>
        <v>3.4696530000000001</v>
      </c>
      <c r="G177" s="21">
        <f>'A. Thermody. result (all suite)'!K133</f>
        <v>13.238676</v>
      </c>
      <c r="H177" s="21">
        <f>'A. Thermody. result (all suite)'!L133</f>
        <v>2.0397959999999999</v>
      </c>
      <c r="I177" s="21">
        <f>'A. Thermody. result (all suite)'!M133</f>
        <v>10.188981</v>
      </c>
      <c r="J177" s="21">
        <f>'A. Thermody. result (all suite)'!N133</f>
        <v>0.179982</v>
      </c>
      <c r="K177" s="21">
        <f>'A. Thermody. result (all suite)'!O133</f>
        <v>10.188981</v>
      </c>
      <c r="L177" s="21">
        <f>'A. Thermody. result (all suite)'!P133</f>
        <v>12.038796</v>
      </c>
      <c r="M177" s="21">
        <f>'A. Thermody. result (all suite)'!Q133</f>
        <v>1.539846</v>
      </c>
      <c r="N177" s="21">
        <f>'A. Thermody. result (all suite)'!R133</f>
        <v>2.6997300000000002</v>
      </c>
      <c r="O177" s="21">
        <f>'A. Thermody. result (all suite)'!S133</f>
        <v>1.8098190000000001</v>
      </c>
      <c r="P177" s="21">
        <f>'A. Thermody. result (all suite)'!T133</f>
        <v>2.1997800000000001</v>
      </c>
      <c r="Q177" s="21">
        <f t="shared" ref="Q177:Q240" si="257">SUM(E177:P177)</f>
        <v>99.999999000000017</v>
      </c>
      <c r="S177" s="19">
        <f t="shared" ref="S177:S240" si="258">A177+273</f>
        <v>1544</v>
      </c>
      <c r="T177" s="19">
        <f t="shared" ref="T177:T240" si="259">D177/10000</f>
        <v>1</v>
      </c>
      <c r="V177" s="61">
        <f t="shared" ref="V177:V240" si="260">(E177*(Q177-P177))/Q177</f>
        <v>39.517116786221379</v>
      </c>
      <c r="W177" s="21">
        <f t="shared" ref="W177:W240" si="261">(F177*(Q177-P177))/Q177</f>
        <v>3.3933282664733526</v>
      </c>
      <c r="X177" s="21">
        <f t="shared" ref="X177:X240" si="262">(G177*(Q177-P177))/Q177</f>
        <v>12.947454250174983</v>
      </c>
      <c r="Y177" s="21">
        <f t="shared" ref="Y177:Y240" si="263">(H177*(Q177-P177))/Q177</f>
        <v>1.9949249751024896</v>
      </c>
      <c r="Z177" s="21">
        <f t="shared" ref="Z177:Z240" si="264">(I177*(Q177-P177))/Q177</f>
        <v>9.9648458315168487</v>
      </c>
      <c r="AA177" s="21">
        <f t="shared" ref="AA177:AA240" si="265">(J177*(Q177-P177))/Q177</f>
        <v>0.17602279192080791</v>
      </c>
      <c r="AB177" s="21">
        <f t="shared" ref="AB177:AB240" si="266">(K177*(Q177-P177))/Q177</f>
        <v>9.9648458315168487</v>
      </c>
      <c r="AC177" s="21">
        <f t="shared" ref="AC177:AC240" si="267">(L177*(Q177-P177))/Q177</f>
        <v>11.77396897070293</v>
      </c>
      <c r="AD177" s="21">
        <f t="shared" ref="AD177:AD240" si="268">(M177*(Q177-P177))/Q177</f>
        <v>1.5059727753224676</v>
      </c>
      <c r="AE177" s="21">
        <f t="shared" ref="AE177:AE240" si="269">(N177*(Q177-P177))/Q177</f>
        <v>2.6403418788121189</v>
      </c>
      <c r="AF177" s="21">
        <f t="shared" ref="AF177:AF240" si="270">(O177*(Q177-P177))/Q177</f>
        <v>1.7700069632036797</v>
      </c>
      <c r="AG177" s="21">
        <f t="shared" ref="AG177:AG240" si="271">SUM(V177:AF177)</f>
        <v>95.64882932096792</v>
      </c>
      <c r="AH177" s="21"/>
      <c r="AI177" s="61">
        <f t="shared" ref="AI177:AI240" si="272">V177*100/AG177</f>
        <v>41.314793988344739</v>
      </c>
      <c r="AJ177" s="21">
        <f t="shared" ref="AJ177:AJ240" si="273">W177*100/AG177</f>
        <v>3.5476945097638271</v>
      </c>
      <c r="AK177" s="21">
        <f t="shared" ref="AK177:AK240" si="274">X177*100/AG177</f>
        <v>13.536448215928839</v>
      </c>
      <c r="AL177" s="21">
        <f t="shared" ref="AL177:AL240" si="275">Y177*100/AG177</f>
        <v>2.0856763112156216</v>
      </c>
      <c r="AM177" s="21">
        <f t="shared" ref="AM177:AM240" si="276">Z177*100/AG177</f>
        <v>10.418157652591759</v>
      </c>
      <c r="AN177" s="21">
        <f t="shared" ref="AN177:AN240" si="277">AA177*100/AG177</f>
        <v>0.18403026275431955</v>
      </c>
      <c r="AO177" s="21">
        <f t="shared" ref="AO177:AO240" si="278">AB177*100/AG177</f>
        <v>10.418157652591759</v>
      </c>
      <c r="AP177" s="21">
        <f t="shared" ref="AP177:AP240" si="279">AC177*100/AG177</f>
        <v>12.309579797566707</v>
      </c>
      <c r="AQ177" s="21">
        <f t="shared" ref="AQ177:AQ240" si="280">AD177*100/AG177</f>
        <v>1.5744811368980673</v>
      </c>
      <c r="AR177" s="21">
        <f t="shared" ref="AR177:AR240" si="281">AE177*100/AG177</f>
        <v>2.7604539413147937</v>
      </c>
      <c r="AS177" s="21">
        <f t="shared" ref="AS177:AS240" si="282">AF177*100/AG177</f>
        <v>1.8505265310295469</v>
      </c>
      <c r="AT177" s="21">
        <f t="shared" ref="AT177:AT240" si="283">SUM(AI177:AS177)</f>
        <v>99.999999999999986</v>
      </c>
      <c r="AU177" s="21"/>
      <c r="AV177" s="21">
        <f>AR177*'[1]diagram lines'!$G$39</f>
        <v>2.2914698131109512</v>
      </c>
      <c r="AW177" s="21">
        <f>AK177*'[1]diagram lines'!$G$40</f>
        <v>7.1643869313886217</v>
      </c>
      <c r="AX177" s="21">
        <f>AQ177*'[1]diagram lines'!$G$38</f>
        <v>1.1680323116258977</v>
      </c>
      <c r="AY177" s="21">
        <f>AP177*'[1]diagram lines'!$G$41</f>
        <v>8.797135148482143</v>
      </c>
      <c r="AZ177" s="21">
        <f t="shared" ref="AZ177:AZ240" si="284">SUM(AQ177:AR177)</f>
        <v>4.3349350782128608</v>
      </c>
      <c r="BA177" s="21">
        <f t="shared" ref="BA177:BA240" si="285">AW177/(AY177+AX177+AV177)</f>
        <v>0.5845312031092702</v>
      </c>
      <c r="BB177" s="21">
        <f t="shared" ref="BB177:BB240" si="286">AW177/(AX177+AV177)</f>
        <v>2.0709300567154845</v>
      </c>
      <c r="BC177" s="86">
        <f t="shared" ref="BC177:BC240" si="287">(AX177+AV177)/AW177</f>
        <v>0.4828748304450271</v>
      </c>
      <c r="BX177" s="61">
        <f t="shared" ref="BX177:BX240" si="288">E177/$BH$48</f>
        <v>0.67253593541944079</v>
      </c>
      <c r="BY177" s="21">
        <f t="shared" ref="BY177:BY240" si="289">F177/$BI$48</f>
        <v>4.343581622433651E-2</v>
      </c>
      <c r="BZ177" s="21">
        <f t="shared" ref="BZ177:BZ240" si="290">G177/$BJ$48</f>
        <v>0.12984185955276581</v>
      </c>
      <c r="CA177" s="21">
        <f t="shared" ref="CA177:CA240" si="291">H177/$BK$48</f>
        <v>1.27734736051099E-2</v>
      </c>
      <c r="CB177" s="21">
        <f t="shared" ref="CB177:CB240" si="292">I177/$BL$48</f>
        <v>0.14180906054279752</v>
      </c>
      <c r="CC177" s="21">
        <f t="shared" ref="CC177:CC240" si="293">J177/$BM$48</f>
        <v>2.5371017761488582E-3</v>
      </c>
      <c r="CD177" s="21">
        <f t="shared" ref="CD177:CD240" si="294">K177/$BN$48</f>
        <v>0.25282831265508687</v>
      </c>
      <c r="CE177" s="21">
        <f t="shared" ref="CE177:CE240" si="295">L177/$BO$48</f>
        <v>0.21467182596291012</v>
      </c>
      <c r="CF177" s="21">
        <f t="shared" ref="CF177:CF240" si="296">M177/$BP$48</f>
        <v>2.4840232295531537E-2</v>
      </c>
      <c r="CG177" s="21">
        <f t="shared" ref="CG177:CG240" si="297">N177/$BQ$48</f>
        <v>2.8659554140127389E-2</v>
      </c>
      <c r="CH177" s="21">
        <f t="shared" ref="CH177:CH240" si="298">O177/$BR$48</f>
        <v>1.2750232486050839E-2</v>
      </c>
      <c r="CI177" s="21">
        <f t="shared" ref="CI177:CI240" si="299">P177/$BS$48</f>
        <v>0.12207436182019979</v>
      </c>
      <c r="CJ177" s="21">
        <f t="shared" ref="CJ177:CJ240" si="300">SUM(BX177:CI177)</f>
        <v>1.658757766480506</v>
      </c>
      <c r="CL177" s="68">
        <f t="shared" ref="CL177:CL240" si="301">BX177/CJ177</f>
        <v>0.40544553822732293</v>
      </c>
      <c r="CM177" s="19">
        <f t="shared" ref="CM177:CM240" si="302">BY177/CJ177</f>
        <v>2.618575002454825E-2</v>
      </c>
      <c r="CN177" s="19">
        <f t="shared" ref="CN177:CN240" si="303">BZ177/CJ177</f>
        <v>7.827656465371656E-2</v>
      </c>
      <c r="CO177" s="19">
        <f t="shared" ref="CO177:CO240" si="304">CA177/CJ177</f>
        <v>7.7006262537128662E-3</v>
      </c>
      <c r="CP177" s="19">
        <f t="shared" ref="CP177:CP240" si="305">CB177/CJ177</f>
        <v>8.5491120770263523E-2</v>
      </c>
      <c r="CQ177" s="19">
        <f t="shared" ref="CQ177:CQ240" si="306">CC177/CJ177</f>
        <v>1.5295191542837455E-3</v>
      </c>
      <c r="CR177" s="19">
        <f t="shared" ref="CR177:CR240" si="307">CD177/CJ177</f>
        <v>0.15242027363135072</v>
      </c>
      <c r="CS177" s="19">
        <f t="shared" ref="CS177:CS240" si="308">CE177/CJ177</f>
        <v>0.12941722432347266</v>
      </c>
      <c r="CT177" s="19">
        <f t="shared" ref="CT177:CT240" si="309">CF177/CJ177</f>
        <v>1.4975201803115996E-2</v>
      </c>
      <c r="CU177" s="19">
        <f t="shared" ref="CU177:CU240" si="310">CG177/CJ177</f>
        <v>1.7277721147275306E-2</v>
      </c>
      <c r="CV177" s="19">
        <f t="shared" ref="CV177:CV240" si="311">CH177/CJ177</f>
        <v>7.6866150945618991E-3</v>
      </c>
      <c r="CW177" s="19">
        <f t="shared" ref="CW177:CW240" si="312">CI177/CJ177</f>
        <v>7.3593844916375509E-2</v>
      </c>
      <c r="CX177" s="19">
        <f t="shared" ref="CX177:CX240" si="313">SUM(CL177:CW177)</f>
        <v>1</v>
      </c>
      <c r="CZ177" s="68">
        <f t="shared" ref="CZ177:CZ240" si="314">($BH$49*$DC$46)+(($BH$50*$DD$46)*(S177-1673))+(($BH$51*$DC$46)*T177)</f>
        <v>2.4859999999999999E-5</v>
      </c>
      <c r="DA177" s="19">
        <f t="shared" ref="DA177:DA240" si="315">($BI$49*$DC$46)+(($BI$50*$DD$46)*(S177-1673))+(($BI$51*$DC$46)*T177)</f>
        <v>1.9206039999999998E-5</v>
      </c>
      <c r="DB177" s="19">
        <f t="shared" ref="DB177:DB240" si="316">($BJ$49*$DC$46)+(($BJ$50*$DD$46)*(S177-1673))+(($BJ$51*$DC$46)*T177)</f>
        <v>3.5539999999999995E-5</v>
      </c>
      <c r="DC177" s="19">
        <f t="shared" ref="DC177:DC240" si="317">($BK$49*$DC$46)+(($BK$50*$DD$46)*(S177-1673))+(($BK$51*$DC$46)*T177)</f>
        <v>4.069739E-5</v>
      </c>
      <c r="DD177" s="19">
        <f t="shared" ref="DD177:DD240" si="318">($BL$49*$DC$46)+(($BL$50*$DD$46)*(S177-1673))+(($BL$51*$DC$46)*T177)</f>
        <v>1.3113319999999998E-5</v>
      </c>
      <c r="DE177" s="19">
        <f t="shared" ref="DE177:DE240" si="319">($BM$49*$DC$46)+(($BM$50*$DD$46)*(S177-1673))+(($BM$51*$DC$46)*T177)</f>
        <v>1.3113319999999998E-5</v>
      </c>
      <c r="DF177" s="19">
        <f t="shared" ref="DF177:DF240" si="320">($BN$49*$DC$46)+(($BN$50*$DD$46)*(S177-1673))+(($BN$51*$DC$46)*T177)</f>
        <v>1.2168169999999999E-5</v>
      </c>
      <c r="DG177" s="19">
        <f t="shared" ref="DG177:DG240" si="321">($BO$49*$DC$46)+(($BO$50*$DD$46)*(S177-1673))+(($BO$51*$DC$46)*T177)</f>
        <v>1.6807539999999997E-5</v>
      </c>
      <c r="DH177" s="19">
        <f t="shared" ref="DH177:DH240" si="322">($BP$49*$DC$46)+(($BP$50*$DD$46)*(S177-1673))+(($BP$51*$DC$46)*T177)</f>
        <v>2.5639279999999999E-5</v>
      </c>
      <c r="DI177" s="19">
        <f t="shared" ref="DI177:DI240" si="323">($BQ$49*$DC$46)+(($BQ$50*$DD$46)*(S177-1673))+(($BQ$51*$DC$46)*T177)</f>
        <v>3.7991679999999989E-5</v>
      </c>
      <c r="DJ177" s="19">
        <f t="shared" ref="DJ177:DJ240" si="324">($BR$49*$DC$46)+(($BR$50*$DD$46)*(S177-1673))+(($BR$51*$DC$46)*T177)</f>
        <v>0</v>
      </c>
      <c r="DK177" s="19">
        <f t="shared" ref="DK177:DK240" si="325">($BS$49*$DC$46)+(($BS$50*$DD$46)*(S177-1673))+(($BS$51*$DC$46)*T177)</f>
        <v>2.1899659999999997E-5</v>
      </c>
      <c r="DM177" s="68">
        <f t="shared" ref="DM177:DM240" si="326">((CL177*$BH$48)/CZ177)/1000</f>
        <v>979.85389930400481</v>
      </c>
      <c r="DN177" s="19">
        <f t="shared" ref="DN177:DN240" si="327">((CM177*$BI$48)/DA177)/1000</f>
        <v>108.90936975872769</v>
      </c>
      <c r="DO177" s="19">
        <f t="shared" ref="DO177:DO240" si="328">((CN177*$BJ$48)/DB177)/1000</f>
        <v>224.56608137571584</v>
      </c>
      <c r="DP177" s="19">
        <f t="shared" ref="DP177:DP240" si="329">((CO177*$BK$48)/DC177)/1000</f>
        <v>30.216016468265106</v>
      </c>
      <c r="DQ177" s="19">
        <f t="shared" ref="DQ177:DQ240" si="330">((CP177*$BL$48)/DD177)/1000</f>
        <v>468.41967002585426</v>
      </c>
      <c r="DR177" s="19">
        <f t="shared" ref="DR177:DR240" si="331">((CQ177*$BM$48)/DE177)/1000</f>
        <v>8.2743415706235286</v>
      </c>
      <c r="DS177" s="19">
        <f t="shared" ref="DS177:DS240" si="332">((CR177*$BN$48)/DF177)/1000</f>
        <v>504.80368266908118</v>
      </c>
      <c r="DT177" s="19">
        <f t="shared" ref="DT177:DT240" si="333">((CS177*$BO$48)/DG177)/1000</f>
        <v>431.81321835678199</v>
      </c>
      <c r="DU177" s="19">
        <f t="shared" ref="DU177:DU240" si="334">((CT177*$BP$48)/DH177)/1000</f>
        <v>36.206662580819767</v>
      </c>
      <c r="DV177" s="19">
        <f t="shared" ref="DV177:DV240" si="335">((CU177*$BQ$48)/DI177)/1000</f>
        <v>42.83994106270989</v>
      </c>
      <c r="DX177" s="19">
        <f t="shared" ref="DX177:DX240" si="336">((CW177*$BS$48)/DK177)/1000</f>
        <v>60.556240845432619</v>
      </c>
      <c r="DZ177" s="99">
        <f t="shared" ref="DZ177:DZ240" si="337">SUM(DM177:DX177)</f>
        <v>2896.4591240180162</v>
      </c>
      <c r="EA177" s="21">
        <f t="shared" ref="EA177:EA240" si="338">DZ177/1000</f>
        <v>2.896459124018016</v>
      </c>
      <c r="EB177" s="92">
        <f t="shared" ref="EB177:EB240" si="339">A177</f>
        <v>1271</v>
      </c>
    </row>
    <row r="178" spans="1:132" x14ac:dyDescent="0.3">
      <c r="A178" s="19">
        <f>'A. Thermody. result (all suite)'!C134</f>
        <v>1270</v>
      </c>
      <c r="B178" s="19" t="str">
        <f>'A. Thermody. result (all suite)'!A134</f>
        <v>Basanite</v>
      </c>
      <c r="C178" s="24">
        <f>'A. Thermody. result (all suite)'!G134</f>
        <v>100</v>
      </c>
      <c r="D178" s="19">
        <f>'A. Thermody. result (all suite)'!D134</f>
        <v>10000</v>
      </c>
      <c r="E178" s="61">
        <f>'A. Thermody. result (all suite)'!I134</f>
        <v>40.405959000000003</v>
      </c>
      <c r="F178" s="21">
        <f>'A. Thermody. result (all suite)'!J134</f>
        <v>3.4696530000000001</v>
      </c>
      <c r="G178" s="21">
        <f>'A. Thermody. result (all suite)'!K134</f>
        <v>13.238676</v>
      </c>
      <c r="H178" s="21">
        <f>'A. Thermody. result (all suite)'!L134</f>
        <v>2.0397959999999999</v>
      </c>
      <c r="I178" s="21">
        <f>'A. Thermody. result (all suite)'!M134</f>
        <v>10.188981</v>
      </c>
      <c r="J178" s="21">
        <f>'A. Thermody. result (all suite)'!N134</f>
        <v>0.179982</v>
      </c>
      <c r="K178" s="21">
        <f>'A. Thermody. result (all suite)'!O134</f>
        <v>10.188981</v>
      </c>
      <c r="L178" s="21">
        <f>'A. Thermody. result (all suite)'!P134</f>
        <v>12.038796</v>
      </c>
      <c r="M178" s="21">
        <f>'A. Thermody. result (all suite)'!Q134</f>
        <v>1.539846</v>
      </c>
      <c r="N178" s="21">
        <f>'A. Thermody. result (all suite)'!R134</f>
        <v>2.6997300000000002</v>
      </c>
      <c r="O178" s="21">
        <f>'A. Thermody. result (all suite)'!S134</f>
        <v>1.8098190000000001</v>
      </c>
      <c r="P178" s="21">
        <f>'A. Thermody. result (all suite)'!T134</f>
        <v>2.1997800000000001</v>
      </c>
      <c r="Q178" s="21">
        <f t="shared" si="257"/>
        <v>99.999999000000017</v>
      </c>
      <c r="S178" s="19">
        <f t="shared" si="258"/>
        <v>1543</v>
      </c>
      <c r="T178" s="19">
        <f t="shared" si="259"/>
        <v>1</v>
      </c>
      <c r="V178" s="61">
        <f t="shared" si="260"/>
        <v>39.517116786221379</v>
      </c>
      <c r="W178" s="21">
        <f t="shared" si="261"/>
        <v>3.3933282664733526</v>
      </c>
      <c r="X178" s="21">
        <f t="shared" si="262"/>
        <v>12.947454250174983</v>
      </c>
      <c r="Y178" s="21">
        <f t="shared" si="263"/>
        <v>1.9949249751024896</v>
      </c>
      <c r="Z178" s="21">
        <f t="shared" si="264"/>
        <v>9.9648458315168487</v>
      </c>
      <c r="AA178" s="21">
        <f t="shared" si="265"/>
        <v>0.17602279192080791</v>
      </c>
      <c r="AB178" s="21">
        <f t="shared" si="266"/>
        <v>9.9648458315168487</v>
      </c>
      <c r="AC178" s="21">
        <f t="shared" si="267"/>
        <v>11.77396897070293</v>
      </c>
      <c r="AD178" s="21">
        <f t="shared" si="268"/>
        <v>1.5059727753224676</v>
      </c>
      <c r="AE178" s="21">
        <f t="shared" si="269"/>
        <v>2.6403418788121189</v>
      </c>
      <c r="AF178" s="21">
        <f t="shared" si="270"/>
        <v>1.7700069632036797</v>
      </c>
      <c r="AG178" s="21">
        <f t="shared" si="271"/>
        <v>95.64882932096792</v>
      </c>
      <c r="AH178" s="21"/>
      <c r="AI178" s="61">
        <f t="shared" si="272"/>
        <v>41.314793988344739</v>
      </c>
      <c r="AJ178" s="21">
        <f t="shared" si="273"/>
        <v>3.5476945097638271</v>
      </c>
      <c r="AK178" s="21">
        <f t="shared" si="274"/>
        <v>13.536448215928839</v>
      </c>
      <c r="AL178" s="21">
        <f t="shared" si="275"/>
        <v>2.0856763112156216</v>
      </c>
      <c r="AM178" s="21">
        <f t="shared" si="276"/>
        <v>10.418157652591759</v>
      </c>
      <c r="AN178" s="21">
        <f t="shared" si="277"/>
        <v>0.18403026275431955</v>
      </c>
      <c r="AO178" s="21">
        <f t="shared" si="278"/>
        <v>10.418157652591759</v>
      </c>
      <c r="AP178" s="21">
        <f t="shared" si="279"/>
        <v>12.309579797566707</v>
      </c>
      <c r="AQ178" s="21">
        <f t="shared" si="280"/>
        <v>1.5744811368980673</v>
      </c>
      <c r="AR178" s="21">
        <f t="shared" si="281"/>
        <v>2.7604539413147937</v>
      </c>
      <c r="AS178" s="21">
        <f t="shared" si="282"/>
        <v>1.8505265310295469</v>
      </c>
      <c r="AT178" s="21">
        <f t="shared" si="283"/>
        <v>99.999999999999986</v>
      </c>
      <c r="AU178" s="21"/>
      <c r="AV178" s="21">
        <f>AR178*'[1]diagram lines'!$G$39</f>
        <v>2.2914698131109512</v>
      </c>
      <c r="AW178" s="21">
        <f>AK178*'[1]diagram lines'!$G$40</f>
        <v>7.1643869313886217</v>
      </c>
      <c r="AX178" s="21">
        <f>AQ178*'[1]diagram lines'!$G$38</f>
        <v>1.1680323116258977</v>
      </c>
      <c r="AY178" s="21">
        <f>AP178*'[1]diagram lines'!$G$41</f>
        <v>8.797135148482143</v>
      </c>
      <c r="AZ178" s="21">
        <f t="shared" si="284"/>
        <v>4.3349350782128608</v>
      </c>
      <c r="BA178" s="21">
        <f t="shared" si="285"/>
        <v>0.5845312031092702</v>
      </c>
      <c r="BB178" s="21">
        <f t="shared" si="286"/>
        <v>2.0709300567154845</v>
      </c>
      <c r="BC178" s="86">
        <f t="shared" si="287"/>
        <v>0.4828748304450271</v>
      </c>
      <c r="BX178" s="61">
        <f t="shared" si="288"/>
        <v>0.67253593541944079</v>
      </c>
      <c r="BY178" s="21">
        <f t="shared" si="289"/>
        <v>4.343581622433651E-2</v>
      </c>
      <c r="BZ178" s="21">
        <f t="shared" si="290"/>
        <v>0.12984185955276581</v>
      </c>
      <c r="CA178" s="21">
        <f t="shared" si="291"/>
        <v>1.27734736051099E-2</v>
      </c>
      <c r="CB178" s="21">
        <f t="shared" si="292"/>
        <v>0.14180906054279752</v>
      </c>
      <c r="CC178" s="21">
        <f t="shared" si="293"/>
        <v>2.5371017761488582E-3</v>
      </c>
      <c r="CD178" s="21">
        <f t="shared" si="294"/>
        <v>0.25282831265508687</v>
      </c>
      <c r="CE178" s="21">
        <f t="shared" si="295"/>
        <v>0.21467182596291012</v>
      </c>
      <c r="CF178" s="21">
        <f t="shared" si="296"/>
        <v>2.4840232295531537E-2</v>
      </c>
      <c r="CG178" s="21">
        <f t="shared" si="297"/>
        <v>2.8659554140127389E-2</v>
      </c>
      <c r="CH178" s="21">
        <f t="shared" si="298"/>
        <v>1.2750232486050839E-2</v>
      </c>
      <c r="CI178" s="21">
        <f t="shared" si="299"/>
        <v>0.12207436182019979</v>
      </c>
      <c r="CJ178" s="21">
        <f t="shared" si="300"/>
        <v>1.658757766480506</v>
      </c>
      <c r="CL178" s="68">
        <f t="shared" si="301"/>
        <v>0.40544553822732293</v>
      </c>
      <c r="CM178" s="19">
        <f t="shared" si="302"/>
        <v>2.618575002454825E-2</v>
      </c>
      <c r="CN178" s="19">
        <f t="shared" si="303"/>
        <v>7.827656465371656E-2</v>
      </c>
      <c r="CO178" s="19">
        <f t="shared" si="304"/>
        <v>7.7006262537128662E-3</v>
      </c>
      <c r="CP178" s="19">
        <f t="shared" si="305"/>
        <v>8.5491120770263523E-2</v>
      </c>
      <c r="CQ178" s="19">
        <f t="shared" si="306"/>
        <v>1.5295191542837455E-3</v>
      </c>
      <c r="CR178" s="19">
        <f t="shared" si="307"/>
        <v>0.15242027363135072</v>
      </c>
      <c r="CS178" s="19">
        <f t="shared" si="308"/>
        <v>0.12941722432347266</v>
      </c>
      <c r="CT178" s="19">
        <f t="shared" si="309"/>
        <v>1.4975201803115996E-2</v>
      </c>
      <c r="CU178" s="19">
        <f t="shared" si="310"/>
        <v>1.7277721147275306E-2</v>
      </c>
      <c r="CV178" s="19">
        <f t="shared" si="311"/>
        <v>7.6866150945618991E-3</v>
      </c>
      <c r="CW178" s="19">
        <f t="shared" si="312"/>
        <v>7.3593844916375509E-2</v>
      </c>
      <c r="CX178" s="19">
        <f t="shared" si="313"/>
        <v>1</v>
      </c>
      <c r="CZ178" s="68">
        <f t="shared" si="314"/>
        <v>2.4859999999999999E-5</v>
      </c>
      <c r="DA178" s="19">
        <f t="shared" si="315"/>
        <v>1.9198799999999996E-5</v>
      </c>
      <c r="DB178" s="19">
        <f t="shared" si="316"/>
        <v>3.5539999999999995E-5</v>
      </c>
      <c r="DC178" s="19">
        <f t="shared" si="317"/>
        <v>4.0688299999999995E-5</v>
      </c>
      <c r="DD178" s="19">
        <f t="shared" si="318"/>
        <v>1.3110399999999997E-5</v>
      </c>
      <c r="DE178" s="19">
        <f t="shared" si="319"/>
        <v>1.3110399999999997E-5</v>
      </c>
      <c r="DF178" s="19">
        <f t="shared" si="320"/>
        <v>1.2164899999999999E-5</v>
      </c>
      <c r="DG178" s="19">
        <f t="shared" si="321"/>
        <v>1.68038E-5</v>
      </c>
      <c r="DH178" s="19">
        <f t="shared" si="322"/>
        <v>2.5631599999999997E-5</v>
      </c>
      <c r="DI178" s="19">
        <f t="shared" si="323"/>
        <v>3.7979599999999991E-5</v>
      </c>
      <c r="DJ178" s="19">
        <f t="shared" si="324"/>
        <v>0</v>
      </c>
      <c r="DK178" s="19">
        <f t="shared" si="325"/>
        <v>2.1890199999999999E-5</v>
      </c>
      <c r="DM178" s="68">
        <f t="shared" si="326"/>
        <v>979.85389930400481</v>
      </c>
      <c r="DN178" s="19">
        <f t="shared" si="327"/>
        <v>108.95044023381224</v>
      </c>
      <c r="DO178" s="19">
        <f t="shared" si="328"/>
        <v>224.56608137571584</v>
      </c>
      <c r="DP178" s="19">
        <f t="shared" si="329"/>
        <v>30.222766899954234</v>
      </c>
      <c r="DQ178" s="19">
        <f t="shared" si="330"/>
        <v>468.52399830237334</v>
      </c>
      <c r="DR178" s="19">
        <f t="shared" si="331"/>
        <v>8.2761844646150333</v>
      </c>
      <c r="DS178" s="19">
        <f t="shared" si="332"/>
        <v>504.93937700625844</v>
      </c>
      <c r="DT178" s="19">
        <f t="shared" si="333"/>
        <v>431.90932646546298</v>
      </c>
      <c r="DU178" s="19">
        <f t="shared" si="334"/>
        <v>36.217511188344105</v>
      </c>
      <c r="DV178" s="19">
        <f t="shared" si="335"/>
        <v>42.853566969460822</v>
      </c>
      <c r="DX178" s="19">
        <f t="shared" si="336"/>
        <v>60.582410640062072</v>
      </c>
      <c r="DZ178" s="99">
        <f t="shared" si="337"/>
        <v>2896.8955628500635</v>
      </c>
      <c r="EA178" s="21">
        <f t="shared" si="338"/>
        <v>2.8968955628500637</v>
      </c>
      <c r="EB178" s="92">
        <f t="shared" si="339"/>
        <v>1270</v>
      </c>
    </row>
    <row r="179" spans="1:132" x14ac:dyDescent="0.3">
      <c r="A179" s="19">
        <f>'A. Thermody. result (all suite)'!C135</f>
        <v>1269</v>
      </c>
      <c r="B179" s="19" t="str">
        <f>'A. Thermody. result (all suite)'!A135</f>
        <v>Basanite</v>
      </c>
      <c r="C179" s="24">
        <f>'A. Thermody. result (all suite)'!G135</f>
        <v>100</v>
      </c>
      <c r="D179" s="19">
        <f>'A. Thermody. result (all suite)'!D135</f>
        <v>10000</v>
      </c>
      <c r="E179" s="61">
        <f>'A. Thermody. result (all suite)'!I135</f>
        <v>40.405959000000003</v>
      </c>
      <c r="F179" s="21">
        <f>'A. Thermody. result (all suite)'!J135</f>
        <v>3.4696530000000001</v>
      </c>
      <c r="G179" s="21">
        <f>'A. Thermody. result (all suite)'!K135</f>
        <v>13.238676</v>
      </c>
      <c r="H179" s="21">
        <f>'A. Thermody. result (all suite)'!L135</f>
        <v>2.0397959999999999</v>
      </c>
      <c r="I179" s="21">
        <f>'A. Thermody. result (all suite)'!M135</f>
        <v>10.188981</v>
      </c>
      <c r="J179" s="21">
        <f>'A. Thermody. result (all suite)'!N135</f>
        <v>0.179982</v>
      </c>
      <c r="K179" s="21">
        <f>'A. Thermody. result (all suite)'!O135</f>
        <v>10.188981</v>
      </c>
      <c r="L179" s="21">
        <f>'A. Thermody. result (all suite)'!P135</f>
        <v>12.038796</v>
      </c>
      <c r="M179" s="21">
        <f>'A. Thermody. result (all suite)'!Q135</f>
        <v>1.539846</v>
      </c>
      <c r="N179" s="21">
        <f>'A. Thermody. result (all suite)'!R135</f>
        <v>2.6997300000000002</v>
      </c>
      <c r="O179" s="21">
        <f>'A. Thermody. result (all suite)'!S135</f>
        <v>1.8098190000000001</v>
      </c>
      <c r="P179" s="21">
        <f>'A. Thermody. result (all suite)'!T135</f>
        <v>2.1997800000000001</v>
      </c>
      <c r="Q179" s="21">
        <f t="shared" si="257"/>
        <v>99.999999000000017</v>
      </c>
      <c r="S179" s="19">
        <f t="shared" si="258"/>
        <v>1542</v>
      </c>
      <c r="T179" s="19">
        <f t="shared" si="259"/>
        <v>1</v>
      </c>
      <c r="V179" s="61">
        <f t="shared" si="260"/>
        <v>39.517116786221379</v>
      </c>
      <c r="W179" s="21">
        <f t="shared" si="261"/>
        <v>3.3933282664733526</v>
      </c>
      <c r="X179" s="21">
        <f t="shared" si="262"/>
        <v>12.947454250174983</v>
      </c>
      <c r="Y179" s="21">
        <f t="shared" si="263"/>
        <v>1.9949249751024896</v>
      </c>
      <c r="Z179" s="21">
        <f t="shared" si="264"/>
        <v>9.9648458315168487</v>
      </c>
      <c r="AA179" s="21">
        <f t="shared" si="265"/>
        <v>0.17602279192080791</v>
      </c>
      <c r="AB179" s="21">
        <f t="shared" si="266"/>
        <v>9.9648458315168487</v>
      </c>
      <c r="AC179" s="21">
        <f t="shared" si="267"/>
        <v>11.77396897070293</v>
      </c>
      <c r="AD179" s="21">
        <f t="shared" si="268"/>
        <v>1.5059727753224676</v>
      </c>
      <c r="AE179" s="21">
        <f t="shared" si="269"/>
        <v>2.6403418788121189</v>
      </c>
      <c r="AF179" s="21">
        <f t="shared" si="270"/>
        <v>1.7700069632036797</v>
      </c>
      <c r="AG179" s="21">
        <f t="shared" si="271"/>
        <v>95.64882932096792</v>
      </c>
      <c r="AH179" s="21"/>
      <c r="AI179" s="61">
        <f t="shared" si="272"/>
        <v>41.314793988344739</v>
      </c>
      <c r="AJ179" s="21">
        <f t="shared" si="273"/>
        <v>3.5476945097638271</v>
      </c>
      <c r="AK179" s="21">
        <f t="shared" si="274"/>
        <v>13.536448215928839</v>
      </c>
      <c r="AL179" s="21">
        <f t="shared" si="275"/>
        <v>2.0856763112156216</v>
      </c>
      <c r="AM179" s="21">
        <f t="shared" si="276"/>
        <v>10.418157652591759</v>
      </c>
      <c r="AN179" s="21">
        <f t="shared" si="277"/>
        <v>0.18403026275431955</v>
      </c>
      <c r="AO179" s="21">
        <f t="shared" si="278"/>
        <v>10.418157652591759</v>
      </c>
      <c r="AP179" s="21">
        <f t="shared" si="279"/>
        <v>12.309579797566707</v>
      </c>
      <c r="AQ179" s="21">
        <f t="shared" si="280"/>
        <v>1.5744811368980673</v>
      </c>
      <c r="AR179" s="21">
        <f t="shared" si="281"/>
        <v>2.7604539413147937</v>
      </c>
      <c r="AS179" s="21">
        <f t="shared" si="282"/>
        <v>1.8505265310295469</v>
      </c>
      <c r="AT179" s="21">
        <f t="shared" si="283"/>
        <v>99.999999999999986</v>
      </c>
      <c r="AU179" s="21"/>
      <c r="AV179" s="21">
        <f>AR179*'[1]diagram lines'!$G$39</f>
        <v>2.2914698131109512</v>
      </c>
      <c r="AW179" s="21">
        <f>AK179*'[1]diagram lines'!$G$40</f>
        <v>7.1643869313886217</v>
      </c>
      <c r="AX179" s="21">
        <f>AQ179*'[1]diagram lines'!$G$38</f>
        <v>1.1680323116258977</v>
      </c>
      <c r="AY179" s="21">
        <f>AP179*'[1]diagram lines'!$G$41</f>
        <v>8.797135148482143</v>
      </c>
      <c r="AZ179" s="21">
        <f t="shared" si="284"/>
        <v>4.3349350782128608</v>
      </c>
      <c r="BA179" s="21">
        <f t="shared" si="285"/>
        <v>0.5845312031092702</v>
      </c>
      <c r="BB179" s="21">
        <f t="shared" si="286"/>
        <v>2.0709300567154845</v>
      </c>
      <c r="BC179" s="86">
        <f t="shared" si="287"/>
        <v>0.4828748304450271</v>
      </c>
      <c r="BX179" s="61">
        <f t="shared" si="288"/>
        <v>0.67253593541944079</v>
      </c>
      <c r="BY179" s="21">
        <f t="shared" si="289"/>
        <v>4.343581622433651E-2</v>
      </c>
      <c r="BZ179" s="21">
        <f t="shared" si="290"/>
        <v>0.12984185955276581</v>
      </c>
      <c r="CA179" s="21">
        <f t="shared" si="291"/>
        <v>1.27734736051099E-2</v>
      </c>
      <c r="CB179" s="21">
        <f t="shared" si="292"/>
        <v>0.14180906054279752</v>
      </c>
      <c r="CC179" s="21">
        <f t="shared" si="293"/>
        <v>2.5371017761488582E-3</v>
      </c>
      <c r="CD179" s="21">
        <f t="shared" si="294"/>
        <v>0.25282831265508687</v>
      </c>
      <c r="CE179" s="21">
        <f t="shared" si="295"/>
        <v>0.21467182596291012</v>
      </c>
      <c r="CF179" s="21">
        <f t="shared" si="296"/>
        <v>2.4840232295531537E-2</v>
      </c>
      <c r="CG179" s="21">
        <f t="shared" si="297"/>
        <v>2.8659554140127389E-2</v>
      </c>
      <c r="CH179" s="21">
        <f t="shared" si="298"/>
        <v>1.2750232486050839E-2</v>
      </c>
      <c r="CI179" s="21">
        <f t="shared" si="299"/>
        <v>0.12207436182019979</v>
      </c>
      <c r="CJ179" s="21">
        <f t="shared" si="300"/>
        <v>1.658757766480506</v>
      </c>
      <c r="CL179" s="68">
        <f t="shared" si="301"/>
        <v>0.40544553822732293</v>
      </c>
      <c r="CM179" s="19">
        <f t="shared" si="302"/>
        <v>2.618575002454825E-2</v>
      </c>
      <c r="CN179" s="19">
        <f t="shared" si="303"/>
        <v>7.827656465371656E-2</v>
      </c>
      <c r="CO179" s="19">
        <f t="shared" si="304"/>
        <v>7.7006262537128662E-3</v>
      </c>
      <c r="CP179" s="19">
        <f t="shared" si="305"/>
        <v>8.5491120770263523E-2</v>
      </c>
      <c r="CQ179" s="19">
        <f t="shared" si="306"/>
        <v>1.5295191542837455E-3</v>
      </c>
      <c r="CR179" s="19">
        <f t="shared" si="307"/>
        <v>0.15242027363135072</v>
      </c>
      <c r="CS179" s="19">
        <f t="shared" si="308"/>
        <v>0.12941722432347266</v>
      </c>
      <c r="CT179" s="19">
        <f t="shared" si="309"/>
        <v>1.4975201803115996E-2</v>
      </c>
      <c r="CU179" s="19">
        <f t="shared" si="310"/>
        <v>1.7277721147275306E-2</v>
      </c>
      <c r="CV179" s="19">
        <f t="shared" si="311"/>
        <v>7.6866150945618991E-3</v>
      </c>
      <c r="CW179" s="19">
        <f t="shared" si="312"/>
        <v>7.3593844916375509E-2</v>
      </c>
      <c r="CX179" s="19">
        <f t="shared" si="313"/>
        <v>1</v>
      </c>
      <c r="CZ179" s="68">
        <f t="shared" si="314"/>
        <v>2.4859999999999999E-5</v>
      </c>
      <c r="DA179" s="19">
        <f t="shared" si="315"/>
        <v>1.9191559999999998E-5</v>
      </c>
      <c r="DB179" s="19">
        <f t="shared" si="316"/>
        <v>3.5539999999999995E-5</v>
      </c>
      <c r="DC179" s="19">
        <f t="shared" si="317"/>
        <v>4.0679209999999996E-5</v>
      </c>
      <c r="DD179" s="19">
        <f t="shared" si="318"/>
        <v>1.3107479999999998E-5</v>
      </c>
      <c r="DE179" s="19">
        <f t="shared" si="319"/>
        <v>1.3107479999999998E-5</v>
      </c>
      <c r="DF179" s="19">
        <f t="shared" si="320"/>
        <v>1.2161629999999999E-5</v>
      </c>
      <c r="DG179" s="19">
        <f t="shared" si="321"/>
        <v>1.6800059999999999E-5</v>
      </c>
      <c r="DH179" s="19">
        <f t="shared" si="322"/>
        <v>2.5623919999999998E-5</v>
      </c>
      <c r="DI179" s="19">
        <f t="shared" si="323"/>
        <v>3.7967519999999993E-5</v>
      </c>
      <c r="DJ179" s="19">
        <f t="shared" si="324"/>
        <v>0</v>
      </c>
      <c r="DK179" s="19">
        <f t="shared" si="325"/>
        <v>2.1880739999999998E-5</v>
      </c>
      <c r="DM179" s="68">
        <f t="shared" si="326"/>
        <v>979.85389930400481</v>
      </c>
      <c r="DN179" s="19">
        <f t="shared" si="327"/>
        <v>108.99154169650173</v>
      </c>
      <c r="DO179" s="19">
        <f t="shared" si="328"/>
        <v>224.56608137571584</v>
      </c>
      <c r="DP179" s="19">
        <f t="shared" si="329"/>
        <v>30.229520348487782</v>
      </c>
      <c r="DQ179" s="19">
        <f t="shared" si="330"/>
        <v>468.6283730620558</v>
      </c>
      <c r="DR179" s="19">
        <f t="shared" si="331"/>
        <v>8.2780281797026536</v>
      </c>
      <c r="DS179" s="19">
        <f t="shared" si="332"/>
        <v>505.07514431399682</v>
      </c>
      <c r="DT179" s="19">
        <f t="shared" si="333"/>
        <v>432.00547736498243</v>
      </c>
      <c r="DU179" s="19">
        <f t="shared" si="334"/>
        <v>36.228366298956622</v>
      </c>
      <c r="DV179" s="19">
        <f t="shared" si="335"/>
        <v>42.867201546830927</v>
      </c>
      <c r="DX179" s="19">
        <f t="shared" si="336"/>
        <v>60.608603063382994</v>
      </c>
      <c r="DZ179" s="99">
        <f t="shared" si="337"/>
        <v>2897.3322365546187</v>
      </c>
      <c r="EA179" s="21">
        <f t="shared" si="338"/>
        <v>2.8973322365546186</v>
      </c>
      <c r="EB179" s="92">
        <f t="shared" si="339"/>
        <v>1269</v>
      </c>
    </row>
    <row r="180" spans="1:132" x14ac:dyDescent="0.3">
      <c r="A180" s="19">
        <f>'A. Thermody. result (all suite)'!C136</f>
        <v>1268</v>
      </c>
      <c r="B180" s="19" t="str">
        <f>'A. Thermody. result (all suite)'!A136</f>
        <v>Basanite</v>
      </c>
      <c r="C180" s="24">
        <f>'A. Thermody. result (all suite)'!G136</f>
        <v>100</v>
      </c>
      <c r="D180" s="19">
        <f>'A. Thermody. result (all suite)'!D136</f>
        <v>10000</v>
      </c>
      <c r="E180" s="61">
        <f>'A. Thermody. result (all suite)'!I136</f>
        <v>40.405959000000003</v>
      </c>
      <c r="F180" s="21">
        <f>'A. Thermody. result (all suite)'!J136</f>
        <v>3.4696530000000001</v>
      </c>
      <c r="G180" s="21">
        <f>'A. Thermody. result (all suite)'!K136</f>
        <v>13.238676</v>
      </c>
      <c r="H180" s="21">
        <f>'A. Thermody. result (all suite)'!L136</f>
        <v>2.0397959999999999</v>
      </c>
      <c r="I180" s="21">
        <f>'A. Thermody. result (all suite)'!M136</f>
        <v>10.188981</v>
      </c>
      <c r="J180" s="21">
        <f>'A. Thermody. result (all suite)'!N136</f>
        <v>0.179982</v>
      </c>
      <c r="K180" s="21">
        <f>'A. Thermody. result (all suite)'!O136</f>
        <v>10.188981</v>
      </c>
      <c r="L180" s="21">
        <f>'A. Thermody. result (all suite)'!P136</f>
        <v>12.038796</v>
      </c>
      <c r="M180" s="21">
        <f>'A. Thermody. result (all suite)'!Q136</f>
        <v>1.539846</v>
      </c>
      <c r="N180" s="21">
        <f>'A. Thermody. result (all suite)'!R136</f>
        <v>2.6997300000000002</v>
      </c>
      <c r="O180" s="21">
        <f>'A. Thermody. result (all suite)'!S136</f>
        <v>1.8098190000000001</v>
      </c>
      <c r="P180" s="21">
        <f>'A. Thermody. result (all suite)'!T136</f>
        <v>2.1997800000000001</v>
      </c>
      <c r="Q180" s="21">
        <f t="shared" si="257"/>
        <v>99.999999000000017</v>
      </c>
      <c r="S180" s="19">
        <f t="shared" si="258"/>
        <v>1541</v>
      </c>
      <c r="T180" s="19">
        <f t="shared" si="259"/>
        <v>1</v>
      </c>
      <c r="V180" s="61">
        <f t="shared" si="260"/>
        <v>39.517116786221379</v>
      </c>
      <c r="W180" s="21">
        <f t="shared" si="261"/>
        <v>3.3933282664733526</v>
      </c>
      <c r="X180" s="21">
        <f t="shared" si="262"/>
        <v>12.947454250174983</v>
      </c>
      <c r="Y180" s="21">
        <f t="shared" si="263"/>
        <v>1.9949249751024896</v>
      </c>
      <c r="Z180" s="21">
        <f t="shared" si="264"/>
        <v>9.9648458315168487</v>
      </c>
      <c r="AA180" s="21">
        <f t="shared" si="265"/>
        <v>0.17602279192080791</v>
      </c>
      <c r="AB180" s="21">
        <f t="shared" si="266"/>
        <v>9.9648458315168487</v>
      </c>
      <c r="AC180" s="21">
        <f t="shared" si="267"/>
        <v>11.77396897070293</v>
      </c>
      <c r="AD180" s="21">
        <f t="shared" si="268"/>
        <v>1.5059727753224676</v>
      </c>
      <c r="AE180" s="21">
        <f t="shared" si="269"/>
        <v>2.6403418788121189</v>
      </c>
      <c r="AF180" s="21">
        <f t="shared" si="270"/>
        <v>1.7700069632036797</v>
      </c>
      <c r="AG180" s="21">
        <f t="shared" si="271"/>
        <v>95.64882932096792</v>
      </c>
      <c r="AH180" s="21"/>
      <c r="AI180" s="61">
        <f t="shared" si="272"/>
        <v>41.314793988344739</v>
      </c>
      <c r="AJ180" s="21">
        <f t="shared" si="273"/>
        <v>3.5476945097638271</v>
      </c>
      <c r="AK180" s="21">
        <f t="shared" si="274"/>
        <v>13.536448215928839</v>
      </c>
      <c r="AL180" s="21">
        <f t="shared" si="275"/>
        <v>2.0856763112156216</v>
      </c>
      <c r="AM180" s="21">
        <f t="shared" si="276"/>
        <v>10.418157652591759</v>
      </c>
      <c r="AN180" s="21">
        <f t="shared" si="277"/>
        <v>0.18403026275431955</v>
      </c>
      <c r="AO180" s="21">
        <f t="shared" si="278"/>
        <v>10.418157652591759</v>
      </c>
      <c r="AP180" s="21">
        <f t="shared" si="279"/>
        <v>12.309579797566707</v>
      </c>
      <c r="AQ180" s="21">
        <f t="shared" si="280"/>
        <v>1.5744811368980673</v>
      </c>
      <c r="AR180" s="21">
        <f t="shared" si="281"/>
        <v>2.7604539413147937</v>
      </c>
      <c r="AS180" s="21">
        <f t="shared" si="282"/>
        <v>1.8505265310295469</v>
      </c>
      <c r="AT180" s="21">
        <f t="shared" si="283"/>
        <v>99.999999999999986</v>
      </c>
      <c r="AU180" s="21"/>
      <c r="AV180" s="21">
        <f>AR180*'[1]diagram lines'!$G$39</f>
        <v>2.2914698131109512</v>
      </c>
      <c r="AW180" s="21">
        <f>AK180*'[1]diagram lines'!$G$40</f>
        <v>7.1643869313886217</v>
      </c>
      <c r="AX180" s="21">
        <f>AQ180*'[1]diagram lines'!$G$38</f>
        <v>1.1680323116258977</v>
      </c>
      <c r="AY180" s="21">
        <f>AP180*'[1]diagram lines'!$G$41</f>
        <v>8.797135148482143</v>
      </c>
      <c r="AZ180" s="21">
        <f t="shared" si="284"/>
        <v>4.3349350782128608</v>
      </c>
      <c r="BA180" s="21">
        <f t="shared" si="285"/>
        <v>0.5845312031092702</v>
      </c>
      <c r="BB180" s="21">
        <f t="shared" si="286"/>
        <v>2.0709300567154845</v>
      </c>
      <c r="BC180" s="86">
        <f t="shared" si="287"/>
        <v>0.4828748304450271</v>
      </c>
      <c r="BX180" s="61">
        <f t="shared" si="288"/>
        <v>0.67253593541944079</v>
      </c>
      <c r="BY180" s="21">
        <f t="shared" si="289"/>
        <v>4.343581622433651E-2</v>
      </c>
      <c r="BZ180" s="21">
        <f t="shared" si="290"/>
        <v>0.12984185955276581</v>
      </c>
      <c r="CA180" s="21">
        <f t="shared" si="291"/>
        <v>1.27734736051099E-2</v>
      </c>
      <c r="CB180" s="21">
        <f t="shared" si="292"/>
        <v>0.14180906054279752</v>
      </c>
      <c r="CC180" s="21">
        <f t="shared" si="293"/>
        <v>2.5371017761488582E-3</v>
      </c>
      <c r="CD180" s="21">
        <f t="shared" si="294"/>
        <v>0.25282831265508687</v>
      </c>
      <c r="CE180" s="21">
        <f t="shared" si="295"/>
        <v>0.21467182596291012</v>
      </c>
      <c r="CF180" s="21">
        <f t="shared" si="296"/>
        <v>2.4840232295531537E-2</v>
      </c>
      <c r="CG180" s="21">
        <f t="shared" si="297"/>
        <v>2.8659554140127389E-2</v>
      </c>
      <c r="CH180" s="21">
        <f t="shared" si="298"/>
        <v>1.2750232486050839E-2</v>
      </c>
      <c r="CI180" s="21">
        <f t="shared" si="299"/>
        <v>0.12207436182019979</v>
      </c>
      <c r="CJ180" s="21">
        <f t="shared" si="300"/>
        <v>1.658757766480506</v>
      </c>
      <c r="CL180" s="68">
        <f t="shared" si="301"/>
        <v>0.40544553822732293</v>
      </c>
      <c r="CM180" s="19">
        <f t="shared" si="302"/>
        <v>2.618575002454825E-2</v>
      </c>
      <c r="CN180" s="19">
        <f t="shared" si="303"/>
        <v>7.827656465371656E-2</v>
      </c>
      <c r="CO180" s="19">
        <f t="shared" si="304"/>
        <v>7.7006262537128662E-3</v>
      </c>
      <c r="CP180" s="19">
        <f t="shared" si="305"/>
        <v>8.5491120770263523E-2</v>
      </c>
      <c r="CQ180" s="19">
        <f t="shared" si="306"/>
        <v>1.5295191542837455E-3</v>
      </c>
      <c r="CR180" s="19">
        <f t="shared" si="307"/>
        <v>0.15242027363135072</v>
      </c>
      <c r="CS180" s="19">
        <f t="shared" si="308"/>
        <v>0.12941722432347266</v>
      </c>
      <c r="CT180" s="19">
        <f t="shared" si="309"/>
        <v>1.4975201803115996E-2</v>
      </c>
      <c r="CU180" s="19">
        <f t="shared" si="310"/>
        <v>1.7277721147275306E-2</v>
      </c>
      <c r="CV180" s="19">
        <f t="shared" si="311"/>
        <v>7.6866150945618991E-3</v>
      </c>
      <c r="CW180" s="19">
        <f t="shared" si="312"/>
        <v>7.3593844916375509E-2</v>
      </c>
      <c r="CX180" s="19">
        <f t="shared" si="313"/>
        <v>1</v>
      </c>
      <c r="CZ180" s="68">
        <f t="shared" si="314"/>
        <v>2.4859999999999999E-5</v>
      </c>
      <c r="DA180" s="19">
        <f t="shared" si="315"/>
        <v>1.9184319999999997E-5</v>
      </c>
      <c r="DB180" s="19">
        <f t="shared" si="316"/>
        <v>3.5539999999999995E-5</v>
      </c>
      <c r="DC180" s="19">
        <f t="shared" si="317"/>
        <v>4.0670119999999997E-5</v>
      </c>
      <c r="DD180" s="19">
        <f t="shared" si="318"/>
        <v>1.3104559999999997E-5</v>
      </c>
      <c r="DE180" s="19">
        <f t="shared" si="319"/>
        <v>1.3104559999999997E-5</v>
      </c>
      <c r="DF180" s="19">
        <f t="shared" si="320"/>
        <v>1.2158359999999999E-5</v>
      </c>
      <c r="DG180" s="19">
        <f t="shared" si="321"/>
        <v>1.6796319999999998E-5</v>
      </c>
      <c r="DH180" s="19">
        <f t="shared" si="322"/>
        <v>2.5616239999999997E-5</v>
      </c>
      <c r="DI180" s="19">
        <f t="shared" si="323"/>
        <v>3.7955439999999995E-5</v>
      </c>
      <c r="DJ180" s="19">
        <f t="shared" si="324"/>
        <v>0</v>
      </c>
      <c r="DK180" s="19">
        <f t="shared" si="325"/>
        <v>2.1871279999999997E-5</v>
      </c>
      <c r="DM180" s="68">
        <f t="shared" si="326"/>
        <v>979.85389930400481</v>
      </c>
      <c r="DN180" s="19">
        <f t="shared" si="327"/>
        <v>109.03267418187951</v>
      </c>
      <c r="DO180" s="19">
        <f t="shared" si="328"/>
        <v>224.56608137571584</v>
      </c>
      <c r="DP180" s="19">
        <f t="shared" si="329"/>
        <v>30.236276815888608</v>
      </c>
      <c r="DQ180" s="19">
        <f t="shared" si="330"/>
        <v>468.73279433597435</v>
      </c>
      <c r="DR180" s="19">
        <f t="shared" si="331"/>
        <v>8.2798727164352659</v>
      </c>
      <c r="DS180" s="19">
        <f t="shared" si="332"/>
        <v>505.21098465117285</v>
      </c>
      <c r="DT180" s="19">
        <f t="shared" si="333"/>
        <v>432.10167108392477</v>
      </c>
      <c r="DU180" s="19">
        <f t="shared" si="334"/>
        <v>36.239227918506408</v>
      </c>
      <c r="DV180" s="19">
        <f t="shared" si="335"/>
        <v>42.880844803098945</v>
      </c>
      <c r="DX180" s="19">
        <f t="shared" si="336"/>
        <v>60.634818144758185</v>
      </c>
      <c r="DZ180" s="99">
        <f t="shared" si="337"/>
        <v>2897.7691453313601</v>
      </c>
      <c r="EA180" s="21">
        <f t="shared" si="338"/>
        <v>2.8977691453313601</v>
      </c>
      <c r="EB180" s="92">
        <f t="shared" si="339"/>
        <v>1268</v>
      </c>
    </row>
    <row r="181" spans="1:132" x14ac:dyDescent="0.3">
      <c r="A181" s="19">
        <f>'A. Thermody. result (all suite)'!C137</f>
        <v>1267</v>
      </c>
      <c r="B181" s="19" t="str">
        <f>'A. Thermody. result (all suite)'!A137</f>
        <v>Basanite</v>
      </c>
      <c r="C181" s="24">
        <f>'A. Thermody. result (all suite)'!G137</f>
        <v>99.915830999999997</v>
      </c>
      <c r="D181" s="19">
        <f>'A. Thermody. result (all suite)'!D137</f>
        <v>10000</v>
      </c>
      <c r="E181" s="61">
        <f>'A. Thermody. result (all suite)'!I137</f>
        <v>40.406343</v>
      </c>
      <c r="F181" s="21">
        <f>'A. Thermody. result (all suite)'!J137</f>
        <v>3.4725760000000001</v>
      </c>
      <c r="G181" s="21">
        <f>'A. Thermody. result (all suite)'!K137</f>
        <v>13.249828000000001</v>
      </c>
      <c r="H181" s="21">
        <f>'A. Thermody. result (all suite)'!L137</f>
        <v>2.0415139999999998</v>
      </c>
      <c r="I181" s="21">
        <f>'A. Thermody. result (all suite)'!M137</f>
        <v>10.185523999999999</v>
      </c>
      <c r="J181" s="21">
        <f>'A. Thermody. result (all suite)'!N137</f>
        <v>0.17997199999999999</v>
      </c>
      <c r="K181" s="21">
        <f>'A. Thermody. result (all suite)'!O137</f>
        <v>10.159462</v>
      </c>
      <c r="L181" s="21">
        <f>'A. Thermody. result (all suite)'!P137</f>
        <v>12.048655999999999</v>
      </c>
      <c r="M181" s="21">
        <f>'A. Thermody. result (all suite)'!Q137</f>
        <v>1.5411429999999999</v>
      </c>
      <c r="N181" s="21">
        <f>'A. Thermody. result (all suite)'!R137</f>
        <v>2.7020040000000001</v>
      </c>
      <c r="O181" s="21">
        <f>'A. Thermody. result (all suite)'!S137</f>
        <v>1.8113440000000001</v>
      </c>
      <c r="P181" s="21">
        <f>'A. Thermody. result (all suite)'!T137</f>
        <v>2.2016330000000002</v>
      </c>
      <c r="Q181" s="21">
        <f t="shared" si="257"/>
        <v>99.999999000000017</v>
      </c>
      <c r="S181" s="19">
        <f t="shared" si="258"/>
        <v>1540</v>
      </c>
      <c r="T181" s="19">
        <f t="shared" si="259"/>
        <v>1</v>
      </c>
      <c r="V181" s="61">
        <f t="shared" si="260"/>
        <v>39.51674360952282</v>
      </c>
      <c r="W181" s="21">
        <f t="shared" si="261"/>
        <v>3.3961226200693861</v>
      </c>
      <c r="X181" s="21">
        <f t="shared" si="262"/>
        <v>12.958115411391635</v>
      </c>
      <c r="Y181" s="21">
        <f t="shared" si="263"/>
        <v>1.9965673536269133</v>
      </c>
      <c r="Z181" s="21">
        <f t="shared" si="264"/>
        <v>9.9612761401506003</v>
      </c>
      <c r="AA181" s="21">
        <f t="shared" si="265"/>
        <v>0.17600967701761674</v>
      </c>
      <c r="AB181" s="21">
        <f t="shared" si="266"/>
        <v>9.9357879297487983</v>
      </c>
      <c r="AC181" s="21">
        <f t="shared" si="267"/>
        <v>11.783388810794849</v>
      </c>
      <c r="AD181" s="21">
        <f t="shared" si="268"/>
        <v>1.5072126867955069</v>
      </c>
      <c r="AE181" s="21">
        <f t="shared" si="269"/>
        <v>2.6425157876797978</v>
      </c>
      <c r="AF181" s="21">
        <f t="shared" si="270"/>
        <v>1.7714648523536887</v>
      </c>
      <c r="AG181" s="21">
        <f t="shared" si="271"/>
        <v>95.645204879151621</v>
      </c>
      <c r="AH181" s="21"/>
      <c r="AI181" s="61">
        <f t="shared" si="272"/>
        <v>41.315969430409503</v>
      </c>
      <c r="AJ181" s="21">
        <f t="shared" si="273"/>
        <v>3.5507505309444531</v>
      </c>
      <c r="AK181" s="21">
        <f t="shared" si="274"/>
        <v>13.548107746503657</v>
      </c>
      <c r="AL181" s="21">
        <f t="shared" si="275"/>
        <v>2.0874725043974656</v>
      </c>
      <c r="AM181" s="21">
        <f t="shared" si="276"/>
        <v>10.414820223069981</v>
      </c>
      <c r="AN181" s="21">
        <f t="shared" si="277"/>
        <v>0.18402352448301637</v>
      </c>
      <c r="AO181" s="21">
        <f t="shared" si="278"/>
        <v>10.388171516076248</v>
      </c>
      <c r="AP181" s="21">
        <f t="shared" si="279"/>
        <v>12.319894997018661</v>
      </c>
      <c r="AQ181" s="21">
        <f t="shared" si="280"/>
        <v>1.5758371668500064</v>
      </c>
      <c r="AR181" s="21">
        <f t="shared" si="281"/>
        <v>2.7628314362634643</v>
      </c>
      <c r="AS181" s="21">
        <f t="shared" si="282"/>
        <v>1.8521209239835354</v>
      </c>
      <c r="AT181" s="21">
        <f t="shared" si="283"/>
        <v>100</v>
      </c>
      <c r="AU181" s="21"/>
      <c r="AV181" s="21">
        <f>AR181*'[1]diagram lines'!$G$39</f>
        <v>2.2934433863063464</v>
      </c>
      <c r="AW181" s="21">
        <f>AK181*'[1]diagram lines'!$G$40</f>
        <v>7.1705579289164705</v>
      </c>
      <c r="AX181" s="21">
        <f>AQ181*'[1]diagram lines'!$G$38</f>
        <v>1.1690382854430994</v>
      </c>
      <c r="AY181" s="21">
        <f>AP181*'[1]diagram lines'!$G$41</f>
        <v>8.8045069844956139</v>
      </c>
      <c r="AZ181" s="21">
        <f t="shared" si="284"/>
        <v>4.3386686031134705</v>
      </c>
      <c r="BA181" s="21">
        <f t="shared" si="285"/>
        <v>0.58454100919592655</v>
      </c>
      <c r="BB181" s="21">
        <f t="shared" si="286"/>
        <v>2.070930219622936</v>
      </c>
      <c r="BC181" s="86">
        <f t="shared" si="287"/>
        <v>0.48287479246020887</v>
      </c>
      <c r="BX181" s="61">
        <f t="shared" si="288"/>
        <v>0.67254232689747007</v>
      </c>
      <c r="BY181" s="21">
        <f t="shared" si="289"/>
        <v>4.3472408612919386E-2</v>
      </c>
      <c r="BZ181" s="21">
        <f t="shared" si="290"/>
        <v>0.12995123577873677</v>
      </c>
      <c r="CA181" s="21">
        <f t="shared" si="291"/>
        <v>1.2784231949401965E-2</v>
      </c>
      <c r="CB181" s="21">
        <f t="shared" si="292"/>
        <v>0.14176094641614476</v>
      </c>
      <c r="CC181" s="21">
        <f t="shared" si="293"/>
        <v>2.5369608119537638E-3</v>
      </c>
      <c r="CD181" s="21">
        <f t="shared" si="294"/>
        <v>0.25209583126550872</v>
      </c>
      <c r="CE181" s="21">
        <f t="shared" si="295"/>
        <v>0.21484764621968616</v>
      </c>
      <c r="CF181" s="21">
        <f t="shared" si="296"/>
        <v>2.4861155025004029E-2</v>
      </c>
      <c r="CG181" s="21">
        <f t="shared" si="297"/>
        <v>2.8683694267515922E-2</v>
      </c>
      <c r="CH181" s="21">
        <f t="shared" si="298"/>
        <v>1.2760976159612242E-2</v>
      </c>
      <c r="CI181" s="21">
        <f t="shared" si="299"/>
        <v>0.12217719200887904</v>
      </c>
      <c r="CJ181" s="21">
        <f t="shared" si="300"/>
        <v>1.6584746054128325</v>
      </c>
      <c r="CL181" s="68">
        <f t="shared" si="301"/>
        <v>0.40551861614429652</v>
      </c>
      <c r="CM181" s="19">
        <f t="shared" si="302"/>
        <v>2.621228475313199E-2</v>
      </c>
      <c r="CN181" s="19">
        <f t="shared" si="303"/>
        <v>7.8355879164269088E-2</v>
      </c>
      <c r="CO181" s="19">
        <f t="shared" si="304"/>
        <v>7.7084279178454319E-3</v>
      </c>
      <c r="CP181" s="19">
        <f t="shared" si="305"/>
        <v>8.5476706096960217E-2</v>
      </c>
      <c r="CQ181" s="19">
        <f t="shared" si="306"/>
        <v>1.5296953017391881E-3</v>
      </c>
      <c r="CR181" s="19">
        <f t="shared" si="307"/>
        <v>0.15200463754026325</v>
      </c>
      <c r="CS181" s="19">
        <f t="shared" si="308"/>
        <v>0.12954533371718743</v>
      </c>
      <c r="CT181" s="19">
        <f t="shared" si="309"/>
        <v>1.4990374253463782E-2</v>
      </c>
      <c r="CU181" s="19">
        <f t="shared" si="310"/>
        <v>1.7295226694397224E-2</v>
      </c>
      <c r="CV181" s="19">
        <f t="shared" si="311"/>
        <v>7.6944055205691508E-3</v>
      </c>
      <c r="CW181" s="19">
        <f t="shared" si="312"/>
        <v>7.3668412895876889E-2</v>
      </c>
      <c r="CX181" s="19">
        <f t="shared" si="313"/>
        <v>1.0000000000000002</v>
      </c>
      <c r="CZ181" s="68">
        <f t="shared" si="314"/>
        <v>2.4859999999999999E-5</v>
      </c>
      <c r="DA181" s="19">
        <f t="shared" si="315"/>
        <v>1.9177079999999998E-5</v>
      </c>
      <c r="DB181" s="19">
        <f t="shared" si="316"/>
        <v>3.5539999999999995E-5</v>
      </c>
      <c r="DC181" s="19">
        <f t="shared" si="317"/>
        <v>4.0661029999999998E-5</v>
      </c>
      <c r="DD181" s="19">
        <f t="shared" si="318"/>
        <v>1.3101639999999998E-5</v>
      </c>
      <c r="DE181" s="19">
        <f t="shared" si="319"/>
        <v>1.3101639999999998E-5</v>
      </c>
      <c r="DF181" s="19">
        <f t="shared" si="320"/>
        <v>1.2155089999999999E-5</v>
      </c>
      <c r="DG181" s="19">
        <f t="shared" si="321"/>
        <v>1.6792579999999998E-5</v>
      </c>
      <c r="DH181" s="19">
        <f t="shared" si="322"/>
        <v>2.5608559999999998E-5</v>
      </c>
      <c r="DI181" s="19">
        <f t="shared" si="323"/>
        <v>3.794335999999999E-5</v>
      </c>
      <c r="DJ181" s="19">
        <f t="shared" si="324"/>
        <v>0</v>
      </c>
      <c r="DK181" s="19">
        <f t="shared" si="325"/>
        <v>2.1861819999999999E-5</v>
      </c>
      <c r="DM181" s="68">
        <f t="shared" si="326"/>
        <v>980.03050916932159</v>
      </c>
      <c r="DN181" s="19">
        <f t="shared" si="327"/>
        <v>109.18436519429356</v>
      </c>
      <c r="DO181" s="19">
        <f t="shared" si="328"/>
        <v>224.7936251994619</v>
      </c>
      <c r="DP181" s="19">
        <f t="shared" si="329"/>
        <v>30.273676151360085</v>
      </c>
      <c r="DQ181" s="19">
        <f t="shared" si="330"/>
        <v>468.75821141983693</v>
      </c>
      <c r="DR181" s="19">
        <f t="shared" si="331"/>
        <v>8.2826718414929754</v>
      </c>
      <c r="DS181" s="19">
        <f t="shared" si="332"/>
        <v>503.96886348621103</v>
      </c>
      <c r="DT181" s="19">
        <f t="shared" si="333"/>
        <v>432.62573796640373</v>
      </c>
      <c r="DU181" s="19">
        <f t="shared" si="334"/>
        <v>36.286823623515723</v>
      </c>
      <c r="DV181" s="19">
        <f t="shared" si="335"/>
        <v>42.937956854960106</v>
      </c>
      <c r="DX181" s="19">
        <f t="shared" si="336"/>
        <v>60.722519917541248</v>
      </c>
      <c r="DZ181" s="99">
        <f t="shared" si="337"/>
        <v>2897.8649608243995</v>
      </c>
      <c r="EA181" s="21">
        <f t="shared" si="338"/>
        <v>2.8978649608243994</v>
      </c>
      <c r="EB181" s="92">
        <f t="shared" si="339"/>
        <v>1267</v>
      </c>
    </row>
    <row r="182" spans="1:132" x14ac:dyDescent="0.3">
      <c r="A182" s="19">
        <f>'A. Thermody. result (all suite)'!C138</f>
        <v>1266</v>
      </c>
      <c r="B182" s="19" t="str">
        <f>'A. Thermody. result (all suite)'!A138</f>
        <v>Basanite</v>
      </c>
      <c r="C182" s="24">
        <f>'A. Thermody. result (all suite)'!G138</f>
        <v>99.817035000000004</v>
      </c>
      <c r="D182" s="19">
        <f>'A. Thermody. result (all suite)'!D138</f>
        <v>10000</v>
      </c>
      <c r="E182" s="61">
        <f>'A. Thermody. result (all suite)'!I138</f>
        <v>40.406801000000002</v>
      </c>
      <c r="F182" s="21">
        <f>'A. Thermody. result (all suite)'!J138</f>
        <v>3.476013</v>
      </c>
      <c r="G182" s="21">
        <f>'A. Thermody. result (all suite)'!K138</f>
        <v>13.262943</v>
      </c>
      <c r="H182" s="21">
        <f>'A. Thermody. result (all suite)'!L138</f>
        <v>2.0435349999999999</v>
      </c>
      <c r="I182" s="21">
        <f>'A. Thermody. result (all suite)'!M138</f>
        <v>10.181419999999999</v>
      </c>
      <c r="J182" s="21">
        <f>'A. Thermody. result (all suite)'!N138</f>
        <v>0.17996000000000001</v>
      </c>
      <c r="K182" s="21">
        <f>'A. Thermody. result (all suite)'!O138</f>
        <v>10.124782</v>
      </c>
      <c r="L182" s="21">
        <f>'A. Thermody. result (all suite)'!P138</f>
        <v>12.06025</v>
      </c>
      <c r="M182" s="21">
        <f>'A. Thermody. result (all suite)'!Q138</f>
        <v>1.5426690000000001</v>
      </c>
      <c r="N182" s="21">
        <f>'A. Thermody. result (all suite)'!R138</f>
        <v>2.7046790000000001</v>
      </c>
      <c r="O182" s="21">
        <f>'A. Thermody. result (all suite)'!S138</f>
        <v>1.8131360000000001</v>
      </c>
      <c r="P182" s="21">
        <f>'A. Thermody. result (all suite)'!T138</f>
        <v>2.2038120000000001</v>
      </c>
      <c r="Q182" s="21">
        <f t="shared" si="257"/>
        <v>99.999999999999986</v>
      </c>
      <c r="S182" s="19">
        <f t="shared" si="258"/>
        <v>1539</v>
      </c>
      <c r="T182" s="19">
        <f t="shared" si="259"/>
        <v>1</v>
      </c>
      <c r="V182" s="61">
        <f t="shared" si="260"/>
        <v>39.516311070745886</v>
      </c>
      <c r="W182" s="21">
        <f t="shared" si="261"/>
        <v>3.3994082083844401</v>
      </c>
      <c r="X182" s="21">
        <f t="shared" si="262"/>
        <v>12.970652670612839</v>
      </c>
      <c r="Y182" s="21">
        <f t="shared" si="263"/>
        <v>1.9984993304457999</v>
      </c>
      <c r="Z182" s="21">
        <f t="shared" si="264"/>
        <v>9.9570406442695987</v>
      </c>
      <c r="AA182" s="21">
        <f t="shared" si="265"/>
        <v>0.17599401992479999</v>
      </c>
      <c r="AB182" s="21">
        <f t="shared" si="266"/>
        <v>9.9016508393101592</v>
      </c>
      <c r="AC182" s="21">
        <f t="shared" si="267"/>
        <v>11.79446476327</v>
      </c>
      <c r="AD182" s="21">
        <f t="shared" si="268"/>
        <v>1.50867147545772</v>
      </c>
      <c r="AE182" s="21">
        <f t="shared" si="269"/>
        <v>2.6450729596365203</v>
      </c>
      <c r="AF182" s="21">
        <f t="shared" si="270"/>
        <v>1.7731778912556799</v>
      </c>
      <c r="AG182" s="21">
        <f t="shared" si="271"/>
        <v>95.640943873313461</v>
      </c>
      <c r="AH182" s="21"/>
      <c r="AI182" s="61">
        <f t="shared" si="272"/>
        <v>41.317357891291223</v>
      </c>
      <c r="AJ182" s="21">
        <f t="shared" si="273"/>
        <v>3.5543440609361987</v>
      </c>
      <c r="AK182" s="21">
        <f t="shared" si="274"/>
        <v>13.561820016951987</v>
      </c>
      <c r="AL182" s="21">
        <f t="shared" si="275"/>
        <v>2.0895855368104934</v>
      </c>
      <c r="AM182" s="21">
        <f t="shared" si="276"/>
        <v>10.410855686931271</v>
      </c>
      <c r="AN182" s="21">
        <f t="shared" si="277"/>
        <v>0.1840153524184398</v>
      </c>
      <c r="AO182" s="21">
        <f t="shared" si="278"/>
        <v>10.352941364135786</v>
      </c>
      <c r="AP182" s="21">
        <f t="shared" si="279"/>
        <v>12.332024638833568</v>
      </c>
      <c r="AQ182" s="21">
        <f t="shared" si="280"/>
        <v>1.5774326500333526</v>
      </c>
      <c r="AR182" s="21">
        <f t="shared" si="281"/>
        <v>2.7656282471868945</v>
      </c>
      <c r="AS182" s="21">
        <f t="shared" si="282"/>
        <v>1.853994554470773</v>
      </c>
      <c r="AT182" s="21">
        <f t="shared" si="283"/>
        <v>100</v>
      </c>
      <c r="AU182" s="21"/>
      <c r="AV182" s="21">
        <f>AR182*'[1]diagram lines'!$G$39</f>
        <v>2.2957650362741653</v>
      </c>
      <c r="AW182" s="21">
        <f>AK182*'[1]diagram lines'!$G$40</f>
        <v>7.1778153726441447</v>
      </c>
      <c r="AX182" s="21">
        <f>AQ182*'[1]diagram lines'!$G$38</f>
        <v>1.1702218981693056</v>
      </c>
      <c r="AY182" s="21">
        <f>AP182*'[1]diagram lines'!$G$41</f>
        <v>8.8131755255915092</v>
      </c>
      <c r="AZ182" s="21">
        <f t="shared" si="284"/>
        <v>4.3430608972202469</v>
      </c>
      <c r="BA182" s="21">
        <f t="shared" si="285"/>
        <v>0.58455252107021127</v>
      </c>
      <c r="BB182" s="21">
        <f t="shared" si="286"/>
        <v>2.0709297260512254</v>
      </c>
      <c r="BC182" s="86">
        <f t="shared" si="287"/>
        <v>0.48287490754539703</v>
      </c>
      <c r="BX182" s="61">
        <f t="shared" si="288"/>
        <v>0.67254995006657792</v>
      </c>
      <c r="BY182" s="21">
        <f t="shared" si="289"/>
        <v>4.3515435653480226E-2</v>
      </c>
      <c r="BZ182" s="21">
        <f t="shared" si="290"/>
        <v>0.13007986465280502</v>
      </c>
      <c r="CA182" s="21">
        <f t="shared" si="291"/>
        <v>1.2796887719957416E-2</v>
      </c>
      <c r="CB182" s="21">
        <f t="shared" si="292"/>
        <v>0.14170382741823243</v>
      </c>
      <c r="CC182" s="21">
        <f t="shared" si="293"/>
        <v>2.5367916549196507E-3</v>
      </c>
      <c r="CD182" s="21">
        <f t="shared" si="294"/>
        <v>0.2512352853598015</v>
      </c>
      <c r="CE182" s="21">
        <f t="shared" si="295"/>
        <v>0.21505438659058487</v>
      </c>
      <c r="CF182" s="21">
        <f t="shared" si="296"/>
        <v>2.4885771898693339E-2</v>
      </c>
      <c r="CG182" s="21">
        <f t="shared" si="297"/>
        <v>2.8712091295116773E-2</v>
      </c>
      <c r="CH182" s="21">
        <f t="shared" si="298"/>
        <v>1.2773600856675874E-2</v>
      </c>
      <c r="CI182" s="21">
        <f t="shared" si="299"/>
        <v>0.12229811320754717</v>
      </c>
      <c r="CJ182" s="21">
        <f t="shared" si="300"/>
        <v>1.6581420063743924</v>
      </c>
      <c r="CL182" s="68">
        <f t="shared" si="301"/>
        <v>0.40560455466485701</v>
      </c>
      <c r="CM182" s="19">
        <f t="shared" si="302"/>
        <v>2.624349150205104E-2</v>
      </c>
      <c r="CN182" s="19">
        <f t="shared" si="303"/>
        <v>7.8449170307934565E-2</v>
      </c>
      <c r="CO182" s="19">
        <f t="shared" si="304"/>
        <v>7.7176066167809294E-3</v>
      </c>
      <c r="CP182" s="19">
        <f t="shared" si="305"/>
        <v>8.5459403883069524E-2</v>
      </c>
      <c r="CQ182" s="19">
        <f t="shared" si="306"/>
        <v>1.5299001202354605E-3</v>
      </c>
      <c r="CR182" s="19">
        <f t="shared" si="307"/>
        <v>0.15151614541696559</v>
      </c>
      <c r="CS182" s="19">
        <f t="shared" si="308"/>
        <v>0.12969600056198546</v>
      </c>
      <c r="CT182" s="19">
        <f t="shared" si="309"/>
        <v>1.5008227162103734E-2</v>
      </c>
      <c r="CU182" s="19">
        <f t="shared" si="310"/>
        <v>1.7315821675549459E-2</v>
      </c>
      <c r="CV182" s="19">
        <f t="shared" si="311"/>
        <v>7.7035626668707164E-3</v>
      </c>
      <c r="CW182" s="19">
        <f t="shared" si="312"/>
        <v>7.3756115421596435E-2</v>
      </c>
      <c r="CX182" s="19">
        <f t="shared" si="313"/>
        <v>0.99999999999999978</v>
      </c>
      <c r="CZ182" s="68">
        <f t="shared" si="314"/>
        <v>2.4859999999999999E-5</v>
      </c>
      <c r="DA182" s="19">
        <f t="shared" si="315"/>
        <v>1.9169839999999997E-5</v>
      </c>
      <c r="DB182" s="19">
        <f t="shared" si="316"/>
        <v>3.5539999999999995E-5</v>
      </c>
      <c r="DC182" s="19">
        <f t="shared" si="317"/>
        <v>4.0651939999999999E-5</v>
      </c>
      <c r="DD182" s="19">
        <f t="shared" si="318"/>
        <v>1.3098719999999998E-5</v>
      </c>
      <c r="DE182" s="19">
        <f t="shared" si="319"/>
        <v>1.3098719999999998E-5</v>
      </c>
      <c r="DF182" s="19">
        <f t="shared" si="320"/>
        <v>1.2151819999999999E-5</v>
      </c>
      <c r="DG182" s="19">
        <f t="shared" si="321"/>
        <v>1.678884E-5</v>
      </c>
      <c r="DH182" s="19">
        <f t="shared" si="322"/>
        <v>2.5600879999999996E-5</v>
      </c>
      <c r="DI182" s="19">
        <f t="shared" si="323"/>
        <v>3.7931279999999992E-5</v>
      </c>
      <c r="DJ182" s="19">
        <f t="shared" si="324"/>
        <v>0</v>
      </c>
      <c r="DK182" s="19">
        <f t="shared" si="325"/>
        <v>2.1852359999999998E-5</v>
      </c>
      <c r="DM182" s="68">
        <f t="shared" si="326"/>
        <v>980.23819968884186</v>
      </c>
      <c r="DN182" s="19">
        <f t="shared" si="327"/>
        <v>109.35563891946084</v>
      </c>
      <c r="DO182" s="19">
        <f t="shared" si="328"/>
        <v>225.06126630830079</v>
      </c>
      <c r="DP182" s="19">
        <f t="shared" si="329"/>
        <v>30.316501515886983</v>
      </c>
      <c r="DQ182" s="19">
        <f t="shared" si="330"/>
        <v>468.76780089951887</v>
      </c>
      <c r="DR182" s="19">
        <f t="shared" si="331"/>
        <v>8.285627491045199</v>
      </c>
      <c r="DS182" s="19">
        <f t="shared" si="332"/>
        <v>502.48445585136324</v>
      </c>
      <c r="DT182" s="19">
        <f t="shared" si="333"/>
        <v>433.22538731181811</v>
      </c>
      <c r="DU182" s="19">
        <f t="shared" si="334"/>
        <v>36.340938349729015</v>
      </c>
      <c r="DV182" s="19">
        <f t="shared" si="335"/>
        <v>43.002777703171617</v>
      </c>
      <c r="DX182" s="19">
        <f t="shared" si="336"/>
        <v>60.821128697182722</v>
      </c>
      <c r="DZ182" s="99">
        <f t="shared" si="337"/>
        <v>2897.8997227363193</v>
      </c>
      <c r="EA182" s="21">
        <f t="shared" si="338"/>
        <v>2.8978997227363195</v>
      </c>
      <c r="EB182" s="92">
        <f t="shared" si="339"/>
        <v>1266</v>
      </c>
    </row>
    <row r="183" spans="1:132" x14ac:dyDescent="0.3">
      <c r="A183" s="19">
        <f>'A. Thermody. result (all suite)'!C139</f>
        <v>1265</v>
      </c>
      <c r="B183" s="19" t="str">
        <f>'A. Thermody. result (all suite)'!A139</f>
        <v>Basanite</v>
      </c>
      <c r="C183" s="24">
        <f>'A. Thermody. result (all suite)'!G139</f>
        <v>99.718559999999997</v>
      </c>
      <c r="D183" s="19">
        <f>'A. Thermody. result (all suite)'!D139</f>
        <v>10000</v>
      </c>
      <c r="E183" s="61">
        <f>'A. Thermody. result (all suite)'!I139</f>
        <v>40.407266</v>
      </c>
      <c r="F183" s="21">
        <f>'A. Thermody. result (all suite)'!J139</f>
        <v>3.4794459999999998</v>
      </c>
      <c r="G183" s="21">
        <f>'A. Thermody. result (all suite)'!K139</f>
        <v>13.27604</v>
      </c>
      <c r="H183" s="21">
        <f>'A. Thermody. result (all suite)'!L139</f>
        <v>2.045553</v>
      </c>
      <c r="I183" s="21">
        <f>'A. Thermody. result (all suite)'!M139</f>
        <v>10.177284</v>
      </c>
      <c r="J183" s="21">
        <f>'A. Thermody. result (all suite)'!N139</f>
        <v>0.179948</v>
      </c>
      <c r="K183" s="21">
        <f>'A. Thermody. result (all suite)'!O139</f>
        <v>10.090177000000001</v>
      </c>
      <c r="L183" s="21">
        <f>'A. Thermody. result (all suite)'!P139</f>
        <v>12.071828999999999</v>
      </c>
      <c r="M183" s="21">
        <f>'A. Thermody. result (all suite)'!Q139</f>
        <v>1.544192</v>
      </c>
      <c r="N183" s="21">
        <f>'A. Thermody. result (all suite)'!R139</f>
        <v>2.7073499999999999</v>
      </c>
      <c r="O183" s="21">
        <f>'A. Thermody. result (all suite)'!S139</f>
        <v>1.814927</v>
      </c>
      <c r="P183" s="21">
        <f>'A. Thermody. result (all suite)'!T139</f>
        <v>2.2059890000000002</v>
      </c>
      <c r="Q183" s="21">
        <f t="shared" si="257"/>
        <v>100.000001</v>
      </c>
      <c r="S183" s="19">
        <f t="shared" si="258"/>
        <v>1538</v>
      </c>
      <c r="T183" s="19">
        <f t="shared" si="259"/>
        <v>1</v>
      </c>
      <c r="V183" s="61">
        <f t="shared" si="260"/>
        <v>39.515886165753059</v>
      </c>
      <c r="W183" s="21">
        <f t="shared" si="261"/>
        <v>3.4026898047466214</v>
      </c>
      <c r="X183" s="21">
        <f t="shared" si="262"/>
        <v>12.983172020893079</v>
      </c>
      <c r="Y183" s="21">
        <f t="shared" si="263"/>
        <v>2.0004283262820763</v>
      </c>
      <c r="Z183" s="21">
        <f t="shared" si="264"/>
        <v>9.9527742367063379</v>
      </c>
      <c r="AA183" s="21">
        <f t="shared" si="265"/>
        <v>0.17597836695397634</v>
      </c>
      <c r="AB183" s="21">
        <f t="shared" si="266"/>
        <v>9.8675888075253528</v>
      </c>
      <c r="AC183" s="21">
        <f t="shared" si="267"/>
        <v>11.805525782824221</v>
      </c>
      <c r="AD183" s="21">
        <f t="shared" si="268"/>
        <v>1.5101272946817672</v>
      </c>
      <c r="AE183" s="21">
        <f t="shared" si="269"/>
        <v>2.6476261574057385</v>
      </c>
      <c r="AF183" s="21">
        <f t="shared" si="270"/>
        <v>1.774889910422341</v>
      </c>
      <c r="AG183" s="21">
        <f t="shared" si="271"/>
        <v>95.636686874194567</v>
      </c>
      <c r="AH183" s="21"/>
      <c r="AI183" s="61">
        <f t="shared" si="272"/>
        <v>41.318752726905203</v>
      </c>
      <c r="AJ183" s="21">
        <f t="shared" si="273"/>
        <v>3.5579335879992322</v>
      </c>
      <c r="AK183" s="21">
        <f t="shared" si="274"/>
        <v>13.575514214510395</v>
      </c>
      <c r="AL183" s="21">
        <f t="shared" si="275"/>
        <v>2.091695552893361</v>
      </c>
      <c r="AM183" s="21">
        <f t="shared" si="276"/>
        <v>10.406858039529046</v>
      </c>
      <c r="AN183" s="21">
        <f t="shared" si="277"/>
        <v>0.18400717622669988</v>
      </c>
      <c r="AO183" s="21">
        <f t="shared" si="278"/>
        <v>10.317786123755718</v>
      </c>
      <c r="AP183" s="21">
        <f t="shared" si="279"/>
        <v>12.344139230119731</v>
      </c>
      <c r="AQ183" s="21">
        <f t="shared" si="280"/>
        <v>1.5790251043182484</v>
      </c>
      <c r="AR183" s="21">
        <f t="shared" si="281"/>
        <v>2.7684210358401087</v>
      </c>
      <c r="AS183" s="21">
        <f t="shared" si="282"/>
        <v>1.8558672079022589</v>
      </c>
      <c r="AT183" s="21">
        <f t="shared" si="283"/>
        <v>100.00000000000001</v>
      </c>
      <c r="AU183" s="21"/>
      <c r="AV183" s="21">
        <f>AR183*'[1]diagram lines'!$G$39</f>
        <v>2.2980833473307123</v>
      </c>
      <c r="AW183" s="21">
        <f>AK183*'[1]diagram lines'!$G$40</f>
        <v>7.1850632509988124</v>
      </c>
      <c r="AX183" s="21">
        <f>AQ183*'[1]diagram lines'!$G$38</f>
        <v>1.1714032639005012</v>
      </c>
      <c r="AY183" s="21">
        <f>AP183*'[1]diagram lines'!$G$41</f>
        <v>8.821833310712174</v>
      </c>
      <c r="AZ183" s="21">
        <f t="shared" si="284"/>
        <v>4.3474461401583575</v>
      </c>
      <c r="BA183" s="21">
        <f t="shared" si="285"/>
        <v>0.58456400912415418</v>
      </c>
      <c r="BB183" s="21">
        <f t="shared" si="286"/>
        <v>2.070929810692959</v>
      </c>
      <c r="BC183" s="86">
        <f t="shared" si="287"/>
        <v>0.48287488780963927</v>
      </c>
      <c r="BX183" s="61">
        <f t="shared" si="288"/>
        <v>0.67255768974700403</v>
      </c>
      <c r="BY183" s="21">
        <f t="shared" si="289"/>
        <v>4.3558412618928392E-2</v>
      </c>
      <c r="BZ183" s="21">
        <f t="shared" si="290"/>
        <v>0.13020831698705376</v>
      </c>
      <c r="CA183" s="21">
        <f t="shared" si="291"/>
        <v>1.2809524704114221E-2</v>
      </c>
      <c r="CB183" s="21">
        <f t="shared" si="292"/>
        <v>0.14164626304801672</v>
      </c>
      <c r="CC183" s="21">
        <f t="shared" si="293"/>
        <v>2.5366224978855371E-3</v>
      </c>
      <c r="CD183" s="21">
        <f t="shared" si="294"/>
        <v>0.25037660049627797</v>
      </c>
      <c r="CE183" s="21">
        <f t="shared" si="295"/>
        <v>0.21526085948644794</v>
      </c>
      <c r="CF183" s="21">
        <f t="shared" si="296"/>
        <v>2.4910340377480238E-2</v>
      </c>
      <c r="CG183" s="21">
        <f t="shared" si="297"/>
        <v>2.874044585987261E-2</v>
      </c>
      <c r="CH183" s="21">
        <f t="shared" si="298"/>
        <v>1.278621850870766E-2</v>
      </c>
      <c r="CI183" s="21">
        <f t="shared" si="299"/>
        <v>0.12241892341842399</v>
      </c>
      <c r="CJ183" s="21">
        <f t="shared" si="300"/>
        <v>1.6578102177502132</v>
      </c>
      <c r="CL183" s="68">
        <f t="shared" si="301"/>
        <v>0.4056903996283247</v>
      </c>
      <c r="CM183" s="19">
        <f t="shared" si="302"/>
        <v>2.6274667722847547E-2</v>
      </c>
      <c r="CN183" s="19">
        <f t="shared" si="303"/>
        <v>7.8542353999818695E-2</v>
      </c>
      <c r="CO183" s="19">
        <f t="shared" si="304"/>
        <v>7.726773889412876E-3</v>
      </c>
      <c r="CP183" s="19">
        <f t="shared" si="305"/>
        <v>8.5441784307640795E-2</v>
      </c>
      <c r="CQ183" s="19">
        <f t="shared" si="306"/>
        <v>1.5301042729293499E-3</v>
      </c>
      <c r="CR183" s="19">
        <f t="shared" si="307"/>
        <v>0.15102850604700693</v>
      </c>
      <c r="CS183" s="19">
        <f t="shared" si="308"/>
        <v>0.12984650304458545</v>
      </c>
      <c r="CT183" s="19">
        <f t="shared" si="309"/>
        <v>1.5026050696735148E-2</v>
      </c>
      <c r="CU183" s="19">
        <f t="shared" si="310"/>
        <v>1.7336390831802082E-2</v>
      </c>
      <c r="CV183" s="19">
        <f t="shared" si="311"/>
        <v>7.7127154675519045E-3</v>
      </c>
      <c r="CW183" s="19">
        <f t="shared" si="312"/>
        <v>7.3843750091344404E-2</v>
      </c>
      <c r="CX183" s="19">
        <f t="shared" si="313"/>
        <v>0.99999999999999978</v>
      </c>
      <c r="CZ183" s="68">
        <f t="shared" si="314"/>
        <v>2.4859999999999999E-5</v>
      </c>
      <c r="DA183" s="19">
        <f t="shared" si="315"/>
        <v>1.9162599999999995E-5</v>
      </c>
      <c r="DB183" s="19">
        <f t="shared" si="316"/>
        <v>3.5539999999999995E-5</v>
      </c>
      <c r="DC183" s="19">
        <f t="shared" si="317"/>
        <v>4.064285E-5</v>
      </c>
      <c r="DD183" s="19">
        <f t="shared" si="318"/>
        <v>1.3095799999999998E-5</v>
      </c>
      <c r="DE183" s="19">
        <f t="shared" si="319"/>
        <v>1.3095799999999998E-5</v>
      </c>
      <c r="DF183" s="19">
        <f t="shared" si="320"/>
        <v>1.2148549999999999E-5</v>
      </c>
      <c r="DG183" s="19">
        <f t="shared" si="321"/>
        <v>1.67851E-5</v>
      </c>
      <c r="DH183" s="19">
        <f t="shared" si="322"/>
        <v>2.5593199999999997E-5</v>
      </c>
      <c r="DI183" s="19">
        <f t="shared" si="323"/>
        <v>3.7919199999999994E-5</v>
      </c>
      <c r="DJ183" s="19">
        <f t="shared" si="324"/>
        <v>0</v>
      </c>
      <c r="DK183" s="19">
        <f t="shared" si="325"/>
        <v>2.1842899999999997E-5</v>
      </c>
      <c r="DM183" s="68">
        <f t="shared" si="326"/>
        <v>980.44566410578238</v>
      </c>
      <c r="DN183" s="19">
        <f t="shared" si="327"/>
        <v>109.52691480806688</v>
      </c>
      <c r="DO183" s="19">
        <f t="shared" si="328"/>
        <v>225.32859915085859</v>
      </c>
      <c r="DP183" s="19">
        <f t="shared" si="329"/>
        <v>30.359301141537617</v>
      </c>
      <c r="DQ183" s="19">
        <f t="shared" si="330"/>
        <v>468.77565345408391</v>
      </c>
      <c r="DR183" s="19">
        <f t="shared" si="331"/>
        <v>8.2885808519989688</v>
      </c>
      <c r="DS183" s="19">
        <f t="shared" si="332"/>
        <v>501.00207791830132</v>
      </c>
      <c r="DT183" s="19">
        <f t="shared" si="333"/>
        <v>433.82475473725822</v>
      </c>
      <c r="DU183" s="19">
        <f t="shared" si="334"/>
        <v>36.395014405803572</v>
      </c>
      <c r="DV183" s="19">
        <f t="shared" si="335"/>
        <v>43.067575696632744</v>
      </c>
      <c r="DX183" s="19">
        <f t="shared" si="336"/>
        <v>60.919766910347363</v>
      </c>
      <c r="DZ183" s="99">
        <f t="shared" si="337"/>
        <v>2897.9339031806717</v>
      </c>
      <c r="EA183" s="21">
        <f t="shared" si="338"/>
        <v>2.8979339031806717</v>
      </c>
      <c r="EB183" s="92">
        <f t="shared" si="339"/>
        <v>1265</v>
      </c>
    </row>
    <row r="184" spans="1:132" x14ac:dyDescent="0.3">
      <c r="A184" s="19">
        <f>'A. Thermody. result (all suite)'!C140</f>
        <v>1264</v>
      </c>
      <c r="B184" s="19" t="str">
        <f>'A. Thermody. result (all suite)'!A140</f>
        <v>Basanite</v>
      </c>
      <c r="C184" s="24">
        <f>'A. Thermody. result (all suite)'!G140</f>
        <v>99.620406000000003</v>
      </c>
      <c r="D184" s="19">
        <f>'A. Thermody. result (all suite)'!D140</f>
        <v>10000</v>
      </c>
      <c r="E184" s="61">
        <f>'A. Thermody. result (all suite)'!I140</f>
        <v>40.407738000000002</v>
      </c>
      <c r="F184" s="21">
        <f>'A. Thermody. result (all suite)'!J140</f>
        <v>3.4828739999999998</v>
      </c>
      <c r="G184" s="21">
        <f>'A. Thermody. result (all suite)'!K140</f>
        <v>13.289121</v>
      </c>
      <c r="H184" s="21">
        <f>'A. Thermody. result (all suite)'!L140</f>
        <v>2.0475680000000001</v>
      </c>
      <c r="I184" s="21">
        <f>'A. Thermody. result (all suite)'!M140</f>
        <v>10.173116</v>
      </c>
      <c r="J184" s="21">
        <f>'A. Thermody. result (all suite)'!N140</f>
        <v>0.17993600000000001</v>
      </c>
      <c r="K184" s="21">
        <f>'A. Thermody. result (all suite)'!O140</f>
        <v>10.055648</v>
      </c>
      <c r="L184" s="21">
        <f>'A. Thermody. result (all suite)'!P140</f>
        <v>12.083392</v>
      </c>
      <c r="M184" s="21">
        <f>'A. Thermody. result (all suite)'!Q140</f>
        <v>1.5457129999999999</v>
      </c>
      <c r="N184" s="21">
        <f>'A. Thermody. result (all suite)'!R140</f>
        <v>2.7100170000000001</v>
      </c>
      <c r="O184" s="21">
        <f>'A. Thermody. result (all suite)'!S140</f>
        <v>1.8167150000000001</v>
      </c>
      <c r="P184" s="21">
        <f>'A. Thermody. result (all suite)'!T140</f>
        <v>2.2081620000000002</v>
      </c>
      <c r="Q184" s="21">
        <f t="shared" si="257"/>
        <v>100.00000000000001</v>
      </c>
      <c r="S184" s="19">
        <f t="shared" si="258"/>
        <v>1537</v>
      </c>
      <c r="T184" s="19">
        <f t="shared" si="259"/>
        <v>1</v>
      </c>
      <c r="V184" s="61">
        <f t="shared" si="260"/>
        <v>39.515469684424438</v>
      </c>
      <c r="W184" s="21">
        <f t="shared" si="261"/>
        <v>3.4059664998241197</v>
      </c>
      <c r="X184" s="21">
        <f t="shared" si="262"/>
        <v>12.995675679943979</v>
      </c>
      <c r="Y184" s="21">
        <f t="shared" si="263"/>
        <v>2.0023543814998401</v>
      </c>
      <c r="Z184" s="21">
        <f t="shared" si="264"/>
        <v>9.9484771182720806</v>
      </c>
      <c r="AA184" s="21">
        <f t="shared" si="265"/>
        <v>0.17596272162368001</v>
      </c>
      <c r="AB184" s="21">
        <f t="shared" si="266"/>
        <v>9.8336030020102392</v>
      </c>
      <c r="AC184" s="21">
        <f t="shared" si="267"/>
        <v>11.816571129544959</v>
      </c>
      <c r="AD184" s="21">
        <f t="shared" si="268"/>
        <v>1.5115811529049399</v>
      </c>
      <c r="AE184" s="21">
        <f t="shared" si="269"/>
        <v>2.6501754344124602</v>
      </c>
      <c r="AF184" s="21">
        <f t="shared" si="270"/>
        <v>1.7765989897217001</v>
      </c>
      <c r="AG184" s="21">
        <f t="shared" si="271"/>
        <v>95.632435794182427</v>
      </c>
      <c r="AH184" s="21"/>
      <c r="AI184" s="61">
        <f t="shared" si="272"/>
        <v>41.3201539375914</v>
      </c>
      <c r="AJ184" s="21">
        <f t="shared" si="273"/>
        <v>3.5615180890658791</v>
      </c>
      <c r="AK184" s="21">
        <f t="shared" si="274"/>
        <v>13.589192382292682</v>
      </c>
      <c r="AL184" s="21">
        <f t="shared" si="275"/>
        <v>2.0938025523152559</v>
      </c>
      <c r="AM184" s="21">
        <f t="shared" si="276"/>
        <v>10.402827278898268</v>
      </c>
      <c r="AN184" s="21">
        <f t="shared" si="277"/>
        <v>0.18399899590802254</v>
      </c>
      <c r="AO184" s="21">
        <f t="shared" si="278"/>
        <v>10.282706824673856</v>
      </c>
      <c r="AP184" s="21">
        <f t="shared" si="279"/>
        <v>12.356237746548951</v>
      </c>
      <c r="AQ184" s="21">
        <f t="shared" si="280"/>
        <v>1.5806155519850236</v>
      </c>
      <c r="AR184" s="21">
        <f t="shared" si="281"/>
        <v>2.7712098017832534</v>
      </c>
      <c r="AS184" s="21">
        <f t="shared" si="282"/>
        <v>1.8577368389374174</v>
      </c>
      <c r="AT184" s="21">
        <f t="shared" si="283"/>
        <v>100</v>
      </c>
      <c r="AU184" s="21"/>
      <c r="AV184" s="21">
        <f>AR184*'[1]diagram lines'!$G$39</f>
        <v>2.3003983191108626</v>
      </c>
      <c r="AW184" s="21">
        <f>AK184*'[1]diagram lines'!$G$40</f>
        <v>7.1923026453319165</v>
      </c>
      <c r="AX184" s="21">
        <f>AQ184*'[1]diagram lines'!$G$38</f>
        <v>1.1725831410176086</v>
      </c>
      <c r="AY184" s="21">
        <f>AP184*'[1]diagram lines'!$G$41</f>
        <v>8.8304796078136398</v>
      </c>
      <c r="AZ184" s="21">
        <f t="shared" si="284"/>
        <v>4.3518253537682767</v>
      </c>
      <c r="BA184" s="21">
        <f t="shared" si="285"/>
        <v>0.58457556013016332</v>
      </c>
      <c r="BB184" s="21">
        <f t="shared" si="286"/>
        <v>2.0709303311587104</v>
      </c>
      <c r="BC184" s="86">
        <f t="shared" si="287"/>
        <v>0.48287476645362953</v>
      </c>
      <c r="BX184" s="61">
        <f t="shared" si="288"/>
        <v>0.6725655459387484</v>
      </c>
      <c r="BY184" s="21">
        <f t="shared" si="289"/>
        <v>4.3601326990485731E-2</v>
      </c>
      <c r="BZ184" s="21">
        <f t="shared" si="290"/>
        <v>0.13033661239701844</v>
      </c>
      <c r="CA184" s="21">
        <f t="shared" si="291"/>
        <v>1.2822142901872379E-2</v>
      </c>
      <c r="CB184" s="21">
        <f t="shared" si="292"/>
        <v>0.14158825330549757</v>
      </c>
      <c r="CC184" s="21">
        <f t="shared" si="293"/>
        <v>2.5364533408514241E-3</v>
      </c>
      <c r="CD184" s="21">
        <f t="shared" si="294"/>
        <v>0.24951980148883376</v>
      </c>
      <c r="CE184" s="21">
        <f t="shared" si="295"/>
        <v>0.21546704707560629</v>
      </c>
      <c r="CF184" s="21">
        <f t="shared" si="296"/>
        <v>2.4934876592998867E-2</v>
      </c>
      <c r="CG184" s="21">
        <f t="shared" si="297"/>
        <v>2.876875796178344E-2</v>
      </c>
      <c r="CH184" s="21">
        <f t="shared" si="298"/>
        <v>1.2798815025643917E-2</v>
      </c>
      <c r="CI184" s="21">
        <f t="shared" si="299"/>
        <v>0.1225395116537181</v>
      </c>
      <c r="CJ184" s="21">
        <f t="shared" si="300"/>
        <v>1.6574791446730583</v>
      </c>
      <c r="CL184" s="68">
        <f t="shared" si="301"/>
        <v>0.40577617407754085</v>
      </c>
      <c r="CM184" s="19">
        <f t="shared" si="302"/>
        <v>2.6305807304191568E-2</v>
      </c>
      <c r="CN184" s="19">
        <f t="shared" si="303"/>
        <v>7.8635446374034246E-2</v>
      </c>
      <c r="CO184" s="19">
        <f t="shared" si="304"/>
        <v>7.7359301582051437E-3</v>
      </c>
      <c r="CP184" s="19">
        <f t="shared" si="305"/>
        <v>8.5423852095240796E-2</v>
      </c>
      <c r="CQ184" s="19">
        <f t="shared" si="306"/>
        <v>1.5303078467100383E-3</v>
      </c>
      <c r="CR184" s="19">
        <f t="shared" si="307"/>
        <v>0.15054174424502464</v>
      </c>
      <c r="CS184" s="19">
        <f t="shared" si="308"/>
        <v>0.12999683752769492</v>
      </c>
      <c r="CT184" s="19">
        <f t="shared" si="309"/>
        <v>1.5043855407253E-2</v>
      </c>
      <c r="CU184" s="19">
        <f t="shared" si="310"/>
        <v>1.7356935110913956E-2</v>
      </c>
      <c r="CV184" s="19">
        <f t="shared" si="311"/>
        <v>7.7218558476453798E-3</v>
      </c>
      <c r="CW184" s="19">
        <f t="shared" si="312"/>
        <v>7.3931254005545455E-2</v>
      </c>
      <c r="CX184" s="19">
        <f t="shared" si="313"/>
        <v>1</v>
      </c>
      <c r="CZ184" s="68">
        <f t="shared" si="314"/>
        <v>2.4859999999999999E-5</v>
      </c>
      <c r="DA184" s="19">
        <f t="shared" si="315"/>
        <v>1.9155359999999997E-5</v>
      </c>
      <c r="DB184" s="19">
        <f t="shared" si="316"/>
        <v>3.5539999999999995E-5</v>
      </c>
      <c r="DC184" s="19">
        <f t="shared" si="317"/>
        <v>4.0633759999999994E-5</v>
      </c>
      <c r="DD184" s="19">
        <f t="shared" si="318"/>
        <v>1.3092879999999998E-5</v>
      </c>
      <c r="DE184" s="19">
        <f t="shared" si="319"/>
        <v>1.3092879999999998E-5</v>
      </c>
      <c r="DF184" s="19">
        <f t="shared" si="320"/>
        <v>1.2145279999999999E-5</v>
      </c>
      <c r="DG184" s="19">
        <f t="shared" si="321"/>
        <v>1.6781359999999999E-5</v>
      </c>
      <c r="DH184" s="19">
        <f t="shared" si="322"/>
        <v>2.5585519999999999E-5</v>
      </c>
      <c r="DI184" s="19">
        <f t="shared" si="323"/>
        <v>3.790711999999999E-5</v>
      </c>
      <c r="DJ184" s="19">
        <f t="shared" si="324"/>
        <v>0</v>
      </c>
      <c r="DK184" s="19">
        <f t="shared" si="325"/>
        <v>2.1833439999999999E-5</v>
      </c>
      <c r="DM184" s="68">
        <f t="shared" si="326"/>
        <v>980.652958108554</v>
      </c>
      <c r="DN184" s="19">
        <f t="shared" si="327"/>
        <v>109.69816737763335</v>
      </c>
      <c r="DO184" s="19">
        <f t="shared" si="328"/>
        <v>225.5956700139711</v>
      </c>
      <c r="DP184" s="19">
        <f t="shared" si="329"/>
        <v>30.402076671314184</v>
      </c>
      <c r="DQ184" s="19">
        <f t="shared" si="330"/>
        <v>468.78179384849261</v>
      </c>
      <c r="DR184" s="19">
        <f t="shared" si="331"/>
        <v>8.2915323936070688</v>
      </c>
      <c r="DS184" s="19">
        <f t="shared" si="332"/>
        <v>499.52181366543158</v>
      </c>
      <c r="DT184" s="19">
        <f t="shared" si="333"/>
        <v>434.42382789911733</v>
      </c>
      <c r="DU184" s="19">
        <f t="shared" si="334"/>
        <v>36.449077317780279</v>
      </c>
      <c r="DV184" s="19">
        <f t="shared" si="335"/>
        <v>43.132353168694827</v>
      </c>
      <c r="DX184" s="19">
        <f t="shared" si="336"/>
        <v>61.018382681791287</v>
      </c>
      <c r="DZ184" s="99">
        <f t="shared" si="337"/>
        <v>2897.9676531463874</v>
      </c>
      <c r="EA184" s="21">
        <f t="shared" si="338"/>
        <v>2.8979676531463876</v>
      </c>
      <c r="EB184" s="92">
        <f t="shared" si="339"/>
        <v>1264</v>
      </c>
    </row>
    <row r="185" spans="1:132" x14ac:dyDescent="0.3">
      <c r="A185" s="19">
        <f>'A. Thermody. result (all suite)'!C141</f>
        <v>1263</v>
      </c>
      <c r="B185" s="19" t="str">
        <f>'A. Thermody. result (all suite)'!A141</f>
        <v>Basanite</v>
      </c>
      <c r="C185" s="24">
        <f>'A. Thermody. result (all suite)'!G141</f>
        <v>99.522570000000002</v>
      </c>
      <c r="D185" s="19">
        <f>'A. Thermody. result (all suite)'!D141</f>
        <v>10000</v>
      </c>
      <c r="E185" s="61">
        <f>'A. Thermody. result (all suite)'!I141</f>
        <v>40.408216000000003</v>
      </c>
      <c r="F185" s="21">
        <f>'A. Thermody. result (all suite)'!J141</f>
        <v>3.4862980000000001</v>
      </c>
      <c r="G185" s="21">
        <f>'A. Thermody. result (all suite)'!K141</f>
        <v>13.302185</v>
      </c>
      <c r="H185" s="21">
        <f>'A. Thermody. result (all suite)'!L141</f>
        <v>2.0495809999999999</v>
      </c>
      <c r="I185" s="21">
        <f>'A. Thermody. result (all suite)'!M141</f>
        <v>10.168915999999999</v>
      </c>
      <c r="J185" s="21">
        <f>'A. Thermody. result (all suite)'!N141</f>
        <v>0.179923</v>
      </c>
      <c r="K185" s="21">
        <f>'A. Thermody. result (all suite)'!O141</f>
        <v>10.021193999999999</v>
      </c>
      <c r="L185" s="21">
        <f>'A. Thermody. result (all suite)'!P141</f>
        <v>12.094939999999999</v>
      </c>
      <c r="M185" s="21">
        <f>'A. Thermody. result (all suite)'!Q141</f>
        <v>1.5472330000000001</v>
      </c>
      <c r="N185" s="21">
        <f>'A. Thermody. result (all suite)'!R141</f>
        <v>2.7126809999999999</v>
      </c>
      <c r="O185" s="21">
        <f>'A. Thermody. result (all suite)'!S141</f>
        <v>1.8185009999999999</v>
      </c>
      <c r="P185" s="21">
        <f>'A. Thermody. result (all suite)'!T141</f>
        <v>2.2103329999999999</v>
      </c>
      <c r="Q185" s="21">
        <f t="shared" si="257"/>
        <v>100.000001</v>
      </c>
      <c r="S185" s="19">
        <f t="shared" si="258"/>
        <v>1536</v>
      </c>
      <c r="T185" s="19">
        <f t="shared" si="259"/>
        <v>1</v>
      </c>
      <c r="V185" s="61">
        <f t="shared" si="260"/>
        <v>39.515059875972284</v>
      </c>
      <c r="W185" s="21">
        <f t="shared" si="261"/>
        <v>3.4092392055982481</v>
      </c>
      <c r="X185" s="21">
        <f t="shared" si="262"/>
        <v>13.008162418164174</v>
      </c>
      <c r="Y185" s="21">
        <f t="shared" si="263"/>
        <v>2.0042784352482954</v>
      </c>
      <c r="Z185" s="21">
        <f t="shared" si="264"/>
        <v>9.9441490961573873</v>
      </c>
      <c r="AA185" s="21">
        <f t="shared" si="265"/>
        <v>0.17594610259617893</v>
      </c>
      <c r="AB185" s="21">
        <f t="shared" si="266"/>
        <v>9.7996922442389973</v>
      </c>
      <c r="AC185" s="21">
        <f t="shared" si="267"/>
        <v>11.827601552523184</v>
      </c>
      <c r="AD185" s="21">
        <f t="shared" si="268"/>
        <v>1.5130339987561001</v>
      </c>
      <c r="AE185" s="21">
        <f t="shared" si="269"/>
        <v>2.6527217172718629</v>
      </c>
      <c r="AF185" s="21">
        <f t="shared" si="270"/>
        <v>1.7783060726936193</v>
      </c>
      <c r="AG185" s="21">
        <f t="shared" si="271"/>
        <v>95.628190719220342</v>
      </c>
      <c r="AH185" s="21"/>
      <c r="AI185" s="61">
        <f t="shared" si="272"/>
        <v>41.321559655975108</v>
      </c>
      <c r="AJ185" s="21">
        <f t="shared" si="273"/>
        <v>3.5650985132703386</v>
      </c>
      <c r="AK185" s="21">
        <f t="shared" si="274"/>
        <v>13.602853217581226</v>
      </c>
      <c r="AL185" s="21">
        <f t="shared" si="275"/>
        <v>2.0959075144830224</v>
      </c>
      <c r="AM185" s="21">
        <f t="shared" si="276"/>
        <v>10.398763190401665</v>
      </c>
      <c r="AN185" s="21">
        <f t="shared" si="277"/>
        <v>0.18398978509672409</v>
      </c>
      <c r="AO185" s="21">
        <f t="shared" si="278"/>
        <v>10.247702241917827</v>
      </c>
      <c r="AP185" s="21">
        <f t="shared" si="279"/>
        <v>12.368320955952113</v>
      </c>
      <c r="AQ185" s="21">
        <f t="shared" si="280"/>
        <v>1.5822049830458571</v>
      </c>
      <c r="AR185" s="21">
        <f t="shared" si="281"/>
        <v>2.7739955104459497</v>
      </c>
      <c r="AS185" s="21">
        <f t="shared" si="282"/>
        <v>1.8596044318301601</v>
      </c>
      <c r="AT185" s="21">
        <f t="shared" si="283"/>
        <v>99.999999999999986</v>
      </c>
      <c r="AU185" s="21"/>
      <c r="AV185" s="21">
        <f>AR185*'[1]diagram lines'!$G$39</f>
        <v>2.3027107530236886</v>
      </c>
      <c r="AW185" s="21">
        <f>AK185*'[1]diagram lines'!$G$40</f>
        <v>7.1995328661588189</v>
      </c>
      <c r="AX185" s="21">
        <f>AQ185*'[1]diagram lines'!$G$38</f>
        <v>1.1737622639633514</v>
      </c>
      <c r="AY185" s="21">
        <f>AP185*'[1]diagram lines'!$G$41</f>
        <v>8.8391149656321133</v>
      </c>
      <c r="AZ185" s="21">
        <f t="shared" si="284"/>
        <v>4.3562004934918068</v>
      </c>
      <c r="BA185" s="21">
        <f t="shared" si="285"/>
        <v>0.58458701901358157</v>
      </c>
      <c r="BB185" s="21">
        <f t="shared" si="286"/>
        <v>2.0709301729022047</v>
      </c>
      <c r="BC185" s="86">
        <f t="shared" si="287"/>
        <v>0.48287480335399169</v>
      </c>
      <c r="BX185" s="61">
        <f t="shared" si="288"/>
        <v>0.67257350199733701</v>
      </c>
      <c r="BY185" s="21">
        <f t="shared" si="289"/>
        <v>4.3644191286930402E-2</v>
      </c>
      <c r="BZ185" s="21">
        <f t="shared" si="290"/>
        <v>0.13046474107493136</v>
      </c>
      <c r="CA185" s="21">
        <f t="shared" si="291"/>
        <v>1.2834748575364768E-2</v>
      </c>
      <c r="CB185" s="21">
        <f t="shared" si="292"/>
        <v>0.14152979819067502</v>
      </c>
      <c r="CC185" s="21">
        <f t="shared" si="293"/>
        <v>2.536270087397801E-3</v>
      </c>
      <c r="CD185" s="21">
        <f t="shared" si="294"/>
        <v>0.2486648635235732</v>
      </c>
      <c r="CE185" s="21">
        <f t="shared" si="295"/>
        <v>0.21567296718972895</v>
      </c>
      <c r="CF185" s="21">
        <f t="shared" si="296"/>
        <v>2.4959396676883367E-2</v>
      </c>
      <c r="CG185" s="21">
        <f t="shared" si="297"/>
        <v>2.8797038216560506E-2</v>
      </c>
      <c r="CH185" s="21">
        <f t="shared" si="298"/>
        <v>1.2811397452516486E-2</v>
      </c>
      <c r="CI185" s="21">
        <f t="shared" si="299"/>
        <v>0.12265998890122086</v>
      </c>
      <c r="CJ185" s="21">
        <f t="shared" si="300"/>
        <v>1.6571489031731197</v>
      </c>
      <c r="CL185" s="68">
        <f t="shared" si="301"/>
        <v>0.40586183939746684</v>
      </c>
      <c r="CM185" s="19">
        <f t="shared" si="302"/>
        <v>2.6336915894136136E-2</v>
      </c>
      <c r="CN185" s="19">
        <f t="shared" si="303"/>
        <v>7.8728435824394913E-2</v>
      </c>
      <c r="CO185" s="19">
        <f t="shared" si="304"/>
        <v>7.74507864126676E-3</v>
      </c>
      <c r="CP185" s="19">
        <f t="shared" si="305"/>
        <v>8.5405601101791656E-2</v>
      </c>
      <c r="CQ185" s="19">
        <f t="shared" si="306"/>
        <v>1.5305022273745794E-3</v>
      </c>
      <c r="CR185" s="19">
        <f t="shared" si="307"/>
        <v>0.15005583568708164</v>
      </c>
      <c r="CS185" s="19">
        <f t="shared" si="308"/>
        <v>0.13014700536370444</v>
      </c>
      <c r="CT185" s="19">
        <f t="shared" si="309"/>
        <v>1.5061649939296914E-2</v>
      </c>
      <c r="CU185" s="19">
        <f t="shared" si="310"/>
        <v>1.7377459660637463E-2</v>
      </c>
      <c r="CV185" s="19">
        <f t="shared" si="311"/>
        <v>7.7309874978555865E-3</v>
      </c>
      <c r="CW185" s="19">
        <f t="shared" si="312"/>
        <v>7.401868876499311E-2</v>
      </c>
      <c r="CX185" s="19">
        <f t="shared" si="313"/>
        <v>0.99999999999999978</v>
      </c>
      <c r="CZ185" s="68">
        <f t="shared" si="314"/>
        <v>2.4859999999999999E-5</v>
      </c>
      <c r="DA185" s="19">
        <f t="shared" si="315"/>
        <v>1.9148119999999999E-5</v>
      </c>
      <c r="DB185" s="19">
        <f t="shared" si="316"/>
        <v>3.5539999999999995E-5</v>
      </c>
      <c r="DC185" s="19">
        <f t="shared" si="317"/>
        <v>4.0624669999999995E-5</v>
      </c>
      <c r="DD185" s="19">
        <f t="shared" si="318"/>
        <v>1.3089959999999997E-5</v>
      </c>
      <c r="DE185" s="19">
        <f t="shared" si="319"/>
        <v>1.3089959999999997E-5</v>
      </c>
      <c r="DF185" s="19">
        <f t="shared" si="320"/>
        <v>1.2142009999999999E-5</v>
      </c>
      <c r="DG185" s="19">
        <f t="shared" si="321"/>
        <v>1.6777619999999998E-5</v>
      </c>
      <c r="DH185" s="19">
        <f t="shared" si="322"/>
        <v>2.5577839999999997E-5</v>
      </c>
      <c r="DI185" s="19">
        <f t="shared" si="323"/>
        <v>3.7895039999999991E-5</v>
      </c>
      <c r="DJ185" s="19">
        <f t="shared" si="324"/>
        <v>0</v>
      </c>
      <c r="DK185" s="19">
        <f t="shared" si="325"/>
        <v>2.1823979999999998E-5</v>
      </c>
      <c r="DM185" s="68">
        <f t="shared" si="326"/>
        <v>980.85998837489183</v>
      </c>
      <c r="DN185" s="19">
        <f t="shared" si="327"/>
        <v>109.86942016362934</v>
      </c>
      <c r="DO185" s="19">
        <f t="shared" si="328"/>
        <v>225.86244560088087</v>
      </c>
      <c r="DP185" s="19">
        <f t="shared" si="329"/>
        <v>30.444840738986656</v>
      </c>
      <c r="DQ185" s="19">
        <f t="shared" si="330"/>
        <v>468.78618721246903</v>
      </c>
      <c r="DR185" s="19">
        <f t="shared" si="331"/>
        <v>8.2944354306623307</v>
      </c>
      <c r="DS185" s="19">
        <f t="shared" si="332"/>
        <v>498.04358406799122</v>
      </c>
      <c r="DT185" s="19">
        <f t="shared" si="333"/>
        <v>435.02261112103781</v>
      </c>
      <c r="DU185" s="19">
        <f t="shared" si="334"/>
        <v>36.503148027238261</v>
      </c>
      <c r="DV185" s="19">
        <f t="shared" si="335"/>
        <v>43.197122896084799</v>
      </c>
      <c r="DX185" s="19">
        <f t="shared" si="336"/>
        <v>61.117026845936259</v>
      </c>
      <c r="DZ185" s="99">
        <f t="shared" si="337"/>
        <v>2898.000810479808</v>
      </c>
      <c r="EA185" s="21">
        <f t="shared" si="338"/>
        <v>2.8980008104798078</v>
      </c>
      <c r="EB185" s="92">
        <f t="shared" si="339"/>
        <v>1263</v>
      </c>
    </row>
    <row r="186" spans="1:132" x14ac:dyDescent="0.3">
      <c r="A186" s="19">
        <f>'A. Thermody. result (all suite)'!C142</f>
        <v>1262</v>
      </c>
      <c r="B186" s="19" t="str">
        <f>'A. Thermody. result (all suite)'!A142</f>
        <v>Basanite</v>
      </c>
      <c r="C186" s="24">
        <f>'A. Thermody. result (all suite)'!G142</f>
        <v>99.425050999999996</v>
      </c>
      <c r="D186" s="19">
        <f>'A. Thermody. result (all suite)'!D142</f>
        <v>10000</v>
      </c>
      <c r="E186" s="61">
        <f>'A. Thermody. result (all suite)'!I142</f>
        <v>40.408700000000003</v>
      </c>
      <c r="F186" s="21">
        <f>'A. Thermody. result (all suite)'!J142</f>
        <v>3.4897170000000002</v>
      </c>
      <c r="G186" s="21">
        <f>'A. Thermody. result (all suite)'!K142</f>
        <v>13.315232</v>
      </c>
      <c r="H186" s="21">
        <f>'A. Thermody. result (all suite)'!L142</f>
        <v>2.0515919999999999</v>
      </c>
      <c r="I186" s="21">
        <f>'A. Thermody. result (all suite)'!M142</f>
        <v>10.164683</v>
      </c>
      <c r="J186" s="21">
        <f>'A. Thermody. result (all suite)'!N142</f>
        <v>0.17990900000000001</v>
      </c>
      <c r="K186" s="21">
        <f>'A. Thermody. result (all suite)'!O142</f>
        <v>9.9868159999999992</v>
      </c>
      <c r="L186" s="21">
        <f>'A. Thermody. result (all suite)'!P142</f>
        <v>12.106472999999999</v>
      </c>
      <c r="M186" s="21">
        <f>'A. Thermody. result (all suite)'!Q142</f>
        <v>1.548751</v>
      </c>
      <c r="N186" s="21">
        <f>'A. Thermody. result (all suite)'!R142</f>
        <v>2.7153420000000001</v>
      </c>
      <c r="O186" s="21">
        <f>'A. Thermody. result (all suite)'!S142</f>
        <v>1.8202849999999999</v>
      </c>
      <c r="P186" s="21">
        <f>'A. Thermody. result (all suite)'!T142</f>
        <v>2.2125010000000001</v>
      </c>
      <c r="Q186" s="21">
        <f t="shared" si="257"/>
        <v>100.000001</v>
      </c>
      <c r="S186" s="19">
        <f t="shared" si="258"/>
        <v>1535</v>
      </c>
      <c r="T186" s="19">
        <f t="shared" si="259"/>
        <v>1</v>
      </c>
      <c r="V186" s="61">
        <f t="shared" si="260"/>
        <v>39.51465711735343</v>
      </c>
      <c r="W186" s="21">
        <f t="shared" si="261"/>
        <v>3.4125069772499304</v>
      </c>
      <c r="X186" s="21">
        <f t="shared" si="262"/>
        <v>13.020632361793677</v>
      </c>
      <c r="Y186" s="21">
        <f t="shared" si="263"/>
        <v>2.0062005069379949</v>
      </c>
      <c r="Z186" s="21">
        <f t="shared" si="264"/>
        <v>9.9397892892271074</v>
      </c>
      <c r="AA186" s="21">
        <f t="shared" si="265"/>
        <v>0.17592851161571491</v>
      </c>
      <c r="AB186" s="21">
        <f t="shared" si="266"/>
        <v>9.7658575983414231</v>
      </c>
      <c r="AC186" s="21">
        <f t="shared" si="267"/>
        <v>11.838617166488827</v>
      </c>
      <c r="AD186" s="21">
        <f t="shared" si="268"/>
        <v>1.5144848689801511</v>
      </c>
      <c r="AE186" s="21">
        <f t="shared" si="269"/>
        <v>2.6552650316973501</v>
      </c>
      <c r="AF186" s="21">
        <f t="shared" si="270"/>
        <v>1.7800111765748883</v>
      </c>
      <c r="AG186" s="21">
        <f t="shared" si="271"/>
        <v>95.623950606260493</v>
      </c>
      <c r="AH186" s="21"/>
      <c r="AI186" s="61">
        <f t="shared" si="272"/>
        <v>41.322970727342458</v>
      </c>
      <c r="AJ186" s="21">
        <f t="shared" si="273"/>
        <v>3.5686739102646046</v>
      </c>
      <c r="AK186" s="21">
        <f t="shared" si="274"/>
        <v>13.616496996037327</v>
      </c>
      <c r="AL186" s="21">
        <f t="shared" si="275"/>
        <v>2.09801048191231</v>
      </c>
      <c r="AM186" s="21">
        <f t="shared" si="276"/>
        <v>10.394664962290681</v>
      </c>
      <c r="AN186" s="21">
        <f t="shared" si="277"/>
        <v>0.18397954748817594</v>
      </c>
      <c r="AO186" s="21">
        <f t="shared" si="278"/>
        <v>10.212773616259746</v>
      </c>
      <c r="AP186" s="21">
        <f t="shared" si="279"/>
        <v>12.380389109037452</v>
      </c>
      <c r="AQ186" s="21">
        <f t="shared" si="280"/>
        <v>1.5837924070049851</v>
      </c>
      <c r="AR186" s="21">
        <f t="shared" si="281"/>
        <v>2.7767782180749077</v>
      </c>
      <c r="AS186" s="21">
        <f t="shared" si="282"/>
        <v>1.8614700242873579</v>
      </c>
      <c r="AT186" s="21">
        <f t="shared" si="283"/>
        <v>100</v>
      </c>
      <c r="AU186" s="21"/>
      <c r="AV186" s="21">
        <f>AR186*'[1]diagram lines'!$G$39</f>
        <v>2.3050206957599304</v>
      </c>
      <c r="AW186" s="21">
        <f>AK186*'[1]diagram lines'!$G$40</f>
        <v>7.2067540593777784</v>
      </c>
      <c r="AX186" s="21">
        <f>AQ186*'[1]diagram lines'!$G$38</f>
        <v>1.1749398979362571</v>
      </c>
      <c r="AY186" s="21">
        <f>AP186*'[1]diagram lines'!$G$41</f>
        <v>8.847739563338143</v>
      </c>
      <c r="AZ186" s="21">
        <f t="shared" si="284"/>
        <v>4.3605706250798928</v>
      </c>
      <c r="BA186" s="21">
        <f t="shared" si="285"/>
        <v>0.58459842205567591</v>
      </c>
      <c r="BB186" s="21">
        <f t="shared" si="286"/>
        <v>2.0709297893868488</v>
      </c>
      <c r="BC186" s="86">
        <f t="shared" si="287"/>
        <v>0.48287489277754575</v>
      </c>
      <c r="BX186" s="61">
        <f t="shared" si="288"/>
        <v>0.67258155792276975</v>
      </c>
      <c r="BY186" s="21">
        <f t="shared" si="289"/>
        <v>4.3686992989484232E-2</v>
      </c>
      <c r="BZ186" s="21">
        <f t="shared" si="290"/>
        <v>0.13059270302079248</v>
      </c>
      <c r="CA186" s="21">
        <f t="shared" si="291"/>
        <v>1.2847341724591396E-2</v>
      </c>
      <c r="CB186" s="21">
        <f t="shared" si="292"/>
        <v>0.14147088378566458</v>
      </c>
      <c r="CC186" s="21">
        <f t="shared" si="293"/>
        <v>2.5360727375246688E-3</v>
      </c>
      <c r="CD186" s="21">
        <f t="shared" si="294"/>
        <v>0.24781181141439207</v>
      </c>
      <c r="CE186" s="21">
        <f t="shared" si="295"/>
        <v>0.21587861982881598</v>
      </c>
      <c r="CF186" s="21">
        <f t="shared" si="296"/>
        <v>2.4983884497499595E-2</v>
      </c>
      <c r="CG186" s="21">
        <f t="shared" si="297"/>
        <v>2.8825286624203823E-2</v>
      </c>
      <c r="CH186" s="21">
        <f t="shared" si="298"/>
        <v>1.2823965789325369E-2</v>
      </c>
      <c r="CI186" s="21">
        <f t="shared" si="299"/>
        <v>0.12278029966703663</v>
      </c>
      <c r="CJ186" s="21">
        <f t="shared" si="300"/>
        <v>1.6568194200021009</v>
      </c>
      <c r="CL186" s="68">
        <f t="shared" si="301"/>
        <v>0.40594741334086781</v>
      </c>
      <c r="CM186" s="19">
        <f t="shared" si="302"/>
        <v>2.6367987037132168E-2</v>
      </c>
      <c r="CN186" s="19">
        <f t="shared" si="303"/>
        <v>7.8821325634043385E-2</v>
      </c>
      <c r="CO186" s="19">
        <f t="shared" si="304"/>
        <v>7.7542196629824056E-3</v>
      </c>
      <c r="CP186" s="19">
        <f t="shared" si="305"/>
        <v>8.5387026538767383E-2</v>
      </c>
      <c r="CQ186" s="19">
        <f t="shared" si="306"/>
        <v>1.530687476805078E-3</v>
      </c>
      <c r="CR186" s="19">
        <f t="shared" si="307"/>
        <v>0.14957080320441793</v>
      </c>
      <c r="CS186" s="19">
        <f t="shared" si="308"/>
        <v>0.13029701198730653</v>
      </c>
      <c r="CT186" s="19">
        <f t="shared" si="309"/>
        <v>1.5079425190144087E-2</v>
      </c>
      <c r="CU186" s="19">
        <f t="shared" si="310"/>
        <v>1.7397965207437797E-2</v>
      </c>
      <c r="CV186" s="19">
        <f t="shared" si="311"/>
        <v>7.7401107414042181E-3</v>
      </c>
      <c r="CW186" s="19">
        <f t="shared" si="312"/>
        <v>7.410602397869101E-2</v>
      </c>
      <c r="CX186" s="19">
        <f t="shared" si="313"/>
        <v>0.99999999999999978</v>
      </c>
      <c r="CZ186" s="68">
        <f t="shared" si="314"/>
        <v>2.4859999999999999E-5</v>
      </c>
      <c r="DA186" s="19">
        <f t="shared" si="315"/>
        <v>1.9140879999999997E-5</v>
      </c>
      <c r="DB186" s="19">
        <f t="shared" si="316"/>
        <v>3.5539999999999995E-5</v>
      </c>
      <c r="DC186" s="19">
        <f t="shared" si="317"/>
        <v>4.0615579999999996E-5</v>
      </c>
      <c r="DD186" s="19">
        <f t="shared" si="318"/>
        <v>1.3087039999999998E-5</v>
      </c>
      <c r="DE186" s="19">
        <f t="shared" si="319"/>
        <v>1.3087039999999998E-5</v>
      </c>
      <c r="DF186" s="19">
        <f t="shared" si="320"/>
        <v>1.2138739999999999E-5</v>
      </c>
      <c r="DG186" s="19">
        <f t="shared" si="321"/>
        <v>1.6773879999999997E-5</v>
      </c>
      <c r="DH186" s="19">
        <f t="shared" si="322"/>
        <v>2.5570159999999998E-5</v>
      </c>
      <c r="DI186" s="19">
        <f t="shared" si="323"/>
        <v>3.7882959999999993E-5</v>
      </c>
      <c r="DJ186" s="19">
        <f t="shared" si="324"/>
        <v>0</v>
      </c>
      <c r="DK186" s="19">
        <f t="shared" si="325"/>
        <v>2.1814519999999997E-5</v>
      </c>
      <c r="DM186" s="68">
        <f t="shared" si="326"/>
        <v>981.06679780850106</v>
      </c>
      <c r="DN186" s="19">
        <f t="shared" si="327"/>
        <v>110.04064622557154</v>
      </c>
      <c r="DO186" s="19">
        <f t="shared" si="328"/>
        <v>226.12893533053079</v>
      </c>
      <c r="DP186" s="19">
        <f t="shared" si="329"/>
        <v>30.487594612256196</v>
      </c>
      <c r="DQ186" s="19">
        <f t="shared" si="330"/>
        <v>468.78880608681845</v>
      </c>
      <c r="DR186" s="19">
        <f t="shared" si="331"/>
        <v>8.2972902661375105</v>
      </c>
      <c r="DS186" s="19">
        <f t="shared" si="332"/>
        <v>496.56746656885662</v>
      </c>
      <c r="DT186" s="19">
        <f t="shared" si="333"/>
        <v>435.62112237885043</v>
      </c>
      <c r="DU186" s="19">
        <f t="shared" si="334"/>
        <v>36.557204473379599</v>
      </c>
      <c r="DV186" s="19">
        <f t="shared" si="335"/>
        <v>43.261886677826674</v>
      </c>
      <c r="DX186" s="19">
        <f t="shared" si="336"/>
        <v>61.215674335076457</v>
      </c>
      <c r="DZ186" s="99">
        <f t="shared" si="337"/>
        <v>2898.0334247638048</v>
      </c>
      <c r="EA186" s="21">
        <f t="shared" si="338"/>
        <v>2.8980334247638049</v>
      </c>
      <c r="EB186" s="92">
        <f t="shared" si="339"/>
        <v>1262</v>
      </c>
    </row>
    <row r="187" spans="1:132" x14ac:dyDescent="0.3">
      <c r="A187" s="19">
        <f>'A. Thermody. result (all suite)'!C143</f>
        <v>1261</v>
      </c>
      <c r="B187" s="19" t="str">
        <f>'A. Thermody. result (all suite)'!A143</f>
        <v>Basanite</v>
      </c>
      <c r="C187" s="24">
        <f>'A. Thermody. result (all suite)'!G143</f>
        <v>99.327849000000001</v>
      </c>
      <c r="D187" s="19">
        <f>'A. Thermody. result (all suite)'!D143</f>
        <v>10000</v>
      </c>
      <c r="E187" s="61">
        <f>'A. Thermody. result (all suite)'!I143</f>
        <v>40.409191</v>
      </c>
      <c r="F187" s="21">
        <f>'A. Thermody. result (all suite)'!J143</f>
        <v>3.4931320000000001</v>
      </c>
      <c r="G187" s="21">
        <f>'A. Thermody. result (all suite)'!K143</f>
        <v>13.328262</v>
      </c>
      <c r="H187" s="21">
        <f>'A. Thermody. result (all suite)'!L143</f>
        <v>2.0535990000000002</v>
      </c>
      <c r="I187" s="21">
        <f>'A. Thermody. result (all suite)'!M143</f>
        <v>10.160418999999999</v>
      </c>
      <c r="J187" s="21">
        <f>'A. Thermody. result (all suite)'!N143</f>
        <v>0.179895</v>
      </c>
      <c r="K187" s="21">
        <f>'A. Thermody. result (all suite)'!O143</f>
        <v>9.9525129999999997</v>
      </c>
      <c r="L187" s="21">
        <f>'A. Thermody. result (all suite)'!P143</f>
        <v>12.117990000000001</v>
      </c>
      <c r="M187" s="21">
        <f>'A. Thermody. result (all suite)'!Q143</f>
        <v>1.5502659999999999</v>
      </c>
      <c r="N187" s="21">
        <f>'A. Thermody. result (all suite)'!R143</f>
        <v>2.7179989999999998</v>
      </c>
      <c r="O187" s="21">
        <f>'A. Thermody. result (all suite)'!S143</f>
        <v>1.822066</v>
      </c>
      <c r="P187" s="21">
        <f>'A. Thermody. result (all suite)'!T143</f>
        <v>2.2146659999999998</v>
      </c>
      <c r="Q187" s="21">
        <f t="shared" si="257"/>
        <v>99.999998000000005</v>
      </c>
      <c r="S187" s="19">
        <f t="shared" si="258"/>
        <v>1534</v>
      </c>
      <c r="T187" s="19">
        <f t="shared" si="259"/>
        <v>1</v>
      </c>
      <c r="V187" s="61">
        <f t="shared" si="260"/>
        <v>39.514262368149367</v>
      </c>
      <c r="W187" s="21">
        <f t="shared" si="261"/>
        <v>3.4157707917136562</v>
      </c>
      <c r="X187" s="21">
        <f t="shared" si="262"/>
        <v>13.033085507191553</v>
      </c>
      <c r="Y187" s="21">
        <f t="shared" si="263"/>
        <v>2.0081186402610531</v>
      </c>
      <c r="Z187" s="21">
        <f t="shared" si="264"/>
        <v>9.9353996504490727</v>
      </c>
      <c r="AA187" s="21">
        <f t="shared" si="265"/>
        <v>0.17591092651961854</v>
      </c>
      <c r="AB187" s="21">
        <f t="shared" si="266"/>
        <v>9.7320980740351217</v>
      </c>
      <c r="AC187" s="21">
        <f t="shared" si="267"/>
        <v>11.84961699021914</v>
      </c>
      <c r="AD187" s="21">
        <f t="shared" si="268"/>
        <v>1.5159327853017757</v>
      </c>
      <c r="AE187" s="21">
        <f t="shared" si="269"/>
        <v>2.6578043990627678</v>
      </c>
      <c r="AF187" s="21">
        <f t="shared" si="270"/>
        <v>1.7817133229933866</v>
      </c>
      <c r="AG187" s="21">
        <f t="shared" si="271"/>
        <v>95.619713455896502</v>
      </c>
      <c r="AH187" s="21"/>
      <c r="AI187" s="61">
        <f t="shared" si="272"/>
        <v>41.32438901981741</v>
      </c>
      <c r="AJ187" s="21">
        <f t="shared" si="273"/>
        <v>3.5722453752061716</v>
      </c>
      <c r="AK187" s="21">
        <f t="shared" si="274"/>
        <v>13.630123994465757</v>
      </c>
      <c r="AL187" s="21">
        <f t="shared" si="275"/>
        <v>2.1001094519983843</v>
      </c>
      <c r="AM187" s="21">
        <f t="shared" si="276"/>
        <v>10.390534850359765</v>
      </c>
      <c r="AN187" s="21">
        <f t="shared" si="277"/>
        <v>0.18396930942567136</v>
      </c>
      <c r="AO187" s="21">
        <f t="shared" si="278"/>
        <v>10.177920140415335</v>
      </c>
      <c r="AP187" s="21">
        <f t="shared" si="279"/>
        <v>12.392441434876963</v>
      </c>
      <c r="AQ187" s="21">
        <f t="shared" si="280"/>
        <v>1.5853768334089209</v>
      </c>
      <c r="AR187" s="21">
        <f t="shared" si="281"/>
        <v>2.7795569585017108</v>
      </c>
      <c r="AS187" s="21">
        <f t="shared" si="282"/>
        <v>1.8633326315239183</v>
      </c>
      <c r="AT187" s="21">
        <f t="shared" si="283"/>
        <v>100.00000000000001</v>
      </c>
      <c r="AU187" s="21"/>
      <c r="AV187" s="21">
        <f>AR187*'[1]diagram lines'!$G$39</f>
        <v>2.3073273452972374</v>
      </c>
      <c r="AW187" s="21">
        <f>AK187*'[1]diagram lines'!$G$40</f>
        <v>7.2139663714922522</v>
      </c>
      <c r="AX187" s="21">
        <f>AQ187*'[1]diagram lines'!$G$38</f>
        <v>1.1761153081662179</v>
      </c>
      <c r="AY187" s="21">
        <f>AP187*'[1]diagram lines'!$G$41</f>
        <v>8.8563528499821498</v>
      </c>
      <c r="AZ187" s="21">
        <f t="shared" si="284"/>
        <v>4.3649337919106319</v>
      </c>
      <c r="BA187" s="21">
        <f t="shared" si="285"/>
        <v>0.58460988024298444</v>
      </c>
      <c r="BB187" s="21">
        <f t="shared" si="286"/>
        <v>2.0709301369780491</v>
      </c>
      <c r="BC187" s="86">
        <f t="shared" si="287"/>
        <v>0.48287481173035801</v>
      </c>
      <c r="BX187" s="61">
        <f t="shared" si="288"/>
        <v>0.67258973035952063</v>
      </c>
      <c r="BY187" s="21">
        <f t="shared" si="289"/>
        <v>4.3729744616925394E-2</v>
      </c>
      <c r="BZ187" s="21">
        <f t="shared" si="290"/>
        <v>0.13072049823460183</v>
      </c>
      <c r="CA187" s="21">
        <f t="shared" si="291"/>
        <v>1.2859909825286495E-2</v>
      </c>
      <c r="CB187" s="21">
        <f t="shared" si="292"/>
        <v>0.1414115379262352</v>
      </c>
      <c r="CC187" s="21">
        <f t="shared" si="293"/>
        <v>2.5358753876515367E-3</v>
      </c>
      <c r="CD187" s="21">
        <f t="shared" si="294"/>
        <v>0.24696062034739455</v>
      </c>
      <c r="CE187" s="21">
        <f t="shared" si="295"/>
        <v>0.21608398716119831</v>
      </c>
      <c r="CF187" s="21">
        <f t="shared" si="296"/>
        <v>2.5008323923213418E-2</v>
      </c>
      <c r="CG187" s="21">
        <f t="shared" si="297"/>
        <v>2.8853492569002121E-2</v>
      </c>
      <c r="CH187" s="21">
        <f t="shared" si="298"/>
        <v>1.2836512991038721E-2</v>
      </c>
      <c r="CI187" s="21">
        <f t="shared" si="299"/>
        <v>0.12290044395116537</v>
      </c>
      <c r="CJ187" s="21">
        <f t="shared" si="300"/>
        <v>1.6564906772932337</v>
      </c>
      <c r="CL187" s="68">
        <f t="shared" si="301"/>
        <v>0.40603291016316301</v>
      </c>
      <c r="CM187" s="19">
        <f t="shared" si="302"/>
        <v>2.6399028510309151E-2</v>
      </c>
      <c r="CN187" s="19">
        <f t="shared" si="303"/>
        <v>7.8914116467110995E-2</v>
      </c>
      <c r="CO187" s="19">
        <f t="shared" si="304"/>
        <v>7.7633457293584396E-3</v>
      </c>
      <c r="CP187" s="19">
        <f t="shared" si="305"/>
        <v>8.5368145963433256E-2</v>
      </c>
      <c r="CQ187" s="19">
        <f t="shared" si="306"/>
        <v>1.5308721156192982E-3</v>
      </c>
      <c r="CR187" s="19">
        <f t="shared" si="307"/>
        <v>0.14908663461416952</v>
      </c>
      <c r="CS187" s="19">
        <f t="shared" si="308"/>
        <v>0.13044684773855017</v>
      </c>
      <c r="CT187" s="19">
        <f t="shared" si="309"/>
        <v>1.5097171548274533E-2</v>
      </c>
      <c r="CU187" s="19">
        <f t="shared" si="310"/>
        <v>1.7418445491132965E-2</v>
      </c>
      <c r="CV187" s="19">
        <f t="shared" si="311"/>
        <v>7.7492213913416359E-3</v>
      </c>
      <c r="CW187" s="19">
        <f t="shared" si="312"/>
        <v>7.4193260267536906E-2</v>
      </c>
      <c r="CX187" s="19">
        <f t="shared" si="313"/>
        <v>0.99999999999999978</v>
      </c>
      <c r="CZ187" s="68">
        <f t="shared" si="314"/>
        <v>2.4859999999999999E-5</v>
      </c>
      <c r="DA187" s="19">
        <f t="shared" si="315"/>
        <v>1.9133639999999995E-5</v>
      </c>
      <c r="DB187" s="19">
        <f t="shared" si="316"/>
        <v>3.5539999999999995E-5</v>
      </c>
      <c r="DC187" s="19">
        <f t="shared" si="317"/>
        <v>4.0606489999999998E-5</v>
      </c>
      <c r="DD187" s="19">
        <f t="shared" si="318"/>
        <v>1.3084119999999999E-5</v>
      </c>
      <c r="DE187" s="19">
        <f t="shared" si="319"/>
        <v>1.3084119999999999E-5</v>
      </c>
      <c r="DF187" s="19">
        <f t="shared" si="320"/>
        <v>1.2135469999999999E-5</v>
      </c>
      <c r="DG187" s="19">
        <f t="shared" si="321"/>
        <v>1.677014E-5</v>
      </c>
      <c r="DH187" s="19">
        <f t="shared" si="322"/>
        <v>2.5562479999999997E-5</v>
      </c>
      <c r="DI187" s="19">
        <f t="shared" si="323"/>
        <v>3.7870879999999995E-5</v>
      </c>
      <c r="DJ187" s="19">
        <f t="shared" si="324"/>
        <v>0</v>
      </c>
      <c r="DK187" s="19">
        <f t="shared" si="325"/>
        <v>2.180506E-5</v>
      </c>
      <c r="DM187" s="68">
        <f t="shared" si="326"/>
        <v>981.27342086093449</v>
      </c>
      <c r="DN187" s="19">
        <f t="shared" si="327"/>
        <v>110.21187800144119</v>
      </c>
      <c r="DO187" s="19">
        <f t="shared" si="328"/>
        <v>226.39514110823407</v>
      </c>
      <c r="DP187" s="19">
        <f t="shared" si="329"/>
        <v>30.530308813227869</v>
      </c>
      <c r="DQ187" s="19">
        <f t="shared" si="330"/>
        <v>468.78974569727882</v>
      </c>
      <c r="DR187" s="19">
        <f t="shared" si="331"/>
        <v>8.3001430651838266</v>
      </c>
      <c r="DS187" s="19">
        <f t="shared" si="332"/>
        <v>495.09342241800533</v>
      </c>
      <c r="DT187" s="19">
        <f t="shared" si="333"/>
        <v>436.21932918734689</v>
      </c>
      <c r="DU187" s="19">
        <f t="shared" si="334"/>
        <v>36.611223335041764</v>
      </c>
      <c r="DV187" s="19">
        <f t="shared" si="335"/>
        <v>43.326628936658608</v>
      </c>
      <c r="DX187" s="19">
        <f t="shared" si="336"/>
        <v>61.314325666657872</v>
      </c>
      <c r="DZ187" s="99">
        <f t="shared" si="337"/>
        <v>2898.0655670900114</v>
      </c>
      <c r="EA187" s="21">
        <f t="shared" si="338"/>
        <v>2.8980655670900113</v>
      </c>
      <c r="EB187" s="92">
        <f t="shared" si="339"/>
        <v>1261</v>
      </c>
    </row>
    <row r="188" spans="1:132" x14ac:dyDescent="0.3">
      <c r="A188" s="19">
        <f>'A. Thermody. result (all suite)'!C144</f>
        <v>1260</v>
      </c>
      <c r="B188" s="19" t="str">
        <f>'A. Thermody. result (all suite)'!A144</f>
        <v>Basanite</v>
      </c>
      <c r="C188" s="24">
        <f>'A. Thermody. result (all suite)'!G144</f>
        <v>99.230959999999996</v>
      </c>
      <c r="D188" s="19">
        <f>'A. Thermody. result (all suite)'!D144</f>
        <v>10000</v>
      </c>
      <c r="E188" s="61">
        <f>'A. Thermody. result (all suite)'!I144</f>
        <v>40.409689</v>
      </c>
      <c r="F188" s="21">
        <f>'A. Thermody. result (all suite)'!J144</f>
        <v>3.496543</v>
      </c>
      <c r="G188" s="21">
        <f>'A. Thermody. result (all suite)'!K144</f>
        <v>13.341276000000001</v>
      </c>
      <c r="H188" s="21">
        <f>'A. Thermody. result (all suite)'!L144</f>
        <v>2.0556040000000002</v>
      </c>
      <c r="I188" s="21">
        <f>'A. Thermody. result (all suite)'!M144</f>
        <v>10.156122999999999</v>
      </c>
      <c r="J188" s="21">
        <f>'A. Thermody. result (all suite)'!N144</f>
        <v>0.17988100000000001</v>
      </c>
      <c r="K188" s="21">
        <f>'A. Thermody. result (all suite)'!O144</f>
        <v>9.9182860000000002</v>
      </c>
      <c r="L188" s="21">
        <f>'A. Thermody. result (all suite)'!P144</f>
        <v>12.129492000000001</v>
      </c>
      <c r="M188" s="21">
        <f>'A. Thermody. result (all suite)'!Q144</f>
        <v>1.5517799999999999</v>
      </c>
      <c r="N188" s="21">
        <f>'A. Thermody. result (all suite)'!R144</f>
        <v>2.720653</v>
      </c>
      <c r="O188" s="21">
        <f>'A. Thermody. result (all suite)'!S144</f>
        <v>1.8238449999999999</v>
      </c>
      <c r="P188" s="21">
        <f>'A. Thermody. result (all suite)'!T144</f>
        <v>2.216828</v>
      </c>
      <c r="Q188" s="21">
        <f t="shared" si="257"/>
        <v>100</v>
      </c>
      <c r="S188" s="19">
        <f t="shared" si="258"/>
        <v>1533</v>
      </c>
      <c r="T188" s="19">
        <f t="shared" si="259"/>
        <v>1</v>
      </c>
      <c r="V188" s="61">
        <f t="shared" si="260"/>
        <v>39.513875699535078</v>
      </c>
      <c r="W188" s="21">
        <f t="shared" si="261"/>
        <v>3.4190306557439594</v>
      </c>
      <c r="X188" s="21">
        <f t="shared" si="262"/>
        <v>13.045522858074719</v>
      </c>
      <c r="Y188" s="21">
        <f t="shared" si="263"/>
        <v>2.0100347949588802</v>
      </c>
      <c r="Z188" s="21">
        <f t="shared" si="264"/>
        <v>9.9309792216215591</v>
      </c>
      <c r="AA188" s="21">
        <f t="shared" si="265"/>
        <v>0.17589334762532002</v>
      </c>
      <c r="AB188" s="21">
        <f t="shared" si="266"/>
        <v>9.6984146588319202</v>
      </c>
      <c r="AC188" s="21">
        <f t="shared" si="267"/>
        <v>11.860602025086239</v>
      </c>
      <c r="AD188" s="21">
        <f t="shared" si="268"/>
        <v>1.5173797064615999</v>
      </c>
      <c r="AE188" s="21">
        <f t="shared" si="269"/>
        <v>2.6603408025131596</v>
      </c>
      <c r="AF188" s="21">
        <f t="shared" si="270"/>
        <v>1.7834134933633998</v>
      </c>
      <c r="AG188" s="21">
        <f t="shared" si="271"/>
        <v>95.615487263815822</v>
      </c>
      <c r="AH188" s="21"/>
      <c r="AI188" s="61">
        <f t="shared" si="272"/>
        <v>41.325811152863814</v>
      </c>
      <c r="AJ188" s="21">
        <f t="shared" si="273"/>
        <v>3.5758126152831289</v>
      </c>
      <c r="AK188" s="21">
        <f t="shared" si="274"/>
        <v>13.643734118177308</v>
      </c>
      <c r="AL188" s="21">
        <f t="shared" si="275"/>
        <v>2.1022062978280154</v>
      </c>
      <c r="AM188" s="21">
        <f t="shared" si="276"/>
        <v>10.386370980070069</v>
      </c>
      <c r="AN188" s="21">
        <f t="shared" si="277"/>
        <v>0.18395905585881386</v>
      </c>
      <c r="AO188" s="21">
        <f t="shared" si="278"/>
        <v>10.143142012206356</v>
      </c>
      <c r="AP188" s="21">
        <f t="shared" si="279"/>
        <v>12.404477940232907</v>
      </c>
      <c r="AQ188" s="21">
        <f t="shared" si="280"/>
        <v>1.5869601775651134</v>
      </c>
      <c r="AR188" s="21">
        <f t="shared" si="281"/>
        <v>2.7823325265005723</v>
      </c>
      <c r="AS188" s="21">
        <f t="shared" si="282"/>
        <v>1.8651931234139145</v>
      </c>
      <c r="AT188" s="21">
        <f t="shared" si="283"/>
        <v>100</v>
      </c>
      <c r="AU188" s="21"/>
      <c r="AV188" s="21">
        <f>AR188*'[1]diagram lines'!$G$39</f>
        <v>2.3096313613825767</v>
      </c>
      <c r="AW188" s="21">
        <f>AK188*'[1]diagram lines'!$G$40</f>
        <v>7.2211697523864284</v>
      </c>
      <c r="AX188" s="21">
        <f>AQ188*'[1]diagram lines'!$G$38</f>
        <v>1.1772899155282981</v>
      </c>
      <c r="AY188" s="21">
        <f>AP188*'[1]diagram lines'!$G$41</f>
        <v>8.8649548303968349</v>
      </c>
      <c r="AZ188" s="21">
        <f t="shared" si="284"/>
        <v>4.3692927040656855</v>
      </c>
      <c r="BA188" s="21">
        <f t="shared" si="285"/>
        <v>0.58462129069722335</v>
      </c>
      <c r="BB188" s="21">
        <f t="shared" si="286"/>
        <v>2.0709299634042182</v>
      </c>
      <c r="BC188" s="86">
        <f t="shared" si="287"/>
        <v>0.48287485220223891</v>
      </c>
      <c r="BX188" s="61">
        <f t="shared" si="288"/>
        <v>0.67259801930758989</v>
      </c>
      <c r="BY188" s="21">
        <f t="shared" si="289"/>
        <v>4.3772446169253881E-2</v>
      </c>
      <c r="BZ188" s="21">
        <f t="shared" si="290"/>
        <v>0.13084813652412713</v>
      </c>
      <c r="CA188" s="21">
        <f t="shared" si="291"/>
        <v>1.2872465401715825E-2</v>
      </c>
      <c r="CB188" s="21">
        <f t="shared" si="292"/>
        <v>0.14135174669450243</v>
      </c>
      <c r="CC188" s="21">
        <f t="shared" si="293"/>
        <v>2.5356780377784045E-3</v>
      </c>
      <c r="CD188" s="21">
        <f t="shared" si="294"/>
        <v>0.24611131513647644</v>
      </c>
      <c r="CE188" s="21">
        <f t="shared" si="295"/>
        <v>0.21628908701854496</v>
      </c>
      <c r="CF188" s="21">
        <f t="shared" si="296"/>
        <v>2.5032747217293112E-2</v>
      </c>
      <c r="CG188" s="21">
        <f t="shared" si="297"/>
        <v>2.8881666666666667E-2</v>
      </c>
      <c r="CH188" s="21">
        <f t="shared" si="298"/>
        <v>1.2849046102688385E-2</v>
      </c>
      <c r="CI188" s="21">
        <f t="shared" si="299"/>
        <v>0.12302042175360711</v>
      </c>
      <c r="CJ188" s="21">
        <f t="shared" si="300"/>
        <v>1.6561627760302442</v>
      </c>
      <c r="CL188" s="68">
        <f t="shared" si="301"/>
        <v>0.40611830494088291</v>
      </c>
      <c r="CM188" s="19">
        <f t="shared" si="302"/>
        <v>2.6430038642804594E-2</v>
      </c>
      <c r="CN188" s="19">
        <f t="shared" si="303"/>
        <v>7.9006809244780193E-2</v>
      </c>
      <c r="CO188" s="19">
        <f t="shared" si="304"/>
        <v>7.7724639075457359E-3</v>
      </c>
      <c r="CP188" s="19">
        <f t="shared" si="305"/>
        <v>8.5348945611081112E-2</v>
      </c>
      <c r="CQ188" s="19">
        <f t="shared" si="306"/>
        <v>1.5310560498505606E-3</v>
      </c>
      <c r="CR188" s="19">
        <f t="shared" si="307"/>
        <v>0.14860333700193129</v>
      </c>
      <c r="CS188" s="19">
        <f t="shared" si="308"/>
        <v>0.13059651511850859</v>
      </c>
      <c r="CT188" s="19">
        <f t="shared" si="309"/>
        <v>1.5114907531792015E-2</v>
      </c>
      <c r="CU188" s="19">
        <f t="shared" si="310"/>
        <v>1.7438905815704217E-2</v>
      </c>
      <c r="CV188" s="19">
        <f t="shared" si="311"/>
        <v>7.758323208716859E-3</v>
      </c>
      <c r="CW188" s="19">
        <f t="shared" si="312"/>
        <v>7.4280392926401914E-2</v>
      </c>
      <c r="CX188" s="19">
        <f t="shared" si="313"/>
        <v>0.99999999999999978</v>
      </c>
      <c r="CZ188" s="68">
        <f t="shared" si="314"/>
        <v>2.4859999999999999E-5</v>
      </c>
      <c r="DA188" s="19">
        <f t="shared" si="315"/>
        <v>1.9126399999999997E-5</v>
      </c>
      <c r="DB188" s="19">
        <f t="shared" si="316"/>
        <v>3.5539999999999995E-5</v>
      </c>
      <c r="DC188" s="19">
        <f t="shared" si="317"/>
        <v>4.0597399999999999E-5</v>
      </c>
      <c r="DD188" s="19">
        <f t="shared" si="318"/>
        <v>1.3081199999999998E-5</v>
      </c>
      <c r="DE188" s="19">
        <f t="shared" si="319"/>
        <v>1.3081199999999998E-5</v>
      </c>
      <c r="DF188" s="19">
        <f t="shared" si="320"/>
        <v>1.21322E-5</v>
      </c>
      <c r="DG188" s="19">
        <f t="shared" si="321"/>
        <v>1.6766399999999999E-5</v>
      </c>
      <c r="DH188" s="19">
        <f t="shared" si="322"/>
        <v>2.5554799999999998E-5</v>
      </c>
      <c r="DI188" s="19">
        <f t="shared" si="323"/>
        <v>3.7858799999999991E-5</v>
      </c>
      <c r="DJ188" s="19">
        <f t="shared" si="324"/>
        <v>0</v>
      </c>
      <c r="DK188" s="19">
        <f t="shared" si="325"/>
        <v>2.1795599999999998E-5</v>
      </c>
      <c r="DM188" s="68">
        <f t="shared" si="326"/>
        <v>981.47979729880308</v>
      </c>
      <c r="DN188" s="19">
        <f t="shared" si="327"/>
        <v>110.38310851949301</v>
      </c>
      <c r="DO188" s="19">
        <f t="shared" si="328"/>
        <v>226.66106557675261</v>
      </c>
      <c r="DP188" s="19">
        <f t="shared" si="329"/>
        <v>30.573011113913171</v>
      </c>
      <c r="DQ188" s="19">
        <f t="shared" si="330"/>
        <v>468.78892931506118</v>
      </c>
      <c r="DR188" s="19">
        <f t="shared" si="331"/>
        <v>8.3029933168515733</v>
      </c>
      <c r="DS188" s="19">
        <f t="shared" si="332"/>
        <v>493.62147682842607</v>
      </c>
      <c r="DT188" s="19">
        <f t="shared" si="333"/>
        <v>436.81723970834298</v>
      </c>
      <c r="DU188" s="19">
        <f t="shared" si="334"/>
        <v>36.665249498950772</v>
      </c>
      <c r="DV188" s="19">
        <f t="shared" si="335"/>
        <v>43.391362849306837</v>
      </c>
      <c r="DX188" s="19">
        <f t="shared" si="336"/>
        <v>61.412976955613182</v>
      </c>
      <c r="DZ188" s="99">
        <f t="shared" si="337"/>
        <v>2898.0972109815143</v>
      </c>
      <c r="EA188" s="21">
        <f t="shared" si="338"/>
        <v>2.8980972109815144</v>
      </c>
      <c r="EB188" s="92">
        <f t="shared" si="339"/>
        <v>1260</v>
      </c>
    </row>
    <row r="189" spans="1:132" x14ac:dyDescent="0.3">
      <c r="A189" s="19">
        <f>'A. Thermody. result (all suite)'!C145</f>
        <v>1259</v>
      </c>
      <c r="B189" s="19" t="str">
        <f>'A. Thermody. result (all suite)'!A145</f>
        <v>Basanite</v>
      </c>
      <c r="C189" s="24">
        <f>'A. Thermody. result (all suite)'!G145</f>
        <v>99.134384999999995</v>
      </c>
      <c r="D189" s="19">
        <f>'A. Thermody. result (all suite)'!D145</f>
        <v>10000</v>
      </c>
      <c r="E189" s="61">
        <f>'A. Thermody. result (all suite)'!I145</f>
        <v>40.410193</v>
      </c>
      <c r="F189" s="21">
        <f>'A. Thermody. result (all suite)'!J145</f>
        <v>3.499949</v>
      </c>
      <c r="G189" s="21">
        <f>'A. Thermody. result (all suite)'!K145</f>
        <v>13.354272999999999</v>
      </c>
      <c r="H189" s="21">
        <f>'A. Thermody. result (all suite)'!L145</f>
        <v>2.057607</v>
      </c>
      <c r="I189" s="21">
        <f>'A. Thermody. result (all suite)'!M145</f>
        <v>10.151794000000001</v>
      </c>
      <c r="J189" s="21">
        <f>'A. Thermody. result (all suite)'!N145</f>
        <v>0.179867</v>
      </c>
      <c r="K189" s="21">
        <f>'A. Thermody. result (all suite)'!O145</f>
        <v>9.8841339999999995</v>
      </c>
      <c r="L189" s="21">
        <f>'A. Thermody. result (all suite)'!P145</f>
        <v>12.140979</v>
      </c>
      <c r="M189" s="21">
        <f>'A. Thermody. result (all suite)'!Q145</f>
        <v>1.5532919999999999</v>
      </c>
      <c r="N189" s="21">
        <f>'A. Thermody. result (all suite)'!R145</f>
        <v>2.723303</v>
      </c>
      <c r="O189" s="21">
        <f>'A. Thermody. result (all suite)'!S145</f>
        <v>1.8256220000000001</v>
      </c>
      <c r="P189" s="21">
        <f>'A. Thermody. result (all suite)'!T145</f>
        <v>2.218988</v>
      </c>
      <c r="Q189" s="21">
        <f t="shared" si="257"/>
        <v>100.000001</v>
      </c>
      <c r="S189" s="19">
        <f t="shared" si="258"/>
        <v>1532</v>
      </c>
      <c r="T189" s="19">
        <f t="shared" si="259"/>
        <v>1</v>
      </c>
      <c r="V189" s="61">
        <f t="shared" si="260"/>
        <v>39.513495675520133</v>
      </c>
      <c r="W189" s="21">
        <f t="shared" si="261"/>
        <v>3.4222855524605147</v>
      </c>
      <c r="X189" s="21">
        <f t="shared" si="262"/>
        <v>13.057943287606056</v>
      </c>
      <c r="Y189" s="21">
        <f t="shared" si="263"/>
        <v>2.0119489480394206</v>
      </c>
      <c r="Z189" s="21">
        <f t="shared" si="264"/>
        <v>9.9265269116079509</v>
      </c>
      <c r="AA189" s="21">
        <f t="shared" si="265"/>
        <v>0.17587577289395229</v>
      </c>
      <c r="AB189" s="21">
        <f t="shared" si="266"/>
        <v>9.6648062548293581</v>
      </c>
      <c r="AC189" s="21">
        <f t="shared" si="267"/>
        <v>11.87157213560155</v>
      </c>
      <c r="AD189" s="21">
        <f t="shared" si="268"/>
        <v>1.5188246372597134</v>
      </c>
      <c r="AE189" s="21">
        <f t="shared" si="269"/>
        <v>2.6628732338306578</v>
      </c>
      <c r="AF189" s="21">
        <f t="shared" si="270"/>
        <v>1.7851116672997436</v>
      </c>
      <c r="AG189" s="21">
        <f t="shared" si="271"/>
        <v>95.611264076949041</v>
      </c>
      <c r="AH189" s="21"/>
      <c r="AI189" s="61">
        <f t="shared" si="272"/>
        <v>41.327239062250257</v>
      </c>
      <c r="AJ189" s="21">
        <f t="shared" si="273"/>
        <v>3.5793748628887703</v>
      </c>
      <c r="AK189" s="21">
        <f t="shared" si="274"/>
        <v>13.657327317727828</v>
      </c>
      <c r="AL189" s="21">
        <f t="shared" si="275"/>
        <v>2.1043011693896032</v>
      </c>
      <c r="AM189" s="21">
        <f t="shared" si="276"/>
        <v>10.382173070757613</v>
      </c>
      <c r="AN189" s="21">
        <f t="shared" si="277"/>
        <v>0.18394879995771779</v>
      </c>
      <c r="AO189" s="21">
        <f t="shared" si="278"/>
        <v>10.10843894611728</v>
      </c>
      <c r="AP189" s="21">
        <f t="shared" si="279"/>
        <v>12.416499509981557</v>
      </c>
      <c r="AQ189" s="21">
        <f t="shared" si="280"/>
        <v>1.5885415300412156</v>
      </c>
      <c r="AR189" s="21">
        <f t="shared" si="281"/>
        <v>2.785104097868162</v>
      </c>
      <c r="AS189" s="21">
        <f t="shared" si="282"/>
        <v>1.8670516330200018</v>
      </c>
      <c r="AT189" s="21">
        <f t="shared" si="283"/>
        <v>99.999999999999986</v>
      </c>
      <c r="AU189" s="21"/>
      <c r="AV189" s="21">
        <f>AR189*'[1]diagram lines'!$G$39</f>
        <v>2.3119320598396897</v>
      </c>
      <c r="AW189" s="21">
        <f>AK189*'[1]diagram lines'!$G$40</f>
        <v>7.2283641758911781</v>
      </c>
      <c r="AX189" s="21">
        <f>AQ189*'[1]diagram lines'!$G$38</f>
        <v>1.1784630453581009</v>
      </c>
      <c r="AY189" s="21">
        <f>AP189*'[1]diagram lines'!$G$41</f>
        <v>8.8735461369657802</v>
      </c>
      <c r="AZ189" s="21">
        <f t="shared" si="284"/>
        <v>4.3736456279093776</v>
      </c>
      <c r="BA189" s="21">
        <f t="shared" si="285"/>
        <v>0.58463268583329864</v>
      </c>
      <c r="BB189" s="21">
        <f t="shared" si="286"/>
        <v>2.0709300689560668</v>
      </c>
      <c r="BC189" s="86">
        <f t="shared" si="287"/>
        <v>0.48287482759091382</v>
      </c>
      <c r="BX189" s="61">
        <f t="shared" si="288"/>
        <v>0.67260640812250339</v>
      </c>
      <c r="BY189" s="21">
        <f t="shared" si="289"/>
        <v>4.3815085127691542E-2</v>
      </c>
      <c r="BZ189" s="21">
        <f t="shared" si="290"/>
        <v>0.13097560808160064</v>
      </c>
      <c r="CA189" s="21">
        <f t="shared" si="291"/>
        <v>1.2885008453879391E-2</v>
      </c>
      <c r="CB189" s="21">
        <f t="shared" si="292"/>
        <v>0.1412914961725818</v>
      </c>
      <c r="CC189" s="21">
        <f t="shared" si="293"/>
        <v>2.5354806879052719E-3</v>
      </c>
      <c r="CD189" s="21">
        <f t="shared" si="294"/>
        <v>0.24526387096774194</v>
      </c>
      <c r="CE189" s="21">
        <f t="shared" si="295"/>
        <v>0.21649391940085591</v>
      </c>
      <c r="CF189" s="21">
        <f t="shared" si="296"/>
        <v>2.505713824810453E-2</v>
      </c>
      <c r="CG189" s="21">
        <f t="shared" si="297"/>
        <v>2.8909798301486198E-2</v>
      </c>
      <c r="CH189" s="21">
        <f t="shared" si="298"/>
        <v>1.2861565124274364E-2</v>
      </c>
      <c r="CI189" s="21">
        <f t="shared" si="299"/>
        <v>0.1231402885682575</v>
      </c>
      <c r="CJ189" s="21">
        <f t="shared" si="300"/>
        <v>1.6558356672568824</v>
      </c>
      <c r="CL189" s="68">
        <f t="shared" si="301"/>
        <v>0.40620359944098056</v>
      </c>
      <c r="CM189" s="19">
        <f t="shared" si="302"/>
        <v>2.6461010590668823E-2</v>
      </c>
      <c r="CN189" s="19">
        <f t="shared" si="303"/>
        <v>7.9099400182978064E-2</v>
      </c>
      <c r="CO189" s="19">
        <f t="shared" si="304"/>
        <v>7.7815744090264493E-3</v>
      </c>
      <c r="CP189" s="19">
        <f t="shared" si="305"/>
        <v>8.5329419438494425E-2</v>
      </c>
      <c r="CQ189" s="19">
        <f t="shared" si="306"/>
        <v>1.5312393240723226E-3</v>
      </c>
      <c r="CR189" s="19">
        <f t="shared" si="307"/>
        <v>0.14812090101553071</v>
      </c>
      <c r="CS189" s="19">
        <f t="shared" si="308"/>
        <v>0.13074601766460775</v>
      </c>
      <c r="CT189" s="19">
        <f t="shared" si="309"/>
        <v>1.5132623812612454E-2</v>
      </c>
      <c r="CU189" s="19">
        <f t="shared" si="310"/>
        <v>1.7459340243213398E-2</v>
      </c>
      <c r="CV189" s="19">
        <f t="shared" si="311"/>
        <v>7.7674164040573545E-3</v>
      </c>
      <c r="CW189" s="19">
        <f t="shared" si="312"/>
        <v>7.4367457473757753E-2</v>
      </c>
      <c r="CX189" s="19">
        <f t="shared" si="313"/>
        <v>1.0000000000000002</v>
      </c>
      <c r="CZ189" s="68">
        <f t="shared" si="314"/>
        <v>2.4859999999999999E-5</v>
      </c>
      <c r="DA189" s="19">
        <f t="shared" si="315"/>
        <v>1.9119159999999995E-5</v>
      </c>
      <c r="DB189" s="19">
        <f t="shared" si="316"/>
        <v>3.5539999999999995E-5</v>
      </c>
      <c r="DC189" s="19">
        <f t="shared" si="317"/>
        <v>4.058831E-5</v>
      </c>
      <c r="DD189" s="19">
        <f t="shared" si="318"/>
        <v>1.3078279999999998E-5</v>
      </c>
      <c r="DE189" s="19">
        <f t="shared" si="319"/>
        <v>1.3078279999999998E-5</v>
      </c>
      <c r="DF189" s="19">
        <f t="shared" si="320"/>
        <v>1.212893E-5</v>
      </c>
      <c r="DG189" s="19">
        <f t="shared" si="321"/>
        <v>1.6762659999999999E-5</v>
      </c>
      <c r="DH189" s="19">
        <f t="shared" si="322"/>
        <v>2.5547119999999996E-5</v>
      </c>
      <c r="DI189" s="19">
        <f t="shared" si="323"/>
        <v>3.7846719999999993E-5</v>
      </c>
      <c r="DJ189" s="19">
        <f t="shared" si="324"/>
        <v>0</v>
      </c>
      <c r="DK189" s="19">
        <f t="shared" si="325"/>
        <v>2.1786139999999997E-5</v>
      </c>
      <c r="DM189" s="68">
        <f t="shared" si="326"/>
        <v>981.68593139236179</v>
      </c>
      <c r="DN189" s="19">
        <f t="shared" si="327"/>
        <v>110.55430918422283</v>
      </c>
      <c r="DO189" s="19">
        <f t="shared" si="328"/>
        <v>226.92669788003502</v>
      </c>
      <c r="DP189" s="19">
        <f t="shared" si="329"/>
        <v>30.615702338368703</v>
      </c>
      <c r="DQ189" s="19">
        <f t="shared" si="330"/>
        <v>468.78632256350414</v>
      </c>
      <c r="DR189" s="19">
        <f t="shared" si="331"/>
        <v>8.3058412612125263</v>
      </c>
      <c r="DS189" s="19">
        <f t="shared" si="332"/>
        <v>492.15160042360594</v>
      </c>
      <c r="DT189" s="19">
        <f t="shared" si="333"/>
        <v>437.41486557808861</v>
      </c>
      <c r="DU189" s="19">
        <f t="shared" si="334"/>
        <v>36.719260337127878</v>
      </c>
      <c r="DV189" s="19">
        <f t="shared" si="335"/>
        <v>43.456073628327694</v>
      </c>
      <c r="DX189" s="19">
        <f t="shared" si="336"/>
        <v>61.51165758032927</v>
      </c>
      <c r="DZ189" s="99">
        <f t="shared" si="337"/>
        <v>2898.1282621671849</v>
      </c>
      <c r="EA189" s="21">
        <f t="shared" si="338"/>
        <v>2.8981282621671847</v>
      </c>
      <c r="EB189" s="92">
        <f t="shared" si="339"/>
        <v>1259</v>
      </c>
    </row>
    <row r="190" spans="1:132" x14ac:dyDescent="0.3">
      <c r="A190" s="19">
        <f>'A. Thermody. result (all suite)'!C146</f>
        <v>1258</v>
      </c>
      <c r="B190" s="19" t="str">
        <f>'A. Thermody. result (all suite)'!A146</f>
        <v>Basanite</v>
      </c>
      <c r="C190" s="24">
        <f>'A. Thermody. result (all suite)'!G146</f>
        <v>99.038121000000004</v>
      </c>
      <c r="D190" s="19">
        <f>'A. Thermody. result (all suite)'!D146</f>
        <v>10000</v>
      </c>
      <c r="E190" s="61">
        <f>'A. Thermody. result (all suite)'!I146</f>
        <v>40.410704000000003</v>
      </c>
      <c r="F190" s="21">
        <f>'A. Thermody. result (all suite)'!J146</f>
        <v>3.5033509999999999</v>
      </c>
      <c r="G190" s="21">
        <f>'A. Thermody. result (all suite)'!K146</f>
        <v>13.367253</v>
      </c>
      <c r="H190" s="21">
        <f>'A. Thermody. result (all suite)'!L146</f>
        <v>2.0596070000000002</v>
      </c>
      <c r="I190" s="21">
        <f>'A. Thermody. result (all suite)'!M146</f>
        <v>10.147432999999999</v>
      </c>
      <c r="J190" s="21">
        <f>'A. Thermody. result (all suite)'!N146</f>
        <v>0.17985200000000001</v>
      </c>
      <c r="K190" s="21">
        <f>'A. Thermody. result (all suite)'!O146</f>
        <v>9.8500569999999996</v>
      </c>
      <c r="L190" s="21">
        <f>'A. Thermody. result (all suite)'!P146</f>
        <v>12.152450999999999</v>
      </c>
      <c r="M190" s="21">
        <f>'A. Thermody. result (all suite)'!Q146</f>
        <v>1.5548010000000001</v>
      </c>
      <c r="N190" s="21">
        <f>'A. Thermody. result (all suite)'!R146</f>
        <v>2.7259500000000001</v>
      </c>
      <c r="O190" s="21">
        <f>'A. Thermody. result (all suite)'!S146</f>
        <v>1.827396</v>
      </c>
      <c r="P190" s="21">
        <f>'A. Thermody. result (all suite)'!T146</f>
        <v>2.2211449999999999</v>
      </c>
      <c r="Q190" s="21">
        <f t="shared" si="257"/>
        <v>100</v>
      </c>
      <c r="S190" s="19">
        <f t="shared" si="258"/>
        <v>1531</v>
      </c>
      <c r="T190" s="19">
        <f t="shared" si="259"/>
        <v>1</v>
      </c>
      <c r="V190" s="61">
        <f t="shared" si="260"/>
        <v>39.513123668639203</v>
      </c>
      <c r="W190" s="21">
        <f t="shared" si="261"/>
        <v>3.4255364944310496</v>
      </c>
      <c r="X190" s="21">
        <f t="shared" si="262"/>
        <v>13.07034692835315</v>
      </c>
      <c r="Y190" s="21">
        <f t="shared" si="263"/>
        <v>2.0138601420998499</v>
      </c>
      <c r="Z190" s="21">
        <f t="shared" si="264"/>
        <v>9.9220437992921475</v>
      </c>
      <c r="AA190" s="21">
        <f t="shared" si="265"/>
        <v>0.17585722629460002</v>
      </c>
      <c r="AB190" s="21">
        <f t="shared" si="266"/>
        <v>9.6312729514473503</v>
      </c>
      <c r="AC190" s="21">
        <f t="shared" si="267"/>
        <v>11.882527442236048</v>
      </c>
      <c r="AD190" s="21">
        <f t="shared" si="268"/>
        <v>1.52026661532855</v>
      </c>
      <c r="AE190" s="21">
        <f t="shared" si="269"/>
        <v>2.6654026978725001</v>
      </c>
      <c r="AF190" s="21">
        <f t="shared" si="270"/>
        <v>1.7868068851158001</v>
      </c>
      <c r="AG190" s="21">
        <f t="shared" si="271"/>
        <v>95.607044851110231</v>
      </c>
      <c r="AH190" s="21"/>
      <c r="AI190" s="61">
        <f t="shared" si="272"/>
        <v>41.328673771031589</v>
      </c>
      <c r="AJ190" s="21">
        <f t="shared" si="273"/>
        <v>3.5829331402990969</v>
      </c>
      <c r="AK190" s="21">
        <f t="shared" si="274"/>
        <v>13.670903591579183</v>
      </c>
      <c r="AL190" s="21">
        <f t="shared" si="275"/>
        <v>2.1063930437720919</v>
      </c>
      <c r="AM190" s="21">
        <f t="shared" si="276"/>
        <v>10.377942143012412</v>
      </c>
      <c r="AN190" s="21">
        <f t="shared" si="277"/>
        <v>0.18393751900653782</v>
      </c>
      <c r="AO190" s="21">
        <f t="shared" si="278"/>
        <v>10.073810948185068</v>
      </c>
      <c r="AP190" s="21">
        <f t="shared" si="279"/>
        <v>12.428506142764713</v>
      </c>
      <c r="AQ190" s="21">
        <f t="shared" si="280"/>
        <v>1.5901198679407733</v>
      </c>
      <c r="AR190" s="21">
        <f t="shared" si="281"/>
        <v>2.7878726949707078</v>
      </c>
      <c r="AS190" s="21">
        <f t="shared" si="282"/>
        <v>1.8689071374378441</v>
      </c>
      <c r="AT190" s="21">
        <f t="shared" si="283"/>
        <v>100.00000000000001</v>
      </c>
      <c r="AU190" s="21"/>
      <c r="AV190" s="21">
        <f>AR190*'[1]diagram lines'!$G$39</f>
        <v>2.3142302893410767</v>
      </c>
      <c r="AW190" s="21">
        <f>AK190*'[1]diagram lines'!$G$40</f>
        <v>7.2355496411924181</v>
      </c>
      <c r="AX190" s="21">
        <f>AQ190*'[1]diagram lines'!$G$38</f>
        <v>1.1796339388176309</v>
      </c>
      <c r="AY190" s="21">
        <f>AP190*'[1]diagram lines'!$G$41</f>
        <v>8.8821267687183347</v>
      </c>
      <c r="AZ190" s="21">
        <f t="shared" si="284"/>
        <v>4.3779925629114809</v>
      </c>
      <c r="BA190" s="21">
        <f t="shared" si="285"/>
        <v>0.58464406147501535</v>
      </c>
      <c r="BB190" s="21">
        <f t="shared" si="286"/>
        <v>2.0709303993205275</v>
      </c>
      <c r="BC190" s="86">
        <f t="shared" si="287"/>
        <v>0.4828747505604728</v>
      </c>
      <c r="BX190" s="61">
        <f t="shared" si="288"/>
        <v>0.67261491344873503</v>
      </c>
      <c r="BY190" s="21">
        <f t="shared" si="289"/>
        <v>4.3857674011016527E-2</v>
      </c>
      <c r="BZ190" s="21">
        <f t="shared" si="290"/>
        <v>0.13110291290702236</v>
      </c>
      <c r="CA190" s="21">
        <f t="shared" si="291"/>
        <v>1.2897532719644313E-2</v>
      </c>
      <c r="CB190" s="21">
        <f t="shared" si="292"/>
        <v>0.14123080027835769</v>
      </c>
      <c r="CC190" s="21">
        <f t="shared" si="293"/>
        <v>2.5352692416126307E-3</v>
      </c>
      <c r="CD190" s="21">
        <f t="shared" si="294"/>
        <v>0.24441828784119107</v>
      </c>
      <c r="CE190" s="21">
        <f t="shared" si="295"/>
        <v>0.21669848430813124</v>
      </c>
      <c r="CF190" s="21">
        <f t="shared" si="296"/>
        <v>2.5081480884013553E-2</v>
      </c>
      <c r="CG190" s="21">
        <f t="shared" si="297"/>
        <v>2.8937898089171975E-2</v>
      </c>
      <c r="CH190" s="21">
        <f t="shared" si="298"/>
        <v>1.2874063010764809E-2</v>
      </c>
      <c r="CI190" s="21">
        <f t="shared" si="299"/>
        <v>0.12325998890122086</v>
      </c>
      <c r="CJ190" s="21">
        <f t="shared" si="300"/>
        <v>1.6555093056408823</v>
      </c>
      <c r="CL190" s="68">
        <f t="shared" si="301"/>
        <v>0.40628881466078604</v>
      </c>
      <c r="CM190" s="19">
        <f t="shared" si="302"/>
        <v>2.649195257409822E-2</v>
      </c>
      <c r="CN190" s="19">
        <f t="shared" si="303"/>
        <v>7.9191891256853844E-2</v>
      </c>
      <c r="CO190" s="19">
        <f t="shared" si="304"/>
        <v>7.7906736468940641E-3</v>
      </c>
      <c r="CP190" s="19">
        <f t="shared" si="305"/>
        <v>8.5309578023594554E-2</v>
      </c>
      <c r="CQ190" s="19">
        <f t="shared" si="306"/>
        <v>1.5314134647108945E-3</v>
      </c>
      <c r="CR190" s="19">
        <f t="shared" si="307"/>
        <v>0.14763933190129164</v>
      </c>
      <c r="CS190" s="19">
        <f t="shared" si="308"/>
        <v>0.13089535864870461</v>
      </c>
      <c r="CT190" s="19">
        <f t="shared" si="309"/>
        <v>1.5150311024258475E-2</v>
      </c>
      <c r="CU190" s="19">
        <f t="shared" si="310"/>
        <v>1.7479755619959809E-2</v>
      </c>
      <c r="CV190" s="19">
        <f t="shared" si="311"/>
        <v>7.7764969166277138E-3</v>
      </c>
      <c r="CW190" s="19">
        <f t="shared" si="312"/>
        <v>7.4454422262219988E-2</v>
      </c>
      <c r="CX190" s="19">
        <f t="shared" si="313"/>
        <v>0.99999999999999978</v>
      </c>
      <c r="CZ190" s="68">
        <f t="shared" si="314"/>
        <v>2.4859999999999999E-5</v>
      </c>
      <c r="DA190" s="19">
        <f t="shared" si="315"/>
        <v>1.9111919999999997E-5</v>
      </c>
      <c r="DB190" s="19">
        <f t="shared" si="316"/>
        <v>3.5539999999999995E-5</v>
      </c>
      <c r="DC190" s="19">
        <f t="shared" si="317"/>
        <v>4.0579219999999994E-5</v>
      </c>
      <c r="DD190" s="19">
        <f t="shared" si="318"/>
        <v>1.3075359999999997E-5</v>
      </c>
      <c r="DE190" s="19">
        <f t="shared" si="319"/>
        <v>1.3075359999999997E-5</v>
      </c>
      <c r="DF190" s="19">
        <f t="shared" si="320"/>
        <v>1.212566E-5</v>
      </c>
      <c r="DG190" s="19">
        <f t="shared" si="321"/>
        <v>1.6758919999999998E-5</v>
      </c>
      <c r="DH190" s="19">
        <f t="shared" si="322"/>
        <v>2.5539439999999998E-5</v>
      </c>
      <c r="DI190" s="19">
        <f t="shared" si="323"/>
        <v>3.7834639999999995E-5</v>
      </c>
      <c r="DJ190" s="19">
        <f t="shared" si="324"/>
        <v>0</v>
      </c>
      <c r="DK190" s="19">
        <f t="shared" si="325"/>
        <v>2.177668E-5</v>
      </c>
      <c r="DM190" s="68">
        <f t="shared" si="326"/>
        <v>981.8918738865658</v>
      </c>
      <c r="DN190" s="19">
        <f t="shared" si="327"/>
        <v>110.72551431875844</v>
      </c>
      <c r="DO190" s="19">
        <f t="shared" si="328"/>
        <v>227.19204368454754</v>
      </c>
      <c r="DP190" s="19">
        <f t="shared" si="329"/>
        <v>30.658368363721959</v>
      </c>
      <c r="DQ190" s="19">
        <f t="shared" si="330"/>
        <v>468.78198236953097</v>
      </c>
      <c r="DR190" s="19">
        <f t="shared" si="331"/>
        <v>8.3086409235838143</v>
      </c>
      <c r="DS190" s="19">
        <f t="shared" si="332"/>
        <v>490.68381231389071</v>
      </c>
      <c r="DT190" s="19">
        <f t="shared" si="333"/>
        <v>438.01221755455327</v>
      </c>
      <c r="DU190" s="19">
        <f t="shared" si="334"/>
        <v>36.773233101187145</v>
      </c>
      <c r="DV190" s="19">
        <f t="shared" si="335"/>
        <v>43.520778297354333</v>
      </c>
      <c r="DX190" s="19">
        <f t="shared" si="336"/>
        <v>61.610341391121338</v>
      </c>
      <c r="DZ190" s="99">
        <f t="shared" si="337"/>
        <v>2898.1588062048154</v>
      </c>
      <c r="EA190" s="21">
        <f t="shared" si="338"/>
        <v>2.8981588062048154</v>
      </c>
      <c r="EB190" s="92">
        <f t="shared" si="339"/>
        <v>1258</v>
      </c>
    </row>
    <row r="191" spans="1:132" x14ac:dyDescent="0.3">
      <c r="A191" s="19">
        <f>'A. Thermody. result (all suite)'!C147</f>
        <v>1257</v>
      </c>
      <c r="B191" s="19" t="str">
        <f>'A. Thermody. result (all suite)'!A147</f>
        <v>Basanite</v>
      </c>
      <c r="C191" s="24">
        <f>'A. Thermody. result (all suite)'!G147</f>
        <v>98.942167999999995</v>
      </c>
      <c r="D191" s="19">
        <f>'A. Thermody. result (all suite)'!D147</f>
        <v>10000</v>
      </c>
      <c r="E191" s="61">
        <f>'A. Thermody. result (all suite)'!I147</f>
        <v>40.411220999999998</v>
      </c>
      <c r="F191" s="21">
        <f>'A. Thermody. result (all suite)'!J147</f>
        <v>3.5067490000000001</v>
      </c>
      <c r="G191" s="21">
        <f>'A. Thermody. result (all suite)'!K147</f>
        <v>13.380216000000001</v>
      </c>
      <c r="H191" s="21">
        <f>'A. Thermody. result (all suite)'!L147</f>
        <v>2.061604</v>
      </c>
      <c r="I191" s="21">
        <f>'A. Thermody. result (all suite)'!M147</f>
        <v>10.143041</v>
      </c>
      <c r="J191" s="21">
        <f>'A. Thermody. result (all suite)'!N147</f>
        <v>0.179836</v>
      </c>
      <c r="K191" s="21">
        <f>'A. Thermody. result (all suite)'!O147</f>
        <v>9.8160550000000004</v>
      </c>
      <c r="L191" s="21">
        <f>'A. Thermody. result (all suite)'!P147</f>
        <v>12.163907</v>
      </c>
      <c r="M191" s="21">
        <f>'A. Thermody. result (all suite)'!Q147</f>
        <v>1.5563089999999999</v>
      </c>
      <c r="N191" s="21">
        <f>'A. Thermody. result (all suite)'!R147</f>
        <v>2.7285940000000002</v>
      </c>
      <c r="O191" s="21">
        <f>'A. Thermody. result (all suite)'!S147</f>
        <v>1.829169</v>
      </c>
      <c r="P191" s="21">
        <f>'A. Thermody. result (all suite)'!T147</f>
        <v>2.2232989999999999</v>
      </c>
      <c r="Q191" s="21">
        <f t="shared" si="257"/>
        <v>99.999999999999986</v>
      </c>
      <c r="S191" s="19">
        <f t="shared" si="258"/>
        <v>1530</v>
      </c>
      <c r="T191" s="19">
        <f t="shared" si="259"/>
        <v>1</v>
      </c>
      <c r="V191" s="61">
        <f t="shared" si="260"/>
        <v>39.512758727619207</v>
      </c>
      <c r="W191" s="21">
        <f t="shared" si="261"/>
        <v>3.4287834845504901</v>
      </c>
      <c r="X191" s="21">
        <f t="shared" si="262"/>
        <v>13.08273379147416</v>
      </c>
      <c r="Y191" s="21">
        <f t="shared" si="263"/>
        <v>2.0157683788840401</v>
      </c>
      <c r="Z191" s="21">
        <f t="shared" si="264"/>
        <v>9.9175308708774104</v>
      </c>
      <c r="AA191" s="21">
        <f t="shared" si="265"/>
        <v>0.17583770801036</v>
      </c>
      <c r="AB191" s="21">
        <f t="shared" si="266"/>
        <v>9.5978147473455504</v>
      </c>
      <c r="AC191" s="21">
        <f t="shared" si="267"/>
        <v>11.893466977308071</v>
      </c>
      <c r="AD191" s="21">
        <f t="shared" si="268"/>
        <v>1.5217075975660901</v>
      </c>
      <c r="AE191" s="21">
        <f t="shared" si="269"/>
        <v>2.6679291968839398</v>
      </c>
      <c r="AF191" s="21">
        <f t="shared" si="270"/>
        <v>1.7885011039146901</v>
      </c>
      <c r="AG191" s="21">
        <f t="shared" si="271"/>
        <v>95.602832584434012</v>
      </c>
      <c r="AH191" s="21"/>
      <c r="AI191" s="61">
        <f t="shared" si="272"/>
        <v>41.330112988778374</v>
      </c>
      <c r="AJ191" s="21">
        <f t="shared" si="273"/>
        <v>3.5864873371008912</v>
      </c>
      <c r="AK191" s="21">
        <f t="shared" si="274"/>
        <v>13.684462518325303</v>
      </c>
      <c r="AL191" s="21">
        <f t="shared" si="275"/>
        <v>2.108481856020076</v>
      </c>
      <c r="AM191" s="21">
        <f t="shared" si="276"/>
        <v>10.373678899229787</v>
      </c>
      <c r="AN191" s="21">
        <f t="shared" si="277"/>
        <v>0.18392520729452713</v>
      </c>
      <c r="AO191" s="21">
        <f t="shared" si="278"/>
        <v>10.039257716416511</v>
      </c>
      <c r="AP191" s="21">
        <f t="shared" si="279"/>
        <v>12.440496432785149</v>
      </c>
      <c r="AQ191" s="21">
        <f t="shared" si="280"/>
        <v>1.5916971876561883</v>
      </c>
      <c r="AR191" s="21">
        <f t="shared" si="281"/>
        <v>2.7906382319035283</v>
      </c>
      <c r="AS191" s="21">
        <f t="shared" si="282"/>
        <v>1.8707616244896623</v>
      </c>
      <c r="AT191" s="21">
        <f t="shared" si="283"/>
        <v>100.00000000000001</v>
      </c>
      <c r="AU191" s="21"/>
      <c r="AV191" s="21">
        <f>AR191*'[1]diagram lines'!$G$39</f>
        <v>2.3165259785767334</v>
      </c>
      <c r="AW191" s="21">
        <f>AK191*'[1]diagram lines'!$G$40</f>
        <v>7.2427259252540859</v>
      </c>
      <c r="AX191" s="21">
        <f>AQ191*'[1]diagram lines'!$G$38</f>
        <v>1.1808040769350039</v>
      </c>
      <c r="AY191" s="21">
        <f>AP191*'[1]diagram lines'!$G$41</f>
        <v>8.8906957209907862</v>
      </c>
      <c r="AZ191" s="21">
        <f t="shared" si="284"/>
        <v>4.3823354195597162</v>
      </c>
      <c r="BA191" s="21">
        <f t="shared" si="285"/>
        <v>0.58465538060083888</v>
      </c>
      <c r="BB191" s="21">
        <f t="shared" si="286"/>
        <v>2.0709300552973726</v>
      </c>
      <c r="BC191" s="86">
        <f t="shared" si="287"/>
        <v>0.48287483077568555</v>
      </c>
      <c r="BX191" s="61">
        <f t="shared" si="288"/>
        <v>0.67262351864181091</v>
      </c>
      <c r="BY191" s="21">
        <f t="shared" si="289"/>
        <v>4.3900212819228845E-2</v>
      </c>
      <c r="BZ191" s="21">
        <f t="shared" si="290"/>
        <v>0.13123005100039234</v>
      </c>
      <c r="CA191" s="21">
        <f t="shared" si="291"/>
        <v>1.2910038199010583E-2</v>
      </c>
      <c r="CB191" s="21">
        <f t="shared" si="292"/>
        <v>0.14116967292971469</v>
      </c>
      <c r="CC191" s="21">
        <f t="shared" si="293"/>
        <v>2.5350436989004794E-3</v>
      </c>
      <c r="CD191" s="21">
        <f t="shared" si="294"/>
        <v>0.24357456575682385</v>
      </c>
      <c r="CE191" s="21">
        <f t="shared" si="295"/>
        <v>0.21690276390870186</v>
      </c>
      <c r="CF191" s="21">
        <f t="shared" si="296"/>
        <v>2.5105807388288433E-2</v>
      </c>
      <c r="CG191" s="21">
        <f t="shared" si="297"/>
        <v>2.8965966029723993E-2</v>
      </c>
      <c r="CH191" s="21">
        <f t="shared" si="298"/>
        <v>1.2886553852223414E-2</v>
      </c>
      <c r="CI191" s="21">
        <f t="shared" si="299"/>
        <v>0.12337952275249722</v>
      </c>
      <c r="CJ191" s="21">
        <f t="shared" si="300"/>
        <v>1.6551837169773163</v>
      </c>
      <c r="CL191" s="68">
        <f t="shared" si="301"/>
        <v>0.40637393404893496</v>
      </c>
      <c r="CM191" s="19">
        <f t="shared" si="302"/>
        <v>2.6522864120122613E-2</v>
      </c>
      <c r="CN191" s="19">
        <f t="shared" si="303"/>
        <v>7.928428104648326E-2</v>
      </c>
      <c r="CO191" s="19">
        <f t="shared" si="304"/>
        <v>7.7997614806088085E-3</v>
      </c>
      <c r="CP191" s="19">
        <f t="shared" si="305"/>
        <v>8.5289428286255534E-2</v>
      </c>
      <c r="CQ191" s="19">
        <f t="shared" si="306"/>
        <v>1.5315784422589396E-3</v>
      </c>
      <c r="CR191" s="19">
        <f t="shared" si="307"/>
        <v>0.14715862853075781</v>
      </c>
      <c r="CS191" s="19">
        <f t="shared" si="308"/>
        <v>0.13104452495751229</v>
      </c>
      <c r="CT191" s="19">
        <f t="shared" si="309"/>
        <v>1.5167988381456813E-2</v>
      </c>
      <c r="CU191" s="19">
        <f t="shared" si="310"/>
        <v>1.7500151634297984E-2</v>
      </c>
      <c r="CV191" s="19">
        <f t="shared" si="311"/>
        <v>7.7855731179839894E-3</v>
      </c>
      <c r="CW191" s="19">
        <f t="shared" si="312"/>
        <v>7.4541285953327263E-2</v>
      </c>
      <c r="CX191" s="19">
        <f t="shared" si="313"/>
        <v>1.0000000000000002</v>
      </c>
      <c r="CZ191" s="68">
        <f t="shared" si="314"/>
        <v>2.4859999999999999E-5</v>
      </c>
      <c r="DA191" s="19">
        <f t="shared" si="315"/>
        <v>1.9104679999999995E-5</v>
      </c>
      <c r="DB191" s="19">
        <f t="shared" si="316"/>
        <v>3.5539999999999995E-5</v>
      </c>
      <c r="DC191" s="19">
        <f t="shared" si="317"/>
        <v>4.0570129999999995E-5</v>
      </c>
      <c r="DD191" s="19">
        <f t="shared" si="318"/>
        <v>1.3072439999999998E-5</v>
      </c>
      <c r="DE191" s="19">
        <f t="shared" si="319"/>
        <v>1.3072439999999998E-5</v>
      </c>
      <c r="DF191" s="19">
        <f t="shared" si="320"/>
        <v>1.212239E-5</v>
      </c>
      <c r="DG191" s="19">
        <f t="shared" si="321"/>
        <v>1.6755179999999997E-5</v>
      </c>
      <c r="DH191" s="19">
        <f t="shared" si="322"/>
        <v>2.5531759999999999E-5</v>
      </c>
      <c r="DI191" s="19">
        <f t="shared" si="323"/>
        <v>3.782255999999999E-5</v>
      </c>
      <c r="DJ191" s="19">
        <f t="shared" si="324"/>
        <v>0</v>
      </c>
      <c r="DK191" s="19">
        <f t="shared" si="325"/>
        <v>2.1767219999999999E-5</v>
      </c>
      <c r="DM191" s="68">
        <f t="shared" si="326"/>
        <v>982.0975847811751</v>
      </c>
      <c r="DN191" s="19">
        <f t="shared" si="327"/>
        <v>110.89672195061078</v>
      </c>
      <c r="DO191" s="19">
        <f t="shared" si="328"/>
        <v>227.45709891669762</v>
      </c>
      <c r="DP191" s="19">
        <f t="shared" si="329"/>
        <v>30.701008619849645</v>
      </c>
      <c r="DQ191" s="19">
        <f t="shared" si="330"/>
        <v>468.7759456052168</v>
      </c>
      <c r="DR191" s="19">
        <f t="shared" si="331"/>
        <v>8.3113921114840981</v>
      </c>
      <c r="DS191" s="19">
        <f t="shared" si="332"/>
        <v>489.21811043775517</v>
      </c>
      <c r="DT191" s="19">
        <f t="shared" si="333"/>
        <v>438.60925156383223</v>
      </c>
      <c r="DU191" s="19">
        <f t="shared" si="334"/>
        <v>36.827214409288977</v>
      </c>
      <c r="DV191" s="19">
        <f t="shared" si="335"/>
        <v>43.585476074355377</v>
      </c>
      <c r="DX191" s="19">
        <f t="shared" si="336"/>
        <v>61.709027284097715</v>
      </c>
      <c r="DZ191" s="99">
        <f t="shared" si="337"/>
        <v>2898.1888317543639</v>
      </c>
      <c r="EA191" s="21">
        <f t="shared" si="338"/>
        <v>2.8981888317543638</v>
      </c>
      <c r="EB191" s="92">
        <f t="shared" si="339"/>
        <v>1257</v>
      </c>
    </row>
    <row r="192" spans="1:132" x14ac:dyDescent="0.3">
      <c r="A192" s="19">
        <f>'A. Thermody. result (all suite)'!C148</f>
        <v>1256</v>
      </c>
      <c r="B192" s="19" t="str">
        <f>'A. Thermody. result (all suite)'!A148</f>
        <v>Basanite</v>
      </c>
      <c r="C192" s="24">
        <f>'A. Thermody. result (all suite)'!G148</f>
        <v>98.846523000000005</v>
      </c>
      <c r="D192" s="19">
        <f>'A. Thermody. result (all suite)'!D148</f>
        <v>10000</v>
      </c>
      <c r="E192" s="61">
        <f>'A. Thermody. result (all suite)'!I148</f>
        <v>40.411745000000003</v>
      </c>
      <c r="F192" s="21">
        <f>'A. Thermody. result (all suite)'!J148</f>
        <v>3.5101420000000001</v>
      </c>
      <c r="G192" s="21">
        <f>'A. Thermody. result (all suite)'!K148</f>
        <v>13.393162999999999</v>
      </c>
      <c r="H192" s="21">
        <f>'A. Thermody. result (all suite)'!L148</f>
        <v>2.063599</v>
      </c>
      <c r="I192" s="21">
        <f>'A. Thermody. result (all suite)'!M148</f>
        <v>10.138616000000001</v>
      </c>
      <c r="J192" s="21">
        <f>'A. Thermody. result (all suite)'!N148</f>
        <v>0.17982100000000001</v>
      </c>
      <c r="K192" s="21">
        <f>'A. Thermody. result (all suite)'!O148</f>
        <v>9.7821289999999994</v>
      </c>
      <c r="L192" s="21">
        <f>'A. Thermody. result (all suite)'!P148</f>
        <v>12.175348</v>
      </c>
      <c r="M192" s="21">
        <f>'A. Thermody. result (all suite)'!Q148</f>
        <v>1.5578149999999999</v>
      </c>
      <c r="N192" s="21">
        <f>'A. Thermody. result (all suite)'!R148</f>
        <v>2.7312340000000002</v>
      </c>
      <c r="O192" s="21">
        <f>'A. Thermody. result (all suite)'!S148</f>
        <v>1.830938</v>
      </c>
      <c r="P192" s="21">
        <f>'A. Thermody. result (all suite)'!T148</f>
        <v>2.2254499999999999</v>
      </c>
      <c r="Q192" s="21">
        <f t="shared" si="257"/>
        <v>100.00000000000001</v>
      </c>
      <c r="S192" s="19">
        <f t="shared" si="258"/>
        <v>1529</v>
      </c>
      <c r="T192" s="19">
        <f t="shared" si="259"/>
        <v>1</v>
      </c>
      <c r="V192" s="61">
        <f t="shared" si="260"/>
        <v>39.512401820897509</v>
      </c>
      <c r="W192" s="21">
        <f t="shared" si="261"/>
        <v>3.4320255448610006</v>
      </c>
      <c r="X192" s="21">
        <f t="shared" si="262"/>
        <v>13.095104854016499</v>
      </c>
      <c r="Y192" s="21">
        <f t="shared" si="263"/>
        <v>2.0176746360545001</v>
      </c>
      <c r="Z192" s="21">
        <f t="shared" si="264"/>
        <v>9.9129861702280007</v>
      </c>
      <c r="AA192" s="21">
        <f t="shared" si="265"/>
        <v>0.17581917355550003</v>
      </c>
      <c r="AB192" s="21">
        <f t="shared" si="266"/>
        <v>9.5644326101695007</v>
      </c>
      <c r="AC192" s="21">
        <f t="shared" si="267"/>
        <v>11.904391717934001</v>
      </c>
      <c r="AD192" s="21">
        <f t="shared" si="268"/>
        <v>1.5231466060825001</v>
      </c>
      <c r="AE192" s="21">
        <f t="shared" si="269"/>
        <v>2.6704517529470002</v>
      </c>
      <c r="AF192" s="21">
        <f t="shared" si="270"/>
        <v>1.7901913902790001</v>
      </c>
      <c r="AG192" s="21">
        <f t="shared" si="271"/>
        <v>95.598626277025019</v>
      </c>
      <c r="AH192" s="21"/>
      <c r="AI192" s="61">
        <f t="shared" si="272"/>
        <v>41.331558161096112</v>
      </c>
      <c r="AJ192" s="21">
        <f t="shared" si="273"/>
        <v>3.5900364665447193</v>
      </c>
      <c r="AK192" s="21">
        <f t="shared" si="274"/>
        <v>13.698005258014479</v>
      </c>
      <c r="AL192" s="21">
        <f t="shared" si="275"/>
        <v>2.1105686500219125</v>
      </c>
      <c r="AM192" s="21">
        <f t="shared" si="276"/>
        <v>10.369381398329114</v>
      </c>
      <c r="AN192" s="21">
        <f t="shared" si="277"/>
        <v>0.18391391215812294</v>
      </c>
      <c r="AO192" s="21">
        <f t="shared" si="278"/>
        <v>10.004780385079755</v>
      </c>
      <c r="AP192" s="21">
        <f t="shared" si="279"/>
        <v>12.452471527611221</v>
      </c>
      <c r="AQ192" s="21">
        <f t="shared" si="280"/>
        <v>1.5932724824609263</v>
      </c>
      <c r="AR192" s="21">
        <f t="shared" si="281"/>
        <v>2.7933997139337379</v>
      </c>
      <c r="AS192" s="21">
        <f t="shared" si="282"/>
        <v>1.872612044749886</v>
      </c>
      <c r="AT192" s="21">
        <f t="shared" si="283"/>
        <v>99.999999999999986</v>
      </c>
      <c r="AU192" s="21"/>
      <c r="AV192" s="21">
        <f>AR192*'[1]diagram lines'!$G$39</f>
        <v>2.3188183018127657</v>
      </c>
      <c r="AW192" s="21">
        <f>AK192*'[1]diagram lines'!$G$40</f>
        <v>7.2498936420507389</v>
      </c>
      <c r="AX192" s="21">
        <f>AQ192*'[1]diagram lines'!$G$38</f>
        <v>1.1819727128679154</v>
      </c>
      <c r="AY192" s="21">
        <f>AP192*'[1]diagram lines'!$G$41</f>
        <v>8.8992538139016162</v>
      </c>
      <c r="AZ192" s="21">
        <f t="shared" si="284"/>
        <v>4.386672196394664</v>
      </c>
      <c r="BA192" s="21">
        <f t="shared" si="285"/>
        <v>0.58466672840888612</v>
      </c>
      <c r="BB192" s="21">
        <f t="shared" si="286"/>
        <v>2.0709301445439254</v>
      </c>
      <c r="BC192" s="86">
        <f t="shared" si="287"/>
        <v>0.48287480996623711</v>
      </c>
      <c r="BX192" s="61">
        <f t="shared" si="288"/>
        <v>0.67263224034620517</v>
      </c>
      <c r="BY192" s="21">
        <f t="shared" si="289"/>
        <v>4.3942689033550329E-2</v>
      </c>
      <c r="BZ192" s="21">
        <f t="shared" si="290"/>
        <v>0.13135703216947822</v>
      </c>
      <c r="CA192" s="21">
        <f t="shared" si="291"/>
        <v>1.2922531154111089E-2</v>
      </c>
      <c r="CB192" s="21">
        <f t="shared" si="292"/>
        <v>0.14110808629088381</v>
      </c>
      <c r="CC192" s="21">
        <f t="shared" si="293"/>
        <v>2.5348322526078377E-3</v>
      </c>
      <c r="CD192" s="21">
        <f t="shared" si="294"/>
        <v>0.24273272952853597</v>
      </c>
      <c r="CE192" s="21">
        <f t="shared" si="295"/>
        <v>0.21710677603423681</v>
      </c>
      <c r="CF192" s="21">
        <f t="shared" si="296"/>
        <v>2.5130101629295045E-2</v>
      </c>
      <c r="CG192" s="21">
        <f t="shared" si="297"/>
        <v>2.8993991507431E-2</v>
      </c>
      <c r="CH192" s="21">
        <f t="shared" si="298"/>
        <v>1.2899016513554643E-2</v>
      </c>
      <c r="CI192" s="21">
        <f t="shared" si="299"/>
        <v>0.12349889012208656</v>
      </c>
      <c r="CJ192" s="21">
        <f t="shared" si="300"/>
        <v>1.6548589165819769</v>
      </c>
      <c r="CL192" s="68">
        <f t="shared" si="301"/>
        <v>0.40645896372573637</v>
      </c>
      <c r="CM192" s="19">
        <f t="shared" si="302"/>
        <v>2.6553737356844666E-2</v>
      </c>
      <c r="CN192" s="19">
        <f t="shared" si="303"/>
        <v>7.9376574554638882E-2</v>
      </c>
      <c r="CO192" s="19">
        <f t="shared" si="304"/>
        <v>7.8088416025227638E-3</v>
      </c>
      <c r="CP192" s="19">
        <f t="shared" si="305"/>
        <v>8.526895246292962E-2</v>
      </c>
      <c r="CQ192" s="19">
        <f t="shared" si="306"/>
        <v>1.5317512733009281E-3</v>
      </c>
      <c r="CR192" s="19">
        <f t="shared" si="307"/>
        <v>0.14667880572555847</v>
      </c>
      <c r="CS192" s="19">
        <f t="shared" si="308"/>
        <v>0.13119352584005126</v>
      </c>
      <c r="CT192" s="19">
        <f t="shared" si="309"/>
        <v>1.5185645965034852E-2</v>
      </c>
      <c r="CU192" s="19">
        <f t="shared" si="310"/>
        <v>1.7520521669192528E-2</v>
      </c>
      <c r="CV192" s="19">
        <f t="shared" si="311"/>
        <v>7.7946321491845815E-3</v>
      </c>
      <c r="CW192" s="19">
        <f t="shared" si="312"/>
        <v>7.4628047675004805E-2</v>
      </c>
      <c r="CX192" s="19">
        <f t="shared" si="313"/>
        <v>0.99999999999999978</v>
      </c>
      <c r="CZ192" s="68">
        <f t="shared" si="314"/>
        <v>2.4859999999999999E-5</v>
      </c>
      <c r="DA192" s="19">
        <f t="shared" si="315"/>
        <v>1.9097439999999997E-5</v>
      </c>
      <c r="DB192" s="19">
        <f t="shared" si="316"/>
        <v>3.5539999999999995E-5</v>
      </c>
      <c r="DC192" s="19">
        <f t="shared" si="317"/>
        <v>4.0561039999999996E-5</v>
      </c>
      <c r="DD192" s="19">
        <f t="shared" si="318"/>
        <v>1.3069519999999997E-5</v>
      </c>
      <c r="DE192" s="19">
        <f t="shared" si="319"/>
        <v>1.3069519999999997E-5</v>
      </c>
      <c r="DF192" s="19">
        <f t="shared" si="320"/>
        <v>1.211912E-5</v>
      </c>
      <c r="DG192" s="19">
        <f t="shared" si="321"/>
        <v>1.675144E-5</v>
      </c>
      <c r="DH192" s="19">
        <f t="shared" si="322"/>
        <v>2.5524079999999997E-5</v>
      </c>
      <c r="DI192" s="19">
        <f t="shared" si="323"/>
        <v>3.7810479999999992E-5</v>
      </c>
      <c r="DJ192" s="19">
        <f t="shared" si="324"/>
        <v>0</v>
      </c>
      <c r="DK192" s="19">
        <f t="shared" si="325"/>
        <v>2.1757759999999997E-5</v>
      </c>
      <c r="DM192" s="68">
        <f t="shared" si="326"/>
        <v>982.3030788673467</v>
      </c>
      <c r="DN192" s="19">
        <f t="shared" si="327"/>
        <v>111.06789915636608</v>
      </c>
      <c r="DO192" s="19">
        <f t="shared" si="328"/>
        <v>227.7218779288402</v>
      </c>
      <c r="DP192" s="19">
        <f t="shared" si="329"/>
        <v>30.743637626324674</v>
      </c>
      <c r="DQ192" s="19">
        <f t="shared" si="330"/>
        <v>468.76811347788549</v>
      </c>
      <c r="DR192" s="19">
        <f t="shared" si="331"/>
        <v>8.3141871566796528</v>
      </c>
      <c r="DS192" s="19">
        <f t="shared" si="332"/>
        <v>487.75454577065051</v>
      </c>
      <c r="DT192" s="19">
        <f t="shared" si="333"/>
        <v>439.20599835656367</v>
      </c>
      <c r="DU192" s="19">
        <f t="shared" si="334"/>
        <v>36.881180178580799</v>
      </c>
      <c r="DV192" s="19">
        <f t="shared" si="335"/>
        <v>43.650150467223284</v>
      </c>
      <c r="DX192" s="19">
        <f t="shared" si="336"/>
        <v>61.807714539713039</v>
      </c>
      <c r="DZ192" s="99">
        <f t="shared" si="337"/>
        <v>2898.218383526174</v>
      </c>
      <c r="EA192" s="21">
        <f t="shared" si="338"/>
        <v>2.8982183835261739</v>
      </c>
      <c r="EB192" s="92">
        <f t="shared" si="339"/>
        <v>1256</v>
      </c>
    </row>
    <row r="193" spans="1:132" x14ac:dyDescent="0.3">
      <c r="A193" s="19">
        <f>'A. Thermody. result (all suite)'!C149</f>
        <v>1255</v>
      </c>
      <c r="B193" s="19" t="str">
        <f>'A. Thermody. result (all suite)'!A149</f>
        <v>Basanite</v>
      </c>
      <c r="C193" s="24">
        <f>'A. Thermody. result (all suite)'!G149</f>
        <v>98.751187000000002</v>
      </c>
      <c r="D193" s="19">
        <f>'A. Thermody. result (all suite)'!D149</f>
        <v>10000</v>
      </c>
      <c r="E193" s="61">
        <f>'A. Thermody. result (all suite)'!I149</f>
        <v>40.412275000000001</v>
      </c>
      <c r="F193" s="21">
        <f>'A. Thermody. result (all suite)'!J149</f>
        <v>3.5135299999999998</v>
      </c>
      <c r="G193" s="21">
        <f>'A. Thermody. result (all suite)'!K149</f>
        <v>13.406093</v>
      </c>
      <c r="H193" s="21">
        <f>'A. Thermody. result (all suite)'!L149</f>
        <v>2.065591</v>
      </c>
      <c r="I193" s="21">
        <f>'A. Thermody. result (all suite)'!M149</f>
        <v>10.134159</v>
      </c>
      <c r="J193" s="21">
        <f>'A. Thermody. result (all suite)'!N149</f>
        <v>0.17980399999999999</v>
      </c>
      <c r="K193" s="21">
        <f>'A. Thermody. result (all suite)'!O149</f>
        <v>9.7482780000000009</v>
      </c>
      <c r="L193" s="21">
        <f>'A. Thermody. result (all suite)'!P149</f>
        <v>12.186774</v>
      </c>
      <c r="M193" s="21">
        <f>'A. Thermody. result (all suite)'!Q149</f>
        <v>1.5593189999999999</v>
      </c>
      <c r="N193" s="21">
        <f>'A. Thermody. result (all suite)'!R149</f>
        <v>2.7338710000000002</v>
      </c>
      <c r="O193" s="21">
        <f>'A. Thermody. result (all suite)'!S149</f>
        <v>1.8327059999999999</v>
      </c>
      <c r="P193" s="21">
        <f>'A. Thermody. result (all suite)'!T149</f>
        <v>2.2275990000000001</v>
      </c>
      <c r="Q193" s="21">
        <f t="shared" si="257"/>
        <v>99.999999000000003</v>
      </c>
      <c r="S193" s="19">
        <f t="shared" si="258"/>
        <v>1528</v>
      </c>
      <c r="T193" s="19">
        <f t="shared" si="259"/>
        <v>1</v>
      </c>
      <c r="V193" s="61">
        <f t="shared" si="260"/>
        <v>39.512051557220516</v>
      </c>
      <c r="W193" s="21">
        <f t="shared" si="261"/>
        <v>3.4352626400726263</v>
      </c>
      <c r="X193" s="21">
        <f t="shared" si="262"/>
        <v>13.107459003406591</v>
      </c>
      <c r="Y193" s="21">
        <f t="shared" si="263"/>
        <v>2.019577915079779</v>
      </c>
      <c r="Z193" s="21">
        <f t="shared" si="264"/>
        <v>9.908410573200106</v>
      </c>
      <c r="AA193" s="21">
        <f t="shared" si="265"/>
        <v>0.17579868785398686</v>
      </c>
      <c r="AB193" s="21">
        <f t="shared" si="266"/>
        <v>9.5311254545832558</v>
      </c>
      <c r="AC193" s="21">
        <f t="shared" si="267"/>
        <v>11.915301541529017</v>
      </c>
      <c r="AD193" s="21">
        <f t="shared" si="268"/>
        <v>1.5245836252018363</v>
      </c>
      <c r="AE193" s="21">
        <f t="shared" si="269"/>
        <v>2.6729713163337134</v>
      </c>
      <c r="AF193" s="21">
        <f t="shared" si="270"/>
        <v>1.7918806590628065</v>
      </c>
      <c r="AG193" s="21">
        <f t="shared" si="271"/>
        <v>95.594422973544255</v>
      </c>
      <c r="AH193" s="21"/>
      <c r="AI193" s="61">
        <f t="shared" si="272"/>
        <v>41.333009110955636</v>
      </c>
      <c r="AJ193" s="21">
        <f t="shared" si="273"/>
        <v>3.5935806014785348</v>
      </c>
      <c r="AK193" s="21">
        <f t="shared" si="274"/>
        <v>13.711531066026811</v>
      </c>
      <c r="AL193" s="21">
        <f t="shared" si="275"/>
        <v>2.1126524458845228</v>
      </c>
      <c r="AM193" s="21">
        <f t="shared" si="276"/>
        <v>10.365050873252571</v>
      </c>
      <c r="AN193" s="21">
        <f t="shared" si="277"/>
        <v>0.18390056907675373</v>
      </c>
      <c r="AO193" s="21">
        <f t="shared" si="278"/>
        <v>9.9703781435251653</v>
      </c>
      <c r="AP193" s="21">
        <f t="shared" si="279"/>
        <v>12.464431680106038</v>
      </c>
      <c r="AQ193" s="21">
        <f t="shared" si="280"/>
        <v>1.5948457846999764</v>
      </c>
      <c r="AR193" s="21">
        <f t="shared" si="281"/>
        <v>2.7961582205203102</v>
      </c>
      <c r="AS193" s="21">
        <f t="shared" si="282"/>
        <v>1.8744615044736546</v>
      </c>
      <c r="AT193" s="21">
        <f t="shared" si="283"/>
        <v>99.999999999999972</v>
      </c>
      <c r="AU193" s="21"/>
      <c r="AV193" s="21">
        <f>AR193*'[1]diagram lines'!$G$39</f>
        <v>2.321108155114715</v>
      </c>
      <c r="AW193" s="21">
        <f>AK193*'[1]diagram lines'!$G$40</f>
        <v>7.2570523974800984</v>
      </c>
      <c r="AX193" s="21">
        <f>AQ193*'[1]diagram lines'!$G$38</f>
        <v>1.183139870611567</v>
      </c>
      <c r="AY193" s="21">
        <f>AP193*'[1]diagram lines'!$G$41</f>
        <v>8.9078012281613752</v>
      </c>
      <c r="AZ193" s="21">
        <f t="shared" si="284"/>
        <v>4.391004005220287</v>
      </c>
      <c r="BA193" s="21">
        <f t="shared" si="285"/>
        <v>0.58467802125479562</v>
      </c>
      <c r="BB193" s="21">
        <f t="shared" si="286"/>
        <v>2.0709300095777379</v>
      </c>
      <c r="BC193" s="86">
        <f t="shared" si="287"/>
        <v>0.48287484143604625</v>
      </c>
      <c r="BX193" s="61">
        <f t="shared" si="288"/>
        <v>0.67264106191744344</v>
      </c>
      <c r="BY193" s="21">
        <f t="shared" si="289"/>
        <v>4.3985102653980972E-2</v>
      </c>
      <c r="BZ193" s="21">
        <f t="shared" si="290"/>
        <v>0.13148384660651236</v>
      </c>
      <c r="CA193" s="21">
        <f t="shared" si="291"/>
        <v>1.2935005322812949E-2</v>
      </c>
      <c r="CB193" s="21">
        <f t="shared" si="292"/>
        <v>0.14104605427974951</v>
      </c>
      <c r="CC193" s="21">
        <f t="shared" si="293"/>
        <v>2.534592613476177E-3</v>
      </c>
      <c r="CD193" s="21">
        <f t="shared" si="294"/>
        <v>0.24189275434243179</v>
      </c>
      <c r="CE193" s="21">
        <f t="shared" si="295"/>
        <v>0.21731052068473608</v>
      </c>
      <c r="CF193" s="21">
        <f t="shared" si="296"/>
        <v>2.5154363607033391E-2</v>
      </c>
      <c r="CG193" s="21">
        <f t="shared" si="297"/>
        <v>2.9021985138004247E-2</v>
      </c>
      <c r="CH193" s="21">
        <f t="shared" si="298"/>
        <v>1.2911472129854027E-2</v>
      </c>
      <c r="CI193" s="21">
        <f t="shared" si="299"/>
        <v>0.12361814650388459</v>
      </c>
      <c r="CJ193" s="21">
        <f t="shared" si="300"/>
        <v>1.6545349057999197</v>
      </c>
      <c r="CL193" s="68">
        <f t="shared" si="301"/>
        <v>0.40654389312641365</v>
      </c>
      <c r="CM193" s="19">
        <f t="shared" si="302"/>
        <v>2.6584572195964308E-2</v>
      </c>
      <c r="CN193" s="19">
        <f t="shared" si="303"/>
        <v>7.9468765600290384E-2</v>
      </c>
      <c r="CO193" s="19">
        <f t="shared" si="304"/>
        <v>7.8179102039308435E-3</v>
      </c>
      <c r="CP193" s="19">
        <f t="shared" si="305"/>
        <v>8.5248158733500889E-2</v>
      </c>
      <c r="CQ193" s="19">
        <f t="shared" si="306"/>
        <v>1.5319064013646633E-3</v>
      </c>
      <c r="CR193" s="19">
        <f t="shared" si="307"/>
        <v>0.14619984957372878</v>
      </c>
      <c r="CS193" s="19">
        <f t="shared" si="308"/>
        <v>0.1313423608791576</v>
      </c>
      <c r="CT193" s="19">
        <f t="shared" si="309"/>
        <v>1.5203283725750099E-2</v>
      </c>
      <c r="CU193" s="19">
        <f t="shared" si="310"/>
        <v>1.7540872082099083E-2</v>
      </c>
      <c r="CV193" s="19">
        <f t="shared" si="311"/>
        <v>7.8036867548658363E-3</v>
      </c>
      <c r="CW193" s="19">
        <f t="shared" si="312"/>
        <v>7.4714740722933728E-2</v>
      </c>
      <c r="CX193" s="19">
        <f t="shared" si="313"/>
        <v>1</v>
      </c>
      <c r="CZ193" s="68">
        <f t="shared" si="314"/>
        <v>2.4859999999999999E-5</v>
      </c>
      <c r="DA193" s="19">
        <f t="shared" si="315"/>
        <v>1.9090199999999996E-5</v>
      </c>
      <c r="DB193" s="19">
        <f t="shared" si="316"/>
        <v>3.5539999999999995E-5</v>
      </c>
      <c r="DC193" s="19">
        <f t="shared" si="317"/>
        <v>4.0551949999999997E-5</v>
      </c>
      <c r="DD193" s="19">
        <f t="shared" si="318"/>
        <v>1.3066599999999998E-5</v>
      </c>
      <c r="DE193" s="19">
        <f t="shared" si="319"/>
        <v>1.3066599999999998E-5</v>
      </c>
      <c r="DF193" s="19">
        <f t="shared" si="320"/>
        <v>1.211585E-5</v>
      </c>
      <c r="DG193" s="19">
        <f t="shared" si="321"/>
        <v>1.6747699999999999E-5</v>
      </c>
      <c r="DH193" s="19">
        <f t="shared" si="322"/>
        <v>2.5516399999999998E-5</v>
      </c>
      <c r="DI193" s="19">
        <f t="shared" si="323"/>
        <v>3.7798399999999994E-5</v>
      </c>
      <c r="DJ193" s="19">
        <f t="shared" si="324"/>
        <v>0</v>
      </c>
      <c r="DK193" s="19">
        <f t="shared" si="325"/>
        <v>2.17483E-5</v>
      </c>
      <c r="DM193" s="68">
        <f t="shared" si="326"/>
        <v>982.50833061282913</v>
      </c>
      <c r="DN193" s="19">
        <f t="shared" si="327"/>
        <v>111.23904553192891</v>
      </c>
      <c r="DO193" s="19">
        <f t="shared" si="328"/>
        <v>227.98636298834012</v>
      </c>
      <c r="DP193" s="19">
        <f t="shared" si="329"/>
        <v>30.786240377237505</v>
      </c>
      <c r="DQ193" s="19">
        <f t="shared" si="330"/>
        <v>468.758529763063</v>
      </c>
      <c r="DR193" s="19">
        <f t="shared" si="331"/>
        <v>8.3168873396912151</v>
      </c>
      <c r="DS193" s="19">
        <f t="shared" si="332"/>
        <v>486.29307376876324</v>
      </c>
      <c r="DT193" s="19">
        <f t="shared" si="333"/>
        <v>439.80245634344766</v>
      </c>
      <c r="DU193" s="19">
        <f t="shared" si="334"/>
        <v>36.935130275401256</v>
      </c>
      <c r="DV193" s="19">
        <f t="shared" si="335"/>
        <v>43.714817297391789</v>
      </c>
      <c r="DX193" s="19">
        <f t="shared" si="336"/>
        <v>61.906430747564904</v>
      </c>
      <c r="DZ193" s="99">
        <f t="shared" si="337"/>
        <v>2898.2473050456588</v>
      </c>
      <c r="EA193" s="21">
        <f t="shared" si="338"/>
        <v>2.898247305045659</v>
      </c>
      <c r="EB193" s="92">
        <f t="shared" si="339"/>
        <v>1255</v>
      </c>
    </row>
    <row r="194" spans="1:132" x14ac:dyDescent="0.3">
      <c r="A194" s="19">
        <f>'A. Thermody. result (all suite)'!C150</f>
        <v>1254</v>
      </c>
      <c r="B194" s="19" t="str">
        <f>'A. Thermody. result (all suite)'!A150</f>
        <v>Basanite</v>
      </c>
      <c r="C194" s="24">
        <f>'A. Thermody. result (all suite)'!G150</f>
        <v>98.656155999999996</v>
      </c>
      <c r="D194" s="19">
        <f>'A. Thermody. result (all suite)'!D150</f>
        <v>10000</v>
      </c>
      <c r="E194" s="61">
        <f>'A. Thermody. result (all suite)'!I150</f>
        <v>40.412812000000002</v>
      </c>
      <c r="F194" s="21">
        <f>'A. Thermody. result (all suite)'!J150</f>
        <v>3.516915</v>
      </c>
      <c r="G194" s="21">
        <f>'A. Thermody. result (all suite)'!K150</f>
        <v>13.419007000000001</v>
      </c>
      <c r="H194" s="21">
        <f>'A. Thermody. result (all suite)'!L150</f>
        <v>2.0675810000000001</v>
      </c>
      <c r="I194" s="21">
        <f>'A. Thermody. result (all suite)'!M150</f>
        <v>10.129671</v>
      </c>
      <c r="J194" s="21">
        <f>'A. Thermody. result (all suite)'!N150</f>
        <v>0.179788</v>
      </c>
      <c r="K194" s="21">
        <f>'A. Thermody. result (all suite)'!O150</f>
        <v>9.7145010000000003</v>
      </c>
      <c r="L194" s="21">
        <f>'A. Thermody. result (all suite)'!P150</f>
        <v>12.198183999999999</v>
      </c>
      <c r="M194" s="21">
        <f>'A. Thermody. result (all suite)'!Q150</f>
        <v>1.560821</v>
      </c>
      <c r="N194" s="21">
        <f>'A. Thermody. result (all suite)'!R150</f>
        <v>2.736504</v>
      </c>
      <c r="O194" s="21">
        <f>'A. Thermody. result (all suite)'!S150</f>
        <v>1.834471</v>
      </c>
      <c r="P194" s="21">
        <f>'A. Thermody. result (all suite)'!T150</f>
        <v>2.2297440000000002</v>
      </c>
      <c r="Q194" s="21">
        <f t="shared" si="257"/>
        <v>99.999998999999988</v>
      </c>
      <c r="S194" s="19">
        <f t="shared" si="258"/>
        <v>1527</v>
      </c>
      <c r="T194" s="19">
        <f t="shared" si="259"/>
        <v>1</v>
      </c>
      <c r="V194" s="61">
        <f t="shared" si="260"/>
        <v>39.511709740187698</v>
      </c>
      <c r="W194" s="21">
        <f t="shared" si="261"/>
        <v>3.4384967980182184</v>
      </c>
      <c r="X194" s="21">
        <f t="shared" si="262"/>
        <v>13.119797493565825</v>
      </c>
      <c r="Y194" s="21">
        <f t="shared" si="263"/>
        <v>2.0214792362463427</v>
      </c>
      <c r="Z194" s="21">
        <f t="shared" si="264"/>
        <v>9.9038052663991039</v>
      </c>
      <c r="AA194" s="21">
        <f t="shared" si="265"/>
        <v>0.1757791878171919</v>
      </c>
      <c r="AB194" s="21">
        <f t="shared" si="266"/>
        <v>9.497892494656476</v>
      </c>
      <c r="AC194" s="21">
        <f t="shared" si="267"/>
        <v>11.926195721431156</v>
      </c>
      <c r="AD194" s="21">
        <f t="shared" si="268"/>
        <v>1.5260186870537371</v>
      </c>
      <c r="AE194" s="21">
        <f t="shared" si="269"/>
        <v>2.6754869656400699</v>
      </c>
      <c r="AF194" s="21">
        <f t="shared" si="270"/>
        <v>1.7935669925367199</v>
      </c>
      <c r="AG194" s="21">
        <f t="shared" si="271"/>
        <v>95.590228583552559</v>
      </c>
      <c r="AH194" s="21"/>
      <c r="AI194" s="61">
        <f t="shared" si="272"/>
        <v>41.334465170414042</v>
      </c>
      <c r="AJ194" s="21">
        <f t="shared" si="273"/>
        <v>3.5971216399098065</v>
      </c>
      <c r="AK194" s="21">
        <f t="shared" si="274"/>
        <v>13.725040402114116</v>
      </c>
      <c r="AL194" s="21">
        <f t="shared" si="275"/>
        <v>2.1147341796336727</v>
      </c>
      <c r="AM194" s="21">
        <f t="shared" si="276"/>
        <v>10.360687920881457</v>
      </c>
      <c r="AN194" s="21">
        <f t="shared" si="277"/>
        <v>0.18388823881046437</v>
      </c>
      <c r="AO194" s="21">
        <f t="shared" si="278"/>
        <v>9.9360495684500343</v>
      </c>
      <c r="AP194" s="21">
        <f t="shared" si="279"/>
        <v>12.476375355674378</v>
      </c>
      <c r="AQ194" s="21">
        <f t="shared" si="280"/>
        <v>1.5964170288806139</v>
      </c>
      <c r="AR194" s="21">
        <f t="shared" si="281"/>
        <v>2.7989126140665173</v>
      </c>
      <c r="AS194" s="21">
        <f t="shared" si="282"/>
        <v>1.8763078811648795</v>
      </c>
      <c r="AT194" s="21">
        <f t="shared" si="283"/>
        <v>99.999999999999986</v>
      </c>
      <c r="AU194" s="21"/>
      <c r="AV194" s="21">
        <f>AR194*'[1]diagram lines'!$G$39</f>
        <v>2.3233945941565324</v>
      </c>
      <c r="AW194" s="21">
        <f>AK194*'[1]diagram lines'!$G$40</f>
        <v>7.2642024348733436</v>
      </c>
      <c r="AX194" s="21">
        <f>AQ194*'[1]diagram lines'!$G$38</f>
        <v>1.1843055015800359</v>
      </c>
      <c r="AY194" s="21">
        <f>AP194*'[1]diagram lines'!$G$41</f>
        <v>8.9163368670598757</v>
      </c>
      <c r="AZ194" s="21">
        <f t="shared" si="284"/>
        <v>4.3953296429471314</v>
      </c>
      <c r="BA194" s="21">
        <f t="shared" si="285"/>
        <v>0.58468937726327341</v>
      </c>
      <c r="BB194" s="21">
        <f t="shared" si="286"/>
        <v>2.0709303066424103</v>
      </c>
      <c r="BC194" s="86">
        <f t="shared" si="287"/>
        <v>0.48287477217004726</v>
      </c>
      <c r="BX194" s="61">
        <f t="shared" si="288"/>
        <v>0.67265000000000008</v>
      </c>
      <c r="BY194" s="21">
        <f t="shared" si="289"/>
        <v>4.402747871807712E-2</v>
      </c>
      <c r="BZ194" s="21">
        <f t="shared" si="290"/>
        <v>0.13161050411926248</v>
      </c>
      <c r="CA194" s="21">
        <f t="shared" si="291"/>
        <v>1.2947466967249046E-2</v>
      </c>
      <c r="CB194" s="21">
        <f t="shared" si="292"/>
        <v>0.14098359081419626</v>
      </c>
      <c r="CC194" s="21">
        <f t="shared" si="293"/>
        <v>2.5343670707640262E-3</v>
      </c>
      <c r="CD194" s="21">
        <f t="shared" si="294"/>
        <v>0.24105461538461539</v>
      </c>
      <c r="CE194" s="21">
        <f t="shared" si="295"/>
        <v>0.21751398002853067</v>
      </c>
      <c r="CF194" s="21">
        <f t="shared" si="296"/>
        <v>2.5178593321503469E-2</v>
      </c>
      <c r="CG194" s="21">
        <f t="shared" si="297"/>
        <v>2.9049936305732483E-2</v>
      </c>
      <c r="CH194" s="21">
        <f t="shared" si="298"/>
        <v>1.2923906611057882E-2</v>
      </c>
      <c r="CI194" s="21">
        <f t="shared" si="299"/>
        <v>0.1237371809100999</v>
      </c>
      <c r="CJ194" s="21">
        <f t="shared" si="300"/>
        <v>1.6542116202510886</v>
      </c>
      <c r="CL194" s="68">
        <f t="shared" si="301"/>
        <v>0.40662874795783399</v>
      </c>
      <c r="CM194" s="19">
        <f t="shared" si="302"/>
        <v>2.6615384742246159E-2</v>
      </c>
      <c r="CN194" s="19">
        <f t="shared" si="303"/>
        <v>7.9560863016598593E-2</v>
      </c>
      <c r="CO194" s="19">
        <f t="shared" si="304"/>
        <v>7.8269713552633503E-3</v>
      </c>
      <c r="CP194" s="19">
        <f t="shared" si="305"/>
        <v>8.5227058671487693E-2</v>
      </c>
      <c r="CQ194" s="19">
        <f t="shared" si="306"/>
        <v>1.5320694400510503E-3</v>
      </c>
      <c r="CR194" s="19">
        <f t="shared" si="307"/>
        <v>0.14572175194128206</v>
      </c>
      <c r="CS194" s="19">
        <f t="shared" si="308"/>
        <v>0.13149102410217309</v>
      </c>
      <c r="CT194" s="19">
        <f t="shared" si="309"/>
        <v>1.5220902219077433E-2</v>
      </c>
      <c r="CU194" s="19">
        <f t="shared" si="310"/>
        <v>1.7561197098423881E-2</v>
      </c>
      <c r="CV194" s="19">
        <f t="shared" si="311"/>
        <v>7.8127287058328086E-3</v>
      </c>
      <c r="CW194" s="19">
        <f t="shared" si="312"/>
        <v>7.4801300749730043E-2</v>
      </c>
      <c r="CX194" s="19">
        <f t="shared" si="313"/>
        <v>1</v>
      </c>
      <c r="CZ194" s="68">
        <f t="shared" si="314"/>
        <v>2.4859999999999999E-5</v>
      </c>
      <c r="DA194" s="19">
        <f t="shared" si="315"/>
        <v>1.9082959999999997E-5</v>
      </c>
      <c r="DB194" s="19">
        <f t="shared" si="316"/>
        <v>3.5539999999999995E-5</v>
      </c>
      <c r="DC194" s="19">
        <f t="shared" si="317"/>
        <v>4.0542859999999998E-5</v>
      </c>
      <c r="DD194" s="19">
        <f t="shared" si="318"/>
        <v>1.3063679999999999E-5</v>
      </c>
      <c r="DE194" s="19">
        <f t="shared" si="319"/>
        <v>1.3063679999999999E-5</v>
      </c>
      <c r="DF194" s="19">
        <f t="shared" si="320"/>
        <v>1.211258E-5</v>
      </c>
      <c r="DG194" s="19">
        <f t="shared" si="321"/>
        <v>1.6743959999999998E-5</v>
      </c>
      <c r="DH194" s="19">
        <f t="shared" si="322"/>
        <v>2.5508719999999997E-5</v>
      </c>
      <c r="DI194" s="19">
        <f t="shared" si="323"/>
        <v>3.7786319999999989E-5</v>
      </c>
      <c r="DJ194" s="19">
        <f t="shared" si="324"/>
        <v>0</v>
      </c>
      <c r="DK194" s="19">
        <f t="shared" si="325"/>
        <v>2.1738839999999999E-5</v>
      </c>
      <c r="DM194" s="68">
        <f t="shared" si="326"/>
        <v>982.7134021442746</v>
      </c>
      <c r="DN194" s="19">
        <f t="shared" si="327"/>
        <v>111.41022845568105</v>
      </c>
      <c r="DO194" s="19">
        <f t="shared" si="328"/>
        <v>228.25057943647701</v>
      </c>
      <c r="DP194" s="19">
        <f t="shared" si="329"/>
        <v>30.828832887517173</v>
      </c>
      <c r="DQ194" s="19">
        <f t="shared" si="330"/>
        <v>468.74725694034072</v>
      </c>
      <c r="DR194" s="19">
        <f t="shared" si="331"/>
        <v>8.3196316870301104</v>
      </c>
      <c r="DS194" s="19">
        <f t="shared" si="332"/>
        <v>484.83366906420162</v>
      </c>
      <c r="DT194" s="19">
        <f t="shared" si="333"/>
        <v>440.39860532692791</v>
      </c>
      <c r="DU194" s="19">
        <f t="shared" si="334"/>
        <v>36.989066035481599</v>
      </c>
      <c r="DV194" s="19">
        <f t="shared" si="335"/>
        <v>43.77946216174346</v>
      </c>
      <c r="DX194" s="19">
        <f t="shared" si="336"/>
        <v>62.005122605904241</v>
      </c>
      <c r="DZ194" s="99">
        <f t="shared" si="337"/>
        <v>2898.2758567455794</v>
      </c>
      <c r="EA194" s="21">
        <f t="shared" si="338"/>
        <v>2.8982758567455793</v>
      </c>
      <c r="EB194" s="92">
        <f t="shared" si="339"/>
        <v>1254</v>
      </c>
    </row>
    <row r="195" spans="1:132" x14ac:dyDescent="0.3">
      <c r="A195" s="19">
        <f>'A. Thermody. result (all suite)'!C151</f>
        <v>1253</v>
      </c>
      <c r="B195" s="19" t="str">
        <f>'A. Thermody. result (all suite)'!A151</f>
        <v>Basanite</v>
      </c>
      <c r="C195" s="24">
        <f>'A. Thermody. result (all suite)'!G151</f>
        <v>98.561430000000001</v>
      </c>
      <c r="D195" s="19">
        <f>'A. Thermody. result (all suite)'!D151</f>
        <v>10000</v>
      </c>
      <c r="E195" s="61">
        <f>'A. Thermody. result (all suite)'!I151</f>
        <v>40.413355000000003</v>
      </c>
      <c r="F195" s="21">
        <f>'A. Thermody. result (all suite)'!J151</f>
        <v>3.520295</v>
      </c>
      <c r="G195" s="21">
        <f>'A. Thermody. result (all suite)'!K151</f>
        <v>13.431903</v>
      </c>
      <c r="H195" s="21">
        <f>'A. Thermody. result (all suite)'!L151</f>
        <v>2.0695679999999999</v>
      </c>
      <c r="I195" s="21">
        <f>'A. Thermody. result (all suite)'!M151</f>
        <v>10.12515</v>
      </c>
      <c r="J195" s="21">
        <f>'A. Thermody. result (all suite)'!N151</f>
        <v>0.17977099999999999</v>
      </c>
      <c r="K195" s="21">
        <f>'A. Thermody. result (all suite)'!O151</f>
        <v>9.6807999999999996</v>
      </c>
      <c r="L195" s="21">
        <f>'A. Thermody. result (all suite)'!P151</f>
        <v>12.209580000000001</v>
      </c>
      <c r="M195" s="21">
        <f>'A. Thermody. result (all suite)'!Q151</f>
        <v>1.5623210000000001</v>
      </c>
      <c r="N195" s="21">
        <f>'A. Thermody. result (all suite)'!R151</f>
        <v>2.739134</v>
      </c>
      <c r="O195" s="21">
        <f>'A. Thermody. result (all suite)'!S151</f>
        <v>1.8362350000000001</v>
      </c>
      <c r="P195" s="21">
        <f>'A. Thermody. result (all suite)'!T151</f>
        <v>2.231887</v>
      </c>
      <c r="Q195" s="21">
        <f t="shared" si="257"/>
        <v>99.999999000000017</v>
      </c>
      <c r="S195" s="19">
        <f t="shared" si="258"/>
        <v>1526</v>
      </c>
      <c r="T195" s="19">
        <f t="shared" si="259"/>
        <v>1</v>
      </c>
      <c r="V195" s="61">
        <f t="shared" si="260"/>
        <v>39.511374574471347</v>
      </c>
      <c r="W195" s="21">
        <f t="shared" si="261"/>
        <v>3.44172599274766</v>
      </c>
      <c r="X195" s="21">
        <f t="shared" si="262"/>
        <v>13.132118100092542</v>
      </c>
      <c r="Y195" s="21">
        <f t="shared" si="263"/>
        <v>2.0233775803899356</v>
      </c>
      <c r="Z195" s="21">
        <f t="shared" si="264"/>
        <v>9.8991680911596802</v>
      </c>
      <c r="AA195" s="21">
        <f t="shared" si="265"/>
        <v>0.17575871438110713</v>
      </c>
      <c r="AB195" s="21">
        <f t="shared" si="266"/>
        <v>9.4647354811433537</v>
      </c>
      <c r="AC195" s="21">
        <f t="shared" si="267"/>
        <v>11.937075968500361</v>
      </c>
      <c r="AD195" s="21">
        <f t="shared" si="268"/>
        <v>1.5274517603540378</v>
      </c>
      <c r="AE195" s="21">
        <f t="shared" si="269"/>
        <v>2.6779996237300763</v>
      </c>
      <c r="AF195" s="21">
        <f t="shared" si="270"/>
        <v>1.7952523093357233</v>
      </c>
      <c r="AG195" s="21">
        <f t="shared" si="271"/>
        <v>95.586038196305822</v>
      </c>
      <c r="AH195" s="21"/>
      <c r="AI195" s="61">
        <f t="shared" si="272"/>
        <v>41.335926585142609</v>
      </c>
      <c r="AJ195" s="21">
        <f t="shared" si="273"/>
        <v>3.6006576459203798</v>
      </c>
      <c r="AK195" s="21">
        <f t="shared" si="274"/>
        <v>13.738531639027665</v>
      </c>
      <c r="AL195" s="21">
        <f t="shared" si="275"/>
        <v>2.1168128929399801</v>
      </c>
      <c r="AM195" s="21">
        <f t="shared" si="276"/>
        <v>10.356290811875347</v>
      </c>
      <c r="AN195" s="21">
        <f t="shared" si="277"/>
        <v>0.18387488141327715</v>
      </c>
      <c r="AO195" s="21">
        <f t="shared" si="278"/>
        <v>9.9017970194617231</v>
      </c>
      <c r="AP195" s="21">
        <f t="shared" si="279"/>
        <v>12.488304980257777</v>
      </c>
      <c r="AQ195" s="21">
        <f t="shared" si="280"/>
        <v>1.5979862636602824</v>
      </c>
      <c r="AR195" s="21">
        <f t="shared" si="281"/>
        <v>2.8016640026760466</v>
      </c>
      <c r="AS195" s="21">
        <f t="shared" si="282"/>
        <v>1.8781532776249177</v>
      </c>
      <c r="AT195" s="21">
        <f t="shared" si="283"/>
        <v>100.00000000000001</v>
      </c>
      <c r="AU195" s="21"/>
      <c r="AV195" s="21">
        <f>AR195*'[1]diagram lines'!$G$39</f>
        <v>2.3256785387819119</v>
      </c>
      <c r="AW195" s="21">
        <f>AK195*'[1]diagram lines'!$G$40</f>
        <v>7.2713428929824326</v>
      </c>
      <c r="AX195" s="21">
        <f>AQ195*'[1]diagram lines'!$G$38</f>
        <v>1.1854696418699546</v>
      </c>
      <c r="AY195" s="21">
        <f>AP195*'[1]diagram lines'!$G$41</f>
        <v>8.9248624643147512</v>
      </c>
      <c r="AZ195" s="21">
        <f t="shared" si="284"/>
        <v>4.3996502663363293</v>
      </c>
      <c r="BA195" s="21">
        <f t="shared" si="285"/>
        <v>0.58470060058411533</v>
      </c>
      <c r="BB195" s="21">
        <f t="shared" si="286"/>
        <v>2.0709302253465314</v>
      </c>
      <c r="BC195" s="86">
        <f t="shared" si="287"/>
        <v>0.48287479112564924</v>
      </c>
      <c r="BX195" s="61">
        <f t="shared" si="288"/>
        <v>0.67265903794940085</v>
      </c>
      <c r="BY195" s="21">
        <f t="shared" si="289"/>
        <v>4.4069792188282428E-2</v>
      </c>
      <c r="BZ195" s="21">
        <f t="shared" si="290"/>
        <v>0.13173698509219303</v>
      </c>
      <c r="CA195" s="21">
        <f t="shared" si="291"/>
        <v>1.2959909825286492E-2</v>
      </c>
      <c r="CB195" s="21">
        <f t="shared" si="292"/>
        <v>0.14092066805845513</v>
      </c>
      <c r="CC195" s="21">
        <f t="shared" si="293"/>
        <v>2.5341274316323654E-3</v>
      </c>
      <c r="CD195" s="21">
        <f t="shared" si="294"/>
        <v>0.24021836228287841</v>
      </c>
      <c r="CE195" s="21">
        <f t="shared" si="295"/>
        <v>0.21771718972895865</v>
      </c>
      <c r="CF195" s="21">
        <f t="shared" si="296"/>
        <v>2.5202790772705274E-2</v>
      </c>
      <c r="CG195" s="21">
        <f t="shared" si="297"/>
        <v>2.9077855626326962E-2</v>
      </c>
      <c r="CH195" s="21">
        <f t="shared" si="298"/>
        <v>1.2936334047229894E-2</v>
      </c>
      <c r="CI195" s="21">
        <f t="shared" si="299"/>
        <v>0.12385610432852387</v>
      </c>
      <c r="CJ195" s="21">
        <f t="shared" si="300"/>
        <v>1.6538891573318732</v>
      </c>
      <c r="CL195" s="68">
        <f t="shared" si="301"/>
        <v>0.40671349404972457</v>
      </c>
      <c r="CM195" s="19">
        <f t="shared" si="302"/>
        <v>2.6646158234314661E-2</v>
      </c>
      <c r="CN195" s="19">
        <f t="shared" si="303"/>
        <v>7.9652850076553455E-2</v>
      </c>
      <c r="CO195" s="19">
        <f t="shared" si="304"/>
        <v>7.8360207924659166E-3</v>
      </c>
      <c r="CP195" s="19">
        <f t="shared" si="305"/>
        <v>8.5205630276816463E-2</v>
      </c>
      <c r="CQ195" s="19">
        <f t="shared" si="306"/>
        <v>1.5322232571622462E-3</v>
      </c>
      <c r="CR195" s="19">
        <f t="shared" si="307"/>
        <v>0.14524453541397492</v>
      </c>
      <c r="CS195" s="19">
        <f t="shared" si="308"/>
        <v>0.13163952902393386</v>
      </c>
      <c r="CT195" s="19">
        <f t="shared" si="309"/>
        <v>1.523850051315623E-2</v>
      </c>
      <c r="CU195" s="19">
        <f t="shared" si="310"/>
        <v>1.7581502059809521E-2</v>
      </c>
      <c r="CV195" s="19">
        <f t="shared" si="311"/>
        <v>7.8217660415038689E-3</v>
      </c>
      <c r="CW195" s="19">
        <f t="shared" si="312"/>
        <v>7.4887790260584328E-2</v>
      </c>
      <c r="CX195" s="19">
        <f t="shared" si="313"/>
        <v>1.0000000000000002</v>
      </c>
      <c r="CZ195" s="68">
        <f t="shared" si="314"/>
        <v>2.4859999999999999E-5</v>
      </c>
      <c r="DA195" s="19">
        <f t="shared" si="315"/>
        <v>1.9075719999999996E-5</v>
      </c>
      <c r="DB195" s="19">
        <f t="shared" si="316"/>
        <v>3.5539999999999995E-5</v>
      </c>
      <c r="DC195" s="19">
        <f t="shared" si="317"/>
        <v>4.0533769999999999E-5</v>
      </c>
      <c r="DD195" s="19">
        <f t="shared" si="318"/>
        <v>1.3060759999999998E-5</v>
      </c>
      <c r="DE195" s="19">
        <f t="shared" si="319"/>
        <v>1.3060759999999998E-5</v>
      </c>
      <c r="DF195" s="19">
        <f t="shared" si="320"/>
        <v>1.210931E-5</v>
      </c>
      <c r="DG195" s="19">
        <f t="shared" si="321"/>
        <v>1.6740219999999997E-5</v>
      </c>
      <c r="DH195" s="19">
        <f t="shared" si="322"/>
        <v>2.5501039999999998E-5</v>
      </c>
      <c r="DI195" s="19">
        <f t="shared" si="323"/>
        <v>3.7774239999999991E-5</v>
      </c>
      <c r="DJ195" s="19">
        <f t="shared" si="324"/>
        <v>0</v>
      </c>
      <c r="DK195" s="19">
        <f t="shared" si="325"/>
        <v>2.1729379999999998E-5</v>
      </c>
      <c r="DM195" s="68">
        <f t="shared" si="326"/>
        <v>982.91821088123299</v>
      </c>
      <c r="DN195" s="19">
        <f t="shared" si="327"/>
        <v>111.58137778060569</v>
      </c>
      <c r="DO195" s="19">
        <f t="shared" si="328"/>
        <v>228.51447928546398</v>
      </c>
      <c r="DP195" s="19">
        <f t="shared" si="329"/>
        <v>30.871398351273079</v>
      </c>
      <c r="DQ195" s="19">
        <f t="shared" si="330"/>
        <v>468.7341728497625</v>
      </c>
      <c r="DR195" s="19">
        <f t="shared" si="331"/>
        <v>8.3223271741529405</v>
      </c>
      <c r="DS195" s="19">
        <f t="shared" si="332"/>
        <v>483.37640849752694</v>
      </c>
      <c r="DT195" s="19">
        <f t="shared" si="333"/>
        <v>440.9944903748106</v>
      </c>
      <c r="DU195" s="19">
        <f t="shared" si="334"/>
        <v>37.042985180626161</v>
      </c>
      <c r="DV195" s="19">
        <f t="shared" si="335"/>
        <v>43.844098359994994</v>
      </c>
      <c r="DX195" s="19">
        <f t="shared" si="336"/>
        <v>62.103841917980617</v>
      </c>
      <c r="DZ195" s="99">
        <f t="shared" si="337"/>
        <v>2898.30379065343</v>
      </c>
      <c r="EA195" s="21">
        <f t="shared" si="338"/>
        <v>2.8983037906534301</v>
      </c>
      <c r="EB195" s="92">
        <f t="shared" si="339"/>
        <v>1253</v>
      </c>
    </row>
    <row r="196" spans="1:132" x14ac:dyDescent="0.3">
      <c r="A196" s="19">
        <f>'A. Thermody. result (all suite)'!C152</f>
        <v>1252</v>
      </c>
      <c r="B196" s="19" t="str">
        <f>'A. Thermody. result (all suite)'!A152</f>
        <v>Basanite</v>
      </c>
      <c r="C196" s="24">
        <f>'A. Thermody. result (all suite)'!G152</f>
        <v>98.467008000000007</v>
      </c>
      <c r="D196" s="19">
        <f>'A. Thermody. result (all suite)'!D152</f>
        <v>10000</v>
      </c>
      <c r="E196" s="61">
        <f>'A. Thermody. result (all suite)'!I152</f>
        <v>40.413905</v>
      </c>
      <c r="F196" s="21">
        <f>'A. Thermody. result (all suite)'!J152</f>
        <v>3.5236710000000002</v>
      </c>
      <c r="G196" s="21">
        <f>'A. Thermody. result (all suite)'!K152</f>
        <v>13.444784</v>
      </c>
      <c r="H196" s="21">
        <f>'A. Thermody. result (all suite)'!L152</f>
        <v>2.0715530000000002</v>
      </c>
      <c r="I196" s="21">
        <f>'A. Thermody. result (all suite)'!M152</f>
        <v>10.120597</v>
      </c>
      <c r="J196" s="21">
        <f>'A. Thermody. result (all suite)'!N152</f>
        <v>0.179754</v>
      </c>
      <c r="K196" s="21">
        <f>'A. Thermody. result (all suite)'!O152</f>
        <v>9.6471739999999997</v>
      </c>
      <c r="L196" s="21">
        <f>'A. Thermody. result (all suite)'!P152</f>
        <v>12.22096</v>
      </c>
      <c r="M196" s="21">
        <f>'A. Thermody. result (all suite)'!Q152</f>
        <v>1.5638190000000001</v>
      </c>
      <c r="N196" s="21">
        <f>'A. Thermody. result (all suite)'!R152</f>
        <v>2.7417609999999999</v>
      </c>
      <c r="O196" s="21">
        <f>'A. Thermody. result (all suite)'!S152</f>
        <v>1.837995</v>
      </c>
      <c r="P196" s="21">
        <f>'A. Thermody. result (all suite)'!T152</f>
        <v>2.2340270000000002</v>
      </c>
      <c r="Q196" s="21">
        <f t="shared" si="257"/>
        <v>100.00000000000001</v>
      </c>
      <c r="S196" s="19">
        <f t="shared" si="258"/>
        <v>1525</v>
      </c>
      <c r="T196" s="19">
        <f t="shared" si="259"/>
        <v>1</v>
      </c>
      <c r="V196" s="61">
        <f t="shared" si="260"/>
        <v>39.511047450545654</v>
      </c>
      <c r="W196" s="21">
        <f t="shared" si="261"/>
        <v>3.4449512384688301</v>
      </c>
      <c r="X196" s="21">
        <f t="shared" si="262"/>
        <v>13.144423895348321</v>
      </c>
      <c r="Y196" s="21">
        <f t="shared" si="263"/>
        <v>2.0252739466606902</v>
      </c>
      <c r="Z196" s="21">
        <f t="shared" si="264"/>
        <v>9.8945001304588107</v>
      </c>
      <c r="AA196" s="21">
        <f t="shared" si="265"/>
        <v>0.17573824710642003</v>
      </c>
      <c r="AB196" s="21">
        <f t="shared" si="266"/>
        <v>9.4316535281030198</v>
      </c>
      <c r="AC196" s="21">
        <f t="shared" si="267"/>
        <v>11.947940453940801</v>
      </c>
      <c r="AD196" s="21">
        <f t="shared" si="268"/>
        <v>1.5288828613088701</v>
      </c>
      <c r="AE196" s="21">
        <f t="shared" si="269"/>
        <v>2.6805093189845297</v>
      </c>
      <c r="AF196" s="21">
        <f t="shared" si="270"/>
        <v>1.7969336954413502</v>
      </c>
      <c r="AG196" s="21">
        <f t="shared" si="271"/>
        <v>95.581854766367314</v>
      </c>
      <c r="AH196" s="21"/>
      <c r="AI196" s="61">
        <f t="shared" si="272"/>
        <v>41.337393532614861</v>
      </c>
      <c r="AJ196" s="21">
        <f t="shared" si="273"/>
        <v>3.6041895680821376</v>
      </c>
      <c r="AK196" s="21">
        <f t="shared" si="274"/>
        <v>13.752007561976596</v>
      </c>
      <c r="AL196" s="21">
        <f t="shared" si="275"/>
        <v>2.1188895649818775</v>
      </c>
      <c r="AM196" s="21">
        <f t="shared" si="276"/>
        <v>10.351860355340603</v>
      </c>
      <c r="AN196" s="21">
        <f t="shared" si="277"/>
        <v>0.18386151590799388</v>
      </c>
      <c r="AO196" s="21">
        <f t="shared" si="278"/>
        <v>9.8676192789489221</v>
      </c>
      <c r="AP196" s="21">
        <f t="shared" si="279"/>
        <v>12.500218250781382</v>
      </c>
      <c r="AQ196" s="21">
        <f t="shared" si="280"/>
        <v>1.5995534560884486</v>
      </c>
      <c r="AR196" s="21">
        <f t="shared" si="281"/>
        <v>2.8044123286125315</v>
      </c>
      <c r="AS196" s="21">
        <f t="shared" si="282"/>
        <v>1.8799945866646257</v>
      </c>
      <c r="AT196" s="21">
        <f t="shared" si="283"/>
        <v>99.999999999999972</v>
      </c>
      <c r="AU196" s="21"/>
      <c r="AV196" s="21">
        <f>AR196*'[1]diagram lines'!$G$39</f>
        <v>2.3279599410635403</v>
      </c>
      <c r="AW196" s="21">
        <f>AK196*'[1]diagram lines'!$G$40</f>
        <v>7.2784752459249216</v>
      </c>
      <c r="AX196" s="21">
        <f>AQ196*'[1]diagram lines'!$G$38</f>
        <v>1.1866322670368969</v>
      </c>
      <c r="AY196" s="21">
        <f>AP196*'[1]diagram lines'!$G$41</f>
        <v>8.9333763740159835</v>
      </c>
      <c r="AZ196" s="21">
        <f t="shared" si="284"/>
        <v>4.4039657847009801</v>
      </c>
      <c r="BA196" s="21">
        <f t="shared" si="285"/>
        <v>0.58471189077241592</v>
      </c>
      <c r="BB196" s="21">
        <f t="shared" si="286"/>
        <v>2.0709302288753388</v>
      </c>
      <c r="BC196" s="86">
        <f t="shared" si="287"/>
        <v>0.48287479030284397</v>
      </c>
      <c r="BX196" s="61">
        <f t="shared" si="288"/>
        <v>0.67266819241011988</v>
      </c>
      <c r="BY196" s="21">
        <f t="shared" si="289"/>
        <v>4.4112055583375068E-2</v>
      </c>
      <c r="BZ196" s="21">
        <f t="shared" si="290"/>
        <v>0.13186331894860731</v>
      </c>
      <c r="CA196" s="21">
        <f t="shared" si="291"/>
        <v>1.2972340159058177E-2</v>
      </c>
      <c r="CB196" s="21">
        <f t="shared" si="292"/>
        <v>0.1408572999304106</v>
      </c>
      <c r="CC196" s="21">
        <f t="shared" si="293"/>
        <v>2.5338877925007047E-3</v>
      </c>
      <c r="CD196" s="21">
        <f t="shared" si="294"/>
        <v>0.23938397022332508</v>
      </c>
      <c r="CE196" s="21">
        <f t="shared" si="295"/>
        <v>0.21792011412268189</v>
      </c>
      <c r="CF196" s="21">
        <f t="shared" si="296"/>
        <v>2.5226955960638814E-2</v>
      </c>
      <c r="CG196" s="21">
        <f t="shared" si="297"/>
        <v>2.9105743099787685E-2</v>
      </c>
      <c r="CH196" s="21">
        <f t="shared" si="298"/>
        <v>1.2948733303274533E-2</v>
      </c>
      <c r="CI196" s="21">
        <f t="shared" si="299"/>
        <v>0.12397486126526083</v>
      </c>
      <c r="CJ196" s="21">
        <f t="shared" si="300"/>
        <v>1.6535674727990406</v>
      </c>
      <c r="CL196" s="68">
        <f t="shared" si="301"/>
        <v>0.40679815216217052</v>
      </c>
      <c r="CM196" s="19">
        <f t="shared" si="302"/>
        <v>2.6676900887936155E-2</v>
      </c>
      <c r="CN196" s="19">
        <f t="shared" si="303"/>
        <v>7.9744746505806943E-2</v>
      </c>
      <c r="CO196" s="19">
        <f t="shared" si="304"/>
        <v>7.8450624921277204E-3</v>
      </c>
      <c r="CP196" s="19">
        <f t="shared" si="305"/>
        <v>8.5183884085466108E-2</v>
      </c>
      <c r="CQ196" s="19">
        <f t="shared" si="306"/>
        <v>1.5323764129270884E-3</v>
      </c>
      <c r="CR196" s="19">
        <f t="shared" si="307"/>
        <v>0.14476819008668151</v>
      </c>
      <c r="CS196" s="19">
        <f t="shared" si="308"/>
        <v>0.13178785728882433</v>
      </c>
      <c r="CT196" s="19">
        <f t="shared" si="309"/>
        <v>1.5256078978099653E-2</v>
      </c>
      <c r="CU196" s="19">
        <f t="shared" si="310"/>
        <v>1.7601787395176302E-2</v>
      </c>
      <c r="CV196" s="19">
        <f t="shared" si="311"/>
        <v>7.8307861736998524E-3</v>
      </c>
      <c r="CW196" s="19">
        <f t="shared" si="312"/>
        <v>7.4974177531083791E-2</v>
      </c>
      <c r="CX196" s="19">
        <f t="shared" si="313"/>
        <v>1</v>
      </c>
      <c r="CZ196" s="68">
        <f t="shared" si="314"/>
        <v>2.4859999999999999E-5</v>
      </c>
      <c r="DA196" s="19">
        <f t="shared" si="315"/>
        <v>1.9068479999999997E-5</v>
      </c>
      <c r="DB196" s="19">
        <f t="shared" si="316"/>
        <v>3.5539999999999995E-5</v>
      </c>
      <c r="DC196" s="19">
        <f t="shared" si="317"/>
        <v>4.0524679999999994E-5</v>
      </c>
      <c r="DD196" s="19">
        <f t="shared" si="318"/>
        <v>1.3057839999999998E-5</v>
      </c>
      <c r="DE196" s="19">
        <f t="shared" si="319"/>
        <v>1.3057839999999998E-5</v>
      </c>
      <c r="DF196" s="19">
        <f t="shared" si="320"/>
        <v>1.210604E-5</v>
      </c>
      <c r="DG196" s="19">
        <f t="shared" si="321"/>
        <v>1.673648E-5</v>
      </c>
      <c r="DH196" s="19">
        <f t="shared" si="322"/>
        <v>2.5493359999999996E-5</v>
      </c>
      <c r="DI196" s="19">
        <f t="shared" si="323"/>
        <v>3.7762159999999993E-5</v>
      </c>
      <c r="DJ196" s="19">
        <f t="shared" si="324"/>
        <v>0</v>
      </c>
      <c r="DK196" s="19">
        <f t="shared" si="325"/>
        <v>2.171992E-5</v>
      </c>
      <c r="DM196" s="68">
        <f t="shared" si="326"/>
        <v>983.12280699530186</v>
      </c>
      <c r="DN196" s="19">
        <f t="shared" si="327"/>
        <v>111.75252788519799</v>
      </c>
      <c r="DO196" s="19">
        <f t="shared" si="328"/>
        <v>228.77811912583221</v>
      </c>
      <c r="DP196" s="19">
        <f t="shared" si="329"/>
        <v>30.913952420299822</v>
      </c>
      <c r="DQ196" s="19">
        <f t="shared" si="330"/>
        <v>468.71933424982541</v>
      </c>
      <c r="DR196" s="19">
        <f t="shared" si="331"/>
        <v>8.3250202738774295</v>
      </c>
      <c r="DS196" s="19">
        <f t="shared" si="332"/>
        <v>481.92126083287889</v>
      </c>
      <c r="DT196" s="19">
        <f t="shared" si="333"/>
        <v>441.5900498048137</v>
      </c>
      <c r="DU196" s="19">
        <f t="shared" si="334"/>
        <v>37.096888595791128</v>
      </c>
      <c r="DV196" s="19">
        <f t="shared" si="335"/>
        <v>43.908726953797348</v>
      </c>
      <c r="DX196" s="19">
        <f t="shared" si="336"/>
        <v>62.202562399407086</v>
      </c>
      <c r="DZ196" s="99">
        <f t="shared" si="337"/>
        <v>2898.3312495370228</v>
      </c>
      <c r="EA196" s="21">
        <f t="shared" si="338"/>
        <v>2.8983312495370228</v>
      </c>
      <c r="EB196" s="92">
        <f t="shared" si="339"/>
        <v>1252</v>
      </c>
    </row>
    <row r="197" spans="1:132" x14ac:dyDescent="0.3">
      <c r="A197" s="19">
        <f>'A. Thermody. result (all suite)'!C153</f>
        <v>1251</v>
      </c>
      <c r="B197" s="19" t="str">
        <f>'A. Thermody. result (all suite)'!A153</f>
        <v>Basanite</v>
      </c>
      <c r="C197" s="24">
        <f>'A. Thermody. result (all suite)'!G153</f>
        <v>98.372888000000003</v>
      </c>
      <c r="D197" s="19">
        <f>'A. Thermody. result (all suite)'!D153</f>
        <v>10000</v>
      </c>
      <c r="E197" s="61">
        <f>'A. Thermody. result (all suite)'!I153</f>
        <v>40.414462</v>
      </c>
      <c r="F197" s="21">
        <f>'A. Thermody. result (all suite)'!J153</f>
        <v>3.5270419999999998</v>
      </c>
      <c r="G197" s="21">
        <f>'A. Thermody. result (all suite)'!K153</f>
        <v>13.457647</v>
      </c>
      <c r="H197" s="21">
        <f>'A. Thermody. result (all suite)'!L153</f>
        <v>2.0735350000000001</v>
      </c>
      <c r="I197" s="21">
        <f>'A. Thermody. result (all suite)'!M153</f>
        <v>10.116012</v>
      </c>
      <c r="J197" s="21">
        <f>'A. Thermody. result (all suite)'!N153</f>
        <v>0.17973600000000001</v>
      </c>
      <c r="K197" s="21">
        <f>'A. Thermody. result (all suite)'!O153</f>
        <v>9.6136230000000005</v>
      </c>
      <c r="L197" s="21">
        <f>'A. Thermody. result (all suite)'!P153</f>
        <v>12.232324999999999</v>
      </c>
      <c r="M197" s="21">
        <f>'A. Thermody. result (all suite)'!Q153</f>
        <v>1.565315</v>
      </c>
      <c r="N197" s="21">
        <f>'A. Thermody. result (all suite)'!R153</f>
        <v>2.7443840000000002</v>
      </c>
      <c r="O197" s="21">
        <f>'A. Thermody. result (all suite)'!S153</f>
        <v>1.8397539999999999</v>
      </c>
      <c r="P197" s="21">
        <f>'A. Thermody. result (all suite)'!T153</f>
        <v>2.2361650000000002</v>
      </c>
      <c r="Q197" s="21">
        <f t="shared" si="257"/>
        <v>100.00000000000001</v>
      </c>
      <c r="S197" s="19">
        <f t="shared" si="258"/>
        <v>1524</v>
      </c>
      <c r="T197" s="19">
        <f t="shared" si="259"/>
        <v>1</v>
      </c>
      <c r="V197" s="61">
        <f t="shared" si="260"/>
        <v>39.510727945817699</v>
      </c>
      <c r="W197" s="21">
        <f t="shared" si="261"/>
        <v>3.4481715212606998</v>
      </c>
      <c r="X197" s="21">
        <f t="shared" si="262"/>
        <v>13.15671180796245</v>
      </c>
      <c r="Y197" s="21">
        <f t="shared" si="263"/>
        <v>2.02716733606725</v>
      </c>
      <c r="Z197" s="21">
        <f t="shared" si="264"/>
        <v>9.8898012802601993</v>
      </c>
      <c r="AA197" s="21">
        <f t="shared" si="265"/>
        <v>0.17571680647560001</v>
      </c>
      <c r="AB197" s="21">
        <f t="shared" si="266"/>
        <v>9.3986465272420503</v>
      </c>
      <c r="AC197" s="21">
        <f t="shared" si="267"/>
        <v>11.958790029663749</v>
      </c>
      <c r="AD197" s="21">
        <f t="shared" si="268"/>
        <v>1.53031197383025</v>
      </c>
      <c r="AE197" s="21">
        <f t="shared" si="269"/>
        <v>2.6830150455264001</v>
      </c>
      <c r="AF197" s="21">
        <f t="shared" si="270"/>
        <v>1.7986140649658997</v>
      </c>
      <c r="AG197" s="21">
        <f t="shared" si="271"/>
        <v>95.57767433907226</v>
      </c>
      <c r="AH197" s="21"/>
      <c r="AI197" s="61">
        <f t="shared" si="272"/>
        <v>41.338867281546385</v>
      </c>
      <c r="AJ197" s="21">
        <f t="shared" si="273"/>
        <v>3.6077164935274881</v>
      </c>
      <c r="AK197" s="21">
        <f t="shared" si="274"/>
        <v>13.765465522092088</v>
      </c>
      <c r="AL197" s="21">
        <f t="shared" si="275"/>
        <v>2.1209632375816678</v>
      </c>
      <c r="AM197" s="21">
        <f t="shared" si="276"/>
        <v>10.347396867154401</v>
      </c>
      <c r="AN197" s="21">
        <f t="shared" si="277"/>
        <v>0.18384712506419168</v>
      </c>
      <c r="AO197" s="21">
        <f t="shared" si="278"/>
        <v>9.8335166577702271</v>
      </c>
      <c r="AP197" s="21">
        <f t="shared" si="279"/>
        <v>12.512116571531791</v>
      </c>
      <c r="AQ197" s="21">
        <f t="shared" si="280"/>
        <v>1.6011186549709304</v>
      </c>
      <c r="AR197" s="21">
        <f t="shared" si="281"/>
        <v>2.8071566546054583</v>
      </c>
      <c r="AS197" s="21">
        <f t="shared" si="282"/>
        <v>1.8818349341553546</v>
      </c>
      <c r="AT197" s="21">
        <f t="shared" si="283"/>
        <v>100</v>
      </c>
      <c r="AU197" s="21"/>
      <c r="AV197" s="21">
        <f>AR197*'[1]diagram lines'!$G$39</f>
        <v>2.3302380229673925</v>
      </c>
      <c r="AW197" s="21">
        <f>AK197*'[1]diagram lines'!$G$40</f>
        <v>7.2855980917435987</v>
      </c>
      <c r="AX197" s="21">
        <f>AQ197*'[1]diagram lines'!$G$38</f>
        <v>1.1877934132875667</v>
      </c>
      <c r="AY197" s="21">
        <f>AP197*'[1]diagram lines'!$G$41</f>
        <v>8.9418795997477041</v>
      </c>
      <c r="AZ197" s="21">
        <f t="shared" si="284"/>
        <v>4.4082753095763891</v>
      </c>
      <c r="BA197" s="21">
        <f t="shared" si="285"/>
        <v>0.58472312287720263</v>
      </c>
      <c r="BB197" s="21">
        <f t="shared" si="286"/>
        <v>2.0709303551588834</v>
      </c>
      <c r="BC197" s="86">
        <f t="shared" si="287"/>
        <v>0.48287476085755632</v>
      </c>
      <c r="BX197" s="61">
        <f t="shared" si="288"/>
        <v>0.67267746338215717</v>
      </c>
      <c r="BY197" s="21">
        <f t="shared" si="289"/>
        <v>4.4154256384576866E-2</v>
      </c>
      <c r="BZ197" s="21">
        <f t="shared" si="290"/>
        <v>0.13198947626520205</v>
      </c>
      <c r="CA197" s="21">
        <f t="shared" si="291"/>
        <v>1.2984751706431211E-2</v>
      </c>
      <c r="CB197" s="21">
        <f t="shared" si="292"/>
        <v>0.14079348643006265</v>
      </c>
      <c r="CC197" s="21">
        <f t="shared" si="293"/>
        <v>2.5336340569495348E-3</v>
      </c>
      <c r="CD197" s="21">
        <f t="shared" si="294"/>
        <v>0.23855143920595537</v>
      </c>
      <c r="CE197" s="21">
        <f t="shared" si="295"/>
        <v>0.21812277104136946</v>
      </c>
      <c r="CF197" s="21">
        <f t="shared" si="296"/>
        <v>2.5251088885304081E-2</v>
      </c>
      <c r="CG197" s="21">
        <f t="shared" si="297"/>
        <v>2.9133588110403397E-2</v>
      </c>
      <c r="CH197" s="21">
        <f t="shared" si="298"/>
        <v>1.2961125514287325E-2</v>
      </c>
      <c r="CI197" s="21">
        <f t="shared" si="299"/>
        <v>0.12409350721420645</v>
      </c>
      <c r="CJ197" s="21">
        <f t="shared" si="300"/>
        <v>1.6532465881969056</v>
      </c>
      <c r="CL197" s="68">
        <f t="shared" si="301"/>
        <v>0.40688271682193827</v>
      </c>
      <c r="CM197" s="19">
        <f t="shared" si="302"/>
        <v>2.67076047214065E-2</v>
      </c>
      <c r="CN197" s="19">
        <f t="shared" si="303"/>
        <v>7.9836533283976024E-2</v>
      </c>
      <c r="CO197" s="19">
        <f t="shared" si="304"/>
        <v>7.85409254683107E-3</v>
      </c>
      <c r="CP197" s="19">
        <f t="shared" si="305"/>
        <v>8.5161818832856298E-2</v>
      </c>
      <c r="CQ197" s="19">
        <f t="shared" si="306"/>
        <v>1.5325203602644744E-3</v>
      </c>
      <c r="CR197" s="19">
        <f t="shared" si="307"/>
        <v>0.14429271526041904</v>
      </c>
      <c r="CS197" s="19">
        <f t="shared" si="308"/>
        <v>0.13193601765073809</v>
      </c>
      <c r="CT197" s="19">
        <f t="shared" si="309"/>
        <v>1.5273637378465054E-2</v>
      </c>
      <c r="CU197" s="19">
        <f t="shared" si="310"/>
        <v>1.7622046413643358E-2</v>
      </c>
      <c r="CV197" s="19">
        <f t="shared" si="311"/>
        <v>7.8398017614681598E-3</v>
      </c>
      <c r="CW197" s="19">
        <f t="shared" si="312"/>
        <v>7.5060494967993621E-2</v>
      </c>
      <c r="CX197" s="19">
        <f t="shared" si="313"/>
        <v>1</v>
      </c>
      <c r="CZ197" s="68">
        <f t="shared" si="314"/>
        <v>2.4859999999999999E-5</v>
      </c>
      <c r="DA197" s="19">
        <f t="shared" si="315"/>
        <v>1.9061239999999996E-5</v>
      </c>
      <c r="DB197" s="19">
        <f t="shared" si="316"/>
        <v>3.5539999999999995E-5</v>
      </c>
      <c r="DC197" s="19">
        <f t="shared" si="317"/>
        <v>4.0515589999999995E-5</v>
      </c>
      <c r="DD197" s="19">
        <f t="shared" si="318"/>
        <v>1.3054919999999997E-5</v>
      </c>
      <c r="DE197" s="19">
        <f t="shared" si="319"/>
        <v>1.3054919999999997E-5</v>
      </c>
      <c r="DF197" s="19">
        <f t="shared" si="320"/>
        <v>1.210277E-5</v>
      </c>
      <c r="DG197" s="19">
        <f t="shared" si="321"/>
        <v>1.6732739999999999E-5</v>
      </c>
      <c r="DH197" s="19">
        <f t="shared" si="322"/>
        <v>2.5485679999999998E-5</v>
      </c>
      <c r="DI197" s="19">
        <f t="shared" si="323"/>
        <v>3.7750079999999995E-5</v>
      </c>
      <c r="DJ197" s="19">
        <f t="shared" si="324"/>
        <v>0</v>
      </c>
      <c r="DK197" s="19">
        <f t="shared" si="325"/>
        <v>2.1710459999999999E-5</v>
      </c>
      <c r="DM197" s="68">
        <f t="shared" si="326"/>
        <v>983.32717725913335</v>
      </c>
      <c r="DN197" s="19">
        <f t="shared" si="327"/>
        <v>111.92364532139312</v>
      </c>
      <c r="DO197" s="19">
        <f t="shared" si="328"/>
        <v>229.04144439038257</v>
      </c>
      <c r="DP197" s="19">
        <f t="shared" si="329"/>
        <v>30.956479686053036</v>
      </c>
      <c r="DQ197" s="19">
        <f t="shared" si="330"/>
        <v>468.70273300339841</v>
      </c>
      <c r="DR197" s="19">
        <f t="shared" si="331"/>
        <v>8.327664540047877</v>
      </c>
      <c r="DS197" s="19">
        <f t="shared" si="332"/>
        <v>480.46822545540294</v>
      </c>
      <c r="DT197" s="19">
        <f t="shared" si="333"/>
        <v>442.18531273738745</v>
      </c>
      <c r="DU197" s="19">
        <f t="shared" si="334"/>
        <v>37.150775694077957</v>
      </c>
      <c r="DV197" s="19">
        <f t="shared" si="335"/>
        <v>43.973331239700812</v>
      </c>
      <c r="DX197" s="19">
        <f t="shared" si="336"/>
        <v>62.301310949802314</v>
      </c>
      <c r="DZ197" s="99">
        <f t="shared" si="337"/>
        <v>2898.3581002767796</v>
      </c>
      <c r="EA197" s="21">
        <f t="shared" si="338"/>
        <v>2.8983581002767798</v>
      </c>
      <c r="EB197" s="92">
        <f t="shared" si="339"/>
        <v>1251</v>
      </c>
    </row>
    <row r="198" spans="1:132" x14ac:dyDescent="0.3">
      <c r="A198" s="19">
        <f>'A. Thermody. result (all suite)'!C154</f>
        <v>1250</v>
      </c>
      <c r="B198" s="19" t="str">
        <f>'A. Thermody. result (all suite)'!A154</f>
        <v>Basanite</v>
      </c>
      <c r="C198" s="24">
        <f>'A. Thermody. result (all suite)'!G154</f>
        <v>98.279067999999995</v>
      </c>
      <c r="D198" s="19">
        <f>'A. Thermody. result (all suite)'!D154</f>
        <v>10000</v>
      </c>
      <c r="E198" s="61">
        <f>'A. Thermody. result (all suite)'!I154</f>
        <v>40.415025</v>
      </c>
      <c r="F198" s="21">
        <f>'A. Thermody. result (all suite)'!J154</f>
        <v>3.5304090000000001</v>
      </c>
      <c r="G198" s="21">
        <f>'A. Thermody. result (all suite)'!K154</f>
        <v>13.470494</v>
      </c>
      <c r="H198" s="21">
        <f>'A. Thermody. result (all suite)'!L154</f>
        <v>2.0755140000000001</v>
      </c>
      <c r="I198" s="21">
        <f>'A. Thermody. result (all suite)'!M154</f>
        <v>10.111395999999999</v>
      </c>
      <c r="J198" s="21">
        <f>'A. Thermody. result (all suite)'!N154</f>
        <v>0.17971799999999999</v>
      </c>
      <c r="K198" s="21">
        <f>'A. Thermody. result (all suite)'!O154</f>
        <v>9.5801459999999992</v>
      </c>
      <c r="L198" s="21">
        <f>'A. Thermody. result (all suite)'!P154</f>
        <v>12.243675</v>
      </c>
      <c r="M198" s="21">
        <f>'A. Thermody. result (all suite)'!Q154</f>
        <v>1.56681</v>
      </c>
      <c r="N198" s="21">
        <f>'A. Thermody. result (all suite)'!R154</f>
        <v>2.747004</v>
      </c>
      <c r="O198" s="21">
        <f>'A. Thermody. result (all suite)'!S154</f>
        <v>1.84151</v>
      </c>
      <c r="P198" s="21">
        <f>'A. Thermody. result (all suite)'!T154</f>
        <v>2.2383000000000002</v>
      </c>
      <c r="Q198" s="21">
        <f t="shared" si="257"/>
        <v>100.00000099999998</v>
      </c>
      <c r="S198" s="19">
        <f t="shared" si="258"/>
        <v>1523</v>
      </c>
      <c r="T198" s="19">
        <f t="shared" si="259"/>
        <v>1</v>
      </c>
      <c r="V198" s="61">
        <f t="shared" si="260"/>
        <v>39.510415504471098</v>
      </c>
      <c r="W198" s="21">
        <f t="shared" si="261"/>
        <v>3.4513878561432119</v>
      </c>
      <c r="X198" s="21">
        <f t="shared" si="262"/>
        <v>13.168983935813101</v>
      </c>
      <c r="Y198" s="21">
        <f t="shared" si="263"/>
        <v>2.0290577706025625</v>
      </c>
      <c r="Z198" s="21">
        <f t="shared" si="264"/>
        <v>9.8850726255952335</v>
      </c>
      <c r="AA198" s="21">
        <f t="shared" si="265"/>
        <v>0.17569537204622626</v>
      </c>
      <c r="AB198" s="21">
        <f t="shared" si="266"/>
        <v>9.3657135942263245</v>
      </c>
      <c r="AC198" s="21">
        <f t="shared" si="267"/>
        <v>11.969624825215501</v>
      </c>
      <c r="AD198" s="21">
        <f t="shared" si="268"/>
        <v>1.5317400921206992</v>
      </c>
      <c r="AE198" s="21">
        <f t="shared" si="269"/>
        <v>2.6855178100828616</v>
      </c>
      <c r="AF198" s="21">
        <f t="shared" si="270"/>
        <v>1.8002914820821854</v>
      </c>
      <c r="AG198" s="21">
        <f t="shared" si="271"/>
        <v>95.573500868398995</v>
      </c>
      <c r="AH198" s="21"/>
      <c r="AI198" s="61">
        <f t="shared" si="272"/>
        <v>41.340345540837106</v>
      </c>
      <c r="AJ198" s="21">
        <f t="shared" si="273"/>
        <v>3.611239333898252</v>
      </c>
      <c r="AK198" s="21">
        <f t="shared" si="274"/>
        <v>13.778907140742161</v>
      </c>
      <c r="AL198" s="21">
        <f t="shared" si="275"/>
        <v>2.123033845329676</v>
      </c>
      <c r="AM198" s="21">
        <f t="shared" si="276"/>
        <v>10.342901050790841</v>
      </c>
      <c r="AN198" s="21">
        <f t="shared" si="277"/>
        <v>0.18383272606928147</v>
      </c>
      <c r="AO198" s="21">
        <f t="shared" si="278"/>
        <v>9.7994878382895578</v>
      </c>
      <c r="AP198" s="21">
        <f t="shared" si="279"/>
        <v>12.523999556840771</v>
      </c>
      <c r="AQ198" s="21">
        <f t="shared" si="280"/>
        <v>1.6026828338430814</v>
      </c>
      <c r="AR198" s="21">
        <f t="shared" si="281"/>
        <v>2.8098979169767109</v>
      </c>
      <c r="AS198" s="21">
        <f t="shared" si="282"/>
        <v>1.8836722163825692</v>
      </c>
      <c r="AT198" s="21">
        <f t="shared" si="283"/>
        <v>100</v>
      </c>
      <c r="AU198" s="21"/>
      <c r="AV198" s="21">
        <f>AR198*'[1]diagram lines'!$G$39</f>
        <v>2.3325135617400305</v>
      </c>
      <c r="AW198" s="21">
        <f>AK198*'[1]diagram lines'!$G$40</f>
        <v>7.2927122885740481</v>
      </c>
      <c r="AX198" s="21">
        <f>AQ198*'[1]diagram lines'!$G$38</f>
        <v>1.188953802841318</v>
      </c>
      <c r="AY198" s="21">
        <f>AP198*'[1]diagram lines'!$G$41</f>
        <v>8.9503718658891671</v>
      </c>
      <c r="AZ198" s="21">
        <f t="shared" si="284"/>
        <v>4.4125807508197923</v>
      </c>
      <c r="BA198" s="21">
        <f t="shared" si="285"/>
        <v>0.58473430853381203</v>
      </c>
      <c r="BB198" s="21">
        <f t="shared" si="286"/>
        <v>2.0709299657079305</v>
      </c>
      <c r="BC198" s="86">
        <f t="shared" si="287"/>
        <v>0.4828748516650867</v>
      </c>
      <c r="BX198" s="61">
        <f t="shared" si="288"/>
        <v>0.67268683422103859</v>
      </c>
      <c r="BY198" s="21">
        <f t="shared" si="289"/>
        <v>4.4196407110666004E-2</v>
      </c>
      <c r="BZ198" s="21">
        <f t="shared" si="290"/>
        <v>0.13211547665751278</v>
      </c>
      <c r="CA198" s="21">
        <f t="shared" si="291"/>
        <v>1.2997144467405599E-2</v>
      </c>
      <c r="CB198" s="21">
        <f t="shared" si="292"/>
        <v>0.14072924147529575</v>
      </c>
      <c r="CC198" s="21">
        <f t="shared" si="293"/>
        <v>2.5333803213983645E-3</v>
      </c>
      <c r="CD198" s="21">
        <f t="shared" si="294"/>
        <v>0.23772074441687344</v>
      </c>
      <c r="CE198" s="21">
        <f t="shared" si="295"/>
        <v>0.2183251604850214</v>
      </c>
      <c r="CF198" s="21">
        <f t="shared" si="296"/>
        <v>2.5275205678335216E-2</v>
      </c>
      <c r="CG198" s="21">
        <f t="shared" si="297"/>
        <v>2.9161401273885348E-2</v>
      </c>
      <c r="CH198" s="21">
        <f t="shared" si="298"/>
        <v>1.2973496590204589E-2</v>
      </c>
      <c r="CI198" s="21">
        <f t="shared" si="299"/>
        <v>0.12421198668146505</v>
      </c>
      <c r="CJ198" s="21">
        <f t="shared" si="300"/>
        <v>1.6529264793791021</v>
      </c>
      <c r="CL198" s="68">
        <f t="shared" si="301"/>
        <v>0.40696718372720586</v>
      </c>
      <c r="CM198" s="19">
        <f t="shared" si="302"/>
        <v>2.6738277631844668E-2</v>
      </c>
      <c r="CN198" s="19">
        <f t="shared" si="303"/>
        <v>7.9928223248707367E-2</v>
      </c>
      <c r="CO198" s="19">
        <f t="shared" si="304"/>
        <v>7.8631110515500896E-3</v>
      </c>
      <c r="CP198" s="19">
        <f t="shared" si="305"/>
        <v>8.5139444029088726E-2</v>
      </c>
      <c r="CQ198" s="19">
        <f t="shared" si="306"/>
        <v>1.5326636441507018E-3</v>
      </c>
      <c r="CR198" s="19">
        <f t="shared" si="307"/>
        <v>0.14381809922130948</v>
      </c>
      <c r="CS198" s="19">
        <f t="shared" si="308"/>
        <v>0.13208401172630019</v>
      </c>
      <c r="CT198" s="19">
        <f t="shared" si="309"/>
        <v>1.5291185659890622E-2</v>
      </c>
      <c r="CU198" s="19">
        <f t="shared" si="310"/>
        <v>1.7642285750567324E-2</v>
      </c>
      <c r="CV198" s="19">
        <f t="shared" si="311"/>
        <v>7.8488043794167402E-3</v>
      </c>
      <c r="CW198" s="19">
        <f t="shared" si="312"/>
        <v>7.5146709929968261E-2</v>
      </c>
      <c r="CX198" s="19">
        <f t="shared" si="313"/>
        <v>1</v>
      </c>
      <c r="CZ198" s="68">
        <f t="shared" si="314"/>
        <v>2.4859999999999999E-5</v>
      </c>
      <c r="DA198" s="19">
        <f t="shared" si="315"/>
        <v>1.9053999999999997E-5</v>
      </c>
      <c r="DB198" s="19">
        <f t="shared" si="316"/>
        <v>3.5539999999999995E-5</v>
      </c>
      <c r="DC198" s="19">
        <f t="shared" si="317"/>
        <v>4.0506499999999996E-5</v>
      </c>
      <c r="DD198" s="19">
        <f t="shared" si="318"/>
        <v>1.3051999999999998E-5</v>
      </c>
      <c r="DE198" s="19">
        <f t="shared" si="319"/>
        <v>1.3051999999999998E-5</v>
      </c>
      <c r="DF198" s="19">
        <f t="shared" si="320"/>
        <v>1.20995E-5</v>
      </c>
      <c r="DG198" s="19">
        <f t="shared" si="321"/>
        <v>1.6728999999999999E-5</v>
      </c>
      <c r="DH198" s="19">
        <f t="shared" si="322"/>
        <v>2.5477999999999999E-5</v>
      </c>
      <c r="DI198" s="19">
        <f t="shared" si="323"/>
        <v>3.773799999999999E-5</v>
      </c>
      <c r="DJ198" s="19">
        <f t="shared" si="324"/>
        <v>0</v>
      </c>
      <c r="DK198" s="19">
        <f t="shared" si="325"/>
        <v>2.1700999999999998E-5</v>
      </c>
      <c r="DM198" s="68">
        <f t="shared" si="326"/>
        <v>983.5313112763688</v>
      </c>
      <c r="DN198" s="19">
        <f t="shared" si="327"/>
        <v>112.09476315900872</v>
      </c>
      <c r="DO198" s="19">
        <f t="shared" si="328"/>
        <v>229.30449190878454</v>
      </c>
      <c r="DP198" s="19">
        <f t="shared" si="329"/>
        <v>30.998980504907458</v>
      </c>
      <c r="DQ198" s="19">
        <f t="shared" si="330"/>
        <v>468.68442027965256</v>
      </c>
      <c r="DR198" s="19">
        <f t="shared" si="331"/>
        <v>8.3303063833934097</v>
      </c>
      <c r="DS198" s="19">
        <f t="shared" si="332"/>
        <v>479.0172650620911</v>
      </c>
      <c r="DT198" s="19">
        <f t="shared" si="333"/>
        <v>442.780284393025</v>
      </c>
      <c r="DU198" s="19">
        <f t="shared" si="334"/>
        <v>37.204670659259747</v>
      </c>
      <c r="DV198" s="19">
        <f t="shared" si="335"/>
        <v>44.037927757259055</v>
      </c>
      <c r="DX198" s="19">
        <f t="shared" si="336"/>
        <v>62.40006050126852</v>
      </c>
      <c r="DZ198" s="99">
        <f t="shared" si="337"/>
        <v>2898.3844818850189</v>
      </c>
      <c r="EA198" s="21">
        <f t="shared" si="338"/>
        <v>2.8983844818850191</v>
      </c>
      <c r="EB198" s="92">
        <f t="shared" si="339"/>
        <v>1250</v>
      </c>
    </row>
    <row r="199" spans="1:132" x14ac:dyDescent="0.3">
      <c r="A199" s="19">
        <f>'A. Thermody. result (all suite)'!C155</f>
        <v>1249</v>
      </c>
      <c r="B199" s="19" t="str">
        <f>'A. Thermody. result (all suite)'!A155</f>
        <v>Basanite</v>
      </c>
      <c r="C199" s="24">
        <f>'A. Thermody. result (all suite)'!G155</f>
        <v>98.185548999999995</v>
      </c>
      <c r="D199" s="19">
        <f>'A. Thermody. result (all suite)'!D155</f>
        <v>10000</v>
      </c>
      <c r="E199" s="61">
        <f>'A. Thermody. result (all suite)'!I155</f>
        <v>40.415593999999999</v>
      </c>
      <c r="F199" s="21">
        <f>'A. Thermody. result (all suite)'!J155</f>
        <v>3.5337719999999999</v>
      </c>
      <c r="G199" s="21">
        <f>'A. Thermody. result (all suite)'!K155</f>
        <v>13.483324</v>
      </c>
      <c r="H199" s="21">
        <f>'A. Thermody. result (all suite)'!L155</f>
        <v>2.0774910000000002</v>
      </c>
      <c r="I199" s="21">
        <f>'A. Thermody. result (all suite)'!M155</f>
        <v>10.106747</v>
      </c>
      <c r="J199" s="21">
        <f>'A. Thermody. result (all suite)'!N155</f>
        <v>0.179699</v>
      </c>
      <c r="K199" s="21">
        <f>'A. Thermody. result (all suite)'!O155</f>
        <v>9.5467440000000003</v>
      </c>
      <c r="L199" s="21">
        <f>'A. Thermody. result (all suite)'!P155</f>
        <v>12.25501</v>
      </c>
      <c r="M199" s="21">
        <f>'A. Thermody. result (all suite)'!Q155</f>
        <v>1.5683020000000001</v>
      </c>
      <c r="N199" s="21">
        <f>'A. Thermody. result (all suite)'!R155</f>
        <v>2.7496209999999999</v>
      </c>
      <c r="O199" s="21">
        <f>'A. Thermody. result (all suite)'!S155</f>
        <v>1.843264</v>
      </c>
      <c r="P199" s="21">
        <f>'A. Thermody. result (all suite)'!T155</f>
        <v>2.2404320000000002</v>
      </c>
      <c r="Q199" s="21">
        <f t="shared" si="257"/>
        <v>100.00000000000001</v>
      </c>
      <c r="S199" s="19">
        <f t="shared" si="258"/>
        <v>1522</v>
      </c>
      <c r="T199" s="19">
        <f t="shared" si="259"/>
        <v>1</v>
      </c>
      <c r="V199" s="61">
        <f t="shared" si="260"/>
        <v>39.510110099033923</v>
      </c>
      <c r="W199" s="21">
        <f t="shared" si="261"/>
        <v>3.4546002413049597</v>
      </c>
      <c r="X199" s="21">
        <f t="shared" si="262"/>
        <v>13.181239294440321</v>
      </c>
      <c r="Y199" s="21">
        <f t="shared" si="263"/>
        <v>2.0309462268388803</v>
      </c>
      <c r="Z199" s="21">
        <f t="shared" si="264"/>
        <v>9.8803122060529613</v>
      </c>
      <c r="AA199" s="21">
        <f t="shared" si="265"/>
        <v>0.17567296610031999</v>
      </c>
      <c r="AB199" s="21">
        <f t="shared" si="266"/>
        <v>9.3328556924659214</v>
      </c>
      <c r="AC199" s="21">
        <f t="shared" si="267"/>
        <v>11.980444834356799</v>
      </c>
      <c r="AD199" s="21">
        <f t="shared" si="268"/>
        <v>1.53316526013536</v>
      </c>
      <c r="AE199" s="21">
        <f t="shared" si="269"/>
        <v>2.6880176112372802</v>
      </c>
      <c r="AF199" s="21">
        <f t="shared" si="270"/>
        <v>1.8019669234995201</v>
      </c>
      <c r="AG199" s="21">
        <f t="shared" si="271"/>
        <v>95.569331355466261</v>
      </c>
      <c r="AH199" s="21"/>
      <c r="AI199" s="61">
        <f t="shared" si="272"/>
        <v>41.34182957927964</v>
      </c>
      <c r="AJ199" s="21">
        <f t="shared" si="273"/>
        <v>3.614758199422484</v>
      </c>
      <c r="AK199" s="21">
        <f t="shared" si="274"/>
        <v>13.792331815541571</v>
      </c>
      <c r="AL199" s="21">
        <f t="shared" si="275"/>
        <v>2.1251024759029211</v>
      </c>
      <c r="AM199" s="21">
        <f t="shared" si="276"/>
        <v>10.338371176108305</v>
      </c>
      <c r="AN199" s="21">
        <f t="shared" si="277"/>
        <v>0.18381730164765045</v>
      </c>
      <c r="AO199" s="21">
        <f t="shared" si="278"/>
        <v>9.7655341521149097</v>
      </c>
      <c r="AP199" s="21">
        <f t="shared" si="279"/>
        <v>12.535867588940242</v>
      </c>
      <c r="AQ199" s="21">
        <f t="shared" si="280"/>
        <v>1.6042439958408976</v>
      </c>
      <c r="AR199" s="21">
        <f t="shared" si="281"/>
        <v>2.8126362015020354</v>
      </c>
      <c r="AS199" s="21">
        <f t="shared" si="282"/>
        <v>1.8855075136993236</v>
      </c>
      <c r="AT199" s="21">
        <f t="shared" si="283"/>
        <v>99.999999999999972</v>
      </c>
      <c r="AU199" s="21"/>
      <c r="AV199" s="21">
        <f>AR199*'[1]diagram lines'!$G$39</f>
        <v>2.3347866285844283</v>
      </c>
      <c r="AW199" s="21">
        <f>AK199*'[1]diagram lines'!$G$40</f>
        <v>7.2998175175940103</v>
      </c>
      <c r="AX199" s="21">
        <f>AQ199*'[1]diagram lines'!$G$38</f>
        <v>1.1901119543201755</v>
      </c>
      <c r="AY199" s="21">
        <f>AP199*'[1]diagram lines'!$G$41</f>
        <v>8.9588534456053335</v>
      </c>
      <c r="AZ199" s="21">
        <f t="shared" si="284"/>
        <v>4.416880197342933</v>
      </c>
      <c r="BA199" s="21">
        <f t="shared" si="285"/>
        <v>0.58474547563288293</v>
      </c>
      <c r="BB199" s="21">
        <f t="shared" si="286"/>
        <v>2.070929800079178</v>
      </c>
      <c r="BC199" s="86">
        <f t="shared" si="287"/>
        <v>0.48287489028443492</v>
      </c>
      <c r="BX199" s="61">
        <f t="shared" si="288"/>
        <v>0.67269630492676435</v>
      </c>
      <c r="BY199" s="21">
        <f t="shared" si="289"/>
        <v>4.4238507761642468E-2</v>
      </c>
      <c r="BZ199" s="21">
        <f t="shared" si="290"/>
        <v>0.13224131031777167</v>
      </c>
      <c r="CA199" s="21">
        <f t="shared" si="291"/>
        <v>1.3009524704114223E-2</v>
      </c>
      <c r="CB199" s="21">
        <f t="shared" si="292"/>
        <v>0.140664537230341</v>
      </c>
      <c r="CC199" s="21">
        <f t="shared" si="293"/>
        <v>2.5331124894276856E-3</v>
      </c>
      <c r="CD199" s="21">
        <f t="shared" si="294"/>
        <v>0.2368919106699752</v>
      </c>
      <c r="CE199" s="21">
        <f t="shared" si="295"/>
        <v>0.21852728245363767</v>
      </c>
      <c r="CF199" s="21">
        <f t="shared" si="296"/>
        <v>2.5299274076463946E-2</v>
      </c>
      <c r="CG199" s="21">
        <f t="shared" si="297"/>
        <v>2.9189182590233544E-2</v>
      </c>
      <c r="CH199" s="21">
        <f t="shared" si="298"/>
        <v>1.2985853576058165E-2</v>
      </c>
      <c r="CI199" s="21">
        <f t="shared" si="299"/>
        <v>0.12433029966703664</v>
      </c>
      <c r="CJ199" s="21">
        <f t="shared" si="300"/>
        <v>1.6526071004634664</v>
      </c>
      <c r="CL199" s="68">
        <f t="shared" si="301"/>
        <v>0.40705156400339176</v>
      </c>
      <c r="CM199" s="19">
        <f t="shared" si="302"/>
        <v>2.6768920301283937E-2</v>
      </c>
      <c r="CN199" s="19">
        <f t="shared" si="303"/>
        <v>8.0019812501522708E-2</v>
      </c>
      <c r="CO199" s="19">
        <f t="shared" si="304"/>
        <v>7.872121994674814E-3</v>
      </c>
      <c r="CP199" s="19">
        <f t="shared" si="305"/>
        <v>8.5116745045384509E-2</v>
      </c>
      <c r="CQ199" s="19">
        <f t="shared" si="306"/>
        <v>1.5327977767475918E-3</v>
      </c>
      <c r="CR199" s="19">
        <f t="shared" si="307"/>
        <v>0.1433443621315314</v>
      </c>
      <c r="CS199" s="19">
        <f t="shared" si="308"/>
        <v>0.13223184288168233</v>
      </c>
      <c r="CT199" s="19">
        <f t="shared" si="309"/>
        <v>1.5308704694158022E-2</v>
      </c>
      <c r="CU199" s="19">
        <f t="shared" si="310"/>
        <v>1.766250585638145E-2</v>
      </c>
      <c r="CV199" s="19">
        <f t="shared" si="311"/>
        <v>7.8577984884709382E-3</v>
      </c>
      <c r="CW199" s="19">
        <f t="shared" si="312"/>
        <v>7.52328243247707E-2</v>
      </c>
      <c r="CX199" s="19">
        <f t="shared" si="313"/>
        <v>1</v>
      </c>
      <c r="CZ199" s="68">
        <f t="shared" si="314"/>
        <v>2.4859999999999999E-5</v>
      </c>
      <c r="DA199" s="19">
        <f t="shared" si="315"/>
        <v>1.9046759999999996E-5</v>
      </c>
      <c r="DB199" s="19">
        <f t="shared" si="316"/>
        <v>3.5539999999999995E-5</v>
      </c>
      <c r="DC199" s="19">
        <f t="shared" si="317"/>
        <v>4.0497409999999997E-5</v>
      </c>
      <c r="DD199" s="19">
        <f t="shared" si="318"/>
        <v>1.3049079999999997E-5</v>
      </c>
      <c r="DE199" s="19">
        <f t="shared" si="319"/>
        <v>1.3049079999999997E-5</v>
      </c>
      <c r="DF199" s="19">
        <f t="shared" si="320"/>
        <v>1.209623E-5</v>
      </c>
      <c r="DG199" s="19">
        <f t="shared" si="321"/>
        <v>1.6725259999999998E-5</v>
      </c>
      <c r="DH199" s="19">
        <f t="shared" si="322"/>
        <v>2.5470319999999997E-5</v>
      </c>
      <c r="DI199" s="19">
        <f t="shared" si="323"/>
        <v>3.7725919999999992E-5</v>
      </c>
      <c r="DJ199" s="19">
        <f t="shared" si="324"/>
        <v>0</v>
      </c>
      <c r="DK199" s="19">
        <f t="shared" si="325"/>
        <v>2.169154E-5</v>
      </c>
      <c r="DM199" s="68">
        <f t="shared" si="326"/>
        <v>983.73523593418258</v>
      </c>
      <c r="DN199" s="19">
        <f t="shared" si="327"/>
        <v>112.26588425887454</v>
      </c>
      <c r="DO199" s="19">
        <f t="shared" si="328"/>
        <v>229.56725049677141</v>
      </c>
      <c r="DP199" s="19">
        <f t="shared" si="329"/>
        <v>31.041470586134299</v>
      </c>
      <c r="DQ199" s="19">
        <f t="shared" si="330"/>
        <v>468.66431438161754</v>
      </c>
      <c r="DR199" s="19">
        <f t="shared" si="331"/>
        <v>8.3328996590161299</v>
      </c>
      <c r="DS199" s="19">
        <f t="shared" si="332"/>
        <v>477.56844850839599</v>
      </c>
      <c r="DT199" s="19">
        <f t="shared" si="333"/>
        <v>443.37497586314032</v>
      </c>
      <c r="DU199" s="19">
        <f t="shared" si="334"/>
        <v>37.258526943943224</v>
      </c>
      <c r="DV199" s="19">
        <f t="shared" si="335"/>
        <v>44.102517623722186</v>
      </c>
      <c r="DX199" s="19">
        <f t="shared" si="336"/>
        <v>62.498812639967845</v>
      </c>
      <c r="DZ199" s="99">
        <f t="shared" si="337"/>
        <v>2898.4103368957662</v>
      </c>
      <c r="EA199" s="21">
        <f t="shared" si="338"/>
        <v>2.8984103368957661</v>
      </c>
      <c r="EB199" s="92">
        <f t="shared" si="339"/>
        <v>1249</v>
      </c>
    </row>
    <row r="200" spans="1:132" x14ac:dyDescent="0.3">
      <c r="A200" s="19">
        <f>'A. Thermody. result (all suite)'!C156</f>
        <v>1248</v>
      </c>
      <c r="B200" s="19" t="str">
        <f>'A. Thermody. result (all suite)'!A156</f>
        <v>Basanite</v>
      </c>
      <c r="C200" s="24">
        <f>'A. Thermody. result (all suite)'!G156</f>
        <v>98.092326999999997</v>
      </c>
      <c r="D200" s="19">
        <f>'A. Thermody. result (all suite)'!D156</f>
        <v>10000</v>
      </c>
      <c r="E200" s="61">
        <f>'A. Thermody. result (all suite)'!I156</f>
        <v>40.416170000000001</v>
      </c>
      <c r="F200" s="21">
        <f>'A. Thermody. result (all suite)'!J156</f>
        <v>3.5371299999999999</v>
      </c>
      <c r="G200" s="21">
        <f>'A. Thermody. result (all suite)'!K156</f>
        <v>13.496138</v>
      </c>
      <c r="H200" s="21">
        <f>'A. Thermody. result (all suite)'!L156</f>
        <v>2.0794649999999999</v>
      </c>
      <c r="I200" s="21">
        <f>'A. Thermody. result (all suite)'!M156</f>
        <v>10.102067</v>
      </c>
      <c r="J200" s="21">
        <f>'A. Thermody. result (all suite)'!N156</f>
        <v>0.17968000000000001</v>
      </c>
      <c r="K200" s="21">
        <f>'A. Thermody. result (all suite)'!O156</f>
        <v>9.5134170000000005</v>
      </c>
      <c r="L200" s="21">
        <f>'A. Thermody. result (all suite)'!P156</f>
        <v>12.266329000000001</v>
      </c>
      <c r="M200" s="21">
        <f>'A. Thermody. result (all suite)'!Q156</f>
        <v>1.569793</v>
      </c>
      <c r="N200" s="21">
        <f>'A. Thermody. result (all suite)'!R156</f>
        <v>2.7522340000000001</v>
      </c>
      <c r="O200" s="21">
        <f>'A. Thermody. result (all suite)'!S156</f>
        <v>1.845016</v>
      </c>
      <c r="P200" s="21">
        <f>'A. Thermody. result (all suite)'!T156</f>
        <v>2.2425609999999998</v>
      </c>
      <c r="Q200" s="21">
        <f t="shared" si="257"/>
        <v>100.00000000000001</v>
      </c>
      <c r="S200" s="19">
        <f t="shared" si="258"/>
        <v>1521</v>
      </c>
      <c r="T200" s="19">
        <f t="shared" si="259"/>
        <v>1</v>
      </c>
      <c r="V200" s="61">
        <f t="shared" si="260"/>
        <v>39.509812733886307</v>
      </c>
      <c r="W200" s="21">
        <f t="shared" si="261"/>
        <v>3.4578077021007001</v>
      </c>
      <c r="X200" s="21">
        <f t="shared" si="262"/>
        <v>13.193478872705821</v>
      </c>
      <c r="Y200" s="21">
        <f t="shared" si="263"/>
        <v>2.0328317289013502</v>
      </c>
      <c r="Z200" s="21">
        <f t="shared" si="264"/>
        <v>9.8755219852641307</v>
      </c>
      <c r="AA200" s="21">
        <f t="shared" si="265"/>
        <v>0.17565056639520002</v>
      </c>
      <c r="AB200" s="21">
        <f t="shared" si="266"/>
        <v>9.3000728205906302</v>
      </c>
      <c r="AC200" s="21">
        <f t="shared" si="267"/>
        <v>11.99124908971431</v>
      </c>
      <c r="AD200" s="21">
        <f t="shared" si="268"/>
        <v>1.53458943440127</v>
      </c>
      <c r="AE200" s="21">
        <f t="shared" si="269"/>
        <v>2.6905134736872602</v>
      </c>
      <c r="AF200" s="21">
        <f t="shared" si="270"/>
        <v>1.8036403907402399</v>
      </c>
      <c r="AG200" s="21">
        <f t="shared" si="271"/>
        <v>95.565168798387234</v>
      </c>
      <c r="AH200" s="21"/>
      <c r="AI200" s="61">
        <f t="shared" si="272"/>
        <v>41.343319151394702</v>
      </c>
      <c r="AJ200" s="21">
        <f t="shared" si="273"/>
        <v>3.6182719557536682</v>
      </c>
      <c r="AK200" s="21">
        <f t="shared" si="274"/>
        <v>13.805740144235978</v>
      </c>
      <c r="AL200" s="21">
        <f t="shared" si="275"/>
        <v>2.1271680408894507</v>
      </c>
      <c r="AM200" s="21">
        <f t="shared" si="276"/>
        <v>10.333808969770576</v>
      </c>
      <c r="AN200" s="21">
        <f t="shared" si="277"/>
        <v>0.18380186903218687</v>
      </c>
      <c r="AO200" s="21">
        <f t="shared" si="278"/>
        <v>9.731655306559329</v>
      </c>
      <c r="AP200" s="21">
        <f t="shared" si="279"/>
        <v>12.547719258480162</v>
      </c>
      <c r="AQ200" s="21">
        <f t="shared" si="280"/>
        <v>1.6058041373199226</v>
      </c>
      <c r="AR200" s="21">
        <f t="shared" si="281"/>
        <v>2.8153703985637342</v>
      </c>
      <c r="AS200" s="21">
        <f t="shared" si="282"/>
        <v>1.8873407680002741</v>
      </c>
      <c r="AT200" s="21">
        <f t="shared" si="283"/>
        <v>99.999999999999972</v>
      </c>
      <c r="AU200" s="21"/>
      <c r="AV200" s="21">
        <f>AR200*'[1]diagram lines'!$G$39</f>
        <v>2.3370563024001032</v>
      </c>
      <c r="AW200" s="21">
        <f>AK200*'[1]diagram lines'!$G$40</f>
        <v>7.3069140951701677</v>
      </c>
      <c r="AX200" s="21">
        <f>AQ200*'[1]diagram lines'!$G$38</f>
        <v>1.191269348724912</v>
      </c>
      <c r="AY200" s="21">
        <f>AP200*'[1]diagram lines'!$G$41</f>
        <v>8.9673233316934393</v>
      </c>
      <c r="AZ200" s="21">
        <f t="shared" si="284"/>
        <v>4.4211745358836563</v>
      </c>
      <c r="BA200" s="21">
        <f t="shared" si="285"/>
        <v>0.58475667051924962</v>
      </c>
      <c r="BB200" s="21">
        <f t="shared" si="286"/>
        <v>2.0709296186536355</v>
      </c>
      <c r="BC200" s="86">
        <f t="shared" si="287"/>
        <v>0.48287493258709857</v>
      </c>
      <c r="BX200" s="61">
        <f t="shared" si="288"/>
        <v>0.67270589214380827</v>
      </c>
      <c r="BY200" s="21">
        <f t="shared" si="289"/>
        <v>4.428054581872809E-2</v>
      </c>
      <c r="BZ200" s="21">
        <f t="shared" si="290"/>
        <v>0.13236698705374658</v>
      </c>
      <c r="CA200" s="21">
        <f t="shared" si="291"/>
        <v>1.3021886154424197E-2</v>
      </c>
      <c r="CB200" s="21">
        <f t="shared" si="292"/>
        <v>0.14059940153096731</v>
      </c>
      <c r="CC200" s="21">
        <f t="shared" si="293"/>
        <v>2.5328446574570062E-3</v>
      </c>
      <c r="CD200" s="21">
        <f t="shared" si="294"/>
        <v>0.23606493796526057</v>
      </c>
      <c r="CE200" s="21">
        <f t="shared" si="295"/>
        <v>0.21872911911554924</v>
      </c>
      <c r="CF200" s="21">
        <f t="shared" si="296"/>
        <v>2.532332634295854E-2</v>
      </c>
      <c r="CG200" s="21">
        <f t="shared" si="297"/>
        <v>2.9216921443736731E-2</v>
      </c>
      <c r="CH200" s="21">
        <f t="shared" si="298"/>
        <v>1.2998196471848054E-2</v>
      </c>
      <c r="CI200" s="21">
        <f t="shared" si="299"/>
        <v>0.12444844617092118</v>
      </c>
      <c r="CJ200" s="21">
        <f t="shared" si="300"/>
        <v>1.652288504869406</v>
      </c>
      <c r="CL200" s="68">
        <f t="shared" si="301"/>
        <v>0.40713585439909467</v>
      </c>
      <c r="CM200" s="19">
        <f t="shared" si="302"/>
        <v>2.6799524228505085E-2</v>
      </c>
      <c r="CN200" s="19">
        <f t="shared" si="303"/>
        <v>8.0111304208467293E-2</v>
      </c>
      <c r="CO200" s="19">
        <f t="shared" si="304"/>
        <v>7.8811213151019441E-3</v>
      </c>
      <c r="CP200" s="19">
        <f t="shared" si="305"/>
        <v>8.5093735819508132E-2</v>
      </c>
      <c r="CQ200" s="19">
        <f t="shared" si="306"/>
        <v>1.5329312344621062E-3</v>
      </c>
      <c r="CR200" s="19">
        <f t="shared" si="307"/>
        <v>0.14287150050948197</v>
      </c>
      <c r="CS200" s="19">
        <f t="shared" si="308"/>
        <v>0.13237949575448824</v>
      </c>
      <c r="CT200" s="19">
        <f t="shared" si="309"/>
        <v>1.5326213471998978E-2</v>
      </c>
      <c r="CU200" s="19">
        <f t="shared" si="310"/>
        <v>1.7682699696592023E-2</v>
      </c>
      <c r="CV200" s="19">
        <f t="shared" si="311"/>
        <v>7.8667838174395627E-3</v>
      </c>
      <c r="CW200" s="19">
        <f t="shared" si="312"/>
        <v>7.5318835544859866E-2</v>
      </c>
      <c r="CX200" s="19">
        <f t="shared" si="313"/>
        <v>0.99999999999999978</v>
      </c>
      <c r="CZ200" s="68">
        <f t="shared" si="314"/>
        <v>2.4859999999999999E-5</v>
      </c>
      <c r="DA200" s="19">
        <f t="shared" si="315"/>
        <v>1.9039519999999998E-5</v>
      </c>
      <c r="DB200" s="19">
        <f t="shared" si="316"/>
        <v>3.5539999999999995E-5</v>
      </c>
      <c r="DC200" s="19">
        <f t="shared" si="317"/>
        <v>4.0488319999999998E-5</v>
      </c>
      <c r="DD200" s="19">
        <f t="shared" si="318"/>
        <v>1.3046159999999998E-5</v>
      </c>
      <c r="DE200" s="19">
        <f t="shared" si="319"/>
        <v>1.3046159999999998E-5</v>
      </c>
      <c r="DF200" s="19">
        <f t="shared" si="320"/>
        <v>1.209296E-5</v>
      </c>
      <c r="DG200" s="19">
        <f t="shared" si="321"/>
        <v>1.6721519999999997E-5</v>
      </c>
      <c r="DH200" s="19">
        <f t="shared" si="322"/>
        <v>2.5462639999999999E-5</v>
      </c>
      <c r="DI200" s="19">
        <f t="shared" si="323"/>
        <v>3.7713839999999994E-5</v>
      </c>
      <c r="DJ200" s="19">
        <f t="shared" si="324"/>
        <v>0</v>
      </c>
      <c r="DK200" s="19">
        <f t="shared" si="325"/>
        <v>2.1682079999999999E-5</v>
      </c>
      <c r="DM200" s="68">
        <f t="shared" si="326"/>
        <v>983.93894337480333</v>
      </c>
      <c r="DN200" s="19">
        <f t="shared" si="327"/>
        <v>112.43697295798353</v>
      </c>
      <c r="DO200" s="19">
        <f t="shared" si="328"/>
        <v>229.82972923734738</v>
      </c>
      <c r="DP200" s="19">
        <f t="shared" si="329"/>
        <v>31.083933905102246</v>
      </c>
      <c r="DQ200" s="19">
        <f t="shared" si="330"/>
        <v>468.64249086563865</v>
      </c>
      <c r="DR200" s="19">
        <f t="shared" si="331"/>
        <v>8.3354904257453395</v>
      </c>
      <c r="DS200" s="19">
        <f t="shared" si="332"/>
        <v>476.12176593093193</v>
      </c>
      <c r="DT200" s="19">
        <f t="shared" si="333"/>
        <v>443.96933543790885</v>
      </c>
      <c r="DU200" s="19">
        <f t="shared" si="334"/>
        <v>37.312390746961697</v>
      </c>
      <c r="DV200" s="19">
        <f t="shared" si="335"/>
        <v>44.167083262244546</v>
      </c>
      <c r="DX200" s="19">
        <f t="shared" si="336"/>
        <v>62.597565202156559</v>
      </c>
      <c r="DZ200" s="99">
        <f t="shared" si="337"/>
        <v>2898.4357013468239</v>
      </c>
      <c r="EA200" s="21">
        <f t="shared" si="338"/>
        <v>2.8984357013468238</v>
      </c>
      <c r="EB200" s="92">
        <f t="shared" si="339"/>
        <v>1248</v>
      </c>
    </row>
    <row r="201" spans="1:132" x14ac:dyDescent="0.3">
      <c r="A201" s="19">
        <f>'A. Thermody. result (all suite)'!C157</f>
        <v>1247</v>
      </c>
      <c r="B201" s="19" t="str">
        <f>'A. Thermody. result (all suite)'!A157</f>
        <v>Basanite</v>
      </c>
      <c r="C201" s="24">
        <f>'A. Thermody. result (all suite)'!G157</f>
        <v>97.999403000000001</v>
      </c>
      <c r="D201" s="19">
        <f>'A. Thermody. result (all suite)'!D157</f>
        <v>10000</v>
      </c>
      <c r="E201" s="61">
        <f>'A. Thermody. result (all suite)'!I157</f>
        <v>40.416752000000002</v>
      </c>
      <c r="F201" s="21">
        <f>'A. Thermody. result (all suite)'!J157</f>
        <v>3.5404840000000002</v>
      </c>
      <c r="G201" s="21">
        <f>'A. Thermody. result (all suite)'!K157</f>
        <v>13.508936</v>
      </c>
      <c r="H201" s="21">
        <f>'A. Thermody. result (all suite)'!L157</f>
        <v>2.0814370000000002</v>
      </c>
      <c r="I201" s="21">
        <f>'A. Thermody. result (all suite)'!M157</f>
        <v>10.097353999999999</v>
      </c>
      <c r="J201" s="21">
        <f>'A. Thermody. result (all suite)'!N157</f>
        <v>0.17966099999999999</v>
      </c>
      <c r="K201" s="21">
        <f>'A. Thermody. result (all suite)'!O157</f>
        <v>9.4801649999999995</v>
      </c>
      <c r="L201" s="21">
        <f>'A. Thermody. result (all suite)'!P157</f>
        <v>12.277634000000001</v>
      </c>
      <c r="M201" s="21">
        <f>'A. Thermody. result (all suite)'!Q157</f>
        <v>1.5712809999999999</v>
      </c>
      <c r="N201" s="21">
        <f>'A. Thermody. result (all suite)'!R157</f>
        <v>2.7548430000000002</v>
      </c>
      <c r="O201" s="21">
        <f>'A. Thermody. result (all suite)'!S157</f>
        <v>1.846765</v>
      </c>
      <c r="P201" s="21">
        <f>'A. Thermody. result (all suite)'!T157</f>
        <v>2.2446869999999999</v>
      </c>
      <c r="Q201" s="21">
        <f t="shared" si="257"/>
        <v>99.999999000000003</v>
      </c>
      <c r="S201" s="19">
        <f t="shared" si="258"/>
        <v>1520</v>
      </c>
      <c r="T201" s="19">
        <f t="shared" si="259"/>
        <v>1</v>
      </c>
      <c r="V201" s="61">
        <f t="shared" si="260"/>
        <v>39.509522412961466</v>
      </c>
      <c r="W201" s="21">
        <f t="shared" si="261"/>
        <v>3.4610112151201924</v>
      </c>
      <c r="X201" s="21">
        <f t="shared" si="262"/>
        <v>13.205702666737347</v>
      </c>
      <c r="Y201" s="21">
        <f t="shared" si="263"/>
        <v>2.0347152537805928</v>
      </c>
      <c r="Z201" s="21">
        <f t="shared" si="264"/>
        <v>9.8707000051514804</v>
      </c>
      <c r="AA201" s="21">
        <f t="shared" si="265"/>
        <v>0.17562817284860172</v>
      </c>
      <c r="AB201" s="21">
        <f t="shared" si="266"/>
        <v>9.2673649665384499</v>
      </c>
      <c r="AC201" s="21">
        <f t="shared" si="267"/>
        <v>12.002039542938476</v>
      </c>
      <c r="AD201" s="21">
        <f t="shared" si="268"/>
        <v>1.5360106593068266</v>
      </c>
      <c r="AE201" s="21">
        <f t="shared" si="269"/>
        <v>2.6930053966902139</v>
      </c>
      <c r="AF201" s="21">
        <f t="shared" si="270"/>
        <v>1.805310905709909</v>
      </c>
      <c r="AG201" s="21">
        <f t="shared" si="271"/>
        <v>95.561011197783543</v>
      </c>
      <c r="AH201" s="21"/>
      <c r="AI201" s="61">
        <f t="shared" si="272"/>
        <v>41.344814080282411</v>
      </c>
      <c r="AJ201" s="21">
        <f t="shared" si="273"/>
        <v>3.6217816991878666</v>
      </c>
      <c r="AK201" s="21">
        <f t="shared" si="274"/>
        <v>13.819132406840462</v>
      </c>
      <c r="AL201" s="21">
        <f t="shared" si="275"/>
        <v>2.1292316063601744</v>
      </c>
      <c r="AM201" s="21">
        <f t="shared" si="276"/>
        <v>10.329212595628565</v>
      </c>
      <c r="AN201" s="21">
        <f t="shared" si="277"/>
        <v>0.18378643198438158</v>
      </c>
      <c r="AO201" s="21">
        <f t="shared" si="278"/>
        <v>9.697851509082188</v>
      </c>
      <c r="AP201" s="21">
        <f t="shared" si="279"/>
        <v>12.559556865820245</v>
      </c>
      <c r="AQ201" s="21">
        <f t="shared" si="280"/>
        <v>1.6073612449827792</v>
      </c>
      <c r="AR201" s="21">
        <f t="shared" si="281"/>
        <v>2.8181005652153202</v>
      </c>
      <c r="AS201" s="21">
        <f t="shared" si="282"/>
        <v>1.8891709946156174</v>
      </c>
      <c r="AT201" s="21">
        <f t="shared" si="283"/>
        <v>100</v>
      </c>
      <c r="AU201" s="21"/>
      <c r="AV201" s="21">
        <f>AR201*'[1]diagram lines'!$G$39</f>
        <v>2.3393226305475281</v>
      </c>
      <c r="AW201" s="21">
        <f>AK201*'[1]diagram lines'!$G$40</f>
        <v>7.3140021695050867</v>
      </c>
      <c r="AX201" s="21">
        <f>AQ201*'[1]diagram lines'!$G$38</f>
        <v>1.192424492486418</v>
      </c>
      <c r="AY201" s="21">
        <f>AP201*'[1]diagram lines'!$G$41</f>
        <v>8.9757831681231064</v>
      </c>
      <c r="AZ201" s="21">
        <f t="shared" si="284"/>
        <v>4.4254618101980991</v>
      </c>
      <c r="BA201" s="21">
        <f t="shared" si="285"/>
        <v>0.58476789575925781</v>
      </c>
      <c r="BB201" s="21">
        <f t="shared" si="286"/>
        <v>2.0709303114606903</v>
      </c>
      <c r="BC201" s="86">
        <f t="shared" si="287"/>
        <v>0.48287477104657833</v>
      </c>
      <c r="BX201" s="61">
        <f t="shared" si="288"/>
        <v>0.67271557922769643</v>
      </c>
      <c r="BY201" s="21">
        <f t="shared" si="289"/>
        <v>4.4322533800701058E-2</v>
      </c>
      <c r="BZ201" s="21">
        <f t="shared" si="290"/>
        <v>0.13249250686543743</v>
      </c>
      <c r="CA201" s="21">
        <f t="shared" si="291"/>
        <v>1.303423508046841E-2</v>
      </c>
      <c r="CB201" s="21">
        <f t="shared" si="292"/>
        <v>0.14053380654140571</v>
      </c>
      <c r="CC201" s="21">
        <f t="shared" si="293"/>
        <v>2.5325768254863264E-3</v>
      </c>
      <c r="CD201" s="21">
        <f t="shared" si="294"/>
        <v>0.23523982630272952</v>
      </c>
      <c r="CE201" s="21">
        <f t="shared" si="295"/>
        <v>0.21893070613409418</v>
      </c>
      <c r="CF201" s="21">
        <f t="shared" si="296"/>
        <v>2.5347330214550733E-2</v>
      </c>
      <c r="CG201" s="21">
        <f t="shared" si="297"/>
        <v>2.9244617834394904E-2</v>
      </c>
      <c r="CH201" s="21">
        <f t="shared" si="298"/>
        <v>1.3010518232542413E-2</v>
      </c>
      <c r="CI201" s="21">
        <f t="shared" si="299"/>
        <v>0.12456642619311875</v>
      </c>
      <c r="CJ201" s="21">
        <f t="shared" si="300"/>
        <v>1.6519706632526259</v>
      </c>
      <c r="CL201" s="68">
        <f t="shared" si="301"/>
        <v>0.40722005190041449</v>
      </c>
      <c r="CM201" s="19">
        <f t="shared" si="302"/>
        <v>2.6830097402234E-2</v>
      </c>
      <c r="CN201" s="19">
        <f t="shared" si="303"/>
        <v>8.0202699607611699E-2</v>
      </c>
      <c r="CO201" s="19">
        <f t="shared" si="304"/>
        <v>7.8901129241634501E-3</v>
      </c>
      <c r="CP201" s="19">
        <f t="shared" si="305"/>
        <v>8.5070400865777801E-2</v>
      </c>
      <c r="CQ201" s="19">
        <f t="shared" si="306"/>
        <v>1.5330640439460605E-3</v>
      </c>
      <c r="CR201" s="19">
        <f t="shared" si="307"/>
        <v>0.14239951806381185</v>
      </c>
      <c r="CS201" s="19">
        <f t="shared" si="308"/>
        <v>0.13252699397399312</v>
      </c>
      <c r="CT201" s="19">
        <f t="shared" si="309"/>
        <v>1.5343692704956056E-2</v>
      </c>
      <c r="CU201" s="19">
        <f t="shared" si="310"/>
        <v>1.7702867541735941E-2</v>
      </c>
      <c r="CV201" s="19">
        <f t="shared" si="311"/>
        <v>7.8757562237367611E-3</v>
      </c>
      <c r="CW201" s="19">
        <f t="shared" si="312"/>
        <v>7.5404744747618782E-2</v>
      </c>
      <c r="CX201" s="19">
        <f t="shared" si="313"/>
        <v>1</v>
      </c>
      <c r="CZ201" s="68">
        <f t="shared" si="314"/>
        <v>2.4859999999999999E-5</v>
      </c>
      <c r="DA201" s="19">
        <f t="shared" si="315"/>
        <v>1.9032279999999996E-5</v>
      </c>
      <c r="DB201" s="19">
        <f t="shared" si="316"/>
        <v>3.5539999999999995E-5</v>
      </c>
      <c r="DC201" s="19">
        <f t="shared" si="317"/>
        <v>4.0479229999999999E-5</v>
      </c>
      <c r="DD201" s="19">
        <f t="shared" si="318"/>
        <v>1.3043239999999998E-5</v>
      </c>
      <c r="DE201" s="19">
        <f t="shared" si="319"/>
        <v>1.3043239999999998E-5</v>
      </c>
      <c r="DF201" s="19">
        <f t="shared" si="320"/>
        <v>1.208969E-5</v>
      </c>
      <c r="DG201" s="19">
        <f t="shared" si="321"/>
        <v>1.671778E-5</v>
      </c>
      <c r="DH201" s="19">
        <f t="shared" si="322"/>
        <v>2.5454959999999997E-5</v>
      </c>
      <c r="DI201" s="19">
        <f t="shared" si="323"/>
        <v>3.7701759999999989E-5</v>
      </c>
      <c r="DJ201" s="19">
        <f t="shared" si="324"/>
        <v>0</v>
      </c>
      <c r="DK201" s="19">
        <f t="shared" si="325"/>
        <v>2.1672619999999998E-5</v>
      </c>
      <c r="DM201" s="68">
        <f t="shared" si="326"/>
        <v>984.14242631443699</v>
      </c>
      <c r="DN201" s="19">
        <f t="shared" si="327"/>
        <v>112.60806274868025</v>
      </c>
      <c r="DO201" s="19">
        <f t="shared" si="328"/>
        <v>230.09193168238852</v>
      </c>
      <c r="DP201" s="19">
        <f t="shared" si="329"/>
        <v>31.126385873932421</v>
      </c>
      <c r="DQ201" s="19">
        <f t="shared" si="330"/>
        <v>468.61886327370615</v>
      </c>
      <c r="DR201" s="19">
        <f t="shared" si="331"/>
        <v>8.3380788268508095</v>
      </c>
      <c r="DS201" s="19">
        <f t="shared" si="332"/>
        <v>474.67723142376826</v>
      </c>
      <c r="DT201" s="19">
        <f t="shared" si="333"/>
        <v>444.563442159278</v>
      </c>
      <c r="DU201" s="19">
        <f t="shared" si="334"/>
        <v>37.366215102291505</v>
      </c>
      <c r="DV201" s="19">
        <f t="shared" si="335"/>
        <v>44.231625325489482</v>
      </c>
      <c r="DX201" s="19">
        <f t="shared" si="336"/>
        <v>62.696319150711382</v>
      </c>
      <c r="DZ201" s="99">
        <f t="shared" si="337"/>
        <v>2898.4605818815339</v>
      </c>
      <c r="EA201" s="21">
        <f t="shared" si="338"/>
        <v>2.8984605818815341</v>
      </c>
      <c r="EB201" s="92">
        <f t="shared" si="339"/>
        <v>1247</v>
      </c>
    </row>
    <row r="202" spans="1:132" x14ac:dyDescent="0.3">
      <c r="A202" s="19">
        <f>'A. Thermody. result (all suite)'!C158</f>
        <v>1246</v>
      </c>
      <c r="B202" s="19" t="str">
        <f>'A. Thermody. result (all suite)'!A158</f>
        <v>Basanite</v>
      </c>
      <c r="C202" s="24">
        <f>'A. Thermody. result (all suite)'!G158</f>
        <v>97.906773999999999</v>
      </c>
      <c r="D202" s="19">
        <f>'A. Thermody. result (all suite)'!D158</f>
        <v>10000</v>
      </c>
      <c r="E202" s="61">
        <f>'A. Thermody. result (all suite)'!I158</f>
        <v>40.417341</v>
      </c>
      <c r="F202" s="21">
        <f>'A. Thermody. result (all suite)'!J158</f>
        <v>3.5438329999999998</v>
      </c>
      <c r="G202" s="21">
        <f>'A. Thermody. result (all suite)'!K158</f>
        <v>13.521716</v>
      </c>
      <c r="H202" s="21">
        <f>'A. Thermody. result (all suite)'!L158</f>
        <v>2.0834060000000001</v>
      </c>
      <c r="I202" s="21">
        <f>'A. Thermody. result (all suite)'!M158</f>
        <v>10.092610000000001</v>
      </c>
      <c r="J202" s="21">
        <f>'A. Thermody. result (all suite)'!N158</f>
        <v>0.179641</v>
      </c>
      <c r="K202" s="21">
        <f>'A. Thermody. result (all suite)'!O158</f>
        <v>9.446987</v>
      </c>
      <c r="L202" s="21">
        <f>'A. Thermody. result (all suite)'!P158</f>
        <v>12.288923</v>
      </c>
      <c r="M202" s="21">
        <f>'A. Thermody. result (all suite)'!Q158</f>
        <v>1.5727679999999999</v>
      </c>
      <c r="N202" s="21">
        <f>'A. Thermody. result (all suite)'!R158</f>
        <v>2.75745</v>
      </c>
      <c r="O202" s="21">
        <f>'A. Thermody. result (all suite)'!S158</f>
        <v>1.8485130000000001</v>
      </c>
      <c r="P202" s="21">
        <f>'A. Thermody. result (all suite)'!T158</f>
        <v>2.2468110000000001</v>
      </c>
      <c r="Q202" s="21">
        <f t="shared" si="257"/>
        <v>99.999999000000003</v>
      </c>
      <c r="S202" s="19">
        <f t="shared" si="258"/>
        <v>1519</v>
      </c>
      <c r="T202" s="19">
        <f t="shared" si="259"/>
        <v>1</v>
      </c>
      <c r="V202" s="61">
        <f t="shared" si="260"/>
        <v>39.509239727423484</v>
      </c>
      <c r="W202" s="21">
        <f t="shared" si="261"/>
        <v>3.464209769538138</v>
      </c>
      <c r="X202" s="21">
        <f t="shared" si="262"/>
        <v>13.217908594485166</v>
      </c>
      <c r="Y202" s="21">
        <f t="shared" si="263"/>
        <v>2.036595804349238</v>
      </c>
      <c r="Z202" s="21">
        <f t="shared" si="264"/>
        <v>9.8658481260652824</v>
      </c>
      <c r="AA202" s="21">
        <f t="shared" si="265"/>
        <v>0.17560480621112809</v>
      </c>
      <c r="AB202" s="21">
        <f t="shared" si="266"/>
        <v>9.2347310547928725</v>
      </c>
      <c r="AC202" s="21">
        <f t="shared" si="267"/>
        <v>12.012814123493383</v>
      </c>
      <c r="AD202" s="21">
        <f t="shared" si="268"/>
        <v>1.5374308752181489</v>
      </c>
      <c r="AE202" s="21">
        <f t="shared" si="269"/>
        <v>2.6954953094609531</v>
      </c>
      <c r="AF202" s="21">
        <f t="shared" si="270"/>
        <v>1.8069804061642443</v>
      </c>
      <c r="AG202" s="21">
        <f t="shared" si="271"/>
        <v>95.556858597202037</v>
      </c>
      <c r="AH202" s="21"/>
      <c r="AI202" s="61">
        <f t="shared" si="272"/>
        <v>41.346314966218799</v>
      </c>
      <c r="AJ202" s="21">
        <f t="shared" si="273"/>
        <v>3.6252863691770338</v>
      </c>
      <c r="AK202" s="21">
        <f t="shared" si="274"/>
        <v>13.832506414010762</v>
      </c>
      <c r="AL202" s="21">
        <f t="shared" si="275"/>
        <v>2.1312921272705703</v>
      </c>
      <c r="AM202" s="21">
        <f t="shared" si="276"/>
        <v>10.324583992084227</v>
      </c>
      <c r="AN202" s="21">
        <f t="shared" si="277"/>
        <v>0.18376996564040449</v>
      </c>
      <c r="AO202" s="21">
        <f t="shared" si="278"/>
        <v>9.6641216448101943</v>
      </c>
      <c r="AP202" s="21">
        <f t="shared" si="279"/>
        <v>12.571378234743609</v>
      </c>
      <c r="AQ202" s="21">
        <f t="shared" si="280"/>
        <v>1.6089173480459786</v>
      </c>
      <c r="AR202" s="21">
        <f t="shared" si="281"/>
        <v>2.8208287181385838</v>
      </c>
      <c r="AS202" s="21">
        <f t="shared" si="282"/>
        <v>1.8910002198598372</v>
      </c>
      <c r="AT202" s="21">
        <f t="shared" si="283"/>
        <v>100</v>
      </c>
      <c r="AU202" s="21"/>
      <c r="AV202" s="21">
        <f>AR202*'[1]diagram lines'!$G$39</f>
        <v>2.3415872870866736</v>
      </c>
      <c r="AW202" s="21">
        <f>AK202*'[1]diagram lines'!$G$40</f>
        <v>7.3210805818524589</v>
      </c>
      <c r="AX202" s="21">
        <f>AQ202*'[1]diagram lines'!$G$38</f>
        <v>1.1935788909834479</v>
      </c>
      <c r="AY202" s="21">
        <f>AP202*'[1]diagram lines'!$G$41</f>
        <v>8.9842313996443366</v>
      </c>
      <c r="AZ202" s="21">
        <f t="shared" si="284"/>
        <v>4.4297460661845625</v>
      </c>
      <c r="BA202" s="21">
        <f t="shared" si="285"/>
        <v>0.58477898288689034</v>
      </c>
      <c r="BB202" s="21">
        <f t="shared" si="286"/>
        <v>2.0709296856446793</v>
      </c>
      <c r="BC202" s="86">
        <f t="shared" si="287"/>
        <v>0.48287491696691798</v>
      </c>
      <c r="BX202" s="61">
        <f t="shared" si="288"/>
        <v>0.67272538282290284</v>
      </c>
      <c r="BY202" s="21">
        <f t="shared" si="289"/>
        <v>4.4364459188783172E-2</v>
      </c>
      <c r="BZ202" s="21">
        <f t="shared" si="290"/>
        <v>0.13261785013730876</v>
      </c>
      <c r="CA202" s="21">
        <f t="shared" si="291"/>
        <v>1.3046565220113972E-2</v>
      </c>
      <c r="CB202" s="21">
        <f t="shared" si="292"/>
        <v>0.14046778009742522</v>
      </c>
      <c r="CC202" s="21">
        <f t="shared" si="293"/>
        <v>2.5322948970961374E-3</v>
      </c>
      <c r="CD202" s="21">
        <f t="shared" si="294"/>
        <v>0.23441655086848637</v>
      </c>
      <c r="CE202" s="21">
        <f t="shared" si="295"/>
        <v>0.2191320078459344</v>
      </c>
      <c r="CF202" s="21">
        <f t="shared" si="296"/>
        <v>2.5371317954508789E-2</v>
      </c>
      <c r="CG202" s="21">
        <f t="shared" si="297"/>
        <v>2.9272292993630572E-2</v>
      </c>
      <c r="CH202" s="21">
        <f t="shared" si="298"/>
        <v>1.3022832948204928E-2</v>
      </c>
      <c r="CI202" s="21">
        <f t="shared" si="299"/>
        <v>0.12468429522752499</v>
      </c>
      <c r="CJ202" s="21">
        <f t="shared" si="300"/>
        <v>1.65165363020192</v>
      </c>
      <c r="CL202" s="68">
        <f t="shared" si="301"/>
        <v>0.40730415295406702</v>
      </c>
      <c r="CM202" s="19">
        <f t="shared" si="302"/>
        <v>2.6860631295533479E-2</v>
      </c>
      <c r="CN202" s="19">
        <f t="shared" si="303"/>
        <v>8.0293983988093065E-2</v>
      </c>
      <c r="CO202" s="19">
        <f t="shared" si="304"/>
        <v>7.8990927525881965E-3</v>
      </c>
      <c r="CP202" s="19">
        <f t="shared" si="305"/>
        <v>8.5046754070496347E-2</v>
      </c>
      <c r="CQ202" s="19">
        <f t="shared" si="306"/>
        <v>1.5331876192386392E-3</v>
      </c>
      <c r="CR202" s="19">
        <f t="shared" si="307"/>
        <v>0.14192839623391751</v>
      </c>
      <c r="CS202" s="19">
        <f t="shared" si="308"/>
        <v>0.13267431127139218</v>
      </c>
      <c r="CT202" s="19">
        <f t="shared" si="309"/>
        <v>1.5361161378252814E-2</v>
      </c>
      <c r="CU202" s="19">
        <f t="shared" si="310"/>
        <v>1.7723021618068879E-2</v>
      </c>
      <c r="CV202" s="19">
        <f t="shared" si="311"/>
        <v>7.8847239578996014E-3</v>
      </c>
      <c r="CW202" s="19">
        <f t="shared" si="312"/>
        <v>7.5490582860452363E-2</v>
      </c>
      <c r="CX202" s="19">
        <f t="shared" si="313"/>
        <v>1</v>
      </c>
      <c r="CZ202" s="68">
        <f t="shared" si="314"/>
        <v>2.4859999999999999E-5</v>
      </c>
      <c r="DA202" s="19">
        <f t="shared" si="315"/>
        <v>1.9025039999999998E-5</v>
      </c>
      <c r="DB202" s="19">
        <f t="shared" si="316"/>
        <v>3.5539999999999995E-5</v>
      </c>
      <c r="DC202" s="19">
        <f t="shared" si="317"/>
        <v>4.047014E-5</v>
      </c>
      <c r="DD202" s="19">
        <f t="shared" si="318"/>
        <v>1.3040319999999997E-5</v>
      </c>
      <c r="DE202" s="19">
        <f t="shared" si="319"/>
        <v>1.3040319999999997E-5</v>
      </c>
      <c r="DF202" s="19">
        <f t="shared" si="320"/>
        <v>1.208642E-5</v>
      </c>
      <c r="DG202" s="19">
        <f t="shared" si="321"/>
        <v>1.6714039999999999E-5</v>
      </c>
      <c r="DH202" s="19">
        <f t="shared" si="322"/>
        <v>2.5447279999999998E-5</v>
      </c>
      <c r="DI202" s="19">
        <f t="shared" si="323"/>
        <v>3.7689679999999991E-5</v>
      </c>
      <c r="DJ202" s="19">
        <f t="shared" si="324"/>
        <v>0</v>
      </c>
      <c r="DK202" s="19">
        <f t="shared" si="325"/>
        <v>2.166316E-5</v>
      </c>
      <c r="DM202" s="68">
        <f t="shared" si="326"/>
        <v>984.34567616574213</v>
      </c>
      <c r="DN202" s="19">
        <f t="shared" si="327"/>
        <v>112.77911783035486</v>
      </c>
      <c r="DO202" s="19">
        <f t="shared" si="328"/>
        <v>230.35381562819273</v>
      </c>
      <c r="DP202" s="19">
        <f t="shared" si="329"/>
        <v>31.168810428152931</v>
      </c>
      <c r="DQ202" s="19">
        <f t="shared" si="330"/>
        <v>468.59350690513446</v>
      </c>
      <c r="DR202" s="19">
        <f t="shared" si="331"/>
        <v>8.3406181526825325</v>
      </c>
      <c r="DS202" s="19">
        <f t="shared" si="332"/>
        <v>473.23478484339245</v>
      </c>
      <c r="DT202" s="19">
        <f t="shared" si="333"/>
        <v>445.15720771876062</v>
      </c>
      <c r="DU202" s="19">
        <f t="shared" si="334"/>
        <v>37.420046222538993</v>
      </c>
      <c r="DV202" s="19">
        <f t="shared" si="335"/>
        <v>44.296174348577352</v>
      </c>
      <c r="DX202" s="19">
        <f t="shared" si="336"/>
        <v>62.795100213696969</v>
      </c>
      <c r="DZ202" s="99">
        <f t="shared" si="337"/>
        <v>2898.4848584572264</v>
      </c>
      <c r="EA202" s="21">
        <f t="shared" si="338"/>
        <v>2.8984848584572265</v>
      </c>
      <c r="EB202" s="92">
        <f t="shared" si="339"/>
        <v>1246</v>
      </c>
    </row>
    <row r="203" spans="1:132" x14ac:dyDescent="0.3">
      <c r="A203" s="19">
        <f>'A. Thermody. result (all suite)'!C159</f>
        <v>1245</v>
      </c>
      <c r="B203" s="19" t="str">
        <f>'A. Thermody. result (all suite)'!A159</f>
        <v>Basanite</v>
      </c>
      <c r="C203" s="24">
        <f>'A. Thermody. result (all suite)'!G159</f>
        <v>97.814438999999993</v>
      </c>
      <c r="D203" s="19">
        <f>'A. Thermody. result (all suite)'!D159</f>
        <v>10000</v>
      </c>
      <c r="E203" s="61">
        <f>'A. Thermody. result (all suite)'!I159</f>
        <v>40.417937000000002</v>
      </c>
      <c r="F203" s="21">
        <f>'A. Thermody. result (all suite)'!J159</f>
        <v>3.5471789999999999</v>
      </c>
      <c r="G203" s="21">
        <f>'A. Thermody. result (all suite)'!K159</f>
        <v>13.53448</v>
      </c>
      <c r="H203" s="21">
        <f>'A. Thermody. result (all suite)'!L159</f>
        <v>2.0853730000000001</v>
      </c>
      <c r="I203" s="21">
        <f>'A. Thermody. result (all suite)'!M159</f>
        <v>10.087833</v>
      </c>
      <c r="J203" s="21">
        <f>'A. Thermody. result (all suite)'!N159</f>
        <v>0.179621</v>
      </c>
      <c r="K203" s="21">
        <f>'A. Thermody. result (all suite)'!O159</f>
        <v>9.4138839999999995</v>
      </c>
      <c r="L203" s="21">
        <f>'A. Thermody. result (all suite)'!P159</f>
        <v>12.300198</v>
      </c>
      <c r="M203" s="21">
        <f>'A. Thermody. result (all suite)'!Q159</f>
        <v>1.574252</v>
      </c>
      <c r="N203" s="21">
        <f>'A. Thermody. result (all suite)'!R159</f>
        <v>2.7600530000000001</v>
      </c>
      <c r="O203" s="21">
        <f>'A. Thermody. result (all suite)'!S159</f>
        <v>1.850258</v>
      </c>
      <c r="P203" s="21">
        <f>'A. Thermody. result (all suite)'!T159</f>
        <v>2.2489319999999999</v>
      </c>
      <c r="Q203" s="21">
        <f t="shared" si="257"/>
        <v>99.999999999999986</v>
      </c>
      <c r="S203" s="19">
        <f t="shared" si="258"/>
        <v>1518</v>
      </c>
      <c r="T203" s="19">
        <f t="shared" si="259"/>
        <v>1</v>
      </c>
      <c r="V203" s="61">
        <f t="shared" si="260"/>
        <v>39.508965081067167</v>
      </c>
      <c r="W203" s="21">
        <f t="shared" si="261"/>
        <v>3.46740535637172</v>
      </c>
      <c r="X203" s="21">
        <f t="shared" si="262"/>
        <v>13.2300987482464</v>
      </c>
      <c r="Y203" s="21">
        <f t="shared" si="263"/>
        <v>2.0384743792836404</v>
      </c>
      <c r="Z203" s="21">
        <f t="shared" si="264"/>
        <v>9.8609644955564395</v>
      </c>
      <c r="AA203" s="21">
        <f t="shared" si="265"/>
        <v>0.17558144585228003</v>
      </c>
      <c r="AB203" s="21">
        <f t="shared" si="266"/>
        <v>9.20217215028112</v>
      </c>
      <c r="AC203" s="21">
        <f t="shared" si="267"/>
        <v>12.02357491111464</v>
      </c>
      <c r="AD203" s="21">
        <f t="shared" si="268"/>
        <v>1.5388481430113601</v>
      </c>
      <c r="AE203" s="21">
        <f t="shared" si="269"/>
        <v>2.6979812848660401</v>
      </c>
      <c r="AF203" s="21">
        <f t="shared" si="270"/>
        <v>1.8086469557554401</v>
      </c>
      <c r="AG203" s="21">
        <f t="shared" si="271"/>
        <v>95.552712951406235</v>
      </c>
      <c r="AH203" s="21"/>
      <c r="AI203" s="61">
        <f t="shared" si="272"/>
        <v>41.347821386463018</v>
      </c>
      <c r="AJ203" s="21">
        <f t="shared" si="273"/>
        <v>3.6287879739585045</v>
      </c>
      <c r="AK203" s="21">
        <f t="shared" si="274"/>
        <v>13.845864067694894</v>
      </c>
      <c r="AL203" s="21">
        <f t="shared" si="275"/>
        <v>2.13335060441488</v>
      </c>
      <c r="AM203" s="21">
        <f t="shared" si="276"/>
        <v>10.319921005875864</v>
      </c>
      <c r="AN203" s="21">
        <f t="shared" si="277"/>
        <v>0.18375349106160155</v>
      </c>
      <c r="AO203" s="21">
        <f t="shared" si="278"/>
        <v>9.6304666461547015</v>
      </c>
      <c r="AP203" s="21">
        <f t="shared" si="279"/>
        <v>12.58318528038998</v>
      </c>
      <c r="AQ203" s="21">
        <f t="shared" si="280"/>
        <v>1.6104703838120726</v>
      </c>
      <c r="AR203" s="21">
        <f t="shared" si="281"/>
        <v>2.8235527820524684</v>
      </c>
      <c r="AS203" s="21">
        <f t="shared" si="282"/>
        <v>1.8928263781220274</v>
      </c>
      <c r="AT203" s="21">
        <f t="shared" si="283"/>
        <v>100.00000000000001</v>
      </c>
      <c r="AU203" s="21"/>
      <c r="AV203" s="21">
        <f>AR203*'[1]diagram lines'!$G$39</f>
        <v>2.3438485493139574</v>
      </c>
      <c r="AW203" s="21">
        <f>AK203*'[1]diagram lines'!$G$40</f>
        <v>7.3281503388494231</v>
      </c>
      <c r="AX203" s="21">
        <f>AQ203*'[1]diagram lines'!$G$38</f>
        <v>1.1947310139993401</v>
      </c>
      <c r="AY203" s="21">
        <f>AP203*'[1]diagram lines'!$G$41</f>
        <v>8.9926693949263505</v>
      </c>
      <c r="AZ203" s="21">
        <f t="shared" si="284"/>
        <v>4.4340231658645415</v>
      </c>
      <c r="BA203" s="21">
        <f t="shared" si="285"/>
        <v>0.58479010059336178</v>
      </c>
      <c r="BB203" s="21">
        <f t="shared" si="286"/>
        <v>2.070929933249209</v>
      </c>
      <c r="BC203" s="86">
        <f t="shared" si="287"/>
        <v>0.48287485923342593</v>
      </c>
      <c r="BX203" s="61">
        <f t="shared" si="288"/>
        <v>0.67273530292942751</v>
      </c>
      <c r="BY203" s="21">
        <f t="shared" si="289"/>
        <v>4.4406347020530798E-2</v>
      </c>
      <c r="BZ203" s="21">
        <f t="shared" si="290"/>
        <v>0.13274303648489605</v>
      </c>
      <c r="CA203" s="21">
        <f t="shared" si="291"/>
        <v>1.305888283549377E-2</v>
      </c>
      <c r="CB203" s="21">
        <f t="shared" si="292"/>
        <v>0.1404012943632568</v>
      </c>
      <c r="CC203" s="21">
        <f t="shared" si="293"/>
        <v>2.5320129687059489E-3</v>
      </c>
      <c r="CD203" s="21">
        <f t="shared" si="294"/>
        <v>0.2335951364764268</v>
      </c>
      <c r="CE203" s="21">
        <f t="shared" si="295"/>
        <v>0.21933305991440799</v>
      </c>
      <c r="CF203" s="21">
        <f t="shared" si="296"/>
        <v>2.5395257299564444E-2</v>
      </c>
      <c r="CG203" s="21">
        <f t="shared" si="297"/>
        <v>2.9299925690021232E-2</v>
      </c>
      <c r="CH203" s="21">
        <f t="shared" si="298"/>
        <v>1.3035126528771911E-2</v>
      </c>
      <c r="CI203" s="21">
        <f t="shared" si="299"/>
        <v>0.12480199778024417</v>
      </c>
      <c r="CJ203" s="21">
        <f t="shared" si="300"/>
        <v>1.6513373802917473</v>
      </c>
      <c r="CL203" s="68">
        <f t="shared" si="301"/>
        <v>0.40738816365349467</v>
      </c>
      <c r="CM203" s="19">
        <f t="shared" si="302"/>
        <v>2.6891141416955863E-2</v>
      </c>
      <c r="CN203" s="19">
        <f t="shared" si="303"/>
        <v>8.0385170268139808E-2</v>
      </c>
      <c r="CO203" s="19">
        <f t="shared" si="304"/>
        <v>7.9080646943186228E-3</v>
      </c>
      <c r="CP203" s="19">
        <f t="shared" si="305"/>
        <v>8.502277974138249E-2</v>
      </c>
      <c r="CQ203" s="19">
        <f t="shared" si="306"/>
        <v>1.5333105148135203E-3</v>
      </c>
      <c r="CR203" s="19">
        <f t="shared" si="307"/>
        <v>0.14145815341208878</v>
      </c>
      <c r="CS203" s="19">
        <f t="shared" si="308"/>
        <v>0.13282147096776656</v>
      </c>
      <c r="CT203" s="19">
        <f t="shared" si="309"/>
        <v>1.5378600159270771E-2</v>
      </c>
      <c r="CU203" s="19">
        <f t="shared" si="310"/>
        <v>1.7743149304138391E-2</v>
      </c>
      <c r="CV203" s="19">
        <f t="shared" si="311"/>
        <v>7.8936785930861404E-3</v>
      </c>
      <c r="CW203" s="19">
        <f t="shared" si="312"/>
        <v>7.5576317274544461E-2</v>
      </c>
      <c r="CX203" s="19">
        <f t="shared" si="313"/>
        <v>1</v>
      </c>
      <c r="CZ203" s="68">
        <f t="shared" si="314"/>
        <v>2.4859999999999999E-5</v>
      </c>
      <c r="DA203" s="19">
        <f t="shared" si="315"/>
        <v>1.9017799999999996E-5</v>
      </c>
      <c r="DB203" s="19">
        <f t="shared" si="316"/>
        <v>3.5539999999999995E-5</v>
      </c>
      <c r="DC203" s="19">
        <f t="shared" si="317"/>
        <v>4.0461049999999994E-5</v>
      </c>
      <c r="DD203" s="19">
        <f t="shared" si="318"/>
        <v>1.3037399999999998E-5</v>
      </c>
      <c r="DE203" s="19">
        <f t="shared" si="319"/>
        <v>1.3037399999999998E-5</v>
      </c>
      <c r="DF203" s="19">
        <f t="shared" si="320"/>
        <v>1.208315E-5</v>
      </c>
      <c r="DG203" s="19">
        <f t="shared" si="321"/>
        <v>1.6710299999999998E-5</v>
      </c>
      <c r="DH203" s="19">
        <f t="shared" si="322"/>
        <v>2.5439599999999996E-5</v>
      </c>
      <c r="DI203" s="19">
        <f t="shared" si="323"/>
        <v>3.7677599999999993E-5</v>
      </c>
      <c r="DJ203" s="19">
        <f t="shared" si="324"/>
        <v>0</v>
      </c>
      <c r="DK203" s="19">
        <f t="shared" si="325"/>
        <v>2.1653699999999999E-5</v>
      </c>
      <c r="DM203" s="68">
        <f t="shared" si="326"/>
        <v>984.54870765494616</v>
      </c>
      <c r="DN203" s="19">
        <f t="shared" si="327"/>
        <v>112.95020330355953</v>
      </c>
      <c r="DO203" s="19">
        <f t="shared" si="328"/>
        <v>230.61541813560876</v>
      </c>
      <c r="DP203" s="19">
        <f t="shared" si="329"/>
        <v>31.211222917737949</v>
      </c>
      <c r="DQ203" s="19">
        <f t="shared" si="330"/>
        <v>468.56633411710408</v>
      </c>
      <c r="DR203" s="19">
        <f t="shared" si="331"/>
        <v>8.3431549174583228</v>
      </c>
      <c r="DS203" s="19">
        <f t="shared" si="332"/>
        <v>471.79448922732718</v>
      </c>
      <c r="DT203" s="19">
        <f t="shared" si="333"/>
        <v>445.75071015315996</v>
      </c>
      <c r="DU203" s="19">
        <f t="shared" si="334"/>
        <v>37.473837005031342</v>
      </c>
      <c r="DV203" s="19">
        <f t="shared" si="335"/>
        <v>44.360698782561442</v>
      </c>
      <c r="DX203" s="19">
        <f t="shared" si="336"/>
        <v>62.893881289908478</v>
      </c>
      <c r="DZ203" s="99">
        <f t="shared" si="337"/>
        <v>2898.5086575044038</v>
      </c>
      <c r="EA203" s="21">
        <f t="shared" si="338"/>
        <v>2.8985086575044039</v>
      </c>
      <c r="EB203" s="92">
        <f t="shared" si="339"/>
        <v>1245</v>
      </c>
    </row>
    <row r="204" spans="1:132" x14ac:dyDescent="0.3">
      <c r="A204" s="19">
        <f>'A. Thermody. result (all suite)'!C160</f>
        <v>1244</v>
      </c>
      <c r="B204" s="19" t="str">
        <f>'A. Thermody. result (all suite)'!A160</f>
        <v>Basanite</v>
      </c>
      <c r="C204" s="24">
        <f>'A. Thermody. result (all suite)'!G160</f>
        <v>97.722397999999998</v>
      </c>
      <c r="D204" s="19">
        <f>'A. Thermody. result (all suite)'!D160</f>
        <v>10000</v>
      </c>
      <c r="E204" s="61">
        <f>'A. Thermody. result (all suite)'!I160</f>
        <v>40.418539000000003</v>
      </c>
      <c r="F204" s="21">
        <f>'A. Thermody. result (all suite)'!J160</f>
        <v>3.5505200000000001</v>
      </c>
      <c r="G204" s="21">
        <f>'A. Thermody. result (all suite)'!K160</f>
        <v>13.547228</v>
      </c>
      <c r="H204" s="21">
        <f>'A. Thermody. result (all suite)'!L160</f>
        <v>2.0873370000000002</v>
      </c>
      <c r="I204" s="21">
        <f>'A. Thermody. result (all suite)'!M160</f>
        <v>10.083024999999999</v>
      </c>
      <c r="J204" s="21">
        <f>'A. Thermody. result (all suite)'!N160</f>
        <v>0.17960100000000001</v>
      </c>
      <c r="K204" s="21">
        <f>'A. Thermody. result (all suite)'!O160</f>
        <v>9.3808559999999996</v>
      </c>
      <c r="L204" s="21">
        <f>'A. Thermody. result (all suite)'!P160</f>
        <v>12.311457000000001</v>
      </c>
      <c r="M204" s="21">
        <f>'A. Thermody. result (all suite)'!Q160</f>
        <v>1.5757350000000001</v>
      </c>
      <c r="N204" s="21">
        <f>'A. Thermody. result (all suite)'!R160</f>
        <v>2.7626520000000001</v>
      </c>
      <c r="O204" s="21">
        <f>'A. Thermody. result (all suite)'!S160</f>
        <v>1.8520000000000001</v>
      </c>
      <c r="P204" s="21">
        <f>'A. Thermody. result (all suite)'!T160</f>
        <v>2.2510500000000002</v>
      </c>
      <c r="Q204" s="21">
        <f t="shared" si="257"/>
        <v>100.00000000000001</v>
      </c>
      <c r="S204" s="19">
        <f t="shared" si="258"/>
        <v>1517</v>
      </c>
      <c r="T204" s="19">
        <f t="shared" si="259"/>
        <v>1</v>
      </c>
      <c r="V204" s="61">
        <f t="shared" si="260"/>
        <v>39.508697477840499</v>
      </c>
      <c r="W204" s="21">
        <f t="shared" si="261"/>
        <v>3.4705960195399999</v>
      </c>
      <c r="X204" s="21">
        <f t="shared" si="262"/>
        <v>13.242273124106001</v>
      </c>
      <c r="Y204" s="21">
        <f t="shared" si="263"/>
        <v>2.0403500004614998</v>
      </c>
      <c r="Z204" s="21">
        <f t="shared" si="264"/>
        <v>9.8560510657374998</v>
      </c>
      <c r="AA204" s="21">
        <f t="shared" si="265"/>
        <v>0.17555809168950001</v>
      </c>
      <c r="AB204" s="21">
        <f t="shared" si="266"/>
        <v>9.1696882410120004</v>
      </c>
      <c r="AC204" s="21">
        <f t="shared" si="267"/>
        <v>12.034319947201501</v>
      </c>
      <c r="AD204" s="21">
        <f t="shared" si="268"/>
        <v>1.5402644172825002</v>
      </c>
      <c r="AE204" s="21">
        <f t="shared" si="269"/>
        <v>2.7004633221539995</v>
      </c>
      <c r="AF204" s="21">
        <f t="shared" si="270"/>
        <v>1.810310554</v>
      </c>
      <c r="AG204" s="21">
        <f t="shared" si="271"/>
        <v>95.548572261024972</v>
      </c>
      <c r="AH204" s="21"/>
      <c r="AI204" s="61">
        <f t="shared" si="272"/>
        <v>41.349333164192572</v>
      </c>
      <c r="AJ204" s="21">
        <f t="shared" si="273"/>
        <v>3.63228454116387</v>
      </c>
      <c r="AK204" s="21">
        <f t="shared" si="274"/>
        <v>13.859205648756333</v>
      </c>
      <c r="AL204" s="21">
        <f t="shared" si="275"/>
        <v>2.1354060580701892</v>
      </c>
      <c r="AM204" s="21">
        <f t="shared" si="276"/>
        <v>10.315225892452045</v>
      </c>
      <c r="AN204" s="21">
        <f t="shared" si="277"/>
        <v>0.18373701200882472</v>
      </c>
      <c r="AO204" s="21">
        <f t="shared" si="278"/>
        <v>9.596886718476263</v>
      </c>
      <c r="AP204" s="21">
        <f t="shared" si="279"/>
        <v>12.594976212020697</v>
      </c>
      <c r="AQ204" s="21">
        <f t="shared" si="280"/>
        <v>1.6120224309314837</v>
      </c>
      <c r="AR204" s="21">
        <f t="shared" si="281"/>
        <v>2.8262728141836821</v>
      </c>
      <c r="AS204" s="21">
        <f t="shared" si="282"/>
        <v>1.8946495077440733</v>
      </c>
      <c r="AT204" s="21">
        <f t="shared" si="283"/>
        <v>100.00000000000003</v>
      </c>
      <c r="AU204" s="21"/>
      <c r="AV204" s="21">
        <f>AR204*'[1]diagram lines'!$G$39</f>
        <v>2.3461064647336221</v>
      </c>
      <c r="AW204" s="21">
        <f>AK204*'[1]diagram lines'!$G$40</f>
        <v>7.3352115891475744</v>
      </c>
      <c r="AX204" s="21">
        <f>AQ204*'[1]diagram lines'!$G$38</f>
        <v>1.1958824035855053</v>
      </c>
      <c r="AY204" s="21">
        <f>AP204*'[1]diagram lines'!$G$41</f>
        <v>9.0010958742040934</v>
      </c>
      <c r="AZ204" s="21">
        <f t="shared" si="284"/>
        <v>4.4382952451151656</v>
      </c>
      <c r="BA204" s="21">
        <f t="shared" si="285"/>
        <v>0.58480124624207808</v>
      </c>
      <c r="BB204" s="21">
        <f t="shared" si="286"/>
        <v>2.0709301643368923</v>
      </c>
      <c r="BC204" s="86">
        <f t="shared" si="287"/>
        <v>0.48287480535114902</v>
      </c>
      <c r="BX204" s="61">
        <f t="shared" si="288"/>
        <v>0.67274532290279632</v>
      </c>
      <c r="BY204" s="21">
        <f t="shared" si="289"/>
        <v>4.4448172258387583E-2</v>
      </c>
      <c r="BZ204" s="21">
        <f t="shared" si="290"/>
        <v>0.1328680659081993</v>
      </c>
      <c r="CA204" s="21">
        <f t="shared" si="291"/>
        <v>1.3071181664474922E-2</v>
      </c>
      <c r="CB204" s="21">
        <f t="shared" si="292"/>
        <v>0.14033437717466946</v>
      </c>
      <c r="CC204" s="21">
        <f t="shared" si="293"/>
        <v>2.53173104031576E-3</v>
      </c>
      <c r="CD204" s="21">
        <f t="shared" si="294"/>
        <v>0.23277558312655089</v>
      </c>
      <c r="CE204" s="21">
        <f t="shared" si="295"/>
        <v>0.21953382667617691</v>
      </c>
      <c r="CF204" s="21">
        <f t="shared" si="296"/>
        <v>2.5419180512985966E-2</v>
      </c>
      <c r="CG204" s="21">
        <f t="shared" si="297"/>
        <v>2.9327515923566878E-2</v>
      </c>
      <c r="CH204" s="21">
        <f t="shared" si="298"/>
        <v>1.3047398974243365E-2</v>
      </c>
      <c r="CI204" s="21">
        <f t="shared" si="299"/>
        <v>0.12491953385127637</v>
      </c>
      <c r="CJ204" s="21">
        <f t="shared" si="300"/>
        <v>1.6510218900136435</v>
      </c>
      <c r="CL204" s="68">
        <f t="shared" si="301"/>
        <v>0.40747207954779868</v>
      </c>
      <c r="CM204" s="19">
        <f t="shared" si="302"/>
        <v>2.6921612927869949E-2</v>
      </c>
      <c r="CN204" s="19">
        <f t="shared" si="303"/>
        <v>8.0476259407500236E-2</v>
      </c>
      <c r="CO204" s="19">
        <f t="shared" si="304"/>
        <v>7.9170250519009812E-3</v>
      </c>
      <c r="CP204" s="19">
        <f t="shared" si="305"/>
        <v>8.4998495794328791E-2</v>
      </c>
      <c r="CQ204" s="19">
        <f t="shared" si="306"/>
        <v>1.5334327519393692E-3</v>
      </c>
      <c r="CR204" s="19">
        <f t="shared" si="307"/>
        <v>0.14098879278010501</v>
      </c>
      <c r="CS204" s="19">
        <f t="shared" si="308"/>
        <v>0.13296845305567859</v>
      </c>
      <c r="CT204" s="19">
        <f t="shared" si="309"/>
        <v>1.5396028766630047E-2</v>
      </c>
      <c r="CU204" s="19">
        <f t="shared" si="310"/>
        <v>1.7763250809063789E-2</v>
      </c>
      <c r="CV204" s="19">
        <f t="shared" si="311"/>
        <v>7.902620221549906E-3</v>
      </c>
      <c r="CW204" s="19">
        <f t="shared" si="312"/>
        <v>7.5661948885634753E-2</v>
      </c>
      <c r="CX204" s="19">
        <f t="shared" si="313"/>
        <v>1.0000000000000002</v>
      </c>
      <c r="CZ204" s="68">
        <f t="shared" si="314"/>
        <v>2.4859999999999999E-5</v>
      </c>
      <c r="DA204" s="19">
        <f t="shared" si="315"/>
        <v>1.9010559999999998E-5</v>
      </c>
      <c r="DB204" s="19">
        <f t="shared" si="316"/>
        <v>3.5539999999999995E-5</v>
      </c>
      <c r="DC204" s="19">
        <f t="shared" si="317"/>
        <v>4.0451959999999995E-5</v>
      </c>
      <c r="DD204" s="19">
        <f t="shared" si="318"/>
        <v>1.3034479999999997E-5</v>
      </c>
      <c r="DE204" s="19">
        <f t="shared" si="319"/>
        <v>1.3034479999999997E-5</v>
      </c>
      <c r="DF204" s="19">
        <f t="shared" si="320"/>
        <v>1.207988E-5</v>
      </c>
      <c r="DG204" s="19">
        <f t="shared" si="321"/>
        <v>1.6706559999999997E-5</v>
      </c>
      <c r="DH204" s="19">
        <f t="shared" si="322"/>
        <v>2.5431919999999998E-5</v>
      </c>
      <c r="DI204" s="19">
        <f t="shared" si="323"/>
        <v>3.7665519999999995E-5</v>
      </c>
      <c r="DJ204" s="19">
        <f t="shared" si="324"/>
        <v>0</v>
      </c>
      <c r="DK204" s="19">
        <f t="shared" si="325"/>
        <v>2.1644239999999998E-5</v>
      </c>
      <c r="DM204" s="68">
        <f t="shared" si="326"/>
        <v>984.75151002541224</v>
      </c>
      <c r="DN204" s="19">
        <f t="shared" si="327"/>
        <v>113.1212568529413</v>
      </c>
      <c r="DO204" s="19">
        <f t="shared" si="328"/>
        <v>230.87674195803953</v>
      </c>
      <c r="DP204" s="19">
        <f t="shared" si="329"/>
        <v>31.253608738317446</v>
      </c>
      <c r="DQ204" s="19">
        <f t="shared" si="330"/>
        <v>468.5374424466894</v>
      </c>
      <c r="DR204" s="19">
        <f t="shared" si="331"/>
        <v>8.3456892352114451</v>
      </c>
      <c r="DS204" s="19">
        <f t="shared" si="332"/>
        <v>470.35635693717421</v>
      </c>
      <c r="DT204" s="19">
        <f t="shared" si="333"/>
        <v>446.3438821254918</v>
      </c>
      <c r="DU204" s="19">
        <f t="shared" si="334"/>
        <v>37.527635477124683</v>
      </c>
      <c r="DV204" s="19">
        <f t="shared" si="335"/>
        <v>44.425199126782516</v>
      </c>
      <c r="DX204" s="19">
        <f t="shared" si="336"/>
        <v>62.992663125114966</v>
      </c>
      <c r="DZ204" s="99">
        <f t="shared" si="337"/>
        <v>2898.5319860482991</v>
      </c>
      <c r="EA204" s="21">
        <f t="shared" si="338"/>
        <v>2.8985319860482992</v>
      </c>
      <c r="EB204" s="92">
        <f t="shared" si="339"/>
        <v>1244</v>
      </c>
    </row>
    <row r="205" spans="1:132" x14ac:dyDescent="0.3">
      <c r="A205" s="19">
        <f>'A. Thermody. result (all suite)'!C161</f>
        <v>1243</v>
      </c>
      <c r="B205" s="19" t="str">
        <f>'A. Thermody. result (all suite)'!A161</f>
        <v>Basanite</v>
      </c>
      <c r="C205" s="24">
        <f>'A. Thermody. result (all suite)'!G161</f>
        <v>97.630647999999994</v>
      </c>
      <c r="D205" s="19">
        <f>'A. Thermody. result (all suite)'!D161</f>
        <v>10000</v>
      </c>
      <c r="E205" s="61">
        <f>'A. Thermody. result (all suite)'!I161</f>
        <v>40.419147000000002</v>
      </c>
      <c r="F205" s="21">
        <f>'A. Thermody. result (all suite)'!J161</f>
        <v>3.5538560000000001</v>
      </c>
      <c r="G205" s="21">
        <f>'A. Thermody. result (all suite)'!K161</f>
        <v>13.559958999999999</v>
      </c>
      <c r="H205" s="21">
        <f>'A. Thermody. result (all suite)'!L161</f>
        <v>2.089299</v>
      </c>
      <c r="I205" s="21">
        <f>'A. Thermody. result (all suite)'!M161</f>
        <v>10.078185</v>
      </c>
      <c r="J205" s="21">
        <f>'A. Thermody. result (all suite)'!N161</f>
        <v>0.17957999999999999</v>
      </c>
      <c r="K205" s="21">
        <f>'A. Thermody. result (all suite)'!O161</f>
        <v>9.3479010000000002</v>
      </c>
      <c r="L205" s="21">
        <f>'A. Thermody. result (all suite)'!P161</f>
        <v>12.322701</v>
      </c>
      <c r="M205" s="21">
        <f>'A. Thermody. result (all suite)'!Q161</f>
        <v>1.577216</v>
      </c>
      <c r="N205" s="21">
        <f>'A. Thermody. result (all suite)'!R161</f>
        <v>2.7652480000000002</v>
      </c>
      <c r="O205" s="21">
        <f>'A. Thermody. result (all suite)'!S161</f>
        <v>1.8537410000000001</v>
      </c>
      <c r="P205" s="21">
        <f>'A. Thermody. result (all suite)'!T161</f>
        <v>2.2531650000000001</v>
      </c>
      <c r="Q205" s="21">
        <f t="shared" si="257"/>
        <v>99.999997999999977</v>
      </c>
      <c r="S205" s="19">
        <f t="shared" si="258"/>
        <v>1516</v>
      </c>
      <c r="T205" s="19">
        <f t="shared" si="259"/>
        <v>1</v>
      </c>
      <c r="V205" s="61">
        <f t="shared" si="260"/>
        <v>39.508436908283251</v>
      </c>
      <c r="W205" s="21">
        <f t="shared" si="261"/>
        <v>3.4737817588561155</v>
      </c>
      <c r="X205" s="21">
        <f t="shared" si="262"/>
        <v>13.254430743687085</v>
      </c>
      <c r="Y205" s="21">
        <f t="shared" si="263"/>
        <v>2.042223645245143</v>
      </c>
      <c r="Z205" s="21">
        <f t="shared" si="264"/>
        <v>9.8511068584031865</v>
      </c>
      <c r="AA205" s="21">
        <f t="shared" si="265"/>
        <v>0.17553376621207531</v>
      </c>
      <c r="AB205" s="21">
        <f t="shared" si="266"/>
        <v>9.1372773622208783</v>
      </c>
      <c r="AC205" s="21">
        <f t="shared" si="267"/>
        <v>12.045050208460335</v>
      </c>
      <c r="AD205" s="21">
        <f t="shared" si="268"/>
        <v>1.5416787204028546</v>
      </c>
      <c r="AE205" s="21">
        <f t="shared" si="269"/>
        <v>2.7029423986546881</v>
      </c>
      <c r="AF205" s="21">
        <f t="shared" si="270"/>
        <v>1.8119731557619931</v>
      </c>
      <c r="AG205" s="21">
        <f t="shared" si="271"/>
        <v>95.544435526187584</v>
      </c>
      <c r="AH205" s="21"/>
      <c r="AI205" s="61">
        <f t="shared" si="272"/>
        <v>41.350850722703221</v>
      </c>
      <c r="AJ205" s="21">
        <f t="shared" si="273"/>
        <v>3.6357761074468784</v>
      </c>
      <c r="AK205" s="21">
        <f t="shared" si="274"/>
        <v>13.872530274203362</v>
      </c>
      <c r="AL205" s="21">
        <f t="shared" si="275"/>
        <v>2.137459532832128</v>
      </c>
      <c r="AM205" s="21">
        <f t="shared" si="276"/>
        <v>10.310497732443158</v>
      </c>
      <c r="AN205" s="21">
        <f t="shared" si="277"/>
        <v>0.18371950731130082</v>
      </c>
      <c r="AO205" s="21">
        <f t="shared" si="278"/>
        <v>9.5633799204522596</v>
      </c>
      <c r="AP205" s="21">
        <f t="shared" si="279"/>
        <v>12.606752179889043</v>
      </c>
      <c r="AQ205" s="21">
        <f t="shared" si="280"/>
        <v>1.6135724827013069</v>
      </c>
      <c r="AR205" s="21">
        <f t="shared" si="281"/>
        <v>2.8289898660962249</v>
      </c>
      <c r="AS205" s="21">
        <f t="shared" si="282"/>
        <v>1.8964716739211391</v>
      </c>
      <c r="AT205" s="21">
        <f t="shared" si="283"/>
        <v>100.00000000000001</v>
      </c>
      <c r="AU205" s="21"/>
      <c r="AV205" s="21">
        <f>AR205*'[1]diagram lines'!$G$39</f>
        <v>2.348361906255418</v>
      </c>
      <c r="AW205" s="21">
        <f>AK205*'[1]diagram lines'!$G$40</f>
        <v>7.342263865409083</v>
      </c>
      <c r="AX205" s="21">
        <f>AQ205*'[1]diagram lines'!$G$38</f>
        <v>1.1970323129171685</v>
      </c>
      <c r="AY205" s="21">
        <f>AP205*'[1]diagram lines'!$G$41</f>
        <v>9.0095116595148568</v>
      </c>
      <c r="AZ205" s="21">
        <f t="shared" si="284"/>
        <v>4.4425623487975319</v>
      </c>
      <c r="BA205" s="21">
        <f t="shared" si="285"/>
        <v>0.58481233840812219</v>
      </c>
      <c r="BB205" s="21">
        <f t="shared" si="286"/>
        <v>2.070930173492131</v>
      </c>
      <c r="BC205" s="86">
        <f t="shared" si="287"/>
        <v>0.48287480321643966</v>
      </c>
      <c r="BX205" s="61">
        <f t="shared" si="288"/>
        <v>0.67275544274300936</v>
      </c>
      <c r="BY205" s="21">
        <f t="shared" si="289"/>
        <v>4.4489934902353534E-2</v>
      </c>
      <c r="BZ205" s="21">
        <f t="shared" si="290"/>
        <v>0.13299292859945078</v>
      </c>
      <c r="CA205" s="21">
        <f t="shared" si="291"/>
        <v>1.3083467969190306E-2</v>
      </c>
      <c r="CB205" s="21">
        <f t="shared" si="292"/>
        <v>0.14026701461377872</v>
      </c>
      <c r="CC205" s="21">
        <f t="shared" si="293"/>
        <v>2.5314350155060616E-3</v>
      </c>
      <c r="CD205" s="21">
        <f t="shared" si="294"/>
        <v>0.23195784119106702</v>
      </c>
      <c r="CE205" s="21">
        <f t="shared" si="295"/>
        <v>0.21973432596291015</v>
      </c>
      <c r="CF205" s="21">
        <f t="shared" si="296"/>
        <v>2.5443071463139216E-2</v>
      </c>
      <c r="CG205" s="21">
        <f t="shared" si="297"/>
        <v>2.935507430997877E-2</v>
      </c>
      <c r="CH205" s="21">
        <f t="shared" si="298"/>
        <v>1.3059664374682976E-2</v>
      </c>
      <c r="CI205" s="21">
        <f t="shared" si="299"/>
        <v>0.12503690344062154</v>
      </c>
      <c r="CJ205" s="21">
        <f t="shared" si="300"/>
        <v>1.6507071045856887</v>
      </c>
      <c r="CL205" s="68">
        <f t="shared" si="301"/>
        <v>0.40755591399230356</v>
      </c>
      <c r="CM205" s="19">
        <f t="shared" si="302"/>
        <v>2.6952046658525814E-2</v>
      </c>
      <c r="CN205" s="19">
        <f t="shared" si="303"/>
        <v>8.0567247956947946E-2</v>
      </c>
      <c r="CO205" s="19">
        <f t="shared" si="304"/>
        <v>7.9259778629680814E-3</v>
      </c>
      <c r="CP205" s="19">
        <f t="shared" si="305"/>
        <v>8.4973896473889809E-2</v>
      </c>
      <c r="CQ205" s="19">
        <f t="shared" si="306"/>
        <v>1.5335458413389617E-3</v>
      </c>
      <c r="CR205" s="19">
        <f t="shared" si="307"/>
        <v>0.1405202900906434</v>
      </c>
      <c r="CS205" s="19">
        <f t="shared" si="308"/>
        <v>0.13311527245050617</v>
      </c>
      <c r="CT205" s="19">
        <f t="shared" si="309"/>
        <v>1.5413437909401364E-2</v>
      </c>
      <c r="CU205" s="19">
        <f t="shared" si="310"/>
        <v>1.7783333111264829E-2</v>
      </c>
      <c r="CV205" s="19">
        <f t="shared" si="311"/>
        <v>7.9115576218234205E-3</v>
      </c>
      <c r="CW205" s="19">
        <f t="shared" si="312"/>
        <v>7.5747480030386477E-2</v>
      </c>
      <c r="CX205" s="19">
        <f t="shared" si="313"/>
        <v>0.99999999999999978</v>
      </c>
      <c r="CZ205" s="68">
        <f t="shared" si="314"/>
        <v>2.4859999999999999E-5</v>
      </c>
      <c r="DA205" s="19">
        <f t="shared" si="315"/>
        <v>1.9003319999999996E-5</v>
      </c>
      <c r="DB205" s="19">
        <f t="shared" si="316"/>
        <v>3.5539999999999995E-5</v>
      </c>
      <c r="DC205" s="19">
        <f t="shared" si="317"/>
        <v>4.0442869999999997E-5</v>
      </c>
      <c r="DD205" s="19">
        <f t="shared" si="318"/>
        <v>1.3031559999999998E-5</v>
      </c>
      <c r="DE205" s="19">
        <f t="shared" si="319"/>
        <v>1.3031559999999998E-5</v>
      </c>
      <c r="DF205" s="19">
        <f t="shared" si="320"/>
        <v>1.207661E-5</v>
      </c>
      <c r="DG205" s="19">
        <f t="shared" si="321"/>
        <v>1.670282E-5</v>
      </c>
      <c r="DH205" s="19">
        <f t="shared" si="322"/>
        <v>2.5424239999999999E-5</v>
      </c>
      <c r="DI205" s="19">
        <f t="shared" si="323"/>
        <v>3.765343999999999E-5</v>
      </c>
      <c r="DJ205" s="19">
        <f t="shared" si="324"/>
        <v>0</v>
      </c>
      <c r="DK205" s="19">
        <f t="shared" si="325"/>
        <v>2.163478E-5</v>
      </c>
      <c r="DM205" s="68">
        <f t="shared" si="326"/>
        <v>984.95411555340308</v>
      </c>
      <c r="DN205" s="19">
        <f t="shared" si="327"/>
        <v>113.29228193194885</v>
      </c>
      <c r="DO205" s="19">
        <f t="shared" si="328"/>
        <v>231.13777720006789</v>
      </c>
      <c r="DP205" s="19">
        <f t="shared" si="329"/>
        <v>31.295983814634646</v>
      </c>
      <c r="DQ205" s="19">
        <f t="shared" si="330"/>
        <v>468.50679900556673</v>
      </c>
      <c r="DR205" s="19">
        <f t="shared" si="331"/>
        <v>8.3481748911554678</v>
      </c>
      <c r="DS205" s="19">
        <f t="shared" si="332"/>
        <v>468.92030881620991</v>
      </c>
      <c r="DT205" s="19">
        <f t="shared" si="333"/>
        <v>446.93677349240346</v>
      </c>
      <c r="DU205" s="19">
        <f t="shared" si="334"/>
        <v>37.581418992417895</v>
      </c>
      <c r="DV205" s="19">
        <f t="shared" si="335"/>
        <v>44.489692816410589</v>
      </c>
      <c r="DX205" s="19">
        <f t="shared" si="336"/>
        <v>63.091447666561166</v>
      </c>
      <c r="DZ205" s="99">
        <f t="shared" si="337"/>
        <v>2898.55477418078</v>
      </c>
      <c r="EA205" s="21">
        <f t="shared" si="338"/>
        <v>2.8985547741807798</v>
      </c>
      <c r="EB205" s="92">
        <f t="shared" si="339"/>
        <v>1243</v>
      </c>
    </row>
    <row r="206" spans="1:132" x14ac:dyDescent="0.3">
      <c r="A206" s="19">
        <f>'A. Thermody. result (all suite)'!C162</f>
        <v>1242</v>
      </c>
      <c r="B206" s="19" t="str">
        <f>'A. Thermody. result (all suite)'!A162</f>
        <v>Basanite</v>
      </c>
      <c r="C206" s="24">
        <f>'A. Thermody. result (all suite)'!G162</f>
        <v>97.539188999999993</v>
      </c>
      <c r="D206" s="19">
        <f>'A. Thermody. result (all suite)'!D162</f>
        <v>10000</v>
      </c>
      <c r="E206" s="61">
        <f>'A. Thermody. result (all suite)'!I162</f>
        <v>40.419763000000003</v>
      </c>
      <c r="F206" s="21">
        <f>'A. Thermody. result (all suite)'!J162</f>
        <v>3.5571890000000002</v>
      </c>
      <c r="G206" s="21">
        <f>'A. Thermody. result (all suite)'!K162</f>
        <v>13.572673999999999</v>
      </c>
      <c r="H206" s="21">
        <f>'A. Thermody. result (all suite)'!L162</f>
        <v>2.0912579999999998</v>
      </c>
      <c r="I206" s="21">
        <f>'A. Thermody. result (all suite)'!M162</f>
        <v>10.073313000000001</v>
      </c>
      <c r="J206" s="21">
        <f>'A. Thermody. result (all suite)'!N162</f>
        <v>0.179559</v>
      </c>
      <c r="K206" s="21">
        <f>'A. Thermody. result (all suite)'!O162</f>
        <v>9.3150220000000008</v>
      </c>
      <c r="L206" s="21">
        <f>'A. Thermody. result (all suite)'!P162</f>
        <v>12.333930000000001</v>
      </c>
      <c r="M206" s="21">
        <f>'A. Thermody. result (all suite)'!Q162</f>
        <v>1.578695</v>
      </c>
      <c r="N206" s="21">
        <f>'A. Thermody. result (all suite)'!R162</f>
        <v>2.7678410000000002</v>
      </c>
      <c r="O206" s="21">
        <f>'A. Thermody. result (all suite)'!S162</f>
        <v>1.8554790000000001</v>
      </c>
      <c r="P206" s="21">
        <f>'A. Thermody. result (all suite)'!T162</f>
        <v>2.2552780000000001</v>
      </c>
      <c r="Q206" s="21">
        <f t="shared" si="257"/>
        <v>100.000001</v>
      </c>
      <c r="S206" s="19">
        <f t="shared" si="258"/>
        <v>1515</v>
      </c>
      <c r="T206" s="19">
        <f t="shared" si="259"/>
        <v>1</v>
      </c>
      <c r="V206" s="61">
        <f t="shared" si="260"/>
        <v>39.50818498652464</v>
      </c>
      <c r="W206" s="21">
        <f t="shared" si="261"/>
        <v>3.476964499866825</v>
      </c>
      <c r="X206" s="21">
        <f t="shared" si="262"/>
        <v>13.266572472327294</v>
      </c>
      <c r="Y206" s="21">
        <f t="shared" si="263"/>
        <v>2.0440943188743965</v>
      </c>
      <c r="Z206" s="21">
        <f t="shared" si="264"/>
        <v>9.8461317903116718</v>
      </c>
      <c r="AA206" s="21">
        <f t="shared" si="265"/>
        <v>0.17550944541647553</v>
      </c>
      <c r="AB206" s="21">
        <f t="shared" si="266"/>
        <v>9.1049423602396367</v>
      </c>
      <c r="AC206" s="21">
        <f t="shared" si="267"/>
        <v>12.055765592956243</v>
      </c>
      <c r="AD206" s="21">
        <f t="shared" si="268"/>
        <v>1.5430910393339394</v>
      </c>
      <c r="AE206" s="21">
        <f t="shared" si="269"/>
        <v>2.7054184914762454</v>
      </c>
      <c r="AF206" s="21">
        <f t="shared" si="270"/>
        <v>1.8136327907368421</v>
      </c>
      <c r="AG206" s="21">
        <f t="shared" si="271"/>
        <v>95.54030778806424</v>
      </c>
      <c r="AH206" s="21"/>
      <c r="AI206" s="61">
        <f t="shared" si="272"/>
        <v>41.352373570080083</v>
      </c>
      <c r="AJ206" s="21">
        <f t="shared" si="273"/>
        <v>3.6392644951277822</v>
      </c>
      <c r="AK206" s="21">
        <f t="shared" si="274"/>
        <v>13.885838113224787</v>
      </c>
      <c r="AL206" s="21">
        <f t="shared" si="275"/>
        <v>2.1395098741033816</v>
      </c>
      <c r="AM206" s="21">
        <f t="shared" si="276"/>
        <v>10.305735891235782</v>
      </c>
      <c r="AN206" s="21">
        <f t="shared" si="277"/>
        <v>0.18370198869968657</v>
      </c>
      <c r="AO206" s="21">
        <f t="shared" si="278"/>
        <v>9.5299487420921931</v>
      </c>
      <c r="AP206" s="21">
        <f t="shared" si="279"/>
        <v>12.618512408081607</v>
      </c>
      <c r="AQ206" s="21">
        <f t="shared" si="280"/>
        <v>1.6151204398011332</v>
      </c>
      <c r="AR206" s="21">
        <f t="shared" si="281"/>
        <v>2.831703763690649</v>
      </c>
      <c r="AS206" s="21">
        <f t="shared" si="282"/>
        <v>1.8982907138628851</v>
      </c>
      <c r="AT206" s="21">
        <f t="shared" si="283"/>
        <v>99.999999999999957</v>
      </c>
      <c r="AU206" s="21"/>
      <c r="AV206" s="21">
        <f>AR206*'[1]diagram lines'!$G$39</f>
        <v>2.3506147293583224</v>
      </c>
      <c r="AW206" s="21">
        <f>AK206*'[1]diagram lines'!$G$40</f>
        <v>7.3493072571798974</v>
      </c>
      <c r="AX206" s="21">
        <f>AQ206*'[1]diagram lines'!$G$38</f>
        <v>1.1981806683132641</v>
      </c>
      <c r="AY206" s="21">
        <f>AP206*'[1]diagram lines'!$G$41</f>
        <v>9.0179161963461976</v>
      </c>
      <c r="AZ206" s="21">
        <f t="shared" si="284"/>
        <v>4.446824203491782</v>
      </c>
      <c r="BA206" s="21">
        <f t="shared" si="285"/>
        <v>0.58482342036706214</v>
      </c>
      <c r="BB206" s="21">
        <f t="shared" si="286"/>
        <v>2.070930113920312</v>
      </c>
      <c r="BC206" s="86">
        <f t="shared" si="287"/>
        <v>0.48287481710668645</v>
      </c>
      <c r="BX206" s="61">
        <f t="shared" si="288"/>
        <v>0.67276569573901468</v>
      </c>
      <c r="BY206" s="21">
        <f t="shared" si="289"/>
        <v>4.4531659989984984E-2</v>
      </c>
      <c r="BZ206" s="21">
        <f t="shared" si="290"/>
        <v>0.13311763436641821</v>
      </c>
      <c r="CA206" s="21">
        <f t="shared" si="291"/>
        <v>1.3095735487507044E-2</v>
      </c>
      <c r="CB206" s="21">
        <f t="shared" si="292"/>
        <v>0.14019920668058458</v>
      </c>
      <c r="CC206" s="21">
        <f t="shared" si="293"/>
        <v>2.5311389906963631E-3</v>
      </c>
      <c r="CD206" s="21">
        <f t="shared" si="294"/>
        <v>0.23114198511166256</v>
      </c>
      <c r="CE206" s="21">
        <f t="shared" si="295"/>
        <v>0.21993455777460771</v>
      </c>
      <c r="CF206" s="21">
        <f t="shared" si="296"/>
        <v>2.5466930150024197E-2</v>
      </c>
      <c r="CG206" s="21">
        <f t="shared" si="297"/>
        <v>2.9382600849256903E-2</v>
      </c>
      <c r="CH206" s="21">
        <f t="shared" si="298"/>
        <v>1.3071908640027054E-2</v>
      </c>
      <c r="CI206" s="21">
        <f t="shared" si="299"/>
        <v>0.12515416204217536</v>
      </c>
      <c r="CJ206" s="21">
        <f t="shared" si="300"/>
        <v>1.6503932158219594</v>
      </c>
      <c r="CL206" s="68">
        <f t="shared" si="301"/>
        <v>0.40763963962609445</v>
      </c>
      <c r="CM206" s="19">
        <f t="shared" si="302"/>
        <v>2.6982454582986457E-2</v>
      </c>
      <c r="CN206" s="19">
        <f t="shared" si="303"/>
        <v>8.0658132310681183E-2</v>
      </c>
      <c r="CO206" s="19">
        <f t="shared" si="304"/>
        <v>7.9349183951806686E-3</v>
      </c>
      <c r="CP206" s="19">
        <f t="shared" si="305"/>
        <v>8.4948971758078862E-2</v>
      </c>
      <c r="CQ206" s="19">
        <f t="shared" si="306"/>
        <v>1.5336581406363563E-3</v>
      </c>
      <c r="CR206" s="19">
        <f t="shared" si="307"/>
        <v>0.14005267526293419</v>
      </c>
      <c r="CS206" s="19">
        <f t="shared" si="308"/>
        <v>0.13326191338290969</v>
      </c>
      <c r="CT206" s="19">
        <f t="shared" si="309"/>
        <v>1.5430825760720716E-2</v>
      </c>
      <c r="CU206" s="19">
        <f t="shared" si="310"/>
        <v>1.7803394104854726E-2</v>
      </c>
      <c r="CV206" s="19">
        <f t="shared" si="311"/>
        <v>7.9204813220931352E-3</v>
      </c>
      <c r="CW206" s="19">
        <f t="shared" si="312"/>
        <v>7.58329353528297E-2</v>
      </c>
      <c r="CX206" s="19">
        <f t="shared" si="313"/>
        <v>1.0000000000000002</v>
      </c>
      <c r="CZ206" s="68">
        <f t="shared" si="314"/>
        <v>2.4859999999999999E-5</v>
      </c>
      <c r="DA206" s="19">
        <f t="shared" si="315"/>
        <v>1.8996079999999998E-5</v>
      </c>
      <c r="DB206" s="19">
        <f t="shared" si="316"/>
        <v>3.5539999999999995E-5</v>
      </c>
      <c r="DC206" s="19">
        <f t="shared" si="317"/>
        <v>4.0433779999999998E-5</v>
      </c>
      <c r="DD206" s="19">
        <f t="shared" si="318"/>
        <v>1.3028639999999999E-5</v>
      </c>
      <c r="DE206" s="19">
        <f t="shared" si="319"/>
        <v>1.3028639999999999E-5</v>
      </c>
      <c r="DF206" s="19">
        <f t="shared" si="320"/>
        <v>1.207334E-5</v>
      </c>
      <c r="DG206" s="19">
        <f t="shared" si="321"/>
        <v>1.6699079999999999E-5</v>
      </c>
      <c r="DH206" s="19">
        <f t="shared" si="322"/>
        <v>2.5416559999999997E-5</v>
      </c>
      <c r="DI206" s="19">
        <f t="shared" si="323"/>
        <v>3.7641359999999992E-5</v>
      </c>
      <c r="DJ206" s="19">
        <f t="shared" si="324"/>
        <v>0</v>
      </c>
      <c r="DK206" s="19">
        <f t="shared" si="325"/>
        <v>2.1625319999999999E-5</v>
      </c>
      <c r="DM206" s="68">
        <f t="shared" si="326"/>
        <v>985.15645811487354</v>
      </c>
      <c r="DN206" s="19">
        <f t="shared" si="327"/>
        <v>113.46332885989943</v>
      </c>
      <c r="DO206" s="19">
        <f t="shared" si="328"/>
        <v>231.39851351708086</v>
      </c>
      <c r="DP206" s="19">
        <f t="shared" si="329"/>
        <v>31.338329449445514</v>
      </c>
      <c r="DQ206" s="19">
        <f t="shared" si="330"/>
        <v>468.47434734691922</v>
      </c>
      <c r="DR206" s="19">
        <f t="shared" si="331"/>
        <v>8.3506573592288316</v>
      </c>
      <c r="DS206" s="19">
        <f t="shared" si="332"/>
        <v>467.48644642627869</v>
      </c>
      <c r="DT206" s="19">
        <f t="shared" si="333"/>
        <v>447.52933110767634</v>
      </c>
      <c r="DU206" s="19">
        <f t="shared" si="334"/>
        <v>37.635183081702536</v>
      </c>
      <c r="DV206" s="19">
        <f t="shared" si="335"/>
        <v>44.554174574917475</v>
      </c>
      <c r="DX206" s="19">
        <f t="shared" si="336"/>
        <v>63.190255453236823</v>
      </c>
      <c r="DZ206" s="99">
        <f t="shared" si="337"/>
        <v>2898.5770252912589</v>
      </c>
      <c r="EA206" s="21">
        <f t="shared" si="338"/>
        <v>2.8985770252912588</v>
      </c>
      <c r="EB206" s="92">
        <f t="shared" si="339"/>
        <v>1242</v>
      </c>
    </row>
    <row r="207" spans="1:132" x14ac:dyDescent="0.3">
      <c r="A207" s="19">
        <f>'A. Thermody. result (all suite)'!C163</f>
        <v>1241</v>
      </c>
      <c r="B207" s="19" t="str">
        <f>'A. Thermody. result (all suite)'!A163</f>
        <v>Basanite</v>
      </c>
      <c r="C207" s="24">
        <f>'A. Thermody. result (all suite)'!G163</f>
        <v>97.448018000000005</v>
      </c>
      <c r="D207" s="19">
        <f>'A. Thermody. result (all suite)'!D163</f>
        <v>10000</v>
      </c>
      <c r="E207" s="61">
        <f>'A. Thermody. result (all suite)'!I163</f>
        <v>40.420383999999999</v>
      </c>
      <c r="F207" s="21">
        <f>'A. Thermody. result (all suite)'!J163</f>
        <v>3.5605169999999999</v>
      </c>
      <c r="G207" s="21">
        <f>'A. Thermody. result (all suite)'!K163</f>
        <v>13.585372</v>
      </c>
      <c r="H207" s="21">
        <f>'A. Thermody. result (all suite)'!L163</f>
        <v>2.0932140000000001</v>
      </c>
      <c r="I207" s="21">
        <f>'A. Thermody. result (all suite)'!M163</f>
        <v>10.068409000000001</v>
      </c>
      <c r="J207" s="21">
        <f>'A. Thermody. result (all suite)'!N163</f>
        <v>0.179537</v>
      </c>
      <c r="K207" s="21">
        <f>'A. Thermody. result (all suite)'!O163</f>
        <v>9.282216</v>
      </c>
      <c r="L207" s="21">
        <f>'A. Thermody. result (all suite)'!P163</f>
        <v>12.345143999999999</v>
      </c>
      <c r="M207" s="21">
        <f>'A. Thermody. result (all suite)'!Q163</f>
        <v>1.5801719999999999</v>
      </c>
      <c r="N207" s="21">
        <f>'A. Thermody. result (all suite)'!R163</f>
        <v>2.7704309999999999</v>
      </c>
      <c r="O207" s="21">
        <f>'A. Thermody. result (all suite)'!S163</f>
        <v>1.8572150000000001</v>
      </c>
      <c r="P207" s="21">
        <f>'A. Thermody. result (all suite)'!T163</f>
        <v>2.2573880000000002</v>
      </c>
      <c r="Q207" s="21">
        <f t="shared" si="257"/>
        <v>99.999999000000017</v>
      </c>
      <c r="S207" s="19">
        <f t="shared" si="258"/>
        <v>1514</v>
      </c>
      <c r="T207" s="19">
        <f t="shared" si="259"/>
        <v>1</v>
      </c>
      <c r="V207" s="61">
        <f t="shared" si="260"/>
        <v>39.50793909290563</v>
      </c>
      <c r="W207" s="21">
        <f t="shared" si="261"/>
        <v>3.4801423157002929</v>
      </c>
      <c r="X207" s="21">
        <f t="shared" si="262"/>
        <v>13.278697439649893</v>
      </c>
      <c r="Y207" s="21">
        <f t="shared" si="263"/>
        <v>2.0459620378771604</v>
      </c>
      <c r="Z207" s="21">
        <f t="shared" si="264"/>
        <v>9.8411259411702492</v>
      </c>
      <c r="AA207" s="21">
        <f t="shared" si="265"/>
        <v>0.17548415326591152</v>
      </c>
      <c r="AB207" s="21">
        <f t="shared" si="266"/>
        <v>9.0726803677865639</v>
      </c>
      <c r="AC207" s="21">
        <f t="shared" si="267"/>
        <v>12.066466197974499</v>
      </c>
      <c r="AD207" s="21">
        <f t="shared" si="268"/>
        <v>1.5445013865359336</v>
      </c>
      <c r="AE207" s="21">
        <f t="shared" si="269"/>
        <v>2.7078916224323257</v>
      </c>
      <c r="AF207" s="21">
        <f t="shared" si="270"/>
        <v>1.8152904510365544</v>
      </c>
      <c r="AG207" s="21">
        <f t="shared" si="271"/>
        <v>95.536181006334999</v>
      </c>
      <c r="AH207" s="21"/>
      <c r="AI207" s="61">
        <f t="shared" si="272"/>
        <v>41.353902444861035</v>
      </c>
      <c r="AJ207" s="21">
        <f t="shared" si="273"/>
        <v>3.6427479924799639</v>
      </c>
      <c r="AK207" s="21">
        <f t="shared" si="274"/>
        <v>13.899129418591039</v>
      </c>
      <c r="AL207" s="21">
        <f t="shared" si="275"/>
        <v>2.1415572784320243</v>
      </c>
      <c r="AM207" s="21">
        <f t="shared" si="276"/>
        <v>10.300941316167625</v>
      </c>
      <c r="AN207" s="21">
        <f t="shared" si="277"/>
        <v>0.18368344999500782</v>
      </c>
      <c r="AO207" s="21">
        <f t="shared" si="278"/>
        <v>9.4965910006230576</v>
      </c>
      <c r="AP207" s="21">
        <f t="shared" si="279"/>
        <v>12.630258056028397</v>
      </c>
      <c r="AQ207" s="21">
        <f t="shared" si="280"/>
        <v>1.6166664506230555</v>
      </c>
      <c r="AR207" s="21">
        <f t="shared" si="281"/>
        <v>2.8344147671684361</v>
      </c>
      <c r="AS207" s="21">
        <f t="shared" si="282"/>
        <v>1.9001078250303753</v>
      </c>
      <c r="AT207" s="21">
        <f t="shared" si="283"/>
        <v>100.00000000000001</v>
      </c>
      <c r="AU207" s="21"/>
      <c r="AV207" s="21">
        <f>AR207*'[1]diagram lines'!$G$39</f>
        <v>2.3528651500371867</v>
      </c>
      <c r="AW207" s="21">
        <f>AK207*'[1]diagram lines'!$G$40</f>
        <v>7.3563418982429072</v>
      </c>
      <c r="AX207" s="21">
        <f>AQ207*'[1]diagram lines'!$G$38</f>
        <v>1.1993275798587948</v>
      </c>
      <c r="AY207" s="21">
        <f>AP207*'[1]diagram lines'!$G$41</f>
        <v>9.0263103132936191</v>
      </c>
      <c r="AZ207" s="21">
        <f t="shared" si="284"/>
        <v>4.4510812177914918</v>
      </c>
      <c r="BA207" s="21">
        <f t="shared" si="285"/>
        <v>0.58483444913787763</v>
      </c>
      <c r="BB207" s="21">
        <f t="shared" si="286"/>
        <v>2.0709298333759953</v>
      </c>
      <c r="BC207" s="86">
        <f t="shared" si="287"/>
        <v>0.48287488252067751</v>
      </c>
      <c r="BX207" s="61">
        <f t="shared" si="288"/>
        <v>0.67277603195739011</v>
      </c>
      <c r="BY207" s="21">
        <f t="shared" si="289"/>
        <v>4.4573322483725593E-2</v>
      </c>
      <c r="BZ207" s="21">
        <f t="shared" si="290"/>
        <v>0.13324217340133385</v>
      </c>
      <c r="CA207" s="21">
        <f t="shared" si="291"/>
        <v>1.3107984219425137E-2</v>
      </c>
      <c r="CB207" s="21">
        <f t="shared" si="292"/>
        <v>0.14013095337508702</v>
      </c>
      <c r="CC207" s="21">
        <f t="shared" si="293"/>
        <v>2.5308288694671555E-3</v>
      </c>
      <c r="CD207" s="21">
        <f t="shared" si="294"/>
        <v>0.23032794044665014</v>
      </c>
      <c r="CE207" s="21">
        <f t="shared" si="295"/>
        <v>0.2201345221112696</v>
      </c>
      <c r="CF207" s="21">
        <f t="shared" si="296"/>
        <v>2.5490756573640909E-2</v>
      </c>
      <c r="CG207" s="21">
        <f t="shared" si="297"/>
        <v>2.9410095541401272E-2</v>
      </c>
      <c r="CH207" s="21">
        <f t="shared" si="298"/>
        <v>1.3084138815307447E-2</v>
      </c>
      <c r="CI207" s="21">
        <f t="shared" si="299"/>
        <v>0.12527125416204218</v>
      </c>
      <c r="CJ207" s="21">
        <f t="shared" si="300"/>
        <v>1.6500800019567401</v>
      </c>
      <c r="CL207" s="68">
        <f t="shared" si="301"/>
        <v>0.40772328078613257</v>
      </c>
      <c r="CM207" s="19">
        <f t="shared" si="302"/>
        <v>2.7012825093855157E-2</v>
      </c>
      <c r="CN207" s="19">
        <f t="shared" si="303"/>
        <v>8.0748917169670073E-2</v>
      </c>
      <c r="CO207" s="19">
        <f t="shared" si="304"/>
        <v>7.9438476945851676E-3</v>
      </c>
      <c r="CP207" s="19">
        <f t="shared" si="305"/>
        <v>8.4923732915321279E-2</v>
      </c>
      <c r="CQ207" s="19">
        <f t="shared" si="306"/>
        <v>1.5337613124612039E-3</v>
      </c>
      <c r="CR207" s="19">
        <f t="shared" si="307"/>
        <v>0.13958592321191504</v>
      </c>
      <c r="CS207" s="19">
        <f t="shared" si="308"/>
        <v>0.13340839344166588</v>
      </c>
      <c r="CT207" s="19">
        <f t="shared" si="309"/>
        <v>1.5448194356281397E-2</v>
      </c>
      <c r="CU207" s="19">
        <f t="shared" si="310"/>
        <v>1.7823436140384369E-2</v>
      </c>
      <c r="CV207" s="19">
        <f t="shared" si="311"/>
        <v>7.9293966351884019E-3</v>
      </c>
      <c r="CW207" s="19">
        <f t="shared" si="312"/>
        <v>7.591829124253964E-2</v>
      </c>
      <c r="CX207" s="19">
        <f t="shared" si="313"/>
        <v>1.0000000000000002</v>
      </c>
      <c r="CZ207" s="68">
        <f t="shared" si="314"/>
        <v>2.4859999999999999E-5</v>
      </c>
      <c r="DA207" s="19">
        <f t="shared" si="315"/>
        <v>1.8988839999999996E-5</v>
      </c>
      <c r="DB207" s="19">
        <f t="shared" si="316"/>
        <v>3.5539999999999995E-5</v>
      </c>
      <c r="DC207" s="19">
        <f t="shared" si="317"/>
        <v>4.0424689999999999E-5</v>
      </c>
      <c r="DD207" s="19">
        <f t="shared" si="318"/>
        <v>1.3025719999999998E-5</v>
      </c>
      <c r="DE207" s="19">
        <f t="shared" si="319"/>
        <v>1.3025719999999998E-5</v>
      </c>
      <c r="DF207" s="19">
        <f t="shared" si="320"/>
        <v>1.2070069999999999E-5</v>
      </c>
      <c r="DG207" s="19">
        <f t="shared" si="321"/>
        <v>1.6695339999999999E-5</v>
      </c>
      <c r="DH207" s="19">
        <f t="shared" si="322"/>
        <v>2.5408879999999999E-5</v>
      </c>
      <c r="DI207" s="19">
        <f t="shared" si="323"/>
        <v>3.7629279999999994E-5</v>
      </c>
      <c r="DJ207" s="19">
        <f t="shared" si="324"/>
        <v>0</v>
      </c>
      <c r="DK207" s="19">
        <f t="shared" si="325"/>
        <v>2.1615859999999998E-5</v>
      </c>
      <c r="DM207" s="68">
        <f t="shared" si="326"/>
        <v>985.35859652577813</v>
      </c>
      <c r="DN207" s="19">
        <f t="shared" si="327"/>
        <v>113.63434883316465</v>
      </c>
      <c r="DO207" s="19">
        <f t="shared" si="328"/>
        <v>231.65896439559822</v>
      </c>
      <c r="DP207" s="19">
        <f t="shared" si="329"/>
        <v>31.380649755095352</v>
      </c>
      <c r="DQ207" s="19">
        <f t="shared" si="330"/>
        <v>468.44014841143786</v>
      </c>
      <c r="DR207" s="19">
        <f t="shared" si="331"/>
        <v>8.353091230734103</v>
      </c>
      <c r="DS207" s="19">
        <f t="shared" si="332"/>
        <v>466.05468778890065</v>
      </c>
      <c r="DT207" s="19">
        <f t="shared" si="333"/>
        <v>448.1216138280875</v>
      </c>
      <c r="DU207" s="19">
        <f t="shared" si="334"/>
        <v>37.688932693841046</v>
      </c>
      <c r="DV207" s="19">
        <f t="shared" si="335"/>
        <v>44.61865027511044</v>
      </c>
      <c r="DX207" s="19">
        <f t="shared" si="336"/>
        <v>63.289066832897902</v>
      </c>
      <c r="DZ207" s="99">
        <f t="shared" si="337"/>
        <v>2898.5987505706457</v>
      </c>
      <c r="EA207" s="21">
        <f t="shared" si="338"/>
        <v>2.8985987505706459</v>
      </c>
      <c r="EB207" s="92">
        <f t="shared" si="339"/>
        <v>1241</v>
      </c>
    </row>
    <row r="208" spans="1:132" x14ac:dyDescent="0.3">
      <c r="A208" s="19">
        <f>'A. Thermody. result (all suite)'!C164</f>
        <v>1240</v>
      </c>
      <c r="B208" s="19" t="str">
        <f>'A. Thermody. result (all suite)'!A164</f>
        <v>Basanite</v>
      </c>
      <c r="C208" s="24">
        <f>'A. Thermody. result (all suite)'!G164</f>
        <v>97.357135999999997</v>
      </c>
      <c r="D208" s="19">
        <f>'A. Thermody. result (all suite)'!D164</f>
        <v>10000</v>
      </c>
      <c r="E208" s="61">
        <f>'A. Thermody. result (all suite)'!I164</f>
        <v>40.421011999999997</v>
      </c>
      <c r="F208" s="21">
        <f>'A. Thermody. result (all suite)'!J164</f>
        <v>3.5638399999999999</v>
      </c>
      <c r="G208" s="21">
        <f>'A. Thermody. result (all suite)'!K164</f>
        <v>13.598053999999999</v>
      </c>
      <c r="H208" s="21">
        <f>'A. Thermody. result (all suite)'!L164</f>
        <v>2.0951680000000001</v>
      </c>
      <c r="I208" s="21">
        <f>'A. Thermody. result (all suite)'!M164</f>
        <v>10.063473</v>
      </c>
      <c r="J208" s="21">
        <f>'A. Thermody. result (all suite)'!N164</f>
        <v>0.17951500000000001</v>
      </c>
      <c r="K208" s="21">
        <f>'A. Thermody. result (all suite)'!O164</f>
        <v>9.249485</v>
      </c>
      <c r="L208" s="21">
        <f>'A. Thermody. result (all suite)'!P164</f>
        <v>12.356344</v>
      </c>
      <c r="M208" s="21">
        <f>'A. Thermody. result (all suite)'!Q164</f>
        <v>1.581647</v>
      </c>
      <c r="N208" s="21">
        <f>'A. Thermody. result (all suite)'!R164</f>
        <v>2.7730169999999998</v>
      </c>
      <c r="O208" s="21">
        <f>'A. Thermody. result (all suite)'!S164</f>
        <v>1.858948</v>
      </c>
      <c r="P208" s="21">
        <f>'A. Thermody. result (all suite)'!T164</f>
        <v>2.2594949999999998</v>
      </c>
      <c r="Q208" s="21">
        <f t="shared" si="257"/>
        <v>99.999998000000005</v>
      </c>
      <c r="S208" s="19">
        <f t="shared" si="258"/>
        <v>1513</v>
      </c>
      <c r="T208" s="19">
        <f t="shared" si="259"/>
        <v>1</v>
      </c>
      <c r="V208" s="61">
        <f t="shared" si="260"/>
        <v>39.50770123664438</v>
      </c>
      <c r="W208" s="21">
        <f t="shared" si="261"/>
        <v>3.4833152117815041</v>
      </c>
      <c r="X208" s="21">
        <f t="shared" si="262"/>
        <v>13.290806643627754</v>
      </c>
      <c r="Y208" s="21">
        <f t="shared" si="263"/>
        <v>2.0478277828515958</v>
      </c>
      <c r="Z208" s="21">
        <f t="shared" si="264"/>
        <v>9.8360893261909776</v>
      </c>
      <c r="AA208" s="21">
        <f t="shared" si="265"/>
        <v>0.17545886746962736</v>
      </c>
      <c r="AB208" s="21">
        <f t="shared" si="266"/>
        <v>9.0404933447194171</v>
      </c>
      <c r="AC208" s="21">
        <f t="shared" si="267"/>
        <v>12.07715301955338</v>
      </c>
      <c r="AD208" s="21">
        <f t="shared" si="268"/>
        <v>1.5459097644026052</v>
      </c>
      <c r="AE208" s="21">
        <f t="shared" si="269"/>
        <v>2.7103608182827261</v>
      </c>
      <c r="AF208" s="21">
        <f t="shared" si="270"/>
        <v>1.8169451620473434</v>
      </c>
      <c r="AG208" s="21">
        <f t="shared" si="271"/>
        <v>95.532061177571322</v>
      </c>
      <c r="AH208" s="21"/>
      <c r="AI208" s="61">
        <f t="shared" si="272"/>
        <v>41.355436855077357</v>
      </c>
      <c r="AJ208" s="21">
        <f t="shared" si="273"/>
        <v>3.6462263755691944</v>
      </c>
      <c r="AK208" s="21">
        <f t="shared" si="274"/>
        <v>13.912404359122236</v>
      </c>
      <c r="AL208" s="21">
        <f t="shared" si="275"/>
        <v>2.1436026372812917</v>
      </c>
      <c r="AM208" s="21">
        <f t="shared" si="276"/>
        <v>10.296113372774437</v>
      </c>
      <c r="AN208" s="21">
        <f t="shared" si="277"/>
        <v>0.18366490297272156</v>
      </c>
      <c r="AO208" s="21">
        <f t="shared" si="278"/>
        <v>9.4633081640678682</v>
      </c>
      <c r="AP208" s="21">
        <f t="shared" si="279"/>
        <v>12.641989370568307</v>
      </c>
      <c r="AQ208" s="21">
        <f t="shared" si="280"/>
        <v>1.6182104157986581</v>
      </c>
      <c r="AR208" s="21">
        <f t="shared" si="281"/>
        <v>2.8371216792285172</v>
      </c>
      <c r="AS208" s="21">
        <f t="shared" si="282"/>
        <v>1.9019218675393965</v>
      </c>
      <c r="AT208" s="21">
        <f t="shared" si="283"/>
        <v>99.999999999999986</v>
      </c>
      <c r="AU208" s="21"/>
      <c r="AV208" s="21">
        <f>AR208*'[1]diagram lines'!$G$39</f>
        <v>2.3551121744050225</v>
      </c>
      <c r="AW208" s="21">
        <f>AK208*'[1]diagram lines'!$G$40</f>
        <v>7.3633678779489244</v>
      </c>
      <c r="AX208" s="21">
        <f>AQ208*'[1]diagram lines'!$G$38</f>
        <v>1.2004729738370814</v>
      </c>
      <c r="AY208" s="21">
        <f>AP208*'[1]diagram lines'!$G$41</f>
        <v>9.0346941867624242</v>
      </c>
      <c r="AZ208" s="21">
        <f t="shared" si="284"/>
        <v>4.4553320950271758</v>
      </c>
      <c r="BA208" s="21">
        <f t="shared" si="285"/>
        <v>0.58484547340237991</v>
      </c>
      <c r="BB208" s="21">
        <f t="shared" si="286"/>
        <v>2.0709299794407694</v>
      </c>
      <c r="BC208" s="86">
        <f t="shared" si="287"/>
        <v>0.48287484846302647</v>
      </c>
      <c r="BX208" s="61">
        <f t="shared" si="288"/>
        <v>0.67278648468708391</v>
      </c>
      <c r="BY208" s="21">
        <f t="shared" si="289"/>
        <v>4.4614922383575367E-2</v>
      </c>
      <c r="BZ208" s="21">
        <f t="shared" si="290"/>
        <v>0.13336655551196547</v>
      </c>
      <c r="CA208" s="21">
        <f t="shared" si="291"/>
        <v>1.3120220427077464E-2</v>
      </c>
      <c r="CB208" s="21">
        <f t="shared" si="292"/>
        <v>0.14006225469728603</v>
      </c>
      <c r="CC208" s="21">
        <f t="shared" si="293"/>
        <v>2.5305187482379476E-3</v>
      </c>
      <c r="CD208" s="21">
        <f t="shared" si="294"/>
        <v>0.22951575682382136</v>
      </c>
      <c r="CE208" s="21">
        <f t="shared" si="295"/>
        <v>0.2203342368045649</v>
      </c>
      <c r="CF208" s="21">
        <f t="shared" si="296"/>
        <v>2.5514550733989352E-2</v>
      </c>
      <c r="CG208" s="21">
        <f t="shared" si="297"/>
        <v>2.9437547770700633E-2</v>
      </c>
      <c r="CH208" s="21">
        <f t="shared" si="298"/>
        <v>1.3096347855492308E-2</v>
      </c>
      <c r="CI208" s="21">
        <f t="shared" si="299"/>
        <v>0.12538817980022196</v>
      </c>
      <c r="CJ208" s="21">
        <f t="shared" si="300"/>
        <v>1.6497675762440167</v>
      </c>
      <c r="CL208" s="68">
        <f t="shared" si="301"/>
        <v>0.40780682950431085</v>
      </c>
      <c r="CM208" s="19">
        <f t="shared" si="302"/>
        <v>2.704315627607921E-2</v>
      </c>
      <c r="CN208" s="19">
        <f t="shared" si="303"/>
        <v>8.0839602761255416E-2</v>
      </c>
      <c r="CO208" s="19">
        <f t="shared" si="304"/>
        <v>7.9527689936469293E-3</v>
      </c>
      <c r="CP208" s="19">
        <f t="shared" si="305"/>
        <v>8.4898173969549184E-2</v>
      </c>
      <c r="CQ208" s="19">
        <f t="shared" si="306"/>
        <v>1.5338637906796024E-3</v>
      </c>
      <c r="CR208" s="19">
        <f t="shared" si="307"/>
        <v>0.13912005553312787</v>
      </c>
      <c r="CS208" s="19">
        <f t="shared" si="308"/>
        <v>0.13355471399564911</v>
      </c>
      <c r="CT208" s="19">
        <f t="shared" si="309"/>
        <v>1.5465542602114701E-2</v>
      </c>
      <c r="CU208" s="19">
        <f t="shared" si="310"/>
        <v>1.7843451522862597E-2</v>
      </c>
      <c r="CV208" s="19">
        <f t="shared" si="311"/>
        <v>7.9382987301207762E-3</v>
      </c>
      <c r="CW208" s="19">
        <f t="shared" si="312"/>
        <v>7.6003542320603731E-2</v>
      </c>
      <c r="CX208" s="19">
        <f t="shared" si="313"/>
        <v>1</v>
      </c>
      <c r="CZ208" s="68">
        <f t="shared" si="314"/>
        <v>2.4859999999999999E-5</v>
      </c>
      <c r="DA208" s="19">
        <f t="shared" si="315"/>
        <v>1.8981599999999998E-5</v>
      </c>
      <c r="DB208" s="19">
        <f t="shared" si="316"/>
        <v>3.5539999999999995E-5</v>
      </c>
      <c r="DC208" s="19">
        <f t="shared" si="317"/>
        <v>4.04156E-5</v>
      </c>
      <c r="DD208" s="19">
        <f t="shared" si="318"/>
        <v>1.3022799999999998E-5</v>
      </c>
      <c r="DE208" s="19">
        <f t="shared" si="319"/>
        <v>1.3022799999999998E-5</v>
      </c>
      <c r="DF208" s="19">
        <f t="shared" si="320"/>
        <v>1.2066799999999999E-5</v>
      </c>
      <c r="DG208" s="19">
        <f t="shared" si="321"/>
        <v>1.6691599999999998E-5</v>
      </c>
      <c r="DH208" s="19">
        <f t="shared" si="322"/>
        <v>2.5401199999999997E-5</v>
      </c>
      <c r="DI208" s="19">
        <f t="shared" si="323"/>
        <v>3.7617199999999989E-5</v>
      </c>
      <c r="DJ208" s="19">
        <f t="shared" si="324"/>
        <v>0</v>
      </c>
      <c r="DK208" s="19">
        <f t="shared" si="325"/>
        <v>2.16064E-5</v>
      </c>
      <c r="DM208" s="68">
        <f t="shared" si="326"/>
        <v>985.560511529324</v>
      </c>
      <c r="DN208" s="19">
        <f t="shared" si="327"/>
        <v>113.80533376181182</v>
      </c>
      <c r="DO208" s="19">
        <f t="shared" si="328"/>
        <v>231.91913048783348</v>
      </c>
      <c r="DP208" s="19">
        <f t="shared" si="329"/>
        <v>31.422957486601167</v>
      </c>
      <c r="DQ208" s="19">
        <f t="shared" si="330"/>
        <v>468.4041680523473</v>
      </c>
      <c r="DR208" s="19">
        <f t="shared" si="331"/>
        <v>8.3555224153646694</v>
      </c>
      <c r="DS208" s="19">
        <f t="shared" si="332"/>
        <v>464.62510673791331</v>
      </c>
      <c r="DT208" s="19">
        <f t="shared" si="333"/>
        <v>448.71362606796248</v>
      </c>
      <c r="DU208" s="19">
        <f t="shared" si="334"/>
        <v>37.742665145941551</v>
      </c>
      <c r="DV208" s="19">
        <f t="shared" si="335"/>
        <v>44.683100641559101</v>
      </c>
      <c r="DX208" s="19">
        <f t="shared" si="336"/>
        <v>63.387877324185382</v>
      </c>
      <c r="DZ208" s="99">
        <f t="shared" si="337"/>
        <v>2898.6199996508444</v>
      </c>
      <c r="EA208" s="21">
        <f t="shared" si="338"/>
        <v>2.8986199996508444</v>
      </c>
      <c r="EB208" s="92">
        <f t="shared" si="339"/>
        <v>1240</v>
      </c>
    </row>
    <row r="209" spans="1:132" x14ac:dyDescent="0.3">
      <c r="A209" s="19">
        <f>'A. Thermody. result (all suite)'!C165</f>
        <v>1239</v>
      </c>
      <c r="B209" s="19" t="str">
        <f>'A. Thermody. result (all suite)'!A165</f>
        <v>Basanite</v>
      </c>
      <c r="C209" s="24">
        <f>'A. Thermody. result (all suite)'!G165</f>
        <v>97.266540000000006</v>
      </c>
      <c r="D209" s="19">
        <f>'A. Thermody. result (all suite)'!D165</f>
        <v>10000</v>
      </c>
      <c r="E209" s="61">
        <f>'A. Thermody. result (all suite)'!I165</f>
        <v>40.421647</v>
      </c>
      <c r="F209" s="21">
        <f>'A. Thermody. result (all suite)'!J165</f>
        <v>3.5671599999999999</v>
      </c>
      <c r="G209" s="21">
        <f>'A. Thermody. result (all suite)'!K165</f>
        <v>13.610720000000001</v>
      </c>
      <c r="H209" s="21">
        <f>'A. Thermody. result (all suite)'!L165</f>
        <v>2.0971199999999999</v>
      </c>
      <c r="I209" s="21">
        <f>'A. Thermody. result (all suite)'!M165</f>
        <v>10.058505</v>
      </c>
      <c r="J209" s="21">
        <f>'A. Thermody. result (all suite)'!N165</f>
        <v>0.17949300000000001</v>
      </c>
      <c r="K209" s="21">
        <f>'A. Thermody. result (all suite)'!O165</f>
        <v>9.2168279999999996</v>
      </c>
      <c r="L209" s="21">
        <f>'A. Thermody. result (all suite)'!P165</f>
        <v>12.367528</v>
      </c>
      <c r="M209" s="21">
        <f>'A. Thermody. result (all suite)'!Q165</f>
        <v>1.5831200000000001</v>
      </c>
      <c r="N209" s="21">
        <f>'A. Thermody. result (all suite)'!R165</f>
        <v>2.7755999999999998</v>
      </c>
      <c r="O209" s="21">
        <f>'A. Thermody. result (all suite)'!S165</f>
        <v>1.8606799999999999</v>
      </c>
      <c r="P209" s="21">
        <f>'A. Thermody. result (all suite)'!T165</f>
        <v>2.2616000000000001</v>
      </c>
      <c r="Q209" s="21">
        <f t="shared" si="257"/>
        <v>100.00000099999997</v>
      </c>
      <c r="S209" s="19">
        <f t="shared" si="258"/>
        <v>1512</v>
      </c>
      <c r="T209" s="19">
        <f t="shared" si="259"/>
        <v>1</v>
      </c>
      <c r="V209" s="61">
        <f t="shared" si="260"/>
        <v>39.507471040589756</v>
      </c>
      <c r="W209" s="21">
        <f t="shared" si="261"/>
        <v>3.4864851102467487</v>
      </c>
      <c r="X209" s="21">
        <f t="shared" si="262"/>
        <v>13.302899959558202</v>
      </c>
      <c r="Y209" s="21">
        <f t="shared" si="263"/>
        <v>2.0496915345542845</v>
      </c>
      <c r="Z209" s="21">
        <f t="shared" si="264"/>
        <v>9.8310218531948319</v>
      </c>
      <c r="AA209" s="21">
        <f t="shared" si="265"/>
        <v>0.17543358635259415</v>
      </c>
      <c r="AB209" s="21">
        <f t="shared" si="266"/>
        <v>9.0083802200364769</v>
      </c>
      <c r="AC209" s="21">
        <f t="shared" si="267"/>
        <v>12.087823989549038</v>
      </c>
      <c r="AD209" s="21">
        <f t="shared" si="268"/>
        <v>1.5473161584380384</v>
      </c>
      <c r="AE209" s="21">
        <f t="shared" si="269"/>
        <v>2.7128270310277296</v>
      </c>
      <c r="AF209" s="21">
        <f t="shared" si="270"/>
        <v>1.8185988615408113</v>
      </c>
      <c r="AG209" s="21">
        <f t="shared" si="271"/>
        <v>95.527949345088501</v>
      </c>
      <c r="AH209" s="21"/>
      <c r="AI209" s="61">
        <f t="shared" si="272"/>
        <v>41.356975954619926</v>
      </c>
      <c r="AJ209" s="21">
        <f t="shared" si="273"/>
        <v>3.6497016152330959</v>
      </c>
      <c r="AK209" s="21">
        <f t="shared" si="274"/>
        <v>13.925662647171814</v>
      </c>
      <c r="AL209" s="21">
        <f t="shared" si="275"/>
        <v>2.1456459063618203</v>
      </c>
      <c r="AM209" s="21">
        <f t="shared" si="276"/>
        <v>10.291251848902256</v>
      </c>
      <c r="AN209" s="21">
        <f t="shared" si="277"/>
        <v>0.18364634387665096</v>
      </c>
      <c r="AO209" s="21">
        <f t="shared" si="278"/>
        <v>9.4300990252541581</v>
      </c>
      <c r="AP209" s="21">
        <f t="shared" si="279"/>
        <v>12.653704044124888</v>
      </c>
      <c r="AQ209" s="21">
        <f t="shared" si="280"/>
        <v>1.619752301861374</v>
      </c>
      <c r="AR209" s="21">
        <f t="shared" si="281"/>
        <v>2.8398254643024092</v>
      </c>
      <c r="AS209" s="21">
        <f t="shared" si="282"/>
        <v>1.9037348482916148</v>
      </c>
      <c r="AT209" s="21">
        <f t="shared" si="283"/>
        <v>100.00000000000001</v>
      </c>
      <c r="AU209" s="21"/>
      <c r="AV209" s="21">
        <f>AR209*'[1]diagram lines'!$G$39</f>
        <v>2.3573566030423692</v>
      </c>
      <c r="AW209" s="21">
        <f>AK209*'[1]diagram lines'!$G$40</f>
        <v>7.3703850440562935</v>
      </c>
      <c r="AX209" s="21">
        <f>AQ209*'[1]diagram lines'!$G$38</f>
        <v>1.2016168254208774</v>
      </c>
      <c r="AY209" s="21">
        <f>AP209*'[1]diagram lines'!$G$41</f>
        <v>9.0430661676254882</v>
      </c>
      <c r="AZ209" s="21">
        <f t="shared" si="284"/>
        <v>4.4595777661637834</v>
      </c>
      <c r="BA209" s="21">
        <f t="shared" si="285"/>
        <v>0.58485652166525659</v>
      </c>
      <c r="BB209" s="21">
        <f t="shared" si="286"/>
        <v>2.0709300567154845</v>
      </c>
      <c r="BC209" s="86">
        <f t="shared" si="287"/>
        <v>0.48287483044502716</v>
      </c>
      <c r="BX209" s="61">
        <f t="shared" si="288"/>
        <v>0.67279705392809586</v>
      </c>
      <c r="BY209" s="21">
        <f t="shared" si="289"/>
        <v>4.4656484727090634E-2</v>
      </c>
      <c r="BZ209" s="21">
        <f t="shared" si="290"/>
        <v>0.13349078069831308</v>
      </c>
      <c r="CA209" s="21">
        <f t="shared" si="291"/>
        <v>1.3132444110464023E-2</v>
      </c>
      <c r="CB209" s="21">
        <f t="shared" si="292"/>
        <v>0.13999311064718165</v>
      </c>
      <c r="CC209" s="21">
        <f t="shared" si="293"/>
        <v>2.53020862700874E-3</v>
      </c>
      <c r="CD209" s="21">
        <f t="shared" si="294"/>
        <v>0.22870540942928042</v>
      </c>
      <c r="CE209" s="21">
        <f t="shared" si="295"/>
        <v>0.2205336661911555</v>
      </c>
      <c r="CF209" s="21">
        <f t="shared" si="296"/>
        <v>2.5538312631069527E-2</v>
      </c>
      <c r="CG209" s="21">
        <f t="shared" si="297"/>
        <v>2.9464968152866238E-2</v>
      </c>
      <c r="CH209" s="21">
        <f t="shared" si="298"/>
        <v>1.3108549850645326E-2</v>
      </c>
      <c r="CI209" s="21">
        <f t="shared" si="299"/>
        <v>0.12550499445061045</v>
      </c>
      <c r="CJ209" s="21">
        <f t="shared" si="300"/>
        <v>1.6494559834437812</v>
      </c>
      <c r="CL209" s="68">
        <f t="shared" si="301"/>
        <v>0.40789027453973703</v>
      </c>
      <c r="CM209" s="19">
        <f t="shared" si="302"/>
        <v>2.7073462508442059E-2</v>
      </c>
      <c r="CN209" s="19">
        <f t="shared" si="303"/>
        <v>8.0930186702895354E-2</v>
      </c>
      <c r="CO209" s="19">
        <f t="shared" si="304"/>
        <v>7.961682058981491E-3</v>
      </c>
      <c r="CP209" s="19">
        <f t="shared" si="305"/>
        <v>8.4872292472394473E-2</v>
      </c>
      <c r="CQ209" s="19">
        <f t="shared" si="306"/>
        <v>1.5339655331245022E-3</v>
      </c>
      <c r="CR209" s="19">
        <f t="shared" si="307"/>
        <v>0.13865505459065525</v>
      </c>
      <c r="CS209" s="19">
        <f t="shared" si="308"/>
        <v>0.13370084949506747</v>
      </c>
      <c r="CT209" s="19">
        <f t="shared" si="309"/>
        <v>1.5482870041642402E-2</v>
      </c>
      <c r="CU209" s="19">
        <f t="shared" si="310"/>
        <v>1.7863446159592837E-2</v>
      </c>
      <c r="CV209" s="19">
        <f t="shared" si="311"/>
        <v>7.9471959132106831E-3</v>
      </c>
      <c r="CW209" s="19">
        <f t="shared" si="312"/>
        <v>7.6088719984256592E-2</v>
      </c>
      <c r="CX209" s="19">
        <f t="shared" si="313"/>
        <v>1</v>
      </c>
      <c r="CZ209" s="68">
        <f t="shared" si="314"/>
        <v>2.4859999999999999E-5</v>
      </c>
      <c r="DA209" s="19">
        <f t="shared" si="315"/>
        <v>1.8974359999999996E-5</v>
      </c>
      <c r="DB209" s="19">
        <f t="shared" si="316"/>
        <v>3.5539999999999995E-5</v>
      </c>
      <c r="DC209" s="19">
        <f t="shared" si="317"/>
        <v>4.0406509999999994E-5</v>
      </c>
      <c r="DD209" s="19">
        <f t="shared" si="318"/>
        <v>1.3019879999999997E-5</v>
      </c>
      <c r="DE209" s="19">
        <f t="shared" si="319"/>
        <v>1.3019879999999997E-5</v>
      </c>
      <c r="DF209" s="19">
        <f t="shared" si="320"/>
        <v>1.2063529999999999E-5</v>
      </c>
      <c r="DG209" s="19">
        <f t="shared" si="321"/>
        <v>1.6687859999999997E-5</v>
      </c>
      <c r="DH209" s="19">
        <f t="shared" si="322"/>
        <v>2.5393519999999998E-5</v>
      </c>
      <c r="DI209" s="19">
        <f t="shared" si="323"/>
        <v>3.7605119999999991E-5</v>
      </c>
      <c r="DJ209" s="19">
        <f t="shared" si="324"/>
        <v>0</v>
      </c>
      <c r="DK209" s="19">
        <f t="shared" si="325"/>
        <v>2.1596939999999999E-5</v>
      </c>
      <c r="DM209" s="68">
        <f t="shared" si="326"/>
        <v>985.76217595926801</v>
      </c>
      <c r="DN209" s="19">
        <f t="shared" si="327"/>
        <v>113.9763441388459</v>
      </c>
      <c r="DO209" s="19">
        <f t="shared" si="328"/>
        <v>232.17900495855966</v>
      </c>
      <c r="DP209" s="19">
        <f t="shared" si="329"/>
        <v>31.46525171312134</v>
      </c>
      <c r="DQ209" s="19">
        <f t="shared" si="330"/>
        <v>468.36639155979503</v>
      </c>
      <c r="DR209" s="19">
        <f t="shared" si="331"/>
        <v>8.3579506815617517</v>
      </c>
      <c r="DS209" s="19">
        <f t="shared" si="332"/>
        <v>463.19764612873723</v>
      </c>
      <c r="DT209" s="19">
        <f t="shared" si="333"/>
        <v>449.30528178468569</v>
      </c>
      <c r="DU209" s="19">
        <f t="shared" si="334"/>
        <v>37.796379307847545</v>
      </c>
      <c r="DV209" s="19">
        <f t="shared" si="335"/>
        <v>44.747540447514744</v>
      </c>
      <c r="DX209" s="19">
        <f t="shared" si="336"/>
        <v>63.486713123076875</v>
      </c>
      <c r="DZ209" s="99">
        <f t="shared" si="337"/>
        <v>2898.6406798030134</v>
      </c>
      <c r="EA209" s="21">
        <f t="shared" si="338"/>
        <v>2.8986406798030133</v>
      </c>
      <c r="EB209" s="92">
        <f t="shared" si="339"/>
        <v>1239</v>
      </c>
    </row>
    <row r="210" spans="1:132" x14ac:dyDescent="0.3">
      <c r="A210" s="19">
        <f>'A. Thermody. result (all suite)'!C166</f>
        <v>1238</v>
      </c>
      <c r="B210" s="19" t="str">
        <f>'A. Thermody. result (all suite)'!A166</f>
        <v>Basanite</v>
      </c>
      <c r="C210" s="24">
        <f>'A. Thermody. result (all suite)'!G166</f>
        <v>97.176230000000004</v>
      </c>
      <c r="D210" s="19">
        <f>'A. Thermody. result (all suite)'!D166</f>
        <v>10000</v>
      </c>
      <c r="E210" s="61">
        <f>'A. Thermody. result (all suite)'!I166</f>
        <v>40.422288000000002</v>
      </c>
      <c r="F210" s="21">
        <f>'A. Thermody. result (all suite)'!J166</f>
        <v>3.5704750000000001</v>
      </c>
      <c r="G210" s="21">
        <f>'A. Thermody. result (all suite)'!K166</f>
        <v>13.623369</v>
      </c>
      <c r="H210" s="21">
        <f>'A. Thermody. result (all suite)'!L166</f>
        <v>2.0990690000000001</v>
      </c>
      <c r="I210" s="21">
        <f>'A. Thermody. result (all suite)'!M166</f>
        <v>10.053506</v>
      </c>
      <c r="J210" s="21">
        <f>'A. Thermody. result (all suite)'!N166</f>
        <v>0.17946999999999999</v>
      </c>
      <c r="K210" s="21">
        <f>'A. Thermody. result (all suite)'!O166</f>
        <v>9.1842450000000007</v>
      </c>
      <c r="L210" s="21">
        <f>'A. Thermody. result (all suite)'!P166</f>
        <v>12.378697000000001</v>
      </c>
      <c r="M210" s="21">
        <f>'A. Thermody. result (all suite)'!Q166</f>
        <v>1.5845910000000001</v>
      </c>
      <c r="N210" s="21">
        <f>'A. Thermody. result (all suite)'!R166</f>
        <v>2.7781790000000002</v>
      </c>
      <c r="O210" s="21">
        <f>'A. Thermody. result (all suite)'!S166</f>
        <v>1.862409</v>
      </c>
      <c r="P210" s="21">
        <f>'A. Thermody. result (all suite)'!T166</f>
        <v>2.2637019999999999</v>
      </c>
      <c r="Q210" s="21">
        <f t="shared" si="257"/>
        <v>100</v>
      </c>
      <c r="S210" s="19">
        <f t="shared" si="258"/>
        <v>1511</v>
      </c>
      <c r="T210" s="19">
        <f t="shared" si="259"/>
        <v>1</v>
      </c>
      <c r="V210" s="61">
        <f t="shared" si="260"/>
        <v>39.507247858098246</v>
      </c>
      <c r="W210" s="21">
        <f t="shared" si="261"/>
        <v>3.4896500860155002</v>
      </c>
      <c r="X210" s="21">
        <f t="shared" si="262"/>
        <v>13.31497652347962</v>
      </c>
      <c r="Y210" s="21">
        <f t="shared" si="263"/>
        <v>2.0515523330656205</v>
      </c>
      <c r="Z210" s="21">
        <f t="shared" si="264"/>
        <v>9.8259245836078808</v>
      </c>
      <c r="AA210" s="21">
        <f t="shared" si="265"/>
        <v>0.17540733402059999</v>
      </c>
      <c r="AB210" s="21">
        <f t="shared" si="266"/>
        <v>8.9763410622501016</v>
      </c>
      <c r="AC210" s="21">
        <f t="shared" si="267"/>
        <v>12.09848018843706</v>
      </c>
      <c r="AD210" s="21">
        <f t="shared" si="268"/>
        <v>1.54872058184118</v>
      </c>
      <c r="AE210" s="21">
        <f t="shared" si="269"/>
        <v>2.7152893064134203</v>
      </c>
      <c r="AF210" s="21">
        <f t="shared" si="270"/>
        <v>1.8202496102188201</v>
      </c>
      <c r="AG210" s="21">
        <f t="shared" si="271"/>
        <v>95.52383946744807</v>
      </c>
      <c r="AH210" s="21"/>
      <c r="AI210" s="61">
        <f t="shared" si="272"/>
        <v>41.358521682497113</v>
      </c>
      <c r="AJ210" s="21">
        <f t="shared" si="273"/>
        <v>3.6531719259511948</v>
      </c>
      <c r="AK210" s="21">
        <f t="shared" si="274"/>
        <v>13.938904254384585</v>
      </c>
      <c r="AL210" s="21">
        <f t="shared" si="275"/>
        <v>2.1476862158212704</v>
      </c>
      <c r="AM210" s="21">
        <f t="shared" si="276"/>
        <v>10.286358503163274</v>
      </c>
      <c r="AN210" s="21">
        <f t="shared" si="277"/>
        <v>0.18362676269976988</v>
      </c>
      <c r="AO210" s="21">
        <f t="shared" si="278"/>
        <v>9.3969642680757151</v>
      </c>
      <c r="AP210" s="21">
        <f t="shared" si="279"/>
        <v>12.665404003740756</v>
      </c>
      <c r="AQ210" s="21">
        <f t="shared" si="280"/>
        <v>1.6212922245121251</v>
      </c>
      <c r="AR210" s="21">
        <f t="shared" si="281"/>
        <v>2.8425253021144705</v>
      </c>
      <c r="AS210" s="21">
        <f t="shared" si="282"/>
        <v>1.9055448570397044</v>
      </c>
      <c r="AT210" s="21">
        <f t="shared" si="283"/>
        <v>99.999999999999986</v>
      </c>
      <c r="AU210" s="21"/>
      <c r="AV210" s="21">
        <f>AR210*'[1]diagram lines'!$G$39</f>
        <v>2.3595977550333664</v>
      </c>
      <c r="AW210" s="21">
        <f>AK210*'[1]diagram lines'!$G$40</f>
        <v>7.3773933815575692</v>
      </c>
      <c r="AX210" s="21">
        <f>AQ210*'[1]diagram lines'!$G$38</f>
        <v>1.2027592204431674</v>
      </c>
      <c r="AY210" s="21">
        <f>AP210*'[1]diagram lines'!$G$41</f>
        <v>9.051427633058525</v>
      </c>
      <c r="AZ210" s="21">
        <f t="shared" si="284"/>
        <v>4.4638175266265954</v>
      </c>
      <c r="BA210" s="21">
        <f t="shared" si="285"/>
        <v>0.58486755644818045</v>
      </c>
      <c r="BB210" s="21">
        <f t="shared" si="286"/>
        <v>2.0709304071276295</v>
      </c>
      <c r="BC210" s="86">
        <f t="shared" si="287"/>
        <v>0.48287474874010622</v>
      </c>
      <c r="BX210" s="61">
        <f t="shared" si="288"/>
        <v>0.67280772303595215</v>
      </c>
      <c r="BY210" s="21">
        <f t="shared" si="289"/>
        <v>4.4697984476715073E-2</v>
      </c>
      <c r="BZ210" s="21">
        <f t="shared" si="290"/>
        <v>0.13361483915260888</v>
      </c>
      <c r="CA210" s="21">
        <f t="shared" si="291"/>
        <v>1.3144649007451938E-2</v>
      </c>
      <c r="CB210" s="21">
        <f t="shared" si="292"/>
        <v>0.13992353514265835</v>
      </c>
      <c r="CC210" s="21">
        <f t="shared" si="293"/>
        <v>2.5298844093600225E-3</v>
      </c>
      <c r="CD210" s="21">
        <f t="shared" si="294"/>
        <v>0.22789689826302734</v>
      </c>
      <c r="CE210" s="21">
        <f t="shared" si="295"/>
        <v>0.22073282810271044</v>
      </c>
      <c r="CF210" s="21">
        <f t="shared" si="296"/>
        <v>2.5562042264881433E-2</v>
      </c>
      <c r="CG210" s="21">
        <f t="shared" si="297"/>
        <v>2.9492346072186839E-2</v>
      </c>
      <c r="CH210" s="21">
        <f t="shared" si="298"/>
        <v>1.3120730710702813E-2</v>
      </c>
      <c r="CI210" s="21">
        <f t="shared" si="299"/>
        <v>0.12562164261931189</v>
      </c>
      <c r="CJ210" s="21">
        <f t="shared" si="300"/>
        <v>1.6491451032575672</v>
      </c>
      <c r="CL210" s="68">
        <f t="shared" si="301"/>
        <v>0.40797363537444375</v>
      </c>
      <c r="CM210" s="19">
        <f t="shared" si="302"/>
        <v>2.7103730525848118E-2</v>
      </c>
      <c r="CN210" s="19">
        <f t="shared" si="303"/>
        <v>8.1020668762668974E-2</v>
      </c>
      <c r="CO210" s="19">
        <f t="shared" si="304"/>
        <v>7.9705836566395672E-3</v>
      </c>
      <c r="CP210" s="19">
        <f t="shared" si="305"/>
        <v>8.4846102908874704E-2</v>
      </c>
      <c r="CQ210" s="19">
        <f t="shared" si="306"/>
        <v>1.5340581034153544E-3</v>
      </c>
      <c r="CR210" s="19">
        <f t="shared" si="307"/>
        <v>0.13819093166081087</v>
      </c>
      <c r="CS210" s="19">
        <f t="shared" si="308"/>
        <v>0.13384682018986407</v>
      </c>
      <c r="CT210" s="19">
        <f t="shared" si="309"/>
        <v>1.5500177767492115E-2</v>
      </c>
      <c r="CU210" s="19">
        <f t="shared" si="310"/>
        <v>1.7883414875944154E-2</v>
      </c>
      <c r="CV210" s="19">
        <f t="shared" si="311"/>
        <v>7.9560802046983892E-3</v>
      </c>
      <c r="CW210" s="19">
        <f t="shared" si="312"/>
        <v>7.6173795969299865E-2</v>
      </c>
      <c r="CX210" s="19">
        <f t="shared" si="313"/>
        <v>1</v>
      </c>
      <c r="CZ210" s="68">
        <f t="shared" si="314"/>
        <v>2.4859999999999999E-5</v>
      </c>
      <c r="DA210" s="19">
        <f t="shared" si="315"/>
        <v>1.8967119999999998E-5</v>
      </c>
      <c r="DB210" s="19">
        <f t="shared" si="316"/>
        <v>3.5539999999999995E-5</v>
      </c>
      <c r="DC210" s="19">
        <f t="shared" si="317"/>
        <v>4.0397419999999995E-5</v>
      </c>
      <c r="DD210" s="19">
        <f t="shared" si="318"/>
        <v>1.3016959999999998E-5</v>
      </c>
      <c r="DE210" s="19">
        <f t="shared" si="319"/>
        <v>1.3016959999999998E-5</v>
      </c>
      <c r="DF210" s="19">
        <f t="shared" si="320"/>
        <v>1.2060259999999999E-5</v>
      </c>
      <c r="DG210" s="19">
        <f t="shared" si="321"/>
        <v>1.668412E-5</v>
      </c>
      <c r="DH210" s="19">
        <f t="shared" si="322"/>
        <v>2.5385839999999996E-5</v>
      </c>
      <c r="DI210" s="19">
        <f t="shared" si="323"/>
        <v>3.7593039999999993E-5</v>
      </c>
      <c r="DJ210" s="19">
        <f t="shared" si="324"/>
        <v>0</v>
      </c>
      <c r="DK210" s="19">
        <f t="shared" si="325"/>
        <v>2.1587479999999998E-5</v>
      </c>
      <c r="DM210" s="68">
        <f t="shared" si="326"/>
        <v>985.96363689849488</v>
      </c>
      <c r="DN210" s="19">
        <f t="shared" si="327"/>
        <v>114.14732412747679</v>
      </c>
      <c r="DO210" s="19">
        <f t="shared" si="328"/>
        <v>232.43858714242344</v>
      </c>
      <c r="DP210" s="19">
        <f t="shared" si="329"/>
        <v>31.507519641818032</v>
      </c>
      <c r="DQ210" s="19">
        <f t="shared" si="330"/>
        <v>468.32689767830954</v>
      </c>
      <c r="DR210" s="19">
        <f t="shared" si="331"/>
        <v>8.3603300506635385</v>
      </c>
      <c r="DS210" s="19">
        <f t="shared" si="332"/>
        <v>461.77234536657403</v>
      </c>
      <c r="DT210" s="19">
        <f t="shared" si="333"/>
        <v>449.89664880422686</v>
      </c>
      <c r="DU210" s="19">
        <f t="shared" si="334"/>
        <v>37.850077831060005</v>
      </c>
      <c r="DV210" s="19">
        <f t="shared" si="335"/>
        <v>44.811956716294816</v>
      </c>
      <c r="DX210" s="19">
        <f t="shared" si="336"/>
        <v>63.585550669498424</v>
      </c>
      <c r="DZ210" s="99">
        <f t="shared" si="337"/>
        <v>2898.6608749268407</v>
      </c>
      <c r="EA210" s="21">
        <f t="shared" si="338"/>
        <v>2.8986608749268408</v>
      </c>
      <c r="EB210" s="92">
        <f t="shared" si="339"/>
        <v>1238</v>
      </c>
    </row>
    <row r="211" spans="1:132" x14ac:dyDescent="0.3">
      <c r="A211" s="19">
        <f>'A. Thermody. result (all suite)'!C167</f>
        <v>1237</v>
      </c>
      <c r="B211" s="19" t="str">
        <f>'A. Thermody. result (all suite)'!A167</f>
        <v>Basanite</v>
      </c>
      <c r="C211" s="24">
        <f>'A. Thermody. result (all suite)'!G167</f>
        <v>97.086203999999995</v>
      </c>
      <c r="D211" s="19">
        <f>'A. Thermody. result (all suite)'!D167</f>
        <v>10000</v>
      </c>
      <c r="E211" s="61">
        <f>'A. Thermody. result (all suite)'!I167</f>
        <v>40.422935000000003</v>
      </c>
      <c r="F211" s="21">
        <f>'A. Thermody. result (all suite)'!J167</f>
        <v>3.5737860000000001</v>
      </c>
      <c r="G211" s="21">
        <f>'A. Thermody. result (all suite)'!K167</f>
        <v>13.636001</v>
      </c>
      <c r="H211" s="21">
        <f>'A. Thermody. result (all suite)'!L167</f>
        <v>2.1010149999999999</v>
      </c>
      <c r="I211" s="21">
        <f>'A. Thermody. result (all suite)'!M167</f>
        <v>10.048474000000001</v>
      </c>
      <c r="J211" s="21">
        <f>'A. Thermody. result (all suite)'!N167</f>
        <v>0.179447</v>
      </c>
      <c r="K211" s="21">
        <f>'A. Thermody. result (all suite)'!O167</f>
        <v>9.1517359999999996</v>
      </c>
      <c r="L211" s="21">
        <f>'A. Thermody. result (all suite)'!P167</f>
        <v>12.389851</v>
      </c>
      <c r="M211" s="21">
        <f>'A. Thermody. result (all suite)'!Q167</f>
        <v>1.5860609999999999</v>
      </c>
      <c r="N211" s="21">
        <f>'A. Thermody. result (all suite)'!R167</f>
        <v>2.7807559999999998</v>
      </c>
      <c r="O211" s="21">
        <f>'A. Thermody. result (all suite)'!S167</f>
        <v>1.864136</v>
      </c>
      <c r="P211" s="21">
        <f>'A. Thermody. result (all suite)'!T167</f>
        <v>2.2658010000000002</v>
      </c>
      <c r="Q211" s="21">
        <f t="shared" si="257"/>
        <v>99.999998999999988</v>
      </c>
      <c r="S211" s="19">
        <f t="shared" si="258"/>
        <v>1510</v>
      </c>
      <c r="T211" s="19">
        <f t="shared" si="259"/>
        <v>1</v>
      </c>
      <c r="V211" s="61">
        <f t="shared" si="260"/>
        <v>39.507031725381616</v>
      </c>
      <c r="W211" s="21">
        <f t="shared" si="261"/>
        <v>3.492811120264391</v>
      </c>
      <c r="X211" s="21">
        <f t="shared" si="262"/>
        <v>13.327036349892344</v>
      </c>
      <c r="Y211" s="21">
        <f t="shared" si="263"/>
        <v>2.0534101806438017</v>
      </c>
      <c r="Z211" s="21">
        <f t="shared" si="264"/>
        <v>9.8207955733464765</v>
      </c>
      <c r="AA211" s="21">
        <f t="shared" si="265"/>
        <v>0.1753810880388709</v>
      </c>
      <c r="AB211" s="21">
        <f t="shared" si="266"/>
        <v>8.9443758721210394</v>
      </c>
      <c r="AC211" s="21">
        <f t="shared" si="267"/>
        <v>12.109121629336197</v>
      </c>
      <c r="AD211" s="21">
        <f t="shared" si="268"/>
        <v>1.55012401364202</v>
      </c>
      <c r="AE211" s="21">
        <f t="shared" si="269"/>
        <v>2.7177496021143761</v>
      </c>
      <c r="AF211" s="21">
        <f t="shared" si="270"/>
        <v>1.8218983874482639</v>
      </c>
      <c r="AG211" s="21">
        <f t="shared" si="271"/>
        <v>95.519735542229412</v>
      </c>
      <c r="AH211" s="21"/>
      <c r="AI211" s="61">
        <f t="shared" si="272"/>
        <v>41.360072346426776</v>
      </c>
      <c r="AJ211" s="21">
        <f t="shared" si="273"/>
        <v>3.6566381810387383</v>
      </c>
      <c r="AK211" s="21">
        <f t="shared" si="274"/>
        <v>13.952128609066806</v>
      </c>
      <c r="AL211" s="21">
        <f t="shared" si="275"/>
        <v>2.1497234775487692</v>
      </c>
      <c r="AM211" s="21">
        <f t="shared" si="276"/>
        <v>10.28143086619486</v>
      </c>
      <c r="AN211" s="21">
        <f t="shared" si="277"/>
        <v>0.18360717504429719</v>
      </c>
      <c r="AO211" s="21">
        <f t="shared" si="278"/>
        <v>9.3639035130773767</v>
      </c>
      <c r="AP211" s="21">
        <f t="shared" si="279"/>
        <v>12.677088729985792</v>
      </c>
      <c r="AQ211" s="21">
        <f t="shared" si="280"/>
        <v>1.6228311404366356</v>
      </c>
      <c r="AR211" s="21">
        <f t="shared" si="281"/>
        <v>2.8452231224120745</v>
      </c>
      <c r="AS211" s="21">
        <f t="shared" si="282"/>
        <v>1.9073528387678587</v>
      </c>
      <c r="AT211" s="21">
        <f t="shared" si="283"/>
        <v>100</v>
      </c>
      <c r="AU211" s="21"/>
      <c r="AV211" s="21">
        <f>AR211*'[1]diagram lines'!$G$39</f>
        <v>2.3618372322731904</v>
      </c>
      <c r="AW211" s="21">
        <f>AK211*'[1]diagram lines'!$G$40</f>
        <v>7.3843925878744709</v>
      </c>
      <c r="AX211" s="21">
        <f>AQ211*'[1]diagram lines'!$G$38</f>
        <v>1.2039008686233705</v>
      </c>
      <c r="AY211" s="21">
        <f>AP211*'[1]diagram lines'!$G$41</f>
        <v>9.0597782118468384</v>
      </c>
      <c r="AZ211" s="21">
        <f t="shared" si="284"/>
        <v>4.4680542628487103</v>
      </c>
      <c r="BA211" s="21">
        <f t="shared" si="285"/>
        <v>0.58487846397387577</v>
      </c>
      <c r="BB211" s="21">
        <f t="shared" si="286"/>
        <v>2.0709296024903669</v>
      </c>
      <c r="BC211" s="86">
        <f t="shared" si="287"/>
        <v>0.48287493635585882</v>
      </c>
      <c r="BX211" s="61">
        <f t="shared" si="288"/>
        <v>0.67281849201065247</v>
      </c>
      <c r="BY211" s="21">
        <f t="shared" si="289"/>
        <v>4.4739434151226845E-2</v>
      </c>
      <c r="BZ211" s="21">
        <f t="shared" si="290"/>
        <v>0.13373873087485288</v>
      </c>
      <c r="CA211" s="21">
        <f t="shared" si="291"/>
        <v>1.3156835118041204E-2</v>
      </c>
      <c r="CB211" s="21">
        <f t="shared" si="292"/>
        <v>0.13985350034794714</v>
      </c>
      <c r="CC211" s="21">
        <f t="shared" si="293"/>
        <v>2.5295601917113054E-3</v>
      </c>
      <c r="CD211" s="21">
        <f t="shared" si="294"/>
        <v>0.22709022332506204</v>
      </c>
      <c r="CE211" s="21">
        <f t="shared" si="295"/>
        <v>0.22093172253922969</v>
      </c>
      <c r="CF211" s="21">
        <f t="shared" si="296"/>
        <v>2.5585755767059203E-2</v>
      </c>
      <c r="CG211" s="21">
        <f t="shared" si="297"/>
        <v>2.9519702760084924E-2</v>
      </c>
      <c r="CH211" s="21">
        <f t="shared" si="298"/>
        <v>1.3132897480696614E-2</v>
      </c>
      <c r="CI211" s="21">
        <f t="shared" si="299"/>
        <v>0.1257381243063263</v>
      </c>
      <c r="CJ211" s="21">
        <f t="shared" si="300"/>
        <v>1.6488349788728904</v>
      </c>
      <c r="CL211" s="68">
        <f t="shared" si="301"/>
        <v>0.40805690116458915</v>
      </c>
      <c r="CM211" s="19">
        <f t="shared" si="302"/>
        <v>2.7133967149223021E-2</v>
      </c>
      <c r="CN211" s="19">
        <f t="shared" si="303"/>
        <v>8.1111046641110143E-2</v>
      </c>
      <c r="CO211" s="19">
        <f t="shared" si="304"/>
        <v>7.9794735595886887E-3</v>
      </c>
      <c r="CP211" s="19">
        <f t="shared" si="305"/>
        <v>8.4819586034951849E-2</v>
      </c>
      <c r="CQ211" s="19">
        <f t="shared" si="306"/>
        <v>1.5341500053816547E-3</v>
      </c>
      <c r="CR211" s="19">
        <f t="shared" si="307"/>
        <v>0.13772768423453524</v>
      </c>
      <c r="CS211" s="19">
        <f t="shared" si="308"/>
        <v>0.13399262228792239</v>
      </c>
      <c r="CT211" s="19">
        <f t="shared" si="309"/>
        <v>1.5517475123283166E-2</v>
      </c>
      <c r="CU211" s="19">
        <f t="shared" si="310"/>
        <v>1.7903370039046591E-2</v>
      </c>
      <c r="CV211" s="19">
        <f t="shared" si="311"/>
        <v>7.9649556498819496E-3</v>
      </c>
      <c r="CW211" s="19">
        <f t="shared" si="312"/>
        <v>7.6258768110486291E-2</v>
      </c>
      <c r="CX211" s="19">
        <f t="shared" si="313"/>
        <v>1.0000000000000004</v>
      </c>
      <c r="CZ211" s="68">
        <f t="shared" si="314"/>
        <v>2.4859999999999999E-5</v>
      </c>
      <c r="DA211" s="19">
        <f t="shared" si="315"/>
        <v>1.8959879999999996E-5</v>
      </c>
      <c r="DB211" s="19">
        <f t="shared" si="316"/>
        <v>3.5539999999999995E-5</v>
      </c>
      <c r="DC211" s="19">
        <f t="shared" si="317"/>
        <v>4.0388329999999996E-5</v>
      </c>
      <c r="DD211" s="19">
        <f t="shared" si="318"/>
        <v>1.3014039999999997E-5</v>
      </c>
      <c r="DE211" s="19">
        <f t="shared" si="319"/>
        <v>1.3014039999999997E-5</v>
      </c>
      <c r="DF211" s="19">
        <f t="shared" si="320"/>
        <v>1.2056989999999999E-5</v>
      </c>
      <c r="DG211" s="19">
        <f t="shared" si="321"/>
        <v>1.6680379999999999E-5</v>
      </c>
      <c r="DH211" s="19">
        <f t="shared" si="322"/>
        <v>2.5378159999999998E-5</v>
      </c>
      <c r="DI211" s="19">
        <f t="shared" si="323"/>
        <v>3.7580959999999989E-5</v>
      </c>
      <c r="DJ211" s="19">
        <f t="shared" si="324"/>
        <v>0</v>
      </c>
      <c r="DK211" s="19">
        <f t="shared" si="325"/>
        <v>2.1578019999999997E-5</v>
      </c>
      <c r="DM211" s="68">
        <f t="shared" si="326"/>
        <v>986.16486814032646</v>
      </c>
      <c r="DN211" s="19">
        <f t="shared" si="327"/>
        <v>114.31830243018074</v>
      </c>
      <c r="DO211" s="19">
        <f t="shared" si="328"/>
        <v>232.69787044253212</v>
      </c>
      <c r="DP211" s="19">
        <f t="shared" si="329"/>
        <v>31.549760357279386</v>
      </c>
      <c r="DQ211" s="19">
        <f t="shared" si="330"/>
        <v>468.28557900631097</v>
      </c>
      <c r="DR211" s="19">
        <f t="shared" si="331"/>
        <v>8.3627068444368255</v>
      </c>
      <c r="DS211" s="19">
        <f t="shared" si="332"/>
        <v>460.34919782232299</v>
      </c>
      <c r="DT211" s="19">
        <f t="shared" si="333"/>
        <v>450.48771418317136</v>
      </c>
      <c r="DU211" s="19">
        <f t="shared" si="334"/>
        <v>37.903783524586636</v>
      </c>
      <c r="DV211" s="19">
        <f t="shared" si="335"/>
        <v>44.876380424507232</v>
      </c>
      <c r="DX211" s="19">
        <f t="shared" si="336"/>
        <v>63.684388157530812</v>
      </c>
      <c r="DZ211" s="99">
        <f t="shared" si="337"/>
        <v>2898.6805513331856</v>
      </c>
      <c r="EA211" s="21">
        <f t="shared" si="338"/>
        <v>2.8986805513331855</v>
      </c>
      <c r="EB211" s="92">
        <f t="shared" si="339"/>
        <v>1237</v>
      </c>
    </row>
    <row r="212" spans="1:132" x14ac:dyDescent="0.3">
      <c r="A212" s="19">
        <f>'A. Thermody. result (all suite)'!C168</f>
        <v>1236</v>
      </c>
      <c r="B212" s="19" t="str">
        <f>'A. Thermody. result (all suite)'!A168</f>
        <v>Basanite</v>
      </c>
      <c r="C212" s="24">
        <f>'A. Thermody. result (all suite)'!G168</f>
        <v>96.996459999999999</v>
      </c>
      <c r="D212" s="19">
        <f>'A. Thermody. result (all suite)'!D168</f>
        <v>10000</v>
      </c>
      <c r="E212" s="61">
        <f>'A. Thermody. result (all suite)'!I168</f>
        <v>40.423589</v>
      </c>
      <c r="F212" s="21">
        <f>'A. Thermody. result (all suite)'!J168</f>
        <v>3.5770919999999999</v>
      </c>
      <c r="G212" s="21">
        <f>'A. Thermody. result (all suite)'!K168</f>
        <v>13.648618000000001</v>
      </c>
      <c r="H212" s="21">
        <f>'A. Thermody. result (all suite)'!L168</f>
        <v>2.1029589999999998</v>
      </c>
      <c r="I212" s="21">
        <f>'A. Thermody. result (all suite)'!M168</f>
        <v>10.043411000000001</v>
      </c>
      <c r="J212" s="21">
        <f>'A. Thermody. result (all suite)'!N168</f>
        <v>0.179423</v>
      </c>
      <c r="K212" s="21">
        <f>'A. Thermody. result (all suite)'!O168</f>
        <v>9.1193019999999994</v>
      </c>
      <c r="L212" s="21">
        <f>'A. Thermody. result (all suite)'!P168</f>
        <v>12.400990999999999</v>
      </c>
      <c r="M212" s="21">
        <f>'A. Thermody. result (all suite)'!Q168</f>
        <v>1.5875280000000001</v>
      </c>
      <c r="N212" s="21">
        <f>'A. Thermody. result (all suite)'!R168</f>
        <v>2.783328</v>
      </c>
      <c r="O212" s="21">
        <f>'A. Thermody. result (all suite)'!S168</f>
        <v>1.865861</v>
      </c>
      <c r="P212" s="21">
        <f>'A. Thermody. result (all suite)'!T168</f>
        <v>2.2678970000000001</v>
      </c>
      <c r="Q212" s="21">
        <f t="shared" si="257"/>
        <v>99.999999000000017</v>
      </c>
      <c r="S212" s="19">
        <f t="shared" si="258"/>
        <v>1509</v>
      </c>
      <c r="T212" s="19">
        <f t="shared" si="259"/>
        <v>1</v>
      </c>
      <c r="V212" s="61">
        <f t="shared" si="260"/>
        <v>39.506823628609013</v>
      </c>
      <c r="W212" s="21">
        <f t="shared" si="261"/>
        <v>3.4959672370335118</v>
      </c>
      <c r="X212" s="21">
        <f t="shared" si="262"/>
        <v>13.339081398741174</v>
      </c>
      <c r="Y212" s="21">
        <f t="shared" si="263"/>
        <v>2.0552660554508404</v>
      </c>
      <c r="Z212" s="21">
        <f t="shared" si="264"/>
        <v>9.8156367809555878</v>
      </c>
      <c r="AA212" s="21">
        <f t="shared" si="265"/>
        <v>0.1753538711249987</v>
      </c>
      <c r="AB212" s="21">
        <f t="shared" si="266"/>
        <v>8.9124856214528947</v>
      </c>
      <c r="AC212" s="21">
        <f t="shared" si="267"/>
        <v>12.119749294328313</v>
      </c>
      <c r="AD212" s="21">
        <f t="shared" si="268"/>
        <v>1.5515244997538049</v>
      </c>
      <c r="AE212" s="21">
        <f t="shared" si="269"/>
        <v>2.7202049871566096</v>
      </c>
      <c r="AF212" s="21">
        <f t="shared" si="270"/>
        <v>1.8235451939336718</v>
      </c>
      <c r="AG212" s="21">
        <f t="shared" si="271"/>
        <v>95.51563856854041</v>
      </c>
      <c r="AH212" s="21"/>
      <c r="AI212" s="61">
        <f t="shared" si="272"/>
        <v>41.361628546575211</v>
      </c>
      <c r="AJ212" s="21">
        <f t="shared" si="273"/>
        <v>3.6600993192594999</v>
      </c>
      <c r="AK212" s="21">
        <f t="shared" si="274"/>
        <v>13.965337612404982</v>
      </c>
      <c r="AL212" s="21">
        <f t="shared" si="275"/>
        <v>2.1517586923486003</v>
      </c>
      <c r="AM212" s="21">
        <f t="shared" si="276"/>
        <v>10.276470877501438</v>
      </c>
      <c r="AN212" s="21">
        <f t="shared" si="277"/>
        <v>0.1835865558278896</v>
      </c>
      <c r="AO212" s="21">
        <f t="shared" si="278"/>
        <v>9.3309176958048035</v>
      </c>
      <c r="AP212" s="21">
        <f t="shared" si="279"/>
        <v>12.688759114175198</v>
      </c>
      <c r="AQ212" s="21">
        <f t="shared" si="280"/>
        <v>1.6243669863971615</v>
      </c>
      <c r="AR212" s="21">
        <f t="shared" si="281"/>
        <v>2.8479158260609192</v>
      </c>
      <c r="AS212" s="21">
        <f t="shared" si="282"/>
        <v>1.9091587736443039</v>
      </c>
      <c r="AT212" s="21">
        <f t="shared" si="283"/>
        <v>100</v>
      </c>
      <c r="AU212" s="21"/>
      <c r="AV212" s="21">
        <f>AR212*'[1]diagram lines'!$G$39</f>
        <v>2.364072462151376</v>
      </c>
      <c r="AW212" s="21">
        <f>AK212*'[1]diagram lines'!$G$40</f>
        <v>7.3913836692410984</v>
      </c>
      <c r="AX212" s="21">
        <f>AQ212*'[1]diagram lines'!$G$38</f>
        <v>1.2050402393440061</v>
      </c>
      <c r="AY212" s="21">
        <f>AP212*'[1]diagram lines'!$G$41</f>
        <v>9.068118540975636</v>
      </c>
      <c r="AZ212" s="21">
        <f t="shared" si="284"/>
        <v>4.4722828124580811</v>
      </c>
      <c r="BA212" s="21">
        <f t="shared" si="285"/>
        <v>0.58488948468397473</v>
      </c>
      <c r="BB212" s="21">
        <f t="shared" si="286"/>
        <v>2.0709303088535886</v>
      </c>
      <c r="BC212" s="86">
        <f t="shared" si="287"/>
        <v>0.48287477165447112</v>
      </c>
      <c r="BX212" s="61">
        <f t="shared" si="288"/>
        <v>0.67282937749667115</v>
      </c>
      <c r="BY212" s="21">
        <f t="shared" si="289"/>
        <v>4.4780821231847776E-2</v>
      </c>
      <c r="BZ212" s="21">
        <f t="shared" si="290"/>
        <v>0.13386247548058064</v>
      </c>
      <c r="CA212" s="21">
        <f t="shared" si="291"/>
        <v>1.3169008704364705E-2</v>
      </c>
      <c r="CB212" s="21">
        <f t="shared" si="292"/>
        <v>0.13978303409881701</v>
      </c>
      <c r="CC212" s="21">
        <f t="shared" si="293"/>
        <v>2.5292218776430788E-3</v>
      </c>
      <c r="CD212" s="21">
        <f t="shared" si="294"/>
        <v>0.22628540942928041</v>
      </c>
      <c r="CE212" s="21">
        <f t="shared" si="295"/>
        <v>0.22113036733238231</v>
      </c>
      <c r="CF212" s="21">
        <f t="shared" si="296"/>
        <v>2.5609420874334571E-2</v>
      </c>
      <c r="CG212" s="21">
        <f t="shared" si="297"/>
        <v>2.954700636942675E-2</v>
      </c>
      <c r="CH212" s="21">
        <f t="shared" si="298"/>
        <v>1.3145050160626727E-2</v>
      </c>
      <c r="CI212" s="21">
        <f t="shared" si="299"/>
        <v>0.12585443951165373</v>
      </c>
      <c r="CJ212" s="21">
        <f t="shared" si="300"/>
        <v>1.6485256325676287</v>
      </c>
      <c r="CL212" s="68">
        <f t="shared" si="301"/>
        <v>0.40814007632305904</v>
      </c>
      <c r="CM212" s="19">
        <f t="shared" si="302"/>
        <v>2.7164164358245549E-2</v>
      </c>
      <c r="CN212" s="19">
        <f t="shared" si="303"/>
        <v>8.120133095661107E-2</v>
      </c>
      <c r="CO212" s="19">
        <f t="shared" si="304"/>
        <v>7.9883554396746465E-3</v>
      </c>
      <c r="CP212" s="19">
        <f t="shared" si="305"/>
        <v>8.4792757441751562E-2</v>
      </c>
      <c r="CQ212" s="19">
        <f t="shared" si="306"/>
        <v>1.534232666861078E-3</v>
      </c>
      <c r="CR212" s="19">
        <f t="shared" si="307"/>
        <v>0.13726532664028646</v>
      </c>
      <c r="CS212" s="19">
        <f t="shared" si="308"/>
        <v>0.1341382644975711</v>
      </c>
      <c r="CT212" s="19">
        <f t="shared" si="309"/>
        <v>1.5534742298454359E-2</v>
      </c>
      <c r="CU212" s="19">
        <f t="shared" si="310"/>
        <v>1.7923292053036742E-2</v>
      </c>
      <c r="CV212" s="19">
        <f t="shared" si="311"/>
        <v>7.973822123804597E-3</v>
      </c>
      <c r="CW212" s="19">
        <f t="shared" si="312"/>
        <v>7.634363520064387E-2</v>
      </c>
      <c r="CX212" s="19">
        <f t="shared" si="313"/>
        <v>1</v>
      </c>
      <c r="CZ212" s="68">
        <f t="shared" si="314"/>
        <v>2.4859999999999999E-5</v>
      </c>
      <c r="DA212" s="19">
        <f t="shared" si="315"/>
        <v>1.8952639999999998E-5</v>
      </c>
      <c r="DB212" s="19">
        <f t="shared" si="316"/>
        <v>3.5539999999999995E-5</v>
      </c>
      <c r="DC212" s="19">
        <f t="shared" si="317"/>
        <v>4.0379239999999997E-5</v>
      </c>
      <c r="DD212" s="19">
        <f t="shared" si="318"/>
        <v>1.3011119999999998E-5</v>
      </c>
      <c r="DE212" s="19">
        <f t="shared" si="319"/>
        <v>1.3011119999999998E-5</v>
      </c>
      <c r="DF212" s="19">
        <f t="shared" si="320"/>
        <v>1.2053719999999999E-5</v>
      </c>
      <c r="DG212" s="19">
        <f t="shared" si="321"/>
        <v>1.6676639999999998E-5</v>
      </c>
      <c r="DH212" s="19">
        <f t="shared" si="322"/>
        <v>2.5370479999999999E-5</v>
      </c>
      <c r="DI212" s="19">
        <f t="shared" si="323"/>
        <v>3.7568879999999991E-5</v>
      </c>
      <c r="DJ212" s="19">
        <f t="shared" si="324"/>
        <v>0</v>
      </c>
      <c r="DK212" s="19">
        <f t="shared" si="325"/>
        <v>2.1568559999999999E-5</v>
      </c>
      <c r="DM212" s="68">
        <f t="shared" si="326"/>
        <v>986.36588034953297</v>
      </c>
      <c r="DN212" s="19">
        <f t="shared" si="327"/>
        <v>114.48924524164732</v>
      </c>
      <c r="DO212" s="19">
        <f t="shared" si="328"/>
        <v>232.95688532178013</v>
      </c>
      <c r="DP212" s="19">
        <f t="shared" si="329"/>
        <v>31.591988362377407</v>
      </c>
      <c r="DQ212" s="19">
        <f t="shared" si="330"/>
        <v>468.24252041252788</v>
      </c>
      <c r="DR212" s="19">
        <f t="shared" si="331"/>
        <v>8.365034323495971</v>
      </c>
      <c r="DS212" s="19">
        <f t="shared" si="332"/>
        <v>458.92825315367742</v>
      </c>
      <c r="DT212" s="19">
        <f t="shared" si="333"/>
        <v>451.07850700283677</v>
      </c>
      <c r="DU212" s="19">
        <f t="shared" si="334"/>
        <v>37.957447989994115</v>
      </c>
      <c r="DV212" s="19">
        <f t="shared" si="335"/>
        <v>44.940762444769753</v>
      </c>
      <c r="DX212" s="19">
        <f t="shared" si="336"/>
        <v>63.783224578534799</v>
      </c>
      <c r="DZ212" s="99">
        <f t="shared" si="337"/>
        <v>2898.6997491811753</v>
      </c>
      <c r="EA212" s="21">
        <f t="shared" si="338"/>
        <v>2.8986997491811755</v>
      </c>
      <c r="EB212" s="92">
        <f t="shared" si="339"/>
        <v>1236</v>
      </c>
    </row>
    <row r="213" spans="1:132" x14ac:dyDescent="0.3">
      <c r="A213" s="19">
        <f>'A. Thermody. result (all suite)'!C169</f>
        <v>1235</v>
      </c>
      <c r="B213" s="19" t="str">
        <f>'A. Thermody. result (all suite)'!A169</f>
        <v>Basanite</v>
      </c>
      <c r="C213" s="24">
        <f>'A. Thermody. result (all suite)'!G169</f>
        <v>96.906998999999999</v>
      </c>
      <c r="D213" s="19">
        <f>'A. Thermody. result (all suite)'!D169</f>
        <v>10000</v>
      </c>
      <c r="E213" s="61">
        <f>'A. Thermody. result (all suite)'!I169</f>
        <v>40.424250000000001</v>
      </c>
      <c r="F213" s="21">
        <f>'A. Thermody. result (all suite)'!J169</f>
        <v>3.5803950000000002</v>
      </c>
      <c r="G213" s="21">
        <f>'A. Thermody. result (all suite)'!K169</f>
        <v>13.661218</v>
      </c>
      <c r="H213" s="21">
        <f>'A. Thermody. result (all suite)'!L169</f>
        <v>2.1049009999999999</v>
      </c>
      <c r="I213" s="21">
        <f>'A. Thermody. result (all suite)'!M169</f>
        <v>10.038316</v>
      </c>
      <c r="J213" s="21">
        <f>'A. Thermody. result (all suite)'!N169</f>
        <v>0.179399</v>
      </c>
      <c r="K213" s="21">
        <f>'A. Thermody. result (all suite)'!O169</f>
        <v>9.0869409999999995</v>
      </c>
      <c r="L213" s="21">
        <f>'A. Thermody. result (all suite)'!P169</f>
        <v>12.412115</v>
      </c>
      <c r="M213" s="21">
        <f>'A. Thermody. result (all suite)'!Q169</f>
        <v>1.588994</v>
      </c>
      <c r="N213" s="21">
        <f>'A. Thermody. result (all suite)'!R169</f>
        <v>2.785898</v>
      </c>
      <c r="O213" s="21">
        <f>'A. Thermody. result (all suite)'!S169</f>
        <v>1.867583</v>
      </c>
      <c r="P213" s="21">
        <f>'A. Thermody. result (all suite)'!T169</f>
        <v>2.2699910000000001</v>
      </c>
      <c r="Q213" s="21">
        <f t="shared" si="257"/>
        <v>100.000001</v>
      </c>
      <c r="S213" s="19">
        <f t="shared" si="258"/>
        <v>1508</v>
      </c>
      <c r="T213" s="19">
        <f t="shared" si="259"/>
        <v>1</v>
      </c>
      <c r="V213" s="61">
        <f t="shared" si="260"/>
        <v>39.506623172358772</v>
      </c>
      <c r="W213" s="21">
        <f t="shared" si="261"/>
        <v>3.4991203565482962</v>
      </c>
      <c r="X213" s="21">
        <f t="shared" si="262"/>
        <v>13.351109584010704</v>
      </c>
      <c r="Y213" s="21">
        <f t="shared" si="263"/>
        <v>2.0571199372189004</v>
      </c>
      <c r="Z213" s="21">
        <f t="shared" si="264"/>
        <v>9.8104471325271287</v>
      </c>
      <c r="AA213" s="21">
        <f t="shared" si="265"/>
        <v>0.1753266588866334</v>
      </c>
      <c r="AB213" s="21">
        <f t="shared" si="266"/>
        <v>8.8806682591874164</v>
      </c>
      <c r="AC213" s="21">
        <f t="shared" si="267"/>
        <v>12.130361109407888</v>
      </c>
      <c r="AD213" s="21">
        <f t="shared" si="268"/>
        <v>1.5529239795701602</v>
      </c>
      <c r="AE213" s="21">
        <f t="shared" si="269"/>
        <v>2.7226583667632163</v>
      </c>
      <c r="AF213" s="21">
        <f t="shared" si="270"/>
        <v>1.8251890344064097</v>
      </c>
      <c r="AG213" s="21">
        <f t="shared" si="271"/>
        <v>95.511547590885527</v>
      </c>
      <c r="AH213" s="21"/>
      <c r="AI213" s="61">
        <f t="shared" si="272"/>
        <v>41.363190283107514</v>
      </c>
      <c r="AJ213" s="21">
        <f t="shared" si="273"/>
        <v>3.6635573863135797</v>
      </c>
      <c r="AK213" s="21">
        <f t="shared" si="274"/>
        <v>13.978529215335186</v>
      </c>
      <c r="AL213" s="21">
        <f t="shared" si="275"/>
        <v>2.153791859839163</v>
      </c>
      <c r="AM213" s="21">
        <f t="shared" si="276"/>
        <v>10.271477512383351</v>
      </c>
      <c r="AN213" s="21">
        <f t="shared" si="277"/>
        <v>0.18356592821386183</v>
      </c>
      <c r="AO213" s="21">
        <f t="shared" si="278"/>
        <v>9.2980047786754536</v>
      </c>
      <c r="AP213" s="21">
        <f t="shared" si="279"/>
        <v>12.700413107498914</v>
      </c>
      <c r="AQ213" s="21">
        <f t="shared" si="280"/>
        <v>1.6259018084619044</v>
      </c>
      <c r="AR213" s="21">
        <f t="shared" si="281"/>
        <v>2.8506064820826271</v>
      </c>
      <c r="AS213" s="21">
        <f t="shared" si="282"/>
        <v>1.9109616380884438</v>
      </c>
      <c r="AT213" s="21">
        <f t="shared" si="283"/>
        <v>99.999999999999986</v>
      </c>
      <c r="AU213" s="21"/>
      <c r="AV213" s="21">
        <f>AR213*'[1]diagram lines'!$G$39</f>
        <v>2.3663059922816676</v>
      </c>
      <c r="AW213" s="21">
        <f>AK213*'[1]diagram lines'!$G$40</f>
        <v>7.3983655411568057</v>
      </c>
      <c r="AX213" s="21">
        <f>AQ213*'[1]diagram lines'!$G$38</f>
        <v>1.2061788504852915</v>
      </c>
      <c r="AY213" s="21">
        <f>AP213*'[1]diagram lines'!$G$41</f>
        <v>9.0764471562471751</v>
      </c>
      <c r="AZ213" s="21">
        <f t="shared" si="284"/>
        <v>4.4765082905445315</v>
      </c>
      <c r="BA213" s="21">
        <f t="shared" si="285"/>
        <v>0.58490041228251044</v>
      </c>
      <c r="BB213" s="21">
        <f t="shared" si="286"/>
        <v>2.0709298616440392</v>
      </c>
      <c r="BC213" s="86">
        <f t="shared" si="287"/>
        <v>0.48287487592947004</v>
      </c>
      <c r="BX213" s="61">
        <f t="shared" si="288"/>
        <v>0.67284037949400799</v>
      </c>
      <c r="BY213" s="21">
        <f t="shared" si="289"/>
        <v>4.4822170756134205E-2</v>
      </c>
      <c r="BZ213" s="21">
        <f t="shared" si="290"/>
        <v>0.13398605335425659</v>
      </c>
      <c r="CA213" s="21">
        <f t="shared" si="291"/>
        <v>1.3181169766422442E-2</v>
      </c>
      <c r="CB213" s="21">
        <f t="shared" si="292"/>
        <v>0.13971212247738346</v>
      </c>
      <c r="CC213" s="21">
        <f t="shared" si="293"/>
        <v>2.5288835635748521E-3</v>
      </c>
      <c r="CD213" s="21">
        <f t="shared" si="294"/>
        <v>0.22548240694789082</v>
      </c>
      <c r="CE213" s="21">
        <f t="shared" si="295"/>
        <v>0.22132872681883026</v>
      </c>
      <c r="CF213" s="21">
        <f t="shared" si="296"/>
        <v>2.5633069849975803E-2</v>
      </c>
      <c r="CG213" s="21">
        <f t="shared" si="297"/>
        <v>2.9574288747346071E-2</v>
      </c>
      <c r="CH213" s="21">
        <f t="shared" si="298"/>
        <v>1.315718170546131E-2</v>
      </c>
      <c r="CI213" s="21">
        <f t="shared" si="299"/>
        <v>0.12597064372918979</v>
      </c>
      <c r="CJ213" s="21">
        <f t="shared" si="300"/>
        <v>1.6482170972104735</v>
      </c>
      <c r="CL213" s="68">
        <f t="shared" si="301"/>
        <v>0.40822315254025532</v>
      </c>
      <c r="CM213" s="19">
        <f t="shared" si="302"/>
        <v>2.7194336736339846E-2</v>
      </c>
      <c r="CN213" s="19">
        <f t="shared" si="303"/>
        <v>8.1291508006452184E-2</v>
      </c>
      <c r="CO213" s="19">
        <f t="shared" si="304"/>
        <v>7.997229120320937E-3</v>
      </c>
      <c r="CP213" s="19">
        <f t="shared" si="305"/>
        <v>8.4765606857154535E-2</v>
      </c>
      <c r="CQ213" s="19">
        <f t="shared" si="306"/>
        <v>1.534314604462521E-3</v>
      </c>
      <c r="CR213" s="19">
        <f t="shared" si="307"/>
        <v>0.13680382719576731</v>
      </c>
      <c r="CS213" s="19">
        <f t="shared" si="308"/>
        <v>0.13428372220711596</v>
      </c>
      <c r="CT213" s="19">
        <f t="shared" si="309"/>
        <v>1.5551998516068371E-2</v>
      </c>
      <c r="CU213" s="19">
        <f t="shared" si="310"/>
        <v>1.7943199835385219E-2</v>
      </c>
      <c r="CV213" s="19">
        <f t="shared" si="311"/>
        <v>7.982675175332906E-3</v>
      </c>
      <c r="CW213" s="19">
        <f t="shared" si="312"/>
        <v>7.6428429205344928E-2</v>
      </c>
      <c r="CX213" s="19">
        <f t="shared" si="313"/>
        <v>1</v>
      </c>
      <c r="CZ213" s="68">
        <f t="shared" si="314"/>
        <v>2.4859999999999999E-5</v>
      </c>
      <c r="DA213" s="19">
        <f t="shared" si="315"/>
        <v>1.8945399999999997E-5</v>
      </c>
      <c r="DB213" s="19">
        <f t="shared" si="316"/>
        <v>3.5539999999999995E-5</v>
      </c>
      <c r="DC213" s="19">
        <f t="shared" si="317"/>
        <v>4.0370149999999998E-5</v>
      </c>
      <c r="DD213" s="19">
        <f t="shared" si="318"/>
        <v>1.3008199999999999E-5</v>
      </c>
      <c r="DE213" s="19">
        <f t="shared" si="319"/>
        <v>1.3008199999999999E-5</v>
      </c>
      <c r="DF213" s="19">
        <f t="shared" si="320"/>
        <v>1.2050449999999999E-5</v>
      </c>
      <c r="DG213" s="19">
        <f t="shared" si="321"/>
        <v>1.6672899999999998E-5</v>
      </c>
      <c r="DH213" s="19">
        <f t="shared" si="322"/>
        <v>2.5362799999999997E-5</v>
      </c>
      <c r="DI213" s="19">
        <f t="shared" si="323"/>
        <v>3.7556799999999993E-5</v>
      </c>
      <c r="DJ213" s="19">
        <f t="shared" si="324"/>
        <v>0</v>
      </c>
      <c r="DK213" s="19">
        <f t="shared" si="325"/>
        <v>2.1559099999999998E-5</v>
      </c>
      <c r="DM213" s="68">
        <f t="shared" si="326"/>
        <v>986.56665344402825</v>
      </c>
      <c r="DN213" s="19">
        <f t="shared" si="327"/>
        <v>114.66021400967134</v>
      </c>
      <c r="DO213" s="19">
        <f t="shared" si="328"/>
        <v>233.21559246870751</v>
      </c>
      <c r="DP213" s="19">
        <f t="shared" si="329"/>
        <v>31.634202950052217</v>
      </c>
      <c r="DQ213" s="19">
        <f t="shared" si="330"/>
        <v>468.1976639878348</v>
      </c>
      <c r="DR213" s="19">
        <f t="shared" si="331"/>
        <v>8.3673588998148283</v>
      </c>
      <c r="DS213" s="19">
        <f t="shared" si="332"/>
        <v>457.50940719968321</v>
      </c>
      <c r="DT213" s="19">
        <f t="shared" si="333"/>
        <v>451.66894429733662</v>
      </c>
      <c r="DU213" s="19">
        <f t="shared" si="334"/>
        <v>38.011118173509175</v>
      </c>
      <c r="DV213" s="19">
        <f t="shared" si="335"/>
        <v>45.005150185673116</v>
      </c>
      <c r="DX213" s="19">
        <f t="shared" si="336"/>
        <v>63.882086649271798</v>
      </c>
      <c r="DZ213" s="99">
        <f t="shared" si="337"/>
        <v>2898.7183922655831</v>
      </c>
      <c r="EA213" s="21">
        <f t="shared" si="338"/>
        <v>2.8987183922655833</v>
      </c>
      <c r="EB213" s="92">
        <f t="shared" si="339"/>
        <v>1235</v>
      </c>
    </row>
    <row r="214" spans="1:132" x14ac:dyDescent="0.3">
      <c r="A214" s="19">
        <f>'A. Thermody. result (all suite)'!C170</f>
        <v>1234</v>
      </c>
      <c r="B214" s="19" t="str">
        <f>'A. Thermody. result (all suite)'!A170</f>
        <v>Basanite</v>
      </c>
      <c r="C214" s="24">
        <f>'A. Thermody. result (all suite)'!G170</f>
        <v>96.817817000000005</v>
      </c>
      <c r="D214" s="19">
        <f>'A. Thermody. result (all suite)'!D170</f>
        <v>10000</v>
      </c>
      <c r="E214" s="61">
        <f>'A. Thermody. result (all suite)'!I170</f>
        <v>40.424917000000001</v>
      </c>
      <c r="F214" s="21">
        <f>'A. Thermody. result (all suite)'!J170</f>
        <v>3.5836929999999998</v>
      </c>
      <c r="G214" s="21">
        <f>'A. Thermody. result (all suite)'!K170</f>
        <v>13.673800999999999</v>
      </c>
      <c r="H214" s="21">
        <f>'A. Thermody. result (all suite)'!L170</f>
        <v>2.10684</v>
      </c>
      <c r="I214" s="21">
        <f>'A. Thermody. result (all suite)'!M170</f>
        <v>10.033189</v>
      </c>
      <c r="J214" s="21">
        <f>'A. Thermody. result (all suite)'!N170</f>
        <v>0.17937500000000001</v>
      </c>
      <c r="K214" s="21">
        <f>'A. Thermody. result (all suite)'!O170</f>
        <v>9.0546539999999993</v>
      </c>
      <c r="L214" s="21">
        <f>'A. Thermody. result (all suite)'!P170</f>
        <v>12.423225</v>
      </c>
      <c r="M214" s="21">
        <f>'A. Thermody. result (all suite)'!Q170</f>
        <v>1.590457</v>
      </c>
      <c r="N214" s="21">
        <f>'A. Thermody. result (all suite)'!R170</f>
        <v>2.7884639999999998</v>
      </c>
      <c r="O214" s="21">
        <f>'A. Thermody. result (all suite)'!S170</f>
        <v>1.8693040000000001</v>
      </c>
      <c r="P214" s="21">
        <f>'A. Thermody. result (all suite)'!T170</f>
        <v>2.2720820000000002</v>
      </c>
      <c r="Q214" s="21">
        <f t="shared" si="257"/>
        <v>100.000001</v>
      </c>
      <c r="S214" s="19">
        <f t="shared" si="258"/>
        <v>1507</v>
      </c>
      <c r="T214" s="19">
        <f t="shared" si="259"/>
        <v>1</v>
      </c>
      <c r="V214" s="61">
        <f t="shared" si="260"/>
        <v>39.506429746512936</v>
      </c>
      <c r="W214" s="21">
        <f t="shared" si="261"/>
        <v>3.5022685572259844</v>
      </c>
      <c r="X214" s="21">
        <f t="shared" si="262"/>
        <v>13.363121031869978</v>
      </c>
      <c r="Y214" s="21">
        <f t="shared" si="263"/>
        <v>2.0589708680698915</v>
      </c>
      <c r="Z214" s="21">
        <f t="shared" si="264"/>
        <v>9.8052267209846438</v>
      </c>
      <c r="AA214" s="21">
        <f t="shared" si="265"/>
        <v>0.1752994529532555</v>
      </c>
      <c r="AB214" s="21">
        <f t="shared" si="266"/>
        <v>8.8489248383610111</v>
      </c>
      <c r="AC214" s="21">
        <f t="shared" si="267"/>
        <v>12.14095914377816</v>
      </c>
      <c r="AD214" s="21">
        <f t="shared" si="268"/>
        <v>1.5543205131466249</v>
      </c>
      <c r="AE214" s="21">
        <f t="shared" si="269"/>
        <v>2.7251078120130816</v>
      </c>
      <c r="AF214" s="21">
        <f t="shared" si="270"/>
        <v>1.8268318807154413</v>
      </c>
      <c r="AG214" s="21">
        <f t="shared" si="271"/>
        <v>95.507460565631007</v>
      </c>
      <c r="AH214" s="21"/>
      <c r="AI214" s="61">
        <f t="shared" si="272"/>
        <v>41.364757802731894</v>
      </c>
      <c r="AJ214" s="21">
        <f t="shared" si="273"/>
        <v>3.6670104476490488</v>
      </c>
      <c r="AK214" s="21">
        <f t="shared" si="274"/>
        <v>13.991703844630107</v>
      </c>
      <c r="AL214" s="21">
        <f t="shared" si="275"/>
        <v>2.1558220225685969</v>
      </c>
      <c r="AM214" s="21">
        <f t="shared" si="276"/>
        <v>10.266451084464411</v>
      </c>
      <c r="AN214" s="21">
        <f t="shared" si="277"/>
        <v>0.18354529783858389</v>
      </c>
      <c r="AO214" s="21">
        <f t="shared" si="278"/>
        <v>9.2651660780784653</v>
      </c>
      <c r="AP214" s="21">
        <f t="shared" si="279"/>
        <v>12.712053144199254</v>
      </c>
      <c r="AQ214" s="21">
        <f t="shared" si="280"/>
        <v>1.6274336098367141</v>
      </c>
      <c r="AR214" s="21">
        <f t="shared" si="281"/>
        <v>2.8532931311061676</v>
      </c>
      <c r="AS214" s="21">
        <f t="shared" si="282"/>
        <v>1.9127635368967593</v>
      </c>
      <c r="AT214" s="21">
        <f t="shared" si="283"/>
        <v>100.00000000000001</v>
      </c>
      <c r="AU214" s="21"/>
      <c r="AV214" s="21">
        <f>AR214*'[1]diagram lines'!$G$39</f>
        <v>2.3685361961781086</v>
      </c>
      <c r="AW214" s="21">
        <f>AK214*'[1]diagram lines'!$G$40</f>
        <v>7.4053384294980296</v>
      </c>
      <c r="AX214" s="21">
        <f>AQ214*'[1]diagram lines'!$G$38</f>
        <v>1.2073152207210733</v>
      </c>
      <c r="AY214" s="21">
        <f>AP214*'[1]diagram lines'!$G$41</f>
        <v>9.0847657973113023</v>
      </c>
      <c r="AZ214" s="21">
        <f t="shared" si="284"/>
        <v>4.4807267409428819</v>
      </c>
      <c r="BA214" s="21">
        <f t="shared" si="285"/>
        <v>0.58491132811330526</v>
      </c>
      <c r="BB214" s="21">
        <f t="shared" si="286"/>
        <v>2.0709301271582494</v>
      </c>
      <c r="BC214" s="86">
        <f t="shared" si="287"/>
        <v>0.48287481402002186</v>
      </c>
      <c r="BX214" s="61">
        <f t="shared" si="288"/>
        <v>0.67285148135818906</v>
      </c>
      <c r="BY214" s="21">
        <f t="shared" si="289"/>
        <v>4.4863457686529794E-2</v>
      </c>
      <c r="BZ214" s="21">
        <f t="shared" si="290"/>
        <v>0.13410946449588074</v>
      </c>
      <c r="CA214" s="21">
        <f t="shared" si="291"/>
        <v>1.3193312042081533E-2</v>
      </c>
      <c r="CB214" s="21">
        <f t="shared" si="292"/>
        <v>0.13964076548364651</v>
      </c>
      <c r="CC214" s="21">
        <f t="shared" si="293"/>
        <v>2.5285452495066255E-3</v>
      </c>
      <c r="CD214" s="21">
        <f t="shared" si="294"/>
        <v>0.22468124069478909</v>
      </c>
      <c r="CE214" s="21">
        <f t="shared" si="295"/>
        <v>0.22152683666191156</v>
      </c>
      <c r="CF214" s="21">
        <f t="shared" si="296"/>
        <v>2.565667043071463E-2</v>
      </c>
      <c r="CG214" s="21">
        <f t="shared" si="297"/>
        <v>2.9601528662420381E-2</v>
      </c>
      <c r="CH214" s="21">
        <f t="shared" si="298"/>
        <v>1.3169306205264049E-2</v>
      </c>
      <c r="CI214" s="21">
        <f t="shared" si="299"/>
        <v>0.12608668146503885</v>
      </c>
      <c r="CJ214" s="21">
        <f t="shared" si="300"/>
        <v>1.6479092904359725</v>
      </c>
      <c r="CL214" s="68">
        <f t="shared" si="301"/>
        <v>0.40830613994546922</v>
      </c>
      <c r="CM214" s="19">
        <f t="shared" si="302"/>
        <v>2.7224470392214779E-2</v>
      </c>
      <c r="CN214" s="19">
        <f t="shared" si="303"/>
        <v>8.1381581664850378E-2</v>
      </c>
      <c r="CO214" s="19">
        <f t="shared" si="304"/>
        <v>8.0060911839334899E-3</v>
      </c>
      <c r="CP214" s="19">
        <f t="shared" si="305"/>
        <v>8.4738138375749436E-2</v>
      </c>
      <c r="CQ214" s="19">
        <f t="shared" si="306"/>
        <v>1.5343958943502716E-3</v>
      </c>
      <c r="CR214" s="19">
        <f t="shared" si="307"/>
        <v>0.13634320893678997</v>
      </c>
      <c r="CS214" s="19">
        <f t="shared" si="308"/>
        <v>0.1344290234587513</v>
      </c>
      <c r="CT214" s="19">
        <f t="shared" si="309"/>
        <v>1.5569224944369891E-2</v>
      </c>
      <c r="CU214" s="19">
        <f t="shared" si="310"/>
        <v>1.7963081362681665E-2</v>
      </c>
      <c r="CV214" s="19">
        <f t="shared" si="311"/>
        <v>7.9915237335545126E-3</v>
      </c>
      <c r="CW214" s="19">
        <f t="shared" si="312"/>
        <v>7.6513120107285296E-2</v>
      </c>
      <c r="CX214" s="19">
        <f t="shared" si="313"/>
        <v>1</v>
      </c>
      <c r="CZ214" s="68">
        <f t="shared" si="314"/>
        <v>2.4859999999999999E-5</v>
      </c>
      <c r="DA214" s="19">
        <f t="shared" si="315"/>
        <v>1.8938159999999998E-5</v>
      </c>
      <c r="DB214" s="19">
        <f t="shared" si="316"/>
        <v>3.5539999999999995E-5</v>
      </c>
      <c r="DC214" s="19">
        <f t="shared" si="317"/>
        <v>4.0361059999999999E-5</v>
      </c>
      <c r="DD214" s="19">
        <f t="shared" si="318"/>
        <v>1.3005279999999998E-5</v>
      </c>
      <c r="DE214" s="19">
        <f t="shared" si="319"/>
        <v>1.3005279999999998E-5</v>
      </c>
      <c r="DF214" s="19">
        <f t="shared" si="320"/>
        <v>1.2047179999999999E-5</v>
      </c>
      <c r="DG214" s="19">
        <f t="shared" si="321"/>
        <v>1.666916E-5</v>
      </c>
      <c r="DH214" s="19">
        <f t="shared" si="322"/>
        <v>2.5355119999999999E-5</v>
      </c>
      <c r="DI214" s="19">
        <f t="shared" si="323"/>
        <v>3.7544719999999994E-5</v>
      </c>
      <c r="DJ214" s="19">
        <f t="shared" si="324"/>
        <v>0</v>
      </c>
      <c r="DK214" s="19">
        <f t="shared" si="325"/>
        <v>2.1549639999999997E-5</v>
      </c>
      <c r="DM214" s="68">
        <f t="shared" si="326"/>
        <v>986.76721190361172</v>
      </c>
      <c r="DN214" s="19">
        <f t="shared" si="327"/>
        <v>114.83115017140614</v>
      </c>
      <c r="DO214" s="19">
        <f t="shared" si="328"/>
        <v>233.4740029979782</v>
      </c>
      <c r="DP214" s="19">
        <f t="shared" si="329"/>
        <v>31.67639058940323</v>
      </c>
      <c r="DQ214" s="19">
        <f t="shared" si="330"/>
        <v>468.15103114255118</v>
      </c>
      <c r="DR214" s="19">
        <f t="shared" si="331"/>
        <v>8.3696809868921154</v>
      </c>
      <c r="DS214" s="19">
        <f t="shared" si="332"/>
        <v>456.09273872828624</v>
      </c>
      <c r="DT214" s="19">
        <f t="shared" si="333"/>
        <v>452.259120169629</v>
      </c>
      <c r="DU214" s="19">
        <f t="shared" si="334"/>
        <v>38.064748039113582</v>
      </c>
      <c r="DV214" s="19">
        <f t="shared" si="335"/>
        <v>45.069513485907287</v>
      </c>
      <c r="DX214" s="19">
        <f t="shared" si="336"/>
        <v>63.980949302785618</v>
      </c>
      <c r="DZ214" s="99">
        <f t="shared" si="337"/>
        <v>2898.7365375175641</v>
      </c>
      <c r="EA214" s="21">
        <f t="shared" si="338"/>
        <v>2.8987365375175642</v>
      </c>
      <c r="EB214" s="92">
        <f t="shared" si="339"/>
        <v>1234</v>
      </c>
    </row>
    <row r="215" spans="1:132" x14ac:dyDescent="0.3">
      <c r="A215" s="19">
        <f>'A. Thermody. result (all suite)'!C171</f>
        <v>1233</v>
      </c>
      <c r="B215" s="19" t="str">
        <f>'A. Thermody. result (all suite)'!A171</f>
        <v>Basanite</v>
      </c>
      <c r="C215" s="24">
        <f>'A. Thermody. result (all suite)'!G171</f>
        <v>96.728915000000001</v>
      </c>
      <c r="D215" s="19">
        <f>'A. Thermody. result (all suite)'!D171</f>
        <v>10000</v>
      </c>
      <c r="E215" s="61">
        <f>'A. Thermody. result (all suite)'!I171</f>
        <v>40.42559</v>
      </c>
      <c r="F215" s="21">
        <f>'A. Thermody. result (all suite)'!J171</f>
        <v>3.586986</v>
      </c>
      <c r="G215" s="21">
        <f>'A. Thermody. result (all suite)'!K171</f>
        <v>13.686368999999999</v>
      </c>
      <c r="H215" s="21">
        <f>'A. Thermody. result (all suite)'!L171</f>
        <v>2.1087760000000002</v>
      </c>
      <c r="I215" s="21">
        <f>'A. Thermody. result (all suite)'!M171</f>
        <v>10.028029999999999</v>
      </c>
      <c r="J215" s="21">
        <f>'A. Thermody. result (all suite)'!N171</f>
        <v>0.17935000000000001</v>
      </c>
      <c r="K215" s="21">
        <f>'A. Thermody. result (all suite)'!O171</f>
        <v>9.0224410000000006</v>
      </c>
      <c r="L215" s="21">
        <f>'A. Thermody. result (all suite)'!P171</f>
        <v>12.43432</v>
      </c>
      <c r="M215" s="21">
        <f>'A. Thermody. result (all suite)'!Q171</f>
        <v>1.5919190000000001</v>
      </c>
      <c r="N215" s="21">
        <f>'A. Thermody. result (all suite)'!R171</f>
        <v>2.7910270000000001</v>
      </c>
      <c r="O215" s="21">
        <f>'A. Thermody. result (all suite)'!S171</f>
        <v>1.871022</v>
      </c>
      <c r="P215" s="21">
        <f>'A. Thermody. result (all suite)'!T171</f>
        <v>2.2741699999999998</v>
      </c>
      <c r="Q215" s="21">
        <f t="shared" si="257"/>
        <v>100</v>
      </c>
      <c r="S215" s="19">
        <f t="shared" si="258"/>
        <v>1506</v>
      </c>
      <c r="T215" s="19">
        <f t="shared" si="259"/>
        <v>1</v>
      </c>
      <c r="V215" s="61">
        <f t="shared" si="260"/>
        <v>39.506243359896999</v>
      </c>
      <c r="W215" s="21">
        <f t="shared" si="261"/>
        <v>3.5054118404837999</v>
      </c>
      <c r="X215" s="21">
        <f t="shared" si="262"/>
        <v>13.3751177021127</v>
      </c>
      <c r="Y215" s="21">
        <f t="shared" si="263"/>
        <v>2.0608188488408001</v>
      </c>
      <c r="Z215" s="21">
        <f t="shared" si="264"/>
        <v>9.799975550149</v>
      </c>
      <c r="AA215" s="21">
        <f t="shared" si="265"/>
        <v>0.17527127610500004</v>
      </c>
      <c r="AB215" s="21">
        <f t="shared" si="266"/>
        <v>8.8172553535103013</v>
      </c>
      <c r="AC215" s="21">
        <f t="shared" si="267"/>
        <v>12.151542424856</v>
      </c>
      <c r="AD215" s="21">
        <f t="shared" si="268"/>
        <v>1.5557160556777001</v>
      </c>
      <c r="AE215" s="21">
        <f t="shared" si="269"/>
        <v>2.7275543012741004</v>
      </c>
      <c r="AF215" s="21">
        <f t="shared" si="270"/>
        <v>1.8284717789826002</v>
      </c>
      <c r="AG215" s="21">
        <f t="shared" si="271"/>
        <v>95.503378491889023</v>
      </c>
      <c r="AH215" s="21"/>
      <c r="AI215" s="61">
        <f t="shared" si="272"/>
        <v>41.366330682481781</v>
      </c>
      <c r="AJ215" s="21">
        <f t="shared" si="273"/>
        <v>3.6704584652798538</v>
      </c>
      <c r="AK215" s="21">
        <f t="shared" si="274"/>
        <v>14.00486340202994</v>
      </c>
      <c r="AL215" s="21">
        <f t="shared" si="275"/>
        <v>2.1578491582010608</v>
      </c>
      <c r="AM215" s="21">
        <f t="shared" si="276"/>
        <v>10.261391486774784</v>
      </c>
      <c r="AN215" s="21">
        <f t="shared" si="277"/>
        <v>0.18352363955363693</v>
      </c>
      <c r="AO215" s="21">
        <f t="shared" si="278"/>
        <v>9.2324015053133834</v>
      </c>
      <c r="AP215" s="21">
        <f t="shared" si="279"/>
        <v>12.723678069554381</v>
      </c>
      <c r="AQ215" s="21">
        <f t="shared" si="280"/>
        <v>1.6289644201538116</v>
      </c>
      <c r="AR215" s="21">
        <f t="shared" si="281"/>
        <v>2.8559767668384084</v>
      </c>
      <c r="AS215" s="21">
        <f t="shared" si="282"/>
        <v>1.9145624038189286</v>
      </c>
      <c r="AT215" s="21">
        <f t="shared" si="283"/>
        <v>99.999999999999972</v>
      </c>
      <c r="AU215" s="21"/>
      <c r="AV215" s="21">
        <f>AR215*'[1]diagram lines'!$G$39</f>
        <v>2.3707638987228892</v>
      </c>
      <c r="AW215" s="21">
        <f>AK215*'[1]diagram lines'!$G$40</f>
        <v>7.4123033407919152</v>
      </c>
      <c r="AX215" s="21">
        <f>AQ215*'[1]diagram lines'!$G$38</f>
        <v>1.2084508557385005</v>
      </c>
      <c r="AY215" s="21">
        <f>AP215*'[1]diagram lines'!$G$41</f>
        <v>9.0930736389372431</v>
      </c>
      <c r="AZ215" s="21">
        <f t="shared" si="284"/>
        <v>4.48494118699222</v>
      </c>
      <c r="BA215" s="21">
        <f t="shared" si="285"/>
        <v>0.58492224219369904</v>
      </c>
      <c r="BB215" s="21">
        <f t="shared" si="286"/>
        <v>2.0709300361350738</v>
      </c>
      <c r="BC215" s="86">
        <f t="shared" si="287"/>
        <v>0.48287483524372249</v>
      </c>
      <c r="BX215" s="61">
        <f t="shared" si="288"/>
        <v>0.67286268308921438</v>
      </c>
      <c r="BY215" s="21">
        <f t="shared" si="289"/>
        <v>4.4904682023034555E-2</v>
      </c>
      <c r="BZ215" s="21">
        <f t="shared" si="290"/>
        <v>0.13423272852098861</v>
      </c>
      <c r="CA215" s="21">
        <f t="shared" si="291"/>
        <v>1.3205435531341977E-2</v>
      </c>
      <c r="CB215" s="21">
        <f t="shared" si="292"/>
        <v>0.13956896311760614</v>
      </c>
      <c r="CC215" s="21">
        <f t="shared" si="293"/>
        <v>2.5281928390188894E-3</v>
      </c>
      <c r="CD215" s="21">
        <f t="shared" si="294"/>
        <v>0.2238819106699752</v>
      </c>
      <c r="CE215" s="21">
        <f t="shared" si="295"/>
        <v>0.22172467902995721</v>
      </c>
      <c r="CF215" s="21">
        <f t="shared" si="296"/>
        <v>2.5680254879819325E-2</v>
      </c>
      <c r="CG215" s="21">
        <f t="shared" si="297"/>
        <v>2.9628736730360934E-2</v>
      </c>
      <c r="CH215" s="21">
        <f t="shared" si="298"/>
        <v>1.3181409569971258E-2</v>
      </c>
      <c r="CI215" s="21">
        <f t="shared" si="299"/>
        <v>0.12620255271920089</v>
      </c>
      <c r="CJ215" s="21">
        <f t="shared" si="300"/>
        <v>1.6476022287204892</v>
      </c>
      <c r="CL215" s="68">
        <f t="shared" si="301"/>
        <v>0.40838903429485679</v>
      </c>
      <c r="CM215" s="19">
        <f t="shared" si="302"/>
        <v>2.725456499164065E-2</v>
      </c>
      <c r="CN215" s="19">
        <f t="shared" si="303"/>
        <v>8.1471562845136694E-2</v>
      </c>
      <c r="CO215" s="19">
        <f t="shared" si="304"/>
        <v>8.0149415320936914E-3</v>
      </c>
      <c r="CP215" s="19">
        <f t="shared" si="305"/>
        <v>8.4710351008686083E-2</v>
      </c>
      <c r="CQ215" s="19">
        <f t="shared" si="306"/>
        <v>1.5344679649907111E-3</v>
      </c>
      <c r="CR215" s="19">
        <f t="shared" si="307"/>
        <v>0.13588347160943062</v>
      </c>
      <c r="CS215" s="19">
        <f t="shared" si="308"/>
        <v>0.13457415580345888</v>
      </c>
      <c r="CT215" s="19">
        <f t="shared" si="309"/>
        <v>1.5586440969894987E-2</v>
      </c>
      <c r="CU215" s="19">
        <f t="shared" si="310"/>
        <v>1.7982942857130209E-2</v>
      </c>
      <c r="CV215" s="19">
        <f t="shared" si="311"/>
        <v>8.000359152346986E-3</v>
      </c>
      <c r="CW215" s="19">
        <f t="shared" si="312"/>
        <v>7.6597706970333787E-2</v>
      </c>
      <c r="CX215" s="19">
        <f t="shared" si="313"/>
        <v>1</v>
      </c>
      <c r="CZ215" s="68">
        <f t="shared" si="314"/>
        <v>2.4859999999999999E-5</v>
      </c>
      <c r="DA215" s="19">
        <f t="shared" si="315"/>
        <v>1.8930919999999997E-5</v>
      </c>
      <c r="DB215" s="19">
        <f t="shared" si="316"/>
        <v>3.5539999999999995E-5</v>
      </c>
      <c r="DC215" s="19">
        <f t="shared" si="317"/>
        <v>4.0351970000000001E-5</v>
      </c>
      <c r="DD215" s="19">
        <f t="shared" si="318"/>
        <v>1.3002359999999998E-5</v>
      </c>
      <c r="DE215" s="19">
        <f t="shared" si="319"/>
        <v>1.3002359999999998E-5</v>
      </c>
      <c r="DF215" s="19">
        <f t="shared" si="320"/>
        <v>1.2043909999999999E-5</v>
      </c>
      <c r="DG215" s="19">
        <f t="shared" si="321"/>
        <v>1.6665419999999999E-5</v>
      </c>
      <c r="DH215" s="19">
        <f t="shared" si="322"/>
        <v>2.5347439999999997E-5</v>
      </c>
      <c r="DI215" s="19">
        <f t="shared" si="323"/>
        <v>3.753263999999999E-5</v>
      </c>
      <c r="DJ215" s="19">
        <f t="shared" si="324"/>
        <v>0</v>
      </c>
      <c r="DK215" s="19">
        <f t="shared" si="325"/>
        <v>2.1540179999999999E-5</v>
      </c>
      <c r="DM215" s="68">
        <f t="shared" si="326"/>
        <v>986.9675454720433</v>
      </c>
      <c r="DN215" s="19">
        <f t="shared" si="327"/>
        <v>115.00205227914203</v>
      </c>
      <c r="DO215" s="19">
        <f t="shared" si="328"/>
        <v>233.73214821863075</v>
      </c>
      <c r="DP215" s="19">
        <f t="shared" si="329"/>
        <v>31.718550872734134</v>
      </c>
      <c r="DQ215" s="19">
        <f t="shared" si="330"/>
        <v>468.10261521555287</v>
      </c>
      <c r="DR215" s="19">
        <f t="shared" si="331"/>
        <v>8.3719538173409322</v>
      </c>
      <c r="DS215" s="19">
        <f t="shared" si="332"/>
        <v>454.67824866343693</v>
      </c>
      <c r="DT215" s="19">
        <f t="shared" si="333"/>
        <v>452.84899255212133</v>
      </c>
      <c r="DU215" s="19">
        <f t="shared" si="334"/>
        <v>38.118384962102304</v>
      </c>
      <c r="DV215" s="19">
        <f t="shared" si="335"/>
        <v>45.133867938457463</v>
      </c>
      <c r="DX215" s="19">
        <f t="shared" si="336"/>
        <v>64.079811756699101</v>
      </c>
      <c r="DZ215" s="99">
        <f t="shared" si="337"/>
        <v>2898.7541717482613</v>
      </c>
      <c r="EA215" s="21">
        <f t="shared" si="338"/>
        <v>2.8987541717482612</v>
      </c>
      <c r="EB215" s="92">
        <f t="shared" si="339"/>
        <v>1233</v>
      </c>
    </row>
    <row r="216" spans="1:132" x14ac:dyDescent="0.3">
      <c r="A216" s="19">
        <f>'A. Thermody. result (all suite)'!C172</f>
        <v>1232</v>
      </c>
      <c r="B216" s="19" t="str">
        <f>'A. Thermody. result (all suite)'!A172</f>
        <v>Basanite</v>
      </c>
      <c r="C216" s="24">
        <f>'A. Thermody. result (all suite)'!G172</f>
        <v>96.640291000000005</v>
      </c>
      <c r="D216" s="19">
        <f>'A. Thermody. result (all suite)'!D172</f>
        <v>10000</v>
      </c>
      <c r="E216" s="61">
        <f>'A. Thermody. result (all suite)'!I172</f>
        <v>40.426270000000002</v>
      </c>
      <c r="F216" s="21">
        <f>'A. Thermody. result (all suite)'!J172</f>
        <v>3.5902759999999998</v>
      </c>
      <c r="G216" s="21">
        <f>'A. Thermody. result (all suite)'!K172</f>
        <v>13.698919999999999</v>
      </c>
      <c r="H216" s="21">
        <f>'A. Thermody. result (all suite)'!L172</f>
        <v>2.1107100000000001</v>
      </c>
      <c r="I216" s="21">
        <f>'A. Thermody. result (all suite)'!M172</f>
        <v>10.022838999999999</v>
      </c>
      <c r="J216" s="21">
        <f>'A. Thermody. result (all suite)'!N172</f>
        <v>0.17932500000000001</v>
      </c>
      <c r="K216" s="21">
        <f>'A. Thermody. result (all suite)'!O172</f>
        <v>8.9903019999999998</v>
      </c>
      <c r="L216" s="21">
        <f>'A. Thermody. result (all suite)'!P172</f>
        <v>12.445399999999999</v>
      </c>
      <c r="M216" s="21">
        <f>'A. Thermody. result (all suite)'!Q172</f>
        <v>1.5933790000000001</v>
      </c>
      <c r="N216" s="21">
        <f>'A. Thermody. result (all suite)'!R172</f>
        <v>2.7935859999999999</v>
      </c>
      <c r="O216" s="21">
        <f>'A. Thermody. result (all suite)'!S172</f>
        <v>1.872738</v>
      </c>
      <c r="P216" s="21">
        <f>'A. Thermody. result (all suite)'!T172</f>
        <v>2.2762560000000001</v>
      </c>
      <c r="Q216" s="21">
        <f t="shared" si="257"/>
        <v>100.00000100000001</v>
      </c>
      <c r="S216" s="19">
        <f t="shared" si="258"/>
        <v>1505</v>
      </c>
      <c r="T216" s="19">
        <f t="shared" si="259"/>
        <v>1</v>
      </c>
      <c r="V216" s="61">
        <f t="shared" si="260"/>
        <v>39.506064612750855</v>
      </c>
      <c r="W216" s="21">
        <f t="shared" si="261"/>
        <v>3.5085521279506784</v>
      </c>
      <c r="X216" s="21">
        <f t="shared" si="262"/>
        <v>13.387097514683022</v>
      </c>
      <c r="Y216" s="21">
        <f t="shared" si="263"/>
        <v>2.0626648374628518</v>
      </c>
      <c r="Z216" s="21">
        <f t="shared" si="264"/>
        <v>9.7946935281736138</v>
      </c>
      <c r="AA216" s="21">
        <f t="shared" si="265"/>
        <v>0.17524310396881898</v>
      </c>
      <c r="AB216" s="21">
        <f t="shared" si="266"/>
        <v>8.7856597133533025</v>
      </c>
      <c r="AC216" s="21">
        <f t="shared" si="267"/>
        <v>12.162110838608889</v>
      </c>
      <c r="AD216" s="21">
        <f t="shared" si="268"/>
        <v>1.557109615272454</v>
      </c>
      <c r="AE216" s="21">
        <f t="shared" si="269"/>
        <v>2.7299968316957313</v>
      </c>
      <c r="AF216" s="21">
        <f t="shared" si="270"/>
        <v>1.830109689337003</v>
      </c>
      <c r="AG216" s="21">
        <f t="shared" si="271"/>
        <v>95.499302413257226</v>
      </c>
      <c r="AH216" s="21"/>
      <c r="AI216" s="61">
        <f t="shared" si="272"/>
        <v>41.367909099267536</v>
      </c>
      <c r="AJ216" s="21">
        <f t="shared" si="273"/>
        <v>3.6739034100668158</v>
      </c>
      <c r="AK216" s="21">
        <f t="shared" si="274"/>
        <v>14.018005552284144</v>
      </c>
      <c r="AL216" s="21">
        <f t="shared" si="275"/>
        <v>2.159874245507067</v>
      </c>
      <c r="AM216" s="21">
        <f t="shared" si="276"/>
        <v>10.256298507594034</v>
      </c>
      <c r="AN216" s="21">
        <f t="shared" si="277"/>
        <v>0.18350197283167977</v>
      </c>
      <c r="AO216" s="21">
        <f t="shared" si="278"/>
        <v>9.1997108788657247</v>
      </c>
      <c r="AP216" s="21">
        <f t="shared" si="279"/>
        <v>12.735287621242922</v>
      </c>
      <c r="AQ216" s="21">
        <f t="shared" si="280"/>
        <v>1.6304931825934423</v>
      </c>
      <c r="AR216" s="21">
        <f t="shared" si="281"/>
        <v>2.8586563071237188</v>
      </c>
      <c r="AS216" s="21">
        <f t="shared" si="282"/>
        <v>1.9163592226229151</v>
      </c>
      <c r="AT216" s="21">
        <f t="shared" si="283"/>
        <v>100</v>
      </c>
      <c r="AU216" s="21"/>
      <c r="AV216" s="21">
        <f>AR216*'[1]diagram lines'!$G$39</f>
        <v>2.3729882016119563</v>
      </c>
      <c r="AW216" s="21">
        <f>AK216*'[1]diagram lines'!$G$40</f>
        <v>7.4192590390688649</v>
      </c>
      <c r="AX216" s="21">
        <f>AQ216*'[1]diagram lines'!$G$38</f>
        <v>1.2095849715335025</v>
      </c>
      <c r="AY216" s="21">
        <f>AP216*'[1]diagram lines'!$G$41</f>
        <v>9.1013704936550273</v>
      </c>
      <c r="AZ216" s="21">
        <f t="shared" si="284"/>
        <v>4.4891494897171613</v>
      </c>
      <c r="BA216" s="21">
        <f t="shared" si="285"/>
        <v>0.58493314334786595</v>
      </c>
      <c r="BB216" s="21">
        <f t="shared" si="286"/>
        <v>2.070930217052577</v>
      </c>
      <c r="BC216" s="86">
        <f t="shared" si="287"/>
        <v>0.48287479305953451</v>
      </c>
      <c r="BX216" s="61">
        <f t="shared" si="288"/>
        <v>0.67287400133155795</v>
      </c>
      <c r="BY216" s="21">
        <f t="shared" si="289"/>
        <v>4.4945868803204808E-2</v>
      </c>
      <c r="BZ216" s="21">
        <f t="shared" si="290"/>
        <v>0.13435582581404473</v>
      </c>
      <c r="CA216" s="21">
        <f t="shared" si="291"/>
        <v>1.3217546496336652E-2</v>
      </c>
      <c r="CB216" s="21">
        <f t="shared" si="292"/>
        <v>0.13949671537926236</v>
      </c>
      <c r="CC216" s="21">
        <f t="shared" si="293"/>
        <v>2.5278404285311532E-3</v>
      </c>
      <c r="CD216" s="21">
        <f t="shared" si="294"/>
        <v>0.22308441687344915</v>
      </c>
      <c r="CE216" s="21">
        <f t="shared" si="295"/>
        <v>0.22192225392296719</v>
      </c>
      <c r="CF216" s="21">
        <f t="shared" si="296"/>
        <v>2.570380706565575E-2</v>
      </c>
      <c r="CG216" s="21">
        <f t="shared" si="297"/>
        <v>2.9655902335456473E-2</v>
      </c>
      <c r="CH216" s="21">
        <f t="shared" si="298"/>
        <v>1.3193498844614779E-2</v>
      </c>
      <c r="CI216" s="21">
        <f t="shared" si="299"/>
        <v>0.12631831298557158</v>
      </c>
      <c r="CJ216" s="21">
        <f t="shared" si="300"/>
        <v>1.6472959902806528</v>
      </c>
      <c r="CL216" s="68">
        <f t="shared" si="301"/>
        <v>0.40847182613303101</v>
      </c>
      <c r="CM216" s="19">
        <f t="shared" si="302"/>
        <v>2.7284634375603196E-2</v>
      </c>
      <c r="CN216" s="19">
        <f t="shared" si="303"/>
        <v>8.1561435593098419E-2</v>
      </c>
      <c r="CO216" s="19">
        <f t="shared" si="304"/>
        <v>8.023783566719395E-3</v>
      </c>
      <c r="CP216" s="19">
        <f t="shared" si="305"/>
        <v>8.4682240594476321E-2</v>
      </c>
      <c r="CQ216" s="19">
        <f t="shared" si="306"/>
        <v>1.5345392955764315E-3</v>
      </c>
      <c r="CR216" s="19">
        <f t="shared" si="307"/>
        <v>0.13542460989991353</v>
      </c>
      <c r="CS216" s="19">
        <f t="shared" si="308"/>
        <v>0.13471911255314711</v>
      </c>
      <c r="CT216" s="19">
        <f t="shared" si="309"/>
        <v>1.5603636029780262E-2</v>
      </c>
      <c r="CU216" s="19">
        <f t="shared" si="310"/>
        <v>1.8002776981448212E-2</v>
      </c>
      <c r="CV216" s="19">
        <f t="shared" si="311"/>
        <v>8.009185308808394E-3</v>
      </c>
      <c r="CW216" s="19">
        <f t="shared" si="312"/>
        <v>7.6682219668397611E-2</v>
      </c>
      <c r="CX216" s="19">
        <f t="shared" si="313"/>
        <v>0.99999999999999978</v>
      </c>
      <c r="CZ216" s="68">
        <f t="shared" si="314"/>
        <v>2.4859999999999999E-5</v>
      </c>
      <c r="DA216" s="19">
        <f t="shared" si="315"/>
        <v>1.8923679999999998E-5</v>
      </c>
      <c r="DB216" s="19">
        <f t="shared" si="316"/>
        <v>3.5539999999999995E-5</v>
      </c>
      <c r="DC216" s="19">
        <f t="shared" si="317"/>
        <v>4.0342879999999995E-5</v>
      </c>
      <c r="DD216" s="19">
        <f t="shared" si="318"/>
        <v>1.2999439999999997E-5</v>
      </c>
      <c r="DE216" s="19">
        <f t="shared" si="319"/>
        <v>1.2999439999999997E-5</v>
      </c>
      <c r="DF216" s="19">
        <f t="shared" si="320"/>
        <v>1.2040639999999999E-5</v>
      </c>
      <c r="DG216" s="19">
        <f t="shared" si="321"/>
        <v>1.6661679999999999E-5</v>
      </c>
      <c r="DH216" s="19">
        <f t="shared" si="322"/>
        <v>2.5339759999999998E-5</v>
      </c>
      <c r="DI216" s="19">
        <f t="shared" si="323"/>
        <v>3.7520559999999992E-5</v>
      </c>
      <c r="DJ216" s="19">
        <f t="shared" si="324"/>
        <v>0</v>
      </c>
      <c r="DK216" s="19">
        <f t="shared" si="325"/>
        <v>2.1530719999999998E-5</v>
      </c>
      <c r="DM216" s="68">
        <f t="shared" si="326"/>
        <v>987.16763129816979</v>
      </c>
      <c r="DN216" s="19">
        <f t="shared" si="327"/>
        <v>115.17297871889525</v>
      </c>
      <c r="DO216" s="19">
        <f t="shared" si="328"/>
        <v>233.98998235994134</v>
      </c>
      <c r="DP216" s="19">
        <f t="shared" si="329"/>
        <v>31.760697247430535</v>
      </c>
      <c r="DQ216" s="19">
        <f t="shared" si="330"/>
        <v>468.05239200404975</v>
      </c>
      <c r="DR216" s="19">
        <f t="shared" si="331"/>
        <v>8.3742236302634634</v>
      </c>
      <c r="DS216" s="19">
        <f t="shared" si="332"/>
        <v>453.26592099477404</v>
      </c>
      <c r="DT216" s="19">
        <f t="shared" si="333"/>
        <v>453.43853872961733</v>
      </c>
      <c r="DU216" s="19">
        <f t="shared" si="334"/>
        <v>38.172003108398755</v>
      </c>
      <c r="DV216" s="19">
        <f t="shared" si="335"/>
        <v>45.198195113623626</v>
      </c>
      <c r="DX216" s="19">
        <f t="shared" si="336"/>
        <v>64.178699013526952</v>
      </c>
      <c r="DZ216" s="99">
        <f t="shared" si="337"/>
        <v>2898.7712622186909</v>
      </c>
      <c r="EA216" s="21">
        <f t="shared" si="338"/>
        <v>2.8987712622186907</v>
      </c>
      <c r="EB216" s="92">
        <f t="shared" si="339"/>
        <v>1232</v>
      </c>
    </row>
    <row r="217" spans="1:132" x14ac:dyDescent="0.3">
      <c r="A217" s="19">
        <f>'A. Thermody. result (all suite)'!C173</f>
        <v>1231</v>
      </c>
      <c r="B217" s="19" t="str">
        <f>'A. Thermody. result (all suite)'!A173</f>
        <v>Basanite</v>
      </c>
      <c r="C217" s="24">
        <f>'A. Thermody. result (all suite)'!G173</f>
        <v>96.551942999999994</v>
      </c>
      <c r="D217" s="19">
        <f>'A. Thermody. result (all suite)'!D173</f>
        <v>10000</v>
      </c>
      <c r="E217" s="61">
        <f>'A. Thermody. result (all suite)'!I173</f>
        <v>40.426955999999997</v>
      </c>
      <c r="F217" s="21">
        <f>'A. Thermody. result (all suite)'!J173</f>
        <v>3.5935609999999998</v>
      </c>
      <c r="G217" s="21">
        <f>'A. Thermody. result (all suite)'!K173</f>
        <v>13.711455000000001</v>
      </c>
      <c r="H217" s="21">
        <f>'A. Thermody. result (all suite)'!L173</f>
        <v>2.112641</v>
      </c>
      <c r="I217" s="21">
        <f>'A. Thermody. result (all suite)'!M173</f>
        <v>10.017616</v>
      </c>
      <c r="J217" s="21">
        <f>'A. Thermody. result (all suite)'!N173</f>
        <v>0.17929999999999999</v>
      </c>
      <c r="K217" s="21">
        <f>'A. Thermody. result (all suite)'!O173</f>
        <v>8.9582359999999994</v>
      </c>
      <c r="L217" s="21">
        <f>'A. Thermody. result (all suite)'!P173</f>
        <v>12.456465</v>
      </c>
      <c r="M217" s="21">
        <f>'A. Thermody. result (all suite)'!Q173</f>
        <v>1.5948370000000001</v>
      </c>
      <c r="N217" s="21">
        <f>'A. Thermody. result (all suite)'!R173</f>
        <v>2.7961429999999998</v>
      </c>
      <c r="O217" s="21">
        <f>'A. Thermody. result (all suite)'!S173</f>
        <v>1.8744510000000001</v>
      </c>
      <c r="P217" s="21">
        <f>'A. Thermody. result (all suite)'!T173</f>
        <v>2.2783380000000002</v>
      </c>
      <c r="Q217" s="21">
        <f t="shared" si="257"/>
        <v>99.999998999999988</v>
      </c>
      <c r="S217" s="19">
        <f t="shared" si="258"/>
        <v>1504</v>
      </c>
      <c r="T217" s="19">
        <f t="shared" si="259"/>
        <v>1</v>
      </c>
      <c r="V217" s="61">
        <f t="shared" si="260"/>
        <v>39.505893289998092</v>
      </c>
      <c r="W217" s="21">
        <f t="shared" si="261"/>
        <v>3.5116875333650848</v>
      </c>
      <c r="X217" s="21">
        <f t="shared" si="262"/>
        <v>13.399061707258168</v>
      </c>
      <c r="Y217" s="21">
        <f t="shared" si="263"/>
        <v>2.0645078968120889</v>
      </c>
      <c r="Z217" s="21">
        <f t="shared" si="264"/>
        <v>9.7893808456955682</v>
      </c>
      <c r="AA217" s="21">
        <f t="shared" si="265"/>
        <v>0.17521493992514936</v>
      </c>
      <c r="AB217" s="21">
        <f t="shared" si="266"/>
        <v>8.7541371030413302</v>
      </c>
      <c r="AC217" s="21">
        <f t="shared" si="267"/>
        <v>12.172664621610295</v>
      </c>
      <c r="AD217" s="21">
        <f t="shared" si="268"/>
        <v>1.5585012222275823</v>
      </c>
      <c r="AE217" s="21">
        <f t="shared" si="269"/>
        <v>2.7324374108596037</v>
      </c>
      <c r="AF217" s="21">
        <f t="shared" si="270"/>
        <v>1.8317446701485567</v>
      </c>
      <c r="AG217" s="21">
        <f t="shared" si="271"/>
        <v>95.495231240941507</v>
      </c>
      <c r="AH217" s="21"/>
      <c r="AI217" s="61">
        <f t="shared" si="272"/>
        <v>41.369493299955273</v>
      </c>
      <c r="AJ217" s="21">
        <f t="shared" si="273"/>
        <v>3.6773433476534949</v>
      </c>
      <c r="AK217" s="21">
        <f t="shared" si="274"/>
        <v>14.031131746727066</v>
      </c>
      <c r="AL217" s="21">
        <f t="shared" si="275"/>
        <v>2.1618963271612834</v>
      </c>
      <c r="AM217" s="21">
        <f t="shared" si="276"/>
        <v>10.251172460116086</v>
      </c>
      <c r="AN217" s="21">
        <f t="shared" si="277"/>
        <v>0.18348030330757475</v>
      </c>
      <c r="AO217" s="21">
        <f t="shared" si="278"/>
        <v>9.1670934655930587</v>
      </c>
      <c r="AP217" s="21">
        <f t="shared" si="279"/>
        <v>12.746882188177297</v>
      </c>
      <c r="AQ217" s="21">
        <f t="shared" si="280"/>
        <v>1.6320199469388881</v>
      </c>
      <c r="AR217" s="21">
        <f t="shared" si="281"/>
        <v>2.8613338858413386</v>
      </c>
      <c r="AS217" s="21">
        <f t="shared" si="282"/>
        <v>1.9181530285286497</v>
      </c>
      <c r="AT217" s="21">
        <f t="shared" si="283"/>
        <v>100</v>
      </c>
      <c r="AU217" s="21"/>
      <c r="AV217" s="21">
        <f>AR217*'[1]diagram lines'!$G$39</f>
        <v>2.375210876191606</v>
      </c>
      <c r="AW217" s="21">
        <f>AK217*'[1]diagram lines'!$G$40</f>
        <v>7.4262062924713552</v>
      </c>
      <c r="AX217" s="21">
        <f>AQ217*'[1]diagram lines'!$G$38</f>
        <v>1.2107176050379167</v>
      </c>
      <c r="AY217" s="21">
        <f>AP217*'[1]diagram lines'!$G$41</f>
        <v>9.1096566394038838</v>
      </c>
      <c r="AZ217" s="21">
        <f t="shared" si="284"/>
        <v>4.4933538327802269</v>
      </c>
      <c r="BA217" s="21">
        <f t="shared" si="285"/>
        <v>0.58494399603543812</v>
      </c>
      <c r="BB217" s="21">
        <f t="shared" si="286"/>
        <v>2.0709298390482958</v>
      </c>
      <c r="BC217" s="86">
        <f t="shared" si="287"/>
        <v>0.4828748811980777</v>
      </c>
      <c r="BX217" s="61">
        <f t="shared" si="288"/>
        <v>0.67288541944074565</v>
      </c>
      <c r="BY217" s="21">
        <f t="shared" si="289"/>
        <v>4.4986992989484227E-2</v>
      </c>
      <c r="BZ217" s="21">
        <f t="shared" si="290"/>
        <v>0.13447876618281682</v>
      </c>
      <c r="CA217" s="21">
        <f t="shared" si="291"/>
        <v>1.3229638674932683E-2</v>
      </c>
      <c r="CB217" s="21">
        <f t="shared" si="292"/>
        <v>0.13942402226861519</v>
      </c>
      <c r="CC217" s="21">
        <f t="shared" si="293"/>
        <v>2.5274880180434171E-3</v>
      </c>
      <c r="CD217" s="21">
        <f t="shared" si="294"/>
        <v>0.22228873449131514</v>
      </c>
      <c r="CE217" s="21">
        <f t="shared" si="295"/>
        <v>0.22211956134094152</v>
      </c>
      <c r="CF217" s="21">
        <f t="shared" si="296"/>
        <v>2.5727326988223907E-2</v>
      </c>
      <c r="CG217" s="21">
        <f t="shared" si="297"/>
        <v>2.968304670912951E-2</v>
      </c>
      <c r="CH217" s="21">
        <f t="shared" si="298"/>
        <v>1.3205566984162771E-2</v>
      </c>
      <c r="CI217" s="21">
        <f t="shared" si="299"/>
        <v>0.12643385127635962</v>
      </c>
      <c r="CJ217" s="21">
        <f t="shared" si="300"/>
        <v>1.6469904153647708</v>
      </c>
      <c r="CL217" s="68">
        <f t="shared" si="301"/>
        <v>0.4085545448008675</v>
      </c>
      <c r="CM217" s="19">
        <f t="shared" si="302"/>
        <v>2.7314665932357984E-2</v>
      </c>
      <c r="CN217" s="19">
        <f t="shared" si="303"/>
        <v>8.1651213588290888E-2</v>
      </c>
      <c r="CO217" s="19">
        <f t="shared" si="304"/>
        <v>8.0326142468792813E-3</v>
      </c>
      <c r="CP217" s="19">
        <f t="shared" si="305"/>
        <v>8.4653815206165578E-2</v>
      </c>
      <c r="CQ217" s="19">
        <f t="shared" si="306"/>
        <v>1.5346100344388685E-3</v>
      </c>
      <c r="CR217" s="19">
        <f t="shared" si="307"/>
        <v>0.13496662300981471</v>
      </c>
      <c r="CS217" s="19">
        <f t="shared" si="308"/>
        <v>0.13486390647376481</v>
      </c>
      <c r="CT217" s="19">
        <f t="shared" si="309"/>
        <v>1.5620811601703154E-2</v>
      </c>
      <c r="CU217" s="19">
        <f t="shared" si="310"/>
        <v>1.8022598329787726E-2</v>
      </c>
      <c r="CV217" s="19">
        <f t="shared" si="311"/>
        <v>8.0179986847331106E-3</v>
      </c>
      <c r="CW217" s="19">
        <f t="shared" si="312"/>
        <v>7.6766598091196181E-2</v>
      </c>
      <c r="CX217" s="19">
        <f t="shared" si="313"/>
        <v>0.99999999999999956</v>
      </c>
      <c r="CZ217" s="68">
        <f t="shared" si="314"/>
        <v>2.4859999999999999E-5</v>
      </c>
      <c r="DA217" s="19">
        <f t="shared" si="315"/>
        <v>1.8916439999999997E-5</v>
      </c>
      <c r="DB217" s="19">
        <f t="shared" si="316"/>
        <v>3.5539999999999995E-5</v>
      </c>
      <c r="DC217" s="19">
        <f t="shared" si="317"/>
        <v>4.0333789999999996E-5</v>
      </c>
      <c r="DD217" s="19">
        <f t="shared" si="318"/>
        <v>1.2996519999999998E-5</v>
      </c>
      <c r="DE217" s="19">
        <f t="shared" si="319"/>
        <v>1.2996519999999998E-5</v>
      </c>
      <c r="DF217" s="19">
        <f t="shared" si="320"/>
        <v>1.2037370000000001E-5</v>
      </c>
      <c r="DG217" s="19">
        <f t="shared" si="321"/>
        <v>1.6657939999999998E-5</v>
      </c>
      <c r="DH217" s="19">
        <f t="shared" si="322"/>
        <v>2.5332079999999996E-5</v>
      </c>
      <c r="DI217" s="19">
        <f t="shared" si="323"/>
        <v>3.7508479999999994E-5</v>
      </c>
      <c r="DJ217" s="19">
        <f t="shared" si="324"/>
        <v>0</v>
      </c>
      <c r="DK217" s="19">
        <f t="shared" si="325"/>
        <v>2.1521259999999997E-5</v>
      </c>
      <c r="DM217" s="68">
        <f t="shared" si="326"/>
        <v>987.36754029107476</v>
      </c>
      <c r="DN217" s="19">
        <f t="shared" si="327"/>
        <v>115.34387626195819</v>
      </c>
      <c r="DO217" s="19">
        <f t="shared" si="328"/>
        <v>234.24754466691445</v>
      </c>
      <c r="DP217" s="19">
        <f t="shared" si="329"/>
        <v>31.80281766439882</v>
      </c>
      <c r="DQ217" s="19">
        <f t="shared" si="330"/>
        <v>468.00040492093251</v>
      </c>
      <c r="DR217" s="19">
        <f t="shared" si="331"/>
        <v>8.3764912332757788</v>
      </c>
      <c r="DS217" s="19">
        <f t="shared" si="332"/>
        <v>451.85575481151881</v>
      </c>
      <c r="DT217" s="19">
        <f t="shared" si="333"/>
        <v>454.02780145976823</v>
      </c>
      <c r="DU217" s="19">
        <f t="shared" si="334"/>
        <v>38.225606076941915</v>
      </c>
      <c r="DV217" s="19">
        <f t="shared" si="335"/>
        <v>45.262531637272538</v>
      </c>
      <c r="DX217" s="19">
        <f t="shared" si="336"/>
        <v>64.277560774943254</v>
      </c>
      <c r="DZ217" s="99">
        <f t="shared" si="337"/>
        <v>2898.7879297989989</v>
      </c>
      <c r="EA217" s="21">
        <f t="shared" si="338"/>
        <v>2.8987879297989987</v>
      </c>
      <c r="EB217" s="92">
        <f t="shared" si="339"/>
        <v>1231</v>
      </c>
    </row>
    <row r="218" spans="1:132" x14ac:dyDescent="0.3">
      <c r="A218" s="19">
        <f>'A. Thermody. result (all suite)'!C174</f>
        <v>1230</v>
      </c>
      <c r="B218" s="19" t="str">
        <f>'A. Thermody. result (all suite)'!A174</f>
        <v>Basanite</v>
      </c>
      <c r="C218" s="24">
        <f>'A. Thermody. result (all suite)'!G174</f>
        <v>96.463870999999997</v>
      </c>
      <c r="D218" s="19">
        <f>'A. Thermody. result (all suite)'!D174</f>
        <v>10000</v>
      </c>
      <c r="E218" s="61">
        <f>'A. Thermody. result (all suite)'!I174</f>
        <v>40.427649000000002</v>
      </c>
      <c r="F218" s="21">
        <f>'A. Thermody. result (all suite)'!J174</f>
        <v>3.5968420000000001</v>
      </c>
      <c r="G218" s="21">
        <f>'A. Thermody. result (all suite)'!K174</f>
        <v>13.723974</v>
      </c>
      <c r="H218" s="21">
        <f>'A. Thermody. result (all suite)'!L174</f>
        <v>2.1145700000000001</v>
      </c>
      <c r="I218" s="21">
        <f>'A. Thermody. result (all suite)'!M174</f>
        <v>10.012362</v>
      </c>
      <c r="J218" s="21">
        <f>'A. Thermody. result (all suite)'!N174</f>
        <v>0.17927399999999999</v>
      </c>
      <c r="K218" s="21">
        <f>'A. Thermody. result (all suite)'!O174</f>
        <v>8.9262449999999998</v>
      </c>
      <c r="L218" s="21">
        <f>'A. Thermody. result (all suite)'!P174</f>
        <v>12.467515000000001</v>
      </c>
      <c r="M218" s="21">
        <f>'A. Thermody. result (all suite)'!Q174</f>
        <v>1.596293</v>
      </c>
      <c r="N218" s="21">
        <f>'A. Thermody. result (all suite)'!R174</f>
        <v>2.7986960000000001</v>
      </c>
      <c r="O218" s="21">
        <f>'A. Thermody. result (all suite)'!S174</f>
        <v>1.876163</v>
      </c>
      <c r="P218" s="21">
        <f>'A. Thermody. result (all suite)'!T174</f>
        <v>2.2804190000000002</v>
      </c>
      <c r="Q218" s="21">
        <f t="shared" si="257"/>
        <v>100.00000200000002</v>
      </c>
      <c r="S218" s="19">
        <f t="shared" si="258"/>
        <v>1503</v>
      </c>
      <c r="T218" s="19">
        <f t="shared" si="259"/>
        <v>1</v>
      </c>
      <c r="V218" s="61">
        <f t="shared" si="260"/>
        <v>39.50572922938909</v>
      </c>
      <c r="W218" s="21">
        <f t="shared" si="261"/>
        <v>3.5148189332724815</v>
      </c>
      <c r="X218" s="21">
        <f t="shared" si="262"/>
        <v>13.411009895608222</v>
      </c>
      <c r="Y218" s="21">
        <f t="shared" si="263"/>
        <v>2.0663489449161214</v>
      </c>
      <c r="Z218" s="21">
        <f t="shared" si="264"/>
        <v>9.7840381991696965</v>
      </c>
      <c r="AA218" s="21">
        <f t="shared" si="265"/>
        <v>0.17518580172370396</v>
      </c>
      <c r="AB218" s="21">
        <f t="shared" si="266"/>
        <v>8.7226892171045662</v>
      </c>
      <c r="AC218" s="21">
        <f t="shared" si="267"/>
        <v>12.183203424798382</v>
      </c>
      <c r="AD218" s="21">
        <f t="shared" si="268"/>
        <v>1.5598908318603733</v>
      </c>
      <c r="AE218" s="21">
        <f t="shared" si="269"/>
        <v>2.7348740059402004</v>
      </c>
      <c r="AF218" s="21">
        <f t="shared" si="270"/>
        <v>1.8333786233327178</v>
      </c>
      <c r="AG218" s="21">
        <f t="shared" si="271"/>
        <v>95.491167107115558</v>
      </c>
      <c r="AH218" s="21"/>
      <c r="AI218" s="61">
        <f t="shared" si="272"/>
        <v>41.371082191376111</v>
      </c>
      <c r="AJ218" s="21">
        <f t="shared" si="273"/>
        <v>3.6807791126165568</v>
      </c>
      <c r="AK218" s="21">
        <f t="shared" si="274"/>
        <v>14.04424126533573</v>
      </c>
      <c r="AL218" s="21">
        <f t="shared" si="275"/>
        <v>2.1639163155250056</v>
      </c>
      <c r="AM218" s="21">
        <f t="shared" si="276"/>
        <v>10.246013841463077</v>
      </c>
      <c r="AN218" s="21">
        <f t="shared" si="277"/>
        <v>0.18345759825847802</v>
      </c>
      <c r="AO218" s="21">
        <f t="shared" si="278"/>
        <v>9.1345508504677095</v>
      </c>
      <c r="AP218" s="21">
        <f t="shared" si="279"/>
        <v>12.758461116232965</v>
      </c>
      <c r="AQ218" s="21">
        <f t="shared" si="280"/>
        <v>1.6335446294321578</v>
      </c>
      <c r="AR218" s="21">
        <f t="shared" si="281"/>
        <v>2.8640073095686458</v>
      </c>
      <c r="AS218" s="21">
        <f t="shared" si="282"/>
        <v>1.9199457697235569</v>
      </c>
      <c r="AT218" s="21">
        <f t="shared" si="283"/>
        <v>99.999999999999972</v>
      </c>
      <c r="AU218" s="21"/>
      <c r="AV218" s="21">
        <f>AR218*'[1]diagram lines'!$G$39</f>
        <v>2.3774301016882147</v>
      </c>
      <c r="AW218" s="21">
        <f>AK218*'[1]diagram lines'!$G$40</f>
        <v>7.4331447199154299</v>
      </c>
      <c r="AX218" s="21">
        <f>AQ218*'[1]diagram lines'!$G$38</f>
        <v>1.2118486941156925</v>
      </c>
      <c r="AY218" s="21">
        <f>AP218*'[1]diagram lines'!$G$41</f>
        <v>9.1179316087087177</v>
      </c>
      <c r="AZ218" s="21">
        <f t="shared" si="284"/>
        <v>4.4975519390008039</v>
      </c>
      <c r="BA218" s="21">
        <f t="shared" si="285"/>
        <v>0.58495487863140661</v>
      </c>
      <c r="BB218" s="21">
        <f t="shared" si="286"/>
        <v>2.0709298839101726</v>
      </c>
      <c r="BC218" s="86">
        <f t="shared" si="287"/>
        <v>0.48287487073771707</v>
      </c>
      <c r="BX218" s="61">
        <f t="shared" si="288"/>
        <v>0.67289695406125172</v>
      </c>
      <c r="BY218" s="21">
        <f t="shared" si="289"/>
        <v>4.5028067100650979E-2</v>
      </c>
      <c r="BZ218" s="21">
        <f t="shared" si="290"/>
        <v>0.13460154962730483</v>
      </c>
      <c r="CA218" s="21">
        <f t="shared" si="291"/>
        <v>1.3241718329262948E-2</v>
      </c>
      <c r="CB218" s="21">
        <f t="shared" si="292"/>
        <v>0.13935089770354905</v>
      </c>
      <c r="CC218" s="21">
        <f t="shared" si="293"/>
        <v>2.5271215111361714E-3</v>
      </c>
      <c r="CD218" s="21">
        <f t="shared" si="294"/>
        <v>0.22149491315136477</v>
      </c>
      <c r="CE218" s="21">
        <f t="shared" si="295"/>
        <v>0.2223166012838802</v>
      </c>
      <c r="CF218" s="21">
        <f t="shared" si="296"/>
        <v>2.5750814647523792E-2</v>
      </c>
      <c r="CG218" s="21">
        <f t="shared" si="297"/>
        <v>2.9710148619957535E-2</v>
      </c>
      <c r="CH218" s="21">
        <f t="shared" si="298"/>
        <v>1.3217628078678916E-2</v>
      </c>
      <c r="CI218" s="21">
        <f t="shared" si="299"/>
        <v>0.12654933407325195</v>
      </c>
      <c r="CJ218" s="21">
        <f t="shared" si="300"/>
        <v>1.646685748187813</v>
      </c>
      <c r="CL218" s="68">
        <f t="shared" si="301"/>
        <v>0.40863713966175919</v>
      </c>
      <c r="CM218" s="19">
        <f t="shared" si="302"/>
        <v>2.7344663151548269E-2</v>
      </c>
      <c r="CN218" s="19">
        <f t="shared" si="303"/>
        <v>8.1740884546693024E-2</v>
      </c>
      <c r="CO218" s="19">
        <f t="shared" si="304"/>
        <v>8.0414361658473904E-3</v>
      </c>
      <c r="CP218" s="19">
        <f t="shared" si="305"/>
        <v>8.4625070604336924E-2</v>
      </c>
      <c r="CQ218" s="19">
        <f t="shared" si="306"/>
        <v>1.5346713930798775E-3</v>
      </c>
      <c r="CR218" s="19">
        <f t="shared" si="307"/>
        <v>0.13450952216907275</v>
      </c>
      <c r="CS218" s="19">
        <f t="shared" si="308"/>
        <v>0.13500851727692481</v>
      </c>
      <c r="CT218" s="19">
        <f t="shared" si="309"/>
        <v>1.5637965334832533E-2</v>
      </c>
      <c r="CU218" s="19">
        <f t="shared" si="310"/>
        <v>1.8042391301833834E-2</v>
      </c>
      <c r="CV218" s="19">
        <f t="shared" si="311"/>
        <v>8.0268066285415964E-3</v>
      </c>
      <c r="CW218" s="19">
        <f t="shared" si="312"/>
        <v>7.6850931765529762E-2</v>
      </c>
      <c r="CX218" s="19">
        <f t="shared" si="313"/>
        <v>0.99999999999999978</v>
      </c>
      <c r="CZ218" s="68">
        <f t="shared" si="314"/>
        <v>2.4859999999999999E-5</v>
      </c>
      <c r="DA218" s="19">
        <f t="shared" si="315"/>
        <v>1.8909199999999995E-5</v>
      </c>
      <c r="DB218" s="19">
        <f t="shared" si="316"/>
        <v>3.5539999999999995E-5</v>
      </c>
      <c r="DC218" s="19">
        <f t="shared" si="317"/>
        <v>4.0324699999999997E-5</v>
      </c>
      <c r="DD218" s="19">
        <f t="shared" si="318"/>
        <v>1.2993599999999997E-5</v>
      </c>
      <c r="DE218" s="19">
        <f t="shared" si="319"/>
        <v>1.2993599999999997E-5</v>
      </c>
      <c r="DF218" s="19">
        <f t="shared" si="320"/>
        <v>1.2034099999999999E-5</v>
      </c>
      <c r="DG218" s="19">
        <f t="shared" si="321"/>
        <v>1.6654199999999997E-5</v>
      </c>
      <c r="DH218" s="19">
        <f t="shared" si="322"/>
        <v>2.5324399999999998E-5</v>
      </c>
      <c r="DI218" s="19">
        <f t="shared" si="323"/>
        <v>3.7496399999999996E-5</v>
      </c>
      <c r="DJ218" s="19">
        <f t="shared" si="324"/>
        <v>0</v>
      </c>
      <c r="DK218" s="19">
        <f t="shared" si="325"/>
        <v>2.15118E-5</v>
      </c>
      <c r="DM218" s="68">
        <f t="shared" si="326"/>
        <v>987.56715007556284</v>
      </c>
      <c r="DN218" s="19">
        <f t="shared" si="327"/>
        <v>115.51475961678315</v>
      </c>
      <c r="DO218" s="19">
        <f t="shared" si="328"/>
        <v>234.50479989816606</v>
      </c>
      <c r="DP218" s="19">
        <f t="shared" si="329"/>
        <v>31.844922375719342</v>
      </c>
      <c r="DQ218" s="19">
        <f t="shared" si="330"/>
        <v>467.94662933456544</v>
      </c>
      <c r="DR218" s="19">
        <f t="shared" si="331"/>
        <v>8.3787086431078794</v>
      </c>
      <c r="DS218" s="19">
        <f t="shared" si="332"/>
        <v>450.44778948268936</v>
      </c>
      <c r="DT218" s="19">
        <f t="shared" si="333"/>
        <v>454.61671223414777</v>
      </c>
      <c r="DU218" s="19">
        <f t="shared" si="334"/>
        <v>38.279188099472002</v>
      </c>
      <c r="DV218" s="19">
        <f t="shared" si="335"/>
        <v>45.326838326685952</v>
      </c>
      <c r="DX218" s="19">
        <f t="shared" si="336"/>
        <v>64.376472002103327</v>
      </c>
      <c r="DZ218" s="99">
        <f t="shared" si="337"/>
        <v>2898.8039700890026</v>
      </c>
      <c r="EA218" s="21">
        <f t="shared" si="338"/>
        <v>2.8988039700890025</v>
      </c>
      <c r="EB218" s="92">
        <f t="shared" si="339"/>
        <v>1230</v>
      </c>
    </row>
    <row r="219" spans="1:132" x14ac:dyDescent="0.3">
      <c r="A219" s="19">
        <f>'A. Thermody. result (all suite)'!C175</f>
        <v>1229</v>
      </c>
      <c r="B219" s="19" t="str">
        <f>'A. Thermody. result (all suite)'!A175</f>
        <v>Basanite</v>
      </c>
      <c r="C219" s="24">
        <f>'A. Thermody. result (all suite)'!G175</f>
        <v>96.376073000000005</v>
      </c>
      <c r="D219" s="19">
        <f>'A. Thermody. result (all suite)'!D175</f>
        <v>10000</v>
      </c>
      <c r="E219" s="61">
        <f>'A. Thermody. result (all suite)'!I175</f>
        <v>40.428348999999997</v>
      </c>
      <c r="F219" s="21">
        <f>'A. Thermody. result (all suite)'!J175</f>
        <v>3.6001189999999998</v>
      </c>
      <c r="G219" s="21">
        <f>'A. Thermody. result (all suite)'!K175</f>
        <v>13.736476</v>
      </c>
      <c r="H219" s="21">
        <f>'A. Thermody. result (all suite)'!L175</f>
        <v>2.1164960000000002</v>
      </c>
      <c r="I219" s="21">
        <f>'A. Thermody. result (all suite)'!M175</f>
        <v>10.007076</v>
      </c>
      <c r="J219" s="21">
        <f>'A. Thermody. result (all suite)'!N175</f>
        <v>0.17924799999999999</v>
      </c>
      <c r="K219" s="21">
        <f>'A. Thermody. result (all suite)'!O175</f>
        <v>8.8943259999999995</v>
      </c>
      <c r="L219" s="21">
        <f>'A. Thermody. result (all suite)'!P175</f>
        <v>12.478551</v>
      </c>
      <c r="M219" s="21">
        <f>'A. Thermody. result (all suite)'!Q175</f>
        <v>1.597747</v>
      </c>
      <c r="N219" s="21">
        <f>'A. Thermody. result (all suite)'!R175</f>
        <v>2.8012450000000002</v>
      </c>
      <c r="O219" s="21">
        <f>'A. Thermody. result (all suite)'!S175</f>
        <v>1.877872</v>
      </c>
      <c r="P219" s="21">
        <f>'A. Thermody. result (all suite)'!T175</f>
        <v>2.2824960000000001</v>
      </c>
      <c r="Q219" s="21">
        <f t="shared" si="257"/>
        <v>100.00000099999997</v>
      </c>
      <c r="S219" s="19">
        <f t="shared" si="258"/>
        <v>1502</v>
      </c>
      <c r="T219" s="19">
        <f t="shared" si="259"/>
        <v>1</v>
      </c>
      <c r="V219" s="61">
        <f t="shared" si="260"/>
        <v>39.505573560436716</v>
      </c>
      <c r="W219" s="21">
        <f t="shared" si="261"/>
        <v>3.5179464286514861</v>
      </c>
      <c r="X219" s="21">
        <f t="shared" si="262"/>
        <v>13.422941487894386</v>
      </c>
      <c r="Y219" s="21">
        <f t="shared" si="263"/>
        <v>2.0681870639429296</v>
      </c>
      <c r="Z219" s="21">
        <f t="shared" si="264"/>
        <v>9.7786648928671518</v>
      </c>
      <c r="AA219" s="21">
        <f t="shared" si="265"/>
        <v>0.17515667161083326</v>
      </c>
      <c r="AB219" s="21">
        <f t="shared" si="266"/>
        <v>8.6913133668531657</v>
      </c>
      <c r="AC219" s="21">
        <f t="shared" si="267"/>
        <v>12.193728575415264</v>
      </c>
      <c r="AD219" s="21">
        <f t="shared" si="268"/>
        <v>1.5612784889995652</v>
      </c>
      <c r="AE219" s="21">
        <f t="shared" si="269"/>
        <v>2.7373066955641829</v>
      </c>
      <c r="AF219" s="21">
        <f t="shared" si="270"/>
        <v>1.8350096471435038</v>
      </c>
      <c r="AG219" s="21">
        <f t="shared" si="271"/>
        <v>95.487106879379184</v>
      </c>
      <c r="AH219" s="21"/>
      <c r="AI219" s="61">
        <f t="shared" si="272"/>
        <v>41.372678313880407</v>
      </c>
      <c r="AJ219" s="21">
        <f t="shared" si="273"/>
        <v>3.6842109302729336</v>
      </c>
      <c r="AK219" s="21">
        <f t="shared" si="274"/>
        <v>14.057333944414566</v>
      </c>
      <c r="AL219" s="21">
        <f t="shared" si="275"/>
        <v>2.1659333197260824</v>
      </c>
      <c r="AM219" s="21">
        <f t="shared" si="276"/>
        <v>10.240822255950969</v>
      </c>
      <c r="AN219" s="21">
        <f t="shared" si="277"/>
        <v>0.18343489224371823</v>
      </c>
      <c r="AO219" s="21">
        <f t="shared" si="278"/>
        <v>9.1020805330631394</v>
      </c>
      <c r="AP219" s="21">
        <f t="shared" si="279"/>
        <v>12.770026209735912</v>
      </c>
      <c r="AQ219" s="21">
        <f t="shared" si="280"/>
        <v>1.6350673300551422</v>
      </c>
      <c r="AR219" s="21">
        <f t="shared" si="281"/>
        <v>2.8666767535663134</v>
      </c>
      <c r="AS219" s="21">
        <f t="shared" si="282"/>
        <v>1.9217355170908224</v>
      </c>
      <c r="AT219" s="21">
        <f t="shared" si="283"/>
        <v>100.00000000000001</v>
      </c>
      <c r="AU219" s="21"/>
      <c r="AV219" s="21">
        <f>AR219*'[1]diagram lines'!$G$39</f>
        <v>2.3796460235867452</v>
      </c>
      <c r="AW219" s="21">
        <f>AK219*'[1]diagram lines'!$G$40</f>
        <v>7.4400742347625304</v>
      </c>
      <c r="AX219" s="21">
        <f>AQ219*'[1]diagram lines'!$G$38</f>
        <v>1.2129783129386162</v>
      </c>
      <c r="AY219" s="21">
        <f>AP219*'[1]diagram lines'!$G$41</f>
        <v>9.1261966910448642</v>
      </c>
      <c r="AZ219" s="21">
        <f t="shared" si="284"/>
        <v>4.5017440836214551</v>
      </c>
      <c r="BA219" s="21">
        <f t="shared" si="285"/>
        <v>0.58496571487521476</v>
      </c>
      <c r="BB219" s="21">
        <f t="shared" si="286"/>
        <v>2.0709301997208716</v>
      </c>
      <c r="BC219" s="86">
        <f t="shared" si="287"/>
        <v>0.48287479710073472</v>
      </c>
      <c r="BX219" s="61">
        <f t="shared" si="288"/>
        <v>0.67290860519307583</v>
      </c>
      <c r="BY219" s="21">
        <f t="shared" si="289"/>
        <v>4.5069091136705056E-2</v>
      </c>
      <c r="BZ219" s="21">
        <f t="shared" si="290"/>
        <v>0.13472416633974107</v>
      </c>
      <c r="CA219" s="21">
        <f t="shared" si="291"/>
        <v>1.3253779197194566E-2</v>
      </c>
      <c r="CB219" s="21">
        <f t="shared" si="292"/>
        <v>0.13927732776617954</v>
      </c>
      <c r="CC219" s="21">
        <f t="shared" si="293"/>
        <v>2.5267550042289257E-3</v>
      </c>
      <c r="CD219" s="21">
        <f t="shared" si="294"/>
        <v>0.22070287841191066</v>
      </c>
      <c r="CE219" s="21">
        <f t="shared" si="295"/>
        <v>0.22251339158345221</v>
      </c>
      <c r="CF219" s="21">
        <f t="shared" si="296"/>
        <v>2.5774270043555411E-2</v>
      </c>
      <c r="CG219" s="21">
        <f t="shared" si="297"/>
        <v>2.9737208067940554E-2</v>
      </c>
      <c r="CH219" s="21">
        <f t="shared" si="298"/>
        <v>1.3229668038099534E-2</v>
      </c>
      <c r="CI219" s="21">
        <f t="shared" si="299"/>
        <v>0.12666459489456161</v>
      </c>
      <c r="CJ219" s="21">
        <f t="shared" si="300"/>
        <v>1.6463817356766453</v>
      </c>
      <c r="CL219" s="68">
        <f t="shared" si="301"/>
        <v>0.40871967333658349</v>
      </c>
      <c r="CM219" s="19">
        <f t="shared" si="302"/>
        <v>2.7374630172377453E-2</v>
      </c>
      <c r="CN219" s="19">
        <f t="shared" si="303"/>
        <v>8.1830454881942002E-2</v>
      </c>
      <c r="CO219" s="19">
        <f t="shared" si="304"/>
        <v>8.0502467380369758E-3</v>
      </c>
      <c r="CP219" s="19">
        <f t="shared" si="305"/>
        <v>8.4596011209355435E-2</v>
      </c>
      <c r="CQ219" s="19">
        <f t="shared" si="306"/>
        <v>1.5347321641602494E-3</v>
      </c>
      <c r="CR219" s="19">
        <f t="shared" si="307"/>
        <v>0.13405328401630023</v>
      </c>
      <c r="CS219" s="19">
        <f t="shared" si="308"/>
        <v>0.13515297622759498</v>
      </c>
      <c r="CT219" s="19">
        <f t="shared" si="309"/>
        <v>1.5655099595090236E-2</v>
      </c>
      <c r="CU219" s="19">
        <f t="shared" si="310"/>
        <v>1.8062158625513955E-2</v>
      </c>
      <c r="CV219" s="19">
        <f t="shared" si="311"/>
        <v>8.0356017996411275E-3</v>
      </c>
      <c r="CW219" s="19">
        <f t="shared" si="312"/>
        <v>7.6935131233403661E-2</v>
      </c>
      <c r="CX219" s="19">
        <f t="shared" si="313"/>
        <v>0.99999999999999989</v>
      </c>
      <c r="CZ219" s="68">
        <f t="shared" si="314"/>
        <v>2.4859999999999999E-5</v>
      </c>
      <c r="DA219" s="19">
        <f t="shared" si="315"/>
        <v>1.8901959999999997E-5</v>
      </c>
      <c r="DB219" s="19">
        <f t="shared" si="316"/>
        <v>3.5539999999999995E-5</v>
      </c>
      <c r="DC219" s="19">
        <f t="shared" si="317"/>
        <v>4.0315609999999998E-5</v>
      </c>
      <c r="DD219" s="19">
        <f t="shared" si="318"/>
        <v>1.2990679999999998E-5</v>
      </c>
      <c r="DE219" s="19">
        <f t="shared" si="319"/>
        <v>1.2990679999999998E-5</v>
      </c>
      <c r="DF219" s="19">
        <f t="shared" si="320"/>
        <v>1.203083E-5</v>
      </c>
      <c r="DG219" s="19">
        <f t="shared" si="321"/>
        <v>1.665046E-5</v>
      </c>
      <c r="DH219" s="19">
        <f t="shared" si="322"/>
        <v>2.5316719999999999E-5</v>
      </c>
      <c r="DI219" s="19">
        <f t="shared" si="323"/>
        <v>3.7484319999999991E-5</v>
      </c>
      <c r="DJ219" s="19">
        <f t="shared" si="324"/>
        <v>0</v>
      </c>
      <c r="DK219" s="19">
        <f t="shared" si="325"/>
        <v>2.1502339999999999E-5</v>
      </c>
      <c r="DM219" s="68">
        <f t="shared" si="326"/>
        <v>987.76661198961938</v>
      </c>
      <c r="DN219" s="19">
        <f t="shared" si="327"/>
        <v>115.68564625940968</v>
      </c>
      <c r="DO219" s="19">
        <f t="shared" si="328"/>
        <v>234.76176645365243</v>
      </c>
      <c r="DP219" s="19">
        <f t="shared" si="329"/>
        <v>31.887001129267912</v>
      </c>
      <c r="DQ219" s="19">
        <f t="shared" si="330"/>
        <v>467.89108848745326</v>
      </c>
      <c r="DR219" s="19">
        <f t="shared" si="331"/>
        <v>8.3809238412098601</v>
      </c>
      <c r="DS219" s="19">
        <f t="shared" si="332"/>
        <v>449.04194854859549</v>
      </c>
      <c r="DT219" s="19">
        <f t="shared" si="333"/>
        <v>455.20537611834902</v>
      </c>
      <c r="DU219" s="19">
        <f t="shared" si="334"/>
        <v>38.332754950074253</v>
      </c>
      <c r="DV219" s="19">
        <f t="shared" si="335"/>
        <v>45.391122008440199</v>
      </c>
      <c r="DX219" s="19">
        <f t="shared" si="336"/>
        <v>64.475357790172325</v>
      </c>
      <c r="DZ219" s="99">
        <f t="shared" si="337"/>
        <v>2898.8195975762437</v>
      </c>
      <c r="EA219" s="21">
        <f t="shared" si="338"/>
        <v>2.8988195975762436</v>
      </c>
      <c r="EB219" s="92">
        <f t="shared" si="339"/>
        <v>1229</v>
      </c>
    </row>
    <row r="220" spans="1:132" x14ac:dyDescent="0.3">
      <c r="A220" s="19">
        <f>'A. Thermody. result (all suite)'!C176</f>
        <v>1228</v>
      </c>
      <c r="B220" s="19" t="str">
        <f>'A. Thermody. result (all suite)'!A176</f>
        <v>Basanite</v>
      </c>
      <c r="C220" s="24">
        <f>'A. Thermody. result (all suite)'!G176</f>
        <v>96.288548000000006</v>
      </c>
      <c r="D220" s="19">
        <f>'A. Thermody. result (all suite)'!D176</f>
        <v>10000</v>
      </c>
      <c r="E220" s="61">
        <f>'A. Thermody. result (all suite)'!I176</f>
        <v>40.429054999999998</v>
      </c>
      <c r="F220" s="21">
        <f>'A. Thermody. result (all suite)'!J176</f>
        <v>3.6033909999999998</v>
      </c>
      <c r="G220" s="21">
        <f>'A. Thermody. result (all suite)'!K176</f>
        <v>13.748962000000001</v>
      </c>
      <c r="H220" s="21">
        <f>'A. Thermody. result (all suite)'!L176</f>
        <v>2.11842</v>
      </c>
      <c r="I220" s="21">
        <f>'A. Thermody. result (all suite)'!M176</f>
        <v>10.001757</v>
      </c>
      <c r="J220" s="21">
        <f>'A. Thermody. result (all suite)'!N176</f>
        <v>0.17922099999999999</v>
      </c>
      <c r="K220" s="21">
        <f>'A. Thermody. result (all suite)'!O176</f>
        <v>8.862482</v>
      </c>
      <c r="L220" s="21">
        <f>'A. Thermody. result (all suite)'!P176</f>
        <v>12.489571</v>
      </c>
      <c r="M220" s="21">
        <f>'A. Thermody. result (all suite)'!Q176</f>
        <v>1.5992</v>
      </c>
      <c r="N220" s="21">
        <f>'A. Thermody. result (all suite)'!R176</f>
        <v>2.8037909999999999</v>
      </c>
      <c r="O220" s="21">
        <f>'A. Thermody. result (all suite)'!S176</f>
        <v>1.8795790000000001</v>
      </c>
      <c r="P220" s="21">
        <f>'A. Thermody. result (all suite)'!T176</f>
        <v>2.2845710000000001</v>
      </c>
      <c r="Q220" s="21">
        <f t="shared" si="257"/>
        <v>100</v>
      </c>
      <c r="S220" s="19">
        <f t="shared" si="258"/>
        <v>1501</v>
      </c>
      <c r="T220" s="19">
        <f t="shared" si="259"/>
        <v>1</v>
      </c>
      <c r="V220" s="61">
        <f t="shared" si="260"/>
        <v>39.505424533895948</v>
      </c>
      <c r="W220" s="21">
        <f t="shared" si="261"/>
        <v>3.5210689741973895</v>
      </c>
      <c r="X220" s="21">
        <f t="shared" si="262"/>
        <v>13.434857201346981</v>
      </c>
      <c r="Y220" s="21">
        <f t="shared" si="263"/>
        <v>2.0700231910218001</v>
      </c>
      <c r="Z220" s="21">
        <f t="shared" si="264"/>
        <v>9.7732597600875302</v>
      </c>
      <c r="AA220" s="21">
        <f t="shared" si="265"/>
        <v>0.17512656900808998</v>
      </c>
      <c r="AB220" s="21">
        <f t="shared" si="266"/>
        <v>8.660012306347781</v>
      </c>
      <c r="AC220" s="21">
        <f t="shared" si="267"/>
        <v>12.20423788290959</v>
      </c>
      <c r="AD220" s="21">
        <f t="shared" si="268"/>
        <v>1.5626651405679999</v>
      </c>
      <c r="AE220" s="21">
        <f t="shared" si="269"/>
        <v>2.73973640391339</v>
      </c>
      <c r="AF220" s="21">
        <f t="shared" si="270"/>
        <v>1.8366386832439101</v>
      </c>
      <c r="AG220" s="21">
        <f t="shared" si="271"/>
        <v>95.483050646540391</v>
      </c>
      <c r="AH220" s="21"/>
      <c r="AI220" s="61">
        <f t="shared" si="272"/>
        <v>41.37427979771752</v>
      </c>
      <c r="AJ220" s="21">
        <f t="shared" si="273"/>
        <v>3.6876377015138524</v>
      </c>
      <c r="AK220" s="21">
        <f t="shared" si="274"/>
        <v>14.070410518281616</v>
      </c>
      <c r="AL220" s="21">
        <f t="shared" si="275"/>
        <v>2.1679483185812964</v>
      </c>
      <c r="AM220" s="21">
        <f t="shared" si="276"/>
        <v>10.235596468598631</v>
      </c>
      <c r="AN220" s="21">
        <f t="shared" si="277"/>
        <v>0.18341115812938816</v>
      </c>
      <c r="AO220" s="21">
        <f t="shared" si="278"/>
        <v>9.069685402496674</v>
      </c>
      <c r="AP220" s="21">
        <f t="shared" si="279"/>
        <v>12.781575159435674</v>
      </c>
      <c r="AQ220" s="21">
        <f t="shared" si="280"/>
        <v>1.6365890385642172</v>
      </c>
      <c r="AR220" s="21">
        <f t="shared" si="281"/>
        <v>2.8693431822317441</v>
      </c>
      <c r="AS220" s="21">
        <f t="shared" si="282"/>
        <v>1.9235232544494079</v>
      </c>
      <c r="AT220" s="21">
        <f t="shared" si="283"/>
        <v>100.00000000000001</v>
      </c>
      <c r="AU220" s="21"/>
      <c r="AV220" s="21">
        <f>AR220*'[1]diagram lines'!$G$39</f>
        <v>2.3818594424394206</v>
      </c>
      <c r="AW220" s="21">
        <f>AK220*'[1]diagram lines'!$G$40</f>
        <v>7.4469952256625058</v>
      </c>
      <c r="AX220" s="21">
        <f>AQ220*'[1]diagram lines'!$G$38</f>
        <v>1.2141071957596437</v>
      </c>
      <c r="AY220" s="21">
        <f>AP220*'[1]diagram lines'!$G$41</f>
        <v>9.1344502360888562</v>
      </c>
      <c r="AZ220" s="21">
        <f t="shared" si="284"/>
        <v>4.5059322207959616</v>
      </c>
      <c r="BA220" s="21">
        <f t="shared" si="285"/>
        <v>0.58497654076854855</v>
      </c>
      <c r="BB220" s="21">
        <f t="shared" si="286"/>
        <v>2.0709300099046852</v>
      </c>
      <c r="BC220" s="86">
        <f t="shared" si="287"/>
        <v>0.48287484135981257</v>
      </c>
      <c r="BX220" s="61">
        <f t="shared" si="288"/>
        <v>0.67292035619174428</v>
      </c>
      <c r="BY220" s="21">
        <f t="shared" si="289"/>
        <v>4.5110052578868305E-2</v>
      </c>
      <c r="BZ220" s="21">
        <f t="shared" si="290"/>
        <v>0.1348466261278933</v>
      </c>
      <c r="CA220" s="21">
        <f t="shared" si="291"/>
        <v>1.3265827540860416E-2</v>
      </c>
      <c r="CB220" s="21">
        <f t="shared" si="292"/>
        <v>0.13920329853862212</v>
      </c>
      <c r="CC220" s="21">
        <f t="shared" si="293"/>
        <v>2.5263744009021709E-3</v>
      </c>
      <c r="CD220" s="21">
        <f t="shared" si="294"/>
        <v>0.21991270471464022</v>
      </c>
      <c r="CE220" s="21">
        <f t="shared" si="295"/>
        <v>0.22270989657631954</v>
      </c>
      <c r="CF220" s="21">
        <f t="shared" si="296"/>
        <v>2.5797709307952894E-2</v>
      </c>
      <c r="CG220" s="21">
        <f t="shared" si="297"/>
        <v>2.9764235668789808E-2</v>
      </c>
      <c r="CH220" s="21">
        <f t="shared" si="298"/>
        <v>1.3241693907456463E-2</v>
      </c>
      <c r="CI220" s="21">
        <f t="shared" si="299"/>
        <v>0.12677974472807993</v>
      </c>
      <c r="CJ220" s="21">
        <f t="shared" si="300"/>
        <v>1.6460785202821293</v>
      </c>
      <c r="CL220" s="68">
        <f t="shared" si="301"/>
        <v>0.40880210020382818</v>
      </c>
      <c r="CM220" s="19">
        <f t="shared" si="302"/>
        <v>2.7404556965567279E-2</v>
      </c>
      <c r="CN220" s="19">
        <f t="shared" si="303"/>
        <v>8.1919923300366793E-2</v>
      </c>
      <c r="CO220" s="19">
        <f t="shared" si="304"/>
        <v>8.0590490534963796E-3</v>
      </c>
      <c r="CP220" s="19">
        <f t="shared" si="305"/>
        <v>8.4566621107942899E-2</v>
      </c>
      <c r="CQ220" s="19">
        <f t="shared" si="306"/>
        <v>1.5347836508243626E-3</v>
      </c>
      <c r="CR220" s="19">
        <f t="shared" si="307"/>
        <v>0.13359794323599358</v>
      </c>
      <c r="CS220" s="19">
        <f t="shared" si="308"/>
        <v>0.13529724969508028</v>
      </c>
      <c r="CT220" s="19">
        <f t="shared" si="309"/>
        <v>1.567222279501667E-2</v>
      </c>
      <c r="CU220" s="19">
        <f t="shared" si="310"/>
        <v>1.8081905147324547E-2</v>
      </c>
      <c r="CV220" s="19">
        <f t="shared" si="311"/>
        <v>8.0443877641917742E-3</v>
      </c>
      <c r="CW220" s="19">
        <f t="shared" si="312"/>
        <v>7.7019257080367304E-2</v>
      </c>
      <c r="CX220" s="19">
        <f t="shared" si="313"/>
        <v>1.0000000000000002</v>
      </c>
      <c r="CZ220" s="68">
        <f t="shared" si="314"/>
        <v>2.4859999999999999E-5</v>
      </c>
      <c r="DA220" s="19">
        <f t="shared" si="315"/>
        <v>1.8894719999999999E-5</v>
      </c>
      <c r="DB220" s="19">
        <f t="shared" si="316"/>
        <v>3.5539999999999995E-5</v>
      </c>
      <c r="DC220" s="19">
        <f t="shared" si="317"/>
        <v>4.0306519999999999E-5</v>
      </c>
      <c r="DD220" s="19">
        <f t="shared" si="318"/>
        <v>1.2987759999999998E-5</v>
      </c>
      <c r="DE220" s="19">
        <f t="shared" si="319"/>
        <v>1.2987759999999998E-5</v>
      </c>
      <c r="DF220" s="19">
        <f t="shared" si="320"/>
        <v>1.202756E-5</v>
      </c>
      <c r="DG220" s="19">
        <f t="shared" si="321"/>
        <v>1.6646719999999999E-5</v>
      </c>
      <c r="DH220" s="19">
        <f t="shared" si="322"/>
        <v>2.5309039999999997E-5</v>
      </c>
      <c r="DI220" s="19">
        <f t="shared" si="323"/>
        <v>3.7472239999999993E-5</v>
      </c>
      <c r="DJ220" s="19">
        <f t="shared" si="324"/>
        <v>0</v>
      </c>
      <c r="DK220" s="19">
        <f t="shared" si="325"/>
        <v>2.1492879999999997E-5</v>
      </c>
      <c r="DM220" s="68">
        <f t="shared" si="326"/>
        <v>987.96581577819779</v>
      </c>
      <c r="DN220" s="19">
        <f t="shared" si="327"/>
        <v>115.85649379347851</v>
      </c>
      <c r="DO220" s="19">
        <f t="shared" si="328"/>
        <v>235.01844062198649</v>
      </c>
      <c r="DP220" s="19">
        <f t="shared" si="329"/>
        <v>31.929066149914132</v>
      </c>
      <c r="DQ220" s="19">
        <f t="shared" si="330"/>
        <v>467.8336931546084</v>
      </c>
      <c r="DR220" s="19">
        <f t="shared" si="331"/>
        <v>8.383089323292106</v>
      </c>
      <c r="DS220" s="19">
        <f t="shared" si="332"/>
        <v>447.63834995714353</v>
      </c>
      <c r="DT220" s="19">
        <f t="shared" si="333"/>
        <v>455.793679649811</v>
      </c>
      <c r="DU220" s="19">
        <f t="shared" si="334"/>
        <v>38.386327219961068</v>
      </c>
      <c r="DV220" s="19">
        <f t="shared" si="335"/>
        <v>45.455394843702244</v>
      </c>
      <c r="DX220" s="19">
        <f t="shared" si="336"/>
        <v>64.574268901525485</v>
      </c>
      <c r="DZ220" s="99">
        <f t="shared" si="337"/>
        <v>2898.8346193936209</v>
      </c>
      <c r="EA220" s="21">
        <f t="shared" si="338"/>
        <v>2.8988346193936207</v>
      </c>
      <c r="EB220" s="92">
        <f t="shared" si="339"/>
        <v>1228</v>
      </c>
    </row>
    <row r="221" spans="1:132" x14ac:dyDescent="0.3">
      <c r="A221" s="19">
        <f>'A. Thermody. result (all suite)'!C177</f>
        <v>1227</v>
      </c>
      <c r="B221" s="19" t="str">
        <f>'A. Thermody. result (all suite)'!A177</f>
        <v>Basanite</v>
      </c>
      <c r="C221" s="24">
        <f>'A. Thermody. result (all suite)'!G177</f>
        <v>96.201295000000002</v>
      </c>
      <c r="D221" s="19">
        <f>'A. Thermody. result (all suite)'!D177</f>
        <v>10000</v>
      </c>
      <c r="E221" s="61">
        <f>'A. Thermody. result (all suite)'!I177</f>
        <v>40.429766999999998</v>
      </c>
      <c r="F221" s="21">
        <f>'A. Thermody. result (all suite)'!J177</f>
        <v>3.6066590000000001</v>
      </c>
      <c r="G221" s="21">
        <f>'A. Thermody. result (all suite)'!K177</f>
        <v>13.761431999999999</v>
      </c>
      <c r="H221" s="21">
        <f>'A. Thermody. result (all suite)'!L177</f>
        <v>2.1203419999999999</v>
      </c>
      <c r="I221" s="21">
        <f>'A. Thermody. result (all suite)'!M177</f>
        <v>9.9964069999999996</v>
      </c>
      <c r="J221" s="21">
        <f>'A. Thermody. result (all suite)'!N177</f>
        <v>0.17919399999999999</v>
      </c>
      <c r="K221" s="21">
        <f>'A. Thermody. result (all suite)'!O177</f>
        <v>8.8307099999999998</v>
      </c>
      <c r="L221" s="21">
        <f>'A. Thermody. result (all suite)'!P177</f>
        <v>12.500577</v>
      </c>
      <c r="M221" s="21">
        <f>'A. Thermody. result (all suite)'!Q177</f>
        <v>1.6006499999999999</v>
      </c>
      <c r="N221" s="21">
        <f>'A. Thermody. result (all suite)'!R177</f>
        <v>2.8063340000000001</v>
      </c>
      <c r="O221" s="21">
        <f>'A. Thermody. result (all suite)'!S177</f>
        <v>1.881283</v>
      </c>
      <c r="P221" s="21">
        <f>'A. Thermody. result (all suite)'!T177</f>
        <v>2.2866430000000002</v>
      </c>
      <c r="Q221" s="21">
        <f t="shared" si="257"/>
        <v>99.999997999999991</v>
      </c>
      <c r="S221" s="19">
        <f t="shared" si="258"/>
        <v>1500</v>
      </c>
      <c r="T221" s="19">
        <f t="shared" si="259"/>
        <v>1</v>
      </c>
      <c r="V221" s="61">
        <f t="shared" si="260"/>
        <v>39.505282544488502</v>
      </c>
      <c r="W221" s="21">
        <f t="shared" si="261"/>
        <v>3.5241875827932017</v>
      </c>
      <c r="X221" s="21">
        <f t="shared" si="262"/>
        <v>13.446757172178742</v>
      </c>
      <c r="Y221" s="21">
        <f t="shared" si="263"/>
        <v>2.0718573471112469</v>
      </c>
      <c r="Z221" s="21">
        <f t="shared" si="264"/>
        <v>9.7678248545113462</v>
      </c>
      <c r="AA221" s="21">
        <f t="shared" si="265"/>
        <v>0.17509647286062946</v>
      </c>
      <c r="AB221" s="21">
        <f t="shared" si="266"/>
        <v>8.6287831838961644</v>
      </c>
      <c r="AC221" s="21">
        <f t="shared" si="267"/>
        <v>12.214733425353019</v>
      </c>
      <c r="AD221" s="21">
        <f t="shared" si="268"/>
        <v>1.5640488480884769</v>
      </c>
      <c r="AE221" s="21">
        <f t="shared" si="269"/>
        <v>2.7421631587489634</v>
      </c>
      <c r="AF221" s="21">
        <f t="shared" si="270"/>
        <v>1.8382647731099457</v>
      </c>
      <c r="AG221" s="21">
        <f t="shared" si="271"/>
        <v>95.478999363140233</v>
      </c>
      <c r="AH221" s="21"/>
      <c r="AI221" s="61">
        <f t="shared" si="272"/>
        <v>41.375886643130819</v>
      </c>
      <c r="AJ221" s="21">
        <f t="shared" si="273"/>
        <v>3.6910604492088113</v>
      </c>
      <c r="AK221" s="21">
        <f t="shared" si="274"/>
        <v>14.083470985107409</v>
      </c>
      <c r="AL221" s="21">
        <f t="shared" si="275"/>
        <v>2.1699613118391032</v>
      </c>
      <c r="AM221" s="21">
        <f t="shared" si="276"/>
        <v>10.230338524350126</v>
      </c>
      <c r="AN221" s="21">
        <f t="shared" si="277"/>
        <v>0.18338741925297727</v>
      </c>
      <c r="AO221" s="21">
        <f t="shared" si="278"/>
        <v>9.0373623953450384</v>
      </c>
      <c r="AP221" s="21">
        <f t="shared" si="279"/>
        <v>12.79311001039725</v>
      </c>
      <c r="AQ221" s="21">
        <f t="shared" si="280"/>
        <v>1.6381077079995872</v>
      </c>
      <c r="AR221" s="21">
        <f t="shared" si="281"/>
        <v>2.8720065952090175</v>
      </c>
      <c r="AS221" s="21">
        <f t="shared" si="282"/>
        <v>1.9253079581598649</v>
      </c>
      <c r="AT221" s="21">
        <f t="shared" si="283"/>
        <v>100.00000000000001</v>
      </c>
      <c r="AU221" s="21"/>
      <c r="AV221" s="21">
        <f>AR221*'[1]diagram lines'!$G$39</f>
        <v>2.3840703579507889</v>
      </c>
      <c r="AW221" s="21">
        <f>AK221*'[1]diagram lines'!$G$40</f>
        <v>7.4539076916470792</v>
      </c>
      <c r="AX221" s="21">
        <f>AQ221*'[1]diagram lines'!$G$38</f>
        <v>1.2152338240371252</v>
      </c>
      <c r="AY221" s="21">
        <f>AP221*'[1]diagram lines'!$G$41</f>
        <v>9.1426937053620012</v>
      </c>
      <c r="AZ221" s="21">
        <f t="shared" si="284"/>
        <v>4.5101143032086046</v>
      </c>
      <c r="BA221" s="21">
        <f t="shared" si="285"/>
        <v>0.58498735893271636</v>
      </c>
      <c r="BB221" s="21">
        <f t="shared" si="286"/>
        <v>2.0709301894929726</v>
      </c>
      <c r="BC221" s="86">
        <f t="shared" si="287"/>
        <v>0.48287479948555428</v>
      </c>
      <c r="BX221" s="61">
        <f t="shared" si="288"/>
        <v>0.67293220705725698</v>
      </c>
      <c r="BY221" s="21">
        <f t="shared" si="289"/>
        <v>4.515096394591888E-2</v>
      </c>
      <c r="BZ221" s="21">
        <f t="shared" si="290"/>
        <v>0.13496892899176147</v>
      </c>
      <c r="CA221" s="21">
        <f t="shared" si="291"/>
        <v>1.3277863360260505E-2</v>
      </c>
      <c r="CB221" s="21">
        <f t="shared" si="292"/>
        <v>0.13912883785664579</v>
      </c>
      <c r="CC221" s="21">
        <f t="shared" si="293"/>
        <v>2.5259937975754157E-3</v>
      </c>
      <c r="CD221" s="21">
        <f t="shared" si="294"/>
        <v>0.21912431761786602</v>
      </c>
      <c r="CE221" s="21">
        <f t="shared" si="295"/>
        <v>0.22290615192582025</v>
      </c>
      <c r="CF221" s="21">
        <f t="shared" si="296"/>
        <v>2.5821100177447973E-2</v>
      </c>
      <c r="CG221" s="21">
        <f t="shared" si="297"/>
        <v>2.9791231422505306E-2</v>
      </c>
      <c r="CH221" s="21">
        <f t="shared" si="298"/>
        <v>1.3253698641717862E-2</v>
      </c>
      <c r="CI221" s="21">
        <f t="shared" si="299"/>
        <v>0.12689472807991123</v>
      </c>
      <c r="CJ221" s="21">
        <f t="shared" si="300"/>
        <v>1.6457760228746878</v>
      </c>
      <c r="CL221" s="68">
        <f t="shared" si="301"/>
        <v>0.40888443974401928</v>
      </c>
      <c r="CM221" s="19">
        <f t="shared" si="302"/>
        <v>2.7434452391069227E-2</v>
      </c>
      <c r="CN221" s="19">
        <f t="shared" si="303"/>
        <v>8.200929355867656E-2</v>
      </c>
      <c r="CO221" s="19">
        <f t="shared" si="304"/>
        <v>8.0678434827771844E-3</v>
      </c>
      <c r="CP221" s="19">
        <f t="shared" si="305"/>
        <v>8.4536921138046797E-2</v>
      </c>
      <c r="CQ221" s="19">
        <f t="shared" si="306"/>
        <v>1.5348344868721842E-3</v>
      </c>
      <c r="CR221" s="19">
        <f t="shared" si="307"/>
        <v>0.13314346215539108</v>
      </c>
      <c r="CS221" s="19">
        <f t="shared" si="308"/>
        <v>0.13544136554892117</v>
      </c>
      <c r="CT221" s="19">
        <f t="shared" si="309"/>
        <v>1.5689316054286712E-2</v>
      </c>
      <c r="CU221" s="19">
        <f t="shared" si="310"/>
        <v>1.8101631697409692E-2</v>
      </c>
      <c r="CV221" s="19">
        <f t="shared" si="311"/>
        <v>8.0531606108634034E-3</v>
      </c>
      <c r="CW221" s="19">
        <f t="shared" si="312"/>
        <v>7.7103279131666633E-2</v>
      </c>
      <c r="CX221" s="19">
        <f t="shared" si="313"/>
        <v>0.99999999999999978</v>
      </c>
      <c r="CZ221" s="68">
        <f t="shared" si="314"/>
        <v>2.4859999999999999E-5</v>
      </c>
      <c r="DA221" s="19">
        <f t="shared" si="315"/>
        <v>1.8887479999999997E-5</v>
      </c>
      <c r="DB221" s="19">
        <f t="shared" si="316"/>
        <v>3.5539999999999995E-5</v>
      </c>
      <c r="DC221" s="19">
        <f t="shared" si="317"/>
        <v>4.029743E-5</v>
      </c>
      <c r="DD221" s="19">
        <f t="shared" si="318"/>
        <v>1.2984839999999997E-5</v>
      </c>
      <c r="DE221" s="19">
        <f t="shared" si="319"/>
        <v>1.2984839999999997E-5</v>
      </c>
      <c r="DF221" s="19">
        <f t="shared" si="320"/>
        <v>1.202429E-5</v>
      </c>
      <c r="DG221" s="19">
        <f t="shared" si="321"/>
        <v>1.6642979999999998E-5</v>
      </c>
      <c r="DH221" s="19">
        <f t="shared" si="322"/>
        <v>2.5301359999999999E-5</v>
      </c>
      <c r="DI221" s="19">
        <f t="shared" si="323"/>
        <v>3.7460159999999995E-5</v>
      </c>
      <c r="DJ221" s="19">
        <f t="shared" si="324"/>
        <v>0</v>
      </c>
      <c r="DK221" s="19">
        <f t="shared" si="325"/>
        <v>2.148342E-5</v>
      </c>
      <c r="DM221" s="68">
        <f t="shared" si="326"/>
        <v>988.16480852054224</v>
      </c>
      <c r="DN221" s="19">
        <f t="shared" si="327"/>
        <v>116.02733964502464</v>
      </c>
      <c r="DO221" s="19">
        <f t="shared" si="328"/>
        <v>235.27483318071643</v>
      </c>
      <c r="DP221" s="19">
        <f t="shared" si="329"/>
        <v>31.971118896780478</v>
      </c>
      <c r="DQ221" s="19">
        <f t="shared" si="330"/>
        <v>467.77455738912943</v>
      </c>
      <c r="DR221" s="19">
        <f t="shared" si="331"/>
        <v>8.3852522248031356</v>
      </c>
      <c r="DS221" s="19">
        <f t="shared" si="332"/>
        <v>446.23686927562954</v>
      </c>
      <c r="DT221" s="19">
        <f t="shared" si="333"/>
        <v>456.38171649449191</v>
      </c>
      <c r="DU221" s="19">
        <f t="shared" si="334"/>
        <v>38.439858656026132</v>
      </c>
      <c r="DV221" s="19">
        <f t="shared" si="335"/>
        <v>45.519658909518625</v>
      </c>
      <c r="DX221" s="19">
        <f t="shared" si="336"/>
        <v>64.673180059442714</v>
      </c>
      <c r="DZ221" s="99">
        <f t="shared" si="337"/>
        <v>2898.8491932521051</v>
      </c>
      <c r="EA221" s="21">
        <f t="shared" si="338"/>
        <v>2.8988491932521052</v>
      </c>
      <c r="EB221" s="92">
        <f t="shared" si="339"/>
        <v>1227</v>
      </c>
    </row>
    <row r="222" spans="1:132" x14ac:dyDescent="0.3">
      <c r="A222" s="19">
        <f>'A. Thermody. result (all suite)'!C178</f>
        <v>1226</v>
      </c>
      <c r="B222" s="19" t="str">
        <f>'A. Thermody. result (all suite)'!A178</f>
        <v>Basanite</v>
      </c>
      <c r="C222" s="24">
        <f>'A. Thermody. result (all suite)'!G178</f>
        <v>96.114312999999996</v>
      </c>
      <c r="D222" s="19">
        <f>'A. Thermody. result (all suite)'!D178</f>
        <v>10000</v>
      </c>
      <c r="E222" s="61">
        <f>'A. Thermody. result (all suite)'!I178</f>
        <v>40.430486000000002</v>
      </c>
      <c r="F222" s="21">
        <f>'A. Thermody. result (all suite)'!J178</f>
        <v>3.6099230000000002</v>
      </c>
      <c r="G222" s="21">
        <f>'A. Thermody. result (all suite)'!K178</f>
        <v>13.773885999999999</v>
      </c>
      <c r="H222" s="21">
        <f>'A. Thermody. result (all suite)'!L178</f>
        <v>2.1222599999999998</v>
      </c>
      <c r="I222" s="21">
        <f>'A. Thermody. result (all suite)'!M178</f>
        <v>9.9910250000000005</v>
      </c>
      <c r="J222" s="21">
        <f>'A. Thermody. result (all suite)'!N178</f>
        <v>0.17916699999999999</v>
      </c>
      <c r="K222" s="21">
        <f>'A. Thermody. result (all suite)'!O178</f>
        <v>8.7990119999999994</v>
      </c>
      <c r="L222" s="21">
        <f>'A. Thermody. result (all suite)'!P178</f>
        <v>12.511569</v>
      </c>
      <c r="M222" s="21">
        <f>'A. Thermody. result (all suite)'!Q178</f>
        <v>1.6020989999999999</v>
      </c>
      <c r="N222" s="21">
        <f>'A. Thermody. result (all suite)'!R178</f>
        <v>2.8088739999999999</v>
      </c>
      <c r="O222" s="21">
        <f>'A. Thermody. result (all suite)'!S178</f>
        <v>1.882986</v>
      </c>
      <c r="P222" s="21">
        <f>'A. Thermody. result (all suite)'!T178</f>
        <v>2.2887119999999999</v>
      </c>
      <c r="Q222" s="21">
        <f t="shared" si="257"/>
        <v>99.999999000000017</v>
      </c>
      <c r="S222" s="19">
        <f t="shared" si="258"/>
        <v>1499</v>
      </c>
      <c r="T222" s="19">
        <f t="shared" si="259"/>
        <v>1</v>
      </c>
      <c r="V222" s="61">
        <f t="shared" si="260"/>
        <v>39.505148606006308</v>
      </c>
      <c r="W222" s="21">
        <f t="shared" si="261"/>
        <v>3.5273022582820328</v>
      </c>
      <c r="X222" s="21">
        <f t="shared" si="262"/>
        <v>13.458641415099232</v>
      </c>
      <c r="Y222" s="21">
        <f t="shared" si="263"/>
        <v>2.0736875802230759</v>
      </c>
      <c r="Z222" s="21">
        <f t="shared" si="264"/>
        <v>9.762359209615342</v>
      </c>
      <c r="AA222" s="21">
        <f t="shared" si="265"/>
        <v>0.17506638332995381</v>
      </c>
      <c r="AB222" s="21">
        <f t="shared" si="266"/>
        <v>8.5976279544607195</v>
      </c>
      <c r="AC222" s="21">
        <f t="shared" si="267"/>
        <v>12.22521521604518</v>
      </c>
      <c r="AD222" s="21">
        <f t="shared" si="268"/>
        <v>1.5654315675684456</v>
      </c>
      <c r="AE222" s="21">
        <f t="shared" si="269"/>
        <v>2.7445869630542492</v>
      </c>
      <c r="AF222" s="21">
        <f t="shared" si="270"/>
        <v>1.8398898730287185</v>
      </c>
      <c r="AG222" s="21">
        <f t="shared" si="271"/>
        <v>95.474957026713255</v>
      </c>
      <c r="AH222" s="21"/>
      <c r="AI222" s="61">
        <f t="shared" si="272"/>
        <v>41.377498179918568</v>
      </c>
      <c r="AJ222" s="21">
        <f t="shared" si="273"/>
        <v>3.6944790216507952</v>
      </c>
      <c r="AK222" s="21">
        <f t="shared" si="274"/>
        <v>14.096514765996275</v>
      </c>
      <c r="AL222" s="21">
        <f t="shared" si="275"/>
        <v>2.1719701634878681</v>
      </c>
      <c r="AM222" s="21">
        <f t="shared" si="276"/>
        <v>10.22504697947536</v>
      </c>
      <c r="AN222" s="21">
        <f t="shared" si="277"/>
        <v>0.18336366810929425</v>
      </c>
      <c r="AO222" s="21">
        <f t="shared" si="278"/>
        <v>9.0051131963905053</v>
      </c>
      <c r="AP222" s="21">
        <f t="shared" si="279"/>
        <v>12.804630236832311</v>
      </c>
      <c r="AQ222" s="21">
        <f t="shared" si="280"/>
        <v>1.6396253177997746</v>
      </c>
      <c r="AR222" s="21">
        <f t="shared" si="281"/>
        <v>2.8746668744625166</v>
      </c>
      <c r="AS222" s="21">
        <f t="shared" si="282"/>
        <v>1.9270915958767383</v>
      </c>
      <c r="AT222" s="21">
        <f t="shared" si="283"/>
        <v>100</v>
      </c>
      <c r="AU222" s="21"/>
      <c r="AV222" s="21">
        <f>AR222*'[1]diagram lines'!$G$39</f>
        <v>2.386278672138757</v>
      </c>
      <c r="AW222" s="21">
        <f>AK222*'[1]diagram lines'!$G$40</f>
        <v>7.460811326326235</v>
      </c>
      <c r="AX222" s="21">
        <f>AQ222*'[1]diagram lines'!$G$38</f>
        <v>1.2163596662219045</v>
      </c>
      <c r="AY222" s="21">
        <f>AP222*'[1]diagram lines'!$G$41</f>
        <v>9.1509267231056608</v>
      </c>
      <c r="AZ222" s="21">
        <f t="shared" si="284"/>
        <v>4.5142921922622907</v>
      </c>
      <c r="BA222" s="21">
        <f t="shared" si="285"/>
        <v>0.58499809977591</v>
      </c>
      <c r="BB222" s="21">
        <f t="shared" si="286"/>
        <v>2.0709298646172711</v>
      </c>
      <c r="BC222" s="86">
        <f t="shared" si="287"/>
        <v>0.48287487523620709</v>
      </c>
      <c r="BX222" s="61">
        <f t="shared" si="288"/>
        <v>0.67294417443408794</v>
      </c>
      <c r="BY222" s="21">
        <f t="shared" si="289"/>
        <v>4.5191825237856788E-2</v>
      </c>
      <c r="BZ222" s="21">
        <f t="shared" si="290"/>
        <v>0.13509107493134562</v>
      </c>
      <c r="CA222" s="21">
        <f t="shared" si="291"/>
        <v>1.3289874131129061E-2</v>
      </c>
      <c r="CB222" s="21">
        <f t="shared" si="292"/>
        <v>0.13905393180236605</v>
      </c>
      <c r="CC222" s="21">
        <f t="shared" si="293"/>
        <v>2.5256131942486609E-3</v>
      </c>
      <c r="CD222" s="21">
        <f t="shared" si="294"/>
        <v>0.21833776674937966</v>
      </c>
      <c r="CE222" s="21">
        <f t="shared" si="295"/>
        <v>0.22310215763195435</v>
      </c>
      <c r="CF222" s="21">
        <f t="shared" si="296"/>
        <v>2.5844474915308918E-2</v>
      </c>
      <c r="CG222" s="21">
        <f t="shared" si="297"/>
        <v>2.9818195329087048E-2</v>
      </c>
      <c r="CH222" s="21">
        <f t="shared" si="298"/>
        <v>1.3265696330947417E-2</v>
      </c>
      <c r="CI222" s="21">
        <f t="shared" si="299"/>
        <v>0.12700954495005548</v>
      </c>
      <c r="CJ222" s="21">
        <f t="shared" si="300"/>
        <v>1.645474329637767</v>
      </c>
      <c r="CL222" s="68">
        <f t="shared" si="301"/>
        <v>0.40896668049645551</v>
      </c>
      <c r="CM222" s="19">
        <f t="shared" si="302"/>
        <v>2.7464314953977598E-2</v>
      </c>
      <c r="CN222" s="19">
        <f t="shared" si="303"/>
        <v>8.2098561185749055E-2</v>
      </c>
      <c r="CO222" s="19">
        <f t="shared" si="304"/>
        <v>8.0766219756552987E-3</v>
      </c>
      <c r="CP222" s="19">
        <f t="shared" si="305"/>
        <v>8.4506898283230741E-2</v>
      </c>
      <c r="CQ222" s="19">
        <f t="shared" si="306"/>
        <v>1.5348845914871529E-3</v>
      </c>
      <c r="CR222" s="19">
        <f t="shared" si="307"/>
        <v>0.13268986505395336</v>
      </c>
      <c r="CS222" s="19">
        <f t="shared" si="308"/>
        <v>0.13558531641211796</v>
      </c>
      <c r="CT222" s="19">
        <f t="shared" si="309"/>
        <v>1.5706398118649649E-2</v>
      </c>
      <c r="CU222" s="19">
        <f t="shared" si="310"/>
        <v>1.812133728980822E-2</v>
      </c>
      <c r="CV222" s="19">
        <f t="shared" si="311"/>
        <v>8.0619284616051806E-3</v>
      </c>
      <c r="CW222" s="19">
        <f t="shared" si="312"/>
        <v>7.7187193177310293E-2</v>
      </c>
      <c r="CX222" s="19">
        <f t="shared" si="313"/>
        <v>1</v>
      </c>
      <c r="CZ222" s="68">
        <f t="shared" si="314"/>
        <v>2.4859999999999999E-5</v>
      </c>
      <c r="DA222" s="19">
        <f t="shared" si="315"/>
        <v>1.8880239999999995E-5</v>
      </c>
      <c r="DB222" s="19">
        <f t="shared" si="316"/>
        <v>3.5539999999999995E-5</v>
      </c>
      <c r="DC222" s="19">
        <f t="shared" si="317"/>
        <v>4.0288339999999994E-5</v>
      </c>
      <c r="DD222" s="19">
        <f t="shared" si="318"/>
        <v>1.2981919999999998E-5</v>
      </c>
      <c r="DE222" s="19">
        <f t="shared" si="319"/>
        <v>1.2981919999999998E-5</v>
      </c>
      <c r="DF222" s="19">
        <f t="shared" si="320"/>
        <v>1.202102E-5</v>
      </c>
      <c r="DG222" s="19">
        <f t="shared" si="321"/>
        <v>1.6639239999999998E-5</v>
      </c>
      <c r="DH222" s="19">
        <f t="shared" si="322"/>
        <v>2.5293679999999997E-5</v>
      </c>
      <c r="DI222" s="19">
        <f t="shared" si="323"/>
        <v>3.744807999999999E-5</v>
      </c>
      <c r="DJ222" s="19">
        <f t="shared" si="324"/>
        <v>0</v>
      </c>
      <c r="DK222" s="19">
        <f t="shared" si="325"/>
        <v>2.1473959999999999E-5</v>
      </c>
      <c r="DM222" s="68">
        <f t="shared" si="326"/>
        <v>988.36356251918937</v>
      </c>
      <c r="DN222" s="19">
        <f t="shared" si="327"/>
        <v>116.1981774873482</v>
      </c>
      <c r="DO222" s="19">
        <f t="shared" si="328"/>
        <v>235.53093130272856</v>
      </c>
      <c r="DP222" s="19">
        <f t="shared" si="329"/>
        <v>32.013127453064456</v>
      </c>
      <c r="DQ222" s="19">
        <f t="shared" si="330"/>
        <v>467.71360797556366</v>
      </c>
      <c r="DR222" s="19">
        <f t="shared" si="331"/>
        <v>8.3874121023776631</v>
      </c>
      <c r="DS222" s="19">
        <f t="shared" si="332"/>
        <v>444.837589628361</v>
      </c>
      <c r="DT222" s="19">
        <f t="shared" si="333"/>
        <v>456.96946160951921</v>
      </c>
      <c r="DU222" s="19">
        <f t="shared" si="334"/>
        <v>38.493395163340878</v>
      </c>
      <c r="DV222" s="19">
        <f t="shared" si="335"/>
        <v>45.5839117172345</v>
      </c>
      <c r="DX222" s="19">
        <f t="shared" si="336"/>
        <v>64.772087731146542</v>
      </c>
      <c r="DZ222" s="99">
        <f t="shared" si="337"/>
        <v>2898.8632646898745</v>
      </c>
      <c r="EA222" s="21">
        <f t="shared" si="338"/>
        <v>2.8988632646898744</v>
      </c>
      <c r="EB222" s="92">
        <f t="shared" si="339"/>
        <v>1226</v>
      </c>
    </row>
    <row r="223" spans="1:132" x14ac:dyDescent="0.3">
      <c r="A223" s="19">
        <f>'A. Thermody. result (all suite)'!C179</f>
        <v>1225</v>
      </c>
      <c r="B223" s="19" t="str">
        <f>'A. Thermody. result (all suite)'!A179</f>
        <v>Basanite</v>
      </c>
      <c r="C223" s="24">
        <f>'A. Thermody. result (all suite)'!G179</f>
        <v>96.027600000000007</v>
      </c>
      <c r="D223" s="19">
        <f>'A. Thermody. result (all suite)'!D179</f>
        <v>10000</v>
      </c>
      <c r="E223" s="61">
        <f>'A. Thermody. result (all suite)'!I179</f>
        <v>40.431210999999998</v>
      </c>
      <c r="F223" s="21">
        <f>'A. Thermody. result (all suite)'!J179</f>
        <v>3.6131829999999998</v>
      </c>
      <c r="G223" s="21">
        <f>'A. Thermody. result (all suite)'!K179</f>
        <v>13.786324</v>
      </c>
      <c r="H223" s="21">
        <f>'A. Thermody. result (all suite)'!L179</f>
        <v>2.124177</v>
      </c>
      <c r="I223" s="21">
        <f>'A. Thermody. result (all suite)'!M179</f>
        <v>9.9856119999999997</v>
      </c>
      <c r="J223" s="21">
        <f>'A. Thermody. result (all suite)'!N179</f>
        <v>0.17913899999999999</v>
      </c>
      <c r="K223" s="21">
        <f>'A. Thermody. result (all suite)'!O179</f>
        <v>8.7673880000000004</v>
      </c>
      <c r="L223" s="21">
        <f>'A. Thermody. result (all suite)'!P179</f>
        <v>12.522544999999999</v>
      </c>
      <c r="M223" s="21">
        <f>'A. Thermody. result (all suite)'!Q179</f>
        <v>1.603545</v>
      </c>
      <c r="N223" s="21">
        <f>'A. Thermody. result (all suite)'!R179</f>
        <v>2.8114110000000001</v>
      </c>
      <c r="O223" s="21">
        <f>'A. Thermody. result (all suite)'!S179</f>
        <v>1.8846860000000001</v>
      </c>
      <c r="P223" s="21">
        <f>'A. Thermody. result (all suite)'!T179</f>
        <v>2.2907790000000001</v>
      </c>
      <c r="Q223" s="21">
        <f t="shared" si="257"/>
        <v>100</v>
      </c>
      <c r="S223" s="19">
        <f t="shared" si="258"/>
        <v>1498</v>
      </c>
      <c r="T223" s="19">
        <f t="shared" si="259"/>
        <v>1</v>
      </c>
      <c r="V223" s="61">
        <f t="shared" si="260"/>
        <v>39.505021308966306</v>
      </c>
      <c r="W223" s="21">
        <f t="shared" si="261"/>
        <v>3.53041296260443</v>
      </c>
      <c r="X223" s="21">
        <f t="shared" si="262"/>
        <v>13.470509784936041</v>
      </c>
      <c r="Y223" s="21">
        <f t="shared" si="263"/>
        <v>2.0755167993611696</v>
      </c>
      <c r="Z223" s="21">
        <f t="shared" si="264"/>
        <v>9.7568636972825189</v>
      </c>
      <c r="AA223" s="21">
        <f t="shared" si="265"/>
        <v>0.17503532140719</v>
      </c>
      <c r="AB223" s="21">
        <f t="shared" si="266"/>
        <v>8.566546516847481</v>
      </c>
      <c r="AC223" s="21">
        <f t="shared" si="267"/>
        <v>12.235681168874448</v>
      </c>
      <c r="AD223" s="21">
        <f t="shared" si="268"/>
        <v>1.5668113278844502</v>
      </c>
      <c r="AE223" s="21">
        <f t="shared" si="269"/>
        <v>2.7470077872083101</v>
      </c>
      <c r="AF223" s="21">
        <f t="shared" si="270"/>
        <v>1.8415120088960599</v>
      </c>
      <c r="AG223" s="21">
        <f t="shared" si="271"/>
        <v>95.470918684268412</v>
      </c>
      <c r="AH223" s="21"/>
      <c r="AI223" s="61">
        <f t="shared" si="272"/>
        <v>41.379115078606546</v>
      </c>
      <c r="AJ223" s="21">
        <f t="shared" si="273"/>
        <v>3.6978935693285284</v>
      </c>
      <c r="AK223" s="21">
        <f t="shared" si="274"/>
        <v>14.109542435099346</v>
      </c>
      <c r="AL223" s="21">
        <f t="shared" si="275"/>
        <v>2.1739780322268656</v>
      </c>
      <c r="AM223" s="21">
        <f t="shared" si="276"/>
        <v>10.219723274633413</v>
      </c>
      <c r="AN223" s="21">
        <f t="shared" si="277"/>
        <v>0.18333888876260715</v>
      </c>
      <c r="AO223" s="21">
        <f t="shared" si="278"/>
        <v>8.9729381835927242</v>
      </c>
      <c r="AP223" s="21">
        <f t="shared" si="279"/>
        <v>12.816134313464641</v>
      </c>
      <c r="AQ223" s="21">
        <f t="shared" si="280"/>
        <v>1.6411398879129331</v>
      </c>
      <c r="AR223" s="21">
        <f t="shared" si="281"/>
        <v>2.877324137094492</v>
      </c>
      <c r="AS223" s="21">
        <f t="shared" si="282"/>
        <v>1.9288721992778961</v>
      </c>
      <c r="AT223" s="21">
        <f t="shared" si="283"/>
        <v>99.999999999999972</v>
      </c>
      <c r="AU223" s="21"/>
      <c r="AV223" s="21">
        <f>AR223*'[1]diagram lines'!$G$39</f>
        <v>2.3884844822106248</v>
      </c>
      <c r="AW223" s="21">
        <f>AK223*'[1]diagram lines'!$G$40</f>
        <v>7.467706433578865</v>
      </c>
      <c r="AX223" s="21">
        <f>AQ223*'[1]diagram lines'!$G$38</f>
        <v>1.2174832534081423</v>
      </c>
      <c r="AY223" s="21">
        <f>AP223*'[1]diagram lines'!$G$41</f>
        <v>9.1591481992695432</v>
      </c>
      <c r="AZ223" s="21">
        <f t="shared" si="284"/>
        <v>4.5184640250074253</v>
      </c>
      <c r="BA223" s="21">
        <f t="shared" si="285"/>
        <v>0.58500890016743934</v>
      </c>
      <c r="BB223" s="21">
        <f t="shared" si="286"/>
        <v>2.0709299087218374</v>
      </c>
      <c r="BC223" s="86">
        <f t="shared" si="287"/>
        <v>0.48287486495242737</v>
      </c>
      <c r="BX223" s="61">
        <f t="shared" si="288"/>
        <v>0.67295624167776291</v>
      </c>
      <c r="BY223" s="21">
        <f t="shared" si="289"/>
        <v>4.5232636454682021E-2</v>
      </c>
      <c r="BZ223" s="21">
        <f t="shared" si="290"/>
        <v>0.13521306394664576</v>
      </c>
      <c r="CA223" s="21">
        <f t="shared" si="291"/>
        <v>1.3301878639864737E-2</v>
      </c>
      <c r="CB223" s="21">
        <f t="shared" si="292"/>
        <v>0.13897859429366738</v>
      </c>
      <c r="CC223" s="21">
        <f t="shared" si="293"/>
        <v>2.5252184945023966E-3</v>
      </c>
      <c r="CD223" s="21">
        <f t="shared" si="294"/>
        <v>0.21755305210918116</v>
      </c>
      <c r="CE223" s="21">
        <f t="shared" si="295"/>
        <v>0.22329787803138373</v>
      </c>
      <c r="CF223" s="21">
        <f t="shared" si="296"/>
        <v>2.5867801258267462E-2</v>
      </c>
      <c r="CG223" s="21">
        <f t="shared" si="297"/>
        <v>2.9845127388535033E-2</v>
      </c>
      <c r="CH223" s="21">
        <f t="shared" si="298"/>
        <v>1.3277672885081443E-2</v>
      </c>
      <c r="CI223" s="21">
        <f t="shared" si="299"/>
        <v>0.12712425083240844</v>
      </c>
      <c r="CJ223" s="21">
        <f t="shared" si="300"/>
        <v>1.6451734160119822</v>
      </c>
      <c r="CL223" s="68">
        <f t="shared" si="301"/>
        <v>0.40904881827537481</v>
      </c>
      <c r="CM223" s="19">
        <f t="shared" si="302"/>
        <v>2.7494145002858825E-2</v>
      </c>
      <c r="CN223" s="19">
        <f t="shared" si="303"/>
        <v>8.2187727221128992E-2</v>
      </c>
      <c r="CO223" s="19">
        <f t="shared" si="304"/>
        <v>8.085396050289604E-3</v>
      </c>
      <c r="CP223" s="19">
        <f t="shared" si="305"/>
        <v>8.4476562130794339E-2</v>
      </c>
      <c r="CQ223" s="19">
        <f t="shared" si="306"/>
        <v>1.5349254187584107E-3</v>
      </c>
      <c r="CR223" s="19">
        <f t="shared" si="307"/>
        <v>0.13223715505721292</v>
      </c>
      <c r="CS223" s="19">
        <f t="shared" si="308"/>
        <v>0.13572908233143818</v>
      </c>
      <c r="CT223" s="19">
        <f t="shared" si="309"/>
        <v>1.572344958075779E-2</v>
      </c>
      <c r="CU223" s="19">
        <f t="shared" si="310"/>
        <v>1.814102215490556E-2</v>
      </c>
      <c r="CV223" s="19">
        <f t="shared" si="311"/>
        <v>8.0706828568063473E-3</v>
      </c>
      <c r="CW223" s="19">
        <f t="shared" si="312"/>
        <v>7.7271033919674381E-2</v>
      </c>
      <c r="CX223" s="19">
        <f t="shared" si="313"/>
        <v>1.0000000000000002</v>
      </c>
      <c r="CZ223" s="68">
        <f t="shared" si="314"/>
        <v>2.4859999999999999E-5</v>
      </c>
      <c r="DA223" s="19">
        <f t="shared" si="315"/>
        <v>1.8872999999999997E-5</v>
      </c>
      <c r="DB223" s="19">
        <f t="shared" si="316"/>
        <v>3.5539999999999995E-5</v>
      </c>
      <c r="DC223" s="19">
        <f t="shared" si="317"/>
        <v>4.0279249999999996E-5</v>
      </c>
      <c r="DD223" s="19">
        <f t="shared" si="318"/>
        <v>1.2978999999999997E-5</v>
      </c>
      <c r="DE223" s="19">
        <f t="shared" si="319"/>
        <v>1.2978999999999997E-5</v>
      </c>
      <c r="DF223" s="19">
        <f t="shared" si="320"/>
        <v>1.201775E-5</v>
      </c>
      <c r="DG223" s="19">
        <f t="shared" si="321"/>
        <v>1.66355E-5</v>
      </c>
      <c r="DH223" s="19">
        <f t="shared" si="322"/>
        <v>2.5285999999999998E-5</v>
      </c>
      <c r="DI223" s="19">
        <f t="shared" si="323"/>
        <v>3.7435999999999992E-5</v>
      </c>
      <c r="DJ223" s="19">
        <f t="shared" si="324"/>
        <v>0</v>
      </c>
      <c r="DK223" s="19">
        <f t="shared" si="325"/>
        <v>2.1464499999999998E-5</v>
      </c>
      <c r="DM223" s="68">
        <f t="shared" si="326"/>
        <v>988.56206765826698</v>
      </c>
      <c r="DN223" s="19">
        <f t="shared" si="327"/>
        <v>116.36900878653968</v>
      </c>
      <c r="DO223" s="19">
        <f t="shared" si="328"/>
        <v>235.78673797035208</v>
      </c>
      <c r="DP223" s="19">
        <f t="shared" si="329"/>
        <v>32.05513745342197</v>
      </c>
      <c r="DQ223" s="19">
        <f t="shared" si="330"/>
        <v>467.65089676381649</v>
      </c>
      <c r="DR223" s="19">
        <f t="shared" si="331"/>
        <v>8.3895222441422046</v>
      </c>
      <c r="DS223" s="19">
        <f t="shared" si="332"/>
        <v>443.44052329310233</v>
      </c>
      <c r="DT223" s="19">
        <f t="shared" si="333"/>
        <v>457.55684753371122</v>
      </c>
      <c r="DU223" s="19">
        <f t="shared" si="334"/>
        <v>38.54688916836097</v>
      </c>
      <c r="DV223" s="19">
        <f t="shared" si="335"/>
        <v>45.648153835668992</v>
      </c>
      <c r="DX223" s="19">
        <f t="shared" si="336"/>
        <v>64.871021045565115</v>
      </c>
      <c r="DZ223" s="99">
        <f t="shared" si="337"/>
        <v>2898.8768057529478</v>
      </c>
      <c r="EA223" s="21">
        <f t="shared" si="338"/>
        <v>2.8988768057529479</v>
      </c>
      <c r="EB223" s="92">
        <f t="shared" si="339"/>
        <v>1225</v>
      </c>
    </row>
    <row r="224" spans="1:132" x14ac:dyDescent="0.3">
      <c r="A224" s="19">
        <f>'A. Thermody. result (all suite)'!C180</f>
        <v>1224</v>
      </c>
      <c r="B224" s="19" t="str">
        <f>'A. Thermody. result (all suite)'!A180</f>
        <v>Basanite</v>
      </c>
      <c r="C224" s="24">
        <f>'A. Thermody. result (all suite)'!G180</f>
        <v>95.908700999999994</v>
      </c>
      <c r="D224" s="19">
        <f>'A. Thermody. result (all suite)'!D180</f>
        <v>10000</v>
      </c>
      <c r="E224" s="61">
        <f>'A. Thermody. result (all suite)'!I180</f>
        <v>40.441692000000003</v>
      </c>
      <c r="F224" s="21">
        <f>'A. Thermody. result (all suite)'!J180</f>
        <v>3.6176620000000002</v>
      </c>
      <c r="G224" s="21">
        <f>'A. Thermody. result (all suite)'!K180</f>
        <v>13.803414999999999</v>
      </c>
      <c r="H224" s="21">
        <f>'A. Thermody. result (all suite)'!L180</f>
        <v>2.1268099999999999</v>
      </c>
      <c r="I224" s="21">
        <f>'A. Thermody. result (all suite)'!M180</f>
        <v>9.9819530000000007</v>
      </c>
      <c r="J224" s="21">
        <f>'A. Thermody. result (all suite)'!N180</f>
        <v>0.179151</v>
      </c>
      <c r="K224" s="21">
        <f>'A. Thermody. result (all suite)'!O180</f>
        <v>8.7344469999999994</v>
      </c>
      <c r="L224" s="21">
        <f>'A. Thermody. result (all suite)'!P180</f>
        <v>12.524364</v>
      </c>
      <c r="M224" s="21">
        <f>'A. Thermody. result (all suite)'!Q180</f>
        <v>1.6055330000000001</v>
      </c>
      <c r="N224" s="21">
        <f>'A. Thermody. result (all suite)'!R180</f>
        <v>2.8148960000000001</v>
      </c>
      <c r="O224" s="21">
        <f>'A. Thermody. result (all suite)'!S180</f>
        <v>1.8768860000000001</v>
      </c>
      <c r="P224" s="21">
        <f>'A. Thermody. result (all suite)'!T180</f>
        <v>2.2931900000000001</v>
      </c>
      <c r="Q224" s="21">
        <f t="shared" si="257"/>
        <v>99.999999000000017</v>
      </c>
      <c r="S224" s="19">
        <f t="shared" si="258"/>
        <v>1497</v>
      </c>
      <c r="T224" s="19">
        <f t="shared" si="259"/>
        <v>1</v>
      </c>
      <c r="V224" s="61">
        <f t="shared" si="260"/>
        <v>39.514287153951159</v>
      </c>
      <c r="W224" s="21">
        <f t="shared" si="261"/>
        <v>3.5347021359526019</v>
      </c>
      <c r="X224" s="21">
        <f t="shared" si="262"/>
        <v>13.486876464396113</v>
      </c>
      <c r="Y224" s="21">
        <f t="shared" si="263"/>
        <v>2.0780382052732818</v>
      </c>
      <c r="Z224" s="21">
        <f t="shared" si="264"/>
        <v>9.7530478497102493</v>
      </c>
      <c r="AA224" s="21">
        <f t="shared" si="265"/>
        <v>0.17504272714201727</v>
      </c>
      <c r="AB224" s="21">
        <f t="shared" si="266"/>
        <v>8.5341495328377253</v>
      </c>
      <c r="AC224" s="21">
        <f t="shared" si="267"/>
        <v>12.237156534316327</v>
      </c>
      <c r="AD224" s="21">
        <f t="shared" si="268"/>
        <v>1.568715077429121</v>
      </c>
      <c r="AE224" s="21">
        <f t="shared" si="269"/>
        <v>2.750345085772091</v>
      </c>
      <c r="AF224" s="21">
        <f t="shared" si="270"/>
        <v>1.8338454375061946</v>
      </c>
      <c r="AG224" s="21">
        <f t="shared" si="271"/>
        <v>95.466206204286877</v>
      </c>
      <c r="AH224" s="21"/>
      <c r="AI224" s="61">
        <f t="shared" si="272"/>
        <v>41.390863557932803</v>
      </c>
      <c r="AJ224" s="21">
        <f t="shared" si="273"/>
        <v>3.7025689785857199</v>
      </c>
      <c r="AK224" s="21">
        <f t="shared" si="274"/>
        <v>14.127382872569299</v>
      </c>
      <c r="AL224" s="21">
        <f t="shared" si="275"/>
        <v>2.1767264961032549</v>
      </c>
      <c r="AM224" s="21">
        <f t="shared" si="276"/>
        <v>10.21623068255151</v>
      </c>
      <c r="AN224" s="21">
        <f t="shared" si="277"/>
        <v>0.18335569632613832</v>
      </c>
      <c r="AO224" s="21">
        <f t="shared" si="278"/>
        <v>8.9394455610560364</v>
      </c>
      <c r="AP224" s="21">
        <f t="shared" si="279"/>
        <v>12.818312385987349</v>
      </c>
      <c r="AQ224" s="21">
        <f t="shared" si="280"/>
        <v>1.643215059863433</v>
      </c>
      <c r="AR224" s="21">
        <f t="shared" si="281"/>
        <v>2.8809619603890657</v>
      </c>
      <c r="AS224" s="21">
        <f t="shared" si="282"/>
        <v>1.9209367486353996</v>
      </c>
      <c r="AT224" s="21">
        <f t="shared" si="283"/>
        <v>100.00000000000001</v>
      </c>
      <c r="AU224" s="21"/>
      <c r="AV224" s="21">
        <f>AR224*'[1]diagram lines'!$G$39</f>
        <v>2.3915042617259381</v>
      </c>
      <c r="AW224" s="21">
        <f>AK224*'[1]diagram lines'!$G$40</f>
        <v>7.4771487773178658</v>
      </c>
      <c r="AX224" s="21">
        <f>AQ224*'[1]diagram lines'!$G$38</f>
        <v>1.219022724306561</v>
      </c>
      <c r="AY224" s="21">
        <f>AP224*'[1]diagram lines'!$G$41</f>
        <v>9.1607047754208466</v>
      </c>
      <c r="AZ224" s="21">
        <f t="shared" si="284"/>
        <v>4.5241770202524982</v>
      </c>
      <c r="BA224" s="21">
        <f t="shared" si="285"/>
        <v>0.58546809869081717</v>
      </c>
      <c r="BB224" s="21">
        <f t="shared" si="286"/>
        <v>2.0709300349349506</v>
      </c>
      <c r="BC224" s="86">
        <f t="shared" si="287"/>
        <v>0.48287483552355293</v>
      </c>
      <c r="BX224" s="61">
        <f t="shared" si="288"/>
        <v>0.67313069241011991</v>
      </c>
      <c r="BY224" s="21">
        <f t="shared" si="289"/>
        <v>4.5288708062093147E-2</v>
      </c>
      <c r="BZ224" s="21">
        <f t="shared" si="290"/>
        <v>0.13538068850529619</v>
      </c>
      <c r="CA224" s="21">
        <f t="shared" si="291"/>
        <v>1.3318366835744253E-2</v>
      </c>
      <c r="CB224" s="21">
        <f t="shared" si="292"/>
        <v>0.13892766875434936</v>
      </c>
      <c r="CC224" s="21">
        <f t="shared" si="293"/>
        <v>2.5253876515365097E-3</v>
      </c>
      <c r="CD224" s="21">
        <f t="shared" si="294"/>
        <v>0.2167356575682382</v>
      </c>
      <c r="CE224" s="21">
        <f t="shared" si="295"/>
        <v>0.2233303138373752</v>
      </c>
      <c r="CF224" s="21">
        <f t="shared" si="296"/>
        <v>2.5899870946926924E-2</v>
      </c>
      <c r="CG224" s="21">
        <f t="shared" si="297"/>
        <v>2.9882123142250531E-2</v>
      </c>
      <c r="CH224" s="21">
        <f t="shared" si="298"/>
        <v>1.3222721636701799E-2</v>
      </c>
      <c r="CI224" s="21">
        <f t="shared" si="299"/>
        <v>0.12725804661487236</v>
      </c>
      <c r="CJ224" s="21">
        <f t="shared" si="300"/>
        <v>1.6449002459655044</v>
      </c>
      <c r="CL224" s="68">
        <f t="shared" si="301"/>
        <v>0.40922280488505458</v>
      </c>
      <c r="CM224" s="19">
        <f t="shared" si="302"/>
        <v>2.7532799130630628E-2</v>
      </c>
      <c r="CN224" s="19">
        <f t="shared" si="303"/>
        <v>8.2303281817452709E-2</v>
      </c>
      <c r="CO224" s="19">
        <f t="shared" si="304"/>
        <v>8.096762626433187E-3</v>
      </c>
      <c r="CP224" s="19">
        <f t="shared" si="305"/>
        <v>8.445963157650524E-2</v>
      </c>
      <c r="CQ224" s="19">
        <f t="shared" si="306"/>
        <v>1.535283162447451E-3</v>
      </c>
      <c r="CR224" s="19">
        <f t="shared" si="307"/>
        <v>0.13176218928766786</v>
      </c>
      <c r="CS224" s="19">
        <f t="shared" si="308"/>
        <v>0.13577134199179802</v>
      </c>
      <c r="CT224" s="19">
        <f t="shared" si="309"/>
        <v>1.5745557221753907E-2</v>
      </c>
      <c r="CU224" s="19">
        <f t="shared" si="310"/>
        <v>1.816652603435576E-2</v>
      </c>
      <c r="CV224" s="19">
        <f t="shared" si="311"/>
        <v>8.0386161222442271E-3</v>
      </c>
      <c r="CW224" s="19">
        <f t="shared" si="312"/>
        <v>7.7365206143656398E-2</v>
      </c>
      <c r="CX224" s="19">
        <f t="shared" si="313"/>
        <v>0.99999999999999989</v>
      </c>
      <c r="CZ224" s="68">
        <f t="shared" si="314"/>
        <v>2.4859999999999999E-5</v>
      </c>
      <c r="DA224" s="19">
        <f t="shared" si="315"/>
        <v>1.8865759999999995E-5</v>
      </c>
      <c r="DB224" s="19">
        <f t="shared" si="316"/>
        <v>3.5539999999999995E-5</v>
      </c>
      <c r="DC224" s="19">
        <f t="shared" si="317"/>
        <v>4.0270159999999997E-5</v>
      </c>
      <c r="DD224" s="19">
        <f t="shared" si="318"/>
        <v>1.2976079999999998E-5</v>
      </c>
      <c r="DE224" s="19">
        <f t="shared" si="319"/>
        <v>1.2976079999999998E-5</v>
      </c>
      <c r="DF224" s="19">
        <f t="shared" si="320"/>
        <v>1.201448E-5</v>
      </c>
      <c r="DG224" s="19">
        <f t="shared" si="321"/>
        <v>1.6631759999999999E-5</v>
      </c>
      <c r="DH224" s="19">
        <f t="shared" si="322"/>
        <v>2.5278319999999996E-5</v>
      </c>
      <c r="DI224" s="19">
        <f t="shared" si="323"/>
        <v>3.7423919999999994E-5</v>
      </c>
      <c r="DJ224" s="19">
        <f t="shared" si="324"/>
        <v>0</v>
      </c>
      <c r="DK224" s="19">
        <f t="shared" si="325"/>
        <v>2.145504E-5</v>
      </c>
      <c r="DM224" s="68">
        <f t="shared" si="326"/>
        <v>988.98254696275467</v>
      </c>
      <c r="DN224" s="19">
        <f t="shared" si="327"/>
        <v>116.57733346309797</v>
      </c>
      <c r="DO224" s="19">
        <f t="shared" si="328"/>
        <v>236.11825025625993</v>
      </c>
      <c r="DP224" s="19">
        <f t="shared" si="329"/>
        <v>32.107446899021902</v>
      </c>
      <c r="DQ224" s="19">
        <f t="shared" si="330"/>
        <v>467.66238561814521</v>
      </c>
      <c r="DR224" s="19">
        <f t="shared" si="331"/>
        <v>8.3933659120491075</v>
      </c>
      <c r="DS224" s="19">
        <f t="shared" si="332"/>
        <v>441.96804425102164</v>
      </c>
      <c r="DT224" s="19">
        <f t="shared" si="333"/>
        <v>457.80223252981244</v>
      </c>
      <c r="DU224" s="19">
        <f t="shared" si="334"/>
        <v>38.612814940887091</v>
      </c>
      <c r="DV224" s="19">
        <f t="shared" si="335"/>
        <v>45.727084507350192</v>
      </c>
      <c r="DX224" s="19">
        <f t="shared" si="336"/>
        <v>64.978718972730334</v>
      </c>
      <c r="DZ224" s="99">
        <f t="shared" si="337"/>
        <v>2898.9302243131306</v>
      </c>
      <c r="EA224" s="21">
        <f t="shared" si="338"/>
        <v>2.8989302243131307</v>
      </c>
      <c r="EB224" s="92">
        <f t="shared" si="339"/>
        <v>1224</v>
      </c>
    </row>
    <row r="225" spans="1:132" x14ac:dyDescent="0.3">
      <c r="A225" s="19">
        <f>'A. Thermody. result (all suite)'!C181</f>
        <v>1223</v>
      </c>
      <c r="B225" s="19" t="str">
        <f>'A. Thermody. result (all suite)'!A181</f>
        <v>Basanite</v>
      </c>
      <c r="C225" s="24">
        <f>'A. Thermody. result (all suite)'!G181</f>
        <v>95.516825999999995</v>
      </c>
      <c r="D225" s="19">
        <f>'A. Thermody. result (all suite)'!D181</f>
        <v>10000</v>
      </c>
      <c r="E225" s="61">
        <f>'A. Thermody. result (all suite)'!I181</f>
        <v>40.456856000000002</v>
      </c>
      <c r="F225" s="21">
        <f>'A. Thermody. result (all suite)'!J181</f>
        <v>3.6222089999999998</v>
      </c>
      <c r="G225" s="21">
        <f>'A. Thermody. result (all suite)'!K181</f>
        <v>13.836997999999999</v>
      </c>
      <c r="H225" s="21">
        <f>'A. Thermody. result (all suite)'!L181</f>
        <v>2.1272920000000002</v>
      </c>
      <c r="I225" s="21">
        <f>'A. Thermody. result (all suite)'!M181</f>
        <v>9.995749</v>
      </c>
      <c r="J225" s="21">
        <f>'A. Thermody. result (all suite)'!N181</f>
        <v>0.17965500000000001</v>
      </c>
      <c r="K225" s="21">
        <f>'A. Thermody. result (all suite)'!O181</f>
        <v>8.6905020000000004</v>
      </c>
      <c r="L225" s="21">
        <f>'A. Thermody. result (all suite)'!P181</f>
        <v>12.490783</v>
      </c>
      <c r="M225" s="21">
        <f>'A. Thermody. result (all suite)'!Q181</f>
        <v>1.6113919999999999</v>
      </c>
      <c r="N225" s="21">
        <f>'A. Thermody. result (all suite)'!R181</f>
        <v>2.826444</v>
      </c>
      <c r="O225" s="21">
        <f>'A. Thermody. result (all suite)'!S181</f>
        <v>1.860538</v>
      </c>
      <c r="P225" s="21">
        <f>'A. Thermody. result (all suite)'!T181</f>
        <v>2.3015810000000001</v>
      </c>
      <c r="Q225" s="21">
        <f t="shared" si="257"/>
        <v>99.999998999999974</v>
      </c>
      <c r="S225" s="19">
        <f t="shared" si="258"/>
        <v>1496</v>
      </c>
      <c r="T225" s="19">
        <f t="shared" si="259"/>
        <v>1</v>
      </c>
      <c r="V225" s="61">
        <f t="shared" si="260"/>
        <v>39.525708679795173</v>
      </c>
      <c r="W225" s="21">
        <f t="shared" si="261"/>
        <v>3.5388409250420292</v>
      </c>
      <c r="X225" s="21">
        <f t="shared" si="262"/>
        <v>13.518528279876922</v>
      </c>
      <c r="Y225" s="21">
        <f t="shared" si="263"/>
        <v>2.0783306510238666</v>
      </c>
      <c r="Z225" s="21">
        <f t="shared" si="264"/>
        <v>9.7656887379077073</v>
      </c>
      <c r="AA225" s="21">
        <f t="shared" si="265"/>
        <v>0.17552009461310095</v>
      </c>
      <c r="AB225" s="21">
        <f t="shared" si="266"/>
        <v>8.4904830551631907</v>
      </c>
      <c r="AC225" s="21">
        <f t="shared" si="267"/>
        <v>12.203297508845916</v>
      </c>
      <c r="AD225" s="21">
        <f t="shared" si="268"/>
        <v>1.5743045075216051</v>
      </c>
      <c r="AE225" s="21">
        <f t="shared" si="269"/>
        <v>2.7613911012698313</v>
      </c>
      <c r="AF225" s="21">
        <f t="shared" si="270"/>
        <v>1.8177162104660023</v>
      </c>
      <c r="AG225" s="21">
        <f t="shared" si="271"/>
        <v>95.449809751525365</v>
      </c>
      <c r="AH225" s="21"/>
      <c r="AI225" s="61">
        <f t="shared" si="272"/>
        <v>41.40993971877824</v>
      </c>
      <c r="AJ225" s="21">
        <f t="shared" si="273"/>
        <v>3.7075410985672241</v>
      </c>
      <c r="AK225" s="21">
        <f t="shared" si="274"/>
        <v>14.162970376859116</v>
      </c>
      <c r="AL225" s="21">
        <f t="shared" si="275"/>
        <v>2.1774068030456739</v>
      </c>
      <c r="AM225" s="21">
        <f t="shared" si="276"/>
        <v>10.231229127988538</v>
      </c>
      <c r="AN225" s="21">
        <f t="shared" si="277"/>
        <v>0.18388731739750377</v>
      </c>
      <c r="AO225" s="21">
        <f t="shared" si="278"/>
        <v>8.8952330835080637</v>
      </c>
      <c r="AP225" s="21">
        <f t="shared" si="279"/>
        <v>12.785041207115551</v>
      </c>
      <c r="AQ225" s="21">
        <f t="shared" si="280"/>
        <v>1.6493532167532126</v>
      </c>
      <c r="AR225" s="21">
        <f t="shared" si="281"/>
        <v>2.8930294449598968</v>
      </c>
      <c r="AS225" s="21">
        <f t="shared" si="282"/>
        <v>1.9043686050269508</v>
      </c>
      <c r="AT225" s="21">
        <f t="shared" si="283"/>
        <v>99.999999999999972</v>
      </c>
      <c r="AU225" s="21"/>
      <c r="AV225" s="21">
        <f>AR225*'[1]diagram lines'!$G$39</f>
        <v>2.4015215549690452</v>
      </c>
      <c r="AW225" s="21">
        <f>AK225*'[1]diagram lines'!$G$40</f>
        <v>7.4959840468499932</v>
      </c>
      <c r="AX225" s="21">
        <f>AQ225*'[1]diagram lines'!$G$38</f>
        <v>1.2235763295629674</v>
      </c>
      <c r="AY225" s="21">
        <f>AP225*'[1]diagram lines'!$G$41</f>
        <v>9.1369272735159974</v>
      </c>
      <c r="AZ225" s="21">
        <f t="shared" si="284"/>
        <v>4.5423826617131091</v>
      </c>
      <c r="BA225" s="21">
        <f t="shared" si="285"/>
        <v>0.58736634303865665</v>
      </c>
      <c r="BB225" s="21">
        <f t="shared" si="286"/>
        <v>2.0678018320097582</v>
      </c>
      <c r="BC225" s="86">
        <f t="shared" si="287"/>
        <v>0.48360533612066214</v>
      </c>
      <c r="BX225" s="61">
        <f t="shared" si="288"/>
        <v>0.67338308921438084</v>
      </c>
      <c r="BY225" s="21">
        <f t="shared" si="289"/>
        <v>4.5345630946419628E-2</v>
      </c>
      <c r="BZ225" s="21">
        <f t="shared" si="290"/>
        <v>0.13571006276971362</v>
      </c>
      <c r="CA225" s="21">
        <f t="shared" si="291"/>
        <v>1.3321385183793602E-2</v>
      </c>
      <c r="CB225" s="21">
        <f t="shared" si="292"/>
        <v>0.13911967988865692</v>
      </c>
      <c r="CC225" s="21">
        <f t="shared" si="293"/>
        <v>2.53249224696927E-3</v>
      </c>
      <c r="CD225" s="21">
        <f t="shared" si="294"/>
        <v>0.21564521091811417</v>
      </c>
      <c r="CE225" s="21">
        <f t="shared" si="295"/>
        <v>0.22273150855920115</v>
      </c>
      <c r="CF225" s="21">
        <f t="shared" si="296"/>
        <v>2.5994386191321179E-2</v>
      </c>
      <c r="CG225" s="21">
        <f t="shared" si="297"/>
        <v>3.0004713375796178E-2</v>
      </c>
      <c r="CH225" s="21">
        <f t="shared" si="298"/>
        <v>1.3107549456123543E-2</v>
      </c>
      <c r="CI225" s="21">
        <f t="shared" si="299"/>
        <v>0.12772369589345173</v>
      </c>
      <c r="CJ225" s="21">
        <f t="shared" si="300"/>
        <v>1.6446194046439417</v>
      </c>
      <c r="CL225" s="68">
        <f t="shared" si="301"/>
        <v>0.4094461535069675</v>
      </c>
      <c r="CM225" s="19">
        <f t="shared" si="302"/>
        <v>2.7572112318738514E-2</v>
      </c>
      <c r="CN225" s="19">
        <f t="shared" si="303"/>
        <v>8.2517610084440599E-2</v>
      </c>
      <c r="CO225" s="19">
        <f t="shared" si="304"/>
        <v>8.0999805463669982E-3</v>
      </c>
      <c r="CP225" s="19">
        <f t="shared" si="305"/>
        <v>8.4590805322995788E-2</v>
      </c>
      <c r="CQ225" s="19">
        <f t="shared" si="306"/>
        <v>1.5398652355786545E-3</v>
      </c>
      <c r="CR225" s="19">
        <f t="shared" si="307"/>
        <v>0.13112165058322484</v>
      </c>
      <c r="CS225" s="19">
        <f t="shared" si="308"/>
        <v>0.13543042720417267</v>
      </c>
      <c r="CT225" s="19">
        <f t="shared" si="309"/>
        <v>1.5805715363639974E-2</v>
      </c>
      <c r="CU225" s="19">
        <f t="shared" si="310"/>
        <v>1.8244168402167287E-2</v>
      </c>
      <c r="CV225" s="19">
        <f t="shared" si="311"/>
        <v>7.9699591401582136E-3</v>
      </c>
      <c r="CW225" s="19">
        <f t="shared" si="312"/>
        <v>7.7661552291549044E-2</v>
      </c>
      <c r="CX225" s="19">
        <f t="shared" si="313"/>
        <v>1</v>
      </c>
      <c r="CZ225" s="68">
        <f t="shared" si="314"/>
        <v>2.4859999999999999E-5</v>
      </c>
      <c r="DA225" s="19">
        <f t="shared" si="315"/>
        <v>1.8858519999999997E-5</v>
      </c>
      <c r="DB225" s="19">
        <f t="shared" si="316"/>
        <v>3.5539999999999995E-5</v>
      </c>
      <c r="DC225" s="19">
        <f t="shared" si="317"/>
        <v>4.0261069999999998E-5</v>
      </c>
      <c r="DD225" s="19">
        <f t="shared" si="318"/>
        <v>1.2973159999999999E-5</v>
      </c>
      <c r="DE225" s="19">
        <f t="shared" si="319"/>
        <v>1.2973159999999999E-5</v>
      </c>
      <c r="DF225" s="19">
        <f t="shared" si="320"/>
        <v>1.201121E-5</v>
      </c>
      <c r="DG225" s="19">
        <f t="shared" si="321"/>
        <v>1.6628019999999999E-5</v>
      </c>
      <c r="DH225" s="19">
        <f t="shared" si="322"/>
        <v>2.5270639999999998E-5</v>
      </c>
      <c r="DI225" s="19">
        <f t="shared" si="323"/>
        <v>3.7411839999999989E-5</v>
      </c>
      <c r="DJ225" s="19">
        <f t="shared" si="324"/>
        <v>0</v>
      </c>
      <c r="DK225" s="19">
        <f t="shared" si="325"/>
        <v>2.1445579999999999E-5</v>
      </c>
      <c r="DM225" s="68">
        <f t="shared" si="326"/>
        <v>989.52232110613875</v>
      </c>
      <c r="DN225" s="19">
        <f t="shared" si="327"/>
        <v>116.78860971172885</v>
      </c>
      <c r="DO225" s="19">
        <f t="shared" si="328"/>
        <v>236.73313236380312</v>
      </c>
      <c r="DP225" s="19">
        <f t="shared" si="329"/>
        <v>32.127459440331464</v>
      </c>
      <c r="DQ225" s="19">
        <f t="shared" si="330"/>
        <v>468.49413423231101</v>
      </c>
      <c r="DR225" s="19">
        <f t="shared" si="331"/>
        <v>8.4203108426898119</v>
      </c>
      <c r="DS225" s="19">
        <f t="shared" si="332"/>
        <v>439.93923330821457</v>
      </c>
      <c r="DT225" s="19">
        <f t="shared" si="333"/>
        <v>456.75542593826589</v>
      </c>
      <c r="DU225" s="19">
        <f t="shared" si="334"/>
        <v>38.772120349624792</v>
      </c>
      <c r="DV225" s="19">
        <f t="shared" si="335"/>
        <v>45.937346665765673</v>
      </c>
      <c r="DX225" s="19">
        <f t="shared" si="336"/>
        <v>65.256391866935473</v>
      </c>
      <c r="DZ225" s="99">
        <f t="shared" si="337"/>
        <v>2898.746485825809</v>
      </c>
      <c r="EA225" s="21">
        <f t="shared" si="338"/>
        <v>2.898746485825809</v>
      </c>
      <c r="EB225" s="92">
        <f t="shared" si="339"/>
        <v>1223</v>
      </c>
    </row>
    <row r="226" spans="1:132" x14ac:dyDescent="0.3">
      <c r="A226" s="19">
        <f>'A. Thermody. result (all suite)'!C182</f>
        <v>1222</v>
      </c>
      <c r="B226" s="19" t="str">
        <f>'A. Thermody. result (all suite)'!A182</f>
        <v>Basanite</v>
      </c>
      <c r="C226" s="24">
        <f>'A. Thermody. result (all suite)'!G182</f>
        <v>94.816107000000002</v>
      </c>
      <c r="D226" s="19">
        <f>'A. Thermody. result (all suite)'!D182</f>
        <v>10000</v>
      </c>
      <c r="E226" s="61">
        <f>'A. Thermody. result (all suite)'!I182</f>
        <v>40.468890000000002</v>
      </c>
      <c r="F226" s="21">
        <f>'A. Thermody. result (all suite)'!J182</f>
        <v>3.624676</v>
      </c>
      <c r="G226" s="21">
        <f>'A. Thermody. result (all suite)'!K182</f>
        <v>13.886075999999999</v>
      </c>
      <c r="H226" s="21">
        <f>'A. Thermody. result (all suite)'!L182</f>
        <v>2.1241279999999998</v>
      </c>
      <c r="I226" s="21">
        <f>'A. Thermody. result (all suite)'!M182</f>
        <v>10.029762</v>
      </c>
      <c r="J226" s="21">
        <f>'A. Thermody. result (all suite)'!N182</f>
        <v>0.18074399999999999</v>
      </c>
      <c r="K226" s="21">
        <f>'A. Thermody. result (all suite)'!O182</f>
        <v>8.6338340000000002</v>
      </c>
      <c r="L226" s="21">
        <f>'A. Thermody. result (all suite)'!P182</f>
        <v>12.422022999999999</v>
      </c>
      <c r="M226" s="21">
        <f>'A. Thermody. result (all suite)'!Q182</f>
        <v>1.621642</v>
      </c>
      <c r="N226" s="21">
        <f>'A. Thermody. result (all suite)'!R182</f>
        <v>2.8473329999999999</v>
      </c>
      <c r="O226" s="21">
        <f>'A. Thermody. result (all suite)'!S182</f>
        <v>1.843599</v>
      </c>
      <c r="P226" s="21">
        <f>'A. Thermody. result (all suite)'!T182</f>
        <v>2.3172920000000001</v>
      </c>
      <c r="Q226" s="21">
        <f t="shared" si="257"/>
        <v>99.999999000000003</v>
      </c>
      <c r="S226" s="19">
        <f t="shared" si="258"/>
        <v>1495</v>
      </c>
      <c r="T226" s="19">
        <f t="shared" si="259"/>
        <v>1</v>
      </c>
      <c r="V226" s="61">
        <f t="shared" si="260"/>
        <v>39.531107640163384</v>
      </c>
      <c r="W226" s="21">
        <f t="shared" si="261"/>
        <v>3.5406816721861372</v>
      </c>
      <c r="X226" s="21">
        <f t="shared" si="262"/>
        <v>13.56429506852027</v>
      </c>
      <c r="Y226" s="21">
        <f t="shared" si="263"/>
        <v>2.0749057512940174</v>
      </c>
      <c r="Z226" s="21">
        <f t="shared" si="264"/>
        <v>9.7973431252307712</v>
      </c>
      <c r="AA226" s="21">
        <f t="shared" si="265"/>
        <v>0.17655563370563632</v>
      </c>
      <c r="AB226" s="21">
        <f t="shared" si="266"/>
        <v>8.4337628534240086</v>
      </c>
      <c r="AC226" s="21">
        <f t="shared" si="267"/>
        <v>12.134168451904296</v>
      </c>
      <c r="AD226" s="21">
        <f t="shared" si="268"/>
        <v>1.5840638192895784</v>
      </c>
      <c r="AE226" s="21">
        <f t="shared" si="269"/>
        <v>2.7813519795178299</v>
      </c>
      <c r="AF226" s="21">
        <f t="shared" si="270"/>
        <v>1.8008774274337043</v>
      </c>
      <c r="AG226" s="21">
        <f t="shared" si="271"/>
        <v>95.419113422669653</v>
      </c>
      <c r="AH226" s="21"/>
      <c r="AI226" s="61">
        <f t="shared" si="272"/>
        <v>41.428919450399746</v>
      </c>
      <c r="AJ226" s="21">
        <f t="shared" si="273"/>
        <v>3.7106629323857696</v>
      </c>
      <c r="AK226" s="21">
        <f t="shared" si="274"/>
        <v>14.215490567844313</v>
      </c>
      <c r="AL226" s="21">
        <f t="shared" si="275"/>
        <v>2.1745179522922102</v>
      </c>
      <c r="AM226" s="21">
        <f t="shared" si="276"/>
        <v>10.267694567473439</v>
      </c>
      <c r="AN226" s="21">
        <f t="shared" si="277"/>
        <v>0.1850317272636598</v>
      </c>
      <c r="AO226" s="21">
        <f t="shared" si="278"/>
        <v>8.8386514513771584</v>
      </c>
      <c r="AP226" s="21">
        <f t="shared" si="279"/>
        <v>12.716706345986088</v>
      </c>
      <c r="AQ226" s="21">
        <f t="shared" si="280"/>
        <v>1.6601116510827241</v>
      </c>
      <c r="AR226" s="21">
        <f t="shared" si="281"/>
        <v>2.914879293834475</v>
      </c>
      <c r="AS226" s="21">
        <f t="shared" si="282"/>
        <v>1.8873340600603947</v>
      </c>
      <c r="AT226" s="21">
        <f t="shared" si="283"/>
        <v>99.999999999999986</v>
      </c>
      <c r="AU226" s="21"/>
      <c r="AV226" s="21">
        <f>AR226*'[1]diagram lines'!$G$39</f>
        <v>2.419659249051811</v>
      </c>
      <c r="AW226" s="21">
        <f>AK226*'[1]diagram lines'!$G$40</f>
        <v>7.523781218155654</v>
      </c>
      <c r="AX226" s="21">
        <f>AQ226*'[1]diagram lines'!$G$38</f>
        <v>1.231557497850656</v>
      </c>
      <c r="AY226" s="21">
        <f>AP226*'[1]diagram lines'!$G$41</f>
        <v>9.0880912434812871</v>
      </c>
      <c r="AZ226" s="21">
        <f t="shared" si="284"/>
        <v>4.5749909449171993</v>
      </c>
      <c r="BA226" s="21">
        <f t="shared" si="285"/>
        <v>0.59059575479570536</v>
      </c>
      <c r="BB226" s="21">
        <f t="shared" si="286"/>
        <v>2.0606230031505257</v>
      </c>
      <c r="BC226" s="86">
        <f t="shared" si="287"/>
        <v>0.4852901275347703</v>
      </c>
      <c r="BX226" s="61">
        <f t="shared" si="288"/>
        <v>0.67358338881491353</v>
      </c>
      <c r="BY226" s="21">
        <f t="shared" si="289"/>
        <v>4.537651477215824E-2</v>
      </c>
      <c r="BZ226" s="21">
        <f t="shared" si="290"/>
        <v>0.13619140839544919</v>
      </c>
      <c r="CA226" s="21">
        <f t="shared" si="291"/>
        <v>1.3301571795353496E-2</v>
      </c>
      <c r="CB226" s="21">
        <f t="shared" si="292"/>
        <v>0.13959306889352818</v>
      </c>
      <c r="CC226" s="21">
        <f t="shared" si="293"/>
        <v>2.5478432478150551E-3</v>
      </c>
      <c r="CD226" s="21">
        <f t="shared" si="294"/>
        <v>0.21423905707196031</v>
      </c>
      <c r="CE226" s="21">
        <f t="shared" si="295"/>
        <v>0.22150540299572039</v>
      </c>
      <c r="CF226" s="21">
        <f t="shared" si="296"/>
        <v>2.6159735441200194E-2</v>
      </c>
      <c r="CG226" s="21">
        <f t="shared" si="297"/>
        <v>3.0226464968152865E-2</v>
      </c>
      <c r="CH226" s="21">
        <f t="shared" si="298"/>
        <v>1.2988213661725753E-2</v>
      </c>
      <c r="CI226" s="21">
        <f t="shared" si="299"/>
        <v>0.12859556048834631</v>
      </c>
      <c r="CJ226" s="21">
        <f t="shared" si="300"/>
        <v>1.6443082305463235</v>
      </c>
      <c r="CL226" s="68">
        <f t="shared" si="301"/>
        <v>0.40964545229522725</v>
      </c>
      <c r="CM226" s="19">
        <f t="shared" si="302"/>
        <v>2.7596112413231573E-2</v>
      </c>
      <c r="CN226" s="19">
        <f t="shared" si="303"/>
        <v>8.2825960404150883E-2</v>
      </c>
      <c r="CO226" s="19">
        <f t="shared" si="304"/>
        <v>8.0894637320729299E-3</v>
      </c>
      <c r="CP226" s="19">
        <f t="shared" si="305"/>
        <v>8.489470909426039E-2</v>
      </c>
      <c r="CQ226" s="19">
        <f t="shared" si="306"/>
        <v>1.5494924859486539E-3</v>
      </c>
      <c r="CR226" s="19">
        <f t="shared" si="307"/>
        <v>0.13029130006895309</v>
      </c>
      <c r="CS226" s="19">
        <f t="shared" si="308"/>
        <v>0.13471038998699467</v>
      </c>
      <c r="CT226" s="19">
        <f t="shared" si="309"/>
        <v>1.5909265036342116E-2</v>
      </c>
      <c r="CU226" s="19">
        <f t="shared" si="310"/>
        <v>1.8382481098516479E-2</v>
      </c>
      <c r="CV226" s="19">
        <f t="shared" si="311"/>
        <v>7.8988923247135991E-3</v>
      </c>
      <c r="CW226" s="19">
        <f t="shared" si="312"/>
        <v>7.820648105958837E-2</v>
      </c>
      <c r="CX226" s="19">
        <f t="shared" si="313"/>
        <v>1</v>
      </c>
      <c r="CZ226" s="68">
        <f t="shared" si="314"/>
        <v>2.4859999999999999E-5</v>
      </c>
      <c r="DA226" s="19">
        <f t="shared" si="315"/>
        <v>1.8851279999999995E-5</v>
      </c>
      <c r="DB226" s="19">
        <f t="shared" si="316"/>
        <v>3.5539999999999995E-5</v>
      </c>
      <c r="DC226" s="19">
        <f t="shared" si="317"/>
        <v>4.0251979999999999E-5</v>
      </c>
      <c r="DD226" s="19">
        <f t="shared" si="318"/>
        <v>1.2970239999999998E-5</v>
      </c>
      <c r="DE226" s="19">
        <f t="shared" si="319"/>
        <v>1.2970239999999998E-5</v>
      </c>
      <c r="DF226" s="19">
        <f t="shared" si="320"/>
        <v>1.200794E-5</v>
      </c>
      <c r="DG226" s="19">
        <f t="shared" si="321"/>
        <v>1.6624279999999998E-5</v>
      </c>
      <c r="DH226" s="19">
        <f t="shared" si="322"/>
        <v>2.5262959999999999E-5</v>
      </c>
      <c r="DI226" s="19">
        <f t="shared" si="323"/>
        <v>3.7399759999999991E-5</v>
      </c>
      <c r="DJ226" s="19">
        <f t="shared" si="324"/>
        <v>0</v>
      </c>
      <c r="DK226" s="19">
        <f t="shared" si="325"/>
        <v>2.1436119999999998E-5</v>
      </c>
      <c r="DM226" s="68">
        <f t="shared" si="326"/>
        <v>990.00397320584284</v>
      </c>
      <c r="DN226" s="19">
        <f t="shared" si="327"/>
        <v>116.93516087867448</v>
      </c>
      <c r="DO226" s="19">
        <f t="shared" si="328"/>
        <v>237.61775247065913</v>
      </c>
      <c r="DP226" s="19">
        <f t="shared" si="329"/>
        <v>32.092991782633455</v>
      </c>
      <c r="DQ226" s="19">
        <f t="shared" si="330"/>
        <v>470.28311337512719</v>
      </c>
      <c r="DR226" s="19">
        <f t="shared" si="331"/>
        <v>8.4748622194498733</v>
      </c>
      <c r="DS226" s="19">
        <f t="shared" si="332"/>
        <v>437.27228756795995</v>
      </c>
      <c r="DT226" s="19">
        <f t="shared" si="333"/>
        <v>454.42922463232458</v>
      </c>
      <c r="DU226" s="19">
        <f t="shared" si="334"/>
        <v>39.037996323583933</v>
      </c>
      <c r="DV226" s="19">
        <f t="shared" si="335"/>
        <v>46.300556995024913</v>
      </c>
      <c r="DX226" s="19">
        <f t="shared" si="336"/>
        <v>65.743277640439715</v>
      </c>
      <c r="DZ226" s="99">
        <f t="shared" si="337"/>
        <v>2898.1911970917204</v>
      </c>
      <c r="EA226" s="21">
        <f t="shared" si="338"/>
        <v>2.8981911970917205</v>
      </c>
      <c r="EB226" s="92">
        <f t="shared" si="339"/>
        <v>1222</v>
      </c>
    </row>
    <row r="227" spans="1:132" x14ac:dyDescent="0.3">
      <c r="A227" s="19">
        <f>'A. Thermody. result (all suite)'!C183</f>
        <v>1221</v>
      </c>
      <c r="B227" s="19" t="str">
        <f>'A. Thermody. result (all suite)'!A183</f>
        <v>Basanite</v>
      </c>
      <c r="C227" s="24">
        <f>'A. Thermody. result (all suite)'!G183</f>
        <v>94.116952999999995</v>
      </c>
      <c r="D227" s="19">
        <f>'A. Thermody. result (all suite)'!D183</f>
        <v>10000</v>
      </c>
      <c r="E227" s="61">
        <f>'A. Thermody. result (all suite)'!I183</f>
        <v>40.482239</v>
      </c>
      <c r="F227" s="21">
        <f>'A. Thermody. result (all suite)'!J183</f>
        <v>3.6261589999999999</v>
      </c>
      <c r="G227" s="21">
        <f>'A. Thermody. result (all suite)'!K183</f>
        <v>13.934842</v>
      </c>
      <c r="H227" s="21">
        <f>'A. Thermody. result (all suite)'!L183</f>
        <v>2.120743</v>
      </c>
      <c r="I227" s="21">
        <f>'A. Thermody. result (all suite)'!M183</f>
        <v>10.063962</v>
      </c>
      <c r="J227" s="21">
        <f>'A. Thermody. result (all suite)'!N183</f>
        <v>0.18184400000000001</v>
      </c>
      <c r="K227" s="21">
        <f>'A. Thermody. result (all suite)'!O183</f>
        <v>8.5768330000000006</v>
      </c>
      <c r="L227" s="21">
        <f>'A. Thermody. result (all suite)'!P183</f>
        <v>12.352783000000001</v>
      </c>
      <c r="M227" s="21">
        <f>'A. Thermody. result (all suite)'!Q183</f>
        <v>1.6320159999999999</v>
      </c>
      <c r="N227" s="21">
        <f>'A. Thermody. result (all suite)'!R183</f>
        <v>2.868484</v>
      </c>
      <c r="O227" s="21">
        <f>'A. Thermody. result (all suite)'!S183</f>
        <v>1.8268740000000001</v>
      </c>
      <c r="P227" s="21">
        <f>'A. Thermody. result (all suite)'!T183</f>
        <v>2.3332190000000002</v>
      </c>
      <c r="Q227" s="21">
        <f t="shared" si="257"/>
        <v>99.999997999999977</v>
      </c>
      <c r="S227" s="19">
        <f t="shared" si="258"/>
        <v>1494</v>
      </c>
      <c r="T227" s="19">
        <f t="shared" si="259"/>
        <v>1</v>
      </c>
      <c r="V227" s="61">
        <f t="shared" si="260"/>
        <v>39.537699689135806</v>
      </c>
      <c r="W227" s="21">
        <f t="shared" si="261"/>
        <v>3.5415527675496654</v>
      </c>
      <c r="X227" s="21">
        <f t="shared" si="262"/>
        <v>13.609711612333411</v>
      </c>
      <c r="Y227" s="21">
        <f t="shared" si="263"/>
        <v>2.0712614203931987</v>
      </c>
      <c r="Z227" s="21">
        <f t="shared" si="264"/>
        <v>9.829147721766935</v>
      </c>
      <c r="AA227" s="21">
        <f t="shared" si="265"/>
        <v>0.17760118115678364</v>
      </c>
      <c r="AB227" s="21">
        <f t="shared" si="266"/>
        <v>8.3767166988434045</v>
      </c>
      <c r="AC227" s="21">
        <f t="shared" si="267"/>
        <v>12.06456551425088</v>
      </c>
      <c r="AD227" s="21">
        <f t="shared" si="268"/>
        <v>1.5939374918433897</v>
      </c>
      <c r="AE227" s="21">
        <f t="shared" si="269"/>
        <v>2.8015559849614795</v>
      </c>
      <c r="AF227" s="21">
        <f t="shared" si="270"/>
        <v>1.7842490278734409</v>
      </c>
      <c r="AG227" s="21">
        <f t="shared" si="271"/>
        <v>95.387999110108424</v>
      </c>
      <c r="AH227" s="21"/>
      <c r="AI227" s="61">
        <f t="shared" si="272"/>
        <v>41.449343793758153</v>
      </c>
      <c r="AJ227" s="21">
        <f t="shared" si="273"/>
        <v>3.7127865146448609</v>
      </c>
      <c r="AK227" s="21">
        <f t="shared" si="274"/>
        <v>14.26773990365751</v>
      </c>
      <c r="AL227" s="21">
        <f t="shared" si="275"/>
        <v>2.1714067175287921</v>
      </c>
      <c r="AM227" s="21">
        <f t="shared" si="276"/>
        <v>10.304386100415984</v>
      </c>
      <c r="AN227" s="21">
        <f t="shared" si="277"/>
        <v>0.18618818175625507</v>
      </c>
      <c r="AO227" s="21">
        <f t="shared" si="278"/>
        <v>8.7817301725492527</v>
      </c>
      <c r="AP227" s="21">
        <f t="shared" si="279"/>
        <v>12.647886135366454</v>
      </c>
      <c r="AQ227" s="21">
        <f t="shared" si="280"/>
        <v>1.6710042214047005</v>
      </c>
      <c r="AR227" s="21">
        <f t="shared" si="281"/>
        <v>2.9370109564071925</v>
      </c>
      <c r="AS227" s="21">
        <f t="shared" si="282"/>
        <v>1.8705173025108155</v>
      </c>
      <c r="AT227" s="21">
        <f t="shared" si="283"/>
        <v>99.999999999999957</v>
      </c>
      <c r="AU227" s="21"/>
      <c r="AV227" s="21">
        <f>AR227*'[1]diagram lines'!$G$39</f>
        <v>2.4380308784205607</v>
      </c>
      <c r="AW227" s="21">
        <f>AK227*'[1]diagram lines'!$G$40</f>
        <v>7.5514350349252046</v>
      </c>
      <c r="AX227" s="21">
        <f>AQ227*'[1]diagram lines'!$G$38</f>
        <v>1.2396381752208476</v>
      </c>
      <c r="AY227" s="21">
        <f>AP227*'[1]diagram lines'!$G$41</f>
        <v>9.0389083547292586</v>
      </c>
      <c r="AZ227" s="21">
        <f t="shared" si="284"/>
        <v>4.6080151778118932</v>
      </c>
      <c r="BA227" s="21">
        <f t="shared" si="285"/>
        <v>0.59382605809913014</v>
      </c>
      <c r="BB227" s="21">
        <f t="shared" si="286"/>
        <v>2.0533209826066932</v>
      </c>
      <c r="BC227" s="86">
        <f t="shared" si="287"/>
        <v>0.48701591639632441</v>
      </c>
      <c r="BX227" s="61">
        <f t="shared" si="288"/>
        <v>0.67380557589880163</v>
      </c>
      <c r="BY227" s="21">
        <f t="shared" si="289"/>
        <v>4.5395080120180273E-2</v>
      </c>
      <c r="BZ227" s="21">
        <f t="shared" si="290"/>
        <v>0.13666969399764614</v>
      </c>
      <c r="CA227" s="21">
        <f t="shared" si="291"/>
        <v>1.3280374475546372E-2</v>
      </c>
      <c r="CB227" s="21">
        <f t="shared" si="292"/>
        <v>0.1400690605427975</v>
      </c>
      <c r="CC227" s="21">
        <f t="shared" si="293"/>
        <v>2.5633493092754442E-3</v>
      </c>
      <c r="CD227" s="21">
        <f t="shared" si="294"/>
        <v>0.21282464019851119</v>
      </c>
      <c r="CE227" s="21">
        <f t="shared" si="295"/>
        <v>0.22027073823109844</v>
      </c>
      <c r="CF227" s="21">
        <f t="shared" si="296"/>
        <v>2.6327085013711886E-2</v>
      </c>
      <c r="CG227" s="21">
        <f t="shared" si="297"/>
        <v>3.045099787685775E-2</v>
      </c>
      <c r="CH227" s="21">
        <f t="shared" si="298"/>
        <v>1.2870385504142481E-2</v>
      </c>
      <c r="CI227" s="21">
        <f t="shared" si="299"/>
        <v>0.1294794117647059</v>
      </c>
      <c r="CJ227" s="21">
        <f t="shared" si="300"/>
        <v>1.6440063929332749</v>
      </c>
      <c r="CL227" s="68">
        <f t="shared" si="301"/>
        <v>0.40985581248049885</v>
      </c>
      <c r="CM227" s="19">
        <f t="shared" si="302"/>
        <v>2.7612471773412816E-2</v>
      </c>
      <c r="CN227" s="19">
        <f t="shared" si="303"/>
        <v>8.3132094002260445E-2</v>
      </c>
      <c r="CO227" s="19">
        <f t="shared" si="304"/>
        <v>8.0780552512640883E-3</v>
      </c>
      <c r="CP227" s="19">
        <f t="shared" si="305"/>
        <v>8.5199827169092079E-2</v>
      </c>
      <c r="CQ227" s="19">
        <f t="shared" si="306"/>
        <v>1.5592088451078685E-3</v>
      </c>
      <c r="CR227" s="19">
        <f t="shared" si="307"/>
        <v>0.1294548738455843</v>
      </c>
      <c r="CS227" s="19">
        <f t="shared" si="308"/>
        <v>0.13398411294379836</v>
      </c>
      <c r="CT227" s="19">
        <f t="shared" si="309"/>
        <v>1.6013979706452651E-2</v>
      </c>
      <c r="CU227" s="19">
        <f t="shared" si="310"/>
        <v>1.8522432764100365E-2</v>
      </c>
      <c r="CV227" s="19">
        <f t="shared" si="311"/>
        <v>7.8286712019281363E-3</v>
      </c>
      <c r="CW227" s="19">
        <f t="shared" si="312"/>
        <v>7.8758460016500109E-2</v>
      </c>
      <c r="CX227" s="19">
        <f t="shared" si="313"/>
        <v>1</v>
      </c>
      <c r="CZ227" s="68">
        <f t="shared" si="314"/>
        <v>2.4859999999999999E-5</v>
      </c>
      <c r="DA227" s="19">
        <f t="shared" si="315"/>
        <v>1.8844039999999997E-5</v>
      </c>
      <c r="DB227" s="19">
        <f t="shared" si="316"/>
        <v>3.5539999999999995E-5</v>
      </c>
      <c r="DC227" s="19">
        <f t="shared" si="317"/>
        <v>4.024289E-5</v>
      </c>
      <c r="DD227" s="19">
        <f t="shared" si="318"/>
        <v>1.2967319999999998E-5</v>
      </c>
      <c r="DE227" s="19">
        <f t="shared" si="319"/>
        <v>1.2967319999999998E-5</v>
      </c>
      <c r="DF227" s="19">
        <f t="shared" si="320"/>
        <v>1.200467E-5</v>
      </c>
      <c r="DG227" s="19">
        <f t="shared" si="321"/>
        <v>1.6620539999999997E-5</v>
      </c>
      <c r="DH227" s="19">
        <f t="shared" si="322"/>
        <v>2.5255279999999997E-5</v>
      </c>
      <c r="DI227" s="19">
        <f t="shared" si="323"/>
        <v>3.7387679999999993E-5</v>
      </c>
      <c r="DJ227" s="19">
        <f t="shared" si="324"/>
        <v>0</v>
      </c>
      <c r="DK227" s="19">
        <f t="shared" si="325"/>
        <v>2.142666E-5</v>
      </c>
      <c r="DM227" s="68">
        <f t="shared" si="326"/>
        <v>990.51235775657165</v>
      </c>
      <c r="DN227" s="19">
        <f t="shared" si="327"/>
        <v>117.04943553825061</v>
      </c>
      <c r="DO227" s="19">
        <f t="shared" si="328"/>
        <v>238.49601306894976</v>
      </c>
      <c r="DP227" s="19">
        <f t="shared" si="329"/>
        <v>32.054970283554738</v>
      </c>
      <c r="DQ227" s="19">
        <f t="shared" si="330"/>
        <v>472.07962648405891</v>
      </c>
      <c r="DR227" s="19">
        <f t="shared" si="331"/>
        <v>8.5299256493980415</v>
      </c>
      <c r="DS227" s="19">
        <f t="shared" si="332"/>
        <v>434.58349258888808</v>
      </c>
      <c r="DT227" s="19">
        <f t="shared" si="333"/>
        <v>452.0809223941107</v>
      </c>
      <c r="DU227" s="19">
        <f t="shared" si="334"/>
        <v>39.306893528917513</v>
      </c>
      <c r="DV227" s="19">
        <f t="shared" si="335"/>
        <v>46.668131490861555</v>
      </c>
      <c r="DX227" s="19">
        <f t="shared" si="336"/>
        <v>66.236522607692095</v>
      </c>
      <c r="DZ227" s="99">
        <f t="shared" si="337"/>
        <v>2897.598291391254</v>
      </c>
      <c r="EA227" s="21">
        <f t="shared" si="338"/>
        <v>2.8975982913912541</v>
      </c>
      <c r="EB227" s="92">
        <f t="shared" si="339"/>
        <v>1221</v>
      </c>
    </row>
    <row r="228" spans="1:132" x14ac:dyDescent="0.3">
      <c r="A228" s="19">
        <f>'A. Thermody. result (all suite)'!C184</f>
        <v>1220</v>
      </c>
      <c r="B228" s="19" t="str">
        <f>'A. Thermody. result (all suite)'!A184</f>
        <v>Basanite</v>
      </c>
      <c r="C228" s="24">
        <f>'A. Thermody. result (all suite)'!G184</f>
        <v>93.418751</v>
      </c>
      <c r="D228" s="19">
        <f>'A. Thermody. result (all suite)'!D184</f>
        <v>10000</v>
      </c>
      <c r="E228" s="61">
        <f>'A. Thermody. result (all suite)'!I184</f>
        <v>40.497084999999998</v>
      </c>
      <c r="F228" s="21">
        <f>'A. Thermody. result (all suite)'!J184</f>
        <v>3.6265420000000002</v>
      </c>
      <c r="G228" s="21">
        <f>'A. Thermody. result (all suite)'!K184</f>
        <v>13.983268000000001</v>
      </c>
      <c r="H228" s="21">
        <f>'A. Thermody. result (all suite)'!L184</f>
        <v>2.1171280000000001</v>
      </c>
      <c r="I228" s="21">
        <f>'A. Thermody. result (all suite)'!M184</f>
        <v>10.098373</v>
      </c>
      <c r="J228" s="21">
        <f>'A. Thermody. result (all suite)'!N184</f>
        <v>0.18295600000000001</v>
      </c>
      <c r="K228" s="21">
        <f>'A. Thermody. result (all suite)'!O184</f>
        <v>8.5194539999999996</v>
      </c>
      <c r="L228" s="21">
        <f>'A. Thermody. result (all suite)'!P184</f>
        <v>12.283008000000001</v>
      </c>
      <c r="M228" s="21">
        <f>'A. Thermody. result (all suite)'!Q184</f>
        <v>1.6425270000000001</v>
      </c>
      <c r="N228" s="21">
        <f>'A. Thermody. result (all suite)'!R184</f>
        <v>2.889923</v>
      </c>
      <c r="O228" s="21">
        <f>'A. Thermody. result (all suite)'!S184</f>
        <v>1.810354</v>
      </c>
      <c r="P228" s="21">
        <f>'A. Thermody. result (all suite)'!T184</f>
        <v>2.3493810000000002</v>
      </c>
      <c r="Q228" s="21">
        <f t="shared" si="257"/>
        <v>99.999998999999988</v>
      </c>
      <c r="S228" s="19">
        <f t="shared" si="258"/>
        <v>1493</v>
      </c>
      <c r="T228" s="19">
        <f t="shared" si="259"/>
        <v>1</v>
      </c>
      <c r="V228" s="61">
        <f t="shared" si="260"/>
        <v>39.545654169941841</v>
      </c>
      <c r="W228" s="21">
        <f t="shared" si="261"/>
        <v>3.5413407104429675</v>
      </c>
      <c r="X228" s="21">
        <f t="shared" si="262"/>
        <v>13.65474775514372</v>
      </c>
      <c r="Y228" s="21">
        <f t="shared" si="263"/>
        <v>2.0673885965249261</v>
      </c>
      <c r="Z228" s="21">
        <f t="shared" si="264"/>
        <v>9.8611237410563781</v>
      </c>
      <c r="AA228" s="21">
        <f t="shared" si="265"/>
        <v>0.17865766645465669</v>
      </c>
      <c r="AB228" s="21">
        <f t="shared" si="266"/>
        <v>8.3192995644187153</v>
      </c>
      <c r="AC228" s="21">
        <f t="shared" si="267"/>
        <v>11.994433340933774</v>
      </c>
      <c r="AD228" s="21">
        <f t="shared" si="268"/>
        <v>1.603937782356238</v>
      </c>
      <c r="AE228" s="21">
        <f t="shared" si="269"/>
        <v>2.8220276974444167</v>
      </c>
      <c r="AF228" s="21">
        <f t="shared" si="270"/>
        <v>1.767821886665939</v>
      </c>
      <c r="AG228" s="21">
        <f t="shared" si="271"/>
        <v>95.356432911383578</v>
      </c>
      <c r="AH228" s="21"/>
      <c r="AI228" s="61">
        <f t="shared" si="272"/>
        <v>41.471406765700138</v>
      </c>
      <c r="AJ228" s="21">
        <f t="shared" si="273"/>
        <v>3.7137931886923647</v>
      </c>
      <c r="AK228" s="21">
        <f t="shared" si="274"/>
        <v>14.319692272710453</v>
      </c>
      <c r="AL228" s="21">
        <f t="shared" si="275"/>
        <v>2.16806410789945</v>
      </c>
      <c r="AM228" s="21">
        <f t="shared" si="276"/>
        <v>10.341330353894945</v>
      </c>
      <c r="AN228" s="21">
        <f t="shared" si="277"/>
        <v>0.18735774923615947</v>
      </c>
      <c r="AO228" s="21">
        <f t="shared" si="278"/>
        <v>8.7244240481918904</v>
      </c>
      <c r="AP228" s="21">
        <f t="shared" si="279"/>
        <v>12.578525616704239</v>
      </c>
      <c r="AQ228" s="21">
        <f t="shared" si="280"/>
        <v>1.6820446543410508</v>
      </c>
      <c r="AR228" s="21">
        <f t="shared" si="281"/>
        <v>2.9594518285588318</v>
      </c>
      <c r="AS228" s="21">
        <f t="shared" si="282"/>
        <v>1.8539094140704773</v>
      </c>
      <c r="AT228" s="21">
        <f t="shared" si="283"/>
        <v>99.999999999999986</v>
      </c>
      <c r="AU228" s="21"/>
      <c r="AV228" s="21">
        <f>AR228*'[1]diagram lines'!$G$39</f>
        <v>2.4566591845646113</v>
      </c>
      <c r="AW228" s="21">
        <f>AK228*'[1]diagram lines'!$G$40</f>
        <v>7.5789316771728803</v>
      </c>
      <c r="AX228" s="21">
        <f>AQ228*'[1]diagram lines'!$G$38</f>
        <v>1.2478285447983466</v>
      </c>
      <c r="AY228" s="21">
        <f>AP228*'[1]diagram lines'!$G$41</f>
        <v>8.9893393307109939</v>
      </c>
      <c r="AZ228" s="21">
        <f t="shared" si="284"/>
        <v>4.6414964828998828</v>
      </c>
      <c r="BA228" s="21">
        <f t="shared" si="285"/>
        <v>0.59705647802710238</v>
      </c>
      <c r="BB228" s="21">
        <f t="shared" si="286"/>
        <v>2.045878467108917</v>
      </c>
      <c r="BC228" s="86">
        <f t="shared" si="287"/>
        <v>0.48878758737469169</v>
      </c>
      <c r="BX228" s="61">
        <f t="shared" si="288"/>
        <v>0.67405267976031957</v>
      </c>
      <c r="BY228" s="21">
        <f t="shared" si="289"/>
        <v>4.5399874812218334E-2</v>
      </c>
      <c r="BZ228" s="21">
        <f t="shared" si="290"/>
        <v>0.13714464495880738</v>
      </c>
      <c r="CA228" s="21">
        <f t="shared" si="291"/>
        <v>1.325773686517628E-2</v>
      </c>
      <c r="CB228" s="21">
        <f t="shared" si="292"/>
        <v>0.14054798886569242</v>
      </c>
      <c r="CC228" s="21">
        <f t="shared" si="293"/>
        <v>2.5790245277699467E-3</v>
      </c>
      <c r="CD228" s="21">
        <f t="shared" si="294"/>
        <v>0.2114008436724566</v>
      </c>
      <c r="CE228" s="21">
        <f t="shared" si="295"/>
        <v>0.21902653352353782</v>
      </c>
      <c r="CF228" s="21">
        <f t="shared" si="296"/>
        <v>2.6496644620100016E-2</v>
      </c>
      <c r="CG228" s="21">
        <f t="shared" si="297"/>
        <v>3.0678588110403398E-2</v>
      </c>
      <c r="CH228" s="21">
        <f t="shared" si="298"/>
        <v>1.2754001578087135E-2</v>
      </c>
      <c r="CI228" s="21">
        <f t="shared" si="299"/>
        <v>0.1303763041065483</v>
      </c>
      <c r="CJ228" s="21">
        <f t="shared" si="300"/>
        <v>1.6437148654011171</v>
      </c>
      <c r="CL228" s="68">
        <f t="shared" si="301"/>
        <v>0.41007883663315897</v>
      </c>
      <c r="CM228" s="19">
        <f t="shared" si="302"/>
        <v>2.7620286077500045E-2</v>
      </c>
      <c r="CN228" s="19">
        <f t="shared" si="303"/>
        <v>8.3435787949353274E-2</v>
      </c>
      <c r="CO228" s="19">
        <f t="shared" si="304"/>
        <v>8.0657157419702381E-3</v>
      </c>
      <c r="CP228" s="19">
        <f t="shared" si="305"/>
        <v>8.5506307586622921E-2</v>
      </c>
      <c r="CQ228" s="19">
        <f t="shared" si="306"/>
        <v>1.5690218431775181E-3</v>
      </c>
      <c r="CR228" s="19">
        <f t="shared" si="307"/>
        <v>0.12861162730974526</v>
      </c>
      <c r="CS228" s="19">
        <f t="shared" si="308"/>
        <v>0.13325092942448299</v>
      </c>
      <c r="CT228" s="19">
        <f t="shared" si="309"/>
        <v>1.6119976267072341E-2</v>
      </c>
      <c r="CU228" s="19">
        <f t="shared" si="310"/>
        <v>1.8664178779521395E-2</v>
      </c>
      <c r="CV228" s="19">
        <f t="shared" si="311"/>
        <v>7.7592542639533559E-3</v>
      </c>
      <c r="CW228" s="19">
        <f t="shared" si="312"/>
        <v>7.9318078123441715E-2</v>
      </c>
      <c r="CX228" s="19">
        <f t="shared" si="313"/>
        <v>1</v>
      </c>
      <c r="CZ228" s="68">
        <f t="shared" si="314"/>
        <v>2.4859999999999999E-5</v>
      </c>
      <c r="DA228" s="19">
        <f t="shared" si="315"/>
        <v>1.8836799999999996E-5</v>
      </c>
      <c r="DB228" s="19">
        <f t="shared" si="316"/>
        <v>3.5539999999999995E-5</v>
      </c>
      <c r="DC228" s="19">
        <f t="shared" si="317"/>
        <v>4.0233799999999994E-5</v>
      </c>
      <c r="DD228" s="19">
        <f t="shared" si="318"/>
        <v>1.2964399999999997E-5</v>
      </c>
      <c r="DE228" s="19">
        <f t="shared" si="319"/>
        <v>1.2964399999999997E-5</v>
      </c>
      <c r="DF228" s="19">
        <f t="shared" si="320"/>
        <v>1.20014E-5</v>
      </c>
      <c r="DG228" s="19">
        <f t="shared" si="321"/>
        <v>1.66168E-5</v>
      </c>
      <c r="DH228" s="19">
        <f t="shared" si="322"/>
        <v>2.5247599999999999E-5</v>
      </c>
      <c r="DI228" s="19">
        <f t="shared" si="323"/>
        <v>3.7375599999999995E-5</v>
      </c>
      <c r="DJ228" s="19">
        <f t="shared" si="324"/>
        <v>0</v>
      </c>
      <c r="DK228" s="19">
        <f t="shared" si="325"/>
        <v>2.1417199999999999E-5</v>
      </c>
      <c r="DM228" s="68">
        <f t="shared" si="326"/>
        <v>991.05134774417513</v>
      </c>
      <c r="DN228" s="19">
        <f t="shared" si="327"/>
        <v>117.12756157472097</v>
      </c>
      <c r="DO228" s="19">
        <f t="shared" si="328"/>
        <v>239.36727460090208</v>
      </c>
      <c r="DP228" s="19">
        <f t="shared" si="329"/>
        <v>32.013236304679836</v>
      </c>
      <c r="DQ228" s="19">
        <f t="shared" si="330"/>
        <v>473.88449909744048</v>
      </c>
      <c r="DR228" s="19">
        <f t="shared" si="331"/>
        <v>8.5855426826550527</v>
      </c>
      <c r="DS228" s="19">
        <f t="shared" si="332"/>
        <v>431.87033017670717</v>
      </c>
      <c r="DT228" s="19">
        <f t="shared" si="333"/>
        <v>449.70825442473915</v>
      </c>
      <c r="DU228" s="19">
        <f t="shared" si="334"/>
        <v>39.579101728315344</v>
      </c>
      <c r="DV228" s="19">
        <f t="shared" si="335"/>
        <v>47.040466000035202</v>
      </c>
      <c r="DX228" s="19">
        <f t="shared" si="336"/>
        <v>66.736630735316453</v>
      </c>
      <c r="DZ228" s="99">
        <f t="shared" si="337"/>
        <v>2896.9642450696874</v>
      </c>
      <c r="EA228" s="21">
        <f t="shared" si="338"/>
        <v>2.8969642450696873</v>
      </c>
      <c r="EB228" s="92">
        <f t="shared" si="339"/>
        <v>1220</v>
      </c>
    </row>
    <row r="229" spans="1:132" x14ac:dyDescent="0.3">
      <c r="A229" s="19">
        <f>'A. Thermody. result (all suite)'!C185</f>
        <v>1219</v>
      </c>
      <c r="B229" s="19" t="str">
        <f>'A. Thermody. result (all suite)'!A185</f>
        <v>Basanite</v>
      </c>
      <c r="C229" s="24">
        <f>'A. Thermody. result (all suite)'!G185</f>
        <v>92.720821999999998</v>
      </c>
      <c r="D229" s="19">
        <f>'A. Thermody. result (all suite)'!D185</f>
        <v>10000</v>
      </c>
      <c r="E229" s="61">
        <f>'A. Thermody. result (all suite)'!I185</f>
        <v>40.513646000000001</v>
      </c>
      <c r="F229" s="21">
        <f>'A. Thermody. result (all suite)'!J185</f>
        <v>3.6256900000000001</v>
      </c>
      <c r="G229" s="21">
        <f>'A. Thermody. result (all suite)'!K185</f>
        <v>14.031313000000001</v>
      </c>
      <c r="H229" s="21">
        <f>'A. Thermody. result (all suite)'!L185</f>
        <v>2.113273</v>
      </c>
      <c r="I229" s="21">
        <f>'A. Thermody. result (all suite)'!M185</f>
        <v>10.133020999999999</v>
      </c>
      <c r="J229" s="21">
        <f>'A. Thermody. result (all suite)'!N185</f>
        <v>0.18407999999999999</v>
      </c>
      <c r="K229" s="21">
        <f>'A. Thermody. result (all suite)'!O185</f>
        <v>8.4616439999999997</v>
      </c>
      <c r="L229" s="21">
        <f>'A. Thermody. result (all suite)'!P185</f>
        <v>12.212638</v>
      </c>
      <c r="M229" s="21">
        <f>'A. Thermody. result (all suite)'!Q185</f>
        <v>1.6531899999999999</v>
      </c>
      <c r="N229" s="21">
        <f>'A. Thermody. result (all suite)'!R185</f>
        <v>2.9116759999999999</v>
      </c>
      <c r="O229" s="21">
        <f>'A. Thermody. result (all suite)'!S185</f>
        <v>1.7940309999999999</v>
      </c>
      <c r="P229" s="21">
        <f>'A. Thermody. result (all suite)'!T185</f>
        <v>2.3657979999999998</v>
      </c>
      <c r="Q229" s="21">
        <f t="shared" si="257"/>
        <v>100</v>
      </c>
      <c r="S229" s="19">
        <f t="shared" si="258"/>
        <v>1492</v>
      </c>
      <c r="T229" s="19">
        <f t="shared" si="259"/>
        <v>1</v>
      </c>
      <c r="V229" s="61">
        <f t="shared" si="260"/>
        <v>39.55517497320492</v>
      </c>
      <c r="W229" s="21">
        <f t="shared" si="261"/>
        <v>3.5399134984938003</v>
      </c>
      <c r="X229" s="21">
        <f t="shared" si="262"/>
        <v>13.69936047767226</v>
      </c>
      <c r="Y229" s="21">
        <f t="shared" si="263"/>
        <v>2.0632772296314599</v>
      </c>
      <c r="Z229" s="21">
        <f t="shared" si="264"/>
        <v>9.8932941918424202</v>
      </c>
      <c r="AA229" s="21">
        <f t="shared" si="265"/>
        <v>0.1797250390416</v>
      </c>
      <c r="AB229" s="21">
        <f t="shared" si="266"/>
        <v>8.2614585954808799</v>
      </c>
      <c r="AC229" s="21">
        <f t="shared" si="267"/>
        <v>11.923711654448759</v>
      </c>
      <c r="AD229" s="21">
        <f t="shared" si="268"/>
        <v>1.6140788640438002</v>
      </c>
      <c r="AE229" s="21">
        <f t="shared" si="269"/>
        <v>2.8427916274255201</v>
      </c>
      <c r="AF229" s="21">
        <f t="shared" si="270"/>
        <v>1.7515878504826199</v>
      </c>
      <c r="AG229" s="21">
        <f t="shared" si="271"/>
        <v>95.324374001768049</v>
      </c>
      <c r="AH229" s="21"/>
      <c r="AI229" s="61">
        <f t="shared" si="272"/>
        <v>41.495341970429578</v>
      </c>
      <c r="AJ229" s="21">
        <f t="shared" si="273"/>
        <v>3.7135449726930729</v>
      </c>
      <c r="AK229" s="21">
        <f t="shared" si="274"/>
        <v>14.371309144309899</v>
      </c>
      <c r="AL229" s="21">
        <f t="shared" si="275"/>
        <v>2.1644802299915349</v>
      </c>
      <c r="AM229" s="21">
        <f t="shared" si="276"/>
        <v>10.378556686518522</v>
      </c>
      <c r="AN229" s="21">
        <f t="shared" si="277"/>
        <v>0.18854048707234786</v>
      </c>
      <c r="AO229" s="21">
        <f t="shared" si="278"/>
        <v>8.6666801455498135</v>
      </c>
      <c r="AP229" s="21">
        <f t="shared" si="279"/>
        <v>12.508565389821078</v>
      </c>
      <c r="AQ229" s="21">
        <f t="shared" si="280"/>
        <v>1.6932488473660079</v>
      </c>
      <c r="AR229" s="21">
        <f t="shared" si="281"/>
        <v>2.9822295264931848</v>
      </c>
      <c r="AS229" s="21">
        <f t="shared" si="282"/>
        <v>1.8375025997549503</v>
      </c>
      <c r="AT229" s="21">
        <f t="shared" si="283"/>
        <v>99.999999999999986</v>
      </c>
      <c r="AU229" s="21"/>
      <c r="AV229" s="21">
        <f>AR229*'[1]diagram lines'!$G$39</f>
        <v>2.4755670918647672</v>
      </c>
      <c r="AW229" s="21">
        <f>AK229*'[1]diagram lines'!$G$40</f>
        <v>7.6062507518981892</v>
      </c>
      <c r="AX229" s="21">
        <f>AQ229*'[1]diagram lines'!$G$38</f>
        <v>1.2561404001595522</v>
      </c>
      <c r="AY229" s="21">
        <f>AP229*'[1]diagram lines'!$G$41</f>
        <v>8.9393417206356851</v>
      </c>
      <c r="AZ229" s="21">
        <f t="shared" si="284"/>
        <v>4.6754783738591925</v>
      </c>
      <c r="BA229" s="21">
        <f t="shared" si="285"/>
        <v>0.60028578724945425</v>
      </c>
      <c r="BB229" s="21">
        <f t="shared" si="286"/>
        <v>2.0382762497207594</v>
      </c>
      <c r="BC229" s="86">
        <f t="shared" si="287"/>
        <v>0.49061063245818542</v>
      </c>
      <c r="BX229" s="61">
        <f t="shared" si="288"/>
        <v>0.67432832889480698</v>
      </c>
      <c r="BY229" s="21">
        <f t="shared" si="289"/>
        <v>4.5389208813219832E-2</v>
      </c>
      <c r="BZ229" s="21">
        <f t="shared" si="290"/>
        <v>0.1376158591604551</v>
      </c>
      <c r="CA229" s="21">
        <f t="shared" si="291"/>
        <v>1.3233596342914397E-2</v>
      </c>
      <c r="CB229" s="21">
        <f t="shared" si="292"/>
        <v>0.14103021572720947</v>
      </c>
      <c r="CC229" s="21">
        <f t="shared" si="293"/>
        <v>2.594868903298562E-3</v>
      </c>
      <c r="CD229" s="21">
        <f t="shared" si="294"/>
        <v>0.20996635235732011</v>
      </c>
      <c r="CE229" s="21">
        <f t="shared" si="295"/>
        <v>0.21777171897289588</v>
      </c>
      <c r="CF229" s="21">
        <f t="shared" si="296"/>
        <v>2.6668656234876593E-2</v>
      </c>
      <c r="CG229" s="21">
        <f t="shared" si="297"/>
        <v>3.0909511677282377E-2</v>
      </c>
      <c r="CH229" s="21">
        <f t="shared" si="298"/>
        <v>1.2639005523304965E-2</v>
      </c>
      <c r="CI229" s="21">
        <f t="shared" si="299"/>
        <v>0.13128734739178691</v>
      </c>
      <c r="CJ229" s="21">
        <f t="shared" si="300"/>
        <v>1.6434346699993712</v>
      </c>
      <c r="CL229" s="68">
        <f t="shared" si="301"/>
        <v>0.41031647999434318</v>
      </c>
      <c r="CM229" s="19">
        <f t="shared" si="302"/>
        <v>2.7618505098981026E-2</v>
      </c>
      <c r="CN229" s="19">
        <f t="shared" si="303"/>
        <v>8.3736738473764685E-2</v>
      </c>
      <c r="CO229" s="19">
        <f t="shared" si="304"/>
        <v>8.0524018292248024E-3</v>
      </c>
      <c r="CP229" s="19">
        <f t="shared" si="305"/>
        <v>8.5814312124292372E-2</v>
      </c>
      <c r="CQ229" s="19">
        <f t="shared" si="306"/>
        <v>1.5789303649651951E-3</v>
      </c>
      <c r="CR229" s="19">
        <f t="shared" si="307"/>
        <v>0.12776069301093693</v>
      </c>
      <c r="CS229" s="19">
        <f t="shared" si="308"/>
        <v>0.13251011612951991</v>
      </c>
      <c r="CT229" s="19">
        <f t="shared" si="309"/>
        <v>1.6227390550843615E-2</v>
      </c>
      <c r="CU229" s="19">
        <f t="shared" si="310"/>
        <v>1.8807873681583098E-2</v>
      </c>
      <c r="CV229" s="19">
        <f t="shared" si="311"/>
        <v>7.6906041682264139E-3</v>
      </c>
      <c r="CW229" s="19">
        <f t="shared" si="312"/>
        <v>7.9885954573318776E-2</v>
      </c>
      <c r="CX229" s="19">
        <f t="shared" si="313"/>
        <v>1</v>
      </c>
      <c r="CZ229" s="68">
        <f t="shared" si="314"/>
        <v>2.4859999999999999E-5</v>
      </c>
      <c r="DA229" s="19">
        <f t="shared" si="315"/>
        <v>1.8829559999999997E-5</v>
      </c>
      <c r="DB229" s="19">
        <f t="shared" si="316"/>
        <v>3.5539999999999995E-5</v>
      </c>
      <c r="DC229" s="19">
        <f t="shared" si="317"/>
        <v>4.0224709999999995E-5</v>
      </c>
      <c r="DD229" s="19">
        <f t="shared" si="318"/>
        <v>1.2961479999999998E-5</v>
      </c>
      <c r="DE229" s="19">
        <f t="shared" si="319"/>
        <v>1.2961479999999998E-5</v>
      </c>
      <c r="DF229" s="19">
        <f t="shared" si="320"/>
        <v>1.199813E-5</v>
      </c>
      <c r="DG229" s="19">
        <f t="shared" si="321"/>
        <v>1.6613059999999999E-5</v>
      </c>
      <c r="DH229" s="19">
        <f t="shared" si="322"/>
        <v>2.5239919999999997E-5</v>
      </c>
      <c r="DI229" s="19">
        <f t="shared" si="323"/>
        <v>3.736351999999999E-5</v>
      </c>
      <c r="DJ229" s="19">
        <f t="shared" si="324"/>
        <v>0</v>
      </c>
      <c r="DK229" s="19">
        <f t="shared" si="325"/>
        <v>2.1407739999999998E-5</v>
      </c>
      <c r="DM229" s="68">
        <f t="shared" si="326"/>
        <v>991.6256684658141</v>
      </c>
      <c r="DN229" s="19">
        <f t="shared" si="327"/>
        <v>117.16504195034852</v>
      </c>
      <c r="DO229" s="19">
        <f t="shared" si="328"/>
        <v>240.23066558202163</v>
      </c>
      <c r="DP229" s="19">
        <f t="shared" si="329"/>
        <v>31.967615132810376</v>
      </c>
      <c r="DQ229" s="19">
        <f t="shared" si="330"/>
        <v>475.69863365374999</v>
      </c>
      <c r="DR229" s="19">
        <f t="shared" si="331"/>
        <v>8.6417075897683713</v>
      </c>
      <c r="DS229" s="19">
        <f t="shared" si="332"/>
        <v>429.12986676596751</v>
      </c>
      <c r="DT229" s="19">
        <f t="shared" si="333"/>
        <v>447.30876265681798</v>
      </c>
      <c r="DU229" s="19">
        <f t="shared" si="334"/>
        <v>39.854957553225049</v>
      </c>
      <c r="DV229" s="19">
        <f t="shared" si="335"/>
        <v>47.417954753864954</v>
      </c>
      <c r="DX229" s="19">
        <f t="shared" si="336"/>
        <v>67.24413232836369</v>
      </c>
      <c r="DZ229" s="99">
        <f t="shared" si="337"/>
        <v>2896.2850064327527</v>
      </c>
      <c r="EA229" s="21">
        <f t="shared" si="338"/>
        <v>2.8962850064327528</v>
      </c>
      <c r="EB229" s="92">
        <f t="shared" si="339"/>
        <v>1219</v>
      </c>
    </row>
    <row r="230" spans="1:132" x14ac:dyDescent="0.3">
      <c r="A230" s="19">
        <f>'A. Thermody. result (all suite)'!C186</f>
        <v>1218</v>
      </c>
      <c r="B230" s="19" t="str">
        <f>'A. Thermody. result (all suite)'!A186</f>
        <v>Basanite</v>
      </c>
      <c r="C230" s="24">
        <f>'A. Thermody. result (all suite)'!G186</f>
        <v>92.022430999999997</v>
      </c>
      <c r="D230" s="19">
        <f>'A. Thermody. result (all suite)'!D186</f>
        <v>10000</v>
      </c>
      <c r="E230" s="61">
        <f>'A. Thermody. result (all suite)'!I186</f>
        <v>40.532187999999998</v>
      </c>
      <c r="F230" s="21">
        <f>'A. Thermody. result (all suite)'!J186</f>
        <v>3.6234359999999999</v>
      </c>
      <c r="G230" s="21">
        <f>'A. Thermody. result (all suite)'!K186</f>
        <v>14.078923</v>
      </c>
      <c r="H230" s="21">
        <f>'A. Thermody. result (all suite)'!L186</f>
        <v>2.1091660000000001</v>
      </c>
      <c r="I230" s="21">
        <f>'A. Thermody. result (all suite)'!M186</f>
        <v>10.167933</v>
      </c>
      <c r="J230" s="21">
        <f>'A. Thermody. result (all suite)'!N186</f>
        <v>0.18521699999999999</v>
      </c>
      <c r="K230" s="21">
        <f>'A. Thermody. result (all suite)'!O186</f>
        <v>8.4033449999999998</v>
      </c>
      <c r="L230" s="21">
        <f>'A. Thermody. result (all suite)'!P186</f>
        <v>12.14161</v>
      </c>
      <c r="M230" s="21">
        <f>'A. Thermody. result (all suite)'!Q186</f>
        <v>1.6640200000000001</v>
      </c>
      <c r="N230" s="21">
        <f>'A. Thermody. result (all suite)'!R186</f>
        <v>2.9337740000000001</v>
      </c>
      <c r="O230" s="21">
        <f>'A. Thermody. result (all suite)'!S186</f>
        <v>1.7778940000000001</v>
      </c>
      <c r="P230" s="21">
        <f>'A. Thermody. result (all suite)'!T186</f>
        <v>2.3824939999999999</v>
      </c>
      <c r="Q230" s="21">
        <f t="shared" si="257"/>
        <v>99.999999999999986</v>
      </c>
      <c r="S230" s="19">
        <f t="shared" si="258"/>
        <v>1491</v>
      </c>
      <c r="T230" s="19">
        <f t="shared" si="259"/>
        <v>1</v>
      </c>
      <c r="V230" s="61">
        <f t="shared" si="260"/>
        <v>39.566511052831281</v>
      </c>
      <c r="W230" s="21">
        <f t="shared" si="261"/>
        <v>3.5371078547061603</v>
      </c>
      <c r="X230" s="21">
        <f t="shared" si="262"/>
        <v>13.74349350426038</v>
      </c>
      <c r="Y230" s="21">
        <f t="shared" si="263"/>
        <v>2.0589152465999603</v>
      </c>
      <c r="Z230" s="21">
        <f t="shared" si="264"/>
        <v>9.9256826063509802</v>
      </c>
      <c r="AA230" s="21">
        <f t="shared" si="265"/>
        <v>0.18080421608802</v>
      </c>
      <c r="AB230" s="21">
        <f t="shared" si="266"/>
        <v>8.2031358095757003</v>
      </c>
      <c r="AC230" s="21">
        <f t="shared" si="267"/>
        <v>11.852336870246601</v>
      </c>
      <c r="AD230" s="21">
        <f t="shared" si="268"/>
        <v>1.6243748233412003</v>
      </c>
      <c r="AE230" s="21">
        <f t="shared" si="269"/>
        <v>2.8638770104764402</v>
      </c>
      <c r="AF230" s="21">
        <f t="shared" si="270"/>
        <v>1.7355357821236401</v>
      </c>
      <c r="AG230" s="21">
        <f t="shared" si="271"/>
        <v>95.291774776600349</v>
      </c>
      <c r="AH230" s="21"/>
      <c r="AI230" s="61">
        <f t="shared" si="272"/>
        <v>41.521433665801709</v>
      </c>
      <c r="AJ230" s="21">
        <f t="shared" si="273"/>
        <v>3.7118711063976586</v>
      </c>
      <c r="AK230" s="21">
        <f t="shared" si="274"/>
        <v>14.422539129405745</v>
      </c>
      <c r="AL230" s="21">
        <f t="shared" si="275"/>
        <v>2.1606431944696483</v>
      </c>
      <c r="AM230" s="21">
        <f t="shared" si="276"/>
        <v>10.416095858871872</v>
      </c>
      <c r="AN230" s="21">
        <f t="shared" si="277"/>
        <v>0.18973748417625011</v>
      </c>
      <c r="AO230" s="21">
        <f t="shared" si="278"/>
        <v>8.6084405803196837</v>
      </c>
      <c r="AP230" s="21">
        <f t="shared" si="279"/>
        <v>12.437943251695042</v>
      </c>
      <c r="AQ230" s="21">
        <f t="shared" si="280"/>
        <v>1.7046327735519085</v>
      </c>
      <c r="AR230" s="21">
        <f t="shared" si="281"/>
        <v>3.0053769249134481</v>
      </c>
      <c r="AS230" s="21">
        <f t="shared" si="282"/>
        <v>1.8212860303970482</v>
      </c>
      <c r="AT230" s="21">
        <f t="shared" si="283"/>
        <v>100.00000000000001</v>
      </c>
      <c r="AU230" s="21"/>
      <c r="AV230" s="21">
        <f>AR230*'[1]diagram lines'!$G$39</f>
        <v>2.4947818898145644</v>
      </c>
      <c r="AW230" s="21">
        <f>AK230*'[1]diagram lines'!$G$40</f>
        <v>7.6333650606046648</v>
      </c>
      <c r="AX230" s="21">
        <f>AQ230*'[1]diagram lines'!$G$38</f>
        <v>1.2645855909634842</v>
      </c>
      <c r="AY230" s="21">
        <f>AP230*'[1]diagram lines'!$G$41</f>
        <v>8.8888710706389809</v>
      </c>
      <c r="AZ230" s="21">
        <f t="shared" si="284"/>
        <v>4.7100096984653561</v>
      </c>
      <c r="BA230" s="21">
        <f t="shared" si="285"/>
        <v>0.60351210404309374</v>
      </c>
      <c r="BB230" s="21">
        <f t="shared" si="286"/>
        <v>2.0304918579081934</v>
      </c>
      <c r="BC230" s="86">
        <f t="shared" si="287"/>
        <v>0.49249150943663322</v>
      </c>
      <c r="BX230" s="61">
        <f t="shared" si="288"/>
        <v>0.67463695073235685</v>
      </c>
      <c r="BY230" s="21">
        <f t="shared" si="289"/>
        <v>4.5360991487230849E-2</v>
      </c>
      <c r="BZ230" s="21">
        <f t="shared" si="290"/>
        <v>0.13808280698313063</v>
      </c>
      <c r="CA230" s="21">
        <f t="shared" si="291"/>
        <v>1.3207877763166136E-2</v>
      </c>
      <c r="CB230" s="21">
        <f t="shared" si="292"/>
        <v>0.14151611691022964</v>
      </c>
      <c r="CC230" s="21">
        <f t="shared" si="293"/>
        <v>2.6108965322808007E-3</v>
      </c>
      <c r="CD230" s="21">
        <f t="shared" si="294"/>
        <v>0.20851972704714641</v>
      </c>
      <c r="CE230" s="21">
        <f t="shared" si="295"/>
        <v>0.21650517118402282</v>
      </c>
      <c r="CF230" s="21">
        <f t="shared" si="296"/>
        <v>2.6843361832553637E-2</v>
      </c>
      <c r="CG230" s="21">
        <f t="shared" si="297"/>
        <v>3.1144097664543523E-2</v>
      </c>
      <c r="CH230" s="21">
        <f t="shared" si="298"/>
        <v>1.2525319844445699E-2</v>
      </c>
      <c r="CI230" s="21">
        <f t="shared" si="299"/>
        <v>0.13221387347391786</v>
      </c>
      <c r="CJ230" s="21">
        <f t="shared" si="300"/>
        <v>1.643167191455025</v>
      </c>
      <c r="CL230" s="68">
        <f t="shared" si="301"/>
        <v>0.41057109358115024</v>
      </c>
      <c r="CM230" s="19">
        <f t="shared" si="302"/>
        <v>2.7605828380168472E-2</v>
      </c>
      <c r="CN230" s="19">
        <f t="shared" si="303"/>
        <v>8.4034544811510181E-2</v>
      </c>
      <c r="CO230" s="19">
        <f t="shared" si="304"/>
        <v>8.0380607839854422E-3</v>
      </c>
      <c r="CP230" s="19">
        <f t="shared" si="305"/>
        <v>8.6123991305423447E-2</v>
      </c>
      <c r="CQ230" s="19">
        <f t="shared" si="306"/>
        <v>1.5889414941207846E-3</v>
      </c>
      <c r="CR230" s="19">
        <f t="shared" si="307"/>
        <v>0.12690110180602021</v>
      </c>
      <c r="CS230" s="19">
        <f t="shared" si="308"/>
        <v>0.13176088976819664</v>
      </c>
      <c r="CT230" s="19">
        <f t="shared" si="309"/>
        <v>1.6336354554878758E-2</v>
      </c>
      <c r="CU230" s="19">
        <f t="shared" si="310"/>
        <v>1.8953699797867443E-2</v>
      </c>
      <c r="CV230" s="19">
        <f t="shared" si="311"/>
        <v>7.6226691413881784E-3</v>
      </c>
      <c r="CW230" s="19">
        <f t="shared" si="312"/>
        <v>8.0462824575290137E-2</v>
      </c>
      <c r="CX230" s="19">
        <f t="shared" si="313"/>
        <v>1</v>
      </c>
      <c r="CZ230" s="68">
        <f t="shared" si="314"/>
        <v>2.4859999999999999E-5</v>
      </c>
      <c r="DA230" s="19">
        <f t="shared" si="315"/>
        <v>1.8822319999999996E-5</v>
      </c>
      <c r="DB230" s="19">
        <f t="shared" si="316"/>
        <v>3.5539999999999995E-5</v>
      </c>
      <c r="DC230" s="19">
        <f t="shared" si="317"/>
        <v>4.0215619999999996E-5</v>
      </c>
      <c r="DD230" s="19">
        <f t="shared" si="318"/>
        <v>1.2958559999999997E-5</v>
      </c>
      <c r="DE230" s="19">
        <f t="shared" si="319"/>
        <v>1.2958559999999997E-5</v>
      </c>
      <c r="DF230" s="19">
        <f t="shared" si="320"/>
        <v>1.199486E-5</v>
      </c>
      <c r="DG230" s="19">
        <f t="shared" si="321"/>
        <v>1.6609319999999998E-5</v>
      </c>
      <c r="DH230" s="19">
        <f t="shared" si="322"/>
        <v>2.5232239999999998E-5</v>
      </c>
      <c r="DI230" s="19">
        <f t="shared" si="323"/>
        <v>3.7351439999999992E-5</v>
      </c>
      <c r="DJ230" s="19">
        <f t="shared" si="324"/>
        <v>0</v>
      </c>
      <c r="DK230" s="19">
        <f t="shared" si="325"/>
        <v>2.139828E-5</v>
      </c>
      <c r="DM230" s="68">
        <f t="shared" si="326"/>
        <v>992.2410017037613</v>
      </c>
      <c r="DN230" s="19">
        <f t="shared" si="327"/>
        <v>117.15631075275832</v>
      </c>
      <c r="DO230" s="19">
        <f t="shared" si="328"/>
        <v>241.08503626847437</v>
      </c>
      <c r="DP230" s="19">
        <f t="shared" si="329"/>
        <v>31.91789475319877</v>
      </c>
      <c r="DQ230" s="19">
        <f t="shared" si="330"/>
        <v>477.52287100531817</v>
      </c>
      <c r="DR230" s="19">
        <f t="shared" si="331"/>
        <v>8.6984595196478978</v>
      </c>
      <c r="DS230" s="19">
        <f t="shared" si="332"/>
        <v>426.35882392813375</v>
      </c>
      <c r="DT230" s="19">
        <f t="shared" si="333"/>
        <v>444.87978425368817</v>
      </c>
      <c r="DU230" s="19">
        <f t="shared" si="334"/>
        <v>40.134788621895417</v>
      </c>
      <c r="DV230" s="19">
        <f t="shared" si="335"/>
        <v>47.801062581766956</v>
      </c>
      <c r="DX230" s="19">
        <f t="shared" si="336"/>
        <v>67.759656329701642</v>
      </c>
      <c r="DZ230" s="99">
        <f t="shared" si="337"/>
        <v>2895.5556897183451</v>
      </c>
      <c r="EA230" s="21">
        <f t="shared" si="338"/>
        <v>2.895555689718345</v>
      </c>
      <c r="EB230" s="92">
        <f t="shared" si="339"/>
        <v>1218</v>
      </c>
    </row>
    <row r="231" spans="1:132" x14ac:dyDescent="0.3">
      <c r="A231" s="19">
        <f>'A. Thermody. result (all suite)'!C187</f>
        <v>1217</v>
      </c>
      <c r="B231" s="19" t="str">
        <f>'A. Thermody. result (all suite)'!A187</f>
        <v>Basanite</v>
      </c>
      <c r="C231" s="24">
        <f>'A. Thermody. result (all suite)'!G187</f>
        <v>91.322805000000002</v>
      </c>
      <c r="D231" s="19">
        <f>'A. Thermody. result (all suite)'!D187</f>
        <v>10000</v>
      </c>
      <c r="E231" s="61">
        <f>'A. Thermody. result (all suite)'!I187</f>
        <v>40.553029000000002</v>
      </c>
      <c r="F231" s="21">
        <f>'A. Thermody. result (all suite)'!J187</f>
        <v>3.61958</v>
      </c>
      <c r="G231" s="21">
        <f>'A. Thermody. result (all suite)'!K187</f>
        <v>14.126023999999999</v>
      </c>
      <c r="H231" s="21">
        <f>'A. Thermody. result (all suite)'!L187</f>
        <v>2.1047980000000002</v>
      </c>
      <c r="I231" s="21">
        <f>'A. Thermody. result (all suite)'!M187</f>
        <v>10.203135</v>
      </c>
      <c r="J231" s="21">
        <f>'A. Thermody. result (all suite)'!N187</f>
        <v>0.18636800000000001</v>
      </c>
      <c r="K231" s="21">
        <f>'A. Thermody. result (all suite)'!O187</f>
        <v>8.3444880000000001</v>
      </c>
      <c r="L231" s="21">
        <f>'A. Thermody. result (all suite)'!P187</f>
        <v>12.069862000000001</v>
      </c>
      <c r="M231" s="21">
        <f>'A. Thermody. result (all suite)'!Q187</f>
        <v>1.675038</v>
      </c>
      <c r="N231" s="21">
        <f>'A. Thermody. result (all suite)'!R187</f>
        <v>2.9562499999999998</v>
      </c>
      <c r="O231" s="21">
        <f>'A. Thermody. result (all suite)'!S187</f>
        <v>1.7619320000000001</v>
      </c>
      <c r="P231" s="21">
        <f>'A. Thermody. result (all suite)'!T187</f>
        <v>2.3994949999999999</v>
      </c>
      <c r="Q231" s="21">
        <f t="shared" si="257"/>
        <v>99.999999000000003</v>
      </c>
      <c r="S231" s="19">
        <f t="shared" si="258"/>
        <v>1490</v>
      </c>
      <c r="T231" s="19">
        <f t="shared" si="259"/>
        <v>1</v>
      </c>
      <c r="V231" s="61">
        <f t="shared" si="260"/>
        <v>39.579961087065776</v>
      </c>
      <c r="W231" s="21">
        <f t="shared" si="261"/>
        <v>3.532728358010484</v>
      </c>
      <c r="X231" s="21">
        <f t="shared" si="262"/>
        <v>13.787070757031666</v>
      </c>
      <c r="Y231" s="21">
        <f t="shared" si="263"/>
        <v>2.0542934767248551</v>
      </c>
      <c r="Z231" s="21">
        <f t="shared" si="264"/>
        <v>9.9583112833835123</v>
      </c>
      <c r="AA231" s="21">
        <f t="shared" si="265"/>
        <v>0.18189610911368109</v>
      </c>
      <c r="AB231" s="21">
        <f t="shared" si="266"/>
        <v>8.144262425662145</v>
      </c>
      <c r="AC231" s="21">
        <f t="shared" si="267"/>
        <v>11.780246261906942</v>
      </c>
      <c r="AD231" s="21">
        <f t="shared" si="268"/>
        <v>1.6348455465399754</v>
      </c>
      <c r="AE231" s="21">
        <f t="shared" si="269"/>
        <v>2.8853149283531492</v>
      </c>
      <c r="AF231" s="21">
        <f t="shared" si="270"/>
        <v>1.7196545293338255</v>
      </c>
      <c r="AG231" s="21">
        <f t="shared" si="271"/>
        <v>95.258584763126009</v>
      </c>
      <c r="AH231" s="21"/>
      <c r="AI231" s="61">
        <f t="shared" si="272"/>
        <v>41.550020069568497</v>
      </c>
      <c r="AJ231" s="21">
        <f t="shared" si="273"/>
        <v>3.7085669147774079</v>
      </c>
      <c r="AK231" s="21">
        <f t="shared" si="274"/>
        <v>14.473310506675249</v>
      </c>
      <c r="AL231" s="21">
        <f t="shared" si="275"/>
        <v>2.1565441916160601</v>
      </c>
      <c r="AM231" s="21">
        <f t="shared" si="276"/>
        <v>10.45397777863934</v>
      </c>
      <c r="AN231" s="21">
        <f t="shared" si="277"/>
        <v>0.19094983361971163</v>
      </c>
      <c r="AO231" s="21">
        <f t="shared" si="278"/>
        <v>8.5496361781082602</v>
      </c>
      <c r="AP231" s="21">
        <f t="shared" si="279"/>
        <v>12.366598024944626</v>
      </c>
      <c r="AQ231" s="21">
        <f t="shared" si="280"/>
        <v>1.7162185965760997</v>
      </c>
      <c r="AR231" s="21">
        <f t="shared" si="281"/>
        <v>3.0289290309402497</v>
      </c>
      <c r="AS231" s="21">
        <f t="shared" si="282"/>
        <v>1.8052488745345006</v>
      </c>
      <c r="AT231" s="21">
        <f t="shared" si="283"/>
        <v>99.999999999999986</v>
      </c>
      <c r="AU231" s="21"/>
      <c r="AV231" s="21">
        <f>AR231*'[1]diagram lines'!$G$39</f>
        <v>2.5143326380403792</v>
      </c>
      <c r="AW231" s="21">
        <f>AK231*'[1]diagram lines'!$G$40</f>
        <v>7.6602366436075231</v>
      </c>
      <c r="AX231" s="21">
        <f>AQ231*'[1]diagram lines'!$G$38</f>
        <v>1.2731805593831731</v>
      </c>
      <c r="AY231" s="21">
        <f>AP231*'[1]diagram lines'!$G$41</f>
        <v>8.8378836598382815</v>
      </c>
      <c r="AZ231" s="21">
        <f t="shared" si="284"/>
        <v>4.7451476275163493</v>
      </c>
      <c r="BA231" s="21">
        <f t="shared" si="285"/>
        <v>0.60673234514616736</v>
      </c>
      <c r="BB231" s="21">
        <f t="shared" si="286"/>
        <v>2.0224976770558536</v>
      </c>
      <c r="BC231" s="86">
        <f t="shared" si="287"/>
        <v>0.49443814514323609</v>
      </c>
      <c r="BX231" s="61">
        <f t="shared" si="288"/>
        <v>0.6749838382157124</v>
      </c>
      <c r="BY231" s="21">
        <f t="shared" si="289"/>
        <v>4.5312719078617933E-2</v>
      </c>
      <c r="BZ231" s="21">
        <f t="shared" si="290"/>
        <v>0.1385447626520204</v>
      </c>
      <c r="CA231" s="21">
        <f t="shared" si="291"/>
        <v>1.3180524766735551E-2</v>
      </c>
      <c r="CB231" s="21">
        <f t="shared" si="292"/>
        <v>0.14200605427974949</v>
      </c>
      <c r="CC231" s="21">
        <f t="shared" si="293"/>
        <v>2.6271215111361716E-3</v>
      </c>
      <c r="CD231" s="21">
        <f t="shared" si="294"/>
        <v>0.20705925558312657</v>
      </c>
      <c r="CE231" s="21">
        <f t="shared" si="295"/>
        <v>0.21522578459343797</v>
      </c>
      <c r="CF231" s="21">
        <f t="shared" si="296"/>
        <v>2.7021100177447976E-2</v>
      </c>
      <c r="CG231" s="21">
        <f t="shared" si="297"/>
        <v>3.1382696390658174E-2</v>
      </c>
      <c r="CH231" s="21">
        <f t="shared" si="298"/>
        <v>1.241286704615905E-2</v>
      </c>
      <c r="CI231" s="21">
        <f t="shared" si="299"/>
        <v>0.13315732519422863</v>
      </c>
      <c r="CJ231" s="21">
        <f t="shared" si="300"/>
        <v>1.6429140494890304</v>
      </c>
      <c r="CL231" s="68">
        <f t="shared" si="301"/>
        <v>0.41084549640660872</v>
      </c>
      <c r="CM231" s="19">
        <f t="shared" si="302"/>
        <v>2.7580699728455563E-2</v>
      </c>
      <c r="CN231" s="19">
        <f t="shared" si="303"/>
        <v>8.4328673612055233E-2</v>
      </c>
      <c r="CO231" s="19">
        <f t="shared" si="304"/>
        <v>8.0226502237502207E-3</v>
      </c>
      <c r="CP231" s="19">
        <f t="shared" si="305"/>
        <v>8.6435473799688661E-2</v>
      </c>
      <c r="CQ231" s="19">
        <f t="shared" si="306"/>
        <v>1.5990620519395057E-3</v>
      </c>
      <c r="CR231" s="19">
        <f t="shared" si="307"/>
        <v>0.12603170302641514</v>
      </c>
      <c r="CS231" s="19">
        <f t="shared" si="308"/>
        <v>0.13100246154713707</v>
      </c>
      <c r="CT231" s="19">
        <f t="shared" si="309"/>
        <v>1.6447056488348811E-2</v>
      </c>
      <c r="CU231" s="19">
        <f t="shared" si="310"/>
        <v>1.9101849180983409E-2</v>
      </c>
      <c r="CV231" s="19">
        <f t="shared" si="311"/>
        <v>7.5553964919952005E-3</v>
      </c>
      <c r="CW231" s="19">
        <f t="shared" si="312"/>
        <v>8.104947744262242E-2</v>
      </c>
      <c r="CX231" s="19">
        <f t="shared" si="313"/>
        <v>0.99999999999999978</v>
      </c>
      <c r="CZ231" s="68">
        <f t="shared" si="314"/>
        <v>2.4859999999999999E-5</v>
      </c>
      <c r="DA231" s="19">
        <f t="shared" si="315"/>
        <v>1.8815079999999997E-5</v>
      </c>
      <c r="DB231" s="19">
        <f t="shared" si="316"/>
        <v>3.5539999999999995E-5</v>
      </c>
      <c r="DC231" s="19">
        <f t="shared" si="317"/>
        <v>4.0206529999999997E-5</v>
      </c>
      <c r="DD231" s="19">
        <f t="shared" si="318"/>
        <v>1.2955639999999998E-5</v>
      </c>
      <c r="DE231" s="19">
        <f t="shared" si="319"/>
        <v>1.2955639999999998E-5</v>
      </c>
      <c r="DF231" s="19">
        <f t="shared" si="320"/>
        <v>1.199159E-5</v>
      </c>
      <c r="DG231" s="19">
        <f t="shared" si="321"/>
        <v>1.6605579999999998E-5</v>
      </c>
      <c r="DH231" s="19">
        <f t="shared" si="322"/>
        <v>2.5224559999999996E-5</v>
      </c>
      <c r="DI231" s="19">
        <f t="shared" si="323"/>
        <v>3.7339359999999994E-5</v>
      </c>
      <c r="DJ231" s="19">
        <f t="shared" si="324"/>
        <v>0</v>
      </c>
      <c r="DK231" s="19">
        <f t="shared" si="325"/>
        <v>2.1388819999999999E-5</v>
      </c>
      <c r="DM231" s="68">
        <f t="shared" si="326"/>
        <v>992.90416026182834</v>
      </c>
      <c r="DN231" s="19">
        <f t="shared" si="327"/>
        <v>117.09470777211847</v>
      </c>
      <c r="DO231" s="19">
        <f t="shared" si="328"/>
        <v>241.92885654150683</v>
      </c>
      <c r="DP231" s="19">
        <f t="shared" si="329"/>
        <v>31.863904053164323</v>
      </c>
      <c r="DQ231" s="19">
        <f t="shared" si="330"/>
        <v>479.3579315655291</v>
      </c>
      <c r="DR231" s="19">
        <f t="shared" si="331"/>
        <v>8.755836219946568</v>
      </c>
      <c r="DS231" s="19">
        <f t="shared" si="332"/>
        <v>423.55330960819464</v>
      </c>
      <c r="DT231" s="19">
        <f t="shared" si="333"/>
        <v>442.41863539626121</v>
      </c>
      <c r="DU231" s="19">
        <f t="shared" si="334"/>
        <v>40.419061094137739</v>
      </c>
      <c r="DV231" s="19">
        <f t="shared" si="335"/>
        <v>48.190279449048873</v>
      </c>
      <c r="DX231" s="19">
        <f t="shared" si="336"/>
        <v>68.283878377397926</v>
      </c>
      <c r="DZ231" s="99">
        <f t="shared" si="337"/>
        <v>2894.7705603391337</v>
      </c>
      <c r="EA231" s="21">
        <f t="shared" si="338"/>
        <v>2.8947705603391336</v>
      </c>
      <c r="EB231" s="92">
        <f t="shared" si="339"/>
        <v>1217</v>
      </c>
    </row>
    <row r="232" spans="1:132" x14ac:dyDescent="0.3">
      <c r="A232" s="19">
        <f>'A. Thermody. result (all suite)'!C188</f>
        <v>1216</v>
      </c>
      <c r="B232" s="19" t="str">
        <f>'A. Thermody. result (all suite)'!A188</f>
        <v>Basanite</v>
      </c>
      <c r="C232" s="24">
        <f>'A. Thermody. result (all suite)'!G188</f>
        <v>90.621211000000002</v>
      </c>
      <c r="D232" s="19">
        <f>'A. Thermody. result (all suite)'!D188</f>
        <v>10000</v>
      </c>
      <c r="E232" s="61">
        <f>'A. Thermody. result (all suite)'!I188</f>
        <v>40.576540000000001</v>
      </c>
      <c r="F232" s="21">
        <f>'A. Thermody. result (all suite)'!J188</f>
        <v>3.6138910000000002</v>
      </c>
      <c r="G232" s="21">
        <f>'A. Thermody. result (all suite)'!K188</f>
        <v>14.172523</v>
      </c>
      <c r="H232" s="21">
        <f>'A. Thermody. result (all suite)'!L188</f>
        <v>2.1001629999999998</v>
      </c>
      <c r="I232" s="21">
        <f>'A. Thermody. result (all suite)'!M188</f>
        <v>10.238645999999999</v>
      </c>
      <c r="J232" s="21">
        <f>'A. Thermody. result (all suite)'!N188</f>
        <v>0.18753500000000001</v>
      </c>
      <c r="K232" s="21">
        <f>'A. Thermody. result (all suite)'!O188</f>
        <v>8.2850040000000007</v>
      </c>
      <c r="L232" s="21">
        <f>'A. Thermody. result (all suite)'!P188</f>
        <v>11.997337999999999</v>
      </c>
      <c r="M232" s="21">
        <f>'A. Thermody. result (all suite)'!Q188</f>
        <v>1.686261</v>
      </c>
      <c r="N232" s="21">
        <f>'A. Thermody. result (all suite)'!R188</f>
        <v>2.9791370000000001</v>
      </c>
      <c r="O232" s="21">
        <f>'A. Thermody. result (all suite)'!S188</f>
        <v>1.7461359999999999</v>
      </c>
      <c r="P232" s="21">
        <f>'A. Thermody. result (all suite)'!T188</f>
        <v>2.4168270000000001</v>
      </c>
      <c r="Q232" s="21">
        <f t="shared" si="257"/>
        <v>100.00000099999998</v>
      </c>
      <c r="S232" s="19">
        <f t="shared" si="258"/>
        <v>1489</v>
      </c>
      <c r="T232" s="19">
        <f t="shared" si="259"/>
        <v>1</v>
      </c>
      <c r="V232" s="61">
        <f t="shared" si="260"/>
        <v>39.595875235420849</v>
      </c>
      <c r="W232" s="21">
        <f t="shared" si="261"/>
        <v>3.526549507434845</v>
      </c>
      <c r="X232" s="21">
        <f t="shared" si="262"/>
        <v>13.829997640980043</v>
      </c>
      <c r="Y232" s="21">
        <f t="shared" si="263"/>
        <v>2.0494056940795629</v>
      </c>
      <c r="Z232" s="21">
        <f t="shared" si="264"/>
        <v>9.9911956415120819</v>
      </c>
      <c r="AA232" s="21">
        <f t="shared" si="265"/>
        <v>0.18300260353087397</v>
      </c>
      <c r="AB232" s="21">
        <f t="shared" si="266"/>
        <v>8.084769788379262</v>
      </c>
      <c r="AC232" s="21">
        <f t="shared" si="267"/>
        <v>11.707383098834288</v>
      </c>
      <c r="AD232" s="21">
        <f t="shared" si="268"/>
        <v>1.6455069892690701</v>
      </c>
      <c r="AE232" s="21">
        <f t="shared" si="269"/>
        <v>2.9071364133370161</v>
      </c>
      <c r="AF232" s="21">
        <f t="shared" si="270"/>
        <v>1.7039349141172908</v>
      </c>
      <c r="AG232" s="21">
        <f t="shared" si="271"/>
        <v>95.224757526895189</v>
      </c>
      <c r="AH232" s="21"/>
      <c r="AI232" s="61">
        <f t="shared" si="272"/>
        <v>41.581492317517771</v>
      </c>
      <c r="AJ232" s="21">
        <f t="shared" si="273"/>
        <v>3.7033956284307785</v>
      </c>
      <c r="AK232" s="21">
        <f t="shared" si="274"/>
        <v>14.523531485048846</v>
      </c>
      <c r="AL232" s="21">
        <f t="shared" si="275"/>
        <v>2.1521773825475279</v>
      </c>
      <c r="AM232" s="21">
        <f t="shared" si="276"/>
        <v>10.492224817364516</v>
      </c>
      <c r="AN232" s="21">
        <f t="shared" si="277"/>
        <v>0.19217964769213183</v>
      </c>
      <c r="AO232" s="21">
        <f t="shared" si="278"/>
        <v>8.4901972956936209</v>
      </c>
      <c r="AP232" s="21">
        <f t="shared" si="279"/>
        <v>12.294474045289816</v>
      </c>
      <c r="AQ232" s="21">
        <f t="shared" si="280"/>
        <v>1.7280243415734766</v>
      </c>
      <c r="AR232" s="21">
        <f t="shared" si="281"/>
        <v>3.0529207832489647</v>
      </c>
      <c r="AS232" s="21">
        <f t="shared" si="282"/>
        <v>1.7893822555925472</v>
      </c>
      <c r="AT232" s="21">
        <f t="shared" si="283"/>
        <v>99.999999999999972</v>
      </c>
      <c r="AU232" s="21"/>
      <c r="AV232" s="21">
        <f>AR232*'[1]diagram lines'!$G$39</f>
        <v>2.5342483393517625</v>
      </c>
      <c r="AW232" s="21">
        <f>AK232*'[1]diagram lines'!$G$40</f>
        <v>7.6868169189797557</v>
      </c>
      <c r="AX232" s="21">
        <f>AQ232*'[1]diagram lines'!$G$38</f>
        <v>1.2819386774047832</v>
      </c>
      <c r="AY232" s="21">
        <f>AP232*'[1]diagram lines'!$G$41</f>
        <v>8.7863397073310505</v>
      </c>
      <c r="AZ232" s="21">
        <f t="shared" si="284"/>
        <v>4.7809451248224413</v>
      </c>
      <c r="BA232" s="21">
        <f t="shared" si="285"/>
        <v>0.60994252083494549</v>
      </c>
      <c r="BB232" s="21">
        <f t="shared" si="286"/>
        <v>2.0142663043576245</v>
      </c>
      <c r="BC232" s="86">
        <f t="shared" si="287"/>
        <v>0.49645868465188514</v>
      </c>
      <c r="BX232" s="61">
        <f t="shared" si="288"/>
        <v>0.67537516644474038</v>
      </c>
      <c r="BY232" s="21">
        <f t="shared" si="289"/>
        <v>4.5241499749624443E-2</v>
      </c>
      <c r="BZ232" s="21">
        <f t="shared" si="290"/>
        <v>0.13900081404472342</v>
      </c>
      <c r="CA232" s="21">
        <f t="shared" si="291"/>
        <v>1.3151499780825348E-2</v>
      </c>
      <c r="CB232" s="21">
        <f t="shared" si="292"/>
        <v>0.14250029227557412</v>
      </c>
      <c r="CC232" s="21">
        <f t="shared" si="293"/>
        <v>2.6435720327036933E-3</v>
      </c>
      <c r="CD232" s="21">
        <f t="shared" si="294"/>
        <v>0.20558322580645164</v>
      </c>
      <c r="CE232" s="21">
        <f t="shared" si="295"/>
        <v>0.21393256062767474</v>
      </c>
      <c r="CF232" s="21">
        <f t="shared" si="296"/>
        <v>2.7202145507339893E-2</v>
      </c>
      <c r="CG232" s="21">
        <f t="shared" si="297"/>
        <v>3.1625658174097668E-2</v>
      </c>
      <c r="CH232" s="21">
        <f t="shared" si="298"/>
        <v>1.2301583723158429E-2</v>
      </c>
      <c r="CI232" s="21">
        <f t="shared" si="299"/>
        <v>0.13411914539400666</v>
      </c>
      <c r="CJ232" s="21">
        <f t="shared" si="300"/>
        <v>1.6426771635609203</v>
      </c>
      <c r="CL232" s="68">
        <f t="shared" si="301"/>
        <v>0.41114296918859761</v>
      </c>
      <c r="CM232" s="19">
        <f t="shared" si="302"/>
        <v>2.7541321419208138E-2</v>
      </c>
      <c r="CN232" s="19">
        <f t="shared" si="303"/>
        <v>8.461846133138165E-2</v>
      </c>
      <c r="CO232" s="19">
        <f t="shared" si="304"/>
        <v>8.0061378294905665E-3</v>
      </c>
      <c r="CP232" s="19">
        <f t="shared" si="305"/>
        <v>8.6748811900853678E-2</v>
      </c>
      <c r="CQ232" s="19">
        <f t="shared" si="306"/>
        <v>1.6093071063172748E-3</v>
      </c>
      <c r="CR232" s="19">
        <f t="shared" si="307"/>
        <v>0.12515132636336024</v>
      </c>
      <c r="CS232" s="19">
        <f t="shared" si="308"/>
        <v>0.13023408699730235</v>
      </c>
      <c r="CT232" s="19">
        <f t="shared" si="309"/>
        <v>1.6559641852189829E-2</v>
      </c>
      <c r="CU232" s="19">
        <f t="shared" si="310"/>
        <v>1.9252509790506259E-2</v>
      </c>
      <c r="CV232" s="19">
        <f t="shared" si="311"/>
        <v>7.4887409382934497E-3</v>
      </c>
      <c r="CW232" s="19">
        <f t="shared" si="312"/>
        <v>8.1646685282499035E-2</v>
      </c>
      <c r="CX232" s="19">
        <f t="shared" si="313"/>
        <v>1</v>
      </c>
      <c r="CZ232" s="68">
        <f t="shared" si="314"/>
        <v>2.4859999999999999E-5</v>
      </c>
      <c r="DA232" s="19">
        <f t="shared" si="315"/>
        <v>1.8807839999999996E-5</v>
      </c>
      <c r="DB232" s="19">
        <f t="shared" si="316"/>
        <v>3.5539999999999995E-5</v>
      </c>
      <c r="DC232" s="19">
        <f t="shared" si="317"/>
        <v>4.0197439999999998E-5</v>
      </c>
      <c r="DD232" s="19">
        <f t="shared" si="318"/>
        <v>1.2952719999999999E-5</v>
      </c>
      <c r="DE232" s="19">
        <f t="shared" si="319"/>
        <v>1.2952719999999999E-5</v>
      </c>
      <c r="DF232" s="19">
        <f t="shared" si="320"/>
        <v>1.198832E-5</v>
      </c>
      <c r="DG232" s="19">
        <f t="shared" si="321"/>
        <v>1.660184E-5</v>
      </c>
      <c r="DH232" s="19">
        <f t="shared" si="322"/>
        <v>2.5216879999999998E-5</v>
      </c>
      <c r="DI232" s="19">
        <f t="shared" si="323"/>
        <v>3.7327279999999989E-5</v>
      </c>
      <c r="DJ232" s="19">
        <f t="shared" si="324"/>
        <v>0</v>
      </c>
      <c r="DK232" s="19">
        <f t="shared" si="325"/>
        <v>2.1379359999999998E-5</v>
      </c>
      <c r="DM232" s="68">
        <f t="shared" si="326"/>
        <v>993.62307276150227</v>
      </c>
      <c r="DN232" s="19">
        <f t="shared" si="327"/>
        <v>116.97253671694072</v>
      </c>
      <c r="DO232" s="19">
        <f t="shared" si="328"/>
        <v>242.76022277286643</v>
      </c>
      <c r="DP232" s="19">
        <f t="shared" si="329"/>
        <v>31.80551174381624</v>
      </c>
      <c r="DQ232" s="19">
        <f t="shared" si="330"/>
        <v>481.20411273279564</v>
      </c>
      <c r="DR232" s="19">
        <f t="shared" si="331"/>
        <v>8.813920637684399</v>
      </c>
      <c r="DS232" s="19">
        <f t="shared" si="332"/>
        <v>420.70936148212741</v>
      </c>
      <c r="DT232" s="19">
        <f t="shared" si="333"/>
        <v>439.92277957194597</v>
      </c>
      <c r="DU232" s="19">
        <f t="shared" si="334"/>
        <v>40.708136709111024</v>
      </c>
      <c r="DV232" s="19">
        <f t="shared" si="335"/>
        <v>48.586085626000347</v>
      </c>
      <c r="DX232" s="19">
        <f t="shared" si="336"/>
        <v>68.817460802878685</v>
      </c>
      <c r="DZ232" s="99">
        <f t="shared" si="337"/>
        <v>2893.9232015576695</v>
      </c>
      <c r="EA232" s="21">
        <f t="shared" si="338"/>
        <v>2.8939232015576697</v>
      </c>
      <c r="EB232" s="92">
        <f t="shared" si="339"/>
        <v>1216</v>
      </c>
    </row>
    <row r="233" spans="1:132" x14ac:dyDescent="0.3">
      <c r="A233" s="19">
        <f>'A. Thermody. result (all suite)'!C189</f>
        <v>1215</v>
      </c>
      <c r="B233" s="19" t="str">
        <f>'A. Thermody. result (all suite)'!A189</f>
        <v>Basanite</v>
      </c>
      <c r="C233" s="24">
        <f>'A. Thermody. result (all suite)'!G189</f>
        <v>89.917141000000001</v>
      </c>
      <c r="D233" s="19">
        <f>'A. Thermody. result (all suite)'!D189</f>
        <v>10000</v>
      </c>
      <c r="E233" s="61">
        <f>'A. Thermody. result (all suite)'!I189</f>
        <v>40.603116</v>
      </c>
      <c r="F233" s="21">
        <f>'A. Thermody. result (all suite)'!J189</f>
        <v>3.6061209999999999</v>
      </c>
      <c r="G233" s="21">
        <f>'A. Thermody. result (all suite)'!K189</f>
        <v>14.218301</v>
      </c>
      <c r="H233" s="21">
        <f>'A. Thermody. result (all suite)'!L189</f>
        <v>2.0952639999999998</v>
      </c>
      <c r="I233" s="21">
        <f>'A. Thermody. result (all suite)'!M189</f>
        <v>10.274468000000001</v>
      </c>
      <c r="J233" s="21">
        <f>'A. Thermody. result (all suite)'!N189</f>
        <v>0.188718</v>
      </c>
      <c r="K233" s="21">
        <f>'A. Thermody. result (all suite)'!O189</f>
        <v>8.2248300000000008</v>
      </c>
      <c r="L233" s="21">
        <f>'A. Thermody. result (all suite)'!P189</f>
        <v>11.924010000000001</v>
      </c>
      <c r="M233" s="21">
        <f>'A. Thermody. result (all suite)'!Q189</f>
        <v>1.6977070000000001</v>
      </c>
      <c r="N233" s="21">
        <f>'A. Thermody. result (all suite)'!R189</f>
        <v>3.0024639999999998</v>
      </c>
      <c r="O233" s="21">
        <f>'A. Thermody. result (all suite)'!S189</f>
        <v>1.7304919999999999</v>
      </c>
      <c r="P233" s="21">
        <f>'A. Thermody. result (all suite)'!T189</f>
        <v>2.4345110000000001</v>
      </c>
      <c r="Q233" s="21">
        <f t="shared" si="257"/>
        <v>100.00000199999998</v>
      </c>
      <c r="S233" s="19">
        <f t="shared" si="258"/>
        <v>1488</v>
      </c>
      <c r="T233" s="19">
        <f t="shared" si="259"/>
        <v>1</v>
      </c>
      <c r="V233" s="61">
        <f t="shared" si="260"/>
        <v>39.614628694406981</v>
      </c>
      <c r="W233" s="21">
        <f t="shared" si="261"/>
        <v>3.5183295893375179</v>
      </c>
      <c r="X233" s="21">
        <f t="shared" si="262"/>
        <v>13.872154905064811</v>
      </c>
      <c r="Y233" s="21">
        <f t="shared" si="263"/>
        <v>2.0442545684611484</v>
      </c>
      <c r="Z233" s="21">
        <f t="shared" si="264"/>
        <v>10.024334951351182</v>
      </c>
      <c r="AA233" s="21">
        <f t="shared" si="265"/>
        <v>0.1841236396229072</v>
      </c>
      <c r="AB233" s="21">
        <f t="shared" si="266"/>
        <v>8.0245956129233882</v>
      </c>
      <c r="AC233" s="21">
        <f t="shared" si="267"/>
        <v>11.633718670714728</v>
      </c>
      <c r="AD233" s="21">
        <f t="shared" si="268"/>
        <v>1.6563761371638472</v>
      </c>
      <c r="AE233" s="21">
        <f t="shared" si="269"/>
        <v>2.929368685110866</v>
      </c>
      <c r="AF233" s="21">
        <f t="shared" si="270"/>
        <v>1.6883629827484601</v>
      </c>
      <c r="AG233" s="21">
        <f t="shared" si="271"/>
        <v>95.190248436905847</v>
      </c>
      <c r="AH233" s="21"/>
      <c r="AI233" s="61">
        <f t="shared" si="272"/>
        <v>41.616267784682186</v>
      </c>
      <c r="AJ233" s="21">
        <f t="shared" si="273"/>
        <v>3.6961029591907653</v>
      </c>
      <c r="AK233" s="21">
        <f t="shared" si="274"/>
        <v>14.573084042594525</v>
      </c>
      <c r="AL233" s="21">
        <f t="shared" si="275"/>
        <v>2.1475462056558499</v>
      </c>
      <c r="AM233" s="21">
        <f t="shared" si="276"/>
        <v>10.530842303658371</v>
      </c>
      <c r="AN233" s="21">
        <f t="shared" si="277"/>
        <v>0.19342699766662372</v>
      </c>
      <c r="AO233" s="21">
        <f t="shared" si="278"/>
        <v>8.430060583613523</v>
      </c>
      <c r="AP233" s="21">
        <f t="shared" si="279"/>
        <v>12.221544603306514</v>
      </c>
      <c r="AQ233" s="21">
        <f t="shared" si="280"/>
        <v>1.740069139815019</v>
      </c>
      <c r="AR233" s="21">
        <f t="shared" si="281"/>
        <v>3.0773831702440768</v>
      </c>
      <c r="AS233" s="21">
        <f t="shared" si="282"/>
        <v>1.7736722095725419</v>
      </c>
      <c r="AT233" s="21">
        <f t="shared" si="283"/>
        <v>99.999999999999986</v>
      </c>
      <c r="AU233" s="21"/>
      <c r="AV233" s="21">
        <f>AR233*'[1]diagram lines'!$G$39</f>
        <v>2.5545547174140744</v>
      </c>
      <c r="AW233" s="21">
        <f>AK233*'[1]diagram lines'!$G$40</f>
        <v>7.7130434216807657</v>
      </c>
      <c r="AX233" s="21">
        <f>AQ233*'[1]diagram lines'!$G$38</f>
        <v>1.2908741376039783</v>
      </c>
      <c r="AY233" s="21">
        <f>AP233*'[1]diagram lines'!$G$41</f>
        <v>8.7342201250235121</v>
      </c>
      <c r="AZ233" s="21">
        <f t="shared" si="284"/>
        <v>4.817452310059096</v>
      </c>
      <c r="BA233" s="21">
        <f t="shared" si="285"/>
        <v>0.61313661723932145</v>
      </c>
      <c r="BB233" s="21">
        <f t="shared" si="286"/>
        <v>2.0057693725410388</v>
      </c>
      <c r="BC233" s="86">
        <f t="shared" si="287"/>
        <v>0.49856180560436769</v>
      </c>
      <c r="BX233" s="61">
        <f t="shared" si="288"/>
        <v>0.67581750998668444</v>
      </c>
      <c r="BY233" s="21">
        <f t="shared" si="289"/>
        <v>4.5144228843264897E-2</v>
      </c>
      <c r="BZ233" s="21">
        <f t="shared" si="290"/>
        <v>0.13944979403687721</v>
      </c>
      <c r="CA233" s="21">
        <f t="shared" si="291"/>
        <v>1.3120821591834178E-2</v>
      </c>
      <c r="CB233" s="21">
        <f t="shared" si="292"/>
        <v>0.14299885873347254</v>
      </c>
      <c r="CC233" s="21">
        <f t="shared" si="293"/>
        <v>2.6602480969833663E-3</v>
      </c>
      <c r="CD233" s="21">
        <f t="shared" si="294"/>
        <v>0.20409007444168739</v>
      </c>
      <c r="CE233" s="21">
        <f t="shared" si="295"/>
        <v>0.21262500000000001</v>
      </c>
      <c r="CF233" s="21">
        <f t="shared" si="296"/>
        <v>2.7386788191643814E-2</v>
      </c>
      <c r="CG233" s="21">
        <f t="shared" si="297"/>
        <v>3.1873290870488319E-2</v>
      </c>
      <c r="CH233" s="21">
        <f t="shared" si="298"/>
        <v>1.2191371244998028E-2</v>
      </c>
      <c r="CI233" s="21">
        <f t="shared" si="299"/>
        <v>0.13510049944506106</v>
      </c>
      <c r="CJ233" s="21">
        <f t="shared" si="300"/>
        <v>1.6424584854829953</v>
      </c>
      <c r="CL233" s="68">
        <f t="shared" si="301"/>
        <v>0.41146702699639182</v>
      </c>
      <c r="CM233" s="19">
        <f t="shared" si="302"/>
        <v>2.7485765541276009E-2</v>
      </c>
      <c r="CN233" s="19">
        <f t="shared" si="303"/>
        <v>8.4903085995424357E-2</v>
      </c>
      <c r="CO233" s="19">
        <f t="shared" si="304"/>
        <v>7.9885255595825658E-3</v>
      </c>
      <c r="CP233" s="19">
        <f t="shared" si="305"/>
        <v>8.7063910593405999E-2</v>
      </c>
      <c r="CQ233" s="19">
        <f t="shared" si="306"/>
        <v>1.6196744821839872E-3</v>
      </c>
      <c r="CR233" s="19">
        <f t="shared" si="307"/>
        <v>0.12425889375320857</v>
      </c>
      <c r="CS233" s="19">
        <f t="shared" si="308"/>
        <v>0.12945532680387578</v>
      </c>
      <c r="CT233" s="19">
        <f t="shared" si="309"/>
        <v>1.6674265093275843E-2</v>
      </c>
      <c r="CU233" s="19">
        <f t="shared" si="310"/>
        <v>1.9405842614716309E-2</v>
      </c>
      <c r="CV233" s="19">
        <f t="shared" si="311"/>
        <v>7.4226358551844488E-3</v>
      </c>
      <c r="CW233" s="19">
        <f t="shared" si="312"/>
        <v>8.2255046711474267E-2</v>
      </c>
      <c r="CX233" s="19">
        <f t="shared" si="313"/>
        <v>1</v>
      </c>
      <c r="CZ233" s="68">
        <f t="shared" si="314"/>
        <v>2.4859999999999999E-5</v>
      </c>
      <c r="DA233" s="19">
        <f t="shared" si="315"/>
        <v>1.8800599999999998E-5</v>
      </c>
      <c r="DB233" s="19">
        <f t="shared" si="316"/>
        <v>3.5539999999999995E-5</v>
      </c>
      <c r="DC233" s="19">
        <f t="shared" si="317"/>
        <v>4.018835E-5</v>
      </c>
      <c r="DD233" s="19">
        <f t="shared" si="318"/>
        <v>1.2949799999999998E-5</v>
      </c>
      <c r="DE233" s="19">
        <f t="shared" si="319"/>
        <v>1.2949799999999998E-5</v>
      </c>
      <c r="DF233" s="19">
        <f t="shared" si="320"/>
        <v>1.198505E-5</v>
      </c>
      <c r="DG233" s="19">
        <f t="shared" si="321"/>
        <v>1.65981E-5</v>
      </c>
      <c r="DH233" s="19">
        <f t="shared" si="322"/>
        <v>2.5209199999999999E-5</v>
      </c>
      <c r="DI233" s="19">
        <f t="shared" si="323"/>
        <v>3.7315199999999991E-5</v>
      </c>
      <c r="DJ233" s="19">
        <f t="shared" si="324"/>
        <v>0</v>
      </c>
      <c r="DK233" s="19">
        <f t="shared" si="325"/>
        <v>2.1369899999999997E-5</v>
      </c>
      <c r="DM233" s="68">
        <f t="shared" si="326"/>
        <v>994.40623418918835</v>
      </c>
      <c r="DN233" s="19">
        <f t="shared" si="327"/>
        <v>116.78153630400773</v>
      </c>
      <c r="DO233" s="19">
        <f t="shared" si="328"/>
        <v>243.5767768174864</v>
      </c>
      <c r="DP233" s="19">
        <f t="shared" si="329"/>
        <v>31.742722620106075</v>
      </c>
      <c r="DQ233" s="19">
        <f t="shared" si="330"/>
        <v>483.06089485059397</v>
      </c>
      <c r="DR233" s="19">
        <f t="shared" si="331"/>
        <v>8.8727013364014944</v>
      </c>
      <c r="DS233" s="19">
        <f t="shared" si="332"/>
        <v>417.82332307785992</v>
      </c>
      <c r="DT233" s="19">
        <f t="shared" si="333"/>
        <v>437.39070900653405</v>
      </c>
      <c r="DU233" s="19">
        <f t="shared" si="334"/>
        <v>41.002399645056947</v>
      </c>
      <c r="DV233" s="19">
        <f t="shared" si="335"/>
        <v>48.988893917392282</v>
      </c>
      <c r="DX233" s="19">
        <f t="shared" si="336"/>
        <v>69.360920815762654</v>
      </c>
      <c r="DZ233" s="99">
        <f t="shared" si="337"/>
        <v>2893.0071125803902</v>
      </c>
      <c r="EA233" s="21">
        <f t="shared" si="338"/>
        <v>2.8930071125803902</v>
      </c>
      <c r="EB233" s="92">
        <f t="shared" si="339"/>
        <v>1215</v>
      </c>
    </row>
    <row r="234" spans="1:132" x14ac:dyDescent="0.3">
      <c r="A234" s="19">
        <f>'A. Thermody. result (all suite)'!C190</f>
        <v>1214</v>
      </c>
      <c r="B234" s="19" t="str">
        <f>'A. Thermody. result (all suite)'!A190</f>
        <v>Basanite</v>
      </c>
      <c r="C234" s="24">
        <f>'A. Thermody. result (all suite)'!G190</f>
        <v>89.210639</v>
      </c>
      <c r="D234" s="19">
        <f>'A. Thermody. result (all suite)'!D190</f>
        <v>10000</v>
      </c>
      <c r="E234" s="61">
        <f>'A. Thermody. result (all suite)'!I190</f>
        <v>40.633096000000002</v>
      </c>
      <c r="F234" s="21">
        <f>'A. Thermody. result (all suite)'!J190</f>
        <v>3.5960589999999999</v>
      </c>
      <c r="G234" s="21">
        <f>'A. Thermody. result (all suite)'!K190</f>
        <v>14.263232</v>
      </c>
      <c r="H234" s="21">
        <f>'A. Thermody. result (all suite)'!L190</f>
        <v>2.0901179999999999</v>
      </c>
      <c r="I234" s="21">
        <f>'A. Thermody. result (all suite)'!M190</f>
        <v>10.31057</v>
      </c>
      <c r="J234" s="21">
        <f>'A. Thermody. result (all suite)'!N190</f>
        <v>0.189915</v>
      </c>
      <c r="K234" s="21">
        <f>'A. Thermody. result (all suite)'!O190</f>
        <v>8.1639309999999998</v>
      </c>
      <c r="L234" s="21">
        <f>'A. Thermody. result (all suite)'!P190</f>
        <v>11.849904</v>
      </c>
      <c r="M234" s="21">
        <f>'A. Thermody. result (all suite)'!Q190</f>
        <v>1.7093849999999999</v>
      </c>
      <c r="N234" s="21">
        <f>'A. Thermody. result (all suite)'!R190</f>
        <v>3.0262419999999999</v>
      </c>
      <c r="O234" s="21">
        <f>'A. Thermody. result (all suite)'!S190</f>
        <v>1.7149920000000001</v>
      </c>
      <c r="P234" s="21">
        <f>'A. Thermody. result (all suite)'!T190</f>
        <v>2.4525549999999998</v>
      </c>
      <c r="Q234" s="21">
        <f t="shared" si="257"/>
        <v>99.999998999999988</v>
      </c>
      <c r="S234" s="19">
        <f t="shared" si="258"/>
        <v>1487</v>
      </c>
      <c r="T234" s="19">
        <f t="shared" si="259"/>
        <v>1</v>
      </c>
      <c r="V234" s="61">
        <f t="shared" si="260"/>
        <v>39.636546962431709</v>
      </c>
      <c r="W234" s="21">
        <f t="shared" si="261"/>
        <v>3.5078636743105966</v>
      </c>
      <c r="X234" s="21">
        <f t="shared" si="262"/>
        <v>13.913418386924263</v>
      </c>
      <c r="Y234" s="21">
        <f t="shared" si="263"/>
        <v>2.0388567059724867</v>
      </c>
      <c r="Z234" s="21">
        <f t="shared" si="264"/>
        <v>10.057697597407776</v>
      </c>
      <c r="AA234" s="21">
        <f t="shared" si="265"/>
        <v>0.18525723012517228</v>
      </c>
      <c r="AB234" s="21">
        <f t="shared" si="266"/>
        <v>7.9637061000607003</v>
      </c>
      <c r="AC234" s="21">
        <f t="shared" si="267"/>
        <v>11.559278584046545</v>
      </c>
      <c r="AD234" s="21">
        <f t="shared" si="268"/>
        <v>1.6674613922940138</v>
      </c>
      <c r="AE234" s="21">
        <f t="shared" si="269"/>
        <v>2.9520217497746977</v>
      </c>
      <c r="AF234" s="21">
        <f t="shared" si="270"/>
        <v>1.6729308775337888</v>
      </c>
      <c r="AG234" s="21">
        <f t="shared" si="271"/>
        <v>95.155039260881765</v>
      </c>
      <c r="AH234" s="21"/>
      <c r="AI234" s="61">
        <f t="shared" si="272"/>
        <v>41.654700865355316</v>
      </c>
      <c r="AJ234" s="21">
        <f t="shared" si="273"/>
        <v>3.6864717849501001</v>
      </c>
      <c r="AK234" s="21">
        <f t="shared" si="274"/>
        <v>14.62184083470193</v>
      </c>
      <c r="AL234" s="21">
        <f t="shared" si="275"/>
        <v>2.1426681359277842</v>
      </c>
      <c r="AM234" s="21">
        <f t="shared" si="276"/>
        <v>10.569800270727749</v>
      </c>
      <c r="AN234" s="21">
        <f t="shared" si="277"/>
        <v>0.19468987829142911</v>
      </c>
      <c r="AO234" s="21">
        <f t="shared" si="278"/>
        <v>8.3691900732939732</v>
      </c>
      <c r="AP234" s="21">
        <f t="shared" si="279"/>
        <v>12.147836492773708</v>
      </c>
      <c r="AQ234" s="21">
        <f t="shared" si="280"/>
        <v>1.7523626759507915</v>
      </c>
      <c r="AR234" s="21">
        <f t="shared" si="281"/>
        <v>3.1023283398384072</v>
      </c>
      <c r="AS234" s="21">
        <f t="shared" si="282"/>
        <v>1.7581106481887929</v>
      </c>
      <c r="AT234" s="21">
        <f t="shared" si="283"/>
        <v>99.999999999999986</v>
      </c>
      <c r="AU234" s="21"/>
      <c r="AV234" s="21">
        <f>AR234*'[1]diagram lines'!$G$39</f>
        <v>2.575261856284544</v>
      </c>
      <c r="AW234" s="21">
        <f>AK234*'[1]diagram lines'!$G$40</f>
        <v>7.7388487524897496</v>
      </c>
      <c r="AX234" s="21">
        <f>AQ234*'[1]diagram lines'!$G$38</f>
        <v>1.2999941245598161</v>
      </c>
      <c r="AY234" s="21">
        <f>AP234*'[1]diagram lines'!$G$41</f>
        <v>8.6815440612943071</v>
      </c>
      <c r="AZ234" s="21">
        <f t="shared" si="284"/>
        <v>4.8546910157891983</v>
      </c>
      <c r="BA234" s="21">
        <f t="shared" si="285"/>
        <v>0.61630739730818174</v>
      </c>
      <c r="BB234" s="21">
        <f t="shared" si="286"/>
        <v>1.9969903383785168</v>
      </c>
      <c r="BC234" s="86">
        <f t="shared" si="287"/>
        <v>0.50075354936967975</v>
      </c>
      <c r="BX234" s="61">
        <f t="shared" si="288"/>
        <v>0.67631651131824244</v>
      </c>
      <c r="BY234" s="21">
        <f t="shared" si="289"/>
        <v>4.5018264897346019E-2</v>
      </c>
      <c r="BZ234" s="21">
        <f t="shared" si="290"/>
        <v>0.13989046684974502</v>
      </c>
      <c r="CA234" s="21">
        <f t="shared" si="291"/>
        <v>1.3088596656021041E-2</v>
      </c>
      <c r="CB234" s="21">
        <f t="shared" si="292"/>
        <v>0.14350132219902575</v>
      </c>
      <c r="CC234" s="21">
        <f t="shared" si="293"/>
        <v>2.6771215111361713E-3</v>
      </c>
      <c r="CD234" s="21">
        <f t="shared" si="294"/>
        <v>0.20257893300248139</v>
      </c>
      <c r="CE234" s="21">
        <f t="shared" si="295"/>
        <v>0.21130356633380887</v>
      </c>
      <c r="CF234" s="21">
        <f t="shared" si="296"/>
        <v>2.7575173415066944E-2</v>
      </c>
      <c r="CG234" s="21">
        <f t="shared" si="297"/>
        <v>3.2125711252653927E-2</v>
      </c>
      <c r="CH234" s="21">
        <f t="shared" si="298"/>
        <v>1.2082173251423097E-2</v>
      </c>
      <c r="CI234" s="21">
        <f t="shared" si="299"/>
        <v>0.13610183129855716</v>
      </c>
      <c r="CJ234" s="21">
        <f t="shared" si="300"/>
        <v>1.6422596719855076</v>
      </c>
      <c r="CL234" s="68">
        <f t="shared" si="301"/>
        <v>0.4118206900255727</v>
      </c>
      <c r="CM234" s="19">
        <f t="shared" si="302"/>
        <v>2.7412391392963153E-2</v>
      </c>
      <c r="CN234" s="19">
        <f t="shared" si="303"/>
        <v>8.5181697654802727E-2</v>
      </c>
      <c r="CO234" s="19">
        <f t="shared" si="304"/>
        <v>7.9698703434620682E-3</v>
      </c>
      <c r="CP234" s="19">
        <f t="shared" si="305"/>
        <v>8.7380409229395065E-2</v>
      </c>
      <c r="CQ234" s="19">
        <f t="shared" si="306"/>
        <v>1.6301450719419456E-3</v>
      </c>
      <c r="CR234" s="19">
        <f t="shared" si="307"/>
        <v>0.12335377678583652</v>
      </c>
      <c r="CS234" s="19">
        <f t="shared" si="308"/>
        <v>0.12866635522891506</v>
      </c>
      <c r="CT234" s="19">
        <f t="shared" si="309"/>
        <v>1.6790994679744098E-2</v>
      </c>
      <c r="CU234" s="19">
        <f t="shared" si="310"/>
        <v>1.9561894991803358E-2</v>
      </c>
      <c r="CV234" s="19">
        <f t="shared" si="311"/>
        <v>7.3570419206699725E-3</v>
      </c>
      <c r="CW234" s="19">
        <f t="shared" si="312"/>
        <v>8.2874732674893453E-2</v>
      </c>
      <c r="CX234" s="19">
        <f t="shared" si="313"/>
        <v>1</v>
      </c>
      <c r="CZ234" s="68">
        <f t="shared" si="314"/>
        <v>2.4859999999999999E-5</v>
      </c>
      <c r="DA234" s="19">
        <f t="shared" si="315"/>
        <v>1.8793359999999996E-5</v>
      </c>
      <c r="DB234" s="19">
        <f t="shared" si="316"/>
        <v>3.5539999999999995E-5</v>
      </c>
      <c r="DC234" s="19">
        <f t="shared" si="317"/>
        <v>4.0179259999999994E-5</v>
      </c>
      <c r="DD234" s="19">
        <f t="shared" si="318"/>
        <v>1.2946879999999998E-5</v>
      </c>
      <c r="DE234" s="19">
        <f t="shared" si="319"/>
        <v>1.2946879999999998E-5</v>
      </c>
      <c r="DF234" s="19">
        <f t="shared" si="320"/>
        <v>1.198178E-5</v>
      </c>
      <c r="DG234" s="19">
        <f t="shared" si="321"/>
        <v>1.6594359999999999E-5</v>
      </c>
      <c r="DH234" s="19">
        <f t="shared" si="322"/>
        <v>2.5201519999999997E-5</v>
      </c>
      <c r="DI234" s="19">
        <f t="shared" si="323"/>
        <v>3.7303119999999993E-5</v>
      </c>
      <c r="DJ234" s="19">
        <f t="shared" si="324"/>
        <v>0</v>
      </c>
      <c r="DK234" s="19">
        <f t="shared" si="325"/>
        <v>2.1360439999999999E-5</v>
      </c>
      <c r="DM234" s="68">
        <f t="shared" si="326"/>
        <v>995.26094355335522</v>
      </c>
      <c r="DN234" s="19">
        <f t="shared" si="327"/>
        <v>116.51465328551664</v>
      </c>
      <c r="DO234" s="19">
        <f t="shared" si="328"/>
        <v>244.37608027247293</v>
      </c>
      <c r="DP234" s="19">
        <f t="shared" si="329"/>
        <v>31.675759960423811</v>
      </c>
      <c r="DQ234" s="19">
        <f t="shared" si="330"/>
        <v>484.92628363992219</v>
      </c>
      <c r="DR234" s="19">
        <f t="shared" si="331"/>
        <v>8.9320740907123284</v>
      </c>
      <c r="DS234" s="19">
        <f t="shared" si="332"/>
        <v>414.89304631442167</v>
      </c>
      <c r="DT234" s="19">
        <f t="shared" si="333"/>
        <v>434.82298812593899</v>
      </c>
      <c r="DU234" s="19">
        <f t="shared" si="334"/>
        <v>41.302023060408132</v>
      </c>
      <c r="DV234" s="19">
        <f t="shared" si="335"/>
        <v>49.398830666922144</v>
      </c>
      <c r="DX234" s="19">
        <f t="shared" si="336"/>
        <v>69.914415751809429</v>
      </c>
      <c r="DZ234" s="99">
        <f t="shared" si="337"/>
        <v>2892.0170987219035</v>
      </c>
      <c r="EA234" s="21">
        <f t="shared" si="338"/>
        <v>2.8920170987219036</v>
      </c>
      <c r="EB234" s="92">
        <f t="shared" si="339"/>
        <v>1214</v>
      </c>
    </row>
    <row r="235" spans="1:132" x14ac:dyDescent="0.3">
      <c r="A235" s="19">
        <f>'A. Thermody. result (all suite)'!C191</f>
        <v>1213</v>
      </c>
      <c r="B235" s="19" t="str">
        <f>'A. Thermody. result (all suite)'!A191</f>
        <v>Basanite</v>
      </c>
      <c r="C235" s="24">
        <f>'A. Thermody. result (all suite)'!G191</f>
        <v>88.472724999999997</v>
      </c>
      <c r="D235" s="19">
        <f>'A. Thermody. result (all suite)'!D191</f>
        <v>10000</v>
      </c>
      <c r="E235" s="61">
        <f>'A. Thermody. result (all suite)'!I191</f>
        <v>40.678944999999999</v>
      </c>
      <c r="F235" s="21">
        <f>'A. Thermody. result (all suite)'!J191</f>
        <v>3.5833400000000002</v>
      </c>
      <c r="G235" s="21">
        <f>'A. Thermody. result (all suite)'!K191</f>
        <v>14.299559</v>
      </c>
      <c r="H235" s="21">
        <f>'A. Thermody. result (all suite)'!L191</f>
        <v>2.0791110000000002</v>
      </c>
      <c r="I235" s="21">
        <f>'A. Thermody. result (all suite)'!M191</f>
        <v>10.345151</v>
      </c>
      <c r="J235" s="21">
        <f>'A. Thermody. result (all suite)'!N191</f>
        <v>0.191195</v>
      </c>
      <c r="K235" s="21">
        <f>'A. Thermody. result (all suite)'!O191</f>
        <v>8.1000720000000008</v>
      </c>
      <c r="L235" s="21">
        <f>'A. Thermody. result (all suite)'!P191</f>
        <v>11.777749999999999</v>
      </c>
      <c r="M235" s="21">
        <f>'A. Thermody. result (all suite)'!Q191</f>
        <v>1.7218560000000001</v>
      </c>
      <c r="N235" s="21">
        <f>'A. Thermody. result (all suite)'!R191</f>
        <v>3.0514830000000002</v>
      </c>
      <c r="O235" s="21">
        <f>'A. Thermody. result (all suite)'!S191</f>
        <v>1.699776</v>
      </c>
      <c r="P235" s="21">
        <f>'A. Thermody. result (all suite)'!T191</f>
        <v>2.471762</v>
      </c>
      <c r="Q235" s="21">
        <f t="shared" si="257"/>
        <v>99.999999999999986</v>
      </c>
      <c r="S235" s="19">
        <f t="shared" si="258"/>
        <v>1486</v>
      </c>
      <c r="T235" s="19">
        <f t="shared" si="259"/>
        <v>1</v>
      </c>
      <c r="V235" s="61">
        <f t="shared" si="260"/>
        <v>39.673458295489098</v>
      </c>
      <c r="W235" s="21">
        <f t="shared" si="261"/>
        <v>3.4947683635492002</v>
      </c>
      <c r="X235" s="21">
        <f t="shared" si="262"/>
        <v>13.946107934470421</v>
      </c>
      <c r="Y235" s="21">
        <f t="shared" si="263"/>
        <v>2.0277203243641804</v>
      </c>
      <c r="Z235" s="21">
        <f t="shared" si="264"/>
        <v>10.089443488739379</v>
      </c>
      <c r="AA235" s="21">
        <f t="shared" si="265"/>
        <v>0.18646911464410001</v>
      </c>
      <c r="AB235" s="21">
        <f t="shared" si="266"/>
        <v>7.899857498331361</v>
      </c>
      <c r="AC235" s="21">
        <f t="shared" si="267"/>
        <v>11.486632051045</v>
      </c>
      <c r="AD235" s="21">
        <f t="shared" si="268"/>
        <v>1.6792958176972801</v>
      </c>
      <c r="AE235" s="21">
        <f t="shared" si="269"/>
        <v>2.97605760276954</v>
      </c>
      <c r="AF235" s="21">
        <f t="shared" si="270"/>
        <v>1.6577615827468801</v>
      </c>
      <c r="AG235" s="21">
        <f t="shared" si="271"/>
        <v>95.117572073846446</v>
      </c>
      <c r="AH235" s="21"/>
      <c r="AI235" s="61">
        <f t="shared" si="272"/>
        <v>41.709914824873586</v>
      </c>
      <c r="AJ235" s="21">
        <f t="shared" si="273"/>
        <v>3.6741564017592525</v>
      </c>
      <c r="AK235" s="21">
        <f t="shared" si="274"/>
        <v>14.661967952297058</v>
      </c>
      <c r="AL235" s="21">
        <f t="shared" si="275"/>
        <v>2.1318041242578385</v>
      </c>
      <c r="AM235" s="21">
        <f t="shared" si="276"/>
        <v>10.607339179038586</v>
      </c>
      <c r="AN235" s="21">
        <f t="shared" si="277"/>
        <v>0.19604065850138708</v>
      </c>
      <c r="AO235" s="21">
        <f t="shared" si="278"/>
        <v>8.3053607510062886</v>
      </c>
      <c r="AP235" s="21">
        <f t="shared" si="279"/>
        <v>12.076246061166406</v>
      </c>
      <c r="AQ235" s="21">
        <f t="shared" si="280"/>
        <v>1.7654948303280122</v>
      </c>
      <c r="AR235" s="21">
        <f t="shared" si="281"/>
        <v>3.128819983398039</v>
      </c>
      <c r="AS235" s="21">
        <f t="shared" si="282"/>
        <v>1.7428552333735385</v>
      </c>
      <c r="AT235" s="21">
        <f t="shared" si="283"/>
        <v>100</v>
      </c>
      <c r="AU235" s="21"/>
      <c r="AV235" s="21">
        <f>AR235*'[1]diagram lines'!$G$39</f>
        <v>2.5972527327154249</v>
      </c>
      <c r="AW235" s="21">
        <f>AK235*'[1]diagram lines'!$G$40</f>
        <v>7.760086686717913</v>
      </c>
      <c r="AX235" s="21">
        <f>AQ235*'[1]diagram lines'!$G$38</f>
        <v>1.3097362423117458</v>
      </c>
      <c r="AY235" s="21">
        <f>AP235*'[1]diagram lines'!$G$41</f>
        <v>8.6303814129712428</v>
      </c>
      <c r="AZ235" s="21">
        <f t="shared" si="284"/>
        <v>4.8943148137260515</v>
      </c>
      <c r="BA235" s="21">
        <f t="shared" si="285"/>
        <v>0.61895648342226306</v>
      </c>
      <c r="BB235" s="21">
        <f t="shared" si="286"/>
        <v>1.9862064460174083</v>
      </c>
      <c r="BC235" s="86">
        <f t="shared" si="287"/>
        <v>0.50347233642561418</v>
      </c>
      <c r="BX235" s="61">
        <f t="shared" si="288"/>
        <v>0.67707964380825569</v>
      </c>
      <c r="BY235" s="21">
        <f t="shared" si="289"/>
        <v>4.485903855783676E-2</v>
      </c>
      <c r="BZ235" s="21">
        <f t="shared" si="290"/>
        <v>0.14024675362887409</v>
      </c>
      <c r="CA235" s="21">
        <f t="shared" si="291"/>
        <v>1.3019669359383807E-2</v>
      </c>
      <c r="CB235" s="21">
        <f t="shared" si="292"/>
        <v>0.14398261656228253</v>
      </c>
      <c r="CC235" s="21">
        <f t="shared" si="293"/>
        <v>2.6951649281082607E-3</v>
      </c>
      <c r="CD235" s="21">
        <f t="shared" si="294"/>
        <v>0.20099434243176181</v>
      </c>
      <c r="CE235" s="21">
        <f t="shared" si="295"/>
        <v>0.21001694008559199</v>
      </c>
      <c r="CF235" s="21">
        <f t="shared" si="296"/>
        <v>2.7776351024358766E-2</v>
      </c>
      <c r="CG235" s="21">
        <f t="shared" si="297"/>
        <v>3.2393662420382163E-2</v>
      </c>
      <c r="CH235" s="21">
        <f t="shared" si="298"/>
        <v>1.1974976046891732E-2</v>
      </c>
      <c r="CI235" s="21">
        <f t="shared" si="299"/>
        <v>0.13716770255271921</v>
      </c>
      <c r="CJ235" s="21">
        <f t="shared" si="300"/>
        <v>1.6422068614064467</v>
      </c>
      <c r="CL235" s="68">
        <f t="shared" si="301"/>
        <v>0.4122986328460348</v>
      </c>
      <c r="CM235" s="19">
        <f t="shared" si="302"/>
        <v>2.7316314169712957E-2</v>
      </c>
      <c r="CN235" s="19">
        <f t="shared" si="303"/>
        <v>8.540139304299435E-2</v>
      </c>
      <c r="CO235" s="19">
        <f t="shared" si="304"/>
        <v>7.9281542815095047E-3</v>
      </c>
      <c r="CP235" s="19">
        <f t="shared" si="305"/>
        <v>8.7676297028116482E-2</v>
      </c>
      <c r="CQ235" s="19">
        <f t="shared" si="306"/>
        <v>1.6411847931265017E-3</v>
      </c>
      <c r="CR235" s="19">
        <f t="shared" si="307"/>
        <v>0.12239282830643079</v>
      </c>
      <c r="CS235" s="19">
        <f t="shared" si="308"/>
        <v>0.12788701899937607</v>
      </c>
      <c r="CT235" s="19">
        <f t="shared" si="309"/>
        <v>1.69140390757898E-2</v>
      </c>
      <c r="CU235" s="19">
        <f t="shared" si="310"/>
        <v>1.9725689364517105E-2</v>
      </c>
      <c r="CV235" s="19">
        <f t="shared" si="311"/>
        <v>7.2920022004024018E-3</v>
      </c>
      <c r="CW235" s="19">
        <f t="shared" si="312"/>
        <v>8.3526445891989334E-2</v>
      </c>
      <c r="CX235" s="19">
        <f t="shared" si="313"/>
        <v>1.0000000000000002</v>
      </c>
      <c r="CZ235" s="68">
        <f t="shared" si="314"/>
        <v>2.4859999999999999E-5</v>
      </c>
      <c r="DA235" s="19">
        <f t="shared" si="315"/>
        <v>1.8786119999999998E-5</v>
      </c>
      <c r="DB235" s="19">
        <f t="shared" si="316"/>
        <v>3.5539999999999995E-5</v>
      </c>
      <c r="DC235" s="19">
        <f t="shared" si="317"/>
        <v>4.0170169999999995E-5</v>
      </c>
      <c r="DD235" s="19">
        <f t="shared" si="318"/>
        <v>1.2943959999999997E-5</v>
      </c>
      <c r="DE235" s="19">
        <f t="shared" si="319"/>
        <v>1.2943959999999997E-5</v>
      </c>
      <c r="DF235" s="19">
        <f t="shared" si="320"/>
        <v>1.197851E-5</v>
      </c>
      <c r="DG235" s="19">
        <f t="shared" si="321"/>
        <v>1.6590619999999998E-5</v>
      </c>
      <c r="DH235" s="19">
        <f t="shared" si="322"/>
        <v>2.5193839999999999E-5</v>
      </c>
      <c r="DI235" s="19">
        <f t="shared" si="323"/>
        <v>3.7291039999999995E-5</v>
      </c>
      <c r="DJ235" s="19">
        <f t="shared" si="324"/>
        <v>0</v>
      </c>
      <c r="DK235" s="19">
        <f t="shared" si="325"/>
        <v>2.1350979999999998E-5</v>
      </c>
      <c r="DM235" s="68">
        <f t="shared" si="326"/>
        <v>996.41600407842998</v>
      </c>
      <c r="DN235" s="19">
        <f t="shared" si="327"/>
        <v>116.15102937044323</v>
      </c>
      <c r="DO235" s="19">
        <f t="shared" si="328"/>
        <v>245.00636000741991</v>
      </c>
      <c r="DP235" s="19">
        <f t="shared" si="329"/>
        <v>31.517092340267741</v>
      </c>
      <c r="DQ235" s="19">
        <f t="shared" si="330"/>
        <v>486.67810635000188</v>
      </c>
      <c r="DR235" s="19">
        <f t="shared" si="331"/>
        <v>8.9945927849278</v>
      </c>
      <c r="DS235" s="19">
        <f t="shared" si="332"/>
        <v>411.77333247199863</v>
      </c>
      <c r="DT235" s="19">
        <f t="shared" si="333"/>
        <v>432.28667918890375</v>
      </c>
      <c r="DU235" s="19">
        <f t="shared" si="334"/>
        <v>41.617366876514652</v>
      </c>
      <c r="DV235" s="19">
        <f t="shared" si="335"/>
        <v>49.828589874069259</v>
      </c>
      <c r="DX235" s="19">
        <f t="shared" si="336"/>
        <v>70.495431824377519</v>
      </c>
      <c r="DZ235" s="99">
        <f t="shared" si="337"/>
        <v>2890.7645851673542</v>
      </c>
      <c r="EA235" s="21">
        <f t="shared" si="338"/>
        <v>2.890764585167354</v>
      </c>
      <c r="EB235" s="92">
        <f t="shared" si="339"/>
        <v>1213</v>
      </c>
    </row>
    <row r="236" spans="1:132" x14ac:dyDescent="0.3">
      <c r="A236" s="19">
        <f>'A. Thermody. result (all suite)'!C192</f>
        <v>1212</v>
      </c>
      <c r="B236" s="19" t="str">
        <f>'A. Thermody. result (all suite)'!A192</f>
        <v>Basanite</v>
      </c>
      <c r="C236" s="24">
        <f>'A. Thermody. result (all suite)'!G192</f>
        <v>87.697359000000006</v>
      </c>
      <c r="D236" s="19">
        <f>'A. Thermody. result (all suite)'!D192</f>
        <v>10000</v>
      </c>
      <c r="E236" s="61">
        <f>'A. Thermody. result (all suite)'!I192</f>
        <v>40.744808999999997</v>
      </c>
      <c r="F236" s="21">
        <f>'A. Thermody. result (all suite)'!J192</f>
        <v>3.5682070000000001</v>
      </c>
      <c r="G236" s="21">
        <f>'A. Thermody. result (all suite)'!K192</f>
        <v>14.325205</v>
      </c>
      <c r="H236" s="21">
        <f>'A. Thermody. result (all suite)'!L192</f>
        <v>2.0598019999999999</v>
      </c>
      <c r="I236" s="21">
        <f>'A. Thermody. result (all suite)'!M192</f>
        <v>10.376849999999999</v>
      </c>
      <c r="J236" s="21">
        <f>'A. Thermody. result (all suite)'!N192</f>
        <v>0.192577</v>
      </c>
      <c r="K236" s="21">
        <f>'A. Thermody. result (all suite)'!O192</f>
        <v>8.0325570000000006</v>
      </c>
      <c r="L236" s="21">
        <f>'A. Thermody. result (all suite)'!P192</f>
        <v>11.709051000000001</v>
      </c>
      <c r="M236" s="21">
        <f>'A. Thermody. result (all suite)'!Q192</f>
        <v>1.7352780000000001</v>
      </c>
      <c r="N236" s="21">
        <f>'A. Thermody. result (all suite)'!R192</f>
        <v>3.078462</v>
      </c>
      <c r="O236" s="21">
        <f>'A. Thermody. result (all suite)'!S192</f>
        <v>1.6848540000000001</v>
      </c>
      <c r="P236" s="21">
        <f>'A. Thermody. result (all suite)'!T192</f>
        <v>2.4923489999999999</v>
      </c>
      <c r="Q236" s="21">
        <f t="shared" si="257"/>
        <v>100.000001</v>
      </c>
      <c r="S236" s="19">
        <f t="shared" si="258"/>
        <v>1485</v>
      </c>
      <c r="T236" s="19">
        <f t="shared" si="259"/>
        <v>1</v>
      </c>
      <c r="V236" s="61">
        <f t="shared" si="260"/>
        <v>39.729306170491611</v>
      </c>
      <c r="W236" s="21">
        <f t="shared" si="261"/>
        <v>3.4792748294068918</v>
      </c>
      <c r="X236" s="21">
        <f t="shared" si="262"/>
        <v>13.968170900004891</v>
      </c>
      <c r="Y236" s="21">
        <f t="shared" si="263"/>
        <v>2.0084645459643942</v>
      </c>
      <c r="Z236" s="21">
        <f t="shared" si="264"/>
        <v>10.118222685379772</v>
      </c>
      <c r="AA236" s="21">
        <f t="shared" si="265"/>
        <v>0.18777730911426688</v>
      </c>
      <c r="AB236" s="21">
        <f t="shared" si="266"/>
        <v>7.8323576479380641</v>
      </c>
      <c r="AC236" s="21">
        <f t="shared" si="267"/>
        <v>11.417220587410313</v>
      </c>
      <c r="AD236" s="21">
        <f t="shared" si="268"/>
        <v>1.6920288165522719</v>
      </c>
      <c r="AE236" s="21">
        <f t="shared" si="269"/>
        <v>3.0017359838948803</v>
      </c>
      <c r="AF236" s="21">
        <f t="shared" si="270"/>
        <v>1.6428615585994646</v>
      </c>
      <c r="AG236" s="21">
        <f t="shared" si="271"/>
        <v>95.07742103475681</v>
      </c>
      <c r="AH236" s="21"/>
      <c r="AI236" s="61">
        <f t="shared" si="272"/>
        <v>41.786268220262343</v>
      </c>
      <c r="AJ236" s="21">
        <f t="shared" si="273"/>
        <v>3.6594122889965606</v>
      </c>
      <c r="AK236" s="21">
        <f t="shared" si="274"/>
        <v>14.691364940261307</v>
      </c>
      <c r="AL236" s="21">
        <f t="shared" si="275"/>
        <v>2.1124516463589957</v>
      </c>
      <c r="AM236" s="21">
        <f t="shared" si="276"/>
        <v>10.642087864037585</v>
      </c>
      <c r="AN236" s="21">
        <f t="shared" si="277"/>
        <v>0.19749937163905865</v>
      </c>
      <c r="AO236" s="21">
        <f t="shared" si="278"/>
        <v>8.237873474791499</v>
      </c>
      <c r="AP236" s="21">
        <f t="shared" si="279"/>
        <v>12.008340637717337</v>
      </c>
      <c r="AQ236" s="21">
        <f t="shared" si="280"/>
        <v>1.7796326384723125</v>
      </c>
      <c r="AR236" s="21">
        <f t="shared" si="281"/>
        <v>3.1571491435359356</v>
      </c>
      <c r="AS236" s="21">
        <f t="shared" si="282"/>
        <v>1.7279197739270766</v>
      </c>
      <c r="AT236" s="21">
        <f t="shared" si="283"/>
        <v>100</v>
      </c>
      <c r="AU236" s="21"/>
      <c r="AV236" s="21">
        <f>AR236*'[1]diagram lines'!$G$39</f>
        <v>2.6207689429717198</v>
      </c>
      <c r="AW236" s="21">
        <f>AK236*'[1]diagram lines'!$G$40</f>
        <v>7.7756455240904385</v>
      </c>
      <c r="AX236" s="21">
        <f>AQ236*'[1]diagram lines'!$G$38</f>
        <v>1.320224406533671</v>
      </c>
      <c r="AY236" s="21">
        <f>AP236*'[1]diagram lines'!$G$41</f>
        <v>8.5818522838522746</v>
      </c>
      <c r="AZ236" s="21">
        <f t="shared" si="284"/>
        <v>4.9367817820082482</v>
      </c>
      <c r="BA236" s="21">
        <f t="shared" si="285"/>
        <v>0.6209168228807439</v>
      </c>
      <c r="BB236" s="21">
        <f t="shared" si="286"/>
        <v>1.9730166570989802</v>
      </c>
      <c r="BC236" s="86">
        <f t="shared" si="287"/>
        <v>0.50683809302976046</v>
      </c>
      <c r="BX236" s="61">
        <f t="shared" si="288"/>
        <v>0.67817591544607192</v>
      </c>
      <c r="BY236" s="21">
        <f t="shared" si="289"/>
        <v>4.4669591887831754E-2</v>
      </c>
      <c r="BZ236" s="21">
        <f t="shared" si="290"/>
        <v>0.1404982836406434</v>
      </c>
      <c r="CA236" s="21">
        <f t="shared" si="291"/>
        <v>1.289875383555639E-2</v>
      </c>
      <c r="CB236" s="21">
        <f t="shared" si="292"/>
        <v>0.14442379958246346</v>
      </c>
      <c r="CC236" s="21">
        <f t="shared" si="293"/>
        <v>2.7146461798703129E-3</v>
      </c>
      <c r="CD236" s="21">
        <f t="shared" si="294"/>
        <v>0.19931903225806455</v>
      </c>
      <c r="CE236" s="21">
        <f t="shared" si="295"/>
        <v>0.20879192225392298</v>
      </c>
      <c r="CF236" s="21">
        <f t="shared" si="296"/>
        <v>2.7992869817712537E-2</v>
      </c>
      <c r="CG236" s="21">
        <f t="shared" si="297"/>
        <v>3.2680063694267514E-2</v>
      </c>
      <c r="CH236" s="21">
        <f t="shared" si="298"/>
        <v>1.1869850081722371E-2</v>
      </c>
      <c r="CI236" s="21">
        <f t="shared" si="299"/>
        <v>0.13831015538290789</v>
      </c>
      <c r="CJ236" s="21">
        <f t="shared" si="300"/>
        <v>1.6423448840610351</v>
      </c>
      <c r="CL236" s="68">
        <f t="shared" si="301"/>
        <v>0.41293148718504402</v>
      </c>
      <c r="CM236" s="19">
        <f t="shared" si="302"/>
        <v>2.7198667174812279E-2</v>
      </c>
      <c r="CN236" s="19">
        <f t="shared" si="303"/>
        <v>8.5547368889555359E-2</v>
      </c>
      <c r="CO236" s="19">
        <f t="shared" si="304"/>
        <v>7.8538642892481709E-3</v>
      </c>
      <c r="CP236" s="19">
        <f t="shared" si="305"/>
        <v>8.7937558660240681E-2</v>
      </c>
      <c r="CQ236" s="19">
        <f t="shared" si="306"/>
        <v>1.6529087198529171E-3</v>
      </c>
      <c r="CR236" s="19">
        <f t="shared" si="307"/>
        <v>0.12136247032669978</v>
      </c>
      <c r="CS236" s="19">
        <f t="shared" si="308"/>
        <v>0.12713037576957775</v>
      </c>
      <c r="CT236" s="19">
        <f t="shared" si="309"/>
        <v>1.7044452775652343E-2</v>
      </c>
      <c r="CU236" s="19">
        <f t="shared" si="310"/>
        <v>1.9898417203005097E-2</v>
      </c>
      <c r="CV236" s="19">
        <f t="shared" si="311"/>
        <v>7.2273797038121057E-3</v>
      </c>
      <c r="CW236" s="19">
        <f t="shared" si="312"/>
        <v>8.4215049302499498E-2</v>
      </c>
      <c r="CX236" s="19">
        <f t="shared" si="313"/>
        <v>1</v>
      </c>
      <c r="CZ236" s="68">
        <f t="shared" si="314"/>
        <v>2.4859999999999999E-5</v>
      </c>
      <c r="DA236" s="19">
        <f t="shared" si="315"/>
        <v>1.8778879999999996E-5</v>
      </c>
      <c r="DB236" s="19">
        <f t="shared" si="316"/>
        <v>3.5539999999999995E-5</v>
      </c>
      <c r="DC236" s="19">
        <f t="shared" si="317"/>
        <v>4.0161079999999996E-5</v>
      </c>
      <c r="DD236" s="19">
        <f t="shared" si="318"/>
        <v>1.2941039999999998E-5</v>
      </c>
      <c r="DE236" s="19">
        <f t="shared" si="319"/>
        <v>1.2941039999999998E-5</v>
      </c>
      <c r="DF236" s="19">
        <f t="shared" si="320"/>
        <v>1.197524E-5</v>
      </c>
      <c r="DG236" s="19">
        <f t="shared" si="321"/>
        <v>1.6586879999999997E-5</v>
      </c>
      <c r="DH236" s="19">
        <f t="shared" si="322"/>
        <v>2.5186159999999997E-5</v>
      </c>
      <c r="DI236" s="19">
        <f t="shared" si="323"/>
        <v>3.727895999999999E-5</v>
      </c>
      <c r="DJ236" s="19">
        <f t="shared" si="324"/>
        <v>0</v>
      </c>
      <c r="DK236" s="19">
        <f t="shared" si="325"/>
        <v>2.1341519999999997E-5</v>
      </c>
      <c r="DM236" s="68">
        <f t="shared" si="326"/>
        <v>997.94544449225441</v>
      </c>
      <c r="DN236" s="19">
        <f t="shared" si="327"/>
        <v>115.69537341545423</v>
      </c>
      <c r="DO236" s="19">
        <f t="shared" si="328"/>
        <v>245.42514721381721</v>
      </c>
      <c r="DP236" s="19">
        <f t="shared" si="329"/>
        <v>31.228831205486518</v>
      </c>
      <c r="DQ236" s="19">
        <f t="shared" si="330"/>
        <v>488.2384715400226</v>
      </c>
      <c r="DR236" s="19">
        <f t="shared" si="331"/>
        <v>9.0608903601538948</v>
      </c>
      <c r="DS236" s="19">
        <f t="shared" si="332"/>
        <v>408.41833267358322</v>
      </c>
      <c r="DT236" s="19">
        <f t="shared" si="333"/>
        <v>429.82595118297849</v>
      </c>
      <c r="DU236" s="19">
        <f t="shared" si="334"/>
        <v>41.951040871760078</v>
      </c>
      <c r="DV236" s="19">
        <f t="shared" si="335"/>
        <v>50.281201528236856</v>
      </c>
      <c r="DX236" s="19">
        <f t="shared" si="336"/>
        <v>71.108111719832564</v>
      </c>
      <c r="DZ236" s="99">
        <f t="shared" si="337"/>
        <v>2889.1787962035805</v>
      </c>
      <c r="EA236" s="21">
        <f t="shared" si="338"/>
        <v>2.8891787962035806</v>
      </c>
      <c r="EB236" s="92">
        <f t="shared" si="339"/>
        <v>1212</v>
      </c>
    </row>
    <row r="237" spans="1:132" x14ac:dyDescent="0.3">
      <c r="C237" s="24"/>
      <c r="E237" s="6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V237" s="6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6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86"/>
      <c r="BX237" s="6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L237" s="68"/>
      <c r="CZ237" s="68"/>
      <c r="DM237" s="68"/>
      <c r="DZ237" s="68"/>
      <c r="EA237" s="21"/>
      <c r="EB237" s="92"/>
    </row>
    <row r="238" spans="1:132" x14ac:dyDescent="0.3">
      <c r="A238" s="19">
        <f>'A. Thermody. result (all suite)'!C194</f>
        <v>1400</v>
      </c>
      <c r="B238" s="19" t="str">
        <f>'A. Thermody. result (all suite)'!A194</f>
        <v>Nephelinite</v>
      </c>
      <c r="C238" s="24">
        <f>'A. Thermody. result (all suite)'!G194</f>
        <v>100</v>
      </c>
      <c r="D238" s="19">
        <f>'A. Thermody. result (all suite)'!D194</f>
        <v>10000</v>
      </c>
      <c r="E238" s="61">
        <f>'A. Thermody. result (all suite)'!I194</f>
        <v>37.97</v>
      </c>
      <c r="F238" s="21">
        <f>'A. Thermody. result (all suite)'!J194</f>
        <v>5.09</v>
      </c>
      <c r="G238" s="21">
        <f>'A. Thermody. result (all suite)'!K194</f>
        <v>12.22</v>
      </c>
      <c r="H238" s="21">
        <f>'A. Thermody. result (all suite)'!L194</f>
        <v>2.35</v>
      </c>
      <c r="I238" s="21">
        <f>'A. Thermody. result (all suite)'!M194</f>
        <v>11.77</v>
      </c>
      <c r="J238" s="21">
        <f>'A. Thermody. result (all suite)'!N194</f>
        <v>0.22</v>
      </c>
      <c r="K238" s="21">
        <f>'A. Thermody. result (all suite)'!O194</f>
        <v>6.56</v>
      </c>
      <c r="L238" s="21">
        <f>'A. Thermody. result (all suite)'!P194</f>
        <v>12.31</v>
      </c>
      <c r="M238" s="21">
        <f>'A. Thermody. result (all suite)'!Q194</f>
        <v>2.79</v>
      </c>
      <c r="N238" s="21">
        <f>'A. Thermody. result (all suite)'!R194</f>
        <v>2.5</v>
      </c>
      <c r="O238" s="21">
        <f>'A. Thermody. result (all suite)'!S194</f>
        <v>1.92</v>
      </c>
      <c r="P238" s="21">
        <f>'A. Thermody. result (all suite)'!T194</f>
        <v>4.3</v>
      </c>
      <c r="Q238" s="21">
        <f t="shared" si="257"/>
        <v>100.00000000000001</v>
      </c>
      <c r="S238" s="19">
        <f t="shared" si="258"/>
        <v>1673</v>
      </c>
      <c r="T238" s="19">
        <f t="shared" si="259"/>
        <v>1</v>
      </c>
      <c r="V238" s="61">
        <f t="shared" si="260"/>
        <v>36.337290000000003</v>
      </c>
      <c r="W238" s="21">
        <f t="shared" si="261"/>
        <v>4.87113</v>
      </c>
      <c r="X238" s="21">
        <f t="shared" si="262"/>
        <v>11.69454</v>
      </c>
      <c r="Y238" s="21">
        <f t="shared" si="263"/>
        <v>2.2489500000000002</v>
      </c>
      <c r="Z238" s="21">
        <f t="shared" si="264"/>
        <v>11.26389</v>
      </c>
      <c r="AA238" s="21">
        <f t="shared" si="265"/>
        <v>0.21054000000000003</v>
      </c>
      <c r="AB238" s="21">
        <f t="shared" si="266"/>
        <v>6.2779199999999991</v>
      </c>
      <c r="AC238" s="21">
        <f t="shared" si="267"/>
        <v>11.780670000000001</v>
      </c>
      <c r="AD238" s="21">
        <f t="shared" si="268"/>
        <v>2.6700300000000001</v>
      </c>
      <c r="AE238" s="21">
        <f t="shared" si="269"/>
        <v>2.3925000000000001</v>
      </c>
      <c r="AF238" s="21">
        <f t="shared" si="270"/>
        <v>1.83744</v>
      </c>
      <c r="AG238" s="21">
        <f t="shared" si="271"/>
        <v>91.58489999999999</v>
      </c>
      <c r="AH238" s="21"/>
      <c r="AI238" s="61">
        <f t="shared" si="272"/>
        <v>39.676071055381406</v>
      </c>
      <c r="AJ238" s="21">
        <f t="shared" si="273"/>
        <v>5.3187042842215257</v>
      </c>
      <c r="AK238" s="21">
        <f t="shared" si="274"/>
        <v>12.769070010449322</v>
      </c>
      <c r="AL238" s="21">
        <f t="shared" si="275"/>
        <v>2.4555903866248698</v>
      </c>
      <c r="AM238" s="21">
        <f t="shared" si="276"/>
        <v>12.298850574712644</v>
      </c>
      <c r="AN238" s="21">
        <f t="shared" si="277"/>
        <v>0.22988505747126442</v>
      </c>
      <c r="AO238" s="21">
        <f t="shared" si="278"/>
        <v>6.8547544409613375</v>
      </c>
      <c r="AP238" s="21">
        <f t="shared" si="279"/>
        <v>12.863113897596657</v>
      </c>
      <c r="AQ238" s="21">
        <f t="shared" si="280"/>
        <v>2.9153605015673985</v>
      </c>
      <c r="AR238" s="21">
        <f t="shared" si="281"/>
        <v>2.6123301985370952</v>
      </c>
      <c r="AS238" s="21">
        <f t="shared" si="282"/>
        <v>2.0062695924764893</v>
      </c>
      <c r="AT238" s="21">
        <f t="shared" si="283"/>
        <v>100</v>
      </c>
      <c r="AU238" s="21"/>
      <c r="AV238" s="21">
        <f>AR238*'[1]diagram lines'!$G$39</f>
        <v>2.1685113822166313</v>
      </c>
      <c r="AW238" s="21">
        <f>AK238*'[1]diagram lines'!$G$40</f>
        <v>6.7582394472723344</v>
      </c>
      <c r="AX238" s="21">
        <f>AQ238*'[1]diagram lines'!$G$38</f>
        <v>2.1627666321727812</v>
      </c>
      <c r="AY238" s="21">
        <f>AP238*'[1]diagram lines'!$G$41</f>
        <v>9.1927225176155289</v>
      </c>
      <c r="AZ238" s="21">
        <f t="shared" si="284"/>
        <v>5.5276907001044933</v>
      </c>
      <c r="BA238" s="21">
        <f t="shared" si="285"/>
        <v>0.49972191521870796</v>
      </c>
      <c r="BB238" s="21">
        <f t="shared" si="286"/>
        <v>1.5603337917400009</v>
      </c>
      <c r="BC238" s="86">
        <f t="shared" si="287"/>
        <v>0.64088851071080977</v>
      </c>
      <c r="BX238" s="61">
        <f t="shared" si="288"/>
        <v>0.63199067909454065</v>
      </c>
      <c r="BY238" s="21">
        <f t="shared" si="289"/>
        <v>6.3720580871306956E-2</v>
      </c>
      <c r="BZ238" s="21">
        <f t="shared" si="290"/>
        <v>0.11985092193016871</v>
      </c>
      <c r="CA238" s="21">
        <f t="shared" si="291"/>
        <v>1.471601227378045E-2</v>
      </c>
      <c r="CB238" s="21">
        <f t="shared" si="292"/>
        <v>0.16381350034794712</v>
      </c>
      <c r="CC238" s="21">
        <f t="shared" si="293"/>
        <v>3.1012122920778123E-3</v>
      </c>
      <c r="CD238" s="21">
        <f t="shared" si="294"/>
        <v>0.16277915632754342</v>
      </c>
      <c r="CE238" s="21">
        <f t="shared" si="295"/>
        <v>0.21950784593437947</v>
      </c>
      <c r="CF238" s="21">
        <f t="shared" si="296"/>
        <v>4.5007259235360544E-2</v>
      </c>
      <c r="CG238" s="21">
        <f t="shared" si="297"/>
        <v>2.6539278131634817E-2</v>
      </c>
      <c r="CH238" s="21">
        <f t="shared" si="298"/>
        <v>1.3526461139604352E-2</v>
      </c>
      <c r="CI238" s="21">
        <f t="shared" si="299"/>
        <v>0.2386237513873474</v>
      </c>
      <c r="CJ238" s="21">
        <f t="shared" si="300"/>
        <v>1.703176658965692</v>
      </c>
      <c r="CL238" s="68">
        <f t="shared" si="301"/>
        <v>0.37106584086135669</v>
      </c>
      <c r="CM238" s="19">
        <f t="shared" si="302"/>
        <v>3.7412784244003967E-2</v>
      </c>
      <c r="CN238" s="19">
        <f t="shared" si="303"/>
        <v>7.0369049093798625E-2</v>
      </c>
      <c r="CO238" s="19">
        <f t="shared" si="304"/>
        <v>8.6403322851530944E-3</v>
      </c>
      <c r="CP238" s="19">
        <f t="shared" si="305"/>
        <v>9.6181156244489668E-2</v>
      </c>
      <c r="CQ238" s="19">
        <f t="shared" si="306"/>
        <v>1.8208400612776843E-3</v>
      </c>
      <c r="CR238" s="19">
        <f t="shared" si="307"/>
        <v>9.5573853405433715E-2</v>
      </c>
      <c r="CS238" s="19">
        <f t="shared" si="308"/>
        <v>0.12888143151731693</v>
      </c>
      <c r="CT238" s="19">
        <f t="shared" si="309"/>
        <v>2.6425479117763759E-2</v>
      </c>
      <c r="CU238" s="19">
        <f t="shared" si="310"/>
        <v>1.5582222778787748E-2</v>
      </c>
      <c r="CV238" s="19">
        <f t="shared" si="311"/>
        <v>7.9419014277818511E-3</v>
      </c>
      <c r="CW238" s="19">
        <f t="shared" si="312"/>
        <v>0.14010510896283609</v>
      </c>
      <c r="CX238" s="19">
        <f t="shared" si="313"/>
        <v>0.99999999999999978</v>
      </c>
      <c r="CZ238" s="68">
        <f t="shared" si="314"/>
        <v>2.4859999999999999E-5</v>
      </c>
      <c r="DA238" s="19">
        <f t="shared" si="315"/>
        <v>2.0139999999999997E-5</v>
      </c>
      <c r="DB238" s="19">
        <f t="shared" si="316"/>
        <v>3.5539999999999995E-5</v>
      </c>
      <c r="DC238" s="19">
        <f t="shared" si="317"/>
        <v>4.1869999999999997E-5</v>
      </c>
      <c r="DD238" s="19">
        <f t="shared" si="318"/>
        <v>1.3489999999999998E-5</v>
      </c>
      <c r="DE238" s="19">
        <f t="shared" si="319"/>
        <v>1.3489999999999998E-5</v>
      </c>
      <c r="DF238" s="19">
        <f t="shared" si="320"/>
        <v>1.259E-5</v>
      </c>
      <c r="DG238" s="19">
        <f t="shared" si="321"/>
        <v>1.7289999999999999E-5</v>
      </c>
      <c r="DH238" s="19">
        <f t="shared" si="322"/>
        <v>2.6629999999999997E-5</v>
      </c>
      <c r="DI238" s="19">
        <f t="shared" si="323"/>
        <v>3.9549999999999992E-5</v>
      </c>
      <c r="DJ238" s="19">
        <f t="shared" si="324"/>
        <v>0</v>
      </c>
      <c r="DK238" s="19">
        <f t="shared" si="325"/>
        <v>2.3119999999999999E-5</v>
      </c>
      <c r="DM238" s="68">
        <f t="shared" si="326"/>
        <v>896.76732578239375</v>
      </c>
      <c r="DN238" s="19">
        <f t="shared" si="327"/>
        <v>148.38794465794624</v>
      </c>
      <c r="DO238" s="19">
        <f t="shared" si="328"/>
        <v>201.88036706819662</v>
      </c>
      <c r="DP238" s="19">
        <f t="shared" si="329"/>
        <v>32.953777468738899</v>
      </c>
      <c r="DQ238" s="19">
        <f t="shared" si="330"/>
        <v>512.27695153199284</v>
      </c>
      <c r="DR238" s="19">
        <f t="shared" si="331"/>
        <v>9.5752701220933236</v>
      </c>
      <c r="DS238" s="19">
        <f t="shared" si="332"/>
        <v>305.9274259125479</v>
      </c>
      <c r="DT238" s="19">
        <f t="shared" si="333"/>
        <v>418.02606590463472</v>
      </c>
      <c r="DU238" s="19">
        <f t="shared" si="334"/>
        <v>61.513911021786541</v>
      </c>
      <c r="DV238" s="19">
        <f t="shared" si="335"/>
        <v>37.113663356809255</v>
      </c>
      <c r="DX238" s="19">
        <f t="shared" si="336"/>
        <v>109.19957022103402</v>
      </c>
      <c r="DZ238" s="68">
        <f t="shared" si="337"/>
        <v>2733.6222730481741</v>
      </c>
      <c r="EA238" s="21">
        <f t="shared" si="338"/>
        <v>2.7336222730481738</v>
      </c>
      <c r="EB238" s="92">
        <f t="shared" si="339"/>
        <v>1400</v>
      </c>
    </row>
    <row r="239" spans="1:132" x14ac:dyDescent="0.3">
      <c r="A239" s="19">
        <f>'A. Thermody. result (all suite)'!C195</f>
        <v>1398</v>
      </c>
      <c r="B239" s="19" t="str">
        <f>'A. Thermody. result (all suite)'!A195</f>
        <v>Nephelinite</v>
      </c>
      <c r="C239" s="24">
        <f>'A. Thermody. result (all suite)'!G195</f>
        <v>100</v>
      </c>
      <c r="D239" s="19">
        <f>'A. Thermody. result (all suite)'!D195</f>
        <v>10000</v>
      </c>
      <c r="E239" s="61">
        <f>'A. Thermody. result (all suite)'!I195</f>
        <v>37.97</v>
      </c>
      <c r="F239" s="21">
        <f>'A. Thermody. result (all suite)'!J195</f>
        <v>5.09</v>
      </c>
      <c r="G239" s="21">
        <f>'A. Thermody. result (all suite)'!K195</f>
        <v>12.22</v>
      </c>
      <c r="H239" s="21">
        <f>'A. Thermody. result (all suite)'!L195</f>
        <v>2.35</v>
      </c>
      <c r="I239" s="21">
        <f>'A. Thermody. result (all suite)'!M195</f>
        <v>11.77</v>
      </c>
      <c r="J239" s="21">
        <f>'A. Thermody. result (all suite)'!N195</f>
        <v>0.22</v>
      </c>
      <c r="K239" s="21">
        <f>'A. Thermody. result (all suite)'!O195</f>
        <v>6.56</v>
      </c>
      <c r="L239" s="21">
        <f>'A. Thermody. result (all suite)'!P195</f>
        <v>12.31</v>
      </c>
      <c r="M239" s="21">
        <f>'A. Thermody. result (all suite)'!Q195</f>
        <v>2.79</v>
      </c>
      <c r="N239" s="21">
        <f>'A. Thermody. result (all suite)'!R195</f>
        <v>2.5</v>
      </c>
      <c r="O239" s="21">
        <f>'A. Thermody. result (all suite)'!S195</f>
        <v>1.92</v>
      </c>
      <c r="P239" s="21">
        <f>'A. Thermody. result (all suite)'!T195</f>
        <v>4.3</v>
      </c>
      <c r="Q239" s="21">
        <f t="shared" si="257"/>
        <v>100.00000000000001</v>
      </c>
      <c r="S239" s="19">
        <f t="shared" si="258"/>
        <v>1671</v>
      </c>
      <c r="T239" s="19">
        <f t="shared" si="259"/>
        <v>1</v>
      </c>
      <c r="V239" s="61">
        <f t="shared" si="260"/>
        <v>36.337290000000003</v>
      </c>
      <c r="W239" s="21">
        <f t="shared" si="261"/>
        <v>4.87113</v>
      </c>
      <c r="X239" s="21">
        <f t="shared" si="262"/>
        <v>11.69454</v>
      </c>
      <c r="Y239" s="21">
        <f t="shared" si="263"/>
        <v>2.2489500000000002</v>
      </c>
      <c r="Z239" s="21">
        <f t="shared" si="264"/>
        <v>11.26389</v>
      </c>
      <c r="AA239" s="21">
        <f t="shared" si="265"/>
        <v>0.21054000000000003</v>
      </c>
      <c r="AB239" s="21">
        <f t="shared" si="266"/>
        <v>6.2779199999999991</v>
      </c>
      <c r="AC239" s="21">
        <f t="shared" si="267"/>
        <v>11.780670000000001</v>
      </c>
      <c r="AD239" s="21">
        <f t="shared" si="268"/>
        <v>2.6700300000000001</v>
      </c>
      <c r="AE239" s="21">
        <f t="shared" si="269"/>
        <v>2.3925000000000001</v>
      </c>
      <c r="AF239" s="21">
        <f t="shared" si="270"/>
        <v>1.83744</v>
      </c>
      <c r="AG239" s="21">
        <f t="shared" si="271"/>
        <v>91.58489999999999</v>
      </c>
      <c r="AH239" s="21"/>
      <c r="AI239" s="61">
        <f t="shared" si="272"/>
        <v>39.676071055381406</v>
      </c>
      <c r="AJ239" s="21">
        <f t="shared" si="273"/>
        <v>5.3187042842215257</v>
      </c>
      <c r="AK239" s="21">
        <f t="shared" si="274"/>
        <v>12.769070010449322</v>
      </c>
      <c r="AL239" s="21">
        <f t="shared" si="275"/>
        <v>2.4555903866248698</v>
      </c>
      <c r="AM239" s="21">
        <f t="shared" si="276"/>
        <v>12.298850574712644</v>
      </c>
      <c r="AN239" s="21">
        <f t="shared" si="277"/>
        <v>0.22988505747126442</v>
      </c>
      <c r="AO239" s="21">
        <f t="shared" si="278"/>
        <v>6.8547544409613375</v>
      </c>
      <c r="AP239" s="21">
        <f t="shared" si="279"/>
        <v>12.863113897596657</v>
      </c>
      <c r="AQ239" s="21">
        <f t="shared" si="280"/>
        <v>2.9153605015673985</v>
      </c>
      <c r="AR239" s="21">
        <f t="shared" si="281"/>
        <v>2.6123301985370952</v>
      </c>
      <c r="AS239" s="21">
        <f t="shared" si="282"/>
        <v>2.0062695924764893</v>
      </c>
      <c r="AT239" s="21">
        <f t="shared" si="283"/>
        <v>100</v>
      </c>
      <c r="AU239" s="21"/>
      <c r="AV239" s="21">
        <f>AR239*'[1]diagram lines'!$G$39</f>
        <v>2.1685113822166313</v>
      </c>
      <c r="AW239" s="21">
        <f>AK239*'[1]diagram lines'!$G$40</f>
        <v>6.7582394472723344</v>
      </c>
      <c r="AX239" s="21">
        <f>AQ239*'[1]diagram lines'!$G$38</f>
        <v>2.1627666321727812</v>
      </c>
      <c r="AY239" s="21">
        <f>AP239*'[1]diagram lines'!$G$41</f>
        <v>9.1927225176155289</v>
      </c>
      <c r="AZ239" s="21">
        <f t="shared" si="284"/>
        <v>5.5276907001044933</v>
      </c>
      <c r="BA239" s="21">
        <f t="shared" si="285"/>
        <v>0.49972191521870796</v>
      </c>
      <c r="BB239" s="21">
        <f t="shared" si="286"/>
        <v>1.5603337917400009</v>
      </c>
      <c r="BC239" s="86">
        <f t="shared" si="287"/>
        <v>0.64088851071080977</v>
      </c>
      <c r="BX239" s="61">
        <f t="shared" si="288"/>
        <v>0.63199067909454065</v>
      </c>
      <c r="BY239" s="21">
        <f t="shared" si="289"/>
        <v>6.3720580871306956E-2</v>
      </c>
      <c r="BZ239" s="21">
        <f t="shared" si="290"/>
        <v>0.11985092193016871</v>
      </c>
      <c r="CA239" s="21">
        <f t="shared" si="291"/>
        <v>1.471601227378045E-2</v>
      </c>
      <c r="CB239" s="21">
        <f t="shared" si="292"/>
        <v>0.16381350034794712</v>
      </c>
      <c r="CC239" s="21">
        <f t="shared" si="293"/>
        <v>3.1012122920778123E-3</v>
      </c>
      <c r="CD239" s="21">
        <f t="shared" si="294"/>
        <v>0.16277915632754342</v>
      </c>
      <c r="CE239" s="21">
        <f t="shared" si="295"/>
        <v>0.21950784593437947</v>
      </c>
      <c r="CF239" s="21">
        <f t="shared" si="296"/>
        <v>4.5007259235360544E-2</v>
      </c>
      <c r="CG239" s="21">
        <f t="shared" si="297"/>
        <v>2.6539278131634817E-2</v>
      </c>
      <c r="CH239" s="21">
        <f t="shared" si="298"/>
        <v>1.3526461139604352E-2</v>
      </c>
      <c r="CI239" s="21">
        <f t="shared" si="299"/>
        <v>0.2386237513873474</v>
      </c>
      <c r="CJ239" s="21">
        <f t="shared" si="300"/>
        <v>1.703176658965692</v>
      </c>
      <c r="CL239" s="68">
        <f t="shared" si="301"/>
        <v>0.37106584086135669</v>
      </c>
      <c r="CM239" s="19">
        <f t="shared" si="302"/>
        <v>3.7412784244003967E-2</v>
      </c>
      <c r="CN239" s="19">
        <f t="shared" si="303"/>
        <v>7.0369049093798625E-2</v>
      </c>
      <c r="CO239" s="19">
        <f t="shared" si="304"/>
        <v>8.6403322851530944E-3</v>
      </c>
      <c r="CP239" s="19">
        <f t="shared" si="305"/>
        <v>9.6181156244489668E-2</v>
      </c>
      <c r="CQ239" s="19">
        <f t="shared" si="306"/>
        <v>1.8208400612776843E-3</v>
      </c>
      <c r="CR239" s="19">
        <f t="shared" si="307"/>
        <v>9.5573853405433715E-2</v>
      </c>
      <c r="CS239" s="19">
        <f t="shared" si="308"/>
        <v>0.12888143151731693</v>
      </c>
      <c r="CT239" s="19">
        <f t="shared" si="309"/>
        <v>2.6425479117763759E-2</v>
      </c>
      <c r="CU239" s="19">
        <f t="shared" si="310"/>
        <v>1.5582222778787748E-2</v>
      </c>
      <c r="CV239" s="19">
        <f t="shared" si="311"/>
        <v>7.9419014277818511E-3</v>
      </c>
      <c r="CW239" s="19">
        <f t="shared" si="312"/>
        <v>0.14010510896283609</v>
      </c>
      <c r="CX239" s="19">
        <f t="shared" si="313"/>
        <v>0.99999999999999978</v>
      </c>
      <c r="CZ239" s="68">
        <f t="shared" si="314"/>
        <v>2.4859999999999999E-5</v>
      </c>
      <c r="DA239" s="19">
        <f t="shared" si="315"/>
        <v>2.0125519999999997E-5</v>
      </c>
      <c r="DB239" s="19">
        <f t="shared" si="316"/>
        <v>3.5539999999999995E-5</v>
      </c>
      <c r="DC239" s="19">
        <f t="shared" si="317"/>
        <v>4.1851819999999999E-5</v>
      </c>
      <c r="DD239" s="19">
        <f t="shared" si="318"/>
        <v>1.3484159999999998E-5</v>
      </c>
      <c r="DE239" s="19">
        <f t="shared" si="319"/>
        <v>1.3484159999999998E-5</v>
      </c>
      <c r="DF239" s="19">
        <f t="shared" si="320"/>
        <v>1.258346E-5</v>
      </c>
      <c r="DG239" s="19">
        <f t="shared" si="321"/>
        <v>1.7282519999999997E-5</v>
      </c>
      <c r="DH239" s="19">
        <f t="shared" si="322"/>
        <v>2.6614639999999997E-5</v>
      </c>
      <c r="DI239" s="19">
        <f t="shared" si="323"/>
        <v>3.952583999999999E-5</v>
      </c>
      <c r="DJ239" s="19">
        <f t="shared" si="324"/>
        <v>0</v>
      </c>
      <c r="DK239" s="19">
        <f t="shared" si="325"/>
        <v>2.310108E-5</v>
      </c>
      <c r="DM239" s="68">
        <f t="shared" si="326"/>
        <v>896.76732578239375</v>
      </c>
      <c r="DN239" s="19">
        <f t="shared" si="327"/>
        <v>148.49470748636745</v>
      </c>
      <c r="DO239" s="19">
        <f t="shared" si="328"/>
        <v>201.88036706819662</v>
      </c>
      <c r="DP239" s="19">
        <f t="shared" si="329"/>
        <v>32.968092250614134</v>
      </c>
      <c r="DQ239" s="19">
        <f t="shared" si="330"/>
        <v>512.49881907116082</v>
      </c>
      <c r="DR239" s="19">
        <f t="shared" si="331"/>
        <v>9.5794171789002007</v>
      </c>
      <c r="DS239" s="19">
        <f t="shared" si="332"/>
        <v>306.08642553311876</v>
      </c>
      <c r="DT239" s="19">
        <f t="shared" si="333"/>
        <v>418.20699061775338</v>
      </c>
      <c r="DU239" s="19">
        <f t="shared" si="334"/>
        <v>61.54941229752405</v>
      </c>
      <c r="DV239" s="19">
        <f t="shared" si="335"/>
        <v>37.136348924192532</v>
      </c>
      <c r="DX239" s="19">
        <f t="shared" si="336"/>
        <v>109.28900568762614</v>
      </c>
      <c r="DZ239" s="68">
        <f t="shared" si="337"/>
        <v>2734.4569118978484</v>
      </c>
      <c r="EA239" s="21">
        <f t="shared" si="338"/>
        <v>2.7344569118978486</v>
      </c>
      <c r="EB239" s="92">
        <f t="shared" si="339"/>
        <v>1398</v>
      </c>
    </row>
    <row r="240" spans="1:132" x14ac:dyDescent="0.3">
      <c r="A240" s="19">
        <f>'A. Thermody. result (all suite)'!C196</f>
        <v>1396</v>
      </c>
      <c r="B240" s="19" t="str">
        <f>'A. Thermody. result (all suite)'!A196</f>
        <v>Nephelinite</v>
      </c>
      <c r="C240" s="24">
        <f>'A. Thermody. result (all suite)'!G196</f>
        <v>100</v>
      </c>
      <c r="D240" s="19">
        <f>'A. Thermody. result (all suite)'!D196</f>
        <v>10000</v>
      </c>
      <c r="E240" s="61">
        <f>'A. Thermody. result (all suite)'!I196</f>
        <v>37.97</v>
      </c>
      <c r="F240" s="21">
        <f>'A. Thermody. result (all suite)'!J196</f>
        <v>5.09</v>
      </c>
      <c r="G240" s="21">
        <f>'A. Thermody. result (all suite)'!K196</f>
        <v>12.22</v>
      </c>
      <c r="H240" s="21">
        <f>'A. Thermody. result (all suite)'!L196</f>
        <v>2.35</v>
      </c>
      <c r="I240" s="21">
        <f>'A. Thermody. result (all suite)'!M196</f>
        <v>11.77</v>
      </c>
      <c r="J240" s="21">
        <f>'A. Thermody. result (all suite)'!N196</f>
        <v>0.22</v>
      </c>
      <c r="K240" s="21">
        <f>'A. Thermody. result (all suite)'!O196</f>
        <v>6.56</v>
      </c>
      <c r="L240" s="21">
        <f>'A. Thermody. result (all suite)'!P196</f>
        <v>12.31</v>
      </c>
      <c r="M240" s="21">
        <f>'A. Thermody. result (all suite)'!Q196</f>
        <v>2.79</v>
      </c>
      <c r="N240" s="21">
        <f>'A. Thermody. result (all suite)'!R196</f>
        <v>2.5</v>
      </c>
      <c r="O240" s="21">
        <f>'A. Thermody. result (all suite)'!S196</f>
        <v>1.92</v>
      </c>
      <c r="P240" s="21">
        <f>'A. Thermody. result (all suite)'!T196</f>
        <v>4.3</v>
      </c>
      <c r="Q240" s="21">
        <f t="shared" si="257"/>
        <v>100.00000000000001</v>
      </c>
      <c r="S240" s="19">
        <f t="shared" si="258"/>
        <v>1669</v>
      </c>
      <c r="T240" s="19">
        <f t="shared" si="259"/>
        <v>1</v>
      </c>
      <c r="V240" s="61">
        <f t="shared" si="260"/>
        <v>36.337290000000003</v>
      </c>
      <c r="W240" s="21">
        <f t="shared" si="261"/>
        <v>4.87113</v>
      </c>
      <c r="X240" s="21">
        <f t="shared" si="262"/>
        <v>11.69454</v>
      </c>
      <c r="Y240" s="21">
        <f t="shared" si="263"/>
        <v>2.2489500000000002</v>
      </c>
      <c r="Z240" s="21">
        <f t="shared" si="264"/>
        <v>11.26389</v>
      </c>
      <c r="AA240" s="21">
        <f t="shared" si="265"/>
        <v>0.21054000000000003</v>
      </c>
      <c r="AB240" s="21">
        <f t="shared" si="266"/>
        <v>6.2779199999999991</v>
      </c>
      <c r="AC240" s="21">
        <f t="shared" si="267"/>
        <v>11.780670000000001</v>
      </c>
      <c r="AD240" s="21">
        <f t="shared" si="268"/>
        <v>2.6700300000000001</v>
      </c>
      <c r="AE240" s="21">
        <f t="shared" si="269"/>
        <v>2.3925000000000001</v>
      </c>
      <c r="AF240" s="21">
        <f t="shared" si="270"/>
        <v>1.83744</v>
      </c>
      <c r="AG240" s="21">
        <f t="shared" si="271"/>
        <v>91.58489999999999</v>
      </c>
      <c r="AH240" s="21"/>
      <c r="AI240" s="61">
        <f t="shared" si="272"/>
        <v>39.676071055381406</v>
      </c>
      <c r="AJ240" s="21">
        <f t="shared" si="273"/>
        <v>5.3187042842215257</v>
      </c>
      <c r="AK240" s="21">
        <f t="shared" si="274"/>
        <v>12.769070010449322</v>
      </c>
      <c r="AL240" s="21">
        <f t="shared" si="275"/>
        <v>2.4555903866248698</v>
      </c>
      <c r="AM240" s="21">
        <f t="shared" si="276"/>
        <v>12.298850574712644</v>
      </c>
      <c r="AN240" s="21">
        <f t="shared" si="277"/>
        <v>0.22988505747126442</v>
      </c>
      <c r="AO240" s="21">
        <f t="shared" si="278"/>
        <v>6.8547544409613375</v>
      </c>
      <c r="AP240" s="21">
        <f t="shared" si="279"/>
        <v>12.863113897596657</v>
      </c>
      <c r="AQ240" s="21">
        <f t="shared" si="280"/>
        <v>2.9153605015673985</v>
      </c>
      <c r="AR240" s="21">
        <f t="shared" si="281"/>
        <v>2.6123301985370952</v>
      </c>
      <c r="AS240" s="21">
        <f t="shared" si="282"/>
        <v>2.0062695924764893</v>
      </c>
      <c r="AT240" s="21">
        <f t="shared" si="283"/>
        <v>100</v>
      </c>
      <c r="AU240" s="21"/>
      <c r="AV240" s="21">
        <f>AR240*'[1]diagram lines'!$G$39</f>
        <v>2.1685113822166313</v>
      </c>
      <c r="AW240" s="21">
        <f>AK240*'[1]diagram lines'!$G$40</f>
        <v>6.7582394472723344</v>
      </c>
      <c r="AX240" s="21">
        <f>AQ240*'[1]diagram lines'!$G$38</f>
        <v>2.1627666321727812</v>
      </c>
      <c r="AY240" s="21">
        <f>AP240*'[1]diagram lines'!$G$41</f>
        <v>9.1927225176155289</v>
      </c>
      <c r="AZ240" s="21">
        <f t="shared" si="284"/>
        <v>5.5276907001044933</v>
      </c>
      <c r="BA240" s="21">
        <f t="shared" si="285"/>
        <v>0.49972191521870796</v>
      </c>
      <c r="BB240" s="21">
        <f t="shared" si="286"/>
        <v>1.5603337917400009</v>
      </c>
      <c r="BC240" s="86">
        <f t="shared" si="287"/>
        <v>0.64088851071080977</v>
      </c>
      <c r="BX240" s="61">
        <f t="shared" si="288"/>
        <v>0.63199067909454065</v>
      </c>
      <c r="BY240" s="21">
        <f t="shared" si="289"/>
        <v>6.3720580871306956E-2</v>
      </c>
      <c r="BZ240" s="21">
        <f t="shared" si="290"/>
        <v>0.11985092193016871</v>
      </c>
      <c r="CA240" s="21">
        <f t="shared" si="291"/>
        <v>1.471601227378045E-2</v>
      </c>
      <c r="CB240" s="21">
        <f t="shared" si="292"/>
        <v>0.16381350034794712</v>
      </c>
      <c r="CC240" s="21">
        <f t="shared" si="293"/>
        <v>3.1012122920778123E-3</v>
      </c>
      <c r="CD240" s="21">
        <f t="shared" si="294"/>
        <v>0.16277915632754342</v>
      </c>
      <c r="CE240" s="21">
        <f t="shared" si="295"/>
        <v>0.21950784593437947</v>
      </c>
      <c r="CF240" s="21">
        <f t="shared" si="296"/>
        <v>4.5007259235360544E-2</v>
      </c>
      <c r="CG240" s="21">
        <f t="shared" si="297"/>
        <v>2.6539278131634817E-2</v>
      </c>
      <c r="CH240" s="21">
        <f t="shared" si="298"/>
        <v>1.3526461139604352E-2</v>
      </c>
      <c r="CI240" s="21">
        <f t="shared" si="299"/>
        <v>0.2386237513873474</v>
      </c>
      <c r="CJ240" s="21">
        <f t="shared" si="300"/>
        <v>1.703176658965692</v>
      </c>
      <c r="CL240" s="68">
        <f t="shared" si="301"/>
        <v>0.37106584086135669</v>
      </c>
      <c r="CM240" s="19">
        <f t="shared" si="302"/>
        <v>3.7412784244003967E-2</v>
      </c>
      <c r="CN240" s="19">
        <f t="shared" si="303"/>
        <v>7.0369049093798625E-2</v>
      </c>
      <c r="CO240" s="19">
        <f t="shared" si="304"/>
        <v>8.6403322851530944E-3</v>
      </c>
      <c r="CP240" s="19">
        <f t="shared" si="305"/>
        <v>9.6181156244489668E-2</v>
      </c>
      <c r="CQ240" s="19">
        <f t="shared" si="306"/>
        <v>1.8208400612776843E-3</v>
      </c>
      <c r="CR240" s="19">
        <f t="shared" si="307"/>
        <v>9.5573853405433715E-2</v>
      </c>
      <c r="CS240" s="19">
        <f t="shared" si="308"/>
        <v>0.12888143151731693</v>
      </c>
      <c r="CT240" s="19">
        <f t="shared" si="309"/>
        <v>2.6425479117763759E-2</v>
      </c>
      <c r="CU240" s="19">
        <f t="shared" si="310"/>
        <v>1.5582222778787748E-2</v>
      </c>
      <c r="CV240" s="19">
        <f t="shared" si="311"/>
        <v>7.9419014277818511E-3</v>
      </c>
      <c r="CW240" s="19">
        <f t="shared" si="312"/>
        <v>0.14010510896283609</v>
      </c>
      <c r="CX240" s="19">
        <f t="shared" si="313"/>
        <v>0.99999999999999978</v>
      </c>
      <c r="CZ240" s="68">
        <f t="shared" si="314"/>
        <v>2.4859999999999999E-5</v>
      </c>
      <c r="DA240" s="19">
        <f t="shared" si="315"/>
        <v>2.0111039999999997E-5</v>
      </c>
      <c r="DB240" s="19">
        <f t="shared" si="316"/>
        <v>3.5539999999999995E-5</v>
      </c>
      <c r="DC240" s="19">
        <f t="shared" si="317"/>
        <v>4.1833639999999995E-5</v>
      </c>
      <c r="DD240" s="19">
        <f t="shared" si="318"/>
        <v>1.3478319999999997E-5</v>
      </c>
      <c r="DE240" s="19">
        <f t="shared" si="319"/>
        <v>1.3478319999999997E-5</v>
      </c>
      <c r="DF240" s="19">
        <f t="shared" si="320"/>
        <v>1.257692E-5</v>
      </c>
      <c r="DG240" s="19">
        <f t="shared" si="321"/>
        <v>1.7275039999999999E-5</v>
      </c>
      <c r="DH240" s="19">
        <f t="shared" si="322"/>
        <v>2.6599279999999996E-5</v>
      </c>
      <c r="DI240" s="19">
        <f t="shared" si="323"/>
        <v>3.9501679999999993E-5</v>
      </c>
      <c r="DJ240" s="19">
        <f t="shared" si="324"/>
        <v>0</v>
      </c>
      <c r="DK240" s="19">
        <f t="shared" si="325"/>
        <v>2.3082159999999998E-5</v>
      </c>
      <c r="DM240" s="68">
        <f t="shared" si="326"/>
        <v>896.76732578239375</v>
      </c>
      <c r="DN240" s="19">
        <f t="shared" si="327"/>
        <v>148.60162405380512</v>
      </c>
      <c r="DO240" s="19">
        <f t="shared" si="328"/>
        <v>201.88036706819662</v>
      </c>
      <c r="DP240" s="19">
        <f t="shared" si="329"/>
        <v>32.98241947428189</v>
      </c>
      <c r="DQ240" s="19">
        <f t="shared" si="330"/>
        <v>512.72087887560053</v>
      </c>
      <c r="DR240" s="19">
        <f t="shared" si="331"/>
        <v>9.5835678294504767</v>
      </c>
      <c r="DS240" s="19">
        <f t="shared" si="332"/>
        <v>306.2455905133354</v>
      </c>
      <c r="DT240" s="19">
        <f t="shared" si="333"/>
        <v>418.38807200973969</v>
      </c>
      <c r="DU240" s="19">
        <f t="shared" si="334"/>
        <v>61.584954574340948</v>
      </c>
      <c r="DV240" s="19">
        <f t="shared" si="335"/>
        <v>37.159062241449128</v>
      </c>
      <c r="DX240" s="19">
        <f t="shared" si="336"/>
        <v>109.37858777126173</v>
      </c>
      <c r="DZ240" s="68">
        <f t="shared" si="337"/>
        <v>2735.2924501938551</v>
      </c>
      <c r="EA240" s="21">
        <f t="shared" si="338"/>
        <v>2.7352924501938549</v>
      </c>
      <c r="EB240" s="92">
        <f t="shared" si="339"/>
        <v>1396</v>
      </c>
    </row>
    <row r="241" spans="1:132" x14ac:dyDescent="0.3">
      <c r="A241" s="19">
        <f>'A. Thermody. result (all suite)'!C197</f>
        <v>1394</v>
      </c>
      <c r="B241" s="19" t="str">
        <f>'A. Thermody. result (all suite)'!A197</f>
        <v>Nephelinite</v>
      </c>
      <c r="C241" s="24">
        <f>'A. Thermody. result (all suite)'!G197</f>
        <v>100</v>
      </c>
      <c r="D241" s="19">
        <f>'A. Thermody. result (all suite)'!D197</f>
        <v>10000</v>
      </c>
      <c r="E241" s="61">
        <f>'A. Thermody. result (all suite)'!I197</f>
        <v>37.97</v>
      </c>
      <c r="F241" s="21">
        <f>'A. Thermody. result (all suite)'!J197</f>
        <v>5.09</v>
      </c>
      <c r="G241" s="21">
        <f>'A. Thermody. result (all suite)'!K197</f>
        <v>12.22</v>
      </c>
      <c r="H241" s="21">
        <f>'A. Thermody. result (all suite)'!L197</f>
        <v>2.35</v>
      </c>
      <c r="I241" s="21">
        <f>'A. Thermody. result (all suite)'!M197</f>
        <v>11.77</v>
      </c>
      <c r="J241" s="21">
        <f>'A. Thermody. result (all suite)'!N197</f>
        <v>0.22</v>
      </c>
      <c r="K241" s="21">
        <f>'A. Thermody. result (all suite)'!O197</f>
        <v>6.56</v>
      </c>
      <c r="L241" s="21">
        <f>'A. Thermody. result (all suite)'!P197</f>
        <v>12.31</v>
      </c>
      <c r="M241" s="21">
        <f>'A. Thermody. result (all suite)'!Q197</f>
        <v>2.79</v>
      </c>
      <c r="N241" s="21">
        <f>'A. Thermody. result (all suite)'!R197</f>
        <v>2.5</v>
      </c>
      <c r="O241" s="21">
        <f>'A. Thermody. result (all suite)'!S197</f>
        <v>1.92</v>
      </c>
      <c r="P241" s="21">
        <f>'A. Thermody. result (all suite)'!T197</f>
        <v>4.3</v>
      </c>
      <c r="Q241" s="21">
        <f t="shared" ref="Q241:Q304" si="340">SUM(E241:P241)</f>
        <v>100.00000000000001</v>
      </c>
      <c r="S241" s="19">
        <f t="shared" ref="S241:S304" si="341">A241+273</f>
        <v>1667</v>
      </c>
      <c r="T241" s="19">
        <f t="shared" ref="T241:T304" si="342">D241/10000</f>
        <v>1</v>
      </c>
      <c r="V241" s="61">
        <f t="shared" ref="V241:V304" si="343">(E241*(Q241-P241))/Q241</f>
        <v>36.337290000000003</v>
      </c>
      <c r="W241" s="21">
        <f t="shared" ref="W241:W304" si="344">(F241*(Q241-P241))/Q241</f>
        <v>4.87113</v>
      </c>
      <c r="X241" s="21">
        <f t="shared" ref="X241:X304" si="345">(G241*(Q241-P241))/Q241</f>
        <v>11.69454</v>
      </c>
      <c r="Y241" s="21">
        <f t="shared" ref="Y241:Y304" si="346">(H241*(Q241-P241))/Q241</f>
        <v>2.2489500000000002</v>
      </c>
      <c r="Z241" s="21">
        <f t="shared" ref="Z241:Z304" si="347">(I241*(Q241-P241))/Q241</f>
        <v>11.26389</v>
      </c>
      <c r="AA241" s="21">
        <f t="shared" ref="AA241:AA304" si="348">(J241*(Q241-P241))/Q241</f>
        <v>0.21054000000000003</v>
      </c>
      <c r="AB241" s="21">
        <f t="shared" ref="AB241:AB304" si="349">(K241*(Q241-P241))/Q241</f>
        <v>6.2779199999999991</v>
      </c>
      <c r="AC241" s="21">
        <f t="shared" ref="AC241:AC304" si="350">(L241*(Q241-P241))/Q241</f>
        <v>11.780670000000001</v>
      </c>
      <c r="AD241" s="21">
        <f t="shared" ref="AD241:AD304" si="351">(M241*(Q241-P241))/Q241</f>
        <v>2.6700300000000001</v>
      </c>
      <c r="AE241" s="21">
        <f t="shared" ref="AE241:AE304" si="352">(N241*(Q241-P241))/Q241</f>
        <v>2.3925000000000001</v>
      </c>
      <c r="AF241" s="21">
        <f t="shared" ref="AF241:AF304" si="353">(O241*(Q241-P241))/Q241</f>
        <v>1.83744</v>
      </c>
      <c r="AG241" s="21">
        <f t="shared" ref="AG241:AG304" si="354">SUM(V241:AF241)</f>
        <v>91.58489999999999</v>
      </c>
      <c r="AH241" s="21"/>
      <c r="AI241" s="61">
        <f t="shared" ref="AI241:AI304" si="355">V241*100/AG241</f>
        <v>39.676071055381406</v>
      </c>
      <c r="AJ241" s="21">
        <f t="shared" ref="AJ241:AJ304" si="356">W241*100/AG241</f>
        <v>5.3187042842215257</v>
      </c>
      <c r="AK241" s="21">
        <f t="shared" ref="AK241:AK304" si="357">X241*100/AG241</f>
        <v>12.769070010449322</v>
      </c>
      <c r="AL241" s="21">
        <f t="shared" ref="AL241:AL304" si="358">Y241*100/AG241</f>
        <v>2.4555903866248698</v>
      </c>
      <c r="AM241" s="21">
        <f t="shared" ref="AM241:AM304" si="359">Z241*100/AG241</f>
        <v>12.298850574712644</v>
      </c>
      <c r="AN241" s="21">
        <f t="shared" ref="AN241:AN304" si="360">AA241*100/AG241</f>
        <v>0.22988505747126442</v>
      </c>
      <c r="AO241" s="21">
        <f t="shared" ref="AO241:AO304" si="361">AB241*100/AG241</f>
        <v>6.8547544409613375</v>
      </c>
      <c r="AP241" s="21">
        <f t="shared" ref="AP241:AP304" si="362">AC241*100/AG241</f>
        <v>12.863113897596657</v>
      </c>
      <c r="AQ241" s="21">
        <f t="shared" ref="AQ241:AQ304" si="363">AD241*100/AG241</f>
        <v>2.9153605015673985</v>
      </c>
      <c r="AR241" s="21">
        <f t="shared" ref="AR241:AR304" si="364">AE241*100/AG241</f>
        <v>2.6123301985370952</v>
      </c>
      <c r="AS241" s="21">
        <f t="shared" ref="AS241:AS304" si="365">AF241*100/AG241</f>
        <v>2.0062695924764893</v>
      </c>
      <c r="AT241" s="21">
        <f t="shared" ref="AT241:AT304" si="366">SUM(AI241:AS241)</f>
        <v>100</v>
      </c>
      <c r="AU241" s="21"/>
      <c r="AV241" s="21">
        <f>AR241*'[1]diagram lines'!$G$39</f>
        <v>2.1685113822166313</v>
      </c>
      <c r="AW241" s="21">
        <f>AK241*'[1]diagram lines'!$G$40</f>
        <v>6.7582394472723344</v>
      </c>
      <c r="AX241" s="21">
        <f>AQ241*'[1]diagram lines'!$G$38</f>
        <v>2.1627666321727812</v>
      </c>
      <c r="AY241" s="21">
        <f>AP241*'[1]diagram lines'!$G$41</f>
        <v>9.1927225176155289</v>
      </c>
      <c r="AZ241" s="21">
        <f t="shared" ref="AZ241:AZ304" si="367">SUM(AQ241:AR241)</f>
        <v>5.5276907001044933</v>
      </c>
      <c r="BA241" s="21">
        <f t="shared" ref="BA241:BA304" si="368">AW241/(AY241+AX241+AV241)</f>
        <v>0.49972191521870796</v>
      </c>
      <c r="BB241" s="21">
        <f t="shared" ref="BB241:BB304" si="369">AW241/(AX241+AV241)</f>
        <v>1.5603337917400009</v>
      </c>
      <c r="BC241" s="86">
        <f t="shared" ref="BC241:BC304" si="370">(AX241+AV241)/AW241</f>
        <v>0.64088851071080977</v>
      </c>
      <c r="BX241" s="61">
        <f t="shared" ref="BX241:BX304" si="371">E241/$BH$48</f>
        <v>0.63199067909454065</v>
      </c>
      <c r="BY241" s="21">
        <f t="shared" ref="BY241:BY304" si="372">F241/$BI$48</f>
        <v>6.3720580871306956E-2</v>
      </c>
      <c r="BZ241" s="21">
        <f t="shared" ref="BZ241:BZ304" si="373">G241/$BJ$48</f>
        <v>0.11985092193016871</v>
      </c>
      <c r="CA241" s="21">
        <f t="shared" ref="CA241:CA304" si="374">H241/$BK$48</f>
        <v>1.471601227378045E-2</v>
      </c>
      <c r="CB241" s="21">
        <f t="shared" ref="CB241:CB304" si="375">I241/$BL$48</f>
        <v>0.16381350034794712</v>
      </c>
      <c r="CC241" s="21">
        <f t="shared" ref="CC241:CC304" si="376">J241/$BM$48</f>
        <v>3.1012122920778123E-3</v>
      </c>
      <c r="CD241" s="21">
        <f t="shared" ref="CD241:CD304" si="377">K241/$BN$48</f>
        <v>0.16277915632754342</v>
      </c>
      <c r="CE241" s="21">
        <f t="shared" ref="CE241:CE304" si="378">L241/$BO$48</f>
        <v>0.21950784593437947</v>
      </c>
      <c r="CF241" s="21">
        <f t="shared" ref="CF241:CF304" si="379">M241/$BP$48</f>
        <v>4.5007259235360544E-2</v>
      </c>
      <c r="CG241" s="21">
        <f t="shared" ref="CG241:CG304" si="380">N241/$BQ$48</f>
        <v>2.6539278131634817E-2</v>
      </c>
      <c r="CH241" s="21">
        <f t="shared" ref="CH241:CH304" si="381">O241/$BR$48</f>
        <v>1.3526461139604352E-2</v>
      </c>
      <c r="CI241" s="21">
        <f t="shared" ref="CI241:CI304" si="382">P241/$BS$48</f>
        <v>0.2386237513873474</v>
      </c>
      <c r="CJ241" s="21">
        <f t="shared" ref="CJ241:CJ304" si="383">SUM(BX241:CI241)</f>
        <v>1.703176658965692</v>
      </c>
      <c r="CL241" s="68">
        <f t="shared" ref="CL241:CL304" si="384">BX241/CJ241</f>
        <v>0.37106584086135669</v>
      </c>
      <c r="CM241" s="19">
        <f t="shared" ref="CM241:CM304" si="385">BY241/CJ241</f>
        <v>3.7412784244003967E-2</v>
      </c>
      <c r="CN241" s="19">
        <f t="shared" ref="CN241:CN304" si="386">BZ241/CJ241</f>
        <v>7.0369049093798625E-2</v>
      </c>
      <c r="CO241" s="19">
        <f t="shared" ref="CO241:CO304" si="387">CA241/CJ241</f>
        <v>8.6403322851530944E-3</v>
      </c>
      <c r="CP241" s="19">
        <f t="shared" ref="CP241:CP304" si="388">CB241/CJ241</f>
        <v>9.6181156244489668E-2</v>
      </c>
      <c r="CQ241" s="19">
        <f t="shared" ref="CQ241:CQ304" si="389">CC241/CJ241</f>
        <v>1.8208400612776843E-3</v>
      </c>
      <c r="CR241" s="19">
        <f t="shared" ref="CR241:CR304" si="390">CD241/CJ241</f>
        <v>9.5573853405433715E-2</v>
      </c>
      <c r="CS241" s="19">
        <f t="shared" ref="CS241:CS304" si="391">CE241/CJ241</f>
        <v>0.12888143151731693</v>
      </c>
      <c r="CT241" s="19">
        <f t="shared" ref="CT241:CT304" si="392">CF241/CJ241</f>
        <v>2.6425479117763759E-2</v>
      </c>
      <c r="CU241" s="19">
        <f t="shared" ref="CU241:CU304" si="393">CG241/CJ241</f>
        <v>1.5582222778787748E-2</v>
      </c>
      <c r="CV241" s="19">
        <f t="shared" ref="CV241:CV304" si="394">CH241/CJ241</f>
        <v>7.9419014277818511E-3</v>
      </c>
      <c r="CW241" s="19">
        <f t="shared" ref="CW241:CW304" si="395">CI241/CJ241</f>
        <v>0.14010510896283609</v>
      </c>
      <c r="CX241" s="19">
        <f t="shared" ref="CX241:CX304" si="396">SUM(CL241:CW241)</f>
        <v>0.99999999999999978</v>
      </c>
      <c r="CZ241" s="68">
        <f t="shared" ref="CZ241:CZ304" si="397">($BH$49*$DC$46)+(($BH$50*$DD$46)*(S241-1673))+(($BH$51*$DC$46)*T241)</f>
        <v>2.4859999999999999E-5</v>
      </c>
      <c r="DA241" s="19">
        <f t="shared" ref="DA241:DA304" si="398">($BI$49*$DC$46)+(($BI$50*$DD$46)*(S241-1673))+(($BI$51*$DC$46)*T241)</f>
        <v>2.0096559999999997E-5</v>
      </c>
      <c r="DB241" s="19">
        <f t="shared" ref="DB241:DB304" si="399">($BJ$49*$DC$46)+(($BJ$50*$DD$46)*(S241-1673))+(($BJ$51*$DC$46)*T241)</f>
        <v>3.5539999999999995E-5</v>
      </c>
      <c r="DC241" s="19">
        <f t="shared" ref="DC241:DC304" si="400">($BK$49*$DC$46)+(($BK$50*$DD$46)*(S241-1673))+(($BK$51*$DC$46)*T241)</f>
        <v>4.1815459999999997E-5</v>
      </c>
      <c r="DD241" s="19">
        <f t="shared" ref="DD241:DD304" si="401">($BL$49*$DC$46)+(($BL$50*$DD$46)*(S241-1673))+(($BL$51*$DC$46)*T241)</f>
        <v>1.3472479999999997E-5</v>
      </c>
      <c r="DE241" s="19">
        <f t="shared" ref="DE241:DE304" si="402">($BM$49*$DC$46)+(($BM$50*$DD$46)*(S241-1673))+(($BM$51*$DC$46)*T241)</f>
        <v>1.3472479999999997E-5</v>
      </c>
      <c r="DF241" s="19">
        <f t="shared" ref="DF241:DF304" si="403">($BN$49*$DC$46)+(($BN$50*$DD$46)*(S241-1673))+(($BN$51*$DC$46)*T241)</f>
        <v>1.2570379999999999E-5</v>
      </c>
      <c r="DG241" s="19">
        <f t="shared" ref="DG241:DG304" si="404">($BO$49*$DC$46)+(($BO$50*$DD$46)*(S241-1673))+(($BO$51*$DC$46)*T241)</f>
        <v>1.7267559999999998E-5</v>
      </c>
      <c r="DH241" s="19">
        <f t="shared" ref="DH241:DH304" si="405">($BP$49*$DC$46)+(($BP$50*$DD$46)*(S241-1673))+(($BP$51*$DC$46)*T241)</f>
        <v>2.6583919999999996E-5</v>
      </c>
      <c r="DI241" s="19">
        <f t="shared" ref="DI241:DI304" si="406">($BQ$49*$DC$46)+(($BQ$50*$DD$46)*(S241-1673))+(($BQ$51*$DC$46)*T241)</f>
        <v>3.9477519999999991E-5</v>
      </c>
      <c r="DJ241" s="19">
        <f t="shared" ref="DJ241:DJ304" si="407">($BR$49*$DC$46)+(($BR$50*$DD$46)*(S241-1673))+(($BR$51*$DC$46)*T241)</f>
        <v>0</v>
      </c>
      <c r="DK241" s="19">
        <f t="shared" ref="DK241:DK304" si="408">($BS$49*$DC$46)+(($BS$50*$DD$46)*(S241-1673))+(($BS$51*$DC$46)*T241)</f>
        <v>2.3063239999999999E-5</v>
      </c>
      <c r="DM241" s="68">
        <f t="shared" ref="DM241:DM304" si="409">((CL241*$BH$48)/CZ241)/1000</f>
        <v>896.76732578239375</v>
      </c>
      <c r="DN241" s="19">
        <f t="shared" ref="DN241:DN304" si="410">((CM241*$BI$48)/DA241)/1000</f>
        <v>148.7086946925761</v>
      </c>
      <c r="DO241" s="19">
        <f t="shared" ref="DO241:DO304" si="411">((CN241*$BJ$48)/DB241)/1000</f>
        <v>201.88036706819662</v>
      </c>
      <c r="DP241" s="19">
        <f t="shared" ref="DP241:DP304" si="412">((CO241*$BK$48)/DC241)/1000</f>
        <v>32.996759155970011</v>
      </c>
      <c r="DQ241" s="19">
        <f t="shared" ref="DQ241:DQ304" si="413">((CP241*$BL$48)/DD241)/1000</f>
        <v>512.94313119533922</v>
      </c>
      <c r="DR241" s="19">
        <f t="shared" ref="DR241:DR304" si="414">((CQ241*$BM$48)/DE241)/1000</f>
        <v>9.5877220784175545</v>
      </c>
      <c r="DS241" s="19">
        <f t="shared" ref="DS241:DS304" si="415">((CR241*$BN$48)/DF241)/1000</f>
        <v>306.40492111129328</v>
      </c>
      <c r="DT241" s="19">
        <f t="shared" ref="DT241:DT304" si="416">((CS241*$BO$48)/DG241)/1000</f>
        <v>418.56931028420541</v>
      </c>
      <c r="DU241" s="19">
        <f t="shared" ref="DU241:DU304" si="417">((CT241*$BP$48)/DH241)/1000</f>
        <v>61.620537923307609</v>
      </c>
      <c r="DV241" s="19">
        <f t="shared" ref="DV241:DV304" si="418">((CU241*$BQ$48)/DI241)/1000</f>
        <v>37.181803359527301</v>
      </c>
      <c r="DX241" s="19">
        <f t="shared" ref="DX241:DX304" si="419">((CW241*$BS$48)/DK241)/1000</f>
        <v>109.46831683277399</v>
      </c>
      <c r="DZ241" s="68">
        <f t="shared" ref="DZ241:DZ304" si="420">SUM(DM241:DX241)</f>
        <v>2736.1288894840004</v>
      </c>
      <c r="EA241" s="21">
        <f t="shared" ref="EA241:EA304" si="421">DZ241/1000</f>
        <v>2.7361288894840006</v>
      </c>
      <c r="EB241" s="92">
        <f t="shared" ref="EB241:EB304" si="422">A241</f>
        <v>1394</v>
      </c>
    </row>
    <row r="242" spans="1:132" x14ac:dyDescent="0.3">
      <c r="A242" s="19">
        <f>'A. Thermody. result (all suite)'!C198</f>
        <v>1392</v>
      </c>
      <c r="B242" s="19" t="str">
        <f>'A. Thermody. result (all suite)'!A198</f>
        <v>Nephelinite</v>
      </c>
      <c r="C242" s="24">
        <f>'A. Thermody. result (all suite)'!G198</f>
        <v>100</v>
      </c>
      <c r="D242" s="19">
        <f>'A. Thermody. result (all suite)'!D198</f>
        <v>10000</v>
      </c>
      <c r="E242" s="61">
        <f>'A. Thermody. result (all suite)'!I198</f>
        <v>37.97</v>
      </c>
      <c r="F242" s="21">
        <f>'A. Thermody. result (all suite)'!J198</f>
        <v>5.09</v>
      </c>
      <c r="G242" s="21">
        <f>'A. Thermody. result (all suite)'!K198</f>
        <v>12.22</v>
      </c>
      <c r="H242" s="21">
        <f>'A. Thermody. result (all suite)'!L198</f>
        <v>2.35</v>
      </c>
      <c r="I242" s="21">
        <f>'A. Thermody. result (all suite)'!M198</f>
        <v>11.77</v>
      </c>
      <c r="J242" s="21">
        <f>'A. Thermody. result (all suite)'!N198</f>
        <v>0.22</v>
      </c>
      <c r="K242" s="21">
        <f>'A. Thermody. result (all suite)'!O198</f>
        <v>6.56</v>
      </c>
      <c r="L242" s="21">
        <f>'A. Thermody. result (all suite)'!P198</f>
        <v>12.31</v>
      </c>
      <c r="M242" s="21">
        <f>'A. Thermody. result (all suite)'!Q198</f>
        <v>2.79</v>
      </c>
      <c r="N242" s="21">
        <f>'A. Thermody. result (all suite)'!R198</f>
        <v>2.5</v>
      </c>
      <c r="O242" s="21">
        <f>'A. Thermody. result (all suite)'!S198</f>
        <v>1.92</v>
      </c>
      <c r="P242" s="21">
        <f>'A. Thermody. result (all suite)'!T198</f>
        <v>4.3</v>
      </c>
      <c r="Q242" s="21">
        <f t="shared" si="340"/>
        <v>100.00000000000001</v>
      </c>
      <c r="S242" s="19">
        <f t="shared" si="341"/>
        <v>1665</v>
      </c>
      <c r="T242" s="19">
        <f t="shared" si="342"/>
        <v>1</v>
      </c>
      <c r="V242" s="61">
        <f t="shared" si="343"/>
        <v>36.337290000000003</v>
      </c>
      <c r="W242" s="21">
        <f t="shared" si="344"/>
        <v>4.87113</v>
      </c>
      <c r="X242" s="21">
        <f t="shared" si="345"/>
        <v>11.69454</v>
      </c>
      <c r="Y242" s="21">
        <f t="shared" si="346"/>
        <v>2.2489500000000002</v>
      </c>
      <c r="Z242" s="21">
        <f t="shared" si="347"/>
        <v>11.26389</v>
      </c>
      <c r="AA242" s="21">
        <f t="shared" si="348"/>
        <v>0.21054000000000003</v>
      </c>
      <c r="AB242" s="21">
        <f t="shared" si="349"/>
        <v>6.2779199999999991</v>
      </c>
      <c r="AC242" s="21">
        <f t="shared" si="350"/>
        <v>11.780670000000001</v>
      </c>
      <c r="AD242" s="21">
        <f t="shared" si="351"/>
        <v>2.6700300000000001</v>
      </c>
      <c r="AE242" s="21">
        <f t="shared" si="352"/>
        <v>2.3925000000000001</v>
      </c>
      <c r="AF242" s="21">
        <f t="shared" si="353"/>
        <v>1.83744</v>
      </c>
      <c r="AG242" s="21">
        <f t="shared" si="354"/>
        <v>91.58489999999999</v>
      </c>
      <c r="AH242" s="21"/>
      <c r="AI242" s="61">
        <f t="shared" si="355"/>
        <v>39.676071055381406</v>
      </c>
      <c r="AJ242" s="21">
        <f t="shared" si="356"/>
        <v>5.3187042842215257</v>
      </c>
      <c r="AK242" s="21">
        <f t="shared" si="357"/>
        <v>12.769070010449322</v>
      </c>
      <c r="AL242" s="21">
        <f t="shared" si="358"/>
        <v>2.4555903866248698</v>
      </c>
      <c r="AM242" s="21">
        <f t="shared" si="359"/>
        <v>12.298850574712644</v>
      </c>
      <c r="AN242" s="21">
        <f t="shared" si="360"/>
        <v>0.22988505747126442</v>
      </c>
      <c r="AO242" s="21">
        <f t="shared" si="361"/>
        <v>6.8547544409613375</v>
      </c>
      <c r="AP242" s="21">
        <f t="shared" si="362"/>
        <v>12.863113897596657</v>
      </c>
      <c r="AQ242" s="21">
        <f t="shared" si="363"/>
        <v>2.9153605015673985</v>
      </c>
      <c r="AR242" s="21">
        <f t="shared" si="364"/>
        <v>2.6123301985370952</v>
      </c>
      <c r="AS242" s="21">
        <f t="shared" si="365"/>
        <v>2.0062695924764893</v>
      </c>
      <c r="AT242" s="21">
        <f t="shared" si="366"/>
        <v>100</v>
      </c>
      <c r="AU242" s="21"/>
      <c r="AV242" s="21">
        <f>AR242*'[1]diagram lines'!$G$39</f>
        <v>2.1685113822166313</v>
      </c>
      <c r="AW242" s="21">
        <f>AK242*'[1]diagram lines'!$G$40</f>
        <v>6.7582394472723344</v>
      </c>
      <c r="AX242" s="21">
        <f>AQ242*'[1]diagram lines'!$G$38</f>
        <v>2.1627666321727812</v>
      </c>
      <c r="AY242" s="21">
        <f>AP242*'[1]diagram lines'!$G$41</f>
        <v>9.1927225176155289</v>
      </c>
      <c r="AZ242" s="21">
        <f t="shared" si="367"/>
        <v>5.5276907001044933</v>
      </c>
      <c r="BA242" s="21">
        <f t="shared" si="368"/>
        <v>0.49972191521870796</v>
      </c>
      <c r="BB242" s="21">
        <f t="shared" si="369"/>
        <v>1.5603337917400009</v>
      </c>
      <c r="BC242" s="86">
        <f t="shared" si="370"/>
        <v>0.64088851071080977</v>
      </c>
      <c r="BX242" s="61">
        <f t="shared" si="371"/>
        <v>0.63199067909454065</v>
      </c>
      <c r="BY242" s="21">
        <f t="shared" si="372"/>
        <v>6.3720580871306956E-2</v>
      </c>
      <c r="BZ242" s="21">
        <f t="shared" si="373"/>
        <v>0.11985092193016871</v>
      </c>
      <c r="CA242" s="21">
        <f t="shared" si="374"/>
        <v>1.471601227378045E-2</v>
      </c>
      <c r="CB242" s="21">
        <f t="shared" si="375"/>
        <v>0.16381350034794712</v>
      </c>
      <c r="CC242" s="21">
        <f t="shared" si="376"/>
        <v>3.1012122920778123E-3</v>
      </c>
      <c r="CD242" s="21">
        <f t="shared" si="377"/>
        <v>0.16277915632754342</v>
      </c>
      <c r="CE242" s="21">
        <f t="shared" si="378"/>
        <v>0.21950784593437947</v>
      </c>
      <c r="CF242" s="21">
        <f t="shared" si="379"/>
        <v>4.5007259235360544E-2</v>
      </c>
      <c r="CG242" s="21">
        <f t="shared" si="380"/>
        <v>2.6539278131634817E-2</v>
      </c>
      <c r="CH242" s="21">
        <f t="shared" si="381"/>
        <v>1.3526461139604352E-2</v>
      </c>
      <c r="CI242" s="21">
        <f t="shared" si="382"/>
        <v>0.2386237513873474</v>
      </c>
      <c r="CJ242" s="21">
        <f t="shared" si="383"/>
        <v>1.703176658965692</v>
      </c>
      <c r="CL242" s="68">
        <f t="shared" si="384"/>
        <v>0.37106584086135669</v>
      </c>
      <c r="CM242" s="19">
        <f t="shared" si="385"/>
        <v>3.7412784244003967E-2</v>
      </c>
      <c r="CN242" s="19">
        <f t="shared" si="386"/>
        <v>7.0369049093798625E-2</v>
      </c>
      <c r="CO242" s="19">
        <f t="shared" si="387"/>
        <v>8.6403322851530944E-3</v>
      </c>
      <c r="CP242" s="19">
        <f t="shared" si="388"/>
        <v>9.6181156244489668E-2</v>
      </c>
      <c r="CQ242" s="19">
        <f t="shared" si="389"/>
        <v>1.8208400612776843E-3</v>
      </c>
      <c r="CR242" s="19">
        <f t="shared" si="390"/>
        <v>9.5573853405433715E-2</v>
      </c>
      <c r="CS242" s="19">
        <f t="shared" si="391"/>
        <v>0.12888143151731693</v>
      </c>
      <c r="CT242" s="19">
        <f t="shared" si="392"/>
        <v>2.6425479117763759E-2</v>
      </c>
      <c r="CU242" s="19">
        <f t="shared" si="393"/>
        <v>1.5582222778787748E-2</v>
      </c>
      <c r="CV242" s="19">
        <f t="shared" si="394"/>
        <v>7.9419014277818511E-3</v>
      </c>
      <c r="CW242" s="19">
        <f t="shared" si="395"/>
        <v>0.14010510896283609</v>
      </c>
      <c r="CX242" s="19">
        <f t="shared" si="396"/>
        <v>0.99999999999999978</v>
      </c>
      <c r="CZ242" s="68">
        <f t="shared" si="397"/>
        <v>2.4859999999999999E-5</v>
      </c>
      <c r="DA242" s="19">
        <f t="shared" si="398"/>
        <v>2.0082079999999997E-5</v>
      </c>
      <c r="DB242" s="19">
        <f t="shared" si="399"/>
        <v>3.5539999999999995E-5</v>
      </c>
      <c r="DC242" s="19">
        <f t="shared" si="400"/>
        <v>4.1797279999999999E-5</v>
      </c>
      <c r="DD242" s="19">
        <f t="shared" si="401"/>
        <v>1.3466639999999999E-5</v>
      </c>
      <c r="DE242" s="19">
        <f t="shared" si="402"/>
        <v>1.3466639999999999E-5</v>
      </c>
      <c r="DF242" s="19">
        <f t="shared" si="403"/>
        <v>1.2563839999999999E-5</v>
      </c>
      <c r="DG242" s="19">
        <f t="shared" si="404"/>
        <v>1.726008E-5</v>
      </c>
      <c r="DH242" s="19">
        <f t="shared" si="405"/>
        <v>2.6568559999999999E-5</v>
      </c>
      <c r="DI242" s="19">
        <f t="shared" si="406"/>
        <v>3.9453359999999995E-5</v>
      </c>
      <c r="DJ242" s="19">
        <f t="shared" si="407"/>
        <v>0</v>
      </c>
      <c r="DK242" s="19">
        <f t="shared" si="408"/>
        <v>2.304432E-5</v>
      </c>
      <c r="DM242" s="68">
        <f t="shared" si="409"/>
        <v>896.76732578239375</v>
      </c>
      <c r="DN242" s="19">
        <f t="shared" si="410"/>
        <v>148.8159197359555</v>
      </c>
      <c r="DO242" s="19">
        <f t="shared" si="411"/>
        <v>201.88036706819662</v>
      </c>
      <c r="DP242" s="19">
        <f t="shared" si="412"/>
        <v>33.011111311934599</v>
      </c>
      <c r="DQ242" s="19">
        <f t="shared" si="413"/>
        <v>513.16557628083797</v>
      </c>
      <c r="DR242" s="19">
        <f t="shared" si="414"/>
        <v>9.5918799304829516</v>
      </c>
      <c r="DS242" s="19">
        <f t="shared" si="415"/>
        <v>306.56441758562494</v>
      </c>
      <c r="DT242" s="19">
        <f t="shared" si="416"/>
        <v>418.75070564511481</v>
      </c>
      <c r="DU242" s="19">
        <f t="shared" si="417"/>
        <v>61.656162415658784</v>
      </c>
      <c r="DV242" s="19">
        <f t="shared" si="418"/>
        <v>37.204572329500103</v>
      </c>
      <c r="DX242" s="19">
        <f t="shared" si="419"/>
        <v>109.5581932341812</v>
      </c>
      <c r="DZ242" s="68">
        <f t="shared" si="420"/>
        <v>2736.9662313198814</v>
      </c>
      <c r="EA242" s="21">
        <f t="shared" si="421"/>
        <v>2.7369662313198813</v>
      </c>
      <c r="EB242" s="92">
        <f t="shared" si="422"/>
        <v>1392</v>
      </c>
    </row>
    <row r="243" spans="1:132" x14ac:dyDescent="0.3">
      <c r="A243" s="19">
        <f>'A. Thermody. result (all suite)'!C199</f>
        <v>1390</v>
      </c>
      <c r="B243" s="19" t="str">
        <f>'A. Thermody. result (all suite)'!A199</f>
        <v>Nephelinite</v>
      </c>
      <c r="C243" s="24">
        <f>'A. Thermody. result (all suite)'!G199</f>
        <v>100</v>
      </c>
      <c r="D243" s="19">
        <f>'A. Thermody. result (all suite)'!D199</f>
        <v>10000</v>
      </c>
      <c r="E243" s="61">
        <f>'A. Thermody. result (all suite)'!I199</f>
        <v>37.97</v>
      </c>
      <c r="F243" s="21">
        <f>'A. Thermody. result (all suite)'!J199</f>
        <v>5.09</v>
      </c>
      <c r="G243" s="21">
        <f>'A. Thermody. result (all suite)'!K199</f>
        <v>12.22</v>
      </c>
      <c r="H243" s="21">
        <f>'A. Thermody. result (all suite)'!L199</f>
        <v>2.35</v>
      </c>
      <c r="I243" s="21">
        <f>'A. Thermody. result (all suite)'!M199</f>
        <v>11.77</v>
      </c>
      <c r="J243" s="21">
        <f>'A. Thermody. result (all suite)'!N199</f>
        <v>0.22</v>
      </c>
      <c r="K243" s="21">
        <f>'A. Thermody. result (all suite)'!O199</f>
        <v>6.56</v>
      </c>
      <c r="L243" s="21">
        <f>'A. Thermody. result (all suite)'!P199</f>
        <v>12.31</v>
      </c>
      <c r="M243" s="21">
        <f>'A. Thermody. result (all suite)'!Q199</f>
        <v>2.79</v>
      </c>
      <c r="N243" s="21">
        <f>'A. Thermody. result (all suite)'!R199</f>
        <v>2.5</v>
      </c>
      <c r="O243" s="21">
        <f>'A. Thermody. result (all suite)'!S199</f>
        <v>1.92</v>
      </c>
      <c r="P243" s="21">
        <f>'A. Thermody. result (all suite)'!T199</f>
        <v>4.3</v>
      </c>
      <c r="Q243" s="21">
        <f t="shared" si="340"/>
        <v>100.00000000000001</v>
      </c>
      <c r="S243" s="19">
        <f t="shared" si="341"/>
        <v>1663</v>
      </c>
      <c r="T243" s="19">
        <f t="shared" si="342"/>
        <v>1</v>
      </c>
      <c r="V243" s="61">
        <f t="shared" si="343"/>
        <v>36.337290000000003</v>
      </c>
      <c r="W243" s="21">
        <f t="shared" si="344"/>
        <v>4.87113</v>
      </c>
      <c r="X243" s="21">
        <f t="shared" si="345"/>
        <v>11.69454</v>
      </c>
      <c r="Y243" s="21">
        <f t="shared" si="346"/>
        <v>2.2489500000000002</v>
      </c>
      <c r="Z243" s="21">
        <f t="shared" si="347"/>
        <v>11.26389</v>
      </c>
      <c r="AA243" s="21">
        <f t="shared" si="348"/>
        <v>0.21054000000000003</v>
      </c>
      <c r="AB243" s="21">
        <f t="shared" si="349"/>
        <v>6.2779199999999991</v>
      </c>
      <c r="AC243" s="21">
        <f t="shared" si="350"/>
        <v>11.780670000000001</v>
      </c>
      <c r="AD243" s="21">
        <f t="shared" si="351"/>
        <v>2.6700300000000001</v>
      </c>
      <c r="AE243" s="21">
        <f t="shared" si="352"/>
        <v>2.3925000000000001</v>
      </c>
      <c r="AF243" s="21">
        <f t="shared" si="353"/>
        <v>1.83744</v>
      </c>
      <c r="AG243" s="21">
        <f t="shared" si="354"/>
        <v>91.58489999999999</v>
      </c>
      <c r="AH243" s="21"/>
      <c r="AI243" s="61">
        <f t="shared" si="355"/>
        <v>39.676071055381406</v>
      </c>
      <c r="AJ243" s="21">
        <f t="shared" si="356"/>
        <v>5.3187042842215257</v>
      </c>
      <c r="AK243" s="21">
        <f t="shared" si="357"/>
        <v>12.769070010449322</v>
      </c>
      <c r="AL243" s="21">
        <f t="shared" si="358"/>
        <v>2.4555903866248698</v>
      </c>
      <c r="AM243" s="21">
        <f t="shared" si="359"/>
        <v>12.298850574712644</v>
      </c>
      <c r="AN243" s="21">
        <f t="shared" si="360"/>
        <v>0.22988505747126442</v>
      </c>
      <c r="AO243" s="21">
        <f t="shared" si="361"/>
        <v>6.8547544409613375</v>
      </c>
      <c r="AP243" s="21">
        <f t="shared" si="362"/>
        <v>12.863113897596657</v>
      </c>
      <c r="AQ243" s="21">
        <f t="shared" si="363"/>
        <v>2.9153605015673985</v>
      </c>
      <c r="AR243" s="21">
        <f t="shared" si="364"/>
        <v>2.6123301985370952</v>
      </c>
      <c r="AS243" s="21">
        <f t="shared" si="365"/>
        <v>2.0062695924764893</v>
      </c>
      <c r="AT243" s="21">
        <f t="shared" si="366"/>
        <v>100</v>
      </c>
      <c r="AU243" s="21"/>
      <c r="AV243" s="21">
        <f>AR243*'[1]diagram lines'!$G$39</f>
        <v>2.1685113822166313</v>
      </c>
      <c r="AW243" s="21">
        <f>AK243*'[1]diagram lines'!$G$40</f>
        <v>6.7582394472723344</v>
      </c>
      <c r="AX243" s="21">
        <f>AQ243*'[1]diagram lines'!$G$38</f>
        <v>2.1627666321727812</v>
      </c>
      <c r="AY243" s="21">
        <f>AP243*'[1]diagram lines'!$G$41</f>
        <v>9.1927225176155289</v>
      </c>
      <c r="AZ243" s="21">
        <f t="shared" si="367"/>
        <v>5.5276907001044933</v>
      </c>
      <c r="BA243" s="21">
        <f t="shared" si="368"/>
        <v>0.49972191521870796</v>
      </c>
      <c r="BB243" s="21">
        <f t="shared" si="369"/>
        <v>1.5603337917400009</v>
      </c>
      <c r="BC243" s="86">
        <f t="shared" si="370"/>
        <v>0.64088851071080977</v>
      </c>
      <c r="BX243" s="61">
        <f t="shared" si="371"/>
        <v>0.63199067909454065</v>
      </c>
      <c r="BY243" s="21">
        <f t="shared" si="372"/>
        <v>6.3720580871306956E-2</v>
      </c>
      <c r="BZ243" s="21">
        <f t="shared" si="373"/>
        <v>0.11985092193016871</v>
      </c>
      <c r="CA243" s="21">
        <f t="shared" si="374"/>
        <v>1.471601227378045E-2</v>
      </c>
      <c r="CB243" s="21">
        <f t="shared" si="375"/>
        <v>0.16381350034794712</v>
      </c>
      <c r="CC243" s="21">
        <f t="shared" si="376"/>
        <v>3.1012122920778123E-3</v>
      </c>
      <c r="CD243" s="21">
        <f t="shared" si="377"/>
        <v>0.16277915632754342</v>
      </c>
      <c r="CE243" s="21">
        <f t="shared" si="378"/>
        <v>0.21950784593437947</v>
      </c>
      <c r="CF243" s="21">
        <f t="shared" si="379"/>
        <v>4.5007259235360544E-2</v>
      </c>
      <c r="CG243" s="21">
        <f t="shared" si="380"/>
        <v>2.6539278131634817E-2</v>
      </c>
      <c r="CH243" s="21">
        <f t="shared" si="381"/>
        <v>1.3526461139604352E-2</v>
      </c>
      <c r="CI243" s="21">
        <f t="shared" si="382"/>
        <v>0.2386237513873474</v>
      </c>
      <c r="CJ243" s="21">
        <f t="shared" si="383"/>
        <v>1.703176658965692</v>
      </c>
      <c r="CL243" s="68">
        <f t="shared" si="384"/>
        <v>0.37106584086135669</v>
      </c>
      <c r="CM243" s="19">
        <f t="shared" si="385"/>
        <v>3.7412784244003967E-2</v>
      </c>
      <c r="CN243" s="19">
        <f t="shared" si="386"/>
        <v>7.0369049093798625E-2</v>
      </c>
      <c r="CO243" s="19">
        <f t="shared" si="387"/>
        <v>8.6403322851530944E-3</v>
      </c>
      <c r="CP243" s="19">
        <f t="shared" si="388"/>
        <v>9.6181156244489668E-2</v>
      </c>
      <c r="CQ243" s="19">
        <f t="shared" si="389"/>
        <v>1.8208400612776843E-3</v>
      </c>
      <c r="CR243" s="19">
        <f t="shared" si="390"/>
        <v>9.5573853405433715E-2</v>
      </c>
      <c r="CS243" s="19">
        <f t="shared" si="391"/>
        <v>0.12888143151731693</v>
      </c>
      <c r="CT243" s="19">
        <f t="shared" si="392"/>
        <v>2.6425479117763759E-2</v>
      </c>
      <c r="CU243" s="19">
        <f t="shared" si="393"/>
        <v>1.5582222778787748E-2</v>
      </c>
      <c r="CV243" s="19">
        <f t="shared" si="394"/>
        <v>7.9419014277818511E-3</v>
      </c>
      <c r="CW243" s="19">
        <f t="shared" si="395"/>
        <v>0.14010510896283609</v>
      </c>
      <c r="CX243" s="19">
        <f t="shared" si="396"/>
        <v>0.99999999999999978</v>
      </c>
      <c r="CZ243" s="68">
        <f t="shared" si="397"/>
        <v>2.4859999999999999E-5</v>
      </c>
      <c r="DA243" s="19">
        <f t="shared" si="398"/>
        <v>2.0067599999999997E-5</v>
      </c>
      <c r="DB243" s="19">
        <f t="shared" si="399"/>
        <v>3.5539999999999995E-5</v>
      </c>
      <c r="DC243" s="19">
        <f t="shared" si="400"/>
        <v>4.1779099999999994E-5</v>
      </c>
      <c r="DD243" s="19">
        <f t="shared" si="401"/>
        <v>1.3460799999999998E-5</v>
      </c>
      <c r="DE243" s="19">
        <f t="shared" si="402"/>
        <v>1.3460799999999998E-5</v>
      </c>
      <c r="DF243" s="19">
        <f t="shared" si="403"/>
        <v>1.2557299999999999E-5</v>
      </c>
      <c r="DG243" s="19">
        <f t="shared" si="404"/>
        <v>1.7252599999999998E-5</v>
      </c>
      <c r="DH243" s="19">
        <f t="shared" si="405"/>
        <v>2.6553199999999998E-5</v>
      </c>
      <c r="DI243" s="19">
        <f t="shared" si="406"/>
        <v>3.9429199999999992E-5</v>
      </c>
      <c r="DJ243" s="19">
        <f t="shared" si="407"/>
        <v>0</v>
      </c>
      <c r="DK243" s="19">
        <f t="shared" si="408"/>
        <v>2.3025399999999998E-5</v>
      </c>
      <c r="DM243" s="68">
        <f t="shared" si="409"/>
        <v>896.76732578239375</v>
      </c>
      <c r="DN243" s="19">
        <f t="shared" si="410"/>
        <v>148.92329951818044</v>
      </c>
      <c r="DO243" s="19">
        <f t="shared" si="411"/>
        <v>201.88036706819662</v>
      </c>
      <c r="DP243" s="19">
        <f t="shared" si="412"/>
        <v>33.025475958460042</v>
      </c>
      <c r="DQ243" s="19">
        <f t="shared" si="413"/>
        <v>513.38821438299237</v>
      </c>
      <c r="DR243" s="19">
        <f t="shared" si="414"/>
        <v>9.5960413903363033</v>
      </c>
      <c r="DS243" s="19">
        <f t="shared" si="415"/>
        <v>306.7240801955021</v>
      </c>
      <c r="DT243" s="19">
        <f t="shared" si="416"/>
        <v>418.93225829678624</v>
      </c>
      <c r="DU243" s="19">
        <f t="shared" si="417"/>
        <v>61.691828122794071</v>
      </c>
      <c r="DV243" s="19">
        <f t="shared" si="418"/>
        <v>37.227369202565768</v>
      </c>
      <c r="DX243" s="19">
        <f t="shared" si="419"/>
        <v>109.64821733869148</v>
      </c>
      <c r="DZ243" s="68">
        <f t="shared" si="420"/>
        <v>2737.8044772568987</v>
      </c>
      <c r="EA243" s="21">
        <f t="shared" si="421"/>
        <v>2.7378044772568986</v>
      </c>
      <c r="EB243" s="92">
        <f t="shared" si="422"/>
        <v>1390</v>
      </c>
    </row>
    <row r="244" spans="1:132" x14ac:dyDescent="0.3">
      <c r="A244" s="19">
        <f>'A. Thermody. result (all suite)'!C200</f>
        <v>1388</v>
      </c>
      <c r="B244" s="19" t="str">
        <f>'A. Thermody. result (all suite)'!A200</f>
        <v>Nephelinite</v>
      </c>
      <c r="C244" s="24">
        <f>'A. Thermody. result (all suite)'!G200</f>
        <v>100</v>
      </c>
      <c r="D244" s="19">
        <f>'A. Thermody. result (all suite)'!D200</f>
        <v>10000</v>
      </c>
      <c r="E244" s="61">
        <f>'A. Thermody. result (all suite)'!I200</f>
        <v>37.97</v>
      </c>
      <c r="F244" s="21">
        <f>'A. Thermody. result (all suite)'!J200</f>
        <v>5.09</v>
      </c>
      <c r="G244" s="21">
        <f>'A. Thermody. result (all suite)'!K200</f>
        <v>12.22</v>
      </c>
      <c r="H244" s="21">
        <f>'A. Thermody. result (all suite)'!L200</f>
        <v>2.35</v>
      </c>
      <c r="I244" s="21">
        <f>'A. Thermody. result (all suite)'!M200</f>
        <v>11.77</v>
      </c>
      <c r="J244" s="21">
        <f>'A. Thermody. result (all suite)'!N200</f>
        <v>0.22</v>
      </c>
      <c r="K244" s="21">
        <f>'A. Thermody. result (all suite)'!O200</f>
        <v>6.56</v>
      </c>
      <c r="L244" s="21">
        <f>'A. Thermody. result (all suite)'!P200</f>
        <v>12.31</v>
      </c>
      <c r="M244" s="21">
        <f>'A. Thermody. result (all suite)'!Q200</f>
        <v>2.79</v>
      </c>
      <c r="N244" s="21">
        <f>'A. Thermody. result (all suite)'!R200</f>
        <v>2.5</v>
      </c>
      <c r="O244" s="21">
        <f>'A. Thermody. result (all suite)'!S200</f>
        <v>1.92</v>
      </c>
      <c r="P244" s="21">
        <f>'A. Thermody. result (all suite)'!T200</f>
        <v>4.3</v>
      </c>
      <c r="Q244" s="21">
        <f t="shared" si="340"/>
        <v>100.00000000000001</v>
      </c>
      <c r="S244" s="19">
        <f t="shared" si="341"/>
        <v>1661</v>
      </c>
      <c r="T244" s="19">
        <f t="shared" si="342"/>
        <v>1</v>
      </c>
      <c r="V244" s="61">
        <f t="shared" si="343"/>
        <v>36.337290000000003</v>
      </c>
      <c r="W244" s="21">
        <f t="shared" si="344"/>
        <v>4.87113</v>
      </c>
      <c r="X244" s="21">
        <f t="shared" si="345"/>
        <v>11.69454</v>
      </c>
      <c r="Y244" s="21">
        <f t="shared" si="346"/>
        <v>2.2489500000000002</v>
      </c>
      <c r="Z244" s="21">
        <f t="shared" si="347"/>
        <v>11.26389</v>
      </c>
      <c r="AA244" s="21">
        <f t="shared" si="348"/>
        <v>0.21054000000000003</v>
      </c>
      <c r="AB244" s="21">
        <f t="shared" si="349"/>
        <v>6.2779199999999991</v>
      </c>
      <c r="AC244" s="21">
        <f t="shared" si="350"/>
        <v>11.780670000000001</v>
      </c>
      <c r="AD244" s="21">
        <f t="shared" si="351"/>
        <v>2.6700300000000001</v>
      </c>
      <c r="AE244" s="21">
        <f t="shared" si="352"/>
        <v>2.3925000000000001</v>
      </c>
      <c r="AF244" s="21">
        <f t="shared" si="353"/>
        <v>1.83744</v>
      </c>
      <c r="AG244" s="21">
        <f t="shared" si="354"/>
        <v>91.58489999999999</v>
      </c>
      <c r="AH244" s="21"/>
      <c r="AI244" s="61">
        <f t="shared" si="355"/>
        <v>39.676071055381406</v>
      </c>
      <c r="AJ244" s="21">
        <f t="shared" si="356"/>
        <v>5.3187042842215257</v>
      </c>
      <c r="AK244" s="21">
        <f t="shared" si="357"/>
        <v>12.769070010449322</v>
      </c>
      <c r="AL244" s="21">
        <f t="shared" si="358"/>
        <v>2.4555903866248698</v>
      </c>
      <c r="AM244" s="21">
        <f t="shared" si="359"/>
        <v>12.298850574712644</v>
      </c>
      <c r="AN244" s="21">
        <f t="shared" si="360"/>
        <v>0.22988505747126442</v>
      </c>
      <c r="AO244" s="21">
        <f t="shared" si="361"/>
        <v>6.8547544409613375</v>
      </c>
      <c r="AP244" s="21">
        <f t="shared" si="362"/>
        <v>12.863113897596657</v>
      </c>
      <c r="AQ244" s="21">
        <f t="shared" si="363"/>
        <v>2.9153605015673985</v>
      </c>
      <c r="AR244" s="21">
        <f t="shared" si="364"/>
        <v>2.6123301985370952</v>
      </c>
      <c r="AS244" s="21">
        <f t="shared" si="365"/>
        <v>2.0062695924764893</v>
      </c>
      <c r="AT244" s="21">
        <f t="shared" si="366"/>
        <v>100</v>
      </c>
      <c r="AU244" s="21"/>
      <c r="AV244" s="21">
        <f>AR244*'[1]diagram lines'!$G$39</f>
        <v>2.1685113822166313</v>
      </c>
      <c r="AW244" s="21">
        <f>AK244*'[1]diagram lines'!$G$40</f>
        <v>6.7582394472723344</v>
      </c>
      <c r="AX244" s="21">
        <f>AQ244*'[1]diagram lines'!$G$38</f>
        <v>2.1627666321727812</v>
      </c>
      <c r="AY244" s="21">
        <f>AP244*'[1]diagram lines'!$G$41</f>
        <v>9.1927225176155289</v>
      </c>
      <c r="AZ244" s="21">
        <f t="shared" si="367"/>
        <v>5.5276907001044933</v>
      </c>
      <c r="BA244" s="21">
        <f t="shared" si="368"/>
        <v>0.49972191521870796</v>
      </c>
      <c r="BB244" s="21">
        <f t="shared" si="369"/>
        <v>1.5603337917400009</v>
      </c>
      <c r="BC244" s="86">
        <f t="shared" si="370"/>
        <v>0.64088851071080977</v>
      </c>
      <c r="BX244" s="61">
        <f t="shared" si="371"/>
        <v>0.63199067909454065</v>
      </c>
      <c r="BY244" s="21">
        <f t="shared" si="372"/>
        <v>6.3720580871306956E-2</v>
      </c>
      <c r="BZ244" s="21">
        <f t="shared" si="373"/>
        <v>0.11985092193016871</v>
      </c>
      <c r="CA244" s="21">
        <f t="shared" si="374"/>
        <v>1.471601227378045E-2</v>
      </c>
      <c r="CB244" s="21">
        <f t="shared" si="375"/>
        <v>0.16381350034794712</v>
      </c>
      <c r="CC244" s="21">
        <f t="shared" si="376"/>
        <v>3.1012122920778123E-3</v>
      </c>
      <c r="CD244" s="21">
        <f t="shared" si="377"/>
        <v>0.16277915632754342</v>
      </c>
      <c r="CE244" s="21">
        <f t="shared" si="378"/>
        <v>0.21950784593437947</v>
      </c>
      <c r="CF244" s="21">
        <f t="shared" si="379"/>
        <v>4.5007259235360544E-2</v>
      </c>
      <c r="CG244" s="21">
        <f t="shared" si="380"/>
        <v>2.6539278131634817E-2</v>
      </c>
      <c r="CH244" s="21">
        <f t="shared" si="381"/>
        <v>1.3526461139604352E-2</v>
      </c>
      <c r="CI244" s="21">
        <f t="shared" si="382"/>
        <v>0.2386237513873474</v>
      </c>
      <c r="CJ244" s="21">
        <f t="shared" si="383"/>
        <v>1.703176658965692</v>
      </c>
      <c r="CL244" s="68">
        <f t="shared" si="384"/>
        <v>0.37106584086135669</v>
      </c>
      <c r="CM244" s="19">
        <f t="shared" si="385"/>
        <v>3.7412784244003967E-2</v>
      </c>
      <c r="CN244" s="19">
        <f t="shared" si="386"/>
        <v>7.0369049093798625E-2</v>
      </c>
      <c r="CO244" s="19">
        <f t="shared" si="387"/>
        <v>8.6403322851530944E-3</v>
      </c>
      <c r="CP244" s="19">
        <f t="shared" si="388"/>
        <v>9.6181156244489668E-2</v>
      </c>
      <c r="CQ244" s="19">
        <f t="shared" si="389"/>
        <v>1.8208400612776843E-3</v>
      </c>
      <c r="CR244" s="19">
        <f t="shared" si="390"/>
        <v>9.5573853405433715E-2</v>
      </c>
      <c r="CS244" s="19">
        <f t="shared" si="391"/>
        <v>0.12888143151731693</v>
      </c>
      <c r="CT244" s="19">
        <f t="shared" si="392"/>
        <v>2.6425479117763759E-2</v>
      </c>
      <c r="CU244" s="19">
        <f t="shared" si="393"/>
        <v>1.5582222778787748E-2</v>
      </c>
      <c r="CV244" s="19">
        <f t="shared" si="394"/>
        <v>7.9419014277818511E-3</v>
      </c>
      <c r="CW244" s="19">
        <f t="shared" si="395"/>
        <v>0.14010510896283609</v>
      </c>
      <c r="CX244" s="19">
        <f t="shared" si="396"/>
        <v>0.99999999999999978</v>
      </c>
      <c r="CZ244" s="68">
        <f t="shared" si="397"/>
        <v>2.4859999999999999E-5</v>
      </c>
      <c r="DA244" s="19">
        <f t="shared" si="398"/>
        <v>2.0053119999999997E-5</v>
      </c>
      <c r="DB244" s="19">
        <f t="shared" si="399"/>
        <v>3.5539999999999995E-5</v>
      </c>
      <c r="DC244" s="19">
        <f t="shared" si="400"/>
        <v>4.1760919999999997E-5</v>
      </c>
      <c r="DD244" s="19">
        <f t="shared" si="401"/>
        <v>1.3454959999999998E-5</v>
      </c>
      <c r="DE244" s="19">
        <f t="shared" si="402"/>
        <v>1.3454959999999998E-5</v>
      </c>
      <c r="DF244" s="19">
        <f t="shared" si="403"/>
        <v>1.2550759999999999E-5</v>
      </c>
      <c r="DG244" s="19">
        <f t="shared" si="404"/>
        <v>1.724512E-5</v>
      </c>
      <c r="DH244" s="19">
        <f t="shared" si="405"/>
        <v>2.6537839999999998E-5</v>
      </c>
      <c r="DI244" s="19">
        <f t="shared" si="406"/>
        <v>3.9405039999999996E-5</v>
      </c>
      <c r="DJ244" s="19">
        <f t="shared" si="407"/>
        <v>0</v>
      </c>
      <c r="DK244" s="19">
        <f t="shared" si="408"/>
        <v>2.3006479999999999E-5</v>
      </c>
      <c r="DM244" s="68">
        <f t="shared" si="409"/>
        <v>896.76732578239375</v>
      </c>
      <c r="DN244" s="19">
        <f t="shared" si="410"/>
        <v>149.03083437445332</v>
      </c>
      <c r="DO244" s="19">
        <f t="shared" si="411"/>
        <v>201.88036706819662</v>
      </c>
      <c r="DP244" s="19">
        <f t="shared" si="412"/>
        <v>33.039853111859067</v>
      </c>
      <c r="DQ244" s="19">
        <f t="shared" si="413"/>
        <v>513.61104575313368</v>
      </c>
      <c r="DR244" s="19">
        <f t="shared" si="414"/>
        <v>9.6002064626753949</v>
      </c>
      <c r="DS244" s="19">
        <f t="shared" si="415"/>
        <v>306.88390920063631</v>
      </c>
      <c r="DT244" s="19">
        <f t="shared" si="416"/>
        <v>419.11396844389213</v>
      </c>
      <c r="DU244" s="19">
        <f t="shared" si="417"/>
        <v>61.727535116278318</v>
      </c>
      <c r="DV244" s="19">
        <f t="shared" si="418"/>
        <v>37.250194030048085</v>
      </c>
      <c r="DX244" s="19">
        <f t="shared" si="419"/>
        <v>109.73838951070771</v>
      </c>
      <c r="DZ244" s="68">
        <f t="shared" si="420"/>
        <v>2738.643628854275</v>
      </c>
      <c r="EA244" s="21">
        <f t="shared" si="421"/>
        <v>2.738643628854275</v>
      </c>
      <c r="EB244" s="92">
        <f t="shared" si="422"/>
        <v>1388</v>
      </c>
    </row>
    <row r="245" spans="1:132" x14ac:dyDescent="0.3">
      <c r="A245" s="19">
        <f>'A. Thermody. result (all suite)'!C201</f>
        <v>1386</v>
      </c>
      <c r="B245" s="19" t="str">
        <f>'A. Thermody. result (all suite)'!A201</f>
        <v>Nephelinite</v>
      </c>
      <c r="C245" s="24">
        <f>'A. Thermody. result (all suite)'!G201</f>
        <v>100</v>
      </c>
      <c r="D245" s="19">
        <f>'A. Thermody. result (all suite)'!D201</f>
        <v>10000</v>
      </c>
      <c r="E245" s="61">
        <f>'A. Thermody. result (all suite)'!I201</f>
        <v>37.97</v>
      </c>
      <c r="F245" s="21">
        <f>'A. Thermody. result (all suite)'!J201</f>
        <v>5.09</v>
      </c>
      <c r="G245" s="21">
        <f>'A. Thermody. result (all suite)'!K201</f>
        <v>12.22</v>
      </c>
      <c r="H245" s="21">
        <f>'A. Thermody. result (all suite)'!L201</f>
        <v>2.35</v>
      </c>
      <c r="I245" s="21">
        <f>'A. Thermody. result (all suite)'!M201</f>
        <v>11.77</v>
      </c>
      <c r="J245" s="21">
        <f>'A. Thermody. result (all suite)'!N201</f>
        <v>0.22</v>
      </c>
      <c r="K245" s="21">
        <f>'A. Thermody. result (all suite)'!O201</f>
        <v>6.56</v>
      </c>
      <c r="L245" s="21">
        <f>'A. Thermody. result (all suite)'!P201</f>
        <v>12.31</v>
      </c>
      <c r="M245" s="21">
        <f>'A. Thermody. result (all suite)'!Q201</f>
        <v>2.79</v>
      </c>
      <c r="N245" s="21">
        <f>'A. Thermody. result (all suite)'!R201</f>
        <v>2.5</v>
      </c>
      <c r="O245" s="21">
        <f>'A. Thermody. result (all suite)'!S201</f>
        <v>1.92</v>
      </c>
      <c r="P245" s="21">
        <f>'A. Thermody. result (all suite)'!T201</f>
        <v>4.3</v>
      </c>
      <c r="Q245" s="21">
        <f t="shared" si="340"/>
        <v>100.00000000000001</v>
      </c>
      <c r="S245" s="19">
        <f t="shared" si="341"/>
        <v>1659</v>
      </c>
      <c r="T245" s="19">
        <f t="shared" si="342"/>
        <v>1</v>
      </c>
      <c r="V245" s="61">
        <f t="shared" si="343"/>
        <v>36.337290000000003</v>
      </c>
      <c r="W245" s="21">
        <f t="shared" si="344"/>
        <v>4.87113</v>
      </c>
      <c r="X245" s="21">
        <f t="shared" si="345"/>
        <v>11.69454</v>
      </c>
      <c r="Y245" s="21">
        <f t="shared" si="346"/>
        <v>2.2489500000000002</v>
      </c>
      <c r="Z245" s="21">
        <f t="shared" si="347"/>
        <v>11.26389</v>
      </c>
      <c r="AA245" s="21">
        <f t="shared" si="348"/>
        <v>0.21054000000000003</v>
      </c>
      <c r="AB245" s="21">
        <f t="shared" si="349"/>
        <v>6.2779199999999991</v>
      </c>
      <c r="AC245" s="21">
        <f t="shared" si="350"/>
        <v>11.780670000000001</v>
      </c>
      <c r="AD245" s="21">
        <f t="shared" si="351"/>
        <v>2.6700300000000001</v>
      </c>
      <c r="AE245" s="21">
        <f t="shared" si="352"/>
        <v>2.3925000000000001</v>
      </c>
      <c r="AF245" s="21">
        <f t="shared" si="353"/>
        <v>1.83744</v>
      </c>
      <c r="AG245" s="21">
        <f t="shared" si="354"/>
        <v>91.58489999999999</v>
      </c>
      <c r="AH245" s="21"/>
      <c r="AI245" s="61">
        <f t="shared" si="355"/>
        <v>39.676071055381406</v>
      </c>
      <c r="AJ245" s="21">
        <f t="shared" si="356"/>
        <v>5.3187042842215257</v>
      </c>
      <c r="AK245" s="21">
        <f t="shared" si="357"/>
        <v>12.769070010449322</v>
      </c>
      <c r="AL245" s="21">
        <f t="shared" si="358"/>
        <v>2.4555903866248698</v>
      </c>
      <c r="AM245" s="21">
        <f t="shared" si="359"/>
        <v>12.298850574712644</v>
      </c>
      <c r="AN245" s="21">
        <f t="shared" si="360"/>
        <v>0.22988505747126442</v>
      </c>
      <c r="AO245" s="21">
        <f t="shared" si="361"/>
        <v>6.8547544409613375</v>
      </c>
      <c r="AP245" s="21">
        <f t="shared" si="362"/>
        <v>12.863113897596657</v>
      </c>
      <c r="AQ245" s="21">
        <f t="shared" si="363"/>
        <v>2.9153605015673985</v>
      </c>
      <c r="AR245" s="21">
        <f t="shared" si="364"/>
        <v>2.6123301985370952</v>
      </c>
      <c r="AS245" s="21">
        <f t="shared" si="365"/>
        <v>2.0062695924764893</v>
      </c>
      <c r="AT245" s="21">
        <f t="shared" si="366"/>
        <v>100</v>
      </c>
      <c r="AU245" s="21"/>
      <c r="AV245" s="21">
        <f>AR245*'[1]diagram lines'!$G$39</f>
        <v>2.1685113822166313</v>
      </c>
      <c r="AW245" s="21">
        <f>AK245*'[1]diagram lines'!$G$40</f>
        <v>6.7582394472723344</v>
      </c>
      <c r="AX245" s="21">
        <f>AQ245*'[1]diagram lines'!$G$38</f>
        <v>2.1627666321727812</v>
      </c>
      <c r="AY245" s="21">
        <f>AP245*'[1]diagram lines'!$G$41</f>
        <v>9.1927225176155289</v>
      </c>
      <c r="AZ245" s="21">
        <f t="shared" si="367"/>
        <v>5.5276907001044933</v>
      </c>
      <c r="BA245" s="21">
        <f t="shared" si="368"/>
        <v>0.49972191521870796</v>
      </c>
      <c r="BB245" s="21">
        <f t="shared" si="369"/>
        <v>1.5603337917400009</v>
      </c>
      <c r="BC245" s="86">
        <f t="shared" si="370"/>
        <v>0.64088851071080977</v>
      </c>
      <c r="BX245" s="61">
        <f t="shared" si="371"/>
        <v>0.63199067909454065</v>
      </c>
      <c r="BY245" s="21">
        <f t="shared" si="372"/>
        <v>6.3720580871306956E-2</v>
      </c>
      <c r="BZ245" s="21">
        <f t="shared" si="373"/>
        <v>0.11985092193016871</v>
      </c>
      <c r="CA245" s="21">
        <f t="shared" si="374"/>
        <v>1.471601227378045E-2</v>
      </c>
      <c r="CB245" s="21">
        <f t="shared" si="375"/>
        <v>0.16381350034794712</v>
      </c>
      <c r="CC245" s="21">
        <f t="shared" si="376"/>
        <v>3.1012122920778123E-3</v>
      </c>
      <c r="CD245" s="21">
        <f t="shared" si="377"/>
        <v>0.16277915632754342</v>
      </c>
      <c r="CE245" s="21">
        <f t="shared" si="378"/>
        <v>0.21950784593437947</v>
      </c>
      <c r="CF245" s="21">
        <f t="shared" si="379"/>
        <v>4.5007259235360544E-2</v>
      </c>
      <c r="CG245" s="21">
        <f t="shared" si="380"/>
        <v>2.6539278131634817E-2</v>
      </c>
      <c r="CH245" s="21">
        <f t="shared" si="381"/>
        <v>1.3526461139604352E-2</v>
      </c>
      <c r="CI245" s="21">
        <f t="shared" si="382"/>
        <v>0.2386237513873474</v>
      </c>
      <c r="CJ245" s="21">
        <f t="shared" si="383"/>
        <v>1.703176658965692</v>
      </c>
      <c r="CL245" s="68">
        <f t="shared" si="384"/>
        <v>0.37106584086135669</v>
      </c>
      <c r="CM245" s="19">
        <f t="shared" si="385"/>
        <v>3.7412784244003967E-2</v>
      </c>
      <c r="CN245" s="19">
        <f t="shared" si="386"/>
        <v>7.0369049093798625E-2</v>
      </c>
      <c r="CO245" s="19">
        <f t="shared" si="387"/>
        <v>8.6403322851530944E-3</v>
      </c>
      <c r="CP245" s="19">
        <f t="shared" si="388"/>
        <v>9.6181156244489668E-2</v>
      </c>
      <c r="CQ245" s="19">
        <f t="shared" si="389"/>
        <v>1.8208400612776843E-3</v>
      </c>
      <c r="CR245" s="19">
        <f t="shared" si="390"/>
        <v>9.5573853405433715E-2</v>
      </c>
      <c r="CS245" s="19">
        <f t="shared" si="391"/>
        <v>0.12888143151731693</v>
      </c>
      <c r="CT245" s="19">
        <f t="shared" si="392"/>
        <v>2.6425479117763759E-2</v>
      </c>
      <c r="CU245" s="19">
        <f t="shared" si="393"/>
        <v>1.5582222778787748E-2</v>
      </c>
      <c r="CV245" s="19">
        <f t="shared" si="394"/>
        <v>7.9419014277818511E-3</v>
      </c>
      <c r="CW245" s="19">
        <f t="shared" si="395"/>
        <v>0.14010510896283609</v>
      </c>
      <c r="CX245" s="19">
        <f t="shared" si="396"/>
        <v>0.99999999999999978</v>
      </c>
      <c r="CZ245" s="68">
        <f t="shared" si="397"/>
        <v>2.4859999999999999E-5</v>
      </c>
      <c r="DA245" s="19">
        <f t="shared" si="398"/>
        <v>2.0038639999999998E-5</v>
      </c>
      <c r="DB245" s="19">
        <f t="shared" si="399"/>
        <v>3.5539999999999995E-5</v>
      </c>
      <c r="DC245" s="19">
        <f t="shared" si="400"/>
        <v>4.1742739999999999E-5</v>
      </c>
      <c r="DD245" s="19">
        <f t="shared" si="401"/>
        <v>1.3449119999999998E-5</v>
      </c>
      <c r="DE245" s="19">
        <f t="shared" si="402"/>
        <v>1.3449119999999998E-5</v>
      </c>
      <c r="DF245" s="19">
        <f t="shared" si="403"/>
        <v>1.2544219999999999E-5</v>
      </c>
      <c r="DG245" s="19">
        <f t="shared" si="404"/>
        <v>1.7237639999999998E-5</v>
      </c>
      <c r="DH245" s="19">
        <f t="shared" si="405"/>
        <v>2.6522479999999998E-5</v>
      </c>
      <c r="DI245" s="19">
        <f t="shared" si="406"/>
        <v>3.9380879999999993E-5</v>
      </c>
      <c r="DJ245" s="19">
        <f t="shared" si="407"/>
        <v>0</v>
      </c>
      <c r="DK245" s="19">
        <f t="shared" si="408"/>
        <v>2.2987560000000001E-5</v>
      </c>
      <c r="DM245" s="68">
        <f t="shared" si="409"/>
        <v>896.76732578239375</v>
      </c>
      <c r="DN245" s="19">
        <f t="shared" si="410"/>
        <v>149.13852464094558</v>
      </c>
      <c r="DO245" s="19">
        <f t="shared" si="411"/>
        <v>201.88036706819662</v>
      </c>
      <c r="DP245" s="19">
        <f t="shared" si="412"/>
        <v>33.054242788472862</v>
      </c>
      <c r="DQ245" s="19">
        <f t="shared" si="413"/>
        <v>513.83407064302969</v>
      </c>
      <c r="DR245" s="19">
        <f t="shared" si="414"/>
        <v>9.6043751522061616</v>
      </c>
      <c r="DS245" s="19">
        <f t="shared" si="415"/>
        <v>307.04390486128102</v>
      </c>
      <c r="DT245" s="19">
        <f t="shared" si="416"/>
        <v>419.29583629146066</v>
      </c>
      <c r="DU245" s="19">
        <f t="shared" si="417"/>
        <v>61.763283467842207</v>
      </c>
      <c r="DV245" s="19">
        <f t="shared" si="418"/>
        <v>37.273046863396814</v>
      </c>
      <c r="DX245" s="19">
        <f t="shared" si="419"/>
        <v>109.82871011583249</v>
      </c>
      <c r="DZ245" s="68">
        <f t="shared" si="420"/>
        <v>2739.4836876750578</v>
      </c>
      <c r="EA245" s="21">
        <f t="shared" si="421"/>
        <v>2.7394836876750577</v>
      </c>
      <c r="EB245" s="92">
        <f t="shared" si="422"/>
        <v>1386</v>
      </c>
    </row>
    <row r="246" spans="1:132" x14ac:dyDescent="0.3">
      <c r="A246" s="19">
        <f>'A. Thermody. result (all suite)'!C202</f>
        <v>1384</v>
      </c>
      <c r="B246" s="19" t="str">
        <f>'A. Thermody. result (all suite)'!A202</f>
        <v>Nephelinite</v>
      </c>
      <c r="C246" s="24">
        <f>'A. Thermody. result (all suite)'!G202</f>
        <v>100</v>
      </c>
      <c r="D246" s="19">
        <f>'A. Thermody. result (all suite)'!D202</f>
        <v>10000</v>
      </c>
      <c r="E246" s="61">
        <f>'A. Thermody. result (all suite)'!I202</f>
        <v>37.97</v>
      </c>
      <c r="F246" s="21">
        <f>'A. Thermody. result (all suite)'!J202</f>
        <v>5.09</v>
      </c>
      <c r="G246" s="21">
        <f>'A. Thermody. result (all suite)'!K202</f>
        <v>12.22</v>
      </c>
      <c r="H246" s="21">
        <f>'A. Thermody. result (all suite)'!L202</f>
        <v>2.35</v>
      </c>
      <c r="I246" s="21">
        <f>'A. Thermody. result (all suite)'!M202</f>
        <v>11.77</v>
      </c>
      <c r="J246" s="21">
        <f>'A. Thermody. result (all suite)'!N202</f>
        <v>0.22</v>
      </c>
      <c r="K246" s="21">
        <f>'A. Thermody. result (all suite)'!O202</f>
        <v>6.56</v>
      </c>
      <c r="L246" s="21">
        <f>'A. Thermody. result (all suite)'!P202</f>
        <v>12.31</v>
      </c>
      <c r="M246" s="21">
        <f>'A. Thermody. result (all suite)'!Q202</f>
        <v>2.79</v>
      </c>
      <c r="N246" s="21">
        <f>'A. Thermody. result (all suite)'!R202</f>
        <v>2.5</v>
      </c>
      <c r="O246" s="21">
        <f>'A. Thermody. result (all suite)'!S202</f>
        <v>1.92</v>
      </c>
      <c r="P246" s="21">
        <f>'A. Thermody. result (all suite)'!T202</f>
        <v>4.3</v>
      </c>
      <c r="Q246" s="21">
        <f t="shared" si="340"/>
        <v>100.00000000000001</v>
      </c>
      <c r="S246" s="19">
        <f t="shared" si="341"/>
        <v>1657</v>
      </c>
      <c r="T246" s="19">
        <f t="shared" si="342"/>
        <v>1</v>
      </c>
      <c r="V246" s="61">
        <f t="shared" si="343"/>
        <v>36.337290000000003</v>
      </c>
      <c r="W246" s="21">
        <f t="shared" si="344"/>
        <v>4.87113</v>
      </c>
      <c r="X246" s="21">
        <f t="shared" si="345"/>
        <v>11.69454</v>
      </c>
      <c r="Y246" s="21">
        <f t="shared" si="346"/>
        <v>2.2489500000000002</v>
      </c>
      <c r="Z246" s="21">
        <f t="shared" si="347"/>
        <v>11.26389</v>
      </c>
      <c r="AA246" s="21">
        <f t="shared" si="348"/>
        <v>0.21054000000000003</v>
      </c>
      <c r="AB246" s="21">
        <f t="shared" si="349"/>
        <v>6.2779199999999991</v>
      </c>
      <c r="AC246" s="21">
        <f t="shared" si="350"/>
        <v>11.780670000000001</v>
      </c>
      <c r="AD246" s="21">
        <f t="shared" si="351"/>
        <v>2.6700300000000001</v>
      </c>
      <c r="AE246" s="21">
        <f t="shared" si="352"/>
        <v>2.3925000000000001</v>
      </c>
      <c r="AF246" s="21">
        <f t="shared" si="353"/>
        <v>1.83744</v>
      </c>
      <c r="AG246" s="21">
        <f t="shared" si="354"/>
        <v>91.58489999999999</v>
      </c>
      <c r="AH246" s="21"/>
      <c r="AI246" s="61">
        <f t="shared" si="355"/>
        <v>39.676071055381406</v>
      </c>
      <c r="AJ246" s="21">
        <f t="shared" si="356"/>
        <v>5.3187042842215257</v>
      </c>
      <c r="AK246" s="21">
        <f t="shared" si="357"/>
        <v>12.769070010449322</v>
      </c>
      <c r="AL246" s="21">
        <f t="shared" si="358"/>
        <v>2.4555903866248698</v>
      </c>
      <c r="AM246" s="21">
        <f t="shared" si="359"/>
        <v>12.298850574712644</v>
      </c>
      <c r="AN246" s="21">
        <f t="shared" si="360"/>
        <v>0.22988505747126442</v>
      </c>
      <c r="AO246" s="21">
        <f t="shared" si="361"/>
        <v>6.8547544409613375</v>
      </c>
      <c r="AP246" s="21">
        <f t="shared" si="362"/>
        <v>12.863113897596657</v>
      </c>
      <c r="AQ246" s="21">
        <f t="shared" si="363"/>
        <v>2.9153605015673985</v>
      </c>
      <c r="AR246" s="21">
        <f t="shared" si="364"/>
        <v>2.6123301985370952</v>
      </c>
      <c r="AS246" s="21">
        <f t="shared" si="365"/>
        <v>2.0062695924764893</v>
      </c>
      <c r="AT246" s="21">
        <f t="shared" si="366"/>
        <v>100</v>
      </c>
      <c r="AU246" s="21"/>
      <c r="AV246" s="21">
        <f>AR246*'[1]diagram lines'!$G$39</f>
        <v>2.1685113822166313</v>
      </c>
      <c r="AW246" s="21">
        <f>AK246*'[1]diagram lines'!$G$40</f>
        <v>6.7582394472723344</v>
      </c>
      <c r="AX246" s="21">
        <f>AQ246*'[1]diagram lines'!$G$38</f>
        <v>2.1627666321727812</v>
      </c>
      <c r="AY246" s="21">
        <f>AP246*'[1]diagram lines'!$G$41</f>
        <v>9.1927225176155289</v>
      </c>
      <c r="AZ246" s="21">
        <f t="shared" si="367"/>
        <v>5.5276907001044933</v>
      </c>
      <c r="BA246" s="21">
        <f t="shared" si="368"/>
        <v>0.49972191521870796</v>
      </c>
      <c r="BB246" s="21">
        <f t="shared" si="369"/>
        <v>1.5603337917400009</v>
      </c>
      <c r="BC246" s="86">
        <f t="shared" si="370"/>
        <v>0.64088851071080977</v>
      </c>
      <c r="BX246" s="61">
        <f t="shared" si="371"/>
        <v>0.63199067909454065</v>
      </c>
      <c r="BY246" s="21">
        <f t="shared" si="372"/>
        <v>6.3720580871306956E-2</v>
      </c>
      <c r="BZ246" s="21">
        <f t="shared" si="373"/>
        <v>0.11985092193016871</v>
      </c>
      <c r="CA246" s="21">
        <f t="shared" si="374"/>
        <v>1.471601227378045E-2</v>
      </c>
      <c r="CB246" s="21">
        <f t="shared" si="375"/>
        <v>0.16381350034794712</v>
      </c>
      <c r="CC246" s="21">
        <f t="shared" si="376"/>
        <v>3.1012122920778123E-3</v>
      </c>
      <c r="CD246" s="21">
        <f t="shared" si="377"/>
        <v>0.16277915632754342</v>
      </c>
      <c r="CE246" s="21">
        <f t="shared" si="378"/>
        <v>0.21950784593437947</v>
      </c>
      <c r="CF246" s="21">
        <f t="shared" si="379"/>
        <v>4.5007259235360544E-2</v>
      </c>
      <c r="CG246" s="21">
        <f t="shared" si="380"/>
        <v>2.6539278131634817E-2</v>
      </c>
      <c r="CH246" s="21">
        <f t="shared" si="381"/>
        <v>1.3526461139604352E-2</v>
      </c>
      <c r="CI246" s="21">
        <f t="shared" si="382"/>
        <v>0.2386237513873474</v>
      </c>
      <c r="CJ246" s="21">
        <f t="shared" si="383"/>
        <v>1.703176658965692</v>
      </c>
      <c r="CL246" s="68">
        <f t="shared" si="384"/>
        <v>0.37106584086135669</v>
      </c>
      <c r="CM246" s="19">
        <f t="shared" si="385"/>
        <v>3.7412784244003967E-2</v>
      </c>
      <c r="CN246" s="19">
        <f t="shared" si="386"/>
        <v>7.0369049093798625E-2</v>
      </c>
      <c r="CO246" s="19">
        <f t="shared" si="387"/>
        <v>8.6403322851530944E-3</v>
      </c>
      <c r="CP246" s="19">
        <f t="shared" si="388"/>
        <v>9.6181156244489668E-2</v>
      </c>
      <c r="CQ246" s="19">
        <f t="shared" si="389"/>
        <v>1.8208400612776843E-3</v>
      </c>
      <c r="CR246" s="19">
        <f t="shared" si="390"/>
        <v>9.5573853405433715E-2</v>
      </c>
      <c r="CS246" s="19">
        <f t="shared" si="391"/>
        <v>0.12888143151731693</v>
      </c>
      <c r="CT246" s="19">
        <f t="shared" si="392"/>
        <v>2.6425479117763759E-2</v>
      </c>
      <c r="CU246" s="19">
        <f t="shared" si="393"/>
        <v>1.5582222778787748E-2</v>
      </c>
      <c r="CV246" s="19">
        <f t="shared" si="394"/>
        <v>7.9419014277818511E-3</v>
      </c>
      <c r="CW246" s="19">
        <f t="shared" si="395"/>
        <v>0.14010510896283609</v>
      </c>
      <c r="CX246" s="19">
        <f t="shared" si="396"/>
        <v>0.99999999999999978</v>
      </c>
      <c r="CZ246" s="68">
        <f t="shared" si="397"/>
        <v>2.4859999999999999E-5</v>
      </c>
      <c r="DA246" s="19">
        <f t="shared" si="398"/>
        <v>2.0024159999999998E-5</v>
      </c>
      <c r="DB246" s="19">
        <f t="shared" si="399"/>
        <v>3.5539999999999995E-5</v>
      </c>
      <c r="DC246" s="19">
        <f t="shared" si="400"/>
        <v>4.1724559999999994E-5</v>
      </c>
      <c r="DD246" s="19">
        <f t="shared" si="401"/>
        <v>1.3443279999999997E-5</v>
      </c>
      <c r="DE246" s="19">
        <f t="shared" si="402"/>
        <v>1.3443279999999997E-5</v>
      </c>
      <c r="DF246" s="19">
        <f t="shared" si="403"/>
        <v>1.2537680000000001E-5</v>
      </c>
      <c r="DG246" s="19">
        <f t="shared" si="404"/>
        <v>1.723016E-5</v>
      </c>
      <c r="DH246" s="19">
        <f t="shared" si="405"/>
        <v>2.6507119999999997E-5</v>
      </c>
      <c r="DI246" s="19">
        <f t="shared" si="406"/>
        <v>3.935671999999999E-5</v>
      </c>
      <c r="DJ246" s="19">
        <f t="shared" si="407"/>
        <v>0</v>
      </c>
      <c r="DK246" s="19">
        <f t="shared" si="408"/>
        <v>2.2968639999999998E-5</v>
      </c>
      <c r="DM246" s="68">
        <f t="shared" si="409"/>
        <v>896.76732578239375</v>
      </c>
      <c r="DN246" s="19">
        <f t="shared" si="410"/>
        <v>149.24637065480087</v>
      </c>
      <c r="DO246" s="19">
        <f t="shared" si="411"/>
        <v>201.88036706819662</v>
      </c>
      <c r="DP246" s="19">
        <f t="shared" si="412"/>
        <v>33.068645004671062</v>
      </c>
      <c r="DQ246" s="19">
        <f t="shared" si="413"/>
        <v>514.05728930488567</v>
      </c>
      <c r="DR246" s="19">
        <f t="shared" si="414"/>
        <v>9.6085474636427222</v>
      </c>
      <c r="DS246" s="19">
        <f t="shared" si="415"/>
        <v>307.20406743823241</v>
      </c>
      <c r="DT246" s="19">
        <f t="shared" si="416"/>
        <v>419.47786204487556</v>
      </c>
      <c r="DU246" s="19">
        <f t="shared" si="417"/>
        <v>61.799073249382637</v>
      </c>
      <c r="DV246" s="19">
        <f t="shared" si="418"/>
        <v>37.295927754188007</v>
      </c>
      <c r="DX246" s="19">
        <f t="shared" si="419"/>
        <v>109.9191795208731</v>
      </c>
      <c r="DZ246" s="68">
        <f t="shared" si="420"/>
        <v>2740.3246552861424</v>
      </c>
      <c r="EA246" s="21">
        <f t="shared" si="421"/>
        <v>2.7403246552861424</v>
      </c>
      <c r="EB246" s="92">
        <f t="shared" si="422"/>
        <v>1384</v>
      </c>
    </row>
    <row r="247" spans="1:132" x14ac:dyDescent="0.3">
      <c r="A247" s="19">
        <f>'A. Thermody. result (all suite)'!C203</f>
        <v>1382</v>
      </c>
      <c r="B247" s="19" t="str">
        <f>'A. Thermody. result (all suite)'!A203</f>
        <v>Nephelinite</v>
      </c>
      <c r="C247" s="24">
        <f>'A. Thermody. result (all suite)'!G203</f>
        <v>100</v>
      </c>
      <c r="D247" s="19">
        <f>'A. Thermody. result (all suite)'!D203</f>
        <v>10000</v>
      </c>
      <c r="E247" s="61">
        <f>'A. Thermody. result (all suite)'!I203</f>
        <v>37.97</v>
      </c>
      <c r="F247" s="21">
        <f>'A. Thermody. result (all suite)'!J203</f>
        <v>5.09</v>
      </c>
      <c r="G247" s="21">
        <f>'A. Thermody. result (all suite)'!K203</f>
        <v>12.22</v>
      </c>
      <c r="H247" s="21">
        <f>'A. Thermody. result (all suite)'!L203</f>
        <v>2.35</v>
      </c>
      <c r="I247" s="21">
        <f>'A. Thermody. result (all suite)'!M203</f>
        <v>11.77</v>
      </c>
      <c r="J247" s="21">
        <f>'A. Thermody. result (all suite)'!N203</f>
        <v>0.22</v>
      </c>
      <c r="K247" s="21">
        <f>'A. Thermody. result (all suite)'!O203</f>
        <v>6.56</v>
      </c>
      <c r="L247" s="21">
        <f>'A. Thermody. result (all suite)'!P203</f>
        <v>12.31</v>
      </c>
      <c r="M247" s="21">
        <f>'A. Thermody. result (all suite)'!Q203</f>
        <v>2.79</v>
      </c>
      <c r="N247" s="21">
        <f>'A. Thermody. result (all suite)'!R203</f>
        <v>2.5</v>
      </c>
      <c r="O247" s="21">
        <f>'A. Thermody. result (all suite)'!S203</f>
        <v>1.92</v>
      </c>
      <c r="P247" s="21">
        <f>'A. Thermody. result (all suite)'!T203</f>
        <v>4.3</v>
      </c>
      <c r="Q247" s="21">
        <f t="shared" si="340"/>
        <v>100.00000000000001</v>
      </c>
      <c r="S247" s="19">
        <f t="shared" si="341"/>
        <v>1655</v>
      </c>
      <c r="T247" s="19">
        <f t="shared" si="342"/>
        <v>1</v>
      </c>
      <c r="V247" s="61">
        <f t="shared" si="343"/>
        <v>36.337290000000003</v>
      </c>
      <c r="W247" s="21">
        <f t="shared" si="344"/>
        <v>4.87113</v>
      </c>
      <c r="X247" s="21">
        <f t="shared" si="345"/>
        <v>11.69454</v>
      </c>
      <c r="Y247" s="21">
        <f t="shared" si="346"/>
        <v>2.2489500000000002</v>
      </c>
      <c r="Z247" s="21">
        <f t="shared" si="347"/>
        <v>11.26389</v>
      </c>
      <c r="AA247" s="21">
        <f t="shared" si="348"/>
        <v>0.21054000000000003</v>
      </c>
      <c r="AB247" s="21">
        <f t="shared" si="349"/>
        <v>6.2779199999999991</v>
      </c>
      <c r="AC247" s="21">
        <f t="shared" si="350"/>
        <v>11.780670000000001</v>
      </c>
      <c r="AD247" s="21">
        <f t="shared" si="351"/>
        <v>2.6700300000000001</v>
      </c>
      <c r="AE247" s="21">
        <f t="shared" si="352"/>
        <v>2.3925000000000001</v>
      </c>
      <c r="AF247" s="21">
        <f t="shared" si="353"/>
        <v>1.83744</v>
      </c>
      <c r="AG247" s="21">
        <f t="shared" si="354"/>
        <v>91.58489999999999</v>
      </c>
      <c r="AH247" s="21"/>
      <c r="AI247" s="61">
        <f t="shared" si="355"/>
        <v>39.676071055381406</v>
      </c>
      <c r="AJ247" s="21">
        <f t="shared" si="356"/>
        <v>5.3187042842215257</v>
      </c>
      <c r="AK247" s="21">
        <f t="shared" si="357"/>
        <v>12.769070010449322</v>
      </c>
      <c r="AL247" s="21">
        <f t="shared" si="358"/>
        <v>2.4555903866248698</v>
      </c>
      <c r="AM247" s="21">
        <f t="shared" si="359"/>
        <v>12.298850574712644</v>
      </c>
      <c r="AN247" s="21">
        <f t="shared" si="360"/>
        <v>0.22988505747126442</v>
      </c>
      <c r="AO247" s="21">
        <f t="shared" si="361"/>
        <v>6.8547544409613375</v>
      </c>
      <c r="AP247" s="21">
        <f t="shared" si="362"/>
        <v>12.863113897596657</v>
      </c>
      <c r="AQ247" s="21">
        <f t="shared" si="363"/>
        <v>2.9153605015673985</v>
      </c>
      <c r="AR247" s="21">
        <f t="shared" si="364"/>
        <v>2.6123301985370952</v>
      </c>
      <c r="AS247" s="21">
        <f t="shared" si="365"/>
        <v>2.0062695924764893</v>
      </c>
      <c r="AT247" s="21">
        <f t="shared" si="366"/>
        <v>100</v>
      </c>
      <c r="AU247" s="21"/>
      <c r="AV247" s="21">
        <f>AR247*'[1]diagram lines'!$G$39</f>
        <v>2.1685113822166313</v>
      </c>
      <c r="AW247" s="21">
        <f>AK247*'[1]diagram lines'!$G$40</f>
        <v>6.7582394472723344</v>
      </c>
      <c r="AX247" s="21">
        <f>AQ247*'[1]diagram lines'!$G$38</f>
        <v>2.1627666321727812</v>
      </c>
      <c r="AY247" s="21">
        <f>AP247*'[1]diagram lines'!$G$41</f>
        <v>9.1927225176155289</v>
      </c>
      <c r="AZ247" s="21">
        <f t="shared" si="367"/>
        <v>5.5276907001044933</v>
      </c>
      <c r="BA247" s="21">
        <f t="shared" si="368"/>
        <v>0.49972191521870796</v>
      </c>
      <c r="BB247" s="21">
        <f t="shared" si="369"/>
        <v>1.5603337917400009</v>
      </c>
      <c r="BC247" s="86">
        <f t="shared" si="370"/>
        <v>0.64088851071080977</v>
      </c>
      <c r="BX247" s="61">
        <f t="shared" si="371"/>
        <v>0.63199067909454065</v>
      </c>
      <c r="BY247" s="21">
        <f t="shared" si="372"/>
        <v>6.3720580871306956E-2</v>
      </c>
      <c r="BZ247" s="21">
        <f t="shared" si="373"/>
        <v>0.11985092193016871</v>
      </c>
      <c r="CA247" s="21">
        <f t="shared" si="374"/>
        <v>1.471601227378045E-2</v>
      </c>
      <c r="CB247" s="21">
        <f t="shared" si="375"/>
        <v>0.16381350034794712</v>
      </c>
      <c r="CC247" s="21">
        <f t="shared" si="376"/>
        <v>3.1012122920778123E-3</v>
      </c>
      <c r="CD247" s="21">
        <f t="shared" si="377"/>
        <v>0.16277915632754342</v>
      </c>
      <c r="CE247" s="21">
        <f t="shared" si="378"/>
        <v>0.21950784593437947</v>
      </c>
      <c r="CF247" s="21">
        <f t="shared" si="379"/>
        <v>4.5007259235360544E-2</v>
      </c>
      <c r="CG247" s="21">
        <f t="shared" si="380"/>
        <v>2.6539278131634817E-2</v>
      </c>
      <c r="CH247" s="21">
        <f t="shared" si="381"/>
        <v>1.3526461139604352E-2</v>
      </c>
      <c r="CI247" s="21">
        <f t="shared" si="382"/>
        <v>0.2386237513873474</v>
      </c>
      <c r="CJ247" s="21">
        <f t="shared" si="383"/>
        <v>1.703176658965692</v>
      </c>
      <c r="CL247" s="68">
        <f t="shared" si="384"/>
        <v>0.37106584086135669</v>
      </c>
      <c r="CM247" s="19">
        <f t="shared" si="385"/>
        <v>3.7412784244003967E-2</v>
      </c>
      <c r="CN247" s="19">
        <f t="shared" si="386"/>
        <v>7.0369049093798625E-2</v>
      </c>
      <c r="CO247" s="19">
        <f t="shared" si="387"/>
        <v>8.6403322851530944E-3</v>
      </c>
      <c r="CP247" s="19">
        <f t="shared" si="388"/>
        <v>9.6181156244489668E-2</v>
      </c>
      <c r="CQ247" s="19">
        <f t="shared" si="389"/>
        <v>1.8208400612776843E-3</v>
      </c>
      <c r="CR247" s="19">
        <f t="shared" si="390"/>
        <v>9.5573853405433715E-2</v>
      </c>
      <c r="CS247" s="19">
        <f t="shared" si="391"/>
        <v>0.12888143151731693</v>
      </c>
      <c r="CT247" s="19">
        <f t="shared" si="392"/>
        <v>2.6425479117763759E-2</v>
      </c>
      <c r="CU247" s="19">
        <f t="shared" si="393"/>
        <v>1.5582222778787748E-2</v>
      </c>
      <c r="CV247" s="19">
        <f t="shared" si="394"/>
        <v>7.9419014277818511E-3</v>
      </c>
      <c r="CW247" s="19">
        <f t="shared" si="395"/>
        <v>0.14010510896283609</v>
      </c>
      <c r="CX247" s="19">
        <f t="shared" si="396"/>
        <v>0.99999999999999978</v>
      </c>
      <c r="CZ247" s="68">
        <f t="shared" si="397"/>
        <v>2.4859999999999999E-5</v>
      </c>
      <c r="DA247" s="19">
        <f t="shared" si="398"/>
        <v>2.0009679999999998E-5</v>
      </c>
      <c r="DB247" s="19">
        <f t="shared" si="399"/>
        <v>3.5539999999999995E-5</v>
      </c>
      <c r="DC247" s="19">
        <f t="shared" si="400"/>
        <v>4.1706379999999996E-5</v>
      </c>
      <c r="DD247" s="19">
        <f t="shared" si="401"/>
        <v>1.3437439999999997E-5</v>
      </c>
      <c r="DE247" s="19">
        <f t="shared" si="402"/>
        <v>1.3437439999999997E-5</v>
      </c>
      <c r="DF247" s="19">
        <f t="shared" si="403"/>
        <v>1.253114E-5</v>
      </c>
      <c r="DG247" s="19">
        <f t="shared" si="404"/>
        <v>1.7222679999999999E-5</v>
      </c>
      <c r="DH247" s="19">
        <f t="shared" si="405"/>
        <v>2.6491759999999997E-5</v>
      </c>
      <c r="DI247" s="19">
        <f t="shared" si="406"/>
        <v>3.9332559999999994E-5</v>
      </c>
      <c r="DJ247" s="19">
        <f t="shared" si="407"/>
        <v>0</v>
      </c>
      <c r="DK247" s="19">
        <f t="shared" si="408"/>
        <v>2.294972E-5</v>
      </c>
      <c r="DM247" s="68">
        <f t="shared" si="409"/>
        <v>896.76732578239375</v>
      </c>
      <c r="DN247" s="19">
        <f t="shared" si="410"/>
        <v>149.35437275413886</v>
      </c>
      <c r="DO247" s="19">
        <f t="shared" si="411"/>
        <v>201.88036706819662</v>
      </c>
      <c r="DP247" s="19">
        <f t="shared" si="412"/>
        <v>33.083059776851833</v>
      </c>
      <c r="DQ247" s="19">
        <f t="shared" si="413"/>
        <v>514.28070199134538</v>
      </c>
      <c r="DR247" s="19">
        <f t="shared" si="414"/>
        <v>9.6127234017073899</v>
      </c>
      <c r="DS247" s="19">
        <f t="shared" si="415"/>
        <v>307.36439719283152</v>
      </c>
      <c r="DT247" s="19">
        <f t="shared" si="416"/>
        <v>419.66004590987779</v>
      </c>
      <c r="DU247" s="19">
        <f t="shared" si="417"/>
        <v>61.834904532963293</v>
      </c>
      <c r="DV247" s="19">
        <f t="shared" si="418"/>
        <v>37.318836754124476</v>
      </c>
      <c r="DX247" s="19">
        <f t="shared" si="419"/>
        <v>110.00979809384631</v>
      </c>
      <c r="DZ247" s="68">
        <f t="shared" si="420"/>
        <v>2741.166533258277</v>
      </c>
      <c r="EA247" s="21">
        <f t="shared" si="421"/>
        <v>2.7411665332582769</v>
      </c>
      <c r="EB247" s="92">
        <f t="shared" si="422"/>
        <v>1382</v>
      </c>
    </row>
    <row r="248" spans="1:132" x14ac:dyDescent="0.3">
      <c r="A248" s="19">
        <f>'A. Thermody. result (all suite)'!C204</f>
        <v>1380</v>
      </c>
      <c r="B248" s="19" t="str">
        <f>'A. Thermody. result (all suite)'!A204</f>
        <v>Nephelinite</v>
      </c>
      <c r="C248" s="24">
        <f>'A. Thermody. result (all suite)'!G204</f>
        <v>100</v>
      </c>
      <c r="D248" s="19">
        <f>'A. Thermody. result (all suite)'!D204</f>
        <v>10000</v>
      </c>
      <c r="E248" s="61">
        <f>'A. Thermody. result (all suite)'!I204</f>
        <v>37.97</v>
      </c>
      <c r="F248" s="21">
        <f>'A. Thermody. result (all suite)'!J204</f>
        <v>5.09</v>
      </c>
      <c r="G248" s="21">
        <f>'A. Thermody. result (all suite)'!K204</f>
        <v>12.22</v>
      </c>
      <c r="H248" s="21">
        <f>'A. Thermody. result (all suite)'!L204</f>
        <v>2.35</v>
      </c>
      <c r="I248" s="21">
        <f>'A. Thermody. result (all suite)'!M204</f>
        <v>11.77</v>
      </c>
      <c r="J248" s="21">
        <f>'A. Thermody. result (all suite)'!N204</f>
        <v>0.22</v>
      </c>
      <c r="K248" s="21">
        <f>'A. Thermody. result (all suite)'!O204</f>
        <v>6.56</v>
      </c>
      <c r="L248" s="21">
        <f>'A. Thermody. result (all suite)'!P204</f>
        <v>12.31</v>
      </c>
      <c r="M248" s="21">
        <f>'A. Thermody. result (all suite)'!Q204</f>
        <v>2.79</v>
      </c>
      <c r="N248" s="21">
        <f>'A. Thermody. result (all suite)'!R204</f>
        <v>2.5</v>
      </c>
      <c r="O248" s="21">
        <f>'A. Thermody. result (all suite)'!S204</f>
        <v>1.92</v>
      </c>
      <c r="P248" s="21">
        <f>'A. Thermody. result (all suite)'!T204</f>
        <v>4.3</v>
      </c>
      <c r="Q248" s="21">
        <f t="shared" si="340"/>
        <v>100.00000000000001</v>
      </c>
      <c r="S248" s="19">
        <f t="shared" si="341"/>
        <v>1653</v>
      </c>
      <c r="T248" s="19">
        <f t="shared" si="342"/>
        <v>1</v>
      </c>
      <c r="V248" s="61">
        <f t="shared" si="343"/>
        <v>36.337290000000003</v>
      </c>
      <c r="W248" s="21">
        <f t="shared" si="344"/>
        <v>4.87113</v>
      </c>
      <c r="X248" s="21">
        <f t="shared" si="345"/>
        <v>11.69454</v>
      </c>
      <c r="Y248" s="21">
        <f t="shared" si="346"/>
        <v>2.2489500000000002</v>
      </c>
      <c r="Z248" s="21">
        <f t="shared" si="347"/>
        <v>11.26389</v>
      </c>
      <c r="AA248" s="21">
        <f t="shared" si="348"/>
        <v>0.21054000000000003</v>
      </c>
      <c r="AB248" s="21">
        <f t="shared" si="349"/>
        <v>6.2779199999999991</v>
      </c>
      <c r="AC248" s="21">
        <f t="shared" si="350"/>
        <v>11.780670000000001</v>
      </c>
      <c r="AD248" s="21">
        <f t="shared" si="351"/>
        <v>2.6700300000000001</v>
      </c>
      <c r="AE248" s="21">
        <f t="shared" si="352"/>
        <v>2.3925000000000001</v>
      </c>
      <c r="AF248" s="21">
        <f t="shared" si="353"/>
        <v>1.83744</v>
      </c>
      <c r="AG248" s="21">
        <f t="shared" si="354"/>
        <v>91.58489999999999</v>
      </c>
      <c r="AH248" s="21"/>
      <c r="AI248" s="61">
        <f t="shared" si="355"/>
        <v>39.676071055381406</v>
      </c>
      <c r="AJ248" s="21">
        <f t="shared" si="356"/>
        <v>5.3187042842215257</v>
      </c>
      <c r="AK248" s="21">
        <f t="shared" si="357"/>
        <v>12.769070010449322</v>
      </c>
      <c r="AL248" s="21">
        <f t="shared" si="358"/>
        <v>2.4555903866248698</v>
      </c>
      <c r="AM248" s="21">
        <f t="shared" si="359"/>
        <v>12.298850574712644</v>
      </c>
      <c r="AN248" s="21">
        <f t="shared" si="360"/>
        <v>0.22988505747126442</v>
      </c>
      <c r="AO248" s="21">
        <f t="shared" si="361"/>
        <v>6.8547544409613375</v>
      </c>
      <c r="AP248" s="21">
        <f t="shared" si="362"/>
        <v>12.863113897596657</v>
      </c>
      <c r="AQ248" s="21">
        <f t="shared" si="363"/>
        <v>2.9153605015673985</v>
      </c>
      <c r="AR248" s="21">
        <f t="shared" si="364"/>
        <v>2.6123301985370952</v>
      </c>
      <c r="AS248" s="21">
        <f t="shared" si="365"/>
        <v>2.0062695924764893</v>
      </c>
      <c r="AT248" s="21">
        <f t="shared" si="366"/>
        <v>100</v>
      </c>
      <c r="AU248" s="21"/>
      <c r="AV248" s="21">
        <f>AR248*'[1]diagram lines'!$G$39</f>
        <v>2.1685113822166313</v>
      </c>
      <c r="AW248" s="21">
        <f>AK248*'[1]diagram lines'!$G$40</f>
        <v>6.7582394472723344</v>
      </c>
      <c r="AX248" s="21">
        <f>AQ248*'[1]diagram lines'!$G$38</f>
        <v>2.1627666321727812</v>
      </c>
      <c r="AY248" s="21">
        <f>AP248*'[1]diagram lines'!$G$41</f>
        <v>9.1927225176155289</v>
      </c>
      <c r="AZ248" s="21">
        <f t="shared" si="367"/>
        <v>5.5276907001044933</v>
      </c>
      <c r="BA248" s="21">
        <f t="shared" si="368"/>
        <v>0.49972191521870796</v>
      </c>
      <c r="BB248" s="21">
        <f t="shared" si="369"/>
        <v>1.5603337917400009</v>
      </c>
      <c r="BC248" s="86">
        <f t="shared" si="370"/>
        <v>0.64088851071080977</v>
      </c>
      <c r="BX248" s="61">
        <f t="shared" si="371"/>
        <v>0.63199067909454065</v>
      </c>
      <c r="BY248" s="21">
        <f t="shared" si="372"/>
        <v>6.3720580871306956E-2</v>
      </c>
      <c r="BZ248" s="21">
        <f t="shared" si="373"/>
        <v>0.11985092193016871</v>
      </c>
      <c r="CA248" s="21">
        <f t="shared" si="374"/>
        <v>1.471601227378045E-2</v>
      </c>
      <c r="CB248" s="21">
        <f t="shared" si="375"/>
        <v>0.16381350034794712</v>
      </c>
      <c r="CC248" s="21">
        <f t="shared" si="376"/>
        <v>3.1012122920778123E-3</v>
      </c>
      <c r="CD248" s="21">
        <f t="shared" si="377"/>
        <v>0.16277915632754342</v>
      </c>
      <c r="CE248" s="21">
        <f t="shared" si="378"/>
        <v>0.21950784593437947</v>
      </c>
      <c r="CF248" s="21">
        <f t="shared" si="379"/>
        <v>4.5007259235360544E-2</v>
      </c>
      <c r="CG248" s="21">
        <f t="shared" si="380"/>
        <v>2.6539278131634817E-2</v>
      </c>
      <c r="CH248" s="21">
        <f t="shared" si="381"/>
        <v>1.3526461139604352E-2</v>
      </c>
      <c r="CI248" s="21">
        <f t="shared" si="382"/>
        <v>0.2386237513873474</v>
      </c>
      <c r="CJ248" s="21">
        <f t="shared" si="383"/>
        <v>1.703176658965692</v>
      </c>
      <c r="CL248" s="68">
        <f t="shared" si="384"/>
        <v>0.37106584086135669</v>
      </c>
      <c r="CM248" s="19">
        <f t="shared" si="385"/>
        <v>3.7412784244003967E-2</v>
      </c>
      <c r="CN248" s="19">
        <f t="shared" si="386"/>
        <v>7.0369049093798625E-2</v>
      </c>
      <c r="CO248" s="19">
        <f t="shared" si="387"/>
        <v>8.6403322851530944E-3</v>
      </c>
      <c r="CP248" s="19">
        <f t="shared" si="388"/>
        <v>9.6181156244489668E-2</v>
      </c>
      <c r="CQ248" s="19">
        <f t="shared" si="389"/>
        <v>1.8208400612776843E-3</v>
      </c>
      <c r="CR248" s="19">
        <f t="shared" si="390"/>
        <v>9.5573853405433715E-2</v>
      </c>
      <c r="CS248" s="19">
        <f t="shared" si="391"/>
        <v>0.12888143151731693</v>
      </c>
      <c r="CT248" s="19">
        <f t="shared" si="392"/>
        <v>2.6425479117763759E-2</v>
      </c>
      <c r="CU248" s="19">
        <f t="shared" si="393"/>
        <v>1.5582222778787748E-2</v>
      </c>
      <c r="CV248" s="19">
        <f t="shared" si="394"/>
        <v>7.9419014277818511E-3</v>
      </c>
      <c r="CW248" s="19">
        <f t="shared" si="395"/>
        <v>0.14010510896283609</v>
      </c>
      <c r="CX248" s="19">
        <f t="shared" si="396"/>
        <v>0.99999999999999978</v>
      </c>
      <c r="CZ248" s="68">
        <f t="shared" si="397"/>
        <v>2.4859999999999999E-5</v>
      </c>
      <c r="DA248" s="19">
        <f t="shared" si="398"/>
        <v>1.9995199999999998E-5</v>
      </c>
      <c r="DB248" s="19">
        <f t="shared" si="399"/>
        <v>3.5539999999999995E-5</v>
      </c>
      <c r="DC248" s="19">
        <f t="shared" si="400"/>
        <v>4.1688199999999998E-5</v>
      </c>
      <c r="DD248" s="19">
        <f t="shared" si="401"/>
        <v>1.3431599999999999E-5</v>
      </c>
      <c r="DE248" s="19">
        <f t="shared" si="402"/>
        <v>1.3431599999999999E-5</v>
      </c>
      <c r="DF248" s="19">
        <f t="shared" si="403"/>
        <v>1.25246E-5</v>
      </c>
      <c r="DG248" s="19">
        <f t="shared" si="404"/>
        <v>1.7215199999999997E-5</v>
      </c>
      <c r="DH248" s="19">
        <f t="shared" si="405"/>
        <v>2.6476399999999996E-5</v>
      </c>
      <c r="DI248" s="19">
        <f t="shared" si="406"/>
        <v>3.9308399999999991E-5</v>
      </c>
      <c r="DJ248" s="19">
        <f t="shared" si="407"/>
        <v>0</v>
      </c>
      <c r="DK248" s="19">
        <f t="shared" si="408"/>
        <v>2.2930799999999997E-5</v>
      </c>
      <c r="DM248" s="68">
        <f t="shared" si="409"/>
        <v>896.76732578239375</v>
      </c>
      <c r="DN248" s="19">
        <f t="shared" si="410"/>
        <v>149.46253127805861</v>
      </c>
      <c r="DO248" s="19">
        <f t="shared" si="411"/>
        <v>201.88036706819662</v>
      </c>
      <c r="DP248" s="19">
        <f t="shared" si="412"/>
        <v>33.097487121441986</v>
      </c>
      <c r="DQ248" s="19">
        <f t="shared" si="413"/>
        <v>514.50430895549175</v>
      </c>
      <c r="DR248" s="19">
        <f t="shared" si="414"/>
        <v>9.6169029711306866</v>
      </c>
      <c r="DS248" s="19">
        <f t="shared" si="415"/>
        <v>307.52489438696472</v>
      </c>
      <c r="DT248" s="19">
        <f t="shared" si="416"/>
        <v>419.8423880925655</v>
      </c>
      <c r="DU248" s="19">
        <f t="shared" si="417"/>
        <v>61.87077739081505</v>
      </c>
      <c r="DV248" s="19">
        <f t="shared" si="418"/>
        <v>37.341773915036129</v>
      </c>
      <c r="DX248" s="19">
        <f t="shared" si="419"/>
        <v>110.10056620398359</v>
      </c>
      <c r="DZ248" s="68">
        <f t="shared" si="420"/>
        <v>2742.0093231660785</v>
      </c>
      <c r="EA248" s="21">
        <f t="shared" si="421"/>
        <v>2.7420093231660787</v>
      </c>
      <c r="EB248" s="92">
        <f t="shared" si="422"/>
        <v>1380</v>
      </c>
    </row>
    <row r="249" spans="1:132" x14ac:dyDescent="0.3">
      <c r="A249" s="19">
        <f>'A. Thermody. result (all suite)'!C205</f>
        <v>1378</v>
      </c>
      <c r="B249" s="19" t="str">
        <f>'A. Thermody. result (all suite)'!A205</f>
        <v>Nephelinite</v>
      </c>
      <c r="C249" s="24">
        <f>'A. Thermody. result (all suite)'!G205</f>
        <v>100</v>
      </c>
      <c r="D249" s="19">
        <f>'A. Thermody. result (all suite)'!D205</f>
        <v>10000</v>
      </c>
      <c r="E249" s="61">
        <f>'A. Thermody. result (all suite)'!I205</f>
        <v>37.97</v>
      </c>
      <c r="F249" s="21">
        <f>'A. Thermody. result (all suite)'!J205</f>
        <v>5.09</v>
      </c>
      <c r="G249" s="21">
        <f>'A. Thermody. result (all suite)'!K205</f>
        <v>12.22</v>
      </c>
      <c r="H249" s="21">
        <f>'A. Thermody. result (all suite)'!L205</f>
        <v>2.35</v>
      </c>
      <c r="I249" s="21">
        <f>'A. Thermody. result (all suite)'!M205</f>
        <v>11.77</v>
      </c>
      <c r="J249" s="21">
        <f>'A. Thermody. result (all suite)'!N205</f>
        <v>0.22</v>
      </c>
      <c r="K249" s="21">
        <f>'A. Thermody. result (all suite)'!O205</f>
        <v>6.56</v>
      </c>
      <c r="L249" s="21">
        <f>'A. Thermody. result (all suite)'!P205</f>
        <v>12.31</v>
      </c>
      <c r="M249" s="21">
        <f>'A. Thermody. result (all suite)'!Q205</f>
        <v>2.79</v>
      </c>
      <c r="N249" s="21">
        <f>'A. Thermody. result (all suite)'!R205</f>
        <v>2.5</v>
      </c>
      <c r="O249" s="21">
        <f>'A. Thermody. result (all suite)'!S205</f>
        <v>1.92</v>
      </c>
      <c r="P249" s="21">
        <f>'A. Thermody. result (all suite)'!T205</f>
        <v>4.3</v>
      </c>
      <c r="Q249" s="21">
        <f t="shared" si="340"/>
        <v>100.00000000000001</v>
      </c>
      <c r="S249" s="19">
        <f t="shared" si="341"/>
        <v>1651</v>
      </c>
      <c r="T249" s="19">
        <f t="shared" si="342"/>
        <v>1</v>
      </c>
      <c r="V249" s="61">
        <f t="shared" si="343"/>
        <v>36.337290000000003</v>
      </c>
      <c r="W249" s="21">
        <f t="shared" si="344"/>
        <v>4.87113</v>
      </c>
      <c r="X249" s="21">
        <f t="shared" si="345"/>
        <v>11.69454</v>
      </c>
      <c r="Y249" s="21">
        <f t="shared" si="346"/>
        <v>2.2489500000000002</v>
      </c>
      <c r="Z249" s="21">
        <f t="shared" si="347"/>
        <v>11.26389</v>
      </c>
      <c r="AA249" s="21">
        <f t="shared" si="348"/>
        <v>0.21054000000000003</v>
      </c>
      <c r="AB249" s="21">
        <f t="shared" si="349"/>
        <v>6.2779199999999991</v>
      </c>
      <c r="AC249" s="21">
        <f t="shared" si="350"/>
        <v>11.780670000000001</v>
      </c>
      <c r="AD249" s="21">
        <f t="shared" si="351"/>
        <v>2.6700300000000001</v>
      </c>
      <c r="AE249" s="21">
        <f t="shared" si="352"/>
        <v>2.3925000000000001</v>
      </c>
      <c r="AF249" s="21">
        <f t="shared" si="353"/>
        <v>1.83744</v>
      </c>
      <c r="AG249" s="21">
        <f t="shared" si="354"/>
        <v>91.58489999999999</v>
      </c>
      <c r="AH249" s="21"/>
      <c r="AI249" s="61">
        <f t="shared" si="355"/>
        <v>39.676071055381406</v>
      </c>
      <c r="AJ249" s="21">
        <f t="shared" si="356"/>
        <v>5.3187042842215257</v>
      </c>
      <c r="AK249" s="21">
        <f t="shared" si="357"/>
        <v>12.769070010449322</v>
      </c>
      <c r="AL249" s="21">
        <f t="shared" si="358"/>
        <v>2.4555903866248698</v>
      </c>
      <c r="AM249" s="21">
        <f t="shared" si="359"/>
        <v>12.298850574712644</v>
      </c>
      <c r="AN249" s="21">
        <f t="shared" si="360"/>
        <v>0.22988505747126442</v>
      </c>
      <c r="AO249" s="21">
        <f t="shared" si="361"/>
        <v>6.8547544409613375</v>
      </c>
      <c r="AP249" s="21">
        <f t="shared" si="362"/>
        <v>12.863113897596657</v>
      </c>
      <c r="AQ249" s="21">
        <f t="shared" si="363"/>
        <v>2.9153605015673985</v>
      </c>
      <c r="AR249" s="21">
        <f t="shared" si="364"/>
        <v>2.6123301985370952</v>
      </c>
      <c r="AS249" s="21">
        <f t="shared" si="365"/>
        <v>2.0062695924764893</v>
      </c>
      <c r="AT249" s="21">
        <f t="shared" si="366"/>
        <v>100</v>
      </c>
      <c r="AU249" s="21"/>
      <c r="AV249" s="21">
        <f>AR249*'[1]diagram lines'!$G$39</f>
        <v>2.1685113822166313</v>
      </c>
      <c r="AW249" s="21">
        <f>AK249*'[1]diagram lines'!$G$40</f>
        <v>6.7582394472723344</v>
      </c>
      <c r="AX249" s="21">
        <f>AQ249*'[1]diagram lines'!$G$38</f>
        <v>2.1627666321727812</v>
      </c>
      <c r="AY249" s="21">
        <f>AP249*'[1]diagram lines'!$G$41</f>
        <v>9.1927225176155289</v>
      </c>
      <c r="AZ249" s="21">
        <f t="shared" si="367"/>
        <v>5.5276907001044933</v>
      </c>
      <c r="BA249" s="21">
        <f t="shared" si="368"/>
        <v>0.49972191521870796</v>
      </c>
      <c r="BB249" s="21">
        <f t="shared" si="369"/>
        <v>1.5603337917400009</v>
      </c>
      <c r="BC249" s="86">
        <f t="shared" si="370"/>
        <v>0.64088851071080977</v>
      </c>
      <c r="BX249" s="61">
        <f t="shared" si="371"/>
        <v>0.63199067909454065</v>
      </c>
      <c r="BY249" s="21">
        <f t="shared" si="372"/>
        <v>6.3720580871306956E-2</v>
      </c>
      <c r="BZ249" s="21">
        <f t="shared" si="373"/>
        <v>0.11985092193016871</v>
      </c>
      <c r="CA249" s="21">
        <f t="shared" si="374"/>
        <v>1.471601227378045E-2</v>
      </c>
      <c r="CB249" s="21">
        <f t="shared" si="375"/>
        <v>0.16381350034794712</v>
      </c>
      <c r="CC249" s="21">
        <f t="shared" si="376"/>
        <v>3.1012122920778123E-3</v>
      </c>
      <c r="CD249" s="21">
        <f t="shared" si="377"/>
        <v>0.16277915632754342</v>
      </c>
      <c r="CE249" s="21">
        <f t="shared" si="378"/>
        <v>0.21950784593437947</v>
      </c>
      <c r="CF249" s="21">
        <f t="shared" si="379"/>
        <v>4.5007259235360544E-2</v>
      </c>
      <c r="CG249" s="21">
        <f t="shared" si="380"/>
        <v>2.6539278131634817E-2</v>
      </c>
      <c r="CH249" s="21">
        <f t="shared" si="381"/>
        <v>1.3526461139604352E-2</v>
      </c>
      <c r="CI249" s="21">
        <f t="shared" si="382"/>
        <v>0.2386237513873474</v>
      </c>
      <c r="CJ249" s="21">
        <f t="shared" si="383"/>
        <v>1.703176658965692</v>
      </c>
      <c r="CL249" s="68">
        <f t="shared" si="384"/>
        <v>0.37106584086135669</v>
      </c>
      <c r="CM249" s="19">
        <f t="shared" si="385"/>
        <v>3.7412784244003967E-2</v>
      </c>
      <c r="CN249" s="19">
        <f t="shared" si="386"/>
        <v>7.0369049093798625E-2</v>
      </c>
      <c r="CO249" s="19">
        <f t="shared" si="387"/>
        <v>8.6403322851530944E-3</v>
      </c>
      <c r="CP249" s="19">
        <f t="shared" si="388"/>
        <v>9.6181156244489668E-2</v>
      </c>
      <c r="CQ249" s="19">
        <f t="shared" si="389"/>
        <v>1.8208400612776843E-3</v>
      </c>
      <c r="CR249" s="19">
        <f t="shared" si="390"/>
        <v>9.5573853405433715E-2</v>
      </c>
      <c r="CS249" s="19">
        <f t="shared" si="391"/>
        <v>0.12888143151731693</v>
      </c>
      <c r="CT249" s="19">
        <f t="shared" si="392"/>
        <v>2.6425479117763759E-2</v>
      </c>
      <c r="CU249" s="19">
        <f t="shared" si="393"/>
        <v>1.5582222778787748E-2</v>
      </c>
      <c r="CV249" s="19">
        <f t="shared" si="394"/>
        <v>7.9419014277818511E-3</v>
      </c>
      <c r="CW249" s="19">
        <f t="shared" si="395"/>
        <v>0.14010510896283609</v>
      </c>
      <c r="CX249" s="19">
        <f t="shared" si="396"/>
        <v>0.99999999999999978</v>
      </c>
      <c r="CZ249" s="68">
        <f t="shared" si="397"/>
        <v>2.4859999999999999E-5</v>
      </c>
      <c r="DA249" s="19">
        <f t="shared" si="398"/>
        <v>1.9980719999999998E-5</v>
      </c>
      <c r="DB249" s="19">
        <f t="shared" si="399"/>
        <v>3.5539999999999995E-5</v>
      </c>
      <c r="DC249" s="19">
        <f t="shared" si="400"/>
        <v>4.1670020000000001E-5</v>
      </c>
      <c r="DD249" s="19">
        <f t="shared" si="401"/>
        <v>1.3425759999999998E-5</v>
      </c>
      <c r="DE249" s="19">
        <f t="shared" si="402"/>
        <v>1.3425759999999998E-5</v>
      </c>
      <c r="DF249" s="19">
        <f t="shared" si="403"/>
        <v>1.251806E-5</v>
      </c>
      <c r="DG249" s="19">
        <f t="shared" si="404"/>
        <v>1.7207719999999999E-5</v>
      </c>
      <c r="DH249" s="19">
        <f t="shared" si="405"/>
        <v>2.6461039999999999E-5</v>
      </c>
      <c r="DI249" s="19">
        <f t="shared" si="406"/>
        <v>3.9284239999999995E-5</v>
      </c>
      <c r="DJ249" s="19">
        <f t="shared" si="407"/>
        <v>0</v>
      </c>
      <c r="DK249" s="19">
        <f t="shared" si="408"/>
        <v>2.2911879999999999E-5</v>
      </c>
      <c r="DM249" s="68">
        <f t="shared" si="409"/>
        <v>896.76732578239375</v>
      </c>
      <c r="DN249" s="19">
        <f t="shared" si="410"/>
        <v>149.5708465666421</v>
      </c>
      <c r="DO249" s="19">
        <f t="shared" si="411"/>
        <v>201.88036706819662</v>
      </c>
      <c r="DP249" s="19">
        <f t="shared" si="412"/>
        <v>33.111927054896967</v>
      </c>
      <c r="DQ249" s="19">
        <f t="shared" si="413"/>
        <v>514.72811045084848</v>
      </c>
      <c r="DR249" s="19">
        <f t="shared" si="414"/>
        <v>9.6210861766513709</v>
      </c>
      <c r="DS249" s="19">
        <f t="shared" si="415"/>
        <v>307.68555928306608</v>
      </c>
      <c r="DT249" s="19">
        <f t="shared" si="416"/>
        <v>420.02488879939546</v>
      </c>
      <c r="DU249" s="19">
        <f t="shared" si="417"/>
        <v>61.906691895336515</v>
      </c>
      <c r="DV249" s="19">
        <f t="shared" si="418"/>
        <v>37.364739288880379</v>
      </c>
      <c r="DX249" s="19">
        <f t="shared" si="419"/>
        <v>110.19148422173591</v>
      </c>
      <c r="DZ249" s="68">
        <f t="shared" si="420"/>
        <v>2742.8530265880436</v>
      </c>
      <c r="EA249" s="21">
        <f t="shared" si="421"/>
        <v>2.7428530265880435</v>
      </c>
      <c r="EB249" s="92">
        <f t="shared" si="422"/>
        <v>1378</v>
      </c>
    </row>
    <row r="250" spans="1:132" x14ac:dyDescent="0.3">
      <c r="A250" s="19">
        <f>'A. Thermody. result (all suite)'!C206</f>
        <v>1376</v>
      </c>
      <c r="B250" s="19" t="str">
        <f>'A. Thermody. result (all suite)'!A206</f>
        <v>Nephelinite</v>
      </c>
      <c r="C250" s="24">
        <f>'A. Thermody. result (all suite)'!G206</f>
        <v>100</v>
      </c>
      <c r="D250" s="19">
        <f>'A. Thermody. result (all suite)'!D206</f>
        <v>10000</v>
      </c>
      <c r="E250" s="61">
        <f>'A. Thermody. result (all suite)'!I206</f>
        <v>37.97</v>
      </c>
      <c r="F250" s="21">
        <f>'A. Thermody. result (all suite)'!J206</f>
        <v>5.09</v>
      </c>
      <c r="G250" s="21">
        <f>'A. Thermody. result (all suite)'!K206</f>
        <v>12.22</v>
      </c>
      <c r="H250" s="21">
        <f>'A. Thermody. result (all suite)'!L206</f>
        <v>2.35</v>
      </c>
      <c r="I250" s="21">
        <f>'A. Thermody. result (all suite)'!M206</f>
        <v>11.77</v>
      </c>
      <c r="J250" s="21">
        <f>'A. Thermody. result (all suite)'!N206</f>
        <v>0.22</v>
      </c>
      <c r="K250" s="21">
        <f>'A. Thermody. result (all suite)'!O206</f>
        <v>6.56</v>
      </c>
      <c r="L250" s="21">
        <f>'A. Thermody. result (all suite)'!P206</f>
        <v>12.31</v>
      </c>
      <c r="M250" s="21">
        <f>'A. Thermody. result (all suite)'!Q206</f>
        <v>2.79</v>
      </c>
      <c r="N250" s="21">
        <f>'A. Thermody. result (all suite)'!R206</f>
        <v>2.5</v>
      </c>
      <c r="O250" s="21">
        <f>'A. Thermody. result (all suite)'!S206</f>
        <v>1.92</v>
      </c>
      <c r="P250" s="21">
        <f>'A. Thermody. result (all suite)'!T206</f>
        <v>4.3</v>
      </c>
      <c r="Q250" s="21">
        <f t="shared" si="340"/>
        <v>100.00000000000001</v>
      </c>
      <c r="S250" s="19">
        <f t="shared" si="341"/>
        <v>1649</v>
      </c>
      <c r="T250" s="19">
        <f t="shared" si="342"/>
        <v>1</v>
      </c>
      <c r="V250" s="61">
        <f t="shared" si="343"/>
        <v>36.337290000000003</v>
      </c>
      <c r="W250" s="21">
        <f t="shared" si="344"/>
        <v>4.87113</v>
      </c>
      <c r="X250" s="21">
        <f t="shared" si="345"/>
        <v>11.69454</v>
      </c>
      <c r="Y250" s="21">
        <f t="shared" si="346"/>
        <v>2.2489500000000002</v>
      </c>
      <c r="Z250" s="21">
        <f t="shared" si="347"/>
        <v>11.26389</v>
      </c>
      <c r="AA250" s="21">
        <f t="shared" si="348"/>
        <v>0.21054000000000003</v>
      </c>
      <c r="AB250" s="21">
        <f t="shared" si="349"/>
        <v>6.2779199999999991</v>
      </c>
      <c r="AC250" s="21">
        <f t="shared" si="350"/>
        <v>11.780670000000001</v>
      </c>
      <c r="AD250" s="21">
        <f t="shared" si="351"/>
        <v>2.6700300000000001</v>
      </c>
      <c r="AE250" s="21">
        <f t="shared" si="352"/>
        <v>2.3925000000000001</v>
      </c>
      <c r="AF250" s="21">
        <f t="shared" si="353"/>
        <v>1.83744</v>
      </c>
      <c r="AG250" s="21">
        <f t="shared" si="354"/>
        <v>91.58489999999999</v>
      </c>
      <c r="AH250" s="21"/>
      <c r="AI250" s="61">
        <f t="shared" si="355"/>
        <v>39.676071055381406</v>
      </c>
      <c r="AJ250" s="21">
        <f t="shared" si="356"/>
        <v>5.3187042842215257</v>
      </c>
      <c r="AK250" s="21">
        <f t="shared" si="357"/>
        <v>12.769070010449322</v>
      </c>
      <c r="AL250" s="21">
        <f t="shared" si="358"/>
        <v>2.4555903866248698</v>
      </c>
      <c r="AM250" s="21">
        <f t="shared" si="359"/>
        <v>12.298850574712644</v>
      </c>
      <c r="AN250" s="21">
        <f t="shared" si="360"/>
        <v>0.22988505747126442</v>
      </c>
      <c r="AO250" s="21">
        <f t="shared" si="361"/>
        <v>6.8547544409613375</v>
      </c>
      <c r="AP250" s="21">
        <f t="shared" si="362"/>
        <v>12.863113897596657</v>
      </c>
      <c r="AQ250" s="21">
        <f t="shared" si="363"/>
        <v>2.9153605015673985</v>
      </c>
      <c r="AR250" s="21">
        <f t="shared" si="364"/>
        <v>2.6123301985370952</v>
      </c>
      <c r="AS250" s="21">
        <f t="shared" si="365"/>
        <v>2.0062695924764893</v>
      </c>
      <c r="AT250" s="21">
        <f t="shared" si="366"/>
        <v>100</v>
      </c>
      <c r="AU250" s="21"/>
      <c r="AV250" s="21">
        <f>AR250*'[1]diagram lines'!$G$39</f>
        <v>2.1685113822166313</v>
      </c>
      <c r="AW250" s="21">
        <f>AK250*'[1]diagram lines'!$G$40</f>
        <v>6.7582394472723344</v>
      </c>
      <c r="AX250" s="21">
        <f>AQ250*'[1]diagram lines'!$G$38</f>
        <v>2.1627666321727812</v>
      </c>
      <c r="AY250" s="21">
        <f>AP250*'[1]diagram lines'!$G$41</f>
        <v>9.1927225176155289</v>
      </c>
      <c r="AZ250" s="21">
        <f t="shared" si="367"/>
        <v>5.5276907001044933</v>
      </c>
      <c r="BA250" s="21">
        <f t="shared" si="368"/>
        <v>0.49972191521870796</v>
      </c>
      <c r="BB250" s="21">
        <f t="shared" si="369"/>
        <v>1.5603337917400009</v>
      </c>
      <c r="BC250" s="86">
        <f t="shared" si="370"/>
        <v>0.64088851071080977</v>
      </c>
      <c r="BX250" s="61">
        <f t="shared" si="371"/>
        <v>0.63199067909454065</v>
      </c>
      <c r="BY250" s="21">
        <f t="shared" si="372"/>
        <v>6.3720580871306956E-2</v>
      </c>
      <c r="BZ250" s="21">
        <f t="shared" si="373"/>
        <v>0.11985092193016871</v>
      </c>
      <c r="CA250" s="21">
        <f t="shared" si="374"/>
        <v>1.471601227378045E-2</v>
      </c>
      <c r="CB250" s="21">
        <f t="shared" si="375"/>
        <v>0.16381350034794712</v>
      </c>
      <c r="CC250" s="21">
        <f t="shared" si="376"/>
        <v>3.1012122920778123E-3</v>
      </c>
      <c r="CD250" s="21">
        <f t="shared" si="377"/>
        <v>0.16277915632754342</v>
      </c>
      <c r="CE250" s="21">
        <f t="shared" si="378"/>
        <v>0.21950784593437947</v>
      </c>
      <c r="CF250" s="21">
        <f t="shared" si="379"/>
        <v>4.5007259235360544E-2</v>
      </c>
      <c r="CG250" s="21">
        <f t="shared" si="380"/>
        <v>2.6539278131634817E-2</v>
      </c>
      <c r="CH250" s="21">
        <f t="shared" si="381"/>
        <v>1.3526461139604352E-2</v>
      </c>
      <c r="CI250" s="21">
        <f t="shared" si="382"/>
        <v>0.2386237513873474</v>
      </c>
      <c r="CJ250" s="21">
        <f t="shared" si="383"/>
        <v>1.703176658965692</v>
      </c>
      <c r="CL250" s="68">
        <f t="shared" si="384"/>
        <v>0.37106584086135669</v>
      </c>
      <c r="CM250" s="19">
        <f t="shared" si="385"/>
        <v>3.7412784244003967E-2</v>
      </c>
      <c r="CN250" s="19">
        <f t="shared" si="386"/>
        <v>7.0369049093798625E-2</v>
      </c>
      <c r="CO250" s="19">
        <f t="shared" si="387"/>
        <v>8.6403322851530944E-3</v>
      </c>
      <c r="CP250" s="19">
        <f t="shared" si="388"/>
        <v>9.6181156244489668E-2</v>
      </c>
      <c r="CQ250" s="19">
        <f t="shared" si="389"/>
        <v>1.8208400612776843E-3</v>
      </c>
      <c r="CR250" s="19">
        <f t="shared" si="390"/>
        <v>9.5573853405433715E-2</v>
      </c>
      <c r="CS250" s="19">
        <f t="shared" si="391"/>
        <v>0.12888143151731693</v>
      </c>
      <c r="CT250" s="19">
        <f t="shared" si="392"/>
        <v>2.6425479117763759E-2</v>
      </c>
      <c r="CU250" s="19">
        <f t="shared" si="393"/>
        <v>1.5582222778787748E-2</v>
      </c>
      <c r="CV250" s="19">
        <f t="shared" si="394"/>
        <v>7.9419014277818511E-3</v>
      </c>
      <c r="CW250" s="19">
        <f t="shared" si="395"/>
        <v>0.14010510896283609</v>
      </c>
      <c r="CX250" s="19">
        <f t="shared" si="396"/>
        <v>0.99999999999999978</v>
      </c>
      <c r="CZ250" s="68">
        <f t="shared" si="397"/>
        <v>2.4859999999999999E-5</v>
      </c>
      <c r="DA250" s="19">
        <f t="shared" si="398"/>
        <v>1.9966239999999998E-5</v>
      </c>
      <c r="DB250" s="19">
        <f t="shared" si="399"/>
        <v>3.5539999999999995E-5</v>
      </c>
      <c r="DC250" s="19">
        <f t="shared" si="400"/>
        <v>4.1651839999999996E-5</v>
      </c>
      <c r="DD250" s="19">
        <f t="shared" si="401"/>
        <v>1.3419919999999998E-5</v>
      </c>
      <c r="DE250" s="19">
        <f t="shared" si="402"/>
        <v>1.3419919999999998E-5</v>
      </c>
      <c r="DF250" s="19">
        <f t="shared" si="403"/>
        <v>1.251152E-5</v>
      </c>
      <c r="DG250" s="19">
        <f t="shared" si="404"/>
        <v>1.7200239999999998E-5</v>
      </c>
      <c r="DH250" s="19">
        <f t="shared" si="405"/>
        <v>2.6445679999999999E-5</v>
      </c>
      <c r="DI250" s="19">
        <f t="shared" si="406"/>
        <v>3.9260079999999992E-5</v>
      </c>
      <c r="DJ250" s="19">
        <f t="shared" si="407"/>
        <v>0</v>
      </c>
      <c r="DK250" s="19">
        <f t="shared" si="408"/>
        <v>2.289296E-5</v>
      </c>
      <c r="DM250" s="68">
        <f t="shared" si="409"/>
        <v>896.76732578239375</v>
      </c>
      <c r="DN250" s="19">
        <f t="shared" si="410"/>
        <v>149.67931896095794</v>
      </c>
      <c r="DO250" s="19">
        <f t="shared" si="411"/>
        <v>201.88036706819662</v>
      </c>
      <c r="DP250" s="19">
        <f t="shared" si="412"/>
        <v>33.126379593700968</v>
      </c>
      <c r="DQ250" s="19">
        <f t="shared" si="413"/>
        <v>514.95210673138013</v>
      </c>
      <c r="DR250" s="19">
        <f t="shared" si="414"/>
        <v>9.6252730230164509</v>
      </c>
      <c r="DS250" s="19">
        <f t="shared" si="415"/>
        <v>307.84639214411828</v>
      </c>
      <c r="DT250" s="19">
        <f t="shared" si="416"/>
        <v>420.20754823718357</v>
      </c>
      <c r="DU250" s="19">
        <f t="shared" si="417"/>
        <v>61.942648119094521</v>
      </c>
      <c r="DV250" s="19">
        <f t="shared" si="418"/>
        <v>37.38773292774254</v>
      </c>
      <c r="DX250" s="19">
        <f t="shared" si="419"/>
        <v>110.28255251877899</v>
      </c>
      <c r="DZ250" s="68">
        <f t="shared" si="420"/>
        <v>2743.6976451065639</v>
      </c>
      <c r="EA250" s="21">
        <f t="shared" si="421"/>
        <v>2.7436976451065638</v>
      </c>
      <c r="EB250" s="92">
        <f t="shared" si="422"/>
        <v>1376</v>
      </c>
    </row>
    <row r="251" spans="1:132" x14ac:dyDescent="0.3">
      <c r="A251" s="19">
        <f>'A. Thermody. result (all suite)'!C207</f>
        <v>1374</v>
      </c>
      <c r="B251" s="19" t="str">
        <f>'A. Thermody. result (all suite)'!A207</f>
        <v>Nephelinite</v>
      </c>
      <c r="C251" s="24">
        <f>'A. Thermody. result (all suite)'!G207</f>
        <v>100</v>
      </c>
      <c r="D251" s="19">
        <f>'A. Thermody. result (all suite)'!D207</f>
        <v>10000</v>
      </c>
      <c r="E251" s="61">
        <f>'A. Thermody. result (all suite)'!I207</f>
        <v>37.97</v>
      </c>
      <c r="F251" s="21">
        <f>'A. Thermody. result (all suite)'!J207</f>
        <v>5.09</v>
      </c>
      <c r="G251" s="21">
        <f>'A. Thermody. result (all suite)'!K207</f>
        <v>12.22</v>
      </c>
      <c r="H251" s="21">
        <f>'A. Thermody. result (all suite)'!L207</f>
        <v>2.35</v>
      </c>
      <c r="I251" s="21">
        <f>'A. Thermody. result (all suite)'!M207</f>
        <v>11.77</v>
      </c>
      <c r="J251" s="21">
        <f>'A. Thermody. result (all suite)'!N207</f>
        <v>0.22</v>
      </c>
      <c r="K251" s="21">
        <f>'A. Thermody. result (all suite)'!O207</f>
        <v>6.56</v>
      </c>
      <c r="L251" s="21">
        <f>'A. Thermody. result (all suite)'!P207</f>
        <v>12.31</v>
      </c>
      <c r="M251" s="21">
        <f>'A. Thermody. result (all suite)'!Q207</f>
        <v>2.79</v>
      </c>
      <c r="N251" s="21">
        <f>'A. Thermody. result (all suite)'!R207</f>
        <v>2.5</v>
      </c>
      <c r="O251" s="21">
        <f>'A. Thermody. result (all suite)'!S207</f>
        <v>1.92</v>
      </c>
      <c r="P251" s="21">
        <f>'A. Thermody. result (all suite)'!T207</f>
        <v>4.3</v>
      </c>
      <c r="Q251" s="21">
        <f t="shared" si="340"/>
        <v>100.00000000000001</v>
      </c>
      <c r="S251" s="19">
        <f t="shared" si="341"/>
        <v>1647</v>
      </c>
      <c r="T251" s="19">
        <f t="shared" si="342"/>
        <v>1</v>
      </c>
      <c r="V251" s="61">
        <f t="shared" si="343"/>
        <v>36.337290000000003</v>
      </c>
      <c r="W251" s="21">
        <f t="shared" si="344"/>
        <v>4.87113</v>
      </c>
      <c r="X251" s="21">
        <f t="shared" si="345"/>
        <v>11.69454</v>
      </c>
      <c r="Y251" s="21">
        <f t="shared" si="346"/>
        <v>2.2489500000000002</v>
      </c>
      <c r="Z251" s="21">
        <f t="shared" si="347"/>
        <v>11.26389</v>
      </c>
      <c r="AA251" s="21">
        <f t="shared" si="348"/>
        <v>0.21054000000000003</v>
      </c>
      <c r="AB251" s="21">
        <f t="shared" si="349"/>
        <v>6.2779199999999991</v>
      </c>
      <c r="AC251" s="21">
        <f t="shared" si="350"/>
        <v>11.780670000000001</v>
      </c>
      <c r="AD251" s="21">
        <f t="shared" si="351"/>
        <v>2.6700300000000001</v>
      </c>
      <c r="AE251" s="21">
        <f t="shared" si="352"/>
        <v>2.3925000000000001</v>
      </c>
      <c r="AF251" s="21">
        <f t="shared" si="353"/>
        <v>1.83744</v>
      </c>
      <c r="AG251" s="21">
        <f t="shared" si="354"/>
        <v>91.58489999999999</v>
      </c>
      <c r="AH251" s="21"/>
      <c r="AI251" s="61">
        <f t="shared" si="355"/>
        <v>39.676071055381406</v>
      </c>
      <c r="AJ251" s="21">
        <f t="shared" si="356"/>
        <v>5.3187042842215257</v>
      </c>
      <c r="AK251" s="21">
        <f t="shared" si="357"/>
        <v>12.769070010449322</v>
      </c>
      <c r="AL251" s="21">
        <f t="shared" si="358"/>
        <v>2.4555903866248698</v>
      </c>
      <c r="AM251" s="21">
        <f t="shared" si="359"/>
        <v>12.298850574712644</v>
      </c>
      <c r="AN251" s="21">
        <f t="shared" si="360"/>
        <v>0.22988505747126442</v>
      </c>
      <c r="AO251" s="21">
        <f t="shared" si="361"/>
        <v>6.8547544409613375</v>
      </c>
      <c r="AP251" s="21">
        <f t="shared" si="362"/>
        <v>12.863113897596657</v>
      </c>
      <c r="AQ251" s="21">
        <f t="shared" si="363"/>
        <v>2.9153605015673985</v>
      </c>
      <c r="AR251" s="21">
        <f t="shared" si="364"/>
        <v>2.6123301985370952</v>
      </c>
      <c r="AS251" s="21">
        <f t="shared" si="365"/>
        <v>2.0062695924764893</v>
      </c>
      <c r="AT251" s="21">
        <f t="shared" si="366"/>
        <v>100</v>
      </c>
      <c r="AU251" s="21"/>
      <c r="AV251" s="21">
        <f>AR251*'[1]diagram lines'!$G$39</f>
        <v>2.1685113822166313</v>
      </c>
      <c r="AW251" s="21">
        <f>AK251*'[1]diagram lines'!$G$40</f>
        <v>6.7582394472723344</v>
      </c>
      <c r="AX251" s="21">
        <f>AQ251*'[1]diagram lines'!$G$38</f>
        <v>2.1627666321727812</v>
      </c>
      <c r="AY251" s="21">
        <f>AP251*'[1]diagram lines'!$G$41</f>
        <v>9.1927225176155289</v>
      </c>
      <c r="AZ251" s="21">
        <f t="shared" si="367"/>
        <v>5.5276907001044933</v>
      </c>
      <c r="BA251" s="21">
        <f t="shared" si="368"/>
        <v>0.49972191521870796</v>
      </c>
      <c r="BB251" s="21">
        <f t="shared" si="369"/>
        <v>1.5603337917400009</v>
      </c>
      <c r="BC251" s="86">
        <f t="shared" si="370"/>
        <v>0.64088851071080977</v>
      </c>
      <c r="BX251" s="61">
        <f t="shared" si="371"/>
        <v>0.63199067909454065</v>
      </c>
      <c r="BY251" s="21">
        <f t="shared" si="372"/>
        <v>6.3720580871306956E-2</v>
      </c>
      <c r="BZ251" s="21">
        <f t="shared" si="373"/>
        <v>0.11985092193016871</v>
      </c>
      <c r="CA251" s="21">
        <f t="shared" si="374"/>
        <v>1.471601227378045E-2</v>
      </c>
      <c r="CB251" s="21">
        <f t="shared" si="375"/>
        <v>0.16381350034794712</v>
      </c>
      <c r="CC251" s="21">
        <f t="shared" si="376"/>
        <v>3.1012122920778123E-3</v>
      </c>
      <c r="CD251" s="21">
        <f t="shared" si="377"/>
        <v>0.16277915632754342</v>
      </c>
      <c r="CE251" s="21">
        <f t="shared" si="378"/>
        <v>0.21950784593437947</v>
      </c>
      <c r="CF251" s="21">
        <f t="shared" si="379"/>
        <v>4.5007259235360544E-2</v>
      </c>
      <c r="CG251" s="21">
        <f t="shared" si="380"/>
        <v>2.6539278131634817E-2</v>
      </c>
      <c r="CH251" s="21">
        <f t="shared" si="381"/>
        <v>1.3526461139604352E-2</v>
      </c>
      <c r="CI251" s="21">
        <f t="shared" si="382"/>
        <v>0.2386237513873474</v>
      </c>
      <c r="CJ251" s="21">
        <f t="shared" si="383"/>
        <v>1.703176658965692</v>
      </c>
      <c r="CL251" s="68">
        <f t="shared" si="384"/>
        <v>0.37106584086135669</v>
      </c>
      <c r="CM251" s="19">
        <f t="shared" si="385"/>
        <v>3.7412784244003967E-2</v>
      </c>
      <c r="CN251" s="19">
        <f t="shared" si="386"/>
        <v>7.0369049093798625E-2</v>
      </c>
      <c r="CO251" s="19">
        <f t="shared" si="387"/>
        <v>8.6403322851530944E-3</v>
      </c>
      <c r="CP251" s="19">
        <f t="shared" si="388"/>
        <v>9.6181156244489668E-2</v>
      </c>
      <c r="CQ251" s="19">
        <f t="shared" si="389"/>
        <v>1.8208400612776843E-3</v>
      </c>
      <c r="CR251" s="19">
        <f t="shared" si="390"/>
        <v>9.5573853405433715E-2</v>
      </c>
      <c r="CS251" s="19">
        <f t="shared" si="391"/>
        <v>0.12888143151731693</v>
      </c>
      <c r="CT251" s="19">
        <f t="shared" si="392"/>
        <v>2.6425479117763759E-2</v>
      </c>
      <c r="CU251" s="19">
        <f t="shared" si="393"/>
        <v>1.5582222778787748E-2</v>
      </c>
      <c r="CV251" s="19">
        <f t="shared" si="394"/>
        <v>7.9419014277818511E-3</v>
      </c>
      <c r="CW251" s="19">
        <f t="shared" si="395"/>
        <v>0.14010510896283609</v>
      </c>
      <c r="CX251" s="19">
        <f t="shared" si="396"/>
        <v>0.99999999999999978</v>
      </c>
      <c r="CZ251" s="68">
        <f t="shared" si="397"/>
        <v>2.4859999999999999E-5</v>
      </c>
      <c r="DA251" s="19">
        <f t="shared" si="398"/>
        <v>1.9951759999999998E-5</v>
      </c>
      <c r="DB251" s="19">
        <f t="shared" si="399"/>
        <v>3.5539999999999995E-5</v>
      </c>
      <c r="DC251" s="19">
        <f t="shared" si="400"/>
        <v>4.1633659999999998E-5</v>
      </c>
      <c r="DD251" s="19">
        <f t="shared" si="401"/>
        <v>1.3414079999999998E-5</v>
      </c>
      <c r="DE251" s="19">
        <f t="shared" si="402"/>
        <v>1.3414079999999998E-5</v>
      </c>
      <c r="DF251" s="19">
        <f t="shared" si="403"/>
        <v>1.250498E-5</v>
      </c>
      <c r="DG251" s="19">
        <f t="shared" si="404"/>
        <v>1.719276E-5</v>
      </c>
      <c r="DH251" s="19">
        <f t="shared" si="405"/>
        <v>2.6430319999999998E-5</v>
      </c>
      <c r="DI251" s="19">
        <f t="shared" si="406"/>
        <v>3.9235919999999989E-5</v>
      </c>
      <c r="DJ251" s="19">
        <f t="shared" si="407"/>
        <v>0</v>
      </c>
      <c r="DK251" s="19">
        <f t="shared" si="408"/>
        <v>2.2874039999999998E-5</v>
      </c>
      <c r="DM251" s="68">
        <f t="shared" si="409"/>
        <v>896.76732578239375</v>
      </c>
      <c r="DN251" s="19">
        <f t="shared" si="410"/>
        <v>149.78794880306484</v>
      </c>
      <c r="DO251" s="19">
        <f t="shared" si="411"/>
        <v>201.88036706819662</v>
      </c>
      <c r="DP251" s="19">
        <f t="shared" si="412"/>
        <v>33.14084475436696</v>
      </c>
      <c r="DQ251" s="19">
        <f t="shared" si="413"/>
        <v>515.17629805149397</v>
      </c>
      <c r="DR251" s="19">
        <f t="shared" si="414"/>
        <v>9.6294635149811949</v>
      </c>
      <c r="DS251" s="19">
        <f t="shared" si="415"/>
        <v>308.007393233654</v>
      </c>
      <c r="DT251" s="19">
        <f t="shared" si="416"/>
        <v>420.39036661310536</v>
      </c>
      <c r="DU251" s="19">
        <f t="shared" si="417"/>
        <v>61.97864613482453</v>
      </c>
      <c r="DV251" s="19">
        <f t="shared" si="418"/>
        <v>37.410754883836198</v>
      </c>
      <c r="DX251" s="19">
        <f t="shared" si="419"/>
        <v>110.37377146801819</v>
      </c>
      <c r="DZ251" s="68">
        <f t="shared" si="420"/>
        <v>2744.5431803079355</v>
      </c>
      <c r="EA251" s="21">
        <f t="shared" si="421"/>
        <v>2.7445431803079354</v>
      </c>
      <c r="EB251" s="92">
        <f t="shared" si="422"/>
        <v>1374</v>
      </c>
    </row>
    <row r="252" spans="1:132" x14ac:dyDescent="0.3">
      <c r="A252" s="19">
        <f>'A. Thermody. result (all suite)'!C208</f>
        <v>1372</v>
      </c>
      <c r="B252" s="19" t="str">
        <f>'A. Thermody. result (all suite)'!A208</f>
        <v>Nephelinite</v>
      </c>
      <c r="C252" s="24">
        <f>'A. Thermody. result (all suite)'!G208</f>
        <v>100</v>
      </c>
      <c r="D252" s="19">
        <f>'A. Thermody. result (all suite)'!D208</f>
        <v>10000</v>
      </c>
      <c r="E252" s="61">
        <f>'A. Thermody. result (all suite)'!I208</f>
        <v>37.97</v>
      </c>
      <c r="F252" s="21">
        <f>'A. Thermody. result (all suite)'!J208</f>
        <v>5.09</v>
      </c>
      <c r="G252" s="21">
        <f>'A. Thermody. result (all suite)'!K208</f>
        <v>12.22</v>
      </c>
      <c r="H252" s="21">
        <f>'A. Thermody. result (all suite)'!L208</f>
        <v>2.35</v>
      </c>
      <c r="I252" s="21">
        <f>'A. Thermody. result (all suite)'!M208</f>
        <v>11.77</v>
      </c>
      <c r="J252" s="21">
        <f>'A. Thermody. result (all suite)'!N208</f>
        <v>0.22</v>
      </c>
      <c r="K252" s="21">
        <f>'A. Thermody. result (all suite)'!O208</f>
        <v>6.56</v>
      </c>
      <c r="L252" s="21">
        <f>'A. Thermody. result (all suite)'!P208</f>
        <v>12.31</v>
      </c>
      <c r="M252" s="21">
        <f>'A. Thermody. result (all suite)'!Q208</f>
        <v>2.79</v>
      </c>
      <c r="N252" s="21">
        <f>'A. Thermody. result (all suite)'!R208</f>
        <v>2.5</v>
      </c>
      <c r="O252" s="21">
        <f>'A. Thermody. result (all suite)'!S208</f>
        <v>1.92</v>
      </c>
      <c r="P252" s="21">
        <f>'A. Thermody. result (all suite)'!T208</f>
        <v>4.3</v>
      </c>
      <c r="Q252" s="21">
        <f t="shared" si="340"/>
        <v>100.00000000000001</v>
      </c>
      <c r="S252" s="19">
        <f t="shared" si="341"/>
        <v>1645</v>
      </c>
      <c r="T252" s="19">
        <f t="shared" si="342"/>
        <v>1</v>
      </c>
      <c r="V252" s="61">
        <f t="shared" si="343"/>
        <v>36.337290000000003</v>
      </c>
      <c r="W252" s="21">
        <f t="shared" si="344"/>
        <v>4.87113</v>
      </c>
      <c r="X252" s="21">
        <f t="shared" si="345"/>
        <v>11.69454</v>
      </c>
      <c r="Y252" s="21">
        <f t="shared" si="346"/>
        <v>2.2489500000000002</v>
      </c>
      <c r="Z252" s="21">
        <f t="shared" si="347"/>
        <v>11.26389</v>
      </c>
      <c r="AA252" s="21">
        <f t="shared" si="348"/>
        <v>0.21054000000000003</v>
      </c>
      <c r="AB252" s="21">
        <f t="shared" si="349"/>
        <v>6.2779199999999991</v>
      </c>
      <c r="AC252" s="21">
        <f t="shared" si="350"/>
        <v>11.780670000000001</v>
      </c>
      <c r="AD252" s="21">
        <f t="shared" si="351"/>
        <v>2.6700300000000001</v>
      </c>
      <c r="AE252" s="21">
        <f t="shared" si="352"/>
        <v>2.3925000000000001</v>
      </c>
      <c r="AF252" s="21">
        <f t="shared" si="353"/>
        <v>1.83744</v>
      </c>
      <c r="AG252" s="21">
        <f t="shared" si="354"/>
        <v>91.58489999999999</v>
      </c>
      <c r="AH252" s="21"/>
      <c r="AI252" s="61">
        <f t="shared" si="355"/>
        <v>39.676071055381406</v>
      </c>
      <c r="AJ252" s="21">
        <f t="shared" si="356"/>
        <v>5.3187042842215257</v>
      </c>
      <c r="AK252" s="21">
        <f t="shared" si="357"/>
        <v>12.769070010449322</v>
      </c>
      <c r="AL252" s="21">
        <f t="shared" si="358"/>
        <v>2.4555903866248698</v>
      </c>
      <c r="AM252" s="21">
        <f t="shared" si="359"/>
        <v>12.298850574712644</v>
      </c>
      <c r="AN252" s="21">
        <f t="shared" si="360"/>
        <v>0.22988505747126442</v>
      </c>
      <c r="AO252" s="21">
        <f t="shared" si="361"/>
        <v>6.8547544409613375</v>
      </c>
      <c r="AP252" s="21">
        <f t="shared" si="362"/>
        <v>12.863113897596657</v>
      </c>
      <c r="AQ252" s="21">
        <f t="shared" si="363"/>
        <v>2.9153605015673985</v>
      </c>
      <c r="AR252" s="21">
        <f t="shared" si="364"/>
        <v>2.6123301985370952</v>
      </c>
      <c r="AS252" s="21">
        <f t="shared" si="365"/>
        <v>2.0062695924764893</v>
      </c>
      <c r="AT252" s="21">
        <f t="shared" si="366"/>
        <v>100</v>
      </c>
      <c r="AU252" s="21"/>
      <c r="AV252" s="21">
        <f>AR252*'[1]diagram lines'!$G$39</f>
        <v>2.1685113822166313</v>
      </c>
      <c r="AW252" s="21">
        <f>AK252*'[1]diagram lines'!$G$40</f>
        <v>6.7582394472723344</v>
      </c>
      <c r="AX252" s="21">
        <f>AQ252*'[1]diagram lines'!$G$38</f>
        <v>2.1627666321727812</v>
      </c>
      <c r="AY252" s="21">
        <f>AP252*'[1]diagram lines'!$G$41</f>
        <v>9.1927225176155289</v>
      </c>
      <c r="AZ252" s="21">
        <f t="shared" si="367"/>
        <v>5.5276907001044933</v>
      </c>
      <c r="BA252" s="21">
        <f t="shared" si="368"/>
        <v>0.49972191521870796</v>
      </c>
      <c r="BB252" s="21">
        <f t="shared" si="369"/>
        <v>1.5603337917400009</v>
      </c>
      <c r="BC252" s="86">
        <f t="shared" si="370"/>
        <v>0.64088851071080977</v>
      </c>
      <c r="BX252" s="61">
        <f t="shared" si="371"/>
        <v>0.63199067909454065</v>
      </c>
      <c r="BY252" s="21">
        <f t="shared" si="372"/>
        <v>6.3720580871306956E-2</v>
      </c>
      <c r="BZ252" s="21">
        <f t="shared" si="373"/>
        <v>0.11985092193016871</v>
      </c>
      <c r="CA252" s="21">
        <f t="shared" si="374"/>
        <v>1.471601227378045E-2</v>
      </c>
      <c r="CB252" s="21">
        <f t="shared" si="375"/>
        <v>0.16381350034794712</v>
      </c>
      <c r="CC252" s="21">
        <f t="shared" si="376"/>
        <v>3.1012122920778123E-3</v>
      </c>
      <c r="CD252" s="21">
        <f t="shared" si="377"/>
        <v>0.16277915632754342</v>
      </c>
      <c r="CE252" s="21">
        <f t="shared" si="378"/>
        <v>0.21950784593437947</v>
      </c>
      <c r="CF252" s="21">
        <f t="shared" si="379"/>
        <v>4.5007259235360544E-2</v>
      </c>
      <c r="CG252" s="21">
        <f t="shared" si="380"/>
        <v>2.6539278131634817E-2</v>
      </c>
      <c r="CH252" s="21">
        <f t="shared" si="381"/>
        <v>1.3526461139604352E-2</v>
      </c>
      <c r="CI252" s="21">
        <f t="shared" si="382"/>
        <v>0.2386237513873474</v>
      </c>
      <c r="CJ252" s="21">
        <f t="shared" si="383"/>
        <v>1.703176658965692</v>
      </c>
      <c r="CL252" s="68">
        <f t="shared" si="384"/>
        <v>0.37106584086135669</v>
      </c>
      <c r="CM252" s="19">
        <f t="shared" si="385"/>
        <v>3.7412784244003967E-2</v>
      </c>
      <c r="CN252" s="19">
        <f t="shared" si="386"/>
        <v>7.0369049093798625E-2</v>
      </c>
      <c r="CO252" s="19">
        <f t="shared" si="387"/>
        <v>8.6403322851530944E-3</v>
      </c>
      <c r="CP252" s="19">
        <f t="shared" si="388"/>
        <v>9.6181156244489668E-2</v>
      </c>
      <c r="CQ252" s="19">
        <f t="shared" si="389"/>
        <v>1.8208400612776843E-3</v>
      </c>
      <c r="CR252" s="19">
        <f t="shared" si="390"/>
        <v>9.5573853405433715E-2</v>
      </c>
      <c r="CS252" s="19">
        <f t="shared" si="391"/>
        <v>0.12888143151731693</v>
      </c>
      <c r="CT252" s="19">
        <f t="shared" si="392"/>
        <v>2.6425479117763759E-2</v>
      </c>
      <c r="CU252" s="19">
        <f t="shared" si="393"/>
        <v>1.5582222778787748E-2</v>
      </c>
      <c r="CV252" s="19">
        <f t="shared" si="394"/>
        <v>7.9419014277818511E-3</v>
      </c>
      <c r="CW252" s="19">
        <f t="shared" si="395"/>
        <v>0.14010510896283609</v>
      </c>
      <c r="CX252" s="19">
        <f t="shared" si="396"/>
        <v>0.99999999999999978</v>
      </c>
      <c r="CZ252" s="68">
        <f t="shared" si="397"/>
        <v>2.4859999999999999E-5</v>
      </c>
      <c r="DA252" s="19">
        <f t="shared" si="398"/>
        <v>1.9937279999999998E-5</v>
      </c>
      <c r="DB252" s="19">
        <f t="shared" si="399"/>
        <v>3.5539999999999995E-5</v>
      </c>
      <c r="DC252" s="19">
        <f t="shared" si="400"/>
        <v>4.161548E-5</v>
      </c>
      <c r="DD252" s="19">
        <f t="shared" si="401"/>
        <v>1.3408239999999998E-5</v>
      </c>
      <c r="DE252" s="19">
        <f t="shared" si="402"/>
        <v>1.3408239999999998E-5</v>
      </c>
      <c r="DF252" s="19">
        <f t="shared" si="403"/>
        <v>1.249844E-5</v>
      </c>
      <c r="DG252" s="19">
        <f t="shared" si="404"/>
        <v>1.7185279999999998E-5</v>
      </c>
      <c r="DH252" s="19">
        <f t="shared" si="405"/>
        <v>2.6414959999999998E-5</v>
      </c>
      <c r="DI252" s="19">
        <f t="shared" si="406"/>
        <v>3.9211759999999993E-5</v>
      </c>
      <c r="DJ252" s="19">
        <f t="shared" si="407"/>
        <v>0</v>
      </c>
      <c r="DK252" s="19">
        <f t="shared" si="408"/>
        <v>2.2855119999999999E-5</v>
      </c>
      <c r="DM252" s="68">
        <f t="shared" si="409"/>
        <v>896.76732578239375</v>
      </c>
      <c r="DN252" s="19">
        <f t="shared" si="410"/>
        <v>149.8967364360152</v>
      </c>
      <c r="DO252" s="19">
        <f t="shared" si="411"/>
        <v>201.88036706819662</v>
      </c>
      <c r="DP252" s="19">
        <f t="shared" si="412"/>
        <v>33.15532255343679</v>
      </c>
      <c r="DQ252" s="19">
        <f t="shared" si="413"/>
        <v>515.40068466603998</v>
      </c>
      <c r="DR252" s="19">
        <f t="shared" si="414"/>
        <v>9.6336576573091577</v>
      </c>
      <c r="DS252" s="19">
        <f t="shared" si="415"/>
        <v>308.1685628157577</v>
      </c>
      <c r="DT252" s="19">
        <f t="shared" si="416"/>
        <v>420.57334413469749</v>
      </c>
      <c r="DU252" s="19">
        <f t="shared" si="417"/>
        <v>62.014686015431238</v>
      </c>
      <c r="DV252" s="19">
        <f t="shared" si="418"/>
        <v>37.433805209503632</v>
      </c>
      <c r="DX252" s="19">
        <f t="shared" si="419"/>
        <v>110.46514144359368</v>
      </c>
      <c r="DZ252" s="68">
        <f t="shared" si="420"/>
        <v>2745.3896337823758</v>
      </c>
      <c r="EA252" s="21">
        <f t="shared" si="421"/>
        <v>2.7453896337823758</v>
      </c>
      <c r="EB252" s="92">
        <f t="shared" si="422"/>
        <v>1372</v>
      </c>
    </row>
    <row r="253" spans="1:132" x14ac:dyDescent="0.3">
      <c r="A253" s="19">
        <f>'A. Thermody. result (all suite)'!C209</f>
        <v>1370</v>
      </c>
      <c r="B253" s="19" t="str">
        <f>'A. Thermody. result (all suite)'!A209</f>
        <v>Nephelinite</v>
      </c>
      <c r="C253" s="24">
        <f>'A. Thermody. result (all suite)'!G209</f>
        <v>100</v>
      </c>
      <c r="D253" s="19">
        <f>'A. Thermody. result (all suite)'!D209</f>
        <v>10000</v>
      </c>
      <c r="E253" s="61">
        <f>'A. Thermody. result (all suite)'!I209</f>
        <v>37.97</v>
      </c>
      <c r="F253" s="21">
        <f>'A. Thermody. result (all suite)'!J209</f>
        <v>5.09</v>
      </c>
      <c r="G253" s="21">
        <f>'A. Thermody. result (all suite)'!K209</f>
        <v>12.22</v>
      </c>
      <c r="H253" s="21">
        <f>'A. Thermody. result (all suite)'!L209</f>
        <v>2.35</v>
      </c>
      <c r="I253" s="21">
        <f>'A. Thermody. result (all suite)'!M209</f>
        <v>11.77</v>
      </c>
      <c r="J253" s="21">
        <f>'A. Thermody. result (all suite)'!N209</f>
        <v>0.22</v>
      </c>
      <c r="K253" s="21">
        <f>'A. Thermody. result (all suite)'!O209</f>
        <v>6.56</v>
      </c>
      <c r="L253" s="21">
        <f>'A. Thermody. result (all suite)'!P209</f>
        <v>12.31</v>
      </c>
      <c r="M253" s="21">
        <f>'A. Thermody. result (all suite)'!Q209</f>
        <v>2.79</v>
      </c>
      <c r="N253" s="21">
        <f>'A. Thermody. result (all suite)'!R209</f>
        <v>2.5</v>
      </c>
      <c r="O253" s="21">
        <f>'A. Thermody. result (all suite)'!S209</f>
        <v>1.92</v>
      </c>
      <c r="P253" s="21">
        <f>'A. Thermody. result (all suite)'!T209</f>
        <v>4.3</v>
      </c>
      <c r="Q253" s="21">
        <f t="shared" si="340"/>
        <v>100.00000000000001</v>
      </c>
      <c r="S253" s="19">
        <f t="shared" si="341"/>
        <v>1643</v>
      </c>
      <c r="T253" s="19">
        <f t="shared" si="342"/>
        <v>1</v>
      </c>
      <c r="V253" s="61">
        <f t="shared" si="343"/>
        <v>36.337290000000003</v>
      </c>
      <c r="W253" s="21">
        <f t="shared" si="344"/>
        <v>4.87113</v>
      </c>
      <c r="X253" s="21">
        <f t="shared" si="345"/>
        <v>11.69454</v>
      </c>
      <c r="Y253" s="21">
        <f t="shared" si="346"/>
        <v>2.2489500000000002</v>
      </c>
      <c r="Z253" s="21">
        <f t="shared" si="347"/>
        <v>11.26389</v>
      </c>
      <c r="AA253" s="21">
        <f t="shared" si="348"/>
        <v>0.21054000000000003</v>
      </c>
      <c r="AB253" s="21">
        <f t="shared" si="349"/>
        <v>6.2779199999999991</v>
      </c>
      <c r="AC253" s="21">
        <f t="shared" si="350"/>
        <v>11.780670000000001</v>
      </c>
      <c r="AD253" s="21">
        <f t="shared" si="351"/>
        <v>2.6700300000000001</v>
      </c>
      <c r="AE253" s="21">
        <f t="shared" si="352"/>
        <v>2.3925000000000001</v>
      </c>
      <c r="AF253" s="21">
        <f t="shared" si="353"/>
        <v>1.83744</v>
      </c>
      <c r="AG253" s="21">
        <f t="shared" si="354"/>
        <v>91.58489999999999</v>
      </c>
      <c r="AH253" s="21"/>
      <c r="AI253" s="61">
        <f t="shared" si="355"/>
        <v>39.676071055381406</v>
      </c>
      <c r="AJ253" s="21">
        <f t="shared" si="356"/>
        <v>5.3187042842215257</v>
      </c>
      <c r="AK253" s="21">
        <f t="shared" si="357"/>
        <v>12.769070010449322</v>
      </c>
      <c r="AL253" s="21">
        <f t="shared" si="358"/>
        <v>2.4555903866248698</v>
      </c>
      <c r="AM253" s="21">
        <f t="shared" si="359"/>
        <v>12.298850574712644</v>
      </c>
      <c r="AN253" s="21">
        <f t="shared" si="360"/>
        <v>0.22988505747126442</v>
      </c>
      <c r="AO253" s="21">
        <f t="shared" si="361"/>
        <v>6.8547544409613375</v>
      </c>
      <c r="AP253" s="21">
        <f t="shared" si="362"/>
        <v>12.863113897596657</v>
      </c>
      <c r="AQ253" s="21">
        <f t="shared" si="363"/>
        <v>2.9153605015673985</v>
      </c>
      <c r="AR253" s="21">
        <f t="shared" si="364"/>
        <v>2.6123301985370952</v>
      </c>
      <c r="AS253" s="21">
        <f t="shared" si="365"/>
        <v>2.0062695924764893</v>
      </c>
      <c r="AT253" s="21">
        <f t="shared" si="366"/>
        <v>100</v>
      </c>
      <c r="AU253" s="21"/>
      <c r="AV253" s="21">
        <f>AR253*'[1]diagram lines'!$G$39</f>
        <v>2.1685113822166313</v>
      </c>
      <c r="AW253" s="21">
        <f>AK253*'[1]diagram lines'!$G$40</f>
        <v>6.7582394472723344</v>
      </c>
      <c r="AX253" s="21">
        <f>AQ253*'[1]diagram lines'!$G$38</f>
        <v>2.1627666321727812</v>
      </c>
      <c r="AY253" s="21">
        <f>AP253*'[1]diagram lines'!$G$41</f>
        <v>9.1927225176155289</v>
      </c>
      <c r="AZ253" s="21">
        <f t="shared" si="367"/>
        <v>5.5276907001044933</v>
      </c>
      <c r="BA253" s="21">
        <f t="shared" si="368"/>
        <v>0.49972191521870796</v>
      </c>
      <c r="BB253" s="21">
        <f t="shared" si="369"/>
        <v>1.5603337917400009</v>
      </c>
      <c r="BC253" s="86">
        <f t="shared" si="370"/>
        <v>0.64088851071080977</v>
      </c>
      <c r="BX253" s="61">
        <f t="shared" si="371"/>
        <v>0.63199067909454065</v>
      </c>
      <c r="BY253" s="21">
        <f t="shared" si="372"/>
        <v>6.3720580871306956E-2</v>
      </c>
      <c r="BZ253" s="21">
        <f t="shared" si="373"/>
        <v>0.11985092193016871</v>
      </c>
      <c r="CA253" s="21">
        <f t="shared" si="374"/>
        <v>1.471601227378045E-2</v>
      </c>
      <c r="CB253" s="21">
        <f t="shared" si="375"/>
        <v>0.16381350034794712</v>
      </c>
      <c r="CC253" s="21">
        <f t="shared" si="376"/>
        <v>3.1012122920778123E-3</v>
      </c>
      <c r="CD253" s="21">
        <f t="shared" si="377"/>
        <v>0.16277915632754342</v>
      </c>
      <c r="CE253" s="21">
        <f t="shared" si="378"/>
        <v>0.21950784593437947</v>
      </c>
      <c r="CF253" s="21">
        <f t="shared" si="379"/>
        <v>4.5007259235360544E-2</v>
      </c>
      <c r="CG253" s="21">
        <f t="shared" si="380"/>
        <v>2.6539278131634817E-2</v>
      </c>
      <c r="CH253" s="21">
        <f t="shared" si="381"/>
        <v>1.3526461139604352E-2</v>
      </c>
      <c r="CI253" s="21">
        <f t="shared" si="382"/>
        <v>0.2386237513873474</v>
      </c>
      <c r="CJ253" s="21">
        <f t="shared" si="383"/>
        <v>1.703176658965692</v>
      </c>
      <c r="CL253" s="68">
        <f t="shared" si="384"/>
        <v>0.37106584086135669</v>
      </c>
      <c r="CM253" s="19">
        <f t="shared" si="385"/>
        <v>3.7412784244003967E-2</v>
      </c>
      <c r="CN253" s="19">
        <f t="shared" si="386"/>
        <v>7.0369049093798625E-2</v>
      </c>
      <c r="CO253" s="19">
        <f t="shared" si="387"/>
        <v>8.6403322851530944E-3</v>
      </c>
      <c r="CP253" s="19">
        <f t="shared" si="388"/>
        <v>9.6181156244489668E-2</v>
      </c>
      <c r="CQ253" s="19">
        <f t="shared" si="389"/>
        <v>1.8208400612776843E-3</v>
      </c>
      <c r="CR253" s="19">
        <f t="shared" si="390"/>
        <v>9.5573853405433715E-2</v>
      </c>
      <c r="CS253" s="19">
        <f t="shared" si="391"/>
        <v>0.12888143151731693</v>
      </c>
      <c r="CT253" s="19">
        <f t="shared" si="392"/>
        <v>2.6425479117763759E-2</v>
      </c>
      <c r="CU253" s="19">
        <f t="shared" si="393"/>
        <v>1.5582222778787748E-2</v>
      </c>
      <c r="CV253" s="19">
        <f t="shared" si="394"/>
        <v>7.9419014277818511E-3</v>
      </c>
      <c r="CW253" s="19">
        <f t="shared" si="395"/>
        <v>0.14010510896283609</v>
      </c>
      <c r="CX253" s="19">
        <f t="shared" si="396"/>
        <v>0.99999999999999978</v>
      </c>
      <c r="CZ253" s="68">
        <f t="shared" si="397"/>
        <v>2.4859999999999999E-5</v>
      </c>
      <c r="DA253" s="19">
        <f t="shared" si="398"/>
        <v>1.9922799999999998E-5</v>
      </c>
      <c r="DB253" s="19">
        <f t="shared" si="399"/>
        <v>3.5539999999999995E-5</v>
      </c>
      <c r="DC253" s="19">
        <f t="shared" si="400"/>
        <v>4.1597299999999996E-5</v>
      </c>
      <c r="DD253" s="19">
        <f t="shared" si="401"/>
        <v>1.3402399999999997E-5</v>
      </c>
      <c r="DE253" s="19">
        <f t="shared" si="402"/>
        <v>1.3402399999999997E-5</v>
      </c>
      <c r="DF253" s="19">
        <f t="shared" si="403"/>
        <v>1.24919E-5</v>
      </c>
      <c r="DG253" s="19">
        <f t="shared" si="404"/>
        <v>1.71778E-5</v>
      </c>
      <c r="DH253" s="19">
        <f t="shared" si="405"/>
        <v>2.6399599999999997E-5</v>
      </c>
      <c r="DI253" s="19">
        <f t="shared" si="406"/>
        <v>3.9187599999999991E-5</v>
      </c>
      <c r="DJ253" s="19">
        <f t="shared" si="407"/>
        <v>0</v>
      </c>
      <c r="DK253" s="19">
        <f t="shared" si="408"/>
        <v>2.28362E-5</v>
      </c>
      <c r="DM253" s="68">
        <f t="shared" si="409"/>
        <v>896.76732578239375</v>
      </c>
      <c r="DN253" s="19">
        <f t="shared" si="410"/>
        <v>150.00568220385875</v>
      </c>
      <c r="DO253" s="19">
        <f t="shared" si="411"/>
        <v>201.88036706819662</v>
      </c>
      <c r="DP253" s="19">
        <f t="shared" si="412"/>
        <v>33.169813007481203</v>
      </c>
      <c r="DQ253" s="19">
        <f t="shared" si="413"/>
        <v>515.62526683031274</v>
      </c>
      <c r="DR253" s="19">
        <f t="shared" si="414"/>
        <v>9.6378554547722004</v>
      </c>
      <c r="DS253" s="19">
        <f t="shared" si="415"/>
        <v>308.32990115506675</v>
      </c>
      <c r="DT253" s="19">
        <f t="shared" si="416"/>
        <v>420.75648100985768</v>
      </c>
      <c r="DU253" s="19">
        <f t="shared" si="417"/>
        <v>62.050767833988985</v>
      </c>
      <c r="DV253" s="19">
        <f t="shared" si="418"/>
        <v>37.45688395721622</v>
      </c>
      <c r="DX253" s="19">
        <f t="shared" si="419"/>
        <v>110.55666282088555</v>
      </c>
      <c r="DZ253" s="68">
        <f t="shared" si="420"/>
        <v>2746.2370071240312</v>
      </c>
      <c r="EA253" s="21">
        <f t="shared" si="421"/>
        <v>2.746237007124031</v>
      </c>
      <c r="EB253" s="92">
        <f t="shared" si="422"/>
        <v>1370</v>
      </c>
    </row>
    <row r="254" spans="1:132" x14ac:dyDescent="0.3">
      <c r="A254" s="19">
        <f>'A. Thermody. result (all suite)'!C210</f>
        <v>1368</v>
      </c>
      <c r="B254" s="19" t="str">
        <f>'A. Thermody. result (all suite)'!A210</f>
        <v>Nephelinite</v>
      </c>
      <c r="C254" s="24">
        <f>'A. Thermody. result (all suite)'!G210</f>
        <v>100</v>
      </c>
      <c r="D254" s="19">
        <f>'A. Thermody. result (all suite)'!D210</f>
        <v>10000</v>
      </c>
      <c r="E254" s="61">
        <f>'A. Thermody. result (all suite)'!I210</f>
        <v>37.97</v>
      </c>
      <c r="F254" s="21">
        <f>'A. Thermody. result (all suite)'!J210</f>
        <v>5.09</v>
      </c>
      <c r="G254" s="21">
        <f>'A. Thermody. result (all suite)'!K210</f>
        <v>12.22</v>
      </c>
      <c r="H254" s="21">
        <f>'A. Thermody. result (all suite)'!L210</f>
        <v>2.35</v>
      </c>
      <c r="I254" s="21">
        <f>'A. Thermody. result (all suite)'!M210</f>
        <v>11.77</v>
      </c>
      <c r="J254" s="21">
        <f>'A. Thermody. result (all suite)'!N210</f>
        <v>0.22</v>
      </c>
      <c r="K254" s="21">
        <f>'A. Thermody. result (all suite)'!O210</f>
        <v>6.56</v>
      </c>
      <c r="L254" s="21">
        <f>'A. Thermody. result (all suite)'!P210</f>
        <v>12.31</v>
      </c>
      <c r="M254" s="21">
        <f>'A. Thermody. result (all suite)'!Q210</f>
        <v>2.79</v>
      </c>
      <c r="N254" s="21">
        <f>'A. Thermody. result (all suite)'!R210</f>
        <v>2.5</v>
      </c>
      <c r="O254" s="21">
        <f>'A. Thermody. result (all suite)'!S210</f>
        <v>1.92</v>
      </c>
      <c r="P254" s="21">
        <f>'A. Thermody. result (all suite)'!T210</f>
        <v>4.3</v>
      </c>
      <c r="Q254" s="21">
        <f t="shared" si="340"/>
        <v>100.00000000000001</v>
      </c>
      <c r="S254" s="19">
        <f t="shared" si="341"/>
        <v>1641</v>
      </c>
      <c r="T254" s="19">
        <f t="shared" si="342"/>
        <v>1</v>
      </c>
      <c r="V254" s="61">
        <f t="shared" si="343"/>
        <v>36.337290000000003</v>
      </c>
      <c r="W254" s="21">
        <f t="shared" si="344"/>
        <v>4.87113</v>
      </c>
      <c r="X254" s="21">
        <f t="shared" si="345"/>
        <v>11.69454</v>
      </c>
      <c r="Y254" s="21">
        <f t="shared" si="346"/>
        <v>2.2489500000000002</v>
      </c>
      <c r="Z254" s="21">
        <f t="shared" si="347"/>
        <v>11.26389</v>
      </c>
      <c r="AA254" s="21">
        <f t="shared" si="348"/>
        <v>0.21054000000000003</v>
      </c>
      <c r="AB254" s="21">
        <f t="shared" si="349"/>
        <v>6.2779199999999991</v>
      </c>
      <c r="AC254" s="21">
        <f t="shared" si="350"/>
        <v>11.780670000000001</v>
      </c>
      <c r="AD254" s="21">
        <f t="shared" si="351"/>
        <v>2.6700300000000001</v>
      </c>
      <c r="AE254" s="21">
        <f t="shared" si="352"/>
        <v>2.3925000000000001</v>
      </c>
      <c r="AF254" s="21">
        <f t="shared" si="353"/>
        <v>1.83744</v>
      </c>
      <c r="AG254" s="21">
        <f t="shared" si="354"/>
        <v>91.58489999999999</v>
      </c>
      <c r="AH254" s="21"/>
      <c r="AI254" s="61">
        <f t="shared" si="355"/>
        <v>39.676071055381406</v>
      </c>
      <c r="AJ254" s="21">
        <f t="shared" si="356"/>
        <v>5.3187042842215257</v>
      </c>
      <c r="AK254" s="21">
        <f t="shared" si="357"/>
        <v>12.769070010449322</v>
      </c>
      <c r="AL254" s="21">
        <f t="shared" si="358"/>
        <v>2.4555903866248698</v>
      </c>
      <c r="AM254" s="21">
        <f t="shared" si="359"/>
        <v>12.298850574712644</v>
      </c>
      <c r="AN254" s="21">
        <f t="shared" si="360"/>
        <v>0.22988505747126442</v>
      </c>
      <c r="AO254" s="21">
        <f t="shared" si="361"/>
        <v>6.8547544409613375</v>
      </c>
      <c r="AP254" s="21">
        <f t="shared" si="362"/>
        <v>12.863113897596657</v>
      </c>
      <c r="AQ254" s="21">
        <f t="shared" si="363"/>
        <v>2.9153605015673985</v>
      </c>
      <c r="AR254" s="21">
        <f t="shared" si="364"/>
        <v>2.6123301985370952</v>
      </c>
      <c r="AS254" s="21">
        <f t="shared" si="365"/>
        <v>2.0062695924764893</v>
      </c>
      <c r="AT254" s="21">
        <f t="shared" si="366"/>
        <v>100</v>
      </c>
      <c r="AU254" s="21"/>
      <c r="AV254" s="21">
        <f>AR254*'[1]diagram lines'!$G$39</f>
        <v>2.1685113822166313</v>
      </c>
      <c r="AW254" s="21">
        <f>AK254*'[1]diagram lines'!$G$40</f>
        <v>6.7582394472723344</v>
      </c>
      <c r="AX254" s="21">
        <f>AQ254*'[1]diagram lines'!$G$38</f>
        <v>2.1627666321727812</v>
      </c>
      <c r="AY254" s="21">
        <f>AP254*'[1]diagram lines'!$G$41</f>
        <v>9.1927225176155289</v>
      </c>
      <c r="AZ254" s="21">
        <f t="shared" si="367"/>
        <v>5.5276907001044933</v>
      </c>
      <c r="BA254" s="21">
        <f t="shared" si="368"/>
        <v>0.49972191521870796</v>
      </c>
      <c r="BB254" s="21">
        <f t="shared" si="369"/>
        <v>1.5603337917400009</v>
      </c>
      <c r="BC254" s="86">
        <f t="shared" si="370"/>
        <v>0.64088851071080977</v>
      </c>
      <c r="BX254" s="61">
        <f t="shared" si="371"/>
        <v>0.63199067909454065</v>
      </c>
      <c r="BY254" s="21">
        <f t="shared" si="372"/>
        <v>6.3720580871306956E-2</v>
      </c>
      <c r="BZ254" s="21">
        <f t="shared" si="373"/>
        <v>0.11985092193016871</v>
      </c>
      <c r="CA254" s="21">
        <f t="shared" si="374"/>
        <v>1.471601227378045E-2</v>
      </c>
      <c r="CB254" s="21">
        <f t="shared" si="375"/>
        <v>0.16381350034794712</v>
      </c>
      <c r="CC254" s="21">
        <f t="shared" si="376"/>
        <v>3.1012122920778123E-3</v>
      </c>
      <c r="CD254" s="21">
        <f t="shared" si="377"/>
        <v>0.16277915632754342</v>
      </c>
      <c r="CE254" s="21">
        <f t="shared" si="378"/>
        <v>0.21950784593437947</v>
      </c>
      <c r="CF254" s="21">
        <f t="shared" si="379"/>
        <v>4.5007259235360544E-2</v>
      </c>
      <c r="CG254" s="21">
        <f t="shared" si="380"/>
        <v>2.6539278131634817E-2</v>
      </c>
      <c r="CH254" s="21">
        <f t="shared" si="381"/>
        <v>1.3526461139604352E-2</v>
      </c>
      <c r="CI254" s="21">
        <f t="shared" si="382"/>
        <v>0.2386237513873474</v>
      </c>
      <c r="CJ254" s="21">
        <f t="shared" si="383"/>
        <v>1.703176658965692</v>
      </c>
      <c r="CL254" s="68">
        <f t="shared" si="384"/>
        <v>0.37106584086135669</v>
      </c>
      <c r="CM254" s="19">
        <f t="shared" si="385"/>
        <v>3.7412784244003967E-2</v>
      </c>
      <c r="CN254" s="19">
        <f t="shared" si="386"/>
        <v>7.0369049093798625E-2</v>
      </c>
      <c r="CO254" s="19">
        <f t="shared" si="387"/>
        <v>8.6403322851530944E-3</v>
      </c>
      <c r="CP254" s="19">
        <f t="shared" si="388"/>
        <v>9.6181156244489668E-2</v>
      </c>
      <c r="CQ254" s="19">
        <f t="shared" si="389"/>
        <v>1.8208400612776843E-3</v>
      </c>
      <c r="CR254" s="19">
        <f t="shared" si="390"/>
        <v>9.5573853405433715E-2</v>
      </c>
      <c r="CS254" s="19">
        <f t="shared" si="391"/>
        <v>0.12888143151731693</v>
      </c>
      <c r="CT254" s="19">
        <f t="shared" si="392"/>
        <v>2.6425479117763759E-2</v>
      </c>
      <c r="CU254" s="19">
        <f t="shared" si="393"/>
        <v>1.5582222778787748E-2</v>
      </c>
      <c r="CV254" s="19">
        <f t="shared" si="394"/>
        <v>7.9419014277818511E-3</v>
      </c>
      <c r="CW254" s="19">
        <f t="shared" si="395"/>
        <v>0.14010510896283609</v>
      </c>
      <c r="CX254" s="19">
        <f t="shared" si="396"/>
        <v>0.99999999999999978</v>
      </c>
      <c r="CZ254" s="68">
        <f t="shared" si="397"/>
        <v>2.4859999999999999E-5</v>
      </c>
      <c r="DA254" s="19">
        <f t="shared" si="398"/>
        <v>1.9908319999999998E-5</v>
      </c>
      <c r="DB254" s="19">
        <f t="shared" si="399"/>
        <v>3.5539999999999995E-5</v>
      </c>
      <c r="DC254" s="19">
        <f t="shared" si="400"/>
        <v>4.1579119999999998E-5</v>
      </c>
      <c r="DD254" s="19">
        <f t="shared" si="401"/>
        <v>1.3396559999999999E-5</v>
      </c>
      <c r="DE254" s="19">
        <f t="shared" si="402"/>
        <v>1.3396559999999999E-5</v>
      </c>
      <c r="DF254" s="19">
        <f t="shared" si="403"/>
        <v>1.248536E-5</v>
      </c>
      <c r="DG254" s="19">
        <f t="shared" si="404"/>
        <v>1.7170319999999999E-5</v>
      </c>
      <c r="DH254" s="19">
        <f t="shared" si="405"/>
        <v>2.6384239999999997E-5</v>
      </c>
      <c r="DI254" s="19">
        <f t="shared" si="406"/>
        <v>3.9163439999999994E-5</v>
      </c>
      <c r="DJ254" s="19">
        <f t="shared" si="407"/>
        <v>0</v>
      </c>
      <c r="DK254" s="19">
        <f t="shared" si="408"/>
        <v>2.2817279999999998E-5</v>
      </c>
      <c r="DM254" s="68">
        <f t="shared" si="409"/>
        <v>896.76732578239375</v>
      </c>
      <c r="DN254" s="19">
        <f t="shared" si="410"/>
        <v>150.11478645164621</v>
      </c>
      <c r="DO254" s="19">
        <f t="shared" si="411"/>
        <v>201.88036706819662</v>
      </c>
      <c r="DP254" s="19">
        <f t="shared" si="412"/>
        <v>33.184316133099919</v>
      </c>
      <c r="DQ254" s="19">
        <f t="shared" si="413"/>
        <v>515.85004480005193</v>
      </c>
      <c r="DR254" s="19">
        <f t="shared" si="414"/>
        <v>9.6420569121505011</v>
      </c>
      <c r="DS254" s="19">
        <f t="shared" si="415"/>
        <v>308.49140851677316</v>
      </c>
      <c r="DT254" s="19">
        <f t="shared" si="416"/>
        <v>420.93977744684628</v>
      </c>
      <c r="DU254" s="19">
        <f t="shared" si="417"/>
        <v>62.086891663742279</v>
      </c>
      <c r="DV254" s="19">
        <f t="shared" si="418"/>
        <v>37.479991179574782</v>
      </c>
      <c r="DX254" s="19">
        <f t="shared" si="419"/>
        <v>110.64833597651896</v>
      </c>
      <c r="DZ254" s="68">
        <f t="shared" si="420"/>
        <v>2747.0853019309943</v>
      </c>
      <c r="EA254" s="21">
        <f t="shared" si="421"/>
        <v>2.7470853019309942</v>
      </c>
      <c r="EB254" s="92">
        <f t="shared" si="422"/>
        <v>1368</v>
      </c>
    </row>
    <row r="255" spans="1:132" x14ac:dyDescent="0.3">
      <c r="A255" s="19">
        <f>'A. Thermody. result (all suite)'!C211</f>
        <v>1366</v>
      </c>
      <c r="B255" s="19" t="str">
        <f>'A. Thermody. result (all suite)'!A211</f>
        <v>Nephelinite</v>
      </c>
      <c r="C255" s="24">
        <f>'A. Thermody. result (all suite)'!G211</f>
        <v>100</v>
      </c>
      <c r="D255" s="19">
        <f>'A. Thermody. result (all suite)'!D211</f>
        <v>10000</v>
      </c>
      <c r="E255" s="61">
        <f>'A. Thermody. result (all suite)'!I211</f>
        <v>37.97</v>
      </c>
      <c r="F255" s="21">
        <f>'A. Thermody. result (all suite)'!J211</f>
        <v>5.09</v>
      </c>
      <c r="G255" s="21">
        <f>'A. Thermody. result (all suite)'!K211</f>
        <v>12.22</v>
      </c>
      <c r="H255" s="21">
        <f>'A. Thermody. result (all suite)'!L211</f>
        <v>2.35</v>
      </c>
      <c r="I255" s="21">
        <f>'A. Thermody. result (all suite)'!M211</f>
        <v>11.77</v>
      </c>
      <c r="J255" s="21">
        <f>'A. Thermody. result (all suite)'!N211</f>
        <v>0.22</v>
      </c>
      <c r="K255" s="21">
        <f>'A. Thermody. result (all suite)'!O211</f>
        <v>6.56</v>
      </c>
      <c r="L255" s="21">
        <f>'A. Thermody. result (all suite)'!P211</f>
        <v>12.31</v>
      </c>
      <c r="M255" s="21">
        <f>'A. Thermody. result (all suite)'!Q211</f>
        <v>2.79</v>
      </c>
      <c r="N255" s="21">
        <f>'A. Thermody. result (all suite)'!R211</f>
        <v>2.5</v>
      </c>
      <c r="O255" s="21">
        <f>'A. Thermody. result (all suite)'!S211</f>
        <v>1.92</v>
      </c>
      <c r="P255" s="21">
        <f>'A. Thermody. result (all suite)'!T211</f>
        <v>4.3</v>
      </c>
      <c r="Q255" s="21">
        <f t="shared" si="340"/>
        <v>100.00000000000001</v>
      </c>
      <c r="S255" s="19">
        <f t="shared" si="341"/>
        <v>1639</v>
      </c>
      <c r="T255" s="19">
        <f t="shared" si="342"/>
        <v>1</v>
      </c>
      <c r="V255" s="61">
        <f t="shared" si="343"/>
        <v>36.337290000000003</v>
      </c>
      <c r="W255" s="21">
        <f t="shared" si="344"/>
        <v>4.87113</v>
      </c>
      <c r="X255" s="21">
        <f t="shared" si="345"/>
        <v>11.69454</v>
      </c>
      <c r="Y255" s="21">
        <f t="shared" si="346"/>
        <v>2.2489500000000002</v>
      </c>
      <c r="Z255" s="21">
        <f t="shared" si="347"/>
        <v>11.26389</v>
      </c>
      <c r="AA255" s="21">
        <f t="shared" si="348"/>
        <v>0.21054000000000003</v>
      </c>
      <c r="AB255" s="21">
        <f t="shared" si="349"/>
        <v>6.2779199999999991</v>
      </c>
      <c r="AC255" s="21">
        <f t="shared" si="350"/>
        <v>11.780670000000001</v>
      </c>
      <c r="AD255" s="21">
        <f t="shared" si="351"/>
        <v>2.6700300000000001</v>
      </c>
      <c r="AE255" s="21">
        <f t="shared" si="352"/>
        <v>2.3925000000000001</v>
      </c>
      <c r="AF255" s="21">
        <f t="shared" si="353"/>
        <v>1.83744</v>
      </c>
      <c r="AG255" s="21">
        <f t="shared" si="354"/>
        <v>91.58489999999999</v>
      </c>
      <c r="AH255" s="21"/>
      <c r="AI255" s="61">
        <f t="shared" si="355"/>
        <v>39.676071055381406</v>
      </c>
      <c r="AJ255" s="21">
        <f t="shared" si="356"/>
        <v>5.3187042842215257</v>
      </c>
      <c r="AK255" s="21">
        <f t="shared" si="357"/>
        <v>12.769070010449322</v>
      </c>
      <c r="AL255" s="21">
        <f t="shared" si="358"/>
        <v>2.4555903866248698</v>
      </c>
      <c r="AM255" s="21">
        <f t="shared" si="359"/>
        <v>12.298850574712644</v>
      </c>
      <c r="AN255" s="21">
        <f t="shared" si="360"/>
        <v>0.22988505747126442</v>
      </c>
      <c r="AO255" s="21">
        <f t="shared" si="361"/>
        <v>6.8547544409613375</v>
      </c>
      <c r="AP255" s="21">
        <f t="shared" si="362"/>
        <v>12.863113897596657</v>
      </c>
      <c r="AQ255" s="21">
        <f t="shared" si="363"/>
        <v>2.9153605015673985</v>
      </c>
      <c r="AR255" s="21">
        <f t="shared" si="364"/>
        <v>2.6123301985370952</v>
      </c>
      <c r="AS255" s="21">
        <f t="shared" si="365"/>
        <v>2.0062695924764893</v>
      </c>
      <c r="AT255" s="21">
        <f t="shared" si="366"/>
        <v>100</v>
      </c>
      <c r="AU255" s="21"/>
      <c r="AV255" s="21">
        <f>AR255*'[1]diagram lines'!$G$39</f>
        <v>2.1685113822166313</v>
      </c>
      <c r="AW255" s="21">
        <f>AK255*'[1]diagram lines'!$G$40</f>
        <v>6.7582394472723344</v>
      </c>
      <c r="AX255" s="21">
        <f>AQ255*'[1]diagram lines'!$G$38</f>
        <v>2.1627666321727812</v>
      </c>
      <c r="AY255" s="21">
        <f>AP255*'[1]diagram lines'!$G$41</f>
        <v>9.1927225176155289</v>
      </c>
      <c r="AZ255" s="21">
        <f t="shared" si="367"/>
        <v>5.5276907001044933</v>
      </c>
      <c r="BA255" s="21">
        <f t="shared" si="368"/>
        <v>0.49972191521870796</v>
      </c>
      <c r="BB255" s="21">
        <f t="shared" si="369"/>
        <v>1.5603337917400009</v>
      </c>
      <c r="BC255" s="86">
        <f t="shared" si="370"/>
        <v>0.64088851071080977</v>
      </c>
      <c r="BX255" s="61">
        <f t="shared" si="371"/>
        <v>0.63199067909454065</v>
      </c>
      <c r="BY255" s="21">
        <f t="shared" si="372"/>
        <v>6.3720580871306956E-2</v>
      </c>
      <c r="BZ255" s="21">
        <f t="shared" si="373"/>
        <v>0.11985092193016871</v>
      </c>
      <c r="CA255" s="21">
        <f t="shared" si="374"/>
        <v>1.471601227378045E-2</v>
      </c>
      <c r="CB255" s="21">
        <f t="shared" si="375"/>
        <v>0.16381350034794712</v>
      </c>
      <c r="CC255" s="21">
        <f t="shared" si="376"/>
        <v>3.1012122920778123E-3</v>
      </c>
      <c r="CD255" s="21">
        <f t="shared" si="377"/>
        <v>0.16277915632754342</v>
      </c>
      <c r="CE255" s="21">
        <f t="shared" si="378"/>
        <v>0.21950784593437947</v>
      </c>
      <c r="CF255" s="21">
        <f t="shared" si="379"/>
        <v>4.5007259235360544E-2</v>
      </c>
      <c r="CG255" s="21">
        <f t="shared" si="380"/>
        <v>2.6539278131634817E-2</v>
      </c>
      <c r="CH255" s="21">
        <f t="shared" si="381"/>
        <v>1.3526461139604352E-2</v>
      </c>
      <c r="CI255" s="21">
        <f t="shared" si="382"/>
        <v>0.2386237513873474</v>
      </c>
      <c r="CJ255" s="21">
        <f t="shared" si="383"/>
        <v>1.703176658965692</v>
      </c>
      <c r="CL255" s="68">
        <f t="shared" si="384"/>
        <v>0.37106584086135669</v>
      </c>
      <c r="CM255" s="19">
        <f t="shared" si="385"/>
        <v>3.7412784244003967E-2</v>
      </c>
      <c r="CN255" s="19">
        <f t="shared" si="386"/>
        <v>7.0369049093798625E-2</v>
      </c>
      <c r="CO255" s="19">
        <f t="shared" si="387"/>
        <v>8.6403322851530944E-3</v>
      </c>
      <c r="CP255" s="19">
        <f t="shared" si="388"/>
        <v>9.6181156244489668E-2</v>
      </c>
      <c r="CQ255" s="19">
        <f t="shared" si="389"/>
        <v>1.8208400612776843E-3</v>
      </c>
      <c r="CR255" s="19">
        <f t="shared" si="390"/>
        <v>9.5573853405433715E-2</v>
      </c>
      <c r="CS255" s="19">
        <f t="shared" si="391"/>
        <v>0.12888143151731693</v>
      </c>
      <c r="CT255" s="19">
        <f t="shared" si="392"/>
        <v>2.6425479117763759E-2</v>
      </c>
      <c r="CU255" s="19">
        <f t="shared" si="393"/>
        <v>1.5582222778787748E-2</v>
      </c>
      <c r="CV255" s="19">
        <f t="shared" si="394"/>
        <v>7.9419014277818511E-3</v>
      </c>
      <c r="CW255" s="19">
        <f t="shared" si="395"/>
        <v>0.14010510896283609</v>
      </c>
      <c r="CX255" s="19">
        <f t="shared" si="396"/>
        <v>0.99999999999999978</v>
      </c>
      <c r="CZ255" s="68">
        <f t="shared" si="397"/>
        <v>2.4859999999999999E-5</v>
      </c>
      <c r="DA255" s="19">
        <f t="shared" si="398"/>
        <v>1.9893839999999995E-5</v>
      </c>
      <c r="DB255" s="19">
        <f t="shared" si="399"/>
        <v>3.5539999999999995E-5</v>
      </c>
      <c r="DC255" s="19">
        <f t="shared" si="400"/>
        <v>4.156094E-5</v>
      </c>
      <c r="DD255" s="19">
        <f t="shared" si="401"/>
        <v>1.3390719999999998E-5</v>
      </c>
      <c r="DE255" s="19">
        <f t="shared" si="402"/>
        <v>1.3390719999999998E-5</v>
      </c>
      <c r="DF255" s="19">
        <f t="shared" si="403"/>
        <v>1.247882E-5</v>
      </c>
      <c r="DG255" s="19">
        <f t="shared" si="404"/>
        <v>1.7162839999999997E-5</v>
      </c>
      <c r="DH255" s="19">
        <f t="shared" si="405"/>
        <v>2.6368879999999996E-5</v>
      </c>
      <c r="DI255" s="19">
        <f t="shared" si="406"/>
        <v>3.9139279999999992E-5</v>
      </c>
      <c r="DJ255" s="19">
        <f t="shared" si="407"/>
        <v>0</v>
      </c>
      <c r="DK255" s="19">
        <f t="shared" si="408"/>
        <v>2.2798359999999999E-5</v>
      </c>
      <c r="DM255" s="68">
        <f t="shared" si="409"/>
        <v>896.76732578239375</v>
      </c>
      <c r="DN255" s="19">
        <f t="shared" si="410"/>
        <v>150.22404952543286</v>
      </c>
      <c r="DO255" s="19">
        <f t="shared" si="411"/>
        <v>201.88036706819662</v>
      </c>
      <c r="DP255" s="19">
        <f t="shared" si="412"/>
        <v>33.198831946921736</v>
      </c>
      <c r="DQ255" s="19">
        <f t="shared" si="413"/>
        <v>516.07501883144323</v>
      </c>
      <c r="DR255" s="19">
        <f t="shared" si="414"/>
        <v>9.6462620342325831</v>
      </c>
      <c r="DS255" s="19">
        <f t="shared" si="415"/>
        <v>308.65308516662463</v>
      </c>
      <c r="DT255" s="19">
        <f t="shared" si="416"/>
        <v>421.12323365428648</v>
      </c>
      <c r="DU255" s="19">
        <f t="shared" si="417"/>
        <v>62.123057578106298</v>
      </c>
      <c r="DV255" s="19">
        <f t="shared" si="418"/>
        <v>37.503126929310049</v>
      </c>
      <c r="DX255" s="19">
        <f t="shared" si="419"/>
        <v>110.74016128836929</v>
      </c>
      <c r="DZ255" s="68">
        <f t="shared" si="420"/>
        <v>2747.9345198053179</v>
      </c>
      <c r="EA255" s="21">
        <f t="shared" si="421"/>
        <v>2.7479345198053178</v>
      </c>
      <c r="EB255" s="92">
        <f t="shared" si="422"/>
        <v>1366</v>
      </c>
    </row>
    <row r="256" spans="1:132" x14ac:dyDescent="0.3">
      <c r="A256" s="19">
        <f>'A. Thermody. result (all suite)'!C212</f>
        <v>1364</v>
      </c>
      <c r="B256" s="19" t="str">
        <f>'A. Thermody. result (all suite)'!A212</f>
        <v>Nephelinite</v>
      </c>
      <c r="C256" s="24">
        <f>'A. Thermody. result (all suite)'!G212</f>
        <v>100</v>
      </c>
      <c r="D256" s="19">
        <f>'A. Thermody. result (all suite)'!D212</f>
        <v>10000</v>
      </c>
      <c r="E256" s="61">
        <f>'A. Thermody. result (all suite)'!I212</f>
        <v>37.97</v>
      </c>
      <c r="F256" s="21">
        <f>'A. Thermody. result (all suite)'!J212</f>
        <v>5.09</v>
      </c>
      <c r="G256" s="21">
        <f>'A. Thermody. result (all suite)'!K212</f>
        <v>12.22</v>
      </c>
      <c r="H256" s="21">
        <f>'A. Thermody. result (all suite)'!L212</f>
        <v>2.35</v>
      </c>
      <c r="I256" s="21">
        <f>'A. Thermody. result (all suite)'!M212</f>
        <v>11.77</v>
      </c>
      <c r="J256" s="21">
        <f>'A. Thermody. result (all suite)'!N212</f>
        <v>0.22</v>
      </c>
      <c r="K256" s="21">
        <f>'A. Thermody. result (all suite)'!O212</f>
        <v>6.56</v>
      </c>
      <c r="L256" s="21">
        <f>'A. Thermody. result (all suite)'!P212</f>
        <v>12.31</v>
      </c>
      <c r="M256" s="21">
        <f>'A. Thermody. result (all suite)'!Q212</f>
        <v>2.79</v>
      </c>
      <c r="N256" s="21">
        <f>'A. Thermody. result (all suite)'!R212</f>
        <v>2.5</v>
      </c>
      <c r="O256" s="21">
        <f>'A. Thermody. result (all suite)'!S212</f>
        <v>1.92</v>
      </c>
      <c r="P256" s="21">
        <f>'A. Thermody. result (all suite)'!T212</f>
        <v>4.3</v>
      </c>
      <c r="Q256" s="21">
        <f t="shared" si="340"/>
        <v>100.00000000000001</v>
      </c>
      <c r="S256" s="19">
        <f t="shared" si="341"/>
        <v>1637</v>
      </c>
      <c r="T256" s="19">
        <f t="shared" si="342"/>
        <v>1</v>
      </c>
      <c r="V256" s="61">
        <f t="shared" si="343"/>
        <v>36.337290000000003</v>
      </c>
      <c r="W256" s="21">
        <f t="shared" si="344"/>
        <v>4.87113</v>
      </c>
      <c r="X256" s="21">
        <f t="shared" si="345"/>
        <v>11.69454</v>
      </c>
      <c r="Y256" s="21">
        <f t="shared" si="346"/>
        <v>2.2489500000000002</v>
      </c>
      <c r="Z256" s="21">
        <f t="shared" si="347"/>
        <v>11.26389</v>
      </c>
      <c r="AA256" s="21">
        <f t="shared" si="348"/>
        <v>0.21054000000000003</v>
      </c>
      <c r="AB256" s="21">
        <f t="shared" si="349"/>
        <v>6.2779199999999991</v>
      </c>
      <c r="AC256" s="21">
        <f t="shared" si="350"/>
        <v>11.780670000000001</v>
      </c>
      <c r="AD256" s="21">
        <f t="shared" si="351"/>
        <v>2.6700300000000001</v>
      </c>
      <c r="AE256" s="21">
        <f t="shared" si="352"/>
        <v>2.3925000000000001</v>
      </c>
      <c r="AF256" s="21">
        <f t="shared" si="353"/>
        <v>1.83744</v>
      </c>
      <c r="AG256" s="21">
        <f t="shared" si="354"/>
        <v>91.58489999999999</v>
      </c>
      <c r="AH256" s="21"/>
      <c r="AI256" s="61">
        <f t="shared" si="355"/>
        <v>39.676071055381406</v>
      </c>
      <c r="AJ256" s="21">
        <f t="shared" si="356"/>
        <v>5.3187042842215257</v>
      </c>
      <c r="AK256" s="21">
        <f t="shared" si="357"/>
        <v>12.769070010449322</v>
      </c>
      <c r="AL256" s="21">
        <f t="shared" si="358"/>
        <v>2.4555903866248698</v>
      </c>
      <c r="AM256" s="21">
        <f t="shared" si="359"/>
        <v>12.298850574712644</v>
      </c>
      <c r="AN256" s="21">
        <f t="shared" si="360"/>
        <v>0.22988505747126442</v>
      </c>
      <c r="AO256" s="21">
        <f t="shared" si="361"/>
        <v>6.8547544409613375</v>
      </c>
      <c r="AP256" s="21">
        <f t="shared" si="362"/>
        <v>12.863113897596657</v>
      </c>
      <c r="AQ256" s="21">
        <f t="shared" si="363"/>
        <v>2.9153605015673985</v>
      </c>
      <c r="AR256" s="21">
        <f t="shared" si="364"/>
        <v>2.6123301985370952</v>
      </c>
      <c r="AS256" s="21">
        <f t="shared" si="365"/>
        <v>2.0062695924764893</v>
      </c>
      <c r="AT256" s="21">
        <f t="shared" si="366"/>
        <v>100</v>
      </c>
      <c r="AU256" s="21"/>
      <c r="AV256" s="21">
        <f>AR256*'[1]diagram lines'!$G$39</f>
        <v>2.1685113822166313</v>
      </c>
      <c r="AW256" s="21">
        <f>AK256*'[1]diagram lines'!$G$40</f>
        <v>6.7582394472723344</v>
      </c>
      <c r="AX256" s="21">
        <f>AQ256*'[1]diagram lines'!$G$38</f>
        <v>2.1627666321727812</v>
      </c>
      <c r="AY256" s="21">
        <f>AP256*'[1]diagram lines'!$G$41</f>
        <v>9.1927225176155289</v>
      </c>
      <c r="AZ256" s="21">
        <f t="shared" si="367"/>
        <v>5.5276907001044933</v>
      </c>
      <c r="BA256" s="21">
        <f t="shared" si="368"/>
        <v>0.49972191521870796</v>
      </c>
      <c r="BB256" s="21">
        <f t="shared" si="369"/>
        <v>1.5603337917400009</v>
      </c>
      <c r="BC256" s="86">
        <f t="shared" si="370"/>
        <v>0.64088851071080977</v>
      </c>
      <c r="BX256" s="61">
        <f t="shared" si="371"/>
        <v>0.63199067909454065</v>
      </c>
      <c r="BY256" s="21">
        <f t="shared" si="372"/>
        <v>6.3720580871306956E-2</v>
      </c>
      <c r="BZ256" s="21">
        <f t="shared" si="373"/>
        <v>0.11985092193016871</v>
      </c>
      <c r="CA256" s="21">
        <f t="shared" si="374"/>
        <v>1.471601227378045E-2</v>
      </c>
      <c r="CB256" s="21">
        <f t="shared" si="375"/>
        <v>0.16381350034794712</v>
      </c>
      <c r="CC256" s="21">
        <f t="shared" si="376"/>
        <v>3.1012122920778123E-3</v>
      </c>
      <c r="CD256" s="21">
        <f t="shared" si="377"/>
        <v>0.16277915632754342</v>
      </c>
      <c r="CE256" s="21">
        <f t="shared" si="378"/>
        <v>0.21950784593437947</v>
      </c>
      <c r="CF256" s="21">
        <f t="shared" si="379"/>
        <v>4.5007259235360544E-2</v>
      </c>
      <c r="CG256" s="21">
        <f t="shared" si="380"/>
        <v>2.6539278131634817E-2</v>
      </c>
      <c r="CH256" s="21">
        <f t="shared" si="381"/>
        <v>1.3526461139604352E-2</v>
      </c>
      <c r="CI256" s="21">
        <f t="shared" si="382"/>
        <v>0.2386237513873474</v>
      </c>
      <c r="CJ256" s="21">
        <f t="shared" si="383"/>
        <v>1.703176658965692</v>
      </c>
      <c r="CL256" s="68">
        <f t="shared" si="384"/>
        <v>0.37106584086135669</v>
      </c>
      <c r="CM256" s="19">
        <f t="shared" si="385"/>
        <v>3.7412784244003967E-2</v>
      </c>
      <c r="CN256" s="19">
        <f t="shared" si="386"/>
        <v>7.0369049093798625E-2</v>
      </c>
      <c r="CO256" s="19">
        <f t="shared" si="387"/>
        <v>8.6403322851530944E-3</v>
      </c>
      <c r="CP256" s="19">
        <f t="shared" si="388"/>
        <v>9.6181156244489668E-2</v>
      </c>
      <c r="CQ256" s="19">
        <f t="shared" si="389"/>
        <v>1.8208400612776843E-3</v>
      </c>
      <c r="CR256" s="19">
        <f t="shared" si="390"/>
        <v>9.5573853405433715E-2</v>
      </c>
      <c r="CS256" s="19">
        <f t="shared" si="391"/>
        <v>0.12888143151731693</v>
      </c>
      <c r="CT256" s="19">
        <f t="shared" si="392"/>
        <v>2.6425479117763759E-2</v>
      </c>
      <c r="CU256" s="19">
        <f t="shared" si="393"/>
        <v>1.5582222778787748E-2</v>
      </c>
      <c r="CV256" s="19">
        <f t="shared" si="394"/>
        <v>7.9419014277818511E-3</v>
      </c>
      <c r="CW256" s="19">
        <f t="shared" si="395"/>
        <v>0.14010510896283609</v>
      </c>
      <c r="CX256" s="19">
        <f t="shared" si="396"/>
        <v>0.99999999999999978</v>
      </c>
      <c r="CZ256" s="68">
        <f t="shared" si="397"/>
        <v>2.4859999999999999E-5</v>
      </c>
      <c r="DA256" s="19">
        <f t="shared" si="398"/>
        <v>1.9879359999999995E-5</v>
      </c>
      <c r="DB256" s="19">
        <f t="shared" si="399"/>
        <v>3.5539999999999995E-5</v>
      </c>
      <c r="DC256" s="19">
        <f t="shared" si="400"/>
        <v>4.1542759999999995E-5</v>
      </c>
      <c r="DD256" s="19">
        <f t="shared" si="401"/>
        <v>1.3384879999999998E-5</v>
      </c>
      <c r="DE256" s="19">
        <f t="shared" si="402"/>
        <v>1.3384879999999998E-5</v>
      </c>
      <c r="DF256" s="19">
        <f t="shared" si="403"/>
        <v>1.2472279999999999E-5</v>
      </c>
      <c r="DG256" s="19">
        <f t="shared" si="404"/>
        <v>1.7155359999999999E-5</v>
      </c>
      <c r="DH256" s="19">
        <f t="shared" si="405"/>
        <v>2.6353519999999999E-5</v>
      </c>
      <c r="DI256" s="19">
        <f t="shared" si="406"/>
        <v>3.9115119999999996E-5</v>
      </c>
      <c r="DJ256" s="19">
        <f t="shared" si="407"/>
        <v>0</v>
      </c>
      <c r="DK256" s="19">
        <f t="shared" si="408"/>
        <v>2.277944E-5</v>
      </c>
      <c r="DM256" s="68">
        <f t="shared" si="409"/>
        <v>896.76732578239375</v>
      </c>
      <c r="DN256" s="19">
        <f t="shared" si="410"/>
        <v>150.33347177228231</v>
      </c>
      <c r="DO256" s="19">
        <f t="shared" si="411"/>
        <v>201.88036706819662</v>
      </c>
      <c r="DP256" s="19">
        <f t="shared" si="412"/>
        <v>33.213360465604545</v>
      </c>
      <c r="DQ256" s="19">
        <f t="shared" si="413"/>
        <v>516.30018918111955</v>
      </c>
      <c r="DR256" s="19">
        <f t="shared" si="414"/>
        <v>9.6504708258153187</v>
      </c>
      <c r="DS256" s="19">
        <f t="shared" si="415"/>
        <v>308.81493137092644</v>
      </c>
      <c r="DT256" s="19">
        <f t="shared" si="416"/>
        <v>421.30684984116527</v>
      </c>
      <c r="DU256" s="19">
        <f t="shared" si="417"/>
        <v>62.159265650667365</v>
      </c>
      <c r="DV256" s="19">
        <f t="shared" si="418"/>
        <v>37.526291259283013</v>
      </c>
      <c r="DX256" s="19">
        <f t="shared" si="419"/>
        <v>110.83213913556727</v>
      </c>
      <c r="DZ256" s="68">
        <f t="shared" si="420"/>
        <v>2748.7846623530213</v>
      </c>
      <c r="EA256" s="21">
        <f t="shared" si="421"/>
        <v>2.7487846623530214</v>
      </c>
      <c r="EB256" s="92">
        <f t="shared" si="422"/>
        <v>1364</v>
      </c>
    </row>
    <row r="257" spans="1:132" x14ac:dyDescent="0.3">
      <c r="A257" s="19">
        <f>'A. Thermody. result (all suite)'!C213</f>
        <v>1362</v>
      </c>
      <c r="B257" s="19" t="str">
        <f>'A. Thermody. result (all suite)'!A213</f>
        <v>Nephelinite</v>
      </c>
      <c r="C257" s="24">
        <f>'A. Thermody. result (all suite)'!G213</f>
        <v>100</v>
      </c>
      <c r="D257" s="19">
        <f>'A. Thermody. result (all suite)'!D213</f>
        <v>10000</v>
      </c>
      <c r="E257" s="61">
        <f>'A. Thermody. result (all suite)'!I213</f>
        <v>37.97</v>
      </c>
      <c r="F257" s="21">
        <f>'A. Thermody. result (all suite)'!J213</f>
        <v>5.09</v>
      </c>
      <c r="G257" s="21">
        <f>'A. Thermody. result (all suite)'!K213</f>
        <v>12.22</v>
      </c>
      <c r="H257" s="21">
        <f>'A. Thermody. result (all suite)'!L213</f>
        <v>2.35</v>
      </c>
      <c r="I257" s="21">
        <f>'A. Thermody. result (all suite)'!M213</f>
        <v>11.77</v>
      </c>
      <c r="J257" s="21">
        <f>'A. Thermody. result (all suite)'!N213</f>
        <v>0.22</v>
      </c>
      <c r="K257" s="21">
        <f>'A. Thermody. result (all suite)'!O213</f>
        <v>6.56</v>
      </c>
      <c r="L257" s="21">
        <f>'A. Thermody. result (all suite)'!P213</f>
        <v>12.31</v>
      </c>
      <c r="M257" s="21">
        <f>'A. Thermody. result (all suite)'!Q213</f>
        <v>2.79</v>
      </c>
      <c r="N257" s="21">
        <f>'A. Thermody. result (all suite)'!R213</f>
        <v>2.5</v>
      </c>
      <c r="O257" s="21">
        <f>'A. Thermody. result (all suite)'!S213</f>
        <v>1.92</v>
      </c>
      <c r="P257" s="21">
        <f>'A. Thermody. result (all suite)'!T213</f>
        <v>4.3</v>
      </c>
      <c r="Q257" s="21">
        <f t="shared" si="340"/>
        <v>100.00000000000001</v>
      </c>
      <c r="S257" s="19">
        <f t="shared" si="341"/>
        <v>1635</v>
      </c>
      <c r="T257" s="19">
        <f t="shared" si="342"/>
        <v>1</v>
      </c>
      <c r="V257" s="61">
        <f t="shared" si="343"/>
        <v>36.337290000000003</v>
      </c>
      <c r="W257" s="21">
        <f t="shared" si="344"/>
        <v>4.87113</v>
      </c>
      <c r="X257" s="21">
        <f t="shared" si="345"/>
        <v>11.69454</v>
      </c>
      <c r="Y257" s="21">
        <f t="shared" si="346"/>
        <v>2.2489500000000002</v>
      </c>
      <c r="Z257" s="21">
        <f t="shared" si="347"/>
        <v>11.26389</v>
      </c>
      <c r="AA257" s="21">
        <f t="shared" si="348"/>
        <v>0.21054000000000003</v>
      </c>
      <c r="AB257" s="21">
        <f t="shared" si="349"/>
        <v>6.2779199999999991</v>
      </c>
      <c r="AC257" s="21">
        <f t="shared" si="350"/>
        <v>11.780670000000001</v>
      </c>
      <c r="AD257" s="21">
        <f t="shared" si="351"/>
        <v>2.6700300000000001</v>
      </c>
      <c r="AE257" s="21">
        <f t="shared" si="352"/>
        <v>2.3925000000000001</v>
      </c>
      <c r="AF257" s="21">
        <f t="shared" si="353"/>
        <v>1.83744</v>
      </c>
      <c r="AG257" s="21">
        <f t="shared" si="354"/>
        <v>91.58489999999999</v>
      </c>
      <c r="AH257" s="21"/>
      <c r="AI257" s="61">
        <f t="shared" si="355"/>
        <v>39.676071055381406</v>
      </c>
      <c r="AJ257" s="21">
        <f t="shared" si="356"/>
        <v>5.3187042842215257</v>
      </c>
      <c r="AK257" s="21">
        <f t="shared" si="357"/>
        <v>12.769070010449322</v>
      </c>
      <c r="AL257" s="21">
        <f t="shared" si="358"/>
        <v>2.4555903866248698</v>
      </c>
      <c r="AM257" s="21">
        <f t="shared" si="359"/>
        <v>12.298850574712644</v>
      </c>
      <c r="AN257" s="21">
        <f t="shared" si="360"/>
        <v>0.22988505747126442</v>
      </c>
      <c r="AO257" s="21">
        <f t="shared" si="361"/>
        <v>6.8547544409613375</v>
      </c>
      <c r="AP257" s="21">
        <f t="shared" si="362"/>
        <v>12.863113897596657</v>
      </c>
      <c r="AQ257" s="21">
        <f t="shared" si="363"/>
        <v>2.9153605015673985</v>
      </c>
      <c r="AR257" s="21">
        <f t="shared" si="364"/>
        <v>2.6123301985370952</v>
      </c>
      <c r="AS257" s="21">
        <f t="shared" si="365"/>
        <v>2.0062695924764893</v>
      </c>
      <c r="AT257" s="21">
        <f t="shared" si="366"/>
        <v>100</v>
      </c>
      <c r="AU257" s="21"/>
      <c r="AV257" s="21">
        <f>AR257*'[1]diagram lines'!$G$39</f>
        <v>2.1685113822166313</v>
      </c>
      <c r="AW257" s="21">
        <f>AK257*'[1]diagram lines'!$G$40</f>
        <v>6.7582394472723344</v>
      </c>
      <c r="AX257" s="21">
        <f>AQ257*'[1]diagram lines'!$G$38</f>
        <v>2.1627666321727812</v>
      </c>
      <c r="AY257" s="21">
        <f>AP257*'[1]diagram lines'!$G$41</f>
        <v>9.1927225176155289</v>
      </c>
      <c r="AZ257" s="21">
        <f t="shared" si="367"/>
        <v>5.5276907001044933</v>
      </c>
      <c r="BA257" s="21">
        <f t="shared" si="368"/>
        <v>0.49972191521870796</v>
      </c>
      <c r="BB257" s="21">
        <f t="shared" si="369"/>
        <v>1.5603337917400009</v>
      </c>
      <c r="BC257" s="86">
        <f t="shared" si="370"/>
        <v>0.64088851071080977</v>
      </c>
      <c r="BX257" s="61">
        <f t="shared" si="371"/>
        <v>0.63199067909454065</v>
      </c>
      <c r="BY257" s="21">
        <f t="shared" si="372"/>
        <v>6.3720580871306956E-2</v>
      </c>
      <c r="BZ257" s="21">
        <f t="shared" si="373"/>
        <v>0.11985092193016871</v>
      </c>
      <c r="CA257" s="21">
        <f t="shared" si="374"/>
        <v>1.471601227378045E-2</v>
      </c>
      <c r="CB257" s="21">
        <f t="shared" si="375"/>
        <v>0.16381350034794712</v>
      </c>
      <c r="CC257" s="21">
        <f t="shared" si="376"/>
        <v>3.1012122920778123E-3</v>
      </c>
      <c r="CD257" s="21">
        <f t="shared" si="377"/>
        <v>0.16277915632754342</v>
      </c>
      <c r="CE257" s="21">
        <f t="shared" si="378"/>
        <v>0.21950784593437947</v>
      </c>
      <c r="CF257" s="21">
        <f t="shared" si="379"/>
        <v>4.5007259235360544E-2</v>
      </c>
      <c r="CG257" s="21">
        <f t="shared" si="380"/>
        <v>2.6539278131634817E-2</v>
      </c>
      <c r="CH257" s="21">
        <f t="shared" si="381"/>
        <v>1.3526461139604352E-2</v>
      </c>
      <c r="CI257" s="21">
        <f t="shared" si="382"/>
        <v>0.2386237513873474</v>
      </c>
      <c r="CJ257" s="21">
        <f t="shared" si="383"/>
        <v>1.703176658965692</v>
      </c>
      <c r="CL257" s="68">
        <f t="shared" si="384"/>
        <v>0.37106584086135669</v>
      </c>
      <c r="CM257" s="19">
        <f t="shared" si="385"/>
        <v>3.7412784244003967E-2</v>
      </c>
      <c r="CN257" s="19">
        <f t="shared" si="386"/>
        <v>7.0369049093798625E-2</v>
      </c>
      <c r="CO257" s="19">
        <f t="shared" si="387"/>
        <v>8.6403322851530944E-3</v>
      </c>
      <c r="CP257" s="19">
        <f t="shared" si="388"/>
        <v>9.6181156244489668E-2</v>
      </c>
      <c r="CQ257" s="19">
        <f t="shared" si="389"/>
        <v>1.8208400612776843E-3</v>
      </c>
      <c r="CR257" s="19">
        <f t="shared" si="390"/>
        <v>9.5573853405433715E-2</v>
      </c>
      <c r="CS257" s="19">
        <f t="shared" si="391"/>
        <v>0.12888143151731693</v>
      </c>
      <c r="CT257" s="19">
        <f t="shared" si="392"/>
        <v>2.6425479117763759E-2</v>
      </c>
      <c r="CU257" s="19">
        <f t="shared" si="393"/>
        <v>1.5582222778787748E-2</v>
      </c>
      <c r="CV257" s="19">
        <f t="shared" si="394"/>
        <v>7.9419014277818511E-3</v>
      </c>
      <c r="CW257" s="19">
        <f t="shared" si="395"/>
        <v>0.14010510896283609</v>
      </c>
      <c r="CX257" s="19">
        <f t="shared" si="396"/>
        <v>0.99999999999999978</v>
      </c>
      <c r="CZ257" s="68">
        <f t="shared" si="397"/>
        <v>2.4859999999999999E-5</v>
      </c>
      <c r="DA257" s="19">
        <f t="shared" si="398"/>
        <v>1.9864879999999995E-5</v>
      </c>
      <c r="DB257" s="19">
        <f t="shared" si="399"/>
        <v>3.5539999999999995E-5</v>
      </c>
      <c r="DC257" s="19">
        <f t="shared" si="400"/>
        <v>4.1524579999999997E-5</v>
      </c>
      <c r="DD257" s="19">
        <f t="shared" si="401"/>
        <v>1.3379039999999998E-5</v>
      </c>
      <c r="DE257" s="19">
        <f t="shared" si="402"/>
        <v>1.3379039999999998E-5</v>
      </c>
      <c r="DF257" s="19">
        <f t="shared" si="403"/>
        <v>1.2465739999999999E-5</v>
      </c>
      <c r="DG257" s="19">
        <f t="shared" si="404"/>
        <v>1.7147879999999998E-5</v>
      </c>
      <c r="DH257" s="19">
        <f t="shared" si="405"/>
        <v>2.6338159999999999E-5</v>
      </c>
      <c r="DI257" s="19">
        <f t="shared" si="406"/>
        <v>3.9090959999999993E-5</v>
      </c>
      <c r="DJ257" s="19">
        <f t="shared" si="407"/>
        <v>0</v>
      </c>
      <c r="DK257" s="19">
        <f t="shared" si="408"/>
        <v>2.2760519999999998E-5</v>
      </c>
      <c r="DM257" s="68">
        <f t="shared" si="409"/>
        <v>896.76732578239375</v>
      </c>
      <c r="DN257" s="19">
        <f t="shared" si="410"/>
        <v>150.44305354026997</v>
      </c>
      <c r="DO257" s="19">
        <f t="shared" si="411"/>
        <v>201.88036706819662</v>
      </c>
      <c r="DP257" s="19">
        <f t="shared" si="412"/>
        <v>33.227901705835379</v>
      </c>
      <c r="DQ257" s="19">
        <f t="shared" si="413"/>
        <v>516.52555610616184</v>
      </c>
      <c r="DR257" s="19">
        <f t="shared" si="414"/>
        <v>9.6546832917039591</v>
      </c>
      <c r="DS257" s="19">
        <f t="shared" si="415"/>
        <v>308.9769473965427</v>
      </c>
      <c r="DT257" s="19">
        <f t="shared" si="416"/>
        <v>421.49062621683464</v>
      </c>
      <c r="DU257" s="19">
        <f t="shared" si="417"/>
        <v>62.195515955183488</v>
      </c>
      <c r="DV257" s="19">
        <f t="shared" si="418"/>
        <v>37.549484222485354</v>
      </c>
      <c r="DX257" s="19">
        <f t="shared" si="419"/>
        <v>110.92426989850436</v>
      </c>
      <c r="DZ257" s="68">
        <f t="shared" si="420"/>
        <v>2749.6357311841125</v>
      </c>
      <c r="EA257" s="21">
        <f t="shared" si="421"/>
        <v>2.7496357311841124</v>
      </c>
      <c r="EB257" s="92">
        <f t="shared" si="422"/>
        <v>1362</v>
      </c>
    </row>
    <row r="258" spans="1:132" x14ac:dyDescent="0.3">
      <c r="A258" s="19">
        <f>'A. Thermody. result (all suite)'!C214</f>
        <v>1360</v>
      </c>
      <c r="B258" s="19" t="str">
        <f>'A. Thermody. result (all suite)'!A214</f>
        <v>Nephelinite</v>
      </c>
      <c r="C258" s="24">
        <f>'A. Thermody. result (all suite)'!G214</f>
        <v>100</v>
      </c>
      <c r="D258" s="19">
        <f>'A. Thermody. result (all suite)'!D214</f>
        <v>10000</v>
      </c>
      <c r="E258" s="61">
        <f>'A. Thermody. result (all suite)'!I214</f>
        <v>37.97</v>
      </c>
      <c r="F258" s="21">
        <f>'A. Thermody. result (all suite)'!J214</f>
        <v>5.09</v>
      </c>
      <c r="G258" s="21">
        <f>'A. Thermody. result (all suite)'!K214</f>
        <v>12.22</v>
      </c>
      <c r="H258" s="21">
        <f>'A. Thermody. result (all suite)'!L214</f>
        <v>2.35</v>
      </c>
      <c r="I258" s="21">
        <f>'A. Thermody. result (all suite)'!M214</f>
        <v>11.77</v>
      </c>
      <c r="J258" s="21">
        <f>'A. Thermody. result (all suite)'!N214</f>
        <v>0.22</v>
      </c>
      <c r="K258" s="21">
        <f>'A. Thermody. result (all suite)'!O214</f>
        <v>6.56</v>
      </c>
      <c r="L258" s="21">
        <f>'A. Thermody. result (all suite)'!P214</f>
        <v>12.31</v>
      </c>
      <c r="M258" s="21">
        <f>'A. Thermody. result (all suite)'!Q214</f>
        <v>2.79</v>
      </c>
      <c r="N258" s="21">
        <f>'A. Thermody. result (all suite)'!R214</f>
        <v>2.5</v>
      </c>
      <c r="O258" s="21">
        <f>'A. Thermody. result (all suite)'!S214</f>
        <v>1.92</v>
      </c>
      <c r="P258" s="21">
        <f>'A. Thermody. result (all suite)'!T214</f>
        <v>4.3</v>
      </c>
      <c r="Q258" s="21">
        <f t="shared" si="340"/>
        <v>100.00000000000001</v>
      </c>
      <c r="S258" s="19">
        <f t="shared" si="341"/>
        <v>1633</v>
      </c>
      <c r="T258" s="19">
        <f t="shared" si="342"/>
        <v>1</v>
      </c>
      <c r="V258" s="61">
        <f t="shared" si="343"/>
        <v>36.337290000000003</v>
      </c>
      <c r="W258" s="21">
        <f t="shared" si="344"/>
        <v>4.87113</v>
      </c>
      <c r="X258" s="21">
        <f t="shared" si="345"/>
        <v>11.69454</v>
      </c>
      <c r="Y258" s="21">
        <f t="shared" si="346"/>
        <v>2.2489500000000002</v>
      </c>
      <c r="Z258" s="21">
        <f t="shared" si="347"/>
        <v>11.26389</v>
      </c>
      <c r="AA258" s="21">
        <f t="shared" si="348"/>
        <v>0.21054000000000003</v>
      </c>
      <c r="AB258" s="21">
        <f t="shared" si="349"/>
        <v>6.2779199999999991</v>
      </c>
      <c r="AC258" s="21">
        <f t="shared" si="350"/>
        <v>11.780670000000001</v>
      </c>
      <c r="AD258" s="21">
        <f t="shared" si="351"/>
        <v>2.6700300000000001</v>
      </c>
      <c r="AE258" s="21">
        <f t="shared" si="352"/>
        <v>2.3925000000000001</v>
      </c>
      <c r="AF258" s="21">
        <f t="shared" si="353"/>
        <v>1.83744</v>
      </c>
      <c r="AG258" s="21">
        <f t="shared" si="354"/>
        <v>91.58489999999999</v>
      </c>
      <c r="AH258" s="21"/>
      <c r="AI258" s="61">
        <f t="shared" si="355"/>
        <v>39.676071055381406</v>
      </c>
      <c r="AJ258" s="21">
        <f t="shared" si="356"/>
        <v>5.3187042842215257</v>
      </c>
      <c r="AK258" s="21">
        <f t="shared" si="357"/>
        <v>12.769070010449322</v>
      </c>
      <c r="AL258" s="21">
        <f t="shared" si="358"/>
        <v>2.4555903866248698</v>
      </c>
      <c r="AM258" s="21">
        <f t="shared" si="359"/>
        <v>12.298850574712644</v>
      </c>
      <c r="AN258" s="21">
        <f t="shared" si="360"/>
        <v>0.22988505747126442</v>
      </c>
      <c r="AO258" s="21">
        <f t="shared" si="361"/>
        <v>6.8547544409613375</v>
      </c>
      <c r="AP258" s="21">
        <f t="shared" si="362"/>
        <v>12.863113897596657</v>
      </c>
      <c r="AQ258" s="21">
        <f t="shared" si="363"/>
        <v>2.9153605015673985</v>
      </c>
      <c r="AR258" s="21">
        <f t="shared" si="364"/>
        <v>2.6123301985370952</v>
      </c>
      <c r="AS258" s="21">
        <f t="shared" si="365"/>
        <v>2.0062695924764893</v>
      </c>
      <c r="AT258" s="21">
        <f t="shared" si="366"/>
        <v>100</v>
      </c>
      <c r="AU258" s="21"/>
      <c r="AV258" s="21">
        <f>AR258*'[1]diagram lines'!$G$39</f>
        <v>2.1685113822166313</v>
      </c>
      <c r="AW258" s="21">
        <f>AK258*'[1]diagram lines'!$G$40</f>
        <v>6.7582394472723344</v>
      </c>
      <c r="AX258" s="21">
        <f>AQ258*'[1]diagram lines'!$G$38</f>
        <v>2.1627666321727812</v>
      </c>
      <c r="AY258" s="21">
        <f>AP258*'[1]diagram lines'!$G$41</f>
        <v>9.1927225176155289</v>
      </c>
      <c r="AZ258" s="21">
        <f t="shared" si="367"/>
        <v>5.5276907001044933</v>
      </c>
      <c r="BA258" s="21">
        <f t="shared" si="368"/>
        <v>0.49972191521870796</v>
      </c>
      <c r="BB258" s="21">
        <f t="shared" si="369"/>
        <v>1.5603337917400009</v>
      </c>
      <c r="BC258" s="86">
        <f t="shared" si="370"/>
        <v>0.64088851071080977</v>
      </c>
      <c r="BX258" s="61">
        <f t="shared" si="371"/>
        <v>0.63199067909454065</v>
      </c>
      <c r="BY258" s="21">
        <f t="shared" si="372"/>
        <v>6.3720580871306956E-2</v>
      </c>
      <c r="BZ258" s="21">
        <f t="shared" si="373"/>
        <v>0.11985092193016871</v>
      </c>
      <c r="CA258" s="21">
        <f t="shared" si="374"/>
        <v>1.471601227378045E-2</v>
      </c>
      <c r="CB258" s="21">
        <f t="shared" si="375"/>
        <v>0.16381350034794712</v>
      </c>
      <c r="CC258" s="21">
        <f t="shared" si="376"/>
        <v>3.1012122920778123E-3</v>
      </c>
      <c r="CD258" s="21">
        <f t="shared" si="377"/>
        <v>0.16277915632754342</v>
      </c>
      <c r="CE258" s="21">
        <f t="shared" si="378"/>
        <v>0.21950784593437947</v>
      </c>
      <c r="CF258" s="21">
        <f t="shared" si="379"/>
        <v>4.5007259235360544E-2</v>
      </c>
      <c r="CG258" s="21">
        <f t="shared" si="380"/>
        <v>2.6539278131634817E-2</v>
      </c>
      <c r="CH258" s="21">
        <f t="shared" si="381"/>
        <v>1.3526461139604352E-2</v>
      </c>
      <c r="CI258" s="21">
        <f t="shared" si="382"/>
        <v>0.2386237513873474</v>
      </c>
      <c r="CJ258" s="21">
        <f t="shared" si="383"/>
        <v>1.703176658965692</v>
      </c>
      <c r="CL258" s="68">
        <f t="shared" si="384"/>
        <v>0.37106584086135669</v>
      </c>
      <c r="CM258" s="19">
        <f t="shared" si="385"/>
        <v>3.7412784244003967E-2</v>
      </c>
      <c r="CN258" s="19">
        <f t="shared" si="386"/>
        <v>7.0369049093798625E-2</v>
      </c>
      <c r="CO258" s="19">
        <f t="shared" si="387"/>
        <v>8.6403322851530944E-3</v>
      </c>
      <c r="CP258" s="19">
        <f t="shared" si="388"/>
        <v>9.6181156244489668E-2</v>
      </c>
      <c r="CQ258" s="19">
        <f t="shared" si="389"/>
        <v>1.8208400612776843E-3</v>
      </c>
      <c r="CR258" s="19">
        <f t="shared" si="390"/>
        <v>9.5573853405433715E-2</v>
      </c>
      <c r="CS258" s="19">
        <f t="shared" si="391"/>
        <v>0.12888143151731693</v>
      </c>
      <c r="CT258" s="19">
        <f t="shared" si="392"/>
        <v>2.6425479117763759E-2</v>
      </c>
      <c r="CU258" s="19">
        <f t="shared" si="393"/>
        <v>1.5582222778787748E-2</v>
      </c>
      <c r="CV258" s="19">
        <f t="shared" si="394"/>
        <v>7.9419014277818511E-3</v>
      </c>
      <c r="CW258" s="19">
        <f t="shared" si="395"/>
        <v>0.14010510896283609</v>
      </c>
      <c r="CX258" s="19">
        <f t="shared" si="396"/>
        <v>0.99999999999999978</v>
      </c>
      <c r="CZ258" s="68">
        <f t="shared" si="397"/>
        <v>2.4859999999999999E-5</v>
      </c>
      <c r="DA258" s="19">
        <f t="shared" si="398"/>
        <v>1.9850399999999995E-5</v>
      </c>
      <c r="DB258" s="19">
        <f t="shared" si="399"/>
        <v>3.5539999999999995E-5</v>
      </c>
      <c r="DC258" s="19">
        <f t="shared" si="400"/>
        <v>4.15064E-5</v>
      </c>
      <c r="DD258" s="19">
        <f t="shared" si="401"/>
        <v>1.3373199999999998E-5</v>
      </c>
      <c r="DE258" s="19">
        <f t="shared" si="402"/>
        <v>1.3373199999999998E-5</v>
      </c>
      <c r="DF258" s="19">
        <f t="shared" si="403"/>
        <v>1.2459199999999999E-5</v>
      </c>
      <c r="DG258" s="19">
        <f t="shared" si="404"/>
        <v>1.7140399999999999E-5</v>
      </c>
      <c r="DH258" s="19">
        <f t="shared" si="405"/>
        <v>2.6322799999999998E-5</v>
      </c>
      <c r="DI258" s="19">
        <f t="shared" si="406"/>
        <v>3.906679999999999E-5</v>
      </c>
      <c r="DJ258" s="19">
        <f t="shared" si="407"/>
        <v>0</v>
      </c>
      <c r="DK258" s="19">
        <f t="shared" si="408"/>
        <v>2.2741599999999999E-5</v>
      </c>
      <c r="DM258" s="68">
        <f t="shared" si="409"/>
        <v>896.76732578239375</v>
      </c>
      <c r="DN258" s="19">
        <f t="shared" si="410"/>
        <v>150.55279517848697</v>
      </c>
      <c r="DO258" s="19">
        <f t="shared" si="411"/>
        <v>201.88036706819662</v>
      </c>
      <c r="DP258" s="19">
        <f t="shared" si="412"/>
        <v>33.242455684330551</v>
      </c>
      <c r="DQ258" s="19">
        <f t="shared" si="413"/>
        <v>516.75111986410013</v>
      </c>
      <c r="DR258" s="19">
        <f t="shared" si="414"/>
        <v>9.6588994367121508</v>
      </c>
      <c r="DS258" s="19">
        <f t="shared" si="415"/>
        <v>309.13913351089786</v>
      </c>
      <c r="DT258" s="19">
        <f t="shared" si="416"/>
        <v>421.6745629910115</v>
      </c>
      <c r="DU258" s="19">
        <f t="shared" si="417"/>
        <v>62.231808565584799</v>
      </c>
      <c r="DV258" s="19">
        <f t="shared" si="418"/>
        <v>37.572705872039847</v>
      </c>
      <c r="DX258" s="19">
        <f t="shared" si="419"/>
        <v>111.01655395883785</v>
      </c>
      <c r="DZ258" s="68">
        <f t="shared" si="420"/>
        <v>2750.4877279125922</v>
      </c>
      <c r="EA258" s="21">
        <f t="shared" si="421"/>
        <v>2.7504877279125921</v>
      </c>
      <c r="EB258" s="92">
        <f t="shared" si="422"/>
        <v>1360</v>
      </c>
    </row>
    <row r="259" spans="1:132" x14ac:dyDescent="0.3">
      <c r="A259" s="19">
        <f>'A. Thermody. result (all suite)'!C215</f>
        <v>1358</v>
      </c>
      <c r="B259" s="19" t="str">
        <f>'A. Thermody. result (all suite)'!A215</f>
        <v>Nephelinite</v>
      </c>
      <c r="C259" s="24">
        <f>'A. Thermody. result (all suite)'!G215</f>
        <v>100</v>
      </c>
      <c r="D259" s="19">
        <f>'A. Thermody. result (all suite)'!D215</f>
        <v>10000</v>
      </c>
      <c r="E259" s="61">
        <f>'A. Thermody. result (all suite)'!I215</f>
        <v>37.97</v>
      </c>
      <c r="F259" s="21">
        <f>'A. Thermody. result (all suite)'!J215</f>
        <v>5.09</v>
      </c>
      <c r="G259" s="21">
        <f>'A. Thermody. result (all suite)'!K215</f>
        <v>12.22</v>
      </c>
      <c r="H259" s="21">
        <f>'A. Thermody. result (all suite)'!L215</f>
        <v>2.35</v>
      </c>
      <c r="I259" s="21">
        <f>'A. Thermody. result (all suite)'!M215</f>
        <v>11.77</v>
      </c>
      <c r="J259" s="21">
        <f>'A. Thermody. result (all suite)'!N215</f>
        <v>0.22</v>
      </c>
      <c r="K259" s="21">
        <f>'A. Thermody. result (all suite)'!O215</f>
        <v>6.56</v>
      </c>
      <c r="L259" s="21">
        <f>'A. Thermody. result (all suite)'!P215</f>
        <v>12.31</v>
      </c>
      <c r="M259" s="21">
        <f>'A. Thermody. result (all suite)'!Q215</f>
        <v>2.79</v>
      </c>
      <c r="N259" s="21">
        <f>'A. Thermody. result (all suite)'!R215</f>
        <v>2.5</v>
      </c>
      <c r="O259" s="21">
        <f>'A. Thermody. result (all suite)'!S215</f>
        <v>1.92</v>
      </c>
      <c r="P259" s="21">
        <f>'A. Thermody. result (all suite)'!T215</f>
        <v>4.3</v>
      </c>
      <c r="Q259" s="21">
        <f t="shared" si="340"/>
        <v>100.00000000000001</v>
      </c>
      <c r="S259" s="19">
        <f t="shared" si="341"/>
        <v>1631</v>
      </c>
      <c r="T259" s="19">
        <f t="shared" si="342"/>
        <v>1</v>
      </c>
      <c r="V259" s="61">
        <f t="shared" si="343"/>
        <v>36.337290000000003</v>
      </c>
      <c r="W259" s="21">
        <f t="shared" si="344"/>
        <v>4.87113</v>
      </c>
      <c r="X259" s="21">
        <f t="shared" si="345"/>
        <v>11.69454</v>
      </c>
      <c r="Y259" s="21">
        <f t="shared" si="346"/>
        <v>2.2489500000000002</v>
      </c>
      <c r="Z259" s="21">
        <f t="shared" si="347"/>
        <v>11.26389</v>
      </c>
      <c r="AA259" s="21">
        <f t="shared" si="348"/>
        <v>0.21054000000000003</v>
      </c>
      <c r="AB259" s="21">
        <f t="shared" si="349"/>
        <v>6.2779199999999991</v>
      </c>
      <c r="AC259" s="21">
        <f t="shared" si="350"/>
        <v>11.780670000000001</v>
      </c>
      <c r="AD259" s="21">
        <f t="shared" si="351"/>
        <v>2.6700300000000001</v>
      </c>
      <c r="AE259" s="21">
        <f t="shared" si="352"/>
        <v>2.3925000000000001</v>
      </c>
      <c r="AF259" s="21">
        <f t="shared" si="353"/>
        <v>1.83744</v>
      </c>
      <c r="AG259" s="21">
        <f t="shared" si="354"/>
        <v>91.58489999999999</v>
      </c>
      <c r="AH259" s="21"/>
      <c r="AI259" s="61">
        <f t="shared" si="355"/>
        <v>39.676071055381406</v>
      </c>
      <c r="AJ259" s="21">
        <f t="shared" si="356"/>
        <v>5.3187042842215257</v>
      </c>
      <c r="AK259" s="21">
        <f t="shared" si="357"/>
        <v>12.769070010449322</v>
      </c>
      <c r="AL259" s="21">
        <f t="shared" si="358"/>
        <v>2.4555903866248698</v>
      </c>
      <c r="AM259" s="21">
        <f t="shared" si="359"/>
        <v>12.298850574712644</v>
      </c>
      <c r="AN259" s="21">
        <f t="shared" si="360"/>
        <v>0.22988505747126442</v>
      </c>
      <c r="AO259" s="21">
        <f t="shared" si="361"/>
        <v>6.8547544409613375</v>
      </c>
      <c r="AP259" s="21">
        <f t="shared" si="362"/>
        <v>12.863113897596657</v>
      </c>
      <c r="AQ259" s="21">
        <f t="shared" si="363"/>
        <v>2.9153605015673985</v>
      </c>
      <c r="AR259" s="21">
        <f t="shared" si="364"/>
        <v>2.6123301985370952</v>
      </c>
      <c r="AS259" s="21">
        <f t="shared" si="365"/>
        <v>2.0062695924764893</v>
      </c>
      <c r="AT259" s="21">
        <f t="shared" si="366"/>
        <v>100</v>
      </c>
      <c r="AU259" s="21"/>
      <c r="AV259" s="21">
        <f>AR259*'[1]diagram lines'!$G$39</f>
        <v>2.1685113822166313</v>
      </c>
      <c r="AW259" s="21">
        <f>AK259*'[1]diagram lines'!$G$40</f>
        <v>6.7582394472723344</v>
      </c>
      <c r="AX259" s="21">
        <f>AQ259*'[1]diagram lines'!$G$38</f>
        <v>2.1627666321727812</v>
      </c>
      <c r="AY259" s="21">
        <f>AP259*'[1]diagram lines'!$G$41</f>
        <v>9.1927225176155289</v>
      </c>
      <c r="AZ259" s="21">
        <f t="shared" si="367"/>
        <v>5.5276907001044933</v>
      </c>
      <c r="BA259" s="21">
        <f t="shared" si="368"/>
        <v>0.49972191521870796</v>
      </c>
      <c r="BB259" s="21">
        <f t="shared" si="369"/>
        <v>1.5603337917400009</v>
      </c>
      <c r="BC259" s="86">
        <f t="shared" si="370"/>
        <v>0.64088851071080977</v>
      </c>
      <c r="BX259" s="61">
        <f t="shared" si="371"/>
        <v>0.63199067909454065</v>
      </c>
      <c r="BY259" s="21">
        <f t="shared" si="372"/>
        <v>6.3720580871306956E-2</v>
      </c>
      <c r="BZ259" s="21">
        <f t="shared" si="373"/>
        <v>0.11985092193016871</v>
      </c>
      <c r="CA259" s="21">
        <f t="shared" si="374"/>
        <v>1.471601227378045E-2</v>
      </c>
      <c r="CB259" s="21">
        <f t="shared" si="375"/>
        <v>0.16381350034794712</v>
      </c>
      <c r="CC259" s="21">
        <f t="shared" si="376"/>
        <v>3.1012122920778123E-3</v>
      </c>
      <c r="CD259" s="21">
        <f t="shared" si="377"/>
        <v>0.16277915632754342</v>
      </c>
      <c r="CE259" s="21">
        <f t="shared" si="378"/>
        <v>0.21950784593437947</v>
      </c>
      <c r="CF259" s="21">
        <f t="shared" si="379"/>
        <v>4.5007259235360544E-2</v>
      </c>
      <c r="CG259" s="21">
        <f t="shared" si="380"/>
        <v>2.6539278131634817E-2</v>
      </c>
      <c r="CH259" s="21">
        <f t="shared" si="381"/>
        <v>1.3526461139604352E-2</v>
      </c>
      <c r="CI259" s="21">
        <f t="shared" si="382"/>
        <v>0.2386237513873474</v>
      </c>
      <c r="CJ259" s="21">
        <f t="shared" si="383"/>
        <v>1.703176658965692</v>
      </c>
      <c r="CL259" s="68">
        <f t="shared" si="384"/>
        <v>0.37106584086135669</v>
      </c>
      <c r="CM259" s="19">
        <f t="shared" si="385"/>
        <v>3.7412784244003967E-2</v>
      </c>
      <c r="CN259" s="19">
        <f t="shared" si="386"/>
        <v>7.0369049093798625E-2</v>
      </c>
      <c r="CO259" s="19">
        <f t="shared" si="387"/>
        <v>8.6403322851530944E-3</v>
      </c>
      <c r="CP259" s="19">
        <f t="shared" si="388"/>
        <v>9.6181156244489668E-2</v>
      </c>
      <c r="CQ259" s="19">
        <f t="shared" si="389"/>
        <v>1.8208400612776843E-3</v>
      </c>
      <c r="CR259" s="19">
        <f t="shared" si="390"/>
        <v>9.5573853405433715E-2</v>
      </c>
      <c r="CS259" s="19">
        <f t="shared" si="391"/>
        <v>0.12888143151731693</v>
      </c>
      <c r="CT259" s="19">
        <f t="shared" si="392"/>
        <v>2.6425479117763759E-2</v>
      </c>
      <c r="CU259" s="19">
        <f t="shared" si="393"/>
        <v>1.5582222778787748E-2</v>
      </c>
      <c r="CV259" s="19">
        <f t="shared" si="394"/>
        <v>7.9419014277818511E-3</v>
      </c>
      <c r="CW259" s="19">
        <f t="shared" si="395"/>
        <v>0.14010510896283609</v>
      </c>
      <c r="CX259" s="19">
        <f t="shared" si="396"/>
        <v>0.99999999999999978</v>
      </c>
      <c r="CZ259" s="68">
        <f t="shared" si="397"/>
        <v>2.4859999999999999E-5</v>
      </c>
      <c r="DA259" s="19">
        <f t="shared" si="398"/>
        <v>1.9835919999999996E-5</v>
      </c>
      <c r="DB259" s="19">
        <f t="shared" si="399"/>
        <v>3.5539999999999995E-5</v>
      </c>
      <c r="DC259" s="19">
        <f t="shared" si="400"/>
        <v>4.1488219999999995E-5</v>
      </c>
      <c r="DD259" s="19">
        <f t="shared" si="401"/>
        <v>1.3367359999999997E-5</v>
      </c>
      <c r="DE259" s="19">
        <f t="shared" si="402"/>
        <v>1.3367359999999997E-5</v>
      </c>
      <c r="DF259" s="19">
        <f t="shared" si="403"/>
        <v>1.2452659999999999E-5</v>
      </c>
      <c r="DG259" s="19">
        <f t="shared" si="404"/>
        <v>1.7132919999999998E-5</v>
      </c>
      <c r="DH259" s="19">
        <f t="shared" si="405"/>
        <v>2.6307439999999998E-5</v>
      </c>
      <c r="DI259" s="19">
        <f t="shared" si="406"/>
        <v>3.9042639999999994E-5</v>
      </c>
      <c r="DJ259" s="19">
        <f t="shared" si="407"/>
        <v>0</v>
      </c>
      <c r="DK259" s="19">
        <f t="shared" si="408"/>
        <v>2.272268E-5</v>
      </c>
      <c r="DM259" s="68">
        <f t="shared" si="409"/>
        <v>896.76732578239375</v>
      </c>
      <c r="DN259" s="19">
        <f t="shared" si="410"/>
        <v>150.66269703704378</v>
      </c>
      <c r="DO259" s="19">
        <f t="shared" si="411"/>
        <v>201.88036706819662</v>
      </c>
      <c r="DP259" s="19">
        <f t="shared" si="412"/>
        <v>33.257022417835657</v>
      </c>
      <c r="DQ259" s="19">
        <f t="shared" si="413"/>
        <v>516.97688071291441</v>
      </c>
      <c r="DR259" s="19">
        <f t="shared" si="414"/>
        <v>9.6631192656619511</v>
      </c>
      <c r="DS259" s="19">
        <f t="shared" si="415"/>
        <v>309.30148998197802</v>
      </c>
      <c r="DT259" s="19">
        <f t="shared" si="416"/>
        <v>421.85866037377946</v>
      </c>
      <c r="DU259" s="19">
        <f t="shared" si="417"/>
        <v>62.268143555974106</v>
      </c>
      <c r="DV259" s="19">
        <f t="shared" si="418"/>
        <v>37.595956261200726</v>
      </c>
      <c r="DX259" s="19">
        <f t="shared" si="419"/>
        <v>111.10899169949613</v>
      </c>
      <c r="DZ259" s="68">
        <f t="shared" si="420"/>
        <v>2751.3406541564741</v>
      </c>
      <c r="EA259" s="21">
        <f t="shared" si="421"/>
        <v>2.7513406541564742</v>
      </c>
      <c r="EB259" s="92">
        <f t="shared" si="422"/>
        <v>1358</v>
      </c>
    </row>
    <row r="260" spans="1:132" x14ac:dyDescent="0.3">
      <c r="A260" s="19">
        <f>'A. Thermody. result (all suite)'!C216</f>
        <v>1356</v>
      </c>
      <c r="B260" s="19" t="str">
        <f>'A. Thermody. result (all suite)'!A216</f>
        <v>Nephelinite</v>
      </c>
      <c r="C260" s="24">
        <f>'A. Thermody. result (all suite)'!G216</f>
        <v>100</v>
      </c>
      <c r="D260" s="19">
        <f>'A. Thermody. result (all suite)'!D216</f>
        <v>10000</v>
      </c>
      <c r="E260" s="61">
        <f>'A. Thermody. result (all suite)'!I216</f>
        <v>37.97</v>
      </c>
      <c r="F260" s="21">
        <f>'A. Thermody. result (all suite)'!J216</f>
        <v>5.09</v>
      </c>
      <c r="G260" s="21">
        <f>'A. Thermody. result (all suite)'!K216</f>
        <v>12.22</v>
      </c>
      <c r="H260" s="21">
        <f>'A. Thermody. result (all suite)'!L216</f>
        <v>2.35</v>
      </c>
      <c r="I260" s="21">
        <f>'A. Thermody. result (all suite)'!M216</f>
        <v>11.77</v>
      </c>
      <c r="J260" s="21">
        <f>'A. Thermody. result (all suite)'!N216</f>
        <v>0.22</v>
      </c>
      <c r="K260" s="21">
        <f>'A. Thermody. result (all suite)'!O216</f>
        <v>6.56</v>
      </c>
      <c r="L260" s="21">
        <f>'A. Thermody. result (all suite)'!P216</f>
        <v>12.31</v>
      </c>
      <c r="M260" s="21">
        <f>'A. Thermody. result (all suite)'!Q216</f>
        <v>2.79</v>
      </c>
      <c r="N260" s="21">
        <f>'A. Thermody. result (all suite)'!R216</f>
        <v>2.5</v>
      </c>
      <c r="O260" s="21">
        <f>'A. Thermody. result (all suite)'!S216</f>
        <v>1.92</v>
      </c>
      <c r="P260" s="21">
        <f>'A. Thermody. result (all suite)'!T216</f>
        <v>4.3</v>
      </c>
      <c r="Q260" s="21">
        <f t="shared" si="340"/>
        <v>100.00000000000001</v>
      </c>
      <c r="S260" s="19">
        <f t="shared" si="341"/>
        <v>1629</v>
      </c>
      <c r="T260" s="19">
        <f t="shared" si="342"/>
        <v>1</v>
      </c>
      <c r="V260" s="61">
        <f t="shared" si="343"/>
        <v>36.337290000000003</v>
      </c>
      <c r="W260" s="21">
        <f t="shared" si="344"/>
        <v>4.87113</v>
      </c>
      <c r="X260" s="21">
        <f t="shared" si="345"/>
        <v>11.69454</v>
      </c>
      <c r="Y260" s="21">
        <f t="shared" si="346"/>
        <v>2.2489500000000002</v>
      </c>
      <c r="Z260" s="21">
        <f t="shared" si="347"/>
        <v>11.26389</v>
      </c>
      <c r="AA260" s="21">
        <f t="shared" si="348"/>
        <v>0.21054000000000003</v>
      </c>
      <c r="AB260" s="21">
        <f t="shared" si="349"/>
        <v>6.2779199999999991</v>
      </c>
      <c r="AC260" s="21">
        <f t="shared" si="350"/>
        <v>11.780670000000001</v>
      </c>
      <c r="AD260" s="21">
        <f t="shared" si="351"/>
        <v>2.6700300000000001</v>
      </c>
      <c r="AE260" s="21">
        <f t="shared" si="352"/>
        <v>2.3925000000000001</v>
      </c>
      <c r="AF260" s="21">
        <f t="shared" si="353"/>
        <v>1.83744</v>
      </c>
      <c r="AG260" s="21">
        <f t="shared" si="354"/>
        <v>91.58489999999999</v>
      </c>
      <c r="AH260" s="21"/>
      <c r="AI260" s="61">
        <f t="shared" si="355"/>
        <v>39.676071055381406</v>
      </c>
      <c r="AJ260" s="21">
        <f t="shared" si="356"/>
        <v>5.3187042842215257</v>
      </c>
      <c r="AK260" s="21">
        <f t="shared" si="357"/>
        <v>12.769070010449322</v>
      </c>
      <c r="AL260" s="21">
        <f t="shared" si="358"/>
        <v>2.4555903866248698</v>
      </c>
      <c r="AM260" s="21">
        <f t="shared" si="359"/>
        <v>12.298850574712644</v>
      </c>
      <c r="AN260" s="21">
        <f t="shared" si="360"/>
        <v>0.22988505747126442</v>
      </c>
      <c r="AO260" s="21">
        <f t="shared" si="361"/>
        <v>6.8547544409613375</v>
      </c>
      <c r="AP260" s="21">
        <f t="shared" si="362"/>
        <v>12.863113897596657</v>
      </c>
      <c r="AQ260" s="21">
        <f t="shared" si="363"/>
        <v>2.9153605015673985</v>
      </c>
      <c r="AR260" s="21">
        <f t="shared" si="364"/>
        <v>2.6123301985370952</v>
      </c>
      <c r="AS260" s="21">
        <f t="shared" si="365"/>
        <v>2.0062695924764893</v>
      </c>
      <c r="AT260" s="21">
        <f t="shared" si="366"/>
        <v>100</v>
      </c>
      <c r="AU260" s="21"/>
      <c r="AV260" s="21">
        <f>AR260*'[1]diagram lines'!$G$39</f>
        <v>2.1685113822166313</v>
      </c>
      <c r="AW260" s="21">
        <f>AK260*'[1]diagram lines'!$G$40</f>
        <v>6.7582394472723344</v>
      </c>
      <c r="AX260" s="21">
        <f>AQ260*'[1]diagram lines'!$G$38</f>
        <v>2.1627666321727812</v>
      </c>
      <c r="AY260" s="21">
        <f>AP260*'[1]diagram lines'!$G$41</f>
        <v>9.1927225176155289</v>
      </c>
      <c r="AZ260" s="21">
        <f t="shared" si="367"/>
        <v>5.5276907001044933</v>
      </c>
      <c r="BA260" s="21">
        <f t="shared" si="368"/>
        <v>0.49972191521870796</v>
      </c>
      <c r="BB260" s="21">
        <f t="shared" si="369"/>
        <v>1.5603337917400009</v>
      </c>
      <c r="BC260" s="86">
        <f t="shared" si="370"/>
        <v>0.64088851071080977</v>
      </c>
      <c r="BX260" s="61">
        <f t="shared" si="371"/>
        <v>0.63199067909454065</v>
      </c>
      <c r="BY260" s="21">
        <f t="shared" si="372"/>
        <v>6.3720580871306956E-2</v>
      </c>
      <c r="BZ260" s="21">
        <f t="shared" si="373"/>
        <v>0.11985092193016871</v>
      </c>
      <c r="CA260" s="21">
        <f t="shared" si="374"/>
        <v>1.471601227378045E-2</v>
      </c>
      <c r="CB260" s="21">
        <f t="shared" si="375"/>
        <v>0.16381350034794712</v>
      </c>
      <c r="CC260" s="21">
        <f t="shared" si="376"/>
        <v>3.1012122920778123E-3</v>
      </c>
      <c r="CD260" s="21">
        <f t="shared" si="377"/>
        <v>0.16277915632754342</v>
      </c>
      <c r="CE260" s="21">
        <f t="shared" si="378"/>
        <v>0.21950784593437947</v>
      </c>
      <c r="CF260" s="21">
        <f t="shared" si="379"/>
        <v>4.5007259235360544E-2</v>
      </c>
      <c r="CG260" s="21">
        <f t="shared" si="380"/>
        <v>2.6539278131634817E-2</v>
      </c>
      <c r="CH260" s="21">
        <f t="shared" si="381"/>
        <v>1.3526461139604352E-2</v>
      </c>
      <c r="CI260" s="21">
        <f t="shared" si="382"/>
        <v>0.2386237513873474</v>
      </c>
      <c r="CJ260" s="21">
        <f t="shared" si="383"/>
        <v>1.703176658965692</v>
      </c>
      <c r="CL260" s="68">
        <f t="shared" si="384"/>
        <v>0.37106584086135669</v>
      </c>
      <c r="CM260" s="19">
        <f t="shared" si="385"/>
        <v>3.7412784244003967E-2</v>
      </c>
      <c r="CN260" s="19">
        <f t="shared" si="386"/>
        <v>7.0369049093798625E-2</v>
      </c>
      <c r="CO260" s="19">
        <f t="shared" si="387"/>
        <v>8.6403322851530944E-3</v>
      </c>
      <c r="CP260" s="19">
        <f t="shared" si="388"/>
        <v>9.6181156244489668E-2</v>
      </c>
      <c r="CQ260" s="19">
        <f t="shared" si="389"/>
        <v>1.8208400612776843E-3</v>
      </c>
      <c r="CR260" s="19">
        <f t="shared" si="390"/>
        <v>9.5573853405433715E-2</v>
      </c>
      <c r="CS260" s="19">
        <f t="shared" si="391"/>
        <v>0.12888143151731693</v>
      </c>
      <c r="CT260" s="19">
        <f t="shared" si="392"/>
        <v>2.6425479117763759E-2</v>
      </c>
      <c r="CU260" s="19">
        <f t="shared" si="393"/>
        <v>1.5582222778787748E-2</v>
      </c>
      <c r="CV260" s="19">
        <f t="shared" si="394"/>
        <v>7.9419014277818511E-3</v>
      </c>
      <c r="CW260" s="19">
        <f t="shared" si="395"/>
        <v>0.14010510896283609</v>
      </c>
      <c r="CX260" s="19">
        <f t="shared" si="396"/>
        <v>0.99999999999999978</v>
      </c>
      <c r="CZ260" s="68">
        <f t="shared" si="397"/>
        <v>2.4859999999999999E-5</v>
      </c>
      <c r="DA260" s="19">
        <f t="shared" si="398"/>
        <v>1.9821439999999996E-5</v>
      </c>
      <c r="DB260" s="19">
        <f t="shared" si="399"/>
        <v>3.5539999999999995E-5</v>
      </c>
      <c r="DC260" s="19">
        <f t="shared" si="400"/>
        <v>4.1470039999999997E-5</v>
      </c>
      <c r="DD260" s="19">
        <f t="shared" si="401"/>
        <v>1.3361519999999997E-5</v>
      </c>
      <c r="DE260" s="19">
        <f t="shared" si="402"/>
        <v>1.3361519999999997E-5</v>
      </c>
      <c r="DF260" s="19">
        <f t="shared" si="403"/>
        <v>1.2446119999999999E-5</v>
      </c>
      <c r="DG260" s="19">
        <f t="shared" si="404"/>
        <v>1.712544E-5</v>
      </c>
      <c r="DH260" s="19">
        <f t="shared" si="405"/>
        <v>2.6292079999999997E-5</v>
      </c>
      <c r="DI260" s="19">
        <f t="shared" si="406"/>
        <v>3.9018479999999991E-5</v>
      </c>
      <c r="DJ260" s="19">
        <f t="shared" si="407"/>
        <v>0</v>
      </c>
      <c r="DK260" s="19">
        <f t="shared" si="408"/>
        <v>2.2703759999999998E-5</v>
      </c>
      <c r="DM260" s="68">
        <f t="shared" si="409"/>
        <v>896.76732578239375</v>
      </c>
      <c r="DN260" s="19">
        <f t="shared" si="410"/>
        <v>150.77275946707391</v>
      </c>
      <c r="DO260" s="19">
        <f t="shared" si="411"/>
        <v>201.88036706819662</v>
      </c>
      <c r="DP260" s="19">
        <f t="shared" si="412"/>
        <v>33.271601923125651</v>
      </c>
      <c r="DQ260" s="19">
        <f t="shared" si="413"/>
        <v>517.20283891103588</v>
      </c>
      <c r="DR260" s="19">
        <f t="shared" si="414"/>
        <v>9.6673427833838463</v>
      </c>
      <c r="DS260" s="19">
        <f t="shared" si="415"/>
        <v>309.46401707833274</v>
      </c>
      <c r="DT260" s="19">
        <f t="shared" si="416"/>
        <v>422.04291857558889</v>
      </c>
      <c r="DU260" s="19">
        <f t="shared" si="417"/>
        <v>62.304521000627396</v>
      </c>
      <c r="DV260" s="19">
        <f t="shared" si="418"/>
        <v>37.619235443354185</v>
      </c>
      <c r="DX260" s="19">
        <f t="shared" si="419"/>
        <v>111.20158350468411</v>
      </c>
      <c r="DZ260" s="68">
        <f t="shared" si="420"/>
        <v>2752.1945115377971</v>
      </c>
      <c r="EA260" s="21">
        <f t="shared" si="421"/>
        <v>2.7521945115377973</v>
      </c>
      <c r="EB260" s="92">
        <f t="shared" si="422"/>
        <v>1356</v>
      </c>
    </row>
    <row r="261" spans="1:132" x14ac:dyDescent="0.3">
      <c r="A261" s="19">
        <f>'A. Thermody. result (all suite)'!C217</f>
        <v>1354</v>
      </c>
      <c r="B261" s="19" t="str">
        <f>'A. Thermody. result (all suite)'!A217</f>
        <v>Nephelinite</v>
      </c>
      <c r="C261" s="24">
        <f>'A. Thermody. result (all suite)'!G217</f>
        <v>100</v>
      </c>
      <c r="D261" s="19">
        <f>'A. Thermody. result (all suite)'!D217</f>
        <v>10000</v>
      </c>
      <c r="E261" s="61">
        <f>'A. Thermody. result (all suite)'!I217</f>
        <v>37.97</v>
      </c>
      <c r="F261" s="21">
        <f>'A. Thermody. result (all suite)'!J217</f>
        <v>5.09</v>
      </c>
      <c r="G261" s="21">
        <f>'A. Thermody. result (all suite)'!K217</f>
        <v>12.22</v>
      </c>
      <c r="H261" s="21">
        <f>'A. Thermody. result (all suite)'!L217</f>
        <v>2.35</v>
      </c>
      <c r="I261" s="21">
        <f>'A. Thermody. result (all suite)'!M217</f>
        <v>11.77</v>
      </c>
      <c r="J261" s="21">
        <f>'A. Thermody. result (all suite)'!N217</f>
        <v>0.22</v>
      </c>
      <c r="K261" s="21">
        <f>'A. Thermody. result (all suite)'!O217</f>
        <v>6.56</v>
      </c>
      <c r="L261" s="21">
        <f>'A. Thermody. result (all suite)'!P217</f>
        <v>12.31</v>
      </c>
      <c r="M261" s="21">
        <f>'A. Thermody. result (all suite)'!Q217</f>
        <v>2.79</v>
      </c>
      <c r="N261" s="21">
        <f>'A. Thermody. result (all suite)'!R217</f>
        <v>2.5</v>
      </c>
      <c r="O261" s="21">
        <f>'A. Thermody. result (all suite)'!S217</f>
        <v>1.92</v>
      </c>
      <c r="P261" s="21">
        <f>'A. Thermody. result (all suite)'!T217</f>
        <v>4.3</v>
      </c>
      <c r="Q261" s="21">
        <f t="shared" si="340"/>
        <v>100.00000000000001</v>
      </c>
      <c r="S261" s="19">
        <f t="shared" si="341"/>
        <v>1627</v>
      </c>
      <c r="T261" s="19">
        <f t="shared" si="342"/>
        <v>1</v>
      </c>
      <c r="V261" s="61">
        <f t="shared" si="343"/>
        <v>36.337290000000003</v>
      </c>
      <c r="W261" s="21">
        <f t="shared" si="344"/>
        <v>4.87113</v>
      </c>
      <c r="X261" s="21">
        <f t="shared" si="345"/>
        <v>11.69454</v>
      </c>
      <c r="Y261" s="21">
        <f t="shared" si="346"/>
        <v>2.2489500000000002</v>
      </c>
      <c r="Z261" s="21">
        <f t="shared" si="347"/>
        <v>11.26389</v>
      </c>
      <c r="AA261" s="21">
        <f t="shared" si="348"/>
        <v>0.21054000000000003</v>
      </c>
      <c r="AB261" s="21">
        <f t="shared" si="349"/>
        <v>6.2779199999999991</v>
      </c>
      <c r="AC261" s="21">
        <f t="shared" si="350"/>
        <v>11.780670000000001</v>
      </c>
      <c r="AD261" s="21">
        <f t="shared" si="351"/>
        <v>2.6700300000000001</v>
      </c>
      <c r="AE261" s="21">
        <f t="shared" si="352"/>
        <v>2.3925000000000001</v>
      </c>
      <c r="AF261" s="21">
        <f t="shared" si="353"/>
        <v>1.83744</v>
      </c>
      <c r="AG261" s="21">
        <f t="shared" si="354"/>
        <v>91.58489999999999</v>
      </c>
      <c r="AH261" s="21"/>
      <c r="AI261" s="61">
        <f t="shared" si="355"/>
        <v>39.676071055381406</v>
      </c>
      <c r="AJ261" s="21">
        <f t="shared" si="356"/>
        <v>5.3187042842215257</v>
      </c>
      <c r="AK261" s="21">
        <f t="shared" si="357"/>
        <v>12.769070010449322</v>
      </c>
      <c r="AL261" s="21">
        <f t="shared" si="358"/>
        <v>2.4555903866248698</v>
      </c>
      <c r="AM261" s="21">
        <f t="shared" si="359"/>
        <v>12.298850574712644</v>
      </c>
      <c r="AN261" s="21">
        <f t="shared" si="360"/>
        <v>0.22988505747126442</v>
      </c>
      <c r="AO261" s="21">
        <f t="shared" si="361"/>
        <v>6.8547544409613375</v>
      </c>
      <c r="AP261" s="21">
        <f t="shared" si="362"/>
        <v>12.863113897596657</v>
      </c>
      <c r="AQ261" s="21">
        <f t="shared" si="363"/>
        <v>2.9153605015673985</v>
      </c>
      <c r="AR261" s="21">
        <f t="shared" si="364"/>
        <v>2.6123301985370952</v>
      </c>
      <c r="AS261" s="21">
        <f t="shared" si="365"/>
        <v>2.0062695924764893</v>
      </c>
      <c r="AT261" s="21">
        <f t="shared" si="366"/>
        <v>100</v>
      </c>
      <c r="AU261" s="21"/>
      <c r="AV261" s="21">
        <f>AR261*'[1]diagram lines'!$G$39</f>
        <v>2.1685113822166313</v>
      </c>
      <c r="AW261" s="21">
        <f>AK261*'[1]diagram lines'!$G$40</f>
        <v>6.7582394472723344</v>
      </c>
      <c r="AX261" s="21">
        <f>AQ261*'[1]diagram lines'!$G$38</f>
        <v>2.1627666321727812</v>
      </c>
      <c r="AY261" s="21">
        <f>AP261*'[1]diagram lines'!$G$41</f>
        <v>9.1927225176155289</v>
      </c>
      <c r="AZ261" s="21">
        <f t="shared" si="367"/>
        <v>5.5276907001044933</v>
      </c>
      <c r="BA261" s="21">
        <f t="shared" si="368"/>
        <v>0.49972191521870796</v>
      </c>
      <c r="BB261" s="21">
        <f t="shared" si="369"/>
        <v>1.5603337917400009</v>
      </c>
      <c r="BC261" s="86">
        <f t="shared" si="370"/>
        <v>0.64088851071080977</v>
      </c>
      <c r="BX261" s="61">
        <f t="shared" si="371"/>
        <v>0.63199067909454065</v>
      </c>
      <c r="BY261" s="21">
        <f t="shared" si="372"/>
        <v>6.3720580871306956E-2</v>
      </c>
      <c r="BZ261" s="21">
        <f t="shared" si="373"/>
        <v>0.11985092193016871</v>
      </c>
      <c r="CA261" s="21">
        <f t="shared" si="374"/>
        <v>1.471601227378045E-2</v>
      </c>
      <c r="CB261" s="21">
        <f t="shared" si="375"/>
        <v>0.16381350034794712</v>
      </c>
      <c r="CC261" s="21">
        <f t="shared" si="376"/>
        <v>3.1012122920778123E-3</v>
      </c>
      <c r="CD261" s="21">
        <f t="shared" si="377"/>
        <v>0.16277915632754342</v>
      </c>
      <c r="CE261" s="21">
        <f t="shared" si="378"/>
        <v>0.21950784593437947</v>
      </c>
      <c r="CF261" s="21">
        <f t="shared" si="379"/>
        <v>4.5007259235360544E-2</v>
      </c>
      <c r="CG261" s="21">
        <f t="shared" si="380"/>
        <v>2.6539278131634817E-2</v>
      </c>
      <c r="CH261" s="21">
        <f t="shared" si="381"/>
        <v>1.3526461139604352E-2</v>
      </c>
      <c r="CI261" s="21">
        <f t="shared" si="382"/>
        <v>0.2386237513873474</v>
      </c>
      <c r="CJ261" s="21">
        <f t="shared" si="383"/>
        <v>1.703176658965692</v>
      </c>
      <c r="CL261" s="68">
        <f t="shared" si="384"/>
        <v>0.37106584086135669</v>
      </c>
      <c r="CM261" s="19">
        <f t="shared" si="385"/>
        <v>3.7412784244003967E-2</v>
      </c>
      <c r="CN261" s="19">
        <f t="shared" si="386"/>
        <v>7.0369049093798625E-2</v>
      </c>
      <c r="CO261" s="19">
        <f t="shared" si="387"/>
        <v>8.6403322851530944E-3</v>
      </c>
      <c r="CP261" s="19">
        <f t="shared" si="388"/>
        <v>9.6181156244489668E-2</v>
      </c>
      <c r="CQ261" s="19">
        <f t="shared" si="389"/>
        <v>1.8208400612776843E-3</v>
      </c>
      <c r="CR261" s="19">
        <f t="shared" si="390"/>
        <v>9.5573853405433715E-2</v>
      </c>
      <c r="CS261" s="19">
        <f t="shared" si="391"/>
        <v>0.12888143151731693</v>
      </c>
      <c r="CT261" s="19">
        <f t="shared" si="392"/>
        <v>2.6425479117763759E-2</v>
      </c>
      <c r="CU261" s="19">
        <f t="shared" si="393"/>
        <v>1.5582222778787748E-2</v>
      </c>
      <c r="CV261" s="19">
        <f t="shared" si="394"/>
        <v>7.9419014277818511E-3</v>
      </c>
      <c r="CW261" s="19">
        <f t="shared" si="395"/>
        <v>0.14010510896283609</v>
      </c>
      <c r="CX261" s="19">
        <f t="shared" si="396"/>
        <v>0.99999999999999978</v>
      </c>
      <c r="CZ261" s="68">
        <f t="shared" si="397"/>
        <v>2.4859999999999999E-5</v>
      </c>
      <c r="DA261" s="19">
        <f t="shared" si="398"/>
        <v>1.9806959999999996E-5</v>
      </c>
      <c r="DB261" s="19">
        <f t="shared" si="399"/>
        <v>3.5539999999999995E-5</v>
      </c>
      <c r="DC261" s="19">
        <f t="shared" si="400"/>
        <v>4.1451859999999999E-5</v>
      </c>
      <c r="DD261" s="19">
        <f t="shared" si="401"/>
        <v>1.3355679999999998E-5</v>
      </c>
      <c r="DE261" s="19">
        <f t="shared" si="402"/>
        <v>1.3355679999999998E-5</v>
      </c>
      <c r="DF261" s="19">
        <f t="shared" si="403"/>
        <v>1.2439579999999999E-5</v>
      </c>
      <c r="DG261" s="19">
        <f t="shared" si="404"/>
        <v>1.7117959999999998E-5</v>
      </c>
      <c r="DH261" s="19">
        <f t="shared" si="405"/>
        <v>2.6276719999999997E-5</v>
      </c>
      <c r="DI261" s="19">
        <f t="shared" si="406"/>
        <v>3.8994319999999995E-5</v>
      </c>
      <c r="DJ261" s="19">
        <f t="shared" si="407"/>
        <v>0</v>
      </c>
      <c r="DK261" s="19">
        <f t="shared" si="408"/>
        <v>2.2684839999999999E-5</v>
      </c>
      <c r="DM261" s="68">
        <f t="shared" si="409"/>
        <v>896.76732578239375</v>
      </c>
      <c r="DN261" s="19">
        <f t="shared" si="410"/>
        <v>150.88298282073765</v>
      </c>
      <c r="DO261" s="19">
        <f t="shared" si="411"/>
        <v>201.88036706819662</v>
      </c>
      <c r="DP261" s="19">
        <f t="shared" si="412"/>
        <v>33.286194217004919</v>
      </c>
      <c r="DQ261" s="19">
        <f t="shared" si="413"/>
        <v>517.42899471734745</v>
      </c>
      <c r="DR261" s="19">
        <f t="shared" si="414"/>
        <v>9.6715699947167746</v>
      </c>
      <c r="DS261" s="19">
        <f t="shared" si="415"/>
        <v>309.62671506907617</v>
      </c>
      <c r="DT261" s="19">
        <f t="shared" si="416"/>
        <v>422.22733780725827</v>
      </c>
      <c r="DU261" s="19">
        <f t="shared" si="417"/>
        <v>62.3409409739943</v>
      </c>
      <c r="DV261" s="19">
        <f t="shared" si="418"/>
        <v>37.642543472018644</v>
      </c>
      <c r="DX261" s="19">
        <f t="shared" si="419"/>
        <v>111.2943297598884</v>
      </c>
      <c r="DZ261" s="68">
        <f t="shared" si="420"/>
        <v>2753.0493016826331</v>
      </c>
      <c r="EA261" s="21">
        <f t="shared" si="421"/>
        <v>2.753049301682633</v>
      </c>
      <c r="EB261" s="92">
        <f t="shared" si="422"/>
        <v>1354</v>
      </c>
    </row>
    <row r="262" spans="1:132" x14ac:dyDescent="0.3">
      <c r="A262" s="19">
        <f>'A. Thermody. result (all suite)'!C218</f>
        <v>1352</v>
      </c>
      <c r="B262" s="19" t="str">
        <f>'A. Thermody. result (all suite)'!A218</f>
        <v>Nephelinite</v>
      </c>
      <c r="C262" s="24">
        <f>'A. Thermody. result (all suite)'!G218</f>
        <v>100</v>
      </c>
      <c r="D262" s="19">
        <f>'A. Thermody. result (all suite)'!D218</f>
        <v>10000</v>
      </c>
      <c r="E262" s="61">
        <f>'A. Thermody. result (all suite)'!I218</f>
        <v>37.97</v>
      </c>
      <c r="F262" s="21">
        <f>'A. Thermody. result (all suite)'!J218</f>
        <v>5.09</v>
      </c>
      <c r="G262" s="21">
        <f>'A. Thermody. result (all suite)'!K218</f>
        <v>12.22</v>
      </c>
      <c r="H262" s="21">
        <f>'A. Thermody. result (all suite)'!L218</f>
        <v>2.35</v>
      </c>
      <c r="I262" s="21">
        <f>'A. Thermody. result (all suite)'!M218</f>
        <v>11.77</v>
      </c>
      <c r="J262" s="21">
        <f>'A. Thermody. result (all suite)'!N218</f>
        <v>0.22</v>
      </c>
      <c r="K262" s="21">
        <f>'A. Thermody. result (all suite)'!O218</f>
        <v>6.56</v>
      </c>
      <c r="L262" s="21">
        <f>'A. Thermody. result (all suite)'!P218</f>
        <v>12.31</v>
      </c>
      <c r="M262" s="21">
        <f>'A. Thermody. result (all suite)'!Q218</f>
        <v>2.79</v>
      </c>
      <c r="N262" s="21">
        <f>'A. Thermody. result (all suite)'!R218</f>
        <v>2.5</v>
      </c>
      <c r="O262" s="21">
        <f>'A. Thermody. result (all suite)'!S218</f>
        <v>1.92</v>
      </c>
      <c r="P262" s="21">
        <f>'A. Thermody. result (all suite)'!T218</f>
        <v>4.3</v>
      </c>
      <c r="Q262" s="21">
        <f t="shared" si="340"/>
        <v>100.00000000000001</v>
      </c>
      <c r="S262" s="19">
        <f t="shared" si="341"/>
        <v>1625</v>
      </c>
      <c r="T262" s="19">
        <f t="shared" si="342"/>
        <v>1</v>
      </c>
      <c r="V262" s="61">
        <f t="shared" si="343"/>
        <v>36.337290000000003</v>
      </c>
      <c r="W262" s="21">
        <f t="shared" si="344"/>
        <v>4.87113</v>
      </c>
      <c r="X262" s="21">
        <f t="shared" si="345"/>
        <v>11.69454</v>
      </c>
      <c r="Y262" s="21">
        <f t="shared" si="346"/>
        <v>2.2489500000000002</v>
      </c>
      <c r="Z262" s="21">
        <f t="shared" si="347"/>
        <v>11.26389</v>
      </c>
      <c r="AA262" s="21">
        <f t="shared" si="348"/>
        <v>0.21054000000000003</v>
      </c>
      <c r="AB262" s="21">
        <f t="shared" si="349"/>
        <v>6.2779199999999991</v>
      </c>
      <c r="AC262" s="21">
        <f t="shared" si="350"/>
        <v>11.780670000000001</v>
      </c>
      <c r="AD262" s="21">
        <f t="shared" si="351"/>
        <v>2.6700300000000001</v>
      </c>
      <c r="AE262" s="21">
        <f t="shared" si="352"/>
        <v>2.3925000000000001</v>
      </c>
      <c r="AF262" s="21">
        <f t="shared" si="353"/>
        <v>1.83744</v>
      </c>
      <c r="AG262" s="21">
        <f t="shared" si="354"/>
        <v>91.58489999999999</v>
      </c>
      <c r="AH262" s="21"/>
      <c r="AI262" s="61">
        <f t="shared" si="355"/>
        <v>39.676071055381406</v>
      </c>
      <c r="AJ262" s="21">
        <f t="shared" si="356"/>
        <v>5.3187042842215257</v>
      </c>
      <c r="AK262" s="21">
        <f t="shared" si="357"/>
        <v>12.769070010449322</v>
      </c>
      <c r="AL262" s="21">
        <f t="shared" si="358"/>
        <v>2.4555903866248698</v>
      </c>
      <c r="AM262" s="21">
        <f t="shared" si="359"/>
        <v>12.298850574712644</v>
      </c>
      <c r="AN262" s="21">
        <f t="shared" si="360"/>
        <v>0.22988505747126442</v>
      </c>
      <c r="AO262" s="21">
        <f t="shared" si="361"/>
        <v>6.8547544409613375</v>
      </c>
      <c r="AP262" s="21">
        <f t="shared" si="362"/>
        <v>12.863113897596657</v>
      </c>
      <c r="AQ262" s="21">
        <f t="shared" si="363"/>
        <v>2.9153605015673985</v>
      </c>
      <c r="AR262" s="21">
        <f t="shared" si="364"/>
        <v>2.6123301985370952</v>
      </c>
      <c r="AS262" s="21">
        <f t="shared" si="365"/>
        <v>2.0062695924764893</v>
      </c>
      <c r="AT262" s="21">
        <f t="shared" si="366"/>
        <v>100</v>
      </c>
      <c r="AU262" s="21"/>
      <c r="AV262" s="21">
        <f>AR262*'[1]diagram lines'!$G$39</f>
        <v>2.1685113822166313</v>
      </c>
      <c r="AW262" s="21">
        <f>AK262*'[1]diagram lines'!$G$40</f>
        <v>6.7582394472723344</v>
      </c>
      <c r="AX262" s="21">
        <f>AQ262*'[1]diagram lines'!$G$38</f>
        <v>2.1627666321727812</v>
      </c>
      <c r="AY262" s="21">
        <f>AP262*'[1]diagram lines'!$G$41</f>
        <v>9.1927225176155289</v>
      </c>
      <c r="AZ262" s="21">
        <f t="shared" si="367"/>
        <v>5.5276907001044933</v>
      </c>
      <c r="BA262" s="21">
        <f t="shared" si="368"/>
        <v>0.49972191521870796</v>
      </c>
      <c r="BB262" s="21">
        <f t="shared" si="369"/>
        <v>1.5603337917400009</v>
      </c>
      <c r="BC262" s="86">
        <f t="shared" si="370"/>
        <v>0.64088851071080977</v>
      </c>
      <c r="BX262" s="61">
        <f t="shared" si="371"/>
        <v>0.63199067909454065</v>
      </c>
      <c r="BY262" s="21">
        <f t="shared" si="372"/>
        <v>6.3720580871306956E-2</v>
      </c>
      <c r="BZ262" s="21">
        <f t="shared" si="373"/>
        <v>0.11985092193016871</v>
      </c>
      <c r="CA262" s="21">
        <f t="shared" si="374"/>
        <v>1.471601227378045E-2</v>
      </c>
      <c r="CB262" s="21">
        <f t="shared" si="375"/>
        <v>0.16381350034794712</v>
      </c>
      <c r="CC262" s="21">
        <f t="shared" si="376"/>
        <v>3.1012122920778123E-3</v>
      </c>
      <c r="CD262" s="21">
        <f t="shared" si="377"/>
        <v>0.16277915632754342</v>
      </c>
      <c r="CE262" s="21">
        <f t="shared" si="378"/>
        <v>0.21950784593437947</v>
      </c>
      <c r="CF262" s="21">
        <f t="shared" si="379"/>
        <v>4.5007259235360544E-2</v>
      </c>
      <c r="CG262" s="21">
        <f t="shared" si="380"/>
        <v>2.6539278131634817E-2</v>
      </c>
      <c r="CH262" s="21">
        <f t="shared" si="381"/>
        <v>1.3526461139604352E-2</v>
      </c>
      <c r="CI262" s="21">
        <f t="shared" si="382"/>
        <v>0.2386237513873474</v>
      </c>
      <c r="CJ262" s="21">
        <f t="shared" si="383"/>
        <v>1.703176658965692</v>
      </c>
      <c r="CL262" s="68">
        <f t="shared" si="384"/>
        <v>0.37106584086135669</v>
      </c>
      <c r="CM262" s="19">
        <f t="shared" si="385"/>
        <v>3.7412784244003967E-2</v>
      </c>
      <c r="CN262" s="19">
        <f t="shared" si="386"/>
        <v>7.0369049093798625E-2</v>
      </c>
      <c r="CO262" s="19">
        <f t="shared" si="387"/>
        <v>8.6403322851530944E-3</v>
      </c>
      <c r="CP262" s="19">
        <f t="shared" si="388"/>
        <v>9.6181156244489668E-2</v>
      </c>
      <c r="CQ262" s="19">
        <f t="shared" si="389"/>
        <v>1.8208400612776843E-3</v>
      </c>
      <c r="CR262" s="19">
        <f t="shared" si="390"/>
        <v>9.5573853405433715E-2</v>
      </c>
      <c r="CS262" s="19">
        <f t="shared" si="391"/>
        <v>0.12888143151731693</v>
      </c>
      <c r="CT262" s="19">
        <f t="shared" si="392"/>
        <v>2.6425479117763759E-2</v>
      </c>
      <c r="CU262" s="19">
        <f t="shared" si="393"/>
        <v>1.5582222778787748E-2</v>
      </c>
      <c r="CV262" s="19">
        <f t="shared" si="394"/>
        <v>7.9419014277818511E-3</v>
      </c>
      <c r="CW262" s="19">
        <f t="shared" si="395"/>
        <v>0.14010510896283609</v>
      </c>
      <c r="CX262" s="19">
        <f t="shared" si="396"/>
        <v>0.99999999999999978</v>
      </c>
      <c r="CZ262" s="68">
        <f t="shared" si="397"/>
        <v>2.4859999999999999E-5</v>
      </c>
      <c r="DA262" s="19">
        <f t="shared" si="398"/>
        <v>1.9792479999999996E-5</v>
      </c>
      <c r="DB262" s="19">
        <f t="shared" si="399"/>
        <v>3.5539999999999995E-5</v>
      </c>
      <c r="DC262" s="19">
        <f t="shared" si="400"/>
        <v>4.1433679999999995E-5</v>
      </c>
      <c r="DD262" s="19">
        <f t="shared" si="401"/>
        <v>1.3349839999999998E-5</v>
      </c>
      <c r="DE262" s="19">
        <f t="shared" si="402"/>
        <v>1.3349839999999998E-5</v>
      </c>
      <c r="DF262" s="19">
        <f t="shared" si="403"/>
        <v>1.243304E-5</v>
      </c>
      <c r="DG262" s="19">
        <f t="shared" si="404"/>
        <v>1.711048E-5</v>
      </c>
      <c r="DH262" s="19">
        <f t="shared" si="405"/>
        <v>2.6261359999999996E-5</v>
      </c>
      <c r="DI262" s="19">
        <f t="shared" si="406"/>
        <v>3.8970159999999992E-5</v>
      </c>
      <c r="DJ262" s="19">
        <f t="shared" si="407"/>
        <v>0</v>
      </c>
      <c r="DK262" s="19">
        <f t="shared" si="408"/>
        <v>2.2665919999999997E-5</v>
      </c>
      <c r="DM262" s="68">
        <f t="shared" si="409"/>
        <v>896.76732578239375</v>
      </c>
      <c r="DN262" s="19">
        <f t="shared" si="410"/>
        <v>150.99336745122579</v>
      </c>
      <c r="DO262" s="19">
        <f t="shared" si="411"/>
        <v>201.88036706819662</v>
      </c>
      <c r="DP262" s="19">
        <f t="shared" si="412"/>
        <v>33.300799316307355</v>
      </c>
      <c r="DQ262" s="19">
        <f t="shared" si="413"/>
        <v>517.6553483911855</v>
      </c>
      <c r="DR262" s="19">
        <f t="shared" si="414"/>
        <v>9.6758009045081383</v>
      </c>
      <c r="DS262" s="19">
        <f t="shared" si="415"/>
        <v>309.78958422388877</v>
      </c>
      <c r="DT262" s="19">
        <f t="shared" si="416"/>
        <v>422.4119182799742</v>
      </c>
      <c r="DU262" s="19">
        <f t="shared" si="417"/>
        <v>62.377403550698652</v>
      </c>
      <c r="DV262" s="19">
        <f t="shared" si="418"/>
        <v>37.665880400845317</v>
      </c>
      <c r="DX262" s="19">
        <f t="shared" si="419"/>
        <v>111.38723085188278</v>
      </c>
      <c r="DZ262" s="68">
        <f t="shared" si="420"/>
        <v>2753.9050262211063</v>
      </c>
      <c r="EA262" s="21">
        <f t="shared" si="421"/>
        <v>2.7539050262211062</v>
      </c>
      <c r="EB262" s="92">
        <f t="shared" si="422"/>
        <v>1352</v>
      </c>
    </row>
    <row r="263" spans="1:132" x14ac:dyDescent="0.3">
      <c r="A263" s="19">
        <f>'A. Thermody. result (all suite)'!C219</f>
        <v>1350</v>
      </c>
      <c r="B263" s="19" t="str">
        <f>'A. Thermody. result (all suite)'!A219</f>
        <v>Nephelinite</v>
      </c>
      <c r="C263" s="24">
        <f>'A. Thermody. result (all suite)'!G219</f>
        <v>100</v>
      </c>
      <c r="D263" s="19">
        <f>'A. Thermody. result (all suite)'!D219</f>
        <v>10000</v>
      </c>
      <c r="E263" s="61">
        <f>'A. Thermody. result (all suite)'!I219</f>
        <v>37.97</v>
      </c>
      <c r="F263" s="21">
        <f>'A. Thermody. result (all suite)'!J219</f>
        <v>5.09</v>
      </c>
      <c r="G263" s="21">
        <f>'A. Thermody. result (all suite)'!K219</f>
        <v>12.22</v>
      </c>
      <c r="H263" s="21">
        <f>'A. Thermody. result (all suite)'!L219</f>
        <v>2.35</v>
      </c>
      <c r="I263" s="21">
        <f>'A. Thermody. result (all suite)'!M219</f>
        <v>11.77</v>
      </c>
      <c r="J263" s="21">
        <f>'A. Thermody. result (all suite)'!N219</f>
        <v>0.22</v>
      </c>
      <c r="K263" s="21">
        <f>'A. Thermody. result (all suite)'!O219</f>
        <v>6.56</v>
      </c>
      <c r="L263" s="21">
        <f>'A. Thermody. result (all suite)'!P219</f>
        <v>12.31</v>
      </c>
      <c r="M263" s="21">
        <f>'A. Thermody. result (all suite)'!Q219</f>
        <v>2.79</v>
      </c>
      <c r="N263" s="21">
        <f>'A. Thermody. result (all suite)'!R219</f>
        <v>2.5</v>
      </c>
      <c r="O263" s="21">
        <f>'A. Thermody. result (all suite)'!S219</f>
        <v>1.92</v>
      </c>
      <c r="P263" s="21">
        <f>'A. Thermody. result (all suite)'!T219</f>
        <v>4.3</v>
      </c>
      <c r="Q263" s="21">
        <f t="shared" si="340"/>
        <v>100.00000000000001</v>
      </c>
      <c r="S263" s="19">
        <f t="shared" si="341"/>
        <v>1623</v>
      </c>
      <c r="T263" s="19">
        <f t="shared" si="342"/>
        <v>1</v>
      </c>
      <c r="V263" s="61">
        <f t="shared" si="343"/>
        <v>36.337290000000003</v>
      </c>
      <c r="W263" s="21">
        <f t="shared" si="344"/>
        <v>4.87113</v>
      </c>
      <c r="X263" s="21">
        <f t="shared" si="345"/>
        <v>11.69454</v>
      </c>
      <c r="Y263" s="21">
        <f t="shared" si="346"/>
        <v>2.2489500000000002</v>
      </c>
      <c r="Z263" s="21">
        <f t="shared" si="347"/>
        <v>11.26389</v>
      </c>
      <c r="AA263" s="21">
        <f t="shared" si="348"/>
        <v>0.21054000000000003</v>
      </c>
      <c r="AB263" s="21">
        <f t="shared" si="349"/>
        <v>6.2779199999999991</v>
      </c>
      <c r="AC263" s="21">
        <f t="shared" si="350"/>
        <v>11.780670000000001</v>
      </c>
      <c r="AD263" s="21">
        <f t="shared" si="351"/>
        <v>2.6700300000000001</v>
      </c>
      <c r="AE263" s="21">
        <f t="shared" si="352"/>
        <v>2.3925000000000001</v>
      </c>
      <c r="AF263" s="21">
        <f t="shared" si="353"/>
        <v>1.83744</v>
      </c>
      <c r="AG263" s="21">
        <f t="shared" si="354"/>
        <v>91.58489999999999</v>
      </c>
      <c r="AH263" s="21"/>
      <c r="AI263" s="61">
        <f t="shared" si="355"/>
        <v>39.676071055381406</v>
      </c>
      <c r="AJ263" s="21">
        <f t="shared" si="356"/>
        <v>5.3187042842215257</v>
      </c>
      <c r="AK263" s="21">
        <f t="shared" si="357"/>
        <v>12.769070010449322</v>
      </c>
      <c r="AL263" s="21">
        <f t="shared" si="358"/>
        <v>2.4555903866248698</v>
      </c>
      <c r="AM263" s="21">
        <f t="shared" si="359"/>
        <v>12.298850574712644</v>
      </c>
      <c r="AN263" s="21">
        <f t="shared" si="360"/>
        <v>0.22988505747126442</v>
      </c>
      <c r="AO263" s="21">
        <f t="shared" si="361"/>
        <v>6.8547544409613375</v>
      </c>
      <c r="AP263" s="21">
        <f t="shared" si="362"/>
        <v>12.863113897596657</v>
      </c>
      <c r="AQ263" s="21">
        <f t="shared" si="363"/>
        <v>2.9153605015673985</v>
      </c>
      <c r="AR263" s="21">
        <f t="shared" si="364"/>
        <v>2.6123301985370952</v>
      </c>
      <c r="AS263" s="21">
        <f t="shared" si="365"/>
        <v>2.0062695924764893</v>
      </c>
      <c r="AT263" s="21">
        <f t="shared" si="366"/>
        <v>100</v>
      </c>
      <c r="AU263" s="21"/>
      <c r="AV263" s="21">
        <f>AR263*'[1]diagram lines'!$G$39</f>
        <v>2.1685113822166313</v>
      </c>
      <c r="AW263" s="21">
        <f>AK263*'[1]diagram lines'!$G$40</f>
        <v>6.7582394472723344</v>
      </c>
      <c r="AX263" s="21">
        <f>AQ263*'[1]diagram lines'!$G$38</f>
        <v>2.1627666321727812</v>
      </c>
      <c r="AY263" s="21">
        <f>AP263*'[1]diagram lines'!$G$41</f>
        <v>9.1927225176155289</v>
      </c>
      <c r="AZ263" s="21">
        <f t="shared" si="367"/>
        <v>5.5276907001044933</v>
      </c>
      <c r="BA263" s="21">
        <f t="shared" si="368"/>
        <v>0.49972191521870796</v>
      </c>
      <c r="BB263" s="21">
        <f t="shared" si="369"/>
        <v>1.5603337917400009</v>
      </c>
      <c r="BC263" s="86">
        <f t="shared" si="370"/>
        <v>0.64088851071080977</v>
      </c>
      <c r="BX263" s="61">
        <f t="shared" si="371"/>
        <v>0.63199067909454065</v>
      </c>
      <c r="BY263" s="21">
        <f t="shared" si="372"/>
        <v>6.3720580871306956E-2</v>
      </c>
      <c r="BZ263" s="21">
        <f t="shared" si="373"/>
        <v>0.11985092193016871</v>
      </c>
      <c r="CA263" s="21">
        <f t="shared" si="374"/>
        <v>1.471601227378045E-2</v>
      </c>
      <c r="CB263" s="21">
        <f t="shared" si="375"/>
        <v>0.16381350034794712</v>
      </c>
      <c r="CC263" s="21">
        <f t="shared" si="376"/>
        <v>3.1012122920778123E-3</v>
      </c>
      <c r="CD263" s="21">
        <f t="shared" si="377"/>
        <v>0.16277915632754342</v>
      </c>
      <c r="CE263" s="21">
        <f t="shared" si="378"/>
        <v>0.21950784593437947</v>
      </c>
      <c r="CF263" s="21">
        <f t="shared" si="379"/>
        <v>4.5007259235360544E-2</v>
      </c>
      <c r="CG263" s="21">
        <f t="shared" si="380"/>
        <v>2.6539278131634817E-2</v>
      </c>
      <c r="CH263" s="21">
        <f t="shared" si="381"/>
        <v>1.3526461139604352E-2</v>
      </c>
      <c r="CI263" s="21">
        <f t="shared" si="382"/>
        <v>0.2386237513873474</v>
      </c>
      <c r="CJ263" s="21">
        <f t="shared" si="383"/>
        <v>1.703176658965692</v>
      </c>
      <c r="CL263" s="68">
        <f t="shared" si="384"/>
        <v>0.37106584086135669</v>
      </c>
      <c r="CM263" s="19">
        <f t="shared" si="385"/>
        <v>3.7412784244003967E-2</v>
      </c>
      <c r="CN263" s="19">
        <f t="shared" si="386"/>
        <v>7.0369049093798625E-2</v>
      </c>
      <c r="CO263" s="19">
        <f t="shared" si="387"/>
        <v>8.6403322851530944E-3</v>
      </c>
      <c r="CP263" s="19">
        <f t="shared" si="388"/>
        <v>9.6181156244489668E-2</v>
      </c>
      <c r="CQ263" s="19">
        <f t="shared" si="389"/>
        <v>1.8208400612776843E-3</v>
      </c>
      <c r="CR263" s="19">
        <f t="shared" si="390"/>
        <v>9.5573853405433715E-2</v>
      </c>
      <c r="CS263" s="19">
        <f t="shared" si="391"/>
        <v>0.12888143151731693</v>
      </c>
      <c r="CT263" s="19">
        <f t="shared" si="392"/>
        <v>2.6425479117763759E-2</v>
      </c>
      <c r="CU263" s="19">
        <f t="shared" si="393"/>
        <v>1.5582222778787748E-2</v>
      </c>
      <c r="CV263" s="19">
        <f t="shared" si="394"/>
        <v>7.9419014277818511E-3</v>
      </c>
      <c r="CW263" s="19">
        <f t="shared" si="395"/>
        <v>0.14010510896283609</v>
      </c>
      <c r="CX263" s="19">
        <f t="shared" si="396"/>
        <v>0.99999999999999978</v>
      </c>
      <c r="CZ263" s="68">
        <f t="shared" si="397"/>
        <v>2.4859999999999999E-5</v>
      </c>
      <c r="DA263" s="19">
        <f t="shared" si="398"/>
        <v>1.9777999999999996E-5</v>
      </c>
      <c r="DB263" s="19">
        <f t="shared" si="399"/>
        <v>3.5539999999999995E-5</v>
      </c>
      <c r="DC263" s="19">
        <f t="shared" si="400"/>
        <v>4.1415499999999997E-5</v>
      </c>
      <c r="DD263" s="19">
        <f t="shared" si="401"/>
        <v>1.3343999999999998E-5</v>
      </c>
      <c r="DE263" s="19">
        <f t="shared" si="402"/>
        <v>1.3343999999999998E-5</v>
      </c>
      <c r="DF263" s="19">
        <f t="shared" si="403"/>
        <v>1.24265E-5</v>
      </c>
      <c r="DG263" s="19">
        <f t="shared" si="404"/>
        <v>1.7102999999999999E-5</v>
      </c>
      <c r="DH263" s="19">
        <f t="shared" si="405"/>
        <v>2.6245999999999999E-5</v>
      </c>
      <c r="DI263" s="19">
        <f t="shared" si="406"/>
        <v>3.8945999999999989E-5</v>
      </c>
      <c r="DJ263" s="19">
        <f t="shared" si="407"/>
        <v>0</v>
      </c>
      <c r="DK263" s="19">
        <f t="shared" si="408"/>
        <v>2.2646999999999998E-5</v>
      </c>
      <c r="DM263" s="68">
        <f t="shared" si="409"/>
        <v>896.76732578239375</v>
      </c>
      <c r="DN263" s="19">
        <f t="shared" si="410"/>
        <v>151.10391371276356</v>
      </c>
      <c r="DO263" s="19">
        <f t="shared" si="411"/>
        <v>201.88036706819662</v>
      </c>
      <c r="DP263" s="19">
        <f t="shared" si="412"/>
        <v>33.315417237896384</v>
      </c>
      <c r="DQ263" s="19">
        <f t="shared" si="413"/>
        <v>517.88190019233991</v>
      </c>
      <c r="DR263" s="19">
        <f t="shared" si="414"/>
        <v>9.6800355176138293</v>
      </c>
      <c r="DS263" s="19">
        <f t="shared" si="415"/>
        <v>309.95262481301882</v>
      </c>
      <c r="DT263" s="19">
        <f t="shared" si="416"/>
        <v>422.59666020529346</v>
      </c>
      <c r="DU263" s="19">
        <f t="shared" si="417"/>
        <v>62.413908805538959</v>
      </c>
      <c r="DV263" s="19">
        <f t="shared" si="418"/>
        <v>37.689246283618509</v>
      </c>
      <c r="DX263" s="19">
        <f t="shared" si="419"/>
        <v>111.48028716873347</v>
      </c>
      <c r="DZ263" s="68">
        <f t="shared" si="420"/>
        <v>2754.7616867874071</v>
      </c>
      <c r="EA263" s="21">
        <f t="shared" si="421"/>
        <v>2.7547616867874072</v>
      </c>
      <c r="EB263" s="92">
        <f t="shared" si="422"/>
        <v>1350</v>
      </c>
    </row>
    <row r="264" spans="1:132" x14ac:dyDescent="0.3">
      <c r="A264" s="19">
        <f>'A. Thermody. result (all suite)'!C220</f>
        <v>1348</v>
      </c>
      <c r="B264" s="19" t="str">
        <f>'A. Thermody. result (all suite)'!A220</f>
        <v>Nephelinite</v>
      </c>
      <c r="C264" s="24">
        <f>'A. Thermody. result (all suite)'!G220</f>
        <v>100</v>
      </c>
      <c r="D264" s="19">
        <f>'A. Thermody. result (all suite)'!D220</f>
        <v>10000</v>
      </c>
      <c r="E264" s="61">
        <f>'A. Thermody. result (all suite)'!I220</f>
        <v>37.97</v>
      </c>
      <c r="F264" s="21">
        <f>'A. Thermody. result (all suite)'!J220</f>
        <v>5.09</v>
      </c>
      <c r="G264" s="21">
        <f>'A. Thermody. result (all suite)'!K220</f>
        <v>12.22</v>
      </c>
      <c r="H264" s="21">
        <f>'A. Thermody. result (all suite)'!L220</f>
        <v>2.35</v>
      </c>
      <c r="I264" s="21">
        <f>'A. Thermody. result (all suite)'!M220</f>
        <v>11.77</v>
      </c>
      <c r="J264" s="21">
        <f>'A. Thermody. result (all suite)'!N220</f>
        <v>0.22</v>
      </c>
      <c r="K264" s="21">
        <f>'A. Thermody. result (all suite)'!O220</f>
        <v>6.56</v>
      </c>
      <c r="L264" s="21">
        <f>'A. Thermody. result (all suite)'!P220</f>
        <v>12.31</v>
      </c>
      <c r="M264" s="21">
        <f>'A. Thermody. result (all suite)'!Q220</f>
        <v>2.79</v>
      </c>
      <c r="N264" s="21">
        <f>'A. Thermody. result (all suite)'!R220</f>
        <v>2.5</v>
      </c>
      <c r="O264" s="21">
        <f>'A. Thermody. result (all suite)'!S220</f>
        <v>1.92</v>
      </c>
      <c r="P264" s="21">
        <f>'A. Thermody. result (all suite)'!T220</f>
        <v>4.3</v>
      </c>
      <c r="Q264" s="21">
        <f t="shared" si="340"/>
        <v>100.00000000000001</v>
      </c>
      <c r="S264" s="19">
        <f t="shared" si="341"/>
        <v>1621</v>
      </c>
      <c r="T264" s="19">
        <f t="shared" si="342"/>
        <v>1</v>
      </c>
      <c r="V264" s="61">
        <f t="shared" si="343"/>
        <v>36.337290000000003</v>
      </c>
      <c r="W264" s="21">
        <f t="shared" si="344"/>
        <v>4.87113</v>
      </c>
      <c r="X264" s="21">
        <f t="shared" si="345"/>
        <v>11.69454</v>
      </c>
      <c r="Y264" s="21">
        <f t="shared" si="346"/>
        <v>2.2489500000000002</v>
      </c>
      <c r="Z264" s="21">
        <f t="shared" si="347"/>
        <v>11.26389</v>
      </c>
      <c r="AA264" s="21">
        <f t="shared" si="348"/>
        <v>0.21054000000000003</v>
      </c>
      <c r="AB264" s="21">
        <f t="shared" si="349"/>
        <v>6.2779199999999991</v>
      </c>
      <c r="AC264" s="21">
        <f t="shared" si="350"/>
        <v>11.780670000000001</v>
      </c>
      <c r="AD264" s="21">
        <f t="shared" si="351"/>
        <v>2.6700300000000001</v>
      </c>
      <c r="AE264" s="21">
        <f t="shared" si="352"/>
        <v>2.3925000000000001</v>
      </c>
      <c r="AF264" s="21">
        <f t="shared" si="353"/>
        <v>1.83744</v>
      </c>
      <c r="AG264" s="21">
        <f t="shared" si="354"/>
        <v>91.58489999999999</v>
      </c>
      <c r="AH264" s="21"/>
      <c r="AI264" s="61">
        <f t="shared" si="355"/>
        <v>39.676071055381406</v>
      </c>
      <c r="AJ264" s="21">
        <f t="shared" si="356"/>
        <v>5.3187042842215257</v>
      </c>
      <c r="AK264" s="21">
        <f t="shared" si="357"/>
        <v>12.769070010449322</v>
      </c>
      <c r="AL264" s="21">
        <f t="shared" si="358"/>
        <v>2.4555903866248698</v>
      </c>
      <c r="AM264" s="21">
        <f t="shared" si="359"/>
        <v>12.298850574712644</v>
      </c>
      <c r="AN264" s="21">
        <f t="shared" si="360"/>
        <v>0.22988505747126442</v>
      </c>
      <c r="AO264" s="21">
        <f t="shared" si="361"/>
        <v>6.8547544409613375</v>
      </c>
      <c r="AP264" s="21">
        <f t="shared" si="362"/>
        <v>12.863113897596657</v>
      </c>
      <c r="AQ264" s="21">
        <f t="shared" si="363"/>
        <v>2.9153605015673985</v>
      </c>
      <c r="AR264" s="21">
        <f t="shared" si="364"/>
        <v>2.6123301985370952</v>
      </c>
      <c r="AS264" s="21">
        <f t="shared" si="365"/>
        <v>2.0062695924764893</v>
      </c>
      <c r="AT264" s="21">
        <f t="shared" si="366"/>
        <v>100</v>
      </c>
      <c r="AU264" s="21"/>
      <c r="AV264" s="21">
        <f>AR264*'[1]diagram lines'!$G$39</f>
        <v>2.1685113822166313</v>
      </c>
      <c r="AW264" s="21">
        <f>AK264*'[1]diagram lines'!$G$40</f>
        <v>6.7582394472723344</v>
      </c>
      <c r="AX264" s="21">
        <f>AQ264*'[1]diagram lines'!$G$38</f>
        <v>2.1627666321727812</v>
      </c>
      <c r="AY264" s="21">
        <f>AP264*'[1]diagram lines'!$G$41</f>
        <v>9.1927225176155289</v>
      </c>
      <c r="AZ264" s="21">
        <f t="shared" si="367"/>
        <v>5.5276907001044933</v>
      </c>
      <c r="BA264" s="21">
        <f t="shared" si="368"/>
        <v>0.49972191521870796</v>
      </c>
      <c r="BB264" s="21">
        <f t="shared" si="369"/>
        <v>1.5603337917400009</v>
      </c>
      <c r="BC264" s="86">
        <f t="shared" si="370"/>
        <v>0.64088851071080977</v>
      </c>
      <c r="BX264" s="61">
        <f t="shared" si="371"/>
        <v>0.63199067909454065</v>
      </c>
      <c r="BY264" s="21">
        <f t="shared" si="372"/>
        <v>6.3720580871306956E-2</v>
      </c>
      <c r="BZ264" s="21">
        <f t="shared" si="373"/>
        <v>0.11985092193016871</v>
      </c>
      <c r="CA264" s="21">
        <f t="shared" si="374"/>
        <v>1.471601227378045E-2</v>
      </c>
      <c r="CB264" s="21">
        <f t="shared" si="375"/>
        <v>0.16381350034794712</v>
      </c>
      <c r="CC264" s="21">
        <f t="shared" si="376"/>
        <v>3.1012122920778123E-3</v>
      </c>
      <c r="CD264" s="21">
        <f t="shared" si="377"/>
        <v>0.16277915632754342</v>
      </c>
      <c r="CE264" s="21">
        <f t="shared" si="378"/>
        <v>0.21950784593437947</v>
      </c>
      <c r="CF264" s="21">
        <f t="shared" si="379"/>
        <v>4.5007259235360544E-2</v>
      </c>
      <c r="CG264" s="21">
        <f t="shared" si="380"/>
        <v>2.6539278131634817E-2</v>
      </c>
      <c r="CH264" s="21">
        <f t="shared" si="381"/>
        <v>1.3526461139604352E-2</v>
      </c>
      <c r="CI264" s="21">
        <f t="shared" si="382"/>
        <v>0.2386237513873474</v>
      </c>
      <c r="CJ264" s="21">
        <f t="shared" si="383"/>
        <v>1.703176658965692</v>
      </c>
      <c r="CL264" s="68">
        <f t="shared" si="384"/>
        <v>0.37106584086135669</v>
      </c>
      <c r="CM264" s="19">
        <f t="shared" si="385"/>
        <v>3.7412784244003967E-2</v>
      </c>
      <c r="CN264" s="19">
        <f t="shared" si="386"/>
        <v>7.0369049093798625E-2</v>
      </c>
      <c r="CO264" s="19">
        <f t="shared" si="387"/>
        <v>8.6403322851530944E-3</v>
      </c>
      <c r="CP264" s="19">
        <f t="shared" si="388"/>
        <v>9.6181156244489668E-2</v>
      </c>
      <c r="CQ264" s="19">
        <f t="shared" si="389"/>
        <v>1.8208400612776843E-3</v>
      </c>
      <c r="CR264" s="19">
        <f t="shared" si="390"/>
        <v>9.5573853405433715E-2</v>
      </c>
      <c r="CS264" s="19">
        <f t="shared" si="391"/>
        <v>0.12888143151731693</v>
      </c>
      <c r="CT264" s="19">
        <f t="shared" si="392"/>
        <v>2.6425479117763759E-2</v>
      </c>
      <c r="CU264" s="19">
        <f t="shared" si="393"/>
        <v>1.5582222778787748E-2</v>
      </c>
      <c r="CV264" s="19">
        <f t="shared" si="394"/>
        <v>7.9419014277818511E-3</v>
      </c>
      <c r="CW264" s="19">
        <f t="shared" si="395"/>
        <v>0.14010510896283609</v>
      </c>
      <c r="CX264" s="19">
        <f t="shared" si="396"/>
        <v>0.99999999999999978</v>
      </c>
      <c r="CZ264" s="68">
        <f t="shared" si="397"/>
        <v>2.4859999999999999E-5</v>
      </c>
      <c r="DA264" s="19">
        <f t="shared" si="398"/>
        <v>1.9763519999999996E-5</v>
      </c>
      <c r="DB264" s="19">
        <f t="shared" si="399"/>
        <v>3.5539999999999995E-5</v>
      </c>
      <c r="DC264" s="19">
        <f t="shared" si="400"/>
        <v>4.1397319999999999E-5</v>
      </c>
      <c r="DD264" s="19">
        <f t="shared" si="401"/>
        <v>1.3338159999999998E-5</v>
      </c>
      <c r="DE264" s="19">
        <f t="shared" si="402"/>
        <v>1.3338159999999998E-5</v>
      </c>
      <c r="DF264" s="19">
        <f t="shared" si="403"/>
        <v>1.241996E-5</v>
      </c>
      <c r="DG264" s="19">
        <f t="shared" si="404"/>
        <v>1.7095519999999997E-5</v>
      </c>
      <c r="DH264" s="19">
        <f t="shared" si="405"/>
        <v>2.6230639999999999E-5</v>
      </c>
      <c r="DI264" s="19">
        <f t="shared" si="406"/>
        <v>3.8921839999999993E-5</v>
      </c>
      <c r="DJ264" s="19">
        <f t="shared" si="407"/>
        <v>0</v>
      </c>
      <c r="DK264" s="19">
        <f t="shared" si="408"/>
        <v>2.262808E-5</v>
      </c>
      <c r="DM264" s="68">
        <f t="shared" si="409"/>
        <v>896.76732578239375</v>
      </c>
      <c r="DN264" s="19">
        <f t="shared" si="410"/>
        <v>151.21462196061418</v>
      </c>
      <c r="DO264" s="19">
        <f t="shared" si="411"/>
        <v>201.88036706819662</v>
      </c>
      <c r="DP264" s="19">
        <f t="shared" si="412"/>
        <v>33.330047998665073</v>
      </c>
      <c r="DQ264" s="19">
        <f t="shared" si="413"/>
        <v>518.10865038105578</v>
      </c>
      <c r="DR264" s="19">
        <f t="shared" si="414"/>
        <v>9.684273838898239</v>
      </c>
      <c r="DS264" s="19">
        <f t="shared" si="415"/>
        <v>310.11583710728365</v>
      </c>
      <c r="DT264" s="19">
        <f t="shared" si="416"/>
        <v>422.78156379514252</v>
      </c>
      <c r="DU264" s="19">
        <f t="shared" si="417"/>
        <v>62.450456813488934</v>
      </c>
      <c r="DV264" s="19">
        <f t="shared" si="418"/>
        <v>37.712641174256049</v>
      </c>
      <c r="DX264" s="19">
        <f t="shared" si="419"/>
        <v>111.57349909980461</v>
      </c>
      <c r="DZ264" s="68">
        <f t="shared" si="420"/>
        <v>2755.6192850197995</v>
      </c>
      <c r="EA264" s="21">
        <f t="shared" si="421"/>
        <v>2.7556192850197996</v>
      </c>
      <c r="EB264" s="92">
        <f t="shared" si="422"/>
        <v>1348</v>
      </c>
    </row>
    <row r="265" spans="1:132" x14ac:dyDescent="0.3">
      <c r="A265" s="19">
        <f>'A. Thermody. result (all suite)'!C221</f>
        <v>1346</v>
      </c>
      <c r="B265" s="19" t="str">
        <f>'A. Thermody. result (all suite)'!A221</f>
        <v>Nephelinite</v>
      </c>
      <c r="C265" s="24">
        <f>'A. Thermody. result (all suite)'!G221</f>
        <v>100</v>
      </c>
      <c r="D265" s="19">
        <f>'A. Thermody. result (all suite)'!D221</f>
        <v>10000</v>
      </c>
      <c r="E265" s="61">
        <f>'A. Thermody. result (all suite)'!I221</f>
        <v>37.97</v>
      </c>
      <c r="F265" s="21">
        <f>'A. Thermody. result (all suite)'!J221</f>
        <v>5.09</v>
      </c>
      <c r="G265" s="21">
        <f>'A. Thermody. result (all suite)'!K221</f>
        <v>12.22</v>
      </c>
      <c r="H265" s="21">
        <f>'A. Thermody. result (all suite)'!L221</f>
        <v>2.35</v>
      </c>
      <c r="I265" s="21">
        <f>'A. Thermody. result (all suite)'!M221</f>
        <v>11.77</v>
      </c>
      <c r="J265" s="21">
        <f>'A. Thermody. result (all suite)'!N221</f>
        <v>0.22</v>
      </c>
      <c r="K265" s="21">
        <f>'A. Thermody. result (all suite)'!O221</f>
        <v>6.56</v>
      </c>
      <c r="L265" s="21">
        <f>'A. Thermody. result (all suite)'!P221</f>
        <v>12.31</v>
      </c>
      <c r="M265" s="21">
        <f>'A. Thermody. result (all suite)'!Q221</f>
        <v>2.79</v>
      </c>
      <c r="N265" s="21">
        <f>'A. Thermody. result (all suite)'!R221</f>
        <v>2.5</v>
      </c>
      <c r="O265" s="21">
        <f>'A. Thermody. result (all suite)'!S221</f>
        <v>1.92</v>
      </c>
      <c r="P265" s="21">
        <f>'A. Thermody. result (all suite)'!T221</f>
        <v>4.3</v>
      </c>
      <c r="Q265" s="21">
        <f t="shared" si="340"/>
        <v>100.00000000000001</v>
      </c>
      <c r="S265" s="19">
        <f t="shared" si="341"/>
        <v>1619</v>
      </c>
      <c r="T265" s="19">
        <f t="shared" si="342"/>
        <v>1</v>
      </c>
      <c r="V265" s="61">
        <f t="shared" si="343"/>
        <v>36.337290000000003</v>
      </c>
      <c r="W265" s="21">
        <f t="shared" si="344"/>
        <v>4.87113</v>
      </c>
      <c r="X265" s="21">
        <f t="shared" si="345"/>
        <v>11.69454</v>
      </c>
      <c r="Y265" s="21">
        <f t="shared" si="346"/>
        <v>2.2489500000000002</v>
      </c>
      <c r="Z265" s="21">
        <f t="shared" si="347"/>
        <v>11.26389</v>
      </c>
      <c r="AA265" s="21">
        <f t="shared" si="348"/>
        <v>0.21054000000000003</v>
      </c>
      <c r="AB265" s="21">
        <f t="shared" si="349"/>
        <v>6.2779199999999991</v>
      </c>
      <c r="AC265" s="21">
        <f t="shared" si="350"/>
        <v>11.780670000000001</v>
      </c>
      <c r="AD265" s="21">
        <f t="shared" si="351"/>
        <v>2.6700300000000001</v>
      </c>
      <c r="AE265" s="21">
        <f t="shared" si="352"/>
        <v>2.3925000000000001</v>
      </c>
      <c r="AF265" s="21">
        <f t="shared" si="353"/>
        <v>1.83744</v>
      </c>
      <c r="AG265" s="21">
        <f t="shared" si="354"/>
        <v>91.58489999999999</v>
      </c>
      <c r="AH265" s="21"/>
      <c r="AI265" s="61">
        <f t="shared" si="355"/>
        <v>39.676071055381406</v>
      </c>
      <c r="AJ265" s="21">
        <f t="shared" si="356"/>
        <v>5.3187042842215257</v>
      </c>
      <c r="AK265" s="21">
        <f t="shared" si="357"/>
        <v>12.769070010449322</v>
      </c>
      <c r="AL265" s="21">
        <f t="shared" si="358"/>
        <v>2.4555903866248698</v>
      </c>
      <c r="AM265" s="21">
        <f t="shared" si="359"/>
        <v>12.298850574712644</v>
      </c>
      <c r="AN265" s="21">
        <f t="shared" si="360"/>
        <v>0.22988505747126442</v>
      </c>
      <c r="AO265" s="21">
        <f t="shared" si="361"/>
        <v>6.8547544409613375</v>
      </c>
      <c r="AP265" s="21">
        <f t="shared" si="362"/>
        <v>12.863113897596657</v>
      </c>
      <c r="AQ265" s="21">
        <f t="shared" si="363"/>
        <v>2.9153605015673985</v>
      </c>
      <c r="AR265" s="21">
        <f t="shared" si="364"/>
        <v>2.6123301985370952</v>
      </c>
      <c r="AS265" s="21">
        <f t="shared" si="365"/>
        <v>2.0062695924764893</v>
      </c>
      <c r="AT265" s="21">
        <f t="shared" si="366"/>
        <v>100</v>
      </c>
      <c r="AU265" s="21"/>
      <c r="AV265" s="21">
        <f>AR265*'[1]diagram lines'!$G$39</f>
        <v>2.1685113822166313</v>
      </c>
      <c r="AW265" s="21">
        <f>AK265*'[1]diagram lines'!$G$40</f>
        <v>6.7582394472723344</v>
      </c>
      <c r="AX265" s="21">
        <f>AQ265*'[1]diagram lines'!$G$38</f>
        <v>2.1627666321727812</v>
      </c>
      <c r="AY265" s="21">
        <f>AP265*'[1]diagram lines'!$G$41</f>
        <v>9.1927225176155289</v>
      </c>
      <c r="AZ265" s="21">
        <f t="shared" si="367"/>
        <v>5.5276907001044933</v>
      </c>
      <c r="BA265" s="21">
        <f t="shared" si="368"/>
        <v>0.49972191521870796</v>
      </c>
      <c r="BB265" s="21">
        <f t="shared" si="369"/>
        <v>1.5603337917400009</v>
      </c>
      <c r="BC265" s="86">
        <f t="shared" si="370"/>
        <v>0.64088851071080977</v>
      </c>
      <c r="BX265" s="61">
        <f t="shared" si="371"/>
        <v>0.63199067909454065</v>
      </c>
      <c r="BY265" s="21">
        <f t="shared" si="372"/>
        <v>6.3720580871306956E-2</v>
      </c>
      <c r="BZ265" s="21">
        <f t="shared" si="373"/>
        <v>0.11985092193016871</v>
      </c>
      <c r="CA265" s="21">
        <f t="shared" si="374"/>
        <v>1.471601227378045E-2</v>
      </c>
      <c r="CB265" s="21">
        <f t="shared" si="375"/>
        <v>0.16381350034794712</v>
      </c>
      <c r="CC265" s="21">
        <f t="shared" si="376"/>
        <v>3.1012122920778123E-3</v>
      </c>
      <c r="CD265" s="21">
        <f t="shared" si="377"/>
        <v>0.16277915632754342</v>
      </c>
      <c r="CE265" s="21">
        <f t="shared" si="378"/>
        <v>0.21950784593437947</v>
      </c>
      <c r="CF265" s="21">
        <f t="shared" si="379"/>
        <v>4.5007259235360544E-2</v>
      </c>
      <c r="CG265" s="21">
        <f t="shared" si="380"/>
        <v>2.6539278131634817E-2</v>
      </c>
      <c r="CH265" s="21">
        <f t="shared" si="381"/>
        <v>1.3526461139604352E-2</v>
      </c>
      <c r="CI265" s="21">
        <f t="shared" si="382"/>
        <v>0.2386237513873474</v>
      </c>
      <c r="CJ265" s="21">
        <f t="shared" si="383"/>
        <v>1.703176658965692</v>
      </c>
      <c r="CL265" s="68">
        <f t="shared" si="384"/>
        <v>0.37106584086135669</v>
      </c>
      <c r="CM265" s="19">
        <f t="shared" si="385"/>
        <v>3.7412784244003967E-2</v>
      </c>
      <c r="CN265" s="19">
        <f t="shared" si="386"/>
        <v>7.0369049093798625E-2</v>
      </c>
      <c r="CO265" s="19">
        <f t="shared" si="387"/>
        <v>8.6403322851530944E-3</v>
      </c>
      <c r="CP265" s="19">
        <f t="shared" si="388"/>
        <v>9.6181156244489668E-2</v>
      </c>
      <c r="CQ265" s="19">
        <f t="shared" si="389"/>
        <v>1.8208400612776843E-3</v>
      </c>
      <c r="CR265" s="19">
        <f t="shared" si="390"/>
        <v>9.5573853405433715E-2</v>
      </c>
      <c r="CS265" s="19">
        <f t="shared" si="391"/>
        <v>0.12888143151731693</v>
      </c>
      <c r="CT265" s="19">
        <f t="shared" si="392"/>
        <v>2.6425479117763759E-2</v>
      </c>
      <c r="CU265" s="19">
        <f t="shared" si="393"/>
        <v>1.5582222778787748E-2</v>
      </c>
      <c r="CV265" s="19">
        <f t="shared" si="394"/>
        <v>7.9419014277818511E-3</v>
      </c>
      <c r="CW265" s="19">
        <f t="shared" si="395"/>
        <v>0.14010510896283609</v>
      </c>
      <c r="CX265" s="19">
        <f t="shared" si="396"/>
        <v>0.99999999999999978</v>
      </c>
      <c r="CZ265" s="68">
        <f t="shared" si="397"/>
        <v>2.4859999999999999E-5</v>
      </c>
      <c r="DA265" s="19">
        <f t="shared" si="398"/>
        <v>1.9749039999999996E-5</v>
      </c>
      <c r="DB265" s="19">
        <f t="shared" si="399"/>
        <v>3.5539999999999995E-5</v>
      </c>
      <c r="DC265" s="19">
        <f t="shared" si="400"/>
        <v>4.1379139999999994E-5</v>
      </c>
      <c r="DD265" s="19">
        <f t="shared" si="401"/>
        <v>1.3332319999999997E-5</v>
      </c>
      <c r="DE265" s="19">
        <f t="shared" si="402"/>
        <v>1.3332319999999997E-5</v>
      </c>
      <c r="DF265" s="19">
        <f t="shared" si="403"/>
        <v>1.241342E-5</v>
      </c>
      <c r="DG265" s="19">
        <f t="shared" si="404"/>
        <v>1.7088039999999999E-5</v>
      </c>
      <c r="DH265" s="19">
        <f t="shared" si="405"/>
        <v>2.6215279999999998E-5</v>
      </c>
      <c r="DI265" s="19">
        <f t="shared" si="406"/>
        <v>3.889767999999999E-5</v>
      </c>
      <c r="DJ265" s="19">
        <f t="shared" si="407"/>
        <v>0</v>
      </c>
      <c r="DK265" s="19">
        <f t="shared" si="408"/>
        <v>2.2609159999999998E-5</v>
      </c>
      <c r="DM265" s="68">
        <f t="shared" si="409"/>
        <v>896.76732578239375</v>
      </c>
      <c r="DN265" s="19">
        <f t="shared" si="410"/>
        <v>151.32549255108287</v>
      </c>
      <c r="DO265" s="19">
        <f t="shared" si="411"/>
        <v>201.88036706819662</v>
      </c>
      <c r="DP265" s="19">
        <f t="shared" si="412"/>
        <v>33.344691615536185</v>
      </c>
      <c r="DQ265" s="19">
        <f t="shared" si="413"/>
        <v>518.3355992180343</v>
      </c>
      <c r="DR265" s="19">
        <f t="shared" si="414"/>
        <v>9.6885158732342855</v>
      </c>
      <c r="DS265" s="19">
        <f t="shared" si="415"/>
        <v>310.27922137807133</v>
      </c>
      <c r="DT265" s="19">
        <f t="shared" si="416"/>
        <v>422.96662926181898</v>
      </c>
      <c r="DU265" s="19">
        <f t="shared" si="417"/>
        <v>62.48704764969802</v>
      </c>
      <c r="DV265" s="19">
        <f t="shared" si="418"/>
        <v>37.736065126809777</v>
      </c>
      <c r="DX265" s="19">
        <f t="shared" si="419"/>
        <v>111.66686703576369</v>
      </c>
      <c r="DZ265" s="68">
        <f t="shared" si="420"/>
        <v>2756.4778225606401</v>
      </c>
      <c r="EA265" s="21">
        <f t="shared" si="421"/>
        <v>2.7564778225606399</v>
      </c>
      <c r="EB265" s="92">
        <f t="shared" si="422"/>
        <v>1346</v>
      </c>
    </row>
    <row r="266" spans="1:132" x14ac:dyDescent="0.3">
      <c r="A266" s="19">
        <f>'A. Thermody. result (all suite)'!C222</f>
        <v>1344</v>
      </c>
      <c r="B266" s="19" t="str">
        <f>'A. Thermody. result (all suite)'!A222</f>
        <v>Nephelinite</v>
      </c>
      <c r="C266" s="24">
        <f>'A. Thermody. result (all suite)'!G222</f>
        <v>100</v>
      </c>
      <c r="D266" s="19">
        <f>'A. Thermody. result (all suite)'!D222</f>
        <v>10000</v>
      </c>
      <c r="E266" s="61">
        <f>'A. Thermody. result (all suite)'!I222</f>
        <v>37.97</v>
      </c>
      <c r="F266" s="21">
        <f>'A. Thermody. result (all suite)'!J222</f>
        <v>5.09</v>
      </c>
      <c r="G266" s="21">
        <f>'A. Thermody. result (all suite)'!K222</f>
        <v>12.22</v>
      </c>
      <c r="H266" s="21">
        <f>'A. Thermody. result (all suite)'!L222</f>
        <v>2.35</v>
      </c>
      <c r="I266" s="21">
        <f>'A. Thermody. result (all suite)'!M222</f>
        <v>11.77</v>
      </c>
      <c r="J266" s="21">
        <f>'A. Thermody. result (all suite)'!N222</f>
        <v>0.22</v>
      </c>
      <c r="K266" s="21">
        <f>'A. Thermody. result (all suite)'!O222</f>
        <v>6.56</v>
      </c>
      <c r="L266" s="21">
        <f>'A. Thermody. result (all suite)'!P222</f>
        <v>12.31</v>
      </c>
      <c r="M266" s="21">
        <f>'A. Thermody. result (all suite)'!Q222</f>
        <v>2.79</v>
      </c>
      <c r="N266" s="21">
        <f>'A. Thermody. result (all suite)'!R222</f>
        <v>2.5</v>
      </c>
      <c r="O266" s="21">
        <f>'A. Thermody. result (all suite)'!S222</f>
        <v>1.92</v>
      </c>
      <c r="P266" s="21">
        <f>'A. Thermody. result (all suite)'!T222</f>
        <v>4.3</v>
      </c>
      <c r="Q266" s="21">
        <f t="shared" si="340"/>
        <v>100.00000000000001</v>
      </c>
      <c r="S266" s="19">
        <f t="shared" si="341"/>
        <v>1617</v>
      </c>
      <c r="T266" s="19">
        <f t="shared" si="342"/>
        <v>1</v>
      </c>
      <c r="V266" s="61">
        <f t="shared" si="343"/>
        <v>36.337290000000003</v>
      </c>
      <c r="W266" s="21">
        <f t="shared" si="344"/>
        <v>4.87113</v>
      </c>
      <c r="X266" s="21">
        <f t="shared" si="345"/>
        <v>11.69454</v>
      </c>
      <c r="Y266" s="21">
        <f t="shared" si="346"/>
        <v>2.2489500000000002</v>
      </c>
      <c r="Z266" s="21">
        <f t="shared" si="347"/>
        <v>11.26389</v>
      </c>
      <c r="AA266" s="21">
        <f t="shared" si="348"/>
        <v>0.21054000000000003</v>
      </c>
      <c r="AB266" s="21">
        <f t="shared" si="349"/>
        <v>6.2779199999999991</v>
      </c>
      <c r="AC266" s="21">
        <f t="shared" si="350"/>
        <v>11.780670000000001</v>
      </c>
      <c r="AD266" s="21">
        <f t="shared" si="351"/>
        <v>2.6700300000000001</v>
      </c>
      <c r="AE266" s="21">
        <f t="shared" si="352"/>
        <v>2.3925000000000001</v>
      </c>
      <c r="AF266" s="21">
        <f t="shared" si="353"/>
        <v>1.83744</v>
      </c>
      <c r="AG266" s="21">
        <f t="shared" si="354"/>
        <v>91.58489999999999</v>
      </c>
      <c r="AH266" s="21"/>
      <c r="AI266" s="61">
        <f t="shared" si="355"/>
        <v>39.676071055381406</v>
      </c>
      <c r="AJ266" s="21">
        <f t="shared" si="356"/>
        <v>5.3187042842215257</v>
      </c>
      <c r="AK266" s="21">
        <f t="shared" si="357"/>
        <v>12.769070010449322</v>
      </c>
      <c r="AL266" s="21">
        <f t="shared" si="358"/>
        <v>2.4555903866248698</v>
      </c>
      <c r="AM266" s="21">
        <f t="shared" si="359"/>
        <v>12.298850574712644</v>
      </c>
      <c r="AN266" s="21">
        <f t="shared" si="360"/>
        <v>0.22988505747126442</v>
      </c>
      <c r="AO266" s="21">
        <f t="shared" si="361"/>
        <v>6.8547544409613375</v>
      </c>
      <c r="AP266" s="21">
        <f t="shared" si="362"/>
        <v>12.863113897596657</v>
      </c>
      <c r="AQ266" s="21">
        <f t="shared" si="363"/>
        <v>2.9153605015673985</v>
      </c>
      <c r="AR266" s="21">
        <f t="shared" si="364"/>
        <v>2.6123301985370952</v>
      </c>
      <c r="AS266" s="21">
        <f t="shared" si="365"/>
        <v>2.0062695924764893</v>
      </c>
      <c r="AT266" s="21">
        <f t="shared" si="366"/>
        <v>100</v>
      </c>
      <c r="AU266" s="21"/>
      <c r="AV266" s="21">
        <f>AR266*'[1]diagram lines'!$G$39</f>
        <v>2.1685113822166313</v>
      </c>
      <c r="AW266" s="21">
        <f>AK266*'[1]diagram lines'!$G$40</f>
        <v>6.7582394472723344</v>
      </c>
      <c r="AX266" s="21">
        <f>AQ266*'[1]diagram lines'!$G$38</f>
        <v>2.1627666321727812</v>
      </c>
      <c r="AY266" s="21">
        <f>AP266*'[1]diagram lines'!$G$41</f>
        <v>9.1927225176155289</v>
      </c>
      <c r="AZ266" s="21">
        <f t="shared" si="367"/>
        <v>5.5276907001044933</v>
      </c>
      <c r="BA266" s="21">
        <f t="shared" si="368"/>
        <v>0.49972191521870796</v>
      </c>
      <c r="BB266" s="21">
        <f t="shared" si="369"/>
        <v>1.5603337917400009</v>
      </c>
      <c r="BC266" s="86">
        <f t="shared" si="370"/>
        <v>0.64088851071080977</v>
      </c>
      <c r="BX266" s="61">
        <f t="shared" si="371"/>
        <v>0.63199067909454065</v>
      </c>
      <c r="BY266" s="21">
        <f t="shared" si="372"/>
        <v>6.3720580871306956E-2</v>
      </c>
      <c r="BZ266" s="21">
        <f t="shared" si="373"/>
        <v>0.11985092193016871</v>
      </c>
      <c r="CA266" s="21">
        <f t="shared" si="374"/>
        <v>1.471601227378045E-2</v>
      </c>
      <c r="CB266" s="21">
        <f t="shared" si="375"/>
        <v>0.16381350034794712</v>
      </c>
      <c r="CC266" s="21">
        <f t="shared" si="376"/>
        <v>3.1012122920778123E-3</v>
      </c>
      <c r="CD266" s="21">
        <f t="shared" si="377"/>
        <v>0.16277915632754342</v>
      </c>
      <c r="CE266" s="21">
        <f t="shared" si="378"/>
        <v>0.21950784593437947</v>
      </c>
      <c r="CF266" s="21">
        <f t="shared" si="379"/>
        <v>4.5007259235360544E-2</v>
      </c>
      <c r="CG266" s="21">
        <f t="shared" si="380"/>
        <v>2.6539278131634817E-2</v>
      </c>
      <c r="CH266" s="21">
        <f t="shared" si="381"/>
        <v>1.3526461139604352E-2</v>
      </c>
      <c r="CI266" s="21">
        <f t="shared" si="382"/>
        <v>0.2386237513873474</v>
      </c>
      <c r="CJ266" s="21">
        <f t="shared" si="383"/>
        <v>1.703176658965692</v>
      </c>
      <c r="CL266" s="68">
        <f t="shared" si="384"/>
        <v>0.37106584086135669</v>
      </c>
      <c r="CM266" s="19">
        <f t="shared" si="385"/>
        <v>3.7412784244003967E-2</v>
      </c>
      <c r="CN266" s="19">
        <f t="shared" si="386"/>
        <v>7.0369049093798625E-2</v>
      </c>
      <c r="CO266" s="19">
        <f t="shared" si="387"/>
        <v>8.6403322851530944E-3</v>
      </c>
      <c r="CP266" s="19">
        <f t="shared" si="388"/>
        <v>9.6181156244489668E-2</v>
      </c>
      <c r="CQ266" s="19">
        <f t="shared" si="389"/>
        <v>1.8208400612776843E-3</v>
      </c>
      <c r="CR266" s="19">
        <f t="shared" si="390"/>
        <v>9.5573853405433715E-2</v>
      </c>
      <c r="CS266" s="19">
        <f t="shared" si="391"/>
        <v>0.12888143151731693</v>
      </c>
      <c r="CT266" s="19">
        <f t="shared" si="392"/>
        <v>2.6425479117763759E-2</v>
      </c>
      <c r="CU266" s="19">
        <f t="shared" si="393"/>
        <v>1.5582222778787748E-2</v>
      </c>
      <c r="CV266" s="19">
        <f t="shared" si="394"/>
        <v>7.9419014277818511E-3</v>
      </c>
      <c r="CW266" s="19">
        <f t="shared" si="395"/>
        <v>0.14010510896283609</v>
      </c>
      <c r="CX266" s="19">
        <f t="shared" si="396"/>
        <v>0.99999999999999978</v>
      </c>
      <c r="CZ266" s="68">
        <f t="shared" si="397"/>
        <v>2.4859999999999999E-5</v>
      </c>
      <c r="DA266" s="19">
        <f t="shared" si="398"/>
        <v>1.9734559999999996E-5</v>
      </c>
      <c r="DB266" s="19">
        <f t="shared" si="399"/>
        <v>3.5539999999999995E-5</v>
      </c>
      <c r="DC266" s="19">
        <f t="shared" si="400"/>
        <v>4.1360959999999996E-5</v>
      </c>
      <c r="DD266" s="19">
        <f t="shared" si="401"/>
        <v>1.3326479999999997E-5</v>
      </c>
      <c r="DE266" s="19">
        <f t="shared" si="402"/>
        <v>1.3326479999999997E-5</v>
      </c>
      <c r="DF266" s="19">
        <f t="shared" si="403"/>
        <v>1.240688E-5</v>
      </c>
      <c r="DG266" s="19">
        <f t="shared" si="404"/>
        <v>1.7080559999999998E-5</v>
      </c>
      <c r="DH266" s="19">
        <f t="shared" si="405"/>
        <v>2.6199919999999998E-5</v>
      </c>
      <c r="DI266" s="19">
        <f t="shared" si="406"/>
        <v>3.8873519999999994E-5</v>
      </c>
      <c r="DJ266" s="19">
        <f t="shared" si="407"/>
        <v>0</v>
      </c>
      <c r="DK266" s="19">
        <f t="shared" si="408"/>
        <v>2.2590239999999999E-5</v>
      </c>
      <c r="DM266" s="68">
        <f t="shared" si="409"/>
        <v>896.76732578239375</v>
      </c>
      <c r="DN266" s="19">
        <f t="shared" si="410"/>
        <v>151.43652584152053</v>
      </c>
      <c r="DO266" s="19">
        <f t="shared" si="411"/>
        <v>201.88036706819662</v>
      </c>
      <c r="DP266" s="19">
        <f t="shared" si="412"/>
        <v>33.359348105462196</v>
      </c>
      <c r="DQ266" s="19">
        <f t="shared" si="413"/>
        <v>518.56274696443347</v>
      </c>
      <c r="DR266" s="19">
        <f t="shared" si="414"/>
        <v>9.6927616255034295</v>
      </c>
      <c r="DS266" s="19">
        <f t="shared" si="415"/>
        <v>310.4427778973423</v>
      </c>
      <c r="DT266" s="19">
        <f t="shared" si="416"/>
        <v>423.15185681799278</v>
      </c>
      <c r="DU266" s="19">
        <f t="shared" si="417"/>
        <v>62.523681389491863</v>
      </c>
      <c r="DV266" s="19">
        <f t="shared" si="418"/>
        <v>37.759518195465859</v>
      </c>
      <c r="DX266" s="19">
        <f t="shared" si="419"/>
        <v>111.76039136858691</v>
      </c>
      <c r="DZ266" s="68">
        <f t="shared" si="420"/>
        <v>2757.3373010563896</v>
      </c>
      <c r="EA266" s="21">
        <f t="shared" si="421"/>
        <v>2.7573373010563897</v>
      </c>
      <c r="EB266" s="92">
        <f t="shared" si="422"/>
        <v>1344</v>
      </c>
    </row>
    <row r="267" spans="1:132" x14ac:dyDescent="0.3">
      <c r="A267" s="19">
        <f>'A. Thermody. result (all suite)'!C223</f>
        <v>1342</v>
      </c>
      <c r="B267" s="19" t="str">
        <f>'A. Thermody. result (all suite)'!A223</f>
        <v>Nephelinite</v>
      </c>
      <c r="C267" s="24">
        <f>'A. Thermody. result (all suite)'!G223</f>
        <v>100</v>
      </c>
      <c r="D267" s="19">
        <f>'A. Thermody. result (all suite)'!D223</f>
        <v>10000</v>
      </c>
      <c r="E267" s="61">
        <f>'A. Thermody. result (all suite)'!I223</f>
        <v>37.97</v>
      </c>
      <c r="F267" s="21">
        <f>'A. Thermody. result (all suite)'!J223</f>
        <v>5.09</v>
      </c>
      <c r="G267" s="21">
        <f>'A. Thermody. result (all suite)'!K223</f>
        <v>12.22</v>
      </c>
      <c r="H267" s="21">
        <f>'A. Thermody. result (all suite)'!L223</f>
        <v>2.35</v>
      </c>
      <c r="I267" s="21">
        <f>'A. Thermody. result (all suite)'!M223</f>
        <v>11.77</v>
      </c>
      <c r="J267" s="21">
        <f>'A. Thermody. result (all suite)'!N223</f>
        <v>0.22</v>
      </c>
      <c r="K267" s="21">
        <f>'A. Thermody. result (all suite)'!O223</f>
        <v>6.56</v>
      </c>
      <c r="L267" s="21">
        <f>'A. Thermody. result (all suite)'!P223</f>
        <v>12.31</v>
      </c>
      <c r="M267" s="21">
        <f>'A. Thermody. result (all suite)'!Q223</f>
        <v>2.79</v>
      </c>
      <c r="N267" s="21">
        <f>'A. Thermody. result (all suite)'!R223</f>
        <v>2.5</v>
      </c>
      <c r="O267" s="21">
        <f>'A. Thermody. result (all suite)'!S223</f>
        <v>1.92</v>
      </c>
      <c r="P267" s="21">
        <f>'A. Thermody. result (all suite)'!T223</f>
        <v>4.3</v>
      </c>
      <c r="Q267" s="21">
        <f t="shared" si="340"/>
        <v>100.00000000000001</v>
      </c>
      <c r="S267" s="19">
        <f t="shared" si="341"/>
        <v>1615</v>
      </c>
      <c r="T267" s="19">
        <f t="shared" si="342"/>
        <v>1</v>
      </c>
      <c r="V267" s="61">
        <f t="shared" si="343"/>
        <v>36.337290000000003</v>
      </c>
      <c r="W267" s="21">
        <f t="shared" si="344"/>
        <v>4.87113</v>
      </c>
      <c r="X267" s="21">
        <f t="shared" si="345"/>
        <v>11.69454</v>
      </c>
      <c r="Y267" s="21">
        <f t="shared" si="346"/>
        <v>2.2489500000000002</v>
      </c>
      <c r="Z267" s="21">
        <f t="shared" si="347"/>
        <v>11.26389</v>
      </c>
      <c r="AA267" s="21">
        <f t="shared" si="348"/>
        <v>0.21054000000000003</v>
      </c>
      <c r="AB267" s="21">
        <f t="shared" si="349"/>
        <v>6.2779199999999991</v>
      </c>
      <c r="AC267" s="21">
        <f t="shared" si="350"/>
        <v>11.780670000000001</v>
      </c>
      <c r="AD267" s="21">
        <f t="shared" si="351"/>
        <v>2.6700300000000001</v>
      </c>
      <c r="AE267" s="21">
        <f t="shared" si="352"/>
        <v>2.3925000000000001</v>
      </c>
      <c r="AF267" s="21">
        <f t="shared" si="353"/>
        <v>1.83744</v>
      </c>
      <c r="AG267" s="21">
        <f t="shared" si="354"/>
        <v>91.58489999999999</v>
      </c>
      <c r="AH267" s="21"/>
      <c r="AI267" s="61">
        <f t="shared" si="355"/>
        <v>39.676071055381406</v>
      </c>
      <c r="AJ267" s="21">
        <f t="shared" si="356"/>
        <v>5.3187042842215257</v>
      </c>
      <c r="AK267" s="21">
        <f t="shared" si="357"/>
        <v>12.769070010449322</v>
      </c>
      <c r="AL267" s="21">
        <f t="shared" si="358"/>
        <v>2.4555903866248698</v>
      </c>
      <c r="AM267" s="21">
        <f t="shared" si="359"/>
        <v>12.298850574712644</v>
      </c>
      <c r="AN267" s="21">
        <f t="shared" si="360"/>
        <v>0.22988505747126442</v>
      </c>
      <c r="AO267" s="21">
        <f t="shared" si="361"/>
        <v>6.8547544409613375</v>
      </c>
      <c r="AP267" s="21">
        <f t="shared" si="362"/>
        <v>12.863113897596657</v>
      </c>
      <c r="AQ267" s="21">
        <f t="shared" si="363"/>
        <v>2.9153605015673985</v>
      </c>
      <c r="AR267" s="21">
        <f t="shared" si="364"/>
        <v>2.6123301985370952</v>
      </c>
      <c r="AS267" s="21">
        <f t="shared" si="365"/>
        <v>2.0062695924764893</v>
      </c>
      <c r="AT267" s="21">
        <f t="shared" si="366"/>
        <v>100</v>
      </c>
      <c r="AU267" s="21"/>
      <c r="AV267" s="21">
        <f>AR267*'[1]diagram lines'!$G$39</f>
        <v>2.1685113822166313</v>
      </c>
      <c r="AW267" s="21">
        <f>AK267*'[1]diagram lines'!$G$40</f>
        <v>6.7582394472723344</v>
      </c>
      <c r="AX267" s="21">
        <f>AQ267*'[1]diagram lines'!$G$38</f>
        <v>2.1627666321727812</v>
      </c>
      <c r="AY267" s="21">
        <f>AP267*'[1]diagram lines'!$G$41</f>
        <v>9.1927225176155289</v>
      </c>
      <c r="AZ267" s="21">
        <f t="shared" si="367"/>
        <v>5.5276907001044933</v>
      </c>
      <c r="BA267" s="21">
        <f t="shared" si="368"/>
        <v>0.49972191521870796</v>
      </c>
      <c r="BB267" s="21">
        <f t="shared" si="369"/>
        <v>1.5603337917400009</v>
      </c>
      <c r="BC267" s="86">
        <f t="shared" si="370"/>
        <v>0.64088851071080977</v>
      </c>
      <c r="BX267" s="61">
        <f t="shared" si="371"/>
        <v>0.63199067909454065</v>
      </c>
      <c r="BY267" s="21">
        <f t="shared" si="372"/>
        <v>6.3720580871306956E-2</v>
      </c>
      <c r="BZ267" s="21">
        <f t="shared" si="373"/>
        <v>0.11985092193016871</v>
      </c>
      <c r="CA267" s="21">
        <f t="shared" si="374"/>
        <v>1.471601227378045E-2</v>
      </c>
      <c r="CB267" s="21">
        <f t="shared" si="375"/>
        <v>0.16381350034794712</v>
      </c>
      <c r="CC267" s="21">
        <f t="shared" si="376"/>
        <v>3.1012122920778123E-3</v>
      </c>
      <c r="CD267" s="21">
        <f t="shared" si="377"/>
        <v>0.16277915632754342</v>
      </c>
      <c r="CE267" s="21">
        <f t="shared" si="378"/>
        <v>0.21950784593437947</v>
      </c>
      <c r="CF267" s="21">
        <f t="shared" si="379"/>
        <v>4.5007259235360544E-2</v>
      </c>
      <c r="CG267" s="21">
        <f t="shared" si="380"/>
        <v>2.6539278131634817E-2</v>
      </c>
      <c r="CH267" s="21">
        <f t="shared" si="381"/>
        <v>1.3526461139604352E-2</v>
      </c>
      <c r="CI267" s="21">
        <f t="shared" si="382"/>
        <v>0.2386237513873474</v>
      </c>
      <c r="CJ267" s="21">
        <f t="shared" si="383"/>
        <v>1.703176658965692</v>
      </c>
      <c r="CL267" s="68">
        <f t="shared" si="384"/>
        <v>0.37106584086135669</v>
      </c>
      <c r="CM267" s="19">
        <f t="shared" si="385"/>
        <v>3.7412784244003967E-2</v>
      </c>
      <c r="CN267" s="19">
        <f t="shared" si="386"/>
        <v>7.0369049093798625E-2</v>
      </c>
      <c r="CO267" s="19">
        <f t="shared" si="387"/>
        <v>8.6403322851530944E-3</v>
      </c>
      <c r="CP267" s="19">
        <f t="shared" si="388"/>
        <v>9.6181156244489668E-2</v>
      </c>
      <c r="CQ267" s="19">
        <f t="shared" si="389"/>
        <v>1.8208400612776843E-3</v>
      </c>
      <c r="CR267" s="19">
        <f t="shared" si="390"/>
        <v>9.5573853405433715E-2</v>
      </c>
      <c r="CS267" s="19">
        <f t="shared" si="391"/>
        <v>0.12888143151731693</v>
      </c>
      <c r="CT267" s="19">
        <f t="shared" si="392"/>
        <v>2.6425479117763759E-2</v>
      </c>
      <c r="CU267" s="19">
        <f t="shared" si="393"/>
        <v>1.5582222778787748E-2</v>
      </c>
      <c r="CV267" s="19">
        <f t="shared" si="394"/>
        <v>7.9419014277818511E-3</v>
      </c>
      <c r="CW267" s="19">
        <f t="shared" si="395"/>
        <v>0.14010510896283609</v>
      </c>
      <c r="CX267" s="19">
        <f t="shared" si="396"/>
        <v>0.99999999999999978</v>
      </c>
      <c r="CZ267" s="68">
        <f t="shared" si="397"/>
        <v>2.4859999999999999E-5</v>
      </c>
      <c r="DA267" s="19">
        <f t="shared" si="398"/>
        <v>1.9720079999999996E-5</v>
      </c>
      <c r="DB267" s="19">
        <f t="shared" si="399"/>
        <v>3.5539999999999995E-5</v>
      </c>
      <c r="DC267" s="19">
        <f t="shared" si="400"/>
        <v>4.1342779999999999E-5</v>
      </c>
      <c r="DD267" s="19">
        <f t="shared" si="401"/>
        <v>1.3320639999999999E-5</v>
      </c>
      <c r="DE267" s="19">
        <f t="shared" si="402"/>
        <v>1.3320639999999999E-5</v>
      </c>
      <c r="DF267" s="19">
        <f t="shared" si="403"/>
        <v>1.240034E-5</v>
      </c>
      <c r="DG267" s="19">
        <f t="shared" si="404"/>
        <v>1.707308E-5</v>
      </c>
      <c r="DH267" s="19">
        <f t="shared" si="405"/>
        <v>2.6184559999999997E-5</v>
      </c>
      <c r="DI267" s="19">
        <f t="shared" si="406"/>
        <v>3.8849359999999992E-5</v>
      </c>
      <c r="DJ267" s="19">
        <f t="shared" si="407"/>
        <v>0</v>
      </c>
      <c r="DK267" s="19">
        <f t="shared" si="408"/>
        <v>2.257132E-5</v>
      </c>
      <c r="DM267" s="68">
        <f t="shared" si="409"/>
        <v>896.76732578239375</v>
      </c>
      <c r="DN267" s="19">
        <f t="shared" si="410"/>
        <v>151.5477221903277</v>
      </c>
      <c r="DO267" s="19">
        <f t="shared" si="411"/>
        <v>201.88036706819662</v>
      </c>
      <c r="DP267" s="19">
        <f t="shared" si="412"/>
        <v>33.374017485425448</v>
      </c>
      <c r="DQ267" s="19">
        <f t="shared" si="413"/>
        <v>518.79009388186932</v>
      </c>
      <c r="DR267" s="19">
        <f t="shared" si="414"/>
        <v>9.6970111005956863</v>
      </c>
      <c r="DS267" s="19">
        <f t="shared" si="415"/>
        <v>310.60650693763057</v>
      </c>
      <c r="DT267" s="19">
        <f t="shared" si="416"/>
        <v>423.33724667670589</v>
      </c>
      <c r="DU267" s="19">
        <f t="shared" si="417"/>
        <v>62.56035810837286</v>
      </c>
      <c r="DV267" s="19">
        <f t="shared" si="418"/>
        <v>37.783000434545286</v>
      </c>
      <c r="DX267" s="19">
        <f t="shared" si="419"/>
        <v>111.85407249156481</v>
      </c>
      <c r="DZ267" s="68">
        <f t="shared" si="420"/>
        <v>2758.1977221576276</v>
      </c>
      <c r="EA267" s="21">
        <f t="shared" si="421"/>
        <v>2.7581977221576275</v>
      </c>
      <c r="EB267" s="92">
        <f t="shared" si="422"/>
        <v>1342</v>
      </c>
    </row>
    <row r="268" spans="1:132" x14ac:dyDescent="0.3">
      <c r="A268" s="19">
        <f>'A. Thermody. result (all suite)'!C224</f>
        <v>1340</v>
      </c>
      <c r="B268" s="19" t="str">
        <f>'A. Thermody. result (all suite)'!A224</f>
        <v>Nephelinite</v>
      </c>
      <c r="C268" s="24">
        <f>'A. Thermody. result (all suite)'!G224</f>
        <v>100</v>
      </c>
      <c r="D268" s="19">
        <f>'A. Thermody. result (all suite)'!D224</f>
        <v>10000</v>
      </c>
      <c r="E268" s="61">
        <f>'A. Thermody. result (all suite)'!I224</f>
        <v>37.97</v>
      </c>
      <c r="F268" s="21">
        <f>'A. Thermody. result (all suite)'!J224</f>
        <v>5.09</v>
      </c>
      <c r="G268" s="21">
        <f>'A. Thermody. result (all suite)'!K224</f>
        <v>12.22</v>
      </c>
      <c r="H268" s="21">
        <f>'A. Thermody. result (all suite)'!L224</f>
        <v>2.35</v>
      </c>
      <c r="I268" s="21">
        <f>'A. Thermody. result (all suite)'!M224</f>
        <v>11.77</v>
      </c>
      <c r="J268" s="21">
        <f>'A. Thermody. result (all suite)'!N224</f>
        <v>0.22</v>
      </c>
      <c r="K268" s="21">
        <f>'A. Thermody. result (all suite)'!O224</f>
        <v>6.56</v>
      </c>
      <c r="L268" s="21">
        <f>'A. Thermody. result (all suite)'!P224</f>
        <v>12.31</v>
      </c>
      <c r="M268" s="21">
        <f>'A. Thermody. result (all suite)'!Q224</f>
        <v>2.79</v>
      </c>
      <c r="N268" s="21">
        <f>'A. Thermody. result (all suite)'!R224</f>
        <v>2.5</v>
      </c>
      <c r="O268" s="21">
        <f>'A. Thermody. result (all suite)'!S224</f>
        <v>1.92</v>
      </c>
      <c r="P268" s="21">
        <f>'A. Thermody. result (all suite)'!T224</f>
        <v>4.3</v>
      </c>
      <c r="Q268" s="21">
        <f t="shared" si="340"/>
        <v>100.00000000000001</v>
      </c>
      <c r="S268" s="19">
        <f t="shared" si="341"/>
        <v>1613</v>
      </c>
      <c r="T268" s="19">
        <f t="shared" si="342"/>
        <v>1</v>
      </c>
      <c r="V268" s="61">
        <f t="shared" si="343"/>
        <v>36.337290000000003</v>
      </c>
      <c r="W268" s="21">
        <f t="shared" si="344"/>
        <v>4.87113</v>
      </c>
      <c r="X268" s="21">
        <f t="shared" si="345"/>
        <v>11.69454</v>
      </c>
      <c r="Y268" s="21">
        <f t="shared" si="346"/>
        <v>2.2489500000000002</v>
      </c>
      <c r="Z268" s="21">
        <f t="shared" si="347"/>
        <v>11.26389</v>
      </c>
      <c r="AA268" s="21">
        <f t="shared" si="348"/>
        <v>0.21054000000000003</v>
      </c>
      <c r="AB268" s="21">
        <f t="shared" si="349"/>
        <v>6.2779199999999991</v>
      </c>
      <c r="AC268" s="21">
        <f t="shared" si="350"/>
        <v>11.780670000000001</v>
      </c>
      <c r="AD268" s="21">
        <f t="shared" si="351"/>
        <v>2.6700300000000001</v>
      </c>
      <c r="AE268" s="21">
        <f t="shared" si="352"/>
        <v>2.3925000000000001</v>
      </c>
      <c r="AF268" s="21">
        <f t="shared" si="353"/>
        <v>1.83744</v>
      </c>
      <c r="AG268" s="21">
        <f t="shared" si="354"/>
        <v>91.58489999999999</v>
      </c>
      <c r="AH268" s="21"/>
      <c r="AI268" s="61">
        <f t="shared" si="355"/>
        <v>39.676071055381406</v>
      </c>
      <c r="AJ268" s="21">
        <f t="shared" si="356"/>
        <v>5.3187042842215257</v>
      </c>
      <c r="AK268" s="21">
        <f t="shared" si="357"/>
        <v>12.769070010449322</v>
      </c>
      <c r="AL268" s="21">
        <f t="shared" si="358"/>
        <v>2.4555903866248698</v>
      </c>
      <c r="AM268" s="21">
        <f t="shared" si="359"/>
        <v>12.298850574712644</v>
      </c>
      <c r="AN268" s="21">
        <f t="shared" si="360"/>
        <v>0.22988505747126442</v>
      </c>
      <c r="AO268" s="21">
        <f t="shared" si="361"/>
        <v>6.8547544409613375</v>
      </c>
      <c r="AP268" s="21">
        <f t="shared" si="362"/>
        <v>12.863113897596657</v>
      </c>
      <c r="AQ268" s="21">
        <f t="shared" si="363"/>
        <v>2.9153605015673985</v>
      </c>
      <c r="AR268" s="21">
        <f t="shared" si="364"/>
        <v>2.6123301985370952</v>
      </c>
      <c r="AS268" s="21">
        <f t="shared" si="365"/>
        <v>2.0062695924764893</v>
      </c>
      <c r="AT268" s="21">
        <f t="shared" si="366"/>
        <v>100</v>
      </c>
      <c r="AU268" s="21"/>
      <c r="AV268" s="21">
        <f>AR268*'[1]diagram lines'!$G$39</f>
        <v>2.1685113822166313</v>
      </c>
      <c r="AW268" s="21">
        <f>AK268*'[1]diagram lines'!$G$40</f>
        <v>6.7582394472723344</v>
      </c>
      <c r="AX268" s="21">
        <f>AQ268*'[1]diagram lines'!$G$38</f>
        <v>2.1627666321727812</v>
      </c>
      <c r="AY268" s="21">
        <f>AP268*'[1]diagram lines'!$G$41</f>
        <v>9.1927225176155289</v>
      </c>
      <c r="AZ268" s="21">
        <f t="shared" si="367"/>
        <v>5.5276907001044933</v>
      </c>
      <c r="BA268" s="21">
        <f t="shared" si="368"/>
        <v>0.49972191521870796</v>
      </c>
      <c r="BB268" s="21">
        <f t="shared" si="369"/>
        <v>1.5603337917400009</v>
      </c>
      <c r="BC268" s="86">
        <f t="shared" si="370"/>
        <v>0.64088851071080977</v>
      </c>
      <c r="BX268" s="61">
        <f t="shared" si="371"/>
        <v>0.63199067909454065</v>
      </c>
      <c r="BY268" s="21">
        <f t="shared" si="372"/>
        <v>6.3720580871306956E-2</v>
      </c>
      <c r="BZ268" s="21">
        <f t="shared" si="373"/>
        <v>0.11985092193016871</v>
      </c>
      <c r="CA268" s="21">
        <f t="shared" si="374"/>
        <v>1.471601227378045E-2</v>
      </c>
      <c r="CB268" s="21">
        <f t="shared" si="375"/>
        <v>0.16381350034794712</v>
      </c>
      <c r="CC268" s="21">
        <f t="shared" si="376"/>
        <v>3.1012122920778123E-3</v>
      </c>
      <c r="CD268" s="21">
        <f t="shared" si="377"/>
        <v>0.16277915632754342</v>
      </c>
      <c r="CE268" s="21">
        <f t="shared" si="378"/>
        <v>0.21950784593437947</v>
      </c>
      <c r="CF268" s="21">
        <f t="shared" si="379"/>
        <v>4.5007259235360544E-2</v>
      </c>
      <c r="CG268" s="21">
        <f t="shared" si="380"/>
        <v>2.6539278131634817E-2</v>
      </c>
      <c r="CH268" s="21">
        <f t="shared" si="381"/>
        <v>1.3526461139604352E-2</v>
      </c>
      <c r="CI268" s="21">
        <f t="shared" si="382"/>
        <v>0.2386237513873474</v>
      </c>
      <c r="CJ268" s="21">
        <f t="shared" si="383"/>
        <v>1.703176658965692</v>
      </c>
      <c r="CL268" s="68">
        <f t="shared" si="384"/>
        <v>0.37106584086135669</v>
      </c>
      <c r="CM268" s="19">
        <f t="shared" si="385"/>
        <v>3.7412784244003967E-2</v>
      </c>
      <c r="CN268" s="19">
        <f t="shared" si="386"/>
        <v>7.0369049093798625E-2</v>
      </c>
      <c r="CO268" s="19">
        <f t="shared" si="387"/>
        <v>8.6403322851530944E-3</v>
      </c>
      <c r="CP268" s="19">
        <f t="shared" si="388"/>
        <v>9.6181156244489668E-2</v>
      </c>
      <c r="CQ268" s="19">
        <f t="shared" si="389"/>
        <v>1.8208400612776843E-3</v>
      </c>
      <c r="CR268" s="19">
        <f t="shared" si="390"/>
        <v>9.5573853405433715E-2</v>
      </c>
      <c r="CS268" s="19">
        <f t="shared" si="391"/>
        <v>0.12888143151731693</v>
      </c>
      <c r="CT268" s="19">
        <f t="shared" si="392"/>
        <v>2.6425479117763759E-2</v>
      </c>
      <c r="CU268" s="19">
        <f t="shared" si="393"/>
        <v>1.5582222778787748E-2</v>
      </c>
      <c r="CV268" s="19">
        <f t="shared" si="394"/>
        <v>7.9419014277818511E-3</v>
      </c>
      <c r="CW268" s="19">
        <f t="shared" si="395"/>
        <v>0.14010510896283609</v>
      </c>
      <c r="CX268" s="19">
        <f t="shared" si="396"/>
        <v>0.99999999999999978</v>
      </c>
      <c r="CZ268" s="68">
        <f t="shared" si="397"/>
        <v>2.4859999999999999E-5</v>
      </c>
      <c r="DA268" s="19">
        <f t="shared" si="398"/>
        <v>1.9705599999999996E-5</v>
      </c>
      <c r="DB268" s="19">
        <f t="shared" si="399"/>
        <v>3.5539999999999995E-5</v>
      </c>
      <c r="DC268" s="19">
        <f t="shared" si="400"/>
        <v>4.1324599999999994E-5</v>
      </c>
      <c r="DD268" s="19">
        <f t="shared" si="401"/>
        <v>1.3314799999999998E-5</v>
      </c>
      <c r="DE268" s="19">
        <f t="shared" si="402"/>
        <v>1.3314799999999998E-5</v>
      </c>
      <c r="DF268" s="19">
        <f t="shared" si="403"/>
        <v>1.23938E-5</v>
      </c>
      <c r="DG268" s="19">
        <f t="shared" si="404"/>
        <v>1.7065599999999998E-5</v>
      </c>
      <c r="DH268" s="19">
        <f t="shared" si="405"/>
        <v>2.6169199999999997E-5</v>
      </c>
      <c r="DI268" s="19">
        <f t="shared" si="406"/>
        <v>3.8825199999999995E-5</v>
      </c>
      <c r="DJ268" s="19">
        <f t="shared" si="407"/>
        <v>0</v>
      </c>
      <c r="DK268" s="19">
        <f t="shared" si="408"/>
        <v>2.2552399999999998E-5</v>
      </c>
      <c r="DM268" s="68">
        <f t="shared" si="409"/>
        <v>896.76732578239375</v>
      </c>
      <c r="DN268" s="19">
        <f t="shared" si="410"/>
        <v>151.65908195695832</v>
      </c>
      <c r="DO268" s="19">
        <f t="shared" si="411"/>
        <v>201.88036706819662</v>
      </c>
      <c r="DP268" s="19">
        <f t="shared" si="412"/>
        <v>33.388699772438159</v>
      </c>
      <c r="DQ268" s="19">
        <f t="shared" si="413"/>
        <v>519.01764023241685</v>
      </c>
      <c r="DR268" s="19">
        <f t="shared" si="414"/>
        <v>9.7012643034096602</v>
      </c>
      <c r="DS268" s="19">
        <f t="shared" si="415"/>
        <v>310.77040877204558</v>
      </c>
      <c r="DT268" s="19">
        <f t="shared" si="416"/>
        <v>423.52279905137436</v>
      </c>
      <c r="DU268" s="19">
        <f t="shared" si="417"/>
        <v>62.597077882020685</v>
      </c>
      <c r="DV268" s="19">
        <f t="shared" si="418"/>
        <v>37.806511898504219</v>
      </c>
      <c r="DX268" s="19">
        <f t="shared" si="419"/>
        <v>111.94791079930769</v>
      </c>
      <c r="DZ268" s="68">
        <f t="shared" si="420"/>
        <v>2759.0590875190655</v>
      </c>
      <c r="EA268" s="21">
        <f t="shared" si="421"/>
        <v>2.7590590875190655</v>
      </c>
      <c r="EB268" s="92">
        <f t="shared" si="422"/>
        <v>1340</v>
      </c>
    </row>
    <row r="269" spans="1:132" x14ac:dyDescent="0.3">
      <c r="A269" s="19">
        <f>'A. Thermody. result (all suite)'!C225</f>
        <v>1338</v>
      </c>
      <c r="B269" s="19" t="str">
        <f>'A. Thermody. result (all suite)'!A225</f>
        <v>Nephelinite</v>
      </c>
      <c r="C269" s="24">
        <f>'A. Thermody. result (all suite)'!G225</f>
        <v>100</v>
      </c>
      <c r="D269" s="19">
        <f>'A. Thermody. result (all suite)'!D225</f>
        <v>10000</v>
      </c>
      <c r="E269" s="61">
        <f>'A. Thermody. result (all suite)'!I225</f>
        <v>37.97</v>
      </c>
      <c r="F269" s="21">
        <f>'A. Thermody. result (all suite)'!J225</f>
        <v>5.09</v>
      </c>
      <c r="G269" s="21">
        <f>'A. Thermody. result (all suite)'!K225</f>
        <v>12.22</v>
      </c>
      <c r="H269" s="21">
        <f>'A. Thermody. result (all suite)'!L225</f>
        <v>2.35</v>
      </c>
      <c r="I269" s="21">
        <f>'A. Thermody. result (all suite)'!M225</f>
        <v>11.77</v>
      </c>
      <c r="J269" s="21">
        <f>'A. Thermody. result (all suite)'!N225</f>
        <v>0.22</v>
      </c>
      <c r="K269" s="21">
        <f>'A. Thermody. result (all suite)'!O225</f>
        <v>6.56</v>
      </c>
      <c r="L269" s="21">
        <f>'A. Thermody. result (all suite)'!P225</f>
        <v>12.31</v>
      </c>
      <c r="M269" s="21">
        <f>'A. Thermody. result (all suite)'!Q225</f>
        <v>2.79</v>
      </c>
      <c r="N269" s="21">
        <f>'A. Thermody. result (all suite)'!R225</f>
        <v>2.5</v>
      </c>
      <c r="O269" s="21">
        <f>'A. Thermody. result (all suite)'!S225</f>
        <v>1.92</v>
      </c>
      <c r="P269" s="21">
        <f>'A. Thermody. result (all suite)'!T225</f>
        <v>4.3</v>
      </c>
      <c r="Q269" s="21">
        <f t="shared" si="340"/>
        <v>100.00000000000001</v>
      </c>
      <c r="S269" s="19">
        <f t="shared" si="341"/>
        <v>1611</v>
      </c>
      <c r="T269" s="19">
        <f t="shared" si="342"/>
        <v>1</v>
      </c>
      <c r="V269" s="61">
        <f t="shared" si="343"/>
        <v>36.337290000000003</v>
      </c>
      <c r="W269" s="21">
        <f t="shared" si="344"/>
        <v>4.87113</v>
      </c>
      <c r="X269" s="21">
        <f t="shared" si="345"/>
        <v>11.69454</v>
      </c>
      <c r="Y269" s="21">
        <f t="shared" si="346"/>
        <v>2.2489500000000002</v>
      </c>
      <c r="Z269" s="21">
        <f t="shared" si="347"/>
        <v>11.26389</v>
      </c>
      <c r="AA269" s="21">
        <f t="shared" si="348"/>
        <v>0.21054000000000003</v>
      </c>
      <c r="AB269" s="21">
        <f t="shared" si="349"/>
        <v>6.2779199999999991</v>
      </c>
      <c r="AC269" s="21">
        <f t="shared" si="350"/>
        <v>11.780670000000001</v>
      </c>
      <c r="AD269" s="21">
        <f t="shared" si="351"/>
        <v>2.6700300000000001</v>
      </c>
      <c r="AE269" s="21">
        <f t="shared" si="352"/>
        <v>2.3925000000000001</v>
      </c>
      <c r="AF269" s="21">
        <f t="shared" si="353"/>
        <v>1.83744</v>
      </c>
      <c r="AG269" s="21">
        <f t="shared" si="354"/>
        <v>91.58489999999999</v>
      </c>
      <c r="AH269" s="21"/>
      <c r="AI269" s="61">
        <f t="shared" si="355"/>
        <v>39.676071055381406</v>
      </c>
      <c r="AJ269" s="21">
        <f t="shared" si="356"/>
        <v>5.3187042842215257</v>
      </c>
      <c r="AK269" s="21">
        <f t="shared" si="357"/>
        <v>12.769070010449322</v>
      </c>
      <c r="AL269" s="21">
        <f t="shared" si="358"/>
        <v>2.4555903866248698</v>
      </c>
      <c r="AM269" s="21">
        <f t="shared" si="359"/>
        <v>12.298850574712644</v>
      </c>
      <c r="AN269" s="21">
        <f t="shared" si="360"/>
        <v>0.22988505747126442</v>
      </c>
      <c r="AO269" s="21">
        <f t="shared" si="361"/>
        <v>6.8547544409613375</v>
      </c>
      <c r="AP269" s="21">
        <f t="shared" si="362"/>
        <v>12.863113897596657</v>
      </c>
      <c r="AQ269" s="21">
        <f t="shared" si="363"/>
        <v>2.9153605015673985</v>
      </c>
      <c r="AR269" s="21">
        <f t="shared" si="364"/>
        <v>2.6123301985370952</v>
      </c>
      <c r="AS269" s="21">
        <f t="shared" si="365"/>
        <v>2.0062695924764893</v>
      </c>
      <c r="AT269" s="21">
        <f t="shared" si="366"/>
        <v>100</v>
      </c>
      <c r="AU269" s="21"/>
      <c r="AV269" s="21">
        <f>AR269*'[1]diagram lines'!$G$39</f>
        <v>2.1685113822166313</v>
      </c>
      <c r="AW269" s="21">
        <f>AK269*'[1]diagram lines'!$G$40</f>
        <v>6.7582394472723344</v>
      </c>
      <c r="AX269" s="21">
        <f>AQ269*'[1]diagram lines'!$G$38</f>
        <v>2.1627666321727812</v>
      </c>
      <c r="AY269" s="21">
        <f>AP269*'[1]diagram lines'!$G$41</f>
        <v>9.1927225176155289</v>
      </c>
      <c r="AZ269" s="21">
        <f t="shared" si="367"/>
        <v>5.5276907001044933</v>
      </c>
      <c r="BA269" s="21">
        <f t="shared" si="368"/>
        <v>0.49972191521870796</v>
      </c>
      <c r="BB269" s="21">
        <f t="shared" si="369"/>
        <v>1.5603337917400009</v>
      </c>
      <c r="BC269" s="86">
        <f t="shared" si="370"/>
        <v>0.64088851071080977</v>
      </c>
      <c r="BX269" s="61">
        <f t="shared" si="371"/>
        <v>0.63199067909454065</v>
      </c>
      <c r="BY269" s="21">
        <f t="shared" si="372"/>
        <v>6.3720580871306956E-2</v>
      </c>
      <c r="BZ269" s="21">
        <f t="shared" si="373"/>
        <v>0.11985092193016871</v>
      </c>
      <c r="CA269" s="21">
        <f t="shared" si="374"/>
        <v>1.471601227378045E-2</v>
      </c>
      <c r="CB269" s="21">
        <f t="shared" si="375"/>
        <v>0.16381350034794712</v>
      </c>
      <c r="CC269" s="21">
        <f t="shared" si="376"/>
        <v>3.1012122920778123E-3</v>
      </c>
      <c r="CD269" s="21">
        <f t="shared" si="377"/>
        <v>0.16277915632754342</v>
      </c>
      <c r="CE269" s="21">
        <f t="shared" si="378"/>
        <v>0.21950784593437947</v>
      </c>
      <c r="CF269" s="21">
        <f t="shared" si="379"/>
        <v>4.5007259235360544E-2</v>
      </c>
      <c r="CG269" s="21">
        <f t="shared" si="380"/>
        <v>2.6539278131634817E-2</v>
      </c>
      <c r="CH269" s="21">
        <f t="shared" si="381"/>
        <v>1.3526461139604352E-2</v>
      </c>
      <c r="CI269" s="21">
        <f t="shared" si="382"/>
        <v>0.2386237513873474</v>
      </c>
      <c r="CJ269" s="21">
        <f t="shared" si="383"/>
        <v>1.703176658965692</v>
      </c>
      <c r="CL269" s="68">
        <f t="shared" si="384"/>
        <v>0.37106584086135669</v>
      </c>
      <c r="CM269" s="19">
        <f t="shared" si="385"/>
        <v>3.7412784244003967E-2</v>
      </c>
      <c r="CN269" s="19">
        <f t="shared" si="386"/>
        <v>7.0369049093798625E-2</v>
      </c>
      <c r="CO269" s="19">
        <f t="shared" si="387"/>
        <v>8.6403322851530944E-3</v>
      </c>
      <c r="CP269" s="19">
        <f t="shared" si="388"/>
        <v>9.6181156244489668E-2</v>
      </c>
      <c r="CQ269" s="19">
        <f t="shared" si="389"/>
        <v>1.8208400612776843E-3</v>
      </c>
      <c r="CR269" s="19">
        <f t="shared" si="390"/>
        <v>9.5573853405433715E-2</v>
      </c>
      <c r="CS269" s="19">
        <f t="shared" si="391"/>
        <v>0.12888143151731693</v>
      </c>
      <c r="CT269" s="19">
        <f t="shared" si="392"/>
        <v>2.6425479117763759E-2</v>
      </c>
      <c r="CU269" s="19">
        <f t="shared" si="393"/>
        <v>1.5582222778787748E-2</v>
      </c>
      <c r="CV269" s="19">
        <f t="shared" si="394"/>
        <v>7.9419014277818511E-3</v>
      </c>
      <c r="CW269" s="19">
        <f t="shared" si="395"/>
        <v>0.14010510896283609</v>
      </c>
      <c r="CX269" s="19">
        <f t="shared" si="396"/>
        <v>0.99999999999999978</v>
      </c>
      <c r="CZ269" s="68">
        <f t="shared" si="397"/>
        <v>2.4859999999999999E-5</v>
      </c>
      <c r="DA269" s="19">
        <f t="shared" si="398"/>
        <v>1.9691119999999997E-5</v>
      </c>
      <c r="DB269" s="19">
        <f t="shared" si="399"/>
        <v>3.5539999999999995E-5</v>
      </c>
      <c r="DC269" s="19">
        <f t="shared" si="400"/>
        <v>4.1306419999999996E-5</v>
      </c>
      <c r="DD269" s="19">
        <f t="shared" si="401"/>
        <v>1.3308959999999998E-5</v>
      </c>
      <c r="DE269" s="19">
        <f t="shared" si="402"/>
        <v>1.3308959999999998E-5</v>
      </c>
      <c r="DF269" s="19">
        <f t="shared" si="403"/>
        <v>1.238726E-5</v>
      </c>
      <c r="DG269" s="19">
        <f t="shared" si="404"/>
        <v>1.705812E-5</v>
      </c>
      <c r="DH269" s="19">
        <f t="shared" si="405"/>
        <v>2.6153839999999996E-5</v>
      </c>
      <c r="DI269" s="19">
        <f t="shared" si="406"/>
        <v>3.8801039999999993E-5</v>
      </c>
      <c r="DJ269" s="19">
        <f t="shared" si="407"/>
        <v>0</v>
      </c>
      <c r="DK269" s="19">
        <f t="shared" si="408"/>
        <v>2.2533479999999999E-5</v>
      </c>
      <c r="DM269" s="68">
        <f t="shared" si="409"/>
        <v>896.76732578239375</v>
      </c>
      <c r="DN269" s="19">
        <f t="shared" si="410"/>
        <v>151.7706055019236</v>
      </c>
      <c r="DO269" s="19">
        <f t="shared" si="411"/>
        <v>201.88036706819662</v>
      </c>
      <c r="DP269" s="19">
        <f t="shared" si="412"/>
        <v>33.403394983542455</v>
      </c>
      <c r="DQ269" s="19">
        <f t="shared" si="413"/>
        <v>519.24538627861114</v>
      </c>
      <c r="DR269" s="19">
        <f t="shared" si="414"/>
        <v>9.705521238852544</v>
      </c>
      <c r="DS269" s="19">
        <f t="shared" si="415"/>
        <v>310.93448367427328</v>
      </c>
      <c r="DT269" s="19">
        <f t="shared" si="416"/>
        <v>423.70851415578818</v>
      </c>
      <c r="DU269" s="19">
        <f t="shared" si="417"/>
        <v>62.633840786292787</v>
      </c>
      <c r="DV269" s="19">
        <f t="shared" si="418"/>
        <v>37.8300526419345</v>
      </c>
      <c r="DX269" s="19">
        <f t="shared" si="419"/>
        <v>112.04190668775115</v>
      </c>
      <c r="DZ269" s="68">
        <f t="shared" si="420"/>
        <v>2759.9213987995599</v>
      </c>
      <c r="EA269" s="21">
        <f t="shared" si="421"/>
        <v>2.7599213987995599</v>
      </c>
      <c r="EB269" s="92">
        <f t="shared" si="422"/>
        <v>1338</v>
      </c>
    </row>
    <row r="270" spans="1:132" x14ac:dyDescent="0.3">
      <c r="A270" s="19">
        <f>'A. Thermody. result (all suite)'!C226</f>
        <v>1336</v>
      </c>
      <c r="B270" s="19" t="str">
        <f>'A. Thermody. result (all suite)'!A226</f>
        <v>Nephelinite</v>
      </c>
      <c r="C270" s="24">
        <f>'A. Thermody. result (all suite)'!G226</f>
        <v>100</v>
      </c>
      <c r="D270" s="19">
        <f>'A. Thermody. result (all suite)'!D226</f>
        <v>10000</v>
      </c>
      <c r="E270" s="61">
        <f>'A. Thermody. result (all suite)'!I226</f>
        <v>37.97</v>
      </c>
      <c r="F270" s="21">
        <f>'A. Thermody. result (all suite)'!J226</f>
        <v>5.09</v>
      </c>
      <c r="G270" s="21">
        <f>'A. Thermody. result (all suite)'!K226</f>
        <v>12.22</v>
      </c>
      <c r="H270" s="21">
        <f>'A. Thermody. result (all suite)'!L226</f>
        <v>2.35</v>
      </c>
      <c r="I270" s="21">
        <f>'A. Thermody. result (all suite)'!M226</f>
        <v>11.77</v>
      </c>
      <c r="J270" s="21">
        <f>'A. Thermody. result (all suite)'!N226</f>
        <v>0.22</v>
      </c>
      <c r="K270" s="21">
        <f>'A. Thermody. result (all suite)'!O226</f>
        <v>6.56</v>
      </c>
      <c r="L270" s="21">
        <f>'A. Thermody. result (all suite)'!P226</f>
        <v>12.31</v>
      </c>
      <c r="M270" s="21">
        <f>'A. Thermody. result (all suite)'!Q226</f>
        <v>2.79</v>
      </c>
      <c r="N270" s="21">
        <f>'A. Thermody. result (all suite)'!R226</f>
        <v>2.5</v>
      </c>
      <c r="O270" s="21">
        <f>'A. Thermody. result (all suite)'!S226</f>
        <v>1.92</v>
      </c>
      <c r="P270" s="21">
        <f>'A. Thermody. result (all suite)'!T226</f>
        <v>4.3</v>
      </c>
      <c r="Q270" s="21">
        <f t="shared" si="340"/>
        <v>100.00000000000001</v>
      </c>
      <c r="S270" s="19">
        <f t="shared" si="341"/>
        <v>1609</v>
      </c>
      <c r="T270" s="19">
        <f t="shared" si="342"/>
        <v>1</v>
      </c>
      <c r="V270" s="61">
        <f t="shared" si="343"/>
        <v>36.337290000000003</v>
      </c>
      <c r="W270" s="21">
        <f t="shared" si="344"/>
        <v>4.87113</v>
      </c>
      <c r="X270" s="21">
        <f t="shared" si="345"/>
        <v>11.69454</v>
      </c>
      <c r="Y270" s="21">
        <f t="shared" si="346"/>
        <v>2.2489500000000002</v>
      </c>
      <c r="Z270" s="21">
        <f t="shared" si="347"/>
        <v>11.26389</v>
      </c>
      <c r="AA270" s="21">
        <f t="shared" si="348"/>
        <v>0.21054000000000003</v>
      </c>
      <c r="AB270" s="21">
        <f t="shared" si="349"/>
        <v>6.2779199999999991</v>
      </c>
      <c r="AC270" s="21">
        <f t="shared" si="350"/>
        <v>11.780670000000001</v>
      </c>
      <c r="AD270" s="21">
        <f t="shared" si="351"/>
        <v>2.6700300000000001</v>
      </c>
      <c r="AE270" s="21">
        <f t="shared" si="352"/>
        <v>2.3925000000000001</v>
      </c>
      <c r="AF270" s="21">
        <f t="shared" si="353"/>
        <v>1.83744</v>
      </c>
      <c r="AG270" s="21">
        <f t="shared" si="354"/>
        <v>91.58489999999999</v>
      </c>
      <c r="AH270" s="21"/>
      <c r="AI270" s="61">
        <f t="shared" si="355"/>
        <v>39.676071055381406</v>
      </c>
      <c r="AJ270" s="21">
        <f t="shared" si="356"/>
        <v>5.3187042842215257</v>
      </c>
      <c r="AK270" s="21">
        <f t="shared" si="357"/>
        <v>12.769070010449322</v>
      </c>
      <c r="AL270" s="21">
        <f t="shared" si="358"/>
        <v>2.4555903866248698</v>
      </c>
      <c r="AM270" s="21">
        <f t="shared" si="359"/>
        <v>12.298850574712644</v>
      </c>
      <c r="AN270" s="21">
        <f t="shared" si="360"/>
        <v>0.22988505747126442</v>
      </c>
      <c r="AO270" s="21">
        <f t="shared" si="361"/>
        <v>6.8547544409613375</v>
      </c>
      <c r="AP270" s="21">
        <f t="shared" si="362"/>
        <v>12.863113897596657</v>
      </c>
      <c r="AQ270" s="21">
        <f t="shared" si="363"/>
        <v>2.9153605015673985</v>
      </c>
      <c r="AR270" s="21">
        <f t="shared" si="364"/>
        <v>2.6123301985370952</v>
      </c>
      <c r="AS270" s="21">
        <f t="shared" si="365"/>
        <v>2.0062695924764893</v>
      </c>
      <c r="AT270" s="21">
        <f t="shared" si="366"/>
        <v>100</v>
      </c>
      <c r="AU270" s="21"/>
      <c r="AV270" s="21">
        <f>AR270*'[1]diagram lines'!$G$39</f>
        <v>2.1685113822166313</v>
      </c>
      <c r="AW270" s="21">
        <f>AK270*'[1]diagram lines'!$G$40</f>
        <v>6.7582394472723344</v>
      </c>
      <c r="AX270" s="21">
        <f>AQ270*'[1]diagram lines'!$G$38</f>
        <v>2.1627666321727812</v>
      </c>
      <c r="AY270" s="21">
        <f>AP270*'[1]diagram lines'!$G$41</f>
        <v>9.1927225176155289</v>
      </c>
      <c r="AZ270" s="21">
        <f t="shared" si="367"/>
        <v>5.5276907001044933</v>
      </c>
      <c r="BA270" s="21">
        <f t="shared" si="368"/>
        <v>0.49972191521870796</v>
      </c>
      <c r="BB270" s="21">
        <f t="shared" si="369"/>
        <v>1.5603337917400009</v>
      </c>
      <c r="BC270" s="86">
        <f t="shared" si="370"/>
        <v>0.64088851071080977</v>
      </c>
      <c r="BX270" s="61">
        <f t="shared" si="371"/>
        <v>0.63199067909454065</v>
      </c>
      <c r="BY270" s="21">
        <f t="shared" si="372"/>
        <v>6.3720580871306956E-2</v>
      </c>
      <c r="BZ270" s="21">
        <f t="shared" si="373"/>
        <v>0.11985092193016871</v>
      </c>
      <c r="CA270" s="21">
        <f t="shared" si="374"/>
        <v>1.471601227378045E-2</v>
      </c>
      <c r="CB270" s="21">
        <f t="shared" si="375"/>
        <v>0.16381350034794712</v>
      </c>
      <c r="CC270" s="21">
        <f t="shared" si="376"/>
        <v>3.1012122920778123E-3</v>
      </c>
      <c r="CD270" s="21">
        <f t="shared" si="377"/>
        <v>0.16277915632754342</v>
      </c>
      <c r="CE270" s="21">
        <f t="shared" si="378"/>
        <v>0.21950784593437947</v>
      </c>
      <c r="CF270" s="21">
        <f t="shared" si="379"/>
        <v>4.5007259235360544E-2</v>
      </c>
      <c r="CG270" s="21">
        <f t="shared" si="380"/>
        <v>2.6539278131634817E-2</v>
      </c>
      <c r="CH270" s="21">
        <f t="shared" si="381"/>
        <v>1.3526461139604352E-2</v>
      </c>
      <c r="CI270" s="21">
        <f t="shared" si="382"/>
        <v>0.2386237513873474</v>
      </c>
      <c r="CJ270" s="21">
        <f t="shared" si="383"/>
        <v>1.703176658965692</v>
      </c>
      <c r="CL270" s="68">
        <f t="shared" si="384"/>
        <v>0.37106584086135669</v>
      </c>
      <c r="CM270" s="19">
        <f t="shared" si="385"/>
        <v>3.7412784244003967E-2</v>
      </c>
      <c r="CN270" s="19">
        <f t="shared" si="386"/>
        <v>7.0369049093798625E-2</v>
      </c>
      <c r="CO270" s="19">
        <f t="shared" si="387"/>
        <v>8.6403322851530944E-3</v>
      </c>
      <c r="CP270" s="19">
        <f t="shared" si="388"/>
        <v>9.6181156244489668E-2</v>
      </c>
      <c r="CQ270" s="19">
        <f t="shared" si="389"/>
        <v>1.8208400612776843E-3</v>
      </c>
      <c r="CR270" s="19">
        <f t="shared" si="390"/>
        <v>9.5573853405433715E-2</v>
      </c>
      <c r="CS270" s="19">
        <f t="shared" si="391"/>
        <v>0.12888143151731693</v>
      </c>
      <c r="CT270" s="19">
        <f t="shared" si="392"/>
        <v>2.6425479117763759E-2</v>
      </c>
      <c r="CU270" s="19">
        <f t="shared" si="393"/>
        <v>1.5582222778787748E-2</v>
      </c>
      <c r="CV270" s="19">
        <f t="shared" si="394"/>
        <v>7.9419014277818511E-3</v>
      </c>
      <c r="CW270" s="19">
        <f t="shared" si="395"/>
        <v>0.14010510896283609</v>
      </c>
      <c r="CX270" s="19">
        <f t="shared" si="396"/>
        <v>0.99999999999999978</v>
      </c>
      <c r="CZ270" s="68">
        <f t="shared" si="397"/>
        <v>2.4859999999999999E-5</v>
      </c>
      <c r="DA270" s="19">
        <f t="shared" si="398"/>
        <v>1.9676639999999997E-5</v>
      </c>
      <c r="DB270" s="19">
        <f t="shared" si="399"/>
        <v>3.5539999999999995E-5</v>
      </c>
      <c r="DC270" s="19">
        <f t="shared" si="400"/>
        <v>4.1288239999999998E-5</v>
      </c>
      <c r="DD270" s="19">
        <f t="shared" si="401"/>
        <v>1.3303119999999998E-5</v>
      </c>
      <c r="DE270" s="19">
        <f t="shared" si="402"/>
        <v>1.3303119999999998E-5</v>
      </c>
      <c r="DF270" s="19">
        <f t="shared" si="403"/>
        <v>1.238072E-5</v>
      </c>
      <c r="DG270" s="19">
        <f t="shared" si="404"/>
        <v>1.7050639999999998E-5</v>
      </c>
      <c r="DH270" s="19">
        <f t="shared" si="405"/>
        <v>2.6138479999999996E-5</v>
      </c>
      <c r="DI270" s="19">
        <f t="shared" si="406"/>
        <v>3.877687999999999E-5</v>
      </c>
      <c r="DJ270" s="19">
        <f t="shared" si="407"/>
        <v>0</v>
      </c>
      <c r="DK270" s="19">
        <f t="shared" si="408"/>
        <v>2.251456E-5</v>
      </c>
      <c r="DM270" s="68">
        <f t="shared" si="409"/>
        <v>896.76732578239375</v>
      </c>
      <c r="DN270" s="19">
        <f t="shared" si="410"/>
        <v>151.88229318679598</v>
      </c>
      <c r="DO270" s="19">
        <f t="shared" si="411"/>
        <v>201.88036706819662</v>
      </c>
      <c r="DP270" s="19">
        <f t="shared" si="412"/>
        <v>33.418103135810526</v>
      </c>
      <c r="DQ270" s="19">
        <f t="shared" si="413"/>
        <v>519.47333228344803</v>
      </c>
      <c r="DR270" s="19">
        <f t="shared" si="414"/>
        <v>9.7097819118401496</v>
      </c>
      <c r="DS270" s="19">
        <f t="shared" si="415"/>
        <v>311.0987319185781</v>
      </c>
      <c r="DT270" s="19">
        <f t="shared" si="416"/>
        <v>423.89439220411282</v>
      </c>
      <c r="DU270" s="19">
        <f t="shared" si="417"/>
        <v>62.67064689722492</v>
      </c>
      <c r="DV270" s="19">
        <f t="shared" si="418"/>
        <v>37.853622719563987</v>
      </c>
      <c r="DX270" s="19">
        <f t="shared" si="419"/>
        <v>112.13606055416169</v>
      </c>
      <c r="DZ270" s="68">
        <f t="shared" si="420"/>
        <v>2760.7846576621264</v>
      </c>
      <c r="EA270" s="21">
        <f t="shared" si="421"/>
        <v>2.7607846576621262</v>
      </c>
      <c r="EB270" s="92">
        <f t="shared" si="422"/>
        <v>1336</v>
      </c>
    </row>
    <row r="271" spans="1:132" x14ac:dyDescent="0.3">
      <c r="A271" s="19">
        <f>'A. Thermody. result (all suite)'!C227</f>
        <v>1334</v>
      </c>
      <c r="B271" s="19" t="str">
        <f>'A. Thermody. result (all suite)'!A227</f>
        <v>Nephelinite</v>
      </c>
      <c r="C271" s="24">
        <f>'A. Thermody. result (all suite)'!G227</f>
        <v>100</v>
      </c>
      <c r="D271" s="19">
        <f>'A. Thermody. result (all suite)'!D227</f>
        <v>10000</v>
      </c>
      <c r="E271" s="61">
        <f>'A. Thermody. result (all suite)'!I227</f>
        <v>37.97</v>
      </c>
      <c r="F271" s="21">
        <f>'A. Thermody. result (all suite)'!J227</f>
        <v>5.09</v>
      </c>
      <c r="G271" s="21">
        <f>'A. Thermody. result (all suite)'!K227</f>
        <v>12.22</v>
      </c>
      <c r="H271" s="21">
        <f>'A. Thermody. result (all suite)'!L227</f>
        <v>2.35</v>
      </c>
      <c r="I271" s="21">
        <f>'A. Thermody. result (all suite)'!M227</f>
        <v>11.77</v>
      </c>
      <c r="J271" s="21">
        <f>'A. Thermody. result (all suite)'!N227</f>
        <v>0.22</v>
      </c>
      <c r="K271" s="21">
        <f>'A. Thermody. result (all suite)'!O227</f>
        <v>6.56</v>
      </c>
      <c r="L271" s="21">
        <f>'A. Thermody. result (all suite)'!P227</f>
        <v>12.31</v>
      </c>
      <c r="M271" s="21">
        <f>'A. Thermody. result (all suite)'!Q227</f>
        <v>2.79</v>
      </c>
      <c r="N271" s="21">
        <f>'A. Thermody. result (all suite)'!R227</f>
        <v>2.5</v>
      </c>
      <c r="O271" s="21">
        <f>'A. Thermody. result (all suite)'!S227</f>
        <v>1.92</v>
      </c>
      <c r="P271" s="21">
        <f>'A. Thermody. result (all suite)'!T227</f>
        <v>4.3</v>
      </c>
      <c r="Q271" s="21">
        <f t="shared" si="340"/>
        <v>100.00000000000001</v>
      </c>
      <c r="S271" s="19">
        <f t="shared" si="341"/>
        <v>1607</v>
      </c>
      <c r="T271" s="19">
        <f t="shared" si="342"/>
        <v>1</v>
      </c>
      <c r="V271" s="61">
        <f t="shared" si="343"/>
        <v>36.337290000000003</v>
      </c>
      <c r="W271" s="21">
        <f t="shared" si="344"/>
        <v>4.87113</v>
      </c>
      <c r="X271" s="21">
        <f t="shared" si="345"/>
        <v>11.69454</v>
      </c>
      <c r="Y271" s="21">
        <f t="shared" si="346"/>
        <v>2.2489500000000002</v>
      </c>
      <c r="Z271" s="21">
        <f t="shared" si="347"/>
        <v>11.26389</v>
      </c>
      <c r="AA271" s="21">
        <f t="shared" si="348"/>
        <v>0.21054000000000003</v>
      </c>
      <c r="AB271" s="21">
        <f t="shared" si="349"/>
        <v>6.2779199999999991</v>
      </c>
      <c r="AC271" s="21">
        <f t="shared" si="350"/>
        <v>11.780670000000001</v>
      </c>
      <c r="AD271" s="21">
        <f t="shared" si="351"/>
        <v>2.6700300000000001</v>
      </c>
      <c r="AE271" s="21">
        <f t="shared" si="352"/>
        <v>2.3925000000000001</v>
      </c>
      <c r="AF271" s="21">
        <f t="shared" si="353"/>
        <v>1.83744</v>
      </c>
      <c r="AG271" s="21">
        <f t="shared" si="354"/>
        <v>91.58489999999999</v>
      </c>
      <c r="AH271" s="21"/>
      <c r="AI271" s="61">
        <f t="shared" si="355"/>
        <v>39.676071055381406</v>
      </c>
      <c r="AJ271" s="21">
        <f t="shared" si="356"/>
        <v>5.3187042842215257</v>
      </c>
      <c r="AK271" s="21">
        <f t="shared" si="357"/>
        <v>12.769070010449322</v>
      </c>
      <c r="AL271" s="21">
        <f t="shared" si="358"/>
        <v>2.4555903866248698</v>
      </c>
      <c r="AM271" s="21">
        <f t="shared" si="359"/>
        <v>12.298850574712644</v>
      </c>
      <c r="AN271" s="21">
        <f t="shared" si="360"/>
        <v>0.22988505747126442</v>
      </c>
      <c r="AO271" s="21">
        <f t="shared" si="361"/>
        <v>6.8547544409613375</v>
      </c>
      <c r="AP271" s="21">
        <f t="shared" si="362"/>
        <v>12.863113897596657</v>
      </c>
      <c r="AQ271" s="21">
        <f t="shared" si="363"/>
        <v>2.9153605015673985</v>
      </c>
      <c r="AR271" s="21">
        <f t="shared" si="364"/>
        <v>2.6123301985370952</v>
      </c>
      <c r="AS271" s="21">
        <f t="shared" si="365"/>
        <v>2.0062695924764893</v>
      </c>
      <c r="AT271" s="21">
        <f t="shared" si="366"/>
        <v>100</v>
      </c>
      <c r="AU271" s="21"/>
      <c r="AV271" s="21">
        <f>AR271*'[1]diagram lines'!$G$39</f>
        <v>2.1685113822166313</v>
      </c>
      <c r="AW271" s="21">
        <f>AK271*'[1]diagram lines'!$G$40</f>
        <v>6.7582394472723344</v>
      </c>
      <c r="AX271" s="21">
        <f>AQ271*'[1]diagram lines'!$G$38</f>
        <v>2.1627666321727812</v>
      </c>
      <c r="AY271" s="21">
        <f>AP271*'[1]diagram lines'!$G$41</f>
        <v>9.1927225176155289</v>
      </c>
      <c r="AZ271" s="21">
        <f t="shared" si="367"/>
        <v>5.5276907001044933</v>
      </c>
      <c r="BA271" s="21">
        <f t="shared" si="368"/>
        <v>0.49972191521870796</v>
      </c>
      <c r="BB271" s="21">
        <f t="shared" si="369"/>
        <v>1.5603337917400009</v>
      </c>
      <c r="BC271" s="86">
        <f t="shared" si="370"/>
        <v>0.64088851071080977</v>
      </c>
      <c r="BX271" s="61">
        <f t="shared" si="371"/>
        <v>0.63199067909454065</v>
      </c>
      <c r="BY271" s="21">
        <f t="shared" si="372"/>
        <v>6.3720580871306956E-2</v>
      </c>
      <c r="BZ271" s="21">
        <f t="shared" si="373"/>
        <v>0.11985092193016871</v>
      </c>
      <c r="CA271" s="21">
        <f t="shared" si="374"/>
        <v>1.471601227378045E-2</v>
      </c>
      <c r="CB271" s="21">
        <f t="shared" si="375"/>
        <v>0.16381350034794712</v>
      </c>
      <c r="CC271" s="21">
        <f t="shared" si="376"/>
        <v>3.1012122920778123E-3</v>
      </c>
      <c r="CD271" s="21">
        <f t="shared" si="377"/>
        <v>0.16277915632754342</v>
      </c>
      <c r="CE271" s="21">
        <f t="shared" si="378"/>
        <v>0.21950784593437947</v>
      </c>
      <c r="CF271" s="21">
        <f t="shared" si="379"/>
        <v>4.5007259235360544E-2</v>
      </c>
      <c r="CG271" s="21">
        <f t="shared" si="380"/>
        <v>2.6539278131634817E-2</v>
      </c>
      <c r="CH271" s="21">
        <f t="shared" si="381"/>
        <v>1.3526461139604352E-2</v>
      </c>
      <c r="CI271" s="21">
        <f t="shared" si="382"/>
        <v>0.2386237513873474</v>
      </c>
      <c r="CJ271" s="21">
        <f t="shared" si="383"/>
        <v>1.703176658965692</v>
      </c>
      <c r="CL271" s="68">
        <f t="shared" si="384"/>
        <v>0.37106584086135669</v>
      </c>
      <c r="CM271" s="19">
        <f t="shared" si="385"/>
        <v>3.7412784244003967E-2</v>
      </c>
      <c r="CN271" s="19">
        <f t="shared" si="386"/>
        <v>7.0369049093798625E-2</v>
      </c>
      <c r="CO271" s="19">
        <f t="shared" si="387"/>
        <v>8.6403322851530944E-3</v>
      </c>
      <c r="CP271" s="19">
        <f t="shared" si="388"/>
        <v>9.6181156244489668E-2</v>
      </c>
      <c r="CQ271" s="19">
        <f t="shared" si="389"/>
        <v>1.8208400612776843E-3</v>
      </c>
      <c r="CR271" s="19">
        <f t="shared" si="390"/>
        <v>9.5573853405433715E-2</v>
      </c>
      <c r="CS271" s="19">
        <f t="shared" si="391"/>
        <v>0.12888143151731693</v>
      </c>
      <c r="CT271" s="19">
        <f t="shared" si="392"/>
        <v>2.6425479117763759E-2</v>
      </c>
      <c r="CU271" s="19">
        <f t="shared" si="393"/>
        <v>1.5582222778787748E-2</v>
      </c>
      <c r="CV271" s="19">
        <f t="shared" si="394"/>
        <v>7.9419014277818511E-3</v>
      </c>
      <c r="CW271" s="19">
        <f t="shared" si="395"/>
        <v>0.14010510896283609</v>
      </c>
      <c r="CX271" s="19">
        <f t="shared" si="396"/>
        <v>0.99999999999999978</v>
      </c>
      <c r="CZ271" s="68">
        <f t="shared" si="397"/>
        <v>2.4859999999999999E-5</v>
      </c>
      <c r="DA271" s="19">
        <f t="shared" si="398"/>
        <v>1.9662159999999997E-5</v>
      </c>
      <c r="DB271" s="19">
        <f t="shared" si="399"/>
        <v>3.5539999999999995E-5</v>
      </c>
      <c r="DC271" s="19">
        <f t="shared" si="400"/>
        <v>4.127006E-5</v>
      </c>
      <c r="DD271" s="19">
        <f t="shared" si="401"/>
        <v>1.3297279999999997E-5</v>
      </c>
      <c r="DE271" s="19">
        <f t="shared" si="402"/>
        <v>1.3297279999999997E-5</v>
      </c>
      <c r="DF271" s="19">
        <f t="shared" si="403"/>
        <v>1.2374179999999999E-5</v>
      </c>
      <c r="DG271" s="19">
        <f t="shared" si="404"/>
        <v>1.704316E-5</v>
      </c>
      <c r="DH271" s="19">
        <f t="shared" si="405"/>
        <v>2.6123119999999999E-5</v>
      </c>
      <c r="DI271" s="19">
        <f t="shared" si="406"/>
        <v>3.8752719999999994E-5</v>
      </c>
      <c r="DJ271" s="19">
        <f t="shared" si="407"/>
        <v>0</v>
      </c>
      <c r="DK271" s="19">
        <f t="shared" si="408"/>
        <v>2.2495639999999998E-5</v>
      </c>
      <c r="DM271" s="68">
        <f t="shared" si="409"/>
        <v>896.76732578239375</v>
      </c>
      <c r="DN271" s="19">
        <f t="shared" si="410"/>
        <v>151.99414537421308</v>
      </c>
      <c r="DO271" s="19">
        <f t="shared" si="411"/>
        <v>201.88036706819662</v>
      </c>
      <c r="DP271" s="19">
        <f t="shared" si="412"/>
        <v>33.43282424634463</v>
      </c>
      <c r="DQ271" s="19">
        <f t="shared" si="413"/>
        <v>519.70147851038587</v>
      </c>
      <c r="DR271" s="19">
        <f t="shared" si="414"/>
        <v>9.7140463272969324</v>
      </c>
      <c r="DS271" s="19">
        <f t="shared" si="415"/>
        <v>311.26315377980433</v>
      </c>
      <c r="DT271" s="19">
        <f t="shared" si="416"/>
        <v>424.08043341088933</v>
      </c>
      <c r="DU271" s="19">
        <f t="shared" si="417"/>
        <v>62.707496291031674</v>
      </c>
      <c r="DV271" s="19">
        <f t="shared" si="418"/>
        <v>37.877222186257022</v>
      </c>
      <c r="DX271" s="19">
        <f t="shared" si="419"/>
        <v>112.23037279714232</v>
      </c>
      <c r="DZ271" s="68">
        <f t="shared" si="420"/>
        <v>2761.6488657739555</v>
      </c>
      <c r="EA271" s="21">
        <f t="shared" si="421"/>
        <v>2.7616488657739557</v>
      </c>
      <c r="EB271" s="92">
        <f t="shared" si="422"/>
        <v>1334</v>
      </c>
    </row>
    <row r="272" spans="1:132" x14ac:dyDescent="0.3">
      <c r="A272" s="19">
        <f>'A. Thermody. result (all suite)'!C228</f>
        <v>1332</v>
      </c>
      <c r="B272" s="19" t="str">
        <f>'A. Thermody. result (all suite)'!A228</f>
        <v>Nephelinite</v>
      </c>
      <c r="C272" s="24">
        <f>'A. Thermody. result (all suite)'!G228</f>
        <v>100</v>
      </c>
      <c r="D272" s="19">
        <f>'A. Thermody. result (all suite)'!D228</f>
        <v>10000</v>
      </c>
      <c r="E272" s="61">
        <f>'A. Thermody. result (all suite)'!I228</f>
        <v>37.97</v>
      </c>
      <c r="F272" s="21">
        <f>'A. Thermody. result (all suite)'!J228</f>
        <v>5.09</v>
      </c>
      <c r="G272" s="21">
        <f>'A. Thermody. result (all suite)'!K228</f>
        <v>12.22</v>
      </c>
      <c r="H272" s="21">
        <f>'A. Thermody. result (all suite)'!L228</f>
        <v>2.35</v>
      </c>
      <c r="I272" s="21">
        <f>'A. Thermody. result (all suite)'!M228</f>
        <v>11.77</v>
      </c>
      <c r="J272" s="21">
        <f>'A. Thermody. result (all suite)'!N228</f>
        <v>0.22</v>
      </c>
      <c r="K272" s="21">
        <f>'A. Thermody. result (all suite)'!O228</f>
        <v>6.56</v>
      </c>
      <c r="L272" s="21">
        <f>'A. Thermody. result (all suite)'!P228</f>
        <v>12.31</v>
      </c>
      <c r="M272" s="21">
        <f>'A. Thermody. result (all suite)'!Q228</f>
        <v>2.79</v>
      </c>
      <c r="N272" s="21">
        <f>'A. Thermody. result (all suite)'!R228</f>
        <v>2.5</v>
      </c>
      <c r="O272" s="21">
        <f>'A. Thermody. result (all suite)'!S228</f>
        <v>1.92</v>
      </c>
      <c r="P272" s="21">
        <f>'A. Thermody. result (all suite)'!T228</f>
        <v>4.3</v>
      </c>
      <c r="Q272" s="21">
        <f t="shared" si="340"/>
        <v>100.00000000000001</v>
      </c>
      <c r="S272" s="19">
        <f t="shared" si="341"/>
        <v>1605</v>
      </c>
      <c r="T272" s="19">
        <f t="shared" si="342"/>
        <v>1</v>
      </c>
      <c r="V272" s="61">
        <f t="shared" si="343"/>
        <v>36.337290000000003</v>
      </c>
      <c r="W272" s="21">
        <f t="shared" si="344"/>
        <v>4.87113</v>
      </c>
      <c r="X272" s="21">
        <f t="shared" si="345"/>
        <v>11.69454</v>
      </c>
      <c r="Y272" s="21">
        <f t="shared" si="346"/>
        <v>2.2489500000000002</v>
      </c>
      <c r="Z272" s="21">
        <f t="shared" si="347"/>
        <v>11.26389</v>
      </c>
      <c r="AA272" s="21">
        <f t="shared" si="348"/>
        <v>0.21054000000000003</v>
      </c>
      <c r="AB272" s="21">
        <f t="shared" si="349"/>
        <v>6.2779199999999991</v>
      </c>
      <c r="AC272" s="21">
        <f t="shared" si="350"/>
        <v>11.780670000000001</v>
      </c>
      <c r="AD272" s="21">
        <f t="shared" si="351"/>
        <v>2.6700300000000001</v>
      </c>
      <c r="AE272" s="21">
        <f t="shared" si="352"/>
        <v>2.3925000000000001</v>
      </c>
      <c r="AF272" s="21">
        <f t="shared" si="353"/>
        <v>1.83744</v>
      </c>
      <c r="AG272" s="21">
        <f t="shared" si="354"/>
        <v>91.58489999999999</v>
      </c>
      <c r="AH272" s="21"/>
      <c r="AI272" s="61">
        <f t="shared" si="355"/>
        <v>39.676071055381406</v>
      </c>
      <c r="AJ272" s="21">
        <f t="shared" si="356"/>
        <v>5.3187042842215257</v>
      </c>
      <c r="AK272" s="21">
        <f t="shared" si="357"/>
        <v>12.769070010449322</v>
      </c>
      <c r="AL272" s="21">
        <f t="shared" si="358"/>
        <v>2.4555903866248698</v>
      </c>
      <c r="AM272" s="21">
        <f t="shared" si="359"/>
        <v>12.298850574712644</v>
      </c>
      <c r="AN272" s="21">
        <f t="shared" si="360"/>
        <v>0.22988505747126442</v>
      </c>
      <c r="AO272" s="21">
        <f t="shared" si="361"/>
        <v>6.8547544409613375</v>
      </c>
      <c r="AP272" s="21">
        <f t="shared" si="362"/>
        <v>12.863113897596657</v>
      </c>
      <c r="AQ272" s="21">
        <f t="shared" si="363"/>
        <v>2.9153605015673985</v>
      </c>
      <c r="AR272" s="21">
        <f t="shared" si="364"/>
        <v>2.6123301985370952</v>
      </c>
      <c r="AS272" s="21">
        <f t="shared" si="365"/>
        <v>2.0062695924764893</v>
      </c>
      <c r="AT272" s="21">
        <f t="shared" si="366"/>
        <v>100</v>
      </c>
      <c r="AU272" s="21"/>
      <c r="AV272" s="21">
        <f>AR272*'[1]diagram lines'!$G$39</f>
        <v>2.1685113822166313</v>
      </c>
      <c r="AW272" s="21">
        <f>AK272*'[1]diagram lines'!$G$40</f>
        <v>6.7582394472723344</v>
      </c>
      <c r="AX272" s="21">
        <f>AQ272*'[1]diagram lines'!$G$38</f>
        <v>2.1627666321727812</v>
      </c>
      <c r="AY272" s="21">
        <f>AP272*'[1]diagram lines'!$G$41</f>
        <v>9.1927225176155289</v>
      </c>
      <c r="AZ272" s="21">
        <f t="shared" si="367"/>
        <v>5.5276907001044933</v>
      </c>
      <c r="BA272" s="21">
        <f t="shared" si="368"/>
        <v>0.49972191521870796</v>
      </c>
      <c r="BB272" s="21">
        <f t="shared" si="369"/>
        <v>1.5603337917400009</v>
      </c>
      <c r="BC272" s="86">
        <f t="shared" si="370"/>
        <v>0.64088851071080977</v>
      </c>
      <c r="BX272" s="61">
        <f t="shared" si="371"/>
        <v>0.63199067909454065</v>
      </c>
      <c r="BY272" s="21">
        <f t="shared" si="372"/>
        <v>6.3720580871306956E-2</v>
      </c>
      <c r="BZ272" s="21">
        <f t="shared" si="373"/>
        <v>0.11985092193016871</v>
      </c>
      <c r="CA272" s="21">
        <f t="shared" si="374"/>
        <v>1.471601227378045E-2</v>
      </c>
      <c r="CB272" s="21">
        <f t="shared" si="375"/>
        <v>0.16381350034794712</v>
      </c>
      <c r="CC272" s="21">
        <f t="shared" si="376"/>
        <v>3.1012122920778123E-3</v>
      </c>
      <c r="CD272" s="21">
        <f t="shared" si="377"/>
        <v>0.16277915632754342</v>
      </c>
      <c r="CE272" s="21">
        <f t="shared" si="378"/>
        <v>0.21950784593437947</v>
      </c>
      <c r="CF272" s="21">
        <f t="shared" si="379"/>
        <v>4.5007259235360544E-2</v>
      </c>
      <c r="CG272" s="21">
        <f t="shared" si="380"/>
        <v>2.6539278131634817E-2</v>
      </c>
      <c r="CH272" s="21">
        <f t="shared" si="381"/>
        <v>1.3526461139604352E-2</v>
      </c>
      <c r="CI272" s="21">
        <f t="shared" si="382"/>
        <v>0.2386237513873474</v>
      </c>
      <c r="CJ272" s="21">
        <f t="shared" si="383"/>
        <v>1.703176658965692</v>
      </c>
      <c r="CL272" s="68">
        <f t="shared" si="384"/>
        <v>0.37106584086135669</v>
      </c>
      <c r="CM272" s="19">
        <f t="shared" si="385"/>
        <v>3.7412784244003967E-2</v>
      </c>
      <c r="CN272" s="19">
        <f t="shared" si="386"/>
        <v>7.0369049093798625E-2</v>
      </c>
      <c r="CO272" s="19">
        <f t="shared" si="387"/>
        <v>8.6403322851530944E-3</v>
      </c>
      <c r="CP272" s="19">
        <f t="shared" si="388"/>
        <v>9.6181156244489668E-2</v>
      </c>
      <c r="CQ272" s="19">
        <f t="shared" si="389"/>
        <v>1.8208400612776843E-3</v>
      </c>
      <c r="CR272" s="19">
        <f t="shared" si="390"/>
        <v>9.5573853405433715E-2</v>
      </c>
      <c r="CS272" s="19">
        <f t="shared" si="391"/>
        <v>0.12888143151731693</v>
      </c>
      <c r="CT272" s="19">
        <f t="shared" si="392"/>
        <v>2.6425479117763759E-2</v>
      </c>
      <c r="CU272" s="19">
        <f t="shared" si="393"/>
        <v>1.5582222778787748E-2</v>
      </c>
      <c r="CV272" s="19">
        <f t="shared" si="394"/>
        <v>7.9419014277818511E-3</v>
      </c>
      <c r="CW272" s="19">
        <f t="shared" si="395"/>
        <v>0.14010510896283609</v>
      </c>
      <c r="CX272" s="19">
        <f t="shared" si="396"/>
        <v>0.99999999999999978</v>
      </c>
      <c r="CZ272" s="68">
        <f t="shared" si="397"/>
        <v>2.4859999999999999E-5</v>
      </c>
      <c r="DA272" s="19">
        <f t="shared" si="398"/>
        <v>1.9647679999999997E-5</v>
      </c>
      <c r="DB272" s="19">
        <f t="shared" si="399"/>
        <v>3.5539999999999995E-5</v>
      </c>
      <c r="DC272" s="19">
        <f t="shared" si="400"/>
        <v>4.1251879999999996E-5</v>
      </c>
      <c r="DD272" s="19">
        <f t="shared" si="401"/>
        <v>1.3291439999999997E-5</v>
      </c>
      <c r="DE272" s="19">
        <f t="shared" si="402"/>
        <v>1.3291439999999997E-5</v>
      </c>
      <c r="DF272" s="19">
        <f t="shared" si="403"/>
        <v>1.2367639999999999E-5</v>
      </c>
      <c r="DG272" s="19">
        <f t="shared" si="404"/>
        <v>1.7035679999999999E-5</v>
      </c>
      <c r="DH272" s="19">
        <f t="shared" si="405"/>
        <v>2.6107759999999998E-5</v>
      </c>
      <c r="DI272" s="19">
        <f t="shared" si="406"/>
        <v>3.8728559999999991E-5</v>
      </c>
      <c r="DJ272" s="19">
        <f t="shared" si="407"/>
        <v>0</v>
      </c>
      <c r="DK272" s="19">
        <f t="shared" si="408"/>
        <v>2.2476719999999999E-5</v>
      </c>
      <c r="DM272" s="68">
        <f t="shared" si="409"/>
        <v>896.76732578239375</v>
      </c>
      <c r="DN272" s="19">
        <f t="shared" si="410"/>
        <v>152.10616242788143</v>
      </c>
      <c r="DO272" s="19">
        <f t="shared" si="411"/>
        <v>201.88036706819662</v>
      </c>
      <c r="DP272" s="19">
        <f t="shared" si="412"/>
        <v>33.447558332277161</v>
      </c>
      <c r="DQ272" s="19">
        <f t="shared" si="413"/>
        <v>519.92982522334557</v>
      </c>
      <c r="DR272" s="19">
        <f t="shared" si="414"/>
        <v>9.7183144901559899</v>
      </c>
      <c r="DS272" s="19">
        <f t="shared" si="415"/>
        <v>311.42774953337732</v>
      </c>
      <c r="DT272" s="19">
        <f t="shared" si="416"/>
        <v>424.26663799103613</v>
      </c>
      <c r="DU272" s="19">
        <f t="shared" si="417"/>
        <v>62.744389044107017</v>
      </c>
      <c r="DV272" s="19">
        <f t="shared" si="418"/>
        <v>37.900851097014872</v>
      </c>
      <c r="DX272" s="19">
        <f t="shared" si="419"/>
        <v>112.32484381663814</v>
      </c>
      <c r="DZ272" s="68">
        <f t="shared" si="420"/>
        <v>2762.5140248064235</v>
      </c>
      <c r="EA272" s="21">
        <f t="shared" si="421"/>
        <v>2.7625140248064235</v>
      </c>
      <c r="EB272" s="92">
        <f t="shared" si="422"/>
        <v>1332</v>
      </c>
    </row>
    <row r="273" spans="1:132" x14ac:dyDescent="0.3">
      <c r="A273" s="19">
        <f>'A. Thermody. result (all suite)'!C229</f>
        <v>1330</v>
      </c>
      <c r="B273" s="19" t="str">
        <f>'A. Thermody. result (all suite)'!A229</f>
        <v>Nephelinite</v>
      </c>
      <c r="C273" s="24">
        <f>'A. Thermody. result (all suite)'!G229</f>
        <v>100</v>
      </c>
      <c r="D273" s="19">
        <f>'A. Thermody. result (all suite)'!D229</f>
        <v>10000</v>
      </c>
      <c r="E273" s="61">
        <f>'A. Thermody. result (all suite)'!I229</f>
        <v>37.97</v>
      </c>
      <c r="F273" s="21">
        <f>'A. Thermody. result (all suite)'!J229</f>
        <v>5.09</v>
      </c>
      <c r="G273" s="21">
        <f>'A. Thermody. result (all suite)'!K229</f>
        <v>12.22</v>
      </c>
      <c r="H273" s="21">
        <f>'A. Thermody. result (all suite)'!L229</f>
        <v>2.35</v>
      </c>
      <c r="I273" s="21">
        <f>'A. Thermody. result (all suite)'!M229</f>
        <v>11.77</v>
      </c>
      <c r="J273" s="21">
        <f>'A. Thermody. result (all suite)'!N229</f>
        <v>0.22</v>
      </c>
      <c r="K273" s="21">
        <f>'A. Thermody. result (all suite)'!O229</f>
        <v>6.56</v>
      </c>
      <c r="L273" s="21">
        <f>'A. Thermody. result (all suite)'!P229</f>
        <v>12.31</v>
      </c>
      <c r="M273" s="21">
        <f>'A. Thermody. result (all suite)'!Q229</f>
        <v>2.79</v>
      </c>
      <c r="N273" s="21">
        <f>'A. Thermody. result (all suite)'!R229</f>
        <v>2.5</v>
      </c>
      <c r="O273" s="21">
        <f>'A. Thermody. result (all suite)'!S229</f>
        <v>1.92</v>
      </c>
      <c r="P273" s="21">
        <f>'A. Thermody. result (all suite)'!T229</f>
        <v>4.3</v>
      </c>
      <c r="Q273" s="21">
        <f t="shared" si="340"/>
        <v>100.00000000000001</v>
      </c>
      <c r="S273" s="19">
        <f t="shared" si="341"/>
        <v>1603</v>
      </c>
      <c r="T273" s="19">
        <f t="shared" si="342"/>
        <v>1</v>
      </c>
      <c r="V273" s="61">
        <f t="shared" si="343"/>
        <v>36.337290000000003</v>
      </c>
      <c r="W273" s="21">
        <f t="shared" si="344"/>
        <v>4.87113</v>
      </c>
      <c r="X273" s="21">
        <f t="shared" si="345"/>
        <v>11.69454</v>
      </c>
      <c r="Y273" s="21">
        <f t="shared" si="346"/>
        <v>2.2489500000000002</v>
      </c>
      <c r="Z273" s="21">
        <f t="shared" si="347"/>
        <v>11.26389</v>
      </c>
      <c r="AA273" s="21">
        <f t="shared" si="348"/>
        <v>0.21054000000000003</v>
      </c>
      <c r="AB273" s="21">
        <f t="shared" si="349"/>
        <v>6.2779199999999991</v>
      </c>
      <c r="AC273" s="21">
        <f t="shared" si="350"/>
        <v>11.780670000000001</v>
      </c>
      <c r="AD273" s="21">
        <f t="shared" si="351"/>
        <v>2.6700300000000001</v>
      </c>
      <c r="AE273" s="21">
        <f t="shared" si="352"/>
        <v>2.3925000000000001</v>
      </c>
      <c r="AF273" s="21">
        <f t="shared" si="353"/>
        <v>1.83744</v>
      </c>
      <c r="AG273" s="21">
        <f t="shared" si="354"/>
        <v>91.58489999999999</v>
      </c>
      <c r="AH273" s="21"/>
      <c r="AI273" s="61">
        <f t="shared" si="355"/>
        <v>39.676071055381406</v>
      </c>
      <c r="AJ273" s="21">
        <f t="shared" si="356"/>
        <v>5.3187042842215257</v>
      </c>
      <c r="AK273" s="21">
        <f t="shared" si="357"/>
        <v>12.769070010449322</v>
      </c>
      <c r="AL273" s="21">
        <f t="shared" si="358"/>
        <v>2.4555903866248698</v>
      </c>
      <c r="AM273" s="21">
        <f t="shared" si="359"/>
        <v>12.298850574712644</v>
      </c>
      <c r="AN273" s="21">
        <f t="shared" si="360"/>
        <v>0.22988505747126442</v>
      </c>
      <c r="AO273" s="21">
        <f t="shared" si="361"/>
        <v>6.8547544409613375</v>
      </c>
      <c r="AP273" s="21">
        <f t="shared" si="362"/>
        <v>12.863113897596657</v>
      </c>
      <c r="AQ273" s="21">
        <f t="shared" si="363"/>
        <v>2.9153605015673985</v>
      </c>
      <c r="AR273" s="21">
        <f t="shared" si="364"/>
        <v>2.6123301985370952</v>
      </c>
      <c r="AS273" s="21">
        <f t="shared" si="365"/>
        <v>2.0062695924764893</v>
      </c>
      <c r="AT273" s="21">
        <f t="shared" si="366"/>
        <v>100</v>
      </c>
      <c r="AU273" s="21"/>
      <c r="AV273" s="21">
        <f>AR273*'[1]diagram lines'!$G$39</f>
        <v>2.1685113822166313</v>
      </c>
      <c r="AW273" s="21">
        <f>AK273*'[1]diagram lines'!$G$40</f>
        <v>6.7582394472723344</v>
      </c>
      <c r="AX273" s="21">
        <f>AQ273*'[1]diagram lines'!$G$38</f>
        <v>2.1627666321727812</v>
      </c>
      <c r="AY273" s="21">
        <f>AP273*'[1]diagram lines'!$G$41</f>
        <v>9.1927225176155289</v>
      </c>
      <c r="AZ273" s="21">
        <f t="shared" si="367"/>
        <v>5.5276907001044933</v>
      </c>
      <c r="BA273" s="21">
        <f t="shared" si="368"/>
        <v>0.49972191521870796</v>
      </c>
      <c r="BB273" s="21">
        <f t="shared" si="369"/>
        <v>1.5603337917400009</v>
      </c>
      <c r="BC273" s="86">
        <f t="shared" si="370"/>
        <v>0.64088851071080977</v>
      </c>
      <c r="BX273" s="61">
        <f t="shared" si="371"/>
        <v>0.63199067909454065</v>
      </c>
      <c r="BY273" s="21">
        <f t="shared" si="372"/>
        <v>6.3720580871306956E-2</v>
      </c>
      <c r="BZ273" s="21">
        <f t="shared" si="373"/>
        <v>0.11985092193016871</v>
      </c>
      <c r="CA273" s="21">
        <f t="shared" si="374"/>
        <v>1.471601227378045E-2</v>
      </c>
      <c r="CB273" s="21">
        <f t="shared" si="375"/>
        <v>0.16381350034794712</v>
      </c>
      <c r="CC273" s="21">
        <f t="shared" si="376"/>
        <v>3.1012122920778123E-3</v>
      </c>
      <c r="CD273" s="21">
        <f t="shared" si="377"/>
        <v>0.16277915632754342</v>
      </c>
      <c r="CE273" s="21">
        <f t="shared" si="378"/>
        <v>0.21950784593437947</v>
      </c>
      <c r="CF273" s="21">
        <f t="shared" si="379"/>
        <v>4.5007259235360544E-2</v>
      </c>
      <c r="CG273" s="21">
        <f t="shared" si="380"/>
        <v>2.6539278131634817E-2</v>
      </c>
      <c r="CH273" s="21">
        <f t="shared" si="381"/>
        <v>1.3526461139604352E-2</v>
      </c>
      <c r="CI273" s="21">
        <f t="shared" si="382"/>
        <v>0.2386237513873474</v>
      </c>
      <c r="CJ273" s="21">
        <f t="shared" si="383"/>
        <v>1.703176658965692</v>
      </c>
      <c r="CL273" s="68">
        <f t="shared" si="384"/>
        <v>0.37106584086135669</v>
      </c>
      <c r="CM273" s="19">
        <f t="shared" si="385"/>
        <v>3.7412784244003967E-2</v>
      </c>
      <c r="CN273" s="19">
        <f t="shared" si="386"/>
        <v>7.0369049093798625E-2</v>
      </c>
      <c r="CO273" s="19">
        <f t="shared" si="387"/>
        <v>8.6403322851530944E-3</v>
      </c>
      <c r="CP273" s="19">
        <f t="shared" si="388"/>
        <v>9.6181156244489668E-2</v>
      </c>
      <c r="CQ273" s="19">
        <f t="shared" si="389"/>
        <v>1.8208400612776843E-3</v>
      </c>
      <c r="CR273" s="19">
        <f t="shared" si="390"/>
        <v>9.5573853405433715E-2</v>
      </c>
      <c r="CS273" s="19">
        <f t="shared" si="391"/>
        <v>0.12888143151731693</v>
      </c>
      <c r="CT273" s="19">
        <f t="shared" si="392"/>
        <v>2.6425479117763759E-2</v>
      </c>
      <c r="CU273" s="19">
        <f t="shared" si="393"/>
        <v>1.5582222778787748E-2</v>
      </c>
      <c r="CV273" s="19">
        <f t="shared" si="394"/>
        <v>7.9419014277818511E-3</v>
      </c>
      <c r="CW273" s="19">
        <f t="shared" si="395"/>
        <v>0.14010510896283609</v>
      </c>
      <c r="CX273" s="19">
        <f t="shared" si="396"/>
        <v>0.99999999999999978</v>
      </c>
      <c r="CZ273" s="68">
        <f t="shared" si="397"/>
        <v>2.4859999999999999E-5</v>
      </c>
      <c r="DA273" s="19">
        <f t="shared" si="398"/>
        <v>1.9633199999999997E-5</v>
      </c>
      <c r="DB273" s="19">
        <f t="shared" si="399"/>
        <v>3.5539999999999995E-5</v>
      </c>
      <c r="DC273" s="19">
        <f t="shared" si="400"/>
        <v>4.1233699999999998E-5</v>
      </c>
      <c r="DD273" s="19">
        <f t="shared" si="401"/>
        <v>1.3285599999999999E-5</v>
      </c>
      <c r="DE273" s="19">
        <f t="shared" si="402"/>
        <v>1.3285599999999999E-5</v>
      </c>
      <c r="DF273" s="19">
        <f t="shared" si="403"/>
        <v>1.2361099999999999E-5</v>
      </c>
      <c r="DG273" s="19">
        <f t="shared" si="404"/>
        <v>1.7028199999999997E-5</v>
      </c>
      <c r="DH273" s="19">
        <f t="shared" si="405"/>
        <v>2.6092399999999998E-5</v>
      </c>
      <c r="DI273" s="19">
        <f t="shared" si="406"/>
        <v>3.8704399999999995E-5</v>
      </c>
      <c r="DJ273" s="19">
        <f t="shared" si="407"/>
        <v>0</v>
      </c>
      <c r="DK273" s="19">
        <f t="shared" si="408"/>
        <v>2.24578E-5</v>
      </c>
      <c r="DM273" s="68">
        <f t="shared" si="409"/>
        <v>896.76732578239375</v>
      </c>
      <c r="DN273" s="19">
        <f t="shared" si="410"/>
        <v>152.2183447125806</v>
      </c>
      <c r="DO273" s="19">
        <f t="shared" si="411"/>
        <v>201.88036706819662</v>
      </c>
      <c r="DP273" s="19">
        <f t="shared" si="412"/>
        <v>33.462305410770746</v>
      </c>
      <c r="DQ273" s="19">
        <f t="shared" si="413"/>
        <v>520.15837268671214</v>
      </c>
      <c r="DR273" s="19">
        <f t="shared" si="414"/>
        <v>9.7225864053591042</v>
      </c>
      <c r="DS273" s="19">
        <f t="shared" si="415"/>
        <v>311.59251945530565</v>
      </c>
      <c r="DT273" s="19">
        <f t="shared" si="416"/>
        <v>424.45300615984866</v>
      </c>
      <c r="DU273" s="19">
        <f t="shared" si="417"/>
        <v>62.781325233024774</v>
      </c>
      <c r="DV273" s="19">
        <f t="shared" si="418"/>
        <v>37.924509506976108</v>
      </c>
      <c r="DX273" s="19">
        <f t="shared" si="419"/>
        <v>112.41947401394199</v>
      </c>
      <c r="DZ273" s="68">
        <f t="shared" si="420"/>
        <v>2763.3801364351102</v>
      </c>
      <c r="EA273" s="21">
        <f t="shared" si="421"/>
        <v>2.76338013643511</v>
      </c>
      <c r="EB273" s="92">
        <f t="shared" si="422"/>
        <v>1330</v>
      </c>
    </row>
    <row r="274" spans="1:132" x14ac:dyDescent="0.3">
      <c r="A274" s="19">
        <f>'A. Thermody. result (all suite)'!C230</f>
        <v>1328</v>
      </c>
      <c r="B274" s="19" t="str">
        <f>'A. Thermody. result (all suite)'!A230</f>
        <v>Nephelinite</v>
      </c>
      <c r="C274" s="24">
        <f>'A. Thermody. result (all suite)'!G230</f>
        <v>100</v>
      </c>
      <c r="D274" s="19">
        <f>'A. Thermody. result (all suite)'!D230</f>
        <v>10000</v>
      </c>
      <c r="E274" s="61">
        <f>'A. Thermody. result (all suite)'!I230</f>
        <v>37.97</v>
      </c>
      <c r="F274" s="21">
        <f>'A. Thermody. result (all suite)'!J230</f>
        <v>5.09</v>
      </c>
      <c r="G274" s="21">
        <f>'A. Thermody. result (all suite)'!K230</f>
        <v>12.22</v>
      </c>
      <c r="H274" s="21">
        <f>'A. Thermody. result (all suite)'!L230</f>
        <v>2.35</v>
      </c>
      <c r="I274" s="21">
        <f>'A. Thermody. result (all suite)'!M230</f>
        <v>11.77</v>
      </c>
      <c r="J274" s="21">
        <f>'A. Thermody. result (all suite)'!N230</f>
        <v>0.22</v>
      </c>
      <c r="K274" s="21">
        <f>'A. Thermody. result (all suite)'!O230</f>
        <v>6.56</v>
      </c>
      <c r="L274" s="21">
        <f>'A. Thermody. result (all suite)'!P230</f>
        <v>12.31</v>
      </c>
      <c r="M274" s="21">
        <f>'A. Thermody. result (all suite)'!Q230</f>
        <v>2.79</v>
      </c>
      <c r="N274" s="21">
        <f>'A. Thermody. result (all suite)'!R230</f>
        <v>2.5</v>
      </c>
      <c r="O274" s="21">
        <f>'A. Thermody. result (all suite)'!S230</f>
        <v>1.92</v>
      </c>
      <c r="P274" s="21">
        <f>'A. Thermody. result (all suite)'!T230</f>
        <v>4.3</v>
      </c>
      <c r="Q274" s="21">
        <f t="shared" si="340"/>
        <v>100.00000000000001</v>
      </c>
      <c r="S274" s="19">
        <f t="shared" si="341"/>
        <v>1601</v>
      </c>
      <c r="T274" s="19">
        <f t="shared" si="342"/>
        <v>1</v>
      </c>
      <c r="V274" s="61">
        <f t="shared" si="343"/>
        <v>36.337290000000003</v>
      </c>
      <c r="W274" s="21">
        <f t="shared" si="344"/>
        <v>4.87113</v>
      </c>
      <c r="X274" s="21">
        <f t="shared" si="345"/>
        <v>11.69454</v>
      </c>
      <c r="Y274" s="21">
        <f t="shared" si="346"/>
        <v>2.2489500000000002</v>
      </c>
      <c r="Z274" s="21">
        <f t="shared" si="347"/>
        <v>11.26389</v>
      </c>
      <c r="AA274" s="21">
        <f t="shared" si="348"/>
        <v>0.21054000000000003</v>
      </c>
      <c r="AB274" s="21">
        <f t="shared" si="349"/>
        <v>6.2779199999999991</v>
      </c>
      <c r="AC274" s="21">
        <f t="shared" si="350"/>
        <v>11.780670000000001</v>
      </c>
      <c r="AD274" s="21">
        <f t="shared" si="351"/>
        <v>2.6700300000000001</v>
      </c>
      <c r="AE274" s="21">
        <f t="shared" si="352"/>
        <v>2.3925000000000001</v>
      </c>
      <c r="AF274" s="21">
        <f t="shared" si="353"/>
        <v>1.83744</v>
      </c>
      <c r="AG274" s="21">
        <f t="shared" si="354"/>
        <v>91.58489999999999</v>
      </c>
      <c r="AH274" s="21"/>
      <c r="AI274" s="61">
        <f t="shared" si="355"/>
        <v>39.676071055381406</v>
      </c>
      <c r="AJ274" s="21">
        <f t="shared" si="356"/>
        <v>5.3187042842215257</v>
      </c>
      <c r="AK274" s="21">
        <f t="shared" si="357"/>
        <v>12.769070010449322</v>
      </c>
      <c r="AL274" s="21">
        <f t="shared" si="358"/>
        <v>2.4555903866248698</v>
      </c>
      <c r="AM274" s="21">
        <f t="shared" si="359"/>
        <v>12.298850574712644</v>
      </c>
      <c r="AN274" s="21">
        <f t="shared" si="360"/>
        <v>0.22988505747126442</v>
      </c>
      <c r="AO274" s="21">
        <f t="shared" si="361"/>
        <v>6.8547544409613375</v>
      </c>
      <c r="AP274" s="21">
        <f t="shared" si="362"/>
        <v>12.863113897596657</v>
      </c>
      <c r="AQ274" s="21">
        <f t="shared" si="363"/>
        <v>2.9153605015673985</v>
      </c>
      <c r="AR274" s="21">
        <f t="shared" si="364"/>
        <v>2.6123301985370952</v>
      </c>
      <c r="AS274" s="21">
        <f t="shared" si="365"/>
        <v>2.0062695924764893</v>
      </c>
      <c r="AT274" s="21">
        <f t="shared" si="366"/>
        <v>100</v>
      </c>
      <c r="AU274" s="21"/>
      <c r="AV274" s="21">
        <f>AR274*'[1]diagram lines'!$G$39</f>
        <v>2.1685113822166313</v>
      </c>
      <c r="AW274" s="21">
        <f>AK274*'[1]diagram lines'!$G$40</f>
        <v>6.7582394472723344</v>
      </c>
      <c r="AX274" s="21">
        <f>AQ274*'[1]diagram lines'!$G$38</f>
        <v>2.1627666321727812</v>
      </c>
      <c r="AY274" s="21">
        <f>AP274*'[1]diagram lines'!$G$41</f>
        <v>9.1927225176155289</v>
      </c>
      <c r="AZ274" s="21">
        <f t="shared" si="367"/>
        <v>5.5276907001044933</v>
      </c>
      <c r="BA274" s="21">
        <f t="shared" si="368"/>
        <v>0.49972191521870796</v>
      </c>
      <c r="BB274" s="21">
        <f t="shared" si="369"/>
        <v>1.5603337917400009</v>
      </c>
      <c r="BC274" s="86">
        <f t="shared" si="370"/>
        <v>0.64088851071080977</v>
      </c>
      <c r="BX274" s="61">
        <f t="shared" si="371"/>
        <v>0.63199067909454065</v>
      </c>
      <c r="BY274" s="21">
        <f t="shared" si="372"/>
        <v>6.3720580871306956E-2</v>
      </c>
      <c r="BZ274" s="21">
        <f t="shared" si="373"/>
        <v>0.11985092193016871</v>
      </c>
      <c r="CA274" s="21">
        <f t="shared" si="374"/>
        <v>1.471601227378045E-2</v>
      </c>
      <c r="CB274" s="21">
        <f t="shared" si="375"/>
        <v>0.16381350034794712</v>
      </c>
      <c r="CC274" s="21">
        <f t="shared" si="376"/>
        <v>3.1012122920778123E-3</v>
      </c>
      <c r="CD274" s="21">
        <f t="shared" si="377"/>
        <v>0.16277915632754342</v>
      </c>
      <c r="CE274" s="21">
        <f t="shared" si="378"/>
        <v>0.21950784593437947</v>
      </c>
      <c r="CF274" s="21">
        <f t="shared" si="379"/>
        <v>4.5007259235360544E-2</v>
      </c>
      <c r="CG274" s="21">
        <f t="shared" si="380"/>
        <v>2.6539278131634817E-2</v>
      </c>
      <c r="CH274" s="21">
        <f t="shared" si="381"/>
        <v>1.3526461139604352E-2</v>
      </c>
      <c r="CI274" s="21">
        <f t="shared" si="382"/>
        <v>0.2386237513873474</v>
      </c>
      <c r="CJ274" s="21">
        <f t="shared" si="383"/>
        <v>1.703176658965692</v>
      </c>
      <c r="CL274" s="68">
        <f t="shared" si="384"/>
        <v>0.37106584086135669</v>
      </c>
      <c r="CM274" s="19">
        <f t="shared" si="385"/>
        <v>3.7412784244003967E-2</v>
      </c>
      <c r="CN274" s="19">
        <f t="shared" si="386"/>
        <v>7.0369049093798625E-2</v>
      </c>
      <c r="CO274" s="19">
        <f t="shared" si="387"/>
        <v>8.6403322851530944E-3</v>
      </c>
      <c r="CP274" s="19">
        <f t="shared" si="388"/>
        <v>9.6181156244489668E-2</v>
      </c>
      <c r="CQ274" s="19">
        <f t="shared" si="389"/>
        <v>1.8208400612776843E-3</v>
      </c>
      <c r="CR274" s="19">
        <f t="shared" si="390"/>
        <v>9.5573853405433715E-2</v>
      </c>
      <c r="CS274" s="19">
        <f t="shared" si="391"/>
        <v>0.12888143151731693</v>
      </c>
      <c r="CT274" s="19">
        <f t="shared" si="392"/>
        <v>2.6425479117763759E-2</v>
      </c>
      <c r="CU274" s="19">
        <f t="shared" si="393"/>
        <v>1.5582222778787748E-2</v>
      </c>
      <c r="CV274" s="19">
        <f t="shared" si="394"/>
        <v>7.9419014277818511E-3</v>
      </c>
      <c r="CW274" s="19">
        <f t="shared" si="395"/>
        <v>0.14010510896283609</v>
      </c>
      <c r="CX274" s="19">
        <f t="shared" si="396"/>
        <v>0.99999999999999978</v>
      </c>
      <c r="CZ274" s="68">
        <f t="shared" si="397"/>
        <v>2.4859999999999999E-5</v>
      </c>
      <c r="DA274" s="19">
        <f t="shared" si="398"/>
        <v>1.9618719999999997E-5</v>
      </c>
      <c r="DB274" s="19">
        <f t="shared" si="399"/>
        <v>3.5539999999999995E-5</v>
      </c>
      <c r="DC274" s="19">
        <f t="shared" si="400"/>
        <v>4.121552E-5</v>
      </c>
      <c r="DD274" s="19">
        <f t="shared" si="401"/>
        <v>1.3279759999999998E-5</v>
      </c>
      <c r="DE274" s="19">
        <f t="shared" si="402"/>
        <v>1.3279759999999998E-5</v>
      </c>
      <c r="DF274" s="19">
        <f t="shared" si="403"/>
        <v>1.2354559999999999E-5</v>
      </c>
      <c r="DG274" s="19">
        <f t="shared" si="404"/>
        <v>1.7020719999999999E-5</v>
      </c>
      <c r="DH274" s="19">
        <f t="shared" si="405"/>
        <v>2.6077039999999997E-5</v>
      </c>
      <c r="DI274" s="19">
        <f t="shared" si="406"/>
        <v>3.8680239999999992E-5</v>
      </c>
      <c r="DJ274" s="19">
        <f t="shared" si="407"/>
        <v>0</v>
      </c>
      <c r="DK274" s="19">
        <f t="shared" si="408"/>
        <v>2.2438879999999998E-5</v>
      </c>
      <c r="DM274" s="68">
        <f t="shared" si="409"/>
        <v>896.76732578239375</v>
      </c>
      <c r="DN274" s="19">
        <f t="shared" si="410"/>
        <v>152.33069259416709</v>
      </c>
      <c r="DO274" s="19">
        <f t="shared" si="411"/>
        <v>201.88036706819662</v>
      </c>
      <c r="DP274" s="19">
        <f t="shared" si="412"/>
        <v>33.477065499018273</v>
      </c>
      <c r="DQ274" s="19">
        <f t="shared" si="413"/>
        <v>520.387121165336</v>
      </c>
      <c r="DR274" s="19">
        <f t="shared" si="414"/>
        <v>9.7268620778567474</v>
      </c>
      <c r="DS274" s="19">
        <f t="shared" si="415"/>
        <v>311.75746382218216</v>
      </c>
      <c r="DT274" s="19">
        <f t="shared" si="416"/>
        <v>424.63953813300105</v>
      </c>
      <c r="DU274" s="19">
        <f t="shared" si="417"/>
        <v>62.818304934539178</v>
      </c>
      <c r="DV274" s="19">
        <f t="shared" si="418"/>
        <v>37.948197471417096</v>
      </c>
      <c r="DX274" s="19">
        <f t="shared" si="419"/>
        <v>112.51426379170024</v>
      </c>
      <c r="DZ274" s="68">
        <f t="shared" si="420"/>
        <v>2764.2472023398086</v>
      </c>
      <c r="EA274" s="21">
        <f t="shared" si="421"/>
        <v>2.7642472023398086</v>
      </c>
      <c r="EB274" s="92">
        <f t="shared" si="422"/>
        <v>1328</v>
      </c>
    </row>
    <row r="275" spans="1:132" x14ac:dyDescent="0.3">
      <c r="A275" s="19">
        <f>'A. Thermody. result (all suite)'!C231</f>
        <v>1326</v>
      </c>
      <c r="B275" s="19" t="str">
        <f>'A. Thermody. result (all suite)'!A231</f>
        <v>Nephelinite</v>
      </c>
      <c r="C275" s="24">
        <f>'A. Thermody. result (all suite)'!G231</f>
        <v>100</v>
      </c>
      <c r="D275" s="19">
        <f>'A. Thermody. result (all suite)'!D231</f>
        <v>10000</v>
      </c>
      <c r="E275" s="61">
        <f>'A. Thermody. result (all suite)'!I231</f>
        <v>37.97</v>
      </c>
      <c r="F275" s="21">
        <f>'A. Thermody. result (all suite)'!J231</f>
        <v>5.09</v>
      </c>
      <c r="G275" s="21">
        <f>'A. Thermody. result (all suite)'!K231</f>
        <v>12.22</v>
      </c>
      <c r="H275" s="21">
        <f>'A. Thermody. result (all suite)'!L231</f>
        <v>2.35</v>
      </c>
      <c r="I275" s="21">
        <f>'A. Thermody. result (all suite)'!M231</f>
        <v>11.77</v>
      </c>
      <c r="J275" s="21">
        <f>'A. Thermody. result (all suite)'!N231</f>
        <v>0.22</v>
      </c>
      <c r="K275" s="21">
        <f>'A. Thermody. result (all suite)'!O231</f>
        <v>6.56</v>
      </c>
      <c r="L275" s="21">
        <f>'A. Thermody. result (all suite)'!P231</f>
        <v>12.31</v>
      </c>
      <c r="M275" s="21">
        <f>'A. Thermody. result (all suite)'!Q231</f>
        <v>2.79</v>
      </c>
      <c r="N275" s="21">
        <f>'A. Thermody. result (all suite)'!R231</f>
        <v>2.5</v>
      </c>
      <c r="O275" s="21">
        <f>'A. Thermody. result (all suite)'!S231</f>
        <v>1.92</v>
      </c>
      <c r="P275" s="21">
        <f>'A. Thermody. result (all suite)'!T231</f>
        <v>4.3</v>
      </c>
      <c r="Q275" s="21">
        <f t="shared" si="340"/>
        <v>100.00000000000001</v>
      </c>
      <c r="S275" s="19">
        <f t="shared" si="341"/>
        <v>1599</v>
      </c>
      <c r="T275" s="19">
        <f t="shared" si="342"/>
        <v>1</v>
      </c>
      <c r="V275" s="61">
        <f t="shared" si="343"/>
        <v>36.337290000000003</v>
      </c>
      <c r="W275" s="21">
        <f t="shared" si="344"/>
        <v>4.87113</v>
      </c>
      <c r="X275" s="21">
        <f t="shared" si="345"/>
        <v>11.69454</v>
      </c>
      <c r="Y275" s="21">
        <f t="shared" si="346"/>
        <v>2.2489500000000002</v>
      </c>
      <c r="Z275" s="21">
        <f t="shared" si="347"/>
        <v>11.26389</v>
      </c>
      <c r="AA275" s="21">
        <f t="shared" si="348"/>
        <v>0.21054000000000003</v>
      </c>
      <c r="AB275" s="21">
        <f t="shared" si="349"/>
        <v>6.2779199999999991</v>
      </c>
      <c r="AC275" s="21">
        <f t="shared" si="350"/>
        <v>11.780670000000001</v>
      </c>
      <c r="AD275" s="21">
        <f t="shared" si="351"/>
        <v>2.6700300000000001</v>
      </c>
      <c r="AE275" s="21">
        <f t="shared" si="352"/>
        <v>2.3925000000000001</v>
      </c>
      <c r="AF275" s="21">
        <f t="shared" si="353"/>
        <v>1.83744</v>
      </c>
      <c r="AG275" s="21">
        <f t="shared" si="354"/>
        <v>91.58489999999999</v>
      </c>
      <c r="AH275" s="21"/>
      <c r="AI275" s="61">
        <f t="shared" si="355"/>
        <v>39.676071055381406</v>
      </c>
      <c r="AJ275" s="21">
        <f t="shared" si="356"/>
        <v>5.3187042842215257</v>
      </c>
      <c r="AK275" s="21">
        <f t="shared" si="357"/>
        <v>12.769070010449322</v>
      </c>
      <c r="AL275" s="21">
        <f t="shared" si="358"/>
        <v>2.4555903866248698</v>
      </c>
      <c r="AM275" s="21">
        <f t="shared" si="359"/>
        <v>12.298850574712644</v>
      </c>
      <c r="AN275" s="21">
        <f t="shared" si="360"/>
        <v>0.22988505747126442</v>
      </c>
      <c r="AO275" s="21">
        <f t="shared" si="361"/>
        <v>6.8547544409613375</v>
      </c>
      <c r="AP275" s="21">
        <f t="shared" si="362"/>
        <v>12.863113897596657</v>
      </c>
      <c r="AQ275" s="21">
        <f t="shared" si="363"/>
        <v>2.9153605015673985</v>
      </c>
      <c r="AR275" s="21">
        <f t="shared" si="364"/>
        <v>2.6123301985370952</v>
      </c>
      <c r="AS275" s="21">
        <f t="shared" si="365"/>
        <v>2.0062695924764893</v>
      </c>
      <c r="AT275" s="21">
        <f t="shared" si="366"/>
        <v>100</v>
      </c>
      <c r="AU275" s="21"/>
      <c r="AV275" s="21">
        <f>AR275*'[1]diagram lines'!$G$39</f>
        <v>2.1685113822166313</v>
      </c>
      <c r="AW275" s="21">
        <f>AK275*'[1]diagram lines'!$G$40</f>
        <v>6.7582394472723344</v>
      </c>
      <c r="AX275" s="21">
        <f>AQ275*'[1]diagram lines'!$G$38</f>
        <v>2.1627666321727812</v>
      </c>
      <c r="AY275" s="21">
        <f>AP275*'[1]diagram lines'!$G$41</f>
        <v>9.1927225176155289</v>
      </c>
      <c r="AZ275" s="21">
        <f t="shared" si="367"/>
        <v>5.5276907001044933</v>
      </c>
      <c r="BA275" s="21">
        <f t="shared" si="368"/>
        <v>0.49972191521870796</v>
      </c>
      <c r="BB275" s="21">
        <f t="shared" si="369"/>
        <v>1.5603337917400009</v>
      </c>
      <c r="BC275" s="86">
        <f t="shared" si="370"/>
        <v>0.64088851071080977</v>
      </c>
      <c r="BX275" s="61">
        <f t="shared" si="371"/>
        <v>0.63199067909454065</v>
      </c>
      <c r="BY275" s="21">
        <f t="shared" si="372"/>
        <v>6.3720580871306956E-2</v>
      </c>
      <c r="BZ275" s="21">
        <f t="shared" si="373"/>
        <v>0.11985092193016871</v>
      </c>
      <c r="CA275" s="21">
        <f t="shared" si="374"/>
        <v>1.471601227378045E-2</v>
      </c>
      <c r="CB275" s="21">
        <f t="shared" si="375"/>
        <v>0.16381350034794712</v>
      </c>
      <c r="CC275" s="21">
        <f t="shared" si="376"/>
        <v>3.1012122920778123E-3</v>
      </c>
      <c r="CD275" s="21">
        <f t="shared" si="377"/>
        <v>0.16277915632754342</v>
      </c>
      <c r="CE275" s="21">
        <f t="shared" si="378"/>
        <v>0.21950784593437947</v>
      </c>
      <c r="CF275" s="21">
        <f t="shared" si="379"/>
        <v>4.5007259235360544E-2</v>
      </c>
      <c r="CG275" s="21">
        <f t="shared" si="380"/>
        <v>2.6539278131634817E-2</v>
      </c>
      <c r="CH275" s="21">
        <f t="shared" si="381"/>
        <v>1.3526461139604352E-2</v>
      </c>
      <c r="CI275" s="21">
        <f t="shared" si="382"/>
        <v>0.2386237513873474</v>
      </c>
      <c r="CJ275" s="21">
        <f t="shared" si="383"/>
        <v>1.703176658965692</v>
      </c>
      <c r="CL275" s="68">
        <f t="shared" si="384"/>
        <v>0.37106584086135669</v>
      </c>
      <c r="CM275" s="19">
        <f t="shared" si="385"/>
        <v>3.7412784244003967E-2</v>
      </c>
      <c r="CN275" s="19">
        <f t="shared" si="386"/>
        <v>7.0369049093798625E-2</v>
      </c>
      <c r="CO275" s="19">
        <f t="shared" si="387"/>
        <v>8.6403322851530944E-3</v>
      </c>
      <c r="CP275" s="19">
        <f t="shared" si="388"/>
        <v>9.6181156244489668E-2</v>
      </c>
      <c r="CQ275" s="19">
        <f t="shared" si="389"/>
        <v>1.8208400612776843E-3</v>
      </c>
      <c r="CR275" s="19">
        <f t="shared" si="390"/>
        <v>9.5573853405433715E-2</v>
      </c>
      <c r="CS275" s="19">
        <f t="shared" si="391"/>
        <v>0.12888143151731693</v>
      </c>
      <c r="CT275" s="19">
        <f t="shared" si="392"/>
        <v>2.6425479117763759E-2</v>
      </c>
      <c r="CU275" s="19">
        <f t="shared" si="393"/>
        <v>1.5582222778787748E-2</v>
      </c>
      <c r="CV275" s="19">
        <f t="shared" si="394"/>
        <v>7.9419014277818511E-3</v>
      </c>
      <c r="CW275" s="19">
        <f t="shared" si="395"/>
        <v>0.14010510896283609</v>
      </c>
      <c r="CX275" s="19">
        <f t="shared" si="396"/>
        <v>0.99999999999999978</v>
      </c>
      <c r="CZ275" s="68">
        <f t="shared" si="397"/>
        <v>2.4859999999999999E-5</v>
      </c>
      <c r="DA275" s="19">
        <f t="shared" si="398"/>
        <v>1.9604239999999997E-5</v>
      </c>
      <c r="DB275" s="19">
        <f t="shared" si="399"/>
        <v>3.5539999999999995E-5</v>
      </c>
      <c r="DC275" s="19">
        <f t="shared" si="400"/>
        <v>4.1197339999999995E-5</v>
      </c>
      <c r="DD275" s="19">
        <f t="shared" si="401"/>
        <v>1.3273919999999998E-5</v>
      </c>
      <c r="DE275" s="19">
        <f t="shared" si="402"/>
        <v>1.3273919999999998E-5</v>
      </c>
      <c r="DF275" s="19">
        <f t="shared" si="403"/>
        <v>1.2348019999999999E-5</v>
      </c>
      <c r="DG275" s="19">
        <f t="shared" si="404"/>
        <v>1.7013239999999998E-5</v>
      </c>
      <c r="DH275" s="19">
        <f t="shared" si="405"/>
        <v>2.6061679999999997E-5</v>
      </c>
      <c r="DI275" s="19">
        <f t="shared" si="406"/>
        <v>3.8656079999999989E-5</v>
      </c>
      <c r="DJ275" s="19">
        <f t="shared" si="407"/>
        <v>0</v>
      </c>
      <c r="DK275" s="19">
        <f t="shared" si="408"/>
        <v>2.2419959999999999E-5</v>
      </c>
      <c r="DM275" s="68">
        <f t="shared" si="409"/>
        <v>896.76732578239375</v>
      </c>
      <c r="DN275" s="19">
        <f t="shared" si="410"/>
        <v>152.44320643957823</v>
      </c>
      <c r="DO275" s="19">
        <f t="shared" si="411"/>
        <v>201.88036706819662</v>
      </c>
      <c r="DP275" s="19">
        <f t="shared" si="412"/>
        <v>33.491838614243001</v>
      </c>
      <c r="DQ275" s="19">
        <f t="shared" si="413"/>
        <v>520.61607092453346</v>
      </c>
      <c r="DR275" s="19">
        <f t="shared" si="414"/>
        <v>9.7311415126081009</v>
      </c>
      <c r="DS275" s="19">
        <f t="shared" si="415"/>
        <v>311.92258291118566</v>
      </c>
      <c r="DT275" s="19">
        <f t="shared" si="416"/>
        <v>424.82623412654698</v>
      </c>
      <c r="DU275" s="19">
        <f t="shared" si="417"/>
        <v>62.855328225585446</v>
      </c>
      <c r="DV275" s="19">
        <f t="shared" si="418"/>
        <v>37.97191504575234</v>
      </c>
      <c r="DX275" s="19">
        <f t="shared" si="419"/>
        <v>112.60921355391832</v>
      </c>
      <c r="DZ275" s="68">
        <f t="shared" si="420"/>
        <v>2765.1152242045418</v>
      </c>
      <c r="EA275" s="21">
        <f t="shared" si="421"/>
        <v>2.7651152242045418</v>
      </c>
      <c r="EB275" s="92">
        <f t="shared" si="422"/>
        <v>1326</v>
      </c>
    </row>
    <row r="276" spans="1:132" x14ac:dyDescent="0.3">
      <c r="A276" s="19">
        <f>'A. Thermody. result (all suite)'!C232</f>
        <v>1324</v>
      </c>
      <c r="B276" s="19" t="str">
        <f>'A. Thermody. result (all suite)'!A232</f>
        <v>Nephelinite</v>
      </c>
      <c r="C276" s="24">
        <f>'A. Thermody. result (all suite)'!G232</f>
        <v>100</v>
      </c>
      <c r="D276" s="19">
        <f>'A. Thermody. result (all suite)'!D232</f>
        <v>10000</v>
      </c>
      <c r="E276" s="61">
        <f>'A. Thermody. result (all suite)'!I232</f>
        <v>37.97</v>
      </c>
      <c r="F276" s="21">
        <f>'A. Thermody. result (all suite)'!J232</f>
        <v>5.09</v>
      </c>
      <c r="G276" s="21">
        <f>'A. Thermody. result (all suite)'!K232</f>
        <v>12.22</v>
      </c>
      <c r="H276" s="21">
        <f>'A. Thermody. result (all suite)'!L232</f>
        <v>2.35</v>
      </c>
      <c r="I276" s="21">
        <f>'A. Thermody. result (all suite)'!M232</f>
        <v>11.77</v>
      </c>
      <c r="J276" s="21">
        <f>'A. Thermody. result (all suite)'!N232</f>
        <v>0.22</v>
      </c>
      <c r="K276" s="21">
        <f>'A. Thermody. result (all suite)'!O232</f>
        <v>6.56</v>
      </c>
      <c r="L276" s="21">
        <f>'A. Thermody. result (all suite)'!P232</f>
        <v>12.31</v>
      </c>
      <c r="M276" s="21">
        <f>'A. Thermody. result (all suite)'!Q232</f>
        <v>2.79</v>
      </c>
      <c r="N276" s="21">
        <f>'A. Thermody. result (all suite)'!R232</f>
        <v>2.5</v>
      </c>
      <c r="O276" s="21">
        <f>'A. Thermody. result (all suite)'!S232</f>
        <v>1.92</v>
      </c>
      <c r="P276" s="21">
        <f>'A. Thermody. result (all suite)'!T232</f>
        <v>4.3</v>
      </c>
      <c r="Q276" s="21">
        <f t="shared" si="340"/>
        <v>100.00000000000001</v>
      </c>
      <c r="S276" s="19">
        <f t="shared" si="341"/>
        <v>1597</v>
      </c>
      <c r="T276" s="19">
        <f t="shared" si="342"/>
        <v>1</v>
      </c>
      <c r="V276" s="61">
        <f t="shared" si="343"/>
        <v>36.337290000000003</v>
      </c>
      <c r="W276" s="21">
        <f t="shared" si="344"/>
        <v>4.87113</v>
      </c>
      <c r="X276" s="21">
        <f t="shared" si="345"/>
        <v>11.69454</v>
      </c>
      <c r="Y276" s="21">
        <f t="shared" si="346"/>
        <v>2.2489500000000002</v>
      </c>
      <c r="Z276" s="21">
        <f t="shared" si="347"/>
        <v>11.26389</v>
      </c>
      <c r="AA276" s="21">
        <f t="shared" si="348"/>
        <v>0.21054000000000003</v>
      </c>
      <c r="AB276" s="21">
        <f t="shared" si="349"/>
        <v>6.2779199999999991</v>
      </c>
      <c r="AC276" s="21">
        <f t="shared" si="350"/>
        <v>11.780670000000001</v>
      </c>
      <c r="AD276" s="21">
        <f t="shared" si="351"/>
        <v>2.6700300000000001</v>
      </c>
      <c r="AE276" s="21">
        <f t="shared" si="352"/>
        <v>2.3925000000000001</v>
      </c>
      <c r="AF276" s="21">
        <f t="shared" si="353"/>
        <v>1.83744</v>
      </c>
      <c r="AG276" s="21">
        <f t="shared" si="354"/>
        <v>91.58489999999999</v>
      </c>
      <c r="AH276" s="21"/>
      <c r="AI276" s="61">
        <f t="shared" si="355"/>
        <v>39.676071055381406</v>
      </c>
      <c r="AJ276" s="21">
        <f t="shared" si="356"/>
        <v>5.3187042842215257</v>
      </c>
      <c r="AK276" s="21">
        <f t="shared" si="357"/>
        <v>12.769070010449322</v>
      </c>
      <c r="AL276" s="21">
        <f t="shared" si="358"/>
        <v>2.4555903866248698</v>
      </c>
      <c r="AM276" s="21">
        <f t="shared" si="359"/>
        <v>12.298850574712644</v>
      </c>
      <c r="AN276" s="21">
        <f t="shared" si="360"/>
        <v>0.22988505747126442</v>
      </c>
      <c r="AO276" s="21">
        <f t="shared" si="361"/>
        <v>6.8547544409613375</v>
      </c>
      <c r="AP276" s="21">
        <f t="shared" si="362"/>
        <v>12.863113897596657</v>
      </c>
      <c r="AQ276" s="21">
        <f t="shared" si="363"/>
        <v>2.9153605015673985</v>
      </c>
      <c r="AR276" s="21">
        <f t="shared" si="364"/>
        <v>2.6123301985370952</v>
      </c>
      <c r="AS276" s="21">
        <f t="shared" si="365"/>
        <v>2.0062695924764893</v>
      </c>
      <c r="AT276" s="21">
        <f t="shared" si="366"/>
        <v>100</v>
      </c>
      <c r="AU276" s="21"/>
      <c r="AV276" s="21">
        <f>AR276*'[1]diagram lines'!$G$39</f>
        <v>2.1685113822166313</v>
      </c>
      <c r="AW276" s="21">
        <f>AK276*'[1]diagram lines'!$G$40</f>
        <v>6.7582394472723344</v>
      </c>
      <c r="AX276" s="21">
        <f>AQ276*'[1]diagram lines'!$G$38</f>
        <v>2.1627666321727812</v>
      </c>
      <c r="AY276" s="21">
        <f>AP276*'[1]diagram lines'!$G$41</f>
        <v>9.1927225176155289</v>
      </c>
      <c r="AZ276" s="21">
        <f t="shared" si="367"/>
        <v>5.5276907001044933</v>
      </c>
      <c r="BA276" s="21">
        <f t="shared" si="368"/>
        <v>0.49972191521870796</v>
      </c>
      <c r="BB276" s="21">
        <f t="shared" si="369"/>
        <v>1.5603337917400009</v>
      </c>
      <c r="BC276" s="86">
        <f t="shared" si="370"/>
        <v>0.64088851071080977</v>
      </c>
      <c r="BX276" s="61">
        <f t="shared" si="371"/>
        <v>0.63199067909454065</v>
      </c>
      <c r="BY276" s="21">
        <f t="shared" si="372"/>
        <v>6.3720580871306956E-2</v>
      </c>
      <c r="BZ276" s="21">
        <f t="shared" si="373"/>
        <v>0.11985092193016871</v>
      </c>
      <c r="CA276" s="21">
        <f t="shared" si="374"/>
        <v>1.471601227378045E-2</v>
      </c>
      <c r="CB276" s="21">
        <f t="shared" si="375"/>
        <v>0.16381350034794712</v>
      </c>
      <c r="CC276" s="21">
        <f t="shared" si="376"/>
        <v>3.1012122920778123E-3</v>
      </c>
      <c r="CD276" s="21">
        <f t="shared" si="377"/>
        <v>0.16277915632754342</v>
      </c>
      <c r="CE276" s="21">
        <f t="shared" si="378"/>
        <v>0.21950784593437947</v>
      </c>
      <c r="CF276" s="21">
        <f t="shared" si="379"/>
        <v>4.5007259235360544E-2</v>
      </c>
      <c r="CG276" s="21">
        <f t="shared" si="380"/>
        <v>2.6539278131634817E-2</v>
      </c>
      <c r="CH276" s="21">
        <f t="shared" si="381"/>
        <v>1.3526461139604352E-2</v>
      </c>
      <c r="CI276" s="21">
        <f t="shared" si="382"/>
        <v>0.2386237513873474</v>
      </c>
      <c r="CJ276" s="21">
        <f t="shared" si="383"/>
        <v>1.703176658965692</v>
      </c>
      <c r="CL276" s="68">
        <f t="shared" si="384"/>
        <v>0.37106584086135669</v>
      </c>
      <c r="CM276" s="19">
        <f t="shared" si="385"/>
        <v>3.7412784244003967E-2</v>
      </c>
      <c r="CN276" s="19">
        <f t="shared" si="386"/>
        <v>7.0369049093798625E-2</v>
      </c>
      <c r="CO276" s="19">
        <f t="shared" si="387"/>
        <v>8.6403322851530944E-3</v>
      </c>
      <c r="CP276" s="19">
        <f t="shared" si="388"/>
        <v>9.6181156244489668E-2</v>
      </c>
      <c r="CQ276" s="19">
        <f t="shared" si="389"/>
        <v>1.8208400612776843E-3</v>
      </c>
      <c r="CR276" s="19">
        <f t="shared" si="390"/>
        <v>9.5573853405433715E-2</v>
      </c>
      <c r="CS276" s="19">
        <f t="shared" si="391"/>
        <v>0.12888143151731693</v>
      </c>
      <c r="CT276" s="19">
        <f t="shared" si="392"/>
        <v>2.6425479117763759E-2</v>
      </c>
      <c r="CU276" s="19">
        <f t="shared" si="393"/>
        <v>1.5582222778787748E-2</v>
      </c>
      <c r="CV276" s="19">
        <f t="shared" si="394"/>
        <v>7.9419014277818511E-3</v>
      </c>
      <c r="CW276" s="19">
        <f t="shared" si="395"/>
        <v>0.14010510896283609</v>
      </c>
      <c r="CX276" s="19">
        <f t="shared" si="396"/>
        <v>0.99999999999999978</v>
      </c>
      <c r="CZ276" s="68">
        <f t="shared" si="397"/>
        <v>2.4859999999999999E-5</v>
      </c>
      <c r="DA276" s="19">
        <f t="shared" si="398"/>
        <v>1.9589759999999997E-5</v>
      </c>
      <c r="DB276" s="19">
        <f t="shared" si="399"/>
        <v>3.5539999999999995E-5</v>
      </c>
      <c r="DC276" s="19">
        <f t="shared" si="400"/>
        <v>4.1179159999999998E-5</v>
      </c>
      <c r="DD276" s="19">
        <f t="shared" si="401"/>
        <v>1.3268079999999998E-5</v>
      </c>
      <c r="DE276" s="19">
        <f t="shared" si="402"/>
        <v>1.3268079999999998E-5</v>
      </c>
      <c r="DF276" s="19">
        <f t="shared" si="403"/>
        <v>1.2341479999999999E-5</v>
      </c>
      <c r="DG276" s="19">
        <f t="shared" si="404"/>
        <v>1.700576E-5</v>
      </c>
      <c r="DH276" s="19">
        <f t="shared" si="405"/>
        <v>2.6046319999999996E-5</v>
      </c>
      <c r="DI276" s="19">
        <f t="shared" si="406"/>
        <v>3.8631919999999993E-5</v>
      </c>
      <c r="DJ276" s="19">
        <f t="shared" si="407"/>
        <v>0</v>
      </c>
      <c r="DK276" s="19">
        <f t="shared" si="408"/>
        <v>2.2401039999999997E-5</v>
      </c>
      <c r="DM276" s="68">
        <f t="shared" si="409"/>
        <v>896.76732578239375</v>
      </c>
      <c r="DN276" s="19">
        <f t="shared" si="410"/>
        <v>152.55588661683643</v>
      </c>
      <c r="DO276" s="19">
        <f t="shared" si="411"/>
        <v>201.88036706819662</v>
      </c>
      <c r="DP276" s="19">
        <f t="shared" si="412"/>
        <v>33.506624773698583</v>
      </c>
      <c r="DQ276" s="19">
        <f t="shared" si="413"/>
        <v>520.84522223008776</v>
      </c>
      <c r="DR276" s="19">
        <f t="shared" si="414"/>
        <v>9.7354247145810806</v>
      </c>
      <c r="DS276" s="19">
        <f t="shared" si="415"/>
        <v>312.08787700008253</v>
      </c>
      <c r="DT276" s="19">
        <f t="shared" si="416"/>
        <v>425.01309435691985</v>
      </c>
      <c r="DU276" s="19">
        <f t="shared" si="417"/>
        <v>62.892395183280236</v>
      </c>
      <c r="DV276" s="19">
        <f t="shared" si="418"/>
        <v>37.995662285535019</v>
      </c>
      <c r="DX276" s="19">
        <f t="shared" si="419"/>
        <v>112.70432370596664</v>
      </c>
      <c r="DZ276" s="68">
        <f t="shared" si="420"/>
        <v>2765.9842037175786</v>
      </c>
      <c r="EA276" s="21">
        <f t="shared" si="421"/>
        <v>2.7659842037175784</v>
      </c>
      <c r="EB276" s="92">
        <f t="shared" si="422"/>
        <v>1324</v>
      </c>
    </row>
    <row r="277" spans="1:132" x14ac:dyDescent="0.3">
      <c r="A277" s="19">
        <f>'A. Thermody. result (all suite)'!C233</f>
        <v>1322</v>
      </c>
      <c r="B277" s="19" t="str">
        <f>'A. Thermody. result (all suite)'!A233</f>
        <v>Nephelinite</v>
      </c>
      <c r="C277" s="24">
        <f>'A. Thermody. result (all suite)'!G233</f>
        <v>100</v>
      </c>
      <c r="D277" s="19">
        <f>'A. Thermody. result (all suite)'!D233</f>
        <v>10000</v>
      </c>
      <c r="E277" s="61">
        <f>'A. Thermody. result (all suite)'!I233</f>
        <v>37.97</v>
      </c>
      <c r="F277" s="21">
        <f>'A. Thermody. result (all suite)'!J233</f>
        <v>5.09</v>
      </c>
      <c r="G277" s="21">
        <f>'A. Thermody. result (all suite)'!K233</f>
        <v>12.22</v>
      </c>
      <c r="H277" s="21">
        <f>'A. Thermody. result (all suite)'!L233</f>
        <v>2.35</v>
      </c>
      <c r="I277" s="21">
        <f>'A. Thermody. result (all suite)'!M233</f>
        <v>11.77</v>
      </c>
      <c r="J277" s="21">
        <f>'A. Thermody. result (all suite)'!N233</f>
        <v>0.22</v>
      </c>
      <c r="K277" s="21">
        <f>'A. Thermody. result (all suite)'!O233</f>
        <v>6.56</v>
      </c>
      <c r="L277" s="21">
        <f>'A. Thermody. result (all suite)'!P233</f>
        <v>12.31</v>
      </c>
      <c r="M277" s="21">
        <f>'A. Thermody. result (all suite)'!Q233</f>
        <v>2.79</v>
      </c>
      <c r="N277" s="21">
        <f>'A. Thermody. result (all suite)'!R233</f>
        <v>2.5</v>
      </c>
      <c r="O277" s="21">
        <f>'A. Thermody. result (all suite)'!S233</f>
        <v>1.92</v>
      </c>
      <c r="P277" s="21">
        <f>'A. Thermody. result (all suite)'!T233</f>
        <v>4.3</v>
      </c>
      <c r="Q277" s="21">
        <f t="shared" si="340"/>
        <v>100.00000000000001</v>
      </c>
      <c r="S277" s="19">
        <f t="shared" si="341"/>
        <v>1595</v>
      </c>
      <c r="T277" s="19">
        <f t="shared" si="342"/>
        <v>1</v>
      </c>
      <c r="V277" s="61">
        <f t="shared" si="343"/>
        <v>36.337290000000003</v>
      </c>
      <c r="W277" s="21">
        <f t="shared" si="344"/>
        <v>4.87113</v>
      </c>
      <c r="X277" s="21">
        <f t="shared" si="345"/>
        <v>11.69454</v>
      </c>
      <c r="Y277" s="21">
        <f t="shared" si="346"/>
        <v>2.2489500000000002</v>
      </c>
      <c r="Z277" s="21">
        <f t="shared" si="347"/>
        <v>11.26389</v>
      </c>
      <c r="AA277" s="21">
        <f t="shared" si="348"/>
        <v>0.21054000000000003</v>
      </c>
      <c r="AB277" s="21">
        <f t="shared" si="349"/>
        <v>6.2779199999999991</v>
      </c>
      <c r="AC277" s="21">
        <f t="shared" si="350"/>
        <v>11.780670000000001</v>
      </c>
      <c r="AD277" s="21">
        <f t="shared" si="351"/>
        <v>2.6700300000000001</v>
      </c>
      <c r="AE277" s="21">
        <f t="shared" si="352"/>
        <v>2.3925000000000001</v>
      </c>
      <c r="AF277" s="21">
        <f t="shared" si="353"/>
        <v>1.83744</v>
      </c>
      <c r="AG277" s="21">
        <f t="shared" si="354"/>
        <v>91.58489999999999</v>
      </c>
      <c r="AH277" s="21"/>
      <c r="AI277" s="61">
        <f t="shared" si="355"/>
        <v>39.676071055381406</v>
      </c>
      <c r="AJ277" s="21">
        <f t="shared" si="356"/>
        <v>5.3187042842215257</v>
      </c>
      <c r="AK277" s="21">
        <f t="shared" si="357"/>
        <v>12.769070010449322</v>
      </c>
      <c r="AL277" s="21">
        <f t="shared" si="358"/>
        <v>2.4555903866248698</v>
      </c>
      <c r="AM277" s="21">
        <f t="shared" si="359"/>
        <v>12.298850574712644</v>
      </c>
      <c r="AN277" s="21">
        <f t="shared" si="360"/>
        <v>0.22988505747126442</v>
      </c>
      <c r="AO277" s="21">
        <f t="shared" si="361"/>
        <v>6.8547544409613375</v>
      </c>
      <c r="AP277" s="21">
        <f t="shared" si="362"/>
        <v>12.863113897596657</v>
      </c>
      <c r="AQ277" s="21">
        <f t="shared" si="363"/>
        <v>2.9153605015673985</v>
      </c>
      <c r="AR277" s="21">
        <f t="shared" si="364"/>
        <v>2.6123301985370952</v>
      </c>
      <c r="AS277" s="21">
        <f t="shared" si="365"/>
        <v>2.0062695924764893</v>
      </c>
      <c r="AT277" s="21">
        <f t="shared" si="366"/>
        <v>100</v>
      </c>
      <c r="AU277" s="21"/>
      <c r="AV277" s="21">
        <f>AR277*'[1]diagram lines'!$G$39</f>
        <v>2.1685113822166313</v>
      </c>
      <c r="AW277" s="21">
        <f>AK277*'[1]diagram lines'!$G$40</f>
        <v>6.7582394472723344</v>
      </c>
      <c r="AX277" s="21">
        <f>AQ277*'[1]diagram lines'!$G$38</f>
        <v>2.1627666321727812</v>
      </c>
      <c r="AY277" s="21">
        <f>AP277*'[1]diagram lines'!$G$41</f>
        <v>9.1927225176155289</v>
      </c>
      <c r="AZ277" s="21">
        <f t="shared" si="367"/>
        <v>5.5276907001044933</v>
      </c>
      <c r="BA277" s="21">
        <f t="shared" si="368"/>
        <v>0.49972191521870796</v>
      </c>
      <c r="BB277" s="21">
        <f t="shared" si="369"/>
        <v>1.5603337917400009</v>
      </c>
      <c r="BC277" s="86">
        <f t="shared" si="370"/>
        <v>0.64088851071080977</v>
      </c>
      <c r="BX277" s="61">
        <f t="shared" si="371"/>
        <v>0.63199067909454065</v>
      </c>
      <c r="BY277" s="21">
        <f t="shared" si="372"/>
        <v>6.3720580871306956E-2</v>
      </c>
      <c r="BZ277" s="21">
        <f t="shared" si="373"/>
        <v>0.11985092193016871</v>
      </c>
      <c r="CA277" s="21">
        <f t="shared" si="374"/>
        <v>1.471601227378045E-2</v>
      </c>
      <c r="CB277" s="21">
        <f t="shared" si="375"/>
        <v>0.16381350034794712</v>
      </c>
      <c r="CC277" s="21">
        <f t="shared" si="376"/>
        <v>3.1012122920778123E-3</v>
      </c>
      <c r="CD277" s="21">
        <f t="shared" si="377"/>
        <v>0.16277915632754342</v>
      </c>
      <c r="CE277" s="21">
        <f t="shared" si="378"/>
        <v>0.21950784593437947</v>
      </c>
      <c r="CF277" s="21">
        <f t="shared" si="379"/>
        <v>4.5007259235360544E-2</v>
      </c>
      <c r="CG277" s="21">
        <f t="shared" si="380"/>
        <v>2.6539278131634817E-2</v>
      </c>
      <c r="CH277" s="21">
        <f t="shared" si="381"/>
        <v>1.3526461139604352E-2</v>
      </c>
      <c r="CI277" s="21">
        <f t="shared" si="382"/>
        <v>0.2386237513873474</v>
      </c>
      <c r="CJ277" s="21">
        <f t="shared" si="383"/>
        <v>1.703176658965692</v>
      </c>
      <c r="CL277" s="68">
        <f t="shared" si="384"/>
        <v>0.37106584086135669</v>
      </c>
      <c r="CM277" s="19">
        <f t="shared" si="385"/>
        <v>3.7412784244003967E-2</v>
      </c>
      <c r="CN277" s="19">
        <f t="shared" si="386"/>
        <v>7.0369049093798625E-2</v>
      </c>
      <c r="CO277" s="19">
        <f t="shared" si="387"/>
        <v>8.6403322851530944E-3</v>
      </c>
      <c r="CP277" s="19">
        <f t="shared" si="388"/>
        <v>9.6181156244489668E-2</v>
      </c>
      <c r="CQ277" s="19">
        <f t="shared" si="389"/>
        <v>1.8208400612776843E-3</v>
      </c>
      <c r="CR277" s="19">
        <f t="shared" si="390"/>
        <v>9.5573853405433715E-2</v>
      </c>
      <c r="CS277" s="19">
        <f t="shared" si="391"/>
        <v>0.12888143151731693</v>
      </c>
      <c r="CT277" s="19">
        <f t="shared" si="392"/>
        <v>2.6425479117763759E-2</v>
      </c>
      <c r="CU277" s="19">
        <f t="shared" si="393"/>
        <v>1.5582222778787748E-2</v>
      </c>
      <c r="CV277" s="19">
        <f t="shared" si="394"/>
        <v>7.9419014277818511E-3</v>
      </c>
      <c r="CW277" s="19">
        <f t="shared" si="395"/>
        <v>0.14010510896283609</v>
      </c>
      <c r="CX277" s="19">
        <f t="shared" si="396"/>
        <v>0.99999999999999978</v>
      </c>
      <c r="CZ277" s="68">
        <f t="shared" si="397"/>
        <v>2.4859999999999999E-5</v>
      </c>
      <c r="DA277" s="19">
        <f t="shared" si="398"/>
        <v>1.9575279999999997E-5</v>
      </c>
      <c r="DB277" s="19">
        <f t="shared" si="399"/>
        <v>3.5539999999999995E-5</v>
      </c>
      <c r="DC277" s="19">
        <f t="shared" si="400"/>
        <v>4.116098E-5</v>
      </c>
      <c r="DD277" s="19">
        <f t="shared" si="401"/>
        <v>1.3262239999999998E-5</v>
      </c>
      <c r="DE277" s="19">
        <f t="shared" si="402"/>
        <v>1.3262239999999998E-5</v>
      </c>
      <c r="DF277" s="19">
        <f t="shared" si="403"/>
        <v>1.2334940000000001E-5</v>
      </c>
      <c r="DG277" s="19">
        <f t="shared" si="404"/>
        <v>1.6998279999999998E-5</v>
      </c>
      <c r="DH277" s="19">
        <f t="shared" si="405"/>
        <v>2.6030959999999996E-5</v>
      </c>
      <c r="DI277" s="19">
        <f t="shared" si="406"/>
        <v>3.860775999999999E-5</v>
      </c>
      <c r="DJ277" s="19">
        <f t="shared" si="407"/>
        <v>0</v>
      </c>
      <c r="DK277" s="19">
        <f t="shared" si="408"/>
        <v>2.2382119999999998E-5</v>
      </c>
      <c r="DM277" s="68">
        <f t="shared" si="409"/>
        <v>896.76732578239375</v>
      </c>
      <c r="DN277" s="19">
        <f t="shared" si="410"/>
        <v>152.66873349505281</v>
      </c>
      <c r="DO277" s="19">
        <f t="shared" si="411"/>
        <v>201.88036706819662</v>
      </c>
      <c r="DP277" s="19">
        <f t="shared" si="412"/>
        <v>33.521423994669163</v>
      </c>
      <c r="DQ277" s="19">
        <f t="shared" si="413"/>
        <v>521.07457534825062</v>
      </c>
      <c r="DR277" s="19">
        <f t="shared" si="414"/>
        <v>9.7397116887523474</v>
      </c>
      <c r="DS277" s="19">
        <f t="shared" si="415"/>
        <v>312.25334636722823</v>
      </c>
      <c r="DT277" s="19">
        <f t="shared" si="416"/>
        <v>425.2001190409344</v>
      </c>
      <c r="DU277" s="19">
        <f t="shared" si="417"/>
        <v>62.92950588492225</v>
      </c>
      <c r="DV277" s="19">
        <f t="shared" si="418"/>
        <v>38.019439246457353</v>
      </c>
      <c r="DX277" s="19">
        <f t="shared" si="419"/>
        <v>112.7995946545862</v>
      </c>
      <c r="DZ277" s="68">
        <f t="shared" si="420"/>
        <v>2766.8541425714438</v>
      </c>
      <c r="EA277" s="21">
        <f t="shared" si="421"/>
        <v>2.7668541425714439</v>
      </c>
      <c r="EB277" s="92">
        <f t="shared" si="422"/>
        <v>1322</v>
      </c>
    </row>
    <row r="278" spans="1:132" x14ac:dyDescent="0.3">
      <c r="A278" s="19">
        <f>'A. Thermody. result (all suite)'!C234</f>
        <v>1320</v>
      </c>
      <c r="B278" s="19" t="str">
        <f>'A. Thermody. result (all suite)'!A234</f>
        <v>Nephelinite</v>
      </c>
      <c r="C278" s="24">
        <f>'A. Thermody. result (all suite)'!G234</f>
        <v>100</v>
      </c>
      <c r="D278" s="19">
        <f>'A. Thermody. result (all suite)'!D234</f>
        <v>10000</v>
      </c>
      <c r="E278" s="61">
        <f>'A. Thermody. result (all suite)'!I234</f>
        <v>37.97</v>
      </c>
      <c r="F278" s="21">
        <f>'A. Thermody. result (all suite)'!J234</f>
        <v>5.09</v>
      </c>
      <c r="G278" s="21">
        <f>'A. Thermody. result (all suite)'!K234</f>
        <v>12.22</v>
      </c>
      <c r="H278" s="21">
        <f>'A. Thermody. result (all suite)'!L234</f>
        <v>2.35</v>
      </c>
      <c r="I278" s="21">
        <f>'A. Thermody. result (all suite)'!M234</f>
        <v>11.77</v>
      </c>
      <c r="J278" s="21">
        <f>'A. Thermody. result (all suite)'!N234</f>
        <v>0.22</v>
      </c>
      <c r="K278" s="21">
        <f>'A. Thermody. result (all suite)'!O234</f>
        <v>6.56</v>
      </c>
      <c r="L278" s="21">
        <f>'A. Thermody. result (all suite)'!P234</f>
        <v>12.31</v>
      </c>
      <c r="M278" s="21">
        <f>'A. Thermody. result (all suite)'!Q234</f>
        <v>2.79</v>
      </c>
      <c r="N278" s="21">
        <f>'A. Thermody. result (all suite)'!R234</f>
        <v>2.5</v>
      </c>
      <c r="O278" s="21">
        <f>'A. Thermody. result (all suite)'!S234</f>
        <v>1.92</v>
      </c>
      <c r="P278" s="21">
        <f>'A. Thermody. result (all suite)'!T234</f>
        <v>4.3</v>
      </c>
      <c r="Q278" s="21">
        <f t="shared" si="340"/>
        <v>100.00000000000001</v>
      </c>
      <c r="S278" s="19">
        <f t="shared" si="341"/>
        <v>1593</v>
      </c>
      <c r="T278" s="19">
        <f t="shared" si="342"/>
        <v>1</v>
      </c>
      <c r="V278" s="61">
        <f t="shared" si="343"/>
        <v>36.337290000000003</v>
      </c>
      <c r="W278" s="21">
        <f t="shared" si="344"/>
        <v>4.87113</v>
      </c>
      <c r="X278" s="21">
        <f t="shared" si="345"/>
        <v>11.69454</v>
      </c>
      <c r="Y278" s="21">
        <f t="shared" si="346"/>
        <v>2.2489500000000002</v>
      </c>
      <c r="Z278" s="21">
        <f t="shared" si="347"/>
        <v>11.26389</v>
      </c>
      <c r="AA278" s="21">
        <f t="shared" si="348"/>
        <v>0.21054000000000003</v>
      </c>
      <c r="AB278" s="21">
        <f t="shared" si="349"/>
        <v>6.2779199999999991</v>
      </c>
      <c r="AC278" s="21">
        <f t="shared" si="350"/>
        <v>11.780670000000001</v>
      </c>
      <c r="AD278" s="21">
        <f t="shared" si="351"/>
        <v>2.6700300000000001</v>
      </c>
      <c r="AE278" s="21">
        <f t="shared" si="352"/>
        <v>2.3925000000000001</v>
      </c>
      <c r="AF278" s="21">
        <f t="shared" si="353"/>
        <v>1.83744</v>
      </c>
      <c r="AG278" s="21">
        <f t="shared" si="354"/>
        <v>91.58489999999999</v>
      </c>
      <c r="AH278" s="21"/>
      <c r="AI278" s="61">
        <f t="shared" si="355"/>
        <v>39.676071055381406</v>
      </c>
      <c r="AJ278" s="21">
        <f t="shared" si="356"/>
        <v>5.3187042842215257</v>
      </c>
      <c r="AK278" s="21">
        <f t="shared" si="357"/>
        <v>12.769070010449322</v>
      </c>
      <c r="AL278" s="21">
        <f t="shared" si="358"/>
        <v>2.4555903866248698</v>
      </c>
      <c r="AM278" s="21">
        <f t="shared" si="359"/>
        <v>12.298850574712644</v>
      </c>
      <c r="AN278" s="21">
        <f t="shared" si="360"/>
        <v>0.22988505747126442</v>
      </c>
      <c r="AO278" s="21">
        <f t="shared" si="361"/>
        <v>6.8547544409613375</v>
      </c>
      <c r="AP278" s="21">
        <f t="shared" si="362"/>
        <v>12.863113897596657</v>
      </c>
      <c r="AQ278" s="21">
        <f t="shared" si="363"/>
        <v>2.9153605015673985</v>
      </c>
      <c r="AR278" s="21">
        <f t="shared" si="364"/>
        <v>2.6123301985370952</v>
      </c>
      <c r="AS278" s="21">
        <f t="shared" si="365"/>
        <v>2.0062695924764893</v>
      </c>
      <c r="AT278" s="21">
        <f t="shared" si="366"/>
        <v>100</v>
      </c>
      <c r="AU278" s="21"/>
      <c r="AV278" s="21">
        <f>AR278*'[1]diagram lines'!$G$39</f>
        <v>2.1685113822166313</v>
      </c>
      <c r="AW278" s="21">
        <f>AK278*'[1]diagram lines'!$G$40</f>
        <v>6.7582394472723344</v>
      </c>
      <c r="AX278" s="21">
        <f>AQ278*'[1]diagram lines'!$G$38</f>
        <v>2.1627666321727812</v>
      </c>
      <c r="AY278" s="21">
        <f>AP278*'[1]diagram lines'!$G$41</f>
        <v>9.1927225176155289</v>
      </c>
      <c r="AZ278" s="21">
        <f t="shared" si="367"/>
        <v>5.5276907001044933</v>
      </c>
      <c r="BA278" s="21">
        <f t="shared" si="368"/>
        <v>0.49972191521870796</v>
      </c>
      <c r="BB278" s="21">
        <f t="shared" si="369"/>
        <v>1.5603337917400009</v>
      </c>
      <c r="BC278" s="86">
        <f t="shared" si="370"/>
        <v>0.64088851071080977</v>
      </c>
      <c r="BX278" s="61">
        <f t="shared" si="371"/>
        <v>0.63199067909454065</v>
      </c>
      <c r="BY278" s="21">
        <f t="shared" si="372"/>
        <v>6.3720580871306956E-2</v>
      </c>
      <c r="BZ278" s="21">
        <f t="shared" si="373"/>
        <v>0.11985092193016871</v>
      </c>
      <c r="CA278" s="21">
        <f t="shared" si="374"/>
        <v>1.471601227378045E-2</v>
      </c>
      <c r="CB278" s="21">
        <f t="shared" si="375"/>
        <v>0.16381350034794712</v>
      </c>
      <c r="CC278" s="21">
        <f t="shared" si="376"/>
        <v>3.1012122920778123E-3</v>
      </c>
      <c r="CD278" s="21">
        <f t="shared" si="377"/>
        <v>0.16277915632754342</v>
      </c>
      <c r="CE278" s="21">
        <f t="shared" si="378"/>
        <v>0.21950784593437947</v>
      </c>
      <c r="CF278" s="21">
        <f t="shared" si="379"/>
        <v>4.5007259235360544E-2</v>
      </c>
      <c r="CG278" s="21">
        <f t="shared" si="380"/>
        <v>2.6539278131634817E-2</v>
      </c>
      <c r="CH278" s="21">
        <f t="shared" si="381"/>
        <v>1.3526461139604352E-2</v>
      </c>
      <c r="CI278" s="21">
        <f t="shared" si="382"/>
        <v>0.2386237513873474</v>
      </c>
      <c r="CJ278" s="21">
        <f t="shared" si="383"/>
        <v>1.703176658965692</v>
      </c>
      <c r="CL278" s="68">
        <f t="shared" si="384"/>
        <v>0.37106584086135669</v>
      </c>
      <c r="CM278" s="19">
        <f t="shared" si="385"/>
        <v>3.7412784244003967E-2</v>
      </c>
      <c r="CN278" s="19">
        <f t="shared" si="386"/>
        <v>7.0369049093798625E-2</v>
      </c>
      <c r="CO278" s="19">
        <f t="shared" si="387"/>
        <v>8.6403322851530944E-3</v>
      </c>
      <c r="CP278" s="19">
        <f t="shared" si="388"/>
        <v>9.6181156244489668E-2</v>
      </c>
      <c r="CQ278" s="19">
        <f t="shared" si="389"/>
        <v>1.8208400612776843E-3</v>
      </c>
      <c r="CR278" s="19">
        <f t="shared" si="390"/>
        <v>9.5573853405433715E-2</v>
      </c>
      <c r="CS278" s="19">
        <f t="shared" si="391"/>
        <v>0.12888143151731693</v>
      </c>
      <c r="CT278" s="19">
        <f t="shared" si="392"/>
        <v>2.6425479117763759E-2</v>
      </c>
      <c r="CU278" s="19">
        <f t="shared" si="393"/>
        <v>1.5582222778787748E-2</v>
      </c>
      <c r="CV278" s="19">
        <f t="shared" si="394"/>
        <v>7.9419014277818511E-3</v>
      </c>
      <c r="CW278" s="19">
        <f t="shared" si="395"/>
        <v>0.14010510896283609</v>
      </c>
      <c r="CX278" s="19">
        <f t="shared" si="396"/>
        <v>0.99999999999999978</v>
      </c>
      <c r="CZ278" s="68">
        <f t="shared" si="397"/>
        <v>2.4859999999999999E-5</v>
      </c>
      <c r="DA278" s="19">
        <f t="shared" si="398"/>
        <v>1.9560799999999997E-5</v>
      </c>
      <c r="DB278" s="19">
        <f t="shared" si="399"/>
        <v>3.5539999999999995E-5</v>
      </c>
      <c r="DC278" s="19">
        <f t="shared" si="400"/>
        <v>4.1142799999999995E-5</v>
      </c>
      <c r="DD278" s="19">
        <f t="shared" si="401"/>
        <v>1.3256399999999997E-5</v>
      </c>
      <c r="DE278" s="19">
        <f t="shared" si="402"/>
        <v>1.3256399999999997E-5</v>
      </c>
      <c r="DF278" s="19">
        <f t="shared" si="403"/>
        <v>1.23284E-5</v>
      </c>
      <c r="DG278" s="19">
        <f t="shared" si="404"/>
        <v>1.69908E-5</v>
      </c>
      <c r="DH278" s="19">
        <f t="shared" si="405"/>
        <v>2.6015599999999999E-5</v>
      </c>
      <c r="DI278" s="19">
        <f t="shared" si="406"/>
        <v>3.8583599999999994E-5</v>
      </c>
      <c r="DJ278" s="19">
        <f t="shared" si="407"/>
        <v>0</v>
      </c>
      <c r="DK278" s="19">
        <f t="shared" si="408"/>
        <v>2.23632E-5</v>
      </c>
      <c r="DM278" s="68">
        <f t="shared" si="409"/>
        <v>896.76732578239375</v>
      </c>
      <c r="DN278" s="19">
        <f t="shared" si="410"/>
        <v>152.7817474444316</v>
      </c>
      <c r="DO278" s="19">
        <f t="shared" si="411"/>
        <v>201.88036706819662</v>
      </c>
      <c r="DP278" s="19">
        <f t="shared" si="412"/>
        <v>33.536236294469454</v>
      </c>
      <c r="DQ278" s="19">
        <f t="shared" si="413"/>
        <v>521.30413054574274</v>
      </c>
      <c r="DR278" s="19">
        <f t="shared" si="414"/>
        <v>9.7440024401073408</v>
      </c>
      <c r="DS278" s="19">
        <f t="shared" si="415"/>
        <v>312.41899129156889</v>
      </c>
      <c r="DT278" s="19">
        <f t="shared" si="416"/>
        <v>425.38730839578676</v>
      </c>
      <c r="DU278" s="19">
        <f t="shared" si="417"/>
        <v>62.96666040799272</v>
      </c>
      <c r="DV278" s="19">
        <f t="shared" si="418"/>
        <v>38.043245984351024</v>
      </c>
      <c r="DX278" s="19">
        <f t="shared" si="419"/>
        <v>112.89502680789451</v>
      </c>
      <c r="DZ278" s="68">
        <f t="shared" si="420"/>
        <v>2767.7250424629356</v>
      </c>
      <c r="EA278" s="21">
        <f t="shared" si="421"/>
        <v>2.7677250424629354</v>
      </c>
      <c r="EB278" s="92">
        <f t="shared" si="422"/>
        <v>1320</v>
      </c>
    </row>
    <row r="279" spans="1:132" x14ac:dyDescent="0.3">
      <c r="A279" s="19">
        <f>'A. Thermody. result (all suite)'!C235</f>
        <v>1318</v>
      </c>
      <c r="B279" s="19" t="str">
        <f>'A. Thermody. result (all suite)'!A235</f>
        <v>Nephelinite</v>
      </c>
      <c r="C279" s="24">
        <f>'A. Thermody. result (all suite)'!G235</f>
        <v>100</v>
      </c>
      <c r="D279" s="19">
        <f>'A. Thermody. result (all suite)'!D235</f>
        <v>10000</v>
      </c>
      <c r="E279" s="61">
        <f>'A. Thermody. result (all suite)'!I235</f>
        <v>37.97</v>
      </c>
      <c r="F279" s="21">
        <f>'A. Thermody. result (all suite)'!J235</f>
        <v>5.09</v>
      </c>
      <c r="G279" s="21">
        <f>'A. Thermody. result (all suite)'!K235</f>
        <v>12.22</v>
      </c>
      <c r="H279" s="21">
        <f>'A. Thermody. result (all suite)'!L235</f>
        <v>2.35</v>
      </c>
      <c r="I279" s="21">
        <f>'A. Thermody. result (all suite)'!M235</f>
        <v>11.77</v>
      </c>
      <c r="J279" s="21">
        <f>'A. Thermody. result (all suite)'!N235</f>
        <v>0.22</v>
      </c>
      <c r="K279" s="21">
        <f>'A. Thermody. result (all suite)'!O235</f>
        <v>6.56</v>
      </c>
      <c r="L279" s="21">
        <f>'A. Thermody. result (all suite)'!P235</f>
        <v>12.31</v>
      </c>
      <c r="M279" s="21">
        <f>'A. Thermody. result (all suite)'!Q235</f>
        <v>2.79</v>
      </c>
      <c r="N279" s="21">
        <f>'A. Thermody. result (all suite)'!R235</f>
        <v>2.5</v>
      </c>
      <c r="O279" s="21">
        <f>'A. Thermody. result (all suite)'!S235</f>
        <v>1.92</v>
      </c>
      <c r="P279" s="21">
        <f>'A. Thermody. result (all suite)'!T235</f>
        <v>4.3</v>
      </c>
      <c r="Q279" s="21">
        <f t="shared" si="340"/>
        <v>100.00000000000001</v>
      </c>
      <c r="S279" s="19">
        <f t="shared" si="341"/>
        <v>1591</v>
      </c>
      <c r="T279" s="19">
        <f t="shared" si="342"/>
        <v>1</v>
      </c>
      <c r="V279" s="61">
        <f t="shared" si="343"/>
        <v>36.337290000000003</v>
      </c>
      <c r="W279" s="21">
        <f t="shared" si="344"/>
        <v>4.87113</v>
      </c>
      <c r="X279" s="21">
        <f t="shared" si="345"/>
        <v>11.69454</v>
      </c>
      <c r="Y279" s="21">
        <f t="shared" si="346"/>
        <v>2.2489500000000002</v>
      </c>
      <c r="Z279" s="21">
        <f t="shared" si="347"/>
        <v>11.26389</v>
      </c>
      <c r="AA279" s="21">
        <f t="shared" si="348"/>
        <v>0.21054000000000003</v>
      </c>
      <c r="AB279" s="21">
        <f t="shared" si="349"/>
        <v>6.2779199999999991</v>
      </c>
      <c r="AC279" s="21">
        <f t="shared" si="350"/>
        <v>11.780670000000001</v>
      </c>
      <c r="AD279" s="21">
        <f t="shared" si="351"/>
        <v>2.6700300000000001</v>
      </c>
      <c r="AE279" s="21">
        <f t="shared" si="352"/>
        <v>2.3925000000000001</v>
      </c>
      <c r="AF279" s="21">
        <f t="shared" si="353"/>
        <v>1.83744</v>
      </c>
      <c r="AG279" s="21">
        <f t="shared" si="354"/>
        <v>91.58489999999999</v>
      </c>
      <c r="AH279" s="21"/>
      <c r="AI279" s="61">
        <f t="shared" si="355"/>
        <v>39.676071055381406</v>
      </c>
      <c r="AJ279" s="21">
        <f t="shared" si="356"/>
        <v>5.3187042842215257</v>
      </c>
      <c r="AK279" s="21">
        <f t="shared" si="357"/>
        <v>12.769070010449322</v>
      </c>
      <c r="AL279" s="21">
        <f t="shared" si="358"/>
        <v>2.4555903866248698</v>
      </c>
      <c r="AM279" s="21">
        <f t="shared" si="359"/>
        <v>12.298850574712644</v>
      </c>
      <c r="AN279" s="21">
        <f t="shared" si="360"/>
        <v>0.22988505747126442</v>
      </c>
      <c r="AO279" s="21">
        <f t="shared" si="361"/>
        <v>6.8547544409613375</v>
      </c>
      <c r="AP279" s="21">
        <f t="shared" si="362"/>
        <v>12.863113897596657</v>
      </c>
      <c r="AQ279" s="21">
        <f t="shared" si="363"/>
        <v>2.9153605015673985</v>
      </c>
      <c r="AR279" s="21">
        <f t="shared" si="364"/>
        <v>2.6123301985370952</v>
      </c>
      <c r="AS279" s="21">
        <f t="shared" si="365"/>
        <v>2.0062695924764893</v>
      </c>
      <c r="AT279" s="21">
        <f t="shared" si="366"/>
        <v>100</v>
      </c>
      <c r="AU279" s="21"/>
      <c r="AV279" s="21">
        <f>AR279*'[1]diagram lines'!$G$39</f>
        <v>2.1685113822166313</v>
      </c>
      <c r="AW279" s="21">
        <f>AK279*'[1]diagram lines'!$G$40</f>
        <v>6.7582394472723344</v>
      </c>
      <c r="AX279" s="21">
        <f>AQ279*'[1]diagram lines'!$G$38</f>
        <v>2.1627666321727812</v>
      </c>
      <c r="AY279" s="21">
        <f>AP279*'[1]diagram lines'!$G$41</f>
        <v>9.1927225176155289</v>
      </c>
      <c r="AZ279" s="21">
        <f t="shared" si="367"/>
        <v>5.5276907001044933</v>
      </c>
      <c r="BA279" s="21">
        <f t="shared" si="368"/>
        <v>0.49972191521870796</v>
      </c>
      <c r="BB279" s="21">
        <f t="shared" si="369"/>
        <v>1.5603337917400009</v>
      </c>
      <c r="BC279" s="86">
        <f t="shared" si="370"/>
        <v>0.64088851071080977</v>
      </c>
      <c r="BX279" s="61">
        <f t="shared" si="371"/>
        <v>0.63199067909454065</v>
      </c>
      <c r="BY279" s="21">
        <f t="shared" si="372"/>
        <v>6.3720580871306956E-2</v>
      </c>
      <c r="BZ279" s="21">
        <f t="shared" si="373"/>
        <v>0.11985092193016871</v>
      </c>
      <c r="CA279" s="21">
        <f t="shared" si="374"/>
        <v>1.471601227378045E-2</v>
      </c>
      <c r="CB279" s="21">
        <f t="shared" si="375"/>
        <v>0.16381350034794712</v>
      </c>
      <c r="CC279" s="21">
        <f t="shared" si="376"/>
        <v>3.1012122920778123E-3</v>
      </c>
      <c r="CD279" s="21">
        <f t="shared" si="377"/>
        <v>0.16277915632754342</v>
      </c>
      <c r="CE279" s="21">
        <f t="shared" si="378"/>
        <v>0.21950784593437947</v>
      </c>
      <c r="CF279" s="21">
        <f t="shared" si="379"/>
        <v>4.5007259235360544E-2</v>
      </c>
      <c r="CG279" s="21">
        <f t="shared" si="380"/>
        <v>2.6539278131634817E-2</v>
      </c>
      <c r="CH279" s="21">
        <f t="shared" si="381"/>
        <v>1.3526461139604352E-2</v>
      </c>
      <c r="CI279" s="21">
        <f t="shared" si="382"/>
        <v>0.2386237513873474</v>
      </c>
      <c r="CJ279" s="21">
        <f t="shared" si="383"/>
        <v>1.703176658965692</v>
      </c>
      <c r="CL279" s="68">
        <f t="shared" si="384"/>
        <v>0.37106584086135669</v>
      </c>
      <c r="CM279" s="19">
        <f t="shared" si="385"/>
        <v>3.7412784244003967E-2</v>
      </c>
      <c r="CN279" s="19">
        <f t="shared" si="386"/>
        <v>7.0369049093798625E-2</v>
      </c>
      <c r="CO279" s="19">
        <f t="shared" si="387"/>
        <v>8.6403322851530944E-3</v>
      </c>
      <c r="CP279" s="19">
        <f t="shared" si="388"/>
        <v>9.6181156244489668E-2</v>
      </c>
      <c r="CQ279" s="19">
        <f t="shared" si="389"/>
        <v>1.8208400612776843E-3</v>
      </c>
      <c r="CR279" s="19">
        <f t="shared" si="390"/>
        <v>9.5573853405433715E-2</v>
      </c>
      <c r="CS279" s="19">
        <f t="shared" si="391"/>
        <v>0.12888143151731693</v>
      </c>
      <c r="CT279" s="19">
        <f t="shared" si="392"/>
        <v>2.6425479117763759E-2</v>
      </c>
      <c r="CU279" s="19">
        <f t="shared" si="393"/>
        <v>1.5582222778787748E-2</v>
      </c>
      <c r="CV279" s="19">
        <f t="shared" si="394"/>
        <v>7.9419014277818511E-3</v>
      </c>
      <c r="CW279" s="19">
        <f t="shared" si="395"/>
        <v>0.14010510896283609</v>
      </c>
      <c r="CX279" s="19">
        <f t="shared" si="396"/>
        <v>0.99999999999999978</v>
      </c>
      <c r="CZ279" s="68">
        <f t="shared" si="397"/>
        <v>2.4859999999999999E-5</v>
      </c>
      <c r="DA279" s="19">
        <f t="shared" si="398"/>
        <v>1.9546319999999998E-5</v>
      </c>
      <c r="DB279" s="19">
        <f t="shared" si="399"/>
        <v>3.5539999999999995E-5</v>
      </c>
      <c r="DC279" s="19">
        <f t="shared" si="400"/>
        <v>4.1124619999999997E-5</v>
      </c>
      <c r="DD279" s="19">
        <f t="shared" si="401"/>
        <v>1.3250559999999999E-5</v>
      </c>
      <c r="DE279" s="19">
        <f t="shared" si="402"/>
        <v>1.3250559999999999E-5</v>
      </c>
      <c r="DF279" s="19">
        <f t="shared" si="403"/>
        <v>1.232186E-5</v>
      </c>
      <c r="DG279" s="19">
        <f t="shared" si="404"/>
        <v>1.6983319999999999E-5</v>
      </c>
      <c r="DH279" s="19">
        <f t="shared" si="405"/>
        <v>2.6000239999999998E-5</v>
      </c>
      <c r="DI279" s="19">
        <f t="shared" si="406"/>
        <v>3.8559439999999991E-5</v>
      </c>
      <c r="DJ279" s="19">
        <f t="shared" si="407"/>
        <v>0</v>
      </c>
      <c r="DK279" s="19">
        <f t="shared" si="408"/>
        <v>2.2344279999999997E-5</v>
      </c>
      <c r="DM279" s="68">
        <f t="shared" si="409"/>
        <v>896.76732578239375</v>
      </c>
      <c r="DN279" s="19">
        <f t="shared" si="410"/>
        <v>152.89492883627389</v>
      </c>
      <c r="DO279" s="19">
        <f t="shared" si="411"/>
        <v>201.88036706819662</v>
      </c>
      <c r="DP279" s="19">
        <f t="shared" si="412"/>
        <v>33.551061690444747</v>
      </c>
      <c r="DQ279" s="19">
        <f t="shared" si="413"/>
        <v>521.5338880897549</v>
      </c>
      <c r="DR279" s="19">
        <f t="shared" si="414"/>
        <v>9.7482969736402776</v>
      </c>
      <c r="DS279" s="19">
        <f t="shared" si="415"/>
        <v>312.58481205264286</v>
      </c>
      <c r="DT279" s="19">
        <f t="shared" si="416"/>
        <v>425.5746626390561</v>
      </c>
      <c r="DU279" s="19">
        <f t="shared" si="417"/>
        <v>63.003858830156005</v>
      </c>
      <c r="DV279" s="19">
        <f t="shared" si="418"/>
        <v>38.067082555187682</v>
      </c>
      <c r="DX279" s="19">
        <f t="shared" si="419"/>
        <v>112.99062057539142</v>
      </c>
      <c r="DZ279" s="68">
        <f t="shared" si="420"/>
        <v>2768.5969050931385</v>
      </c>
      <c r="EA279" s="21">
        <f t="shared" si="421"/>
        <v>2.7685969050931387</v>
      </c>
      <c r="EB279" s="92">
        <f t="shared" si="422"/>
        <v>1318</v>
      </c>
    </row>
    <row r="280" spans="1:132" x14ac:dyDescent="0.3">
      <c r="A280" s="19">
        <f>'A. Thermody. result (all suite)'!C236</f>
        <v>1316</v>
      </c>
      <c r="B280" s="19" t="str">
        <f>'A. Thermody. result (all suite)'!A236</f>
        <v>Nephelinite</v>
      </c>
      <c r="C280" s="24">
        <f>'A. Thermody. result (all suite)'!G236</f>
        <v>100</v>
      </c>
      <c r="D280" s="19">
        <f>'A. Thermody. result (all suite)'!D236</f>
        <v>10000</v>
      </c>
      <c r="E280" s="61">
        <f>'A. Thermody. result (all suite)'!I236</f>
        <v>37.97</v>
      </c>
      <c r="F280" s="21">
        <f>'A. Thermody. result (all suite)'!J236</f>
        <v>5.09</v>
      </c>
      <c r="G280" s="21">
        <f>'A. Thermody. result (all suite)'!K236</f>
        <v>12.22</v>
      </c>
      <c r="H280" s="21">
        <f>'A. Thermody. result (all suite)'!L236</f>
        <v>2.35</v>
      </c>
      <c r="I280" s="21">
        <f>'A. Thermody. result (all suite)'!M236</f>
        <v>11.77</v>
      </c>
      <c r="J280" s="21">
        <f>'A. Thermody. result (all suite)'!N236</f>
        <v>0.22</v>
      </c>
      <c r="K280" s="21">
        <f>'A. Thermody. result (all suite)'!O236</f>
        <v>6.56</v>
      </c>
      <c r="L280" s="21">
        <f>'A. Thermody. result (all suite)'!P236</f>
        <v>12.31</v>
      </c>
      <c r="M280" s="21">
        <f>'A. Thermody. result (all suite)'!Q236</f>
        <v>2.79</v>
      </c>
      <c r="N280" s="21">
        <f>'A. Thermody. result (all suite)'!R236</f>
        <v>2.5</v>
      </c>
      <c r="O280" s="21">
        <f>'A. Thermody. result (all suite)'!S236</f>
        <v>1.92</v>
      </c>
      <c r="P280" s="21">
        <f>'A. Thermody. result (all suite)'!T236</f>
        <v>4.3</v>
      </c>
      <c r="Q280" s="21">
        <f t="shared" si="340"/>
        <v>100.00000000000001</v>
      </c>
      <c r="S280" s="19">
        <f t="shared" si="341"/>
        <v>1589</v>
      </c>
      <c r="T280" s="19">
        <f t="shared" si="342"/>
        <v>1</v>
      </c>
      <c r="V280" s="61">
        <f t="shared" si="343"/>
        <v>36.337290000000003</v>
      </c>
      <c r="W280" s="21">
        <f t="shared" si="344"/>
        <v>4.87113</v>
      </c>
      <c r="X280" s="21">
        <f t="shared" si="345"/>
        <v>11.69454</v>
      </c>
      <c r="Y280" s="21">
        <f t="shared" si="346"/>
        <v>2.2489500000000002</v>
      </c>
      <c r="Z280" s="21">
        <f t="shared" si="347"/>
        <v>11.26389</v>
      </c>
      <c r="AA280" s="21">
        <f t="shared" si="348"/>
        <v>0.21054000000000003</v>
      </c>
      <c r="AB280" s="21">
        <f t="shared" si="349"/>
        <v>6.2779199999999991</v>
      </c>
      <c r="AC280" s="21">
        <f t="shared" si="350"/>
        <v>11.780670000000001</v>
      </c>
      <c r="AD280" s="21">
        <f t="shared" si="351"/>
        <v>2.6700300000000001</v>
      </c>
      <c r="AE280" s="21">
        <f t="shared" si="352"/>
        <v>2.3925000000000001</v>
      </c>
      <c r="AF280" s="21">
        <f t="shared" si="353"/>
        <v>1.83744</v>
      </c>
      <c r="AG280" s="21">
        <f t="shared" si="354"/>
        <v>91.58489999999999</v>
      </c>
      <c r="AH280" s="21"/>
      <c r="AI280" s="61">
        <f t="shared" si="355"/>
        <v>39.676071055381406</v>
      </c>
      <c r="AJ280" s="21">
        <f t="shared" si="356"/>
        <v>5.3187042842215257</v>
      </c>
      <c r="AK280" s="21">
        <f t="shared" si="357"/>
        <v>12.769070010449322</v>
      </c>
      <c r="AL280" s="21">
        <f t="shared" si="358"/>
        <v>2.4555903866248698</v>
      </c>
      <c r="AM280" s="21">
        <f t="shared" si="359"/>
        <v>12.298850574712644</v>
      </c>
      <c r="AN280" s="21">
        <f t="shared" si="360"/>
        <v>0.22988505747126442</v>
      </c>
      <c r="AO280" s="21">
        <f t="shared" si="361"/>
        <v>6.8547544409613375</v>
      </c>
      <c r="AP280" s="21">
        <f t="shared" si="362"/>
        <v>12.863113897596657</v>
      </c>
      <c r="AQ280" s="21">
        <f t="shared" si="363"/>
        <v>2.9153605015673985</v>
      </c>
      <c r="AR280" s="21">
        <f t="shared" si="364"/>
        <v>2.6123301985370952</v>
      </c>
      <c r="AS280" s="21">
        <f t="shared" si="365"/>
        <v>2.0062695924764893</v>
      </c>
      <c r="AT280" s="21">
        <f t="shared" si="366"/>
        <v>100</v>
      </c>
      <c r="AU280" s="21"/>
      <c r="AV280" s="21">
        <f>AR280*'[1]diagram lines'!$G$39</f>
        <v>2.1685113822166313</v>
      </c>
      <c r="AW280" s="21">
        <f>AK280*'[1]diagram lines'!$G$40</f>
        <v>6.7582394472723344</v>
      </c>
      <c r="AX280" s="21">
        <f>AQ280*'[1]diagram lines'!$G$38</f>
        <v>2.1627666321727812</v>
      </c>
      <c r="AY280" s="21">
        <f>AP280*'[1]diagram lines'!$G$41</f>
        <v>9.1927225176155289</v>
      </c>
      <c r="AZ280" s="21">
        <f t="shared" si="367"/>
        <v>5.5276907001044933</v>
      </c>
      <c r="BA280" s="21">
        <f t="shared" si="368"/>
        <v>0.49972191521870796</v>
      </c>
      <c r="BB280" s="21">
        <f t="shared" si="369"/>
        <v>1.5603337917400009</v>
      </c>
      <c r="BC280" s="86">
        <f t="shared" si="370"/>
        <v>0.64088851071080977</v>
      </c>
      <c r="BX280" s="61">
        <f t="shared" si="371"/>
        <v>0.63199067909454065</v>
      </c>
      <c r="BY280" s="21">
        <f t="shared" si="372"/>
        <v>6.3720580871306956E-2</v>
      </c>
      <c r="BZ280" s="21">
        <f t="shared" si="373"/>
        <v>0.11985092193016871</v>
      </c>
      <c r="CA280" s="21">
        <f t="shared" si="374"/>
        <v>1.471601227378045E-2</v>
      </c>
      <c r="CB280" s="21">
        <f t="shared" si="375"/>
        <v>0.16381350034794712</v>
      </c>
      <c r="CC280" s="21">
        <f t="shared" si="376"/>
        <v>3.1012122920778123E-3</v>
      </c>
      <c r="CD280" s="21">
        <f t="shared" si="377"/>
        <v>0.16277915632754342</v>
      </c>
      <c r="CE280" s="21">
        <f t="shared" si="378"/>
        <v>0.21950784593437947</v>
      </c>
      <c r="CF280" s="21">
        <f t="shared" si="379"/>
        <v>4.5007259235360544E-2</v>
      </c>
      <c r="CG280" s="21">
        <f t="shared" si="380"/>
        <v>2.6539278131634817E-2</v>
      </c>
      <c r="CH280" s="21">
        <f t="shared" si="381"/>
        <v>1.3526461139604352E-2</v>
      </c>
      <c r="CI280" s="21">
        <f t="shared" si="382"/>
        <v>0.2386237513873474</v>
      </c>
      <c r="CJ280" s="21">
        <f t="shared" si="383"/>
        <v>1.703176658965692</v>
      </c>
      <c r="CL280" s="68">
        <f t="shared" si="384"/>
        <v>0.37106584086135669</v>
      </c>
      <c r="CM280" s="19">
        <f t="shared" si="385"/>
        <v>3.7412784244003967E-2</v>
      </c>
      <c r="CN280" s="19">
        <f t="shared" si="386"/>
        <v>7.0369049093798625E-2</v>
      </c>
      <c r="CO280" s="19">
        <f t="shared" si="387"/>
        <v>8.6403322851530944E-3</v>
      </c>
      <c r="CP280" s="19">
        <f t="shared" si="388"/>
        <v>9.6181156244489668E-2</v>
      </c>
      <c r="CQ280" s="19">
        <f t="shared" si="389"/>
        <v>1.8208400612776843E-3</v>
      </c>
      <c r="CR280" s="19">
        <f t="shared" si="390"/>
        <v>9.5573853405433715E-2</v>
      </c>
      <c r="CS280" s="19">
        <f t="shared" si="391"/>
        <v>0.12888143151731693</v>
      </c>
      <c r="CT280" s="19">
        <f t="shared" si="392"/>
        <v>2.6425479117763759E-2</v>
      </c>
      <c r="CU280" s="19">
        <f t="shared" si="393"/>
        <v>1.5582222778787748E-2</v>
      </c>
      <c r="CV280" s="19">
        <f t="shared" si="394"/>
        <v>7.9419014277818511E-3</v>
      </c>
      <c r="CW280" s="19">
        <f t="shared" si="395"/>
        <v>0.14010510896283609</v>
      </c>
      <c r="CX280" s="19">
        <f t="shared" si="396"/>
        <v>0.99999999999999978</v>
      </c>
      <c r="CZ280" s="68">
        <f t="shared" si="397"/>
        <v>2.4859999999999999E-5</v>
      </c>
      <c r="DA280" s="19">
        <f t="shared" si="398"/>
        <v>1.9531839999999998E-5</v>
      </c>
      <c r="DB280" s="19">
        <f t="shared" si="399"/>
        <v>3.5539999999999995E-5</v>
      </c>
      <c r="DC280" s="19">
        <f t="shared" si="400"/>
        <v>4.1106439999999999E-5</v>
      </c>
      <c r="DD280" s="19">
        <f t="shared" si="401"/>
        <v>1.3244719999999998E-5</v>
      </c>
      <c r="DE280" s="19">
        <f t="shared" si="402"/>
        <v>1.3244719999999998E-5</v>
      </c>
      <c r="DF280" s="19">
        <f t="shared" si="403"/>
        <v>1.231532E-5</v>
      </c>
      <c r="DG280" s="19">
        <f t="shared" si="404"/>
        <v>1.6975839999999997E-5</v>
      </c>
      <c r="DH280" s="19">
        <f t="shared" si="405"/>
        <v>2.5984879999999998E-5</v>
      </c>
      <c r="DI280" s="19">
        <f t="shared" si="406"/>
        <v>3.8535279999999995E-5</v>
      </c>
      <c r="DJ280" s="19">
        <f t="shared" si="407"/>
        <v>0</v>
      </c>
      <c r="DK280" s="19">
        <f t="shared" si="408"/>
        <v>2.2325359999999999E-5</v>
      </c>
      <c r="DM280" s="68">
        <f t="shared" si="409"/>
        <v>896.76732578239375</v>
      </c>
      <c r="DN280" s="19">
        <f t="shared" si="410"/>
        <v>153.00827804298197</v>
      </c>
      <c r="DO280" s="19">
        <f t="shared" si="411"/>
        <v>201.88036706819662</v>
      </c>
      <c r="DP280" s="19">
        <f t="shared" si="412"/>
        <v>33.56590019997104</v>
      </c>
      <c r="DQ280" s="19">
        <f t="shared" si="413"/>
        <v>521.76384824794957</v>
      </c>
      <c r="DR280" s="19">
        <f t="shared" si="414"/>
        <v>9.7525952943541974</v>
      </c>
      <c r="DS280" s="19">
        <f t="shared" si="415"/>
        <v>312.75080893058225</v>
      </c>
      <c r="DT280" s="19">
        <f t="shared" si="416"/>
        <v>425.76218198870481</v>
      </c>
      <c r="DU280" s="19">
        <f t="shared" si="417"/>
        <v>63.041101229260072</v>
      </c>
      <c r="DV280" s="19">
        <f t="shared" si="418"/>
        <v>38.090949015079325</v>
      </c>
      <c r="DX280" s="19">
        <f t="shared" si="419"/>
        <v>113.08637636796482</v>
      </c>
      <c r="DZ280" s="68">
        <f t="shared" si="420"/>
        <v>2769.4697321674394</v>
      </c>
      <c r="EA280" s="21">
        <f t="shared" si="421"/>
        <v>2.7694697321674395</v>
      </c>
      <c r="EB280" s="92">
        <f t="shared" si="422"/>
        <v>1316</v>
      </c>
    </row>
    <row r="281" spans="1:132" x14ac:dyDescent="0.3">
      <c r="A281" s="19">
        <f>'A. Thermody. result (all suite)'!C237</f>
        <v>1314</v>
      </c>
      <c r="B281" s="19" t="str">
        <f>'A. Thermody. result (all suite)'!A237</f>
        <v>Nephelinite</v>
      </c>
      <c r="C281" s="24">
        <f>'A. Thermody. result (all suite)'!G237</f>
        <v>100</v>
      </c>
      <c r="D281" s="19">
        <f>'A. Thermody. result (all suite)'!D237</f>
        <v>10000</v>
      </c>
      <c r="E281" s="61">
        <f>'A. Thermody. result (all suite)'!I237</f>
        <v>37.97</v>
      </c>
      <c r="F281" s="21">
        <f>'A. Thermody. result (all suite)'!J237</f>
        <v>5.09</v>
      </c>
      <c r="G281" s="21">
        <f>'A. Thermody. result (all suite)'!K237</f>
        <v>12.22</v>
      </c>
      <c r="H281" s="21">
        <f>'A. Thermody. result (all suite)'!L237</f>
        <v>2.35</v>
      </c>
      <c r="I281" s="21">
        <f>'A. Thermody. result (all suite)'!M237</f>
        <v>11.77</v>
      </c>
      <c r="J281" s="21">
        <f>'A. Thermody. result (all suite)'!N237</f>
        <v>0.22</v>
      </c>
      <c r="K281" s="21">
        <f>'A. Thermody. result (all suite)'!O237</f>
        <v>6.56</v>
      </c>
      <c r="L281" s="21">
        <f>'A. Thermody. result (all suite)'!P237</f>
        <v>12.31</v>
      </c>
      <c r="M281" s="21">
        <f>'A. Thermody. result (all suite)'!Q237</f>
        <v>2.79</v>
      </c>
      <c r="N281" s="21">
        <f>'A. Thermody. result (all suite)'!R237</f>
        <v>2.5</v>
      </c>
      <c r="O281" s="21">
        <f>'A. Thermody. result (all suite)'!S237</f>
        <v>1.92</v>
      </c>
      <c r="P281" s="21">
        <f>'A. Thermody. result (all suite)'!T237</f>
        <v>4.3</v>
      </c>
      <c r="Q281" s="21">
        <f t="shared" si="340"/>
        <v>100.00000000000001</v>
      </c>
      <c r="S281" s="19">
        <f t="shared" si="341"/>
        <v>1587</v>
      </c>
      <c r="T281" s="19">
        <f t="shared" si="342"/>
        <v>1</v>
      </c>
      <c r="V281" s="61">
        <f t="shared" si="343"/>
        <v>36.337290000000003</v>
      </c>
      <c r="W281" s="21">
        <f t="shared" si="344"/>
        <v>4.87113</v>
      </c>
      <c r="X281" s="21">
        <f t="shared" si="345"/>
        <v>11.69454</v>
      </c>
      <c r="Y281" s="21">
        <f t="shared" si="346"/>
        <v>2.2489500000000002</v>
      </c>
      <c r="Z281" s="21">
        <f t="shared" si="347"/>
        <v>11.26389</v>
      </c>
      <c r="AA281" s="21">
        <f t="shared" si="348"/>
        <v>0.21054000000000003</v>
      </c>
      <c r="AB281" s="21">
        <f t="shared" si="349"/>
        <v>6.2779199999999991</v>
      </c>
      <c r="AC281" s="21">
        <f t="shared" si="350"/>
        <v>11.780670000000001</v>
      </c>
      <c r="AD281" s="21">
        <f t="shared" si="351"/>
        <v>2.6700300000000001</v>
      </c>
      <c r="AE281" s="21">
        <f t="shared" si="352"/>
        <v>2.3925000000000001</v>
      </c>
      <c r="AF281" s="21">
        <f t="shared" si="353"/>
        <v>1.83744</v>
      </c>
      <c r="AG281" s="21">
        <f t="shared" si="354"/>
        <v>91.58489999999999</v>
      </c>
      <c r="AH281" s="21"/>
      <c r="AI281" s="61">
        <f t="shared" si="355"/>
        <v>39.676071055381406</v>
      </c>
      <c r="AJ281" s="21">
        <f t="shared" si="356"/>
        <v>5.3187042842215257</v>
      </c>
      <c r="AK281" s="21">
        <f t="shared" si="357"/>
        <v>12.769070010449322</v>
      </c>
      <c r="AL281" s="21">
        <f t="shared" si="358"/>
        <v>2.4555903866248698</v>
      </c>
      <c r="AM281" s="21">
        <f t="shared" si="359"/>
        <v>12.298850574712644</v>
      </c>
      <c r="AN281" s="21">
        <f t="shared" si="360"/>
        <v>0.22988505747126442</v>
      </c>
      <c r="AO281" s="21">
        <f t="shared" si="361"/>
        <v>6.8547544409613375</v>
      </c>
      <c r="AP281" s="21">
        <f t="shared" si="362"/>
        <v>12.863113897596657</v>
      </c>
      <c r="AQ281" s="21">
        <f t="shared" si="363"/>
        <v>2.9153605015673985</v>
      </c>
      <c r="AR281" s="21">
        <f t="shared" si="364"/>
        <v>2.6123301985370952</v>
      </c>
      <c r="AS281" s="21">
        <f t="shared" si="365"/>
        <v>2.0062695924764893</v>
      </c>
      <c r="AT281" s="21">
        <f t="shared" si="366"/>
        <v>100</v>
      </c>
      <c r="AU281" s="21"/>
      <c r="AV281" s="21">
        <f>AR281*'[1]diagram lines'!$G$39</f>
        <v>2.1685113822166313</v>
      </c>
      <c r="AW281" s="21">
        <f>AK281*'[1]diagram lines'!$G$40</f>
        <v>6.7582394472723344</v>
      </c>
      <c r="AX281" s="21">
        <f>AQ281*'[1]diagram lines'!$G$38</f>
        <v>2.1627666321727812</v>
      </c>
      <c r="AY281" s="21">
        <f>AP281*'[1]diagram lines'!$G$41</f>
        <v>9.1927225176155289</v>
      </c>
      <c r="AZ281" s="21">
        <f t="shared" si="367"/>
        <v>5.5276907001044933</v>
      </c>
      <c r="BA281" s="21">
        <f t="shared" si="368"/>
        <v>0.49972191521870796</v>
      </c>
      <c r="BB281" s="21">
        <f t="shared" si="369"/>
        <v>1.5603337917400009</v>
      </c>
      <c r="BC281" s="86">
        <f t="shared" si="370"/>
        <v>0.64088851071080977</v>
      </c>
      <c r="BX281" s="61">
        <f t="shared" si="371"/>
        <v>0.63199067909454065</v>
      </c>
      <c r="BY281" s="21">
        <f t="shared" si="372"/>
        <v>6.3720580871306956E-2</v>
      </c>
      <c r="BZ281" s="21">
        <f t="shared" si="373"/>
        <v>0.11985092193016871</v>
      </c>
      <c r="CA281" s="21">
        <f t="shared" si="374"/>
        <v>1.471601227378045E-2</v>
      </c>
      <c r="CB281" s="21">
        <f t="shared" si="375"/>
        <v>0.16381350034794712</v>
      </c>
      <c r="CC281" s="21">
        <f t="shared" si="376"/>
        <v>3.1012122920778123E-3</v>
      </c>
      <c r="CD281" s="21">
        <f t="shared" si="377"/>
        <v>0.16277915632754342</v>
      </c>
      <c r="CE281" s="21">
        <f t="shared" si="378"/>
        <v>0.21950784593437947</v>
      </c>
      <c r="CF281" s="21">
        <f t="shared" si="379"/>
        <v>4.5007259235360544E-2</v>
      </c>
      <c r="CG281" s="21">
        <f t="shared" si="380"/>
        <v>2.6539278131634817E-2</v>
      </c>
      <c r="CH281" s="21">
        <f t="shared" si="381"/>
        <v>1.3526461139604352E-2</v>
      </c>
      <c r="CI281" s="21">
        <f t="shared" si="382"/>
        <v>0.2386237513873474</v>
      </c>
      <c r="CJ281" s="21">
        <f t="shared" si="383"/>
        <v>1.703176658965692</v>
      </c>
      <c r="CL281" s="68">
        <f t="shared" si="384"/>
        <v>0.37106584086135669</v>
      </c>
      <c r="CM281" s="19">
        <f t="shared" si="385"/>
        <v>3.7412784244003967E-2</v>
      </c>
      <c r="CN281" s="19">
        <f t="shared" si="386"/>
        <v>7.0369049093798625E-2</v>
      </c>
      <c r="CO281" s="19">
        <f t="shared" si="387"/>
        <v>8.6403322851530944E-3</v>
      </c>
      <c r="CP281" s="19">
        <f t="shared" si="388"/>
        <v>9.6181156244489668E-2</v>
      </c>
      <c r="CQ281" s="19">
        <f t="shared" si="389"/>
        <v>1.8208400612776843E-3</v>
      </c>
      <c r="CR281" s="19">
        <f t="shared" si="390"/>
        <v>9.5573853405433715E-2</v>
      </c>
      <c r="CS281" s="19">
        <f t="shared" si="391"/>
        <v>0.12888143151731693</v>
      </c>
      <c r="CT281" s="19">
        <f t="shared" si="392"/>
        <v>2.6425479117763759E-2</v>
      </c>
      <c r="CU281" s="19">
        <f t="shared" si="393"/>
        <v>1.5582222778787748E-2</v>
      </c>
      <c r="CV281" s="19">
        <f t="shared" si="394"/>
        <v>7.9419014277818511E-3</v>
      </c>
      <c r="CW281" s="19">
        <f t="shared" si="395"/>
        <v>0.14010510896283609</v>
      </c>
      <c r="CX281" s="19">
        <f t="shared" si="396"/>
        <v>0.99999999999999978</v>
      </c>
      <c r="CZ281" s="68">
        <f t="shared" si="397"/>
        <v>2.4859999999999999E-5</v>
      </c>
      <c r="DA281" s="19">
        <f t="shared" si="398"/>
        <v>1.9517359999999998E-5</v>
      </c>
      <c r="DB281" s="19">
        <f t="shared" si="399"/>
        <v>3.5539999999999995E-5</v>
      </c>
      <c r="DC281" s="19">
        <f t="shared" si="400"/>
        <v>4.1088259999999995E-5</v>
      </c>
      <c r="DD281" s="19">
        <f t="shared" si="401"/>
        <v>1.3238879999999998E-5</v>
      </c>
      <c r="DE281" s="19">
        <f t="shared" si="402"/>
        <v>1.3238879999999998E-5</v>
      </c>
      <c r="DF281" s="19">
        <f t="shared" si="403"/>
        <v>1.230878E-5</v>
      </c>
      <c r="DG281" s="19">
        <f t="shared" si="404"/>
        <v>1.6968359999999999E-5</v>
      </c>
      <c r="DH281" s="19">
        <f t="shared" si="405"/>
        <v>2.5969519999999997E-5</v>
      </c>
      <c r="DI281" s="19">
        <f t="shared" si="406"/>
        <v>3.8511119999999993E-5</v>
      </c>
      <c r="DJ281" s="19">
        <f t="shared" si="407"/>
        <v>0</v>
      </c>
      <c r="DK281" s="19">
        <f t="shared" si="408"/>
        <v>2.230644E-5</v>
      </c>
      <c r="DM281" s="68">
        <f t="shared" si="409"/>
        <v>896.76732578239375</v>
      </c>
      <c r="DN281" s="19">
        <f t="shared" si="410"/>
        <v>153.1217954380632</v>
      </c>
      <c r="DO281" s="19">
        <f t="shared" si="411"/>
        <v>201.88036706819662</v>
      </c>
      <c r="DP281" s="19">
        <f t="shared" si="412"/>
        <v>33.5807518404551</v>
      </c>
      <c r="DQ281" s="19">
        <f t="shared" si="413"/>
        <v>521.99401128846125</v>
      </c>
      <c r="DR281" s="19">
        <f t="shared" si="414"/>
        <v>9.756897407260956</v>
      </c>
      <c r="DS281" s="19">
        <f t="shared" si="415"/>
        <v>312.91698220611448</v>
      </c>
      <c r="DT281" s="19">
        <f t="shared" si="416"/>
        <v>425.94986666307966</v>
      </c>
      <c r="DU281" s="19">
        <f t="shared" si="417"/>
        <v>63.07838768333707</v>
      </c>
      <c r="DV281" s="19">
        <f t="shared" si="418"/>
        <v>38.114845420278769</v>
      </c>
      <c r="DX281" s="19">
        <f t="shared" si="419"/>
        <v>113.18229459789669</v>
      </c>
      <c r="DZ281" s="68">
        <f t="shared" si="420"/>
        <v>2770.3435253955377</v>
      </c>
      <c r="EA281" s="21">
        <f t="shared" si="421"/>
        <v>2.7703435253955377</v>
      </c>
      <c r="EB281" s="92">
        <f t="shared" si="422"/>
        <v>1314</v>
      </c>
    </row>
    <row r="282" spans="1:132" x14ac:dyDescent="0.3">
      <c r="A282" s="19">
        <f>'A. Thermody. result (all suite)'!C238</f>
        <v>1312</v>
      </c>
      <c r="B282" s="19" t="str">
        <f>'A. Thermody. result (all suite)'!A238</f>
        <v>Nephelinite</v>
      </c>
      <c r="C282" s="24">
        <f>'A. Thermody. result (all suite)'!G238</f>
        <v>100</v>
      </c>
      <c r="D282" s="19">
        <f>'A. Thermody. result (all suite)'!D238</f>
        <v>10000</v>
      </c>
      <c r="E282" s="61">
        <f>'A. Thermody. result (all suite)'!I238</f>
        <v>37.97</v>
      </c>
      <c r="F282" s="21">
        <f>'A. Thermody. result (all suite)'!J238</f>
        <v>5.09</v>
      </c>
      <c r="G282" s="21">
        <f>'A. Thermody. result (all suite)'!K238</f>
        <v>12.22</v>
      </c>
      <c r="H282" s="21">
        <f>'A. Thermody. result (all suite)'!L238</f>
        <v>2.35</v>
      </c>
      <c r="I282" s="21">
        <f>'A. Thermody. result (all suite)'!M238</f>
        <v>11.77</v>
      </c>
      <c r="J282" s="21">
        <f>'A. Thermody. result (all suite)'!N238</f>
        <v>0.22</v>
      </c>
      <c r="K282" s="21">
        <f>'A. Thermody. result (all suite)'!O238</f>
        <v>6.56</v>
      </c>
      <c r="L282" s="21">
        <f>'A. Thermody. result (all suite)'!P238</f>
        <v>12.31</v>
      </c>
      <c r="M282" s="21">
        <f>'A. Thermody. result (all suite)'!Q238</f>
        <v>2.79</v>
      </c>
      <c r="N282" s="21">
        <f>'A. Thermody. result (all suite)'!R238</f>
        <v>2.5</v>
      </c>
      <c r="O282" s="21">
        <f>'A. Thermody. result (all suite)'!S238</f>
        <v>1.92</v>
      </c>
      <c r="P282" s="21">
        <f>'A. Thermody. result (all suite)'!T238</f>
        <v>4.3</v>
      </c>
      <c r="Q282" s="21">
        <f t="shared" si="340"/>
        <v>100.00000000000001</v>
      </c>
      <c r="S282" s="19">
        <f t="shared" si="341"/>
        <v>1585</v>
      </c>
      <c r="T282" s="19">
        <f t="shared" si="342"/>
        <v>1</v>
      </c>
      <c r="V282" s="61">
        <f t="shared" si="343"/>
        <v>36.337290000000003</v>
      </c>
      <c r="W282" s="21">
        <f t="shared" si="344"/>
        <v>4.87113</v>
      </c>
      <c r="X282" s="21">
        <f t="shared" si="345"/>
        <v>11.69454</v>
      </c>
      <c r="Y282" s="21">
        <f t="shared" si="346"/>
        <v>2.2489500000000002</v>
      </c>
      <c r="Z282" s="21">
        <f t="shared" si="347"/>
        <v>11.26389</v>
      </c>
      <c r="AA282" s="21">
        <f t="shared" si="348"/>
        <v>0.21054000000000003</v>
      </c>
      <c r="AB282" s="21">
        <f t="shared" si="349"/>
        <v>6.2779199999999991</v>
      </c>
      <c r="AC282" s="21">
        <f t="shared" si="350"/>
        <v>11.780670000000001</v>
      </c>
      <c r="AD282" s="21">
        <f t="shared" si="351"/>
        <v>2.6700300000000001</v>
      </c>
      <c r="AE282" s="21">
        <f t="shared" si="352"/>
        <v>2.3925000000000001</v>
      </c>
      <c r="AF282" s="21">
        <f t="shared" si="353"/>
        <v>1.83744</v>
      </c>
      <c r="AG282" s="21">
        <f t="shared" si="354"/>
        <v>91.58489999999999</v>
      </c>
      <c r="AH282" s="21"/>
      <c r="AI282" s="61">
        <f t="shared" si="355"/>
        <v>39.676071055381406</v>
      </c>
      <c r="AJ282" s="21">
        <f t="shared" si="356"/>
        <v>5.3187042842215257</v>
      </c>
      <c r="AK282" s="21">
        <f t="shared" si="357"/>
        <v>12.769070010449322</v>
      </c>
      <c r="AL282" s="21">
        <f t="shared" si="358"/>
        <v>2.4555903866248698</v>
      </c>
      <c r="AM282" s="21">
        <f t="shared" si="359"/>
        <v>12.298850574712644</v>
      </c>
      <c r="AN282" s="21">
        <f t="shared" si="360"/>
        <v>0.22988505747126442</v>
      </c>
      <c r="AO282" s="21">
        <f t="shared" si="361"/>
        <v>6.8547544409613375</v>
      </c>
      <c r="AP282" s="21">
        <f t="shared" si="362"/>
        <v>12.863113897596657</v>
      </c>
      <c r="AQ282" s="21">
        <f t="shared" si="363"/>
        <v>2.9153605015673985</v>
      </c>
      <c r="AR282" s="21">
        <f t="shared" si="364"/>
        <v>2.6123301985370952</v>
      </c>
      <c r="AS282" s="21">
        <f t="shared" si="365"/>
        <v>2.0062695924764893</v>
      </c>
      <c r="AT282" s="21">
        <f t="shared" si="366"/>
        <v>100</v>
      </c>
      <c r="AU282" s="21"/>
      <c r="AV282" s="21">
        <f>AR282*'[1]diagram lines'!$G$39</f>
        <v>2.1685113822166313</v>
      </c>
      <c r="AW282" s="21">
        <f>AK282*'[1]diagram lines'!$G$40</f>
        <v>6.7582394472723344</v>
      </c>
      <c r="AX282" s="21">
        <f>AQ282*'[1]diagram lines'!$G$38</f>
        <v>2.1627666321727812</v>
      </c>
      <c r="AY282" s="21">
        <f>AP282*'[1]diagram lines'!$G$41</f>
        <v>9.1927225176155289</v>
      </c>
      <c r="AZ282" s="21">
        <f t="shared" si="367"/>
        <v>5.5276907001044933</v>
      </c>
      <c r="BA282" s="21">
        <f t="shared" si="368"/>
        <v>0.49972191521870796</v>
      </c>
      <c r="BB282" s="21">
        <f t="shared" si="369"/>
        <v>1.5603337917400009</v>
      </c>
      <c r="BC282" s="86">
        <f t="shared" si="370"/>
        <v>0.64088851071080977</v>
      </c>
      <c r="BX282" s="61">
        <f t="shared" si="371"/>
        <v>0.63199067909454065</v>
      </c>
      <c r="BY282" s="21">
        <f t="shared" si="372"/>
        <v>6.3720580871306956E-2</v>
      </c>
      <c r="BZ282" s="21">
        <f t="shared" si="373"/>
        <v>0.11985092193016871</v>
      </c>
      <c r="CA282" s="21">
        <f t="shared" si="374"/>
        <v>1.471601227378045E-2</v>
      </c>
      <c r="CB282" s="21">
        <f t="shared" si="375"/>
        <v>0.16381350034794712</v>
      </c>
      <c r="CC282" s="21">
        <f t="shared" si="376"/>
        <v>3.1012122920778123E-3</v>
      </c>
      <c r="CD282" s="21">
        <f t="shared" si="377"/>
        <v>0.16277915632754342</v>
      </c>
      <c r="CE282" s="21">
        <f t="shared" si="378"/>
        <v>0.21950784593437947</v>
      </c>
      <c r="CF282" s="21">
        <f t="shared" si="379"/>
        <v>4.5007259235360544E-2</v>
      </c>
      <c r="CG282" s="21">
        <f t="shared" si="380"/>
        <v>2.6539278131634817E-2</v>
      </c>
      <c r="CH282" s="21">
        <f t="shared" si="381"/>
        <v>1.3526461139604352E-2</v>
      </c>
      <c r="CI282" s="21">
        <f t="shared" si="382"/>
        <v>0.2386237513873474</v>
      </c>
      <c r="CJ282" s="21">
        <f t="shared" si="383"/>
        <v>1.703176658965692</v>
      </c>
      <c r="CL282" s="68">
        <f t="shared" si="384"/>
        <v>0.37106584086135669</v>
      </c>
      <c r="CM282" s="19">
        <f t="shared" si="385"/>
        <v>3.7412784244003967E-2</v>
      </c>
      <c r="CN282" s="19">
        <f t="shared" si="386"/>
        <v>7.0369049093798625E-2</v>
      </c>
      <c r="CO282" s="19">
        <f t="shared" si="387"/>
        <v>8.6403322851530944E-3</v>
      </c>
      <c r="CP282" s="19">
        <f t="shared" si="388"/>
        <v>9.6181156244489668E-2</v>
      </c>
      <c r="CQ282" s="19">
        <f t="shared" si="389"/>
        <v>1.8208400612776843E-3</v>
      </c>
      <c r="CR282" s="19">
        <f t="shared" si="390"/>
        <v>9.5573853405433715E-2</v>
      </c>
      <c r="CS282" s="19">
        <f t="shared" si="391"/>
        <v>0.12888143151731693</v>
      </c>
      <c r="CT282" s="19">
        <f t="shared" si="392"/>
        <v>2.6425479117763759E-2</v>
      </c>
      <c r="CU282" s="19">
        <f t="shared" si="393"/>
        <v>1.5582222778787748E-2</v>
      </c>
      <c r="CV282" s="19">
        <f t="shared" si="394"/>
        <v>7.9419014277818511E-3</v>
      </c>
      <c r="CW282" s="19">
        <f t="shared" si="395"/>
        <v>0.14010510896283609</v>
      </c>
      <c r="CX282" s="19">
        <f t="shared" si="396"/>
        <v>0.99999999999999978</v>
      </c>
      <c r="CZ282" s="68">
        <f t="shared" si="397"/>
        <v>2.4859999999999999E-5</v>
      </c>
      <c r="DA282" s="19">
        <f t="shared" si="398"/>
        <v>1.9502879999999998E-5</v>
      </c>
      <c r="DB282" s="19">
        <f t="shared" si="399"/>
        <v>3.5539999999999995E-5</v>
      </c>
      <c r="DC282" s="19">
        <f t="shared" si="400"/>
        <v>4.1070079999999997E-5</v>
      </c>
      <c r="DD282" s="19">
        <f t="shared" si="401"/>
        <v>1.3233039999999998E-5</v>
      </c>
      <c r="DE282" s="19">
        <f t="shared" si="402"/>
        <v>1.3233039999999998E-5</v>
      </c>
      <c r="DF282" s="19">
        <f t="shared" si="403"/>
        <v>1.230224E-5</v>
      </c>
      <c r="DG282" s="19">
        <f t="shared" si="404"/>
        <v>1.6960879999999997E-5</v>
      </c>
      <c r="DH282" s="19">
        <f t="shared" si="405"/>
        <v>2.5954159999999997E-5</v>
      </c>
      <c r="DI282" s="19">
        <f t="shared" si="406"/>
        <v>3.848695999999999E-5</v>
      </c>
      <c r="DJ282" s="19">
        <f t="shared" si="407"/>
        <v>0</v>
      </c>
      <c r="DK282" s="19">
        <f t="shared" si="408"/>
        <v>2.2287519999999998E-5</v>
      </c>
      <c r="DM282" s="68">
        <f t="shared" si="409"/>
        <v>896.76732578239375</v>
      </c>
      <c r="DN282" s="19">
        <f t="shared" si="410"/>
        <v>153.23548139613419</v>
      </c>
      <c r="DO282" s="19">
        <f t="shared" si="411"/>
        <v>201.88036706819662</v>
      </c>
      <c r="DP282" s="19">
        <f t="shared" si="412"/>
        <v>33.595616629334486</v>
      </c>
      <c r="DQ282" s="19">
        <f t="shared" si="413"/>
        <v>522.22437747989761</v>
      </c>
      <c r="DR282" s="19">
        <f t="shared" si="414"/>
        <v>9.7612033173812609</v>
      </c>
      <c r="DS282" s="19">
        <f t="shared" si="415"/>
        <v>313.08333216056411</v>
      </c>
      <c r="DT282" s="19">
        <f t="shared" si="416"/>
        <v>426.13771688091271</v>
      </c>
      <c r="DU282" s="19">
        <f t="shared" si="417"/>
        <v>63.11571827060385</v>
      </c>
      <c r="DV282" s="19">
        <f t="shared" si="418"/>
        <v>38.138771827180072</v>
      </c>
      <c r="DX282" s="19">
        <f t="shared" si="419"/>
        <v>113.27837567886903</v>
      </c>
      <c r="DZ282" s="68">
        <f t="shared" si="420"/>
        <v>2771.2182864914671</v>
      </c>
      <c r="EA282" s="21">
        <f t="shared" si="421"/>
        <v>2.7712182864914672</v>
      </c>
      <c r="EB282" s="92">
        <f t="shared" si="422"/>
        <v>1312</v>
      </c>
    </row>
    <row r="283" spans="1:132" x14ac:dyDescent="0.3">
      <c r="A283" s="19">
        <f>'A. Thermody. result (all suite)'!C239</f>
        <v>1310</v>
      </c>
      <c r="B283" s="19" t="str">
        <f>'A. Thermody. result (all suite)'!A239</f>
        <v>Nephelinite</v>
      </c>
      <c r="C283" s="24">
        <f>'A. Thermody. result (all suite)'!G239</f>
        <v>100</v>
      </c>
      <c r="D283" s="19">
        <f>'A. Thermody. result (all suite)'!D239</f>
        <v>10000</v>
      </c>
      <c r="E283" s="61">
        <f>'A. Thermody. result (all suite)'!I239</f>
        <v>37.97</v>
      </c>
      <c r="F283" s="21">
        <f>'A. Thermody. result (all suite)'!J239</f>
        <v>5.09</v>
      </c>
      <c r="G283" s="21">
        <f>'A. Thermody. result (all suite)'!K239</f>
        <v>12.22</v>
      </c>
      <c r="H283" s="21">
        <f>'A. Thermody. result (all suite)'!L239</f>
        <v>2.35</v>
      </c>
      <c r="I283" s="21">
        <f>'A. Thermody. result (all suite)'!M239</f>
        <v>11.77</v>
      </c>
      <c r="J283" s="21">
        <f>'A. Thermody. result (all suite)'!N239</f>
        <v>0.22</v>
      </c>
      <c r="K283" s="21">
        <f>'A. Thermody. result (all suite)'!O239</f>
        <v>6.56</v>
      </c>
      <c r="L283" s="21">
        <f>'A. Thermody. result (all suite)'!P239</f>
        <v>12.31</v>
      </c>
      <c r="M283" s="21">
        <f>'A. Thermody. result (all suite)'!Q239</f>
        <v>2.79</v>
      </c>
      <c r="N283" s="21">
        <f>'A. Thermody. result (all suite)'!R239</f>
        <v>2.5</v>
      </c>
      <c r="O283" s="21">
        <f>'A. Thermody. result (all suite)'!S239</f>
        <v>1.92</v>
      </c>
      <c r="P283" s="21">
        <f>'A. Thermody. result (all suite)'!T239</f>
        <v>4.3</v>
      </c>
      <c r="Q283" s="21">
        <f t="shared" si="340"/>
        <v>100.00000000000001</v>
      </c>
      <c r="S283" s="19">
        <f t="shared" si="341"/>
        <v>1583</v>
      </c>
      <c r="T283" s="19">
        <f t="shared" si="342"/>
        <v>1</v>
      </c>
      <c r="V283" s="61">
        <f t="shared" si="343"/>
        <v>36.337290000000003</v>
      </c>
      <c r="W283" s="21">
        <f t="shared" si="344"/>
        <v>4.87113</v>
      </c>
      <c r="X283" s="21">
        <f t="shared" si="345"/>
        <v>11.69454</v>
      </c>
      <c r="Y283" s="21">
        <f t="shared" si="346"/>
        <v>2.2489500000000002</v>
      </c>
      <c r="Z283" s="21">
        <f t="shared" si="347"/>
        <v>11.26389</v>
      </c>
      <c r="AA283" s="21">
        <f t="shared" si="348"/>
        <v>0.21054000000000003</v>
      </c>
      <c r="AB283" s="21">
        <f t="shared" si="349"/>
        <v>6.2779199999999991</v>
      </c>
      <c r="AC283" s="21">
        <f t="shared" si="350"/>
        <v>11.780670000000001</v>
      </c>
      <c r="AD283" s="21">
        <f t="shared" si="351"/>
        <v>2.6700300000000001</v>
      </c>
      <c r="AE283" s="21">
        <f t="shared" si="352"/>
        <v>2.3925000000000001</v>
      </c>
      <c r="AF283" s="21">
        <f t="shared" si="353"/>
        <v>1.83744</v>
      </c>
      <c r="AG283" s="21">
        <f t="shared" si="354"/>
        <v>91.58489999999999</v>
      </c>
      <c r="AH283" s="21"/>
      <c r="AI283" s="61">
        <f t="shared" si="355"/>
        <v>39.676071055381406</v>
      </c>
      <c r="AJ283" s="21">
        <f t="shared" si="356"/>
        <v>5.3187042842215257</v>
      </c>
      <c r="AK283" s="21">
        <f t="shared" si="357"/>
        <v>12.769070010449322</v>
      </c>
      <c r="AL283" s="21">
        <f t="shared" si="358"/>
        <v>2.4555903866248698</v>
      </c>
      <c r="AM283" s="21">
        <f t="shared" si="359"/>
        <v>12.298850574712644</v>
      </c>
      <c r="AN283" s="21">
        <f t="shared" si="360"/>
        <v>0.22988505747126442</v>
      </c>
      <c r="AO283" s="21">
        <f t="shared" si="361"/>
        <v>6.8547544409613375</v>
      </c>
      <c r="AP283" s="21">
        <f t="shared" si="362"/>
        <v>12.863113897596657</v>
      </c>
      <c r="AQ283" s="21">
        <f t="shared" si="363"/>
        <v>2.9153605015673985</v>
      </c>
      <c r="AR283" s="21">
        <f t="shared" si="364"/>
        <v>2.6123301985370952</v>
      </c>
      <c r="AS283" s="21">
        <f t="shared" si="365"/>
        <v>2.0062695924764893</v>
      </c>
      <c r="AT283" s="21">
        <f t="shared" si="366"/>
        <v>100</v>
      </c>
      <c r="AU283" s="21"/>
      <c r="AV283" s="21">
        <f>AR283*'[1]diagram lines'!$G$39</f>
        <v>2.1685113822166313</v>
      </c>
      <c r="AW283" s="21">
        <f>AK283*'[1]diagram lines'!$G$40</f>
        <v>6.7582394472723344</v>
      </c>
      <c r="AX283" s="21">
        <f>AQ283*'[1]diagram lines'!$G$38</f>
        <v>2.1627666321727812</v>
      </c>
      <c r="AY283" s="21">
        <f>AP283*'[1]diagram lines'!$G$41</f>
        <v>9.1927225176155289</v>
      </c>
      <c r="AZ283" s="21">
        <f t="shared" si="367"/>
        <v>5.5276907001044933</v>
      </c>
      <c r="BA283" s="21">
        <f t="shared" si="368"/>
        <v>0.49972191521870796</v>
      </c>
      <c r="BB283" s="21">
        <f t="shared" si="369"/>
        <v>1.5603337917400009</v>
      </c>
      <c r="BC283" s="86">
        <f t="shared" si="370"/>
        <v>0.64088851071080977</v>
      </c>
      <c r="BX283" s="61">
        <f t="shared" si="371"/>
        <v>0.63199067909454065</v>
      </c>
      <c r="BY283" s="21">
        <f t="shared" si="372"/>
        <v>6.3720580871306956E-2</v>
      </c>
      <c r="BZ283" s="21">
        <f t="shared" si="373"/>
        <v>0.11985092193016871</v>
      </c>
      <c r="CA283" s="21">
        <f t="shared" si="374"/>
        <v>1.471601227378045E-2</v>
      </c>
      <c r="CB283" s="21">
        <f t="shared" si="375"/>
        <v>0.16381350034794712</v>
      </c>
      <c r="CC283" s="21">
        <f t="shared" si="376"/>
        <v>3.1012122920778123E-3</v>
      </c>
      <c r="CD283" s="21">
        <f t="shared" si="377"/>
        <v>0.16277915632754342</v>
      </c>
      <c r="CE283" s="21">
        <f t="shared" si="378"/>
        <v>0.21950784593437947</v>
      </c>
      <c r="CF283" s="21">
        <f t="shared" si="379"/>
        <v>4.5007259235360544E-2</v>
      </c>
      <c r="CG283" s="21">
        <f t="shared" si="380"/>
        <v>2.6539278131634817E-2</v>
      </c>
      <c r="CH283" s="21">
        <f t="shared" si="381"/>
        <v>1.3526461139604352E-2</v>
      </c>
      <c r="CI283" s="21">
        <f t="shared" si="382"/>
        <v>0.2386237513873474</v>
      </c>
      <c r="CJ283" s="21">
        <f t="shared" si="383"/>
        <v>1.703176658965692</v>
      </c>
      <c r="CL283" s="68">
        <f t="shared" si="384"/>
        <v>0.37106584086135669</v>
      </c>
      <c r="CM283" s="19">
        <f t="shared" si="385"/>
        <v>3.7412784244003967E-2</v>
      </c>
      <c r="CN283" s="19">
        <f t="shared" si="386"/>
        <v>7.0369049093798625E-2</v>
      </c>
      <c r="CO283" s="19">
        <f t="shared" si="387"/>
        <v>8.6403322851530944E-3</v>
      </c>
      <c r="CP283" s="19">
        <f t="shared" si="388"/>
        <v>9.6181156244489668E-2</v>
      </c>
      <c r="CQ283" s="19">
        <f t="shared" si="389"/>
        <v>1.8208400612776843E-3</v>
      </c>
      <c r="CR283" s="19">
        <f t="shared" si="390"/>
        <v>9.5573853405433715E-2</v>
      </c>
      <c r="CS283" s="19">
        <f t="shared" si="391"/>
        <v>0.12888143151731693</v>
      </c>
      <c r="CT283" s="19">
        <f t="shared" si="392"/>
        <v>2.6425479117763759E-2</v>
      </c>
      <c r="CU283" s="19">
        <f t="shared" si="393"/>
        <v>1.5582222778787748E-2</v>
      </c>
      <c r="CV283" s="19">
        <f t="shared" si="394"/>
        <v>7.9419014277818511E-3</v>
      </c>
      <c r="CW283" s="19">
        <f t="shared" si="395"/>
        <v>0.14010510896283609</v>
      </c>
      <c r="CX283" s="19">
        <f t="shared" si="396"/>
        <v>0.99999999999999978</v>
      </c>
      <c r="CZ283" s="68">
        <f t="shared" si="397"/>
        <v>2.4859999999999999E-5</v>
      </c>
      <c r="DA283" s="19">
        <f t="shared" si="398"/>
        <v>1.9488399999999998E-5</v>
      </c>
      <c r="DB283" s="19">
        <f t="shared" si="399"/>
        <v>3.5539999999999995E-5</v>
      </c>
      <c r="DC283" s="19">
        <f t="shared" si="400"/>
        <v>4.1051899999999999E-5</v>
      </c>
      <c r="DD283" s="19">
        <f t="shared" si="401"/>
        <v>1.3227199999999998E-5</v>
      </c>
      <c r="DE283" s="19">
        <f t="shared" si="402"/>
        <v>1.3227199999999998E-5</v>
      </c>
      <c r="DF283" s="19">
        <f t="shared" si="403"/>
        <v>1.22957E-5</v>
      </c>
      <c r="DG283" s="19">
        <f t="shared" si="404"/>
        <v>1.6953399999999999E-5</v>
      </c>
      <c r="DH283" s="19">
        <f t="shared" si="405"/>
        <v>2.5938799999999996E-5</v>
      </c>
      <c r="DI283" s="19">
        <f t="shared" si="406"/>
        <v>3.8462799999999994E-5</v>
      </c>
      <c r="DJ283" s="19">
        <f t="shared" si="407"/>
        <v>0</v>
      </c>
      <c r="DK283" s="19">
        <f t="shared" si="408"/>
        <v>2.2268599999999999E-5</v>
      </c>
      <c r="DM283" s="68">
        <f t="shared" si="409"/>
        <v>896.76732578239375</v>
      </c>
      <c r="DN283" s="19">
        <f t="shared" si="410"/>
        <v>153.34933629292487</v>
      </c>
      <c r="DO283" s="19">
        <f t="shared" si="411"/>
        <v>201.88036706819662</v>
      </c>
      <c r="DP283" s="19">
        <f t="shared" si="412"/>
        <v>33.610494584077657</v>
      </c>
      <c r="DQ283" s="19">
        <f t="shared" si="413"/>
        <v>522.45494709134084</v>
      </c>
      <c r="DR283" s="19">
        <f t="shared" si="414"/>
        <v>9.7655130297446888</v>
      </c>
      <c r="DS283" s="19">
        <f t="shared" si="415"/>
        <v>313.24985907585403</v>
      </c>
      <c r="DT283" s="19">
        <f t="shared" si="416"/>
        <v>426.32573286132185</v>
      </c>
      <c r="DU283" s="19">
        <f t="shared" si="417"/>
        <v>63.153093069462564</v>
      </c>
      <c r="DV283" s="19">
        <f t="shared" si="418"/>
        <v>38.162728292318974</v>
      </c>
      <c r="DX283" s="19">
        <f t="shared" si="419"/>
        <v>113.37462002596961</v>
      </c>
      <c r="DZ283" s="68">
        <f t="shared" si="420"/>
        <v>2772.0940171736056</v>
      </c>
      <c r="EA283" s="21">
        <f t="shared" si="421"/>
        <v>2.7720940171736057</v>
      </c>
      <c r="EB283" s="92">
        <f t="shared" si="422"/>
        <v>1310</v>
      </c>
    </row>
    <row r="284" spans="1:132" x14ac:dyDescent="0.3">
      <c r="A284" s="19">
        <f>'A. Thermody. result (all suite)'!C240</f>
        <v>1308</v>
      </c>
      <c r="B284" s="19" t="str">
        <f>'A. Thermody. result (all suite)'!A240</f>
        <v>Nephelinite</v>
      </c>
      <c r="C284" s="24">
        <f>'A. Thermody. result (all suite)'!G240</f>
        <v>100</v>
      </c>
      <c r="D284" s="19">
        <f>'A. Thermody. result (all suite)'!D240</f>
        <v>10000</v>
      </c>
      <c r="E284" s="61">
        <f>'A. Thermody. result (all suite)'!I240</f>
        <v>37.97</v>
      </c>
      <c r="F284" s="21">
        <f>'A. Thermody. result (all suite)'!J240</f>
        <v>5.09</v>
      </c>
      <c r="G284" s="21">
        <f>'A. Thermody. result (all suite)'!K240</f>
        <v>12.22</v>
      </c>
      <c r="H284" s="21">
        <f>'A. Thermody. result (all suite)'!L240</f>
        <v>2.35</v>
      </c>
      <c r="I284" s="21">
        <f>'A. Thermody. result (all suite)'!M240</f>
        <v>11.77</v>
      </c>
      <c r="J284" s="21">
        <f>'A. Thermody. result (all suite)'!N240</f>
        <v>0.22</v>
      </c>
      <c r="K284" s="21">
        <f>'A. Thermody. result (all suite)'!O240</f>
        <v>6.56</v>
      </c>
      <c r="L284" s="21">
        <f>'A. Thermody. result (all suite)'!P240</f>
        <v>12.31</v>
      </c>
      <c r="M284" s="21">
        <f>'A. Thermody. result (all suite)'!Q240</f>
        <v>2.79</v>
      </c>
      <c r="N284" s="21">
        <f>'A. Thermody. result (all suite)'!R240</f>
        <v>2.5</v>
      </c>
      <c r="O284" s="21">
        <f>'A. Thermody. result (all suite)'!S240</f>
        <v>1.92</v>
      </c>
      <c r="P284" s="21">
        <f>'A. Thermody. result (all suite)'!T240</f>
        <v>4.3</v>
      </c>
      <c r="Q284" s="21">
        <f t="shared" si="340"/>
        <v>100.00000000000001</v>
      </c>
      <c r="S284" s="19">
        <f t="shared" si="341"/>
        <v>1581</v>
      </c>
      <c r="T284" s="19">
        <f t="shared" si="342"/>
        <v>1</v>
      </c>
      <c r="V284" s="61">
        <f t="shared" si="343"/>
        <v>36.337290000000003</v>
      </c>
      <c r="W284" s="21">
        <f t="shared" si="344"/>
        <v>4.87113</v>
      </c>
      <c r="X284" s="21">
        <f t="shared" si="345"/>
        <v>11.69454</v>
      </c>
      <c r="Y284" s="21">
        <f t="shared" si="346"/>
        <v>2.2489500000000002</v>
      </c>
      <c r="Z284" s="21">
        <f t="shared" si="347"/>
        <v>11.26389</v>
      </c>
      <c r="AA284" s="21">
        <f t="shared" si="348"/>
        <v>0.21054000000000003</v>
      </c>
      <c r="AB284" s="21">
        <f t="shared" si="349"/>
        <v>6.2779199999999991</v>
      </c>
      <c r="AC284" s="21">
        <f t="shared" si="350"/>
        <v>11.780670000000001</v>
      </c>
      <c r="AD284" s="21">
        <f t="shared" si="351"/>
        <v>2.6700300000000001</v>
      </c>
      <c r="AE284" s="21">
        <f t="shared" si="352"/>
        <v>2.3925000000000001</v>
      </c>
      <c r="AF284" s="21">
        <f t="shared" si="353"/>
        <v>1.83744</v>
      </c>
      <c r="AG284" s="21">
        <f t="shared" si="354"/>
        <v>91.58489999999999</v>
      </c>
      <c r="AH284" s="21"/>
      <c r="AI284" s="61">
        <f t="shared" si="355"/>
        <v>39.676071055381406</v>
      </c>
      <c r="AJ284" s="21">
        <f t="shared" si="356"/>
        <v>5.3187042842215257</v>
      </c>
      <c r="AK284" s="21">
        <f t="shared" si="357"/>
        <v>12.769070010449322</v>
      </c>
      <c r="AL284" s="21">
        <f t="shared" si="358"/>
        <v>2.4555903866248698</v>
      </c>
      <c r="AM284" s="21">
        <f t="shared" si="359"/>
        <v>12.298850574712644</v>
      </c>
      <c r="AN284" s="21">
        <f t="shared" si="360"/>
        <v>0.22988505747126442</v>
      </c>
      <c r="AO284" s="21">
        <f t="shared" si="361"/>
        <v>6.8547544409613375</v>
      </c>
      <c r="AP284" s="21">
        <f t="shared" si="362"/>
        <v>12.863113897596657</v>
      </c>
      <c r="AQ284" s="21">
        <f t="shared" si="363"/>
        <v>2.9153605015673985</v>
      </c>
      <c r="AR284" s="21">
        <f t="shared" si="364"/>
        <v>2.6123301985370952</v>
      </c>
      <c r="AS284" s="21">
        <f t="shared" si="365"/>
        <v>2.0062695924764893</v>
      </c>
      <c r="AT284" s="21">
        <f t="shared" si="366"/>
        <v>100</v>
      </c>
      <c r="AU284" s="21"/>
      <c r="AV284" s="21">
        <f>AR284*'[1]diagram lines'!$G$39</f>
        <v>2.1685113822166313</v>
      </c>
      <c r="AW284" s="21">
        <f>AK284*'[1]diagram lines'!$G$40</f>
        <v>6.7582394472723344</v>
      </c>
      <c r="AX284" s="21">
        <f>AQ284*'[1]diagram lines'!$G$38</f>
        <v>2.1627666321727812</v>
      </c>
      <c r="AY284" s="21">
        <f>AP284*'[1]diagram lines'!$G$41</f>
        <v>9.1927225176155289</v>
      </c>
      <c r="AZ284" s="21">
        <f t="shared" si="367"/>
        <v>5.5276907001044933</v>
      </c>
      <c r="BA284" s="21">
        <f t="shared" si="368"/>
        <v>0.49972191521870796</v>
      </c>
      <c r="BB284" s="21">
        <f t="shared" si="369"/>
        <v>1.5603337917400009</v>
      </c>
      <c r="BC284" s="86">
        <f t="shared" si="370"/>
        <v>0.64088851071080977</v>
      </c>
      <c r="BX284" s="61">
        <f t="shared" si="371"/>
        <v>0.63199067909454065</v>
      </c>
      <c r="BY284" s="21">
        <f t="shared" si="372"/>
        <v>6.3720580871306956E-2</v>
      </c>
      <c r="BZ284" s="21">
        <f t="shared" si="373"/>
        <v>0.11985092193016871</v>
      </c>
      <c r="CA284" s="21">
        <f t="shared" si="374"/>
        <v>1.471601227378045E-2</v>
      </c>
      <c r="CB284" s="21">
        <f t="shared" si="375"/>
        <v>0.16381350034794712</v>
      </c>
      <c r="CC284" s="21">
        <f t="shared" si="376"/>
        <v>3.1012122920778123E-3</v>
      </c>
      <c r="CD284" s="21">
        <f t="shared" si="377"/>
        <v>0.16277915632754342</v>
      </c>
      <c r="CE284" s="21">
        <f t="shared" si="378"/>
        <v>0.21950784593437947</v>
      </c>
      <c r="CF284" s="21">
        <f t="shared" si="379"/>
        <v>4.5007259235360544E-2</v>
      </c>
      <c r="CG284" s="21">
        <f t="shared" si="380"/>
        <v>2.6539278131634817E-2</v>
      </c>
      <c r="CH284" s="21">
        <f t="shared" si="381"/>
        <v>1.3526461139604352E-2</v>
      </c>
      <c r="CI284" s="21">
        <f t="shared" si="382"/>
        <v>0.2386237513873474</v>
      </c>
      <c r="CJ284" s="21">
        <f t="shared" si="383"/>
        <v>1.703176658965692</v>
      </c>
      <c r="CL284" s="68">
        <f t="shared" si="384"/>
        <v>0.37106584086135669</v>
      </c>
      <c r="CM284" s="19">
        <f t="shared" si="385"/>
        <v>3.7412784244003967E-2</v>
      </c>
      <c r="CN284" s="19">
        <f t="shared" si="386"/>
        <v>7.0369049093798625E-2</v>
      </c>
      <c r="CO284" s="19">
        <f t="shared" si="387"/>
        <v>8.6403322851530944E-3</v>
      </c>
      <c r="CP284" s="19">
        <f t="shared" si="388"/>
        <v>9.6181156244489668E-2</v>
      </c>
      <c r="CQ284" s="19">
        <f t="shared" si="389"/>
        <v>1.8208400612776843E-3</v>
      </c>
      <c r="CR284" s="19">
        <f t="shared" si="390"/>
        <v>9.5573853405433715E-2</v>
      </c>
      <c r="CS284" s="19">
        <f t="shared" si="391"/>
        <v>0.12888143151731693</v>
      </c>
      <c r="CT284" s="19">
        <f t="shared" si="392"/>
        <v>2.6425479117763759E-2</v>
      </c>
      <c r="CU284" s="19">
        <f t="shared" si="393"/>
        <v>1.5582222778787748E-2</v>
      </c>
      <c r="CV284" s="19">
        <f t="shared" si="394"/>
        <v>7.9419014277818511E-3</v>
      </c>
      <c r="CW284" s="19">
        <f t="shared" si="395"/>
        <v>0.14010510896283609</v>
      </c>
      <c r="CX284" s="19">
        <f t="shared" si="396"/>
        <v>0.99999999999999978</v>
      </c>
      <c r="CZ284" s="68">
        <f t="shared" si="397"/>
        <v>2.4859999999999999E-5</v>
      </c>
      <c r="DA284" s="19">
        <f t="shared" si="398"/>
        <v>1.9473919999999998E-5</v>
      </c>
      <c r="DB284" s="19">
        <f t="shared" si="399"/>
        <v>3.5539999999999995E-5</v>
      </c>
      <c r="DC284" s="19">
        <f t="shared" si="400"/>
        <v>4.1033719999999994E-5</v>
      </c>
      <c r="DD284" s="19">
        <f t="shared" si="401"/>
        <v>1.3221359999999997E-5</v>
      </c>
      <c r="DE284" s="19">
        <f t="shared" si="402"/>
        <v>1.3221359999999997E-5</v>
      </c>
      <c r="DF284" s="19">
        <f t="shared" si="403"/>
        <v>1.228916E-5</v>
      </c>
      <c r="DG284" s="19">
        <f t="shared" si="404"/>
        <v>1.6945919999999998E-5</v>
      </c>
      <c r="DH284" s="19">
        <f t="shared" si="405"/>
        <v>2.5923439999999996E-5</v>
      </c>
      <c r="DI284" s="19">
        <f t="shared" si="406"/>
        <v>3.8438639999999991E-5</v>
      </c>
      <c r="DJ284" s="19">
        <f t="shared" si="407"/>
        <v>0</v>
      </c>
      <c r="DK284" s="19">
        <f t="shared" si="408"/>
        <v>2.224968E-5</v>
      </c>
      <c r="DM284" s="68">
        <f t="shared" si="409"/>
        <v>896.76732578239375</v>
      </c>
      <c r="DN284" s="19">
        <f t="shared" si="410"/>
        <v>153.46336050528282</v>
      </c>
      <c r="DO284" s="19">
        <f t="shared" si="411"/>
        <v>201.88036706819662</v>
      </c>
      <c r="DP284" s="19">
        <f t="shared" si="412"/>
        <v>33.625385722184042</v>
      </c>
      <c r="DQ284" s="19">
        <f t="shared" si="413"/>
        <v>522.68572039234868</v>
      </c>
      <c r="DR284" s="19">
        <f t="shared" si="414"/>
        <v>9.7698265493896947</v>
      </c>
      <c r="DS284" s="19">
        <f t="shared" si="415"/>
        <v>313.41656323450735</v>
      </c>
      <c r="DT284" s="19">
        <f t="shared" si="416"/>
        <v>426.51391482381212</v>
      </c>
      <c r="DU284" s="19">
        <f t="shared" si="417"/>
        <v>63.190512158501171</v>
      </c>
      <c r="DV284" s="19">
        <f t="shared" si="418"/>
        <v>38.186714872373379</v>
      </c>
      <c r="DX284" s="19">
        <f t="shared" si="419"/>
        <v>113.47102805569817</v>
      </c>
      <c r="DZ284" s="68">
        <f t="shared" si="420"/>
        <v>2772.970719164688</v>
      </c>
      <c r="EA284" s="21">
        <f t="shared" si="421"/>
        <v>2.7729707191646882</v>
      </c>
      <c r="EB284" s="92">
        <f t="shared" si="422"/>
        <v>1308</v>
      </c>
    </row>
    <row r="285" spans="1:132" x14ac:dyDescent="0.3">
      <c r="A285" s="19">
        <f>'A. Thermody. result (all suite)'!C241</f>
        <v>1306</v>
      </c>
      <c r="B285" s="19" t="str">
        <f>'A. Thermody. result (all suite)'!A241</f>
        <v>Nephelinite</v>
      </c>
      <c r="C285" s="24">
        <f>'A. Thermody. result (all suite)'!G241</f>
        <v>100</v>
      </c>
      <c r="D285" s="19">
        <f>'A. Thermody. result (all suite)'!D241</f>
        <v>10000</v>
      </c>
      <c r="E285" s="61">
        <f>'A. Thermody. result (all suite)'!I241</f>
        <v>37.97</v>
      </c>
      <c r="F285" s="21">
        <f>'A. Thermody. result (all suite)'!J241</f>
        <v>5.09</v>
      </c>
      <c r="G285" s="21">
        <f>'A. Thermody. result (all suite)'!K241</f>
        <v>12.22</v>
      </c>
      <c r="H285" s="21">
        <f>'A. Thermody. result (all suite)'!L241</f>
        <v>2.35</v>
      </c>
      <c r="I285" s="21">
        <f>'A. Thermody. result (all suite)'!M241</f>
        <v>11.77</v>
      </c>
      <c r="J285" s="21">
        <f>'A. Thermody. result (all suite)'!N241</f>
        <v>0.22</v>
      </c>
      <c r="K285" s="21">
        <f>'A. Thermody. result (all suite)'!O241</f>
        <v>6.56</v>
      </c>
      <c r="L285" s="21">
        <f>'A. Thermody. result (all suite)'!P241</f>
        <v>12.31</v>
      </c>
      <c r="M285" s="21">
        <f>'A. Thermody. result (all suite)'!Q241</f>
        <v>2.79</v>
      </c>
      <c r="N285" s="21">
        <f>'A. Thermody. result (all suite)'!R241</f>
        <v>2.5</v>
      </c>
      <c r="O285" s="21">
        <f>'A. Thermody. result (all suite)'!S241</f>
        <v>1.92</v>
      </c>
      <c r="P285" s="21">
        <f>'A. Thermody. result (all suite)'!T241</f>
        <v>4.3</v>
      </c>
      <c r="Q285" s="21">
        <f t="shared" si="340"/>
        <v>100.00000000000001</v>
      </c>
      <c r="S285" s="19">
        <f t="shared" si="341"/>
        <v>1579</v>
      </c>
      <c r="T285" s="19">
        <f t="shared" si="342"/>
        <v>1</v>
      </c>
      <c r="V285" s="61">
        <f t="shared" si="343"/>
        <v>36.337290000000003</v>
      </c>
      <c r="W285" s="21">
        <f t="shared" si="344"/>
        <v>4.87113</v>
      </c>
      <c r="X285" s="21">
        <f t="shared" si="345"/>
        <v>11.69454</v>
      </c>
      <c r="Y285" s="21">
        <f t="shared" si="346"/>
        <v>2.2489500000000002</v>
      </c>
      <c r="Z285" s="21">
        <f t="shared" si="347"/>
        <v>11.26389</v>
      </c>
      <c r="AA285" s="21">
        <f t="shared" si="348"/>
        <v>0.21054000000000003</v>
      </c>
      <c r="AB285" s="21">
        <f t="shared" si="349"/>
        <v>6.2779199999999991</v>
      </c>
      <c r="AC285" s="21">
        <f t="shared" si="350"/>
        <v>11.780670000000001</v>
      </c>
      <c r="AD285" s="21">
        <f t="shared" si="351"/>
        <v>2.6700300000000001</v>
      </c>
      <c r="AE285" s="21">
        <f t="shared" si="352"/>
        <v>2.3925000000000001</v>
      </c>
      <c r="AF285" s="21">
        <f t="shared" si="353"/>
        <v>1.83744</v>
      </c>
      <c r="AG285" s="21">
        <f t="shared" si="354"/>
        <v>91.58489999999999</v>
      </c>
      <c r="AH285" s="21"/>
      <c r="AI285" s="61">
        <f t="shared" si="355"/>
        <v>39.676071055381406</v>
      </c>
      <c r="AJ285" s="21">
        <f t="shared" si="356"/>
        <v>5.3187042842215257</v>
      </c>
      <c r="AK285" s="21">
        <f t="shared" si="357"/>
        <v>12.769070010449322</v>
      </c>
      <c r="AL285" s="21">
        <f t="shared" si="358"/>
        <v>2.4555903866248698</v>
      </c>
      <c r="AM285" s="21">
        <f t="shared" si="359"/>
        <v>12.298850574712644</v>
      </c>
      <c r="AN285" s="21">
        <f t="shared" si="360"/>
        <v>0.22988505747126442</v>
      </c>
      <c r="AO285" s="21">
        <f t="shared" si="361"/>
        <v>6.8547544409613375</v>
      </c>
      <c r="AP285" s="21">
        <f t="shared" si="362"/>
        <v>12.863113897596657</v>
      </c>
      <c r="AQ285" s="21">
        <f t="shared" si="363"/>
        <v>2.9153605015673985</v>
      </c>
      <c r="AR285" s="21">
        <f t="shared" si="364"/>
        <v>2.6123301985370952</v>
      </c>
      <c r="AS285" s="21">
        <f t="shared" si="365"/>
        <v>2.0062695924764893</v>
      </c>
      <c r="AT285" s="21">
        <f t="shared" si="366"/>
        <v>100</v>
      </c>
      <c r="AU285" s="21"/>
      <c r="AV285" s="21">
        <f>AR285*'[1]diagram lines'!$G$39</f>
        <v>2.1685113822166313</v>
      </c>
      <c r="AW285" s="21">
        <f>AK285*'[1]diagram lines'!$G$40</f>
        <v>6.7582394472723344</v>
      </c>
      <c r="AX285" s="21">
        <f>AQ285*'[1]diagram lines'!$G$38</f>
        <v>2.1627666321727812</v>
      </c>
      <c r="AY285" s="21">
        <f>AP285*'[1]diagram lines'!$G$41</f>
        <v>9.1927225176155289</v>
      </c>
      <c r="AZ285" s="21">
        <f t="shared" si="367"/>
        <v>5.5276907001044933</v>
      </c>
      <c r="BA285" s="21">
        <f t="shared" si="368"/>
        <v>0.49972191521870796</v>
      </c>
      <c r="BB285" s="21">
        <f t="shared" si="369"/>
        <v>1.5603337917400009</v>
      </c>
      <c r="BC285" s="86">
        <f t="shared" si="370"/>
        <v>0.64088851071080977</v>
      </c>
      <c r="BX285" s="61">
        <f t="shared" si="371"/>
        <v>0.63199067909454065</v>
      </c>
      <c r="BY285" s="21">
        <f t="shared" si="372"/>
        <v>6.3720580871306956E-2</v>
      </c>
      <c r="BZ285" s="21">
        <f t="shared" si="373"/>
        <v>0.11985092193016871</v>
      </c>
      <c r="CA285" s="21">
        <f t="shared" si="374"/>
        <v>1.471601227378045E-2</v>
      </c>
      <c r="CB285" s="21">
        <f t="shared" si="375"/>
        <v>0.16381350034794712</v>
      </c>
      <c r="CC285" s="21">
        <f t="shared" si="376"/>
        <v>3.1012122920778123E-3</v>
      </c>
      <c r="CD285" s="21">
        <f t="shared" si="377"/>
        <v>0.16277915632754342</v>
      </c>
      <c r="CE285" s="21">
        <f t="shared" si="378"/>
        <v>0.21950784593437947</v>
      </c>
      <c r="CF285" s="21">
        <f t="shared" si="379"/>
        <v>4.5007259235360544E-2</v>
      </c>
      <c r="CG285" s="21">
        <f t="shared" si="380"/>
        <v>2.6539278131634817E-2</v>
      </c>
      <c r="CH285" s="21">
        <f t="shared" si="381"/>
        <v>1.3526461139604352E-2</v>
      </c>
      <c r="CI285" s="21">
        <f t="shared" si="382"/>
        <v>0.2386237513873474</v>
      </c>
      <c r="CJ285" s="21">
        <f t="shared" si="383"/>
        <v>1.703176658965692</v>
      </c>
      <c r="CL285" s="68">
        <f t="shared" si="384"/>
        <v>0.37106584086135669</v>
      </c>
      <c r="CM285" s="19">
        <f t="shared" si="385"/>
        <v>3.7412784244003967E-2</v>
      </c>
      <c r="CN285" s="19">
        <f t="shared" si="386"/>
        <v>7.0369049093798625E-2</v>
      </c>
      <c r="CO285" s="19">
        <f t="shared" si="387"/>
        <v>8.6403322851530944E-3</v>
      </c>
      <c r="CP285" s="19">
        <f t="shared" si="388"/>
        <v>9.6181156244489668E-2</v>
      </c>
      <c r="CQ285" s="19">
        <f t="shared" si="389"/>
        <v>1.8208400612776843E-3</v>
      </c>
      <c r="CR285" s="19">
        <f t="shared" si="390"/>
        <v>9.5573853405433715E-2</v>
      </c>
      <c r="CS285" s="19">
        <f t="shared" si="391"/>
        <v>0.12888143151731693</v>
      </c>
      <c r="CT285" s="19">
        <f t="shared" si="392"/>
        <v>2.6425479117763759E-2</v>
      </c>
      <c r="CU285" s="19">
        <f t="shared" si="393"/>
        <v>1.5582222778787748E-2</v>
      </c>
      <c r="CV285" s="19">
        <f t="shared" si="394"/>
        <v>7.9419014277818511E-3</v>
      </c>
      <c r="CW285" s="19">
        <f t="shared" si="395"/>
        <v>0.14010510896283609</v>
      </c>
      <c r="CX285" s="19">
        <f t="shared" si="396"/>
        <v>0.99999999999999978</v>
      </c>
      <c r="CZ285" s="68">
        <f t="shared" si="397"/>
        <v>2.4859999999999999E-5</v>
      </c>
      <c r="DA285" s="19">
        <f t="shared" si="398"/>
        <v>1.9459439999999998E-5</v>
      </c>
      <c r="DB285" s="19">
        <f t="shared" si="399"/>
        <v>3.5539999999999995E-5</v>
      </c>
      <c r="DC285" s="19">
        <f t="shared" si="400"/>
        <v>4.1015539999999997E-5</v>
      </c>
      <c r="DD285" s="19">
        <f t="shared" si="401"/>
        <v>1.3215519999999997E-5</v>
      </c>
      <c r="DE285" s="19">
        <f t="shared" si="402"/>
        <v>1.3215519999999997E-5</v>
      </c>
      <c r="DF285" s="19">
        <f t="shared" si="403"/>
        <v>1.228262E-5</v>
      </c>
      <c r="DG285" s="19">
        <f t="shared" si="404"/>
        <v>1.693844E-5</v>
      </c>
      <c r="DH285" s="19">
        <f t="shared" si="405"/>
        <v>2.5908079999999999E-5</v>
      </c>
      <c r="DI285" s="19">
        <f t="shared" si="406"/>
        <v>3.8414479999999995E-5</v>
      </c>
      <c r="DJ285" s="19">
        <f t="shared" si="407"/>
        <v>0</v>
      </c>
      <c r="DK285" s="19">
        <f t="shared" si="408"/>
        <v>2.2230759999999998E-5</v>
      </c>
      <c r="DM285" s="68">
        <f t="shared" si="409"/>
        <v>896.76732578239375</v>
      </c>
      <c r="DN285" s="19">
        <f t="shared" si="410"/>
        <v>153.57755441117715</v>
      </c>
      <c r="DO285" s="19">
        <f t="shared" si="411"/>
        <v>201.88036706819662</v>
      </c>
      <c r="DP285" s="19">
        <f t="shared" si="412"/>
        <v>33.640290061184075</v>
      </c>
      <c r="DQ285" s="19">
        <f t="shared" si="413"/>
        <v>522.91669765295535</v>
      </c>
      <c r="DR285" s="19">
        <f t="shared" si="414"/>
        <v>9.774143881363651</v>
      </c>
      <c r="DS285" s="19">
        <f t="shared" si="415"/>
        <v>313.58344491964891</v>
      </c>
      <c r="DT285" s="19">
        <f t="shared" si="416"/>
        <v>426.70226298827595</v>
      </c>
      <c r="DU285" s="19">
        <f t="shared" si="417"/>
        <v>63.227975616493985</v>
      </c>
      <c r="DV285" s="19">
        <f t="shared" si="418"/>
        <v>38.210731624163756</v>
      </c>
      <c r="DX285" s="19">
        <f t="shared" si="419"/>
        <v>113.56760018597237</v>
      </c>
      <c r="DZ285" s="68">
        <f t="shared" si="420"/>
        <v>2773.8483941918253</v>
      </c>
      <c r="EA285" s="21">
        <f t="shared" si="421"/>
        <v>2.7738483941918251</v>
      </c>
      <c r="EB285" s="92">
        <f t="shared" si="422"/>
        <v>1306</v>
      </c>
    </row>
    <row r="286" spans="1:132" x14ac:dyDescent="0.3">
      <c r="A286" s="19">
        <f>'A. Thermody. result (all suite)'!C242</f>
        <v>1304</v>
      </c>
      <c r="B286" s="19" t="str">
        <f>'A. Thermody. result (all suite)'!A242</f>
        <v>Nephelinite</v>
      </c>
      <c r="C286" s="24">
        <f>'A. Thermody. result (all suite)'!G242</f>
        <v>100</v>
      </c>
      <c r="D286" s="19">
        <f>'A. Thermody. result (all suite)'!D242</f>
        <v>10000</v>
      </c>
      <c r="E286" s="61">
        <f>'A. Thermody. result (all suite)'!I242</f>
        <v>37.97</v>
      </c>
      <c r="F286" s="21">
        <f>'A. Thermody. result (all suite)'!J242</f>
        <v>5.09</v>
      </c>
      <c r="G286" s="21">
        <f>'A. Thermody. result (all suite)'!K242</f>
        <v>12.22</v>
      </c>
      <c r="H286" s="21">
        <f>'A. Thermody. result (all suite)'!L242</f>
        <v>2.35</v>
      </c>
      <c r="I286" s="21">
        <f>'A. Thermody. result (all suite)'!M242</f>
        <v>11.77</v>
      </c>
      <c r="J286" s="21">
        <f>'A. Thermody. result (all suite)'!N242</f>
        <v>0.22</v>
      </c>
      <c r="K286" s="21">
        <f>'A. Thermody. result (all suite)'!O242</f>
        <v>6.56</v>
      </c>
      <c r="L286" s="21">
        <f>'A. Thermody. result (all suite)'!P242</f>
        <v>12.31</v>
      </c>
      <c r="M286" s="21">
        <f>'A. Thermody. result (all suite)'!Q242</f>
        <v>2.79</v>
      </c>
      <c r="N286" s="21">
        <f>'A. Thermody. result (all suite)'!R242</f>
        <v>2.5</v>
      </c>
      <c r="O286" s="21">
        <f>'A. Thermody. result (all suite)'!S242</f>
        <v>1.92</v>
      </c>
      <c r="P286" s="21">
        <f>'A. Thermody. result (all suite)'!T242</f>
        <v>4.3</v>
      </c>
      <c r="Q286" s="21">
        <f t="shared" si="340"/>
        <v>100.00000000000001</v>
      </c>
      <c r="S286" s="19">
        <f t="shared" si="341"/>
        <v>1577</v>
      </c>
      <c r="T286" s="19">
        <f t="shared" si="342"/>
        <v>1</v>
      </c>
      <c r="V286" s="61">
        <f t="shared" si="343"/>
        <v>36.337290000000003</v>
      </c>
      <c r="W286" s="21">
        <f t="shared" si="344"/>
        <v>4.87113</v>
      </c>
      <c r="X286" s="21">
        <f t="shared" si="345"/>
        <v>11.69454</v>
      </c>
      <c r="Y286" s="21">
        <f t="shared" si="346"/>
        <v>2.2489500000000002</v>
      </c>
      <c r="Z286" s="21">
        <f t="shared" si="347"/>
        <v>11.26389</v>
      </c>
      <c r="AA286" s="21">
        <f t="shared" si="348"/>
        <v>0.21054000000000003</v>
      </c>
      <c r="AB286" s="21">
        <f t="shared" si="349"/>
        <v>6.2779199999999991</v>
      </c>
      <c r="AC286" s="21">
        <f t="shared" si="350"/>
        <v>11.780670000000001</v>
      </c>
      <c r="AD286" s="21">
        <f t="shared" si="351"/>
        <v>2.6700300000000001</v>
      </c>
      <c r="AE286" s="21">
        <f t="shared" si="352"/>
        <v>2.3925000000000001</v>
      </c>
      <c r="AF286" s="21">
        <f t="shared" si="353"/>
        <v>1.83744</v>
      </c>
      <c r="AG286" s="21">
        <f t="shared" si="354"/>
        <v>91.58489999999999</v>
      </c>
      <c r="AH286" s="21"/>
      <c r="AI286" s="61">
        <f t="shared" si="355"/>
        <v>39.676071055381406</v>
      </c>
      <c r="AJ286" s="21">
        <f t="shared" si="356"/>
        <v>5.3187042842215257</v>
      </c>
      <c r="AK286" s="21">
        <f t="shared" si="357"/>
        <v>12.769070010449322</v>
      </c>
      <c r="AL286" s="21">
        <f t="shared" si="358"/>
        <v>2.4555903866248698</v>
      </c>
      <c r="AM286" s="21">
        <f t="shared" si="359"/>
        <v>12.298850574712644</v>
      </c>
      <c r="AN286" s="21">
        <f t="shared" si="360"/>
        <v>0.22988505747126442</v>
      </c>
      <c r="AO286" s="21">
        <f t="shared" si="361"/>
        <v>6.8547544409613375</v>
      </c>
      <c r="AP286" s="21">
        <f t="shared" si="362"/>
        <v>12.863113897596657</v>
      </c>
      <c r="AQ286" s="21">
        <f t="shared" si="363"/>
        <v>2.9153605015673985</v>
      </c>
      <c r="AR286" s="21">
        <f t="shared" si="364"/>
        <v>2.6123301985370952</v>
      </c>
      <c r="AS286" s="21">
        <f t="shared" si="365"/>
        <v>2.0062695924764893</v>
      </c>
      <c r="AT286" s="21">
        <f t="shared" si="366"/>
        <v>100</v>
      </c>
      <c r="AU286" s="21"/>
      <c r="AV286" s="21">
        <f>AR286*'[1]diagram lines'!$G$39</f>
        <v>2.1685113822166313</v>
      </c>
      <c r="AW286" s="21">
        <f>AK286*'[1]diagram lines'!$G$40</f>
        <v>6.7582394472723344</v>
      </c>
      <c r="AX286" s="21">
        <f>AQ286*'[1]diagram lines'!$G$38</f>
        <v>2.1627666321727812</v>
      </c>
      <c r="AY286" s="21">
        <f>AP286*'[1]diagram lines'!$G$41</f>
        <v>9.1927225176155289</v>
      </c>
      <c r="AZ286" s="21">
        <f t="shared" si="367"/>
        <v>5.5276907001044933</v>
      </c>
      <c r="BA286" s="21">
        <f t="shared" si="368"/>
        <v>0.49972191521870796</v>
      </c>
      <c r="BB286" s="21">
        <f t="shared" si="369"/>
        <v>1.5603337917400009</v>
      </c>
      <c r="BC286" s="86">
        <f t="shared" si="370"/>
        <v>0.64088851071080977</v>
      </c>
      <c r="BX286" s="61">
        <f t="shared" si="371"/>
        <v>0.63199067909454065</v>
      </c>
      <c r="BY286" s="21">
        <f t="shared" si="372"/>
        <v>6.3720580871306956E-2</v>
      </c>
      <c r="BZ286" s="21">
        <f t="shared" si="373"/>
        <v>0.11985092193016871</v>
      </c>
      <c r="CA286" s="21">
        <f t="shared" si="374"/>
        <v>1.471601227378045E-2</v>
      </c>
      <c r="CB286" s="21">
        <f t="shared" si="375"/>
        <v>0.16381350034794712</v>
      </c>
      <c r="CC286" s="21">
        <f t="shared" si="376"/>
        <v>3.1012122920778123E-3</v>
      </c>
      <c r="CD286" s="21">
        <f t="shared" si="377"/>
        <v>0.16277915632754342</v>
      </c>
      <c r="CE286" s="21">
        <f t="shared" si="378"/>
        <v>0.21950784593437947</v>
      </c>
      <c r="CF286" s="21">
        <f t="shared" si="379"/>
        <v>4.5007259235360544E-2</v>
      </c>
      <c r="CG286" s="21">
        <f t="shared" si="380"/>
        <v>2.6539278131634817E-2</v>
      </c>
      <c r="CH286" s="21">
        <f t="shared" si="381"/>
        <v>1.3526461139604352E-2</v>
      </c>
      <c r="CI286" s="21">
        <f t="shared" si="382"/>
        <v>0.2386237513873474</v>
      </c>
      <c r="CJ286" s="21">
        <f t="shared" si="383"/>
        <v>1.703176658965692</v>
      </c>
      <c r="CL286" s="68">
        <f t="shared" si="384"/>
        <v>0.37106584086135669</v>
      </c>
      <c r="CM286" s="19">
        <f t="shared" si="385"/>
        <v>3.7412784244003967E-2</v>
      </c>
      <c r="CN286" s="19">
        <f t="shared" si="386"/>
        <v>7.0369049093798625E-2</v>
      </c>
      <c r="CO286" s="19">
        <f t="shared" si="387"/>
        <v>8.6403322851530944E-3</v>
      </c>
      <c r="CP286" s="19">
        <f t="shared" si="388"/>
        <v>9.6181156244489668E-2</v>
      </c>
      <c r="CQ286" s="19">
        <f t="shared" si="389"/>
        <v>1.8208400612776843E-3</v>
      </c>
      <c r="CR286" s="19">
        <f t="shared" si="390"/>
        <v>9.5573853405433715E-2</v>
      </c>
      <c r="CS286" s="19">
        <f t="shared" si="391"/>
        <v>0.12888143151731693</v>
      </c>
      <c r="CT286" s="19">
        <f t="shared" si="392"/>
        <v>2.6425479117763759E-2</v>
      </c>
      <c r="CU286" s="19">
        <f t="shared" si="393"/>
        <v>1.5582222778787748E-2</v>
      </c>
      <c r="CV286" s="19">
        <f t="shared" si="394"/>
        <v>7.9419014277818511E-3</v>
      </c>
      <c r="CW286" s="19">
        <f t="shared" si="395"/>
        <v>0.14010510896283609</v>
      </c>
      <c r="CX286" s="19">
        <f t="shared" si="396"/>
        <v>0.99999999999999978</v>
      </c>
      <c r="CZ286" s="68">
        <f t="shared" si="397"/>
        <v>2.4859999999999999E-5</v>
      </c>
      <c r="DA286" s="19">
        <f t="shared" si="398"/>
        <v>1.9444959999999998E-5</v>
      </c>
      <c r="DB286" s="19">
        <f t="shared" si="399"/>
        <v>3.5539999999999995E-5</v>
      </c>
      <c r="DC286" s="19">
        <f t="shared" si="400"/>
        <v>4.0997359999999999E-5</v>
      </c>
      <c r="DD286" s="19">
        <f t="shared" si="401"/>
        <v>1.3209679999999999E-5</v>
      </c>
      <c r="DE286" s="19">
        <f t="shared" si="402"/>
        <v>1.3209679999999999E-5</v>
      </c>
      <c r="DF286" s="19">
        <f t="shared" si="403"/>
        <v>1.227608E-5</v>
      </c>
      <c r="DG286" s="19">
        <f t="shared" si="404"/>
        <v>1.6930959999999998E-5</v>
      </c>
      <c r="DH286" s="19">
        <f t="shared" si="405"/>
        <v>2.5892719999999998E-5</v>
      </c>
      <c r="DI286" s="19">
        <f t="shared" si="406"/>
        <v>3.8390319999999992E-5</v>
      </c>
      <c r="DJ286" s="19">
        <f t="shared" si="407"/>
        <v>0</v>
      </c>
      <c r="DK286" s="19">
        <f t="shared" si="408"/>
        <v>2.2211839999999999E-5</v>
      </c>
      <c r="DM286" s="68">
        <f t="shared" si="409"/>
        <v>896.76732578239375</v>
      </c>
      <c r="DN286" s="19">
        <f t="shared" si="410"/>
        <v>153.69191838970289</v>
      </c>
      <c r="DO286" s="19">
        <f t="shared" si="411"/>
        <v>201.88036706819662</v>
      </c>
      <c r="DP286" s="19">
        <f t="shared" si="412"/>
        <v>33.655207618639288</v>
      </c>
      <c r="DQ286" s="19">
        <f t="shared" si="413"/>
        <v>523.14787914367218</v>
      </c>
      <c r="DR286" s="19">
        <f t="shared" si="414"/>
        <v>9.7784650307228436</v>
      </c>
      <c r="DS286" s="19">
        <f t="shared" si="415"/>
        <v>313.75050441500696</v>
      </c>
      <c r="DT286" s="19">
        <f t="shared" si="416"/>
        <v>426.89077757499484</v>
      </c>
      <c r="DU286" s="19">
        <f t="shared" si="417"/>
        <v>63.265483522402263</v>
      </c>
      <c r="DV286" s="19">
        <f t="shared" si="418"/>
        <v>38.234778604653627</v>
      </c>
      <c r="DX286" s="19">
        <f t="shared" si="419"/>
        <v>113.66433683613364</v>
      </c>
      <c r="DZ286" s="68">
        <f t="shared" si="420"/>
        <v>2774.7270439865183</v>
      </c>
      <c r="EA286" s="21">
        <f t="shared" si="421"/>
        <v>2.7747270439865184</v>
      </c>
      <c r="EB286" s="92">
        <f t="shared" si="422"/>
        <v>1304</v>
      </c>
    </row>
    <row r="287" spans="1:132" x14ac:dyDescent="0.3">
      <c r="A287" s="19">
        <f>'A. Thermody. result (all suite)'!C243</f>
        <v>1302</v>
      </c>
      <c r="B287" s="19" t="str">
        <f>'A. Thermody. result (all suite)'!A243</f>
        <v>Nephelinite</v>
      </c>
      <c r="C287" s="24">
        <f>'A. Thermody. result (all suite)'!G243</f>
        <v>100</v>
      </c>
      <c r="D287" s="19">
        <f>'A. Thermody. result (all suite)'!D243</f>
        <v>10000</v>
      </c>
      <c r="E287" s="61">
        <f>'A. Thermody. result (all suite)'!I243</f>
        <v>37.97</v>
      </c>
      <c r="F287" s="21">
        <f>'A. Thermody. result (all suite)'!J243</f>
        <v>5.09</v>
      </c>
      <c r="G287" s="21">
        <f>'A. Thermody. result (all suite)'!K243</f>
        <v>12.22</v>
      </c>
      <c r="H287" s="21">
        <f>'A. Thermody. result (all suite)'!L243</f>
        <v>2.35</v>
      </c>
      <c r="I287" s="21">
        <f>'A. Thermody. result (all suite)'!M243</f>
        <v>11.77</v>
      </c>
      <c r="J287" s="21">
        <f>'A. Thermody. result (all suite)'!N243</f>
        <v>0.22</v>
      </c>
      <c r="K287" s="21">
        <f>'A. Thermody. result (all suite)'!O243</f>
        <v>6.56</v>
      </c>
      <c r="L287" s="21">
        <f>'A. Thermody. result (all suite)'!P243</f>
        <v>12.31</v>
      </c>
      <c r="M287" s="21">
        <f>'A. Thermody. result (all suite)'!Q243</f>
        <v>2.79</v>
      </c>
      <c r="N287" s="21">
        <f>'A. Thermody. result (all suite)'!R243</f>
        <v>2.5</v>
      </c>
      <c r="O287" s="21">
        <f>'A. Thermody. result (all suite)'!S243</f>
        <v>1.92</v>
      </c>
      <c r="P287" s="21">
        <f>'A. Thermody. result (all suite)'!T243</f>
        <v>4.3</v>
      </c>
      <c r="Q287" s="21">
        <f t="shared" si="340"/>
        <v>100.00000000000001</v>
      </c>
      <c r="S287" s="19">
        <f t="shared" si="341"/>
        <v>1575</v>
      </c>
      <c r="T287" s="19">
        <f t="shared" si="342"/>
        <v>1</v>
      </c>
      <c r="V287" s="61">
        <f t="shared" si="343"/>
        <v>36.337290000000003</v>
      </c>
      <c r="W287" s="21">
        <f t="shared" si="344"/>
        <v>4.87113</v>
      </c>
      <c r="X287" s="21">
        <f t="shared" si="345"/>
        <v>11.69454</v>
      </c>
      <c r="Y287" s="21">
        <f t="shared" si="346"/>
        <v>2.2489500000000002</v>
      </c>
      <c r="Z287" s="21">
        <f t="shared" si="347"/>
        <v>11.26389</v>
      </c>
      <c r="AA287" s="21">
        <f t="shared" si="348"/>
        <v>0.21054000000000003</v>
      </c>
      <c r="AB287" s="21">
        <f t="shared" si="349"/>
        <v>6.2779199999999991</v>
      </c>
      <c r="AC287" s="21">
        <f t="shared" si="350"/>
        <v>11.780670000000001</v>
      </c>
      <c r="AD287" s="21">
        <f t="shared" si="351"/>
        <v>2.6700300000000001</v>
      </c>
      <c r="AE287" s="21">
        <f t="shared" si="352"/>
        <v>2.3925000000000001</v>
      </c>
      <c r="AF287" s="21">
        <f t="shared" si="353"/>
        <v>1.83744</v>
      </c>
      <c r="AG287" s="21">
        <f t="shared" si="354"/>
        <v>91.58489999999999</v>
      </c>
      <c r="AH287" s="21"/>
      <c r="AI287" s="61">
        <f t="shared" si="355"/>
        <v>39.676071055381406</v>
      </c>
      <c r="AJ287" s="21">
        <f t="shared" si="356"/>
        <v>5.3187042842215257</v>
      </c>
      <c r="AK287" s="21">
        <f t="shared" si="357"/>
        <v>12.769070010449322</v>
      </c>
      <c r="AL287" s="21">
        <f t="shared" si="358"/>
        <v>2.4555903866248698</v>
      </c>
      <c r="AM287" s="21">
        <f t="shared" si="359"/>
        <v>12.298850574712644</v>
      </c>
      <c r="AN287" s="21">
        <f t="shared" si="360"/>
        <v>0.22988505747126442</v>
      </c>
      <c r="AO287" s="21">
        <f t="shared" si="361"/>
        <v>6.8547544409613375</v>
      </c>
      <c r="AP287" s="21">
        <f t="shared" si="362"/>
        <v>12.863113897596657</v>
      </c>
      <c r="AQ287" s="21">
        <f t="shared" si="363"/>
        <v>2.9153605015673985</v>
      </c>
      <c r="AR287" s="21">
        <f t="shared" si="364"/>
        <v>2.6123301985370952</v>
      </c>
      <c r="AS287" s="21">
        <f t="shared" si="365"/>
        <v>2.0062695924764893</v>
      </c>
      <c r="AT287" s="21">
        <f t="shared" si="366"/>
        <v>100</v>
      </c>
      <c r="AU287" s="21"/>
      <c r="AV287" s="21">
        <f>AR287*'[1]diagram lines'!$G$39</f>
        <v>2.1685113822166313</v>
      </c>
      <c r="AW287" s="21">
        <f>AK287*'[1]diagram lines'!$G$40</f>
        <v>6.7582394472723344</v>
      </c>
      <c r="AX287" s="21">
        <f>AQ287*'[1]diagram lines'!$G$38</f>
        <v>2.1627666321727812</v>
      </c>
      <c r="AY287" s="21">
        <f>AP287*'[1]diagram lines'!$G$41</f>
        <v>9.1927225176155289</v>
      </c>
      <c r="AZ287" s="21">
        <f t="shared" si="367"/>
        <v>5.5276907001044933</v>
      </c>
      <c r="BA287" s="21">
        <f t="shared" si="368"/>
        <v>0.49972191521870796</v>
      </c>
      <c r="BB287" s="21">
        <f t="shared" si="369"/>
        <v>1.5603337917400009</v>
      </c>
      <c r="BC287" s="86">
        <f t="shared" si="370"/>
        <v>0.64088851071080977</v>
      </c>
      <c r="BX287" s="61">
        <f t="shared" si="371"/>
        <v>0.63199067909454065</v>
      </c>
      <c r="BY287" s="21">
        <f t="shared" si="372"/>
        <v>6.3720580871306956E-2</v>
      </c>
      <c r="BZ287" s="21">
        <f t="shared" si="373"/>
        <v>0.11985092193016871</v>
      </c>
      <c r="CA287" s="21">
        <f t="shared" si="374"/>
        <v>1.471601227378045E-2</v>
      </c>
      <c r="CB287" s="21">
        <f t="shared" si="375"/>
        <v>0.16381350034794712</v>
      </c>
      <c r="CC287" s="21">
        <f t="shared" si="376"/>
        <v>3.1012122920778123E-3</v>
      </c>
      <c r="CD287" s="21">
        <f t="shared" si="377"/>
        <v>0.16277915632754342</v>
      </c>
      <c r="CE287" s="21">
        <f t="shared" si="378"/>
        <v>0.21950784593437947</v>
      </c>
      <c r="CF287" s="21">
        <f t="shared" si="379"/>
        <v>4.5007259235360544E-2</v>
      </c>
      <c r="CG287" s="21">
        <f t="shared" si="380"/>
        <v>2.6539278131634817E-2</v>
      </c>
      <c r="CH287" s="21">
        <f t="shared" si="381"/>
        <v>1.3526461139604352E-2</v>
      </c>
      <c r="CI287" s="21">
        <f t="shared" si="382"/>
        <v>0.2386237513873474</v>
      </c>
      <c r="CJ287" s="21">
        <f t="shared" si="383"/>
        <v>1.703176658965692</v>
      </c>
      <c r="CL287" s="68">
        <f t="shared" si="384"/>
        <v>0.37106584086135669</v>
      </c>
      <c r="CM287" s="19">
        <f t="shared" si="385"/>
        <v>3.7412784244003967E-2</v>
      </c>
      <c r="CN287" s="19">
        <f t="shared" si="386"/>
        <v>7.0369049093798625E-2</v>
      </c>
      <c r="CO287" s="19">
        <f t="shared" si="387"/>
        <v>8.6403322851530944E-3</v>
      </c>
      <c r="CP287" s="19">
        <f t="shared" si="388"/>
        <v>9.6181156244489668E-2</v>
      </c>
      <c r="CQ287" s="19">
        <f t="shared" si="389"/>
        <v>1.8208400612776843E-3</v>
      </c>
      <c r="CR287" s="19">
        <f t="shared" si="390"/>
        <v>9.5573853405433715E-2</v>
      </c>
      <c r="CS287" s="19">
        <f t="shared" si="391"/>
        <v>0.12888143151731693</v>
      </c>
      <c r="CT287" s="19">
        <f t="shared" si="392"/>
        <v>2.6425479117763759E-2</v>
      </c>
      <c r="CU287" s="19">
        <f t="shared" si="393"/>
        <v>1.5582222778787748E-2</v>
      </c>
      <c r="CV287" s="19">
        <f t="shared" si="394"/>
        <v>7.9419014277818511E-3</v>
      </c>
      <c r="CW287" s="19">
        <f t="shared" si="395"/>
        <v>0.14010510896283609</v>
      </c>
      <c r="CX287" s="19">
        <f t="shared" si="396"/>
        <v>0.99999999999999978</v>
      </c>
      <c r="CZ287" s="68">
        <f t="shared" si="397"/>
        <v>2.4859999999999999E-5</v>
      </c>
      <c r="DA287" s="19">
        <f t="shared" si="398"/>
        <v>1.9430479999999998E-5</v>
      </c>
      <c r="DB287" s="19">
        <f t="shared" si="399"/>
        <v>3.5539999999999995E-5</v>
      </c>
      <c r="DC287" s="19">
        <f t="shared" si="400"/>
        <v>4.0979179999999994E-5</v>
      </c>
      <c r="DD287" s="19">
        <f t="shared" si="401"/>
        <v>1.3203839999999998E-5</v>
      </c>
      <c r="DE287" s="19">
        <f t="shared" si="402"/>
        <v>1.3203839999999998E-5</v>
      </c>
      <c r="DF287" s="19">
        <f t="shared" si="403"/>
        <v>1.2269539999999999E-5</v>
      </c>
      <c r="DG287" s="19">
        <f t="shared" si="404"/>
        <v>1.692348E-5</v>
      </c>
      <c r="DH287" s="19">
        <f t="shared" si="405"/>
        <v>2.5877359999999998E-5</v>
      </c>
      <c r="DI287" s="19">
        <f t="shared" si="406"/>
        <v>3.8366159999999989E-5</v>
      </c>
      <c r="DJ287" s="19">
        <f t="shared" si="407"/>
        <v>0</v>
      </c>
      <c r="DK287" s="19">
        <f t="shared" si="408"/>
        <v>2.219292E-5</v>
      </c>
      <c r="DM287" s="68">
        <f t="shared" si="409"/>
        <v>896.76732578239375</v>
      </c>
      <c r="DN287" s="19">
        <f t="shared" si="410"/>
        <v>153.80645282108509</v>
      </c>
      <c r="DO287" s="19">
        <f t="shared" si="411"/>
        <v>201.88036706819662</v>
      </c>
      <c r="DP287" s="19">
        <f t="shared" si="412"/>
        <v>33.670138412142407</v>
      </c>
      <c r="DQ287" s="19">
        <f t="shared" si="413"/>
        <v>523.37926513548962</v>
      </c>
      <c r="DR287" s="19">
        <f t="shared" si="414"/>
        <v>9.7827900025325167</v>
      </c>
      <c r="DS287" s="19">
        <f t="shared" si="415"/>
        <v>313.91774200491449</v>
      </c>
      <c r="DT287" s="19">
        <f t="shared" si="416"/>
        <v>427.07945880463905</v>
      </c>
      <c r="DU287" s="19">
        <f t="shared" si="417"/>
        <v>63.303035955374718</v>
      </c>
      <c r="DV287" s="19">
        <f t="shared" si="418"/>
        <v>38.258855870949979</v>
      </c>
      <c r="DX287" s="19">
        <f t="shared" si="419"/>
        <v>113.76123842695357</v>
      </c>
      <c r="DZ287" s="68">
        <f t="shared" si="420"/>
        <v>2775.6066702846715</v>
      </c>
      <c r="EA287" s="21">
        <f t="shared" si="421"/>
        <v>2.7756066702846716</v>
      </c>
      <c r="EB287" s="92">
        <f t="shared" si="422"/>
        <v>1302</v>
      </c>
    </row>
    <row r="288" spans="1:132" x14ac:dyDescent="0.3">
      <c r="A288" s="19">
        <f>'A. Thermody. result (all suite)'!C244</f>
        <v>1300</v>
      </c>
      <c r="B288" s="19" t="str">
        <f>'A. Thermody. result (all suite)'!A244</f>
        <v>Nephelinite</v>
      </c>
      <c r="C288" s="24">
        <f>'A. Thermody. result (all suite)'!G244</f>
        <v>100</v>
      </c>
      <c r="D288" s="19">
        <f>'A. Thermody. result (all suite)'!D244</f>
        <v>10000</v>
      </c>
      <c r="E288" s="61">
        <f>'A. Thermody. result (all suite)'!I244</f>
        <v>37.97</v>
      </c>
      <c r="F288" s="21">
        <f>'A. Thermody. result (all suite)'!J244</f>
        <v>5.09</v>
      </c>
      <c r="G288" s="21">
        <f>'A. Thermody. result (all suite)'!K244</f>
        <v>12.22</v>
      </c>
      <c r="H288" s="21">
        <f>'A. Thermody. result (all suite)'!L244</f>
        <v>2.35</v>
      </c>
      <c r="I288" s="21">
        <f>'A. Thermody. result (all suite)'!M244</f>
        <v>11.77</v>
      </c>
      <c r="J288" s="21">
        <f>'A. Thermody. result (all suite)'!N244</f>
        <v>0.22</v>
      </c>
      <c r="K288" s="21">
        <f>'A. Thermody. result (all suite)'!O244</f>
        <v>6.56</v>
      </c>
      <c r="L288" s="21">
        <f>'A. Thermody. result (all suite)'!P244</f>
        <v>12.31</v>
      </c>
      <c r="M288" s="21">
        <f>'A. Thermody. result (all suite)'!Q244</f>
        <v>2.79</v>
      </c>
      <c r="N288" s="21">
        <f>'A. Thermody. result (all suite)'!R244</f>
        <v>2.5</v>
      </c>
      <c r="O288" s="21">
        <f>'A. Thermody. result (all suite)'!S244</f>
        <v>1.92</v>
      </c>
      <c r="P288" s="21">
        <f>'A. Thermody. result (all suite)'!T244</f>
        <v>4.3</v>
      </c>
      <c r="Q288" s="21">
        <f t="shared" si="340"/>
        <v>100.00000000000001</v>
      </c>
      <c r="S288" s="19">
        <f t="shared" si="341"/>
        <v>1573</v>
      </c>
      <c r="T288" s="19">
        <f t="shared" si="342"/>
        <v>1</v>
      </c>
      <c r="V288" s="61">
        <f t="shared" si="343"/>
        <v>36.337290000000003</v>
      </c>
      <c r="W288" s="21">
        <f t="shared" si="344"/>
        <v>4.87113</v>
      </c>
      <c r="X288" s="21">
        <f t="shared" si="345"/>
        <v>11.69454</v>
      </c>
      <c r="Y288" s="21">
        <f t="shared" si="346"/>
        <v>2.2489500000000002</v>
      </c>
      <c r="Z288" s="21">
        <f t="shared" si="347"/>
        <v>11.26389</v>
      </c>
      <c r="AA288" s="21">
        <f t="shared" si="348"/>
        <v>0.21054000000000003</v>
      </c>
      <c r="AB288" s="21">
        <f t="shared" si="349"/>
        <v>6.2779199999999991</v>
      </c>
      <c r="AC288" s="21">
        <f t="shared" si="350"/>
        <v>11.780670000000001</v>
      </c>
      <c r="AD288" s="21">
        <f t="shared" si="351"/>
        <v>2.6700300000000001</v>
      </c>
      <c r="AE288" s="21">
        <f t="shared" si="352"/>
        <v>2.3925000000000001</v>
      </c>
      <c r="AF288" s="21">
        <f t="shared" si="353"/>
        <v>1.83744</v>
      </c>
      <c r="AG288" s="21">
        <f t="shared" si="354"/>
        <v>91.58489999999999</v>
      </c>
      <c r="AH288" s="21"/>
      <c r="AI288" s="61">
        <f t="shared" si="355"/>
        <v>39.676071055381406</v>
      </c>
      <c r="AJ288" s="21">
        <f t="shared" si="356"/>
        <v>5.3187042842215257</v>
      </c>
      <c r="AK288" s="21">
        <f t="shared" si="357"/>
        <v>12.769070010449322</v>
      </c>
      <c r="AL288" s="21">
        <f t="shared" si="358"/>
        <v>2.4555903866248698</v>
      </c>
      <c r="AM288" s="21">
        <f t="shared" si="359"/>
        <v>12.298850574712644</v>
      </c>
      <c r="AN288" s="21">
        <f t="shared" si="360"/>
        <v>0.22988505747126442</v>
      </c>
      <c r="AO288" s="21">
        <f t="shared" si="361"/>
        <v>6.8547544409613375</v>
      </c>
      <c r="AP288" s="21">
        <f t="shared" si="362"/>
        <v>12.863113897596657</v>
      </c>
      <c r="AQ288" s="21">
        <f t="shared" si="363"/>
        <v>2.9153605015673985</v>
      </c>
      <c r="AR288" s="21">
        <f t="shared" si="364"/>
        <v>2.6123301985370952</v>
      </c>
      <c r="AS288" s="21">
        <f t="shared" si="365"/>
        <v>2.0062695924764893</v>
      </c>
      <c r="AT288" s="21">
        <f t="shared" si="366"/>
        <v>100</v>
      </c>
      <c r="AU288" s="21"/>
      <c r="AV288" s="21">
        <f>AR288*'[1]diagram lines'!$G$39</f>
        <v>2.1685113822166313</v>
      </c>
      <c r="AW288" s="21">
        <f>AK288*'[1]diagram lines'!$G$40</f>
        <v>6.7582394472723344</v>
      </c>
      <c r="AX288" s="21">
        <f>AQ288*'[1]diagram lines'!$G$38</f>
        <v>2.1627666321727812</v>
      </c>
      <c r="AY288" s="21">
        <f>AP288*'[1]diagram lines'!$G$41</f>
        <v>9.1927225176155289</v>
      </c>
      <c r="AZ288" s="21">
        <f t="shared" si="367"/>
        <v>5.5276907001044933</v>
      </c>
      <c r="BA288" s="21">
        <f t="shared" si="368"/>
        <v>0.49972191521870796</v>
      </c>
      <c r="BB288" s="21">
        <f t="shared" si="369"/>
        <v>1.5603337917400009</v>
      </c>
      <c r="BC288" s="86">
        <f t="shared" si="370"/>
        <v>0.64088851071080977</v>
      </c>
      <c r="BX288" s="61">
        <f t="shared" si="371"/>
        <v>0.63199067909454065</v>
      </c>
      <c r="BY288" s="21">
        <f t="shared" si="372"/>
        <v>6.3720580871306956E-2</v>
      </c>
      <c r="BZ288" s="21">
        <f t="shared" si="373"/>
        <v>0.11985092193016871</v>
      </c>
      <c r="CA288" s="21">
        <f t="shared" si="374"/>
        <v>1.471601227378045E-2</v>
      </c>
      <c r="CB288" s="21">
        <f t="shared" si="375"/>
        <v>0.16381350034794712</v>
      </c>
      <c r="CC288" s="21">
        <f t="shared" si="376"/>
        <v>3.1012122920778123E-3</v>
      </c>
      <c r="CD288" s="21">
        <f t="shared" si="377"/>
        <v>0.16277915632754342</v>
      </c>
      <c r="CE288" s="21">
        <f t="shared" si="378"/>
        <v>0.21950784593437947</v>
      </c>
      <c r="CF288" s="21">
        <f t="shared" si="379"/>
        <v>4.5007259235360544E-2</v>
      </c>
      <c r="CG288" s="21">
        <f t="shared" si="380"/>
        <v>2.6539278131634817E-2</v>
      </c>
      <c r="CH288" s="21">
        <f t="shared" si="381"/>
        <v>1.3526461139604352E-2</v>
      </c>
      <c r="CI288" s="21">
        <f t="shared" si="382"/>
        <v>0.2386237513873474</v>
      </c>
      <c r="CJ288" s="21">
        <f t="shared" si="383"/>
        <v>1.703176658965692</v>
      </c>
      <c r="CL288" s="68">
        <f t="shared" si="384"/>
        <v>0.37106584086135669</v>
      </c>
      <c r="CM288" s="19">
        <f t="shared" si="385"/>
        <v>3.7412784244003967E-2</v>
      </c>
      <c r="CN288" s="19">
        <f t="shared" si="386"/>
        <v>7.0369049093798625E-2</v>
      </c>
      <c r="CO288" s="19">
        <f t="shared" si="387"/>
        <v>8.6403322851530944E-3</v>
      </c>
      <c r="CP288" s="19">
        <f t="shared" si="388"/>
        <v>9.6181156244489668E-2</v>
      </c>
      <c r="CQ288" s="19">
        <f t="shared" si="389"/>
        <v>1.8208400612776843E-3</v>
      </c>
      <c r="CR288" s="19">
        <f t="shared" si="390"/>
        <v>9.5573853405433715E-2</v>
      </c>
      <c r="CS288" s="19">
        <f t="shared" si="391"/>
        <v>0.12888143151731693</v>
      </c>
      <c r="CT288" s="19">
        <f t="shared" si="392"/>
        <v>2.6425479117763759E-2</v>
      </c>
      <c r="CU288" s="19">
        <f t="shared" si="393"/>
        <v>1.5582222778787748E-2</v>
      </c>
      <c r="CV288" s="19">
        <f t="shared" si="394"/>
        <v>7.9419014277818511E-3</v>
      </c>
      <c r="CW288" s="19">
        <f t="shared" si="395"/>
        <v>0.14010510896283609</v>
      </c>
      <c r="CX288" s="19">
        <f t="shared" si="396"/>
        <v>0.99999999999999978</v>
      </c>
      <c r="CZ288" s="68">
        <f t="shared" si="397"/>
        <v>2.4859999999999999E-5</v>
      </c>
      <c r="DA288" s="19">
        <f t="shared" si="398"/>
        <v>1.9415999999999998E-5</v>
      </c>
      <c r="DB288" s="19">
        <f t="shared" si="399"/>
        <v>3.5539999999999995E-5</v>
      </c>
      <c r="DC288" s="19">
        <f t="shared" si="400"/>
        <v>4.0960999999999996E-5</v>
      </c>
      <c r="DD288" s="19">
        <f t="shared" si="401"/>
        <v>1.3197999999999998E-5</v>
      </c>
      <c r="DE288" s="19">
        <f t="shared" si="402"/>
        <v>1.3197999999999998E-5</v>
      </c>
      <c r="DF288" s="19">
        <f t="shared" si="403"/>
        <v>1.2262999999999999E-5</v>
      </c>
      <c r="DG288" s="19">
        <f t="shared" si="404"/>
        <v>1.6915999999999999E-5</v>
      </c>
      <c r="DH288" s="19">
        <f t="shared" si="405"/>
        <v>2.5861999999999997E-5</v>
      </c>
      <c r="DI288" s="19">
        <f t="shared" si="406"/>
        <v>3.8341999999999993E-5</v>
      </c>
      <c r="DJ288" s="19">
        <f t="shared" si="407"/>
        <v>0</v>
      </c>
      <c r="DK288" s="19">
        <f t="shared" si="408"/>
        <v>2.2173999999999998E-5</v>
      </c>
      <c r="DM288" s="68">
        <f t="shared" si="409"/>
        <v>896.76732578239375</v>
      </c>
      <c r="DN288" s="19">
        <f t="shared" si="410"/>
        <v>153.92115808668299</v>
      </c>
      <c r="DO288" s="19">
        <f t="shared" si="411"/>
        <v>201.88036706819662</v>
      </c>
      <c r="DP288" s="19">
        <f t="shared" si="412"/>
        <v>33.685082459317343</v>
      </c>
      <c r="DQ288" s="19">
        <f t="shared" si="413"/>
        <v>523.61085589987749</v>
      </c>
      <c r="DR288" s="19">
        <f t="shared" si="414"/>
        <v>9.7871188018668693</v>
      </c>
      <c r="DS288" s="19">
        <f t="shared" si="415"/>
        <v>314.08515797431119</v>
      </c>
      <c r="DT288" s="19">
        <f t="shared" si="416"/>
        <v>427.26830689826994</v>
      </c>
      <c r="DU288" s="19">
        <f t="shared" si="417"/>
        <v>63.340632994748105</v>
      </c>
      <c r="DV288" s="19">
        <f t="shared" si="418"/>
        <v>38.282963480303749</v>
      </c>
      <c r="DX288" s="19">
        <f t="shared" si="419"/>
        <v>113.85830538063979</v>
      </c>
      <c r="DZ288" s="68">
        <f t="shared" si="420"/>
        <v>2776.487274826608</v>
      </c>
      <c r="EA288" s="21">
        <f t="shared" si="421"/>
        <v>2.7764872748266081</v>
      </c>
      <c r="EB288" s="92">
        <f t="shared" si="422"/>
        <v>1300</v>
      </c>
    </row>
    <row r="289" spans="1:132" x14ac:dyDescent="0.3">
      <c r="A289" s="19">
        <f>'A. Thermody. result (all suite)'!C245</f>
        <v>1298</v>
      </c>
      <c r="B289" s="19" t="str">
        <f>'A. Thermody. result (all suite)'!A245</f>
        <v>Nephelinite</v>
      </c>
      <c r="C289" s="24">
        <f>'A. Thermody. result (all suite)'!G245</f>
        <v>100</v>
      </c>
      <c r="D289" s="19">
        <f>'A. Thermody. result (all suite)'!D245</f>
        <v>10000</v>
      </c>
      <c r="E289" s="61">
        <f>'A. Thermody. result (all suite)'!I245</f>
        <v>37.97</v>
      </c>
      <c r="F289" s="21">
        <f>'A. Thermody. result (all suite)'!J245</f>
        <v>5.09</v>
      </c>
      <c r="G289" s="21">
        <f>'A. Thermody. result (all suite)'!K245</f>
        <v>12.22</v>
      </c>
      <c r="H289" s="21">
        <f>'A. Thermody. result (all suite)'!L245</f>
        <v>2.35</v>
      </c>
      <c r="I289" s="21">
        <f>'A. Thermody. result (all suite)'!M245</f>
        <v>11.77</v>
      </c>
      <c r="J289" s="21">
        <f>'A. Thermody. result (all suite)'!N245</f>
        <v>0.22</v>
      </c>
      <c r="K289" s="21">
        <f>'A. Thermody. result (all suite)'!O245</f>
        <v>6.56</v>
      </c>
      <c r="L289" s="21">
        <f>'A. Thermody. result (all suite)'!P245</f>
        <v>12.31</v>
      </c>
      <c r="M289" s="21">
        <f>'A. Thermody. result (all suite)'!Q245</f>
        <v>2.79</v>
      </c>
      <c r="N289" s="21">
        <f>'A. Thermody. result (all suite)'!R245</f>
        <v>2.5</v>
      </c>
      <c r="O289" s="21">
        <f>'A. Thermody. result (all suite)'!S245</f>
        <v>1.92</v>
      </c>
      <c r="P289" s="21">
        <f>'A. Thermody. result (all suite)'!T245</f>
        <v>4.3</v>
      </c>
      <c r="Q289" s="21">
        <f t="shared" si="340"/>
        <v>100.00000000000001</v>
      </c>
      <c r="S289" s="19">
        <f t="shared" si="341"/>
        <v>1571</v>
      </c>
      <c r="T289" s="19">
        <f t="shared" si="342"/>
        <v>1</v>
      </c>
      <c r="V289" s="61">
        <f t="shared" si="343"/>
        <v>36.337290000000003</v>
      </c>
      <c r="W289" s="21">
        <f t="shared" si="344"/>
        <v>4.87113</v>
      </c>
      <c r="X289" s="21">
        <f t="shared" si="345"/>
        <v>11.69454</v>
      </c>
      <c r="Y289" s="21">
        <f t="shared" si="346"/>
        <v>2.2489500000000002</v>
      </c>
      <c r="Z289" s="21">
        <f t="shared" si="347"/>
        <v>11.26389</v>
      </c>
      <c r="AA289" s="21">
        <f t="shared" si="348"/>
        <v>0.21054000000000003</v>
      </c>
      <c r="AB289" s="21">
        <f t="shared" si="349"/>
        <v>6.2779199999999991</v>
      </c>
      <c r="AC289" s="21">
        <f t="shared" si="350"/>
        <v>11.780670000000001</v>
      </c>
      <c r="AD289" s="21">
        <f t="shared" si="351"/>
        <v>2.6700300000000001</v>
      </c>
      <c r="AE289" s="21">
        <f t="shared" si="352"/>
        <v>2.3925000000000001</v>
      </c>
      <c r="AF289" s="21">
        <f t="shared" si="353"/>
        <v>1.83744</v>
      </c>
      <c r="AG289" s="21">
        <f t="shared" si="354"/>
        <v>91.58489999999999</v>
      </c>
      <c r="AH289" s="21"/>
      <c r="AI289" s="61">
        <f t="shared" si="355"/>
        <v>39.676071055381406</v>
      </c>
      <c r="AJ289" s="21">
        <f t="shared" si="356"/>
        <v>5.3187042842215257</v>
      </c>
      <c r="AK289" s="21">
        <f t="shared" si="357"/>
        <v>12.769070010449322</v>
      </c>
      <c r="AL289" s="21">
        <f t="shared" si="358"/>
        <v>2.4555903866248698</v>
      </c>
      <c r="AM289" s="21">
        <f t="shared" si="359"/>
        <v>12.298850574712644</v>
      </c>
      <c r="AN289" s="21">
        <f t="shared" si="360"/>
        <v>0.22988505747126442</v>
      </c>
      <c r="AO289" s="21">
        <f t="shared" si="361"/>
        <v>6.8547544409613375</v>
      </c>
      <c r="AP289" s="21">
        <f t="shared" si="362"/>
        <v>12.863113897596657</v>
      </c>
      <c r="AQ289" s="21">
        <f t="shared" si="363"/>
        <v>2.9153605015673985</v>
      </c>
      <c r="AR289" s="21">
        <f t="shared" si="364"/>
        <v>2.6123301985370952</v>
      </c>
      <c r="AS289" s="21">
        <f t="shared" si="365"/>
        <v>2.0062695924764893</v>
      </c>
      <c r="AT289" s="21">
        <f t="shared" si="366"/>
        <v>100</v>
      </c>
      <c r="AU289" s="21"/>
      <c r="AV289" s="21">
        <f>AR289*'[1]diagram lines'!$G$39</f>
        <v>2.1685113822166313</v>
      </c>
      <c r="AW289" s="21">
        <f>AK289*'[1]diagram lines'!$G$40</f>
        <v>6.7582394472723344</v>
      </c>
      <c r="AX289" s="21">
        <f>AQ289*'[1]diagram lines'!$G$38</f>
        <v>2.1627666321727812</v>
      </c>
      <c r="AY289" s="21">
        <f>AP289*'[1]diagram lines'!$G$41</f>
        <v>9.1927225176155289</v>
      </c>
      <c r="AZ289" s="21">
        <f t="shared" si="367"/>
        <v>5.5276907001044933</v>
      </c>
      <c r="BA289" s="21">
        <f t="shared" si="368"/>
        <v>0.49972191521870796</v>
      </c>
      <c r="BB289" s="21">
        <f t="shared" si="369"/>
        <v>1.5603337917400009</v>
      </c>
      <c r="BC289" s="86">
        <f t="shared" si="370"/>
        <v>0.64088851071080977</v>
      </c>
      <c r="BX289" s="61">
        <f t="shared" si="371"/>
        <v>0.63199067909454065</v>
      </c>
      <c r="BY289" s="21">
        <f t="shared" si="372"/>
        <v>6.3720580871306956E-2</v>
      </c>
      <c r="BZ289" s="21">
        <f t="shared" si="373"/>
        <v>0.11985092193016871</v>
      </c>
      <c r="CA289" s="21">
        <f t="shared" si="374"/>
        <v>1.471601227378045E-2</v>
      </c>
      <c r="CB289" s="21">
        <f t="shared" si="375"/>
        <v>0.16381350034794712</v>
      </c>
      <c r="CC289" s="21">
        <f t="shared" si="376"/>
        <v>3.1012122920778123E-3</v>
      </c>
      <c r="CD289" s="21">
        <f t="shared" si="377"/>
        <v>0.16277915632754342</v>
      </c>
      <c r="CE289" s="21">
        <f t="shared" si="378"/>
        <v>0.21950784593437947</v>
      </c>
      <c r="CF289" s="21">
        <f t="shared" si="379"/>
        <v>4.5007259235360544E-2</v>
      </c>
      <c r="CG289" s="21">
        <f t="shared" si="380"/>
        <v>2.6539278131634817E-2</v>
      </c>
      <c r="CH289" s="21">
        <f t="shared" si="381"/>
        <v>1.3526461139604352E-2</v>
      </c>
      <c r="CI289" s="21">
        <f t="shared" si="382"/>
        <v>0.2386237513873474</v>
      </c>
      <c r="CJ289" s="21">
        <f t="shared" si="383"/>
        <v>1.703176658965692</v>
      </c>
      <c r="CL289" s="68">
        <f t="shared" si="384"/>
        <v>0.37106584086135669</v>
      </c>
      <c r="CM289" s="19">
        <f t="shared" si="385"/>
        <v>3.7412784244003967E-2</v>
      </c>
      <c r="CN289" s="19">
        <f t="shared" si="386"/>
        <v>7.0369049093798625E-2</v>
      </c>
      <c r="CO289" s="19">
        <f t="shared" si="387"/>
        <v>8.6403322851530944E-3</v>
      </c>
      <c r="CP289" s="19">
        <f t="shared" si="388"/>
        <v>9.6181156244489668E-2</v>
      </c>
      <c r="CQ289" s="19">
        <f t="shared" si="389"/>
        <v>1.8208400612776843E-3</v>
      </c>
      <c r="CR289" s="19">
        <f t="shared" si="390"/>
        <v>9.5573853405433715E-2</v>
      </c>
      <c r="CS289" s="19">
        <f t="shared" si="391"/>
        <v>0.12888143151731693</v>
      </c>
      <c r="CT289" s="19">
        <f t="shared" si="392"/>
        <v>2.6425479117763759E-2</v>
      </c>
      <c r="CU289" s="19">
        <f t="shared" si="393"/>
        <v>1.5582222778787748E-2</v>
      </c>
      <c r="CV289" s="19">
        <f t="shared" si="394"/>
        <v>7.9419014277818511E-3</v>
      </c>
      <c r="CW289" s="19">
        <f t="shared" si="395"/>
        <v>0.14010510896283609</v>
      </c>
      <c r="CX289" s="19">
        <f t="shared" si="396"/>
        <v>0.99999999999999978</v>
      </c>
      <c r="CZ289" s="68">
        <f t="shared" si="397"/>
        <v>2.4859999999999999E-5</v>
      </c>
      <c r="DA289" s="19">
        <f t="shared" si="398"/>
        <v>1.9401519999999999E-5</v>
      </c>
      <c r="DB289" s="19">
        <f t="shared" si="399"/>
        <v>3.5539999999999995E-5</v>
      </c>
      <c r="DC289" s="19">
        <f t="shared" si="400"/>
        <v>4.0942819999999998E-5</v>
      </c>
      <c r="DD289" s="19">
        <f t="shared" si="401"/>
        <v>1.3192159999999998E-5</v>
      </c>
      <c r="DE289" s="19">
        <f t="shared" si="402"/>
        <v>1.3192159999999998E-5</v>
      </c>
      <c r="DF289" s="19">
        <f t="shared" si="403"/>
        <v>1.2256459999999999E-5</v>
      </c>
      <c r="DG289" s="19">
        <f t="shared" si="404"/>
        <v>1.6908519999999997E-5</v>
      </c>
      <c r="DH289" s="19">
        <f t="shared" si="405"/>
        <v>2.5846639999999997E-5</v>
      </c>
      <c r="DI289" s="19">
        <f t="shared" si="406"/>
        <v>3.831783999999999E-5</v>
      </c>
      <c r="DJ289" s="19">
        <f t="shared" si="407"/>
        <v>0</v>
      </c>
      <c r="DK289" s="19">
        <f t="shared" si="408"/>
        <v>2.2155079999999999E-5</v>
      </c>
      <c r="DM289" s="68">
        <f t="shared" si="409"/>
        <v>896.76732578239375</v>
      </c>
      <c r="DN289" s="19">
        <f t="shared" si="410"/>
        <v>154.03603456899444</v>
      </c>
      <c r="DO289" s="19">
        <f t="shared" si="411"/>
        <v>201.88036706819662</v>
      </c>
      <c r="DP289" s="19">
        <f t="shared" si="412"/>
        <v>33.700039777819349</v>
      </c>
      <c r="DQ289" s="19">
        <f t="shared" si="413"/>
        <v>523.84265170878643</v>
      </c>
      <c r="DR289" s="19">
        <f t="shared" si="414"/>
        <v>9.7914514338090903</v>
      </c>
      <c r="DS289" s="19">
        <f t="shared" si="415"/>
        <v>314.25275260874503</v>
      </c>
      <c r="DT289" s="19">
        <f t="shared" si="416"/>
        <v>427.45732207733943</v>
      </c>
      <c r="DU289" s="19">
        <f t="shared" si="417"/>
        <v>63.378274720047777</v>
      </c>
      <c r="DV289" s="19">
        <f t="shared" si="418"/>
        <v>38.307101490110256</v>
      </c>
      <c r="DX289" s="19">
        <f t="shared" si="419"/>
        <v>113.95553812084212</v>
      </c>
      <c r="DZ289" s="68">
        <f t="shared" si="420"/>
        <v>2777.3688593570837</v>
      </c>
      <c r="EA289" s="21">
        <f t="shared" si="421"/>
        <v>2.7773688593570838</v>
      </c>
      <c r="EB289" s="92">
        <f t="shared" si="422"/>
        <v>1298</v>
      </c>
    </row>
    <row r="290" spans="1:132" x14ac:dyDescent="0.3">
      <c r="A290" s="19">
        <f>'A. Thermody. result (all suite)'!C246</f>
        <v>1296</v>
      </c>
      <c r="B290" s="19" t="str">
        <f>'A. Thermody. result (all suite)'!A246</f>
        <v>Nephelinite</v>
      </c>
      <c r="C290" s="24">
        <f>'A. Thermody. result (all suite)'!G246</f>
        <v>100</v>
      </c>
      <c r="D290" s="19">
        <f>'A. Thermody. result (all suite)'!D246</f>
        <v>10000</v>
      </c>
      <c r="E290" s="61">
        <f>'A. Thermody. result (all suite)'!I246</f>
        <v>37.97</v>
      </c>
      <c r="F290" s="21">
        <f>'A. Thermody. result (all suite)'!J246</f>
        <v>5.09</v>
      </c>
      <c r="G290" s="21">
        <f>'A. Thermody. result (all suite)'!K246</f>
        <v>12.22</v>
      </c>
      <c r="H290" s="21">
        <f>'A. Thermody. result (all suite)'!L246</f>
        <v>2.35</v>
      </c>
      <c r="I290" s="21">
        <f>'A. Thermody. result (all suite)'!M246</f>
        <v>11.77</v>
      </c>
      <c r="J290" s="21">
        <f>'A. Thermody. result (all suite)'!N246</f>
        <v>0.22</v>
      </c>
      <c r="K290" s="21">
        <f>'A. Thermody. result (all suite)'!O246</f>
        <v>6.56</v>
      </c>
      <c r="L290" s="21">
        <f>'A. Thermody. result (all suite)'!P246</f>
        <v>12.31</v>
      </c>
      <c r="M290" s="21">
        <f>'A. Thermody. result (all suite)'!Q246</f>
        <v>2.79</v>
      </c>
      <c r="N290" s="21">
        <f>'A. Thermody. result (all suite)'!R246</f>
        <v>2.5</v>
      </c>
      <c r="O290" s="21">
        <f>'A. Thermody. result (all suite)'!S246</f>
        <v>1.92</v>
      </c>
      <c r="P290" s="21">
        <f>'A. Thermody. result (all suite)'!T246</f>
        <v>4.3</v>
      </c>
      <c r="Q290" s="21">
        <f t="shared" si="340"/>
        <v>100.00000000000001</v>
      </c>
      <c r="S290" s="19">
        <f t="shared" si="341"/>
        <v>1569</v>
      </c>
      <c r="T290" s="19">
        <f t="shared" si="342"/>
        <v>1</v>
      </c>
      <c r="V290" s="61">
        <f t="shared" si="343"/>
        <v>36.337290000000003</v>
      </c>
      <c r="W290" s="21">
        <f t="shared" si="344"/>
        <v>4.87113</v>
      </c>
      <c r="X290" s="21">
        <f t="shared" si="345"/>
        <v>11.69454</v>
      </c>
      <c r="Y290" s="21">
        <f t="shared" si="346"/>
        <v>2.2489500000000002</v>
      </c>
      <c r="Z290" s="21">
        <f t="shared" si="347"/>
        <v>11.26389</v>
      </c>
      <c r="AA290" s="21">
        <f t="shared" si="348"/>
        <v>0.21054000000000003</v>
      </c>
      <c r="AB290" s="21">
        <f t="shared" si="349"/>
        <v>6.2779199999999991</v>
      </c>
      <c r="AC290" s="21">
        <f t="shared" si="350"/>
        <v>11.780670000000001</v>
      </c>
      <c r="AD290" s="21">
        <f t="shared" si="351"/>
        <v>2.6700300000000001</v>
      </c>
      <c r="AE290" s="21">
        <f t="shared" si="352"/>
        <v>2.3925000000000001</v>
      </c>
      <c r="AF290" s="21">
        <f t="shared" si="353"/>
        <v>1.83744</v>
      </c>
      <c r="AG290" s="21">
        <f t="shared" si="354"/>
        <v>91.58489999999999</v>
      </c>
      <c r="AH290" s="21"/>
      <c r="AI290" s="61">
        <f t="shared" si="355"/>
        <v>39.676071055381406</v>
      </c>
      <c r="AJ290" s="21">
        <f t="shared" si="356"/>
        <v>5.3187042842215257</v>
      </c>
      <c r="AK290" s="21">
        <f t="shared" si="357"/>
        <v>12.769070010449322</v>
      </c>
      <c r="AL290" s="21">
        <f t="shared" si="358"/>
        <v>2.4555903866248698</v>
      </c>
      <c r="AM290" s="21">
        <f t="shared" si="359"/>
        <v>12.298850574712644</v>
      </c>
      <c r="AN290" s="21">
        <f t="shared" si="360"/>
        <v>0.22988505747126442</v>
      </c>
      <c r="AO290" s="21">
        <f t="shared" si="361"/>
        <v>6.8547544409613375</v>
      </c>
      <c r="AP290" s="21">
        <f t="shared" si="362"/>
        <v>12.863113897596657</v>
      </c>
      <c r="AQ290" s="21">
        <f t="shared" si="363"/>
        <v>2.9153605015673985</v>
      </c>
      <c r="AR290" s="21">
        <f t="shared" si="364"/>
        <v>2.6123301985370952</v>
      </c>
      <c r="AS290" s="21">
        <f t="shared" si="365"/>
        <v>2.0062695924764893</v>
      </c>
      <c r="AT290" s="21">
        <f t="shared" si="366"/>
        <v>100</v>
      </c>
      <c r="AU290" s="21"/>
      <c r="AV290" s="21">
        <f>AR290*'[1]diagram lines'!$G$39</f>
        <v>2.1685113822166313</v>
      </c>
      <c r="AW290" s="21">
        <f>AK290*'[1]diagram lines'!$G$40</f>
        <v>6.7582394472723344</v>
      </c>
      <c r="AX290" s="21">
        <f>AQ290*'[1]diagram lines'!$G$38</f>
        <v>2.1627666321727812</v>
      </c>
      <c r="AY290" s="21">
        <f>AP290*'[1]diagram lines'!$G$41</f>
        <v>9.1927225176155289</v>
      </c>
      <c r="AZ290" s="21">
        <f t="shared" si="367"/>
        <v>5.5276907001044933</v>
      </c>
      <c r="BA290" s="21">
        <f t="shared" si="368"/>
        <v>0.49972191521870796</v>
      </c>
      <c r="BB290" s="21">
        <f t="shared" si="369"/>
        <v>1.5603337917400009</v>
      </c>
      <c r="BC290" s="86">
        <f t="shared" si="370"/>
        <v>0.64088851071080977</v>
      </c>
      <c r="BX290" s="61">
        <f t="shared" si="371"/>
        <v>0.63199067909454065</v>
      </c>
      <c r="BY290" s="21">
        <f t="shared" si="372"/>
        <v>6.3720580871306956E-2</v>
      </c>
      <c r="BZ290" s="21">
        <f t="shared" si="373"/>
        <v>0.11985092193016871</v>
      </c>
      <c r="CA290" s="21">
        <f t="shared" si="374"/>
        <v>1.471601227378045E-2</v>
      </c>
      <c r="CB290" s="21">
        <f t="shared" si="375"/>
        <v>0.16381350034794712</v>
      </c>
      <c r="CC290" s="21">
        <f t="shared" si="376"/>
        <v>3.1012122920778123E-3</v>
      </c>
      <c r="CD290" s="21">
        <f t="shared" si="377"/>
        <v>0.16277915632754342</v>
      </c>
      <c r="CE290" s="21">
        <f t="shared" si="378"/>
        <v>0.21950784593437947</v>
      </c>
      <c r="CF290" s="21">
        <f t="shared" si="379"/>
        <v>4.5007259235360544E-2</v>
      </c>
      <c r="CG290" s="21">
        <f t="shared" si="380"/>
        <v>2.6539278131634817E-2</v>
      </c>
      <c r="CH290" s="21">
        <f t="shared" si="381"/>
        <v>1.3526461139604352E-2</v>
      </c>
      <c r="CI290" s="21">
        <f t="shared" si="382"/>
        <v>0.2386237513873474</v>
      </c>
      <c r="CJ290" s="21">
        <f t="shared" si="383"/>
        <v>1.703176658965692</v>
      </c>
      <c r="CL290" s="68">
        <f t="shared" si="384"/>
        <v>0.37106584086135669</v>
      </c>
      <c r="CM290" s="19">
        <f t="shared" si="385"/>
        <v>3.7412784244003967E-2</v>
      </c>
      <c r="CN290" s="19">
        <f t="shared" si="386"/>
        <v>7.0369049093798625E-2</v>
      </c>
      <c r="CO290" s="19">
        <f t="shared" si="387"/>
        <v>8.6403322851530944E-3</v>
      </c>
      <c r="CP290" s="19">
        <f t="shared" si="388"/>
        <v>9.6181156244489668E-2</v>
      </c>
      <c r="CQ290" s="19">
        <f t="shared" si="389"/>
        <v>1.8208400612776843E-3</v>
      </c>
      <c r="CR290" s="19">
        <f t="shared" si="390"/>
        <v>9.5573853405433715E-2</v>
      </c>
      <c r="CS290" s="19">
        <f t="shared" si="391"/>
        <v>0.12888143151731693</v>
      </c>
      <c r="CT290" s="19">
        <f t="shared" si="392"/>
        <v>2.6425479117763759E-2</v>
      </c>
      <c r="CU290" s="19">
        <f t="shared" si="393"/>
        <v>1.5582222778787748E-2</v>
      </c>
      <c r="CV290" s="19">
        <f t="shared" si="394"/>
        <v>7.9419014277818511E-3</v>
      </c>
      <c r="CW290" s="19">
        <f t="shared" si="395"/>
        <v>0.14010510896283609</v>
      </c>
      <c r="CX290" s="19">
        <f t="shared" si="396"/>
        <v>0.99999999999999978</v>
      </c>
      <c r="CZ290" s="68">
        <f t="shared" si="397"/>
        <v>2.4859999999999999E-5</v>
      </c>
      <c r="DA290" s="19">
        <f t="shared" si="398"/>
        <v>1.9387039999999995E-5</v>
      </c>
      <c r="DB290" s="19">
        <f t="shared" si="399"/>
        <v>3.5539999999999995E-5</v>
      </c>
      <c r="DC290" s="19">
        <f t="shared" si="400"/>
        <v>4.0924640000000001E-5</v>
      </c>
      <c r="DD290" s="19">
        <f t="shared" si="401"/>
        <v>1.3186319999999997E-5</v>
      </c>
      <c r="DE290" s="19">
        <f t="shared" si="402"/>
        <v>1.3186319999999997E-5</v>
      </c>
      <c r="DF290" s="19">
        <f t="shared" si="403"/>
        <v>1.2249919999999999E-5</v>
      </c>
      <c r="DG290" s="19">
        <f t="shared" si="404"/>
        <v>1.6901039999999999E-5</v>
      </c>
      <c r="DH290" s="19">
        <f t="shared" si="405"/>
        <v>2.5831279999999996E-5</v>
      </c>
      <c r="DI290" s="19">
        <f t="shared" si="406"/>
        <v>3.8293679999999994E-5</v>
      </c>
      <c r="DJ290" s="19">
        <f t="shared" si="407"/>
        <v>0</v>
      </c>
      <c r="DK290" s="19">
        <f t="shared" si="408"/>
        <v>2.2136159999999997E-5</v>
      </c>
      <c r="DM290" s="68">
        <f t="shared" si="409"/>
        <v>896.76732578239375</v>
      </c>
      <c r="DN290" s="19">
        <f t="shared" si="410"/>
        <v>154.15108265165998</v>
      </c>
      <c r="DO290" s="19">
        <f t="shared" si="411"/>
        <v>201.88036706819662</v>
      </c>
      <c r="DP290" s="19">
        <f t="shared" si="412"/>
        <v>33.715010385335034</v>
      </c>
      <c r="DQ290" s="19">
        <f t="shared" si="413"/>
        <v>524.07465283464865</v>
      </c>
      <c r="DR290" s="19">
        <f t="shared" si="414"/>
        <v>9.7957879034513748</v>
      </c>
      <c r="DS290" s="19">
        <f t="shared" si="415"/>
        <v>314.42052619437339</v>
      </c>
      <c r="DT290" s="19">
        <f t="shared" si="416"/>
        <v>427.64650456369156</v>
      </c>
      <c r="DU290" s="19">
        <f t="shared" si="417"/>
        <v>63.415961210988215</v>
      </c>
      <c r="DV290" s="19">
        <f t="shared" si="418"/>
        <v>38.331269957909669</v>
      </c>
      <c r="DX290" s="19">
        <f t="shared" si="419"/>
        <v>114.05293707265881</v>
      </c>
      <c r="DZ290" s="68">
        <f t="shared" si="420"/>
        <v>2778.2514256253071</v>
      </c>
      <c r="EA290" s="21">
        <f t="shared" si="421"/>
        <v>2.778251425625307</v>
      </c>
      <c r="EB290" s="92">
        <f t="shared" si="422"/>
        <v>1296</v>
      </c>
    </row>
    <row r="291" spans="1:132" x14ac:dyDescent="0.3">
      <c r="A291" s="19">
        <f>'A. Thermody. result (all suite)'!C247</f>
        <v>1294</v>
      </c>
      <c r="B291" s="19" t="str">
        <f>'A. Thermody. result (all suite)'!A247</f>
        <v>Nephelinite</v>
      </c>
      <c r="C291" s="24">
        <f>'A. Thermody. result (all suite)'!G247</f>
        <v>100</v>
      </c>
      <c r="D291" s="19">
        <f>'A. Thermody. result (all suite)'!D247</f>
        <v>10000</v>
      </c>
      <c r="E291" s="61">
        <f>'A. Thermody. result (all suite)'!I247</f>
        <v>37.97</v>
      </c>
      <c r="F291" s="21">
        <f>'A. Thermody. result (all suite)'!J247</f>
        <v>5.09</v>
      </c>
      <c r="G291" s="21">
        <f>'A. Thermody. result (all suite)'!K247</f>
        <v>12.22</v>
      </c>
      <c r="H291" s="21">
        <f>'A. Thermody. result (all suite)'!L247</f>
        <v>2.35</v>
      </c>
      <c r="I291" s="21">
        <f>'A. Thermody. result (all suite)'!M247</f>
        <v>11.77</v>
      </c>
      <c r="J291" s="21">
        <f>'A. Thermody. result (all suite)'!N247</f>
        <v>0.22</v>
      </c>
      <c r="K291" s="21">
        <f>'A. Thermody. result (all suite)'!O247</f>
        <v>6.56</v>
      </c>
      <c r="L291" s="21">
        <f>'A. Thermody. result (all suite)'!P247</f>
        <v>12.31</v>
      </c>
      <c r="M291" s="21">
        <f>'A. Thermody. result (all suite)'!Q247</f>
        <v>2.79</v>
      </c>
      <c r="N291" s="21">
        <f>'A. Thermody. result (all suite)'!R247</f>
        <v>2.5</v>
      </c>
      <c r="O291" s="21">
        <f>'A. Thermody. result (all suite)'!S247</f>
        <v>1.92</v>
      </c>
      <c r="P291" s="21">
        <f>'A. Thermody. result (all suite)'!T247</f>
        <v>4.3</v>
      </c>
      <c r="Q291" s="21">
        <f t="shared" si="340"/>
        <v>100.00000000000001</v>
      </c>
      <c r="S291" s="19">
        <f t="shared" si="341"/>
        <v>1567</v>
      </c>
      <c r="T291" s="19">
        <f t="shared" si="342"/>
        <v>1</v>
      </c>
      <c r="V291" s="61">
        <f t="shared" si="343"/>
        <v>36.337290000000003</v>
      </c>
      <c r="W291" s="21">
        <f t="shared" si="344"/>
        <v>4.87113</v>
      </c>
      <c r="X291" s="21">
        <f t="shared" si="345"/>
        <v>11.69454</v>
      </c>
      <c r="Y291" s="21">
        <f t="shared" si="346"/>
        <v>2.2489500000000002</v>
      </c>
      <c r="Z291" s="21">
        <f t="shared" si="347"/>
        <v>11.26389</v>
      </c>
      <c r="AA291" s="21">
        <f t="shared" si="348"/>
        <v>0.21054000000000003</v>
      </c>
      <c r="AB291" s="21">
        <f t="shared" si="349"/>
        <v>6.2779199999999991</v>
      </c>
      <c r="AC291" s="21">
        <f t="shared" si="350"/>
        <v>11.780670000000001</v>
      </c>
      <c r="AD291" s="21">
        <f t="shared" si="351"/>
        <v>2.6700300000000001</v>
      </c>
      <c r="AE291" s="21">
        <f t="shared" si="352"/>
        <v>2.3925000000000001</v>
      </c>
      <c r="AF291" s="21">
        <f t="shared" si="353"/>
        <v>1.83744</v>
      </c>
      <c r="AG291" s="21">
        <f t="shared" si="354"/>
        <v>91.58489999999999</v>
      </c>
      <c r="AH291" s="21"/>
      <c r="AI291" s="61">
        <f t="shared" si="355"/>
        <v>39.676071055381406</v>
      </c>
      <c r="AJ291" s="21">
        <f t="shared" si="356"/>
        <v>5.3187042842215257</v>
      </c>
      <c r="AK291" s="21">
        <f t="shared" si="357"/>
        <v>12.769070010449322</v>
      </c>
      <c r="AL291" s="21">
        <f t="shared" si="358"/>
        <v>2.4555903866248698</v>
      </c>
      <c r="AM291" s="21">
        <f t="shared" si="359"/>
        <v>12.298850574712644</v>
      </c>
      <c r="AN291" s="21">
        <f t="shared" si="360"/>
        <v>0.22988505747126442</v>
      </c>
      <c r="AO291" s="21">
        <f t="shared" si="361"/>
        <v>6.8547544409613375</v>
      </c>
      <c r="AP291" s="21">
        <f t="shared" si="362"/>
        <v>12.863113897596657</v>
      </c>
      <c r="AQ291" s="21">
        <f t="shared" si="363"/>
        <v>2.9153605015673985</v>
      </c>
      <c r="AR291" s="21">
        <f t="shared" si="364"/>
        <v>2.6123301985370952</v>
      </c>
      <c r="AS291" s="21">
        <f t="shared" si="365"/>
        <v>2.0062695924764893</v>
      </c>
      <c r="AT291" s="21">
        <f t="shared" si="366"/>
        <v>100</v>
      </c>
      <c r="AU291" s="21"/>
      <c r="AV291" s="21">
        <f>AR291*'[1]diagram lines'!$G$39</f>
        <v>2.1685113822166313</v>
      </c>
      <c r="AW291" s="21">
        <f>AK291*'[1]diagram lines'!$G$40</f>
        <v>6.7582394472723344</v>
      </c>
      <c r="AX291" s="21">
        <f>AQ291*'[1]diagram lines'!$G$38</f>
        <v>2.1627666321727812</v>
      </c>
      <c r="AY291" s="21">
        <f>AP291*'[1]diagram lines'!$G$41</f>
        <v>9.1927225176155289</v>
      </c>
      <c r="AZ291" s="21">
        <f t="shared" si="367"/>
        <v>5.5276907001044933</v>
      </c>
      <c r="BA291" s="21">
        <f t="shared" si="368"/>
        <v>0.49972191521870796</v>
      </c>
      <c r="BB291" s="21">
        <f t="shared" si="369"/>
        <v>1.5603337917400009</v>
      </c>
      <c r="BC291" s="86">
        <f t="shared" si="370"/>
        <v>0.64088851071080977</v>
      </c>
      <c r="BX291" s="61">
        <f t="shared" si="371"/>
        <v>0.63199067909454065</v>
      </c>
      <c r="BY291" s="21">
        <f t="shared" si="372"/>
        <v>6.3720580871306956E-2</v>
      </c>
      <c r="BZ291" s="21">
        <f t="shared" si="373"/>
        <v>0.11985092193016871</v>
      </c>
      <c r="CA291" s="21">
        <f t="shared" si="374"/>
        <v>1.471601227378045E-2</v>
      </c>
      <c r="CB291" s="21">
        <f t="shared" si="375"/>
        <v>0.16381350034794712</v>
      </c>
      <c r="CC291" s="21">
        <f t="shared" si="376"/>
        <v>3.1012122920778123E-3</v>
      </c>
      <c r="CD291" s="21">
        <f t="shared" si="377"/>
        <v>0.16277915632754342</v>
      </c>
      <c r="CE291" s="21">
        <f t="shared" si="378"/>
        <v>0.21950784593437947</v>
      </c>
      <c r="CF291" s="21">
        <f t="shared" si="379"/>
        <v>4.5007259235360544E-2</v>
      </c>
      <c r="CG291" s="21">
        <f t="shared" si="380"/>
        <v>2.6539278131634817E-2</v>
      </c>
      <c r="CH291" s="21">
        <f t="shared" si="381"/>
        <v>1.3526461139604352E-2</v>
      </c>
      <c r="CI291" s="21">
        <f t="shared" si="382"/>
        <v>0.2386237513873474</v>
      </c>
      <c r="CJ291" s="21">
        <f t="shared" si="383"/>
        <v>1.703176658965692</v>
      </c>
      <c r="CL291" s="68">
        <f t="shared" si="384"/>
        <v>0.37106584086135669</v>
      </c>
      <c r="CM291" s="19">
        <f t="shared" si="385"/>
        <v>3.7412784244003967E-2</v>
      </c>
      <c r="CN291" s="19">
        <f t="shared" si="386"/>
        <v>7.0369049093798625E-2</v>
      </c>
      <c r="CO291" s="19">
        <f t="shared" si="387"/>
        <v>8.6403322851530944E-3</v>
      </c>
      <c r="CP291" s="19">
        <f t="shared" si="388"/>
        <v>9.6181156244489668E-2</v>
      </c>
      <c r="CQ291" s="19">
        <f t="shared" si="389"/>
        <v>1.8208400612776843E-3</v>
      </c>
      <c r="CR291" s="19">
        <f t="shared" si="390"/>
        <v>9.5573853405433715E-2</v>
      </c>
      <c r="CS291" s="19">
        <f t="shared" si="391"/>
        <v>0.12888143151731693</v>
      </c>
      <c r="CT291" s="19">
        <f t="shared" si="392"/>
        <v>2.6425479117763759E-2</v>
      </c>
      <c r="CU291" s="19">
        <f t="shared" si="393"/>
        <v>1.5582222778787748E-2</v>
      </c>
      <c r="CV291" s="19">
        <f t="shared" si="394"/>
        <v>7.9419014277818511E-3</v>
      </c>
      <c r="CW291" s="19">
        <f t="shared" si="395"/>
        <v>0.14010510896283609</v>
      </c>
      <c r="CX291" s="19">
        <f t="shared" si="396"/>
        <v>0.99999999999999978</v>
      </c>
      <c r="CZ291" s="68">
        <f t="shared" si="397"/>
        <v>2.4859999999999999E-5</v>
      </c>
      <c r="DA291" s="19">
        <f t="shared" si="398"/>
        <v>1.9372559999999995E-5</v>
      </c>
      <c r="DB291" s="19">
        <f t="shared" si="399"/>
        <v>3.5539999999999995E-5</v>
      </c>
      <c r="DC291" s="19">
        <f t="shared" si="400"/>
        <v>4.0906459999999996E-5</v>
      </c>
      <c r="DD291" s="19">
        <f t="shared" si="401"/>
        <v>1.3180479999999997E-5</v>
      </c>
      <c r="DE291" s="19">
        <f t="shared" si="402"/>
        <v>1.3180479999999997E-5</v>
      </c>
      <c r="DF291" s="19">
        <f t="shared" si="403"/>
        <v>1.2243379999999999E-5</v>
      </c>
      <c r="DG291" s="19">
        <f t="shared" si="404"/>
        <v>1.6893559999999998E-5</v>
      </c>
      <c r="DH291" s="19">
        <f t="shared" si="405"/>
        <v>2.5815919999999996E-5</v>
      </c>
      <c r="DI291" s="19">
        <f t="shared" si="406"/>
        <v>3.8269519999999991E-5</v>
      </c>
      <c r="DJ291" s="19">
        <f t="shared" si="407"/>
        <v>0</v>
      </c>
      <c r="DK291" s="19">
        <f t="shared" si="408"/>
        <v>2.2117239999999998E-5</v>
      </c>
      <c r="DM291" s="68">
        <f t="shared" si="409"/>
        <v>896.76732578239375</v>
      </c>
      <c r="DN291" s="19">
        <f t="shared" si="410"/>
        <v>154.26630271946701</v>
      </c>
      <c r="DO291" s="19">
        <f t="shared" si="411"/>
        <v>201.88036706819662</v>
      </c>
      <c r="DP291" s="19">
        <f t="shared" si="412"/>
        <v>33.729994299582451</v>
      </c>
      <c r="DQ291" s="19">
        <f t="shared" si="413"/>
        <v>524.30685955037939</v>
      </c>
      <c r="DR291" s="19">
        <f t="shared" si="414"/>
        <v>9.8001282158949401</v>
      </c>
      <c r="DS291" s="19">
        <f t="shared" si="415"/>
        <v>314.58847901796548</v>
      </c>
      <c r="DT291" s="19">
        <f t="shared" si="416"/>
        <v>427.83585457956372</v>
      </c>
      <c r="DU291" s="19">
        <f t="shared" si="417"/>
        <v>63.453692547473636</v>
      </c>
      <c r="DV291" s="19">
        <f t="shared" si="418"/>
        <v>38.355468941387457</v>
      </c>
      <c r="DX291" s="19">
        <f t="shared" si="419"/>
        <v>114.15050266264265</v>
      </c>
      <c r="DZ291" s="68">
        <f t="shared" si="420"/>
        <v>2779.1349753849468</v>
      </c>
      <c r="EA291" s="21">
        <f t="shared" si="421"/>
        <v>2.7791349753849466</v>
      </c>
      <c r="EB291" s="92">
        <f t="shared" si="422"/>
        <v>1294</v>
      </c>
    </row>
    <row r="292" spans="1:132" x14ac:dyDescent="0.3">
      <c r="A292" s="19">
        <f>'A. Thermody. result (all suite)'!C248</f>
        <v>1292</v>
      </c>
      <c r="B292" s="19" t="str">
        <f>'A. Thermody. result (all suite)'!A248</f>
        <v>Nephelinite</v>
      </c>
      <c r="C292" s="24">
        <f>'A. Thermody. result (all suite)'!G248</f>
        <v>100</v>
      </c>
      <c r="D292" s="19">
        <f>'A. Thermody. result (all suite)'!D248</f>
        <v>10000</v>
      </c>
      <c r="E292" s="61">
        <f>'A. Thermody. result (all suite)'!I248</f>
        <v>37.97</v>
      </c>
      <c r="F292" s="21">
        <f>'A. Thermody. result (all suite)'!J248</f>
        <v>5.09</v>
      </c>
      <c r="G292" s="21">
        <f>'A. Thermody. result (all suite)'!K248</f>
        <v>12.22</v>
      </c>
      <c r="H292" s="21">
        <f>'A. Thermody. result (all suite)'!L248</f>
        <v>2.35</v>
      </c>
      <c r="I292" s="21">
        <f>'A. Thermody. result (all suite)'!M248</f>
        <v>11.77</v>
      </c>
      <c r="J292" s="21">
        <f>'A. Thermody. result (all suite)'!N248</f>
        <v>0.22</v>
      </c>
      <c r="K292" s="21">
        <f>'A. Thermody. result (all suite)'!O248</f>
        <v>6.56</v>
      </c>
      <c r="L292" s="21">
        <f>'A. Thermody. result (all suite)'!P248</f>
        <v>12.31</v>
      </c>
      <c r="M292" s="21">
        <f>'A. Thermody. result (all suite)'!Q248</f>
        <v>2.79</v>
      </c>
      <c r="N292" s="21">
        <f>'A. Thermody. result (all suite)'!R248</f>
        <v>2.5</v>
      </c>
      <c r="O292" s="21">
        <f>'A. Thermody. result (all suite)'!S248</f>
        <v>1.92</v>
      </c>
      <c r="P292" s="21">
        <f>'A. Thermody. result (all suite)'!T248</f>
        <v>4.3</v>
      </c>
      <c r="Q292" s="21">
        <f t="shared" si="340"/>
        <v>100.00000000000001</v>
      </c>
      <c r="S292" s="19">
        <f t="shared" si="341"/>
        <v>1565</v>
      </c>
      <c r="T292" s="19">
        <f t="shared" si="342"/>
        <v>1</v>
      </c>
      <c r="V292" s="61">
        <f t="shared" si="343"/>
        <v>36.337290000000003</v>
      </c>
      <c r="W292" s="21">
        <f t="shared" si="344"/>
        <v>4.87113</v>
      </c>
      <c r="X292" s="21">
        <f t="shared" si="345"/>
        <v>11.69454</v>
      </c>
      <c r="Y292" s="21">
        <f t="shared" si="346"/>
        <v>2.2489500000000002</v>
      </c>
      <c r="Z292" s="21">
        <f t="shared" si="347"/>
        <v>11.26389</v>
      </c>
      <c r="AA292" s="21">
        <f t="shared" si="348"/>
        <v>0.21054000000000003</v>
      </c>
      <c r="AB292" s="21">
        <f t="shared" si="349"/>
        <v>6.2779199999999991</v>
      </c>
      <c r="AC292" s="21">
        <f t="shared" si="350"/>
        <v>11.780670000000001</v>
      </c>
      <c r="AD292" s="21">
        <f t="shared" si="351"/>
        <v>2.6700300000000001</v>
      </c>
      <c r="AE292" s="21">
        <f t="shared" si="352"/>
        <v>2.3925000000000001</v>
      </c>
      <c r="AF292" s="21">
        <f t="shared" si="353"/>
        <v>1.83744</v>
      </c>
      <c r="AG292" s="21">
        <f t="shared" si="354"/>
        <v>91.58489999999999</v>
      </c>
      <c r="AH292" s="21"/>
      <c r="AI292" s="61">
        <f t="shared" si="355"/>
        <v>39.676071055381406</v>
      </c>
      <c r="AJ292" s="21">
        <f t="shared" si="356"/>
        <v>5.3187042842215257</v>
      </c>
      <c r="AK292" s="21">
        <f t="shared" si="357"/>
        <v>12.769070010449322</v>
      </c>
      <c r="AL292" s="21">
        <f t="shared" si="358"/>
        <v>2.4555903866248698</v>
      </c>
      <c r="AM292" s="21">
        <f t="shared" si="359"/>
        <v>12.298850574712644</v>
      </c>
      <c r="AN292" s="21">
        <f t="shared" si="360"/>
        <v>0.22988505747126442</v>
      </c>
      <c r="AO292" s="21">
        <f t="shared" si="361"/>
        <v>6.8547544409613375</v>
      </c>
      <c r="AP292" s="21">
        <f t="shared" si="362"/>
        <v>12.863113897596657</v>
      </c>
      <c r="AQ292" s="21">
        <f t="shared" si="363"/>
        <v>2.9153605015673985</v>
      </c>
      <c r="AR292" s="21">
        <f t="shared" si="364"/>
        <v>2.6123301985370952</v>
      </c>
      <c r="AS292" s="21">
        <f t="shared" si="365"/>
        <v>2.0062695924764893</v>
      </c>
      <c r="AT292" s="21">
        <f t="shared" si="366"/>
        <v>100</v>
      </c>
      <c r="AU292" s="21"/>
      <c r="AV292" s="21">
        <f>AR292*'[1]diagram lines'!$G$39</f>
        <v>2.1685113822166313</v>
      </c>
      <c r="AW292" s="21">
        <f>AK292*'[1]diagram lines'!$G$40</f>
        <v>6.7582394472723344</v>
      </c>
      <c r="AX292" s="21">
        <f>AQ292*'[1]diagram lines'!$G$38</f>
        <v>2.1627666321727812</v>
      </c>
      <c r="AY292" s="21">
        <f>AP292*'[1]diagram lines'!$G$41</f>
        <v>9.1927225176155289</v>
      </c>
      <c r="AZ292" s="21">
        <f t="shared" si="367"/>
        <v>5.5276907001044933</v>
      </c>
      <c r="BA292" s="21">
        <f t="shared" si="368"/>
        <v>0.49972191521870796</v>
      </c>
      <c r="BB292" s="21">
        <f t="shared" si="369"/>
        <v>1.5603337917400009</v>
      </c>
      <c r="BC292" s="86">
        <f t="shared" si="370"/>
        <v>0.64088851071080977</v>
      </c>
      <c r="BX292" s="61">
        <f t="shared" si="371"/>
        <v>0.63199067909454065</v>
      </c>
      <c r="BY292" s="21">
        <f t="shared" si="372"/>
        <v>6.3720580871306956E-2</v>
      </c>
      <c r="BZ292" s="21">
        <f t="shared" si="373"/>
        <v>0.11985092193016871</v>
      </c>
      <c r="CA292" s="21">
        <f t="shared" si="374"/>
        <v>1.471601227378045E-2</v>
      </c>
      <c r="CB292" s="21">
        <f t="shared" si="375"/>
        <v>0.16381350034794712</v>
      </c>
      <c r="CC292" s="21">
        <f t="shared" si="376"/>
        <v>3.1012122920778123E-3</v>
      </c>
      <c r="CD292" s="21">
        <f t="shared" si="377"/>
        <v>0.16277915632754342</v>
      </c>
      <c r="CE292" s="21">
        <f t="shared" si="378"/>
        <v>0.21950784593437947</v>
      </c>
      <c r="CF292" s="21">
        <f t="shared" si="379"/>
        <v>4.5007259235360544E-2</v>
      </c>
      <c r="CG292" s="21">
        <f t="shared" si="380"/>
        <v>2.6539278131634817E-2</v>
      </c>
      <c r="CH292" s="21">
        <f t="shared" si="381"/>
        <v>1.3526461139604352E-2</v>
      </c>
      <c r="CI292" s="21">
        <f t="shared" si="382"/>
        <v>0.2386237513873474</v>
      </c>
      <c r="CJ292" s="21">
        <f t="shared" si="383"/>
        <v>1.703176658965692</v>
      </c>
      <c r="CL292" s="68">
        <f t="shared" si="384"/>
        <v>0.37106584086135669</v>
      </c>
      <c r="CM292" s="19">
        <f t="shared" si="385"/>
        <v>3.7412784244003967E-2</v>
      </c>
      <c r="CN292" s="19">
        <f t="shared" si="386"/>
        <v>7.0369049093798625E-2</v>
      </c>
      <c r="CO292" s="19">
        <f t="shared" si="387"/>
        <v>8.6403322851530944E-3</v>
      </c>
      <c r="CP292" s="19">
        <f t="shared" si="388"/>
        <v>9.6181156244489668E-2</v>
      </c>
      <c r="CQ292" s="19">
        <f t="shared" si="389"/>
        <v>1.8208400612776843E-3</v>
      </c>
      <c r="CR292" s="19">
        <f t="shared" si="390"/>
        <v>9.5573853405433715E-2</v>
      </c>
      <c r="CS292" s="19">
        <f t="shared" si="391"/>
        <v>0.12888143151731693</v>
      </c>
      <c r="CT292" s="19">
        <f t="shared" si="392"/>
        <v>2.6425479117763759E-2</v>
      </c>
      <c r="CU292" s="19">
        <f t="shared" si="393"/>
        <v>1.5582222778787748E-2</v>
      </c>
      <c r="CV292" s="19">
        <f t="shared" si="394"/>
        <v>7.9419014277818511E-3</v>
      </c>
      <c r="CW292" s="19">
        <f t="shared" si="395"/>
        <v>0.14010510896283609</v>
      </c>
      <c r="CX292" s="19">
        <f t="shared" si="396"/>
        <v>0.99999999999999978</v>
      </c>
      <c r="CZ292" s="68">
        <f t="shared" si="397"/>
        <v>2.4859999999999999E-5</v>
      </c>
      <c r="DA292" s="19">
        <f t="shared" si="398"/>
        <v>1.9358079999999995E-5</v>
      </c>
      <c r="DB292" s="19">
        <f t="shared" si="399"/>
        <v>3.5539999999999995E-5</v>
      </c>
      <c r="DC292" s="19">
        <f t="shared" si="400"/>
        <v>4.0888279999999998E-5</v>
      </c>
      <c r="DD292" s="19">
        <f t="shared" si="401"/>
        <v>1.3174639999999999E-5</v>
      </c>
      <c r="DE292" s="19">
        <f t="shared" si="402"/>
        <v>1.3174639999999999E-5</v>
      </c>
      <c r="DF292" s="19">
        <f t="shared" si="403"/>
        <v>1.2236839999999999E-5</v>
      </c>
      <c r="DG292" s="19">
        <f t="shared" si="404"/>
        <v>1.6886079999999999E-5</v>
      </c>
      <c r="DH292" s="19">
        <f t="shared" si="405"/>
        <v>2.5800559999999999E-5</v>
      </c>
      <c r="DI292" s="19">
        <f t="shared" si="406"/>
        <v>3.8245359999999995E-5</v>
      </c>
      <c r="DJ292" s="19">
        <f t="shared" si="407"/>
        <v>0</v>
      </c>
      <c r="DK292" s="19">
        <f t="shared" si="408"/>
        <v>2.209832E-5</v>
      </c>
      <c r="DM292" s="68">
        <f t="shared" si="409"/>
        <v>896.76732578239375</v>
      </c>
      <c r="DN292" s="19">
        <f t="shared" si="410"/>
        <v>154.3816951583544</v>
      </c>
      <c r="DO292" s="19">
        <f t="shared" si="411"/>
        <v>201.88036706819662</v>
      </c>
      <c r="DP292" s="19">
        <f t="shared" si="412"/>
        <v>33.744991538311169</v>
      </c>
      <c r="DQ292" s="19">
        <f t="shared" si="413"/>
        <v>524.53927212937754</v>
      </c>
      <c r="DR292" s="19">
        <f t="shared" si="414"/>
        <v>9.8044723762500468</v>
      </c>
      <c r="DS292" s="19">
        <f t="shared" si="415"/>
        <v>314.75661136690348</v>
      </c>
      <c r="DT292" s="19">
        <f t="shared" si="416"/>
        <v>428.02537234758648</v>
      </c>
      <c r="DU292" s="19">
        <f t="shared" si="417"/>
        <v>63.49146880959853</v>
      </c>
      <c r="DV292" s="19">
        <f t="shared" si="418"/>
        <v>38.379698498374864</v>
      </c>
      <c r="DX292" s="19">
        <f t="shared" si="419"/>
        <v>114.24823531880735</v>
      </c>
      <c r="DZ292" s="68">
        <f t="shared" si="420"/>
        <v>2780.0195103941546</v>
      </c>
      <c r="EA292" s="21">
        <f t="shared" si="421"/>
        <v>2.7800195103941547</v>
      </c>
      <c r="EB292" s="92">
        <f t="shared" si="422"/>
        <v>1292</v>
      </c>
    </row>
    <row r="293" spans="1:132" x14ac:dyDescent="0.3">
      <c r="A293" s="19">
        <f>'A. Thermody. result (all suite)'!C249</f>
        <v>1290</v>
      </c>
      <c r="B293" s="19" t="str">
        <f>'A. Thermody. result (all suite)'!A249</f>
        <v>Nephelinite</v>
      </c>
      <c r="C293" s="24">
        <f>'A. Thermody. result (all suite)'!G249</f>
        <v>100</v>
      </c>
      <c r="D293" s="19">
        <f>'A. Thermody. result (all suite)'!D249</f>
        <v>10000</v>
      </c>
      <c r="E293" s="61">
        <f>'A. Thermody. result (all suite)'!I249</f>
        <v>37.97</v>
      </c>
      <c r="F293" s="21">
        <f>'A. Thermody. result (all suite)'!J249</f>
        <v>5.09</v>
      </c>
      <c r="G293" s="21">
        <f>'A. Thermody. result (all suite)'!K249</f>
        <v>12.22</v>
      </c>
      <c r="H293" s="21">
        <f>'A. Thermody. result (all suite)'!L249</f>
        <v>2.35</v>
      </c>
      <c r="I293" s="21">
        <f>'A. Thermody. result (all suite)'!M249</f>
        <v>11.77</v>
      </c>
      <c r="J293" s="21">
        <f>'A. Thermody. result (all suite)'!N249</f>
        <v>0.22</v>
      </c>
      <c r="K293" s="21">
        <f>'A. Thermody. result (all suite)'!O249</f>
        <v>6.56</v>
      </c>
      <c r="L293" s="21">
        <f>'A. Thermody. result (all suite)'!P249</f>
        <v>12.31</v>
      </c>
      <c r="M293" s="21">
        <f>'A. Thermody. result (all suite)'!Q249</f>
        <v>2.79</v>
      </c>
      <c r="N293" s="21">
        <f>'A. Thermody. result (all suite)'!R249</f>
        <v>2.5</v>
      </c>
      <c r="O293" s="21">
        <f>'A. Thermody. result (all suite)'!S249</f>
        <v>1.92</v>
      </c>
      <c r="P293" s="21">
        <f>'A. Thermody. result (all suite)'!T249</f>
        <v>4.3</v>
      </c>
      <c r="Q293" s="21">
        <f t="shared" si="340"/>
        <v>100.00000000000001</v>
      </c>
      <c r="S293" s="19">
        <f t="shared" si="341"/>
        <v>1563</v>
      </c>
      <c r="T293" s="19">
        <f t="shared" si="342"/>
        <v>1</v>
      </c>
      <c r="V293" s="61">
        <f t="shared" si="343"/>
        <v>36.337290000000003</v>
      </c>
      <c r="W293" s="21">
        <f t="shared" si="344"/>
        <v>4.87113</v>
      </c>
      <c r="X293" s="21">
        <f t="shared" si="345"/>
        <v>11.69454</v>
      </c>
      <c r="Y293" s="21">
        <f t="shared" si="346"/>
        <v>2.2489500000000002</v>
      </c>
      <c r="Z293" s="21">
        <f t="shared" si="347"/>
        <v>11.26389</v>
      </c>
      <c r="AA293" s="21">
        <f t="shared" si="348"/>
        <v>0.21054000000000003</v>
      </c>
      <c r="AB293" s="21">
        <f t="shared" si="349"/>
        <v>6.2779199999999991</v>
      </c>
      <c r="AC293" s="21">
        <f t="shared" si="350"/>
        <v>11.780670000000001</v>
      </c>
      <c r="AD293" s="21">
        <f t="shared" si="351"/>
        <v>2.6700300000000001</v>
      </c>
      <c r="AE293" s="21">
        <f t="shared" si="352"/>
        <v>2.3925000000000001</v>
      </c>
      <c r="AF293" s="21">
        <f t="shared" si="353"/>
        <v>1.83744</v>
      </c>
      <c r="AG293" s="21">
        <f t="shared" si="354"/>
        <v>91.58489999999999</v>
      </c>
      <c r="AH293" s="21"/>
      <c r="AI293" s="61">
        <f t="shared" si="355"/>
        <v>39.676071055381406</v>
      </c>
      <c r="AJ293" s="21">
        <f t="shared" si="356"/>
        <v>5.3187042842215257</v>
      </c>
      <c r="AK293" s="21">
        <f t="shared" si="357"/>
        <v>12.769070010449322</v>
      </c>
      <c r="AL293" s="21">
        <f t="shared" si="358"/>
        <v>2.4555903866248698</v>
      </c>
      <c r="AM293" s="21">
        <f t="shared" si="359"/>
        <v>12.298850574712644</v>
      </c>
      <c r="AN293" s="21">
        <f t="shared" si="360"/>
        <v>0.22988505747126442</v>
      </c>
      <c r="AO293" s="21">
        <f t="shared" si="361"/>
        <v>6.8547544409613375</v>
      </c>
      <c r="AP293" s="21">
        <f t="shared" si="362"/>
        <v>12.863113897596657</v>
      </c>
      <c r="AQ293" s="21">
        <f t="shared" si="363"/>
        <v>2.9153605015673985</v>
      </c>
      <c r="AR293" s="21">
        <f t="shared" si="364"/>
        <v>2.6123301985370952</v>
      </c>
      <c r="AS293" s="21">
        <f t="shared" si="365"/>
        <v>2.0062695924764893</v>
      </c>
      <c r="AT293" s="21">
        <f t="shared" si="366"/>
        <v>100</v>
      </c>
      <c r="AU293" s="21"/>
      <c r="AV293" s="21">
        <f>AR293*'[1]diagram lines'!$G$39</f>
        <v>2.1685113822166313</v>
      </c>
      <c r="AW293" s="21">
        <f>AK293*'[1]diagram lines'!$G$40</f>
        <v>6.7582394472723344</v>
      </c>
      <c r="AX293" s="21">
        <f>AQ293*'[1]diagram lines'!$G$38</f>
        <v>2.1627666321727812</v>
      </c>
      <c r="AY293" s="21">
        <f>AP293*'[1]diagram lines'!$G$41</f>
        <v>9.1927225176155289</v>
      </c>
      <c r="AZ293" s="21">
        <f t="shared" si="367"/>
        <v>5.5276907001044933</v>
      </c>
      <c r="BA293" s="21">
        <f t="shared" si="368"/>
        <v>0.49972191521870796</v>
      </c>
      <c r="BB293" s="21">
        <f t="shared" si="369"/>
        <v>1.5603337917400009</v>
      </c>
      <c r="BC293" s="86">
        <f t="shared" si="370"/>
        <v>0.64088851071080977</v>
      </c>
      <c r="BX293" s="61">
        <f t="shared" si="371"/>
        <v>0.63199067909454065</v>
      </c>
      <c r="BY293" s="21">
        <f t="shared" si="372"/>
        <v>6.3720580871306956E-2</v>
      </c>
      <c r="BZ293" s="21">
        <f t="shared" si="373"/>
        <v>0.11985092193016871</v>
      </c>
      <c r="CA293" s="21">
        <f t="shared" si="374"/>
        <v>1.471601227378045E-2</v>
      </c>
      <c r="CB293" s="21">
        <f t="shared" si="375"/>
        <v>0.16381350034794712</v>
      </c>
      <c r="CC293" s="21">
        <f t="shared" si="376"/>
        <v>3.1012122920778123E-3</v>
      </c>
      <c r="CD293" s="21">
        <f t="shared" si="377"/>
        <v>0.16277915632754342</v>
      </c>
      <c r="CE293" s="21">
        <f t="shared" si="378"/>
        <v>0.21950784593437947</v>
      </c>
      <c r="CF293" s="21">
        <f t="shared" si="379"/>
        <v>4.5007259235360544E-2</v>
      </c>
      <c r="CG293" s="21">
        <f t="shared" si="380"/>
        <v>2.6539278131634817E-2</v>
      </c>
      <c r="CH293" s="21">
        <f t="shared" si="381"/>
        <v>1.3526461139604352E-2</v>
      </c>
      <c r="CI293" s="21">
        <f t="shared" si="382"/>
        <v>0.2386237513873474</v>
      </c>
      <c r="CJ293" s="21">
        <f t="shared" si="383"/>
        <v>1.703176658965692</v>
      </c>
      <c r="CL293" s="68">
        <f t="shared" si="384"/>
        <v>0.37106584086135669</v>
      </c>
      <c r="CM293" s="19">
        <f t="shared" si="385"/>
        <v>3.7412784244003967E-2</v>
      </c>
      <c r="CN293" s="19">
        <f t="shared" si="386"/>
        <v>7.0369049093798625E-2</v>
      </c>
      <c r="CO293" s="19">
        <f t="shared" si="387"/>
        <v>8.6403322851530944E-3</v>
      </c>
      <c r="CP293" s="19">
        <f t="shared" si="388"/>
        <v>9.6181156244489668E-2</v>
      </c>
      <c r="CQ293" s="19">
        <f t="shared" si="389"/>
        <v>1.8208400612776843E-3</v>
      </c>
      <c r="CR293" s="19">
        <f t="shared" si="390"/>
        <v>9.5573853405433715E-2</v>
      </c>
      <c r="CS293" s="19">
        <f t="shared" si="391"/>
        <v>0.12888143151731693</v>
      </c>
      <c r="CT293" s="19">
        <f t="shared" si="392"/>
        <v>2.6425479117763759E-2</v>
      </c>
      <c r="CU293" s="19">
        <f t="shared" si="393"/>
        <v>1.5582222778787748E-2</v>
      </c>
      <c r="CV293" s="19">
        <f t="shared" si="394"/>
        <v>7.9419014277818511E-3</v>
      </c>
      <c r="CW293" s="19">
        <f t="shared" si="395"/>
        <v>0.14010510896283609</v>
      </c>
      <c r="CX293" s="19">
        <f t="shared" si="396"/>
        <v>0.99999999999999978</v>
      </c>
      <c r="CZ293" s="68">
        <f t="shared" si="397"/>
        <v>2.4859999999999999E-5</v>
      </c>
      <c r="DA293" s="19">
        <f t="shared" si="398"/>
        <v>1.9343599999999996E-5</v>
      </c>
      <c r="DB293" s="19">
        <f t="shared" si="399"/>
        <v>3.5539999999999995E-5</v>
      </c>
      <c r="DC293" s="19">
        <f t="shared" si="400"/>
        <v>4.08701E-5</v>
      </c>
      <c r="DD293" s="19">
        <f t="shared" si="401"/>
        <v>1.3168799999999998E-5</v>
      </c>
      <c r="DE293" s="19">
        <f t="shared" si="402"/>
        <v>1.3168799999999998E-5</v>
      </c>
      <c r="DF293" s="19">
        <f t="shared" si="403"/>
        <v>1.22303E-5</v>
      </c>
      <c r="DG293" s="19">
        <f t="shared" si="404"/>
        <v>1.6878599999999998E-5</v>
      </c>
      <c r="DH293" s="19">
        <f t="shared" si="405"/>
        <v>2.5785199999999998E-5</v>
      </c>
      <c r="DI293" s="19">
        <f t="shared" si="406"/>
        <v>3.8221199999999992E-5</v>
      </c>
      <c r="DJ293" s="19">
        <f t="shared" si="407"/>
        <v>0</v>
      </c>
      <c r="DK293" s="19">
        <f t="shared" si="408"/>
        <v>2.2079399999999997E-5</v>
      </c>
      <c r="DM293" s="68">
        <f t="shared" si="409"/>
        <v>896.76732578239375</v>
      </c>
      <c r="DN293" s="19">
        <f t="shared" si="410"/>
        <v>154.49726035541664</v>
      </c>
      <c r="DO293" s="19">
        <f t="shared" si="411"/>
        <v>201.88036706819662</v>
      </c>
      <c r="DP293" s="19">
        <f t="shared" si="412"/>
        <v>33.760002119302314</v>
      </c>
      <c r="DQ293" s="19">
        <f t="shared" si="413"/>
        <v>524.77189084552754</v>
      </c>
      <c r="DR293" s="19">
        <f t="shared" si="414"/>
        <v>9.8088203896360291</v>
      </c>
      <c r="DS293" s="19">
        <f t="shared" si="415"/>
        <v>314.9249235291839</v>
      </c>
      <c r="DT293" s="19">
        <f t="shared" si="416"/>
        <v>428.21505809078565</v>
      </c>
      <c r="DU293" s="19">
        <f t="shared" si="417"/>
        <v>63.529290077648241</v>
      </c>
      <c r="DV293" s="19">
        <f t="shared" si="418"/>
        <v>38.403958686849343</v>
      </c>
      <c r="DX293" s="19">
        <f t="shared" si="419"/>
        <v>114.34613547063357</v>
      </c>
      <c r="DZ293" s="68">
        <f t="shared" si="420"/>
        <v>2780.9050324155737</v>
      </c>
      <c r="EA293" s="21">
        <f t="shared" si="421"/>
        <v>2.7809050324155735</v>
      </c>
      <c r="EB293" s="92">
        <f t="shared" si="422"/>
        <v>1290</v>
      </c>
    </row>
    <row r="294" spans="1:132" x14ac:dyDescent="0.3">
      <c r="A294" s="19">
        <f>'A. Thermody. result (all suite)'!C250</f>
        <v>1288</v>
      </c>
      <c r="B294" s="19" t="str">
        <f>'A. Thermody. result (all suite)'!A250</f>
        <v>Nephelinite</v>
      </c>
      <c r="C294" s="24">
        <f>'A. Thermody. result (all suite)'!G250</f>
        <v>100</v>
      </c>
      <c r="D294" s="19">
        <f>'A. Thermody. result (all suite)'!D250</f>
        <v>10000</v>
      </c>
      <c r="E294" s="61">
        <f>'A. Thermody. result (all suite)'!I250</f>
        <v>37.97</v>
      </c>
      <c r="F294" s="21">
        <f>'A. Thermody. result (all suite)'!J250</f>
        <v>5.09</v>
      </c>
      <c r="G294" s="21">
        <f>'A. Thermody. result (all suite)'!K250</f>
        <v>12.22</v>
      </c>
      <c r="H294" s="21">
        <f>'A. Thermody. result (all suite)'!L250</f>
        <v>2.35</v>
      </c>
      <c r="I294" s="21">
        <f>'A. Thermody. result (all suite)'!M250</f>
        <v>11.77</v>
      </c>
      <c r="J294" s="21">
        <f>'A. Thermody. result (all suite)'!N250</f>
        <v>0.22</v>
      </c>
      <c r="K294" s="21">
        <f>'A. Thermody. result (all suite)'!O250</f>
        <v>6.56</v>
      </c>
      <c r="L294" s="21">
        <f>'A. Thermody. result (all suite)'!P250</f>
        <v>12.31</v>
      </c>
      <c r="M294" s="21">
        <f>'A. Thermody. result (all suite)'!Q250</f>
        <v>2.79</v>
      </c>
      <c r="N294" s="21">
        <f>'A. Thermody. result (all suite)'!R250</f>
        <v>2.5</v>
      </c>
      <c r="O294" s="21">
        <f>'A. Thermody. result (all suite)'!S250</f>
        <v>1.92</v>
      </c>
      <c r="P294" s="21">
        <f>'A. Thermody. result (all suite)'!T250</f>
        <v>4.3</v>
      </c>
      <c r="Q294" s="21">
        <f t="shared" si="340"/>
        <v>100.00000000000001</v>
      </c>
      <c r="S294" s="19">
        <f t="shared" si="341"/>
        <v>1561</v>
      </c>
      <c r="T294" s="19">
        <f t="shared" si="342"/>
        <v>1</v>
      </c>
      <c r="V294" s="61">
        <f t="shared" si="343"/>
        <v>36.337290000000003</v>
      </c>
      <c r="W294" s="21">
        <f t="shared" si="344"/>
        <v>4.87113</v>
      </c>
      <c r="X294" s="21">
        <f t="shared" si="345"/>
        <v>11.69454</v>
      </c>
      <c r="Y294" s="21">
        <f t="shared" si="346"/>
        <v>2.2489500000000002</v>
      </c>
      <c r="Z294" s="21">
        <f t="shared" si="347"/>
        <v>11.26389</v>
      </c>
      <c r="AA294" s="21">
        <f t="shared" si="348"/>
        <v>0.21054000000000003</v>
      </c>
      <c r="AB294" s="21">
        <f t="shared" si="349"/>
        <v>6.2779199999999991</v>
      </c>
      <c r="AC294" s="21">
        <f t="shared" si="350"/>
        <v>11.780670000000001</v>
      </c>
      <c r="AD294" s="21">
        <f t="shared" si="351"/>
        <v>2.6700300000000001</v>
      </c>
      <c r="AE294" s="21">
        <f t="shared" si="352"/>
        <v>2.3925000000000001</v>
      </c>
      <c r="AF294" s="21">
        <f t="shared" si="353"/>
        <v>1.83744</v>
      </c>
      <c r="AG294" s="21">
        <f t="shared" si="354"/>
        <v>91.58489999999999</v>
      </c>
      <c r="AH294" s="21"/>
      <c r="AI294" s="61">
        <f t="shared" si="355"/>
        <v>39.676071055381406</v>
      </c>
      <c r="AJ294" s="21">
        <f t="shared" si="356"/>
        <v>5.3187042842215257</v>
      </c>
      <c r="AK294" s="21">
        <f t="shared" si="357"/>
        <v>12.769070010449322</v>
      </c>
      <c r="AL294" s="21">
        <f t="shared" si="358"/>
        <v>2.4555903866248698</v>
      </c>
      <c r="AM294" s="21">
        <f t="shared" si="359"/>
        <v>12.298850574712644</v>
      </c>
      <c r="AN294" s="21">
        <f t="shared" si="360"/>
        <v>0.22988505747126442</v>
      </c>
      <c r="AO294" s="21">
        <f t="shared" si="361"/>
        <v>6.8547544409613375</v>
      </c>
      <c r="AP294" s="21">
        <f t="shared" si="362"/>
        <v>12.863113897596657</v>
      </c>
      <c r="AQ294" s="21">
        <f t="shared" si="363"/>
        <v>2.9153605015673985</v>
      </c>
      <c r="AR294" s="21">
        <f t="shared" si="364"/>
        <v>2.6123301985370952</v>
      </c>
      <c r="AS294" s="21">
        <f t="shared" si="365"/>
        <v>2.0062695924764893</v>
      </c>
      <c r="AT294" s="21">
        <f t="shared" si="366"/>
        <v>100</v>
      </c>
      <c r="AU294" s="21"/>
      <c r="AV294" s="21">
        <f>AR294*'[1]diagram lines'!$G$39</f>
        <v>2.1685113822166313</v>
      </c>
      <c r="AW294" s="21">
        <f>AK294*'[1]diagram lines'!$G$40</f>
        <v>6.7582394472723344</v>
      </c>
      <c r="AX294" s="21">
        <f>AQ294*'[1]diagram lines'!$G$38</f>
        <v>2.1627666321727812</v>
      </c>
      <c r="AY294" s="21">
        <f>AP294*'[1]diagram lines'!$G$41</f>
        <v>9.1927225176155289</v>
      </c>
      <c r="AZ294" s="21">
        <f t="shared" si="367"/>
        <v>5.5276907001044933</v>
      </c>
      <c r="BA294" s="21">
        <f t="shared" si="368"/>
        <v>0.49972191521870796</v>
      </c>
      <c r="BB294" s="21">
        <f t="shared" si="369"/>
        <v>1.5603337917400009</v>
      </c>
      <c r="BC294" s="86">
        <f t="shared" si="370"/>
        <v>0.64088851071080977</v>
      </c>
      <c r="BX294" s="61">
        <f t="shared" si="371"/>
        <v>0.63199067909454065</v>
      </c>
      <c r="BY294" s="21">
        <f t="shared" si="372"/>
        <v>6.3720580871306956E-2</v>
      </c>
      <c r="BZ294" s="21">
        <f t="shared" si="373"/>
        <v>0.11985092193016871</v>
      </c>
      <c r="CA294" s="21">
        <f t="shared" si="374"/>
        <v>1.471601227378045E-2</v>
      </c>
      <c r="CB294" s="21">
        <f t="shared" si="375"/>
        <v>0.16381350034794712</v>
      </c>
      <c r="CC294" s="21">
        <f t="shared" si="376"/>
        <v>3.1012122920778123E-3</v>
      </c>
      <c r="CD294" s="21">
        <f t="shared" si="377"/>
        <v>0.16277915632754342</v>
      </c>
      <c r="CE294" s="21">
        <f t="shared" si="378"/>
        <v>0.21950784593437947</v>
      </c>
      <c r="CF294" s="21">
        <f t="shared" si="379"/>
        <v>4.5007259235360544E-2</v>
      </c>
      <c r="CG294" s="21">
        <f t="shared" si="380"/>
        <v>2.6539278131634817E-2</v>
      </c>
      <c r="CH294" s="21">
        <f t="shared" si="381"/>
        <v>1.3526461139604352E-2</v>
      </c>
      <c r="CI294" s="21">
        <f t="shared" si="382"/>
        <v>0.2386237513873474</v>
      </c>
      <c r="CJ294" s="21">
        <f t="shared" si="383"/>
        <v>1.703176658965692</v>
      </c>
      <c r="CL294" s="68">
        <f t="shared" si="384"/>
        <v>0.37106584086135669</v>
      </c>
      <c r="CM294" s="19">
        <f t="shared" si="385"/>
        <v>3.7412784244003967E-2</v>
      </c>
      <c r="CN294" s="19">
        <f t="shared" si="386"/>
        <v>7.0369049093798625E-2</v>
      </c>
      <c r="CO294" s="19">
        <f t="shared" si="387"/>
        <v>8.6403322851530944E-3</v>
      </c>
      <c r="CP294" s="19">
        <f t="shared" si="388"/>
        <v>9.6181156244489668E-2</v>
      </c>
      <c r="CQ294" s="19">
        <f t="shared" si="389"/>
        <v>1.8208400612776843E-3</v>
      </c>
      <c r="CR294" s="19">
        <f t="shared" si="390"/>
        <v>9.5573853405433715E-2</v>
      </c>
      <c r="CS294" s="19">
        <f t="shared" si="391"/>
        <v>0.12888143151731693</v>
      </c>
      <c r="CT294" s="19">
        <f t="shared" si="392"/>
        <v>2.6425479117763759E-2</v>
      </c>
      <c r="CU294" s="19">
        <f t="shared" si="393"/>
        <v>1.5582222778787748E-2</v>
      </c>
      <c r="CV294" s="19">
        <f t="shared" si="394"/>
        <v>7.9419014277818511E-3</v>
      </c>
      <c r="CW294" s="19">
        <f t="shared" si="395"/>
        <v>0.14010510896283609</v>
      </c>
      <c r="CX294" s="19">
        <f t="shared" si="396"/>
        <v>0.99999999999999978</v>
      </c>
      <c r="CZ294" s="68">
        <f t="shared" si="397"/>
        <v>2.4859999999999999E-5</v>
      </c>
      <c r="DA294" s="19">
        <f t="shared" si="398"/>
        <v>1.9329119999999996E-5</v>
      </c>
      <c r="DB294" s="19">
        <f t="shared" si="399"/>
        <v>3.5539999999999995E-5</v>
      </c>
      <c r="DC294" s="19">
        <f t="shared" si="400"/>
        <v>4.0851919999999996E-5</v>
      </c>
      <c r="DD294" s="19">
        <f t="shared" si="401"/>
        <v>1.3162959999999998E-5</v>
      </c>
      <c r="DE294" s="19">
        <f t="shared" si="402"/>
        <v>1.3162959999999998E-5</v>
      </c>
      <c r="DF294" s="19">
        <f t="shared" si="403"/>
        <v>1.222376E-5</v>
      </c>
      <c r="DG294" s="19">
        <f t="shared" si="404"/>
        <v>1.687112E-5</v>
      </c>
      <c r="DH294" s="19">
        <f t="shared" si="405"/>
        <v>2.5769839999999998E-5</v>
      </c>
      <c r="DI294" s="19">
        <f t="shared" si="406"/>
        <v>3.819703999999999E-5</v>
      </c>
      <c r="DJ294" s="19">
        <f t="shared" si="407"/>
        <v>0</v>
      </c>
      <c r="DK294" s="19">
        <f t="shared" si="408"/>
        <v>2.2060479999999999E-5</v>
      </c>
      <c r="DM294" s="68">
        <f t="shared" si="409"/>
        <v>896.76732578239375</v>
      </c>
      <c r="DN294" s="19">
        <f t="shared" si="410"/>
        <v>154.61299869890806</v>
      </c>
      <c r="DO294" s="19">
        <f t="shared" si="411"/>
        <v>201.88036706819662</v>
      </c>
      <c r="DP294" s="19">
        <f t="shared" si="412"/>
        <v>33.77502606036871</v>
      </c>
      <c r="DQ294" s="19">
        <f t="shared" si="413"/>
        <v>525.00471597319938</v>
      </c>
      <c r="DR294" s="19">
        <f t="shared" si="414"/>
        <v>9.813172261181295</v>
      </c>
      <c r="DS294" s="19">
        <f t="shared" si="415"/>
        <v>315.09341579342021</v>
      </c>
      <c r="DT294" s="19">
        <f t="shared" si="416"/>
        <v>428.40491203258193</v>
      </c>
      <c r="DU294" s="19">
        <f t="shared" si="417"/>
        <v>63.567156432099523</v>
      </c>
      <c r="DV294" s="19">
        <f t="shared" si="418"/>
        <v>38.428249564935037</v>
      </c>
      <c r="DX294" s="19">
        <f t="shared" si="419"/>
        <v>114.4442035490754</v>
      </c>
      <c r="DZ294" s="68">
        <f t="shared" si="420"/>
        <v>2781.7915432163604</v>
      </c>
      <c r="EA294" s="21">
        <f t="shared" si="421"/>
        <v>2.7817915432163605</v>
      </c>
      <c r="EB294" s="92">
        <f t="shared" si="422"/>
        <v>1288</v>
      </c>
    </row>
    <row r="295" spans="1:132" x14ac:dyDescent="0.3">
      <c r="A295" s="19">
        <f>'A. Thermody. result (all suite)'!C251</f>
        <v>1286</v>
      </c>
      <c r="B295" s="19" t="str">
        <f>'A. Thermody. result (all suite)'!A251</f>
        <v>Nephelinite</v>
      </c>
      <c r="C295" s="24">
        <f>'A. Thermody. result (all suite)'!G251</f>
        <v>100</v>
      </c>
      <c r="D295" s="19">
        <f>'A. Thermody. result (all suite)'!D251</f>
        <v>10000</v>
      </c>
      <c r="E295" s="61">
        <f>'A. Thermody. result (all suite)'!I251</f>
        <v>37.97</v>
      </c>
      <c r="F295" s="21">
        <f>'A. Thermody. result (all suite)'!J251</f>
        <v>5.09</v>
      </c>
      <c r="G295" s="21">
        <f>'A. Thermody. result (all suite)'!K251</f>
        <v>12.22</v>
      </c>
      <c r="H295" s="21">
        <f>'A. Thermody. result (all suite)'!L251</f>
        <v>2.35</v>
      </c>
      <c r="I295" s="21">
        <f>'A. Thermody. result (all suite)'!M251</f>
        <v>11.77</v>
      </c>
      <c r="J295" s="21">
        <f>'A. Thermody. result (all suite)'!N251</f>
        <v>0.22</v>
      </c>
      <c r="K295" s="21">
        <f>'A. Thermody. result (all suite)'!O251</f>
        <v>6.56</v>
      </c>
      <c r="L295" s="21">
        <f>'A. Thermody. result (all suite)'!P251</f>
        <v>12.31</v>
      </c>
      <c r="M295" s="21">
        <f>'A. Thermody. result (all suite)'!Q251</f>
        <v>2.79</v>
      </c>
      <c r="N295" s="21">
        <f>'A. Thermody. result (all suite)'!R251</f>
        <v>2.5</v>
      </c>
      <c r="O295" s="21">
        <f>'A. Thermody. result (all suite)'!S251</f>
        <v>1.92</v>
      </c>
      <c r="P295" s="21">
        <f>'A. Thermody. result (all suite)'!T251</f>
        <v>4.3</v>
      </c>
      <c r="Q295" s="21">
        <f t="shared" si="340"/>
        <v>100.00000000000001</v>
      </c>
      <c r="S295" s="19">
        <f t="shared" si="341"/>
        <v>1559</v>
      </c>
      <c r="T295" s="19">
        <f t="shared" si="342"/>
        <v>1</v>
      </c>
      <c r="V295" s="61">
        <f t="shared" si="343"/>
        <v>36.337290000000003</v>
      </c>
      <c r="W295" s="21">
        <f t="shared" si="344"/>
        <v>4.87113</v>
      </c>
      <c r="X295" s="21">
        <f t="shared" si="345"/>
        <v>11.69454</v>
      </c>
      <c r="Y295" s="21">
        <f t="shared" si="346"/>
        <v>2.2489500000000002</v>
      </c>
      <c r="Z295" s="21">
        <f t="shared" si="347"/>
        <v>11.26389</v>
      </c>
      <c r="AA295" s="21">
        <f t="shared" si="348"/>
        <v>0.21054000000000003</v>
      </c>
      <c r="AB295" s="21">
        <f t="shared" si="349"/>
        <v>6.2779199999999991</v>
      </c>
      <c r="AC295" s="21">
        <f t="shared" si="350"/>
        <v>11.780670000000001</v>
      </c>
      <c r="AD295" s="21">
        <f t="shared" si="351"/>
        <v>2.6700300000000001</v>
      </c>
      <c r="AE295" s="21">
        <f t="shared" si="352"/>
        <v>2.3925000000000001</v>
      </c>
      <c r="AF295" s="21">
        <f t="shared" si="353"/>
        <v>1.83744</v>
      </c>
      <c r="AG295" s="21">
        <f t="shared" si="354"/>
        <v>91.58489999999999</v>
      </c>
      <c r="AH295" s="21"/>
      <c r="AI295" s="61">
        <f t="shared" si="355"/>
        <v>39.676071055381406</v>
      </c>
      <c r="AJ295" s="21">
        <f t="shared" si="356"/>
        <v>5.3187042842215257</v>
      </c>
      <c r="AK295" s="21">
        <f t="shared" si="357"/>
        <v>12.769070010449322</v>
      </c>
      <c r="AL295" s="21">
        <f t="shared" si="358"/>
        <v>2.4555903866248698</v>
      </c>
      <c r="AM295" s="21">
        <f t="shared" si="359"/>
        <v>12.298850574712644</v>
      </c>
      <c r="AN295" s="21">
        <f t="shared" si="360"/>
        <v>0.22988505747126442</v>
      </c>
      <c r="AO295" s="21">
        <f t="shared" si="361"/>
        <v>6.8547544409613375</v>
      </c>
      <c r="AP295" s="21">
        <f t="shared" si="362"/>
        <v>12.863113897596657</v>
      </c>
      <c r="AQ295" s="21">
        <f t="shared" si="363"/>
        <v>2.9153605015673985</v>
      </c>
      <c r="AR295" s="21">
        <f t="shared" si="364"/>
        <v>2.6123301985370952</v>
      </c>
      <c r="AS295" s="21">
        <f t="shared" si="365"/>
        <v>2.0062695924764893</v>
      </c>
      <c r="AT295" s="21">
        <f t="shared" si="366"/>
        <v>100</v>
      </c>
      <c r="AU295" s="21"/>
      <c r="AV295" s="21">
        <f>AR295*'[1]diagram lines'!$G$39</f>
        <v>2.1685113822166313</v>
      </c>
      <c r="AW295" s="21">
        <f>AK295*'[1]diagram lines'!$G$40</f>
        <v>6.7582394472723344</v>
      </c>
      <c r="AX295" s="21">
        <f>AQ295*'[1]diagram lines'!$G$38</f>
        <v>2.1627666321727812</v>
      </c>
      <c r="AY295" s="21">
        <f>AP295*'[1]diagram lines'!$G$41</f>
        <v>9.1927225176155289</v>
      </c>
      <c r="AZ295" s="21">
        <f t="shared" si="367"/>
        <v>5.5276907001044933</v>
      </c>
      <c r="BA295" s="21">
        <f t="shared" si="368"/>
        <v>0.49972191521870796</v>
      </c>
      <c r="BB295" s="21">
        <f t="shared" si="369"/>
        <v>1.5603337917400009</v>
      </c>
      <c r="BC295" s="86">
        <f t="shared" si="370"/>
        <v>0.64088851071080977</v>
      </c>
      <c r="BX295" s="61">
        <f t="shared" si="371"/>
        <v>0.63199067909454065</v>
      </c>
      <c r="BY295" s="21">
        <f t="shared" si="372"/>
        <v>6.3720580871306956E-2</v>
      </c>
      <c r="BZ295" s="21">
        <f t="shared" si="373"/>
        <v>0.11985092193016871</v>
      </c>
      <c r="CA295" s="21">
        <f t="shared" si="374"/>
        <v>1.471601227378045E-2</v>
      </c>
      <c r="CB295" s="21">
        <f t="shared" si="375"/>
        <v>0.16381350034794712</v>
      </c>
      <c r="CC295" s="21">
        <f t="shared" si="376"/>
        <v>3.1012122920778123E-3</v>
      </c>
      <c r="CD295" s="21">
        <f t="shared" si="377"/>
        <v>0.16277915632754342</v>
      </c>
      <c r="CE295" s="21">
        <f t="shared" si="378"/>
        <v>0.21950784593437947</v>
      </c>
      <c r="CF295" s="21">
        <f t="shared" si="379"/>
        <v>4.5007259235360544E-2</v>
      </c>
      <c r="CG295" s="21">
        <f t="shared" si="380"/>
        <v>2.6539278131634817E-2</v>
      </c>
      <c r="CH295" s="21">
        <f t="shared" si="381"/>
        <v>1.3526461139604352E-2</v>
      </c>
      <c r="CI295" s="21">
        <f t="shared" si="382"/>
        <v>0.2386237513873474</v>
      </c>
      <c r="CJ295" s="21">
        <f t="shared" si="383"/>
        <v>1.703176658965692</v>
      </c>
      <c r="CL295" s="68">
        <f t="shared" si="384"/>
        <v>0.37106584086135669</v>
      </c>
      <c r="CM295" s="19">
        <f t="shared" si="385"/>
        <v>3.7412784244003967E-2</v>
      </c>
      <c r="CN295" s="19">
        <f t="shared" si="386"/>
        <v>7.0369049093798625E-2</v>
      </c>
      <c r="CO295" s="19">
        <f t="shared" si="387"/>
        <v>8.6403322851530944E-3</v>
      </c>
      <c r="CP295" s="19">
        <f t="shared" si="388"/>
        <v>9.6181156244489668E-2</v>
      </c>
      <c r="CQ295" s="19">
        <f t="shared" si="389"/>
        <v>1.8208400612776843E-3</v>
      </c>
      <c r="CR295" s="19">
        <f t="shared" si="390"/>
        <v>9.5573853405433715E-2</v>
      </c>
      <c r="CS295" s="19">
        <f t="shared" si="391"/>
        <v>0.12888143151731693</v>
      </c>
      <c r="CT295" s="19">
        <f t="shared" si="392"/>
        <v>2.6425479117763759E-2</v>
      </c>
      <c r="CU295" s="19">
        <f t="shared" si="393"/>
        <v>1.5582222778787748E-2</v>
      </c>
      <c r="CV295" s="19">
        <f t="shared" si="394"/>
        <v>7.9419014277818511E-3</v>
      </c>
      <c r="CW295" s="19">
        <f t="shared" si="395"/>
        <v>0.14010510896283609</v>
      </c>
      <c r="CX295" s="19">
        <f t="shared" si="396"/>
        <v>0.99999999999999978</v>
      </c>
      <c r="CZ295" s="68">
        <f t="shared" si="397"/>
        <v>2.4859999999999999E-5</v>
      </c>
      <c r="DA295" s="19">
        <f t="shared" si="398"/>
        <v>1.9314639999999996E-5</v>
      </c>
      <c r="DB295" s="19">
        <f t="shared" si="399"/>
        <v>3.5539999999999995E-5</v>
      </c>
      <c r="DC295" s="19">
        <f t="shared" si="400"/>
        <v>4.0833739999999998E-5</v>
      </c>
      <c r="DD295" s="19">
        <f t="shared" si="401"/>
        <v>1.3157119999999998E-5</v>
      </c>
      <c r="DE295" s="19">
        <f t="shared" si="402"/>
        <v>1.3157119999999998E-5</v>
      </c>
      <c r="DF295" s="19">
        <f t="shared" si="403"/>
        <v>1.221722E-5</v>
      </c>
      <c r="DG295" s="19">
        <f t="shared" si="404"/>
        <v>1.6863639999999998E-5</v>
      </c>
      <c r="DH295" s="19">
        <f t="shared" si="405"/>
        <v>2.5754479999999997E-5</v>
      </c>
      <c r="DI295" s="19">
        <f t="shared" si="406"/>
        <v>3.8172879999999994E-5</v>
      </c>
      <c r="DJ295" s="19">
        <f t="shared" si="407"/>
        <v>0</v>
      </c>
      <c r="DK295" s="19">
        <f t="shared" si="408"/>
        <v>2.204156E-5</v>
      </c>
      <c r="DM295" s="68">
        <f t="shared" si="409"/>
        <v>896.76732578239375</v>
      </c>
      <c r="DN295" s="19">
        <f t="shared" si="410"/>
        <v>154.72891057824725</v>
      </c>
      <c r="DO295" s="19">
        <f t="shared" si="411"/>
        <v>201.88036706819662</v>
      </c>
      <c r="DP295" s="19">
        <f t="shared" si="412"/>
        <v>33.790063379354862</v>
      </c>
      <c r="DQ295" s="19">
        <f t="shared" si="413"/>
        <v>525.2377477872501</v>
      </c>
      <c r="DR295" s="19">
        <f t="shared" si="414"/>
        <v>9.8175279960233652</v>
      </c>
      <c r="DS295" s="19">
        <f t="shared" si="415"/>
        <v>315.26208844884337</v>
      </c>
      <c r="DT295" s="19">
        <f t="shared" si="416"/>
        <v>428.59493439679295</v>
      </c>
      <c r="DU295" s="19">
        <f t="shared" si="417"/>
        <v>63.605067953621102</v>
      </c>
      <c r="DV295" s="19">
        <f t="shared" si="418"/>
        <v>38.452571190903235</v>
      </c>
      <c r="DX295" s="19">
        <f t="shared" si="419"/>
        <v>114.54243998656659</v>
      </c>
      <c r="DZ295" s="68">
        <f t="shared" si="420"/>
        <v>2782.6790445681927</v>
      </c>
      <c r="EA295" s="21">
        <f t="shared" si="421"/>
        <v>2.7826790445681926</v>
      </c>
      <c r="EB295" s="92">
        <f t="shared" si="422"/>
        <v>1286</v>
      </c>
    </row>
    <row r="296" spans="1:132" x14ac:dyDescent="0.3">
      <c r="A296" s="19">
        <f>'A. Thermody. result (all suite)'!C252</f>
        <v>1284</v>
      </c>
      <c r="B296" s="19" t="str">
        <f>'A. Thermody. result (all suite)'!A252</f>
        <v>Nephelinite</v>
      </c>
      <c r="C296" s="24">
        <f>'A. Thermody. result (all suite)'!G252</f>
        <v>100</v>
      </c>
      <c r="D296" s="19">
        <f>'A. Thermody. result (all suite)'!D252</f>
        <v>10000</v>
      </c>
      <c r="E296" s="61">
        <f>'A. Thermody. result (all suite)'!I252</f>
        <v>37.97</v>
      </c>
      <c r="F296" s="21">
        <f>'A. Thermody. result (all suite)'!J252</f>
        <v>5.09</v>
      </c>
      <c r="G296" s="21">
        <f>'A. Thermody. result (all suite)'!K252</f>
        <v>12.22</v>
      </c>
      <c r="H296" s="21">
        <f>'A. Thermody. result (all suite)'!L252</f>
        <v>2.35</v>
      </c>
      <c r="I296" s="21">
        <f>'A. Thermody. result (all suite)'!M252</f>
        <v>11.77</v>
      </c>
      <c r="J296" s="21">
        <f>'A. Thermody. result (all suite)'!N252</f>
        <v>0.22</v>
      </c>
      <c r="K296" s="21">
        <f>'A. Thermody. result (all suite)'!O252</f>
        <v>6.56</v>
      </c>
      <c r="L296" s="21">
        <f>'A. Thermody. result (all suite)'!P252</f>
        <v>12.31</v>
      </c>
      <c r="M296" s="21">
        <f>'A. Thermody. result (all suite)'!Q252</f>
        <v>2.79</v>
      </c>
      <c r="N296" s="21">
        <f>'A. Thermody. result (all suite)'!R252</f>
        <v>2.5</v>
      </c>
      <c r="O296" s="21">
        <f>'A. Thermody. result (all suite)'!S252</f>
        <v>1.92</v>
      </c>
      <c r="P296" s="21">
        <f>'A. Thermody. result (all suite)'!T252</f>
        <v>4.3</v>
      </c>
      <c r="Q296" s="21">
        <f t="shared" si="340"/>
        <v>100.00000000000001</v>
      </c>
      <c r="S296" s="19">
        <f t="shared" si="341"/>
        <v>1557</v>
      </c>
      <c r="T296" s="19">
        <f t="shared" si="342"/>
        <v>1</v>
      </c>
      <c r="V296" s="61">
        <f t="shared" si="343"/>
        <v>36.337290000000003</v>
      </c>
      <c r="W296" s="21">
        <f t="shared" si="344"/>
        <v>4.87113</v>
      </c>
      <c r="X296" s="21">
        <f t="shared" si="345"/>
        <v>11.69454</v>
      </c>
      <c r="Y296" s="21">
        <f t="shared" si="346"/>
        <v>2.2489500000000002</v>
      </c>
      <c r="Z296" s="21">
        <f t="shared" si="347"/>
        <v>11.26389</v>
      </c>
      <c r="AA296" s="21">
        <f t="shared" si="348"/>
        <v>0.21054000000000003</v>
      </c>
      <c r="AB296" s="21">
        <f t="shared" si="349"/>
        <v>6.2779199999999991</v>
      </c>
      <c r="AC296" s="21">
        <f t="shared" si="350"/>
        <v>11.780670000000001</v>
      </c>
      <c r="AD296" s="21">
        <f t="shared" si="351"/>
        <v>2.6700300000000001</v>
      </c>
      <c r="AE296" s="21">
        <f t="shared" si="352"/>
        <v>2.3925000000000001</v>
      </c>
      <c r="AF296" s="21">
        <f t="shared" si="353"/>
        <v>1.83744</v>
      </c>
      <c r="AG296" s="21">
        <f t="shared" si="354"/>
        <v>91.58489999999999</v>
      </c>
      <c r="AH296" s="21"/>
      <c r="AI296" s="61">
        <f t="shared" si="355"/>
        <v>39.676071055381406</v>
      </c>
      <c r="AJ296" s="21">
        <f t="shared" si="356"/>
        <v>5.3187042842215257</v>
      </c>
      <c r="AK296" s="21">
        <f t="shared" si="357"/>
        <v>12.769070010449322</v>
      </c>
      <c r="AL296" s="21">
        <f t="shared" si="358"/>
        <v>2.4555903866248698</v>
      </c>
      <c r="AM296" s="21">
        <f t="shared" si="359"/>
        <v>12.298850574712644</v>
      </c>
      <c r="AN296" s="21">
        <f t="shared" si="360"/>
        <v>0.22988505747126442</v>
      </c>
      <c r="AO296" s="21">
        <f t="shared" si="361"/>
        <v>6.8547544409613375</v>
      </c>
      <c r="AP296" s="21">
        <f t="shared" si="362"/>
        <v>12.863113897596657</v>
      </c>
      <c r="AQ296" s="21">
        <f t="shared" si="363"/>
        <v>2.9153605015673985</v>
      </c>
      <c r="AR296" s="21">
        <f t="shared" si="364"/>
        <v>2.6123301985370952</v>
      </c>
      <c r="AS296" s="21">
        <f t="shared" si="365"/>
        <v>2.0062695924764893</v>
      </c>
      <c r="AT296" s="21">
        <f t="shared" si="366"/>
        <v>100</v>
      </c>
      <c r="AU296" s="21"/>
      <c r="AV296" s="21">
        <f>AR296*'[1]diagram lines'!$G$39</f>
        <v>2.1685113822166313</v>
      </c>
      <c r="AW296" s="21">
        <f>AK296*'[1]diagram lines'!$G$40</f>
        <v>6.7582394472723344</v>
      </c>
      <c r="AX296" s="21">
        <f>AQ296*'[1]diagram lines'!$G$38</f>
        <v>2.1627666321727812</v>
      </c>
      <c r="AY296" s="21">
        <f>AP296*'[1]diagram lines'!$G$41</f>
        <v>9.1927225176155289</v>
      </c>
      <c r="AZ296" s="21">
        <f t="shared" si="367"/>
        <v>5.5276907001044933</v>
      </c>
      <c r="BA296" s="21">
        <f t="shared" si="368"/>
        <v>0.49972191521870796</v>
      </c>
      <c r="BB296" s="21">
        <f t="shared" si="369"/>
        <v>1.5603337917400009</v>
      </c>
      <c r="BC296" s="86">
        <f t="shared" si="370"/>
        <v>0.64088851071080977</v>
      </c>
      <c r="BX296" s="61">
        <f t="shared" si="371"/>
        <v>0.63199067909454065</v>
      </c>
      <c r="BY296" s="21">
        <f t="shared" si="372"/>
        <v>6.3720580871306956E-2</v>
      </c>
      <c r="BZ296" s="21">
        <f t="shared" si="373"/>
        <v>0.11985092193016871</v>
      </c>
      <c r="CA296" s="21">
        <f t="shared" si="374"/>
        <v>1.471601227378045E-2</v>
      </c>
      <c r="CB296" s="21">
        <f t="shared" si="375"/>
        <v>0.16381350034794712</v>
      </c>
      <c r="CC296" s="21">
        <f t="shared" si="376"/>
        <v>3.1012122920778123E-3</v>
      </c>
      <c r="CD296" s="21">
        <f t="shared" si="377"/>
        <v>0.16277915632754342</v>
      </c>
      <c r="CE296" s="21">
        <f t="shared" si="378"/>
        <v>0.21950784593437947</v>
      </c>
      <c r="CF296" s="21">
        <f t="shared" si="379"/>
        <v>4.5007259235360544E-2</v>
      </c>
      <c r="CG296" s="21">
        <f t="shared" si="380"/>
        <v>2.6539278131634817E-2</v>
      </c>
      <c r="CH296" s="21">
        <f t="shared" si="381"/>
        <v>1.3526461139604352E-2</v>
      </c>
      <c r="CI296" s="21">
        <f t="shared" si="382"/>
        <v>0.2386237513873474</v>
      </c>
      <c r="CJ296" s="21">
        <f t="shared" si="383"/>
        <v>1.703176658965692</v>
      </c>
      <c r="CL296" s="68">
        <f t="shared" si="384"/>
        <v>0.37106584086135669</v>
      </c>
      <c r="CM296" s="19">
        <f t="shared" si="385"/>
        <v>3.7412784244003967E-2</v>
      </c>
      <c r="CN296" s="19">
        <f t="shared" si="386"/>
        <v>7.0369049093798625E-2</v>
      </c>
      <c r="CO296" s="19">
        <f t="shared" si="387"/>
        <v>8.6403322851530944E-3</v>
      </c>
      <c r="CP296" s="19">
        <f t="shared" si="388"/>
        <v>9.6181156244489668E-2</v>
      </c>
      <c r="CQ296" s="19">
        <f t="shared" si="389"/>
        <v>1.8208400612776843E-3</v>
      </c>
      <c r="CR296" s="19">
        <f t="shared" si="390"/>
        <v>9.5573853405433715E-2</v>
      </c>
      <c r="CS296" s="19">
        <f t="shared" si="391"/>
        <v>0.12888143151731693</v>
      </c>
      <c r="CT296" s="19">
        <f t="shared" si="392"/>
        <v>2.6425479117763759E-2</v>
      </c>
      <c r="CU296" s="19">
        <f t="shared" si="393"/>
        <v>1.5582222778787748E-2</v>
      </c>
      <c r="CV296" s="19">
        <f t="shared" si="394"/>
        <v>7.9419014277818511E-3</v>
      </c>
      <c r="CW296" s="19">
        <f t="shared" si="395"/>
        <v>0.14010510896283609</v>
      </c>
      <c r="CX296" s="19">
        <f t="shared" si="396"/>
        <v>0.99999999999999978</v>
      </c>
      <c r="CZ296" s="68">
        <f t="shared" si="397"/>
        <v>2.4859999999999999E-5</v>
      </c>
      <c r="DA296" s="19">
        <f t="shared" si="398"/>
        <v>1.9300159999999996E-5</v>
      </c>
      <c r="DB296" s="19">
        <f t="shared" si="399"/>
        <v>3.5539999999999995E-5</v>
      </c>
      <c r="DC296" s="19">
        <f t="shared" si="400"/>
        <v>4.081556E-5</v>
      </c>
      <c r="DD296" s="19">
        <f t="shared" si="401"/>
        <v>1.3151279999999998E-5</v>
      </c>
      <c r="DE296" s="19">
        <f t="shared" si="402"/>
        <v>1.3151279999999998E-5</v>
      </c>
      <c r="DF296" s="19">
        <f t="shared" si="403"/>
        <v>1.221068E-5</v>
      </c>
      <c r="DG296" s="19">
        <f t="shared" si="404"/>
        <v>1.685616E-5</v>
      </c>
      <c r="DH296" s="19">
        <f t="shared" si="405"/>
        <v>2.5739119999999997E-5</v>
      </c>
      <c r="DI296" s="19">
        <f t="shared" si="406"/>
        <v>3.8148719999999991E-5</v>
      </c>
      <c r="DJ296" s="19">
        <f t="shared" si="407"/>
        <v>0</v>
      </c>
      <c r="DK296" s="19">
        <f t="shared" si="408"/>
        <v>2.2022639999999998E-5</v>
      </c>
      <c r="DM296" s="68">
        <f t="shared" si="409"/>
        <v>896.76732578239375</v>
      </c>
      <c r="DN296" s="19">
        <f t="shared" si="410"/>
        <v>154.84499638402156</v>
      </c>
      <c r="DO296" s="19">
        <f t="shared" si="411"/>
        <v>201.88036706819662</v>
      </c>
      <c r="DP296" s="19">
        <f t="shared" si="412"/>
        <v>33.805114094137075</v>
      </c>
      <c r="DQ296" s="19">
        <f t="shared" si="413"/>
        <v>525.47098656302524</v>
      </c>
      <c r="DR296" s="19">
        <f t="shared" si="414"/>
        <v>9.8218875993088837</v>
      </c>
      <c r="DS296" s="19">
        <f t="shared" si="415"/>
        <v>315.43094178530424</v>
      </c>
      <c r="DT296" s="19">
        <f t="shared" si="416"/>
        <v>428.78512540763336</v>
      </c>
      <c r="DU296" s="19">
        <f t="shared" si="417"/>
        <v>63.643024723074276</v>
      </c>
      <c r="DV296" s="19">
        <f t="shared" si="418"/>
        <v>38.476923623172844</v>
      </c>
      <c r="DX296" s="19">
        <f t="shared" si="419"/>
        <v>114.64084521702698</v>
      </c>
      <c r="DZ296" s="68">
        <f t="shared" si="420"/>
        <v>2783.5675382472946</v>
      </c>
      <c r="EA296" s="21">
        <f t="shared" si="421"/>
        <v>2.7835675382472944</v>
      </c>
      <c r="EB296" s="92">
        <f t="shared" si="422"/>
        <v>1284</v>
      </c>
    </row>
    <row r="297" spans="1:132" x14ac:dyDescent="0.3">
      <c r="A297" s="19">
        <f>'A. Thermody. result (all suite)'!C253</f>
        <v>1282</v>
      </c>
      <c r="B297" s="19" t="str">
        <f>'A. Thermody. result (all suite)'!A253</f>
        <v>Nephelinite</v>
      </c>
      <c r="C297" s="24">
        <f>'A. Thermody. result (all suite)'!G253</f>
        <v>100</v>
      </c>
      <c r="D297" s="19">
        <f>'A. Thermody. result (all suite)'!D253</f>
        <v>10000</v>
      </c>
      <c r="E297" s="61">
        <f>'A. Thermody. result (all suite)'!I253</f>
        <v>37.97</v>
      </c>
      <c r="F297" s="21">
        <f>'A. Thermody. result (all suite)'!J253</f>
        <v>5.09</v>
      </c>
      <c r="G297" s="21">
        <f>'A. Thermody. result (all suite)'!K253</f>
        <v>12.22</v>
      </c>
      <c r="H297" s="21">
        <f>'A. Thermody. result (all suite)'!L253</f>
        <v>2.35</v>
      </c>
      <c r="I297" s="21">
        <f>'A. Thermody. result (all suite)'!M253</f>
        <v>11.77</v>
      </c>
      <c r="J297" s="21">
        <f>'A. Thermody. result (all suite)'!N253</f>
        <v>0.22</v>
      </c>
      <c r="K297" s="21">
        <f>'A. Thermody. result (all suite)'!O253</f>
        <v>6.56</v>
      </c>
      <c r="L297" s="21">
        <f>'A. Thermody. result (all suite)'!P253</f>
        <v>12.31</v>
      </c>
      <c r="M297" s="21">
        <f>'A. Thermody. result (all suite)'!Q253</f>
        <v>2.79</v>
      </c>
      <c r="N297" s="21">
        <f>'A. Thermody. result (all suite)'!R253</f>
        <v>2.5</v>
      </c>
      <c r="O297" s="21">
        <f>'A. Thermody. result (all suite)'!S253</f>
        <v>1.92</v>
      </c>
      <c r="P297" s="21">
        <f>'A. Thermody. result (all suite)'!T253</f>
        <v>4.3</v>
      </c>
      <c r="Q297" s="21">
        <f t="shared" si="340"/>
        <v>100.00000000000001</v>
      </c>
      <c r="S297" s="19">
        <f t="shared" si="341"/>
        <v>1555</v>
      </c>
      <c r="T297" s="19">
        <f t="shared" si="342"/>
        <v>1</v>
      </c>
      <c r="V297" s="61">
        <f t="shared" si="343"/>
        <v>36.337290000000003</v>
      </c>
      <c r="W297" s="21">
        <f t="shared" si="344"/>
        <v>4.87113</v>
      </c>
      <c r="X297" s="21">
        <f t="shared" si="345"/>
        <v>11.69454</v>
      </c>
      <c r="Y297" s="21">
        <f t="shared" si="346"/>
        <v>2.2489500000000002</v>
      </c>
      <c r="Z297" s="21">
        <f t="shared" si="347"/>
        <v>11.26389</v>
      </c>
      <c r="AA297" s="21">
        <f t="shared" si="348"/>
        <v>0.21054000000000003</v>
      </c>
      <c r="AB297" s="21">
        <f t="shared" si="349"/>
        <v>6.2779199999999991</v>
      </c>
      <c r="AC297" s="21">
        <f t="shared" si="350"/>
        <v>11.780670000000001</v>
      </c>
      <c r="AD297" s="21">
        <f t="shared" si="351"/>
        <v>2.6700300000000001</v>
      </c>
      <c r="AE297" s="21">
        <f t="shared" si="352"/>
        <v>2.3925000000000001</v>
      </c>
      <c r="AF297" s="21">
        <f t="shared" si="353"/>
        <v>1.83744</v>
      </c>
      <c r="AG297" s="21">
        <f t="shared" si="354"/>
        <v>91.58489999999999</v>
      </c>
      <c r="AH297" s="21"/>
      <c r="AI297" s="61">
        <f t="shared" si="355"/>
        <v>39.676071055381406</v>
      </c>
      <c r="AJ297" s="21">
        <f t="shared" si="356"/>
        <v>5.3187042842215257</v>
      </c>
      <c r="AK297" s="21">
        <f t="shared" si="357"/>
        <v>12.769070010449322</v>
      </c>
      <c r="AL297" s="21">
        <f t="shared" si="358"/>
        <v>2.4555903866248698</v>
      </c>
      <c r="AM297" s="21">
        <f t="shared" si="359"/>
        <v>12.298850574712644</v>
      </c>
      <c r="AN297" s="21">
        <f t="shared" si="360"/>
        <v>0.22988505747126442</v>
      </c>
      <c r="AO297" s="21">
        <f t="shared" si="361"/>
        <v>6.8547544409613375</v>
      </c>
      <c r="AP297" s="21">
        <f t="shared" si="362"/>
        <v>12.863113897596657</v>
      </c>
      <c r="AQ297" s="21">
        <f t="shared" si="363"/>
        <v>2.9153605015673985</v>
      </c>
      <c r="AR297" s="21">
        <f t="shared" si="364"/>
        <v>2.6123301985370952</v>
      </c>
      <c r="AS297" s="21">
        <f t="shared" si="365"/>
        <v>2.0062695924764893</v>
      </c>
      <c r="AT297" s="21">
        <f t="shared" si="366"/>
        <v>100</v>
      </c>
      <c r="AU297" s="21"/>
      <c r="AV297" s="21">
        <f>AR297*'[1]diagram lines'!$G$39</f>
        <v>2.1685113822166313</v>
      </c>
      <c r="AW297" s="21">
        <f>AK297*'[1]diagram lines'!$G$40</f>
        <v>6.7582394472723344</v>
      </c>
      <c r="AX297" s="21">
        <f>AQ297*'[1]diagram lines'!$G$38</f>
        <v>2.1627666321727812</v>
      </c>
      <c r="AY297" s="21">
        <f>AP297*'[1]diagram lines'!$G$41</f>
        <v>9.1927225176155289</v>
      </c>
      <c r="AZ297" s="21">
        <f t="shared" si="367"/>
        <v>5.5276907001044933</v>
      </c>
      <c r="BA297" s="21">
        <f t="shared" si="368"/>
        <v>0.49972191521870796</v>
      </c>
      <c r="BB297" s="21">
        <f t="shared" si="369"/>
        <v>1.5603337917400009</v>
      </c>
      <c r="BC297" s="86">
        <f t="shared" si="370"/>
        <v>0.64088851071080977</v>
      </c>
      <c r="BX297" s="61">
        <f t="shared" si="371"/>
        <v>0.63199067909454065</v>
      </c>
      <c r="BY297" s="21">
        <f t="shared" si="372"/>
        <v>6.3720580871306956E-2</v>
      </c>
      <c r="BZ297" s="21">
        <f t="shared" si="373"/>
        <v>0.11985092193016871</v>
      </c>
      <c r="CA297" s="21">
        <f t="shared" si="374"/>
        <v>1.471601227378045E-2</v>
      </c>
      <c r="CB297" s="21">
        <f t="shared" si="375"/>
        <v>0.16381350034794712</v>
      </c>
      <c r="CC297" s="21">
        <f t="shared" si="376"/>
        <v>3.1012122920778123E-3</v>
      </c>
      <c r="CD297" s="21">
        <f t="shared" si="377"/>
        <v>0.16277915632754342</v>
      </c>
      <c r="CE297" s="21">
        <f t="shared" si="378"/>
        <v>0.21950784593437947</v>
      </c>
      <c r="CF297" s="21">
        <f t="shared" si="379"/>
        <v>4.5007259235360544E-2</v>
      </c>
      <c r="CG297" s="21">
        <f t="shared" si="380"/>
        <v>2.6539278131634817E-2</v>
      </c>
      <c r="CH297" s="21">
        <f t="shared" si="381"/>
        <v>1.3526461139604352E-2</v>
      </c>
      <c r="CI297" s="21">
        <f t="shared" si="382"/>
        <v>0.2386237513873474</v>
      </c>
      <c r="CJ297" s="21">
        <f t="shared" si="383"/>
        <v>1.703176658965692</v>
      </c>
      <c r="CL297" s="68">
        <f t="shared" si="384"/>
        <v>0.37106584086135669</v>
      </c>
      <c r="CM297" s="19">
        <f t="shared" si="385"/>
        <v>3.7412784244003967E-2</v>
      </c>
      <c r="CN297" s="19">
        <f t="shared" si="386"/>
        <v>7.0369049093798625E-2</v>
      </c>
      <c r="CO297" s="19">
        <f t="shared" si="387"/>
        <v>8.6403322851530944E-3</v>
      </c>
      <c r="CP297" s="19">
        <f t="shared" si="388"/>
        <v>9.6181156244489668E-2</v>
      </c>
      <c r="CQ297" s="19">
        <f t="shared" si="389"/>
        <v>1.8208400612776843E-3</v>
      </c>
      <c r="CR297" s="19">
        <f t="shared" si="390"/>
        <v>9.5573853405433715E-2</v>
      </c>
      <c r="CS297" s="19">
        <f t="shared" si="391"/>
        <v>0.12888143151731693</v>
      </c>
      <c r="CT297" s="19">
        <f t="shared" si="392"/>
        <v>2.6425479117763759E-2</v>
      </c>
      <c r="CU297" s="19">
        <f t="shared" si="393"/>
        <v>1.5582222778787748E-2</v>
      </c>
      <c r="CV297" s="19">
        <f t="shared" si="394"/>
        <v>7.9419014277818511E-3</v>
      </c>
      <c r="CW297" s="19">
        <f t="shared" si="395"/>
        <v>0.14010510896283609</v>
      </c>
      <c r="CX297" s="19">
        <f t="shared" si="396"/>
        <v>0.99999999999999978</v>
      </c>
      <c r="CZ297" s="68">
        <f t="shared" si="397"/>
        <v>2.4859999999999999E-5</v>
      </c>
      <c r="DA297" s="19">
        <f t="shared" si="398"/>
        <v>1.9285679999999996E-5</v>
      </c>
      <c r="DB297" s="19">
        <f t="shared" si="399"/>
        <v>3.5539999999999995E-5</v>
      </c>
      <c r="DC297" s="19">
        <f t="shared" si="400"/>
        <v>4.0797379999999995E-5</v>
      </c>
      <c r="DD297" s="19">
        <f t="shared" si="401"/>
        <v>1.3145439999999997E-5</v>
      </c>
      <c r="DE297" s="19">
        <f t="shared" si="402"/>
        <v>1.3145439999999997E-5</v>
      </c>
      <c r="DF297" s="19">
        <f t="shared" si="403"/>
        <v>1.220414E-5</v>
      </c>
      <c r="DG297" s="19">
        <f t="shared" si="404"/>
        <v>1.6848679999999999E-5</v>
      </c>
      <c r="DH297" s="19">
        <f t="shared" si="405"/>
        <v>2.5723759999999996E-5</v>
      </c>
      <c r="DI297" s="19">
        <f t="shared" si="406"/>
        <v>3.8124559999999995E-5</v>
      </c>
      <c r="DJ297" s="19">
        <f t="shared" si="407"/>
        <v>0</v>
      </c>
      <c r="DK297" s="19">
        <f t="shared" si="408"/>
        <v>2.2003719999999999E-5</v>
      </c>
      <c r="DM297" s="68">
        <f t="shared" si="409"/>
        <v>896.76732578239375</v>
      </c>
      <c r="DN297" s="19">
        <f t="shared" si="410"/>
        <v>154.96125650799129</v>
      </c>
      <c r="DO297" s="19">
        <f t="shared" si="411"/>
        <v>201.88036706819662</v>
      </c>
      <c r="DP297" s="19">
        <f t="shared" si="412"/>
        <v>33.820178222623554</v>
      </c>
      <c r="DQ297" s="19">
        <f t="shared" si="413"/>
        <v>525.70443257635986</v>
      </c>
      <c r="DR297" s="19">
        <f t="shared" si="414"/>
        <v>9.8262510761936408</v>
      </c>
      <c r="DS297" s="19">
        <f t="shared" si="415"/>
        <v>315.59997609327479</v>
      </c>
      <c r="DT297" s="19">
        <f t="shared" si="416"/>
        <v>428.97548528971612</v>
      </c>
      <c r="DU297" s="19">
        <f t="shared" si="417"/>
        <v>63.681026821513477</v>
      </c>
      <c r="DV297" s="19">
        <f t="shared" si="418"/>
        <v>38.501306920310846</v>
      </c>
      <c r="DX297" s="19">
        <f t="shared" si="419"/>
        <v>114.73941967586875</v>
      </c>
      <c r="DZ297" s="68">
        <f t="shared" si="420"/>
        <v>2784.4570260344431</v>
      </c>
      <c r="EA297" s="21">
        <f t="shared" si="421"/>
        <v>2.7844570260344432</v>
      </c>
      <c r="EB297" s="92">
        <f t="shared" si="422"/>
        <v>1282</v>
      </c>
    </row>
    <row r="298" spans="1:132" x14ac:dyDescent="0.3">
      <c r="A298" s="19">
        <f>'A. Thermody. result (all suite)'!C254</f>
        <v>1280</v>
      </c>
      <c r="B298" s="19" t="str">
        <f>'A. Thermody. result (all suite)'!A254</f>
        <v>Nephelinite</v>
      </c>
      <c r="C298" s="24">
        <f>'A. Thermody. result (all suite)'!G254</f>
        <v>99.988189000000006</v>
      </c>
      <c r="D298" s="19">
        <f>'A. Thermody. result (all suite)'!D254</f>
        <v>10000</v>
      </c>
      <c r="E298" s="61">
        <f>'A. Thermody. result (all suite)'!I254</f>
        <v>37.974485000000001</v>
      </c>
      <c r="F298" s="21">
        <f>'A. Thermody. result (all suite)'!J254</f>
        <v>5.0877929999999996</v>
      </c>
      <c r="G298" s="21">
        <f>'A. Thermody. result (all suite)'!K254</f>
        <v>12.220546000000001</v>
      </c>
      <c r="H298" s="21">
        <f>'A. Thermody. result (all suite)'!L254</f>
        <v>2.3478520000000001</v>
      </c>
      <c r="I298" s="21">
        <f>'A. Thermody. result (all suite)'!M254</f>
        <v>11.767106999999999</v>
      </c>
      <c r="J298" s="21">
        <f>'A. Thermody. result (all suite)'!N254</f>
        <v>0.220026</v>
      </c>
      <c r="K298" s="21">
        <f>'A. Thermody. result (all suite)'!O254</f>
        <v>6.5593779999999997</v>
      </c>
      <c r="L298" s="21">
        <f>'A. Thermody. result (all suite)'!P254</f>
        <v>12.311453999999999</v>
      </c>
      <c r="M298" s="21">
        <f>'A. Thermody. result (all suite)'!Q254</f>
        <v>2.79033</v>
      </c>
      <c r="N298" s="21">
        <f>'A. Thermody. result (all suite)'!R254</f>
        <v>2.5002949999999999</v>
      </c>
      <c r="O298" s="21">
        <f>'A. Thermody. result (all suite)'!S254</f>
        <v>1.9202269999999999</v>
      </c>
      <c r="P298" s="21">
        <f>'A. Thermody. result (all suite)'!T254</f>
        <v>4.3005079999999998</v>
      </c>
      <c r="Q298" s="21">
        <f t="shared" si="340"/>
        <v>100.00000099999998</v>
      </c>
      <c r="S298" s="19">
        <f t="shared" si="341"/>
        <v>1553</v>
      </c>
      <c r="T298" s="19">
        <f t="shared" si="342"/>
        <v>1</v>
      </c>
      <c r="V298" s="61">
        <f t="shared" si="343"/>
        <v>36.341389250947159</v>
      </c>
      <c r="W298" s="21">
        <f t="shared" si="344"/>
        <v>4.8689920571995691</v>
      </c>
      <c r="X298" s="21">
        <f t="shared" si="345"/>
        <v>11.695000446881776</v>
      </c>
      <c r="Y298" s="21">
        <f t="shared" si="346"/>
        <v>2.2468824379215357</v>
      </c>
      <c r="Z298" s="21">
        <f t="shared" si="347"/>
        <v>11.261061627156893</v>
      </c>
      <c r="AA298" s="21">
        <f t="shared" si="348"/>
        <v>0.21056376436254237</v>
      </c>
      <c r="AB298" s="21">
        <f t="shared" si="349"/>
        <v>6.277291427180625</v>
      </c>
      <c r="AC298" s="21">
        <f t="shared" si="350"/>
        <v>11.781998941108231</v>
      </c>
      <c r="AD298" s="21">
        <f t="shared" si="351"/>
        <v>2.6703316363235836</v>
      </c>
      <c r="AE298" s="21">
        <f t="shared" si="352"/>
        <v>2.3927696145766539</v>
      </c>
      <c r="AF298" s="21">
        <f t="shared" si="353"/>
        <v>1.8376474850726352</v>
      </c>
      <c r="AG298" s="21">
        <f t="shared" si="354"/>
        <v>91.583928688731206</v>
      </c>
      <c r="AH298" s="21"/>
      <c r="AI298" s="61">
        <f t="shared" si="355"/>
        <v>39.680967797812677</v>
      </c>
      <c r="AJ298" s="21">
        <f t="shared" si="356"/>
        <v>5.3164262845154253</v>
      </c>
      <c r="AK298" s="21">
        <f t="shared" si="357"/>
        <v>12.769708194796811</v>
      </c>
      <c r="AL298" s="21">
        <f t="shared" si="358"/>
        <v>2.4533588699367508</v>
      </c>
      <c r="AM298" s="21">
        <f t="shared" si="359"/>
        <v>12.295892727456769</v>
      </c>
      <c r="AN298" s="21">
        <f t="shared" si="360"/>
        <v>0.22991344374206873</v>
      </c>
      <c r="AO298" s="21">
        <f t="shared" si="361"/>
        <v>6.8541408051137731</v>
      </c>
      <c r="AP298" s="21">
        <f t="shared" si="362"/>
        <v>12.864701383527706</v>
      </c>
      <c r="AQ298" s="21">
        <f t="shared" si="363"/>
        <v>2.915720776075585</v>
      </c>
      <c r="AR298" s="21">
        <f t="shared" si="364"/>
        <v>2.612652294824592</v>
      </c>
      <c r="AS298" s="21">
        <f t="shared" si="365"/>
        <v>2.0065174221978377</v>
      </c>
      <c r="AT298" s="21">
        <f t="shared" si="366"/>
        <v>99.999999999999986</v>
      </c>
      <c r="AU298" s="21"/>
      <c r="AV298" s="21">
        <f>AR298*'[1]diagram lines'!$G$39</f>
        <v>2.1687787563280656</v>
      </c>
      <c r="AW298" s="21">
        <f>AK298*'[1]diagram lines'!$G$40</f>
        <v>6.7585772167910463</v>
      </c>
      <c r="AX298" s="21">
        <f>AQ298*'[1]diagram lines'!$G$38</f>
        <v>2.163033902613027</v>
      </c>
      <c r="AY298" s="21">
        <f>AP298*'[1]diagram lines'!$G$41</f>
        <v>9.1938570265517736</v>
      </c>
      <c r="AZ298" s="21">
        <f t="shared" si="367"/>
        <v>5.5283730709001766</v>
      </c>
      <c r="BA298" s="21">
        <f t="shared" si="368"/>
        <v>0.49968521884280875</v>
      </c>
      <c r="BB298" s="21">
        <f t="shared" si="369"/>
        <v>1.5602191851120295</v>
      </c>
      <c r="BC298" s="86">
        <f t="shared" si="370"/>
        <v>0.640935587475292</v>
      </c>
      <c r="BX298" s="61">
        <f t="shared" si="371"/>
        <v>0.63206532956058592</v>
      </c>
      <c r="BY298" s="21">
        <f t="shared" si="372"/>
        <v>6.369295192789183E-2</v>
      </c>
      <c r="BZ298" s="21">
        <f t="shared" si="373"/>
        <v>0.11985627697136134</v>
      </c>
      <c r="CA298" s="21">
        <f t="shared" si="374"/>
        <v>1.4702561212348926E-2</v>
      </c>
      <c r="CB298" s="21">
        <f t="shared" si="375"/>
        <v>0.16377323590814197</v>
      </c>
      <c r="CC298" s="21">
        <f t="shared" si="376"/>
        <v>3.101578798985058E-3</v>
      </c>
      <c r="CD298" s="21">
        <f t="shared" si="377"/>
        <v>0.16276372208436726</v>
      </c>
      <c r="CE298" s="21">
        <f t="shared" si="378"/>
        <v>0.21953377318116976</v>
      </c>
      <c r="CF298" s="21">
        <f t="shared" si="379"/>
        <v>4.5012582674624935E-2</v>
      </c>
      <c r="CG298" s="21">
        <f t="shared" si="380"/>
        <v>2.6542409766454351E-2</v>
      </c>
      <c r="CH298" s="21">
        <f t="shared" si="381"/>
        <v>1.3528060361832836E-2</v>
      </c>
      <c r="CI298" s="21">
        <f t="shared" si="382"/>
        <v>0.23865194228634851</v>
      </c>
      <c r="CJ298" s="21">
        <f t="shared" si="383"/>
        <v>1.7032244247341126</v>
      </c>
      <c r="CL298" s="68">
        <f t="shared" si="384"/>
        <v>0.37109926348035815</v>
      </c>
      <c r="CM298" s="19">
        <f t="shared" si="385"/>
        <v>3.7395513476055763E-2</v>
      </c>
      <c r="CN298" s="19">
        <f t="shared" si="386"/>
        <v>7.0370219702592565E-2</v>
      </c>
      <c r="CO298" s="19">
        <f t="shared" si="387"/>
        <v>8.6321925630229949E-3</v>
      </c>
      <c r="CP298" s="19">
        <f t="shared" si="388"/>
        <v>9.6154818783618798E-2</v>
      </c>
      <c r="CQ298" s="19">
        <f t="shared" si="389"/>
        <v>1.8210041812130777E-3</v>
      </c>
      <c r="CR298" s="19">
        <f t="shared" si="390"/>
        <v>9.556211132292565E-2</v>
      </c>
      <c r="CS298" s="19">
        <f t="shared" si="391"/>
        <v>0.12889303957430084</v>
      </c>
      <c r="CT298" s="19">
        <f t="shared" si="392"/>
        <v>2.6427863539857214E-2</v>
      </c>
      <c r="CU298" s="19">
        <f t="shared" si="393"/>
        <v>1.5583624436690332E-2</v>
      </c>
      <c r="CV298" s="19">
        <f t="shared" si="394"/>
        <v>7.9426176406228316E-3</v>
      </c>
      <c r="CW298" s="19">
        <f t="shared" si="395"/>
        <v>0.14011773129874183</v>
      </c>
      <c r="CX298" s="19">
        <f t="shared" si="396"/>
        <v>1.0000000000000002</v>
      </c>
      <c r="CZ298" s="68">
        <f t="shared" si="397"/>
        <v>2.4859999999999999E-5</v>
      </c>
      <c r="DA298" s="19">
        <f t="shared" si="398"/>
        <v>1.9271199999999996E-5</v>
      </c>
      <c r="DB298" s="19">
        <f t="shared" si="399"/>
        <v>3.5539999999999995E-5</v>
      </c>
      <c r="DC298" s="19">
        <f t="shared" si="400"/>
        <v>4.0779199999999997E-5</v>
      </c>
      <c r="DD298" s="19">
        <f t="shared" si="401"/>
        <v>1.3139599999999999E-5</v>
      </c>
      <c r="DE298" s="19">
        <f t="shared" si="402"/>
        <v>1.3139599999999999E-5</v>
      </c>
      <c r="DF298" s="19">
        <f t="shared" si="403"/>
        <v>1.21976E-5</v>
      </c>
      <c r="DG298" s="19">
        <f t="shared" si="404"/>
        <v>1.6841199999999997E-5</v>
      </c>
      <c r="DH298" s="19">
        <f t="shared" si="405"/>
        <v>2.5708399999999996E-5</v>
      </c>
      <c r="DI298" s="19">
        <f t="shared" si="406"/>
        <v>3.8100399999999992E-5</v>
      </c>
      <c r="DJ298" s="19">
        <f t="shared" si="407"/>
        <v>0</v>
      </c>
      <c r="DK298" s="19">
        <f t="shared" si="408"/>
        <v>2.19848E-5</v>
      </c>
      <c r="DM298" s="68">
        <f t="shared" si="409"/>
        <v>896.84809935237001</v>
      </c>
      <c r="DN298" s="19">
        <f t="shared" si="410"/>
        <v>155.00610322488143</v>
      </c>
      <c r="DO298" s="19">
        <f t="shared" si="411"/>
        <v>201.88372540451149</v>
      </c>
      <c r="DP298" s="19">
        <f t="shared" si="412"/>
        <v>33.803380899800437</v>
      </c>
      <c r="DQ298" s="19">
        <f t="shared" si="413"/>
        <v>525.79406752131047</v>
      </c>
      <c r="DR298" s="19">
        <f t="shared" si="414"/>
        <v>9.8315045066254498</v>
      </c>
      <c r="DS298" s="19">
        <f t="shared" si="415"/>
        <v>315.73039666113857</v>
      </c>
      <c r="DT298" s="19">
        <f t="shared" si="416"/>
        <v>429.20466827344796</v>
      </c>
      <c r="DU298" s="19">
        <f t="shared" si="417"/>
        <v>63.724823825510306</v>
      </c>
      <c r="DV298" s="19">
        <f t="shared" si="418"/>
        <v>38.529186621038875</v>
      </c>
      <c r="DX298" s="19">
        <f t="shared" si="419"/>
        <v>114.84850978873257</v>
      </c>
      <c r="DZ298" s="68">
        <f t="shared" si="420"/>
        <v>2785.2044660793672</v>
      </c>
      <c r="EA298" s="21">
        <f t="shared" si="421"/>
        <v>2.7852044660793673</v>
      </c>
      <c r="EB298" s="92">
        <f t="shared" si="422"/>
        <v>1280</v>
      </c>
    </row>
    <row r="299" spans="1:132" x14ac:dyDescent="0.3">
      <c r="A299" s="19">
        <f>'A. Thermody. result (all suite)'!C255</f>
        <v>1278</v>
      </c>
      <c r="B299" s="19" t="str">
        <f>'A. Thermody. result (all suite)'!A255</f>
        <v>Nephelinite</v>
      </c>
      <c r="C299" s="24">
        <f>'A. Thermody. result (all suite)'!G255</f>
        <v>99.742615999999998</v>
      </c>
      <c r="D299" s="19">
        <f>'A. Thermody. result (all suite)'!D255</f>
        <v>10000</v>
      </c>
      <c r="E299" s="61">
        <f>'A. Thermody. result (all suite)'!I255</f>
        <v>38.067981000000003</v>
      </c>
      <c r="F299" s="21">
        <f>'A. Thermody. result (all suite)'!J255</f>
        <v>5.041798</v>
      </c>
      <c r="G299" s="21">
        <f>'A. Thermody. result (all suite)'!K255</f>
        <v>12.231921</v>
      </c>
      <c r="H299" s="21">
        <f>'A. Thermody. result (all suite)'!L255</f>
        <v>2.3030849999999998</v>
      </c>
      <c r="I299" s="21">
        <f>'A. Thermody. result (all suite)'!M255</f>
        <v>11.706721999999999</v>
      </c>
      <c r="J299" s="21">
        <f>'A. Thermody. result (all suite)'!N255</f>
        <v>0.22056799999999999</v>
      </c>
      <c r="K299" s="21">
        <f>'A. Thermody. result (all suite)'!O255</f>
        <v>6.5464580000000003</v>
      </c>
      <c r="L299" s="21">
        <f>'A. Thermody. result (all suite)'!P255</f>
        <v>12.341766</v>
      </c>
      <c r="M299" s="21">
        <f>'A. Thermody. result (all suite)'!Q255</f>
        <v>2.7972000000000001</v>
      </c>
      <c r="N299" s="21">
        <f>'A. Thermody. result (all suite)'!R255</f>
        <v>2.5064510000000002</v>
      </c>
      <c r="O299" s="21">
        <f>'A. Thermody. result (all suite)'!S255</f>
        <v>1.924955</v>
      </c>
      <c r="P299" s="21">
        <f>'A. Thermody. result (all suite)'!T255</f>
        <v>4.311096</v>
      </c>
      <c r="Q299" s="21">
        <f t="shared" si="340"/>
        <v>100.000001</v>
      </c>
      <c r="S299" s="19">
        <f t="shared" si="341"/>
        <v>1551</v>
      </c>
      <c r="T299" s="19">
        <f t="shared" si="342"/>
        <v>1</v>
      </c>
      <c r="V299" s="61">
        <f t="shared" si="343"/>
        <v>36.426833810239714</v>
      </c>
      <c r="W299" s="21">
        <f t="shared" si="344"/>
        <v>4.8244412502674869</v>
      </c>
      <c r="X299" s="21">
        <f t="shared" si="345"/>
        <v>11.704591148319139</v>
      </c>
      <c r="Y299" s="21">
        <f t="shared" si="346"/>
        <v>2.2037967956812818</v>
      </c>
      <c r="Z299" s="21">
        <f t="shared" si="347"/>
        <v>11.202033981173757</v>
      </c>
      <c r="AA299" s="21">
        <f t="shared" si="348"/>
        <v>0.21105910186980895</v>
      </c>
      <c r="AB299" s="21">
        <f t="shared" si="349"/>
        <v>6.2642339138425607</v>
      </c>
      <c r="AC299" s="21">
        <f t="shared" si="350"/>
        <v>11.809700624965293</v>
      </c>
      <c r="AD299" s="21">
        <f t="shared" si="351"/>
        <v>2.6766100238938995</v>
      </c>
      <c r="AE299" s="21">
        <f t="shared" si="352"/>
        <v>2.398395492277595</v>
      </c>
      <c r="AF299" s="21">
        <f t="shared" si="353"/>
        <v>1.8419683428230662</v>
      </c>
      <c r="AG299" s="21">
        <f t="shared" si="354"/>
        <v>91.563664485353598</v>
      </c>
      <c r="AH299" s="21"/>
      <c r="AI299" s="61">
        <f t="shared" si="355"/>
        <v>39.783066803826422</v>
      </c>
      <c r="AJ299" s="21">
        <f t="shared" si="356"/>
        <v>5.268947324666323</v>
      </c>
      <c r="AK299" s="21">
        <f t="shared" si="357"/>
        <v>12.783008646613734</v>
      </c>
      <c r="AL299" s="21">
        <f t="shared" si="358"/>
        <v>2.4068464363762967</v>
      </c>
      <c r="AM299" s="21">
        <f t="shared" si="359"/>
        <v>12.23414773112933</v>
      </c>
      <c r="AN299" s="21">
        <f t="shared" si="360"/>
        <v>0.2305053025740027</v>
      </c>
      <c r="AO299" s="21">
        <f t="shared" si="361"/>
        <v>6.8413971295836236</v>
      </c>
      <c r="AP299" s="21">
        <f t="shared" si="362"/>
        <v>12.897802519529304</v>
      </c>
      <c r="AQ299" s="21">
        <f t="shared" si="363"/>
        <v>2.9232229170142552</v>
      </c>
      <c r="AR299" s="21">
        <f t="shared" si="364"/>
        <v>2.6193747331521875</v>
      </c>
      <c r="AS299" s="21">
        <f t="shared" si="365"/>
        <v>2.0116804555345258</v>
      </c>
      <c r="AT299" s="21">
        <f t="shared" si="366"/>
        <v>100.00000000000001</v>
      </c>
      <c r="AU299" s="21"/>
      <c r="AV299" s="21">
        <f>AR299*'[1]diagram lines'!$G$39</f>
        <v>2.1743590937746116</v>
      </c>
      <c r="AW299" s="21">
        <f>AK299*'[1]diagram lines'!$G$40</f>
        <v>6.7656166987628827</v>
      </c>
      <c r="AX299" s="21">
        <f>AQ299*'[1]diagram lines'!$G$38</f>
        <v>2.1685993824510401</v>
      </c>
      <c r="AY299" s="21">
        <f>AP299*'[1]diagram lines'!$G$41</f>
        <v>9.2175130060216741</v>
      </c>
      <c r="AZ299" s="21">
        <f t="shared" si="367"/>
        <v>5.5425976501664422</v>
      </c>
      <c r="BA299" s="21">
        <f t="shared" si="368"/>
        <v>0.49892193701524917</v>
      </c>
      <c r="BB299" s="21">
        <f t="shared" si="369"/>
        <v>1.5578359166451661</v>
      </c>
      <c r="BC299" s="86">
        <f t="shared" si="370"/>
        <v>0.64191612821042277</v>
      </c>
      <c r="BX299" s="61">
        <f t="shared" si="371"/>
        <v>0.63362152130492688</v>
      </c>
      <c r="BY299" s="21">
        <f t="shared" si="372"/>
        <v>6.3117150726089144E-2</v>
      </c>
      <c r="BZ299" s="21">
        <f t="shared" si="373"/>
        <v>0.119967840329541</v>
      </c>
      <c r="CA299" s="21">
        <f t="shared" si="374"/>
        <v>1.4422224309599848E-2</v>
      </c>
      <c r="CB299" s="21">
        <f t="shared" si="375"/>
        <v>0.16293280445372305</v>
      </c>
      <c r="CC299" s="21">
        <f t="shared" si="376"/>
        <v>3.1092190583591767E-3</v>
      </c>
      <c r="CD299" s="21">
        <f t="shared" si="377"/>
        <v>0.16244312655086851</v>
      </c>
      <c r="CE299" s="21">
        <f t="shared" si="378"/>
        <v>0.22007428673323823</v>
      </c>
      <c r="CF299" s="21">
        <f t="shared" si="379"/>
        <v>4.5123407001129212E-2</v>
      </c>
      <c r="CG299" s="21">
        <f t="shared" si="380"/>
        <v>2.6607760084925693E-2</v>
      </c>
      <c r="CH299" s="21">
        <f t="shared" si="381"/>
        <v>1.3561369272389111E-2</v>
      </c>
      <c r="CI299" s="21">
        <f t="shared" si="382"/>
        <v>0.2392395116537181</v>
      </c>
      <c r="CJ299" s="21">
        <f t="shared" si="383"/>
        <v>1.7042202214785078</v>
      </c>
      <c r="CL299" s="68">
        <f t="shared" si="384"/>
        <v>0.37179556568999295</v>
      </c>
      <c r="CM299" s="19">
        <f t="shared" si="385"/>
        <v>3.7035794981549644E-2</v>
      </c>
      <c r="CN299" s="19">
        <f t="shared" si="386"/>
        <v>7.0394564515530791E-2</v>
      </c>
      <c r="CO299" s="19">
        <f t="shared" si="387"/>
        <v>8.4626529645844412E-3</v>
      </c>
      <c r="CP299" s="19">
        <f t="shared" si="388"/>
        <v>9.5605487131451589E-2</v>
      </c>
      <c r="CQ299" s="19">
        <f t="shared" si="389"/>
        <v>1.8244232870689404E-3</v>
      </c>
      <c r="CR299" s="19">
        <f t="shared" si="390"/>
        <v>9.531815460442071E-2</v>
      </c>
      <c r="CS299" s="19">
        <f t="shared" si="391"/>
        <v>0.12913488759235076</v>
      </c>
      <c r="CT299" s="19">
        <f t="shared" si="392"/>
        <v>2.6477450761605265E-2</v>
      </c>
      <c r="CU299" s="19">
        <f t="shared" si="393"/>
        <v>1.5612864904185886E-2</v>
      </c>
      <c r="CV299" s="19">
        <f t="shared" si="394"/>
        <v>7.957521628644831E-3</v>
      </c>
      <c r="CW299" s="19">
        <f t="shared" si="395"/>
        <v>0.14038063193861428</v>
      </c>
      <c r="CX299" s="19">
        <f t="shared" si="396"/>
        <v>1</v>
      </c>
      <c r="CZ299" s="68">
        <f t="shared" si="397"/>
        <v>2.4859999999999999E-5</v>
      </c>
      <c r="DA299" s="19">
        <f t="shared" si="398"/>
        <v>1.9256719999999996E-5</v>
      </c>
      <c r="DB299" s="19">
        <f t="shared" si="399"/>
        <v>3.5539999999999995E-5</v>
      </c>
      <c r="DC299" s="19">
        <f t="shared" si="400"/>
        <v>4.076102E-5</v>
      </c>
      <c r="DD299" s="19">
        <f t="shared" si="401"/>
        <v>1.3133759999999998E-5</v>
      </c>
      <c r="DE299" s="19">
        <f t="shared" si="402"/>
        <v>1.3133759999999998E-5</v>
      </c>
      <c r="DF299" s="19">
        <f t="shared" si="403"/>
        <v>1.219106E-5</v>
      </c>
      <c r="DG299" s="19">
        <f t="shared" si="404"/>
        <v>1.6833719999999999E-5</v>
      </c>
      <c r="DH299" s="19">
        <f t="shared" si="405"/>
        <v>2.5693039999999999E-5</v>
      </c>
      <c r="DI299" s="19">
        <f t="shared" si="406"/>
        <v>3.8076239999999989E-5</v>
      </c>
      <c r="DJ299" s="19">
        <f t="shared" si="407"/>
        <v>0</v>
      </c>
      <c r="DK299" s="19">
        <f t="shared" si="408"/>
        <v>2.1965879999999998E-5</v>
      </c>
      <c r="DM299" s="68">
        <f t="shared" si="409"/>
        <v>898.53087637388478</v>
      </c>
      <c r="DN299" s="19">
        <f t="shared" si="410"/>
        <v>153.63048863597675</v>
      </c>
      <c r="DO299" s="19">
        <f t="shared" si="411"/>
        <v>201.9535677547417</v>
      </c>
      <c r="DP299" s="19">
        <f t="shared" si="412"/>
        <v>33.154250112349729</v>
      </c>
      <c r="DQ299" s="19">
        <f t="shared" si="413"/>
        <v>523.02267213614357</v>
      </c>
      <c r="DR299" s="19">
        <f t="shared" si="414"/>
        <v>9.8543439186242665</v>
      </c>
      <c r="DS299" s="19">
        <f t="shared" si="415"/>
        <v>315.09332499045644</v>
      </c>
      <c r="DT299" s="19">
        <f t="shared" si="416"/>
        <v>430.20107832249977</v>
      </c>
      <c r="DU299" s="19">
        <f t="shared" si="417"/>
        <v>63.882560129588036</v>
      </c>
      <c r="DV299" s="19">
        <f t="shared" si="418"/>
        <v>38.625974465291506</v>
      </c>
      <c r="DX299" s="19">
        <f t="shared" si="419"/>
        <v>115.16310694285089</v>
      </c>
      <c r="DZ299" s="68">
        <f t="shared" si="420"/>
        <v>2783.1122437824074</v>
      </c>
      <c r="EA299" s="21">
        <f t="shared" si="421"/>
        <v>2.7831122437824076</v>
      </c>
      <c r="EB299" s="92">
        <f t="shared" si="422"/>
        <v>1278</v>
      </c>
    </row>
    <row r="300" spans="1:132" x14ac:dyDescent="0.3">
      <c r="A300" s="19">
        <f>'A. Thermody. result (all suite)'!C256</f>
        <v>1276</v>
      </c>
      <c r="B300" s="19" t="str">
        <f>'A. Thermody. result (all suite)'!A256</f>
        <v>Nephelinite</v>
      </c>
      <c r="C300" s="24">
        <f>'A. Thermody. result (all suite)'!G256</f>
        <v>99.500789999999995</v>
      </c>
      <c r="D300" s="19">
        <f>'A. Thermody. result (all suite)'!D256</f>
        <v>10000</v>
      </c>
      <c r="E300" s="61">
        <f>'A. Thermody. result (all suite)'!I256</f>
        <v>38.160500999999996</v>
      </c>
      <c r="F300" s="21">
        <f>'A. Thermody. result (all suite)'!J256</f>
        <v>4.9962900000000001</v>
      </c>
      <c r="G300" s="21">
        <f>'A. Thermody. result (all suite)'!K256</f>
        <v>12.243169999999999</v>
      </c>
      <c r="H300" s="21">
        <f>'A. Thermody. result (all suite)'!L256</f>
        <v>2.258807</v>
      </c>
      <c r="I300" s="21">
        <f>'A. Thermody. result (all suite)'!M256</f>
        <v>11.646895000000001</v>
      </c>
      <c r="J300" s="21">
        <f>'A. Thermody. result (all suite)'!N256</f>
        <v>0.22110399999999999</v>
      </c>
      <c r="K300" s="21">
        <f>'A. Thermody. result (all suite)'!O256</f>
        <v>6.5337240000000003</v>
      </c>
      <c r="L300" s="21">
        <f>'A. Thermody. result (all suite)'!P256</f>
        <v>12.371760999999999</v>
      </c>
      <c r="M300" s="21">
        <f>'A. Thermody. result (all suite)'!Q256</f>
        <v>2.803998</v>
      </c>
      <c r="N300" s="21">
        <f>'A. Thermody. result (all suite)'!R256</f>
        <v>2.512543</v>
      </c>
      <c r="O300" s="21">
        <f>'A. Thermody. result (all suite)'!S256</f>
        <v>1.9296329999999999</v>
      </c>
      <c r="P300" s="21">
        <f>'A. Thermody. result (all suite)'!T256</f>
        <v>4.321574</v>
      </c>
      <c r="Q300" s="21">
        <f t="shared" si="340"/>
        <v>100</v>
      </c>
      <c r="S300" s="19">
        <f t="shared" si="341"/>
        <v>1549</v>
      </c>
      <c r="T300" s="19">
        <f t="shared" si="342"/>
        <v>1</v>
      </c>
      <c r="V300" s="61">
        <f t="shared" si="343"/>
        <v>36.51136671051426</v>
      </c>
      <c r="W300" s="21">
        <f t="shared" si="344"/>
        <v>4.7803716303954005</v>
      </c>
      <c r="X300" s="21">
        <f t="shared" si="345"/>
        <v>11.714072348504198</v>
      </c>
      <c r="Y300" s="21">
        <f t="shared" si="346"/>
        <v>2.1611909839778201</v>
      </c>
      <c r="Z300" s="21">
        <f t="shared" si="347"/>
        <v>11.143565813872701</v>
      </c>
      <c r="AA300" s="21">
        <f t="shared" si="348"/>
        <v>0.21154882702304001</v>
      </c>
      <c r="AB300" s="21">
        <f t="shared" si="349"/>
        <v>6.251364282384241</v>
      </c>
      <c r="AC300" s="21">
        <f t="shared" si="350"/>
        <v>11.837106193281858</v>
      </c>
      <c r="AD300" s="21">
        <f t="shared" si="351"/>
        <v>2.6828211514714799</v>
      </c>
      <c r="AE300" s="21">
        <f t="shared" si="352"/>
        <v>2.4039615949731798</v>
      </c>
      <c r="AF300" s="21">
        <f t="shared" si="353"/>
        <v>1.8462424819765801</v>
      </c>
      <c r="AG300" s="21">
        <f t="shared" si="354"/>
        <v>91.543612018374759</v>
      </c>
      <c r="AH300" s="21"/>
      <c r="AI300" s="61">
        <f t="shared" si="355"/>
        <v>39.88412288471384</v>
      </c>
      <c r="AJ300" s="21">
        <f t="shared" si="356"/>
        <v>5.2219609047498334</v>
      </c>
      <c r="AK300" s="21">
        <f t="shared" si="357"/>
        <v>12.796165773044802</v>
      </c>
      <c r="AL300" s="21">
        <f t="shared" si="358"/>
        <v>2.3608321064980733</v>
      </c>
      <c r="AM300" s="21">
        <f t="shared" si="359"/>
        <v>12.172958405482133</v>
      </c>
      <c r="AN300" s="21">
        <f t="shared" si="360"/>
        <v>0.23109075811928595</v>
      </c>
      <c r="AO300" s="21">
        <f t="shared" si="361"/>
        <v>6.8288372553285948</v>
      </c>
      <c r="AP300" s="21">
        <f t="shared" si="362"/>
        <v>12.930564932161404</v>
      </c>
      <c r="AQ300" s="21">
        <f t="shared" si="363"/>
        <v>2.930648127509957</v>
      </c>
      <c r="AR300" s="21">
        <f t="shared" si="364"/>
        <v>2.6260287768529973</v>
      </c>
      <c r="AS300" s="21">
        <f t="shared" si="365"/>
        <v>2.0167900755390771</v>
      </c>
      <c r="AT300" s="21">
        <f t="shared" si="366"/>
        <v>99.999999999999972</v>
      </c>
      <c r="AU300" s="21"/>
      <c r="AV300" s="21">
        <f>AR300*'[1]diagram lines'!$G$39</f>
        <v>2.1798826564203497</v>
      </c>
      <c r="AW300" s="21">
        <f>AK300*'[1]diagram lines'!$G$40</f>
        <v>6.7725803234267321</v>
      </c>
      <c r="AX300" s="21">
        <f>AQ300*'[1]diagram lines'!$G$38</f>
        <v>2.1741077912698907</v>
      </c>
      <c r="AY300" s="21">
        <f>AP300*'[1]diagram lines'!$G$41</f>
        <v>9.2409269142504442</v>
      </c>
      <c r="AZ300" s="21">
        <f t="shared" si="367"/>
        <v>5.5566769043629538</v>
      </c>
      <c r="BA300" s="21">
        <f t="shared" si="368"/>
        <v>0.49817002509972896</v>
      </c>
      <c r="BB300" s="21">
        <f t="shared" si="369"/>
        <v>1.5554880987438859</v>
      </c>
      <c r="BC300" s="86">
        <f t="shared" si="370"/>
        <v>0.642885021626033</v>
      </c>
      <c r="BX300" s="61">
        <f t="shared" si="371"/>
        <v>0.63516146804260987</v>
      </c>
      <c r="BY300" s="21">
        <f t="shared" si="372"/>
        <v>6.2547446169253881E-2</v>
      </c>
      <c r="BZ300" s="21">
        <f t="shared" si="373"/>
        <v>0.12007816790898392</v>
      </c>
      <c r="CA300" s="21">
        <f t="shared" si="374"/>
        <v>1.4144949589830296E-2</v>
      </c>
      <c r="CB300" s="21">
        <f t="shared" si="375"/>
        <v>0.16210013917884483</v>
      </c>
      <c r="CC300" s="21">
        <f t="shared" si="376"/>
        <v>3.1167747392162391E-3</v>
      </c>
      <c r="CD300" s="21">
        <f t="shared" si="377"/>
        <v>0.16212714640198514</v>
      </c>
      <c r="CE300" s="21">
        <f t="shared" si="378"/>
        <v>0.22060914764621969</v>
      </c>
      <c r="CF300" s="21">
        <f t="shared" si="379"/>
        <v>4.5233069849975799E-2</v>
      </c>
      <c r="CG300" s="21">
        <f t="shared" si="380"/>
        <v>2.6672430997876858E-2</v>
      </c>
      <c r="CH300" s="21">
        <f t="shared" si="381"/>
        <v>1.3594325931353211E-2</v>
      </c>
      <c r="CI300" s="21">
        <f t="shared" si="382"/>
        <v>0.23982097669256383</v>
      </c>
      <c r="CJ300" s="21">
        <f t="shared" si="383"/>
        <v>1.7052060431487135</v>
      </c>
      <c r="CL300" s="68">
        <f t="shared" si="384"/>
        <v>0.37248370693653265</v>
      </c>
      <c r="CM300" s="19">
        <f t="shared" si="385"/>
        <v>3.668028647949087E-2</v>
      </c>
      <c r="CN300" s="19">
        <f t="shared" si="386"/>
        <v>7.0418568120516403E-2</v>
      </c>
      <c r="CO300" s="19">
        <f t="shared" si="387"/>
        <v>8.2951556773228578E-3</v>
      </c>
      <c r="CP300" s="19">
        <f t="shared" si="388"/>
        <v>9.5061907521464165E-2</v>
      </c>
      <c r="CQ300" s="19">
        <f t="shared" si="389"/>
        <v>1.8277994918790121E-3</v>
      </c>
      <c r="CR300" s="19">
        <f t="shared" si="390"/>
        <v>9.5077745621058529E-2</v>
      </c>
      <c r="CS300" s="19">
        <f t="shared" si="391"/>
        <v>0.12937389503901731</v>
      </c>
      <c r="CT300" s="19">
        <f t="shared" si="392"/>
        <v>2.652645410900116E-2</v>
      </c>
      <c r="CU300" s="19">
        <f t="shared" si="393"/>
        <v>1.5641764292968034E-2</v>
      </c>
      <c r="CV300" s="19">
        <f t="shared" si="394"/>
        <v>7.9722482722679577E-3</v>
      </c>
      <c r="CW300" s="19">
        <f t="shared" si="395"/>
        <v>0.14064046843848108</v>
      </c>
      <c r="CX300" s="19">
        <f t="shared" si="396"/>
        <v>1</v>
      </c>
      <c r="CZ300" s="68">
        <f t="shared" si="397"/>
        <v>2.4859999999999999E-5</v>
      </c>
      <c r="DA300" s="19">
        <f t="shared" si="398"/>
        <v>1.9242239999999996E-5</v>
      </c>
      <c r="DB300" s="19">
        <f t="shared" si="399"/>
        <v>3.5539999999999995E-5</v>
      </c>
      <c r="DC300" s="19">
        <f t="shared" si="400"/>
        <v>4.0742839999999995E-5</v>
      </c>
      <c r="DD300" s="19">
        <f t="shared" si="401"/>
        <v>1.3127919999999998E-5</v>
      </c>
      <c r="DE300" s="19">
        <f t="shared" si="402"/>
        <v>1.3127919999999998E-5</v>
      </c>
      <c r="DF300" s="19">
        <f t="shared" si="403"/>
        <v>1.218452E-5</v>
      </c>
      <c r="DG300" s="19">
        <f t="shared" si="404"/>
        <v>1.6826239999999998E-5</v>
      </c>
      <c r="DH300" s="19">
        <f t="shared" si="405"/>
        <v>2.5677679999999998E-5</v>
      </c>
      <c r="DI300" s="19">
        <f t="shared" si="406"/>
        <v>3.8052079999999993E-5</v>
      </c>
      <c r="DJ300" s="19">
        <f t="shared" si="407"/>
        <v>0</v>
      </c>
      <c r="DK300" s="19">
        <f t="shared" si="408"/>
        <v>2.1946959999999999E-5</v>
      </c>
      <c r="DM300" s="68">
        <f t="shared" si="409"/>
        <v>900.1939305207917</v>
      </c>
      <c r="DN300" s="19">
        <f t="shared" si="410"/>
        <v>152.27028059008364</v>
      </c>
      <c r="DO300" s="19">
        <f t="shared" si="411"/>
        <v>202.0224312202547</v>
      </c>
      <c r="DP300" s="19">
        <f t="shared" si="412"/>
        <v>32.51254478361566</v>
      </c>
      <c r="DQ300" s="19">
        <f t="shared" si="413"/>
        <v>520.28029234008136</v>
      </c>
      <c r="DR300" s="19">
        <f t="shared" si="414"/>
        <v>9.8769718244700702</v>
      </c>
      <c r="DS300" s="19">
        <f t="shared" si="415"/>
        <v>314.46730347429838</v>
      </c>
      <c r="DT300" s="19">
        <f t="shared" si="416"/>
        <v>431.18890695652095</v>
      </c>
      <c r="DU300" s="19">
        <f t="shared" si="417"/>
        <v>64.039075579140402</v>
      </c>
      <c r="DV300" s="19">
        <f t="shared" si="418"/>
        <v>38.722040855521939</v>
      </c>
      <c r="DX300" s="19">
        <f t="shared" si="419"/>
        <v>115.47573063701893</v>
      </c>
      <c r="DZ300" s="68">
        <f t="shared" si="420"/>
        <v>2781.0495087817972</v>
      </c>
      <c r="EA300" s="21">
        <f t="shared" si="421"/>
        <v>2.781049508781797</v>
      </c>
      <c r="EB300" s="92">
        <f t="shared" si="422"/>
        <v>1276</v>
      </c>
    </row>
    <row r="301" spans="1:132" x14ac:dyDescent="0.3">
      <c r="A301" s="19">
        <f>'A. Thermody. result (all suite)'!C257</f>
        <v>1274</v>
      </c>
      <c r="B301" s="19" t="str">
        <f>'A. Thermody. result (all suite)'!A257</f>
        <v>Nephelinite</v>
      </c>
      <c r="C301" s="24">
        <f>'A. Thermody. result (all suite)'!G257</f>
        <v>99.262713000000005</v>
      </c>
      <c r="D301" s="19">
        <f>'A. Thermody. result (all suite)'!D257</f>
        <v>10000</v>
      </c>
      <c r="E301" s="61">
        <f>'A. Thermody. result (all suite)'!I257</f>
        <v>38.252026999999998</v>
      </c>
      <c r="F301" s="21">
        <f>'A. Thermody. result (all suite)'!J257</f>
        <v>4.9512739999999997</v>
      </c>
      <c r="G301" s="21">
        <f>'A. Thermody. result (all suite)'!K257</f>
        <v>12.254293000000001</v>
      </c>
      <c r="H301" s="21">
        <f>'A. Thermody. result (all suite)'!L257</f>
        <v>2.215033</v>
      </c>
      <c r="I301" s="21">
        <f>'A. Thermody. result (all suite)'!M257</f>
        <v>11.587637000000001</v>
      </c>
      <c r="J301" s="21">
        <f>'A. Thermody. result (all suite)'!N257</f>
        <v>0.221634</v>
      </c>
      <c r="K301" s="21">
        <f>'A. Thermody. result (all suite)'!O257</f>
        <v>6.5211759999999996</v>
      </c>
      <c r="L301" s="21">
        <f>'A. Thermody. result (all suite)'!P257</f>
        <v>12.401434</v>
      </c>
      <c r="M301" s="21">
        <f>'A. Thermody. result (all suite)'!Q257</f>
        <v>2.8107229999999999</v>
      </c>
      <c r="N301" s="21">
        <f>'A. Thermody. result (all suite)'!R257</f>
        <v>2.5185689999999998</v>
      </c>
      <c r="O301" s="21">
        <f>'A. Thermody. result (all suite)'!S257</f>
        <v>1.934261</v>
      </c>
      <c r="P301" s="21">
        <f>'A. Thermody. result (all suite)'!T257</f>
        <v>4.3319390000000002</v>
      </c>
      <c r="Q301" s="21">
        <f t="shared" si="340"/>
        <v>100</v>
      </c>
      <c r="S301" s="19">
        <f t="shared" si="341"/>
        <v>1547</v>
      </c>
      <c r="T301" s="19">
        <f t="shared" si="342"/>
        <v>1</v>
      </c>
      <c r="V301" s="61">
        <f t="shared" si="343"/>
        <v>36.594972524096463</v>
      </c>
      <c r="W301" s="21">
        <f t="shared" si="344"/>
        <v>4.73678783059714</v>
      </c>
      <c r="X301" s="21">
        <f t="shared" si="345"/>
        <v>11.723444502358729</v>
      </c>
      <c r="Y301" s="21">
        <f t="shared" si="346"/>
        <v>2.1190791216101301</v>
      </c>
      <c r="Z301" s="21">
        <f t="shared" si="347"/>
        <v>11.08566763361857</v>
      </c>
      <c r="AA301" s="21">
        <f t="shared" si="348"/>
        <v>0.21203295031673999</v>
      </c>
      <c r="AB301" s="21">
        <f t="shared" si="349"/>
        <v>6.2386826335973593</v>
      </c>
      <c r="AC301" s="21">
        <f t="shared" si="350"/>
        <v>11.864211443994739</v>
      </c>
      <c r="AD301" s="21">
        <f t="shared" si="351"/>
        <v>2.6889641941810298</v>
      </c>
      <c r="AE301" s="21">
        <f t="shared" si="352"/>
        <v>2.4094661272470899</v>
      </c>
      <c r="AF301" s="21">
        <f t="shared" si="353"/>
        <v>1.8504699933792099</v>
      </c>
      <c r="AG301" s="21">
        <f t="shared" si="354"/>
        <v>91.523778954997184</v>
      </c>
      <c r="AH301" s="21"/>
      <c r="AI301" s="61">
        <f t="shared" si="355"/>
        <v>39.984114447558419</v>
      </c>
      <c r="AJ301" s="21">
        <f t="shared" si="356"/>
        <v>5.1754723031336463</v>
      </c>
      <c r="AK301" s="21">
        <f t="shared" si="357"/>
        <v>12.809178812561074</v>
      </c>
      <c r="AL301" s="21">
        <f t="shared" si="358"/>
        <v>2.3153317594677714</v>
      </c>
      <c r="AM301" s="21">
        <f t="shared" si="359"/>
        <v>12.112336007311786</v>
      </c>
      <c r="AN301" s="21">
        <f t="shared" si="360"/>
        <v>0.23166979416463773</v>
      </c>
      <c r="AO301" s="21">
        <f t="shared" si="361"/>
        <v>6.8164609294213676</v>
      </c>
      <c r="AP301" s="21">
        <f t="shared" si="362"/>
        <v>12.962982494230758</v>
      </c>
      <c r="AQ301" s="21">
        <f t="shared" si="363"/>
        <v>2.9379951580705717</v>
      </c>
      <c r="AR301" s="21">
        <f t="shared" si="364"/>
        <v>2.6326121525552821</v>
      </c>
      <c r="AS301" s="21">
        <f t="shared" si="365"/>
        <v>2.0218461415247044</v>
      </c>
      <c r="AT301" s="21">
        <f t="shared" si="366"/>
        <v>100.00000000000001</v>
      </c>
      <c r="AU301" s="21"/>
      <c r="AV301" s="21">
        <f>AR301*'[1]diagram lines'!$G$39</f>
        <v>2.1853475571254015</v>
      </c>
      <c r="AW301" s="21">
        <f>AK301*'[1]diagram lines'!$G$40</f>
        <v>6.7794676877309312</v>
      </c>
      <c r="AX301" s="21">
        <f>AQ301*'[1]diagram lines'!$G$38</f>
        <v>2.1795582021310889</v>
      </c>
      <c r="AY301" s="21">
        <f>AP301*'[1]diagram lines'!$G$41</f>
        <v>9.2640943723926608</v>
      </c>
      <c r="AZ301" s="21">
        <f t="shared" si="367"/>
        <v>5.5706073106258538</v>
      </c>
      <c r="BA301" s="21">
        <f t="shared" si="368"/>
        <v>0.49742957093291879</v>
      </c>
      <c r="BB301" s="21">
        <f t="shared" si="369"/>
        <v>1.5531761879059978</v>
      </c>
      <c r="BC301" s="86">
        <f t="shared" si="370"/>
        <v>0.64384195932607391</v>
      </c>
      <c r="BX301" s="61">
        <f t="shared" si="371"/>
        <v>0.63668487017310249</v>
      </c>
      <c r="BY301" s="21">
        <f t="shared" si="372"/>
        <v>6.1983900851276919E-2</v>
      </c>
      <c r="BZ301" s="21">
        <f t="shared" si="373"/>
        <v>0.12018725970969009</v>
      </c>
      <c r="CA301" s="21">
        <f t="shared" si="374"/>
        <v>1.3870830985033503E-2</v>
      </c>
      <c r="CB301" s="21">
        <f t="shared" si="375"/>
        <v>0.16127539318023662</v>
      </c>
      <c r="CC301" s="21">
        <f t="shared" si="376"/>
        <v>3.1242458415562447E-3</v>
      </c>
      <c r="CD301" s="21">
        <f t="shared" si="377"/>
        <v>0.16181578163771712</v>
      </c>
      <c r="CE301" s="21">
        <f t="shared" si="378"/>
        <v>0.2211382667617689</v>
      </c>
      <c r="CF301" s="21">
        <f t="shared" si="379"/>
        <v>4.5341555089530569E-2</v>
      </c>
      <c r="CG301" s="21">
        <f t="shared" si="380"/>
        <v>2.6736401273885348E-2</v>
      </c>
      <c r="CH301" s="21">
        <f t="shared" si="381"/>
        <v>1.3626930338725132E-2</v>
      </c>
      <c r="CI301" s="21">
        <f t="shared" si="382"/>
        <v>0.24039617092119869</v>
      </c>
      <c r="CJ301" s="21">
        <f t="shared" si="383"/>
        <v>1.7061816067637219</v>
      </c>
      <c r="CL301" s="68">
        <f t="shared" si="384"/>
        <v>0.3731635997300215</v>
      </c>
      <c r="CM301" s="19">
        <f t="shared" si="385"/>
        <v>3.6329017148911673E-2</v>
      </c>
      <c r="CN301" s="19">
        <f t="shared" si="386"/>
        <v>7.0442243213288874E-2</v>
      </c>
      <c r="CO301" s="19">
        <f t="shared" si="387"/>
        <v>8.1297506256345353E-3</v>
      </c>
      <c r="CP301" s="19">
        <f t="shared" si="388"/>
        <v>9.4524165857199166E-2</v>
      </c>
      <c r="CQ301" s="19">
        <f t="shared" si="389"/>
        <v>1.8311332329284109E-3</v>
      </c>
      <c r="CR301" s="19">
        <f t="shared" si="390"/>
        <v>9.4840889736614045E-2</v>
      </c>
      <c r="CS301" s="19">
        <f t="shared" si="391"/>
        <v>0.12961004027069722</v>
      </c>
      <c r="CT301" s="19">
        <f t="shared" si="392"/>
        <v>2.6574870406400782E-2</v>
      </c>
      <c r="CU301" s="19">
        <f t="shared" si="393"/>
        <v>1.5670313856330241E-2</v>
      </c>
      <c r="CV301" s="19">
        <f t="shared" si="394"/>
        <v>7.9867994618536744E-3</v>
      </c>
      <c r="CW301" s="19">
        <f t="shared" si="395"/>
        <v>0.14089717646011971</v>
      </c>
      <c r="CX301" s="19">
        <f t="shared" si="396"/>
        <v>0.99999999999999989</v>
      </c>
      <c r="CZ301" s="68">
        <f t="shared" si="397"/>
        <v>2.4859999999999999E-5</v>
      </c>
      <c r="DA301" s="19">
        <f t="shared" si="398"/>
        <v>1.9227759999999996E-5</v>
      </c>
      <c r="DB301" s="19">
        <f t="shared" si="399"/>
        <v>3.5539999999999995E-5</v>
      </c>
      <c r="DC301" s="19">
        <f t="shared" si="400"/>
        <v>4.0724659999999997E-5</v>
      </c>
      <c r="DD301" s="19">
        <f t="shared" si="401"/>
        <v>1.3122079999999998E-5</v>
      </c>
      <c r="DE301" s="19">
        <f t="shared" si="402"/>
        <v>1.3122079999999998E-5</v>
      </c>
      <c r="DF301" s="19">
        <f t="shared" si="403"/>
        <v>1.217798E-5</v>
      </c>
      <c r="DG301" s="19">
        <f t="shared" si="404"/>
        <v>1.681876E-5</v>
      </c>
      <c r="DH301" s="19">
        <f t="shared" si="405"/>
        <v>2.5662319999999998E-5</v>
      </c>
      <c r="DI301" s="19">
        <f t="shared" si="406"/>
        <v>3.802791999999999E-5</v>
      </c>
      <c r="DJ301" s="19">
        <f t="shared" si="407"/>
        <v>0</v>
      </c>
      <c r="DK301" s="19">
        <f t="shared" si="408"/>
        <v>2.192804E-5</v>
      </c>
      <c r="DM301" s="68">
        <f t="shared" si="409"/>
        <v>901.83705035316541</v>
      </c>
      <c r="DN301" s="19">
        <f t="shared" si="410"/>
        <v>150.92563511584629</v>
      </c>
      <c r="DO301" s="19">
        <f t="shared" si="411"/>
        <v>202.09035222360535</v>
      </c>
      <c r="DP301" s="19">
        <f t="shared" si="412"/>
        <v>31.878470622163057</v>
      </c>
      <c r="DQ301" s="19">
        <f t="shared" si="413"/>
        <v>517.56743723859029</v>
      </c>
      <c r="DR301" s="19">
        <f t="shared" si="414"/>
        <v>9.8993903058007184</v>
      </c>
      <c r="DS301" s="19">
        <f t="shared" si="415"/>
        <v>313.8523676657004</v>
      </c>
      <c r="DT301" s="19">
        <f t="shared" si="416"/>
        <v>432.16807055815644</v>
      </c>
      <c r="DU301" s="19">
        <f t="shared" si="417"/>
        <v>64.194360310867637</v>
      </c>
      <c r="DV301" s="19">
        <f t="shared" si="418"/>
        <v>38.817362749956068</v>
      </c>
      <c r="DX301" s="19">
        <f t="shared" si="419"/>
        <v>115.78632289120947</v>
      </c>
      <c r="DZ301" s="68">
        <f t="shared" si="420"/>
        <v>2779.0168200350618</v>
      </c>
      <c r="EA301" s="21">
        <f t="shared" si="421"/>
        <v>2.7790168200350616</v>
      </c>
      <c r="EB301" s="92">
        <f t="shared" si="422"/>
        <v>1274</v>
      </c>
    </row>
    <row r="302" spans="1:132" x14ac:dyDescent="0.3">
      <c r="A302" s="19">
        <f>'A. Thermody. result (all suite)'!C258</f>
        <v>1272</v>
      </c>
      <c r="B302" s="19" t="str">
        <f>'A. Thermody. result (all suite)'!A258</f>
        <v>Nephelinite</v>
      </c>
      <c r="C302" s="24">
        <f>'A. Thermody. result (all suite)'!G258</f>
        <v>99.028379999999999</v>
      </c>
      <c r="D302" s="19">
        <f>'A. Thermody. result (all suite)'!D258</f>
        <v>10000</v>
      </c>
      <c r="E302" s="61">
        <f>'A. Thermody. result (all suite)'!I258</f>
        <v>38.342543999999997</v>
      </c>
      <c r="F302" s="21">
        <f>'A. Thermody. result (all suite)'!J258</f>
        <v>4.906752</v>
      </c>
      <c r="G302" s="21">
        <f>'A. Thermody. result (all suite)'!K258</f>
        <v>12.265285</v>
      </c>
      <c r="H302" s="21">
        <f>'A. Thermody. result (all suite)'!L258</f>
        <v>2.17178</v>
      </c>
      <c r="I302" s="21">
        <f>'A. Thermody. result (all suite)'!M258</f>
        <v>11.528959</v>
      </c>
      <c r="J302" s="21">
        <f>'A. Thermody. result (all suite)'!N258</f>
        <v>0.222159</v>
      </c>
      <c r="K302" s="21">
        <f>'A. Thermody. result (all suite)'!O258</f>
        <v>6.5088109999999997</v>
      </c>
      <c r="L302" s="21">
        <f>'A. Thermody. result (all suite)'!P258</f>
        <v>12.43078</v>
      </c>
      <c r="M302" s="21">
        <f>'A. Thermody. result (all suite)'!Q258</f>
        <v>2.817374</v>
      </c>
      <c r="N302" s="21">
        <f>'A. Thermody. result (all suite)'!R258</f>
        <v>2.5245289999999998</v>
      </c>
      <c r="O302" s="21">
        <f>'A. Thermody. result (all suite)'!S258</f>
        <v>1.9388380000000001</v>
      </c>
      <c r="P302" s="21">
        <f>'A. Thermody. result (all suite)'!T258</f>
        <v>4.3421900000000004</v>
      </c>
      <c r="Q302" s="21">
        <f t="shared" si="340"/>
        <v>100.000001</v>
      </c>
      <c r="S302" s="19">
        <f t="shared" si="341"/>
        <v>1545</v>
      </c>
      <c r="T302" s="19">
        <f t="shared" si="342"/>
        <v>1</v>
      </c>
      <c r="V302" s="61">
        <f t="shared" si="343"/>
        <v>36.677637905335459</v>
      </c>
      <c r="W302" s="21">
        <f t="shared" si="344"/>
        <v>4.6936915074618044</v>
      </c>
      <c r="X302" s="21">
        <f t="shared" si="345"/>
        <v>11.73270302658432</v>
      </c>
      <c r="Y302" s="21">
        <f t="shared" si="346"/>
        <v>2.077477186961028</v>
      </c>
      <c r="Z302" s="21">
        <f t="shared" si="347"/>
        <v>11.028349700203993</v>
      </c>
      <c r="AA302" s="21">
        <f t="shared" si="348"/>
        <v>0.21251243421436566</v>
      </c>
      <c r="AB302" s="21">
        <f t="shared" si="349"/>
        <v>6.2261860624653487</v>
      </c>
      <c r="AC302" s="21">
        <f t="shared" si="350"/>
        <v>11.89101191931568</v>
      </c>
      <c r="AD302" s="21">
        <f t="shared" si="351"/>
        <v>2.6950382691327572</v>
      </c>
      <c r="AE302" s="21">
        <f t="shared" si="352"/>
        <v>2.4149091553110984</v>
      </c>
      <c r="AF302" s="21">
        <f t="shared" si="353"/>
        <v>1.8546499710896804</v>
      </c>
      <c r="AG302" s="21">
        <f t="shared" si="354"/>
        <v>91.50416713807553</v>
      </c>
      <c r="AH302" s="21"/>
      <c r="AI302" s="61">
        <f t="shared" si="355"/>
        <v>40.083024688909099</v>
      </c>
      <c r="AJ302" s="21">
        <f t="shared" si="356"/>
        <v>5.1294838850117523</v>
      </c>
      <c r="AK302" s="21">
        <f t="shared" si="357"/>
        <v>12.822042310794673</v>
      </c>
      <c r="AL302" s="21">
        <f t="shared" si="358"/>
        <v>2.2703634729839259</v>
      </c>
      <c r="AM302" s="21">
        <f t="shared" si="359"/>
        <v>12.052292310975005</v>
      </c>
      <c r="AN302" s="21">
        <f t="shared" si="360"/>
        <v>0.23224344951819986</v>
      </c>
      <c r="AO302" s="21">
        <f t="shared" si="361"/>
        <v>6.8042650484653056</v>
      </c>
      <c r="AP302" s="21">
        <f t="shared" si="362"/>
        <v>12.995049614923763</v>
      </c>
      <c r="AQ302" s="21">
        <f t="shared" si="363"/>
        <v>2.9452628808325962</v>
      </c>
      <c r="AR302" s="21">
        <f t="shared" si="364"/>
        <v>2.6391247861609548</v>
      </c>
      <c r="AS302" s="21">
        <f t="shared" si="365"/>
        <v>2.0268475514247344</v>
      </c>
      <c r="AT302" s="21">
        <f t="shared" si="366"/>
        <v>100</v>
      </c>
      <c r="AU302" s="21"/>
      <c r="AV302" s="21">
        <f>AR302*'[1]diagram lines'!$G$39</f>
        <v>2.1907537343804884</v>
      </c>
      <c r="AW302" s="21">
        <f>AK302*'[1]diagram lines'!$G$40</f>
        <v>6.7862759048619425</v>
      </c>
      <c r="AX302" s="21">
        <f>AQ302*'[1]diagram lines'!$G$38</f>
        <v>2.1849497783266019</v>
      </c>
      <c r="AY302" s="21">
        <f>AP302*'[1]diagram lines'!$G$41</f>
        <v>9.2870113849307181</v>
      </c>
      <c r="AZ302" s="21">
        <f t="shared" si="367"/>
        <v>5.5843876669935515</v>
      </c>
      <c r="BA302" s="21">
        <f t="shared" si="368"/>
        <v>0.49670039634913593</v>
      </c>
      <c r="BB302" s="21">
        <f t="shared" si="369"/>
        <v>1.5508993891278335</v>
      </c>
      <c r="BC302" s="86">
        <f t="shared" si="370"/>
        <v>0.64478715190052505</v>
      </c>
      <c r="BX302" s="61">
        <f t="shared" si="371"/>
        <v>0.63819147802929421</v>
      </c>
      <c r="BY302" s="21">
        <f t="shared" si="372"/>
        <v>6.1426539809714575E-2</v>
      </c>
      <c r="BZ302" s="21">
        <f t="shared" si="373"/>
        <v>0.12029506669282072</v>
      </c>
      <c r="CA302" s="21">
        <f t="shared" si="374"/>
        <v>1.3599974951468471E-2</v>
      </c>
      <c r="CB302" s="21">
        <f t="shared" si="375"/>
        <v>0.1604587195546277</v>
      </c>
      <c r="CC302" s="21">
        <f t="shared" si="376"/>
        <v>3.1316464617987031E-3</v>
      </c>
      <c r="CD302" s="21">
        <f t="shared" si="377"/>
        <v>0.16150895781637717</v>
      </c>
      <c r="CE302" s="21">
        <f t="shared" si="378"/>
        <v>0.22166155492154066</v>
      </c>
      <c r="CF302" s="21">
        <f t="shared" si="379"/>
        <v>4.5448846588159376E-2</v>
      </c>
      <c r="CG302" s="21">
        <f t="shared" si="380"/>
        <v>2.6799670912951164E-2</v>
      </c>
      <c r="CH302" s="21">
        <f t="shared" si="381"/>
        <v>1.3659175449473033E-2</v>
      </c>
      <c r="CI302" s="21">
        <f t="shared" si="382"/>
        <v>0.24096503884572701</v>
      </c>
      <c r="CJ302" s="21">
        <f t="shared" si="383"/>
        <v>1.7071466700339526</v>
      </c>
      <c r="CL302" s="68">
        <f t="shared" si="384"/>
        <v>0.3738351772765966</v>
      </c>
      <c r="CM302" s="19">
        <f t="shared" si="385"/>
        <v>3.5981993163184331E-2</v>
      </c>
      <c r="CN302" s="19">
        <f t="shared" si="386"/>
        <v>7.0465572059153089E-2</v>
      </c>
      <c r="CO302" s="19">
        <f t="shared" si="387"/>
        <v>7.9664947307649826E-3</v>
      </c>
      <c r="CP302" s="19">
        <f t="shared" si="388"/>
        <v>9.3992345456431356E-2</v>
      </c>
      <c r="CQ302" s="19">
        <f t="shared" si="389"/>
        <v>1.834433160764341E-3</v>
      </c>
      <c r="CR302" s="19">
        <f t="shared" si="390"/>
        <v>9.4607546411442783E-2</v>
      </c>
      <c r="CS302" s="19">
        <f t="shared" si="391"/>
        <v>0.1298432986529108</v>
      </c>
      <c r="CT302" s="19">
        <f t="shared" si="392"/>
        <v>2.6622695862011356E-2</v>
      </c>
      <c r="CU302" s="19">
        <f t="shared" si="393"/>
        <v>1.5698516936695404E-2</v>
      </c>
      <c r="CV302" s="19">
        <f t="shared" si="394"/>
        <v>8.0011727692977739E-3</v>
      </c>
      <c r="CW302" s="19">
        <f t="shared" si="395"/>
        <v>0.14115075352074732</v>
      </c>
      <c r="CX302" s="19">
        <f t="shared" si="396"/>
        <v>1.0000000000000002</v>
      </c>
      <c r="CZ302" s="68">
        <f t="shared" si="397"/>
        <v>2.4859999999999999E-5</v>
      </c>
      <c r="DA302" s="19">
        <f t="shared" si="398"/>
        <v>1.9213279999999996E-5</v>
      </c>
      <c r="DB302" s="19">
        <f t="shared" si="399"/>
        <v>3.5539999999999995E-5</v>
      </c>
      <c r="DC302" s="19">
        <f t="shared" si="400"/>
        <v>4.0706479999999999E-5</v>
      </c>
      <c r="DD302" s="19">
        <f t="shared" si="401"/>
        <v>1.3116239999999998E-5</v>
      </c>
      <c r="DE302" s="19">
        <f t="shared" si="402"/>
        <v>1.3116239999999998E-5</v>
      </c>
      <c r="DF302" s="19">
        <f t="shared" si="403"/>
        <v>1.2171439999999999E-5</v>
      </c>
      <c r="DG302" s="19">
        <f t="shared" si="404"/>
        <v>1.6811279999999998E-5</v>
      </c>
      <c r="DH302" s="19">
        <f t="shared" si="405"/>
        <v>2.5646959999999997E-5</v>
      </c>
      <c r="DI302" s="19">
        <f t="shared" si="406"/>
        <v>3.8003759999999994E-5</v>
      </c>
      <c r="DJ302" s="19">
        <f t="shared" si="407"/>
        <v>0</v>
      </c>
      <c r="DK302" s="19">
        <f t="shared" si="408"/>
        <v>2.1909119999999998E-5</v>
      </c>
      <c r="DM302" s="68">
        <f t="shared" si="409"/>
        <v>903.46007444802592</v>
      </c>
      <c r="DN302" s="19">
        <f t="shared" si="410"/>
        <v>149.59661306529466</v>
      </c>
      <c r="DO302" s="19">
        <f t="shared" si="411"/>
        <v>202.15727988607904</v>
      </c>
      <c r="DP302" s="19">
        <f t="shared" si="412"/>
        <v>31.252261152422417</v>
      </c>
      <c r="DQ302" s="19">
        <f t="shared" si="413"/>
        <v>514.88460267916673</v>
      </c>
      <c r="DR302" s="19">
        <f t="shared" si="414"/>
        <v>9.9216458699003969</v>
      </c>
      <c r="DS302" s="19">
        <f t="shared" si="415"/>
        <v>313.24840120652476</v>
      </c>
      <c r="DT302" s="19">
        <f t="shared" si="416"/>
        <v>433.13847538410158</v>
      </c>
      <c r="DU302" s="19">
        <f t="shared" si="417"/>
        <v>64.348402948578865</v>
      </c>
      <c r="DV302" s="19">
        <f t="shared" si="418"/>
        <v>38.911947013577269</v>
      </c>
      <c r="DX302" s="19">
        <f t="shared" si="419"/>
        <v>116.09487640050659</v>
      </c>
      <c r="DZ302" s="68">
        <f t="shared" si="420"/>
        <v>2777.0145800541786</v>
      </c>
      <c r="EA302" s="21">
        <f t="shared" si="421"/>
        <v>2.7770145800541788</v>
      </c>
      <c r="EB302" s="92">
        <f t="shared" si="422"/>
        <v>1272</v>
      </c>
    </row>
    <row r="303" spans="1:132" x14ac:dyDescent="0.3">
      <c r="A303" s="19">
        <f>'A. Thermody. result (all suite)'!C259</f>
        <v>1270</v>
      </c>
      <c r="B303" s="19" t="str">
        <f>'A. Thermody. result (all suite)'!A259</f>
        <v>Nephelinite</v>
      </c>
      <c r="C303" s="24">
        <f>'A. Thermody. result (all suite)'!G259</f>
        <v>98.797776999999996</v>
      </c>
      <c r="D303" s="19">
        <f>'A. Thermody. result (all suite)'!D259</f>
        <v>10000</v>
      </c>
      <c r="E303" s="61">
        <f>'A. Thermody. result (all suite)'!I259</f>
        <v>38.432039000000003</v>
      </c>
      <c r="F303" s="21">
        <f>'A. Thermody. result (all suite)'!J259</f>
        <v>4.8627260000000003</v>
      </c>
      <c r="G303" s="21">
        <f>'A. Thermody. result (all suite)'!K259</f>
        <v>12.276145</v>
      </c>
      <c r="H303" s="21">
        <f>'A. Thermody. result (all suite)'!L259</f>
        <v>2.1290589999999998</v>
      </c>
      <c r="I303" s="21">
        <f>'A. Thermody. result (all suite)'!M259</f>
        <v>11.470869</v>
      </c>
      <c r="J303" s="21">
        <f>'A. Thermody. result (all suite)'!N259</f>
        <v>0.22267700000000001</v>
      </c>
      <c r="K303" s="21">
        <f>'A. Thermody. result (all suite)'!O259</f>
        <v>6.4966299999999997</v>
      </c>
      <c r="L303" s="21">
        <f>'A. Thermody. result (all suite)'!P259</f>
        <v>12.459794</v>
      </c>
      <c r="M303" s="21">
        <f>'A. Thermody. result (all suite)'!Q259</f>
        <v>2.82395</v>
      </c>
      <c r="N303" s="21">
        <f>'A. Thermody. result (all suite)'!R259</f>
        <v>2.530421</v>
      </c>
      <c r="O303" s="21">
        <f>'A. Thermody. result (all suite)'!S259</f>
        <v>1.9433640000000001</v>
      </c>
      <c r="P303" s="21">
        <f>'A. Thermody. result (all suite)'!T259</f>
        <v>4.3523250000000004</v>
      </c>
      <c r="Q303" s="21">
        <f t="shared" si="340"/>
        <v>99.999999000000003</v>
      </c>
      <c r="S303" s="19">
        <f t="shared" si="341"/>
        <v>1543</v>
      </c>
      <c r="T303" s="19">
        <f t="shared" si="342"/>
        <v>1</v>
      </c>
      <c r="V303" s="61">
        <f t="shared" si="343"/>
        <v>36.759351741866375</v>
      </c>
      <c r="W303" s="21">
        <f t="shared" si="344"/>
        <v>4.6510843585040833</v>
      </c>
      <c r="X303" s="21">
        <f t="shared" si="345"/>
        <v>11.741847266785772</v>
      </c>
      <c r="Y303" s="21">
        <f t="shared" si="346"/>
        <v>2.0363954319516142</v>
      </c>
      <c r="Z303" s="21">
        <f t="shared" si="347"/>
        <v>10.971619495803253</v>
      </c>
      <c r="AA303" s="21">
        <f t="shared" si="348"/>
        <v>0.21298537316283372</v>
      </c>
      <c r="AB303" s="21">
        <f t="shared" si="349"/>
        <v>6.2138755455249548</v>
      </c>
      <c r="AC303" s="21">
        <f t="shared" si="350"/>
        <v>11.917503265366591</v>
      </c>
      <c r="AD303" s="21">
        <f t="shared" si="351"/>
        <v>2.7010425169334247</v>
      </c>
      <c r="AE303" s="21">
        <f t="shared" si="352"/>
        <v>2.4202888531104283</v>
      </c>
      <c r="AF303" s="21">
        <f t="shared" si="353"/>
        <v>1.8587824819411849</v>
      </c>
      <c r="AG303" s="21">
        <f t="shared" si="354"/>
        <v>91.484776330950524</v>
      </c>
      <c r="AH303" s="21"/>
      <c r="AI303" s="61">
        <f t="shared" si="355"/>
        <v>40.180840152997341</v>
      </c>
      <c r="AJ303" s="21">
        <f t="shared" si="356"/>
        <v>5.083998174383205</v>
      </c>
      <c r="AK303" s="21">
        <f t="shared" si="357"/>
        <v>12.834755396142722</v>
      </c>
      <c r="AL303" s="21">
        <f t="shared" si="358"/>
        <v>2.2259391273853661</v>
      </c>
      <c r="AM303" s="21">
        <f t="shared" si="359"/>
        <v>11.992836333897673</v>
      </c>
      <c r="AN303" s="21">
        <f t="shared" si="360"/>
        <v>0.23280963424160214</v>
      </c>
      <c r="AO303" s="21">
        <f t="shared" si="361"/>
        <v>6.7922509019926602</v>
      </c>
      <c r="AP303" s="21">
        <f t="shared" si="362"/>
        <v>13.026761110782472</v>
      </c>
      <c r="AQ303" s="21">
        <f t="shared" si="363"/>
        <v>2.9524502603168368</v>
      </c>
      <c r="AR303" s="21">
        <f t="shared" si="364"/>
        <v>2.6455645957475138</v>
      </c>
      <c r="AS303" s="21">
        <f t="shared" si="365"/>
        <v>2.0317943121125981</v>
      </c>
      <c r="AT303" s="21">
        <f t="shared" si="366"/>
        <v>100</v>
      </c>
      <c r="AU303" s="21"/>
      <c r="AV303" s="21">
        <f>AR303*'[1]diagram lines'!$G$39</f>
        <v>2.1960994599689232</v>
      </c>
      <c r="AW303" s="21">
        <f>AK303*'[1]diagram lines'!$G$40</f>
        <v>6.7930045135096684</v>
      </c>
      <c r="AX303" s="21">
        <f>AQ303*'[1]diagram lines'!$G$38</f>
        <v>2.1902817516839006</v>
      </c>
      <c r="AY303" s="21">
        <f>AP303*'[1]diagram lines'!$G$41</f>
        <v>9.3096742474668321</v>
      </c>
      <c r="AZ303" s="21">
        <f t="shared" si="367"/>
        <v>5.598014856064351</v>
      </c>
      <c r="BA303" s="21">
        <f t="shared" si="368"/>
        <v>0.49598255014267473</v>
      </c>
      <c r="BB303" s="21">
        <f t="shared" si="369"/>
        <v>1.5486580362562721</v>
      </c>
      <c r="BC303" s="86">
        <f t="shared" si="370"/>
        <v>0.64572034405826695</v>
      </c>
      <c r="BX303" s="61">
        <f t="shared" si="371"/>
        <v>0.63968107523302276</v>
      </c>
      <c r="BY303" s="21">
        <f t="shared" si="372"/>
        <v>6.0875388082123193E-2</v>
      </c>
      <c r="BZ303" s="21">
        <f t="shared" si="373"/>
        <v>0.12040157905060808</v>
      </c>
      <c r="CA303" s="21">
        <f t="shared" si="374"/>
        <v>1.3332450372596906E-2</v>
      </c>
      <c r="CB303" s="21">
        <f t="shared" si="375"/>
        <v>0.15965022964509396</v>
      </c>
      <c r="CC303" s="21">
        <f t="shared" si="376"/>
        <v>3.1389484071045956E-3</v>
      </c>
      <c r="CD303" s="21">
        <f t="shared" si="377"/>
        <v>0.16120669975186105</v>
      </c>
      <c r="CE303" s="21">
        <f t="shared" si="378"/>
        <v>0.22217892296718975</v>
      </c>
      <c r="CF303" s="21">
        <f t="shared" si="379"/>
        <v>4.5554928214228102E-2</v>
      </c>
      <c r="CG303" s="21">
        <f t="shared" si="380"/>
        <v>2.6862218683651806E-2</v>
      </c>
      <c r="CH303" s="21">
        <f t="shared" si="381"/>
        <v>1.3691061263596913E-2</v>
      </c>
      <c r="CI303" s="21">
        <f t="shared" si="382"/>
        <v>0.2415274694783574</v>
      </c>
      <c r="CJ303" s="21">
        <f t="shared" si="383"/>
        <v>1.7081009711494344</v>
      </c>
      <c r="CL303" s="68">
        <f t="shared" si="384"/>
        <v>0.37449839677953078</v>
      </c>
      <c r="CM303" s="19">
        <f t="shared" si="385"/>
        <v>3.5639221047429205E-2</v>
      </c>
      <c r="CN303" s="19">
        <f t="shared" si="386"/>
        <v>7.048856073747567E-2</v>
      </c>
      <c r="CO303" s="19">
        <f t="shared" si="387"/>
        <v>7.8054228630436784E-3</v>
      </c>
      <c r="CP303" s="19">
        <f t="shared" si="388"/>
        <v>9.3466505986271028E-2</v>
      </c>
      <c r="CQ303" s="19">
        <f t="shared" si="389"/>
        <v>1.8376831698610297E-3</v>
      </c>
      <c r="CR303" s="19">
        <f t="shared" si="390"/>
        <v>9.4377734381463435E-2</v>
      </c>
      <c r="CS303" s="19">
        <f t="shared" si="391"/>
        <v>0.13007364712033306</v>
      </c>
      <c r="CT303" s="19">
        <f t="shared" si="392"/>
        <v>2.6669927002952742E-2</v>
      </c>
      <c r="CU303" s="19">
        <f t="shared" si="393"/>
        <v>1.5726364622095718E-2</v>
      </c>
      <c r="CV303" s="19">
        <f t="shared" si="394"/>
        <v>8.0153699897399927E-3</v>
      </c>
      <c r="CW303" s="19">
        <f t="shared" si="395"/>
        <v>0.14140116629980373</v>
      </c>
      <c r="CX303" s="19">
        <f t="shared" si="396"/>
        <v>1.0000000000000002</v>
      </c>
      <c r="CZ303" s="68">
        <f t="shared" si="397"/>
        <v>2.4859999999999999E-5</v>
      </c>
      <c r="DA303" s="19">
        <f t="shared" si="398"/>
        <v>1.9198799999999996E-5</v>
      </c>
      <c r="DB303" s="19">
        <f t="shared" si="399"/>
        <v>3.5539999999999995E-5</v>
      </c>
      <c r="DC303" s="19">
        <f t="shared" si="400"/>
        <v>4.0688299999999995E-5</v>
      </c>
      <c r="DD303" s="19">
        <f t="shared" si="401"/>
        <v>1.3110399999999997E-5</v>
      </c>
      <c r="DE303" s="19">
        <f t="shared" si="402"/>
        <v>1.3110399999999997E-5</v>
      </c>
      <c r="DF303" s="19">
        <f t="shared" si="403"/>
        <v>1.2164899999999999E-5</v>
      </c>
      <c r="DG303" s="19">
        <f t="shared" si="404"/>
        <v>1.68038E-5</v>
      </c>
      <c r="DH303" s="19">
        <f t="shared" si="405"/>
        <v>2.5631599999999997E-5</v>
      </c>
      <c r="DI303" s="19">
        <f t="shared" si="406"/>
        <v>3.7979599999999991E-5</v>
      </c>
      <c r="DJ303" s="19">
        <f t="shared" si="407"/>
        <v>0</v>
      </c>
      <c r="DK303" s="19">
        <f t="shared" si="408"/>
        <v>2.1890199999999999E-5</v>
      </c>
      <c r="DM303" s="68">
        <f t="shared" si="409"/>
        <v>905.06289937708004</v>
      </c>
      <c r="DN303" s="19">
        <f t="shared" si="410"/>
        <v>148.28327693755054</v>
      </c>
      <c r="DO303" s="19">
        <f t="shared" si="411"/>
        <v>202.22323164864997</v>
      </c>
      <c r="DP303" s="19">
        <f t="shared" si="412"/>
        <v>30.634063772618791</v>
      </c>
      <c r="DQ303" s="19">
        <f t="shared" si="413"/>
        <v>512.23215577812834</v>
      </c>
      <c r="DR303" s="19">
        <f t="shared" si="414"/>
        <v>9.9436511525156703</v>
      </c>
      <c r="DS303" s="19">
        <f t="shared" si="415"/>
        <v>312.65548385707865</v>
      </c>
      <c r="DT303" s="19">
        <f t="shared" si="416"/>
        <v>434.10003276093965</v>
      </c>
      <c r="DU303" s="19">
        <f t="shared" si="417"/>
        <v>64.501192860103956</v>
      </c>
      <c r="DV303" s="19">
        <f t="shared" si="418"/>
        <v>39.005770134530572</v>
      </c>
      <c r="DX303" s="19">
        <f t="shared" si="419"/>
        <v>116.40135844909882</v>
      </c>
      <c r="DZ303" s="68">
        <f t="shared" si="420"/>
        <v>2775.043116728295</v>
      </c>
      <c r="EA303" s="21">
        <f t="shared" si="421"/>
        <v>2.7750431167282952</v>
      </c>
      <c r="EB303" s="92">
        <f t="shared" si="422"/>
        <v>1270</v>
      </c>
    </row>
    <row r="304" spans="1:132" x14ac:dyDescent="0.3">
      <c r="A304" s="19">
        <f>'A. Thermody. result (all suite)'!C260</f>
        <v>1268</v>
      </c>
      <c r="B304" s="19" t="str">
        <f>'A. Thermody. result (all suite)'!A260</f>
        <v>Nephelinite</v>
      </c>
      <c r="C304" s="24">
        <f>'A. Thermody. result (all suite)'!G260</f>
        <v>98.570886999999999</v>
      </c>
      <c r="D304" s="19">
        <f>'A. Thermody. result (all suite)'!D260</f>
        <v>10000</v>
      </c>
      <c r="E304" s="61">
        <f>'A. Thermody. result (all suite)'!I260</f>
        <v>38.520502</v>
      </c>
      <c r="F304" s="21">
        <f>'A. Thermody. result (all suite)'!J260</f>
        <v>4.8191980000000001</v>
      </c>
      <c r="G304" s="21">
        <f>'A. Thermody. result (all suite)'!K260</f>
        <v>12.286872000000001</v>
      </c>
      <c r="H304" s="21">
        <f>'A. Thermody. result (all suite)'!L260</f>
        <v>2.0868829999999998</v>
      </c>
      <c r="I304" s="21">
        <f>'A. Thermody. result (all suite)'!M260</f>
        <v>11.413376</v>
      </c>
      <c r="J304" s="21">
        <f>'A. Thermody. result (all suite)'!N260</f>
        <v>0.22319</v>
      </c>
      <c r="K304" s="21">
        <f>'A. Thermody. result (all suite)'!O260</f>
        <v>6.484629</v>
      </c>
      <c r="L304" s="21">
        <f>'A. Thermody. result (all suite)'!P260</f>
        <v>12.488474</v>
      </c>
      <c r="M304" s="21">
        <f>'A. Thermody. result (all suite)'!Q260</f>
        <v>2.8304499999999999</v>
      </c>
      <c r="N304" s="21">
        <f>'A. Thermody. result (all suite)'!R260</f>
        <v>2.5362459999999998</v>
      </c>
      <c r="O304" s="21">
        <f>'A. Thermody. result (all suite)'!S260</f>
        <v>1.947837</v>
      </c>
      <c r="P304" s="21">
        <f>'A. Thermody. result (all suite)'!T260</f>
        <v>4.3623430000000001</v>
      </c>
      <c r="Q304" s="21">
        <f t="shared" si="340"/>
        <v>100.00000000000001</v>
      </c>
      <c r="S304" s="19">
        <f t="shared" si="341"/>
        <v>1541</v>
      </c>
      <c r="T304" s="19">
        <f t="shared" si="342"/>
        <v>1</v>
      </c>
      <c r="V304" s="61">
        <f t="shared" si="343"/>
        <v>36.840105577438145</v>
      </c>
      <c r="W304" s="21">
        <f t="shared" si="344"/>
        <v>4.6089680533908606</v>
      </c>
      <c r="X304" s="21">
        <f t="shared" si="345"/>
        <v>11.750876499389042</v>
      </c>
      <c r="Y304" s="21">
        <f t="shared" si="346"/>
        <v>1.9958460055313099</v>
      </c>
      <c r="Z304" s="21">
        <f t="shared" si="347"/>
        <v>10.91548539100032</v>
      </c>
      <c r="AA304" s="21">
        <f t="shared" si="348"/>
        <v>0.21345368665830003</v>
      </c>
      <c r="AB304" s="21">
        <f t="shared" si="349"/>
        <v>6.2017472407425309</v>
      </c>
      <c r="AC304" s="21">
        <f t="shared" si="350"/>
        <v>11.943683928654179</v>
      </c>
      <c r="AD304" s="21">
        <f t="shared" si="351"/>
        <v>2.7069760625565</v>
      </c>
      <c r="AE304" s="21">
        <f t="shared" si="352"/>
        <v>2.4256062501562199</v>
      </c>
      <c r="AF304" s="21">
        <f t="shared" si="353"/>
        <v>1.8628656689790901</v>
      </c>
      <c r="AG304" s="21">
        <f t="shared" si="354"/>
        <v>91.465614364496503</v>
      </c>
      <c r="AH304" s="21"/>
      <c r="AI304" s="61">
        <f t="shared" si="355"/>
        <v>40.277546740819886</v>
      </c>
      <c r="AJ304" s="21">
        <f t="shared" si="356"/>
        <v>5.0390172147358232</v>
      </c>
      <c r="AK304" s="21">
        <f t="shared" si="357"/>
        <v>12.847315989767504</v>
      </c>
      <c r="AL304" s="21">
        <f t="shared" si="358"/>
        <v>2.1820724863638175</v>
      </c>
      <c r="AM304" s="21">
        <f t="shared" si="359"/>
        <v>11.933977010750063</v>
      </c>
      <c r="AN304" s="21">
        <f t="shared" si="360"/>
        <v>0.23337041809796741</v>
      </c>
      <c r="AO304" s="21">
        <f t="shared" si="361"/>
        <v>6.7804139116457023</v>
      </c>
      <c r="AP304" s="21">
        <f t="shared" si="362"/>
        <v>13.058113709331041</v>
      </c>
      <c r="AQ304" s="21">
        <f t="shared" si="363"/>
        <v>2.9595559832671343</v>
      </c>
      <c r="AR304" s="21">
        <f t="shared" si="364"/>
        <v>2.6519323868421405</v>
      </c>
      <c r="AS304" s="21">
        <f t="shared" si="365"/>
        <v>2.0366841483789173</v>
      </c>
      <c r="AT304" s="21">
        <f t="shared" si="366"/>
        <v>99.999999999999972</v>
      </c>
      <c r="AU304" s="21"/>
      <c r="AV304" s="21">
        <f>AR304*'[1]diagram lines'!$G$39</f>
        <v>2.2013854025637793</v>
      </c>
      <c r="AW304" s="21">
        <f>AK304*'[1]diagram lines'!$G$40</f>
        <v>6.7996524134151972</v>
      </c>
      <c r="AX304" s="21">
        <f>AQ304*'[1]diagram lines'!$G$38</f>
        <v>2.1955531479610011</v>
      </c>
      <c r="AY304" s="21">
        <f>AP304*'[1]diagram lines'!$G$41</f>
        <v>9.3320806213011682</v>
      </c>
      <c r="AZ304" s="21">
        <f t="shared" si="367"/>
        <v>5.6114883701092744</v>
      </c>
      <c r="BA304" s="21">
        <f t="shared" si="368"/>
        <v>0.49527590633489138</v>
      </c>
      <c r="BB304" s="21">
        <f t="shared" si="369"/>
        <v>1.5464515447011764</v>
      </c>
      <c r="BC304" s="86">
        <f t="shared" si="370"/>
        <v>0.64664166389593014</v>
      </c>
      <c r="BX304" s="61">
        <f t="shared" si="371"/>
        <v>0.64115349533954724</v>
      </c>
      <c r="BY304" s="21">
        <f t="shared" si="372"/>
        <v>6.033047070605909E-2</v>
      </c>
      <c r="BZ304" s="21">
        <f t="shared" si="373"/>
        <v>0.12050678697528444</v>
      </c>
      <c r="CA304" s="21">
        <f t="shared" si="374"/>
        <v>1.3068338656146282E-2</v>
      </c>
      <c r="CB304" s="21">
        <f t="shared" si="375"/>
        <v>0.1588500487125957</v>
      </c>
      <c r="CC304" s="21">
        <f t="shared" si="376"/>
        <v>3.1461798703129405E-3</v>
      </c>
      <c r="CD304" s="21">
        <f t="shared" si="377"/>
        <v>0.16090890818858561</v>
      </c>
      <c r="CE304" s="21">
        <f t="shared" si="378"/>
        <v>0.22269033523537804</v>
      </c>
      <c r="CF304" s="21">
        <f t="shared" si="379"/>
        <v>4.5659783836102592E-2</v>
      </c>
      <c r="CG304" s="21">
        <f t="shared" si="380"/>
        <v>2.6924055201698511E-2</v>
      </c>
      <c r="CH304" s="21">
        <f t="shared" si="381"/>
        <v>1.3722573691033085E-2</v>
      </c>
      <c r="CI304" s="21">
        <f t="shared" si="382"/>
        <v>0.24208340732519423</v>
      </c>
      <c r="CJ304" s="21">
        <f t="shared" si="383"/>
        <v>1.7090443837379379</v>
      </c>
      <c r="CL304" s="68">
        <f t="shared" si="384"/>
        <v>0.37515321511852595</v>
      </c>
      <c r="CM304" s="19">
        <f t="shared" si="385"/>
        <v>3.5300704463922257E-2</v>
      </c>
      <c r="CN304" s="19">
        <f t="shared" si="386"/>
        <v>7.0511209727460625E-2</v>
      </c>
      <c r="CO304" s="19">
        <f t="shared" si="387"/>
        <v>7.6465765198934473E-3</v>
      </c>
      <c r="CP304" s="19">
        <f t="shared" si="388"/>
        <v>9.2946707659614242E-2</v>
      </c>
      <c r="CQ304" s="19">
        <f t="shared" si="389"/>
        <v>1.8409000376173792E-3</v>
      </c>
      <c r="CR304" s="19">
        <f t="shared" si="390"/>
        <v>9.4151392274935283E-2</v>
      </c>
      <c r="CS304" s="19">
        <f t="shared" si="391"/>
        <v>0.13030108366660478</v>
      </c>
      <c r="CT304" s="19">
        <f t="shared" si="392"/>
        <v>2.6716558253588336E-2</v>
      </c>
      <c r="CU304" s="19">
        <f t="shared" si="393"/>
        <v>1.5753865410336236E-2</v>
      </c>
      <c r="CV304" s="19">
        <f t="shared" si="394"/>
        <v>8.0293840356677835E-3</v>
      </c>
      <c r="CW304" s="19">
        <f t="shared" si="395"/>
        <v>0.14164840283183361</v>
      </c>
      <c r="CX304" s="19">
        <f t="shared" si="396"/>
        <v>0.99999999999999978</v>
      </c>
      <c r="CZ304" s="68">
        <f t="shared" si="397"/>
        <v>2.4859999999999999E-5</v>
      </c>
      <c r="DA304" s="19">
        <f t="shared" si="398"/>
        <v>1.9184319999999997E-5</v>
      </c>
      <c r="DB304" s="19">
        <f t="shared" si="399"/>
        <v>3.5539999999999995E-5</v>
      </c>
      <c r="DC304" s="19">
        <f t="shared" si="400"/>
        <v>4.0670119999999997E-5</v>
      </c>
      <c r="DD304" s="19">
        <f t="shared" si="401"/>
        <v>1.3104559999999997E-5</v>
      </c>
      <c r="DE304" s="19">
        <f t="shared" si="402"/>
        <v>1.3104559999999997E-5</v>
      </c>
      <c r="DF304" s="19">
        <f t="shared" si="403"/>
        <v>1.2158359999999999E-5</v>
      </c>
      <c r="DG304" s="19">
        <f t="shared" si="404"/>
        <v>1.6796319999999998E-5</v>
      </c>
      <c r="DH304" s="19">
        <f t="shared" si="405"/>
        <v>2.5616239999999997E-5</v>
      </c>
      <c r="DI304" s="19">
        <f t="shared" si="406"/>
        <v>3.7955439999999995E-5</v>
      </c>
      <c r="DJ304" s="19">
        <f t="shared" si="407"/>
        <v>0</v>
      </c>
      <c r="DK304" s="19">
        <f t="shared" si="408"/>
        <v>2.1871279999999997E-5</v>
      </c>
      <c r="DM304" s="68">
        <f t="shared" si="409"/>
        <v>906.6454209300498</v>
      </c>
      <c r="DN304" s="19">
        <f t="shared" si="410"/>
        <v>146.98567750006831</v>
      </c>
      <c r="DO304" s="19">
        <f t="shared" si="411"/>
        <v>202.28820888609698</v>
      </c>
      <c r="DP304" s="19">
        <f t="shared" si="412"/>
        <v>30.024052165614084</v>
      </c>
      <c r="DQ304" s="19">
        <f t="shared" si="413"/>
        <v>509.61046729865666</v>
      </c>
      <c r="DR304" s="19">
        <f t="shared" si="414"/>
        <v>9.9654966415184401</v>
      </c>
      <c r="DS304" s="19">
        <f t="shared" si="415"/>
        <v>312.07343002509322</v>
      </c>
      <c r="DT304" s="19">
        <f t="shared" si="416"/>
        <v>435.05272416953221</v>
      </c>
      <c r="DU304" s="19">
        <f t="shared" si="417"/>
        <v>64.652714299207886</v>
      </c>
      <c r="DV304" s="19">
        <f t="shared" si="418"/>
        <v>39.098851749674715</v>
      </c>
      <c r="DX304" s="19">
        <f t="shared" si="419"/>
        <v>116.70575380268744</v>
      </c>
      <c r="DZ304" s="68">
        <f t="shared" si="420"/>
        <v>2773.1027974681997</v>
      </c>
      <c r="EA304" s="21">
        <f t="shared" si="421"/>
        <v>2.7731027974681997</v>
      </c>
      <c r="EB304" s="92">
        <f t="shared" si="422"/>
        <v>1268</v>
      </c>
    </row>
    <row r="305" spans="1:132" x14ac:dyDescent="0.3">
      <c r="A305" s="19">
        <f>'A. Thermody. result (all suite)'!C261</f>
        <v>1266</v>
      </c>
      <c r="B305" s="19" t="str">
        <f>'A. Thermody. result (all suite)'!A261</f>
        <v>Nephelinite</v>
      </c>
      <c r="C305" s="24">
        <f>'A. Thermody. result (all suite)'!G261</f>
        <v>98.347683000000004</v>
      </c>
      <c r="D305" s="19">
        <f>'A. Thermody. result (all suite)'!D261</f>
        <v>10000</v>
      </c>
      <c r="E305" s="61">
        <f>'A. Thermody. result (all suite)'!I261</f>
        <v>38.607925000000002</v>
      </c>
      <c r="F305" s="21">
        <f>'A. Thermody. result (all suite)'!J261</f>
        <v>4.7761659999999999</v>
      </c>
      <c r="G305" s="21">
        <f>'A. Thermody. result (all suite)'!K261</f>
        <v>12.297464</v>
      </c>
      <c r="H305" s="21">
        <f>'A. Thermody. result (all suite)'!L261</f>
        <v>2.045261</v>
      </c>
      <c r="I305" s="21">
        <f>'A. Thermody. result (all suite)'!M261</f>
        <v>11.356484</v>
      </c>
      <c r="J305" s="21">
        <f>'A. Thermody. result (all suite)'!N261</f>
        <v>0.22369600000000001</v>
      </c>
      <c r="K305" s="21">
        <f>'A. Thermody. result (all suite)'!O261</f>
        <v>6.4728089999999998</v>
      </c>
      <c r="L305" s="21">
        <f>'A. Thermody. result (all suite)'!P261</f>
        <v>12.516817</v>
      </c>
      <c r="M305" s="21">
        <f>'A. Thermody. result (all suite)'!Q261</f>
        <v>2.8368739999999999</v>
      </c>
      <c r="N305" s="21">
        <f>'A. Thermody. result (all suite)'!R261</f>
        <v>2.5420020000000001</v>
      </c>
      <c r="O305" s="21">
        <f>'A. Thermody. result (all suite)'!S261</f>
        <v>1.9522569999999999</v>
      </c>
      <c r="P305" s="21">
        <f>'A. Thermody. result (all suite)'!T261</f>
        <v>4.3722430000000001</v>
      </c>
      <c r="Q305" s="21">
        <f t="shared" ref="Q305:Q368" si="423">SUM(E305:P305)</f>
        <v>99.999997999999991</v>
      </c>
      <c r="S305" s="19">
        <f t="shared" ref="S305:S368" si="424">A305+273</f>
        <v>1539</v>
      </c>
      <c r="T305" s="19">
        <f t="shared" ref="T305:T368" si="425">D305/10000</f>
        <v>1</v>
      </c>
      <c r="V305" s="61">
        <f t="shared" ref="V305:V368" si="426">(E305*(Q305-P305))/Q305</f>
        <v>36.919892667981607</v>
      </c>
      <c r="W305" s="21">
        <f t="shared" ref="W305:W368" si="427">(F305*(Q305-P305))/Q305</f>
        <v>4.5673404122201084</v>
      </c>
      <c r="X305" s="21">
        <f t="shared" ref="X305:X368" si="428">(G305*(Q305-P305))/Q305</f>
        <v>11.759788980328979</v>
      </c>
      <c r="Y305" s="21">
        <f t="shared" ref="Y305:Y368" si="429">(H305*(Q305-P305))/Q305</f>
        <v>1.9558372173072944</v>
      </c>
      <c r="Z305" s="21">
        <f t="shared" ref="Z305:Z368" si="430">(I305*(Q305-P305))/Q305</f>
        <v>10.859950913333218</v>
      </c>
      <c r="AA305" s="21">
        <f t="shared" ref="AA305:AA368" si="431">(J305*(Q305-P305))/Q305</f>
        <v>0.21391546710310935</v>
      </c>
      <c r="AB305" s="21">
        <f t="shared" ref="AB305:AB368" si="432">(K305*(Q305-P305))/Q305</f>
        <v>6.189802055933991</v>
      </c>
      <c r="AC305" s="21">
        <f t="shared" ref="AC305:AC368" si="433">(L305*(Q305-P305))/Q305</f>
        <v>11.969551333949376</v>
      </c>
      <c r="AD305" s="21">
        <f t="shared" ref="AD305:AD368" si="434">(M305*(Q305-P305))/Q305</f>
        <v>2.7128389726354798</v>
      </c>
      <c r="AE305" s="21">
        <f t="shared" ref="AE305:AE368" si="435">(N305*(Q305-P305))/Q305</f>
        <v>2.43085949327229</v>
      </c>
      <c r="AF305" s="21">
        <f t="shared" ref="AF305:AF368" si="436">(O305*(Q305-P305))/Q305</f>
        <v>1.8668995782683415</v>
      </c>
      <c r="AG305" s="21">
        <f t="shared" ref="AG305:AG368" si="437">SUM(V305:AF305)</f>
        <v>91.446677092333815</v>
      </c>
      <c r="AH305" s="21"/>
      <c r="AI305" s="61">
        <f t="shared" ref="AI305:AI368" si="438">V305*100/AG305</f>
        <v>40.373137485032451</v>
      </c>
      <c r="AJ305" s="21">
        <f t="shared" ref="AJ305:AJ368" si="439">W305*100/AG305</f>
        <v>4.9945395037246234</v>
      </c>
      <c r="AK305" s="21">
        <f t="shared" ref="AK305:AK368" si="440">X305*100/AG305</f>
        <v>12.859722577404431</v>
      </c>
      <c r="AL305" s="21">
        <f t="shared" ref="AL305:AL368" si="441">Y305*100/AG305</f>
        <v>2.1387734136391674</v>
      </c>
      <c r="AM305" s="21">
        <f t="shared" ref="AM305:AM368" si="442">Z305*100/AG305</f>
        <v>11.875719554432704</v>
      </c>
      <c r="AN305" s="21">
        <f t="shared" ref="AN305:AN368" si="443">AA305*100/AG305</f>
        <v>0.23392371806699838</v>
      </c>
      <c r="AO305" s="21">
        <f t="shared" ref="AO305:AO368" si="444">AB305*100/AG305</f>
        <v>6.7687555772902943</v>
      </c>
      <c r="AP305" s="21">
        <f t="shared" ref="AP305:AP368" si="445">AC305*100/AG305</f>
        <v>13.089104726969692</v>
      </c>
      <c r="AQ305" s="21">
        <f t="shared" ref="AQ305:AQ368" si="446">AD305*100/AG305</f>
        <v>2.9665801523835835</v>
      </c>
      <c r="AR305" s="21">
        <f t="shared" ref="AR305:AR368" si="447">AE305*100/AG305</f>
        <v>2.6582261603861763</v>
      </c>
      <c r="AS305" s="21">
        <f t="shared" ref="AS305:AS368" si="448">AF305*100/AG305</f>
        <v>2.0415171306698556</v>
      </c>
      <c r="AT305" s="21">
        <f t="shared" ref="AT305:AT368" si="449">SUM(AI305:AS305)</f>
        <v>99.999999999999986</v>
      </c>
      <c r="AU305" s="21"/>
      <c r="AV305" s="21">
        <f>AR305*'[1]diagram lines'!$G$39</f>
        <v>2.2066099027341552</v>
      </c>
      <c r="AW305" s="21">
        <f>AK305*'[1]diagram lines'!$G$40</f>
        <v>6.8062188031291946</v>
      </c>
      <c r="AX305" s="21">
        <f>AQ305*'[1]diagram lines'!$G$38</f>
        <v>2.200764043346195</v>
      </c>
      <c r="AY305" s="21">
        <f>AP305*'[1]diagram lines'!$G$41</f>
        <v>9.3542285885786622</v>
      </c>
      <c r="AZ305" s="21">
        <f t="shared" ref="AZ305:AZ368" si="450">SUM(AQ305:AR305)</f>
        <v>5.6248063127697598</v>
      </c>
      <c r="BA305" s="21">
        <f t="shared" ref="BA305:BA368" si="451">AW305/(AY305+AX305+AV305)</f>
        <v>0.49458039396120668</v>
      </c>
      <c r="BB305" s="21">
        <f t="shared" ref="BB305:BB368" si="452">AW305/(AX305+AV305)</f>
        <v>1.5442798560767079</v>
      </c>
      <c r="BC305" s="86">
        <f t="shared" ref="BC305:BC368" si="453">(AX305+AV305)/AW305</f>
        <v>0.64755102261097408</v>
      </c>
      <c r="BX305" s="61">
        <f t="shared" ref="BX305:BX368" si="454">E305/$BH$48</f>
        <v>0.64260860519307594</v>
      </c>
      <c r="BY305" s="21">
        <f t="shared" ref="BY305:BY368" si="455">F305/$BI$48</f>
        <v>5.9791762643965948E-2</v>
      </c>
      <c r="BZ305" s="21">
        <f t="shared" ref="BZ305:BZ368" si="456">G305/$BJ$48</f>
        <v>0.12061067085131424</v>
      </c>
      <c r="CA305" s="21">
        <f t="shared" ref="CA305:CA368" si="457">H305/$BK$48</f>
        <v>1.2807696161312544E-2</v>
      </c>
      <c r="CB305" s="21">
        <f t="shared" ref="CB305:CB368" si="458">I305/$BL$48</f>
        <v>0.15805823242867084</v>
      </c>
      <c r="CC305" s="21">
        <f t="shared" ref="CC305:CC368" si="459">J305/$BM$48</f>
        <v>3.1533126585847199E-3</v>
      </c>
      <c r="CD305" s="21">
        <f t="shared" ref="CD305:CD368" si="460">K305/$BN$48</f>
        <v>0.16061560794044666</v>
      </c>
      <c r="CE305" s="21">
        <f t="shared" ref="CE305:CE368" si="461">L305/$BO$48</f>
        <v>0.22319573823109842</v>
      </c>
      <c r="CF305" s="21">
        <f t="shared" ref="CF305:CF368" si="462">M305/$BP$48</f>
        <v>4.5763413453782868E-2</v>
      </c>
      <c r="CG305" s="21">
        <f t="shared" ref="CG305:CG368" si="463">N305/$BQ$48</f>
        <v>2.6985159235668792E-2</v>
      </c>
      <c r="CH305" s="21">
        <f t="shared" ref="CH305:CH368" si="464">O305/$BR$48</f>
        <v>1.3753712731781548E-2</v>
      </c>
      <c r="CI305" s="21">
        <f t="shared" ref="CI305:CI368" si="465">P305/$BS$48</f>
        <v>0.24263279689234185</v>
      </c>
      <c r="CJ305" s="21">
        <f t="shared" ref="CJ305:CJ368" si="466">SUM(BX305:CI305)</f>
        <v>1.7099767084220441</v>
      </c>
      <c r="CL305" s="68">
        <f t="shared" ref="CL305:CL368" si="467">BX305/CJ305</f>
        <v>0.37579962465457861</v>
      </c>
      <c r="CM305" s="19">
        <f t="shared" ref="CM305:CM368" si="468">BY305/CJ305</f>
        <v>3.4966419337454847E-2</v>
      </c>
      <c r="CN305" s="19">
        <f t="shared" ref="CN305:CN368" si="469">BZ305/CJ305</f>
        <v>7.053351677673611E-2</v>
      </c>
      <c r="CO305" s="19">
        <f t="shared" ref="CO305:CO368" si="470">CA305/CJ305</f>
        <v>7.4899828156907511E-3</v>
      </c>
      <c r="CP305" s="19">
        <f t="shared" ref="CP305:CP368" si="471">CB305/CJ305</f>
        <v>9.2432973882156558E-2</v>
      </c>
      <c r="CQ305" s="19">
        <f t="shared" ref="CQ305:CQ368" si="472">CC305/CJ305</f>
        <v>1.8440676080872338E-3</v>
      </c>
      <c r="CR305" s="19">
        <f t="shared" ref="CR305:CR368" si="473">CD305/CJ305</f>
        <v>9.3928535487867407E-2</v>
      </c>
      <c r="CS305" s="19">
        <f t="shared" ref="CS305:CS368" si="474">CE305/CJ305</f>
        <v>0.1305256013908295</v>
      </c>
      <c r="CT305" s="19">
        <f t="shared" ref="CT305:CT368" si="475">CF305/CJ305</f>
        <v>2.6762594618036092E-2</v>
      </c>
      <c r="CU305" s="19">
        <f t="shared" ref="CU305:CU368" si="476">CG305/CJ305</f>
        <v>1.5781009824730612E-2</v>
      </c>
      <c r="CV305" s="19">
        <f t="shared" ref="CV305:CV368" si="477">CH305/CJ305</f>
        <v>8.0432164157799493E-3</v>
      </c>
      <c r="CW305" s="19">
        <f t="shared" ref="CW305:CW368" si="478">CI305/CJ305</f>
        <v>0.14189245718805252</v>
      </c>
      <c r="CX305" s="19">
        <f t="shared" ref="CX305:CX368" si="479">SUM(CL305:CW305)</f>
        <v>1.0000000000000002</v>
      </c>
      <c r="CZ305" s="68">
        <f t="shared" ref="CZ305:CZ368" si="480">($BH$49*$DC$46)+(($BH$50*$DD$46)*(S305-1673))+(($BH$51*$DC$46)*T305)</f>
        <v>2.4859999999999999E-5</v>
      </c>
      <c r="DA305" s="19">
        <f t="shared" ref="DA305:DA368" si="481">($BI$49*$DC$46)+(($BI$50*$DD$46)*(S305-1673))+(($BI$51*$DC$46)*T305)</f>
        <v>1.9169839999999997E-5</v>
      </c>
      <c r="DB305" s="19">
        <f t="shared" ref="DB305:DB368" si="482">($BJ$49*$DC$46)+(($BJ$50*$DD$46)*(S305-1673))+(($BJ$51*$DC$46)*T305)</f>
        <v>3.5539999999999995E-5</v>
      </c>
      <c r="DC305" s="19">
        <f t="shared" ref="DC305:DC368" si="483">($BK$49*$DC$46)+(($BK$50*$DD$46)*(S305-1673))+(($BK$51*$DC$46)*T305)</f>
        <v>4.0651939999999999E-5</v>
      </c>
      <c r="DD305" s="19">
        <f t="shared" ref="DD305:DD368" si="484">($BL$49*$DC$46)+(($BL$50*$DD$46)*(S305-1673))+(($BL$51*$DC$46)*T305)</f>
        <v>1.3098719999999998E-5</v>
      </c>
      <c r="DE305" s="19">
        <f t="shared" ref="DE305:DE368" si="485">($BM$49*$DC$46)+(($BM$50*$DD$46)*(S305-1673))+(($BM$51*$DC$46)*T305)</f>
        <v>1.3098719999999998E-5</v>
      </c>
      <c r="DF305" s="19">
        <f t="shared" ref="DF305:DF368" si="486">($BN$49*$DC$46)+(($BN$50*$DD$46)*(S305-1673))+(($BN$51*$DC$46)*T305)</f>
        <v>1.2151819999999999E-5</v>
      </c>
      <c r="DG305" s="19">
        <f t="shared" ref="DG305:DG368" si="487">($BO$49*$DC$46)+(($BO$50*$DD$46)*(S305-1673))+(($BO$51*$DC$46)*T305)</f>
        <v>1.678884E-5</v>
      </c>
      <c r="DH305" s="19">
        <f t="shared" ref="DH305:DH368" si="488">($BP$49*$DC$46)+(($BP$50*$DD$46)*(S305-1673))+(($BP$51*$DC$46)*T305)</f>
        <v>2.5600879999999996E-5</v>
      </c>
      <c r="DI305" s="19">
        <f t="shared" ref="DI305:DI368" si="489">($BQ$49*$DC$46)+(($BQ$50*$DD$46)*(S305-1673))+(($BQ$51*$DC$46)*T305)</f>
        <v>3.7931279999999992E-5</v>
      </c>
      <c r="DJ305" s="19">
        <f t="shared" ref="DJ305:DJ368" si="490">($BR$49*$DC$46)+(($BR$50*$DD$46)*(S305-1673))+(($BR$51*$DC$46)*T305)</f>
        <v>0</v>
      </c>
      <c r="DK305" s="19">
        <f t="shared" ref="DK305:DK368" si="491">($BS$49*$DC$46)+(($BS$50*$DD$46)*(S305-1673))+(($BS$51*$DC$46)*T305)</f>
        <v>2.1852359999999998E-5</v>
      </c>
      <c r="DM305" s="68">
        <f t="shared" ref="DM305:DM368" si="492">((CL305*$BH$48)/CZ305)/1000</f>
        <v>908.20762064549808</v>
      </c>
      <c r="DN305" s="19">
        <f t="shared" ref="DN305:DN368" si="493">((CM305*$BI$48)/DA305)/1000</f>
        <v>145.70375009263998</v>
      </c>
      <c r="DO305" s="19">
        <f t="shared" ref="DO305:DO368" si="494">((CN305*$BJ$48)/DB305)/1000</f>
        <v>202.35220513663518</v>
      </c>
      <c r="DP305" s="19">
        <f t="shared" ref="DP305:DP368" si="495">((CO305*$BK$48)/DC305)/1000</f>
        <v>29.42234382510788</v>
      </c>
      <c r="DQ305" s="19">
        <f t="shared" ref="DQ305:DQ368" si="496">((CP305*$BL$48)/DD305)/1000</f>
        <v>507.01970676775665</v>
      </c>
      <c r="DR305" s="19">
        <f t="shared" ref="DR305:DR368" si="497">((CQ305*$BM$48)/DE305)/1000</f>
        <v>9.9870946258648452</v>
      </c>
      <c r="DS305" s="19">
        <f t="shared" ref="DS305:DS368" si="498">((CR305*$BN$48)/DF305)/1000</f>
        <v>311.50230830945952</v>
      </c>
      <c r="DT305" s="19">
        <f t="shared" ref="DT305:DT368" si="499">((CS305*$BO$48)/DG305)/1000</f>
        <v>435.99651470844424</v>
      </c>
      <c r="DU305" s="19">
        <f t="shared" ref="DU305:DU368" si="500">((CT305*$BP$48)/DH305)/1000</f>
        <v>64.802977099695696</v>
      </c>
      <c r="DV305" s="19">
        <f t="shared" ref="DV305:DV368" si="501">((CU305*$BQ$48)/DI305)/1000</f>
        <v>39.191166907355196</v>
      </c>
      <c r="DX305" s="19">
        <f t="shared" ref="DX305:DX368" si="502">((CW305*$BS$48)/DK305)/1000</f>
        <v>117.00805215220262</v>
      </c>
      <c r="DZ305" s="68">
        <f t="shared" ref="DZ305:DZ368" si="503">SUM(DM305:DX305)</f>
        <v>2771.1937402706599</v>
      </c>
      <c r="EA305" s="21">
        <f t="shared" ref="EA305:EA368" si="504">DZ305/1000</f>
        <v>2.7711937402706597</v>
      </c>
      <c r="EB305" s="92">
        <f t="shared" ref="EB305:EB368" si="505">A305</f>
        <v>1266</v>
      </c>
    </row>
    <row r="306" spans="1:132" x14ac:dyDescent="0.3">
      <c r="A306" s="19">
        <f>'A. Thermody. result (all suite)'!C262</f>
        <v>1264</v>
      </c>
      <c r="B306" s="19" t="str">
        <f>'A. Thermody. result (all suite)'!A262</f>
        <v>Nephelinite</v>
      </c>
      <c r="C306" s="24">
        <f>'A. Thermody. result (all suite)'!G262</f>
        <v>98.128138000000007</v>
      </c>
      <c r="D306" s="19">
        <f>'A. Thermody. result (all suite)'!D262</f>
        <v>10000</v>
      </c>
      <c r="E306" s="61">
        <f>'A. Thermody. result (all suite)'!I262</f>
        <v>38.694304000000002</v>
      </c>
      <c r="F306" s="21">
        <f>'A. Thermody. result (all suite)'!J262</f>
        <v>4.7336309999999999</v>
      </c>
      <c r="G306" s="21">
        <f>'A. Thermody. result (all suite)'!K262</f>
        <v>12.307921</v>
      </c>
      <c r="H306" s="21">
        <f>'A. Thermody. result (all suite)'!L262</f>
        <v>2.0042019999999998</v>
      </c>
      <c r="I306" s="21">
        <f>'A. Thermody. result (all suite)'!M262</f>
        <v>11.300197000000001</v>
      </c>
      <c r="J306" s="21">
        <f>'A. Thermody. result (all suite)'!N262</f>
        <v>0.22419700000000001</v>
      </c>
      <c r="K306" s="21">
        <f>'A. Thermody. result (all suite)'!O262</f>
        <v>6.4611650000000003</v>
      </c>
      <c r="L306" s="21">
        <f>'A. Thermody. result (all suite)'!P262</f>
        <v>12.544822</v>
      </c>
      <c r="M306" s="21">
        <f>'A. Thermody. result (all suite)'!Q262</f>
        <v>2.8432210000000002</v>
      </c>
      <c r="N306" s="21">
        <f>'A. Thermody. result (all suite)'!R262</f>
        <v>2.5476890000000001</v>
      </c>
      <c r="O306" s="21">
        <f>'A. Thermody. result (all suite)'!S262</f>
        <v>1.9566250000000001</v>
      </c>
      <c r="P306" s="21">
        <f>'A. Thermody. result (all suite)'!T262</f>
        <v>4.3820249999999996</v>
      </c>
      <c r="Q306" s="21">
        <f t="shared" si="423"/>
        <v>99.999999000000003</v>
      </c>
      <c r="S306" s="19">
        <f t="shared" si="424"/>
        <v>1537</v>
      </c>
      <c r="T306" s="19">
        <f t="shared" si="425"/>
        <v>1</v>
      </c>
      <c r="V306" s="61">
        <f t="shared" si="426"/>
        <v>36.998709908188061</v>
      </c>
      <c r="W306" s="21">
        <f t="shared" si="427"/>
        <v>4.526202104097961</v>
      </c>
      <c r="X306" s="21">
        <f t="shared" si="428"/>
        <v>11.768584819406389</v>
      </c>
      <c r="Y306" s="21">
        <f t="shared" si="429"/>
        <v>1.9163773664312536</v>
      </c>
      <c r="Z306" s="21">
        <f t="shared" si="430"/>
        <v>10.805019537458975</v>
      </c>
      <c r="AA306" s="21">
        <f t="shared" si="431"/>
        <v>0.21437263131250633</v>
      </c>
      <c r="AB306" s="21">
        <f t="shared" si="432"/>
        <v>6.1780351315774515</v>
      </c>
      <c r="AC306" s="21">
        <f t="shared" si="433"/>
        <v>11.995104758257327</v>
      </c>
      <c r="AD306" s="21">
        <f t="shared" si="434"/>
        <v>2.7186303437288437</v>
      </c>
      <c r="AE306" s="21">
        <f t="shared" si="435"/>
        <v>2.4360486299813466</v>
      </c>
      <c r="AF306" s="21">
        <f t="shared" si="436"/>
        <v>1.870885202486352</v>
      </c>
      <c r="AG306" s="21">
        <f t="shared" si="437"/>
        <v>91.427970432926443</v>
      </c>
      <c r="AH306" s="21"/>
      <c r="AI306" s="61">
        <f t="shared" si="438"/>
        <v>40.467604971425153</v>
      </c>
      <c r="AJ306" s="21">
        <f t="shared" si="439"/>
        <v>4.9505660933581384</v>
      </c>
      <c r="AK306" s="21">
        <f t="shared" si="440"/>
        <v>12.8719742587309</v>
      </c>
      <c r="AL306" s="21">
        <f t="shared" si="441"/>
        <v>2.0960515226980236</v>
      </c>
      <c r="AM306" s="21">
        <f t="shared" si="442"/>
        <v>11.818067803862903</v>
      </c>
      <c r="AN306" s="21">
        <f t="shared" si="443"/>
        <v>0.23447160677133788</v>
      </c>
      <c r="AO306" s="21">
        <f t="shared" si="444"/>
        <v>6.7572703433352403</v>
      </c>
      <c r="AP306" s="21">
        <f t="shared" si="445"/>
        <v>13.1197320704578</v>
      </c>
      <c r="AQ306" s="21">
        <f t="shared" si="446"/>
        <v>2.9735214845694191</v>
      </c>
      <c r="AR306" s="21">
        <f t="shared" si="447"/>
        <v>2.6644457034824862</v>
      </c>
      <c r="AS306" s="21">
        <f t="shared" si="448"/>
        <v>2.0462941413086209</v>
      </c>
      <c r="AT306" s="21">
        <f t="shared" si="449"/>
        <v>100.00000000000001</v>
      </c>
      <c r="AU306" s="21"/>
      <c r="AV306" s="21">
        <f>AR306*'[1]diagram lines'!$G$39</f>
        <v>2.2117727837528287</v>
      </c>
      <c r="AW306" s="21">
        <f>AK306*'[1]diagram lines'!$G$40</f>
        <v>6.8127032061411752</v>
      </c>
      <c r="AX306" s="21">
        <f>AQ306*'[1]diagram lines'!$G$38</f>
        <v>2.2059134859713119</v>
      </c>
      <c r="AY306" s="21">
        <f>AP306*'[1]diagram lines'!$G$41</f>
        <v>9.3761166533489266</v>
      </c>
      <c r="AZ306" s="21">
        <f t="shared" si="450"/>
        <v>5.6379671880519053</v>
      </c>
      <c r="BA306" s="21">
        <f t="shared" si="451"/>
        <v>0.49389593603265719</v>
      </c>
      <c r="BB306" s="21">
        <f t="shared" si="452"/>
        <v>1.5421428300218769</v>
      </c>
      <c r="BC306" s="86">
        <f t="shared" si="453"/>
        <v>0.64844836712421372</v>
      </c>
      <c r="BX306" s="61">
        <f t="shared" si="454"/>
        <v>0.64404633821571244</v>
      </c>
      <c r="BY306" s="21">
        <f t="shared" si="455"/>
        <v>5.9259276414621934E-2</v>
      </c>
      <c r="BZ306" s="21">
        <f t="shared" si="456"/>
        <v>0.12071323067869753</v>
      </c>
      <c r="CA306" s="21">
        <f t="shared" si="457"/>
        <v>1.2550579247291627E-2</v>
      </c>
      <c r="CB306" s="21">
        <f t="shared" si="458"/>
        <v>0.15727483646485738</v>
      </c>
      <c r="CC306" s="21">
        <f t="shared" si="459"/>
        <v>3.1603749647589516E-3</v>
      </c>
      <c r="CD306" s="21">
        <f t="shared" si="460"/>
        <v>0.16032667493796529</v>
      </c>
      <c r="CE306" s="21">
        <f t="shared" si="461"/>
        <v>0.22369511412268189</v>
      </c>
      <c r="CF306" s="21">
        <f t="shared" si="462"/>
        <v>4.5865800935634783E-2</v>
      </c>
      <c r="CG306" s="21">
        <f t="shared" si="463"/>
        <v>2.7045530785562634E-2</v>
      </c>
      <c r="CH306" s="21">
        <f t="shared" si="464"/>
        <v>1.378448543087415E-2</v>
      </c>
      <c r="CI306" s="21">
        <f t="shared" si="465"/>
        <v>0.2431756381798002</v>
      </c>
      <c r="CJ306" s="21">
        <f t="shared" si="466"/>
        <v>1.7108978803784589</v>
      </c>
      <c r="CL306" s="68">
        <f t="shared" si="467"/>
        <v>0.37643762705068423</v>
      </c>
      <c r="CM306" s="19">
        <f t="shared" si="468"/>
        <v>3.4636360880588322E-2</v>
      </c>
      <c r="CN306" s="19">
        <f t="shared" si="469"/>
        <v>7.055548555124469E-2</v>
      </c>
      <c r="CO306" s="19">
        <f t="shared" si="470"/>
        <v>7.3356682425226799E-3</v>
      </c>
      <c r="CP306" s="19">
        <f t="shared" si="471"/>
        <v>9.1925320773714098E-2</v>
      </c>
      <c r="CQ306" s="19">
        <f t="shared" si="472"/>
        <v>1.847202571821447E-3</v>
      </c>
      <c r="CR306" s="19">
        <f t="shared" si="473"/>
        <v>9.370908502294728E-2</v>
      </c>
      <c r="CS306" s="19">
        <f t="shared" si="474"/>
        <v>0.13074720396123202</v>
      </c>
      <c r="CT306" s="19">
        <f t="shared" si="475"/>
        <v>2.680802955082804E-2</v>
      </c>
      <c r="CU306" s="19">
        <f t="shared" si="476"/>
        <v>1.5807799574560247E-2</v>
      </c>
      <c r="CV306" s="19">
        <f t="shared" si="477"/>
        <v>8.0568721189980992E-3</v>
      </c>
      <c r="CW306" s="19">
        <f t="shared" si="478"/>
        <v>0.14213334470085881</v>
      </c>
      <c r="CX306" s="19">
        <f t="shared" si="479"/>
        <v>1</v>
      </c>
      <c r="CZ306" s="68">
        <f t="shared" si="480"/>
        <v>2.4859999999999999E-5</v>
      </c>
      <c r="DA306" s="19">
        <f t="shared" si="481"/>
        <v>1.9155359999999997E-5</v>
      </c>
      <c r="DB306" s="19">
        <f t="shared" si="482"/>
        <v>3.5539999999999995E-5</v>
      </c>
      <c r="DC306" s="19">
        <f t="shared" si="483"/>
        <v>4.0633759999999994E-5</v>
      </c>
      <c r="DD306" s="19">
        <f t="shared" si="484"/>
        <v>1.3092879999999998E-5</v>
      </c>
      <c r="DE306" s="19">
        <f t="shared" si="485"/>
        <v>1.3092879999999998E-5</v>
      </c>
      <c r="DF306" s="19">
        <f t="shared" si="486"/>
        <v>1.2145279999999999E-5</v>
      </c>
      <c r="DG306" s="19">
        <f t="shared" si="487"/>
        <v>1.6781359999999999E-5</v>
      </c>
      <c r="DH306" s="19">
        <f t="shared" si="488"/>
        <v>2.5585519999999999E-5</v>
      </c>
      <c r="DI306" s="19">
        <f t="shared" si="489"/>
        <v>3.790711999999999E-5</v>
      </c>
      <c r="DJ306" s="19">
        <f t="shared" si="490"/>
        <v>0</v>
      </c>
      <c r="DK306" s="19">
        <f t="shared" si="491"/>
        <v>2.1833439999999999E-5</v>
      </c>
      <c r="DM306" s="68">
        <f t="shared" si="492"/>
        <v>909.74950254244197</v>
      </c>
      <c r="DN306" s="19">
        <f t="shared" si="493"/>
        <v>144.43751029170923</v>
      </c>
      <c r="DO306" s="19">
        <f t="shared" si="494"/>
        <v>202.41523091741445</v>
      </c>
      <c r="DP306" s="19">
        <f t="shared" si="495"/>
        <v>28.829054009484896</v>
      </c>
      <c r="DQ306" s="19">
        <f t="shared" si="496"/>
        <v>504.46000403206614</v>
      </c>
      <c r="DR306" s="19">
        <f t="shared" si="497"/>
        <v>10.00853520730454</v>
      </c>
      <c r="DS306" s="19">
        <f t="shared" si="498"/>
        <v>310.94187424454401</v>
      </c>
      <c r="DT306" s="19">
        <f t="shared" si="499"/>
        <v>436.93140473393646</v>
      </c>
      <c r="DU306" s="19">
        <f t="shared" si="500"/>
        <v>64.951963136017184</v>
      </c>
      <c r="DV306" s="19">
        <f t="shared" si="501"/>
        <v>39.282718389673917</v>
      </c>
      <c r="DX306" s="19">
        <f t="shared" si="502"/>
        <v>117.3082607005344</v>
      </c>
      <c r="DZ306" s="68">
        <f t="shared" si="503"/>
        <v>2769.3160582051273</v>
      </c>
      <c r="EA306" s="21">
        <f t="shared" si="504"/>
        <v>2.7693160582051273</v>
      </c>
      <c r="EB306" s="92">
        <f t="shared" si="505"/>
        <v>1264</v>
      </c>
    </row>
    <row r="307" spans="1:132" x14ac:dyDescent="0.3">
      <c r="A307" s="19">
        <f>'A. Thermody. result (all suite)'!C263</f>
        <v>1262</v>
      </c>
      <c r="B307" s="19" t="str">
        <f>'A. Thermody. result (all suite)'!A263</f>
        <v>Nephelinite</v>
      </c>
      <c r="C307" s="24">
        <f>'A. Thermody. result (all suite)'!G263</f>
        <v>97.912216000000001</v>
      </c>
      <c r="D307" s="19">
        <f>'A. Thermody. result (all suite)'!D263</f>
        <v>10000</v>
      </c>
      <c r="E307" s="61">
        <f>'A. Thermody. result (all suite)'!I263</f>
        <v>38.779634999999999</v>
      </c>
      <c r="F307" s="21">
        <f>'A. Thermody. result (all suite)'!J263</f>
        <v>4.6915899999999997</v>
      </c>
      <c r="G307" s="21">
        <f>'A. Thermody. result (all suite)'!K263</f>
        <v>12.318241</v>
      </c>
      <c r="H307" s="21">
        <f>'A. Thermody. result (all suite)'!L263</f>
        <v>1.9637119999999999</v>
      </c>
      <c r="I307" s="21">
        <f>'A. Thermody. result (all suite)'!M263</f>
        <v>11.244519</v>
      </c>
      <c r="J307" s="21">
        <f>'A. Thermody. result (all suite)'!N263</f>
        <v>0.224691</v>
      </c>
      <c r="K307" s="21">
        <f>'A. Thermody. result (all suite)'!O263</f>
        <v>6.4496969999999996</v>
      </c>
      <c r="L307" s="21">
        <f>'A. Thermody. result (all suite)'!P263</f>
        <v>12.572486</v>
      </c>
      <c r="M307" s="21">
        <f>'A. Thermody. result (all suite)'!Q263</f>
        <v>2.849491</v>
      </c>
      <c r="N307" s="21">
        <f>'A. Thermody. result (all suite)'!R263</f>
        <v>2.5533079999999999</v>
      </c>
      <c r="O307" s="21">
        <f>'A. Thermody. result (all suite)'!S263</f>
        <v>1.9609399999999999</v>
      </c>
      <c r="P307" s="21">
        <f>'A. Thermody. result (all suite)'!T263</f>
        <v>4.3916890000000004</v>
      </c>
      <c r="Q307" s="21">
        <f t="shared" si="423"/>
        <v>99.999999000000003</v>
      </c>
      <c r="S307" s="19">
        <f t="shared" si="424"/>
        <v>1535</v>
      </c>
      <c r="T307" s="19">
        <f t="shared" si="425"/>
        <v>1</v>
      </c>
      <c r="V307" s="61">
        <f t="shared" si="426"/>
        <v>37.076554018434038</v>
      </c>
      <c r="W307" s="21">
        <f t="shared" si="427"/>
        <v>4.4855499559844993</v>
      </c>
      <c r="X307" s="21">
        <f t="shared" si="428"/>
        <v>11.777262159599722</v>
      </c>
      <c r="Y307" s="21">
        <f t="shared" si="429"/>
        <v>1.8774718752419186</v>
      </c>
      <c r="Z307" s="21">
        <f t="shared" si="430"/>
        <v>10.750694691035847</v>
      </c>
      <c r="AA307" s="21">
        <f t="shared" si="431"/>
        <v>0.21482326997033271</v>
      </c>
      <c r="AB307" s="21">
        <f t="shared" si="432"/>
        <v>6.1664463634851625</v>
      </c>
      <c r="AC307" s="21">
        <f t="shared" si="433"/>
        <v>12.020341509790015</v>
      </c>
      <c r="AD307" s="21">
        <f t="shared" si="434"/>
        <v>2.7243502159456021</v>
      </c>
      <c r="AE307" s="21">
        <f t="shared" si="435"/>
        <v>2.4411746523065463</v>
      </c>
      <c r="AF307" s="21">
        <f t="shared" si="436"/>
        <v>1.8748216128622162</v>
      </c>
      <c r="AG307" s="21">
        <f t="shared" si="437"/>
        <v>91.409490324655906</v>
      </c>
      <c r="AH307" s="21"/>
      <c r="AI307" s="61">
        <f t="shared" si="438"/>
        <v>40.560946009818601</v>
      </c>
      <c r="AJ307" s="21">
        <f t="shared" si="439"/>
        <v>4.9070943728636136</v>
      </c>
      <c r="AK307" s="21">
        <f t="shared" si="440"/>
        <v>12.884069386855598</v>
      </c>
      <c r="AL307" s="21">
        <f t="shared" si="441"/>
        <v>2.0539135144214975</v>
      </c>
      <c r="AM307" s="21">
        <f t="shared" si="442"/>
        <v>11.761026839612581</v>
      </c>
      <c r="AN307" s="21">
        <f t="shared" si="443"/>
        <v>0.23501199843402737</v>
      </c>
      <c r="AO307" s="21">
        <f t="shared" si="444"/>
        <v>6.7459585887461015</v>
      </c>
      <c r="AP307" s="21">
        <f t="shared" si="445"/>
        <v>13.149992924255223</v>
      </c>
      <c r="AQ307" s="21">
        <f t="shared" si="446"/>
        <v>2.9803800527380937</v>
      </c>
      <c r="AR307" s="21">
        <f t="shared" si="447"/>
        <v>2.6705921273998041</v>
      </c>
      <c r="AS307" s="21">
        <f t="shared" si="448"/>
        <v>2.0510141848548518</v>
      </c>
      <c r="AT307" s="21">
        <f t="shared" si="449"/>
        <v>99.999999999999986</v>
      </c>
      <c r="AU307" s="21"/>
      <c r="AV307" s="21">
        <f>AR307*'[1]diagram lines'!$G$39</f>
        <v>2.216874968090818</v>
      </c>
      <c r="AW307" s="21">
        <f>AK307*'[1]diagram lines'!$G$40</f>
        <v>6.8191047508069387</v>
      </c>
      <c r="AX307" s="21">
        <f>AQ307*'[1]diagram lines'!$G$38</f>
        <v>2.2110015299273567</v>
      </c>
      <c r="AY307" s="21">
        <f>AP307*'[1]diagram lines'!$G$41</f>
        <v>9.397742803464709</v>
      </c>
      <c r="AZ307" s="21">
        <f t="shared" si="450"/>
        <v>5.6509721801378978</v>
      </c>
      <c r="BA307" s="21">
        <f t="shared" si="451"/>
        <v>0.49322237232986349</v>
      </c>
      <c r="BB307" s="21">
        <f t="shared" si="452"/>
        <v>1.5400395096518678</v>
      </c>
      <c r="BC307" s="86">
        <f t="shared" si="453"/>
        <v>0.64933399028577787</v>
      </c>
      <c r="BX307" s="61">
        <f t="shared" si="454"/>
        <v>0.64546662782956055</v>
      </c>
      <c r="BY307" s="21">
        <f t="shared" si="455"/>
        <v>5.8732974461692539E-2</v>
      </c>
      <c r="BZ307" s="21">
        <f t="shared" si="456"/>
        <v>0.12081444684189879</v>
      </c>
      <c r="CA307" s="21">
        <f t="shared" si="457"/>
        <v>1.229702548688083E-2</v>
      </c>
      <c r="CB307" s="21">
        <f t="shared" si="458"/>
        <v>0.15649991649269313</v>
      </c>
      <c r="CC307" s="21">
        <f t="shared" si="459"/>
        <v>3.1673385959966171E-3</v>
      </c>
      <c r="CD307" s="21">
        <f t="shared" si="460"/>
        <v>0.16004210918114145</v>
      </c>
      <c r="CE307" s="21">
        <f t="shared" si="461"/>
        <v>0.22418840941512125</v>
      </c>
      <c r="CF307" s="21">
        <f t="shared" si="462"/>
        <v>4.596694628165833E-2</v>
      </c>
      <c r="CG307" s="21">
        <f t="shared" si="463"/>
        <v>2.7105180467091292E-2</v>
      </c>
      <c r="CH307" s="21">
        <f t="shared" si="464"/>
        <v>1.381488474327904E-2</v>
      </c>
      <c r="CI307" s="21">
        <f t="shared" si="465"/>
        <v>0.2437119311875694</v>
      </c>
      <c r="CJ307" s="21">
        <f t="shared" si="466"/>
        <v>1.711807790984583</v>
      </c>
      <c r="CL307" s="68">
        <f t="shared" si="467"/>
        <v>0.37706723338273074</v>
      </c>
      <c r="CM307" s="19">
        <f t="shared" si="468"/>
        <v>3.4310496056283869E-2</v>
      </c>
      <c r="CN307" s="19">
        <f t="shared" si="469"/>
        <v>7.0577110045988142E-2</v>
      </c>
      <c r="CO307" s="19">
        <f t="shared" si="470"/>
        <v>7.1836485098644935E-3</v>
      </c>
      <c r="CP307" s="19">
        <f t="shared" si="471"/>
        <v>9.1423766918760682E-2</v>
      </c>
      <c r="CQ307" s="19">
        <f t="shared" si="472"/>
        <v>1.8502886905163894E-3</v>
      </c>
      <c r="CR307" s="19">
        <f t="shared" si="473"/>
        <v>9.3493037024378653E-2</v>
      </c>
      <c r="CS307" s="19">
        <f t="shared" si="474"/>
        <v>0.13096587747516586</v>
      </c>
      <c r="CT307" s="19">
        <f t="shared" si="475"/>
        <v>2.6852866614901581E-2</v>
      </c>
      <c r="CU307" s="19">
        <f t="shared" si="476"/>
        <v>1.5834242962231855E-2</v>
      </c>
      <c r="CV307" s="19">
        <f t="shared" si="477"/>
        <v>8.0703480940071629E-3</v>
      </c>
      <c r="CW307" s="19">
        <f t="shared" si="478"/>
        <v>0.14237108422517067</v>
      </c>
      <c r="CX307" s="19">
        <f t="shared" si="479"/>
        <v>1.0000000000000002</v>
      </c>
      <c r="CZ307" s="68">
        <f t="shared" si="480"/>
        <v>2.4859999999999999E-5</v>
      </c>
      <c r="DA307" s="19">
        <f t="shared" si="481"/>
        <v>1.9140879999999997E-5</v>
      </c>
      <c r="DB307" s="19">
        <f t="shared" si="482"/>
        <v>3.5539999999999995E-5</v>
      </c>
      <c r="DC307" s="19">
        <f t="shared" si="483"/>
        <v>4.0615579999999996E-5</v>
      </c>
      <c r="DD307" s="19">
        <f t="shared" si="484"/>
        <v>1.3087039999999998E-5</v>
      </c>
      <c r="DE307" s="19">
        <f t="shared" si="485"/>
        <v>1.3087039999999998E-5</v>
      </c>
      <c r="DF307" s="19">
        <f t="shared" si="486"/>
        <v>1.2138739999999999E-5</v>
      </c>
      <c r="DG307" s="19">
        <f t="shared" si="487"/>
        <v>1.6773879999999997E-5</v>
      </c>
      <c r="DH307" s="19">
        <f t="shared" si="488"/>
        <v>2.5570159999999998E-5</v>
      </c>
      <c r="DI307" s="19">
        <f t="shared" si="489"/>
        <v>3.7882959999999993E-5</v>
      </c>
      <c r="DJ307" s="19">
        <f t="shared" si="490"/>
        <v>0</v>
      </c>
      <c r="DK307" s="19">
        <f t="shared" si="491"/>
        <v>2.1814519999999997E-5</v>
      </c>
      <c r="DM307" s="68">
        <f t="shared" si="492"/>
        <v>911.27109338835339</v>
      </c>
      <c r="DN307" s="19">
        <f t="shared" si="493"/>
        <v>143.18685582773392</v>
      </c>
      <c r="DO307" s="19">
        <f t="shared" si="494"/>
        <v>202.47726900081463</v>
      </c>
      <c r="DP307" s="19">
        <f t="shared" si="495"/>
        <v>28.244255789041077</v>
      </c>
      <c r="DQ307" s="19">
        <f t="shared" si="496"/>
        <v>501.93150270137141</v>
      </c>
      <c r="DR307" s="19">
        <f t="shared" si="497"/>
        <v>10.029730153283912</v>
      </c>
      <c r="DS307" s="19">
        <f t="shared" si="498"/>
        <v>310.39213230388492</v>
      </c>
      <c r="DT307" s="19">
        <f t="shared" si="499"/>
        <v>437.85733585832867</v>
      </c>
      <c r="DU307" s="19">
        <f t="shared" si="500"/>
        <v>65.099678744980437</v>
      </c>
      <c r="DV307" s="19">
        <f t="shared" si="501"/>
        <v>39.373525380335678</v>
      </c>
      <c r="DX307" s="19">
        <f t="shared" si="502"/>
        <v>117.60638958535762</v>
      </c>
      <c r="DZ307" s="68">
        <f t="shared" si="503"/>
        <v>2767.4697687334856</v>
      </c>
      <c r="EA307" s="21">
        <f t="shared" si="504"/>
        <v>2.7674697687334855</v>
      </c>
      <c r="EB307" s="92">
        <f t="shared" si="505"/>
        <v>1262</v>
      </c>
    </row>
    <row r="308" spans="1:132" x14ac:dyDescent="0.3">
      <c r="A308" s="19">
        <f>'A. Thermody. result (all suite)'!C264</f>
        <v>1260</v>
      </c>
      <c r="B308" s="19" t="str">
        <f>'A. Thermody. result (all suite)'!A264</f>
        <v>Nephelinite</v>
      </c>
      <c r="C308" s="24">
        <f>'A. Thermody. result (all suite)'!G264</f>
        <v>97.699878999999996</v>
      </c>
      <c r="D308" s="19">
        <f>'A. Thermody. result (all suite)'!D264</f>
        <v>10000</v>
      </c>
      <c r="E308" s="61">
        <f>'A. Thermody. result (all suite)'!I264</f>
        <v>38.863917000000001</v>
      </c>
      <c r="F308" s="21">
        <f>'A. Thermody. result (all suite)'!J264</f>
        <v>4.6500399999999997</v>
      </c>
      <c r="G308" s="21">
        <f>'A. Thermody. result (all suite)'!K264</f>
        <v>12.328424</v>
      </c>
      <c r="H308" s="21">
        <f>'A. Thermody. result (all suite)'!L264</f>
        <v>1.9237979999999999</v>
      </c>
      <c r="I308" s="21">
        <f>'A. Thermody. result (all suite)'!M264</f>
        <v>11.189451</v>
      </c>
      <c r="J308" s="21">
        <f>'A. Thermody. result (all suite)'!N264</f>
        <v>0.22517899999999999</v>
      </c>
      <c r="K308" s="21">
        <f>'A. Thermody. result (all suite)'!O264</f>
        <v>6.438402</v>
      </c>
      <c r="L308" s="21">
        <f>'A. Thermody. result (all suite)'!P264</f>
        <v>12.599811000000001</v>
      </c>
      <c r="M308" s="21">
        <f>'A. Thermody. result (all suite)'!Q264</f>
        <v>2.8556840000000001</v>
      </c>
      <c r="N308" s="21">
        <f>'A. Thermody. result (all suite)'!R264</f>
        <v>2.5588570000000002</v>
      </c>
      <c r="O308" s="21">
        <f>'A. Thermody. result (all suite)'!S264</f>
        <v>1.9652019999999999</v>
      </c>
      <c r="P308" s="21">
        <f>'A. Thermody. result (all suite)'!T264</f>
        <v>4.4012339999999996</v>
      </c>
      <c r="Q308" s="21">
        <f t="shared" si="423"/>
        <v>99.999999000000003</v>
      </c>
      <c r="S308" s="19">
        <f t="shared" si="424"/>
        <v>1533</v>
      </c>
      <c r="T308" s="19">
        <f t="shared" si="425"/>
        <v>1</v>
      </c>
      <c r="V308" s="61">
        <f t="shared" si="426"/>
        <v>37.1534250541593</v>
      </c>
      <c r="W308" s="21">
        <f t="shared" si="427"/>
        <v>4.4453808564598081</v>
      </c>
      <c r="X308" s="21">
        <f t="shared" si="428"/>
        <v>11.785821205821811</v>
      </c>
      <c r="Y308" s="21">
        <f t="shared" si="429"/>
        <v>1.8391271474859714</v>
      </c>
      <c r="Z308" s="21">
        <f t="shared" si="430"/>
        <v>10.69697707324992</v>
      </c>
      <c r="AA308" s="21">
        <f t="shared" si="431"/>
        <v>0.21526834519203344</v>
      </c>
      <c r="AB308" s="21">
        <f t="shared" si="432"/>
        <v>6.1550328592856287</v>
      </c>
      <c r="AC308" s="21">
        <f t="shared" si="433"/>
        <v>12.045263828786789</v>
      </c>
      <c r="AD308" s="21">
        <f t="shared" si="434"/>
        <v>2.7299986636025864</v>
      </c>
      <c r="AE308" s="21">
        <f t="shared" si="435"/>
        <v>2.4462357145784073</v>
      </c>
      <c r="AF308" s="21">
        <f t="shared" si="436"/>
        <v>1.8787088605423885</v>
      </c>
      <c r="AG308" s="21">
        <f t="shared" si="437"/>
        <v>91.391239609164643</v>
      </c>
      <c r="AH308" s="21"/>
      <c r="AI308" s="61">
        <f t="shared" si="438"/>
        <v>40.653158019353071</v>
      </c>
      <c r="AJ308" s="21">
        <f t="shared" si="439"/>
        <v>4.8641214141207785</v>
      </c>
      <c r="AK308" s="21">
        <f t="shared" si="440"/>
        <v>12.896007600098182</v>
      </c>
      <c r="AL308" s="21">
        <f t="shared" si="441"/>
        <v>2.0123670007661709</v>
      </c>
      <c r="AM308" s="21">
        <f t="shared" si="442"/>
        <v>11.704597857514164</v>
      </c>
      <c r="AN308" s="21">
        <f t="shared" si="443"/>
        <v>0.23554592990819495</v>
      </c>
      <c r="AO308" s="21">
        <f t="shared" si="444"/>
        <v>6.7348171286522369</v>
      </c>
      <c r="AP308" s="21">
        <f t="shared" si="445"/>
        <v>13.179888882455753</v>
      </c>
      <c r="AQ308" s="21">
        <f t="shared" si="446"/>
        <v>2.9871557441144767</v>
      </c>
      <c r="AR308" s="21">
        <f t="shared" si="447"/>
        <v>2.6766632393211358</v>
      </c>
      <c r="AS308" s="21">
        <f t="shared" si="448"/>
        <v>2.0556771836958352</v>
      </c>
      <c r="AT308" s="21">
        <f t="shared" si="449"/>
        <v>100</v>
      </c>
      <c r="AU308" s="21"/>
      <c r="AV308" s="21">
        <f>AR308*'[1]diagram lines'!$G$39</f>
        <v>2.2219146354772348</v>
      </c>
      <c r="AW308" s="21">
        <f>AK308*'[1]diagram lines'!$G$40</f>
        <v>6.8254232457012378</v>
      </c>
      <c r="AX308" s="21">
        <f>AQ308*'[1]diagram lines'!$G$38</f>
        <v>2.2160280915518498</v>
      </c>
      <c r="AY308" s="21">
        <f>AP308*'[1]diagram lines'!$G$41</f>
        <v>9.4191081781573072</v>
      </c>
      <c r="AZ308" s="21">
        <f t="shared" si="450"/>
        <v>5.663818983435613</v>
      </c>
      <c r="BA308" s="21">
        <f t="shared" si="451"/>
        <v>0.49255958518176696</v>
      </c>
      <c r="BB308" s="21">
        <f t="shared" si="452"/>
        <v>1.5379701058626363</v>
      </c>
      <c r="BC308" s="86">
        <f t="shared" si="453"/>
        <v>0.65020769661781386</v>
      </c>
      <c r="BX308" s="61">
        <f t="shared" si="454"/>
        <v>0.64686945739014645</v>
      </c>
      <c r="BY308" s="21">
        <f t="shared" si="455"/>
        <v>5.8212819228843263E-2</v>
      </c>
      <c r="BZ308" s="21">
        <f t="shared" si="456"/>
        <v>0.12091431934091801</v>
      </c>
      <c r="CA308" s="21">
        <f t="shared" si="457"/>
        <v>1.2047078715010331E-2</v>
      </c>
      <c r="CB308" s="21">
        <f t="shared" si="458"/>
        <v>0.15573348643006266</v>
      </c>
      <c r="CC308" s="21">
        <f t="shared" si="459"/>
        <v>3.1742176487172258E-3</v>
      </c>
      <c r="CD308" s="21">
        <f t="shared" si="460"/>
        <v>0.15976183622828785</v>
      </c>
      <c r="CE308" s="21">
        <f t="shared" si="461"/>
        <v>0.22467565977175466</v>
      </c>
      <c r="CF308" s="21">
        <f t="shared" si="462"/>
        <v>4.6066849491853523E-2</v>
      </c>
      <c r="CG308" s="21">
        <f t="shared" si="463"/>
        <v>2.7164087048832272E-2</v>
      </c>
      <c r="CH308" s="21">
        <f t="shared" si="464"/>
        <v>1.3844910668996225E-2</v>
      </c>
      <c r="CI308" s="21">
        <f t="shared" si="465"/>
        <v>0.2442416204217536</v>
      </c>
      <c r="CJ308" s="21">
        <f t="shared" si="466"/>
        <v>1.7127063423851761</v>
      </c>
      <c r="CL308" s="68">
        <f t="shared" si="467"/>
        <v>0.37768848131273508</v>
      </c>
      <c r="CM308" s="19">
        <f t="shared" si="468"/>
        <v>3.3988791766704156E-2</v>
      </c>
      <c r="CN308" s="19">
        <f t="shared" si="469"/>
        <v>7.0598395269867692E-2</v>
      </c>
      <c r="CO308" s="19">
        <f t="shared" si="470"/>
        <v>7.0339429573391659E-3</v>
      </c>
      <c r="CP308" s="19">
        <f t="shared" si="471"/>
        <v>9.0928306024243857E-2</v>
      </c>
      <c r="CQ308" s="19">
        <f t="shared" si="472"/>
        <v>1.8533344392808733E-3</v>
      </c>
      <c r="CR308" s="19">
        <f t="shared" si="473"/>
        <v>9.328034367280838E-2</v>
      </c>
      <c r="CS308" s="19">
        <f t="shared" si="474"/>
        <v>0.13118165923229042</v>
      </c>
      <c r="CT308" s="19">
        <f t="shared" si="475"/>
        <v>2.6897109184344577E-2</v>
      </c>
      <c r="CU308" s="19">
        <f t="shared" si="476"/>
        <v>1.5860329571152632E-2</v>
      </c>
      <c r="CV308" s="19">
        <f t="shared" si="477"/>
        <v>8.0836453549388444E-3</v>
      </c>
      <c r="CW308" s="19">
        <f t="shared" si="478"/>
        <v>0.14260566121429433</v>
      </c>
      <c r="CX308" s="19">
        <f t="shared" si="479"/>
        <v>1</v>
      </c>
      <c r="CZ308" s="68">
        <f t="shared" si="480"/>
        <v>2.4859999999999999E-5</v>
      </c>
      <c r="DA308" s="19">
        <f t="shared" si="481"/>
        <v>1.9126399999999997E-5</v>
      </c>
      <c r="DB308" s="19">
        <f t="shared" si="482"/>
        <v>3.5539999999999995E-5</v>
      </c>
      <c r="DC308" s="19">
        <f t="shared" si="483"/>
        <v>4.0597399999999999E-5</v>
      </c>
      <c r="DD308" s="19">
        <f t="shared" si="484"/>
        <v>1.3081199999999998E-5</v>
      </c>
      <c r="DE308" s="19">
        <f t="shared" si="485"/>
        <v>1.3081199999999998E-5</v>
      </c>
      <c r="DF308" s="19">
        <f t="shared" si="486"/>
        <v>1.21322E-5</v>
      </c>
      <c r="DG308" s="19">
        <f t="shared" si="487"/>
        <v>1.6766399999999999E-5</v>
      </c>
      <c r="DH308" s="19">
        <f t="shared" si="488"/>
        <v>2.5554799999999998E-5</v>
      </c>
      <c r="DI308" s="19">
        <f t="shared" si="489"/>
        <v>3.7858799999999991E-5</v>
      </c>
      <c r="DJ308" s="19">
        <f t="shared" si="490"/>
        <v>0</v>
      </c>
      <c r="DK308" s="19">
        <f t="shared" si="491"/>
        <v>2.1795599999999998E-5</v>
      </c>
      <c r="DM308" s="68">
        <f t="shared" si="492"/>
        <v>912.77248420229773</v>
      </c>
      <c r="DN308" s="19">
        <f t="shared" si="493"/>
        <v>141.95168386755103</v>
      </c>
      <c r="DO308" s="19">
        <f t="shared" si="494"/>
        <v>202.53833375677294</v>
      </c>
      <c r="DP308" s="19">
        <f t="shared" si="495"/>
        <v>27.668036644156803</v>
      </c>
      <c r="DQ308" s="19">
        <f t="shared" si="496"/>
        <v>499.43420999922955</v>
      </c>
      <c r="DR308" s="19">
        <f t="shared" si="497"/>
        <v>10.050725095754606</v>
      </c>
      <c r="DS308" s="19">
        <f t="shared" si="498"/>
        <v>309.8529409352119</v>
      </c>
      <c r="DT308" s="19">
        <f t="shared" si="499"/>
        <v>438.77442085044174</v>
      </c>
      <c r="DU308" s="19">
        <f t="shared" si="500"/>
        <v>65.246129820523748</v>
      </c>
      <c r="DV308" s="19">
        <f t="shared" si="501"/>
        <v>39.463560535531457</v>
      </c>
      <c r="DX308" s="19">
        <f t="shared" si="502"/>
        <v>117.90242136401768</v>
      </c>
      <c r="DZ308" s="68">
        <f t="shared" si="503"/>
        <v>2765.6549470714895</v>
      </c>
      <c r="EA308" s="21">
        <f t="shared" si="504"/>
        <v>2.7656549470714893</v>
      </c>
      <c r="EB308" s="92">
        <f t="shared" si="505"/>
        <v>1260</v>
      </c>
    </row>
    <row r="309" spans="1:132" x14ac:dyDescent="0.3">
      <c r="A309" s="19">
        <f>'A. Thermody. result (all suite)'!C265</f>
        <v>1258</v>
      </c>
      <c r="B309" s="19" t="str">
        <f>'A. Thermody. result (all suite)'!A265</f>
        <v>Nephelinite</v>
      </c>
      <c r="C309" s="24">
        <f>'A. Thermody. result (all suite)'!G265</f>
        <v>97.491085999999996</v>
      </c>
      <c r="D309" s="19">
        <f>'A. Thermody. result (all suite)'!D265</f>
        <v>10000</v>
      </c>
      <c r="E309" s="61">
        <f>'A. Thermody. result (all suite)'!I265</f>
        <v>38.947150000000001</v>
      </c>
      <c r="F309" s="21">
        <f>'A. Thermody. result (all suite)'!J265</f>
        <v>4.6089799999999999</v>
      </c>
      <c r="G309" s="21">
        <f>'A. Thermody. result (all suite)'!K265</f>
        <v>12.338471</v>
      </c>
      <c r="H309" s="21">
        <f>'A. Thermody. result (all suite)'!L265</f>
        <v>1.8844639999999999</v>
      </c>
      <c r="I309" s="21">
        <f>'A. Thermody. result (all suite)'!M265</f>
        <v>11.134994000000001</v>
      </c>
      <c r="J309" s="21">
        <f>'A. Thermody. result (all suite)'!N265</f>
        <v>0.225662</v>
      </c>
      <c r="K309" s="21">
        <f>'A. Thermody. result (all suite)'!O265</f>
        <v>6.4272770000000001</v>
      </c>
      <c r="L309" s="21">
        <f>'A. Thermody. result (all suite)'!P265</f>
        <v>12.626795</v>
      </c>
      <c r="M309" s="21">
        <f>'A. Thermody. result (all suite)'!Q265</f>
        <v>2.8618000000000001</v>
      </c>
      <c r="N309" s="21">
        <f>'A. Thermody. result (all suite)'!R265</f>
        <v>2.5643370000000001</v>
      </c>
      <c r="O309" s="21">
        <f>'A. Thermody. result (all suite)'!S265</f>
        <v>1.969411</v>
      </c>
      <c r="P309" s="21">
        <f>'A. Thermody. result (all suite)'!T265</f>
        <v>4.41066</v>
      </c>
      <c r="Q309" s="21">
        <f t="shared" si="423"/>
        <v>100.000001</v>
      </c>
      <c r="S309" s="19">
        <f t="shared" si="424"/>
        <v>1531</v>
      </c>
      <c r="T309" s="19">
        <f t="shared" si="425"/>
        <v>1</v>
      </c>
      <c r="V309" s="61">
        <f t="shared" si="426"/>
        <v>37.229323650988263</v>
      </c>
      <c r="W309" s="21">
        <f t="shared" si="427"/>
        <v>4.4056935647648636</v>
      </c>
      <c r="X309" s="21">
        <f t="shared" si="428"/>
        <v>11.79426300043348</v>
      </c>
      <c r="Y309" s="21">
        <f t="shared" si="429"/>
        <v>1.8013467009687729</v>
      </c>
      <c r="Z309" s="21">
        <f t="shared" si="430"/>
        <v>10.643867278550866</v>
      </c>
      <c r="AA309" s="21">
        <f t="shared" si="431"/>
        <v>0.21570881653033183</v>
      </c>
      <c r="AB309" s="21">
        <f t="shared" si="432"/>
        <v>6.1437916671066528</v>
      </c>
      <c r="AC309" s="21">
        <f t="shared" si="433"/>
        <v>12.069870009222248</v>
      </c>
      <c r="AD309" s="21">
        <f t="shared" si="434"/>
        <v>2.7355757333822424</v>
      </c>
      <c r="AE309" s="21">
        <f t="shared" si="435"/>
        <v>2.4512328148068416</v>
      </c>
      <c r="AF309" s="21">
        <f t="shared" si="436"/>
        <v>1.8825469776560402</v>
      </c>
      <c r="AG309" s="21">
        <f t="shared" si="437"/>
        <v>91.373220214410608</v>
      </c>
      <c r="AH309" s="21"/>
      <c r="AI309" s="61">
        <f t="shared" si="438"/>
        <v>40.744239464942012</v>
      </c>
      <c r="AJ309" s="21">
        <f t="shared" si="439"/>
        <v>4.8216463800079961</v>
      </c>
      <c r="AK309" s="21">
        <f t="shared" si="440"/>
        <v>12.907789582941051</v>
      </c>
      <c r="AL309" s="21">
        <f t="shared" si="441"/>
        <v>1.9714164574060615</v>
      </c>
      <c r="AM309" s="21">
        <f t="shared" si="442"/>
        <v>11.648782054057678</v>
      </c>
      <c r="AN309" s="21">
        <f t="shared" si="443"/>
        <v>0.23607443846694162</v>
      </c>
      <c r="AO309" s="21">
        <f t="shared" si="444"/>
        <v>6.7238427765706623</v>
      </c>
      <c r="AP309" s="21">
        <f t="shared" si="445"/>
        <v>13.209417355435056</v>
      </c>
      <c r="AQ309" s="21">
        <f t="shared" si="446"/>
        <v>2.9938484459266226</v>
      </c>
      <c r="AR309" s="21">
        <f t="shared" si="447"/>
        <v>2.6826599840247876</v>
      </c>
      <c r="AS309" s="21">
        <f t="shared" si="448"/>
        <v>2.060283060221118</v>
      </c>
      <c r="AT309" s="21">
        <f t="shared" si="449"/>
        <v>99.999999999999986</v>
      </c>
      <c r="AU309" s="21"/>
      <c r="AV309" s="21">
        <f>AR309*'[1]diagram lines'!$G$39</f>
        <v>2.2268925701783679</v>
      </c>
      <c r="AW309" s="21">
        <f>AK309*'[1]diagram lines'!$G$40</f>
        <v>6.8316590530975958</v>
      </c>
      <c r="AX309" s="21">
        <f>AQ309*'[1]diagram lines'!$G$38</f>
        <v>2.2209930871846741</v>
      </c>
      <c r="AY309" s="21">
        <f>AP309*'[1]diagram lines'!$G$41</f>
        <v>9.4402109267319236</v>
      </c>
      <c r="AZ309" s="21">
        <f t="shared" si="450"/>
        <v>5.6765084299514097</v>
      </c>
      <c r="BA309" s="21">
        <f t="shared" si="451"/>
        <v>0.49190751315204717</v>
      </c>
      <c r="BB309" s="21">
        <f t="shared" si="452"/>
        <v>1.5359340548218565</v>
      </c>
      <c r="BC309" s="86">
        <f t="shared" si="453"/>
        <v>0.65106961907683192</v>
      </c>
      <c r="BX309" s="61">
        <f t="shared" si="454"/>
        <v>0.64825482689747005</v>
      </c>
      <c r="BY309" s="21">
        <f t="shared" si="455"/>
        <v>5.7698798197295946E-2</v>
      </c>
      <c r="BZ309" s="21">
        <f t="shared" si="456"/>
        <v>0.12101285798352296</v>
      </c>
      <c r="CA309" s="21">
        <f t="shared" si="457"/>
        <v>1.1800763980211659E-2</v>
      </c>
      <c r="CB309" s="21">
        <f t="shared" si="458"/>
        <v>0.1549755601948504</v>
      </c>
      <c r="CC309" s="21">
        <f t="shared" si="459"/>
        <v>3.1810262193402877E-3</v>
      </c>
      <c r="CD309" s="21">
        <f t="shared" si="460"/>
        <v>0.15948578163771712</v>
      </c>
      <c r="CE309" s="21">
        <f t="shared" si="461"/>
        <v>0.22515682952924393</v>
      </c>
      <c r="CF309" s="21">
        <f t="shared" si="462"/>
        <v>4.6165510566220355E-2</v>
      </c>
      <c r="CG309" s="21">
        <f t="shared" si="463"/>
        <v>2.7222261146496816E-2</v>
      </c>
      <c r="CH309" s="21">
        <f t="shared" si="464"/>
        <v>1.3874563208025702E-2</v>
      </c>
      <c r="CI309" s="21">
        <f t="shared" si="465"/>
        <v>0.24476470588235294</v>
      </c>
      <c r="CJ309" s="21">
        <f t="shared" si="466"/>
        <v>1.7135934854427481</v>
      </c>
      <c r="CL309" s="68">
        <f t="shared" si="467"/>
        <v>0.37830140719166999</v>
      </c>
      <c r="CM309" s="19">
        <f t="shared" si="468"/>
        <v>3.3671228729250262E-2</v>
      </c>
      <c r="CN309" s="19">
        <f t="shared" si="469"/>
        <v>7.0619349928408709E-2</v>
      </c>
      <c r="CO309" s="19">
        <f t="shared" si="470"/>
        <v>6.8865597823877392E-3</v>
      </c>
      <c r="CP309" s="19">
        <f t="shared" si="471"/>
        <v>9.0438929367666648E-2</v>
      </c>
      <c r="CQ309" s="19">
        <f t="shared" si="472"/>
        <v>1.8563482216544451E-3</v>
      </c>
      <c r="CR309" s="19">
        <f t="shared" si="473"/>
        <v>9.3070954688246915E-2</v>
      </c>
      <c r="CS309" s="19">
        <f t="shared" si="474"/>
        <v>0.13139454102853879</v>
      </c>
      <c r="CT309" s="19">
        <f t="shared" si="475"/>
        <v>2.6940759846721979E-2</v>
      </c>
      <c r="CU309" s="19">
        <f t="shared" si="476"/>
        <v>1.5886067131880632E-2</v>
      </c>
      <c r="CV309" s="19">
        <f t="shared" si="477"/>
        <v>8.0967646795417608E-3</v>
      </c>
      <c r="CW309" s="19">
        <f t="shared" si="478"/>
        <v>0.1428370894040322</v>
      </c>
      <c r="CX309" s="19">
        <f t="shared" si="479"/>
        <v>1</v>
      </c>
      <c r="CZ309" s="68">
        <f t="shared" si="480"/>
        <v>2.4859999999999999E-5</v>
      </c>
      <c r="DA309" s="19">
        <f t="shared" si="481"/>
        <v>1.9111919999999997E-5</v>
      </c>
      <c r="DB309" s="19">
        <f t="shared" si="482"/>
        <v>3.5539999999999995E-5</v>
      </c>
      <c r="DC309" s="19">
        <f t="shared" si="483"/>
        <v>4.0579219999999994E-5</v>
      </c>
      <c r="DD309" s="19">
        <f t="shared" si="484"/>
        <v>1.3075359999999997E-5</v>
      </c>
      <c r="DE309" s="19">
        <f t="shared" si="485"/>
        <v>1.3075359999999997E-5</v>
      </c>
      <c r="DF309" s="19">
        <f t="shared" si="486"/>
        <v>1.212566E-5</v>
      </c>
      <c r="DG309" s="19">
        <f t="shared" si="487"/>
        <v>1.6758919999999998E-5</v>
      </c>
      <c r="DH309" s="19">
        <f t="shared" si="488"/>
        <v>2.5539439999999998E-5</v>
      </c>
      <c r="DI309" s="19">
        <f t="shared" si="489"/>
        <v>3.7834639999999995E-5</v>
      </c>
      <c r="DJ309" s="19">
        <f t="shared" si="490"/>
        <v>0</v>
      </c>
      <c r="DK309" s="19">
        <f t="shared" si="491"/>
        <v>2.177668E-5</v>
      </c>
      <c r="DM309" s="68">
        <f t="shared" si="492"/>
        <v>914.25376283489675</v>
      </c>
      <c r="DN309" s="19">
        <f t="shared" si="493"/>
        <v>140.73194900839428</v>
      </c>
      <c r="DO309" s="19">
        <f t="shared" si="494"/>
        <v>202.59845016039822</v>
      </c>
      <c r="DP309" s="19">
        <f t="shared" si="495"/>
        <v>27.100440364538748</v>
      </c>
      <c r="DQ309" s="19">
        <f t="shared" si="496"/>
        <v>496.96811981213898</v>
      </c>
      <c r="DR309" s="19">
        <f t="shared" si="497"/>
        <v>10.07156535989574</v>
      </c>
      <c r="DS309" s="19">
        <f t="shared" si="498"/>
        <v>309.32415010286866</v>
      </c>
      <c r="DT309" s="19">
        <f t="shared" si="499"/>
        <v>439.68262041232106</v>
      </c>
      <c r="DU309" s="19">
        <f t="shared" si="500"/>
        <v>65.391320361695307</v>
      </c>
      <c r="DV309" s="19">
        <f t="shared" si="501"/>
        <v>39.552841624055517</v>
      </c>
      <c r="DX309" s="19">
        <f t="shared" si="502"/>
        <v>118.19636193674425</v>
      </c>
      <c r="DZ309" s="68">
        <f t="shared" si="503"/>
        <v>2763.8715819779472</v>
      </c>
      <c r="EA309" s="21">
        <f t="shared" si="504"/>
        <v>2.7638715819779471</v>
      </c>
      <c r="EB309" s="92">
        <f t="shared" si="505"/>
        <v>1258</v>
      </c>
    </row>
    <row r="310" spans="1:132" x14ac:dyDescent="0.3">
      <c r="A310" s="19">
        <f>'A. Thermody. result (all suite)'!C266</f>
        <v>1256</v>
      </c>
      <c r="B310" s="19" t="str">
        <f>'A. Thermody. result (all suite)'!A266</f>
        <v>Nephelinite</v>
      </c>
      <c r="C310" s="24">
        <f>'A. Thermody. result (all suite)'!G266</f>
        <v>97.285792000000001</v>
      </c>
      <c r="D310" s="19">
        <f>'A. Thermody. result (all suite)'!D266</f>
        <v>10000</v>
      </c>
      <c r="E310" s="61">
        <f>'A. Thermody. result (all suite)'!I266</f>
        <v>39.029336999999998</v>
      </c>
      <c r="F310" s="21">
        <f>'A. Thermody. result (all suite)'!J266</f>
        <v>4.5684040000000001</v>
      </c>
      <c r="G310" s="21">
        <f>'A. Thermody. result (all suite)'!K266</f>
        <v>12.348380000000001</v>
      </c>
      <c r="H310" s="21">
        <f>'A. Thermody. result (all suite)'!L266</f>
        <v>1.845712</v>
      </c>
      <c r="I310" s="21">
        <f>'A. Thermody. result (all suite)'!M266</f>
        <v>11.081147</v>
      </c>
      <c r="J310" s="21">
        <f>'A. Thermody. result (all suite)'!N266</f>
        <v>0.22613800000000001</v>
      </c>
      <c r="K310" s="21">
        <f>'A. Thermody. result (all suite)'!O266</f>
        <v>6.4163199999999998</v>
      </c>
      <c r="L310" s="21">
        <f>'A. Thermody. result (all suite)'!P266</f>
        <v>12.653441000000001</v>
      </c>
      <c r="M310" s="21">
        <f>'A. Thermody. result (all suite)'!Q266</f>
        <v>2.867839</v>
      </c>
      <c r="N310" s="21">
        <f>'A. Thermody. result (all suite)'!R266</f>
        <v>2.5697480000000001</v>
      </c>
      <c r="O310" s="21">
        <f>'A. Thermody. result (all suite)'!S266</f>
        <v>1.9735670000000001</v>
      </c>
      <c r="P310" s="21">
        <f>'A. Thermody. result (all suite)'!T266</f>
        <v>4.4199669999999998</v>
      </c>
      <c r="Q310" s="21">
        <f t="shared" si="423"/>
        <v>100.00000000000001</v>
      </c>
      <c r="S310" s="19">
        <f t="shared" si="424"/>
        <v>1529</v>
      </c>
      <c r="T310" s="19">
        <f t="shared" si="425"/>
        <v>1</v>
      </c>
      <c r="V310" s="61">
        <f t="shared" si="426"/>
        <v>37.304253184281208</v>
      </c>
      <c r="W310" s="21">
        <f t="shared" si="427"/>
        <v>4.3664820507733202</v>
      </c>
      <c r="X310" s="21">
        <f t="shared" si="428"/>
        <v>11.8025856789654</v>
      </c>
      <c r="Y310" s="21">
        <f t="shared" si="429"/>
        <v>1.76413213868496</v>
      </c>
      <c r="Z310" s="21">
        <f t="shared" si="430"/>
        <v>10.59136395937851</v>
      </c>
      <c r="AA310" s="21">
        <f t="shared" si="431"/>
        <v>0.21614277502554</v>
      </c>
      <c r="AB310" s="21">
        <f t="shared" si="432"/>
        <v>6.1327207733856</v>
      </c>
      <c r="AC310" s="21">
        <f t="shared" si="433"/>
        <v>12.09416308343553</v>
      </c>
      <c r="AD310" s="21">
        <f t="shared" si="434"/>
        <v>2.74108146258687</v>
      </c>
      <c r="AE310" s="21">
        <f t="shared" si="435"/>
        <v>2.4561659864168401</v>
      </c>
      <c r="AF310" s="21">
        <f t="shared" si="436"/>
        <v>1.8863359898771099</v>
      </c>
      <c r="AG310" s="21">
        <f t="shared" si="437"/>
        <v>91.355427082810891</v>
      </c>
      <c r="AH310" s="21"/>
      <c r="AI310" s="61">
        <f t="shared" si="438"/>
        <v>40.834194941112855</v>
      </c>
      <c r="AJ310" s="21">
        <f t="shared" si="439"/>
        <v>4.7796635516959913</v>
      </c>
      <c r="AK310" s="21">
        <f t="shared" si="440"/>
        <v>12.919413827781373</v>
      </c>
      <c r="AL310" s="21">
        <f t="shared" si="441"/>
        <v>1.9310644096555187</v>
      </c>
      <c r="AM310" s="21">
        <f t="shared" si="442"/>
        <v>11.593579382840346</v>
      </c>
      <c r="AN310" s="21">
        <f t="shared" si="443"/>
        <v>0.23659544038868452</v>
      </c>
      <c r="AO310" s="21">
        <f t="shared" si="444"/>
        <v>6.7130338822963154</v>
      </c>
      <c r="AP310" s="21">
        <f t="shared" si="445"/>
        <v>13.238581953617865</v>
      </c>
      <c r="AQ310" s="21">
        <f t="shared" si="446"/>
        <v>3.0004582651692533</v>
      </c>
      <c r="AR310" s="21">
        <f t="shared" si="447"/>
        <v>2.6885824573841695</v>
      </c>
      <c r="AS310" s="21">
        <f t="shared" si="448"/>
        <v>2.0648318880576237</v>
      </c>
      <c r="AT310" s="21">
        <f t="shared" si="449"/>
        <v>100</v>
      </c>
      <c r="AU310" s="21"/>
      <c r="AV310" s="21">
        <f>AR310*'[1]diagram lines'!$G$39</f>
        <v>2.2318088517793258</v>
      </c>
      <c r="AW310" s="21">
        <f>AK310*'[1]diagram lines'!$G$40</f>
        <v>6.8378113750725182</v>
      </c>
      <c r="AX310" s="21">
        <f>AQ310*'[1]diagram lines'!$G$38</f>
        <v>2.2258965962001014</v>
      </c>
      <c r="AY310" s="21">
        <f>AP310*'[1]diagram lines'!$G$41</f>
        <v>9.46105362940615</v>
      </c>
      <c r="AZ310" s="21">
        <f t="shared" si="450"/>
        <v>5.6890407225534227</v>
      </c>
      <c r="BA310" s="21">
        <f t="shared" si="451"/>
        <v>0.49126587629368573</v>
      </c>
      <c r="BB310" s="21">
        <f t="shared" si="452"/>
        <v>1.5339307307018093</v>
      </c>
      <c r="BC310" s="86">
        <f t="shared" si="453"/>
        <v>0.65191992049241787</v>
      </c>
      <c r="BX310" s="61">
        <f t="shared" si="454"/>
        <v>0.6496227862849534</v>
      </c>
      <c r="BY310" s="21">
        <f t="shared" si="455"/>
        <v>5.719083625438158E-2</v>
      </c>
      <c r="BZ310" s="21">
        <f t="shared" si="456"/>
        <v>0.12111004315417812</v>
      </c>
      <c r="CA310" s="21">
        <f t="shared" si="457"/>
        <v>1.155809380675058E-2</v>
      </c>
      <c r="CB310" s="21">
        <f t="shared" si="458"/>
        <v>0.15422612386917189</v>
      </c>
      <c r="CC310" s="21">
        <f t="shared" si="459"/>
        <v>3.1877361150267833E-3</v>
      </c>
      <c r="CD310" s="21">
        <f t="shared" si="460"/>
        <v>0.15921389578163772</v>
      </c>
      <c r="CE310" s="21">
        <f t="shared" si="461"/>
        <v>0.22563197218259631</v>
      </c>
      <c r="CF310" s="21">
        <f t="shared" si="462"/>
        <v>4.6262929504758833E-2</v>
      </c>
      <c r="CG310" s="21">
        <f t="shared" si="463"/>
        <v>2.7279702760084925E-2</v>
      </c>
      <c r="CH310" s="21">
        <f t="shared" si="464"/>
        <v>1.390384236036747E-2</v>
      </c>
      <c r="CI310" s="21">
        <f t="shared" si="465"/>
        <v>0.24528118756936737</v>
      </c>
      <c r="CJ310" s="21">
        <f t="shared" si="466"/>
        <v>1.7144691496432749</v>
      </c>
      <c r="CL310" s="68">
        <f t="shared" si="467"/>
        <v>0.37890608088230615</v>
      </c>
      <c r="CM310" s="19">
        <f t="shared" si="468"/>
        <v>3.3357751736904175E-2</v>
      </c>
      <c r="CN310" s="19">
        <f t="shared" si="469"/>
        <v>7.0639966417230179E-2</v>
      </c>
      <c r="CO310" s="19">
        <f t="shared" si="470"/>
        <v>6.7415000200822753E-3</v>
      </c>
      <c r="CP310" s="19">
        <f t="shared" si="471"/>
        <v>8.995561331696246E-2</v>
      </c>
      <c r="CQ310" s="19">
        <f t="shared" si="472"/>
        <v>1.8593137798309449E-3</v>
      </c>
      <c r="CR310" s="19">
        <f t="shared" si="473"/>
        <v>9.2864835634263204E-2</v>
      </c>
      <c r="CS310" s="19">
        <f t="shared" si="474"/>
        <v>0.1316045682300804</v>
      </c>
      <c r="CT310" s="19">
        <f t="shared" si="475"/>
        <v>2.698382150205773E-2</v>
      </c>
      <c r="CU310" s="19">
        <f t="shared" si="476"/>
        <v>1.5911457354459216E-2</v>
      </c>
      <c r="CV310" s="19">
        <f t="shared" si="477"/>
        <v>8.1097069394689345E-3</v>
      </c>
      <c r="CW310" s="19">
        <f t="shared" si="478"/>
        <v>0.14306538418635434</v>
      </c>
      <c r="CX310" s="19">
        <f t="shared" si="479"/>
        <v>1</v>
      </c>
      <c r="CZ310" s="68">
        <f t="shared" si="480"/>
        <v>2.4859999999999999E-5</v>
      </c>
      <c r="DA310" s="19">
        <f t="shared" si="481"/>
        <v>1.9097439999999997E-5</v>
      </c>
      <c r="DB310" s="19">
        <f t="shared" si="482"/>
        <v>3.5539999999999995E-5</v>
      </c>
      <c r="DC310" s="19">
        <f t="shared" si="483"/>
        <v>4.0561039999999996E-5</v>
      </c>
      <c r="DD310" s="19">
        <f t="shared" si="484"/>
        <v>1.3069519999999997E-5</v>
      </c>
      <c r="DE310" s="19">
        <f t="shared" si="485"/>
        <v>1.3069519999999997E-5</v>
      </c>
      <c r="DF310" s="19">
        <f t="shared" si="486"/>
        <v>1.211912E-5</v>
      </c>
      <c r="DG310" s="19">
        <f t="shared" si="487"/>
        <v>1.675144E-5</v>
      </c>
      <c r="DH310" s="19">
        <f t="shared" si="488"/>
        <v>2.5524079999999997E-5</v>
      </c>
      <c r="DI310" s="19">
        <f t="shared" si="489"/>
        <v>3.7810479999999992E-5</v>
      </c>
      <c r="DJ310" s="19">
        <f t="shared" si="490"/>
        <v>0</v>
      </c>
      <c r="DK310" s="19">
        <f t="shared" si="491"/>
        <v>2.1757759999999997E-5</v>
      </c>
      <c r="DM310" s="68">
        <f t="shared" si="492"/>
        <v>915.71509812586294</v>
      </c>
      <c r="DN310" s="19">
        <f t="shared" si="493"/>
        <v>139.52745544658896</v>
      </c>
      <c r="DO310" s="19">
        <f t="shared" si="494"/>
        <v>202.65759639563279</v>
      </c>
      <c r="DP310" s="19">
        <f t="shared" si="495"/>
        <v>26.541482619946098</v>
      </c>
      <c r="DQ310" s="19">
        <f t="shared" si="496"/>
        <v>494.53314404995393</v>
      </c>
      <c r="DR310" s="19">
        <f t="shared" si="497"/>
        <v>10.092162492670523</v>
      </c>
      <c r="DS310" s="19">
        <f t="shared" si="498"/>
        <v>308.80566213230054</v>
      </c>
      <c r="DT310" s="19">
        <f t="shared" si="499"/>
        <v>440.58207451675253</v>
      </c>
      <c r="DU310" s="19">
        <f t="shared" si="500"/>
        <v>65.535255136034635</v>
      </c>
      <c r="DV310" s="19">
        <f t="shared" si="501"/>
        <v>39.641371460771154</v>
      </c>
      <c r="DX310" s="19">
        <f t="shared" si="502"/>
        <v>118.48821859594487</v>
      </c>
      <c r="DZ310" s="68">
        <f t="shared" si="503"/>
        <v>2762.1195209724592</v>
      </c>
      <c r="EA310" s="21">
        <f t="shared" si="504"/>
        <v>2.7621195209724592</v>
      </c>
      <c r="EB310" s="92">
        <f t="shared" si="505"/>
        <v>1256</v>
      </c>
    </row>
    <row r="311" spans="1:132" x14ac:dyDescent="0.3">
      <c r="A311" s="19">
        <f>'A. Thermody. result (all suite)'!C267</f>
        <v>1254</v>
      </c>
      <c r="B311" s="19" t="str">
        <f>'A. Thermody. result (all suite)'!A267</f>
        <v>Nephelinite</v>
      </c>
      <c r="C311" s="24">
        <f>'A. Thermody. result (all suite)'!G267</f>
        <v>97.083950000000002</v>
      </c>
      <c r="D311" s="19">
        <f>'A. Thermody. result (all suite)'!D267</f>
        <v>10000</v>
      </c>
      <c r="E311" s="61">
        <f>'A. Thermody. result (all suite)'!I267</f>
        <v>39.110481</v>
      </c>
      <c r="F311" s="21">
        <f>'A. Thermody. result (all suite)'!J267</f>
        <v>4.528308</v>
      </c>
      <c r="G311" s="21">
        <f>'A. Thermody. result (all suite)'!K267</f>
        <v>12.358153</v>
      </c>
      <c r="H311" s="21">
        <f>'A. Thermody. result (all suite)'!L267</f>
        <v>1.807545</v>
      </c>
      <c r="I311" s="21">
        <f>'A. Thermody. result (all suite)'!M267</f>
        <v>11.027908999999999</v>
      </c>
      <c r="J311" s="21">
        <f>'A. Thermody. result (all suite)'!N267</f>
        <v>0.226608</v>
      </c>
      <c r="K311" s="21">
        <f>'A. Thermody. result (all suite)'!O267</f>
        <v>6.4055289999999996</v>
      </c>
      <c r="L311" s="21">
        <f>'A. Thermody. result (all suite)'!P267</f>
        <v>12.679748</v>
      </c>
      <c r="M311" s="21">
        <f>'A. Thermody. result (all suite)'!Q267</f>
        <v>2.8738009999999998</v>
      </c>
      <c r="N311" s="21">
        <f>'A. Thermody. result (all suite)'!R267</f>
        <v>2.575091</v>
      </c>
      <c r="O311" s="21">
        <f>'A. Thermody. result (all suite)'!S267</f>
        <v>1.97767</v>
      </c>
      <c r="P311" s="21">
        <f>'A. Thermody. result (all suite)'!T267</f>
        <v>4.4291559999999999</v>
      </c>
      <c r="Q311" s="21">
        <f t="shared" si="423"/>
        <v>99.999999000000017</v>
      </c>
      <c r="S311" s="19">
        <f t="shared" si="424"/>
        <v>1527</v>
      </c>
      <c r="T311" s="19">
        <f t="shared" si="425"/>
        <v>1</v>
      </c>
      <c r="V311" s="61">
        <f t="shared" si="426"/>
        <v>37.378216766836999</v>
      </c>
      <c r="W311" s="21">
        <f t="shared" si="427"/>
        <v>4.3277421725138616</v>
      </c>
      <c r="X311" s="21">
        <f t="shared" si="428"/>
        <v>11.810791119437701</v>
      </c>
      <c r="Y311" s="21">
        <f t="shared" si="429"/>
        <v>1.7274860113792101</v>
      </c>
      <c r="Z311" s="21">
        <f t="shared" si="430"/>
        <v>10.539465701967526</v>
      </c>
      <c r="AA311" s="21">
        <f t="shared" si="431"/>
        <v>0.21657117807115178</v>
      </c>
      <c r="AB311" s="21">
        <f t="shared" si="432"/>
        <v>6.1218181251276507</v>
      </c>
      <c r="AC311" s="21">
        <f t="shared" si="433"/>
        <v>12.118142175057063</v>
      </c>
      <c r="AD311" s="21">
        <f t="shared" si="434"/>
        <v>2.7465158693075882</v>
      </c>
      <c r="AE311" s="21">
        <f t="shared" si="435"/>
        <v>2.461036201327492</v>
      </c>
      <c r="AF311" s="21">
        <f t="shared" si="436"/>
        <v>1.8900759096588589</v>
      </c>
      <c r="AG311" s="21">
        <f t="shared" si="437"/>
        <v>91.337861230685093</v>
      </c>
      <c r="AH311" s="21"/>
      <c r="AI311" s="61">
        <f t="shared" si="438"/>
        <v>40.923026073966938</v>
      </c>
      <c r="AJ311" s="21">
        <f t="shared" si="439"/>
        <v>4.7381689413370562</v>
      </c>
      <c r="AK311" s="21">
        <f t="shared" si="440"/>
        <v>12.930882068289385</v>
      </c>
      <c r="AL311" s="21">
        <f t="shared" si="441"/>
        <v>1.8913142787701478</v>
      </c>
      <c r="AM311" s="21">
        <f t="shared" si="442"/>
        <v>11.538988936196786</v>
      </c>
      <c r="AN311" s="21">
        <f t="shared" si="443"/>
        <v>0.23710997296529029</v>
      </c>
      <c r="AO311" s="21">
        <f t="shared" si="444"/>
        <v>6.7023883005824274</v>
      </c>
      <c r="AP311" s="21">
        <f t="shared" si="445"/>
        <v>13.26738114050119</v>
      </c>
      <c r="AQ311" s="21">
        <f t="shared" si="446"/>
        <v>3.0069850906306224</v>
      </c>
      <c r="AR311" s="21">
        <f t="shared" si="447"/>
        <v>2.6944316060914102</v>
      </c>
      <c r="AS311" s="21">
        <f t="shared" si="448"/>
        <v>2.0693235906687568</v>
      </c>
      <c r="AT311" s="21">
        <f t="shared" si="449"/>
        <v>100</v>
      </c>
      <c r="AU311" s="21"/>
      <c r="AV311" s="21">
        <f>AR311*'[1]diagram lines'!$G$39</f>
        <v>2.2366642661350733</v>
      </c>
      <c r="AW311" s="21">
        <f>AK311*'[1]diagram lines'!$G$40</f>
        <v>6.8438811291993753</v>
      </c>
      <c r="AX311" s="21">
        <f>AQ311*'[1]diagram lines'!$G$38</f>
        <v>2.2307385360954504</v>
      </c>
      <c r="AY311" s="21">
        <f>AP311*'[1]diagram lines'!$G$41</f>
        <v>9.4816351881063969</v>
      </c>
      <c r="AZ311" s="21">
        <f t="shared" si="450"/>
        <v>5.701416696722033</v>
      </c>
      <c r="BA311" s="21">
        <f t="shared" si="451"/>
        <v>0.49063463257755968</v>
      </c>
      <c r="BB311" s="21">
        <f t="shared" si="452"/>
        <v>1.5319597162320584</v>
      </c>
      <c r="BC311" s="86">
        <f t="shared" si="453"/>
        <v>0.65275867857645542</v>
      </c>
      <c r="BX311" s="61">
        <f t="shared" si="454"/>
        <v>0.65097338548601869</v>
      </c>
      <c r="BY311" s="21">
        <f t="shared" si="455"/>
        <v>5.6688883324987484E-2</v>
      </c>
      <c r="BZ311" s="21">
        <f t="shared" si="456"/>
        <v>0.12120589446841899</v>
      </c>
      <c r="CA311" s="21">
        <f t="shared" si="457"/>
        <v>1.1319086981025737E-2</v>
      </c>
      <c r="CB311" s="21">
        <f t="shared" si="458"/>
        <v>0.15348516353514266</v>
      </c>
      <c r="CC311" s="21">
        <f t="shared" si="459"/>
        <v>3.1943614321962221E-3</v>
      </c>
      <c r="CD311" s="21">
        <f t="shared" si="460"/>
        <v>0.15894612903225808</v>
      </c>
      <c r="CE311" s="21">
        <f t="shared" si="461"/>
        <v>0.22610106990014267</v>
      </c>
      <c r="CF311" s="21">
        <f t="shared" si="462"/>
        <v>4.6359106307468943E-2</v>
      </c>
      <c r="CG311" s="21">
        <f t="shared" si="463"/>
        <v>2.7336422505307854E-2</v>
      </c>
      <c r="CH311" s="21">
        <f t="shared" si="464"/>
        <v>1.3932748126021532E-2</v>
      </c>
      <c r="CI311" s="21">
        <f t="shared" si="465"/>
        <v>0.24579112097669256</v>
      </c>
      <c r="CJ311" s="21">
        <f t="shared" si="466"/>
        <v>1.7153333720756814</v>
      </c>
      <c r="CL311" s="68">
        <f t="shared" si="467"/>
        <v>0.37950254806638101</v>
      </c>
      <c r="CM311" s="19">
        <f t="shared" si="468"/>
        <v>3.3048318331491272E-2</v>
      </c>
      <c r="CN311" s="19">
        <f t="shared" si="469"/>
        <v>7.0660255575714023E-2</v>
      </c>
      <c r="CO311" s="19">
        <f t="shared" si="470"/>
        <v>6.5987680093513232E-3</v>
      </c>
      <c r="CP311" s="19">
        <f t="shared" si="471"/>
        <v>8.9478328839025706E-2</v>
      </c>
      <c r="CQ311" s="19">
        <f t="shared" si="472"/>
        <v>1.8622394248243455E-3</v>
      </c>
      <c r="CR311" s="19">
        <f t="shared" si="473"/>
        <v>9.2661946429644398E-2</v>
      </c>
      <c r="CS311" s="19">
        <f t="shared" si="474"/>
        <v>0.13181173617962291</v>
      </c>
      <c r="CT311" s="19">
        <f t="shared" si="475"/>
        <v>2.7026295332534086E-2</v>
      </c>
      <c r="CU311" s="19">
        <f t="shared" si="476"/>
        <v>1.593650712469305E-2</v>
      </c>
      <c r="CV311" s="19">
        <f t="shared" si="477"/>
        <v>8.1224724900920385E-3</v>
      </c>
      <c r="CW311" s="19">
        <f t="shared" si="478"/>
        <v>0.14329058419662585</v>
      </c>
      <c r="CX311" s="19">
        <f t="shared" si="479"/>
        <v>1</v>
      </c>
      <c r="CZ311" s="68">
        <f t="shared" si="480"/>
        <v>2.4859999999999999E-5</v>
      </c>
      <c r="DA311" s="19">
        <f t="shared" si="481"/>
        <v>1.9082959999999997E-5</v>
      </c>
      <c r="DB311" s="19">
        <f t="shared" si="482"/>
        <v>3.5539999999999995E-5</v>
      </c>
      <c r="DC311" s="19">
        <f t="shared" si="483"/>
        <v>4.0542859999999998E-5</v>
      </c>
      <c r="DD311" s="19">
        <f t="shared" si="484"/>
        <v>1.3063679999999999E-5</v>
      </c>
      <c r="DE311" s="19">
        <f t="shared" si="485"/>
        <v>1.3063679999999999E-5</v>
      </c>
      <c r="DF311" s="19">
        <f t="shared" si="486"/>
        <v>1.211258E-5</v>
      </c>
      <c r="DG311" s="19">
        <f t="shared" si="487"/>
        <v>1.6743959999999998E-5</v>
      </c>
      <c r="DH311" s="19">
        <f t="shared" si="488"/>
        <v>2.5508719999999997E-5</v>
      </c>
      <c r="DI311" s="19">
        <f t="shared" si="489"/>
        <v>3.7786319999999989E-5</v>
      </c>
      <c r="DJ311" s="19">
        <f t="shared" si="490"/>
        <v>0</v>
      </c>
      <c r="DK311" s="19">
        <f t="shared" si="491"/>
        <v>2.1738839999999999E-5</v>
      </c>
      <c r="DM311" s="68">
        <f t="shared" si="492"/>
        <v>917.15660047579138</v>
      </c>
      <c r="DN311" s="19">
        <f t="shared" si="493"/>
        <v>138.3380601499727</v>
      </c>
      <c r="DO311" s="19">
        <f t="shared" si="494"/>
        <v>202.71580355936416</v>
      </c>
      <c r="DP311" s="19">
        <f t="shared" si="495"/>
        <v>25.991192121456475</v>
      </c>
      <c r="DQ311" s="19">
        <f t="shared" si="496"/>
        <v>492.12916475939375</v>
      </c>
      <c r="DR311" s="19">
        <f t="shared" si="497"/>
        <v>10.112561299498999</v>
      </c>
      <c r="DS311" s="19">
        <f t="shared" si="498"/>
        <v>308.29736035713859</v>
      </c>
      <c r="DT311" s="19">
        <f t="shared" si="499"/>
        <v>441.47275584468986</v>
      </c>
      <c r="DU311" s="19">
        <f t="shared" si="500"/>
        <v>65.677934747952406</v>
      </c>
      <c r="DV311" s="19">
        <f t="shared" si="501"/>
        <v>39.729165770736223</v>
      </c>
      <c r="DX311" s="19">
        <f t="shared" si="502"/>
        <v>118.7780179265866</v>
      </c>
      <c r="DZ311" s="68">
        <f t="shared" si="503"/>
        <v>2760.3986170125804</v>
      </c>
      <c r="EA311" s="21">
        <f t="shared" si="504"/>
        <v>2.7603986170125805</v>
      </c>
      <c r="EB311" s="92">
        <f t="shared" si="505"/>
        <v>1254</v>
      </c>
    </row>
    <row r="312" spans="1:132" x14ac:dyDescent="0.3">
      <c r="A312" s="19">
        <f>'A. Thermody. result (all suite)'!C268</f>
        <v>1252</v>
      </c>
      <c r="B312" s="19" t="str">
        <f>'A. Thermody. result (all suite)'!A268</f>
        <v>Nephelinite</v>
      </c>
      <c r="C312" s="24">
        <f>'A. Thermody. result (all suite)'!G268</f>
        <v>96.885508999999999</v>
      </c>
      <c r="D312" s="19">
        <f>'A. Thermody. result (all suite)'!D268</f>
        <v>10000</v>
      </c>
      <c r="E312" s="61">
        <f>'A. Thermody. result (all suite)'!I268</f>
        <v>39.190587000000001</v>
      </c>
      <c r="F312" s="21">
        <f>'A. Thermody. result (all suite)'!J268</f>
        <v>4.4886879999999998</v>
      </c>
      <c r="G312" s="21">
        <f>'A. Thermody. result (all suite)'!K268</f>
        <v>12.367789</v>
      </c>
      <c r="H312" s="21">
        <f>'A. Thermody. result (all suite)'!L268</f>
        <v>1.769965</v>
      </c>
      <c r="I312" s="21">
        <f>'A. Thermody. result (all suite)'!M268</f>
        <v>10.975277999999999</v>
      </c>
      <c r="J312" s="21">
        <f>'A. Thermody. result (all suite)'!N268</f>
        <v>0.227072</v>
      </c>
      <c r="K312" s="21">
        <f>'A. Thermody. result (all suite)'!O268</f>
        <v>6.3948999999999998</v>
      </c>
      <c r="L312" s="21">
        <f>'A. Thermody. result (all suite)'!P268</f>
        <v>12.705717999999999</v>
      </c>
      <c r="M312" s="21">
        <f>'A. Thermody. result (all suite)'!Q268</f>
        <v>2.8796879999999998</v>
      </c>
      <c r="N312" s="21">
        <f>'A. Thermody. result (all suite)'!R268</f>
        <v>2.580365</v>
      </c>
      <c r="O312" s="21">
        <f>'A. Thermody. result (all suite)'!S268</f>
        <v>1.9817199999999999</v>
      </c>
      <c r="P312" s="21">
        <f>'A. Thermody. result (all suite)'!T268</f>
        <v>4.4382279999999996</v>
      </c>
      <c r="Q312" s="21">
        <f t="shared" si="423"/>
        <v>99.999998000000019</v>
      </c>
      <c r="S312" s="19">
        <f t="shared" si="424"/>
        <v>1525</v>
      </c>
      <c r="T312" s="19">
        <f t="shared" si="425"/>
        <v>1</v>
      </c>
      <c r="V312" s="61">
        <f t="shared" si="426"/>
        <v>37.451219359614285</v>
      </c>
      <c r="W312" s="21">
        <f t="shared" si="427"/>
        <v>4.2894697883669961</v>
      </c>
      <c r="X312" s="21">
        <f t="shared" si="428"/>
        <v>11.818878314642866</v>
      </c>
      <c r="Y312" s="21">
        <f t="shared" si="429"/>
        <v>1.6914099162086986</v>
      </c>
      <c r="Z312" s="21">
        <f t="shared" si="430"/>
        <v>10.488170128984002</v>
      </c>
      <c r="AA312" s="21">
        <f t="shared" si="431"/>
        <v>0.21699402671428053</v>
      </c>
      <c r="AB312" s="21">
        <f t="shared" si="432"/>
        <v>6.1110797519515945</v>
      </c>
      <c r="AC312" s="21">
        <f t="shared" si="433"/>
        <v>12.141809254844786</v>
      </c>
      <c r="AD312" s="21">
        <f t="shared" si="434"/>
        <v>2.7518808783152178</v>
      </c>
      <c r="AE312" s="21">
        <f t="shared" si="435"/>
        <v>2.4658425157773505</v>
      </c>
      <c r="AF312" s="21">
        <f t="shared" si="436"/>
        <v>1.8937667463193351</v>
      </c>
      <c r="AG312" s="21">
        <f t="shared" si="437"/>
        <v>91.32052068173941</v>
      </c>
      <c r="AH312" s="21"/>
      <c r="AI312" s="61">
        <f t="shared" si="438"/>
        <v>41.010737871431218</v>
      </c>
      <c r="AJ312" s="21">
        <f t="shared" si="439"/>
        <v>4.6971587068761913</v>
      </c>
      <c r="AK312" s="21">
        <f t="shared" si="440"/>
        <v>12.942193305963253</v>
      </c>
      <c r="AL312" s="21">
        <f t="shared" si="441"/>
        <v>1.8521684979254784</v>
      </c>
      <c r="AM312" s="21">
        <f t="shared" si="442"/>
        <v>11.485009120278956</v>
      </c>
      <c r="AN312" s="21">
        <f t="shared" si="443"/>
        <v>0.23761803491082262</v>
      </c>
      <c r="AO312" s="21">
        <f t="shared" si="444"/>
        <v>6.6919020022337383</v>
      </c>
      <c r="AP312" s="21">
        <f t="shared" si="445"/>
        <v>13.295816935998571</v>
      </c>
      <c r="AQ312" s="21">
        <f t="shared" si="446"/>
        <v>3.0134309986095906</v>
      </c>
      <c r="AR312" s="21">
        <f t="shared" si="447"/>
        <v>2.7002063691369469</v>
      </c>
      <c r="AS312" s="21">
        <f t="shared" si="448"/>
        <v>2.0737581566352321</v>
      </c>
      <c r="AT312" s="21">
        <f t="shared" si="449"/>
        <v>100</v>
      </c>
      <c r="AU312" s="21"/>
      <c r="AV312" s="21">
        <f>AR312*'[1]diagram lines'!$G$39</f>
        <v>2.241457932495039</v>
      </c>
      <c r="AW312" s="21">
        <f>AK312*'[1]diagram lines'!$G$40</f>
        <v>6.8498677870047171</v>
      </c>
      <c r="AX312" s="21">
        <f>AQ312*'[1]diagram lines'!$G$38</f>
        <v>2.2355204471776218</v>
      </c>
      <c r="AY312" s="21">
        <f>AP312*'[1]diagram lines'!$G$41</f>
        <v>9.5019570463792942</v>
      </c>
      <c r="AZ312" s="21">
        <f t="shared" si="450"/>
        <v>5.7136373677465375</v>
      </c>
      <c r="BA312" s="21">
        <f t="shared" si="451"/>
        <v>0.49001355097748761</v>
      </c>
      <c r="BB312" s="21">
        <f t="shared" si="452"/>
        <v>1.5300202963020682</v>
      </c>
      <c r="BC312" s="86">
        <f t="shared" si="453"/>
        <v>0.65358610105821258</v>
      </c>
      <c r="BX312" s="61">
        <f t="shared" si="454"/>
        <v>0.65230670772303601</v>
      </c>
      <c r="BY312" s="21">
        <f t="shared" si="455"/>
        <v>5.6192889334001003E-2</v>
      </c>
      <c r="BZ312" s="21">
        <f t="shared" si="456"/>
        <v>0.12130040211847784</v>
      </c>
      <c r="CA312" s="21">
        <f t="shared" si="457"/>
        <v>1.10837560273029E-2</v>
      </c>
      <c r="CB312" s="21">
        <f t="shared" si="458"/>
        <v>0.15275265135699373</v>
      </c>
      <c r="CC312" s="21">
        <f t="shared" si="459"/>
        <v>3.2009021708486046E-3</v>
      </c>
      <c r="CD312" s="21">
        <f t="shared" si="460"/>
        <v>0.15868238213399505</v>
      </c>
      <c r="CE312" s="21">
        <f t="shared" si="461"/>
        <v>0.22656415834522112</v>
      </c>
      <c r="CF312" s="21">
        <f t="shared" si="462"/>
        <v>4.6454073237618965E-2</v>
      </c>
      <c r="CG312" s="21">
        <f t="shared" si="463"/>
        <v>2.7392409766454351E-2</v>
      </c>
      <c r="CH312" s="21">
        <f t="shared" si="464"/>
        <v>1.3961280504987883E-2</v>
      </c>
      <c r="CI312" s="21">
        <f t="shared" si="465"/>
        <v>0.24629456159822419</v>
      </c>
      <c r="CJ312" s="21">
        <f t="shared" si="466"/>
        <v>1.7161861743171616</v>
      </c>
      <c r="CL312" s="68">
        <f t="shared" si="467"/>
        <v>0.38009087678530951</v>
      </c>
      <c r="CM312" s="19">
        <f t="shared" si="468"/>
        <v>3.2742886625548716E-2</v>
      </c>
      <c r="CN312" s="19">
        <f t="shared" si="469"/>
        <v>7.0680211700657136E-2</v>
      </c>
      <c r="CO312" s="19">
        <f t="shared" si="470"/>
        <v>6.4583645953871635E-3</v>
      </c>
      <c r="CP312" s="19">
        <f t="shared" si="471"/>
        <v>8.9007039937127538E-2</v>
      </c>
      <c r="CQ312" s="19">
        <f t="shared" si="472"/>
        <v>1.8651252519978981E-3</v>
      </c>
      <c r="CR312" s="19">
        <f t="shared" si="473"/>
        <v>9.246221913955914E-2</v>
      </c>
      <c r="CS312" s="19">
        <f t="shared" si="474"/>
        <v>0.13201607246100019</v>
      </c>
      <c r="CT312" s="19">
        <f t="shared" si="475"/>
        <v>2.7068201534779391E-2</v>
      </c>
      <c r="CU312" s="19">
        <f t="shared" si="476"/>
        <v>1.5961211071609568E-2</v>
      </c>
      <c r="CV312" s="19">
        <f t="shared" si="477"/>
        <v>8.1350617514109828E-3</v>
      </c>
      <c r="CW312" s="19">
        <f t="shared" si="478"/>
        <v>0.14351272914561278</v>
      </c>
      <c r="CX312" s="19">
        <f t="shared" si="479"/>
        <v>0.99999999999999989</v>
      </c>
      <c r="CZ312" s="68">
        <f t="shared" si="480"/>
        <v>2.4859999999999999E-5</v>
      </c>
      <c r="DA312" s="19">
        <f t="shared" si="481"/>
        <v>1.9068479999999997E-5</v>
      </c>
      <c r="DB312" s="19">
        <f t="shared" si="482"/>
        <v>3.5539999999999995E-5</v>
      </c>
      <c r="DC312" s="19">
        <f t="shared" si="483"/>
        <v>4.0524679999999994E-5</v>
      </c>
      <c r="DD312" s="19">
        <f t="shared" si="484"/>
        <v>1.3057839999999998E-5</v>
      </c>
      <c r="DE312" s="19">
        <f t="shared" si="485"/>
        <v>1.3057839999999998E-5</v>
      </c>
      <c r="DF312" s="19">
        <f t="shared" si="486"/>
        <v>1.210604E-5</v>
      </c>
      <c r="DG312" s="19">
        <f t="shared" si="487"/>
        <v>1.673648E-5</v>
      </c>
      <c r="DH312" s="19">
        <f t="shared" si="488"/>
        <v>2.5493359999999996E-5</v>
      </c>
      <c r="DI312" s="19">
        <f t="shared" si="489"/>
        <v>3.7762159999999993E-5</v>
      </c>
      <c r="DJ312" s="19">
        <f t="shared" si="490"/>
        <v>0</v>
      </c>
      <c r="DK312" s="19">
        <f t="shared" si="491"/>
        <v>2.171992E-5</v>
      </c>
      <c r="DM312" s="68">
        <f t="shared" si="492"/>
        <v>918.57843432266282</v>
      </c>
      <c r="DN312" s="19">
        <f t="shared" si="493"/>
        <v>137.16362204270249</v>
      </c>
      <c r="DO312" s="19">
        <f t="shared" si="494"/>
        <v>202.77305528978621</v>
      </c>
      <c r="DP312" s="19">
        <f t="shared" si="495"/>
        <v>25.449583864385264</v>
      </c>
      <c r="DQ312" s="19">
        <f t="shared" si="496"/>
        <v>489.75602545923476</v>
      </c>
      <c r="DR312" s="19">
        <f t="shared" si="497"/>
        <v>10.132762032367596</v>
      </c>
      <c r="DS312" s="19">
        <f t="shared" si="498"/>
        <v>307.7990351365296</v>
      </c>
      <c r="DT312" s="19">
        <f t="shared" si="499"/>
        <v>442.35474506066339</v>
      </c>
      <c r="DU312" s="19">
        <f t="shared" si="500"/>
        <v>65.819406039100954</v>
      </c>
      <c r="DV312" s="19">
        <f t="shared" si="501"/>
        <v>39.816209743977083</v>
      </c>
      <c r="DX312" s="19">
        <f t="shared" si="502"/>
        <v>119.065787498478</v>
      </c>
      <c r="DZ312" s="68">
        <f t="shared" si="503"/>
        <v>2758.7086664898884</v>
      </c>
      <c r="EA312" s="21">
        <f t="shared" si="504"/>
        <v>2.7587086664898886</v>
      </c>
      <c r="EB312" s="92">
        <f t="shared" si="505"/>
        <v>1252</v>
      </c>
    </row>
    <row r="313" spans="1:132" x14ac:dyDescent="0.3">
      <c r="A313" s="19">
        <f>'A. Thermody. result (all suite)'!C269</f>
        <v>1250</v>
      </c>
      <c r="B313" s="19" t="str">
        <f>'A. Thermody. result (all suite)'!A269</f>
        <v>Nephelinite</v>
      </c>
      <c r="C313" s="24">
        <f>'A. Thermody. result (all suite)'!G269</f>
        <v>96.679216999999994</v>
      </c>
      <c r="D313" s="19">
        <f>'A. Thermody. result (all suite)'!D269</f>
        <v>10000</v>
      </c>
      <c r="E313" s="61">
        <f>'A. Thermody. result (all suite)'!I269</f>
        <v>39.274211000000001</v>
      </c>
      <c r="F313" s="21">
        <f>'A. Thermody. result (all suite)'!J269</f>
        <v>4.4496669999999998</v>
      </c>
      <c r="G313" s="21">
        <f>'A. Thermody. result (all suite)'!K269</f>
        <v>12.378601</v>
      </c>
      <c r="H313" s="21">
        <f>'A. Thermody. result (all suite)'!L269</f>
        <v>1.7328479999999999</v>
      </c>
      <c r="I313" s="21">
        <f>'A. Thermody. result (all suite)'!M269</f>
        <v>10.923926</v>
      </c>
      <c r="J313" s="21">
        <f>'A. Thermody. result (all suite)'!N269</f>
        <v>0.22755700000000001</v>
      </c>
      <c r="K313" s="21">
        <f>'A. Thermody. result (all suite)'!O269</f>
        <v>6.3849799999999997</v>
      </c>
      <c r="L313" s="21">
        <f>'A. Thermody. result (all suite)'!P269</f>
        <v>12.727264</v>
      </c>
      <c r="M313" s="21">
        <f>'A. Thermody. result (all suite)'!Q269</f>
        <v>2.8858320000000002</v>
      </c>
      <c r="N313" s="21">
        <f>'A. Thermody. result (all suite)'!R269</f>
        <v>2.585871</v>
      </c>
      <c r="O313" s="21">
        <f>'A. Thermody. result (all suite)'!S269</f>
        <v>1.9817229999999999</v>
      </c>
      <c r="P313" s="21">
        <f>'A. Thermody. result (all suite)'!T269</f>
        <v>4.4475199999999999</v>
      </c>
      <c r="Q313" s="21">
        <f t="shared" si="423"/>
        <v>100</v>
      </c>
      <c r="S313" s="19">
        <f t="shared" si="424"/>
        <v>1523</v>
      </c>
      <c r="T313" s="19">
        <f t="shared" si="425"/>
        <v>1</v>
      </c>
      <c r="V313" s="61">
        <f t="shared" si="426"/>
        <v>37.5274826109328</v>
      </c>
      <c r="W313" s="21">
        <f t="shared" si="427"/>
        <v>4.2517671702415996</v>
      </c>
      <c r="X313" s="21">
        <f t="shared" si="428"/>
        <v>11.828060244804801</v>
      </c>
      <c r="Y313" s="21">
        <f t="shared" si="429"/>
        <v>1.6557792386304002</v>
      </c>
      <c r="Z313" s="21">
        <f t="shared" si="430"/>
        <v>10.4380822063648</v>
      </c>
      <c r="AA313" s="21">
        <f t="shared" si="431"/>
        <v>0.21743635691360003</v>
      </c>
      <c r="AB313" s="21">
        <f t="shared" si="432"/>
        <v>6.101006737504</v>
      </c>
      <c r="AC313" s="21">
        <f t="shared" si="433"/>
        <v>12.161216388147199</v>
      </c>
      <c r="AD313" s="21">
        <f t="shared" si="434"/>
        <v>2.7574840446336002</v>
      </c>
      <c r="AE313" s="21">
        <f t="shared" si="435"/>
        <v>2.4708638701008003</v>
      </c>
      <c r="AF313" s="21">
        <f t="shared" si="436"/>
        <v>1.8935854732304001</v>
      </c>
      <c r="AG313" s="21">
        <f t="shared" si="437"/>
        <v>91.302764341503988</v>
      </c>
      <c r="AH313" s="21"/>
      <c r="AI313" s="61">
        <f t="shared" si="438"/>
        <v>41.102241407025758</v>
      </c>
      <c r="AJ313" s="21">
        <f t="shared" si="439"/>
        <v>4.6567781390917329</v>
      </c>
      <c r="AK313" s="21">
        <f t="shared" si="440"/>
        <v>12.9547668464492</v>
      </c>
      <c r="AL313" s="21">
        <f t="shared" si="441"/>
        <v>1.8135039509178625</v>
      </c>
      <c r="AM313" s="21">
        <f t="shared" si="442"/>
        <v>11.432383544623857</v>
      </c>
      <c r="AN313" s="21">
        <f t="shared" si="443"/>
        <v>0.23814871157713546</v>
      </c>
      <c r="AO313" s="21">
        <f t="shared" si="444"/>
        <v>6.6821708866164444</v>
      </c>
      <c r="AP313" s="21">
        <f t="shared" si="445"/>
        <v>13.319658474589044</v>
      </c>
      <c r="AQ313" s="21">
        <f t="shared" si="446"/>
        <v>3.0201539510015865</v>
      </c>
      <c r="AR313" s="21">
        <f t="shared" si="447"/>
        <v>2.7062311726498369</v>
      </c>
      <c r="AS313" s="21">
        <f t="shared" si="448"/>
        <v>2.0739629154575581</v>
      </c>
      <c r="AT313" s="21">
        <f t="shared" si="449"/>
        <v>100.00000000000003</v>
      </c>
      <c r="AU313" s="21"/>
      <c r="AV313" s="21">
        <f>AR313*'[1]diagram lines'!$G$39</f>
        <v>2.2464591589864824</v>
      </c>
      <c r="AW313" s="21">
        <f>AK313*'[1]diagram lines'!$G$40</f>
        <v>6.8565225392485738</v>
      </c>
      <c r="AX313" s="21">
        <f>AQ313*'[1]diagram lines'!$G$38</f>
        <v>2.2405078842699733</v>
      </c>
      <c r="AY313" s="21">
        <f>AP313*'[1]diagram lines'!$G$41</f>
        <v>9.5189955838905096</v>
      </c>
      <c r="AZ313" s="21">
        <f t="shared" si="450"/>
        <v>5.7263851236514238</v>
      </c>
      <c r="BA313" s="21">
        <f t="shared" si="451"/>
        <v>0.48954311258541872</v>
      </c>
      <c r="BB313" s="21">
        <f t="shared" si="452"/>
        <v>1.5280973702611356</v>
      </c>
      <c r="BC313" s="86">
        <f t="shared" si="453"/>
        <v>0.65440856025366412</v>
      </c>
      <c r="BX313" s="61">
        <f t="shared" si="454"/>
        <v>0.65369858521970714</v>
      </c>
      <c r="BY313" s="21">
        <f t="shared" si="455"/>
        <v>5.5704394091136707E-2</v>
      </c>
      <c r="BZ313" s="21">
        <f t="shared" si="456"/>
        <v>0.12140644370341311</v>
      </c>
      <c r="CA313" s="21">
        <f t="shared" si="457"/>
        <v>1.085132444110464E-2</v>
      </c>
      <c r="CB313" s="21">
        <f t="shared" si="458"/>
        <v>0.15203794015309674</v>
      </c>
      <c r="CC313" s="21">
        <f t="shared" si="459"/>
        <v>3.2077389343106852E-3</v>
      </c>
      <c r="CD313" s="21">
        <f t="shared" si="460"/>
        <v>0.15843622828784118</v>
      </c>
      <c r="CE313" s="21">
        <f t="shared" si="461"/>
        <v>0.22694835948644793</v>
      </c>
      <c r="CF313" s="21">
        <f t="shared" si="462"/>
        <v>4.6553185997741574E-2</v>
      </c>
      <c r="CG313" s="21">
        <f t="shared" si="463"/>
        <v>2.7450859872611463E-2</v>
      </c>
      <c r="CH313" s="21">
        <f t="shared" si="464"/>
        <v>1.3961301640083414E-2</v>
      </c>
      <c r="CI313" s="21">
        <f t="shared" si="465"/>
        <v>0.24681021087680355</v>
      </c>
      <c r="CJ313" s="21">
        <f t="shared" si="466"/>
        <v>1.7170665727042982</v>
      </c>
      <c r="CL313" s="68">
        <f t="shared" si="467"/>
        <v>0.38070660486399371</v>
      </c>
      <c r="CM313" s="19">
        <f t="shared" si="468"/>
        <v>3.244160417345085E-2</v>
      </c>
      <c r="CN313" s="19">
        <f t="shared" si="469"/>
        <v>7.0705728964371911E-2</v>
      </c>
      <c r="CO313" s="19">
        <f t="shared" si="470"/>
        <v>6.3196876659326728E-3</v>
      </c>
      <c r="CP313" s="19">
        <f t="shared" si="471"/>
        <v>8.8545163344275118E-2</v>
      </c>
      <c r="CQ313" s="19">
        <f t="shared" si="472"/>
        <v>1.8681505920056722E-3</v>
      </c>
      <c r="CR313" s="19">
        <f t="shared" si="473"/>
        <v>9.2271453423213315E-2</v>
      </c>
      <c r="CS313" s="19">
        <f t="shared" si="474"/>
        <v>0.13217213769936426</v>
      </c>
      <c r="CT313" s="19">
        <f t="shared" si="475"/>
        <v>2.7112044889687954E-2</v>
      </c>
      <c r="CU313" s="19">
        <f t="shared" si="476"/>
        <v>1.5987067891827668E-2</v>
      </c>
      <c r="CV313" s="19">
        <f t="shared" si="477"/>
        <v>8.1309029376158831E-3</v>
      </c>
      <c r="CW313" s="19">
        <f t="shared" si="478"/>
        <v>0.14373945355426099</v>
      </c>
      <c r="CX313" s="19">
        <f t="shared" si="479"/>
        <v>1</v>
      </c>
      <c r="CZ313" s="68">
        <f t="shared" si="480"/>
        <v>2.4859999999999999E-5</v>
      </c>
      <c r="DA313" s="19">
        <f t="shared" si="481"/>
        <v>1.9053999999999997E-5</v>
      </c>
      <c r="DB313" s="19">
        <f t="shared" si="482"/>
        <v>3.5539999999999995E-5</v>
      </c>
      <c r="DC313" s="19">
        <f t="shared" si="483"/>
        <v>4.0506499999999996E-5</v>
      </c>
      <c r="DD313" s="19">
        <f t="shared" si="484"/>
        <v>1.3051999999999998E-5</v>
      </c>
      <c r="DE313" s="19">
        <f t="shared" si="485"/>
        <v>1.3051999999999998E-5</v>
      </c>
      <c r="DF313" s="19">
        <f t="shared" si="486"/>
        <v>1.20995E-5</v>
      </c>
      <c r="DG313" s="19">
        <f t="shared" si="487"/>
        <v>1.6728999999999999E-5</v>
      </c>
      <c r="DH313" s="19">
        <f t="shared" si="488"/>
        <v>2.5477999999999999E-5</v>
      </c>
      <c r="DI313" s="19">
        <f t="shared" si="489"/>
        <v>3.773799999999999E-5</v>
      </c>
      <c r="DJ313" s="19">
        <f t="shared" si="490"/>
        <v>0</v>
      </c>
      <c r="DK313" s="19">
        <f t="shared" si="491"/>
        <v>2.1700999999999998E-5</v>
      </c>
      <c r="DM313" s="68">
        <f t="shared" si="492"/>
        <v>920.06648512585434</v>
      </c>
      <c r="DN313" s="19">
        <f t="shared" si="493"/>
        <v>136.00479381627238</v>
      </c>
      <c r="DO313" s="19">
        <f t="shared" si="494"/>
        <v>202.84626126075858</v>
      </c>
      <c r="DP313" s="19">
        <f t="shared" si="495"/>
        <v>24.914295813580253</v>
      </c>
      <c r="DQ313" s="19">
        <f t="shared" si="496"/>
        <v>487.43257633206923</v>
      </c>
      <c r="DR313" s="19">
        <f t="shared" si="497"/>
        <v>10.153739120202452</v>
      </c>
      <c r="DS313" s="19">
        <f t="shared" si="498"/>
        <v>307.33001966655615</v>
      </c>
      <c r="DT313" s="19">
        <f t="shared" si="499"/>
        <v>443.07570579116191</v>
      </c>
      <c r="DU313" s="19">
        <f t="shared" si="500"/>
        <v>65.965761155183145</v>
      </c>
      <c r="DV313" s="19">
        <f t="shared" si="501"/>
        <v>39.906242922522836</v>
      </c>
      <c r="DX313" s="19">
        <f t="shared" si="502"/>
        <v>119.35786152932045</v>
      </c>
      <c r="DZ313" s="68">
        <f t="shared" si="503"/>
        <v>2757.0537425334824</v>
      </c>
      <c r="EA313" s="21">
        <f t="shared" si="504"/>
        <v>2.7570537425334822</v>
      </c>
      <c r="EB313" s="92">
        <f t="shared" si="505"/>
        <v>1250</v>
      </c>
    </row>
    <row r="314" spans="1:132" x14ac:dyDescent="0.3">
      <c r="A314" s="19">
        <f>'A. Thermody. result (all suite)'!C270</f>
        <v>1248</v>
      </c>
      <c r="B314" s="19" t="str">
        <f>'A. Thermody. result (all suite)'!A270</f>
        <v>Nephelinite</v>
      </c>
      <c r="C314" s="24">
        <f>'A. Thermody. result (all suite)'!G270</f>
        <v>96.413726999999994</v>
      </c>
      <c r="D314" s="19">
        <f>'A. Thermody. result (all suite)'!D270</f>
        <v>10000</v>
      </c>
      <c r="E314" s="61">
        <f>'A. Thermody. result (all suite)'!I270</f>
        <v>39.382359000000001</v>
      </c>
      <c r="F314" s="21">
        <f>'A. Thermody. result (all suite)'!J270</f>
        <v>4.4118079999999997</v>
      </c>
      <c r="G314" s="21">
        <f>'A. Thermody. result (all suite)'!K270</f>
        <v>12.396633</v>
      </c>
      <c r="H314" s="21">
        <f>'A. Thermody. result (all suite)'!L270</f>
        <v>1.695624</v>
      </c>
      <c r="I314" s="21">
        <f>'A. Thermody. result (all suite)'!M270</f>
        <v>10.876943000000001</v>
      </c>
      <c r="J314" s="21">
        <f>'A. Thermody. result (all suite)'!N270</f>
        <v>0.228183</v>
      </c>
      <c r="K314" s="21">
        <f>'A. Thermody. result (all suite)'!O270</f>
        <v>6.3782909999999999</v>
      </c>
      <c r="L314" s="21">
        <f>'A. Thermody. result (all suite)'!P270</f>
        <v>12.725542000000001</v>
      </c>
      <c r="M314" s="21">
        <f>'A. Thermody. result (all suite)'!Q270</f>
        <v>2.8937789999999999</v>
      </c>
      <c r="N314" s="21">
        <f>'A. Thermody. result (all suite)'!R270</f>
        <v>2.5929920000000002</v>
      </c>
      <c r="O314" s="21">
        <f>'A. Thermody. result (all suite)'!S270</f>
        <v>1.95926</v>
      </c>
      <c r="P314" s="21">
        <f>'A. Thermody. result (all suite)'!T270</f>
        <v>4.4585850000000002</v>
      </c>
      <c r="Q314" s="21">
        <f t="shared" si="423"/>
        <v>99.999999000000003</v>
      </c>
      <c r="S314" s="19">
        <f t="shared" si="424"/>
        <v>1521</v>
      </c>
      <c r="T314" s="19">
        <f t="shared" si="425"/>
        <v>1</v>
      </c>
      <c r="V314" s="61">
        <f t="shared" si="426"/>
        <v>37.62646303142089</v>
      </c>
      <c r="W314" s="21">
        <f t="shared" si="427"/>
        <v>4.2151037883161573</v>
      </c>
      <c r="X314" s="21">
        <f t="shared" si="428"/>
        <v>11.843918575029805</v>
      </c>
      <c r="Y314" s="21">
        <f t="shared" si="429"/>
        <v>1.6200231619235919</v>
      </c>
      <c r="Z314" s="21">
        <f t="shared" si="430"/>
        <v>10.391985246093874</v>
      </c>
      <c r="AA314" s="21">
        <f t="shared" si="431"/>
        <v>0.21800926688771266</v>
      </c>
      <c r="AB314" s="21">
        <f t="shared" si="432"/>
        <v>6.0939094713738342</v>
      </c>
      <c r="AC314" s="21">
        <f t="shared" si="433"/>
        <v>12.15816288754551</v>
      </c>
      <c r="AD314" s="21">
        <f t="shared" si="434"/>
        <v>2.7647574022826338</v>
      </c>
      <c r="AE314" s="21">
        <f t="shared" si="435"/>
        <v>2.4773812464806926</v>
      </c>
      <c r="AF314" s="21">
        <f t="shared" si="436"/>
        <v>1.8719047266554472</v>
      </c>
      <c r="AG314" s="21">
        <f t="shared" si="437"/>
        <v>91.281618804010165</v>
      </c>
      <c r="AH314" s="21"/>
      <c r="AI314" s="61">
        <f t="shared" si="438"/>
        <v>41.220196929469758</v>
      </c>
      <c r="AJ314" s="21">
        <f t="shared" si="439"/>
        <v>4.6176917582567896</v>
      </c>
      <c r="AK314" s="21">
        <f t="shared" si="440"/>
        <v>12.975140811711242</v>
      </c>
      <c r="AL314" s="21">
        <f t="shared" si="441"/>
        <v>1.7747528836029158</v>
      </c>
      <c r="AM314" s="21">
        <f t="shared" si="442"/>
        <v>11.38453215691365</v>
      </c>
      <c r="AN314" s="21">
        <f t="shared" si="443"/>
        <v>0.23883150818764307</v>
      </c>
      <c r="AO314" s="21">
        <f t="shared" si="444"/>
        <v>6.6759436907642984</v>
      </c>
      <c r="AP314" s="21">
        <f t="shared" si="445"/>
        <v>13.319398852522736</v>
      </c>
      <c r="AQ314" s="21">
        <f t="shared" si="446"/>
        <v>3.0288216165609598</v>
      </c>
      <c r="AR314" s="21">
        <f t="shared" si="447"/>
        <v>2.7139979318288083</v>
      </c>
      <c r="AS314" s="21">
        <f t="shared" si="448"/>
        <v>2.050691860181177</v>
      </c>
      <c r="AT314" s="21">
        <f t="shared" si="449"/>
        <v>99.999999999999986</v>
      </c>
      <c r="AU314" s="21"/>
      <c r="AV314" s="21">
        <f>AR314*'[1]diagram lines'!$G$39</f>
        <v>2.2529063936017568</v>
      </c>
      <c r="AW314" s="21">
        <f>AK314*'[1]diagram lines'!$G$40</f>
        <v>6.8673057940681188</v>
      </c>
      <c r="AX314" s="21">
        <f>AQ314*'[1]diagram lines'!$G$38</f>
        <v>2.2469380111241199</v>
      </c>
      <c r="AY314" s="21">
        <f>AP314*'[1]diagram lines'!$G$41</f>
        <v>9.5188100429993998</v>
      </c>
      <c r="AZ314" s="21">
        <f t="shared" si="450"/>
        <v>5.7428195483897682</v>
      </c>
      <c r="BA314" s="21">
        <f t="shared" si="451"/>
        <v>0.48986911116725868</v>
      </c>
      <c r="BB314" s="21">
        <f t="shared" si="452"/>
        <v>1.5261207224978401</v>
      </c>
      <c r="BC314" s="86">
        <f t="shared" si="453"/>
        <v>0.65525615716905727</v>
      </c>
      <c r="BX314" s="61">
        <f t="shared" si="454"/>
        <v>0.65549865179760325</v>
      </c>
      <c r="BY314" s="21">
        <f t="shared" si="455"/>
        <v>5.5230445668502756E-2</v>
      </c>
      <c r="BZ314" s="21">
        <f t="shared" si="456"/>
        <v>0.12158329737151824</v>
      </c>
      <c r="CA314" s="21">
        <f t="shared" si="457"/>
        <v>1.0618222806687958E-2</v>
      </c>
      <c r="CB314" s="21">
        <f t="shared" si="458"/>
        <v>0.15138403618649968</v>
      </c>
      <c r="CC314" s="21">
        <f t="shared" si="459"/>
        <v>3.2165632929235977E-3</v>
      </c>
      <c r="CD314" s="21">
        <f t="shared" si="460"/>
        <v>0.15827024813895782</v>
      </c>
      <c r="CE314" s="21">
        <f t="shared" si="461"/>
        <v>0.22691765335235381</v>
      </c>
      <c r="CF314" s="21">
        <f t="shared" si="462"/>
        <v>4.6681384094208737E-2</v>
      </c>
      <c r="CG314" s="21">
        <f t="shared" si="463"/>
        <v>2.7526454352441616E-2</v>
      </c>
      <c r="CH314" s="21">
        <f t="shared" si="464"/>
        <v>1.3803049089781886E-2</v>
      </c>
      <c r="CI314" s="21">
        <f t="shared" si="465"/>
        <v>0.24742425083240846</v>
      </c>
      <c r="CJ314" s="21">
        <f t="shared" si="466"/>
        <v>1.7181542569838877</v>
      </c>
      <c r="CL314" s="68">
        <f t="shared" si="467"/>
        <v>0.38151327165949006</v>
      </c>
      <c r="CM314" s="19">
        <f t="shared" si="468"/>
        <v>3.2145219466764498E-2</v>
      </c>
      <c r="CN314" s="19">
        <f t="shared" si="469"/>
        <v>7.0763900783245223E-2</v>
      </c>
      <c r="CO314" s="19">
        <f t="shared" si="470"/>
        <v>6.1800171687305793E-3</v>
      </c>
      <c r="CP314" s="19">
        <f t="shared" si="471"/>
        <v>8.8108524348823533E-2</v>
      </c>
      <c r="CQ314" s="19">
        <f t="shared" si="472"/>
        <v>1.8721039044364231E-3</v>
      </c>
      <c r="CR314" s="19">
        <f t="shared" si="473"/>
        <v>9.2116436865681287E-2</v>
      </c>
      <c r="CS314" s="19">
        <f t="shared" si="474"/>
        <v>0.13207059402843932</v>
      </c>
      <c r="CT314" s="19">
        <f t="shared" si="475"/>
        <v>2.7169495349128308E-2</v>
      </c>
      <c r="CU314" s="19">
        <f t="shared" si="476"/>
        <v>1.6020944708866003E-2</v>
      </c>
      <c r="CV314" s="19">
        <f t="shared" si="477"/>
        <v>8.0336495013039605E-3</v>
      </c>
      <c r="CW314" s="19">
        <f t="shared" si="478"/>
        <v>0.14400584221509088</v>
      </c>
      <c r="CX314" s="19">
        <f t="shared" si="479"/>
        <v>1</v>
      </c>
      <c r="CZ314" s="68">
        <f t="shared" si="480"/>
        <v>2.4859999999999999E-5</v>
      </c>
      <c r="DA314" s="19">
        <f t="shared" si="481"/>
        <v>1.9039519999999998E-5</v>
      </c>
      <c r="DB314" s="19">
        <f t="shared" si="482"/>
        <v>3.5539999999999995E-5</v>
      </c>
      <c r="DC314" s="19">
        <f t="shared" si="483"/>
        <v>4.0488319999999998E-5</v>
      </c>
      <c r="DD314" s="19">
        <f t="shared" si="484"/>
        <v>1.3046159999999998E-5</v>
      </c>
      <c r="DE314" s="19">
        <f t="shared" si="485"/>
        <v>1.3046159999999998E-5</v>
      </c>
      <c r="DF314" s="19">
        <f t="shared" si="486"/>
        <v>1.209296E-5</v>
      </c>
      <c r="DG314" s="19">
        <f t="shared" si="487"/>
        <v>1.6721519999999997E-5</v>
      </c>
      <c r="DH314" s="19">
        <f t="shared" si="488"/>
        <v>2.5462639999999999E-5</v>
      </c>
      <c r="DI314" s="19">
        <f t="shared" si="489"/>
        <v>3.7713839999999994E-5</v>
      </c>
      <c r="DJ314" s="19">
        <f t="shared" si="490"/>
        <v>0</v>
      </c>
      <c r="DK314" s="19">
        <f t="shared" si="491"/>
        <v>2.1682079999999999E-5</v>
      </c>
      <c r="DM314" s="68">
        <f t="shared" si="492"/>
        <v>922.01598396227519</v>
      </c>
      <c r="DN314" s="19">
        <f t="shared" si="493"/>
        <v>134.86475137005283</v>
      </c>
      <c r="DO314" s="19">
        <f t="shared" si="494"/>
        <v>203.0131492363445</v>
      </c>
      <c r="DP314" s="19">
        <f t="shared" si="495"/>
        <v>24.374608323451959</v>
      </c>
      <c r="DQ314" s="19">
        <f t="shared" si="496"/>
        <v>485.24603978971368</v>
      </c>
      <c r="DR314" s="19">
        <f t="shared" si="497"/>
        <v>10.17978094555945</v>
      </c>
      <c r="DS314" s="19">
        <f t="shared" si="498"/>
        <v>306.97963159449426</v>
      </c>
      <c r="DT314" s="19">
        <f t="shared" si="499"/>
        <v>442.93335253702287</v>
      </c>
      <c r="DU314" s="19">
        <f t="shared" si="500"/>
        <v>66.145419983649148</v>
      </c>
      <c r="DV314" s="19">
        <f t="shared" si="501"/>
        <v>40.016423455558424</v>
      </c>
      <c r="DX314" s="19">
        <f t="shared" si="502"/>
        <v>119.68341029624176</v>
      </c>
      <c r="DZ314" s="68">
        <f t="shared" si="503"/>
        <v>2755.4525514943639</v>
      </c>
      <c r="EA314" s="21">
        <f t="shared" si="504"/>
        <v>2.755452551494364</v>
      </c>
      <c r="EB314" s="92">
        <f t="shared" si="505"/>
        <v>1248</v>
      </c>
    </row>
    <row r="315" spans="1:132" x14ac:dyDescent="0.3">
      <c r="A315" s="19">
        <f>'A. Thermody. result (all suite)'!C271</f>
        <v>1246</v>
      </c>
      <c r="B315" s="19" t="str">
        <f>'A. Thermody. result (all suite)'!A271</f>
        <v>Nephelinite</v>
      </c>
      <c r="C315" s="24">
        <f>'A. Thermody. result (all suite)'!G271</f>
        <v>96.152963</v>
      </c>
      <c r="D315" s="19">
        <f>'A. Thermody. result (all suite)'!D271</f>
        <v>10000</v>
      </c>
      <c r="E315" s="61">
        <f>'A. Thermody. result (all suite)'!I271</f>
        <v>39.489162999999998</v>
      </c>
      <c r="F315" s="21">
        <f>'A. Thermody. result (all suite)'!J271</f>
        <v>4.3743629999999998</v>
      </c>
      <c r="G315" s="21">
        <f>'A. Thermody. result (all suite)'!K271</f>
        <v>12.414433000000001</v>
      </c>
      <c r="H315" s="21">
        <f>'A. Thermody. result (all suite)'!L271</f>
        <v>1.6589929999999999</v>
      </c>
      <c r="I315" s="21">
        <f>'A. Thermody. result (all suite)'!M271</f>
        <v>10.830495000000001</v>
      </c>
      <c r="J315" s="21">
        <f>'A. Thermody. result (all suite)'!N271</f>
        <v>0.22880200000000001</v>
      </c>
      <c r="K315" s="21">
        <f>'A. Thermody. result (all suite)'!O271</f>
        <v>6.3716850000000003</v>
      </c>
      <c r="L315" s="21">
        <f>'A. Thermody. result (all suite)'!P271</f>
        <v>12.723833000000001</v>
      </c>
      <c r="M315" s="21">
        <f>'A. Thermody. result (all suite)'!Q271</f>
        <v>2.901627</v>
      </c>
      <c r="N315" s="21">
        <f>'A. Thermody. result (all suite)'!R271</f>
        <v>2.6000239999999999</v>
      </c>
      <c r="O315" s="21">
        <f>'A. Thermody. result (all suite)'!S271</f>
        <v>1.9370700000000001</v>
      </c>
      <c r="P315" s="21">
        <f>'A. Thermody. result (all suite)'!T271</f>
        <v>4.4695130000000001</v>
      </c>
      <c r="Q315" s="21">
        <f t="shared" si="423"/>
        <v>100.00000100000003</v>
      </c>
      <c r="S315" s="19">
        <f t="shared" si="424"/>
        <v>1519</v>
      </c>
      <c r="T315" s="19">
        <f t="shared" si="425"/>
        <v>1</v>
      </c>
      <c r="V315" s="61">
        <f t="shared" si="426"/>
        <v>37.724189743773536</v>
      </c>
      <c r="W315" s="21">
        <f t="shared" si="427"/>
        <v>4.1788502790029369</v>
      </c>
      <c r="X315" s="21">
        <f t="shared" si="428"/>
        <v>11.859568308737357</v>
      </c>
      <c r="Y315" s="21">
        <f t="shared" si="429"/>
        <v>1.5848440929373988</v>
      </c>
      <c r="Z315" s="21">
        <f t="shared" si="430"/>
        <v>10.346424622851355</v>
      </c>
      <c r="AA315" s="21">
        <f t="shared" si="431"/>
        <v>0.21857566496800335</v>
      </c>
      <c r="AB315" s="21">
        <f t="shared" si="432"/>
        <v>6.0869017134537833</v>
      </c>
      <c r="AC315" s="21">
        <f t="shared" si="433"/>
        <v>12.155139635653644</v>
      </c>
      <c r="AD315" s="21">
        <f t="shared" si="434"/>
        <v>2.7719384053203759</v>
      </c>
      <c r="AE315" s="21">
        <f t="shared" si="435"/>
        <v>2.4838155904789638</v>
      </c>
      <c r="AF315" s="21">
        <f t="shared" si="436"/>
        <v>1.8504924053966758</v>
      </c>
      <c r="AG315" s="21">
        <f t="shared" si="437"/>
        <v>91.260740462574034</v>
      </c>
      <c r="AH315" s="21"/>
      <c r="AI315" s="61">
        <f t="shared" si="438"/>
        <v>41.336712317433147</v>
      </c>
      <c r="AJ315" s="21">
        <f t="shared" si="439"/>
        <v>4.5790229816474923</v>
      </c>
      <c r="AK315" s="21">
        <f t="shared" si="440"/>
        <v>12.995257597762926</v>
      </c>
      <c r="AL315" s="21">
        <f t="shared" si="441"/>
        <v>1.7366110387712033</v>
      </c>
      <c r="AM315" s="21">
        <f t="shared" si="442"/>
        <v>11.337213099968674</v>
      </c>
      <c r="AN315" s="21">
        <f t="shared" si="443"/>
        <v>0.23950678447282714</v>
      </c>
      <c r="AO315" s="21">
        <f t="shared" si="444"/>
        <v>6.6697921610114674</v>
      </c>
      <c r="AP315" s="21">
        <f t="shared" si="445"/>
        <v>13.319133259321358</v>
      </c>
      <c r="AQ315" s="21">
        <f t="shared" si="446"/>
        <v>3.0373832069192401</v>
      </c>
      <c r="AR315" s="21">
        <f t="shared" si="447"/>
        <v>2.7216693376464276</v>
      </c>
      <c r="AS315" s="21">
        <f t="shared" si="448"/>
        <v>2.0276982150452323</v>
      </c>
      <c r="AT315" s="21">
        <f t="shared" si="449"/>
        <v>100.00000000000001</v>
      </c>
      <c r="AU315" s="21"/>
      <c r="AV315" s="21">
        <f>AR315*'[1]diagram lines'!$G$39</f>
        <v>2.2592744748046711</v>
      </c>
      <c r="AW315" s="21">
        <f>AK315*'[1]diagram lines'!$G$40</f>
        <v>6.8779529325782507</v>
      </c>
      <c r="AX315" s="21">
        <f>AQ315*'[1]diagram lines'!$G$38</f>
        <v>2.2532894458558674</v>
      </c>
      <c r="AY315" s="21">
        <f>AP315*'[1]diagram lines'!$G$41</f>
        <v>9.5186202347910385</v>
      </c>
      <c r="AZ315" s="21">
        <f t="shared" si="450"/>
        <v>5.7590525445656677</v>
      </c>
      <c r="BA315" s="21">
        <f t="shared" si="451"/>
        <v>0.49019048259771708</v>
      </c>
      <c r="BB315" s="21">
        <f t="shared" si="452"/>
        <v>1.5241785055028034</v>
      </c>
      <c r="BC315" s="86">
        <f t="shared" si="453"/>
        <v>0.65609113131412067</v>
      </c>
      <c r="BX315" s="61">
        <f t="shared" si="454"/>
        <v>0.65727634820239678</v>
      </c>
      <c r="BY315" s="21">
        <f t="shared" si="455"/>
        <v>5.4761680020030047E-2</v>
      </c>
      <c r="BZ315" s="21">
        <f t="shared" si="456"/>
        <v>0.12175787563750491</v>
      </c>
      <c r="CA315" s="21">
        <f t="shared" si="457"/>
        <v>1.0388834617070575E-2</v>
      </c>
      <c r="CB315" s="21">
        <f t="shared" si="458"/>
        <v>0.15073757828810022</v>
      </c>
      <c r="CC315" s="21">
        <f t="shared" si="459"/>
        <v>3.2252889765999439E-3</v>
      </c>
      <c r="CD315" s="21">
        <f t="shared" si="460"/>
        <v>0.15810632754342432</v>
      </c>
      <c r="CE315" s="21">
        <f t="shared" si="461"/>
        <v>0.22688717902995723</v>
      </c>
      <c r="CF315" s="21">
        <f t="shared" si="462"/>
        <v>4.6807985158896594E-2</v>
      </c>
      <c r="CG315" s="21">
        <f t="shared" si="463"/>
        <v>2.7601104033970272E-2</v>
      </c>
      <c r="CH315" s="21">
        <f t="shared" si="464"/>
        <v>1.3646719833173648E-2</v>
      </c>
      <c r="CI315" s="21">
        <f t="shared" si="465"/>
        <v>0.24803068812430634</v>
      </c>
      <c r="CJ315" s="21">
        <f t="shared" si="466"/>
        <v>1.7192276094654306</v>
      </c>
      <c r="CL315" s="68">
        <f t="shared" si="467"/>
        <v>0.38230909309720051</v>
      </c>
      <c r="CM315" s="19">
        <f t="shared" si="468"/>
        <v>3.1852489873087489E-2</v>
      </c>
      <c r="CN315" s="19">
        <f t="shared" si="469"/>
        <v>7.0821265879602635E-2</v>
      </c>
      <c r="CO315" s="19">
        <f t="shared" si="470"/>
        <v>6.0427337019679644E-3</v>
      </c>
      <c r="CP315" s="19">
        <f t="shared" si="471"/>
        <v>8.7677499743602838E-2</v>
      </c>
      <c r="CQ315" s="19">
        <f t="shared" si="472"/>
        <v>1.8760104589076495E-3</v>
      </c>
      <c r="CR315" s="19">
        <f t="shared" si="473"/>
        <v>9.196358101332798E-2</v>
      </c>
      <c r="CS315" s="19">
        <f t="shared" si="474"/>
        <v>0.13197041379559077</v>
      </c>
      <c r="CT315" s="19">
        <f t="shared" si="475"/>
        <v>2.7226171160345005E-2</v>
      </c>
      <c r="CU315" s="19">
        <f t="shared" si="476"/>
        <v>1.6054362948808416E-2</v>
      </c>
      <c r="CV315" s="19">
        <f t="shared" si="477"/>
        <v>7.9377039770882358E-3</v>
      </c>
      <c r="CW315" s="19">
        <f t="shared" si="478"/>
        <v>0.14426867435047064</v>
      </c>
      <c r="CX315" s="19">
        <f t="shared" si="479"/>
        <v>1</v>
      </c>
      <c r="CZ315" s="68">
        <f t="shared" si="480"/>
        <v>2.4859999999999999E-5</v>
      </c>
      <c r="DA315" s="19">
        <f t="shared" si="481"/>
        <v>1.9025039999999998E-5</v>
      </c>
      <c r="DB315" s="19">
        <f t="shared" si="482"/>
        <v>3.5539999999999995E-5</v>
      </c>
      <c r="DC315" s="19">
        <f t="shared" si="483"/>
        <v>4.047014E-5</v>
      </c>
      <c r="DD315" s="19">
        <f t="shared" si="484"/>
        <v>1.3040319999999997E-5</v>
      </c>
      <c r="DE315" s="19">
        <f t="shared" si="485"/>
        <v>1.3040319999999997E-5</v>
      </c>
      <c r="DF315" s="19">
        <f t="shared" si="486"/>
        <v>1.208642E-5</v>
      </c>
      <c r="DG315" s="19">
        <f t="shared" si="487"/>
        <v>1.6714039999999999E-5</v>
      </c>
      <c r="DH315" s="19">
        <f t="shared" si="488"/>
        <v>2.5447279999999998E-5</v>
      </c>
      <c r="DI315" s="19">
        <f t="shared" si="489"/>
        <v>3.7689679999999991E-5</v>
      </c>
      <c r="DJ315" s="19">
        <f t="shared" si="490"/>
        <v>0</v>
      </c>
      <c r="DK315" s="19">
        <f t="shared" si="491"/>
        <v>2.166316E-5</v>
      </c>
      <c r="DM315" s="68">
        <f t="shared" si="492"/>
        <v>923.93927245695124</v>
      </c>
      <c r="DN315" s="19">
        <f t="shared" si="493"/>
        <v>133.73832018551494</v>
      </c>
      <c r="DO315" s="19">
        <f t="shared" si="494"/>
        <v>203.17772282173004</v>
      </c>
      <c r="DP315" s="19">
        <f t="shared" si="495"/>
        <v>23.843854873426782</v>
      </c>
      <c r="DQ315" s="19">
        <f t="shared" si="496"/>
        <v>483.08847916139058</v>
      </c>
      <c r="DR315" s="19">
        <f t="shared" si="497"/>
        <v>10.20559173048734</v>
      </c>
      <c r="DS315" s="19">
        <f t="shared" si="498"/>
        <v>306.63606881418298</v>
      </c>
      <c r="DT315" s="19">
        <f t="shared" si="499"/>
        <v>442.79544656209572</v>
      </c>
      <c r="DU315" s="19">
        <f t="shared" si="500"/>
        <v>66.32340864052216</v>
      </c>
      <c r="DV315" s="19">
        <f t="shared" si="501"/>
        <v>40.125599097093769</v>
      </c>
      <c r="DX315" s="19">
        <f t="shared" si="502"/>
        <v>120.00656929993043</v>
      </c>
      <c r="DZ315" s="68">
        <f t="shared" si="503"/>
        <v>2753.8803336433261</v>
      </c>
      <c r="EA315" s="21">
        <f t="shared" si="504"/>
        <v>2.753880333643326</v>
      </c>
      <c r="EB315" s="92">
        <f t="shared" si="505"/>
        <v>1246</v>
      </c>
    </row>
    <row r="316" spans="1:132" x14ac:dyDescent="0.3">
      <c r="A316" s="19">
        <f>'A. Thermody. result (all suite)'!C272</f>
        <v>1244</v>
      </c>
      <c r="B316" s="19" t="str">
        <f>'A. Thermody. result (all suite)'!A272</f>
        <v>Nephelinite</v>
      </c>
      <c r="C316" s="24">
        <f>'A. Thermody. result (all suite)'!G272</f>
        <v>95.896843000000004</v>
      </c>
      <c r="D316" s="19">
        <f>'A. Thermody. result (all suite)'!D272</f>
        <v>10000</v>
      </c>
      <c r="E316" s="61">
        <f>'A. Thermody. result (all suite)'!I272</f>
        <v>39.594630000000002</v>
      </c>
      <c r="F316" s="21">
        <f>'A. Thermody. result (all suite)'!J272</f>
        <v>4.3373290000000004</v>
      </c>
      <c r="G316" s="21">
        <f>'A. Thermody. result (all suite)'!K272</f>
        <v>12.432001</v>
      </c>
      <c r="H316" s="21">
        <f>'A. Thermody. result (all suite)'!L272</f>
        <v>1.622954</v>
      </c>
      <c r="I316" s="21">
        <f>'A. Thermody. result (all suite)'!M272</f>
        <v>10.784579000000001</v>
      </c>
      <c r="J316" s="21">
        <f>'A. Thermody. result (all suite)'!N272</f>
        <v>0.22941300000000001</v>
      </c>
      <c r="K316" s="21">
        <f>'A. Thermody. result (all suite)'!O272</f>
        <v>6.3651619999999998</v>
      </c>
      <c r="L316" s="21">
        <f>'A. Thermody. result (all suite)'!P272</f>
        <v>12.722135</v>
      </c>
      <c r="M316" s="21">
        <f>'A. Thermody. result (all suite)'!Q272</f>
        <v>2.909376</v>
      </c>
      <c r="N316" s="21">
        <f>'A. Thermody. result (all suite)'!R272</f>
        <v>2.6069680000000002</v>
      </c>
      <c r="O316" s="21">
        <f>'A. Thermody. result (all suite)'!S272</f>
        <v>1.9151499999999999</v>
      </c>
      <c r="P316" s="21">
        <f>'A. Thermody. result (all suite)'!T272</f>
        <v>4.4803040000000003</v>
      </c>
      <c r="Q316" s="21">
        <f t="shared" si="423"/>
        <v>100.00000099999998</v>
      </c>
      <c r="S316" s="19">
        <f t="shared" si="424"/>
        <v>1517</v>
      </c>
      <c r="T316" s="19">
        <f t="shared" si="425"/>
        <v>1</v>
      </c>
      <c r="V316" s="61">
        <f t="shared" si="426"/>
        <v>37.820670226064401</v>
      </c>
      <c r="W316" s="21">
        <f t="shared" si="427"/>
        <v>4.1430034772630959</v>
      </c>
      <c r="X316" s="21">
        <f t="shared" si="428"/>
        <v>11.875009567486874</v>
      </c>
      <c r="Y316" s="21">
        <f t="shared" si="429"/>
        <v>1.5502407277469727</v>
      </c>
      <c r="Z316" s="21">
        <f t="shared" si="430"/>
        <v>10.301397080511659</v>
      </c>
      <c r="AA316" s="21">
        <f t="shared" si="431"/>
        <v>0.219134600287264</v>
      </c>
      <c r="AB316" s="21">
        <f t="shared" si="432"/>
        <v>6.0799833951593056</v>
      </c>
      <c r="AC316" s="21">
        <f t="shared" si="433"/>
        <v>12.152144682409501</v>
      </c>
      <c r="AD316" s="21">
        <f t="shared" si="434"/>
        <v>2.7790271120004491</v>
      </c>
      <c r="AE316" s="21">
        <f t="shared" si="435"/>
        <v>2.4901679095852809</v>
      </c>
      <c r="AF316" s="21">
        <f t="shared" si="436"/>
        <v>1.8293454588020452</v>
      </c>
      <c r="AG316" s="21">
        <f t="shared" si="437"/>
        <v>91.240124237316849</v>
      </c>
      <c r="AH316" s="21"/>
      <c r="AI316" s="61">
        <f t="shared" si="438"/>
        <v>41.451796062544041</v>
      </c>
      <c r="AJ316" s="21">
        <f t="shared" si="439"/>
        <v>4.5407692195673537</v>
      </c>
      <c r="AK316" s="21">
        <f t="shared" si="440"/>
        <v>13.015117709177826</v>
      </c>
      <c r="AL316" s="21">
        <f t="shared" si="441"/>
        <v>1.6990778352238702</v>
      </c>
      <c r="AM316" s="21">
        <f t="shared" si="442"/>
        <v>11.290424214808803</v>
      </c>
      <c r="AN316" s="21">
        <f t="shared" si="443"/>
        <v>0.24017350055036293</v>
      </c>
      <c r="AO316" s="21">
        <f t="shared" si="444"/>
        <v>6.6637166991850894</v>
      </c>
      <c r="AP316" s="21">
        <f t="shared" si="445"/>
        <v>13.318860297473512</v>
      </c>
      <c r="AQ316" s="21">
        <f t="shared" si="446"/>
        <v>3.0458388074660667</v>
      </c>
      <c r="AR316" s="21">
        <f t="shared" si="447"/>
        <v>2.7292465134180648</v>
      </c>
      <c r="AS316" s="21">
        <f t="shared" si="448"/>
        <v>2.0049791405850041</v>
      </c>
      <c r="AT316" s="21">
        <f t="shared" si="449"/>
        <v>99.999999999999986</v>
      </c>
      <c r="AU316" s="21"/>
      <c r="AV316" s="21">
        <f>AR316*'[1]diagram lines'!$G$39</f>
        <v>2.2655643350662311</v>
      </c>
      <c r="AW316" s="21">
        <f>AK316*'[1]diagram lines'!$G$40</f>
        <v>6.8884642218327983</v>
      </c>
      <c r="AX316" s="21">
        <f>AQ316*'[1]diagram lines'!$G$38</f>
        <v>2.2595622518117096</v>
      </c>
      <c r="AY316" s="21">
        <f>AP316*'[1]diagram lines'!$G$41</f>
        <v>9.5184251605232433</v>
      </c>
      <c r="AZ316" s="21">
        <f t="shared" si="450"/>
        <v>5.7750853208841315</v>
      </c>
      <c r="BA316" s="21">
        <f t="shared" si="451"/>
        <v>0.49050726950947687</v>
      </c>
      <c r="BB316" s="21">
        <f t="shared" si="452"/>
        <v>1.5222699497088359</v>
      </c>
      <c r="BC316" s="86">
        <f t="shared" si="453"/>
        <v>0.65691370981294728</v>
      </c>
      <c r="BX316" s="61">
        <f t="shared" si="454"/>
        <v>0.6590317909454062</v>
      </c>
      <c r="BY316" s="21">
        <f t="shared" si="455"/>
        <v>5.4298059589384086E-2</v>
      </c>
      <c r="BZ316" s="21">
        <f t="shared" si="456"/>
        <v>0.1219301785013731</v>
      </c>
      <c r="CA316" s="21">
        <f t="shared" si="457"/>
        <v>1.0163153610119607E-2</v>
      </c>
      <c r="CB316" s="21">
        <f t="shared" si="458"/>
        <v>0.15009852470424498</v>
      </c>
      <c r="CC316" s="21">
        <f t="shared" si="459"/>
        <v>3.2339018889202143E-3</v>
      </c>
      <c r="CD316" s="21">
        <f t="shared" si="460"/>
        <v>0.15794446650124069</v>
      </c>
      <c r="CE316" s="21">
        <f t="shared" si="461"/>
        <v>0.22685690085592011</v>
      </c>
      <c r="CF316" s="21">
        <f t="shared" si="462"/>
        <v>4.6932989191805129E-2</v>
      </c>
      <c r="CG316" s="21">
        <f t="shared" si="463"/>
        <v>2.7674819532908707E-2</v>
      </c>
      <c r="CH316" s="21">
        <f t="shared" si="464"/>
        <v>1.3492292735163164E-2</v>
      </c>
      <c r="CI316" s="21">
        <f t="shared" si="465"/>
        <v>0.24862952275249725</v>
      </c>
      <c r="CJ316" s="21">
        <f t="shared" si="466"/>
        <v>1.720286600808983</v>
      </c>
      <c r="CL316" s="68">
        <f t="shared" si="467"/>
        <v>0.383094183629338</v>
      </c>
      <c r="CM316" s="19">
        <f t="shared" si="468"/>
        <v>3.156337994137131E-2</v>
      </c>
      <c r="CN316" s="19">
        <f t="shared" si="469"/>
        <v>7.0877828406054055E-2</v>
      </c>
      <c r="CO316" s="19">
        <f t="shared" si="470"/>
        <v>5.9078258270106139E-3</v>
      </c>
      <c r="CP316" s="19">
        <f t="shared" si="471"/>
        <v>8.7252045463621905E-2</v>
      </c>
      <c r="CQ316" s="19">
        <f t="shared" si="472"/>
        <v>1.8798622784130491E-3</v>
      </c>
      <c r="CR316" s="19">
        <f t="shared" si="473"/>
        <v>9.1812879567256783E-2</v>
      </c>
      <c r="CS316" s="19">
        <f t="shared" si="474"/>
        <v>0.13187157346295569</v>
      </c>
      <c r="CT316" s="19">
        <f t="shared" si="475"/>
        <v>2.7282075655146294E-2</v>
      </c>
      <c r="CU316" s="19">
        <f t="shared" si="476"/>
        <v>1.608733075052397E-2</v>
      </c>
      <c r="CV316" s="19">
        <f t="shared" si="477"/>
        <v>7.8430493667847392E-3</v>
      </c>
      <c r="CW316" s="19">
        <f t="shared" si="478"/>
        <v>0.14452796565152376</v>
      </c>
      <c r="CX316" s="19">
        <f t="shared" si="479"/>
        <v>1</v>
      </c>
      <c r="CZ316" s="68">
        <f t="shared" si="480"/>
        <v>2.4859999999999999E-5</v>
      </c>
      <c r="DA316" s="19">
        <f t="shared" si="481"/>
        <v>1.9010559999999998E-5</v>
      </c>
      <c r="DB316" s="19">
        <f t="shared" si="482"/>
        <v>3.5539999999999995E-5</v>
      </c>
      <c r="DC316" s="19">
        <f t="shared" si="483"/>
        <v>4.0451959999999995E-5</v>
      </c>
      <c r="DD316" s="19">
        <f t="shared" si="484"/>
        <v>1.3034479999999997E-5</v>
      </c>
      <c r="DE316" s="19">
        <f t="shared" si="485"/>
        <v>1.3034479999999997E-5</v>
      </c>
      <c r="DF316" s="19">
        <f t="shared" si="486"/>
        <v>1.207988E-5</v>
      </c>
      <c r="DG316" s="19">
        <f t="shared" si="487"/>
        <v>1.6706559999999997E-5</v>
      </c>
      <c r="DH316" s="19">
        <f t="shared" si="488"/>
        <v>2.5431919999999998E-5</v>
      </c>
      <c r="DI316" s="19">
        <f t="shared" si="489"/>
        <v>3.7665519999999995E-5</v>
      </c>
      <c r="DJ316" s="19">
        <f t="shared" si="490"/>
        <v>0</v>
      </c>
      <c r="DK316" s="19">
        <f t="shared" si="491"/>
        <v>2.1644239999999998E-5</v>
      </c>
      <c r="DM316" s="68">
        <f t="shared" si="492"/>
        <v>925.83662721040344</v>
      </c>
      <c r="DN316" s="19">
        <f t="shared" si="493"/>
        <v>132.62538240413437</v>
      </c>
      <c r="DO316" s="19">
        <f t="shared" si="494"/>
        <v>203.33999393025528</v>
      </c>
      <c r="DP316" s="19">
        <f t="shared" si="495"/>
        <v>23.322002353293264</v>
      </c>
      <c r="DQ316" s="19">
        <f t="shared" si="496"/>
        <v>480.95969049484404</v>
      </c>
      <c r="DR316" s="19">
        <f t="shared" si="497"/>
        <v>10.23112774967791</v>
      </c>
      <c r="DS316" s="19">
        <f t="shared" si="498"/>
        <v>306.29932139726947</v>
      </c>
      <c r="DT316" s="19">
        <f t="shared" si="499"/>
        <v>442.66191482881908</v>
      </c>
      <c r="DU316" s="19">
        <f t="shared" si="500"/>
        <v>66.499732220867287</v>
      </c>
      <c r="DV316" s="19">
        <f t="shared" si="501"/>
        <v>40.233788268404581</v>
      </c>
      <c r="DX316" s="19">
        <f t="shared" si="502"/>
        <v>120.32734533716399</v>
      </c>
      <c r="DZ316" s="68">
        <f t="shared" si="503"/>
        <v>2752.3369261951329</v>
      </c>
      <c r="EA316" s="21">
        <f t="shared" si="504"/>
        <v>2.7523369261951331</v>
      </c>
      <c r="EB316" s="92">
        <f t="shared" si="505"/>
        <v>1244</v>
      </c>
    </row>
    <row r="317" spans="1:132" x14ac:dyDescent="0.3">
      <c r="A317" s="19">
        <f>'A. Thermody. result (all suite)'!C273</f>
        <v>1242</v>
      </c>
      <c r="B317" s="19" t="str">
        <f>'A. Thermody. result (all suite)'!A273</f>
        <v>Nephelinite</v>
      </c>
      <c r="C317" s="24">
        <f>'A. Thermody. result (all suite)'!G273</f>
        <v>95.645286999999996</v>
      </c>
      <c r="D317" s="19">
        <f>'A. Thermody. result (all suite)'!D273</f>
        <v>10000</v>
      </c>
      <c r="E317" s="61">
        <f>'A. Thermody. result (all suite)'!I273</f>
        <v>39.698766999999997</v>
      </c>
      <c r="F317" s="21">
        <f>'A. Thermody. result (all suite)'!J273</f>
        <v>4.3007020000000002</v>
      </c>
      <c r="G317" s="21">
        <f>'A. Thermody. result (all suite)'!K273</f>
        <v>12.449337</v>
      </c>
      <c r="H317" s="21">
        <f>'A. Thermody. result (all suite)'!L273</f>
        <v>1.587507</v>
      </c>
      <c r="I317" s="21">
        <f>'A. Thermody. result (all suite)'!M273</f>
        <v>10.739191</v>
      </c>
      <c r="J317" s="21">
        <f>'A. Thermody. result (all suite)'!N273</f>
        <v>0.230017</v>
      </c>
      <c r="K317" s="21">
        <f>'A. Thermody. result (all suite)'!O273</f>
        <v>6.3587189999999998</v>
      </c>
      <c r="L317" s="21">
        <f>'A. Thermody. result (all suite)'!P273</f>
        <v>12.720449</v>
      </c>
      <c r="M317" s="21">
        <f>'A. Thermody. result (all suite)'!Q273</f>
        <v>2.9170280000000002</v>
      </c>
      <c r="N317" s="21">
        <f>'A. Thermody. result (all suite)'!R273</f>
        <v>2.6138249999999998</v>
      </c>
      <c r="O317" s="21">
        <f>'A. Thermody. result (all suite)'!S273</f>
        <v>1.893499</v>
      </c>
      <c r="P317" s="21">
        <f>'A. Thermody. result (all suite)'!T273</f>
        <v>4.4909590000000001</v>
      </c>
      <c r="Q317" s="21">
        <f t="shared" si="423"/>
        <v>100.00000000000001</v>
      </c>
      <c r="S317" s="19">
        <f t="shared" si="424"/>
        <v>1515</v>
      </c>
      <c r="T317" s="19">
        <f t="shared" si="425"/>
        <v>1</v>
      </c>
      <c r="V317" s="61">
        <f t="shared" si="426"/>
        <v>37.915911650524464</v>
      </c>
      <c r="W317" s="21">
        <f t="shared" si="427"/>
        <v>4.1075592364678206</v>
      </c>
      <c r="X317" s="21">
        <f t="shared" si="428"/>
        <v>11.89024237955817</v>
      </c>
      <c r="Y317" s="21">
        <f t="shared" si="429"/>
        <v>1.5162127115078698</v>
      </c>
      <c r="Z317" s="21">
        <f t="shared" si="430"/>
        <v>10.25689833525831</v>
      </c>
      <c r="AA317" s="21">
        <f t="shared" si="431"/>
        <v>0.21968703083696997</v>
      </c>
      <c r="AB317" s="21">
        <f t="shared" si="432"/>
        <v>6.0731515367847901</v>
      </c>
      <c r="AC317" s="21">
        <f t="shared" si="433"/>
        <v>12.14917885079409</v>
      </c>
      <c r="AD317" s="21">
        <f t="shared" si="434"/>
        <v>2.7860254685014798</v>
      </c>
      <c r="AE317" s="21">
        <f t="shared" si="435"/>
        <v>2.4964391909182497</v>
      </c>
      <c r="AF317" s="21">
        <f t="shared" si="436"/>
        <v>1.80846273624459</v>
      </c>
      <c r="AG317" s="21">
        <f t="shared" si="437"/>
        <v>91.219769127396802</v>
      </c>
      <c r="AH317" s="21"/>
      <c r="AI317" s="61">
        <f t="shared" si="438"/>
        <v>41.56545452068773</v>
      </c>
      <c r="AJ317" s="21">
        <f t="shared" si="439"/>
        <v>4.5029265868139134</v>
      </c>
      <c r="AK317" s="21">
        <f t="shared" si="440"/>
        <v>13.034720974739972</v>
      </c>
      <c r="AL317" s="21">
        <f t="shared" si="441"/>
        <v>1.6621536384183775</v>
      </c>
      <c r="AM317" s="21">
        <f t="shared" si="442"/>
        <v>11.244161691457041</v>
      </c>
      <c r="AN317" s="21">
        <f t="shared" si="443"/>
        <v>0.24083269771287935</v>
      </c>
      <c r="AO317" s="21">
        <f t="shared" si="444"/>
        <v>6.65771421576728</v>
      </c>
      <c r="AP317" s="21">
        <f t="shared" si="445"/>
        <v>13.318581012660362</v>
      </c>
      <c r="AQ317" s="21">
        <f t="shared" si="446"/>
        <v>3.0541904404631182</v>
      </c>
      <c r="AR317" s="21">
        <f t="shared" si="447"/>
        <v>2.7367304420950056</v>
      </c>
      <c r="AS317" s="21">
        <f t="shared" si="448"/>
        <v>1.9825337791843185</v>
      </c>
      <c r="AT317" s="21">
        <f t="shared" si="449"/>
        <v>100</v>
      </c>
      <c r="AU317" s="21"/>
      <c r="AV317" s="21">
        <f>AR317*'[1]diagram lines'!$G$39</f>
        <v>2.2717767903403505</v>
      </c>
      <c r="AW317" s="21">
        <f>AK317*'[1]diagram lines'!$G$40</f>
        <v>6.8988395712129051</v>
      </c>
      <c r="AX317" s="21">
        <f>AQ317*'[1]diagram lines'!$G$38</f>
        <v>2.2657579292109418</v>
      </c>
      <c r="AY317" s="21">
        <f>AP317*'[1]diagram lines'!$G$41</f>
        <v>9.5182255675000373</v>
      </c>
      <c r="AZ317" s="21">
        <f t="shared" si="450"/>
        <v>5.7909208825581242</v>
      </c>
      <c r="BA317" s="21">
        <f t="shared" si="451"/>
        <v>0.49081938154340632</v>
      </c>
      <c r="BB317" s="21">
        <f t="shared" si="452"/>
        <v>1.5203937815587927</v>
      </c>
      <c r="BC317" s="86">
        <f t="shared" si="453"/>
        <v>0.65772434229160293</v>
      </c>
      <c r="BX317" s="61">
        <f t="shared" si="454"/>
        <v>0.66076509653794935</v>
      </c>
      <c r="BY317" s="21">
        <f t="shared" si="455"/>
        <v>5.3839534301452184E-2</v>
      </c>
      <c r="BZ317" s="21">
        <f t="shared" si="456"/>
        <v>0.12210020596312279</v>
      </c>
      <c r="CA317" s="21">
        <f t="shared" si="457"/>
        <v>9.9411797858350564E-3</v>
      </c>
      <c r="CB317" s="21">
        <f t="shared" si="458"/>
        <v>0.14946681976339599</v>
      </c>
      <c r="CC317" s="21">
        <f t="shared" si="459"/>
        <v>3.2424161263039188E-3</v>
      </c>
      <c r="CD317" s="21">
        <f t="shared" si="460"/>
        <v>0.15778459057071961</v>
      </c>
      <c r="CE317" s="21">
        <f t="shared" si="461"/>
        <v>0.22682683666191156</v>
      </c>
      <c r="CF317" s="21">
        <f t="shared" si="462"/>
        <v>4.7056428456202615E-2</v>
      </c>
      <c r="CG317" s="21">
        <f t="shared" si="463"/>
        <v>2.7747611464968149E-2</v>
      </c>
      <c r="CH317" s="21">
        <f t="shared" si="464"/>
        <v>1.3339760750718594E-2</v>
      </c>
      <c r="CI317" s="21">
        <f t="shared" si="465"/>
        <v>0.24922081021087683</v>
      </c>
      <c r="CJ317" s="21">
        <f t="shared" si="466"/>
        <v>1.7213312905934566</v>
      </c>
      <c r="CL317" s="68">
        <f t="shared" si="467"/>
        <v>0.38386863711176711</v>
      </c>
      <c r="CM317" s="19">
        <f t="shared" si="468"/>
        <v>3.1277845581305933E-2</v>
      </c>
      <c r="CN317" s="19">
        <f t="shared" si="469"/>
        <v>7.0933588804411252E-2</v>
      </c>
      <c r="CO317" s="19">
        <f t="shared" si="470"/>
        <v>5.7752855828279723E-3</v>
      </c>
      <c r="CP317" s="19">
        <f t="shared" si="471"/>
        <v>8.683210523168082E-2</v>
      </c>
      <c r="CQ317" s="19">
        <f t="shared" si="472"/>
        <v>1.8836676844386207E-3</v>
      </c>
      <c r="CR317" s="19">
        <f t="shared" si="473"/>
        <v>9.1664278359990095E-2</v>
      </c>
      <c r="CS317" s="19">
        <f t="shared" si="474"/>
        <v>0.13177407388191345</v>
      </c>
      <c r="CT317" s="19">
        <f t="shared" si="475"/>
        <v>2.7337229453360576E-2</v>
      </c>
      <c r="CU317" s="19">
        <f t="shared" si="476"/>
        <v>1.6119855379728626E-2</v>
      </c>
      <c r="CV317" s="19">
        <f t="shared" si="477"/>
        <v>7.749676557683151E-3</v>
      </c>
      <c r="CW317" s="19">
        <f t="shared" si="478"/>
        <v>0.14478375637089241</v>
      </c>
      <c r="CX317" s="19">
        <f t="shared" si="479"/>
        <v>1</v>
      </c>
      <c r="CZ317" s="68">
        <f t="shared" si="480"/>
        <v>2.4859999999999999E-5</v>
      </c>
      <c r="DA317" s="19">
        <f t="shared" si="481"/>
        <v>1.8996079999999998E-5</v>
      </c>
      <c r="DB317" s="19">
        <f t="shared" si="482"/>
        <v>3.5539999999999995E-5</v>
      </c>
      <c r="DC317" s="19">
        <f t="shared" si="483"/>
        <v>4.0433779999999998E-5</v>
      </c>
      <c r="DD317" s="19">
        <f t="shared" si="484"/>
        <v>1.3028639999999999E-5</v>
      </c>
      <c r="DE317" s="19">
        <f t="shared" si="485"/>
        <v>1.3028639999999999E-5</v>
      </c>
      <c r="DF317" s="19">
        <f t="shared" si="486"/>
        <v>1.207334E-5</v>
      </c>
      <c r="DG317" s="19">
        <f t="shared" si="487"/>
        <v>1.6699079999999999E-5</v>
      </c>
      <c r="DH317" s="19">
        <f t="shared" si="488"/>
        <v>2.5416559999999997E-5</v>
      </c>
      <c r="DI317" s="19">
        <f t="shared" si="489"/>
        <v>3.7641359999999992E-5</v>
      </c>
      <c r="DJ317" s="19">
        <f t="shared" si="490"/>
        <v>0</v>
      </c>
      <c r="DK317" s="19">
        <f t="shared" si="491"/>
        <v>2.1625319999999999E-5</v>
      </c>
      <c r="DM317" s="68">
        <f t="shared" si="492"/>
        <v>927.70827504726333</v>
      </c>
      <c r="DN317" s="19">
        <f t="shared" si="493"/>
        <v>131.52578347926089</v>
      </c>
      <c r="DO317" s="19">
        <f t="shared" si="494"/>
        <v>203.49996382942518</v>
      </c>
      <c r="DP317" s="19">
        <f t="shared" si="495"/>
        <v>22.80903132781053</v>
      </c>
      <c r="DQ317" s="19">
        <f t="shared" si="496"/>
        <v>478.85940212457075</v>
      </c>
      <c r="DR317" s="19">
        <f t="shared" si="497"/>
        <v>10.256433943533304</v>
      </c>
      <c r="DS317" s="19">
        <f t="shared" si="498"/>
        <v>305.96921961177276</v>
      </c>
      <c r="DT317" s="19">
        <f t="shared" si="499"/>
        <v>442.53276607440085</v>
      </c>
      <c r="DU317" s="19">
        <f t="shared" si="500"/>
        <v>66.674437996873777</v>
      </c>
      <c r="DV317" s="19">
        <f t="shared" si="501"/>
        <v>40.341007252937644</v>
      </c>
      <c r="DX317" s="19">
        <f t="shared" si="502"/>
        <v>120.64576569518884</v>
      </c>
      <c r="DZ317" s="68">
        <f t="shared" si="503"/>
        <v>2750.8220863830379</v>
      </c>
      <c r="EA317" s="21">
        <f t="shared" si="504"/>
        <v>2.7508220863830379</v>
      </c>
      <c r="EB317" s="92">
        <f t="shared" si="505"/>
        <v>1242</v>
      </c>
    </row>
    <row r="318" spans="1:132" x14ac:dyDescent="0.3">
      <c r="A318" s="19">
        <f>'A. Thermody. result (all suite)'!C274</f>
        <v>1240</v>
      </c>
      <c r="B318" s="19" t="str">
        <f>'A. Thermody. result (all suite)'!A274</f>
        <v>Nephelinite</v>
      </c>
      <c r="C318" s="24">
        <f>'A. Thermody. result (all suite)'!G274</f>
        <v>95.398212000000001</v>
      </c>
      <c r="D318" s="19">
        <f>'A. Thermody. result (all suite)'!D274</f>
        <v>10000</v>
      </c>
      <c r="E318" s="61">
        <f>'A. Thermody. result (all suite)'!I274</f>
        <v>39.801583999999998</v>
      </c>
      <c r="F318" s="21">
        <f>'A. Thermody. result (all suite)'!J274</f>
        <v>4.2644770000000003</v>
      </c>
      <c r="G318" s="21">
        <f>'A. Thermody. result (all suite)'!K274</f>
        <v>12.466445</v>
      </c>
      <c r="H318" s="21">
        <f>'A. Thermody. result (all suite)'!L274</f>
        <v>1.5526500000000001</v>
      </c>
      <c r="I318" s="21">
        <f>'A. Thermody. result (all suite)'!M274</f>
        <v>10.694329</v>
      </c>
      <c r="J318" s="21">
        <f>'A. Thermody. result (all suite)'!N274</f>
        <v>0.23061200000000001</v>
      </c>
      <c r="K318" s="21">
        <f>'A. Thermody. result (all suite)'!O274</f>
        <v>6.3523560000000003</v>
      </c>
      <c r="L318" s="21">
        <f>'A. Thermody. result (all suite)'!P274</f>
        <v>12.718776</v>
      </c>
      <c r="M318" s="21">
        <f>'A. Thermody. result (all suite)'!Q274</f>
        <v>2.9245830000000002</v>
      </c>
      <c r="N318" s="21">
        <f>'A. Thermody. result (all suite)'!R274</f>
        <v>2.6205940000000001</v>
      </c>
      <c r="O318" s="21">
        <f>'A. Thermody. result (all suite)'!S274</f>
        <v>1.8721159999999999</v>
      </c>
      <c r="P318" s="21">
        <f>'A. Thermody. result (all suite)'!T274</f>
        <v>4.5014779999999996</v>
      </c>
      <c r="Q318" s="21">
        <f t="shared" si="423"/>
        <v>100</v>
      </c>
      <c r="S318" s="19">
        <f t="shared" si="424"/>
        <v>1513</v>
      </c>
      <c r="T318" s="19">
        <f t="shared" si="425"/>
        <v>1</v>
      </c>
      <c r="V318" s="61">
        <f t="shared" si="426"/>
        <v>38.009924452588479</v>
      </c>
      <c r="W318" s="21">
        <f t="shared" si="427"/>
        <v>4.0725125060299403</v>
      </c>
      <c r="X318" s="21">
        <f t="shared" si="428"/>
        <v>11.9052707209429</v>
      </c>
      <c r="Y318" s="21">
        <f t="shared" si="429"/>
        <v>1.4827578018329999</v>
      </c>
      <c r="Z318" s="21">
        <f t="shared" si="430"/>
        <v>10.21292613281738</v>
      </c>
      <c r="AA318" s="21">
        <f t="shared" si="431"/>
        <v>0.22023105155463998</v>
      </c>
      <c r="AB318" s="21">
        <f t="shared" si="432"/>
        <v>6.0664060921783198</v>
      </c>
      <c r="AC318" s="21">
        <f t="shared" si="433"/>
        <v>12.146243096490718</v>
      </c>
      <c r="AD318" s="21">
        <f t="shared" si="434"/>
        <v>2.79293353966326</v>
      </c>
      <c r="AE318" s="21">
        <f t="shared" si="435"/>
        <v>2.50262853762068</v>
      </c>
      <c r="AF318" s="21">
        <f t="shared" si="436"/>
        <v>1.7878431101255197</v>
      </c>
      <c r="AG318" s="21">
        <f t="shared" si="437"/>
        <v>91.199677041844851</v>
      </c>
      <c r="AH318" s="21"/>
      <c r="AI318" s="61">
        <f t="shared" si="438"/>
        <v>41.677696331258396</v>
      </c>
      <c r="AJ318" s="21">
        <f t="shared" si="439"/>
        <v>4.4654900522963068</v>
      </c>
      <c r="AK318" s="21">
        <f t="shared" si="440"/>
        <v>13.054071140493669</v>
      </c>
      <c r="AL318" s="21">
        <f t="shared" si="441"/>
        <v>1.6258366804881019</v>
      </c>
      <c r="AM318" s="21">
        <f t="shared" si="442"/>
        <v>11.198423573508288</v>
      </c>
      <c r="AN318" s="21">
        <f t="shared" si="443"/>
        <v>0.24148227131724609</v>
      </c>
      <c r="AO318" s="21">
        <f t="shared" si="444"/>
        <v>6.6517846213368612</v>
      </c>
      <c r="AP318" s="21">
        <f t="shared" si="445"/>
        <v>13.318296172164839</v>
      </c>
      <c r="AQ318" s="21">
        <f t="shared" si="446"/>
        <v>3.0624379715531087</v>
      </c>
      <c r="AR318" s="21">
        <f t="shared" si="447"/>
        <v>2.7441199561182734</v>
      </c>
      <c r="AS318" s="21">
        <f t="shared" si="448"/>
        <v>1.9603612294648911</v>
      </c>
      <c r="AT318" s="21">
        <f t="shared" si="449"/>
        <v>99.999999999999986</v>
      </c>
      <c r="AU318" s="21"/>
      <c r="AV318" s="21">
        <f>AR318*'[1]diagram lines'!$G$39</f>
        <v>2.2779108714291345</v>
      </c>
      <c r="AW318" s="21">
        <f>AK318*'[1]diagram lines'!$G$40</f>
        <v>6.9090809633738752</v>
      </c>
      <c r="AX318" s="21">
        <f>AQ318*'[1]diagram lines'!$G$38</f>
        <v>2.2718763783803153</v>
      </c>
      <c r="AY318" s="21">
        <f>AP318*'[1]diagram lines'!$G$41</f>
        <v>9.5180220040660224</v>
      </c>
      <c r="AZ318" s="21">
        <f t="shared" si="450"/>
        <v>5.8065579276713821</v>
      </c>
      <c r="BA318" s="21">
        <f t="shared" si="451"/>
        <v>0.49112700056481967</v>
      </c>
      <c r="BB318" s="21">
        <f t="shared" si="452"/>
        <v>1.5185503374170375</v>
      </c>
      <c r="BC318" s="86">
        <f t="shared" si="453"/>
        <v>0.65852278673945019</v>
      </c>
      <c r="BX318" s="61">
        <f t="shared" si="454"/>
        <v>0.66247643142476698</v>
      </c>
      <c r="BY318" s="21">
        <f t="shared" si="455"/>
        <v>5.3386041562343521E-2</v>
      </c>
      <c r="BZ318" s="21">
        <f t="shared" si="456"/>
        <v>0.12226799725382503</v>
      </c>
      <c r="CA318" s="21">
        <f t="shared" si="457"/>
        <v>9.722900619951156E-3</v>
      </c>
      <c r="CB318" s="21">
        <f t="shared" si="458"/>
        <v>0.14884243562978428</v>
      </c>
      <c r="CC318" s="21">
        <f t="shared" si="459"/>
        <v>3.2508034959120385E-3</v>
      </c>
      <c r="CD318" s="21">
        <f t="shared" si="460"/>
        <v>0.15762669975186105</v>
      </c>
      <c r="CE318" s="21">
        <f t="shared" si="461"/>
        <v>0.22679700427960059</v>
      </c>
      <c r="CF318" s="21">
        <f t="shared" si="462"/>
        <v>4.7178302952089045E-2</v>
      </c>
      <c r="CG318" s="21">
        <f t="shared" si="463"/>
        <v>2.7819469214437367E-2</v>
      </c>
      <c r="CH318" s="21">
        <f t="shared" si="464"/>
        <v>1.3189116834808093E-2</v>
      </c>
      <c r="CI318" s="21">
        <f t="shared" si="465"/>
        <v>0.24980455049944505</v>
      </c>
      <c r="CJ318" s="21">
        <f t="shared" si="466"/>
        <v>1.7223617535188243</v>
      </c>
      <c r="CL318" s="68">
        <f t="shared" si="467"/>
        <v>0.38463257214769925</v>
      </c>
      <c r="CM318" s="19">
        <f t="shared" si="468"/>
        <v>3.0995835487681159E-2</v>
      </c>
      <c r="CN318" s="19">
        <f t="shared" si="469"/>
        <v>7.0988569621932632E-2</v>
      </c>
      <c r="CO318" s="19">
        <f t="shared" si="470"/>
        <v>5.6450978431720564E-3</v>
      </c>
      <c r="CP318" s="19">
        <f t="shared" si="471"/>
        <v>8.6417638643969993E-2</v>
      </c>
      <c r="CQ318" s="19">
        <f t="shared" si="472"/>
        <v>1.8874104056656931E-3</v>
      </c>
      <c r="CR318" s="19">
        <f t="shared" si="473"/>
        <v>9.1517765898961767E-2</v>
      </c>
      <c r="CS318" s="19">
        <f t="shared" si="474"/>
        <v>0.13167791482610963</v>
      </c>
      <c r="CT318" s="19">
        <f t="shared" si="475"/>
        <v>2.7391634106889971E-2</v>
      </c>
      <c r="CU318" s="19">
        <f t="shared" si="476"/>
        <v>1.6151931589052971E-2</v>
      </c>
      <c r="CV318" s="19">
        <f t="shared" si="477"/>
        <v>7.657576468974899E-3</v>
      </c>
      <c r="CW318" s="19">
        <f t="shared" si="478"/>
        <v>0.14503605295988992</v>
      </c>
      <c r="CX318" s="19">
        <f t="shared" si="479"/>
        <v>0.99999999999999978</v>
      </c>
      <c r="CZ318" s="68">
        <f t="shared" si="480"/>
        <v>2.4859999999999999E-5</v>
      </c>
      <c r="DA318" s="19">
        <f t="shared" si="481"/>
        <v>1.8981599999999998E-5</v>
      </c>
      <c r="DB318" s="19">
        <f t="shared" si="482"/>
        <v>3.5539999999999995E-5</v>
      </c>
      <c r="DC318" s="19">
        <f t="shared" si="483"/>
        <v>4.04156E-5</v>
      </c>
      <c r="DD318" s="19">
        <f t="shared" si="484"/>
        <v>1.3022799999999998E-5</v>
      </c>
      <c r="DE318" s="19">
        <f t="shared" si="485"/>
        <v>1.3022799999999998E-5</v>
      </c>
      <c r="DF318" s="19">
        <f t="shared" si="486"/>
        <v>1.2066799999999999E-5</v>
      </c>
      <c r="DG318" s="19">
        <f t="shared" si="487"/>
        <v>1.6691599999999998E-5</v>
      </c>
      <c r="DH318" s="19">
        <f t="shared" si="488"/>
        <v>2.5401199999999997E-5</v>
      </c>
      <c r="DI318" s="19">
        <f t="shared" si="489"/>
        <v>3.7617199999999989E-5</v>
      </c>
      <c r="DJ318" s="19">
        <f t="shared" si="490"/>
        <v>0</v>
      </c>
      <c r="DK318" s="19">
        <f t="shared" si="491"/>
        <v>2.16064E-5</v>
      </c>
      <c r="DM318" s="68">
        <f t="shared" si="492"/>
        <v>929.55450259991039</v>
      </c>
      <c r="DN318" s="19">
        <f t="shared" si="493"/>
        <v>130.43933803030151</v>
      </c>
      <c r="DO318" s="19">
        <f t="shared" si="494"/>
        <v>203.6576972046216</v>
      </c>
      <c r="DP318" s="19">
        <f t="shared" si="495"/>
        <v>22.304894015581748</v>
      </c>
      <c r="DQ318" s="19">
        <f t="shared" si="496"/>
        <v>476.78742947517009</v>
      </c>
      <c r="DR318" s="19">
        <f t="shared" si="497"/>
        <v>10.281421366981316</v>
      </c>
      <c r="DS318" s="19">
        <f t="shared" si="498"/>
        <v>305.64573588094265</v>
      </c>
      <c r="DT318" s="19">
        <f t="shared" si="499"/>
        <v>442.40800543076926</v>
      </c>
      <c r="DU318" s="19">
        <f t="shared" si="500"/>
        <v>66.847526821020637</v>
      </c>
      <c r="DV318" s="19">
        <f t="shared" si="501"/>
        <v>40.447241041034161</v>
      </c>
      <c r="DX318" s="19">
        <f t="shared" si="502"/>
        <v>120.96182956611078</v>
      </c>
      <c r="DZ318" s="68">
        <f t="shared" si="503"/>
        <v>2749.3356214324435</v>
      </c>
      <c r="EA318" s="21">
        <f t="shared" si="504"/>
        <v>2.7493356214324436</v>
      </c>
      <c r="EB318" s="92">
        <f t="shared" si="505"/>
        <v>1240</v>
      </c>
    </row>
    <row r="319" spans="1:132" x14ac:dyDescent="0.3">
      <c r="A319" s="19">
        <f>'A. Thermody. result (all suite)'!C275</f>
        <v>1238</v>
      </c>
      <c r="B319" s="19" t="str">
        <f>'A. Thermody. result (all suite)'!A275</f>
        <v>Nephelinite</v>
      </c>
      <c r="C319" s="24">
        <f>'A. Thermody. result (all suite)'!G275</f>
        <v>95.155535</v>
      </c>
      <c r="D319" s="19">
        <f>'A. Thermody. result (all suite)'!D275</f>
        <v>10000</v>
      </c>
      <c r="E319" s="61">
        <f>'A. Thermody. result (all suite)'!I275</f>
        <v>39.903091000000003</v>
      </c>
      <c r="F319" s="21">
        <f>'A. Thermody. result (all suite)'!J275</f>
        <v>4.22865</v>
      </c>
      <c r="G319" s="21">
        <f>'A. Thermody. result (all suite)'!K275</f>
        <v>12.483325000000001</v>
      </c>
      <c r="H319" s="21">
        <f>'A. Thermody. result (all suite)'!L275</f>
        <v>1.518381</v>
      </c>
      <c r="I319" s="21">
        <f>'A. Thermody. result (all suite)'!M275</f>
        <v>10.649986</v>
      </c>
      <c r="J319" s="21">
        <f>'A. Thermody. result (all suite)'!N275</f>
        <v>0.23119999999999999</v>
      </c>
      <c r="K319" s="21">
        <f>'A. Thermody. result (all suite)'!O275</f>
        <v>6.3460700000000001</v>
      </c>
      <c r="L319" s="21">
        <f>'A. Thermody. result (all suite)'!P275</f>
        <v>12.717115</v>
      </c>
      <c r="M319" s="21">
        <f>'A. Thermody. result (all suite)'!Q275</f>
        <v>2.932042</v>
      </c>
      <c r="N319" s="21">
        <f>'A. Thermody. result (all suite)'!R275</f>
        <v>2.627278</v>
      </c>
      <c r="O319" s="21">
        <f>'A. Thermody. result (all suite)'!S275</f>
        <v>1.8509979999999999</v>
      </c>
      <c r="P319" s="21">
        <f>'A. Thermody. result (all suite)'!T275</f>
        <v>4.511863</v>
      </c>
      <c r="Q319" s="21">
        <f t="shared" si="423"/>
        <v>99.999999000000017</v>
      </c>
      <c r="S319" s="19">
        <f t="shared" si="424"/>
        <v>1511</v>
      </c>
      <c r="T319" s="19">
        <f t="shared" si="425"/>
        <v>1</v>
      </c>
      <c r="V319" s="61">
        <f t="shared" si="426"/>
        <v>38.102718183310941</v>
      </c>
      <c r="W319" s="21">
        <f t="shared" si="427"/>
        <v>4.0378591033425915</v>
      </c>
      <c r="X319" s="21">
        <f t="shared" si="428"/>
        <v>11.920094472522944</v>
      </c>
      <c r="Y319" s="21">
        <f t="shared" si="429"/>
        <v>1.4498737287768972</v>
      </c>
      <c r="Z319" s="21">
        <f t="shared" si="430"/>
        <v>10.169473217355693</v>
      </c>
      <c r="AA319" s="21">
        <f t="shared" si="431"/>
        <v>0.22076857263968569</v>
      </c>
      <c r="AB319" s="21">
        <f t="shared" si="432"/>
        <v>6.0597440128526401</v>
      </c>
      <c r="AC319" s="21">
        <f t="shared" si="433"/>
        <v>12.143336187909762</v>
      </c>
      <c r="AD319" s="21">
        <f t="shared" si="434"/>
        <v>2.7997522805346429</v>
      </c>
      <c r="AE319" s="21">
        <f t="shared" si="435"/>
        <v>2.5087388148254681</v>
      </c>
      <c r="AF319" s="21">
        <f t="shared" si="436"/>
        <v>1.7674835052721147</v>
      </c>
      <c r="AG319" s="21">
        <f t="shared" si="437"/>
        <v>91.179842079343373</v>
      </c>
      <c r="AH319" s="21"/>
      <c r="AI319" s="61">
        <f t="shared" si="438"/>
        <v>41.788532765997232</v>
      </c>
      <c r="AJ319" s="21">
        <f t="shared" si="439"/>
        <v>4.4284559078627321</v>
      </c>
      <c r="AK319" s="21">
        <f t="shared" si="440"/>
        <v>13.073168587142597</v>
      </c>
      <c r="AL319" s="21">
        <f t="shared" si="441"/>
        <v>1.5901252905387115</v>
      </c>
      <c r="AM319" s="21">
        <f t="shared" si="442"/>
        <v>11.15320336758904</v>
      </c>
      <c r="AN319" s="21">
        <f t="shared" si="443"/>
        <v>0.24212432003071041</v>
      </c>
      <c r="AO319" s="21">
        <f t="shared" si="444"/>
        <v>6.64592510215091</v>
      </c>
      <c r="AP319" s="21">
        <f t="shared" si="445"/>
        <v>13.318005286017943</v>
      </c>
      <c r="AQ319" s="21">
        <f t="shared" si="446"/>
        <v>3.0705825067105721</v>
      </c>
      <c r="AR319" s="21">
        <f t="shared" si="447"/>
        <v>2.7514182494880832</v>
      </c>
      <c r="AS319" s="21">
        <f t="shared" si="448"/>
        <v>1.9384586164714743</v>
      </c>
      <c r="AT319" s="21">
        <f t="shared" si="449"/>
        <v>100.00000000000001</v>
      </c>
      <c r="AU319" s="21"/>
      <c r="AV319" s="21">
        <f>AR319*'[1]diagram lines'!$G$39</f>
        <v>2.2839692296918273</v>
      </c>
      <c r="AW319" s="21">
        <f>AK319*'[1]diagram lines'!$G$40</f>
        <v>6.9191885998093667</v>
      </c>
      <c r="AX319" s="21">
        <f>AQ319*'[1]diagram lines'!$G$38</f>
        <v>2.2779184197894824</v>
      </c>
      <c r="AY319" s="21">
        <f>AP319*'[1]diagram lines'!$G$41</f>
        <v>9.5178141200611126</v>
      </c>
      <c r="AZ319" s="21">
        <f t="shared" si="450"/>
        <v>5.8220007561986549</v>
      </c>
      <c r="BA319" s="21">
        <f t="shared" si="451"/>
        <v>0.49143005392181927</v>
      </c>
      <c r="BB319" s="21">
        <f t="shared" si="452"/>
        <v>1.5167380548260725</v>
      </c>
      <c r="BC319" s="86">
        <f t="shared" si="453"/>
        <v>0.65930962621932232</v>
      </c>
      <c r="BX319" s="61">
        <f t="shared" si="454"/>
        <v>0.6641659620505993</v>
      </c>
      <c r="BY319" s="21">
        <f t="shared" si="455"/>
        <v>5.2937531296945423E-2</v>
      </c>
      <c r="BZ319" s="21">
        <f t="shared" si="456"/>
        <v>0.1224335523734798</v>
      </c>
      <c r="CA319" s="21">
        <f t="shared" si="457"/>
        <v>9.5083035882021424E-3</v>
      </c>
      <c r="CB319" s="21">
        <f t="shared" si="458"/>
        <v>0.14822527487821852</v>
      </c>
      <c r="CC319" s="21">
        <f t="shared" si="459"/>
        <v>3.2590921905835918E-3</v>
      </c>
      <c r="CD319" s="21">
        <f t="shared" si="460"/>
        <v>0.15747071960297768</v>
      </c>
      <c r="CE319" s="21">
        <f t="shared" si="461"/>
        <v>0.22676738587731812</v>
      </c>
      <c r="CF319" s="21">
        <f t="shared" si="462"/>
        <v>4.7298628811098566E-2</v>
      </c>
      <c r="CG319" s="21">
        <f t="shared" si="463"/>
        <v>2.7890424628450105E-2</v>
      </c>
      <c r="CH319" s="21">
        <f t="shared" si="464"/>
        <v>1.3040339852336134E-2</v>
      </c>
      <c r="CI319" s="21">
        <f t="shared" si="465"/>
        <v>0.25038085460599335</v>
      </c>
      <c r="CJ319" s="21">
        <f t="shared" si="466"/>
        <v>1.7233780697562027</v>
      </c>
      <c r="CL319" s="68">
        <f t="shared" si="467"/>
        <v>0.38538610517688404</v>
      </c>
      <c r="CM319" s="19">
        <f t="shared" si="468"/>
        <v>3.0717305869184131E-2</v>
      </c>
      <c r="CN319" s="19">
        <f t="shared" si="469"/>
        <v>7.1042770313770931E-2</v>
      </c>
      <c r="CO319" s="19">
        <f t="shared" si="470"/>
        <v>5.5172476400069505E-3</v>
      </c>
      <c r="CP319" s="19">
        <f t="shared" si="471"/>
        <v>8.6008565084727567E-2</v>
      </c>
      <c r="CQ319" s="19">
        <f t="shared" si="472"/>
        <v>1.8911069183122648E-3</v>
      </c>
      <c r="CR319" s="19">
        <f t="shared" si="473"/>
        <v>9.1373287363030117E-2</v>
      </c>
      <c r="CS319" s="19">
        <f t="shared" si="474"/>
        <v>0.13158307504133304</v>
      </c>
      <c r="CT319" s="19">
        <f t="shared" si="475"/>
        <v>2.7445300390638982E-2</v>
      </c>
      <c r="CU319" s="19">
        <f t="shared" si="476"/>
        <v>1.6183578703885686E-2</v>
      </c>
      <c r="CV319" s="19">
        <f t="shared" si="477"/>
        <v>7.5667319209770855E-3</v>
      </c>
      <c r="CW319" s="19">
        <f t="shared" si="478"/>
        <v>0.14528492557724923</v>
      </c>
      <c r="CX319" s="19">
        <f t="shared" si="479"/>
        <v>1</v>
      </c>
      <c r="CZ319" s="68">
        <f t="shared" si="480"/>
        <v>2.4859999999999999E-5</v>
      </c>
      <c r="DA319" s="19">
        <f t="shared" si="481"/>
        <v>1.8967119999999998E-5</v>
      </c>
      <c r="DB319" s="19">
        <f t="shared" si="482"/>
        <v>3.5539999999999995E-5</v>
      </c>
      <c r="DC319" s="19">
        <f t="shared" si="483"/>
        <v>4.0397419999999995E-5</v>
      </c>
      <c r="DD319" s="19">
        <f t="shared" si="484"/>
        <v>1.3016959999999998E-5</v>
      </c>
      <c r="DE319" s="19">
        <f t="shared" si="485"/>
        <v>1.3016959999999998E-5</v>
      </c>
      <c r="DF319" s="19">
        <f t="shared" si="486"/>
        <v>1.2060259999999999E-5</v>
      </c>
      <c r="DG319" s="19">
        <f t="shared" si="487"/>
        <v>1.668412E-5</v>
      </c>
      <c r="DH319" s="19">
        <f t="shared" si="488"/>
        <v>2.5385839999999996E-5</v>
      </c>
      <c r="DI319" s="19">
        <f t="shared" si="489"/>
        <v>3.7593039999999993E-5</v>
      </c>
      <c r="DJ319" s="19">
        <f t="shared" si="490"/>
        <v>0</v>
      </c>
      <c r="DK319" s="19">
        <f t="shared" si="491"/>
        <v>2.1587479999999998E-5</v>
      </c>
      <c r="DM319" s="68">
        <f t="shared" si="492"/>
        <v>931.37559127221209</v>
      </c>
      <c r="DN319" s="19">
        <f t="shared" si="493"/>
        <v>129.36589175533391</v>
      </c>
      <c r="DO319" s="19">
        <f t="shared" si="494"/>
        <v>203.81319249274296</v>
      </c>
      <c r="DP319" s="19">
        <f t="shared" si="495"/>
        <v>21.80954317460645</v>
      </c>
      <c r="DQ319" s="19">
        <f t="shared" si="496"/>
        <v>474.74336568120941</v>
      </c>
      <c r="DR319" s="19">
        <f t="shared" si="497"/>
        <v>10.306179383287041</v>
      </c>
      <c r="DS319" s="19">
        <f t="shared" si="498"/>
        <v>305.32869778347344</v>
      </c>
      <c r="DT319" s="19">
        <f t="shared" si="499"/>
        <v>442.28756735853955</v>
      </c>
      <c r="DU319" s="19">
        <f t="shared" si="500"/>
        <v>67.019022069614834</v>
      </c>
      <c r="DV319" s="19">
        <f t="shared" si="501"/>
        <v>40.552536158449328</v>
      </c>
      <c r="DX319" s="19">
        <f t="shared" si="502"/>
        <v>121.27558931853237</v>
      </c>
      <c r="DZ319" s="68">
        <f t="shared" si="503"/>
        <v>2747.8771764480011</v>
      </c>
      <c r="EA319" s="21">
        <f t="shared" si="504"/>
        <v>2.747877176448001</v>
      </c>
      <c r="EB319" s="92">
        <f t="shared" si="505"/>
        <v>1238</v>
      </c>
    </row>
    <row r="320" spans="1:132" x14ac:dyDescent="0.3">
      <c r="A320" s="19">
        <f>'A. Thermody. result (all suite)'!C276</f>
        <v>1236</v>
      </c>
      <c r="B320" s="19" t="str">
        <f>'A. Thermody. result (all suite)'!A276</f>
        <v>Nephelinite</v>
      </c>
      <c r="C320" s="24">
        <f>'A. Thermody. result (all suite)'!G276</f>
        <v>94.917169999999999</v>
      </c>
      <c r="D320" s="19">
        <f>'A. Thermody. result (all suite)'!D276</f>
        <v>10000</v>
      </c>
      <c r="E320" s="61">
        <f>'A. Thermody. result (all suite)'!I276</f>
        <v>40.003300000000003</v>
      </c>
      <c r="F320" s="21">
        <f>'A. Thermody. result (all suite)'!J276</f>
        <v>4.1932159999999996</v>
      </c>
      <c r="G320" s="21">
        <f>'A. Thermody. result (all suite)'!K276</f>
        <v>12.499979</v>
      </c>
      <c r="H320" s="21">
        <f>'A. Thermody. result (all suite)'!L276</f>
        <v>1.4846980000000001</v>
      </c>
      <c r="I320" s="21">
        <f>'A. Thermody. result (all suite)'!M276</f>
        <v>10.606159</v>
      </c>
      <c r="J320" s="21">
        <f>'A. Thermody. result (all suite)'!N276</f>
        <v>0.23178099999999999</v>
      </c>
      <c r="K320" s="21">
        <f>'A. Thermody. result (all suite)'!O276</f>
        <v>6.339861</v>
      </c>
      <c r="L320" s="21">
        <f>'A. Thermody. result (all suite)'!P276</f>
        <v>12.715467</v>
      </c>
      <c r="M320" s="21">
        <f>'A. Thermody. result (all suite)'!Q276</f>
        <v>2.9394049999999998</v>
      </c>
      <c r="N320" s="21">
        <f>'A. Thermody. result (all suite)'!R276</f>
        <v>2.6338750000000002</v>
      </c>
      <c r="O320" s="21">
        <f>'A. Thermody. result (all suite)'!S276</f>
        <v>1.8301449999999999</v>
      </c>
      <c r="P320" s="21">
        <f>'A. Thermody. result (all suite)'!T276</f>
        <v>4.5221150000000003</v>
      </c>
      <c r="Q320" s="21">
        <f t="shared" si="423"/>
        <v>100.000001</v>
      </c>
      <c r="S320" s="19">
        <f t="shared" si="424"/>
        <v>1509</v>
      </c>
      <c r="T320" s="19">
        <f t="shared" si="425"/>
        <v>1</v>
      </c>
      <c r="V320" s="61">
        <f t="shared" si="426"/>
        <v>38.194304788294957</v>
      </c>
      <c r="W320" s="21">
        <f t="shared" si="427"/>
        <v>4.0035939521778197</v>
      </c>
      <c r="X320" s="21">
        <f t="shared" si="428"/>
        <v>11.934715580296784</v>
      </c>
      <c r="Y320" s="21">
        <f t="shared" si="429"/>
        <v>1.4175582497086976</v>
      </c>
      <c r="Z320" s="21">
        <f t="shared" si="430"/>
        <v>10.126536297733377</v>
      </c>
      <c r="AA320" s="21">
        <f t="shared" si="431"/>
        <v>0.22129959673666402</v>
      </c>
      <c r="AB320" s="21">
        <f t="shared" si="432"/>
        <v>6.0531651976068073</v>
      </c>
      <c r="AC320" s="21">
        <f t="shared" si="433"/>
        <v>12.140458965223031</v>
      </c>
      <c r="AD320" s="21">
        <f t="shared" si="434"/>
        <v>2.8064817269134825</v>
      </c>
      <c r="AE320" s="21">
        <f t="shared" si="435"/>
        <v>2.5147681447348189</v>
      </c>
      <c r="AF320" s="21">
        <f t="shared" si="436"/>
        <v>1.7473837392608624</v>
      </c>
      <c r="AG320" s="21">
        <f t="shared" si="437"/>
        <v>91.160266238687313</v>
      </c>
      <c r="AH320" s="21"/>
      <c r="AI320" s="61">
        <f t="shared" si="438"/>
        <v>41.89797415497867</v>
      </c>
      <c r="AJ320" s="21">
        <f t="shared" si="439"/>
        <v>4.3918190647832303</v>
      </c>
      <c r="AK320" s="21">
        <f t="shared" si="440"/>
        <v>13.092014835770449</v>
      </c>
      <c r="AL320" s="21">
        <f t="shared" si="441"/>
        <v>1.555017671840786</v>
      </c>
      <c r="AM320" s="21">
        <f t="shared" si="442"/>
        <v>11.108497940559763</v>
      </c>
      <c r="AN320" s="21">
        <f t="shared" si="443"/>
        <v>0.24275883108681306</v>
      </c>
      <c r="AO320" s="21">
        <f t="shared" si="444"/>
        <v>6.6401354969254331</v>
      </c>
      <c r="AP320" s="21">
        <f t="shared" si="445"/>
        <v>13.317708982371057</v>
      </c>
      <c r="AQ320" s="21">
        <f t="shared" si="446"/>
        <v>3.0786238815551479</v>
      </c>
      <c r="AR320" s="21">
        <f t="shared" si="447"/>
        <v>2.7586230805319674</v>
      </c>
      <c r="AS320" s="21">
        <f t="shared" si="448"/>
        <v>1.9168260595966689</v>
      </c>
      <c r="AT320" s="21">
        <f t="shared" si="449"/>
        <v>99.999999999999986</v>
      </c>
      <c r="AU320" s="21"/>
      <c r="AV320" s="21">
        <f>AR320*'[1]diagram lines'!$G$39</f>
        <v>2.2899500043023111</v>
      </c>
      <c r="AW320" s="21">
        <f>AK320*'[1]diagram lines'!$G$40</f>
        <v>6.9291632855778387</v>
      </c>
      <c r="AX320" s="21">
        <f>AQ320*'[1]diagram lines'!$G$38</f>
        <v>2.2838839314925088</v>
      </c>
      <c r="AY320" s="21">
        <f>AP320*'[1]diagram lines'!$G$41</f>
        <v>9.5176023643984902</v>
      </c>
      <c r="AZ320" s="21">
        <f t="shared" si="450"/>
        <v>5.8372469620871152</v>
      </c>
      <c r="BA320" s="21">
        <f t="shared" si="451"/>
        <v>0.49172867392394787</v>
      </c>
      <c r="BB320" s="21">
        <f t="shared" si="452"/>
        <v>1.5149573383830606</v>
      </c>
      <c r="BC320" s="86">
        <f t="shared" si="453"/>
        <v>0.66008459424165489</v>
      </c>
      <c r="BX320" s="61">
        <f t="shared" si="454"/>
        <v>0.66583388814913458</v>
      </c>
      <c r="BY320" s="21">
        <f t="shared" si="455"/>
        <v>5.2493940911367047E-2</v>
      </c>
      <c r="BZ320" s="21">
        <f t="shared" si="456"/>
        <v>0.1225968909376226</v>
      </c>
      <c r="CA320" s="21">
        <f t="shared" si="457"/>
        <v>9.2973761663222507E-3</v>
      </c>
      <c r="CB320" s="21">
        <f t="shared" si="458"/>
        <v>0.14761529575504526</v>
      </c>
      <c r="CC320" s="21">
        <f t="shared" si="459"/>
        <v>3.2672822103185792E-3</v>
      </c>
      <c r="CD320" s="21">
        <f t="shared" si="460"/>
        <v>0.15731665012406948</v>
      </c>
      <c r="CE320" s="21">
        <f t="shared" si="461"/>
        <v>0.22673799928673324</v>
      </c>
      <c r="CF320" s="21">
        <f t="shared" si="462"/>
        <v>4.7417406033231163E-2</v>
      </c>
      <c r="CG320" s="21">
        <f t="shared" si="463"/>
        <v>2.7960456475583866E-2</v>
      </c>
      <c r="CH320" s="21">
        <f t="shared" si="464"/>
        <v>1.2893429803302712E-2</v>
      </c>
      <c r="CI320" s="21">
        <f t="shared" si="465"/>
        <v>0.25094977802441731</v>
      </c>
      <c r="CJ320" s="21">
        <f t="shared" si="466"/>
        <v>1.7243803938771483</v>
      </c>
      <c r="CL320" s="68">
        <f t="shared" si="467"/>
        <v>0.38612935435437989</v>
      </c>
      <c r="CM320" s="19">
        <f t="shared" si="468"/>
        <v>3.0442204688571124E-2</v>
      </c>
      <c r="CN320" s="19">
        <f t="shared" si="469"/>
        <v>7.1096198595700863E-2</v>
      </c>
      <c r="CO320" s="19">
        <f t="shared" si="470"/>
        <v>5.3917199472546503E-3</v>
      </c>
      <c r="CP320" s="19">
        <f t="shared" si="471"/>
        <v>8.5604833063047434E-2</v>
      </c>
      <c r="CQ320" s="19">
        <f t="shared" si="472"/>
        <v>1.8947572252154437E-3</v>
      </c>
      <c r="CR320" s="19">
        <f t="shared" si="473"/>
        <v>9.1230827422222091E-2</v>
      </c>
      <c r="CS320" s="19">
        <f t="shared" si="474"/>
        <v>0.13148954841508537</v>
      </c>
      <c r="CT320" s="19">
        <f t="shared" si="475"/>
        <v>2.749822846606163E-2</v>
      </c>
      <c r="CU320" s="19">
        <f t="shared" si="476"/>
        <v>1.621478449584824E-2</v>
      </c>
      <c r="CV320" s="19">
        <f t="shared" si="477"/>
        <v>7.477137787627439E-3</v>
      </c>
      <c r="CW320" s="19">
        <f t="shared" si="478"/>
        <v>0.14553040553898572</v>
      </c>
      <c r="CX320" s="19">
        <f t="shared" si="479"/>
        <v>1</v>
      </c>
      <c r="CZ320" s="68">
        <f t="shared" si="480"/>
        <v>2.4859999999999999E-5</v>
      </c>
      <c r="DA320" s="19">
        <f t="shared" si="481"/>
        <v>1.8952639999999998E-5</v>
      </c>
      <c r="DB320" s="19">
        <f t="shared" si="482"/>
        <v>3.5539999999999995E-5</v>
      </c>
      <c r="DC320" s="19">
        <f t="shared" si="483"/>
        <v>4.0379239999999997E-5</v>
      </c>
      <c r="DD320" s="19">
        <f t="shared" si="484"/>
        <v>1.3011119999999998E-5</v>
      </c>
      <c r="DE320" s="19">
        <f t="shared" si="485"/>
        <v>1.3011119999999998E-5</v>
      </c>
      <c r="DF320" s="19">
        <f t="shared" si="486"/>
        <v>1.2053719999999999E-5</v>
      </c>
      <c r="DG320" s="19">
        <f t="shared" si="487"/>
        <v>1.6676639999999998E-5</v>
      </c>
      <c r="DH320" s="19">
        <f t="shared" si="488"/>
        <v>2.5370479999999999E-5</v>
      </c>
      <c r="DI320" s="19">
        <f t="shared" si="489"/>
        <v>3.7568879999999991E-5</v>
      </c>
      <c r="DJ320" s="19">
        <f t="shared" si="490"/>
        <v>0</v>
      </c>
      <c r="DK320" s="19">
        <f t="shared" si="491"/>
        <v>2.1568559999999999E-5</v>
      </c>
      <c r="DM320" s="68">
        <f t="shared" si="492"/>
        <v>933.17182661348124</v>
      </c>
      <c r="DN320" s="19">
        <f t="shared" si="493"/>
        <v>128.30525512662413</v>
      </c>
      <c r="DO320" s="19">
        <f t="shared" si="494"/>
        <v>203.96647182942209</v>
      </c>
      <c r="DP320" s="19">
        <f t="shared" si="495"/>
        <v>21.322931248262602</v>
      </c>
      <c r="DQ320" s="19">
        <f t="shared" si="496"/>
        <v>472.72696398003853</v>
      </c>
      <c r="DR320" s="19">
        <f t="shared" si="497"/>
        <v>10.330707699013121</v>
      </c>
      <c r="DS320" s="19">
        <f t="shared" si="498"/>
        <v>305.01806455729434</v>
      </c>
      <c r="DT320" s="19">
        <f t="shared" si="499"/>
        <v>442.17143711910717</v>
      </c>
      <c r="DU320" s="19">
        <f t="shared" si="500"/>
        <v>67.18892124276563</v>
      </c>
      <c r="DV320" s="19">
        <f t="shared" si="501"/>
        <v>40.65686013287872</v>
      </c>
      <c r="DX320" s="19">
        <f t="shared" si="502"/>
        <v>121.58706505267496</v>
      </c>
      <c r="DZ320" s="68">
        <f t="shared" si="503"/>
        <v>2746.4465046015621</v>
      </c>
      <c r="EA320" s="21">
        <f t="shared" si="504"/>
        <v>2.746446504601562</v>
      </c>
      <c r="EB320" s="92">
        <f t="shared" si="505"/>
        <v>1236</v>
      </c>
    </row>
    <row r="321" spans="1:132" x14ac:dyDescent="0.3">
      <c r="A321" s="19">
        <f>'A. Thermody. result (all suite)'!C277</f>
        <v>1234</v>
      </c>
      <c r="B321" s="19" t="str">
        <f>'A. Thermody. result (all suite)'!A277</f>
        <v>Nephelinite</v>
      </c>
      <c r="C321" s="24">
        <f>'A. Thermody. result (all suite)'!G277</f>
        <v>94.683035000000004</v>
      </c>
      <c r="D321" s="19">
        <f>'A. Thermody. result (all suite)'!D277</f>
        <v>10000</v>
      </c>
      <c r="E321" s="61">
        <f>'A. Thermody. result (all suite)'!I277</f>
        <v>40.102221</v>
      </c>
      <c r="F321" s="21">
        <f>'A. Thermody. result (all suite)'!J277</f>
        <v>4.158169</v>
      </c>
      <c r="G321" s="21">
        <f>'A. Thermody. result (all suite)'!K277</f>
        <v>12.516408999999999</v>
      </c>
      <c r="H321" s="21">
        <f>'A. Thermody. result (all suite)'!L277</f>
        <v>1.4515960000000001</v>
      </c>
      <c r="I321" s="21">
        <f>'A. Thermody. result (all suite)'!M277</f>
        <v>10.562842</v>
      </c>
      <c r="J321" s="21">
        <f>'A. Thermody. result (all suite)'!N277</f>
        <v>0.232354</v>
      </c>
      <c r="K321" s="21">
        <f>'A. Thermody. result (all suite)'!O277</f>
        <v>6.3337269999999997</v>
      </c>
      <c r="L321" s="21">
        <f>'A. Thermody. result (all suite)'!P277</f>
        <v>12.713832999999999</v>
      </c>
      <c r="M321" s="21">
        <f>'A. Thermody. result (all suite)'!Q277</f>
        <v>2.9466739999999998</v>
      </c>
      <c r="N321" s="21">
        <f>'A. Thermody. result (all suite)'!R277</f>
        <v>2.6403889999999999</v>
      </c>
      <c r="O321" s="21">
        <f>'A. Thermody. result (all suite)'!S277</f>
        <v>1.809553</v>
      </c>
      <c r="P321" s="21">
        <f>'A. Thermody. result (all suite)'!T277</f>
        <v>4.5322339999999999</v>
      </c>
      <c r="Q321" s="21">
        <f t="shared" si="423"/>
        <v>100.00000099999998</v>
      </c>
      <c r="S321" s="19">
        <f t="shared" si="424"/>
        <v>1507</v>
      </c>
      <c r="T321" s="19">
        <f t="shared" si="425"/>
        <v>1</v>
      </c>
      <c r="V321" s="61">
        <f t="shared" si="426"/>
        <v>38.284694523258125</v>
      </c>
      <c r="W321" s="21">
        <f t="shared" si="427"/>
        <v>3.9697110526891195</v>
      </c>
      <c r="X321" s="21">
        <f t="shared" si="428"/>
        <v>11.949136061395668</v>
      </c>
      <c r="Y321" s="21">
        <f t="shared" si="429"/>
        <v>1.3858062732032574</v>
      </c>
      <c r="Z321" s="21">
        <f t="shared" si="430"/>
        <v>10.084109288297046</v>
      </c>
      <c r="AA321" s="21">
        <f t="shared" si="431"/>
        <v>0.22182317311694827</v>
      </c>
      <c r="AB321" s="21">
        <f t="shared" si="432"/>
        <v>6.046667674309413</v>
      </c>
      <c r="AC321" s="21">
        <f t="shared" si="433"/>
        <v>12.137612343832984</v>
      </c>
      <c r="AD321" s="21">
        <f t="shared" si="434"/>
        <v>2.8131238404383412</v>
      </c>
      <c r="AE321" s="21">
        <f t="shared" si="435"/>
        <v>2.5207203932064259</v>
      </c>
      <c r="AF321" s="21">
        <f t="shared" si="436"/>
        <v>1.7275398245061118</v>
      </c>
      <c r="AG321" s="21">
        <f t="shared" si="437"/>
        <v>91.14094444825345</v>
      </c>
      <c r="AH321" s="21"/>
      <c r="AI321" s="61">
        <f t="shared" si="438"/>
        <v>42.006032255892187</v>
      </c>
      <c r="AJ321" s="21">
        <f t="shared" si="439"/>
        <v>4.355573750876566</v>
      </c>
      <c r="AK321" s="21">
        <f t="shared" si="440"/>
        <v>13.110612506522749</v>
      </c>
      <c r="AL321" s="21">
        <f t="shared" si="441"/>
        <v>1.5205090111723258</v>
      </c>
      <c r="AM321" s="21">
        <f t="shared" si="442"/>
        <v>11.064301943922077</v>
      </c>
      <c r="AN321" s="21">
        <f t="shared" si="443"/>
        <v>0.24338476461903627</v>
      </c>
      <c r="AO321" s="21">
        <f t="shared" si="444"/>
        <v>6.6344141054435672</v>
      </c>
      <c r="AP321" s="21">
        <f t="shared" si="445"/>
        <v>13.317409005701366</v>
      </c>
      <c r="AQ321" s="21">
        <f t="shared" si="446"/>
        <v>3.086564285095303</v>
      </c>
      <c r="AR321" s="21">
        <f t="shared" si="447"/>
        <v>2.765738723102217</v>
      </c>
      <c r="AS321" s="21">
        <f t="shared" si="448"/>
        <v>1.8954596476525944</v>
      </c>
      <c r="AT321" s="21">
        <f t="shared" si="449"/>
        <v>100</v>
      </c>
      <c r="AU321" s="21"/>
      <c r="AV321" s="21">
        <f>AR321*'[1]diagram lines'!$G$39</f>
        <v>2.2958567430116874</v>
      </c>
      <c r="AW321" s="21">
        <f>AK321*'[1]diagram lines'!$G$40</f>
        <v>6.939006407434225</v>
      </c>
      <c r="AX321" s="21">
        <f>AQ321*'[1]diagram lines'!$G$38</f>
        <v>2.2897745374101652</v>
      </c>
      <c r="AY321" s="21">
        <f>AP321*'[1]diagram lines'!$G$41</f>
        <v>9.5173879837820863</v>
      </c>
      <c r="AZ321" s="21">
        <f t="shared" si="450"/>
        <v>5.85230300819752</v>
      </c>
      <c r="BA321" s="21">
        <f t="shared" si="451"/>
        <v>0.49202275608079904</v>
      </c>
      <c r="BB321" s="21">
        <f t="shared" si="452"/>
        <v>1.5132063576633392</v>
      </c>
      <c r="BC321" s="86">
        <f t="shared" si="453"/>
        <v>0.66084839978083265</v>
      </c>
      <c r="BX321" s="61">
        <f t="shared" si="454"/>
        <v>0.66748037616511324</v>
      </c>
      <c r="BY321" s="21">
        <f t="shared" si="455"/>
        <v>5.2055195292939414E-2</v>
      </c>
      <c r="BZ321" s="21">
        <f t="shared" si="456"/>
        <v>0.12275803256178894</v>
      </c>
      <c r="CA321" s="21">
        <f t="shared" si="457"/>
        <v>9.090087043647067E-3</v>
      </c>
      <c r="CB321" s="21">
        <f t="shared" si="458"/>
        <v>0.14701241475295757</v>
      </c>
      <c r="CC321" s="21">
        <f t="shared" si="459"/>
        <v>3.2753594586974908E-3</v>
      </c>
      <c r="CD321" s="21">
        <f t="shared" si="460"/>
        <v>0.15716444168734492</v>
      </c>
      <c r="CE321" s="21">
        <f t="shared" si="461"/>
        <v>0.22670886233951498</v>
      </c>
      <c r="CF321" s="21">
        <f t="shared" si="462"/>
        <v>4.7534666881755117E-2</v>
      </c>
      <c r="CG321" s="21">
        <f t="shared" si="463"/>
        <v>2.8029607218683649E-2</v>
      </c>
      <c r="CH321" s="21">
        <f t="shared" si="464"/>
        <v>1.2748358507580455E-2</v>
      </c>
      <c r="CI321" s="21">
        <f t="shared" si="465"/>
        <v>0.25151132075471699</v>
      </c>
      <c r="CJ321" s="21">
        <f t="shared" si="466"/>
        <v>1.7253687226647401</v>
      </c>
      <c r="CL321" s="68">
        <f t="shared" si="467"/>
        <v>0.38686245287571075</v>
      </c>
      <c r="CM321" s="19">
        <f t="shared" si="468"/>
        <v>3.017047579982958E-2</v>
      </c>
      <c r="CN321" s="19">
        <f t="shared" si="469"/>
        <v>7.114886861528108E-2</v>
      </c>
      <c r="CO321" s="19">
        <f t="shared" si="470"/>
        <v>5.2684895258840164E-3</v>
      </c>
      <c r="CP321" s="19">
        <f t="shared" si="471"/>
        <v>8.5206375206515111E-2</v>
      </c>
      <c r="CQ321" s="19">
        <f t="shared" si="472"/>
        <v>1.8983533291590407E-3</v>
      </c>
      <c r="CR321" s="19">
        <f t="shared" si="473"/>
        <v>9.1090350498885142E-2</v>
      </c>
      <c r="CS321" s="19">
        <f t="shared" si="474"/>
        <v>0.13139734096337113</v>
      </c>
      <c r="CT321" s="19">
        <f t="shared" si="475"/>
        <v>2.7550439658104126E-2</v>
      </c>
      <c r="CU321" s="19">
        <f t="shared" si="476"/>
        <v>1.624557513445208E-2</v>
      </c>
      <c r="CV321" s="19">
        <f t="shared" si="477"/>
        <v>7.388773390937152E-3</v>
      </c>
      <c r="CW321" s="19">
        <f t="shared" si="478"/>
        <v>0.14577250500187064</v>
      </c>
      <c r="CX321" s="19">
        <f t="shared" si="479"/>
        <v>0.99999999999999978</v>
      </c>
      <c r="CZ321" s="68">
        <f t="shared" si="480"/>
        <v>2.4859999999999999E-5</v>
      </c>
      <c r="DA321" s="19">
        <f t="shared" si="481"/>
        <v>1.8938159999999998E-5</v>
      </c>
      <c r="DB321" s="19">
        <f t="shared" si="482"/>
        <v>3.5539999999999995E-5</v>
      </c>
      <c r="DC321" s="19">
        <f t="shared" si="483"/>
        <v>4.0361059999999999E-5</v>
      </c>
      <c r="DD321" s="19">
        <f t="shared" si="484"/>
        <v>1.3005279999999998E-5</v>
      </c>
      <c r="DE321" s="19">
        <f t="shared" si="485"/>
        <v>1.3005279999999998E-5</v>
      </c>
      <c r="DF321" s="19">
        <f t="shared" si="486"/>
        <v>1.2047179999999999E-5</v>
      </c>
      <c r="DG321" s="19">
        <f t="shared" si="487"/>
        <v>1.666916E-5</v>
      </c>
      <c r="DH321" s="19">
        <f t="shared" si="488"/>
        <v>2.5355119999999999E-5</v>
      </c>
      <c r="DI321" s="19">
        <f t="shared" si="489"/>
        <v>3.7544719999999994E-5</v>
      </c>
      <c r="DJ321" s="19">
        <f t="shared" si="490"/>
        <v>0</v>
      </c>
      <c r="DK321" s="19">
        <f t="shared" si="491"/>
        <v>2.1549639999999997E-5</v>
      </c>
      <c r="DM321" s="68">
        <f t="shared" si="492"/>
        <v>934.94353052183033</v>
      </c>
      <c r="DN321" s="19">
        <f t="shared" si="493"/>
        <v>127.25722070625589</v>
      </c>
      <c r="DO321" s="19">
        <f t="shared" si="494"/>
        <v>204.11757580230895</v>
      </c>
      <c r="DP321" s="19">
        <f t="shared" si="495"/>
        <v>20.844970186323614</v>
      </c>
      <c r="DQ321" s="19">
        <f t="shared" si="496"/>
        <v>470.73788942553421</v>
      </c>
      <c r="DR321" s="19">
        <f t="shared" si="497"/>
        <v>10.354962382243395</v>
      </c>
      <c r="DS321" s="19">
        <f t="shared" si="498"/>
        <v>304.71372761966461</v>
      </c>
      <c r="DT321" s="19">
        <f t="shared" si="499"/>
        <v>442.05964075129475</v>
      </c>
      <c r="DU321" s="19">
        <f t="shared" si="500"/>
        <v>67.357273576535036</v>
      </c>
      <c r="DV321" s="19">
        <f t="shared" si="501"/>
        <v>40.760276749044507</v>
      </c>
      <c r="DX321" s="19">
        <f t="shared" si="502"/>
        <v>121.89626091821994</v>
      </c>
      <c r="DZ321" s="68">
        <f t="shared" si="503"/>
        <v>2745.0433286392549</v>
      </c>
      <c r="EA321" s="21">
        <f t="shared" si="504"/>
        <v>2.7450433286392548</v>
      </c>
      <c r="EB321" s="92">
        <f t="shared" si="505"/>
        <v>1234</v>
      </c>
    </row>
    <row r="322" spans="1:132" x14ac:dyDescent="0.3">
      <c r="A322" s="19">
        <f>'A. Thermody. result (all suite)'!C278</f>
        <v>1232</v>
      </c>
      <c r="B322" s="19" t="str">
        <f>'A. Thermody. result (all suite)'!A278</f>
        <v>Nephelinite</v>
      </c>
      <c r="C322" s="24">
        <f>'A. Thermody. result (all suite)'!G278</f>
        <v>94.453046000000001</v>
      </c>
      <c r="D322" s="19">
        <f>'A. Thermody. result (all suite)'!D278</f>
        <v>10000</v>
      </c>
      <c r="E322" s="61">
        <f>'A. Thermody. result (all suite)'!I278</f>
        <v>40.199868000000002</v>
      </c>
      <c r="F322" s="21">
        <f>'A. Thermody. result (all suite)'!J278</f>
        <v>4.1235049999999998</v>
      </c>
      <c r="G322" s="21">
        <f>'A. Thermody. result (all suite)'!K278</f>
        <v>12.532616000000001</v>
      </c>
      <c r="H322" s="21">
        <f>'A. Thermody. result (all suite)'!L278</f>
        <v>1.4190719999999999</v>
      </c>
      <c r="I322" s="21">
        <f>'A. Thermody. result (all suite)'!M278</f>
        <v>10.520028</v>
      </c>
      <c r="J322" s="21">
        <f>'A. Thermody. result (all suite)'!N278</f>
        <v>0.23291999999999999</v>
      </c>
      <c r="K322" s="21">
        <f>'A. Thermody. result (all suite)'!O278</f>
        <v>6.3276659999999998</v>
      </c>
      <c r="L322" s="21">
        <f>'A. Thermody. result (all suite)'!P278</f>
        <v>12.712211999999999</v>
      </c>
      <c r="M322" s="21">
        <f>'A. Thermody. result (all suite)'!Q278</f>
        <v>2.9538489999999999</v>
      </c>
      <c r="N322" s="21">
        <f>'A. Thermody. result (all suite)'!R278</f>
        <v>2.6468180000000001</v>
      </c>
      <c r="O322" s="21">
        <f>'A. Thermody. result (all suite)'!S278</f>
        <v>1.7892220000000001</v>
      </c>
      <c r="P322" s="21">
        <f>'A. Thermody. result (all suite)'!T278</f>
        <v>4.542224</v>
      </c>
      <c r="Q322" s="21">
        <f t="shared" si="423"/>
        <v>99.999999999999986</v>
      </c>
      <c r="S322" s="19">
        <f t="shared" si="424"/>
        <v>1505</v>
      </c>
      <c r="T322" s="19">
        <f t="shared" si="425"/>
        <v>1</v>
      </c>
      <c r="V322" s="61">
        <f t="shared" si="426"/>
        <v>38.37389994773568</v>
      </c>
      <c r="W322" s="21">
        <f t="shared" si="427"/>
        <v>3.9362061662487995</v>
      </c>
      <c r="X322" s="21">
        <f t="shared" si="428"/>
        <v>11.96335650822016</v>
      </c>
      <c r="Y322" s="21">
        <f t="shared" si="429"/>
        <v>1.3546145710387199</v>
      </c>
      <c r="Z322" s="21">
        <f t="shared" si="430"/>
        <v>10.042184763377279</v>
      </c>
      <c r="AA322" s="21">
        <f t="shared" si="431"/>
        <v>0.22234025185919995</v>
      </c>
      <c r="AB322" s="21">
        <f t="shared" si="432"/>
        <v>6.040249236308159</v>
      </c>
      <c r="AC322" s="21">
        <f t="shared" si="433"/>
        <v>12.134794855605119</v>
      </c>
      <c r="AD322" s="21">
        <f t="shared" si="434"/>
        <v>2.8196785617982396</v>
      </c>
      <c r="AE322" s="21">
        <f t="shared" si="435"/>
        <v>2.5265935975676799</v>
      </c>
      <c r="AF322" s="21">
        <f t="shared" si="436"/>
        <v>1.7079515289027198</v>
      </c>
      <c r="AG322" s="21">
        <f t="shared" si="437"/>
        <v>91.121869988661757</v>
      </c>
      <c r="AH322" s="21"/>
      <c r="AI322" s="61">
        <f t="shared" si="438"/>
        <v>42.112722173623659</v>
      </c>
      <c r="AJ322" s="21">
        <f t="shared" si="439"/>
        <v>4.3197161853006083</v>
      </c>
      <c r="AK322" s="21">
        <f t="shared" si="440"/>
        <v>13.128962903975472</v>
      </c>
      <c r="AL322" s="21">
        <f t="shared" si="441"/>
        <v>1.4865965450525476</v>
      </c>
      <c r="AM322" s="21">
        <f t="shared" si="442"/>
        <v>11.020608734902853</v>
      </c>
      <c r="AN322" s="21">
        <f t="shared" si="443"/>
        <v>0.24400317057460041</v>
      </c>
      <c r="AO322" s="21">
        <f t="shared" si="444"/>
        <v>6.628759086111538</v>
      </c>
      <c r="AP322" s="21">
        <f t="shared" si="445"/>
        <v>13.317104727015638</v>
      </c>
      <c r="AQ322" s="21">
        <f t="shared" si="446"/>
        <v>3.0944037497793788</v>
      </c>
      <c r="AR322" s="21">
        <f t="shared" si="447"/>
        <v>2.7727631115143518</v>
      </c>
      <c r="AS322" s="21">
        <f t="shared" si="448"/>
        <v>1.8743596121493549</v>
      </c>
      <c r="AT322" s="21">
        <f t="shared" si="449"/>
        <v>99.999999999999986</v>
      </c>
      <c r="AU322" s="21"/>
      <c r="AV322" s="21">
        <f>AR322*'[1]diagram lines'!$G$39</f>
        <v>2.3016877310825503</v>
      </c>
      <c r="AW322" s="21">
        <f>AK322*'[1]diagram lines'!$G$40</f>
        <v>6.9487186558467275</v>
      </c>
      <c r="AX322" s="21">
        <f>AQ322*'[1]diagram lines'!$G$38</f>
        <v>2.2955902616143247</v>
      </c>
      <c r="AY322" s="21">
        <f>AP322*'[1]diagram lines'!$G$41</f>
        <v>9.5171705286970898</v>
      </c>
      <c r="AZ322" s="21">
        <f t="shared" si="450"/>
        <v>5.8671668612937307</v>
      </c>
      <c r="BA322" s="21">
        <f t="shared" si="451"/>
        <v>0.49231244460697221</v>
      </c>
      <c r="BB322" s="21">
        <f t="shared" si="452"/>
        <v>1.5114854196081451</v>
      </c>
      <c r="BC322" s="86">
        <f t="shared" si="453"/>
        <v>0.66160082461083314</v>
      </c>
      <c r="BX322" s="61">
        <f t="shared" si="454"/>
        <v>0.66910565912117181</v>
      </c>
      <c r="BY322" s="21">
        <f t="shared" si="455"/>
        <v>5.1621244366549822E-2</v>
      </c>
      <c r="BZ322" s="21">
        <f t="shared" si="456"/>
        <v>0.12291698705374658</v>
      </c>
      <c r="CA322" s="21">
        <f t="shared" si="457"/>
        <v>8.8864174337779447E-3</v>
      </c>
      <c r="CB322" s="21">
        <f t="shared" si="458"/>
        <v>0.14641653444676411</v>
      </c>
      <c r="CC322" s="21">
        <f t="shared" si="459"/>
        <v>3.2833380321398366E-3</v>
      </c>
      <c r="CD322" s="21">
        <f t="shared" si="460"/>
        <v>0.15701404466501243</v>
      </c>
      <c r="CE322" s="21">
        <f t="shared" si="461"/>
        <v>0.22667995720399428</v>
      </c>
      <c r="CF322" s="21">
        <f t="shared" si="462"/>
        <v>4.7650411356670426E-2</v>
      </c>
      <c r="CG322" s="21">
        <f t="shared" si="463"/>
        <v>2.8097855626326964E-2</v>
      </c>
      <c r="CH322" s="21">
        <f t="shared" si="464"/>
        <v>1.2605125965169365E-2</v>
      </c>
      <c r="CI322" s="21">
        <f t="shared" si="465"/>
        <v>0.25206570477247503</v>
      </c>
      <c r="CJ322" s="21">
        <f t="shared" si="466"/>
        <v>1.7263432800437986</v>
      </c>
      <c r="CL322" s="68">
        <f t="shared" si="467"/>
        <v>0.38758552071068747</v>
      </c>
      <c r="CM322" s="19">
        <f t="shared" si="468"/>
        <v>2.990207391732666E-2</v>
      </c>
      <c r="CN322" s="19">
        <f t="shared" si="469"/>
        <v>7.1200779401549896E-2</v>
      </c>
      <c r="CO322" s="19">
        <f t="shared" si="470"/>
        <v>5.1475378833996969E-3</v>
      </c>
      <c r="CP322" s="19">
        <f t="shared" si="471"/>
        <v>8.4813105330389105E-2</v>
      </c>
      <c r="CQ322" s="19">
        <f t="shared" si="472"/>
        <v>1.9019033294794857E-3</v>
      </c>
      <c r="CR322" s="19">
        <f t="shared" si="473"/>
        <v>9.0951809225931518E-2</v>
      </c>
      <c r="CS322" s="19">
        <f t="shared" si="474"/>
        <v>0.13130642081697869</v>
      </c>
      <c r="CT322" s="19">
        <f t="shared" si="475"/>
        <v>2.7601932887566544E-2</v>
      </c>
      <c r="CU322" s="19">
        <f t="shared" si="476"/>
        <v>1.6275937671917779E-2</v>
      </c>
      <c r="CV322" s="19">
        <f t="shared" si="477"/>
        <v>7.301633522650005E-3</v>
      </c>
      <c r="CW322" s="19">
        <f t="shared" si="478"/>
        <v>0.1460113453021232</v>
      </c>
      <c r="CX322" s="19">
        <f t="shared" si="479"/>
        <v>1</v>
      </c>
      <c r="CZ322" s="68">
        <f t="shared" si="480"/>
        <v>2.4859999999999999E-5</v>
      </c>
      <c r="DA322" s="19">
        <f t="shared" si="481"/>
        <v>1.8923679999999998E-5</v>
      </c>
      <c r="DB322" s="19">
        <f t="shared" si="482"/>
        <v>3.5539999999999995E-5</v>
      </c>
      <c r="DC322" s="19">
        <f t="shared" si="483"/>
        <v>4.0342879999999995E-5</v>
      </c>
      <c r="DD322" s="19">
        <f t="shared" si="484"/>
        <v>1.2999439999999997E-5</v>
      </c>
      <c r="DE322" s="19">
        <f t="shared" si="485"/>
        <v>1.2999439999999997E-5</v>
      </c>
      <c r="DF322" s="19">
        <f t="shared" si="486"/>
        <v>1.2040639999999999E-5</v>
      </c>
      <c r="DG322" s="19">
        <f t="shared" si="487"/>
        <v>1.6661679999999999E-5</v>
      </c>
      <c r="DH322" s="19">
        <f t="shared" si="488"/>
        <v>2.5339759999999998E-5</v>
      </c>
      <c r="DI322" s="19">
        <f t="shared" si="489"/>
        <v>3.7520559999999992E-5</v>
      </c>
      <c r="DJ322" s="19">
        <f t="shared" si="490"/>
        <v>0</v>
      </c>
      <c r="DK322" s="19">
        <f t="shared" si="491"/>
        <v>2.1530719999999998E-5</v>
      </c>
      <c r="DM322" s="68">
        <f t="shared" si="492"/>
        <v>936.69099293234524</v>
      </c>
      <c r="DN322" s="19">
        <f t="shared" si="493"/>
        <v>126.22162626487309</v>
      </c>
      <c r="DO322" s="19">
        <f t="shared" si="494"/>
        <v>204.26650162583084</v>
      </c>
      <c r="DP322" s="19">
        <f t="shared" si="495"/>
        <v>20.375598484790814</v>
      </c>
      <c r="DQ322" s="19">
        <f t="shared" si="496"/>
        <v>468.77570249091178</v>
      </c>
      <c r="DR322" s="19">
        <f t="shared" si="497"/>
        <v>10.378987263549408</v>
      </c>
      <c r="DS322" s="19">
        <f t="shared" si="498"/>
        <v>304.41553869271405</v>
      </c>
      <c r="DT322" s="19">
        <f t="shared" si="499"/>
        <v>441.95207682635635</v>
      </c>
      <c r="DU322" s="19">
        <f t="shared" si="500"/>
        <v>67.524073617913118</v>
      </c>
      <c r="DV322" s="19">
        <f t="shared" si="501"/>
        <v>40.862751747166229</v>
      </c>
      <c r="DX322" s="19">
        <f t="shared" si="502"/>
        <v>122.20327245648359</v>
      </c>
      <c r="DZ322" s="68">
        <f t="shared" si="503"/>
        <v>2743.6671224029346</v>
      </c>
      <c r="EA322" s="21">
        <f t="shared" si="504"/>
        <v>2.7436671224029348</v>
      </c>
      <c r="EB322" s="92">
        <f t="shared" si="505"/>
        <v>1232</v>
      </c>
    </row>
    <row r="323" spans="1:132" x14ac:dyDescent="0.3">
      <c r="A323" s="19">
        <f>'A. Thermody. result (all suite)'!C279</f>
        <v>1230</v>
      </c>
      <c r="B323" s="19" t="str">
        <f>'A. Thermody. result (all suite)'!A279</f>
        <v>Nephelinite</v>
      </c>
      <c r="C323" s="24">
        <f>'A. Thermody. result (all suite)'!G279</f>
        <v>94.227118000000004</v>
      </c>
      <c r="D323" s="19">
        <f>'A. Thermody. result (all suite)'!D279</f>
        <v>10000</v>
      </c>
      <c r="E323" s="61">
        <f>'A. Thermody. result (all suite)'!I279</f>
        <v>40.296255000000002</v>
      </c>
      <c r="F323" s="21">
        <f>'A. Thermody. result (all suite)'!J279</f>
        <v>4.0892169999999997</v>
      </c>
      <c r="G323" s="21">
        <f>'A. Thermody. result (all suite)'!K279</f>
        <v>12.548603999999999</v>
      </c>
      <c r="H323" s="21">
        <f>'A. Thermody. result (all suite)'!L279</f>
        <v>1.387121</v>
      </c>
      <c r="I323" s="21">
        <f>'A. Thermody. result (all suite)'!M279</f>
        <v>10.477713</v>
      </c>
      <c r="J323" s="21">
        <f>'A. Thermody. result (all suite)'!N279</f>
        <v>0.23347799999999999</v>
      </c>
      <c r="K323" s="21">
        <f>'A. Thermody. result (all suite)'!O279</f>
        <v>6.3216780000000004</v>
      </c>
      <c r="L323" s="21">
        <f>'A. Thermody. result (all suite)'!P279</f>
        <v>12.710607</v>
      </c>
      <c r="M323" s="21">
        <f>'A. Thermody. result (all suite)'!Q279</f>
        <v>2.960931</v>
      </c>
      <c r="N323" s="21">
        <f>'A. Thermody. result (all suite)'!R279</f>
        <v>2.6531639999999999</v>
      </c>
      <c r="O323" s="21">
        <f>'A. Thermody. result (all suite)'!S279</f>
        <v>1.7691479999999999</v>
      </c>
      <c r="P323" s="21">
        <f>'A. Thermody. result (all suite)'!T279</f>
        <v>4.5520839999999998</v>
      </c>
      <c r="Q323" s="21">
        <f t="shared" si="423"/>
        <v>100</v>
      </c>
      <c r="S323" s="19">
        <f t="shared" si="424"/>
        <v>1503</v>
      </c>
      <c r="T323" s="19">
        <f t="shared" si="425"/>
        <v>1</v>
      </c>
      <c r="V323" s="61">
        <f t="shared" si="426"/>
        <v>38.461935623545806</v>
      </c>
      <c r="W323" s="21">
        <f t="shared" si="427"/>
        <v>3.9030724072177203</v>
      </c>
      <c r="X323" s="21">
        <f t="shared" si="428"/>
        <v>11.97738100509264</v>
      </c>
      <c r="Y323" s="21">
        <f t="shared" si="429"/>
        <v>1.3239780868983602</v>
      </c>
      <c r="Z323" s="21">
        <f t="shared" si="430"/>
        <v>10.000758702961081</v>
      </c>
      <c r="AA323" s="21">
        <f t="shared" si="431"/>
        <v>0.22284988531848002</v>
      </c>
      <c r="AB323" s="21">
        <f t="shared" si="432"/>
        <v>6.0339099072304805</v>
      </c>
      <c r="AC323" s="21">
        <f t="shared" si="433"/>
        <v>12.13200949245012</v>
      </c>
      <c r="AD323" s="21">
        <f t="shared" si="434"/>
        <v>2.8261469336979603</v>
      </c>
      <c r="AE323" s="21">
        <f t="shared" si="435"/>
        <v>2.5323897460622398</v>
      </c>
      <c r="AF323" s="21">
        <f t="shared" si="436"/>
        <v>1.68861489695568</v>
      </c>
      <c r="AG323" s="21">
        <f t="shared" si="437"/>
        <v>91.103046687430563</v>
      </c>
      <c r="AH323" s="21"/>
      <c r="AI323" s="61">
        <f t="shared" si="438"/>
        <v>42.218056390042086</v>
      </c>
      <c r="AJ323" s="21">
        <f t="shared" si="439"/>
        <v>4.2842391655780103</v>
      </c>
      <c r="AK323" s="21">
        <f t="shared" si="440"/>
        <v>13.147069654197583</v>
      </c>
      <c r="AL323" s="21">
        <f t="shared" si="441"/>
        <v>1.4532753129989764</v>
      </c>
      <c r="AM323" s="21">
        <f t="shared" si="442"/>
        <v>10.977414111377771</v>
      </c>
      <c r="AN323" s="21">
        <f t="shared" si="443"/>
        <v>0.24461298872151382</v>
      </c>
      <c r="AO323" s="21">
        <f t="shared" si="444"/>
        <v>6.6231702743515113</v>
      </c>
      <c r="AP323" s="21">
        <f t="shared" si="445"/>
        <v>13.316798870705568</v>
      </c>
      <c r="AQ323" s="21">
        <f t="shared" si="446"/>
        <v>3.1021431625599876</v>
      </c>
      <c r="AR323" s="21">
        <f t="shared" si="447"/>
        <v>2.7796981968679124</v>
      </c>
      <c r="AS323" s="21">
        <f t="shared" si="448"/>
        <v>1.8535218725990832</v>
      </c>
      <c r="AT323" s="21">
        <f t="shared" si="449"/>
        <v>100</v>
      </c>
      <c r="AU323" s="21"/>
      <c r="AV323" s="21">
        <f>AR323*'[1]diagram lines'!$G$39</f>
        <v>2.3074445881346417</v>
      </c>
      <c r="AW323" s="21">
        <f>AK323*'[1]diagram lines'!$G$40</f>
        <v>6.9583019499717373</v>
      </c>
      <c r="AX323" s="21">
        <f>AQ323*'[1]diagram lines'!$G$38</f>
        <v>2.3013317620927434</v>
      </c>
      <c r="AY323" s="21">
        <f>AP323*'[1]diagram lines'!$G$41</f>
        <v>9.5169519461508187</v>
      </c>
      <c r="AZ323" s="21">
        <f t="shared" si="450"/>
        <v>5.8818413594279004</v>
      </c>
      <c r="BA323" s="21">
        <f t="shared" si="451"/>
        <v>0.49259774816395313</v>
      </c>
      <c r="BB323" s="21">
        <f t="shared" si="452"/>
        <v>1.5097937980063694</v>
      </c>
      <c r="BC323" s="86">
        <f t="shared" si="453"/>
        <v>0.66234210348490341</v>
      </c>
      <c r="BX323" s="61">
        <f t="shared" si="454"/>
        <v>0.67070997003994681</v>
      </c>
      <c r="BY323" s="21">
        <f t="shared" si="455"/>
        <v>5.1192000500751123E-2</v>
      </c>
      <c r="BZ323" s="21">
        <f t="shared" si="456"/>
        <v>0.1230737936445665</v>
      </c>
      <c r="CA323" s="21">
        <f t="shared" si="457"/>
        <v>8.6863360260504736E-3</v>
      </c>
      <c r="CB323" s="21">
        <f t="shared" si="458"/>
        <v>0.14582759916492694</v>
      </c>
      <c r="CC323" s="21">
        <f t="shared" si="459"/>
        <v>3.2912038342261065E-3</v>
      </c>
      <c r="CD323" s="21">
        <f t="shared" si="460"/>
        <v>0.15686545905707197</v>
      </c>
      <c r="CE323" s="21">
        <f t="shared" si="461"/>
        <v>0.22665133737517831</v>
      </c>
      <c r="CF323" s="21">
        <f t="shared" si="462"/>
        <v>4.7764655589611224E-2</v>
      </c>
      <c r="CG323" s="21">
        <f t="shared" si="463"/>
        <v>2.8165222929936302E-2</v>
      </c>
      <c r="CH323" s="21">
        <f t="shared" si="464"/>
        <v>1.2463703995942063E-2</v>
      </c>
      <c r="CI323" s="21">
        <f t="shared" si="465"/>
        <v>0.25261287458379578</v>
      </c>
      <c r="CJ323" s="21">
        <f t="shared" si="466"/>
        <v>1.7273041567420035</v>
      </c>
      <c r="CL323" s="68">
        <f t="shared" si="467"/>
        <v>0.38829870664181265</v>
      </c>
      <c r="CM323" s="19">
        <f t="shared" si="468"/>
        <v>2.9636934700202511E-2</v>
      </c>
      <c r="CN323" s="19">
        <f t="shared" si="469"/>
        <v>7.125195245098298E-2</v>
      </c>
      <c r="CO323" s="19">
        <f t="shared" si="470"/>
        <v>5.0288398786895857E-3</v>
      </c>
      <c r="CP323" s="19">
        <f t="shared" si="471"/>
        <v>8.4424968582246213E-2</v>
      </c>
      <c r="CQ323" s="19">
        <f t="shared" si="472"/>
        <v>1.9053991281036979E-3</v>
      </c>
      <c r="CR323" s="19">
        <f t="shared" si="473"/>
        <v>9.0815192243239626E-2</v>
      </c>
      <c r="CS323" s="19">
        <f t="shared" si="474"/>
        <v>0.13121680770031968</v>
      </c>
      <c r="CT323" s="19">
        <f t="shared" si="475"/>
        <v>2.7652718488041898E-2</v>
      </c>
      <c r="CU323" s="19">
        <f t="shared" si="476"/>
        <v>1.6305884994256493E-2</v>
      </c>
      <c r="CV323" s="19">
        <f t="shared" si="477"/>
        <v>7.2156973323394182E-3</v>
      </c>
      <c r="CW323" s="19">
        <f t="shared" si="478"/>
        <v>0.14624689785976527</v>
      </c>
      <c r="CX323" s="19">
        <f t="shared" si="479"/>
        <v>1</v>
      </c>
      <c r="CZ323" s="68">
        <f t="shared" si="480"/>
        <v>2.4859999999999999E-5</v>
      </c>
      <c r="DA323" s="19">
        <f t="shared" si="481"/>
        <v>1.8909199999999995E-5</v>
      </c>
      <c r="DB323" s="19">
        <f t="shared" si="482"/>
        <v>3.5539999999999995E-5</v>
      </c>
      <c r="DC323" s="19">
        <f t="shared" si="483"/>
        <v>4.0324699999999997E-5</v>
      </c>
      <c r="DD323" s="19">
        <f t="shared" si="484"/>
        <v>1.2993599999999997E-5</v>
      </c>
      <c r="DE323" s="19">
        <f t="shared" si="485"/>
        <v>1.2993599999999997E-5</v>
      </c>
      <c r="DF323" s="19">
        <f t="shared" si="486"/>
        <v>1.2034099999999999E-5</v>
      </c>
      <c r="DG323" s="19">
        <f t="shared" si="487"/>
        <v>1.6654199999999997E-5</v>
      </c>
      <c r="DH323" s="19">
        <f t="shared" si="488"/>
        <v>2.5324399999999998E-5</v>
      </c>
      <c r="DI323" s="19">
        <f t="shared" si="489"/>
        <v>3.7496399999999996E-5</v>
      </c>
      <c r="DJ323" s="19">
        <f t="shared" si="490"/>
        <v>0</v>
      </c>
      <c r="DK323" s="19">
        <f t="shared" si="491"/>
        <v>2.15118E-5</v>
      </c>
      <c r="DM323" s="68">
        <f t="shared" si="492"/>
        <v>938.4145734127153</v>
      </c>
      <c r="DN323" s="19">
        <f t="shared" si="493"/>
        <v>125.19822857932526</v>
      </c>
      <c r="DO323" s="19">
        <f t="shared" si="494"/>
        <v>204.41331097079981</v>
      </c>
      <c r="DP323" s="19">
        <f t="shared" si="495"/>
        <v>19.914728199538747</v>
      </c>
      <c r="DQ323" s="19">
        <f t="shared" si="496"/>
        <v>466.8401361158102</v>
      </c>
      <c r="DR323" s="19">
        <f t="shared" si="497"/>
        <v>10.402737820748396</v>
      </c>
      <c r="DS323" s="19">
        <f t="shared" si="498"/>
        <v>304.12346975698694</v>
      </c>
      <c r="DT323" s="19">
        <f t="shared" si="499"/>
        <v>441.84881746549991</v>
      </c>
      <c r="DU323" s="19">
        <f t="shared" si="500"/>
        <v>67.689343837315704</v>
      </c>
      <c r="DV323" s="19">
        <f t="shared" si="501"/>
        <v>40.964315679877579</v>
      </c>
      <c r="DX323" s="19">
        <f t="shared" si="502"/>
        <v>122.50806996313513</v>
      </c>
      <c r="DZ323" s="68">
        <f t="shared" si="503"/>
        <v>2742.3177318017533</v>
      </c>
      <c r="EA323" s="21">
        <f t="shared" si="504"/>
        <v>2.7423177318017533</v>
      </c>
      <c r="EB323" s="92">
        <f t="shared" si="505"/>
        <v>1230</v>
      </c>
    </row>
    <row r="324" spans="1:132" x14ac:dyDescent="0.3">
      <c r="A324" s="19">
        <f>'A. Thermody. result (all suite)'!C280</f>
        <v>1228</v>
      </c>
      <c r="B324" s="19" t="str">
        <f>'A. Thermody. result (all suite)'!A280</f>
        <v>Nephelinite</v>
      </c>
      <c r="C324" s="24">
        <f>'A. Thermody. result (all suite)'!G280</f>
        <v>94.005168999999995</v>
      </c>
      <c r="D324" s="19">
        <f>'A. Thermody. result (all suite)'!D280</f>
        <v>10000</v>
      </c>
      <c r="E324" s="61">
        <f>'A. Thermody. result (all suite)'!I280</f>
        <v>40.391396</v>
      </c>
      <c r="F324" s="21">
        <f>'A. Thermody. result (all suite)'!J280</f>
        <v>4.0552999999999999</v>
      </c>
      <c r="G324" s="21">
        <f>'A. Thermody. result (all suite)'!K280</f>
        <v>12.564374000000001</v>
      </c>
      <c r="H324" s="21">
        <f>'A. Thermody. result (all suite)'!L280</f>
        <v>1.3557380000000001</v>
      </c>
      <c r="I324" s="21">
        <f>'A. Thermody. result (all suite)'!M280</f>
        <v>10.435889</v>
      </c>
      <c r="J324" s="21">
        <f>'A. Thermody. result (all suite)'!N280</f>
        <v>0.23402999999999999</v>
      </c>
      <c r="K324" s="21">
        <f>'A. Thermody. result (all suite)'!O280</f>
        <v>6.31576</v>
      </c>
      <c r="L324" s="21">
        <f>'A. Thermody. result (all suite)'!P280</f>
        <v>12.709016999999999</v>
      </c>
      <c r="M324" s="21">
        <f>'A. Thermody. result (all suite)'!Q280</f>
        <v>2.9679220000000002</v>
      </c>
      <c r="N324" s="21">
        <f>'A. Thermody. result (all suite)'!R280</f>
        <v>2.6594280000000001</v>
      </c>
      <c r="O324" s="21">
        <f>'A. Thermody. result (all suite)'!S280</f>
        <v>1.7493300000000001</v>
      </c>
      <c r="P324" s="21">
        <f>'A. Thermody. result (all suite)'!T280</f>
        <v>4.5618160000000003</v>
      </c>
      <c r="Q324" s="21">
        <f t="shared" si="423"/>
        <v>100.00000000000003</v>
      </c>
      <c r="S324" s="19">
        <f t="shared" si="424"/>
        <v>1501</v>
      </c>
      <c r="T324" s="19">
        <f t="shared" si="425"/>
        <v>1</v>
      </c>
      <c r="V324" s="61">
        <f t="shared" si="426"/>
        <v>38.548814834648645</v>
      </c>
      <c r="W324" s="21">
        <f t="shared" si="427"/>
        <v>3.8703046757520001</v>
      </c>
      <c r="X324" s="21">
        <f t="shared" si="428"/>
        <v>11.991210376568162</v>
      </c>
      <c r="Y324" s="21">
        <f t="shared" si="429"/>
        <v>1.2938917269979202</v>
      </c>
      <c r="Z324" s="21">
        <f t="shared" si="430"/>
        <v>9.9598229458557608</v>
      </c>
      <c r="AA324" s="21">
        <f t="shared" si="431"/>
        <v>0.22335398201520001</v>
      </c>
      <c r="AB324" s="21">
        <f t="shared" si="432"/>
        <v>6.0276466497983998</v>
      </c>
      <c r="AC324" s="21">
        <f t="shared" si="433"/>
        <v>12.129255029051281</v>
      </c>
      <c r="AD324" s="21">
        <f t="shared" si="434"/>
        <v>2.83253085933648</v>
      </c>
      <c r="AE324" s="21">
        <f t="shared" si="435"/>
        <v>2.5381097879875205</v>
      </c>
      <c r="AF324" s="21">
        <f t="shared" si="436"/>
        <v>1.6695287841672002</v>
      </c>
      <c r="AG324" s="21">
        <f t="shared" si="437"/>
        <v>91.084469652178569</v>
      </c>
      <c r="AH324" s="21"/>
      <c r="AI324" s="61">
        <f t="shared" si="438"/>
        <v>42.322050050742796</v>
      </c>
      <c r="AJ324" s="21">
        <f t="shared" si="439"/>
        <v>4.2491378503178554</v>
      </c>
      <c r="AK324" s="21">
        <f t="shared" si="440"/>
        <v>13.164934068737102</v>
      </c>
      <c r="AL324" s="21">
        <f t="shared" si="441"/>
        <v>1.420540441129936</v>
      </c>
      <c r="AM324" s="21">
        <f t="shared" si="442"/>
        <v>10.93471036707907</v>
      </c>
      <c r="AN324" s="21">
        <f t="shared" si="443"/>
        <v>0.24521631719228856</v>
      </c>
      <c r="AO324" s="21">
        <f t="shared" si="444"/>
        <v>6.6176447783205923</v>
      </c>
      <c r="AP324" s="21">
        <f t="shared" si="445"/>
        <v>13.316490808333066</v>
      </c>
      <c r="AQ324" s="21">
        <f t="shared" si="446"/>
        <v>3.1097846539074965</v>
      </c>
      <c r="AR324" s="21">
        <f t="shared" si="447"/>
        <v>2.7865450583175391</v>
      </c>
      <c r="AS324" s="21">
        <f t="shared" si="448"/>
        <v>1.8329456059222584</v>
      </c>
      <c r="AT324" s="21">
        <f t="shared" si="449"/>
        <v>100.00000000000001</v>
      </c>
      <c r="AU324" s="21"/>
      <c r="AV324" s="21">
        <f>AR324*'[1]diagram lines'!$G$39</f>
        <v>2.3131282099808734</v>
      </c>
      <c r="AW324" s="21">
        <f>AK324*'[1]diagram lines'!$G$40</f>
        <v>6.9677569839675257</v>
      </c>
      <c r="AX324" s="21">
        <f>AQ324*'[1]diagram lines'!$G$38</f>
        <v>2.3070006193395725</v>
      </c>
      <c r="AY324" s="21">
        <f>AP324*'[1]diagram lines'!$G$41</f>
        <v>9.5167317870251917</v>
      </c>
      <c r="AZ324" s="21">
        <f t="shared" si="450"/>
        <v>5.896329712225036</v>
      </c>
      <c r="BA324" s="21">
        <f t="shared" si="451"/>
        <v>0.49287866472356034</v>
      </c>
      <c r="BB324" s="21">
        <f t="shared" si="452"/>
        <v>1.5081304529320627</v>
      </c>
      <c r="BC324" s="86">
        <f t="shared" si="453"/>
        <v>0.66307261288692199</v>
      </c>
      <c r="BX324" s="61">
        <f t="shared" si="454"/>
        <v>0.67229354194407465</v>
      </c>
      <c r="BY324" s="21">
        <f t="shared" si="455"/>
        <v>5.0767401101652482E-2</v>
      </c>
      <c r="BZ324" s="21">
        <f t="shared" si="456"/>
        <v>0.12322846214201649</v>
      </c>
      <c r="CA324" s="21">
        <f t="shared" si="457"/>
        <v>8.4898115098002384E-3</v>
      </c>
      <c r="CB324" s="21">
        <f t="shared" si="458"/>
        <v>0.14524549756437022</v>
      </c>
      <c r="CC324" s="21">
        <f t="shared" si="459"/>
        <v>3.2989850577953201E-3</v>
      </c>
      <c r="CD324" s="21">
        <f t="shared" si="460"/>
        <v>0.15671861042183624</v>
      </c>
      <c r="CE324" s="21">
        <f t="shared" si="461"/>
        <v>0.22662298502139799</v>
      </c>
      <c r="CF324" s="21">
        <f t="shared" si="462"/>
        <v>4.7877431843845783E-2</v>
      </c>
      <c r="CG324" s="21">
        <f t="shared" si="463"/>
        <v>2.8231719745222931E-2</v>
      </c>
      <c r="CH324" s="21">
        <f t="shared" si="464"/>
        <v>1.232408555486671E-2</v>
      </c>
      <c r="CI324" s="21">
        <f t="shared" si="465"/>
        <v>0.25315294117647064</v>
      </c>
      <c r="CJ324" s="21">
        <f t="shared" si="466"/>
        <v>1.7282514730833496</v>
      </c>
      <c r="CL324" s="68">
        <f t="shared" si="467"/>
        <v>0.38900215183652931</v>
      </c>
      <c r="CM324" s="19">
        <f t="shared" si="468"/>
        <v>2.937500814686364E-2</v>
      </c>
      <c r="CN324" s="19">
        <f t="shared" si="469"/>
        <v>7.1302390920093536E-2</v>
      </c>
      <c r="CO324" s="19">
        <f t="shared" si="470"/>
        <v>4.9123704750291246E-3</v>
      </c>
      <c r="CP324" s="19">
        <f t="shared" si="471"/>
        <v>8.4041876906512755E-2</v>
      </c>
      <c r="CQ324" s="19">
        <f t="shared" si="472"/>
        <v>1.9088570784838658E-3</v>
      </c>
      <c r="CR324" s="19">
        <f t="shared" si="473"/>
        <v>9.0680443710102407E-2</v>
      </c>
      <c r="CS324" s="19">
        <f t="shared" si="474"/>
        <v>0.13112847785807644</v>
      </c>
      <c r="CT324" s="19">
        <f t="shared" si="475"/>
        <v>2.7702815585296924E-2</v>
      </c>
      <c r="CU324" s="19">
        <f t="shared" si="476"/>
        <v>1.6335423510361664E-2</v>
      </c>
      <c r="CV324" s="19">
        <f t="shared" si="477"/>
        <v>7.1309561986829841E-3</v>
      </c>
      <c r="CW324" s="19">
        <f t="shared" si="478"/>
        <v>0.14647922777396738</v>
      </c>
      <c r="CX324" s="19">
        <f t="shared" si="479"/>
        <v>1</v>
      </c>
      <c r="CZ324" s="68">
        <f t="shared" si="480"/>
        <v>2.4859999999999999E-5</v>
      </c>
      <c r="DA324" s="19">
        <f t="shared" si="481"/>
        <v>1.8894719999999999E-5</v>
      </c>
      <c r="DB324" s="19">
        <f t="shared" si="482"/>
        <v>3.5539999999999995E-5</v>
      </c>
      <c r="DC324" s="19">
        <f t="shared" si="483"/>
        <v>4.0306519999999999E-5</v>
      </c>
      <c r="DD324" s="19">
        <f t="shared" si="484"/>
        <v>1.2987759999999998E-5</v>
      </c>
      <c r="DE324" s="19">
        <f t="shared" si="485"/>
        <v>1.2987759999999998E-5</v>
      </c>
      <c r="DF324" s="19">
        <f t="shared" si="486"/>
        <v>1.202756E-5</v>
      </c>
      <c r="DG324" s="19">
        <f t="shared" si="487"/>
        <v>1.6646719999999999E-5</v>
      </c>
      <c r="DH324" s="19">
        <f t="shared" si="488"/>
        <v>2.5309039999999997E-5</v>
      </c>
      <c r="DI324" s="19">
        <f t="shared" si="489"/>
        <v>3.7472239999999993E-5</v>
      </c>
      <c r="DJ324" s="19">
        <f t="shared" si="490"/>
        <v>0</v>
      </c>
      <c r="DK324" s="19">
        <f t="shared" si="491"/>
        <v>2.1492879999999997E-5</v>
      </c>
      <c r="DM324" s="68">
        <f t="shared" si="492"/>
        <v>940.11461312705887</v>
      </c>
      <c r="DN324" s="19">
        <f t="shared" si="493"/>
        <v>124.18684430208373</v>
      </c>
      <c r="DO324" s="19">
        <f t="shared" si="494"/>
        <v>204.55801289287388</v>
      </c>
      <c r="DP324" s="19">
        <f t="shared" si="495"/>
        <v>19.462271641347378</v>
      </c>
      <c r="DQ324" s="19">
        <f t="shared" si="496"/>
        <v>464.93073907532488</v>
      </c>
      <c r="DR324" s="19">
        <f t="shared" si="497"/>
        <v>10.426303007419712</v>
      </c>
      <c r="DS324" s="19">
        <f t="shared" si="498"/>
        <v>303.83734369374395</v>
      </c>
      <c r="DT324" s="19">
        <f t="shared" si="499"/>
        <v>441.74978844366495</v>
      </c>
      <c r="DU324" s="19">
        <f t="shared" si="500"/>
        <v>67.853128294576038</v>
      </c>
      <c r="DV324" s="19">
        <f t="shared" si="501"/>
        <v>41.064982896033683</v>
      </c>
      <c r="DX324" s="19">
        <f t="shared" si="502"/>
        <v>122.81070217145829</v>
      </c>
      <c r="DZ324" s="68">
        <f t="shared" si="503"/>
        <v>2740.994729545585</v>
      </c>
      <c r="EA324" s="21">
        <f t="shared" si="504"/>
        <v>2.740994729545585</v>
      </c>
      <c r="EB324" s="92">
        <f t="shared" si="505"/>
        <v>1228</v>
      </c>
    </row>
    <row r="325" spans="1:132" x14ac:dyDescent="0.3">
      <c r="A325" s="19">
        <f>'A. Thermody. result (all suite)'!C281</f>
        <v>1226</v>
      </c>
      <c r="B325" s="19" t="str">
        <f>'A. Thermody. result (all suite)'!A281</f>
        <v>Nephelinite</v>
      </c>
      <c r="C325" s="24">
        <f>'A. Thermody. result (all suite)'!G281</f>
        <v>93.787116999999995</v>
      </c>
      <c r="D325" s="19">
        <f>'A. Thermody. result (all suite)'!D281</f>
        <v>10000</v>
      </c>
      <c r="E325" s="61">
        <f>'A. Thermody. result (all suite)'!I281</f>
        <v>40.485304999999997</v>
      </c>
      <c r="F325" s="21">
        <f>'A. Thermody. result (all suite)'!J281</f>
        <v>4.0217489999999998</v>
      </c>
      <c r="G325" s="21">
        <f>'A. Thermody. result (all suite)'!K281</f>
        <v>12.579928000000001</v>
      </c>
      <c r="H325" s="21">
        <f>'A. Thermody. result (all suite)'!L281</f>
        <v>1.3249169999999999</v>
      </c>
      <c r="I325" s="21">
        <f>'A. Thermody. result (all suite)'!M281</f>
        <v>10.394551</v>
      </c>
      <c r="J325" s="21">
        <f>'A. Thermody. result (all suite)'!N281</f>
        <v>0.234574</v>
      </c>
      <c r="K325" s="21">
        <f>'A. Thermody. result (all suite)'!O281</f>
        <v>6.3099100000000004</v>
      </c>
      <c r="L325" s="21">
        <f>'A. Thermody. result (all suite)'!P281</f>
        <v>12.707444000000001</v>
      </c>
      <c r="M325" s="21">
        <f>'A. Thermody. result (all suite)'!Q281</f>
        <v>2.9748220000000001</v>
      </c>
      <c r="N325" s="21">
        <f>'A. Thermody. result (all suite)'!R281</f>
        <v>2.6656110000000002</v>
      </c>
      <c r="O325" s="21">
        <f>'A. Thermody. result (all suite)'!S281</f>
        <v>1.729765</v>
      </c>
      <c r="P325" s="21">
        <f>'A. Thermody. result (all suite)'!T281</f>
        <v>4.5714230000000002</v>
      </c>
      <c r="Q325" s="21">
        <f t="shared" si="423"/>
        <v>99.999998999999988</v>
      </c>
      <c r="S325" s="19">
        <f t="shared" si="424"/>
        <v>1499</v>
      </c>
      <c r="T325" s="19">
        <f t="shared" si="425"/>
        <v>1</v>
      </c>
      <c r="V325" s="61">
        <f t="shared" si="426"/>
        <v>38.634550437102305</v>
      </c>
      <c r="W325" s="21">
        <f t="shared" si="427"/>
        <v>3.8378978393732188</v>
      </c>
      <c r="X325" s="21">
        <f t="shared" si="428"/>
        <v>12.004846272273744</v>
      </c>
      <c r="Y325" s="21">
        <f t="shared" si="429"/>
        <v>1.2643494389254144</v>
      </c>
      <c r="Z325" s="21">
        <f t="shared" si="430"/>
        <v>9.9193721000874806</v>
      </c>
      <c r="AA325" s="21">
        <f t="shared" si="431"/>
        <v>0.22385063010474629</v>
      </c>
      <c r="AB325" s="21">
        <f t="shared" si="432"/>
        <v>6.0214573200961734</v>
      </c>
      <c r="AC325" s="21">
        <f t="shared" si="433"/>
        <v>12.126532976462771</v>
      </c>
      <c r="AD325" s="21">
        <f t="shared" si="434"/>
        <v>2.8388303015230232</v>
      </c>
      <c r="AE325" s="21">
        <f t="shared" si="435"/>
        <v>2.5437546444369068</v>
      </c>
      <c r="AF325" s="21">
        <f t="shared" si="436"/>
        <v>1.6506901241533012</v>
      </c>
      <c r="AG325" s="21">
        <f t="shared" si="437"/>
        <v>91.066132084539078</v>
      </c>
      <c r="AH325" s="21"/>
      <c r="AI325" s="61">
        <f t="shared" si="438"/>
        <v>42.424718776061383</v>
      </c>
      <c r="AJ325" s="21">
        <f t="shared" si="439"/>
        <v>4.2144074328427585</v>
      </c>
      <c r="AK325" s="21">
        <f t="shared" si="440"/>
        <v>13.182558649937311</v>
      </c>
      <c r="AL325" s="21">
        <f t="shared" si="441"/>
        <v>1.3883860113348019</v>
      </c>
      <c r="AM325" s="21">
        <f t="shared" si="442"/>
        <v>10.892493041078177</v>
      </c>
      <c r="AN325" s="21">
        <f t="shared" si="443"/>
        <v>0.24581106606893094</v>
      </c>
      <c r="AO325" s="21">
        <f t="shared" si="444"/>
        <v>6.6121808209733741</v>
      </c>
      <c r="AP325" s="21">
        <f t="shared" si="445"/>
        <v>13.316183194434341</v>
      </c>
      <c r="AQ325" s="21">
        <f t="shared" si="446"/>
        <v>3.1173282937806808</v>
      </c>
      <c r="AR325" s="21">
        <f t="shared" si="447"/>
        <v>2.7933048063087522</v>
      </c>
      <c r="AS325" s="21">
        <f t="shared" si="448"/>
        <v>1.8126279071795015</v>
      </c>
      <c r="AT325" s="21">
        <f t="shared" si="449"/>
        <v>100.00000000000003</v>
      </c>
      <c r="AU325" s="21"/>
      <c r="AV325" s="21">
        <f>AR325*'[1]diagram lines'!$G$39</f>
        <v>2.3187395184089081</v>
      </c>
      <c r="AW325" s="21">
        <f>AK325*'[1]diagram lines'!$G$40</f>
        <v>6.9770850822402615</v>
      </c>
      <c r="AX325" s="21">
        <f>AQ325*'[1]diagram lines'!$G$38</f>
        <v>2.3125968852538836</v>
      </c>
      <c r="AY325" s="21">
        <f>AP325*'[1]diagram lines'!$G$41</f>
        <v>9.5165119484047729</v>
      </c>
      <c r="AZ325" s="21">
        <f t="shared" si="450"/>
        <v>5.9106331000894325</v>
      </c>
      <c r="BA325" s="21">
        <f t="shared" si="451"/>
        <v>0.49315520696973203</v>
      </c>
      <c r="BB325" s="21">
        <f t="shared" si="452"/>
        <v>1.50649498851396</v>
      </c>
      <c r="BC325" s="86">
        <f t="shared" si="453"/>
        <v>0.66379245043916291</v>
      </c>
      <c r="BX325" s="61">
        <f t="shared" si="454"/>
        <v>0.67385660785619172</v>
      </c>
      <c r="BY325" s="21">
        <f t="shared" si="455"/>
        <v>5.0347383575363044E-2</v>
      </c>
      <c r="BZ325" s="21">
        <f t="shared" si="456"/>
        <v>0.12338101216163203</v>
      </c>
      <c r="CA325" s="21">
        <f t="shared" si="457"/>
        <v>8.2968063122299453E-3</v>
      </c>
      <c r="CB325" s="21">
        <f t="shared" si="458"/>
        <v>0.14467016005567154</v>
      </c>
      <c r="CC325" s="21">
        <f t="shared" si="459"/>
        <v>3.3066535100084579E-3</v>
      </c>
      <c r="CD325" s="21">
        <f t="shared" si="460"/>
        <v>0.15657344913151366</v>
      </c>
      <c r="CE325" s="21">
        <f t="shared" si="461"/>
        <v>0.22659493580599147</v>
      </c>
      <c r="CF325" s="21">
        <f t="shared" si="462"/>
        <v>4.7988740119374089E-2</v>
      </c>
      <c r="CG325" s="21">
        <f t="shared" si="463"/>
        <v>2.8297356687898092E-2</v>
      </c>
      <c r="CH325" s="21">
        <f t="shared" si="464"/>
        <v>1.2186249506847772E-2</v>
      </c>
      <c r="CI325" s="21">
        <f t="shared" si="465"/>
        <v>0.25368607103218649</v>
      </c>
      <c r="CJ325" s="21">
        <f t="shared" si="466"/>
        <v>1.7291854257549084</v>
      </c>
      <c r="CL325" s="68">
        <f t="shared" si="467"/>
        <v>0.38969597928574201</v>
      </c>
      <c r="CM325" s="19">
        <f t="shared" si="468"/>
        <v>2.9116243304782047E-2</v>
      </c>
      <c r="CN325" s="19">
        <f t="shared" si="469"/>
        <v>7.135210043062197E-2</v>
      </c>
      <c r="CO325" s="19">
        <f t="shared" si="470"/>
        <v>4.7981009952173395E-3</v>
      </c>
      <c r="CP325" s="19">
        <f t="shared" si="471"/>
        <v>8.3663763238412139E-2</v>
      </c>
      <c r="CQ325" s="19">
        <f t="shared" si="472"/>
        <v>1.9122608025480415E-3</v>
      </c>
      <c r="CR325" s="19">
        <f t="shared" si="473"/>
        <v>9.0547518386097078E-2</v>
      </c>
      <c r="CS325" s="19">
        <f t="shared" si="474"/>
        <v>0.13104143282208569</v>
      </c>
      <c r="CT325" s="19">
        <f t="shared" si="475"/>
        <v>2.7752223332800589E-2</v>
      </c>
      <c r="CU325" s="19">
        <f t="shared" si="476"/>
        <v>1.636455886478707E-2</v>
      </c>
      <c r="CV325" s="19">
        <f t="shared" si="477"/>
        <v>7.0473931397655835E-3</v>
      </c>
      <c r="CW325" s="19">
        <f t="shared" si="478"/>
        <v>0.14670842539714044</v>
      </c>
      <c r="CX325" s="19">
        <f t="shared" si="479"/>
        <v>1</v>
      </c>
      <c r="CZ325" s="68">
        <f t="shared" si="480"/>
        <v>2.4859999999999999E-5</v>
      </c>
      <c r="DA325" s="19">
        <f t="shared" si="481"/>
        <v>1.8880239999999995E-5</v>
      </c>
      <c r="DB325" s="19">
        <f t="shared" si="482"/>
        <v>3.5539999999999995E-5</v>
      </c>
      <c r="DC325" s="19">
        <f t="shared" si="483"/>
        <v>4.0288339999999994E-5</v>
      </c>
      <c r="DD325" s="19">
        <f t="shared" si="484"/>
        <v>1.2981919999999998E-5</v>
      </c>
      <c r="DE325" s="19">
        <f t="shared" si="485"/>
        <v>1.2981919999999998E-5</v>
      </c>
      <c r="DF325" s="19">
        <f t="shared" si="486"/>
        <v>1.202102E-5</v>
      </c>
      <c r="DG325" s="19">
        <f t="shared" si="487"/>
        <v>1.6639239999999998E-5</v>
      </c>
      <c r="DH325" s="19">
        <f t="shared" si="488"/>
        <v>2.5293679999999997E-5</v>
      </c>
      <c r="DI325" s="19">
        <f t="shared" si="489"/>
        <v>3.744807999999999E-5</v>
      </c>
      <c r="DJ325" s="19">
        <f t="shared" si="490"/>
        <v>0</v>
      </c>
      <c r="DK325" s="19">
        <f t="shared" si="491"/>
        <v>2.1473959999999999E-5</v>
      </c>
      <c r="DM325" s="68">
        <f t="shared" si="492"/>
        <v>941.79140931164045</v>
      </c>
      <c r="DN325" s="19">
        <f t="shared" si="493"/>
        <v>123.18728549986602</v>
      </c>
      <c r="DO325" s="19">
        <f t="shared" si="494"/>
        <v>204.70062352015242</v>
      </c>
      <c r="DP325" s="19">
        <f t="shared" si="495"/>
        <v>19.018126533042985</v>
      </c>
      <c r="DQ325" s="19">
        <f t="shared" si="496"/>
        <v>463.04717550870072</v>
      </c>
      <c r="DR325" s="19">
        <f t="shared" si="497"/>
        <v>10.449593075042682</v>
      </c>
      <c r="DS325" s="19">
        <f t="shared" si="498"/>
        <v>303.55701853584071</v>
      </c>
      <c r="DT325" s="19">
        <f t="shared" si="499"/>
        <v>441.65500062878874</v>
      </c>
      <c r="DU325" s="19">
        <f t="shared" si="500"/>
        <v>68.015422208247614</v>
      </c>
      <c r="DV325" s="19">
        <f t="shared" si="501"/>
        <v>41.164765858835558</v>
      </c>
      <c r="DX325" s="19">
        <f t="shared" si="502"/>
        <v>123.11123917789131</v>
      </c>
      <c r="DZ325" s="68">
        <f t="shared" si="503"/>
        <v>2739.6976598580491</v>
      </c>
      <c r="EA325" s="21">
        <f t="shared" si="504"/>
        <v>2.7396976598580491</v>
      </c>
      <c r="EB325" s="92">
        <f t="shared" si="505"/>
        <v>1226</v>
      </c>
    </row>
    <row r="326" spans="1:132" x14ac:dyDescent="0.3">
      <c r="A326" s="19">
        <f>'A. Thermody. result (all suite)'!C282</f>
        <v>1224</v>
      </c>
      <c r="B326" s="19" t="str">
        <f>'A. Thermody. result (all suite)'!A282</f>
        <v>Nephelinite</v>
      </c>
      <c r="C326" s="24">
        <f>'A. Thermody. result (all suite)'!G282</f>
        <v>93.572879</v>
      </c>
      <c r="D326" s="19">
        <f>'A. Thermody. result (all suite)'!D282</f>
        <v>10000</v>
      </c>
      <c r="E326" s="61">
        <f>'A. Thermody. result (all suite)'!I282</f>
        <v>40.577997000000003</v>
      </c>
      <c r="F326" s="21">
        <f>'A. Thermody. result (all suite)'!J282</f>
        <v>3.9885579999999998</v>
      </c>
      <c r="G326" s="21">
        <f>'A. Thermody. result (all suite)'!K282</f>
        <v>12.595269999999999</v>
      </c>
      <c r="H326" s="21">
        <f>'A. Thermody. result (all suite)'!L282</f>
        <v>1.294654</v>
      </c>
      <c r="I326" s="21">
        <f>'A. Thermody. result (all suite)'!M282</f>
        <v>10.353691</v>
      </c>
      <c r="J326" s="21">
        <f>'A. Thermody. result (all suite)'!N282</f>
        <v>0.23511099999999999</v>
      </c>
      <c r="K326" s="21">
        <f>'A. Thermody. result (all suite)'!O282</f>
        <v>6.3041289999999996</v>
      </c>
      <c r="L326" s="21">
        <f>'A. Thermody. result (all suite)'!P282</f>
        <v>12.705888</v>
      </c>
      <c r="M326" s="21">
        <f>'A. Thermody. result (all suite)'!Q282</f>
        <v>2.981633</v>
      </c>
      <c r="N326" s="21">
        <f>'A. Thermody. result (all suite)'!R282</f>
        <v>2.6717140000000001</v>
      </c>
      <c r="O326" s="21">
        <f>'A. Thermody. result (all suite)'!S282</f>
        <v>1.7104520000000001</v>
      </c>
      <c r="P326" s="21">
        <f>'A. Thermody. result (all suite)'!T282</f>
        <v>4.5809040000000003</v>
      </c>
      <c r="Q326" s="21">
        <f t="shared" si="423"/>
        <v>100.00000100000001</v>
      </c>
      <c r="S326" s="19">
        <f t="shared" si="424"/>
        <v>1497</v>
      </c>
      <c r="T326" s="19">
        <f t="shared" si="425"/>
        <v>1</v>
      </c>
      <c r="V326" s="61">
        <f t="shared" si="426"/>
        <v>38.719157930895513</v>
      </c>
      <c r="W326" s="21">
        <f t="shared" si="427"/>
        <v>3.8058459888627998</v>
      </c>
      <c r="X326" s="21">
        <f t="shared" si="428"/>
        <v>12.01829277852897</v>
      </c>
      <c r="Y326" s="21">
        <f t="shared" si="429"/>
        <v>1.2353471437209085</v>
      </c>
      <c r="Z326" s="21">
        <f t="shared" si="430"/>
        <v>9.8793983595762853</v>
      </c>
      <c r="AA326" s="21">
        <f t="shared" si="431"/>
        <v>0.22434079090426207</v>
      </c>
      <c r="AB326" s="21">
        <f t="shared" si="432"/>
        <v>6.0153429053616998</v>
      </c>
      <c r="AC326" s="21">
        <f t="shared" si="433"/>
        <v>12.123843474192924</v>
      </c>
      <c r="AD326" s="21">
        <f t="shared" si="434"/>
        <v>2.8450472560035376</v>
      </c>
      <c r="AE326" s="21">
        <f t="shared" si="435"/>
        <v>2.5493253477293267</v>
      </c>
      <c r="AF326" s="21">
        <f t="shared" si="436"/>
        <v>1.6320978366974617</v>
      </c>
      <c r="AG326" s="21">
        <f t="shared" si="437"/>
        <v>91.048039812473689</v>
      </c>
      <c r="AH326" s="21"/>
      <c r="AI326" s="61">
        <f t="shared" si="438"/>
        <v>42.526075257241224</v>
      </c>
      <c r="AJ326" s="21">
        <f t="shared" si="439"/>
        <v>4.1800416535067395</v>
      </c>
      <c r="AK326" s="21">
        <f t="shared" si="440"/>
        <v>13.199946756989323</v>
      </c>
      <c r="AL326" s="21">
        <f t="shared" si="441"/>
        <v>1.3568080611787805</v>
      </c>
      <c r="AM326" s="21">
        <f t="shared" si="442"/>
        <v>10.850753492249039</v>
      </c>
      <c r="AN326" s="21">
        <f t="shared" si="443"/>
        <v>0.24639826553797714</v>
      </c>
      <c r="AO326" s="21">
        <f t="shared" si="444"/>
        <v>6.6067791440113917</v>
      </c>
      <c r="AP326" s="21">
        <f t="shared" si="445"/>
        <v>13.315875332586725</v>
      </c>
      <c r="AQ326" s="21">
        <f t="shared" si="446"/>
        <v>3.1247759554882397</v>
      </c>
      <c r="AR326" s="21">
        <f t="shared" si="447"/>
        <v>2.799978289461281</v>
      </c>
      <c r="AS326" s="21">
        <f t="shared" si="448"/>
        <v>1.7925677917492766</v>
      </c>
      <c r="AT326" s="21">
        <f t="shared" si="449"/>
        <v>100.00000000000001</v>
      </c>
      <c r="AU326" s="21"/>
      <c r="AV326" s="21">
        <f>AR326*'[1]diagram lines'!$G$39</f>
        <v>2.324279217863209</v>
      </c>
      <c r="AW326" s="21">
        <f>AK326*'[1]diagram lines'!$G$40</f>
        <v>6.9862880226968596</v>
      </c>
      <c r="AX326" s="21">
        <f>AQ326*'[1]diagram lines'!$G$38</f>
        <v>2.3181219495538765</v>
      </c>
      <c r="AY326" s="21">
        <f>AP326*'[1]diagram lines'!$G$41</f>
        <v>9.5162919325857853</v>
      </c>
      <c r="AZ326" s="21">
        <f t="shared" si="450"/>
        <v>5.9247542449495203</v>
      </c>
      <c r="BA326" s="21">
        <f t="shared" si="451"/>
        <v>0.49342746349205369</v>
      </c>
      <c r="BB326" s="21">
        <f t="shared" si="452"/>
        <v>1.5048867538054349</v>
      </c>
      <c r="BC326" s="86">
        <f t="shared" si="453"/>
        <v>0.66450182877301667</v>
      </c>
      <c r="BX326" s="61">
        <f t="shared" si="454"/>
        <v>0.67539941744340881</v>
      </c>
      <c r="BY326" s="21">
        <f t="shared" si="455"/>
        <v>4.9931872809213823E-2</v>
      </c>
      <c r="BZ326" s="21">
        <f t="shared" si="456"/>
        <v>0.12353148293448411</v>
      </c>
      <c r="CA326" s="21">
        <f t="shared" si="457"/>
        <v>8.1072953848080661E-3</v>
      </c>
      <c r="CB326" s="21">
        <f t="shared" si="458"/>
        <v>0.14410147529575504</v>
      </c>
      <c r="CC326" s="21">
        <f t="shared" si="459"/>
        <v>3.3142232872850294E-3</v>
      </c>
      <c r="CD326" s="21">
        <f t="shared" si="460"/>
        <v>0.15643000000000001</v>
      </c>
      <c r="CE326" s="21">
        <f t="shared" si="461"/>
        <v>0.22656718972895865</v>
      </c>
      <c r="CF326" s="21">
        <f t="shared" si="462"/>
        <v>4.8098612679464428E-2</v>
      </c>
      <c r="CG326" s="21">
        <f t="shared" si="463"/>
        <v>2.8362144373673036E-2</v>
      </c>
      <c r="CH326" s="21">
        <f t="shared" si="464"/>
        <v>1.2050188806853409E-2</v>
      </c>
      <c r="CI326" s="21">
        <f t="shared" si="465"/>
        <v>0.25421220865704774</v>
      </c>
      <c r="CJ326" s="21">
        <f t="shared" si="466"/>
        <v>1.7301061114009522</v>
      </c>
      <c r="CL326" s="68">
        <f t="shared" si="467"/>
        <v>0.39038034314352232</v>
      </c>
      <c r="CM326" s="19">
        <f t="shared" si="468"/>
        <v>2.8860584030179239E-2</v>
      </c>
      <c r="CN326" s="19">
        <f t="shared" si="469"/>
        <v>7.1401102002035352E-2</v>
      </c>
      <c r="CO326" s="19">
        <f t="shared" si="470"/>
        <v>4.686010488826717E-3</v>
      </c>
      <c r="CP326" s="19">
        <f t="shared" si="471"/>
        <v>8.3290541745482283E-2</v>
      </c>
      <c r="CQ326" s="19">
        <f t="shared" si="472"/>
        <v>1.9156185077002818E-3</v>
      </c>
      <c r="CR326" s="19">
        <f t="shared" si="473"/>
        <v>9.0416419530089359E-2</v>
      </c>
      <c r="CS326" s="19">
        <f t="shared" si="474"/>
        <v>0.13095566117935739</v>
      </c>
      <c r="CT326" s="19">
        <f t="shared" si="475"/>
        <v>2.7800961087014839E-2</v>
      </c>
      <c r="CU326" s="19">
        <f t="shared" si="476"/>
        <v>1.6393297605721311E-2</v>
      </c>
      <c r="CV326" s="19">
        <f t="shared" si="477"/>
        <v>6.9649998502668582E-3</v>
      </c>
      <c r="CW326" s="19">
        <f t="shared" si="478"/>
        <v>0.14693446082980402</v>
      </c>
      <c r="CX326" s="19">
        <f t="shared" si="479"/>
        <v>1</v>
      </c>
      <c r="CZ326" s="68">
        <f t="shared" si="480"/>
        <v>2.4859999999999999E-5</v>
      </c>
      <c r="DA326" s="19">
        <f t="shared" si="481"/>
        <v>1.8865759999999995E-5</v>
      </c>
      <c r="DB326" s="19">
        <f t="shared" si="482"/>
        <v>3.5539999999999995E-5</v>
      </c>
      <c r="DC326" s="19">
        <f t="shared" si="483"/>
        <v>4.0270159999999997E-5</v>
      </c>
      <c r="DD326" s="19">
        <f t="shared" si="484"/>
        <v>1.2976079999999998E-5</v>
      </c>
      <c r="DE326" s="19">
        <f t="shared" si="485"/>
        <v>1.2976079999999998E-5</v>
      </c>
      <c r="DF326" s="19">
        <f t="shared" si="486"/>
        <v>1.201448E-5</v>
      </c>
      <c r="DG326" s="19">
        <f t="shared" si="487"/>
        <v>1.6631759999999999E-5</v>
      </c>
      <c r="DH326" s="19">
        <f t="shared" si="488"/>
        <v>2.5278319999999996E-5</v>
      </c>
      <c r="DI326" s="19">
        <f t="shared" si="489"/>
        <v>3.7423919999999994E-5</v>
      </c>
      <c r="DJ326" s="19">
        <f t="shared" si="490"/>
        <v>0</v>
      </c>
      <c r="DK326" s="19">
        <f t="shared" si="491"/>
        <v>2.145504E-5</v>
      </c>
      <c r="DM326" s="68">
        <f t="shared" si="492"/>
        <v>943.44533451580128</v>
      </c>
      <c r="DN326" s="19">
        <f t="shared" si="493"/>
        <v>122.19934168200581</v>
      </c>
      <c r="DO326" s="19">
        <f t="shared" si="494"/>
        <v>204.84120315496693</v>
      </c>
      <c r="DP326" s="19">
        <f t="shared" si="495"/>
        <v>18.582221053026323</v>
      </c>
      <c r="DQ326" s="19">
        <f t="shared" si="496"/>
        <v>461.18900503178941</v>
      </c>
      <c r="DR326" s="19">
        <f t="shared" si="497"/>
        <v>10.472652521890895</v>
      </c>
      <c r="DS326" s="19">
        <f t="shared" si="498"/>
        <v>303.28251468749386</v>
      </c>
      <c r="DT326" s="19">
        <f t="shared" si="499"/>
        <v>441.56442126018908</v>
      </c>
      <c r="DU326" s="19">
        <f t="shared" si="500"/>
        <v>68.17627032904285</v>
      </c>
      <c r="DV326" s="19">
        <f t="shared" si="501"/>
        <v>41.263679338213301</v>
      </c>
      <c r="DX326" s="19">
        <f t="shared" si="502"/>
        <v>123.40965032705921</v>
      </c>
      <c r="DZ326" s="68">
        <f t="shared" si="503"/>
        <v>2738.4262939014793</v>
      </c>
      <c r="EA326" s="21">
        <f t="shared" si="504"/>
        <v>2.7384262939014792</v>
      </c>
      <c r="EB326" s="92">
        <f t="shared" si="505"/>
        <v>1224</v>
      </c>
    </row>
    <row r="327" spans="1:132" x14ac:dyDescent="0.3">
      <c r="A327" s="19">
        <f>'A. Thermody. result (all suite)'!C283</f>
        <v>1222</v>
      </c>
      <c r="B327" s="19" t="str">
        <f>'A. Thermody. result (all suite)'!A283</f>
        <v>Nephelinite</v>
      </c>
      <c r="C327" s="24">
        <f>'A. Thermody. result (all suite)'!G283</f>
        <v>93.362375</v>
      </c>
      <c r="D327" s="19">
        <f>'A. Thermody. result (all suite)'!D283</f>
        <v>10000</v>
      </c>
      <c r="E327" s="61">
        <f>'A. Thermody. result (all suite)'!I283</f>
        <v>40.669488000000001</v>
      </c>
      <c r="F327" s="21">
        <f>'A. Thermody. result (all suite)'!J283</f>
        <v>3.9557199999999999</v>
      </c>
      <c r="G327" s="21">
        <f>'A. Thermody. result (all suite)'!K283</f>
        <v>12.610401</v>
      </c>
      <c r="H327" s="21">
        <f>'A. Thermody. result (all suite)'!L283</f>
        <v>1.264942</v>
      </c>
      <c r="I327" s="21">
        <f>'A. Thermody. result (all suite)'!M283</f>
        <v>10.313302</v>
      </c>
      <c r="J327" s="21">
        <f>'A. Thermody. result (all suite)'!N283</f>
        <v>0.23564099999999999</v>
      </c>
      <c r="K327" s="21">
        <f>'A. Thermody. result (all suite)'!O283</f>
        <v>6.298413</v>
      </c>
      <c r="L327" s="21">
        <f>'A. Thermody. result (all suite)'!P283</f>
        <v>12.70435</v>
      </c>
      <c r="M327" s="21">
        <f>'A. Thermody. result (all suite)'!Q283</f>
        <v>2.988356</v>
      </c>
      <c r="N327" s="21">
        <f>'A. Thermody. result (all suite)'!R283</f>
        <v>2.6777380000000002</v>
      </c>
      <c r="O327" s="21">
        <f>'A. Thermody. result (all suite)'!S283</f>
        <v>1.691387</v>
      </c>
      <c r="P327" s="21">
        <f>'A. Thermody. result (all suite)'!T283</f>
        <v>4.5902630000000002</v>
      </c>
      <c r="Q327" s="21">
        <f t="shared" si="423"/>
        <v>100.000001</v>
      </c>
      <c r="S327" s="19">
        <f t="shared" si="424"/>
        <v>1495</v>
      </c>
      <c r="T327" s="19">
        <f t="shared" si="425"/>
        <v>1</v>
      </c>
      <c r="V327" s="61">
        <f t="shared" si="426"/>
        <v>38.802651558714928</v>
      </c>
      <c r="W327" s="21">
        <f t="shared" si="427"/>
        <v>3.7741420502721796</v>
      </c>
      <c r="X327" s="21">
        <f t="shared" si="428"/>
        <v>12.031550434533875</v>
      </c>
      <c r="Y327" s="21">
        <f t="shared" si="429"/>
        <v>1.2068778359831818</v>
      </c>
      <c r="Z327" s="21">
        <f t="shared" si="430"/>
        <v>9.8398943189498187</v>
      </c>
      <c r="AA327" s="21">
        <f t="shared" si="431"/>
        <v>0.22482445847233543</v>
      </c>
      <c r="AB327" s="21">
        <f t="shared" si="432"/>
        <v>6.0092992813649477</v>
      </c>
      <c r="AC327" s="21">
        <f t="shared" si="433"/>
        <v>12.121186928391131</v>
      </c>
      <c r="AD327" s="21">
        <f t="shared" si="434"/>
        <v>2.851182601595454</v>
      </c>
      <c r="AE327" s="21">
        <f t="shared" si="435"/>
        <v>2.5548227845782123</v>
      </c>
      <c r="AF327" s="21">
        <f t="shared" si="436"/>
        <v>1.6137478891285812</v>
      </c>
      <c r="AG327" s="21">
        <f t="shared" si="437"/>
        <v>91.03018014198463</v>
      </c>
      <c r="AH327" s="21"/>
      <c r="AI327" s="61">
        <f t="shared" si="438"/>
        <v>42.626139482743376</v>
      </c>
      <c r="AJ327" s="21">
        <f t="shared" si="439"/>
        <v>4.1460338147034852</v>
      </c>
      <c r="AK327" s="21">
        <f t="shared" si="440"/>
        <v>13.217100543762104</v>
      </c>
      <c r="AL327" s="21">
        <f t="shared" si="441"/>
        <v>1.3257996788545843</v>
      </c>
      <c r="AM327" s="21">
        <f t="shared" si="442"/>
        <v>10.809485715179306</v>
      </c>
      <c r="AN327" s="21">
        <f t="shared" si="443"/>
        <v>0.24697793426494896</v>
      </c>
      <c r="AO327" s="21">
        <f t="shared" si="444"/>
        <v>6.6014362181772279</v>
      </c>
      <c r="AP327" s="21">
        <f t="shared" si="445"/>
        <v>13.315569528133491</v>
      </c>
      <c r="AQ327" s="21">
        <f t="shared" si="446"/>
        <v>3.132128923779248</v>
      </c>
      <c r="AR327" s="21">
        <f t="shared" si="447"/>
        <v>2.806566767849211</v>
      </c>
      <c r="AS327" s="21">
        <f t="shared" si="448"/>
        <v>1.772761392553033</v>
      </c>
      <c r="AT327" s="21">
        <f t="shared" si="449"/>
        <v>100.00000000000001</v>
      </c>
      <c r="AU327" s="21"/>
      <c r="AV327" s="21">
        <f>AR327*'[1]diagram lines'!$G$39</f>
        <v>2.3297483543390327</v>
      </c>
      <c r="AW327" s="21">
        <f>AK327*'[1]diagram lines'!$G$40</f>
        <v>6.9953669453077492</v>
      </c>
      <c r="AX327" s="21">
        <f>AQ327*'[1]diagram lines'!$G$38</f>
        <v>2.3235767653334918</v>
      </c>
      <c r="AY327" s="21">
        <f>AP327*'[1]diagram lines'!$G$41</f>
        <v>9.5160733870993965</v>
      </c>
      <c r="AZ327" s="21">
        <f t="shared" si="450"/>
        <v>5.9386956916284586</v>
      </c>
      <c r="BA327" s="21">
        <f t="shared" si="451"/>
        <v>0.4936954057693051</v>
      </c>
      <c r="BB327" s="21">
        <f t="shared" si="452"/>
        <v>1.5033050056472401</v>
      </c>
      <c r="BC327" s="86">
        <f t="shared" si="453"/>
        <v>0.66520100461546405</v>
      </c>
      <c r="BX327" s="61">
        <f t="shared" si="454"/>
        <v>0.67692223701731025</v>
      </c>
      <c r="BY327" s="21">
        <f t="shared" si="455"/>
        <v>4.9520781171757636E-2</v>
      </c>
      <c r="BZ327" s="21">
        <f t="shared" si="456"/>
        <v>0.12367988426834053</v>
      </c>
      <c r="CA327" s="21">
        <f t="shared" si="457"/>
        <v>7.9212348926044219E-3</v>
      </c>
      <c r="CB327" s="21">
        <f t="shared" si="458"/>
        <v>0.14353934585942937</v>
      </c>
      <c r="CC327" s="21">
        <f t="shared" si="459"/>
        <v>3.3216943896250354E-3</v>
      </c>
      <c r="CD327" s="21">
        <f t="shared" si="460"/>
        <v>0.15628816377171217</v>
      </c>
      <c r="CE327" s="21">
        <f t="shared" si="461"/>
        <v>0.22653976462196862</v>
      </c>
      <c r="CF327" s="21">
        <f t="shared" si="462"/>
        <v>4.8207065655750926E-2</v>
      </c>
      <c r="CG327" s="21">
        <f t="shared" si="463"/>
        <v>2.8426093418259024E-2</v>
      </c>
      <c r="CH327" s="21">
        <f t="shared" si="464"/>
        <v>1.1915875274756243E-2</v>
      </c>
      <c r="CI327" s="21">
        <f t="shared" si="465"/>
        <v>0.2547315760266371</v>
      </c>
      <c r="CJ327" s="21">
        <f t="shared" si="466"/>
        <v>1.7310137163681514</v>
      </c>
      <c r="CL327" s="68">
        <f t="shared" si="467"/>
        <v>0.3910553859951868</v>
      </c>
      <c r="CM327" s="19">
        <f t="shared" si="468"/>
        <v>2.8607965785307256E-2</v>
      </c>
      <c r="CN327" s="19">
        <f t="shared" si="469"/>
        <v>7.1449395864888882E-2</v>
      </c>
      <c r="CO327" s="19">
        <f t="shared" si="470"/>
        <v>4.5760670858368503E-3</v>
      </c>
      <c r="CP327" s="19">
        <f t="shared" si="471"/>
        <v>8.2922130831285384E-2</v>
      </c>
      <c r="CQ327" s="19">
        <f t="shared" si="472"/>
        <v>1.9189301379969994E-3</v>
      </c>
      <c r="CR327" s="19">
        <f t="shared" si="473"/>
        <v>9.0287074154225169E-2</v>
      </c>
      <c r="CS327" s="19">
        <f t="shared" si="474"/>
        <v>0.13087115513866224</v>
      </c>
      <c r="CT327" s="19">
        <f t="shared" si="475"/>
        <v>2.7849037358811005E-2</v>
      </c>
      <c r="CU327" s="19">
        <f t="shared" si="476"/>
        <v>1.6421645391637887E-2</v>
      </c>
      <c r="CV327" s="19">
        <f t="shared" si="477"/>
        <v>6.8837555486024691E-3</v>
      </c>
      <c r="CW327" s="19">
        <f t="shared" si="478"/>
        <v>0.14715745670755903</v>
      </c>
      <c r="CX327" s="19">
        <f t="shared" si="479"/>
        <v>1</v>
      </c>
      <c r="CZ327" s="68">
        <f t="shared" si="480"/>
        <v>2.4859999999999999E-5</v>
      </c>
      <c r="DA327" s="19">
        <f t="shared" si="481"/>
        <v>1.8851279999999995E-5</v>
      </c>
      <c r="DB327" s="19">
        <f t="shared" si="482"/>
        <v>3.5539999999999995E-5</v>
      </c>
      <c r="DC327" s="19">
        <f t="shared" si="483"/>
        <v>4.0251979999999999E-5</v>
      </c>
      <c r="DD327" s="19">
        <f t="shared" si="484"/>
        <v>1.2970239999999998E-5</v>
      </c>
      <c r="DE327" s="19">
        <f t="shared" si="485"/>
        <v>1.2970239999999998E-5</v>
      </c>
      <c r="DF327" s="19">
        <f t="shared" si="486"/>
        <v>1.200794E-5</v>
      </c>
      <c r="DG327" s="19">
        <f t="shared" si="487"/>
        <v>1.6624279999999998E-5</v>
      </c>
      <c r="DH327" s="19">
        <f t="shared" si="488"/>
        <v>2.5262959999999999E-5</v>
      </c>
      <c r="DI327" s="19">
        <f t="shared" si="489"/>
        <v>3.7399759999999991E-5</v>
      </c>
      <c r="DJ327" s="19">
        <f t="shared" si="490"/>
        <v>0</v>
      </c>
      <c r="DK327" s="19">
        <f t="shared" si="491"/>
        <v>2.1436119999999998E-5</v>
      </c>
      <c r="DM327" s="68">
        <f t="shared" si="492"/>
        <v>945.07673333028254</v>
      </c>
      <c r="DN327" s="19">
        <f t="shared" si="493"/>
        <v>121.22276614268868</v>
      </c>
      <c r="DO327" s="19">
        <f t="shared" si="494"/>
        <v>204.97975245875273</v>
      </c>
      <c r="DP327" s="19">
        <f t="shared" si="495"/>
        <v>18.154439929098807</v>
      </c>
      <c r="DQ327" s="19">
        <f t="shared" si="496"/>
        <v>459.35580993318985</v>
      </c>
      <c r="DR327" s="19">
        <f t="shared" si="497"/>
        <v>10.495480730465061</v>
      </c>
      <c r="DS327" s="19">
        <f t="shared" si="498"/>
        <v>303.01359670478655</v>
      </c>
      <c r="DT327" s="19">
        <f t="shared" si="499"/>
        <v>441.47802973579479</v>
      </c>
      <c r="DU327" s="19">
        <f t="shared" si="500"/>
        <v>68.335690903706222</v>
      </c>
      <c r="DV327" s="19">
        <f t="shared" si="501"/>
        <v>41.36173590130764</v>
      </c>
      <c r="DX327" s="19">
        <f t="shared" si="502"/>
        <v>123.70603308202296</v>
      </c>
      <c r="DZ327" s="68">
        <f t="shared" si="503"/>
        <v>2737.1800688520962</v>
      </c>
      <c r="EA327" s="21">
        <f t="shared" si="504"/>
        <v>2.737180068852096</v>
      </c>
      <c r="EB327" s="92">
        <f t="shared" si="505"/>
        <v>1222</v>
      </c>
    </row>
    <row r="328" spans="1:132" x14ac:dyDescent="0.3">
      <c r="A328" s="19">
        <f>'A. Thermody. result (all suite)'!C284</f>
        <v>1220</v>
      </c>
      <c r="B328" s="19" t="str">
        <f>'A. Thermody. result (all suite)'!A284</f>
        <v>Nephelinite</v>
      </c>
      <c r="C328" s="24">
        <f>'A. Thermody. result (all suite)'!G284</f>
        <v>93.155525999999995</v>
      </c>
      <c r="D328" s="19">
        <f>'A. Thermody. result (all suite)'!D284</f>
        <v>10000</v>
      </c>
      <c r="E328" s="61">
        <f>'A. Thermody. result (all suite)'!I284</f>
        <v>40.759793000000002</v>
      </c>
      <c r="F328" s="21">
        <f>'A. Thermody. result (all suite)'!J284</f>
        <v>3.9232300000000002</v>
      </c>
      <c r="G328" s="21">
        <f>'A. Thermody. result (all suite)'!K284</f>
        <v>12.625324000000001</v>
      </c>
      <c r="H328" s="21">
        <f>'A. Thermody. result (all suite)'!L284</f>
        <v>1.2357739999999999</v>
      </c>
      <c r="I328" s="21">
        <f>'A. Thermody. result (all suite)'!M284</f>
        <v>10.273377999999999</v>
      </c>
      <c r="J328" s="21">
        <f>'A. Thermody. result (all suite)'!N284</f>
        <v>0.23616400000000001</v>
      </c>
      <c r="K328" s="21">
        <f>'A. Thermody. result (all suite)'!O284</f>
        <v>6.2927619999999997</v>
      </c>
      <c r="L328" s="21">
        <f>'A. Thermody. result (all suite)'!P284</f>
        <v>12.702830000000001</v>
      </c>
      <c r="M328" s="21">
        <f>'A. Thermody. result (all suite)'!Q284</f>
        <v>2.9949910000000002</v>
      </c>
      <c r="N328" s="21">
        <f>'A. Thermody. result (all suite)'!R284</f>
        <v>2.683684</v>
      </c>
      <c r="O328" s="21">
        <f>'A. Thermody. result (all suite)'!S284</f>
        <v>1.6725680000000001</v>
      </c>
      <c r="P328" s="21">
        <f>'A. Thermody. result (all suite)'!T284</f>
        <v>4.5995010000000001</v>
      </c>
      <c r="Q328" s="21">
        <f t="shared" si="423"/>
        <v>99.999999000000003</v>
      </c>
      <c r="S328" s="19">
        <f t="shared" si="424"/>
        <v>1493</v>
      </c>
      <c r="T328" s="19">
        <f t="shared" si="425"/>
        <v>1</v>
      </c>
      <c r="V328" s="61">
        <f t="shared" si="426"/>
        <v>38.885045894619594</v>
      </c>
      <c r="W328" s="21">
        <f t="shared" si="427"/>
        <v>3.7427809951132103</v>
      </c>
      <c r="X328" s="21">
        <f t="shared" si="428"/>
        <v>12.044622090559741</v>
      </c>
      <c r="Y328" s="21">
        <f t="shared" si="429"/>
        <v>1.1789345619438656</v>
      </c>
      <c r="Z328" s="21">
        <f t="shared" si="430"/>
        <v>9.8008538714309772</v>
      </c>
      <c r="AA328" s="21">
        <f t="shared" si="431"/>
        <v>0.22530163434973635</v>
      </c>
      <c r="AB328" s="21">
        <f t="shared" si="432"/>
        <v>6.0033263459880226</v>
      </c>
      <c r="AC328" s="21">
        <f t="shared" si="433"/>
        <v>12.118563201279031</v>
      </c>
      <c r="AD328" s="21">
        <f t="shared" si="434"/>
        <v>2.8572363576275435</v>
      </c>
      <c r="AE328" s="21">
        <f t="shared" si="435"/>
        <v>2.5602479263487989</v>
      </c>
      <c r="AF328" s="21">
        <f t="shared" si="436"/>
        <v>1.5956382173450221</v>
      </c>
      <c r="AG328" s="21">
        <f t="shared" si="437"/>
        <v>91.012551096605534</v>
      </c>
      <c r="AH328" s="21"/>
      <c r="AI328" s="61">
        <f t="shared" si="438"/>
        <v>42.724926865685752</v>
      </c>
      <c r="AJ328" s="21">
        <f t="shared" si="439"/>
        <v>4.1123789521518024</v>
      </c>
      <c r="AK328" s="21">
        <f t="shared" si="440"/>
        <v>13.234023159921035</v>
      </c>
      <c r="AL328" s="21">
        <f t="shared" si="441"/>
        <v>1.2953538250921921</v>
      </c>
      <c r="AM328" s="21">
        <f t="shared" si="442"/>
        <v>10.768683828044587</v>
      </c>
      <c r="AN328" s="21">
        <f t="shared" si="443"/>
        <v>0.24755007044093211</v>
      </c>
      <c r="AO328" s="21">
        <f t="shared" si="444"/>
        <v>6.5961521500652971</v>
      </c>
      <c r="AP328" s="21">
        <f t="shared" si="445"/>
        <v>13.315265922406402</v>
      </c>
      <c r="AQ328" s="21">
        <f t="shared" si="446"/>
        <v>3.13938717594535</v>
      </c>
      <c r="AR328" s="21">
        <f t="shared" si="447"/>
        <v>2.8130712692925357</v>
      </c>
      <c r="AS328" s="21">
        <f t="shared" si="448"/>
        <v>1.7532067809541205</v>
      </c>
      <c r="AT328" s="21">
        <f t="shared" si="449"/>
        <v>99.999999999999986</v>
      </c>
      <c r="AU328" s="21"/>
      <c r="AV328" s="21">
        <f>AR328*'[1]diagram lines'!$G$39</f>
        <v>2.3351477810360839</v>
      </c>
      <c r="AW328" s="21">
        <f>AK328*'[1]diagram lines'!$G$40</f>
        <v>7.0043235170849227</v>
      </c>
      <c r="AX328" s="21">
        <f>AQ328*'[1]diagram lines'!$G$38</f>
        <v>2.3289613157464859</v>
      </c>
      <c r="AY328" s="21">
        <f>AP328*'[1]diagram lines'!$G$41</f>
        <v>9.515856412949427</v>
      </c>
      <c r="AZ328" s="21">
        <f t="shared" si="450"/>
        <v>5.9524584452378857</v>
      </c>
      <c r="BA328" s="21">
        <f t="shared" si="451"/>
        <v>0.49395913637996608</v>
      </c>
      <c r="BB328" s="21">
        <f t="shared" si="452"/>
        <v>1.5017495027971575</v>
      </c>
      <c r="BC328" s="86">
        <f t="shared" si="453"/>
        <v>0.66589001570328521</v>
      </c>
      <c r="BX328" s="61">
        <f t="shared" si="454"/>
        <v>0.67842531624500668</v>
      </c>
      <c r="BY328" s="21">
        <f t="shared" si="455"/>
        <v>4.9114046069103662E-2</v>
      </c>
      <c r="BZ328" s="21">
        <f t="shared" si="456"/>
        <v>0.12382624558650453</v>
      </c>
      <c r="CA328" s="21">
        <f t="shared" si="457"/>
        <v>7.738581000688834E-3</v>
      </c>
      <c r="CB328" s="21">
        <f t="shared" si="458"/>
        <v>0.14298368823938762</v>
      </c>
      <c r="CC328" s="21">
        <f t="shared" si="459"/>
        <v>3.3290668170284751E-3</v>
      </c>
      <c r="CD328" s="21">
        <f t="shared" si="460"/>
        <v>0.15614794044665012</v>
      </c>
      <c r="CE328" s="21">
        <f t="shared" si="461"/>
        <v>0.22651266048502142</v>
      </c>
      <c r="CF328" s="21">
        <f t="shared" si="462"/>
        <v>4.831409904823359E-2</v>
      </c>
      <c r="CG328" s="21">
        <f t="shared" si="463"/>
        <v>2.8489214437367301E-2</v>
      </c>
      <c r="CH328" s="21">
        <f t="shared" si="464"/>
        <v>1.178329482049259E-2</v>
      </c>
      <c r="CI328" s="21">
        <f t="shared" si="465"/>
        <v>0.25524422863485019</v>
      </c>
      <c r="CJ328" s="21">
        <f t="shared" si="466"/>
        <v>1.7319083818303351</v>
      </c>
      <c r="CL328" s="68">
        <f t="shared" si="467"/>
        <v>0.39172125001671598</v>
      </c>
      <c r="CM328" s="19">
        <f t="shared" si="468"/>
        <v>2.8358339612167244E-2</v>
      </c>
      <c r="CN328" s="19">
        <f t="shared" si="469"/>
        <v>7.1496995387042975E-2</v>
      </c>
      <c r="CO328" s="19">
        <f t="shared" si="470"/>
        <v>4.4682392451443993E-3</v>
      </c>
      <c r="CP328" s="19">
        <f t="shared" si="471"/>
        <v>8.2558459638770246E-2</v>
      </c>
      <c r="CQ328" s="19">
        <f t="shared" si="472"/>
        <v>1.922195684225636E-3</v>
      </c>
      <c r="CR328" s="19">
        <f t="shared" si="473"/>
        <v>9.0159469221823427E-2</v>
      </c>
      <c r="CS328" s="19">
        <f t="shared" si="474"/>
        <v>0.13078790013455316</v>
      </c>
      <c r="CT328" s="19">
        <f t="shared" si="475"/>
        <v>2.7896452003525574E-2</v>
      </c>
      <c r="CU328" s="19">
        <f t="shared" si="476"/>
        <v>1.6449608268111159E-2</v>
      </c>
      <c r="CV328" s="19">
        <f t="shared" si="477"/>
        <v>6.803647897378748E-3</v>
      </c>
      <c r="CW328" s="19">
        <f t="shared" si="478"/>
        <v>0.14737744289054142</v>
      </c>
      <c r="CX328" s="19">
        <f t="shared" si="479"/>
        <v>0.99999999999999989</v>
      </c>
      <c r="CZ328" s="68">
        <f t="shared" si="480"/>
        <v>2.4859999999999999E-5</v>
      </c>
      <c r="DA328" s="19">
        <f t="shared" si="481"/>
        <v>1.8836799999999996E-5</v>
      </c>
      <c r="DB328" s="19">
        <f t="shared" si="482"/>
        <v>3.5539999999999995E-5</v>
      </c>
      <c r="DC328" s="19">
        <f t="shared" si="483"/>
        <v>4.0233799999999994E-5</v>
      </c>
      <c r="DD328" s="19">
        <f t="shared" si="484"/>
        <v>1.2964399999999997E-5</v>
      </c>
      <c r="DE328" s="19">
        <f t="shared" si="485"/>
        <v>1.2964399999999997E-5</v>
      </c>
      <c r="DF328" s="19">
        <f t="shared" si="486"/>
        <v>1.20014E-5</v>
      </c>
      <c r="DG328" s="19">
        <f t="shared" si="487"/>
        <v>1.66168E-5</v>
      </c>
      <c r="DH328" s="19">
        <f t="shared" si="488"/>
        <v>2.5247599999999999E-5</v>
      </c>
      <c r="DI328" s="19">
        <f t="shared" si="489"/>
        <v>3.7375599999999995E-5</v>
      </c>
      <c r="DJ328" s="19">
        <f t="shared" si="490"/>
        <v>0</v>
      </c>
      <c r="DK328" s="19">
        <f t="shared" si="491"/>
        <v>2.1417199999999999E-5</v>
      </c>
      <c r="DM328" s="68">
        <f t="shared" si="492"/>
        <v>946.68594935656859</v>
      </c>
      <c r="DN328" s="19">
        <f t="shared" si="493"/>
        <v>120.25737748555593</v>
      </c>
      <c r="DO328" s="19">
        <f t="shared" si="494"/>
        <v>205.11630978229886</v>
      </c>
      <c r="DP328" s="19">
        <f t="shared" si="495"/>
        <v>17.734668986203371</v>
      </c>
      <c r="DQ328" s="19">
        <f t="shared" si="496"/>
        <v>457.54723126759762</v>
      </c>
      <c r="DR328" s="19">
        <f t="shared" si="497"/>
        <v>10.518077337861115</v>
      </c>
      <c r="DS328" s="19">
        <f t="shared" si="498"/>
        <v>302.75022994313031</v>
      </c>
      <c r="DT328" s="19">
        <f t="shared" si="499"/>
        <v>441.39578255414648</v>
      </c>
      <c r="DU328" s="19">
        <f t="shared" si="500"/>
        <v>68.493680971599304</v>
      </c>
      <c r="DV328" s="19">
        <f t="shared" si="501"/>
        <v>41.458949123387228</v>
      </c>
      <c r="DX328" s="19">
        <f t="shared" si="502"/>
        <v>124.00040719083523</v>
      </c>
      <c r="DZ328" s="68">
        <f t="shared" si="503"/>
        <v>2735.958663999184</v>
      </c>
      <c r="EA328" s="21">
        <f t="shared" si="504"/>
        <v>2.7359586639991837</v>
      </c>
      <c r="EB328" s="92">
        <f t="shared" si="505"/>
        <v>1220</v>
      </c>
    </row>
    <row r="329" spans="1:132" x14ac:dyDescent="0.3">
      <c r="A329" s="19">
        <f>'A. Thermody. result (all suite)'!C285</f>
        <v>1218</v>
      </c>
      <c r="B329" s="19" t="str">
        <f>'A. Thermody. result (all suite)'!A285</f>
        <v>Nephelinite</v>
      </c>
      <c r="C329" s="24">
        <f>'A. Thermody. result (all suite)'!G285</f>
        <v>92.952253999999996</v>
      </c>
      <c r="D329" s="19">
        <f>'A. Thermody. result (all suite)'!D285</f>
        <v>10000</v>
      </c>
      <c r="E329" s="61">
        <f>'A. Thermody. result (all suite)'!I285</f>
        <v>40.848928999999998</v>
      </c>
      <c r="F329" s="21">
        <f>'A. Thermody. result (all suite)'!J285</f>
        <v>3.8910830000000001</v>
      </c>
      <c r="G329" s="21">
        <f>'A. Thermody. result (all suite)'!K285</f>
        <v>12.640041999999999</v>
      </c>
      <c r="H329" s="21">
        <f>'A. Thermody. result (all suite)'!L285</f>
        <v>1.2071449999999999</v>
      </c>
      <c r="I329" s="21">
        <f>'A. Thermody. result (all suite)'!M285</f>
        <v>10.233911000000001</v>
      </c>
      <c r="J329" s="21">
        <f>'A. Thermody. result (all suite)'!N285</f>
        <v>0.236681</v>
      </c>
      <c r="K329" s="21">
        <f>'A. Thermody. result (all suite)'!O285</f>
        <v>6.2871730000000001</v>
      </c>
      <c r="L329" s="21">
        <f>'A. Thermody. result (all suite)'!P285</f>
        <v>12.701331</v>
      </c>
      <c r="M329" s="21">
        <f>'A. Thermody. result (all suite)'!Q285</f>
        <v>3.001541</v>
      </c>
      <c r="N329" s="21">
        <f>'A. Thermody. result (all suite)'!R285</f>
        <v>2.6895530000000001</v>
      </c>
      <c r="O329" s="21">
        <f>'A. Thermody. result (all suite)'!S285</f>
        <v>1.653993</v>
      </c>
      <c r="P329" s="21">
        <f>'A. Thermody. result (all suite)'!T285</f>
        <v>4.608619</v>
      </c>
      <c r="Q329" s="21">
        <f t="shared" si="423"/>
        <v>100.00000100000001</v>
      </c>
      <c r="S329" s="19">
        <f t="shared" si="424"/>
        <v>1491</v>
      </c>
      <c r="T329" s="19">
        <f t="shared" si="425"/>
        <v>1</v>
      </c>
      <c r="V329" s="61">
        <f t="shared" si="426"/>
        <v>38.966357515635202</v>
      </c>
      <c r="W329" s="21">
        <f t="shared" si="427"/>
        <v>3.7117578113494818</v>
      </c>
      <c r="X329" s="21">
        <f t="shared" si="428"/>
        <v>12.057510628605332</v>
      </c>
      <c r="Y329" s="21">
        <f t="shared" si="429"/>
        <v>1.151512286728777</v>
      </c>
      <c r="Z329" s="21">
        <f t="shared" si="430"/>
        <v>9.7622690379273305</v>
      </c>
      <c r="AA329" s="21">
        <f t="shared" si="431"/>
        <v>0.22577327457368726</v>
      </c>
      <c r="AB329" s="21">
        <f t="shared" si="432"/>
        <v>5.9974211534566484</v>
      </c>
      <c r="AC329" s="21">
        <f t="shared" si="433"/>
        <v>12.115975052134669</v>
      </c>
      <c r="AD329" s="21">
        <f t="shared" si="434"/>
        <v>2.8632114125645058</v>
      </c>
      <c r="AE329" s="21">
        <f t="shared" si="435"/>
        <v>2.5656017506664428</v>
      </c>
      <c r="AF329" s="21">
        <f t="shared" si="436"/>
        <v>1.5777667651055922</v>
      </c>
      <c r="AG329" s="21">
        <f t="shared" si="437"/>
        <v>90.995156688747656</v>
      </c>
      <c r="AH329" s="21"/>
      <c r="AI329" s="61">
        <f t="shared" si="438"/>
        <v>42.822452242069424</v>
      </c>
      <c r="AJ329" s="21">
        <f t="shared" si="439"/>
        <v>4.0790718390053318</v>
      </c>
      <c r="AK329" s="21">
        <f t="shared" si="440"/>
        <v>13.250716925350762</v>
      </c>
      <c r="AL329" s="21">
        <f t="shared" si="441"/>
        <v>1.2654654694068697</v>
      </c>
      <c r="AM329" s="21">
        <f t="shared" si="442"/>
        <v>10.728339170094007</v>
      </c>
      <c r="AN329" s="21">
        <f t="shared" si="443"/>
        <v>0.24811570504345984</v>
      </c>
      <c r="AO329" s="21">
        <f t="shared" si="444"/>
        <v>6.5909234861488866</v>
      </c>
      <c r="AP329" s="21">
        <f t="shared" si="445"/>
        <v>13.314966964206473</v>
      </c>
      <c r="AQ329" s="21">
        <f t="shared" si="446"/>
        <v>3.1465536373086622</v>
      </c>
      <c r="AR329" s="21">
        <f t="shared" si="447"/>
        <v>2.8194926455725327</v>
      </c>
      <c r="AS329" s="21">
        <f t="shared" si="448"/>
        <v>1.7339019157936093</v>
      </c>
      <c r="AT329" s="21">
        <f t="shared" si="449"/>
        <v>100.00000000000001</v>
      </c>
      <c r="AU329" s="21"/>
      <c r="AV329" s="21">
        <f>AR329*'[1]diagram lines'!$G$39</f>
        <v>2.3404782050232456</v>
      </c>
      <c r="AW329" s="21">
        <f>AK329*'[1]diagram lines'!$G$40</f>
        <v>7.0131589658653244</v>
      </c>
      <c r="AX329" s="21">
        <f>AQ329*'[1]diagram lines'!$G$38</f>
        <v>2.3342777709495368</v>
      </c>
      <c r="AY329" s="21">
        <f>AP329*'[1]diagram lines'!$G$41</f>
        <v>9.5156427601902127</v>
      </c>
      <c r="AZ329" s="21">
        <f t="shared" si="450"/>
        <v>5.9660462828811944</v>
      </c>
      <c r="BA329" s="21">
        <f t="shared" si="451"/>
        <v>0.49421859781803729</v>
      </c>
      <c r="BB329" s="21">
        <f t="shared" si="452"/>
        <v>1.5002192631896549</v>
      </c>
      <c r="BC329" s="86">
        <f t="shared" si="453"/>
        <v>0.66656923060291484</v>
      </c>
      <c r="BX329" s="61">
        <f t="shared" si="454"/>
        <v>0.67990893808255659</v>
      </c>
      <c r="BY329" s="21">
        <f t="shared" si="455"/>
        <v>4.8711604907361046E-2</v>
      </c>
      <c r="BZ329" s="21">
        <f t="shared" si="456"/>
        <v>0.12397059631227933</v>
      </c>
      <c r="CA329" s="21">
        <f t="shared" si="457"/>
        <v>7.5593023983968931E-3</v>
      </c>
      <c r="CB329" s="21">
        <f t="shared" si="458"/>
        <v>0.14243439109255396</v>
      </c>
      <c r="CC329" s="21">
        <f t="shared" si="459"/>
        <v>3.3363546659148577E-3</v>
      </c>
      <c r="CD329" s="21">
        <f t="shared" si="460"/>
        <v>0.15600925558312656</v>
      </c>
      <c r="CE329" s="21">
        <f t="shared" si="461"/>
        <v>0.2264859308131241</v>
      </c>
      <c r="CF329" s="21">
        <f t="shared" si="462"/>
        <v>4.8419761251814811E-2</v>
      </c>
      <c r="CG329" s="21">
        <f t="shared" si="463"/>
        <v>2.8551518046709131E-2</v>
      </c>
      <c r="CH329" s="21">
        <f t="shared" si="464"/>
        <v>1.1652433353998761E-2</v>
      </c>
      <c r="CI329" s="21">
        <f t="shared" si="465"/>
        <v>0.25575022197558267</v>
      </c>
      <c r="CJ329" s="21">
        <f t="shared" si="466"/>
        <v>1.7327903084834189</v>
      </c>
      <c r="CL329" s="68">
        <f t="shared" si="467"/>
        <v>0.39237808219139325</v>
      </c>
      <c r="CM329" s="19">
        <f t="shared" si="468"/>
        <v>2.8111655904859402E-2</v>
      </c>
      <c r="CN329" s="19">
        <f t="shared" si="469"/>
        <v>7.1543911404249177E-2</v>
      </c>
      <c r="CO329" s="19">
        <f t="shared" si="470"/>
        <v>4.3625026994829992E-3</v>
      </c>
      <c r="CP329" s="19">
        <f t="shared" si="471"/>
        <v>8.2199438902227057E-2</v>
      </c>
      <c r="CQ329" s="19">
        <f t="shared" si="472"/>
        <v>1.9254232030157868E-3</v>
      </c>
      <c r="CR329" s="19">
        <f t="shared" si="473"/>
        <v>9.0033545789894073E-2</v>
      </c>
      <c r="CS329" s="19">
        <f t="shared" si="474"/>
        <v>0.13070590809764523</v>
      </c>
      <c r="CT329" s="19">
        <f t="shared" si="475"/>
        <v>2.7943231800616999E-2</v>
      </c>
      <c r="CU329" s="19">
        <f t="shared" si="476"/>
        <v>1.6477191675718761E-2</v>
      </c>
      <c r="CV329" s="19">
        <f t="shared" si="477"/>
        <v>6.7246644310916424E-3</v>
      </c>
      <c r="CW329" s="19">
        <f t="shared" si="478"/>
        <v>0.14759444389980553</v>
      </c>
      <c r="CX329" s="19">
        <f t="shared" si="479"/>
        <v>1</v>
      </c>
      <c r="CZ329" s="68">
        <f t="shared" si="480"/>
        <v>2.4859999999999999E-5</v>
      </c>
      <c r="DA329" s="19">
        <f t="shared" si="481"/>
        <v>1.8822319999999996E-5</v>
      </c>
      <c r="DB329" s="19">
        <f t="shared" si="482"/>
        <v>3.5539999999999995E-5</v>
      </c>
      <c r="DC329" s="19">
        <f t="shared" si="483"/>
        <v>4.0215619999999996E-5</v>
      </c>
      <c r="DD329" s="19">
        <f t="shared" si="484"/>
        <v>1.2958559999999997E-5</v>
      </c>
      <c r="DE329" s="19">
        <f t="shared" si="485"/>
        <v>1.2958559999999997E-5</v>
      </c>
      <c r="DF329" s="19">
        <f t="shared" si="486"/>
        <v>1.199486E-5</v>
      </c>
      <c r="DG329" s="19">
        <f t="shared" si="487"/>
        <v>1.6609319999999998E-5</v>
      </c>
      <c r="DH329" s="19">
        <f t="shared" si="488"/>
        <v>2.5232239999999998E-5</v>
      </c>
      <c r="DI329" s="19">
        <f t="shared" si="489"/>
        <v>3.7351439999999992E-5</v>
      </c>
      <c r="DJ329" s="19">
        <f t="shared" si="490"/>
        <v>0</v>
      </c>
      <c r="DK329" s="19">
        <f t="shared" si="491"/>
        <v>2.139828E-5</v>
      </c>
      <c r="DM329" s="68">
        <f t="shared" si="492"/>
        <v>948.27333781411539</v>
      </c>
      <c r="DN329" s="19">
        <f t="shared" si="493"/>
        <v>119.30299100643116</v>
      </c>
      <c r="DO329" s="19">
        <f t="shared" si="494"/>
        <v>205.25090621207787</v>
      </c>
      <c r="DP329" s="19">
        <f t="shared" si="495"/>
        <v>17.32282272610593</v>
      </c>
      <c r="DQ329" s="19">
        <f t="shared" si="496"/>
        <v>455.76280737404585</v>
      </c>
      <c r="DR329" s="19">
        <f t="shared" si="497"/>
        <v>10.540486135954916</v>
      </c>
      <c r="DS329" s="19">
        <f t="shared" si="498"/>
        <v>302.49222544762767</v>
      </c>
      <c r="DT329" s="19">
        <f t="shared" si="499"/>
        <v>441.31772559719155</v>
      </c>
      <c r="DU329" s="19">
        <f t="shared" si="500"/>
        <v>68.650303711452011</v>
      </c>
      <c r="DV329" s="19">
        <f t="shared" si="501"/>
        <v>41.555331089047911</v>
      </c>
      <c r="DX329" s="19">
        <f t="shared" si="502"/>
        <v>124.29278797522491</v>
      </c>
      <c r="DZ329" s="68">
        <f t="shared" si="503"/>
        <v>2734.7617250892749</v>
      </c>
      <c r="EA329" s="21">
        <f t="shared" si="504"/>
        <v>2.7347617250892751</v>
      </c>
      <c r="EB329" s="92">
        <f t="shared" si="505"/>
        <v>1218</v>
      </c>
    </row>
    <row r="330" spans="1:132" x14ac:dyDescent="0.3">
      <c r="A330" s="19">
        <f>'A. Thermody. result (all suite)'!C286</f>
        <v>1216</v>
      </c>
      <c r="B330" s="19" t="str">
        <f>'A. Thermody. result (all suite)'!A286</f>
        <v>Nephelinite</v>
      </c>
      <c r="C330" s="24">
        <f>'A. Thermody. result (all suite)'!G286</f>
        <v>92.752480000000006</v>
      </c>
      <c r="D330" s="19">
        <f>'A. Thermody. result (all suite)'!D286</f>
        <v>10000</v>
      </c>
      <c r="E330" s="61">
        <f>'A. Thermody. result (all suite)'!I286</f>
        <v>40.936911000000002</v>
      </c>
      <c r="F330" s="21">
        <f>'A. Thermody. result (all suite)'!J286</f>
        <v>3.8592719999999998</v>
      </c>
      <c r="G330" s="21">
        <f>'A. Thermody. result (all suite)'!K286</f>
        <v>12.654558</v>
      </c>
      <c r="H330" s="21">
        <f>'A. Thermody. result (all suite)'!L286</f>
        <v>1.179047</v>
      </c>
      <c r="I330" s="21">
        <f>'A. Thermody. result (all suite)'!M286</f>
        <v>10.194895000000001</v>
      </c>
      <c r="J330" s="21">
        <f>'A. Thermody. result (all suite)'!N286</f>
        <v>0.23719000000000001</v>
      </c>
      <c r="K330" s="21">
        <f>'A. Thermody. result (all suite)'!O286</f>
        <v>6.2816470000000004</v>
      </c>
      <c r="L330" s="21">
        <f>'A. Thermody. result (all suite)'!P286</f>
        <v>12.699852</v>
      </c>
      <c r="M330" s="21">
        <f>'A. Thermody. result (all suite)'!Q286</f>
        <v>3.008006</v>
      </c>
      <c r="N330" s="21">
        <f>'A. Thermody. result (all suite)'!R286</f>
        <v>2.6953459999999998</v>
      </c>
      <c r="O330" s="21">
        <f>'A. Thermody. result (all suite)'!S286</f>
        <v>1.635659</v>
      </c>
      <c r="P330" s="21">
        <f>'A. Thermody. result (all suite)'!T286</f>
        <v>4.6176180000000002</v>
      </c>
      <c r="Q330" s="21">
        <f t="shared" si="423"/>
        <v>100.000001</v>
      </c>
      <c r="S330" s="19">
        <f t="shared" si="424"/>
        <v>1489</v>
      </c>
      <c r="T330" s="19">
        <f t="shared" si="425"/>
        <v>1</v>
      </c>
      <c r="V330" s="61">
        <f t="shared" si="426"/>
        <v>39.046600847923131</v>
      </c>
      <c r="W330" s="21">
        <f t="shared" si="427"/>
        <v>3.6810655632411042</v>
      </c>
      <c r="X330" s="21">
        <f t="shared" si="428"/>
        <v>12.070218857814954</v>
      </c>
      <c r="Y330" s="21">
        <f t="shared" si="429"/>
        <v>1.1246031140439789</v>
      </c>
      <c r="Z330" s="21">
        <f t="shared" si="430"/>
        <v>9.724133698106515</v>
      </c>
      <c r="AA330" s="21">
        <f t="shared" si="431"/>
        <v>0.22623747197532532</v>
      </c>
      <c r="AB330" s="21">
        <f t="shared" si="432"/>
        <v>5.9915845403321661</v>
      </c>
      <c r="AC330" s="21">
        <f t="shared" si="433"/>
        <v>12.113421353938946</v>
      </c>
      <c r="AD330" s="21">
        <f t="shared" si="434"/>
        <v>2.8691077748919023</v>
      </c>
      <c r="AE330" s="21">
        <f t="shared" si="435"/>
        <v>2.5708852191863274</v>
      </c>
      <c r="AF330" s="21">
        <f t="shared" si="436"/>
        <v>1.5601305163526649</v>
      </c>
      <c r="AG330" s="21">
        <f t="shared" si="437"/>
        <v>90.977988957807014</v>
      </c>
      <c r="AH330" s="21"/>
      <c r="AI330" s="61">
        <f t="shared" si="438"/>
        <v>42.91873374562261</v>
      </c>
      <c r="AJ330" s="21">
        <f t="shared" si="439"/>
        <v>4.0461056629293894</v>
      </c>
      <c r="AK330" s="21">
        <f t="shared" si="440"/>
        <v>13.267185828225745</v>
      </c>
      <c r="AL330" s="21">
        <f t="shared" si="441"/>
        <v>1.2361265916369482</v>
      </c>
      <c r="AM330" s="21">
        <f t="shared" si="442"/>
        <v>10.688446523714973</v>
      </c>
      <c r="AN330" s="21">
        <f t="shared" si="443"/>
        <v>0.24867275542906073</v>
      </c>
      <c r="AO330" s="21">
        <f t="shared" si="444"/>
        <v>6.5857517944377637</v>
      </c>
      <c r="AP330" s="21">
        <f t="shared" si="445"/>
        <v>13.314672584768614</v>
      </c>
      <c r="AQ330" s="21">
        <f t="shared" si="446"/>
        <v>3.1536284850421485</v>
      </c>
      <c r="AR330" s="21">
        <f t="shared" si="447"/>
        <v>2.8258321036076435</v>
      </c>
      <c r="AS330" s="21">
        <f t="shared" si="448"/>
        <v>1.714843924585109</v>
      </c>
      <c r="AT330" s="21">
        <f t="shared" si="449"/>
        <v>100</v>
      </c>
      <c r="AU330" s="21"/>
      <c r="AV330" s="21">
        <f>AR330*'[1]diagram lines'!$G$39</f>
        <v>2.3457406281709474</v>
      </c>
      <c r="AW330" s="21">
        <f>AK330*'[1]diagram lines'!$G$40</f>
        <v>7.0218754024556107</v>
      </c>
      <c r="AX330" s="21">
        <f>AQ330*'[1]diagram lines'!$G$38</f>
        <v>2.3395262623787998</v>
      </c>
      <c r="AY330" s="21">
        <f>AP330*'[1]diagram lines'!$G$41</f>
        <v>9.5154323796782556</v>
      </c>
      <c r="AZ330" s="21">
        <f t="shared" si="450"/>
        <v>5.9794605886497916</v>
      </c>
      <c r="BA330" s="21">
        <f t="shared" si="451"/>
        <v>0.49447391771594562</v>
      </c>
      <c r="BB330" s="21">
        <f t="shared" si="452"/>
        <v>1.4987140682676663</v>
      </c>
      <c r="BC330" s="86">
        <f t="shared" si="453"/>
        <v>0.66723868226304173</v>
      </c>
      <c r="BX330" s="61">
        <f t="shared" si="454"/>
        <v>0.68137335219707063</v>
      </c>
      <c r="BY330" s="21">
        <f t="shared" si="455"/>
        <v>4.8313370055082627E-2</v>
      </c>
      <c r="BZ330" s="21">
        <f t="shared" si="456"/>
        <v>0.12411296586896822</v>
      </c>
      <c r="CA330" s="21">
        <f t="shared" si="457"/>
        <v>7.3833489886655397E-3</v>
      </c>
      <c r="CB330" s="21">
        <f t="shared" si="458"/>
        <v>0.14189137091162146</v>
      </c>
      <c r="CC330" s="21">
        <f t="shared" si="459"/>
        <v>3.3435297434451653E-3</v>
      </c>
      <c r="CD330" s="21">
        <f t="shared" si="460"/>
        <v>0.15587213399503724</v>
      </c>
      <c r="CE330" s="21">
        <f t="shared" si="461"/>
        <v>0.22645955777460772</v>
      </c>
      <c r="CF330" s="21">
        <f t="shared" si="462"/>
        <v>4.8524052266494595E-2</v>
      </c>
      <c r="CG330" s="21">
        <f t="shared" si="463"/>
        <v>2.8613014861995752E-2</v>
      </c>
      <c r="CH330" s="21">
        <f t="shared" si="464"/>
        <v>1.1523269740179226E-2</v>
      </c>
      <c r="CI330" s="21">
        <f t="shared" si="465"/>
        <v>0.25624961154273029</v>
      </c>
      <c r="CJ330" s="21">
        <f t="shared" si="466"/>
        <v>1.733659577945899</v>
      </c>
      <c r="CL330" s="68">
        <f t="shared" si="467"/>
        <v>0.39302603629046123</v>
      </c>
      <c r="CM330" s="19">
        <f t="shared" si="468"/>
        <v>2.7867852875895053E-2</v>
      </c>
      <c r="CN330" s="19">
        <f t="shared" si="469"/>
        <v>7.1590159595242828E-2</v>
      </c>
      <c r="CO330" s="19">
        <f t="shared" si="470"/>
        <v>4.258822829227865E-3</v>
      </c>
      <c r="CP330" s="19">
        <f t="shared" si="471"/>
        <v>8.1845001588915958E-2</v>
      </c>
      <c r="CQ330" s="19">
        <f t="shared" si="472"/>
        <v>1.9285964707135279E-3</v>
      </c>
      <c r="CR330" s="19">
        <f t="shared" si="473"/>
        <v>8.9909308596627741E-2</v>
      </c>
      <c r="CS330" s="19">
        <f t="shared" si="474"/>
        <v>0.13062515885784509</v>
      </c>
      <c r="CT330" s="19">
        <f t="shared" si="475"/>
        <v>2.7989377432441266E-2</v>
      </c>
      <c r="CU330" s="19">
        <f t="shared" si="476"/>
        <v>1.6504402147910411E-2</v>
      </c>
      <c r="CV330" s="19">
        <f t="shared" si="477"/>
        <v>6.6467891890473691E-3</v>
      </c>
      <c r="CW330" s="19">
        <f t="shared" si="478"/>
        <v>0.14780849412567135</v>
      </c>
      <c r="CX330" s="19">
        <f t="shared" si="479"/>
        <v>0.99999999999999956</v>
      </c>
      <c r="CZ330" s="68">
        <f t="shared" si="480"/>
        <v>2.4859999999999999E-5</v>
      </c>
      <c r="DA330" s="19">
        <f t="shared" si="481"/>
        <v>1.8807839999999996E-5</v>
      </c>
      <c r="DB330" s="19">
        <f t="shared" si="482"/>
        <v>3.5539999999999995E-5</v>
      </c>
      <c r="DC330" s="19">
        <f t="shared" si="483"/>
        <v>4.0197439999999998E-5</v>
      </c>
      <c r="DD330" s="19">
        <f t="shared" si="484"/>
        <v>1.2952719999999999E-5</v>
      </c>
      <c r="DE330" s="19">
        <f t="shared" si="485"/>
        <v>1.2952719999999999E-5</v>
      </c>
      <c r="DF330" s="19">
        <f t="shared" si="486"/>
        <v>1.198832E-5</v>
      </c>
      <c r="DG330" s="19">
        <f t="shared" si="487"/>
        <v>1.660184E-5</v>
      </c>
      <c r="DH330" s="19">
        <f t="shared" si="488"/>
        <v>2.5216879999999998E-5</v>
      </c>
      <c r="DI330" s="19">
        <f t="shared" si="489"/>
        <v>3.7327279999999989E-5</v>
      </c>
      <c r="DJ330" s="19">
        <f t="shared" si="490"/>
        <v>0</v>
      </c>
      <c r="DK330" s="19">
        <f t="shared" si="491"/>
        <v>2.1379359999999998E-5</v>
      </c>
      <c r="DM330" s="68">
        <f t="shared" si="492"/>
        <v>949.83927032706811</v>
      </c>
      <c r="DN330" s="19">
        <f t="shared" si="493"/>
        <v>118.35936969511104</v>
      </c>
      <c r="DO330" s="19">
        <f t="shared" si="494"/>
        <v>205.38358672850194</v>
      </c>
      <c r="DP330" s="19">
        <f t="shared" si="495"/>
        <v>16.918774369696123</v>
      </c>
      <c r="DQ330" s="19">
        <f t="shared" si="496"/>
        <v>454.00219908742037</v>
      </c>
      <c r="DR330" s="19">
        <f t="shared" si="497"/>
        <v>10.56261801632535</v>
      </c>
      <c r="DS330" s="19">
        <f t="shared" si="498"/>
        <v>302.23960792205224</v>
      </c>
      <c r="DT330" s="19">
        <f t="shared" si="499"/>
        <v>441.24379639533646</v>
      </c>
      <c r="DU330" s="19">
        <f t="shared" si="500"/>
        <v>68.805558302099001</v>
      </c>
      <c r="DV330" s="19">
        <f t="shared" si="501"/>
        <v>41.650896672170092</v>
      </c>
      <c r="DX330" s="19">
        <f t="shared" si="502"/>
        <v>124.58319912965578</v>
      </c>
      <c r="DZ330" s="68">
        <f t="shared" si="503"/>
        <v>2733.5888766454368</v>
      </c>
      <c r="EA330" s="21">
        <f t="shared" si="504"/>
        <v>2.7335888766454368</v>
      </c>
      <c r="EB330" s="92">
        <f t="shared" si="505"/>
        <v>1216</v>
      </c>
    </row>
    <row r="331" spans="1:132" x14ac:dyDescent="0.3">
      <c r="A331" s="19">
        <f>'A. Thermody. result (all suite)'!C287</f>
        <v>1214</v>
      </c>
      <c r="B331" s="19" t="str">
        <f>'A. Thermody. result (all suite)'!A287</f>
        <v>Nephelinite</v>
      </c>
      <c r="C331" s="24">
        <f>'A. Thermody. result (all suite)'!G287</f>
        <v>92.556129999999996</v>
      </c>
      <c r="D331" s="19">
        <f>'A. Thermody. result (all suite)'!D287</f>
        <v>10000</v>
      </c>
      <c r="E331" s="61">
        <f>'A. Thermody. result (all suite)'!I287</f>
        <v>41.023755000000001</v>
      </c>
      <c r="F331" s="21">
        <f>'A. Thermody. result (all suite)'!J287</f>
        <v>3.8277909999999999</v>
      </c>
      <c r="G331" s="21">
        <f>'A. Thermody. result (all suite)'!K287</f>
        <v>12.668873</v>
      </c>
      <c r="H331" s="21">
        <f>'A. Thermody. result (all suite)'!L287</f>
        <v>1.1514740000000001</v>
      </c>
      <c r="I331" s="21">
        <f>'A. Thermody. result (all suite)'!M287</f>
        <v>10.156321999999999</v>
      </c>
      <c r="J331" s="21">
        <f>'A. Thermody. result (all suite)'!N287</f>
        <v>0.23769399999999999</v>
      </c>
      <c r="K331" s="21">
        <f>'A. Thermody. result (all suite)'!O287</f>
        <v>6.2761810000000002</v>
      </c>
      <c r="L331" s="21">
        <f>'A. Thermody. result (all suite)'!P287</f>
        <v>12.698394</v>
      </c>
      <c r="M331" s="21">
        <f>'A. Thermody. result (all suite)'!Q287</f>
        <v>3.0143870000000001</v>
      </c>
      <c r="N331" s="21">
        <f>'A. Thermody. result (all suite)'!R287</f>
        <v>2.7010640000000001</v>
      </c>
      <c r="O331" s="21">
        <f>'A. Thermody. result (all suite)'!S287</f>
        <v>1.617564</v>
      </c>
      <c r="P331" s="21">
        <f>'A. Thermody. result (all suite)'!T287</f>
        <v>4.6265020000000003</v>
      </c>
      <c r="Q331" s="21">
        <f t="shared" si="423"/>
        <v>100.000001</v>
      </c>
      <c r="S331" s="19">
        <f t="shared" si="424"/>
        <v>1487</v>
      </c>
      <c r="T331" s="19">
        <f t="shared" si="425"/>
        <v>1</v>
      </c>
      <c r="V331" s="61">
        <f t="shared" si="426"/>
        <v>39.12579017342955</v>
      </c>
      <c r="W331" s="21">
        <f t="shared" si="427"/>
        <v>3.6506981746001079</v>
      </c>
      <c r="X331" s="21">
        <f t="shared" si="428"/>
        <v>12.082747343138795</v>
      </c>
      <c r="Y331" s="21">
        <f t="shared" si="429"/>
        <v>1.0982010328932497</v>
      </c>
      <c r="Z331" s="21">
        <f t="shared" si="430"/>
        <v>9.6864395642423826</v>
      </c>
      <c r="AA331" s="21">
        <f t="shared" si="431"/>
        <v>0.22669708244608916</v>
      </c>
      <c r="AB331" s="21">
        <f t="shared" si="432"/>
        <v>5.9858133634150565</v>
      </c>
      <c r="AC331" s="21">
        <f t="shared" si="433"/>
        <v>12.110902553497034</v>
      </c>
      <c r="AD331" s="21">
        <f t="shared" si="434"/>
        <v>2.8749263265518668</v>
      </c>
      <c r="AE331" s="21">
        <f t="shared" si="435"/>
        <v>2.5760992212683678</v>
      </c>
      <c r="AF331" s="21">
        <f t="shared" si="436"/>
        <v>1.542727369937086</v>
      </c>
      <c r="AG331" s="21">
        <f t="shared" si="437"/>
        <v>90.961042205419602</v>
      </c>
      <c r="AH331" s="21"/>
      <c r="AI331" s="61">
        <f t="shared" si="438"/>
        <v>43.01378834806092</v>
      </c>
      <c r="AJ331" s="21">
        <f t="shared" si="439"/>
        <v>4.0134744348637126</v>
      </c>
      <c r="AK331" s="21">
        <f t="shared" si="440"/>
        <v>13.283431071350329</v>
      </c>
      <c r="AL331" s="21">
        <f t="shared" si="441"/>
        <v>1.2073311895582228</v>
      </c>
      <c r="AM331" s="21">
        <f t="shared" si="442"/>
        <v>10.648997998909525</v>
      </c>
      <c r="AN331" s="21">
        <f t="shared" si="443"/>
        <v>0.24922436787183402</v>
      </c>
      <c r="AO331" s="21">
        <f t="shared" si="444"/>
        <v>6.5806341025613406</v>
      </c>
      <c r="AP331" s="21">
        <f t="shared" si="445"/>
        <v>13.314384114186687</v>
      </c>
      <c r="AQ331" s="21">
        <f t="shared" si="446"/>
        <v>3.1606127819636769</v>
      </c>
      <c r="AR331" s="21">
        <f t="shared" si="447"/>
        <v>2.8320907047774342</v>
      </c>
      <c r="AS331" s="21">
        <f t="shared" si="448"/>
        <v>1.6960308858963007</v>
      </c>
      <c r="AT331" s="21">
        <f t="shared" si="449"/>
        <v>99.999999999999972</v>
      </c>
      <c r="AU331" s="21"/>
      <c r="AV331" s="21">
        <f>AR331*'[1]diagram lines'!$G$39</f>
        <v>2.3509359315369025</v>
      </c>
      <c r="AW331" s="21">
        <f>AK331*'[1]diagram lines'!$G$40</f>
        <v>7.030473463459681</v>
      </c>
      <c r="AX331" s="21">
        <f>AQ331*'[1]diagram lines'!$G$38</f>
        <v>2.3447075784880584</v>
      </c>
      <c r="AY331" s="21">
        <f>AP331*'[1]diagram lines'!$G$41</f>
        <v>9.5152262219752881</v>
      </c>
      <c r="AZ331" s="21">
        <f t="shared" si="450"/>
        <v>5.9927034867411111</v>
      </c>
      <c r="BA331" s="21">
        <f t="shared" si="451"/>
        <v>0.49472506581552539</v>
      </c>
      <c r="BB331" s="21">
        <f t="shared" si="452"/>
        <v>1.4972332223368268</v>
      </c>
      <c r="BC331" s="86">
        <f t="shared" si="453"/>
        <v>0.66789861798500338</v>
      </c>
      <c r="BX331" s="61">
        <f t="shared" si="454"/>
        <v>0.68281882490013324</v>
      </c>
      <c r="BY331" s="21">
        <f t="shared" si="455"/>
        <v>4.7919266399599404E-2</v>
      </c>
      <c r="BZ331" s="21">
        <f t="shared" si="456"/>
        <v>0.12425336406433896</v>
      </c>
      <c r="CA331" s="21">
        <f t="shared" si="457"/>
        <v>7.2106831986974767E-3</v>
      </c>
      <c r="CB331" s="21">
        <f t="shared" si="458"/>
        <v>0.14135451635351426</v>
      </c>
      <c r="CC331" s="21">
        <f t="shared" si="459"/>
        <v>3.3506343388779248E-3</v>
      </c>
      <c r="CD331" s="21">
        <f t="shared" si="460"/>
        <v>0.1557365012406948</v>
      </c>
      <c r="CE331" s="21">
        <f t="shared" si="461"/>
        <v>0.22643355920114125</v>
      </c>
      <c r="CF331" s="21">
        <f t="shared" si="462"/>
        <v>4.8626988223907083E-2</v>
      </c>
      <c r="CG331" s="21">
        <f t="shared" si="463"/>
        <v>2.8673715498938428E-2</v>
      </c>
      <c r="CH331" s="21">
        <f t="shared" si="464"/>
        <v>1.1395789888970298E-2</v>
      </c>
      <c r="CI331" s="21">
        <f t="shared" si="465"/>
        <v>0.2567426193118757</v>
      </c>
      <c r="CJ331" s="21">
        <f t="shared" si="466"/>
        <v>1.7345164626206886</v>
      </c>
      <c r="CL331" s="68">
        <f t="shared" si="467"/>
        <v>0.39366523155880528</v>
      </c>
      <c r="CM331" s="19">
        <f t="shared" si="468"/>
        <v>2.7626873213528323E-2</v>
      </c>
      <c r="CN331" s="19">
        <f t="shared" si="469"/>
        <v>7.1635736380734033E-2</v>
      </c>
      <c r="CO331" s="19">
        <f t="shared" si="470"/>
        <v>4.1571719577701925E-3</v>
      </c>
      <c r="CP331" s="19">
        <f t="shared" si="471"/>
        <v>8.1495056057260526E-2</v>
      </c>
      <c r="CQ331" s="19">
        <f t="shared" si="472"/>
        <v>1.9317397159871498E-3</v>
      </c>
      <c r="CR331" s="19">
        <f t="shared" si="473"/>
        <v>8.9786695368340191E-2</v>
      </c>
      <c r="CS331" s="19">
        <f t="shared" si="474"/>
        <v>0.13054563855740048</v>
      </c>
      <c r="CT331" s="19">
        <f t="shared" si="475"/>
        <v>2.803489576019149E-2</v>
      </c>
      <c r="CU331" s="19">
        <f t="shared" si="476"/>
        <v>1.6531244365138618E-2</v>
      </c>
      <c r="CV331" s="19">
        <f t="shared" si="477"/>
        <v>6.5700096450813442E-3</v>
      </c>
      <c r="CW331" s="19">
        <f t="shared" si="478"/>
        <v>0.14801970741976248</v>
      </c>
      <c r="CX331" s="19">
        <f t="shared" si="479"/>
        <v>1</v>
      </c>
      <c r="CZ331" s="68">
        <f t="shared" si="480"/>
        <v>2.4859999999999999E-5</v>
      </c>
      <c r="DA331" s="19">
        <f t="shared" si="481"/>
        <v>1.8793359999999996E-5</v>
      </c>
      <c r="DB331" s="19">
        <f t="shared" si="482"/>
        <v>3.5539999999999995E-5</v>
      </c>
      <c r="DC331" s="19">
        <f t="shared" si="483"/>
        <v>4.0179259999999994E-5</v>
      </c>
      <c r="DD331" s="19">
        <f t="shared" si="484"/>
        <v>1.2946879999999998E-5</v>
      </c>
      <c r="DE331" s="19">
        <f t="shared" si="485"/>
        <v>1.2946879999999998E-5</v>
      </c>
      <c r="DF331" s="19">
        <f t="shared" si="486"/>
        <v>1.198178E-5</v>
      </c>
      <c r="DG331" s="19">
        <f t="shared" si="487"/>
        <v>1.6594359999999999E-5</v>
      </c>
      <c r="DH331" s="19">
        <f t="shared" si="488"/>
        <v>2.5201519999999997E-5</v>
      </c>
      <c r="DI331" s="19">
        <f t="shared" si="489"/>
        <v>3.7303119999999993E-5</v>
      </c>
      <c r="DJ331" s="19">
        <f t="shared" si="490"/>
        <v>0</v>
      </c>
      <c r="DK331" s="19">
        <f t="shared" si="491"/>
        <v>2.1360439999999999E-5</v>
      </c>
      <c r="DM331" s="68">
        <f t="shared" si="492"/>
        <v>951.38403507856083</v>
      </c>
      <c r="DN331" s="19">
        <f t="shared" si="493"/>
        <v>117.42629483480563</v>
      </c>
      <c r="DO331" s="19">
        <f t="shared" si="494"/>
        <v>205.51434106301753</v>
      </c>
      <c r="DP331" s="19">
        <f t="shared" si="495"/>
        <v>16.522424502997868</v>
      </c>
      <c r="DQ331" s="19">
        <f t="shared" si="496"/>
        <v>452.26493006146416</v>
      </c>
      <c r="DR331" s="19">
        <f t="shared" si="497"/>
        <v>10.584605360683687</v>
      </c>
      <c r="DS331" s="19">
        <f t="shared" si="498"/>
        <v>301.9921767336831</v>
      </c>
      <c r="DT331" s="19">
        <f t="shared" si="499"/>
        <v>441.17395369866739</v>
      </c>
      <c r="DU331" s="19">
        <f t="shared" si="500"/>
        <v>68.959459118905158</v>
      </c>
      <c r="DV331" s="19">
        <f t="shared" si="501"/>
        <v>41.745656105871525</v>
      </c>
      <c r="DX331" s="19">
        <f t="shared" si="502"/>
        <v>124.87173146733493</v>
      </c>
      <c r="DZ331" s="68">
        <f t="shared" si="503"/>
        <v>2732.4396080259921</v>
      </c>
      <c r="EA331" s="21">
        <f t="shared" si="504"/>
        <v>2.7324396080259921</v>
      </c>
      <c r="EB331" s="92">
        <f t="shared" si="505"/>
        <v>1214</v>
      </c>
    </row>
    <row r="332" spans="1:132" x14ac:dyDescent="0.3">
      <c r="A332" s="19">
        <f>'A. Thermody. result (all suite)'!C288</f>
        <v>1212</v>
      </c>
      <c r="B332" s="19" t="str">
        <f>'A. Thermody. result (all suite)'!A288</f>
        <v>Nephelinite</v>
      </c>
      <c r="C332" s="24">
        <f>'A. Thermody. result (all suite)'!G288</f>
        <v>92.363129000000001</v>
      </c>
      <c r="D332" s="19">
        <f>'A. Thermody. result (all suite)'!D288</f>
        <v>10000</v>
      </c>
      <c r="E332" s="61">
        <f>'A. Thermody. result (all suite)'!I288</f>
        <v>41.109478000000003</v>
      </c>
      <c r="F332" s="21">
        <f>'A. Thermody. result (all suite)'!J288</f>
        <v>3.7966350000000002</v>
      </c>
      <c r="G332" s="21">
        <f>'A. Thermody. result (all suite)'!K288</f>
        <v>12.682990999999999</v>
      </c>
      <c r="H332" s="21">
        <f>'A. Thermody. result (all suite)'!L288</f>
        <v>1.1244190000000001</v>
      </c>
      <c r="I332" s="21">
        <f>'A. Thermody. result (all suite)'!M288</f>
        <v>10.118183999999999</v>
      </c>
      <c r="J332" s="21">
        <f>'A. Thermody. result (all suite)'!N288</f>
        <v>0.23819000000000001</v>
      </c>
      <c r="K332" s="21">
        <f>'A. Thermody. result (all suite)'!O288</f>
        <v>6.2707740000000003</v>
      </c>
      <c r="L332" s="21">
        <f>'A. Thermody. result (all suite)'!P288</f>
        <v>12.696958</v>
      </c>
      <c r="M332" s="21">
        <f>'A. Thermody. result (all suite)'!Q288</f>
        <v>3.020686</v>
      </c>
      <c r="N332" s="21">
        <f>'A. Thermody. result (all suite)'!R288</f>
        <v>2.7067079999999999</v>
      </c>
      <c r="O332" s="21">
        <f>'A. Thermody. result (all suite)'!S288</f>
        <v>1.5997060000000001</v>
      </c>
      <c r="P332" s="21">
        <f>'A. Thermody. result (all suite)'!T288</f>
        <v>4.6352710000000004</v>
      </c>
      <c r="Q332" s="21">
        <f t="shared" si="423"/>
        <v>100.00000000000001</v>
      </c>
      <c r="S332" s="19">
        <f t="shared" si="424"/>
        <v>1485</v>
      </c>
      <c r="T332" s="19">
        <f t="shared" si="425"/>
        <v>1</v>
      </c>
      <c r="V332" s="61">
        <f t="shared" si="426"/>
        <v>39.203942288014623</v>
      </c>
      <c r="W332" s="21">
        <f t="shared" si="427"/>
        <v>3.6206506788691502</v>
      </c>
      <c r="X332" s="21">
        <f t="shared" si="428"/>
        <v>12.095099996244389</v>
      </c>
      <c r="Y332" s="21">
        <f t="shared" si="429"/>
        <v>1.0722991321745099</v>
      </c>
      <c r="Z332" s="21">
        <f t="shared" si="430"/>
        <v>9.6491787513213598</v>
      </c>
      <c r="AA332" s="21">
        <f t="shared" si="431"/>
        <v>0.22714924800510003</v>
      </c>
      <c r="AB332" s="21">
        <f t="shared" si="432"/>
        <v>5.9801066313024602</v>
      </c>
      <c r="AC332" s="21">
        <f t="shared" si="433"/>
        <v>12.108419587943821</v>
      </c>
      <c r="AD332" s="21">
        <f t="shared" si="434"/>
        <v>2.88066901784094</v>
      </c>
      <c r="AE332" s="21">
        <f t="shared" si="435"/>
        <v>2.58124474902132</v>
      </c>
      <c r="AF332" s="21">
        <f t="shared" si="436"/>
        <v>1.5255552916967401</v>
      </c>
      <c r="AG332" s="21">
        <f t="shared" si="437"/>
        <v>90.944315372434417</v>
      </c>
      <c r="AH332" s="21"/>
      <c r="AI332" s="61">
        <f t="shared" si="438"/>
        <v>43.107633640944968</v>
      </c>
      <c r="AJ332" s="21">
        <f t="shared" si="439"/>
        <v>3.9811731651856315</v>
      </c>
      <c r="AK332" s="21">
        <f t="shared" si="440"/>
        <v>13.299456867328798</v>
      </c>
      <c r="AL332" s="21">
        <f t="shared" si="441"/>
        <v>1.1790721913549398</v>
      </c>
      <c r="AM332" s="21">
        <f t="shared" si="442"/>
        <v>10.609985584922073</v>
      </c>
      <c r="AN332" s="21">
        <f t="shared" si="443"/>
        <v>0.2497673956584095</v>
      </c>
      <c r="AO332" s="21">
        <f t="shared" si="444"/>
        <v>6.5755694644715028</v>
      </c>
      <c r="AP332" s="21">
        <f t="shared" si="445"/>
        <v>13.314102743373812</v>
      </c>
      <c r="AQ332" s="21">
        <f t="shared" si="446"/>
        <v>3.1675086079256825</v>
      </c>
      <c r="AR332" s="21">
        <f t="shared" si="447"/>
        <v>2.8382694822107659</v>
      </c>
      <c r="AS332" s="21">
        <f t="shared" si="448"/>
        <v>1.6774608566234168</v>
      </c>
      <c r="AT332" s="21">
        <f t="shared" si="449"/>
        <v>99.999999999999986</v>
      </c>
      <c r="AU332" s="21"/>
      <c r="AV332" s="21">
        <f>AR332*'[1]diagram lines'!$G$39</f>
        <v>2.3560649727277392</v>
      </c>
      <c r="AW332" s="21">
        <f>AK332*'[1]diagram lines'!$G$40</f>
        <v>7.0389553784673522</v>
      </c>
      <c r="AX332" s="21">
        <f>AQ332*'[1]diagram lines'!$G$38</f>
        <v>2.3498232622204402</v>
      </c>
      <c r="AY332" s="21">
        <f>AP332*'[1]diagram lines'!$G$41</f>
        <v>9.5150251381764583</v>
      </c>
      <c r="AZ332" s="21">
        <f t="shared" si="450"/>
        <v>6.0057780901364488</v>
      </c>
      <c r="BA332" s="21">
        <f t="shared" si="451"/>
        <v>0.49497210156486199</v>
      </c>
      <c r="BB332" s="21">
        <f t="shared" si="452"/>
        <v>1.4957761483140841</v>
      </c>
      <c r="BC332" s="86">
        <f t="shared" si="453"/>
        <v>0.66854923520950493</v>
      </c>
      <c r="BX332" s="61">
        <f t="shared" si="454"/>
        <v>0.68424563914780301</v>
      </c>
      <c r="BY332" s="21">
        <f t="shared" si="455"/>
        <v>4.7529231347020535E-2</v>
      </c>
      <c r="BZ332" s="21">
        <f t="shared" si="456"/>
        <v>0.12439183012946253</v>
      </c>
      <c r="CA332" s="21">
        <f t="shared" si="457"/>
        <v>7.041261193562528E-3</v>
      </c>
      <c r="CB332" s="21">
        <f t="shared" si="458"/>
        <v>0.14082371607515659</v>
      </c>
      <c r="CC332" s="21">
        <f t="shared" si="459"/>
        <v>3.3576261629546097E-3</v>
      </c>
      <c r="CD332" s="21">
        <f t="shared" si="460"/>
        <v>0.15560233250620351</v>
      </c>
      <c r="CE332" s="21">
        <f t="shared" si="461"/>
        <v>0.22640795292439372</v>
      </c>
      <c r="CF332" s="21">
        <f t="shared" si="462"/>
        <v>4.8728601387320533E-2</v>
      </c>
      <c r="CG332" s="21">
        <f t="shared" si="463"/>
        <v>2.8733630573248407E-2</v>
      </c>
      <c r="CH332" s="21">
        <f t="shared" si="464"/>
        <v>1.1269979710308293E-2</v>
      </c>
      <c r="CI332" s="21">
        <f t="shared" si="465"/>
        <v>0.25722924528301888</v>
      </c>
      <c r="CJ332" s="21">
        <f t="shared" si="466"/>
        <v>1.735361046440453</v>
      </c>
      <c r="CL332" s="68">
        <f t="shared" si="467"/>
        <v>0.39429583863906453</v>
      </c>
      <c r="CM332" s="19">
        <f t="shared" si="468"/>
        <v>2.7388670181638451E-2</v>
      </c>
      <c r="CN332" s="19">
        <f t="shared" si="469"/>
        <v>7.1680662871056844E-2</v>
      </c>
      <c r="CO332" s="19">
        <f t="shared" si="470"/>
        <v>4.057519447036949E-3</v>
      </c>
      <c r="CP332" s="19">
        <f t="shared" si="471"/>
        <v>8.11495200748064E-2</v>
      </c>
      <c r="CQ332" s="19">
        <f t="shared" si="472"/>
        <v>1.9348285878847649E-3</v>
      </c>
      <c r="CR332" s="19">
        <f t="shared" si="473"/>
        <v>8.9665682438460126E-2</v>
      </c>
      <c r="CS332" s="19">
        <f t="shared" si="474"/>
        <v>0.13046734763857837</v>
      </c>
      <c r="CT332" s="19">
        <f t="shared" si="475"/>
        <v>2.8079805921235771E-2</v>
      </c>
      <c r="CU332" s="19">
        <f t="shared" si="476"/>
        <v>1.6557724764069359E-2</v>
      </c>
      <c r="CV332" s="19">
        <f t="shared" si="477"/>
        <v>6.4943140987433765E-3</v>
      </c>
      <c r="CW332" s="19">
        <f t="shared" si="478"/>
        <v>0.14822808533742515</v>
      </c>
      <c r="CX332" s="19">
        <f t="shared" si="479"/>
        <v>1</v>
      </c>
      <c r="CZ332" s="68">
        <f t="shared" si="480"/>
        <v>2.4859999999999999E-5</v>
      </c>
      <c r="DA332" s="19">
        <f t="shared" si="481"/>
        <v>1.8778879999999996E-5</v>
      </c>
      <c r="DB332" s="19">
        <f t="shared" si="482"/>
        <v>3.5539999999999995E-5</v>
      </c>
      <c r="DC332" s="19">
        <f t="shared" si="483"/>
        <v>4.0161079999999996E-5</v>
      </c>
      <c r="DD332" s="19">
        <f t="shared" si="484"/>
        <v>1.2941039999999998E-5</v>
      </c>
      <c r="DE332" s="19">
        <f t="shared" si="485"/>
        <v>1.2941039999999998E-5</v>
      </c>
      <c r="DF332" s="19">
        <f t="shared" si="486"/>
        <v>1.197524E-5</v>
      </c>
      <c r="DG332" s="19">
        <f t="shared" si="487"/>
        <v>1.6586879999999997E-5</v>
      </c>
      <c r="DH332" s="19">
        <f t="shared" si="488"/>
        <v>2.5186159999999997E-5</v>
      </c>
      <c r="DI332" s="19">
        <f t="shared" si="489"/>
        <v>3.727895999999999E-5</v>
      </c>
      <c r="DJ332" s="19">
        <f t="shared" si="490"/>
        <v>0</v>
      </c>
      <c r="DK332" s="19">
        <f t="shared" si="491"/>
        <v>2.1341519999999997E-5</v>
      </c>
      <c r="DM332" s="68">
        <f t="shared" si="492"/>
        <v>952.90804446641187</v>
      </c>
      <c r="DN332" s="19">
        <f t="shared" si="493"/>
        <v>116.50359201982651</v>
      </c>
      <c r="DO332" s="19">
        <f t="shared" si="494"/>
        <v>205.64322977864256</v>
      </c>
      <c r="DP332" s="19">
        <f t="shared" si="495"/>
        <v>16.133661756539677</v>
      </c>
      <c r="DQ332" s="19">
        <f t="shared" si="496"/>
        <v>450.55057533048665</v>
      </c>
      <c r="DR332" s="19">
        <f t="shared" si="497"/>
        <v>10.606314486667628</v>
      </c>
      <c r="DS332" s="19">
        <f t="shared" si="498"/>
        <v>301.74986073514543</v>
      </c>
      <c r="DT332" s="19">
        <f t="shared" si="499"/>
        <v>441.10820453101945</v>
      </c>
      <c r="DU332" s="19">
        <f t="shared" si="500"/>
        <v>69.112050787313578</v>
      </c>
      <c r="DV332" s="19">
        <f t="shared" si="501"/>
        <v>41.839624087563976</v>
      </c>
      <c r="DX332" s="19">
        <f t="shared" si="502"/>
        <v>125.15838130463068</v>
      </c>
      <c r="DZ332" s="68">
        <f t="shared" si="503"/>
        <v>2731.3135392842482</v>
      </c>
      <c r="EA332" s="21">
        <f t="shared" si="504"/>
        <v>2.731313539284248</v>
      </c>
      <c r="EB332" s="92">
        <f t="shared" si="505"/>
        <v>1212</v>
      </c>
    </row>
    <row r="333" spans="1:132" x14ac:dyDescent="0.3">
      <c r="A333" s="19">
        <f>'A. Thermody. result (all suite)'!C289</f>
        <v>1210</v>
      </c>
      <c r="B333" s="19" t="str">
        <f>'A. Thermody. result (all suite)'!A289</f>
        <v>Nephelinite</v>
      </c>
      <c r="C333" s="24">
        <f>'A. Thermody. result (all suite)'!G289</f>
        <v>92.173402999999993</v>
      </c>
      <c r="D333" s="19">
        <f>'A. Thermody. result (all suite)'!D289</f>
        <v>10000</v>
      </c>
      <c r="E333" s="61">
        <f>'A. Thermody. result (all suite)'!I289</f>
        <v>41.194096000000002</v>
      </c>
      <c r="F333" s="21">
        <f>'A. Thermody. result (all suite)'!J289</f>
        <v>3.7657989999999999</v>
      </c>
      <c r="G333" s="21">
        <f>'A. Thermody. result (all suite)'!K289</f>
        <v>12.696914</v>
      </c>
      <c r="H333" s="21">
        <f>'A. Thermody. result (all suite)'!L289</f>
        <v>1.0978749999999999</v>
      </c>
      <c r="I333" s="21">
        <f>'A. Thermody. result (all suite)'!M289</f>
        <v>10.080476000000001</v>
      </c>
      <c r="J333" s="21">
        <f>'A. Thermody. result (all suite)'!N289</f>
        <v>0.238681</v>
      </c>
      <c r="K333" s="21">
        <f>'A. Thermody. result (all suite)'!O289</f>
        <v>6.2654240000000003</v>
      </c>
      <c r="L333" s="21">
        <f>'A. Thermody. result (all suite)'!P289</f>
        <v>12.695546</v>
      </c>
      <c r="M333" s="21">
        <f>'A. Thermody. result (all suite)'!Q289</f>
        <v>3.026904</v>
      </c>
      <c r="N333" s="21">
        <f>'A. Thermody. result (all suite)'!R289</f>
        <v>2.7122790000000001</v>
      </c>
      <c r="O333" s="21">
        <f>'A. Thermody. result (all suite)'!S289</f>
        <v>1.5820810000000001</v>
      </c>
      <c r="P333" s="21">
        <f>'A. Thermody. result (all suite)'!T289</f>
        <v>4.6439269999999997</v>
      </c>
      <c r="Q333" s="21">
        <f t="shared" si="423"/>
        <v>100.00000199999999</v>
      </c>
      <c r="S333" s="19">
        <f t="shared" si="424"/>
        <v>1483</v>
      </c>
      <c r="T333" s="19">
        <f t="shared" si="425"/>
        <v>1</v>
      </c>
      <c r="V333" s="61">
        <f t="shared" si="426"/>
        <v>39.281072291710558</v>
      </c>
      <c r="W333" s="21">
        <f t="shared" si="427"/>
        <v>3.5909180469708888</v>
      </c>
      <c r="X333" s="21">
        <f t="shared" si="428"/>
        <v>12.107278594379926</v>
      </c>
      <c r="Y333" s="21">
        <f t="shared" si="429"/>
        <v>1.0468904874684402</v>
      </c>
      <c r="Z333" s="21">
        <f t="shared" si="430"/>
        <v>9.6123460626700794</v>
      </c>
      <c r="AA333" s="21">
        <f t="shared" si="431"/>
        <v>0.22759682881881341</v>
      </c>
      <c r="AB333" s="21">
        <f t="shared" si="432"/>
        <v>5.9744622890187546</v>
      </c>
      <c r="AC333" s="21">
        <f t="shared" si="433"/>
        <v>12.105974123300017</v>
      </c>
      <c r="AD333" s="21">
        <f t="shared" si="434"/>
        <v>2.8863367906912636</v>
      </c>
      <c r="AE333" s="21">
        <f t="shared" si="435"/>
        <v>2.5863227457227951</v>
      </c>
      <c r="AF333" s="21">
        <f t="shared" si="436"/>
        <v>1.5086103147485437</v>
      </c>
      <c r="AG333" s="21">
        <f t="shared" si="437"/>
        <v>90.92780857550008</v>
      </c>
      <c r="AH333" s="21"/>
      <c r="AI333" s="61">
        <f t="shared" si="438"/>
        <v>43.200284827159678</v>
      </c>
      <c r="AJ333" s="21">
        <f t="shared" si="439"/>
        <v>3.949196734450322</v>
      </c>
      <c r="AK333" s="21">
        <f t="shared" si="440"/>
        <v>13.315264916262542</v>
      </c>
      <c r="AL333" s="21">
        <f t="shared" si="441"/>
        <v>1.1513424813259143</v>
      </c>
      <c r="AM333" s="21">
        <f t="shared" si="442"/>
        <v>10.571404076772247</v>
      </c>
      <c r="AN333" s="21">
        <f t="shared" si="443"/>
        <v>0.2503049753253791</v>
      </c>
      <c r="AO333" s="21">
        <f t="shared" si="444"/>
        <v>6.5705556777583389</v>
      </c>
      <c r="AP333" s="21">
        <f t="shared" si="445"/>
        <v>13.313830293455347</v>
      </c>
      <c r="AQ333" s="21">
        <f t="shared" si="446"/>
        <v>3.174316895908309</v>
      </c>
      <c r="AR333" s="21">
        <f t="shared" si="447"/>
        <v>2.8443693807657247</v>
      </c>
      <c r="AS333" s="21">
        <f t="shared" si="448"/>
        <v>1.6591297408161987</v>
      </c>
      <c r="AT333" s="21">
        <f t="shared" si="449"/>
        <v>99.999999999999986</v>
      </c>
      <c r="AU333" s="21"/>
      <c r="AV333" s="21">
        <f>AR333*'[1]diagram lines'!$G$39</f>
        <v>2.3611285360759724</v>
      </c>
      <c r="AW333" s="21">
        <f>AK333*'[1]diagram lines'!$G$40</f>
        <v>7.047322047285129</v>
      </c>
      <c r="AX333" s="21">
        <f>AQ333*'[1]diagram lines'!$G$38</f>
        <v>2.3548740057093265</v>
      </c>
      <c r="AY333" s="21">
        <f>AP333*'[1]diagram lines'!$G$41</f>
        <v>9.5148304297629007</v>
      </c>
      <c r="AZ333" s="21">
        <f t="shared" si="450"/>
        <v>6.0186862766740337</v>
      </c>
      <c r="BA333" s="21">
        <f t="shared" si="451"/>
        <v>0.49521500683585334</v>
      </c>
      <c r="BB333" s="21">
        <f t="shared" si="452"/>
        <v>1.4943422919821585</v>
      </c>
      <c r="BC333" s="86">
        <f t="shared" si="453"/>
        <v>0.66919072381573164</v>
      </c>
      <c r="BX333" s="61">
        <f t="shared" si="454"/>
        <v>0.6856540612516645</v>
      </c>
      <c r="BY333" s="21">
        <f t="shared" si="455"/>
        <v>4.7143202303455187E-2</v>
      </c>
      <c r="BZ333" s="21">
        <f t="shared" si="456"/>
        <v>0.12452838367987447</v>
      </c>
      <c r="CA333" s="21">
        <f t="shared" si="457"/>
        <v>6.8750391383305149E-3</v>
      </c>
      <c r="CB333" s="21">
        <f t="shared" si="458"/>
        <v>0.14029890048712598</v>
      </c>
      <c r="CC333" s="21">
        <f t="shared" si="459"/>
        <v>3.364547504933747E-3</v>
      </c>
      <c r="CD333" s="21">
        <f t="shared" si="460"/>
        <v>0.15546957816377174</v>
      </c>
      <c r="CE333" s="21">
        <f t="shared" si="461"/>
        <v>0.22638277460770329</v>
      </c>
      <c r="CF333" s="21">
        <f t="shared" si="462"/>
        <v>4.8828907888369091E-2</v>
      </c>
      <c r="CG333" s="21">
        <f t="shared" si="463"/>
        <v>2.8792770700636943E-2</v>
      </c>
      <c r="CH333" s="21">
        <f t="shared" si="464"/>
        <v>1.1145811024065829E-2</v>
      </c>
      <c r="CI333" s="21">
        <f t="shared" si="465"/>
        <v>0.25770960044395114</v>
      </c>
      <c r="CJ333" s="21">
        <f t="shared" si="466"/>
        <v>1.7361935771938828</v>
      </c>
      <c r="CL333" s="68">
        <f t="shared" si="467"/>
        <v>0.39491798049377114</v>
      </c>
      <c r="CM333" s="19">
        <f t="shared" si="468"/>
        <v>2.715319473744986E-2</v>
      </c>
      <c r="CN333" s="19">
        <f t="shared" si="469"/>
        <v>7.1724942031604025E-2</v>
      </c>
      <c r="CO333" s="19">
        <f t="shared" si="470"/>
        <v>3.9598344497059337E-3</v>
      </c>
      <c r="CP333" s="19">
        <f t="shared" si="471"/>
        <v>8.0808328247523889E-2</v>
      </c>
      <c r="CQ333" s="19">
        <f t="shared" si="472"/>
        <v>1.9378873122959514E-3</v>
      </c>
      <c r="CR333" s="19">
        <f t="shared" si="473"/>
        <v>8.9546223535194119E-2</v>
      </c>
      <c r="CS333" s="19">
        <f t="shared" si="474"/>
        <v>0.13039028457506086</v>
      </c>
      <c r="CT333" s="19">
        <f t="shared" si="475"/>
        <v>2.8124115035195935E-2</v>
      </c>
      <c r="CU333" s="19">
        <f t="shared" si="476"/>
        <v>1.6583848183088643E-2</v>
      </c>
      <c r="CV333" s="19">
        <f t="shared" si="477"/>
        <v>6.4196822119801933E-3</v>
      </c>
      <c r="CW333" s="19">
        <f t="shared" si="478"/>
        <v>0.14843367918712927</v>
      </c>
      <c r="CX333" s="19">
        <f t="shared" si="479"/>
        <v>0.99999999999999989</v>
      </c>
      <c r="CZ333" s="68">
        <f t="shared" si="480"/>
        <v>2.4859999999999999E-5</v>
      </c>
      <c r="DA333" s="19">
        <f t="shared" si="481"/>
        <v>1.8764399999999996E-5</v>
      </c>
      <c r="DB333" s="19">
        <f t="shared" si="482"/>
        <v>3.5539999999999995E-5</v>
      </c>
      <c r="DC333" s="19">
        <f t="shared" si="483"/>
        <v>4.0142899999999998E-5</v>
      </c>
      <c r="DD333" s="19">
        <f t="shared" si="484"/>
        <v>1.2935199999999998E-5</v>
      </c>
      <c r="DE333" s="19">
        <f t="shared" si="485"/>
        <v>1.2935199999999998E-5</v>
      </c>
      <c r="DF333" s="19">
        <f t="shared" si="486"/>
        <v>1.1968699999999999E-5</v>
      </c>
      <c r="DG333" s="19">
        <f t="shared" si="487"/>
        <v>1.6579399999999999E-5</v>
      </c>
      <c r="DH333" s="19">
        <f t="shared" si="488"/>
        <v>2.5170799999999996E-5</v>
      </c>
      <c r="DI333" s="19">
        <f t="shared" si="489"/>
        <v>3.7254799999999994E-5</v>
      </c>
      <c r="DJ333" s="19">
        <f t="shared" si="490"/>
        <v>0</v>
      </c>
      <c r="DK333" s="19">
        <f t="shared" si="491"/>
        <v>2.1322599999999998E-5</v>
      </c>
      <c r="DM333" s="68">
        <f t="shared" si="492"/>
        <v>954.41159565831742</v>
      </c>
      <c r="DN333" s="19">
        <f t="shared" si="493"/>
        <v>115.5910764867246</v>
      </c>
      <c r="DO333" s="19">
        <f t="shared" si="494"/>
        <v>205.77026138273345</v>
      </c>
      <c r="DP333" s="19">
        <f t="shared" si="495"/>
        <v>15.752373726699879</v>
      </c>
      <c r="DQ333" s="19">
        <f t="shared" si="496"/>
        <v>448.85880269223452</v>
      </c>
      <c r="DR333" s="19">
        <f t="shared" si="497"/>
        <v>10.627877878523318</v>
      </c>
      <c r="DS333" s="19">
        <f t="shared" si="498"/>
        <v>301.51251250915499</v>
      </c>
      <c r="DT333" s="19">
        <f t="shared" si="499"/>
        <v>441.0465492701432</v>
      </c>
      <c r="DU333" s="19">
        <f t="shared" si="500"/>
        <v>69.263348444697684</v>
      </c>
      <c r="DV333" s="19">
        <f t="shared" si="501"/>
        <v>41.932811311480677</v>
      </c>
      <c r="DX333" s="19">
        <f t="shared" si="502"/>
        <v>125.44318699183353</v>
      </c>
      <c r="DZ333" s="68">
        <f t="shared" si="503"/>
        <v>2730.2103963525437</v>
      </c>
      <c r="EA333" s="21">
        <f t="shared" si="504"/>
        <v>2.7302103963525437</v>
      </c>
      <c r="EB333" s="92">
        <f t="shared" si="505"/>
        <v>1210</v>
      </c>
    </row>
    <row r="334" spans="1:132" x14ac:dyDescent="0.3">
      <c r="A334" s="19">
        <f>'A. Thermody. result (all suite)'!C290</f>
        <v>1208</v>
      </c>
      <c r="B334" s="19" t="str">
        <f>'A. Thermody. result (all suite)'!A290</f>
        <v>Nephelinite</v>
      </c>
      <c r="C334" s="24">
        <f>'A. Thermody. result (all suite)'!G290</f>
        <v>91.986880999999997</v>
      </c>
      <c r="D334" s="19">
        <f>'A. Thermody. result (all suite)'!D290</f>
        <v>10000</v>
      </c>
      <c r="E334" s="61">
        <f>'A. Thermody. result (all suite)'!I290</f>
        <v>41.277625</v>
      </c>
      <c r="F334" s="21">
        <f>'A. Thermody. result (all suite)'!J290</f>
        <v>3.7352759999999998</v>
      </c>
      <c r="G334" s="21">
        <f>'A. Thermody. result (all suite)'!K290</f>
        <v>12.710646000000001</v>
      </c>
      <c r="H334" s="21">
        <f>'A. Thermody. result (all suite)'!L290</f>
        <v>1.071834</v>
      </c>
      <c r="I334" s="21">
        <f>'A. Thermody. result (all suite)'!M290</f>
        <v>10.043189</v>
      </c>
      <c r="J334" s="21">
        <f>'A. Thermody. result (all suite)'!N290</f>
        <v>0.23916499999999999</v>
      </c>
      <c r="K334" s="21">
        <f>'A. Thermody. result (all suite)'!O290</f>
        <v>6.2601310000000003</v>
      </c>
      <c r="L334" s="21">
        <f>'A. Thermody. result (all suite)'!P290</f>
        <v>12.694157000000001</v>
      </c>
      <c r="M334" s="21">
        <f>'A. Thermody. result (all suite)'!Q290</f>
        <v>3.0330409999999999</v>
      </c>
      <c r="N334" s="21">
        <f>'A. Thermody. result (all suite)'!R290</f>
        <v>2.7177790000000002</v>
      </c>
      <c r="O334" s="21">
        <f>'A. Thermody. result (all suite)'!S290</f>
        <v>1.564686</v>
      </c>
      <c r="P334" s="21">
        <f>'A. Thermody. result (all suite)'!T290</f>
        <v>4.6524720000000004</v>
      </c>
      <c r="Q334" s="21">
        <f t="shared" si="423"/>
        <v>100.00000100000001</v>
      </c>
      <c r="S334" s="19">
        <f t="shared" si="424"/>
        <v>1481</v>
      </c>
      <c r="T334" s="19">
        <f t="shared" si="425"/>
        <v>1</v>
      </c>
      <c r="V334" s="61">
        <f t="shared" si="426"/>
        <v>39.357195073814296</v>
      </c>
      <c r="W334" s="21">
        <f t="shared" si="427"/>
        <v>3.5614933317151065</v>
      </c>
      <c r="X334" s="21">
        <f t="shared" si="428"/>
        <v>12.119286759744472</v>
      </c>
      <c r="Y334" s="21">
        <f t="shared" si="429"/>
        <v>1.0219672237621877</v>
      </c>
      <c r="Z334" s="21">
        <f t="shared" si="430"/>
        <v>9.5759324485404864</v>
      </c>
      <c r="AA334" s="21">
        <f t="shared" si="431"/>
        <v>0.22803791545247085</v>
      </c>
      <c r="AB334" s="21">
        <f t="shared" si="432"/>
        <v>5.9688801609741882</v>
      </c>
      <c r="AC334" s="21">
        <f t="shared" si="433"/>
        <v>12.10356490584488</v>
      </c>
      <c r="AD334" s="21">
        <f t="shared" si="434"/>
        <v>2.8919296181375937</v>
      </c>
      <c r="AE334" s="21">
        <f t="shared" si="435"/>
        <v>2.591335094267559</v>
      </c>
      <c r="AF334" s="21">
        <f t="shared" si="436"/>
        <v>1.4918894226900457</v>
      </c>
      <c r="AG334" s="21">
        <f t="shared" si="437"/>
        <v>90.911511954943308</v>
      </c>
      <c r="AH334" s="21"/>
      <c r="AI334" s="61">
        <f t="shared" si="438"/>
        <v>43.291761656455712</v>
      </c>
      <c r="AJ334" s="21">
        <f t="shared" si="439"/>
        <v>3.9175383349473054</v>
      </c>
      <c r="AK334" s="21">
        <f t="shared" si="440"/>
        <v>13.330860414851442</v>
      </c>
      <c r="AL334" s="21">
        <f t="shared" si="441"/>
        <v>1.1241340087586327</v>
      </c>
      <c r="AM334" s="21">
        <f t="shared" si="442"/>
        <v>10.533245177229499</v>
      </c>
      <c r="AN334" s="21">
        <f t="shared" si="443"/>
        <v>0.25083502688360171</v>
      </c>
      <c r="AO334" s="21">
        <f t="shared" si="444"/>
        <v>6.5655933254442269</v>
      </c>
      <c r="AP334" s="21">
        <f t="shared" si="445"/>
        <v>13.313566836115907</v>
      </c>
      <c r="AQ334" s="21">
        <f t="shared" si="446"/>
        <v>3.1810378641275534</v>
      </c>
      <c r="AR334" s="21">
        <f t="shared" si="447"/>
        <v>2.8503926934488248</v>
      </c>
      <c r="AS334" s="21">
        <f t="shared" si="448"/>
        <v>1.6410346617372744</v>
      </c>
      <c r="AT334" s="21">
        <f t="shared" si="449"/>
        <v>99.999999999999986</v>
      </c>
      <c r="AU334" s="21"/>
      <c r="AV334" s="21">
        <f>AR334*'[1]diagram lines'!$G$39</f>
        <v>2.3661285250204278</v>
      </c>
      <c r="AW334" s="21">
        <f>AK334*'[1]diagram lines'!$G$40</f>
        <v>7.0555762203515409</v>
      </c>
      <c r="AX334" s="21">
        <f>AQ334*'[1]diagram lines'!$G$38</f>
        <v>2.3598599708387371</v>
      </c>
      <c r="AY334" s="21">
        <f>AP334*'[1]diagram lines'!$G$41</f>
        <v>9.514642147964576</v>
      </c>
      <c r="AZ334" s="21">
        <f t="shared" si="450"/>
        <v>6.0314305575763782</v>
      </c>
      <c r="BA334" s="21">
        <f t="shared" si="451"/>
        <v>0.49545391610950823</v>
      </c>
      <c r="BB334" s="21">
        <f t="shared" si="452"/>
        <v>1.4929313151171493</v>
      </c>
      <c r="BC334" s="86">
        <f t="shared" si="453"/>
        <v>0.66982317932123403</v>
      </c>
      <c r="BX334" s="61">
        <f t="shared" si="454"/>
        <v>0.68704435752330228</v>
      </c>
      <c r="BY334" s="21">
        <f t="shared" si="455"/>
        <v>4.6761091637456183E-2</v>
      </c>
      <c r="BZ334" s="21">
        <f t="shared" si="456"/>
        <v>0.12466306394664575</v>
      </c>
      <c r="CA334" s="21">
        <f t="shared" si="457"/>
        <v>6.7119669359383804E-3</v>
      </c>
      <c r="CB334" s="21">
        <f t="shared" si="458"/>
        <v>0.13977994432846208</v>
      </c>
      <c r="CC334" s="21">
        <f t="shared" si="459"/>
        <v>3.371370171976318E-3</v>
      </c>
      <c r="CD334" s="21">
        <f t="shared" si="460"/>
        <v>0.15533823821339951</v>
      </c>
      <c r="CE334" s="21">
        <f t="shared" si="461"/>
        <v>0.22635800641940088</v>
      </c>
      <c r="CF334" s="21">
        <f t="shared" si="462"/>
        <v>4.8927907727052744E-2</v>
      </c>
      <c r="CG334" s="21">
        <f t="shared" si="463"/>
        <v>2.8851157112526539E-2</v>
      </c>
      <c r="CH334" s="21">
        <f t="shared" si="464"/>
        <v>1.1023262695147383E-2</v>
      </c>
      <c r="CI334" s="21">
        <f t="shared" si="465"/>
        <v>0.25818379578246398</v>
      </c>
      <c r="CJ334" s="21">
        <f t="shared" si="466"/>
        <v>1.7370141624937721</v>
      </c>
      <c r="CL334" s="68">
        <f t="shared" si="467"/>
        <v>0.3955318110572778</v>
      </c>
      <c r="CM334" s="19">
        <f t="shared" si="468"/>
        <v>2.6920385939929747E-2</v>
      </c>
      <c r="CN334" s="19">
        <f t="shared" si="469"/>
        <v>7.1768593853990939E-2</v>
      </c>
      <c r="CO334" s="19">
        <f t="shared" si="470"/>
        <v>3.8640830229629435E-3</v>
      </c>
      <c r="CP334" s="19">
        <f t="shared" si="471"/>
        <v>8.0471390128325021E-2</v>
      </c>
      <c r="CQ334" s="19">
        <f t="shared" si="472"/>
        <v>1.9408996453639483E-3</v>
      </c>
      <c r="CR334" s="19">
        <f t="shared" si="473"/>
        <v>8.9428308396971093E-2</v>
      </c>
      <c r="CS334" s="19">
        <f t="shared" si="474"/>
        <v>0.13031442765810636</v>
      </c>
      <c r="CT334" s="19">
        <f t="shared" si="475"/>
        <v>2.8167823143599828E-2</v>
      </c>
      <c r="CU334" s="19">
        <f t="shared" si="476"/>
        <v>1.66096268732236E-2</v>
      </c>
      <c r="CV334" s="19">
        <f t="shared" si="477"/>
        <v>6.3460983411451639E-3</v>
      </c>
      <c r="CW334" s="19">
        <f t="shared" si="478"/>
        <v>0.14863655193910352</v>
      </c>
      <c r="CX334" s="19">
        <f t="shared" si="479"/>
        <v>1</v>
      </c>
      <c r="CZ334" s="68">
        <f t="shared" si="480"/>
        <v>2.4859999999999999E-5</v>
      </c>
      <c r="DA334" s="19">
        <f t="shared" si="481"/>
        <v>1.8749919999999996E-5</v>
      </c>
      <c r="DB334" s="19">
        <f t="shared" si="482"/>
        <v>3.5539999999999995E-5</v>
      </c>
      <c r="DC334" s="19">
        <f t="shared" si="483"/>
        <v>4.012472E-5</v>
      </c>
      <c r="DD334" s="19">
        <f t="shared" si="484"/>
        <v>1.2929359999999997E-5</v>
      </c>
      <c r="DE334" s="19">
        <f t="shared" si="485"/>
        <v>1.2929359999999997E-5</v>
      </c>
      <c r="DF334" s="19">
        <f t="shared" si="486"/>
        <v>1.1962159999999999E-5</v>
      </c>
      <c r="DG334" s="19">
        <f t="shared" si="487"/>
        <v>1.6571919999999998E-5</v>
      </c>
      <c r="DH334" s="19">
        <f t="shared" si="488"/>
        <v>2.5155439999999999E-5</v>
      </c>
      <c r="DI334" s="19">
        <f t="shared" si="489"/>
        <v>3.7230639999999992E-5</v>
      </c>
      <c r="DJ334" s="19">
        <f t="shared" si="490"/>
        <v>0</v>
      </c>
      <c r="DK334" s="19">
        <f t="shared" si="491"/>
        <v>2.1303679999999999E-5</v>
      </c>
      <c r="DM334" s="68">
        <f t="shared" si="492"/>
        <v>955.89506067261675</v>
      </c>
      <c r="DN334" s="19">
        <f t="shared" si="493"/>
        <v>114.68851221133681</v>
      </c>
      <c r="DO334" s="19">
        <f t="shared" si="494"/>
        <v>205.8954932288384</v>
      </c>
      <c r="DP334" s="19">
        <f t="shared" si="495"/>
        <v>15.378435486576663</v>
      </c>
      <c r="DQ334" s="19">
        <f t="shared" si="496"/>
        <v>447.18914012140999</v>
      </c>
      <c r="DR334" s="19">
        <f t="shared" si="497"/>
        <v>10.649206213000374</v>
      </c>
      <c r="DS334" s="19">
        <f t="shared" si="498"/>
        <v>301.28010563292378</v>
      </c>
      <c r="DT334" s="19">
        <f t="shared" si="499"/>
        <v>440.98891999639181</v>
      </c>
      <c r="DU334" s="19">
        <f t="shared" si="500"/>
        <v>69.413349823010591</v>
      </c>
      <c r="DV334" s="19">
        <f t="shared" si="501"/>
        <v>42.025247254886388</v>
      </c>
      <c r="DX334" s="19">
        <f t="shared" si="502"/>
        <v>125.72619687972433</v>
      </c>
      <c r="DZ334" s="68">
        <f t="shared" si="503"/>
        <v>2729.1296675207159</v>
      </c>
      <c r="EA334" s="21">
        <f t="shared" si="504"/>
        <v>2.729129667520716</v>
      </c>
      <c r="EB334" s="92">
        <f t="shared" si="505"/>
        <v>1208</v>
      </c>
    </row>
    <row r="335" spans="1:132" x14ac:dyDescent="0.3">
      <c r="A335" s="19">
        <f>'A. Thermody. result (all suite)'!C291</f>
        <v>1206</v>
      </c>
      <c r="B335" s="19" t="str">
        <f>'A. Thermody. result (all suite)'!A291</f>
        <v>Nephelinite</v>
      </c>
      <c r="C335" s="24">
        <f>'A. Thermody. result (all suite)'!G291</f>
        <v>91.803495999999996</v>
      </c>
      <c r="D335" s="19">
        <f>'A. Thermody. result (all suite)'!D291</f>
        <v>10000</v>
      </c>
      <c r="E335" s="61">
        <f>'A. Thermody. result (all suite)'!I291</f>
        <v>41.360081000000001</v>
      </c>
      <c r="F335" s="21">
        <f>'A. Thermody. result (all suite)'!J291</f>
        <v>3.7050610000000002</v>
      </c>
      <c r="G335" s="21">
        <f>'A. Thermody. result (all suite)'!K291</f>
        <v>12.724188</v>
      </c>
      <c r="H335" s="21">
        <f>'A. Thermody. result (all suite)'!L291</f>
        <v>1.0462910000000001</v>
      </c>
      <c r="I335" s="21">
        <f>'A. Thermody. result (all suite)'!M291</f>
        <v>10.006316999999999</v>
      </c>
      <c r="J335" s="21">
        <f>'A. Thermody. result (all suite)'!N291</f>
        <v>0.23964199999999999</v>
      </c>
      <c r="K335" s="21">
        <f>'A. Thermody. result (all suite)'!O291</f>
        <v>6.254893</v>
      </c>
      <c r="L335" s="21">
        <f>'A. Thermody. result (all suite)'!P291</f>
        <v>12.692792000000001</v>
      </c>
      <c r="M335" s="21">
        <f>'A. Thermody. result (all suite)'!Q291</f>
        <v>3.0390999999999999</v>
      </c>
      <c r="N335" s="21">
        <f>'A. Thermody. result (all suite)'!R291</f>
        <v>2.7232080000000001</v>
      </c>
      <c r="O335" s="21">
        <f>'A. Thermody. result (all suite)'!S291</f>
        <v>1.5475209999999999</v>
      </c>
      <c r="P335" s="21">
        <f>'A. Thermody. result (all suite)'!T291</f>
        <v>4.6609069999999999</v>
      </c>
      <c r="Q335" s="21">
        <f t="shared" si="423"/>
        <v>100.000001</v>
      </c>
      <c r="S335" s="19">
        <f t="shared" si="424"/>
        <v>1479</v>
      </c>
      <c r="T335" s="19">
        <f t="shared" si="425"/>
        <v>1</v>
      </c>
      <c r="V335" s="61">
        <f t="shared" si="426"/>
        <v>39.432326108742885</v>
      </c>
      <c r="W335" s="21">
        <f t="shared" si="427"/>
        <v>3.5323715542236247</v>
      </c>
      <c r="X335" s="21">
        <f t="shared" si="428"/>
        <v>12.131125436745466</v>
      </c>
      <c r="Y335" s="21">
        <f t="shared" si="429"/>
        <v>0.99752435002829665</v>
      </c>
      <c r="Z335" s="21">
        <f t="shared" si="430"/>
        <v>9.5399318751686604</v>
      </c>
      <c r="AA335" s="21">
        <f t="shared" si="431"/>
        <v>0.22847250935875493</v>
      </c>
      <c r="AB335" s="21">
        <f t="shared" si="432"/>
        <v>5.9633582572358375</v>
      </c>
      <c r="AC335" s="21">
        <f t="shared" si="433"/>
        <v>12.101192775092553</v>
      </c>
      <c r="AD335" s="21">
        <f t="shared" si="434"/>
        <v>2.8974503767794966</v>
      </c>
      <c r="AE335" s="21">
        <f t="shared" si="435"/>
        <v>2.596281808972702</v>
      </c>
      <c r="AF335" s="21">
        <f t="shared" si="436"/>
        <v>1.4753924861058152</v>
      </c>
      <c r="AG335" s="21">
        <f t="shared" si="437"/>
        <v>90.895427538454101</v>
      </c>
      <c r="AH335" s="21"/>
      <c r="AI335" s="61">
        <f t="shared" si="438"/>
        <v>43.382078919273134</v>
      </c>
      <c r="AJ335" s="21">
        <f t="shared" si="439"/>
        <v>3.8861927930634623</v>
      </c>
      <c r="AK335" s="21">
        <f t="shared" si="440"/>
        <v>13.346243881864449</v>
      </c>
      <c r="AL335" s="21">
        <f t="shared" si="441"/>
        <v>1.0974417273149251</v>
      </c>
      <c r="AM335" s="21">
        <f t="shared" si="442"/>
        <v>10.49550250603388</v>
      </c>
      <c r="AN335" s="21">
        <f t="shared" si="443"/>
        <v>0.25135753859796484</v>
      </c>
      <c r="AO335" s="21">
        <f t="shared" si="444"/>
        <v>6.5606801340067262</v>
      </c>
      <c r="AP335" s="21">
        <f t="shared" si="445"/>
        <v>13.313313004631654</v>
      </c>
      <c r="AQ335" s="21">
        <f t="shared" si="446"/>
        <v>3.1876745126191359</v>
      </c>
      <c r="AR335" s="21">
        <f t="shared" si="447"/>
        <v>2.8563392893160908</v>
      </c>
      <c r="AS335" s="21">
        <f t="shared" si="448"/>
        <v>1.6231756932785619</v>
      </c>
      <c r="AT335" s="21">
        <f t="shared" si="449"/>
        <v>100</v>
      </c>
      <c r="AU335" s="21"/>
      <c r="AV335" s="21">
        <f>AR335*'[1]diagram lines'!$G$39</f>
        <v>2.371064830863705</v>
      </c>
      <c r="AW335" s="21">
        <f>AK335*'[1]diagram lines'!$G$40</f>
        <v>7.0637181722335534</v>
      </c>
      <c r="AX335" s="21">
        <f>AQ335*'[1]diagram lines'!$G$38</f>
        <v>2.3647833831918019</v>
      </c>
      <c r="AY335" s="21">
        <f>AP335*'[1]diagram lines'!$G$41</f>
        <v>9.514460745357125</v>
      </c>
      <c r="AZ335" s="21">
        <f t="shared" si="450"/>
        <v>6.0440138019352272</v>
      </c>
      <c r="BA335" s="21">
        <f t="shared" si="451"/>
        <v>0.49568877365061043</v>
      </c>
      <c r="BB335" s="21">
        <f t="shared" si="452"/>
        <v>1.4915423495350146</v>
      </c>
      <c r="BC335" s="86">
        <f t="shared" si="453"/>
        <v>0.67044693723362803</v>
      </c>
      <c r="BX335" s="61">
        <f t="shared" si="454"/>
        <v>0.68841679427430091</v>
      </c>
      <c r="BY335" s="21">
        <f t="shared" si="455"/>
        <v>4.6382836755132703E-2</v>
      </c>
      <c r="BZ335" s="21">
        <f t="shared" si="456"/>
        <v>0.12479588073754413</v>
      </c>
      <c r="CA335" s="21">
        <f t="shared" si="457"/>
        <v>6.5520132757217117E-3</v>
      </c>
      <c r="CB335" s="21">
        <f t="shared" si="458"/>
        <v>0.13926676409185804</v>
      </c>
      <c r="CC335" s="21">
        <f t="shared" si="459"/>
        <v>3.3780941640823231E-3</v>
      </c>
      <c r="CD335" s="21">
        <f t="shared" si="460"/>
        <v>0.15520826302729529</v>
      </c>
      <c r="CE335" s="21">
        <f t="shared" si="461"/>
        <v>0.22633366619115552</v>
      </c>
      <c r="CF335" s="21">
        <f t="shared" si="462"/>
        <v>4.902564929827391E-2</v>
      </c>
      <c r="CG335" s="21">
        <f t="shared" si="463"/>
        <v>2.8908789808917198E-2</v>
      </c>
      <c r="CH335" s="21">
        <f t="shared" si="464"/>
        <v>1.0902334723552952E-2</v>
      </c>
      <c r="CI335" s="21">
        <f t="shared" si="465"/>
        <v>0.25865188679245282</v>
      </c>
      <c r="CJ335" s="21">
        <f t="shared" si="466"/>
        <v>1.7378229731402872</v>
      </c>
      <c r="CL335" s="68">
        <f t="shared" si="467"/>
        <v>0.39613746907161407</v>
      </c>
      <c r="CM335" s="19">
        <f t="shared" si="468"/>
        <v>2.6690196568939253E-2</v>
      </c>
      <c r="CN335" s="19">
        <f t="shared" si="469"/>
        <v>7.1811618712828401E-2</v>
      </c>
      <c r="CO335" s="19">
        <f t="shared" si="470"/>
        <v>3.7702420654976546E-3</v>
      </c>
      <c r="CP335" s="19">
        <f t="shared" si="471"/>
        <v>8.0138636814197306E-2</v>
      </c>
      <c r="CQ335" s="19">
        <f t="shared" si="472"/>
        <v>1.9438655238732557E-3</v>
      </c>
      <c r="CR335" s="19">
        <f t="shared" si="473"/>
        <v>8.9311895069973835E-2</v>
      </c>
      <c r="CS335" s="19">
        <f t="shared" si="474"/>
        <v>0.13023977107528117</v>
      </c>
      <c r="CT335" s="19">
        <f t="shared" si="475"/>
        <v>2.8210957074461619E-2</v>
      </c>
      <c r="CU335" s="19">
        <f t="shared" si="476"/>
        <v>1.6635060219441299E-2</v>
      </c>
      <c r="CV335" s="19">
        <f t="shared" si="477"/>
        <v>6.2735588676516201E-3</v>
      </c>
      <c r="CW335" s="19">
        <f t="shared" si="478"/>
        <v>0.1488367289362407</v>
      </c>
      <c r="CX335" s="19">
        <f t="shared" si="479"/>
        <v>1.0000000000000002</v>
      </c>
      <c r="CZ335" s="68">
        <f t="shared" si="480"/>
        <v>2.4859999999999999E-5</v>
      </c>
      <c r="DA335" s="19">
        <f t="shared" si="481"/>
        <v>1.8735439999999996E-5</v>
      </c>
      <c r="DB335" s="19">
        <f t="shared" si="482"/>
        <v>3.5539999999999995E-5</v>
      </c>
      <c r="DC335" s="19">
        <f t="shared" si="483"/>
        <v>4.0106539999999996E-5</v>
      </c>
      <c r="DD335" s="19">
        <f t="shared" si="484"/>
        <v>1.2923519999999997E-5</v>
      </c>
      <c r="DE335" s="19">
        <f t="shared" si="485"/>
        <v>1.2923519999999997E-5</v>
      </c>
      <c r="DF335" s="19">
        <f t="shared" si="486"/>
        <v>1.1955619999999999E-5</v>
      </c>
      <c r="DG335" s="19">
        <f t="shared" si="487"/>
        <v>1.656444E-5</v>
      </c>
      <c r="DH335" s="19">
        <f t="shared" si="488"/>
        <v>2.5140079999999999E-5</v>
      </c>
      <c r="DI335" s="19">
        <f t="shared" si="489"/>
        <v>3.7206479999999989E-5</v>
      </c>
      <c r="DJ335" s="19">
        <f t="shared" si="490"/>
        <v>0</v>
      </c>
      <c r="DK335" s="19">
        <f t="shared" si="491"/>
        <v>2.1284759999999997E-5</v>
      </c>
      <c r="DM335" s="68">
        <f t="shared" si="492"/>
        <v>957.35877481184934</v>
      </c>
      <c r="DN335" s="19">
        <f t="shared" si="493"/>
        <v>113.79572093993352</v>
      </c>
      <c r="DO335" s="19">
        <f t="shared" si="494"/>
        <v>206.01892639167093</v>
      </c>
      <c r="DP335" s="19">
        <f t="shared" si="495"/>
        <v>15.011765049772945</v>
      </c>
      <c r="DQ335" s="19">
        <f t="shared" si="496"/>
        <v>445.54123451660831</v>
      </c>
      <c r="DR335" s="19">
        <f t="shared" si="497"/>
        <v>10.670298824435509</v>
      </c>
      <c r="DS335" s="19">
        <f t="shared" si="498"/>
        <v>301.05250679763537</v>
      </c>
      <c r="DT335" s="19">
        <f t="shared" si="499"/>
        <v>440.93530248543073</v>
      </c>
      <c r="DU335" s="19">
        <f t="shared" si="500"/>
        <v>69.562118698344463</v>
      </c>
      <c r="DV335" s="19">
        <f t="shared" si="501"/>
        <v>42.116928897099932</v>
      </c>
      <c r="DX335" s="19">
        <f t="shared" si="502"/>
        <v>126.00742763512756</v>
      </c>
      <c r="DZ335" s="68">
        <f t="shared" si="503"/>
        <v>2728.0710050479088</v>
      </c>
      <c r="EA335" s="21">
        <f t="shared" si="504"/>
        <v>2.7280710050479087</v>
      </c>
      <c r="EB335" s="92">
        <f t="shared" si="505"/>
        <v>1206</v>
      </c>
    </row>
    <row r="336" spans="1:132" x14ac:dyDescent="0.3">
      <c r="A336" s="19">
        <f>'A. Thermody. result (all suite)'!C292</f>
        <v>1204</v>
      </c>
      <c r="B336" s="19" t="str">
        <f>'A. Thermody. result (all suite)'!A292</f>
        <v>Nephelinite</v>
      </c>
      <c r="C336" s="24">
        <f>'A. Thermody. result (all suite)'!G292</f>
        <v>91.623195999999993</v>
      </c>
      <c r="D336" s="19">
        <f>'A. Thermody. result (all suite)'!D292</f>
        <v>10000</v>
      </c>
      <c r="E336" s="61">
        <f>'A. Thermody. result (all suite)'!I292</f>
        <v>41.441471</v>
      </c>
      <c r="F336" s="21">
        <f>'A. Thermody. result (all suite)'!J292</f>
        <v>3.6751529999999999</v>
      </c>
      <c r="G336" s="21">
        <f>'A. Thermody. result (all suite)'!K292</f>
        <v>12.737541999999999</v>
      </c>
      <c r="H336" s="21">
        <f>'A. Thermody. result (all suite)'!L292</f>
        <v>1.021239</v>
      </c>
      <c r="I336" s="21">
        <f>'A. Thermody. result (all suite)'!M292</f>
        <v>9.9698569999999993</v>
      </c>
      <c r="J336" s="21">
        <f>'A. Thermody. result (all suite)'!N292</f>
        <v>0.24011399999999999</v>
      </c>
      <c r="K336" s="21">
        <f>'A. Thermody. result (all suite)'!O292</f>
        <v>6.2497090000000002</v>
      </c>
      <c r="L336" s="21">
        <f>'A. Thermody. result (all suite)'!P292</f>
        <v>12.691452</v>
      </c>
      <c r="M336" s="21">
        <f>'A. Thermody. result (all suite)'!Q292</f>
        <v>3.04508</v>
      </c>
      <c r="N336" s="21">
        <f>'A. Thermody. result (all suite)'!R292</f>
        <v>2.728567</v>
      </c>
      <c r="O336" s="21">
        <f>'A. Thermody. result (all suite)'!S292</f>
        <v>1.5305820000000001</v>
      </c>
      <c r="P336" s="21">
        <f>'A. Thermody. result (all suite)'!T292</f>
        <v>4.6692340000000003</v>
      </c>
      <c r="Q336" s="21">
        <f t="shared" si="423"/>
        <v>100</v>
      </c>
      <c r="S336" s="19">
        <f t="shared" si="424"/>
        <v>1477</v>
      </c>
      <c r="T336" s="19">
        <f t="shared" si="425"/>
        <v>1</v>
      </c>
      <c r="V336" s="61">
        <f t="shared" si="426"/>
        <v>39.506471745967858</v>
      </c>
      <c r="W336" s="21">
        <f t="shared" si="427"/>
        <v>3.5035515065719793</v>
      </c>
      <c r="X336" s="21">
        <f t="shared" si="428"/>
        <v>12.14279635817172</v>
      </c>
      <c r="Y336" s="21">
        <f t="shared" si="429"/>
        <v>0.97355496139073994</v>
      </c>
      <c r="Z336" s="21">
        <f t="shared" si="430"/>
        <v>9.504341047204619</v>
      </c>
      <c r="AA336" s="21">
        <f t="shared" si="431"/>
        <v>0.22890251547323998</v>
      </c>
      <c r="AB336" s="21">
        <f t="shared" si="432"/>
        <v>5.9578954624709404</v>
      </c>
      <c r="AC336" s="21">
        <f t="shared" si="433"/>
        <v>12.098858408122318</v>
      </c>
      <c r="AD336" s="21">
        <f t="shared" si="434"/>
        <v>2.9028980893127998</v>
      </c>
      <c r="AE336" s="21">
        <f t="shared" si="435"/>
        <v>2.6011638219232198</v>
      </c>
      <c r="AF336" s="21">
        <f t="shared" si="436"/>
        <v>1.4591155448581201</v>
      </c>
      <c r="AG336" s="21">
        <f t="shared" si="437"/>
        <v>90.879549461467576</v>
      </c>
      <c r="AH336" s="21"/>
      <c r="AI336" s="61">
        <f t="shared" si="438"/>
        <v>43.471245159196549</v>
      </c>
      <c r="AJ336" s="21">
        <f t="shared" si="439"/>
        <v>3.8551594141182068</v>
      </c>
      <c r="AK336" s="21">
        <f t="shared" si="440"/>
        <v>13.361417865875532</v>
      </c>
      <c r="AL336" s="21">
        <f t="shared" si="441"/>
        <v>1.0712585693479058</v>
      </c>
      <c r="AM336" s="21">
        <f t="shared" si="442"/>
        <v>10.458173597388273</v>
      </c>
      <c r="AN336" s="21">
        <f t="shared" si="443"/>
        <v>0.25187461516883219</v>
      </c>
      <c r="AO336" s="21">
        <f t="shared" si="444"/>
        <v>6.5558153597548969</v>
      </c>
      <c r="AP336" s="21">
        <f t="shared" si="445"/>
        <v>13.313070410029011</v>
      </c>
      <c r="AQ336" s="21">
        <f t="shared" si="446"/>
        <v>3.1942258808662038</v>
      </c>
      <c r="AR336" s="21">
        <f t="shared" si="447"/>
        <v>2.86221029630665</v>
      </c>
      <c r="AS336" s="21">
        <f t="shared" si="448"/>
        <v>1.6055488319479148</v>
      </c>
      <c r="AT336" s="21">
        <f t="shared" si="449"/>
        <v>99.999999999999972</v>
      </c>
      <c r="AU336" s="21"/>
      <c r="AV336" s="21">
        <f>AR336*'[1]diagram lines'!$G$39</f>
        <v>2.375938389915019</v>
      </c>
      <c r="AW336" s="21">
        <f>AK336*'[1]diagram lines'!$G$40</f>
        <v>7.0717492518056808</v>
      </c>
      <c r="AX336" s="21">
        <f>AQ336*'[1]diagram lines'!$G$38</f>
        <v>2.3696435302069712</v>
      </c>
      <c r="AY336" s="21">
        <f>AP336*'[1]diagram lines'!$G$41</f>
        <v>9.5142873732728752</v>
      </c>
      <c r="AZ336" s="21">
        <f t="shared" si="450"/>
        <v>6.0564361771728539</v>
      </c>
      <c r="BA336" s="21">
        <f t="shared" si="451"/>
        <v>0.49591964037715947</v>
      </c>
      <c r="BB336" s="21">
        <f t="shared" si="452"/>
        <v>1.4901753611754938</v>
      </c>
      <c r="BC336" s="86">
        <f t="shared" si="453"/>
        <v>0.67106196093000148</v>
      </c>
      <c r="BX336" s="61">
        <f t="shared" si="454"/>
        <v>0.68977148801597876</v>
      </c>
      <c r="BY336" s="21">
        <f t="shared" si="455"/>
        <v>4.600842513770656E-2</v>
      </c>
      <c r="BZ336" s="21">
        <f t="shared" si="456"/>
        <v>0.12492685366810515</v>
      </c>
      <c r="CA336" s="21">
        <f t="shared" si="457"/>
        <v>6.3951343227503293E-3</v>
      </c>
      <c r="CB336" s="21">
        <f t="shared" si="458"/>
        <v>0.1387593180236604</v>
      </c>
      <c r="CC336" s="21">
        <f t="shared" si="459"/>
        <v>3.384747674090781E-3</v>
      </c>
      <c r="CD336" s="21">
        <f t="shared" si="460"/>
        <v>0.15507962779156328</v>
      </c>
      <c r="CE336" s="21">
        <f t="shared" si="461"/>
        <v>0.22630977175463624</v>
      </c>
      <c r="CF336" s="21">
        <f t="shared" si="462"/>
        <v>4.912211647039845E-2</v>
      </c>
      <c r="CG336" s="21">
        <f t="shared" si="463"/>
        <v>2.8965679405520167E-2</v>
      </c>
      <c r="CH336" s="21">
        <f t="shared" si="464"/>
        <v>1.0782998929155161E-2</v>
      </c>
      <c r="CI336" s="21">
        <f t="shared" si="465"/>
        <v>0.25911398446170925</v>
      </c>
      <c r="CJ336" s="21">
        <f t="shared" si="466"/>
        <v>1.7386201456552748</v>
      </c>
      <c r="CL336" s="68">
        <f t="shared" si="467"/>
        <v>0.39673501410856382</v>
      </c>
      <c r="CM336" s="19">
        <f t="shared" si="468"/>
        <v>2.6462609013636087E-2</v>
      </c>
      <c r="CN336" s="19">
        <f t="shared" si="469"/>
        <v>7.1854023997301036E-2</v>
      </c>
      <c r="CO336" s="19">
        <f t="shared" si="470"/>
        <v>3.6782815031399766E-3</v>
      </c>
      <c r="CP336" s="19">
        <f t="shared" si="471"/>
        <v>7.9810025421834102E-2</v>
      </c>
      <c r="CQ336" s="19">
        <f t="shared" si="472"/>
        <v>1.9468011356874571E-3</v>
      </c>
      <c r="CR336" s="19">
        <f t="shared" si="473"/>
        <v>8.9196957816863889E-2</v>
      </c>
      <c r="CS336" s="19">
        <f t="shared" si="474"/>
        <v>0.13016631166973022</v>
      </c>
      <c r="CT336" s="19">
        <f t="shared" si="475"/>
        <v>2.8253507008504517E-2</v>
      </c>
      <c r="CU336" s="19">
        <f t="shared" si="476"/>
        <v>1.6660154018060792E-2</v>
      </c>
      <c r="CV336" s="19">
        <f t="shared" si="477"/>
        <v>6.2020441647943278E-3</v>
      </c>
      <c r="CW336" s="19">
        <f t="shared" si="478"/>
        <v>0.14903427014188361</v>
      </c>
      <c r="CX336" s="19">
        <f t="shared" si="479"/>
        <v>0.99999999999999978</v>
      </c>
      <c r="CZ336" s="68">
        <f t="shared" si="480"/>
        <v>2.4859999999999999E-5</v>
      </c>
      <c r="DA336" s="19">
        <f t="shared" si="481"/>
        <v>1.8720959999999996E-5</v>
      </c>
      <c r="DB336" s="19">
        <f t="shared" si="482"/>
        <v>3.5539999999999995E-5</v>
      </c>
      <c r="DC336" s="19">
        <f t="shared" si="483"/>
        <v>4.0088359999999998E-5</v>
      </c>
      <c r="DD336" s="19">
        <f t="shared" si="484"/>
        <v>1.2917679999999999E-5</v>
      </c>
      <c r="DE336" s="19">
        <f t="shared" si="485"/>
        <v>1.2917679999999999E-5</v>
      </c>
      <c r="DF336" s="19">
        <f t="shared" si="486"/>
        <v>1.1949079999999999E-5</v>
      </c>
      <c r="DG336" s="19">
        <f t="shared" si="487"/>
        <v>1.6556959999999998E-5</v>
      </c>
      <c r="DH336" s="19">
        <f t="shared" si="488"/>
        <v>2.5124719999999998E-5</v>
      </c>
      <c r="DI336" s="19">
        <f t="shared" si="489"/>
        <v>3.7182319999999993E-5</v>
      </c>
      <c r="DJ336" s="19">
        <f t="shared" si="490"/>
        <v>0</v>
      </c>
      <c r="DK336" s="19">
        <f t="shared" si="491"/>
        <v>2.1265839999999998E-5</v>
      </c>
      <c r="DM336" s="68">
        <f t="shared" si="492"/>
        <v>958.80288204515341</v>
      </c>
      <c r="DN336" s="19">
        <f t="shared" si="493"/>
        <v>112.91265020646648</v>
      </c>
      <c r="DO336" s="19">
        <f t="shared" si="494"/>
        <v>206.14058206991598</v>
      </c>
      <c r="DP336" s="19">
        <f t="shared" si="495"/>
        <v>14.652252505126746</v>
      </c>
      <c r="DQ336" s="19">
        <f t="shared" si="496"/>
        <v>443.91487686324331</v>
      </c>
      <c r="DR336" s="19">
        <f t="shared" si="497"/>
        <v>10.691244291983407</v>
      </c>
      <c r="DS336" s="19">
        <f t="shared" si="498"/>
        <v>300.82963709504116</v>
      </c>
      <c r="DT336" s="19">
        <f t="shared" si="499"/>
        <v>440.88569148191891</v>
      </c>
      <c r="DU336" s="19">
        <f t="shared" si="500"/>
        <v>69.709628583211895</v>
      </c>
      <c r="DV336" s="19">
        <f t="shared" si="501"/>
        <v>42.20786945250665</v>
      </c>
      <c r="DX336" s="19">
        <f t="shared" si="502"/>
        <v>126.28692532045491</v>
      </c>
      <c r="DZ336" s="68">
        <f t="shared" si="503"/>
        <v>2727.0342399150227</v>
      </c>
      <c r="EA336" s="21">
        <f t="shared" si="504"/>
        <v>2.7270342399150227</v>
      </c>
      <c r="EB336" s="92">
        <f t="shared" si="505"/>
        <v>1204</v>
      </c>
    </row>
    <row r="337" spans="1:132" x14ac:dyDescent="0.3">
      <c r="A337" s="19">
        <f>'A. Thermody. result (all suite)'!C293</f>
        <v>1202</v>
      </c>
      <c r="B337" s="19" t="str">
        <f>'A. Thermody. result (all suite)'!A293</f>
        <v>Nephelinite</v>
      </c>
      <c r="C337" s="24">
        <f>'A. Thermody. result (all suite)'!G293</f>
        <v>91.445915999999997</v>
      </c>
      <c r="D337" s="19">
        <f>'A. Thermody. result (all suite)'!D293</f>
        <v>10000</v>
      </c>
      <c r="E337" s="61">
        <f>'A. Thermody. result (all suite)'!I293</f>
        <v>41.521811</v>
      </c>
      <c r="F337" s="21">
        <f>'A. Thermody. result (all suite)'!J293</f>
        <v>3.6455449999999998</v>
      </c>
      <c r="G337" s="21">
        <f>'A. Thermody. result (all suite)'!K293</f>
        <v>12.750711000000001</v>
      </c>
      <c r="H337" s="21">
        <f>'A. Thermody. result (all suite)'!L293</f>
        <v>0.99667300000000003</v>
      </c>
      <c r="I337" s="21">
        <f>'A. Thermody. result (all suite)'!M293</f>
        <v>9.9338040000000003</v>
      </c>
      <c r="J337" s="21">
        <f>'A. Thermody. result (all suite)'!N293</f>
        <v>0.24057899999999999</v>
      </c>
      <c r="K337" s="21">
        <f>'A. Thermody. result (all suite)'!O293</f>
        <v>6.24458</v>
      </c>
      <c r="L337" s="21">
        <f>'A. Thermody. result (all suite)'!P293</f>
        <v>12.690136000000001</v>
      </c>
      <c r="M337" s="21">
        <f>'A. Thermody. result (all suite)'!Q293</f>
        <v>3.0509840000000001</v>
      </c>
      <c r="N337" s="21">
        <f>'A. Thermody. result (all suite)'!R293</f>
        <v>2.7338559999999998</v>
      </c>
      <c r="O337" s="21">
        <f>'A. Thermody. result (all suite)'!S293</f>
        <v>1.5138670000000001</v>
      </c>
      <c r="P337" s="21">
        <f>'A. Thermody. result (all suite)'!T293</f>
        <v>4.6774529999999999</v>
      </c>
      <c r="Q337" s="21">
        <f t="shared" si="423"/>
        <v>99.999999000000003</v>
      </c>
      <c r="S337" s="19">
        <f t="shared" si="424"/>
        <v>1475</v>
      </c>
      <c r="T337" s="19">
        <f t="shared" si="425"/>
        <v>1</v>
      </c>
      <c r="V337" s="61">
        <f t="shared" si="426"/>
        <v>39.579647786304541</v>
      </c>
      <c r="W337" s="21">
        <f t="shared" si="427"/>
        <v>3.475026344325963</v>
      </c>
      <c r="X337" s="21">
        <f t="shared" si="428"/>
        <v>12.154302479845086</v>
      </c>
      <c r="Y337" s="21">
        <f t="shared" si="429"/>
        <v>0.95005408839512084</v>
      </c>
      <c r="Z337" s="21">
        <f t="shared" si="430"/>
        <v>9.4691549821413901</v>
      </c>
      <c r="AA337" s="21">
        <f t="shared" si="431"/>
        <v>0.22932603023460027</v>
      </c>
      <c r="AB337" s="21">
        <f t="shared" si="432"/>
        <v>5.9524927025317274</v>
      </c>
      <c r="AC337" s="21">
        <f t="shared" si="433"/>
        <v>12.09656084702817</v>
      </c>
      <c r="AD337" s="21">
        <f t="shared" si="434"/>
        <v>2.9082756559353968</v>
      </c>
      <c r="AE337" s="21">
        <f t="shared" si="435"/>
        <v>2.6059811692335715</v>
      </c>
      <c r="AF337" s="21">
        <f t="shared" si="436"/>
        <v>1.4430565818843859</v>
      </c>
      <c r="AG337" s="21">
        <f t="shared" si="437"/>
        <v>90.863878667859964</v>
      </c>
      <c r="AH337" s="21"/>
      <c r="AI337" s="61">
        <f t="shared" si="438"/>
        <v>43.559276102423865</v>
      </c>
      <c r="AJ337" s="21">
        <f t="shared" si="439"/>
        <v>3.8244310008253444</v>
      </c>
      <c r="AK337" s="21">
        <f t="shared" si="440"/>
        <v>13.376385267762361</v>
      </c>
      <c r="AL337" s="21">
        <f t="shared" si="441"/>
        <v>1.0455795001530905</v>
      </c>
      <c r="AM337" s="21">
        <f t="shared" si="442"/>
        <v>10.421253330770245</v>
      </c>
      <c r="AN337" s="21">
        <f t="shared" si="443"/>
        <v>0.25238415264317415</v>
      </c>
      <c r="AO337" s="21">
        <f t="shared" si="444"/>
        <v>6.5510000121062646</v>
      </c>
      <c r="AP337" s="21">
        <f t="shared" si="445"/>
        <v>13.312837867339379</v>
      </c>
      <c r="AQ337" s="21">
        <f t="shared" si="446"/>
        <v>3.200695038086792</v>
      </c>
      <c r="AR337" s="21">
        <f t="shared" si="447"/>
        <v>2.8680056447506126</v>
      </c>
      <c r="AS337" s="21">
        <f t="shared" si="448"/>
        <v>1.5881520831388618</v>
      </c>
      <c r="AT337" s="21">
        <f t="shared" si="449"/>
        <v>100</v>
      </c>
      <c r="AU337" s="21"/>
      <c r="AV337" s="21">
        <f>AR337*'[1]diagram lines'!$G$39</f>
        <v>2.3807491443409647</v>
      </c>
      <c r="AW337" s="21">
        <f>AK337*'[1]diagram lines'!$G$40</f>
        <v>7.0796709944049425</v>
      </c>
      <c r="AX337" s="21">
        <f>AQ337*'[1]diagram lines'!$G$38</f>
        <v>2.3744426887904275</v>
      </c>
      <c r="AY337" s="21">
        <f>AP337*'[1]diagram lines'!$G$41</f>
        <v>9.5141211848649743</v>
      </c>
      <c r="AZ337" s="21">
        <f t="shared" si="450"/>
        <v>6.0687006828374042</v>
      </c>
      <c r="BA337" s="21">
        <f t="shared" si="451"/>
        <v>0.4961465899217507</v>
      </c>
      <c r="BB337" s="21">
        <f t="shared" si="452"/>
        <v>1.4888297344973427</v>
      </c>
      <c r="BC337" s="86">
        <f t="shared" si="453"/>
        <v>0.67166847681049247</v>
      </c>
      <c r="BX337" s="61">
        <f t="shared" si="454"/>
        <v>0.69110870505992017</v>
      </c>
      <c r="BY337" s="21">
        <f t="shared" si="455"/>
        <v>4.5637769153730599E-2</v>
      </c>
      <c r="BZ337" s="21">
        <f t="shared" si="456"/>
        <v>0.12505601216163204</v>
      </c>
      <c r="CA337" s="21">
        <f t="shared" si="457"/>
        <v>6.2412987663598221E-3</v>
      </c>
      <c r="CB337" s="21">
        <f t="shared" si="458"/>
        <v>0.13825753653444678</v>
      </c>
      <c r="CC337" s="21">
        <f t="shared" si="459"/>
        <v>3.3913025091626726E-3</v>
      </c>
      <c r="CD337" s="21">
        <f t="shared" si="460"/>
        <v>0.15495235732009927</v>
      </c>
      <c r="CE337" s="21">
        <f t="shared" si="461"/>
        <v>0.22628630527817406</v>
      </c>
      <c r="CF337" s="21">
        <f t="shared" si="462"/>
        <v>4.9217357638328761E-2</v>
      </c>
      <c r="CG337" s="21">
        <f t="shared" si="463"/>
        <v>2.9021825902335454E-2</v>
      </c>
      <c r="CH337" s="21">
        <f t="shared" si="464"/>
        <v>1.0665241221890324E-2</v>
      </c>
      <c r="CI337" s="21">
        <f t="shared" si="465"/>
        <v>0.25957008879023308</v>
      </c>
      <c r="CJ337" s="21">
        <f t="shared" si="466"/>
        <v>1.7394058003363131</v>
      </c>
      <c r="CL337" s="68">
        <f t="shared" si="467"/>
        <v>0.39732459494287919</v>
      </c>
      <c r="CM337" s="19">
        <f t="shared" si="468"/>
        <v>2.6237562933794152E-2</v>
      </c>
      <c r="CN337" s="19">
        <f t="shared" si="469"/>
        <v>7.1895823353844479E-2</v>
      </c>
      <c r="CO337" s="19">
        <f t="shared" si="470"/>
        <v>3.588178655695566E-3</v>
      </c>
      <c r="CP337" s="19">
        <f t="shared" si="471"/>
        <v>7.9485498155585532E-2</v>
      </c>
      <c r="CQ337" s="19">
        <f t="shared" si="472"/>
        <v>1.9496902381876422E-3</v>
      </c>
      <c r="CR337" s="19">
        <f t="shared" si="473"/>
        <v>8.9083500405793353E-2</v>
      </c>
      <c r="CS337" s="19">
        <f t="shared" si="474"/>
        <v>0.13009402707201606</v>
      </c>
      <c r="CT337" s="19">
        <f t="shared" si="475"/>
        <v>2.8295500468500573E-2</v>
      </c>
      <c r="CU337" s="19">
        <f t="shared" si="476"/>
        <v>1.6684908085694609E-2</v>
      </c>
      <c r="CV337" s="19">
        <f t="shared" si="477"/>
        <v>6.1315428635619167E-3</v>
      </c>
      <c r="CW337" s="19">
        <f t="shared" si="478"/>
        <v>0.14922917282444692</v>
      </c>
      <c r="CX337" s="19">
        <f t="shared" si="479"/>
        <v>1</v>
      </c>
      <c r="CZ337" s="68">
        <f t="shared" si="480"/>
        <v>2.4859999999999999E-5</v>
      </c>
      <c r="DA337" s="19">
        <f t="shared" si="481"/>
        <v>1.8706479999999996E-5</v>
      </c>
      <c r="DB337" s="19">
        <f t="shared" si="482"/>
        <v>3.5539999999999995E-5</v>
      </c>
      <c r="DC337" s="19">
        <f t="shared" si="483"/>
        <v>4.007018E-5</v>
      </c>
      <c r="DD337" s="19">
        <f t="shared" si="484"/>
        <v>1.2911839999999998E-5</v>
      </c>
      <c r="DE337" s="19">
        <f t="shared" si="485"/>
        <v>1.2911839999999998E-5</v>
      </c>
      <c r="DF337" s="19">
        <f t="shared" si="486"/>
        <v>1.1942539999999999E-5</v>
      </c>
      <c r="DG337" s="19">
        <f t="shared" si="487"/>
        <v>1.654948E-5</v>
      </c>
      <c r="DH337" s="19">
        <f t="shared" si="488"/>
        <v>2.5109359999999998E-5</v>
      </c>
      <c r="DI337" s="19">
        <f t="shared" si="489"/>
        <v>3.715815999999999E-5</v>
      </c>
      <c r="DJ337" s="19">
        <f t="shared" si="490"/>
        <v>0</v>
      </c>
      <c r="DK337" s="19">
        <f t="shared" si="491"/>
        <v>2.124692E-5</v>
      </c>
      <c r="DM337" s="68">
        <f t="shared" si="492"/>
        <v>960.22774192148756</v>
      </c>
      <c r="DN337" s="19">
        <f t="shared" si="493"/>
        <v>112.03906492036326</v>
      </c>
      <c r="DO337" s="19">
        <f t="shared" si="494"/>
        <v>206.26049941356172</v>
      </c>
      <c r="DP337" s="19">
        <f t="shared" si="495"/>
        <v>14.299817208907596</v>
      </c>
      <c r="DQ337" s="19">
        <f t="shared" si="496"/>
        <v>442.30977478646116</v>
      </c>
      <c r="DR337" s="19">
        <f t="shared" si="497"/>
        <v>10.711953176079581</v>
      </c>
      <c r="DS337" s="19">
        <f t="shared" si="498"/>
        <v>300.61151701007253</v>
      </c>
      <c r="DT337" s="19">
        <f t="shared" si="499"/>
        <v>440.84001661675535</v>
      </c>
      <c r="DU337" s="19">
        <f t="shared" si="500"/>
        <v>69.855945115381303</v>
      </c>
      <c r="DV337" s="19">
        <f t="shared" si="501"/>
        <v>42.298067010649412</v>
      </c>
      <c r="DX337" s="19">
        <f t="shared" si="502"/>
        <v>126.56468298918305</v>
      </c>
      <c r="DZ337" s="68">
        <f t="shared" si="503"/>
        <v>2726.0190801689027</v>
      </c>
      <c r="EA337" s="21">
        <f t="shared" si="504"/>
        <v>2.7260190801689026</v>
      </c>
      <c r="EB337" s="92">
        <f t="shared" si="505"/>
        <v>1202</v>
      </c>
    </row>
    <row r="338" spans="1:132" x14ac:dyDescent="0.3">
      <c r="A338" s="19">
        <f>'A. Thermody. result (all suite)'!C294</f>
        <v>1200</v>
      </c>
      <c r="B338" s="19" t="str">
        <f>'A. Thermody. result (all suite)'!A294</f>
        <v>Nephelinite</v>
      </c>
      <c r="C338" s="24">
        <f>'A. Thermody. result (all suite)'!G294</f>
        <v>90.610677999999993</v>
      </c>
      <c r="D338" s="19">
        <f>'A. Thermody. result (all suite)'!D294</f>
        <v>10000</v>
      </c>
      <c r="E338" s="61">
        <f>'A. Thermody. result (all suite)'!I294</f>
        <v>41.658462999999998</v>
      </c>
      <c r="F338" s="21">
        <f>'A. Thermody. result (all suite)'!J294</f>
        <v>3.5540829999999999</v>
      </c>
      <c r="G338" s="21">
        <f>'A. Thermody. result (all suite)'!K294</f>
        <v>12.723069000000001</v>
      </c>
      <c r="H338" s="21">
        <f>'A. Thermody. result (all suite)'!L294</f>
        <v>0.97374700000000003</v>
      </c>
      <c r="I338" s="21">
        <f>'A. Thermody. result (all suite)'!M294</f>
        <v>9.9735519999999998</v>
      </c>
      <c r="J338" s="21">
        <f>'A. Thermody. result (all suite)'!N294</f>
        <v>0.24279700000000001</v>
      </c>
      <c r="K338" s="21">
        <f>'A. Thermody. result (all suite)'!O294</f>
        <v>6.2274330000000004</v>
      </c>
      <c r="L338" s="21">
        <f>'A. Thermody. result (all suite)'!P294</f>
        <v>12.589376</v>
      </c>
      <c r="M338" s="21">
        <f>'A. Thermody. result (all suite)'!Q294</f>
        <v>3.0772879999999998</v>
      </c>
      <c r="N338" s="21">
        <f>'A. Thermody. result (all suite)'!R294</f>
        <v>2.7590569999999999</v>
      </c>
      <c r="O338" s="21">
        <f>'A. Thermody. result (all suite)'!S294</f>
        <v>1.501671</v>
      </c>
      <c r="P338" s="21">
        <f>'A. Thermody. result (all suite)'!T294</f>
        <v>4.7194630000000002</v>
      </c>
      <c r="Q338" s="21">
        <f t="shared" si="423"/>
        <v>99.999999000000003</v>
      </c>
      <c r="S338" s="19">
        <f t="shared" si="424"/>
        <v>1473</v>
      </c>
      <c r="T338" s="19">
        <f t="shared" si="425"/>
        <v>1</v>
      </c>
      <c r="V338" s="61">
        <f t="shared" si="426"/>
        <v>39.692407232685746</v>
      </c>
      <c r="W338" s="21">
        <f t="shared" si="427"/>
        <v>3.3863493661483735</v>
      </c>
      <c r="X338" s="21">
        <f t="shared" si="428"/>
        <v>12.122608460075925</v>
      </c>
      <c r="Y338" s="21">
        <f t="shared" si="429"/>
        <v>0.92779137016183377</v>
      </c>
      <c r="Z338" s="21">
        <f t="shared" si="430"/>
        <v>9.502853898867258</v>
      </c>
      <c r="AA338" s="21">
        <f t="shared" si="431"/>
        <v>0.23133828530530284</v>
      </c>
      <c r="AB338" s="21">
        <f t="shared" si="432"/>
        <v>5.9335316007761962</v>
      </c>
      <c r="AC338" s="21">
        <f t="shared" si="433"/>
        <v>11.99522505180761</v>
      </c>
      <c r="AD338" s="21">
        <f t="shared" si="434"/>
        <v>2.9320565299842452</v>
      </c>
      <c r="AE338" s="21">
        <f t="shared" si="435"/>
        <v>2.6288443244339632</v>
      </c>
      <c r="AF338" s="21">
        <f t="shared" si="436"/>
        <v>1.4308001920645619</v>
      </c>
      <c r="AG338" s="21">
        <f t="shared" si="437"/>
        <v>90.783806312311015</v>
      </c>
      <c r="AH338" s="21"/>
      <c r="AI338" s="61">
        <f t="shared" si="438"/>
        <v>43.721902446056767</v>
      </c>
      <c r="AJ338" s="21">
        <f t="shared" si="439"/>
        <v>3.7301249019002158</v>
      </c>
      <c r="AK338" s="21">
        <f t="shared" si="440"/>
        <v>13.353271858168391</v>
      </c>
      <c r="AL338" s="21">
        <f t="shared" si="441"/>
        <v>1.0219789275744631</v>
      </c>
      <c r="AM338" s="21">
        <f t="shared" si="442"/>
        <v>10.467564959962022</v>
      </c>
      <c r="AN338" s="21">
        <f t="shared" si="443"/>
        <v>0.25482329360531725</v>
      </c>
      <c r="AO338" s="21">
        <f t="shared" si="444"/>
        <v>6.5358920734870765</v>
      </c>
      <c r="AP338" s="21">
        <f t="shared" si="445"/>
        <v>13.212956736515421</v>
      </c>
      <c r="AQ338" s="21">
        <f t="shared" si="446"/>
        <v>3.2297131493886644</v>
      </c>
      <c r="AR338" s="21">
        <f t="shared" si="447"/>
        <v>2.8957194363390237</v>
      </c>
      <c r="AS338" s="21">
        <f t="shared" si="448"/>
        <v>1.5760522170026419</v>
      </c>
      <c r="AT338" s="21">
        <f t="shared" si="449"/>
        <v>100</v>
      </c>
      <c r="AU338" s="21"/>
      <c r="AV338" s="21">
        <f>AR338*'[1]diagram lines'!$G$39</f>
        <v>2.4037545333754382</v>
      </c>
      <c r="AW338" s="21">
        <f>AK338*'[1]diagram lines'!$G$40</f>
        <v>7.0674378438034422</v>
      </c>
      <c r="AX338" s="21">
        <f>AQ338*'[1]diagram lines'!$G$38</f>
        <v>2.3959698388010775</v>
      </c>
      <c r="AY338" s="21">
        <f>AP338*'[1]diagram lines'!$G$41</f>
        <v>9.442740372433402</v>
      </c>
      <c r="AZ338" s="21">
        <f t="shared" si="450"/>
        <v>6.1254325857276886</v>
      </c>
      <c r="BA338" s="21">
        <f t="shared" si="451"/>
        <v>0.4962229481016005</v>
      </c>
      <c r="BB338" s="21">
        <f t="shared" si="452"/>
        <v>1.47246743683296</v>
      </c>
      <c r="BC338" s="86">
        <f t="shared" si="453"/>
        <v>0.67913216617600636</v>
      </c>
      <c r="BX338" s="61">
        <f t="shared" si="454"/>
        <v>0.693383205725699</v>
      </c>
      <c r="BY338" s="21">
        <f t="shared" si="455"/>
        <v>4.4492776664997499E-2</v>
      </c>
      <c r="BZ338" s="21">
        <f t="shared" si="456"/>
        <v>0.12478490584542959</v>
      </c>
      <c r="CA338" s="21">
        <f t="shared" si="457"/>
        <v>6.0977331078965495E-3</v>
      </c>
      <c r="CB338" s="21">
        <f t="shared" si="458"/>
        <v>0.13881074460681977</v>
      </c>
      <c r="CC338" s="21">
        <f t="shared" si="459"/>
        <v>3.4225683676346211E-3</v>
      </c>
      <c r="CD338" s="21">
        <f t="shared" si="460"/>
        <v>0.15452687344913155</v>
      </c>
      <c r="CE338" s="21">
        <f t="shared" si="461"/>
        <v>0.22448958630527818</v>
      </c>
      <c r="CF338" s="21">
        <f t="shared" si="462"/>
        <v>4.9641684142603643E-2</v>
      </c>
      <c r="CG338" s="21">
        <f t="shared" si="463"/>
        <v>2.9289352441613587E-2</v>
      </c>
      <c r="CH338" s="21">
        <f t="shared" si="464"/>
        <v>1.0579320013526463E-2</v>
      </c>
      <c r="CI338" s="21">
        <f t="shared" si="465"/>
        <v>0.26190138734739182</v>
      </c>
      <c r="CJ338" s="21">
        <f t="shared" si="466"/>
        <v>1.7414201380180225</v>
      </c>
      <c r="CL338" s="68">
        <f t="shared" si="467"/>
        <v>0.39817111941456312</v>
      </c>
      <c r="CM338" s="19">
        <f t="shared" si="468"/>
        <v>2.5549708363678651E-2</v>
      </c>
      <c r="CN338" s="19">
        <f t="shared" si="469"/>
        <v>7.1656978761858184E-2</v>
      </c>
      <c r="CO338" s="19">
        <f t="shared" si="470"/>
        <v>3.5015864206305865E-3</v>
      </c>
      <c r="CP338" s="19">
        <f t="shared" si="471"/>
        <v>7.9711231986099362E-2</v>
      </c>
      <c r="CQ338" s="19">
        <f t="shared" si="472"/>
        <v>1.9653892205071075E-3</v>
      </c>
      <c r="CR338" s="19">
        <f t="shared" si="473"/>
        <v>8.8736124083763357E-2</v>
      </c>
      <c r="CS338" s="19">
        <f t="shared" si="474"/>
        <v>0.12891178952414001</v>
      </c>
      <c r="CT338" s="19">
        <f t="shared" si="475"/>
        <v>2.8506437394885509E-2</v>
      </c>
      <c r="CU338" s="19">
        <f t="shared" si="476"/>
        <v>1.681923379785244E-2</v>
      </c>
      <c r="CV338" s="19">
        <f t="shared" si="477"/>
        <v>6.075110642493887E-3</v>
      </c>
      <c r="CW338" s="19">
        <f t="shared" si="478"/>
        <v>0.15039529038952765</v>
      </c>
      <c r="CX338" s="19">
        <f t="shared" si="479"/>
        <v>1</v>
      </c>
      <c r="CZ338" s="68">
        <f t="shared" si="480"/>
        <v>2.4859999999999999E-5</v>
      </c>
      <c r="DA338" s="19">
        <f t="shared" si="481"/>
        <v>1.8691999999999997E-5</v>
      </c>
      <c r="DB338" s="19">
        <f t="shared" si="482"/>
        <v>3.5539999999999995E-5</v>
      </c>
      <c r="DC338" s="19">
        <f t="shared" si="483"/>
        <v>4.0051999999999995E-5</v>
      </c>
      <c r="DD338" s="19">
        <f t="shared" si="484"/>
        <v>1.2905999999999998E-5</v>
      </c>
      <c r="DE338" s="19">
        <f t="shared" si="485"/>
        <v>1.2905999999999998E-5</v>
      </c>
      <c r="DF338" s="19">
        <f t="shared" si="486"/>
        <v>1.1936000000000001E-5</v>
      </c>
      <c r="DG338" s="19">
        <f t="shared" si="487"/>
        <v>1.6541999999999998E-5</v>
      </c>
      <c r="DH338" s="19">
        <f t="shared" si="488"/>
        <v>2.5093999999999997E-5</v>
      </c>
      <c r="DI338" s="19">
        <f t="shared" si="489"/>
        <v>3.7133999999999994E-5</v>
      </c>
      <c r="DJ338" s="19">
        <f t="shared" si="490"/>
        <v>0</v>
      </c>
      <c r="DK338" s="19">
        <f t="shared" si="491"/>
        <v>2.1227999999999997E-5</v>
      </c>
      <c r="DM338" s="68">
        <f t="shared" si="492"/>
        <v>962.27356614750397</v>
      </c>
      <c r="DN338" s="19">
        <f t="shared" si="493"/>
        <v>109.18632056979729</v>
      </c>
      <c r="DO338" s="19">
        <f t="shared" si="494"/>
        <v>205.57528290824595</v>
      </c>
      <c r="DP338" s="19">
        <f t="shared" si="495"/>
        <v>13.961059011048098</v>
      </c>
      <c r="DQ338" s="19">
        <f t="shared" si="496"/>
        <v>443.76662158695484</v>
      </c>
      <c r="DR338" s="19">
        <f t="shared" si="497"/>
        <v>10.803092461085869</v>
      </c>
      <c r="DS338" s="19">
        <f t="shared" si="498"/>
        <v>299.60336801069559</v>
      </c>
      <c r="DT338" s="19">
        <f t="shared" si="499"/>
        <v>437.03138414422517</v>
      </c>
      <c r="DU338" s="19">
        <f t="shared" si="500"/>
        <v>70.419783777355264</v>
      </c>
      <c r="DV338" s="19">
        <f t="shared" si="501"/>
        <v>42.66633876656703</v>
      </c>
      <c r="DX338" s="19">
        <f t="shared" si="502"/>
        <v>127.66737953736992</v>
      </c>
      <c r="DZ338" s="68">
        <f t="shared" si="503"/>
        <v>2722.9541969208494</v>
      </c>
      <c r="EA338" s="21">
        <f t="shared" si="504"/>
        <v>2.7229541969208495</v>
      </c>
      <c r="EB338" s="92">
        <f t="shared" si="505"/>
        <v>1200</v>
      </c>
    </row>
    <row r="339" spans="1:132" x14ac:dyDescent="0.3">
      <c r="A339" s="19">
        <f>'A. Thermody. result (all suite)'!C295</f>
        <v>1198</v>
      </c>
      <c r="B339" s="19" t="str">
        <f>'A. Thermody. result (all suite)'!A295</f>
        <v>Nephelinite</v>
      </c>
      <c r="C339" s="24">
        <f>'A. Thermody. result (all suite)'!G295</f>
        <v>89.676302000000007</v>
      </c>
      <c r="D339" s="19">
        <f>'A. Thermody. result (all suite)'!D295</f>
        <v>10000</v>
      </c>
      <c r="E339" s="61">
        <f>'A. Thermody. result (all suite)'!I295</f>
        <v>41.802717000000001</v>
      </c>
      <c r="F339" s="21">
        <f>'A. Thermody. result (all suite)'!J295</f>
        <v>3.4526020000000002</v>
      </c>
      <c r="G339" s="21">
        <f>'A. Thermody. result (all suite)'!K295</f>
        <v>12.688155</v>
      </c>
      <c r="H339" s="21">
        <f>'A. Thermody. result (all suite)'!L295</f>
        <v>0.95206800000000003</v>
      </c>
      <c r="I339" s="21">
        <f>'A. Thermody. result (all suite)'!M295</f>
        <v>10.028301000000001</v>
      </c>
      <c r="J339" s="21">
        <f>'A. Thermody. result (all suite)'!N295</f>
        <v>0.24532699999999999</v>
      </c>
      <c r="K339" s="21">
        <f>'A. Thermody. result (all suite)'!O295</f>
        <v>6.2081369999999998</v>
      </c>
      <c r="L339" s="21">
        <f>'A. Thermody. result (all suite)'!P295</f>
        <v>12.469865</v>
      </c>
      <c r="M339" s="21">
        <f>'A. Thermody. result (all suite)'!Q295</f>
        <v>3.1071870000000001</v>
      </c>
      <c r="N339" s="21">
        <f>'A. Thermody. result (all suite)'!R295</f>
        <v>2.7878050000000001</v>
      </c>
      <c r="O339" s="21">
        <f>'A. Thermody. result (all suite)'!S295</f>
        <v>1.49034</v>
      </c>
      <c r="P339" s="21">
        <f>'A. Thermody. result (all suite)'!T295</f>
        <v>4.7674960000000004</v>
      </c>
      <c r="Q339" s="21">
        <f t="shared" si="423"/>
        <v>100</v>
      </c>
      <c r="S339" s="19">
        <f t="shared" si="424"/>
        <v>1471</v>
      </c>
      <c r="T339" s="19">
        <f t="shared" si="425"/>
        <v>1</v>
      </c>
      <c r="V339" s="61">
        <f t="shared" si="426"/>
        <v>39.80977413913368</v>
      </c>
      <c r="W339" s="21">
        <f t="shared" si="427"/>
        <v>3.2879993377540804</v>
      </c>
      <c r="X339" s="21">
        <f t="shared" si="428"/>
        <v>12.083247717901202</v>
      </c>
      <c r="Y339" s="21">
        <f t="shared" si="429"/>
        <v>0.90667819618272005</v>
      </c>
      <c r="Z339" s="21">
        <f t="shared" si="430"/>
        <v>9.5502021509570412</v>
      </c>
      <c r="AA339" s="21">
        <f t="shared" si="431"/>
        <v>0.23363104508808</v>
      </c>
      <c r="AB339" s="21">
        <f t="shared" si="432"/>
        <v>5.9121643168504807</v>
      </c>
      <c r="AC339" s="21">
        <f t="shared" si="433"/>
        <v>11.8753646849196</v>
      </c>
      <c r="AD339" s="21">
        <f t="shared" si="434"/>
        <v>2.95905198406248</v>
      </c>
      <c r="AE339" s="21">
        <f t="shared" si="435"/>
        <v>2.6548965081372002</v>
      </c>
      <c r="AF339" s="21">
        <f t="shared" si="436"/>
        <v>1.4192881001136002</v>
      </c>
      <c r="AG339" s="21">
        <f t="shared" si="437"/>
        <v>90.69229818110017</v>
      </c>
      <c r="AH339" s="21"/>
      <c r="AI339" s="61">
        <f t="shared" si="438"/>
        <v>43.895429862896385</v>
      </c>
      <c r="AJ339" s="21">
        <f t="shared" si="439"/>
        <v>3.6254449426216913</v>
      </c>
      <c r="AK339" s="21">
        <f t="shared" si="440"/>
        <v>13.323344936934557</v>
      </c>
      <c r="AL339" s="21">
        <f t="shared" si="441"/>
        <v>0.99973009215425013</v>
      </c>
      <c r="AM339" s="21">
        <f t="shared" si="442"/>
        <v>10.530334264864022</v>
      </c>
      <c r="AN339" s="21">
        <f t="shared" si="443"/>
        <v>0.25760847367827266</v>
      </c>
      <c r="AO339" s="21">
        <f t="shared" si="444"/>
        <v>6.5189265631406688</v>
      </c>
      <c r="AP339" s="21">
        <f t="shared" si="445"/>
        <v>13.094126980006742</v>
      </c>
      <c r="AQ339" s="21">
        <f t="shared" si="446"/>
        <v>3.2627378988165634</v>
      </c>
      <c r="AR339" s="21">
        <f t="shared" si="447"/>
        <v>2.9273671098682859</v>
      </c>
      <c r="AS339" s="21">
        <f t="shared" si="448"/>
        <v>1.5649488750185545</v>
      </c>
      <c r="AT339" s="21">
        <f t="shared" si="449"/>
        <v>100.00000000000001</v>
      </c>
      <c r="AU339" s="21"/>
      <c r="AV339" s="21">
        <f>AR339*'[1]diagram lines'!$G$39</f>
        <v>2.4300254620303656</v>
      </c>
      <c r="AW339" s="21">
        <f>AK339*'[1]diagram lines'!$G$40</f>
        <v>7.0515985305682269</v>
      </c>
      <c r="AX339" s="21">
        <f>AQ339*'[1]diagram lines'!$G$38</f>
        <v>2.4204693221617553</v>
      </c>
      <c r="AY339" s="21">
        <f>AP339*'[1]diagram lines'!$G$41</f>
        <v>9.3578177800411968</v>
      </c>
      <c r="AZ339" s="21">
        <f t="shared" si="450"/>
        <v>6.1901050086848493</v>
      </c>
      <c r="BA339" s="21">
        <f t="shared" si="451"/>
        <v>0.49630091530497888</v>
      </c>
      <c r="BB339" s="21">
        <f t="shared" si="452"/>
        <v>1.4537895295856325</v>
      </c>
      <c r="BC339" s="86">
        <f t="shared" si="453"/>
        <v>0.68785747843776657</v>
      </c>
      <c r="BX339" s="61">
        <f t="shared" si="454"/>
        <v>0.69578423768308928</v>
      </c>
      <c r="BY339" s="21">
        <f t="shared" si="455"/>
        <v>4.3222358537806711E-2</v>
      </c>
      <c r="BZ339" s="21">
        <f t="shared" si="456"/>
        <v>0.12444247744213417</v>
      </c>
      <c r="CA339" s="21">
        <f t="shared" si="457"/>
        <v>5.9619763291377048E-3</v>
      </c>
      <c r="CB339" s="21">
        <f t="shared" si="458"/>
        <v>0.13957273486430063</v>
      </c>
      <c r="CC339" s="21">
        <f t="shared" si="459"/>
        <v>3.4582323089935156E-3</v>
      </c>
      <c r="CD339" s="21">
        <f t="shared" si="460"/>
        <v>0.15404806451612904</v>
      </c>
      <c r="CE339" s="21">
        <f t="shared" si="461"/>
        <v>0.22235850570613411</v>
      </c>
      <c r="CF339" s="21">
        <f t="shared" si="462"/>
        <v>5.0124003871592195E-2</v>
      </c>
      <c r="CG339" s="21">
        <f t="shared" si="463"/>
        <v>2.9594532908704882E-2</v>
      </c>
      <c r="CH339" s="21">
        <f t="shared" si="464"/>
        <v>1.0499492757707266E-2</v>
      </c>
      <c r="CI339" s="21">
        <f t="shared" si="465"/>
        <v>0.26456692563817985</v>
      </c>
      <c r="CJ339" s="21">
        <f t="shared" si="466"/>
        <v>1.7436335425639098</v>
      </c>
      <c r="CL339" s="68">
        <f t="shared" si="467"/>
        <v>0.39904270060094155</v>
      </c>
      <c r="CM339" s="19">
        <f t="shared" si="468"/>
        <v>2.4788671175854298E-2</v>
      </c>
      <c r="CN339" s="19">
        <f t="shared" si="469"/>
        <v>7.136962808088039E-2</v>
      </c>
      <c r="CO339" s="19">
        <f t="shared" si="470"/>
        <v>3.4192828846197646E-3</v>
      </c>
      <c r="CP339" s="19">
        <f t="shared" si="471"/>
        <v>8.0047057743031946E-2</v>
      </c>
      <c r="CQ339" s="19">
        <f t="shared" si="472"/>
        <v>1.9833481202181911E-3</v>
      </c>
      <c r="CR339" s="19">
        <f t="shared" si="473"/>
        <v>8.8348876501658999E-2</v>
      </c>
      <c r="CS339" s="19">
        <f t="shared" si="474"/>
        <v>0.12752593952693128</v>
      </c>
      <c r="CT339" s="19">
        <f t="shared" si="475"/>
        <v>2.874686833443673E-2</v>
      </c>
      <c r="CU339" s="19">
        <f t="shared" si="476"/>
        <v>1.6972908691116298E-2</v>
      </c>
      <c r="CV339" s="19">
        <f t="shared" si="477"/>
        <v>6.0216166421462524E-3</v>
      </c>
      <c r="CW339" s="19">
        <f t="shared" si="478"/>
        <v>0.15173310169816409</v>
      </c>
      <c r="CX339" s="19">
        <f t="shared" si="479"/>
        <v>0.99999999999999989</v>
      </c>
      <c r="CZ339" s="68">
        <f t="shared" si="480"/>
        <v>2.4859999999999999E-5</v>
      </c>
      <c r="DA339" s="19">
        <f t="shared" si="481"/>
        <v>1.8677519999999997E-5</v>
      </c>
      <c r="DB339" s="19">
        <f t="shared" si="482"/>
        <v>3.5539999999999995E-5</v>
      </c>
      <c r="DC339" s="19">
        <f t="shared" si="483"/>
        <v>4.0033819999999997E-5</v>
      </c>
      <c r="DD339" s="19">
        <f t="shared" si="484"/>
        <v>1.2900159999999998E-5</v>
      </c>
      <c r="DE339" s="19">
        <f t="shared" si="485"/>
        <v>1.2900159999999998E-5</v>
      </c>
      <c r="DF339" s="19">
        <f t="shared" si="486"/>
        <v>1.192946E-5</v>
      </c>
      <c r="DG339" s="19">
        <f t="shared" si="487"/>
        <v>1.6534519999999997E-5</v>
      </c>
      <c r="DH339" s="19">
        <f t="shared" si="488"/>
        <v>2.5078639999999997E-5</v>
      </c>
      <c r="DI339" s="19">
        <f t="shared" si="489"/>
        <v>3.7109839999999991E-5</v>
      </c>
      <c r="DJ339" s="19">
        <f t="shared" si="490"/>
        <v>0</v>
      </c>
      <c r="DK339" s="19">
        <f t="shared" si="491"/>
        <v>2.1209079999999999E-5</v>
      </c>
      <c r="DM339" s="68">
        <f t="shared" si="492"/>
        <v>964.37994578055384</v>
      </c>
      <c r="DN339" s="19">
        <f t="shared" si="493"/>
        <v>106.01616561123969</v>
      </c>
      <c r="DO339" s="19">
        <f t="shared" si="494"/>
        <v>204.75090824779303</v>
      </c>
      <c r="DP339" s="19">
        <f t="shared" si="495"/>
        <v>13.639100236872981</v>
      </c>
      <c r="DQ339" s="19">
        <f t="shared" si="496"/>
        <v>445.83796626063906</v>
      </c>
      <c r="DR339" s="19">
        <f t="shared" si="497"/>
        <v>10.906741904618121</v>
      </c>
      <c r="DS339" s="19">
        <f t="shared" si="498"/>
        <v>298.45942088048048</v>
      </c>
      <c r="DT339" s="19">
        <f t="shared" si="499"/>
        <v>432.52871499567618</v>
      </c>
      <c r="DU339" s="19">
        <f t="shared" si="500"/>
        <v>71.057217139834265</v>
      </c>
      <c r="DV339" s="19">
        <f t="shared" si="501"/>
        <v>43.084206202537004</v>
      </c>
      <c r="DX339" s="19">
        <f t="shared" si="502"/>
        <v>128.91792065478168</v>
      </c>
      <c r="DZ339" s="68">
        <f t="shared" si="503"/>
        <v>2719.5783079150265</v>
      </c>
      <c r="EA339" s="21">
        <f t="shared" si="504"/>
        <v>2.7195783079150266</v>
      </c>
      <c r="EB339" s="92">
        <f t="shared" si="505"/>
        <v>1198</v>
      </c>
    </row>
    <row r="340" spans="1:132" x14ac:dyDescent="0.3">
      <c r="A340" s="19">
        <f>'A. Thermody. result (all suite)'!C296</f>
        <v>1196</v>
      </c>
      <c r="B340" s="19" t="str">
        <f>'A. Thermody. result (all suite)'!A296</f>
        <v>Nephelinite</v>
      </c>
      <c r="C340" s="24">
        <f>'A. Thermody. result (all suite)'!G296</f>
        <v>88.774844000000002</v>
      </c>
      <c r="D340" s="19">
        <f>'A. Thermody. result (all suite)'!D296</f>
        <v>10000</v>
      </c>
      <c r="E340" s="61">
        <f>'A. Thermody. result (all suite)'!I296</f>
        <v>41.943002</v>
      </c>
      <c r="F340" s="21">
        <f>'A. Thermody. result (all suite)'!J296</f>
        <v>3.3535569999999999</v>
      </c>
      <c r="G340" s="21">
        <f>'A. Thermody. result (all suite)'!K296</f>
        <v>12.654036</v>
      </c>
      <c r="H340" s="21">
        <f>'A. Thermody. result (all suite)'!L296</f>
        <v>0.93144199999999999</v>
      </c>
      <c r="I340" s="21">
        <f>'A. Thermody. result (all suite)'!M296</f>
        <v>10.083145</v>
      </c>
      <c r="J340" s="21">
        <f>'A. Thermody. result (all suite)'!N296</f>
        <v>0.24781800000000001</v>
      </c>
      <c r="K340" s="21">
        <f>'A. Thermody. result (all suite)'!O296</f>
        <v>6.189133</v>
      </c>
      <c r="L340" s="21">
        <f>'A. Thermody. result (all suite)'!P296</f>
        <v>12.351352</v>
      </c>
      <c r="M340" s="21">
        <f>'A. Thermody. result (all suite)'!Q296</f>
        <v>3.1365949999999998</v>
      </c>
      <c r="N340" s="21">
        <f>'A. Thermody. result (all suite)'!R296</f>
        <v>2.8161130000000001</v>
      </c>
      <c r="O340" s="21">
        <f>'A. Thermody. result (all suite)'!S296</f>
        <v>1.47902</v>
      </c>
      <c r="P340" s="21">
        <f>'A. Thermody. result (all suite)'!T296</f>
        <v>4.8147880000000001</v>
      </c>
      <c r="Q340" s="21">
        <f t="shared" si="423"/>
        <v>100.000001</v>
      </c>
      <c r="S340" s="19">
        <f t="shared" si="424"/>
        <v>1469</v>
      </c>
      <c r="T340" s="19">
        <f t="shared" si="425"/>
        <v>1</v>
      </c>
      <c r="V340" s="61">
        <f t="shared" si="426"/>
        <v>39.923535393058906</v>
      </c>
      <c r="W340" s="21">
        <f t="shared" si="427"/>
        <v>3.1920903416055069</v>
      </c>
      <c r="X340" s="21">
        <f t="shared" si="428"/>
        <v>12.04477099924897</v>
      </c>
      <c r="Y340" s="21">
        <f t="shared" si="429"/>
        <v>0.88659504280550971</v>
      </c>
      <c r="Z340" s="21">
        <f t="shared" si="430"/>
        <v>9.5976629493722214</v>
      </c>
      <c r="AA340" s="21">
        <f t="shared" si="431"/>
        <v>0.23588608879347917</v>
      </c>
      <c r="AB340" s="21">
        <f t="shared" si="432"/>
        <v>5.8911393699918966</v>
      </c>
      <c r="AC340" s="21">
        <f t="shared" si="433"/>
        <v>11.756660592013155</v>
      </c>
      <c r="AD340" s="21">
        <f t="shared" si="434"/>
        <v>2.9855746018416043</v>
      </c>
      <c r="AE340" s="21">
        <f t="shared" si="435"/>
        <v>2.6805231305654589</v>
      </c>
      <c r="AF340" s="21">
        <f t="shared" si="436"/>
        <v>1.4078083232345169</v>
      </c>
      <c r="AG340" s="21">
        <f t="shared" si="437"/>
        <v>90.602246832531236</v>
      </c>
      <c r="AH340" s="21"/>
      <c r="AI340" s="61">
        <f t="shared" si="438"/>
        <v>44.064619574891317</v>
      </c>
      <c r="AJ340" s="21">
        <f t="shared" si="439"/>
        <v>3.5231911494488117</v>
      </c>
      <c r="AK340" s="21">
        <f t="shared" si="440"/>
        <v>13.294119539344832</v>
      </c>
      <c r="AL340" s="21">
        <f t="shared" si="441"/>
        <v>0.9785574572386575</v>
      </c>
      <c r="AM340" s="21">
        <f t="shared" si="442"/>
        <v>10.593184258567556</v>
      </c>
      <c r="AN340" s="21">
        <f t="shared" si="443"/>
        <v>0.26035346477608873</v>
      </c>
      <c r="AO340" s="21">
        <f t="shared" si="444"/>
        <v>6.5022000843765495</v>
      </c>
      <c r="AP340" s="21">
        <f t="shared" si="445"/>
        <v>12.976124768455367</v>
      </c>
      <c r="AQ340" s="21">
        <f t="shared" si="446"/>
        <v>3.2952544845384755</v>
      </c>
      <c r="AR340" s="21">
        <f t="shared" si="447"/>
        <v>2.9585614311752391</v>
      </c>
      <c r="AS340" s="21">
        <f t="shared" si="448"/>
        <v>1.5538337871870915</v>
      </c>
      <c r="AT340" s="21">
        <f t="shared" si="449"/>
        <v>99.999999999999986</v>
      </c>
      <c r="AU340" s="21"/>
      <c r="AV340" s="21">
        <f>AR340*'[1]diagram lines'!$G$39</f>
        <v>2.4559200602142139</v>
      </c>
      <c r="AW340" s="21">
        <f>AK340*'[1]diagram lines'!$G$40</f>
        <v>7.0361305102118914</v>
      </c>
      <c r="AX340" s="21">
        <f>AQ340*'[1]diagram lines'!$G$38</f>
        <v>2.4445918231539063</v>
      </c>
      <c r="AY340" s="21">
        <f>AP340*'[1]diagram lines'!$G$41</f>
        <v>9.273486598968514</v>
      </c>
      <c r="AZ340" s="21">
        <f t="shared" si="450"/>
        <v>6.2538159157137141</v>
      </c>
      <c r="BA340" s="21">
        <f t="shared" si="451"/>
        <v>0.49641112343705851</v>
      </c>
      <c r="BB340" s="21">
        <f t="shared" si="452"/>
        <v>1.4357950103318518</v>
      </c>
      <c r="BC340" s="86">
        <f t="shared" si="453"/>
        <v>0.69647825267819574</v>
      </c>
      <c r="BX340" s="61">
        <f t="shared" si="454"/>
        <v>0.69811920772303593</v>
      </c>
      <c r="BY340" s="21">
        <f t="shared" si="455"/>
        <v>4.1982436154231348E-2</v>
      </c>
      <c r="BZ340" s="21">
        <f t="shared" si="456"/>
        <v>0.12410784621420165</v>
      </c>
      <c r="CA340" s="21">
        <f t="shared" si="457"/>
        <v>5.8328135763040896E-3</v>
      </c>
      <c r="CB340" s="21">
        <f t="shared" si="458"/>
        <v>0.14033604732080726</v>
      </c>
      <c r="CC340" s="21">
        <f t="shared" si="459"/>
        <v>3.4933464899915426E-3</v>
      </c>
      <c r="CD340" s="21">
        <f t="shared" si="460"/>
        <v>0.1535765012406948</v>
      </c>
      <c r="CE340" s="21">
        <f t="shared" si="461"/>
        <v>0.22024522111269615</v>
      </c>
      <c r="CF340" s="21">
        <f t="shared" si="462"/>
        <v>5.0598402968220678E-2</v>
      </c>
      <c r="CG340" s="21">
        <f t="shared" si="463"/>
        <v>2.9895042462845009E-2</v>
      </c>
      <c r="CH340" s="21">
        <f t="shared" si="464"/>
        <v>1.0419742997238348E-2</v>
      </c>
      <c r="CI340" s="21">
        <f t="shared" si="465"/>
        <v>0.26719134295227526</v>
      </c>
      <c r="CJ340" s="21">
        <f t="shared" si="466"/>
        <v>1.7457979512125421</v>
      </c>
      <c r="CL340" s="68">
        <f t="shared" si="467"/>
        <v>0.39988545480773302</v>
      </c>
      <c r="CM340" s="19">
        <f t="shared" si="468"/>
        <v>2.404770616500752E-2</v>
      </c>
      <c r="CN340" s="19">
        <f t="shared" si="469"/>
        <v>7.1089467213547058E-2</v>
      </c>
      <c r="CO340" s="19">
        <f t="shared" si="470"/>
        <v>3.3410587818899174E-3</v>
      </c>
      <c r="CP340" s="19">
        <f t="shared" si="471"/>
        <v>8.038504525872367E-2</v>
      </c>
      <c r="CQ340" s="19">
        <f t="shared" si="472"/>
        <v>2.001002743510635E-3</v>
      </c>
      <c r="CR340" s="19">
        <f t="shared" si="473"/>
        <v>8.7969229849323857E-2</v>
      </c>
      <c r="CS340" s="19">
        <f t="shared" si="474"/>
        <v>0.12615733737098561</v>
      </c>
      <c r="CT340" s="19">
        <f t="shared" si="475"/>
        <v>2.8982966174910224E-2</v>
      </c>
      <c r="CU340" s="19">
        <f t="shared" si="476"/>
        <v>1.7123999052743439E-2</v>
      </c>
      <c r="CV340" s="19">
        <f t="shared" si="477"/>
        <v>5.9684701714773618E-3</v>
      </c>
      <c r="CW340" s="19">
        <f t="shared" si="478"/>
        <v>0.15304826241014763</v>
      </c>
      <c r="CX340" s="19">
        <f t="shared" si="479"/>
        <v>1</v>
      </c>
      <c r="CZ340" s="68">
        <f t="shared" si="480"/>
        <v>2.4859999999999999E-5</v>
      </c>
      <c r="DA340" s="19">
        <f t="shared" si="481"/>
        <v>1.8663039999999997E-5</v>
      </c>
      <c r="DB340" s="19">
        <f t="shared" si="482"/>
        <v>3.5539999999999995E-5</v>
      </c>
      <c r="DC340" s="19">
        <f t="shared" si="483"/>
        <v>4.001564E-5</v>
      </c>
      <c r="DD340" s="19">
        <f t="shared" si="484"/>
        <v>1.2894319999999998E-5</v>
      </c>
      <c r="DE340" s="19">
        <f t="shared" si="485"/>
        <v>1.2894319999999998E-5</v>
      </c>
      <c r="DF340" s="19">
        <f t="shared" si="486"/>
        <v>1.192292E-5</v>
      </c>
      <c r="DG340" s="19">
        <f t="shared" si="487"/>
        <v>1.6527039999999999E-5</v>
      </c>
      <c r="DH340" s="19">
        <f t="shared" si="488"/>
        <v>2.5063279999999996E-5</v>
      </c>
      <c r="DI340" s="19">
        <f t="shared" si="489"/>
        <v>3.7085679999999995E-5</v>
      </c>
      <c r="DJ340" s="19">
        <f t="shared" si="490"/>
        <v>0</v>
      </c>
      <c r="DK340" s="19">
        <f t="shared" si="491"/>
        <v>2.119016E-5</v>
      </c>
      <c r="DM340" s="68">
        <f t="shared" si="492"/>
        <v>966.41665828031387</v>
      </c>
      <c r="DN340" s="19">
        <f t="shared" si="493"/>
        <v>102.92700269949594</v>
      </c>
      <c r="DO340" s="19">
        <f t="shared" si="494"/>
        <v>203.94716030087955</v>
      </c>
      <c r="DP340" s="19">
        <f t="shared" si="495"/>
        <v>13.333128668690565</v>
      </c>
      <c r="DQ340" s="19">
        <f t="shared" si="496"/>
        <v>447.92323300796761</v>
      </c>
      <c r="DR340" s="19">
        <f t="shared" si="497"/>
        <v>11.008811214910478</v>
      </c>
      <c r="DS340" s="19">
        <f t="shared" si="498"/>
        <v>297.3399102675981</v>
      </c>
      <c r="DT340" s="19">
        <f t="shared" si="499"/>
        <v>428.08049594875268</v>
      </c>
      <c r="DU340" s="19">
        <f t="shared" si="500"/>
        <v>71.684714577768162</v>
      </c>
      <c r="DV340" s="19">
        <f t="shared" si="501"/>
        <v>43.496053214298136</v>
      </c>
      <c r="DX340" s="19">
        <f t="shared" si="502"/>
        <v>130.15143295901777</v>
      </c>
      <c r="DZ340" s="68">
        <f t="shared" si="503"/>
        <v>2716.3086011396927</v>
      </c>
      <c r="EA340" s="21">
        <f t="shared" si="504"/>
        <v>2.7163086011396929</v>
      </c>
      <c r="EB340" s="92">
        <f t="shared" si="505"/>
        <v>1196</v>
      </c>
    </row>
    <row r="341" spans="1:132" x14ac:dyDescent="0.3">
      <c r="A341" s="19">
        <f>'A. Thermody. result (all suite)'!C297</f>
        <v>1194</v>
      </c>
      <c r="B341" s="19" t="str">
        <f>'A. Thermody. result (all suite)'!A297</f>
        <v>Nephelinite</v>
      </c>
      <c r="C341" s="24">
        <f>'A. Thermody. result (all suite)'!G297</f>
        <v>87.904954000000004</v>
      </c>
      <c r="D341" s="19">
        <f>'A. Thermody. result (all suite)'!D297</f>
        <v>10000</v>
      </c>
      <c r="E341" s="61">
        <f>'A. Thermody. result (all suite)'!I297</f>
        <v>42.079332999999998</v>
      </c>
      <c r="F341" s="21">
        <f>'A. Thermody. result (all suite)'!J297</f>
        <v>3.2569469999999998</v>
      </c>
      <c r="G341" s="21">
        <f>'A. Thermody. result (all suite)'!K297</f>
        <v>12.620704</v>
      </c>
      <c r="H341" s="21">
        <f>'A. Thermody. result (all suite)'!L297</f>
        <v>0.91184100000000001</v>
      </c>
      <c r="I341" s="21">
        <f>'A. Thermody. result (all suite)'!M297</f>
        <v>10.138082000000001</v>
      </c>
      <c r="J341" s="21">
        <f>'A. Thermody. result (all suite)'!N297</f>
        <v>0.25026999999999999</v>
      </c>
      <c r="K341" s="21">
        <f>'A. Thermody. result (all suite)'!O297</f>
        <v>6.1704100000000004</v>
      </c>
      <c r="L341" s="21">
        <f>'A. Thermody. result (all suite)'!P297</f>
        <v>12.233862</v>
      </c>
      <c r="M341" s="21">
        <f>'A. Thermody. result (all suite)'!Q297</f>
        <v>3.1655099999999998</v>
      </c>
      <c r="N341" s="21">
        <f>'A. Thermody. result (all suite)'!R297</f>
        <v>2.8439809999999999</v>
      </c>
      <c r="O341" s="21">
        <f>'A. Thermody. result (all suite)'!S297</f>
        <v>1.4677230000000001</v>
      </c>
      <c r="P341" s="21">
        <f>'A. Thermody. result (all suite)'!T297</f>
        <v>4.8613369999999998</v>
      </c>
      <c r="Q341" s="21">
        <f t="shared" si="423"/>
        <v>100.00000000000001</v>
      </c>
      <c r="S341" s="19">
        <f t="shared" si="424"/>
        <v>1467</v>
      </c>
      <c r="T341" s="19">
        <f t="shared" si="425"/>
        <v>1</v>
      </c>
      <c r="V341" s="61">
        <f t="shared" si="426"/>
        <v>40.033714815517783</v>
      </c>
      <c r="W341" s="21">
        <f t="shared" si="427"/>
        <v>3.09861583041861</v>
      </c>
      <c r="X341" s="21">
        <f t="shared" si="428"/>
        <v>12.007169046787519</v>
      </c>
      <c r="Y341" s="21">
        <f t="shared" si="429"/>
        <v>0.86751333608583003</v>
      </c>
      <c r="Z341" s="21">
        <f t="shared" si="430"/>
        <v>9.6452356686436591</v>
      </c>
      <c r="AA341" s="21">
        <f t="shared" si="431"/>
        <v>0.23810353189009997</v>
      </c>
      <c r="AB341" s="21">
        <f t="shared" si="432"/>
        <v>5.8704455756182998</v>
      </c>
      <c r="AC341" s="21">
        <f t="shared" si="433"/>
        <v>11.63913274006506</v>
      </c>
      <c r="AD341" s="21">
        <f t="shared" si="434"/>
        <v>3.0116238911312996</v>
      </c>
      <c r="AE341" s="21">
        <f t="shared" si="435"/>
        <v>2.7057254993740298</v>
      </c>
      <c r="AF341" s="21">
        <f t="shared" si="436"/>
        <v>1.3963720387434899</v>
      </c>
      <c r="AG341" s="21">
        <f t="shared" si="437"/>
        <v>90.513651974275689</v>
      </c>
      <c r="AH341" s="21"/>
      <c r="AI341" s="61">
        <f t="shared" si="438"/>
        <v>44.229476926746379</v>
      </c>
      <c r="AJ341" s="21">
        <f t="shared" si="439"/>
        <v>3.4233684784912315</v>
      </c>
      <c r="AK341" s="21">
        <f t="shared" si="440"/>
        <v>13.265588985626168</v>
      </c>
      <c r="AL341" s="21">
        <f t="shared" si="441"/>
        <v>0.95843369167380454</v>
      </c>
      <c r="AM341" s="21">
        <f t="shared" si="442"/>
        <v>10.656111490656537</v>
      </c>
      <c r="AN341" s="21">
        <f t="shared" si="443"/>
        <v>0.26305814282885182</v>
      </c>
      <c r="AO341" s="21">
        <f t="shared" si="444"/>
        <v>6.485701822402107</v>
      </c>
      <c r="AP341" s="21">
        <f t="shared" si="445"/>
        <v>12.858980370577628</v>
      </c>
      <c r="AQ341" s="21">
        <f t="shared" si="446"/>
        <v>3.327259286794896</v>
      </c>
      <c r="AR341" s="21">
        <f t="shared" si="447"/>
        <v>2.9893009953272096</v>
      </c>
      <c r="AS341" s="21">
        <f t="shared" si="448"/>
        <v>1.5427198088751781</v>
      </c>
      <c r="AT341" s="21">
        <f t="shared" si="449"/>
        <v>100</v>
      </c>
      <c r="AU341" s="21"/>
      <c r="AV341" s="21">
        <f>AR341*'[1]diagram lines'!$G$39</f>
        <v>2.4814371616837203</v>
      </c>
      <c r="AW341" s="21">
        <f>AK341*'[1]diagram lines'!$G$40</f>
        <v>7.021030247355144</v>
      </c>
      <c r="AX341" s="21">
        <f>AQ341*'[1]diagram lines'!$G$38</f>
        <v>2.4683346564509412</v>
      </c>
      <c r="AY341" s="21">
        <f>AP341*'[1]diagram lines'!$G$41</f>
        <v>9.1897684609844905</v>
      </c>
      <c r="AZ341" s="21">
        <f t="shared" si="450"/>
        <v>6.3165602821221061</v>
      </c>
      <c r="BA341" s="21">
        <f t="shared" si="451"/>
        <v>0.49655293657061755</v>
      </c>
      <c r="BB341" s="21">
        <f t="shared" si="452"/>
        <v>1.4184553359877998</v>
      </c>
      <c r="BC341" s="86">
        <f t="shared" si="453"/>
        <v>0.70499223671615208</v>
      </c>
      <c r="BX341" s="61">
        <f t="shared" si="454"/>
        <v>0.70038836551264982</v>
      </c>
      <c r="BY341" s="21">
        <f t="shared" si="455"/>
        <v>4.0772996995493242E-2</v>
      </c>
      <c r="BZ341" s="21">
        <f t="shared" si="456"/>
        <v>0.12378093369949</v>
      </c>
      <c r="CA341" s="21">
        <f t="shared" si="457"/>
        <v>5.7100695096749957E-3</v>
      </c>
      <c r="CB341" s="21">
        <f t="shared" si="458"/>
        <v>0.14110065414057066</v>
      </c>
      <c r="CC341" s="21">
        <f t="shared" si="459"/>
        <v>3.5279109106287005E-3</v>
      </c>
      <c r="CD341" s="21">
        <f t="shared" si="460"/>
        <v>0.1531119106699752</v>
      </c>
      <c r="CE341" s="21">
        <f t="shared" si="461"/>
        <v>0.21815017831669045</v>
      </c>
      <c r="CF341" s="21">
        <f t="shared" si="462"/>
        <v>5.1064849169220834E-2</v>
      </c>
      <c r="CG341" s="21">
        <f t="shared" si="463"/>
        <v>3.0190881104033968E-2</v>
      </c>
      <c r="CH341" s="21">
        <f t="shared" si="464"/>
        <v>1.0340155272501834E-2</v>
      </c>
      <c r="CI341" s="21">
        <f t="shared" si="465"/>
        <v>0.26977452830188681</v>
      </c>
      <c r="CJ341" s="21">
        <f t="shared" si="466"/>
        <v>1.7479134336028164</v>
      </c>
      <c r="CL341" s="68">
        <f t="shared" si="467"/>
        <v>0.40069968686550023</v>
      </c>
      <c r="CM341" s="19">
        <f t="shared" si="468"/>
        <v>2.3326668364491907E-2</v>
      </c>
      <c r="CN341" s="19">
        <f t="shared" si="469"/>
        <v>7.0816398180744866E-2</v>
      </c>
      <c r="CO341" s="19">
        <f t="shared" si="470"/>
        <v>3.2667919359743946E-3</v>
      </c>
      <c r="CP341" s="19">
        <f t="shared" si="471"/>
        <v>8.0725195783713732E-2</v>
      </c>
      <c r="CQ341" s="19">
        <f t="shared" si="472"/>
        <v>2.0183556249447295E-3</v>
      </c>
      <c r="CR341" s="19">
        <f t="shared" si="473"/>
        <v>8.7596964315549322E-2</v>
      </c>
      <c r="CS341" s="19">
        <f t="shared" si="474"/>
        <v>0.12480605396288828</v>
      </c>
      <c r="CT341" s="19">
        <f t="shared" si="475"/>
        <v>2.9214747245214234E-2</v>
      </c>
      <c r="CU341" s="19">
        <f t="shared" si="476"/>
        <v>1.7272526501386415E-2</v>
      </c>
      <c r="CV341" s="19">
        <f t="shared" si="477"/>
        <v>5.9157136009811446E-3</v>
      </c>
      <c r="CW341" s="19">
        <f t="shared" si="478"/>
        <v>0.15434089761861083</v>
      </c>
      <c r="CX341" s="19">
        <f t="shared" si="479"/>
        <v>1</v>
      </c>
      <c r="CZ341" s="68">
        <f t="shared" si="480"/>
        <v>2.4859999999999999E-5</v>
      </c>
      <c r="DA341" s="19">
        <f t="shared" si="481"/>
        <v>1.8648559999999997E-5</v>
      </c>
      <c r="DB341" s="19">
        <f t="shared" si="482"/>
        <v>3.5539999999999995E-5</v>
      </c>
      <c r="DC341" s="19">
        <f t="shared" si="483"/>
        <v>3.9997459999999995E-5</v>
      </c>
      <c r="DD341" s="19">
        <f t="shared" si="484"/>
        <v>1.2888479999999997E-5</v>
      </c>
      <c r="DE341" s="19">
        <f t="shared" si="485"/>
        <v>1.2888479999999997E-5</v>
      </c>
      <c r="DF341" s="19">
        <f t="shared" si="486"/>
        <v>1.191638E-5</v>
      </c>
      <c r="DG341" s="19">
        <f t="shared" si="487"/>
        <v>1.6519559999999997E-5</v>
      </c>
      <c r="DH341" s="19">
        <f t="shared" si="488"/>
        <v>2.5047919999999999E-5</v>
      </c>
      <c r="DI341" s="19">
        <f t="shared" si="489"/>
        <v>3.7061519999999992E-5</v>
      </c>
      <c r="DJ341" s="19">
        <f t="shared" si="490"/>
        <v>0</v>
      </c>
      <c r="DK341" s="19">
        <f t="shared" si="491"/>
        <v>2.1171239999999998E-5</v>
      </c>
      <c r="DM341" s="68">
        <f t="shared" si="492"/>
        <v>968.38444034108022</v>
      </c>
      <c r="DN341" s="19">
        <f t="shared" si="493"/>
        <v>99.918399541606092</v>
      </c>
      <c r="DO341" s="19">
        <f t="shared" si="494"/>
        <v>203.16375797717353</v>
      </c>
      <c r="DP341" s="19">
        <f t="shared" si="495"/>
        <v>13.042678316466874</v>
      </c>
      <c r="DQ341" s="19">
        <f t="shared" si="496"/>
        <v>450.02244772539757</v>
      </c>
      <c r="DR341" s="19">
        <f t="shared" si="497"/>
        <v>11.109312194578347</v>
      </c>
      <c r="DS341" s="19">
        <f t="shared" si="498"/>
        <v>296.2441330266941</v>
      </c>
      <c r="DT341" s="19">
        <f t="shared" si="499"/>
        <v>423.68704167900205</v>
      </c>
      <c r="DU341" s="19">
        <f t="shared" si="500"/>
        <v>72.302298223997454</v>
      </c>
      <c r="DV341" s="19">
        <f t="shared" si="501"/>
        <v>43.901922976461854</v>
      </c>
      <c r="DX341" s="19">
        <f t="shared" si="502"/>
        <v>131.36797726951127</v>
      </c>
      <c r="DZ341" s="68">
        <f t="shared" si="503"/>
        <v>2713.1444092719694</v>
      </c>
      <c r="EA341" s="21">
        <f t="shared" si="504"/>
        <v>2.7131444092719694</v>
      </c>
      <c r="EB341" s="92">
        <f t="shared" si="505"/>
        <v>1194</v>
      </c>
    </row>
    <row r="342" spans="1:132" x14ac:dyDescent="0.3">
      <c r="A342" s="19">
        <f>'A. Thermody. result (all suite)'!C298</f>
        <v>1192</v>
      </c>
      <c r="B342" s="19" t="str">
        <f>'A. Thermody. result (all suite)'!A298</f>
        <v>Nephelinite</v>
      </c>
      <c r="C342" s="24">
        <f>'A. Thermody. result (all suite)'!G298</f>
        <v>87.065296000000004</v>
      </c>
      <c r="D342" s="19">
        <f>'A. Thermody. result (all suite)'!D298</f>
        <v>10000</v>
      </c>
      <c r="E342" s="61">
        <f>'A. Thermody. result (all suite)'!I298</f>
        <v>42.211739999999999</v>
      </c>
      <c r="F342" s="21">
        <f>'A. Thermody. result (all suite)'!J298</f>
        <v>3.1627619999999999</v>
      </c>
      <c r="G342" s="21">
        <f>'A. Thermody. result (all suite)'!K298</f>
        <v>12.588155</v>
      </c>
      <c r="H342" s="21">
        <f>'A. Thermody. result (all suite)'!L298</f>
        <v>0.89323600000000003</v>
      </c>
      <c r="I342" s="21">
        <f>'A. Thermody. result (all suite)'!M298</f>
        <v>10.193104</v>
      </c>
      <c r="J342" s="21">
        <f>'A. Thermody. result (all suite)'!N298</f>
        <v>0.25268400000000002</v>
      </c>
      <c r="K342" s="21">
        <f>'A. Thermody. result (all suite)'!O298</f>
        <v>6.1519579999999996</v>
      </c>
      <c r="L342" s="21">
        <f>'A. Thermody. result (all suite)'!P298</f>
        <v>12.117417</v>
      </c>
      <c r="M342" s="21">
        <f>'A. Thermody. result (all suite)'!Q298</f>
        <v>3.1939350000000002</v>
      </c>
      <c r="N342" s="21">
        <f>'A. Thermody. result (all suite)'!R298</f>
        <v>2.8714080000000002</v>
      </c>
      <c r="O342" s="21">
        <f>'A. Thermody. result (all suite)'!S298</f>
        <v>1.456456</v>
      </c>
      <c r="P342" s="21">
        <f>'A. Thermody. result (all suite)'!T298</f>
        <v>4.9071439999999997</v>
      </c>
      <c r="Q342" s="21">
        <f t="shared" si="423"/>
        <v>99.999999000000003</v>
      </c>
      <c r="S342" s="19">
        <f t="shared" si="424"/>
        <v>1465</v>
      </c>
      <c r="T342" s="19">
        <f t="shared" si="425"/>
        <v>1</v>
      </c>
      <c r="V342" s="61">
        <f t="shared" si="426"/>
        <v>40.140349112580488</v>
      </c>
      <c r="W342" s="21">
        <f t="shared" si="427"/>
        <v>3.0075607127307071</v>
      </c>
      <c r="X342" s="21">
        <f t="shared" si="428"/>
        <v>11.970436101029611</v>
      </c>
      <c r="Y342" s="21">
        <f t="shared" si="429"/>
        <v>0.84940362278183634</v>
      </c>
      <c r="Z342" s="21">
        <f t="shared" si="430"/>
        <v>9.6929137036483368</v>
      </c>
      <c r="AA342" s="21">
        <f t="shared" si="431"/>
        <v>0.24028443213104433</v>
      </c>
      <c r="AB342" s="21">
        <f t="shared" si="432"/>
        <v>5.8500725591016254</v>
      </c>
      <c r="AC342" s="21">
        <f t="shared" si="433"/>
        <v>11.522797892783329</v>
      </c>
      <c r="AD342" s="21">
        <f t="shared" si="434"/>
        <v>3.0372040087162899</v>
      </c>
      <c r="AE342" s="21">
        <f t="shared" si="435"/>
        <v>2.7305038732034386</v>
      </c>
      <c r="AF342" s="21">
        <f t="shared" si="436"/>
        <v>1.3849856060686558</v>
      </c>
      <c r="AG342" s="21">
        <f t="shared" si="437"/>
        <v>90.426511624775344</v>
      </c>
      <c r="AH342" s="21"/>
      <c r="AI342" s="61">
        <f t="shared" si="438"/>
        <v>44.390022783520386</v>
      </c>
      <c r="AJ342" s="21">
        <f t="shared" si="439"/>
        <v>3.3259722825652891</v>
      </c>
      <c r="AK342" s="21">
        <f t="shared" si="440"/>
        <v>13.237750617541142</v>
      </c>
      <c r="AL342" s="21">
        <f t="shared" si="441"/>
        <v>0.93933029984219141</v>
      </c>
      <c r="AM342" s="21">
        <f t="shared" si="442"/>
        <v>10.719106077948762</v>
      </c>
      <c r="AN342" s="21">
        <f t="shared" si="443"/>
        <v>0.26572343421595668</v>
      </c>
      <c r="AO342" s="21">
        <f t="shared" si="444"/>
        <v>6.4694219139808142</v>
      </c>
      <c r="AP342" s="21">
        <f t="shared" si="445"/>
        <v>12.742720785909732</v>
      </c>
      <c r="AQ342" s="21">
        <f t="shared" si="446"/>
        <v>3.3587539253080592</v>
      </c>
      <c r="AR342" s="21">
        <f t="shared" si="447"/>
        <v>3.019583332522723</v>
      </c>
      <c r="AS342" s="21">
        <f t="shared" si="448"/>
        <v>1.5316145466449611</v>
      </c>
      <c r="AT342" s="21">
        <f t="shared" si="449"/>
        <v>100.00000000000003</v>
      </c>
      <c r="AU342" s="21"/>
      <c r="AV342" s="21">
        <f>AR342*'[1]diagram lines'!$G$39</f>
        <v>2.5065747162414738</v>
      </c>
      <c r="AW342" s="21">
        <f>AK342*'[1]diagram lines'!$G$40</f>
        <v>7.0062963350822889</v>
      </c>
      <c r="AX342" s="21">
        <f>AQ342*'[1]diagram lines'!$G$38</f>
        <v>2.4916990236473793</v>
      </c>
      <c r="AY342" s="21">
        <f>AP342*'[1]diagram lines'!$G$41</f>
        <v>9.1066826615137373</v>
      </c>
      <c r="AZ342" s="21">
        <f t="shared" si="450"/>
        <v>6.3783372578307826</v>
      </c>
      <c r="BA342" s="21">
        <f t="shared" si="451"/>
        <v>0.49672584130678954</v>
      </c>
      <c r="BB342" s="21">
        <f t="shared" si="452"/>
        <v>1.4017432216983954</v>
      </c>
      <c r="BC342" s="86">
        <f t="shared" si="453"/>
        <v>0.71339742152515573</v>
      </c>
      <c r="BX342" s="61">
        <f t="shared" si="454"/>
        <v>0.70259221038615183</v>
      </c>
      <c r="BY342" s="21">
        <f t="shared" si="455"/>
        <v>3.9593915873810719E-2</v>
      </c>
      <c r="BZ342" s="21">
        <f t="shared" si="456"/>
        <v>0.12346170066692821</v>
      </c>
      <c r="CA342" s="21">
        <f t="shared" si="457"/>
        <v>5.5935625273968318E-3</v>
      </c>
      <c r="CB342" s="21">
        <f t="shared" si="458"/>
        <v>0.14186644398051498</v>
      </c>
      <c r="CC342" s="21">
        <f t="shared" si="459"/>
        <v>3.5619396673245E-3</v>
      </c>
      <c r="CD342" s="21">
        <f t="shared" si="460"/>
        <v>0.15265404466501239</v>
      </c>
      <c r="CE342" s="21">
        <f t="shared" si="461"/>
        <v>0.21607376961483596</v>
      </c>
      <c r="CF342" s="21">
        <f t="shared" si="462"/>
        <v>5.1523390869495082E-2</v>
      </c>
      <c r="CG342" s="21">
        <f t="shared" si="463"/>
        <v>3.0482038216560512E-2</v>
      </c>
      <c r="CH342" s="21">
        <f t="shared" si="464"/>
        <v>1.0260778898720622E-2</v>
      </c>
      <c r="CI342" s="21">
        <f t="shared" si="465"/>
        <v>0.27231653718091009</v>
      </c>
      <c r="CJ342" s="21">
        <f t="shared" si="466"/>
        <v>1.7499803325476617</v>
      </c>
      <c r="CL342" s="68">
        <f t="shared" si="467"/>
        <v>0.40148577519342854</v>
      </c>
      <c r="CM342" s="19">
        <f t="shared" si="468"/>
        <v>2.2625349061020008E-2</v>
      </c>
      <c r="CN342" s="19">
        <f t="shared" si="469"/>
        <v>7.0550336121315047E-2</v>
      </c>
      <c r="CO342" s="19">
        <f t="shared" si="470"/>
        <v>3.1963573666302834E-3</v>
      </c>
      <c r="CP342" s="19">
        <f t="shared" si="471"/>
        <v>8.1067450497562185E-2</v>
      </c>
      <c r="CQ342" s="19">
        <f t="shared" si="472"/>
        <v>2.0354169707375775E-3</v>
      </c>
      <c r="CR342" s="19">
        <f t="shared" si="473"/>
        <v>8.7231863024869044E-2</v>
      </c>
      <c r="CS342" s="19">
        <f t="shared" si="474"/>
        <v>0.12347211314099216</v>
      </c>
      <c r="CT342" s="19">
        <f t="shared" si="475"/>
        <v>2.9442268527947478E-2</v>
      </c>
      <c r="CU342" s="19">
        <f t="shared" si="476"/>
        <v>1.7418503310939533E-2</v>
      </c>
      <c r="CV342" s="19">
        <f t="shared" si="477"/>
        <v>5.8633681235621335E-3</v>
      </c>
      <c r="CW342" s="19">
        <f t="shared" si="478"/>
        <v>0.15561119866099604</v>
      </c>
      <c r="CX342" s="19">
        <f t="shared" si="479"/>
        <v>1</v>
      </c>
      <c r="CZ342" s="68">
        <f t="shared" si="480"/>
        <v>2.4859999999999999E-5</v>
      </c>
      <c r="DA342" s="19">
        <f t="shared" si="481"/>
        <v>1.8634079999999997E-5</v>
      </c>
      <c r="DB342" s="19">
        <f t="shared" si="482"/>
        <v>3.5539999999999995E-5</v>
      </c>
      <c r="DC342" s="19">
        <f t="shared" si="483"/>
        <v>3.9979279999999997E-5</v>
      </c>
      <c r="DD342" s="19">
        <f t="shared" si="484"/>
        <v>1.2882639999999997E-5</v>
      </c>
      <c r="DE342" s="19">
        <f t="shared" si="485"/>
        <v>1.2882639999999997E-5</v>
      </c>
      <c r="DF342" s="19">
        <f t="shared" si="486"/>
        <v>1.190984E-5</v>
      </c>
      <c r="DG342" s="19">
        <f t="shared" si="487"/>
        <v>1.6512079999999999E-5</v>
      </c>
      <c r="DH342" s="19">
        <f t="shared" si="488"/>
        <v>2.5032559999999999E-5</v>
      </c>
      <c r="DI342" s="19">
        <f t="shared" si="489"/>
        <v>3.7037359999999989E-5</v>
      </c>
      <c r="DJ342" s="19">
        <f t="shared" si="490"/>
        <v>0</v>
      </c>
      <c r="DK342" s="19">
        <f t="shared" si="491"/>
        <v>2.1152319999999999E-5</v>
      </c>
      <c r="DM342" s="68">
        <f t="shared" si="492"/>
        <v>970.28420650125452</v>
      </c>
      <c r="DN342" s="19">
        <f t="shared" si="493"/>
        <v>96.989649233784462</v>
      </c>
      <c r="DO342" s="19">
        <f t="shared" si="494"/>
        <v>202.4004578201824</v>
      </c>
      <c r="DP342" s="19">
        <f t="shared" si="495"/>
        <v>12.76727114338202</v>
      </c>
      <c r="DQ342" s="19">
        <f t="shared" si="496"/>
        <v>452.13530132409539</v>
      </c>
      <c r="DR342" s="19">
        <f t="shared" si="497"/>
        <v>11.208298912654842</v>
      </c>
      <c r="DS342" s="19">
        <f t="shared" si="498"/>
        <v>295.17139440179062</v>
      </c>
      <c r="DT342" s="19">
        <f t="shared" si="499"/>
        <v>419.34850757426318</v>
      </c>
      <c r="DU342" s="19">
        <f t="shared" si="500"/>
        <v>72.910090939459025</v>
      </c>
      <c r="DV342" s="19">
        <f t="shared" si="501"/>
        <v>44.301835009042343</v>
      </c>
      <c r="DX342" s="19">
        <f t="shared" si="502"/>
        <v>132.56767105788626</v>
      </c>
      <c r="DZ342" s="68">
        <f t="shared" si="503"/>
        <v>2710.0846839177957</v>
      </c>
      <c r="EA342" s="21">
        <f t="shared" si="504"/>
        <v>2.7100846839177959</v>
      </c>
      <c r="EB342" s="92">
        <f t="shared" si="505"/>
        <v>1192</v>
      </c>
    </row>
    <row r="343" spans="1:132" x14ac:dyDescent="0.3">
      <c r="A343" s="19">
        <f>'A. Thermody. result (all suite)'!C299</f>
        <v>1190</v>
      </c>
      <c r="B343" s="19" t="str">
        <f>'A. Thermody. result (all suite)'!A299</f>
        <v>Nephelinite</v>
      </c>
      <c r="C343" s="24">
        <f>'A. Thermody. result (all suite)'!G299</f>
        <v>86.254563000000005</v>
      </c>
      <c r="D343" s="19">
        <f>'A. Thermody. result (all suite)'!D299</f>
        <v>10000</v>
      </c>
      <c r="E343" s="61">
        <f>'A. Thermody. result (all suite)'!I299</f>
        <v>42.340263999999998</v>
      </c>
      <c r="F343" s="21">
        <f>'A. Thermody. result (all suite)'!J299</f>
        <v>3.0709840000000002</v>
      </c>
      <c r="G343" s="21">
        <f>'A. Thermody. result (all suite)'!K299</f>
        <v>12.556381</v>
      </c>
      <c r="H343" s="21">
        <f>'A. Thermody. result (all suite)'!L299</f>
        <v>0.87559399999999998</v>
      </c>
      <c r="I343" s="21">
        <f>'A. Thermody. result (all suite)'!M299</f>
        <v>10.248206</v>
      </c>
      <c r="J343" s="21">
        <f>'A. Thermody. result (all suite)'!N299</f>
        <v>0.25505899999999998</v>
      </c>
      <c r="K343" s="21">
        <f>'A. Thermody. result (all suite)'!O299</f>
        <v>6.1337650000000004</v>
      </c>
      <c r="L343" s="21">
        <f>'A. Thermody. result (all suite)'!P299</f>
        <v>12.002033000000001</v>
      </c>
      <c r="M343" s="21">
        <f>'A. Thermody. result (all suite)'!Q299</f>
        <v>3.2218740000000001</v>
      </c>
      <c r="N343" s="21">
        <f>'A. Thermody. result (all suite)'!R299</f>
        <v>2.8983970000000001</v>
      </c>
      <c r="O343" s="21">
        <f>'A. Thermody. result (all suite)'!S299</f>
        <v>1.4452290000000001</v>
      </c>
      <c r="P343" s="21">
        <f>'A. Thermody. result (all suite)'!T299</f>
        <v>4.9522139999999997</v>
      </c>
      <c r="Q343" s="21">
        <f t="shared" si="423"/>
        <v>100</v>
      </c>
      <c r="S343" s="19">
        <f t="shared" si="424"/>
        <v>1463</v>
      </c>
      <c r="T343" s="19">
        <f t="shared" si="425"/>
        <v>1</v>
      </c>
      <c r="V343" s="61">
        <f t="shared" si="426"/>
        <v>40.243483518555038</v>
      </c>
      <c r="W343" s="21">
        <f t="shared" si="427"/>
        <v>2.9189023004142403</v>
      </c>
      <c r="X343" s="21">
        <f t="shared" si="428"/>
        <v>11.93456214222466</v>
      </c>
      <c r="Y343" s="21">
        <f t="shared" si="429"/>
        <v>0.83223271134884003</v>
      </c>
      <c r="Z343" s="21">
        <f t="shared" si="430"/>
        <v>9.7406929077191595</v>
      </c>
      <c r="AA343" s="21">
        <f t="shared" si="431"/>
        <v>0.24242793249374001</v>
      </c>
      <c r="AB343" s="21">
        <f t="shared" si="432"/>
        <v>5.8300078309429004</v>
      </c>
      <c r="AC343" s="21">
        <f t="shared" si="433"/>
        <v>11.407666641489381</v>
      </c>
      <c r="AD343" s="21">
        <f t="shared" si="434"/>
        <v>3.0623199047096406</v>
      </c>
      <c r="AE343" s="21">
        <f t="shared" si="435"/>
        <v>2.7548621779904203</v>
      </c>
      <c r="AF343" s="21">
        <f t="shared" si="436"/>
        <v>1.3736581671299402</v>
      </c>
      <c r="AG343" s="21">
        <f t="shared" si="437"/>
        <v>90.340816235017968</v>
      </c>
      <c r="AH343" s="21"/>
      <c r="AI343" s="61">
        <f t="shared" si="438"/>
        <v>44.546291693738134</v>
      </c>
      <c r="AJ343" s="21">
        <f t="shared" si="439"/>
        <v>3.2309895151055916</v>
      </c>
      <c r="AK343" s="21">
        <f t="shared" si="440"/>
        <v>13.210598087997546</v>
      </c>
      <c r="AL343" s="21">
        <f t="shared" si="441"/>
        <v>0.92121451413923516</v>
      </c>
      <c r="AM343" s="21">
        <f t="shared" si="442"/>
        <v>10.782161722315129</v>
      </c>
      <c r="AN343" s="21">
        <f t="shared" si="443"/>
        <v>0.26834817593752258</v>
      </c>
      <c r="AO343" s="21">
        <f t="shared" si="444"/>
        <v>6.4533486345489406</v>
      </c>
      <c r="AP343" s="21">
        <f t="shared" si="445"/>
        <v>12.62736724872266</v>
      </c>
      <c r="AQ343" s="21">
        <f t="shared" si="446"/>
        <v>3.3897412402641343</v>
      </c>
      <c r="AR343" s="21">
        <f t="shared" si="447"/>
        <v>3.0494103250337679</v>
      </c>
      <c r="AS343" s="21">
        <f t="shared" si="448"/>
        <v>1.5205288421973344</v>
      </c>
      <c r="AT343" s="21">
        <f t="shared" si="449"/>
        <v>99.999999999999986</v>
      </c>
      <c r="AU343" s="21"/>
      <c r="AV343" s="21">
        <f>AR343*'[1]diagram lines'!$G$39</f>
        <v>2.531334286373041</v>
      </c>
      <c r="AW343" s="21">
        <f>AK343*'[1]diagram lines'!$G$40</f>
        <v>6.9919254140908151</v>
      </c>
      <c r="AX343" s="21">
        <f>AQ343*'[1]diagram lines'!$G$38</f>
        <v>2.5146870317416088</v>
      </c>
      <c r="AY343" s="21">
        <f>AP343*'[1]diagram lines'!$G$41</f>
        <v>9.0242443757900652</v>
      </c>
      <c r="AZ343" s="21">
        <f t="shared" si="450"/>
        <v>6.4391515652979017</v>
      </c>
      <c r="BA343" s="21">
        <f t="shared" si="451"/>
        <v>0.49692916723809555</v>
      </c>
      <c r="BB343" s="21">
        <f t="shared" si="452"/>
        <v>1.3856313664372737</v>
      </c>
      <c r="BC343" s="86">
        <f t="shared" si="453"/>
        <v>0.72169266965368539</v>
      </c>
      <c r="BX343" s="61">
        <f t="shared" si="454"/>
        <v>0.70473142476697737</v>
      </c>
      <c r="BY343" s="21">
        <f t="shared" si="455"/>
        <v>3.8444967451176766E-2</v>
      </c>
      <c r="BZ343" s="21">
        <f t="shared" si="456"/>
        <v>0.12315006865437428</v>
      </c>
      <c r="CA343" s="21">
        <f t="shared" si="457"/>
        <v>5.4830859790844762E-3</v>
      </c>
      <c r="CB343" s="21">
        <f t="shared" si="458"/>
        <v>0.14263334725121782</v>
      </c>
      <c r="CC343" s="21">
        <f t="shared" si="459"/>
        <v>3.5954186636594303E-3</v>
      </c>
      <c r="CD343" s="21">
        <f t="shared" si="460"/>
        <v>0.15220260545905709</v>
      </c>
      <c r="CE343" s="21">
        <f t="shared" si="461"/>
        <v>0.2140162803138374</v>
      </c>
      <c r="CF343" s="21">
        <f t="shared" si="462"/>
        <v>5.1974092595579932E-2</v>
      </c>
      <c r="CG343" s="21">
        <f t="shared" si="463"/>
        <v>3.0768545647558387E-2</v>
      </c>
      <c r="CH343" s="21">
        <f t="shared" si="464"/>
        <v>1.0181684326213155E-2</v>
      </c>
      <c r="CI343" s="21">
        <f t="shared" si="465"/>
        <v>0.2748176470588235</v>
      </c>
      <c r="CJ343" s="21">
        <f t="shared" si="466"/>
        <v>1.7519991681675597</v>
      </c>
      <c r="CL343" s="68">
        <f t="shared" si="467"/>
        <v>0.40224415488967713</v>
      </c>
      <c r="CM343" s="19">
        <f t="shared" si="468"/>
        <v>2.1943484991141231E-2</v>
      </c>
      <c r="CN343" s="19">
        <f t="shared" si="469"/>
        <v>7.0291168450255972E-2</v>
      </c>
      <c r="CO343" s="19">
        <f t="shared" si="470"/>
        <v>3.1296167707769587E-3</v>
      </c>
      <c r="CP343" s="19">
        <f t="shared" si="471"/>
        <v>8.1411766536624561E-2</v>
      </c>
      <c r="CQ343" s="19">
        <f t="shared" si="472"/>
        <v>2.0521805769005749E-3</v>
      </c>
      <c r="CR343" s="19">
        <f t="shared" si="473"/>
        <v>8.6873674499656245E-2</v>
      </c>
      <c r="CS343" s="19">
        <f t="shared" si="474"/>
        <v>0.12215546913625536</v>
      </c>
      <c r="CT343" s="19">
        <f t="shared" si="475"/>
        <v>2.9665592050446211E-2</v>
      </c>
      <c r="CU343" s="19">
        <f t="shared" si="476"/>
        <v>1.7561963616535066E-2</v>
      </c>
      <c r="CV343" s="19">
        <f t="shared" si="477"/>
        <v>5.8114664157416923E-3</v>
      </c>
      <c r="CW343" s="19">
        <f t="shared" si="478"/>
        <v>0.15685946206598894</v>
      </c>
      <c r="CX343" s="19">
        <f t="shared" si="479"/>
        <v>1</v>
      </c>
      <c r="CZ343" s="68">
        <f t="shared" si="480"/>
        <v>2.4859999999999999E-5</v>
      </c>
      <c r="DA343" s="19">
        <f t="shared" si="481"/>
        <v>1.8619599999999997E-5</v>
      </c>
      <c r="DB343" s="19">
        <f t="shared" si="482"/>
        <v>3.5539999999999995E-5</v>
      </c>
      <c r="DC343" s="19">
        <f t="shared" si="483"/>
        <v>3.9961099999999999E-5</v>
      </c>
      <c r="DD343" s="19">
        <f t="shared" si="484"/>
        <v>1.2876799999999998E-5</v>
      </c>
      <c r="DE343" s="19">
        <f t="shared" si="485"/>
        <v>1.2876799999999998E-5</v>
      </c>
      <c r="DF343" s="19">
        <f t="shared" si="486"/>
        <v>1.19033E-5</v>
      </c>
      <c r="DG343" s="19">
        <f t="shared" si="487"/>
        <v>1.6504599999999998E-5</v>
      </c>
      <c r="DH343" s="19">
        <f t="shared" si="488"/>
        <v>2.5017199999999998E-5</v>
      </c>
      <c r="DI343" s="19">
        <f t="shared" si="489"/>
        <v>3.7013199999999993E-5</v>
      </c>
      <c r="DJ343" s="19">
        <f t="shared" si="490"/>
        <v>0</v>
      </c>
      <c r="DK343" s="19">
        <f t="shared" si="491"/>
        <v>2.11334E-5</v>
      </c>
      <c r="DM343" s="68">
        <f t="shared" si="492"/>
        <v>972.11700827722461</v>
      </c>
      <c r="DN343" s="19">
        <f t="shared" si="493"/>
        <v>94.139808647466197</v>
      </c>
      <c r="DO343" s="19">
        <f t="shared" si="494"/>
        <v>201.65693683703151</v>
      </c>
      <c r="DP343" s="19">
        <f t="shared" si="495"/>
        <v>12.506375002824562</v>
      </c>
      <c r="DQ343" s="19">
        <f t="shared" si="496"/>
        <v>454.26157319027044</v>
      </c>
      <c r="DR343" s="19">
        <f t="shared" si="497"/>
        <v>11.305735130259597</v>
      </c>
      <c r="DS343" s="19">
        <f t="shared" si="498"/>
        <v>294.12088096041828</v>
      </c>
      <c r="DT343" s="19">
        <f t="shared" si="499"/>
        <v>415.06481278923457</v>
      </c>
      <c r="DU343" s="19">
        <f t="shared" si="500"/>
        <v>73.508228387156066</v>
      </c>
      <c r="DV343" s="19">
        <f t="shared" si="501"/>
        <v>44.695864520700816</v>
      </c>
      <c r="DX343" s="19">
        <f t="shared" si="502"/>
        <v>133.75072191077254</v>
      </c>
      <c r="DZ343" s="68">
        <f t="shared" si="503"/>
        <v>2707.1279456533593</v>
      </c>
      <c r="EA343" s="21">
        <f t="shared" si="504"/>
        <v>2.7071279456533595</v>
      </c>
      <c r="EB343" s="92">
        <f t="shared" si="505"/>
        <v>1190</v>
      </c>
    </row>
    <row r="344" spans="1:132" x14ac:dyDescent="0.3">
      <c r="A344" s="19">
        <f>'A. Thermody. result (all suite)'!C300</f>
        <v>1188</v>
      </c>
      <c r="B344" s="19" t="str">
        <f>'A. Thermody. result (all suite)'!A300</f>
        <v>Nephelinite</v>
      </c>
      <c r="C344" s="24">
        <f>'A. Thermody. result (all suite)'!G300</f>
        <v>85.471474000000001</v>
      </c>
      <c r="D344" s="19">
        <f>'A. Thermody. result (all suite)'!D300</f>
        <v>10000</v>
      </c>
      <c r="E344" s="61">
        <f>'A. Thermody. result (all suite)'!I300</f>
        <v>42.464959</v>
      </c>
      <c r="F344" s="21">
        <f>'A. Thermody. result (all suite)'!J300</f>
        <v>2.9815860000000001</v>
      </c>
      <c r="G344" s="21">
        <f>'A. Thermody. result (all suite)'!K300</f>
        <v>12.525377000000001</v>
      </c>
      <c r="H344" s="21">
        <f>'A. Thermody. result (all suite)'!L300</f>
        <v>0.85888399999999998</v>
      </c>
      <c r="I344" s="21">
        <f>'A. Thermody. result (all suite)'!M300</f>
        <v>10.303376</v>
      </c>
      <c r="J344" s="21">
        <f>'A. Thermody. result (all suite)'!N300</f>
        <v>0.25739600000000001</v>
      </c>
      <c r="K344" s="21">
        <f>'A. Thermody. result (all suite)'!O300</f>
        <v>6.1158159999999997</v>
      </c>
      <c r="L344" s="21">
        <f>'A. Thermody. result (all suite)'!P300</f>
        <v>11.88772</v>
      </c>
      <c r="M344" s="21">
        <f>'A. Thermody. result (all suite)'!Q300</f>
        <v>3.2493300000000001</v>
      </c>
      <c r="N344" s="21">
        <f>'A. Thermody. result (all suite)'!R300</f>
        <v>2.9249520000000002</v>
      </c>
      <c r="O344" s="21">
        <f>'A. Thermody. result (all suite)'!S300</f>
        <v>1.43405</v>
      </c>
      <c r="P344" s="21">
        <f>'A. Thermody. result (all suite)'!T300</f>
        <v>4.9965529999999996</v>
      </c>
      <c r="Q344" s="21">
        <f t="shared" si="423"/>
        <v>99.999999000000017</v>
      </c>
      <c r="S344" s="19">
        <f t="shared" si="424"/>
        <v>1461</v>
      </c>
      <c r="T344" s="19">
        <f t="shared" si="425"/>
        <v>1</v>
      </c>
      <c r="V344" s="61">
        <f t="shared" si="426"/>
        <v>40.343174795918884</v>
      </c>
      <c r="W344" s="21">
        <f t="shared" si="427"/>
        <v>2.8326094737796548</v>
      </c>
      <c r="X344" s="21">
        <f t="shared" si="428"/>
        <v>11.89953989348682</v>
      </c>
      <c r="Y344" s="21">
        <f t="shared" si="429"/>
        <v>0.81596940530233397</v>
      </c>
      <c r="Z344" s="21">
        <f t="shared" si="430"/>
        <v>9.7885623522225824</v>
      </c>
      <c r="AA344" s="21">
        <f t="shared" si="431"/>
        <v>0.24453507231151073</v>
      </c>
      <c r="AB344" s="21">
        <f t="shared" si="432"/>
        <v>5.81023600912172</v>
      </c>
      <c r="AC344" s="21">
        <f t="shared" si="433"/>
        <v>11.293743763768639</v>
      </c>
      <c r="AD344" s="21">
        <f t="shared" si="434"/>
        <v>3.0869755027815549</v>
      </c>
      <c r="AE344" s="21">
        <f t="shared" si="435"/>
        <v>2.7788052216339723</v>
      </c>
      <c r="AF344" s="21">
        <f t="shared" si="436"/>
        <v>1.3623969309869692</v>
      </c>
      <c r="AG344" s="21">
        <f t="shared" si="437"/>
        <v>90.256548421314648</v>
      </c>
      <c r="AH344" s="21"/>
      <c r="AI344" s="61">
        <f t="shared" si="438"/>
        <v>44.698335468799726</v>
      </c>
      <c r="AJ344" s="21">
        <f t="shared" si="439"/>
        <v>3.1383977376989041</v>
      </c>
      <c r="AK344" s="21">
        <f t="shared" si="440"/>
        <v>13.184129131484346</v>
      </c>
      <c r="AL344" s="21">
        <f t="shared" si="441"/>
        <v>0.90405562762428626</v>
      </c>
      <c r="AM344" s="21">
        <f t="shared" si="442"/>
        <v>10.845265549630692</v>
      </c>
      <c r="AN344" s="21">
        <f t="shared" si="443"/>
        <v>0.27093333014467708</v>
      </c>
      <c r="AO344" s="21">
        <f t="shared" si="444"/>
        <v>6.4374675419668463</v>
      </c>
      <c r="AP344" s="21">
        <f t="shared" si="445"/>
        <v>12.512935583410313</v>
      </c>
      <c r="AQ344" s="21">
        <f t="shared" si="446"/>
        <v>3.4202233043209818</v>
      </c>
      <c r="AR344" s="21">
        <f t="shared" si="447"/>
        <v>3.0787851632245005</v>
      </c>
      <c r="AS344" s="21">
        <f t="shared" si="448"/>
        <v>1.5094715616947199</v>
      </c>
      <c r="AT344" s="21">
        <f t="shared" si="449"/>
        <v>100</v>
      </c>
      <c r="AU344" s="21"/>
      <c r="AV344" s="21">
        <f>AR344*'[1]diagram lines'!$G$39</f>
        <v>2.5557185204193527</v>
      </c>
      <c r="AW344" s="21">
        <f>AK344*'[1]diagram lines'!$G$40</f>
        <v>6.9779162853219026</v>
      </c>
      <c r="AX344" s="21">
        <f>AQ344*'[1]diagram lines'!$G$38</f>
        <v>2.537300218339444</v>
      </c>
      <c r="AY344" s="21">
        <f>AP344*'[1]diagram lines'!$G$41</f>
        <v>8.9424649128373499</v>
      </c>
      <c r="AZ344" s="21">
        <f t="shared" si="450"/>
        <v>6.4990084675454822</v>
      </c>
      <c r="BA344" s="21">
        <f t="shared" si="451"/>
        <v>0.49716251028715763</v>
      </c>
      <c r="BB344" s="21">
        <f t="shared" si="452"/>
        <v>1.370094367063426</v>
      </c>
      <c r="BC344" s="86">
        <f t="shared" si="453"/>
        <v>0.72987673261027775</v>
      </c>
      <c r="BX344" s="61">
        <f t="shared" si="454"/>
        <v>0.70680690745672436</v>
      </c>
      <c r="BY344" s="21">
        <f t="shared" si="455"/>
        <v>3.7325813720580872E-2</v>
      </c>
      <c r="BZ344" s="21">
        <f t="shared" si="456"/>
        <v>0.12284598862298943</v>
      </c>
      <c r="CA344" s="21">
        <f t="shared" si="457"/>
        <v>5.3784457386185733E-3</v>
      </c>
      <c r="CB344" s="21">
        <f t="shared" si="458"/>
        <v>0.14340119693806544</v>
      </c>
      <c r="CC344" s="21">
        <f t="shared" si="459"/>
        <v>3.6283619960530028E-3</v>
      </c>
      <c r="CD344" s="21">
        <f t="shared" si="460"/>
        <v>0.15175722084367246</v>
      </c>
      <c r="CE344" s="21">
        <f t="shared" si="461"/>
        <v>0.21197788873038517</v>
      </c>
      <c r="CF344" s="21">
        <f t="shared" si="462"/>
        <v>5.2417002742377802E-2</v>
      </c>
      <c r="CG344" s="21">
        <f t="shared" si="463"/>
        <v>3.1050445859872614E-2</v>
      </c>
      <c r="CH344" s="21">
        <f t="shared" si="464"/>
        <v>1.0102927915234178E-2</v>
      </c>
      <c r="CI344" s="21">
        <f t="shared" si="465"/>
        <v>0.27727819089900108</v>
      </c>
      <c r="CJ344" s="21">
        <f t="shared" si="466"/>
        <v>1.7539703914635751</v>
      </c>
      <c r="CL344" s="68">
        <f t="shared" si="467"/>
        <v>0.40297539279835826</v>
      </c>
      <c r="CM344" s="19">
        <f t="shared" si="468"/>
        <v>2.1280754739214775E-2</v>
      </c>
      <c r="CN344" s="19">
        <f t="shared" si="469"/>
        <v>7.003880408749795E-2</v>
      </c>
      <c r="CO344" s="19">
        <f t="shared" si="470"/>
        <v>3.066440439813016E-3</v>
      </c>
      <c r="CP344" s="19">
        <f t="shared" si="471"/>
        <v>8.1758048845058551E-2</v>
      </c>
      <c r="CQ344" s="19">
        <f t="shared" si="472"/>
        <v>2.0686563545838244E-3</v>
      </c>
      <c r="CR344" s="19">
        <f t="shared" si="473"/>
        <v>8.6522110967358373E-2</v>
      </c>
      <c r="CS344" s="19">
        <f t="shared" si="474"/>
        <v>0.12085602457262878</v>
      </c>
      <c r="CT344" s="19">
        <f t="shared" si="475"/>
        <v>2.9884770573942926E-2</v>
      </c>
      <c r="CU344" s="19">
        <f t="shared" si="476"/>
        <v>1.7702947558859886E-2</v>
      </c>
      <c r="CV344" s="19">
        <f t="shared" si="477"/>
        <v>5.7600333303254548E-3</v>
      </c>
      <c r="CW344" s="19">
        <f t="shared" si="478"/>
        <v>0.15808601573235811</v>
      </c>
      <c r="CX344" s="19">
        <f t="shared" si="479"/>
        <v>1</v>
      </c>
      <c r="CZ344" s="68">
        <f t="shared" si="480"/>
        <v>2.4859999999999999E-5</v>
      </c>
      <c r="DA344" s="19">
        <f t="shared" si="481"/>
        <v>1.8605119999999997E-5</v>
      </c>
      <c r="DB344" s="19">
        <f t="shared" si="482"/>
        <v>3.5539999999999995E-5</v>
      </c>
      <c r="DC344" s="19">
        <f t="shared" si="483"/>
        <v>3.9942919999999995E-5</v>
      </c>
      <c r="DD344" s="19">
        <f t="shared" si="484"/>
        <v>1.2870959999999998E-5</v>
      </c>
      <c r="DE344" s="19">
        <f t="shared" si="485"/>
        <v>1.2870959999999998E-5</v>
      </c>
      <c r="DF344" s="19">
        <f t="shared" si="486"/>
        <v>1.189676E-5</v>
      </c>
      <c r="DG344" s="19">
        <f t="shared" si="487"/>
        <v>1.649712E-5</v>
      </c>
      <c r="DH344" s="19">
        <f t="shared" si="488"/>
        <v>2.5001839999999998E-5</v>
      </c>
      <c r="DI344" s="19">
        <f t="shared" si="489"/>
        <v>3.698903999999999E-5</v>
      </c>
      <c r="DJ344" s="19">
        <f t="shared" si="490"/>
        <v>0</v>
      </c>
      <c r="DK344" s="19">
        <f t="shared" si="491"/>
        <v>2.1114479999999998E-5</v>
      </c>
      <c r="DM344" s="68">
        <f t="shared" si="492"/>
        <v>973.88421558026403</v>
      </c>
      <c r="DN344" s="19">
        <f t="shared" si="493"/>
        <v>91.367682044968063</v>
      </c>
      <c r="DO344" s="19">
        <f t="shared" si="494"/>
        <v>200.93293372991815</v>
      </c>
      <c r="DP344" s="19">
        <f t="shared" si="495"/>
        <v>12.259491139699866</v>
      </c>
      <c r="DQ344" s="19">
        <f t="shared" si="496"/>
        <v>456.40075095544216</v>
      </c>
      <c r="DR344" s="19">
        <f t="shared" si="497"/>
        <v>11.401673363461352</v>
      </c>
      <c r="DS344" s="19">
        <f t="shared" si="498"/>
        <v>293.09165453321259</v>
      </c>
      <c r="DT344" s="19">
        <f t="shared" si="499"/>
        <v>410.83570090009783</v>
      </c>
      <c r="DU344" s="19">
        <f t="shared" si="500"/>
        <v>74.096823588932736</v>
      </c>
      <c r="DV344" s="19">
        <f t="shared" si="501"/>
        <v>45.084102210941445</v>
      </c>
      <c r="DX344" s="19">
        <f t="shared" si="502"/>
        <v>134.91736493141644</v>
      </c>
      <c r="DZ344" s="68">
        <f t="shared" si="503"/>
        <v>2704.2723929783551</v>
      </c>
      <c r="EA344" s="21">
        <f t="shared" si="504"/>
        <v>2.7042723929783552</v>
      </c>
      <c r="EB344" s="92">
        <f t="shared" si="505"/>
        <v>1188</v>
      </c>
    </row>
    <row r="345" spans="1:132" x14ac:dyDescent="0.3">
      <c r="A345" s="19">
        <f>'A. Thermody. result (all suite)'!C301</f>
        <v>1186</v>
      </c>
      <c r="B345" s="19" t="str">
        <f>'A. Thermody. result (all suite)'!A301</f>
        <v>Nephelinite</v>
      </c>
      <c r="C345" s="24">
        <f>'A. Thermody. result (all suite)'!G301</f>
        <v>84.714787000000001</v>
      </c>
      <c r="D345" s="19">
        <f>'A. Thermody. result (all suite)'!D301</f>
        <v>10000</v>
      </c>
      <c r="E345" s="61">
        <f>'A. Thermody. result (all suite)'!I301</f>
        <v>42.585883000000003</v>
      </c>
      <c r="F345" s="21">
        <f>'A. Thermody. result (all suite)'!J301</f>
        <v>2.8945370000000001</v>
      </c>
      <c r="G345" s="21">
        <f>'A. Thermody. result (all suite)'!K301</f>
        <v>12.495139</v>
      </c>
      <c r="H345" s="21">
        <f>'A. Thermody. result (all suite)'!L301</f>
        <v>0.84306999999999999</v>
      </c>
      <c r="I345" s="21">
        <f>'A. Thermody. result (all suite)'!M301</f>
        <v>10.358604</v>
      </c>
      <c r="J345" s="21">
        <f>'A. Thermody. result (all suite)'!N301</f>
        <v>0.25969500000000001</v>
      </c>
      <c r="K345" s="21">
        <f>'A. Thermody. result (all suite)'!O301</f>
        <v>6.0980980000000002</v>
      </c>
      <c r="L345" s="21">
        <f>'A. Thermody. result (all suite)'!P301</f>
        <v>11.774488</v>
      </c>
      <c r="M345" s="21">
        <f>'A. Thermody. result (all suite)'!Q301</f>
        <v>3.2763119999999999</v>
      </c>
      <c r="N345" s="21">
        <f>'A. Thermody. result (all suite)'!R301</f>
        <v>2.951079</v>
      </c>
      <c r="O345" s="21">
        <f>'A. Thermody. result (all suite)'!S301</f>
        <v>1.4229259999999999</v>
      </c>
      <c r="P345" s="21">
        <f>'A. Thermody. result (all suite)'!T301</f>
        <v>5.0401699999999998</v>
      </c>
      <c r="Q345" s="21">
        <f t="shared" si="423"/>
        <v>100.000001</v>
      </c>
      <c r="S345" s="19">
        <f t="shared" si="424"/>
        <v>1459</v>
      </c>
      <c r="T345" s="19">
        <f t="shared" si="425"/>
        <v>1</v>
      </c>
      <c r="V345" s="61">
        <f t="shared" si="426"/>
        <v>40.439482122262909</v>
      </c>
      <c r="W345" s="21">
        <f t="shared" si="427"/>
        <v>2.7486474159459955</v>
      </c>
      <c r="X345" s="21">
        <f t="shared" si="428"/>
        <v>11.865362758961462</v>
      </c>
      <c r="Y345" s="21">
        <f t="shared" si="429"/>
        <v>0.80057783920592163</v>
      </c>
      <c r="Z345" s="21">
        <f t="shared" si="430"/>
        <v>9.8365127539941106</v>
      </c>
      <c r="AA345" s="21">
        <f t="shared" si="431"/>
        <v>0.24660593064939071</v>
      </c>
      <c r="AB345" s="21">
        <f t="shared" si="432"/>
        <v>5.7907434971069449</v>
      </c>
      <c r="AC345" s="21">
        <f t="shared" si="433"/>
        <v>11.181033794104941</v>
      </c>
      <c r="AD345" s="21">
        <f t="shared" si="434"/>
        <v>3.1111803071209168</v>
      </c>
      <c r="AE345" s="21">
        <f t="shared" si="435"/>
        <v>2.802339603053094</v>
      </c>
      <c r="AF345" s="21">
        <f t="shared" si="436"/>
        <v>1.3512081113429788</v>
      </c>
      <c r="AG345" s="21">
        <f t="shared" si="437"/>
        <v>90.173694133748668</v>
      </c>
      <c r="AH345" s="21"/>
      <c r="AI345" s="61">
        <f t="shared" si="438"/>
        <v>44.846207655950863</v>
      </c>
      <c r="AJ345" s="21">
        <f t="shared" si="439"/>
        <v>3.0481699151296926</v>
      </c>
      <c r="AK345" s="21">
        <f t="shared" si="440"/>
        <v>13.158341657116049</v>
      </c>
      <c r="AL345" s="21">
        <f t="shared" si="441"/>
        <v>0.88781750253957381</v>
      </c>
      <c r="AM345" s="21">
        <f t="shared" si="442"/>
        <v>10.908406102786765</v>
      </c>
      <c r="AN345" s="21">
        <f t="shared" si="443"/>
        <v>0.2734787933647439</v>
      </c>
      <c r="AO345" s="21">
        <f t="shared" si="444"/>
        <v>6.4217658517104983</v>
      </c>
      <c r="AP345" s="21">
        <f t="shared" si="445"/>
        <v>12.399440769855625</v>
      </c>
      <c r="AQ345" s="21">
        <f t="shared" si="446"/>
        <v>3.4502083307203866</v>
      </c>
      <c r="AR345" s="21">
        <f t="shared" si="447"/>
        <v>3.1077129865574422</v>
      </c>
      <c r="AS345" s="21">
        <f t="shared" si="448"/>
        <v>1.4984504342683589</v>
      </c>
      <c r="AT345" s="21">
        <f t="shared" si="449"/>
        <v>100.00000000000001</v>
      </c>
      <c r="AU345" s="21"/>
      <c r="AV345" s="21">
        <f>AR345*'[1]diagram lines'!$G$39</f>
        <v>2.5797316846798908</v>
      </c>
      <c r="AW345" s="21">
        <f>AK345*'[1]diagram lines'!$G$40</f>
        <v>6.9642678421401571</v>
      </c>
      <c r="AX345" s="21">
        <f>AQ345*'[1]diagram lines'!$G$38</f>
        <v>2.5595446764524588</v>
      </c>
      <c r="AY345" s="21">
        <f>AP345*'[1]diagram lines'!$G$41</f>
        <v>8.8613549781432557</v>
      </c>
      <c r="AZ345" s="21">
        <f t="shared" si="450"/>
        <v>6.5579213172778292</v>
      </c>
      <c r="BA345" s="21">
        <f t="shared" si="451"/>
        <v>0.49742527128783676</v>
      </c>
      <c r="BB345" s="21">
        <f t="shared" si="452"/>
        <v>1.3551067023384791</v>
      </c>
      <c r="BC345" s="86">
        <f t="shared" si="453"/>
        <v>0.73794926869915189</v>
      </c>
      <c r="BX345" s="61">
        <f t="shared" si="454"/>
        <v>0.70881962383488684</v>
      </c>
      <c r="BY345" s="21">
        <f t="shared" si="455"/>
        <v>3.6236066599899856E-2</v>
      </c>
      <c r="BZ345" s="21">
        <f t="shared" si="456"/>
        <v>0.12254942134170263</v>
      </c>
      <c r="CA345" s="21">
        <f t="shared" si="457"/>
        <v>5.2794163692153548E-3</v>
      </c>
      <c r="CB345" s="21">
        <f t="shared" si="458"/>
        <v>0.14416985386221295</v>
      </c>
      <c r="CC345" s="21">
        <f t="shared" si="459"/>
        <v>3.660769664505216E-3</v>
      </c>
      <c r="CD345" s="21">
        <f t="shared" si="460"/>
        <v>0.15131756823821341</v>
      </c>
      <c r="CE345" s="21">
        <f t="shared" si="461"/>
        <v>0.20995877318116976</v>
      </c>
      <c r="CF345" s="21">
        <f t="shared" si="462"/>
        <v>5.2852266494595901E-2</v>
      </c>
      <c r="CG345" s="21">
        <f t="shared" si="463"/>
        <v>3.1327802547770699E-2</v>
      </c>
      <c r="CH345" s="21">
        <f t="shared" si="464"/>
        <v>1.0024558981006595E-2</v>
      </c>
      <c r="CI345" s="21">
        <f t="shared" si="465"/>
        <v>0.2796986681465039</v>
      </c>
      <c r="CJ345" s="21">
        <f t="shared" si="466"/>
        <v>1.7558947892616832</v>
      </c>
      <c r="CL345" s="68">
        <f t="shared" si="467"/>
        <v>0.40368000871676973</v>
      </c>
      <c r="CM345" s="19">
        <f t="shared" si="468"/>
        <v>2.0636809688999853E-2</v>
      </c>
      <c r="CN345" s="19">
        <f t="shared" si="469"/>
        <v>6.9793145973872428E-2</v>
      </c>
      <c r="CO345" s="19">
        <f t="shared" si="470"/>
        <v>3.0066814945303405E-3</v>
      </c>
      <c r="CP345" s="19">
        <f t="shared" si="471"/>
        <v>8.2106202913691279E-2</v>
      </c>
      <c r="CQ345" s="19">
        <f t="shared" si="472"/>
        <v>2.0848456791904327E-3</v>
      </c>
      <c r="CR345" s="19">
        <f t="shared" si="473"/>
        <v>8.6176899187587003E-2</v>
      </c>
      <c r="CS345" s="19">
        <f t="shared" si="474"/>
        <v>0.11957366378964711</v>
      </c>
      <c r="CT345" s="19">
        <f t="shared" si="475"/>
        <v>3.00999050841874E-2</v>
      </c>
      <c r="CU345" s="19">
        <f t="shared" si="476"/>
        <v>1.7841503226365504E-2</v>
      </c>
      <c r="CV345" s="19">
        <f t="shared" si="477"/>
        <v>5.7090886323671536E-3</v>
      </c>
      <c r="CW345" s="19">
        <f t="shared" si="478"/>
        <v>0.1592912456127917</v>
      </c>
      <c r="CX345" s="19">
        <f t="shared" si="479"/>
        <v>0.99999999999999978</v>
      </c>
      <c r="CZ345" s="68">
        <f t="shared" si="480"/>
        <v>2.4859999999999999E-5</v>
      </c>
      <c r="DA345" s="19">
        <f t="shared" si="481"/>
        <v>1.8590639999999997E-5</v>
      </c>
      <c r="DB345" s="19">
        <f t="shared" si="482"/>
        <v>3.5539999999999995E-5</v>
      </c>
      <c r="DC345" s="19">
        <f t="shared" si="483"/>
        <v>3.9924739999999997E-5</v>
      </c>
      <c r="DD345" s="19">
        <f t="shared" si="484"/>
        <v>1.2865119999999998E-5</v>
      </c>
      <c r="DE345" s="19">
        <f t="shared" si="485"/>
        <v>1.2865119999999998E-5</v>
      </c>
      <c r="DF345" s="19">
        <f t="shared" si="486"/>
        <v>1.189022E-5</v>
      </c>
      <c r="DG345" s="19">
        <f t="shared" si="487"/>
        <v>1.6489639999999998E-5</v>
      </c>
      <c r="DH345" s="19">
        <f t="shared" si="488"/>
        <v>2.4986479999999997E-5</v>
      </c>
      <c r="DI345" s="19">
        <f t="shared" si="489"/>
        <v>3.6964879999999994E-5</v>
      </c>
      <c r="DJ345" s="19">
        <f t="shared" si="490"/>
        <v>0</v>
      </c>
      <c r="DK345" s="19">
        <f t="shared" si="491"/>
        <v>2.1095559999999999E-5</v>
      </c>
      <c r="DM345" s="68">
        <f t="shared" si="492"/>
        <v>975.58708462202435</v>
      </c>
      <c r="DN345" s="19">
        <f t="shared" si="493"/>
        <v>88.671953088075952</v>
      </c>
      <c r="DO345" s="19">
        <f t="shared" si="494"/>
        <v>200.22817004772182</v>
      </c>
      <c r="DP345" s="19">
        <f t="shared" si="495"/>
        <v>12.026051211893931</v>
      </c>
      <c r="DQ345" s="19">
        <f t="shared" si="496"/>
        <v>458.55232437386661</v>
      </c>
      <c r="DR345" s="19">
        <f t="shared" si="497"/>
        <v>11.496119156429891</v>
      </c>
      <c r="DS345" s="19">
        <f t="shared" si="498"/>
        <v>292.08282414116445</v>
      </c>
      <c r="DT345" s="19">
        <f t="shared" si="499"/>
        <v>406.66085283386479</v>
      </c>
      <c r="DU345" s="19">
        <f t="shared" si="500"/>
        <v>74.676109486761533</v>
      </c>
      <c r="DV345" s="19">
        <f t="shared" si="501"/>
        <v>45.466659270194597</v>
      </c>
      <c r="DX345" s="19">
        <f t="shared" si="502"/>
        <v>136.06788565662663</v>
      </c>
      <c r="DZ345" s="68">
        <f t="shared" si="503"/>
        <v>2701.5160338886244</v>
      </c>
      <c r="EA345" s="21">
        <f t="shared" si="504"/>
        <v>2.7015160338886246</v>
      </c>
      <c r="EB345" s="92">
        <f t="shared" si="505"/>
        <v>1186</v>
      </c>
    </row>
    <row r="346" spans="1:132" x14ac:dyDescent="0.3">
      <c r="A346" s="19">
        <f>'A. Thermody. result (all suite)'!C302</f>
        <v>1184</v>
      </c>
      <c r="B346" s="19" t="str">
        <f>'A. Thermody. result (all suite)'!A302</f>
        <v>Nephelinite</v>
      </c>
      <c r="C346" s="24">
        <f>'A. Thermody. result (all suite)'!G302</f>
        <v>83.983294999999998</v>
      </c>
      <c r="D346" s="19">
        <f>'A. Thermody. result (all suite)'!D302</f>
        <v>10000</v>
      </c>
      <c r="E346" s="61">
        <f>'A. Thermody. result (all suite)'!I302</f>
        <v>42.703105000000001</v>
      </c>
      <c r="F346" s="21">
        <f>'A. Thermody. result (all suite)'!J302</f>
        <v>2.8097989999999999</v>
      </c>
      <c r="G346" s="21">
        <f>'A. Thermody. result (all suite)'!K302</f>
        <v>12.465661000000001</v>
      </c>
      <c r="H346" s="21">
        <f>'A. Thermody. result (all suite)'!L302</f>
        <v>0.82811900000000005</v>
      </c>
      <c r="I346" s="21">
        <f>'A. Thermody. result (all suite)'!M302</f>
        <v>10.413876</v>
      </c>
      <c r="J346" s="21">
        <f>'A. Thermody. result (all suite)'!N302</f>
        <v>0.261957</v>
      </c>
      <c r="K346" s="21">
        <f>'A. Thermody. result (all suite)'!O302</f>
        <v>6.0805939999999996</v>
      </c>
      <c r="L346" s="21">
        <f>'A. Thermody. result (all suite)'!P302</f>
        <v>11.66234</v>
      </c>
      <c r="M346" s="21">
        <f>'A. Thermody. result (all suite)'!Q302</f>
        <v>3.302826</v>
      </c>
      <c r="N346" s="21">
        <f>'A. Thermody. result (all suite)'!R302</f>
        <v>2.976782</v>
      </c>
      <c r="O346" s="21">
        <f>'A. Thermody. result (all suite)'!S302</f>
        <v>1.411862</v>
      </c>
      <c r="P346" s="21">
        <f>'A. Thermody. result (all suite)'!T302</f>
        <v>5.0830780000000004</v>
      </c>
      <c r="Q346" s="21">
        <f t="shared" si="423"/>
        <v>99.999999000000003</v>
      </c>
      <c r="S346" s="19">
        <f t="shared" si="424"/>
        <v>1457</v>
      </c>
      <c r="T346" s="19">
        <f t="shared" si="425"/>
        <v>1</v>
      </c>
      <c r="V346" s="61">
        <f t="shared" si="426"/>
        <v>40.532472842721781</v>
      </c>
      <c r="W346" s="21">
        <f t="shared" si="427"/>
        <v>2.6669747237585373</v>
      </c>
      <c r="X346" s="21">
        <f t="shared" si="428"/>
        <v>11.832021721818027</v>
      </c>
      <c r="Y346" s="21">
        <f t="shared" si="429"/>
        <v>0.78602506487624058</v>
      </c>
      <c r="Z346" s="21">
        <f t="shared" si="430"/>
        <v>9.8845305548032663</v>
      </c>
      <c r="AA346" s="21">
        <f t="shared" si="431"/>
        <v>0.24864152123038519</v>
      </c>
      <c r="AB346" s="21">
        <f t="shared" si="432"/>
        <v>5.7715126610258665</v>
      </c>
      <c r="AC346" s="21">
        <f t="shared" si="433"/>
        <v>11.069534155246743</v>
      </c>
      <c r="AD346" s="21">
        <f t="shared" si="434"/>
        <v>3.1349407765368675</v>
      </c>
      <c r="AE346" s="21">
        <f t="shared" si="435"/>
        <v>2.8254698475369184</v>
      </c>
      <c r="AF346" s="21">
        <f t="shared" si="436"/>
        <v>1.3400959525699794</v>
      </c>
      <c r="AG346" s="21">
        <f t="shared" si="437"/>
        <v>90.092219822124605</v>
      </c>
      <c r="AH346" s="21"/>
      <c r="AI346" s="61">
        <f t="shared" si="438"/>
        <v>44.989981291112471</v>
      </c>
      <c r="AJ346" s="21">
        <f t="shared" si="439"/>
        <v>2.960271962467051</v>
      </c>
      <c r="AK346" s="21">
        <f t="shared" si="440"/>
        <v>13.133233641238743</v>
      </c>
      <c r="AL346" s="21">
        <f t="shared" si="441"/>
        <v>0.87246719686577268</v>
      </c>
      <c r="AM346" s="21">
        <f t="shared" si="442"/>
        <v>10.971569547646832</v>
      </c>
      <c r="AN346" s="21">
        <f t="shared" si="443"/>
        <v>0.27598556425992787</v>
      </c>
      <c r="AO346" s="21">
        <f t="shared" si="444"/>
        <v>6.4062276103541116</v>
      </c>
      <c r="AP346" s="21">
        <f t="shared" si="445"/>
        <v>12.286892449872033</v>
      </c>
      <c r="AQ346" s="21">
        <f t="shared" si="446"/>
        <v>3.4797020017115807</v>
      </c>
      <c r="AR346" s="21">
        <f t="shared" si="447"/>
        <v>3.1361973909794232</v>
      </c>
      <c r="AS346" s="21">
        <f t="shared" si="448"/>
        <v>1.4874713434920628</v>
      </c>
      <c r="AT346" s="21">
        <f t="shared" si="449"/>
        <v>100</v>
      </c>
      <c r="AU346" s="21"/>
      <c r="AV346" s="21">
        <f>AR346*'[1]diagram lines'!$G$39</f>
        <v>2.6033767641722605</v>
      </c>
      <c r="AW346" s="21">
        <f>AK346*'[1]diagram lines'!$G$40</f>
        <v>6.9509790134936003</v>
      </c>
      <c r="AX346" s="21">
        <f>AQ346*'[1]diagram lines'!$G$38</f>
        <v>2.5814246214698047</v>
      </c>
      <c r="AY346" s="21">
        <f>AP346*'[1]diagram lines'!$G$41</f>
        <v>8.7809214623033416</v>
      </c>
      <c r="AZ346" s="21">
        <f t="shared" si="450"/>
        <v>6.6158993926910039</v>
      </c>
      <c r="BA346" s="21">
        <f t="shared" si="451"/>
        <v>0.49771709557562971</v>
      </c>
      <c r="BB346" s="21">
        <f t="shared" si="452"/>
        <v>1.3406451851256052</v>
      </c>
      <c r="BC346" s="86">
        <f t="shared" si="453"/>
        <v>0.74590951513118664</v>
      </c>
      <c r="BX346" s="61">
        <f t="shared" si="454"/>
        <v>0.71077072237017314</v>
      </c>
      <c r="BY346" s="21">
        <f t="shared" si="455"/>
        <v>3.5175250375563349E-2</v>
      </c>
      <c r="BZ346" s="21">
        <f t="shared" si="456"/>
        <v>0.12226030796390742</v>
      </c>
      <c r="CA346" s="21">
        <f t="shared" si="457"/>
        <v>5.1857912204896989E-3</v>
      </c>
      <c r="CB346" s="21">
        <f t="shared" si="458"/>
        <v>0.14493912317327767</v>
      </c>
      <c r="CC346" s="21">
        <f t="shared" si="459"/>
        <v>3.6926557654355795E-3</v>
      </c>
      <c r="CD346" s="21">
        <f t="shared" si="460"/>
        <v>0.15088322580645161</v>
      </c>
      <c r="CE346" s="21">
        <f t="shared" si="461"/>
        <v>0.20795898716119829</v>
      </c>
      <c r="CF346" s="21">
        <f t="shared" si="462"/>
        <v>5.3279980642039038E-2</v>
      </c>
      <c r="CG346" s="21">
        <f t="shared" si="463"/>
        <v>3.1600658174097664E-2</v>
      </c>
      <c r="CH346" s="21">
        <f t="shared" si="464"/>
        <v>9.9466127486896247E-3</v>
      </c>
      <c r="CI346" s="21">
        <f t="shared" si="465"/>
        <v>0.2820798002219756</v>
      </c>
      <c r="CJ346" s="21">
        <f t="shared" si="466"/>
        <v>1.7577731156232985</v>
      </c>
      <c r="CL346" s="68">
        <f t="shared" si="467"/>
        <v>0.40435862629412045</v>
      </c>
      <c r="CM346" s="19">
        <f t="shared" si="468"/>
        <v>2.001125746145592E-2</v>
      </c>
      <c r="CN346" s="19">
        <f t="shared" si="469"/>
        <v>6.9554089135419772E-2</v>
      </c>
      <c r="CO346" s="19">
        <f t="shared" si="470"/>
        <v>2.950205105765792E-3</v>
      </c>
      <c r="CP346" s="19">
        <f t="shared" si="471"/>
        <v>8.2456104195155422E-2</v>
      </c>
      <c r="CQ346" s="19">
        <f t="shared" si="472"/>
        <v>2.1007579036309131E-3</v>
      </c>
      <c r="CR346" s="19">
        <f t="shared" si="473"/>
        <v>8.5837713903679252E-2</v>
      </c>
      <c r="CS346" s="19">
        <f t="shared" si="474"/>
        <v>0.11830820787554085</v>
      </c>
      <c r="CT346" s="19">
        <f t="shared" si="475"/>
        <v>3.0311068117085289E-2</v>
      </c>
      <c r="CU346" s="19">
        <f t="shared" si="476"/>
        <v>1.7977666112439211E-2</v>
      </c>
      <c r="CV346" s="19">
        <f t="shared" si="477"/>
        <v>5.6586442586264041E-3</v>
      </c>
      <c r="CW346" s="19">
        <f t="shared" si="478"/>
        <v>0.16047565963708083</v>
      </c>
      <c r="CX346" s="19">
        <f t="shared" si="479"/>
        <v>1</v>
      </c>
      <c r="CZ346" s="68">
        <f t="shared" si="480"/>
        <v>2.4859999999999999E-5</v>
      </c>
      <c r="DA346" s="19">
        <f t="shared" si="481"/>
        <v>1.8576159999999997E-5</v>
      </c>
      <c r="DB346" s="19">
        <f t="shared" si="482"/>
        <v>3.5539999999999995E-5</v>
      </c>
      <c r="DC346" s="19">
        <f t="shared" si="483"/>
        <v>3.9906559999999999E-5</v>
      </c>
      <c r="DD346" s="19">
        <f t="shared" si="484"/>
        <v>1.2859279999999998E-5</v>
      </c>
      <c r="DE346" s="19">
        <f t="shared" si="485"/>
        <v>1.2859279999999998E-5</v>
      </c>
      <c r="DF346" s="19">
        <f t="shared" si="486"/>
        <v>1.188368E-5</v>
      </c>
      <c r="DG346" s="19">
        <f t="shared" si="487"/>
        <v>1.648216E-5</v>
      </c>
      <c r="DH346" s="19">
        <f t="shared" si="488"/>
        <v>2.4971119999999997E-5</v>
      </c>
      <c r="DI346" s="19">
        <f t="shared" si="489"/>
        <v>3.6940719999999991E-5</v>
      </c>
      <c r="DJ346" s="19">
        <f t="shared" si="490"/>
        <v>0</v>
      </c>
      <c r="DK346" s="19">
        <f t="shared" si="491"/>
        <v>2.107664E-5</v>
      </c>
      <c r="DM346" s="68">
        <f t="shared" si="492"/>
        <v>977.22712259657101</v>
      </c>
      <c r="DN346" s="19">
        <f t="shared" si="493"/>
        <v>86.051113148309398</v>
      </c>
      <c r="DO346" s="19">
        <f t="shared" si="494"/>
        <v>199.54234463273494</v>
      </c>
      <c r="DP346" s="19">
        <f t="shared" si="495"/>
        <v>11.80553406106012</v>
      </c>
      <c r="DQ346" s="19">
        <f t="shared" si="496"/>
        <v>460.7156144373493</v>
      </c>
      <c r="DR346" s="19">
        <f t="shared" si="497"/>
        <v>11.589122072431504</v>
      </c>
      <c r="DS346" s="19">
        <f t="shared" si="498"/>
        <v>291.0933204460465</v>
      </c>
      <c r="DT346" s="19">
        <f t="shared" si="499"/>
        <v>402.53973372788101</v>
      </c>
      <c r="DU346" s="19">
        <f t="shared" si="500"/>
        <v>75.246248969934769</v>
      </c>
      <c r="DV346" s="19">
        <f t="shared" si="501"/>
        <v>45.843615061963433</v>
      </c>
      <c r="DX346" s="19">
        <f t="shared" si="502"/>
        <v>137.20267493586249</v>
      </c>
      <c r="DZ346" s="68">
        <f t="shared" si="503"/>
        <v>2698.8564440901446</v>
      </c>
      <c r="EA346" s="21">
        <f t="shared" si="504"/>
        <v>2.6988564440901444</v>
      </c>
      <c r="EB346" s="92">
        <f t="shared" si="505"/>
        <v>1184</v>
      </c>
    </row>
    <row r="347" spans="1:132" x14ac:dyDescent="0.3">
      <c r="A347" s="19">
        <f>'A. Thermody. result (all suite)'!C303</f>
        <v>1182</v>
      </c>
      <c r="B347" s="19" t="str">
        <f>'A. Thermody. result (all suite)'!A303</f>
        <v>Nephelinite</v>
      </c>
      <c r="C347" s="24">
        <f>'A. Thermody. result (all suite)'!G303</f>
        <v>83.275834000000003</v>
      </c>
      <c r="D347" s="19">
        <f>'A. Thermody. result (all suite)'!D303</f>
        <v>10000</v>
      </c>
      <c r="E347" s="61">
        <f>'A. Thermody. result (all suite)'!I303</f>
        <v>42.816696999999998</v>
      </c>
      <c r="F347" s="21">
        <f>'A. Thermody. result (all suite)'!J303</f>
        <v>2.7273329999999998</v>
      </c>
      <c r="G347" s="21">
        <f>'A. Thermody. result (all suite)'!K303</f>
        <v>12.43694</v>
      </c>
      <c r="H347" s="21">
        <f>'A. Thermody. result (all suite)'!L303</f>
        <v>0.81399600000000005</v>
      </c>
      <c r="I347" s="21">
        <f>'A. Thermody. result (all suite)'!M303</f>
        <v>10.46918</v>
      </c>
      <c r="J347" s="21">
        <f>'A. Thermody. result (all suite)'!N303</f>
        <v>0.26418199999999997</v>
      </c>
      <c r="K347" s="21">
        <f>'A. Thermody. result (all suite)'!O303</f>
        <v>6.0632890000000002</v>
      </c>
      <c r="L347" s="21">
        <f>'A. Thermody. result (all suite)'!P303</f>
        <v>11.551277000000001</v>
      </c>
      <c r="M347" s="21">
        <f>'A. Thermody. result (all suite)'!Q303</f>
        <v>3.328881</v>
      </c>
      <c r="N347" s="21">
        <f>'A. Thermody. result (all suite)'!R303</f>
        <v>3.0020709999999999</v>
      </c>
      <c r="O347" s="21">
        <f>'A. Thermody. result (all suite)'!S303</f>
        <v>1.4008659999999999</v>
      </c>
      <c r="P347" s="21">
        <f>'A. Thermody. result (all suite)'!T303</f>
        <v>5.1252880000000003</v>
      </c>
      <c r="Q347" s="21">
        <f t="shared" si="423"/>
        <v>99.999999999999986</v>
      </c>
      <c r="S347" s="19">
        <f t="shared" si="424"/>
        <v>1455</v>
      </c>
      <c r="T347" s="19">
        <f t="shared" si="425"/>
        <v>1</v>
      </c>
      <c r="V347" s="61">
        <f t="shared" si="426"/>
        <v>40.622217966662639</v>
      </c>
      <c r="W347" s="21">
        <f t="shared" si="427"/>
        <v>2.5875493290309599</v>
      </c>
      <c r="X347" s="21">
        <f t="shared" si="428"/>
        <v>11.799511006612802</v>
      </c>
      <c r="Y347" s="21">
        <f t="shared" si="429"/>
        <v>0.77227636069152006</v>
      </c>
      <c r="Z347" s="21">
        <f t="shared" si="430"/>
        <v>9.9326043737616008</v>
      </c>
      <c r="AA347" s="21">
        <f t="shared" si="431"/>
        <v>0.25064191165583999</v>
      </c>
      <c r="AB347" s="21">
        <f t="shared" si="432"/>
        <v>5.7525279764776798</v>
      </c>
      <c r="AC347" s="21">
        <f t="shared" si="433"/>
        <v>10.959240786072241</v>
      </c>
      <c r="AD347" s="21">
        <f t="shared" si="434"/>
        <v>3.1582662615727202</v>
      </c>
      <c r="AE347" s="21">
        <f t="shared" si="435"/>
        <v>2.8482062152855199</v>
      </c>
      <c r="AF347" s="21">
        <f t="shared" si="436"/>
        <v>1.32906758300592</v>
      </c>
      <c r="AG347" s="21">
        <f t="shared" si="437"/>
        <v>90.01210977082944</v>
      </c>
      <c r="AH347" s="21"/>
      <c r="AI347" s="61">
        <f t="shared" si="438"/>
        <v>45.129725400378554</v>
      </c>
      <c r="AJ347" s="21">
        <f t="shared" si="439"/>
        <v>2.8746680148025114</v>
      </c>
      <c r="AK347" s="21">
        <f t="shared" si="440"/>
        <v>13.108803956105819</v>
      </c>
      <c r="AL347" s="21">
        <f t="shared" si="441"/>
        <v>0.85796940284783174</v>
      </c>
      <c r="AM347" s="21">
        <f t="shared" si="442"/>
        <v>11.034742324171694</v>
      </c>
      <c r="AN347" s="21">
        <f t="shared" si="443"/>
        <v>0.27845354618836682</v>
      </c>
      <c r="AO347" s="21">
        <f t="shared" si="444"/>
        <v>6.3908378451783854</v>
      </c>
      <c r="AP347" s="21">
        <f t="shared" si="445"/>
        <v>12.175295984034188</v>
      </c>
      <c r="AQ347" s="21">
        <f t="shared" si="446"/>
        <v>3.5087126272383311</v>
      </c>
      <c r="AR347" s="21">
        <f t="shared" si="447"/>
        <v>3.1642478134742587</v>
      </c>
      <c r="AS347" s="21">
        <f t="shared" si="448"/>
        <v>1.4765430855800648</v>
      </c>
      <c r="AT347" s="21">
        <f t="shared" si="449"/>
        <v>100</v>
      </c>
      <c r="AU347" s="21"/>
      <c r="AV347" s="21">
        <f>AR347*'[1]diagram lines'!$G$39</f>
        <v>2.6266615925948313</v>
      </c>
      <c r="AW347" s="21">
        <f>AK347*'[1]diagram lines'!$G$40</f>
        <v>6.9380492025038674</v>
      </c>
      <c r="AX347" s="21">
        <f>AQ347*'[1]diagram lines'!$G$38</f>
        <v>2.6029462181416338</v>
      </c>
      <c r="AY347" s="21">
        <f>AP347*'[1]diagram lines'!$G$41</f>
        <v>8.7011681962931924</v>
      </c>
      <c r="AZ347" s="21">
        <f t="shared" si="450"/>
        <v>6.6729604407125898</v>
      </c>
      <c r="BA347" s="21">
        <f t="shared" si="451"/>
        <v>0.49803752490190312</v>
      </c>
      <c r="BB347" s="21">
        <f t="shared" si="452"/>
        <v>1.3266863316709803</v>
      </c>
      <c r="BC347" s="86">
        <f t="shared" si="453"/>
        <v>0.75375767137096061</v>
      </c>
      <c r="BX347" s="61">
        <f t="shared" si="454"/>
        <v>0.71266140146471368</v>
      </c>
      <c r="BY347" s="21">
        <f t="shared" si="455"/>
        <v>3.4142876815222836E-2</v>
      </c>
      <c r="BZ347" s="21">
        <f t="shared" si="456"/>
        <v>0.12197861906630052</v>
      </c>
      <c r="CA347" s="21">
        <f t="shared" si="457"/>
        <v>5.0973511177907199E-3</v>
      </c>
      <c r="CB347" s="21">
        <f t="shared" si="458"/>
        <v>0.14570883785664579</v>
      </c>
      <c r="CC347" s="21">
        <f t="shared" si="459"/>
        <v>3.7240202988440933E-3</v>
      </c>
      <c r="CD347" s="21">
        <f t="shared" si="460"/>
        <v>0.15045382133995039</v>
      </c>
      <c r="CE347" s="21">
        <f t="shared" si="461"/>
        <v>0.20597854850213981</v>
      </c>
      <c r="CF347" s="21">
        <f t="shared" si="462"/>
        <v>5.370029036941442E-2</v>
      </c>
      <c r="CG347" s="21">
        <f t="shared" si="463"/>
        <v>3.1869118895966025E-2</v>
      </c>
      <c r="CH347" s="21">
        <f t="shared" si="464"/>
        <v>9.8691455785380154E-3</v>
      </c>
      <c r="CI347" s="21">
        <f t="shared" si="465"/>
        <v>0.28442219755826859</v>
      </c>
      <c r="CJ347" s="21">
        <f t="shared" si="466"/>
        <v>1.7596062288637948</v>
      </c>
      <c r="CL347" s="68">
        <f t="shared" si="467"/>
        <v>0.40501186559500318</v>
      </c>
      <c r="CM347" s="19">
        <f t="shared" si="468"/>
        <v>1.9403703087178446E-2</v>
      </c>
      <c r="CN347" s="19">
        <f t="shared" si="469"/>
        <v>6.9321543118805631E-2</v>
      </c>
      <c r="CO347" s="19">
        <f t="shared" si="470"/>
        <v>2.8968703532506581E-3</v>
      </c>
      <c r="CP347" s="19">
        <f t="shared" si="471"/>
        <v>8.2807639269799727E-2</v>
      </c>
      <c r="CQ347" s="19">
        <f t="shared" si="472"/>
        <v>2.1163941328218366E-3</v>
      </c>
      <c r="CR347" s="19">
        <f t="shared" si="473"/>
        <v>8.5504255936341381E-2</v>
      </c>
      <c r="CS347" s="19">
        <f t="shared" si="474"/>
        <v>0.11705945632798957</v>
      </c>
      <c r="CT347" s="19">
        <f t="shared" si="475"/>
        <v>3.05183566007774E-2</v>
      </c>
      <c r="CU347" s="19">
        <f t="shared" si="476"/>
        <v>1.8111506070619229E-2</v>
      </c>
      <c r="CV347" s="19">
        <f t="shared" si="477"/>
        <v>5.6087239387136497E-3</v>
      </c>
      <c r="CW347" s="19">
        <f t="shared" si="478"/>
        <v>0.16163968556869934</v>
      </c>
      <c r="CX347" s="19">
        <f t="shared" si="479"/>
        <v>1</v>
      </c>
      <c r="CZ347" s="68">
        <f t="shared" si="480"/>
        <v>2.4859999999999999E-5</v>
      </c>
      <c r="DA347" s="19">
        <f t="shared" si="481"/>
        <v>1.8561679999999997E-5</v>
      </c>
      <c r="DB347" s="19">
        <f t="shared" si="482"/>
        <v>3.5539999999999995E-5</v>
      </c>
      <c r="DC347" s="19">
        <f t="shared" si="483"/>
        <v>3.9888379999999994E-5</v>
      </c>
      <c r="DD347" s="19">
        <f t="shared" si="484"/>
        <v>1.2853439999999997E-5</v>
      </c>
      <c r="DE347" s="19">
        <f t="shared" si="485"/>
        <v>1.2853439999999997E-5</v>
      </c>
      <c r="DF347" s="19">
        <f t="shared" si="486"/>
        <v>1.187714E-5</v>
      </c>
      <c r="DG347" s="19">
        <f t="shared" si="487"/>
        <v>1.6474679999999999E-5</v>
      </c>
      <c r="DH347" s="19">
        <f t="shared" si="488"/>
        <v>2.4955759999999996E-5</v>
      </c>
      <c r="DI347" s="19">
        <f t="shared" si="489"/>
        <v>3.6916559999999995E-5</v>
      </c>
      <c r="DJ347" s="19">
        <f t="shared" si="490"/>
        <v>0</v>
      </c>
      <c r="DK347" s="19">
        <f t="shared" si="491"/>
        <v>2.1057719999999998E-5</v>
      </c>
      <c r="DM347" s="68">
        <f t="shared" si="492"/>
        <v>978.80582803490711</v>
      </c>
      <c r="DN347" s="19">
        <f t="shared" si="493"/>
        <v>83.503637742047843</v>
      </c>
      <c r="DO347" s="19">
        <f t="shared" si="494"/>
        <v>198.87519798518355</v>
      </c>
      <c r="DP347" s="19">
        <f t="shared" si="495"/>
        <v>11.597393193471321</v>
      </c>
      <c r="DQ347" s="19">
        <f t="shared" si="496"/>
        <v>462.89000310695906</v>
      </c>
      <c r="DR347" s="19">
        <f t="shared" si="497"/>
        <v>11.680686242934275</v>
      </c>
      <c r="DS347" s="19">
        <f t="shared" si="498"/>
        <v>290.12216023677058</v>
      </c>
      <c r="DT347" s="19">
        <f t="shared" si="499"/>
        <v>398.47173425363377</v>
      </c>
      <c r="DU347" s="19">
        <f t="shared" si="500"/>
        <v>75.807465918977883</v>
      </c>
      <c r="DV347" s="19">
        <f t="shared" si="501"/>
        <v>46.215136834318571</v>
      </c>
      <c r="DX347" s="19">
        <f t="shared" si="502"/>
        <v>138.32205642149114</v>
      </c>
      <c r="DZ347" s="68">
        <f t="shared" si="503"/>
        <v>2696.291299970695</v>
      </c>
      <c r="EA347" s="21">
        <f t="shared" si="504"/>
        <v>2.6962912999706949</v>
      </c>
      <c r="EB347" s="92">
        <f t="shared" si="505"/>
        <v>1182</v>
      </c>
    </row>
    <row r="348" spans="1:132" x14ac:dyDescent="0.3">
      <c r="A348" s="19">
        <f>'A. Thermody. result (all suite)'!C304</f>
        <v>1180</v>
      </c>
      <c r="B348" s="19" t="str">
        <f>'A. Thermody. result (all suite)'!A304</f>
        <v>Nephelinite</v>
      </c>
      <c r="C348" s="24">
        <f>'A. Thermody. result (all suite)'!G304</f>
        <v>82.591279999999998</v>
      </c>
      <c r="D348" s="19">
        <f>'A. Thermody. result (all suite)'!D304</f>
        <v>10000</v>
      </c>
      <c r="E348" s="61">
        <f>'A. Thermody. result (all suite)'!I304</f>
        <v>42.926735000000001</v>
      </c>
      <c r="F348" s="21">
        <f>'A. Thermody. result (all suite)'!J304</f>
        <v>2.6470929999999999</v>
      </c>
      <c r="G348" s="21">
        <f>'A. Thermody. result (all suite)'!K304</f>
        <v>12.408973</v>
      </c>
      <c r="H348" s="21">
        <f>'A. Thermody. result (all suite)'!L304</f>
        <v>0.80066800000000005</v>
      </c>
      <c r="I348" s="21">
        <f>'A. Thermody. result (all suite)'!M304</f>
        <v>10.524501000000001</v>
      </c>
      <c r="J348" s="21">
        <f>'A. Thermody. result (all suite)'!N304</f>
        <v>0.266372</v>
      </c>
      <c r="K348" s="21">
        <f>'A. Thermody. result (all suite)'!O304</f>
        <v>6.0461660000000004</v>
      </c>
      <c r="L348" s="21">
        <f>'A. Thermody. result (all suite)'!P304</f>
        <v>11.441295999999999</v>
      </c>
      <c r="M348" s="21">
        <f>'A. Thermody. result (all suite)'!Q304</f>
        <v>3.3544870000000002</v>
      </c>
      <c r="N348" s="21">
        <f>'A. Thermody. result (all suite)'!R304</f>
        <v>3.0269539999999999</v>
      </c>
      <c r="O348" s="21">
        <f>'A. Thermody. result (all suite)'!S304</f>
        <v>1.3899410000000001</v>
      </c>
      <c r="P348" s="21">
        <f>'A. Thermody. result (all suite)'!T304</f>
        <v>5.1668149999999997</v>
      </c>
      <c r="Q348" s="21">
        <f t="shared" si="423"/>
        <v>100.000001</v>
      </c>
      <c r="S348" s="19">
        <f t="shared" si="424"/>
        <v>1453</v>
      </c>
      <c r="T348" s="19">
        <f t="shared" si="425"/>
        <v>1</v>
      </c>
      <c r="V348" s="61">
        <f t="shared" si="426"/>
        <v>40.708790039189196</v>
      </c>
      <c r="W348" s="21">
        <f t="shared" si="427"/>
        <v>2.5103226031797536</v>
      </c>
      <c r="X348" s="21">
        <f t="shared" si="428"/>
        <v>11.767824328101536</v>
      </c>
      <c r="Y348" s="21">
        <f t="shared" si="429"/>
        <v>0.75929896608949043</v>
      </c>
      <c r="Z348" s="21">
        <f t="shared" si="430"/>
        <v>9.9807195090946657</v>
      </c>
      <c r="AA348" s="21">
        <f t="shared" si="431"/>
        <v>0.25260905168582948</v>
      </c>
      <c r="AB348" s="21">
        <f t="shared" si="432"/>
        <v>5.7337717913110415</v>
      </c>
      <c r="AC348" s="21">
        <f t="shared" si="433"/>
        <v>10.850145407989105</v>
      </c>
      <c r="AD348" s="21">
        <f t="shared" si="434"/>
        <v>3.1811668642441515</v>
      </c>
      <c r="AE348" s="21">
        <f t="shared" si="435"/>
        <v>2.8705568882488715</v>
      </c>
      <c r="AF348" s="21">
        <f t="shared" si="436"/>
        <v>1.3181253206390069</v>
      </c>
      <c r="AG348" s="21">
        <f t="shared" si="437"/>
        <v>89.933330769772638</v>
      </c>
      <c r="AH348" s="21"/>
      <c r="AI348" s="61">
        <f t="shared" si="438"/>
        <v>45.265520236766065</v>
      </c>
      <c r="AJ348" s="21">
        <f t="shared" si="439"/>
        <v>2.7913150571573122</v>
      </c>
      <c r="AK348" s="21">
        <f t="shared" si="440"/>
        <v>13.085053369397503</v>
      </c>
      <c r="AL348" s="21">
        <f t="shared" si="441"/>
        <v>0.84429094262424143</v>
      </c>
      <c r="AM348" s="21">
        <f t="shared" si="442"/>
        <v>11.09790933313155</v>
      </c>
      <c r="AN348" s="21">
        <f t="shared" si="443"/>
        <v>0.28088479490713308</v>
      </c>
      <c r="AO348" s="21">
        <f t="shared" si="444"/>
        <v>6.3755803796363022</v>
      </c>
      <c r="AP348" s="21">
        <f t="shared" si="445"/>
        <v>12.064654244559495</v>
      </c>
      <c r="AQ348" s="21">
        <f t="shared" si="446"/>
        <v>3.5372501352005621</v>
      </c>
      <c r="AR348" s="21">
        <f t="shared" si="447"/>
        <v>3.1918720942265941</v>
      </c>
      <c r="AS348" s="21">
        <f t="shared" si="448"/>
        <v>1.4656694123932525</v>
      </c>
      <c r="AT348" s="21">
        <f t="shared" si="449"/>
        <v>100.00000000000003</v>
      </c>
      <c r="AU348" s="21"/>
      <c r="AV348" s="21">
        <f>AR348*'[1]diagram lines'!$G$39</f>
        <v>2.6495926781331498</v>
      </c>
      <c r="AW348" s="21">
        <f>AK348*'[1]diagram lines'!$G$40</f>
        <v>6.9254788154782938</v>
      </c>
      <c r="AX348" s="21">
        <f>AQ348*'[1]diagram lines'!$G$38</f>
        <v>2.6241168315024499</v>
      </c>
      <c r="AY348" s="21">
        <f>AP348*'[1]diagram lines'!$G$41</f>
        <v>8.622097232764899</v>
      </c>
      <c r="AZ348" s="21">
        <f t="shared" si="450"/>
        <v>6.7291222294271567</v>
      </c>
      <c r="BA348" s="21">
        <f t="shared" si="451"/>
        <v>0.49838623578050123</v>
      </c>
      <c r="BB348" s="21">
        <f t="shared" si="452"/>
        <v>1.3132082460789212</v>
      </c>
      <c r="BC348" s="86">
        <f t="shared" si="453"/>
        <v>0.76149384759490912</v>
      </c>
      <c r="BX348" s="61">
        <f t="shared" si="454"/>
        <v>0.71449292609853532</v>
      </c>
      <c r="BY348" s="21">
        <f t="shared" si="455"/>
        <v>3.3138370055082626E-2</v>
      </c>
      <c r="BZ348" s="21">
        <f t="shared" si="456"/>
        <v>0.12170432522557866</v>
      </c>
      <c r="CA348" s="21">
        <f t="shared" si="457"/>
        <v>5.013889410733296E-3</v>
      </c>
      <c r="CB348" s="21">
        <f t="shared" si="458"/>
        <v>0.14647878914405013</v>
      </c>
      <c r="CC348" s="21">
        <f t="shared" si="459"/>
        <v>3.7548914575697774E-3</v>
      </c>
      <c r="CD348" s="21">
        <f t="shared" si="460"/>
        <v>0.15002893300248141</v>
      </c>
      <c r="CE348" s="21">
        <f t="shared" si="461"/>
        <v>0.20401740370898716</v>
      </c>
      <c r="CF348" s="21">
        <f t="shared" si="462"/>
        <v>5.4113356993063397E-2</v>
      </c>
      <c r="CG348" s="21">
        <f t="shared" si="463"/>
        <v>3.2133269639065813E-2</v>
      </c>
      <c r="CH348" s="21">
        <f t="shared" si="464"/>
        <v>9.7921786056472983E-3</v>
      </c>
      <c r="CI348" s="21">
        <f t="shared" si="465"/>
        <v>0.286726692563818</v>
      </c>
      <c r="CJ348" s="21">
        <f t="shared" si="466"/>
        <v>1.7613950259046129</v>
      </c>
      <c r="CL348" s="68">
        <f t="shared" si="467"/>
        <v>0.40564036777132817</v>
      </c>
      <c r="CM348" s="19">
        <f t="shared" si="468"/>
        <v>1.8813707071792998E-2</v>
      </c>
      <c r="CN348" s="19">
        <f t="shared" si="469"/>
        <v>6.9095417799919151E-2</v>
      </c>
      <c r="CO348" s="19">
        <f t="shared" si="470"/>
        <v>2.8465445496295046E-3</v>
      </c>
      <c r="CP348" s="19">
        <f t="shared" si="471"/>
        <v>8.3160669236488793E-2</v>
      </c>
      <c r="CQ348" s="19">
        <f t="shared" si="472"/>
        <v>2.1317713530168221E-3</v>
      </c>
      <c r="CR348" s="19">
        <f t="shared" si="473"/>
        <v>8.5176198862847316E-2</v>
      </c>
      <c r="CS348" s="19">
        <f t="shared" si="474"/>
        <v>0.11582717147972438</v>
      </c>
      <c r="CT348" s="19">
        <f t="shared" si="475"/>
        <v>3.0721874535368347E-2</v>
      </c>
      <c r="CU348" s="19">
        <f t="shared" si="476"/>
        <v>1.8243079585490988E-2</v>
      </c>
      <c r="CV348" s="19">
        <f t="shared" si="477"/>
        <v>5.5593313604472431E-3</v>
      </c>
      <c r="CW348" s="19">
        <f t="shared" si="478"/>
        <v>0.16278386639394624</v>
      </c>
      <c r="CX348" s="19">
        <f t="shared" si="479"/>
        <v>1</v>
      </c>
      <c r="CZ348" s="68">
        <f t="shared" si="480"/>
        <v>2.4859999999999999E-5</v>
      </c>
      <c r="DA348" s="19">
        <f t="shared" si="481"/>
        <v>1.8547199999999998E-5</v>
      </c>
      <c r="DB348" s="19">
        <f t="shared" si="482"/>
        <v>3.5539999999999995E-5</v>
      </c>
      <c r="DC348" s="19">
        <f t="shared" si="483"/>
        <v>3.9870199999999996E-5</v>
      </c>
      <c r="DD348" s="19">
        <f t="shared" si="484"/>
        <v>1.2847599999999997E-5</v>
      </c>
      <c r="DE348" s="19">
        <f t="shared" si="485"/>
        <v>1.2847599999999997E-5</v>
      </c>
      <c r="DF348" s="19">
        <f t="shared" si="486"/>
        <v>1.1870599999999999E-5</v>
      </c>
      <c r="DG348" s="19">
        <f t="shared" si="487"/>
        <v>1.6467199999999997E-5</v>
      </c>
      <c r="DH348" s="19">
        <f t="shared" si="488"/>
        <v>2.4940399999999999E-5</v>
      </c>
      <c r="DI348" s="19">
        <f t="shared" si="489"/>
        <v>3.6892399999999993E-5</v>
      </c>
      <c r="DJ348" s="19">
        <f t="shared" si="490"/>
        <v>0</v>
      </c>
      <c r="DK348" s="19">
        <f t="shared" si="491"/>
        <v>2.1038799999999999E-5</v>
      </c>
      <c r="DM348" s="68">
        <f t="shared" si="492"/>
        <v>980.32475043046645</v>
      </c>
      <c r="DN348" s="19">
        <f t="shared" si="493"/>
        <v>81.02780586260053</v>
      </c>
      <c r="DO348" s="19">
        <f t="shared" si="494"/>
        <v>198.2264715497962</v>
      </c>
      <c r="DP348" s="19">
        <f t="shared" si="495"/>
        <v>11.401114093491771</v>
      </c>
      <c r="DQ348" s="19">
        <f t="shared" si="496"/>
        <v>465.07472871522469</v>
      </c>
      <c r="DR348" s="19">
        <f t="shared" si="497"/>
        <v>11.770903498164124</v>
      </c>
      <c r="DS348" s="19">
        <f t="shared" si="498"/>
        <v>289.16826564560739</v>
      </c>
      <c r="DT348" s="19">
        <f t="shared" si="499"/>
        <v>394.456117408117</v>
      </c>
      <c r="DU348" s="19">
        <f t="shared" si="500"/>
        <v>76.360002343486229</v>
      </c>
      <c r="DV348" s="19">
        <f t="shared" si="501"/>
        <v>46.581358137536498</v>
      </c>
      <c r="DX348" s="19">
        <f t="shared" si="502"/>
        <v>139.42645361992658</v>
      </c>
      <c r="DZ348" s="68">
        <f t="shared" si="503"/>
        <v>2693.8179713044169</v>
      </c>
      <c r="EA348" s="21">
        <f t="shared" si="504"/>
        <v>2.693817971304417</v>
      </c>
      <c r="EB348" s="92">
        <f t="shared" si="505"/>
        <v>1180</v>
      </c>
    </row>
    <row r="349" spans="1:132" x14ac:dyDescent="0.3">
      <c r="A349" s="19">
        <f>'A. Thermody. result (all suite)'!C305</f>
        <v>1178</v>
      </c>
      <c r="B349" s="19" t="str">
        <f>'A. Thermody. result (all suite)'!A305</f>
        <v>Nephelinite</v>
      </c>
      <c r="C349" s="24">
        <f>'A. Thermody. result (all suite)'!G305</f>
        <v>81.928550999999999</v>
      </c>
      <c r="D349" s="19">
        <f>'A. Thermody. result (all suite)'!D305</f>
        <v>10000</v>
      </c>
      <c r="E349" s="61">
        <f>'A. Thermody. result (all suite)'!I305</f>
        <v>43.033299</v>
      </c>
      <c r="F349" s="21">
        <f>'A. Thermody. result (all suite)'!J305</f>
        <v>2.5690330000000001</v>
      </c>
      <c r="G349" s="21">
        <f>'A. Thermody. result (all suite)'!K305</f>
        <v>12.381757</v>
      </c>
      <c r="H349" s="21">
        <f>'A. Thermody. result (all suite)'!L305</f>
        <v>0.78810000000000002</v>
      </c>
      <c r="I349" s="21">
        <f>'A. Thermody. result (all suite)'!M305</f>
        <v>10.579822999999999</v>
      </c>
      <c r="J349" s="21">
        <f>'A. Thermody. result (all suite)'!N305</f>
        <v>0.26852700000000002</v>
      </c>
      <c r="K349" s="21">
        <f>'A. Thermody. result (all suite)'!O305</f>
        <v>6.0292079999999997</v>
      </c>
      <c r="L349" s="21">
        <f>'A. Thermody. result (all suite)'!P305</f>
        <v>11.332392</v>
      </c>
      <c r="M349" s="21">
        <f>'A. Thermody. result (all suite)'!Q305</f>
        <v>3.3796550000000001</v>
      </c>
      <c r="N349" s="21">
        <f>'A. Thermody. result (all suite)'!R305</f>
        <v>3.0514389999999998</v>
      </c>
      <c r="O349" s="21">
        <f>'A. Thermody. result (all suite)'!S305</f>
        <v>1.379092</v>
      </c>
      <c r="P349" s="21">
        <f>'A. Thermody. result (all suite)'!T305</f>
        <v>5.2076750000000001</v>
      </c>
      <c r="Q349" s="21">
        <f t="shared" si="423"/>
        <v>100</v>
      </c>
      <c r="S349" s="19">
        <f t="shared" si="424"/>
        <v>1451</v>
      </c>
      <c r="T349" s="19">
        <f t="shared" si="425"/>
        <v>1</v>
      </c>
      <c r="V349" s="61">
        <f t="shared" si="426"/>
        <v>40.792264646301753</v>
      </c>
      <c r="W349" s="21">
        <f t="shared" si="427"/>
        <v>2.4352461107172503</v>
      </c>
      <c r="X349" s="21">
        <f t="shared" si="428"/>
        <v>11.736955336150253</v>
      </c>
      <c r="Y349" s="21">
        <f t="shared" si="429"/>
        <v>0.74705831332500017</v>
      </c>
      <c r="Z349" s="21">
        <f t="shared" si="430"/>
        <v>10.028860202584751</v>
      </c>
      <c r="AA349" s="21">
        <f t="shared" si="431"/>
        <v>0.25454298655275004</v>
      </c>
      <c r="AB349" s="21">
        <f t="shared" si="432"/>
        <v>5.7152264422860002</v>
      </c>
      <c r="AC349" s="21">
        <f t="shared" si="433"/>
        <v>10.742237854914002</v>
      </c>
      <c r="AD349" s="21">
        <f t="shared" si="434"/>
        <v>3.2036535514787503</v>
      </c>
      <c r="AE349" s="21">
        <f t="shared" si="435"/>
        <v>2.8925299740567501</v>
      </c>
      <c r="AF349" s="21">
        <f t="shared" si="436"/>
        <v>1.3072733706890001</v>
      </c>
      <c r="AG349" s="21">
        <f t="shared" si="437"/>
        <v>89.855848789056253</v>
      </c>
      <c r="AH349" s="21"/>
      <c r="AI349" s="61">
        <f t="shared" si="438"/>
        <v>45.397450690232567</v>
      </c>
      <c r="AJ349" s="21">
        <f t="shared" si="439"/>
        <v>2.7101698370622307</v>
      </c>
      <c r="AK349" s="21">
        <f t="shared" si="440"/>
        <v>13.061982602494455</v>
      </c>
      <c r="AL349" s="21">
        <f t="shared" si="441"/>
        <v>0.83139642370835409</v>
      </c>
      <c r="AM349" s="21">
        <f t="shared" si="442"/>
        <v>11.161054441907613</v>
      </c>
      <c r="AN349" s="21">
        <f t="shared" si="443"/>
        <v>0.28327926337918186</v>
      </c>
      <c r="AO349" s="21">
        <f t="shared" si="444"/>
        <v>6.3604389912368964</v>
      </c>
      <c r="AP349" s="21">
        <f t="shared" si="445"/>
        <v>11.954967873190157</v>
      </c>
      <c r="AQ349" s="21">
        <f t="shared" si="446"/>
        <v>3.5653255682883613</v>
      </c>
      <c r="AR349" s="21">
        <f t="shared" si="447"/>
        <v>3.2190781268420201</v>
      </c>
      <c r="AS349" s="21">
        <f t="shared" si="448"/>
        <v>1.4548561816581669</v>
      </c>
      <c r="AT349" s="21">
        <f t="shared" si="449"/>
        <v>100</v>
      </c>
      <c r="AU349" s="21"/>
      <c r="AV349" s="21">
        <f>AR349*'[1]diagram lines'!$G$39</f>
        <v>2.6721765733178193</v>
      </c>
      <c r="AW349" s="21">
        <f>AK349*'[1]diagram lines'!$G$40</f>
        <v>6.9132682342194069</v>
      </c>
      <c r="AX349" s="21">
        <f>AQ349*'[1]diagram lines'!$G$38</f>
        <v>2.644944653596303</v>
      </c>
      <c r="AY349" s="21">
        <f>AP349*'[1]diagram lines'!$G$41</f>
        <v>8.5437090303444219</v>
      </c>
      <c r="AZ349" s="21">
        <f t="shared" si="450"/>
        <v>6.784403695130381</v>
      </c>
      <c r="BA349" s="21">
        <f t="shared" si="451"/>
        <v>0.49876292443586584</v>
      </c>
      <c r="BB349" s="21">
        <f t="shared" si="452"/>
        <v>1.3001900726328999</v>
      </c>
      <c r="BC349" s="86">
        <f t="shared" si="453"/>
        <v>0.76911831665887775</v>
      </c>
      <c r="BX349" s="61">
        <f t="shared" si="454"/>
        <v>0.71626662782956063</v>
      </c>
      <c r="BY349" s="21">
        <f t="shared" si="455"/>
        <v>3.2161154231347022E-2</v>
      </c>
      <c r="BZ349" s="21">
        <f t="shared" si="456"/>
        <v>0.12143739701843861</v>
      </c>
      <c r="CA349" s="21">
        <f t="shared" si="457"/>
        <v>4.9351869246665415E-3</v>
      </c>
      <c r="CB349" s="21">
        <f t="shared" si="458"/>
        <v>0.1472487543493389</v>
      </c>
      <c r="CC349" s="21">
        <f t="shared" si="459"/>
        <v>3.7852692416126309E-3</v>
      </c>
      <c r="CD349" s="21">
        <f t="shared" si="460"/>
        <v>0.14960813895781638</v>
      </c>
      <c r="CE349" s="21">
        <f t="shared" si="461"/>
        <v>0.20207546362339515</v>
      </c>
      <c r="CF349" s="21">
        <f t="shared" si="462"/>
        <v>5.4519357960961447E-2</v>
      </c>
      <c r="CG349" s="21">
        <f t="shared" si="463"/>
        <v>3.2393195329087049E-2</v>
      </c>
      <c r="CH349" s="21">
        <f t="shared" si="464"/>
        <v>9.7157470551766899E-3</v>
      </c>
      <c r="CI349" s="21">
        <f t="shared" si="465"/>
        <v>0.28899417314095449</v>
      </c>
      <c r="CJ349" s="21">
        <f t="shared" si="466"/>
        <v>1.7631404656623557</v>
      </c>
      <c r="CL349" s="68">
        <f t="shared" si="467"/>
        <v>0.40624478978223783</v>
      </c>
      <c r="CM349" s="19">
        <f t="shared" si="468"/>
        <v>1.8240834952004292E-2</v>
      </c>
      <c r="CN349" s="19">
        <f t="shared" si="469"/>
        <v>6.8875622438180753E-2</v>
      </c>
      <c r="CO349" s="19">
        <f t="shared" si="470"/>
        <v>2.7990889102602209E-3</v>
      </c>
      <c r="CP349" s="19">
        <f t="shared" si="471"/>
        <v>8.3515044443167624E-2</v>
      </c>
      <c r="CQ349" s="19">
        <f t="shared" si="472"/>
        <v>2.1468903444347106E-3</v>
      </c>
      <c r="CR349" s="19">
        <f t="shared" si="473"/>
        <v>8.4853216105849727E-2</v>
      </c>
      <c r="CS349" s="19">
        <f t="shared" si="474"/>
        <v>0.11461109739063351</v>
      </c>
      <c r="CT349" s="19">
        <f t="shared" si="475"/>
        <v>3.0921732569095261E-2</v>
      </c>
      <c r="CU349" s="19">
        <f t="shared" si="476"/>
        <v>1.8372441651674051E-2</v>
      </c>
      <c r="CV349" s="19">
        <f t="shared" si="477"/>
        <v>5.5104781748213085E-3</v>
      </c>
      <c r="CW349" s="19">
        <f t="shared" si="478"/>
        <v>0.16390876323764061</v>
      </c>
      <c r="CX349" s="19">
        <f t="shared" si="479"/>
        <v>0.99999999999999978</v>
      </c>
      <c r="CZ349" s="68">
        <f t="shared" si="480"/>
        <v>2.4859999999999999E-5</v>
      </c>
      <c r="DA349" s="19">
        <f t="shared" si="481"/>
        <v>1.8532719999999998E-5</v>
      </c>
      <c r="DB349" s="19">
        <f t="shared" si="482"/>
        <v>3.5539999999999995E-5</v>
      </c>
      <c r="DC349" s="19">
        <f t="shared" si="483"/>
        <v>3.9852019999999999E-5</v>
      </c>
      <c r="DD349" s="19">
        <f t="shared" si="484"/>
        <v>1.2841759999999998E-5</v>
      </c>
      <c r="DE349" s="19">
        <f t="shared" si="485"/>
        <v>1.2841759999999998E-5</v>
      </c>
      <c r="DF349" s="19">
        <f t="shared" si="486"/>
        <v>1.1864059999999999E-5</v>
      </c>
      <c r="DG349" s="19">
        <f t="shared" si="487"/>
        <v>1.6459719999999999E-5</v>
      </c>
      <c r="DH349" s="19">
        <f t="shared" si="488"/>
        <v>2.4925039999999999E-5</v>
      </c>
      <c r="DI349" s="19">
        <f t="shared" si="489"/>
        <v>3.686823999999999E-5</v>
      </c>
      <c r="DJ349" s="19">
        <f t="shared" si="490"/>
        <v>0</v>
      </c>
      <c r="DK349" s="19">
        <f t="shared" si="491"/>
        <v>2.1019879999999997E-5</v>
      </c>
      <c r="DM349" s="68">
        <f t="shared" si="492"/>
        <v>981.78547747855373</v>
      </c>
      <c r="DN349" s="19">
        <f t="shared" si="493"/>
        <v>78.621912809674072</v>
      </c>
      <c r="DO349" s="19">
        <f t="shared" si="494"/>
        <v>197.59590500272679</v>
      </c>
      <c r="DP349" s="19">
        <f t="shared" si="495"/>
        <v>11.216156874343</v>
      </c>
      <c r="DQ349" s="19">
        <f t="shared" si="496"/>
        <v>467.26896805746208</v>
      </c>
      <c r="DR349" s="19">
        <f t="shared" si="497"/>
        <v>11.859776310583472</v>
      </c>
      <c r="DS349" s="19">
        <f t="shared" si="498"/>
        <v>288.23055590293234</v>
      </c>
      <c r="DT349" s="19">
        <f t="shared" si="499"/>
        <v>390.49208259112106</v>
      </c>
      <c r="DU349" s="19">
        <f t="shared" si="500"/>
        <v>76.904117383892469</v>
      </c>
      <c r="DV349" s="19">
        <f t="shared" si="501"/>
        <v>46.942409065029842</v>
      </c>
      <c r="DX349" s="19">
        <f t="shared" si="502"/>
        <v>140.51630711223302</v>
      </c>
      <c r="DZ349" s="68">
        <f t="shared" si="503"/>
        <v>2691.4336685885514</v>
      </c>
      <c r="EA349" s="21">
        <f t="shared" si="504"/>
        <v>2.6914336685885516</v>
      </c>
      <c r="EB349" s="92">
        <f t="shared" si="505"/>
        <v>1178</v>
      </c>
    </row>
    <row r="350" spans="1:132" x14ac:dyDescent="0.3">
      <c r="A350" s="19">
        <f>'A. Thermody. result (all suite)'!C306</f>
        <v>1176</v>
      </c>
      <c r="B350" s="19" t="str">
        <f>'A. Thermody. result (all suite)'!A306</f>
        <v>Nephelinite</v>
      </c>
      <c r="C350" s="24">
        <f>'A. Thermody. result (all suite)'!G306</f>
        <v>81.286473000000001</v>
      </c>
      <c r="D350" s="19">
        <f>'A. Thermody. result (all suite)'!D306</f>
        <v>10000</v>
      </c>
      <c r="E350" s="61">
        <f>'A. Thermody. result (all suite)'!I306</f>
        <v>43.136716999999997</v>
      </c>
      <c r="F350" s="21">
        <f>'A. Thermody. result (all suite)'!J306</f>
        <v>2.493007</v>
      </c>
      <c r="G350" s="21">
        <f>'A. Thermody. result (all suite)'!K306</f>
        <v>12.355356</v>
      </c>
      <c r="H350" s="21">
        <f>'A. Thermody. result (all suite)'!L306</f>
        <v>0.77615199999999995</v>
      </c>
      <c r="I350" s="21">
        <f>'A. Thermody. result (all suite)'!M306</f>
        <v>10.634895999999999</v>
      </c>
      <c r="J350" s="21">
        <f>'A. Thermody. result (all suite)'!N306</f>
        <v>0.270648</v>
      </c>
      <c r="K350" s="21">
        <f>'A. Thermody. result (all suite)'!O306</f>
        <v>6.0123810000000004</v>
      </c>
      <c r="L350" s="21">
        <f>'A. Thermody. result (all suite)'!P306</f>
        <v>11.224689</v>
      </c>
      <c r="M350" s="21">
        <f>'A. Thermody. result (all suite)'!Q306</f>
        <v>3.4044029999999998</v>
      </c>
      <c r="N350" s="21">
        <f>'A. Thermody. result (all suite)'!R306</f>
        <v>3.075542</v>
      </c>
      <c r="O350" s="21">
        <f>'A. Thermody. result (all suite)'!S306</f>
        <v>1.3683149999999999</v>
      </c>
      <c r="P350" s="21">
        <f>'A. Thermody. result (all suite)'!T306</f>
        <v>5.2478939999999996</v>
      </c>
      <c r="Q350" s="21">
        <f t="shared" si="423"/>
        <v>100</v>
      </c>
      <c r="S350" s="19">
        <f t="shared" si="424"/>
        <v>1449</v>
      </c>
      <c r="T350" s="19">
        <f t="shared" si="425"/>
        <v>1</v>
      </c>
      <c r="V350" s="61">
        <f t="shared" si="426"/>
        <v>40.872947816760018</v>
      </c>
      <c r="W350" s="21">
        <f t="shared" si="427"/>
        <v>2.3621766352274198</v>
      </c>
      <c r="X350" s="21">
        <f t="shared" si="428"/>
        <v>11.706960013797362</v>
      </c>
      <c r="Y350" s="21">
        <f t="shared" si="429"/>
        <v>0.73542036576112002</v>
      </c>
      <c r="Z350" s="21">
        <f t="shared" si="430"/>
        <v>10.076787930909759</v>
      </c>
      <c r="AA350" s="21">
        <f t="shared" si="431"/>
        <v>0.25644467984688002</v>
      </c>
      <c r="AB350" s="21">
        <f t="shared" si="432"/>
        <v>5.6968576182438611</v>
      </c>
      <c r="AC350" s="21">
        <f t="shared" si="433"/>
        <v>10.635629219450339</v>
      </c>
      <c r="AD350" s="21">
        <f t="shared" si="434"/>
        <v>3.2257435392271798</v>
      </c>
      <c r="AE350" s="21">
        <f t="shared" si="435"/>
        <v>2.9141408159145197</v>
      </c>
      <c r="AF350" s="21">
        <f t="shared" si="436"/>
        <v>1.2965072792139001</v>
      </c>
      <c r="AG350" s="21">
        <f t="shared" si="437"/>
        <v>89.779615914352362</v>
      </c>
      <c r="AH350" s="21"/>
      <c r="AI350" s="61">
        <f t="shared" si="438"/>
        <v>45.525866200799797</v>
      </c>
      <c r="AJ350" s="21">
        <f t="shared" si="439"/>
        <v>2.6310834716433638</v>
      </c>
      <c r="AK350" s="21">
        <f t="shared" si="440"/>
        <v>13.039663730534919</v>
      </c>
      <c r="AL350" s="21">
        <f t="shared" si="441"/>
        <v>0.81913957669711313</v>
      </c>
      <c r="AM350" s="21">
        <f t="shared" si="442"/>
        <v>11.22391517081425</v>
      </c>
      <c r="AN350" s="21">
        <f t="shared" si="443"/>
        <v>0.28563797832630761</v>
      </c>
      <c r="AO350" s="21">
        <f t="shared" si="444"/>
        <v>6.3453798061227271</v>
      </c>
      <c r="AP350" s="21">
        <f t="shared" si="445"/>
        <v>11.846374158691521</v>
      </c>
      <c r="AQ350" s="21">
        <f t="shared" si="446"/>
        <v>3.5929576066625892</v>
      </c>
      <c r="AR350" s="21">
        <f t="shared" si="447"/>
        <v>3.2458824714671772</v>
      </c>
      <c r="AS350" s="21">
        <f t="shared" si="448"/>
        <v>1.4440998282402293</v>
      </c>
      <c r="AT350" s="21">
        <f t="shared" si="449"/>
        <v>99.999999999999986</v>
      </c>
      <c r="AU350" s="21"/>
      <c r="AV350" s="21">
        <f>AR350*'[1]diagram lines'!$G$39</f>
        <v>2.6944270248285282</v>
      </c>
      <c r="AW350" s="21">
        <f>AK350*'[1]diagram lines'!$G$40</f>
        <v>6.9014556056746406</v>
      </c>
      <c r="AX350" s="21">
        <f>AQ350*'[1]diagram lines'!$G$38</f>
        <v>2.6654435423418179</v>
      </c>
      <c r="AY350" s="21">
        <f>AP350*'[1]diagram lines'!$G$41</f>
        <v>8.4661017034957009</v>
      </c>
      <c r="AZ350" s="21">
        <f t="shared" si="450"/>
        <v>6.8388400781297669</v>
      </c>
      <c r="BA350" s="21">
        <f t="shared" si="451"/>
        <v>0.49916602395602611</v>
      </c>
      <c r="BB350" s="21">
        <f t="shared" si="452"/>
        <v>1.2876160943039616</v>
      </c>
      <c r="BC350" s="86">
        <f t="shared" si="453"/>
        <v>0.77662900023051018</v>
      </c>
      <c r="BX350" s="61">
        <f t="shared" si="454"/>
        <v>0.71798796604527293</v>
      </c>
      <c r="BY350" s="21">
        <f t="shared" si="455"/>
        <v>3.1209401602403607E-2</v>
      </c>
      <c r="BZ350" s="21">
        <f t="shared" si="456"/>
        <v>0.12117846214201648</v>
      </c>
      <c r="CA350" s="21">
        <f t="shared" si="457"/>
        <v>4.8603669609869121E-3</v>
      </c>
      <c r="CB350" s="21">
        <f t="shared" si="458"/>
        <v>0.14801525400139179</v>
      </c>
      <c r="CC350" s="21">
        <f t="shared" si="459"/>
        <v>3.8151677473921624E-3</v>
      </c>
      <c r="CD350" s="21">
        <f t="shared" si="460"/>
        <v>0.14919059553349878</v>
      </c>
      <c r="CE350" s="21">
        <f t="shared" si="461"/>
        <v>0.20015493937232526</v>
      </c>
      <c r="CF350" s="21">
        <f t="shared" si="462"/>
        <v>5.4918583642522986E-2</v>
      </c>
      <c r="CG350" s="21">
        <f t="shared" si="463"/>
        <v>3.2649065817409763E-2</v>
      </c>
      <c r="CH350" s="21">
        <f t="shared" si="464"/>
        <v>9.6398227469988162E-3</v>
      </c>
      <c r="CI350" s="21">
        <f t="shared" si="465"/>
        <v>0.29122608213096557</v>
      </c>
      <c r="CJ350" s="21">
        <f t="shared" si="466"/>
        <v>1.7648457077431847</v>
      </c>
      <c r="CL350" s="68">
        <f t="shared" si="467"/>
        <v>0.40682761268882123</v>
      </c>
      <c r="CM350" s="19">
        <f t="shared" si="468"/>
        <v>1.7683926399613119E-2</v>
      </c>
      <c r="CN350" s="19">
        <f t="shared" si="469"/>
        <v>6.8662354794161995E-2</v>
      </c>
      <c r="CO350" s="19">
        <f t="shared" si="470"/>
        <v>2.7539897338686669E-3</v>
      </c>
      <c r="CP350" s="19">
        <f t="shared" si="471"/>
        <v>8.3868665318436175E-2</v>
      </c>
      <c r="CQ350" s="19">
        <f t="shared" si="472"/>
        <v>2.1617571046881195E-3</v>
      </c>
      <c r="CR350" s="19">
        <f t="shared" si="473"/>
        <v>8.4534639418580027E-2</v>
      </c>
      <c r="CS350" s="19">
        <f t="shared" si="474"/>
        <v>0.113412146169013</v>
      </c>
      <c r="CT350" s="19">
        <f t="shared" si="475"/>
        <v>3.1118065109924375E-2</v>
      </c>
      <c r="CU350" s="19">
        <f t="shared" si="476"/>
        <v>1.8499671486387387E-2</v>
      </c>
      <c r="CV350" s="19">
        <f t="shared" si="477"/>
        <v>5.4621334345005389E-3</v>
      </c>
      <c r="CW350" s="19">
        <f t="shared" si="478"/>
        <v>0.16501503834200557</v>
      </c>
      <c r="CX350" s="19">
        <f t="shared" si="479"/>
        <v>1.0000000000000002</v>
      </c>
      <c r="CZ350" s="68">
        <f t="shared" si="480"/>
        <v>2.4859999999999999E-5</v>
      </c>
      <c r="DA350" s="19">
        <f t="shared" si="481"/>
        <v>1.8518239999999998E-5</v>
      </c>
      <c r="DB350" s="19">
        <f t="shared" si="482"/>
        <v>3.5539999999999995E-5</v>
      </c>
      <c r="DC350" s="19">
        <f t="shared" si="483"/>
        <v>3.9833839999999994E-5</v>
      </c>
      <c r="DD350" s="19">
        <f t="shared" si="484"/>
        <v>1.2835919999999998E-5</v>
      </c>
      <c r="DE350" s="19">
        <f t="shared" si="485"/>
        <v>1.2835919999999998E-5</v>
      </c>
      <c r="DF350" s="19">
        <f t="shared" si="486"/>
        <v>1.1857519999999999E-5</v>
      </c>
      <c r="DG350" s="19">
        <f t="shared" si="487"/>
        <v>1.6452239999999998E-5</v>
      </c>
      <c r="DH350" s="19">
        <f t="shared" si="488"/>
        <v>2.4909679999999998E-5</v>
      </c>
      <c r="DI350" s="19">
        <f t="shared" si="489"/>
        <v>3.6844079999999994E-5</v>
      </c>
      <c r="DJ350" s="19">
        <f t="shared" si="490"/>
        <v>0</v>
      </c>
      <c r="DK350" s="19">
        <f t="shared" si="491"/>
        <v>2.1000959999999998E-5</v>
      </c>
      <c r="DM350" s="68">
        <f t="shared" si="492"/>
        <v>983.19400524313676</v>
      </c>
      <c r="DN350" s="19">
        <f t="shared" si="493"/>
        <v>76.281117471265958</v>
      </c>
      <c r="DO350" s="19">
        <f t="shared" si="494"/>
        <v>196.98406569535052</v>
      </c>
      <c r="DP350" s="19">
        <f t="shared" si="495"/>
        <v>11.040477659233645</v>
      </c>
      <c r="DQ350" s="19">
        <f t="shared" si="496"/>
        <v>469.46098161484645</v>
      </c>
      <c r="DR350" s="19">
        <f t="shared" si="497"/>
        <v>11.947335992011109</v>
      </c>
      <c r="DS350" s="19">
        <f t="shared" si="498"/>
        <v>287.30678662728587</v>
      </c>
      <c r="DT350" s="19">
        <f t="shared" si="499"/>
        <v>386.58280921979321</v>
      </c>
      <c r="DU350" s="19">
        <f t="shared" si="500"/>
        <v>77.440129948044785</v>
      </c>
      <c r="DV350" s="19">
        <f t="shared" si="501"/>
        <v>47.298481981845988</v>
      </c>
      <c r="DX350" s="19">
        <f t="shared" si="502"/>
        <v>141.59214583156867</v>
      </c>
      <c r="DZ350" s="68">
        <f t="shared" si="503"/>
        <v>2689.1283372843827</v>
      </c>
      <c r="EA350" s="21">
        <f t="shared" si="504"/>
        <v>2.6891283372843828</v>
      </c>
      <c r="EB350" s="92">
        <f t="shared" si="505"/>
        <v>1176</v>
      </c>
    </row>
    <row r="351" spans="1:132" x14ac:dyDescent="0.3">
      <c r="A351" s="19">
        <f>'A. Thermody. result (all suite)'!C307</f>
        <v>1174</v>
      </c>
      <c r="B351" s="19" t="str">
        <f>'A. Thermody. result (all suite)'!A307</f>
        <v>Nephelinite</v>
      </c>
      <c r="C351" s="24">
        <f>'A. Thermody. result (all suite)'!G307</f>
        <v>80.663295000000005</v>
      </c>
      <c r="D351" s="19">
        <f>'A. Thermody. result (all suite)'!D307</f>
        <v>10000</v>
      </c>
      <c r="E351" s="61">
        <f>'A. Thermody. result (all suite)'!I307</f>
        <v>43.238689000000001</v>
      </c>
      <c r="F351" s="21">
        <f>'A. Thermody. result (all suite)'!J307</f>
        <v>2.4183409999999999</v>
      </c>
      <c r="G351" s="21">
        <f>'A. Thermody. result (all suite)'!K307</f>
        <v>12.330193</v>
      </c>
      <c r="H351" s="21">
        <f>'A. Thermody. result (all suite)'!L307</f>
        <v>0.76408900000000002</v>
      </c>
      <c r="I351" s="21">
        <f>'A. Thermody. result (all suite)'!M307</f>
        <v>10.688138</v>
      </c>
      <c r="J351" s="21">
        <f>'A. Thermody. result (all suite)'!N307</f>
        <v>0.27273900000000001</v>
      </c>
      <c r="K351" s="21">
        <f>'A. Thermody. result (all suite)'!O307</f>
        <v>5.9955749999999997</v>
      </c>
      <c r="L351" s="21">
        <f>'A. Thermody. result (all suite)'!P307</f>
        <v>11.119056</v>
      </c>
      <c r="M351" s="21">
        <f>'A. Thermody. result (all suite)'!Q307</f>
        <v>3.4287839999999998</v>
      </c>
      <c r="N351" s="21">
        <f>'A. Thermody. result (all suite)'!R307</f>
        <v>3.0993029999999999</v>
      </c>
      <c r="O351" s="21">
        <f>'A. Thermody. result (all suite)'!S307</f>
        <v>1.357558</v>
      </c>
      <c r="P351" s="21">
        <f>'A. Thermody. result (all suite)'!T307</f>
        <v>5.2875350000000001</v>
      </c>
      <c r="Q351" s="21">
        <f t="shared" si="423"/>
        <v>100</v>
      </c>
      <c r="S351" s="19">
        <f t="shared" si="424"/>
        <v>1447</v>
      </c>
      <c r="T351" s="19">
        <f t="shared" si="425"/>
        <v>1</v>
      </c>
      <c r="V351" s="61">
        <f t="shared" si="426"/>
        <v>40.952428185583848</v>
      </c>
      <c r="W351" s="21">
        <f t="shared" si="427"/>
        <v>2.2904703732056499</v>
      </c>
      <c r="X351" s="21">
        <f t="shared" si="428"/>
        <v>11.678229729557449</v>
      </c>
      <c r="Y351" s="21">
        <f t="shared" si="429"/>
        <v>0.72368752669385006</v>
      </c>
      <c r="Z351" s="21">
        <f t="shared" si="430"/>
        <v>10.1229989624017</v>
      </c>
      <c r="AA351" s="21">
        <f t="shared" si="431"/>
        <v>0.25831782991634999</v>
      </c>
      <c r="AB351" s="21">
        <f t="shared" si="432"/>
        <v>5.6785568734237497</v>
      </c>
      <c r="AC351" s="21">
        <f t="shared" si="433"/>
        <v>10.5311320223304</v>
      </c>
      <c r="AD351" s="21">
        <f t="shared" si="434"/>
        <v>3.2474858459255995</v>
      </c>
      <c r="AE351" s="21">
        <f t="shared" si="435"/>
        <v>2.9354262691189494</v>
      </c>
      <c r="AF351" s="21">
        <f t="shared" si="436"/>
        <v>1.2857766456047</v>
      </c>
      <c r="AG351" s="21">
        <f t="shared" si="437"/>
        <v>89.704510263762231</v>
      </c>
      <c r="AH351" s="21"/>
      <c r="AI351" s="61">
        <f t="shared" si="438"/>
        <v>45.652585433184541</v>
      </c>
      <c r="AJ351" s="21">
        <f t="shared" si="439"/>
        <v>2.5533502902706631</v>
      </c>
      <c r="AK351" s="21">
        <f t="shared" si="440"/>
        <v>13.018553576870797</v>
      </c>
      <c r="AL351" s="21">
        <f t="shared" si="441"/>
        <v>0.80674597583327623</v>
      </c>
      <c r="AM351" s="21">
        <f t="shared" si="442"/>
        <v>11.284827187213429</v>
      </c>
      <c r="AN351" s="21">
        <f t="shared" si="443"/>
        <v>0.28796526412864459</v>
      </c>
      <c r="AO351" s="21">
        <f t="shared" si="444"/>
        <v>6.3302913718907021</v>
      </c>
      <c r="AP351" s="21">
        <f t="shared" si="445"/>
        <v>11.73980214747869</v>
      </c>
      <c r="AQ351" s="21">
        <f t="shared" si="446"/>
        <v>3.6202035286485259</v>
      </c>
      <c r="AR351" s="21">
        <f t="shared" si="447"/>
        <v>3.2723285155760653</v>
      </c>
      <c r="AS351" s="21">
        <f t="shared" si="448"/>
        <v>1.4333467089046836</v>
      </c>
      <c r="AT351" s="21">
        <f t="shared" si="449"/>
        <v>100</v>
      </c>
      <c r="AU351" s="21"/>
      <c r="AV351" s="21">
        <f>AR351*'[1]diagram lines'!$G$39</f>
        <v>2.7163800488745857</v>
      </c>
      <c r="AW351" s="21">
        <f>AK351*'[1]diagram lines'!$G$40</f>
        <v>6.8902827110852849</v>
      </c>
      <c r="AX351" s="21">
        <f>AQ351*'[1]diagram lines'!$G$38</f>
        <v>2.6856559897912105</v>
      </c>
      <c r="AY351" s="21">
        <f>AP351*'[1]diagram lines'!$G$41</f>
        <v>8.3899392023297263</v>
      </c>
      <c r="AZ351" s="21">
        <f t="shared" si="450"/>
        <v>6.8925320442245912</v>
      </c>
      <c r="BA351" s="21">
        <f t="shared" si="451"/>
        <v>0.49958636023391934</v>
      </c>
      <c r="BB351" s="21">
        <f t="shared" si="452"/>
        <v>1.2754973609519009</v>
      </c>
      <c r="BC351" s="86">
        <f t="shared" si="453"/>
        <v>0.78400789418623507</v>
      </c>
      <c r="BX351" s="61">
        <f t="shared" si="454"/>
        <v>0.71968523635153137</v>
      </c>
      <c r="BY351" s="21">
        <f t="shared" si="455"/>
        <v>3.0274674511767651E-2</v>
      </c>
      <c r="BZ351" s="21">
        <f t="shared" si="456"/>
        <v>0.1209316692820714</v>
      </c>
      <c r="CA351" s="21">
        <f t="shared" si="457"/>
        <v>4.7848268520258004E-3</v>
      </c>
      <c r="CB351" s="21">
        <f t="shared" si="458"/>
        <v>0.14875627000695896</v>
      </c>
      <c r="CC351" s="21">
        <f t="shared" si="459"/>
        <v>3.8446433605864114E-3</v>
      </c>
      <c r="CD351" s="21">
        <f t="shared" si="460"/>
        <v>0.14877357320099255</v>
      </c>
      <c r="CE351" s="21">
        <f t="shared" si="461"/>
        <v>0.19827132667617692</v>
      </c>
      <c r="CF351" s="21">
        <f t="shared" si="462"/>
        <v>5.531188901435715E-2</v>
      </c>
      <c r="CG351" s="21">
        <f t="shared" si="463"/>
        <v>3.2901305732484072E-2</v>
      </c>
      <c r="CH351" s="21">
        <f t="shared" si="464"/>
        <v>9.5640393394578159E-3</v>
      </c>
      <c r="CI351" s="21">
        <f t="shared" si="465"/>
        <v>0.29342591564927861</v>
      </c>
      <c r="CJ351" s="21">
        <f t="shared" si="466"/>
        <v>1.7665253699776886</v>
      </c>
      <c r="CL351" s="68">
        <f t="shared" si="467"/>
        <v>0.4074015853848853</v>
      </c>
      <c r="CM351" s="19">
        <f t="shared" si="468"/>
        <v>1.7137978897042404E-2</v>
      </c>
      <c r="CN351" s="19">
        <f t="shared" si="469"/>
        <v>6.8457363441997307E-2</v>
      </c>
      <c r="CO351" s="19">
        <f t="shared" si="470"/>
        <v>2.7086091903034673E-3</v>
      </c>
      <c r="CP351" s="19">
        <f t="shared" si="471"/>
        <v>8.4208397193207454E-2</v>
      </c>
      <c r="CQ351" s="19">
        <f t="shared" si="472"/>
        <v>2.1763872888137291E-3</v>
      </c>
      <c r="CR351" s="19">
        <f t="shared" si="473"/>
        <v>8.4218192237381556E-2</v>
      </c>
      <c r="CS351" s="19">
        <f t="shared" si="474"/>
        <v>0.11223802954988475</v>
      </c>
      <c r="CT351" s="19">
        <f t="shared" si="475"/>
        <v>3.1311120663416084E-2</v>
      </c>
      <c r="CU351" s="19">
        <f t="shared" si="476"/>
        <v>1.8624870206590705E-2</v>
      </c>
      <c r="CV351" s="19">
        <f t="shared" si="477"/>
        <v>5.4140401841942468E-3</v>
      </c>
      <c r="CW351" s="19">
        <f t="shared" si="478"/>
        <v>0.16610342576228307</v>
      </c>
      <c r="CX351" s="19">
        <f t="shared" si="479"/>
        <v>1.0000000000000002</v>
      </c>
      <c r="CZ351" s="68">
        <f t="shared" si="480"/>
        <v>2.4859999999999999E-5</v>
      </c>
      <c r="DA351" s="19">
        <f t="shared" si="481"/>
        <v>1.8503759999999998E-5</v>
      </c>
      <c r="DB351" s="19">
        <f t="shared" si="482"/>
        <v>3.5539999999999995E-5</v>
      </c>
      <c r="DC351" s="19">
        <f t="shared" si="483"/>
        <v>3.9815659999999996E-5</v>
      </c>
      <c r="DD351" s="19">
        <f t="shared" si="484"/>
        <v>1.2830079999999998E-5</v>
      </c>
      <c r="DE351" s="19">
        <f t="shared" si="485"/>
        <v>1.2830079999999998E-5</v>
      </c>
      <c r="DF351" s="19">
        <f t="shared" si="486"/>
        <v>1.1850979999999999E-5</v>
      </c>
      <c r="DG351" s="19">
        <f t="shared" si="487"/>
        <v>1.6444759999999999E-5</v>
      </c>
      <c r="DH351" s="19">
        <f t="shared" si="488"/>
        <v>2.4894319999999998E-5</v>
      </c>
      <c r="DI351" s="19">
        <f t="shared" si="489"/>
        <v>3.6819919999999991E-5</v>
      </c>
      <c r="DJ351" s="19">
        <f t="shared" si="490"/>
        <v>0</v>
      </c>
      <c r="DK351" s="19">
        <f t="shared" si="491"/>
        <v>2.0982039999999999E-5</v>
      </c>
      <c r="DM351" s="68">
        <f t="shared" si="492"/>
        <v>984.58114440562792</v>
      </c>
      <c r="DN351" s="19">
        <f t="shared" si="493"/>
        <v>73.983977002282103</v>
      </c>
      <c r="DO351" s="19">
        <f t="shared" si="494"/>
        <v>196.39597007726633</v>
      </c>
      <c r="DP351" s="19">
        <f t="shared" si="495"/>
        <v>10.863509523628661</v>
      </c>
      <c r="DQ351" s="19">
        <f t="shared" si="496"/>
        <v>471.57721061224527</v>
      </c>
      <c r="DR351" s="19">
        <f t="shared" si="497"/>
        <v>12.033667309046084</v>
      </c>
      <c r="DS351" s="19">
        <f t="shared" si="498"/>
        <v>286.38923930058752</v>
      </c>
      <c r="DT351" s="19">
        <f t="shared" si="499"/>
        <v>382.75467061590058</v>
      </c>
      <c r="DU351" s="19">
        <f t="shared" si="500"/>
        <v>77.968643848281999</v>
      </c>
      <c r="DV351" s="19">
        <f t="shared" si="501"/>
        <v>47.649825786173487</v>
      </c>
      <c r="DX351" s="19">
        <f t="shared" si="502"/>
        <v>142.65456229405439</v>
      </c>
      <c r="DZ351" s="68">
        <f t="shared" si="503"/>
        <v>2686.8524207750943</v>
      </c>
      <c r="EA351" s="21">
        <f t="shared" si="504"/>
        <v>2.6868524207750943</v>
      </c>
      <c r="EB351" s="92">
        <f t="shared" si="505"/>
        <v>1174</v>
      </c>
    </row>
    <row r="352" spans="1:132" x14ac:dyDescent="0.3">
      <c r="A352" s="19">
        <f>'A. Thermody. result (all suite)'!C308</f>
        <v>1172</v>
      </c>
      <c r="B352" s="19" t="str">
        <f>'A. Thermody. result (all suite)'!A308</f>
        <v>Nephelinite</v>
      </c>
      <c r="C352" s="24">
        <f>'A. Thermody. result (all suite)'!G308</f>
        <v>80.058670000000006</v>
      </c>
      <c r="D352" s="19">
        <f>'A. Thermody. result (all suite)'!D308</f>
        <v>10000</v>
      </c>
      <c r="E352" s="61">
        <f>'A. Thermody. result (all suite)'!I308</f>
        <v>43.338351000000003</v>
      </c>
      <c r="F352" s="21">
        <f>'A. Thermody. result (all suite)'!J308</f>
        <v>2.3453650000000001</v>
      </c>
      <c r="G352" s="21">
        <f>'A. Thermody. result (all suite)'!K308</f>
        <v>12.306042</v>
      </c>
      <c r="H352" s="21">
        <f>'A. Thermody. result (all suite)'!L308</f>
        <v>0.75228300000000004</v>
      </c>
      <c r="I352" s="21">
        <f>'A. Thermody. result (all suite)'!M308</f>
        <v>10.740398000000001</v>
      </c>
      <c r="J352" s="21">
        <f>'A. Thermody. result (all suite)'!N308</f>
        <v>0.27479799999999999</v>
      </c>
      <c r="K352" s="21">
        <f>'A. Thermody. result (all suite)'!O308</f>
        <v>5.9788329999999998</v>
      </c>
      <c r="L352" s="21">
        <f>'A. Thermody. result (all suite)'!P308</f>
        <v>11.015003999999999</v>
      </c>
      <c r="M352" s="21">
        <f>'A. Thermody. result (all suite)'!Q308</f>
        <v>3.452782</v>
      </c>
      <c r="N352" s="21">
        <f>'A. Thermody. result (all suite)'!R308</f>
        <v>3.1227100000000001</v>
      </c>
      <c r="O352" s="21">
        <f>'A. Thermody. result (all suite)'!S308</f>
        <v>1.3468519999999999</v>
      </c>
      <c r="P352" s="21">
        <f>'A. Thermody. result (all suite)'!T308</f>
        <v>5.326581</v>
      </c>
      <c r="Q352" s="21">
        <f t="shared" si="423"/>
        <v>99.999999000000003</v>
      </c>
      <c r="S352" s="19">
        <f t="shared" si="424"/>
        <v>1445</v>
      </c>
      <c r="T352" s="19">
        <f t="shared" si="425"/>
        <v>1</v>
      </c>
      <c r="V352" s="61">
        <f t="shared" si="426"/>
        <v>41.029898606836163</v>
      </c>
      <c r="W352" s="21">
        <f t="shared" si="427"/>
        <v>2.2204372322800725</v>
      </c>
      <c r="X352" s="21">
        <f t="shared" si="428"/>
        <v>11.650550698421066</v>
      </c>
      <c r="Y352" s="21">
        <f t="shared" si="429"/>
        <v>0.71221203625506047</v>
      </c>
      <c r="Z352" s="21">
        <f t="shared" si="430"/>
        <v>10.16830199508666</v>
      </c>
      <c r="AA352" s="21">
        <f t="shared" si="431"/>
        <v>0.26016066179724662</v>
      </c>
      <c r="AB352" s="21">
        <f t="shared" si="432"/>
        <v>5.6603656142155963</v>
      </c>
      <c r="AC352" s="21">
        <f t="shared" si="433"/>
        <v>10.428280883919527</v>
      </c>
      <c r="AD352" s="21">
        <f t="shared" si="434"/>
        <v>3.2688667681774275</v>
      </c>
      <c r="AE352" s="21">
        <f t="shared" si="435"/>
        <v>2.9563763207915632</v>
      </c>
      <c r="AF352" s="21">
        <f t="shared" si="436"/>
        <v>1.2751108365524682</v>
      </c>
      <c r="AG352" s="21">
        <f t="shared" si="437"/>
        <v>89.630561654332851</v>
      </c>
      <c r="AH352" s="21"/>
      <c r="AI352" s="61">
        <f t="shared" si="438"/>
        <v>45.776683588206346</v>
      </c>
      <c r="AJ352" s="21">
        <f t="shared" si="439"/>
        <v>2.4773215645388449</v>
      </c>
      <c r="AK352" s="21">
        <f t="shared" si="440"/>
        <v>12.998413134297104</v>
      </c>
      <c r="AL352" s="21">
        <f t="shared" si="441"/>
        <v>0.79460847183102667</v>
      </c>
      <c r="AM352" s="21">
        <f t="shared" si="442"/>
        <v>11.344681777518584</v>
      </c>
      <c r="AN352" s="21">
        <f t="shared" si="443"/>
        <v>0.29025887710106757</v>
      </c>
      <c r="AO352" s="21">
        <f t="shared" si="444"/>
        <v>6.3152182801723722</v>
      </c>
      <c r="AP352" s="21">
        <f t="shared" si="445"/>
        <v>11.634737852181484</v>
      </c>
      <c r="AQ352" s="21">
        <f t="shared" si="446"/>
        <v>3.6470448336406318</v>
      </c>
      <c r="AR352" s="21">
        <f t="shared" si="447"/>
        <v>3.2984020921268526</v>
      </c>
      <c r="AS352" s="21">
        <f t="shared" si="448"/>
        <v>1.4226295283856762</v>
      </c>
      <c r="AT352" s="21">
        <f t="shared" si="449"/>
        <v>99.999999999999986</v>
      </c>
      <c r="AU352" s="21"/>
      <c r="AV352" s="21">
        <f>AR352*'[1]diagram lines'!$G$39</f>
        <v>2.7380238853073391</v>
      </c>
      <c r="AW352" s="21">
        <f>AK352*'[1]diagram lines'!$G$40</f>
        <v>6.8796230519734101</v>
      </c>
      <c r="AX352" s="21">
        <f>AQ352*'[1]diagram lines'!$G$38</f>
        <v>2.7055682712293687</v>
      </c>
      <c r="AY352" s="21">
        <f>AP352*'[1]diagram lines'!$G$41</f>
        <v>8.3148542018496716</v>
      </c>
      <c r="AZ352" s="21">
        <f t="shared" si="450"/>
        <v>6.9454469257674845</v>
      </c>
      <c r="BA352" s="21">
        <f t="shared" si="451"/>
        <v>0.50002906380341239</v>
      </c>
      <c r="BB352" s="21">
        <f t="shared" si="452"/>
        <v>1.2638020729955504</v>
      </c>
      <c r="BC352" s="86">
        <f t="shared" si="453"/>
        <v>0.79126314267686815</v>
      </c>
      <c r="BX352" s="61">
        <f t="shared" si="454"/>
        <v>0.72134405792276968</v>
      </c>
      <c r="BY352" s="21">
        <f t="shared" si="455"/>
        <v>2.9361104156234354E-2</v>
      </c>
      <c r="BZ352" s="21">
        <f t="shared" si="456"/>
        <v>0.12069480188309141</v>
      </c>
      <c r="CA352" s="21">
        <f t="shared" si="457"/>
        <v>4.7108961112154804E-3</v>
      </c>
      <c r="CB352" s="21">
        <f t="shared" si="458"/>
        <v>0.14948361864996523</v>
      </c>
      <c r="CC352" s="21">
        <f t="shared" si="459"/>
        <v>3.8736678883563576E-3</v>
      </c>
      <c r="CD352" s="21">
        <f t="shared" si="460"/>
        <v>0.14835813895781638</v>
      </c>
      <c r="CE352" s="21">
        <f t="shared" si="461"/>
        <v>0.19641590584878743</v>
      </c>
      <c r="CF352" s="21">
        <f t="shared" si="462"/>
        <v>5.5699015970317789E-2</v>
      </c>
      <c r="CG352" s="21">
        <f t="shared" si="463"/>
        <v>3.3149787685774944E-2</v>
      </c>
      <c r="CH352" s="21">
        <f t="shared" si="464"/>
        <v>9.4886152285408327E-3</v>
      </c>
      <c r="CI352" s="21">
        <f t="shared" si="465"/>
        <v>0.29559273029966704</v>
      </c>
      <c r="CJ352" s="21">
        <f t="shared" si="466"/>
        <v>1.7681723406025371</v>
      </c>
      <c r="CL352" s="68">
        <f t="shared" si="467"/>
        <v>0.40796026572667599</v>
      </c>
      <c r="CM352" s="19">
        <f t="shared" si="468"/>
        <v>1.6605340713693677E-2</v>
      </c>
      <c r="CN352" s="19">
        <f t="shared" si="469"/>
        <v>6.8259636864335546E-2</v>
      </c>
      <c r="CO352" s="19">
        <f t="shared" si="470"/>
        <v>2.6642742921824895E-3</v>
      </c>
      <c r="CP352" s="19">
        <f t="shared" si="471"/>
        <v>8.454131716539913E-2</v>
      </c>
      <c r="CQ352" s="19">
        <f t="shared" si="472"/>
        <v>2.1907750728847701E-3</v>
      </c>
      <c r="CR352" s="19">
        <f t="shared" si="473"/>
        <v>8.3904795675777077E-2</v>
      </c>
      <c r="CS352" s="19">
        <f t="shared" si="474"/>
        <v>0.11108414114308286</v>
      </c>
      <c r="CT352" s="19">
        <f t="shared" si="475"/>
        <v>3.1500897673434551E-2</v>
      </c>
      <c r="CU352" s="19">
        <f t="shared" si="476"/>
        <v>1.8748052395434794E-2</v>
      </c>
      <c r="CV352" s="19">
        <f t="shared" si="477"/>
        <v>5.3663407184095036E-3</v>
      </c>
      <c r="CW352" s="19">
        <f t="shared" si="478"/>
        <v>0.1671741625586895</v>
      </c>
      <c r="CX352" s="19">
        <f t="shared" si="479"/>
        <v>0.99999999999999978</v>
      </c>
      <c r="CZ352" s="68">
        <f t="shared" si="480"/>
        <v>2.4859999999999999E-5</v>
      </c>
      <c r="DA352" s="19">
        <f t="shared" si="481"/>
        <v>1.8489279999999998E-5</v>
      </c>
      <c r="DB352" s="19">
        <f t="shared" si="482"/>
        <v>3.5539999999999995E-5</v>
      </c>
      <c r="DC352" s="19">
        <f t="shared" si="483"/>
        <v>3.9797479999999998E-5</v>
      </c>
      <c r="DD352" s="19">
        <f t="shared" si="484"/>
        <v>1.2824239999999998E-5</v>
      </c>
      <c r="DE352" s="19">
        <f t="shared" si="485"/>
        <v>1.2824239999999998E-5</v>
      </c>
      <c r="DF352" s="19">
        <f t="shared" si="486"/>
        <v>1.1844439999999999E-5</v>
      </c>
      <c r="DG352" s="19">
        <f t="shared" si="487"/>
        <v>1.6437279999999998E-5</v>
      </c>
      <c r="DH352" s="19">
        <f t="shared" si="488"/>
        <v>2.4878959999999997E-5</v>
      </c>
      <c r="DI352" s="19">
        <f t="shared" si="489"/>
        <v>3.6795759999999995E-5</v>
      </c>
      <c r="DJ352" s="19">
        <f t="shared" si="490"/>
        <v>0</v>
      </c>
      <c r="DK352" s="19">
        <f t="shared" si="491"/>
        <v>2.0963119999999997E-5</v>
      </c>
      <c r="DM352" s="68">
        <f t="shared" si="492"/>
        <v>985.93132602005994</v>
      </c>
      <c r="DN352" s="19">
        <f t="shared" si="493"/>
        <v>71.740739293788124</v>
      </c>
      <c r="DO352" s="19">
        <f t="shared" si="494"/>
        <v>195.82871622643933</v>
      </c>
      <c r="DP352" s="19">
        <f t="shared" si="495"/>
        <v>10.690575426349149</v>
      </c>
      <c r="DQ352" s="19">
        <f t="shared" si="496"/>
        <v>473.65720216823206</v>
      </c>
      <c r="DR352" s="19">
        <f t="shared" si="497"/>
        <v>12.118736367258069</v>
      </c>
      <c r="DS352" s="19">
        <f t="shared" si="498"/>
        <v>285.481058263102</v>
      </c>
      <c r="DT352" s="19">
        <f t="shared" si="499"/>
        <v>378.9920616613021</v>
      </c>
      <c r="DU352" s="19">
        <f t="shared" si="500"/>
        <v>78.489641318455767</v>
      </c>
      <c r="DV352" s="19">
        <f t="shared" si="501"/>
        <v>47.996468496640858</v>
      </c>
      <c r="DX352" s="19">
        <f t="shared" si="502"/>
        <v>143.70372393553939</v>
      </c>
      <c r="DZ352" s="68">
        <f t="shared" si="503"/>
        <v>2684.6302491771671</v>
      </c>
      <c r="EA352" s="21">
        <f t="shared" si="504"/>
        <v>2.6846302491771672</v>
      </c>
      <c r="EB352" s="92">
        <f t="shared" si="505"/>
        <v>1172</v>
      </c>
    </row>
    <row r="353" spans="1:132" x14ac:dyDescent="0.3">
      <c r="A353" s="19">
        <f>'A. Thermody. result (all suite)'!C309</f>
        <v>1170</v>
      </c>
      <c r="B353" s="19" t="str">
        <f>'A. Thermody. result (all suite)'!A309</f>
        <v>Nephelinite</v>
      </c>
      <c r="C353" s="24">
        <f>'A. Thermody. result (all suite)'!G309</f>
        <v>79.471784999999997</v>
      </c>
      <c r="D353" s="19">
        <f>'A. Thermody. result (all suite)'!D309</f>
        <v>10000</v>
      </c>
      <c r="E353" s="61">
        <f>'A. Thermody. result (all suite)'!I309</f>
        <v>43.435723000000003</v>
      </c>
      <c r="F353" s="21">
        <f>'A. Thermody. result (all suite)'!J309</f>
        <v>2.2740610000000001</v>
      </c>
      <c r="G353" s="21">
        <f>'A. Thermody. result (all suite)'!K309</f>
        <v>12.282895999999999</v>
      </c>
      <c r="H353" s="21">
        <f>'A. Thermody. result (all suite)'!L309</f>
        <v>0.74072400000000005</v>
      </c>
      <c r="I353" s="21">
        <f>'A. Thermody. result (all suite)'!M309</f>
        <v>10.791698</v>
      </c>
      <c r="J353" s="21">
        <f>'A. Thermody. result (all suite)'!N309</f>
        <v>0.27682800000000002</v>
      </c>
      <c r="K353" s="21">
        <f>'A. Thermody. result (all suite)'!O309</f>
        <v>5.9621430000000002</v>
      </c>
      <c r="L353" s="21">
        <f>'A. Thermody. result (all suite)'!P309</f>
        <v>10.912502</v>
      </c>
      <c r="M353" s="21">
        <f>'A. Thermody. result (all suite)'!Q309</f>
        <v>3.4764050000000002</v>
      </c>
      <c r="N353" s="21">
        <f>'A. Thermody. result (all suite)'!R309</f>
        <v>3.1457709999999999</v>
      </c>
      <c r="O353" s="21">
        <f>'A. Thermody. result (all suite)'!S309</f>
        <v>1.3362039999999999</v>
      </c>
      <c r="P353" s="21">
        <f>'A. Thermody. result (all suite)'!T309</f>
        <v>5.3650460000000004</v>
      </c>
      <c r="Q353" s="21">
        <f t="shared" si="423"/>
        <v>100.000001</v>
      </c>
      <c r="S353" s="19">
        <f t="shared" si="424"/>
        <v>1443</v>
      </c>
      <c r="T353" s="19">
        <f t="shared" si="425"/>
        <v>1</v>
      </c>
      <c r="V353" s="61">
        <f t="shared" si="426"/>
        <v>41.105376503920887</v>
      </c>
      <c r="W353" s="21">
        <f t="shared" si="427"/>
        <v>2.152056582501984</v>
      </c>
      <c r="X353" s="21">
        <f t="shared" si="428"/>
        <v>11.62391298605767</v>
      </c>
      <c r="Y353" s="21">
        <f t="shared" si="429"/>
        <v>0.70098381706436186</v>
      </c>
      <c r="Z353" s="21">
        <f t="shared" si="430"/>
        <v>10.212718443908715</v>
      </c>
      <c r="AA353" s="21">
        <f t="shared" si="431"/>
        <v>0.26197605060763951</v>
      </c>
      <c r="AB353" s="21">
        <f t="shared" si="432"/>
        <v>5.6422712886629371</v>
      </c>
      <c r="AC353" s="21">
        <f t="shared" si="433"/>
        <v>10.327041253803687</v>
      </c>
      <c r="AD353" s="21">
        <f t="shared" si="434"/>
        <v>3.2898942744688071</v>
      </c>
      <c r="AE353" s="21">
        <f t="shared" si="435"/>
        <v>2.9769989404830604</v>
      </c>
      <c r="AF353" s="21">
        <f t="shared" si="436"/>
        <v>1.2645160414630394</v>
      </c>
      <c r="AG353" s="21">
        <f t="shared" si="437"/>
        <v>89.557746182942793</v>
      </c>
      <c r="AH353" s="21"/>
      <c r="AI353" s="61">
        <f t="shared" si="438"/>
        <v>45.898181068506879</v>
      </c>
      <c r="AJ353" s="21">
        <f t="shared" si="439"/>
        <v>2.40298206936327</v>
      </c>
      <c r="AK353" s="21">
        <f t="shared" si="440"/>
        <v>12.979237957052971</v>
      </c>
      <c r="AL353" s="21">
        <f t="shared" si="441"/>
        <v>0.7827171260344552</v>
      </c>
      <c r="AM353" s="21">
        <f t="shared" si="442"/>
        <v>11.40350095797055</v>
      </c>
      <c r="AN353" s="21">
        <f t="shared" si="443"/>
        <v>0.2925219333596133</v>
      </c>
      <c r="AO353" s="21">
        <f t="shared" si="444"/>
        <v>6.3001488192180144</v>
      </c>
      <c r="AP353" s="21">
        <f t="shared" si="445"/>
        <v>11.531153578505952</v>
      </c>
      <c r="AQ353" s="21">
        <f t="shared" si="446"/>
        <v>3.6734893570774134</v>
      </c>
      <c r="AR353" s="21">
        <f t="shared" si="447"/>
        <v>3.3241110538912384</v>
      </c>
      <c r="AS353" s="21">
        <f t="shared" si="448"/>
        <v>1.4119560790196388</v>
      </c>
      <c r="AT353" s="21">
        <f t="shared" si="449"/>
        <v>100</v>
      </c>
      <c r="AU353" s="21"/>
      <c r="AV353" s="21">
        <f>AR353*'[1]diagram lines'!$G$39</f>
        <v>2.7593650527609261</v>
      </c>
      <c r="AW353" s="21">
        <f>AK353*'[1]diagram lines'!$G$40</f>
        <v>6.8694742753472591</v>
      </c>
      <c r="AX353" s="21">
        <f>AQ353*'[1]diagram lines'!$G$38</f>
        <v>2.7251861993936668</v>
      </c>
      <c r="AY353" s="21">
        <f>AP353*'[1]diagram lines'!$G$41</f>
        <v>8.2408269101170042</v>
      </c>
      <c r="AZ353" s="21">
        <f t="shared" si="450"/>
        <v>6.9976004109686514</v>
      </c>
      <c r="BA353" s="21">
        <f t="shared" si="451"/>
        <v>0.50049435389912333</v>
      </c>
      <c r="BB353" s="21">
        <f t="shared" si="452"/>
        <v>1.2525134618166986</v>
      </c>
      <c r="BC353" s="86">
        <f t="shared" si="453"/>
        <v>0.79839461250145571</v>
      </c>
      <c r="BX353" s="61">
        <f t="shared" si="454"/>
        <v>0.72296476364846873</v>
      </c>
      <c r="BY353" s="21">
        <f t="shared" si="455"/>
        <v>2.8468465197796698E-2</v>
      </c>
      <c r="BZ353" s="21">
        <f t="shared" si="456"/>
        <v>0.12046779129070223</v>
      </c>
      <c r="CA353" s="21">
        <f t="shared" si="457"/>
        <v>4.6385121172271282E-3</v>
      </c>
      <c r="CB353" s="21">
        <f t="shared" si="458"/>
        <v>0.15019760612386918</v>
      </c>
      <c r="CC353" s="21">
        <f t="shared" si="459"/>
        <v>3.9022836199605303E-3</v>
      </c>
      <c r="CD353" s="21">
        <f t="shared" si="460"/>
        <v>0.14794399503722086</v>
      </c>
      <c r="CE353" s="21">
        <f t="shared" si="461"/>
        <v>0.19458812410841655</v>
      </c>
      <c r="CF353" s="21">
        <f t="shared" si="462"/>
        <v>5.6080093563477984E-2</v>
      </c>
      <c r="CG353" s="21">
        <f t="shared" si="463"/>
        <v>3.33945966029724E-2</v>
      </c>
      <c r="CH353" s="21">
        <f t="shared" si="464"/>
        <v>9.4135997294707771E-3</v>
      </c>
      <c r="CI353" s="21">
        <f t="shared" si="465"/>
        <v>0.29772730299667038</v>
      </c>
      <c r="CJ353" s="21">
        <f t="shared" si="466"/>
        <v>1.7697871340362537</v>
      </c>
      <c r="CL353" s="68">
        <f t="shared" si="467"/>
        <v>0.40850379672477549</v>
      </c>
      <c r="CM353" s="19">
        <f t="shared" si="468"/>
        <v>1.6085813175096528E-2</v>
      </c>
      <c r="CN353" s="19">
        <f t="shared" si="469"/>
        <v>6.806908524414354E-2</v>
      </c>
      <c r="CO353" s="19">
        <f t="shared" si="470"/>
        <v>2.620943518019783E-3</v>
      </c>
      <c r="CP353" s="19">
        <f t="shared" si="471"/>
        <v>8.4867611045019845E-2</v>
      </c>
      <c r="CQ353" s="19">
        <f t="shared" si="472"/>
        <v>2.2049451851651855E-3</v>
      </c>
      <c r="CR353" s="19">
        <f t="shared" si="473"/>
        <v>8.3594231301599153E-2</v>
      </c>
      <c r="CS353" s="19">
        <f t="shared" si="474"/>
        <v>0.10995001622857908</v>
      </c>
      <c r="CT353" s="19">
        <f t="shared" si="475"/>
        <v>3.1687479519403712E-2</v>
      </c>
      <c r="CU353" s="19">
        <f t="shared" si="476"/>
        <v>1.8869273010710178E-2</v>
      </c>
      <c r="CV353" s="19">
        <f t="shared" si="477"/>
        <v>5.3190576134440034E-3</v>
      </c>
      <c r="CW353" s="19">
        <f t="shared" si="478"/>
        <v>0.1682277474340434</v>
      </c>
      <c r="CX353" s="19">
        <f t="shared" si="479"/>
        <v>1</v>
      </c>
      <c r="CZ353" s="68">
        <f t="shared" si="480"/>
        <v>2.4859999999999999E-5</v>
      </c>
      <c r="DA353" s="19">
        <f t="shared" si="481"/>
        <v>1.8474799999999998E-5</v>
      </c>
      <c r="DB353" s="19">
        <f t="shared" si="482"/>
        <v>3.5539999999999995E-5</v>
      </c>
      <c r="DC353" s="19">
        <f t="shared" si="483"/>
        <v>3.97793E-5</v>
      </c>
      <c r="DD353" s="19">
        <f t="shared" si="484"/>
        <v>1.2818399999999997E-5</v>
      </c>
      <c r="DE353" s="19">
        <f t="shared" si="485"/>
        <v>1.2818399999999997E-5</v>
      </c>
      <c r="DF353" s="19">
        <f t="shared" si="486"/>
        <v>1.1837899999999999E-5</v>
      </c>
      <c r="DG353" s="19">
        <f t="shared" si="487"/>
        <v>1.64298E-5</v>
      </c>
      <c r="DH353" s="19">
        <f t="shared" si="488"/>
        <v>2.4863599999999997E-5</v>
      </c>
      <c r="DI353" s="19">
        <f t="shared" si="489"/>
        <v>3.6771599999999992E-5</v>
      </c>
      <c r="DJ353" s="19">
        <f t="shared" si="490"/>
        <v>0</v>
      </c>
      <c r="DK353" s="19">
        <f t="shared" si="491"/>
        <v>2.0944199999999998E-5</v>
      </c>
      <c r="DM353" s="68">
        <f t="shared" si="492"/>
        <v>987.24489570492813</v>
      </c>
      <c r="DN353" s="19">
        <f t="shared" si="493"/>
        <v>69.550672073673908</v>
      </c>
      <c r="DO353" s="19">
        <f t="shared" si="494"/>
        <v>195.28204646856713</v>
      </c>
      <c r="DP353" s="19">
        <f t="shared" si="495"/>
        <v>10.521514214492942</v>
      </c>
      <c r="DQ353" s="19">
        <f t="shared" si="496"/>
        <v>475.70194826067814</v>
      </c>
      <c r="DR353" s="19">
        <f t="shared" si="497"/>
        <v>12.202678293360972</v>
      </c>
      <c r="DS353" s="19">
        <f t="shared" si="498"/>
        <v>284.58151542540872</v>
      </c>
      <c r="DT353" s="19">
        <f t="shared" si="499"/>
        <v>375.29348562360553</v>
      </c>
      <c r="DU353" s="19">
        <f t="shared" si="500"/>
        <v>79.003316310101383</v>
      </c>
      <c r="DV353" s="19">
        <f t="shared" si="501"/>
        <v>48.338541635634542</v>
      </c>
      <c r="DX353" s="19">
        <f t="shared" si="502"/>
        <v>144.7400239093144</v>
      </c>
      <c r="DZ353" s="68">
        <f t="shared" si="503"/>
        <v>2682.4606379197662</v>
      </c>
      <c r="EA353" s="21">
        <f t="shared" si="504"/>
        <v>2.6824606379197662</v>
      </c>
      <c r="EB353" s="92">
        <f t="shared" si="505"/>
        <v>1170</v>
      </c>
    </row>
    <row r="354" spans="1:132" x14ac:dyDescent="0.3">
      <c r="A354" s="19">
        <f>'A. Thermody. result (all suite)'!C310</f>
        <v>1168</v>
      </c>
      <c r="B354" s="19" t="str">
        <f>'A. Thermody. result (all suite)'!A310</f>
        <v>Nephelinite</v>
      </c>
      <c r="C354" s="24">
        <f>'A. Thermody. result (all suite)'!G310</f>
        <v>78.901843</v>
      </c>
      <c r="D354" s="19">
        <f>'A. Thermody. result (all suite)'!D310</f>
        <v>10000</v>
      </c>
      <c r="E354" s="61">
        <f>'A. Thermody. result (all suite)'!I310</f>
        <v>43.530822000000001</v>
      </c>
      <c r="F354" s="21">
        <f>'A. Thermody. result (all suite)'!J310</f>
        <v>2.2044109999999999</v>
      </c>
      <c r="G354" s="21">
        <f>'A. Thermody. result (all suite)'!K310</f>
        <v>12.260752</v>
      </c>
      <c r="H354" s="21">
        <f>'A. Thermody. result (all suite)'!L310</f>
        <v>0.72940400000000005</v>
      </c>
      <c r="I354" s="21">
        <f>'A. Thermody. result (all suite)'!M310</f>
        <v>10.842062</v>
      </c>
      <c r="J354" s="21">
        <f>'A. Thermody. result (all suite)'!N310</f>
        <v>0.27882699999999999</v>
      </c>
      <c r="K354" s="21">
        <f>'A. Thermody. result (all suite)'!O310</f>
        <v>5.9454929999999999</v>
      </c>
      <c r="L354" s="21">
        <f>'A. Thermody. result (all suite)'!P310</f>
        <v>10.811513</v>
      </c>
      <c r="M354" s="21">
        <f>'A. Thermody. result (all suite)'!Q310</f>
        <v>3.4996619999999998</v>
      </c>
      <c r="N354" s="21">
        <f>'A. Thermody. result (all suite)'!R310</f>
        <v>3.1684939999999999</v>
      </c>
      <c r="O354" s="21">
        <f>'A. Thermody. result (all suite)'!S310</f>
        <v>1.325615</v>
      </c>
      <c r="P354" s="21">
        <f>'A. Thermody. result (all suite)'!T310</f>
        <v>5.4029439999999997</v>
      </c>
      <c r="Q354" s="21">
        <f t="shared" si="423"/>
        <v>99.999999000000017</v>
      </c>
      <c r="S354" s="19">
        <f t="shared" si="424"/>
        <v>1441</v>
      </c>
      <c r="T354" s="19">
        <f t="shared" si="425"/>
        <v>1</v>
      </c>
      <c r="V354" s="61">
        <f t="shared" si="426"/>
        <v>41.178876041080862</v>
      </c>
      <c r="W354" s="21">
        <f t="shared" si="427"/>
        <v>2.0853079069491289</v>
      </c>
      <c r="X354" s="21">
        <f t="shared" si="428"/>
        <v>11.598310428836703</v>
      </c>
      <c r="Y354" s="21">
        <f t="shared" si="429"/>
        <v>0.68999470995214718</v>
      </c>
      <c r="Z354" s="21">
        <f t="shared" si="430"/>
        <v>10.256271455836814</v>
      </c>
      <c r="AA354" s="21">
        <f t="shared" si="431"/>
        <v>0.26376213318247133</v>
      </c>
      <c r="AB354" s="21">
        <f t="shared" si="432"/>
        <v>5.6242613394737635</v>
      </c>
      <c r="AC354" s="21">
        <f t="shared" si="433"/>
        <v>10.227373001215879</v>
      </c>
      <c r="AD354" s="21">
        <f t="shared" si="434"/>
        <v>3.310577220059872</v>
      </c>
      <c r="AE354" s="21">
        <f t="shared" si="435"/>
        <v>2.99730204182472</v>
      </c>
      <c r="AF354" s="21">
        <f t="shared" si="436"/>
        <v>1.2539927631781775</v>
      </c>
      <c r="AG354" s="21">
        <f t="shared" si="437"/>
        <v>89.486029041590527</v>
      </c>
      <c r="AH354" s="21"/>
      <c r="AI354" s="61">
        <f t="shared" si="438"/>
        <v>46.017100638069557</v>
      </c>
      <c r="AJ354" s="21">
        <f t="shared" si="439"/>
        <v>2.3303167313189617</v>
      </c>
      <c r="AK354" s="21">
        <f t="shared" si="440"/>
        <v>12.961029283628333</v>
      </c>
      <c r="AL354" s="21">
        <f t="shared" si="441"/>
        <v>0.77106417319228404</v>
      </c>
      <c r="AM354" s="21">
        <f t="shared" si="442"/>
        <v>11.461310291319323</v>
      </c>
      <c r="AN354" s="21">
        <f t="shared" si="443"/>
        <v>0.29475230492112048</v>
      </c>
      <c r="AO354" s="21">
        <f t="shared" si="444"/>
        <v>6.2850719824205949</v>
      </c>
      <c r="AP354" s="21">
        <f t="shared" si="445"/>
        <v>11.429016474138651</v>
      </c>
      <c r="AQ354" s="21">
        <f t="shared" si="446"/>
        <v>3.6995464605108483</v>
      </c>
      <c r="AR354" s="21">
        <f t="shared" si="447"/>
        <v>3.3494636804496714</v>
      </c>
      <c r="AS354" s="21">
        <f t="shared" si="448"/>
        <v>1.4013279800306682</v>
      </c>
      <c r="AT354" s="21">
        <f t="shared" si="449"/>
        <v>100.00000000000001</v>
      </c>
      <c r="AU354" s="21"/>
      <c r="AV354" s="21">
        <f>AR354*'[1]diagram lines'!$G$39</f>
        <v>2.7804104241660559</v>
      </c>
      <c r="AW354" s="21">
        <f>AK354*'[1]diagram lines'!$G$40</f>
        <v>6.8598370366979138</v>
      </c>
      <c r="AX354" s="21">
        <f>AQ354*'[1]diagram lines'!$G$38</f>
        <v>2.7445167191721334</v>
      </c>
      <c r="AY354" s="21">
        <f>AP354*'[1]diagram lines'!$G$41</f>
        <v>8.1678338489751958</v>
      </c>
      <c r="AZ354" s="21">
        <f t="shared" si="450"/>
        <v>7.0490101409605197</v>
      </c>
      <c r="BA354" s="21">
        <f t="shared" si="451"/>
        <v>0.50098274851571389</v>
      </c>
      <c r="BB354" s="21">
        <f t="shared" si="452"/>
        <v>1.2416158365037127</v>
      </c>
      <c r="BC354" s="86">
        <f t="shared" si="453"/>
        <v>0.80540209829790599</v>
      </c>
      <c r="BX354" s="61">
        <f t="shared" si="454"/>
        <v>0.72454763648468712</v>
      </c>
      <c r="BY354" s="21">
        <f t="shared" si="455"/>
        <v>2.7596532298447673E-2</v>
      </c>
      <c r="BZ354" s="21">
        <f t="shared" si="456"/>
        <v>0.12025060808160064</v>
      </c>
      <c r="CA354" s="21">
        <f t="shared" si="457"/>
        <v>4.5676247729976834E-3</v>
      </c>
      <c r="CB354" s="21">
        <f t="shared" si="458"/>
        <v>0.15089856645789843</v>
      </c>
      <c r="CC354" s="21">
        <f t="shared" si="459"/>
        <v>3.9304623625599101E-3</v>
      </c>
      <c r="CD354" s="21">
        <f t="shared" si="460"/>
        <v>0.14753084367245659</v>
      </c>
      <c r="CE354" s="21">
        <f t="shared" si="461"/>
        <v>0.19278732168330956</v>
      </c>
      <c r="CF354" s="21">
        <f t="shared" si="462"/>
        <v>5.6455266978544923E-2</v>
      </c>
      <c r="CG354" s="21">
        <f t="shared" si="463"/>
        <v>3.3635817409766455E-2</v>
      </c>
      <c r="CH354" s="21">
        <f t="shared" si="464"/>
        <v>9.3389998872794918E-3</v>
      </c>
      <c r="CI354" s="21">
        <f t="shared" si="465"/>
        <v>0.29983041065482796</v>
      </c>
      <c r="CJ354" s="21">
        <f t="shared" si="466"/>
        <v>1.7713700907443763</v>
      </c>
      <c r="CL354" s="68">
        <f t="shared" si="467"/>
        <v>0.40903233055053623</v>
      </c>
      <c r="CM354" s="19">
        <f t="shared" si="468"/>
        <v>1.5579201908535604E-2</v>
      </c>
      <c r="CN354" s="19">
        <f t="shared" si="469"/>
        <v>6.7885648916578556E-2</v>
      </c>
      <c r="CO354" s="19">
        <f t="shared" si="470"/>
        <v>2.5785829832309336E-3</v>
      </c>
      <c r="CP354" s="19">
        <f t="shared" si="471"/>
        <v>8.5187486932494658E-2</v>
      </c>
      <c r="CQ354" s="19">
        <f t="shared" si="472"/>
        <v>2.2188826508345448E-3</v>
      </c>
      <c r="CR354" s="19">
        <f t="shared" si="473"/>
        <v>8.3286290337249755E-2</v>
      </c>
      <c r="CS354" s="19">
        <f t="shared" si="474"/>
        <v>0.10883514556932326</v>
      </c>
      <c r="CT354" s="19">
        <f t="shared" si="475"/>
        <v>3.1870960943469993E-2</v>
      </c>
      <c r="CU354" s="19">
        <f t="shared" si="476"/>
        <v>1.8988588316759824E-2</v>
      </c>
      <c r="CV354" s="19">
        <f t="shared" si="477"/>
        <v>5.2721901177381842E-3</v>
      </c>
      <c r="CW354" s="19">
        <f t="shared" si="478"/>
        <v>0.16926469077324849</v>
      </c>
      <c r="CX354" s="19">
        <f t="shared" si="479"/>
        <v>1.0000000000000002</v>
      </c>
      <c r="CZ354" s="68">
        <f t="shared" si="480"/>
        <v>2.4859999999999999E-5</v>
      </c>
      <c r="DA354" s="19">
        <f t="shared" si="481"/>
        <v>1.8460319999999998E-5</v>
      </c>
      <c r="DB354" s="19">
        <f t="shared" si="482"/>
        <v>3.5539999999999995E-5</v>
      </c>
      <c r="DC354" s="19">
        <f t="shared" si="483"/>
        <v>3.9761119999999996E-5</v>
      </c>
      <c r="DD354" s="19">
        <f t="shared" si="484"/>
        <v>1.2812559999999997E-5</v>
      </c>
      <c r="DE354" s="19">
        <f t="shared" si="485"/>
        <v>1.2812559999999997E-5</v>
      </c>
      <c r="DF354" s="19">
        <f t="shared" si="486"/>
        <v>1.1831360000000001E-5</v>
      </c>
      <c r="DG354" s="19">
        <f t="shared" si="487"/>
        <v>1.6422319999999998E-5</v>
      </c>
      <c r="DH354" s="19">
        <f t="shared" si="488"/>
        <v>2.4848239999999996E-5</v>
      </c>
      <c r="DI354" s="19">
        <f t="shared" si="489"/>
        <v>3.6747439999999989E-5</v>
      </c>
      <c r="DJ354" s="19">
        <f t="shared" si="490"/>
        <v>0</v>
      </c>
      <c r="DK354" s="19">
        <f t="shared" si="491"/>
        <v>2.092528E-5</v>
      </c>
      <c r="DM354" s="68">
        <f t="shared" si="492"/>
        <v>988.52222121786872</v>
      </c>
      <c r="DN354" s="19">
        <f t="shared" si="493"/>
        <v>67.413059386501658</v>
      </c>
      <c r="DO354" s="19">
        <f t="shared" si="494"/>
        <v>194.75578963236777</v>
      </c>
      <c r="DP354" s="19">
        <f t="shared" si="495"/>
        <v>10.356195112012635</v>
      </c>
      <c r="DQ354" s="19">
        <f t="shared" si="496"/>
        <v>477.71256767576045</v>
      </c>
      <c r="DR354" s="19">
        <f t="shared" si="497"/>
        <v>12.285408634199772</v>
      </c>
      <c r="DS354" s="19">
        <f t="shared" si="498"/>
        <v>283.68991397363993</v>
      </c>
      <c r="DT354" s="19">
        <f t="shared" si="499"/>
        <v>371.65729102390213</v>
      </c>
      <c r="DU354" s="19">
        <f t="shared" si="500"/>
        <v>79.509891601405386</v>
      </c>
      <c r="DV354" s="19">
        <f t="shared" si="501"/>
        <v>48.676180420698039</v>
      </c>
      <c r="DX354" s="19">
        <f t="shared" si="502"/>
        <v>145.7638668507154</v>
      </c>
      <c r="DZ354" s="68">
        <f t="shared" si="503"/>
        <v>2680.3423855290716</v>
      </c>
      <c r="EA354" s="21">
        <f t="shared" si="504"/>
        <v>2.6803423855290718</v>
      </c>
      <c r="EB354" s="92">
        <f t="shared" si="505"/>
        <v>1168</v>
      </c>
    </row>
    <row r="355" spans="1:132" x14ac:dyDescent="0.3">
      <c r="A355" s="19">
        <f>'A. Thermody. result (all suite)'!C311</f>
        <v>1166</v>
      </c>
      <c r="B355" s="19" t="str">
        <f>'A. Thermody. result (all suite)'!A311</f>
        <v>Nephelinite</v>
      </c>
      <c r="C355" s="24">
        <f>'A. Thermody. result (all suite)'!G311</f>
        <v>78.348056</v>
      </c>
      <c r="D355" s="19">
        <f>'A. Thermody. result (all suite)'!D311</f>
        <v>10000</v>
      </c>
      <c r="E355" s="61">
        <f>'A. Thermody. result (all suite)'!I311</f>
        <v>43.623669999999997</v>
      </c>
      <c r="F355" s="21">
        <f>'A. Thermody. result (all suite)'!J311</f>
        <v>2.1363949999999998</v>
      </c>
      <c r="G355" s="21">
        <f>'A. Thermody. result (all suite)'!K311</f>
        <v>12.239606</v>
      </c>
      <c r="H355" s="21">
        <f>'A. Thermody. result (all suite)'!L311</f>
        <v>0.71831500000000004</v>
      </c>
      <c r="I355" s="21">
        <f>'A. Thermody. result (all suite)'!M311</f>
        <v>10.891515999999999</v>
      </c>
      <c r="J355" s="21">
        <f>'A. Thermody. result (all suite)'!N311</f>
        <v>0.28079799999999999</v>
      </c>
      <c r="K355" s="21">
        <f>'A. Thermody. result (all suite)'!O311</f>
        <v>5.9288660000000002</v>
      </c>
      <c r="L355" s="21">
        <f>'A. Thermody. result (all suite)'!P311</f>
        <v>10.711997999999999</v>
      </c>
      <c r="M355" s="21">
        <f>'A. Thermody. result (all suite)'!Q311</f>
        <v>3.522564</v>
      </c>
      <c r="N355" s="21">
        <f>'A. Thermody. result (all suite)'!R311</f>
        <v>3.19089</v>
      </c>
      <c r="O355" s="21">
        <f>'A. Thermody. result (all suite)'!S311</f>
        <v>1.315091</v>
      </c>
      <c r="P355" s="21">
        <f>'A. Thermody. result (all suite)'!T311</f>
        <v>5.4402910000000002</v>
      </c>
      <c r="Q355" s="21">
        <f t="shared" si="423"/>
        <v>99.999999999999986</v>
      </c>
      <c r="S355" s="19">
        <f t="shared" si="424"/>
        <v>1439</v>
      </c>
      <c r="T355" s="19">
        <f t="shared" si="425"/>
        <v>1</v>
      </c>
      <c r="V355" s="61">
        <f t="shared" si="426"/>
        <v>41.250415407120293</v>
      </c>
      <c r="W355" s="21">
        <f t="shared" si="427"/>
        <v>2.0201688950905496</v>
      </c>
      <c r="X355" s="21">
        <f t="shared" si="428"/>
        <v>11.57373581634654</v>
      </c>
      <c r="Y355" s="21">
        <f t="shared" si="429"/>
        <v>0.67923657370335</v>
      </c>
      <c r="Z355" s="21">
        <f t="shared" si="430"/>
        <v>10.298985835288439</v>
      </c>
      <c r="AA355" s="21">
        <f t="shared" si="431"/>
        <v>0.26552177167781998</v>
      </c>
      <c r="AB355" s="21">
        <f t="shared" si="432"/>
        <v>5.6063184365999401</v>
      </c>
      <c r="AC355" s="21">
        <f t="shared" si="433"/>
        <v>10.12923413688582</v>
      </c>
      <c r="AD355" s="21">
        <f t="shared" si="434"/>
        <v>3.3309262677387603</v>
      </c>
      <c r="AE355" s="21">
        <f t="shared" si="435"/>
        <v>3.0172962985101002</v>
      </c>
      <c r="AF355" s="21">
        <f t="shared" si="436"/>
        <v>1.2435462226851899</v>
      </c>
      <c r="AG355" s="21">
        <f t="shared" si="437"/>
        <v>89.415385661646823</v>
      </c>
      <c r="AH355" s="21"/>
      <c r="AI355" s="61">
        <f t="shared" si="438"/>
        <v>46.13346472967676</v>
      </c>
      <c r="AJ355" s="21">
        <f t="shared" si="439"/>
        <v>2.259307925746683</v>
      </c>
      <c r="AK355" s="21">
        <f t="shared" si="440"/>
        <v>12.943785603231918</v>
      </c>
      <c r="AL355" s="21">
        <f t="shared" si="441"/>
        <v>0.75964172013261988</v>
      </c>
      <c r="AM355" s="21">
        <f t="shared" si="442"/>
        <v>11.518136122859683</v>
      </c>
      <c r="AN355" s="21">
        <f t="shared" si="443"/>
        <v>0.29695311350841819</v>
      </c>
      <c r="AO355" s="21">
        <f t="shared" si="444"/>
        <v>6.2699706489155966</v>
      </c>
      <c r="AP355" s="21">
        <f t="shared" si="445"/>
        <v>11.328289937948094</v>
      </c>
      <c r="AQ355" s="21">
        <f t="shared" si="446"/>
        <v>3.7252272000963957</v>
      </c>
      <c r="AR355" s="21">
        <f t="shared" si="447"/>
        <v>3.3744710445333541</v>
      </c>
      <c r="AS355" s="21">
        <f t="shared" si="448"/>
        <v>1.3907519533504484</v>
      </c>
      <c r="AT355" s="21">
        <f t="shared" si="449"/>
        <v>99.999999999999986</v>
      </c>
      <c r="AU355" s="21"/>
      <c r="AV355" s="21">
        <f>AR355*'[1]diagram lines'!$G$39</f>
        <v>2.8011691910650756</v>
      </c>
      <c r="AW355" s="21">
        <f>AK355*'[1]diagram lines'!$G$40</f>
        <v>6.8507105364143506</v>
      </c>
      <c r="AX355" s="21">
        <f>AQ355*'[1]diagram lines'!$G$38</f>
        <v>2.7635680325981329</v>
      </c>
      <c r="AY355" s="21">
        <f>AP355*'[1]diagram lines'!$G$41</f>
        <v>8.0958488611462869</v>
      </c>
      <c r="AZ355" s="21">
        <f t="shared" si="450"/>
        <v>7.0996982446297494</v>
      </c>
      <c r="BA355" s="21">
        <f t="shared" si="451"/>
        <v>0.50149462796711974</v>
      </c>
      <c r="BB355" s="21">
        <f t="shared" si="452"/>
        <v>1.2310932683905962</v>
      </c>
      <c r="BC355" s="86">
        <f t="shared" si="453"/>
        <v>0.81228614084398043</v>
      </c>
      <c r="BX355" s="61">
        <f t="shared" si="454"/>
        <v>0.72609304260985352</v>
      </c>
      <c r="BY355" s="21">
        <f t="shared" si="455"/>
        <v>2.6745055082623936E-2</v>
      </c>
      <c r="BZ355" s="21">
        <f t="shared" si="456"/>
        <v>0.12004321302471559</v>
      </c>
      <c r="CA355" s="21">
        <f t="shared" si="457"/>
        <v>4.4981839814640873E-3</v>
      </c>
      <c r="CB355" s="21">
        <f t="shared" si="458"/>
        <v>0.15158686151704942</v>
      </c>
      <c r="CC355" s="21">
        <f t="shared" si="459"/>
        <v>3.9582464054130255E-3</v>
      </c>
      <c r="CD355" s="21">
        <f t="shared" si="460"/>
        <v>0.1471182630272953</v>
      </c>
      <c r="CE355" s="21">
        <f t="shared" si="461"/>
        <v>0.19101280313837374</v>
      </c>
      <c r="CF355" s="21">
        <f t="shared" si="462"/>
        <v>5.6824713663494113E-2</v>
      </c>
      <c r="CG355" s="21">
        <f t="shared" si="463"/>
        <v>3.3873566878980889E-2</v>
      </c>
      <c r="CH355" s="21">
        <f t="shared" si="464"/>
        <v>9.2648579721580342E-3</v>
      </c>
      <c r="CI355" s="21">
        <f t="shared" si="465"/>
        <v>0.3019029411764706</v>
      </c>
      <c r="CJ355" s="21">
        <f t="shared" si="466"/>
        <v>1.7729217484778923</v>
      </c>
      <c r="CL355" s="68">
        <f t="shared" si="467"/>
        <v>0.40954601816646824</v>
      </c>
      <c r="CM355" s="19">
        <f t="shared" si="468"/>
        <v>1.5085299227439331E-2</v>
      </c>
      <c r="CN355" s="19">
        <f t="shared" si="469"/>
        <v>6.7709256275848811E-2</v>
      </c>
      <c r="CO355" s="19">
        <f t="shared" si="470"/>
        <v>2.5371587805981376E-3</v>
      </c>
      <c r="CP355" s="19">
        <f t="shared" si="471"/>
        <v>8.5501157424004409E-2</v>
      </c>
      <c r="CQ355" s="19">
        <f t="shared" si="472"/>
        <v>2.232612019572382E-3</v>
      </c>
      <c r="CR355" s="19">
        <f t="shared" si="473"/>
        <v>8.298068606445877E-2</v>
      </c>
      <c r="CS355" s="19">
        <f t="shared" si="474"/>
        <v>0.10773899259928651</v>
      </c>
      <c r="CT355" s="19">
        <f t="shared" si="475"/>
        <v>3.2051450501004837E-2</v>
      </c>
      <c r="CU355" s="19">
        <f t="shared" si="476"/>
        <v>1.9106069914288312E-2</v>
      </c>
      <c r="CV355" s="19">
        <f t="shared" si="477"/>
        <v>5.2257568503021627E-3</v>
      </c>
      <c r="CW355" s="19">
        <f t="shared" si="478"/>
        <v>0.17028554217672806</v>
      </c>
      <c r="CX355" s="19">
        <f t="shared" si="479"/>
        <v>1</v>
      </c>
      <c r="CZ355" s="68">
        <f t="shared" si="480"/>
        <v>2.4859999999999999E-5</v>
      </c>
      <c r="DA355" s="19">
        <f t="shared" si="481"/>
        <v>1.8445839999999998E-5</v>
      </c>
      <c r="DB355" s="19">
        <f t="shared" si="482"/>
        <v>3.5539999999999995E-5</v>
      </c>
      <c r="DC355" s="19">
        <f t="shared" si="483"/>
        <v>3.9742939999999998E-5</v>
      </c>
      <c r="DD355" s="19">
        <f t="shared" si="484"/>
        <v>1.2806719999999999E-5</v>
      </c>
      <c r="DE355" s="19">
        <f t="shared" si="485"/>
        <v>1.2806719999999999E-5</v>
      </c>
      <c r="DF355" s="19">
        <f t="shared" si="486"/>
        <v>1.182482E-5</v>
      </c>
      <c r="DG355" s="19">
        <f t="shared" si="487"/>
        <v>1.641484E-5</v>
      </c>
      <c r="DH355" s="19">
        <f t="shared" si="488"/>
        <v>2.4832879999999996E-5</v>
      </c>
      <c r="DI355" s="19">
        <f t="shared" si="489"/>
        <v>3.6723279999999993E-5</v>
      </c>
      <c r="DJ355" s="19">
        <f t="shared" si="490"/>
        <v>0</v>
      </c>
      <c r="DK355" s="19">
        <f t="shared" si="491"/>
        <v>2.0906359999999997E-5</v>
      </c>
      <c r="DM355" s="68">
        <f t="shared" si="492"/>
        <v>989.76366739506875</v>
      </c>
      <c r="DN355" s="19">
        <f t="shared" si="493"/>
        <v>65.327125372867485</v>
      </c>
      <c r="DO355" s="19">
        <f t="shared" si="494"/>
        <v>194.24974028940758</v>
      </c>
      <c r="DP355" s="19">
        <f t="shared" si="495"/>
        <v>10.19448701262958</v>
      </c>
      <c r="DQ355" s="19">
        <f t="shared" si="496"/>
        <v>479.69020646306922</v>
      </c>
      <c r="DR355" s="19">
        <f t="shared" si="497"/>
        <v>12.367061719820907</v>
      </c>
      <c r="DS355" s="19">
        <f t="shared" si="498"/>
        <v>282.80528992387946</v>
      </c>
      <c r="DT355" s="19">
        <f t="shared" si="499"/>
        <v>368.08173000577449</v>
      </c>
      <c r="DU355" s="19">
        <f t="shared" si="500"/>
        <v>80.009625003515112</v>
      </c>
      <c r="DV355" s="19">
        <f t="shared" si="501"/>
        <v>49.009559764976309</v>
      </c>
      <c r="DX355" s="19">
        <f t="shared" si="502"/>
        <v>146.77569266121122</v>
      </c>
      <c r="DZ355" s="68">
        <f t="shared" si="503"/>
        <v>2678.2741856122202</v>
      </c>
      <c r="EA355" s="21">
        <f t="shared" si="504"/>
        <v>2.6782741856122203</v>
      </c>
      <c r="EB355" s="92">
        <f t="shared" si="505"/>
        <v>1166</v>
      </c>
    </row>
    <row r="356" spans="1:132" x14ac:dyDescent="0.3">
      <c r="A356" s="19">
        <f>'A. Thermody. result (all suite)'!C312</f>
        <v>1164</v>
      </c>
      <c r="B356" s="19" t="str">
        <f>'A. Thermody. result (all suite)'!A312</f>
        <v>Nephelinite</v>
      </c>
      <c r="C356" s="24">
        <f>'A. Thermody. result (all suite)'!G312</f>
        <v>77.809645000000003</v>
      </c>
      <c r="D356" s="19">
        <f>'A. Thermody. result (all suite)'!D312</f>
        <v>10000</v>
      </c>
      <c r="E356" s="61">
        <f>'A. Thermody. result (all suite)'!I312</f>
        <v>43.714284999999997</v>
      </c>
      <c r="F356" s="21">
        <f>'A. Thermody. result (all suite)'!J312</f>
        <v>2.0699920000000001</v>
      </c>
      <c r="G356" s="21">
        <f>'A. Thermody. result (all suite)'!K312</f>
        <v>12.219457</v>
      </c>
      <c r="H356" s="21">
        <f>'A. Thermody. result (all suite)'!L312</f>
        <v>0.70744499999999999</v>
      </c>
      <c r="I356" s="21">
        <f>'A. Thermody. result (all suite)'!M312</f>
        <v>10.940087</v>
      </c>
      <c r="J356" s="21">
        <f>'A. Thermody. result (all suite)'!N312</f>
        <v>0.28274100000000002</v>
      </c>
      <c r="K356" s="21">
        <f>'A. Thermody. result (all suite)'!O312</f>
        <v>5.9122459999999997</v>
      </c>
      <c r="L356" s="21">
        <f>'A. Thermody. result (all suite)'!P312</f>
        <v>10.613911999999999</v>
      </c>
      <c r="M356" s="21">
        <f>'A. Thermody. result (all suite)'!Q312</f>
        <v>3.5451239999999999</v>
      </c>
      <c r="N356" s="21">
        <f>'A. Thermody. result (all suite)'!R312</f>
        <v>3.2129690000000002</v>
      </c>
      <c r="O356" s="21">
        <f>'A. Thermody. result (all suite)'!S312</f>
        <v>1.3046329999999999</v>
      </c>
      <c r="P356" s="21">
        <f>'A. Thermody. result (all suite)'!T312</f>
        <v>5.4771089999999996</v>
      </c>
      <c r="Q356" s="21">
        <f t="shared" si="423"/>
        <v>99.999999999999986</v>
      </c>
      <c r="S356" s="19">
        <f t="shared" si="424"/>
        <v>1437</v>
      </c>
      <c r="T356" s="19">
        <f t="shared" si="425"/>
        <v>1</v>
      </c>
      <c r="V356" s="61">
        <f t="shared" si="426"/>
        <v>41.320005961979348</v>
      </c>
      <c r="W356" s="21">
        <f t="shared" si="427"/>
        <v>1.9566162818687201</v>
      </c>
      <c r="X356" s="21">
        <f t="shared" si="428"/>
        <v>11.55018402090187</v>
      </c>
      <c r="Y356" s="21">
        <f t="shared" si="429"/>
        <v>0.66869746623494997</v>
      </c>
      <c r="Z356" s="21">
        <f t="shared" si="430"/>
        <v>10.340886510315171</v>
      </c>
      <c r="AA356" s="21">
        <f t="shared" si="431"/>
        <v>0.26725496724231002</v>
      </c>
      <c r="AB356" s="21">
        <f t="shared" si="432"/>
        <v>5.5884258422318593</v>
      </c>
      <c r="AC356" s="21">
        <f t="shared" si="433"/>
        <v>10.03257647059592</v>
      </c>
      <c r="AD356" s="21">
        <f t="shared" si="434"/>
        <v>3.3509536943348399</v>
      </c>
      <c r="AE356" s="21">
        <f t="shared" si="435"/>
        <v>3.0369911857337906</v>
      </c>
      <c r="AF356" s="21">
        <f t="shared" si="436"/>
        <v>1.23317682854003</v>
      </c>
      <c r="AG356" s="21">
        <f t="shared" si="437"/>
        <v>89.345769229978799</v>
      </c>
      <c r="AH356" s="21"/>
      <c r="AI356" s="61">
        <f t="shared" si="438"/>
        <v>46.247300032327622</v>
      </c>
      <c r="AJ356" s="21">
        <f t="shared" si="439"/>
        <v>2.1899372502265089</v>
      </c>
      <c r="AK356" s="21">
        <f t="shared" si="440"/>
        <v>12.92751086083476</v>
      </c>
      <c r="AL356" s="21">
        <f t="shared" si="441"/>
        <v>0.74843775144372171</v>
      </c>
      <c r="AM356" s="21">
        <f t="shared" si="442"/>
        <v>11.574008035788919</v>
      </c>
      <c r="AN356" s="21">
        <f t="shared" si="443"/>
        <v>0.29912436766243222</v>
      </c>
      <c r="AO356" s="21">
        <f t="shared" si="444"/>
        <v>6.254829848570755</v>
      </c>
      <c r="AP356" s="21">
        <f t="shared" si="445"/>
        <v>11.22893289414942</v>
      </c>
      <c r="AQ356" s="21">
        <f t="shared" si="446"/>
        <v>3.7505454631090371</v>
      </c>
      <c r="AR356" s="21">
        <f t="shared" si="447"/>
        <v>3.399143811629715</v>
      </c>
      <c r="AS356" s="21">
        <f t="shared" si="448"/>
        <v>1.3802296842571182</v>
      </c>
      <c r="AT356" s="21">
        <f t="shared" si="449"/>
        <v>100</v>
      </c>
      <c r="AU356" s="21"/>
      <c r="AV356" s="21">
        <f>AR356*'[1]diagram lines'!$G$39</f>
        <v>2.8216502069447684</v>
      </c>
      <c r="AW356" s="21">
        <f>AK356*'[1]diagram lines'!$G$40</f>
        <v>6.8420968624371019</v>
      </c>
      <c r="AX356" s="21">
        <f>AQ356*'[1]diagram lines'!$G$38</f>
        <v>2.7823504419773077</v>
      </c>
      <c r="AY356" s="21">
        <f>AP356*'[1]diagram lines'!$G$41</f>
        <v>8.0248425915071415</v>
      </c>
      <c r="AZ356" s="21">
        <f t="shared" si="450"/>
        <v>7.1496892747387522</v>
      </c>
      <c r="BA356" s="21">
        <f t="shared" si="451"/>
        <v>0.50203063765091938</v>
      </c>
      <c r="BB356" s="21">
        <f t="shared" si="452"/>
        <v>1.2209307762577031</v>
      </c>
      <c r="BC356" s="86">
        <f t="shared" si="453"/>
        <v>0.81904725431290881</v>
      </c>
      <c r="BX356" s="61">
        <f t="shared" si="454"/>
        <v>0.72760128162450066</v>
      </c>
      <c r="BY356" s="21">
        <f t="shared" si="455"/>
        <v>2.5913770655983978E-2</v>
      </c>
      <c r="BZ356" s="21">
        <f t="shared" si="456"/>
        <v>0.11984559631227934</v>
      </c>
      <c r="CA356" s="21">
        <f t="shared" si="457"/>
        <v>4.4301145970317493E-3</v>
      </c>
      <c r="CB356" s="21">
        <f t="shared" si="458"/>
        <v>0.15226286708420322</v>
      </c>
      <c r="CC356" s="21">
        <f t="shared" si="459"/>
        <v>3.9856357485198767E-3</v>
      </c>
      <c r="CD356" s="21">
        <f t="shared" si="460"/>
        <v>0.14670585607940448</v>
      </c>
      <c r="CE356" s="21">
        <f t="shared" si="461"/>
        <v>0.18926376604850212</v>
      </c>
      <c r="CF356" s="21">
        <f t="shared" si="462"/>
        <v>5.7188643329569286E-2</v>
      </c>
      <c r="CG356" s="21">
        <f t="shared" si="463"/>
        <v>3.4107951167728238E-2</v>
      </c>
      <c r="CH356" s="21">
        <f t="shared" si="464"/>
        <v>9.1911810291382522E-3</v>
      </c>
      <c r="CI356" s="21">
        <f t="shared" si="465"/>
        <v>0.30394611542730299</v>
      </c>
      <c r="CJ356" s="21">
        <f t="shared" si="466"/>
        <v>1.7744427791041644</v>
      </c>
      <c r="CL356" s="68">
        <f t="shared" si="467"/>
        <v>0.41004493928614227</v>
      </c>
      <c r="CM356" s="19">
        <f t="shared" si="468"/>
        <v>1.4603891971690777E-2</v>
      </c>
      <c r="CN356" s="19">
        <f t="shared" si="469"/>
        <v>6.7539848409642125E-2</v>
      </c>
      <c r="CO356" s="19">
        <f t="shared" si="470"/>
        <v>2.4966229676159596E-3</v>
      </c>
      <c r="CP356" s="19">
        <f t="shared" si="471"/>
        <v>8.5808834681653609E-2</v>
      </c>
      <c r="CQ356" s="19">
        <f t="shared" si="472"/>
        <v>2.2461337133294563E-3</v>
      </c>
      <c r="CR356" s="19">
        <f t="shared" si="473"/>
        <v>8.2677141132423332E-2</v>
      </c>
      <c r="CS356" s="19">
        <f t="shared" si="474"/>
        <v>0.1066609576128754</v>
      </c>
      <c r="CT356" s="19">
        <f t="shared" si="475"/>
        <v>3.2229071572790438E-2</v>
      </c>
      <c r="CU356" s="19">
        <f t="shared" si="476"/>
        <v>1.9221781378009718E-2</v>
      </c>
      <c r="CV356" s="19">
        <f t="shared" si="477"/>
        <v>5.1797562239670877E-3</v>
      </c>
      <c r="CW356" s="19">
        <f t="shared" si="478"/>
        <v>0.17129102104985972</v>
      </c>
      <c r="CX356" s="19">
        <f t="shared" si="479"/>
        <v>0.99999999999999978</v>
      </c>
      <c r="CZ356" s="68">
        <f t="shared" si="480"/>
        <v>2.4859999999999999E-5</v>
      </c>
      <c r="DA356" s="19">
        <f t="shared" si="481"/>
        <v>1.8431359999999998E-5</v>
      </c>
      <c r="DB356" s="19">
        <f t="shared" si="482"/>
        <v>3.5539999999999995E-5</v>
      </c>
      <c r="DC356" s="19">
        <f t="shared" si="483"/>
        <v>3.972476E-5</v>
      </c>
      <c r="DD356" s="19">
        <f t="shared" si="484"/>
        <v>1.2800879999999998E-5</v>
      </c>
      <c r="DE356" s="19">
        <f t="shared" si="485"/>
        <v>1.2800879999999998E-5</v>
      </c>
      <c r="DF356" s="19">
        <f t="shared" si="486"/>
        <v>1.181828E-5</v>
      </c>
      <c r="DG356" s="19">
        <f t="shared" si="487"/>
        <v>1.6407359999999999E-5</v>
      </c>
      <c r="DH356" s="19">
        <f t="shared" si="488"/>
        <v>2.4817519999999999E-5</v>
      </c>
      <c r="DI356" s="19">
        <f t="shared" si="489"/>
        <v>3.669911999999999E-5</v>
      </c>
      <c r="DJ356" s="19">
        <f t="shared" si="490"/>
        <v>0</v>
      </c>
      <c r="DK356" s="19">
        <f t="shared" si="491"/>
        <v>2.0887439999999999E-5</v>
      </c>
      <c r="DM356" s="68">
        <f t="shared" si="492"/>
        <v>990.96942688300192</v>
      </c>
      <c r="DN356" s="19">
        <f t="shared" si="493"/>
        <v>63.292068013356548</v>
      </c>
      <c r="DO356" s="19">
        <f t="shared" si="494"/>
        <v>193.76372942732445</v>
      </c>
      <c r="DP356" s="19">
        <f t="shared" si="495"/>
        <v>10.036202149455216</v>
      </c>
      <c r="DQ356" s="19">
        <f t="shared" si="496"/>
        <v>481.63601032716599</v>
      </c>
      <c r="DR356" s="19">
        <f t="shared" si="497"/>
        <v>12.447638414202119</v>
      </c>
      <c r="DS356" s="19">
        <f t="shared" si="498"/>
        <v>281.92670910121097</v>
      </c>
      <c r="DT356" s="19">
        <f t="shared" si="499"/>
        <v>364.56483571580389</v>
      </c>
      <c r="DU356" s="19">
        <f t="shared" si="500"/>
        <v>80.502811997221286</v>
      </c>
      <c r="DV356" s="19">
        <f t="shared" si="501"/>
        <v>49.338834440948887</v>
      </c>
      <c r="DX356" s="19">
        <f t="shared" si="502"/>
        <v>147.77608933016549</v>
      </c>
      <c r="DZ356" s="68">
        <f t="shared" si="503"/>
        <v>2676.2543557998574</v>
      </c>
      <c r="EA356" s="21">
        <f t="shared" si="504"/>
        <v>2.6762543557998573</v>
      </c>
      <c r="EB356" s="92">
        <f t="shared" si="505"/>
        <v>1164</v>
      </c>
    </row>
    <row r="357" spans="1:132" x14ac:dyDescent="0.3">
      <c r="A357" s="19">
        <f>'A. Thermody. result (all suite)'!C313</f>
        <v>1162</v>
      </c>
      <c r="B357" s="19" t="str">
        <f>'A. Thermody. result (all suite)'!A313</f>
        <v>Nephelinite</v>
      </c>
      <c r="C357" s="24">
        <f>'A. Thermody. result (all suite)'!G313</f>
        <v>77.285837000000001</v>
      </c>
      <c r="D357" s="19">
        <f>'A. Thermody. result (all suite)'!D313</f>
        <v>10000</v>
      </c>
      <c r="E357" s="61">
        <f>'A. Thermody. result (all suite)'!I313</f>
        <v>43.802688000000003</v>
      </c>
      <c r="F357" s="21">
        <f>'A. Thermody. result (all suite)'!J313</f>
        <v>2.005179</v>
      </c>
      <c r="G357" s="21">
        <f>'A. Thermody. result (all suite)'!K313</f>
        <v>12.200307</v>
      </c>
      <c r="H357" s="21">
        <f>'A. Thermody. result (all suite)'!L313</f>
        <v>0.69678499999999999</v>
      </c>
      <c r="I357" s="21">
        <f>'A. Thermody. result (all suite)'!M313</f>
        <v>10.987806000000001</v>
      </c>
      <c r="J357" s="21">
        <f>'A. Thermody. result (all suite)'!N313</f>
        <v>0.28465800000000002</v>
      </c>
      <c r="K357" s="21">
        <f>'A. Thermody. result (all suite)'!O313</f>
        <v>5.8956109999999997</v>
      </c>
      <c r="L357" s="21">
        <f>'A. Thermody. result (all suite)'!P313</f>
        <v>10.517205000000001</v>
      </c>
      <c r="M357" s="21">
        <f>'A. Thermody. result (all suite)'!Q313</f>
        <v>3.5673530000000002</v>
      </c>
      <c r="N357" s="21">
        <f>'A. Thermody. result (all suite)'!R313</f>
        <v>3.2347450000000002</v>
      </c>
      <c r="O357" s="21">
        <f>'A. Thermody. result (all suite)'!S313</f>
        <v>1.294246</v>
      </c>
      <c r="P357" s="21">
        <f>'A. Thermody. result (all suite)'!T313</f>
        <v>5.5134169999999996</v>
      </c>
      <c r="Q357" s="21">
        <f t="shared" si="423"/>
        <v>100.00000000000001</v>
      </c>
      <c r="S357" s="19">
        <f t="shared" si="424"/>
        <v>1435</v>
      </c>
      <c r="T357" s="19">
        <f t="shared" si="425"/>
        <v>1</v>
      </c>
      <c r="V357" s="61">
        <f t="shared" si="426"/>
        <v>41.387663153351042</v>
      </c>
      <c r="W357" s="21">
        <f t="shared" si="427"/>
        <v>1.8946251201335698</v>
      </c>
      <c r="X357" s="21">
        <f t="shared" si="428"/>
        <v>11.527653199809809</v>
      </c>
      <c r="Y357" s="21">
        <f t="shared" si="429"/>
        <v>0.65836833735654998</v>
      </c>
      <c r="Z357" s="21">
        <f t="shared" si="430"/>
        <v>10.38200243606898</v>
      </c>
      <c r="AA357" s="21">
        <f t="shared" si="431"/>
        <v>0.26896361743614</v>
      </c>
      <c r="AB357" s="21">
        <f t="shared" si="432"/>
        <v>5.5705613808721299</v>
      </c>
      <c r="AC357" s="21">
        <f t="shared" si="433"/>
        <v>9.9373476316051494</v>
      </c>
      <c r="AD357" s="21">
        <f t="shared" si="434"/>
        <v>3.3706699532479902</v>
      </c>
      <c r="AE357" s="21">
        <f t="shared" si="435"/>
        <v>3.05640001926335</v>
      </c>
      <c r="AF357" s="21">
        <f t="shared" si="436"/>
        <v>1.2228888210141799</v>
      </c>
      <c r="AG357" s="21">
        <f t="shared" si="437"/>
        <v>89.277143670158893</v>
      </c>
      <c r="AH357" s="21"/>
      <c r="AI357" s="61">
        <f t="shared" si="438"/>
        <v>46.358632738364555</v>
      </c>
      <c r="AJ357" s="21">
        <f t="shared" si="439"/>
        <v>2.1221838448745678</v>
      </c>
      <c r="AK357" s="21">
        <f t="shared" si="440"/>
        <v>12.912211038470931</v>
      </c>
      <c r="AL357" s="21">
        <f t="shared" si="441"/>
        <v>0.73744332568360516</v>
      </c>
      <c r="AM357" s="21">
        <f t="shared" si="442"/>
        <v>11.628959002570769</v>
      </c>
      <c r="AN357" s="21">
        <f t="shared" si="443"/>
        <v>0.30126817052956611</v>
      </c>
      <c r="AO357" s="21">
        <f t="shared" si="444"/>
        <v>6.2396276940187363</v>
      </c>
      <c r="AP357" s="21">
        <f t="shared" si="445"/>
        <v>11.13089781223224</v>
      </c>
      <c r="AQ357" s="21">
        <f t="shared" si="446"/>
        <v>3.7755127624839599</v>
      </c>
      <c r="AR357" s="21">
        <f t="shared" si="447"/>
        <v>3.4234966460793697</v>
      </c>
      <c r="AS357" s="21">
        <f t="shared" si="448"/>
        <v>1.3697669646916959</v>
      </c>
      <c r="AT357" s="21">
        <f t="shared" si="449"/>
        <v>99.999999999999986</v>
      </c>
      <c r="AU357" s="21"/>
      <c r="AV357" s="21">
        <f>AR357*'[1]diagram lines'!$G$39</f>
        <v>2.8418656447645687</v>
      </c>
      <c r="AW357" s="21">
        <f>AK357*'[1]diagram lines'!$G$40</f>
        <v>6.833999180855681</v>
      </c>
      <c r="AX357" s="21">
        <f>AQ357*'[1]diagram lines'!$G$38</f>
        <v>2.8008724882060743</v>
      </c>
      <c r="AY357" s="21">
        <f>AP357*'[1]diagram lines'!$G$41</f>
        <v>7.9547810720157592</v>
      </c>
      <c r="AZ357" s="21">
        <f t="shared" si="450"/>
        <v>7.1990094085633292</v>
      </c>
      <c r="BA357" s="21">
        <f t="shared" si="451"/>
        <v>0.50259161820853004</v>
      </c>
      <c r="BB357" s="21">
        <f t="shared" si="452"/>
        <v>1.211114005260048</v>
      </c>
      <c r="BC357" s="86">
        <f t="shared" si="453"/>
        <v>0.82568610028193168</v>
      </c>
      <c r="BX357" s="61">
        <f t="shared" si="454"/>
        <v>0.72907270306258332</v>
      </c>
      <c r="BY357" s="21">
        <f t="shared" si="455"/>
        <v>2.5102391086629948E-2</v>
      </c>
      <c r="BZ357" s="21">
        <f t="shared" si="456"/>
        <v>0.1196577775598274</v>
      </c>
      <c r="CA357" s="21">
        <f t="shared" si="457"/>
        <v>4.3633602605047282E-3</v>
      </c>
      <c r="CB357" s="21">
        <f t="shared" si="458"/>
        <v>0.15292701461377872</v>
      </c>
      <c r="CC357" s="21">
        <f t="shared" si="459"/>
        <v>4.0126585847194817E-3</v>
      </c>
      <c r="CD357" s="21">
        <f t="shared" si="460"/>
        <v>0.14629307692307691</v>
      </c>
      <c r="CE357" s="21">
        <f t="shared" si="461"/>
        <v>0.18753931883024252</v>
      </c>
      <c r="CF357" s="21">
        <f t="shared" si="462"/>
        <v>5.7547233424745929E-2</v>
      </c>
      <c r="CG357" s="21">
        <f t="shared" si="463"/>
        <v>3.4339118895966032E-2</v>
      </c>
      <c r="CH357" s="21">
        <f t="shared" si="464"/>
        <v>9.1180042833793624E-3</v>
      </c>
      <c r="CI357" s="21">
        <f t="shared" si="465"/>
        <v>0.30596098779134295</v>
      </c>
      <c r="CJ357" s="21">
        <f t="shared" si="466"/>
        <v>1.7759336453167978</v>
      </c>
      <c r="CL357" s="68">
        <f t="shared" si="467"/>
        <v>0.41052924752294367</v>
      </c>
      <c r="CM357" s="19">
        <f t="shared" si="468"/>
        <v>1.41347573164267E-2</v>
      </c>
      <c r="CN357" s="19">
        <f t="shared" si="469"/>
        <v>6.7377392097598549E-2</v>
      </c>
      <c r="CO357" s="19">
        <f t="shared" si="470"/>
        <v>2.4569387893579636E-3</v>
      </c>
      <c r="CP357" s="19">
        <f t="shared" si="471"/>
        <v>8.6110770533039269E-2</v>
      </c>
      <c r="CQ357" s="19">
        <f t="shared" si="472"/>
        <v>2.2594642515507322E-3</v>
      </c>
      <c r="CR357" s="19">
        <f t="shared" si="473"/>
        <v>8.2375305692787074E-2</v>
      </c>
      <c r="CS357" s="19">
        <f t="shared" si="474"/>
        <v>0.10560040873418362</v>
      </c>
      <c r="CT357" s="19">
        <f t="shared" si="475"/>
        <v>3.2403932194482656E-2</v>
      </c>
      <c r="CU357" s="19">
        <f t="shared" si="476"/>
        <v>1.9335811890562212E-2</v>
      </c>
      <c r="CV357" s="19">
        <f t="shared" si="477"/>
        <v>5.1342032442618984E-3</v>
      </c>
      <c r="CW357" s="19">
        <f t="shared" si="478"/>
        <v>0.1722817677328054</v>
      </c>
      <c r="CX357" s="19">
        <f t="shared" si="479"/>
        <v>0.99999999999999978</v>
      </c>
      <c r="CZ357" s="68">
        <f t="shared" si="480"/>
        <v>2.4859999999999999E-5</v>
      </c>
      <c r="DA357" s="19">
        <f t="shared" si="481"/>
        <v>1.8416879999999998E-5</v>
      </c>
      <c r="DB357" s="19">
        <f t="shared" si="482"/>
        <v>3.5539999999999995E-5</v>
      </c>
      <c r="DC357" s="19">
        <f t="shared" si="483"/>
        <v>3.9706579999999996E-5</v>
      </c>
      <c r="DD357" s="19">
        <f t="shared" si="484"/>
        <v>1.2795039999999998E-5</v>
      </c>
      <c r="DE357" s="19">
        <f t="shared" si="485"/>
        <v>1.2795039999999998E-5</v>
      </c>
      <c r="DF357" s="19">
        <f t="shared" si="486"/>
        <v>1.181174E-5</v>
      </c>
      <c r="DG357" s="19">
        <f t="shared" si="487"/>
        <v>1.6399879999999997E-5</v>
      </c>
      <c r="DH357" s="19">
        <f t="shared" si="488"/>
        <v>2.4802159999999998E-5</v>
      </c>
      <c r="DI357" s="19">
        <f t="shared" si="489"/>
        <v>3.6674959999999994E-5</v>
      </c>
      <c r="DJ357" s="19">
        <f t="shared" si="490"/>
        <v>0</v>
      </c>
      <c r="DK357" s="19">
        <f t="shared" si="491"/>
        <v>2.086852E-5</v>
      </c>
      <c r="DM357" s="68">
        <f t="shared" si="492"/>
        <v>992.13987092431432</v>
      </c>
      <c r="DN357" s="19">
        <f t="shared" si="493"/>
        <v>61.307040847101398</v>
      </c>
      <c r="DO357" s="19">
        <f t="shared" si="494"/>
        <v>193.29766174088769</v>
      </c>
      <c r="DP357" s="19">
        <f t="shared" si="495"/>
        <v>9.8811974053815081</v>
      </c>
      <c r="DQ357" s="19">
        <f t="shared" si="496"/>
        <v>483.55134980421099</v>
      </c>
      <c r="DR357" s="19">
        <f t="shared" si="497"/>
        <v>12.527228832814041</v>
      </c>
      <c r="DS357" s="19">
        <f t="shared" si="498"/>
        <v>281.05298791027565</v>
      </c>
      <c r="DT357" s="19">
        <f t="shared" si="499"/>
        <v>361.10452770465508</v>
      </c>
      <c r="DU357" s="19">
        <f t="shared" si="500"/>
        <v>80.989710441992955</v>
      </c>
      <c r="DV357" s="19">
        <f t="shared" si="501"/>
        <v>49.664225403135013</v>
      </c>
      <c r="DX357" s="19">
        <f t="shared" si="502"/>
        <v>148.76557870635548</v>
      </c>
      <c r="DZ357" s="68">
        <f t="shared" si="503"/>
        <v>2674.2813797211238</v>
      </c>
      <c r="EA357" s="21">
        <f t="shared" si="504"/>
        <v>2.674281379721124</v>
      </c>
      <c r="EB357" s="92">
        <f t="shared" si="505"/>
        <v>1162</v>
      </c>
    </row>
    <row r="358" spans="1:132" x14ac:dyDescent="0.3">
      <c r="A358" s="19">
        <f>'A. Thermody. result (all suite)'!C314</f>
        <v>1160</v>
      </c>
      <c r="B358" s="19" t="str">
        <f>'A. Thermody. result (all suite)'!A314</f>
        <v>Nephelinite</v>
      </c>
      <c r="C358" s="24">
        <f>'A. Thermody. result (all suite)'!G314</f>
        <v>76.775855000000007</v>
      </c>
      <c r="D358" s="19">
        <f>'A. Thermody. result (all suite)'!D314</f>
        <v>10000</v>
      </c>
      <c r="E358" s="61">
        <f>'A. Thermody. result (all suite)'!I314</f>
        <v>43.888897999999998</v>
      </c>
      <c r="F358" s="21">
        <f>'A. Thermody. result (all suite)'!J314</f>
        <v>1.9419360000000001</v>
      </c>
      <c r="G358" s="21">
        <f>'A. Thermody. result (all suite)'!K314</f>
        <v>12.18216</v>
      </c>
      <c r="H358" s="21">
        <f>'A. Thermody. result (all suite)'!L314</f>
        <v>0.68632499999999996</v>
      </c>
      <c r="I358" s="21">
        <f>'A. Thermody. result (all suite)'!M314</f>
        <v>11.034704</v>
      </c>
      <c r="J358" s="21">
        <f>'A. Thermody. result (all suite)'!N314</f>
        <v>0.28654800000000002</v>
      </c>
      <c r="K358" s="21">
        <f>'A. Thermody. result (all suite)'!O314</f>
        <v>5.8789379999999998</v>
      </c>
      <c r="L358" s="21">
        <f>'A. Thermody. result (all suite)'!P314</f>
        <v>10.42182</v>
      </c>
      <c r="M358" s="21">
        <f>'A. Thermody. result (all suite)'!Q314</f>
        <v>3.589267</v>
      </c>
      <c r="N358" s="21">
        <f>'A. Thermody. result (all suite)'!R314</f>
        <v>3.2562319999999998</v>
      </c>
      <c r="O358" s="21">
        <f>'A. Thermody. result (all suite)'!S314</f>
        <v>1.2839320000000001</v>
      </c>
      <c r="P358" s="21">
        <f>'A. Thermody. result (all suite)'!T314</f>
        <v>5.549239</v>
      </c>
      <c r="Q358" s="21">
        <f t="shared" si="423"/>
        <v>99.999999000000003</v>
      </c>
      <c r="S358" s="19">
        <f t="shared" si="424"/>
        <v>1433</v>
      </c>
      <c r="T358" s="19">
        <f t="shared" si="425"/>
        <v>1</v>
      </c>
      <c r="V358" s="61">
        <f t="shared" si="426"/>
        <v>41.453398131158778</v>
      </c>
      <c r="W358" s="21">
        <f t="shared" si="427"/>
        <v>1.8341733290553335</v>
      </c>
      <c r="X358" s="21">
        <f t="shared" si="428"/>
        <v>11.506142819477427</v>
      </c>
      <c r="Y358" s="21">
        <f t="shared" si="429"/>
        <v>0.64823918505239186</v>
      </c>
      <c r="Z358" s="21">
        <f t="shared" si="430"/>
        <v>10.422361895974019</v>
      </c>
      <c r="AA358" s="21">
        <f t="shared" si="431"/>
        <v>0.27064676647126767</v>
      </c>
      <c r="AB358" s="21">
        <f t="shared" si="432"/>
        <v>5.5527016764558166</v>
      </c>
      <c r="AC358" s="21">
        <f t="shared" si="433"/>
        <v>9.8434882942668835</v>
      </c>
      <c r="AD358" s="21">
        <f t="shared" si="434"/>
        <v>3.3900899938301001</v>
      </c>
      <c r="AE358" s="21">
        <f t="shared" si="435"/>
        <v>3.0755359021185589</v>
      </c>
      <c r="AF358" s="21">
        <f t="shared" si="436"/>
        <v>1.2126835440100354</v>
      </c>
      <c r="AG358" s="21">
        <f t="shared" si="437"/>
        <v>89.209461537870595</v>
      </c>
      <c r="AH358" s="21"/>
      <c r="AI358" s="61">
        <f t="shared" si="438"/>
        <v>46.467490573924444</v>
      </c>
      <c r="AJ358" s="21">
        <f t="shared" si="439"/>
        <v>2.0560300414734627</v>
      </c>
      <c r="AK358" s="21">
        <f t="shared" si="440"/>
        <v>12.897895157222665</v>
      </c>
      <c r="AL358" s="21">
        <f t="shared" si="441"/>
        <v>0.72664846741307343</v>
      </c>
      <c r="AM358" s="21">
        <f t="shared" si="442"/>
        <v>11.683022984674768</v>
      </c>
      <c r="AN358" s="21">
        <f t="shared" si="443"/>
        <v>0.30338347727429621</v>
      </c>
      <c r="AO358" s="21">
        <f t="shared" si="444"/>
        <v>6.2243416569649632</v>
      </c>
      <c r="AP358" s="21">
        <f t="shared" si="445"/>
        <v>11.034130376505178</v>
      </c>
      <c r="AQ358" s="21">
        <f t="shared" si="446"/>
        <v>3.8001462349270678</v>
      </c>
      <c r="AR358" s="21">
        <f t="shared" si="447"/>
        <v>3.4475445194935439</v>
      </c>
      <c r="AS358" s="21">
        <f t="shared" si="448"/>
        <v>1.3593665101265466</v>
      </c>
      <c r="AT358" s="21">
        <f t="shared" si="449"/>
        <v>100.00000000000001</v>
      </c>
      <c r="AU358" s="21"/>
      <c r="AV358" s="21">
        <f>AR358*'[1]diagram lines'!$G$39</f>
        <v>2.8618279325511371</v>
      </c>
      <c r="AW358" s="21">
        <f>AK358*'[1]diagram lines'!$G$40</f>
        <v>6.8264222662256167</v>
      </c>
      <c r="AX358" s="21">
        <f>AQ358*'[1]diagram lines'!$G$38</f>
        <v>2.8191468841875862</v>
      </c>
      <c r="AY358" s="21">
        <f>AP358*'[1]diagram lines'!$G$41</f>
        <v>7.8856254855487631</v>
      </c>
      <c r="AZ358" s="21">
        <f t="shared" si="450"/>
        <v>7.2476907544206117</v>
      </c>
      <c r="BA358" s="21">
        <f t="shared" si="451"/>
        <v>0.50317854982980537</v>
      </c>
      <c r="BB358" s="21">
        <f t="shared" si="452"/>
        <v>1.2016286793090309</v>
      </c>
      <c r="BC358" s="86">
        <f t="shared" si="453"/>
        <v>0.83220383902207384</v>
      </c>
      <c r="BX358" s="61">
        <f t="shared" si="454"/>
        <v>0.73050762316910789</v>
      </c>
      <c r="BY358" s="21">
        <f t="shared" si="455"/>
        <v>2.4310665998998501E-2</v>
      </c>
      <c r="BZ358" s="21">
        <f t="shared" si="456"/>
        <v>0.11947979599843075</v>
      </c>
      <c r="CA358" s="21">
        <f t="shared" si="457"/>
        <v>4.2978583505541984E-3</v>
      </c>
      <c r="CB358" s="21">
        <f t="shared" si="458"/>
        <v>0.15357973556019486</v>
      </c>
      <c r="CC358" s="21">
        <f t="shared" si="459"/>
        <v>4.0393008175923324E-3</v>
      </c>
      <c r="CD358" s="21">
        <f t="shared" si="460"/>
        <v>0.14587935483870967</v>
      </c>
      <c r="CE358" s="21">
        <f t="shared" si="461"/>
        <v>0.18583844507845934</v>
      </c>
      <c r="CF358" s="21">
        <f t="shared" si="462"/>
        <v>5.7900742055170186E-2</v>
      </c>
      <c r="CG358" s="21">
        <f t="shared" si="463"/>
        <v>3.4567218683651799E-2</v>
      </c>
      <c r="CH358" s="21">
        <f t="shared" si="464"/>
        <v>9.0453418249450499E-3</v>
      </c>
      <c r="CI358" s="21">
        <f t="shared" si="465"/>
        <v>0.30794889012208659</v>
      </c>
      <c r="CJ358" s="21">
        <f t="shared" si="466"/>
        <v>1.777394972497901</v>
      </c>
      <c r="CL358" s="68">
        <f t="shared" si="467"/>
        <v>0.41099903762103757</v>
      </c>
      <c r="CM358" s="19">
        <f t="shared" si="468"/>
        <v>1.3677694814694436E-2</v>
      </c>
      <c r="CN358" s="19">
        <f t="shared" si="469"/>
        <v>6.7221859995765146E-2</v>
      </c>
      <c r="CO358" s="19">
        <f t="shared" si="470"/>
        <v>2.4180659994295522E-3</v>
      </c>
      <c r="CP358" s="19">
        <f t="shared" si="471"/>
        <v>8.6407207141110678E-2</v>
      </c>
      <c r="CQ358" s="19">
        <f t="shared" si="472"/>
        <v>2.2725960633924896E-3</v>
      </c>
      <c r="CR358" s="19">
        <f t="shared" si="473"/>
        <v>8.2074810099015252E-2</v>
      </c>
      <c r="CS358" s="19">
        <f t="shared" si="474"/>
        <v>0.10455663932552212</v>
      </c>
      <c r="CT358" s="19">
        <f t="shared" si="475"/>
        <v>3.2576181969164744E-2</v>
      </c>
      <c r="CU358" s="19">
        <f t="shared" si="476"/>
        <v>1.9448248261370964E-2</v>
      </c>
      <c r="CV358" s="19">
        <f t="shared" si="477"/>
        <v>5.0891006022330421E-3</v>
      </c>
      <c r="CW358" s="19">
        <f t="shared" si="478"/>
        <v>0.17325855810726407</v>
      </c>
      <c r="CX358" s="19">
        <f t="shared" si="479"/>
        <v>1</v>
      </c>
      <c r="CZ358" s="68">
        <f t="shared" si="480"/>
        <v>2.4859999999999999E-5</v>
      </c>
      <c r="DA358" s="19">
        <f t="shared" si="481"/>
        <v>1.8402399999999995E-5</v>
      </c>
      <c r="DB358" s="19">
        <f t="shared" si="482"/>
        <v>3.5539999999999995E-5</v>
      </c>
      <c r="DC358" s="19">
        <f t="shared" si="483"/>
        <v>3.9688399999999998E-5</v>
      </c>
      <c r="DD358" s="19">
        <f t="shared" si="484"/>
        <v>1.2789199999999998E-5</v>
      </c>
      <c r="DE358" s="19">
        <f t="shared" si="485"/>
        <v>1.2789199999999998E-5</v>
      </c>
      <c r="DF358" s="19">
        <f t="shared" si="486"/>
        <v>1.18052E-5</v>
      </c>
      <c r="DG358" s="19">
        <f t="shared" si="487"/>
        <v>1.6392399999999999E-5</v>
      </c>
      <c r="DH358" s="19">
        <f t="shared" si="488"/>
        <v>2.4786799999999998E-5</v>
      </c>
      <c r="DI358" s="19">
        <f t="shared" si="489"/>
        <v>3.6650799999999991E-5</v>
      </c>
      <c r="DJ358" s="19">
        <f t="shared" si="490"/>
        <v>0</v>
      </c>
      <c r="DK358" s="19">
        <f t="shared" si="491"/>
        <v>2.0849599999999998E-5</v>
      </c>
      <c r="DM358" s="68">
        <f t="shared" si="492"/>
        <v>993.27522849042384</v>
      </c>
      <c r="DN358" s="19">
        <f t="shared" si="493"/>
        <v>59.371291885720971</v>
      </c>
      <c r="DO358" s="19">
        <f t="shared" si="494"/>
        <v>192.85145878357389</v>
      </c>
      <c r="DP358" s="19">
        <f t="shared" si="495"/>
        <v>9.7293153528211072</v>
      </c>
      <c r="DQ358" s="19">
        <f t="shared" si="496"/>
        <v>485.43754363750691</v>
      </c>
      <c r="DR358" s="19">
        <f t="shared" si="497"/>
        <v>12.605789630083448</v>
      </c>
      <c r="DS358" s="19">
        <f t="shared" si="498"/>
        <v>280.18287254687039</v>
      </c>
      <c r="DT358" s="19">
        <f t="shared" si="499"/>
        <v>357.69846595832706</v>
      </c>
      <c r="DU358" s="19">
        <f t="shared" si="500"/>
        <v>81.47068279360478</v>
      </c>
      <c r="DV358" s="19">
        <f t="shared" si="501"/>
        <v>49.985948089022486</v>
      </c>
      <c r="DX358" s="19">
        <f t="shared" si="502"/>
        <v>149.74480167930795</v>
      </c>
      <c r="DZ358" s="68">
        <f t="shared" si="503"/>
        <v>2672.3533988472627</v>
      </c>
      <c r="EA358" s="21">
        <f t="shared" si="504"/>
        <v>2.6723533988472625</v>
      </c>
      <c r="EB358" s="92">
        <f t="shared" si="505"/>
        <v>1160</v>
      </c>
    </row>
    <row r="359" spans="1:132" x14ac:dyDescent="0.3">
      <c r="A359" s="19">
        <f>'A. Thermody. result (all suite)'!C315</f>
        <v>1158</v>
      </c>
      <c r="B359" s="19" t="str">
        <f>'A. Thermody. result (all suite)'!A315</f>
        <v>Nephelinite</v>
      </c>
      <c r="C359" s="24">
        <f>'A. Thermody. result (all suite)'!G315</f>
        <v>76.278917000000007</v>
      </c>
      <c r="D359" s="19">
        <f>'A. Thermody. result (all suite)'!D315</f>
        <v>10000</v>
      </c>
      <c r="E359" s="61">
        <f>'A. Thermody. result (all suite)'!I315</f>
        <v>43.972931000000003</v>
      </c>
      <c r="F359" s="21">
        <f>'A. Thermody. result (all suite)'!J315</f>
        <v>1.880239</v>
      </c>
      <c r="G359" s="21">
        <f>'A. Thermody. result (all suite)'!K315</f>
        <v>12.165025</v>
      </c>
      <c r="H359" s="21">
        <f>'A. Thermody. result (all suite)'!L315</f>
        <v>0.67605099999999996</v>
      </c>
      <c r="I359" s="21">
        <f>'A. Thermody. result (all suite)'!M315</f>
        <v>11.080818000000001</v>
      </c>
      <c r="J359" s="21">
        <f>'A. Thermody. result (all suite)'!N315</f>
        <v>0.28841499999999998</v>
      </c>
      <c r="K359" s="21">
        <f>'A. Thermody. result (all suite)'!O315</f>
        <v>5.8621990000000004</v>
      </c>
      <c r="L359" s="21">
        <f>'A. Thermody. result (all suite)'!P315</f>
        <v>10.327693999999999</v>
      </c>
      <c r="M359" s="21">
        <f>'A. Thermody. result (all suite)'!Q315</f>
        <v>3.610884</v>
      </c>
      <c r="N359" s="21">
        <f>'A. Thermody. result (all suite)'!R315</f>
        <v>3.2774459999999999</v>
      </c>
      <c r="O359" s="21">
        <f>'A. Thermody. result (all suite)'!S315</f>
        <v>1.2736940000000001</v>
      </c>
      <c r="P359" s="21">
        <f>'A. Thermody. result (all suite)'!T315</f>
        <v>5.5846039999999997</v>
      </c>
      <c r="Q359" s="21">
        <f t="shared" si="423"/>
        <v>100.00000000000001</v>
      </c>
      <c r="S359" s="19">
        <f t="shared" si="424"/>
        <v>1431</v>
      </c>
      <c r="T359" s="19">
        <f t="shared" si="425"/>
        <v>1</v>
      </c>
      <c r="V359" s="61">
        <f t="shared" si="426"/>
        <v>41.517216936456762</v>
      </c>
      <c r="W359" s="21">
        <f t="shared" si="427"/>
        <v>1.7752350975964402</v>
      </c>
      <c r="X359" s="21">
        <f t="shared" si="428"/>
        <v>11.485656527249001</v>
      </c>
      <c r="Y359" s="21">
        <f t="shared" si="429"/>
        <v>0.63829622881196002</v>
      </c>
      <c r="Z359" s="21">
        <f t="shared" si="430"/>
        <v>10.461998194739282</v>
      </c>
      <c r="AA359" s="21">
        <f t="shared" si="431"/>
        <v>0.2723081643734</v>
      </c>
      <c r="AB359" s="21">
        <f t="shared" si="432"/>
        <v>5.5348184001580405</v>
      </c>
      <c r="AC359" s="21">
        <f t="shared" si="433"/>
        <v>9.7509331877682399</v>
      </c>
      <c r="AD359" s="21">
        <f t="shared" si="434"/>
        <v>3.4092304277006402</v>
      </c>
      <c r="AE359" s="21">
        <f t="shared" si="435"/>
        <v>3.09441361958616</v>
      </c>
      <c r="AF359" s="21">
        <f t="shared" si="436"/>
        <v>1.2025632339282402</v>
      </c>
      <c r="AG359" s="21">
        <f t="shared" si="437"/>
        <v>89.142670018368179</v>
      </c>
      <c r="AH359" s="21"/>
      <c r="AI359" s="61">
        <f t="shared" si="438"/>
        <v>46.573898816248139</v>
      </c>
      <c r="AJ359" s="21">
        <f t="shared" si="439"/>
        <v>1.9914538090800358</v>
      </c>
      <c r="AK359" s="21">
        <f t="shared" si="440"/>
        <v>12.884577638164011</v>
      </c>
      <c r="AL359" s="21">
        <f t="shared" si="441"/>
        <v>0.71603893924249373</v>
      </c>
      <c r="AM359" s="21">
        <f t="shared" si="442"/>
        <v>11.736240559749387</v>
      </c>
      <c r="AN359" s="21">
        <f t="shared" si="443"/>
        <v>0.30547454357973558</v>
      </c>
      <c r="AO359" s="21">
        <f t="shared" si="444"/>
        <v>6.2089439311359769</v>
      </c>
      <c r="AP359" s="21">
        <f t="shared" si="445"/>
        <v>10.938569806983596</v>
      </c>
      <c r="AQ359" s="21">
        <f t="shared" si="446"/>
        <v>3.8244652386989926</v>
      </c>
      <c r="AR359" s="21">
        <f t="shared" si="447"/>
        <v>3.4713046164631876</v>
      </c>
      <c r="AS359" s="21">
        <f t="shared" si="448"/>
        <v>1.3490321006544312</v>
      </c>
      <c r="AT359" s="21">
        <f t="shared" si="449"/>
        <v>99.999999999999972</v>
      </c>
      <c r="AU359" s="21"/>
      <c r="AV359" s="21">
        <f>AR359*'[1]diagram lines'!$G$39</f>
        <v>2.8815513353392292</v>
      </c>
      <c r="AW359" s="21">
        <f>AK359*'[1]diagram lines'!$G$40</f>
        <v>6.81937375113655</v>
      </c>
      <c r="AX359" s="21">
        <f>AQ359*'[1]diagram lines'!$G$38</f>
        <v>2.837187990890282</v>
      </c>
      <c r="AY359" s="21">
        <f>AP359*'[1]diagram lines'!$G$41</f>
        <v>7.8173323952262592</v>
      </c>
      <c r="AZ359" s="21">
        <f t="shared" si="450"/>
        <v>7.2957698551621801</v>
      </c>
      <c r="BA359" s="21">
        <f t="shared" si="451"/>
        <v>0.50379267275359441</v>
      </c>
      <c r="BB359" s="21">
        <f t="shared" si="452"/>
        <v>1.192461023683818</v>
      </c>
      <c r="BC359" s="86">
        <f t="shared" si="453"/>
        <v>0.83860183279680167</v>
      </c>
      <c r="BX359" s="61">
        <f t="shared" si="454"/>
        <v>0.73190630825565917</v>
      </c>
      <c r="BY359" s="21">
        <f t="shared" si="455"/>
        <v>2.3538294942413621E-2</v>
      </c>
      <c r="BZ359" s="21">
        <f t="shared" si="456"/>
        <v>0.11931173989799922</v>
      </c>
      <c r="CA359" s="21">
        <f t="shared" si="457"/>
        <v>4.2335211973198068E-3</v>
      </c>
      <c r="CB359" s="21">
        <f t="shared" si="458"/>
        <v>0.15422154488517748</v>
      </c>
      <c r="CC359" s="21">
        <f t="shared" si="459"/>
        <v>4.0656188328164642E-3</v>
      </c>
      <c r="CD359" s="21">
        <f t="shared" si="460"/>
        <v>0.14546399503722085</v>
      </c>
      <c r="CE359" s="21">
        <f t="shared" si="461"/>
        <v>0.18416002139800283</v>
      </c>
      <c r="CF359" s="21">
        <f t="shared" si="462"/>
        <v>5.8249459590256493E-2</v>
      </c>
      <c r="CG359" s="21">
        <f t="shared" si="463"/>
        <v>3.4792420382165602E-2</v>
      </c>
      <c r="CH359" s="21">
        <f t="shared" si="464"/>
        <v>8.9732147889308479E-3</v>
      </c>
      <c r="CI359" s="21">
        <f t="shared" si="465"/>
        <v>0.30991143174250829</v>
      </c>
      <c r="CJ359" s="21">
        <f t="shared" si="466"/>
        <v>1.7788275709504706</v>
      </c>
      <c r="CL359" s="68">
        <f t="shared" si="467"/>
        <v>0.411454331048278</v>
      </c>
      <c r="CM359" s="19">
        <f t="shared" si="468"/>
        <v>1.3232477012843094E-2</v>
      </c>
      <c r="CN359" s="19">
        <f t="shared" si="469"/>
        <v>6.7073246359818942E-2</v>
      </c>
      <c r="CO359" s="19">
        <f t="shared" si="470"/>
        <v>2.3799502922353141E-3</v>
      </c>
      <c r="CP359" s="19">
        <f t="shared" si="471"/>
        <v>8.6698422828455024E-2</v>
      </c>
      <c r="CQ359" s="19">
        <f t="shared" si="472"/>
        <v>2.2855609499261953E-3</v>
      </c>
      <c r="CR359" s="19">
        <f t="shared" si="473"/>
        <v>8.1775208239827271E-2</v>
      </c>
      <c r="CS359" s="19">
        <f t="shared" si="474"/>
        <v>0.10352887733778585</v>
      </c>
      <c r="CT359" s="19">
        <f t="shared" si="475"/>
        <v>3.2745984232261702E-2</v>
      </c>
      <c r="CU359" s="19">
        <f t="shared" si="476"/>
        <v>1.955918659590776E-2</v>
      </c>
      <c r="CV359" s="19">
        <f t="shared" si="477"/>
        <v>5.0444545246936118E-3</v>
      </c>
      <c r="CW359" s="19">
        <f t="shared" si="478"/>
        <v>0.17422230057796728</v>
      </c>
      <c r="CX359" s="19">
        <f t="shared" si="479"/>
        <v>0.99999999999999989</v>
      </c>
      <c r="CZ359" s="68">
        <f t="shared" si="480"/>
        <v>2.4859999999999999E-5</v>
      </c>
      <c r="DA359" s="19">
        <f t="shared" si="481"/>
        <v>1.8387919999999995E-5</v>
      </c>
      <c r="DB359" s="19">
        <f t="shared" si="482"/>
        <v>3.5539999999999995E-5</v>
      </c>
      <c r="DC359" s="19">
        <f t="shared" si="483"/>
        <v>3.967022E-5</v>
      </c>
      <c r="DD359" s="19">
        <f t="shared" si="484"/>
        <v>1.2783359999999997E-5</v>
      </c>
      <c r="DE359" s="19">
        <f t="shared" si="485"/>
        <v>1.2783359999999997E-5</v>
      </c>
      <c r="DF359" s="19">
        <f t="shared" si="486"/>
        <v>1.179866E-5</v>
      </c>
      <c r="DG359" s="19">
        <f t="shared" si="487"/>
        <v>1.6384919999999998E-5</v>
      </c>
      <c r="DH359" s="19">
        <f t="shared" si="488"/>
        <v>2.4771439999999997E-5</v>
      </c>
      <c r="DI359" s="19">
        <f t="shared" si="489"/>
        <v>3.6626639999999989E-5</v>
      </c>
      <c r="DJ359" s="19">
        <f t="shared" si="490"/>
        <v>0</v>
      </c>
      <c r="DK359" s="19">
        <f t="shared" si="491"/>
        <v>2.0830679999999999E-5</v>
      </c>
      <c r="DM359" s="68">
        <f t="shared" si="492"/>
        <v>994.37555146341674</v>
      </c>
      <c r="DN359" s="19">
        <f t="shared" si="493"/>
        <v>57.483949450830025</v>
      </c>
      <c r="DO359" s="19">
        <f t="shared" si="494"/>
        <v>192.42510407560889</v>
      </c>
      <c r="DP359" s="19">
        <f t="shared" si="495"/>
        <v>9.5803416811668125</v>
      </c>
      <c r="DQ359" s="19">
        <f t="shared" si="496"/>
        <v>487.29611621862284</v>
      </c>
      <c r="DR359" s="19">
        <f t="shared" si="497"/>
        <v>12.683495871802432</v>
      </c>
      <c r="DS359" s="19">
        <f t="shared" si="498"/>
        <v>279.31484525065036</v>
      </c>
      <c r="DT359" s="19">
        <f t="shared" si="499"/>
        <v>354.34408230879558</v>
      </c>
      <c r="DU359" s="19">
        <f t="shared" si="500"/>
        <v>81.94612677171385</v>
      </c>
      <c r="DV359" s="19">
        <f t="shared" si="501"/>
        <v>50.304242413022642</v>
      </c>
      <c r="DX359" s="19">
        <f t="shared" si="502"/>
        <v>150.71451610869019</v>
      </c>
      <c r="DZ359" s="68">
        <f t="shared" si="503"/>
        <v>2670.4683716143204</v>
      </c>
      <c r="EA359" s="21">
        <f t="shared" si="504"/>
        <v>2.6704683716143203</v>
      </c>
      <c r="EB359" s="92">
        <f t="shared" si="505"/>
        <v>1158</v>
      </c>
    </row>
    <row r="360" spans="1:132" x14ac:dyDescent="0.3">
      <c r="A360" s="19">
        <f>'A. Thermody. result (all suite)'!C316</f>
        <v>1156</v>
      </c>
      <c r="B360" s="19" t="str">
        <f>'A. Thermody. result (all suite)'!A316</f>
        <v>Nephelinite</v>
      </c>
      <c r="C360" s="24">
        <f>'A. Thermody. result (all suite)'!G316</f>
        <v>75.794220999999993</v>
      </c>
      <c r="D360" s="19">
        <f>'A. Thermody. result (all suite)'!D316</f>
        <v>10000</v>
      </c>
      <c r="E360" s="61">
        <f>'A. Thermody. result (all suite)'!I316</f>
        <v>44.054802000000002</v>
      </c>
      <c r="F360" s="21">
        <f>'A. Thermody. result (all suite)'!J316</f>
        <v>1.8200670000000001</v>
      </c>
      <c r="G360" s="21">
        <f>'A. Thermody. result (all suite)'!K316</f>
        <v>12.148915000000001</v>
      </c>
      <c r="H360" s="21">
        <f>'A. Thermody. result (all suite)'!L316</f>
        <v>0.66595300000000002</v>
      </c>
      <c r="I360" s="21">
        <f>'A. Thermody. result (all suite)'!M316</f>
        <v>11.126187</v>
      </c>
      <c r="J360" s="21">
        <f>'A. Thermody. result (all suite)'!N316</f>
        <v>0.29026000000000002</v>
      </c>
      <c r="K360" s="21">
        <f>'A. Thermody. result (all suite)'!O316</f>
        <v>5.8453590000000002</v>
      </c>
      <c r="L360" s="21">
        <f>'A. Thermody. result (all suite)'!P316</f>
        <v>10.234754000000001</v>
      </c>
      <c r="M360" s="21">
        <f>'A. Thermody. result (all suite)'!Q316</f>
        <v>3.6322209999999999</v>
      </c>
      <c r="N360" s="21">
        <f>'A. Thermody. result (all suite)'!R316</f>
        <v>3.2984040000000001</v>
      </c>
      <c r="O360" s="21">
        <f>'A. Thermody. result (all suite)'!S316</f>
        <v>1.263536</v>
      </c>
      <c r="P360" s="21">
        <f>'A. Thermody. result (all suite)'!T316</f>
        <v>5.6195430000000002</v>
      </c>
      <c r="Q360" s="21">
        <f t="shared" si="423"/>
        <v>100.00000100000003</v>
      </c>
      <c r="S360" s="19">
        <f t="shared" si="424"/>
        <v>1429</v>
      </c>
      <c r="T360" s="19">
        <f t="shared" si="425"/>
        <v>1</v>
      </c>
      <c r="V360" s="61">
        <f t="shared" si="426"/>
        <v>41.579123482801933</v>
      </c>
      <c r="W360" s="21">
        <f t="shared" si="427"/>
        <v>1.7177875533289848</v>
      </c>
      <c r="X360" s="21">
        <f t="shared" si="428"/>
        <v>11.466201504368687</v>
      </c>
      <c r="Y360" s="21">
        <f t="shared" si="429"/>
        <v>0.62852948517944518</v>
      </c>
      <c r="Z360" s="21">
        <f t="shared" si="430"/>
        <v>10.500946143526999</v>
      </c>
      <c r="AA360" s="21">
        <f t="shared" si="431"/>
        <v>0.27394871465131287</v>
      </c>
      <c r="AB360" s="21">
        <f t="shared" si="432"/>
        <v>5.5168765407754554</v>
      </c>
      <c r="AC360" s="21">
        <f t="shared" si="433"/>
        <v>9.6596076037772463</v>
      </c>
      <c r="AD360" s="21">
        <f t="shared" si="434"/>
        <v>3.4281067810911123</v>
      </c>
      <c r="AE360" s="21">
        <f t="shared" si="435"/>
        <v>3.1130487707598329</v>
      </c>
      <c r="AF360" s="21">
        <f t="shared" si="436"/>
        <v>1.1925310518695695</v>
      </c>
      <c r="AG360" s="21">
        <f t="shared" si="437"/>
        <v>89.076707632130578</v>
      </c>
      <c r="AH360" s="21"/>
      <c r="AI360" s="61">
        <f t="shared" si="438"/>
        <v>46.677885373262335</v>
      </c>
      <c r="AJ360" s="21">
        <f t="shared" si="439"/>
        <v>1.9284362870966361</v>
      </c>
      <c r="AK360" s="21">
        <f t="shared" si="440"/>
        <v>12.872278072649319</v>
      </c>
      <c r="AL360" s="21">
        <f t="shared" si="441"/>
        <v>0.70560475559463798</v>
      </c>
      <c r="AM360" s="21">
        <f t="shared" si="442"/>
        <v>11.788655443905558</v>
      </c>
      <c r="AN360" s="21">
        <f t="shared" si="443"/>
        <v>0.30754247876186402</v>
      </c>
      <c r="AO360" s="21">
        <f t="shared" si="444"/>
        <v>6.193399697212743</v>
      </c>
      <c r="AP360" s="21">
        <f t="shared" si="445"/>
        <v>10.844145299655148</v>
      </c>
      <c r="AQ360" s="21">
        <f t="shared" si="446"/>
        <v>3.8484884233132237</v>
      </c>
      <c r="AR360" s="21">
        <f t="shared" si="447"/>
        <v>3.4947955009923772</v>
      </c>
      <c r="AS360" s="21">
        <f t="shared" si="448"/>
        <v>1.3387686675561585</v>
      </c>
      <c r="AT360" s="21">
        <f t="shared" si="449"/>
        <v>100</v>
      </c>
      <c r="AU360" s="21"/>
      <c r="AV360" s="21">
        <f>AR360*'[1]diagram lines'!$G$39</f>
        <v>2.9010512632229291</v>
      </c>
      <c r="AW360" s="21">
        <f>AK360*'[1]diagram lines'!$G$40</f>
        <v>6.8128640046336582</v>
      </c>
      <c r="AX360" s="21">
        <f>AQ360*'[1]diagram lines'!$G$38</f>
        <v>2.8550096434969672</v>
      </c>
      <c r="AY360" s="21">
        <f>AP360*'[1]diagram lines'!$G$41</f>
        <v>7.7498512004204549</v>
      </c>
      <c r="AZ360" s="21">
        <f t="shared" si="450"/>
        <v>7.3432839243056005</v>
      </c>
      <c r="BA360" s="21">
        <f t="shared" si="451"/>
        <v>0.50443568346870926</v>
      </c>
      <c r="BB360" s="21">
        <f t="shared" si="452"/>
        <v>1.1835983175021654</v>
      </c>
      <c r="BC360" s="86">
        <f t="shared" si="453"/>
        <v>0.84488122804227495</v>
      </c>
      <c r="BX360" s="61">
        <f t="shared" si="454"/>
        <v>0.73326900798934758</v>
      </c>
      <c r="BY360" s="21">
        <f t="shared" si="455"/>
        <v>2.2785015022533803E-2</v>
      </c>
      <c r="BZ360" s="21">
        <f t="shared" si="456"/>
        <v>0.11915373675951355</v>
      </c>
      <c r="CA360" s="21">
        <f t="shared" si="457"/>
        <v>4.1702861794727288E-3</v>
      </c>
      <c r="CB360" s="21">
        <f t="shared" si="458"/>
        <v>0.1548529853862213</v>
      </c>
      <c r="CC360" s="21">
        <f t="shared" si="459"/>
        <v>4.0916267268113907E-3</v>
      </c>
      <c r="CD360" s="21">
        <f t="shared" si="460"/>
        <v>0.14504612903225808</v>
      </c>
      <c r="CE360" s="21">
        <f t="shared" si="461"/>
        <v>0.18250274607703282</v>
      </c>
      <c r="CF360" s="21">
        <f t="shared" si="462"/>
        <v>5.8593660267785126E-2</v>
      </c>
      <c r="CG360" s="21">
        <f t="shared" si="463"/>
        <v>3.5014904458598728E-2</v>
      </c>
      <c r="CH360" s="21">
        <f t="shared" si="464"/>
        <v>8.9016513554641269E-3</v>
      </c>
      <c r="CI360" s="21">
        <f t="shared" si="465"/>
        <v>0.31185033296337406</v>
      </c>
      <c r="CJ360" s="21">
        <f t="shared" si="466"/>
        <v>1.7802320822184132</v>
      </c>
      <c r="CL360" s="68">
        <f t="shared" si="467"/>
        <v>0.41189517665336861</v>
      </c>
      <c r="CM360" s="19">
        <f t="shared" si="468"/>
        <v>1.2798901474767577E-2</v>
      </c>
      <c r="CN360" s="19">
        <f t="shared" si="469"/>
        <v>6.6931574792783E-2</v>
      </c>
      <c r="CO360" s="19">
        <f t="shared" si="470"/>
        <v>2.3425519746144451E-3</v>
      </c>
      <c r="CP360" s="19">
        <f t="shared" si="471"/>
        <v>8.6984717853895346E-2</v>
      </c>
      <c r="CQ360" s="19">
        <f t="shared" si="472"/>
        <v>2.2983670318493885E-3</v>
      </c>
      <c r="CR360" s="19">
        <f t="shared" si="473"/>
        <v>8.147596624116038E-2</v>
      </c>
      <c r="CS360" s="19">
        <f t="shared" si="474"/>
        <v>0.1025162662216543</v>
      </c>
      <c r="CT360" s="19">
        <f t="shared" si="475"/>
        <v>3.2913495298191341E-2</v>
      </c>
      <c r="CU360" s="19">
        <f t="shared" si="476"/>
        <v>1.9668730166330535E-2</v>
      </c>
      <c r="CV360" s="19">
        <f t="shared" si="477"/>
        <v>5.0002757754884679E-3</v>
      </c>
      <c r="CW360" s="19">
        <f t="shared" si="478"/>
        <v>0.17517397651589661</v>
      </c>
      <c r="CX360" s="19">
        <f t="shared" si="479"/>
        <v>1</v>
      </c>
      <c r="CZ360" s="68">
        <f t="shared" si="480"/>
        <v>2.4859999999999999E-5</v>
      </c>
      <c r="DA360" s="19">
        <f t="shared" si="481"/>
        <v>1.8373439999999995E-5</v>
      </c>
      <c r="DB360" s="19">
        <f t="shared" si="482"/>
        <v>3.5539999999999995E-5</v>
      </c>
      <c r="DC360" s="19">
        <f t="shared" si="483"/>
        <v>3.9652039999999995E-5</v>
      </c>
      <c r="DD360" s="19">
        <f t="shared" si="484"/>
        <v>1.2777519999999997E-5</v>
      </c>
      <c r="DE360" s="19">
        <f t="shared" si="485"/>
        <v>1.2777519999999997E-5</v>
      </c>
      <c r="DF360" s="19">
        <f t="shared" si="486"/>
        <v>1.179212E-5</v>
      </c>
      <c r="DG360" s="19">
        <f t="shared" si="487"/>
        <v>1.637744E-5</v>
      </c>
      <c r="DH360" s="19">
        <f t="shared" si="488"/>
        <v>2.4756079999999997E-5</v>
      </c>
      <c r="DI360" s="19">
        <f t="shared" si="489"/>
        <v>3.6602479999999992E-5</v>
      </c>
      <c r="DJ360" s="19">
        <f t="shared" si="490"/>
        <v>0</v>
      </c>
      <c r="DK360" s="19">
        <f t="shared" si="491"/>
        <v>2.0811759999999997E-5</v>
      </c>
      <c r="DM360" s="68">
        <f t="shared" si="492"/>
        <v>995.44095789760195</v>
      </c>
      <c r="DN360" s="19">
        <f t="shared" si="493"/>
        <v>55.644247881966265</v>
      </c>
      <c r="DO360" s="19">
        <f t="shared" si="494"/>
        <v>192.01866533123678</v>
      </c>
      <c r="DP360" s="19">
        <f t="shared" si="495"/>
        <v>9.4341205351901394</v>
      </c>
      <c r="DQ360" s="19">
        <f t="shared" si="496"/>
        <v>489.12871807693364</v>
      </c>
      <c r="DR360" s="19">
        <f t="shared" si="497"/>
        <v>12.760391471850221</v>
      </c>
      <c r="DS360" s="19">
        <f t="shared" si="498"/>
        <v>278.44708496171705</v>
      </c>
      <c r="DT360" s="19">
        <f t="shared" si="499"/>
        <v>351.03851454869459</v>
      </c>
      <c r="DU360" s="19">
        <f t="shared" si="500"/>
        <v>82.416423502221733</v>
      </c>
      <c r="DV360" s="19">
        <f t="shared" si="501"/>
        <v>50.619367367138423</v>
      </c>
      <c r="DX360" s="19">
        <f t="shared" si="502"/>
        <v>151.67554578836473</v>
      </c>
      <c r="DZ360" s="68">
        <f t="shared" si="503"/>
        <v>2668.6240373629153</v>
      </c>
      <c r="EA360" s="21">
        <f t="shared" si="504"/>
        <v>2.6686240373629153</v>
      </c>
      <c r="EB360" s="92">
        <f t="shared" si="505"/>
        <v>1156</v>
      </c>
    </row>
    <row r="361" spans="1:132" x14ac:dyDescent="0.3">
      <c r="A361" s="19">
        <f>'A. Thermody. result (all suite)'!C317</f>
        <v>1154</v>
      </c>
      <c r="B361" s="19" t="str">
        <f>'A. Thermody. result (all suite)'!A317</f>
        <v>Nephelinite</v>
      </c>
      <c r="C361" s="24">
        <f>'A. Thermody. result (all suite)'!G317</f>
        <v>75.320937000000001</v>
      </c>
      <c r="D361" s="19">
        <f>'A. Thermody. result (all suite)'!D317</f>
        <v>10000</v>
      </c>
      <c r="E361" s="61">
        <f>'A. Thermody. result (all suite)'!I317</f>
        <v>44.134520999999999</v>
      </c>
      <c r="F361" s="21">
        <f>'A. Thermody. result (all suite)'!J317</f>
        <v>1.761398</v>
      </c>
      <c r="G361" s="21">
        <f>'A. Thermody. result (all suite)'!K317</f>
        <v>12.133850000000001</v>
      </c>
      <c r="H361" s="21">
        <f>'A. Thermody. result (all suite)'!L317</f>
        <v>0.65601600000000004</v>
      </c>
      <c r="I361" s="21">
        <f>'A. Thermody. result (all suite)'!M317</f>
        <v>11.170855</v>
      </c>
      <c r="J361" s="21">
        <f>'A. Thermody. result (all suite)'!N317</f>
        <v>0.29208299999999998</v>
      </c>
      <c r="K361" s="21">
        <f>'A. Thermody. result (all suite)'!O317</f>
        <v>5.828379</v>
      </c>
      <c r="L361" s="21">
        <f>'A. Thermody. result (all suite)'!P317</f>
        <v>10.142916</v>
      </c>
      <c r="M361" s="21">
        <f>'A. Thermody. result (all suite)'!Q317</f>
        <v>3.6533000000000002</v>
      </c>
      <c r="N361" s="21">
        <f>'A. Thermody. result (all suite)'!R317</f>
        <v>3.3191299999999999</v>
      </c>
      <c r="O361" s="21">
        <f>'A. Thermody. result (all suite)'!S317</f>
        <v>1.2534590000000001</v>
      </c>
      <c r="P361" s="21">
        <f>'A. Thermody. result (all suite)'!T317</f>
        <v>5.6540910000000002</v>
      </c>
      <c r="Q361" s="21">
        <f t="shared" si="423"/>
        <v>99.999998000000005</v>
      </c>
      <c r="S361" s="19">
        <f t="shared" si="424"/>
        <v>1427</v>
      </c>
      <c r="T361" s="19">
        <f t="shared" si="425"/>
        <v>1</v>
      </c>
      <c r="V361" s="61">
        <f t="shared" si="426"/>
        <v>41.639114970337765</v>
      </c>
      <c r="W361" s="21">
        <f t="shared" si="427"/>
        <v>1.6618069522159991</v>
      </c>
      <c r="X361" s="21">
        <f t="shared" si="428"/>
        <v>11.447791065475323</v>
      </c>
      <c r="Y361" s="21">
        <f t="shared" si="429"/>
        <v>0.61892425764360526</v>
      </c>
      <c r="Z361" s="21">
        <f t="shared" si="430"/>
        <v>10.539244680189743</v>
      </c>
      <c r="AA361" s="21">
        <f t="shared" si="431"/>
        <v>0.2755683610541772</v>
      </c>
      <c r="AB361" s="21">
        <f t="shared" si="432"/>
        <v>5.4988371409242731</v>
      </c>
      <c r="AC361" s="21">
        <f t="shared" si="433"/>
        <v>9.5694262878366452</v>
      </c>
      <c r="AD361" s="21">
        <f t="shared" si="434"/>
        <v>3.4467390893657819</v>
      </c>
      <c r="AE361" s="21">
        <f t="shared" si="435"/>
        <v>3.1314633656383677</v>
      </c>
      <c r="AF361" s="21">
        <f t="shared" si="436"/>
        <v>1.1825872860748758</v>
      </c>
      <c r="AG361" s="21">
        <f t="shared" si="437"/>
        <v>89.011503456756557</v>
      </c>
      <c r="AH361" s="21"/>
      <c r="AI361" s="61">
        <f t="shared" si="438"/>
        <v>46.779476082624335</v>
      </c>
      <c r="AJ361" s="21">
        <f t="shared" si="439"/>
        <v>1.8669575141187631</v>
      </c>
      <c r="AK361" s="21">
        <f t="shared" si="440"/>
        <v>12.861024273156866</v>
      </c>
      <c r="AL361" s="21">
        <f t="shared" si="441"/>
        <v>0.69533064110560738</v>
      </c>
      <c r="AM361" s="21">
        <f t="shared" si="442"/>
        <v>11.840317566717546</v>
      </c>
      <c r="AN361" s="21">
        <f t="shared" si="443"/>
        <v>0.30958735708587759</v>
      </c>
      <c r="AO361" s="21">
        <f t="shared" si="444"/>
        <v>6.1776702194404693</v>
      </c>
      <c r="AP361" s="21">
        <f t="shared" si="445"/>
        <v>10.750774805736935</v>
      </c>
      <c r="AQ361" s="21">
        <f t="shared" si="446"/>
        <v>3.8722400538266064</v>
      </c>
      <c r="AR361" s="21">
        <f t="shared" si="447"/>
        <v>3.5180434483501233</v>
      </c>
      <c r="AS361" s="21">
        <f t="shared" si="448"/>
        <v>1.3285780378368721</v>
      </c>
      <c r="AT361" s="21">
        <f t="shared" si="449"/>
        <v>100.00000000000001</v>
      </c>
      <c r="AU361" s="21"/>
      <c r="AV361" s="21">
        <f>AR361*'[1]diagram lines'!$G$39</f>
        <v>2.9203495274648219</v>
      </c>
      <c r="AW361" s="21">
        <f>AK361*'[1]diagram lines'!$G$40</f>
        <v>6.8069077469266093</v>
      </c>
      <c r="AX361" s="21">
        <f>AQ361*'[1]diagram lines'!$G$38</f>
        <v>2.8726298430936974</v>
      </c>
      <c r="AY361" s="21">
        <f>AP361*'[1]diagram lines'!$G$41</f>
        <v>7.6831232643424565</v>
      </c>
      <c r="AZ361" s="21">
        <f t="shared" si="450"/>
        <v>7.3902835021767297</v>
      </c>
      <c r="BA361" s="21">
        <f t="shared" si="451"/>
        <v>0.50510952100481887</v>
      </c>
      <c r="BB361" s="21">
        <f t="shared" si="452"/>
        <v>1.1750270994440524</v>
      </c>
      <c r="BC361" s="86">
        <f t="shared" si="453"/>
        <v>0.85104420185129015</v>
      </c>
      <c r="BX361" s="61">
        <f t="shared" si="454"/>
        <v>0.73459588881491344</v>
      </c>
      <c r="BY361" s="21">
        <f t="shared" si="455"/>
        <v>2.205055082623936E-2</v>
      </c>
      <c r="BZ361" s="21">
        <f t="shared" si="456"/>
        <v>0.11900598273832877</v>
      </c>
      <c r="CA361" s="21">
        <f t="shared" si="457"/>
        <v>4.1080593650197261E-3</v>
      </c>
      <c r="CB361" s="21">
        <f t="shared" si="458"/>
        <v>0.15547466945024357</v>
      </c>
      <c r="CC361" s="21">
        <f t="shared" si="459"/>
        <v>4.1173244995771074E-3</v>
      </c>
      <c r="CD361" s="21">
        <f t="shared" si="460"/>
        <v>0.14462478908188586</v>
      </c>
      <c r="CE361" s="21">
        <f t="shared" si="461"/>
        <v>0.18086512125534951</v>
      </c>
      <c r="CF361" s="21">
        <f t="shared" si="462"/>
        <v>5.8933698983707053E-2</v>
      </c>
      <c r="CG361" s="21">
        <f t="shared" si="463"/>
        <v>3.5234925690021228E-2</v>
      </c>
      <c r="CH361" s="21">
        <f t="shared" si="464"/>
        <v>8.8306585695767364E-3</v>
      </c>
      <c r="CI361" s="21">
        <f t="shared" si="465"/>
        <v>0.31376753607103219</v>
      </c>
      <c r="CJ361" s="21">
        <f t="shared" si="466"/>
        <v>1.7816092053458947</v>
      </c>
      <c r="CL361" s="68">
        <f t="shared" si="467"/>
        <v>0.41232156109807122</v>
      </c>
      <c r="CM361" s="19">
        <f t="shared" si="468"/>
        <v>1.2376760717263079E-2</v>
      </c>
      <c r="CN361" s="19">
        <f t="shared" si="469"/>
        <v>6.6796906067413397E-2</v>
      </c>
      <c r="CO361" s="19">
        <f t="shared" si="470"/>
        <v>2.3058139533030518E-3</v>
      </c>
      <c r="CP361" s="19">
        <f t="shared" si="471"/>
        <v>8.7266426881791162E-2</v>
      </c>
      <c r="CQ361" s="19">
        <f t="shared" si="472"/>
        <v>2.3110143836384926E-3</v>
      </c>
      <c r="CR361" s="19">
        <f t="shared" si="473"/>
        <v>8.1176494063863652E-2</v>
      </c>
      <c r="CS361" s="19">
        <f t="shared" si="474"/>
        <v>0.10151784168640676</v>
      </c>
      <c r="CT361" s="19">
        <f t="shared" si="475"/>
        <v>3.3078914728814073E-2</v>
      </c>
      <c r="CU361" s="19">
        <f t="shared" si="476"/>
        <v>1.9777022696276684E-2</v>
      </c>
      <c r="CV361" s="19">
        <f t="shared" si="477"/>
        <v>4.9565631694534762E-3</v>
      </c>
      <c r="CW361" s="19">
        <f t="shared" si="478"/>
        <v>0.17611468055370486</v>
      </c>
      <c r="CX361" s="19">
        <f t="shared" si="479"/>
        <v>0.99999999999999978</v>
      </c>
      <c r="CZ361" s="68">
        <f t="shared" si="480"/>
        <v>2.4859999999999999E-5</v>
      </c>
      <c r="DA361" s="19">
        <f t="shared" si="481"/>
        <v>1.8358959999999995E-5</v>
      </c>
      <c r="DB361" s="19">
        <f t="shared" si="482"/>
        <v>3.5539999999999995E-5</v>
      </c>
      <c r="DC361" s="19">
        <f t="shared" si="483"/>
        <v>3.9633859999999997E-5</v>
      </c>
      <c r="DD361" s="19">
        <f t="shared" si="484"/>
        <v>1.2771679999999997E-5</v>
      </c>
      <c r="DE361" s="19">
        <f t="shared" si="485"/>
        <v>1.2771679999999997E-5</v>
      </c>
      <c r="DF361" s="19">
        <f t="shared" si="486"/>
        <v>1.178558E-5</v>
      </c>
      <c r="DG361" s="19">
        <f t="shared" si="487"/>
        <v>1.6369959999999998E-5</v>
      </c>
      <c r="DH361" s="19">
        <f t="shared" si="488"/>
        <v>2.4740719999999996E-5</v>
      </c>
      <c r="DI361" s="19">
        <f t="shared" si="489"/>
        <v>3.657831999999999E-5</v>
      </c>
      <c r="DJ361" s="19">
        <f t="shared" si="490"/>
        <v>0</v>
      </c>
      <c r="DK361" s="19">
        <f t="shared" si="491"/>
        <v>2.0792839999999998E-5</v>
      </c>
      <c r="DM361" s="68">
        <f t="shared" si="492"/>
        <v>996.47141555800965</v>
      </c>
      <c r="DN361" s="19">
        <f t="shared" si="493"/>
        <v>53.851397143137461</v>
      </c>
      <c r="DO361" s="19">
        <f t="shared" si="494"/>
        <v>191.63231690021018</v>
      </c>
      <c r="DP361" s="19">
        <f t="shared" si="495"/>
        <v>9.2904256664116076</v>
      </c>
      <c r="DQ361" s="19">
        <f t="shared" si="496"/>
        <v>490.9371963169055</v>
      </c>
      <c r="DR361" s="19">
        <f t="shared" si="497"/>
        <v>12.836475731878242</v>
      </c>
      <c r="DS361" s="19">
        <f t="shared" si="498"/>
        <v>277.57757452528472</v>
      </c>
      <c r="DT361" s="19">
        <f t="shared" si="499"/>
        <v>347.77852614017945</v>
      </c>
      <c r="DU361" s="19">
        <f t="shared" si="500"/>
        <v>82.88206341768489</v>
      </c>
      <c r="DV361" s="19">
        <f t="shared" si="501"/>
        <v>50.931686802162162</v>
      </c>
      <c r="DX361" s="19">
        <f t="shared" si="502"/>
        <v>152.62881566817046</v>
      </c>
      <c r="DZ361" s="68">
        <f t="shared" si="503"/>
        <v>2666.8178938700344</v>
      </c>
      <c r="EA361" s="21">
        <f t="shared" si="504"/>
        <v>2.6668178938700344</v>
      </c>
      <c r="EB361" s="92">
        <f t="shared" si="505"/>
        <v>1154</v>
      </c>
    </row>
    <row r="362" spans="1:132" x14ac:dyDescent="0.3">
      <c r="A362" s="19">
        <f>'A. Thermody. result (all suite)'!C318</f>
        <v>1152</v>
      </c>
      <c r="B362" s="19" t="str">
        <f>'A. Thermody. result (all suite)'!A318</f>
        <v>Nephelinite</v>
      </c>
      <c r="C362" s="24">
        <f>'A. Thermody. result (all suite)'!G318</f>
        <v>74.738175999999996</v>
      </c>
      <c r="D362" s="19">
        <f>'A. Thermody. result (all suite)'!D318</f>
        <v>10000</v>
      </c>
      <c r="E362" s="61">
        <f>'A. Thermody. result (all suite)'!I318</f>
        <v>44.227471999999999</v>
      </c>
      <c r="F362" s="21">
        <f>'A. Thermody. result (all suite)'!J318</f>
        <v>1.703525</v>
      </c>
      <c r="G362" s="21">
        <f>'A. Thermody. result (all suite)'!K318</f>
        <v>12.134878</v>
      </c>
      <c r="H362" s="21">
        <f>'A. Thermody. result (all suite)'!L318</f>
        <v>0.64655700000000005</v>
      </c>
      <c r="I362" s="21">
        <f>'A. Thermody. result (all suite)'!M318</f>
        <v>11.20364</v>
      </c>
      <c r="J362" s="21">
        <f>'A. Thermody. result (all suite)'!N318</f>
        <v>0.29395300000000002</v>
      </c>
      <c r="K362" s="21">
        <f>'A. Thermody. result (all suite)'!O318</f>
        <v>5.7718530000000001</v>
      </c>
      <c r="L362" s="21">
        <f>'A. Thermody. result (all suite)'!P318</f>
        <v>10.055256</v>
      </c>
      <c r="M362" s="21">
        <f>'A. Thermody. result (all suite)'!Q318</f>
        <v>3.6799680000000001</v>
      </c>
      <c r="N362" s="21">
        <f>'A. Thermody. result (all suite)'!R318</f>
        <v>3.345011</v>
      </c>
      <c r="O362" s="21">
        <f>'A. Thermody. result (all suite)'!S318</f>
        <v>1.2406630000000001</v>
      </c>
      <c r="P362" s="21">
        <f>'A. Thermody. result (all suite)'!T318</f>
        <v>5.6972230000000001</v>
      </c>
      <c r="Q362" s="21">
        <f t="shared" si="423"/>
        <v>99.999998999999988</v>
      </c>
      <c r="S362" s="19">
        <f t="shared" si="424"/>
        <v>1425</v>
      </c>
      <c r="T362" s="19">
        <f t="shared" si="425"/>
        <v>1</v>
      </c>
      <c r="V362" s="61">
        <f t="shared" si="426"/>
        <v>41.707734267700062</v>
      </c>
      <c r="W362" s="21">
        <f t="shared" si="427"/>
        <v>1.6064713809187139</v>
      </c>
      <c r="X362" s="21">
        <f t="shared" si="428"/>
        <v>11.443526932648549</v>
      </c>
      <c r="Y362" s="21">
        <f t="shared" si="429"/>
        <v>0.60972120551953213</v>
      </c>
      <c r="Z362" s="21">
        <f t="shared" si="430"/>
        <v>10.565343638699838</v>
      </c>
      <c r="AA362" s="21">
        <f t="shared" si="431"/>
        <v>0.27720584190733843</v>
      </c>
      <c r="AB362" s="21">
        <f t="shared" si="432"/>
        <v>5.4430176600694562</v>
      </c>
      <c r="AC362" s="21">
        <f t="shared" si="433"/>
        <v>9.4823856367304167</v>
      </c>
      <c r="AD362" s="21">
        <f t="shared" si="434"/>
        <v>3.4703120146148003</v>
      </c>
      <c r="AE362" s="21">
        <f t="shared" si="435"/>
        <v>3.1544382620497426</v>
      </c>
      <c r="AF362" s="21">
        <f t="shared" si="436"/>
        <v>1.1699796615046769</v>
      </c>
      <c r="AG362" s="21">
        <f t="shared" si="437"/>
        <v>88.930136502363126</v>
      </c>
      <c r="AH362" s="21"/>
      <c r="AI362" s="61">
        <f t="shared" si="438"/>
        <v>46.899438039872756</v>
      </c>
      <c r="AJ362" s="21">
        <f t="shared" si="439"/>
        <v>1.8064420500198215</v>
      </c>
      <c r="AK362" s="21">
        <f t="shared" si="440"/>
        <v>12.86799659004736</v>
      </c>
      <c r="AL362" s="21">
        <f t="shared" si="441"/>
        <v>0.68561820491901537</v>
      </c>
      <c r="AM362" s="21">
        <f t="shared" si="442"/>
        <v>11.880498618619669</v>
      </c>
      <c r="AN362" s="21">
        <f t="shared" si="443"/>
        <v>0.31171192669874326</v>
      </c>
      <c r="AO362" s="21">
        <f t="shared" si="444"/>
        <v>6.1205547119843002</v>
      </c>
      <c r="AP362" s="21">
        <f t="shared" si="445"/>
        <v>10.662735951696693</v>
      </c>
      <c r="AQ362" s="21">
        <f t="shared" si="446"/>
        <v>3.9022902146592164</v>
      </c>
      <c r="AR362" s="21">
        <f t="shared" si="447"/>
        <v>3.5470970653080243</v>
      </c>
      <c r="AS362" s="21">
        <f t="shared" si="448"/>
        <v>1.3156166261743985</v>
      </c>
      <c r="AT362" s="21">
        <f t="shared" si="449"/>
        <v>100</v>
      </c>
      <c r="AU362" s="21"/>
      <c r="AV362" s="21">
        <f>AR362*'[1]diagram lines'!$G$39</f>
        <v>2.9444671137879643</v>
      </c>
      <c r="AW362" s="21">
        <f>AK362*'[1]diagram lines'!$G$40</f>
        <v>6.8105979598402868</v>
      </c>
      <c r="AX362" s="21">
        <f>AQ362*'[1]diagram lines'!$G$38</f>
        <v>2.8949226213299579</v>
      </c>
      <c r="AY362" s="21">
        <f>AP362*'[1]diagram lines'!$G$41</f>
        <v>7.6202056253940817</v>
      </c>
      <c r="AZ362" s="21">
        <f t="shared" si="450"/>
        <v>7.4493872799672403</v>
      </c>
      <c r="BA362" s="21">
        <f t="shared" si="451"/>
        <v>0.50600317300929698</v>
      </c>
      <c r="BB362" s="21">
        <f t="shared" si="452"/>
        <v>1.166320158231869</v>
      </c>
      <c r="BC362" s="86">
        <f t="shared" si="453"/>
        <v>0.85739751040228196</v>
      </c>
      <c r="BX362" s="61">
        <f t="shared" si="454"/>
        <v>0.73614300932090548</v>
      </c>
      <c r="BY362" s="21">
        <f t="shared" si="455"/>
        <v>2.1326051577366049E-2</v>
      </c>
      <c r="BZ362" s="21">
        <f t="shared" si="456"/>
        <v>0.11901606512357789</v>
      </c>
      <c r="CA362" s="21">
        <f t="shared" si="457"/>
        <v>4.048825850084539E-3</v>
      </c>
      <c r="CB362" s="21">
        <f t="shared" si="458"/>
        <v>0.15593096729297148</v>
      </c>
      <c r="CC362" s="21">
        <f t="shared" si="459"/>
        <v>4.1436848040597692E-3</v>
      </c>
      <c r="CD362" s="21">
        <f t="shared" si="460"/>
        <v>0.14322215880893302</v>
      </c>
      <c r="CE362" s="21">
        <f t="shared" si="461"/>
        <v>0.17930199714693296</v>
      </c>
      <c r="CF362" s="21">
        <f t="shared" si="462"/>
        <v>5.9363897402806905E-2</v>
      </c>
      <c r="CG362" s="21">
        <f t="shared" si="463"/>
        <v>3.5509670912951166E-2</v>
      </c>
      <c r="CH362" s="21">
        <f t="shared" si="464"/>
        <v>8.7405103421067474E-3</v>
      </c>
      <c r="CI362" s="21">
        <f t="shared" si="465"/>
        <v>0.31616109877913429</v>
      </c>
      <c r="CJ362" s="21">
        <f t="shared" si="466"/>
        <v>1.7829079373618304</v>
      </c>
      <c r="CL362" s="68">
        <f t="shared" si="467"/>
        <v>0.41288896296584815</v>
      </c>
      <c r="CM362" s="19">
        <f t="shared" si="468"/>
        <v>1.1961386861579749E-2</v>
      </c>
      <c r="CN362" s="19">
        <f t="shared" si="469"/>
        <v>6.6753903905821407E-2</v>
      </c>
      <c r="CO362" s="19">
        <f t="shared" si="470"/>
        <v>2.2709113382913021E-3</v>
      </c>
      <c r="CP362" s="19">
        <f t="shared" si="471"/>
        <v>8.7458787986385095E-2</v>
      </c>
      <c r="CQ362" s="19">
        <f t="shared" si="472"/>
        <v>2.3241159665210653E-3</v>
      </c>
      <c r="CR362" s="19">
        <f t="shared" si="473"/>
        <v>8.0330652978559791E-2</v>
      </c>
      <c r="CS362" s="19">
        <f t="shared" si="474"/>
        <v>0.10056716524143484</v>
      </c>
      <c r="CT362" s="19">
        <f t="shared" si="475"/>
        <v>3.3296109215065636E-2</v>
      </c>
      <c r="CU362" s="19">
        <f t="shared" si="476"/>
        <v>1.9916715927292824E-2</v>
      </c>
      <c r="CV362" s="19">
        <f t="shared" si="477"/>
        <v>4.9023901677391624E-3</v>
      </c>
      <c r="CW362" s="19">
        <f t="shared" si="478"/>
        <v>0.17732889744546093</v>
      </c>
      <c r="CX362" s="19">
        <f t="shared" si="479"/>
        <v>1</v>
      </c>
      <c r="CZ362" s="68">
        <f t="shared" si="480"/>
        <v>2.4859999999999999E-5</v>
      </c>
      <c r="DA362" s="19">
        <f t="shared" si="481"/>
        <v>1.8344479999999996E-5</v>
      </c>
      <c r="DB362" s="19">
        <f t="shared" si="482"/>
        <v>3.5539999999999995E-5</v>
      </c>
      <c r="DC362" s="19">
        <f t="shared" si="483"/>
        <v>3.9615679999999999E-5</v>
      </c>
      <c r="DD362" s="19">
        <f t="shared" si="484"/>
        <v>1.2765839999999998E-5</v>
      </c>
      <c r="DE362" s="19">
        <f t="shared" si="485"/>
        <v>1.2765839999999998E-5</v>
      </c>
      <c r="DF362" s="19">
        <f t="shared" si="486"/>
        <v>1.177904E-5</v>
      </c>
      <c r="DG362" s="19">
        <f t="shared" si="487"/>
        <v>1.636248E-5</v>
      </c>
      <c r="DH362" s="19">
        <f t="shared" si="488"/>
        <v>2.4725359999999996E-5</v>
      </c>
      <c r="DI362" s="19">
        <f t="shared" si="489"/>
        <v>3.6554159999999994E-5</v>
      </c>
      <c r="DJ362" s="19">
        <f t="shared" si="490"/>
        <v>0</v>
      </c>
      <c r="DK362" s="19">
        <f t="shared" si="491"/>
        <v>2.0773919999999999E-5</v>
      </c>
      <c r="DM362" s="68">
        <f t="shared" si="492"/>
        <v>997.84267477828473</v>
      </c>
      <c r="DN362" s="19">
        <f t="shared" si="493"/>
        <v>52.085182163952894</v>
      </c>
      <c r="DO362" s="19">
        <f t="shared" si="494"/>
        <v>191.50894885305433</v>
      </c>
      <c r="DP362" s="19">
        <f t="shared" si="495"/>
        <v>9.1539973972865809</v>
      </c>
      <c r="DQ362" s="19">
        <f t="shared" si="496"/>
        <v>492.24445213333155</v>
      </c>
      <c r="DR362" s="19">
        <f t="shared" si="497"/>
        <v>12.915153774840073</v>
      </c>
      <c r="DS362" s="19">
        <f t="shared" si="498"/>
        <v>274.83778941543278</v>
      </c>
      <c r="DT362" s="19">
        <f t="shared" si="499"/>
        <v>344.67920674247824</v>
      </c>
      <c r="DU362" s="19">
        <f t="shared" si="500"/>
        <v>83.478089307574066</v>
      </c>
      <c r="DV362" s="19">
        <f t="shared" si="501"/>
        <v>51.325338630431787</v>
      </c>
      <c r="DX362" s="19">
        <f t="shared" si="502"/>
        <v>153.8210762324687</v>
      </c>
      <c r="DZ362" s="68">
        <f t="shared" si="503"/>
        <v>2663.8919094291359</v>
      </c>
      <c r="EA362" s="21">
        <f t="shared" si="504"/>
        <v>2.663891909429136</v>
      </c>
      <c r="EB362" s="92">
        <f t="shared" si="505"/>
        <v>1152</v>
      </c>
    </row>
    <row r="363" spans="1:132" x14ac:dyDescent="0.3">
      <c r="A363" s="19">
        <f>'A. Thermody. result (all suite)'!C319</f>
        <v>1150</v>
      </c>
      <c r="B363" s="19" t="str">
        <f>'A. Thermody. result (all suite)'!A319</f>
        <v>Nephelinite</v>
      </c>
      <c r="C363" s="24">
        <f>'A. Thermody. result (all suite)'!G319</f>
        <v>74.045052999999996</v>
      </c>
      <c r="D363" s="19">
        <f>'A. Thermody. result (all suite)'!D319</f>
        <v>10000</v>
      </c>
      <c r="E363" s="61">
        <f>'A. Thermody. result (all suite)'!I319</f>
        <v>44.334614999999999</v>
      </c>
      <c r="F363" s="21">
        <f>'A. Thermody. result (all suite)'!J319</f>
        <v>1.6464939999999999</v>
      </c>
      <c r="G363" s="21">
        <f>'A. Thermody. result (all suite)'!K319</f>
        <v>12.152882999999999</v>
      </c>
      <c r="H363" s="21">
        <f>'A. Thermody. result (all suite)'!L319</f>
        <v>0.63757699999999995</v>
      </c>
      <c r="I363" s="21">
        <f>'A. Thermody. result (all suite)'!M319</f>
        <v>11.222861</v>
      </c>
      <c r="J363" s="21">
        <f>'A. Thermody. result (all suite)'!N319</f>
        <v>0.29585499999999998</v>
      </c>
      <c r="K363" s="21">
        <f>'A. Thermody. result (all suite)'!O319</f>
        <v>5.6739940000000004</v>
      </c>
      <c r="L363" s="21">
        <f>'A. Thermody. result (all suite)'!P319</f>
        <v>9.9723500000000005</v>
      </c>
      <c r="M363" s="21">
        <f>'A. Thermody. result (all suite)'!Q319</f>
        <v>3.7125330000000001</v>
      </c>
      <c r="N363" s="21">
        <f>'A. Thermody. result (all suite)'!R319</f>
        <v>3.3763230000000002</v>
      </c>
      <c r="O363" s="21">
        <f>'A. Thermody. result (all suite)'!S319</f>
        <v>1.225112</v>
      </c>
      <c r="P363" s="21">
        <f>'A. Thermody. result (all suite)'!T319</f>
        <v>5.7494050000000003</v>
      </c>
      <c r="Q363" s="21">
        <f t="shared" si="423"/>
        <v>100.00000199999999</v>
      </c>
      <c r="S363" s="19">
        <f t="shared" si="424"/>
        <v>1423</v>
      </c>
      <c r="T363" s="19">
        <f t="shared" si="425"/>
        <v>1</v>
      </c>
      <c r="V363" s="61">
        <f t="shared" si="426"/>
        <v>41.785638479438781</v>
      </c>
      <c r="W363" s="21">
        <f t="shared" si="427"/>
        <v>1.5518303935325721</v>
      </c>
      <c r="X363" s="21">
        <f t="shared" si="428"/>
        <v>11.454164551128217</v>
      </c>
      <c r="Y363" s="21">
        <f t="shared" si="429"/>
        <v>0.60092011681628765</v>
      </c>
      <c r="Z363" s="21">
        <f t="shared" si="430"/>
        <v>10.577613281427904</v>
      </c>
      <c r="AA363" s="21">
        <f t="shared" si="431"/>
        <v>0.27884509817744807</v>
      </c>
      <c r="AB363" s="21">
        <f t="shared" si="432"/>
        <v>5.3477731117887179</v>
      </c>
      <c r="AC363" s="21">
        <f t="shared" si="433"/>
        <v>9.3989992219495164</v>
      </c>
      <c r="AD363" s="21">
        <f t="shared" si="434"/>
        <v>3.499084446340321</v>
      </c>
      <c r="AE363" s="21">
        <f t="shared" si="435"/>
        <v>3.1822045205042198</v>
      </c>
      <c r="AF363" s="21">
        <f t="shared" si="436"/>
        <v>1.1546753508251331</v>
      </c>
      <c r="AG363" s="21">
        <f t="shared" si="437"/>
        <v>88.831748571929097</v>
      </c>
      <c r="AH363" s="21"/>
      <c r="AI363" s="61">
        <f t="shared" si="438"/>
        <v>47.039081354572232</v>
      </c>
      <c r="AJ363" s="21">
        <f t="shared" si="439"/>
        <v>1.7469321706259329</v>
      </c>
      <c r="AK363" s="21">
        <f t="shared" si="440"/>
        <v>12.894223895473045</v>
      </c>
      <c r="AL363" s="21">
        <f t="shared" si="441"/>
        <v>0.67646998564900351</v>
      </c>
      <c r="AM363" s="21">
        <f t="shared" si="442"/>
        <v>11.907469403085058</v>
      </c>
      <c r="AN363" s="21">
        <f t="shared" si="443"/>
        <v>0.31390252095697613</v>
      </c>
      <c r="AO363" s="21">
        <f t="shared" si="444"/>
        <v>6.0201146524302667</v>
      </c>
      <c r="AP363" s="21">
        <f t="shared" si="445"/>
        <v>10.580675685269137</v>
      </c>
      <c r="AQ363" s="21">
        <f t="shared" si="446"/>
        <v>3.9390021052068249</v>
      </c>
      <c r="AR363" s="21">
        <f t="shared" si="447"/>
        <v>3.5822828793328498</v>
      </c>
      <c r="AS363" s="21">
        <f t="shared" si="448"/>
        <v>1.2998453473987017</v>
      </c>
      <c r="AT363" s="21">
        <f t="shared" si="449"/>
        <v>100.00000000000003</v>
      </c>
      <c r="AU363" s="21"/>
      <c r="AV363" s="21">
        <f>AR363*'[1]diagram lines'!$G$39</f>
        <v>2.9736750746529883</v>
      </c>
      <c r="AW363" s="21">
        <f>AK363*'[1]diagram lines'!$G$40</f>
        <v>6.8244791908131361</v>
      </c>
      <c r="AX363" s="21">
        <f>AQ363*'[1]diagram lines'!$G$38</f>
        <v>2.9221574184803134</v>
      </c>
      <c r="AY363" s="21">
        <f>AP363*'[1]diagram lines'!$G$41</f>
        <v>7.5615606297114217</v>
      </c>
      <c r="AZ363" s="21">
        <f t="shared" si="450"/>
        <v>7.5212849845396743</v>
      </c>
      <c r="BA363" s="21">
        <f t="shared" si="451"/>
        <v>0.50711747279108454</v>
      </c>
      <c r="BB363" s="21">
        <f t="shared" si="452"/>
        <v>1.1575090029714041</v>
      </c>
      <c r="BC363" s="86">
        <f t="shared" si="453"/>
        <v>0.86392416597446076</v>
      </c>
      <c r="BX363" s="61">
        <f t="shared" si="454"/>
        <v>0.73792634820239678</v>
      </c>
      <c r="BY363" s="21">
        <f t="shared" si="455"/>
        <v>2.0612093139709565E-2</v>
      </c>
      <c r="BZ363" s="21">
        <f t="shared" si="456"/>
        <v>0.11919265398195371</v>
      </c>
      <c r="CA363" s="21">
        <f t="shared" si="457"/>
        <v>3.9925918968000502E-3</v>
      </c>
      <c r="CB363" s="21">
        <f t="shared" si="458"/>
        <v>0.15619848295059152</v>
      </c>
      <c r="CC363" s="21">
        <f t="shared" si="459"/>
        <v>4.1704961939667325E-3</v>
      </c>
      <c r="CD363" s="21">
        <f t="shared" si="460"/>
        <v>0.14079389578163773</v>
      </c>
      <c r="CE363" s="21">
        <f t="shared" si="461"/>
        <v>0.17782364479315266</v>
      </c>
      <c r="CF363" s="21">
        <f t="shared" si="462"/>
        <v>5.9889224068398125E-2</v>
      </c>
      <c r="CG363" s="21">
        <f t="shared" si="463"/>
        <v>3.5842070063694269E-2</v>
      </c>
      <c r="CH363" s="21">
        <f t="shared" si="464"/>
        <v>8.630953051907796E-3</v>
      </c>
      <c r="CI363" s="21">
        <f t="shared" si="465"/>
        <v>0.31905688124306331</v>
      </c>
      <c r="CJ363" s="21">
        <f t="shared" si="466"/>
        <v>1.7841293353672723</v>
      </c>
      <c r="CL363" s="68">
        <f t="shared" si="467"/>
        <v>0.41360586005413719</v>
      </c>
      <c r="CM363" s="19">
        <f t="shared" si="468"/>
        <v>1.1553026303144361E-2</v>
      </c>
      <c r="CN363" s="19">
        <f t="shared" si="469"/>
        <v>6.6807182427397999E-2</v>
      </c>
      <c r="CO363" s="19">
        <f t="shared" si="470"/>
        <v>2.2378377047301643E-3</v>
      </c>
      <c r="CP363" s="19">
        <f t="shared" si="471"/>
        <v>8.7548856382901885E-2</v>
      </c>
      <c r="CQ363" s="19">
        <f t="shared" si="472"/>
        <v>2.3375526153255107E-3</v>
      </c>
      <c r="CR363" s="19">
        <f t="shared" si="473"/>
        <v>7.8914624063761929E-2</v>
      </c>
      <c r="CS363" s="19">
        <f t="shared" si="474"/>
        <v>9.9669705143067305E-2</v>
      </c>
      <c r="CT363" s="19">
        <f t="shared" si="475"/>
        <v>3.3567759288072922E-2</v>
      </c>
      <c r="CU363" s="19">
        <f t="shared" si="476"/>
        <v>2.0089390019651234E-2</v>
      </c>
      <c r="CV363" s="19">
        <f t="shared" si="477"/>
        <v>4.8376274526818822E-3</v>
      </c>
      <c r="CW363" s="19">
        <f t="shared" si="478"/>
        <v>0.17883057854512763</v>
      </c>
      <c r="CX363" s="19">
        <f t="shared" si="479"/>
        <v>1</v>
      </c>
      <c r="CZ363" s="68">
        <f t="shared" si="480"/>
        <v>2.4859999999999999E-5</v>
      </c>
      <c r="DA363" s="19">
        <f t="shared" si="481"/>
        <v>1.8329999999999996E-5</v>
      </c>
      <c r="DB363" s="19">
        <f t="shared" si="482"/>
        <v>3.5539999999999995E-5</v>
      </c>
      <c r="DC363" s="19">
        <f t="shared" si="483"/>
        <v>3.9597499999999995E-5</v>
      </c>
      <c r="DD363" s="19">
        <f t="shared" si="484"/>
        <v>1.2759999999999998E-5</v>
      </c>
      <c r="DE363" s="19">
        <f t="shared" si="485"/>
        <v>1.2759999999999998E-5</v>
      </c>
      <c r="DF363" s="19">
        <f t="shared" si="486"/>
        <v>1.17725E-5</v>
      </c>
      <c r="DG363" s="19">
        <f t="shared" si="487"/>
        <v>1.6354999999999998E-5</v>
      </c>
      <c r="DH363" s="19">
        <f t="shared" si="488"/>
        <v>2.4709999999999999E-5</v>
      </c>
      <c r="DI363" s="19">
        <f t="shared" si="489"/>
        <v>3.6529999999999991E-5</v>
      </c>
      <c r="DJ363" s="19">
        <f t="shared" si="490"/>
        <v>0</v>
      </c>
      <c r="DK363" s="19">
        <f t="shared" si="491"/>
        <v>2.0754999999999997E-5</v>
      </c>
      <c r="DM363" s="68">
        <f t="shared" si="492"/>
        <v>999.57522413727133</v>
      </c>
      <c r="DN363" s="19">
        <f t="shared" si="493"/>
        <v>50.346739830614936</v>
      </c>
      <c r="DO363" s="19">
        <f t="shared" si="494"/>
        <v>191.66179854523074</v>
      </c>
      <c r="DP363" s="19">
        <f t="shared" si="495"/>
        <v>9.0248198262102388</v>
      </c>
      <c r="DQ363" s="19">
        <f t="shared" si="496"/>
        <v>492.97690682692013</v>
      </c>
      <c r="DR363" s="19">
        <f t="shared" si="497"/>
        <v>12.99576665604951</v>
      </c>
      <c r="DS363" s="19">
        <f t="shared" si="498"/>
        <v>270.14307494326658</v>
      </c>
      <c r="DT363" s="19">
        <f t="shared" si="499"/>
        <v>341.75952702067957</v>
      </c>
      <c r="DU363" s="19">
        <f t="shared" si="500"/>
        <v>84.211468970766504</v>
      </c>
      <c r="DV363" s="19">
        <f t="shared" si="501"/>
        <v>51.804558988533991</v>
      </c>
      <c r="DX363" s="19">
        <f t="shared" si="502"/>
        <v>155.26509397172731</v>
      </c>
      <c r="DZ363" s="68">
        <f t="shared" si="503"/>
        <v>2659.7649797172708</v>
      </c>
      <c r="EA363" s="21">
        <f t="shared" si="504"/>
        <v>2.6597649797172709</v>
      </c>
      <c r="EB363" s="92">
        <f t="shared" si="505"/>
        <v>1150</v>
      </c>
    </row>
    <row r="364" spans="1:132" x14ac:dyDescent="0.3">
      <c r="A364" s="19">
        <f>'A. Thermody. result (all suite)'!C320</f>
        <v>1148</v>
      </c>
      <c r="B364" s="19" t="str">
        <f>'A. Thermody. result (all suite)'!A320</f>
        <v>Nephelinite</v>
      </c>
      <c r="C364" s="24">
        <f>'A. Thermody. result (all suite)'!G320</f>
        <v>73.374026000000001</v>
      </c>
      <c r="D364" s="19">
        <f>'A. Thermody. result (all suite)'!D320</f>
        <v>10000</v>
      </c>
      <c r="E364" s="61">
        <f>'A. Thermody. result (all suite)'!I320</f>
        <v>44.439376000000003</v>
      </c>
      <c r="F364" s="21">
        <f>'A. Thermody. result (all suite)'!J320</f>
        <v>1.591038</v>
      </c>
      <c r="G364" s="21">
        <f>'A. Thermody. result (all suite)'!K320</f>
        <v>12.171436</v>
      </c>
      <c r="H364" s="21">
        <f>'A. Thermody. result (all suite)'!L320</f>
        <v>0.62869900000000001</v>
      </c>
      <c r="I364" s="21">
        <f>'A. Thermody. result (all suite)'!M320</f>
        <v>11.240553</v>
      </c>
      <c r="J364" s="21">
        <f>'A. Thermody. result (all suite)'!N320</f>
        <v>0.29771300000000001</v>
      </c>
      <c r="K364" s="21">
        <f>'A. Thermody. result (all suite)'!O320</f>
        <v>5.5776479999999999</v>
      </c>
      <c r="L364" s="21">
        <f>'A. Thermody. result (all suite)'!P320</f>
        <v>9.8909640000000003</v>
      </c>
      <c r="M364" s="21">
        <f>'A. Thermody. result (all suite)'!Q320</f>
        <v>3.7446329999999999</v>
      </c>
      <c r="N364" s="21">
        <f>'A. Thermody. result (all suite)'!R320</f>
        <v>3.4072</v>
      </c>
      <c r="O364" s="21">
        <f>'A. Thermody. result (all suite)'!S320</f>
        <v>1.209873</v>
      </c>
      <c r="P364" s="21">
        <f>'A. Thermody. result (all suite)'!T320</f>
        <v>5.8008660000000001</v>
      </c>
      <c r="Q364" s="21">
        <f t="shared" si="423"/>
        <v>99.999998999999988</v>
      </c>
      <c r="S364" s="19">
        <f t="shared" si="424"/>
        <v>1421</v>
      </c>
      <c r="T364" s="19">
        <f t="shared" si="425"/>
        <v>1</v>
      </c>
      <c r="V364" s="61">
        <f t="shared" si="426"/>
        <v>41.861507321225162</v>
      </c>
      <c r="W364" s="21">
        <f t="shared" si="427"/>
        <v>1.4987440166879802</v>
      </c>
      <c r="X364" s="21">
        <f t="shared" si="428"/>
        <v>11.465387300303753</v>
      </c>
      <c r="Y364" s="21">
        <f t="shared" si="429"/>
        <v>0.59222901310196019</v>
      </c>
      <c r="Z364" s="21">
        <f t="shared" si="430"/>
        <v>10.588503576290528</v>
      </c>
      <c r="AA364" s="21">
        <f t="shared" si="431"/>
        <v>0.2804430676327207</v>
      </c>
      <c r="AB364" s="21">
        <f t="shared" si="432"/>
        <v>5.2540961103328012</v>
      </c>
      <c r="AC364" s="21">
        <f t="shared" si="433"/>
        <v>9.3172024265141449</v>
      </c>
      <c r="AD364" s="21">
        <f t="shared" si="434"/>
        <v>3.5274118553060085</v>
      </c>
      <c r="AE364" s="21">
        <f t="shared" si="435"/>
        <v>3.209552891671529</v>
      </c>
      <c r="AF364" s="21">
        <f t="shared" si="436"/>
        <v>1.1396898877979889</v>
      </c>
      <c r="AG364" s="21">
        <f t="shared" si="437"/>
        <v>88.734767466864568</v>
      </c>
      <c r="AH364" s="21"/>
      <c r="AI364" s="61">
        <f t="shared" si="438"/>
        <v>47.175992585834109</v>
      </c>
      <c r="AJ364" s="21">
        <f t="shared" si="439"/>
        <v>1.6890155453978541</v>
      </c>
      <c r="AK364" s="21">
        <f t="shared" si="440"/>
        <v>12.920963932863373</v>
      </c>
      <c r="AL364" s="21">
        <f t="shared" si="441"/>
        <v>0.66741484765045567</v>
      </c>
      <c r="AM364" s="21">
        <f t="shared" si="442"/>
        <v>11.932756323776356</v>
      </c>
      <c r="AN364" s="21">
        <f t="shared" si="443"/>
        <v>0.31604643325114257</v>
      </c>
      <c r="AO364" s="21">
        <f t="shared" si="444"/>
        <v>5.9211245606687273</v>
      </c>
      <c r="AP364" s="21">
        <f t="shared" si="445"/>
        <v>10.500058424104605</v>
      </c>
      <c r="AQ364" s="21">
        <f t="shared" si="446"/>
        <v>3.9752308548317528</v>
      </c>
      <c r="AR364" s="21">
        <f t="shared" si="447"/>
        <v>3.6170184283967877</v>
      </c>
      <c r="AS364" s="21">
        <f t="shared" si="448"/>
        <v>1.2843780632248494</v>
      </c>
      <c r="AT364" s="21">
        <f t="shared" si="449"/>
        <v>100.00000000000001</v>
      </c>
      <c r="AU364" s="21"/>
      <c r="AV364" s="21">
        <f>AR364*'[1]diagram lines'!$G$39</f>
        <v>3.0025092678016474</v>
      </c>
      <c r="AW364" s="21">
        <f>AK364*'[1]diagram lines'!$G$40</f>
        <v>6.8386317935762948</v>
      </c>
      <c r="AX364" s="21">
        <f>AQ364*'[1]diagram lines'!$G$38</f>
        <v>2.9490337964692483</v>
      </c>
      <c r="AY364" s="21">
        <f>AP364*'[1]diagram lines'!$G$41</f>
        <v>7.5039468887529317</v>
      </c>
      <c r="AZ364" s="21">
        <f t="shared" si="450"/>
        <v>7.59224928322854</v>
      </c>
      <c r="BA364" s="21">
        <f t="shared" si="451"/>
        <v>0.50824100924243654</v>
      </c>
      <c r="BB364" s="21">
        <f t="shared" si="452"/>
        <v>1.1490518878424807</v>
      </c>
      <c r="BC364" s="86">
        <f t="shared" si="453"/>
        <v>0.87028271793508971</v>
      </c>
      <c r="BX364" s="61">
        <f t="shared" si="454"/>
        <v>0.73967003994673775</v>
      </c>
      <c r="BY364" s="21">
        <f t="shared" si="455"/>
        <v>1.9917851777666501E-2</v>
      </c>
      <c r="BZ364" s="21">
        <f t="shared" si="456"/>
        <v>0.11937461749705768</v>
      </c>
      <c r="CA364" s="21">
        <f t="shared" si="457"/>
        <v>3.9369966810695722E-3</v>
      </c>
      <c r="CB364" s="21">
        <f t="shared" si="458"/>
        <v>0.15644471816283925</v>
      </c>
      <c r="CC364" s="21">
        <f t="shared" si="459"/>
        <v>4.1966873414152808E-3</v>
      </c>
      <c r="CD364" s="21">
        <f t="shared" si="460"/>
        <v>0.13840317617866005</v>
      </c>
      <c r="CE364" s="21">
        <f t="shared" si="461"/>
        <v>0.17637239657631956</v>
      </c>
      <c r="CF364" s="21">
        <f t="shared" si="462"/>
        <v>6.0407049524116789E-2</v>
      </c>
      <c r="CG364" s="21">
        <f t="shared" si="463"/>
        <v>3.6169851380042459E-2</v>
      </c>
      <c r="CH364" s="21">
        <f t="shared" si="464"/>
        <v>8.5235938116440292E-3</v>
      </c>
      <c r="CI364" s="21">
        <f t="shared" si="465"/>
        <v>0.32191265260821311</v>
      </c>
      <c r="CJ364" s="21">
        <f t="shared" si="466"/>
        <v>1.7853296314857818</v>
      </c>
      <c r="CL364" s="68">
        <f t="shared" si="467"/>
        <v>0.41430446619046574</v>
      </c>
      <c r="CM364" s="19">
        <f t="shared" si="468"/>
        <v>1.115640015513019E-2</v>
      </c>
      <c r="CN364" s="19">
        <f t="shared" si="469"/>
        <v>6.6864188770402067E-2</v>
      </c>
      <c r="CO364" s="19">
        <f t="shared" si="470"/>
        <v>2.2051931540469287E-3</v>
      </c>
      <c r="CP364" s="19">
        <f t="shared" si="471"/>
        <v>8.7627917782691633E-2</v>
      </c>
      <c r="CQ364" s="19">
        <f t="shared" si="472"/>
        <v>2.350651256442053E-3</v>
      </c>
      <c r="CR364" s="19">
        <f t="shared" si="473"/>
        <v>7.7522477495362327E-2</v>
      </c>
      <c r="CS364" s="19">
        <f t="shared" si="474"/>
        <v>9.8789822039496114E-2</v>
      </c>
      <c r="CT364" s="19">
        <f t="shared" si="475"/>
        <v>3.3835236058813972E-2</v>
      </c>
      <c r="CU364" s="19">
        <f t="shared" si="476"/>
        <v>2.0259480793998412E-2</v>
      </c>
      <c r="CV364" s="19">
        <f t="shared" si="477"/>
        <v>4.7742409364205469E-3</v>
      </c>
      <c r="CW364" s="19">
        <f t="shared" si="478"/>
        <v>0.18030992536673013</v>
      </c>
      <c r="CX364" s="19">
        <f t="shared" si="479"/>
        <v>1.0000000000000002</v>
      </c>
      <c r="CZ364" s="68">
        <f t="shared" si="480"/>
        <v>2.4859999999999999E-5</v>
      </c>
      <c r="DA364" s="19">
        <f t="shared" si="481"/>
        <v>1.8315519999999996E-5</v>
      </c>
      <c r="DB364" s="19">
        <f t="shared" si="482"/>
        <v>3.5539999999999995E-5</v>
      </c>
      <c r="DC364" s="19">
        <f t="shared" si="483"/>
        <v>3.9579319999999997E-5</v>
      </c>
      <c r="DD364" s="19">
        <f t="shared" si="484"/>
        <v>1.2754159999999998E-5</v>
      </c>
      <c r="DE364" s="19">
        <f t="shared" si="485"/>
        <v>1.2754159999999998E-5</v>
      </c>
      <c r="DF364" s="19">
        <f t="shared" si="486"/>
        <v>1.1765959999999999E-5</v>
      </c>
      <c r="DG364" s="19">
        <f t="shared" si="487"/>
        <v>1.634752E-5</v>
      </c>
      <c r="DH364" s="19">
        <f t="shared" si="488"/>
        <v>2.4694639999999998E-5</v>
      </c>
      <c r="DI364" s="19">
        <f t="shared" si="489"/>
        <v>3.6505839999999995E-5</v>
      </c>
      <c r="DJ364" s="19">
        <f t="shared" si="490"/>
        <v>0</v>
      </c>
      <c r="DK364" s="19">
        <f t="shared" si="491"/>
        <v>2.0736079999999998E-5</v>
      </c>
      <c r="DM364" s="68">
        <f t="shared" si="492"/>
        <v>1001.2635691360894</v>
      </c>
      <c r="DN364" s="19">
        <f t="shared" si="493"/>
        <v>48.656726338744399</v>
      </c>
      <c r="DO364" s="19">
        <f t="shared" si="494"/>
        <v>191.82534291024749</v>
      </c>
      <c r="DP364" s="19">
        <f t="shared" si="495"/>
        <v>8.8972547979539343</v>
      </c>
      <c r="DQ364" s="19">
        <f t="shared" si="496"/>
        <v>493.64802485513707</v>
      </c>
      <c r="DR364" s="19">
        <f t="shared" si="497"/>
        <v>13.07457332603631</v>
      </c>
      <c r="DS364" s="19">
        <f t="shared" si="498"/>
        <v>265.52494170157826</v>
      </c>
      <c r="DT364" s="19">
        <f t="shared" si="499"/>
        <v>338.89747313200672</v>
      </c>
      <c r="DU364" s="19">
        <f t="shared" si="500"/>
        <v>84.935284875012485</v>
      </c>
      <c r="DV364" s="19">
        <f t="shared" si="501"/>
        <v>52.277747636943865</v>
      </c>
      <c r="DX364" s="19">
        <f t="shared" si="502"/>
        <v>156.69233794952939</v>
      </c>
      <c r="DZ364" s="68">
        <f t="shared" si="503"/>
        <v>2655.693276659279</v>
      </c>
      <c r="EA364" s="21">
        <f t="shared" si="504"/>
        <v>2.6556932766592789</v>
      </c>
      <c r="EB364" s="92">
        <f t="shared" si="505"/>
        <v>1148</v>
      </c>
    </row>
    <row r="365" spans="1:132" x14ac:dyDescent="0.3">
      <c r="A365" s="19">
        <f>'A. Thermody. result (all suite)'!C321</f>
        <v>1146</v>
      </c>
      <c r="B365" s="19" t="str">
        <f>'A. Thermody. result (all suite)'!A321</f>
        <v>Nephelinite</v>
      </c>
      <c r="C365" s="24">
        <f>'A. Thermody. result (all suite)'!G321</f>
        <v>72.723969999999994</v>
      </c>
      <c r="D365" s="19">
        <f>'A. Thermody. result (all suite)'!D321</f>
        <v>10000</v>
      </c>
      <c r="E365" s="61">
        <f>'A. Thermody. result (all suite)'!I321</f>
        <v>44.541767999999998</v>
      </c>
      <c r="F365" s="21">
        <f>'A. Thermody. result (all suite)'!J321</f>
        <v>1.537139</v>
      </c>
      <c r="G365" s="21">
        <f>'A. Thermody. result (all suite)'!K321</f>
        <v>12.19054</v>
      </c>
      <c r="H365" s="21">
        <f>'A. Thermody. result (all suite)'!L321</f>
        <v>0.61991600000000002</v>
      </c>
      <c r="I365" s="21">
        <f>'A. Thermody. result (all suite)'!M321</f>
        <v>11.256778000000001</v>
      </c>
      <c r="J365" s="21">
        <f>'A. Thermody. result (all suite)'!N321</f>
        <v>0.29953099999999999</v>
      </c>
      <c r="K365" s="21">
        <f>'A. Thermody. result (all suite)'!O321</f>
        <v>5.4827880000000002</v>
      </c>
      <c r="L365" s="21">
        <f>'A. Thermody. result (all suite)'!P321</f>
        <v>9.8110300000000006</v>
      </c>
      <c r="M365" s="21">
        <f>'A. Thermody. result (all suite)'!Q321</f>
        <v>3.7762829999999998</v>
      </c>
      <c r="N365" s="21">
        <f>'A. Thermody. result (all suite)'!R321</f>
        <v>3.437656</v>
      </c>
      <c r="O365" s="21">
        <f>'A. Thermody. result (all suite)'!S321</f>
        <v>1.194941</v>
      </c>
      <c r="P365" s="21">
        <f>'A. Thermody. result (all suite)'!T321</f>
        <v>5.851629</v>
      </c>
      <c r="Q365" s="21">
        <f t="shared" si="423"/>
        <v>99.999999000000017</v>
      </c>
      <c r="S365" s="19">
        <f t="shared" si="424"/>
        <v>1419</v>
      </c>
      <c r="T365" s="19">
        <f t="shared" si="425"/>
        <v>1</v>
      </c>
      <c r="V365" s="61">
        <f t="shared" si="426"/>
        <v>41.935348960535087</v>
      </c>
      <c r="W365" s="21">
        <f t="shared" si="427"/>
        <v>1.4471913276062132</v>
      </c>
      <c r="X365" s="21">
        <f t="shared" si="428"/>
        <v>11.477194818969949</v>
      </c>
      <c r="Y365" s="21">
        <f t="shared" si="429"/>
        <v>0.58364081520560818</v>
      </c>
      <c r="Z365" s="21">
        <f t="shared" si="430"/>
        <v>10.598073107499333</v>
      </c>
      <c r="AA365" s="21">
        <f t="shared" si="431"/>
        <v>0.28200355696473556</v>
      </c>
      <c r="AB365" s="21">
        <f t="shared" si="432"/>
        <v>5.1619555841751561</v>
      </c>
      <c r="AC365" s="21">
        <f t="shared" si="433"/>
        <v>9.2369249175802484</v>
      </c>
      <c r="AD365" s="21">
        <f t="shared" si="434"/>
        <v>3.5553089266401892</v>
      </c>
      <c r="AE365" s="21">
        <f t="shared" si="435"/>
        <v>3.236497122572171</v>
      </c>
      <c r="AF365" s="21">
        <f t="shared" si="436"/>
        <v>1.1250174852118748</v>
      </c>
      <c r="AG365" s="21">
        <f t="shared" si="437"/>
        <v>88.639156622960584</v>
      </c>
      <c r="AH365" s="21"/>
      <c r="AI365" s="61">
        <f t="shared" si="438"/>
        <v>47.31018497718015</v>
      </c>
      <c r="AJ365" s="21">
        <f t="shared" si="439"/>
        <v>1.6326772306307582</v>
      </c>
      <c r="AK365" s="21">
        <f t="shared" si="440"/>
        <v>12.948222045692345</v>
      </c>
      <c r="AL365" s="21">
        <f t="shared" si="441"/>
        <v>0.65844581271029956</v>
      </c>
      <c r="AM365" s="21">
        <f t="shared" si="442"/>
        <v>11.956423674674346</v>
      </c>
      <c r="AN365" s="21">
        <f t="shared" si="443"/>
        <v>0.31814783410482828</v>
      </c>
      <c r="AO365" s="21">
        <f t="shared" si="444"/>
        <v>5.8235612576192226</v>
      </c>
      <c r="AP365" s="21">
        <f t="shared" si="445"/>
        <v>10.420817694453975</v>
      </c>
      <c r="AQ365" s="21">
        <f t="shared" si="446"/>
        <v>4.0109913745718577</v>
      </c>
      <c r="AR365" s="21">
        <f t="shared" si="447"/>
        <v>3.6513175958330444</v>
      </c>
      <c r="AS365" s="21">
        <f t="shared" si="448"/>
        <v>1.269210502529146</v>
      </c>
      <c r="AT365" s="21">
        <f t="shared" si="449"/>
        <v>99.999999999999972</v>
      </c>
      <c r="AU365" s="21"/>
      <c r="AV365" s="21">
        <f>AR365*'[1]diagram lines'!$G$39</f>
        <v>3.0309812178743174</v>
      </c>
      <c r="AW365" s="21">
        <f>AK365*'[1]diagram lines'!$G$40</f>
        <v>6.8530585962508992</v>
      </c>
      <c r="AX365" s="21">
        <f>AQ365*'[1]diagram lines'!$G$38</f>
        <v>2.9755628170831563</v>
      </c>
      <c r="AY365" s="21">
        <f>AP365*'[1]diagram lines'!$G$41</f>
        <v>7.4473168965464778</v>
      </c>
      <c r="AZ365" s="21">
        <f t="shared" si="450"/>
        <v>7.6623089704049026</v>
      </c>
      <c r="BA365" s="21">
        <f t="shared" si="451"/>
        <v>0.50937486503993656</v>
      </c>
      <c r="BB365" s="21">
        <f t="shared" si="452"/>
        <v>1.1409320495058053</v>
      </c>
      <c r="BC365" s="86">
        <f t="shared" si="453"/>
        <v>0.87647638650623405</v>
      </c>
      <c r="BX365" s="61">
        <f t="shared" si="454"/>
        <v>0.74137430093209056</v>
      </c>
      <c r="BY365" s="21">
        <f t="shared" si="455"/>
        <v>1.9243102153229847E-2</v>
      </c>
      <c r="BZ365" s="21">
        <f t="shared" si="456"/>
        <v>0.11956198509219303</v>
      </c>
      <c r="CA365" s="21">
        <f t="shared" si="457"/>
        <v>3.8819963679629283E-3</v>
      </c>
      <c r="CB365" s="21">
        <f t="shared" si="458"/>
        <v>0.15667053583855256</v>
      </c>
      <c r="CC365" s="21">
        <f t="shared" si="459"/>
        <v>4.2223146320834511E-3</v>
      </c>
      <c r="CD365" s="21">
        <f t="shared" si="460"/>
        <v>0.1360493300248139</v>
      </c>
      <c r="CE365" s="21">
        <f t="shared" si="461"/>
        <v>0.17494703994293867</v>
      </c>
      <c r="CF365" s="21">
        <f t="shared" si="462"/>
        <v>6.0917615744474914E-2</v>
      </c>
      <c r="CG365" s="21">
        <f t="shared" si="463"/>
        <v>3.6493163481953292E-2</v>
      </c>
      <c r="CH365" s="21">
        <f t="shared" si="464"/>
        <v>8.4183973961562322E-3</v>
      </c>
      <c r="CI365" s="21">
        <f t="shared" si="465"/>
        <v>0.32472968923418427</v>
      </c>
      <c r="CJ365" s="21">
        <f t="shared" si="466"/>
        <v>1.7865094708406337</v>
      </c>
      <c r="CL365" s="68">
        <f t="shared" si="467"/>
        <v>0.4149848142608728</v>
      </c>
      <c r="CM365" s="19">
        <f t="shared" si="468"/>
        <v>1.077134068826128E-2</v>
      </c>
      <c r="CN365" s="19">
        <f t="shared" si="469"/>
        <v>6.6924909743654309E-2</v>
      </c>
      <c r="CO365" s="19">
        <f t="shared" si="470"/>
        <v>2.1729503432950025E-3</v>
      </c>
      <c r="CP365" s="19">
        <f t="shared" si="471"/>
        <v>8.769644851915169E-2</v>
      </c>
      <c r="CQ365" s="19">
        <f t="shared" si="472"/>
        <v>2.3634437437919996E-3</v>
      </c>
      <c r="CR365" s="19">
        <f t="shared" si="473"/>
        <v>7.6153713285827984E-2</v>
      </c>
      <c r="CS365" s="19">
        <f t="shared" si="474"/>
        <v>9.792673523338119E-2</v>
      </c>
      <c r="CT365" s="19">
        <f t="shared" si="475"/>
        <v>3.4098680549289453E-2</v>
      </c>
      <c r="CU365" s="19">
        <f t="shared" si="476"/>
        <v>2.0427075298280733E-2</v>
      </c>
      <c r="CV365" s="19">
        <f t="shared" si="477"/>
        <v>4.7122041800287768E-3</v>
      </c>
      <c r="CW365" s="19">
        <f t="shared" si="478"/>
        <v>0.18176768415416472</v>
      </c>
      <c r="CX365" s="19">
        <f t="shared" si="479"/>
        <v>1</v>
      </c>
      <c r="CZ365" s="68">
        <f t="shared" si="480"/>
        <v>2.4859999999999999E-5</v>
      </c>
      <c r="DA365" s="19">
        <f t="shared" si="481"/>
        <v>1.8301039999999996E-5</v>
      </c>
      <c r="DB365" s="19">
        <f t="shared" si="482"/>
        <v>3.5539999999999995E-5</v>
      </c>
      <c r="DC365" s="19">
        <f t="shared" si="483"/>
        <v>3.9561139999999999E-5</v>
      </c>
      <c r="DD365" s="19">
        <f t="shared" si="484"/>
        <v>1.2748319999999998E-5</v>
      </c>
      <c r="DE365" s="19">
        <f t="shared" si="485"/>
        <v>1.2748319999999998E-5</v>
      </c>
      <c r="DF365" s="19">
        <f t="shared" si="486"/>
        <v>1.1759419999999999E-5</v>
      </c>
      <c r="DG365" s="19">
        <f t="shared" si="487"/>
        <v>1.6340039999999999E-5</v>
      </c>
      <c r="DH365" s="19">
        <f t="shared" si="488"/>
        <v>2.4679279999999998E-5</v>
      </c>
      <c r="DI365" s="19">
        <f t="shared" si="489"/>
        <v>3.6481679999999992E-5</v>
      </c>
      <c r="DJ365" s="19">
        <f t="shared" si="490"/>
        <v>0</v>
      </c>
      <c r="DK365" s="19">
        <f t="shared" si="491"/>
        <v>2.0717159999999999E-5</v>
      </c>
      <c r="DM365" s="68">
        <f t="shared" si="492"/>
        <v>1002.9077892515381</v>
      </c>
      <c r="DN365" s="19">
        <f t="shared" si="493"/>
        <v>47.014524539496733</v>
      </c>
      <c r="DO365" s="19">
        <f t="shared" si="494"/>
        <v>191.9995441041923</v>
      </c>
      <c r="DP365" s="19">
        <f t="shared" si="495"/>
        <v>8.7711941647985618</v>
      </c>
      <c r="DQ365" s="19">
        <f t="shared" si="496"/>
        <v>494.2604065556128</v>
      </c>
      <c r="DR365" s="19">
        <f t="shared" si="497"/>
        <v>13.151748558602582</v>
      </c>
      <c r="DS365" s="19">
        <f t="shared" si="498"/>
        <v>260.98180398513426</v>
      </c>
      <c r="DT365" s="19">
        <f t="shared" si="499"/>
        <v>336.09044481457926</v>
      </c>
      <c r="DU365" s="19">
        <f t="shared" si="500"/>
        <v>85.649873385708716</v>
      </c>
      <c r="DV365" s="19">
        <f t="shared" si="501"/>
        <v>52.745117360221506</v>
      </c>
      <c r="DX365" s="19">
        <f t="shared" si="502"/>
        <v>158.10341130048948</v>
      </c>
      <c r="DZ365" s="68">
        <f t="shared" si="503"/>
        <v>2651.6758580203746</v>
      </c>
      <c r="EA365" s="21">
        <f t="shared" si="504"/>
        <v>2.6516758580203748</v>
      </c>
      <c r="EB365" s="92">
        <f t="shared" si="505"/>
        <v>1146</v>
      </c>
    </row>
    <row r="366" spans="1:132" x14ac:dyDescent="0.3">
      <c r="A366" s="19">
        <f>'A. Thermody. result (all suite)'!C322</f>
        <v>1144</v>
      </c>
      <c r="B366" s="19" t="str">
        <f>'A. Thermody. result (all suite)'!A322</f>
        <v>Nephelinite</v>
      </c>
      <c r="C366" s="24">
        <f>'A. Thermody. result (all suite)'!G322</f>
        <v>72.093776000000005</v>
      </c>
      <c r="D366" s="19">
        <f>'A. Thermody. result (all suite)'!D322</f>
        <v>10000</v>
      </c>
      <c r="E366" s="61">
        <f>'A. Thermody. result (all suite)'!I322</f>
        <v>44.641801000000001</v>
      </c>
      <c r="F366" s="21">
        <f>'A. Thermody. result (all suite)'!J322</f>
        <v>1.484777</v>
      </c>
      <c r="G366" s="21">
        <f>'A. Thermody. result (all suite)'!K322</f>
        <v>12.2102</v>
      </c>
      <c r="H366" s="21">
        <f>'A. Thermody. result (all suite)'!L322</f>
        <v>0.61122100000000001</v>
      </c>
      <c r="I366" s="21">
        <f>'A. Thermody. result (all suite)'!M322</f>
        <v>11.271599</v>
      </c>
      <c r="J366" s="21">
        <f>'A. Thermody. result (all suite)'!N322</f>
        <v>0.30130899999999999</v>
      </c>
      <c r="K366" s="21">
        <f>'A. Thermody. result (all suite)'!O322</f>
        <v>5.3893839999999997</v>
      </c>
      <c r="L366" s="21">
        <f>'A. Thermody. result (all suite)'!P322</f>
        <v>9.7324739999999998</v>
      </c>
      <c r="M366" s="21">
        <f>'A. Thermody. result (all suite)'!Q322</f>
        <v>3.8074979999999998</v>
      </c>
      <c r="N366" s="21">
        <f>'A. Thermody. result (all suite)'!R322</f>
        <v>3.4677060000000002</v>
      </c>
      <c r="O366" s="21">
        <f>'A. Thermody. result (all suite)'!S322</f>
        <v>1.180312</v>
      </c>
      <c r="P366" s="21">
        <f>'A. Thermody. result (all suite)'!T322</f>
        <v>5.9017189999999999</v>
      </c>
      <c r="Q366" s="21">
        <f t="shared" si="423"/>
        <v>100</v>
      </c>
      <c r="S366" s="19">
        <f t="shared" si="424"/>
        <v>1417</v>
      </c>
      <c r="T366" s="19">
        <f t="shared" si="425"/>
        <v>1</v>
      </c>
      <c r="V366" s="61">
        <f t="shared" si="426"/>
        <v>42.007167348440809</v>
      </c>
      <c r="W366" s="21">
        <f t="shared" si="427"/>
        <v>1.3971496336833702</v>
      </c>
      <c r="X366" s="21">
        <f t="shared" si="428"/>
        <v>11.489588306662002</v>
      </c>
      <c r="Y366" s="21">
        <f t="shared" si="429"/>
        <v>0.57514845411101001</v>
      </c>
      <c r="Z366" s="21">
        <f t="shared" si="430"/>
        <v>10.606380900213189</v>
      </c>
      <c r="AA366" s="21">
        <f t="shared" si="431"/>
        <v>0.28352658949829002</v>
      </c>
      <c r="AB366" s="21">
        <f t="shared" si="432"/>
        <v>5.0713177004890397</v>
      </c>
      <c r="AC366" s="21">
        <f t="shared" si="433"/>
        <v>9.1580907327719405</v>
      </c>
      <c r="AD366" s="21">
        <f t="shared" si="434"/>
        <v>3.5827901671093798</v>
      </c>
      <c r="AE366" s="21">
        <f t="shared" si="435"/>
        <v>3.26305173613386</v>
      </c>
      <c r="AF366" s="21">
        <f t="shared" si="436"/>
        <v>1.11065330243672</v>
      </c>
      <c r="AG366" s="21">
        <f t="shared" si="437"/>
        <v>88.54486487154962</v>
      </c>
      <c r="AH366" s="21"/>
      <c r="AI366" s="61">
        <f t="shared" si="438"/>
        <v>47.441675369181283</v>
      </c>
      <c r="AJ366" s="21">
        <f t="shared" si="439"/>
        <v>1.5779002381563165</v>
      </c>
      <c r="AK366" s="21">
        <f t="shared" si="440"/>
        <v>12.976007500073248</v>
      </c>
      <c r="AL366" s="21">
        <f t="shared" si="441"/>
        <v>0.64955596797777837</v>
      </c>
      <c r="AM366" s="21">
        <f t="shared" si="442"/>
        <v>11.978538694027788</v>
      </c>
      <c r="AN366" s="21">
        <f t="shared" si="443"/>
        <v>0.32020669963142045</v>
      </c>
      <c r="AO366" s="21">
        <f t="shared" si="444"/>
        <v>5.7273989946745134</v>
      </c>
      <c r="AP366" s="21">
        <f t="shared" si="445"/>
        <v>10.342881821613723</v>
      </c>
      <c r="AQ366" s="21">
        <f t="shared" si="446"/>
        <v>4.0462992092278487</v>
      </c>
      <c r="AR366" s="21">
        <f t="shared" si="447"/>
        <v>3.6851959070325626</v>
      </c>
      <c r="AS366" s="21">
        <f t="shared" si="448"/>
        <v>1.2543395984035031</v>
      </c>
      <c r="AT366" s="21">
        <f t="shared" si="449"/>
        <v>100</v>
      </c>
      <c r="AU366" s="21"/>
      <c r="AV366" s="21">
        <f>AR366*'[1]diagram lines'!$G$39</f>
        <v>3.0591038125936119</v>
      </c>
      <c r="AW366" s="21">
        <f>AK366*'[1]diagram lines'!$G$40</f>
        <v>6.867764503079175</v>
      </c>
      <c r="AX366" s="21">
        <f>AQ366*'[1]diagram lines'!$G$38</f>
        <v>3.0017560122668039</v>
      </c>
      <c r="AY366" s="21">
        <f>AP366*'[1]diagram lines'!$G$41</f>
        <v>7.3916194302181681</v>
      </c>
      <c r="AZ366" s="21">
        <f t="shared" si="450"/>
        <v>7.7314951162604117</v>
      </c>
      <c r="BA366" s="21">
        <f t="shared" si="451"/>
        <v>0.51052035634892012</v>
      </c>
      <c r="BB366" s="21">
        <f t="shared" si="452"/>
        <v>1.1331336974514739</v>
      </c>
      <c r="BC366" s="86">
        <f t="shared" si="453"/>
        <v>0.88250839441903073</v>
      </c>
      <c r="BX366" s="61">
        <f t="shared" si="454"/>
        <v>0.74303929760319576</v>
      </c>
      <c r="BY366" s="21">
        <f t="shared" si="455"/>
        <v>1.8587593890836255E-2</v>
      </c>
      <c r="BZ366" s="21">
        <f t="shared" si="456"/>
        <v>0.11975480580619852</v>
      </c>
      <c r="CA366" s="21">
        <f t="shared" si="457"/>
        <v>3.8275471225499408E-3</v>
      </c>
      <c r="CB366" s="21">
        <f t="shared" si="458"/>
        <v>0.15687681280445373</v>
      </c>
      <c r="CC366" s="21">
        <f t="shared" si="459"/>
        <v>4.2473780659712437E-3</v>
      </c>
      <c r="CD366" s="21">
        <f t="shared" si="460"/>
        <v>0.1337316129032258</v>
      </c>
      <c r="CE366" s="21">
        <f t="shared" si="461"/>
        <v>0.17354625534950072</v>
      </c>
      <c r="CF366" s="21">
        <f t="shared" si="462"/>
        <v>6.142116470398451E-2</v>
      </c>
      <c r="CG366" s="21">
        <f t="shared" si="463"/>
        <v>3.6812165605095544E-2</v>
      </c>
      <c r="CH366" s="21">
        <f t="shared" si="464"/>
        <v>8.3153356253170274E-3</v>
      </c>
      <c r="CI366" s="21">
        <f t="shared" si="465"/>
        <v>0.32750937846836847</v>
      </c>
      <c r="CJ366" s="21">
        <f t="shared" si="466"/>
        <v>1.7876693479486976</v>
      </c>
      <c r="CL366" s="68">
        <f t="shared" si="467"/>
        <v>0.41564694189997348</v>
      </c>
      <c r="CM366" s="19">
        <f t="shared" si="468"/>
        <v>1.039766884864084E-2</v>
      </c>
      <c r="CN366" s="19">
        <f t="shared" si="469"/>
        <v>6.6989348977546617E-2</v>
      </c>
      <c r="CO366" s="19">
        <f t="shared" si="470"/>
        <v>2.1410822571533983E-3</v>
      </c>
      <c r="CP366" s="19">
        <f t="shared" si="471"/>
        <v>8.7754938005994029E-2</v>
      </c>
      <c r="CQ366" s="19">
        <f t="shared" si="472"/>
        <v>2.3759304654661084E-3</v>
      </c>
      <c r="CR366" s="19">
        <f t="shared" si="473"/>
        <v>7.480780103808303E-2</v>
      </c>
      <c r="CS366" s="19">
        <f t="shared" si="474"/>
        <v>9.7079616847847383E-2</v>
      </c>
      <c r="CT366" s="19">
        <f t="shared" si="475"/>
        <v>3.435823564042402E-2</v>
      </c>
      <c r="CU366" s="19">
        <f t="shared" si="476"/>
        <v>2.0592267606611096E-2</v>
      </c>
      <c r="CV366" s="19">
        <f t="shared" si="477"/>
        <v>4.6514953309786571E-3</v>
      </c>
      <c r="CW366" s="19">
        <f t="shared" si="478"/>
        <v>0.1832046730812813</v>
      </c>
      <c r="CX366" s="19">
        <f t="shared" si="479"/>
        <v>1</v>
      </c>
      <c r="CZ366" s="68">
        <f t="shared" si="480"/>
        <v>2.4859999999999999E-5</v>
      </c>
      <c r="DA366" s="19">
        <f t="shared" si="481"/>
        <v>1.8286559999999996E-5</v>
      </c>
      <c r="DB366" s="19">
        <f t="shared" si="482"/>
        <v>3.5539999999999995E-5</v>
      </c>
      <c r="DC366" s="19">
        <f t="shared" si="483"/>
        <v>3.9542959999999995E-5</v>
      </c>
      <c r="DD366" s="19">
        <f t="shared" si="484"/>
        <v>1.2742479999999997E-5</v>
      </c>
      <c r="DE366" s="19">
        <f t="shared" si="485"/>
        <v>1.2742479999999997E-5</v>
      </c>
      <c r="DF366" s="19">
        <f t="shared" si="486"/>
        <v>1.1752879999999999E-5</v>
      </c>
      <c r="DG366" s="19">
        <f t="shared" si="487"/>
        <v>1.6332559999999997E-5</v>
      </c>
      <c r="DH366" s="19">
        <f t="shared" si="488"/>
        <v>2.4663919999999997E-5</v>
      </c>
      <c r="DI366" s="19">
        <f t="shared" si="489"/>
        <v>3.6457519999999989E-5</v>
      </c>
      <c r="DJ366" s="19">
        <f t="shared" si="490"/>
        <v>0</v>
      </c>
      <c r="DK366" s="19">
        <f t="shared" si="491"/>
        <v>2.0698239999999997E-5</v>
      </c>
      <c r="DM366" s="68">
        <f t="shared" si="492"/>
        <v>1004.5079754364605</v>
      </c>
      <c r="DN366" s="19">
        <f t="shared" si="493"/>
        <v>45.419465860688426</v>
      </c>
      <c r="DO366" s="19">
        <f t="shared" si="494"/>
        <v>192.18441254222438</v>
      </c>
      <c r="DP366" s="19">
        <f t="shared" si="495"/>
        <v>8.6465309032208566</v>
      </c>
      <c r="DQ366" s="19">
        <f t="shared" si="496"/>
        <v>494.81673078793699</v>
      </c>
      <c r="DR366" s="19">
        <f t="shared" si="497"/>
        <v>13.227292271219243</v>
      </c>
      <c r="DS366" s="19">
        <f t="shared" si="498"/>
        <v>256.511968286475</v>
      </c>
      <c r="DT366" s="19">
        <f t="shared" si="499"/>
        <v>333.3356750458766</v>
      </c>
      <c r="DU366" s="19">
        <f t="shared" si="500"/>
        <v>86.355576378365043</v>
      </c>
      <c r="DV366" s="19">
        <f t="shared" si="501"/>
        <v>53.206899661380312</v>
      </c>
      <c r="DX366" s="19">
        <f t="shared" si="502"/>
        <v>159.49898198710082</v>
      </c>
      <c r="DZ366" s="68">
        <f t="shared" si="503"/>
        <v>2647.711509160948</v>
      </c>
      <c r="EA366" s="21">
        <f t="shared" si="504"/>
        <v>2.6477115091609482</v>
      </c>
      <c r="EB366" s="92">
        <f t="shared" si="505"/>
        <v>1144</v>
      </c>
    </row>
    <row r="367" spans="1:132" x14ac:dyDescent="0.3">
      <c r="A367" s="19">
        <f>'A. Thermody. result (all suite)'!C323</f>
        <v>1142</v>
      </c>
      <c r="B367" s="19" t="str">
        <f>'A. Thermody. result (all suite)'!A323</f>
        <v>Nephelinite</v>
      </c>
      <c r="C367" s="24">
        <f>'A. Thermody. result (all suite)'!G323</f>
        <v>71.482353000000003</v>
      </c>
      <c r="D367" s="19">
        <f>'A. Thermody. result (all suite)'!D323</f>
        <v>10000</v>
      </c>
      <c r="E367" s="61">
        <f>'A. Thermody. result (all suite)'!I323</f>
        <v>44.739479000000003</v>
      </c>
      <c r="F367" s="21">
        <f>'A. Thermody. result (all suite)'!J323</f>
        <v>1.4339329999999999</v>
      </c>
      <c r="G367" s="21">
        <f>'A. Thermody. result (all suite)'!K323</f>
        <v>12.230427000000001</v>
      </c>
      <c r="H367" s="21">
        <f>'A. Thermody. result (all suite)'!L323</f>
        <v>0.60260400000000003</v>
      </c>
      <c r="I367" s="21">
        <f>'A. Thermody. result (all suite)'!M323</f>
        <v>11.285086</v>
      </c>
      <c r="J367" s="21">
        <f>'A. Thermody. result (all suite)'!N323</f>
        <v>0.30305100000000001</v>
      </c>
      <c r="K367" s="21">
        <f>'A. Thermody. result (all suite)'!O323</f>
        <v>5.2974019999999999</v>
      </c>
      <c r="L367" s="21">
        <f>'A. Thermody. result (all suite)'!P323</f>
        <v>9.6552070000000008</v>
      </c>
      <c r="M367" s="21">
        <f>'A. Thermody. result (all suite)'!Q323</f>
        <v>3.8382960000000002</v>
      </c>
      <c r="N367" s="21">
        <f>'A. Thermody. result (all suite)'!R323</f>
        <v>3.4973670000000001</v>
      </c>
      <c r="O367" s="21">
        <f>'A. Thermody. result (all suite)'!S323</f>
        <v>1.1659820000000001</v>
      </c>
      <c r="P367" s="21">
        <f>'A. Thermody. result (all suite)'!T323</f>
        <v>5.9511659999999997</v>
      </c>
      <c r="Q367" s="21">
        <f t="shared" si="423"/>
        <v>100</v>
      </c>
      <c r="S367" s="19">
        <f t="shared" si="424"/>
        <v>1415</v>
      </c>
      <c r="T367" s="19">
        <f t="shared" si="425"/>
        <v>1</v>
      </c>
      <c r="V367" s="61">
        <f t="shared" si="426"/>
        <v>42.076958337174865</v>
      </c>
      <c r="W367" s="21">
        <f t="shared" si="427"/>
        <v>1.3485972668412201</v>
      </c>
      <c r="X367" s="21">
        <f t="shared" si="428"/>
        <v>11.502573986721181</v>
      </c>
      <c r="Y367" s="21">
        <f t="shared" si="429"/>
        <v>0.56674203563736003</v>
      </c>
      <c r="Z367" s="21">
        <f t="shared" si="430"/>
        <v>10.61349179889724</v>
      </c>
      <c r="AA367" s="21">
        <f t="shared" si="431"/>
        <v>0.28501593192534003</v>
      </c>
      <c r="AB367" s="21">
        <f t="shared" si="432"/>
        <v>4.9821448132926802</v>
      </c>
      <c r="AC367" s="21">
        <f t="shared" si="433"/>
        <v>9.0806096037863799</v>
      </c>
      <c r="AD367" s="21">
        <f t="shared" si="434"/>
        <v>3.6098726334686404</v>
      </c>
      <c r="AE367" s="21">
        <f t="shared" si="435"/>
        <v>3.2892328842007799</v>
      </c>
      <c r="AF367" s="21">
        <f t="shared" si="436"/>
        <v>1.0965924756498802</v>
      </c>
      <c r="AG367" s="21">
        <f t="shared" si="437"/>
        <v>88.451831767595579</v>
      </c>
      <c r="AH367" s="21"/>
      <c r="AI367" s="61">
        <f t="shared" si="438"/>
        <v>47.570477056632086</v>
      </c>
      <c r="AJ367" s="21">
        <f t="shared" si="439"/>
        <v>1.5246685567627554</v>
      </c>
      <c r="AK367" s="21">
        <f t="shared" si="440"/>
        <v>13.004336661951598</v>
      </c>
      <c r="AL367" s="21">
        <f t="shared" si="441"/>
        <v>0.6407352163451594</v>
      </c>
      <c r="AM367" s="21">
        <f t="shared" si="442"/>
        <v>11.999176938227642</v>
      </c>
      <c r="AN367" s="21">
        <f t="shared" si="443"/>
        <v>0.32222728035097165</v>
      </c>
      <c r="AO367" s="21">
        <f t="shared" si="444"/>
        <v>5.6326078428574666</v>
      </c>
      <c r="AP367" s="21">
        <f t="shared" si="445"/>
        <v>10.2661634273956</v>
      </c>
      <c r="AQ367" s="21">
        <f t="shared" si="446"/>
        <v>4.0811734040211487</v>
      </c>
      <c r="AR367" s="21">
        <f t="shared" si="447"/>
        <v>3.7186713021875413</v>
      </c>
      <c r="AS367" s="21">
        <f t="shared" si="448"/>
        <v>1.2397623132680198</v>
      </c>
      <c r="AT367" s="21">
        <f t="shared" si="449"/>
        <v>99.999999999999972</v>
      </c>
      <c r="AU367" s="21"/>
      <c r="AV367" s="21">
        <f>AR367*'[1]diagram lines'!$G$39</f>
        <v>3.0868919442235345</v>
      </c>
      <c r="AW367" s="21">
        <f>AK367*'[1]diagram lines'!$G$40</f>
        <v>6.8827581760058454</v>
      </c>
      <c r="AX367" s="21">
        <f>AQ367*'[1]diagram lines'!$G$38</f>
        <v>3.0276275107598005</v>
      </c>
      <c r="AY367" s="21">
        <f>AP367*'[1]diagram lines'!$G$41</f>
        <v>7.3367920442789041</v>
      </c>
      <c r="AZ367" s="21">
        <f t="shared" si="450"/>
        <v>7.79984470620869</v>
      </c>
      <c r="BA367" s="21">
        <f t="shared" si="451"/>
        <v>0.51167933895392592</v>
      </c>
      <c r="BB367" s="21">
        <f t="shared" si="452"/>
        <v>1.1256417166841126</v>
      </c>
      <c r="BC367" s="86">
        <f t="shared" si="453"/>
        <v>0.88838214253979075</v>
      </c>
      <c r="BX367" s="61">
        <f t="shared" si="454"/>
        <v>0.74466509653794943</v>
      </c>
      <c r="BY367" s="21">
        <f t="shared" si="455"/>
        <v>1.7951089133700551E-2</v>
      </c>
      <c r="BZ367" s="21">
        <f t="shared" si="456"/>
        <v>0.11995318752451943</v>
      </c>
      <c r="CA367" s="21">
        <f t="shared" si="457"/>
        <v>3.773586323501785E-3</v>
      </c>
      <c r="CB367" s="21">
        <f t="shared" si="458"/>
        <v>0.15706452331245652</v>
      </c>
      <c r="CC367" s="21">
        <f t="shared" si="459"/>
        <v>4.2719340287566965E-3</v>
      </c>
      <c r="CD367" s="21">
        <f t="shared" si="460"/>
        <v>0.13144918114143922</v>
      </c>
      <c r="CE367" s="21">
        <f t="shared" si="461"/>
        <v>0.17216845577746079</v>
      </c>
      <c r="CF367" s="21">
        <f t="shared" si="462"/>
        <v>6.1917986772060007E-2</v>
      </c>
      <c r="CG367" s="21">
        <f t="shared" si="463"/>
        <v>3.7127038216560507E-2</v>
      </c>
      <c r="CH367" s="21">
        <f t="shared" si="464"/>
        <v>8.2143803189990428E-3</v>
      </c>
      <c r="CI367" s="21">
        <f t="shared" si="465"/>
        <v>0.33025338512763597</v>
      </c>
      <c r="CJ367" s="21">
        <f t="shared" si="466"/>
        <v>1.78880984421504</v>
      </c>
      <c r="CL367" s="68">
        <f t="shared" si="467"/>
        <v>0.41629080863244078</v>
      </c>
      <c r="CM367" s="19">
        <f t="shared" si="468"/>
        <v>1.0035213743793875E-2</v>
      </c>
      <c r="CN367" s="19">
        <f t="shared" si="469"/>
        <v>6.7057539912609834E-2</v>
      </c>
      <c r="CO367" s="19">
        <f t="shared" si="470"/>
        <v>2.1095514068784089E-3</v>
      </c>
      <c r="CP367" s="19">
        <f t="shared" si="471"/>
        <v>8.7803923832596692E-2</v>
      </c>
      <c r="CQ367" s="19">
        <f t="shared" si="472"/>
        <v>2.3881431794284952E-3</v>
      </c>
      <c r="CR367" s="19">
        <f t="shared" si="473"/>
        <v>7.3484155717580671E-2</v>
      </c>
      <c r="CS367" s="19">
        <f t="shared" si="474"/>
        <v>9.6247488985063814E-2</v>
      </c>
      <c r="CT367" s="19">
        <f t="shared" si="475"/>
        <v>3.4614068662636784E-2</v>
      </c>
      <c r="CU367" s="19">
        <f t="shared" si="476"/>
        <v>2.0755162062993052E-2</v>
      </c>
      <c r="CV367" s="19">
        <f t="shared" si="477"/>
        <v>4.5920925276457499E-3</v>
      </c>
      <c r="CW367" s="19">
        <f t="shared" si="478"/>
        <v>0.1846218513363318</v>
      </c>
      <c r="CX367" s="19">
        <f t="shared" si="479"/>
        <v>1</v>
      </c>
      <c r="CZ367" s="68">
        <f t="shared" si="480"/>
        <v>2.4859999999999999E-5</v>
      </c>
      <c r="DA367" s="19">
        <f t="shared" si="481"/>
        <v>1.8272079999999996E-5</v>
      </c>
      <c r="DB367" s="19">
        <f t="shared" si="482"/>
        <v>3.5539999999999995E-5</v>
      </c>
      <c r="DC367" s="19">
        <f t="shared" si="483"/>
        <v>3.9524779999999997E-5</v>
      </c>
      <c r="DD367" s="19">
        <f t="shared" si="484"/>
        <v>1.2736639999999999E-5</v>
      </c>
      <c r="DE367" s="19">
        <f t="shared" si="485"/>
        <v>1.2736639999999999E-5</v>
      </c>
      <c r="DF367" s="19">
        <f t="shared" si="486"/>
        <v>1.1746339999999999E-5</v>
      </c>
      <c r="DG367" s="19">
        <f t="shared" si="487"/>
        <v>1.6325079999999999E-5</v>
      </c>
      <c r="DH367" s="19">
        <f t="shared" si="488"/>
        <v>2.4648559999999997E-5</v>
      </c>
      <c r="DI367" s="19">
        <f t="shared" si="489"/>
        <v>3.6433359999999993E-5</v>
      </c>
      <c r="DJ367" s="19">
        <f t="shared" si="490"/>
        <v>0</v>
      </c>
      <c r="DK367" s="19">
        <f t="shared" si="491"/>
        <v>2.0679319999999998E-5</v>
      </c>
      <c r="DM367" s="68">
        <f t="shared" si="492"/>
        <v>1006.0640298727692</v>
      </c>
      <c r="DN367" s="19">
        <f t="shared" si="493"/>
        <v>43.870915290117757</v>
      </c>
      <c r="DO367" s="19">
        <f t="shared" si="494"/>
        <v>192.38004416121834</v>
      </c>
      <c r="DP367" s="19">
        <f t="shared" si="495"/>
        <v>8.523115477541257</v>
      </c>
      <c r="DQ367" s="19">
        <f t="shared" si="496"/>
        <v>495.31995309375725</v>
      </c>
      <c r="DR367" s="19">
        <f t="shared" si="497"/>
        <v>13.301379103802686</v>
      </c>
      <c r="DS367" s="19">
        <f t="shared" si="498"/>
        <v>252.11354987327979</v>
      </c>
      <c r="DT367" s="19">
        <f t="shared" si="499"/>
        <v>330.62987637931201</v>
      </c>
      <c r="DU367" s="19">
        <f t="shared" si="500"/>
        <v>87.052798070023329</v>
      </c>
      <c r="DV367" s="19">
        <f t="shared" si="501"/>
        <v>53.663353210737242</v>
      </c>
      <c r="DX367" s="19">
        <f t="shared" si="502"/>
        <v>160.87984329662189</v>
      </c>
      <c r="DZ367" s="68">
        <f t="shared" si="503"/>
        <v>2643.7988578291811</v>
      </c>
      <c r="EA367" s="21">
        <f t="shared" si="504"/>
        <v>2.6437988578291809</v>
      </c>
      <c r="EB367" s="92">
        <f t="shared" si="505"/>
        <v>1142</v>
      </c>
    </row>
    <row r="368" spans="1:132" x14ac:dyDescent="0.3">
      <c r="A368" s="19">
        <f>'A. Thermody. result (all suite)'!C324</f>
        <v>1140</v>
      </c>
      <c r="B368" s="19" t="str">
        <f>'A. Thermody. result (all suite)'!A324</f>
        <v>Nephelinite</v>
      </c>
      <c r="C368" s="24">
        <f>'A. Thermody. result (all suite)'!G324</f>
        <v>70.888606999999993</v>
      </c>
      <c r="D368" s="19">
        <f>'A. Thermody. result (all suite)'!D324</f>
        <v>10000</v>
      </c>
      <c r="E368" s="61">
        <f>'A. Thermody. result (all suite)'!I324</f>
        <v>44.834800000000001</v>
      </c>
      <c r="F368" s="21">
        <f>'A. Thermody. result (all suite)'!J324</f>
        <v>1.38459</v>
      </c>
      <c r="G368" s="21">
        <f>'A. Thermody. result (all suite)'!K324</f>
        <v>12.251239999999999</v>
      </c>
      <c r="H368" s="21">
        <f>'A. Thermody. result (all suite)'!L324</f>
        <v>0.594055</v>
      </c>
      <c r="I368" s="21">
        <f>'A. Thermody. result (all suite)'!M324</f>
        <v>11.297313000000001</v>
      </c>
      <c r="J368" s="21">
        <f>'A. Thermody. result (all suite)'!N324</f>
        <v>0.30475799999999997</v>
      </c>
      <c r="K368" s="21">
        <f>'A. Thermody. result (all suite)'!O324</f>
        <v>5.206804</v>
      </c>
      <c r="L368" s="21">
        <f>'A. Thermody. result (all suite)'!P324</f>
        <v>9.5791299999999993</v>
      </c>
      <c r="M368" s="21">
        <f>'A. Thermody. result (all suite)'!Q324</f>
        <v>3.8686980000000002</v>
      </c>
      <c r="N368" s="21">
        <f>'A. Thermody. result (all suite)'!R324</f>
        <v>3.5266600000000001</v>
      </c>
      <c r="O368" s="21">
        <f>'A. Thermody. result (all suite)'!S324</f>
        <v>1.1519470000000001</v>
      </c>
      <c r="P368" s="21">
        <f>'A. Thermody. result (all suite)'!T324</f>
        <v>6.0000049999999998</v>
      </c>
      <c r="Q368" s="21">
        <f t="shared" si="423"/>
        <v>100.00000000000003</v>
      </c>
      <c r="S368" s="19">
        <f t="shared" si="424"/>
        <v>1413</v>
      </c>
      <c r="T368" s="19">
        <f t="shared" si="425"/>
        <v>1</v>
      </c>
      <c r="V368" s="61">
        <f t="shared" si="426"/>
        <v>42.144709758259999</v>
      </c>
      <c r="W368" s="21">
        <f t="shared" si="427"/>
        <v>1.3015145307705001</v>
      </c>
      <c r="X368" s="21">
        <f t="shared" si="428"/>
        <v>11.516164987438</v>
      </c>
      <c r="Y368" s="21">
        <f t="shared" si="429"/>
        <v>0.55841167029725003</v>
      </c>
      <c r="Z368" s="21">
        <f t="shared" si="430"/>
        <v>10.619473655134351</v>
      </c>
      <c r="AA368" s="21">
        <f t="shared" si="431"/>
        <v>0.28647250476209996</v>
      </c>
      <c r="AB368" s="21">
        <f t="shared" si="432"/>
        <v>4.8943954996598</v>
      </c>
      <c r="AC368" s="21">
        <f t="shared" si="433"/>
        <v>9.0043817210434991</v>
      </c>
      <c r="AD368" s="21">
        <f t="shared" si="434"/>
        <v>3.6365759265651003</v>
      </c>
      <c r="AE368" s="21">
        <f t="shared" si="435"/>
        <v>3.3150602236669999</v>
      </c>
      <c r="AF368" s="21">
        <f t="shared" si="436"/>
        <v>1.08283012240265</v>
      </c>
      <c r="AG368" s="21">
        <f t="shared" si="437"/>
        <v>88.359990600000259</v>
      </c>
      <c r="AH368" s="21"/>
      <c r="AI368" s="61">
        <f t="shared" si="438"/>
        <v>47.696598281733941</v>
      </c>
      <c r="AJ368" s="21">
        <f t="shared" si="439"/>
        <v>1.4729681634557532</v>
      </c>
      <c r="AK368" s="21">
        <f t="shared" si="440"/>
        <v>13.033234735810355</v>
      </c>
      <c r="AL368" s="21">
        <f t="shared" si="441"/>
        <v>0.63197343787092752</v>
      </c>
      <c r="AM368" s="21">
        <f t="shared" si="442"/>
        <v>12.018418724383976</v>
      </c>
      <c r="AN368" s="21">
        <f t="shared" si="443"/>
        <v>0.3242106555431199</v>
      </c>
      <c r="AO368" s="21">
        <f t="shared" si="444"/>
        <v>5.5391534861251852</v>
      </c>
      <c r="AP368" s="21">
        <f t="shared" si="445"/>
        <v>10.190564371838528</v>
      </c>
      <c r="AQ368" s="21">
        <f t="shared" si="446"/>
        <v>4.1156363891295946</v>
      </c>
      <c r="AR368" s="21">
        <f t="shared" si="447"/>
        <v>3.7517661570088379</v>
      </c>
      <c r="AS368" s="21">
        <f t="shared" si="448"/>
        <v>1.2254755970997657</v>
      </c>
      <c r="AT368" s="21">
        <f t="shared" si="449"/>
        <v>99.999999999999986</v>
      </c>
      <c r="AU368" s="21"/>
      <c r="AV368" s="21">
        <f>AR368*'[1]diagram lines'!$G$39</f>
        <v>3.1143641869794378</v>
      </c>
      <c r="AW368" s="21">
        <f>AK368*'[1]diagram lines'!$G$40</f>
        <v>6.8980529549163396</v>
      </c>
      <c r="AX368" s="21">
        <f>AQ368*'[1]diagram lines'!$G$38</f>
        <v>3.053193952439154</v>
      </c>
      <c r="AY368" s="21">
        <f>AP368*'[1]diagram lines'!$G$41</f>
        <v>7.2827646022565018</v>
      </c>
      <c r="AZ368" s="21">
        <f t="shared" si="450"/>
        <v>7.8674025461384325</v>
      </c>
      <c r="BA368" s="21">
        <f t="shared" si="451"/>
        <v>0.5128540844260262</v>
      </c>
      <c r="BB368" s="21">
        <f t="shared" si="452"/>
        <v>1.1184414964536695</v>
      </c>
      <c r="BC368" s="86">
        <f t="shared" si="453"/>
        <v>0.89410130361827478</v>
      </c>
      <c r="BX368" s="61">
        <f t="shared" si="454"/>
        <v>0.74625166444740354</v>
      </c>
      <c r="BY368" s="21">
        <f t="shared" si="455"/>
        <v>1.733337506259389E-2</v>
      </c>
      <c r="BZ368" s="21">
        <f t="shared" si="456"/>
        <v>0.12015731659474303</v>
      </c>
      <c r="CA368" s="21">
        <f t="shared" si="457"/>
        <v>3.7200513494896363E-3</v>
      </c>
      <c r="CB368" s="21">
        <f t="shared" si="458"/>
        <v>0.15723469728601255</v>
      </c>
      <c r="CC368" s="21">
        <f t="shared" si="459"/>
        <v>4.2959966168593178E-3</v>
      </c>
      <c r="CD368" s="21">
        <f t="shared" si="460"/>
        <v>0.1292010918114144</v>
      </c>
      <c r="CE368" s="21">
        <f t="shared" si="461"/>
        <v>0.17081187589158345</v>
      </c>
      <c r="CF368" s="21">
        <f t="shared" si="462"/>
        <v>6.2408420713018227E-2</v>
      </c>
      <c r="CG368" s="21">
        <f t="shared" si="463"/>
        <v>3.7438004246284504E-2</v>
      </c>
      <c r="CH368" s="21">
        <f t="shared" si="464"/>
        <v>8.1155032970749042E-3</v>
      </c>
      <c r="CI368" s="21">
        <f t="shared" si="465"/>
        <v>0.33296365149833518</v>
      </c>
      <c r="CJ368" s="21">
        <f t="shared" si="466"/>
        <v>1.7899316488148129</v>
      </c>
      <c r="CL368" s="68">
        <f t="shared" si="467"/>
        <v>0.41691629115644013</v>
      </c>
      <c r="CM368" s="19">
        <f t="shared" si="468"/>
        <v>9.6838195324782522E-3</v>
      </c>
      <c r="CN368" s="19">
        <f t="shared" si="469"/>
        <v>6.712955585443954E-2</v>
      </c>
      <c r="CO368" s="19">
        <f t="shared" si="470"/>
        <v>2.078320338071476E-3</v>
      </c>
      <c r="CP368" s="19">
        <f t="shared" si="471"/>
        <v>8.7843967332564957E-2</v>
      </c>
      <c r="CQ368" s="19">
        <f t="shared" si="472"/>
        <v>2.4000897574518406E-3</v>
      </c>
      <c r="CR368" s="19">
        <f t="shared" si="473"/>
        <v>7.2182137176558525E-2</v>
      </c>
      <c r="CS368" s="19">
        <f t="shared" si="474"/>
        <v>9.542927295837525E-2</v>
      </c>
      <c r="CT368" s="19">
        <f t="shared" si="475"/>
        <v>3.4866370877536801E-2</v>
      </c>
      <c r="CU368" s="19">
        <f t="shared" si="476"/>
        <v>2.0915884844582608E-2</v>
      </c>
      <c r="CV368" s="19">
        <f t="shared" si="477"/>
        <v>4.533973854503613E-3</v>
      </c>
      <c r="CW368" s="19">
        <f t="shared" si="478"/>
        <v>0.18602031631699684</v>
      </c>
      <c r="CX368" s="19">
        <f t="shared" si="479"/>
        <v>0.99999999999999978</v>
      </c>
      <c r="CZ368" s="68">
        <f t="shared" si="480"/>
        <v>2.4859999999999999E-5</v>
      </c>
      <c r="DA368" s="19">
        <f t="shared" si="481"/>
        <v>1.8257599999999996E-5</v>
      </c>
      <c r="DB368" s="19">
        <f t="shared" si="482"/>
        <v>3.5539999999999995E-5</v>
      </c>
      <c r="DC368" s="19">
        <f t="shared" si="483"/>
        <v>3.9506599999999999E-5</v>
      </c>
      <c r="DD368" s="19">
        <f t="shared" si="484"/>
        <v>1.2730799999999998E-5</v>
      </c>
      <c r="DE368" s="19">
        <f t="shared" si="485"/>
        <v>1.2730799999999998E-5</v>
      </c>
      <c r="DF368" s="19">
        <f t="shared" si="486"/>
        <v>1.1739799999999999E-5</v>
      </c>
      <c r="DG368" s="19">
        <f t="shared" si="487"/>
        <v>1.6317599999999998E-5</v>
      </c>
      <c r="DH368" s="19">
        <f t="shared" si="488"/>
        <v>2.4633199999999997E-5</v>
      </c>
      <c r="DI368" s="19">
        <f t="shared" si="489"/>
        <v>3.640919999999999E-5</v>
      </c>
      <c r="DJ368" s="19">
        <f t="shared" si="490"/>
        <v>0</v>
      </c>
      <c r="DK368" s="19">
        <f t="shared" si="491"/>
        <v>2.06604E-5</v>
      </c>
      <c r="DM368" s="68">
        <f t="shared" si="492"/>
        <v>1007.5756545727644</v>
      </c>
      <c r="DN368" s="19">
        <f t="shared" si="493"/>
        <v>42.368301652701497</v>
      </c>
      <c r="DO368" s="19">
        <f t="shared" si="494"/>
        <v>192.58664926614114</v>
      </c>
      <c r="DP368" s="19">
        <f t="shared" si="495"/>
        <v>8.400798215655966</v>
      </c>
      <c r="DQ368" s="19">
        <f t="shared" si="496"/>
        <v>495.77316844540735</v>
      </c>
      <c r="DR368" s="19">
        <f t="shared" si="497"/>
        <v>13.374050915388946</v>
      </c>
      <c r="DS368" s="19">
        <f t="shared" si="498"/>
        <v>247.78447062260932</v>
      </c>
      <c r="DT368" s="19">
        <f t="shared" si="499"/>
        <v>327.96940895141955</v>
      </c>
      <c r="DU368" s="19">
        <f t="shared" si="500"/>
        <v>87.742003909297495</v>
      </c>
      <c r="DV368" s="19">
        <f t="shared" si="501"/>
        <v>54.114793853193213</v>
      </c>
      <c r="DX368" s="19">
        <f t="shared" si="502"/>
        <v>162.24691196841701</v>
      </c>
      <c r="DZ368" s="68">
        <f t="shared" si="503"/>
        <v>2639.9362123729957</v>
      </c>
      <c r="EA368" s="21">
        <f t="shared" si="504"/>
        <v>2.6399362123729957</v>
      </c>
      <c r="EB368" s="92">
        <f t="shared" si="505"/>
        <v>1140</v>
      </c>
    </row>
    <row r="369" spans="1:132" x14ac:dyDescent="0.3">
      <c r="A369" s="19">
        <f>'A. Thermody. result (all suite)'!C325</f>
        <v>1138</v>
      </c>
      <c r="B369" s="19" t="str">
        <f>'A. Thermody. result (all suite)'!A325</f>
        <v>Nephelinite</v>
      </c>
      <c r="C369" s="24">
        <f>'A. Thermody. result (all suite)'!G325</f>
        <v>70.311430999999999</v>
      </c>
      <c r="D369" s="19">
        <f>'A. Thermody. result (all suite)'!D325</f>
        <v>10000</v>
      </c>
      <c r="E369" s="61">
        <f>'A. Thermody. result (all suite)'!I325</f>
        <v>44.927750000000003</v>
      </c>
      <c r="F369" s="21">
        <f>'A. Thermody. result (all suite)'!J325</f>
        <v>1.336735</v>
      </c>
      <c r="G369" s="21">
        <f>'A. Thermody. result (all suite)'!K325</f>
        <v>12.272665999999999</v>
      </c>
      <c r="H369" s="21">
        <f>'A. Thermody. result (all suite)'!L325</f>
        <v>0.58555999999999997</v>
      </c>
      <c r="I369" s="21">
        <f>'A. Thermody. result (all suite)'!M325</f>
        <v>11.308363999999999</v>
      </c>
      <c r="J369" s="21">
        <f>'A. Thermody. result (all suite)'!N325</f>
        <v>0.30643300000000001</v>
      </c>
      <c r="K369" s="21">
        <f>'A. Thermody. result (all suite)'!O325</f>
        <v>5.1175480000000002</v>
      </c>
      <c r="L369" s="21">
        <f>'A. Thermody. result (all suite)'!P325</f>
        <v>9.5041259999999994</v>
      </c>
      <c r="M369" s="21">
        <f>'A. Thermody. result (all suite)'!Q325</f>
        <v>3.8987259999999999</v>
      </c>
      <c r="N369" s="21">
        <f>'A. Thermody. result (all suite)'!R325</f>
        <v>3.5556100000000002</v>
      </c>
      <c r="O369" s="21">
        <f>'A. Thermody. result (all suite)'!S325</f>
        <v>1.1382049999999999</v>
      </c>
      <c r="P369" s="21">
        <f>'A. Thermody. result (all suite)'!T325</f>
        <v>6.0482760000000004</v>
      </c>
      <c r="Q369" s="21">
        <f t="shared" ref="Q369:Q432" si="506">SUM(E369:P369)</f>
        <v>99.999999000000003</v>
      </c>
      <c r="S369" s="19">
        <f t="shared" ref="S369:S432" si="507">A369+273</f>
        <v>1411</v>
      </c>
      <c r="T369" s="19">
        <f t="shared" ref="T369:T432" si="508">D369/10000</f>
        <v>1</v>
      </c>
      <c r="V369" s="61">
        <f t="shared" ref="V369:V432" si="509">(E369*(Q369-P369))/Q369</f>
        <v>42.210395652236464</v>
      </c>
      <c r="W369" s="21">
        <f t="shared" ref="W369:W432" si="510">(F369*(Q369-P369))/Q369</f>
        <v>1.2558855770029058</v>
      </c>
      <c r="X369" s="21">
        <f t="shared" ref="X369:X432" si="511">(G369*(Q369-P369))/Q369</f>
        <v>11.530381280338993</v>
      </c>
      <c r="Y369" s="21">
        <f t="shared" ref="Y369:Y432" si="512">(H369*(Q369-P369))/Q369</f>
        <v>0.55014371470023715</v>
      </c>
      <c r="Z369" s="21">
        <f t="shared" ref="Z369:Z432" si="513">(I369*(Q369-P369))/Q369</f>
        <v>10.624402927355748</v>
      </c>
      <c r="AA369" s="21">
        <f t="shared" ref="AA369:AA432" si="514">(J369*(Q369-P369))/Q369</f>
        <v>0.28789908621958082</v>
      </c>
      <c r="AB369" s="21">
        <f t="shared" ref="AB369:AB432" si="515">(K369*(Q369-P369))/Q369</f>
        <v>4.8080245694322858</v>
      </c>
      <c r="AC369" s="21">
        <f t="shared" ref="AC369:AC432" si="516">(L369*(Q369-P369))/Q369</f>
        <v>8.9292902223838819</v>
      </c>
      <c r="AD369" s="21">
        <f t="shared" ref="AD369:AD432" si="517">(M369*(Q369-P369))/Q369</f>
        <v>3.6629202886781824</v>
      </c>
      <c r="AE369" s="21">
        <f t="shared" ref="AE369:AE432" si="518">(N369*(Q369-P369))/Q369</f>
        <v>3.340556891565869</v>
      </c>
      <c r="AF369" s="21">
        <f t="shared" ref="AF369:AF432" si="519">(O369*(Q369-P369))/Q369</f>
        <v>1.0693632194657821</v>
      </c>
      <c r="AG369" s="21">
        <f t="shared" ref="AG369:AG432" si="520">SUM(V369:AF369)</f>
        <v>88.269263429379947</v>
      </c>
      <c r="AH369" s="21"/>
      <c r="AI369" s="61">
        <f t="shared" ref="AI369:AI432" si="521">V369*100/AG369</f>
        <v>47.820038382904379</v>
      </c>
      <c r="AJ369" s="21">
        <f t="shared" ref="AJ369:AJ432" si="522">W369*100/AG369</f>
        <v>1.4227892339984012</v>
      </c>
      <c r="AK369" s="21">
        <f t="shared" ref="AK369:AK432" si="523">X369*100/AG369</f>
        <v>13.062736486482528</v>
      </c>
      <c r="AL369" s="21">
        <f t="shared" ref="AL369:AL432" si="524">Y369*100/AG369</f>
        <v>0.62325626534810852</v>
      </c>
      <c r="AM369" s="21">
        <f t="shared" ref="AM369:AM432" si="525">Z369*100/AG369</f>
        <v>12.036356161344688</v>
      </c>
      <c r="AN369" s="21">
        <f t="shared" ref="AN369:AN432" si="526">AA369*100/AG369</f>
        <v>0.32616006414272986</v>
      </c>
      <c r="AO369" s="21">
        <f t="shared" ref="AO369:AO432" si="527">AB369*100/AG369</f>
        <v>5.446997496788855</v>
      </c>
      <c r="AP369" s="21">
        <f t="shared" ref="AP369:AP432" si="528">AC369*100/AG369</f>
        <v>10.115967750798989</v>
      </c>
      <c r="AQ369" s="21">
        <f t="shared" ref="AQ369:AQ432" si="529">AD369*100/AG369</f>
        <v>4.1497120813846049</v>
      </c>
      <c r="AR369" s="21">
        <f t="shared" ref="AR369:AR432" si="530">AE369*100/AG369</f>
        <v>3.7845074964724157</v>
      </c>
      <c r="AS369" s="21">
        <f t="shared" ref="AS369:AS432" si="531">AF369*100/AG369</f>
        <v>1.2114785803342847</v>
      </c>
      <c r="AT369" s="21">
        <f t="shared" ref="AT369:AT432" si="532">SUM(AI369:AS369)</f>
        <v>99.999999999999986</v>
      </c>
      <c r="AU369" s="21"/>
      <c r="AV369" s="21">
        <f>AR369*'[1]diagram lines'!$G$39</f>
        <v>3.1415429744602652</v>
      </c>
      <c r="AW369" s="21">
        <f>AK369*'[1]diagram lines'!$G$40</f>
        <v>6.9136672396679391</v>
      </c>
      <c r="AX369" s="21">
        <f>AQ369*'[1]diagram lines'!$G$38</f>
        <v>3.0784730800591182</v>
      </c>
      <c r="AY369" s="21">
        <f>AP369*'[1]diagram lines'!$G$41</f>
        <v>7.2294535577125885</v>
      </c>
      <c r="AZ369" s="21">
        <f t="shared" ref="AZ369:AZ432" si="533">SUM(AQ369:AR369)</f>
        <v>7.9342195778570206</v>
      </c>
      <c r="BA369" s="21">
        <f t="shared" ref="BA369:BA432" si="534">AW369/(AY369+AX369+AV369)</f>
        <v>0.51404757503449228</v>
      </c>
      <c r="BB369" s="21">
        <f t="shared" ref="BB369:BB432" si="535">AW369/(AX369+AV369)</f>
        <v>1.111519195299272</v>
      </c>
      <c r="BC369" s="86">
        <f t="shared" ref="BC369:BC432" si="536">(AX369+AV369)/AW369</f>
        <v>0.89966957316535945</v>
      </c>
      <c r="BX369" s="61">
        <f t="shared" ref="BX369:BX432" si="537">E369/$BH$48</f>
        <v>0.74779876830892156</v>
      </c>
      <c r="BY369" s="21">
        <f t="shared" ref="BY369:BY432" si="538">F369/$BI$48</f>
        <v>1.67342889334001E-2</v>
      </c>
      <c r="BZ369" s="21">
        <f t="shared" ref="BZ369:BZ432" si="539">G369/$BJ$48</f>
        <v>0.12036745782659866</v>
      </c>
      <c r="CA369" s="21">
        <f t="shared" ref="CA369:CA432" si="540">H369/$BK$48</f>
        <v>3.6668545306531401E-3</v>
      </c>
      <c r="CB369" s="21">
        <f t="shared" ref="CB369:CB432" si="541">I369/$BL$48</f>
        <v>0.15738850382741823</v>
      </c>
      <c r="CC369" s="21">
        <f t="shared" ref="CC369:CC432" si="542">J369/$BM$48</f>
        <v>4.3196081195376376E-3</v>
      </c>
      <c r="CD369" s="21">
        <f t="shared" ref="CD369:CD432" si="543">K369/$BN$48</f>
        <v>0.12698630272952854</v>
      </c>
      <c r="CE369" s="21">
        <f t="shared" ref="CE369:CE432" si="544">L369/$BO$48</f>
        <v>0.16947442938659057</v>
      </c>
      <c r="CF369" s="21">
        <f t="shared" ref="CF369:CF432" si="545">M369/$BP$48</f>
        <v>6.2892821422810122E-2</v>
      </c>
      <c r="CG369" s="21">
        <f t="shared" ref="CG369:CG432" si="546">N369/$BQ$48</f>
        <v>3.7745329087048834E-2</v>
      </c>
      <c r="CH369" s="21">
        <f t="shared" ref="CH369:CH432" si="547">O369/$BR$48</f>
        <v>8.0186904694809213E-3</v>
      </c>
      <c r="CI369" s="21">
        <f t="shared" ref="CI369:CI432" si="548">P369/$BS$48</f>
        <v>0.33564239733629303</v>
      </c>
      <c r="CJ369" s="21">
        <f t="shared" ref="CJ369:CJ432" si="549">SUM(BX369:CI369)</f>
        <v>1.7910354519782816</v>
      </c>
      <c r="CL369" s="68">
        <f t="shared" ref="CL369:CL432" si="550">BX369/CJ369</f>
        <v>0.41752315258915906</v>
      </c>
      <c r="CM369" s="19">
        <f t="shared" ref="CM369:CM432" si="551">BY369/CJ369</f>
        <v>9.3433599624822075E-3</v>
      </c>
      <c r="CN369" s="19">
        <f t="shared" ref="CN369:CN432" si="552">BZ369/CJ369</f>
        <v>6.7205513823663979E-2</v>
      </c>
      <c r="CO369" s="19">
        <f t="shared" ref="CO369:CO432" si="553">CA369/CJ369</f>
        <v>2.0473377713450223E-3</v>
      </c>
      <c r="CP369" s="19">
        <f t="shared" ref="CP369:CP432" si="554">CB369/CJ369</f>
        <v>8.7875705449367486E-2</v>
      </c>
      <c r="CQ369" s="19">
        <f t="shared" ref="CQ369:CQ432" si="555">CC369/CJ369</f>
        <v>2.4117937558223264E-3</v>
      </c>
      <c r="CR369" s="19">
        <f t="shared" ref="CR369:CR432" si="556">CD369/CJ369</f>
        <v>7.0901054800041108E-2</v>
      </c>
      <c r="CS369" s="19">
        <f t="shared" ref="CS369:CS432" si="557">CE369/CJ369</f>
        <v>9.4623715683236881E-2</v>
      </c>
      <c r="CT369" s="19">
        <f t="shared" ref="CT369:CT432" si="558">CF369/CJ369</f>
        <v>3.5115341437458474E-2</v>
      </c>
      <c r="CU369" s="19">
        <f t="shared" ref="CU369:CU432" si="559">CG369/CJ369</f>
        <v>2.1074585120778803E-2</v>
      </c>
      <c r="CV369" s="19">
        <f t="shared" ref="CV369:CV432" si="560">CH369/CJ369</f>
        <v>4.4771254866138501E-3</v>
      </c>
      <c r="CW369" s="19">
        <f t="shared" ref="CW369:CW432" si="561">CI369/CJ369</f>
        <v>0.18740131412003067</v>
      </c>
      <c r="CX369" s="19">
        <f t="shared" ref="CX369:CX432" si="562">SUM(CL369:CW369)</f>
        <v>0.99999999999999989</v>
      </c>
      <c r="CZ369" s="68">
        <f t="shared" ref="CZ369:CZ432" si="563">($BH$49*$DC$46)+(($BH$50*$DD$46)*(S369-1673))+(($BH$51*$DC$46)*T369)</f>
        <v>2.4859999999999999E-5</v>
      </c>
      <c r="DA369" s="19">
        <f t="shared" ref="DA369:DA432" si="564">($BI$49*$DC$46)+(($BI$50*$DD$46)*(S369-1673))+(($BI$51*$DC$46)*T369)</f>
        <v>1.8243119999999996E-5</v>
      </c>
      <c r="DB369" s="19">
        <f t="shared" ref="DB369:DB432" si="565">($BJ$49*$DC$46)+(($BJ$50*$DD$46)*(S369-1673))+(($BJ$51*$DC$46)*T369)</f>
        <v>3.5539999999999995E-5</v>
      </c>
      <c r="DC369" s="19">
        <f t="shared" ref="DC369:DC432" si="566">($BK$49*$DC$46)+(($BK$50*$DD$46)*(S369-1673))+(($BK$51*$DC$46)*T369)</f>
        <v>3.9488419999999994E-5</v>
      </c>
      <c r="DD369" s="19">
        <f t="shared" ref="DD369:DD432" si="567">($BL$49*$DC$46)+(($BL$50*$DD$46)*(S369-1673))+(($BL$51*$DC$46)*T369)</f>
        <v>1.2724959999999998E-5</v>
      </c>
      <c r="DE369" s="19">
        <f t="shared" ref="DE369:DE432" si="568">($BM$49*$DC$46)+(($BM$50*$DD$46)*(S369-1673))+(($BM$51*$DC$46)*T369)</f>
        <v>1.2724959999999998E-5</v>
      </c>
      <c r="DF369" s="19">
        <f t="shared" ref="DF369:DF432" si="569">($BN$49*$DC$46)+(($BN$50*$DD$46)*(S369-1673))+(($BN$51*$DC$46)*T369)</f>
        <v>1.1733260000000001E-5</v>
      </c>
      <c r="DG369" s="19">
        <f t="shared" ref="DG369:DG432" si="570">($BO$49*$DC$46)+(($BO$50*$DD$46)*(S369-1673))+(($BO$51*$DC$46)*T369)</f>
        <v>1.631012E-5</v>
      </c>
      <c r="DH369" s="19">
        <f t="shared" ref="DH369:DH432" si="571">($BP$49*$DC$46)+(($BP$50*$DD$46)*(S369-1673))+(($BP$51*$DC$46)*T369)</f>
        <v>2.4617839999999996E-5</v>
      </c>
      <c r="DI369" s="19">
        <f t="shared" ref="DI369:DI432" si="572">($BQ$49*$DC$46)+(($BQ$50*$DD$46)*(S369-1673))+(($BQ$51*$DC$46)*T369)</f>
        <v>3.6385039999999994E-5</v>
      </c>
      <c r="DJ369" s="19">
        <f t="shared" ref="DJ369:DJ432" si="573">($BR$49*$DC$46)+(($BR$50*$DD$46)*(S369-1673))+(($BR$51*$DC$46)*T369)</f>
        <v>0</v>
      </c>
      <c r="DK369" s="19">
        <f t="shared" ref="DK369:DK432" si="574">($BS$49*$DC$46)+(($BS$50*$DD$46)*(S369-1673))+(($BS$51*$DC$46)*T369)</f>
        <v>2.0641479999999997E-5</v>
      </c>
      <c r="DM369" s="68">
        <f t="shared" ref="DM369:DM432" si="575">((CL369*$BH$48)/CZ369)/1000</f>
        <v>1009.0422770537682</v>
      </c>
      <c r="DN369" s="19">
        <f t="shared" ref="DN369:DN432" si="576">((CM369*$BI$48)/DA369)/1000</f>
        <v>40.911181519557999</v>
      </c>
      <c r="DO369" s="19">
        <f t="shared" ref="DO369:DO432" si="577">((CN369*$BJ$48)/DB369)/1000</f>
        <v>192.80456357514856</v>
      </c>
      <c r="DP369" s="19">
        <f t="shared" ref="DP369:DP432" si="578">((CO369*$BK$48)/DC369)/1000</f>
        <v>8.2793732619863398</v>
      </c>
      <c r="DQ369" s="19">
        <f t="shared" ref="DQ369:DQ432" si="579">((CP369*$BL$48)/DD369)/1000</f>
        <v>496.17990441911439</v>
      </c>
      <c r="DR369" s="19">
        <f t="shared" ref="DR369:DR432" si="580">((CQ369*$BM$48)/DE369)/1000</f>
        <v>13.445437080983821</v>
      </c>
      <c r="DS369" s="19">
        <f t="shared" ref="DS369:DS432" si="581">((CR369*$BN$48)/DF369)/1000</f>
        <v>243.52247443947007</v>
      </c>
      <c r="DT369" s="19">
        <f t="shared" ref="DT369:DT432" si="582">((CS369*$BO$48)/DG369)/1000</f>
        <v>325.35002657956682</v>
      </c>
      <c r="DU369" s="19">
        <f t="shared" ref="DU369:DU432" si="583">((CT369*$BP$48)/DH369)/1000</f>
        <v>88.423680376022077</v>
      </c>
      <c r="DV369" s="19">
        <f t="shared" ref="DV369:DV432" si="584">((CU369*$BQ$48)/DI369)/1000</f>
        <v>54.561597798913063</v>
      </c>
      <c r="DX369" s="19">
        <f t="shared" ref="DX369:DX432" si="585">((CW369*$BS$48)/DK369)/1000</f>
        <v>163.60123791719164</v>
      </c>
      <c r="DZ369" s="68">
        <f t="shared" ref="DZ369:DZ432" si="586">SUM(DM369:DX369)</f>
        <v>2636.1217540217235</v>
      </c>
      <c r="EA369" s="21">
        <f t="shared" ref="EA369:EA432" si="587">DZ369/1000</f>
        <v>2.6361217540217234</v>
      </c>
      <c r="EB369" s="92">
        <f t="shared" ref="EB369:EB432" si="588">A369</f>
        <v>1138</v>
      </c>
    </row>
    <row r="370" spans="1:132" x14ac:dyDescent="0.3">
      <c r="A370" s="19">
        <f>'A. Thermody. result (all suite)'!C326</f>
        <v>1136</v>
      </c>
      <c r="B370" s="19" t="str">
        <f>'A. Thermody. result (all suite)'!A326</f>
        <v>Nephelinite</v>
      </c>
      <c r="C370" s="24">
        <f>'A. Thermody. result (all suite)'!G326</f>
        <v>69.749679</v>
      </c>
      <c r="D370" s="19">
        <f>'A. Thermody. result (all suite)'!D326</f>
        <v>10000</v>
      </c>
      <c r="E370" s="61">
        <f>'A. Thermody. result (all suite)'!I326</f>
        <v>45.018295999999999</v>
      </c>
      <c r="F370" s="21">
        <f>'A. Thermody. result (all suite)'!J326</f>
        <v>1.29036</v>
      </c>
      <c r="G370" s="21">
        <f>'A. Thermody. result (all suite)'!K326</f>
        <v>12.294748</v>
      </c>
      <c r="H370" s="21">
        <f>'A. Thermody. result (all suite)'!L326</f>
        <v>0.577102</v>
      </c>
      <c r="I370" s="21">
        <f>'A. Thermody. result (all suite)'!M326</f>
        <v>11.318337</v>
      </c>
      <c r="J370" s="21">
        <f>'A. Thermody. result (all suite)'!N326</f>
        <v>0.30808000000000002</v>
      </c>
      <c r="K370" s="21">
        <f>'A. Thermody. result (all suite)'!O326</f>
        <v>5.029585</v>
      </c>
      <c r="L370" s="21">
        <f>'A. Thermody. result (all suite)'!P326</f>
        <v>9.4300499999999996</v>
      </c>
      <c r="M370" s="21">
        <f>'A. Thermody. result (all suite)'!Q326</f>
        <v>3.9284110000000001</v>
      </c>
      <c r="N370" s="21">
        <f>'A. Thermody. result (all suite)'!R326</f>
        <v>3.5842459999999998</v>
      </c>
      <c r="O370" s="21">
        <f>'A. Thermody. result (all suite)'!S326</f>
        <v>1.1247529999999999</v>
      </c>
      <c r="P370" s="21">
        <f>'A. Thermody. result (all suite)'!T326</f>
        <v>6.096031</v>
      </c>
      <c r="Q370" s="21">
        <f t="shared" si="506"/>
        <v>99.999998999999974</v>
      </c>
      <c r="S370" s="19">
        <f t="shared" si="507"/>
        <v>1409</v>
      </c>
      <c r="T370" s="19">
        <f t="shared" si="508"/>
        <v>1</v>
      </c>
      <c r="V370" s="61">
        <f t="shared" si="509"/>
        <v>42.273966692724947</v>
      </c>
      <c r="W370" s="21">
        <f t="shared" si="510"/>
        <v>1.2116992536017925</v>
      </c>
      <c r="X370" s="21">
        <f t="shared" si="511"/>
        <v>11.545256343053204</v>
      </c>
      <c r="Y370" s="21">
        <f t="shared" si="512"/>
        <v>0.54192168282657682</v>
      </c>
      <c r="Z370" s="21">
        <f t="shared" si="513"/>
        <v>10.628367660895837</v>
      </c>
      <c r="AA370" s="21">
        <f t="shared" si="514"/>
        <v>0.2892993475073935</v>
      </c>
      <c r="AB370" s="21">
        <f t="shared" si="515"/>
        <v>4.7229799361625995</v>
      </c>
      <c r="AC370" s="21">
        <f t="shared" si="516"/>
        <v>8.8551912229359111</v>
      </c>
      <c r="AD370" s="21">
        <f t="shared" si="517"/>
        <v>3.6889338452378184</v>
      </c>
      <c r="AE370" s="21">
        <f t="shared" si="518"/>
        <v>3.3657492505387725</v>
      </c>
      <c r="AF370" s="21">
        <f t="shared" si="519"/>
        <v>1.056187707760917</v>
      </c>
      <c r="AG370" s="21">
        <f t="shared" si="520"/>
        <v>88.179552943245767</v>
      </c>
      <c r="AH370" s="21"/>
      <c r="AI370" s="61">
        <f t="shared" si="521"/>
        <v>47.940781373583697</v>
      </c>
      <c r="AJ370" s="21">
        <f t="shared" si="522"/>
        <v>1.3741272360290462</v>
      </c>
      <c r="AK370" s="21">
        <f t="shared" si="523"/>
        <v>13.092895073400946</v>
      </c>
      <c r="AL370" s="21">
        <f t="shared" si="524"/>
        <v>0.61456614911097263</v>
      </c>
      <c r="AM370" s="21">
        <f t="shared" si="525"/>
        <v>12.053097692314772</v>
      </c>
      <c r="AN370" s="21">
        <f t="shared" si="526"/>
        <v>0.32807985281303559</v>
      </c>
      <c r="AO370" s="21">
        <f t="shared" si="527"/>
        <v>5.3560942174456354</v>
      </c>
      <c r="AP370" s="21">
        <f t="shared" si="528"/>
        <v>10.042227395545201</v>
      </c>
      <c r="AQ370" s="21">
        <f t="shared" si="529"/>
        <v>4.1834345061967992</v>
      </c>
      <c r="AR370" s="21">
        <f t="shared" si="530"/>
        <v>3.8169270972660065</v>
      </c>
      <c r="AS370" s="21">
        <f t="shared" si="531"/>
        <v>1.1977694062938851</v>
      </c>
      <c r="AT370" s="21">
        <f t="shared" si="532"/>
        <v>99.999999999999986</v>
      </c>
      <c r="AU370" s="21"/>
      <c r="AV370" s="21">
        <f>AR370*'[1]diagram lines'!$G$39</f>
        <v>3.1684546846901553</v>
      </c>
      <c r="AW370" s="21">
        <f>AK370*'[1]diagram lines'!$G$40</f>
        <v>6.9296291657611668</v>
      </c>
      <c r="AX370" s="21">
        <f>AQ370*'[1]diagram lines'!$G$38</f>
        <v>3.1034901354457705</v>
      </c>
      <c r="AY370" s="21">
        <f>AP370*'[1]diagram lines'!$G$41</f>
        <v>7.1767544500474436</v>
      </c>
      <c r="AZ370" s="21">
        <f t="shared" si="533"/>
        <v>8.0003616034628067</v>
      </c>
      <c r="BA370" s="21">
        <f t="shared" si="534"/>
        <v>0.51526389478606305</v>
      </c>
      <c r="BB370" s="21">
        <f t="shared" si="535"/>
        <v>1.1048613092885897</v>
      </c>
      <c r="BC370" s="86">
        <f t="shared" si="536"/>
        <v>0.90509097530430416</v>
      </c>
      <c r="BX370" s="61">
        <f t="shared" si="537"/>
        <v>0.74930585885486023</v>
      </c>
      <c r="BY370" s="21">
        <f t="shared" si="538"/>
        <v>1.6153730595893843E-2</v>
      </c>
      <c r="BZ370" s="21">
        <f t="shared" si="539"/>
        <v>0.12058403295409965</v>
      </c>
      <c r="CA370" s="21">
        <f t="shared" si="540"/>
        <v>3.6138894107332958E-3</v>
      </c>
      <c r="CB370" s="21">
        <f t="shared" si="541"/>
        <v>0.15752730688935282</v>
      </c>
      <c r="CC370" s="21">
        <f t="shared" si="542"/>
        <v>4.342824922469693E-3</v>
      </c>
      <c r="CD370" s="21">
        <f t="shared" si="543"/>
        <v>0.12480359801488834</v>
      </c>
      <c r="CE370" s="21">
        <f t="shared" si="544"/>
        <v>0.16815353067047076</v>
      </c>
      <c r="CF370" s="21">
        <f t="shared" si="545"/>
        <v>6.3371688982093888E-2</v>
      </c>
      <c r="CG370" s="21">
        <f t="shared" si="546"/>
        <v>3.8049320594479824E-2</v>
      </c>
      <c r="CH370" s="21">
        <f t="shared" si="547"/>
        <v>7.9239207011215698E-3</v>
      </c>
      <c r="CI370" s="21">
        <f t="shared" si="548"/>
        <v>0.33829250832408436</v>
      </c>
      <c r="CJ370" s="21">
        <f t="shared" si="549"/>
        <v>1.7921222109145483</v>
      </c>
      <c r="CL370" s="68">
        <f t="shared" si="550"/>
        <v>0.41811091581331256</v>
      </c>
      <c r="CM370" s="19">
        <f t="shared" si="551"/>
        <v>9.0137438716583612E-3</v>
      </c>
      <c r="CN370" s="19">
        <f t="shared" si="552"/>
        <v>6.7285608213383905E-2</v>
      </c>
      <c r="CO370" s="19">
        <f t="shared" si="553"/>
        <v>2.0165418344372122E-3</v>
      </c>
      <c r="CP370" s="19">
        <f t="shared" si="554"/>
        <v>8.7899868619430901E-2</v>
      </c>
      <c r="CQ370" s="19">
        <f t="shared" si="555"/>
        <v>2.4232861442264482E-3</v>
      </c>
      <c r="CR370" s="19">
        <f t="shared" si="556"/>
        <v>6.9640115643228986E-2</v>
      </c>
      <c r="CS370" s="19">
        <f t="shared" si="557"/>
        <v>9.3829276623193764E-2</v>
      </c>
      <c r="CT370" s="19">
        <f t="shared" si="558"/>
        <v>3.53612541578592E-2</v>
      </c>
      <c r="CU370" s="19">
        <f t="shared" si="559"/>
        <v>2.123143185366954E-2</v>
      </c>
      <c r="CV370" s="19">
        <f t="shared" si="560"/>
        <v>4.4215292087016033E-3</v>
      </c>
      <c r="CW370" s="19">
        <f t="shared" si="561"/>
        <v>0.18876642801689755</v>
      </c>
      <c r="CX370" s="19">
        <f t="shared" si="562"/>
        <v>1</v>
      </c>
      <c r="CZ370" s="68">
        <f t="shared" si="563"/>
        <v>2.4859999999999999E-5</v>
      </c>
      <c r="DA370" s="19">
        <f t="shared" si="564"/>
        <v>1.8228639999999996E-5</v>
      </c>
      <c r="DB370" s="19">
        <f t="shared" si="565"/>
        <v>3.5539999999999995E-5</v>
      </c>
      <c r="DC370" s="19">
        <f t="shared" si="566"/>
        <v>3.9470239999999996E-5</v>
      </c>
      <c r="DD370" s="19">
        <f t="shared" si="567"/>
        <v>1.2719119999999998E-5</v>
      </c>
      <c r="DE370" s="19">
        <f t="shared" si="568"/>
        <v>1.2719119999999998E-5</v>
      </c>
      <c r="DF370" s="19">
        <f t="shared" si="569"/>
        <v>1.172672E-5</v>
      </c>
      <c r="DG370" s="19">
        <f t="shared" si="570"/>
        <v>1.6302639999999998E-5</v>
      </c>
      <c r="DH370" s="19">
        <f t="shared" si="571"/>
        <v>2.4602479999999996E-5</v>
      </c>
      <c r="DI370" s="19">
        <f t="shared" si="572"/>
        <v>3.6360879999999991E-5</v>
      </c>
      <c r="DJ370" s="19">
        <f t="shared" si="573"/>
        <v>0</v>
      </c>
      <c r="DK370" s="19">
        <f t="shared" si="574"/>
        <v>2.0622559999999999E-5</v>
      </c>
      <c r="DM370" s="68">
        <f t="shared" si="575"/>
        <v>1010.4627442503547</v>
      </c>
      <c r="DN370" s="19">
        <f t="shared" si="576"/>
        <v>39.499263821550592</v>
      </c>
      <c r="DO370" s="19">
        <f t="shared" si="577"/>
        <v>193.03434477874575</v>
      </c>
      <c r="DP370" s="19">
        <f t="shared" si="578"/>
        <v>8.1585915246848888</v>
      </c>
      <c r="DQ370" s="19">
        <f t="shared" si="579"/>
        <v>496.54422320931877</v>
      </c>
      <c r="DR370" s="19">
        <f t="shared" si="580"/>
        <v>13.515708560924361</v>
      </c>
      <c r="DS370" s="19">
        <f t="shared" si="581"/>
        <v>239.32494852969353</v>
      </c>
      <c r="DT370" s="19">
        <f t="shared" si="582"/>
        <v>322.76648647266376</v>
      </c>
      <c r="DU370" s="19">
        <f t="shared" si="583"/>
        <v>89.098503290956529</v>
      </c>
      <c r="DV370" s="19">
        <f t="shared" si="584"/>
        <v>55.004193534800891</v>
      </c>
      <c r="DX370" s="19">
        <f t="shared" si="585"/>
        <v>164.94416953397126</v>
      </c>
      <c r="DZ370" s="68">
        <f t="shared" si="586"/>
        <v>2632.3531775076654</v>
      </c>
      <c r="EA370" s="21">
        <f t="shared" si="587"/>
        <v>2.6323531775076652</v>
      </c>
      <c r="EB370" s="92">
        <f t="shared" si="588"/>
        <v>1136</v>
      </c>
    </row>
    <row r="371" spans="1:132" x14ac:dyDescent="0.3">
      <c r="C371" s="24"/>
      <c r="E371" s="6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V371" s="6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6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86"/>
      <c r="BX371" s="6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L371" s="68"/>
      <c r="CZ371" s="68"/>
      <c r="DM371" s="68"/>
      <c r="DZ371" s="68"/>
      <c r="EA371" s="21"/>
      <c r="EB371" s="92"/>
    </row>
    <row r="372" spans="1:132" x14ac:dyDescent="0.3">
      <c r="A372" s="19">
        <f>'A. Thermody. result (all suite)'!C328</f>
        <v>1400</v>
      </c>
      <c r="B372" s="19" t="str">
        <f>'A. Thermody. result (all suite)'!A328</f>
        <v>Alkaline basalt</v>
      </c>
      <c r="C372" s="24">
        <f>'A. Thermody. result (all suite)'!G328</f>
        <v>100</v>
      </c>
      <c r="D372" s="19">
        <f>'A. Thermody. result (all suite)'!D328</f>
        <v>10000</v>
      </c>
      <c r="E372" s="61">
        <f>'A. Thermody. result (all suite)'!I328</f>
        <v>45.155484000000001</v>
      </c>
      <c r="F372" s="21">
        <f>'A. Thermody. result (all suite)'!J328</f>
        <v>3.89961</v>
      </c>
      <c r="G372" s="21">
        <f>'A. Thermody. result (all suite)'!K328</f>
        <v>11.528847000000001</v>
      </c>
      <c r="H372" s="21">
        <f>'A. Thermody. result (all suite)'!L328</f>
        <v>3.0596939999999999</v>
      </c>
      <c r="I372" s="21">
        <f>'A. Thermody. result (all suite)'!M328</f>
        <v>8.7291270000000001</v>
      </c>
      <c r="J372" s="21">
        <f>'A. Thermody. result (all suite)'!N328</f>
        <v>0.169983</v>
      </c>
      <c r="K372" s="21">
        <f>'A. Thermody. result (all suite)'!O328</f>
        <v>8.7191279999999995</v>
      </c>
      <c r="L372" s="21">
        <f>'A. Thermody. result (all suite)'!P328</f>
        <v>13.538646</v>
      </c>
      <c r="M372" s="21">
        <f>'A. Thermody. result (all suite)'!Q328</f>
        <v>2.6497350000000002</v>
      </c>
      <c r="N372" s="21">
        <f>'A. Thermody. result (all suite)'!R328</f>
        <v>0.76992300000000002</v>
      </c>
      <c r="O372" s="21">
        <f>'A. Thermody. result (all suite)'!S328</f>
        <v>0.85991399999999996</v>
      </c>
      <c r="P372" s="21">
        <f>'A. Thermody. result (all suite)'!T328</f>
        <v>0.91990799999999995</v>
      </c>
      <c r="Q372" s="21">
        <f t="shared" si="506"/>
        <v>99.999999000000031</v>
      </c>
      <c r="S372" s="19">
        <f t="shared" si="507"/>
        <v>1673</v>
      </c>
      <c r="T372" s="19">
        <f t="shared" si="508"/>
        <v>1</v>
      </c>
      <c r="V372" s="61">
        <f t="shared" si="509"/>
        <v>44.740095086091387</v>
      </c>
      <c r="W372" s="21">
        <f t="shared" si="510"/>
        <v>3.8637371752824716</v>
      </c>
      <c r="X372" s="21">
        <f t="shared" si="511"/>
        <v>11.422792213078692</v>
      </c>
      <c r="Y372" s="21">
        <f t="shared" si="512"/>
        <v>3.0315476298370161</v>
      </c>
      <c r="Z372" s="21">
        <f t="shared" si="513"/>
        <v>8.6488270615938401</v>
      </c>
      <c r="AA372" s="21">
        <f t="shared" si="514"/>
        <v>0.1684193127687231</v>
      </c>
      <c r="AB372" s="21">
        <f t="shared" si="515"/>
        <v>8.6389200431956787</v>
      </c>
      <c r="AC372" s="21">
        <f t="shared" si="516"/>
        <v>13.414102911108888</v>
      </c>
      <c r="AD372" s="21">
        <f t="shared" si="517"/>
        <v>2.6253598755124488</v>
      </c>
      <c r="AE372" s="21">
        <f t="shared" si="518"/>
        <v>0.76284041665833424</v>
      </c>
      <c r="AF372" s="21">
        <f t="shared" si="519"/>
        <v>0.85200358224177564</v>
      </c>
      <c r="AG372" s="21">
        <f t="shared" si="520"/>
        <v>98.168645307369246</v>
      </c>
      <c r="AH372" s="21"/>
      <c r="AI372" s="61">
        <f t="shared" si="521"/>
        <v>45.574730043394901</v>
      </c>
      <c r="AJ372" s="21">
        <f t="shared" si="522"/>
        <v>3.9358159249167426</v>
      </c>
      <c r="AK372" s="21">
        <f t="shared" si="523"/>
        <v>11.635886567766679</v>
      </c>
      <c r="AL372" s="21">
        <f t="shared" si="524"/>
        <v>3.0881017257039063</v>
      </c>
      <c r="AM372" s="21">
        <f t="shared" si="525"/>
        <v>8.8101725703905558</v>
      </c>
      <c r="AN372" s="21">
        <f t="shared" si="526"/>
        <v>0.17156120698355029</v>
      </c>
      <c r="AO372" s="21">
        <f t="shared" si="527"/>
        <v>8.800080734685638</v>
      </c>
      <c r="AP372" s="21">
        <f t="shared" si="528"/>
        <v>13.664345544454536</v>
      </c>
      <c r="AQ372" s="21">
        <f t="shared" si="529"/>
        <v>2.6743364618024024</v>
      </c>
      <c r="AR372" s="21">
        <f t="shared" si="530"/>
        <v>0.77707134927843402</v>
      </c>
      <c r="AS372" s="21">
        <f t="shared" si="531"/>
        <v>0.86789787062266621</v>
      </c>
      <c r="AT372" s="21">
        <f t="shared" si="532"/>
        <v>100</v>
      </c>
      <c r="AU372" s="21"/>
      <c r="AV372" s="21">
        <f>AR372*'[1]diagram lines'!$G$39</f>
        <v>0.64505171155176666</v>
      </c>
      <c r="AW372" s="21">
        <f>AK372*'[1]diagram lines'!$G$40</f>
        <v>6.1584835498525017</v>
      </c>
      <c r="AX372" s="21">
        <f>AQ372*'[1]diagram lines'!$G$38</f>
        <v>1.9839624155158837</v>
      </c>
      <c r="AY372" s="21">
        <f>AP372*'[1]diagram lines'!$G$41</f>
        <v>9.7653288290058669</v>
      </c>
      <c r="AZ372" s="21">
        <f t="shared" si="533"/>
        <v>3.4514078110808364</v>
      </c>
      <c r="BA372" s="21">
        <f t="shared" si="534"/>
        <v>0.49687858175932603</v>
      </c>
      <c r="BB372" s="21">
        <f t="shared" si="535"/>
        <v>2.3425068303917982</v>
      </c>
      <c r="BC372" s="86">
        <f t="shared" si="536"/>
        <v>0.42689309889130361</v>
      </c>
      <c r="BX372" s="61">
        <f t="shared" si="537"/>
        <v>0.75158928095872179</v>
      </c>
      <c r="BY372" s="21">
        <f t="shared" si="538"/>
        <v>4.8818352528793192E-2</v>
      </c>
      <c r="BZ372" s="21">
        <f t="shared" si="539"/>
        <v>0.11307225382502943</v>
      </c>
      <c r="CA372" s="21">
        <f t="shared" si="540"/>
        <v>1.916021040766485E-2</v>
      </c>
      <c r="CB372" s="21">
        <f t="shared" si="541"/>
        <v>0.12149098121085596</v>
      </c>
      <c r="CC372" s="21">
        <f t="shared" si="542"/>
        <v>2.3961516774739216E-3</v>
      </c>
      <c r="CD372" s="21">
        <f t="shared" si="543"/>
        <v>0.2163555334987593</v>
      </c>
      <c r="CE372" s="21">
        <f t="shared" si="544"/>
        <v>0.24141665477888732</v>
      </c>
      <c r="CF372" s="21">
        <f t="shared" si="545"/>
        <v>4.2744555573479594E-2</v>
      </c>
      <c r="CG372" s="21">
        <f t="shared" si="546"/>
        <v>8.1732802547770707E-3</v>
      </c>
      <c r="CH372" s="21">
        <f t="shared" si="547"/>
        <v>6.0581215127092376E-3</v>
      </c>
      <c r="CI372" s="21">
        <f t="shared" si="548"/>
        <v>5.1049278579356268E-2</v>
      </c>
      <c r="CJ372" s="21">
        <f t="shared" si="549"/>
        <v>1.6223246548065082</v>
      </c>
      <c r="CL372" s="68">
        <f t="shared" si="550"/>
        <v>0.46327920785273558</v>
      </c>
      <c r="CM372" s="19">
        <f t="shared" si="551"/>
        <v>3.0091604898044078E-2</v>
      </c>
      <c r="CN372" s="19">
        <f t="shared" si="552"/>
        <v>6.9697673329457824E-2</v>
      </c>
      <c r="CO372" s="19">
        <f t="shared" si="553"/>
        <v>1.1810342862569672E-2</v>
      </c>
      <c r="CP372" s="19">
        <f t="shared" si="554"/>
        <v>7.4886972130338472E-2</v>
      </c>
      <c r="CQ372" s="19">
        <f t="shared" si="555"/>
        <v>1.476986539269297E-3</v>
      </c>
      <c r="CR372" s="19">
        <f t="shared" si="556"/>
        <v>0.13336142852650146</v>
      </c>
      <c r="CS372" s="19">
        <f t="shared" si="557"/>
        <v>0.14880908951462657</v>
      </c>
      <c r="CT372" s="19">
        <f t="shared" si="558"/>
        <v>2.6347719888765213E-2</v>
      </c>
      <c r="CU372" s="19">
        <f t="shared" si="559"/>
        <v>5.0380053280715776E-3</v>
      </c>
      <c r="CV372" s="19">
        <f t="shared" si="560"/>
        <v>3.7342226753200509E-3</v>
      </c>
      <c r="CW372" s="19">
        <f t="shared" si="561"/>
        <v>3.1466746454300067E-2</v>
      </c>
      <c r="CX372" s="19">
        <f t="shared" si="562"/>
        <v>0.99999999999999978</v>
      </c>
      <c r="CZ372" s="68">
        <f t="shared" si="563"/>
        <v>2.4859999999999999E-5</v>
      </c>
      <c r="DA372" s="19">
        <f t="shared" si="564"/>
        <v>2.0139999999999997E-5</v>
      </c>
      <c r="DB372" s="19">
        <f t="shared" si="565"/>
        <v>3.5539999999999995E-5</v>
      </c>
      <c r="DC372" s="19">
        <f t="shared" si="566"/>
        <v>4.1869999999999997E-5</v>
      </c>
      <c r="DD372" s="19">
        <f t="shared" si="567"/>
        <v>1.3489999999999998E-5</v>
      </c>
      <c r="DE372" s="19">
        <f t="shared" si="568"/>
        <v>1.3489999999999998E-5</v>
      </c>
      <c r="DF372" s="19">
        <f t="shared" si="569"/>
        <v>1.259E-5</v>
      </c>
      <c r="DG372" s="19">
        <f t="shared" si="570"/>
        <v>1.7289999999999999E-5</v>
      </c>
      <c r="DH372" s="19">
        <f t="shared" si="571"/>
        <v>2.6629999999999997E-5</v>
      </c>
      <c r="DI372" s="19">
        <f t="shared" si="572"/>
        <v>3.9549999999999992E-5</v>
      </c>
      <c r="DJ372" s="19">
        <f t="shared" si="573"/>
        <v>0</v>
      </c>
      <c r="DK372" s="19">
        <f t="shared" si="574"/>
        <v>2.3119999999999999E-5</v>
      </c>
      <c r="DM372" s="68">
        <f t="shared" si="575"/>
        <v>1119.6224781895557</v>
      </c>
      <c r="DN372" s="19">
        <f t="shared" si="576"/>
        <v>119.35041704348367</v>
      </c>
      <c r="DO372" s="19">
        <f t="shared" si="577"/>
        <v>199.95427047471921</v>
      </c>
      <c r="DP372" s="19">
        <f t="shared" si="578"/>
        <v>45.044032761493931</v>
      </c>
      <c r="DQ372" s="19">
        <f t="shared" si="579"/>
        <v>398.86055949331507</v>
      </c>
      <c r="DR372" s="19">
        <f t="shared" si="580"/>
        <v>7.7670441138446202</v>
      </c>
      <c r="DS372" s="19">
        <f t="shared" si="581"/>
        <v>426.88368305147009</v>
      </c>
      <c r="DT372" s="19">
        <f t="shared" si="582"/>
        <v>482.66129207520294</v>
      </c>
      <c r="DU372" s="19">
        <f t="shared" si="583"/>
        <v>61.332901085413283</v>
      </c>
      <c r="DV372" s="19">
        <f t="shared" si="584"/>
        <v>11.999496887594001</v>
      </c>
      <c r="DX372" s="19">
        <f t="shared" si="585"/>
        <v>24.525552383498578</v>
      </c>
      <c r="DZ372" s="68">
        <f t="shared" si="586"/>
        <v>2898.0017275595906</v>
      </c>
      <c r="EA372" s="21">
        <f t="shared" si="587"/>
        <v>2.8980017275595906</v>
      </c>
      <c r="EB372" s="92">
        <f t="shared" si="588"/>
        <v>1400</v>
      </c>
    </row>
    <row r="373" spans="1:132" x14ac:dyDescent="0.3">
      <c r="A373" s="19">
        <f>'A. Thermody. result (all suite)'!C329</f>
        <v>1399</v>
      </c>
      <c r="B373" s="19" t="str">
        <f>'A. Thermody. result (all suite)'!A329</f>
        <v>Alkaline basalt</v>
      </c>
      <c r="C373" s="24">
        <f>'A. Thermody. result (all suite)'!G329</f>
        <v>100</v>
      </c>
      <c r="D373" s="19">
        <f>'A. Thermody. result (all suite)'!D329</f>
        <v>10000</v>
      </c>
      <c r="E373" s="61">
        <f>'A. Thermody. result (all suite)'!I329</f>
        <v>45.155484000000001</v>
      </c>
      <c r="F373" s="21">
        <f>'A. Thermody. result (all suite)'!J329</f>
        <v>3.89961</v>
      </c>
      <c r="G373" s="21">
        <f>'A. Thermody. result (all suite)'!K329</f>
        <v>11.528847000000001</v>
      </c>
      <c r="H373" s="21">
        <f>'A. Thermody. result (all suite)'!L329</f>
        <v>3.0596939999999999</v>
      </c>
      <c r="I373" s="21">
        <f>'A. Thermody. result (all suite)'!M329</f>
        <v>8.7291270000000001</v>
      </c>
      <c r="J373" s="21">
        <f>'A. Thermody. result (all suite)'!N329</f>
        <v>0.169983</v>
      </c>
      <c r="K373" s="21">
        <f>'A. Thermody. result (all suite)'!O329</f>
        <v>8.7191279999999995</v>
      </c>
      <c r="L373" s="21">
        <f>'A. Thermody. result (all suite)'!P329</f>
        <v>13.538646</v>
      </c>
      <c r="M373" s="21">
        <f>'A. Thermody. result (all suite)'!Q329</f>
        <v>2.6497350000000002</v>
      </c>
      <c r="N373" s="21">
        <f>'A. Thermody. result (all suite)'!R329</f>
        <v>0.76992300000000002</v>
      </c>
      <c r="O373" s="21">
        <f>'A. Thermody. result (all suite)'!S329</f>
        <v>0.85991399999999996</v>
      </c>
      <c r="P373" s="21">
        <f>'A. Thermody. result (all suite)'!T329</f>
        <v>0.91990799999999995</v>
      </c>
      <c r="Q373" s="21">
        <f t="shared" si="506"/>
        <v>99.999999000000031</v>
      </c>
      <c r="S373" s="19">
        <f t="shared" si="507"/>
        <v>1672</v>
      </c>
      <c r="T373" s="19">
        <f t="shared" si="508"/>
        <v>1</v>
      </c>
      <c r="V373" s="61">
        <f t="shared" si="509"/>
        <v>44.740095086091387</v>
      </c>
      <c r="W373" s="21">
        <f t="shared" si="510"/>
        <v>3.8637371752824716</v>
      </c>
      <c r="X373" s="21">
        <f t="shared" si="511"/>
        <v>11.422792213078692</v>
      </c>
      <c r="Y373" s="21">
        <f t="shared" si="512"/>
        <v>3.0315476298370161</v>
      </c>
      <c r="Z373" s="21">
        <f t="shared" si="513"/>
        <v>8.6488270615938401</v>
      </c>
      <c r="AA373" s="21">
        <f t="shared" si="514"/>
        <v>0.1684193127687231</v>
      </c>
      <c r="AB373" s="21">
        <f t="shared" si="515"/>
        <v>8.6389200431956787</v>
      </c>
      <c r="AC373" s="21">
        <f t="shared" si="516"/>
        <v>13.414102911108888</v>
      </c>
      <c r="AD373" s="21">
        <f t="shared" si="517"/>
        <v>2.6253598755124488</v>
      </c>
      <c r="AE373" s="21">
        <f t="shared" si="518"/>
        <v>0.76284041665833424</v>
      </c>
      <c r="AF373" s="21">
        <f t="shared" si="519"/>
        <v>0.85200358224177564</v>
      </c>
      <c r="AG373" s="21">
        <f t="shared" si="520"/>
        <v>98.168645307369246</v>
      </c>
      <c r="AH373" s="21"/>
      <c r="AI373" s="61">
        <f t="shared" si="521"/>
        <v>45.574730043394901</v>
      </c>
      <c r="AJ373" s="21">
        <f t="shared" si="522"/>
        <v>3.9358159249167426</v>
      </c>
      <c r="AK373" s="21">
        <f t="shared" si="523"/>
        <v>11.635886567766679</v>
      </c>
      <c r="AL373" s="21">
        <f t="shared" si="524"/>
        <v>3.0881017257039063</v>
      </c>
      <c r="AM373" s="21">
        <f t="shared" si="525"/>
        <v>8.8101725703905558</v>
      </c>
      <c r="AN373" s="21">
        <f t="shared" si="526"/>
        <v>0.17156120698355029</v>
      </c>
      <c r="AO373" s="21">
        <f t="shared" si="527"/>
        <v>8.800080734685638</v>
      </c>
      <c r="AP373" s="21">
        <f t="shared" si="528"/>
        <v>13.664345544454536</v>
      </c>
      <c r="AQ373" s="21">
        <f t="shared" si="529"/>
        <v>2.6743364618024024</v>
      </c>
      <c r="AR373" s="21">
        <f t="shared" si="530"/>
        <v>0.77707134927843402</v>
      </c>
      <c r="AS373" s="21">
        <f t="shared" si="531"/>
        <v>0.86789787062266621</v>
      </c>
      <c r="AT373" s="21">
        <f t="shared" si="532"/>
        <v>100</v>
      </c>
      <c r="AU373" s="21"/>
      <c r="AV373" s="21">
        <f>AR373*'[1]diagram lines'!$G$39</f>
        <v>0.64505171155176666</v>
      </c>
      <c r="AW373" s="21">
        <f>AK373*'[1]diagram lines'!$G$40</f>
        <v>6.1584835498525017</v>
      </c>
      <c r="AX373" s="21">
        <f>AQ373*'[1]diagram lines'!$G$38</f>
        <v>1.9839624155158837</v>
      </c>
      <c r="AY373" s="21">
        <f>AP373*'[1]diagram lines'!$G$41</f>
        <v>9.7653288290058669</v>
      </c>
      <c r="AZ373" s="21">
        <f t="shared" si="533"/>
        <v>3.4514078110808364</v>
      </c>
      <c r="BA373" s="21">
        <f t="shared" si="534"/>
        <v>0.49687858175932603</v>
      </c>
      <c r="BB373" s="21">
        <f t="shared" si="535"/>
        <v>2.3425068303917982</v>
      </c>
      <c r="BC373" s="86">
        <f t="shared" si="536"/>
        <v>0.42689309889130361</v>
      </c>
      <c r="BX373" s="61">
        <f t="shared" si="537"/>
        <v>0.75158928095872179</v>
      </c>
      <c r="BY373" s="21">
        <f t="shared" si="538"/>
        <v>4.8818352528793192E-2</v>
      </c>
      <c r="BZ373" s="21">
        <f t="shared" si="539"/>
        <v>0.11307225382502943</v>
      </c>
      <c r="CA373" s="21">
        <f t="shared" si="540"/>
        <v>1.916021040766485E-2</v>
      </c>
      <c r="CB373" s="21">
        <f t="shared" si="541"/>
        <v>0.12149098121085596</v>
      </c>
      <c r="CC373" s="21">
        <f t="shared" si="542"/>
        <v>2.3961516774739216E-3</v>
      </c>
      <c r="CD373" s="21">
        <f t="shared" si="543"/>
        <v>0.2163555334987593</v>
      </c>
      <c r="CE373" s="21">
        <f t="shared" si="544"/>
        <v>0.24141665477888732</v>
      </c>
      <c r="CF373" s="21">
        <f t="shared" si="545"/>
        <v>4.2744555573479594E-2</v>
      </c>
      <c r="CG373" s="21">
        <f t="shared" si="546"/>
        <v>8.1732802547770707E-3</v>
      </c>
      <c r="CH373" s="21">
        <f t="shared" si="547"/>
        <v>6.0581215127092376E-3</v>
      </c>
      <c r="CI373" s="21">
        <f t="shared" si="548"/>
        <v>5.1049278579356268E-2</v>
      </c>
      <c r="CJ373" s="21">
        <f t="shared" si="549"/>
        <v>1.6223246548065082</v>
      </c>
      <c r="CL373" s="68">
        <f t="shared" si="550"/>
        <v>0.46327920785273558</v>
      </c>
      <c r="CM373" s="19">
        <f t="shared" si="551"/>
        <v>3.0091604898044078E-2</v>
      </c>
      <c r="CN373" s="19">
        <f t="shared" si="552"/>
        <v>6.9697673329457824E-2</v>
      </c>
      <c r="CO373" s="19">
        <f t="shared" si="553"/>
        <v>1.1810342862569672E-2</v>
      </c>
      <c r="CP373" s="19">
        <f t="shared" si="554"/>
        <v>7.4886972130338472E-2</v>
      </c>
      <c r="CQ373" s="19">
        <f t="shared" si="555"/>
        <v>1.476986539269297E-3</v>
      </c>
      <c r="CR373" s="19">
        <f t="shared" si="556"/>
        <v>0.13336142852650146</v>
      </c>
      <c r="CS373" s="19">
        <f t="shared" si="557"/>
        <v>0.14880908951462657</v>
      </c>
      <c r="CT373" s="19">
        <f t="shared" si="558"/>
        <v>2.6347719888765213E-2</v>
      </c>
      <c r="CU373" s="19">
        <f t="shared" si="559"/>
        <v>5.0380053280715776E-3</v>
      </c>
      <c r="CV373" s="19">
        <f t="shared" si="560"/>
        <v>3.7342226753200509E-3</v>
      </c>
      <c r="CW373" s="19">
        <f t="shared" si="561"/>
        <v>3.1466746454300067E-2</v>
      </c>
      <c r="CX373" s="19">
        <f t="shared" si="562"/>
        <v>0.99999999999999978</v>
      </c>
      <c r="CZ373" s="68">
        <f t="shared" si="563"/>
        <v>2.4859999999999999E-5</v>
      </c>
      <c r="DA373" s="19">
        <f t="shared" si="564"/>
        <v>2.0132759999999995E-5</v>
      </c>
      <c r="DB373" s="19">
        <f t="shared" si="565"/>
        <v>3.5539999999999995E-5</v>
      </c>
      <c r="DC373" s="19">
        <f t="shared" si="566"/>
        <v>4.1860909999999998E-5</v>
      </c>
      <c r="DD373" s="19">
        <f t="shared" si="567"/>
        <v>1.3487079999999999E-5</v>
      </c>
      <c r="DE373" s="19">
        <f t="shared" si="568"/>
        <v>1.3487079999999999E-5</v>
      </c>
      <c r="DF373" s="19">
        <f t="shared" si="569"/>
        <v>1.258673E-5</v>
      </c>
      <c r="DG373" s="19">
        <f t="shared" si="570"/>
        <v>1.7286259999999998E-5</v>
      </c>
      <c r="DH373" s="19">
        <f t="shared" si="571"/>
        <v>2.6622319999999999E-5</v>
      </c>
      <c r="DI373" s="19">
        <f t="shared" si="572"/>
        <v>3.9537919999999994E-5</v>
      </c>
      <c r="DJ373" s="19">
        <f t="shared" si="573"/>
        <v>0</v>
      </c>
      <c r="DK373" s="19">
        <f t="shared" si="574"/>
        <v>2.3110539999999998E-5</v>
      </c>
      <c r="DM373" s="68">
        <f t="shared" si="575"/>
        <v>1119.6224781895557</v>
      </c>
      <c r="DN373" s="19">
        <f t="shared" si="576"/>
        <v>119.39333699183626</v>
      </c>
      <c r="DO373" s="19">
        <f t="shared" si="577"/>
        <v>199.95427047471921</v>
      </c>
      <c r="DP373" s="19">
        <f t="shared" si="578"/>
        <v>45.053813969255586</v>
      </c>
      <c r="DQ373" s="19">
        <f t="shared" si="579"/>
        <v>398.94691419972446</v>
      </c>
      <c r="DR373" s="19">
        <f t="shared" si="580"/>
        <v>7.768725706065652</v>
      </c>
      <c r="DS373" s="19">
        <f t="shared" si="581"/>
        <v>426.99458633163727</v>
      </c>
      <c r="DT373" s="19">
        <f t="shared" si="582"/>
        <v>482.76571913070029</v>
      </c>
      <c r="DU373" s="19">
        <f t="shared" si="583"/>
        <v>61.350594384882896</v>
      </c>
      <c r="DV373" s="19">
        <f t="shared" si="584"/>
        <v>12.003163087596482</v>
      </c>
      <c r="DX373" s="19">
        <f t="shared" si="585"/>
        <v>24.53559160047698</v>
      </c>
      <c r="DZ373" s="68">
        <f t="shared" si="586"/>
        <v>2898.3891940664503</v>
      </c>
      <c r="EA373" s="21">
        <f t="shared" si="587"/>
        <v>2.8983891940664503</v>
      </c>
      <c r="EB373" s="92">
        <f t="shared" si="588"/>
        <v>1399</v>
      </c>
    </row>
    <row r="374" spans="1:132" x14ac:dyDescent="0.3">
      <c r="A374" s="19">
        <f>'A. Thermody. result (all suite)'!C330</f>
        <v>1398</v>
      </c>
      <c r="B374" s="19" t="str">
        <f>'A. Thermody. result (all suite)'!A330</f>
        <v>Alkaline basalt</v>
      </c>
      <c r="C374" s="24">
        <f>'A. Thermody. result (all suite)'!G330</f>
        <v>100</v>
      </c>
      <c r="D374" s="19">
        <f>'A. Thermody. result (all suite)'!D330</f>
        <v>10000</v>
      </c>
      <c r="E374" s="61">
        <f>'A. Thermody. result (all suite)'!I330</f>
        <v>45.155484000000001</v>
      </c>
      <c r="F374" s="21">
        <f>'A. Thermody. result (all suite)'!J330</f>
        <v>3.89961</v>
      </c>
      <c r="G374" s="21">
        <f>'A. Thermody. result (all suite)'!K330</f>
        <v>11.528847000000001</v>
      </c>
      <c r="H374" s="21">
        <f>'A. Thermody. result (all suite)'!L330</f>
        <v>3.0596939999999999</v>
      </c>
      <c r="I374" s="21">
        <f>'A. Thermody. result (all suite)'!M330</f>
        <v>8.7291270000000001</v>
      </c>
      <c r="J374" s="21">
        <f>'A. Thermody. result (all suite)'!N330</f>
        <v>0.169983</v>
      </c>
      <c r="K374" s="21">
        <f>'A. Thermody. result (all suite)'!O330</f>
        <v>8.7191279999999995</v>
      </c>
      <c r="L374" s="21">
        <f>'A. Thermody. result (all suite)'!P330</f>
        <v>13.538646</v>
      </c>
      <c r="M374" s="21">
        <f>'A. Thermody. result (all suite)'!Q330</f>
        <v>2.6497350000000002</v>
      </c>
      <c r="N374" s="21">
        <f>'A. Thermody. result (all suite)'!R330</f>
        <v>0.76992300000000002</v>
      </c>
      <c r="O374" s="21">
        <f>'A. Thermody. result (all suite)'!S330</f>
        <v>0.85991399999999996</v>
      </c>
      <c r="P374" s="21">
        <f>'A. Thermody. result (all suite)'!T330</f>
        <v>0.91990799999999995</v>
      </c>
      <c r="Q374" s="21">
        <f t="shared" si="506"/>
        <v>99.999999000000031</v>
      </c>
      <c r="S374" s="19">
        <f t="shared" si="507"/>
        <v>1671</v>
      </c>
      <c r="T374" s="19">
        <f t="shared" si="508"/>
        <v>1</v>
      </c>
      <c r="V374" s="61">
        <f t="shared" si="509"/>
        <v>44.740095086091387</v>
      </c>
      <c r="W374" s="21">
        <f t="shared" si="510"/>
        <v>3.8637371752824716</v>
      </c>
      <c r="X374" s="21">
        <f t="shared" si="511"/>
        <v>11.422792213078692</v>
      </c>
      <c r="Y374" s="21">
        <f t="shared" si="512"/>
        <v>3.0315476298370161</v>
      </c>
      <c r="Z374" s="21">
        <f t="shared" si="513"/>
        <v>8.6488270615938401</v>
      </c>
      <c r="AA374" s="21">
        <f t="shared" si="514"/>
        <v>0.1684193127687231</v>
      </c>
      <c r="AB374" s="21">
        <f t="shared" si="515"/>
        <v>8.6389200431956787</v>
      </c>
      <c r="AC374" s="21">
        <f t="shared" si="516"/>
        <v>13.414102911108888</v>
      </c>
      <c r="AD374" s="21">
        <f t="shared" si="517"/>
        <v>2.6253598755124488</v>
      </c>
      <c r="AE374" s="21">
        <f t="shared" si="518"/>
        <v>0.76284041665833424</v>
      </c>
      <c r="AF374" s="21">
        <f t="shared" si="519"/>
        <v>0.85200358224177564</v>
      </c>
      <c r="AG374" s="21">
        <f t="shared" si="520"/>
        <v>98.168645307369246</v>
      </c>
      <c r="AH374" s="21"/>
      <c r="AI374" s="61">
        <f t="shared" si="521"/>
        <v>45.574730043394901</v>
      </c>
      <c r="AJ374" s="21">
        <f t="shared" si="522"/>
        <v>3.9358159249167426</v>
      </c>
      <c r="AK374" s="21">
        <f t="shared" si="523"/>
        <v>11.635886567766679</v>
      </c>
      <c r="AL374" s="21">
        <f t="shared" si="524"/>
        <v>3.0881017257039063</v>
      </c>
      <c r="AM374" s="21">
        <f t="shared" si="525"/>
        <v>8.8101725703905558</v>
      </c>
      <c r="AN374" s="21">
        <f t="shared" si="526"/>
        <v>0.17156120698355029</v>
      </c>
      <c r="AO374" s="21">
        <f t="shared" si="527"/>
        <v>8.800080734685638</v>
      </c>
      <c r="AP374" s="21">
        <f t="shared" si="528"/>
        <v>13.664345544454536</v>
      </c>
      <c r="AQ374" s="21">
        <f t="shared" si="529"/>
        <v>2.6743364618024024</v>
      </c>
      <c r="AR374" s="21">
        <f t="shared" si="530"/>
        <v>0.77707134927843402</v>
      </c>
      <c r="AS374" s="21">
        <f t="shared" si="531"/>
        <v>0.86789787062266621</v>
      </c>
      <c r="AT374" s="21">
        <f t="shared" si="532"/>
        <v>100</v>
      </c>
      <c r="AU374" s="21"/>
      <c r="AV374" s="21">
        <f>AR374*'[1]diagram lines'!$G$39</f>
        <v>0.64505171155176666</v>
      </c>
      <c r="AW374" s="21">
        <f>AK374*'[1]diagram lines'!$G$40</f>
        <v>6.1584835498525017</v>
      </c>
      <c r="AX374" s="21">
        <f>AQ374*'[1]diagram lines'!$G$38</f>
        <v>1.9839624155158837</v>
      </c>
      <c r="AY374" s="21">
        <f>AP374*'[1]diagram lines'!$G$41</f>
        <v>9.7653288290058669</v>
      </c>
      <c r="AZ374" s="21">
        <f t="shared" si="533"/>
        <v>3.4514078110808364</v>
      </c>
      <c r="BA374" s="21">
        <f t="shared" si="534"/>
        <v>0.49687858175932603</v>
      </c>
      <c r="BB374" s="21">
        <f t="shared" si="535"/>
        <v>2.3425068303917982</v>
      </c>
      <c r="BC374" s="86">
        <f t="shared" si="536"/>
        <v>0.42689309889130361</v>
      </c>
      <c r="BX374" s="61">
        <f t="shared" si="537"/>
        <v>0.75158928095872179</v>
      </c>
      <c r="BY374" s="21">
        <f t="shared" si="538"/>
        <v>4.8818352528793192E-2</v>
      </c>
      <c r="BZ374" s="21">
        <f t="shared" si="539"/>
        <v>0.11307225382502943</v>
      </c>
      <c r="CA374" s="21">
        <f t="shared" si="540"/>
        <v>1.916021040766485E-2</v>
      </c>
      <c r="CB374" s="21">
        <f t="shared" si="541"/>
        <v>0.12149098121085596</v>
      </c>
      <c r="CC374" s="21">
        <f t="shared" si="542"/>
        <v>2.3961516774739216E-3</v>
      </c>
      <c r="CD374" s="21">
        <f t="shared" si="543"/>
        <v>0.2163555334987593</v>
      </c>
      <c r="CE374" s="21">
        <f t="shared" si="544"/>
        <v>0.24141665477888732</v>
      </c>
      <c r="CF374" s="21">
        <f t="shared" si="545"/>
        <v>4.2744555573479594E-2</v>
      </c>
      <c r="CG374" s="21">
        <f t="shared" si="546"/>
        <v>8.1732802547770707E-3</v>
      </c>
      <c r="CH374" s="21">
        <f t="shared" si="547"/>
        <v>6.0581215127092376E-3</v>
      </c>
      <c r="CI374" s="21">
        <f t="shared" si="548"/>
        <v>5.1049278579356268E-2</v>
      </c>
      <c r="CJ374" s="21">
        <f t="shared" si="549"/>
        <v>1.6223246548065082</v>
      </c>
      <c r="CL374" s="68">
        <f t="shared" si="550"/>
        <v>0.46327920785273558</v>
      </c>
      <c r="CM374" s="19">
        <f t="shared" si="551"/>
        <v>3.0091604898044078E-2</v>
      </c>
      <c r="CN374" s="19">
        <f t="shared" si="552"/>
        <v>6.9697673329457824E-2</v>
      </c>
      <c r="CO374" s="19">
        <f t="shared" si="553"/>
        <v>1.1810342862569672E-2</v>
      </c>
      <c r="CP374" s="19">
        <f t="shared" si="554"/>
        <v>7.4886972130338472E-2</v>
      </c>
      <c r="CQ374" s="19">
        <f t="shared" si="555"/>
        <v>1.476986539269297E-3</v>
      </c>
      <c r="CR374" s="19">
        <f t="shared" si="556"/>
        <v>0.13336142852650146</v>
      </c>
      <c r="CS374" s="19">
        <f t="shared" si="557"/>
        <v>0.14880908951462657</v>
      </c>
      <c r="CT374" s="19">
        <f t="shared" si="558"/>
        <v>2.6347719888765213E-2</v>
      </c>
      <c r="CU374" s="19">
        <f t="shared" si="559"/>
        <v>5.0380053280715776E-3</v>
      </c>
      <c r="CV374" s="19">
        <f t="shared" si="560"/>
        <v>3.7342226753200509E-3</v>
      </c>
      <c r="CW374" s="19">
        <f t="shared" si="561"/>
        <v>3.1466746454300067E-2</v>
      </c>
      <c r="CX374" s="19">
        <f t="shared" si="562"/>
        <v>0.99999999999999978</v>
      </c>
      <c r="CZ374" s="68">
        <f t="shared" si="563"/>
        <v>2.4859999999999999E-5</v>
      </c>
      <c r="DA374" s="19">
        <f t="shared" si="564"/>
        <v>2.0125519999999997E-5</v>
      </c>
      <c r="DB374" s="19">
        <f t="shared" si="565"/>
        <v>3.5539999999999995E-5</v>
      </c>
      <c r="DC374" s="19">
        <f t="shared" si="566"/>
        <v>4.1851819999999999E-5</v>
      </c>
      <c r="DD374" s="19">
        <f t="shared" si="567"/>
        <v>1.3484159999999998E-5</v>
      </c>
      <c r="DE374" s="19">
        <f t="shared" si="568"/>
        <v>1.3484159999999998E-5</v>
      </c>
      <c r="DF374" s="19">
        <f t="shared" si="569"/>
        <v>1.258346E-5</v>
      </c>
      <c r="DG374" s="19">
        <f t="shared" si="570"/>
        <v>1.7282519999999997E-5</v>
      </c>
      <c r="DH374" s="19">
        <f t="shared" si="571"/>
        <v>2.6614639999999997E-5</v>
      </c>
      <c r="DI374" s="19">
        <f t="shared" si="572"/>
        <v>3.952583999999999E-5</v>
      </c>
      <c r="DJ374" s="19">
        <f t="shared" si="573"/>
        <v>0</v>
      </c>
      <c r="DK374" s="19">
        <f t="shared" si="574"/>
        <v>2.310108E-5</v>
      </c>
      <c r="DM374" s="68">
        <f t="shared" si="575"/>
        <v>1119.6224781895557</v>
      </c>
      <c r="DN374" s="19">
        <f t="shared" si="576"/>
        <v>119.43628782042705</v>
      </c>
      <c r="DO374" s="19">
        <f t="shared" si="577"/>
        <v>199.95427047471921</v>
      </c>
      <c r="DP374" s="19">
        <f t="shared" si="578"/>
        <v>45.063599425873257</v>
      </c>
      <c r="DQ374" s="19">
        <f t="shared" si="579"/>
        <v>399.03330630642324</v>
      </c>
      <c r="DR374" s="19">
        <f t="shared" si="580"/>
        <v>7.7704080265855593</v>
      </c>
      <c r="DS374" s="19">
        <f t="shared" si="581"/>
        <v>427.10554725155151</v>
      </c>
      <c r="DT374" s="19">
        <f t="shared" si="582"/>
        <v>482.87019138298456</v>
      </c>
      <c r="DU374" s="19">
        <f t="shared" si="583"/>
        <v>61.368297895615186</v>
      </c>
      <c r="DV374" s="19">
        <f t="shared" si="584"/>
        <v>12.006831528547977</v>
      </c>
      <c r="DX374" s="19">
        <f t="shared" si="585"/>
        <v>24.545639039667719</v>
      </c>
      <c r="DZ374" s="68">
        <f t="shared" si="586"/>
        <v>2898.7768573419507</v>
      </c>
      <c r="EA374" s="21">
        <f t="shared" si="587"/>
        <v>2.8987768573419506</v>
      </c>
      <c r="EB374" s="92">
        <f t="shared" si="588"/>
        <v>1398</v>
      </c>
    </row>
    <row r="375" spans="1:132" x14ac:dyDescent="0.3">
      <c r="A375" s="19">
        <f>'A. Thermody. result (all suite)'!C331</f>
        <v>1397</v>
      </c>
      <c r="B375" s="19" t="str">
        <f>'A. Thermody. result (all suite)'!A331</f>
        <v>Alkaline basalt</v>
      </c>
      <c r="C375" s="24">
        <f>'A. Thermody. result (all suite)'!G331</f>
        <v>100</v>
      </c>
      <c r="D375" s="19">
        <f>'A. Thermody. result (all suite)'!D331</f>
        <v>10000</v>
      </c>
      <c r="E375" s="61">
        <f>'A. Thermody. result (all suite)'!I331</f>
        <v>45.155484000000001</v>
      </c>
      <c r="F375" s="21">
        <f>'A. Thermody. result (all suite)'!J331</f>
        <v>3.89961</v>
      </c>
      <c r="G375" s="21">
        <f>'A. Thermody. result (all suite)'!K331</f>
        <v>11.528847000000001</v>
      </c>
      <c r="H375" s="21">
        <f>'A. Thermody. result (all suite)'!L331</f>
        <v>3.0596939999999999</v>
      </c>
      <c r="I375" s="21">
        <f>'A. Thermody. result (all suite)'!M331</f>
        <v>8.7291270000000001</v>
      </c>
      <c r="J375" s="21">
        <f>'A. Thermody. result (all suite)'!N331</f>
        <v>0.169983</v>
      </c>
      <c r="K375" s="21">
        <f>'A. Thermody. result (all suite)'!O331</f>
        <v>8.7191279999999995</v>
      </c>
      <c r="L375" s="21">
        <f>'A. Thermody. result (all suite)'!P331</f>
        <v>13.538646</v>
      </c>
      <c r="M375" s="21">
        <f>'A. Thermody. result (all suite)'!Q331</f>
        <v>2.6497350000000002</v>
      </c>
      <c r="N375" s="21">
        <f>'A. Thermody. result (all suite)'!R331</f>
        <v>0.76992300000000002</v>
      </c>
      <c r="O375" s="21">
        <f>'A. Thermody. result (all suite)'!S331</f>
        <v>0.85991399999999996</v>
      </c>
      <c r="P375" s="21">
        <f>'A. Thermody. result (all suite)'!T331</f>
        <v>0.91990799999999995</v>
      </c>
      <c r="Q375" s="21">
        <f t="shared" si="506"/>
        <v>99.999999000000031</v>
      </c>
      <c r="S375" s="19">
        <f t="shared" si="507"/>
        <v>1670</v>
      </c>
      <c r="T375" s="19">
        <f t="shared" si="508"/>
        <v>1</v>
      </c>
      <c r="V375" s="61">
        <f t="shared" si="509"/>
        <v>44.740095086091387</v>
      </c>
      <c r="W375" s="21">
        <f t="shared" si="510"/>
        <v>3.8637371752824716</v>
      </c>
      <c r="X375" s="21">
        <f t="shared" si="511"/>
        <v>11.422792213078692</v>
      </c>
      <c r="Y375" s="21">
        <f t="shared" si="512"/>
        <v>3.0315476298370161</v>
      </c>
      <c r="Z375" s="21">
        <f t="shared" si="513"/>
        <v>8.6488270615938401</v>
      </c>
      <c r="AA375" s="21">
        <f t="shared" si="514"/>
        <v>0.1684193127687231</v>
      </c>
      <c r="AB375" s="21">
        <f t="shared" si="515"/>
        <v>8.6389200431956787</v>
      </c>
      <c r="AC375" s="21">
        <f t="shared" si="516"/>
        <v>13.414102911108888</v>
      </c>
      <c r="AD375" s="21">
        <f t="shared" si="517"/>
        <v>2.6253598755124488</v>
      </c>
      <c r="AE375" s="21">
        <f t="shared" si="518"/>
        <v>0.76284041665833424</v>
      </c>
      <c r="AF375" s="21">
        <f t="shared" si="519"/>
        <v>0.85200358224177564</v>
      </c>
      <c r="AG375" s="21">
        <f t="shared" si="520"/>
        <v>98.168645307369246</v>
      </c>
      <c r="AH375" s="21"/>
      <c r="AI375" s="61">
        <f t="shared" si="521"/>
        <v>45.574730043394901</v>
      </c>
      <c r="AJ375" s="21">
        <f t="shared" si="522"/>
        <v>3.9358159249167426</v>
      </c>
      <c r="AK375" s="21">
        <f t="shared" si="523"/>
        <v>11.635886567766679</v>
      </c>
      <c r="AL375" s="21">
        <f t="shared" si="524"/>
        <v>3.0881017257039063</v>
      </c>
      <c r="AM375" s="21">
        <f t="shared" si="525"/>
        <v>8.8101725703905558</v>
      </c>
      <c r="AN375" s="21">
        <f t="shared" si="526"/>
        <v>0.17156120698355029</v>
      </c>
      <c r="AO375" s="21">
        <f t="shared" si="527"/>
        <v>8.800080734685638</v>
      </c>
      <c r="AP375" s="21">
        <f t="shared" si="528"/>
        <v>13.664345544454536</v>
      </c>
      <c r="AQ375" s="21">
        <f t="shared" si="529"/>
        <v>2.6743364618024024</v>
      </c>
      <c r="AR375" s="21">
        <f t="shared" si="530"/>
        <v>0.77707134927843402</v>
      </c>
      <c r="AS375" s="21">
        <f t="shared" si="531"/>
        <v>0.86789787062266621</v>
      </c>
      <c r="AT375" s="21">
        <f t="shared" si="532"/>
        <v>100</v>
      </c>
      <c r="AU375" s="21"/>
      <c r="AV375" s="21">
        <f>AR375*'[1]diagram lines'!$G$39</f>
        <v>0.64505171155176666</v>
      </c>
      <c r="AW375" s="21">
        <f>AK375*'[1]diagram lines'!$G$40</f>
        <v>6.1584835498525017</v>
      </c>
      <c r="AX375" s="21">
        <f>AQ375*'[1]diagram lines'!$G$38</f>
        <v>1.9839624155158837</v>
      </c>
      <c r="AY375" s="21">
        <f>AP375*'[1]diagram lines'!$G$41</f>
        <v>9.7653288290058669</v>
      </c>
      <c r="AZ375" s="21">
        <f t="shared" si="533"/>
        <v>3.4514078110808364</v>
      </c>
      <c r="BA375" s="21">
        <f t="shared" si="534"/>
        <v>0.49687858175932603</v>
      </c>
      <c r="BB375" s="21">
        <f t="shared" si="535"/>
        <v>2.3425068303917982</v>
      </c>
      <c r="BC375" s="86">
        <f t="shared" si="536"/>
        <v>0.42689309889130361</v>
      </c>
      <c r="BX375" s="61">
        <f t="shared" si="537"/>
        <v>0.75158928095872179</v>
      </c>
      <c r="BY375" s="21">
        <f t="shared" si="538"/>
        <v>4.8818352528793192E-2</v>
      </c>
      <c r="BZ375" s="21">
        <f t="shared" si="539"/>
        <v>0.11307225382502943</v>
      </c>
      <c r="CA375" s="21">
        <f t="shared" si="540"/>
        <v>1.916021040766485E-2</v>
      </c>
      <c r="CB375" s="21">
        <f t="shared" si="541"/>
        <v>0.12149098121085596</v>
      </c>
      <c r="CC375" s="21">
        <f t="shared" si="542"/>
        <v>2.3961516774739216E-3</v>
      </c>
      <c r="CD375" s="21">
        <f t="shared" si="543"/>
        <v>0.2163555334987593</v>
      </c>
      <c r="CE375" s="21">
        <f t="shared" si="544"/>
        <v>0.24141665477888732</v>
      </c>
      <c r="CF375" s="21">
        <f t="shared" si="545"/>
        <v>4.2744555573479594E-2</v>
      </c>
      <c r="CG375" s="21">
        <f t="shared" si="546"/>
        <v>8.1732802547770707E-3</v>
      </c>
      <c r="CH375" s="21">
        <f t="shared" si="547"/>
        <v>6.0581215127092376E-3</v>
      </c>
      <c r="CI375" s="21">
        <f t="shared" si="548"/>
        <v>5.1049278579356268E-2</v>
      </c>
      <c r="CJ375" s="21">
        <f t="shared" si="549"/>
        <v>1.6223246548065082</v>
      </c>
      <c r="CL375" s="68">
        <f t="shared" si="550"/>
        <v>0.46327920785273558</v>
      </c>
      <c r="CM375" s="19">
        <f t="shared" si="551"/>
        <v>3.0091604898044078E-2</v>
      </c>
      <c r="CN375" s="19">
        <f t="shared" si="552"/>
        <v>6.9697673329457824E-2</v>
      </c>
      <c r="CO375" s="19">
        <f t="shared" si="553"/>
        <v>1.1810342862569672E-2</v>
      </c>
      <c r="CP375" s="19">
        <f t="shared" si="554"/>
        <v>7.4886972130338472E-2</v>
      </c>
      <c r="CQ375" s="19">
        <f t="shared" si="555"/>
        <v>1.476986539269297E-3</v>
      </c>
      <c r="CR375" s="19">
        <f t="shared" si="556"/>
        <v>0.13336142852650146</v>
      </c>
      <c r="CS375" s="19">
        <f t="shared" si="557"/>
        <v>0.14880908951462657</v>
      </c>
      <c r="CT375" s="19">
        <f t="shared" si="558"/>
        <v>2.6347719888765213E-2</v>
      </c>
      <c r="CU375" s="19">
        <f t="shared" si="559"/>
        <v>5.0380053280715776E-3</v>
      </c>
      <c r="CV375" s="19">
        <f t="shared" si="560"/>
        <v>3.7342226753200509E-3</v>
      </c>
      <c r="CW375" s="19">
        <f t="shared" si="561"/>
        <v>3.1466746454300067E-2</v>
      </c>
      <c r="CX375" s="19">
        <f t="shared" si="562"/>
        <v>0.99999999999999978</v>
      </c>
      <c r="CZ375" s="68">
        <f t="shared" si="563"/>
        <v>2.4859999999999999E-5</v>
      </c>
      <c r="DA375" s="19">
        <f t="shared" si="564"/>
        <v>2.0118279999999995E-5</v>
      </c>
      <c r="DB375" s="19">
        <f t="shared" si="565"/>
        <v>3.5539999999999995E-5</v>
      </c>
      <c r="DC375" s="19">
        <f t="shared" si="566"/>
        <v>4.184273E-5</v>
      </c>
      <c r="DD375" s="19">
        <f t="shared" si="567"/>
        <v>1.3481239999999998E-5</v>
      </c>
      <c r="DE375" s="19">
        <f t="shared" si="568"/>
        <v>1.3481239999999998E-5</v>
      </c>
      <c r="DF375" s="19">
        <f t="shared" si="569"/>
        <v>1.258019E-5</v>
      </c>
      <c r="DG375" s="19">
        <f t="shared" si="570"/>
        <v>1.727878E-5</v>
      </c>
      <c r="DH375" s="19">
        <f t="shared" si="571"/>
        <v>2.6606959999999998E-5</v>
      </c>
      <c r="DI375" s="19">
        <f t="shared" si="572"/>
        <v>3.9513759999999991E-5</v>
      </c>
      <c r="DJ375" s="19">
        <f t="shared" si="573"/>
        <v>0</v>
      </c>
      <c r="DK375" s="19">
        <f t="shared" si="574"/>
        <v>2.3091619999999999E-5</v>
      </c>
      <c r="DM375" s="68">
        <f t="shared" si="575"/>
        <v>1119.6224781895557</v>
      </c>
      <c r="DN375" s="19">
        <f t="shared" si="576"/>
        <v>119.47926956259488</v>
      </c>
      <c r="DO375" s="19">
        <f t="shared" si="577"/>
        <v>199.95427047471921</v>
      </c>
      <c r="DP375" s="19">
        <f t="shared" si="578"/>
        <v>45.073389134116027</v>
      </c>
      <c r="DQ375" s="19">
        <f t="shared" si="579"/>
        <v>399.11973583771373</v>
      </c>
      <c r="DR375" s="19">
        <f t="shared" si="580"/>
        <v>7.7720910758775847</v>
      </c>
      <c r="DS375" s="19">
        <f t="shared" si="581"/>
        <v>427.21656585616023</v>
      </c>
      <c r="DT375" s="19">
        <f t="shared" si="582"/>
        <v>482.97470886140445</v>
      </c>
      <c r="DU375" s="19">
        <f t="shared" si="583"/>
        <v>61.386011626452472</v>
      </c>
      <c r="DV375" s="19">
        <f t="shared" si="584"/>
        <v>12.010502212503765</v>
      </c>
      <c r="DX375" s="19">
        <f t="shared" si="585"/>
        <v>24.555694711176052</v>
      </c>
      <c r="DZ375" s="68">
        <f t="shared" si="586"/>
        <v>2899.164717542274</v>
      </c>
      <c r="EA375" s="21">
        <f t="shared" si="587"/>
        <v>2.8991647175422739</v>
      </c>
      <c r="EB375" s="92">
        <f t="shared" si="588"/>
        <v>1397</v>
      </c>
    </row>
    <row r="376" spans="1:132" x14ac:dyDescent="0.3">
      <c r="A376" s="19">
        <f>'A. Thermody. result (all suite)'!C332</f>
        <v>1396</v>
      </c>
      <c r="B376" s="19" t="str">
        <f>'A. Thermody. result (all suite)'!A332</f>
        <v>Alkaline basalt</v>
      </c>
      <c r="C376" s="24">
        <f>'A. Thermody. result (all suite)'!G332</f>
        <v>100</v>
      </c>
      <c r="D376" s="19">
        <f>'A. Thermody. result (all suite)'!D332</f>
        <v>10000</v>
      </c>
      <c r="E376" s="61">
        <f>'A. Thermody. result (all suite)'!I332</f>
        <v>45.155484000000001</v>
      </c>
      <c r="F376" s="21">
        <f>'A. Thermody. result (all suite)'!J332</f>
        <v>3.89961</v>
      </c>
      <c r="G376" s="21">
        <f>'A. Thermody. result (all suite)'!K332</f>
        <v>11.528847000000001</v>
      </c>
      <c r="H376" s="21">
        <f>'A. Thermody. result (all suite)'!L332</f>
        <v>3.0596939999999999</v>
      </c>
      <c r="I376" s="21">
        <f>'A. Thermody. result (all suite)'!M332</f>
        <v>8.7291270000000001</v>
      </c>
      <c r="J376" s="21">
        <f>'A. Thermody. result (all suite)'!N332</f>
        <v>0.169983</v>
      </c>
      <c r="K376" s="21">
        <f>'A. Thermody. result (all suite)'!O332</f>
        <v>8.7191279999999995</v>
      </c>
      <c r="L376" s="21">
        <f>'A. Thermody. result (all suite)'!P332</f>
        <v>13.538646</v>
      </c>
      <c r="M376" s="21">
        <f>'A. Thermody. result (all suite)'!Q332</f>
        <v>2.6497350000000002</v>
      </c>
      <c r="N376" s="21">
        <f>'A. Thermody. result (all suite)'!R332</f>
        <v>0.76992300000000002</v>
      </c>
      <c r="O376" s="21">
        <f>'A. Thermody. result (all suite)'!S332</f>
        <v>0.85991399999999996</v>
      </c>
      <c r="P376" s="21">
        <f>'A. Thermody. result (all suite)'!T332</f>
        <v>0.91990799999999995</v>
      </c>
      <c r="Q376" s="21">
        <f t="shared" si="506"/>
        <v>99.999999000000031</v>
      </c>
      <c r="S376" s="19">
        <f t="shared" si="507"/>
        <v>1669</v>
      </c>
      <c r="T376" s="19">
        <f t="shared" si="508"/>
        <v>1</v>
      </c>
      <c r="V376" s="61">
        <f t="shared" si="509"/>
        <v>44.740095086091387</v>
      </c>
      <c r="W376" s="21">
        <f t="shared" si="510"/>
        <v>3.8637371752824716</v>
      </c>
      <c r="X376" s="21">
        <f t="shared" si="511"/>
        <v>11.422792213078692</v>
      </c>
      <c r="Y376" s="21">
        <f t="shared" si="512"/>
        <v>3.0315476298370161</v>
      </c>
      <c r="Z376" s="21">
        <f t="shared" si="513"/>
        <v>8.6488270615938401</v>
      </c>
      <c r="AA376" s="21">
        <f t="shared" si="514"/>
        <v>0.1684193127687231</v>
      </c>
      <c r="AB376" s="21">
        <f t="shared" si="515"/>
        <v>8.6389200431956787</v>
      </c>
      <c r="AC376" s="21">
        <f t="shared" si="516"/>
        <v>13.414102911108888</v>
      </c>
      <c r="AD376" s="21">
        <f t="shared" si="517"/>
        <v>2.6253598755124488</v>
      </c>
      <c r="AE376" s="21">
        <f t="shared" si="518"/>
        <v>0.76284041665833424</v>
      </c>
      <c r="AF376" s="21">
        <f t="shared" si="519"/>
        <v>0.85200358224177564</v>
      </c>
      <c r="AG376" s="21">
        <f t="shared" si="520"/>
        <v>98.168645307369246</v>
      </c>
      <c r="AH376" s="21"/>
      <c r="AI376" s="61">
        <f t="shared" si="521"/>
        <v>45.574730043394901</v>
      </c>
      <c r="AJ376" s="21">
        <f t="shared" si="522"/>
        <v>3.9358159249167426</v>
      </c>
      <c r="AK376" s="21">
        <f t="shared" si="523"/>
        <v>11.635886567766679</v>
      </c>
      <c r="AL376" s="21">
        <f t="shared" si="524"/>
        <v>3.0881017257039063</v>
      </c>
      <c r="AM376" s="21">
        <f t="shared" si="525"/>
        <v>8.8101725703905558</v>
      </c>
      <c r="AN376" s="21">
        <f t="shared" si="526"/>
        <v>0.17156120698355029</v>
      </c>
      <c r="AO376" s="21">
        <f t="shared" si="527"/>
        <v>8.800080734685638</v>
      </c>
      <c r="AP376" s="21">
        <f t="shared" si="528"/>
        <v>13.664345544454536</v>
      </c>
      <c r="AQ376" s="21">
        <f t="shared" si="529"/>
        <v>2.6743364618024024</v>
      </c>
      <c r="AR376" s="21">
        <f t="shared" si="530"/>
        <v>0.77707134927843402</v>
      </c>
      <c r="AS376" s="21">
        <f t="shared" si="531"/>
        <v>0.86789787062266621</v>
      </c>
      <c r="AT376" s="21">
        <f t="shared" si="532"/>
        <v>100</v>
      </c>
      <c r="AU376" s="21"/>
      <c r="AV376" s="21">
        <f>AR376*'[1]diagram lines'!$G$39</f>
        <v>0.64505171155176666</v>
      </c>
      <c r="AW376" s="21">
        <f>AK376*'[1]diagram lines'!$G$40</f>
        <v>6.1584835498525017</v>
      </c>
      <c r="AX376" s="21">
        <f>AQ376*'[1]diagram lines'!$G$38</f>
        <v>1.9839624155158837</v>
      </c>
      <c r="AY376" s="21">
        <f>AP376*'[1]diagram lines'!$G$41</f>
        <v>9.7653288290058669</v>
      </c>
      <c r="AZ376" s="21">
        <f t="shared" si="533"/>
        <v>3.4514078110808364</v>
      </c>
      <c r="BA376" s="21">
        <f t="shared" si="534"/>
        <v>0.49687858175932603</v>
      </c>
      <c r="BB376" s="21">
        <f t="shared" si="535"/>
        <v>2.3425068303917982</v>
      </c>
      <c r="BC376" s="86">
        <f t="shared" si="536"/>
        <v>0.42689309889130361</v>
      </c>
      <c r="BX376" s="61">
        <f t="shared" si="537"/>
        <v>0.75158928095872179</v>
      </c>
      <c r="BY376" s="21">
        <f t="shared" si="538"/>
        <v>4.8818352528793192E-2</v>
      </c>
      <c r="BZ376" s="21">
        <f t="shared" si="539"/>
        <v>0.11307225382502943</v>
      </c>
      <c r="CA376" s="21">
        <f t="shared" si="540"/>
        <v>1.916021040766485E-2</v>
      </c>
      <c r="CB376" s="21">
        <f t="shared" si="541"/>
        <v>0.12149098121085596</v>
      </c>
      <c r="CC376" s="21">
        <f t="shared" si="542"/>
        <v>2.3961516774739216E-3</v>
      </c>
      <c r="CD376" s="21">
        <f t="shared" si="543"/>
        <v>0.2163555334987593</v>
      </c>
      <c r="CE376" s="21">
        <f t="shared" si="544"/>
        <v>0.24141665477888732</v>
      </c>
      <c r="CF376" s="21">
        <f t="shared" si="545"/>
        <v>4.2744555573479594E-2</v>
      </c>
      <c r="CG376" s="21">
        <f t="shared" si="546"/>
        <v>8.1732802547770707E-3</v>
      </c>
      <c r="CH376" s="21">
        <f t="shared" si="547"/>
        <v>6.0581215127092376E-3</v>
      </c>
      <c r="CI376" s="21">
        <f t="shared" si="548"/>
        <v>5.1049278579356268E-2</v>
      </c>
      <c r="CJ376" s="21">
        <f t="shared" si="549"/>
        <v>1.6223246548065082</v>
      </c>
      <c r="CL376" s="68">
        <f t="shared" si="550"/>
        <v>0.46327920785273558</v>
      </c>
      <c r="CM376" s="19">
        <f t="shared" si="551"/>
        <v>3.0091604898044078E-2</v>
      </c>
      <c r="CN376" s="19">
        <f t="shared" si="552"/>
        <v>6.9697673329457824E-2</v>
      </c>
      <c r="CO376" s="19">
        <f t="shared" si="553"/>
        <v>1.1810342862569672E-2</v>
      </c>
      <c r="CP376" s="19">
        <f t="shared" si="554"/>
        <v>7.4886972130338472E-2</v>
      </c>
      <c r="CQ376" s="19">
        <f t="shared" si="555"/>
        <v>1.476986539269297E-3</v>
      </c>
      <c r="CR376" s="19">
        <f t="shared" si="556"/>
        <v>0.13336142852650146</v>
      </c>
      <c r="CS376" s="19">
        <f t="shared" si="557"/>
        <v>0.14880908951462657</v>
      </c>
      <c r="CT376" s="19">
        <f t="shared" si="558"/>
        <v>2.6347719888765213E-2</v>
      </c>
      <c r="CU376" s="19">
        <f t="shared" si="559"/>
        <v>5.0380053280715776E-3</v>
      </c>
      <c r="CV376" s="19">
        <f t="shared" si="560"/>
        <v>3.7342226753200509E-3</v>
      </c>
      <c r="CW376" s="19">
        <f t="shared" si="561"/>
        <v>3.1466746454300067E-2</v>
      </c>
      <c r="CX376" s="19">
        <f t="shared" si="562"/>
        <v>0.99999999999999978</v>
      </c>
      <c r="CZ376" s="68">
        <f t="shared" si="563"/>
        <v>2.4859999999999999E-5</v>
      </c>
      <c r="DA376" s="19">
        <f t="shared" si="564"/>
        <v>2.0111039999999997E-5</v>
      </c>
      <c r="DB376" s="19">
        <f t="shared" si="565"/>
        <v>3.5539999999999995E-5</v>
      </c>
      <c r="DC376" s="19">
        <f t="shared" si="566"/>
        <v>4.1833639999999995E-5</v>
      </c>
      <c r="DD376" s="19">
        <f t="shared" si="567"/>
        <v>1.3478319999999997E-5</v>
      </c>
      <c r="DE376" s="19">
        <f t="shared" si="568"/>
        <v>1.3478319999999997E-5</v>
      </c>
      <c r="DF376" s="19">
        <f t="shared" si="569"/>
        <v>1.257692E-5</v>
      </c>
      <c r="DG376" s="19">
        <f t="shared" si="570"/>
        <v>1.7275039999999999E-5</v>
      </c>
      <c r="DH376" s="19">
        <f t="shared" si="571"/>
        <v>2.6599279999999996E-5</v>
      </c>
      <c r="DI376" s="19">
        <f t="shared" si="572"/>
        <v>3.9501679999999993E-5</v>
      </c>
      <c r="DJ376" s="19">
        <f t="shared" si="573"/>
        <v>0</v>
      </c>
      <c r="DK376" s="19">
        <f t="shared" si="574"/>
        <v>2.3082159999999998E-5</v>
      </c>
      <c r="DM376" s="68">
        <f t="shared" si="575"/>
        <v>1119.6224781895557</v>
      </c>
      <c r="DN376" s="19">
        <f t="shared" si="576"/>
        <v>119.52228225172647</v>
      </c>
      <c r="DO376" s="19">
        <f t="shared" si="577"/>
        <v>199.95427047471921</v>
      </c>
      <c r="DP376" s="19">
        <f t="shared" si="578"/>
        <v>45.083183096755413</v>
      </c>
      <c r="DQ376" s="19">
        <f t="shared" si="579"/>
        <v>399.20620281791946</v>
      </c>
      <c r="DR376" s="19">
        <f t="shared" si="580"/>
        <v>7.7737748544153824</v>
      </c>
      <c r="DS376" s="19">
        <f t="shared" si="581"/>
        <v>427.32764219045748</v>
      </c>
      <c r="DT376" s="19">
        <f t="shared" si="582"/>
        <v>483.07927159533398</v>
      </c>
      <c r="DU376" s="19">
        <f t="shared" si="583"/>
        <v>61.403735586247294</v>
      </c>
      <c r="DV376" s="19">
        <f t="shared" si="584"/>
        <v>12.014175141521644</v>
      </c>
      <c r="DX376" s="19">
        <f t="shared" si="585"/>
        <v>24.565758625123784</v>
      </c>
      <c r="DZ376" s="68">
        <f t="shared" si="586"/>
        <v>2899.552774823776</v>
      </c>
      <c r="EA376" s="21">
        <f t="shared" si="587"/>
        <v>2.8995527748237762</v>
      </c>
      <c r="EB376" s="92">
        <f t="shared" si="588"/>
        <v>1396</v>
      </c>
    </row>
    <row r="377" spans="1:132" x14ac:dyDescent="0.3">
      <c r="A377" s="19">
        <f>'A. Thermody. result (all suite)'!C333</f>
        <v>1395</v>
      </c>
      <c r="B377" s="19" t="str">
        <f>'A. Thermody. result (all suite)'!A333</f>
        <v>Alkaline basalt</v>
      </c>
      <c r="C377" s="24">
        <f>'A. Thermody. result (all suite)'!G333</f>
        <v>100</v>
      </c>
      <c r="D377" s="19">
        <f>'A. Thermody. result (all suite)'!D333</f>
        <v>10000</v>
      </c>
      <c r="E377" s="61">
        <f>'A. Thermody. result (all suite)'!I333</f>
        <v>45.155484000000001</v>
      </c>
      <c r="F377" s="21">
        <f>'A. Thermody. result (all suite)'!J333</f>
        <v>3.89961</v>
      </c>
      <c r="G377" s="21">
        <f>'A. Thermody. result (all suite)'!K333</f>
        <v>11.528847000000001</v>
      </c>
      <c r="H377" s="21">
        <f>'A. Thermody. result (all suite)'!L333</f>
        <v>3.0596939999999999</v>
      </c>
      <c r="I377" s="21">
        <f>'A. Thermody. result (all suite)'!M333</f>
        <v>8.7291270000000001</v>
      </c>
      <c r="J377" s="21">
        <f>'A. Thermody. result (all suite)'!N333</f>
        <v>0.169983</v>
      </c>
      <c r="K377" s="21">
        <f>'A. Thermody. result (all suite)'!O333</f>
        <v>8.7191279999999995</v>
      </c>
      <c r="L377" s="21">
        <f>'A. Thermody. result (all suite)'!P333</f>
        <v>13.538646</v>
      </c>
      <c r="M377" s="21">
        <f>'A. Thermody. result (all suite)'!Q333</f>
        <v>2.6497350000000002</v>
      </c>
      <c r="N377" s="21">
        <f>'A. Thermody. result (all suite)'!R333</f>
        <v>0.76992300000000002</v>
      </c>
      <c r="O377" s="21">
        <f>'A. Thermody. result (all suite)'!S333</f>
        <v>0.85991399999999996</v>
      </c>
      <c r="P377" s="21">
        <f>'A. Thermody. result (all suite)'!T333</f>
        <v>0.91990799999999995</v>
      </c>
      <c r="Q377" s="21">
        <f t="shared" si="506"/>
        <v>99.999999000000031</v>
      </c>
      <c r="S377" s="19">
        <f t="shared" si="507"/>
        <v>1668</v>
      </c>
      <c r="T377" s="19">
        <f t="shared" si="508"/>
        <v>1</v>
      </c>
      <c r="V377" s="61">
        <f t="shared" si="509"/>
        <v>44.740095086091387</v>
      </c>
      <c r="W377" s="21">
        <f t="shared" si="510"/>
        <v>3.8637371752824716</v>
      </c>
      <c r="X377" s="21">
        <f t="shared" si="511"/>
        <v>11.422792213078692</v>
      </c>
      <c r="Y377" s="21">
        <f t="shared" si="512"/>
        <v>3.0315476298370161</v>
      </c>
      <c r="Z377" s="21">
        <f t="shared" si="513"/>
        <v>8.6488270615938401</v>
      </c>
      <c r="AA377" s="21">
        <f t="shared" si="514"/>
        <v>0.1684193127687231</v>
      </c>
      <c r="AB377" s="21">
        <f t="shared" si="515"/>
        <v>8.6389200431956787</v>
      </c>
      <c r="AC377" s="21">
        <f t="shared" si="516"/>
        <v>13.414102911108888</v>
      </c>
      <c r="AD377" s="21">
        <f t="shared" si="517"/>
        <v>2.6253598755124488</v>
      </c>
      <c r="AE377" s="21">
        <f t="shared" si="518"/>
        <v>0.76284041665833424</v>
      </c>
      <c r="AF377" s="21">
        <f t="shared" si="519"/>
        <v>0.85200358224177564</v>
      </c>
      <c r="AG377" s="21">
        <f t="shared" si="520"/>
        <v>98.168645307369246</v>
      </c>
      <c r="AH377" s="21"/>
      <c r="AI377" s="61">
        <f t="shared" si="521"/>
        <v>45.574730043394901</v>
      </c>
      <c r="AJ377" s="21">
        <f t="shared" si="522"/>
        <v>3.9358159249167426</v>
      </c>
      <c r="AK377" s="21">
        <f t="shared" si="523"/>
        <v>11.635886567766679</v>
      </c>
      <c r="AL377" s="21">
        <f t="shared" si="524"/>
        <v>3.0881017257039063</v>
      </c>
      <c r="AM377" s="21">
        <f t="shared" si="525"/>
        <v>8.8101725703905558</v>
      </c>
      <c r="AN377" s="21">
        <f t="shared" si="526"/>
        <v>0.17156120698355029</v>
      </c>
      <c r="AO377" s="21">
        <f t="shared" si="527"/>
        <v>8.800080734685638</v>
      </c>
      <c r="AP377" s="21">
        <f t="shared" si="528"/>
        <v>13.664345544454536</v>
      </c>
      <c r="AQ377" s="21">
        <f t="shared" si="529"/>
        <v>2.6743364618024024</v>
      </c>
      <c r="AR377" s="21">
        <f t="shared" si="530"/>
        <v>0.77707134927843402</v>
      </c>
      <c r="AS377" s="21">
        <f t="shared" si="531"/>
        <v>0.86789787062266621</v>
      </c>
      <c r="AT377" s="21">
        <f t="shared" si="532"/>
        <v>100</v>
      </c>
      <c r="AU377" s="21"/>
      <c r="AV377" s="21">
        <f>AR377*'[1]diagram lines'!$G$39</f>
        <v>0.64505171155176666</v>
      </c>
      <c r="AW377" s="21">
        <f>AK377*'[1]diagram lines'!$G$40</f>
        <v>6.1584835498525017</v>
      </c>
      <c r="AX377" s="21">
        <f>AQ377*'[1]diagram lines'!$G$38</f>
        <v>1.9839624155158837</v>
      </c>
      <c r="AY377" s="21">
        <f>AP377*'[1]diagram lines'!$G$41</f>
        <v>9.7653288290058669</v>
      </c>
      <c r="AZ377" s="21">
        <f t="shared" si="533"/>
        <v>3.4514078110808364</v>
      </c>
      <c r="BA377" s="21">
        <f t="shared" si="534"/>
        <v>0.49687858175932603</v>
      </c>
      <c r="BB377" s="21">
        <f t="shared" si="535"/>
        <v>2.3425068303917982</v>
      </c>
      <c r="BC377" s="86">
        <f t="shared" si="536"/>
        <v>0.42689309889130361</v>
      </c>
      <c r="BX377" s="61">
        <f t="shared" si="537"/>
        <v>0.75158928095872179</v>
      </c>
      <c r="BY377" s="21">
        <f t="shared" si="538"/>
        <v>4.8818352528793192E-2</v>
      </c>
      <c r="BZ377" s="21">
        <f t="shared" si="539"/>
        <v>0.11307225382502943</v>
      </c>
      <c r="CA377" s="21">
        <f t="shared" si="540"/>
        <v>1.916021040766485E-2</v>
      </c>
      <c r="CB377" s="21">
        <f t="shared" si="541"/>
        <v>0.12149098121085596</v>
      </c>
      <c r="CC377" s="21">
        <f t="shared" si="542"/>
        <v>2.3961516774739216E-3</v>
      </c>
      <c r="CD377" s="21">
        <f t="shared" si="543"/>
        <v>0.2163555334987593</v>
      </c>
      <c r="CE377" s="21">
        <f t="shared" si="544"/>
        <v>0.24141665477888732</v>
      </c>
      <c r="CF377" s="21">
        <f t="shared" si="545"/>
        <v>4.2744555573479594E-2</v>
      </c>
      <c r="CG377" s="21">
        <f t="shared" si="546"/>
        <v>8.1732802547770707E-3</v>
      </c>
      <c r="CH377" s="21">
        <f t="shared" si="547"/>
        <v>6.0581215127092376E-3</v>
      </c>
      <c r="CI377" s="21">
        <f t="shared" si="548"/>
        <v>5.1049278579356268E-2</v>
      </c>
      <c r="CJ377" s="21">
        <f t="shared" si="549"/>
        <v>1.6223246548065082</v>
      </c>
      <c r="CL377" s="68">
        <f t="shared" si="550"/>
        <v>0.46327920785273558</v>
      </c>
      <c r="CM377" s="19">
        <f t="shared" si="551"/>
        <v>3.0091604898044078E-2</v>
      </c>
      <c r="CN377" s="19">
        <f t="shared" si="552"/>
        <v>6.9697673329457824E-2</v>
      </c>
      <c r="CO377" s="19">
        <f t="shared" si="553"/>
        <v>1.1810342862569672E-2</v>
      </c>
      <c r="CP377" s="19">
        <f t="shared" si="554"/>
        <v>7.4886972130338472E-2</v>
      </c>
      <c r="CQ377" s="19">
        <f t="shared" si="555"/>
        <v>1.476986539269297E-3</v>
      </c>
      <c r="CR377" s="19">
        <f t="shared" si="556"/>
        <v>0.13336142852650146</v>
      </c>
      <c r="CS377" s="19">
        <f t="shared" si="557"/>
        <v>0.14880908951462657</v>
      </c>
      <c r="CT377" s="19">
        <f t="shared" si="558"/>
        <v>2.6347719888765213E-2</v>
      </c>
      <c r="CU377" s="19">
        <f t="shared" si="559"/>
        <v>5.0380053280715776E-3</v>
      </c>
      <c r="CV377" s="19">
        <f t="shared" si="560"/>
        <v>3.7342226753200509E-3</v>
      </c>
      <c r="CW377" s="19">
        <f t="shared" si="561"/>
        <v>3.1466746454300067E-2</v>
      </c>
      <c r="CX377" s="19">
        <f t="shared" si="562"/>
        <v>0.99999999999999978</v>
      </c>
      <c r="CZ377" s="68">
        <f t="shared" si="563"/>
        <v>2.4859999999999999E-5</v>
      </c>
      <c r="DA377" s="19">
        <f t="shared" si="564"/>
        <v>2.0103799999999995E-5</v>
      </c>
      <c r="DB377" s="19">
        <f t="shared" si="565"/>
        <v>3.5539999999999995E-5</v>
      </c>
      <c r="DC377" s="19">
        <f t="shared" si="566"/>
        <v>4.1824549999999996E-5</v>
      </c>
      <c r="DD377" s="19">
        <f t="shared" si="567"/>
        <v>1.3475399999999998E-5</v>
      </c>
      <c r="DE377" s="19">
        <f t="shared" si="568"/>
        <v>1.3475399999999998E-5</v>
      </c>
      <c r="DF377" s="19">
        <f t="shared" si="569"/>
        <v>1.2573649999999999E-5</v>
      </c>
      <c r="DG377" s="19">
        <f t="shared" si="570"/>
        <v>1.7271299999999998E-5</v>
      </c>
      <c r="DH377" s="19">
        <f t="shared" si="571"/>
        <v>2.6591599999999998E-5</v>
      </c>
      <c r="DI377" s="19">
        <f t="shared" si="572"/>
        <v>3.9489599999999995E-5</v>
      </c>
      <c r="DJ377" s="19">
        <f t="shared" si="573"/>
        <v>0</v>
      </c>
      <c r="DK377" s="19">
        <f t="shared" si="574"/>
        <v>2.30727E-5</v>
      </c>
      <c r="DM377" s="68">
        <f t="shared" si="575"/>
        <v>1119.6224781895557</v>
      </c>
      <c r="DN377" s="19">
        <f t="shared" si="576"/>
        <v>119.56532592125674</v>
      </c>
      <c r="DO377" s="19">
        <f t="shared" si="577"/>
        <v>199.95427047471921</v>
      </c>
      <c r="DP377" s="19">
        <f t="shared" si="578"/>
        <v>45.092981316565293</v>
      </c>
      <c r="DQ377" s="19">
        <f t="shared" si="579"/>
        <v>399.29270727138487</v>
      </c>
      <c r="DR377" s="19">
        <f t="shared" si="580"/>
        <v>7.775459362673014</v>
      </c>
      <c r="DS377" s="19">
        <f t="shared" si="581"/>
        <v>427.43877629948412</v>
      </c>
      <c r="DT377" s="19">
        <f t="shared" si="582"/>
        <v>483.18387961417255</v>
      </c>
      <c r="DU377" s="19">
        <f t="shared" si="583"/>
        <v>61.421469783862413</v>
      </c>
      <c r="DV377" s="19">
        <f t="shared" si="584"/>
        <v>12.017850317661935</v>
      </c>
      <c r="DX377" s="19">
        <f t="shared" si="585"/>
        <v>24.575830791649313</v>
      </c>
      <c r="DZ377" s="68">
        <f t="shared" si="586"/>
        <v>2899.9410293429855</v>
      </c>
      <c r="EA377" s="21">
        <f t="shared" si="587"/>
        <v>2.8999410293429855</v>
      </c>
      <c r="EB377" s="92">
        <f t="shared" si="588"/>
        <v>1395</v>
      </c>
    </row>
    <row r="378" spans="1:132" x14ac:dyDescent="0.3">
      <c r="A378" s="19">
        <f>'A. Thermody. result (all suite)'!C334</f>
        <v>1394</v>
      </c>
      <c r="B378" s="19" t="str">
        <f>'A. Thermody. result (all suite)'!A334</f>
        <v>Alkaline basalt</v>
      </c>
      <c r="C378" s="24">
        <f>'A. Thermody. result (all suite)'!G334</f>
        <v>100</v>
      </c>
      <c r="D378" s="19">
        <f>'A. Thermody. result (all suite)'!D334</f>
        <v>10000</v>
      </c>
      <c r="E378" s="61">
        <f>'A. Thermody. result (all suite)'!I334</f>
        <v>45.155484000000001</v>
      </c>
      <c r="F378" s="21">
        <f>'A. Thermody. result (all suite)'!J334</f>
        <v>3.89961</v>
      </c>
      <c r="G378" s="21">
        <f>'A. Thermody. result (all suite)'!K334</f>
        <v>11.528847000000001</v>
      </c>
      <c r="H378" s="21">
        <f>'A. Thermody. result (all suite)'!L334</f>
        <v>3.0596939999999999</v>
      </c>
      <c r="I378" s="21">
        <f>'A. Thermody. result (all suite)'!M334</f>
        <v>8.7291270000000001</v>
      </c>
      <c r="J378" s="21">
        <f>'A. Thermody. result (all suite)'!N334</f>
        <v>0.169983</v>
      </c>
      <c r="K378" s="21">
        <f>'A. Thermody. result (all suite)'!O334</f>
        <v>8.7191279999999995</v>
      </c>
      <c r="L378" s="21">
        <f>'A. Thermody. result (all suite)'!P334</f>
        <v>13.538646</v>
      </c>
      <c r="M378" s="21">
        <f>'A. Thermody. result (all suite)'!Q334</f>
        <v>2.6497350000000002</v>
      </c>
      <c r="N378" s="21">
        <f>'A. Thermody. result (all suite)'!R334</f>
        <v>0.76992300000000002</v>
      </c>
      <c r="O378" s="21">
        <f>'A. Thermody. result (all suite)'!S334</f>
        <v>0.85991399999999996</v>
      </c>
      <c r="P378" s="21">
        <f>'A. Thermody. result (all suite)'!T334</f>
        <v>0.91990799999999995</v>
      </c>
      <c r="Q378" s="21">
        <f t="shared" si="506"/>
        <v>99.999999000000031</v>
      </c>
      <c r="S378" s="19">
        <f t="shared" si="507"/>
        <v>1667</v>
      </c>
      <c r="T378" s="19">
        <f t="shared" si="508"/>
        <v>1</v>
      </c>
      <c r="V378" s="61">
        <f t="shared" si="509"/>
        <v>44.740095086091387</v>
      </c>
      <c r="W378" s="21">
        <f t="shared" si="510"/>
        <v>3.8637371752824716</v>
      </c>
      <c r="X378" s="21">
        <f t="shared" si="511"/>
        <v>11.422792213078692</v>
      </c>
      <c r="Y378" s="21">
        <f t="shared" si="512"/>
        <v>3.0315476298370161</v>
      </c>
      <c r="Z378" s="21">
        <f t="shared" si="513"/>
        <v>8.6488270615938401</v>
      </c>
      <c r="AA378" s="21">
        <f t="shared" si="514"/>
        <v>0.1684193127687231</v>
      </c>
      <c r="AB378" s="21">
        <f t="shared" si="515"/>
        <v>8.6389200431956787</v>
      </c>
      <c r="AC378" s="21">
        <f t="shared" si="516"/>
        <v>13.414102911108888</v>
      </c>
      <c r="AD378" s="21">
        <f t="shared" si="517"/>
        <v>2.6253598755124488</v>
      </c>
      <c r="AE378" s="21">
        <f t="shared" si="518"/>
        <v>0.76284041665833424</v>
      </c>
      <c r="AF378" s="21">
        <f t="shared" si="519"/>
        <v>0.85200358224177564</v>
      </c>
      <c r="AG378" s="21">
        <f t="shared" si="520"/>
        <v>98.168645307369246</v>
      </c>
      <c r="AH378" s="21"/>
      <c r="AI378" s="61">
        <f t="shared" si="521"/>
        <v>45.574730043394901</v>
      </c>
      <c r="AJ378" s="21">
        <f t="shared" si="522"/>
        <v>3.9358159249167426</v>
      </c>
      <c r="AK378" s="21">
        <f t="shared" si="523"/>
        <v>11.635886567766679</v>
      </c>
      <c r="AL378" s="21">
        <f t="shared" si="524"/>
        <v>3.0881017257039063</v>
      </c>
      <c r="AM378" s="21">
        <f t="shared" si="525"/>
        <v>8.8101725703905558</v>
      </c>
      <c r="AN378" s="21">
        <f t="shared" si="526"/>
        <v>0.17156120698355029</v>
      </c>
      <c r="AO378" s="21">
        <f t="shared" si="527"/>
        <v>8.800080734685638</v>
      </c>
      <c r="AP378" s="21">
        <f t="shared" si="528"/>
        <v>13.664345544454536</v>
      </c>
      <c r="AQ378" s="21">
        <f t="shared" si="529"/>
        <v>2.6743364618024024</v>
      </c>
      <c r="AR378" s="21">
        <f t="shared" si="530"/>
        <v>0.77707134927843402</v>
      </c>
      <c r="AS378" s="21">
        <f t="shared" si="531"/>
        <v>0.86789787062266621</v>
      </c>
      <c r="AT378" s="21">
        <f t="shared" si="532"/>
        <v>100</v>
      </c>
      <c r="AU378" s="21"/>
      <c r="AV378" s="21">
        <f>AR378*'[1]diagram lines'!$G$39</f>
        <v>0.64505171155176666</v>
      </c>
      <c r="AW378" s="21">
        <f>AK378*'[1]diagram lines'!$G$40</f>
        <v>6.1584835498525017</v>
      </c>
      <c r="AX378" s="21">
        <f>AQ378*'[1]diagram lines'!$G$38</f>
        <v>1.9839624155158837</v>
      </c>
      <c r="AY378" s="21">
        <f>AP378*'[1]diagram lines'!$G$41</f>
        <v>9.7653288290058669</v>
      </c>
      <c r="AZ378" s="21">
        <f t="shared" si="533"/>
        <v>3.4514078110808364</v>
      </c>
      <c r="BA378" s="21">
        <f t="shared" si="534"/>
        <v>0.49687858175932603</v>
      </c>
      <c r="BB378" s="21">
        <f t="shared" si="535"/>
        <v>2.3425068303917982</v>
      </c>
      <c r="BC378" s="86">
        <f t="shared" si="536"/>
        <v>0.42689309889130361</v>
      </c>
      <c r="BX378" s="61">
        <f t="shared" si="537"/>
        <v>0.75158928095872179</v>
      </c>
      <c r="BY378" s="21">
        <f t="shared" si="538"/>
        <v>4.8818352528793192E-2</v>
      </c>
      <c r="BZ378" s="21">
        <f t="shared" si="539"/>
        <v>0.11307225382502943</v>
      </c>
      <c r="CA378" s="21">
        <f t="shared" si="540"/>
        <v>1.916021040766485E-2</v>
      </c>
      <c r="CB378" s="21">
        <f t="shared" si="541"/>
        <v>0.12149098121085596</v>
      </c>
      <c r="CC378" s="21">
        <f t="shared" si="542"/>
        <v>2.3961516774739216E-3</v>
      </c>
      <c r="CD378" s="21">
        <f t="shared" si="543"/>
        <v>0.2163555334987593</v>
      </c>
      <c r="CE378" s="21">
        <f t="shared" si="544"/>
        <v>0.24141665477888732</v>
      </c>
      <c r="CF378" s="21">
        <f t="shared" si="545"/>
        <v>4.2744555573479594E-2</v>
      </c>
      <c r="CG378" s="21">
        <f t="shared" si="546"/>
        <v>8.1732802547770707E-3</v>
      </c>
      <c r="CH378" s="21">
        <f t="shared" si="547"/>
        <v>6.0581215127092376E-3</v>
      </c>
      <c r="CI378" s="21">
        <f t="shared" si="548"/>
        <v>5.1049278579356268E-2</v>
      </c>
      <c r="CJ378" s="21">
        <f t="shared" si="549"/>
        <v>1.6223246548065082</v>
      </c>
      <c r="CL378" s="68">
        <f t="shared" si="550"/>
        <v>0.46327920785273558</v>
      </c>
      <c r="CM378" s="19">
        <f t="shared" si="551"/>
        <v>3.0091604898044078E-2</v>
      </c>
      <c r="CN378" s="19">
        <f t="shared" si="552"/>
        <v>6.9697673329457824E-2</v>
      </c>
      <c r="CO378" s="19">
        <f t="shared" si="553"/>
        <v>1.1810342862569672E-2</v>
      </c>
      <c r="CP378" s="19">
        <f t="shared" si="554"/>
        <v>7.4886972130338472E-2</v>
      </c>
      <c r="CQ378" s="19">
        <f t="shared" si="555"/>
        <v>1.476986539269297E-3</v>
      </c>
      <c r="CR378" s="19">
        <f t="shared" si="556"/>
        <v>0.13336142852650146</v>
      </c>
      <c r="CS378" s="19">
        <f t="shared" si="557"/>
        <v>0.14880908951462657</v>
      </c>
      <c r="CT378" s="19">
        <f t="shared" si="558"/>
        <v>2.6347719888765213E-2</v>
      </c>
      <c r="CU378" s="19">
        <f t="shared" si="559"/>
        <v>5.0380053280715776E-3</v>
      </c>
      <c r="CV378" s="19">
        <f t="shared" si="560"/>
        <v>3.7342226753200509E-3</v>
      </c>
      <c r="CW378" s="19">
        <f t="shared" si="561"/>
        <v>3.1466746454300067E-2</v>
      </c>
      <c r="CX378" s="19">
        <f t="shared" si="562"/>
        <v>0.99999999999999978</v>
      </c>
      <c r="CZ378" s="68">
        <f t="shared" si="563"/>
        <v>2.4859999999999999E-5</v>
      </c>
      <c r="DA378" s="19">
        <f t="shared" si="564"/>
        <v>2.0096559999999997E-5</v>
      </c>
      <c r="DB378" s="19">
        <f t="shared" si="565"/>
        <v>3.5539999999999995E-5</v>
      </c>
      <c r="DC378" s="19">
        <f t="shared" si="566"/>
        <v>4.1815459999999997E-5</v>
      </c>
      <c r="DD378" s="19">
        <f t="shared" si="567"/>
        <v>1.3472479999999997E-5</v>
      </c>
      <c r="DE378" s="19">
        <f t="shared" si="568"/>
        <v>1.3472479999999997E-5</v>
      </c>
      <c r="DF378" s="19">
        <f t="shared" si="569"/>
        <v>1.2570379999999999E-5</v>
      </c>
      <c r="DG378" s="19">
        <f t="shared" si="570"/>
        <v>1.7267559999999998E-5</v>
      </c>
      <c r="DH378" s="19">
        <f t="shared" si="571"/>
        <v>2.6583919999999996E-5</v>
      </c>
      <c r="DI378" s="19">
        <f t="shared" si="572"/>
        <v>3.9477519999999991E-5</v>
      </c>
      <c r="DJ378" s="19">
        <f t="shared" si="573"/>
        <v>0</v>
      </c>
      <c r="DK378" s="19">
        <f t="shared" si="574"/>
        <v>2.3063239999999999E-5</v>
      </c>
      <c r="DM378" s="68">
        <f t="shared" si="575"/>
        <v>1119.6224781895557</v>
      </c>
      <c r="DN378" s="19">
        <f t="shared" si="576"/>
        <v>119.60840060466872</v>
      </c>
      <c r="DO378" s="19">
        <f t="shared" si="577"/>
        <v>199.95427047471921</v>
      </c>
      <c r="DP378" s="19">
        <f t="shared" si="578"/>
        <v>45.102783796322001</v>
      </c>
      <c r="DQ378" s="19">
        <f t="shared" si="579"/>
        <v>399.37924922247572</v>
      </c>
      <c r="DR378" s="19">
        <f t="shared" si="580"/>
        <v>7.7771446011249559</v>
      </c>
      <c r="DS378" s="19">
        <f t="shared" si="581"/>
        <v>427.54996822832794</v>
      </c>
      <c r="DT378" s="19">
        <f t="shared" si="582"/>
        <v>483.28853294734512</v>
      </c>
      <c r="DU378" s="19">
        <f t="shared" si="583"/>
        <v>61.439214228170862</v>
      </c>
      <c r="DV378" s="19">
        <f t="shared" si="584"/>
        <v>12.021527742987471</v>
      </c>
      <c r="DX378" s="19">
        <f t="shared" si="585"/>
        <v>24.585911220907697</v>
      </c>
      <c r="DZ378" s="68">
        <f t="shared" si="586"/>
        <v>2900.3294812566055</v>
      </c>
      <c r="EA378" s="21">
        <f t="shared" si="587"/>
        <v>2.9003294812566054</v>
      </c>
      <c r="EB378" s="92">
        <f t="shared" si="588"/>
        <v>1394</v>
      </c>
    </row>
    <row r="379" spans="1:132" x14ac:dyDescent="0.3">
      <c r="A379" s="19">
        <f>'A. Thermody. result (all suite)'!C335</f>
        <v>1393</v>
      </c>
      <c r="B379" s="19" t="str">
        <f>'A. Thermody. result (all suite)'!A335</f>
        <v>Alkaline basalt</v>
      </c>
      <c r="C379" s="24">
        <f>'A. Thermody. result (all suite)'!G335</f>
        <v>100</v>
      </c>
      <c r="D379" s="19">
        <f>'A. Thermody. result (all suite)'!D335</f>
        <v>10000</v>
      </c>
      <c r="E379" s="61">
        <f>'A. Thermody. result (all suite)'!I335</f>
        <v>45.155484000000001</v>
      </c>
      <c r="F379" s="21">
        <f>'A. Thermody. result (all suite)'!J335</f>
        <v>3.89961</v>
      </c>
      <c r="G379" s="21">
        <f>'A. Thermody. result (all suite)'!K335</f>
        <v>11.528847000000001</v>
      </c>
      <c r="H379" s="21">
        <f>'A. Thermody. result (all suite)'!L335</f>
        <v>3.0596939999999999</v>
      </c>
      <c r="I379" s="21">
        <f>'A. Thermody. result (all suite)'!M335</f>
        <v>8.7291270000000001</v>
      </c>
      <c r="J379" s="21">
        <f>'A. Thermody. result (all suite)'!N335</f>
        <v>0.169983</v>
      </c>
      <c r="K379" s="21">
        <f>'A. Thermody. result (all suite)'!O335</f>
        <v>8.7191279999999995</v>
      </c>
      <c r="L379" s="21">
        <f>'A. Thermody. result (all suite)'!P335</f>
        <v>13.538646</v>
      </c>
      <c r="M379" s="21">
        <f>'A. Thermody. result (all suite)'!Q335</f>
        <v>2.6497350000000002</v>
      </c>
      <c r="N379" s="21">
        <f>'A. Thermody. result (all suite)'!R335</f>
        <v>0.76992300000000002</v>
      </c>
      <c r="O379" s="21">
        <f>'A. Thermody. result (all suite)'!S335</f>
        <v>0.85991399999999996</v>
      </c>
      <c r="P379" s="21">
        <f>'A. Thermody. result (all suite)'!T335</f>
        <v>0.91990799999999995</v>
      </c>
      <c r="Q379" s="21">
        <f t="shared" si="506"/>
        <v>99.999999000000031</v>
      </c>
      <c r="S379" s="19">
        <f t="shared" si="507"/>
        <v>1666</v>
      </c>
      <c r="T379" s="19">
        <f t="shared" si="508"/>
        <v>1</v>
      </c>
      <c r="V379" s="61">
        <f t="shared" si="509"/>
        <v>44.740095086091387</v>
      </c>
      <c r="W379" s="21">
        <f t="shared" si="510"/>
        <v>3.8637371752824716</v>
      </c>
      <c r="X379" s="21">
        <f t="shared" si="511"/>
        <v>11.422792213078692</v>
      </c>
      <c r="Y379" s="21">
        <f t="shared" si="512"/>
        <v>3.0315476298370161</v>
      </c>
      <c r="Z379" s="21">
        <f t="shared" si="513"/>
        <v>8.6488270615938401</v>
      </c>
      <c r="AA379" s="21">
        <f t="shared" si="514"/>
        <v>0.1684193127687231</v>
      </c>
      <c r="AB379" s="21">
        <f t="shared" si="515"/>
        <v>8.6389200431956787</v>
      </c>
      <c r="AC379" s="21">
        <f t="shared" si="516"/>
        <v>13.414102911108888</v>
      </c>
      <c r="AD379" s="21">
        <f t="shared" si="517"/>
        <v>2.6253598755124488</v>
      </c>
      <c r="AE379" s="21">
        <f t="shared" si="518"/>
        <v>0.76284041665833424</v>
      </c>
      <c r="AF379" s="21">
        <f t="shared" si="519"/>
        <v>0.85200358224177564</v>
      </c>
      <c r="AG379" s="21">
        <f t="shared" si="520"/>
        <v>98.168645307369246</v>
      </c>
      <c r="AH379" s="21"/>
      <c r="AI379" s="61">
        <f t="shared" si="521"/>
        <v>45.574730043394901</v>
      </c>
      <c r="AJ379" s="21">
        <f t="shared" si="522"/>
        <v>3.9358159249167426</v>
      </c>
      <c r="AK379" s="21">
        <f t="shared" si="523"/>
        <v>11.635886567766679</v>
      </c>
      <c r="AL379" s="21">
        <f t="shared" si="524"/>
        <v>3.0881017257039063</v>
      </c>
      <c r="AM379" s="21">
        <f t="shared" si="525"/>
        <v>8.8101725703905558</v>
      </c>
      <c r="AN379" s="21">
        <f t="shared" si="526"/>
        <v>0.17156120698355029</v>
      </c>
      <c r="AO379" s="21">
        <f t="shared" si="527"/>
        <v>8.800080734685638</v>
      </c>
      <c r="AP379" s="21">
        <f t="shared" si="528"/>
        <v>13.664345544454536</v>
      </c>
      <c r="AQ379" s="21">
        <f t="shared" si="529"/>
        <v>2.6743364618024024</v>
      </c>
      <c r="AR379" s="21">
        <f t="shared" si="530"/>
        <v>0.77707134927843402</v>
      </c>
      <c r="AS379" s="21">
        <f t="shared" si="531"/>
        <v>0.86789787062266621</v>
      </c>
      <c r="AT379" s="21">
        <f t="shared" si="532"/>
        <v>100</v>
      </c>
      <c r="AU379" s="21"/>
      <c r="AV379" s="21">
        <f>AR379*'[1]diagram lines'!$G$39</f>
        <v>0.64505171155176666</v>
      </c>
      <c r="AW379" s="21">
        <f>AK379*'[1]diagram lines'!$G$40</f>
        <v>6.1584835498525017</v>
      </c>
      <c r="AX379" s="21">
        <f>AQ379*'[1]diagram lines'!$G$38</f>
        <v>1.9839624155158837</v>
      </c>
      <c r="AY379" s="21">
        <f>AP379*'[1]diagram lines'!$G$41</f>
        <v>9.7653288290058669</v>
      </c>
      <c r="AZ379" s="21">
        <f t="shared" si="533"/>
        <v>3.4514078110808364</v>
      </c>
      <c r="BA379" s="21">
        <f t="shared" si="534"/>
        <v>0.49687858175932603</v>
      </c>
      <c r="BB379" s="21">
        <f t="shared" si="535"/>
        <v>2.3425068303917982</v>
      </c>
      <c r="BC379" s="86">
        <f t="shared" si="536"/>
        <v>0.42689309889130361</v>
      </c>
      <c r="BX379" s="61">
        <f t="shared" si="537"/>
        <v>0.75158928095872179</v>
      </c>
      <c r="BY379" s="21">
        <f t="shared" si="538"/>
        <v>4.8818352528793192E-2</v>
      </c>
      <c r="BZ379" s="21">
        <f t="shared" si="539"/>
        <v>0.11307225382502943</v>
      </c>
      <c r="CA379" s="21">
        <f t="shared" si="540"/>
        <v>1.916021040766485E-2</v>
      </c>
      <c r="CB379" s="21">
        <f t="shared" si="541"/>
        <v>0.12149098121085596</v>
      </c>
      <c r="CC379" s="21">
        <f t="shared" si="542"/>
        <v>2.3961516774739216E-3</v>
      </c>
      <c r="CD379" s="21">
        <f t="shared" si="543"/>
        <v>0.2163555334987593</v>
      </c>
      <c r="CE379" s="21">
        <f t="shared" si="544"/>
        <v>0.24141665477888732</v>
      </c>
      <c r="CF379" s="21">
        <f t="shared" si="545"/>
        <v>4.2744555573479594E-2</v>
      </c>
      <c r="CG379" s="21">
        <f t="shared" si="546"/>
        <v>8.1732802547770707E-3</v>
      </c>
      <c r="CH379" s="21">
        <f t="shared" si="547"/>
        <v>6.0581215127092376E-3</v>
      </c>
      <c r="CI379" s="21">
        <f t="shared" si="548"/>
        <v>5.1049278579356268E-2</v>
      </c>
      <c r="CJ379" s="21">
        <f t="shared" si="549"/>
        <v>1.6223246548065082</v>
      </c>
      <c r="CL379" s="68">
        <f t="shared" si="550"/>
        <v>0.46327920785273558</v>
      </c>
      <c r="CM379" s="19">
        <f t="shared" si="551"/>
        <v>3.0091604898044078E-2</v>
      </c>
      <c r="CN379" s="19">
        <f t="shared" si="552"/>
        <v>6.9697673329457824E-2</v>
      </c>
      <c r="CO379" s="19">
        <f t="shared" si="553"/>
        <v>1.1810342862569672E-2</v>
      </c>
      <c r="CP379" s="19">
        <f t="shared" si="554"/>
        <v>7.4886972130338472E-2</v>
      </c>
      <c r="CQ379" s="19">
        <f t="shared" si="555"/>
        <v>1.476986539269297E-3</v>
      </c>
      <c r="CR379" s="19">
        <f t="shared" si="556"/>
        <v>0.13336142852650146</v>
      </c>
      <c r="CS379" s="19">
        <f t="shared" si="557"/>
        <v>0.14880908951462657</v>
      </c>
      <c r="CT379" s="19">
        <f t="shared" si="558"/>
        <v>2.6347719888765213E-2</v>
      </c>
      <c r="CU379" s="19">
        <f t="shared" si="559"/>
        <v>5.0380053280715776E-3</v>
      </c>
      <c r="CV379" s="19">
        <f t="shared" si="560"/>
        <v>3.7342226753200509E-3</v>
      </c>
      <c r="CW379" s="19">
        <f t="shared" si="561"/>
        <v>3.1466746454300067E-2</v>
      </c>
      <c r="CX379" s="19">
        <f t="shared" si="562"/>
        <v>0.99999999999999978</v>
      </c>
      <c r="CZ379" s="68">
        <f t="shared" si="563"/>
        <v>2.4859999999999999E-5</v>
      </c>
      <c r="DA379" s="19">
        <f t="shared" si="564"/>
        <v>2.0089319999999996E-5</v>
      </c>
      <c r="DB379" s="19">
        <f t="shared" si="565"/>
        <v>3.5539999999999995E-5</v>
      </c>
      <c r="DC379" s="19">
        <f t="shared" si="566"/>
        <v>4.1806369999999998E-5</v>
      </c>
      <c r="DD379" s="19">
        <f t="shared" si="567"/>
        <v>1.3469559999999998E-5</v>
      </c>
      <c r="DE379" s="19">
        <f t="shared" si="568"/>
        <v>1.3469559999999998E-5</v>
      </c>
      <c r="DF379" s="19">
        <f t="shared" si="569"/>
        <v>1.2567109999999999E-5</v>
      </c>
      <c r="DG379" s="19">
        <f t="shared" si="570"/>
        <v>1.726382E-5</v>
      </c>
      <c r="DH379" s="19">
        <f t="shared" si="571"/>
        <v>2.6576239999999997E-5</v>
      </c>
      <c r="DI379" s="19">
        <f t="shared" si="572"/>
        <v>3.9465439999999993E-5</v>
      </c>
      <c r="DJ379" s="19">
        <f t="shared" si="573"/>
        <v>0</v>
      </c>
      <c r="DK379" s="19">
        <f t="shared" si="574"/>
        <v>2.3053779999999998E-5</v>
      </c>
      <c r="DM379" s="68">
        <f t="shared" si="575"/>
        <v>1119.6224781895557</v>
      </c>
      <c r="DN379" s="19">
        <f t="shared" si="576"/>
        <v>119.65150633549375</v>
      </c>
      <c r="DO379" s="19">
        <f t="shared" si="577"/>
        <v>199.95427047471921</v>
      </c>
      <c r="DP379" s="19">
        <f t="shared" si="578"/>
        <v>45.112590538804277</v>
      </c>
      <c r="DQ379" s="19">
        <f t="shared" si="579"/>
        <v>399.46582869557881</v>
      </c>
      <c r="DR379" s="19">
        <f t="shared" si="580"/>
        <v>7.7788305702460914</v>
      </c>
      <c r="DS379" s="19">
        <f t="shared" si="581"/>
        <v>427.66121802212353</v>
      </c>
      <c r="DT379" s="19">
        <f t="shared" si="582"/>
        <v>483.39323162430196</v>
      </c>
      <c r="DU379" s="19">
        <f t="shared" si="583"/>
        <v>61.456968928055879</v>
      </c>
      <c r="DV379" s="19">
        <f t="shared" si="584"/>
        <v>12.025207419563616</v>
      </c>
      <c r="DX379" s="19">
        <f t="shared" si="585"/>
        <v>24.595999923070629</v>
      </c>
      <c r="DZ379" s="68">
        <f t="shared" si="586"/>
        <v>2900.7181307215137</v>
      </c>
      <c r="EA379" s="21">
        <f t="shared" si="587"/>
        <v>2.9007181307215135</v>
      </c>
      <c r="EB379" s="92">
        <f t="shared" si="588"/>
        <v>1393</v>
      </c>
    </row>
    <row r="380" spans="1:132" x14ac:dyDescent="0.3">
      <c r="A380" s="19">
        <f>'A. Thermody. result (all suite)'!C336</f>
        <v>1392</v>
      </c>
      <c r="B380" s="19" t="str">
        <f>'A. Thermody. result (all suite)'!A336</f>
        <v>Alkaline basalt</v>
      </c>
      <c r="C380" s="24">
        <f>'A. Thermody. result (all suite)'!G336</f>
        <v>100</v>
      </c>
      <c r="D380" s="19">
        <f>'A. Thermody. result (all suite)'!D336</f>
        <v>10000</v>
      </c>
      <c r="E380" s="61">
        <f>'A. Thermody. result (all suite)'!I336</f>
        <v>45.155484000000001</v>
      </c>
      <c r="F380" s="21">
        <f>'A. Thermody. result (all suite)'!J336</f>
        <v>3.89961</v>
      </c>
      <c r="G380" s="21">
        <f>'A. Thermody. result (all suite)'!K336</f>
        <v>11.528847000000001</v>
      </c>
      <c r="H380" s="21">
        <f>'A. Thermody. result (all suite)'!L336</f>
        <v>3.0596939999999999</v>
      </c>
      <c r="I380" s="21">
        <f>'A. Thermody. result (all suite)'!M336</f>
        <v>8.7291270000000001</v>
      </c>
      <c r="J380" s="21">
        <f>'A. Thermody. result (all suite)'!N336</f>
        <v>0.169983</v>
      </c>
      <c r="K380" s="21">
        <f>'A. Thermody. result (all suite)'!O336</f>
        <v>8.7191279999999995</v>
      </c>
      <c r="L380" s="21">
        <f>'A. Thermody. result (all suite)'!P336</f>
        <v>13.538646</v>
      </c>
      <c r="M380" s="21">
        <f>'A. Thermody. result (all suite)'!Q336</f>
        <v>2.6497350000000002</v>
      </c>
      <c r="N380" s="21">
        <f>'A. Thermody. result (all suite)'!R336</f>
        <v>0.76992300000000002</v>
      </c>
      <c r="O380" s="21">
        <f>'A. Thermody. result (all suite)'!S336</f>
        <v>0.85991399999999996</v>
      </c>
      <c r="P380" s="21">
        <f>'A. Thermody. result (all suite)'!T336</f>
        <v>0.91990799999999995</v>
      </c>
      <c r="Q380" s="21">
        <f t="shared" si="506"/>
        <v>99.999999000000031</v>
      </c>
      <c r="S380" s="19">
        <f t="shared" si="507"/>
        <v>1665</v>
      </c>
      <c r="T380" s="19">
        <f t="shared" si="508"/>
        <v>1</v>
      </c>
      <c r="V380" s="61">
        <f t="shared" si="509"/>
        <v>44.740095086091387</v>
      </c>
      <c r="W380" s="21">
        <f t="shared" si="510"/>
        <v>3.8637371752824716</v>
      </c>
      <c r="X380" s="21">
        <f t="shared" si="511"/>
        <v>11.422792213078692</v>
      </c>
      <c r="Y380" s="21">
        <f t="shared" si="512"/>
        <v>3.0315476298370161</v>
      </c>
      <c r="Z380" s="21">
        <f t="shared" si="513"/>
        <v>8.6488270615938401</v>
      </c>
      <c r="AA380" s="21">
        <f t="shared" si="514"/>
        <v>0.1684193127687231</v>
      </c>
      <c r="AB380" s="21">
        <f t="shared" si="515"/>
        <v>8.6389200431956787</v>
      </c>
      <c r="AC380" s="21">
        <f t="shared" si="516"/>
        <v>13.414102911108888</v>
      </c>
      <c r="AD380" s="21">
        <f t="shared" si="517"/>
        <v>2.6253598755124488</v>
      </c>
      <c r="AE380" s="21">
        <f t="shared" si="518"/>
        <v>0.76284041665833424</v>
      </c>
      <c r="AF380" s="21">
        <f t="shared" si="519"/>
        <v>0.85200358224177564</v>
      </c>
      <c r="AG380" s="21">
        <f t="shared" si="520"/>
        <v>98.168645307369246</v>
      </c>
      <c r="AH380" s="21"/>
      <c r="AI380" s="61">
        <f t="shared" si="521"/>
        <v>45.574730043394901</v>
      </c>
      <c r="AJ380" s="21">
        <f t="shared" si="522"/>
        <v>3.9358159249167426</v>
      </c>
      <c r="AK380" s="21">
        <f t="shared" si="523"/>
        <v>11.635886567766679</v>
      </c>
      <c r="AL380" s="21">
        <f t="shared" si="524"/>
        <v>3.0881017257039063</v>
      </c>
      <c r="AM380" s="21">
        <f t="shared" si="525"/>
        <v>8.8101725703905558</v>
      </c>
      <c r="AN380" s="21">
        <f t="shared" si="526"/>
        <v>0.17156120698355029</v>
      </c>
      <c r="AO380" s="21">
        <f t="shared" si="527"/>
        <v>8.800080734685638</v>
      </c>
      <c r="AP380" s="21">
        <f t="shared" si="528"/>
        <v>13.664345544454536</v>
      </c>
      <c r="AQ380" s="21">
        <f t="shared" si="529"/>
        <v>2.6743364618024024</v>
      </c>
      <c r="AR380" s="21">
        <f t="shared" si="530"/>
        <v>0.77707134927843402</v>
      </c>
      <c r="AS380" s="21">
        <f t="shared" si="531"/>
        <v>0.86789787062266621</v>
      </c>
      <c r="AT380" s="21">
        <f t="shared" si="532"/>
        <v>100</v>
      </c>
      <c r="AU380" s="21"/>
      <c r="AV380" s="21">
        <f>AR380*'[1]diagram lines'!$G$39</f>
        <v>0.64505171155176666</v>
      </c>
      <c r="AW380" s="21">
        <f>AK380*'[1]diagram lines'!$G$40</f>
        <v>6.1584835498525017</v>
      </c>
      <c r="AX380" s="21">
        <f>AQ380*'[1]diagram lines'!$G$38</f>
        <v>1.9839624155158837</v>
      </c>
      <c r="AY380" s="21">
        <f>AP380*'[1]diagram lines'!$G$41</f>
        <v>9.7653288290058669</v>
      </c>
      <c r="AZ380" s="21">
        <f t="shared" si="533"/>
        <v>3.4514078110808364</v>
      </c>
      <c r="BA380" s="21">
        <f t="shared" si="534"/>
        <v>0.49687858175932603</v>
      </c>
      <c r="BB380" s="21">
        <f t="shared" si="535"/>
        <v>2.3425068303917982</v>
      </c>
      <c r="BC380" s="86">
        <f t="shared" si="536"/>
        <v>0.42689309889130361</v>
      </c>
      <c r="BX380" s="61">
        <f t="shared" si="537"/>
        <v>0.75158928095872179</v>
      </c>
      <c r="BY380" s="21">
        <f t="shared" si="538"/>
        <v>4.8818352528793192E-2</v>
      </c>
      <c r="BZ380" s="21">
        <f t="shared" si="539"/>
        <v>0.11307225382502943</v>
      </c>
      <c r="CA380" s="21">
        <f t="shared" si="540"/>
        <v>1.916021040766485E-2</v>
      </c>
      <c r="CB380" s="21">
        <f t="shared" si="541"/>
        <v>0.12149098121085596</v>
      </c>
      <c r="CC380" s="21">
        <f t="shared" si="542"/>
        <v>2.3961516774739216E-3</v>
      </c>
      <c r="CD380" s="21">
        <f t="shared" si="543"/>
        <v>0.2163555334987593</v>
      </c>
      <c r="CE380" s="21">
        <f t="shared" si="544"/>
        <v>0.24141665477888732</v>
      </c>
      <c r="CF380" s="21">
        <f t="shared" si="545"/>
        <v>4.2744555573479594E-2</v>
      </c>
      <c r="CG380" s="21">
        <f t="shared" si="546"/>
        <v>8.1732802547770707E-3</v>
      </c>
      <c r="CH380" s="21">
        <f t="shared" si="547"/>
        <v>6.0581215127092376E-3</v>
      </c>
      <c r="CI380" s="21">
        <f t="shared" si="548"/>
        <v>5.1049278579356268E-2</v>
      </c>
      <c r="CJ380" s="21">
        <f t="shared" si="549"/>
        <v>1.6223246548065082</v>
      </c>
      <c r="CL380" s="68">
        <f t="shared" si="550"/>
        <v>0.46327920785273558</v>
      </c>
      <c r="CM380" s="19">
        <f t="shared" si="551"/>
        <v>3.0091604898044078E-2</v>
      </c>
      <c r="CN380" s="19">
        <f t="shared" si="552"/>
        <v>6.9697673329457824E-2</v>
      </c>
      <c r="CO380" s="19">
        <f t="shared" si="553"/>
        <v>1.1810342862569672E-2</v>
      </c>
      <c r="CP380" s="19">
        <f t="shared" si="554"/>
        <v>7.4886972130338472E-2</v>
      </c>
      <c r="CQ380" s="19">
        <f t="shared" si="555"/>
        <v>1.476986539269297E-3</v>
      </c>
      <c r="CR380" s="19">
        <f t="shared" si="556"/>
        <v>0.13336142852650146</v>
      </c>
      <c r="CS380" s="19">
        <f t="shared" si="557"/>
        <v>0.14880908951462657</v>
      </c>
      <c r="CT380" s="19">
        <f t="shared" si="558"/>
        <v>2.6347719888765213E-2</v>
      </c>
      <c r="CU380" s="19">
        <f t="shared" si="559"/>
        <v>5.0380053280715776E-3</v>
      </c>
      <c r="CV380" s="19">
        <f t="shared" si="560"/>
        <v>3.7342226753200509E-3</v>
      </c>
      <c r="CW380" s="19">
        <f t="shared" si="561"/>
        <v>3.1466746454300067E-2</v>
      </c>
      <c r="CX380" s="19">
        <f t="shared" si="562"/>
        <v>0.99999999999999978</v>
      </c>
      <c r="CZ380" s="68">
        <f t="shared" si="563"/>
        <v>2.4859999999999999E-5</v>
      </c>
      <c r="DA380" s="19">
        <f t="shared" si="564"/>
        <v>2.0082079999999997E-5</v>
      </c>
      <c r="DB380" s="19">
        <f t="shared" si="565"/>
        <v>3.5539999999999995E-5</v>
      </c>
      <c r="DC380" s="19">
        <f t="shared" si="566"/>
        <v>4.1797279999999999E-5</v>
      </c>
      <c r="DD380" s="19">
        <f t="shared" si="567"/>
        <v>1.3466639999999999E-5</v>
      </c>
      <c r="DE380" s="19">
        <f t="shared" si="568"/>
        <v>1.3466639999999999E-5</v>
      </c>
      <c r="DF380" s="19">
        <f t="shared" si="569"/>
        <v>1.2563839999999999E-5</v>
      </c>
      <c r="DG380" s="19">
        <f t="shared" si="570"/>
        <v>1.726008E-5</v>
      </c>
      <c r="DH380" s="19">
        <f t="shared" si="571"/>
        <v>2.6568559999999999E-5</v>
      </c>
      <c r="DI380" s="19">
        <f t="shared" si="572"/>
        <v>3.9453359999999995E-5</v>
      </c>
      <c r="DJ380" s="19">
        <f t="shared" si="573"/>
        <v>0</v>
      </c>
      <c r="DK380" s="19">
        <f t="shared" si="574"/>
        <v>2.304432E-5</v>
      </c>
      <c r="DM380" s="68">
        <f t="shared" si="575"/>
        <v>1119.6224781895557</v>
      </c>
      <c r="DN380" s="19">
        <f t="shared" si="576"/>
        <v>119.6946431473115</v>
      </c>
      <c r="DO380" s="19">
        <f t="shared" si="577"/>
        <v>199.95427047471921</v>
      </c>
      <c r="DP380" s="19">
        <f t="shared" si="578"/>
        <v>45.122401546793256</v>
      </c>
      <c r="DQ380" s="19">
        <f t="shared" si="579"/>
        <v>399.5524457151019</v>
      </c>
      <c r="DR380" s="19">
        <f t="shared" si="580"/>
        <v>7.7805172705117185</v>
      </c>
      <c r="DS380" s="19">
        <f t="shared" si="581"/>
        <v>427.77252572605266</v>
      </c>
      <c r="DT380" s="19">
        <f t="shared" si="582"/>
        <v>483.49797567451935</v>
      </c>
      <c r="DU380" s="19">
        <f t="shared" si="583"/>
        <v>61.474733892411024</v>
      </c>
      <c r="DV380" s="19">
        <f t="shared" si="584"/>
        <v>12.028889349458264</v>
      </c>
      <c r="DX380" s="19">
        <f t="shared" si="585"/>
        <v>24.606096908326528</v>
      </c>
      <c r="DZ380" s="68">
        <f t="shared" si="586"/>
        <v>2901.1069778947608</v>
      </c>
      <c r="EA380" s="21">
        <f t="shared" si="587"/>
        <v>2.9011069778947607</v>
      </c>
      <c r="EB380" s="92">
        <f t="shared" si="588"/>
        <v>1392</v>
      </c>
    </row>
    <row r="381" spans="1:132" x14ac:dyDescent="0.3">
      <c r="A381" s="19">
        <f>'A. Thermody. result (all suite)'!C337</f>
        <v>1391</v>
      </c>
      <c r="B381" s="19" t="str">
        <f>'A. Thermody. result (all suite)'!A337</f>
        <v>Alkaline basalt</v>
      </c>
      <c r="C381" s="24">
        <f>'A. Thermody. result (all suite)'!G337</f>
        <v>100</v>
      </c>
      <c r="D381" s="19">
        <f>'A. Thermody. result (all suite)'!D337</f>
        <v>10000</v>
      </c>
      <c r="E381" s="61">
        <f>'A. Thermody. result (all suite)'!I337</f>
        <v>45.155484000000001</v>
      </c>
      <c r="F381" s="21">
        <f>'A. Thermody. result (all suite)'!J337</f>
        <v>3.89961</v>
      </c>
      <c r="G381" s="21">
        <f>'A. Thermody. result (all suite)'!K337</f>
        <v>11.528847000000001</v>
      </c>
      <c r="H381" s="21">
        <f>'A. Thermody. result (all suite)'!L337</f>
        <v>3.0596939999999999</v>
      </c>
      <c r="I381" s="21">
        <f>'A. Thermody. result (all suite)'!M337</f>
        <v>8.7291270000000001</v>
      </c>
      <c r="J381" s="21">
        <f>'A. Thermody. result (all suite)'!N337</f>
        <v>0.169983</v>
      </c>
      <c r="K381" s="21">
        <f>'A. Thermody. result (all suite)'!O337</f>
        <v>8.7191279999999995</v>
      </c>
      <c r="L381" s="21">
        <f>'A. Thermody. result (all suite)'!P337</f>
        <v>13.538646</v>
      </c>
      <c r="M381" s="21">
        <f>'A. Thermody. result (all suite)'!Q337</f>
        <v>2.6497350000000002</v>
      </c>
      <c r="N381" s="21">
        <f>'A. Thermody. result (all suite)'!R337</f>
        <v>0.76992300000000002</v>
      </c>
      <c r="O381" s="21">
        <f>'A. Thermody. result (all suite)'!S337</f>
        <v>0.85991399999999996</v>
      </c>
      <c r="P381" s="21">
        <f>'A. Thermody. result (all suite)'!T337</f>
        <v>0.91990799999999995</v>
      </c>
      <c r="Q381" s="21">
        <f t="shared" si="506"/>
        <v>99.999999000000031</v>
      </c>
      <c r="S381" s="19">
        <f t="shared" si="507"/>
        <v>1664</v>
      </c>
      <c r="T381" s="19">
        <f t="shared" si="508"/>
        <v>1</v>
      </c>
      <c r="V381" s="61">
        <f t="shared" si="509"/>
        <v>44.740095086091387</v>
      </c>
      <c r="W381" s="21">
        <f t="shared" si="510"/>
        <v>3.8637371752824716</v>
      </c>
      <c r="X381" s="21">
        <f t="shared" si="511"/>
        <v>11.422792213078692</v>
      </c>
      <c r="Y381" s="21">
        <f t="shared" si="512"/>
        <v>3.0315476298370161</v>
      </c>
      <c r="Z381" s="21">
        <f t="shared" si="513"/>
        <v>8.6488270615938401</v>
      </c>
      <c r="AA381" s="21">
        <f t="shared" si="514"/>
        <v>0.1684193127687231</v>
      </c>
      <c r="AB381" s="21">
        <f t="shared" si="515"/>
        <v>8.6389200431956787</v>
      </c>
      <c r="AC381" s="21">
        <f t="shared" si="516"/>
        <v>13.414102911108888</v>
      </c>
      <c r="AD381" s="21">
        <f t="shared" si="517"/>
        <v>2.6253598755124488</v>
      </c>
      <c r="AE381" s="21">
        <f t="shared" si="518"/>
        <v>0.76284041665833424</v>
      </c>
      <c r="AF381" s="21">
        <f t="shared" si="519"/>
        <v>0.85200358224177564</v>
      </c>
      <c r="AG381" s="21">
        <f t="shared" si="520"/>
        <v>98.168645307369246</v>
      </c>
      <c r="AH381" s="21"/>
      <c r="AI381" s="61">
        <f t="shared" si="521"/>
        <v>45.574730043394901</v>
      </c>
      <c r="AJ381" s="21">
        <f t="shared" si="522"/>
        <v>3.9358159249167426</v>
      </c>
      <c r="AK381" s="21">
        <f t="shared" si="523"/>
        <v>11.635886567766679</v>
      </c>
      <c r="AL381" s="21">
        <f t="shared" si="524"/>
        <v>3.0881017257039063</v>
      </c>
      <c r="AM381" s="21">
        <f t="shared" si="525"/>
        <v>8.8101725703905558</v>
      </c>
      <c r="AN381" s="21">
        <f t="shared" si="526"/>
        <v>0.17156120698355029</v>
      </c>
      <c r="AO381" s="21">
        <f t="shared" si="527"/>
        <v>8.800080734685638</v>
      </c>
      <c r="AP381" s="21">
        <f t="shared" si="528"/>
        <v>13.664345544454536</v>
      </c>
      <c r="AQ381" s="21">
        <f t="shared" si="529"/>
        <v>2.6743364618024024</v>
      </c>
      <c r="AR381" s="21">
        <f t="shared" si="530"/>
        <v>0.77707134927843402</v>
      </c>
      <c r="AS381" s="21">
        <f t="shared" si="531"/>
        <v>0.86789787062266621</v>
      </c>
      <c r="AT381" s="21">
        <f t="shared" si="532"/>
        <v>100</v>
      </c>
      <c r="AU381" s="21"/>
      <c r="AV381" s="21">
        <f>AR381*'[1]diagram lines'!$G$39</f>
        <v>0.64505171155176666</v>
      </c>
      <c r="AW381" s="21">
        <f>AK381*'[1]diagram lines'!$G$40</f>
        <v>6.1584835498525017</v>
      </c>
      <c r="AX381" s="21">
        <f>AQ381*'[1]diagram lines'!$G$38</f>
        <v>1.9839624155158837</v>
      </c>
      <c r="AY381" s="21">
        <f>AP381*'[1]diagram lines'!$G$41</f>
        <v>9.7653288290058669</v>
      </c>
      <c r="AZ381" s="21">
        <f t="shared" si="533"/>
        <v>3.4514078110808364</v>
      </c>
      <c r="BA381" s="21">
        <f t="shared" si="534"/>
        <v>0.49687858175932603</v>
      </c>
      <c r="BB381" s="21">
        <f t="shared" si="535"/>
        <v>2.3425068303917982</v>
      </c>
      <c r="BC381" s="86">
        <f t="shared" si="536"/>
        <v>0.42689309889130361</v>
      </c>
      <c r="BX381" s="61">
        <f t="shared" si="537"/>
        <v>0.75158928095872179</v>
      </c>
      <c r="BY381" s="21">
        <f t="shared" si="538"/>
        <v>4.8818352528793192E-2</v>
      </c>
      <c r="BZ381" s="21">
        <f t="shared" si="539"/>
        <v>0.11307225382502943</v>
      </c>
      <c r="CA381" s="21">
        <f t="shared" si="540"/>
        <v>1.916021040766485E-2</v>
      </c>
      <c r="CB381" s="21">
        <f t="shared" si="541"/>
        <v>0.12149098121085596</v>
      </c>
      <c r="CC381" s="21">
        <f t="shared" si="542"/>
        <v>2.3961516774739216E-3</v>
      </c>
      <c r="CD381" s="21">
        <f t="shared" si="543"/>
        <v>0.2163555334987593</v>
      </c>
      <c r="CE381" s="21">
        <f t="shared" si="544"/>
        <v>0.24141665477888732</v>
      </c>
      <c r="CF381" s="21">
        <f t="shared" si="545"/>
        <v>4.2744555573479594E-2</v>
      </c>
      <c r="CG381" s="21">
        <f t="shared" si="546"/>
        <v>8.1732802547770707E-3</v>
      </c>
      <c r="CH381" s="21">
        <f t="shared" si="547"/>
        <v>6.0581215127092376E-3</v>
      </c>
      <c r="CI381" s="21">
        <f t="shared" si="548"/>
        <v>5.1049278579356268E-2</v>
      </c>
      <c r="CJ381" s="21">
        <f t="shared" si="549"/>
        <v>1.6223246548065082</v>
      </c>
      <c r="CL381" s="68">
        <f t="shared" si="550"/>
        <v>0.46327920785273558</v>
      </c>
      <c r="CM381" s="19">
        <f t="shared" si="551"/>
        <v>3.0091604898044078E-2</v>
      </c>
      <c r="CN381" s="19">
        <f t="shared" si="552"/>
        <v>6.9697673329457824E-2</v>
      </c>
      <c r="CO381" s="19">
        <f t="shared" si="553"/>
        <v>1.1810342862569672E-2</v>
      </c>
      <c r="CP381" s="19">
        <f t="shared" si="554"/>
        <v>7.4886972130338472E-2</v>
      </c>
      <c r="CQ381" s="19">
        <f t="shared" si="555"/>
        <v>1.476986539269297E-3</v>
      </c>
      <c r="CR381" s="19">
        <f t="shared" si="556"/>
        <v>0.13336142852650146</v>
      </c>
      <c r="CS381" s="19">
        <f t="shared" si="557"/>
        <v>0.14880908951462657</v>
      </c>
      <c r="CT381" s="19">
        <f t="shared" si="558"/>
        <v>2.6347719888765213E-2</v>
      </c>
      <c r="CU381" s="19">
        <f t="shared" si="559"/>
        <v>5.0380053280715776E-3</v>
      </c>
      <c r="CV381" s="19">
        <f t="shared" si="560"/>
        <v>3.7342226753200509E-3</v>
      </c>
      <c r="CW381" s="19">
        <f t="shared" si="561"/>
        <v>3.1466746454300067E-2</v>
      </c>
      <c r="CX381" s="19">
        <f t="shared" si="562"/>
        <v>0.99999999999999978</v>
      </c>
      <c r="CZ381" s="68">
        <f t="shared" si="563"/>
        <v>2.4859999999999999E-5</v>
      </c>
      <c r="DA381" s="19">
        <f t="shared" si="564"/>
        <v>2.0074839999999996E-5</v>
      </c>
      <c r="DB381" s="19">
        <f t="shared" si="565"/>
        <v>3.5539999999999995E-5</v>
      </c>
      <c r="DC381" s="19">
        <f t="shared" si="566"/>
        <v>4.178819E-5</v>
      </c>
      <c r="DD381" s="19">
        <f t="shared" si="567"/>
        <v>1.3463719999999998E-5</v>
      </c>
      <c r="DE381" s="19">
        <f t="shared" si="568"/>
        <v>1.3463719999999998E-5</v>
      </c>
      <c r="DF381" s="19">
        <f t="shared" si="569"/>
        <v>1.2560569999999999E-5</v>
      </c>
      <c r="DG381" s="19">
        <f t="shared" si="570"/>
        <v>1.7256339999999999E-5</v>
      </c>
      <c r="DH381" s="19">
        <f t="shared" si="571"/>
        <v>2.6560879999999997E-5</v>
      </c>
      <c r="DI381" s="19">
        <f t="shared" si="572"/>
        <v>3.944127999999999E-5</v>
      </c>
      <c r="DJ381" s="19">
        <f t="shared" si="573"/>
        <v>0</v>
      </c>
      <c r="DK381" s="19">
        <f t="shared" si="574"/>
        <v>2.3034859999999999E-5</v>
      </c>
      <c r="DM381" s="68">
        <f t="shared" si="575"/>
        <v>1119.6224781895557</v>
      </c>
      <c r="DN381" s="19">
        <f t="shared" si="576"/>
        <v>119.73781107375009</v>
      </c>
      <c r="DO381" s="19">
        <f t="shared" si="577"/>
        <v>199.95427047471921</v>
      </c>
      <c r="DP381" s="19">
        <f t="shared" si="578"/>
        <v>45.132216823072511</v>
      </c>
      <c r="DQ381" s="19">
        <f t="shared" si="579"/>
        <v>399.6391003054743</v>
      </c>
      <c r="DR381" s="19">
        <f t="shared" si="580"/>
        <v>7.7822047023975491</v>
      </c>
      <c r="DS381" s="19">
        <f t="shared" si="581"/>
        <v>427.88389138534393</v>
      </c>
      <c r="DT381" s="19">
        <f t="shared" si="582"/>
        <v>483.60276512749851</v>
      </c>
      <c r="DU381" s="19">
        <f t="shared" si="583"/>
        <v>61.492509130140114</v>
      </c>
      <c r="DV381" s="19">
        <f t="shared" si="584"/>
        <v>12.032573534741843</v>
      </c>
      <c r="DX381" s="19">
        <f t="shared" si="585"/>
        <v>24.616202186880543</v>
      </c>
      <c r="DZ381" s="68">
        <f t="shared" si="586"/>
        <v>2901.4960229335743</v>
      </c>
      <c r="EA381" s="21">
        <f t="shared" si="587"/>
        <v>2.9014960229335744</v>
      </c>
      <c r="EB381" s="92">
        <f t="shared" si="588"/>
        <v>1391</v>
      </c>
    </row>
    <row r="382" spans="1:132" x14ac:dyDescent="0.3">
      <c r="A382" s="19">
        <f>'A. Thermody. result (all suite)'!C338</f>
        <v>1390</v>
      </c>
      <c r="B382" s="19" t="str">
        <f>'A. Thermody. result (all suite)'!A338</f>
        <v>Alkaline basalt</v>
      </c>
      <c r="C382" s="24">
        <f>'A. Thermody. result (all suite)'!G338</f>
        <v>100</v>
      </c>
      <c r="D382" s="19">
        <f>'A. Thermody. result (all suite)'!D338</f>
        <v>10000</v>
      </c>
      <c r="E382" s="61">
        <f>'A. Thermody. result (all suite)'!I338</f>
        <v>45.155484000000001</v>
      </c>
      <c r="F382" s="21">
        <f>'A. Thermody. result (all suite)'!J338</f>
        <v>3.89961</v>
      </c>
      <c r="G382" s="21">
        <f>'A. Thermody. result (all suite)'!K338</f>
        <v>11.528847000000001</v>
      </c>
      <c r="H382" s="21">
        <f>'A. Thermody. result (all suite)'!L338</f>
        <v>3.0596939999999999</v>
      </c>
      <c r="I382" s="21">
        <f>'A. Thermody. result (all suite)'!M338</f>
        <v>8.7291270000000001</v>
      </c>
      <c r="J382" s="21">
        <f>'A. Thermody. result (all suite)'!N338</f>
        <v>0.169983</v>
      </c>
      <c r="K382" s="21">
        <f>'A. Thermody. result (all suite)'!O338</f>
        <v>8.7191279999999995</v>
      </c>
      <c r="L382" s="21">
        <f>'A. Thermody. result (all suite)'!P338</f>
        <v>13.538646</v>
      </c>
      <c r="M382" s="21">
        <f>'A. Thermody. result (all suite)'!Q338</f>
        <v>2.6497350000000002</v>
      </c>
      <c r="N382" s="21">
        <f>'A. Thermody. result (all suite)'!R338</f>
        <v>0.76992300000000002</v>
      </c>
      <c r="O382" s="21">
        <f>'A. Thermody. result (all suite)'!S338</f>
        <v>0.85991399999999996</v>
      </c>
      <c r="P382" s="21">
        <f>'A. Thermody. result (all suite)'!T338</f>
        <v>0.91990799999999995</v>
      </c>
      <c r="Q382" s="21">
        <f t="shared" si="506"/>
        <v>99.999999000000031</v>
      </c>
      <c r="S382" s="19">
        <f t="shared" si="507"/>
        <v>1663</v>
      </c>
      <c r="T382" s="19">
        <f t="shared" si="508"/>
        <v>1</v>
      </c>
      <c r="V382" s="61">
        <f t="shared" si="509"/>
        <v>44.740095086091387</v>
      </c>
      <c r="W382" s="21">
        <f t="shared" si="510"/>
        <v>3.8637371752824716</v>
      </c>
      <c r="X382" s="21">
        <f t="shared" si="511"/>
        <v>11.422792213078692</v>
      </c>
      <c r="Y382" s="21">
        <f t="shared" si="512"/>
        <v>3.0315476298370161</v>
      </c>
      <c r="Z382" s="21">
        <f t="shared" si="513"/>
        <v>8.6488270615938401</v>
      </c>
      <c r="AA382" s="21">
        <f t="shared" si="514"/>
        <v>0.1684193127687231</v>
      </c>
      <c r="AB382" s="21">
        <f t="shared" si="515"/>
        <v>8.6389200431956787</v>
      </c>
      <c r="AC382" s="21">
        <f t="shared" si="516"/>
        <v>13.414102911108888</v>
      </c>
      <c r="AD382" s="21">
        <f t="shared" si="517"/>
        <v>2.6253598755124488</v>
      </c>
      <c r="AE382" s="21">
        <f t="shared" si="518"/>
        <v>0.76284041665833424</v>
      </c>
      <c r="AF382" s="21">
        <f t="shared" si="519"/>
        <v>0.85200358224177564</v>
      </c>
      <c r="AG382" s="21">
        <f t="shared" si="520"/>
        <v>98.168645307369246</v>
      </c>
      <c r="AH382" s="21"/>
      <c r="AI382" s="61">
        <f t="shared" si="521"/>
        <v>45.574730043394901</v>
      </c>
      <c r="AJ382" s="21">
        <f t="shared" si="522"/>
        <v>3.9358159249167426</v>
      </c>
      <c r="AK382" s="21">
        <f t="shared" si="523"/>
        <v>11.635886567766679</v>
      </c>
      <c r="AL382" s="21">
        <f t="shared" si="524"/>
        <v>3.0881017257039063</v>
      </c>
      <c r="AM382" s="21">
        <f t="shared" si="525"/>
        <v>8.8101725703905558</v>
      </c>
      <c r="AN382" s="21">
        <f t="shared" si="526"/>
        <v>0.17156120698355029</v>
      </c>
      <c r="AO382" s="21">
        <f t="shared" si="527"/>
        <v>8.800080734685638</v>
      </c>
      <c r="AP382" s="21">
        <f t="shared" si="528"/>
        <v>13.664345544454536</v>
      </c>
      <c r="AQ382" s="21">
        <f t="shared" si="529"/>
        <v>2.6743364618024024</v>
      </c>
      <c r="AR382" s="21">
        <f t="shared" si="530"/>
        <v>0.77707134927843402</v>
      </c>
      <c r="AS382" s="21">
        <f t="shared" si="531"/>
        <v>0.86789787062266621</v>
      </c>
      <c r="AT382" s="21">
        <f t="shared" si="532"/>
        <v>100</v>
      </c>
      <c r="AU382" s="21"/>
      <c r="AV382" s="21">
        <f>AR382*'[1]diagram lines'!$G$39</f>
        <v>0.64505171155176666</v>
      </c>
      <c r="AW382" s="21">
        <f>AK382*'[1]diagram lines'!$G$40</f>
        <v>6.1584835498525017</v>
      </c>
      <c r="AX382" s="21">
        <f>AQ382*'[1]diagram lines'!$G$38</f>
        <v>1.9839624155158837</v>
      </c>
      <c r="AY382" s="21">
        <f>AP382*'[1]diagram lines'!$G$41</f>
        <v>9.7653288290058669</v>
      </c>
      <c r="AZ382" s="21">
        <f t="shared" si="533"/>
        <v>3.4514078110808364</v>
      </c>
      <c r="BA382" s="21">
        <f t="shared" si="534"/>
        <v>0.49687858175932603</v>
      </c>
      <c r="BB382" s="21">
        <f t="shared" si="535"/>
        <v>2.3425068303917982</v>
      </c>
      <c r="BC382" s="86">
        <f t="shared" si="536"/>
        <v>0.42689309889130361</v>
      </c>
      <c r="BX382" s="61">
        <f t="shared" si="537"/>
        <v>0.75158928095872179</v>
      </c>
      <c r="BY382" s="21">
        <f t="shared" si="538"/>
        <v>4.8818352528793192E-2</v>
      </c>
      <c r="BZ382" s="21">
        <f t="shared" si="539"/>
        <v>0.11307225382502943</v>
      </c>
      <c r="CA382" s="21">
        <f t="shared" si="540"/>
        <v>1.916021040766485E-2</v>
      </c>
      <c r="CB382" s="21">
        <f t="shared" si="541"/>
        <v>0.12149098121085596</v>
      </c>
      <c r="CC382" s="21">
        <f t="shared" si="542"/>
        <v>2.3961516774739216E-3</v>
      </c>
      <c r="CD382" s="21">
        <f t="shared" si="543"/>
        <v>0.2163555334987593</v>
      </c>
      <c r="CE382" s="21">
        <f t="shared" si="544"/>
        <v>0.24141665477888732</v>
      </c>
      <c r="CF382" s="21">
        <f t="shared" si="545"/>
        <v>4.2744555573479594E-2</v>
      </c>
      <c r="CG382" s="21">
        <f t="shared" si="546"/>
        <v>8.1732802547770707E-3</v>
      </c>
      <c r="CH382" s="21">
        <f t="shared" si="547"/>
        <v>6.0581215127092376E-3</v>
      </c>
      <c r="CI382" s="21">
        <f t="shared" si="548"/>
        <v>5.1049278579356268E-2</v>
      </c>
      <c r="CJ382" s="21">
        <f t="shared" si="549"/>
        <v>1.6223246548065082</v>
      </c>
      <c r="CL382" s="68">
        <f t="shared" si="550"/>
        <v>0.46327920785273558</v>
      </c>
      <c r="CM382" s="19">
        <f t="shared" si="551"/>
        <v>3.0091604898044078E-2</v>
      </c>
      <c r="CN382" s="19">
        <f t="shared" si="552"/>
        <v>6.9697673329457824E-2</v>
      </c>
      <c r="CO382" s="19">
        <f t="shared" si="553"/>
        <v>1.1810342862569672E-2</v>
      </c>
      <c r="CP382" s="19">
        <f t="shared" si="554"/>
        <v>7.4886972130338472E-2</v>
      </c>
      <c r="CQ382" s="19">
        <f t="shared" si="555"/>
        <v>1.476986539269297E-3</v>
      </c>
      <c r="CR382" s="19">
        <f t="shared" si="556"/>
        <v>0.13336142852650146</v>
      </c>
      <c r="CS382" s="19">
        <f t="shared" si="557"/>
        <v>0.14880908951462657</v>
      </c>
      <c r="CT382" s="19">
        <f t="shared" si="558"/>
        <v>2.6347719888765213E-2</v>
      </c>
      <c r="CU382" s="19">
        <f t="shared" si="559"/>
        <v>5.0380053280715776E-3</v>
      </c>
      <c r="CV382" s="19">
        <f t="shared" si="560"/>
        <v>3.7342226753200509E-3</v>
      </c>
      <c r="CW382" s="19">
        <f t="shared" si="561"/>
        <v>3.1466746454300067E-2</v>
      </c>
      <c r="CX382" s="19">
        <f t="shared" si="562"/>
        <v>0.99999999999999978</v>
      </c>
      <c r="CZ382" s="68">
        <f t="shared" si="563"/>
        <v>2.4859999999999999E-5</v>
      </c>
      <c r="DA382" s="19">
        <f t="shared" si="564"/>
        <v>2.0067599999999997E-5</v>
      </c>
      <c r="DB382" s="19">
        <f t="shared" si="565"/>
        <v>3.5539999999999995E-5</v>
      </c>
      <c r="DC382" s="19">
        <f t="shared" si="566"/>
        <v>4.1779099999999994E-5</v>
      </c>
      <c r="DD382" s="19">
        <f t="shared" si="567"/>
        <v>1.3460799999999998E-5</v>
      </c>
      <c r="DE382" s="19">
        <f t="shared" si="568"/>
        <v>1.3460799999999998E-5</v>
      </c>
      <c r="DF382" s="19">
        <f t="shared" si="569"/>
        <v>1.2557299999999999E-5</v>
      </c>
      <c r="DG382" s="19">
        <f t="shared" si="570"/>
        <v>1.7252599999999998E-5</v>
      </c>
      <c r="DH382" s="19">
        <f t="shared" si="571"/>
        <v>2.6553199999999998E-5</v>
      </c>
      <c r="DI382" s="19">
        <f t="shared" si="572"/>
        <v>3.9429199999999992E-5</v>
      </c>
      <c r="DJ382" s="19">
        <f t="shared" si="573"/>
        <v>0</v>
      </c>
      <c r="DK382" s="19">
        <f t="shared" si="574"/>
        <v>2.3025399999999998E-5</v>
      </c>
      <c r="DM382" s="68">
        <f t="shared" si="575"/>
        <v>1119.6224781895557</v>
      </c>
      <c r="DN382" s="19">
        <f t="shared" si="576"/>
        <v>119.78101014848616</v>
      </c>
      <c r="DO382" s="19">
        <f t="shared" si="577"/>
        <v>199.95427047471921</v>
      </c>
      <c r="DP382" s="19">
        <f t="shared" si="578"/>
        <v>45.142036370428059</v>
      </c>
      <c r="DQ382" s="19">
        <f t="shared" si="579"/>
        <v>399.72579249114614</v>
      </c>
      <c r="DR382" s="19">
        <f t="shared" si="580"/>
        <v>7.7838928663797047</v>
      </c>
      <c r="DS382" s="19">
        <f t="shared" si="581"/>
        <v>427.99531504527317</v>
      </c>
      <c r="DT382" s="19">
        <f t="shared" si="582"/>
        <v>483.7076000127667</v>
      </c>
      <c r="DU382" s="19">
        <f t="shared" si="583"/>
        <v>61.510294650157256</v>
      </c>
      <c r="DV382" s="19">
        <f t="shared" si="584"/>
        <v>12.036259977487312</v>
      </c>
      <c r="DX382" s="19">
        <f t="shared" si="585"/>
        <v>24.626315768954598</v>
      </c>
      <c r="DZ382" s="68">
        <f t="shared" si="586"/>
        <v>2901.8852659953541</v>
      </c>
      <c r="EA382" s="21">
        <f t="shared" si="587"/>
        <v>2.9018852659953542</v>
      </c>
      <c r="EB382" s="92">
        <f t="shared" si="588"/>
        <v>1390</v>
      </c>
    </row>
    <row r="383" spans="1:132" x14ac:dyDescent="0.3">
      <c r="A383" s="19">
        <f>'A. Thermody. result (all suite)'!C339</f>
        <v>1389</v>
      </c>
      <c r="B383" s="19" t="str">
        <f>'A. Thermody. result (all suite)'!A339</f>
        <v>Alkaline basalt</v>
      </c>
      <c r="C383" s="24">
        <f>'A. Thermody. result (all suite)'!G339</f>
        <v>100</v>
      </c>
      <c r="D383" s="19">
        <f>'A. Thermody. result (all suite)'!D339</f>
        <v>10000</v>
      </c>
      <c r="E383" s="61">
        <f>'A. Thermody. result (all suite)'!I339</f>
        <v>45.155484000000001</v>
      </c>
      <c r="F383" s="21">
        <f>'A. Thermody. result (all suite)'!J339</f>
        <v>3.89961</v>
      </c>
      <c r="G383" s="21">
        <f>'A. Thermody. result (all suite)'!K339</f>
        <v>11.528847000000001</v>
      </c>
      <c r="H383" s="21">
        <f>'A. Thermody. result (all suite)'!L339</f>
        <v>3.0596939999999999</v>
      </c>
      <c r="I383" s="21">
        <f>'A. Thermody. result (all suite)'!M339</f>
        <v>8.7291270000000001</v>
      </c>
      <c r="J383" s="21">
        <f>'A. Thermody. result (all suite)'!N339</f>
        <v>0.169983</v>
      </c>
      <c r="K383" s="21">
        <f>'A. Thermody. result (all suite)'!O339</f>
        <v>8.7191279999999995</v>
      </c>
      <c r="L383" s="21">
        <f>'A. Thermody. result (all suite)'!P339</f>
        <v>13.538646</v>
      </c>
      <c r="M383" s="21">
        <f>'A. Thermody. result (all suite)'!Q339</f>
        <v>2.6497350000000002</v>
      </c>
      <c r="N383" s="21">
        <f>'A. Thermody. result (all suite)'!R339</f>
        <v>0.76992300000000002</v>
      </c>
      <c r="O383" s="21">
        <f>'A. Thermody. result (all suite)'!S339</f>
        <v>0.85991399999999996</v>
      </c>
      <c r="P383" s="21">
        <f>'A. Thermody. result (all suite)'!T339</f>
        <v>0.91990799999999995</v>
      </c>
      <c r="Q383" s="21">
        <f t="shared" si="506"/>
        <v>99.999999000000031</v>
      </c>
      <c r="S383" s="19">
        <f t="shared" si="507"/>
        <v>1662</v>
      </c>
      <c r="T383" s="19">
        <f t="shared" si="508"/>
        <v>1</v>
      </c>
      <c r="V383" s="61">
        <f t="shared" si="509"/>
        <v>44.740095086091387</v>
      </c>
      <c r="W383" s="21">
        <f t="shared" si="510"/>
        <v>3.8637371752824716</v>
      </c>
      <c r="X383" s="21">
        <f t="shared" si="511"/>
        <v>11.422792213078692</v>
      </c>
      <c r="Y383" s="21">
        <f t="shared" si="512"/>
        <v>3.0315476298370161</v>
      </c>
      <c r="Z383" s="21">
        <f t="shared" si="513"/>
        <v>8.6488270615938401</v>
      </c>
      <c r="AA383" s="21">
        <f t="shared" si="514"/>
        <v>0.1684193127687231</v>
      </c>
      <c r="AB383" s="21">
        <f t="shared" si="515"/>
        <v>8.6389200431956787</v>
      </c>
      <c r="AC383" s="21">
        <f t="shared" si="516"/>
        <v>13.414102911108888</v>
      </c>
      <c r="AD383" s="21">
        <f t="shared" si="517"/>
        <v>2.6253598755124488</v>
      </c>
      <c r="AE383" s="21">
        <f t="shared" si="518"/>
        <v>0.76284041665833424</v>
      </c>
      <c r="AF383" s="21">
        <f t="shared" si="519"/>
        <v>0.85200358224177564</v>
      </c>
      <c r="AG383" s="21">
        <f t="shared" si="520"/>
        <v>98.168645307369246</v>
      </c>
      <c r="AH383" s="21"/>
      <c r="AI383" s="61">
        <f t="shared" si="521"/>
        <v>45.574730043394901</v>
      </c>
      <c r="AJ383" s="21">
        <f t="shared" si="522"/>
        <v>3.9358159249167426</v>
      </c>
      <c r="AK383" s="21">
        <f t="shared" si="523"/>
        <v>11.635886567766679</v>
      </c>
      <c r="AL383" s="21">
        <f t="shared" si="524"/>
        <v>3.0881017257039063</v>
      </c>
      <c r="AM383" s="21">
        <f t="shared" si="525"/>
        <v>8.8101725703905558</v>
      </c>
      <c r="AN383" s="21">
        <f t="shared" si="526"/>
        <v>0.17156120698355029</v>
      </c>
      <c r="AO383" s="21">
        <f t="shared" si="527"/>
        <v>8.800080734685638</v>
      </c>
      <c r="AP383" s="21">
        <f t="shared" si="528"/>
        <v>13.664345544454536</v>
      </c>
      <c r="AQ383" s="21">
        <f t="shared" si="529"/>
        <v>2.6743364618024024</v>
      </c>
      <c r="AR383" s="21">
        <f t="shared" si="530"/>
        <v>0.77707134927843402</v>
      </c>
      <c r="AS383" s="21">
        <f t="shared" si="531"/>
        <v>0.86789787062266621</v>
      </c>
      <c r="AT383" s="21">
        <f t="shared" si="532"/>
        <v>100</v>
      </c>
      <c r="AU383" s="21"/>
      <c r="AV383" s="21">
        <f>AR383*'[1]diagram lines'!$G$39</f>
        <v>0.64505171155176666</v>
      </c>
      <c r="AW383" s="21">
        <f>AK383*'[1]diagram lines'!$G$40</f>
        <v>6.1584835498525017</v>
      </c>
      <c r="AX383" s="21">
        <f>AQ383*'[1]diagram lines'!$G$38</f>
        <v>1.9839624155158837</v>
      </c>
      <c r="AY383" s="21">
        <f>AP383*'[1]diagram lines'!$G$41</f>
        <v>9.7653288290058669</v>
      </c>
      <c r="AZ383" s="21">
        <f t="shared" si="533"/>
        <v>3.4514078110808364</v>
      </c>
      <c r="BA383" s="21">
        <f t="shared" si="534"/>
        <v>0.49687858175932603</v>
      </c>
      <c r="BB383" s="21">
        <f t="shared" si="535"/>
        <v>2.3425068303917982</v>
      </c>
      <c r="BC383" s="86">
        <f t="shared" si="536"/>
        <v>0.42689309889130361</v>
      </c>
      <c r="BX383" s="61">
        <f t="shared" si="537"/>
        <v>0.75158928095872179</v>
      </c>
      <c r="BY383" s="21">
        <f t="shared" si="538"/>
        <v>4.8818352528793192E-2</v>
      </c>
      <c r="BZ383" s="21">
        <f t="shared" si="539"/>
        <v>0.11307225382502943</v>
      </c>
      <c r="CA383" s="21">
        <f t="shared" si="540"/>
        <v>1.916021040766485E-2</v>
      </c>
      <c r="CB383" s="21">
        <f t="shared" si="541"/>
        <v>0.12149098121085596</v>
      </c>
      <c r="CC383" s="21">
        <f t="shared" si="542"/>
        <v>2.3961516774739216E-3</v>
      </c>
      <c r="CD383" s="21">
        <f t="shared" si="543"/>
        <v>0.2163555334987593</v>
      </c>
      <c r="CE383" s="21">
        <f t="shared" si="544"/>
        <v>0.24141665477888732</v>
      </c>
      <c r="CF383" s="21">
        <f t="shared" si="545"/>
        <v>4.2744555573479594E-2</v>
      </c>
      <c r="CG383" s="21">
        <f t="shared" si="546"/>
        <v>8.1732802547770707E-3</v>
      </c>
      <c r="CH383" s="21">
        <f t="shared" si="547"/>
        <v>6.0581215127092376E-3</v>
      </c>
      <c r="CI383" s="21">
        <f t="shared" si="548"/>
        <v>5.1049278579356268E-2</v>
      </c>
      <c r="CJ383" s="21">
        <f t="shared" si="549"/>
        <v>1.6223246548065082</v>
      </c>
      <c r="CL383" s="68">
        <f t="shared" si="550"/>
        <v>0.46327920785273558</v>
      </c>
      <c r="CM383" s="19">
        <f t="shared" si="551"/>
        <v>3.0091604898044078E-2</v>
      </c>
      <c r="CN383" s="19">
        <f t="shared" si="552"/>
        <v>6.9697673329457824E-2</v>
      </c>
      <c r="CO383" s="19">
        <f t="shared" si="553"/>
        <v>1.1810342862569672E-2</v>
      </c>
      <c r="CP383" s="19">
        <f t="shared" si="554"/>
        <v>7.4886972130338472E-2</v>
      </c>
      <c r="CQ383" s="19">
        <f t="shared" si="555"/>
        <v>1.476986539269297E-3</v>
      </c>
      <c r="CR383" s="19">
        <f t="shared" si="556"/>
        <v>0.13336142852650146</v>
      </c>
      <c r="CS383" s="19">
        <f t="shared" si="557"/>
        <v>0.14880908951462657</v>
      </c>
      <c r="CT383" s="19">
        <f t="shared" si="558"/>
        <v>2.6347719888765213E-2</v>
      </c>
      <c r="CU383" s="19">
        <f t="shared" si="559"/>
        <v>5.0380053280715776E-3</v>
      </c>
      <c r="CV383" s="19">
        <f t="shared" si="560"/>
        <v>3.7342226753200509E-3</v>
      </c>
      <c r="CW383" s="19">
        <f t="shared" si="561"/>
        <v>3.1466746454300067E-2</v>
      </c>
      <c r="CX383" s="19">
        <f t="shared" si="562"/>
        <v>0.99999999999999978</v>
      </c>
      <c r="CZ383" s="68">
        <f t="shared" si="563"/>
        <v>2.4859999999999999E-5</v>
      </c>
      <c r="DA383" s="19">
        <f t="shared" si="564"/>
        <v>2.0060359999999996E-5</v>
      </c>
      <c r="DB383" s="19">
        <f t="shared" si="565"/>
        <v>3.5539999999999995E-5</v>
      </c>
      <c r="DC383" s="19">
        <f t="shared" si="566"/>
        <v>4.1770009999999995E-5</v>
      </c>
      <c r="DD383" s="19">
        <f t="shared" si="567"/>
        <v>1.3457879999999997E-5</v>
      </c>
      <c r="DE383" s="19">
        <f t="shared" si="568"/>
        <v>1.3457879999999997E-5</v>
      </c>
      <c r="DF383" s="19">
        <f t="shared" si="569"/>
        <v>1.2554029999999999E-5</v>
      </c>
      <c r="DG383" s="19">
        <f t="shared" si="570"/>
        <v>1.7248859999999997E-5</v>
      </c>
      <c r="DH383" s="19">
        <f t="shared" si="571"/>
        <v>2.6545519999999997E-5</v>
      </c>
      <c r="DI383" s="19">
        <f t="shared" si="572"/>
        <v>3.9417119999999994E-5</v>
      </c>
      <c r="DJ383" s="19">
        <f t="shared" si="573"/>
        <v>0</v>
      </c>
      <c r="DK383" s="19">
        <f t="shared" si="574"/>
        <v>2.301594E-5</v>
      </c>
      <c r="DM383" s="68">
        <f t="shared" si="575"/>
        <v>1119.6224781895557</v>
      </c>
      <c r="DN383" s="19">
        <f t="shared" si="576"/>
        <v>119.82424040524504</v>
      </c>
      <c r="DO383" s="19">
        <f t="shared" si="577"/>
        <v>199.95427047471921</v>
      </c>
      <c r="DP383" s="19">
        <f t="shared" si="578"/>
        <v>45.151860191648289</v>
      </c>
      <c r="DQ383" s="19">
        <f t="shared" si="579"/>
        <v>399.81252229658912</v>
      </c>
      <c r="DR383" s="19">
        <f t="shared" si="580"/>
        <v>7.7855817629347221</v>
      </c>
      <c r="DS383" s="19">
        <f t="shared" si="581"/>
        <v>428.10679675116347</v>
      </c>
      <c r="DT383" s="19">
        <f t="shared" si="582"/>
        <v>483.81248035987647</v>
      </c>
      <c r="DU383" s="19">
        <f t="shared" si="583"/>
        <v>61.528090461386931</v>
      </c>
      <c r="DV383" s="19">
        <f t="shared" si="584"/>
        <v>12.039948679770179</v>
      </c>
      <c r="DX383" s="19">
        <f t="shared" si="585"/>
        <v>24.636437664787408</v>
      </c>
      <c r="DZ383" s="68">
        <f t="shared" si="586"/>
        <v>2902.2747072376765</v>
      </c>
      <c r="EA383" s="21">
        <f t="shared" si="587"/>
        <v>2.9022747072376767</v>
      </c>
      <c r="EB383" s="92">
        <f t="shared" si="588"/>
        <v>1389</v>
      </c>
    </row>
    <row r="384" spans="1:132" x14ac:dyDescent="0.3">
      <c r="A384" s="19">
        <f>'A. Thermody. result (all suite)'!C340</f>
        <v>1388</v>
      </c>
      <c r="B384" s="19" t="str">
        <f>'A. Thermody. result (all suite)'!A340</f>
        <v>Alkaline basalt</v>
      </c>
      <c r="C384" s="24">
        <f>'A. Thermody. result (all suite)'!G340</f>
        <v>100</v>
      </c>
      <c r="D384" s="19">
        <f>'A. Thermody. result (all suite)'!D340</f>
        <v>10000</v>
      </c>
      <c r="E384" s="61">
        <f>'A. Thermody. result (all suite)'!I340</f>
        <v>45.155484000000001</v>
      </c>
      <c r="F384" s="21">
        <f>'A. Thermody. result (all suite)'!J340</f>
        <v>3.89961</v>
      </c>
      <c r="G384" s="21">
        <f>'A. Thermody. result (all suite)'!K340</f>
        <v>11.528847000000001</v>
      </c>
      <c r="H384" s="21">
        <f>'A. Thermody. result (all suite)'!L340</f>
        <v>3.0596939999999999</v>
      </c>
      <c r="I384" s="21">
        <f>'A. Thermody. result (all suite)'!M340</f>
        <v>8.7291270000000001</v>
      </c>
      <c r="J384" s="21">
        <f>'A. Thermody. result (all suite)'!N340</f>
        <v>0.169983</v>
      </c>
      <c r="K384" s="21">
        <f>'A. Thermody. result (all suite)'!O340</f>
        <v>8.7191279999999995</v>
      </c>
      <c r="L384" s="21">
        <f>'A. Thermody. result (all suite)'!P340</f>
        <v>13.538646</v>
      </c>
      <c r="M384" s="21">
        <f>'A. Thermody. result (all suite)'!Q340</f>
        <v>2.6497350000000002</v>
      </c>
      <c r="N384" s="21">
        <f>'A. Thermody. result (all suite)'!R340</f>
        <v>0.76992300000000002</v>
      </c>
      <c r="O384" s="21">
        <f>'A. Thermody. result (all suite)'!S340</f>
        <v>0.85991399999999996</v>
      </c>
      <c r="P384" s="21">
        <f>'A. Thermody. result (all suite)'!T340</f>
        <v>0.91990799999999995</v>
      </c>
      <c r="Q384" s="21">
        <f t="shared" si="506"/>
        <v>99.999999000000031</v>
      </c>
      <c r="S384" s="19">
        <f t="shared" si="507"/>
        <v>1661</v>
      </c>
      <c r="T384" s="19">
        <f t="shared" si="508"/>
        <v>1</v>
      </c>
      <c r="V384" s="61">
        <f t="shared" si="509"/>
        <v>44.740095086091387</v>
      </c>
      <c r="W384" s="21">
        <f t="shared" si="510"/>
        <v>3.8637371752824716</v>
      </c>
      <c r="X384" s="21">
        <f t="shared" si="511"/>
        <v>11.422792213078692</v>
      </c>
      <c r="Y384" s="21">
        <f t="shared" si="512"/>
        <v>3.0315476298370161</v>
      </c>
      <c r="Z384" s="21">
        <f t="shared" si="513"/>
        <v>8.6488270615938401</v>
      </c>
      <c r="AA384" s="21">
        <f t="shared" si="514"/>
        <v>0.1684193127687231</v>
      </c>
      <c r="AB384" s="21">
        <f t="shared" si="515"/>
        <v>8.6389200431956787</v>
      </c>
      <c r="AC384" s="21">
        <f t="shared" si="516"/>
        <v>13.414102911108888</v>
      </c>
      <c r="AD384" s="21">
        <f t="shared" si="517"/>
        <v>2.6253598755124488</v>
      </c>
      <c r="AE384" s="21">
        <f t="shared" si="518"/>
        <v>0.76284041665833424</v>
      </c>
      <c r="AF384" s="21">
        <f t="shared" si="519"/>
        <v>0.85200358224177564</v>
      </c>
      <c r="AG384" s="21">
        <f t="shared" si="520"/>
        <v>98.168645307369246</v>
      </c>
      <c r="AH384" s="21"/>
      <c r="AI384" s="61">
        <f t="shared" si="521"/>
        <v>45.574730043394901</v>
      </c>
      <c r="AJ384" s="21">
        <f t="shared" si="522"/>
        <v>3.9358159249167426</v>
      </c>
      <c r="AK384" s="21">
        <f t="shared" si="523"/>
        <v>11.635886567766679</v>
      </c>
      <c r="AL384" s="21">
        <f t="shared" si="524"/>
        <v>3.0881017257039063</v>
      </c>
      <c r="AM384" s="21">
        <f t="shared" si="525"/>
        <v>8.8101725703905558</v>
      </c>
      <c r="AN384" s="21">
        <f t="shared" si="526"/>
        <v>0.17156120698355029</v>
      </c>
      <c r="AO384" s="21">
        <f t="shared" si="527"/>
        <v>8.800080734685638</v>
      </c>
      <c r="AP384" s="21">
        <f t="shared" si="528"/>
        <v>13.664345544454536</v>
      </c>
      <c r="AQ384" s="21">
        <f t="shared" si="529"/>
        <v>2.6743364618024024</v>
      </c>
      <c r="AR384" s="21">
        <f t="shared" si="530"/>
        <v>0.77707134927843402</v>
      </c>
      <c r="AS384" s="21">
        <f t="shared" si="531"/>
        <v>0.86789787062266621</v>
      </c>
      <c r="AT384" s="21">
        <f t="shared" si="532"/>
        <v>100</v>
      </c>
      <c r="AU384" s="21"/>
      <c r="AV384" s="21">
        <f>AR384*'[1]diagram lines'!$G$39</f>
        <v>0.64505171155176666</v>
      </c>
      <c r="AW384" s="21">
        <f>AK384*'[1]diagram lines'!$G$40</f>
        <v>6.1584835498525017</v>
      </c>
      <c r="AX384" s="21">
        <f>AQ384*'[1]diagram lines'!$G$38</f>
        <v>1.9839624155158837</v>
      </c>
      <c r="AY384" s="21">
        <f>AP384*'[1]diagram lines'!$G$41</f>
        <v>9.7653288290058669</v>
      </c>
      <c r="AZ384" s="21">
        <f t="shared" si="533"/>
        <v>3.4514078110808364</v>
      </c>
      <c r="BA384" s="21">
        <f t="shared" si="534"/>
        <v>0.49687858175932603</v>
      </c>
      <c r="BB384" s="21">
        <f t="shared" si="535"/>
        <v>2.3425068303917982</v>
      </c>
      <c r="BC384" s="86">
        <f t="shared" si="536"/>
        <v>0.42689309889130361</v>
      </c>
      <c r="BX384" s="61">
        <f t="shared" si="537"/>
        <v>0.75158928095872179</v>
      </c>
      <c r="BY384" s="21">
        <f t="shared" si="538"/>
        <v>4.8818352528793192E-2</v>
      </c>
      <c r="BZ384" s="21">
        <f t="shared" si="539"/>
        <v>0.11307225382502943</v>
      </c>
      <c r="CA384" s="21">
        <f t="shared" si="540"/>
        <v>1.916021040766485E-2</v>
      </c>
      <c r="CB384" s="21">
        <f t="shared" si="541"/>
        <v>0.12149098121085596</v>
      </c>
      <c r="CC384" s="21">
        <f t="shared" si="542"/>
        <v>2.3961516774739216E-3</v>
      </c>
      <c r="CD384" s="21">
        <f t="shared" si="543"/>
        <v>0.2163555334987593</v>
      </c>
      <c r="CE384" s="21">
        <f t="shared" si="544"/>
        <v>0.24141665477888732</v>
      </c>
      <c r="CF384" s="21">
        <f t="shared" si="545"/>
        <v>4.2744555573479594E-2</v>
      </c>
      <c r="CG384" s="21">
        <f t="shared" si="546"/>
        <v>8.1732802547770707E-3</v>
      </c>
      <c r="CH384" s="21">
        <f t="shared" si="547"/>
        <v>6.0581215127092376E-3</v>
      </c>
      <c r="CI384" s="21">
        <f t="shared" si="548"/>
        <v>5.1049278579356268E-2</v>
      </c>
      <c r="CJ384" s="21">
        <f t="shared" si="549"/>
        <v>1.6223246548065082</v>
      </c>
      <c r="CL384" s="68">
        <f t="shared" si="550"/>
        <v>0.46327920785273558</v>
      </c>
      <c r="CM384" s="19">
        <f t="shared" si="551"/>
        <v>3.0091604898044078E-2</v>
      </c>
      <c r="CN384" s="19">
        <f t="shared" si="552"/>
        <v>6.9697673329457824E-2</v>
      </c>
      <c r="CO384" s="19">
        <f t="shared" si="553"/>
        <v>1.1810342862569672E-2</v>
      </c>
      <c r="CP384" s="19">
        <f t="shared" si="554"/>
        <v>7.4886972130338472E-2</v>
      </c>
      <c r="CQ384" s="19">
        <f t="shared" si="555"/>
        <v>1.476986539269297E-3</v>
      </c>
      <c r="CR384" s="19">
        <f t="shared" si="556"/>
        <v>0.13336142852650146</v>
      </c>
      <c r="CS384" s="19">
        <f t="shared" si="557"/>
        <v>0.14880908951462657</v>
      </c>
      <c r="CT384" s="19">
        <f t="shared" si="558"/>
        <v>2.6347719888765213E-2</v>
      </c>
      <c r="CU384" s="19">
        <f t="shared" si="559"/>
        <v>5.0380053280715776E-3</v>
      </c>
      <c r="CV384" s="19">
        <f t="shared" si="560"/>
        <v>3.7342226753200509E-3</v>
      </c>
      <c r="CW384" s="19">
        <f t="shared" si="561"/>
        <v>3.1466746454300067E-2</v>
      </c>
      <c r="CX384" s="19">
        <f t="shared" si="562"/>
        <v>0.99999999999999978</v>
      </c>
      <c r="CZ384" s="68">
        <f t="shared" si="563"/>
        <v>2.4859999999999999E-5</v>
      </c>
      <c r="DA384" s="19">
        <f t="shared" si="564"/>
        <v>2.0053119999999997E-5</v>
      </c>
      <c r="DB384" s="19">
        <f t="shared" si="565"/>
        <v>3.5539999999999995E-5</v>
      </c>
      <c r="DC384" s="19">
        <f t="shared" si="566"/>
        <v>4.1760919999999997E-5</v>
      </c>
      <c r="DD384" s="19">
        <f t="shared" si="567"/>
        <v>1.3454959999999998E-5</v>
      </c>
      <c r="DE384" s="19">
        <f t="shared" si="568"/>
        <v>1.3454959999999998E-5</v>
      </c>
      <c r="DF384" s="19">
        <f t="shared" si="569"/>
        <v>1.2550759999999999E-5</v>
      </c>
      <c r="DG384" s="19">
        <f t="shared" si="570"/>
        <v>1.724512E-5</v>
      </c>
      <c r="DH384" s="19">
        <f t="shared" si="571"/>
        <v>2.6537839999999998E-5</v>
      </c>
      <c r="DI384" s="19">
        <f t="shared" si="572"/>
        <v>3.9405039999999996E-5</v>
      </c>
      <c r="DJ384" s="19">
        <f t="shared" si="573"/>
        <v>0</v>
      </c>
      <c r="DK384" s="19">
        <f t="shared" si="574"/>
        <v>2.3006479999999999E-5</v>
      </c>
      <c r="DM384" s="68">
        <f t="shared" si="575"/>
        <v>1119.6224781895557</v>
      </c>
      <c r="DN384" s="19">
        <f t="shared" si="576"/>
        <v>119.86750187780062</v>
      </c>
      <c r="DO384" s="19">
        <f t="shared" si="577"/>
        <v>199.95427047471921</v>
      </c>
      <c r="DP384" s="19">
        <f t="shared" si="578"/>
        <v>45.161688289524058</v>
      </c>
      <c r="DQ384" s="19">
        <f t="shared" si="579"/>
        <v>399.89928974629578</v>
      </c>
      <c r="DR384" s="19">
        <f t="shared" si="580"/>
        <v>7.7872713925395489</v>
      </c>
      <c r="DS384" s="19">
        <f t="shared" si="581"/>
        <v>428.21833654838503</v>
      </c>
      <c r="DT384" s="19">
        <f t="shared" si="582"/>
        <v>483.91740619840613</v>
      </c>
      <c r="DU384" s="19">
        <f t="shared" si="583"/>
        <v>61.545896572763866</v>
      </c>
      <c r="DV384" s="19">
        <f t="shared" si="584"/>
        <v>12.043639643668492</v>
      </c>
      <c r="DX384" s="19">
        <f t="shared" si="585"/>
        <v>24.646567884634553</v>
      </c>
      <c r="DZ384" s="68">
        <f t="shared" si="586"/>
        <v>2902.6643468182933</v>
      </c>
      <c r="EA384" s="21">
        <f t="shared" si="587"/>
        <v>2.9026643468182933</v>
      </c>
      <c r="EB384" s="92">
        <f t="shared" si="588"/>
        <v>1388</v>
      </c>
    </row>
    <row r="385" spans="1:132" x14ac:dyDescent="0.3">
      <c r="A385" s="19">
        <f>'A. Thermody. result (all suite)'!C341</f>
        <v>1387</v>
      </c>
      <c r="B385" s="19" t="str">
        <f>'A. Thermody. result (all suite)'!A341</f>
        <v>Alkaline basalt</v>
      </c>
      <c r="C385" s="24">
        <f>'A. Thermody. result (all suite)'!G341</f>
        <v>100</v>
      </c>
      <c r="D385" s="19">
        <f>'A. Thermody. result (all suite)'!D341</f>
        <v>10000</v>
      </c>
      <c r="E385" s="61">
        <f>'A. Thermody. result (all suite)'!I341</f>
        <v>45.155484000000001</v>
      </c>
      <c r="F385" s="21">
        <f>'A. Thermody. result (all suite)'!J341</f>
        <v>3.89961</v>
      </c>
      <c r="G385" s="21">
        <f>'A. Thermody. result (all suite)'!K341</f>
        <v>11.528847000000001</v>
      </c>
      <c r="H385" s="21">
        <f>'A. Thermody. result (all suite)'!L341</f>
        <v>3.0596939999999999</v>
      </c>
      <c r="I385" s="21">
        <f>'A. Thermody. result (all suite)'!M341</f>
        <v>8.7291270000000001</v>
      </c>
      <c r="J385" s="21">
        <f>'A. Thermody. result (all suite)'!N341</f>
        <v>0.169983</v>
      </c>
      <c r="K385" s="21">
        <f>'A. Thermody. result (all suite)'!O341</f>
        <v>8.7191279999999995</v>
      </c>
      <c r="L385" s="21">
        <f>'A. Thermody. result (all suite)'!P341</f>
        <v>13.538646</v>
      </c>
      <c r="M385" s="21">
        <f>'A. Thermody. result (all suite)'!Q341</f>
        <v>2.6497350000000002</v>
      </c>
      <c r="N385" s="21">
        <f>'A. Thermody. result (all suite)'!R341</f>
        <v>0.76992300000000002</v>
      </c>
      <c r="O385" s="21">
        <f>'A. Thermody. result (all suite)'!S341</f>
        <v>0.85991399999999996</v>
      </c>
      <c r="P385" s="21">
        <f>'A. Thermody. result (all suite)'!T341</f>
        <v>0.91990799999999995</v>
      </c>
      <c r="Q385" s="21">
        <f t="shared" si="506"/>
        <v>99.999999000000031</v>
      </c>
      <c r="S385" s="19">
        <f t="shared" si="507"/>
        <v>1660</v>
      </c>
      <c r="T385" s="19">
        <f t="shared" si="508"/>
        <v>1</v>
      </c>
      <c r="V385" s="61">
        <f t="shared" si="509"/>
        <v>44.740095086091387</v>
      </c>
      <c r="W385" s="21">
        <f t="shared" si="510"/>
        <v>3.8637371752824716</v>
      </c>
      <c r="X385" s="21">
        <f t="shared" si="511"/>
        <v>11.422792213078692</v>
      </c>
      <c r="Y385" s="21">
        <f t="shared" si="512"/>
        <v>3.0315476298370161</v>
      </c>
      <c r="Z385" s="21">
        <f t="shared" si="513"/>
        <v>8.6488270615938401</v>
      </c>
      <c r="AA385" s="21">
        <f t="shared" si="514"/>
        <v>0.1684193127687231</v>
      </c>
      <c r="AB385" s="21">
        <f t="shared" si="515"/>
        <v>8.6389200431956787</v>
      </c>
      <c r="AC385" s="21">
        <f t="shared" si="516"/>
        <v>13.414102911108888</v>
      </c>
      <c r="AD385" s="21">
        <f t="shared" si="517"/>
        <v>2.6253598755124488</v>
      </c>
      <c r="AE385" s="21">
        <f t="shared" si="518"/>
        <v>0.76284041665833424</v>
      </c>
      <c r="AF385" s="21">
        <f t="shared" si="519"/>
        <v>0.85200358224177564</v>
      </c>
      <c r="AG385" s="21">
        <f t="shared" si="520"/>
        <v>98.168645307369246</v>
      </c>
      <c r="AH385" s="21"/>
      <c r="AI385" s="61">
        <f t="shared" si="521"/>
        <v>45.574730043394901</v>
      </c>
      <c r="AJ385" s="21">
        <f t="shared" si="522"/>
        <v>3.9358159249167426</v>
      </c>
      <c r="AK385" s="21">
        <f t="shared" si="523"/>
        <v>11.635886567766679</v>
      </c>
      <c r="AL385" s="21">
        <f t="shared" si="524"/>
        <v>3.0881017257039063</v>
      </c>
      <c r="AM385" s="21">
        <f t="shared" si="525"/>
        <v>8.8101725703905558</v>
      </c>
      <c r="AN385" s="21">
        <f t="shared" si="526"/>
        <v>0.17156120698355029</v>
      </c>
      <c r="AO385" s="21">
        <f t="shared" si="527"/>
        <v>8.800080734685638</v>
      </c>
      <c r="AP385" s="21">
        <f t="shared" si="528"/>
        <v>13.664345544454536</v>
      </c>
      <c r="AQ385" s="21">
        <f t="shared" si="529"/>
        <v>2.6743364618024024</v>
      </c>
      <c r="AR385" s="21">
        <f t="shared" si="530"/>
        <v>0.77707134927843402</v>
      </c>
      <c r="AS385" s="21">
        <f t="shared" si="531"/>
        <v>0.86789787062266621</v>
      </c>
      <c r="AT385" s="21">
        <f t="shared" si="532"/>
        <v>100</v>
      </c>
      <c r="AU385" s="21"/>
      <c r="AV385" s="21">
        <f>AR385*'[1]diagram lines'!$G$39</f>
        <v>0.64505171155176666</v>
      </c>
      <c r="AW385" s="21">
        <f>AK385*'[1]diagram lines'!$G$40</f>
        <v>6.1584835498525017</v>
      </c>
      <c r="AX385" s="21">
        <f>AQ385*'[1]diagram lines'!$G$38</f>
        <v>1.9839624155158837</v>
      </c>
      <c r="AY385" s="21">
        <f>AP385*'[1]diagram lines'!$G$41</f>
        <v>9.7653288290058669</v>
      </c>
      <c r="AZ385" s="21">
        <f t="shared" si="533"/>
        <v>3.4514078110808364</v>
      </c>
      <c r="BA385" s="21">
        <f t="shared" si="534"/>
        <v>0.49687858175932603</v>
      </c>
      <c r="BB385" s="21">
        <f t="shared" si="535"/>
        <v>2.3425068303917982</v>
      </c>
      <c r="BC385" s="86">
        <f t="shared" si="536"/>
        <v>0.42689309889130361</v>
      </c>
      <c r="BX385" s="61">
        <f t="shared" si="537"/>
        <v>0.75158928095872179</v>
      </c>
      <c r="BY385" s="21">
        <f t="shared" si="538"/>
        <v>4.8818352528793192E-2</v>
      </c>
      <c r="BZ385" s="21">
        <f t="shared" si="539"/>
        <v>0.11307225382502943</v>
      </c>
      <c r="CA385" s="21">
        <f t="shared" si="540"/>
        <v>1.916021040766485E-2</v>
      </c>
      <c r="CB385" s="21">
        <f t="shared" si="541"/>
        <v>0.12149098121085596</v>
      </c>
      <c r="CC385" s="21">
        <f t="shared" si="542"/>
        <v>2.3961516774739216E-3</v>
      </c>
      <c r="CD385" s="21">
        <f t="shared" si="543"/>
        <v>0.2163555334987593</v>
      </c>
      <c r="CE385" s="21">
        <f t="shared" si="544"/>
        <v>0.24141665477888732</v>
      </c>
      <c r="CF385" s="21">
        <f t="shared" si="545"/>
        <v>4.2744555573479594E-2</v>
      </c>
      <c r="CG385" s="21">
        <f t="shared" si="546"/>
        <v>8.1732802547770707E-3</v>
      </c>
      <c r="CH385" s="21">
        <f t="shared" si="547"/>
        <v>6.0581215127092376E-3</v>
      </c>
      <c r="CI385" s="21">
        <f t="shared" si="548"/>
        <v>5.1049278579356268E-2</v>
      </c>
      <c r="CJ385" s="21">
        <f t="shared" si="549"/>
        <v>1.6223246548065082</v>
      </c>
      <c r="CL385" s="68">
        <f t="shared" si="550"/>
        <v>0.46327920785273558</v>
      </c>
      <c r="CM385" s="19">
        <f t="shared" si="551"/>
        <v>3.0091604898044078E-2</v>
      </c>
      <c r="CN385" s="19">
        <f t="shared" si="552"/>
        <v>6.9697673329457824E-2</v>
      </c>
      <c r="CO385" s="19">
        <f t="shared" si="553"/>
        <v>1.1810342862569672E-2</v>
      </c>
      <c r="CP385" s="19">
        <f t="shared" si="554"/>
        <v>7.4886972130338472E-2</v>
      </c>
      <c r="CQ385" s="19">
        <f t="shared" si="555"/>
        <v>1.476986539269297E-3</v>
      </c>
      <c r="CR385" s="19">
        <f t="shared" si="556"/>
        <v>0.13336142852650146</v>
      </c>
      <c r="CS385" s="19">
        <f t="shared" si="557"/>
        <v>0.14880908951462657</v>
      </c>
      <c r="CT385" s="19">
        <f t="shared" si="558"/>
        <v>2.6347719888765213E-2</v>
      </c>
      <c r="CU385" s="19">
        <f t="shared" si="559"/>
        <v>5.0380053280715776E-3</v>
      </c>
      <c r="CV385" s="19">
        <f t="shared" si="560"/>
        <v>3.7342226753200509E-3</v>
      </c>
      <c r="CW385" s="19">
        <f t="shared" si="561"/>
        <v>3.1466746454300067E-2</v>
      </c>
      <c r="CX385" s="19">
        <f t="shared" si="562"/>
        <v>0.99999999999999978</v>
      </c>
      <c r="CZ385" s="68">
        <f t="shared" si="563"/>
        <v>2.4859999999999999E-5</v>
      </c>
      <c r="DA385" s="19">
        <f t="shared" si="564"/>
        <v>2.0045879999999996E-5</v>
      </c>
      <c r="DB385" s="19">
        <f t="shared" si="565"/>
        <v>3.5539999999999995E-5</v>
      </c>
      <c r="DC385" s="19">
        <f t="shared" si="566"/>
        <v>4.1751829999999998E-5</v>
      </c>
      <c r="DD385" s="19">
        <f t="shared" si="567"/>
        <v>1.3452039999999999E-5</v>
      </c>
      <c r="DE385" s="19">
        <f t="shared" si="568"/>
        <v>1.3452039999999999E-5</v>
      </c>
      <c r="DF385" s="19">
        <f t="shared" si="569"/>
        <v>1.2547489999999999E-5</v>
      </c>
      <c r="DG385" s="19">
        <f t="shared" si="570"/>
        <v>1.7241379999999999E-5</v>
      </c>
      <c r="DH385" s="19">
        <f t="shared" si="571"/>
        <v>2.6530159999999996E-5</v>
      </c>
      <c r="DI385" s="19">
        <f t="shared" si="572"/>
        <v>3.9392959999999991E-5</v>
      </c>
      <c r="DJ385" s="19">
        <f t="shared" si="573"/>
        <v>0</v>
      </c>
      <c r="DK385" s="19">
        <f t="shared" si="574"/>
        <v>2.2997019999999998E-5</v>
      </c>
      <c r="DM385" s="68">
        <f t="shared" si="575"/>
        <v>1119.6224781895557</v>
      </c>
      <c r="DN385" s="19">
        <f t="shared" si="576"/>
        <v>119.91079459997572</v>
      </c>
      <c r="DO385" s="19">
        <f t="shared" si="577"/>
        <v>199.95427047471921</v>
      </c>
      <c r="DP385" s="19">
        <f t="shared" si="578"/>
        <v>45.171520666848636</v>
      </c>
      <c r="DQ385" s="19">
        <f t="shared" si="579"/>
        <v>399.98609486478034</v>
      </c>
      <c r="DR385" s="19">
        <f t="shared" si="580"/>
        <v>7.7889617556715516</v>
      </c>
      <c r="DS385" s="19">
        <f t="shared" si="581"/>
        <v>428.32993448235538</v>
      </c>
      <c r="DT385" s="19">
        <f t="shared" si="582"/>
        <v>484.02237755795989</v>
      </c>
      <c r="DU385" s="19">
        <f t="shared" si="583"/>
        <v>61.56371299323321</v>
      </c>
      <c r="DV385" s="19">
        <f t="shared" si="584"/>
        <v>12.047332871262853</v>
      </c>
      <c r="DX385" s="19">
        <f t="shared" si="585"/>
        <v>24.656706438768467</v>
      </c>
      <c r="DZ385" s="68">
        <f t="shared" si="586"/>
        <v>2903.0541848951311</v>
      </c>
      <c r="EA385" s="21">
        <f t="shared" si="587"/>
        <v>2.9030541848951312</v>
      </c>
      <c r="EB385" s="92">
        <f t="shared" si="588"/>
        <v>1387</v>
      </c>
    </row>
    <row r="386" spans="1:132" x14ac:dyDescent="0.3">
      <c r="A386" s="19">
        <f>'A. Thermody. result (all suite)'!C342</f>
        <v>1386</v>
      </c>
      <c r="B386" s="19" t="str">
        <f>'A. Thermody. result (all suite)'!A342</f>
        <v>Alkaline basalt</v>
      </c>
      <c r="C386" s="24">
        <f>'A. Thermody. result (all suite)'!G342</f>
        <v>100</v>
      </c>
      <c r="D386" s="19">
        <f>'A. Thermody. result (all suite)'!D342</f>
        <v>10000</v>
      </c>
      <c r="E386" s="61">
        <f>'A. Thermody. result (all suite)'!I342</f>
        <v>45.155484000000001</v>
      </c>
      <c r="F386" s="21">
        <f>'A. Thermody. result (all suite)'!J342</f>
        <v>3.89961</v>
      </c>
      <c r="G386" s="21">
        <f>'A. Thermody. result (all suite)'!K342</f>
        <v>11.528847000000001</v>
      </c>
      <c r="H386" s="21">
        <f>'A. Thermody. result (all suite)'!L342</f>
        <v>3.0596939999999999</v>
      </c>
      <c r="I386" s="21">
        <f>'A. Thermody. result (all suite)'!M342</f>
        <v>8.7291270000000001</v>
      </c>
      <c r="J386" s="21">
        <f>'A. Thermody. result (all suite)'!N342</f>
        <v>0.169983</v>
      </c>
      <c r="K386" s="21">
        <f>'A. Thermody. result (all suite)'!O342</f>
        <v>8.7191279999999995</v>
      </c>
      <c r="L386" s="21">
        <f>'A. Thermody. result (all suite)'!P342</f>
        <v>13.538646</v>
      </c>
      <c r="M386" s="21">
        <f>'A. Thermody. result (all suite)'!Q342</f>
        <v>2.6497350000000002</v>
      </c>
      <c r="N386" s="21">
        <f>'A. Thermody. result (all suite)'!R342</f>
        <v>0.76992300000000002</v>
      </c>
      <c r="O386" s="21">
        <f>'A. Thermody. result (all suite)'!S342</f>
        <v>0.85991399999999996</v>
      </c>
      <c r="P386" s="21">
        <f>'A. Thermody. result (all suite)'!T342</f>
        <v>0.91990799999999995</v>
      </c>
      <c r="Q386" s="21">
        <f t="shared" si="506"/>
        <v>99.999999000000031</v>
      </c>
      <c r="S386" s="19">
        <f t="shared" si="507"/>
        <v>1659</v>
      </c>
      <c r="T386" s="19">
        <f t="shared" si="508"/>
        <v>1</v>
      </c>
      <c r="V386" s="61">
        <f t="shared" si="509"/>
        <v>44.740095086091387</v>
      </c>
      <c r="W386" s="21">
        <f t="shared" si="510"/>
        <v>3.8637371752824716</v>
      </c>
      <c r="X386" s="21">
        <f t="shared" si="511"/>
        <v>11.422792213078692</v>
      </c>
      <c r="Y386" s="21">
        <f t="shared" si="512"/>
        <v>3.0315476298370161</v>
      </c>
      <c r="Z386" s="21">
        <f t="shared" si="513"/>
        <v>8.6488270615938401</v>
      </c>
      <c r="AA386" s="21">
        <f t="shared" si="514"/>
        <v>0.1684193127687231</v>
      </c>
      <c r="AB386" s="21">
        <f t="shared" si="515"/>
        <v>8.6389200431956787</v>
      </c>
      <c r="AC386" s="21">
        <f t="shared" si="516"/>
        <v>13.414102911108888</v>
      </c>
      <c r="AD386" s="21">
        <f t="shared" si="517"/>
        <v>2.6253598755124488</v>
      </c>
      <c r="AE386" s="21">
        <f t="shared" si="518"/>
        <v>0.76284041665833424</v>
      </c>
      <c r="AF386" s="21">
        <f t="shared" si="519"/>
        <v>0.85200358224177564</v>
      </c>
      <c r="AG386" s="21">
        <f t="shared" si="520"/>
        <v>98.168645307369246</v>
      </c>
      <c r="AH386" s="21"/>
      <c r="AI386" s="61">
        <f t="shared" si="521"/>
        <v>45.574730043394901</v>
      </c>
      <c r="AJ386" s="21">
        <f t="shared" si="522"/>
        <v>3.9358159249167426</v>
      </c>
      <c r="AK386" s="21">
        <f t="shared" si="523"/>
        <v>11.635886567766679</v>
      </c>
      <c r="AL386" s="21">
        <f t="shared" si="524"/>
        <v>3.0881017257039063</v>
      </c>
      <c r="AM386" s="21">
        <f t="shared" si="525"/>
        <v>8.8101725703905558</v>
      </c>
      <c r="AN386" s="21">
        <f t="shared" si="526"/>
        <v>0.17156120698355029</v>
      </c>
      <c r="AO386" s="21">
        <f t="shared" si="527"/>
        <v>8.800080734685638</v>
      </c>
      <c r="AP386" s="21">
        <f t="shared" si="528"/>
        <v>13.664345544454536</v>
      </c>
      <c r="AQ386" s="21">
        <f t="shared" si="529"/>
        <v>2.6743364618024024</v>
      </c>
      <c r="AR386" s="21">
        <f t="shared" si="530"/>
        <v>0.77707134927843402</v>
      </c>
      <c r="AS386" s="21">
        <f t="shared" si="531"/>
        <v>0.86789787062266621</v>
      </c>
      <c r="AT386" s="21">
        <f t="shared" si="532"/>
        <v>100</v>
      </c>
      <c r="AU386" s="21"/>
      <c r="AV386" s="21">
        <f>AR386*'[1]diagram lines'!$G$39</f>
        <v>0.64505171155176666</v>
      </c>
      <c r="AW386" s="21">
        <f>AK386*'[1]diagram lines'!$G$40</f>
        <v>6.1584835498525017</v>
      </c>
      <c r="AX386" s="21">
        <f>AQ386*'[1]diagram lines'!$G$38</f>
        <v>1.9839624155158837</v>
      </c>
      <c r="AY386" s="21">
        <f>AP386*'[1]diagram lines'!$G$41</f>
        <v>9.7653288290058669</v>
      </c>
      <c r="AZ386" s="21">
        <f t="shared" si="533"/>
        <v>3.4514078110808364</v>
      </c>
      <c r="BA386" s="21">
        <f t="shared" si="534"/>
        <v>0.49687858175932603</v>
      </c>
      <c r="BB386" s="21">
        <f t="shared" si="535"/>
        <v>2.3425068303917982</v>
      </c>
      <c r="BC386" s="86">
        <f t="shared" si="536"/>
        <v>0.42689309889130361</v>
      </c>
      <c r="BX386" s="61">
        <f t="shared" si="537"/>
        <v>0.75158928095872179</v>
      </c>
      <c r="BY386" s="21">
        <f t="shared" si="538"/>
        <v>4.8818352528793192E-2</v>
      </c>
      <c r="BZ386" s="21">
        <f t="shared" si="539"/>
        <v>0.11307225382502943</v>
      </c>
      <c r="CA386" s="21">
        <f t="shared" si="540"/>
        <v>1.916021040766485E-2</v>
      </c>
      <c r="CB386" s="21">
        <f t="shared" si="541"/>
        <v>0.12149098121085596</v>
      </c>
      <c r="CC386" s="21">
        <f t="shared" si="542"/>
        <v>2.3961516774739216E-3</v>
      </c>
      <c r="CD386" s="21">
        <f t="shared" si="543"/>
        <v>0.2163555334987593</v>
      </c>
      <c r="CE386" s="21">
        <f t="shared" si="544"/>
        <v>0.24141665477888732</v>
      </c>
      <c r="CF386" s="21">
        <f t="shared" si="545"/>
        <v>4.2744555573479594E-2</v>
      </c>
      <c r="CG386" s="21">
        <f t="shared" si="546"/>
        <v>8.1732802547770707E-3</v>
      </c>
      <c r="CH386" s="21">
        <f t="shared" si="547"/>
        <v>6.0581215127092376E-3</v>
      </c>
      <c r="CI386" s="21">
        <f t="shared" si="548"/>
        <v>5.1049278579356268E-2</v>
      </c>
      <c r="CJ386" s="21">
        <f t="shared" si="549"/>
        <v>1.6223246548065082</v>
      </c>
      <c r="CL386" s="68">
        <f t="shared" si="550"/>
        <v>0.46327920785273558</v>
      </c>
      <c r="CM386" s="19">
        <f t="shared" si="551"/>
        <v>3.0091604898044078E-2</v>
      </c>
      <c r="CN386" s="19">
        <f t="shared" si="552"/>
        <v>6.9697673329457824E-2</v>
      </c>
      <c r="CO386" s="19">
        <f t="shared" si="553"/>
        <v>1.1810342862569672E-2</v>
      </c>
      <c r="CP386" s="19">
        <f t="shared" si="554"/>
        <v>7.4886972130338472E-2</v>
      </c>
      <c r="CQ386" s="19">
        <f t="shared" si="555"/>
        <v>1.476986539269297E-3</v>
      </c>
      <c r="CR386" s="19">
        <f t="shared" si="556"/>
        <v>0.13336142852650146</v>
      </c>
      <c r="CS386" s="19">
        <f t="shared" si="557"/>
        <v>0.14880908951462657</v>
      </c>
      <c r="CT386" s="19">
        <f t="shared" si="558"/>
        <v>2.6347719888765213E-2</v>
      </c>
      <c r="CU386" s="19">
        <f t="shared" si="559"/>
        <v>5.0380053280715776E-3</v>
      </c>
      <c r="CV386" s="19">
        <f t="shared" si="560"/>
        <v>3.7342226753200509E-3</v>
      </c>
      <c r="CW386" s="19">
        <f t="shared" si="561"/>
        <v>3.1466746454300067E-2</v>
      </c>
      <c r="CX386" s="19">
        <f t="shared" si="562"/>
        <v>0.99999999999999978</v>
      </c>
      <c r="CZ386" s="68">
        <f t="shared" si="563"/>
        <v>2.4859999999999999E-5</v>
      </c>
      <c r="DA386" s="19">
        <f t="shared" si="564"/>
        <v>2.0038639999999998E-5</v>
      </c>
      <c r="DB386" s="19">
        <f t="shared" si="565"/>
        <v>3.5539999999999995E-5</v>
      </c>
      <c r="DC386" s="19">
        <f t="shared" si="566"/>
        <v>4.1742739999999999E-5</v>
      </c>
      <c r="DD386" s="19">
        <f t="shared" si="567"/>
        <v>1.3449119999999998E-5</v>
      </c>
      <c r="DE386" s="19">
        <f t="shared" si="568"/>
        <v>1.3449119999999998E-5</v>
      </c>
      <c r="DF386" s="19">
        <f t="shared" si="569"/>
        <v>1.2544219999999999E-5</v>
      </c>
      <c r="DG386" s="19">
        <f t="shared" si="570"/>
        <v>1.7237639999999998E-5</v>
      </c>
      <c r="DH386" s="19">
        <f t="shared" si="571"/>
        <v>2.6522479999999998E-5</v>
      </c>
      <c r="DI386" s="19">
        <f t="shared" si="572"/>
        <v>3.9380879999999993E-5</v>
      </c>
      <c r="DJ386" s="19">
        <f t="shared" si="573"/>
        <v>0</v>
      </c>
      <c r="DK386" s="19">
        <f t="shared" si="574"/>
        <v>2.2987560000000001E-5</v>
      </c>
      <c r="DM386" s="68">
        <f t="shared" si="575"/>
        <v>1119.6224781895557</v>
      </c>
      <c r="DN386" s="19">
        <f t="shared" si="576"/>
        <v>119.95411860564195</v>
      </c>
      <c r="DO386" s="19">
        <f t="shared" si="577"/>
        <v>199.95427047471921</v>
      </c>
      <c r="DP386" s="19">
        <f t="shared" si="578"/>
        <v>45.181357326417739</v>
      </c>
      <c r="DQ386" s="19">
        <f t="shared" si="579"/>
        <v>400.07293767657814</v>
      </c>
      <c r="DR386" s="19">
        <f t="shared" si="580"/>
        <v>7.7906528528085062</v>
      </c>
      <c r="DS386" s="19">
        <f t="shared" si="581"/>
        <v>428.44159059853934</v>
      </c>
      <c r="DT386" s="19">
        <f t="shared" si="582"/>
        <v>484.12739446816727</v>
      </c>
      <c r="DU386" s="19">
        <f t="shared" si="583"/>
        <v>61.581539731750418</v>
      </c>
      <c r="DV386" s="19">
        <f t="shared" si="584"/>
        <v>12.05102836463641</v>
      </c>
      <c r="DX386" s="19">
        <f t="shared" si="585"/>
        <v>24.666853337478493</v>
      </c>
      <c r="DZ386" s="68">
        <f t="shared" si="586"/>
        <v>2903.4442216262937</v>
      </c>
      <c r="EA386" s="21">
        <f t="shared" si="587"/>
        <v>2.9034442216262937</v>
      </c>
      <c r="EB386" s="92">
        <f t="shared" si="588"/>
        <v>1386</v>
      </c>
    </row>
    <row r="387" spans="1:132" x14ac:dyDescent="0.3">
      <c r="A387" s="19">
        <f>'A. Thermody. result (all suite)'!C343</f>
        <v>1385</v>
      </c>
      <c r="B387" s="19" t="str">
        <f>'A. Thermody. result (all suite)'!A343</f>
        <v>Alkaline basalt</v>
      </c>
      <c r="C387" s="24">
        <f>'A. Thermody. result (all suite)'!G343</f>
        <v>100</v>
      </c>
      <c r="D387" s="19">
        <f>'A. Thermody. result (all suite)'!D343</f>
        <v>10000</v>
      </c>
      <c r="E387" s="61">
        <f>'A. Thermody. result (all suite)'!I343</f>
        <v>45.155484000000001</v>
      </c>
      <c r="F387" s="21">
        <f>'A. Thermody. result (all suite)'!J343</f>
        <v>3.89961</v>
      </c>
      <c r="G387" s="21">
        <f>'A. Thermody. result (all suite)'!K343</f>
        <v>11.528847000000001</v>
      </c>
      <c r="H387" s="21">
        <f>'A. Thermody. result (all suite)'!L343</f>
        <v>3.0596939999999999</v>
      </c>
      <c r="I387" s="21">
        <f>'A. Thermody. result (all suite)'!M343</f>
        <v>8.7291270000000001</v>
      </c>
      <c r="J387" s="21">
        <f>'A. Thermody. result (all suite)'!N343</f>
        <v>0.169983</v>
      </c>
      <c r="K387" s="21">
        <f>'A. Thermody. result (all suite)'!O343</f>
        <v>8.7191279999999995</v>
      </c>
      <c r="L387" s="21">
        <f>'A. Thermody. result (all suite)'!P343</f>
        <v>13.538646</v>
      </c>
      <c r="M387" s="21">
        <f>'A. Thermody. result (all suite)'!Q343</f>
        <v>2.6497350000000002</v>
      </c>
      <c r="N387" s="21">
        <f>'A. Thermody. result (all suite)'!R343</f>
        <v>0.76992300000000002</v>
      </c>
      <c r="O387" s="21">
        <f>'A. Thermody. result (all suite)'!S343</f>
        <v>0.85991399999999996</v>
      </c>
      <c r="P387" s="21">
        <f>'A. Thermody. result (all suite)'!T343</f>
        <v>0.91990799999999995</v>
      </c>
      <c r="Q387" s="21">
        <f t="shared" si="506"/>
        <v>99.999999000000031</v>
      </c>
      <c r="S387" s="19">
        <f t="shared" si="507"/>
        <v>1658</v>
      </c>
      <c r="T387" s="19">
        <f t="shared" si="508"/>
        <v>1</v>
      </c>
      <c r="V387" s="61">
        <f t="shared" si="509"/>
        <v>44.740095086091387</v>
      </c>
      <c r="W387" s="21">
        <f t="shared" si="510"/>
        <v>3.8637371752824716</v>
      </c>
      <c r="X387" s="21">
        <f t="shared" si="511"/>
        <v>11.422792213078692</v>
      </c>
      <c r="Y387" s="21">
        <f t="shared" si="512"/>
        <v>3.0315476298370161</v>
      </c>
      <c r="Z387" s="21">
        <f t="shared" si="513"/>
        <v>8.6488270615938401</v>
      </c>
      <c r="AA387" s="21">
        <f t="shared" si="514"/>
        <v>0.1684193127687231</v>
      </c>
      <c r="AB387" s="21">
        <f t="shared" si="515"/>
        <v>8.6389200431956787</v>
      </c>
      <c r="AC387" s="21">
        <f t="shared" si="516"/>
        <v>13.414102911108888</v>
      </c>
      <c r="AD387" s="21">
        <f t="shared" si="517"/>
        <v>2.6253598755124488</v>
      </c>
      <c r="AE387" s="21">
        <f t="shared" si="518"/>
        <v>0.76284041665833424</v>
      </c>
      <c r="AF387" s="21">
        <f t="shared" si="519"/>
        <v>0.85200358224177564</v>
      </c>
      <c r="AG387" s="21">
        <f t="shared" si="520"/>
        <v>98.168645307369246</v>
      </c>
      <c r="AH387" s="21"/>
      <c r="AI387" s="61">
        <f t="shared" si="521"/>
        <v>45.574730043394901</v>
      </c>
      <c r="AJ387" s="21">
        <f t="shared" si="522"/>
        <v>3.9358159249167426</v>
      </c>
      <c r="AK387" s="21">
        <f t="shared" si="523"/>
        <v>11.635886567766679</v>
      </c>
      <c r="AL387" s="21">
        <f t="shared" si="524"/>
        <v>3.0881017257039063</v>
      </c>
      <c r="AM387" s="21">
        <f t="shared" si="525"/>
        <v>8.8101725703905558</v>
      </c>
      <c r="AN387" s="21">
        <f t="shared" si="526"/>
        <v>0.17156120698355029</v>
      </c>
      <c r="AO387" s="21">
        <f t="shared" si="527"/>
        <v>8.800080734685638</v>
      </c>
      <c r="AP387" s="21">
        <f t="shared" si="528"/>
        <v>13.664345544454536</v>
      </c>
      <c r="AQ387" s="21">
        <f t="shared" si="529"/>
        <v>2.6743364618024024</v>
      </c>
      <c r="AR387" s="21">
        <f t="shared" si="530"/>
        <v>0.77707134927843402</v>
      </c>
      <c r="AS387" s="21">
        <f t="shared" si="531"/>
        <v>0.86789787062266621</v>
      </c>
      <c r="AT387" s="21">
        <f t="shared" si="532"/>
        <v>100</v>
      </c>
      <c r="AU387" s="21"/>
      <c r="AV387" s="21">
        <f>AR387*'[1]diagram lines'!$G$39</f>
        <v>0.64505171155176666</v>
      </c>
      <c r="AW387" s="21">
        <f>AK387*'[1]diagram lines'!$G$40</f>
        <v>6.1584835498525017</v>
      </c>
      <c r="AX387" s="21">
        <f>AQ387*'[1]diagram lines'!$G$38</f>
        <v>1.9839624155158837</v>
      </c>
      <c r="AY387" s="21">
        <f>AP387*'[1]diagram lines'!$G$41</f>
        <v>9.7653288290058669</v>
      </c>
      <c r="AZ387" s="21">
        <f t="shared" si="533"/>
        <v>3.4514078110808364</v>
      </c>
      <c r="BA387" s="21">
        <f t="shared" si="534"/>
        <v>0.49687858175932603</v>
      </c>
      <c r="BB387" s="21">
        <f t="shared" si="535"/>
        <v>2.3425068303917982</v>
      </c>
      <c r="BC387" s="86">
        <f t="shared" si="536"/>
        <v>0.42689309889130361</v>
      </c>
      <c r="BX387" s="61">
        <f t="shared" si="537"/>
        <v>0.75158928095872179</v>
      </c>
      <c r="BY387" s="21">
        <f t="shared" si="538"/>
        <v>4.8818352528793192E-2</v>
      </c>
      <c r="BZ387" s="21">
        <f t="shared" si="539"/>
        <v>0.11307225382502943</v>
      </c>
      <c r="CA387" s="21">
        <f t="shared" si="540"/>
        <v>1.916021040766485E-2</v>
      </c>
      <c r="CB387" s="21">
        <f t="shared" si="541"/>
        <v>0.12149098121085596</v>
      </c>
      <c r="CC387" s="21">
        <f t="shared" si="542"/>
        <v>2.3961516774739216E-3</v>
      </c>
      <c r="CD387" s="21">
        <f t="shared" si="543"/>
        <v>0.2163555334987593</v>
      </c>
      <c r="CE387" s="21">
        <f t="shared" si="544"/>
        <v>0.24141665477888732</v>
      </c>
      <c r="CF387" s="21">
        <f t="shared" si="545"/>
        <v>4.2744555573479594E-2</v>
      </c>
      <c r="CG387" s="21">
        <f t="shared" si="546"/>
        <v>8.1732802547770707E-3</v>
      </c>
      <c r="CH387" s="21">
        <f t="shared" si="547"/>
        <v>6.0581215127092376E-3</v>
      </c>
      <c r="CI387" s="21">
        <f t="shared" si="548"/>
        <v>5.1049278579356268E-2</v>
      </c>
      <c r="CJ387" s="21">
        <f t="shared" si="549"/>
        <v>1.6223246548065082</v>
      </c>
      <c r="CL387" s="68">
        <f t="shared" si="550"/>
        <v>0.46327920785273558</v>
      </c>
      <c r="CM387" s="19">
        <f t="shared" si="551"/>
        <v>3.0091604898044078E-2</v>
      </c>
      <c r="CN387" s="19">
        <f t="shared" si="552"/>
        <v>6.9697673329457824E-2</v>
      </c>
      <c r="CO387" s="19">
        <f t="shared" si="553"/>
        <v>1.1810342862569672E-2</v>
      </c>
      <c r="CP387" s="19">
        <f t="shared" si="554"/>
        <v>7.4886972130338472E-2</v>
      </c>
      <c r="CQ387" s="19">
        <f t="shared" si="555"/>
        <v>1.476986539269297E-3</v>
      </c>
      <c r="CR387" s="19">
        <f t="shared" si="556"/>
        <v>0.13336142852650146</v>
      </c>
      <c r="CS387" s="19">
        <f t="shared" si="557"/>
        <v>0.14880908951462657</v>
      </c>
      <c r="CT387" s="19">
        <f t="shared" si="558"/>
        <v>2.6347719888765213E-2</v>
      </c>
      <c r="CU387" s="19">
        <f t="shared" si="559"/>
        <v>5.0380053280715776E-3</v>
      </c>
      <c r="CV387" s="19">
        <f t="shared" si="560"/>
        <v>3.7342226753200509E-3</v>
      </c>
      <c r="CW387" s="19">
        <f t="shared" si="561"/>
        <v>3.1466746454300067E-2</v>
      </c>
      <c r="CX387" s="19">
        <f t="shared" si="562"/>
        <v>0.99999999999999978</v>
      </c>
      <c r="CZ387" s="68">
        <f t="shared" si="563"/>
        <v>2.4859999999999999E-5</v>
      </c>
      <c r="DA387" s="19">
        <f t="shared" si="564"/>
        <v>2.0031399999999996E-5</v>
      </c>
      <c r="DB387" s="19">
        <f t="shared" si="565"/>
        <v>3.5539999999999995E-5</v>
      </c>
      <c r="DC387" s="19">
        <f t="shared" si="566"/>
        <v>4.173365E-5</v>
      </c>
      <c r="DD387" s="19">
        <f t="shared" si="567"/>
        <v>1.3446199999999998E-5</v>
      </c>
      <c r="DE387" s="19">
        <f t="shared" si="568"/>
        <v>1.3446199999999998E-5</v>
      </c>
      <c r="DF387" s="19">
        <f t="shared" si="569"/>
        <v>1.2540949999999999E-5</v>
      </c>
      <c r="DG387" s="19">
        <f t="shared" si="570"/>
        <v>1.7233899999999998E-5</v>
      </c>
      <c r="DH387" s="19">
        <f t="shared" si="571"/>
        <v>2.6514799999999999E-5</v>
      </c>
      <c r="DI387" s="19">
        <f t="shared" si="572"/>
        <v>3.9368799999999995E-5</v>
      </c>
      <c r="DJ387" s="19">
        <f t="shared" si="573"/>
        <v>0</v>
      </c>
      <c r="DK387" s="19">
        <f t="shared" si="574"/>
        <v>2.2978099999999999E-5</v>
      </c>
      <c r="DM387" s="68">
        <f t="shared" si="575"/>
        <v>1119.6224781895557</v>
      </c>
      <c r="DN387" s="19">
        <f t="shared" si="576"/>
        <v>119.99747392871998</v>
      </c>
      <c r="DO387" s="19">
        <f t="shared" si="577"/>
        <v>199.95427047471921</v>
      </c>
      <c r="DP387" s="19">
        <f t="shared" si="578"/>
        <v>45.191198271029513</v>
      </c>
      <c r="DQ387" s="19">
        <f t="shared" si="579"/>
        <v>400.15981820624563</v>
      </c>
      <c r="DR387" s="19">
        <f t="shared" si="580"/>
        <v>7.7923446844286062</v>
      </c>
      <c r="DS387" s="19">
        <f t="shared" si="581"/>
        <v>428.55330494244924</v>
      </c>
      <c r="DT387" s="19">
        <f t="shared" si="582"/>
        <v>484.23245695868366</v>
      </c>
      <c r="DU387" s="19">
        <f t="shared" si="583"/>
        <v>61.599376797281359</v>
      </c>
      <c r="DV387" s="19">
        <f t="shared" si="584"/>
        <v>12.054726125874874</v>
      </c>
      <c r="DX387" s="19">
        <f t="shared" si="585"/>
        <v>24.677008591070937</v>
      </c>
      <c r="DZ387" s="68">
        <f t="shared" si="586"/>
        <v>2903.8344571700582</v>
      </c>
      <c r="EA387" s="21">
        <f t="shared" si="587"/>
        <v>2.9038344571700581</v>
      </c>
      <c r="EB387" s="92">
        <f t="shared" si="588"/>
        <v>1385</v>
      </c>
    </row>
    <row r="388" spans="1:132" x14ac:dyDescent="0.3">
      <c r="A388" s="19">
        <f>'A. Thermody. result (all suite)'!C344</f>
        <v>1384</v>
      </c>
      <c r="B388" s="19" t="str">
        <f>'A. Thermody. result (all suite)'!A344</f>
        <v>Alkaline basalt</v>
      </c>
      <c r="C388" s="24">
        <f>'A. Thermody. result (all suite)'!G344</f>
        <v>100</v>
      </c>
      <c r="D388" s="19">
        <f>'A. Thermody. result (all suite)'!D344</f>
        <v>10000</v>
      </c>
      <c r="E388" s="61">
        <f>'A. Thermody. result (all suite)'!I344</f>
        <v>45.155484000000001</v>
      </c>
      <c r="F388" s="21">
        <f>'A. Thermody. result (all suite)'!J344</f>
        <v>3.89961</v>
      </c>
      <c r="G388" s="21">
        <f>'A. Thermody. result (all suite)'!K344</f>
        <v>11.528847000000001</v>
      </c>
      <c r="H388" s="21">
        <f>'A. Thermody. result (all suite)'!L344</f>
        <v>3.0596939999999999</v>
      </c>
      <c r="I388" s="21">
        <f>'A. Thermody. result (all suite)'!M344</f>
        <v>8.7291270000000001</v>
      </c>
      <c r="J388" s="21">
        <f>'A. Thermody. result (all suite)'!N344</f>
        <v>0.169983</v>
      </c>
      <c r="K388" s="21">
        <f>'A. Thermody. result (all suite)'!O344</f>
        <v>8.7191279999999995</v>
      </c>
      <c r="L388" s="21">
        <f>'A. Thermody. result (all suite)'!P344</f>
        <v>13.538646</v>
      </c>
      <c r="M388" s="21">
        <f>'A. Thermody. result (all suite)'!Q344</f>
        <v>2.6497350000000002</v>
      </c>
      <c r="N388" s="21">
        <f>'A. Thermody. result (all suite)'!R344</f>
        <v>0.76992300000000002</v>
      </c>
      <c r="O388" s="21">
        <f>'A. Thermody. result (all suite)'!S344</f>
        <v>0.85991399999999996</v>
      </c>
      <c r="P388" s="21">
        <f>'A. Thermody. result (all suite)'!T344</f>
        <v>0.91990799999999995</v>
      </c>
      <c r="Q388" s="21">
        <f t="shared" si="506"/>
        <v>99.999999000000031</v>
      </c>
      <c r="S388" s="19">
        <f t="shared" si="507"/>
        <v>1657</v>
      </c>
      <c r="T388" s="19">
        <f t="shared" si="508"/>
        <v>1</v>
      </c>
      <c r="V388" s="61">
        <f t="shared" si="509"/>
        <v>44.740095086091387</v>
      </c>
      <c r="W388" s="21">
        <f t="shared" si="510"/>
        <v>3.8637371752824716</v>
      </c>
      <c r="X388" s="21">
        <f t="shared" si="511"/>
        <v>11.422792213078692</v>
      </c>
      <c r="Y388" s="21">
        <f t="shared" si="512"/>
        <v>3.0315476298370161</v>
      </c>
      <c r="Z388" s="21">
        <f t="shared" si="513"/>
        <v>8.6488270615938401</v>
      </c>
      <c r="AA388" s="21">
        <f t="shared" si="514"/>
        <v>0.1684193127687231</v>
      </c>
      <c r="AB388" s="21">
        <f t="shared" si="515"/>
        <v>8.6389200431956787</v>
      </c>
      <c r="AC388" s="21">
        <f t="shared" si="516"/>
        <v>13.414102911108888</v>
      </c>
      <c r="AD388" s="21">
        <f t="shared" si="517"/>
        <v>2.6253598755124488</v>
      </c>
      <c r="AE388" s="21">
        <f t="shared" si="518"/>
        <v>0.76284041665833424</v>
      </c>
      <c r="AF388" s="21">
        <f t="shared" si="519"/>
        <v>0.85200358224177564</v>
      </c>
      <c r="AG388" s="21">
        <f t="shared" si="520"/>
        <v>98.168645307369246</v>
      </c>
      <c r="AH388" s="21"/>
      <c r="AI388" s="61">
        <f t="shared" si="521"/>
        <v>45.574730043394901</v>
      </c>
      <c r="AJ388" s="21">
        <f t="shared" si="522"/>
        <v>3.9358159249167426</v>
      </c>
      <c r="AK388" s="21">
        <f t="shared" si="523"/>
        <v>11.635886567766679</v>
      </c>
      <c r="AL388" s="21">
        <f t="shared" si="524"/>
        <v>3.0881017257039063</v>
      </c>
      <c r="AM388" s="21">
        <f t="shared" si="525"/>
        <v>8.8101725703905558</v>
      </c>
      <c r="AN388" s="21">
        <f t="shared" si="526"/>
        <v>0.17156120698355029</v>
      </c>
      <c r="AO388" s="21">
        <f t="shared" si="527"/>
        <v>8.800080734685638</v>
      </c>
      <c r="AP388" s="21">
        <f t="shared" si="528"/>
        <v>13.664345544454536</v>
      </c>
      <c r="AQ388" s="21">
        <f t="shared" si="529"/>
        <v>2.6743364618024024</v>
      </c>
      <c r="AR388" s="21">
        <f t="shared" si="530"/>
        <v>0.77707134927843402</v>
      </c>
      <c r="AS388" s="21">
        <f t="shared" si="531"/>
        <v>0.86789787062266621</v>
      </c>
      <c r="AT388" s="21">
        <f t="shared" si="532"/>
        <v>100</v>
      </c>
      <c r="AU388" s="21"/>
      <c r="AV388" s="21">
        <f>AR388*'[1]diagram lines'!$G$39</f>
        <v>0.64505171155176666</v>
      </c>
      <c r="AW388" s="21">
        <f>AK388*'[1]diagram lines'!$G$40</f>
        <v>6.1584835498525017</v>
      </c>
      <c r="AX388" s="21">
        <f>AQ388*'[1]diagram lines'!$G$38</f>
        <v>1.9839624155158837</v>
      </c>
      <c r="AY388" s="21">
        <f>AP388*'[1]diagram lines'!$G$41</f>
        <v>9.7653288290058669</v>
      </c>
      <c r="AZ388" s="21">
        <f t="shared" si="533"/>
        <v>3.4514078110808364</v>
      </c>
      <c r="BA388" s="21">
        <f t="shared" si="534"/>
        <v>0.49687858175932603</v>
      </c>
      <c r="BB388" s="21">
        <f t="shared" si="535"/>
        <v>2.3425068303917982</v>
      </c>
      <c r="BC388" s="86">
        <f t="shared" si="536"/>
        <v>0.42689309889130361</v>
      </c>
      <c r="BX388" s="61">
        <f t="shared" si="537"/>
        <v>0.75158928095872179</v>
      </c>
      <c r="BY388" s="21">
        <f t="shared" si="538"/>
        <v>4.8818352528793192E-2</v>
      </c>
      <c r="BZ388" s="21">
        <f t="shared" si="539"/>
        <v>0.11307225382502943</v>
      </c>
      <c r="CA388" s="21">
        <f t="shared" si="540"/>
        <v>1.916021040766485E-2</v>
      </c>
      <c r="CB388" s="21">
        <f t="shared" si="541"/>
        <v>0.12149098121085596</v>
      </c>
      <c r="CC388" s="21">
        <f t="shared" si="542"/>
        <v>2.3961516774739216E-3</v>
      </c>
      <c r="CD388" s="21">
        <f t="shared" si="543"/>
        <v>0.2163555334987593</v>
      </c>
      <c r="CE388" s="21">
        <f t="shared" si="544"/>
        <v>0.24141665477888732</v>
      </c>
      <c r="CF388" s="21">
        <f t="shared" si="545"/>
        <v>4.2744555573479594E-2</v>
      </c>
      <c r="CG388" s="21">
        <f t="shared" si="546"/>
        <v>8.1732802547770707E-3</v>
      </c>
      <c r="CH388" s="21">
        <f t="shared" si="547"/>
        <v>6.0581215127092376E-3</v>
      </c>
      <c r="CI388" s="21">
        <f t="shared" si="548"/>
        <v>5.1049278579356268E-2</v>
      </c>
      <c r="CJ388" s="21">
        <f t="shared" si="549"/>
        <v>1.6223246548065082</v>
      </c>
      <c r="CL388" s="68">
        <f t="shared" si="550"/>
        <v>0.46327920785273558</v>
      </c>
      <c r="CM388" s="19">
        <f t="shared" si="551"/>
        <v>3.0091604898044078E-2</v>
      </c>
      <c r="CN388" s="19">
        <f t="shared" si="552"/>
        <v>6.9697673329457824E-2</v>
      </c>
      <c r="CO388" s="19">
        <f t="shared" si="553"/>
        <v>1.1810342862569672E-2</v>
      </c>
      <c r="CP388" s="19">
        <f t="shared" si="554"/>
        <v>7.4886972130338472E-2</v>
      </c>
      <c r="CQ388" s="19">
        <f t="shared" si="555"/>
        <v>1.476986539269297E-3</v>
      </c>
      <c r="CR388" s="19">
        <f t="shared" si="556"/>
        <v>0.13336142852650146</v>
      </c>
      <c r="CS388" s="19">
        <f t="shared" si="557"/>
        <v>0.14880908951462657</v>
      </c>
      <c r="CT388" s="19">
        <f t="shared" si="558"/>
        <v>2.6347719888765213E-2</v>
      </c>
      <c r="CU388" s="19">
        <f t="shared" si="559"/>
        <v>5.0380053280715776E-3</v>
      </c>
      <c r="CV388" s="19">
        <f t="shared" si="560"/>
        <v>3.7342226753200509E-3</v>
      </c>
      <c r="CW388" s="19">
        <f t="shared" si="561"/>
        <v>3.1466746454300067E-2</v>
      </c>
      <c r="CX388" s="19">
        <f t="shared" si="562"/>
        <v>0.99999999999999978</v>
      </c>
      <c r="CZ388" s="68">
        <f t="shared" si="563"/>
        <v>2.4859999999999999E-5</v>
      </c>
      <c r="DA388" s="19">
        <f t="shared" si="564"/>
        <v>2.0024159999999998E-5</v>
      </c>
      <c r="DB388" s="19">
        <f t="shared" si="565"/>
        <v>3.5539999999999995E-5</v>
      </c>
      <c r="DC388" s="19">
        <f t="shared" si="566"/>
        <v>4.1724559999999994E-5</v>
      </c>
      <c r="DD388" s="19">
        <f t="shared" si="567"/>
        <v>1.3443279999999997E-5</v>
      </c>
      <c r="DE388" s="19">
        <f t="shared" si="568"/>
        <v>1.3443279999999997E-5</v>
      </c>
      <c r="DF388" s="19">
        <f t="shared" si="569"/>
        <v>1.2537680000000001E-5</v>
      </c>
      <c r="DG388" s="19">
        <f t="shared" si="570"/>
        <v>1.723016E-5</v>
      </c>
      <c r="DH388" s="19">
        <f t="shared" si="571"/>
        <v>2.6507119999999997E-5</v>
      </c>
      <c r="DI388" s="19">
        <f t="shared" si="572"/>
        <v>3.935671999999999E-5</v>
      </c>
      <c r="DJ388" s="19">
        <f t="shared" si="573"/>
        <v>0</v>
      </c>
      <c r="DK388" s="19">
        <f t="shared" si="574"/>
        <v>2.2968639999999998E-5</v>
      </c>
      <c r="DM388" s="68">
        <f t="shared" si="575"/>
        <v>1119.6224781895557</v>
      </c>
      <c r="DN388" s="19">
        <f t="shared" si="576"/>
        <v>120.04086060317942</v>
      </c>
      <c r="DO388" s="19">
        <f t="shared" si="577"/>
        <v>199.95427047471921</v>
      </c>
      <c r="DP388" s="19">
        <f t="shared" si="578"/>
        <v>45.201043503484541</v>
      </c>
      <c r="DQ388" s="19">
        <f t="shared" si="579"/>
        <v>400.24673647836096</v>
      </c>
      <c r="DR388" s="19">
        <f t="shared" si="580"/>
        <v>7.7940372510104634</v>
      </c>
      <c r="DS388" s="19">
        <f t="shared" si="581"/>
        <v>428.66507755964489</v>
      </c>
      <c r="DT388" s="19">
        <f t="shared" si="582"/>
        <v>484.33756505919024</v>
      </c>
      <c r="DU388" s="19">
        <f t="shared" si="583"/>
        <v>61.617224198802276</v>
      </c>
      <c r="DV388" s="19">
        <f t="shared" si="584"/>
        <v>12.058426157066513</v>
      </c>
      <c r="DX388" s="19">
        <f t="shared" si="585"/>
        <v>24.687172209869072</v>
      </c>
      <c r="DZ388" s="68">
        <f t="shared" si="586"/>
        <v>2904.224891684883</v>
      </c>
      <c r="EA388" s="21">
        <f t="shared" si="587"/>
        <v>2.904224891684883</v>
      </c>
      <c r="EB388" s="92">
        <f t="shared" si="588"/>
        <v>1384</v>
      </c>
    </row>
    <row r="389" spans="1:132" x14ac:dyDescent="0.3">
      <c r="A389" s="19">
        <f>'A. Thermody. result (all suite)'!C345</f>
        <v>1383</v>
      </c>
      <c r="B389" s="19" t="str">
        <f>'A. Thermody. result (all suite)'!A345</f>
        <v>Alkaline basalt</v>
      </c>
      <c r="C389" s="24">
        <f>'A. Thermody. result (all suite)'!G345</f>
        <v>100</v>
      </c>
      <c r="D389" s="19">
        <f>'A. Thermody. result (all suite)'!D345</f>
        <v>10000</v>
      </c>
      <c r="E389" s="61">
        <f>'A. Thermody. result (all suite)'!I345</f>
        <v>45.155484000000001</v>
      </c>
      <c r="F389" s="21">
        <f>'A. Thermody. result (all suite)'!J345</f>
        <v>3.89961</v>
      </c>
      <c r="G389" s="21">
        <f>'A. Thermody. result (all suite)'!K345</f>
        <v>11.528847000000001</v>
      </c>
      <c r="H389" s="21">
        <f>'A. Thermody. result (all suite)'!L345</f>
        <v>3.0596939999999999</v>
      </c>
      <c r="I389" s="21">
        <f>'A. Thermody. result (all suite)'!M345</f>
        <v>8.7291270000000001</v>
      </c>
      <c r="J389" s="21">
        <f>'A. Thermody. result (all suite)'!N345</f>
        <v>0.169983</v>
      </c>
      <c r="K389" s="21">
        <f>'A. Thermody. result (all suite)'!O345</f>
        <v>8.7191279999999995</v>
      </c>
      <c r="L389" s="21">
        <f>'A. Thermody. result (all suite)'!P345</f>
        <v>13.538646</v>
      </c>
      <c r="M389" s="21">
        <f>'A. Thermody. result (all suite)'!Q345</f>
        <v>2.6497350000000002</v>
      </c>
      <c r="N389" s="21">
        <f>'A. Thermody. result (all suite)'!R345</f>
        <v>0.76992300000000002</v>
      </c>
      <c r="O389" s="21">
        <f>'A. Thermody. result (all suite)'!S345</f>
        <v>0.85991399999999996</v>
      </c>
      <c r="P389" s="21">
        <f>'A. Thermody. result (all suite)'!T345</f>
        <v>0.91990799999999995</v>
      </c>
      <c r="Q389" s="21">
        <f t="shared" si="506"/>
        <v>99.999999000000031</v>
      </c>
      <c r="S389" s="19">
        <f t="shared" si="507"/>
        <v>1656</v>
      </c>
      <c r="T389" s="19">
        <f t="shared" si="508"/>
        <v>1</v>
      </c>
      <c r="V389" s="61">
        <f t="shared" si="509"/>
        <v>44.740095086091387</v>
      </c>
      <c r="W389" s="21">
        <f t="shared" si="510"/>
        <v>3.8637371752824716</v>
      </c>
      <c r="X389" s="21">
        <f t="shared" si="511"/>
        <v>11.422792213078692</v>
      </c>
      <c r="Y389" s="21">
        <f t="shared" si="512"/>
        <v>3.0315476298370161</v>
      </c>
      <c r="Z389" s="21">
        <f t="shared" si="513"/>
        <v>8.6488270615938401</v>
      </c>
      <c r="AA389" s="21">
        <f t="shared" si="514"/>
        <v>0.1684193127687231</v>
      </c>
      <c r="AB389" s="21">
        <f t="shared" si="515"/>
        <v>8.6389200431956787</v>
      </c>
      <c r="AC389" s="21">
        <f t="shared" si="516"/>
        <v>13.414102911108888</v>
      </c>
      <c r="AD389" s="21">
        <f t="shared" si="517"/>
        <v>2.6253598755124488</v>
      </c>
      <c r="AE389" s="21">
        <f t="shared" si="518"/>
        <v>0.76284041665833424</v>
      </c>
      <c r="AF389" s="21">
        <f t="shared" si="519"/>
        <v>0.85200358224177564</v>
      </c>
      <c r="AG389" s="21">
        <f t="shared" si="520"/>
        <v>98.168645307369246</v>
      </c>
      <c r="AH389" s="21"/>
      <c r="AI389" s="61">
        <f t="shared" si="521"/>
        <v>45.574730043394901</v>
      </c>
      <c r="AJ389" s="21">
        <f t="shared" si="522"/>
        <v>3.9358159249167426</v>
      </c>
      <c r="AK389" s="21">
        <f t="shared" si="523"/>
        <v>11.635886567766679</v>
      </c>
      <c r="AL389" s="21">
        <f t="shared" si="524"/>
        <v>3.0881017257039063</v>
      </c>
      <c r="AM389" s="21">
        <f t="shared" si="525"/>
        <v>8.8101725703905558</v>
      </c>
      <c r="AN389" s="21">
        <f t="shared" si="526"/>
        <v>0.17156120698355029</v>
      </c>
      <c r="AO389" s="21">
        <f t="shared" si="527"/>
        <v>8.800080734685638</v>
      </c>
      <c r="AP389" s="21">
        <f t="shared" si="528"/>
        <v>13.664345544454536</v>
      </c>
      <c r="AQ389" s="21">
        <f t="shared" si="529"/>
        <v>2.6743364618024024</v>
      </c>
      <c r="AR389" s="21">
        <f t="shared" si="530"/>
        <v>0.77707134927843402</v>
      </c>
      <c r="AS389" s="21">
        <f t="shared" si="531"/>
        <v>0.86789787062266621</v>
      </c>
      <c r="AT389" s="21">
        <f t="shared" si="532"/>
        <v>100</v>
      </c>
      <c r="AU389" s="21"/>
      <c r="AV389" s="21">
        <f>AR389*'[1]diagram lines'!$G$39</f>
        <v>0.64505171155176666</v>
      </c>
      <c r="AW389" s="21">
        <f>AK389*'[1]diagram lines'!$G$40</f>
        <v>6.1584835498525017</v>
      </c>
      <c r="AX389" s="21">
        <f>AQ389*'[1]diagram lines'!$G$38</f>
        <v>1.9839624155158837</v>
      </c>
      <c r="AY389" s="21">
        <f>AP389*'[1]diagram lines'!$G$41</f>
        <v>9.7653288290058669</v>
      </c>
      <c r="AZ389" s="21">
        <f t="shared" si="533"/>
        <v>3.4514078110808364</v>
      </c>
      <c r="BA389" s="21">
        <f t="shared" si="534"/>
        <v>0.49687858175932603</v>
      </c>
      <c r="BB389" s="21">
        <f t="shared" si="535"/>
        <v>2.3425068303917982</v>
      </c>
      <c r="BC389" s="86">
        <f t="shared" si="536"/>
        <v>0.42689309889130361</v>
      </c>
      <c r="BX389" s="61">
        <f t="shared" si="537"/>
        <v>0.75158928095872179</v>
      </c>
      <c r="BY389" s="21">
        <f t="shared" si="538"/>
        <v>4.8818352528793192E-2</v>
      </c>
      <c r="BZ389" s="21">
        <f t="shared" si="539"/>
        <v>0.11307225382502943</v>
      </c>
      <c r="CA389" s="21">
        <f t="shared" si="540"/>
        <v>1.916021040766485E-2</v>
      </c>
      <c r="CB389" s="21">
        <f t="shared" si="541"/>
        <v>0.12149098121085596</v>
      </c>
      <c r="CC389" s="21">
        <f t="shared" si="542"/>
        <v>2.3961516774739216E-3</v>
      </c>
      <c r="CD389" s="21">
        <f t="shared" si="543"/>
        <v>0.2163555334987593</v>
      </c>
      <c r="CE389" s="21">
        <f t="shared" si="544"/>
        <v>0.24141665477888732</v>
      </c>
      <c r="CF389" s="21">
        <f t="shared" si="545"/>
        <v>4.2744555573479594E-2</v>
      </c>
      <c r="CG389" s="21">
        <f t="shared" si="546"/>
        <v>8.1732802547770707E-3</v>
      </c>
      <c r="CH389" s="21">
        <f t="shared" si="547"/>
        <v>6.0581215127092376E-3</v>
      </c>
      <c r="CI389" s="21">
        <f t="shared" si="548"/>
        <v>5.1049278579356268E-2</v>
      </c>
      <c r="CJ389" s="21">
        <f t="shared" si="549"/>
        <v>1.6223246548065082</v>
      </c>
      <c r="CL389" s="68">
        <f t="shared" si="550"/>
        <v>0.46327920785273558</v>
      </c>
      <c r="CM389" s="19">
        <f t="shared" si="551"/>
        <v>3.0091604898044078E-2</v>
      </c>
      <c r="CN389" s="19">
        <f t="shared" si="552"/>
        <v>6.9697673329457824E-2</v>
      </c>
      <c r="CO389" s="19">
        <f t="shared" si="553"/>
        <v>1.1810342862569672E-2</v>
      </c>
      <c r="CP389" s="19">
        <f t="shared" si="554"/>
        <v>7.4886972130338472E-2</v>
      </c>
      <c r="CQ389" s="19">
        <f t="shared" si="555"/>
        <v>1.476986539269297E-3</v>
      </c>
      <c r="CR389" s="19">
        <f t="shared" si="556"/>
        <v>0.13336142852650146</v>
      </c>
      <c r="CS389" s="19">
        <f t="shared" si="557"/>
        <v>0.14880908951462657</v>
      </c>
      <c r="CT389" s="19">
        <f t="shared" si="558"/>
        <v>2.6347719888765213E-2</v>
      </c>
      <c r="CU389" s="19">
        <f t="shared" si="559"/>
        <v>5.0380053280715776E-3</v>
      </c>
      <c r="CV389" s="19">
        <f t="shared" si="560"/>
        <v>3.7342226753200509E-3</v>
      </c>
      <c r="CW389" s="19">
        <f t="shared" si="561"/>
        <v>3.1466746454300067E-2</v>
      </c>
      <c r="CX389" s="19">
        <f t="shared" si="562"/>
        <v>0.99999999999999978</v>
      </c>
      <c r="CZ389" s="68">
        <f t="shared" si="563"/>
        <v>2.4859999999999999E-5</v>
      </c>
      <c r="DA389" s="19">
        <f t="shared" si="564"/>
        <v>2.0016919999999996E-5</v>
      </c>
      <c r="DB389" s="19">
        <f t="shared" si="565"/>
        <v>3.5539999999999995E-5</v>
      </c>
      <c r="DC389" s="19">
        <f t="shared" si="566"/>
        <v>4.1715469999999995E-5</v>
      </c>
      <c r="DD389" s="19">
        <f t="shared" si="567"/>
        <v>1.3440359999999998E-5</v>
      </c>
      <c r="DE389" s="19">
        <f t="shared" si="568"/>
        <v>1.3440359999999998E-5</v>
      </c>
      <c r="DF389" s="19">
        <f t="shared" si="569"/>
        <v>1.253441E-5</v>
      </c>
      <c r="DG389" s="19">
        <f t="shared" si="570"/>
        <v>1.722642E-5</v>
      </c>
      <c r="DH389" s="19">
        <f t="shared" si="571"/>
        <v>2.6499439999999998E-5</v>
      </c>
      <c r="DI389" s="19">
        <f t="shared" si="572"/>
        <v>3.9344639999999992E-5</v>
      </c>
      <c r="DJ389" s="19">
        <f t="shared" si="573"/>
        <v>0</v>
      </c>
      <c r="DK389" s="19">
        <f t="shared" si="574"/>
        <v>2.2959179999999997E-5</v>
      </c>
      <c r="DM389" s="68">
        <f t="shared" si="575"/>
        <v>1119.6224781895557</v>
      </c>
      <c r="DN389" s="19">
        <f t="shared" si="576"/>
        <v>120.08427866303913</v>
      </c>
      <c r="DO389" s="19">
        <f t="shared" si="577"/>
        <v>199.95427047471921</v>
      </c>
      <c r="DP389" s="19">
        <f t="shared" si="578"/>
        <v>45.210893026585843</v>
      </c>
      <c r="DQ389" s="19">
        <f t="shared" si="579"/>
        <v>400.33369251752339</v>
      </c>
      <c r="DR389" s="19">
        <f t="shared" si="580"/>
        <v>7.7957305530330983</v>
      </c>
      <c r="DS389" s="19">
        <f t="shared" si="581"/>
        <v>428.77690849573361</v>
      </c>
      <c r="DT389" s="19">
        <f t="shared" si="582"/>
        <v>484.44271879939407</v>
      </c>
      <c r="DU389" s="19">
        <f t="shared" si="583"/>
        <v>61.635081945299817</v>
      </c>
      <c r="DV389" s="19">
        <f t="shared" si="584"/>
        <v>12.06212846030216</v>
      </c>
      <c r="DX389" s="19">
        <f t="shared" si="585"/>
        <v>24.697344204213184</v>
      </c>
      <c r="DZ389" s="68">
        <f t="shared" si="586"/>
        <v>2904.6155253293996</v>
      </c>
      <c r="EA389" s="21">
        <f t="shared" si="587"/>
        <v>2.9046155253293997</v>
      </c>
      <c r="EB389" s="92">
        <f t="shared" si="588"/>
        <v>1383</v>
      </c>
    </row>
    <row r="390" spans="1:132" x14ac:dyDescent="0.3">
      <c r="A390" s="19">
        <f>'A. Thermody. result (all suite)'!C346</f>
        <v>1382</v>
      </c>
      <c r="B390" s="19" t="str">
        <f>'A. Thermody. result (all suite)'!A346</f>
        <v>Alkaline basalt</v>
      </c>
      <c r="C390" s="24">
        <f>'A. Thermody. result (all suite)'!G346</f>
        <v>100</v>
      </c>
      <c r="D390" s="19">
        <f>'A. Thermody. result (all suite)'!D346</f>
        <v>10000</v>
      </c>
      <c r="E390" s="61">
        <f>'A. Thermody. result (all suite)'!I346</f>
        <v>45.155484000000001</v>
      </c>
      <c r="F390" s="21">
        <f>'A. Thermody. result (all suite)'!J346</f>
        <v>3.89961</v>
      </c>
      <c r="G390" s="21">
        <f>'A. Thermody. result (all suite)'!K346</f>
        <v>11.528847000000001</v>
      </c>
      <c r="H390" s="21">
        <f>'A. Thermody. result (all suite)'!L346</f>
        <v>3.0596939999999999</v>
      </c>
      <c r="I390" s="21">
        <f>'A. Thermody. result (all suite)'!M346</f>
        <v>8.7291270000000001</v>
      </c>
      <c r="J390" s="21">
        <f>'A. Thermody. result (all suite)'!N346</f>
        <v>0.169983</v>
      </c>
      <c r="K390" s="21">
        <f>'A. Thermody. result (all suite)'!O346</f>
        <v>8.7191279999999995</v>
      </c>
      <c r="L390" s="21">
        <f>'A. Thermody. result (all suite)'!P346</f>
        <v>13.538646</v>
      </c>
      <c r="M390" s="21">
        <f>'A. Thermody. result (all suite)'!Q346</f>
        <v>2.6497350000000002</v>
      </c>
      <c r="N390" s="21">
        <f>'A. Thermody. result (all suite)'!R346</f>
        <v>0.76992300000000002</v>
      </c>
      <c r="O390" s="21">
        <f>'A. Thermody. result (all suite)'!S346</f>
        <v>0.85991399999999996</v>
      </c>
      <c r="P390" s="21">
        <f>'A. Thermody. result (all suite)'!T346</f>
        <v>0.91990799999999995</v>
      </c>
      <c r="Q390" s="21">
        <f t="shared" si="506"/>
        <v>99.999999000000031</v>
      </c>
      <c r="S390" s="19">
        <f t="shared" si="507"/>
        <v>1655</v>
      </c>
      <c r="T390" s="19">
        <f t="shared" si="508"/>
        <v>1</v>
      </c>
      <c r="V390" s="61">
        <f t="shared" si="509"/>
        <v>44.740095086091387</v>
      </c>
      <c r="W390" s="21">
        <f t="shared" si="510"/>
        <v>3.8637371752824716</v>
      </c>
      <c r="X390" s="21">
        <f t="shared" si="511"/>
        <v>11.422792213078692</v>
      </c>
      <c r="Y390" s="21">
        <f t="shared" si="512"/>
        <v>3.0315476298370161</v>
      </c>
      <c r="Z390" s="21">
        <f t="shared" si="513"/>
        <v>8.6488270615938401</v>
      </c>
      <c r="AA390" s="21">
        <f t="shared" si="514"/>
        <v>0.1684193127687231</v>
      </c>
      <c r="AB390" s="21">
        <f t="shared" si="515"/>
        <v>8.6389200431956787</v>
      </c>
      <c r="AC390" s="21">
        <f t="shared" si="516"/>
        <v>13.414102911108888</v>
      </c>
      <c r="AD390" s="21">
        <f t="shared" si="517"/>
        <v>2.6253598755124488</v>
      </c>
      <c r="AE390" s="21">
        <f t="shared" si="518"/>
        <v>0.76284041665833424</v>
      </c>
      <c r="AF390" s="21">
        <f t="shared" si="519"/>
        <v>0.85200358224177564</v>
      </c>
      <c r="AG390" s="21">
        <f t="shared" si="520"/>
        <v>98.168645307369246</v>
      </c>
      <c r="AH390" s="21"/>
      <c r="AI390" s="61">
        <f t="shared" si="521"/>
        <v>45.574730043394901</v>
      </c>
      <c r="AJ390" s="21">
        <f t="shared" si="522"/>
        <v>3.9358159249167426</v>
      </c>
      <c r="AK390" s="21">
        <f t="shared" si="523"/>
        <v>11.635886567766679</v>
      </c>
      <c r="AL390" s="21">
        <f t="shared" si="524"/>
        <v>3.0881017257039063</v>
      </c>
      <c r="AM390" s="21">
        <f t="shared" si="525"/>
        <v>8.8101725703905558</v>
      </c>
      <c r="AN390" s="21">
        <f t="shared" si="526"/>
        <v>0.17156120698355029</v>
      </c>
      <c r="AO390" s="21">
        <f t="shared" si="527"/>
        <v>8.800080734685638</v>
      </c>
      <c r="AP390" s="21">
        <f t="shared" si="528"/>
        <v>13.664345544454536</v>
      </c>
      <c r="AQ390" s="21">
        <f t="shared" si="529"/>
        <v>2.6743364618024024</v>
      </c>
      <c r="AR390" s="21">
        <f t="shared" si="530"/>
        <v>0.77707134927843402</v>
      </c>
      <c r="AS390" s="21">
        <f t="shared" si="531"/>
        <v>0.86789787062266621</v>
      </c>
      <c r="AT390" s="21">
        <f t="shared" si="532"/>
        <v>100</v>
      </c>
      <c r="AU390" s="21"/>
      <c r="AV390" s="21">
        <f>AR390*'[1]diagram lines'!$G$39</f>
        <v>0.64505171155176666</v>
      </c>
      <c r="AW390" s="21">
        <f>AK390*'[1]diagram lines'!$G$40</f>
        <v>6.1584835498525017</v>
      </c>
      <c r="AX390" s="21">
        <f>AQ390*'[1]diagram lines'!$G$38</f>
        <v>1.9839624155158837</v>
      </c>
      <c r="AY390" s="21">
        <f>AP390*'[1]diagram lines'!$G$41</f>
        <v>9.7653288290058669</v>
      </c>
      <c r="AZ390" s="21">
        <f t="shared" si="533"/>
        <v>3.4514078110808364</v>
      </c>
      <c r="BA390" s="21">
        <f t="shared" si="534"/>
        <v>0.49687858175932603</v>
      </c>
      <c r="BB390" s="21">
        <f t="shared" si="535"/>
        <v>2.3425068303917982</v>
      </c>
      <c r="BC390" s="86">
        <f t="shared" si="536"/>
        <v>0.42689309889130361</v>
      </c>
      <c r="BX390" s="61">
        <f t="shared" si="537"/>
        <v>0.75158928095872179</v>
      </c>
      <c r="BY390" s="21">
        <f t="shared" si="538"/>
        <v>4.8818352528793192E-2</v>
      </c>
      <c r="BZ390" s="21">
        <f t="shared" si="539"/>
        <v>0.11307225382502943</v>
      </c>
      <c r="CA390" s="21">
        <f t="shared" si="540"/>
        <v>1.916021040766485E-2</v>
      </c>
      <c r="CB390" s="21">
        <f t="shared" si="541"/>
        <v>0.12149098121085596</v>
      </c>
      <c r="CC390" s="21">
        <f t="shared" si="542"/>
        <v>2.3961516774739216E-3</v>
      </c>
      <c r="CD390" s="21">
        <f t="shared" si="543"/>
        <v>0.2163555334987593</v>
      </c>
      <c r="CE390" s="21">
        <f t="shared" si="544"/>
        <v>0.24141665477888732</v>
      </c>
      <c r="CF390" s="21">
        <f t="shared" si="545"/>
        <v>4.2744555573479594E-2</v>
      </c>
      <c r="CG390" s="21">
        <f t="shared" si="546"/>
        <v>8.1732802547770707E-3</v>
      </c>
      <c r="CH390" s="21">
        <f t="shared" si="547"/>
        <v>6.0581215127092376E-3</v>
      </c>
      <c r="CI390" s="21">
        <f t="shared" si="548"/>
        <v>5.1049278579356268E-2</v>
      </c>
      <c r="CJ390" s="21">
        <f t="shared" si="549"/>
        <v>1.6223246548065082</v>
      </c>
      <c r="CL390" s="68">
        <f t="shared" si="550"/>
        <v>0.46327920785273558</v>
      </c>
      <c r="CM390" s="19">
        <f t="shared" si="551"/>
        <v>3.0091604898044078E-2</v>
      </c>
      <c r="CN390" s="19">
        <f t="shared" si="552"/>
        <v>6.9697673329457824E-2</v>
      </c>
      <c r="CO390" s="19">
        <f t="shared" si="553"/>
        <v>1.1810342862569672E-2</v>
      </c>
      <c r="CP390" s="19">
        <f t="shared" si="554"/>
        <v>7.4886972130338472E-2</v>
      </c>
      <c r="CQ390" s="19">
        <f t="shared" si="555"/>
        <v>1.476986539269297E-3</v>
      </c>
      <c r="CR390" s="19">
        <f t="shared" si="556"/>
        <v>0.13336142852650146</v>
      </c>
      <c r="CS390" s="19">
        <f t="shared" si="557"/>
        <v>0.14880908951462657</v>
      </c>
      <c r="CT390" s="19">
        <f t="shared" si="558"/>
        <v>2.6347719888765213E-2</v>
      </c>
      <c r="CU390" s="19">
        <f t="shared" si="559"/>
        <v>5.0380053280715776E-3</v>
      </c>
      <c r="CV390" s="19">
        <f t="shared" si="560"/>
        <v>3.7342226753200509E-3</v>
      </c>
      <c r="CW390" s="19">
        <f t="shared" si="561"/>
        <v>3.1466746454300067E-2</v>
      </c>
      <c r="CX390" s="19">
        <f t="shared" si="562"/>
        <v>0.99999999999999978</v>
      </c>
      <c r="CZ390" s="68">
        <f t="shared" si="563"/>
        <v>2.4859999999999999E-5</v>
      </c>
      <c r="DA390" s="19">
        <f t="shared" si="564"/>
        <v>2.0009679999999998E-5</v>
      </c>
      <c r="DB390" s="19">
        <f t="shared" si="565"/>
        <v>3.5539999999999995E-5</v>
      </c>
      <c r="DC390" s="19">
        <f t="shared" si="566"/>
        <v>4.1706379999999996E-5</v>
      </c>
      <c r="DD390" s="19">
        <f t="shared" si="567"/>
        <v>1.3437439999999997E-5</v>
      </c>
      <c r="DE390" s="19">
        <f t="shared" si="568"/>
        <v>1.3437439999999997E-5</v>
      </c>
      <c r="DF390" s="19">
        <f t="shared" si="569"/>
        <v>1.253114E-5</v>
      </c>
      <c r="DG390" s="19">
        <f t="shared" si="570"/>
        <v>1.7222679999999999E-5</v>
      </c>
      <c r="DH390" s="19">
        <f t="shared" si="571"/>
        <v>2.6491759999999997E-5</v>
      </c>
      <c r="DI390" s="19">
        <f t="shared" si="572"/>
        <v>3.9332559999999994E-5</v>
      </c>
      <c r="DJ390" s="19">
        <f t="shared" si="573"/>
        <v>0</v>
      </c>
      <c r="DK390" s="19">
        <f t="shared" si="574"/>
        <v>2.294972E-5</v>
      </c>
      <c r="DM390" s="68">
        <f t="shared" si="575"/>
        <v>1119.6224781895557</v>
      </c>
      <c r="DN390" s="19">
        <f t="shared" si="576"/>
        <v>120.12772814236715</v>
      </c>
      <c r="DO390" s="19">
        <f t="shared" si="577"/>
        <v>199.95427047471921</v>
      </c>
      <c r="DP390" s="19">
        <f t="shared" si="578"/>
        <v>45.22074684313889</v>
      </c>
      <c r="DQ390" s="19">
        <f t="shared" si="579"/>
        <v>400.42068634835357</v>
      </c>
      <c r="DR390" s="19">
        <f t="shared" si="580"/>
        <v>7.7974245909759556</v>
      </c>
      <c r="DS390" s="19">
        <f t="shared" si="581"/>
        <v>428.88879779637034</v>
      </c>
      <c r="DT390" s="19">
        <f t="shared" si="582"/>
        <v>484.54791820902778</v>
      </c>
      <c r="DU390" s="19">
        <f t="shared" si="583"/>
        <v>61.652950045771057</v>
      </c>
      <c r="DV390" s="19">
        <f t="shared" si="584"/>
        <v>12.065833037675217</v>
      </c>
      <c r="DX390" s="19">
        <f t="shared" si="585"/>
        <v>24.7075245844606</v>
      </c>
      <c r="DZ390" s="68">
        <f t="shared" si="586"/>
        <v>2905.0063582624157</v>
      </c>
      <c r="EA390" s="21">
        <f t="shared" si="587"/>
        <v>2.9050063582624155</v>
      </c>
      <c r="EB390" s="92">
        <f t="shared" si="588"/>
        <v>1382</v>
      </c>
    </row>
    <row r="391" spans="1:132" x14ac:dyDescent="0.3">
      <c r="A391" s="19">
        <f>'A. Thermody. result (all suite)'!C347</f>
        <v>1381</v>
      </c>
      <c r="B391" s="19" t="str">
        <f>'A. Thermody. result (all suite)'!A347</f>
        <v>Alkaline basalt</v>
      </c>
      <c r="C391" s="24">
        <f>'A. Thermody. result (all suite)'!G347</f>
        <v>100</v>
      </c>
      <c r="D391" s="19">
        <f>'A. Thermody. result (all suite)'!D347</f>
        <v>10000</v>
      </c>
      <c r="E391" s="61">
        <f>'A. Thermody. result (all suite)'!I347</f>
        <v>45.155484000000001</v>
      </c>
      <c r="F391" s="21">
        <f>'A. Thermody. result (all suite)'!J347</f>
        <v>3.89961</v>
      </c>
      <c r="G391" s="21">
        <f>'A. Thermody. result (all suite)'!K347</f>
        <v>11.528847000000001</v>
      </c>
      <c r="H391" s="21">
        <f>'A. Thermody. result (all suite)'!L347</f>
        <v>3.0596939999999999</v>
      </c>
      <c r="I391" s="21">
        <f>'A. Thermody. result (all suite)'!M347</f>
        <v>8.7291270000000001</v>
      </c>
      <c r="J391" s="21">
        <f>'A. Thermody. result (all suite)'!N347</f>
        <v>0.169983</v>
      </c>
      <c r="K391" s="21">
        <f>'A. Thermody. result (all suite)'!O347</f>
        <v>8.7191279999999995</v>
      </c>
      <c r="L391" s="21">
        <f>'A. Thermody. result (all suite)'!P347</f>
        <v>13.538646</v>
      </c>
      <c r="M391" s="21">
        <f>'A. Thermody. result (all suite)'!Q347</f>
        <v>2.6497350000000002</v>
      </c>
      <c r="N391" s="21">
        <f>'A. Thermody. result (all suite)'!R347</f>
        <v>0.76992300000000002</v>
      </c>
      <c r="O391" s="21">
        <f>'A. Thermody. result (all suite)'!S347</f>
        <v>0.85991399999999996</v>
      </c>
      <c r="P391" s="21">
        <f>'A. Thermody. result (all suite)'!T347</f>
        <v>0.91990799999999995</v>
      </c>
      <c r="Q391" s="21">
        <f t="shared" si="506"/>
        <v>99.999999000000031</v>
      </c>
      <c r="S391" s="19">
        <f t="shared" si="507"/>
        <v>1654</v>
      </c>
      <c r="T391" s="19">
        <f t="shared" si="508"/>
        <v>1</v>
      </c>
      <c r="V391" s="61">
        <f t="shared" si="509"/>
        <v>44.740095086091387</v>
      </c>
      <c r="W391" s="21">
        <f t="shared" si="510"/>
        <v>3.8637371752824716</v>
      </c>
      <c r="X391" s="21">
        <f t="shared" si="511"/>
        <v>11.422792213078692</v>
      </c>
      <c r="Y391" s="21">
        <f t="shared" si="512"/>
        <v>3.0315476298370161</v>
      </c>
      <c r="Z391" s="21">
        <f t="shared" si="513"/>
        <v>8.6488270615938401</v>
      </c>
      <c r="AA391" s="21">
        <f t="shared" si="514"/>
        <v>0.1684193127687231</v>
      </c>
      <c r="AB391" s="21">
        <f t="shared" si="515"/>
        <v>8.6389200431956787</v>
      </c>
      <c r="AC391" s="21">
        <f t="shared" si="516"/>
        <v>13.414102911108888</v>
      </c>
      <c r="AD391" s="21">
        <f t="shared" si="517"/>
        <v>2.6253598755124488</v>
      </c>
      <c r="AE391" s="21">
        <f t="shared" si="518"/>
        <v>0.76284041665833424</v>
      </c>
      <c r="AF391" s="21">
        <f t="shared" si="519"/>
        <v>0.85200358224177564</v>
      </c>
      <c r="AG391" s="21">
        <f t="shared" si="520"/>
        <v>98.168645307369246</v>
      </c>
      <c r="AH391" s="21"/>
      <c r="AI391" s="61">
        <f t="shared" si="521"/>
        <v>45.574730043394901</v>
      </c>
      <c r="AJ391" s="21">
        <f t="shared" si="522"/>
        <v>3.9358159249167426</v>
      </c>
      <c r="AK391" s="21">
        <f t="shared" si="523"/>
        <v>11.635886567766679</v>
      </c>
      <c r="AL391" s="21">
        <f t="shared" si="524"/>
        <v>3.0881017257039063</v>
      </c>
      <c r="AM391" s="21">
        <f t="shared" si="525"/>
        <v>8.8101725703905558</v>
      </c>
      <c r="AN391" s="21">
        <f t="shared" si="526"/>
        <v>0.17156120698355029</v>
      </c>
      <c r="AO391" s="21">
        <f t="shared" si="527"/>
        <v>8.800080734685638</v>
      </c>
      <c r="AP391" s="21">
        <f t="shared" si="528"/>
        <v>13.664345544454536</v>
      </c>
      <c r="AQ391" s="21">
        <f t="shared" si="529"/>
        <v>2.6743364618024024</v>
      </c>
      <c r="AR391" s="21">
        <f t="shared" si="530"/>
        <v>0.77707134927843402</v>
      </c>
      <c r="AS391" s="21">
        <f t="shared" si="531"/>
        <v>0.86789787062266621</v>
      </c>
      <c r="AT391" s="21">
        <f t="shared" si="532"/>
        <v>100</v>
      </c>
      <c r="AU391" s="21"/>
      <c r="AV391" s="21">
        <f>AR391*'[1]diagram lines'!$G$39</f>
        <v>0.64505171155176666</v>
      </c>
      <c r="AW391" s="21">
        <f>AK391*'[1]diagram lines'!$G$40</f>
        <v>6.1584835498525017</v>
      </c>
      <c r="AX391" s="21">
        <f>AQ391*'[1]diagram lines'!$G$38</f>
        <v>1.9839624155158837</v>
      </c>
      <c r="AY391" s="21">
        <f>AP391*'[1]diagram lines'!$G$41</f>
        <v>9.7653288290058669</v>
      </c>
      <c r="AZ391" s="21">
        <f t="shared" si="533"/>
        <v>3.4514078110808364</v>
      </c>
      <c r="BA391" s="21">
        <f t="shared" si="534"/>
        <v>0.49687858175932603</v>
      </c>
      <c r="BB391" s="21">
        <f t="shared" si="535"/>
        <v>2.3425068303917982</v>
      </c>
      <c r="BC391" s="86">
        <f t="shared" si="536"/>
        <v>0.42689309889130361</v>
      </c>
      <c r="BX391" s="61">
        <f t="shared" si="537"/>
        <v>0.75158928095872179</v>
      </c>
      <c r="BY391" s="21">
        <f t="shared" si="538"/>
        <v>4.8818352528793192E-2</v>
      </c>
      <c r="BZ391" s="21">
        <f t="shared" si="539"/>
        <v>0.11307225382502943</v>
      </c>
      <c r="CA391" s="21">
        <f t="shared" si="540"/>
        <v>1.916021040766485E-2</v>
      </c>
      <c r="CB391" s="21">
        <f t="shared" si="541"/>
        <v>0.12149098121085596</v>
      </c>
      <c r="CC391" s="21">
        <f t="shared" si="542"/>
        <v>2.3961516774739216E-3</v>
      </c>
      <c r="CD391" s="21">
        <f t="shared" si="543"/>
        <v>0.2163555334987593</v>
      </c>
      <c r="CE391" s="21">
        <f t="shared" si="544"/>
        <v>0.24141665477888732</v>
      </c>
      <c r="CF391" s="21">
        <f t="shared" si="545"/>
        <v>4.2744555573479594E-2</v>
      </c>
      <c r="CG391" s="21">
        <f t="shared" si="546"/>
        <v>8.1732802547770707E-3</v>
      </c>
      <c r="CH391" s="21">
        <f t="shared" si="547"/>
        <v>6.0581215127092376E-3</v>
      </c>
      <c r="CI391" s="21">
        <f t="shared" si="548"/>
        <v>5.1049278579356268E-2</v>
      </c>
      <c r="CJ391" s="21">
        <f t="shared" si="549"/>
        <v>1.6223246548065082</v>
      </c>
      <c r="CL391" s="68">
        <f t="shared" si="550"/>
        <v>0.46327920785273558</v>
      </c>
      <c r="CM391" s="19">
        <f t="shared" si="551"/>
        <v>3.0091604898044078E-2</v>
      </c>
      <c r="CN391" s="19">
        <f t="shared" si="552"/>
        <v>6.9697673329457824E-2</v>
      </c>
      <c r="CO391" s="19">
        <f t="shared" si="553"/>
        <v>1.1810342862569672E-2</v>
      </c>
      <c r="CP391" s="19">
        <f t="shared" si="554"/>
        <v>7.4886972130338472E-2</v>
      </c>
      <c r="CQ391" s="19">
        <f t="shared" si="555"/>
        <v>1.476986539269297E-3</v>
      </c>
      <c r="CR391" s="19">
        <f t="shared" si="556"/>
        <v>0.13336142852650146</v>
      </c>
      <c r="CS391" s="19">
        <f t="shared" si="557"/>
        <v>0.14880908951462657</v>
      </c>
      <c r="CT391" s="19">
        <f t="shared" si="558"/>
        <v>2.6347719888765213E-2</v>
      </c>
      <c r="CU391" s="19">
        <f t="shared" si="559"/>
        <v>5.0380053280715776E-3</v>
      </c>
      <c r="CV391" s="19">
        <f t="shared" si="560"/>
        <v>3.7342226753200509E-3</v>
      </c>
      <c r="CW391" s="19">
        <f t="shared" si="561"/>
        <v>3.1466746454300067E-2</v>
      </c>
      <c r="CX391" s="19">
        <f t="shared" si="562"/>
        <v>0.99999999999999978</v>
      </c>
      <c r="CZ391" s="68">
        <f t="shared" si="563"/>
        <v>2.4859999999999999E-5</v>
      </c>
      <c r="DA391" s="19">
        <f t="shared" si="564"/>
        <v>2.0002439999999996E-5</v>
      </c>
      <c r="DB391" s="19">
        <f t="shared" si="565"/>
        <v>3.5539999999999995E-5</v>
      </c>
      <c r="DC391" s="19">
        <f t="shared" si="566"/>
        <v>4.1697289999999997E-5</v>
      </c>
      <c r="DD391" s="19">
        <f t="shared" si="567"/>
        <v>1.3434519999999998E-5</v>
      </c>
      <c r="DE391" s="19">
        <f t="shared" si="568"/>
        <v>1.3434519999999998E-5</v>
      </c>
      <c r="DF391" s="19">
        <f t="shared" si="569"/>
        <v>1.252787E-5</v>
      </c>
      <c r="DG391" s="19">
        <f t="shared" si="570"/>
        <v>1.7218939999999998E-5</v>
      </c>
      <c r="DH391" s="19">
        <f t="shared" si="571"/>
        <v>2.6484079999999998E-5</v>
      </c>
      <c r="DI391" s="19">
        <f t="shared" si="572"/>
        <v>3.9320479999999989E-5</v>
      </c>
      <c r="DJ391" s="19">
        <f t="shared" si="573"/>
        <v>0</v>
      </c>
      <c r="DK391" s="19">
        <f t="shared" si="574"/>
        <v>2.2940259999999998E-5</v>
      </c>
      <c r="DM391" s="68">
        <f t="shared" si="575"/>
        <v>1119.6224781895557</v>
      </c>
      <c r="DN391" s="19">
        <f t="shared" si="576"/>
        <v>120.17120907528087</v>
      </c>
      <c r="DO391" s="19">
        <f t="shared" si="577"/>
        <v>199.95427047471921</v>
      </c>
      <c r="DP391" s="19">
        <f t="shared" si="578"/>
        <v>45.230604955951598</v>
      </c>
      <c r="DQ391" s="19">
        <f t="shared" si="579"/>
        <v>400.50771799549375</v>
      </c>
      <c r="DR391" s="19">
        <f t="shared" si="580"/>
        <v>7.7991193653188899</v>
      </c>
      <c r="DS391" s="19">
        <f t="shared" si="581"/>
        <v>429.0007455072577</v>
      </c>
      <c r="DT391" s="19">
        <f t="shared" si="582"/>
        <v>484.65316331784993</v>
      </c>
      <c r="DU391" s="19">
        <f t="shared" si="583"/>
        <v>61.670828509223497</v>
      </c>
      <c r="DV391" s="19">
        <f t="shared" si="584"/>
        <v>12.069539891281662</v>
      </c>
      <c r="DX391" s="19">
        <f t="shared" si="585"/>
        <v>24.717713360985758</v>
      </c>
      <c r="DZ391" s="68">
        <f t="shared" si="586"/>
        <v>2905.3973906429187</v>
      </c>
      <c r="EA391" s="21">
        <f t="shared" si="587"/>
        <v>2.9053973906429187</v>
      </c>
      <c r="EB391" s="92">
        <f t="shared" si="588"/>
        <v>1381</v>
      </c>
    </row>
    <row r="392" spans="1:132" x14ac:dyDescent="0.3">
      <c r="A392" s="19">
        <f>'A. Thermody. result (all suite)'!C348</f>
        <v>1380</v>
      </c>
      <c r="B392" s="19" t="str">
        <f>'A. Thermody. result (all suite)'!A348</f>
        <v>Alkaline basalt</v>
      </c>
      <c r="C392" s="24">
        <f>'A. Thermody. result (all suite)'!G348</f>
        <v>100</v>
      </c>
      <c r="D392" s="19">
        <f>'A. Thermody. result (all suite)'!D348</f>
        <v>10000</v>
      </c>
      <c r="E392" s="61">
        <f>'A. Thermody. result (all suite)'!I348</f>
        <v>45.155484000000001</v>
      </c>
      <c r="F392" s="21">
        <f>'A. Thermody. result (all suite)'!J348</f>
        <v>3.89961</v>
      </c>
      <c r="G392" s="21">
        <f>'A. Thermody. result (all suite)'!K348</f>
        <v>11.528847000000001</v>
      </c>
      <c r="H392" s="21">
        <f>'A. Thermody. result (all suite)'!L348</f>
        <v>3.0596939999999999</v>
      </c>
      <c r="I392" s="21">
        <f>'A. Thermody. result (all suite)'!M348</f>
        <v>8.7291270000000001</v>
      </c>
      <c r="J392" s="21">
        <f>'A. Thermody. result (all suite)'!N348</f>
        <v>0.169983</v>
      </c>
      <c r="K392" s="21">
        <f>'A. Thermody. result (all suite)'!O348</f>
        <v>8.7191279999999995</v>
      </c>
      <c r="L392" s="21">
        <f>'A. Thermody. result (all suite)'!P348</f>
        <v>13.538646</v>
      </c>
      <c r="M392" s="21">
        <f>'A. Thermody. result (all suite)'!Q348</f>
        <v>2.6497350000000002</v>
      </c>
      <c r="N392" s="21">
        <f>'A. Thermody. result (all suite)'!R348</f>
        <v>0.76992300000000002</v>
      </c>
      <c r="O392" s="21">
        <f>'A. Thermody. result (all suite)'!S348</f>
        <v>0.85991399999999996</v>
      </c>
      <c r="P392" s="21">
        <f>'A. Thermody. result (all suite)'!T348</f>
        <v>0.91990799999999995</v>
      </c>
      <c r="Q392" s="21">
        <f t="shared" si="506"/>
        <v>99.999999000000031</v>
      </c>
      <c r="S392" s="19">
        <f t="shared" si="507"/>
        <v>1653</v>
      </c>
      <c r="T392" s="19">
        <f t="shared" si="508"/>
        <v>1</v>
      </c>
      <c r="V392" s="61">
        <f t="shared" si="509"/>
        <v>44.740095086091387</v>
      </c>
      <c r="W392" s="21">
        <f t="shared" si="510"/>
        <v>3.8637371752824716</v>
      </c>
      <c r="X392" s="21">
        <f t="shared" si="511"/>
        <v>11.422792213078692</v>
      </c>
      <c r="Y392" s="21">
        <f t="shared" si="512"/>
        <v>3.0315476298370161</v>
      </c>
      <c r="Z392" s="21">
        <f t="shared" si="513"/>
        <v>8.6488270615938401</v>
      </c>
      <c r="AA392" s="21">
        <f t="shared" si="514"/>
        <v>0.1684193127687231</v>
      </c>
      <c r="AB392" s="21">
        <f t="shared" si="515"/>
        <v>8.6389200431956787</v>
      </c>
      <c r="AC392" s="21">
        <f t="shared" si="516"/>
        <v>13.414102911108888</v>
      </c>
      <c r="AD392" s="21">
        <f t="shared" si="517"/>
        <v>2.6253598755124488</v>
      </c>
      <c r="AE392" s="21">
        <f t="shared" si="518"/>
        <v>0.76284041665833424</v>
      </c>
      <c r="AF392" s="21">
        <f t="shared" si="519"/>
        <v>0.85200358224177564</v>
      </c>
      <c r="AG392" s="21">
        <f t="shared" si="520"/>
        <v>98.168645307369246</v>
      </c>
      <c r="AH392" s="21"/>
      <c r="AI392" s="61">
        <f t="shared" si="521"/>
        <v>45.574730043394901</v>
      </c>
      <c r="AJ392" s="21">
        <f t="shared" si="522"/>
        <v>3.9358159249167426</v>
      </c>
      <c r="AK392" s="21">
        <f t="shared" si="523"/>
        <v>11.635886567766679</v>
      </c>
      <c r="AL392" s="21">
        <f t="shared" si="524"/>
        <v>3.0881017257039063</v>
      </c>
      <c r="AM392" s="21">
        <f t="shared" si="525"/>
        <v>8.8101725703905558</v>
      </c>
      <c r="AN392" s="21">
        <f t="shared" si="526"/>
        <v>0.17156120698355029</v>
      </c>
      <c r="AO392" s="21">
        <f t="shared" si="527"/>
        <v>8.800080734685638</v>
      </c>
      <c r="AP392" s="21">
        <f t="shared" si="528"/>
        <v>13.664345544454536</v>
      </c>
      <c r="AQ392" s="21">
        <f t="shared" si="529"/>
        <v>2.6743364618024024</v>
      </c>
      <c r="AR392" s="21">
        <f t="shared" si="530"/>
        <v>0.77707134927843402</v>
      </c>
      <c r="AS392" s="21">
        <f t="shared" si="531"/>
        <v>0.86789787062266621</v>
      </c>
      <c r="AT392" s="21">
        <f t="shared" si="532"/>
        <v>100</v>
      </c>
      <c r="AU392" s="21"/>
      <c r="AV392" s="21">
        <f>AR392*'[1]diagram lines'!$G$39</f>
        <v>0.64505171155176666</v>
      </c>
      <c r="AW392" s="21">
        <f>AK392*'[1]diagram lines'!$G$40</f>
        <v>6.1584835498525017</v>
      </c>
      <c r="AX392" s="21">
        <f>AQ392*'[1]diagram lines'!$G$38</f>
        <v>1.9839624155158837</v>
      </c>
      <c r="AY392" s="21">
        <f>AP392*'[1]diagram lines'!$G$41</f>
        <v>9.7653288290058669</v>
      </c>
      <c r="AZ392" s="21">
        <f t="shared" si="533"/>
        <v>3.4514078110808364</v>
      </c>
      <c r="BA392" s="21">
        <f t="shared" si="534"/>
        <v>0.49687858175932603</v>
      </c>
      <c r="BB392" s="21">
        <f t="shared" si="535"/>
        <v>2.3425068303917982</v>
      </c>
      <c r="BC392" s="86">
        <f t="shared" si="536"/>
        <v>0.42689309889130361</v>
      </c>
      <c r="BX392" s="61">
        <f t="shared" si="537"/>
        <v>0.75158928095872179</v>
      </c>
      <c r="BY392" s="21">
        <f t="shared" si="538"/>
        <v>4.8818352528793192E-2</v>
      </c>
      <c r="BZ392" s="21">
        <f t="shared" si="539"/>
        <v>0.11307225382502943</v>
      </c>
      <c r="CA392" s="21">
        <f t="shared" si="540"/>
        <v>1.916021040766485E-2</v>
      </c>
      <c r="CB392" s="21">
        <f t="shared" si="541"/>
        <v>0.12149098121085596</v>
      </c>
      <c r="CC392" s="21">
        <f t="shared" si="542"/>
        <v>2.3961516774739216E-3</v>
      </c>
      <c r="CD392" s="21">
        <f t="shared" si="543"/>
        <v>0.2163555334987593</v>
      </c>
      <c r="CE392" s="21">
        <f t="shared" si="544"/>
        <v>0.24141665477888732</v>
      </c>
      <c r="CF392" s="21">
        <f t="shared" si="545"/>
        <v>4.2744555573479594E-2</v>
      </c>
      <c r="CG392" s="21">
        <f t="shared" si="546"/>
        <v>8.1732802547770707E-3</v>
      </c>
      <c r="CH392" s="21">
        <f t="shared" si="547"/>
        <v>6.0581215127092376E-3</v>
      </c>
      <c r="CI392" s="21">
        <f t="shared" si="548"/>
        <v>5.1049278579356268E-2</v>
      </c>
      <c r="CJ392" s="21">
        <f t="shared" si="549"/>
        <v>1.6223246548065082</v>
      </c>
      <c r="CL392" s="68">
        <f t="shared" si="550"/>
        <v>0.46327920785273558</v>
      </c>
      <c r="CM392" s="19">
        <f t="shared" si="551"/>
        <v>3.0091604898044078E-2</v>
      </c>
      <c r="CN392" s="19">
        <f t="shared" si="552"/>
        <v>6.9697673329457824E-2</v>
      </c>
      <c r="CO392" s="19">
        <f t="shared" si="553"/>
        <v>1.1810342862569672E-2</v>
      </c>
      <c r="CP392" s="19">
        <f t="shared" si="554"/>
        <v>7.4886972130338472E-2</v>
      </c>
      <c r="CQ392" s="19">
        <f t="shared" si="555"/>
        <v>1.476986539269297E-3</v>
      </c>
      <c r="CR392" s="19">
        <f t="shared" si="556"/>
        <v>0.13336142852650146</v>
      </c>
      <c r="CS392" s="19">
        <f t="shared" si="557"/>
        <v>0.14880908951462657</v>
      </c>
      <c r="CT392" s="19">
        <f t="shared" si="558"/>
        <v>2.6347719888765213E-2</v>
      </c>
      <c r="CU392" s="19">
        <f t="shared" si="559"/>
        <v>5.0380053280715776E-3</v>
      </c>
      <c r="CV392" s="19">
        <f t="shared" si="560"/>
        <v>3.7342226753200509E-3</v>
      </c>
      <c r="CW392" s="19">
        <f t="shared" si="561"/>
        <v>3.1466746454300067E-2</v>
      </c>
      <c r="CX392" s="19">
        <f t="shared" si="562"/>
        <v>0.99999999999999978</v>
      </c>
      <c r="CZ392" s="68">
        <f t="shared" si="563"/>
        <v>2.4859999999999999E-5</v>
      </c>
      <c r="DA392" s="19">
        <f t="shared" si="564"/>
        <v>1.9995199999999998E-5</v>
      </c>
      <c r="DB392" s="19">
        <f t="shared" si="565"/>
        <v>3.5539999999999995E-5</v>
      </c>
      <c r="DC392" s="19">
        <f t="shared" si="566"/>
        <v>4.1688199999999998E-5</v>
      </c>
      <c r="DD392" s="19">
        <f t="shared" si="567"/>
        <v>1.3431599999999999E-5</v>
      </c>
      <c r="DE392" s="19">
        <f t="shared" si="568"/>
        <v>1.3431599999999999E-5</v>
      </c>
      <c r="DF392" s="19">
        <f t="shared" si="569"/>
        <v>1.25246E-5</v>
      </c>
      <c r="DG392" s="19">
        <f t="shared" si="570"/>
        <v>1.7215199999999997E-5</v>
      </c>
      <c r="DH392" s="19">
        <f t="shared" si="571"/>
        <v>2.6476399999999996E-5</v>
      </c>
      <c r="DI392" s="19">
        <f t="shared" si="572"/>
        <v>3.9308399999999991E-5</v>
      </c>
      <c r="DJ392" s="19">
        <f t="shared" si="573"/>
        <v>0</v>
      </c>
      <c r="DK392" s="19">
        <f t="shared" si="574"/>
        <v>2.2930799999999997E-5</v>
      </c>
      <c r="DM392" s="68">
        <f t="shared" si="575"/>
        <v>1119.6224781895557</v>
      </c>
      <c r="DN392" s="19">
        <f t="shared" si="576"/>
        <v>120.21472149594707</v>
      </c>
      <c r="DO392" s="19">
        <f t="shared" si="577"/>
        <v>199.95427047471921</v>
      </c>
      <c r="DP392" s="19">
        <f t="shared" si="578"/>
        <v>45.240467367834327</v>
      </c>
      <c r="DQ392" s="19">
        <f t="shared" si="579"/>
        <v>400.59478748360732</v>
      </c>
      <c r="DR392" s="19">
        <f t="shared" si="580"/>
        <v>7.8008148765421792</v>
      </c>
      <c r="DS392" s="19">
        <f t="shared" si="581"/>
        <v>429.11275167414601</v>
      </c>
      <c r="DT392" s="19">
        <f t="shared" si="582"/>
        <v>484.75845415564493</v>
      </c>
      <c r="DU392" s="19">
        <f t="shared" si="583"/>
        <v>61.688717344675105</v>
      </c>
      <c r="DV392" s="19">
        <f t="shared" si="584"/>
        <v>12.073249023220043</v>
      </c>
      <c r="DX392" s="19">
        <f t="shared" si="585"/>
        <v>24.727910544180194</v>
      </c>
      <c r="DZ392" s="68">
        <f t="shared" si="586"/>
        <v>2905.788622630072</v>
      </c>
      <c r="EA392" s="21">
        <f t="shared" si="587"/>
        <v>2.9057886226300722</v>
      </c>
      <c r="EB392" s="92">
        <f t="shared" si="588"/>
        <v>1380</v>
      </c>
    </row>
    <row r="393" spans="1:132" x14ac:dyDescent="0.3">
      <c r="A393" s="19">
        <f>'A. Thermody. result (all suite)'!C349</f>
        <v>1379</v>
      </c>
      <c r="B393" s="19" t="str">
        <f>'A. Thermody. result (all suite)'!A349</f>
        <v>Alkaline basalt</v>
      </c>
      <c r="C393" s="24">
        <f>'A. Thermody. result (all suite)'!G349</f>
        <v>100</v>
      </c>
      <c r="D393" s="19">
        <f>'A. Thermody. result (all suite)'!D349</f>
        <v>10000</v>
      </c>
      <c r="E393" s="61">
        <f>'A. Thermody. result (all suite)'!I349</f>
        <v>45.155484000000001</v>
      </c>
      <c r="F393" s="21">
        <f>'A. Thermody. result (all suite)'!J349</f>
        <v>3.89961</v>
      </c>
      <c r="G393" s="21">
        <f>'A. Thermody. result (all suite)'!K349</f>
        <v>11.528847000000001</v>
      </c>
      <c r="H393" s="21">
        <f>'A. Thermody. result (all suite)'!L349</f>
        <v>3.0596939999999999</v>
      </c>
      <c r="I393" s="21">
        <f>'A. Thermody. result (all suite)'!M349</f>
        <v>8.7291270000000001</v>
      </c>
      <c r="J393" s="21">
        <f>'A. Thermody. result (all suite)'!N349</f>
        <v>0.169983</v>
      </c>
      <c r="K393" s="21">
        <f>'A. Thermody. result (all suite)'!O349</f>
        <v>8.7191279999999995</v>
      </c>
      <c r="L393" s="21">
        <f>'A. Thermody. result (all suite)'!P349</f>
        <v>13.538646</v>
      </c>
      <c r="M393" s="21">
        <f>'A. Thermody. result (all suite)'!Q349</f>
        <v>2.6497350000000002</v>
      </c>
      <c r="N393" s="21">
        <f>'A. Thermody. result (all suite)'!R349</f>
        <v>0.76992300000000002</v>
      </c>
      <c r="O393" s="21">
        <f>'A. Thermody. result (all suite)'!S349</f>
        <v>0.85991399999999996</v>
      </c>
      <c r="P393" s="21">
        <f>'A. Thermody. result (all suite)'!T349</f>
        <v>0.91990799999999995</v>
      </c>
      <c r="Q393" s="21">
        <f t="shared" si="506"/>
        <v>99.999999000000031</v>
      </c>
      <c r="S393" s="19">
        <f t="shared" si="507"/>
        <v>1652</v>
      </c>
      <c r="T393" s="19">
        <f t="shared" si="508"/>
        <v>1</v>
      </c>
      <c r="V393" s="61">
        <f t="shared" si="509"/>
        <v>44.740095086091387</v>
      </c>
      <c r="W393" s="21">
        <f t="shared" si="510"/>
        <v>3.8637371752824716</v>
      </c>
      <c r="X393" s="21">
        <f t="shared" si="511"/>
        <v>11.422792213078692</v>
      </c>
      <c r="Y393" s="21">
        <f t="shared" si="512"/>
        <v>3.0315476298370161</v>
      </c>
      <c r="Z393" s="21">
        <f t="shared" si="513"/>
        <v>8.6488270615938401</v>
      </c>
      <c r="AA393" s="21">
        <f t="shared" si="514"/>
        <v>0.1684193127687231</v>
      </c>
      <c r="AB393" s="21">
        <f t="shared" si="515"/>
        <v>8.6389200431956787</v>
      </c>
      <c r="AC393" s="21">
        <f t="shared" si="516"/>
        <v>13.414102911108888</v>
      </c>
      <c r="AD393" s="21">
        <f t="shared" si="517"/>
        <v>2.6253598755124488</v>
      </c>
      <c r="AE393" s="21">
        <f t="shared" si="518"/>
        <v>0.76284041665833424</v>
      </c>
      <c r="AF393" s="21">
        <f t="shared" si="519"/>
        <v>0.85200358224177564</v>
      </c>
      <c r="AG393" s="21">
        <f t="shared" si="520"/>
        <v>98.168645307369246</v>
      </c>
      <c r="AH393" s="21"/>
      <c r="AI393" s="61">
        <f t="shared" si="521"/>
        <v>45.574730043394901</v>
      </c>
      <c r="AJ393" s="21">
        <f t="shared" si="522"/>
        <v>3.9358159249167426</v>
      </c>
      <c r="AK393" s="21">
        <f t="shared" si="523"/>
        <v>11.635886567766679</v>
      </c>
      <c r="AL393" s="21">
        <f t="shared" si="524"/>
        <v>3.0881017257039063</v>
      </c>
      <c r="AM393" s="21">
        <f t="shared" si="525"/>
        <v>8.8101725703905558</v>
      </c>
      <c r="AN393" s="21">
        <f t="shared" si="526"/>
        <v>0.17156120698355029</v>
      </c>
      <c r="AO393" s="21">
        <f t="shared" si="527"/>
        <v>8.800080734685638</v>
      </c>
      <c r="AP393" s="21">
        <f t="shared" si="528"/>
        <v>13.664345544454536</v>
      </c>
      <c r="AQ393" s="21">
        <f t="shared" si="529"/>
        <v>2.6743364618024024</v>
      </c>
      <c r="AR393" s="21">
        <f t="shared" si="530"/>
        <v>0.77707134927843402</v>
      </c>
      <c r="AS393" s="21">
        <f t="shared" si="531"/>
        <v>0.86789787062266621</v>
      </c>
      <c r="AT393" s="21">
        <f t="shared" si="532"/>
        <v>100</v>
      </c>
      <c r="AU393" s="21"/>
      <c r="AV393" s="21">
        <f>AR393*'[1]diagram lines'!$G$39</f>
        <v>0.64505171155176666</v>
      </c>
      <c r="AW393" s="21">
        <f>AK393*'[1]diagram lines'!$G$40</f>
        <v>6.1584835498525017</v>
      </c>
      <c r="AX393" s="21">
        <f>AQ393*'[1]diagram lines'!$G$38</f>
        <v>1.9839624155158837</v>
      </c>
      <c r="AY393" s="21">
        <f>AP393*'[1]diagram lines'!$G$41</f>
        <v>9.7653288290058669</v>
      </c>
      <c r="AZ393" s="21">
        <f t="shared" si="533"/>
        <v>3.4514078110808364</v>
      </c>
      <c r="BA393" s="21">
        <f t="shared" si="534"/>
        <v>0.49687858175932603</v>
      </c>
      <c r="BB393" s="21">
        <f t="shared" si="535"/>
        <v>2.3425068303917982</v>
      </c>
      <c r="BC393" s="86">
        <f t="shared" si="536"/>
        <v>0.42689309889130361</v>
      </c>
      <c r="BX393" s="61">
        <f t="shared" si="537"/>
        <v>0.75158928095872179</v>
      </c>
      <c r="BY393" s="21">
        <f t="shared" si="538"/>
        <v>4.8818352528793192E-2</v>
      </c>
      <c r="BZ393" s="21">
        <f t="shared" si="539"/>
        <v>0.11307225382502943</v>
      </c>
      <c r="CA393" s="21">
        <f t="shared" si="540"/>
        <v>1.916021040766485E-2</v>
      </c>
      <c r="CB393" s="21">
        <f t="shared" si="541"/>
        <v>0.12149098121085596</v>
      </c>
      <c r="CC393" s="21">
        <f t="shared" si="542"/>
        <v>2.3961516774739216E-3</v>
      </c>
      <c r="CD393" s="21">
        <f t="shared" si="543"/>
        <v>0.2163555334987593</v>
      </c>
      <c r="CE393" s="21">
        <f t="shared" si="544"/>
        <v>0.24141665477888732</v>
      </c>
      <c r="CF393" s="21">
        <f t="shared" si="545"/>
        <v>4.2744555573479594E-2</v>
      </c>
      <c r="CG393" s="21">
        <f t="shared" si="546"/>
        <v>8.1732802547770707E-3</v>
      </c>
      <c r="CH393" s="21">
        <f t="shared" si="547"/>
        <v>6.0581215127092376E-3</v>
      </c>
      <c r="CI393" s="21">
        <f t="shared" si="548"/>
        <v>5.1049278579356268E-2</v>
      </c>
      <c r="CJ393" s="21">
        <f t="shared" si="549"/>
        <v>1.6223246548065082</v>
      </c>
      <c r="CL393" s="68">
        <f t="shared" si="550"/>
        <v>0.46327920785273558</v>
      </c>
      <c r="CM393" s="19">
        <f t="shared" si="551"/>
        <v>3.0091604898044078E-2</v>
      </c>
      <c r="CN393" s="19">
        <f t="shared" si="552"/>
        <v>6.9697673329457824E-2</v>
      </c>
      <c r="CO393" s="19">
        <f t="shared" si="553"/>
        <v>1.1810342862569672E-2</v>
      </c>
      <c r="CP393" s="19">
        <f t="shared" si="554"/>
        <v>7.4886972130338472E-2</v>
      </c>
      <c r="CQ393" s="19">
        <f t="shared" si="555"/>
        <v>1.476986539269297E-3</v>
      </c>
      <c r="CR393" s="19">
        <f t="shared" si="556"/>
        <v>0.13336142852650146</v>
      </c>
      <c r="CS393" s="19">
        <f t="shared" si="557"/>
        <v>0.14880908951462657</v>
      </c>
      <c r="CT393" s="19">
        <f t="shared" si="558"/>
        <v>2.6347719888765213E-2</v>
      </c>
      <c r="CU393" s="19">
        <f t="shared" si="559"/>
        <v>5.0380053280715776E-3</v>
      </c>
      <c r="CV393" s="19">
        <f t="shared" si="560"/>
        <v>3.7342226753200509E-3</v>
      </c>
      <c r="CW393" s="19">
        <f t="shared" si="561"/>
        <v>3.1466746454300067E-2</v>
      </c>
      <c r="CX393" s="19">
        <f t="shared" si="562"/>
        <v>0.99999999999999978</v>
      </c>
      <c r="CZ393" s="68">
        <f t="shared" si="563"/>
        <v>2.4859999999999999E-5</v>
      </c>
      <c r="DA393" s="19">
        <f t="shared" si="564"/>
        <v>1.9987959999999996E-5</v>
      </c>
      <c r="DB393" s="19">
        <f t="shared" si="565"/>
        <v>3.5539999999999995E-5</v>
      </c>
      <c r="DC393" s="19">
        <f t="shared" si="566"/>
        <v>4.1679109999999999E-5</v>
      </c>
      <c r="DD393" s="19">
        <f t="shared" si="567"/>
        <v>1.3428679999999998E-5</v>
      </c>
      <c r="DE393" s="19">
        <f t="shared" si="568"/>
        <v>1.3428679999999998E-5</v>
      </c>
      <c r="DF393" s="19">
        <f t="shared" si="569"/>
        <v>1.252133E-5</v>
      </c>
      <c r="DG393" s="19">
        <f t="shared" si="570"/>
        <v>1.721146E-5</v>
      </c>
      <c r="DH393" s="19">
        <f t="shared" si="571"/>
        <v>2.6468719999999998E-5</v>
      </c>
      <c r="DI393" s="19">
        <f t="shared" si="572"/>
        <v>3.9296319999999993E-5</v>
      </c>
      <c r="DJ393" s="19">
        <f t="shared" si="573"/>
        <v>0</v>
      </c>
      <c r="DK393" s="19">
        <f t="shared" si="574"/>
        <v>2.292134E-5</v>
      </c>
      <c r="DM393" s="68">
        <f t="shared" si="575"/>
        <v>1119.6224781895557</v>
      </c>
      <c r="DN393" s="19">
        <f t="shared" si="576"/>
        <v>120.2582654385821</v>
      </c>
      <c r="DO393" s="19">
        <f t="shared" si="577"/>
        <v>199.95427047471921</v>
      </c>
      <c r="DP393" s="19">
        <f t="shared" si="578"/>
        <v>45.250334081599888</v>
      </c>
      <c r="DQ393" s="19">
        <f t="shared" si="579"/>
        <v>400.68189483737939</v>
      </c>
      <c r="DR393" s="19">
        <f t="shared" si="580"/>
        <v>7.8025111251265153</v>
      </c>
      <c r="DS393" s="19">
        <f t="shared" si="581"/>
        <v>429.22481634283326</v>
      </c>
      <c r="DT393" s="19">
        <f t="shared" si="582"/>
        <v>484.86379075222311</v>
      </c>
      <c r="DU393" s="19">
        <f t="shared" si="583"/>
        <v>61.706616561154291</v>
      </c>
      <c r="DV393" s="19">
        <f t="shared" si="584"/>
        <v>12.076960435591493</v>
      </c>
      <c r="DX393" s="19">
        <f t="shared" si="585"/>
        <v>24.738116144452601</v>
      </c>
      <c r="DZ393" s="68">
        <f t="shared" si="586"/>
        <v>2906.1800543832173</v>
      </c>
      <c r="EA393" s="21">
        <f t="shared" si="587"/>
        <v>2.9061800543832175</v>
      </c>
      <c r="EB393" s="92">
        <f t="shared" si="588"/>
        <v>1379</v>
      </c>
    </row>
    <row r="394" spans="1:132" x14ac:dyDescent="0.3">
      <c r="A394" s="19">
        <f>'A. Thermody. result (all suite)'!C350</f>
        <v>1378</v>
      </c>
      <c r="B394" s="19" t="str">
        <f>'A. Thermody. result (all suite)'!A350</f>
        <v>Alkaline basalt</v>
      </c>
      <c r="C394" s="24">
        <f>'A. Thermody. result (all suite)'!G350</f>
        <v>100</v>
      </c>
      <c r="D394" s="19">
        <f>'A. Thermody. result (all suite)'!D350</f>
        <v>10000</v>
      </c>
      <c r="E394" s="61">
        <f>'A. Thermody. result (all suite)'!I350</f>
        <v>45.155484000000001</v>
      </c>
      <c r="F394" s="21">
        <f>'A. Thermody. result (all suite)'!J350</f>
        <v>3.89961</v>
      </c>
      <c r="G394" s="21">
        <f>'A. Thermody. result (all suite)'!K350</f>
        <v>11.528847000000001</v>
      </c>
      <c r="H394" s="21">
        <f>'A. Thermody. result (all suite)'!L350</f>
        <v>3.0596939999999999</v>
      </c>
      <c r="I394" s="21">
        <f>'A. Thermody. result (all suite)'!M350</f>
        <v>8.7291270000000001</v>
      </c>
      <c r="J394" s="21">
        <f>'A. Thermody. result (all suite)'!N350</f>
        <v>0.169983</v>
      </c>
      <c r="K394" s="21">
        <f>'A. Thermody. result (all suite)'!O350</f>
        <v>8.7191279999999995</v>
      </c>
      <c r="L394" s="21">
        <f>'A. Thermody. result (all suite)'!P350</f>
        <v>13.538646</v>
      </c>
      <c r="M394" s="21">
        <f>'A. Thermody. result (all suite)'!Q350</f>
        <v>2.6497350000000002</v>
      </c>
      <c r="N394" s="21">
        <f>'A. Thermody. result (all suite)'!R350</f>
        <v>0.76992300000000002</v>
      </c>
      <c r="O394" s="21">
        <f>'A. Thermody. result (all suite)'!S350</f>
        <v>0.85991399999999996</v>
      </c>
      <c r="P394" s="21">
        <f>'A. Thermody. result (all suite)'!T350</f>
        <v>0.91990799999999995</v>
      </c>
      <c r="Q394" s="21">
        <f t="shared" si="506"/>
        <v>99.999999000000031</v>
      </c>
      <c r="S394" s="19">
        <f t="shared" si="507"/>
        <v>1651</v>
      </c>
      <c r="T394" s="19">
        <f t="shared" si="508"/>
        <v>1</v>
      </c>
      <c r="V394" s="61">
        <f t="shared" si="509"/>
        <v>44.740095086091387</v>
      </c>
      <c r="W394" s="21">
        <f t="shared" si="510"/>
        <v>3.8637371752824716</v>
      </c>
      <c r="X394" s="21">
        <f t="shared" si="511"/>
        <v>11.422792213078692</v>
      </c>
      <c r="Y394" s="21">
        <f t="shared" si="512"/>
        <v>3.0315476298370161</v>
      </c>
      <c r="Z394" s="21">
        <f t="shared" si="513"/>
        <v>8.6488270615938401</v>
      </c>
      <c r="AA394" s="21">
        <f t="shared" si="514"/>
        <v>0.1684193127687231</v>
      </c>
      <c r="AB394" s="21">
        <f t="shared" si="515"/>
        <v>8.6389200431956787</v>
      </c>
      <c r="AC394" s="21">
        <f t="shared" si="516"/>
        <v>13.414102911108888</v>
      </c>
      <c r="AD394" s="21">
        <f t="shared" si="517"/>
        <v>2.6253598755124488</v>
      </c>
      <c r="AE394" s="21">
        <f t="shared" si="518"/>
        <v>0.76284041665833424</v>
      </c>
      <c r="AF394" s="21">
        <f t="shared" si="519"/>
        <v>0.85200358224177564</v>
      </c>
      <c r="AG394" s="21">
        <f t="shared" si="520"/>
        <v>98.168645307369246</v>
      </c>
      <c r="AH394" s="21"/>
      <c r="AI394" s="61">
        <f t="shared" si="521"/>
        <v>45.574730043394901</v>
      </c>
      <c r="AJ394" s="21">
        <f t="shared" si="522"/>
        <v>3.9358159249167426</v>
      </c>
      <c r="AK394" s="21">
        <f t="shared" si="523"/>
        <v>11.635886567766679</v>
      </c>
      <c r="AL394" s="21">
        <f t="shared" si="524"/>
        <v>3.0881017257039063</v>
      </c>
      <c r="AM394" s="21">
        <f t="shared" si="525"/>
        <v>8.8101725703905558</v>
      </c>
      <c r="AN394" s="21">
        <f t="shared" si="526"/>
        <v>0.17156120698355029</v>
      </c>
      <c r="AO394" s="21">
        <f t="shared" si="527"/>
        <v>8.800080734685638</v>
      </c>
      <c r="AP394" s="21">
        <f t="shared" si="528"/>
        <v>13.664345544454536</v>
      </c>
      <c r="AQ394" s="21">
        <f t="shared" si="529"/>
        <v>2.6743364618024024</v>
      </c>
      <c r="AR394" s="21">
        <f t="shared" si="530"/>
        <v>0.77707134927843402</v>
      </c>
      <c r="AS394" s="21">
        <f t="shared" si="531"/>
        <v>0.86789787062266621</v>
      </c>
      <c r="AT394" s="21">
        <f t="shared" si="532"/>
        <v>100</v>
      </c>
      <c r="AU394" s="21"/>
      <c r="AV394" s="21">
        <f>AR394*'[1]diagram lines'!$G$39</f>
        <v>0.64505171155176666</v>
      </c>
      <c r="AW394" s="21">
        <f>AK394*'[1]diagram lines'!$G$40</f>
        <v>6.1584835498525017</v>
      </c>
      <c r="AX394" s="21">
        <f>AQ394*'[1]diagram lines'!$G$38</f>
        <v>1.9839624155158837</v>
      </c>
      <c r="AY394" s="21">
        <f>AP394*'[1]diagram lines'!$G$41</f>
        <v>9.7653288290058669</v>
      </c>
      <c r="AZ394" s="21">
        <f t="shared" si="533"/>
        <v>3.4514078110808364</v>
      </c>
      <c r="BA394" s="21">
        <f t="shared" si="534"/>
        <v>0.49687858175932603</v>
      </c>
      <c r="BB394" s="21">
        <f t="shared" si="535"/>
        <v>2.3425068303917982</v>
      </c>
      <c r="BC394" s="86">
        <f t="shared" si="536"/>
        <v>0.42689309889130361</v>
      </c>
      <c r="BX394" s="61">
        <f t="shared" si="537"/>
        <v>0.75158928095872179</v>
      </c>
      <c r="BY394" s="21">
        <f t="shared" si="538"/>
        <v>4.8818352528793192E-2</v>
      </c>
      <c r="BZ394" s="21">
        <f t="shared" si="539"/>
        <v>0.11307225382502943</v>
      </c>
      <c r="CA394" s="21">
        <f t="shared" si="540"/>
        <v>1.916021040766485E-2</v>
      </c>
      <c r="CB394" s="21">
        <f t="shared" si="541"/>
        <v>0.12149098121085596</v>
      </c>
      <c r="CC394" s="21">
        <f t="shared" si="542"/>
        <v>2.3961516774739216E-3</v>
      </c>
      <c r="CD394" s="21">
        <f t="shared" si="543"/>
        <v>0.2163555334987593</v>
      </c>
      <c r="CE394" s="21">
        <f t="shared" si="544"/>
        <v>0.24141665477888732</v>
      </c>
      <c r="CF394" s="21">
        <f t="shared" si="545"/>
        <v>4.2744555573479594E-2</v>
      </c>
      <c r="CG394" s="21">
        <f t="shared" si="546"/>
        <v>8.1732802547770707E-3</v>
      </c>
      <c r="CH394" s="21">
        <f t="shared" si="547"/>
        <v>6.0581215127092376E-3</v>
      </c>
      <c r="CI394" s="21">
        <f t="shared" si="548"/>
        <v>5.1049278579356268E-2</v>
      </c>
      <c r="CJ394" s="21">
        <f t="shared" si="549"/>
        <v>1.6223246548065082</v>
      </c>
      <c r="CL394" s="68">
        <f t="shared" si="550"/>
        <v>0.46327920785273558</v>
      </c>
      <c r="CM394" s="19">
        <f t="shared" si="551"/>
        <v>3.0091604898044078E-2</v>
      </c>
      <c r="CN394" s="19">
        <f t="shared" si="552"/>
        <v>6.9697673329457824E-2</v>
      </c>
      <c r="CO394" s="19">
        <f t="shared" si="553"/>
        <v>1.1810342862569672E-2</v>
      </c>
      <c r="CP394" s="19">
        <f t="shared" si="554"/>
        <v>7.4886972130338472E-2</v>
      </c>
      <c r="CQ394" s="19">
        <f t="shared" si="555"/>
        <v>1.476986539269297E-3</v>
      </c>
      <c r="CR394" s="19">
        <f t="shared" si="556"/>
        <v>0.13336142852650146</v>
      </c>
      <c r="CS394" s="19">
        <f t="shared" si="557"/>
        <v>0.14880908951462657</v>
      </c>
      <c r="CT394" s="19">
        <f t="shared" si="558"/>
        <v>2.6347719888765213E-2</v>
      </c>
      <c r="CU394" s="19">
        <f t="shared" si="559"/>
        <v>5.0380053280715776E-3</v>
      </c>
      <c r="CV394" s="19">
        <f t="shared" si="560"/>
        <v>3.7342226753200509E-3</v>
      </c>
      <c r="CW394" s="19">
        <f t="shared" si="561"/>
        <v>3.1466746454300067E-2</v>
      </c>
      <c r="CX394" s="19">
        <f t="shared" si="562"/>
        <v>0.99999999999999978</v>
      </c>
      <c r="CZ394" s="68">
        <f t="shared" si="563"/>
        <v>2.4859999999999999E-5</v>
      </c>
      <c r="DA394" s="19">
        <f t="shared" si="564"/>
        <v>1.9980719999999998E-5</v>
      </c>
      <c r="DB394" s="19">
        <f t="shared" si="565"/>
        <v>3.5539999999999995E-5</v>
      </c>
      <c r="DC394" s="19">
        <f t="shared" si="566"/>
        <v>4.1670020000000001E-5</v>
      </c>
      <c r="DD394" s="19">
        <f t="shared" si="567"/>
        <v>1.3425759999999998E-5</v>
      </c>
      <c r="DE394" s="19">
        <f t="shared" si="568"/>
        <v>1.3425759999999998E-5</v>
      </c>
      <c r="DF394" s="19">
        <f t="shared" si="569"/>
        <v>1.251806E-5</v>
      </c>
      <c r="DG394" s="19">
        <f t="shared" si="570"/>
        <v>1.7207719999999999E-5</v>
      </c>
      <c r="DH394" s="19">
        <f t="shared" si="571"/>
        <v>2.6461039999999999E-5</v>
      </c>
      <c r="DI394" s="19">
        <f t="shared" si="572"/>
        <v>3.9284239999999995E-5</v>
      </c>
      <c r="DJ394" s="19">
        <f t="shared" si="573"/>
        <v>0</v>
      </c>
      <c r="DK394" s="19">
        <f t="shared" si="574"/>
        <v>2.2911879999999999E-5</v>
      </c>
      <c r="DM394" s="68">
        <f t="shared" si="575"/>
        <v>1119.6224781895557</v>
      </c>
      <c r="DN394" s="19">
        <f t="shared" si="576"/>
        <v>120.30184093745176</v>
      </c>
      <c r="DO394" s="19">
        <f t="shared" si="577"/>
        <v>199.95427047471921</v>
      </c>
      <c r="DP394" s="19">
        <f t="shared" si="578"/>
        <v>45.260205100063565</v>
      </c>
      <c r="DQ394" s="19">
        <f t="shared" si="579"/>
        <v>400.76904008151644</v>
      </c>
      <c r="DR394" s="19">
        <f t="shared" si="580"/>
        <v>7.8042081115530086</v>
      </c>
      <c r="DS394" s="19">
        <f t="shared" si="581"/>
        <v>429.33693955916561</v>
      </c>
      <c r="DT394" s="19">
        <f t="shared" si="582"/>
        <v>484.9691731374208</v>
      </c>
      <c r="DU394" s="19">
        <f t="shared" si="583"/>
        <v>61.72452616769997</v>
      </c>
      <c r="DV394" s="19">
        <f t="shared" si="584"/>
        <v>12.080674130499728</v>
      </c>
      <c r="DX394" s="19">
        <f t="shared" si="585"/>
        <v>24.748330172228872</v>
      </c>
      <c r="DZ394" s="68">
        <f t="shared" si="586"/>
        <v>2906.5716860618745</v>
      </c>
      <c r="EA394" s="21">
        <f t="shared" si="587"/>
        <v>2.9065716860618744</v>
      </c>
      <c r="EB394" s="92">
        <f t="shared" si="588"/>
        <v>1378</v>
      </c>
    </row>
    <row r="395" spans="1:132" x14ac:dyDescent="0.3">
      <c r="A395" s="19">
        <f>'A. Thermody. result (all suite)'!C351</f>
        <v>1377</v>
      </c>
      <c r="B395" s="19" t="str">
        <f>'A. Thermody. result (all suite)'!A351</f>
        <v>Alkaline basalt</v>
      </c>
      <c r="C395" s="24">
        <f>'A. Thermody. result (all suite)'!G351</f>
        <v>100</v>
      </c>
      <c r="D395" s="19">
        <f>'A. Thermody. result (all suite)'!D351</f>
        <v>10000</v>
      </c>
      <c r="E395" s="61">
        <f>'A. Thermody. result (all suite)'!I351</f>
        <v>45.155484000000001</v>
      </c>
      <c r="F395" s="21">
        <f>'A. Thermody. result (all suite)'!J351</f>
        <v>3.89961</v>
      </c>
      <c r="G395" s="21">
        <f>'A. Thermody. result (all suite)'!K351</f>
        <v>11.528847000000001</v>
      </c>
      <c r="H395" s="21">
        <f>'A. Thermody. result (all suite)'!L351</f>
        <v>3.0596939999999999</v>
      </c>
      <c r="I395" s="21">
        <f>'A. Thermody. result (all suite)'!M351</f>
        <v>8.7291270000000001</v>
      </c>
      <c r="J395" s="21">
        <f>'A. Thermody. result (all suite)'!N351</f>
        <v>0.169983</v>
      </c>
      <c r="K395" s="21">
        <f>'A. Thermody. result (all suite)'!O351</f>
        <v>8.7191279999999995</v>
      </c>
      <c r="L395" s="21">
        <f>'A. Thermody. result (all suite)'!P351</f>
        <v>13.538646</v>
      </c>
      <c r="M395" s="21">
        <f>'A. Thermody. result (all suite)'!Q351</f>
        <v>2.6497350000000002</v>
      </c>
      <c r="N395" s="21">
        <f>'A. Thermody. result (all suite)'!R351</f>
        <v>0.76992300000000002</v>
      </c>
      <c r="O395" s="21">
        <f>'A. Thermody. result (all suite)'!S351</f>
        <v>0.85991399999999996</v>
      </c>
      <c r="P395" s="21">
        <f>'A. Thermody. result (all suite)'!T351</f>
        <v>0.91990799999999995</v>
      </c>
      <c r="Q395" s="21">
        <f t="shared" si="506"/>
        <v>99.999999000000031</v>
      </c>
      <c r="S395" s="19">
        <f t="shared" si="507"/>
        <v>1650</v>
      </c>
      <c r="T395" s="19">
        <f t="shared" si="508"/>
        <v>1</v>
      </c>
      <c r="V395" s="61">
        <f t="shared" si="509"/>
        <v>44.740095086091387</v>
      </c>
      <c r="W395" s="21">
        <f t="shared" si="510"/>
        <v>3.8637371752824716</v>
      </c>
      <c r="X395" s="21">
        <f t="shared" si="511"/>
        <v>11.422792213078692</v>
      </c>
      <c r="Y395" s="21">
        <f t="shared" si="512"/>
        <v>3.0315476298370161</v>
      </c>
      <c r="Z395" s="21">
        <f t="shared" si="513"/>
        <v>8.6488270615938401</v>
      </c>
      <c r="AA395" s="21">
        <f t="shared" si="514"/>
        <v>0.1684193127687231</v>
      </c>
      <c r="AB395" s="21">
        <f t="shared" si="515"/>
        <v>8.6389200431956787</v>
      </c>
      <c r="AC395" s="21">
        <f t="shared" si="516"/>
        <v>13.414102911108888</v>
      </c>
      <c r="AD395" s="21">
        <f t="shared" si="517"/>
        <v>2.6253598755124488</v>
      </c>
      <c r="AE395" s="21">
        <f t="shared" si="518"/>
        <v>0.76284041665833424</v>
      </c>
      <c r="AF395" s="21">
        <f t="shared" si="519"/>
        <v>0.85200358224177564</v>
      </c>
      <c r="AG395" s="21">
        <f t="shared" si="520"/>
        <v>98.168645307369246</v>
      </c>
      <c r="AH395" s="21"/>
      <c r="AI395" s="61">
        <f t="shared" si="521"/>
        <v>45.574730043394901</v>
      </c>
      <c r="AJ395" s="21">
        <f t="shared" si="522"/>
        <v>3.9358159249167426</v>
      </c>
      <c r="AK395" s="21">
        <f t="shared" si="523"/>
        <v>11.635886567766679</v>
      </c>
      <c r="AL395" s="21">
        <f t="shared" si="524"/>
        <v>3.0881017257039063</v>
      </c>
      <c r="AM395" s="21">
        <f t="shared" si="525"/>
        <v>8.8101725703905558</v>
      </c>
      <c r="AN395" s="21">
        <f t="shared" si="526"/>
        <v>0.17156120698355029</v>
      </c>
      <c r="AO395" s="21">
        <f t="shared" si="527"/>
        <v>8.800080734685638</v>
      </c>
      <c r="AP395" s="21">
        <f t="shared" si="528"/>
        <v>13.664345544454536</v>
      </c>
      <c r="AQ395" s="21">
        <f t="shared" si="529"/>
        <v>2.6743364618024024</v>
      </c>
      <c r="AR395" s="21">
        <f t="shared" si="530"/>
        <v>0.77707134927843402</v>
      </c>
      <c r="AS395" s="21">
        <f t="shared" si="531"/>
        <v>0.86789787062266621</v>
      </c>
      <c r="AT395" s="21">
        <f t="shared" si="532"/>
        <v>100</v>
      </c>
      <c r="AU395" s="21"/>
      <c r="AV395" s="21">
        <f>AR395*'[1]diagram lines'!$G$39</f>
        <v>0.64505171155176666</v>
      </c>
      <c r="AW395" s="21">
        <f>AK395*'[1]diagram lines'!$G$40</f>
        <v>6.1584835498525017</v>
      </c>
      <c r="AX395" s="21">
        <f>AQ395*'[1]diagram lines'!$G$38</f>
        <v>1.9839624155158837</v>
      </c>
      <c r="AY395" s="21">
        <f>AP395*'[1]diagram lines'!$G$41</f>
        <v>9.7653288290058669</v>
      </c>
      <c r="AZ395" s="21">
        <f t="shared" si="533"/>
        <v>3.4514078110808364</v>
      </c>
      <c r="BA395" s="21">
        <f t="shared" si="534"/>
        <v>0.49687858175932603</v>
      </c>
      <c r="BB395" s="21">
        <f t="shared" si="535"/>
        <v>2.3425068303917982</v>
      </c>
      <c r="BC395" s="86">
        <f t="shared" si="536"/>
        <v>0.42689309889130361</v>
      </c>
      <c r="BX395" s="61">
        <f t="shared" si="537"/>
        <v>0.75158928095872179</v>
      </c>
      <c r="BY395" s="21">
        <f t="shared" si="538"/>
        <v>4.8818352528793192E-2</v>
      </c>
      <c r="BZ395" s="21">
        <f t="shared" si="539"/>
        <v>0.11307225382502943</v>
      </c>
      <c r="CA395" s="21">
        <f t="shared" si="540"/>
        <v>1.916021040766485E-2</v>
      </c>
      <c r="CB395" s="21">
        <f t="shared" si="541"/>
        <v>0.12149098121085596</v>
      </c>
      <c r="CC395" s="21">
        <f t="shared" si="542"/>
        <v>2.3961516774739216E-3</v>
      </c>
      <c r="CD395" s="21">
        <f t="shared" si="543"/>
        <v>0.2163555334987593</v>
      </c>
      <c r="CE395" s="21">
        <f t="shared" si="544"/>
        <v>0.24141665477888732</v>
      </c>
      <c r="CF395" s="21">
        <f t="shared" si="545"/>
        <v>4.2744555573479594E-2</v>
      </c>
      <c r="CG395" s="21">
        <f t="shared" si="546"/>
        <v>8.1732802547770707E-3</v>
      </c>
      <c r="CH395" s="21">
        <f t="shared" si="547"/>
        <v>6.0581215127092376E-3</v>
      </c>
      <c r="CI395" s="21">
        <f t="shared" si="548"/>
        <v>5.1049278579356268E-2</v>
      </c>
      <c r="CJ395" s="21">
        <f t="shared" si="549"/>
        <v>1.6223246548065082</v>
      </c>
      <c r="CL395" s="68">
        <f t="shared" si="550"/>
        <v>0.46327920785273558</v>
      </c>
      <c r="CM395" s="19">
        <f t="shared" si="551"/>
        <v>3.0091604898044078E-2</v>
      </c>
      <c r="CN395" s="19">
        <f t="shared" si="552"/>
        <v>6.9697673329457824E-2</v>
      </c>
      <c r="CO395" s="19">
        <f t="shared" si="553"/>
        <v>1.1810342862569672E-2</v>
      </c>
      <c r="CP395" s="19">
        <f t="shared" si="554"/>
        <v>7.4886972130338472E-2</v>
      </c>
      <c r="CQ395" s="19">
        <f t="shared" si="555"/>
        <v>1.476986539269297E-3</v>
      </c>
      <c r="CR395" s="19">
        <f t="shared" si="556"/>
        <v>0.13336142852650146</v>
      </c>
      <c r="CS395" s="19">
        <f t="shared" si="557"/>
        <v>0.14880908951462657</v>
      </c>
      <c r="CT395" s="19">
        <f t="shared" si="558"/>
        <v>2.6347719888765213E-2</v>
      </c>
      <c r="CU395" s="19">
        <f t="shared" si="559"/>
        <v>5.0380053280715776E-3</v>
      </c>
      <c r="CV395" s="19">
        <f t="shared" si="560"/>
        <v>3.7342226753200509E-3</v>
      </c>
      <c r="CW395" s="19">
        <f t="shared" si="561"/>
        <v>3.1466746454300067E-2</v>
      </c>
      <c r="CX395" s="19">
        <f t="shared" si="562"/>
        <v>0.99999999999999978</v>
      </c>
      <c r="CZ395" s="68">
        <f t="shared" si="563"/>
        <v>2.4859999999999999E-5</v>
      </c>
      <c r="DA395" s="19">
        <f t="shared" si="564"/>
        <v>1.9973479999999996E-5</v>
      </c>
      <c r="DB395" s="19">
        <f t="shared" si="565"/>
        <v>3.5539999999999995E-5</v>
      </c>
      <c r="DC395" s="19">
        <f t="shared" si="566"/>
        <v>4.1660929999999995E-5</v>
      </c>
      <c r="DD395" s="19">
        <f t="shared" si="567"/>
        <v>1.3422839999999997E-5</v>
      </c>
      <c r="DE395" s="19">
        <f t="shared" si="568"/>
        <v>1.3422839999999997E-5</v>
      </c>
      <c r="DF395" s="19">
        <f t="shared" si="569"/>
        <v>1.251479E-5</v>
      </c>
      <c r="DG395" s="19">
        <f t="shared" si="570"/>
        <v>1.7203979999999999E-5</v>
      </c>
      <c r="DH395" s="19">
        <f t="shared" si="571"/>
        <v>2.6453359999999997E-5</v>
      </c>
      <c r="DI395" s="19">
        <f t="shared" si="572"/>
        <v>3.927215999999999E-5</v>
      </c>
      <c r="DJ395" s="19">
        <f t="shared" si="573"/>
        <v>0</v>
      </c>
      <c r="DK395" s="19">
        <f t="shared" si="574"/>
        <v>2.2902419999999997E-5</v>
      </c>
      <c r="DM395" s="68">
        <f t="shared" si="575"/>
        <v>1119.6224781895557</v>
      </c>
      <c r="DN395" s="19">
        <f t="shared" si="576"/>
        <v>120.34544802687169</v>
      </c>
      <c r="DO395" s="19">
        <f t="shared" si="577"/>
        <v>199.95427047471921</v>
      </c>
      <c r="DP395" s="19">
        <f t="shared" si="578"/>
        <v>45.27008042604308</v>
      </c>
      <c r="DQ395" s="19">
        <f t="shared" si="579"/>
        <v>400.85622324074643</v>
      </c>
      <c r="DR395" s="19">
        <f t="shared" si="580"/>
        <v>7.8059058363031921</v>
      </c>
      <c r="DS395" s="19">
        <f t="shared" si="581"/>
        <v>429.44912136903685</v>
      </c>
      <c r="DT395" s="19">
        <f t="shared" si="582"/>
        <v>485.07460134110005</v>
      </c>
      <c r="DU395" s="19">
        <f t="shared" si="583"/>
        <v>61.742446173361557</v>
      </c>
      <c r="DV395" s="19">
        <f t="shared" si="584"/>
        <v>12.084390110051057</v>
      </c>
      <c r="DX395" s="19">
        <f t="shared" si="585"/>
        <v>24.758552637952111</v>
      </c>
      <c r="DZ395" s="68">
        <f t="shared" si="586"/>
        <v>2906.9635178257408</v>
      </c>
      <c r="EA395" s="21">
        <f t="shared" si="587"/>
        <v>2.9069635178257407</v>
      </c>
      <c r="EB395" s="92">
        <f t="shared" si="588"/>
        <v>1377</v>
      </c>
    </row>
    <row r="396" spans="1:132" x14ac:dyDescent="0.3">
      <c r="A396" s="19">
        <f>'A. Thermody. result (all suite)'!C352</f>
        <v>1376</v>
      </c>
      <c r="B396" s="19" t="str">
        <f>'A. Thermody. result (all suite)'!A352</f>
        <v>Alkaline basalt</v>
      </c>
      <c r="C396" s="24">
        <f>'A. Thermody. result (all suite)'!G352</f>
        <v>100</v>
      </c>
      <c r="D396" s="19">
        <f>'A. Thermody. result (all suite)'!D352</f>
        <v>10000</v>
      </c>
      <c r="E396" s="61">
        <f>'A. Thermody. result (all suite)'!I352</f>
        <v>45.155484000000001</v>
      </c>
      <c r="F396" s="21">
        <f>'A. Thermody. result (all suite)'!J352</f>
        <v>3.89961</v>
      </c>
      <c r="G396" s="21">
        <f>'A. Thermody. result (all suite)'!K352</f>
        <v>11.528847000000001</v>
      </c>
      <c r="H396" s="21">
        <f>'A. Thermody. result (all suite)'!L352</f>
        <v>3.0596939999999999</v>
      </c>
      <c r="I396" s="21">
        <f>'A. Thermody. result (all suite)'!M352</f>
        <v>8.7291270000000001</v>
      </c>
      <c r="J396" s="21">
        <f>'A. Thermody. result (all suite)'!N352</f>
        <v>0.169983</v>
      </c>
      <c r="K396" s="21">
        <f>'A. Thermody. result (all suite)'!O352</f>
        <v>8.7191279999999995</v>
      </c>
      <c r="L396" s="21">
        <f>'A. Thermody. result (all suite)'!P352</f>
        <v>13.538646</v>
      </c>
      <c r="M396" s="21">
        <f>'A. Thermody. result (all suite)'!Q352</f>
        <v>2.6497350000000002</v>
      </c>
      <c r="N396" s="21">
        <f>'A. Thermody. result (all suite)'!R352</f>
        <v>0.76992300000000002</v>
      </c>
      <c r="O396" s="21">
        <f>'A. Thermody. result (all suite)'!S352</f>
        <v>0.85991399999999996</v>
      </c>
      <c r="P396" s="21">
        <f>'A. Thermody. result (all suite)'!T352</f>
        <v>0.91990799999999995</v>
      </c>
      <c r="Q396" s="21">
        <f t="shared" si="506"/>
        <v>99.999999000000031</v>
      </c>
      <c r="S396" s="19">
        <f t="shared" si="507"/>
        <v>1649</v>
      </c>
      <c r="T396" s="19">
        <f t="shared" si="508"/>
        <v>1</v>
      </c>
      <c r="V396" s="61">
        <f t="shared" si="509"/>
        <v>44.740095086091387</v>
      </c>
      <c r="W396" s="21">
        <f t="shared" si="510"/>
        <v>3.8637371752824716</v>
      </c>
      <c r="X396" s="21">
        <f t="shared" si="511"/>
        <v>11.422792213078692</v>
      </c>
      <c r="Y396" s="21">
        <f t="shared" si="512"/>
        <v>3.0315476298370161</v>
      </c>
      <c r="Z396" s="21">
        <f t="shared" si="513"/>
        <v>8.6488270615938401</v>
      </c>
      <c r="AA396" s="21">
        <f t="shared" si="514"/>
        <v>0.1684193127687231</v>
      </c>
      <c r="AB396" s="21">
        <f t="shared" si="515"/>
        <v>8.6389200431956787</v>
      </c>
      <c r="AC396" s="21">
        <f t="shared" si="516"/>
        <v>13.414102911108888</v>
      </c>
      <c r="AD396" s="21">
        <f t="shared" si="517"/>
        <v>2.6253598755124488</v>
      </c>
      <c r="AE396" s="21">
        <f t="shared" si="518"/>
        <v>0.76284041665833424</v>
      </c>
      <c r="AF396" s="21">
        <f t="shared" si="519"/>
        <v>0.85200358224177564</v>
      </c>
      <c r="AG396" s="21">
        <f t="shared" si="520"/>
        <v>98.168645307369246</v>
      </c>
      <c r="AH396" s="21"/>
      <c r="AI396" s="61">
        <f t="shared" si="521"/>
        <v>45.574730043394901</v>
      </c>
      <c r="AJ396" s="21">
        <f t="shared" si="522"/>
        <v>3.9358159249167426</v>
      </c>
      <c r="AK396" s="21">
        <f t="shared" si="523"/>
        <v>11.635886567766679</v>
      </c>
      <c r="AL396" s="21">
        <f t="shared" si="524"/>
        <v>3.0881017257039063</v>
      </c>
      <c r="AM396" s="21">
        <f t="shared" si="525"/>
        <v>8.8101725703905558</v>
      </c>
      <c r="AN396" s="21">
        <f t="shared" si="526"/>
        <v>0.17156120698355029</v>
      </c>
      <c r="AO396" s="21">
        <f t="shared" si="527"/>
        <v>8.800080734685638</v>
      </c>
      <c r="AP396" s="21">
        <f t="shared" si="528"/>
        <v>13.664345544454536</v>
      </c>
      <c r="AQ396" s="21">
        <f t="shared" si="529"/>
        <v>2.6743364618024024</v>
      </c>
      <c r="AR396" s="21">
        <f t="shared" si="530"/>
        <v>0.77707134927843402</v>
      </c>
      <c r="AS396" s="21">
        <f t="shared" si="531"/>
        <v>0.86789787062266621</v>
      </c>
      <c r="AT396" s="21">
        <f t="shared" si="532"/>
        <v>100</v>
      </c>
      <c r="AU396" s="21"/>
      <c r="AV396" s="21">
        <f>AR396*'[1]diagram lines'!$G$39</f>
        <v>0.64505171155176666</v>
      </c>
      <c r="AW396" s="21">
        <f>AK396*'[1]diagram lines'!$G$40</f>
        <v>6.1584835498525017</v>
      </c>
      <c r="AX396" s="21">
        <f>AQ396*'[1]diagram lines'!$G$38</f>
        <v>1.9839624155158837</v>
      </c>
      <c r="AY396" s="21">
        <f>AP396*'[1]diagram lines'!$G$41</f>
        <v>9.7653288290058669</v>
      </c>
      <c r="AZ396" s="21">
        <f t="shared" si="533"/>
        <v>3.4514078110808364</v>
      </c>
      <c r="BA396" s="21">
        <f t="shared" si="534"/>
        <v>0.49687858175932603</v>
      </c>
      <c r="BB396" s="21">
        <f t="shared" si="535"/>
        <v>2.3425068303917982</v>
      </c>
      <c r="BC396" s="86">
        <f t="shared" si="536"/>
        <v>0.42689309889130361</v>
      </c>
      <c r="BX396" s="61">
        <f t="shared" si="537"/>
        <v>0.75158928095872179</v>
      </c>
      <c r="BY396" s="21">
        <f t="shared" si="538"/>
        <v>4.8818352528793192E-2</v>
      </c>
      <c r="BZ396" s="21">
        <f t="shared" si="539"/>
        <v>0.11307225382502943</v>
      </c>
      <c r="CA396" s="21">
        <f t="shared" si="540"/>
        <v>1.916021040766485E-2</v>
      </c>
      <c r="CB396" s="21">
        <f t="shared" si="541"/>
        <v>0.12149098121085596</v>
      </c>
      <c r="CC396" s="21">
        <f t="shared" si="542"/>
        <v>2.3961516774739216E-3</v>
      </c>
      <c r="CD396" s="21">
        <f t="shared" si="543"/>
        <v>0.2163555334987593</v>
      </c>
      <c r="CE396" s="21">
        <f t="shared" si="544"/>
        <v>0.24141665477888732</v>
      </c>
      <c r="CF396" s="21">
        <f t="shared" si="545"/>
        <v>4.2744555573479594E-2</v>
      </c>
      <c r="CG396" s="21">
        <f t="shared" si="546"/>
        <v>8.1732802547770707E-3</v>
      </c>
      <c r="CH396" s="21">
        <f t="shared" si="547"/>
        <v>6.0581215127092376E-3</v>
      </c>
      <c r="CI396" s="21">
        <f t="shared" si="548"/>
        <v>5.1049278579356268E-2</v>
      </c>
      <c r="CJ396" s="21">
        <f t="shared" si="549"/>
        <v>1.6223246548065082</v>
      </c>
      <c r="CL396" s="68">
        <f t="shared" si="550"/>
        <v>0.46327920785273558</v>
      </c>
      <c r="CM396" s="19">
        <f t="shared" si="551"/>
        <v>3.0091604898044078E-2</v>
      </c>
      <c r="CN396" s="19">
        <f t="shared" si="552"/>
        <v>6.9697673329457824E-2</v>
      </c>
      <c r="CO396" s="19">
        <f t="shared" si="553"/>
        <v>1.1810342862569672E-2</v>
      </c>
      <c r="CP396" s="19">
        <f t="shared" si="554"/>
        <v>7.4886972130338472E-2</v>
      </c>
      <c r="CQ396" s="19">
        <f t="shared" si="555"/>
        <v>1.476986539269297E-3</v>
      </c>
      <c r="CR396" s="19">
        <f t="shared" si="556"/>
        <v>0.13336142852650146</v>
      </c>
      <c r="CS396" s="19">
        <f t="shared" si="557"/>
        <v>0.14880908951462657</v>
      </c>
      <c r="CT396" s="19">
        <f t="shared" si="558"/>
        <v>2.6347719888765213E-2</v>
      </c>
      <c r="CU396" s="19">
        <f t="shared" si="559"/>
        <v>5.0380053280715776E-3</v>
      </c>
      <c r="CV396" s="19">
        <f t="shared" si="560"/>
        <v>3.7342226753200509E-3</v>
      </c>
      <c r="CW396" s="19">
        <f t="shared" si="561"/>
        <v>3.1466746454300067E-2</v>
      </c>
      <c r="CX396" s="19">
        <f t="shared" si="562"/>
        <v>0.99999999999999978</v>
      </c>
      <c r="CZ396" s="68">
        <f t="shared" si="563"/>
        <v>2.4859999999999999E-5</v>
      </c>
      <c r="DA396" s="19">
        <f t="shared" si="564"/>
        <v>1.9966239999999998E-5</v>
      </c>
      <c r="DB396" s="19">
        <f t="shared" si="565"/>
        <v>3.5539999999999995E-5</v>
      </c>
      <c r="DC396" s="19">
        <f t="shared" si="566"/>
        <v>4.1651839999999996E-5</v>
      </c>
      <c r="DD396" s="19">
        <f t="shared" si="567"/>
        <v>1.3419919999999998E-5</v>
      </c>
      <c r="DE396" s="19">
        <f t="shared" si="568"/>
        <v>1.3419919999999998E-5</v>
      </c>
      <c r="DF396" s="19">
        <f t="shared" si="569"/>
        <v>1.251152E-5</v>
      </c>
      <c r="DG396" s="19">
        <f t="shared" si="570"/>
        <v>1.7200239999999998E-5</v>
      </c>
      <c r="DH396" s="19">
        <f t="shared" si="571"/>
        <v>2.6445679999999999E-5</v>
      </c>
      <c r="DI396" s="19">
        <f t="shared" si="572"/>
        <v>3.9260079999999992E-5</v>
      </c>
      <c r="DJ396" s="19">
        <f t="shared" si="573"/>
        <v>0</v>
      </c>
      <c r="DK396" s="19">
        <f t="shared" si="574"/>
        <v>2.289296E-5</v>
      </c>
      <c r="DM396" s="68">
        <f t="shared" si="575"/>
        <v>1119.6224781895557</v>
      </c>
      <c r="DN396" s="19">
        <f t="shared" si="576"/>
        <v>120.38908674120721</v>
      </c>
      <c r="DO396" s="19">
        <f t="shared" si="577"/>
        <v>199.95427047471921</v>
      </c>
      <c r="DP396" s="19">
        <f t="shared" si="578"/>
        <v>45.279960062358619</v>
      </c>
      <c r="DQ396" s="19">
        <f t="shared" si="579"/>
        <v>400.94344433981871</v>
      </c>
      <c r="DR396" s="19">
        <f t="shared" si="580"/>
        <v>7.8076042998590109</v>
      </c>
      <c r="DS396" s="19">
        <f t="shared" si="581"/>
        <v>429.56136181838889</v>
      </c>
      <c r="DT396" s="19">
        <f t="shared" si="582"/>
        <v>485.18007539314908</v>
      </c>
      <c r="DU396" s="19">
        <f t="shared" si="583"/>
        <v>61.760376587198962</v>
      </c>
      <c r="DV396" s="19">
        <f t="shared" si="584"/>
        <v>12.088108376354372</v>
      </c>
      <c r="DX396" s="19">
        <f t="shared" si="585"/>
        <v>24.768783552082699</v>
      </c>
      <c r="DZ396" s="68">
        <f t="shared" si="586"/>
        <v>2907.3555498346923</v>
      </c>
      <c r="EA396" s="21">
        <f t="shared" si="587"/>
        <v>2.9073555498346924</v>
      </c>
      <c r="EB396" s="92">
        <f t="shared" si="588"/>
        <v>1376</v>
      </c>
    </row>
    <row r="397" spans="1:132" x14ac:dyDescent="0.3">
      <c r="A397" s="19">
        <f>'A. Thermody. result (all suite)'!C353</f>
        <v>1375</v>
      </c>
      <c r="B397" s="19" t="str">
        <f>'A. Thermody. result (all suite)'!A353</f>
        <v>Alkaline basalt</v>
      </c>
      <c r="C397" s="24">
        <f>'A. Thermody. result (all suite)'!G353</f>
        <v>100</v>
      </c>
      <c r="D397" s="19">
        <f>'A. Thermody. result (all suite)'!D353</f>
        <v>10000</v>
      </c>
      <c r="E397" s="61">
        <f>'A. Thermody. result (all suite)'!I353</f>
        <v>45.155484000000001</v>
      </c>
      <c r="F397" s="21">
        <f>'A. Thermody. result (all suite)'!J353</f>
        <v>3.89961</v>
      </c>
      <c r="G397" s="21">
        <f>'A. Thermody. result (all suite)'!K353</f>
        <v>11.528847000000001</v>
      </c>
      <c r="H397" s="21">
        <f>'A. Thermody. result (all suite)'!L353</f>
        <v>3.0596939999999999</v>
      </c>
      <c r="I397" s="21">
        <f>'A. Thermody. result (all suite)'!M353</f>
        <v>8.7291270000000001</v>
      </c>
      <c r="J397" s="21">
        <f>'A. Thermody. result (all suite)'!N353</f>
        <v>0.169983</v>
      </c>
      <c r="K397" s="21">
        <f>'A. Thermody. result (all suite)'!O353</f>
        <v>8.7191279999999995</v>
      </c>
      <c r="L397" s="21">
        <f>'A. Thermody. result (all suite)'!P353</f>
        <v>13.538646</v>
      </c>
      <c r="M397" s="21">
        <f>'A. Thermody. result (all suite)'!Q353</f>
        <v>2.6497350000000002</v>
      </c>
      <c r="N397" s="21">
        <f>'A. Thermody. result (all suite)'!R353</f>
        <v>0.76992300000000002</v>
      </c>
      <c r="O397" s="21">
        <f>'A. Thermody. result (all suite)'!S353</f>
        <v>0.85991399999999996</v>
      </c>
      <c r="P397" s="21">
        <f>'A. Thermody. result (all suite)'!T353</f>
        <v>0.91990799999999995</v>
      </c>
      <c r="Q397" s="21">
        <f t="shared" si="506"/>
        <v>99.999999000000031</v>
      </c>
      <c r="S397" s="19">
        <f t="shared" si="507"/>
        <v>1648</v>
      </c>
      <c r="T397" s="19">
        <f t="shared" si="508"/>
        <v>1</v>
      </c>
      <c r="V397" s="61">
        <f t="shared" si="509"/>
        <v>44.740095086091387</v>
      </c>
      <c r="W397" s="21">
        <f t="shared" si="510"/>
        <v>3.8637371752824716</v>
      </c>
      <c r="X397" s="21">
        <f t="shared" si="511"/>
        <v>11.422792213078692</v>
      </c>
      <c r="Y397" s="21">
        <f t="shared" si="512"/>
        <v>3.0315476298370161</v>
      </c>
      <c r="Z397" s="21">
        <f t="shared" si="513"/>
        <v>8.6488270615938401</v>
      </c>
      <c r="AA397" s="21">
        <f t="shared" si="514"/>
        <v>0.1684193127687231</v>
      </c>
      <c r="AB397" s="21">
        <f t="shared" si="515"/>
        <v>8.6389200431956787</v>
      </c>
      <c r="AC397" s="21">
        <f t="shared" si="516"/>
        <v>13.414102911108888</v>
      </c>
      <c r="AD397" s="21">
        <f t="shared" si="517"/>
        <v>2.6253598755124488</v>
      </c>
      <c r="AE397" s="21">
        <f t="shared" si="518"/>
        <v>0.76284041665833424</v>
      </c>
      <c r="AF397" s="21">
        <f t="shared" si="519"/>
        <v>0.85200358224177564</v>
      </c>
      <c r="AG397" s="21">
        <f t="shared" si="520"/>
        <v>98.168645307369246</v>
      </c>
      <c r="AH397" s="21"/>
      <c r="AI397" s="61">
        <f t="shared" si="521"/>
        <v>45.574730043394901</v>
      </c>
      <c r="AJ397" s="21">
        <f t="shared" si="522"/>
        <v>3.9358159249167426</v>
      </c>
      <c r="AK397" s="21">
        <f t="shared" si="523"/>
        <v>11.635886567766679</v>
      </c>
      <c r="AL397" s="21">
        <f t="shared" si="524"/>
        <v>3.0881017257039063</v>
      </c>
      <c r="AM397" s="21">
        <f t="shared" si="525"/>
        <v>8.8101725703905558</v>
      </c>
      <c r="AN397" s="21">
        <f t="shared" si="526"/>
        <v>0.17156120698355029</v>
      </c>
      <c r="AO397" s="21">
        <f t="shared" si="527"/>
        <v>8.800080734685638</v>
      </c>
      <c r="AP397" s="21">
        <f t="shared" si="528"/>
        <v>13.664345544454536</v>
      </c>
      <c r="AQ397" s="21">
        <f t="shared" si="529"/>
        <v>2.6743364618024024</v>
      </c>
      <c r="AR397" s="21">
        <f t="shared" si="530"/>
        <v>0.77707134927843402</v>
      </c>
      <c r="AS397" s="21">
        <f t="shared" si="531"/>
        <v>0.86789787062266621</v>
      </c>
      <c r="AT397" s="21">
        <f t="shared" si="532"/>
        <v>100</v>
      </c>
      <c r="AU397" s="21"/>
      <c r="AV397" s="21">
        <f>AR397*'[1]diagram lines'!$G$39</f>
        <v>0.64505171155176666</v>
      </c>
      <c r="AW397" s="21">
        <f>AK397*'[1]diagram lines'!$G$40</f>
        <v>6.1584835498525017</v>
      </c>
      <c r="AX397" s="21">
        <f>AQ397*'[1]diagram lines'!$G$38</f>
        <v>1.9839624155158837</v>
      </c>
      <c r="AY397" s="21">
        <f>AP397*'[1]diagram lines'!$G$41</f>
        <v>9.7653288290058669</v>
      </c>
      <c r="AZ397" s="21">
        <f t="shared" si="533"/>
        <v>3.4514078110808364</v>
      </c>
      <c r="BA397" s="21">
        <f t="shared" si="534"/>
        <v>0.49687858175932603</v>
      </c>
      <c r="BB397" s="21">
        <f t="shared" si="535"/>
        <v>2.3425068303917982</v>
      </c>
      <c r="BC397" s="86">
        <f t="shared" si="536"/>
        <v>0.42689309889130361</v>
      </c>
      <c r="BX397" s="61">
        <f t="shared" si="537"/>
        <v>0.75158928095872179</v>
      </c>
      <c r="BY397" s="21">
        <f t="shared" si="538"/>
        <v>4.8818352528793192E-2</v>
      </c>
      <c r="BZ397" s="21">
        <f t="shared" si="539"/>
        <v>0.11307225382502943</v>
      </c>
      <c r="CA397" s="21">
        <f t="shared" si="540"/>
        <v>1.916021040766485E-2</v>
      </c>
      <c r="CB397" s="21">
        <f t="shared" si="541"/>
        <v>0.12149098121085596</v>
      </c>
      <c r="CC397" s="21">
        <f t="shared" si="542"/>
        <v>2.3961516774739216E-3</v>
      </c>
      <c r="CD397" s="21">
        <f t="shared" si="543"/>
        <v>0.2163555334987593</v>
      </c>
      <c r="CE397" s="21">
        <f t="shared" si="544"/>
        <v>0.24141665477888732</v>
      </c>
      <c r="CF397" s="21">
        <f t="shared" si="545"/>
        <v>4.2744555573479594E-2</v>
      </c>
      <c r="CG397" s="21">
        <f t="shared" si="546"/>
        <v>8.1732802547770707E-3</v>
      </c>
      <c r="CH397" s="21">
        <f t="shared" si="547"/>
        <v>6.0581215127092376E-3</v>
      </c>
      <c r="CI397" s="21">
        <f t="shared" si="548"/>
        <v>5.1049278579356268E-2</v>
      </c>
      <c r="CJ397" s="21">
        <f t="shared" si="549"/>
        <v>1.6223246548065082</v>
      </c>
      <c r="CL397" s="68">
        <f t="shared" si="550"/>
        <v>0.46327920785273558</v>
      </c>
      <c r="CM397" s="19">
        <f t="shared" si="551"/>
        <v>3.0091604898044078E-2</v>
      </c>
      <c r="CN397" s="19">
        <f t="shared" si="552"/>
        <v>6.9697673329457824E-2</v>
      </c>
      <c r="CO397" s="19">
        <f t="shared" si="553"/>
        <v>1.1810342862569672E-2</v>
      </c>
      <c r="CP397" s="19">
        <f t="shared" si="554"/>
        <v>7.4886972130338472E-2</v>
      </c>
      <c r="CQ397" s="19">
        <f t="shared" si="555"/>
        <v>1.476986539269297E-3</v>
      </c>
      <c r="CR397" s="19">
        <f t="shared" si="556"/>
        <v>0.13336142852650146</v>
      </c>
      <c r="CS397" s="19">
        <f t="shared" si="557"/>
        <v>0.14880908951462657</v>
      </c>
      <c r="CT397" s="19">
        <f t="shared" si="558"/>
        <v>2.6347719888765213E-2</v>
      </c>
      <c r="CU397" s="19">
        <f t="shared" si="559"/>
        <v>5.0380053280715776E-3</v>
      </c>
      <c r="CV397" s="19">
        <f t="shared" si="560"/>
        <v>3.7342226753200509E-3</v>
      </c>
      <c r="CW397" s="19">
        <f t="shared" si="561"/>
        <v>3.1466746454300067E-2</v>
      </c>
      <c r="CX397" s="19">
        <f t="shared" si="562"/>
        <v>0.99999999999999978</v>
      </c>
      <c r="CZ397" s="68">
        <f t="shared" si="563"/>
        <v>2.4859999999999999E-5</v>
      </c>
      <c r="DA397" s="19">
        <f t="shared" si="564"/>
        <v>1.9958999999999996E-5</v>
      </c>
      <c r="DB397" s="19">
        <f t="shared" si="565"/>
        <v>3.5539999999999995E-5</v>
      </c>
      <c r="DC397" s="19">
        <f t="shared" si="566"/>
        <v>4.1642749999999997E-5</v>
      </c>
      <c r="DD397" s="19">
        <f t="shared" si="567"/>
        <v>1.3416999999999997E-5</v>
      </c>
      <c r="DE397" s="19">
        <f t="shared" si="568"/>
        <v>1.3416999999999997E-5</v>
      </c>
      <c r="DF397" s="19">
        <f t="shared" si="569"/>
        <v>1.250825E-5</v>
      </c>
      <c r="DG397" s="19">
        <f t="shared" si="570"/>
        <v>1.71965E-5</v>
      </c>
      <c r="DH397" s="19">
        <f t="shared" si="571"/>
        <v>2.6437999999999997E-5</v>
      </c>
      <c r="DI397" s="19">
        <f t="shared" si="572"/>
        <v>3.9247999999999994E-5</v>
      </c>
      <c r="DJ397" s="19">
        <f t="shared" si="573"/>
        <v>0</v>
      </c>
      <c r="DK397" s="19">
        <f t="shared" si="574"/>
        <v>2.2883499999999999E-5</v>
      </c>
      <c r="DM397" s="68">
        <f t="shared" si="575"/>
        <v>1119.6224781895557</v>
      </c>
      <c r="DN397" s="19">
        <f t="shared" si="576"/>
        <v>120.43275711487354</v>
      </c>
      <c r="DO397" s="19">
        <f t="shared" si="577"/>
        <v>199.95427047471921</v>
      </c>
      <c r="DP397" s="19">
        <f t="shared" si="578"/>
        <v>45.289844011832812</v>
      </c>
      <c r="DQ397" s="19">
        <f t="shared" si="579"/>
        <v>401.03070340350456</v>
      </c>
      <c r="DR397" s="19">
        <f t="shared" si="580"/>
        <v>7.8093035027028357</v>
      </c>
      <c r="DS397" s="19">
        <f t="shared" si="581"/>
        <v>429.67366095321154</v>
      </c>
      <c r="DT397" s="19">
        <f t="shared" si="582"/>
        <v>485.28559532348197</v>
      </c>
      <c r="DU397" s="19">
        <f t="shared" si="583"/>
        <v>61.778317418282619</v>
      </c>
      <c r="DV397" s="19">
        <f t="shared" si="584"/>
        <v>12.091828931521166</v>
      </c>
      <c r="DX397" s="19">
        <f t="shared" si="585"/>
        <v>24.77902292509831</v>
      </c>
      <c r="DZ397" s="68">
        <f t="shared" si="586"/>
        <v>2907.7477822487845</v>
      </c>
      <c r="EA397" s="21">
        <f t="shared" si="587"/>
        <v>2.9077477822487845</v>
      </c>
      <c r="EB397" s="92">
        <f t="shared" si="588"/>
        <v>1375</v>
      </c>
    </row>
    <row r="398" spans="1:132" x14ac:dyDescent="0.3">
      <c r="A398" s="19">
        <f>'A. Thermody. result (all suite)'!C354</f>
        <v>1374</v>
      </c>
      <c r="B398" s="19" t="str">
        <f>'A. Thermody. result (all suite)'!A354</f>
        <v>Alkaline basalt</v>
      </c>
      <c r="C398" s="24">
        <f>'A. Thermody. result (all suite)'!G354</f>
        <v>100</v>
      </c>
      <c r="D398" s="19">
        <f>'A. Thermody. result (all suite)'!D354</f>
        <v>10000</v>
      </c>
      <c r="E398" s="61">
        <f>'A. Thermody. result (all suite)'!I354</f>
        <v>45.155484000000001</v>
      </c>
      <c r="F398" s="21">
        <f>'A. Thermody. result (all suite)'!J354</f>
        <v>3.89961</v>
      </c>
      <c r="G398" s="21">
        <f>'A. Thermody. result (all suite)'!K354</f>
        <v>11.528847000000001</v>
      </c>
      <c r="H398" s="21">
        <f>'A. Thermody. result (all suite)'!L354</f>
        <v>3.0596939999999999</v>
      </c>
      <c r="I398" s="21">
        <f>'A. Thermody. result (all suite)'!M354</f>
        <v>8.7291270000000001</v>
      </c>
      <c r="J398" s="21">
        <f>'A. Thermody. result (all suite)'!N354</f>
        <v>0.169983</v>
      </c>
      <c r="K398" s="21">
        <f>'A. Thermody. result (all suite)'!O354</f>
        <v>8.7191279999999995</v>
      </c>
      <c r="L398" s="21">
        <f>'A. Thermody. result (all suite)'!P354</f>
        <v>13.538646</v>
      </c>
      <c r="M398" s="21">
        <f>'A. Thermody. result (all suite)'!Q354</f>
        <v>2.6497350000000002</v>
      </c>
      <c r="N398" s="21">
        <f>'A. Thermody. result (all suite)'!R354</f>
        <v>0.76992300000000002</v>
      </c>
      <c r="O398" s="21">
        <f>'A. Thermody. result (all suite)'!S354</f>
        <v>0.85991399999999996</v>
      </c>
      <c r="P398" s="21">
        <f>'A. Thermody. result (all suite)'!T354</f>
        <v>0.91990799999999995</v>
      </c>
      <c r="Q398" s="21">
        <f t="shared" si="506"/>
        <v>99.999999000000031</v>
      </c>
      <c r="S398" s="19">
        <f t="shared" si="507"/>
        <v>1647</v>
      </c>
      <c r="T398" s="19">
        <f t="shared" si="508"/>
        <v>1</v>
      </c>
      <c r="V398" s="61">
        <f t="shared" si="509"/>
        <v>44.740095086091387</v>
      </c>
      <c r="W398" s="21">
        <f t="shared" si="510"/>
        <v>3.8637371752824716</v>
      </c>
      <c r="X398" s="21">
        <f t="shared" si="511"/>
        <v>11.422792213078692</v>
      </c>
      <c r="Y398" s="21">
        <f t="shared" si="512"/>
        <v>3.0315476298370161</v>
      </c>
      <c r="Z398" s="21">
        <f t="shared" si="513"/>
        <v>8.6488270615938401</v>
      </c>
      <c r="AA398" s="21">
        <f t="shared" si="514"/>
        <v>0.1684193127687231</v>
      </c>
      <c r="AB398" s="21">
        <f t="shared" si="515"/>
        <v>8.6389200431956787</v>
      </c>
      <c r="AC398" s="21">
        <f t="shared" si="516"/>
        <v>13.414102911108888</v>
      </c>
      <c r="AD398" s="21">
        <f t="shared" si="517"/>
        <v>2.6253598755124488</v>
      </c>
      <c r="AE398" s="21">
        <f t="shared" si="518"/>
        <v>0.76284041665833424</v>
      </c>
      <c r="AF398" s="21">
        <f t="shared" si="519"/>
        <v>0.85200358224177564</v>
      </c>
      <c r="AG398" s="21">
        <f t="shared" si="520"/>
        <v>98.168645307369246</v>
      </c>
      <c r="AH398" s="21"/>
      <c r="AI398" s="61">
        <f t="shared" si="521"/>
        <v>45.574730043394901</v>
      </c>
      <c r="AJ398" s="21">
        <f t="shared" si="522"/>
        <v>3.9358159249167426</v>
      </c>
      <c r="AK398" s="21">
        <f t="shared" si="523"/>
        <v>11.635886567766679</v>
      </c>
      <c r="AL398" s="21">
        <f t="shared" si="524"/>
        <v>3.0881017257039063</v>
      </c>
      <c r="AM398" s="21">
        <f t="shared" si="525"/>
        <v>8.8101725703905558</v>
      </c>
      <c r="AN398" s="21">
        <f t="shared" si="526"/>
        <v>0.17156120698355029</v>
      </c>
      <c r="AO398" s="21">
        <f t="shared" si="527"/>
        <v>8.800080734685638</v>
      </c>
      <c r="AP398" s="21">
        <f t="shared" si="528"/>
        <v>13.664345544454536</v>
      </c>
      <c r="AQ398" s="21">
        <f t="shared" si="529"/>
        <v>2.6743364618024024</v>
      </c>
      <c r="AR398" s="21">
        <f t="shared" si="530"/>
        <v>0.77707134927843402</v>
      </c>
      <c r="AS398" s="21">
        <f t="shared" si="531"/>
        <v>0.86789787062266621</v>
      </c>
      <c r="AT398" s="21">
        <f t="shared" si="532"/>
        <v>100</v>
      </c>
      <c r="AU398" s="21"/>
      <c r="AV398" s="21">
        <f>AR398*'[1]diagram lines'!$G$39</f>
        <v>0.64505171155176666</v>
      </c>
      <c r="AW398" s="21">
        <f>AK398*'[1]diagram lines'!$G$40</f>
        <v>6.1584835498525017</v>
      </c>
      <c r="AX398" s="21">
        <f>AQ398*'[1]diagram lines'!$G$38</f>
        <v>1.9839624155158837</v>
      </c>
      <c r="AY398" s="21">
        <f>AP398*'[1]diagram lines'!$G$41</f>
        <v>9.7653288290058669</v>
      </c>
      <c r="AZ398" s="21">
        <f t="shared" si="533"/>
        <v>3.4514078110808364</v>
      </c>
      <c r="BA398" s="21">
        <f t="shared" si="534"/>
        <v>0.49687858175932603</v>
      </c>
      <c r="BB398" s="21">
        <f t="shared" si="535"/>
        <v>2.3425068303917982</v>
      </c>
      <c r="BC398" s="86">
        <f t="shared" si="536"/>
        <v>0.42689309889130361</v>
      </c>
      <c r="BX398" s="61">
        <f t="shared" si="537"/>
        <v>0.75158928095872179</v>
      </c>
      <c r="BY398" s="21">
        <f t="shared" si="538"/>
        <v>4.8818352528793192E-2</v>
      </c>
      <c r="BZ398" s="21">
        <f t="shared" si="539"/>
        <v>0.11307225382502943</v>
      </c>
      <c r="CA398" s="21">
        <f t="shared" si="540"/>
        <v>1.916021040766485E-2</v>
      </c>
      <c r="CB398" s="21">
        <f t="shared" si="541"/>
        <v>0.12149098121085596</v>
      </c>
      <c r="CC398" s="21">
        <f t="shared" si="542"/>
        <v>2.3961516774739216E-3</v>
      </c>
      <c r="CD398" s="21">
        <f t="shared" si="543"/>
        <v>0.2163555334987593</v>
      </c>
      <c r="CE398" s="21">
        <f t="shared" si="544"/>
        <v>0.24141665477888732</v>
      </c>
      <c r="CF398" s="21">
        <f t="shared" si="545"/>
        <v>4.2744555573479594E-2</v>
      </c>
      <c r="CG398" s="21">
        <f t="shared" si="546"/>
        <v>8.1732802547770707E-3</v>
      </c>
      <c r="CH398" s="21">
        <f t="shared" si="547"/>
        <v>6.0581215127092376E-3</v>
      </c>
      <c r="CI398" s="21">
        <f t="shared" si="548"/>
        <v>5.1049278579356268E-2</v>
      </c>
      <c r="CJ398" s="21">
        <f t="shared" si="549"/>
        <v>1.6223246548065082</v>
      </c>
      <c r="CL398" s="68">
        <f t="shared" si="550"/>
        <v>0.46327920785273558</v>
      </c>
      <c r="CM398" s="19">
        <f t="shared" si="551"/>
        <v>3.0091604898044078E-2</v>
      </c>
      <c r="CN398" s="19">
        <f t="shared" si="552"/>
        <v>6.9697673329457824E-2</v>
      </c>
      <c r="CO398" s="19">
        <f t="shared" si="553"/>
        <v>1.1810342862569672E-2</v>
      </c>
      <c r="CP398" s="19">
        <f t="shared" si="554"/>
        <v>7.4886972130338472E-2</v>
      </c>
      <c r="CQ398" s="19">
        <f t="shared" si="555"/>
        <v>1.476986539269297E-3</v>
      </c>
      <c r="CR398" s="19">
        <f t="shared" si="556"/>
        <v>0.13336142852650146</v>
      </c>
      <c r="CS398" s="19">
        <f t="shared" si="557"/>
        <v>0.14880908951462657</v>
      </c>
      <c r="CT398" s="19">
        <f t="shared" si="558"/>
        <v>2.6347719888765213E-2</v>
      </c>
      <c r="CU398" s="19">
        <f t="shared" si="559"/>
        <v>5.0380053280715776E-3</v>
      </c>
      <c r="CV398" s="19">
        <f t="shared" si="560"/>
        <v>3.7342226753200509E-3</v>
      </c>
      <c r="CW398" s="19">
        <f t="shared" si="561"/>
        <v>3.1466746454300067E-2</v>
      </c>
      <c r="CX398" s="19">
        <f t="shared" si="562"/>
        <v>0.99999999999999978</v>
      </c>
      <c r="CZ398" s="68">
        <f t="shared" si="563"/>
        <v>2.4859999999999999E-5</v>
      </c>
      <c r="DA398" s="19">
        <f t="shared" si="564"/>
        <v>1.9951759999999998E-5</v>
      </c>
      <c r="DB398" s="19">
        <f t="shared" si="565"/>
        <v>3.5539999999999995E-5</v>
      </c>
      <c r="DC398" s="19">
        <f t="shared" si="566"/>
        <v>4.1633659999999998E-5</v>
      </c>
      <c r="DD398" s="19">
        <f t="shared" si="567"/>
        <v>1.3414079999999998E-5</v>
      </c>
      <c r="DE398" s="19">
        <f t="shared" si="568"/>
        <v>1.3414079999999998E-5</v>
      </c>
      <c r="DF398" s="19">
        <f t="shared" si="569"/>
        <v>1.250498E-5</v>
      </c>
      <c r="DG398" s="19">
        <f t="shared" si="570"/>
        <v>1.719276E-5</v>
      </c>
      <c r="DH398" s="19">
        <f t="shared" si="571"/>
        <v>2.6430319999999998E-5</v>
      </c>
      <c r="DI398" s="19">
        <f t="shared" si="572"/>
        <v>3.9235919999999989E-5</v>
      </c>
      <c r="DJ398" s="19">
        <f t="shared" si="573"/>
        <v>0</v>
      </c>
      <c r="DK398" s="19">
        <f t="shared" si="574"/>
        <v>2.2874039999999998E-5</v>
      </c>
      <c r="DM398" s="68">
        <f t="shared" si="575"/>
        <v>1119.6224781895557</v>
      </c>
      <c r="DN398" s="19">
        <f t="shared" si="576"/>
        <v>120.47645918233584</v>
      </c>
      <c r="DO398" s="19">
        <f t="shared" si="577"/>
        <v>199.95427047471921</v>
      </c>
      <c r="DP398" s="19">
        <f t="shared" si="578"/>
        <v>45.299732277290801</v>
      </c>
      <c r="DQ398" s="19">
        <f t="shared" si="579"/>
        <v>401.11800045659635</v>
      </c>
      <c r="DR398" s="19">
        <f t="shared" si="580"/>
        <v>7.8110034453174526</v>
      </c>
      <c r="DS398" s="19">
        <f t="shared" si="581"/>
        <v>429.78601881954302</v>
      </c>
      <c r="DT398" s="19">
        <f t="shared" si="582"/>
        <v>485.39116116203905</v>
      </c>
      <c r="DU398" s="19">
        <f t="shared" si="583"/>
        <v>61.796268675693511</v>
      </c>
      <c r="DV398" s="19">
        <f t="shared" si="584"/>
        <v>12.095551777665536</v>
      </c>
      <c r="DX398" s="19">
        <f t="shared" si="585"/>
        <v>24.789270767493946</v>
      </c>
      <c r="DZ398" s="68">
        <f t="shared" si="586"/>
        <v>2908.1402152282512</v>
      </c>
      <c r="EA398" s="21">
        <f t="shared" si="587"/>
        <v>2.9081402152282512</v>
      </c>
      <c r="EB398" s="92">
        <f t="shared" si="588"/>
        <v>1374</v>
      </c>
    </row>
    <row r="399" spans="1:132" x14ac:dyDescent="0.3">
      <c r="A399" s="19">
        <f>'A. Thermody. result (all suite)'!C355</f>
        <v>1373</v>
      </c>
      <c r="B399" s="19" t="str">
        <f>'A. Thermody. result (all suite)'!A355</f>
        <v>Alkaline basalt</v>
      </c>
      <c r="C399" s="24">
        <f>'A. Thermody. result (all suite)'!G355</f>
        <v>100</v>
      </c>
      <c r="D399" s="19">
        <f>'A. Thermody. result (all suite)'!D355</f>
        <v>10000</v>
      </c>
      <c r="E399" s="61">
        <f>'A. Thermody. result (all suite)'!I355</f>
        <v>45.155484000000001</v>
      </c>
      <c r="F399" s="21">
        <f>'A. Thermody. result (all suite)'!J355</f>
        <v>3.89961</v>
      </c>
      <c r="G399" s="21">
        <f>'A. Thermody. result (all suite)'!K355</f>
        <v>11.528847000000001</v>
      </c>
      <c r="H399" s="21">
        <f>'A. Thermody. result (all suite)'!L355</f>
        <v>3.0596939999999999</v>
      </c>
      <c r="I399" s="21">
        <f>'A. Thermody. result (all suite)'!M355</f>
        <v>8.7291270000000001</v>
      </c>
      <c r="J399" s="21">
        <f>'A. Thermody. result (all suite)'!N355</f>
        <v>0.169983</v>
      </c>
      <c r="K399" s="21">
        <f>'A. Thermody. result (all suite)'!O355</f>
        <v>8.7191279999999995</v>
      </c>
      <c r="L399" s="21">
        <f>'A. Thermody. result (all suite)'!P355</f>
        <v>13.538646</v>
      </c>
      <c r="M399" s="21">
        <f>'A. Thermody. result (all suite)'!Q355</f>
        <v>2.6497350000000002</v>
      </c>
      <c r="N399" s="21">
        <f>'A. Thermody. result (all suite)'!R355</f>
        <v>0.76992300000000002</v>
      </c>
      <c r="O399" s="21">
        <f>'A. Thermody. result (all suite)'!S355</f>
        <v>0.85991399999999996</v>
      </c>
      <c r="P399" s="21">
        <f>'A. Thermody. result (all suite)'!T355</f>
        <v>0.91990799999999995</v>
      </c>
      <c r="Q399" s="21">
        <f t="shared" si="506"/>
        <v>99.999999000000031</v>
      </c>
      <c r="S399" s="19">
        <f t="shared" si="507"/>
        <v>1646</v>
      </c>
      <c r="T399" s="19">
        <f t="shared" si="508"/>
        <v>1</v>
      </c>
      <c r="V399" s="61">
        <f t="shared" si="509"/>
        <v>44.740095086091387</v>
      </c>
      <c r="W399" s="21">
        <f t="shared" si="510"/>
        <v>3.8637371752824716</v>
      </c>
      <c r="X399" s="21">
        <f t="shared" si="511"/>
        <v>11.422792213078692</v>
      </c>
      <c r="Y399" s="21">
        <f t="shared" si="512"/>
        <v>3.0315476298370161</v>
      </c>
      <c r="Z399" s="21">
        <f t="shared" si="513"/>
        <v>8.6488270615938401</v>
      </c>
      <c r="AA399" s="21">
        <f t="shared" si="514"/>
        <v>0.1684193127687231</v>
      </c>
      <c r="AB399" s="21">
        <f t="shared" si="515"/>
        <v>8.6389200431956787</v>
      </c>
      <c r="AC399" s="21">
        <f t="shared" si="516"/>
        <v>13.414102911108888</v>
      </c>
      <c r="AD399" s="21">
        <f t="shared" si="517"/>
        <v>2.6253598755124488</v>
      </c>
      <c r="AE399" s="21">
        <f t="shared" si="518"/>
        <v>0.76284041665833424</v>
      </c>
      <c r="AF399" s="21">
        <f t="shared" si="519"/>
        <v>0.85200358224177564</v>
      </c>
      <c r="AG399" s="21">
        <f t="shared" si="520"/>
        <v>98.168645307369246</v>
      </c>
      <c r="AH399" s="21"/>
      <c r="AI399" s="61">
        <f t="shared" si="521"/>
        <v>45.574730043394901</v>
      </c>
      <c r="AJ399" s="21">
        <f t="shared" si="522"/>
        <v>3.9358159249167426</v>
      </c>
      <c r="AK399" s="21">
        <f t="shared" si="523"/>
        <v>11.635886567766679</v>
      </c>
      <c r="AL399" s="21">
        <f t="shared" si="524"/>
        <v>3.0881017257039063</v>
      </c>
      <c r="AM399" s="21">
        <f t="shared" si="525"/>
        <v>8.8101725703905558</v>
      </c>
      <c r="AN399" s="21">
        <f t="shared" si="526"/>
        <v>0.17156120698355029</v>
      </c>
      <c r="AO399" s="21">
        <f t="shared" si="527"/>
        <v>8.800080734685638</v>
      </c>
      <c r="AP399" s="21">
        <f t="shared" si="528"/>
        <v>13.664345544454536</v>
      </c>
      <c r="AQ399" s="21">
        <f t="shared" si="529"/>
        <v>2.6743364618024024</v>
      </c>
      <c r="AR399" s="21">
        <f t="shared" si="530"/>
        <v>0.77707134927843402</v>
      </c>
      <c r="AS399" s="21">
        <f t="shared" si="531"/>
        <v>0.86789787062266621</v>
      </c>
      <c r="AT399" s="21">
        <f t="shared" si="532"/>
        <v>100</v>
      </c>
      <c r="AU399" s="21"/>
      <c r="AV399" s="21">
        <f>AR399*'[1]diagram lines'!$G$39</f>
        <v>0.64505171155176666</v>
      </c>
      <c r="AW399" s="21">
        <f>AK399*'[1]diagram lines'!$G$40</f>
        <v>6.1584835498525017</v>
      </c>
      <c r="AX399" s="21">
        <f>AQ399*'[1]diagram lines'!$G$38</f>
        <v>1.9839624155158837</v>
      </c>
      <c r="AY399" s="21">
        <f>AP399*'[1]diagram lines'!$G$41</f>
        <v>9.7653288290058669</v>
      </c>
      <c r="AZ399" s="21">
        <f t="shared" si="533"/>
        <v>3.4514078110808364</v>
      </c>
      <c r="BA399" s="21">
        <f t="shared" si="534"/>
        <v>0.49687858175932603</v>
      </c>
      <c r="BB399" s="21">
        <f t="shared" si="535"/>
        <v>2.3425068303917982</v>
      </c>
      <c r="BC399" s="86">
        <f t="shared" si="536"/>
        <v>0.42689309889130361</v>
      </c>
      <c r="BX399" s="61">
        <f t="shared" si="537"/>
        <v>0.75158928095872179</v>
      </c>
      <c r="BY399" s="21">
        <f t="shared" si="538"/>
        <v>4.8818352528793192E-2</v>
      </c>
      <c r="BZ399" s="21">
        <f t="shared" si="539"/>
        <v>0.11307225382502943</v>
      </c>
      <c r="CA399" s="21">
        <f t="shared" si="540"/>
        <v>1.916021040766485E-2</v>
      </c>
      <c r="CB399" s="21">
        <f t="shared" si="541"/>
        <v>0.12149098121085596</v>
      </c>
      <c r="CC399" s="21">
        <f t="shared" si="542"/>
        <v>2.3961516774739216E-3</v>
      </c>
      <c r="CD399" s="21">
        <f t="shared" si="543"/>
        <v>0.2163555334987593</v>
      </c>
      <c r="CE399" s="21">
        <f t="shared" si="544"/>
        <v>0.24141665477888732</v>
      </c>
      <c r="CF399" s="21">
        <f t="shared" si="545"/>
        <v>4.2744555573479594E-2</v>
      </c>
      <c r="CG399" s="21">
        <f t="shared" si="546"/>
        <v>8.1732802547770707E-3</v>
      </c>
      <c r="CH399" s="21">
        <f t="shared" si="547"/>
        <v>6.0581215127092376E-3</v>
      </c>
      <c r="CI399" s="21">
        <f t="shared" si="548"/>
        <v>5.1049278579356268E-2</v>
      </c>
      <c r="CJ399" s="21">
        <f t="shared" si="549"/>
        <v>1.6223246548065082</v>
      </c>
      <c r="CL399" s="68">
        <f t="shared" si="550"/>
        <v>0.46327920785273558</v>
      </c>
      <c r="CM399" s="19">
        <f t="shared" si="551"/>
        <v>3.0091604898044078E-2</v>
      </c>
      <c r="CN399" s="19">
        <f t="shared" si="552"/>
        <v>6.9697673329457824E-2</v>
      </c>
      <c r="CO399" s="19">
        <f t="shared" si="553"/>
        <v>1.1810342862569672E-2</v>
      </c>
      <c r="CP399" s="19">
        <f t="shared" si="554"/>
        <v>7.4886972130338472E-2</v>
      </c>
      <c r="CQ399" s="19">
        <f t="shared" si="555"/>
        <v>1.476986539269297E-3</v>
      </c>
      <c r="CR399" s="19">
        <f t="shared" si="556"/>
        <v>0.13336142852650146</v>
      </c>
      <c r="CS399" s="19">
        <f t="shared" si="557"/>
        <v>0.14880908951462657</v>
      </c>
      <c r="CT399" s="19">
        <f t="shared" si="558"/>
        <v>2.6347719888765213E-2</v>
      </c>
      <c r="CU399" s="19">
        <f t="shared" si="559"/>
        <v>5.0380053280715776E-3</v>
      </c>
      <c r="CV399" s="19">
        <f t="shared" si="560"/>
        <v>3.7342226753200509E-3</v>
      </c>
      <c r="CW399" s="19">
        <f t="shared" si="561"/>
        <v>3.1466746454300067E-2</v>
      </c>
      <c r="CX399" s="19">
        <f t="shared" si="562"/>
        <v>0.99999999999999978</v>
      </c>
      <c r="CZ399" s="68">
        <f t="shared" si="563"/>
        <v>2.4859999999999999E-5</v>
      </c>
      <c r="DA399" s="19">
        <f t="shared" si="564"/>
        <v>1.9944519999999997E-5</v>
      </c>
      <c r="DB399" s="19">
        <f t="shared" si="565"/>
        <v>3.5539999999999995E-5</v>
      </c>
      <c r="DC399" s="19">
        <f t="shared" si="566"/>
        <v>4.1624569999999999E-5</v>
      </c>
      <c r="DD399" s="19">
        <f t="shared" si="567"/>
        <v>1.3411159999999998E-5</v>
      </c>
      <c r="DE399" s="19">
        <f t="shared" si="568"/>
        <v>1.3411159999999998E-5</v>
      </c>
      <c r="DF399" s="19">
        <f t="shared" si="569"/>
        <v>1.250171E-5</v>
      </c>
      <c r="DG399" s="19">
        <f t="shared" si="570"/>
        <v>1.7189019999999999E-5</v>
      </c>
      <c r="DH399" s="19">
        <f t="shared" si="571"/>
        <v>2.6422639999999996E-5</v>
      </c>
      <c r="DI399" s="19">
        <f t="shared" si="572"/>
        <v>3.9223839999999991E-5</v>
      </c>
      <c r="DJ399" s="19">
        <f t="shared" si="573"/>
        <v>0</v>
      </c>
      <c r="DK399" s="19">
        <f t="shared" si="574"/>
        <v>2.286458E-5</v>
      </c>
      <c r="DM399" s="68">
        <f t="shared" si="575"/>
        <v>1119.6224781895557</v>
      </c>
      <c r="DN399" s="19">
        <f t="shared" si="576"/>
        <v>120.52019297810934</v>
      </c>
      <c r="DO399" s="19">
        <f t="shared" si="577"/>
        <v>199.95427047471921</v>
      </c>
      <c r="DP399" s="19">
        <f t="shared" si="578"/>
        <v>45.309624861560152</v>
      </c>
      <c r="DQ399" s="19">
        <f t="shared" si="579"/>
        <v>401.20533552390845</v>
      </c>
      <c r="DR399" s="19">
        <f t="shared" si="580"/>
        <v>7.8127041281860725</v>
      </c>
      <c r="DS399" s="19">
        <f t="shared" si="581"/>
        <v>429.8984354634693</v>
      </c>
      <c r="DT399" s="19">
        <f t="shared" si="582"/>
        <v>485.49677293878642</v>
      </c>
      <c r="DU399" s="19">
        <f t="shared" si="583"/>
        <v>61.814230368523205</v>
      </c>
      <c r="DV399" s="19">
        <f t="shared" si="584"/>
        <v>12.099276916904177</v>
      </c>
      <c r="DX399" s="19">
        <f t="shared" si="585"/>
        <v>24.799527089781975</v>
      </c>
      <c r="DZ399" s="68">
        <f t="shared" si="586"/>
        <v>2908.5328489335038</v>
      </c>
      <c r="EA399" s="21">
        <f t="shared" si="587"/>
        <v>2.9085328489335036</v>
      </c>
      <c r="EB399" s="92">
        <f t="shared" si="588"/>
        <v>1373</v>
      </c>
    </row>
    <row r="400" spans="1:132" x14ac:dyDescent="0.3">
      <c r="A400" s="19">
        <f>'A. Thermody. result (all suite)'!C356</f>
        <v>1372</v>
      </c>
      <c r="B400" s="19" t="str">
        <f>'A. Thermody. result (all suite)'!A356</f>
        <v>Alkaline basalt</v>
      </c>
      <c r="C400" s="24">
        <f>'A. Thermody. result (all suite)'!G356</f>
        <v>100</v>
      </c>
      <c r="D400" s="19">
        <f>'A. Thermody. result (all suite)'!D356</f>
        <v>10000</v>
      </c>
      <c r="E400" s="61">
        <f>'A. Thermody. result (all suite)'!I356</f>
        <v>45.155484000000001</v>
      </c>
      <c r="F400" s="21">
        <f>'A. Thermody. result (all suite)'!J356</f>
        <v>3.89961</v>
      </c>
      <c r="G400" s="21">
        <f>'A. Thermody. result (all suite)'!K356</f>
        <v>11.528847000000001</v>
      </c>
      <c r="H400" s="21">
        <f>'A. Thermody. result (all suite)'!L356</f>
        <v>3.0596939999999999</v>
      </c>
      <c r="I400" s="21">
        <f>'A. Thermody. result (all suite)'!M356</f>
        <v>8.7291270000000001</v>
      </c>
      <c r="J400" s="21">
        <f>'A. Thermody. result (all suite)'!N356</f>
        <v>0.169983</v>
      </c>
      <c r="K400" s="21">
        <f>'A. Thermody. result (all suite)'!O356</f>
        <v>8.7191279999999995</v>
      </c>
      <c r="L400" s="21">
        <f>'A. Thermody. result (all suite)'!P356</f>
        <v>13.538646</v>
      </c>
      <c r="M400" s="21">
        <f>'A. Thermody. result (all suite)'!Q356</f>
        <v>2.6497350000000002</v>
      </c>
      <c r="N400" s="21">
        <f>'A. Thermody. result (all suite)'!R356</f>
        <v>0.76992300000000002</v>
      </c>
      <c r="O400" s="21">
        <f>'A. Thermody. result (all suite)'!S356</f>
        <v>0.85991399999999996</v>
      </c>
      <c r="P400" s="21">
        <f>'A. Thermody. result (all suite)'!T356</f>
        <v>0.91990799999999995</v>
      </c>
      <c r="Q400" s="21">
        <f t="shared" si="506"/>
        <v>99.999999000000031</v>
      </c>
      <c r="S400" s="19">
        <f t="shared" si="507"/>
        <v>1645</v>
      </c>
      <c r="T400" s="19">
        <f t="shared" si="508"/>
        <v>1</v>
      </c>
      <c r="V400" s="61">
        <f t="shared" si="509"/>
        <v>44.740095086091387</v>
      </c>
      <c r="W400" s="21">
        <f t="shared" si="510"/>
        <v>3.8637371752824716</v>
      </c>
      <c r="X400" s="21">
        <f t="shared" si="511"/>
        <v>11.422792213078692</v>
      </c>
      <c r="Y400" s="21">
        <f t="shared" si="512"/>
        <v>3.0315476298370161</v>
      </c>
      <c r="Z400" s="21">
        <f t="shared" si="513"/>
        <v>8.6488270615938401</v>
      </c>
      <c r="AA400" s="21">
        <f t="shared" si="514"/>
        <v>0.1684193127687231</v>
      </c>
      <c r="AB400" s="21">
        <f t="shared" si="515"/>
        <v>8.6389200431956787</v>
      </c>
      <c r="AC400" s="21">
        <f t="shared" si="516"/>
        <v>13.414102911108888</v>
      </c>
      <c r="AD400" s="21">
        <f t="shared" si="517"/>
        <v>2.6253598755124488</v>
      </c>
      <c r="AE400" s="21">
        <f t="shared" si="518"/>
        <v>0.76284041665833424</v>
      </c>
      <c r="AF400" s="21">
        <f t="shared" si="519"/>
        <v>0.85200358224177564</v>
      </c>
      <c r="AG400" s="21">
        <f t="shared" si="520"/>
        <v>98.168645307369246</v>
      </c>
      <c r="AH400" s="21"/>
      <c r="AI400" s="61">
        <f t="shared" si="521"/>
        <v>45.574730043394901</v>
      </c>
      <c r="AJ400" s="21">
        <f t="shared" si="522"/>
        <v>3.9358159249167426</v>
      </c>
      <c r="AK400" s="21">
        <f t="shared" si="523"/>
        <v>11.635886567766679</v>
      </c>
      <c r="AL400" s="21">
        <f t="shared" si="524"/>
        <v>3.0881017257039063</v>
      </c>
      <c r="AM400" s="21">
        <f t="shared" si="525"/>
        <v>8.8101725703905558</v>
      </c>
      <c r="AN400" s="21">
        <f t="shared" si="526"/>
        <v>0.17156120698355029</v>
      </c>
      <c r="AO400" s="21">
        <f t="shared" si="527"/>
        <v>8.800080734685638</v>
      </c>
      <c r="AP400" s="21">
        <f t="shared" si="528"/>
        <v>13.664345544454536</v>
      </c>
      <c r="AQ400" s="21">
        <f t="shared" si="529"/>
        <v>2.6743364618024024</v>
      </c>
      <c r="AR400" s="21">
        <f t="shared" si="530"/>
        <v>0.77707134927843402</v>
      </c>
      <c r="AS400" s="21">
        <f t="shared" si="531"/>
        <v>0.86789787062266621</v>
      </c>
      <c r="AT400" s="21">
        <f t="shared" si="532"/>
        <v>100</v>
      </c>
      <c r="AU400" s="21"/>
      <c r="AV400" s="21">
        <f>AR400*'[1]diagram lines'!$G$39</f>
        <v>0.64505171155176666</v>
      </c>
      <c r="AW400" s="21">
        <f>AK400*'[1]diagram lines'!$G$40</f>
        <v>6.1584835498525017</v>
      </c>
      <c r="AX400" s="21">
        <f>AQ400*'[1]diagram lines'!$G$38</f>
        <v>1.9839624155158837</v>
      </c>
      <c r="AY400" s="21">
        <f>AP400*'[1]diagram lines'!$G$41</f>
        <v>9.7653288290058669</v>
      </c>
      <c r="AZ400" s="21">
        <f t="shared" si="533"/>
        <v>3.4514078110808364</v>
      </c>
      <c r="BA400" s="21">
        <f t="shared" si="534"/>
        <v>0.49687858175932603</v>
      </c>
      <c r="BB400" s="21">
        <f t="shared" si="535"/>
        <v>2.3425068303917982</v>
      </c>
      <c r="BC400" s="86">
        <f t="shared" si="536"/>
        <v>0.42689309889130361</v>
      </c>
      <c r="BX400" s="61">
        <f t="shared" si="537"/>
        <v>0.75158928095872179</v>
      </c>
      <c r="BY400" s="21">
        <f t="shared" si="538"/>
        <v>4.8818352528793192E-2</v>
      </c>
      <c r="BZ400" s="21">
        <f t="shared" si="539"/>
        <v>0.11307225382502943</v>
      </c>
      <c r="CA400" s="21">
        <f t="shared" si="540"/>
        <v>1.916021040766485E-2</v>
      </c>
      <c r="CB400" s="21">
        <f t="shared" si="541"/>
        <v>0.12149098121085596</v>
      </c>
      <c r="CC400" s="21">
        <f t="shared" si="542"/>
        <v>2.3961516774739216E-3</v>
      </c>
      <c r="CD400" s="21">
        <f t="shared" si="543"/>
        <v>0.2163555334987593</v>
      </c>
      <c r="CE400" s="21">
        <f t="shared" si="544"/>
        <v>0.24141665477888732</v>
      </c>
      <c r="CF400" s="21">
        <f t="shared" si="545"/>
        <v>4.2744555573479594E-2</v>
      </c>
      <c r="CG400" s="21">
        <f t="shared" si="546"/>
        <v>8.1732802547770707E-3</v>
      </c>
      <c r="CH400" s="21">
        <f t="shared" si="547"/>
        <v>6.0581215127092376E-3</v>
      </c>
      <c r="CI400" s="21">
        <f t="shared" si="548"/>
        <v>5.1049278579356268E-2</v>
      </c>
      <c r="CJ400" s="21">
        <f t="shared" si="549"/>
        <v>1.6223246548065082</v>
      </c>
      <c r="CL400" s="68">
        <f t="shared" si="550"/>
        <v>0.46327920785273558</v>
      </c>
      <c r="CM400" s="19">
        <f t="shared" si="551"/>
        <v>3.0091604898044078E-2</v>
      </c>
      <c r="CN400" s="19">
        <f t="shared" si="552"/>
        <v>6.9697673329457824E-2</v>
      </c>
      <c r="CO400" s="19">
        <f t="shared" si="553"/>
        <v>1.1810342862569672E-2</v>
      </c>
      <c r="CP400" s="19">
        <f t="shared" si="554"/>
        <v>7.4886972130338472E-2</v>
      </c>
      <c r="CQ400" s="19">
        <f t="shared" si="555"/>
        <v>1.476986539269297E-3</v>
      </c>
      <c r="CR400" s="19">
        <f t="shared" si="556"/>
        <v>0.13336142852650146</v>
      </c>
      <c r="CS400" s="19">
        <f t="shared" si="557"/>
        <v>0.14880908951462657</v>
      </c>
      <c r="CT400" s="19">
        <f t="shared" si="558"/>
        <v>2.6347719888765213E-2</v>
      </c>
      <c r="CU400" s="19">
        <f t="shared" si="559"/>
        <v>5.0380053280715776E-3</v>
      </c>
      <c r="CV400" s="19">
        <f t="shared" si="560"/>
        <v>3.7342226753200509E-3</v>
      </c>
      <c r="CW400" s="19">
        <f t="shared" si="561"/>
        <v>3.1466746454300067E-2</v>
      </c>
      <c r="CX400" s="19">
        <f t="shared" si="562"/>
        <v>0.99999999999999978</v>
      </c>
      <c r="CZ400" s="68">
        <f t="shared" si="563"/>
        <v>2.4859999999999999E-5</v>
      </c>
      <c r="DA400" s="19">
        <f t="shared" si="564"/>
        <v>1.9937279999999998E-5</v>
      </c>
      <c r="DB400" s="19">
        <f t="shared" si="565"/>
        <v>3.5539999999999995E-5</v>
      </c>
      <c r="DC400" s="19">
        <f t="shared" si="566"/>
        <v>4.161548E-5</v>
      </c>
      <c r="DD400" s="19">
        <f t="shared" si="567"/>
        <v>1.3408239999999998E-5</v>
      </c>
      <c r="DE400" s="19">
        <f t="shared" si="568"/>
        <v>1.3408239999999998E-5</v>
      </c>
      <c r="DF400" s="19">
        <f t="shared" si="569"/>
        <v>1.249844E-5</v>
      </c>
      <c r="DG400" s="19">
        <f t="shared" si="570"/>
        <v>1.7185279999999998E-5</v>
      </c>
      <c r="DH400" s="19">
        <f t="shared" si="571"/>
        <v>2.6414959999999998E-5</v>
      </c>
      <c r="DI400" s="19">
        <f t="shared" si="572"/>
        <v>3.9211759999999993E-5</v>
      </c>
      <c r="DJ400" s="19">
        <f t="shared" si="573"/>
        <v>0</v>
      </c>
      <c r="DK400" s="19">
        <f t="shared" si="574"/>
        <v>2.2855119999999999E-5</v>
      </c>
      <c r="DM400" s="68">
        <f t="shared" si="575"/>
        <v>1119.6224781895557</v>
      </c>
      <c r="DN400" s="19">
        <f t="shared" si="576"/>
        <v>120.56395853675933</v>
      </c>
      <c r="DO400" s="19">
        <f t="shared" si="577"/>
        <v>199.95427047471921</v>
      </c>
      <c r="DP400" s="19">
        <f t="shared" si="578"/>
        <v>45.319521767470917</v>
      </c>
      <c r="DQ400" s="19">
        <f t="shared" si="579"/>
        <v>401.29270863027659</v>
      </c>
      <c r="DR400" s="19">
        <f t="shared" si="580"/>
        <v>7.8144055517923263</v>
      </c>
      <c r="DS400" s="19">
        <f t="shared" si="581"/>
        <v>430.0109109311249</v>
      </c>
      <c r="DT400" s="19">
        <f t="shared" si="582"/>
        <v>485.60243068371642</v>
      </c>
      <c r="DU400" s="19">
        <f t="shared" si="583"/>
        <v>61.832202505873788</v>
      </c>
      <c r="DV400" s="19">
        <f t="shared" si="584"/>
        <v>12.103004351356399</v>
      </c>
      <c r="DX400" s="19">
        <f t="shared" si="585"/>
        <v>24.809791902492183</v>
      </c>
      <c r="DZ400" s="68">
        <f t="shared" si="586"/>
        <v>2908.9256835251376</v>
      </c>
      <c r="EA400" s="21">
        <f t="shared" si="587"/>
        <v>2.9089256835251378</v>
      </c>
      <c r="EB400" s="92">
        <f t="shared" si="588"/>
        <v>1372</v>
      </c>
    </row>
    <row r="401" spans="1:132" x14ac:dyDescent="0.3">
      <c r="A401" s="19">
        <f>'A. Thermody. result (all suite)'!C357</f>
        <v>1371</v>
      </c>
      <c r="B401" s="19" t="str">
        <f>'A. Thermody. result (all suite)'!A357</f>
        <v>Alkaline basalt</v>
      </c>
      <c r="C401" s="24">
        <f>'A. Thermody. result (all suite)'!G357</f>
        <v>100</v>
      </c>
      <c r="D401" s="19">
        <f>'A. Thermody. result (all suite)'!D357</f>
        <v>10000</v>
      </c>
      <c r="E401" s="61">
        <f>'A. Thermody. result (all suite)'!I357</f>
        <v>45.155484000000001</v>
      </c>
      <c r="F401" s="21">
        <f>'A. Thermody. result (all suite)'!J357</f>
        <v>3.89961</v>
      </c>
      <c r="G401" s="21">
        <f>'A. Thermody. result (all suite)'!K357</f>
        <v>11.528847000000001</v>
      </c>
      <c r="H401" s="21">
        <f>'A. Thermody. result (all suite)'!L357</f>
        <v>3.0596939999999999</v>
      </c>
      <c r="I401" s="21">
        <f>'A. Thermody. result (all suite)'!M357</f>
        <v>8.7291270000000001</v>
      </c>
      <c r="J401" s="21">
        <f>'A. Thermody. result (all suite)'!N357</f>
        <v>0.169983</v>
      </c>
      <c r="K401" s="21">
        <f>'A. Thermody. result (all suite)'!O357</f>
        <v>8.7191279999999995</v>
      </c>
      <c r="L401" s="21">
        <f>'A. Thermody. result (all suite)'!P357</f>
        <v>13.538646</v>
      </c>
      <c r="M401" s="21">
        <f>'A. Thermody. result (all suite)'!Q357</f>
        <v>2.6497350000000002</v>
      </c>
      <c r="N401" s="21">
        <f>'A. Thermody. result (all suite)'!R357</f>
        <v>0.76992300000000002</v>
      </c>
      <c r="O401" s="21">
        <f>'A. Thermody. result (all suite)'!S357</f>
        <v>0.85991399999999996</v>
      </c>
      <c r="P401" s="21">
        <f>'A. Thermody. result (all suite)'!T357</f>
        <v>0.91990799999999995</v>
      </c>
      <c r="Q401" s="21">
        <f t="shared" si="506"/>
        <v>99.999999000000031</v>
      </c>
      <c r="S401" s="19">
        <f t="shared" si="507"/>
        <v>1644</v>
      </c>
      <c r="T401" s="19">
        <f t="shared" si="508"/>
        <v>1</v>
      </c>
      <c r="V401" s="61">
        <f t="shared" si="509"/>
        <v>44.740095086091387</v>
      </c>
      <c r="W401" s="21">
        <f t="shared" si="510"/>
        <v>3.8637371752824716</v>
      </c>
      <c r="X401" s="21">
        <f t="shared" si="511"/>
        <v>11.422792213078692</v>
      </c>
      <c r="Y401" s="21">
        <f t="shared" si="512"/>
        <v>3.0315476298370161</v>
      </c>
      <c r="Z401" s="21">
        <f t="shared" si="513"/>
        <v>8.6488270615938401</v>
      </c>
      <c r="AA401" s="21">
        <f t="shared" si="514"/>
        <v>0.1684193127687231</v>
      </c>
      <c r="AB401" s="21">
        <f t="shared" si="515"/>
        <v>8.6389200431956787</v>
      </c>
      <c r="AC401" s="21">
        <f t="shared" si="516"/>
        <v>13.414102911108888</v>
      </c>
      <c r="AD401" s="21">
        <f t="shared" si="517"/>
        <v>2.6253598755124488</v>
      </c>
      <c r="AE401" s="21">
        <f t="shared" si="518"/>
        <v>0.76284041665833424</v>
      </c>
      <c r="AF401" s="21">
        <f t="shared" si="519"/>
        <v>0.85200358224177564</v>
      </c>
      <c r="AG401" s="21">
        <f t="shared" si="520"/>
        <v>98.168645307369246</v>
      </c>
      <c r="AH401" s="21"/>
      <c r="AI401" s="61">
        <f t="shared" si="521"/>
        <v>45.574730043394901</v>
      </c>
      <c r="AJ401" s="21">
        <f t="shared" si="522"/>
        <v>3.9358159249167426</v>
      </c>
      <c r="AK401" s="21">
        <f t="shared" si="523"/>
        <v>11.635886567766679</v>
      </c>
      <c r="AL401" s="21">
        <f t="shared" si="524"/>
        <v>3.0881017257039063</v>
      </c>
      <c r="AM401" s="21">
        <f t="shared" si="525"/>
        <v>8.8101725703905558</v>
      </c>
      <c r="AN401" s="21">
        <f t="shared" si="526"/>
        <v>0.17156120698355029</v>
      </c>
      <c r="AO401" s="21">
        <f t="shared" si="527"/>
        <v>8.800080734685638</v>
      </c>
      <c r="AP401" s="21">
        <f t="shared" si="528"/>
        <v>13.664345544454536</v>
      </c>
      <c r="AQ401" s="21">
        <f t="shared" si="529"/>
        <v>2.6743364618024024</v>
      </c>
      <c r="AR401" s="21">
        <f t="shared" si="530"/>
        <v>0.77707134927843402</v>
      </c>
      <c r="AS401" s="21">
        <f t="shared" si="531"/>
        <v>0.86789787062266621</v>
      </c>
      <c r="AT401" s="21">
        <f t="shared" si="532"/>
        <v>100</v>
      </c>
      <c r="AU401" s="21"/>
      <c r="AV401" s="21">
        <f>AR401*'[1]diagram lines'!$G$39</f>
        <v>0.64505171155176666</v>
      </c>
      <c r="AW401" s="21">
        <f>AK401*'[1]diagram lines'!$G$40</f>
        <v>6.1584835498525017</v>
      </c>
      <c r="AX401" s="21">
        <f>AQ401*'[1]diagram lines'!$G$38</f>
        <v>1.9839624155158837</v>
      </c>
      <c r="AY401" s="21">
        <f>AP401*'[1]diagram lines'!$G$41</f>
        <v>9.7653288290058669</v>
      </c>
      <c r="AZ401" s="21">
        <f t="shared" si="533"/>
        <v>3.4514078110808364</v>
      </c>
      <c r="BA401" s="21">
        <f t="shared" si="534"/>
        <v>0.49687858175932603</v>
      </c>
      <c r="BB401" s="21">
        <f t="shared" si="535"/>
        <v>2.3425068303917982</v>
      </c>
      <c r="BC401" s="86">
        <f t="shared" si="536"/>
        <v>0.42689309889130361</v>
      </c>
      <c r="BX401" s="61">
        <f t="shared" si="537"/>
        <v>0.75158928095872179</v>
      </c>
      <c r="BY401" s="21">
        <f t="shared" si="538"/>
        <v>4.8818352528793192E-2</v>
      </c>
      <c r="BZ401" s="21">
        <f t="shared" si="539"/>
        <v>0.11307225382502943</v>
      </c>
      <c r="CA401" s="21">
        <f t="shared" si="540"/>
        <v>1.916021040766485E-2</v>
      </c>
      <c r="CB401" s="21">
        <f t="shared" si="541"/>
        <v>0.12149098121085596</v>
      </c>
      <c r="CC401" s="21">
        <f t="shared" si="542"/>
        <v>2.3961516774739216E-3</v>
      </c>
      <c r="CD401" s="21">
        <f t="shared" si="543"/>
        <v>0.2163555334987593</v>
      </c>
      <c r="CE401" s="21">
        <f t="shared" si="544"/>
        <v>0.24141665477888732</v>
      </c>
      <c r="CF401" s="21">
        <f t="shared" si="545"/>
        <v>4.2744555573479594E-2</v>
      </c>
      <c r="CG401" s="21">
        <f t="shared" si="546"/>
        <v>8.1732802547770707E-3</v>
      </c>
      <c r="CH401" s="21">
        <f t="shared" si="547"/>
        <v>6.0581215127092376E-3</v>
      </c>
      <c r="CI401" s="21">
        <f t="shared" si="548"/>
        <v>5.1049278579356268E-2</v>
      </c>
      <c r="CJ401" s="21">
        <f t="shared" si="549"/>
        <v>1.6223246548065082</v>
      </c>
      <c r="CL401" s="68">
        <f t="shared" si="550"/>
        <v>0.46327920785273558</v>
      </c>
      <c r="CM401" s="19">
        <f t="shared" si="551"/>
        <v>3.0091604898044078E-2</v>
      </c>
      <c r="CN401" s="19">
        <f t="shared" si="552"/>
        <v>6.9697673329457824E-2</v>
      </c>
      <c r="CO401" s="19">
        <f t="shared" si="553"/>
        <v>1.1810342862569672E-2</v>
      </c>
      <c r="CP401" s="19">
        <f t="shared" si="554"/>
        <v>7.4886972130338472E-2</v>
      </c>
      <c r="CQ401" s="19">
        <f t="shared" si="555"/>
        <v>1.476986539269297E-3</v>
      </c>
      <c r="CR401" s="19">
        <f t="shared" si="556"/>
        <v>0.13336142852650146</v>
      </c>
      <c r="CS401" s="19">
        <f t="shared" si="557"/>
        <v>0.14880908951462657</v>
      </c>
      <c r="CT401" s="19">
        <f t="shared" si="558"/>
        <v>2.6347719888765213E-2</v>
      </c>
      <c r="CU401" s="19">
        <f t="shared" si="559"/>
        <v>5.0380053280715776E-3</v>
      </c>
      <c r="CV401" s="19">
        <f t="shared" si="560"/>
        <v>3.7342226753200509E-3</v>
      </c>
      <c r="CW401" s="19">
        <f t="shared" si="561"/>
        <v>3.1466746454300067E-2</v>
      </c>
      <c r="CX401" s="19">
        <f t="shared" si="562"/>
        <v>0.99999999999999978</v>
      </c>
      <c r="CZ401" s="68">
        <f t="shared" si="563"/>
        <v>2.4859999999999999E-5</v>
      </c>
      <c r="DA401" s="19">
        <f t="shared" si="564"/>
        <v>1.9930039999999997E-5</v>
      </c>
      <c r="DB401" s="19">
        <f t="shared" si="565"/>
        <v>3.5539999999999995E-5</v>
      </c>
      <c r="DC401" s="19">
        <f t="shared" si="566"/>
        <v>4.1606389999999995E-5</v>
      </c>
      <c r="DD401" s="19">
        <f t="shared" si="567"/>
        <v>1.3405319999999998E-5</v>
      </c>
      <c r="DE401" s="19">
        <f t="shared" si="568"/>
        <v>1.3405319999999998E-5</v>
      </c>
      <c r="DF401" s="19">
        <f t="shared" si="569"/>
        <v>1.249517E-5</v>
      </c>
      <c r="DG401" s="19">
        <f t="shared" si="570"/>
        <v>1.7181539999999997E-5</v>
      </c>
      <c r="DH401" s="19">
        <f t="shared" si="571"/>
        <v>2.6407279999999999E-5</v>
      </c>
      <c r="DI401" s="19">
        <f t="shared" si="572"/>
        <v>3.9199679999999995E-5</v>
      </c>
      <c r="DJ401" s="19">
        <f t="shared" si="573"/>
        <v>0</v>
      </c>
      <c r="DK401" s="19">
        <f t="shared" si="574"/>
        <v>2.2845659999999998E-5</v>
      </c>
      <c r="DM401" s="68">
        <f t="shared" si="575"/>
        <v>1119.6224781895557</v>
      </c>
      <c r="DN401" s="19">
        <f t="shared" si="576"/>
        <v>120.60775589290144</v>
      </c>
      <c r="DO401" s="19">
        <f t="shared" si="577"/>
        <v>199.95427047471921</v>
      </c>
      <c r="DP401" s="19">
        <f t="shared" si="578"/>
        <v>45.329422997855637</v>
      </c>
      <c r="DQ401" s="19">
        <f t="shared" si="579"/>
        <v>401.38011980055825</v>
      </c>
      <c r="DR401" s="19">
        <f t="shared" si="580"/>
        <v>7.8161077166202624</v>
      </c>
      <c r="DS401" s="19">
        <f t="shared" si="581"/>
        <v>430.12344526869254</v>
      </c>
      <c r="DT401" s="19">
        <f t="shared" si="582"/>
        <v>485.70813442684755</v>
      </c>
      <c r="DU401" s="19">
        <f t="shared" si="583"/>
        <v>61.850185096857977</v>
      </c>
      <c r="DV401" s="19">
        <f t="shared" si="584"/>
        <v>12.106734083144115</v>
      </c>
      <c r="DX401" s="19">
        <f t="shared" si="585"/>
        <v>24.820065216171788</v>
      </c>
      <c r="DZ401" s="68">
        <f t="shared" si="586"/>
        <v>2909.3187191639245</v>
      </c>
      <c r="EA401" s="21">
        <f t="shared" si="587"/>
        <v>2.9093187191639243</v>
      </c>
      <c r="EB401" s="92">
        <f t="shared" si="588"/>
        <v>1371</v>
      </c>
    </row>
    <row r="402" spans="1:132" x14ac:dyDescent="0.3">
      <c r="A402" s="19">
        <f>'A. Thermody. result (all suite)'!C358</f>
        <v>1370</v>
      </c>
      <c r="B402" s="19" t="str">
        <f>'A. Thermody. result (all suite)'!A358</f>
        <v>Alkaline basalt</v>
      </c>
      <c r="C402" s="24">
        <f>'A. Thermody. result (all suite)'!G358</f>
        <v>100</v>
      </c>
      <c r="D402" s="19">
        <f>'A. Thermody. result (all suite)'!D358</f>
        <v>10000</v>
      </c>
      <c r="E402" s="61">
        <f>'A. Thermody. result (all suite)'!I358</f>
        <v>45.155484000000001</v>
      </c>
      <c r="F402" s="21">
        <f>'A. Thermody. result (all suite)'!J358</f>
        <v>3.89961</v>
      </c>
      <c r="G402" s="21">
        <f>'A. Thermody. result (all suite)'!K358</f>
        <v>11.528847000000001</v>
      </c>
      <c r="H402" s="21">
        <f>'A. Thermody. result (all suite)'!L358</f>
        <v>3.0596939999999999</v>
      </c>
      <c r="I402" s="21">
        <f>'A. Thermody. result (all suite)'!M358</f>
        <v>8.7291270000000001</v>
      </c>
      <c r="J402" s="21">
        <f>'A. Thermody. result (all suite)'!N358</f>
        <v>0.169983</v>
      </c>
      <c r="K402" s="21">
        <f>'A. Thermody. result (all suite)'!O358</f>
        <v>8.7191279999999995</v>
      </c>
      <c r="L402" s="21">
        <f>'A. Thermody. result (all suite)'!P358</f>
        <v>13.538646</v>
      </c>
      <c r="M402" s="21">
        <f>'A. Thermody. result (all suite)'!Q358</f>
        <v>2.6497350000000002</v>
      </c>
      <c r="N402" s="21">
        <f>'A. Thermody. result (all suite)'!R358</f>
        <v>0.76992300000000002</v>
      </c>
      <c r="O402" s="21">
        <f>'A. Thermody. result (all suite)'!S358</f>
        <v>0.85991399999999996</v>
      </c>
      <c r="P402" s="21">
        <f>'A. Thermody. result (all suite)'!T358</f>
        <v>0.91990799999999995</v>
      </c>
      <c r="Q402" s="21">
        <f t="shared" si="506"/>
        <v>99.999999000000031</v>
      </c>
      <c r="S402" s="19">
        <f t="shared" si="507"/>
        <v>1643</v>
      </c>
      <c r="T402" s="19">
        <f t="shared" si="508"/>
        <v>1</v>
      </c>
      <c r="V402" s="61">
        <f t="shared" si="509"/>
        <v>44.740095086091387</v>
      </c>
      <c r="W402" s="21">
        <f t="shared" si="510"/>
        <v>3.8637371752824716</v>
      </c>
      <c r="X402" s="21">
        <f t="shared" si="511"/>
        <v>11.422792213078692</v>
      </c>
      <c r="Y402" s="21">
        <f t="shared" si="512"/>
        <v>3.0315476298370161</v>
      </c>
      <c r="Z402" s="21">
        <f t="shared" si="513"/>
        <v>8.6488270615938401</v>
      </c>
      <c r="AA402" s="21">
        <f t="shared" si="514"/>
        <v>0.1684193127687231</v>
      </c>
      <c r="AB402" s="21">
        <f t="shared" si="515"/>
        <v>8.6389200431956787</v>
      </c>
      <c r="AC402" s="21">
        <f t="shared" si="516"/>
        <v>13.414102911108888</v>
      </c>
      <c r="AD402" s="21">
        <f t="shared" si="517"/>
        <v>2.6253598755124488</v>
      </c>
      <c r="AE402" s="21">
        <f t="shared" si="518"/>
        <v>0.76284041665833424</v>
      </c>
      <c r="AF402" s="21">
        <f t="shared" si="519"/>
        <v>0.85200358224177564</v>
      </c>
      <c r="AG402" s="21">
        <f t="shared" si="520"/>
        <v>98.168645307369246</v>
      </c>
      <c r="AH402" s="21"/>
      <c r="AI402" s="61">
        <f t="shared" si="521"/>
        <v>45.574730043394901</v>
      </c>
      <c r="AJ402" s="21">
        <f t="shared" si="522"/>
        <v>3.9358159249167426</v>
      </c>
      <c r="AK402" s="21">
        <f t="shared" si="523"/>
        <v>11.635886567766679</v>
      </c>
      <c r="AL402" s="21">
        <f t="shared" si="524"/>
        <v>3.0881017257039063</v>
      </c>
      <c r="AM402" s="21">
        <f t="shared" si="525"/>
        <v>8.8101725703905558</v>
      </c>
      <c r="AN402" s="21">
        <f t="shared" si="526"/>
        <v>0.17156120698355029</v>
      </c>
      <c r="AO402" s="21">
        <f t="shared" si="527"/>
        <v>8.800080734685638</v>
      </c>
      <c r="AP402" s="21">
        <f t="shared" si="528"/>
        <v>13.664345544454536</v>
      </c>
      <c r="AQ402" s="21">
        <f t="shared" si="529"/>
        <v>2.6743364618024024</v>
      </c>
      <c r="AR402" s="21">
        <f t="shared" si="530"/>
        <v>0.77707134927843402</v>
      </c>
      <c r="AS402" s="21">
        <f t="shared" si="531"/>
        <v>0.86789787062266621</v>
      </c>
      <c r="AT402" s="21">
        <f t="shared" si="532"/>
        <v>100</v>
      </c>
      <c r="AU402" s="21"/>
      <c r="AV402" s="21">
        <f>AR402*'[1]diagram lines'!$G$39</f>
        <v>0.64505171155176666</v>
      </c>
      <c r="AW402" s="21">
        <f>AK402*'[1]diagram lines'!$G$40</f>
        <v>6.1584835498525017</v>
      </c>
      <c r="AX402" s="21">
        <f>AQ402*'[1]diagram lines'!$G$38</f>
        <v>1.9839624155158837</v>
      </c>
      <c r="AY402" s="21">
        <f>AP402*'[1]diagram lines'!$G$41</f>
        <v>9.7653288290058669</v>
      </c>
      <c r="AZ402" s="21">
        <f t="shared" si="533"/>
        <v>3.4514078110808364</v>
      </c>
      <c r="BA402" s="21">
        <f t="shared" si="534"/>
        <v>0.49687858175932603</v>
      </c>
      <c r="BB402" s="21">
        <f t="shared" si="535"/>
        <v>2.3425068303917982</v>
      </c>
      <c r="BC402" s="86">
        <f t="shared" si="536"/>
        <v>0.42689309889130361</v>
      </c>
      <c r="BX402" s="61">
        <f t="shared" si="537"/>
        <v>0.75158928095872179</v>
      </c>
      <c r="BY402" s="21">
        <f t="shared" si="538"/>
        <v>4.8818352528793192E-2</v>
      </c>
      <c r="BZ402" s="21">
        <f t="shared" si="539"/>
        <v>0.11307225382502943</v>
      </c>
      <c r="CA402" s="21">
        <f t="shared" si="540"/>
        <v>1.916021040766485E-2</v>
      </c>
      <c r="CB402" s="21">
        <f t="shared" si="541"/>
        <v>0.12149098121085596</v>
      </c>
      <c r="CC402" s="21">
        <f t="shared" si="542"/>
        <v>2.3961516774739216E-3</v>
      </c>
      <c r="CD402" s="21">
        <f t="shared" si="543"/>
        <v>0.2163555334987593</v>
      </c>
      <c r="CE402" s="21">
        <f t="shared" si="544"/>
        <v>0.24141665477888732</v>
      </c>
      <c r="CF402" s="21">
        <f t="shared" si="545"/>
        <v>4.2744555573479594E-2</v>
      </c>
      <c r="CG402" s="21">
        <f t="shared" si="546"/>
        <v>8.1732802547770707E-3</v>
      </c>
      <c r="CH402" s="21">
        <f t="shared" si="547"/>
        <v>6.0581215127092376E-3</v>
      </c>
      <c r="CI402" s="21">
        <f t="shared" si="548"/>
        <v>5.1049278579356268E-2</v>
      </c>
      <c r="CJ402" s="21">
        <f t="shared" si="549"/>
        <v>1.6223246548065082</v>
      </c>
      <c r="CL402" s="68">
        <f t="shared" si="550"/>
        <v>0.46327920785273558</v>
      </c>
      <c r="CM402" s="19">
        <f t="shared" si="551"/>
        <v>3.0091604898044078E-2</v>
      </c>
      <c r="CN402" s="19">
        <f t="shared" si="552"/>
        <v>6.9697673329457824E-2</v>
      </c>
      <c r="CO402" s="19">
        <f t="shared" si="553"/>
        <v>1.1810342862569672E-2</v>
      </c>
      <c r="CP402" s="19">
        <f t="shared" si="554"/>
        <v>7.4886972130338472E-2</v>
      </c>
      <c r="CQ402" s="19">
        <f t="shared" si="555"/>
        <v>1.476986539269297E-3</v>
      </c>
      <c r="CR402" s="19">
        <f t="shared" si="556"/>
        <v>0.13336142852650146</v>
      </c>
      <c r="CS402" s="19">
        <f t="shared" si="557"/>
        <v>0.14880908951462657</v>
      </c>
      <c r="CT402" s="19">
        <f t="shared" si="558"/>
        <v>2.6347719888765213E-2</v>
      </c>
      <c r="CU402" s="19">
        <f t="shared" si="559"/>
        <v>5.0380053280715776E-3</v>
      </c>
      <c r="CV402" s="19">
        <f t="shared" si="560"/>
        <v>3.7342226753200509E-3</v>
      </c>
      <c r="CW402" s="19">
        <f t="shared" si="561"/>
        <v>3.1466746454300067E-2</v>
      </c>
      <c r="CX402" s="19">
        <f t="shared" si="562"/>
        <v>0.99999999999999978</v>
      </c>
      <c r="CZ402" s="68">
        <f t="shared" si="563"/>
        <v>2.4859999999999999E-5</v>
      </c>
      <c r="DA402" s="19">
        <f t="shared" si="564"/>
        <v>1.9922799999999998E-5</v>
      </c>
      <c r="DB402" s="19">
        <f t="shared" si="565"/>
        <v>3.5539999999999995E-5</v>
      </c>
      <c r="DC402" s="19">
        <f t="shared" si="566"/>
        <v>4.1597299999999996E-5</v>
      </c>
      <c r="DD402" s="19">
        <f t="shared" si="567"/>
        <v>1.3402399999999997E-5</v>
      </c>
      <c r="DE402" s="19">
        <f t="shared" si="568"/>
        <v>1.3402399999999997E-5</v>
      </c>
      <c r="DF402" s="19">
        <f t="shared" si="569"/>
        <v>1.24919E-5</v>
      </c>
      <c r="DG402" s="19">
        <f t="shared" si="570"/>
        <v>1.71778E-5</v>
      </c>
      <c r="DH402" s="19">
        <f t="shared" si="571"/>
        <v>2.6399599999999997E-5</v>
      </c>
      <c r="DI402" s="19">
        <f t="shared" si="572"/>
        <v>3.9187599999999991E-5</v>
      </c>
      <c r="DJ402" s="19">
        <f t="shared" si="573"/>
        <v>0</v>
      </c>
      <c r="DK402" s="19">
        <f t="shared" si="574"/>
        <v>2.28362E-5</v>
      </c>
      <c r="DM402" s="68">
        <f t="shared" si="575"/>
        <v>1119.6224781895557</v>
      </c>
      <c r="DN402" s="19">
        <f t="shared" si="576"/>
        <v>120.65158508120149</v>
      </c>
      <c r="DO402" s="19">
        <f t="shared" si="577"/>
        <v>199.95427047471921</v>
      </c>
      <c r="DP402" s="19">
        <f t="shared" si="578"/>
        <v>45.339328555549301</v>
      </c>
      <c r="DQ402" s="19">
        <f t="shared" si="579"/>
        <v>401.46756905963258</v>
      </c>
      <c r="DR402" s="19">
        <f t="shared" si="580"/>
        <v>7.8178106231543563</v>
      </c>
      <c r="DS402" s="19">
        <f t="shared" si="581"/>
        <v>430.23603852240325</v>
      </c>
      <c r="DT402" s="19">
        <f t="shared" si="582"/>
        <v>485.81388419822434</v>
      </c>
      <c r="DU402" s="19">
        <f t="shared" si="583"/>
        <v>61.868178150599093</v>
      </c>
      <c r="DV402" s="19">
        <f t="shared" si="584"/>
        <v>12.110466114391867</v>
      </c>
      <c r="DX402" s="19">
        <f t="shared" si="585"/>
        <v>24.83034704138548</v>
      </c>
      <c r="DZ402" s="68">
        <f t="shared" si="586"/>
        <v>2909.7119560108167</v>
      </c>
      <c r="EA402" s="21">
        <f t="shared" si="587"/>
        <v>2.9097119560108169</v>
      </c>
      <c r="EB402" s="92">
        <f t="shared" si="588"/>
        <v>1370</v>
      </c>
    </row>
    <row r="403" spans="1:132" x14ac:dyDescent="0.3">
      <c r="A403" s="19">
        <f>'A. Thermody. result (all suite)'!C359</f>
        <v>1369</v>
      </c>
      <c r="B403" s="19" t="str">
        <f>'A. Thermody. result (all suite)'!A359</f>
        <v>Alkaline basalt</v>
      </c>
      <c r="C403" s="24">
        <f>'A. Thermody. result (all suite)'!G359</f>
        <v>100</v>
      </c>
      <c r="D403" s="19">
        <f>'A. Thermody. result (all suite)'!D359</f>
        <v>10000</v>
      </c>
      <c r="E403" s="61">
        <f>'A. Thermody. result (all suite)'!I359</f>
        <v>45.155484000000001</v>
      </c>
      <c r="F403" s="21">
        <f>'A. Thermody. result (all suite)'!J359</f>
        <v>3.89961</v>
      </c>
      <c r="G403" s="21">
        <f>'A. Thermody. result (all suite)'!K359</f>
        <v>11.528847000000001</v>
      </c>
      <c r="H403" s="21">
        <f>'A. Thermody. result (all suite)'!L359</f>
        <v>3.0596939999999999</v>
      </c>
      <c r="I403" s="21">
        <f>'A. Thermody. result (all suite)'!M359</f>
        <v>8.7291270000000001</v>
      </c>
      <c r="J403" s="21">
        <f>'A. Thermody. result (all suite)'!N359</f>
        <v>0.169983</v>
      </c>
      <c r="K403" s="21">
        <f>'A. Thermody. result (all suite)'!O359</f>
        <v>8.7191279999999995</v>
      </c>
      <c r="L403" s="21">
        <f>'A. Thermody. result (all suite)'!P359</f>
        <v>13.538646</v>
      </c>
      <c r="M403" s="21">
        <f>'A. Thermody. result (all suite)'!Q359</f>
        <v>2.6497350000000002</v>
      </c>
      <c r="N403" s="21">
        <f>'A. Thermody. result (all suite)'!R359</f>
        <v>0.76992300000000002</v>
      </c>
      <c r="O403" s="21">
        <f>'A. Thermody. result (all suite)'!S359</f>
        <v>0.85991399999999996</v>
      </c>
      <c r="P403" s="21">
        <f>'A. Thermody. result (all suite)'!T359</f>
        <v>0.91990799999999995</v>
      </c>
      <c r="Q403" s="21">
        <f t="shared" si="506"/>
        <v>99.999999000000031</v>
      </c>
      <c r="S403" s="19">
        <f t="shared" si="507"/>
        <v>1642</v>
      </c>
      <c r="T403" s="19">
        <f t="shared" si="508"/>
        <v>1</v>
      </c>
      <c r="V403" s="61">
        <f t="shared" si="509"/>
        <v>44.740095086091387</v>
      </c>
      <c r="W403" s="21">
        <f t="shared" si="510"/>
        <v>3.8637371752824716</v>
      </c>
      <c r="X403" s="21">
        <f t="shared" si="511"/>
        <v>11.422792213078692</v>
      </c>
      <c r="Y403" s="21">
        <f t="shared" si="512"/>
        <v>3.0315476298370161</v>
      </c>
      <c r="Z403" s="21">
        <f t="shared" si="513"/>
        <v>8.6488270615938401</v>
      </c>
      <c r="AA403" s="21">
        <f t="shared" si="514"/>
        <v>0.1684193127687231</v>
      </c>
      <c r="AB403" s="21">
        <f t="shared" si="515"/>
        <v>8.6389200431956787</v>
      </c>
      <c r="AC403" s="21">
        <f t="shared" si="516"/>
        <v>13.414102911108888</v>
      </c>
      <c r="AD403" s="21">
        <f t="shared" si="517"/>
        <v>2.6253598755124488</v>
      </c>
      <c r="AE403" s="21">
        <f t="shared" si="518"/>
        <v>0.76284041665833424</v>
      </c>
      <c r="AF403" s="21">
        <f t="shared" si="519"/>
        <v>0.85200358224177564</v>
      </c>
      <c r="AG403" s="21">
        <f t="shared" si="520"/>
        <v>98.168645307369246</v>
      </c>
      <c r="AH403" s="21"/>
      <c r="AI403" s="61">
        <f t="shared" si="521"/>
        <v>45.574730043394901</v>
      </c>
      <c r="AJ403" s="21">
        <f t="shared" si="522"/>
        <v>3.9358159249167426</v>
      </c>
      <c r="AK403" s="21">
        <f t="shared" si="523"/>
        <v>11.635886567766679</v>
      </c>
      <c r="AL403" s="21">
        <f t="shared" si="524"/>
        <v>3.0881017257039063</v>
      </c>
      <c r="AM403" s="21">
        <f t="shared" si="525"/>
        <v>8.8101725703905558</v>
      </c>
      <c r="AN403" s="21">
        <f t="shared" si="526"/>
        <v>0.17156120698355029</v>
      </c>
      <c r="AO403" s="21">
        <f t="shared" si="527"/>
        <v>8.800080734685638</v>
      </c>
      <c r="AP403" s="21">
        <f t="shared" si="528"/>
        <v>13.664345544454536</v>
      </c>
      <c r="AQ403" s="21">
        <f t="shared" si="529"/>
        <v>2.6743364618024024</v>
      </c>
      <c r="AR403" s="21">
        <f t="shared" si="530"/>
        <v>0.77707134927843402</v>
      </c>
      <c r="AS403" s="21">
        <f t="shared" si="531"/>
        <v>0.86789787062266621</v>
      </c>
      <c r="AT403" s="21">
        <f t="shared" si="532"/>
        <v>100</v>
      </c>
      <c r="AU403" s="21"/>
      <c r="AV403" s="21">
        <f>AR403*'[1]diagram lines'!$G$39</f>
        <v>0.64505171155176666</v>
      </c>
      <c r="AW403" s="21">
        <f>AK403*'[1]diagram lines'!$G$40</f>
        <v>6.1584835498525017</v>
      </c>
      <c r="AX403" s="21">
        <f>AQ403*'[1]diagram lines'!$G$38</f>
        <v>1.9839624155158837</v>
      </c>
      <c r="AY403" s="21">
        <f>AP403*'[1]diagram lines'!$G$41</f>
        <v>9.7653288290058669</v>
      </c>
      <c r="AZ403" s="21">
        <f t="shared" si="533"/>
        <v>3.4514078110808364</v>
      </c>
      <c r="BA403" s="21">
        <f t="shared" si="534"/>
        <v>0.49687858175932603</v>
      </c>
      <c r="BB403" s="21">
        <f t="shared" si="535"/>
        <v>2.3425068303917982</v>
      </c>
      <c r="BC403" s="86">
        <f t="shared" si="536"/>
        <v>0.42689309889130361</v>
      </c>
      <c r="BX403" s="61">
        <f t="shared" si="537"/>
        <v>0.75158928095872179</v>
      </c>
      <c r="BY403" s="21">
        <f t="shared" si="538"/>
        <v>4.8818352528793192E-2</v>
      </c>
      <c r="BZ403" s="21">
        <f t="shared" si="539"/>
        <v>0.11307225382502943</v>
      </c>
      <c r="CA403" s="21">
        <f t="shared" si="540"/>
        <v>1.916021040766485E-2</v>
      </c>
      <c r="CB403" s="21">
        <f t="shared" si="541"/>
        <v>0.12149098121085596</v>
      </c>
      <c r="CC403" s="21">
        <f t="shared" si="542"/>
        <v>2.3961516774739216E-3</v>
      </c>
      <c r="CD403" s="21">
        <f t="shared" si="543"/>
        <v>0.2163555334987593</v>
      </c>
      <c r="CE403" s="21">
        <f t="shared" si="544"/>
        <v>0.24141665477888732</v>
      </c>
      <c r="CF403" s="21">
        <f t="shared" si="545"/>
        <v>4.2744555573479594E-2</v>
      </c>
      <c r="CG403" s="21">
        <f t="shared" si="546"/>
        <v>8.1732802547770707E-3</v>
      </c>
      <c r="CH403" s="21">
        <f t="shared" si="547"/>
        <v>6.0581215127092376E-3</v>
      </c>
      <c r="CI403" s="21">
        <f t="shared" si="548"/>
        <v>5.1049278579356268E-2</v>
      </c>
      <c r="CJ403" s="21">
        <f t="shared" si="549"/>
        <v>1.6223246548065082</v>
      </c>
      <c r="CL403" s="68">
        <f t="shared" si="550"/>
        <v>0.46327920785273558</v>
      </c>
      <c r="CM403" s="19">
        <f t="shared" si="551"/>
        <v>3.0091604898044078E-2</v>
      </c>
      <c r="CN403" s="19">
        <f t="shared" si="552"/>
        <v>6.9697673329457824E-2</v>
      </c>
      <c r="CO403" s="19">
        <f t="shared" si="553"/>
        <v>1.1810342862569672E-2</v>
      </c>
      <c r="CP403" s="19">
        <f t="shared" si="554"/>
        <v>7.4886972130338472E-2</v>
      </c>
      <c r="CQ403" s="19">
        <f t="shared" si="555"/>
        <v>1.476986539269297E-3</v>
      </c>
      <c r="CR403" s="19">
        <f t="shared" si="556"/>
        <v>0.13336142852650146</v>
      </c>
      <c r="CS403" s="19">
        <f t="shared" si="557"/>
        <v>0.14880908951462657</v>
      </c>
      <c r="CT403" s="19">
        <f t="shared" si="558"/>
        <v>2.6347719888765213E-2</v>
      </c>
      <c r="CU403" s="19">
        <f t="shared" si="559"/>
        <v>5.0380053280715776E-3</v>
      </c>
      <c r="CV403" s="19">
        <f t="shared" si="560"/>
        <v>3.7342226753200509E-3</v>
      </c>
      <c r="CW403" s="19">
        <f t="shared" si="561"/>
        <v>3.1466746454300067E-2</v>
      </c>
      <c r="CX403" s="19">
        <f t="shared" si="562"/>
        <v>0.99999999999999978</v>
      </c>
      <c r="CZ403" s="68">
        <f t="shared" si="563"/>
        <v>2.4859999999999999E-5</v>
      </c>
      <c r="DA403" s="19">
        <f t="shared" si="564"/>
        <v>1.9915559999999997E-5</v>
      </c>
      <c r="DB403" s="19">
        <f t="shared" si="565"/>
        <v>3.5539999999999995E-5</v>
      </c>
      <c r="DC403" s="19">
        <f t="shared" si="566"/>
        <v>4.1588209999999997E-5</v>
      </c>
      <c r="DD403" s="19">
        <f t="shared" si="567"/>
        <v>1.3399479999999998E-5</v>
      </c>
      <c r="DE403" s="19">
        <f t="shared" si="568"/>
        <v>1.3399479999999998E-5</v>
      </c>
      <c r="DF403" s="19">
        <f t="shared" si="569"/>
        <v>1.248863E-5</v>
      </c>
      <c r="DG403" s="19">
        <f t="shared" si="570"/>
        <v>1.7174059999999999E-5</v>
      </c>
      <c r="DH403" s="19">
        <f t="shared" si="571"/>
        <v>2.6391919999999999E-5</v>
      </c>
      <c r="DI403" s="19">
        <f t="shared" si="572"/>
        <v>3.9175519999999992E-5</v>
      </c>
      <c r="DJ403" s="19">
        <f t="shared" si="573"/>
        <v>0</v>
      </c>
      <c r="DK403" s="19">
        <f t="shared" si="574"/>
        <v>2.2826739999999999E-5</v>
      </c>
      <c r="DM403" s="68">
        <f t="shared" si="575"/>
        <v>1119.6224781895557</v>
      </c>
      <c r="DN403" s="19">
        <f t="shared" si="576"/>
        <v>120.69544613637584</v>
      </c>
      <c r="DO403" s="19">
        <f t="shared" si="577"/>
        <v>199.95427047471921</v>
      </c>
      <c r="DP403" s="19">
        <f t="shared" si="578"/>
        <v>45.349238443389389</v>
      </c>
      <c r="DQ403" s="19">
        <f t="shared" si="579"/>
        <v>401.55505643240036</v>
      </c>
      <c r="DR403" s="19">
        <f t="shared" si="580"/>
        <v>7.8195142718795001</v>
      </c>
      <c r="DS403" s="19">
        <f t="shared" si="581"/>
        <v>430.34869073853645</v>
      </c>
      <c r="DT403" s="19">
        <f t="shared" si="582"/>
        <v>485.91968002791754</v>
      </c>
      <c r="DU403" s="19">
        <f t="shared" si="583"/>
        <v>61.886181676231047</v>
      </c>
      <c r="DV403" s="19">
        <f t="shared" si="584"/>
        <v>12.114200447226807</v>
      </c>
      <c r="DX403" s="19">
        <f t="shared" si="585"/>
        <v>24.840637388715482</v>
      </c>
      <c r="DZ403" s="68">
        <f t="shared" si="586"/>
        <v>2910.1053942269468</v>
      </c>
      <c r="EA403" s="21">
        <f t="shared" si="587"/>
        <v>2.9101053942269468</v>
      </c>
      <c r="EB403" s="92">
        <f t="shared" si="588"/>
        <v>1369</v>
      </c>
    </row>
    <row r="404" spans="1:132" x14ac:dyDescent="0.3">
      <c r="A404" s="19">
        <f>'A. Thermody. result (all suite)'!C360</f>
        <v>1368</v>
      </c>
      <c r="B404" s="19" t="str">
        <f>'A. Thermody. result (all suite)'!A360</f>
        <v>Alkaline basalt</v>
      </c>
      <c r="C404" s="24">
        <f>'A. Thermody. result (all suite)'!G360</f>
        <v>100</v>
      </c>
      <c r="D404" s="19">
        <f>'A. Thermody. result (all suite)'!D360</f>
        <v>10000</v>
      </c>
      <c r="E404" s="61">
        <f>'A. Thermody. result (all suite)'!I360</f>
        <v>45.155484000000001</v>
      </c>
      <c r="F404" s="21">
        <f>'A. Thermody. result (all suite)'!J360</f>
        <v>3.89961</v>
      </c>
      <c r="G404" s="21">
        <f>'A. Thermody. result (all suite)'!K360</f>
        <v>11.528847000000001</v>
      </c>
      <c r="H404" s="21">
        <f>'A. Thermody. result (all suite)'!L360</f>
        <v>3.0596939999999999</v>
      </c>
      <c r="I404" s="21">
        <f>'A. Thermody. result (all suite)'!M360</f>
        <v>8.7291270000000001</v>
      </c>
      <c r="J404" s="21">
        <f>'A. Thermody. result (all suite)'!N360</f>
        <v>0.169983</v>
      </c>
      <c r="K404" s="21">
        <f>'A. Thermody. result (all suite)'!O360</f>
        <v>8.7191279999999995</v>
      </c>
      <c r="L404" s="21">
        <f>'A. Thermody. result (all suite)'!P360</f>
        <v>13.538646</v>
      </c>
      <c r="M404" s="21">
        <f>'A. Thermody. result (all suite)'!Q360</f>
        <v>2.6497350000000002</v>
      </c>
      <c r="N404" s="21">
        <f>'A. Thermody. result (all suite)'!R360</f>
        <v>0.76992300000000002</v>
      </c>
      <c r="O404" s="21">
        <f>'A. Thermody. result (all suite)'!S360</f>
        <v>0.85991399999999996</v>
      </c>
      <c r="P404" s="21">
        <f>'A. Thermody. result (all suite)'!T360</f>
        <v>0.91990799999999995</v>
      </c>
      <c r="Q404" s="21">
        <f t="shared" si="506"/>
        <v>99.999999000000031</v>
      </c>
      <c r="S404" s="19">
        <f t="shared" si="507"/>
        <v>1641</v>
      </c>
      <c r="T404" s="19">
        <f t="shared" si="508"/>
        <v>1</v>
      </c>
      <c r="V404" s="61">
        <f t="shared" si="509"/>
        <v>44.740095086091387</v>
      </c>
      <c r="W404" s="21">
        <f t="shared" si="510"/>
        <v>3.8637371752824716</v>
      </c>
      <c r="X404" s="21">
        <f t="shared" si="511"/>
        <v>11.422792213078692</v>
      </c>
      <c r="Y404" s="21">
        <f t="shared" si="512"/>
        <v>3.0315476298370161</v>
      </c>
      <c r="Z404" s="21">
        <f t="shared" si="513"/>
        <v>8.6488270615938401</v>
      </c>
      <c r="AA404" s="21">
        <f t="shared" si="514"/>
        <v>0.1684193127687231</v>
      </c>
      <c r="AB404" s="21">
        <f t="shared" si="515"/>
        <v>8.6389200431956787</v>
      </c>
      <c r="AC404" s="21">
        <f t="shared" si="516"/>
        <v>13.414102911108888</v>
      </c>
      <c r="AD404" s="21">
        <f t="shared" si="517"/>
        <v>2.6253598755124488</v>
      </c>
      <c r="AE404" s="21">
        <f t="shared" si="518"/>
        <v>0.76284041665833424</v>
      </c>
      <c r="AF404" s="21">
        <f t="shared" si="519"/>
        <v>0.85200358224177564</v>
      </c>
      <c r="AG404" s="21">
        <f t="shared" si="520"/>
        <v>98.168645307369246</v>
      </c>
      <c r="AH404" s="21"/>
      <c r="AI404" s="61">
        <f t="shared" si="521"/>
        <v>45.574730043394901</v>
      </c>
      <c r="AJ404" s="21">
        <f t="shared" si="522"/>
        <v>3.9358159249167426</v>
      </c>
      <c r="AK404" s="21">
        <f t="shared" si="523"/>
        <v>11.635886567766679</v>
      </c>
      <c r="AL404" s="21">
        <f t="shared" si="524"/>
        <v>3.0881017257039063</v>
      </c>
      <c r="AM404" s="21">
        <f t="shared" si="525"/>
        <v>8.8101725703905558</v>
      </c>
      <c r="AN404" s="21">
        <f t="shared" si="526"/>
        <v>0.17156120698355029</v>
      </c>
      <c r="AO404" s="21">
        <f t="shared" si="527"/>
        <v>8.800080734685638</v>
      </c>
      <c r="AP404" s="21">
        <f t="shared" si="528"/>
        <v>13.664345544454536</v>
      </c>
      <c r="AQ404" s="21">
        <f t="shared" si="529"/>
        <v>2.6743364618024024</v>
      </c>
      <c r="AR404" s="21">
        <f t="shared" si="530"/>
        <v>0.77707134927843402</v>
      </c>
      <c r="AS404" s="21">
        <f t="shared" si="531"/>
        <v>0.86789787062266621</v>
      </c>
      <c r="AT404" s="21">
        <f t="shared" si="532"/>
        <v>100</v>
      </c>
      <c r="AU404" s="21"/>
      <c r="AV404" s="21">
        <f>AR404*'[1]diagram lines'!$G$39</f>
        <v>0.64505171155176666</v>
      </c>
      <c r="AW404" s="21">
        <f>AK404*'[1]diagram lines'!$G$40</f>
        <v>6.1584835498525017</v>
      </c>
      <c r="AX404" s="21">
        <f>AQ404*'[1]diagram lines'!$G$38</f>
        <v>1.9839624155158837</v>
      </c>
      <c r="AY404" s="21">
        <f>AP404*'[1]diagram lines'!$G$41</f>
        <v>9.7653288290058669</v>
      </c>
      <c r="AZ404" s="21">
        <f t="shared" si="533"/>
        <v>3.4514078110808364</v>
      </c>
      <c r="BA404" s="21">
        <f t="shared" si="534"/>
        <v>0.49687858175932603</v>
      </c>
      <c r="BB404" s="21">
        <f t="shared" si="535"/>
        <v>2.3425068303917982</v>
      </c>
      <c r="BC404" s="86">
        <f t="shared" si="536"/>
        <v>0.42689309889130361</v>
      </c>
      <c r="BX404" s="61">
        <f t="shared" si="537"/>
        <v>0.75158928095872179</v>
      </c>
      <c r="BY404" s="21">
        <f t="shared" si="538"/>
        <v>4.8818352528793192E-2</v>
      </c>
      <c r="BZ404" s="21">
        <f t="shared" si="539"/>
        <v>0.11307225382502943</v>
      </c>
      <c r="CA404" s="21">
        <f t="shared" si="540"/>
        <v>1.916021040766485E-2</v>
      </c>
      <c r="CB404" s="21">
        <f t="shared" si="541"/>
        <v>0.12149098121085596</v>
      </c>
      <c r="CC404" s="21">
        <f t="shared" si="542"/>
        <v>2.3961516774739216E-3</v>
      </c>
      <c r="CD404" s="21">
        <f t="shared" si="543"/>
        <v>0.2163555334987593</v>
      </c>
      <c r="CE404" s="21">
        <f t="shared" si="544"/>
        <v>0.24141665477888732</v>
      </c>
      <c r="CF404" s="21">
        <f t="shared" si="545"/>
        <v>4.2744555573479594E-2</v>
      </c>
      <c r="CG404" s="21">
        <f t="shared" si="546"/>
        <v>8.1732802547770707E-3</v>
      </c>
      <c r="CH404" s="21">
        <f t="shared" si="547"/>
        <v>6.0581215127092376E-3</v>
      </c>
      <c r="CI404" s="21">
        <f t="shared" si="548"/>
        <v>5.1049278579356268E-2</v>
      </c>
      <c r="CJ404" s="21">
        <f t="shared" si="549"/>
        <v>1.6223246548065082</v>
      </c>
      <c r="CL404" s="68">
        <f t="shared" si="550"/>
        <v>0.46327920785273558</v>
      </c>
      <c r="CM404" s="19">
        <f t="shared" si="551"/>
        <v>3.0091604898044078E-2</v>
      </c>
      <c r="CN404" s="19">
        <f t="shared" si="552"/>
        <v>6.9697673329457824E-2</v>
      </c>
      <c r="CO404" s="19">
        <f t="shared" si="553"/>
        <v>1.1810342862569672E-2</v>
      </c>
      <c r="CP404" s="19">
        <f t="shared" si="554"/>
        <v>7.4886972130338472E-2</v>
      </c>
      <c r="CQ404" s="19">
        <f t="shared" si="555"/>
        <v>1.476986539269297E-3</v>
      </c>
      <c r="CR404" s="19">
        <f t="shared" si="556"/>
        <v>0.13336142852650146</v>
      </c>
      <c r="CS404" s="19">
        <f t="shared" si="557"/>
        <v>0.14880908951462657</v>
      </c>
      <c r="CT404" s="19">
        <f t="shared" si="558"/>
        <v>2.6347719888765213E-2</v>
      </c>
      <c r="CU404" s="19">
        <f t="shared" si="559"/>
        <v>5.0380053280715776E-3</v>
      </c>
      <c r="CV404" s="19">
        <f t="shared" si="560"/>
        <v>3.7342226753200509E-3</v>
      </c>
      <c r="CW404" s="19">
        <f t="shared" si="561"/>
        <v>3.1466746454300067E-2</v>
      </c>
      <c r="CX404" s="19">
        <f t="shared" si="562"/>
        <v>0.99999999999999978</v>
      </c>
      <c r="CZ404" s="68">
        <f t="shared" si="563"/>
        <v>2.4859999999999999E-5</v>
      </c>
      <c r="DA404" s="19">
        <f t="shared" si="564"/>
        <v>1.9908319999999998E-5</v>
      </c>
      <c r="DB404" s="19">
        <f t="shared" si="565"/>
        <v>3.5539999999999995E-5</v>
      </c>
      <c r="DC404" s="19">
        <f t="shared" si="566"/>
        <v>4.1579119999999998E-5</v>
      </c>
      <c r="DD404" s="19">
        <f t="shared" si="567"/>
        <v>1.3396559999999999E-5</v>
      </c>
      <c r="DE404" s="19">
        <f t="shared" si="568"/>
        <v>1.3396559999999999E-5</v>
      </c>
      <c r="DF404" s="19">
        <f t="shared" si="569"/>
        <v>1.248536E-5</v>
      </c>
      <c r="DG404" s="19">
        <f t="shared" si="570"/>
        <v>1.7170319999999999E-5</v>
      </c>
      <c r="DH404" s="19">
        <f t="shared" si="571"/>
        <v>2.6384239999999997E-5</v>
      </c>
      <c r="DI404" s="19">
        <f t="shared" si="572"/>
        <v>3.9163439999999994E-5</v>
      </c>
      <c r="DJ404" s="19">
        <f t="shared" si="573"/>
        <v>0</v>
      </c>
      <c r="DK404" s="19">
        <f t="shared" si="574"/>
        <v>2.2817279999999998E-5</v>
      </c>
      <c r="DM404" s="68">
        <f t="shared" si="575"/>
        <v>1119.6224781895557</v>
      </c>
      <c r="DN404" s="19">
        <f t="shared" si="576"/>
        <v>120.73933909319125</v>
      </c>
      <c r="DO404" s="19">
        <f t="shared" si="577"/>
        <v>199.95427047471921</v>
      </c>
      <c r="DP404" s="19">
        <f t="shared" si="578"/>
        <v>45.359152664215856</v>
      </c>
      <c r="DQ404" s="19">
        <f t="shared" si="579"/>
        <v>401.64258194378408</v>
      </c>
      <c r="DR404" s="19">
        <f t="shared" si="580"/>
        <v>7.8212186632810159</v>
      </c>
      <c r="DS404" s="19">
        <f t="shared" si="581"/>
        <v>430.46140196342026</v>
      </c>
      <c r="DT404" s="19">
        <f t="shared" si="582"/>
        <v>486.02552194602418</v>
      </c>
      <c r="DU404" s="19">
        <f t="shared" si="583"/>
        <v>61.904195682898418</v>
      </c>
      <c r="DV404" s="19">
        <f t="shared" si="584"/>
        <v>12.117937083778715</v>
      </c>
      <c r="DX404" s="19">
        <f t="shared" si="585"/>
        <v>24.850936268761536</v>
      </c>
      <c r="DZ404" s="68">
        <f t="shared" si="586"/>
        <v>2910.49903397363</v>
      </c>
      <c r="EA404" s="21">
        <f t="shared" si="587"/>
        <v>2.9104990339736299</v>
      </c>
      <c r="EB404" s="92">
        <f t="shared" si="588"/>
        <v>1368</v>
      </c>
    </row>
    <row r="405" spans="1:132" x14ac:dyDescent="0.3">
      <c r="A405" s="19">
        <f>'A. Thermody. result (all suite)'!C361</f>
        <v>1367</v>
      </c>
      <c r="B405" s="19" t="str">
        <f>'A. Thermody. result (all suite)'!A361</f>
        <v>Alkaline basalt</v>
      </c>
      <c r="C405" s="24">
        <f>'A. Thermody. result (all suite)'!G361</f>
        <v>100</v>
      </c>
      <c r="D405" s="19">
        <f>'A. Thermody. result (all suite)'!D361</f>
        <v>10000</v>
      </c>
      <c r="E405" s="61">
        <f>'A. Thermody. result (all suite)'!I361</f>
        <v>45.155484000000001</v>
      </c>
      <c r="F405" s="21">
        <f>'A. Thermody. result (all suite)'!J361</f>
        <v>3.89961</v>
      </c>
      <c r="G405" s="21">
        <f>'A. Thermody. result (all suite)'!K361</f>
        <v>11.528847000000001</v>
      </c>
      <c r="H405" s="21">
        <f>'A. Thermody. result (all suite)'!L361</f>
        <v>3.0596939999999999</v>
      </c>
      <c r="I405" s="21">
        <f>'A. Thermody. result (all suite)'!M361</f>
        <v>8.7291270000000001</v>
      </c>
      <c r="J405" s="21">
        <f>'A. Thermody. result (all suite)'!N361</f>
        <v>0.169983</v>
      </c>
      <c r="K405" s="21">
        <f>'A. Thermody. result (all suite)'!O361</f>
        <v>8.7191279999999995</v>
      </c>
      <c r="L405" s="21">
        <f>'A. Thermody. result (all suite)'!P361</f>
        <v>13.538646</v>
      </c>
      <c r="M405" s="21">
        <f>'A. Thermody. result (all suite)'!Q361</f>
        <v>2.6497350000000002</v>
      </c>
      <c r="N405" s="21">
        <f>'A. Thermody. result (all suite)'!R361</f>
        <v>0.76992300000000002</v>
      </c>
      <c r="O405" s="21">
        <f>'A. Thermody. result (all suite)'!S361</f>
        <v>0.85991399999999996</v>
      </c>
      <c r="P405" s="21">
        <f>'A. Thermody. result (all suite)'!T361</f>
        <v>0.91990799999999995</v>
      </c>
      <c r="Q405" s="21">
        <f t="shared" si="506"/>
        <v>99.999999000000031</v>
      </c>
      <c r="S405" s="19">
        <f t="shared" si="507"/>
        <v>1640</v>
      </c>
      <c r="T405" s="19">
        <f t="shared" si="508"/>
        <v>1</v>
      </c>
      <c r="V405" s="61">
        <f t="shared" si="509"/>
        <v>44.740095086091387</v>
      </c>
      <c r="W405" s="21">
        <f t="shared" si="510"/>
        <v>3.8637371752824716</v>
      </c>
      <c r="X405" s="21">
        <f t="shared" si="511"/>
        <v>11.422792213078692</v>
      </c>
      <c r="Y405" s="21">
        <f t="shared" si="512"/>
        <v>3.0315476298370161</v>
      </c>
      <c r="Z405" s="21">
        <f t="shared" si="513"/>
        <v>8.6488270615938401</v>
      </c>
      <c r="AA405" s="21">
        <f t="shared" si="514"/>
        <v>0.1684193127687231</v>
      </c>
      <c r="AB405" s="21">
        <f t="shared" si="515"/>
        <v>8.6389200431956787</v>
      </c>
      <c r="AC405" s="21">
        <f t="shared" si="516"/>
        <v>13.414102911108888</v>
      </c>
      <c r="AD405" s="21">
        <f t="shared" si="517"/>
        <v>2.6253598755124488</v>
      </c>
      <c r="AE405" s="21">
        <f t="shared" si="518"/>
        <v>0.76284041665833424</v>
      </c>
      <c r="AF405" s="21">
        <f t="shared" si="519"/>
        <v>0.85200358224177564</v>
      </c>
      <c r="AG405" s="21">
        <f t="shared" si="520"/>
        <v>98.168645307369246</v>
      </c>
      <c r="AH405" s="21"/>
      <c r="AI405" s="61">
        <f t="shared" si="521"/>
        <v>45.574730043394901</v>
      </c>
      <c r="AJ405" s="21">
        <f t="shared" si="522"/>
        <v>3.9358159249167426</v>
      </c>
      <c r="AK405" s="21">
        <f t="shared" si="523"/>
        <v>11.635886567766679</v>
      </c>
      <c r="AL405" s="21">
        <f t="shared" si="524"/>
        <v>3.0881017257039063</v>
      </c>
      <c r="AM405" s="21">
        <f t="shared" si="525"/>
        <v>8.8101725703905558</v>
      </c>
      <c r="AN405" s="21">
        <f t="shared" si="526"/>
        <v>0.17156120698355029</v>
      </c>
      <c r="AO405" s="21">
        <f t="shared" si="527"/>
        <v>8.800080734685638</v>
      </c>
      <c r="AP405" s="21">
        <f t="shared" si="528"/>
        <v>13.664345544454536</v>
      </c>
      <c r="AQ405" s="21">
        <f t="shared" si="529"/>
        <v>2.6743364618024024</v>
      </c>
      <c r="AR405" s="21">
        <f t="shared" si="530"/>
        <v>0.77707134927843402</v>
      </c>
      <c r="AS405" s="21">
        <f t="shared" si="531"/>
        <v>0.86789787062266621</v>
      </c>
      <c r="AT405" s="21">
        <f t="shared" si="532"/>
        <v>100</v>
      </c>
      <c r="AU405" s="21"/>
      <c r="AV405" s="21">
        <f>AR405*'[1]diagram lines'!$G$39</f>
        <v>0.64505171155176666</v>
      </c>
      <c r="AW405" s="21">
        <f>AK405*'[1]diagram lines'!$G$40</f>
        <v>6.1584835498525017</v>
      </c>
      <c r="AX405" s="21">
        <f>AQ405*'[1]diagram lines'!$G$38</f>
        <v>1.9839624155158837</v>
      </c>
      <c r="AY405" s="21">
        <f>AP405*'[1]diagram lines'!$G$41</f>
        <v>9.7653288290058669</v>
      </c>
      <c r="AZ405" s="21">
        <f t="shared" si="533"/>
        <v>3.4514078110808364</v>
      </c>
      <c r="BA405" s="21">
        <f t="shared" si="534"/>
        <v>0.49687858175932603</v>
      </c>
      <c r="BB405" s="21">
        <f t="shared" si="535"/>
        <v>2.3425068303917982</v>
      </c>
      <c r="BC405" s="86">
        <f t="shared" si="536"/>
        <v>0.42689309889130361</v>
      </c>
      <c r="BX405" s="61">
        <f t="shared" si="537"/>
        <v>0.75158928095872179</v>
      </c>
      <c r="BY405" s="21">
        <f t="shared" si="538"/>
        <v>4.8818352528793192E-2</v>
      </c>
      <c r="BZ405" s="21">
        <f t="shared" si="539"/>
        <v>0.11307225382502943</v>
      </c>
      <c r="CA405" s="21">
        <f t="shared" si="540"/>
        <v>1.916021040766485E-2</v>
      </c>
      <c r="CB405" s="21">
        <f t="shared" si="541"/>
        <v>0.12149098121085596</v>
      </c>
      <c r="CC405" s="21">
        <f t="shared" si="542"/>
        <v>2.3961516774739216E-3</v>
      </c>
      <c r="CD405" s="21">
        <f t="shared" si="543"/>
        <v>0.2163555334987593</v>
      </c>
      <c r="CE405" s="21">
        <f t="shared" si="544"/>
        <v>0.24141665477888732</v>
      </c>
      <c r="CF405" s="21">
        <f t="shared" si="545"/>
        <v>4.2744555573479594E-2</v>
      </c>
      <c r="CG405" s="21">
        <f t="shared" si="546"/>
        <v>8.1732802547770707E-3</v>
      </c>
      <c r="CH405" s="21">
        <f t="shared" si="547"/>
        <v>6.0581215127092376E-3</v>
      </c>
      <c r="CI405" s="21">
        <f t="shared" si="548"/>
        <v>5.1049278579356268E-2</v>
      </c>
      <c r="CJ405" s="21">
        <f t="shared" si="549"/>
        <v>1.6223246548065082</v>
      </c>
      <c r="CL405" s="68">
        <f t="shared" si="550"/>
        <v>0.46327920785273558</v>
      </c>
      <c r="CM405" s="19">
        <f t="shared" si="551"/>
        <v>3.0091604898044078E-2</v>
      </c>
      <c r="CN405" s="19">
        <f t="shared" si="552"/>
        <v>6.9697673329457824E-2</v>
      </c>
      <c r="CO405" s="19">
        <f t="shared" si="553"/>
        <v>1.1810342862569672E-2</v>
      </c>
      <c r="CP405" s="19">
        <f t="shared" si="554"/>
        <v>7.4886972130338472E-2</v>
      </c>
      <c r="CQ405" s="19">
        <f t="shared" si="555"/>
        <v>1.476986539269297E-3</v>
      </c>
      <c r="CR405" s="19">
        <f t="shared" si="556"/>
        <v>0.13336142852650146</v>
      </c>
      <c r="CS405" s="19">
        <f t="shared" si="557"/>
        <v>0.14880908951462657</v>
      </c>
      <c r="CT405" s="19">
        <f t="shared" si="558"/>
        <v>2.6347719888765213E-2</v>
      </c>
      <c r="CU405" s="19">
        <f t="shared" si="559"/>
        <v>5.0380053280715776E-3</v>
      </c>
      <c r="CV405" s="19">
        <f t="shared" si="560"/>
        <v>3.7342226753200509E-3</v>
      </c>
      <c r="CW405" s="19">
        <f t="shared" si="561"/>
        <v>3.1466746454300067E-2</v>
      </c>
      <c r="CX405" s="19">
        <f t="shared" si="562"/>
        <v>0.99999999999999978</v>
      </c>
      <c r="CZ405" s="68">
        <f t="shared" si="563"/>
        <v>2.4859999999999999E-5</v>
      </c>
      <c r="DA405" s="19">
        <f t="shared" si="564"/>
        <v>1.9901079999999997E-5</v>
      </c>
      <c r="DB405" s="19">
        <f t="shared" si="565"/>
        <v>3.5539999999999995E-5</v>
      </c>
      <c r="DC405" s="19">
        <f t="shared" si="566"/>
        <v>4.1570029999999999E-5</v>
      </c>
      <c r="DD405" s="19">
        <f t="shared" si="567"/>
        <v>1.3393639999999998E-5</v>
      </c>
      <c r="DE405" s="19">
        <f t="shared" si="568"/>
        <v>1.3393639999999998E-5</v>
      </c>
      <c r="DF405" s="19">
        <f t="shared" si="569"/>
        <v>1.248209E-5</v>
      </c>
      <c r="DG405" s="19">
        <f t="shared" si="570"/>
        <v>1.7166579999999998E-5</v>
      </c>
      <c r="DH405" s="19">
        <f t="shared" si="571"/>
        <v>2.6376559999999998E-5</v>
      </c>
      <c r="DI405" s="19">
        <f t="shared" si="572"/>
        <v>3.915135999999999E-5</v>
      </c>
      <c r="DJ405" s="19">
        <f t="shared" si="573"/>
        <v>0</v>
      </c>
      <c r="DK405" s="19">
        <f t="shared" si="574"/>
        <v>2.280782E-5</v>
      </c>
      <c r="DM405" s="68">
        <f t="shared" si="575"/>
        <v>1119.6224781895557</v>
      </c>
      <c r="DN405" s="19">
        <f t="shared" si="576"/>
        <v>120.78326398646512</v>
      </c>
      <c r="DO405" s="19">
        <f t="shared" si="577"/>
        <v>199.95427047471921</v>
      </c>
      <c r="DP405" s="19">
        <f t="shared" si="578"/>
        <v>45.369071220871163</v>
      </c>
      <c r="DQ405" s="19">
        <f t="shared" si="579"/>
        <v>401.73014561872799</v>
      </c>
      <c r="DR405" s="19">
        <f t="shared" si="580"/>
        <v>7.822923797844644</v>
      </c>
      <c r="DS405" s="19">
        <f t="shared" si="581"/>
        <v>430.57417224343112</v>
      </c>
      <c r="DT405" s="19">
        <f t="shared" si="582"/>
        <v>486.13140998266744</v>
      </c>
      <c r="DU405" s="19">
        <f t="shared" si="583"/>
        <v>61.922220179756415</v>
      </c>
      <c r="DV405" s="19">
        <f t="shared" si="584"/>
        <v>12.121676026180005</v>
      </c>
      <c r="DX405" s="19">
        <f t="shared" si="585"/>
        <v>24.861243692140992</v>
      </c>
      <c r="DZ405" s="68">
        <f t="shared" si="586"/>
        <v>2910.8928754123599</v>
      </c>
      <c r="EA405" s="21">
        <f t="shared" si="587"/>
        <v>2.91089287541236</v>
      </c>
      <c r="EB405" s="92">
        <f t="shared" si="588"/>
        <v>1367</v>
      </c>
    </row>
    <row r="406" spans="1:132" x14ac:dyDescent="0.3">
      <c r="A406" s="19">
        <f>'A. Thermody. result (all suite)'!C362</f>
        <v>1366</v>
      </c>
      <c r="B406" s="19" t="str">
        <f>'A. Thermody. result (all suite)'!A362</f>
        <v>Alkaline basalt</v>
      </c>
      <c r="C406" s="24">
        <f>'A. Thermody. result (all suite)'!G362</f>
        <v>100</v>
      </c>
      <c r="D406" s="19">
        <f>'A. Thermody. result (all suite)'!D362</f>
        <v>10000</v>
      </c>
      <c r="E406" s="61">
        <f>'A. Thermody. result (all suite)'!I362</f>
        <v>45.155484000000001</v>
      </c>
      <c r="F406" s="21">
        <f>'A. Thermody. result (all suite)'!J362</f>
        <v>3.89961</v>
      </c>
      <c r="G406" s="21">
        <f>'A. Thermody. result (all suite)'!K362</f>
        <v>11.528847000000001</v>
      </c>
      <c r="H406" s="21">
        <f>'A. Thermody. result (all suite)'!L362</f>
        <v>3.0596939999999999</v>
      </c>
      <c r="I406" s="21">
        <f>'A. Thermody. result (all suite)'!M362</f>
        <v>8.7291270000000001</v>
      </c>
      <c r="J406" s="21">
        <f>'A. Thermody. result (all suite)'!N362</f>
        <v>0.169983</v>
      </c>
      <c r="K406" s="21">
        <f>'A. Thermody. result (all suite)'!O362</f>
        <v>8.7191279999999995</v>
      </c>
      <c r="L406" s="21">
        <f>'A. Thermody. result (all suite)'!P362</f>
        <v>13.538646</v>
      </c>
      <c r="M406" s="21">
        <f>'A. Thermody. result (all suite)'!Q362</f>
        <v>2.6497350000000002</v>
      </c>
      <c r="N406" s="21">
        <f>'A. Thermody. result (all suite)'!R362</f>
        <v>0.76992300000000002</v>
      </c>
      <c r="O406" s="21">
        <f>'A. Thermody. result (all suite)'!S362</f>
        <v>0.85991399999999996</v>
      </c>
      <c r="P406" s="21">
        <f>'A. Thermody. result (all suite)'!T362</f>
        <v>0.91990799999999995</v>
      </c>
      <c r="Q406" s="21">
        <f t="shared" si="506"/>
        <v>99.999999000000031</v>
      </c>
      <c r="S406" s="19">
        <f t="shared" si="507"/>
        <v>1639</v>
      </c>
      <c r="T406" s="19">
        <f t="shared" si="508"/>
        <v>1</v>
      </c>
      <c r="V406" s="61">
        <f t="shared" si="509"/>
        <v>44.740095086091387</v>
      </c>
      <c r="W406" s="21">
        <f t="shared" si="510"/>
        <v>3.8637371752824716</v>
      </c>
      <c r="X406" s="21">
        <f t="shared" si="511"/>
        <v>11.422792213078692</v>
      </c>
      <c r="Y406" s="21">
        <f t="shared" si="512"/>
        <v>3.0315476298370161</v>
      </c>
      <c r="Z406" s="21">
        <f t="shared" si="513"/>
        <v>8.6488270615938401</v>
      </c>
      <c r="AA406" s="21">
        <f t="shared" si="514"/>
        <v>0.1684193127687231</v>
      </c>
      <c r="AB406" s="21">
        <f t="shared" si="515"/>
        <v>8.6389200431956787</v>
      </c>
      <c r="AC406" s="21">
        <f t="shared" si="516"/>
        <v>13.414102911108888</v>
      </c>
      <c r="AD406" s="21">
        <f t="shared" si="517"/>
        <v>2.6253598755124488</v>
      </c>
      <c r="AE406" s="21">
        <f t="shared" si="518"/>
        <v>0.76284041665833424</v>
      </c>
      <c r="AF406" s="21">
        <f t="shared" si="519"/>
        <v>0.85200358224177564</v>
      </c>
      <c r="AG406" s="21">
        <f t="shared" si="520"/>
        <v>98.168645307369246</v>
      </c>
      <c r="AH406" s="21"/>
      <c r="AI406" s="61">
        <f t="shared" si="521"/>
        <v>45.574730043394901</v>
      </c>
      <c r="AJ406" s="21">
        <f t="shared" si="522"/>
        <v>3.9358159249167426</v>
      </c>
      <c r="AK406" s="21">
        <f t="shared" si="523"/>
        <v>11.635886567766679</v>
      </c>
      <c r="AL406" s="21">
        <f t="shared" si="524"/>
        <v>3.0881017257039063</v>
      </c>
      <c r="AM406" s="21">
        <f t="shared" si="525"/>
        <v>8.8101725703905558</v>
      </c>
      <c r="AN406" s="21">
        <f t="shared" si="526"/>
        <v>0.17156120698355029</v>
      </c>
      <c r="AO406" s="21">
        <f t="shared" si="527"/>
        <v>8.800080734685638</v>
      </c>
      <c r="AP406" s="21">
        <f t="shared" si="528"/>
        <v>13.664345544454536</v>
      </c>
      <c r="AQ406" s="21">
        <f t="shared" si="529"/>
        <v>2.6743364618024024</v>
      </c>
      <c r="AR406" s="21">
        <f t="shared" si="530"/>
        <v>0.77707134927843402</v>
      </c>
      <c r="AS406" s="21">
        <f t="shared" si="531"/>
        <v>0.86789787062266621</v>
      </c>
      <c r="AT406" s="21">
        <f t="shared" si="532"/>
        <v>100</v>
      </c>
      <c r="AU406" s="21"/>
      <c r="AV406" s="21">
        <f>AR406*'[1]diagram lines'!$G$39</f>
        <v>0.64505171155176666</v>
      </c>
      <c r="AW406" s="21">
        <f>AK406*'[1]diagram lines'!$G$40</f>
        <v>6.1584835498525017</v>
      </c>
      <c r="AX406" s="21">
        <f>AQ406*'[1]diagram lines'!$G$38</f>
        <v>1.9839624155158837</v>
      </c>
      <c r="AY406" s="21">
        <f>AP406*'[1]diagram lines'!$G$41</f>
        <v>9.7653288290058669</v>
      </c>
      <c r="AZ406" s="21">
        <f t="shared" si="533"/>
        <v>3.4514078110808364</v>
      </c>
      <c r="BA406" s="21">
        <f t="shared" si="534"/>
        <v>0.49687858175932603</v>
      </c>
      <c r="BB406" s="21">
        <f t="shared" si="535"/>
        <v>2.3425068303917982</v>
      </c>
      <c r="BC406" s="86">
        <f t="shared" si="536"/>
        <v>0.42689309889130361</v>
      </c>
      <c r="BX406" s="61">
        <f t="shared" si="537"/>
        <v>0.75158928095872179</v>
      </c>
      <c r="BY406" s="21">
        <f t="shared" si="538"/>
        <v>4.8818352528793192E-2</v>
      </c>
      <c r="BZ406" s="21">
        <f t="shared" si="539"/>
        <v>0.11307225382502943</v>
      </c>
      <c r="CA406" s="21">
        <f t="shared" si="540"/>
        <v>1.916021040766485E-2</v>
      </c>
      <c r="CB406" s="21">
        <f t="shared" si="541"/>
        <v>0.12149098121085596</v>
      </c>
      <c r="CC406" s="21">
        <f t="shared" si="542"/>
        <v>2.3961516774739216E-3</v>
      </c>
      <c r="CD406" s="21">
        <f t="shared" si="543"/>
        <v>0.2163555334987593</v>
      </c>
      <c r="CE406" s="21">
        <f t="shared" si="544"/>
        <v>0.24141665477888732</v>
      </c>
      <c r="CF406" s="21">
        <f t="shared" si="545"/>
        <v>4.2744555573479594E-2</v>
      </c>
      <c r="CG406" s="21">
        <f t="shared" si="546"/>
        <v>8.1732802547770707E-3</v>
      </c>
      <c r="CH406" s="21">
        <f t="shared" si="547"/>
        <v>6.0581215127092376E-3</v>
      </c>
      <c r="CI406" s="21">
        <f t="shared" si="548"/>
        <v>5.1049278579356268E-2</v>
      </c>
      <c r="CJ406" s="21">
        <f t="shared" si="549"/>
        <v>1.6223246548065082</v>
      </c>
      <c r="CL406" s="68">
        <f t="shared" si="550"/>
        <v>0.46327920785273558</v>
      </c>
      <c r="CM406" s="19">
        <f t="shared" si="551"/>
        <v>3.0091604898044078E-2</v>
      </c>
      <c r="CN406" s="19">
        <f t="shared" si="552"/>
        <v>6.9697673329457824E-2</v>
      </c>
      <c r="CO406" s="19">
        <f t="shared" si="553"/>
        <v>1.1810342862569672E-2</v>
      </c>
      <c r="CP406" s="19">
        <f t="shared" si="554"/>
        <v>7.4886972130338472E-2</v>
      </c>
      <c r="CQ406" s="19">
        <f t="shared" si="555"/>
        <v>1.476986539269297E-3</v>
      </c>
      <c r="CR406" s="19">
        <f t="shared" si="556"/>
        <v>0.13336142852650146</v>
      </c>
      <c r="CS406" s="19">
        <f t="shared" si="557"/>
        <v>0.14880908951462657</v>
      </c>
      <c r="CT406" s="19">
        <f t="shared" si="558"/>
        <v>2.6347719888765213E-2</v>
      </c>
      <c r="CU406" s="19">
        <f t="shared" si="559"/>
        <v>5.0380053280715776E-3</v>
      </c>
      <c r="CV406" s="19">
        <f t="shared" si="560"/>
        <v>3.7342226753200509E-3</v>
      </c>
      <c r="CW406" s="19">
        <f t="shared" si="561"/>
        <v>3.1466746454300067E-2</v>
      </c>
      <c r="CX406" s="19">
        <f t="shared" si="562"/>
        <v>0.99999999999999978</v>
      </c>
      <c r="CZ406" s="68">
        <f t="shared" si="563"/>
        <v>2.4859999999999999E-5</v>
      </c>
      <c r="DA406" s="19">
        <f t="shared" si="564"/>
        <v>1.9893839999999995E-5</v>
      </c>
      <c r="DB406" s="19">
        <f t="shared" si="565"/>
        <v>3.5539999999999995E-5</v>
      </c>
      <c r="DC406" s="19">
        <f t="shared" si="566"/>
        <v>4.156094E-5</v>
      </c>
      <c r="DD406" s="19">
        <f t="shared" si="567"/>
        <v>1.3390719999999998E-5</v>
      </c>
      <c r="DE406" s="19">
        <f t="shared" si="568"/>
        <v>1.3390719999999998E-5</v>
      </c>
      <c r="DF406" s="19">
        <f t="shared" si="569"/>
        <v>1.247882E-5</v>
      </c>
      <c r="DG406" s="19">
        <f t="shared" si="570"/>
        <v>1.7162839999999997E-5</v>
      </c>
      <c r="DH406" s="19">
        <f t="shared" si="571"/>
        <v>2.6368879999999996E-5</v>
      </c>
      <c r="DI406" s="19">
        <f t="shared" si="572"/>
        <v>3.9139279999999992E-5</v>
      </c>
      <c r="DJ406" s="19">
        <f t="shared" si="573"/>
        <v>0</v>
      </c>
      <c r="DK406" s="19">
        <f t="shared" si="574"/>
        <v>2.2798359999999999E-5</v>
      </c>
      <c r="DM406" s="68">
        <f t="shared" si="575"/>
        <v>1119.6224781895557</v>
      </c>
      <c r="DN406" s="19">
        <f t="shared" si="576"/>
        <v>120.82722085106552</v>
      </c>
      <c r="DO406" s="19">
        <f t="shared" si="577"/>
        <v>199.95427047471921</v>
      </c>
      <c r="DP406" s="19">
        <f t="shared" si="578"/>
        <v>45.378994116200232</v>
      </c>
      <c r="DQ406" s="19">
        <f t="shared" si="579"/>
        <v>401.81774748219811</v>
      </c>
      <c r="DR406" s="19">
        <f t="shared" si="580"/>
        <v>7.8246296760565475</v>
      </c>
      <c r="DS406" s="19">
        <f t="shared" si="581"/>
        <v>430.68700162499408</v>
      </c>
      <c r="DT406" s="19">
        <f t="shared" si="582"/>
        <v>486.23734416799658</v>
      </c>
      <c r="DU406" s="19">
        <f t="shared" si="583"/>
        <v>61.940255175970911</v>
      </c>
      <c r="DV406" s="19">
        <f t="shared" si="584"/>
        <v>12.12541727656571</v>
      </c>
      <c r="DX406" s="19">
        <f t="shared" si="585"/>
        <v>24.871559669488821</v>
      </c>
      <c r="DZ406" s="68">
        <f t="shared" si="586"/>
        <v>2911.2869187048109</v>
      </c>
      <c r="EA406" s="21">
        <f t="shared" si="587"/>
        <v>2.9112869187048109</v>
      </c>
      <c r="EB406" s="92">
        <f t="shared" si="588"/>
        <v>1366</v>
      </c>
    </row>
    <row r="407" spans="1:132" x14ac:dyDescent="0.3">
      <c r="A407" s="19">
        <f>'A. Thermody. result (all suite)'!C363</f>
        <v>1365</v>
      </c>
      <c r="B407" s="19" t="str">
        <f>'A. Thermody. result (all suite)'!A363</f>
        <v>Alkaline basalt</v>
      </c>
      <c r="C407" s="24">
        <f>'A. Thermody. result (all suite)'!G363</f>
        <v>100</v>
      </c>
      <c r="D407" s="19">
        <f>'A. Thermody. result (all suite)'!D363</f>
        <v>10000</v>
      </c>
      <c r="E407" s="61">
        <f>'A. Thermody. result (all suite)'!I363</f>
        <v>45.155484000000001</v>
      </c>
      <c r="F407" s="21">
        <f>'A. Thermody. result (all suite)'!J363</f>
        <v>3.89961</v>
      </c>
      <c r="G407" s="21">
        <f>'A. Thermody. result (all suite)'!K363</f>
        <v>11.528847000000001</v>
      </c>
      <c r="H407" s="21">
        <f>'A. Thermody. result (all suite)'!L363</f>
        <v>3.0596939999999999</v>
      </c>
      <c r="I407" s="21">
        <f>'A. Thermody. result (all suite)'!M363</f>
        <v>8.7291270000000001</v>
      </c>
      <c r="J407" s="21">
        <f>'A. Thermody. result (all suite)'!N363</f>
        <v>0.169983</v>
      </c>
      <c r="K407" s="21">
        <f>'A. Thermody. result (all suite)'!O363</f>
        <v>8.7191279999999995</v>
      </c>
      <c r="L407" s="21">
        <f>'A. Thermody. result (all suite)'!P363</f>
        <v>13.538646</v>
      </c>
      <c r="M407" s="21">
        <f>'A. Thermody. result (all suite)'!Q363</f>
        <v>2.6497350000000002</v>
      </c>
      <c r="N407" s="21">
        <f>'A. Thermody. result (all suite)'!R363</f>
        <v>0.76992300000000002</v>
      </c>
      <c r="O407" s="21">
        <f>'A. Thermody. result (all suite)'!S363</f>
        <v>0.85991399999999996</v>
      </c>
      <c r="P407" s="21">
        <f>'A. Thermody. result (all suite)'!T363</f>
        <v>0.91990799999999995</v>
      </c>
      <c r="Q407" s="21">
        <f t="shared" si="506"/>
        <v>99.999999000000031</v>
      </c>
      <c r="S407" s="19">
        <f t="shared" si="507"/>
        <v>1638</v>
      </c>
      <c r="T407" s="19">
        <f t="shared" si="508"/>
        <v>1</v>
      </c>
      <c r="V407" s="61">
        <f t="shared" si="509"/>
        <v>44.740095086091387</v>
      </c>
      <c r="W407" s="21">
        <f t="shared" si="510"/>
        <v>3.8637371752824716</v>
      </c>
      <c r="X407" s="21">
        <f t="shared" si="511"/>
        <v>11.422792213078692</v>
      </c>
      <c r="Y407" s="21">
        <f t="shared" si="512"/>
        <v>3.0315476298370161</v>
      </c>
      <c r="Z407" s="21">
        <f t="shared" si="513"/>
        <v>8.6488270615938401</v>
      </c>
      <c r="AA407" s="21">
        <f t="shared" si="514"/>
        <v>0.1684193127687231</v>
      </c>
      <c r="AB407" s="21">
        <f t="shared" si="515"/>
        <v>8.6389200431956787</v>
      </c>
      <c r="AC407" s="21">
        <f t="shared" si="516"/>
        <v>13.414102911108888</v>
      </c>
      <c r="AD407" s="21">
        <f t="shared" si="517"/>
        <v>2.6253598755124488</v>
      </c>
      <c r="AE407" s="21">
        <f t="shared" si="518"/>
        <v>0.76284041665833424</v>
      </c>
      <c r="AF407" s="21">
        <f t="shared" si="519"/>
        <v>0.85200358224177564</v>
      </c>
      <c r="AG407" s="21">
        <f t="shared" si="520"/>
        <v>98.168645307369246</v>
      </c>
      <c r="AH407" s="21"/>
      <c r="AI407" s="61">
        <f t="shared" si="521"/>
        <v>45.574730043394901</v>
      </c>
      <c r="AJ407" s="21">
        <f t="shared" si="522"/>
        <v>3.9358159249167426</v>
      </c>
      <c r="AK407" s="21">
        <f t="shared" si="523"/>
        <v>11.635886567766679</v>
      </c>
      <c r="AL407" s="21">
        <f t="shared" si="524"/>
        <v>3.0881017257039063</v>
      </c>
      <c r="AM407" s="21">
        <f t="shared" si="525"/>
        <v>8.8101725703905558</v>
      </c>
      <c r="AN407" s="21">
        <f t="shared" si="526"/>
        <v>0.17156120698355029</v>
      </c>
      <c r="AO407" s="21">
        <f t="shared" si="527"/>
        <v>8.800080734685638</v>
      </c>
      <c r="AP407" s="21">
        <f t="shared" si="528"/>
        <v>13.664345544454536</v>
      </c>
      <c r="AQ407" s="21">
        <f t="shared" si="529"/>
        <v>2.6743364618024024</v>
      </c>
      <c r="AR407" s="21">
        <f t="shared" si="530"/>
        <v>0.77707134927843402</v>
      </c>
      <c r="AS407" s="21">
        <f t="shared" si="531"/>
        <v>0.86789787062266621</v>
      </c>
      <c r="AT407" s="21">
        <f t="shared" si="532"/>
        <v>100</v>
      </c>
      <c r="AU407" s="21"/>
      <c r="AV407" s="21">
        <f>AR407*'[1]diagram lines'!$G$39</f>
        <v>0.64505171155176666</v>
      </c>
      <c r="AW407" s="21">
        <f>AK407*'[1]diagram lines'!$G$40</f>
        <v>6.1584835498525017</v>
      </c>
      <c r="AX407" s="21">
        <f>AQ407*'[1]diagram lines'!$G$38</f>
        <v>1.9839624155158837</v>
      </c>
      <c r="AY407" s="21">
        <f>AP407*'[1]diagram lines'!$G$41</f>
        <v>9.7653288290058669</v>
      </c>
      <c r="AZ407" s="21">
        <f t="shared" si="533"/>
        <v>3.4514078110808364</v>
      </c>
      <c r="BA407" s="21">
        <f t="shared" si="534"/>
        <v>0.49687858175932603</v>
      </c>
      <c r="BB407" s="21">
        <f t="shared" si="535"/>
        <v>2.3425068303917982</v>
      </c>
      <c r="BC407" s="86">
        <f t="shared" si="536"/>
        <v>0.42689309889130361</v>
      </c>
      <c r="BX407" s="61">
        <f t="shared" si="537"/>
        <v>0.75158928095872179</v>
      </c>
      <c r="BY407" s="21">
        <f t="shared" si="538"/>
        <v>4.8818352528793192E-2</v>
      </c>
      <c r="BZ407" s="21">
        <f t="shared" si="539"/>
        <v>0.11307225382502943</v>
      </c>
      <c r="CA407" s="21">
        <f t="shared" si="540"/>
        <v>1.916021040766485E-2</v>
      </c>
      <c r="CB407" s="21">
        <f t="shared" si="541"/>
        <v>0.12149098121085596</v>
      </c>
      <c r="CC407" s="21">
        <f t="shared" si="542"/>
        <v>2.3961516774739216E-3</v>
      </c>
      <c r="CD407" s="21">
        <f t="shared" si="543"/>
        <v>0.2163555334987593</v>
      </c>
      <c r="CE407" s="21">
        <f t="shared" si="544"/>
        <v>0.24141665477888732</v>
      </c>
      <c r="CF407" s="21">
        <f t="shared" si="545"/>
        <v>4.2744555573479594E-2</v>
      </c>
      <c r="CG407" s="21">
        <f t="shared" si="546"/>
        <v>8.1732802547770707E-3</v>
      </c>
      <c r="CH407" s="21">
        <f t="shared" si="547"/>
        <v>6.0581215127092376E-3</v>
      </c>
      <c r="CI407" s="21">
        <f t="shared" si="548"/>
        <v>5.1049278579356268E-2</v>
      </c>
      <c r="CJ407" s="21">
        <f t="shared" si="549"/>
        <v>1.6223246548065082</v>
      </c>
      <c r="CL407" s="68">
        <f t="shared" si="550"/>
        <v>0.46327920785273558</v>
      </c>
      <c r="CM407" s="19">
        <f t="shared" si="551"/>
        <v>3.0091604898044078E-2</v>
      </c>
      <c r="CN407" s="19">
        <f t="shared" si="552"/>
        <v>6.9697673329457824E-2</v>
      </c>
      <c r="CO407" s="19">
        <f t="shared" si="553"/>
        <v>1.1810342862569672E-2</v>
      </c>
      <c r="CP407" s="19">
        <f t="shared" si="554"/>
        <v>7.4886972130338472E-2</v>
      </c>
      <c r="CQ407" s="19">
        <f t="shared" si="555"/>
        <v>1.476986539269297E-3</v>
      </c>
      <c r="CR407" s="19">
        <f t="shared" si="556"/>
        <v>0.13336142852650146</v>
      </c>
      <c r="CS407" s="19">
        <f t="shared" si="557"/>
        <v>0.14880908951462657</v>
      </c>
      <c r="CT407" s="19">
        <f t="shared" si="558"/>
        <v>2.6347719888765213E-2</v>
      </c>
      <c r="CU407" s="19">
        <f t="shared" si="559"/>
        <v>5.0380053280715776E-3</v>
      </c>
      <c r="CV407" s="19">
        <f t="shared" si="560"/>
        <v>3.7342226753200509E-3</v>
      </c>
      <c r="CW407" s="19">
        <f t="shared" si="561"/>
        <v>3.1466746454300067E-2</v>
      </c>
      <c r="CX407" s="19">
        <f t="shared" si="562"/>
        <v>0.99999999999999978</v>
      </c>
      <c r="CZ407" s="68">
        <f t="shared" si="563"/>
        <v>2.4859999999999999E-5</v>
      </c>
      <c r="DA407" s="19">
        <f t="shared" si="564"/>
        <v>1.9886599999999997E-5</v>
      </c>
      <c r="DB407" s="19">
        <f t="shared" si="565"/>
        <v>3.5539999999999995E-5</v>
      </c>
      <c r="DC407" s="19">
        <f t="shared" si="566"/>
        <v>4.1551849999999994E-5</v>
      </c>
      <c r="DD407" s="19">
        <f t="shared" si="567"/>
        <v>1.3387799999999997E-5</v>
      </c>
      <c r="DE407" s="19">
        <f t="shared" si="568"/>
        <v>1.3387799999999997E-5</v>
      </c>
      <c r="DF407" s="19">
        <f t="shared" si="569"/>
        <v>1.247555E-5</v>
      </c>
      <c r="DG407" s="19">
        <f t="shared" si="570"/>
        <v>1.71591E-5</v>
      </c>
      <c r="DH407" s="19">
        <f t="shared" si="571"/>
        <v>2.6361199999999998E-5</v>
      </c>
      <c r="DI407" s="19">
        <f t="shared" si="572"/>
        <v>3.9127199999999994E-5</v>
      </c>
      <c r="DJ407" s="19">
        <f t="shared" si="573"/>
        <v>0</v>
      </c>
      <c r="DK407" s="19">
        <f t="shared" si="574"/>
        <v>2.2788899999999998E-5</v>
      </c>
      <c r="DM407" s="68">
        <f t="shared" si="575"/>
        <v>1119.6224781895557</v>
      </c>
      <c r="DN407" s="19">
        <f t="shared" si="576"/>
        <v>120.87120972191128</v>
      </c>
      <c r="DO407" s="19">
        <f t="shared" si="577"/>
        <v>199.95427047471921</v>
      </c>
      <c r="DP407" s="19">
        <f t="shared" si="578"/>
        <v>45.388921353050492</v>
      </c>
      <c r="DQ407" s="19">
        <f t="shared" si="579"/>
        <v>401.90538755918226</v>
      </c>
      <c r="DR407" s="19">
        <f t="shared" si="580"/>
        <v>7.8263362984033176</v>
      </c>
      <c r="DS407" s="19">
        <f t="shared" si="581"/>
        <v>430.79989015458307</v>
      </c>
      <c r="DT407" s="19">
        <f t="shared" si="582"/>
        <v>486.34332453218747</v>
      </c>
      <c r="DU407" s="19">
        <f t="shared" si="583"/>
        <v>61.958300680718473</v>
      </c>
      <c r="DV407" s="19">
        <f t="shared" si="584"/>
        <v>12.129160837073512</v>
      </c>
      <c r="DX407" s="19">
        <f t="shared" si="585"/>
        <v>24.881884211457649</v>
      </c>
      <c r="DZ407" s="68">
        <f t="shared" si="586"/>
        <v>2911.6811640128426</v>
      </c>
      <c r="EA407" s="21">
        <f t="shared" si="587"/>
        <v>2.9116811640128426</v>
      </c>
      <c r="EB407" s="92">
        <f t="shared" si="588"/>
        <v>1365</v>
      </c>
    </row>
    <row r="408" spans="1:132" x14ac:dyDescent="0.3">
      <c r="A408" s="19">
        <f>'A. Thermody. result (all suite)'!C364</f>
        <v>1364</v>
      </c>
      <c r="B408" s="19" t="str">
        <f>'A. Thermody. result (all suite)'!A364</f>
        <v>Alkaline basalt</v>
      </c>
      <c r="C408" s="24">
        <f>'A. Thermody. result (all suite)'!G364</f>
        <v>100</v>
      </c>
      <c r="D408" s="19">
        <f>'A. Thermody. result (all suite)'!D364</f>
        <v>10000</v>
      </c>
      <c r="E408" s="61">
        <f>'A. Thermody. result (all suite)'!I364</f>
        <v>45.155484000000001</v>
      </c>
      <c r="F408" s="21">
        <f>'A. Thermody. result (all suite)'!J364</f>
        <v>3.89961</v>
      </c>
      <c r="G408" s="21">
        <f>'A. Thermody. result (all suite)'!K364</f>
        <v>11.528847000000001</v>
      </c>
      <c r="H408" s="21">
        <f>'A. Thermody. result (all suite)'!L364</f>
        <v>3.0596939999999999</v>
      </c>
      <c r="I408" s="21">
        <f>'A. Thermody. result (all suite)'!M364</f>
        <v>8.7291270000000001</v>
      </c>
      <c r="J408" s="21">
        <f>'A. Thermody. result (all suite)'!N364</f>
        <v>0.169983</v>
      </c>
      <c r="K408" s="21">
        <f>'A. Thermody. result (all suite)'!O364</f>
        <v>8.7191279999999995</v>
      </c>
      <c r="L408" s="21">
        <f>'A. Thermody. result (all suite)'!P364</f>
        <v>13.538646</v>
      </c>
      <c r="M408" s="21">
        <f>'A. Thermody. result (all suite)'!Q364</f>
        <v>2.6497350000000002</v>
      </c>
      <c r="N408" s="21">
        <f>'A. Thermody. result (all suite)'!R364</f>
        <v>0.76992300000000002</v>
      </c>
      <c r="O408" s="21">
        <f>'A. Thermody. result (all suite)'!S364</f>
        <v>0.85991399999999996</v>
      </c>
      <c r="P408" s="21">
        <f>'A. Thermody. result (all suite)'!T364</f>
        <v>0.91990799999999995</v>
      </c>
      <c r="Q408" s="21">
        <f t="shared" si="506"/>
        <v>99.999999000000031</v>
      </c>
      <c r="S408" s="19">
        <f t="shared" si="507"/>
        <v>1637</v>
      </c>
      <c r="T408" s="19">
        <f t="shared" si="508"/>
        <v>1</v>
      </c>
      <c r="V408" s="61">
        <f t="shared" si="509"/>
        <v>44.740095086091387</v>
      </c>
      <c r="W408" s="21">
        <f t="shared" si="510"/>
        <v>3.8637371752824716</v>
      </c>
      <c r="X408" s="21">
        <f t="shared" si="511"/>
        <v>11.422792213078692</v>
      </c>
      <c r="Y408" s="21">
        <f t="shared" si="512"/>
        <v>3.0315476298370161</v>
      </c>
      <c r="Z408" s="21">
        <f t="shared" si="513"/>
        <v>8.6488270615938401</v>
      </c>
      <c r="AA408" s="21">
        <f t="shared" si="514"/>
        <v>0.1684193127687231</v>
      </c>
      <c r="AB408" s="21">
        <f t="shared" si="515"/>
        <v>8.6389200431956787</v>
      </c>
      <c r="AC408" s="21">
        <f t="shared" si="516"/>
        <v>13.414102911108888</v>
      </c>
      <c r="AD408" s="21">
        <f t="shared" si="517"/>
        <v>2.6253598755124488</v>
      </c>
      <c r="AE408" s="21">
        <f t="shared" si="518"/>
        <v>0.76284041665833424</v>
      </c>
      <c r="AF408" s="21">
        <f t="shared" si="519"/>
        <v>0.85200358224177564</v>
      </c>
      <c r="AG408" s="21">
        <f t="shared" si="520"/>
        <v>98.168645307369246</v>
      </c>
      <c r="AH408" s="21"/>
      <c r="AI408" s="61">
        <f t="shared" si="521"/>
        <v>45.574730043394901</v>
      </c>
      <c r="AJ408" s="21">
        <f t="shared" si="522"/>
        <v>3.9358159249167426</v>
      </c>
      <c r="AK408" s="21">
        <f t="shared" si="523"/>
        <v>11.635886567766679</v>
      </c>
      <c r="AL408" s="21">
        <f t="shared" si="524"/>
        <v>3.0881017257039063</v>
      </c>
      <c r="AM408" s="21">
        <f t="shared" si="525"/>
        <v>8.8101725703905558</v>
      </c>
      <c r="AN408" s="21">
        <f t="shared" si="526"/>
        <v>0.17156120698355029</v>
      </c>
      <c r="AO408" s="21">
        <f t="shared" si="527"/>
        <v>8.800080734685638</v>
      </c>
      <c r="AP408" s="21">
        <f t="shared" si="528"/>
        <v>13.664345544454536</v>
      </c>
      <c r="AQ408" s="21">
        <f t="shared" si="529"/>
        <v>2.6743364618024024</v>
      </c>
      <c r="AR408" s="21">
        <f t="shared" si="530"/>
        <v>0.77707134927843402</v>
      </c>
      <c r="AS408" s="21">
        <f t="shared" si="531"/>
        <v>0.86789787062266621</v>
      </c>
      <c r="AT408" s="21">
        <f t="shared" si="532"/>
        <v>100</v>
      </c>
      <c r="AU408" s="21"/>
      <c r="AV408" s="21">
        <f>AR408*'[1]diagram lines'!$G$39</f>
        <v>0.64505171155176666</v>
      </c>
      <c r="AW408" s="21">
        <f>AK408*'[1]diagram lines'!$G$40</f>
        <v>6.1584835498525017</v>
      </c>
      <c r="AX408" s="21">
        <f>AQ408*'[1]diagram lines'!$G$38</f>
        <v>1.9839624155158837</v>
      </c>
      <c r="AY408" s="21">
        <f>AP408*'[1]diagram lines'!$G$41</f>
        <v>9.7653288290058669</v>
      </c>
      <c r="AZ408" s="21">
        <f t="shared" si="533"/>
        <v>3.4514078110808364</v>
      </c>
      <c r="BA408" s="21">
        <f t="shared" si="534"/>
        <v>0.49687858175932603</v>
      </c>
      <c r="BB408" s="21">
        <f t="shared" si="535"/>
        <v>2.3425068303917982</v>
      </c>
      <c r="BC408" s="86">
        <f t="shared" si="536"/>
        <v>0.42689309889130361</v>
      </c>
      <c r="BX408" s="61">
        <f t="shared" si="537"/>
        <v>0.75158928095872179</v>
      </c>
      <c r="BY408" s="21">
        <f t="shared" si="538"/>
        <v>4.8818352528793192E-2</v>
      </c>
      <c r="BZ408" s="21">
        <f t="shared" si="539"/>
        <v>0.11307225382502943</v>
      </c>
      <c r="CA408" s="21">
        <f t="shared" si="540"/>
        <v>1.916021040766485E-2</v>
      </c>
      <c r="CB408" s="21">
        <f t="shared" si="541"/>
        <v>0.12149098121085596</v>
      </c>
      <c r="CC408" s="21">
        <f t="shared" si="542"/>
        <v>2.3961516774739216E-3</v>
      </c>
      <c r="CD408" s="21">
        <f t="shared" si="543"/>
        <v>0.2163555334987593</v>
      </c>
      <c r="CE408" s="21">
        <f t="shared" si="544"/>
        <v>0.24141665477888732</v>
      </c>
      <c r="CF408" s="21">
        <f t="shared" si="545"/>
        <v>4.2744555573479594E-2</v>
      </c>
      <c r="CG408" s="21">
        <f t="shared" si="546"/>
        <v>8.1732802547770707E-3</v>
      </c>
      <c r="CH408" s="21">
        <f t="shared" si="547"/>
        <v>6.0581215127092376E-3</v>
      </c>
      <c r="CI408" s="21">
        <f t="shared" si="548"/>
        <v>5.1049278579356268E-2</v>
      </c>
      <c r="CJ408" s="21">
        <f t="shared" si="549"/>
        <v>1.6223246548065082</v>
      </c>
      <c r="CL408" s="68">
        <f t="shared" si="550"/>
        <v>0.46327920785273558</v>
      </c>
      <c r="CM408" s="19">
        <f t="shared" si="551"/>
        <v>3.0091604898044078E-2</v>
      </c>
      <c r="CN408" s="19">
        <f t="shared" si="552"/>
        <v>6.9697673329457824E-2</v>
      </c>
      <c r="CO408" s="19">
        <f t="shared" si="553"/>
        <v>1.1810342862569672E-2</v>
      </c>
      <c r="CP408" s="19">
        <f t="shared" si="554"/>
        <v>7.4886972130338472E-2</v>
      </c>
      <c r="CQ408" s="19">
        <f t="shared" si="555"/>
        <v>1.476986539269297E-3</v>
      </c>
      <c r="CR408" s="19">
        <f t="shared" si="556"/>
        <v>0.13336142852650146</v>
      </c>
      <c r="CS408" s="19">
        <f t="shared" si="557"/>
        <v>0.14880908951462657</v>
      </c>
      <c r="CT408" s="19">
        <f t="shared" si="558"/>
        <v>2.6347719888765213E-2</v>
      </c>
      <c r="CU408" s="19">
        <f t="shared" si="559"/>
        <v>5.0380053280715776E-3</v>
      </c>
      <c r="CV408" s="19">
        <f t="shared" si="560"/>
        <v>3.7342226753200509E-3</v>
      </c>
      <c r="CW408" s="19">
        <f t="shared" si="561"/>
        <v>3.1466746454300067E-2</v>
      </c>
      <c r="CX408" s="19">
        <f t="shared" si="562"/>
        <v>0.99999999999999978</v>
      </c>
      <c r="CZ408" s="68">
        <f t="shared" si="563"/>
        <v>2.4859999999999999E-5</v>
      </c>
      <c r="DA408" s="19">
        <f t="shared" si="564"/>
        <v>1.9879359999999995E-5</v>
      </c>
      <c r="DB408" s="19">
        <f t="shared" si="565"/>
        <v>3.5539999999999995E-5</v>
      </c>
      <c r="DC408" s="19">
        <f t="shared" si="566"/>
        <v>4.1542759999999995E-5</v>
      </c>
      <c r="DD408" s="19">
        <f t="shared" si="567"/>
        <v>1.3384879999999998E-5</v>
      </c>
      <c r="DE408" s="19">
        <f t="shared" si="568"/>
        <v>1.3384879999999998E-5</v>
      </c>
      <c r="DF408" s="19">
        <f t="shared" si="569"/>
        <v>1.2472279999999999E-5</v>
      </c>
      <c r="DG408" s="19">
        <f t="shared" si="570"/>
        <v>1.7155359999999999E-5</v>
      </c>
      <c r="DH408" s="19">
        <f t="shared" si="571"/>
        <v>2.6353519999999999E-5</v>
      </c>
      <c r="DI408" s="19">
        <f t="shared" si="572"/>
        <v>3.9115119999999996E-5</v>
      </c>
      <c r="DJ408" s="19">
        <f t="shared" si="573"/>
        <v>0</v>
      </c>
      <c r="DK408" s="19">
        <f t="shared" si="574"/>
        <v>2.277944E-5</v>
      </c>
      <c r="DM408" s="68">
        <f t="shared" si="575"/>
        <v>1119.6224781895557</v>
      </c>
      <c r="DN408" s="19">
        <f t="shared" si="576"/>
        <v>120.91523063397219</v>
      </c>
      <c r="DO408" s="19">
        <f t="shared" si="577"/>
        <v>199.95427047471921</v>
      </c>
      <c r="DP408" s="19">
        <f t="shared" si="578"/>
        <v>45.398852934271844</v>
      </c>
      <c r="DQ408" s="19">
        <f t="shared" si="579"/>
        <v>401.99306587468993</v>
      </c>
      <c r="DR408" s="19">
        <f t="shared" si="580"/>
        <v>7.8280436653719674</v>
      </c>
      <c r="DS408" s="19">
        <f t="shared" si="581"/>
        <v>430.91283787872055</v>
      </c>
      <c r="DT408" s="19">
        <f t="shared" si="582"/>
        <v>486.44935110544213</v>
      </c>
      <c r="DU408" s="19">
        <f t="shared" si="583"/>
        <v>61.976356703186354</v>
      </c>
      <c r="DV408" s="19">
        <f t="shared" si="584"/>
        <v>12.132906709843731</v>
      </c>
      <c r="DX408" s="19">
        <f t="shared" si="585"/>
        <v>24.892217328717788</v>
      </c>
      <c r="DZ408" s="68">
        <f t="shared" si="586"/>
        <v>2912.0756114984915</v>
      </c>
      <c r="EA408" s="21">
        <f t="shared" si="587"/>
        <v>2.9120756114984916</v>
      </c>
      <c r="EB408" s="92">
        <f t="shared" si="588"/>
        <v>1364</v>
      </c>
    </row>
    <row r="409" spans="1:132" x14ac:dyDescent="0.3">
      <c r="A409" s="19">
        <f>'A. Thermody. result (all suite)'!C365</f>
        <v>1363</v>
      </c>
      <c r="B409" s="19" t="str">
        <f>'A. Thermody. result (all suite)'!A365</f>
        <v>Alkaline basalt</v>
      </c>
      <c r="C409" s="24">
        <f>'A. Thermody. result (all suite)'!G365</f>
        <v>100</v>
      </c>
      <c r="D409" s="19">
        <f>'A. Thermody. result (all suite)'!D365</f>
        <v>10000</v>
      </c>
      <c r="E409" s="61">
        <f>'A. Thermody. result (all suite)'!I365</f>
        <v>45.155484000000001</v>
      </c>
      <c r="F409" s="21">
        <f>'A. Thermody. result (all suite)'!J365</f>
        <v>3.89961</v>
      </c>
      <c r="G409" s="21">
        <f>'A. Thermody. result (all suite)'!K365</f>
        <v>11.528847000000001</v>
      </c>
      <c r="H409" s="21">
        <f>'A. Thermody. result (all suite)'!L365</f>
        <v>3.0596939999999999</v>
      </c>
      <c r="I409" s="21">
        <f>'A. Thermody. result (all suite)'!M365</f>
        <v>8.7291270000000001</v>
      </c>
      <c r="J409" s="21">
        <f>'A. Thermody. result (all suite)'!N365</f>
        <v>0.169983</v>
      </c>
      <c r="K409" s="21">
        <f>'A. Thermody. result (all suite)'!O365</f>
        <v>8.7191279999999995</v>
      </c>
      <c r="L409" s="21">
        <f>'A. Thermody. result (all suite)'!P365</f>
        <v>13.538646</v>
      </c>
      <c r="M409" s="21">
        <f>'A. Thermody. result (all suite)'!Q365</f>
        <v>2.6497350000000002</v>
      </c>
      <c r="N409" s="21">
        <f>'A. Thermody. result (all suite)'!R365</f>
        <v>0.76992300000000002</v>
      </c>
      <c r="O409" s="21">
        <f>'A. Thermody. result (all suite)'!S365</f>
        <v>0.85991399999999996</v>
      </c>
      <c r="P409" s="21">
        <f>'A. Thermody. result (all suite)'!T365</f>
        <v>0.91990799999999995</v>
      </c>
      <c r="Q409" s="21">
        <f t="shared" si="506"/>
        <v>99.999999000000031</v>
      </c>
      <c r="S409" s="19">
        <f t="shared" si="507"/>
        <v>1636</v>
      </c>
      <c r="T409" s="19">
        <f t="shared" si="508"/>
        <v>1</v>
      </c>
      <c r="V409" s="61">
        <f t="shared" si="509"/>
        <v>44.740095086091387</v>
      </c>
      <c r="W409" s="21">
        <f t="shared" si="510"/>
        <v>3.8637371752824716</v>
      </c>
      <c r="X409" s="21">
        <f t="shared" si="511"/>
        <v>11.422792213078692</v>
      </c>
      <c r="Y409" s="21">
        <f t="shared" si="512"/>
        <v>3.0315476298370161</v>
      </c>
      <c r="Z409" s="21">
        <f t="shared" si="513"/>
        <v>8.6488270615938401</v>
      </c>
      <c r="AA409" s="21">
        <f t="shared" si="514"/>
        <v>0.1684193127687231</v>
      </c>
      <c r="AB409" s="21">
        <f t="shared" si="515"/>
        <v>8.6389200431956787</v>
      </c>
      <c r="AC409" s="21">
        <f t="shared" si="516"/>
        <v>13.414102911108888</v>
      </c>
      <c r="AD409" s="21">
        <f t="shared" si="517"/>
        <v>2.6253598755124488</v>
      </c>
      <c r="AE409" s="21">
        <f t="shared" si="518"/>
        <v>0.76284041665833424</v>
      </c>
      <c r="AF409" s="21">
        <f t="shared" si="519"/>
        <v>0.85200358224177564</v>
      </c>
      <c r="AG409" s="21">
        <f t="shared" si="520"/>
        <v>98.168645307369246</v>
      </c>
      <c r="AH409" s="21"/>
      <c r="AI409" s="61">
        <f t="shared" si="521"/>
        <v>45.574730043394901</v>
      </c>
      <c r="AJ409" s="21">
        <f t="shared" si="522"/>
        <v>3.9358159249167426</v>
      </c>
      <c r="AK409" s="21">
        <f t="shared" si="523"/>
        <v>11.635886567766679</v>
      </c>
      <c r="AL409" s="21">
        <f t="shared" si="524"/>
        <v>3.0881017257039063</v>
      </c>
      <c r="AM409" s="21">
        <f t="shared" si="525"/>
        <v>8.8101725703905558</v>
      </c>
      <c r="AN409" s="21">
        <f t="shared" si="526"/>
        <v>0.17156120698355029</v>
      </c>
      <c r="AO409" s="21">
        <f t="shared" si="527"/>
        <v>8.800080734685638</v>
      </c>
      <c r="AP409" s="21">
        <f t="shared" si="528"/>
        <v>13.664345544454536</v>
      </c>
      <c r="AQ409" s="21">
        <f t="shared" si="529"/>
        <v>2.6743364618024024</v>
      </c>
      <c r="AR409" s="21">
        <f t="shared" si="530"/>
        <v>0.77707134927843402</v>
      </c>
      <c r="AS409" s="21">
        <f t="shared" si="531"/>
        <v>0.86789787062266621</v>
      </c>
      <c r="AT409" s="21">
        <f t="shared" si="532"/>
        <v>100</v>
      </c>
      <c r="AU409" s="21"/>
      <c r="AV409" s="21">
        <f>AR409*'[1]diagram lines'!$G$39</f>
        <v>0.64505171155176666</v>
      </c>
      <c r="AW409" s="21">
        <f>AK409*'[1]diagram lines'!$G$40</f>
        <v>6.1584835498525017</v>
      </c>
      <c r="AX409" s="21">
        <f>AQ409*'[1]diagram lines'!$G$38</f>
        <v>1.9839624155158837</v>
      </c>
      <c r="AY409" s="21">
        <f>AP409*'[1]diagram lines'!$G$41</f>
        <v>9.7653288290058669</v>
      </c>
      <c r="AZ409" s="21">
        <f t="shared" si="533"/>
        <v>3.4514078110808364</v>
      </c>
      <c r="BA409" s="21">
        <f t="shared" si="534"/>
        <v>0.49687858175932603</v>
      </c>
      <c r="BB409" s="21">
        <f t="shared" si="535"/>
        <v>2.3425068303917982</v>
      </c>
      <c r="BC409" s="86">
        <f t="shared" si="536"/>
        <v>0.42689309889130361</v>
      </c>
      <c r="BX409" s="61">
        <f t="shared" si="537"/>
        <v>0.75158928095872179</v>
      </c>
      <c r="BY409" s="21">
        <f t="shared" si="538"/>
        <v>4.8818352528793192E-2</v>
      </c>
      <c r="BZ409" s="21">
        <f t="shared" si="539"/>
        <v>0.11307225382502943</v>
      </c>
      <c r="CA409" s="21">
        <f t="shared" si="540"/>
        <v>1.916021040766485E-2</v>
      </c>
      <c r="CB409" s="21">
        <f t="shared" si="541"/>
        <v>0.12149098121085596</v>
      </c>
      <c r="CC409" s="21">
        <f t="shared" si="542"/>
        <v>2.3961516774739216E-3</v>
      </c>
      <c r="CD409" s="21">
        <f t="shared" si="543"/>
        <v>0.2163555334987593</v>
      </c>
      <c r="CE409" s="21">
        <f t="shared" si="544"/>
        <v>0.24141665477888732</v>
      </c>
      <c r="CF409" s="21">
        <f t="shared" si="545"/>
        <v>4.2744555573479594E-2</v>
      </c>
      <c r="CG409" s="21">
        <f t="shared" si="546"/>
        <v>8.1732802547770707E-3</v>
      </c>
      <c r="CH409" s="21">
        <f t="shared" si="547"/>
        <v>6.0581215127092376E-3</v>
      </c>
      <c r="CI409" s="21">
        <f t="shared" si="548"/>
        <v>5.1049278579356268E-2</v>
      </c>
      <c r="CJ409" s="21">
        <f t="shared" si="549"/>
        <v>1.6223246548065082</v>
      </c>
      <c r="CL409" s="68">
        <f t="shared" si="550"/>
        <v>0.46327920785273558</v>
      </c>
      <c r="CM409" s="19">
        <f t="shared" si="551"/>
        <v>3.0091604898044078E-2</v>
      </c>
      <c r="CN409" s="19">
        <f t="shared" si="552"/>
        <v>6.9697673329457824E-2</v>
      </c>
      <c r="CO409" s="19">
        <f t="shared" si="553"/>
        <v>1.1810342862569672E-2</v>
      </c>
      <c r="CP409" s="19">
        <f t="shared" si="554"/>
        <v>7.4886972130338472E-2</v>
      </c>
      <c r="CQ409" s="19">
        <f t="shared" si="555"/>
        <v>1.476986539269297E-3</v>
      </c>
      <c r="CR409" s="19">
        <f t="shared" si="556"/>
        <v>0.13336142852650146</v>
      </c>
      <c r="CS409" s="19">
        <f t="shared" si="557"/>
        <v>0.14880908951462657</v>
      </c>
      <c r="CT409" s="19">
        <f t="shared" si="558"/>
        <v>2.6347719888765213E-2</v>
      </c>
      <c r="CU409" s="19">
        <f t="shared" si="559"/>
        <v>5.0380053280715776E-3</v>
      </c>
      <c r="CV409" s="19">
        <f t="shared" si="560"/>
        <v>3.7342226753200509E-3</v>
      </c>
      <c r="CW409" s="19">
        <f t="shared" si="561"/>
        <v>3.1466746454300067E-2</v>
      </c>
      <c r="CX409" s="19">
        <f t="shared" si="562"/>
        <v>0.99999999999999978</v>
      </c>
      <c r="CZ409" s="68">
        <f t="shared" si="563"/>
        <v>2.4859999999999999E-5</v>
      </c>
      <c r="DA409" s="19">
        <f t="shared" si="564"/>
        <v>1.9872119999999997E-5</v>
      </c>
      <c r="DB409" s="19">
        <f t="shared" si="565"/>
        <v>3.5539999999999995E-5</v>
      </c>
      <c r="DC409" s="19">
        <f t="shared" si="566"/>
        <v>4.1533669999999996E-5</v>
      </c>
      <c r="DD409" s="19">
        <f t="shared" si="567"/>
        <v>1.3381959999999997E-5</v>
      </c>
      <c r="DE409" s="19">
        <f t="shared" si="568"/>
        <v>1.3381959999999997E-5</v>
      </c>
      <c r="DF409" s="19">
        <f t="shared" si="569"/>
        <v>1.2469009999999999E-5</v>
      </c>
      <c r="DG409" s="19">
        <f t="shared" si="570"/>
        <v>1.7151619999999998E-5</v>
      </c>
      <c r="DH409" s="19">
        <f t="shared" si="571"/>
        <v>2.6345839999999997E-5</v>
      </c>
      <c r="DI409" s="19">
        <f t="shared" si="572"/>
        <v>3.9103039999999991E-5</v>
      </c>
      <c r="DJ409" s="19">
        <f t="shared" si="573"/>
        <v>0</v>
      </c>
      <c r="DK409" s="19">
        <f t="shared" si="574"/>
        <v>2.2769979999999999E-5</v>
      </c>
      <c r="DM409" s="68">
        <f t="shared" si="575"/>
        <v>1119.6224781895557</v>
      </c>
      <c r="DN409" s="19">
        <f t="shared" si="576"/>
        <v>120.95928362226886</v>
      </c>
      <c r="DO409" s="19">
        <f t="shared" si="577"/>
        <v>199.95427047471921</v>
      </c>
      <c r="DP409" s="19">
        <f t="shared" si="578"/>
        <v>45.408788862716705</v>
      </c>
      <c r="DQ409" s="19">
        <f t="shared" si="579"/>
        <v>402.0807824537527</v>
      </c>
      <c r="DR409" s="19">
        <f t="shared" si="580"/>
        <v>7.8297517774499354</v>
      </c>
      <c r="DS409" s="19">
        <f t="shared" si="581"/>
        <v>431.02584484397789</v>
      </c>
      <c r="DT409" s="19">
        <f t="shared" si="582"/>
        <v>486.555423917989</v>
      </c>
      <c r="DU409" s="19">
        <f t="shared" si="583"/>
        <v>61.994423252572545</v>
      </c>
      <c r="DV409" s="19">
        <f t="shared" si="584"/>
        <v>12.13665489701933</v>
      </c>
      <c r="DX409" s="19">
        <f t="shared" si="585"/>
        <v>24.902559031957303</v>
      </c>
      <c r="DZ409" s="68">
        <f t="shared" si="586"/>
        <v>2912.4702613239801</v>
      </c>
      <c r="EA409" s="21">
        <f t="shared" si="587"/>
        <v>2.9124702613239801</v>
      </c>
      <c r="EB409" s="92">
        <f t="shared" si="588"/>
        <v>1363</v>
      </c>
    </row>
    <row r="410" spans="1:132" x14ac:dyDescent="0.3">
      <c r="A410" s="19">
        <f>'A. Thermody. result (all suite)'!C366</f>
        <v>1362</v>
      </c>
      <c r="B410" s="19" t="str">
        <f>'A. Thermody. result (all suite)'!A366</f>
        <v>Alkaline basalt</v>
      </c>
      <c r="C410" s="24">
        <f>'A. Thermody. result (all suite)'!G366</f>
        <v>100</v>
      </c>
      <c r="D410" s="19">
        <f>'A. Thermody. result (all suite)'!D366</f>
        <v>10000</v>
      </c>
      <c r="E410" s="61">
        <f>'A. Thermody. result (all suite)'!I366</f>
        <v>45.155484000000001</v>
      </c>
      <c r="F410" s="21">
        <f>'A. Thermody. result (all suite)'!J366</f>
        <v>3.89961</v>
      </c>
      <c r="G410" s="21">
        <f>'A. Thermody. result (all suite)'!K366</f>
        <v>11.528847000000001</v>
      </c>
      <c r="H410" s="21">
        <f>'A. Thermody. result (all suite)'!L366</f>
        <v>3.0596939999999999</v>
      </c>
      <c r="I410" s="21">
        <f>'A. Thermody. result (all suite)'!M366</f>
        <v>8.7291270000000001</v>
      </c>
      <c r="J410" s="21">
        <f>'A. Thermody. result (all suite)'!N366</f>
        <v>0.169983</v>
      </c>
      <c r="K410" s="21">
        <f>'A. Thermody. result (all suite)'!O366</f>
        <v>8.7191279999999995</v>
      </c>
      <c r="L410" s="21">
        <f>'A. Thermody. result (all suite)'!P366</f>
        <v>13.538646</v>
      </c>
      <c r="M410" s="21">
        <f>'A. Thermody. result (all suite)'!Q366</f>
        <v>2.6497350000000002</v>
      </c>
      <c r="N410" s="21">
        <f>'A. Thermody. result (all suite)'!R366</f>
        <v>0.76992300000000002</v>
      </c>
      <c r="O410" s="21">
        <f>'A. Thermody. result (all suite)'!S366</f>
        <v>0.85991399999999996</v>
      </c>
      <c r="P410" s="21">
        <f>'A. Thermody. result (all suite)'!T366</f>
        <v>0.91990799999999995</v>
      </c>
      <c r="Q410" s="21">
        <f t="shared" si="506"/>
        <v>99.999999000000031</v>
      </c>
      <c r="S410" s="19">
        <f t="shared" si="507"/>
        <v>1635</v>
      </c>
      <c r="T410" s="19">
        <f t="shared" si="508"/>
        <v>1</v>
      </c>
      <c r="V410" s="61">
        <f t="shared" si="509"/>
        <v>44.740095086091387</v>
      </c>
      <c r="W410" s="21">
        <f t="shared" si="510"/>
        <v>3.8637371752824716</v>
      </c>
      <c r="X410" s="21">
        <f t="shared" si="511"/>
        <v>11.422792213078692</v>
      </c>
      <c r="Y410" s="21">
        <f t="shared" si="512"/>
        <v>3.0315476298370161</v>
      </c>
      <c r="Z410" s="21">
        <f t="shared" si="513"/>
        <v>8.6488270615938401</v>
      </c>
      <c r="AA410" s="21">
        <f t="shared" si="514"/>
        <v>0.1684193127687231</v>
      </c>
      <c r="AB410" s="21">
        <f t="shared" si="515"/>
        <v>8.6389200431956787</v>
      </c>
      <c r="AC410" s="21">
        <f t="shared" si="516"/>
        <v>13.414102911108888</v>
      </c>
      <c r="AD410" s="21">
        <f t="shared" si="517"/>
        <v>2.6253598755124488</v>
      </c>
      <c r="AE410" s="21">
        <f t="shared" si="518"/>
        <v>0.76284041665833424</v>
      </c>
      <c r="AF410" s="21">
        <f t="shared" si="519"/>
        <v>0.85200358224177564</v>
      </c>
      <c r="AG410" s="21">
        <f t="shared" si="520"/>
        <v>98.168645307369246</v>
      </c>
      <c r="AH410" s="21"/>
      <c r="AI410" s="61">
        <f t="shared" si="521"/>
        <v>45.574730043394901</v>
      </c>
      <c r="AJ410" s="21">
        <f t="shared" si="522"/>
        <v>3.9358159249167426</v>
      </c>
      <c r="AK410" s="21">
        <f t="shared" si="523"/>
        <v>11.635886567766679</v>
      </c>
      <c r="AL410" s="21">
        <f t="shared" si="524"/>
        <v>3.0881017257039063</v>
      </c>
      <c r="AM410" s="21">
        <f t="shared" si="525"/>
        <v>8.8101725703905558</v>
      </c>
      <c r="AN410" s="21">
        <f t="shared" si="526"/>
        <v>0.17156120698355029</v>
      </c>
      <c r="AO410" s="21">
        <f t="shared" si="527"/>
        <v>8.800080734685638</v>
      </c>
      <c r="AP410" s="21">
        <f t="shared" si="528"/>
        <v>13.664345544454536</v>
      </c>
      <c r="AQ410" s="21">
        <f t="shared" si="529"/>
        <v>2.6743364618024024</v>
      </c>
      <c r="AR410" s="21">
        <f t="shared" si="530"/>
        <v>0.77707134927843402</v>
      </c>
      <c r="AS410" s="21">
        <f t="shared" si="531"/>
        <v>0.86789787062266621</v>
      </c>
      <c r="AT410" s="21">
        <f t="shared" si="532"/>
        <v>100</v>
      </c>
      <c r="AU410" s="21"/>
      <c r="AV410" s="21">
        <f>AR410*'[1]diagram lines'!$G$39</f>
        <v>0.64505171155176666</v>
      </c>
      <c r="AW410" s="21">
        <f>AK410*'[1]diagram lines'!$G$40</f>
        <v>6.1584835498525017</v>
      </c>
      <c r="AX410" s="21">
        <f>AQ410*'[1]diagram lines'!$G$38</f>
        <v>1.9839624155158837</v>
      </c>
      <c r="AY410" s="21">
        <f>AP410*'[1]diagram lines'!$G$41</f>
        <v>9.7653288290058669</v>
      </c>
      <c r="AZ410" s="21">
        <f t="shared" si="533"/>
        <v>3.4514078110808364</v>
      </c>
      <c r="BA410" s="21">
        <f t="shared" si="534"/>
        <v>0.49687858175932603</v>
      </c>
      <c r="BB410" s="21">
        <f t="shared" si="535"/>
        <v>2.3425068303917982</v>
      </c>
      <c r="BC410" s="86">
        <f t="shared" si="536"/>
        <v>0.42689309889130361</v>
      </c>
      <c r="BX410" s="61">
        <f t="shared" si="537"/>
        <v>0.75158928095872179</v>
      </c>
      <c r="BY410" s="21">
        <f t="shared" si="538"/>
        <v>4.8818352528793192E-2</v>
      </c>
      <c r="BZ410" s="21">
        <f t="shared" si="539"/>
        <v>0.11307225382502943</v>
      </c>
      <c r="CA410" s="21">
        <f t="shared" si="540"/>
        <v>1.916021040766485E-2</v>
      </c>
      <c r="CB410" s="21">
        <f t="shared" si="541"/>
        <v>0.12149098121085596</v>
      </c>
      <c r="CC410" s="21">
        <f t="shared" si="542"/>
        <v>2.3961516774739216E-3</v>
      </c>
      <c r="CD410" s="21">
        <f t="shared" si="543"/>
        <v>0.2163555334987593</v>
      </c>
      <c r="CE410" s="21">
        <f t="shared" si="544"/>
        <v>0.24141665477888732</v>
      </c>
      <c r="CF410" s="21">
        <f t="shared" si="545"/>
        <v>4.2744555573479594E-2</v>
      </c>
      <c r="CG410" s="21">
        <f t="shared" si="546"/>
        <v>8.1732802547770707E-3</v>
      </c>
      <c r="CH410" s="21">
        <f t="shared" si="547"/>
        <v>6.0581215127092376E-3</v>
      </c>
      <c r="CI410" s="21">
        <f t="shared" si="548"/>
        <v>5.1049278579356268E-2</v>
      </c>
      <c r="CJ410" s="21">
        <f t="shared" si="549"/>
        <v>1.6223246548065082</v>
      </c>
      <c r="CL410" s="68">
        <f t="shared" si="550"/>
        <v>0.46327920785273558</v>
      </c>
      <c r="CM410" s="19">
        <f t="shared" si="551"/>
        <v>3.0091604898044078E-2</v>
      </c>
      <c r="CN410" s="19">
        <f t="shared" si="552"/>
        <v>6.9697673329457824E-2</v>
      </c>
      <c r="CO410" s="19">
        <f t="shared" si="553"/>
        <v>1.1810342862569672E-2</v>
      </c>
      <c r="CP410" s="19">
        <f t="shared" si="554"/>
        <v>7.4886972130338472E-2</v>
      </c>
      <c r="CQ410" s="19">
        <f t="shared" si="555"/>
        <v>1.476986539269297E-3</v>
      </c>
      <c r="CR410" s="19">
        <f t="shared" si="556"/>
        <v>0.13336142852650146</v>
      </c>
      <c r="CS410" s="19">
        <f t="shared" si="557"/>
        <v>0.14880908951462657</v>
      </c>
      <c r="CT410" s="19">
        <f t="shared" si="558"/>
        <v>2.6347719888765213E-2</v>
      </c>
      <c r="CU410" s="19">
        <f t="shared" si="559"/>
        <v>5.0380053280715776E-3</v>
      </c>
      <c r="CV410" s="19">
        <f t="shared" si="560"/>
        <v>3.7342226753200509E-3</v>
      </c>
      <c r="CW410" s="19">
        <f t="shared" si="561"/>
        <v>3.1466746454300067E-2</v>
      </c>
      <c r="CX410" s="19">
        <f t="shared" si="562"/>
        <v>0.99999999999999978</v>
      </c>
      <c r="CZ410" s="68">
        <f t="shared" si="563"/>
        <v>2.4859999999999999E-5</v>
      </c>
      <c r="DA410" s="19">
        <f t="shared" si="564"/>
        <v>1.9864879999999995E-5</v>
      </c>
      <c r="DB410" s="19">
        <f t="shared" si="565"/>
        <v>3.5539999999999995E-5</v>
      </c>
      <c r="DC410" s="19">
        <f t="shared" si="566"/>
        <v>4.1524579999999997E-5</v>
      </c>
      <c r="DD410" s="19">
        <f t="shared" si="567"/>
        <v>1.3379039999999998E-5</v>
      </c>
      <c r="DE410" s="19">
        <f t="shared" si="568"/>
        <v>1.3379039999999998E-5</v>
      </c>
      <c r="DF410" s="19">
        <f t="shared" si="569"/>
        <v>1.2465739999999999E-5</v>
      </c>
      <c r="DG410" s="19">
        <f t="shared" si="570"/>
        <v>1.7147879999999998E-5</v>
      </c>
      <c r="DH410" s="19">
        <f t="shared" si="571"/>
        <v>2.6338159999999999E-5</v>
      </c>
      <c r="DI410" s="19">
        <f t="shared" si="572"/>
        <v>3.9090959999999993E-5</v>
      </c>
      <c r="DJ410" s="19">
        <f t="shared" si="573"/>
        <v>0</v>
      </c>
      <c r="DK410" s="19">
        <f t="shared" si="574"/>
        <v>2.2760519999999998E-5</v>
      </c>
      <c r="DM410" s="68">
        <f t="shared" si="575"/>
        <v>1119.6224781895557</v>
      </c>
      <c r="DN410" s="19">
        <f t="shared" si="576"/>
        <v>121.00336872187304</v>
      </c>
      <c r="DO410" s="19">
        <f t="shared" si="577"/>
        <v>199.95427047471921</v>
      </c>
      <c r="DP410" s="19">
        <f t="shared" si="578"/>
        <v>45.418729141239979</v>
      </c>
      <c r="DQ410" s="19">
        <f t="shared" si="579"/>
        <v>402.16853732142363</v>
      </c>
      <c r="DR410" s="19">
        <f t="shared" si="580"/>
        <v>7.8314606351250857</v>
      </c>
      <c r="DS410" s="19">
        <f t="shared" si="581"/>
        <v>431.13891109697533</v>
      </c>
      <c r="DT410" s="19">
        <f t="shared" si="582"/>
        <v>486.6615430000827</v>
      </c>
      <c r="DU410" s="19">
        <f t="shared" si="583"/>
        <v>62.012500338085715</v>
      </c>
      <c r="DV410" s="19">
        <f t="shared" si="584"/>
        <v>12.140405400745919</v>
      </c>
      <c r="DX410" s="19">
        <f t="shared" si="585"/>
        <v>24.912909331882013</v>
      </c>
      <c r="DZ410" s="68">
        <f t="shared" si="586"/>
        <v>2912.8651136517087</v>
      </c>
      <c r="EA410" s="21">
        <f t="shared" si="587"/>
        <v>2.9128651136517085</v>
      </c>
      <c r="EB410" s="92">
        <f t="shared" si="588"/>
        <v>1362</v>
      </c>
    </row>
    <row r="411" spans="1:132" x14ac:dyDescent="0.3">
      <c r="A411" s="19">
        <f>'A. Thermody. result (all suite)'!C367</f>
        <v>1361</v>
      </c>
      <c r="B411" s="19" t="str">
        <f>'A. Thermody. result (all suite)'!A367</f>
        <v>Alkaline basalt</v>
      </c>
      <c r="C411" s="24">
        <f>'A. Thermody. result (all suite)'!G367</f>
        <v>100</v>
      </c>
      <c r="D411" s="19">
        <f>'A. Thermody. result (all suite)'!D367</f>
        <v>10000</v>
      </c>
      <c r="E411" s="61">
        <f>'A. Thermody. result (all suite)'!I367</f>
        <v>45.155484000000001</v>
      </c>
      <c r="F411" s="21">
        <f>'A. Thermody. result (all suite)'!J367</f>
        <v>3.89961</v>
      </c>
      <c r="G411" s="21">
        <f>'A. Thermody. result (all suite)'!K367</f>
        <v>11.528847000000001</v>
      </c>
      <c r="H411" s="21">
        <f>'A. Thermody. result (all suite)'!L367</f>
        <v>3.0596939999999999</v>
      </c>
      <c r="I411" s="21">
        <f>'A. Thermody. result (all suite)'!M367</f>
        <v>8.7291270000000001</v>
      </c>
      <c r="J411" s="21">
        <f>'A. Thermody. result (all suite)'!N367</f>
        <v>0.169983</v>
      </c>
      <c r="K411" s="21">
        <f>'A. Thermody. result (all suite)'!O367</f>
        <v>8.7191279999999995</v>
      </c>
      <c r="L411" s="21">
        <f>'A. Thermody. result (all suite)'!P367</f>
        <v>13.538646</v>
      </c>
      <c r="M411" s="21">
        <f>'A. Thermody. result (all suite)'!Q367</f>
        <v>2.6497350000000002</v>
      </c>
      <c r="N411" s="21">
        <f>'A. Thermody. result (all suite)'!R367</f>
        <v>0.76992300000000002</v>
      </c>
      <c r="O411" s="21">
        <f>'A. Thermody. result (all suite)'!S367</f>
        <v>0.85991399999999996</v>
      </c>
      <c r="P411" s="21">
        <f>'A. Thermody. result (all suite)'!T367</f>
        <v>0.91990799999999995</v>
      </c>
      <c r="Q411" s="21">
        <f t="shared" si="506"/>
        <v>99.999999000000031</v>
      </c>
      <c r="S411" s="19">
        <f t="shared" si="507"/>
        <v>1634</v>
      </c>
      <c r="T411" s="19">
        <f t="shared" si="508"/>
        <v>1</v>
      </c>
      <c r="V411" s="61">
        <f t="shared" si="509"/>
        <v>44.740095086091387</v>
      </c>
      <c r="W411" s="21">
        <f t="shared" si="510"/>
        <v>3.8637371752824716</v>
      </c>
      <c r="X411" s="21">
        <f t="shared" si="511"/>
        <v>11.422792213078692</v>
      </c>
      <c r="Y411" s="21">
        <f t="shared" si="512"/>
        <v>3.0315476298370161</v>
      </c>
      <c r="Z411" s="21">
        <f t="shared" si="513"/>
        <v>8.6488270615938401</v>
      </c>
      <c r="AA411" s="21">
        <f t="shared" si="514"/>
        <v>0.1684193127687231</v>
      </c>
      <c r="AB411" s="21">
        <f t="shared" si="515"/>
        <v>8.6389200431956787</v>
      </c>
      <c r="AC411" s="21">
        <f t="shared" si="516"/>
        <v>13.414102911108888</v>
      </c>
      <c r="AD411" s="21">
        <f t="shared" si="517"/>
        <v>2.6253598755124488</v>
      </c>
      <c r="AE411" s="21">
        <f t="shared" si="518"/>
        <v>0.76284041665833424</v>
      </c>
      <c r="AF411" s="21">
        <f t="shared" si="519"/>
        <v>0.85200358224177564</v>
      </c>
      <c r="AG411" s="21">
        <f t="shared" si="520"/>
        <v>98.168645307369246</v>
      </c>
      <c r="AH411" s="21"/>
      <c r="AI411" s="61">
        <f t="shared" si="521"/>
        <v>45.574730043394901</v>
      </c>
      <c r="AJ411" s="21">
        <f t="shared" si="522"/>
        <v>3.9358159249167426</v>
      </c>
      <c r="AK411" s="21">
        <f t="shared" si="523"/>
        <v>11.635886567766679</v>
      </c>
      <c r="AL411" s="21">
        <f t="shared" si="524"/>
        <v>3.0881017257039063</v>
      </c>
      <c r="AM411" s="21">
        <f t="shared" si="525"/>
        <v>8.8101725703905558</v>
      </c>
      <c r="AN411" s="21">
        <f t="shared" si="526"/>
        <v>0.17156120698355029</v>
      </c>
      <c r="AO411" s="21">
        <f t="shared" si="527"/>
        <v>8.800080734685638</v>
      </c>
      <c r="AP411" s="21">
        <f t="shared" si="528"/>
        <v>13.664345544454536</v>
      </c>
      <c r="AQ411" s="21">
        <f t="shared" si="529"/>
        <v>2.6743364618024024</v>
      </c>
      <c r="AR411" s="21">
        <f t="shared" si="530"/>
        <v>0.77707134927843402</v>
      </c>
      <c r="AS411" s="21">
        <f t="shared" si="531"/>
        <v>0.86789787062266621</v>
      </c>
      <c r="AT411" s="21">
        <f t="shared" si="532"/>
        <v>100</v>
      </c>
      <c r="AU411" s="21"/>
      <c r="AV411" s="21">
        <f>AR411*'[1]diagram lines'!$G$39</f>
        <v>0.64505171155176666</v>
      </c>
      <c r="AW411" s="21">
        <f>AK411*'[1]diagram lines'!$G$40</f>
        <v>6.1584835498525017</v>
      </c>
      <c r="AX411" s="21">
        <f>AQ411*'[1]diagram lines'!$G$38</f>
        <v>1.9839624155158837</v>
      </c>
      <c r="AY411" s="21">
        <f>AP411*'[1]diagram lines'!$G$41</f>
        <v>9.7653288290058669</v>
      </c>
      <c r="AZ411" s="21">
        <f t="shared" si="533"/>
        <v>3.4514078110808364</v>
      </c>
      <c r="BA411" s="21">
        <f t="shared" si="534"/>
        <v>0.49687858175932603</v>
      </c>
      <c r="BB411" s="21">
        <f t="shared" si="535"/>
        <v>2.3425068303917982</v>
      </c>
      <c r="BC411" s="86">
        <f t="shared" si="536"/>
        <v>0.42689309889130361</v>
      </c>
      <c r="BX411" s="61">
        <f t="shared" si="537"/>
        <v>0.75158928095872179</v>
      </c>
      <c r="BY411" s="21">
        <f t="shared" si="538"/>
        <v>4.8818352528793192E-2</v>
      </c>
      <c r="BZ411" s="21">
        <f t="shared" si="539"/>
        <v>0.11307225382502943</v>
      </c>
      <c r="CA411" s="21">
        <f t="shared" si="540"/>
        <v>1.916021040766485E-2</v>
      </c>
      <c r="CB411" s="21">
        <f t="shared" si="541"/>
        <v>0.12149098121085596</v>
      </c>
      <c r="CC411" s="21">
        <f t="shared" si="542"/>
        <v>2.3961516774739216E-3</v>
      </c>
      <c r="CD411" s="21">
        <f t="shared" si="543"/>
        <v>0.2163555334987593</v>
      </c>
      <c r="CE411" s="21">
        <f t="shared" si="544"/>
        <v>0.24141665477888732</v>
      </c>
      <c r="CF411" s="21">
        <f t="shared" si="545"/>
        <v>4.2744555573479594E-2</v>
      </c>
      <c r="CG411" s="21">
        <f t="shared" si="546"/>
        <v>8.1732802547770707E-3</v>
      </c>
      <c r="CH411" s="21">
        <f t="shared" si="547"/>
        <v>6.0581215127092376E-3</v>
      </c>
      <c r="CI411" s="21">
        <f t="shared" si="548"/>
        <v>5.1049278579356268E-2</v>
      </c>
      <c r="CJ411" s="21">
        <f t="shared" si="549"/>
        <v>1.6223246548065082</v>
      </c>
      <c r="CL411" s="68">
        <f t="shared" si="550"/>
        <v>0.46327920785273558</v>
      </c>
      <c r="CM411" s="19">
        <f t="shared" si="551"/>
        <v>3.0091604898044078E-2</v>
      </c>
      <c r="CN411" s="19">
        <f t="shared" si="552"/>
        <v>6.9697673329457824E-2</v>
      </c>
      <c r="CO411" s="19">
        <f t="shared" si="553"/>
        <v>1.1810342862569672E-2</v>
      </c>
      <c r="CP411" s="19">
        <f t="shared" si="554"/>
        <v>7.4886972130338472E-2</v>
      </c>
      <c r="CQ411" s="19">
        <f t="shared" si="555"/>
        <v>1.476986539269297E-3</v>
      </c>
      <c r="CR411" s="19">
        <f t="shared" si="556"/>
        <v>0.13336142852650146</v>
      </c>
      <c r="CS411" s="19">
        <f t="shared" si="557"/>
        <v>0.14880908951462657</v>
      </c>
      <c r="CT411" s="19">
        <f t="shared" si="558"/>
        <v>2.6347719888765213E-2</v>
      </c>
      <c r="CU411" s="19">
        <f t="shared" si="559"/>
        <v>5.0380053280715776E-3</v>
      </c>
      <c r="CV411" s="19">
        <f t="shared" si="560"/>
        <v>3.7342226753200509E-3</v>
      </c>
      <c r="CW411" s="19">
        <f t="shared" si="561"/>
        <v>3.1466746454300067E-2</v>
      </c>
      <c r="CX411" s="19">
        <f t="shared" si="562"/>
        <v>0.99999999999999978</v>
      </c>
      <c r="CZ411" s="68">
        <f t="shared" si="563"/>
        <v>2.4859999999999999E-5</v>
      </c>
      <c r="DA411" s="19">
        <f t="shared" si="564"/>
        <v>1.9857639999999997E-5</v>
      </c>
      <c r="DB411" s="19">
        <f t="shared" si="565"/>
        <v>3.5539999999999995E-5</v>
      </c>
      <c r="DC411" s="19">
        <f t="shared" si="566"/>
        <v>4.1515489999999998E-5</v>
      </c>
      <c r="DD411" s="19">
        <f t="shared" si="567"/>
        <v>1.3376119999999999E-5</v>
      </c>
      <c r="DE411" s="19">
        <f t="shared" si="568"/>
        <v>1.3376119999999999E-5</v>
      </c>
      <c r="DF411" s="19">
        <f t="shared" si="569"/>
        <v>1.2462469999999999E-5</v>
      </c>
      <c r="DG411" s="19">
        <f t="shared" si="570"/>
        <v>1.714414E-5</v>
      </c>
      <c r="DH411" s="19">
        <f t="shared" si="571"/>
        <v>2.6330479999999997E-5</v>
      </c>
      <c r="DI411" s="19">
        <f t="shared" si="572"/>
        <v>3.9078879999999995E-5</v>
      </c>
      <c r="DJ411" s="19">
        <f t="shared" si="573"/>
        <v>0</v>
      </c>
      <c r="DK411" s="19">
        <f t="shared" si="574"/>
        <v>2.275106E-5</v>
      </c>
      <c r="DM411" s="68">
        <f t="shared" si="575"/>
        <v>1119.6224781895557</v>
      </c>
      <c r="DN411" s="19">
        <f t="shared" si="576"/>
        <v>121.04748596790762</v>
      </c>
      <c r="DO411" s="19">
        <f t="shared" si="577"/>
        <v>199.95427047471921</v>
      </c>
      <c r="DP411" s="19">
        <f t="shared" si="578"/>
        <v>45.428673772699078</v>
      </c>
      <c r="DQ411" s="19">
        <f t="shared" si="579"/>
        <v>402.25633050277804</v>
      </c>
      <c r="DR411" s="19">
        <f t="shared" si="580"/>
        <v>7.8331702388857103</v>
      </c>
      <c r="DS411" s="19">
        <f t="shared" si="581"/>
        <v>431.25203668438189</v>
      </c>
      <c r="DT411" s="19">
        <f t="shared" si="582"/>
        <v>486.76770838200446</v>
      </c>
      <c r="DU411" s="19">
        <f t="shared" si="583"/>
        <v>62.030587968945333</v>
      </c>
      <c r="DV411" s="19">
        <f t="shared" si="584"/>
        <v>12.144158223171768</v>
      </c>
      <c r="DX411" s="19">
        <f t="shared" si="585"/>
        <v>24.923268239215542</v>
      </c>
      <c r="DZ411" s="68">
        <f t="shared" si="586"/>
        <v>2913.2601686442645</v>
      </c>
      <c r="EA411" s="21">
        <f t="shared" si="587"/>
        <v>2.9132601686442645</v>
      </c>
      <c r="EB411" s="92">
        <f t="shared" si="588"/>
        <v>1361</v>
      </c>
    </row>
    <row r="412" spans="1:132" x14ac:dyDescent="0.3">
      <c r="A412" s="19">
        <f>'A. Thermody. result (all suite)'!C368</f>
        <v>1360</v>
      </c>
      <c r="B412" s="19" t="str">
        <f>'A. Thermody. result (all suite)'!A368</f>
        <v>Alkaline basalt</v>
      </c>
      <c r="C412" s="24">
        <f>'A. Thermody. result (all suite)'!G368</f>
        <v>100</v>
      </c>
      <c r="D412" s="19">
        <f>'A. Thermody. result (all suite)'!D368</f>
        <v>10000</v>
      </c>
      <c r="E412" s="61">
        <f>'A. Thermody. result (all suite)'!I368</f>
        <v>45.155484000000001</v>
      </c>
      <c r="F412" s="21">
        <f>'A. Thermody. result (all suite)'!J368</f>
        <v>3.89961</v>
      </c>
      <c r="G412" s="21">
        <f>'A. Thermody. result (all suite)'!K368</f>
        <v>11.528847000000001</v>
      </c>
      <c r="H412" s="21">
        <f>'A. Thermody. result (all suite)'!L368</f>
        <v>3.0596939999999999</v>
      </c>
      <c r="I412" s="21">
        <f>'A. Thermody. result (all suite)'!M368</f>
        <v>8.7291270000000001</v>
      </c>
      <c r="J412" s="21">
        <f>'A. Thermody. result (all suite)'!N368</f>
        <v>0.169983</v>
      </c>
      <c r="K412" s="21">
        <f>'A. Thermody. result (all suite)'!O368</f>
        <v>8.7191279999999995</v>
      </c>
      <c r="L412" s="21">
        <f>'A. Thermody. result (all suite)'!P368</f>
        <v>13.538646</v>
      </c>
      <c r="M412" s="21">
        <f>'A. Thermody. result (all suite)'!Q368</f>
        <v>2.6497350000000002</v>
      </c>
      <c r="N412" s="21">
        <f>'A. Thermody. result (all suite)'!R368</f>
        <v>0.76992300000000002</v>
      </c>
      <c r="O412" s="21">
        <f>'A. Thermody. result (all suite)'!S368</f>
        <v>0.85991399999999996</v>
      </c>
      <c r="P412" s="21">
        <f>'A. Thermody. result (all suite)'!T368</f>
        <v>0.91990799999999995</v>
      </c>
      <c r="Q412" s="21">
        <f t="shared" si="506"/>
        <v>99.999999000000031</v>
      </c>
      <c r="S412" s="19">
        <f t="shared" si="507"/>
        <v>1633</v>
      </c>
      <c r="T412" s="19">
        <f t="shared" si="508"/>
        <v>1</v>
      </c>
      <c r="V412" s="61">
        <f t="shared" si="509"/>
        <v>44.740095086091387</v>
      </c>
      <c r="W412" s="21">
        <f t="shared" si="510"/>
        <v>3.8637371752824716</v>
      </c>
      <c r="X412" s="21">
        <f t="shared" si="511"/>
        <v>11.422792213078692</v>
      </c>
      <c r="Y412" s="21">
        <f t="shared" si="512"/>
        <v>3.0315476298370161</v>
      </c>
      <c r="Z412" s="21">
        <f t="shared" si="513"/>
        <v>8.6488270615938401</v>
      </c>
      <c r="AA412" s="21">
        <f t="shared" si="514"/>
        <v>0.1684193127687231</v>
      </c>
      <c r="AB412" s="21">
        <f t="shared" si="515"/>
        <v>8.6389200431956787</v>
      </c>
      <c r="AC412" s="21">
        <f t="shared" si="516"/>
        <v>13.414102911108888</v>
      </c>
      <c r="AD412" s="21">
        <f t="shared" si="517"/>
        <v>2.6253598755124488</v>
      </c>
      <c r="AE412" s="21">
        <f t="shared" si="518"/>
        <v>0.76284041665833424</v>
      </c>
      <c r="AF412" s="21">
        <f t="shared" si="519"/>
        <v>0.85200358224177564</v>
      </c>
      <c r="AG412" s="21">
        <f t="shared" si="520"/>
        <v>98.168645307369246</v>
      </c>
      <c r="AH412" s="21"/>
      <c r="AI412" s="61">
        <f t="shared" si="521"/>
        <v>45.574730043394901</v>
      </c>
      <c r="AJ412" s="21">
        <f t="shared" si="522"/>
        <v>3.9358159249167426</v>
      </c>
      <c r="AK412" s="21">
        <f t="shared" si="523"/>
        <v>11.635886567766679</v>
      </c>
      <c r="AL412" s="21">
        <f t="shared" si="524"/>
        <v>3.0881017257039063</v>
      </c>
      <c r="AM412" s="21">
        <f t="shared" si="525"/>
        <v>8.8101725703905558</v>
      </c>
      <c r="AN412" s="21">
        <f t="shared" si="526"/>
        <v>0.17156120698355029</v>
      </c>
      <c r="AO412" s="21">
        <f t="shared" si="527"/>
        <v>8.800080734685638</v>
      </c>
      <c r="AP412" s="21">
        <f t="shared" si="528"/>
        <v>13.664345544454536</v>
      </c>
      <c r="AQ412" s="21">
        <f t="shared" si="529"/>
        <v>2.6743364618024024</v>
      </c>
      <c r="AR412" s="21">
        <f t="shared" si="530"/>
        <v>0.77707134927843402</v>
      </c>
      <c r="AS412" s="21">
        <f t="shared" si="531"/>
        <v>0.86789787062266621</v>
      </c>
      <c r="AT412" s="21">
        <f t="shared" si="532"/>
        <v>100</v>
      </c>
      <c r="AU412" s="21"/>
      <c r="AV412" s="21">
        <f>AR412*'[1]diagram lines'!$G$39</f>
        <v>0.64505171155176666</v>
      </c>
      <c r="AW412" s="21">
        <f>AK412*'[1]diagram lines'!$G$40</f>
        <v>6.1584835498525017</v>
      </c>
      <c r="AX412" s="21">
        <f>AQ412*'[1]diagram lines'!$G$38</f>
        <v>1.9839624155158837</v>
      </c>
      <c r="AY412" s="21">
        <f>AP412*'[1]diagram lines'!$G$41</f>
        <v>9.7653288290058669</v>
      </c>
      <c r="AZ412" s="21">
        <f t="shared" si="533"/>
        <v>3.4514078110808364</v>
      </c>
      <c r="BA412" s="21">
        <f t="shared" si="534"/>
        <v>0.49687858175932603</v>
      </c>
      <c r="BB412" s="21">
        <f t="shared" si="535"/>
        <v>2.3425068303917982</v>
      </c>
      <c r="BC412" s="86">
        <f t="shared" si="536"/>
        <v>0.42689309889130361</v>
      </c>
      <c r="BX412" s="61">
        <f t="shared" si="537"/>
        <v>0.75158928095872179</v>
      </c>
      <c r="BY412" s="21">
        <f t="shared" si="538"/>
        <v>4.8818352528793192E-2</v>
      </c>
      <c r="BZ412" s="21">
        <f t="shared" si="539"/>
        <v>0.11307225382502943</v>
      </c>
      <c r="CA412" s="21">
        <f t="shared" si="540"/>
        <v>1.916021040766485E-2</v>
      </c>
      <c r="CB412" s="21">
        <f t="shared" si="541"/>
        <v>0.12149098121085596</v>
      </c>
      <c r="CC412" s="21">
        <f t="shared" si="542"/>
        <v>2.3961516774739216E-3</v>
      </c>
      <c r="CD412" s="21">
        <f t="shared" si="543"/>
        <v>0.2163555334987593</v>
      </c>
      <c r="CE412" s="21">
        <f t="shared" si="544"/>
        <v>0.24141665477888732</v>
      </c>
      <c r="CF412" s="21">
        <f t="shared" si="545"/>
        <v>4.2744555573479594E-2</v>
      </c>
      <c r="CG412" s="21">
        <f t="shared" si="546"/>
        <v>8.1732802547770707E-3</v>
      </c>
      <c r="CH412" s="21">
        <f t="shared" si="547"/>
        <v>6.0581215127092376E-3</v>
      </c>
      <c r="CI412" s="21">
        <f t="shared" si="548"/>
        <v>5.1049278579356268E-2</v>
      </c>
      <c r="CJ412" s="21">
        <f t="shared" si="549"/>
        <v>1.6223246548065082</v>
      </c>
      <c r="CL412" s="68">
        <f t="shared" si="550"/>
        <v>0.46327920785273558</v>
      </c>
      <c r="CM412" s="19">
        <f t="shared" si="551"/>
        <v>3.0091604898044078E-2</v>
      </c>
      <c r="CN412" s="19">
        <f t="shared" si="552"/>
        <v>6.9697673329457824E-2</v>
      </c>
      <c r="CO412" s="19">
        <f t="shared" si="553"/>
        <v>1.1810342862569672E-2</v>
      </c>
      <c r="CP412" s="19">
        <f t="shared" si="554"/>
        <v>7.4886972130338472E-2</v>
      </c>
      <c r="CQ412" s="19">
        <f t="shared" si="555"/>
        <v>1.476986539269297E-3</v>
      </c>
      <c r="CR412" s="19">
        <f t="shared" si="556"/>
        <v>0.13336142852650146</v>
      </c>
      <c r="CS412" s="19">
        <f t="shared" si="557"/>
        <v>0.14880908951462657</v>
      </c>
      <c r="CT412" s="19">
        <f t="shared" si="558"/>
        <v>2.6347719888765213E-2</v>
      </c>
      <c r="CU412" s="19">
        <f t="shared" si="559"/>
        <v>5.0380053280715776E-3</v>
      </c>
      <c r="CV412" s="19">
        <f t="shared" si="560"/>
        <v>3.7342226753200509E-3</v>
      </c>
      <c r="CW412" s="19">
        <f t="shared" si="561"/>
        <v>3.1466746454300067E-2</v>
      </c>
      <c r="CX412" s="19">
        <f t="shared" si="562"/>
        <v>0.99999999999999978</v>
      </c>
      <c r="CZ412" s="68">
        <f t="shared" si="563"/>
        <v>2.4859999999999999E-5</v>
      </c>
      <c r="DA412" s="19">
        <f t="shared" si="564"/>
        <v>1.9850399999999995E-5</v>
      </c>
      <c r="DB412" s="19">
        <f t="shared" si="565"/>
        <v>3.5539999999999995E-5</v>
      </c>
      <c r="DC412" s="19">
        <f t="shared" si="566"/>
        <v>4.15064E-5</v>
      </c>
      <c r="DD412" s="19">
        <f t="shared" si="567"/>
        <v>1.3373199999999998E-5</v>
      </c>
      <c r="DE412" s="19">
        <f t="shared" si="568"/>
        <v>1.3373199999999998E-5</v>
      </c>
      <c r="DF412" s="19">
        <f t="shared" si="569"/>
        <v>1.2459199999999999E-5</v>
      </c>
      <c r="DG412" s="19">
        <f t="shared" si="570"/>
        <v>1.7140399999999999E-5</v>
      </c>
      <c r="DH412" s="19">
        <f t="shared" si="571"/>
        <v>2.6322799999999998E-5</v>
      </c>
      <c r="DI412" s="19">
        <f t="shared" si="572"/>
        <v>3.906679999999999E-5</v>
      </c>
      <c r="DJ412" s="19">
        <f t="shared" si="573"/>
        <v>0</v>
      </c>
      <c r="DK412" s="19">
        <f t="shared" si="574"/>
        <v>2.2741599999999999E-5</v>
      </c>
      <c r="DM412" s="68">
        <f t="shared" si="575"/>
        <v>1119.6224781895557</v>
      </c>
      <c r="DN412" s="19">
        <f t="shared" si="576"/>
        <v>121.09163539554675</v>
      </c>
      <c r="DO412" s="19">
        <f t="shared" si="577"/>
        <v>199.95427047471921</v>
      </c>
      <c r="DP412" s="19">
        <f t="shared" si="578"/>
        <v>45.438622759953908</v>
      </c>
      <c r="DQ412" s="19">
        <f t="shared" si="579"/>
        <v>402.344162022913</v>
      </c>
      <c r="DR412" s="19">
        <f t="shared" si="580"/>
        <v>7.8348805892205258</v>
      </c>
      <c r="DS412" s="19">
        <f t="shared" si="581"/>
        <v>431.36522165291581</v>
      </c>
      <c r="DT412" s="19">
        <f t="shared" si="582"/>
        <v>486.87392009406187</v>
      </c>
      <c r="DU412" s="19">
        <f t="shared" si="583"/>
        <v>62.048686154381592</v>
      </c>
      <c r="DV412" s="19">
        <f t="shared" si="584"/>
        <v>12.147913366447796</v>
      </c>
      <c r="DX412" s="19">
        <f t="shared" si="585"/>
        <v>24.933635764699368</v>
      </c>
      <c r="DZ412" s="68">
        <f t="shared" si="586"/>
        <v>2913.6554264644155</v>
      </c>
      <c r="EA412" s="21">
        <f t="shared" si="587"/>
        <v>2.9136554264644157</v>
      </c>
      <c r="EB412" s="92">
        <f t="shared" si="588"/>
        <v>1360</v>
      </c>
    </row>
    <row r="413" spans="1:132" x14ac:dyDescent="0.3">
      <c r="A413" s="19">
        <f>'A. Thermody. result (all suite)'!C369</f>
        <v>1359</v>
      </c>
      <c r="B413" s="19" t="str">
        <f>'A. Thermody. result (all suite)'!A369</f>
        <v>Alkaline basalt</v>
      </c>
      <c r="C413" s="24">
        <f>'A. Thermody. result (all suite)'!G369</f>
        <v>100</v>
      </c>
      <c r="D413" s="19">
        <f>'A. Thermody. result (all suite)'!D369</f>
        <v>10000</v>
      </c>
      <c r="E413" s="61">
        <f>'A. Thermody. result (all suite)'!I369</f>
        <v>45.155484000000001</v>
      </c>
      <c r="F413" s="21">
        <f>'A. Thermody. result (all suite)'!J369</f>
        <v>3.89961</v>
      </c>
      <c r="G413" s="21">
        <f>'A. Thermody. result (all suite)'!K369</f>
        <v>11.528847000000001</v>
      </c>
      <c r="H413" s="21">
        <f>'A. Thermody. result (all suite)'!L369</f>
        <v>3.0596939999999999</v>
      </c>
      <c r="I413" s="21">
        <f>'A. Thermody. result (all suite)'!M369</f>
        <v>8.7291270000000001</v>
      </c>
      <c r="J413" s="21">
        <f>'A. Thermody. result (all suite)'!N369</f>
        <v>0.169983</v>
      </c>
      <c r="K413" s="21">
        <f>'A. Thermody. result (all suite)'!O369</f>
        <v>8.7191279999999995</v>
      </c>
      <c r="L413" s="21">
        <f>'A. Thermody. result (all suite)'!P369</f>
        <v>13.538646</v>
      </c>
      <c r="M413" s="21">
        <f>'A. Thermody. result (all suite)'!Q369</f>
        <v>2.6497350000000002</v>
      </c>
      <c r="N413" s="21">
        <f>'A. Thermody. result (all suite)'!R369</f>
        <v>0.76992300000000002</v>
      </c>
      <c r="O413" s="21">
        <f>'A. Thermody. result (all suite)'!S369</f>
        <v>0.85991399999999996</v>
      </c>
      <c r="P413" s="21">
        <f>'A. Thermody. result (all suite)'!T369</f>
        <v>0.91990799999999995</v>
      </c>
      <c r="Q413" s="21">
        <f t="shared" si="506"/>
        <v>99.999999000000031</v>
      </c>
      <c r="S413" s="19">
        <f t="shared" si="507"/>
        <v>1632</v>
      </c>
      <c r="T413" s="19">
        <f t="shared" si="508"/>
        <v>1</v>
      </c>
      <c r="V413" s="61">
        <f t="shared" si="509"/>
        <v>44.740095086091387</v>
      </c>
      <c r="W413" s="21">
        <f t="shared" si="510"/>
        <v>3.8637371752824716</v>
      </c>
      <c r="X413" s="21">
        <f t="shared" si="511"/>
        <v>11.422792213078692</v>
      </c>
      <c r="Y413" s="21">
        <f t="shared" si="512"/>
        <v>3.0315476298370161</v>
      </c>
      <c r="Z413" s="21">
        <f t="shared" si="513"/>
        <v>8.6488270615938401</v>
      </c>
      <c r="AA413" s="21">
        <f t="shared" si="514"/>
        <v>0.1684193127687231</v>
      </c>
      <c r="AB413" s="21">
        <f t="shared" si="515"/>
        <v>8.6389200431956787</v>
      </c>
      <c r="AC413" s="21">
        <f t="shared" si="516"/>
        <v>13.414102911108888</v>
      </c>
      <c r="AD413" s="21">
        <f t="shared" si="517"/>
        <v>2.6253598755124488</v>
      </c>
      <c r="AE413" s="21">
        <f t="shared" si="518"/>
        <v>0.76284041665833424</v>
      </c>
      <c r="AF413" s="21">
        <f t="shared" si="519"/>
        <v>0.85200358224177564</v>
      </c>
      <c r="AG413" s="21">
        <f t="shared" si="520"/>
        <v>98.168645307369246</v>
      </c>
      <c r="AH413" s="21"/>
      <c r="AI413" s="61">
        <f t="shared" si="521"/>
        <v>45.574730043394901</v>
      </c>
      <c r="AJ413" s="21">
        <f t="shared" si="522"/>
        <v>3.9358159249167426</v>
      </c>
      <c r="AK413" s="21">
        <f t="shared" si="523"/>
        <v>11.635886567766679</v>
      </c>
      <c r="AL413" s="21">
        <f t="shared" si="524"/>
        <v>3.0881017257039063</v>
      </c>
      <c r="AM413" s="21">
        <f t="shared" si="525"/>
        <v>8.8101725703905558</v>
      </c>
      <c r="AN413" s="21">
        <f t="shared" si="526"/>
        <v>0.17156120698355029</v>
      </c>
      <c r="AO413" s="21">
        <f t="shared" si="527"/>
        <v>8.800080734685638</v>
      </c>
      <c r="AP413" s="21">
        <f t="shared" si="528"/>
        <v>13.664345544454536</v>
      </c>
      <c r="AQ413" s="21">
        <f t="shared" si="529"/>
        <v>2.6743364618024024</v>
      </c>
      <c r="AR413" s="21">
        <f t="shared" si="530"/>
        <v>0.77707134927843402</v>
      </c>
      <c r="AS413" s="21">
        <f t="shared" si="531"/>
        <v>0.86789787062266621</v>
      </c>
      <c r="AT413" s="21">
        <f t="shared" si="532"/>
        <v>100</v>
      </c>
      <c r="AU413" s="21"/>
      <c r="AV413" s="21">
        <f>AR413*'[1]diagram lines'!$G$39</f>
        <v>0.64505171155176666</v>
      </c>
      <c r="AW413" s="21">
        <f>AK413*'[1]diagram lines'!$G$40</f>
        <v>6.1584835498525017</v>
      </c>
      <c r="AX413" s="21">
        <f>AQ413*'[1]diagram lines'!$G$38</f>
        <v>1.9839624155158837</v>
      </c>
      <c r="AY413" s="21">
        <f>AP413*'[1]diagram lines'!$G$41</f>
        <v>9.7653288290058669</v>
      </c>
      <c r="AZ413" s="21">
        <f t="shared" si="533"/>
        <v>3.4514078110808364</v>
      </c>
      <c r="BA413" s="21">
        <f t="shared" si="534"/>
        <v>0.49687858175932603</v>
      </c>
      <c r="BB413" s="21">
        <f t="shared" si="535"/>
        <v>2.3425068303917982</v>
      </c>
      <c r="BC413" s="86">
        <f t="shared" si="536"/>
        <v>0.42689309889130361</v>
      </c>
      <c r="BX413" s="61">
        <f t="shared" si="537"/>
        <v>0.75158928095872179</v>
      </c>
      <c r="BY413" s="21">
        <f t="shared" si="538"/>
        <v>4.8818352528793192E-2</v>
      </c>
      <c r="BZ413" s="21">
        <f t="shared" si="539"/>
        <v>0.11307225382502943</v>
      </c>
      <c r="CA413" s="21">
        <f t="shared" si="540"/>
        <v>1.916021040766485E-2</v>
      </c>
      <c r="CB413" s="21">
        <f t="shared" si="541"/>
        <v>0.12149098121085596</v>
      </c>
      <c r="CC413" s="21">
        <f t="shared" si="542"/>
        <v>2.3961516774739216E-3</v>
      </c>
      <c r="CD413" s="21">
        <f t="shared" si="543"/>
        <v>0.2163555334987593</v>
      </c>
      <c r="CE413" s="21">
        <f t="shared" si="544"/>
        <v>0.24141665477888732</v>
      </c>
      <c r="CF413" s="21">
        <f t="shared" si="545"/>
        <v>4.2744555573479594E-2</v>
      </c>
      <c r="CG413" s="21">
        <f t="shared" si="546"/>
        <v>8.1732802547770707E-3</v>
      </c>
      <c r="CH413" s="21">
        <f t="shared" si="547"/>
        <v>6.0581215127092376E-3</v>
      </c>
      <c r="CI413" s="21">
        <f t="shared" si="548"/>
        <v>5.1049278579356268E-2</v>
      </c>
      <c r="CJ413" s="21">
        <f t="shared" si="549"/>
        <v>1.6223246548065082</v>
      </c>
      <c r="CL413" s="68">
        <f t="shared" si="550"/>
        <v>0.46327920785273558</v>
      </c>
      <c r="CM413" s="19">
        <f t="shared" si="551"/>
        <v>3.0091604898044078E-2</v>
      </c>
      <c r="CN413" s="19">
        <f t="shared" si="552"/>
        <v>6.9697673329457824E-2</v>
      </c>
      <c r="CO413" s="19">
        <f t="shared" si="553"/>
        <v>1.1810342862569672E-2</v>
      </c>
      <c r="CP413" s="19">
        <f t="shared" si="554"/>
        <v>7.4886972130338472E-2</v>
      </c>
      <c r="CQ413" s="19">
        <f t="shared" si="555"/>
        <v>1.476986539269297E-3</v>
      </c>
      <c r="CR413" s="19">
        <f t="shared" si="556"/>
        <v>0.13336142852650146</v>
      </c>
      <c r="CS413" s="19">
        <f t="shared" si="557"/>
        <v>0.14880908951462657</v>
      </c>
      <c r="CT413" s="19">
        <f t="shared" si="558"/>
        <v>2.6347719888765213E-2</v>
      </c>
      <c r="CU413" s="19">
        <f t="shared" si="559"/>
        <v>5.0380053280715776E-3</v>
      </c>
      <c r="CV413" s="19">
        <f t="shared" si="560"/>
        <v>3.7342226753200509E-3</v>
      </c>
      <c r="CW413" s="19">
        <f t="shared" si="561"/>
        <v>3.1466746454300067E-2</v>
      </c>
      <c r="CX413" s="19">
        <f t="shared" si="562"/>
        <v>0.99999999999999978</v>
      </c>
      <c r="CZ413" s="68">
        <f t="shared" si="563"/>
        <v>2.4859999999999999E-5</v>
      </c>
      <c r="DA413" s="19">
        <f t="shared" si="564"/>
        <v>1.9843159999999997E-5</v>
      </c>
      <c r="DB413" s="19">
        <f t="shared" si="565"/>
        <v>3.5539999999999995E-5</v>
      </c>
      <c r="DC413" s="19">
        <f t="shared" si="566"/>
        <v>4.1497309999999994E-5</v>
      </c>
      <c r="DD413" s="19">
        <f t="shared" si="567"/>
        <v>1.3370279999999998E-5</v>
      </c>
      <c r="DE413" s="19">
        <f t="shared" si="568"/>
        <v>1.3370279999999998E-5</v>
      </c>
      <c r="DF413" s="19">
        <f t="shared" si="569"/>
        <v>1.2455929999999999E-5</v>
      </c>
      <c r="DG413" s="19">
        <f t="shared" si="570"/>
        <v>1.7136659999999999E-5</v>
      </c>
      <c r="DH413" s="19">
        <f t="shared" si="571"/>
        <v>2.6315119999999996E-5</v>
      </c>
      <c r="DI413" s="19">
        <f t="shared" si="572"/>
        <v>3.9054719999999992E-5</v>
      </c>
      <c r="DJ413" s="19">
        <f t="shared" si="573"/>
        <v>0</v>
      </c>
      <c r="DK413" s="19">
        <f t="shared" si="574"/>
        <v>2.2732139999999998E-5</v>
      </c>
      <c r="DM413" s="68">
        <f t="shared" si="575"/>
        <v>1119.6224781895557</v>
      </c>
      <c r="DN413" s="19">
        <f t="shared" si="576"/>
        <v>121.13581704001585</v>
      </c>
      <c r="DO413" s="19">
        <f t="shared" si="577"/>
        <v>199.95427047471921</v>
      </c>
      <c r="DP413" s="19">
        <f t="shared" si="578"/>
        <v>45.448576105866884</v>
      </c>
      <c r="DQ413" s="19">
        <f t="shared" si="579"/>
        <v>402.43203190694732</v>
      </c>
      <c r="DR413" s="19">
        <f t="shared" si="580"/>
        <v>7.8365916866186742</v>
      </c>
      <c r="DS413" s="19">
        <f t="shared" si="581"/>
        <v>431.47846604934426</v>
      </c>
      <c r="DT413" s="19">
        <f t="shared" si="582"/>
        <v>486.98017816658893</v>
      </c>
      <c r="DU413" s="19">
        <f t="shared" si="583"/>
        <v>62.066794903635468</v>
      </c>
      <c r="DV413" s="19">
        <f t="shared" si="584"/>
        <v>12.151670832727586</v>
      </c>
      <c r="DX413" s="19">
        <f t="shared" si="585"/>
        <v>24.944011919092841</v>
      </c>
      <c r="DZ413" s="68">
        <f t="shared" si="586"/>
        <v>2914.0508872751125</v>
      </c>
      <c r="EA413" s="21">
        <f t="shared" si="587"/>
        <v>2.9140508872751125</v>
      </c>
      <c r="EB413" s="92">
        <f t="shared" si="588"/>
        <v>1359</v>
      </c>
    </row>
    <row r="414" spans="1:132" x14ac:dyDescent="0.3">
      <c r="A414" s="19">
        <f>'A. Thermody. result (all suite)'!C370</f>
        <v>1358</v>
      </c>
      <c r="B414" s="19" t="str">
        <f>'A. Thermody. result (all suite)'!A370</f>
        <v>Alkaline basalt</v>
      </c>
      <c r="C414" s="24">
        <f>'A. Thermody. result (all suite)'!G370</f>
        <v>100</v>
      </c>
      <c r="D414" s="19">
        <f>'A. Thermody. result (all suite)'!D370</f>
        <v>10000</v>
      </c>
      <c r="E414" s="61">
        <f>'A. Thermody. result (all suite)'!I370</f>
        <v>45.155484000000001</v>
      </c>
      <c r="F414" s="21">
        <f>'A. Thermody. result (all suite)'!J370</f>
        <v>3.89961</v>
      </c>
      <c r="G414" s="21">
        <f>'A. Thermody. result (all suite)'!K370</f>
        <v>11.528847000000001</v>
      </c>
      <c r="H414" s="21">
        <f>'A. Thermody. result (all suite)'!L370</f>
        <v>3.0596939999999999</v>
      </c>
      <c r="I414" s="21">
        <f>'A. Thermody. result (all suite)'!M370</f>
        <v>8.7291270000000001</v>
      </c>
      <c r="J414" s="21">
        <f>'A. Thermody. result (all suite)'!N370</f>
        <v>0.169983</v>
      </c>
      <c r="K414" s="21">
        <f>'A. Thermody. result (all suite)'!O370</f>
        <v>8.7191279999999995</v>
      </c>
      <c r="L414" s="21">
        <f>'A. Thermody. result (all suite)'!P370</f>
        <v>13.538646</v>
      </c>
      <c r="M414" s="21">
        <f>'A. Thermody. result (all suite)'!Q370</f>
        <v>2.6497350000000002</v>
      </c>
      <c r="N414" s="21">
        <f>'A. Thermody. result (all suite)'!R370</f>
        <v>0.76992300000000002</v>
      </c>
      <c r="O414" s="21">
        <f>'A. Thermody. result (all suite)'!S370</f>
        <v>0.85991399999999996</v>
      </c>
      <c r="P414" s="21">
        <f>'A. Thermody. result (all suite)'!T370</f>
        <v>0.91990799999999995</v>
      </c>
      <c r="Q414" s="21">
        <f t="shared" si="506"/>
        <v>99.999999000000031</v>
      </c>
      <c r="S414" s="19">
        <f t="shared" si="507"/>
        <v>1631</v>
      </c>
      <c r="T414" s="19">
        <f t="shared" si="508"/>
        <v>1</v>
      </c>
      <c r="V414" s="61">
        <f t="shared" si="509"/>
        <v>44.740095086091387</v>
      </c>
      <c r="W414" s="21">
        <f t="shared" si="510"/>
        <v>3.8637371752824716</v>
      </c>
      <c r="X414" s="21">
        <f t="shared" si="511"/>
        <v>11.422792213078692</v>
      </c>
      <c r="Y414" s="21">
        <f t="shared" si="512"/>
        <v>3.0315476298370161</v>
      </c>
      <c r="Z414" s="21">
        <f t="shared" si="513"/>
        <v>8.6488270615938401</v>
      </c>
      <c r="AA414" s="21">
        <f t="shared" si="514"/>
        <v>0.1684193127687231</v>
      </c>
      <c r="AB414" s="21">
        <f t="shared" si="515"/>
        <v>8.6389200431956787</v>
      </c>
      <c r="AC414" s="21">
        <f t="shared" si="516"/>
        <v>13.414102911108888</v>
      </c>
      <c r="AD414" s="21">
        <f t="shared" si="517"/>
        <v>2.6253598755124488</v>
      </c>
      <c r="AE414" s="21">
        <f t="shared" si="518"/>
        <v>0.76284041665833424</v>
      </c>
      <c r="AF414" s="21">
        <f t="shared" si="519"/>
        <v>0.85200358224177564</v>
      </c>
      <c r="AG414" s="21">
        <f t="shared" si="520"/>
        <v>98.168645307369246</v>
      </c>
      <c r="AH414" s="21"/>
      <c r="AI414" s="61">
        <f t="shared" si="521"/>
        <v>45.574730043394901</v>
      </c>
      <c r="AJ414" s="21">
        <f t="shared" si="522"/>
        <v>3.9358159249167426</v>
      </c>
      <c r="AK414" s="21">
        <f t="shared" si="523"/>
        <v>11.635886567766679</v>
      </c>
      <c r="AL414" s="21">
        <f t="shared" si="524"/>
        <v>3.0881017257039063</v>
      </c>
      <c r="AM414" s="21">
        <f t="shared" si="525"/>
        <v>8.8101725703905558</v>
      </c>
      <c r="AN414" s="21">
        <f t="shared" si="526"/>
        <v>0.17156120698355029</v>
      </c>
      <c r="AO414" s="21">
        <f t="shared" si="527"/>
        <v>8.800080734685638</v>
      </c>
      <c r="AP414" s="21">
        <f t="shared" si="528"/>
        <v>13.664345544454536</v>
      </c>
      <c r="AQ414" s="21">
        <f t="shared" si="529"/>
        <v>2.6743364618024024</v>
      </c>
      <c r="AR414" s="21">
        <f t="shared" si="530"/>
        <v>0.77707134927843402</v>
      </c>
      <c r="AS414" s="21">
        <f t="shared" si="531"/>
        <v>0.86789787062266621</v>
      </c>
      <c r="AT414" s="21">
        <f t="shared" si="532"/>
        <v>100</v>
      </c>
      <c r="AU414" s="21"/>
      <c r="AV414" s="21">
        <f>AR414*'[1]diagram lines'!$G$39</f>
        <v>0.64505171155176666</v>
      </c>
      <c r="AW414" s="21">
        <f>AK414*'[1]diagram lines'!$G$40</f>
        <v>6.1584835498525017</v>
      </c>
      <c r="AX414" s="21">
        <f>AQ414*'[1]diagram lines'!$G$38</f>
        <v>1.9839624155158837</v>
      </c>
      <c r="AY414" s="21">
        <f>AP414*'[1]diagram lines'!$G$41</f>
        <v>9.7653288290058669</v>
      </c>
      <c r="AZ414" s="21">
        <f t="shared" si="533"/>
        <v>3.4514078110808364</v>
      </c>
      <c r="BA414" s="21">
        <f t="shared" si="534"/>
        <v>0.49687858175932603</v>
      </c>
      <c r="BB414" s="21">
        <f t="shared" si="535"/>
        <v>2.3425068303917982</v>
      </c>
      <c r="BC414" s="86">
        <f t="shared" si="536"/>
        <v>0.42689309889130361</v>
      </c>
      <c r="BX414" s="61">
        <f t="shared" si="537"/>
        <v>0.75158928095872179</v>
      </c>
      <c r="BY414" s="21">
        <f t="shared" si="538"/>
        <v>4.8818352528793192E-2</v>
      </c>
      <c r="BZ414" s="21">
        <f t="shared" si="539"/>
        <v>0.11307225382502943</v>
      </c>
      <c r="CA414" s="21">
        <f t="shared" si="540"/>
        <v>1.916021040766485E-2</v>
      </c>
      <c r="CB414" s="21">
        <f t="shared" si="541"/>
        <v>0.12149098121085596</v>
      </c>
      <c r="CC414" s="21">
        <f t="shared" si="542"/>
        <v>2.3961516774739216E-3</v>
      </c>
      <c r="CD414" s="21">
        <f t="shared" si="543"/>
        <v>0.2163555334987593</v>
      </c>
      <c r="CE414" s="21">
        <f t="shared" si="544"/>
        <v>0.24141665477888732</v>
      </c>
      <c r="CF414" s="21">
        <f t="shared" si="545"/>
        <v>4.2744555573479594E-2</v>
      </c>
      <c r="CG414" s="21">
        <f t="shared" si="546"/>
        <v>8.1732802547770707E-3</v>
      </c>
      <c r="CH414" s="21">
        <f t="shared" si="547"/>
        <v>6.0581215127092376E-3</v>
      </c>
      <c r="CI414" s="21">
        <f t="shared" si="548"/>
        <v>5.1049278579356268E-2</v>
      </c>
      <c r="CJ414" s="21">
        <f t="shared" si="549"/>
        <v>1.6223246548065082</v>
      </c>
      <c r="CL414" s="68">
        <f t="shared" si="550"/>
        <v>0.46327920785273558</v>
      </c>
      <c r="CM414" s="19">
        <f t="shared" si="551"/>
        <v>3.0091604898044078E-2</v>
      </c>
      <c r="CN414" s="19">
        <f t="shared" si="552"/>
        <v>6.9697673329457824E-2</v>
      </c>
      <c r="CO414" s="19">
        <f t="shared" si="553"/>
        <v>1.1810342862569672E-2</v>
      </c>
      <c r="CP414" s="19">
        <f t="shared" si="554"/>
        <v>7.4886972130338472E-2</v>
      </c>
      <c r="CQ414" s="19">
        <f t="shared" si="555"/>
        <v>1.476986539269297E-3</v>
      </c>
      <c r="CR414" s="19">
        <f t="shared" si="556"/>
        <v>0.13336142852650146</v>
      </c>
      <c r="CS414" s="19">
        <f t="shared" si="557"/>
        <v>0.14880908951462657</v>
      </c>
      <c r="CT414" s="19">
        <f t="shared" si="558"/>
        <v>2.6347719888765213E-2</v>
      </c>
      <c r="CU414" s="19">
        <f t="shared" si="559"/>
        <v>5.0380053280715776E-3</v>
      </c>
      <c r="CV414" s="19">
        <f t="shared" si="560"/>
        <v>3.7342226753200509E-3</v>
      </c>
      <c r="CW414" s="19">
        <f t="shared" si="561"/>
        <v>3.1466746454300067E-2</v>
      </c>
      <c r="CX414" s="19">
        <f t="shared" si="562"/>
        <v>0.99999999999999978</v>
      </c>
      <c r="CZ414" s="68">
        <f t="shared" si="563"/>
        <v>2.4859999999999999E-5</v>
      </c>
      <c r="DA414" s="19">
        <f t="shared" si="564"/>
        <v>1.9835919999999996E-5</v>
      </c>
      <c r="DB414" s="19">
        <f t="shared" si="565"/>
        <v>3.5539999999999995E-5</v>
      </c>
      <c r="DC414" s="19">
        <f t="shared" si="566"/>
        <v>4.1488219999999995E-5</v>
      </c>
      <c r="DD414" s="19">
        <f t="shared" si="567"/>
        <v>1.3367359999999997E-5</v>
      </c>
      <c r="DE414" s="19">
        <f t="shared" si="568"/>
        <v>1.3367359999999997E-5</v>
      </c>
      <c r="DF414" s="19">
        <f t="shared" si="569"/>
        <v>1.2452659999999999E-5</v>
      </c>
      <c r="DG414" s="19">
        <f t="shared" si="570"/>
        <v>1.7132919999999998E-5</v>
      </c>
      <c r="DH414" s="19">
        <f t="shared" si="571"/>
        <v>2.6307439999999998E-5</v>
      </c>
      <c r="DI414" s="19">
        <f t="shared" si="572"/>
        <v>3.9042639999999994E-5</v>
      </c>
      <c r="DJ414" s="19">
        <f t="shared" si="573"/>
        <v>0</v>
      </c>
      <c r="DK414" s="19">
        <f t="shared" si="574"/>
        <v>2.272268E-5</v>
      </c>
      <c r="DM414" s="68">
        <f t="shared" si="575"/>
        <v>1119.6224781895557</v>
      </c>
      <c r="DN414" s="19">
        <f t="shared" si="576"/>
        <v>121.18003093659186</v>
      </c>
      <c r="DO414" s="19">
        <f t="shared" si="577"/>
        <v>199.95427047471921</v>
      </c>
      <c r="DP414" s="19">
        <f t="shared" si="578"/>
        <v>45.458533813302935</v>
      </c>
      <c r="DQ414" s="19">
        <f t="shared" si="579"/>
        <v>402.5199401800221</v>
      </c>
      <c r="DR414" s="19">
        <f t="shared" si="580"/>
        <v>7.8383035315697294</v>
      </c>
      <c r="DS414" s="19">
        <f t="shared" si="581"/>
        <v>431.59176992048356</v>
      </c>
      <c r="DT414" s="19">
        <f t="shared" si="582"/>
        <v>487.08648262994626</v>
      </c>
      <c r="DU414" s="19">
        <f t="shared" si="583"/>
        <v>62.084914225958734</v>
      </c>
      <c r="DV414" s="19">
        <f t="shared" si="584"/>
        <v>12.155430624167389</v>
      </c>
      <c r="DX414" s="19">
        <f t="shared" si="585"/>
        <v>24.954396713173232</v>
      </c>
      <c r="DZ414" s="68">
        <f t="shared" si="586"/>
        <v>2914.44655123949</v>
      </c>
      <c r="EA414" s="21">
        <f t="shared" si="587"/>
        <v>2.9144465512394899</v>
      </c>
      <c r="EB414" s="92">
        <f t="shared" si="588"/>
        <v>1358</v>
      </c>
    </row>
    <row r="415" spans="1:132" x14ac:dyDescent="0.3">
      <c r="A415" s="19">
        <f>'A. Thermody. result (all suite)'!C371</f>
        <v>1357</v>
      </c>
      <c r="B415" s="19" t="str">
        <f>'A. Thermody. result (all suite)'!A371</f>
        <v>Alkaline basalt</v>
      </c>
      <c r="C415" s="24">
        <f>'A. Thermody. result (all suite)'!G371</f>
        <v>100</v>
      </c>
      <c r="D415" s="19">
        <f>'A. Thermody. result (all suite)'!D371</f>
        <v>10000</v>
      </c>
      <c r="E415" s="61">
        <f>'A. Thermody. result (all suite)'!I371</f>
        <v>45.155484000000001</v>
      </c>
      <c r="F415" s="21">
        <f>'A. Thermody. result (all suite)'!J371</f>
        <v>3.89961</v>
      </c>
      <c r="G415" s="21">
        <f>'A. Thermody. result (all suite)'!K371</f>
        <v>11.528847000000001</v>
      </c>
      <c r="H415" s="21">
        <f>'A. Thermody. result (all suite)'!L371</f>
        <v>3.0596939999999999</v>
      </c>
      <c r="I415" s="21">
        <f>'A. Thermody. result (all suite)'!M371</f>
        <v>8.7291270000000001</v>
      </c>
      <c r="J415" s="21">
        <f>'A. Thermody. result (all suite)'!N371</f>
        <v>0.169983</v>
      </c>
      <c r="K415" s="21">
        <f>'A. Thermody. result (all suite)'!O371</f>
        <v>8.7191279999999995</v>
      </c>
      <c r="L415" s="21">
        <f>'A. Thermody. result (all suite)'!P371</f>
        <v>13.538646</v>
      </c>
      <c r="M415" s="21">
        <f>'A. Thermody. result (all suite)'!Q371</f>
        <v>2.6497350000000002</v>
      </c>
      <c r="N415" s="21">
        <f>'A. Thermody. result (all suite)'!R371</f>
        <v>0.76992300000000002</v>
      </c>
      <c r="O415" s="21">
        <f>'A. Thermody. result (all suite)'!S371</f>
        <v>0.85991399999999996</v>
      </c>
      <c r="P415" s="21">
        <f>'A. Thermody. result (all suite)'!T371</f>
        <v>0.91990799999999995</v>
      </c>
      <c r="Q415" s="21">
        <f t="shared" si="506"/>
        <v>99.999999000000031</v>
      </c>
      <c r="S415" s="19">
        <f t="shared" si="507"/>
        <v>1630</v>
      </c>
      <c r="T415" s="19">
        <f t="shared" si="508"/>
        <v>1</v>
      </c>
      <c r="V415" s="61">
        <f t="shared" si="509"/>
        <v>44.740095086091387</v>
      </c>
      <c r="W415" s="21">
        <f t="shared" si="510"/>
        <v>3.8637371752824716</v>
      </c>
      <c r="X415" s="21">
        <f t="shared" si="511"/>
        <v>11.422792213078692</v>
      </c>
      <c r="Y415" s="21">
        <f t="shared" si="512"/>
        <v>3.0315476298370161</v>
      </c>
      <c r="Z415" s="21">
        <f t="shared" si="513"/>
        <v>8.6488270615938401</v>
      </c>
      <c r="AA415" s="21">
        <f t="shared" si="514"/>
        <v>0.1684193127687231</v>
      </c>
      <c r="AB415" s="21">
        <f t="shared" si="515"/>
        <v>8.6389200431956787</v>
      </c>
      <c r="AC415" s="21">
        <f t="shared" si="516"/>
        <v>13.414102911108888</v>
      </c>
      <c r="AD415" s="21">
        <f t="shared" si="517"/>
        <v>2.6253598755124488</v>
      </c>
      <c r="AE415" s="21">
        <f t="shared" si="518"/>
        <v>0.76284041665833424</v>
      </c>
      <c r="AF415" s="21">
        <f t="shared" si="519"/>
        <v>0.85200358224177564</v>
      </c>
      <c r="AG415" s="21">
        <f t="shared" si="520"/>
        <v>98.168645307369246</v>
      </c>
      <c r="AH415" s="21"/>
      <c r="AI415" s="61">
        <f t="shared" si="521"/>
        <v>45.574730043394901</v>
      </c>
      <c r="AJ415" s="21">
        <f t="shared" si="522"/>
        <v>3.9358159249167426</v>
      </c>
      <c r="AK415" s="21">
        <f t="shared" si="523"/>
        <v>11.635886567766679</v>
      </c>
      <c r="AL415" s="21">
        <f t="shared" si="524"/>
        <v>3.0881017257039063</v>
      </c>
      <c r="AM415" s="21">
        <f t="shared" si="525"/>
        <v>8.8101725703905558</v>
      </c>
      <c r="AN415" s="21">
        <f t="shared" si="526"/>
        <v>0.17156120698355029</v>
      </c>
      <c r="AO415" s="21">
        <f t="shared" si="527"/>
        <v>8.800080734685638</v>
      </c>
      <c r="AP415" s="21">
        <f t="shared" si="528"/>
        <v>13.664345544454536</v>
      </c>
      <c r="AQ415" s="21">
        <f t="shared" si="529"/>
        <v>2.6743364618024024</v>
      </c>
      <c r="AR415" s="21">
        <f t="shared" si="530"/>
        <v>0.77707134927843402</v>
      </c>
      <c r="AS415" s="21">
        <f t="shared" si="531"/>
        <v>0.86789787062266621</v>
      </c>
      <c r="AT415" s="21">
        <f t="shared" si="532"/>
        <v>100</v>
      </c>
      <c r="AU415" s="21"/>
      <c r="AV415" s="21">
        <f>AR415*'[1]diagram lines'!$G$39</f>
        <v>0.64505171155176666</v>
      </c>
      <c r="AW415" s="21">
        <f>AK415*'[1]diagram lines'!$G$40</f>
        <v>6.1584835498525017</v>
      </c>
      <c r="AX415" s="21">
        <f>AQ415*'[1]diagram lines'!$G$38</f>
        <v>1.9839624155158837</v>
      </c>
      <c r="AY415" s="21">
        <f>AP415*'[1]diagram lines'!$G$41</f>
        <v>9.7653288290058669</v>
      </c>
      <c r="AZ415" s="21">
        <f t="shared" si="533"/>
        <v>3.4514078110808364</v>
      </c>
      <c r="BA415" s="21">
        <f t="shared" si="534"/>
        <v>0.49687858175932603</v>
      </c>
      <c r="BB415" s="21">
        <f t="shared" si="535"/>
        <v>2.3425068303917982</v>
      </c>
      <c r="BC415" s="86">
        <f t="shared" si="536"/>
        <v>0.42689309889130361</v>
      </c>
      <c r="BX415" s="61">
        <f t="shared" si="537"/>
        <v>0.75158928095872179</v>
      </c>
      <c r="BY415" s="21">
        <f t="shared" si="538"/>
        <v>4.8818352528793192E-2</v>
      </c>
      <c r="BZ415" s="21">
        <f t="shared" si="539"/>
        <v>0.11307225382502943</v>
      </c>
      <c r="CA415" s="21">
        <f t="shared" si="540"/>
        <v>1.916021040766485E-2</v>
      </c>
      <c r="CB415" s="21">
        <f t="shared" si="541"/>
        <v>0.12149098121085596</v>
      </c>
      <c r="CC415" s="21">
        <f t="shared" si="542"/>
        <v>2.3961516774739216E-3</v>
      </c>
      <c r="CD415" s="21">
        <f t="shared" si="543"/>
        <v>0.2163555334987593</v>
      </c>
      <c r="CE415" s="21">
        <f t="shared" si="544"/>
        <v>0.24141665477888732</v>
      </c>
      <c r="CF415" s="21">
        <f t="shared" si="545"/>
        <v>4.2744555573479594E-2</v>
      </c>
      <c r="CG415" s="21">
        <f t="shared" si="546"/>
        <v>8.1732802547770707E-3</v>
      </c>
      <c r="CH415" s="21">
        <f t="shared" si="547"/>
        <v>6.0581215127092376E-3</v>
      </c>
      <c r="CI415" s="21">
        <f t="shared" si="548"/>
        <v>5.1049278579356268E-2</v>
      </c>
      <c r="CJ415" s="21">
        <f t="shared" si="549"/>
        <v>1.6223246548065082</v>
      </c>
      <c r="CL415" s="68">
        <f t="shared" si="550"/>
        <v>0.46327920785273558</v>
      </c>
      <c r="CM415" s="19">
        <f t="shared" si="551"/>
        <v>3.0091604898044078E-2</v>
      </c>
      <c r="CN415" s="19">
        <f t="shared" si="552"/>
        <v>6.9697673329457824E-2</v>
      </c>
      <c r="CO415" s="19">
        <f t="shared" si="553"/>
        <v>1.1810342862569672E-2</v>
      </c>
      <c r="CP415" s="19">
        <f t="shared" si="554"/>
        <v>7.4886972130338472E-2</v>
      </c>
      <c r="CQ415" s="19">
        <f t="shared" si="555"/>
        <v>1.476986539269297E-3</v>
      </c>
      <c r="CR415" s="19">
        <f t="shared" si="556"/>
        <v>0.13336142852650146</v>
      </c>
      <c r="CS415" s="19">
        <f t="shared" si="557"/>
        <v>0.14880908951462657</v>
      </c>
      <c r="CT415" s="19">
        <f t="shared" si="558"/>
        <v>2.6347719888765213E-2</v>
      </c>
      <c r="CU415" s="19">
        <f t="shared" si="559"/>
        <v>5.0380053280715776E-3</v>
      </c>
      <c r="CV415" s="19">
        <f t="shared" si="560"/>
        <v>3.7342226753200509E-3</v>
      </c>
      <c r="CW415" s="19">
        <f t="shared" si="561"/>
        <v>3.1466746454300067E-2</v>
      </c>
      <c r="CX415" s="19">
        <f t="shared" si="562"/>
        <v>0.99999999999999978</v>
      </c>
      <c r="CZ415" s="68">
        <f t="shared" si="563"/>
        <v>2.4859999999999999E-5</v>
      </c>
      <c r="DA415" s="19">
        <f t="shared" si="564"/>
        <v>1.9828679999999997E-5</v>
      </c>
      <c r="DB415" s="19">
        <f t="shared" si="565"/>
        <v>3.5539999999999995E-5</v>
      </c>
      <c r="DC415" s="19">
        <f t="shared" si="566"/>
        <v>4.1479129999999996E-5</v>
      </c>
      <c r="DD415" s="19">
        <f t="shared" si="567"/>
        <v>1.3364439999999998E-5</v>
      </c>
      <c r="DE415" s="19">
        <f t="shared" si="568"/>
        <v>1.3364439999999998E-5</v>
      </c>
      <c r="DF415" s="19">
        <f t="shared" si="569"/>
        <v>1.2449389999999999E-5</v>
      </c>
      <c r="DG415" s="19">
        <f t="shared" si="570"/>
        <v>1.7129179999999997E-5</v>
      </c>
      <c r="DH415" s="19">
        <f t="shared" si="571"/>
        <v>2.6299759999999999E-5</v>
      </c>
      <c r="DI415" s="19">
        <f t="shared" si="572"/>
        <v>3.9030559999999989E-5</v>
      </c>
      <c r="DJ415" s="19">
        <f t="shared" si="573"/>
        <v>0</v>
      </c>
      <c r="DK415" s="19">
        <f t="shared" si="574"/>
        <v>2.2713219999999999E-5</v>
      </c>
      <c r="DM415" s="68">
        <f t="shared" si="575"/>
        <v>1119.6224781895557</v>
      </c>
      <c r="DN415" s="19">
        <f t="shared" si="576"/>
        <v>121.22427712060315</v>
      </c>
      <c r="DO415" s="19">
        <f t="shared" si="577"/>
        <v>199.95427047471921</v>
      </c>
      <c r="DP415" s="19">
        <f t="shared" si="578"/>
        <v>45.468495885129485</v>
      </c>
      <c r="DQ415" s="19">
        <f t="shared" si="579"/>
        <v>402.60788686730007</v>
      </c>
      <c r="DR415" s="19">
        <f t="shared" si="580"/>
        <v>7.8400161245636886</v>
      </c>
      <c r="DS415" s="19">
        <f t="shared" si="581"/>
        <v>431.70513331319921</v>
      </c>
      <c r="DT415" s="19">
        <f t="shared" si="582"/>
        <v>487.19283351452077</v>
      </c>
      <c r="DU415" s="19">
        <f t="shared" si="583"/>
        <v>62.103044130613952</v>
      </c>
      <c r="DV415" s="19">
        <f t="shared" si="584"/>
        <v>12.159192742926127</v>
      </c>
      <c r="DX415" s="19">
        <f t="shared" si="585"/>
        <v>24.964790157735766</v>
      </c>
      <c r="DZ415" s="68">
        <f t="shared" si="586"/>
        <v>2914.8424185208669</v>
      </c>
      <c r="EA415" s="21">
        <f t="shared" si="587"/>
        <v>2.914842418520867</v>
      </c>
      <c r="EB415" s="92">
        <f t="shared" si="588"/>
        <v>1357</v>
      </c>
    </row>
    <row r="416" spans="1:132" x14ac:dyDescent="0.3">
      <c r="A416" s="19">
        <f>'A. Thermody. result (all suite)'!C372</f>
        <v>1356</v>
      </c>
      <c r="B416" s="19" t="str">
        <f>'A. Thermody. result (all suite)'!A372</f>
        <v>Alkaline basalt</v>
      </c>
      <c r="C416" s="24">
        <f>'A. Thermody. result (all suite)'!G372</f>
        <v>100</v>
      </c>
      <c r="D416" s="19">
        <f>'A. Thermody. result (all suite)'!D372</f>
        <v>10000</v>
      </c>
      <c r="E416" s="61">
        <f>'A. Thermody. result (all suite)'!I372</f>
        <v>45.155484000000001</v>
      </c>
      <c r="F416" s="21">
        <f>'A. Thermody. result (all suite)'!J372</f>
        <v>3.89961</v>
      </c>
      <c r="G416" s="21">
        <f>'A. Thermody. result (all suite)'!K372</f>
        <v>11.528847000000001</v>
      </c>
      <c r="H416" s="21">
        <f>'A. Thermody. result (all suite)'!L372</f>
        <v>3.0596939999999999</v>
      </c>
      <c r="I416" s="21">
        <f>'A. Thermody. result (all suite)'!M372</f>
        <v>8.7291270000000001</v>
      </c>
      <c r="J416" s="21">
        <f>'A. Thermody. result (all suite)'!N372</f>
        <v>0.169983</v>
      </c>
      <c r="K416" s="21">
        <f>'A. Thermody. result (all suite)'!O372</f>
        <v>8.7191279999999995</v>
      </c>
      <c r="L416" s="21">
        <f>'A. Thermody. result (all suite)'!P372</f>
        <v>13.538646</v>
      </c>
      <c r="M416" s="21">
        <f>'A. Thermody. result (all suite)'!Q372</f>
        <v>2.6497350000000002</v>
      </c>
      <c r="N416" s="21">
        <f>'A. Thermody. result (all suite)'!R372</f>
        <v>0.76992300000000002</v>
      </c>
      <c r="O416" s="21">
        <f>'A. Thermody. result (all suite)'!S372</f>
        <v>0.85991399999999996</v>
      </c>
      <c r="P416" s="21">
        <f>'A. Thermody. result (all suite)'!T372</f>
        <v>0.91990799999999995</v>
      </c>
      <c r="Q416" s="21">
        <f t="shared" si="506"/>
        <v>99.999999000000031</v>
      </c>
      <c r="S416" s="19">
        <f t="shared" si="507"/>
        <v>1629</v>
      </c>
      <c r="T416" s="19">
        <f t="shared" si="508"/>
        <v>1</v>
      </c>
      <c r="V416" s="61">
        <f t="shared" si="509"/>
        <v>44.740095086091387</v>
      </c>
      <c r="W416" s="21">
        <f t="shared" si="510"/>
        <v>3.8637371752824716</v>
      </c>
      <c r="X416" s="21">
        <f t="shared" si="511"/>
        <v>11.422792213078692</v>
      </c>
      <c r="Y416" s="21">
        <f t="shared" si="512"/>
        <v>3.0315476298370161</v>
      </c>
      <c r="Z416" s="21">
        <f t="shared" si="513"/>
        <v>8.6488270615938401</v>
      </c>
      <c r="AA416" s="21">
        <f t="shared" si="514"/>
        <v>0.1684193127687231</v>
      </c>
      <c r="AB416" s="21">
        <f t="shared" si="515"/>
        <v>8.6389200431956787</v>
      </c>
      <c r="AC416" s="21">
        <f t="shared" si="516"/>
        <v>13.414102911108888</v>
      </c>
      <c r="AD416" s="21">
        <f t="shared" si="517"/>
        <v>2.6253598755124488</v>
      </c>
      <c r="AE416" s="21">
        <f t="shared" si="518"/>
        <v>0.76284041665833424</v>
      </c>
      <c r="AF416" s="21">
        <f t="shared" si="519"/>
        <v>0.85200358224177564</v>
      </c>
      <c r="AG416" s="21">
        <f t="shared" si="520"/>
        <v>98.168645307369246</v>
      </c>
      <c r="AH416" s="21"/>
      <c r="AI416" s="61">
        <f t="shared" si="521"/>
        <v>45.574730043394901</v>
      </c>
      <c r="AJ416" s="21">
        <f t="shared" si="522"/>
        <v>3.9358159249167426</v>
      </c>
      <c r="AK416" s="21">
        <f t="shared" si="523"/>
        <v>11.635886567766679</v>
      </c>
      <c r="AL416" s="21">
        <f t="shared" si="524"/>
        <v>3.0881017257039063</v>
      </c>
      <c r="AM416" s="21">
        <f t="shared" si="525"/>
        <v>8.8101725703905558</v>
      </c>
      <c r="AN416" s="21">
        <f t="shared" si="526"/>
        <v>0.17156120698355029</v>
      </c>
      <c r="AO416" s="21">
        <f t="shared" si="527"/>
        <v>8.800080734685638</v>
      </c>
      <c r="AP416" s="21">
        <f t="shared" si="528"/>
        <v>13.664345544454536</v>
      </c>
      <c r="AQ416" s="21">
        <f t="shared" si="529"/>
        <v>2.6743364618024024</v>
      </c>
      <c r="AR416" s="21">
        <f t="shared" si="530"/>
        <v>0.77707134927843402</v>
      </c>
      <c r="AS416" s="21">
        <f t="shared" si="531"/>
        <v>0.86789787062266621</v>
      </c>
      <c r="AT416" s="21">
        <f t="shared" si="532"/>
        <v>100</v>
      </c>
      <c r="AU416" s="21"/>
      <c r="AV416" s="21">
        <f>AR416*'[1]diagram lines'!$G$39</f>
        <v>0.64505171155176666</v>
      </c>
      <c r="AW416" s="21">
        <f>AK416*'[1]diagram lines'!$G$40</f>
        <v>6.1584835498525017</v>
      </c>
      <c r="AX416" s="21">
        <f>AQ416*'[1]diagram lines'!$G$38</f>
        <v>1.9839624155158837</v>
      </c>
      <c r="AY416" s="21">
        <f>AP416*'[1]diagram lines'!$G$41</f>
        <v>9.7653288290058669</v>
      </c>
      <c r="AZ416" s="21">
        <f t="shared" si="533"/>
        <v>3.4514078110808364</v>
      </c>
      <c r="BA416" s="21">
        <f t="shared" si="534"/>
        <v>0.49687858175932603</v>
      </c>
      <c r="BB416" s="21">
        <f t="shared" si="535"/>
        <v>2.3425068303917982</v>
      </c>
      <c r="BC416" s="86">
        <f t="shared" si="536"/>
        <v>0.42689309889130361</v>
      </c>
      <c r="BX416" s="61">
        <f t="shared" si="537"/>
        <v>0.75158928095872179</v>
      </c>
      <c r="BY416" s="21">
        <f t="shared" si="538"/>
        <v>4.8818352528793192E-2</v>
      </c>
      <c r="BZ416" s="21">
        <f t="shared" si="539"/>
        <v>0.11307225382502943</v>
      </c>
      <c r="CA416" s="21">
        <f t="shared" si="540"/>
        <v>1.916021040766485E-2</v>
      </c>
      <c r="CB416" s="21">
        <f t="shared" si="541"/>
        <v>0.12149098121085596</v>
      </c>
      <c r="CC416" s="21">
        <f t="shared" si="542"/>
        <v>2.3961516774739216E-3</v>
      </c>
      <c r="CD416" s="21">
        <f t="shared" si="543"/>
        <v>0.2163555334987593</v>
      </c>
      <c r="CE416" s="21">
        <f t="shared" si="544"/>
        <v>0.24141665477888732</v>
      </c>
      <c r="CF416" s="21">
        <f t="shared" si="545"/>
        <v>4.2744555573479594E-2</v>
      </c>
      <c r="CG416" s="21">
        <f t="shared" si="546"/>
        <v>8.1732802547770707E-3</v>
      </c>
      <c r="CH416" s="21">
        <f t="shared" si="547"/>
        <v>6.0581215127092376E-3</v>
      </c>
      <c r="CI416" s="21">
        <f t="shared" si="548"/>
        <v>5.1049278579356268E-2</v>
      </c>
      <c r="CJ416" s="21">
        <f t="shared" si="549"/>
        <v>1.6223246548065082</v>
      </c>
      <c r="CL416" s="68">
        <f t="shared" si="550"/>
        <v>0.46327920785273558</v>
      </c>
      <c r="CM416" s="19">
        <f t="shared" si="551"/>
        <v>3.0091604898044078E-2</v>
      </c>
      <c r="CN416" s="19">
        <f t="shared" si="552"/>
        <v>6.9697673329457824E-2</v>
      </c>
      <c r="CO416" s="19">
        <f t="shared" si="553"/>
        <v>1.1810342862569672E-2</v>
      </c>
      <c r="CP416" s="19">
        <f t="shared" si="554"/>
        <v>7.4886972130338472E-2</v>
      </c>
      <c r="CQ416" s="19">
        <f t="shared" si="555"/>
        <v>1.476986539269297E-3</v>
      </c>
      <c r="CR416" s="19">
        <f t="shared" si="556"/>
        <v>0.13336142852650146</v>
      </c>
      <c r="CS416" s="19">
        <f t="shared" si="557"/>
        <v>0.14880908951462657</v>
      </c>
      <c r="CT416" s="19">
        <f t="shared" si="558"/>
        <v>2.6347719888765213E-2</v>
      </c>
      <c r="CU416" s="19">
        <f t="shared" si="559"/>
        <v>5.0380053280715776E-3</v>
      </c>
      <c r="CV416" s="19">
        <f t="shared" si="560"/>
        <v>3.7342226753200509E-3</v>
      </c>
      <c r="CW416" s="19">
        <f t="shared" si="561"/>
        <v>3.1466746454300067E-2</v>
      </c>
      <c r="CX416" s="19">
        <f t="shared" si="562"/>
        <v>0.99999999999999978</v>
      </c>
      <c r="CZ416" s="68">
        <f t="shared" si="563"/>
        <v>2.4859999999999999E-5</v>
      </c>
      <c r="DA416" s="19">
        <f t="shared" si="564"/>
        <v>1.9821439999999996E-5</v>
      </c>
      <c r="DB416" s="19">
        <f t="shared" si="565"/>
        <v>3.5539999999999995E-5</v>
      </c>
      <c r="DC416" s="19">
        <f t="shared" si="566"/>
        <v>4.1470039999999997E-5</v>
      </c>
      <c r="DD416" s="19">
        <f t="shared" si="567"/>
        <v>1.3361519999999997E-5</v>
      </c>
      <c r="DE416" s="19">
        <f t="shared" si="568"/>
        <v>1.3361519999999997E-5</v>
      </c>
      <c r="DF416" s="19">
        <f t="shared" si="569"/>
        <v>1.2446119999999999E-5</v>
      </c>
      <c r="DG416" s="19">
        <f t="shared" si="570"/>
        <v>1.712544E-5</v>
      </c>
      <c r="DH416" s="19">
        <f t="shared" si="571"/>
        <v>2.6292079999999997E-5</v>
      </c>
      <c r="DI416" s="19">
        <f t="shared" si="572"/>
        <v>3.9018479999999991E-5</v>
      </c>
      <c r="DJ416" s="19">
        <f t="shared" si="573"/>
        <v>0</v>
      </c>
      <c r="DK416" s="19">
        <f t="shared" si="574"/>
        <v>2.2703759999999998E-5</v>
      </c>
      <c r="DM416" s="68">
        <f t="shared" si="575"/>
        <v>1119.6224781895557</v>
      </c>
      <c r="DN416" s="19">
        <f t="shared" si="576"/>
        <v>121.26855562742976</v>
      </c>
      <c r="DO416" s="19">
        <f t="shared" si="577"/>
        <v>199.95427047471921</v>
      </c>
      <c r="DP416" s="19">
        <f t="shared" si="578"/>
        <v>45.478462324216487</v>
      </c>
      <c r="DQ416" s="19">
        <f t="shared" si="579"/>
        <v>402.69587199396631</v>
      </c>
      <c r="DR416" s="19">
        <f t="shared" si="580"/>
        <v>7.8417294660909791</v>
      </c>
      <c r="DS416" s="19">
        <f t="shared" si="581"/>
        <v>431.81855627440592</v>
      </c>
      <c r="DT416" s="19">
        <f t="shared" si="582"/>
        <v>487.29923085072602</v>
      </c>
      <c r="DU416" s="19">
        <f t="shared" si="583"/>
        <v>62.121184626874552</v>
      </c>
      <c r="DV416" s="19">
        <f t="shared" si="584"/>
        <v>12.162957191165386</v>
      </c>
      <c r="DX416" s="19">
        <f t="shared" si="585"/>
        <v>24.975192263593662</v>
      </c>
      <c r="DZ416" s="68">
        <f t="shared" si="586"/>
        <v>2915.238489282744</v>
      </c>
      <c r="EA416" s="21">
        <f t="shared" si="587"/>
        <v>2.9152384892827441</v>
      </c>
      <c r="EB416" s="92">
        <f t="shared" si="588"/>
        <v>1356</v>
      </c>
    </row>
    <row r="417" spans="1:132" x14ac:dyDescent="0.3">
      <c r="A417" s="19">
        <f>'A. Thermody. result (all suite)'!C373</f>
        <v>1355</v>
      </c>
      <c r="B417" s="19" t="str">
        <f>'A. Thermody. result (all suite)'!A373</f>
        <v>Alkaline basalt</v>
      </c>
      <c r="C417" s="24">
        <f>'A. Thermody. result (all suite)'!G373</f>
        <v>100</v>
      </c>
      <c r="D417" s="19">
        <f>'A. Thermody. result (all suite)'!D373</f>
        <v>10000</v>
      </c>
      <c r="E417" s="61">
        <f>'A. Thermody. result (all suite)'!I373</f>
        <v>45.155484000000001</v>
      </c>
      <c r="F417" s="21">
        <f>'A. Thermody. result (all suite)'!J373</f>
        <v>3.89961</v>
      </c>
      <c r="G417" s="21">
        <f>'A. Thermody. result (all suite)'!K373</f>
        <v>11.528847000000001</v>
      </c>
      <c r="H417" s="21">
        <f>'A. Thermody. result (all suite)'!L373</f>
        <v>3.0596939999999999</v>
      </c>
      <c r="I417" s="21">
        <f>'A. Thermody. result (all suite)'!M373</f>
        <v>8.7291270000000001</v>
      </c>
      <c r="J417" s="21">
        <f>'A. Thermody. result (all suite)'!N373</f>
        <v>0.169983</v>
      </c>
      <c r="K417" s="21">
        <f>'A. Thermody. result (all suite)'!O373</f>
        <v>8.7191279999999995</v>
      </c>
      <c r="L417" s="21">
        <f>'A. Thermody. result (all suite)'!P373</f>
        <v>13.538646</v>
      </c>
      <c r="M417" s="21">
        <f>'A. Thermody. result (all suite)'!Q373</f>
        <v>2.6497350000000002</v>
      </c>
      <c r="N417" s="21">
        <f>'A. Thermody. result (all suite)'!R373</f>
        <v>0.76992300000000002</v>
      </c>
      <c r="O417" s="21">
        <f>'A. Thermody. result (all suite)'!S373</f>
        <v>0.85991399999999996</v>
      </c>
      <c r="P417" s="21">
        <f>'A. Thermody. result (all suite)'!T373</f>
        <v>0.91990799999999995</v>
      </c>
      <c r="Q417" s="21">
        <f t="shared" si="506"/>
        <v>99.999999000000031</v>
      </c>
      <c r="S417" s="19">
        <f t="shared" si="507"/>
        <v>1628</v>
      </c>
      <c r="T417" s="19">
        <f t="shared" si="508"/>
        <v>1</v>
      </c>
      <c r="V417" s="61">
        <f t="shared" si="509"/>
        <v>44.740095086091387</v>
      </c>
      <c r="W417" s="21">
        <f t="shared" si="510"/>
        <v>3.8637371752824716</v>
      </c>
      <c r="X417" s="21">
        <f t="shared" si="511"/>
        <v>11.422792213078692</v>
      </c>
      <c r="Y417" s="21">
        <f t="shared" si="512"/>
        <v>3.0315476298370161</v>
      </c>
      <c r="Z417" s="21">
        <f t="shared" si="513"/>
        <v>8.6488270615938401</v>
      </c>
      <c r="AA417" s="21">
        <f t="shared" si="514"/>
        <v>0.1684193127687231</v>
      </c>
      <c r="AB417" s="21">
        <f t="shared" si="515"/>
        <v>8.6389200431956787</v>
      </c>
      <c r="AC417" s="21">
        <f t="shared" si="516"/>
        <v>13.414102911108888</v>
      </c>
      <c r="AD417" s="21">
        <f t="shared" si="517"/>
        <v>2.6253598755124488</v>
      </c>
      <c r="AE417" s="21">
        <f t="shared" si="518"/>
        <v>0.76284041665833424</v>
      </c>
      <c r="AF417" s="21">
        <f t="shared" si="519"/>
        <v>0.85200358224177564</v>
      </c>
      <c r="AG417" s="21">
        <f t="shared" si="520"/>
        <v>98.168645307369246</v>
      </c>
      <c r="AH417" s="21"/>
      <c r="AI417" s="61">
        <f t="shared" si="521"/>
        <v>45.574730043394901</v>
      </c>
      <c r="AJ417" s="21">
        <f t="shared" si="522"/>
        <v>3.9358159249167426</v>
      </c>
      <c r="AK417" s="21">
        <f t="shared" si="523"/>
        <v>11.635886567766679</v>
      </c>
      <c r="AL417" s="21">
        <f t="shared" si="524"/>
        <v>3.0881017257039063</v>
      </c>
      <c r="AM417" s="21">
        <f t="shared" si="525"/>
        <v>8.8101725703905558</v>
      </c>
      <c r="AN417" s="21">
        <f t="shared" si="526"/>
        <v>0.17156120698355029</v>
      </c>
      <c r="AO417" s="21">
        <f t="shared" si="527"/>
        <v>8.800080734685638</v>
      </c>
      <c r="AP417" s="21">
        <f t="shared" si="528"/>
        <v>13.664345544454536</v>
      </c>
      <c r="AQ417" s="21">
        <f t="shared" si="529"/>
        <v>2.6743364618024024</v>
      </c>
      <c r="AR417" s="21">
        <f t="shared" si="530"/>
        <v>0.77707134927843402</v>
      </c>
      <c r="AS417" s="21">
        <f t="shared" si="531"/>
        <v>0.86789787062266621</v>
      </c>
      <c r="AT417" s="21">
        <f t="shared" si="532"/>
        <v>100</v>
      </c>
      <c r="AU417" s="21"/>
      <c r="AV417" s="21">
        <f>AR417*'[1]diagram lines'!$G$39</f>
        <v>0.64505171155176666</v>
      </c>
      <c r="AW417" s="21">
        <f>AK417*'[1]diagram lines'!$G$40</f>
        <v>6.1584835498525017</v>
      </c>
      <c r="AX417" s="21">
        <f>AQ417*'[1]diagram lines'!$G$38</f>
        <v>1.9839624155158837</v>
      </c>
      <c r="AY417" s="21">
        <f>AP417*'[1]diagram lines'!$G$41</f>
        <v>9.7653288290058669</v>
      </c>
      <c r="AZ417" s="21">
        <f t="shared" si="533"/>
        <v>3.4514078110808364</v>
      </c>
      <c r="BA417" s="21">
        <f t="shared" si="534"/>
        <v>0.49687858175932603</v>
      </c>
      <c r="BB417" s="21">
        <f t="shared" si="535"/>
        <v>2.3425068303917982</v>
      </c>
      <c r="BC417" s="86">
        <f t="shared" si="536"/>
        <v>0.42689309889130361</v>
      </c>
      <c r="BX417" s="61">
        <f t="shared" si="537"/>
        <v>0.75158928095872179</v>
      </c>
      <c r="BY417" s="21">
        <f t="shared" si="538"/>
        <v>4.8818352528793192E-2</v>
      </c>
      <c r="BZ417" s="21">
        <f t="shared" si="539"/>
        <v>0.11307225382502943</v>
      </c>
      <c r="CA417" s="21">
        <f t="shared" si="540"/>
        <v>1.916021040766485E-2</v>
      </c>
      <c r="CB417" s="21">
        <f t="shared" si="541"/>
        <v>0.12149098121085596</v>
      </c>
      <c r="CC417" s="21">
        <f t="shared" si="542"/>
        <v>2.3961516774739216E-3</v>
      </c>
      <c r="CD417" s="21">
        <f t="shared" si="543"/>
        <v>0.2163555334987593</v>
      </c>
      <c r="CE417" s="21">
        <f t="shared" si="544"/>
        <v>0.24141665477888732</v>
      </c>
      <c r="CF417" s="21">
        <f t="shared" si="545"/>
        <v>4.2744555573479594E-2</v>
      </c>
      <c r="CG417" s="21">
        <f t="shared" si="546"/>
        <v>8.1732802547770707E-3</v>
      </c>
      <c r="CH417" s="21">
        <f t="shared" si="547"/>
        <v>6.0581215127092376E-3</v>
      </c>
      <c r="CI417" s="21">
        <f t="shared" si="548"/>
        <v>5.1049278579356268E-2</v>
      </c>
      <c r="CJ417" s="21">
        <f t="shared" si="549"/>
        <v>1.6223246548065082</v>
      </c>
      <c r="CL417" s="68">
        <f t="shared" si="550"/>
        <v>0.46327920785273558</v>
      </c>
      <c r="CM417" s="19">
        <f t="shared" si="551"/>
        <v>3.0091604898044078E-2</v>
      </c>
      <c r="CN417" s="19">
        <f t="shared" si="552"/>
        <v>6.9697673329457824E-2</v>
      </c>
      <c r="CO417" s="19">
        <f t="shared" si="553"/>
        <v>1.1810342862569672E-2</v>
      </c>
      <c r="CP417" s="19">
        <f t="shared" si="554"/>
        <v>7.4886972130338472E-2</v>
      </c>
      <c r="CQ417" s="19">
        <f t="shared" si="555"/>
        <v>1.476986539269297E-3</v>
      </c>
      <c r="CR417" s="19">
        <f t="shared" si="556"/>
        <v>0.13336142852650146</v>
      </c>
      <c r="CS417" s="19">
        <f t="shared" si="557"/>
        <v>0.14880908951462657</v>
      </c>
      <c r="CT417" s="19">
        <f t="shared" si="558"/>
        <v>2.6347719888765213E-2</v>
      </c>
      <c r="CU417" s="19">
        <f t="shared" si="559"/>
        <v>5.0380053280715776E-3</v>
      </c>
      <c r="CV417" s="19">
        <f t="shared" si="560"/>
        <v>3.7342226753200509E-3</v>
      </c>
      <c r="CW417" s="19">
        <f t="shared" si="561"/>
        <v>3.1466746454300067E-2</v>
      </c>
      <c r="CX417" s="19">
        <f t="shared" si="562"/>
        <v>0.99999999999999978</v>
      </c>
      <c r="CZ417" s="68">
        <f t="shared" si="563"/>
        <v>2.4859999999999999E-5</v>
      </c>
      <c r="DA417" s="19">
        <f t="shared" si="564"/>
        <v>1.9814199999999997E-5</v>
      </c>
      <c r="DB417" s="19">
        <f t="shared" si="565"/>
        <v>3.5539999999999995E-5</v>
      </c>
      <c r="DC417" s="19">
        <f t="shared" si="566"/>
        <v>4.1460949999999998E-5</v>
      </c>
      <c r="DD417" s="19">
        <f t="shared" si="567"/>
        <v>1.3358599999999998E-5</v>
      </c>
      <c r="DE417" s="19">
        <f t="shared" si="568"/>
        <v>1.3358599999999998E-5</v>
      </c>
      <c r="DF417" s="19">
        <f t="shared" si="569"/>
        <v>1.2442849999999999E-5</v>
      </c>
      <c r="DG417" s="19">
        <f t="shared" si="570"/>
        <v>1.7121699999999999E-5</v>
      </c>
      <c r="DH417" s="19">
        <f t="shared" si="571"/>
        <v>2.6284399999999999E-5</v>
      </c>
      <c r="DI417" s="19">
        <f t="shared" si="572"/>
        <v>3.9006399999999993E-5</v>
      </c>
      <c r="DJ417" s="19">
        <f t="shared" si="573"/>
        <v>0</v>
      </c>
      <c r="DK417" s="19">
        <f t="shared" si="574"/>
        <v>2.2694299999999997E-5</v>
      </c>
      <c r="DM417" s="68">
        <f t="shared" si="575"/>
        <v>1119.6224781895557</v>
      </c>
      <c r="DN417" s="19">
        <f t="shared" si="576"/>
        <v>121.3128664925034</v>
      </c>
      <c r="DO417" s="19">
        <f t="shared" si="577"/>
        <v>199.95427047471921</v>
      </c>
      <c r="DP417" s="19">
        <f t="shared" si="578"/>
        <v>45.488433133436423</v>
      </c>
      <c r="DQ417" s="19">
        <f t="shared" si="579"/>
        <v>402.78389558522753</v>
      </c>
      <c r="DR417" s="19">
        <f t="shared" si="580"/>
        <v>7.8434435566424581</v>
      </c>
      <c r="DS417" s="19">
        <f t="shared" si="581"/>
        <v>431.93203885106783</v>
      </c>
      <c r="DT417" s="19">
        <f t="shared" si="582"/>
        <v>487.40567466900239</v>
      </c>
      <c r="DU417" s="19">
        <f t="shared" si="583"/>
        <v>62.139335724024733</v>
      </c>
      <c r="DV417" s="19">
        <f t="shared" si="584"/>
        <v>12.166723971049436</v>
      </c>
      <c r="DX417" s="19">
        <f t="shared" si="585"/>
        <v>24.985603041578159</v>
      </c>
      <c r="DZ417" s="68">
        <f t="shared" si="586"/>
        <v>2915.6347636888081</v>
      </c>
      <c r="EA417" s="21">
        <f t="shared" si="587"/>
        <v>2.915634763688808</v>
      </c>
      <c r="EB417" s="92">
        <f t="shared" si="588"/>
        <v>1355</v>
      </c>
    </row>
    <row r="418" spans="1:132" x14ac:dyDescent="0.3">
      <c r="A418" s="19">
        <f>'A. Thermody. result (all suite)'!C374</f>
        <v>1354</v>
      </c>
      <c r="B418" s="19" t="str">
        <f>'A. Thermody. result (all suite)'!A374</f>
        <v>Alkaline basalt</v>
      </c>
      <c r="C418" s="24">
        <f>'A. Thermody. result (all suite)'!G374</f>
        <v>100</v>
      </c>
      <c r="D418" s="19">
        <f>'A. Thermody. result (all suite)'!D374</f>
        <v>10000</v>
      </c>
      <c r="E418" s="61">
        <f>'A. Thermody. result (all suite)'!I374</f>
        <v>45.155484000000001</v>
      </c>
      <c r="F418" s="21">
        <f>'A. Thermody. result (all suite)'!J374</f>
        <v>3.89961</v>
      </c>
      <c r="G418" s="21">
        <f>'A. Thermody. result (all suite)'!K374</f>
        <v>11.528847000000001</v>
      </c>
      <c r="H418" s="21">
        <f>'A. Thermody. result (all suite)'!L374</f>
        <v>3.0596939999999999</v>
      </c>
      <c r="I418" s="21">
        <f>'A. Thermody. result (all suite)'!M374</f>
        <v>8.7291270000000001</v>
      </c>
      <c r="J418" s="21">
        <f>'A. Thermody. result (all suite)'!N374</f>
        <v>0.169983</v>
      </c>
      <c r="K418" s="21">
        <f>'A. Thermody. result (all suite)'!O374</f>
        <v>8.7191279999999995</v>
      </c>
      <c r="L418" s="21">
        <f>'A. Thermody. result (all suite)'!P374</f>
        <v>13.538646</v>
      </c>
      <c r="M418" s="21">
        <f>'A. Thermody. result (all suite)'!Q374</f>
        <v>2.6497350000000002</v>
      </c>
      <c r="N418" s="21">
        <f>'A. Thermody. result (all suite)'!R374</f>
        <v>0.76992300000000002</v>
      </c>
      <c r="O418" s="21">
        <f>'A. Thermody. result (all suite)'!S374</f>
        <v>0.85991399999999996</v>
      </c>
      <c r="P418" s="21">
        <f>'A. Thermody. result (all suite)'!T374</f>
        <v>0.91990799999999995</v>
      </c>
      <c r="Q418" s="21">
        <f t="shared" si="506"/>
        <v>99.999999000000031</v>
      </c>
      <c r="S418" s="19">
        <f t="shared" si="507"/>
        <v>1627</v>
      </c>
      <c r="T418" s="19">
        <f t="shared" si="508"/>
        <v>1</v>
      </c>
      <c r="V418" s="61">
        <f t="shared" si="509"/>
        <v>44.740095086091387</v>
      </c>
      <c r="W418" s="21">
        <f t="shared" si="510"/>
        <v>3.8637371752824716</v>
      </c>
      <c r="X418" s="21">
        <f t="shared" si="511"/>
        <v>11.422792213078692</v>
      </c>
      <c r="Y418" s="21">
        <f t="shared" si="512"/>
        <v>3.0315476298370161</v>
      </c>
      <c r="Z418" s="21">
        <f t="shared" si="513"/>
        <v>8.6488270615938401</v>
      </c>
      <c r="AA418" s="21">
        <f t="shared" si="514"/>
        <v>0.1684193127687231</v>
      </c>
      <c r="AB418" s="21">
        <f t="shared" si="515"/>
        <v>8.6389200431956787</v>
      </c>
      <c r="AC418" s="21">
        <f t="shared" si="516"/>
        <v>13.414102911108888</v>
      </c>
      <c r="AD418" s="21">
        <f t="shared" si="517"/>
        <v>2.6253598755124488</v>
      </c>
      <c r="AE418" s="21">
        <f t="shared" si="518"/>
        <v>0.76284041665833424</v>
      </c>
      <c r="AF418" s="21">
        <f t="shared" si="519"/>
        <v>0.85200358224177564</v>
      </c>
      <c r="AG418" s="21">
        <f t="shared" si="520"/>
        <v>98.168645307369246</v>
      </c>
      <c r="AH418" s="21"/>
      <c r="AI418" s="61">
        <f t="shared" si="521"/>
        <v>45.574730043394901</v>
      </c>
      <c r="AJ418" s="21">
        <f t="shared" si="522"/>
        <v>3.9358159249167426</v>
      </c>
      <c r="AK418" s="21">
        <f t="shared" si="523"/>
        <v>11.635886567766679</v>
      </c>
      <c r="AL418" s="21">
        <f t="shared" si="524"/>
        <v>3.0881017257039063</v>
      </c>
      <c r="AM418" s="21">
        <f t="shared" si="525"/>
        <v>8.8101725703905558</v>
      </c>
      <c r="AN418" s="21">
        <f t="shared" si="526"/>
        <v>0.17156120698355029</v>
      </c>
      <c r="AO418" s="21">
        <f t="shared" si="527"/>
        <v>8.800080734685638</v>
      </c>
      <c r="AP418" s="21">
        <f t="shared" si="528"/>
        <v>13.664345544454536</v>
      </c>
      <c r="AQ418" s="21">
        <f t="shared" si="529"/>
        <v>2.6743364618024024</v>
      </c>
      <c r="AR418" s="21">
        <f t="shared" si="530"/>
        <v>0.77707134927843402</v>
      </c>
      <c r="AS418" s="21">
        <f t="shared" si="531"/>
        <v>0.86789787062266621</v>
      </c>
      <c r="AT418" s="21">
        <f t="shared" si="532"/>
        <v>100</v>
      </c>
      <c r="AU418" s="21"/>
      <c r="AV418" s="21">
        <f>AR418*'[1]diagram lines'!$G$39</f>
        <v>0.64505171155176666</v>
      </c>
      <c r="AW418" s="21">
        <f>AK418*'[1]diagram lines'!$G$40</f>
        <v>6.1584835498525017</v>
      </c>
      <c r="AX418" s="21">
        <f>AQ418*'[1]diagram lines'!$G$38</f>
        <v>1.9839624155158837</v>
      </c>
      <c r="AY418" s="21">
        <f>AP418*'[1]diagram lines'!$G$41</f>
        <v>9.7653288290058669</v>
      </c>
      <c r="AZ418" s="21">
        <f t="shared" si="533"/>
        <v>3.4514078110808364</v>
      </c>
      <c r="BA418" s="21">
        <f t="shared" si="534"/>
        <v>0.49687858175932603</v>
      </c>
      <c r="BB418" s="21">
        <f t="shared" si="535"/>
        <v>2.3425068303917982</v>
      </c>
      <c r="BC418" s="86">
        <f t="shared" si="536"/>
        <v>0.42689309889130361</v>
      </c>
      <c r="BX418" s="61">
        <f t="shared" si="537"/>
        <v>0.75158928095872179</v>
      </c>
      <c r="BY418" s="21">
        <f t="shared" si="538"/>
        <v>4.8818352528793192E-2</v>
      </c>
      <c r="BZ418" s="21">
        <f t="shared" si="539"/>
        <v>0.11307225382502943</v>
      </c>
      <c r="CA418" s="21">
        <f t="shared" si="540"/>
        <v>1.916021040766485E-2</v>
      </c>
      <c r="CB418" s="21">
        <f t="shared" si="541"/>
        <v>0.12149098121085596</v>
      </c>
      <c r="CC418" s="21">
        <f t="shared" si="542"/>
        <v>2.3961516774739216E-3</v>
      </c>
      <c r="CD418" s="21">
        <f t="shared" si="543"/>
        <v>0.2163555334987593</v>
      </c>
      <c r="CE418" s="21">
        <f t="shared" si="544"/>
        <v>0.24141665477888732</v>
      </c>
      <c r="CF418" s="21">
        <f t="shared" si="545"/>
        <v>4.2744555573479594E-2</v>
      </c>
      <c r="CG418" s="21">
        <f t="shared" si="546"/>
        <v>8.1732802547770707E-3</v>
      </c>
      <c r="CH418" s="21">
        <f t="shared" si="547"/>
        <v>6.0581215127092376E-3</v>
      </c>
      <c r="CI418" s="21">
        <f t="shared" si="548"/>
        <v>5.1049278579356268E-2</v>
      </c>
      <c r="CJ418" s="21">
        <f t="shared" si="549"/>
        <v>1.6223246548065082</v>
      </c>
      <c r="CL418" s="68">
        <f t="shared" si="550"/>
        <v>0.46327920785273558</v>
      </c>
      <c r="CM418" s="19">
        <f t="shared" si="551"/>
        <v>3.0091604898044078E-2</v>
      </c>
      <c r="CN418" s="19">
        <f t="shared" si="552"/>
        <v>6.9697673329457824E-2</v>
      </c>
      <c r="CO418" s="19">
        <f t="shared" si="553"/>
        <v>1.1810342862569672E-2</v>
      </c>
      <c r="CP418" s="19">
        <f t="shared" si="554"/>
        <v>7.4886972130338472E-2</v>
      </c>
      <c r="CQ418" s="19">
        <f t="shared" si="555"/>
        <v>1.476986539269297E-3</v>
      </c>
      <c r="CR418" s="19">
        <f t="shared" si="556"/>
        <v>0.13336142852650146</v>
      </c>
      <c r="CS418" s="19">
        <f t="shared" si="557"/>
        <v>0.14880908951462657</v>
      </c>
      <c r="CT418" s="19">
        <f t="shared" si="558"/>
        <v>2.6347719888765213E-2</v>
      </c>
      <c r="CU418" s="19">
        <f t="shared" si="559"/>
        <v>5.0380053280715776E-3</v>
      </c>
      <c r="CV418" s="19">
        <f t="shared" si="560"/>
        <v>3.7342226753200509E-3</v>
      </c>
      <c r="CW418" s="19">
        <f t="shared" si="561"/>
        <v>3.1466746454300067E-2</v>
      </c>
      <c r="CX418" s="19">
        <f t="shared" si="562"/>
        <v>0.99999999999999978</v>
      </c>
      <c r="CZ418" s="68">
        <f t="shared" si="563"/>
        <v>2.4859999999999999E-5</v>
      </c>
      <c r="DA418" s="19">
        <f t="shared" si="564"/>
        <v>1.9806959999999996E-5</v>
      </c>
      <c r="DB418" s="19">
        <f t="shared" si="565"/>
        <v>3.5539999999999995E-5</v>
      </c>
      <c r="DC418" s="19">
        <f t="shared" si="566"/>
        <v>4.1451859999999999E-5</v>
      </c>
      <c r="DD418" s="19">
        <f t="shared" si="567"/>
        <v>1.3355679999999998E-5</v>
      </c>
      <c r="DE418" s="19">
        <f t="shared" si="568"/>
        <v>1.3355679999999998E-5</v>
      </c>
      <c r="DF418" s="19">
        <f t="shared" si="569"/>
        <v>1.2439579999999999E-5</v>
      </c>
      <c r="DG418" s="19">
        <f t="shared" si="570"/>
        <v>1.7117959999999998E-5</v>
      </c>
      <c r="DH418" s="19">
        <f t="shared" si="571"/>
        <v>2.6276719999999997E-5</v>
      </c>
      <c r="DI418" s="19">
        <f t="shared" si="572"/>
        <v>3.8994319999999995E-5</v>
      </c>
      <c r="DJ418" s="19">
        <f t="shared" si="573"/>
        <v>0</v>
      </c>
      <c r="DK418" s="19">
        <f t="shared" si="574"/>
        <v>2.2684839999999999E-5</v>
      </c>
      <c r="DM418" s="68">
        <f t="shared" si="575"/>
        <v>1119.6224781895557</v>
      </c>
      <c r="DN418" s="19">
        <f t="shared" si="576"/>
        <v>121.35720975130769</v>
      </c>
      <c r="DO418" s="19">
        <f t="shared" si="577"/>
        <v>199.95427047471921</v>
      </c>
      <c r="DP418" s="19">
        <f t="shared" si="578"/>
        <v>45.498408315664257</v>
      </c>
      <c r="DQ418" s="19">
        <f t="shared" si="579"/>
        <v>402.87195766631277</v>
      </c>
      <c r="DR418" s="19">
        <f t="shared" si="580"/>
        <v>7.8451583967094098</v>
      </c>
      <c r="DS418" s="19">
        <f t="shared" si="581"/>
        <v>432.04558109019831</v>
      </c>
      <c r="DT418" s="19">
        <f t="shared" si="582"/>
        <v>487.51216499981649</v>
      </c>
      <c r="DU418" s="19">
        <f t="shared" si="583"/>
        <v>62.157497431359616</v>
      </c>
      <c r="DV418" s="19">
        <f t="shared" si="584"/>
        <v>12.170493084745232</v>
      </c>
      <c r="DX418" s="19">
        <f t="shared" si="585"/>
        <v>24.996022502538572</v>
      </c>
      <c r="DZ418" s="68">
        <f t="shared" si="586"/>
        <v>2916.0312419029274</v>
      </c>
      <c r="EA418" s="21">
        <f t="shared" si="587"/>
        <v>2.9160312419029273</v>
      </c>
      <c r="EB418" s="92">
        <f t="shared" si="588"/>
        <v>1354</v>
      </c>
    </row>
    <row r="419" spans="1:132" x14ac:dyDescent="0.3">
      <c r="A419" s="19">
        <f>'A. Thermody. result (all suite)'!C375</f>
        <v>1353</v>
      </c>
      <c r="B419" s="19" t="str">
        <f>'A. Thermody. result (all suite)'!A375</f>
        <v>Alkaline basalt</v>
      </c>
      <c r="C419" s="24">
        <f>'A. Thermody. result (all suite)'!G375</f>
        <v>100</v>
      </c>
      <c r="D419" s="19">
        <f>'A. Thermody. result (all suite)'!D375</f>
        <v>10000</v>
      </c>
      <c r="E419" s="61">
        <f>'A. Thermody. result (all suite)'!I375</f>
        <v>45.155484000000001</v>
      </c>
      <c r="F419" s="21">
        <f>'A. Thermody. result (all suite)'!J375</f>
        <v>3.89961</v>
      </c>
      <c r="G419" s="21">
        <f>'A. Thermody. result (all suite)'!K375</f>
        <v>11.528847000000001</v>
      </c>
      <c r="H419" s="21">
        <f>'A. Thermody. result (all suite)'!L375</f>
        <v>3.0596939999999999</v>
      </c>
      <c r="I419" s="21">
        <f>'A. Thermody. result (all suite)'!M375</f>
        <v>8.7291270000000001</v>
      </c>
      <c r="J419" s="21">
        <f>'A. Thermody. result (all suite)'!N375</f>
        <v>0.169983</v>
      </c>
      <c r="K419" s="21">
        <f>'A. Thermody. result (all suite)'!O375</f>
        <v>8.7191279999999995</v>
      </c>
      <c r="L419" s="21">
        <f>'A. Thermody. result (all suite)'!P375</f>
        <v>13.538646</v>
      </c>
      <c r="M419" s="21">
        <f>'A. Thermody. result (all suite)'!Q375</f>
        <v>2.6497350000000002</v>
      </c>
      <c r="N419" s="21">
        <f>'A. Thermody. result (all suite)'!R375</f>
        <v>0.76992300000000002</v>
      </c>
      <c r="O419" s="21">
        <f>'A. Thermody. result (all suite)'!S375</f>
        <v>0.85991399999999996</v>
      </c>
      <c r="P419" s="21">
        <f>'A. Thermody. result (all suite)'!T375</f>
        <v>0.91990799999999995</v>
      </c>
      <c r="Q419" s="21">
        <f t="shared" si="506"/>
        <v>99.999999000000031</v>
      </c>
      <c r="S419" s="19">
        <f t="shared" si="507"/>
        <v>1626</v>
      </c>
      <c r="T419" s="19">
        <f t="shared" si="508"/>
        <v>1</v>
      </c>
      <c r="V419" s="61">
        <f t="shared" si="509"/>
        <v>44.740095086091387</v>
      </c>
      <c r="W419" s="21">
        <f t="shared" si="510"/>
        <v>3.8637371752824716</v>
      </c>
      <c r="X419" s="21">
        <f t="shared" si="511"/>
        <v>11.422792213078692</v>
      </c>
      <c r="Y419" s="21">
        <f t="shared" si="512"/>
        <v>3.0315476298370161</v>
      </c>
      <c r="Z419" s="21">
        <f t="shared" si="513"/>
        <v>8.6488270615938401</v>
      </c>
      <c r="AA419" s="21">
        <f t="shared" si="514"/>
        <v>0.1684193127687231</v>
      </c>
      <c r="AB419" s="21">
        <f t="shared" si="515"/>
        <v>8.6389200431956787</v>
      </c>
      <c r="AC419" s="21">
        <f t="shared" si="516"/>
        <v>13.414102911108888</v>
      </c>
      <c r="AD419" s="21">
        <f t="shared" si="517"/>
        <v>2.6253598755124488</v>
      </c>
      <c r="AE419" s="21">
        <f t="shared" si="518"/>
        <v>0.76284041665833424</v>
      </c>
      <c r="AF419" s="21">
        <f t="shared" si="519"/>
        <v>0.85200358224177564</v>
      </c>
      <c r="AG419" s="21">
        <f t="shared" si="520"/>
        <v>98.168645307369246</v>
      </c>
      <c r="AH419" s="21"/>
      <c r="AI419" s="61">
        <f t="shared" si="521"/>
        <v>45.574730043394901</v>
      </c>
      <c r="AJ419" s="21">
        <f t="shared" si="522"/>
        <v>3.9358159249167426</v>
      </c>
      <c r="AK419" s="21">
        <f t="shared" si="523"/>
        <v>11.635886567766679</v>
      </c>
      <c r="AL419" s="21">
        <f t="shared" si="524"/>
        <v>3.0881017257039063</v>
      </c>
      <c r="AM419" s="21">
        <f t="shared" si="525"/>
        <v>8.8101725703905558</v>
      </c>
      <c r="AN419" s="21">
        <f t="shared" si="526"/>
        <v>0.17156120698355029</v>
      </c>
      <c r="AO419" s="21">
        <f t="shared" si="527"/>
        <v>8.800080734685638</v>
      </c>
      <c r="AP419" s="21">
        <f t="shared" si="528"/>
        <v>13.664345544454536</v>
      </c>
      <c r="AQ419" s="21">
        <f t="shared" si="529"/>
        <v>2.6743364618024024</v>
      </c>
      <c r="AR419" s="21">
        <f t="shared" si="530"/>
        <v>0.77707134927843402</v>
      </c>
      <c r="AS419" s="21">
        <f t="shared" si="531"/>
        <v>0.86789787062266621</v>
      </c>
      <c r="AT419" s="21">
        <f t="shared" si="532"/>
        <v>100</v>
      </c>
      <c r="AU419" s="21"/>
      <c r="AV419" s="21">
        <f>AR419*'[1]diagram lines'!$G$39</f>
        <v>0.64505171155176666</v>
      </c>
      <c r="AW419" s="21">
        <f>AK419*'[1]diagram lines'!$G$40</f>
        <v>6.1584835498525017</v>
      </c>
      <c r="AX419" s="21">
        <f>AQ419*'[1]diagram lines'!$G$38</f>
        <v>1.9839624155158837</v>
      </c>
      <c r="AY419" s="21">
        <f>AP419*'[1]diagram lines'!$G$41</f>
        <v>9.7653288290058669</v>
      </c>
      <c r="AZ419" s="21">
        <f t="shared" si="533"/>
        <v>3.4514078110808364</v>
      </c>
      <c r="BA419" s="21">
        <f t="shared" si="534"/>
        <v>0.49687858175932603</v>
      </c>
      <c r="BB419" s="21">
        <f t="shared" si="535"/>
        <v>2.3425068303917982</v>
      </c>
      <c r="BC419" s="86">
        <f t="shared" si="536"/>
        <v>0.42689309889130361</v>
      </c>
      <c r="BX419" s="61">
        <f t="shared" si="537"/>
        <v>0.75158928095872179</v>
      </c>
      <c r="BY419" s="21">
        <f t="shared" si="538"/>
        <v>4.8818352528793192E-2</v>
      </c>
      <c r="BZ419" s="21">
        <f t="shared" si="539"/>
        <v>0.11307225382502943</v>
      </c>
      <c r="CA419" s="21">
        <f t="shared" si="540"/>
        <v>1.916021040766485E-2</v>
      </c>
      <c r="CB419" s="21">
        <f t="shared" si="541"/>
        <v>0.12149098121085596</v>
      </c>
      <c r="CC419" s="21">
        <f t="shared" si="542"/>
        <v>2.3961516774739216E-3</v>
      </c>
      <c r="CD419" s="21">
        <f t="shared" si="543"/>
        <v>0.2163555334987593</v>
      </c>
      <c r="CE419" s="21">
        <f t="shared" si="544"/>
        <v>0.24141665477888732</v>
      </c>
      <c r="CF419" s="21">
        <f t="shared" si="545"/>
        <v>4.2744555573479594E-2</v>
      </c>
      <c r="CG419" s="21">
        <f t="shared" si="546"/>
        <v>8.1732802547770707E-3</v>
      </c>
      <c r="CH419" s="21">
        <f t="shared" si="547"/>
        <v>6.0581215127092376E-3</v>
      </c>
      <c r="CI419" s="21">
        <f t="shared" si="548"/>
        <v>5.1049278579356268E-2</v>
      </c>
      <c r="CJ419" s="21">
        <f t="shared" si="549"/>
        <v>1.6223246548065082</v>
      </c>
      <c r="CL419" s="68">
        <f t="shared" si="550"/>
        <v>0.46327920785273558</v>
      </c>
      <c r="CM419" s="19">
        <f t="shared" si="551"/>
        <v>3.0091604898044078E-2</v>
      </c>
      <c r="CN419" s="19">
        <f t="shared" si="552"/>
        <v>6.9697673329457824E-2</v>
      </c>
      <c r="CO419" s="19">
        <f t="shared" si="553"/>
        <v>1.1810342862569672E-2</v>
      </c>
      <c r="CP419" s="19">
        <f t="shared" si="554"/>
        <v>7.4886972130338472E-2</v>
      </c>
      <c r="CQ419" s="19">
        <f t="shared" si="555"/>
        <v>1.476986539269297E-3</v>
      </c>
      <c r="CR419" s="19">
        <f t="shared" si="556"/>
        <v>0.13336142852650146</v>
      </c>
      <c r="CS419" s="19">
        <f t="shared" si="557"/>
        <v>0.14880908951462657</v>
      </c>
      <c r="CT419" s="19">
        <f t="shared" si="558"/>
        <v>2.6347719888765213E-2</v>
      </c>
      <c r="CU419" s="19">
        <f t="shared" si="559"/>
        <v>5.0380053280715776E-3</v>
      </c>
      <c r="CV419" s="19">
        <f t="shared" si="560"/>
        <v>3.7342226753200509E-3</v>
      </c>
      <c r="CW419" s="19">
        <f t="shared" si="561"/>
        <v>3.1466746454300067E-2</v>
      </c>
      <c r="CX419" s="19">
        <f t="shared" si="562"/>
        <v>0.99999999999999978</v>
      </c>
      <c r="CZ419" s="68">
        <f t="shared" si="563"/>
        <v>2.4859999999999999E-5</v>
      </c>
      <c r="DA419" s="19">
        <f t="shared" si="564"/>
        <v>1.9799719999999998E-5</v>
      </c>
      <c r="DB419" s="19">
        <f t="shared" si="565"/>
        <v>3.5539999999999995E-5</v>
      </c>
      <c r="DC419" s="19">
        <f t="shared" si="566"/>
        <v>4.144277E-5</v>
      </c>
      <c r="DD419" s="19">
        <f t="shared" si="567"/>
        <v>1.3352759999999997E-5</v>
      </c>
      <c r="DE419" s="19">
        <f t="shared" si="568"/>
        <v>1.3352759999999997E-5</v>
      </c>
      <c r="DF419" s="19">
        <f t="shared" si="569"/>
        <v>1.2436310000000001E-5</v>
      </c>
      <c r="DG419" s="19">
        <f t="shared" si="570"/>
        <v>1.7114219999999998E-5</v>
      </c>
      <c r="DH419" s="19">
        <f t="shared" si="571"/>
        <v>2.6269039999999998E-5</v>
      </c>
      <c r="DI419" s="19">
        <f t="shared" si="572"/>
        <v>3.898223999999999E-5</v>
      </c>
      <c r="DJ419" s="19">
        <f t="shared" si="573"/>
        <v>0</v>
      </c>
      <c r="DK419" s="19">
        <f t="shared" si="574"/>
        <v>2.2675379999999998E-5</v>
      </c>
      <c r="DM419" s="68">
        <f t="shared" si="575"/>
        <v>1119.6224781895557</v>
      </c>
      <c r="DN419" s="19">
        <f t="shared" si="576"/>
        <v>121.40158543937798</v>
      </c>
      <c r="DO419" s="19">
        <f t="shared" si="577"/>
        <v>199.95427047471921</v>
      </c>
      <c r="DP419" s="19">
        <f t="shared" si="578"/>
        <v>45.508387873777515</v>
      </c>
      <c r="DQ419" s="19">
        <f t="shared" si="579"/>
        <v>402.96005826247307</v>
      </c>
      <c r="DR419" s="19">
        <f t="shared" si="580"/>
        <v>7.8468739867835522</v>
      </c>
      <c r="DS419" s="19">
        <f t="shared" si="581"/>
        <v>432.15918303886025</v>
      </c>
      <c r="DT419" s="19">
        <f t="shared" si="582"/>
        <v>487.61870187366173</v>
      </c>
      <c r="DU419" s="19">
        <f t="shared" si="583"/>
        <v>62.175669758185137</v>
      </c>
      <c r="DV419" s="19">
        <f t="shared" si="584"/>
        <v>12.174264534422413</v>
      </c>
      <c r="DX419" s="19">
        <f t="shared" si="585"/>
        <v>25.006450657342331</v>
      </c>
      <c r="DZ419" s="68">
        <f t="shared" si="586"/>
        <v>2916.4279240891588</v>
      </c>
      <c r="EA419" s="21">
        <f t="shared" si="587"/>
        <v>2.9164279240891586</v>
      </c>
      <c r="EB419" s="92">
        <f t="shared" si="588"/>
        <v>1353</v>
      </c>
    </row>
    <row r="420" spans="1:132" x14ac:dyDescent="0.3">
      <c r="A420" s="19">
        <f>'A. Thermody. result (all suite)'!C376</f>
        <v>1352</v>
      </c>
      <c r="B420" s="19" t="str">
        <f>'A. Thermody. result (all suite)'!A376</f>
        <v>Alkaline basalt</v>
      </c>
      <c r="C420" s="24">
        <f>'A. Thermody. result (all suite)'!G376</f>
        <v>100</v>
      </c>
      <c r="D420" s="19">
        <f>'A. Thermody. result (all suite)'!D376</f>
        <v>10000</v>
      </c>
      <c r="E420" s="61">
        <f>'A. Thermody. result (all suite)'!I376</f>
        <v>45.155484000000001</v>
      </c>
      <c r="F420" s="21">
        <f>'A. Thermody. result (all suite)'!J376</f>
        <v>3.89961</v>
      </c>
      <c r="G420" s="21">
        <f>'A. Thermody. result (all suite)'!K376</f>
        <v>11.528847000000001</v>
      </c>
      <c r="H420" s="21">
        <f>'A. Thermody. result (all suite)'!L376</f>
        <v>3.0596939999999999</v>
      </c>
      <c r="I420" s="21">
        <f>'A. Thermody. result (all suite)'!M376</f>
        <v>8.7291270000000001</v>
      </c>
      <c r="J420" s="21">
        <f>'A. Thermody. result (all suite)'!N376</f>
        <v>0.169983</v>
      </c>
      <c r="K420" s="21">
        <f>'A. Thermody. result (all suite)'!O376</f>
        <v>8.7191279999999995</v>
      </c>
      <c r="L420" s="21">
        <f>'A. Thermody. result (all suite)'!P376</f>
        <v>13.538646</v>
      </c>
      <c r="M420" s="21">
        <f>'A. Thermody. result (all suite)'!Q376</f>
        <v>2.6497350000000002</v>
      </c>
      <c r="N420" s="21">
        <f>'A. Thermody. result (all suite)'!R376</f>
        <v>0.76992300000000002</v>
      </c>
      <c r="O420" s="21">
        <f>'A. Thermody. result (all suite)'!S376</f>
        <v>0.85991399999999996</v>
      </c>
      <c r="P420" s="21">
        <f>'A. Thermody. result (all suite)'!T376</f>
        <v>0.91990799999999995</v>
      </c>
      <c r="Q420" s="21">
        <f t="shared" si="506"/>
        <v>99.999999000000031</v>
      </c>
      <c r="S420" s="19">
        <f t="shared" si="507"/>
        <v>1625</v>
      </c>
      <c r="T420" s="19">
        <f t="shared" si="508"/>
        <v>1</v>
      </c>
      <c r="V420" s="61">
        <f t="shared" si="509"/>
        <v>44.740095086091387</v>
      </c>
      <c r="W420" s="21">
        <f t="shared" si="510"/>
        <v>3.8637371752824716</v>
      </c>
      <c r="X420" s="21">
        <f t="shared" si="511"/>
        <v>11.422792213078692</v>
      </c>
      <c r="Y420" s="21">
        <f t="shared" si="512"/>
        <v>3.0315476298370161</v>
      </c>
      <c r="Z420" s="21">
        <f t="shared" si="513"/>
        <v>8.6488270615938401</v>
      </c>
      <c r="AA420" s="21">
        <f t="shared" si="514"/>
        <v>0.1684193127687231</v>
      </c>
      <c r="AB420" s="21">
        <f t="shared" si="515"/>
        <v>8.6389200431956787</v>
      </c>
      <c r="AC420" s="21">
        <f t="shared" si="516"/>
        <v>13.414102911108888</v>
      </c>
      <c r="AD420" s="21">
        <f t="shared" si="517"/>
        <v>2.6253598755124488</v>
      </c>
      <c r="AE420" s="21">
        <f t="shared" si="518"/>
        <v>0.76284041665833424</v>
      </c>
      <c r="AF420" s="21">
        <f t="shared" si="519"/>
        <v>0.85200358224177564</v>
      </c>
      <c r="AG420" s="21">
        <f t="shared" si="520"/>
        <v>98.168645307369246</v>
      </c>
      <c r="AH420" s="21"/>
      <c r="AI420" s="61">
        <f t="shared" si="521"/>
        <v>45.574730043394901</v>
      </c>
      <c r="AJ420" s="21">
        <f t="shared" si="522"/>
        <v>3.9358159249167426</v>
      </c>
      <c r="AK420" s="21">
        <f t="shared" si="523"/>
        <v>11.635886567766679</v>
      </c>
      <c r="AL420" s="21">
        <f t="shared" si="524"/>
        <v>3.0881017257039063</v>
      </c>
      <c r="AM420" s="21">
        <f t="shared" si="525"/>
        <v>8.8101725703905558</v>
      </c>
      <c r="AN420" s="21">
        <f t="shared" si="526"/>
        <v>0.17156120698355029</v>
      </c>
      <c r="AO420" s="21">
        <f t="shared" si="527"/>
        <v>8.800080734685638</v>
      </c>
      <c r="AP420" s="21">
        <f t="shared" si="528"/>
        <v>13.664345544454536</v>
      </c>
      <c r="AQ420" s="21">
        <f t="shared" si="529"/>
        <v>2.6743364618024024</v>
      </c>
      <c r="AR420" s="21">
        <f t="shared" si="530"/>
        <v>0.77707134927843402</v>
      </c>
      <c r="AS420" s="21">
        <f t="shared" si="531"/>
        <v>0.86789787062266621</v>
      </c>
      <c r="AT420" s="21">
        <f t="shared" si="532"/>
        <v>100</v>
      </c>
      <c r="AU420" s="21"/>
      <c r="AV420" s="21">
        <f>AR420*'[1]diagram lines'!$G$39</f>
        <v>0.64505171155176666</v>
      </c>
      <c r="AW420" s="21">
        <f>AK420*'[1]diagram lines'!$G$40</f>
        <v>6.1584835498525017</v>
      </c>
      <c r="AX420" s="21">
        <f>AQ420*'[1]diagram lines'!$G$38</f>
        <v>1.9839624155158837</v>
      </c>
      <c r="AY420" s="21">
        <f>AP420*'[1]diagram lines'!$G$41</f>
        <v>9.7653288290058669</v>
      </c>
      <c r="AZ420" s="21">
        <f t="shared" si="533"/>
        <v>3.4514078110808364</v>
      </c>
      <c r="BA420" s="21">
        <f t="shared" si="534"/>
        <v>0.49687858175932603</v>
      </c>
      <c r="BB420" s="21">
        <f t="shared" si="535"/>
        <v>2.3425068303917982</v>
      </c>
      <c r="BC420" s="86">
        <f t="shared" si="536"/>
        <v>0.42689309889130361</v>
      </c>
      <c r="BX420" s="61">
        <f t="shared" si="537"/>
        <v>0.75158928095872179</v>
      </c>
      <c r="BY420" s="21">
        <f t="shared" si="538"/>
        <v>4.8818352528793192E-2</v>
      </c>
      <c r="BZ420" s="21">
        <f t="shared" si="539"/>
        <v>0.11307225382502943</v>
      </c>
      <c r="CA420" s="21">
        <f t="shared" si="540"/>
        <v>1.916021040766485E-2</v>
      </c>
      <c r="CB420" s="21">
        <f t="shared" si="541"/>
        <v>0.12149098121085596</v>
      </c>
      <c r="CC420" s="21">
        <f t="shared" si="542"/>
        <v>2.3961516774739216E-3</v>
      </c>
      <c r="CD420" s="21">
        <f t="shared" si="543"/>
        <v>0.2163555334987593</v>
      </c>
      <c r="CE420" s="21">
        <f t="shared" si="544"/>
        <v>0.24141665477888732</v>
      </c>
      <c r="CF420" s="21">
        <f t="shared" si="545"/>
        <v>4.2744555573479594E-2</v>
      </c>
      <c r="CG420" s="21">
        <f t="shared" si="546"/>
        <v>8.1732802547770707E-3</v>
      </c>
      <c r="CH420" s="21">
        <f t="shared" si="547"/>
        <v>6.0581215127092376E-3</v>
      </c>
      <c r="CI420" s="21">
        <f t="shared" si="548"/>
        <v>5.1049278579356268E-2</v>
      </c>
      <c r="CJ420" s="21">
        <f t="shared" si="549"/>
        <v>1.6223246548065082</v>
      </c>
      <c r="CL420" s="68">
        <f t="shared" si="550"/>
        <v>0.46327920785273558</v>
      </c>
      <c r="CM420" s="19">
        <f t="shared" si="551"/>
        <v>3.0091604898044078E-2</v>
      </c>
      <c r="CN420" s="19">
        <f t="shared" si="552"/>
        <v>6.9697673329457824E-2</v>
      </c>
      <c r="CO420" s="19">
        <f t="shared" si="553"/>
        <v>1.1810342862569672E-2</v>
      </c>
      <c r="CP420" s="19">
        <f t="shared" si="554"/>
        <v>7.4886972130338472E-2</v>
      </c>
      <c r="CQ420" s="19">
        <f t="shared" si="555"/>
        <v>1.476986539269297E-3</v>
      </c>
      <c r="CR420" s="19">
        <f t="shared" si="556"/>
        <v>0.13336142852650146</v>
      </c>
      <c r="CS420" s="19">
        <f t="shared" si="557"/>
        <v>0.14880908951462657</v>
      </c>
      <c r="CT420" s="19">
        <f t="shared" si="558"/>
        <v>2.6347719888765213E-2</v>
      </c>
      <c r="CU420" s="19">
        <f t="shared" si="559"/>
        <v>5.0380053280715776E-3</v>
      </c>
      <c r="CV420" s="19">
        <f t="shared" si="560"/>
        <v>3.7342226753200509E-3</v>
      </c>
      <c r="CW420" s="19">
        <f t="shared" si="561"/>
        <v>3.1466746454300067E-2</v>
      </c>
      <c r="CX420" s="19">
        <f t="shared" si="562"/>
        <v>0.99999999999999978</v>
      </c>
      <c r="CZ420" s="68">
        <f t="shared" si="563"/>
        <v>2.4859999999999999E-5</v>
      </c>
      <c r="DA420" s="19">
        <f t="shared" si="564"/>
        <v>1.9792479999999996E-5</v>
      </c>
      <c r="DB420" s="19">
        <f t="shared" si="565"/>
        <v>3.5539999999999995E-5</v>
      </c>
      <c r="DC420" s="19">
        <f t="shared" si="566"/>
        <v>4.1433679999999995E-5</v>
      </c>
      <c r="DD420" s="19">
        <f t="shared" si="567"/>
        <v>1.3349839999999998E-5</v>
      </c>
      <c r="DE420" s="19">
        <f t="shared" si="568"/>
        <v>1.3349839999999998E-5</v>
      </c>
      <c r="DF420" s="19">
        <f t="shared" si="569"/>
        <v>1.243304E-5</v>
      </c>
      <c r="DG420" s="19">
        <f t="shared" si="570"/>
        <v>1.711048E-5</v>
      </c>
      <c r="DH420" s="19">
        <f t="shared" si="571"/>
        <v>2.6261359999999996E-5</v>
      </c>
      <c r="DI420" s="19">
        <f t="shared" si="572"/>
        <v>3.8970159999999992E-5</v>
      </c>
      <c r="DJ420" s="19">
        <f t="shared" si="573"/>
        <v>0</v>
      </c>
      <c r="DK420" s="19">
        <f t="shared" si="574"/>
        <v>2.2665919999999997E-5</v>
      </c>
      <c r="DM420" s="68">
        <f t="shared" si="575"/>
        <v>1119.6224781895557</v>
      </c>
      <c r="DN420" s="19">
        <f t="shared" si="576"/>
        <v>121.44599359230179</v>
      </c>
      <c r="DO420" s="19">
        <f t="shared" si="577"/>
        <v>199.95427047471921</v>
      </c>
      <c r="DP420" s="19">
        <f t="shared" si="578"/>
        <v>45.518371810656234</v>
      </c>
      <c r="DQ420" s="19">
        <f t="shared" si="579"/>
        <v>403.04819739898153</v>
      </c>
      <c r="DR420" s="19">
        <f t="shared" si="580"/>
        <v>7.8485903273570266</v>
      </c>
      <c r="DS420" s="19">
        <f t="shared" si="581"/>
        <v>432.27284474416626</v>
      </c>
      <c r="DT420" s="19">
        <f t="shared" si="582"/>
        <v>487.72528532105804</v>
      </c>
      <c r="DU420" s="19">
        <f t="shared" si="583"/>
        <v>62.193852713818167</v>
      </c>
      <c r="DV420" s="19">
        <f t="shared" si="584"/>
        <v>12.178038322253302</v>
      </c>
      <c r="DX420" s="19">
        <f t="shared" si="585"/>
        <v>25.016887516874991</v>
      </c>
      <c r="DZ420" s="68">
        <f t="shared" si="586"/>
        <v>2916.824810411742</v>
      </c>
      <c r="EA420" s="21">
        <f t="shared" si="587"/>
        <v>2.9168248104117418</v>
      </c>
      <c r="EB420" s="92">
        <f t="shared" si="588"/>
        <v>1352</v>
      </c>
    </row>
    <row r="421" spans="1:132" x14ac:dyDescent="0.3">
      <c r="A421" s="19">
        <f>'A. Thermody. result (all suite)'!C377</f>
        <v>1351</v>
      </c>
      <c r="B421" s="19" t="str">
        <f>'A. Thermody. result (all suite)'!A377</f>
        <v>Alkaline basalt</v>
      </c>
      <c r="C421" s="24">
        <f>'A. Thermody. result (all suite)'!G377</f>
        <v>100</v>
      </c>
      <c r="D421" s="19">
        <f>'A. Thermody. result (all suite)'!D377</f>
        <v>10000</v>
      </c>
      <c r="E421" s="61">
        <f>'A. Thermody. result (all suite)'!I377</f>
        <v>45.155484000000001</v>
      </c>
      <c r="F421" s="21">
        <f>'A. Thermody. result (all suite)'!J377</f>
        <v>3.89961</v>
      </c>
      <c r="G421" s="21">
        <f>'A. Thermody. result (all suite)'!K377</f>
        <v>11.528847000000001</v>
      </c>
      <c r="H421" s="21">
        <f>'A. Thermody. result (all suite)'!L377</f>
        <v>3.0596939999999999</v>
      </c>
      <c r="I421" s="21">
        <f>'A. Thermody. result (all suite)'!M377</f>
        <v>8.7291270000000001</v>
      </c>
      <c r="J421" s="21">
        <f>'A. Thermody. result (all suite)'!N377</f>
        <v>0.169983</v>
      </c>
      <c r="K421" s="21">
        <f>'A. Thermody. result (all suite)'!O377</f>
        <v>8.7191279999999995</v>
      </c>
      <c r="L421" s="21">
        <f>'A. Thermody. result (all suite)'!P377</f>
        <v>13.538646</v>
      </c>
      <c r="M421" s="21">
        <f>'A. Thermody. result (all suite)'!Q377</f>
        <v>2.6497350000000002</v>
      </c>
      <c r="N421" s="21">
        <f>'A. Thermody. result (all suite)'!R377</f>
        <v>0.76992300000000002</v>
      </c>
      <c r="O421" s="21">
        <f>'A. Thermody. result (all suite)'!S377</f>
        <v>0.85991399999999996</v>
      </c>
      <c r="P421" s="21">
        <f>'A. Thermody. result (all suite)'!T377</f>
        <v>0.91990799999999995</v>
      </c>
      <c r="Q421" s="21">
        <f t="shared" si="506"/>
        <v>99.999999000000031</v>
      </c>
      <c r="S421" s="19">
        <f t="shared" si="507"/>
        <v>1624</v>
      </c>
      <c r="T421" s="19">
        <f t="shared" si="508"/>
        <v>1</v>
      </c>
      <c r="V421" s="61">
        <f t="shared" si="509"/>
        <v>44.740095086091387</v>
      </c>
      <c r="W421" s="21">
        <f t="shared" si="510"/>
        <v>3.8637371752824716</v>
      </c>
      <c r="X421" s="21">
        <f t="shared" si="511"/>
        <v>11.422792213078692</v>
      </c>
      <c r="Y421" s="21">
        <f t="shared" si="512"/>
        <v>3.0315476298370161</v>
      </c>
      <c r="Z421" s="21">
        <f t="shared" si="513"/>
        <v>8.6488270615938401</v>
      </c>
      <c r="AA421" s="21">
        <f t="shared" si="514"/>
        <v>0.1684193127687231</v>
      </c>
      <c r="AB421" s="21">
        <f t="shared" si="515"/>
        <v>8.6389200431956787</v>
      </c>
      <c r="AC421" s="21">
        <f t="shared" si="516"/>
        <v>13.414102911108888</v>
      </c>
      <c r="AD421" s="21">
        <f t="shared" si="517"/>
        <v>2.6253598755124488</v>
      </c>
      <c r="AE421" s="21">
        <f t="shared" si="518"/>
        <v>0.76284041665833424</v>
      </c>
      <c r="AF421" s="21">
        <f t="shared" si="519"/>
        <v>0.85200358224177564</v>
      </c>
      <c r="AG421" s="21">
        <f t="shared" si="520"/>
        <v>98.168645307369246</v>
      </c>
      <c r="AH421" s="21"/>
      <c r="AI421" s="61">
        <f t="shared" si="521"/>
        <v>45.574730043394901</v>
      </c>
      <c r="AJ421" s="21">
        <f t="shared" si="522"/>
        <v>3.9358159249167426</v>
      </c>
      <c r="AK421" s="21">
        <f t="shared" si="523"/>
        <v>11.635886567766679</v>
      </c>
      <c r="AL421" s="21">
        <f t="shared" si="524"/>
        <v>3.0881017257039063</v>
      </c>
      <c r="AM421" s="21">
        <f t="shared" si="525"/>
        <v>8.8101725703905558</v>
      </c>
      <c r="AN421" s="21">
        <f t="shared" si="526"/>
        <v>0.17156120698355029</v>
      </c>
      <c r="AO421" s="21">
        <f t="shared" si="527"/>
        <v>8.800080734685638</v>
      </c>
      <c r="AP421" s="21">
        <f t="shared" si="528"/>
        <v>13.664345544454536</v>
      </c>
      <c r="AQ421" s="21">
        <f t="shared" si="529"/>
        <v>2.6743364618024024</v>
      </c>
      <c r="AR421" s="21">
        <f t="shared" si="530"/>
        <v>0.77707134927843402</v>
      </c>
      <c r="AS421" s="21">
        <f t="shared" si="531"/>
        <v>0.86789787062266621</v>
      </c>
      <c r="AT421" s="21">
        <f t="shared" si="532"/>
        <v>100</v>
      </c>
      <c r="AU421" s="21"/>
      <c r="AV421" s="21">
        <f>AR421*'[1]diagram lines'!$G$39</f>
        <v>0.64505171155176666</v>
      </c>
      <c r="AW421" s="21">
        <f>AK421*'[1]diagram lines'!$G$40</f>
        <v>6.1584835498525017</v>
      </c>
      <c r="AX421" s="21">
        <f>AQ421*'[1]diagram lines'!$G$38</f>
        <v>1.9839624155158837</v>
      </c>
      <c r="AY421" s="21">
        <f>AP421*'[1]diagram lines'!$G$41</f>
        <v>9.7653288290058669</v>
      </c>
      <c r="AZ421" s="21">
        <f t="shared" si="533"/>
        <v>3.4514078110808364</v>
      </c>
      <c r="BA421" s="21">
        <f t="shared" si="534"/>
        <v>0.49687858175932603</v>
      </c>
      <c r="BB421" s="21">
        <f t="shared" si="535"/>
        <v>2.3425068303917982</v>
      </c>
      <c r="BC421" s="86">
        <f t="shared" si="536"/>
        <v>0.42689309889130361</v>
      </c>
      <c r="BX421" s="61">
        <f t="shared" si="537"/>
        <v>0.75158928095872179</v>
      </c>
      <c r="BY421" s="21">
        <f t="shared" si="538"/>
        <v>4.8818352528793192E-2</v>
      </c>
      <c r="BZ421" s="21">
        <f t="shared" si="539"/>
        <v>0.11307225382502943</v>
      </c>
      <c r="CA421" s="21">
        <f t="shared" si="540"/>
        <v>1.916021040766485E-2</v>
      </c>
      <c r="CB421" s="21">
        <f t="shared" si="541"/>
        <v>0.12149098121085596</v>
      </c>
      <c r="CC421" s="21">
        <f t="shared" si="542"/>
        <v>2.3961516774739216E-3</v>
      </c>
      <c r="CD421" s="21">
        <f t="shared" si="543"/>
        <v>0.2163555334987593</v>
      </c>
      <c r="CE421" s="21">
        <f t="shared" si="544"/>
        <v>0.24141665477888732</v>
      </c>
      <c r="CF421" s="21">
        <f t="shared" si="545"/>
        <v>4.2744555573479594E-2</v>
      </c>
      <c r="CG421" s="21">
        <f t="shared" si="546"/>
        <v>8.1732802547770707E-3</v>
      </c>
      <c r="CH421" s="21">
        <f t="shared" si="547"/>
        <v>6.0581215127092376E-3</v>
      </c>
      <c r="CI421" s="21">
        <f t="shared" si="548"/>
        <v>5.1049278579356268E-2</v>
      </c>
      <c r="CJ421" s="21">
        <f t="shared" si="549"/>
        <v>1.6223246548065082</v>
      </c>
      <c r="CL421" s="68">
        <f t="shared" si="550"/>
        <v>0.46327920785273558</v>
      </c>
      <c r="CM421" s="19">
        <f t="shared" si="551"/>
        <v>3.0091604898044078E-2</v>
      </c>
      <c r="CN421" s="19">
        <f t="shared" si="552"/>
        <v>6.9697673329457824E-2</v>
      </c>
      <c r="CO421" s="19">
        <f t="shared" si="553"/>
        <v>1.1810342862569672E-2</v>
      </c>
      <c r="CP421" s="19">
        <f t="shared" si="554"/>
        <v>7.4886972130338472E-2</v>
      </c>
      <c r="CQ421" s="19">
        <f t="shared" si="555"/>
        <v>1.476986539269297E-3</v>
      </c>
      <c r="CR421" s="19">
        <f t="shared" si="556"/>
        <v>0.13336142852650146</v>
      </c>
      <c r="CS421" s="19">
        <f t="shared" si="557"/>
        <v>0.14880908951462657</v>
      </c>
      <c r="CT421" s="19">
        <f t="shared" si="558"/>
        <v>2.6347719888765213E-2</v>
      </c>
      <c r="CU421" s="19">
        <f t="shared" si="559"/>
        <v>5.0380053280715776E-3</v>
      </c>
      <c r="CV421" s="19">
        <f t="shared" si="560"/>
        <v>3.7342226753200509E-3</v>
      </c>
      <c r="CW421" s="19">
        <f t="shared" si="561"/>
        <v>3.1466746454300067E-2</v>
      </c>
      <c r="CX421" s="19">
        <f t="shared" si="562"/>
        <v>0.99999999999999978</v>
      </c>
      <c r="CZ421" s="68">
        <f t="shared" si="563"/>
        <v>2.4859999999999999E-5</v>
      </c>
      <c r="DA421" s="19">
        <f t="shared" si="564"/>
        <v>1.9785239999999998E-5</v>
      </c>
      <c r="DB421" s="19">
        <f t="shared" si="565"/>
        <v>3.5539999999999995E-5</v>
      </c>
      <c r="DC421" s="19">
        <f t="shared" si="566"/>
        <v>4.1424589999999996E-5</v>
      </c>
      <c r="DD421" s="19">
        <f t="shared" si="567"/>
        <v>1.3346919999999997E-5</v>
      </c>
      <c r="DE421" s="19">
        <f t="shared" si="568"/>
        <v>1.3346919999999997E-5</v>
      </c>
      <c r="DF421" s="19">
        <f t="shared" si="569"/>
        <v>1.242977E-5</v>
      </c>
      <c r="DG421" s="19">
        <f t="shared" si="570"/>
        <v>1.7106739999999999E-5</v>
      </c>
      <c r="DH421" s="19">
        <f t="shared" si="571"/>
        <v>2.6253679999999998E-5</v>
      </c>
      <c r="DI421" s="19">
        <f t="shared" si="572"/>
        <v>3.8958079999999994E-5</v>
      </c>
      <c r="DJ421" s="19">
        <f t="shared" si="573"/>
        <v>0</v>
      </c>
      <c r="DK421" s="19">
        <f t="shared" si="574"/>
        <v>2.265646E-5</v>
      </c>
      <c r="DM421" s="68">
        <f t="shared" si="575"/>
        <v>1119.6224781895557</v>
      </c>
      <c r="DN421" s="19">
        <f t="shared" si="576"/>
        <v>121.49043424571859</v>
      </c>
      <c r="DO421" s="19">
        <f t="shared" si="577"/>
        <v>199.95427047471921</v>
      </c>
      <c r="DP421" s="19">
        <f t="shared" si="578"/>
        <v>45.528360129182957</v>
      </c>
      <c r="DQ421" s="19">
        <f t="shared" si="579"/>
        <v>403.13637510113347</v>
      </c>
      <c r="DR421" s="19">
        <f t="shared" si="580"/>
        <v>7.8503074189224131</v>
      </c>
      <c r="DS421" s="19">
        <f t="shared" si="581"/>
        <v>432.38656625327809</v>
      </c>
      <c r="DT421" s="19">
        <f t="shared" si="582"/>
        <v>487.83191537255249</v>
      </c>
      <c r="DU421" s="19">
        <f t="shared" si="583"/>
        <v>62.212046307586434</v>
      </c>
      <c r="DV421" s="19">
        <f t="shared" si="584"/>
        <v>12.181814450412924</v>
      </c>
      <c r="DX421" s="19">
        <f t="shared" si="585"/>
        <v>25.027333092040291</v>
      </c>
      <c r="DZ421" s="68">
        <f t="shared" si="586"/>
        <v>2917.2219010351027</v>
      </c>
      <c r="EA421" s="21">
        <f t="shared" si="587"/>
        <v>2.9172219010351026</v>
      </c>
      <c r="EB421" s="92">
        <f t="shared" si="588"/>
        <v>1351</v>
      </c>
    </row>
    <row r="422" spans="1:132" x14ac:dyDescent="0.3">
      <c r="A422" s="19">
        <f>'A. Thermody. result (all suite)'!C378</f>
        <v>1350</v>
      </c>
      <c r="B422" s="19" t="str">
        <f>'A. Thermody. result (all suite)'!A378</f>
        <v>Alkaline basalt</v>
      </c>
      <c r="C422" s="24">
        <f>'A. Thermody. result (all suite)'!G378</f>
        <v>100</v>
      </c>
      <c r="D422" s="19">
        <f>'A. Thermody. result (all suite)'!D378</f>
        <v>10000</v>
      </c>
      <c r="E422" s="61">
        <f>'A. Thermody. result (all suite)'!I378</f>
        <v>45.155484000000001</v>
      </c>
      <c r="F422" s="21">
        <f>'A. Thermody. result (all suite)'!J378</f>
        <v>3.89961</v>
      </c>
      <c r="G422" s="21">
        <f>'A. Thermody. result (all suite)'!K378</f>
        <v>11.528847000000001</v>
      </c>
      <c r="H422" s="21">
        <f>'A. Thermody. result (all suite)'!L378</f>
        <v>3.0596939999999999</v>
      </c>
      <c r="I422" s="21">
        <f>'A. Thermody. result (all suite)'!M378</f>
        <v>8.7291270000000001</v>
      </c>
      <c r="J422" s="21">
        <f>'A. Thermody. result (all suite)'!N378</f>
        <v>0.169983</v>
      </c>
      <c r="K422" s="21">
        <f>'A. Thermody. result (all suite)'!O378</f>
        <v>8.7191279999999995</v>
      </c>
      <c r="L422" s="21">
        <f>'A. Thermody. result (all suite)'!P378</f>
        <v>13.538646</v>
      </c>
      <c r="M422" s="21">
        <f>'A. Thermody. result (all suite)'!Q378</f>
        <v>2.6497350000000002</v>
      </c>
      <c r="N422" s="21">
        <f>'A. Thermody. result (all suite)'!R378</f>
        <v>0.76992300000000002</v>
      </c>
      <c r="O422" s="21">
        <f>'A. Thermody. result (all suite)'!S378</f>
        <v>0.85991399999999996</v>
      </c>
      <c r="P422" s="21">
        <f>'A. Thermody. result (all suite)'!T378</f>
        <v>0.91990799999999995</v>
      </c>
      <c r="Q422" s="21">
        <f t="shared" si="506"/>
        <v>99.999999000000031</v>
      </c>
      <c r="S422" s="19">
        <f t="shared" si="507"/>
        <v>1623</v>
      </c>
      <c r="T422" s="19">
        <f t="shared" si="508"/>
        <v>1</v>
      </c>
      <c r="V422" s="61">
        <f t="shared" si="509"/>
        <v>44.740095086091387</v>
      </c>
      <c r="W422" s="21">
        <f t="shared" si="510"/>
        <v>3.8637371752824716</v>
      </c>
      <c r="X422" s="21">
        <f t="shared" si="511"/>
        <v>11.422792213078692</v>
      </c>
      <c r="Y422" s="21">
        <f t="shared" si="512"/>
        <v>3.0315476298370161</v>
      </c>
      <c r="Z422" s="21">
        <f t="shared" si="513"/>
        <v>8.6488270615938401</v>
      </c>
      <c r="AA422" s="21">
        <f t="shared" si="514"/>
        <v>0.1684193127687231</v>
      </c>
      <c r="AB422" s="21">
        <f t="shared" si="515"/>
        <v>8.6389200431956787</v>
      </c>
      <c r="AC422" s="21">
        <f t="shared" si="516"/>
        <v>13.414102911108888</v>
      </c>
      <c r="AD422" s="21">
        <f t="shared" si="517"/>
        <v>2.6253598755124488</v>
      </c>
      <c r="AE422" s="21">
        <f t="shared" si="518"/>
        <v>0.76284041665833424</v>
      </c>
      <c r="AF422" s="21">
        <f t="shared" si="519"/>
        <v>0.85200358224177564</v>
      </c>
      <c r="AG422" s="21">
        <f t="shared" si="520"/>
        <v>98.168645307369246</v>
      </c>
      <c r="AH422" s="21"/>
      <c r="AI422" s="61">
        <f t="shared" si="521"/>
        <v>45.574730043394901</v>
      </c>
      <c r="AJ422" s="21">
        <f t="shared" si="522"/>
        <v>3.9358159249167426</v>
      </c>
      <c r="AK422" s="21">
        <f t="shared" si="523"/>
        <v>11.635886567766679</v>
      </c>
      <c r="AL422" s="21">
        <f t="shared" si="524"/>
        <v>3.0881017257039063</v>
      </c>
      <c r="AM422" s="21">
        <f t="shared" si="525"/>
        <v>8.8101725703905558</v>
      </c>
      <c r="AN422" s="21">
        <f t="shared" si="526"/>
        <v>0.17156120698355029</v>
      </c>
      <c r="AO422" s="21">
        <f t="shared" si="527"/>
        <v>8.800080734685638</v>
      </c>
      <c r="AP422" s="21">
        <f t="shared" si="528"/>
        <v>13.664345544454536</v>
      </c>
      <c r="AQ422" s="21">
        <f t="shared" si="529"/>
        <v>2.6743364618024024</v>
      </c>
      <c r="AR422" s="21">
        <f t="shared" si="530"/>
        <v>0.77707134927843402</v>
      </c>
      <c r="AS422" s="21">
        <f t="shared" si="531"/>
        <v>0.86789787062266621</v>
      </c>
      <c r="AT422" s="21">
        <f t="shared" si="532"/>
        <v>100</v>
      </c>
      <c r="AU422" s="21"/>
      <c r="AV422" s="21">
        <f>AR422*'[1]diagram lines'!$G$39</f>
        <v>0.64505171155176666</v>
      </c>
      <c r="AW422" s="21">
        <f>AK422*'[1]diagram lines'!$G$40</f>
        <v>6.1584835498525017</v>
      </c>
      <c r="AX422" s="21">
        <f>AQ422*'[1]diagram lines'!$G$38</f>
        <v>1.9839624155158837</v>
      </c>
      <c r="AY422" s="21">
        <f>AP422*'[1]diagram lines'!$G$41</f>
        <v>9.7653288290058669</v>
      </c>
      <c r="AZ422" s="21">
        <f t="shared" si="533"/>
        <v>3.4514078110808364</v>
      </c>
      <c r="BA422" s="21">
        <f t="shared" si="534"/>
        <v>0.49687858175932603</v>
      </c>
      <c r="BB422" s="21">
        <f t="shared" si="535"/>
        <v>2.3425068303917982</v>
      </c>
      <c r="BC422" s="86">
        <f t="shared" si="536"/>
        <v>0.42689309889130361</v>
      </c>
      <c r="BX422" s="61">
        <f t="shared" si="537"/>
        <v>0.75158928095872179</v>
      </c>
      <c r="BY422" s="21">
        <f t="shared" si="538"/>
        <v>4.8818352528793192E-2</v>
      </c>
      <c r="BZ422" s="21">
        <f t="shared" si="539"/>
        <v>0.11307225382502943</v>
      </c>
      <c r="CA422" s="21">
        <f t="shared" si="540"/>
        <v>1.916021040766485E-2</v>
      </c>
      <c r="CB422" s="21">
        <f t="shared" si="541"/>
        <v>0.12149098121085596</v>
      </c>
      <c r="CC422" s="21">
        <f t="shared" si="542"/>
        <v>2.3961516774739216E-3</v>
      </c>
      <c r="CD422" s="21">
        <f t="shared" si="543"/>
        <v>0.2163555334987593</v>
      </c>
      <c r="CE422" s="21">
        <f t="shared" si="544"/>
        <v>0.24141665477888732</v>
      </c>
      <c r="CF422" s="21">
        <f t="shared" si="545"/>
        <v>4.2744555573479594E-2</v>
      </c>
      <c r="CG422" s="21">
        <f t="shared" si="546"/>
        <v>8.1732802547770707E-3</v>
      </c>
      <c r="CH422" s="21">
        <f t="shared" si="547"/>
        <v>6.0581215127092376E-3</v>
      </c>
      <c r="CI422" s="21">
        <f t="shared" si="548"/>
        <v>5.1049278579356268E-2</v>
      </c>
      <c r="CJ422" s="21">
        <f t="shared" si="549"/>
        <v>1.6223246548065082</v>
      </c>
      <c r="CL422" s="68">
        <f t="shared" si="550"/>
        <v>0.46327920785273558</v>
      </c>
      <c r="CM422" s="19">
        <f t="shared" si="551"/>
        <v>3.0091604898044078E-2</v>
      </c>
      <c r="CN422" s="19">
        <f t="shared" si="552"/>
        <v>6.9697673329457824E-2</v>
      </c>
      <c r="CO422" s="19">
        <f t="shared" si="553"/>
        <v>1.1810342862569672E-2</v>
      </c>
      <c r="CP422" s="19">
        <f t="shared" si="554"/>
        <v>7.4886972130338472E-2</v>
      </c>
      <c r="CQ422" s="19">
        <f t="shared" si="555"/>
        <v>1.476986539269297E-3</v>
      </c>
      <c r="CR422" s="19">
        <f t="shared" si="556"/>
        <v>0.13336142852650146</v>
      </c>
      <c r="CS422" s="19">
        <f t="shared" si="557"/>
        <v>0.14880908951462657</v>
      </c>
      <c r="CT422" s="19">
        <f t="shared" si="558"/>
        <v>2.6347719888765213E-2</v>
      </c>
      <c r="CU422" s="19">
        <f t="shared" si="559"/>
        <v>5.0380053280715776E-3</v>
      </c>
      <c r="CV422" s="19">
        <f t="shared" si="560"/>
        <v>3.7342226753200509E-3</v>
      </c>
      <c r="CW422" s="19">
        <f t="shared" si="561"/>
        <v>3.1466746454300067E-2</v>
      </c>
      <c r="CX422" s="19">
        <f t="shared" si="562"/>
        <v>0.99999999999999978</v>
      </c>
      <c r="CZ422" s="68">
        <f t="shared" si="563"/>
        <v>2.4859999999999999E-5</v>
      </c>
      <c r="DA422" s="19">
        <f t="shared" si="564"/>
        <v>1.9777999999999996E-5</v>
      </c>
      <c r="DB422" s="19">
        <f t="shared" si="565"/>
        <v>3.5539999999999995E-5</v>
      </c>
      <c r="DC422" s="19">
        <f t="shared" si="566"/>
        <v>4.1415499999999997E-5</v>
      </c>
      <c r="DD422" s="19">
        <f t="shared" si="567"/>
        <v>1.3343999999999998E-5</v>
      </c>
      <c r="DE422" s="19">
        <f t="shared" si="568"/>
        <v>1.3343999999999998E-5</v>
      </c>
      <c r="DF422" s="19">
        <f t="shared" si="569"/>
        <v>1.24265E-5</v>
      </c>
      <c r="DG422" s="19">
        <f t="shared" si="570"/>
        <v>1.7102999999999999E-5</v>
      </c>
      <c r="DH422" s="19">
        <f t="shared" si="571"/>
        <v>2.6245999999999999E-5</v>
      </c>
      <c r="DI422" s="19">
        <f t="shared" si="572"/>
        <v>3.8945999999999989E-5</v>
      </c>
      <c r="DJ422" s="19">
        <f t="shared" si="573"/>
        <v>0</v>
      </c>
      <c r="DK422" s="19">
        <f t="shared" si="574"/>
        <v>2.2646999999999998E-5</v>
      </c>
      <c r="DM422" s="68">
        <f t="shared" si="575"/>
        <v>1119.6224781895557</v>
      </c>
      <c r="DN422" s="19">
        <f t="shared" si="576"/>
        <v>121.53490743532011</v>
      </c>
      <c r="DO422" s="19">
        <f t="shared" si="577"/>
        <v>199.95427047471921</v>
      </c>
      <c r="DP422" s="19">
        <f t="shared" si="578"/>
        <v>45.538352832242779</v>
      </c>
      <c r="DQ422" s="19">
        <f t="shared" si="579"/>
        <v>403.22459139424609</v>
      </c>
      <c r="DR422" s="19">
        <f t="shared" si="580"/>
        <v>7.8520252619727167</v>
      </c>
      <c r="DS422" s="19">
        <f t="shared" si="581"/>
        <v>432.50034761340754</v>
      </c>
      <c r="DT422" s="19">
        <f t="shared" si="582"/>
        <v>487.93859205871826</v>
      </c>
      <c r="DU422" s="19">
        <f t="shared" si="583"/>
        <v>62.230250548828614</v>
      </c>
      <c r="DV422" s="19">
        <f t="shared" si="584"/>
        <v>12.185592921078999</v>
      </c>
      <c r="DX422" s="19">
        <f t="shared" si="585"/>
        <v>25.037787393760198</v>
      </c>
      <c r="DZ422" s="68">
        <f t="shared" si="586"/>
        <v>2917.6191961238505</v>
      </c>
      <c r="EA422" s="21">
        <f t="shared" si="587"/>
        <v>2.9176191961238507</v>
      </c>
      <c r="EB422" s="92">
        <f t="shared" si="588"/>
        <v>1350</v>
      </c>
    </row>
    <row r="423" spans="1:132" x14ac:dyDescent="0.3">
      <c r="A423" s="19">
        <f>'A. Thermody. result (all suite)'!C379</f>
        <v>1349</v>
      </c>
      <c r="B423" s="19" t="str">
        <f>'A. Thermody. result (all suite)'!A379</f>
        <v>Alkaline basalt</v>
      </c>
      <c r="C423" s="24">
        <f>'A. Thermody. result (all suite)'!G379</f>
        <v>100</v>
      </c>
      <c r="D423" s="19">
        <f>'A. Thermody. result (all suite)'!D379</f>
        <v>10000</v>
      </c>
      <c r="E423" s="61">
        <f>'A. Thermody. result (all suite)'!I379</f>
        <v>45.155484000000001</v>
      </c>
      <c r="F423" s="21">
        <f>'A. Thermody. result (all suite)'!J379</f>
        <v>3.89961</v>
      </c>
      <c r="G423" s="21">
        <f>'A. Thermody. result (all suite)'!K379</f>
        <v>11.528847000000001</v>
      </c>
      <c r="H423" s="21">
        <f>'A. Thermody. result (all suite)'!L379</f>
        <v>3.0596939999999999</v>
      </c>
      <c r="I423" s="21">
        <f>'A. Thermody. result (all suite)'!M379</f>
        <v>8.7291270000000001</v>
      </c>
      <c r="J423" s="21">
        <f>'A. Thermody. result (all suite)'!N379</f>
        <v>0.169983</v>
      </c>
      <c r="K423" s="21">
        <f>'A. Thermody. result (all suite)'!O379</f>
        <v>8.7191279999999995</v>
      </c>
      <c r="L423" s="21">
        <f>'A. Thermody. result (all suite)'!P379</f>
        <v>13.538646</v>
      </c>
      <c r="M423" s="21">
        <f>'A. Thermody. result (all suite)'!Q379</f>
        <v>2.6497350000000002</v>
      </c>
      <c r="N423" s="21">
        <f>'A. Thermody. result (all suite)'!R379</f>
        <v>0.76992300000000002</v>
      </c>
      <c r="O423" s="21">
        <f>'A. Thermody. result (all suite)'!S379</f>
        <v>0.85991399999999996</v>
      </c>
      <c r="P423" s="21">
        <f>'A. Thermody. result (all suite)'!T379</f>
        <v>0.91990799999999995</v>
      </c>
      <c r="Q423" s="21">
        <f t="shared" si="506"/>
        <v>99.999999000000031</v>
      </c>
      <c r="S423" s="19">
        <f t="shared" si="507"/>
        <v>1622</v>
      </c>
      <c r="T423" s="19">
        <f t="shared" si="508"/>
        <v>1</v>
      </c>
      <c r="V423" s="61">
        <f t="shared" si="509"/>
        <v>44.740095086091387</v>
      </c>
      <c r="W423" s="21">
        <f t="shared" si="510"/>
        <v>3.8637371752824716</v>
      </c>
      <c r="X423" s="21">
        <f t="shared" si="511"/>
        <v>11.422792213078692</v>
      </c>
      <c r="Y423" s="21">
        <f t="shared" si="512"/>
        <v>3.0315476298370161</v>
      </c>
      <c r="Z423" s="21">
        <f t="shared" si="513"/>
        <v>8.6488270615938401</v>
      </c>
      <c r="AA423" s="21">
        <f t="shared" si="514"/>
        <v>0.1684193127687231</v>
      </c>
      <c r="AB423" s="21">
        <f t="shared" si="515"/>
        <v>8.6389200431956787</v>
      </c>
      <c r="AC423" s="21">
        <f t="shared" si="516"/>
        <v>13.414102911108888</v>
      </c>
      <c r="AD423" s="21">
        <f t="shared" si="517"/>
        <v>2.6253598755124488</v>
      </c>
      <c r="AE423" s="21">
        <f t="shared" si="518"/>
        <v>0.76284041665833424</v>
      </c>
      <c r="AF423" s="21">
        <f t="shared" si="519"/>
        <v>0.85200358224177564</v>
      </c>
      <c r="AG423" s="21">
        <f t="shared" si="520"/>
        <v>98.168645307369246</v>
      </c>
      <c r="AH423" s="21"/>
      <c r="AI423" s="61">
        <f t="shared" si="521"/>
        <v>45.574730043394901</v>
      </c>
      <c r="AJ423" s="21">
        <f t="shared" si="522"/>
        <v>3.9358159249167426</v>
      </c>
      <c r="AK423" s="21">
        <f t="shared" si="523"/>
        <v>11.635886567766679</v>
      </c>
      <c r="AL423" s="21">
        <f t="shared" si="524"/>
        <v>3.0881017257039063</v>
      </c>
      <c r="AM423" s="21">
        <f t="shared" si="525"/>
        <v>8.8101725703905558</v>
      </c>
      <c r="AN423" s="21">
        <f t="shared" si="526"/>
        <v>0.17156120698355029</v>
      </c>
      <c r="AO423" s="21">
        <f t="shared" si="527"/>
        <v>8.800080734685638</v>
      </c>
      <c r="AP423" s="21">
        <f t="shared" si="528"/>
        <v>13.664345544454536</v>
      </c>
      <c r="AQ423" s="21">
        <f t="shared" si="529"/>
        <v>2.6743364618024024</v>
      </c>
      <c r="AR423" s="21">
        <f t="shared" si="530"/>
        <v>0.77707134927843402</v>
      </c>
      <c r="AS423" s="21">
        <f t="shared" si="531"/>
        <v>0.86789787062266621</v>
      </c>
      <c r="AT423" s="21">
        <f t="shared" si="532"/>
        <v>100</v>
      </c>
      <c r="AU423" s="21"/>
      <c r="AV423" s="21">
        <f>AR423*'[1]diagram lines'!$G$39</f>
        <v>0.64505171155176666</v>
      </c>
      <c r="AW423" s="21">
        <f>AK423*'[1]diagram lines'!$G$40</f>
        <v>6.1584835498525017</v>
      </c>
      <c r="AX423" s="21">
        <f>AQ423*'[1]diagram lines'!$G$38</f>
        <v>1.9839624155158837</v>
      </c>
      <c r="AY423" s="21">
        <f>AP423*'[1]diagram lines'!$G$41</f>
        <v>9.7653288290058669</v>
      </c>
      <c r="AZ423" s="21">
        <f t="shared" si="533"/>
        <v>3.4514078110808364</v>
      </c>
      <c r="BA423" s="21">
        <f t="shared" si="534"/>
        <v>0.49687858175932603</v>
      </c>
      <c r="BB423" s="21">
        <f t="shared" si="535"/>
        <v>2.3425068303917982</v>
      </c>
      <c r="BC423" s="86">
        <f t="shared" si="536"/>
        <v>0.42689309889130361</v>
      </c>
      <c r="BX423" s="61">
        <f t="shared" si="537"/>
        <v>0.75158928095872179</v>
      </c>
      <c r="BY423" s="21">
        <f t="shared" si="538"/>
        <v>4.8818352528793192E-2</v>
      </c>
      <c r="BZ423" s="21">
        <f t="shared" si="539"/>
        <v>0.11307225382502943</v>
      </c>
      <c r="CA423" s="21">
        <f t="shared" si="540"/>
        <v>1.916021040766485E-2</v>
      </c>
      <c r="CB423" s="21">
        <f t="shared" si="541"/>
        <v>0.12149098121085596</v>
      </c>
      <c r="CC423" s="21">
        <f t="shared" si="542"/>
        <v>2.3961516774739216E-3</v>
      </c>
      <c r="CD423" s="21">
        <f t="shared" si="543"/>
        <v>0.2163555334987593</v>
      </c>
      <c r="CE423" s="21">
        <f t="shared" si="544"/>
        <v>0.24141665477888732</v>
      </c>
      <c r="CF423" s="21">
        <f t="shared" si="545"/>
        <v>4.2744555573479594E-2</v>
      </c>
      <c r="CG423" s="21">
        <f t="shared" si="546"/>
        <v>8.1732802547770707E-3</v>
      </c>
      <c r="CH423" s="21">
        <f t="shared" si="547"/>
        <v>6.0581215127092376E-3</v>
      </c>
      <c r="CI423" s="21">
        <f t="shared" si="548"/>
        <v>5.1049278579356268E-2</v>
      </c>
      <c r="CJ423" s="21">
        <f t="shared" si="549"/>
        <v>1.6223246548065082</v>
      </c>
      <c r="CL423" s="68">
        <f t="shared" si="550"/>
        <v>0.46327920785273558</v>
      </c>
      <c r="CM423" s="19">
        <f t="shared" si="551"/>
        <v>3.0091604898044078E-2</v>
      </c>
      <c r="CN423" s="19">
        <f t="shared" si="552"/>
        <v>6.9697673329457824E-2</v>
      </c>
      <c r="CO423" s="19">
        <f t="shared" si="553"/>
        <v>1.1810342862569672E-2</v>
      </c>
      <c r="CP423" s="19">
        <f t="shared" si="554"/>
        <v>7.4886972130338472E-2</v>
      </c>
      <c r="CQ423" s="19">
        <f t="shared" si="555"/>
        <v>1.476986539269297E-3</v>
      </c>
      <c r="CR423" s="19">
        <f t="shared" si="556"/>
        <v>0.13336142852650146</v>
      </c>
      <c r="CS423" s="19">
        <f t="shared" si="557"/>
        <v>0.14880908951462657</v>
      </c>
      <c r="CT423" s="19">
        <f t="shared" si="558"/>
        <v>2.6347719888765213E-2</v>
      </c>
      <c r="CU423" s="19">
        <f t="shared" si="559"/>
        <v>5.0380053280715776E-3</v>
      </c>
      <c r="CV423" s="19">
        <f t="shared" si="560"/>
        <v>3.7342226753200509E-3</v>
      </c>
      <c r="CW423" s="19">
        <f t="shared" si="561"/>
        <v>3.1466746454300067E-2</v>
      </c>
      <c r="CX423" s="19">
        <f t="shared" si="562"/>
        <v>0.99999999999999978</v>
      </c>
      <c r="CZ423" s="68">
        <f t="shared" si="563"/>
        <v>2.4859999999999999E-5</v>
      </c>
      <c r="DA423" s="19">
        <f t="shared" si="564"/>
        <v>1.9770759999999998E-5</v>
      </c>
      <c r="DB423" s="19">
        <f t="shared" si="565"/>
        <v>3.5539999999999995E-5</v>
      </c>
      <c r="DC423" s="19">
        <f t="shared" si="566"/>
        <v>4.1406409999999998E-5</v>
      </c>
      <c r="DD423" s="19">
        <f t="shared" si="567"/>
        <v>1.3341079999999999E-5</v>
      </c>
      <c r="DE423" s="19">
        <f t="shared" si="568"/>
        <v>1.3341079999999999E-5</v>
      </c>
      <c r="DF423" s="19">
        <f t="shared" si="569"/>
        <v>1.242323E-5</v>
      </c>
      <c r="DG423" s="19">
        <f t="shared" si="570"/>
        <v>1.7099259999999998E-5</v>
      </c>
      <c r="DH423" s="19">
        <f t="shared" si="571"/>
        <v>2.6238319999999997E-5</v>
      </c>
      <c r="DI423" s="19">
        <f t="shared" si="572"/>
        <v>3.8933919999999991E-5</v>
      </c>
      <c r="DJ423" s="19">
        <f t="shared" si="573"/>
        <v>0</v>
      </c>
      <c r="DK423" s="19">
        <f t="shared" si="574"/>
        <v>2.2637539999999997E-5</v>
      </c>
      <c r="DM423" s="68">
        <f t="shared" si="575"/>
        <v>1119.6224781895557</v>
      </c>
      <c r="DN423" s="19">
        <f t="shared" si="576"/>
        <v>121.57941319685035</v>
      </c>
      <c r="DO423" s="19">
        <f t="shared" si="577"/>
        <v>199.95427047471921</v>
      </c>
      <c r="DP423" s="19">
        <f t="shared" si="578"/>
        <v>45.548349922723339</v>
      </c>
      <c r="DQ423" s="19">
        <f t="shared" si="579"/>
        <v>403.31284630365906</v>
      </c>
      <c r="DR423" s="19">
        <f t="shared" si="580"/>
        <v>7.8537438570013762</v>
      </c>
      <c r="DS423" s="19">
        <f t="shared" si="581"/>
        <v>432.61418887181583</v>
      </c>
      <c r="DT423" s="19">
        <f t="shared" si="582"/>
        <v>488.04531541015569</v>
      </c>
      <c r="DU423" s="19">
        <f t="shared" si="583"/>
        <v>62.248465446894308</v>
      </c>
      <c r="DV423" s="19">
        <f t="shared" si="584"/>
        <v>12.189373736431953</v>
      </c>
      <c r="DX423" s="19">
        <f t="shared" si="585"/>
        <v>25.048250432974925</v>
      </c>
      <c r="DZ423" s="68">
        <f t="shared" si="586"/>
        <v>2918.0166958427817</v>
      </c>
      <c r="EA423" s="21">
        <f t="shared" si="587"/>
        <v>2.9180166958427818</v>
      </c>
      <c r="EB423" s="92">
        <f t="shared" si="588"/>
        <v>1349</v>
      </c>
    </row>
    <row r="424" spans="1:132" x14ac:dyDescent="0.3">
      <c r="A424" s="19">
        <f>'A. Thermody. result (all suite)'!C380</f>
        <v>1348</v>
      </c>
      <c r="B424" s="19" t="str">
        <f>'A. Thermody. result (all suite)'!A380</f>
        <v>Alkaline basalt</v>
      </c>
      <c r="C424" s="24">
        <f>'A. Thermody. result (all suite)'!G380</f>
        <v>100</v>
      </c>
      <c r="D424" s="19">
        <f>'A. Thermody. result (all suite)'!D380</f>
        <v>10000</v>
      </c>
      <c r="E424" s="61">
        <f>'A. Thermody. result (all suite)'!I380</f>
        <v>45.155484000000001</v>
      </c>
      <c r="F424" s="21">
        <f>'A. Thermody. result (all suite)'!J380</f>
        <v>3.89961</v>
      </c>
      <c r="G424" s="21">
        <f>'A. Thermody. result (all suite)'!K380</f>
        <v>11.528847000000001</v>
      </c>
      <c r="H424" s="21">
        <f>'A. Thermody. result (all suite)'!L380</f>
        <v>3.0596939999999999</v>
      </c>
      <c r="I424" s="21">
        <f>'A. Thermody. result (all suite)'!M380</f>
        <v>8.7291270000000001</v>
      </c>
      <c r="J424" s="21">
        <f>'A. Thermody. result (all suite)'!N380</f>
        <v>0.169983</v>
      </c>
      <c r="K424" s="21">
        <f>'A. Thermody. result (all suite)'!O380</f>
        <v>8.7191279999999995</v>
      </c>
      <c r="L424" s="21">
        <f>'A. Thermody. result (all suite)'!P380</f>
        <v>13.538646</v>
      </c>
      <c r="M424" s="21">
        <f>'A. Thermody. result (all suite)'!Q380</f>
        <v>2.6497350000000002</v>
      </c>
      <c r="N424" s="21">
        <f>'A. Thermody. result (all suite)'!R380</f>
        <v>0.76992300000000002</v>
      </c>
      <c r="O424" s="21">
        <f>'A. Thermody. result (all suite)'!S380</f>
        <v>0.85991399999999996</v>
      </c>
      <c r="P424" s="21">
        <f>'A. Thermody. result (all suite)'!T380</f>
        <v>0.91990799999999995</v>
      </c>
      <c r="Q424" s="21">
        <f t="shared" si="506"/>
        <v>99.999999000000031</v>
      </c>
      <c r="S424" s="19">
        <f t="shared" si="507"/>
        <v>1621</v>
      </c>
      <c r="T424" s="19">
        <f t="shared" si="508"/>
        <v>1</v>
      </c>
      <c r="V424" s="61">
        <f t="shared" si="509"/>
        <v>44.740095086091387</v>
      </c>
      <c r="W424" s="21">
        <f t="shared" si="510"/>
        <v>3.8637371752824716</v>
      </c>
      <c r="X424" s="21">
        <f t="shared" si="511"/>
        <v>11.422792213078692</v>
      </c>
      <c r="Y424" s="21">
        <f t="shared" si="512"/>
        <v>3.0315476298370161</v>
      </c>
      <c r="Z424" s="21">
        <f t="shared" si="513"/>
        <v>8.6488270615938401</v>
      </c>
      <c r="AA424" s="21">
        <f t="shared" si="514"/>
        <v>0.1684193127687231</v>
      </c>
      <c r="AB424" s="21">
        <f t="shared" si="515"/>
        <v>8.6389200431956787</v>
      </c>
      <c r="AC424" s="21">
        <f t="shared" si="516"/>
        <v>13.414102911108888</v>
      </c>
      <c r="AD424" s="21">
        <f t="shared" si="517"/>
        <v>2.6253598755124488</v>
      </c>
      <c r="AE424" s="21">
        <f t="shared" si="518"/>
        <v>0.76284041665833424</v>
      </c>
      <c r="AF424" s="21">
        <f t="shared" si="519"/>
        <v>0.85200358224177564</v>
      </c>
      <c r="AG424" s="21">
        <f t="shared" si="520"/>
        <v>98.168645307369246</v>
      </c>
      <c r="AH424" s="21"/>
      <c r="AI424" s="61">
        <f t="shared" si="521"/>
        <v>45.574730043394901</v>
      </c>
      <c r="AJ424" s="21">
        <f t="shared" si="522"/>
        <v>3.9358159249167426</v>
      </c>
      <c r="AK424" s="21">
        <f t="shared" si="523"/>
        <v>11.635886567766679</v>
      </c>
      <c r="AL424" s="21">
        <f t="shared" si="524"/>
        <v>3.0881017257039063</v>
      </c>
      <c r="AM424" s="21">
        <f t="shared" si="525"/>
        <v>8.8101725703905558</v>
      </c>
      <c r="AN424" s="21">
        <f t="shared" si="526"/>
        <v>0.17156120698355029</v>
      </c>
      <c r="AO424" s="21">
        <f t="shared" si="527"/>
        <v>8.800080734685638</v>
      </c>
      <c r="AP424" s="21">
        <f t="shared" si="528"/>
        <v>13.664345544454536</v>
      </c>
      <c r="AQ424" s="21">
        <f t="shared" si="529"/>
        <v>2.6743364618024024</v>
      </c>
      <c r="AR424" s="21">
        <f t="shared" si="530"/>
        <v>0.77707134927843402</v>
      </c>
      <c r="AS424" s="21">
        <f t="shared" si="531"/>
        <v>0.86789787062266621</v>
      </c>
      <c r="AT424" s="21">
        <f t="shared" si="532"/>
        <v>100</v>
      </c>
      <c r="AU424" s="21"/>
      <c r="AV424" s="21">
        <f>AR424*'[1]diagram lines'!$G$39</f>
        <v>0.64505171155176666</v>
      </c>
      <c r="AW424" s="21">
        <f>AK424*'[1]diagram lines'!$G$40</f>
        <v>6.1584835498525017</v>
      </c>
      <c r="AX424" s="21">
        <f>AQ424*'[1]diagram lines'!$G$38</f>
        <v>1.9839624155158837</v>
      </c>
      <c r="AY424" s="21">
        <f>AP424*'[1]diagram lines'!$G$41</f>
        <v>9.7653288290058669</v>
      </c>
      <c r="AZ424" s="21">
        <f t="shared" si="533"/>
        <v>3.4514078110808364</v>
      </c>
      <c r="BA424" s="21">
        <f t="shared" si="534"/>
        <v>0.49687858175932603</v>
      </c>
      <c r="BB424" s="21">
        <f t="shared" si="535"/>
        <v>2.3425068303917982</v>
      </c>
      <c r="BC424" s="86">
        <f t="shared" si="536"/>
        <v>0.42689309889130361</v>
      </c>
      <c r="BX424" s="61">
        <f t="shared" si="537"/>
        <v>0.75158928095872179</v>
      </c>
      <c r="BY424" s="21">
        <f t="shared" si="538"/>
        <v>4.8818352528793192E-2</v>
      </c>
      <c r="BZ424" s="21">
        <f t="shared" si="539"/>
        <v>0.11307225382502943</v>
      </c>
      <c r="CA424" s="21">
        <f t="shared" si="540"/>
        <v>1.916021040766485E-2</v>
      </c>
      <c r="CB424" s="21">
        <f t="shared" si="541"/>
        <v>0.12149098121085596</v>
      </c>
      <c r="CC424" s="21">
        <f t="shared" si="542"/>
        <v>2.3961516774739216E-3</v>
      </c>
      <c r="CD424" s="21">
        <f t="shared" si="543"/>
        <v>0.2163555334987593</v>
      </c>
      <c r="CE424" s="21">
        <f t="shared" si="544"/>
        <v>0.24141665477888732</v>
      </c>
      <c r="CF424" s="21">
        <f t="shared" si="545"/>
        <v>4.2744555573479594E-2</v>
      </c>
      <c r="CG424" s="21">
        <f t="shared" si="546"/>
        <v>8.1732802547770707E-3</v>
      </c>
      <c r="CH424" s="21">
        <f t="shared" si="547"/>
        <v>6.0581215127092376E-3</v>
      </c>
      <c r="CI424" s="21">
        <f t="shared" si="548"/>
        <v>5.1049278579356268E-2</v>
      </c>
      <c r="CJ424" s="21">
        <f t="shared" si="549"/>
        <v>1.6223246548065082</v>
      </c>
      <c r="CL424" s="68">
        <f t="shared" si="550"/>
        <v>0.46327920785273558</v>
      </c>
      <c r="CM424" s="19">
        <f t="shared" si="551"/>
        <v>3.0091604898044078E-2</v>
      </c>
      <c r="CN424" s="19">
        <f t="shared" si="552"/>
        <v>6.9697673329457824E-2</v>
      </c>
      <c r="CO424" s="19">
        <f t="shared" si="553"/>
        <v>1.1810342862569672E-2</v>
      </c>
      <c r="CP424" s="19">
        <f t="shared" si="554"/>
        <v>7.4886972130338472E-2</v>
      </c>
      <c r="CQ424" s="19">
        <f t="shared" si="555"/>
        <v>1.476986539269297E-3</v>
      </c>
      <c r="CR424" s="19">
        <f t="shared" si="556"/>
        <v>0.13336142852650146</v>
      </c>
      <c r="CS424" s="19">
        <f t="shared" si="557"/>
        <v>0.14880908951462657</v>
      </c>
      <c r="CT424" s="19">
        <f t="shared" si="558"/>
        <v>2.6347719888765213E-2</v>
      </c>
      <c r="CU424" s="19">
        <f t="shared" si="559"/>
        <v>5.0380053280715776E-3</v>
      </c>
      <c r="CV424" s="19">
        <f t="shared" si="560"/>
        <v>3.7342226753200509E-3</v>
      </c>
      <c r="CW424" s="19">
        <f t="shared" si="561"/>
        <v>3.1466746454300067E-2</v>
      </c>
      <c r="CX424" s="19">
        <f t="shared" si="562"/>
        <v>0.99999999999999978</v>
      </c>
      <c r="CZ424" s="68">
        <f t="shared" si="563"/>
        <v>2.4859999999999999E-5</v>
      </c>
      <c r="DA424" s="19">
        <f t="shared" si="564"/>
        <v>1.9763519999999996E-5</v>
      </c>
      <c r="DB424" s="19">
        <f t="shared" si="565"/>
        <v>3.5539999999999995E-5</v>
      </c>
      <c r="DC424" s="19">
        <f t="shared" si="566"/>
        <v>4.1397319999999999E-5</v>
      </c>
      <c r="DD424" s="19">
        <f t="shared" si="567"/>
        <v>1.3338159999999998E-5</v>
      </c>
      <c r="DE424" s="19">
        <f t="shared" si="568"/>
        <v>1.3338159999999998E-5</v>
      </c>
      <c r="DF424" s="19">
        <f t="shared" si="569"/>
        <v>1.241996E-5</v>
      </c>
      <c r="DG424" s="19">
        <f t="shared" si="570"/>
        <v>1.7095519999999997E-5</v>
      </c>
      <c r="DH424" s="19">
        <f t="shared" si="571"/>
        <v>2.6230639999999999E-5</v>
      </c>
      <c r="DI424" s="19">
        <f t="shared" si="572"/>
        <v>3.8921839999999993E-5</v>
      </c>
      <c r="DJ424" s="19">
        <f t="shared" si="573"/>
        <v>0</v>
      </c>
      <c r="DK424" s="19">
        <f t="shared" si="574"/>
        <v>2.262808E-5</v>
      </c>
      <c r="DM424" s="68">
        <f t="shared" si="575"/>
        <v>1119.6224781895557</v>
      </c>
      <c r="DN424" s="19">
        <f t="shared" si="576"/>
        <v>121.62395156610569</v>
      </c>
      <c r="DO424" s="19">
        <f t="shared" si="577"/>
        <v>199.95427047471921</v>
      </c>
      <c r="DP424" s="19">
        <f t="shared" si="578"/>
        <v>45.558351403514791</v>
      </c>
      <c r="DQ424" s="19">
        <f t="shared" si="579"/>
        <v>403.40113985473414</v>
      </c>
      <c r="DR424" s="19">
        <f t="shared" si="580"/>
        <v>7.8554632045022652</v>
      </c>
      <c r="DS424" s="19">
        <f t="shared" si="581"/>
        <v>432.72809007581412</v>
      </c>
      <c r="DT424" s="19">
        <f t="shared" si="582"/>
        <v>488.15208545749175</v>
      </c>
      <c r="DU424" s="19">
        <f t="shared" si="583"/>
        <v>62.266691011144061</v>
      </c>
      <c r="DV424" s="19">
        <f t="shared" si="584"/>
        <v>12.193156898654912</v>
      </c>
      <c r="DX424" s="19">
        <f t="shared" si="585"/>
        <v>25.058722220642988</v>
      </c>
      <c r="DZ424" s="68">
        <f t="shared" si="586"/>
        <v>2918.4144003568795</v>
      </c>
      <c r="EA424" s="21">
        <f t="shared" si="587"/>
        <v>2.9184144003568795</v>
      </c>
      <c r="EB424" s="92">
        <f t="shared" si="588"/>
        <v>1348</v>
      </c>
    </row>
    <row r="425" spans="1:132" x14ac:dyDescent="0.3">
      <c r="A425" s="19">
        <f>'A. Thermody. result (all suite)'!C381</f>
        <v>1347</v>
      </c>
      <c r="B425" s="19" t="str">
        <f>'A. Thermody. result (all suite)'!A381</f>
        <v>Alkaline basalt</v>
      </c>
      <c r="C425" s="24">
        <f>'A. Thermody. result (all suite)'!G381</f>
        <v>100</v>
      </c>
      <c r="D425" s="19">
        <f>'A. Thermody. result (all suite)'!D381</f>
        <v>10000</v>
      </c>
      <c r="E425" s="61">
        <f>'A. Thermody. result (all suite)'!I381</f>
        <v>45.155484000000001</v>
      </c>
      <c r="F425" s="21">
        <f>'A. Thermody. result (all suite)'!J381</f>
        <v>3.89961</v>
      </c>
      <c r="G425" s="21">
        <f>'A. Thermody. result (all suite)'!K381</f>
        <v>11.528847000000001</v>
      </c>
      <c r="H425" s="21">
        <f>'A. Thermody. result (all suite)'!L381</f>
        <v>3.0596939999999999</v>
      </c>
      <c r="I425" s="21">
        <f>'A. Thermody. result (all suite)'!M381</f>
        <v>8.7291270000000001</v>
      </c>
      <c r="J425" s="21">
        <f>'A. Thermody. result (all suite)'!N381</f>
        <v>0.169983</v>
      </c>
      <c r="K425" s="21">
        <f>'A. Thermody. result (all suite)'!O381</f>
        <v>8.7191279999999995</v>
      </c>
      <c r="L425" s="21">
        <f>'A. Thermody. result (all suite)'!P381</f>
        <v>13.538646</v>
      </c>
      <c r="M425" s="21">
        <f>'A. Thermody. result (all suite)'!Q381</f>
        <v>2.6497350000000002</v>
      </c>
      <c r="N425" s="21">
        <f>'A. Thermody. result (all suite)'!R381</f>
        <v>0.76992300000000002</v>
      </c>
      <c r="O425" s="21">
        <f>'A. Thermody. result (all suite)'!S381</f>
        <v>0.85991399999999996</v>
      </c>
      <c r="P425" s="21">
        <f>'A. Thermody. result (all suite)'!T381</f>
        <v>0.91990799999999995</v>
      </c>
      <c r="Q425" s="21">
        <f t="shared" si="506"/>
        <v>99.999999000000031</v>
      </c>
      <c r="S425" s="19">
        <f t="shared" si="507"/>
        <v>1620</v>
      </c>
      <c r="T425" s="19">
        <f t="shared" si="508"/>
        <v>1</v>
      </c>
      <c r="V425" s="61">
        <f t="shared" si="509"/>
        <v>44.740095086091387</v>
      </c>
      <c r="W425" s="21">
        <f t="shared" si="510"/>
        <v>3.8637371752824716</v>
      </c>
      <c r="X425" s="21">
        <f t="shared" si="511"/>
        <v>11.422792213078692</v>
      </c>
      <c r="Y425" s="21">
        <f t="shared" si="512"/>
        <v>3.0315476298370161</v>
      </c>
      <c r="Z425" s="21">
        <f t="shared" si="513"/>
        <v>8.6488270615938401</v>
      </c>
      <c r="AA425" s="21">
        <f t="shared" si="514"/>
        <v>0.1684193127687231</v>
      </c>
      <c r="AB425" s="21">
        <f t="shared" si="515"/>
        <v>8.6389200431956787</v>
      </c>
      <c r="AC425" s="21">
        <f t="shared" si="516"/>
        <v>13.414102911108888</v>
      </c>
      <c r="AD425" s="21">
        <f t="shared" si="517"/>
        <v>2.6253598755124488</v>
      </c>
      <c r="AE425" s="21">
        <f t="shared" si="518"/>
        <v>0.76284041665833424</v>
      </c>
      <c r="AF425" s="21">
        <f t="shared" si="519"/>
        <v>0.85200358224177564</v>
      </c>
      <c r="AG425" s="21">
        <f t="shared" si="520"/>
        <v>98.168645307369246</v>
      </c>
      <c r="AH425" s="21"/>
      <c r="AI425" s="61">
        <f t="shared" si="521"/>
        <v>45.574730043394901</v>
      </c>
      <c r="AJ425" s="21">
        <f t="shared" si="522"/>
        <v>3.9358159249167426</v>
      </c>
      <c r="AK425" s="21">
        <f t="shared" si="523"/>
        <v>11.635886567766679</v>
      </c>
      <c r="AL425" s="21">
        <f t="shared" si="524"/>
        <v>3.0881017257039063</v>
      </c>
      <c r="AM425" s="21">
        <f t="shared" si="525"/>
        <v>8.8101725703905558</v>
      </c>
      <c r="AN425" s="21">
        <f t="shared" si="526"/>
        <v>0.17156120698355029</v>
      </c>
      <c r="AO425" s="21">
        <f t="shared" si="527"/>
        <v>8.800080734685638</v>
      </c>
      <c r="AP425" s="21">
        <f t="shared" si="528"/>
        <v>13.664345544454536</v>
      </c>
      <c r="AQ425" s="21">
        <f t="shared" si="529"/>
        <v>2.6743364618024024</v>
      </c>
      <c r="AR425" s="21">
        <f t="shared" si="530"/>
        <v>0.77707134927843402</v>
      </c>
      <c r="AS425" s="21">
        <f t="shared" si="531"/>
        <v>0.86789787062266621</v>
      </c>
      <c r="AT425" s="21">
        <f t="shared" si="532"/>
        <v>100</v>
      </c>
      <c r="AU425" s="21"/>
      <c r="AV425" s="21">
        <f>AR425*'[1]diagram lines'!$G$39</f>
        <v>0.64505171155176666</v>
      </c>
      <c r="AW425" s="21">
        <f>AK425*'[1]diagram lines'!$G$40</f>
        <v>6.1584835498525017</v>
      </c>
      <c r="AX425" s="21">
        <f>AQ425*'[1]diagram lines'!$G$38</f>
        <v>1.9839624155158837</v>
      </c>
      <c r="AY425" s="21">
        <f>AP425*'[1]diagram lines'!$G$41</f>
        <v>9.7653288290058669</v>
      </c>
      <c r="AZ425" s="21">
        <f t="shared" si="533"/>
        <v>3.4514078110808364</v>
      </c>
      <c r="BA425" s="21">
        <f t="shared" si="534"/>
        <v>0.49687858175932603</v>
      </c>
      <c r="BB425" s="21">
        <f t="shared" si="535"/>
        <v>2.3425068303917982</v>
      </c>
      <c r="BC425" s="86">
        <f t="shared" si="536"/>
        <v>0.42689309889130361</v>
      </c>
      <c r="BX425" s="61">
        <f t="shared" si="537"/>
        <v>0.75158928095872179</v>
      </c>
      <c r="BY425" s="21">
        <f t="shared" si="538"/>
        <v>4.8818352528793192E-2</v>
      </c>
      <c r="BZ425" s="21">
        <f t="shared" si="539"/>
        <v>0.11307225382502943</v>
      </c>
      <c r="CA425" s="21">
        <f t="shared" si="540"/>
        <v>1.916021040766485E-2</v>
      </c>
      <c r="CB425" s="21">
        <f t="shared" si="541"/>
        <v>0.12149098121085596</v>
      </c>
      <c r="CC425" s="21">
        <f t="shared" si="542"/>
        <v>2.3961516774739216E-3</v>
      </c>
      <c r="CD425" s="21">
        <f t="shared" si="543"/>
        <v>0.2163555334987593</v>
      </c>
      <c r="CE425" s="21">
        <f t="shared" si="544"/>
        <v>0.24141665477888732</v>
      </c>
      <c r="CF425" s="21">
        <f t="shared" si="545"/>
        <v>4.2744555573479594E-2</v>
      </c>
      <c r="CG425" s="21">
        <f t="shared" si="546"/>
        <v>8.1732802547770707E-3</v>
      </c>
      <c r="CH425" s="21">
        <f t="shared" si="547"/>
        <v>6.0581215127092376E-3</v>
      </c>
      <c r="CI425" s="21">
        <f t="shared" si="548"/>
        <v>5.1049278579356268E-2</v>
      </c>
      <c r="CJ425" s="21">
        <f t="shared" si="549"/>
        <v>1.6223246548065082</v>
      </c>
      <c r="CL425" s="68">
        <f t="shared" si="550"/>
        <v>0.46327920785273558</v>
      </c>
      <c r="CM425" s="19">
        <f t="shared" si="551"/>
        <v>3.0091604898044078E-2</v>
      </c>
      <c r="CN425" s="19">
        <f t="shared" si="552"/>
        <v>6.9697673329457824E-2</v>
      </c>
      <c r="CO425" s="19">
        <f t="shared" si="553"/>
        <v>1.1810342862569672E-2</v>
      </c>
      <c r="CP425" s="19">
        <f t="shared" si="554"/>
        <v>7.4886972130338472E-2</v>
      </c>
      <c r="CQ425" s="19">
        <f t="shared" si="555"/>
        <v>1.476986539269297E-3</v>
      </c>
      <c r="CR425" s="19">
        <f t="shared" si="556"/>
        <v>0.13336142852650146</v>
      </c>
      <c r="CS425" s="19">
        <f t="shared" si="557"/>
        <v>0.14880908951462657</v>
      </c>
      <c r="CT425" s="19">
        <f t="shared" si="558"/>
        <v>2.6347719888765213E-2</v>
      </c>
      <c r="CU425" s="19">
        <f t="shared" si="559"/>
        <v>5.0380053280715776E-3</v>
      </c>
      <c r="CV425" s="19">
        <f t="shared" si="560"/>
        <v>3.7342226753200509E-3</v>
      </c>
      <c r="CW425" s="19">
        <f t="shared" si="561"/>
        <v>3.1466746454300067E-2</v>
      </c>
      <c r="CX425" s="19">
        <f t="shared" si="562"/>
        <v>0.99999999999999978</v>
      </c>
      <c r="CZ425" s="68">
        <f t="shared" si="563"/>
        <v>2.4859999999999999E-5</v>
      </c>
      <c r="DA425" s="19">
        <f t="shared" si="564"/>
        <v>1.9756279999999998E-5</v>
      </c>
      <c r="DB425" s="19">
        <f t="shared" si="565"/>
        <v>3.5539999999999995E-5</v>
      </c>
      <c r="DC425" s="19">
        <f t="shared" si="566"/>
        <v>4.138823E-5</v>
      </c>
      <c r="DD425" s="19">
        <f t="shared" si="567"/>
        <v>1.3335239999999998E-5</v>
      </c>
      <c r="DE425" s="19">
        <f t="shared" si="568"/>
        <v>1.3335239999999998E-5</v>
      </c>
      <c r="DF425" s="19">
        <f t="shared" si="569"/>
        <v>1.241669E-5</v>
      </c>
      <c r="DG425" s="19">
        <f t="shared" si="570"/>
        <v>1.709178E-5</v>
      </c>
      <c r="DH425" s="19">
        <f t="shared" si="571"/>
        <v>2.6222959999999997E-5</v>
      </c>
      <c r="DI425" s="19">
        <f t="shared" si="572"/>
        <v>3.8909759999999995E-5</v>
      </c>
      <c r="DJ425" s="19">
        <f t="shared" si="573"/>
        <v>0</v>
      </c>
      <c r="DK425" s="19">
        <f t="shared" si="574"/>
        <v>2.2618619999999999E-5</v>
      </c>
      <c r="DM425" s="68">
        <f t="shared" si="575"/>
        <v>1119.6224781895557</v>
      </c>
      <c r="DN425" s="19">
        <f t="shared" si="576"/>
        <v>121.66852257893495</v>
      </c>
      <c r="DO425" s="19">
        <f t="shared" si="577"/>
        <v>199.95427047471921</v>
      </c>
      <c r="DP425" s="19">
        <f t="shared" si="578"/>
        <v>45.568357277509833</v>
      </c>
      <c r="DQ425" s="19">
        <f t="shared" si="579"/>
        <v>403.48947207285505</v>
      </c>
      <c r="DR425" s="19">
        <f t="shared" si="580"/>
        <v>7.8571833049696842</v>
      </c>
      <c r="DS425" s="19">
        <f t="shared" si="581"/>
        <v>432.8420512727634</v>
      </c>
      <c r="DT425" s="19">
        <f t="shared" si="582"/>
        <v>488.25890223138009</v>
      </c>
      <c r="DU425" s="19">
        <f t="shared" si="583"/>
        <v>62.284927250949387</v>
      </c>
      <c r="DV425" s="19">
        <f t="shared" si="584"/>
        <v>12.196942409933721</v>
      </c>
      <c r="DX425" s="19">
        <f t="shared" si="585"/>
        <v>25.069202767741235</v>
      </c>
      <c r="DZ425" s="68">
        <f t="shared" si="586"/>
        <v>2918.8123098313126</v>
      </c>
      <c r="EA425" s="21">
        <f t="shared" si="587"/>
        <v>2.9188123098313126</v>
      </c>
      <c r="EB425" s="92">
        <f t="shared" si="588"/>
        <v>1347</v>
      </c>
    </row>
    <row r="426" spans="1:132" x14ac:dyDescent="0.3">
      <c r="A426" s="19">
        <f>'A. Thermody. result (all suite)'!C382</f>
        <v>1346</v>
      </c>
      <c r="B426" s="19" t="str">
        <f>'A. Thermody. result (all suite)'!A382</f>
        <v>Alkaline basalt</v>
      </c>
      <c r="C426" s="24">
        <f>'A. Thermody. result (all suite)'!G382</f>
        <v>100</v>
      </c>
      <c r="D426" s="19">
        <f>'A. Thermody. result (all suite)'!D382</f>
        <v>10000</v>
      </c>
      <c r="E426" s="61">
        <f>'A. Thermody. result (all suite)'!I382</f>
        <v>45.155484000000001</v>
      </c>
      <c r="F426" s="21">
        <f>'A. Thermody. result (all suite)'!J382</f>
        <v>3.89961</v>
      </c>
      <c r="G426" s="21">
        <f>'A. Thermody. result (all suite)'!K382</f>
        <v>11.528847000000001</v>
      </c>
      <c r="H426" s="21">
        <f>'A. Thermody. result (all suite)'!L382</f>
        <v>3.0596939999999999</v>
      </c>
      <c r="I426" s="21">
        <f>'A. Thermody. result (all suite)'!M382</f>
        <v>8.7291270000000001</v>
      </c>
      <c r="J426" s="21">
        <f>'A. Thermody. result (all suite)'!N382</f>
        <v>0.169983</v>
      </c>
      <c r="K426" s="21">
        <f>'A. Thermody. result (all suite)'!O382</f>
        <v>8.7191279999999995</v>
      </c>
      <c r="L426" s="21">
        <f>'A. Thermody. result (all suite)'!P382</f>
        <v>13.538646</v>
      </c>
      <c r="M426" s="21">
        <f>'A. Thermody. result (all suite)'!Q382</f>
        <v>2.6497350000000002</v>
      </c>
      <c r="N426" s="21">
        <f>'A. Thermody. result (all suite)'!R382</f>
        <v>0.76992300000000002</v>
      </c>
      <c r="O426" s="21">
        <f>'A. Thermody. result (all suite)'!S382</f>
        <v>0.85991399999999996</v>
      </c>
      <c r="P426" s="21">
        <f>'A. Thermody. result (all suite)'!T382</f>
        <v>0.91990799999999995</v>
      </c>
      <c r="Q426" s="21">
        <f t="shared" si="506"/>
        <v>99.999999000000031</v>
      </c>
      <c r="S426" s="19">
        <f t="shared" si="507"/>
        <v>1619</v>
      </c>
      <c r="T426" s="19">
        <f t="shared" si="508"/>
        <v>1</v>
      </c>
      <c r="V426" s="61">
        <f t="shared" si="509"/>
        <v>44.740095086091387</v>
      </c>
      <c r="W426" s="21">
        <f t="shared" si="510"/>
        <v>3.8637371752824716</v>
      </c>
      <c r="X426" s="21">
        <f t="shared" si="511"/>
        <v>11.422792213078692</v>
      </c>
      <c r="Y426" s="21">
        <f t="shared" si="512"/>
        <v>3.0315476298370161</v>
      </c>
      <c r="Z426" s="21">
        <f t="shared" si="513"/>
        <v>8.6488270615938401</v>
      </c>
      <c r="AA426" s="21">
        <f t="shared" si="514"/>
        <v>0.1684193127687231</v>
      </c>
      <c r="AB426" s="21">
        <f t="shared" si="515"/>
        <v>8.6389200431956787</v>
      </c>
      <c r="AC426" s="21">
        <f t="shared" si="516"/>
        <v>13.414102911108888</v>
      </c>
      <c r="AD426" s="21">
        <f t="shared" si="517"/>
        <v>2.6253598755124488</v>
      </c>
      <c r="AE426" s="21">
        <f t="shared" si="518"/>
        <v>0.76284041665833424</v>
      </c>
      <c r="AF426" s="21">
        <f t="shared" si="519"/>
        <v>0.85200358224177564</v>
      </c>
      <c r="AG426" s="21">
        <f t="shared" si="520"/>
        <v>98.168645307369246</v>
      </c>
      <c r="AH426" s="21"/>
      <c r="AI426" s="61">
        <f t="shared" si="521"/>
        <v>45.574730043394901</v>
      </c>
      <c r="AJ426" s="21">
        <f t="shared" si="522"/>
        <v>3.9358159249167426</v>
      </c>
      <c r="AK426" s="21">
        <f t="shared" si="523"/>
        <v>11.635886567766679</v>
      </c>
      <c r="AL426" s="21">
        <f t="shared" si="524"/>
        <v>3.0881017257039063</v>
      </c>
      <c r="AM426" s="21">
        <f t="shared" si="525"/>
        <v>8.8101725703905558</v>
      </c>
      <c r="AN426" s="21">
        <f t="shared" si="526"/>
        <v>0.17156120698355029</v>
      </c>
      <c r="AO426" s="21">
        <f t="shared" si="527"/>
        <v>8.800080734685638</v>
      </c>
      <c r="AP426" s="21">
        <f t="shared" si="528"/>
        <v>13.664345544454536</v>
      </c>
      <c r="AQ426" s="21">
        <f t="shared" si="529"/>
        <v>2.6743364618024024</v>
      </c>
      <c r="AR426" s="21">
        <f t="shared" si="530"/>
        <v>0.77707134927843402</v>
      </c>
      <c r="AS426" s="21">
        <f t="shared" si="531"/>
        <v>0.86789787062266621</v>
      </c>
      <c r="AT426" s="21">
        <f t="shared" si="532"/>
        <v>100</v>
      </c>
      <c r="AU426" s="21"/>
      <c r="AV426" s="21">
        <f>AR426*'[1]diagram lines'!$G$39</f>
        <v>0.64505171155176666</v>
      </c>
      <c r="AW426" s="21">
        <f>AK426*'[1]diagram lines'!$G$40</f>
        <v>6.1584835498525017</v>
      </c>
      <c r="AX426" s="21">
        <f>AQ426*'[1]diagram lines'!$G$38</f>
        <v>1.9839624155158837</v>
      </c>
      <c r="AY426" s="21">
        <f>AP426*'[1]diagram lines'!$G$41</f>
        <v>9.7653288290058669</v>
      </c>
      <c r="AZ426" s="21">
        <f t="shared" si="533"/>
        <v>3.4514078110808364</v>
      </c>
      <c r="BA426" s="21">
        <f t="shared" si="534"/>
        <v>0.49687858175932603</v>
      </c>
      <c r="BB426" s="21">
        <f t="shared" si="535"/>
        <v>2.3425068303917982</v>
      </c>
      <c r="BC426" s="86">
        <f t="shared" si="536"/>
        <v>0.42689309889130361</v>
      </c>
      <c r="BX426" s="61">
        <f t="shared" si="537"/>
        <v>0.75158928095872179</v>
      </c>
      <c r="BY426" s="21">
        <f t="shared" si="538"/>
        <v>4.8818352528793192E-2</v>
      </c>
      <c r="BZ426" s="21">
        <f t="shared" si="539"/>
        <v>0.11307225382502943</v>
      </c>
      <c r="CA426" s="21">
        <f t="shared" si="540"/>
        <v>1.916021040766485E-2</v>
      </c>
      <c r="CB426" s="21">
        <f t="shared" si="541"/>
        <v>0.12149098121085596</v>
      </c>
      <c r="CC426" s="21">
        <f t="shared" si="542"/>
        <v>2.3961516774739216E-3</v>
      </c>
      <c r="CD426" s="21">
        <f t="shared" si="543"/>
        <v>0.2163555334987593</v>
      </c>
      <c r="CE426" s="21">
        <f t="shared" si="544"/>
        <v>0.24141665477888732</v>
      </c>
      <c r="CF426" s="21">
        <f t="shared" si="545"/>
        <v>4.2744555573479594E-2</v>
      </c>
      <c r="CG426" s="21">
        <f t="shared" si="546"/>
        <v>8.1732802547770707E-3</v>
      </c>
      <c r="CH426" s="21">
        <f t="shared" si="547"/>
        <v>6.0581215127092376E-3</v>
      </c>
      <c r="CI426" s="21">
        <f t="shared" si="548"/>
        <v>5.1049278579356268E-2</v>
      </c>
      <c r="CJ426" s="21">
        <f t="shared" si="549"/>
        <v>1.6223246548065082</v>
      </c>
      <c r="CL426" s="68">
        <f t="shared" si="550"/>
        <v>0.46327920785273558</v>
      </c>
      <c r="CM426" s="19">
        <f t="shared" si="551"/>
        <v>3.0091604898044078E-2</v>
      </c>
      <c r="CN426" s="19">
        <f t="shared" si="552"/>
        <v>6.9697673329457824E-2</v>
      </c>
      <c r="CO426" s="19">
        <f t="shared" si="553"/>
        <v>1.1810342862569672E-2</v>
      </c>
      <c r="CP426" s="19">
        <f t="shared" si="554"/>
        <v>7.4886972130338472E-2</v>
      </c>
      <c r="CQ426" s="19">
        <f t="shared" si="555"/>
        <v>1.476986539269297E-3</v>
      </c>
      <c r="CR426" s="19">
        <f t="shared" si="556"/>
        <v>0.13336142852650146</v>
      </c>
      <c r="CS426" s="19">
        <f t="shared" si="557"/>
        <v>0.14880908951462657</v>
      </c>
      <c r="CT426" s="19">
        <f t="shared" si="558"/>
        <v>2.6347719888765213E-2</v>
      </c>
      <c r="CU426" s="19">
        <f t="shared" si="559"/>
        <v>5.0380053280715776E-3</v>
      </c>
      <c r="CV426" s="19">
        <f t="shared" si="560"/>
        <v>3.7342226753200509E-3</v>
      </c>
      <c r="CW426" s="19">
        <f t="shared" si="561"/>
        <v>3.1466746454300067E-2</v>
      </c>
      <c r="CX426" s="19">
        <f t="shared" si="562"/>
        <v>0.99999999999999978</v>
      </c>
      <c r="CZ426" s="68">
        <f t="shared" si="563"/>
        <v>2.4859999999999999E-5</v>
      </c>
      <c r="DA426" s="19">
        <f t="shared" si="564"/>
        <v>1.9749039999999996E-5</v>
      </c>
      <c r="DB426" s="19">
        <f t="shared" si="565"/>
        <v>3.5539999999999995E-5</v>
      </c>
      <c r="DC426" s="19">
        <f t="shared" si="566"/>
        <v>4.1379139999999994E-5</v>
      </c>
      <c r="DD426" s="19">
        <f t="shared" si="567"/>
        <v>1.3332319999999997E-5</v>
      </c>
      <c r="DE426" s="19">
        <f t="shared" si="568"/>
        <v>1.3332319999999997E-5</v>
      </c>
      <c r="DF426" s="19">
        <f t="shared" si="569"/>
        <v>1.241342E-5</v>
      </c>
      <c r="DG426" s="19">
        <f t="shared" si="570"/>
        <v>1.7088039999999999E-5</v>
      </c>
      <c r="DH426" s="19">
        <f t="shared" si="571"/>
        <v>2.6215279999999998E-5</v>
      </c>
      <c r="DI426" s="19">
        <f t="shared" si="572"/>
        <v>3.889767999999999E-5</v>
      </c>
      <c r="DJ426" s="19">
        <f t="shared" si="573"/>
        <v>0</v>
      </c>
      <c r="DK426" s="19">
        <f t="shared" si="574"/>
        <v>2.2609159999999998E-5</v>
      </c>
      <c r="DM426" s="68">
        <f t="shared" si="575"/>
        <v>1119.6224781895557</v>
      </c>
      <c r="DN426" s="19">
        <f t="shared" si="576"/>
        <v>121.71312627123957</v>
      </c>
      <c r="DO426" s="19">
        <f t="shared" si="577"/>
        <v>199.95427047471921</v>
      </c>
      <c r="DP426" s="19">
        <f t="shared" si="578"/>
        <v>45.578367547603726</v>
      </c>
      <c r="DQ426" s="19">
        <f t="shared" si="579"/>
        <v>403.5778429834283</v>
      </c>
      <c r="DR426" s="19">
        <f t="shared" si="580"/>
        <v>7.8589041588983717</v>
      </c>
      <c r="DS426" s="19">
        <f t="shared" si="581"/>
        <v>432.95607251007448</v>
      </c>
      <c r="DT426" s="19">
        <f t="shared" si="582"/>
        <v>488.36576576250161</v>
      </c>
      <c r="DU426" s="19">
        <f t="shared" si="583"/>
        <v>62.303174175692796</v>
      </c>
      <c r="DV426" s="19">
        <f t="shared" si="584"/>
        <v>12.200730272456937</v>
      </c>
      <c r="DX426" s="19">
        <f t="shared" si="585"/>
        <v>25.079692085264877</v>
      </c>
      <c r="DZ426" s="68">
        <f t="shared" si="586"/>
        <v>2919.2104244314355</v>
      </c>
      <c r="EA426" s="21">
        <f t="shared" si="587"/>
        <v>2.9192104244314354</v>
      </c>
      <c r="EB426" s="92">
        <f t="shared" si="588"/>
        <v>1346</v>
      </c>
    </row>
    <row r="427" spans="1:132" x14ac:dyDescent="0.3">
      <c r="A427" s="19">
        <f>'A. Thermody. result (all suite)'!C383</f>
        <v>1345</v>
      </c>
      <c r="B427" s="19" t="str">
        <f>'A. Thermody. result (all suite)'!A383</f>
        <v>Alkaline basalt</v>
      </c>
      <c r="C427" s="24">
        <f>'A. Thermody. result (all suite)'!G383</f>
        <v>100</v>
      </c>
      <c r="D427" s="19">
        <f>'A. Thermody. result (all suite)'!D383</f>
        <v>10000</v>
      </c>
      <c r="E427" s="61">
        <f>'A. Thermody. result (all suite)'!I383</f>
        <v>45.155484000000001</v>
      </c>
      <c r="F427" s="21">
        <f>'A. Thermody. result (all suite)'!J383</f>
        <v>3.89961</v>
      </c>
      <c r="G427" s="21">
        <f>'A. Thermody. result (all suite)'!K383</f>
        <v>11.528847000000001</v>
      </c>
      <c r="H427" s="21">
        <f>'A. Thermody. result (all suite)'!L383</f>
        <v>3.0596939999999999</v>
      </c>
      <c r="I427" s="21">
        <f>'A. Thermody. result (all suite)'!M383</f>
        <v>8.7291270000000001</v>
      </c>
      <c r="J427" s="21">
        <f>'A. Thermody. result (all suite)'!N383</f>
        <v>0.169983</v>
      </c>
      <c r="K427" s="21">
        <f>'A. Thermody. result (all suite)'!O383</f>
        <v>8.7191279999999995</v>
      </c>
      <c r="L427" s="21">
        <f>'A. Thermody. result (all suite)'!P383</f>
        <v>13.538646</v>
      </c>
      <c r="M427" s="21">
        <f>'A. Thermody. result (all suite)'!Q383</f>
        <v>2.6497350000000002</v>
      </c>
      <c r="N427" s="21">
        <f>'A. Thermody. result (all suite)'!R383</f>
        <v>0.76992300000000002</v>
      </c>
      <c r="O427" s="21">
        <f>'A. Thermody. result (all suite)'!S383</f>
        <v>0.85991399999999996</v>
      </c>
      <c r="P427" s="21">
        <f>'A. Thermody. result (all suite)'!T383</f>
        <v>0.91990799999999995</v>
      </c>
      <c r="Q427" s="21">
        <f t="shared" si="506"/>
        <v>99.999999000000031</v>
      </c>
      <c r="S427" s="19">
        <f t="shared" si="507"/>
        <v>1618</v>
      </c>
      <c r="T427" s="19">
        <f t="shared" si="508"/>
        <v>1</v>
      </c>
      <c r="V427" s="61">
        <f t="shared" si="509"/>
        <v>44.740095086091387</v>
      </c>
      <c r="W427" s="21">
        <f t="shared" si="510"/>
        <v>3.8637371752824716</v>
      </c>
      <c r="X427" s="21">
        <f t="shared" si="511"/>
        <v>11.422792213078692</v>
      </c>
      <c r="Y427" s="21">
        <f t="shared" si="512"/>
        <v>3.0315476298370161</v>
      </c>
      <c r="Z427" s="21">
        <f t="shared" si="513"/>
        <v>8.6488270615938401</v>
      </c>
      <c r="AA427" s="21">
        <f t="shared" si="514"/>
        <v>0.1684193127687231</v>
      </c>
      <c r="AB427" s="21">
        <f t="shared" si="515"/>
        <v>8.6389200431956787</v>
      </c>
      <c r="AC427" s="21">
        <f t="shared" si="516"/>
        <v>13.414102911108888</v>
      </c>
      <c r="AD427" s="21">
        <f t="shared" si="517"/>
        <v>2.6253598755124488</v>
      </c>
      <c r="AE427" s="21">
        <f t="shared" si="518"/>
        <v>0.76284041665833424</v>
      </c>
      <c r="AF427" s="21">
        <f t="shared" si="519"/>
        <v>0.85200358224177564</v>
      </c>
      <c r="AG427" s="21">
        <f t="shared" si="520"/>
        <v>98.168645307369246</v>
      </c>
      <c r="AH427" s="21"/>
      <c r="AI427" s="61">
        <f t="shared" si="521"/>
        <v>45.574730043394901</v>
      </c>
      <c r="AJ427" s="21">
        <f t="shared" si="522"/>
        <v>3.9358159249167426</v>
      </c>
      <c r="AK427" s="21">
        <f t="shared" si="523"/>
        <v>11.635886567766679</v>
      </c>
      <c r="AL427" s="21">
        <f t="shared" si="524"/>
        <v>3.0881017257039063</v>
      </c>
      <c r="AM427" s="21">
        <f t="shared" si="525"/>
        <v>8.8101725703905558</v>
      </c>
      <c r="AN427" s="21">
        <f t="shared" si="526"/>
        <v>0.17156120698355029</v>
      </c>
      <c r="AO427" s="21">
        <f t="shared" si="527"/>
        <v>8.800080734685638</v>
      </c>
      <c r="AP427" s="21">
        <f t="shared" si="528"/>
        <v>13.664345544454536</v>
      </c>
      <c r="AQ427" s="21">
        <f t="shared" si="529"/>
        <v>2.6743364618024024</v>
      </c>
      <c r="AR427" s="21">
        <f t="shared" si="530"/>
        <v>0.77707134927843402</v>
      </c>
      <c r="AS427" s="21">
        <f t="shared" si="531"/>
        <v>0.86789787062266621</v>
      </c>
      <c r="AT427" s="21">
        <f t="shared" si="532"/>
        <v>100</v>
      </c>
      <c r="AU427" s="21"/>
      <c r="AV427" s="21">
        <f>AR427*'[1]diagram lines'!$G$39</f>
        <v>0.64505171155176666</v>
      </c>
      <c r="AW427" s="21">
        <f>AK427*'[1]diagram lines'!$G$40</f>
        <v>6.1584835498525017</v>
      </c>
      <c r="AX427" s="21">
        <f>AQ427*'[1]diagram lines'!$G$38</f>
        <v>1.9839624155158837</v>
      </c>
      <c r="AY427" s="21">
        <f>AP427*'[1]diagram lines'!$G$41</f>
        <v>9.7653288290058669</v>
      </c>
      <c r="AZ427" s="21">
        <f t="shared" si="533"/>
        <v>3.4514078110808364</v>
      </c>
      <c r="BA427" s="21">
        <f t="shared" si="534"/>
        <v>0.49687858175932603</v>
      </c>
      <c r="BB427" s="21">
        <f t="shared" si="535"/>
        <v>2.3425068303917982</v>
      </c>
      <c r="BC427" s="86">
        <f t="shared" si="536"/>
        <v>0.42689309889130361</v>
      </c>
      <c r="BX427" s="61">
        <f t="shared" si="537"/>
        <v>0.75158928095872179</v>
      </c>
      <c r="BY427" s="21">
        <f t="shared" si="538"/>
        <v>4.8818352528793192E-2</v>
      </c>
      <c r="BZ427" s="21">
        <f t="shared" si="539"/>
        <v>0.11307225382502943</v>
      </c>
      <c r="CA427" s="21">
        <f t="shared" si="540"/>
        <v>1.916021040766485E-2</v>
      </c>
      <c r="CB427" s="21">
        <f t="shared" si="541"/>
        <v>0.12149098121085596</v>
      </c>
      <c r="CC427" s="21">
        <f t="shared" si="542"/>
        <v>2.3961516774739216E-3</v>
      </c>
      <c r="CD427" s="21">
        <f t="shared" si="543"/>
        <v>0.2163555334987593</v>
      </c>
      <c r="CE427" s="21">
        <f t="shared" si="544"/>
        <v>0.24141665477888732</v>
      </c>
      <c r="CF427" s="21">
        <f t="shared" si="545"/>
        <v>4.2744555573479594E-2</v>
      </c>
      <c r="CG427" s="21">
        <f t="shared" si="546"/>
        <v>8.1732802547770707E-3</v>
      </c>
      <c r="CH427" s="21">
        <f t="shared" si="547"/>
        <v>6.0581215127092376E-3</v>
      </c>
      <c r="CI427" s="21">
        <f t="shared" si="548"/>
        <v>5.1049278579356268E-2</v>
      </c>
      <c r="CJ427" s="21">
        <f t="shared" si="549"/>
        <v>1.6223246548065082</v>
      </c>
      <c r="CL427" s="68">
        <f t="shared" si="550"/>
        <v>0.46327920785273558</v>
      </c>
      <c r="CM427" s="19">
        <f t="shared" si="551"/>
        <v>3.0091604898044078E-2</v>
      </c>
      <c r="CN427" s="19">
        <f t="shared" si="552"/>
        <v>6.9697673329457824E-2</v>
      </c>
      <c r="CO427" s="19">
        <f t="shared" si="553"/>
        <v>1.1810342862569672E-2</v>
      </c>
      <c r="CP427" s="19">
        <f t="shared" si="554"/>
        <v>7.4886972130338472E-2</v>
      </c>
      <c r="CQ427" s="19">
        <f t="shared" si="555"/>
        <v>1.476986539269297E-3</v>
      </c>
      <c r="CR427" s="19">
        <f t="shared" si="556"/>
        <v>0.13336142852650146</v>
      </c>
      <c r="CS427" s="19">
        <f t="shared" si="557"/>
        <v>0.14880908951462657</v>
      </c>
      <c r="CT427" s="19">
        <f t="shared" si="558"/>
        <v>2.6347719888765213E-2</v>
      </c>
      <c r="CU427" s="19">
        <f t="shared" si="559"/>
        <v>5.0380053280715776E-3</v>
      </c>
      <c r="CV427" s="19">
        <f t="shared" si="560"/>
        <v>3.7342226753200509E-3</v>
      </c>
      <c r="CW427" s="19">
        <f t="shared" si="561"/>
        <v>3.1466746454300067E-2</v>
      </c>
      <c r="CX427" s="19">
        <f t="shared" si="562"/>
        <v>0.99999999999999978</v>
      </c>
      <c r="CZ427" s="68">
        <f t="shared" si="563"/>
        <v>2.4859999999999999E-5</v>
      </c>
      <c r="DA427" s="19">
        <f t="shared" si="564"/>
        <v>1.9741799999999998E-5</v>
      </c>
      <c r="DB427" s="19">
        <f t="shared" si="565"/>
        <v>3.5539999999999995E-5</v>
      </c>
      <c r="DC427" s="19">
        <f t="shared" si="566"/>
        <v>4.1370049999999995E-5</v>
      </c>
      <c r="DD427" s="19">
        <f t="shared" si="567"/>
        <v>1.3329399999999998E-5</v>
      </c>
      <c r="DE427" s="19">
        <f t="shared" si="568"/>
        <v>1.3329399999999998E-5</v>
      </c>
      <c r="DF427" s="19">
        <f t="shared" si="569"/>
        <v>1.241015E-5</v>
      </c>
      <c r="DG427" s="19">
        <f t="shared" si="570"/>
        <v>1.7084299999999998E-5</v>
      </c>
      <c r="DH427" s="19">
        <f t="shared" si="571"/>
        <v>2.6207599999999996E-5</v>
      </c>
      <c r="DI427" s="19">
        <f t="shared" si="572"/>
        <v>3.8885599999999992E-5</v>
      </c>
      <c r="DJ427" s="19">
        <f t="shared" si="573"/>
        <v>0</v>
      </c>
      <c r="DK427" s="19">
        <f t="shared" si="574"/>
        <v>2.25997E-5</v>
      </c>
      <c r="DM427" s="68">
        <f t="shared" si="575"/>
        <v>1119.6224781895557</v>
      </c>
      <c r="DN427" s="19">
        <f t="shared" si="576"/>
        <v>121.75776267897359</v>
      </c>
      <c r="DO427" s="19">
        <f t="shared" si="577"/>
        <v>199.95427047471921</v>
      </c>
      <c r="DP427" s="19">
        <f t="shared" si="578"/>
        <v>45.588382216694228</v>
      </c>
      <c r="DQ427" s="19">
        <f t="shared" si="579"/>
        <v>403.66625261188199</v>
      </c>
      <c r="DR427" s="19">
        <f t="shared" si="580"/>
        <v>7.860625766783496</v>
      </c>
      <c r="DS427" s="19">
        <f t="shared" si="581"/>
        <v>433.07015383520815</v>
      </c>
      <c r="DT427" s="19">
        <f t="shared" si="582"/>
        <v>488.47267608156369</v>
      </c>
      <c r="DU427" s="19">
        <f t="shared" si="583"/>
        <v>62.321431794767769</v>
      </c>
      <c r="DV427" s="19">
        <f t="shared" si="584"/>
        <v>12.204520488415834</v>
      </c>
      <c r="DX427" s="19">
        <f t="shared" si="585"/>
        <v>25.090190184227541</v>
      </c>
      <c r="DZ427" s="68">
        <f t="shared" si="586"/>
        <v>2919.6087443227912</v>
      </c>
      <c r="EA427" s="21">
        <f t="shared" si="587"/>
        <v>2.9196087443227912</v>
      </c>
      <c r="EB427" s="92">
        <f t="shared" si="588"/>
        <v>1345</v>
      </c>
    </row>
    <row r="428" spans="1:132" x14ac:dyDescent="0.3">
      <c r="A428" s="19">
        <f>'A. Thermody. result (all suite)'!C384</f>
        <v>1344</v>
      </c>
      <c r="B428" s="19" t="str">
        <f>'A. Thermody. result (all suite)'!A384</f>
        <v>Alkaline basalt</v>
      </c>
      <c r="C428" s="24">
        <f>'A. Thermody. result (all suite)'!G384</f>
        <v>100</v>
      </c>
      <c r="D428" s="19">
        <f>'A. Thermody. result (all suite)'!D384</f>
        <v>10000</v>
      </c>
      <c r="E428" s="61">
        <f>'A. Thermody. result (all suite)'!I384</f>
        <v>45.155484000000001</v>
      </c>
      <c r="F428" s="21">
        <f>'A. Thermody. result (all suite)'!J384</f>
        <v>3.89961</v>
      </c>
      <c r="G428" s="21">
        <f>'A. Thermody. result (all suite)'!K384</f>
        <v>11.528847000000001</v>
      </c>
      <c r="H428" s="21">
        <f>'A. Thermody. result (all suite)'!L384</f>
        <v>3.0596939999999999</v>
      </c>
      <c r="I428" s="21">
        <f>'A. Thermody. result (all suite)'!M384</f>
        <v>8.7291270000000001</v>
      </c>
      <c r="J428" s="21">
        <f>'A. Thermody. result (all suite)'!N384</f>
        <v>0.169983</v>
      </c>
      <c r="K428" s="21">
        <f>'A. Thermody. result (all suite)'!O384</f>
        <v>8.7191279999999995</v>
      </c>
      <c r="L428" s="21">
        <f>'A. Thermody. result (all suite)'!P384</f>
        <v>13.538646</v>
      </c>
      <c r="M428" s="21">
        <f>'A. Thermody. result (all suite)'!Q384</f>
        <v>2.6497350000000002</v>
      </c>
      <c r="N428" s="21">
        <f>'A. Thermody. result (all suite)'!R384</f>
        <v>0.76992300000000002</v>
      </c>
      <c r="O428" s="21">
        <f>'A. Thermody. result (all suite)'!S384</f>
        <v>0.85991399999999996</v>
      </c>
      <c r="P428" s="21">
        <f>'A. Thermody. result (all suite)'!T384</f>
        <v>0.91990799999999995</v>
      </c>
      <c r="Q428" s="21">
        <f t="shared" si="506"/>
        <v>99.999999000000031</v>
      </c>
      <c r="S428" s="19">
        <f t="shared" si="507"/>
        <v>1617</v>
      </c>
      <c r="T428" s="19">
        <f t="shared" si="508"/>
        <v>1</v>
      </c>
      <c r="V428" s="61">
        <f t="shared" si="509"/>
        <v>44.740095086091387</v>
      </c>
      <c r="W428" s="21">
        <f t="shared" si="510"/>
        <v>3.8637371752824716</v>
      </c>
      <c r="X428" s="21">
        <f t="shared" si="511"/>
        <v>11.422792213078692</v>
      </c>
      <c r="Y428" s="21">
        <f t="shared" si="512"/>
        <v>3.0315476298370161</v>
      </c>
      <c r="Z428" s="21">
        <f t="shared" si="513"/>
        <v>8.6488270615938401</v>
      </c>
      <c r="AA428" s="21">
        <f t="shared" si="514"/>
        <v>0.1684193127687231</v>
      </c>
      <c r="AB428" s="21">
        <f t="shared" si="515"/>
        <v>8.6389200431956787</v>
      </c>
      <c r="AC428" s="21">
        <f t="shared" si="516"/>
        <v>13.414102911108888</v>
      </c>
      <c r="AD428" s="21">
        <f t="shared" si="517"/>
        <v>2.6253598755124488</v>
      </c>
      <c r="AE428" s="21">
        <f t="shared" si="518"/>
        <v>0.76284041665833424</v>
      </c>
      <c r="AF428" s="21">
        <f t="shared" si="519"/>
        <v>0.85200358224177564</v>
      </c>
      <c r="AG428" s="21">
        <f t="shared" si="520"/>
        <v>98.168645307369246</v>
      </c>
      <c r="AH428" s="21"/>
      <c r="AI428" s="61">
        <f t="shared" si="521"/>
        <v>45.574730043394901</v>
      </c>
      <c r="AJ428" s="21">
        <f t="shared" si="522"/>
        <v>3.9358159249167426</v>
      </c>
      <c r="AK428" s="21">
        <f t="shared" si="523"/>
        <v>11.635886567766679</v>
      </c>
      <c r="AL428" s="21">
        <f t="shared" si="524"/>
        <v>3.0881017257039063</v>
      </c>
      <c r="AM428" s="21">
        <f t="shared" si="525"/>
        <v>8.8101725703905558</v>
      </c>
      <c r="AN428" s="21">
        <f t="shared" si="526"/>
        <v>0.17156120698355029</v>
      </c>
      <c r="AO428" s="21">
        <f t="shared" si="527"/>
        <v>8.800080734685638</v>
      </c>
      <c r="AP428" s="21">
        <f t="shared" si="528"/>
        <v>13.664345544454536</v>
      </c>
      <c r="AQ428" s="21">
        <f t="shared" si="529"/>
        <v>2.6743364618024024</v>
      </c>
      <c r="AR428" s="21">
        <f t="shared" si="530"/>
        <v>0.77707134927843402</v>
      </c>
      <c r="AS428" s="21">
        <f t="shared" si="531"/>
        <v>0.86789787062266621</v>
      </c>
      <c r="AT428" s="21">
        <f t="shared" si="532"/>
        <v>100</v>
      </c>
      <c r="AU428" s="21"/>
      <c r="AV428" s="21">
        <f>AR428*'[1]diagram lines'!$G$39</f>
        <v>0.64505171155176666</v>
      </c>
      <c r="AW428" s="21">
        <f>AK428*'[1]diagram lines'!$G$40</f>
        <v>6.1584835498525017</v>
      </c>
      <c r="AX428" s="21">
        <f>AQ428*'[1]diagram lines'!$G$38</f>
        <v>1.9839624155158837</v>
      </c>
      <c r="AY428" s="21">
        <f>AP428*'[1]diagram lines'!$G$41</f>
        <v>9.7653288290058669</v>
      </c>
      <c r="AZ428" s="21">
        <f t="shared" si="533"/>
        <v>3.4514078110808364</v>
      </c>
      <c r="BA428" s="21">
        <f t="shared" si="534"/>
        <v>0.49687858175932603</v>
      </c>
      <c r="BB428" s="21">
        <f t="shared" si="535"/>
        <v>2.3425068303917982</v>
      </c>
      <c r="BC428" s="86">
        <f t="shared" si="536"/>
        <v>0.42689309889130361</v>
      </c>
      <c r="BX428" s="61">
        <f t="shared" si="537"/>
        <v>0.75158928095872179</v>
      </c>
      <c r="BY428" s="21">
        <f t="shared" si="538"/>
        <v>4.8818352528793192E-2</v>
      </c>
      <c r="BZ428" s="21">
        <f t="shared" si="539"/>
        <v>0.11307225382502943</v>
      </c>
      <c r="CA428" s="21">
        <f t="shared" si="540"/>
        <v>1.916021040766485E-2</v>
      </c>
      <c r="CB428" s="21">
        <f t="shared" si="541"/>
        <v>0.12149098121085596</v>
      </c>
      <c r="CC428" s="21">
        <f t="shared" si="542"/>
        <v>2.3961516774739216E-3</v>
      </c>
      <c r="CD428" s="21">
        <f t="shared" si="543"/>
        <v>0.2163555334987593</v>
      </c>
      <c r="CE428" s="21">
        <f t="shared" si="544"/>
        <v>0.24141665477888732</v>
      </c>
      <c r="CF428" s="21">
        <f t="shared" si="545"/>
        <v>4.2744555573479594E-2</v>
      </c>
      <c r="CG428" s="21">
        <f t="shared" si="546"/>
        <v>8.1732802547770707E-3</v>
      </c>
      <c r="CH428" s="21">
        <f t="shared" si="547"/>
        <v>6.0581215127092376E-3</v>
      </c>
      <c r="CI428" s="21">
        <f t="shared" si="548"/>
        <v>5.1049278579356268E-2</v>
      </c>
      <c r="CJ428" s="21">
        <f t="shared" si="549"/>
        <v>1.6223246548065082</v>
      </c>
      <c r="CL428" s="68">
        <f t="shared" si="550"/>
        <v>0.46327920785273558</v>
      </c>
      <c r="CM428" s="19">
        <f t="shared" si="551"/>
        <v>3.0091604898044078E-2</v>
      </c>
      <c r="CN428" s="19">
        <f t="shared" si="552"/>
        <v>6.9697673329457824E-2</v>
      </c>
      <c r="CO428" s="19">
        <f t="shared" si="553"/>
        <v>1.1810342862569672E-2</v>
      </c>
      <c r="CP428" s="19">
        <f t="shared" si="554"/>
        <v>7.4886972130338472E-2</v>
      </c>
      <c r="CQ428" s="19">
        <f t="shared" si="555"/>
        <v>1.476986539269297E-3</v>
      </c>
      <c r="CR428" s="19">
        <f t="shared" si="556"/>
        <v>0.13336142852650146</v>
      </c>
      <c r="CS428" s="19">
        <f t="shared" si="557"/>
        <v>0.14880908951462657</v>
      </c>
      <c r="CT428" s="19">
        <f t="shared" si="558"/>
        <v>2.6347719888765213E-2</v>
      </c>
      <c r="CU428" s="19">
        <f t="shared" si="559"/>
        <v>5.0380053280715776E-3</v>
      </c>
      <c r="CV428" s="19">
        <f t="shared" si="560"/>
        <v>3.7342226753200509E-3</v>
      </c>
      <c r="CW428" s="19">
        <f t="shared" si="561"/>
        <v>3.1466746454300067E-2</v>
      </c>
      <c r="CX428" s="19">
        <f t="shared" si="562"/>
        <v>0.99999999999999978</v>
      </c>
      <c r="CZ428" s="68">
        <f t="shared" si="563"/>
        <v>2.4859999999999999E-5</v>
      </c>
      <c r="DA428" s="19">
        <f t="shared" si="564"/>
        <v>1.9734559999999996E-5</v>
      </c>
      <c r="DB428" s="19">
        <f t="shared" si="565"/>
        <v>3.5539999999999995E-5</v>
      </c>
      <c r="DC428" s="19">
        <f t="shared" si="566"/>
        <v>4.1360959999999996E-5</v>
      </c>
      <c r="DD428" s="19">
        <f t="shared" si="567"/>
        <v>1.3326479999999997E-5</v>
      </c>
      <c r="DE428" s="19">
        <f t="shared" si="568"/>
        <v>1.3326479999999997E-5</v>
      </c>
      <c r="DF428" s="19">
        <f t="shared" si="569"/>
        <v>1.240688E-5</v>
      </c>
      <c r="DG428" s="19">
        <f t="shared" si="570"/>
        <v>1.7080559999999998E-5</v>
      </c>
      <c r="DH428" s="19">
        <f t="shared" si="571"/>
        <v>2.6199919999999998E-5</v>
      </c>
      <c r="DI428" s="19">
        <f t="shared" si="572"/>
        <v>3.8873519999999994E-5</v>
      </c>
      <c r="DJ428" s="19">
        <f t="shared" si="573"/>
        <v>0</v>
      </c>
      <c r="DK428" s="19">
        <f t="shared" si="574"/>
        <v>2.2590239999999999E-5</v>
      </c>
      <c r="DM428" s="68">
        <f t="shared" si="575"/>
        <v>1119.6224781895557</v>
      </c>
      <c r="DN428" s="19">
        <f t="shared" si="576"/>
        <v>121.8024318381439</v>
      </c>
      <c r="DO428" s="19">
        <f t="shared" si="577"/>
        <v>199.95427047471921</v>
      </c>
      <c r="DP428" s="19">
        <f t="shared" si="578"/>
        <v>45.598401287681689</v>
      </c>
      <c r="DQ428" s="19">
        <f t="shared" si="579"/>
        <v>403.75470098366708</v>
      </c>
      <c r="DR428" s="19">
        <f t="shared" si="580"/>
        <v>7.8623481291206634</v>
      </c>
      <c r="DS428" s="19">
        <f t="shared" si="581"/>
        <v>433.18429529567533</v>
      </c>
      <c r="DT428" s="19">
        <f t="shared" si="582"/>
        <v>488.57963321930072</v>
      </c>
      <c r="DU428" s="19">
        <f t="shared" si="583"/>
        <v>62.339700117578822</v>
      </c>
      <c r="DV428" s="19">
        <f t="shared" si="584"/>
        <v>12.208313060004411</v>
      </c>
      <c r="DX428" s="19">
        <f t="shared" si="585"/>
        <v>25.100697075661312</v>
      </c>
      <c r="DZ428" s="68">
        <f t="shared" si="586"/>
        <v>2920.007269671109</v>
      </c>
      <c r="EA428" s="21">
        <f t="shared" si="587"/>
        <v>2.920007269671109</v>
      </c>
      <c r="EB428" s="92">
        <f t="shared" si="588"/>
        <v>1344</v>
      </c>
    </row>
    <row r="429" spans="1:132" x14ac:dyDescent="0.3">
      <c r="A429" s="19">
        <f>'A. Thermody. result (all suite)'!C385</f>
        <v>1343</v>
      </c>
      <c r="B429" s="19" t="str">
        <f>'A. Thermody. result (all suite)'!A385</f>
        <v>Alkaline basalt</v>
      </c>
      <c r="C429" s="24">
        <f>'A. Thermody. result (all suite)'!G385</f>
        <v>100</v>
      </c>
      <c r="D429" s="19">
        <f>'A. Thermody. result (all suite)'!D385</f>
        <v>10000</v>
      </c>
      <c r="E429" s="61">
        <f>'A. Thermody. result (all suite)'!I385</f>
        <v>45.155484000000001</v>
      </c>
      <c r="F429" s="21">
        <f>'A. Thermody. result (all suite)'!J385</f>
        <v>3.89961</v>
      </c>
      <c r="G429" s="21">
        <f>'A. Thermody. result (all suite)'!K385</f>
        <v>11.528847000000001</v>
      </c>
      <c r="H429" s="21">
        <f>'A. Thermody. result (all suite)'!L385</f>
        <v>3.0596939999999999</v>
      </c>
      <c r="I429" s="21">
        <f>'A. Thermody. result (all suite)'!M385</f>
        <v>8.7291270000000001</v>
      </c>
      <c r="J429" s="21">
        <f>'A. Thermody. result (all suite)'!N385</f>
        <v>0.169983</v>
      </c>
      <c r="K429" s="21">
        <f>'A. Thermody. result (all suite)'!O385</f>
        <v>8.7191279999999995</v>
      </c>
      <c r="L429" s="21">
        <f>'A. Thermody. result (all suite)'!P385</f>
        <v>13.538646</v>
      </c>
      <c r="M429" s="21">
        <f>'A. Thermody. result (all suite)'!Q385</f>
        <v>2.6497350000000002</v>
      </c>
      <c r="N429" s="21">
        <f>'A. Thermody. result (all suite)'!R385</f>
        <v>0.76992300000000002</v>
      </c>
      <c r="O429" s="21">
        <f>'A. Thermody. result (all suite)'!S385</f>
        <v>0.85991399999999996</v>
      </c>
      <c r="P429" s="21">
        <f>'A. Thermody. result (all suite)'!T385</f>
        <v>0.91990799999999995</v>
      </c>
      <c r="Q429" s="21">
        <f t="shared" si="506"/>
        <v>99.999999000000031</v>
      </c>
      <c r="S429" s="19">
        <f t="shared" si="507"/>
        <v>1616</v>
      </c>
      <c r="T429" s="19">
        <f t="shared" si="508"/>
        <v>1</v>
      </c>
      <c r="V429" s="61">
        <f t="shared" si="509"/>
        <v>44.740095086091387</v>
      </c>
      <c r="W429" s="21">
        <f t="shared" si="510"/>
        <v>3.8637371752824716</v>
      </c>
      <c r="X429" s="21">
        <f t="shared" si="511"/>
        <v>11.422792213078692</v>
      </c>
      <c r="Y429" s="21">
        <f t="shared" si="512"/>
        <v>3.0315476298370161</v>
      </c>
      <c r="Z429" s="21">
        <f t="shared" si="513"/>
        <v>8.6488270615938401</v>
      </c>
      <c r="AA429" s="21">
        <f t="shared" si="514"/>
        <v>0.1684193127687231</v>
      </c>
      <c r="AB429" s="21">
        <f t="shared" si="515"/>
        <v>8.6389200431956787</v>
      </c>
      <c r="AC429" s="21">
        <f t="shared" si="516"/>
        <v>13.414102911108888</v>
      </c>
      <c r="AD429" s="21">
        <f t="shared" si="517"/>
        <v>2.6253598755124488</v>
      </c>
      <c r="AE429" s="21">
        <f t="shared" si="518"/>
        <v>0.76284041665833424</v>
      </c>
      <c r="AF429" s="21">
        <f t="shared" si="519"/>
        <v>0.85200358224177564</v>
      </c>
      <c r="AG429" s="21">
        <f t="shared" si="520"/>
        <v>98.168645307369246</v>
      </c>
      <c r="AH429" s="21"/>
      <c r="AI429" s="61">
        <f t="shared" si="521"/>
        <v>45.574730043394901</v>
      </c>
      <c r="AJ429" s="21">
        <f t="shared" si="522"/>
        <v>3.9358159249167426</v>
      </c>
      <c r="AK429" s="21">
        <f t="shared" si="523"/>
        <v>11.635886567766679</v>
      </c>
      <c r="AL429" s="21">
        <f t="shared" si="524"/>
        <v>3.0881017257039063</v>
      </c>
      <c r="AM429" s="21">
        <f t="shared" si="525"/>
        <v>8.8101725703905558</v>
      </c>
      <c r="AN429" s="21">
        <f t="shared" si="526"/>
        <v>0.17156120698355029</v>
      </c>
      <c r="AO429" s="21">
        <f t="shared" si="527"/>
        <v>8.800080734685638</v>
      </c>
      <c r="AP429" s="21">
        <f t="shared" si="528"/>
        <v>13.664345544454536</v>
      </c>
      <c r="AQ429" s="21">
        <f t="shared" si="529"/>
        <v>2.6743364618024024</v>
      </c>
      <c r="AR429" s="21">
        <f t="shared" si="530"/>
        <v>0.77707134927843402</v>
      </c>
      <c r="AS429" s="21">
        <f t="shared" si="531"/>
        <v>0.86789787062266621</v>
      </c>
      <c r="AT429" s="21">
        <f t="shared" si="532"/>
        <v>100</v>
      </c>
      <c r="AU429" s="21"/>
      <c r="AV429" s="21">
        <f>AR429*'[1]diagram lines'!$G$39</f>
        <v>0.64505171155176666</v>
      </c>
      <c r="AW429" s="21">
        <f>AK429*'[1]diagram lines'!$G$40</f>
        <v>6.1584835498525017</v>
      </c>
      <c r="AX429" s="21">
        <f>AQ429*'[1]diagram lines'!$G$38</f>
        <v>1.9839624155158837</v>
      </c>
      <c r="AY429" s="21">
        <f>AP429*'[1]diagram lines'!$G$41</f>
        <v>9.7653288290058669</v>
      </c>
      <c r="AZ429" s="21">
        <f t="shared" si="533"/>
        <v>3.4514078110808364</v>
      </c>
      <c r="BA429" s="21">
        <f t="shared" si="534"/>
        <v>0.49687858175932603</v>
      </c>
      <c r="BB429" s="21">
        <f t="shared" si="535"/>
        <v>2.3425068303917982</v>
      </c>
      <c r="BC429" s="86">
        <f t="shared" si="536"/>
        <v>0.42689309889130361</v>
      </c>
      <c r="BX429" s="61">
        <f t="shared" si="537"/>
        <v>0.75158928095872179</v>
      </c>
      <c r="BY429" s="21">
        <f t="shared" si="538"/>
        <v>4.8818352528793192E-2</v>
      </c>
      <c r="BZ429" s="21">
        <f t="shared" si="539"/>
        <v>0.11307225382502943</v>
      </c>
      <c r="CA429" s="21">
        <f t="shared" si="540"/>
        <v>1.916021040766485E-2</v>
      </c>
      <c r="CB429" s="21">
        <f t="shared" si="541"/>
        <v>0.12149098121085596</v>
      </c>
      <c r="CC429" s="21">
        <f t="shared" si="542"/>
        <v>2.3961516774739216E-3</v>
      </c>
      <c r="CD429" s="21">
        <f t="shared" si="543"/>
        <v>0.2163555334987593</v>
      </c>
      <c r="CE429" s="21">
        <f t="shared" si="544"/>
        <v>0.24141665477888732</v>
      </c>
      <c r="CF429" s="21">
        <f t="shared" si="545"/>
        <v>4.2744555573479594E-2</v>
      </c>
      <c r="CG429" s="21">
        <f t="shared" si="546"/>
        <v>8.1732802547770707E-3</v>
      </c>
      <c r="CH429" s="21">
        <f t="shared" si="547"/>
        <v>6.0581215127092376E-3</v>
      </c>
      <c r="CI429" s="21">
        <f t="shared" si="548"/>
        <v>5.1049278579356268E-2</v>
      </c>
      <c r="CJ429" s="21">
        <f t="shared" si="549"/>
        <v>1.6223246548065082</v>
      </c>
      <c r="CL429" s="68">
        <f t="shared" si="550"/>
        <v>0.46327920785273558</v>
      </c>
      <c r="CM429" s="19">
        <f t="shared" si="551"/>
        <v>3.0091604898044078E-2</v>
      </c>
      <c r="CN429" s="19">
        <f t="shared" si="552"/>
        <v>6.9697673329457824E-2</v>
      </c>
      <c r="CO429" s="19">
        <f t="shared" si="553"/>
        <v>1.1810342862569672E-2</v>
      </c>
      <c r="CP429" s="19">
        <f t="shared" si="554"/>
        <v>7.4886972130338472E-2</v>
      </c>
      <c r="CQ429" s="19">
        <f t="shared" si="555"/>
        <v>1.476986539269297E-3</v>
      </c>
      <c r="CR429" s="19">
        <f t="shared" si="556"/>
        <v>0.13336142852650146</v>
      </c>
      <c r="CS429" s="19">
        <f t="shared" si="557"/>
        <v>0.14880908951462657</v>
      </c>
      <c r="CT429" s="19">
        <f t="shared" si="558"/>
        <v>2.6347719888765213E-2</v>
      </c>
      <c r="CU429" s="19">
        <f t="shared" si="559"/>
        <v>5.0380053280715776E-3</v>
      </c>
      <c r="CV429" s="19">
        <f t="shared" si="560"/>
        <v>3.7342226753200509E-3</v>
      </c>
      <c r="CW429" s="19">
        <f t="shared" si="561"/>
        <v>3.1466746454300067E-2</v>
      </c>
      <c r="CX429" s="19">
        <f t="shared" si="562"/>
        <v>0.99999999999999978</v>
      </c>
      <c r="CZ429" s="68">
        <f t="shared" si="563"/>
        <v>2.4859999999999999E-5</v>
      </c>
      <c r="DA429" s="19">
        <f t="shared" si="564"/>
        <v>1.9727319999999998E-5</v>
      </c>
      <c r="DB429" s="19">
        <f t="shared" si="565"/>
        <v>3.5539999999999995E-5</v>
      </c>
      <c r="DC429" s="19">
        <f t="shared" si="566"/>
        <v>4.1351869999999997E-5</v>
      </c>
      <c r="DD429" s="19">
        <f t="shared" si="567"/>
        <v>1.3323559999999998E-5</v>
      </c>
      <c r="DE429" s="19">
        <f t="shared" si="568"/>
        <v>1.3323559999999998E-5</v>
      </c>
      <c r="DF429" s="19">
        <f t="shared" si="569"/>
        <v>1.240361E-5</v>
      </c>
      <c r="DG429" s="19">
        <f t="shared" si="570"/>
        <v>1.707682E-5</v>
      </c>
      <c r="DH429" s="19">
        <f t="shared" si="571"/>
        <v>2.6192239999999996E-5</v>
      </c>
      <c r="DI429" s="19">
        <f t="shared" si="572"/>
        <v>3.886143999999999E-5</v>
      </c>
      <c r="DJ429" s="19">
        <f t="shared" si="573"/>
        <v>0</v>
      </c>
      <c r="DK429" s="19">
        <f t="shared" si="574"/>
        <v>2.2580779999999998E-5</v>
      </c>
      <c r="DM429" s="68">
        <f t="shared" si="575"/>
        <v>1119.6224781895557</v>
      </c>
      <c r="DN429" s="19">
        <f t="shared" si="576"/>
        <v>121.84713378481015</v>
      </c>
      <c r="DO429" s="19">
        <f t="shared" si="577"/>
        <v>199.95427047471921</v>
      </c>
      <c r="DP429" s="19">
        <f t="shared" si="578"/>
        <v>45.608424763469003</v>
      </c>
      <c r="DQ429" s="19">
        <f t="shared" si="579"/>
        <v>403.84318812425664</v>
      </c>
      <c r="DR429" s="19">
        <f t="shared" si="580"/>
        <v>7.8640712464059108</v>
      </c>
      <c r="DS429" s="19">
        <f t="shared" si="581"/>
        <v>433.29849693903702</v>
      </c>
      <c r="DT429" s="19">
        <f t="shared" si="582"/>
        <v>488.6866372064739</v>
      </c>
      <c r="DU429" s="19">
        <f t="shared" si="583"/>
        <v>62.357979153541507</v>
      </c>
      <c r="DV429" s="19">
        <f t="shared" si="584"/>
        <v>12.212107989419403</v>
      </c>
      <c r="DX429" s="19">
        <f t="shared" si="585"/>
        <v>25.111212770616746</v>
      </c>
      <c r="DZ429" s="68">
        <f t="shared" si="586"/>
        <v>2920.4060006423056</v>
      </c>
      <c r="EA429" s="21">
        <f t="shared" si="587"/>
        <v>2.9204060006423056</v>
      </c>
      <c r="EB429" s="92">
        <f t="shared" si="588"/>
        <v>1343</v>
      </c>
    </row>
    <row r="430" spans="1:132" x14ac:dyDescent="0.3">
      <c r="A430" s="19">
        <f>'A. Thermody. result (all suite)'!C386</f>
        <v>1342</v>
      </c>
      <c r="B430" s="19" t="str">
        <f>'A. Thermody. result (all suite)'!A386</f>
        <v>Alkaline basalt</v>
      </c>
      <c r="C430" s="24">
        <f>'A. Thermody. result (all suite)'!G386</f>
        <v>100</v>
      </c>
      <c r="D430" s="19">
        <f>'A. Thermody. result (all suite)'!D386</f>
        <v>10000</v>
      </c>
      <c r="E430" s="61">
        <f>'A. Thermody. result (all suite)'!I386</f>
        <v>45.155484000000001</v>
      </c>
      <c r="F430" s="21">
        <f>'A. Thermody. result (all suite)'!J386</f>
        <v>3.89961</v>
      </c>
      <c r="G430" s="21">
        <f>'A. Thermody. result (all suite)'!K386</f>
        <v>11.528847000000001</v>
      </c>
      <c r="H430" s="21">
        <f>'A. Thermody. result (all suite)'!L386</f>
        <v>3.0596939999999999</v>
      </c>
      <c r="I430" s="21">
        <f>'A. Thermody. result (all suite)'!M386</f>
        <v>8.7291270000000001</v>
      </c>
      <c r="J430" s="21">
        <f>'A. Thermody. result (all suite)'!N386</f>
        <v>0.169983</v>
      </c>
      <c r="K430" s="21">
        <f>'A. Thermody. result (all suite)'!O386</f>
        <v>8.7191279999999995</v>
      </c>
      <c r="L430" s="21">
        <f>'A. Thermody. result (all suite)'!P386</f>
        <v>13.538646</v>
      </c>
      <c r="M430" s="21">
        <f>'A. Thermody. result (all suite)'!Q386</f>
        <v>2.6497350000000002</v>
      </c>
      <c r="N430" s="21">
        <f>'A. Thermody. result (all suite)'!R386</f>
        <v>0.76992300000000002</v>
      </c>
      <c r="O430" s="21">
        <f>'A. Thermody. result (all suite)'!S386</f>
        <v>0.85991399999999996</v>
      </c>
      <c r="P430" s="21">
        <f>'A. Thermody. result (all suite)'!T386</f>
        <v>0.91990799999999995</v>
      </c>
      <c r="Q430" s="21">
        <f t="shared" si="506"/>
        <v>99.999999000000031</v>
      </c>
      <c r="S430" s="19">
        <f t="shared" si="507"/>
        <v>1615</v>
      </c>
      <c r="T430" s="19">
        <f t="shared" si="508"/>
        <v>1</v>
      </c>
      <c r="V430" s="61">
        <f t="shared" si="509"/>
        <v>44.740095086091387</v>
      </c>
      <c r="W430" s="21">
        <f t="shared" si="510"/>
        <v>3.8637371752824716</v>
      </c>
      <c r="X430" s="21">
        <f t="shared" si="511"/>
        <v>11.422792213078692</v>
      </c>
      <c r="Y430" s="21">
        <f t="shared" si="512"/>
        <v>3.0315476298370161</v>
      </c>
      <c r="Z430" s="21">
        <f t="shared" si="513"/>
        <v>8.6488270615938401</v>
      </c>
      <c r="AA430" s="21">
        <f t="shared" si="514"/>
        <v>0.1684193127687231</v>
      </c>
      <c r="AB430" s="21">
        <f t="shared" si="515"/>
        <v>8.6389200431956787</v>
      </c>
      <c r="AC430" s="21">
        <f t="shared" si="516"/>
        <v>13.414102911108888</v>
      </c>
      <c r="AD430" s="21">
        <f t="shared" si="517"/>
        <v>2.6253598755124488</v>
      </c>
      <c r="AE430" s="21">
        <f t="shared" si="518"/>
        <v>0.76284041665833424</v>
      </c>
      <c r="AF430" s="21">
        <f t="shared" si="519"/>
        <v>0.85200358224177564</v>
      </c>
      <c r="AG430" s="21">
        <f t="shared" si="520"/>
        <v>98.168645307369246</v>
      </c>
      <c r="AH430" s="21"/>
      <c r="AI430" s="61">
        <f t="shared" si="521"/>
        <v>45.574730043394901</v>
      </c>
      <c r="AJ430" s="21">
        <f t="shared" si="522"/>
        <v>3.9358159249167426</v>
      </c>
      <c r="AK430" s="21">
        <f t="shared" si="523"/>
        <v>11.635886567766679</v>
      </c>
      <c r="AL430" s="21">
        <f t="shared" si="524"/>
        <v>3.0881017257039063</v>
      </c>
      <c r="AM430" s="21">
        <f t="shared" si="525"/>
        <v>8.8101725703905558</v>
      </c>
      <c r="AN430" s="21">
        <f t="shared" si="526"/>
        <v>0.17156120698355029</v>
      </c>
      <c r="AO430" s="21">
        <f t="shared" si="527"/>
        <v>8.800080734685638</v>
      </c>
      <c r="AP430" s="21">
        <f t="shared" si="528"/>
        <v>13.664345544454536</v>
      </c>
      <c r="AQ430" s="21">
        <f t="shared" si="529"/>
        <v>2.6743364618024024</v>
      </c>
      <c r="AR430" s="21">
        <f t="shared" si="530"/>
        <v>0.77707134927843402</v>
      </c>
      <c r="AS430" s="21">
        <f t="shared" si="531"/>
        <v>0.86789787062266621</v>
      </c>
      <c r="AT430" s="21">
        <f t="shared" si="532"/>
        <v>100</v>
      </c>
      <c r="AU430" s="21"/>
      <c r="AV430" s="21">
        <f>AR430*'[1]diagram lines'!$G$39</f>
        <v>0.64505171155176666</v>
      </c>
      <c r="AW430" s="21">
        <f>AK430*'[1]diagram lines'!$G$40</f>
        <v>6.1584835498525017</v>
      </c>
      <c r="AX430" s="21">
        <f>AQ430*'[1]diagram lines'!$G$38</f>
        <v>1.9839624155158837</v>
      </c>
      <c r="AY430" s="21">
        <f>AP430*'[1]diagram lines'!$G$41</f>
        <v>9.7653288290058669</v>
      </c>
      <c r="AZ430" s="21">
        <f t="shared" si="533"/>
        <v>3.4514078110808364</v>
      </c>
      <c r="BA430" s="21">
        <f t="shared" si="534"/>
        <v>0.49687858175932603</v>
      </c>
      <c r="BB430" s="21">
        <f t="shared" si="535"/>
        <v>2.3425068303917982</v>
      </c>
      <c r="BC430" s="86">
        <f t="shared" si="536"/>
        <v>0.42689309889130361</v>
      </c>
      <c r="BX430" s="61">
        <f t="shared" si="537"/>
        <v>0.75158928095872179</v>
      </c>
      <c r="BY430" s="21">
        <f t="shared" si="538"/>
        <v>4.8818352528793192E-2</v>
      </c>
      <c r="BZ430" s="21">
        <f t="shared" si="539"/>
        <v>0.11307225382502943</v>
      </c>
      <c r="CA430" s="21">
        <f t="shared" si="540"/>
        <v>1.916021040766485E-2</v>
      </c>
      <c r="CB430" s="21">
        <f t="shared" si="541"/>
        <v>0.12149098121085596</v>
      </c>
      <c r="CC430" s="21">
        <f t="shared" si="542"/>
        <v>2.3961516774739216E-3</v>
      </c>
      <c r="CD430" s="21">
        <f t="shared" si="543"/>
        <v>0.2163555334987593</v>
      </c>
      <c r="CE430" s="21">
        <f t="shared" si="544"/>
        <v>0.24141665477888732</v>
      </c>
      <c r="CF430" s="21">
        <f t="shared" si="545"/>
        <v>4.2744555573479594E-2</v>
      </c>
      <c r="CG430" s="21">
        <f t="shared" si="546"/>
        <v>8.1732802547770707E-3</v>
      </c>
      <c r="CH430" s="21">
        <f t="shared" si="547"/>
        <v>6.0581215127092376E-3</v>
      </c>
      <c r="CI430" s="21">
        <f t="shared" si="548"/>
        <v>5.1049278579356268E-2</v>
      </c>
      <c r="CJ430" s="21">
        <f t="shared" si="549"/>
        <v>1.6223246548065082</v>
      </c>
      <c r="CL430" s="68">
        <f t="shared" si="550"/>
        <v>0.46327920785273558</v>
      </c>
      <c r="CM430" s="19">
        <f t="shared" si="551"/>
        <v>3.0091604898044078E-2</v>
      </c>
      <c r="CN430" s="19">
        <f t="shared" si="552"/>
        <v>6.9697673329457824E-2</v>
      </c>
      <c r="CO430" s="19">
        <f t="shared" si="553"/>
        <v>1.1810342862569672E-2</v>
      </c>
      <c r="CP430" s="19">
        <f t="shared" si="554"/>
        <v>7.4886972130338472E-2</v>
      </c>
      <c r="CQ430" s="19">
        <f t="shared" si="555"/>
        <v>1.476986539269297E-3</v>
      </c>
      <c r="CR430" s="19">
        <f t="shared" si="556"/>
        <v>0.13336142852650146</v>
      </c>
      <c r="CS430" s="19">
        <f t="shared" si="557"/>
        <v>0.14880908951462657</v>
      </c>
      <c r="CT430" s="19">
        <f t="shared" si="558"/>
        <v>2.6347719888765213E-2</v>
      </c>
      <c r="CU430" s="19">
        <f t="shared" si="559"/>
        <v>5.0380053280715776E-3</v>
      </c>
      <c r="CV430" s="19">
        <f t="shared" si="560"/>
        <v>3.7342226753200509E-3</v>
      </c>
      <c r="CW430" s="19">
        <f t="shared" si="561"/>
        <v>3.1466746454300067E-2</v>
      </c>
      <c r="CX430" s="19">
        <f t="shared" si="562"/>
        <v>0.99999999999999978</v>
      </c>
      <c r="CZ430" s="68">
        <f t="shared" si="563"/>
        <v>2.4859999999999999E-5</v>
      </c>
      <c r="DA430" s="19">
        <f t="shared" si="564"/>
        <v>1.9720079999999996E-5</v>
      </c>
      <c r="DB430" s="19">
        <f t="shared" si="565"/>
        <v>3.5539999999999995E-5</v>
      </c>
      <c r="DC430" s="19">
        <f t="shared" si="566"/>
        <v>4.1342779999999999E-5</v>
      </c>
      <c r="DD430" s="19">
        <f t="shared" si="567"/>
        <v>1.3320639999999999E-5</v>
      </c>
      <c r="DE430" s="19">
        <f t="shared" si="568"/>
        <v>1.3320639999999999E-5</v>
      </c>
      <c r="DF430" s="19">
        <f t="shared" si="569"/>
        <v>1.240034E-5</v>
      </c>
      <c r="DG430" s="19">
        <f t="shared" si="570"/>
        <v>1.707308E-5</v>
      </c>
      <c r="DH430" s="19">
        <f t="shared" si="571"/>
        <v>2.6184559999999997E-5</v>
      </c>
      <c r="DI430" s="19">
        <f t="shared" si="572"/>
        <v>3.8849359999999992E-5</v>
      </c>
      <c r="DJ430" s="19">
        <f t="shared" si="573"/>
        <v>0</v>
      </c>
      <c r="DK430" s="19">
        <f t="shared" si="574"/>
        <v>2.257132E-5</v>
      </c>
      <c r="DM430" s="68">
        <f t="shared" si="575"/>
        <v>1119.6224781895557</v>
      </c>
      <c r="DN430" s="19">
        <f t="shared" si="576"/>
        <v>121.89186855508504</v>
      </c>
      <c r="DO430" s="19">
        <f t="shared" si="577"/>
        <v>199.95427047471921</v>
      </c>
      <c r="DP430" s="19">
        <f t="shared" si="578"/>
        <v>45.618452646961593</v>
      </c>
      <c r="DQ430" s="19">
        <f t="shared" si="579"/>
        <v>403.93171405914575</v>
      </c>
      <c r="DR430" s="19">
        <f t="shared" si="580"/>
        <v>7.8657951191357114</v>
      </c>
      <c r="DS430" s="19">
        <f t="shared" si="581"/>
        <v>433.4127588129042</v>
      </c>
      <c r="DT430" s="19">
        <f t="shared" si="582"/>
        <v>488.79368807387169</v>
      </c>
      <c r="DU430" s="19">
        <f t="shared" si="583"/>
        <v>62.376268912082381</v>
      </c>
      <c r="DV430" s="19">
        <f t="shared" si="584"/>
        <v>12.215905278860262</v>
      </c>
      <c r="DX430" s="19">
        <f t="shared" si="585"/>
        <v>25.121737280162932</v>
      </c>
      <c r="DZ430" s="68">
        <f t="shared" si="586"/>
        <v>2920.804937402484</v>
      </c>
      <c r="EA430" s="21">
        <f t="shared" si="587"/>
        <v>2.920804937402484</v>
      </c>
      <c r="EB430" s="92">
        <f t="shared" si="588"/>
        <v>1342</v>
      </c>
    </row>
    <row r="431" spans="1:132" x14ac:dyDescent="0.3">
      <c r="A431" s="19">
        <f>'A. Thermody. result (all suite)'!C387</f>
        <v>1341</v>
      </c>
      <c r="B431" s="19" t="str">
        <f>'A. Thermody. result (all suite)'!A387</f>
        <v>Alkaline basalt</v>
      </c>
      <c r="C431" s="24">
        <f>'A. Thermody. result (all suite)'!G387</f>
        <v>100</v>
      </c>
      <c r="D431" s="19">
        <f>'A. Thermody. result (all suite)'!D387</f>
        <v>10000</v>
      </c>
      <c r="E431" s="61">
        <f>'A. Thermody. result (all suite)'!I387</f>
        <v>45.155484000000001</v>
      </c>
      <c r="F431" s="21">
        <f>'A. Thermody. result (all suite)'!J387</f>
        <v>3.89961</v>
      </c>
      <c r="G431" s="21">
        <f>'A. Thermody. result (all suite)'!K387</f>
        <v>11.528847000000001</v>
      </c>
      <c r="H431" s="21">
        <f>'A. Thermody. result (all suite)'!L387</f>
        <v>3.0596939999999999</v>
      </c>
      <c r="I431" s="21">
        <f>'A. Thermody. result (all suite)'!M387</f>
        <v>8.7291270000000001</v>
      </c>
      <c r="J431" s="21">
        <f>'A. Thermody. result (all suite)'!N387</f>
        <v>0.169983</v>
      </c>
      <c r="K431" s="21">
        <f>'A. Thermody. result (all suite)'!O387</f>
        <v>8.7191279999999995</v>
      </c>
      <c r="L431" s="21">
        <f>'A. Thermody. result (all suite)'!P387</f>
        <v>13.538646</v>
      </c>
      <c r="M431" s="21">
        <f>'A. Thermody. result (all suite)'!Q387</f>
        <v>2.6497350000000002</v>
      </c>
      <c r="N431" s="21">
        <f>'A. Thermody. result (all suite)'!R387</f>
        <v>0.76992300000000002</v>
      </c>
      <c r="O431" s="21">
        <f>'A. Thermody. result (all suite)'!S387</f>
        <v>0.85991399999999996</v>
      </c>
      <c r="P431" s="21">
        <f>'A. Thermody. result (all suite)'!T387</f>
        <v>0.91990799999999995</v>
      </c>
      <c r="Q431" s="21">
        <f t="shared" si="506"/>
        <v>99.999999000000031</v>
      </c>
      <c r="S431" s="19">
        <f t="shared" si="507"/>
        <v>1614</v>
      </c>
      <c r="T431" s="19">
        <f t="shared" si="508"/>
        <v>1</v>
      </c>
      <c r="V431" s="61">
        <f t="shared" si="509"/>
        <v>44.740095086091387</v>
      </c>
      <c r="W431" s="21">
        <f t="shared" si="510"/>
        <v>3.8637371752824716</v>
      </c>
      <c r="X431" s="21">
        <f t="shared" si="511"/>
        <v>11.422792213078692</v>
      </c>
      <c r="Y431" s="21">
        <f t="shared" si="512"/>
        <v>3.0315476298370161</v>
      </c>
      <c r="Z431" s="21">
        <f t="shared" si="513"/>
        <v>8.6488270615938401</v>
      </c>
      <c r="AA431" s="21">
        <f t="shared" si="514"/>
        <v>0.1684193127687231</v>
      </c>
      <c r="AB431" s="21">
        <f t="shared" si="515"/>
        <v>8.6389200431956787</v>
      </c>
      <c r="AC431" s="21">
        <f t="shared" si="516"/>
        <v>13.414102911108888</v>
      </c>
      <c r="AD431" s="21">
        <f t="shared" si="517"/>
        <v>2.6253598755124488</v>
      </c>
      <c r="AE431" s="21">
        <f t="shared" si="518"/>
        <v>0.76284041665833424</v>
      </c>
      <c r="AF431" s="21">
        <f t="shared" si="519"/>
        <v>0.85200358224177564</v>
      </c>
      <c r="AG431" s="21">
        <f t="shared" si="520"/>
        <v>98.168645307369246</v>
      </c>
      <c r="AH431" s="21"/>
      <c r="AI431" s="61">
        <f t="shared" si="521"/>
        <v>45.574730043394901</v>
      </c>
      <c r="AJ431" s="21">
        <f t="shared" si="522"/>
        <v>3.9358159249167426</v>
      </c>
      <c r="AK431" s="21">
        <f t="shared" si="523"/>
        <v>11.635886567766679</v>
      </c>
      <c r="AL431" s="21">
        <f t="shared" si="524"/>
        <v>3.0881017257039063</v>
      </c>
      <c r="AM431" s="21">
        <f t="shared" si="525"/>
        <v>8.8101725703905558</v>
      </c>
      <c r="AN431" s="21">
        <f t="shared" si="526"/>
        <v>0.17156120698355029</v>
      </c>
      <c r="AO431" s="21">
        <f t="shared" si="527"/>
        <v>8.800080734685638</v>
      </c>
      <c r="AP431" s="21">
        <f t="shared" si="528"/>
        <v>13.664345544454536</v>
      </c>
      <c r="AQ431" s="21">
        <f t="shared" si="529"/>
        <v>2.6743364618024024</v>
      </c>
      <c r="AR431" s="21">
        <f t="shared" si="530"/>
        <v>0.77707134927843402</v>
      </c>
      <c r="AS431" s="21">
        <f t="shared" si="531"/>
        <v>0.86789787062266621</v>
      </c>
      <c r="AT431" s="21">
        <f t="shared" si="532"/>
        <v>100</v>
      </c>
      <c r="AU431" s="21"/>
      <c r="AV431" s="21">
        <f>AR431*'[1]diagram lines'!$G$39</f>
        <v>0.64505171155176666</v>
      </c>
      <c r="AW431" s="21">
        <f>AK431*'[1]diagram lines'!$G$40</f>
        <v>6.1584835498525017</v>
      </c>
      <c r="AX431" s="21">
        <f>AQ431*'[1]diagram lines'!$G$38</f>
        <v>1.9839624155158837</v>
      </c>
      <c r="AY431" s="21">
        <f>AP431*'[1]diagram lines'!$G$41</f>
        <v>9.7653288290058669</v>
      </c>
      <c r="AZ431" s="21">
        <f t="shared" si="533"/>
        <v>3.4514078110808364</v>
      </c>
      <c r="BA431" s="21">
        <f t="shared" si="534"/>
        <v>0.49687858175932603</v>
      </c>
      <c r="BB431" s="21">
        <f t="shared" si="535"/>
        <v>2.3425068303917982</v>
      </c>
      <c r="BC431" s="86">
        <f t="shared" si="536"/>
        <v>0.42689309889130361</v>
      </c>
      <c r="BX431" s="61">
        <f t="shared" si="537"/>
        <v>0.75158928095872179</v>
      </c>
      <c r="BY431" s="21">
        <f t="shared" si="538"/>
        <v>4.8818352528793192E-2</v>
      </c>
      <c r="BZ431" s="21">
        <f t="shared" si="539"/>
        <v>0.11307225382502943</v>
      </c>
      <c r="CA431" s="21">
        <f t="shared" si="540"/>
        <v>1.916021040766485E-2</v>
      </c>
      <c r="CB431" s="21">
        <f t="shared" si="541"/>
        <v>0.12149098121085596</v>
      </c>
      <c r="CC431" s="21">
        <f t="shared" si="542"/>
        <v>2.3961516774739216E-3</v>
      </c>
      <c r="CD431" s="21">
        <f t="shared" si="543"/>
        <v>0.2163555334987593</v>
      </c>
      <c r="CE431" s="21">
        <f t="shared" si="544"/>
        <v>0.24141665477888732</v>
      </c>
      <c r="CF431" s="21">
        <f t="shared" si="545"/>
        <v>4.2744555573479594E-2</v>
      </c>
      <c r="CG431" s="21">
        <f t="shared" si="546"/>
        <v>8.1732802547770707E-3</v>
      </c>
      <c r="CH431" s="21">
        <f t="shared" si="547"/>
        <v>6.0581215127092376E-3</v>
      </c>
      <c r="CI431" s="21">
        <f t="shared" si="548"/>
        <v>5.1049278579356268E-2</v>
      </c>
      <c r="CJ431" s="21">
        <f t="shared" si="549"/>
        <v>1.6223246548065082</v>
      </c>
      <c r="CL431" s="68">
        <f t="shared" si="550"/>
        <v>0.46327920785273558</v>
      </c>
      <c r="CM431" s="19">
        <f t="shared" si="551"/>
        <v>3.0091604898044078E-2</v>
      </c>
      <c r="CN431" s="19">
        <f t="shared" si="552"/>
        <v>6.9697673329457824E-2</v>
      </c>
      <c r="CO431" s="19">
        <f t="shared" si="553"/>
        <v>1.1810342862569672E-2</v>
      </c>
      <c r="CP431" s="19">
        <f t="shared" si="554"/>
        <v>7.4886972130338472E-2</v>
      </c>
      <c r="CQ431" s="19">
        <f t="shared" si="555"/>
        <v>1.476986539269297E-3</v>
      </c>
      <c r="CR431" s="19">
        <f t="shared" si="556"/>
        <v>0.13336142852650146</v>
      </c>
      <c r="CS431" s="19">
        <f t="shared" si="557"/>
        <v>0.14880908951462657</v>
      </c>
      <c r="CT431" s="19">
        <f t="shared" si="558"/>
        <v>2.6347719888765213E-2</v>
      </c>
      <c r="CU431" s="19">
        <f t="shared" si="559"/>
        <v>5.0380053280715776E-3</v>
      </c>
      <c r="CV431" s="19">
        <f t="shared" si="560"/>
        <v>3.7342226753200509E-3</v>
      </c>
      <c r="CW431" s="19">
        <f t="shared" si="561"/>
        <v>3.1466746454300067E-2</v>
      </c>
      <c r="CX431" s="19">
        <f t="shared" si="562"/>
        <v>0.99999999999999978</v>
      </c>
      <c r="CZ431" s="68">
        <f t="shared" si="563"/>
        <v>2.4859999999999999E-5</v>
      </c>
      <c r="DA431" s="19">
        <f t="shared" si="564"/>
        <v>1.9712839999999998E-5</v>
      </c>
      <c r="DB431" s="19">
        <f t="shared" si="565"/>
        <v>3.5539999999999995E-5</v>
      </c>
      <c r="DC431" s="19">
        <f t="shared" si="566"/>
        <v>4.133369E-5</v>
      </c>
      <c r="DD431" s="19">
        <f t="shared" si="567"/>
        <v>1.3317719999999998E-5</v>
      </c>
      <c r="DE431" s="19">
        <f t="shared" si="568"/>
        <v>1.3317719999999998E-5</v>
      </c>
      <c r="DF431" s="19">
        <f t="shared" si="569"/>
        <v>1.239707E-5</v>
      </c>
      <c r="DG431" s="19">
        <f t="shared" si="570"/>
        <v>1.7069339999999999E-5</v>
      </c>
      <c r="DH431" s="19">
        <f t="shared" si="571"/>
        <v>2.6176879999999999E-5</v>
      </c>
      <c r="DI431" s="19">
        <f t="shared" si="572"/>
        <v>3.8837279999999994E-5</v>
      </c>
      <c r="DJ431" s="19">
        <f t="shared" si="573"/>
        <v>0</v>
      </c>
      <c r="DK431" s="19">
        <f t="shared" si="574"/>
        <v>2.2561859999999999E-5</v>
      </c>
      <c r="DM431" s="68">
        <f t="shared" si="575"/>
        <v>1119.6224781895557</v>
      </c>
      <c r="DN431" s="19">
        <f t="shared" si="576"/>
        <v>121.9366361851342</v>
      </c>
      <c r="DO431" s="19">
        <f t="shared" si="577"/>
        <v>199.95427047471921</v>
      </c>
      <c r="DP431" s="19">
        <f t="shared" si="578"/>
        <v>45.628484941067462</v>
      </c>
      <c r="DQ431" s="19">
        <f t="shared" si="579"/>
        <v>404.02027881385254</v>
      </c>
      <c r="DR431" s="19">
        <f t="shared" si="580"/>
        <v>7.8675197478069778</v>
      </c>
      <c r="DS431" s="19">
        <f t="shared" si="581"/>
        <v>433.52708096493836</v>
      </c>
      <c r="DT431" s="19">
        <f t="shared" si="582"/>
        <v>488.90078585230935</v>
      </c>
      <c r="DU431" s="19">
        <f t="shared" si="583"/>
        <v>62.394569402639114</v>
      </c>
      <c r="DV431" s="19">
        <f t="shared" si="584"/>
        <v>12.219704930529192</v>
      </c>
      <c r="DX431" s="19">
        <f t="shared" si="585"/>
        <v>25.132270615387526</v>
      </c>
      <c r="DZ431" s="68">
        <f t="shared" si="586"/>
        <v>2921.2040801179396</v>
      </c>
      <c r="EA431" s="21">
        <f t="shared" si="587"/>
        <v>2.9212040801179397</v>
      </c>
      <c r="EB431" s="92">
        <f t="shared" si="588"/>
        <v>1341</v>
      </c>
    </row>
    <row r="432" spans="1:132" x14ac:dyDescent="0.3">
      <c r="A432" s="19">
        <f>'A. Thermody. result (all suite)'!C388</f>
        <v>1340</v>
      </c>
      <c r="B432" s="19" t="str">
        <f>'A. Thermody. result (all suite)'!A388</f>
        <v>Alkaline basalt</v>
      </c>
      <c r="C432" s="24">
        <f>'A. Thermody. result (all suite)'!G388</f>
        <v>100</v>
      </c>
      <c r="D432" s="19">
        <f>'A. Thermody. result (all suite)'!D388</f>
        <v>10000</v>
      </c>
      <c r="E432" s="61">
        <f>'A. Thermody. result (all suite)'!I388</f>
        <v>45.155484000000001</v>
      </c>
      <c r="F432" s="21">
        <f>'A. Thermody. result (all suite)'!J388</f>
        <v>3.89961</v>
      </c>
      <c r="G432" s="21">
        <f>'A. Thermody. result (all suite)'!K388</f>
        <v>11.528847000000001</v>
      </c>
      <c r="H432" s="21">
        <f>'A. Thermody. result (all suite)'!L388</f>
        <v>3.0596939999999999</v>
      </c>
      <c r="I432" s="21">
        <f>'A. Thermody. result (all suite)'!M388</f>
        <v>8.7291270000000001</v>
      </c>
      <c r="J432" s="21">
        <f>'A. Thermody. result (all suite)'!N388</f>
        <v>0.169983</v>
      </c>
      <c r="K432" s="21">
        <f>'A. Thermody. result (all suite)'!O388</f>
        <v>8.7191279999999995</v>
      </c>
      <c r="L432" s="21">
        <f>'A. Thermody. result (all suite)'!P388</f>
        <v>13.538646</v>
      </c>
      <c r="M432" s="21">
        <f>'A. Thermody. result (all suite)'!Q388</f>
        <v>2.6497350000000002</v>
      </c>
      <c r="N432" s="21">
        <f>'A. Thermody. result (all suite)'!R388</f>
        <v>0.76992300000000002</v>
      </c>
      <c r="O432" s="21">
        <f>'A. Thermody. result (all suite)'!S388</f>
        <v>0.85991399999999996</v>
      </c>
      <c r="P432" s="21">
        <f>'A. Thermody. result (all suite)'!T388</f>
        <v>0.91990799999999995</v>
      </c>
      <c r="Q432" s="21">
        <f t="shared" si="506"/>
        <v>99.999999000000031</v>
      </c>
      <c r="S432" s="19">
        <f t="shared" si="507"/>
        <v>1613</v>
      </c>
      <c r="T432" s="19">
        <f t="shared" si="508"/>
        <v>1</v>
      </c>
      <c r="V432" s="61">
        <f t="shared" si="509"/>
        <v>44.740095086091387</v>
      </c>
      <c r="W432" s="21">
        <f t="shared" si="510"/>
        <v>3.8637371752824716</v>
      </c>
      <c r="X432" s="21">
        <f t="shared" si="511"/>
        <v>11.422792213078692</v>
      </c>
      <c r="Y432" s="21">
        <f t="shared" si="512"/>
        <v>3.0315476298370161</v>
      </c>
      <c r="Z432" s="21">
        <f t="shared" si="513"/>
        <v>8.6488270615938401</v>
      </c>
      <c r="AA432" s="21">
        <f t="shared" si="514"/>
        <v>0.1684193127687231</v>
      </c>
      <c r="AB432" s="21">
        <f t="shared" si="515"/>
        <v>8.6389200431956787</v>
      </c>
      <c r="AC432" s="21">
        <f t="shared" si="516"/>
        <v>13.414102911108888</v>
      </c>
      <c r="AD432" s="21">
        <f t="shared" si="517"/>
        <v>2.6253598755124488</v>
      </c>
      <c r="AE432" s="21">
        <f t="shared" si="518"/>
        <v>0.76284041665833424</v>
      </c>
      <c r="AF432" s="21">
        <f t="shared" si="519"/>
        <v>0.85200358224177564</v>
      </c>
      <c r="AG432" s="21">
        <f t="shared" si="520"/>
        <v>98.168645307369246</v>
      </c>
      <c r="AH432" s="21"/>
      <c r="AI432" s="61">
        <f t="shared" si="521"/>
        <v>45.574730043394901</v>
      </c>
      <c r="AJ432" s="21">
        <f t="shared" si="522"/>
        <v>3.9358159249167426</v>
      </c>
      <c r="AK432" s="21">
        <f t="shared" si="523"/>
        <v>11.635886567766679</v>
      </c>
      <c r="AL432" s="21">
        <f t="shared" si="524"/>
        <v>3.0881017257039063</v>
      </c>
      <c r="AM432" s="21">
        <f t="shared" si="525"/>
        <v>8.8101725703905558</v>
      </c>
      <c r="AN432" s="21">
        <f t="shared" si="526"/>
        <v>0.17156120698355029</v>
      </c>
      <c r="AO432" s="21">
        <f t="shared" si="527"/>
        <v>8.800080734685638</v>
      </c>
      <c r="AP432" s="21">
        <f t="shared" si="528"/>
        <v>13.664345544454536</v>
      </c>
      <c r="AQ432" s="21">
        <f t="shared" si="529"/>
        <v>2.6743364618024024</v>
      </c>
      <c r="AR432" s="21">
        <f t="shared" si="530"/>
        <v>0.77707134927843402</v>
      </c>
      <c r="AS432" s="21">
        <f t="shared" si="531"/>
        <v>0.86789787062266621</v>
      </c>
      <c r="AT432" s="21">
        <f t="shared" si="532"/>
        <v>100</v>
      </c>
      <c r="AU432" s="21"/>
      <c r="AV432" s="21">
        <f>AR432*'[1]diagram lines'!$G$39</f>
        <v>0.64505171155176666</v>
      </c>
      <c r="AW432" s="21">
        <f>AK432*'[1]diagram lines'!$G$40</f>
        <v>6.1584835498525017</v>
      </c>
      <c r="AX432" s="21">
        <f>AQ432*'[1]diagram lines'!$G$38</f>
        <v>1.9839624155158837</v>
      </c>
      <c r="AY432" s="21">
        <f>AP432*'[1]diagram lines'!$G$41</f>
        <v>9.7653288290058669</v>
      </c>
      <c r="AZ432" s="21">
        <f t="shared" si="533"/>
        <v>3.4514078110808364</v>
      </c>
      <c r="BA432" s="21">
        <f t="shared" si="534"/>
        <v>0.49687858175932603</v>
      </c>
      <c r="BB432" s="21">
        <f t="shared" si="535"/>
        <v>2.3425068303917982</v>
      </c>
      <c r="BC432" s="86">
        <f t="shared" si="536"/>
        <v>0.42689309889130361</v>
      </c>
      <c r="BX432" s="61">
        <f t="shared" si="537"/>
        <v>0.75158928095872179</v>
      </c>
      <c r="BY432" s="21">
        <f t="shared" si="538"/>
        <v>4.8818352528793192E-2</v>
      </c>
      <c r="BZ432" s="21">
        <f t="shared" si="539"/>
        <v>0.11307225382502943</v>
      </c>
      <c r="CA432" s="21">
        <f t="shared" si="540"/>
        <v>1.916021040766485E-2</v>
      </c>
      <c r="CB432" s="21">
        <f t="shared" si="541"/>
        <v>0.12149098121085596</v>
      </c>
      <c r="CC432" s="21">
        <f t="shared" si="542"/>
        <v>2.3961516774739216E-3</v>
      </c>
      <c r="CD432" s="21">
        <f t="shared" si="543"/>
        <v>0.2163555334987593</v>
      </c>
      <c r="CE432" s="21">
        <f t="shared" si="544"/>
        <v>0.24141665477888732</v>
      </c>
      <c r="CF432" s="21">
        <f t="shared" si="545"/>
        <v>4.2744555573479594E-2</v>
      </c>
      <c r="CG432" s="21">
        <f t="shared" si="546"/>
        <v>8.1732802547770707E-3</v>
      </c>
      <c r="CH432" s="21">
        <f t="shared" si="547"/>
        <v>6.0581215127092376E-3</v>
      </c>
      <c r="CI432" s="21">
        <f t="shared" si="548"/>
        <v>5.1049278579356268E-2</v>
      </c>
      <c r="CJ432" s="21">
        <f t="shared" si="549"/>
        <v>1.6223246548065082</v>
      </c>
      <c r="CL432" s="68">
        <f t="shared" si="550"/>
        <v>0.46327920785273558</v>
      </c>
      <c r="CM432" s="19">
        <f t="shared" si="551"/>
        <v>3.0091604898044078E-2</v>
      </c>
      <c r="CN432" s="19">
        <f t="shared" si="552"/>
        <v>6.9697673329457824E-2</v>
      </c>
      <c r="CO432" s="19">
        <f t="shared" si="553"/>
        <v>1.1810342862569672E-2</v>
      </c>
      <c r="CP432" s="19">
        <f t="shared" si="554"/>
        <v>7.4886972130338472E-2</v>
      </c>
      <c r="CQ432" s="19">
        <f t="shared" si="555"/>
        <v>1.476986539269297E-3</v>
      </c>
      <c r="CR432" s="19">
        <f t="shared" si="556"/>
        <v>0.13336142852650146</v>
      </c>
      <c r="CS432" s="19">
        <f t="shared" si="557"/>
        <v>0.14880908951462657</v>
      </c>
      <c r="CT432" s="19">
        <f t="shared" si="558"/>
        <v>2.6347719888765213E-2</v>
      </c>
      <c r="CU432" s="19">
        <f t="shared" si="559"/>
        <v>5.0380053280715776E-3</v>
      </c>
      <c r="CV432" s="19">
        <f t="shared" si="560"/>
        <v>3.7342226753200509E-3</v>
      </c>
      <c r="CW432" s="19">
        <f t="shared" si="561"/>
        <v>3.1466746454300067E-2</v>
      </c>
      <c r="CX432" s="19">
        <f t="shared" si="562"/>
        <v>0.99999999999999978</v>
      </c>
      <c r="CZ432" s="68">
        <f t="shared" si="563"/>
        <v>2.4859999999999999E-5</v>
      </c>
      <c r="DA432" s="19">
        <f t="shared" si="564"/>
        <v>1.9705599999999996E-5</v>
      </c>
      <c r="DB432" s="19">
        <f t="shared" si="565"/>
        <v>3.5539999999999995E-5</v>
      </c>
      <c r="DC432" s="19">
        <f t="shared" si="566"/>
        <v>4.1324599999999994E-5</v>
      </c>
      <c r="DD432" s="19">
        <f t="shared" si="567"/>
        <v>1.3314799999999998E-5</v>
      </c>
      <c r="DE432" s="19">
        <f t="shared" si="568"/>
        <v>1.3314799999999998E-5</v>
      </c>
      <c r="DF432" s="19">
        <f t="shared" si="569"/>
        <v>1.23938E-5</v>
      </c>
      <c r="DG432" s="19">
        <f t="shared" si="570"/>
        <v>1.7065599999999998E-5</v>
      </c>
      <c r="DH432" s="19">
        <f t="shared" si="571"/>
        <v>2.6169199999999997E-5</v>
      </c>
      <c r="DI432" s="19">
        <f t="shared" si="572"/>
        <v>3.8825199999999995E-5</v>
      </c>
      <c r="DJ432" s="19">
        <f t="shared" si="573"/>
        <v>0</v>
      </c>
      <c r="DK432" s="19">
        <f t="shared" si="574"/>
        <v>2.2552399999999998E-5</v>
      </c>
      <c r="DM432" s="68">
        <f t="shared" si="575"/>
        <v>1119.6224781895557</v>
      </c>
      <c r="DN432" s="19">
        <f t="shared" si="576"/>
        <v>121.98143671117657</v>
      </c>
      <c r="DO432" s="19">
        <f t="shared" si="577"/>
        <v>199.95427047471921</v>
      </c>
      <c r="DP432" s="19">
        <f t="shared" si="578"/>
        <v>45.638521648697171</v>
      </c>
      <c r="DQ432" s="19">
        <f t="shared" si="579"/>
        <v>404.10888241391683</v>
      </c>
      <c r="DR432" s="19">
        <f t="shared" si="580"/>
        <v>7.8692451329170501</v>
      </c>
      <c r="DS432" s="19">
        <f t="shared" si="581"/>
        <v>433.64146344285115</v>
      </c>
      <c r="DT432" s="19">
        <f t="shared" si="582"/>
        <v>489.00793057262911</v>
      </c>
      <c r="DU432" s="19">
        <f t="shared" si="583"/>
        <v>62.412880634660432</v>
      </c>
      <c r="DV432" s="19">
        <f t="shared" si="584"/>
        <v>12.223506946631124</v>
      </c>
      <c r="DX432" s="19">
        <f t="shared" si="585"/>
        <v>25.142812787396782</v>
      </c>
      <c r="DZ432" s="68">
        <f t="shared" si="586"/>
        <v>2921.6034289551508</v>
      </c>
      <c r="EA432" s="21">
        <f t="shared" si="587"/>
        <v>2.9216034289551507</v>
      </c>
      <c r="EB432" s="92">
        <f t="shared" si="588"/>
        <v>1340</v>
      </c>
    </row>
    <row r="433" spans="1:132" x14ac:dyDescent="0.3">
      <c r="A433" s="19">
        <f>'A. Thermody. result (all suite)'!C389</f>
        <v>1339</v>
      </c>
      <c r="B433" s="19" t="str">
        <f>'A. Thermody. result (all suite)'!A389</f>
        <v>Alkaline basalt</v>
      </c>
      <c r="C433" s="24">
        <f>'A. Thermody. result (all suite)'!G389</f>
        <v>100</v>
      </c>
      <c r="D433" s="19">
        <f>'A. Thermody. result (all suite)'!D389</f>
        <v>10000</v>
      </c>
      <c r="E433" s="61">
        <f>'A. Thermody. result (all suite)'!I389</f>
        <v>45.155484000000001</v>
      </c>
      <c r="F433" s="21">
        <f>'A. Thermody. result (all suite)'!J389</f>
        <v>3.89961</v>
      </c>
      <c r="G433" s="21">
        <f>'A. Thermody. result (all suite)'!K389</f>
        <v>11.528847000000001</v>
      </c>
      <c r="H433" s="21">
        <f>'A. Thermody. result (all suite)'!L389</f>
        <v>3.0596939999999999</v>
      </c>
      <c r="I433" s="21">
        <f>'A. Thermody. result (all suite)'!M389</f>
        <v>8.7291270000000001</v>
      </c>
      <c r="J433" s="21">
        <f>'A. Thermody. result (all suite)'!N389</f>
        <v>0.169983</v>
      </c>
      <c r="K433" s="21">
        <f>'A. Thermody. result (all suite)'!O389</f>
        <v>8.7191279999999995</v>
      </c>
      <c r="L433" s="21">
        <f>'A. Thermody. result (all suite)'!P389</f>
        <v>13.538646</v>
      </c>
      <c r="M433" s="21">
        <f>'A. Thermody. result (all suite)'!Q389</f>
        <v>2.6497350000000002</v>
      </c>
      <c r="N433" s="21">
        <f>'A. Thermody. result (all suite)'!R389</f>
        <v>0.76992300000000002</v>
      </c>
      <c r="O433" s="21">
        <f>'A. Thermody. result (all suite)'!S389</f>
        <v>0.85991399999999996</v>
      </c>
      <c r="P433" s="21">
        <f>'A. Thermody. result (all suite)'!T389</f>
        <v>0.91990799999999995</v>
      </c>
      <c r="Q433" s="21">
        <f t="shared" ref="Q433:Q496" si="589">SUM(E433:P433)</f>
        <v>99.999999000000031</v>
      </c>
      <c r="S433" s="19">
        <f t="shared" ref="S433:S496" si="590">A433+273</f>
        <v>1612</v>
      </c>
      <c r="T433" s="19">
        <f t="shared" ref="T433:T496" si="591">D433/10000</f>
        <v>1</v>
      </c>
      <c r="V433" s="61">
        <f t="shared" ref="V433:V496" si="592">(E433*(Q433-P433))/Q433</f>
        <v>44.740095086091387</v>
      </c>
      <c r="W433" s="21">
        <f t="shared" ref="W433:W496" si="593">(F433*(Q433-P433))/Q433</f>
        <v>3.8637371752824716</v>
      </c>
      <c r="X433" s="21">
        <f t="shared" ref="X433:X496" si="594">(G433*(Q433-P433))/Q433</f>
        <v>11.422792213078692</v>
      </c>
      <c r="Y433" s="21">
        <f t="shared" ref="Y433:Y496" si="595">(H433*(Q433-P433))/Q433</f>
        <v>3.0315476298370161</v>
      </c>
      <c r="Z433" s="21">
        <f t="shared" ref="Z433:Z496" si="596">(I433*(Q433-P433))/Q433</f>
        <v>8.6488270615938401</v>
      </c>
      <c r="AA433" s="21">
        <f t="shared" ref="AA433:AA496" si="597">(J433*(Q433-P433))/Q433</f>
        <v>0.1684193127687231</v>
      </c>
      <c r="AB433" s="21">
        <f t="shared" ref="AB433:AB496" si="598">(K433*(Q433-P433))/Q433</f>
        <v>8.6389200431956787</v>
      </c>
      <c r="AC433" s="21">
        <f t="shared" ref="AC433:AC496" si="599">(L433*(Q433-P433))/Q433</f>
        <v>13.414102911108888</v>
      </c>
      <c r="AD433" s="21">
        <f t="shared" ref="AD433:AD496" si="600">(M433*(Q433-P433))/Q433</f>
        <v>2.6253598755124488</v>
      </c>
      <c r="AE433" s="21">
        <f t="shared" ref="AE433:AE496" si="601">(N433*(Q433-P433))/Q433</f>
        <v>0.76284041665833424</v>
      </c>
      <c r="AF433" s="21">
        <f t="shared" ref="AF433:AF496" si="602">(O433*(Q433-P433))/Q433</f>
        <v>0.85200358224177564</v>
      </c>
      <c r="AG433" s="21">
        <f t="shared" ref="AG433:AG496" si="603">SUM(V433:AF433)</f>
        <v>98.168645307369246</v>
      </c>
      <c r="AH433" s="21"/>
      <c r="AI433" s="61">
        <f t="shared" ref="AI433:AI496" si="604">V433*100/AG433</f>
        <v>45.574730043394901</v>
      </c>
      <c r="AJ433" s="21">
        <f t="shared" ref="AJ433:AJ496" si="605">W433*100/AG433</f>
        <v>3.9358159249167426</v>
      </c>
      <c r="AK433" s="21">
        <f t="shared" ref="AK433:AK496" si="606">X433*100/AG433</f>
        <v>11.635886567766679</v>
      </c>
      <c r="AL433" s="21">
        <f t="shared" ref="AL433:AL496" si="607">Y433*100/AG433</f>
        <v>3.0881017257039063</v>
      </c>
      <c r="AM433" s="21">
        <f t="shared" ref="AM433:AM496" si="608">Z433*100/AG433</f>
        <v>8.8101725703905558</v>
      </c>
      <c r="AN433" s="21">
        <f t="shared" ref="AN433:AN496" si="609">AA433*100/AG433</f>
        <v>0.17156120698355029</v>
      </c>
      <c r="AO433" s="21">
        <f t="shared" ref="AO433:AO496" si="610">AB433*100/AG433</f>
        <v>8.800080734685638</v>
      </c>
      <c r="AP433" s="21">
        <f t="shared" ref="AP433:AP496" si="611">AC433*100/AG433</f>
        <v>13.664345544454536</v>
      </c>
      <c r="AQ433" s="21">
        <f t="shared" ref="AQ433:AQ496" si="612">AD433*100/AG433</f>
        <v>2.6743364618024024</v>
      </c>
      <c r="AR433" s="21">
        <f t="shared" ref="AR433:AR496" si="613">AE433*100/AG433</f>
        <v>0.77707134927843402</v>
      </c>
      <c r="AS433" s="21">
        <f t="shared" ref="AS433:AS496" si="614">AF433*100/AG433</f>
        <v>0.86789787062266621</v>
      </c>
      <c r="AT433" s="21">
        <f t="shared" ref="AT433:AT496" si="615">SUM(AI433:AS433)</f>
        <v>100</v>
      </c>
      <c r="AU433" s="21"/>
      <c r="AV433" s="21">
        <f>AR433*'[1]diagram lines'!$G$39</f>
        <v>0.64505171155176666</v>
      </c>
      <c r="AW433" s="21">
        <f>AK433*'[1]diagram lines'!$G$40</f>
        <v>6.1584835498525017</v>
      </c>
      <c r="AX433" s="21">
        <f>AQ433*'[1]diagram lines'!$G$38</f>
        <v>1.9839624155158837</v>
      </c>
      <c r="AY433" s="21">
        <f>AP433*'[1]diagram lines'!$G$41</f>
        <v>9.7653288290058669</v>
      </c>
      <c r="AZ433" s="21">
        <f t="shared" ref="AZ433:AZ496" si="616">SUM(AQ433:AR433)</f>
        <v>3.4514078110808364</v>
      </c>
      <c r="BA433" s="21">
        <f t="shared" ref="BA433:BA496" si="617">AW433/(AY433+AX433+AV433)</f>
        <v>0.49687858175932603</v>
      </c>
      <c r="BB433" s="21">
        <f t="shared" ref="BB433:BB496" si="618">AW433/(AX433+AV433)</f>
        <v>2.3425068303917982</v>
      </c>
      <c r="BC433" s="86">
        <f t="shared" ref="BC433:BC496" si="619">(AX433+AV433)/AW433</f>
        <v>0.42689309889130361</v>
      </c>
      <c r="BX433" s="61">
        <f t="shared" ref="BX433:BX496" si="620">E433/$BH$48</f>
        <v>0.75158928095872179</v>
      </c>
      <c r="BY433" s="21">
        <f t="shared" ref="BY433:BY496" si="621">F433/$BI$48</f>
        <v>4.8818352528793192E-2</v>
      </c>
      <c r="BZ433" s="21">
        <f t="shared" ref="BZ433:BZ496" si="622">G433/$BJ$48</f>
        <v>0.11307225382502943</v>
      </c>
      <c r="CA433" s="21">
        <f t="shared" ref="CA433:CA496" si="623">H433/$BK$48</f>
        <v>1.916021040766485E-2</v>
      </c>
      <c r="CB433" s="21">
        <f t="shared" ref="CB433:CB496" si="624">I433/$BL$48</f>
        <v>0.12149098121085596</v>
      </c>
      <c r="CC433" s="21">
        <f t="shared" ref="CC433:CC496" si="625">J433/$BM$48</f>
        <v>2.3961516774739216E-3</v>
      </c>
      <c r="CD433" s="21">
        <f t="shared" ref="CD433:CD496" si="626">K433/$BN$48</f>
        <v>0.2163555334987593</v>
      </c>
      <c r="CE433" s="21">
        <f t="shared" ref="CE433:CE496" si="627">L433/$BO$48</f>
        <v>0.24141665477888732</v>
      </c>
      <c r="CF433" s="21">
        <f t="shared" ref="CF433:CF496" si="628">M433/$BP$48</f>
        <v>4.2744555573479594E-2</v>
      </c>
      <c r="CG433" s="21">
        <f t="shared" ref="CG433:CG496" si="629">N433/$BQ$48</f>
        <v>8.1732802547770707E-3</v>
      </c>
      <c r="CH433" s="21">
        <f t="shared" ref="CH433:CH496" si="630">O433/$BR$48</f>
        <v>6.0581215127092376E-3</v>
      </c>
      <c r="CI433" s="21">
        <f t="shared" ref="CI433:CI496" si="631">P433/$BS$48</f>
        <v>5.1049278579356268E-2</v>
      </c>
      <c r="CJ433" s="21">
        <f t="shared" ref="CJ433:CJ496" si="632">SUM(BX433:CI433)</f>
        <v>1.6223246548065082</v>
      </c>
      <c r="CL433" s="68">
        <f t="shared" ref="CL433:CL496" si="633">BX433/CJ433</f>
        <v>0.46327920785273558</v>
      </c>
      <c r="CM433" s="19">
        <f t="shared" ref="CM433:CM496" si="634">BY433/CJ433</f>
        <v>3.0091604898044078E-2</v>
      </c>
      <c r="CN433" s="19">
        <f t="shared" ref="CN433:CN496" si="635">BZ433/CJ433</f>
        <v>6.9697673329457824E-2</v>
      </c>
      <c r="CO433" s="19">
        <f t="shared" ref="CO433:CO496" si="636">CA433/CJ433</f>
        <v>1.1810342862569672E-2</v>
      </c>
      <c r="CP433" s="19">
        <f t="shared" ref="CP433:CP496" si="637">CB433/CJ433</f>
        <v>7.4886972130338472E-2</v>
      </c>
      <c r="CQ433" s="19">
        <f t="shared" ref="CQ433:CQ496" si="638">CC433/CJ433</f>
        <v>1.476986539269297E-3</v>
      </c>
      <c r="CR433" s="19">
        <f t="shared" ref="CR433:CR496" si="639">CD433/CJ433</f>
        <v>0.13336142852650146</v>
      </c>
      <c r="CS433" s="19">
        <f t="shared" ref="CS433:CS496" si="640">CE433/CJ433</f>
        <v>0.14880908951462657</v>
      </c>
      <c r="CT433" s="19">
        <f t="shared" ref="CT433:CT496" si="641">CF433/CJ433</f>
        <v>2.6347719888765213E-2</v>
      </c>
      <c r="CU433" s="19">
        <f t="shared" ref="CU433:CU496" si="642">CG433/CJ433</f>
        <v>5.0380053280715776E-3</v>
      </c>
      <c r="CV433" s="19">
        <f t="shared" ref="CV433:CV496" si="643">CH433/CJ433</f>
        <v>3.7342226753200509E-3</v>
      </c>
      <c r="CW433" s="19">
        <f t="shared" ref="CW433:CW496" si="644">CI433/CJ433</f>
        <v>3.1466746454300067E-2</v>
      </c>
      <c r="CX433" s="19">
        <f t="shared" ref="CX433:CX496" si="645">SUM(CL433:CW433)</f>
        <v>0.99999999999999978</v>
      </c>
      <c r="CZ433" s="68">
        <f t="shared" ref="CZ433:CZ496" si="646">($BH$49*$DC$46)+(($BH$50*$DD$46)*(S433-1673))+(($BH$51*$DC$46)*T433)</f>
        <v>2.4859999999999999E-5</v>
      </c>
      <c r="DA433" s="19">
        <f t="shared" ref="DA433:DA496" si="647">($BI$49*$DC$46)+(($BI$50*$DD$46)*(S433-1673))+(($BI$51*$DC$46)*T433)</f>
        <v>1.9698359999999998E-5</v>
      </c>
      <c r="DB433" s="19">
        <f t="shared" ref="DB433:DB496" si="648">($BJ$49*$DC$46)+(($BJ$50*$DD$46)*(S433-1673))+(($BJ$51*$DC$46)*T433)</f>
        <v>3.5539999999999995E-5</v>
      </c>
      <c r="DC433" s="19">
        <f t="shared" ref="DC433:DC496" si="649">($BK$49*$DC$46)+(($BK$50*$DD$46)*(S433-1673))+(($BK$51*$DC$46)*T433)</f>
        <v>4.1315509999999995E-5</v>
      </c>
      <c r="DD433" s="19">
        <f t="shared" ref="DD433:DD496" si="650">($BL$49*$DC$46)+(($BL$50*$DD$46)*(S433-1673))+(($BL$51*$DC$46)*T433)</f>
        <v>1.3311879999999997E-5</v>
      </c>
      <c r="DE433" s="19">
        <f t="shared" ref="DE433:DE496" si="651">($BM$49*$DC$46)+(($BM$50*$DD$46)*(S433-1673))+(($BM$51*$DC$46)*T433)</f>
        <v>1.3311879999999997E-5</v>
      </c>
      <c r="DF433" s="19">
        <f t="shared" ref="DF433:DF496" si="652">($BN$49*$DC$46)+(($BN$50*$DD$46)*(S433-1673))+(($BN$51*$DC$46)*T433)</f>
        <v>1.239053E-5</v>
      </c>
      <c r="DG433" s="19">
        <f t="shared" ref="DG433:DG496" si="653">($BO$49*$DC$46)+(($BO$50*$DD$46)*(S433-1673))+(($BO$51*$DC$46)*T433)</f>
        <v>1.7061859999999997E-5</v>
      </c>
      <c r="DH433" s="19">
        <f t="shared" ref="DH433:DH496" si="654">($BP$49*$DC$46)+(($BP$50*$DD$46)*(S433-1673))+(($BP$51*$DC$46)*T433)</f>
        <v>2.6161519999999998E-5</v>
      </c>
      <c r="DI433" s="19">
        <f t="shared" ref="DI433:DI496" si="655">($BQ$49*$DC$46)+(($BQ$50*$DD$46)*(S433-1673))+(($BQ$51*$DC$46)*T433)</f>
        <v>3.8813119999999991E-5</v>
      </c>
      <c r="DJ433" s="19">
        <f t="shared" ref="DJ433:DJ496" si="656">($BR$49*$DC$46)+(($BR$50*$DD$46)*(S433-1673))+(($BR$51*$DC$46)*T433)</f>
        <v>0</v>
      </c>
      <c r="DK433" s="19">
        <f t="shared" ref="DK433:DK496" si="657">($BS$49*$DC$46)+(($BS$50*$DD$46)*(S433-1673))+(($BS$51*$DC$46)*T433)</f>
        <v>2.254294E-5</v>
      </c>
      <c r="DM433" s="68">
        <f t="shared" ref="DM433:DM496" si="658">((CL433*$BH$48)/CZ433)/1000</f>
        <v>1119.6224781895557</v>
      </c>
      <c r="DN433" s="19">
        <f t="shared" ref="DN433:DN496" si="659">((CM433*$BI$48)/DA433)/1000</f>
        <v>122.02627016948421</v>
      </c>
      <c r="DO433" s="19">
        <f t="shared" ref="DO433:DO496" si="660">((CN433*$BJ$48)/DB433)/1000</f>
        <v>199.95427047471921</v>
      </c>
      <c r="DP433" s="19">
        <f t="shared" ref="DP433:DP496" si="661">((CO433*$BK$48)/DC433)/1000</f>
        <v>45.64856277276381</v>
      </c>
      <c r="DQ433" s="19">
        <f t="shared" ref="DQ433:DQ496" si="662">((CP433*$BL$48)/DD433)/1000</f>
        <v>404.19752488490138</v>
      </c>
      <c r="DR433" s="19">
        <f t="shared" ref="DR433:DR496" si="663">((CQ433*$BM$48)/DE433)/1000</f>
        <v>7.8709712749637122</v>
      </c>
      <c r="DS433" s="19">
        <f t="shared" ref="DS433:DS496" si="664">((CR433*$BN$48)/DF433)/1000</f>
        <v>433.75590629440461</v>
      </c>
      <c r="DT433" s="19">
        <f t="shared" ref="DT433:DT496" si="665">((CS433*$BO$48)/DG433)/1000</f>
        <v>489.11512226570017</v>
      </c>
      <c r="DU433" s="19">
        <f t="shared" ref="DU433:DU496" si="666">((CT433*$BP$48)/DH433)/1000</f>
        <v>62.431202617606154</v>
      </c>
      <c r="DV433" s="19">
        <f t="shared" ref="DV433:DV496" si="667">((CU433*$BQ$48)/DI433)/1000</f>
        <v>12.227311329373746</v>
      </c>
      <c r="DX433" s="19">
        <f t="shared" ref="DX433:DX496" si="668">((CW433*$BS$48)/DK433)/1000</f>
        <v>25.1533638073156</v>
      </c>
      <c r="DZ433" s="68">
        <f t="shared" ref="DZ433:DZ496" si="669">SUM(DM433:DX433)</f>
        <v>2922.0029840807879</v>
      </c>
      <c r="EA433" s="21">
        <f t="shared" ref="EA433:EA496" si="670">DZ433/1000</f>
        <v>2.922002984080788</v>
      </c>
      <c r="EB433" s="92">
        <f t="shared" ref="EB433:EB496" si="671">A433</f>
        <v>1339</v>
      </c>
    </row>
    <row r="434" spans="1:132" x14ac:dyDescent="0.3">
      <c r="A434" s="19">
        <f>'A. Thermody. result (all suite)'!C390</f>
        <v>1338</v>
      </c>
      <c r="B434" s="19" t="str">
        <f>'A. Thermody. result (all suite)'!A390</f>
        <v>Alkaline basalt</v>
      </c>
      <c r="C434" s="24">
        <f>'A. Thermody. result (all suite)'!G390</f>
        <v>100</v>
      </c>
      <c r="D434" s="19">
        <f>'A. Thermody. result (all suite)'!D390</f>
        <v>10000</v>
      </c>
      <c r="E434" s="61">
        <f>'A. Thermody. result (all suite)'!I390</f>
        <v>45.155484000000001</v>
      </c>
      <c r="F434" s="21">
        <f>'A. Thermody. result (all suite)'!J390</f>
        <v>3.89961</v>
      </c>
      <c r="G434" s="21">
        <f>'A. Thermody. result (all suite)'!K390</f>
        <v>11.528847000000001</v>
      </c>
      <c r="H434" s="21">
        <f>'A. Thermody. result (all suite)'!L390</f>
        <v>3.0596939999999999</v>
      </c>
      <c r="I434" s="21">
        <f>'A. Thermody. result (all suite)'!M390</f>
        <v>8.7291270000000001</v>
      </c>
      <c r="J434" s="21">
        <f>'A. Thermody. result (all suite)'!N390</f>
        <v>0.169983</v>
      </c>
      <c r="K434" s="21">
        <f>'A. Thermody. result (all suite)'!O390</f>
        <v>8.7191279999999995</v>
      </c>
      <c r="L434" s="21">
        <f>'A. Thermody. result (all suite)'!P390</f>
        <v>13.538646</v>
      </c>
      <c r="M434" s="21">
        <f>'A. Thermody. result (all suite)'!Q390</f>
        <v>2.6497350000000002</v>
      </c>
      <c r="N434" s="21">
        <f>'A. Thermody. result (all suite)'!R390</f>
        <v>0.76992300000000002</v>
      </c>
      <c r="O434" s="21">
        <f>'A. Thermody. result (all suite)'!S390</f>
        <v>0.85991399999999996</v>
      </c>
      <c r="P434" s="21">
        <f>'A. Thermody. result (all suite)'!T390</f>
        <v>0.91990799999999995</v>
      </c>
      <c r="Q434" s="21">
        <f t="shared" si="589"/>
        <v>99.999999000000031</v>
      </c>
      <c r="S434" s="19">
        <f t="shared" si="590"/>
        <v>1611</v>
      </c>
      <c r="T434" s="19">
        <f t="shared" si="591"/>
        <v>1</v>
      </c>
      <c r="V434" s="61">
        <f t="shared" si="592"/>
        <v>44.740095086091387</v>
      </c>
      <c r="W434" s="21">
        <f t="shared" si="593"/>
        <v>3.8637371752824716</v>
      </c>
      <c r="X434" s="21">
        <f t="shared" si="594"/>
        <v>11.422792213078692</v>
      </c>
      <c r="Y434" s="21">
        <f t="shared" si="595"/>
        <v>3.0315476298370161</v>
      </c>
      <c r="Z434" s="21">
        <f t="shared" si="596"/>
        <v>8.6488270615938401</v>
      </c>
      <c r="AA434" s="21">
        <f t="shared" si="597"/>
        <v>0.1684193127687231</v>
      </c>
      <c r="AB434" s="21">
        <f t="shared" si="598"/>
        <v>8.6389200431956787</v>
      </c>
      <c r="AC434" s="21">
        <f t="shared" si="599"/>
        <v>13.414102911108888</v>
      </c>
      <c r="AD434" s="21">
        <f t="shared" si="600"/>
        <v>2.6253598755124488</v>
      </c>
      <c r="AE434" s="21">
        <f t="shared" si="601"/>
        <v>0.76284041665833424</v>
      </c>
      <c r="AF434" s="21">
        <f t="shared" si="602"/>
        <v>0.85200358224177564</v>
      </c>
      <c r="AG434" s="21">
        <f t="shared" si="603"/>
        <v>98.168645307369246</v>
      </c>
      <c r="AH434" s="21"/>
      <c r="AI434" s="61">
        <f t="shared" si="604"/>
        <v>45.574730043394901</v>
      </c>
      <c r="AJ434" s="21">
        <f t="shared" si="605"/>
        <v>3.9358159249167426</v>
      </c>
      <c r="AK434" s="21">
        <f t="shared" si="606"/>
        <v>11.635886567766679</v>
      </c>
      <c r="AL434" s="21">
        <f t="shared" si="607"/>
        <v>3.0881017257039063</v>
      </c>
      <c r="AM434" s="21">
        <f t="shared" si="608"/>
        <v>8.8101725703905558</v>
      </c>
      <c r="AN434" s="21">
        <f t="shared" si="609"/>
        <v>0.17156120698355029</v>
      </c>
      <c r="AO434" s="21">
        <f t="shared" si="610"/>
        <v>8.800080734685638</v>
      </c>
      <c r="AP434" s="21">
        <f t="shared" si="611"/>
        <v>13.664345544454536</v>
      </c>
      <c r="AQ434" s="21">
        <f t="shared" si="612"/>
        <v>2.6743364618024024</v>
      </c>
      <c r="AR434" s="21">
        <f t="shared" si="613"/>
        <v>0.77707134927843402</v>
      </c>
      <c r="AS434" s="21">
        <f t="shared" si="614"/>
        <v>0.86789787062266621</v>
      </c>
      <c r="AT434" s="21">
        <f t="shared" si="615"/>
        <v>100</v>
      </c>
      <c r="AU434" s="21"/>
      <c r="AV434" s="21">
        <f>AR434*'[1]diagram lines'!$G$39</f>
        <v>0.64505171155176666</v>
      </c>
      <c r="AW434" s="21">
        <f>AK434*'[1]diagram lines'!$G$40</f>
        <v>6.1584835498525017</v>
      </c>
      <c r="AX434" s="21">
        <f>AQ434*'[1]diagram lines'!$G$38</f>
        <v>1.9839624155158837</v>
      </c>
      <c r="AY434" s="21">
        <f>AP434*'[1]diagram lines'!$G$41</f>
        <v>9.7653288290058669</v>
      </c>
      <c r="AZ434" s="21">
        <f t="shared" si="616"/>
        <v>3.4514078110808364</v>
      </c>
      <c r="BA434" s="21">
        <f t="shared" si="617"/>
        <v>0.49687858175932603</v>
      </c>
      <c r="BB434" s="21">
        <f t="shared" si="618"/>
        <v>2.3425068303917982</v>
      </c>
      <c r="BC434" s="86">
        <f t="shared" si="619"/>
        <v>0.42689309889130361</v>
      </c>
      <c r="BX434" s="61">
        <f t="shared" si="620"/>
        <v>0.75158928095872179</v>
      </c>
      <c r="BY434" s="21">
        <f t="shared" si="621"/>
        <v>4.8818352528793192E-2</v>
      </c>
      <c r="BZ434" s="21">
        <f t="shared" si="622"/>
        <v>0.11307225382502943</v>
      </c>
      <c r="CA434" s="21">
        <f t="shared" si="623"/>
        <v>1.916021040766485E-2</v>
      </c>
      <c r="CB434" s="21">
        <f t="shared" si="624"/>
        <v>0.12149098121085596</v>
      </c>
      <c r="CC434" s="21">
        <f t="shared" si="625"/>
        <v>2.3961516774739216E-3</v>
      </c>
      <c r="CD434" s="21">
        <f t="shared" si="626"/>
        <v>0.2163555334987593</v>
      </c>
      <c r="CE434" s="21">
        <f t="shared" si="627"/>
        <v>0.24141665477888732</v>
      </c>
      <c r="CF434" s="21">
        <f t="shared" si="628"/>
        <v>4.2744555573479594E-2</v>
      </c>
      <c r="CG434" s="21">
        <f t="shared" si="629"/>
        <v>8.1732802547770707E-3</v>
      </c>
      <c r="CH434" s="21">
        <f t="shared" si="630"/>
        <v>6.0581215127092376E-3</v>
      </c>
      <c r="CI434" s="21">
        <f t="shared" si="631"/>
        <v>5.1049278579356268E-2</v>
      </c>
      <c r="CJ434" s="21">
        <f t="shared" si="632"/>
        <v>1.6223246548065082</v>
      </c>
      <c r="CL434" s="68">
        <f t="shared" si="633"/>
        <v>0.46327920785273558</v>
      </c>
      <c r="CM434" s="19">
        <f t="shared" si="634"/>
        <v>3.0091604898044078E-2</v>
      </c>
      <c r="CN434" s="19">
        <f t="shared" si="635"/>
        <v>6.9697673329457824E-2</v>
      </c>
      <c r="CO434" s="19">
        <f t="shared" si="636"/>
        <v>1.1810342862569672E-2</v>
      </c>
      <c r="CP434" s="19">
        <f t="shared" si="637"/>
        <v>7.4886972130338472E-2</v>
      </c>
      <c r="CQ434" s="19">
        <f t="shared" si="638"/>
        <v>1.476986539269297E-3</v>
      </c>
      <c r="CR434" s="19">
        <f t="shared" si="639"/>
        <v>0.13336142852650146</v>
      </c>
      <c r="CS434" s="19">
        <f t="shared" si="640"/>
        <v>0.14880908951462657</v>
      </c>
      <c r="CT434" s="19">
        <f t="shared" si="641"/>
        <v>2.6347719888765213E-2</v>
      </c>
      <c r="CU434" s="19">
        <f t="shared" si="642"/>
        <v>5.0380053280715776E-3</v>
      </c>
      <c r="CV434" s="19">
        <f t="shared" si="643"/>
        <v>3.7342226753200509E-3</v>
      </c>
      <c r="CW434" s="19">
        <f t="shared" si="644"/>
        <v>3.1466746454300067E-2</v>
      </c>
      <c r="CX434" s="19">
        <f t="shared" si="645"/>
        <v>0.99999999999999978</v>
      </c>
      <c r="CZ434" s="68">
        <f t="shared" si="646"/>
        <v>2.4859999999999999E-5</v>
      </c>
      <c r="DA434" s="19">
        <f t="shared" si="647"/>
        <v>1.9691119999999997E-5</v>
      </c>
      <c r="DB434" s="19">
        <f t="shared" si="648"/>
        <v>3.5539999999999995E-5</v>
      </c>
      <c r="DC434" s="19">
        <f t="shared" si="649"/>
        <v>4.1306419999999996E-5</v>
      </c>
      <c r="DD434" s="19">
        <f t="shared" si="650"/>
        <v>1.3308959999999998E-5</v>
      </c>
      <c r="DE434" s="19">
        <f t="shared" si="651"/>
        <v>1.3308959999999998E-5</v>
      </c>
      <c r="DF434" s="19">
        <f t="shared" si="652"/>
        <v>1.238726E-5</v>
      </c>
      <c r="DG434" s="19">
        <f t="shared" si="653"/>
        <v>1.705812E-5</v>
      </c>
      <c r="DH434" s="19">
        <f t="shared" si="654"/>
        <v>2.6153839999999996E-5</v>
      </c>
      <c r="DI434" s="19">
        <f t="shared" si="655"/>
        <v>3.8801039999999993E-5</v>
      </c>
      <c r="DJ434" s="19">
        <f t="shared" si="656"/>
        <v>0</v>
      </c>
      <c r="DK434" s="19">
        <f t="shared" si="657"/>
        <v>2.2533479999999999E-5</v>
      </c>
      <c r="DM434" s="68">
        <f t="shared" si="658"/>
        <v>1119.6224781895557</v>
      </c>
      <c r="DN434" s="19">
        <f t="shared" si="659"/>
        <v>122.0711365963826</v>
      </c>
      <c r="DO434" s="19">
        <f t="shared" si="660"/>
        <v>199.95427047471921</v>
      </c>
      <c r="DP434" s="19">
        <f t="shared" si="661"/>
        <v>45.658608316183077</v>
      </c>
      <c r="DQ434" s="19">
        <f t="shared" si="662"/>
        <v>404.28620625239085</v>
      </c>
      <c r="DR434" s="19">
        <f t="shared" si="663"/>
        <v>7.8726981744451807</v>
      </c>
      <c r="DS434" s="19">
        <f t="shared" si="664"/>
        <v>433.87040956741112</v>
      </c>
      <c r="DT434" s="19">
        <f t="shared" si="665"/>
        <v>489.22236096241897</v>
      </c>
      <c r="DU434" s="19">
        <f t="shared" si="666"/>
        <v>62.449535360947223</v>
      </c>
      <c r="DV434" s="19">
        <f t="shared" si="667"/>
        <v>12.231118080967487</v>
      </c>
      <c r="DX434" s="19">
        <f t="shared" si="668"/>
        <v>25.163923686287568</v>
      </c>
      <c r="DZ434" s="68">
        <f t="shared" si="669"/>
        <v>2922.4027456617087</v>
      </c>
      <c r="EA434" s="21">
        <f t="shared" si="670"/>
        <v>2.9224027456617088</v>
      </c>
      <c r="EB434" s="92">
        <f t="shared" si="671"/>
        <v>1338</v>
      </c>
    </row>
    <row r="435" spans="1:132" x14ac:dyDescent="0.3">
      <c r="A435" s="19">
        <f>'A. Thermody. result (all suite)'!C391</f>
        <v>1337</v>
      </c>
      <c r="B435" s="19" t="str">
        <f>'A. Thermody. result (all suite)'!A391</f>
        <v>Alkaline basalt</v>
      </c>
      <c r="C435" s="24">
        <f>'A. Thermody. result (all suite)'!G391</f>
        <v>100</v>
      </c>
      <c r="D435" s="19">
        <f>'A. Thermody. result (all suite)'!D391</f>
        <v>10000</v>
      </c>
      <c r="E435" s="61">
        <f>'A. Thermody. result (all suite)'!I391</f>
        <v>45.155484000000001</v>
      </c>
      <c r="F435" s="21">
        <f>'A. Thermody. result (all suite)'!J391</f>
        <v>3.89961</v>
      </c>
      <c r="G435" s="21">
        <f>'A. Thermody. result (all suite)'!K391</f>
        <v>11.528847000000001</v>
      </c>
      <c r="H435" s="21">
        <f>'A. Thermody. result (all suite)'!L391</f>
        <v>3.0596939999999999</v>
      </c>
      <c r="I435" s="21">
        <f>'A. Thermody. result (all suite)'!M391</f>
        <v>8.7291270000000001</v>
      </c>
      <c r="J435" s="21">
        <f>'A. Thermody. result (all suite)'!N391</f>
        <v>0.169983</v>
      </c>
      <c r="K435" s="21">
        <f>'A. Thermody. result (all suite)'!O391</f>
        <v>8.7191279999999995</v>
      </c>
      <c r="L435" s="21">
        <f>'A. Thermody. result (all suite)'!P391</f>
        <v>13.538646</v>
      </c>
      <c r="M435" s="21">
        <f>'A. Thermody. result (all suite)'!Q391</f>
        <v>2.6497350000000002</v>
      </c>
      <c r="N435" s="21">
        <f>'A. Thermody. result (all suite)'!R391</f>
        <v>0.76992300000000002</v>
      </c>
      <c r="O435" s="21">
        <f>'A. Thermody. result (all suite)'!S391</f>
        <v>0.85991399999999996</v>
      </c>
      <c r="P435" s="21">
        <f>'A. Thermody. result (all suite)'!T391</f>
        <v>0.91990799999999995</v>
      </c>
      <c r="Q435" s="21">
        <f t="shared" si="589"/>
        <v>99.999999000000031</v>
      </c>
      <c r="S435" s="19">
        <f t="shared" si="590"/>
        <v>1610</v>
      </c>
      <c r="T435" s="19">
        <f t="shared" si="591"/>
        <v>1</v>
      </c>
      <c r="V435" s="61">
        <f t="shared" si="592"/>
        <v>44.740095086091387</v>
      </c>
      <c r="W435" s="21">
        <f t="shared" si="593"/>
        <v>3.8637371752824716</v>
      </c>
      <c r="X435" s="21">
        <f t="shared" si="594"/>
        <v>11.422792213078692</v>
      </c>
      <c r="Y435" s="21">
        <f t="shared" si="595"/>
        <v>3.0315476298370161</v>
      </c>
      <c r="Z435" s="21">
        <f t="shared" si="596"/>
        <v>8.6488270615938401</v>
      </c>
      <c r="AA435" s="21">
        <f t="shared" si="597"/>
        <v>0.1684193127687231</v>
      </c>
      <c r="AB435" s="21">
        <f t="shared" si="598"/>
        <v>8.6389200431956787</v>
      </c>
      <c r="AC435" s="21">
        <f t="shared" si="599"/>
        <v>13.414102911108888</v>
      </c>
      <c r="AD435" s="21">
        <f t="shared" si="600"/>
        <v>2.6253598755124488</v>
      </c>
      <c r="AE435" s="21">
        <f t="shared" si="601"/>
        <v>0.76284041665833424</v>
      </c>
      <c r="AF435" s="21">
        <f t="shared" si="602"/>
        <v>0.85200358224177564</v>
      </c>
      <c r="AG435" s="21">
        <f t="shared" si="603"/>
        <v>98.168645307369246</v>
      </c>
      <c r="AH435" s="21"/>
      <c r="AI435" s="61">
        <f t="shared" si="604"/>
        <v>45.574730043394901</v>
      </c>
      <c r="AJ435" s="21">
        <f t="shared" si="605"/>
        <v>3.9358159249167426</v>
      </c>
      <c r="AK435" s="21">
        <f t="shared" si="606"/>
        <v>11.635886567766679</v>
      </c>
      <c r="AL435" s="21">
        <f t="shared" si="607"/>
        <v>3.0881017257039063</v>
      </c>
      <c r="AM435" s="21">
        <f t="shared" si="608"/>
        <v>8.8101725703905558</v>
      </c>
      <c r="AN435" s="21">
        <f t="shared" si="609"/>
        <v>0.17156120698355029</v>
      </c>
      <c r="AO435" s="21">
        <f t="shared" si="610"/>
        <v>8.800080734685638</v>
      </c>
      <c r="AP435" s="21">
        <f t="shared" si="611"/>
        <v>13.664345544454536</v>
      </c>
      <c r="AQ435" s="21">
        <f t="shared" si="612"/>
        <v>2.6743364618024024</v>
      </c>
      <c r="AR435" s="21">
        <f t="shared" si="613"/>
        <v>0.77707134927843402</v>
      </c>
      <c r="AS435" s="21">
        <f t="shared" si="614"/>
        <v>0.86789787062266621</v>
      </c>
      <c r="AT435" s="21">
        <f t="shared" si="615"/>
        <v>100</v>
      </c>
      <c r="AU435" s="21"/>
      <c r="AV435" s="21">
        <f>AR435*'[1]diagram lines'!$G$39</f>
        <v>0.64505171155176666</v>
      </c>
      <c r="AW435" s="21">
        <f>AK435*'[1]diagram lines'!$G$40</f>
        <v>6.1584835498525017</v>
      </c>
      <c r="AX435" s="21">
        <f>AQ435*'[1]diagram lines'!$G$38</f>
        <v>1.9839624155158837</v>
      </c>
      <c r="AY435" s="21">
        <f>AP435*'[1]diagram lines'!$G$41</f>
        <v>9.7653288290058669</v>
      </c>
      <c r="AZ435" s="21">
        <f t="shared" si="616"/>
        <v>3.4514078110808364</v>
      </c>
      <c r="BA435" s="21">
        <f t="shared" si="617"/>
        <v>0.49687858175932603</v>
      </c>
      <c r="BB435" s="21">
        <f t="shared" si="618"/>
        <v>2.3425068303917982</v>
      </c>
      <c r="BC435" s="86">
        <f t="shared" si="619"/>
        <v>0.42689309889130361</v>
      </c>
      <c r="BX435" s="61">
        <f t="shared" si="620"/>
        <v>0.75158928095872179</v>
      </c>
      <c r="BY435" s="21">
        <f t="shared" si="621"/>
        <v>4.8818352528793192E-2</v>
      </c>
      <c r="BZ435" s="21">
        <f t="shared" si="622"/>
        <v>0.11307225382502943</v>
      </c>
      <c r="CA435" s="21">
        <f t="shared" si="623"/>
        <v>1.916021040766485E-2</v>
      </c>
      <c r="CB435" s="21">
        <f t="shared" si="624"/>
        <v>0.12149098121085596</v>
      </c>
      <c r="CC435" s="21">
        <f t="shared" si="625"/>
        <v>2.3961516774739216E-3</v>
      </c>
      <c r="CD435" s="21">
        <f t="shared" si="626"/>
        <v>0.2163555334987593</v>
      </c>
      <c r="CE435" s="21">
        <f t="shared" si="627"/>
        <v>0.24141665477888732</v>
      </c>
      <c r="CF435" s="21">
        <f t="shared" si="628"/>
        <v>4.2744555573479594E-2</v>
      </c>
      <c r="CG435" s="21">
        <f t="shared" si="629"/>
        <v>8.1732802547770707E-3</v>
      </c>
      <c r="CH435" s="21">
        <f t="shared" si="630"/>
        <v>6.0581215127092376E-3</v>
      </c>
      <c r="CI435" s="21">
        <f t="shared" si="631"/>
        <v>5.1049278579356268E-2</v>
      </c>
      <c r="CJ435" s="21">
        <f t="shared" si="632"/>
        <v>1.6223246548065082</v>
      </c>
      <c r="CL435" s="68">
        <f t="shared" si="633"/>
        <v>0.46327920785273558</v>
      </c>
      <c r="CM435" s="19">
        <f t="shared" si="634"/>
        <v>3.0091604898044078E-2</v>
      </c>
      <c r="CN435" s="19">
        <f t="shared" si="635"/>
        <v>6.9697673329457824E-2</v>
      </c>
      <c r="CO435" s="19">
        <f t="shared" si="636"/>
        <v>1.1810342862569672E-2</v>
      </c>
      <c r="CP435" s="19">
        <f t="shared" si="637"/>
        <v>7.4886972130338472E-2</v>
      </c>
      <c r="CQ435" s="19">
        <f t="shared" si="638"/>
        <v>1.476986539269297E-3</v>
      </c>
      <c r="CR435" s="19">
        <f t="shared" si="639"/>
        <v>0.13336142852650146</v>
      </c>
      <c r="CS435" s="19">
        <f t="shared" si="640"/>
        <v>0.14880908951462657</v>
      </c>
      <c r="CT435" s="19">
        <f t="shared" si="641"/>
        <v>2.6347719888765213E-2</v>
      </c>
      <c r="CU435" s="19">
        <f t="shared" si="642"/>
        <v>5.0380053280715776E-3</v>
      </c>
      <c r="CV435" s="19">
        <f t="shared" si="643"/>
        <v>3.7342226753200509E-3</v>
      </c>
      <c r="CW435" s="19">
        <f t="shared" si="644"/>
        <v>3.1466746454300067E-2</v>
      </c>
      <c r="CX435" s="19">
        <f t="shared" si="645"/>
        <v>0.99999999999999978</v>
      </c>
      <c r="CZ435" s="68">
        <f t="shared" si="646"/>
        <v>2.4859999999999999E-5</v>
      </c>
      <c r="DA435" s="19">
        <f t="shared" si="647"/>
        <v>1.9683879999999998E-5</v>
      </c>
      <c r="DB435" s="19">
        <f t="shared" si="648"/>
        <v>3.5539999999999995E-5</v>
      </c>
      <c r="DC435" s="19">
        <f t="shared" si="649"/>
        <v>4.1297329999999997E-5</v>
      </c>
      <c r="DD435" s="19">
        <f t="shared" si="650"/>
        <v>1.3306039999999997E-5</v>
      </c>
      <c r="DE435" s="19">
        <f t="shared" si="651"/>
        <v>1.3306039999999997E-5</v>
      </c>
      <c r="DF435" s="19">
        <f t="shared" si="652"/>
        <v>1.238399E-5</v>
      </c>
      <c r="DG435" s="19">
        <f t="shared" si="653"/>
        <v>1.7054379999999999E-5</v>
      </c>
      <c r="DH435" s="19">
        <f t="shared" si="654"/>
        <v>2.6146159999999998E-5</v>
      </c>
      <c r="DI435" s="19">
        <f t="shared" si="655"/>
        <v>3.8788959999999995E-5</v>
      </c>
      <c r="DJ435" s="19">
        <f t="shared" si="656"/>
        <v>0</v>
      </c>
      <c r="DK435" s="19">
        <f t="shared" si="657"/>
        <v>2.2524019999999998E-5</v>
      </c>
      <c r="DM435" s="68">
        <f t="shared" si="658"/>
        <v>1119.6224781895557</v>
      </c>
      <c r="DN435" s="19">
        <f t="shared" si="659"/>
        <v>122.11603602825058</v>
      </c>
      <c r="DO435" s="19">
        <f t="shared" si="660"/>
        <v>199.95427047471921</v>
      </c>
      <c r="DP435" s="19">
        <f t="shared" si="661"/>
        <v>45.668658281873206</v>
      </c>
      <c r="DQ435" s="19">
        <f t="shared" si="662"/>
        <v>404.37492654199298</v>
      </c>
      <c r="DR435" s="19">
        <f t="shared" si="663"/>
        <v>7.8744258318601137</v>
      </c>
      <c r="DS435" s="19">
        <f t="shared" si="664"/>
        <v>433.98497330973368</v>
      </c>
      <c r="DT435" s="19">
        <f t="shared" si="665"/>
        <v>489.32964669370909</v>
      </c>
      <c r="DU435" s="19">
        <f t="shared" si="666"/>
        <v>62.467878874165685</v>
      </c>
      <c r="DV435" s="19">
        <f t="shared" si="667"/>
        <v>12.234927203625533</v>
      </c>
      <c r="DX435" s="19">
        <f t="shared" si="668"/>
        <v>25.174492435474981</v>
      </c>
      <c r="DZ435" s="68">
        <f t="shared" si="669"/>
        <v>2922.8027138649604</v>
      </c>
      <c r="EA435" s="21">
        <f t="shared" si="670"/>
        <v>2.9228027138649604</v>
      </c>
      <c r="EB435" s="92">
        <f t="shared" si="671"/>
        <v>1337</v>
      </c>
    </row>
    <row r="436" spans="1:132" x14ac:dyDescent="0.3">
      <c r="A436" s="19">
        <f>'A. Thermody. result (all suite)'!C392</f>
        <v>1336</v>
      </c>
      <c r="B436" s="19" t="str">
        <f>'A. Thermody. result (all suite)'!A392</f>
        <v>Alkaline basalt</v>
      </c>
      <c r="C436" s="24">
        <f>'A. Thermody. result (all suite)'!G392</f>
        <v>100</v>
      </c>
      <c r="D436" s="19">
        <f>'A. Thermody. result (all suite)'!D392</f>
        <v>10000</v>
      </c>
      <c r="E436" s="61">
        <f>'A. Thermody. result (all suite)'!I392</f>
        <v>45.155484000000001</v>
      </c>
      <c r="F436" s="21">
        <f>'A. Thermody. result (all suite)'!J392</f>
        <v>3.89961</v>
      </c>
      <c r="G436" s="21">
        <f>'A. Thermody. result (all suite)'!K392</f>
        <v>11.528847000000001</v>
      </c>
      <c r="H436" s="21">
        <f>'A. Thermody. result (all suite)'!L392</f>
        <v>3.0596939999999999</v>
      </c>
      <c r="I436" s="21">
        <f>'A. Thermody. result (all suite)'!M392</f>
        <v>8.7291270000000001</v>
      </c>
      <c r="J436" s="21">
        <f>'A. Thermody. result (all suite)'!N392</f>
        <v>0.169983</v>
      </c>
      <c r="K436" s="21">
        <f>'A. Thermody. result (all suite)'!O392</f>
        <v>8.7191279999999995</v>
      </c>
      <c r="L436" s="21">
        <f>'A. Thermody. result (all suite)'!P392</f>
        <v>13.538646</v>
      </c>
      <c r="M436" s="21">
        <f>'A. Thermody. result (all suite)'!Q392</f>
        <v>2.6497350000000002</v>
      </c>
      <c r="N436" s="21">
        <f>'A. Thermody. result (all suite)'!R392</f>
        <v>0.76992300000000002</v>
      </c>
      <c r="O436" s="21">
        <f>'A. Thermody. result (all suite)'!S392</f>
        <v>0.85991399999999996</v>
      </c>
      <c r="P436" s="21">
        <f>'A. Thermody. result (all suite)'!T392</f>
        <v>0.91990799999999995</v>
      </c>
      <c r="Q436" s="21">
        <f t="shared" si="589"/>
        <v>99.999999000000031</v>
      </c>
      <c r="S436" s="19">
        <f t="shared" si="590"/>
        <v>1609</v>
      </c>
      <c r="T436" s="19">
        <f t="shared" si="591"/>
        <v>1</v>
      </c>
      <c r="V436" s="61">
        <f t="shared" si="592"/>
        <v>44.740095086091387</v>
      </c>
      <c r="W436" s="21">
        <f t="shared" si="593"/>
        <v>3.8637371752824716</v>
      </c>
      <c r="X436" s="21">
        <f t="shared" si="594"/>
        <v>11.422792213078692</v>
      </c>
      <c r="Y436" s="21">
        <f t="shared" si="595"/>
        <v>3.0315476298370161</v>
      </c>
      <c r="Z436" s="21">
        <f t="shared" si="596"/>
        <v>8.6488270615938401</v>
      </c>
      <c r="AA436" s="21">
        <f t="shared" si="597"/>
        <v>0.1684193127687231</v>
      </c>
      <c r="AB436" s="21">
        <f t="shared" si="598"/>
        <v>8.6389200431956787</v>
      </c>
      <c r="AC436" s="21">
        <f t="shared" si="599"/>
        <v>13.414102911108888</v>
      </c>
      <c r="AD436" s="21">
        <f t="shared" si="600"/>
        <v>2.6253598755124488</v>
      </c>
      <c r="AE436" s="21">
        <f t="shared" si="601"/>
        <v>0.76284041665833424</v>
      </c>
      <c r="AF436" s="21">
        <f t="shared" si="602"/>
        <v>0.85200358224177564</v>
      </c>
      <c r="AG436" s="21">
        <f t="shared" si="603"/>
        <v>98.168645307369246</v>
      </c>
      <c r="AH436" s="21"/>
      <c r="AI436" s="61">
        <f t="shared" si="604"/>
        <v>45.574730043394901</v>
      </c>
      <c r="AJ436" s="21">
        <f t="shared" si="605"/>
        <v>3.9358159249167426</v>
      </c>
      <c r="AK436" s="21">
        <f t="shared" si="606"/>
        <v>11.635886567766679</v>
      </c>
      <c r="AL436" s="21">
        <f t="shared" si="607"/>
        <v>3.0881017257039063</v>
      </c>
      <c r="AM436" s="21">
        <f t="shared" si="608"/>
        <v>8.8101725703905558</v>
      </c>
      <c r="AN436" s="21">
        <f t="shared" si="609"/>
        <v>0.17156120698355029</v>
      </c>
      <c r="AO436" s="21">
        <f t="shared" si="610"/>
        <v>8.800080734685638</v>
      </c>
      <c r="AP436" s="21">
        <f t="shared" si="611"/>
        <v>13.664345544454536</v>
      </c>
      <c r="AQ436" s="21">
        <f t="shared" si="612"/>
        <v>2.6743364618024024</v>
      </c>
      <c r="AR436" s="21">
        <f t="shared" si="613"/>
        <v>0.77707134927843402</v>
      </c>
      <c r="AS436" s="21">
        <f t="shared" si="614"/>
        <v>0.86789787062266621</v>
      </c>
      <c r="AT436" s="21">
        <f t="shared" si="615"/>
        <v>100</v>
      </c>
      <c r="AU436" s="21"/>
      <c r="AV436" s="21">
        <f>AR436*'[1]diagram lines'!$G$39</f>
        <v>0.64505171155176666</v>
      </c>
      <c r="AW436" s="21">
        <f>AK436*'[1]diagram lines'!$G$40</f>
        <v>6.1584835498525017</v>
      </c>
      <c r="AX436" s="21">
        <f>AQ436*'[1]diagram lines'!$G$38</f>
        <v>1.9839624155158837</v>
      </c>
      <c r="AY436" s="21">
        <f>AP436*'[1]diagram lines'!$G$41</f>
        <v>9.7653288290058669</v>
      </c>
      <c r="AZ436" s="21">
        <f t="shared" si="616"/>
        <v>3.4514078110808364</v>
      </c>
      <c r="BA436" s="21">
        <f t="shared" si="617"/>
        <v>0.49687858175932603</v>
      </c>
      <c r="BB436" s="21">
        <f t="shared" si="618"/>
        <v>2.3425068303917982</v>
      </c>
      <c r="BC436" s="86">
        <f t="shared" si="619"/>
        <v>0.42689309889130361</v>
      </c>
      <c r="BX436" s="61">
        <f t="shared" si="620"/>
        <v>0.75158928095872179</v>
      </c>
      <c r="BY436" s="21">
        <f t="shared" si="621"/>
        <v>4.8818352528793192E-2</v>
      </c>
      <c r="BZ436" s="21">
        <f t="shared" si="622"/>
        <v>0.11307225382502943</v>
      </c>
      <c r="CA436" s="21">
        <f t="shared" si="623"/>
        <v>1.916021040766485E-2</v>
      </c>
      <c r="CB436" s="21">
        <f t="shared" si="624"/>
        <v>0.12149098121085596</v>
      </c>
      <c r="CC436" s="21">
        <f t="shared" si="625"/>
        <v>2.3961516774739216E-3</v>
      </c>
      <c r="CD436" s="21">
        <f t="shared" si="626"/>
        <v>0.2163555334987593</v>
      </c>
      <c r="CE436" s="21">
        <f t="shared" si="627"/>
        <v>0.24141665477888732</v>
      </c>
      <c r="CF436" s="21">
        <f t="shared" si="628"/>
        <v>4.2744555573479594E-2</v>
      </c>
      <c r="CG436" s="21">
        <f t="shared" si="629"/>
        <v>8.1732802547770707E-3</v>
      </c>
      <c r="CH436" s="21">
        <f t="shared" si="630"/>
        <v>6.0581215127092376E-3</v>
      </c>
      <c r="CI436" s="21">
        <f t="shared" si="631"/>
        <v>5.1049278579356268E-2</v>
      </c>
      <c r="CJ436" s="21">
        <f t="shared" si="632"/>
        <v>1.6223246548065082</v>
      </c>
      <c r="CL436" s="68">
        <f t="shared" si="633"/>
        <v>0.46327920785273558</v>
      </c>
      <c r="CM436" s="19">
        <f t="shared" si="634"/>
        <v>3.0091604898044078E-2</v>
      </c>
      <c r="CN436" s="19">
        <f t="shared" si="635"/>
        <v>6.9697673329457824E-2</v>
      </c>
      <c r="CO436" s="19">
        <f t="shared" si="636"/>
        <v>1.1810342862569672E-2</v>
      </c>
      <c r="CP436" s="19">
        <f t="shared" si="637"/>
        <v>7.4886972130338472E-2</v>
      </c>
      <c r="CQ436" s="19">
        <f t="shared" si="638"/>
        <v>1.476986539269297E-3</v>
      </c>
      <c r="CR436" s="19">
        <f t="shared" si="639"/>
        <v>0.13336142852650146</v>
      </c>
      <c r="CS436" s="19">
        <f t="shared" si="640"/>
        <v>0.14880908951462657</v>
      </c>
      <c r="CT436" s="19">
        <f t="shared" si="641"/>
        <v>2.6347719888765213E-2</v>
      </c>
      <c r="CU436" s="19">
        <f t="shared" si="642"/>
        <v>5.0380053280715776E-3</v>
      </c>
      <c r="CV436" s="19">
        <f t="shared" si="643"/>
        <v>3.7342226753200509E-3</v>
      </c>
      <c r="CW436" s="19">
        <f t="shared" si="644"/>
        <v>3.1466746454300067E-2</v>
      </c>
      <c r="CX436" s="19">
        <f t="shared" si="645"/>
        <v>0.99999999999999978</v>
      </c>
      <c r="CZ436" s="68">
        <f t="shared" si="646"/>
        <v>2.4859999999999999E-5</v>
      </c>
      <c r="DA436" s="19">
        <f t="shared" si="647"/>
        <v>1.9676639999999997E-5</v>
      </c>
      <c r="DB436" s="19">
        <f t="shared" si="648"/>
        <v>3.5539999999999995E-5</v>
      </c>
      <c r="DC436" s="19">
        <f t="shared" si="649"/>
        <v>4.1288239999999998E-5</v>
      </c>
      <c r="DD436" s="19">
        <f t="shared" si="650"/>
        <v>1.3303119999999998E-5</v>
      </c>
      <c r="DE436" s="19">
        <f t="shared" si="651"/>
        <v>1.3303119999999998E-5</v>
      </c>
      <c r="DF436" s="19">
        <f t="shared" si="652"/>
        <v>1.238072E-5</v>
      </c>
      <c r="DG436" s="19">
        <f t="shared" si="653"/>
        <v>1.7050639999999998E-5</v>
      </c>
      <c r="DH436" s="19">
        <f t="shared" si="654"/>
        <v>2.6138479999999996E-5</v>
      </c>
      <c r="DI436" s="19">
        <f t="shared" si="655"/>
        <v>3.877687999999999E-5</v>
      </c>
      <c r="DJ436" s="19">
        <f t="shared" si="656"/>
        <v>0</v>
      </c>
      <c r="DK436" s="19">
        <f t="shared" si="657"/>
        <v>2.251456E-5</v>
      </c>
      <c r="DM436" s="68">
        <f t="shared" si="658"/>
        <v>1119.6224781895557</v>
      </c>
      <c r="DN436" s="19">
        <f t="shared" si="659"/>
        <v>122.16096850152064</v>
      </c>
      <c r="DO436" s="19">
        <f t="shared" si="660"/>
        <v>199.95427047471921</v>
      </c>
      <c r="DP436" s="19">
        <f t="shared" si="661"/>
        <v>45.678712672755019</v>
      </c>
      <c r="DQ436" s="19">
        <f t="shared" si="662"/>
        <v>404.46368577933748</v>
      </c>
      <c r="DR436" s="19">
        <f t="shared" si="663"/>
        <v>7.8761542477076008</v>
      </c>
      <c r="DS436" s="19">
        <f t="shared" si="664"/>
        <v>434.09959756928583</v>
      </c>
      <c r="DT436" s="19">
        <f t="shared" si="665"/>
        <v>489.43697949052108</v>
      </c>
      <c r="DU436" s="19">
        <f t="shared" si="666"/>
        <v>62.486233166754758</v>
      </c>
      <c r="DV436" s="19">
        <f t="shared" si="667"/>
        <v>12.238738699563832</v>
      </c>
      <c r="DX436" s="19">
        <f t="shared" si="668"/>
        <v>25.185070066058902</v>
      </c>
      <c r="DZ436" s="68">
        <f t="shared" si="669"/>
        <v>2923.2028888577797</v>
      </c>
      <c r="EA436" s="21">
        <f t="shared" si="670"/>
        <v>2.9232028888577797</v>
      </c>
      <c r="EB436" s="92">
        <f t="shared" si="671"/>
        <v>1336</v>
      </c>
    </row>
    <row r="437" spans="1:132" x14ac:dyDescent="0.3">
      <c r="A437" s="19">
        <f>'A. Thermody. result (all suite)'!C393</f>
        <v>1335</v>
      </c>
      <c r="B437" s="19" t="str">
        <f>'A. Thermody. result (all suite)'!A393</f>
        <v>Alkaline basalt</v>
      </c>
      <c r="C437" s="24">
        <f>'A. Thermody. result (all suite)'!G393</f>
        <v>100</v>
      </c>
      <c r="D437" s="19">
        <f>'A. Thermody. result (all suite)'!D393</f>
        <v>10000</v>
      </c>
      <c r="E437" s="61">
        <f>'A. Thermody. result (all suite)'!I393</f>
        <v>45.155484000000001</v>
      </c>
      <c r="F437" s="21">
        <f>'A. Thermody. result (all suite)'!J393</f>
        <v>3.89961</v>
      </c>
      <c r="G437" s="21">
        <f>'A. Thermody. result (all suite)'!K393</f>
        <v>11.528847000000001</v>
      </c>
      <c r="H437" s="21">
        <f>'A. Thermody. result (all suite)'!L393</f>
        <v>3.0596939999999999</v>
      </c>
      <c r="I437" s="21">
        <f>'A. Thermody. result (all suite)'!M393</f>
        <v>8.7291270000000001</v>
      </c>
      <c r="J437" s="21">
        <f>'A. Thermody. result (all suite)'!N393</f>
        <v>0.169983</v>
      </c>
      <c r="K437" s="21">
        <f>'A. Thermody. result (all suite)'!O393</f>
        <v>8.7191279999999995</v>
      </c>
      <c r="L437" s="21">
        <f>'A. Thermody. result (all suite)'!P393</f>
        <v>13.538646</v>
      </c>
      <c r="M437" s="21">
        <f>'A. Thermody. result (all suite)'!Q393</f>
        <v>2.6497350000000002</v>
      </c>
      <c r="N437" s="21">
        <f>'A. Thermody. result (all suite)'!R393</f>
        <v>0.76992300000000002</v>
      </c>
      <c r="O437" s="21">
        <f>'A. Thermody. result (all suite)'!S393</f>
        <v>0.85991399999999996</v>
      </c>
      <c r="P437" s="21">
        <f>'A. Thermody. result (all suite)'!T393</f>
        <v>0.91990799999999995</v>
      </c>
      <c r="Q437" s="21">
        <f t="shared" si="589"/>
        <v>99.999999000000031</v>
      </c>
      <c r="S437" s="19">
        <f t="shared" si="590"/>
        <v>1608</v>
      </c>
      <c r="T437" s="19">
        <f t="shared" si="591"/>
        <v>1</v>
      </c>
      <c r="V437" s="61">
        <f t="shared" si="592"/>
        <v>44.740095086091387</v>
      </c>
      <c r="W437" s="21">
        <f t="shared" si="593"/>
        <v>3.8637371752824716</v>
      </c>
      <c r="X437" s="21">
        <f t="shared" si="594"/>
        <v>11.422792213078692</v>
      </c>
      <c r="Y437" s="21">
        <f t="shared" si="595"/>
        <v>3.0315476298370161</v>
      </c>
      <c r="Z437" s="21">
        <f t="shared" si="596"/>
        <v>8.6488270615938401</v>
      </c>
      <c r="AA437" s="21">
        <f t="shared" si="597"/>
        <v>0.1684193127687231</v>
      </c>
      <c r="AB437" s="21">
        <f t="shared" si="598"/>
        <v>8.6389200431956787</v>
      </c>
      <c r="AC437" s="21">
        <f t="shared" si="599"/>
        <v>13.414102911108888</v>
      </c>
      <c r="AD437" s="21">
        <f t="shared" si="600"/>
        <v>2.6253598755124488</v>
      </c>
      <c r="AE437" s="21">
        <f t="shared" si="601"/>
        <v>0.76284041665833424</v>
      </c>
      <c r="AF437" s="21">
        <f t="shared" si="602"/>
        <v>0.85200358224177564</v>
      </c>
      <c r="AG437" s="21">
        <f t="shared" si="603"/>
        <v>98.168645307369246</v>
      </c>
      <c r="AH437" s="21"/>
      <c r="AI437" s="61">
        <f t="shared" si="604"/>
        <v>45.574730043394901</v>
      </c>
      <c r="AJ437" s="21">
        <f t="shared" si="605"/>
        <v>3.9358159249167426</v>
      </c>
      <c r="AK437" s="21">
        <f t="shared" si="606"/>
        <v>11.635886567766679</v>
      </c>
      <c r="AL437" s="21">
        <f t="shared" si="607"/>
        <v>3.0881017257039063</v>
      </c>
      <c r="AM437" s="21">
        <f t="shared" si="608"/>
        <v>8.8101725703905558</v>
      </c>
      <c r="AN437" s="21">
        <f t="shared" si="609"/>
        <v>0.17156120698355029</v>
      </c>
      <c r="AO437" s="21">
        <f t="shared" si="610"/>
        <v>8.800080734685638</v>
      </c>
      <c r="AP437" s="21">
        <f t="shared" si="611"/>
        <v>13.664345544454536</v>
      </c>
      <c r="AQ437" s="21">
        <f t="shared" si="612"/>
        <v>2.6743364618024024</v>
      </c>
      <c r="AR437" s="21">
        <f t="shared" si="613"/>
        <v>0.77707134927843402</v>
      </c>
      <c r="AS437" s="21">
        <f t="shared" si="614"/>
        <v>0.86789787062266621</v>
      </c>
      <c r="AT437" s="21">
        <f t="shared" si="615"/>
        <v>100</v>
      </c>
      <c r="AU437" s="21"/>
      <c r="AV437" s="21">
        <f>AR437*'[1]diagram lines'!$G$39</f>
        <v>0.64505171155176666</v>
      </c>
      <c r="AW437" s="21">
        <f>AK437*'[1]diagram lines'!$G$40</f>
        <v>6.1584835498525017</v>
      </c>
      <c r="AX437" s="21">
        <f>AQ437*'[1]diagram lines'!$G$38</f>
        <v>1.9839624155158837</v>
      </c>
      <c r="AY437" s="21">
        <f>AP437*'[1]diagram lines'!$G$41</f>
        <v>9.7653288290058669</v>
      </c>
      <c r="AZ437" s="21">
        <f t="shared" si="616"/>
        <v>3.4514078110808364</v>
      </c>
      <c r="BA437" s="21">
        <f t="shared" si="617"/>
        <v>0.49687858175932603</v>
      </c>
      <c r="BB437" s="21">
        <f t="shared" si="618"/>
        <v>2.3425068303917982</v>
      </c>
      <c r="BC437" s="86">
        <f t="shared" si="619"/>
        <v>0.42689309889130361</v>
      </c>
      <c r="BX437" s="61">
        <f t="shared" si="620"/>
        <v>0.75158928095872179</v>
      </c>
      <c r="BY437" s="21">
        <f t="shared" si="621"/>
        <v>4.8818352528793192E-2</v>
      </c>
      <c r="BZ437" s="21">
        <f t="shared" si="622"/>
        <v>0.11307225382502943</v>
      </c>
      <c r="CA437" s="21">
        <f t="shared" si="623"/>
        <v>1.916021040766485E-2</v>
      </c>
      <c r="CB437" s="21">
        <f t="shared" si="624"/>
        <v>0.12149098121085596</v>
      </c>
      <c r="CC437" s="21">
        <f t="shared" si="625"/>
        <v>2.3961516774739216E-3</v>
      </c>
      <c r="CD437" s="21">
        <f t="shared" si="626"/>
        <v>0.2163555334987593</v>
      </c>
      <c r="CE437" s="21">
        <f t="shared" si="627"/>
        <v>0.24141665477888732</v>
      </c>
      <c r="CF437" s="21">
        <f t="shared" si="628"/>
        <v>4.2744555573479594E-2</v>
      </c>
      <c r="CG437" s="21">
        <f t="shared" si="629"/>
        <v>8.1732802547770707E-3</v>
      </c>
      <c r="CH437" s="21">
        <f t="shared" si="630"/>
        <v>6.0581215127092376E-3</v>
      </c>
      <c r="CI437" s="21">
        <f t="shared" si="631"/>
        <v>5.1049278579356268E-2</v>
      </c>
      <c r="CJ437" s="21">
        <f t="shared" si="632"/>
        <v>1.6223246548065082</v>
      </c>
      <c r="CL437" s="68">
        <f t="shared" si="633"/>
        <v>0.46327920785273558</v>
      </c>
      <c r="CM437" s="19">
        <f t="shared" si="634"/>
        <v>3.0091604898044078E-2</v>
      </c>
      <c r="CN437" s="19">
        <f t="shared" si="635"/>
        <v>6.9697673329457824E-2</v>
      </c>
      <c r="CO437" s="19">
        <f t="shared" si="636"/>
        <v>1.1810342862569672E-2</v>
      </c>
      <c r="CP437" s="19">
        <f t="shared" si="637"/>
        <v>7.4886972130338472E-2</v>
      </c>
      <c r="CQ437" s="19">
        <f t="shared" si="638"/>
        <v>1.476986539269297E-3</v>
      </c>
      <c r="CR437" s="19">
        <f t="shared" si="639"/>
        <v>0.13336142852650146</v>
      </c>
      <c r="CS437" s="19">
        <f t="shared" si="640"/>
        <v>0.14880908951462657</v>
      </c>
      <c r="CT437" s="19">
        <f t="shared" si="641"/>
        <v>2.6347719888765213E-2</v>
      </c>
      <c r="CU437" s="19">
        <f t="shared" si="642"/>
        <v>5.0380053280715776E-3</v>
      </c>
      <c r="CV437" s="19">
        <f t="shared" si="643"/>
        <v>3.7342226753200509E-3</v>
      </c>
      <c r="CW437" s="19">
        <f t="shared" si="644"/>
        <v>3.1466746454300067E-2</v>
      </c>
      <c r="CX437" s="19">
        <f t="shared" si="645"/>
        <v>0.99999999999999978</v>
      </c>
      <c r="CZ437" s="68">
        <f t="shared" si="646"/>
        <v>2.4859999999999999E-5</v>
      </c>
      <c r="DA437" s="19">
        <f t="shared" si="647"/>
        <v>1.9669399999999998E-5</v>
      </c>
      <c r="DB437" s="19">
        <f t="shared" si="648"/>
        <v>3.5539999999999995E-5</v>
      </c>
      <c r="DC437" s="19">
        <f t="shared" si="649"/>
        <v>4.1279149999999999E-5</v>
      </c>
      <c r="DD437" s="19">
        <f t="shared" si="650"/>
        <v>1.3300199999999998E-5</v>
      </c>
      <c r="DE437" s="19">
        <f t="shared" si="651"/>
        <v>1.3300199999999998E-5</v>
      </c>
      <c r="DF437" s="19">
        <f t="shared" si="652"/>
        <v>1.237745E-5</v>
      </c>
      <c r="DG437" s="19">
        <f t="shared" si="653"/>
        <v>1.7046899999999998E-5</v>
      </c>
      <c r="DH437" s="19">
        <f t="shared" si="654"/>
        <v>2.6130799999999997E-5</v>
      </c>
      <c r="DI437" s="19">
        <f t="shared" si="655"/>
        <v>3.8764799999999992E-5</v>
      </c>
      <c r="DJ437" s="19">
        <f t="shared" si="656"/>
        <v>0</v>
      </c>
      <c r="DK437" s="19">
        <f t="shared" si="657"/>
        <v>2.2505099999999999E-5</v>
      </c>
      <c r="DM437" s="68">
        <f t="shared" si="658"/>
        <v>1119.6224781895557</v>
      </c>
      <c r="DN437" s="19">
        <f t="shared" si="659"/>
        <v>122.20593405267883</v>
      </c>
      <c r="DO437" s="19">
        <f t="shared" si="660"/>
        <v>199.95427047471921</v>
      </c>
      <c r="DP437" s="19">
        <f t="shared" si="661"/>
        <v>45.688771491751915</v>
      </c>
      <c r="DQ437" s="19">
        <f t="shared" si="662"/>
        <v>404.55248399007684</v>
      </c>
      <c r="DR437" s="19">
        <f t="shared" si="663"/>
        <v>7.8778834224871757</v>
      </c>
      <c r="DS437" s="19">
        <f t="shared" si="664"/>
        <v>434.21428239403184</v>
      </c>
      <c r="DT437" s="19">
        <f t="shared" si="665"/>
        <v>489.54435938383278</v>
      </c>
      <c r="DU437" s="19">
        <f t="shared" si="666"/>
        <v>62.504598248218798</v>
      </c>
      <c r="DV437" s="19">
        <f t="shared" si="667"/>
        <v>12.242552571001083</v>
      </c>
      <c r="DX437" s="19">
        <f t="shared" si="668"/>
        <v>25.195656589239203</v>
      </c>
      <c r="DZ437" s="68">
        <f t="shared" si="669"/>
        <v>2923.6032708075932</v>
      </c>
      <c r="EA437" s="21">
        <f t="shared" si="670"/>
        <v>2.9236032708075932</v>
      </c>
      <c r="EB437" s="92">
        <f t="shared" si="671"/>
        <v>1335</v>
      </c>
    </row>
    <row r="438" spans="1:132" x14ac:dyDescent="0.3">
      <c r="A438" s="19">
        <f>'A. Thermody. result (all suite)'!C394</f>
        <v>1334</v>
      </c>
      <c r="B438" s="19" t="str">
        <f>'A. Thermody. result (all suite)'!A394</f>
        <v>Alkaline basalt</v>
      </c>
      <c r="C438" s="24">
        <f>'A. Thermody. result (all suite)'!G394</f>
        <v>100</v>
      </c>
      <c r="D438" s="19">
        <f>'A. Thermody. result (all suite)'!D394</f>
        <v>10000</v>
      </c>
      <c r="E438" s="61">
        <f>'A. Thermody. result (all suite)'!I394</f>
        <v>45.155484000000001</v>
      </c>
      <c r="F438" s="21">
        <f>'A. Thermody. result (all suite)'!J394</f>
        <v>3.89961</v>
      </c>
      <c r="G438" s="21">
        <f>'A. Thermody. result (all suite)'!K394</f>
        <v>11.528847000000001</v>
      </c>
      <c r="H438" s="21">
        <f>'A. Thermody. result (all suite)'!L394</f>
        <v>3.0596939999999999</v>
      </c>
      <c r="I438" s="21">
        <f>'A. Thermody. result (all suite)'!M394</f>
        <v>8.7291270000000001</v>
      </c>
      <c r="J438" s="21">
        <f>'A. Thermody. result (all suite)'!N394</f>
        <v>0.169983</v>
      </c>
      <c r="K438" s="21">
        <f>'A. Thermody. result (all suite)'!O394</f>
        <v>8.7191279999999995</v>
      </c>
      <c r="L438" s="21">
        <f>'A. Thermody. result (all suite)'!P394</f>
        <v>13.538646</v>
      </c>
      <c r="M438" s="21">
        <f>'A. Thermody. result (all suite)'!Q394</f>
        <v>2.6497350000000002</v>
      </c>
      <c r="N438" s="21">
        <f>'A. Thermody. result (all suite)'!R394</f>
        <v>0.76992300000000002</v>
      </c>
      <c r="O438" s="21">
        <f>'A. Thermody. result (all suite)'!S394</f>
        <v>0.85991399999999996</v>
      </c>
      <c r="P438" s="21">
        <f>'A. Thermody. result (all suite)'!T394</f>
        <v>0.91990799999999995</v>
      </c>
      <c r="Q438" s="21">
        <f t="shared" si="589"/>
        <v>99.999999000000031</v>
      </c>
      <c r="S438" s="19">
        <f t="shared" si="590"/>
        <v>1607</v>
      </c>
      <c r="T438" s="19">
        <f t="shared" si="591"/>
        <v>1</v>
      </c>
      <c r="V438" s="61">
        <f t="shared" si="592"/>
        <v>44.740095086091387</v>
      </c>
      <c r="W438" s="21">
        <f t="shared" si="593"/>
        <v>3.8637371752824716</v>
      </c>
      <c r="X438" s="21">
        <f t="shared" si="594"/>
        <v>11.422792213078692</v>
      </c>
      <c r="Y438" s="21">
        <f t="shared" si="595"/>
        <v>3.0315476298370161</v>
      </c>
      <c r="Z438" s="21">
        <f t="shared" si="596"/>
        <v>8.6488270615938401</v>
      </c>
      <c r="AA438" s="21">
        <f t="shared" si="597"/>
        <v>0.1684193127687231</v>
      </c>
      <c r="AB438" s="21">
        <f t="shared" si="598"/>
        <v>8.6389200431956787</v>
      </c>
      <c r="AC438" s="21">
        <f t="shared" si="599"/>
        <v>13.414102911108888</v>
      </c>
      <c r="AD438" s="21">
        <f t="shared" si="600"/>
        <v>2.6253598755124488</v>
      </c>
      <c r="AE438" s="21">
        <f t="shared" si="601"/>
        <v>0.76284041665833424</v>
      </c>
      <c r="AF438" s="21">
        <f t="shared" si="602"/>
        <v>0.85200358224177564</v>
      </c>
      <c r="AG438" s="21">
        <f t="shared" si="603"/>
        <v>98.168645307369246</v>
      </c>
      <c r="AH438" s="21"/>
      <c r="AI438" s="61">
        <f t="shared" si="604"/>
        <v>45.574730043394901</v>
      </c>
      <c r="AJ438" s="21">
        <f t="shared" si="605"/>
        <v>3.9358159249167426</v>
      </c>
      <c r="AK438" s="21">
        <f t="shared" si="606"/>
        <v>11.635886567766679</v>
      </c>
      <c r="AL438" s="21">
        <f t="shared" si="607"/>
        <v>3.0881017257039063</v>
      </c>
      <c r="AM438" s="21">
        <f t="shared" si="608"/>
        <v>8.8101725703905558</v>
      </c>
      <c r="AN438" s="21">
        <f t="shared" si="609"/>
        <v>0.17156120698355029</v>
      </c>
      <c r="AO438" s="21">
        <f t="shared" si="610"/>
        <v>8.800080734685638</v>
      </c>
      <c r="AP438" s="21">
        <f t="shared" si="611"/>
        <v>13.664345544454536</v>
      </c>
      <c r="AQ438" s="21">
        <f t="shared" si="612"/>
        <v>2.6743364618024024</v>
      </c>
      <c r="AR438" s="21">
        <f t="shared" si="613"/>
        <v>0.77707134927843402</v>
      </c>
      <c r="AS438" s="21">
        <f t="shared" si="614"/>
        <v>0.86789787062266621</v>
      </c>
      <c r="AT438" s="21">
        <f t="shared" si="615"/>
        <v>100</v>
      </c>
      <c r="AU438" s="21"/>
      <c r="AV438" s="21">
        <f>AR438*'[1]diagram lines'!$G$39</f>
        <v>0.64505171155176666</v>
      </c>
      <c r="AW438" s="21">
        <f>AK438*'[1]diagram lines'!$G$40</f>
        <v>6.1584835498525017</v>
      </c>
      <c r="AX438" s="21">
        <f>AQ438*'[1]diagram lines'!$G$38</f>
        <v>1.9839624155158837</v>
      </c>
      <c r="AY438" s="21">
        <f>AP438*'[1]diagram lines'!$G$41</f>
        <v>9.7653288290058669</v>
      </c>
      <c r="AZ438" s="21">
        <f t="shared" si="616"/>
        <v>3.4514078110808364</v>
      </c>
      <c r="BA438" s="21">
        <f t="shared" si="617"/>
        <v>0.49687858175932603</v>
      </c>
      <c r="BB438" s="21">
        <f t="shared" si="618"/>
        <v>2.3425068303917982</v>
      </c>
      <c r="BC438" s="86">
        <f t="shared" si="619"/>
        <v>0.42689309889130361</v>
      </c>
      <c r="BX438" s="61">
        <f t="shared" si="620"/>
        <v>0.75158928095872179</v>
      </c>
      <c r="BY438" s="21">
        <f t="shared" si="621"/>
        <v>4.8818352528793192E-2</v>
      </c>
      <c r="BZ438" s="21">
        <f t="shared" si="622"/>
        <v>0.11307225382502943</v>
      </c>
      <c r="CA438" s="21">
        <f t="shared" si="623"/>
        <v>1.916021040766485E-2</v>
      </c>
      <c r="CB438" s="21">
        <f t="shared" si="624"/>
        <v>0.12149098121085596</v>
      </c>
      <c r="CC438" s="21">
        <f t="shared" si="625"/>
        <v>2.3961516774739216E-3</v>
      </c>
      <c r="CD438" s="21">
        <f t="shared" si="626"/>
        <v>0.2163555334987593</v>
      </c>
      <c r="CE438" s="21">
        <f t="shared" si="627"/>
        <v>0.24141665477888732</v>
      </c>
      <c r="CF438" s="21">
        <f t="shared" si="628"/>
        <v>4.2744555573479594E-2</v>
      </c>
      <c r="CG438" s="21">
        <f t="shared" si="629"/>
        <v>8.1732802547770707E-3</v>
      </c>
      <c r="CH438" s="21">
        <f t="shared" si="630"/>
        <v>6.0581215127092376E-3</v>
      </c>
      <c r="CI438" s="21">
        <f t="shared" si="631"/>
        <v>5.1049278579356268E-2</v>
      </c>
      <c r="CJ438" s="21">
        <f t="shared" si="632"/>
        <v>1.6223246548065082</v>
      </c>
      <c r="CL438" s="68">
        <f t="shared" si="633"/>
        <v>0.46327920785273558</v>
      </c>
      <c r="CM438" s="19">
        <f t="shared" si="634"/>
        <v>3.0091604898044078E-2</v>
      </c>
      <c r="CN438" s="19">
        <f t="shared" si="635"/>
        <v>6.9697673329457824E-2</v>
      </c>
      <c r="CO438" s="19">
        <f t="shared" si="636"/>
        <v>1.1810342862569672E-2</v>
      </c>
      <c r="CP438" s="19">
        <f t="shared" si="637"/>
        <v>7.4886972130338472E-2</v>
      </c>
      <c r="CQ438" s="19">
        <f t="shared" si="638"/>
        <v>1.476986539269297E-3</v>
      </c>
      <c r="CR438" s="19">
        <f t="shared" si="639"/>
        <v>0.13336142852650146</v>
      </c>
      <c r="CS438" s="19">
        <f t="shared" si="640"/>
        <v>0.14880908951462657</v>
      </c>
      <c r="CT438" s="19">
        <f t="shared" si="641"/>
        <v>2.6347719888765213E-2</v>
      </c>
      <c r="CU438" s="19">
        <f t="shared" si="642"/>
        <v>5.0380053280715776E-3</v>
      </c>
      <c r="CV438" s="19">
        <f t="shared" si="643"/>
        <v>3.7342226753200509E-3</v>
      </c>
      <c r="CW438" s="19">
        <f t="shared" si="644"/>
        <v>3.1466746454300067E-2</v>
      </c>
      <c r="CX438" s="19">
        <f t="shared" si="645"/>
        <v>0.99999999999999978</v>
      </c>
      <c r="CZ438" s="68">
        <f t="shared" si="646"/>
        <v>2.4859999999999999E-5</v>
      </c>
      <c r="DA438" s="19">
        <f t="shared" si="647"/>
        <v>1.9662159999999997E-5</v>
      </c>
      <c r="DB438" s="19">
        <f t="shared" si="648"/>
        <v>3.5539999999999995E-5</v>
      </c>
      <c r="DC438" s="19">
        <f t="shared" si="649"/>
        <v>4.127006E-5</v>
      </c>
      <c r="DD438" s="19">
        <f t="shared" si="650"/>
        <v>1.3297279999999997E-5</v>
      </c>
      <c r="DE438" s="19">
        <f t="shared" si="651"/>
        <v>1.3297279999999997E-5</v>
      </c>
      <c r="DF438" s="19">
        <f t="shared" si="652"/>
        <v>1.2374179999999999E-5</v>
      </c>
      <c r="DG438" s="19">
        <f t="shared" si="653"/>
        <v>1.704316E-5</v>
      </c>
      <c r="DH438" s="19">
        <f t="shared" si="654"/>
        <v>2.6123119999999999E-5</v>
      </c>
      <c r="DI438" s="19">
        <f t="shared" si="655"/>
        <v>3.8752719999999994E-5</v>
      </c>
      <c r="DJ438" s="19">
        <f t="shared" si="656"/>
        <v>0</v>
      </c>
      <c r="DK438" s="19">
        <f t="shared" si="657"/>
        <v>2.2495639999999998E-5</v>
      </c>
      <c r="DM438" s="68">
        <f t="shared" si="658"/>
        <v>1119.6224781895557</v>
      </c>
      <c r="DN438" s="19">
        <f t="shared" si="659"/>
        <v>122.25093271826499</v>
      </c>
      <c r="DO438" s="19">
        <f t="shared" si="660"/>
        <v>199.95427047471921</v>
      </c>
      <c r="DP438" s="19">
        <f t="shared" si="661"/>
        <v>45.698834741789824</v>
      </c>
      <c r="DQ438" s="19">
        <f t="shared" si="662"/>
        <v>404.64132119988602</v>
      </c>
      <c r="DR438" s="19">
        <f t="shared" si="663"/>
        <v>7.8796133566988091</v>
      </c>
      <c r="DS438" s="19">
        <f t="shared" si="664"/>
        <v>434.32902783198637</v>
      </c>
      <c r="DT438" s="19">
        <f t="shared" si="665"/>
        <v>489.65178640464899</v>
      </c>
      <c r="DU438" s="19">
        <f t="shared" si="666"/>
        <v>62.522974128073358</v>
      </c>
      <c r="DV438" s="19">
        <f t="shared" si="667"/>
        <v>12.246368820158757</v>
      </c>
      <c r="DX438" s="19">
        <f t="shared" si="668"/>
        <v>25.206252016234576</v>
      </c>
      <c r="DZ438" s="68">
        <f t="shared" si="669"/>
        <v>2924.0038598820165</v>
      </c>
      <c r="EA438" s="21">
        <f t="shared" si="670"/>
        <v>2.9240038598820166</v>
      </c>
      <c r="EB438" s="92">
        <f t="shared" si="671"/>
        <v>1334</v>
      </c>
    </row>
    <row r="439" spans="1:132" x14ac:dyDescent="0.3">
      <c r="A439" s="19">
        <f>'A. Thermody. result (all suite)'!C395</f>
        <v>1333</v>
      </c>
      <c r="B439" s="19" t="str">
        <f>'A. Thermody. result (all suite)'!A395</f>
        <v>Alkaline basalt</v>
      </c>
      <c r="C439" s="24">
        <f>'A. Thermody. result (all suite)'!G395</f>
        <v>100</v>
      </c>
      <c r="D439" s="19">
        <f>'A. Thermody. result (all suite)'!D395</f>
        <v>10000</v>
      </c>
      <c r="E439" s="61">
        <f>'A. Thermody. result (all suite)'!I395</f>
        <v>45.155484000000001</v>
      </c>
      <c r="F439" s="21">
        <f>'A. Thermody. result (all suite)'!J395</f>
        <v>3.89961</v>
      </c>
      <c r="G439" s="21">
        <f>'A. Thermody. result (all suite)'!K395</f>
        <v>11.528847000000001</v>
      </c>
      <c r="H439" s="21">
        <f>'A. Thermody. result (all suite)'!L395</f>
        <v>3.0596939999999999</v>
      </c>
      <c r="I439" s="21">
        <f>'A. Thermody. result (all suite)'!M395</f>
        <v>8.7291270000000001</v>
      </c>
      <c r="J439" s="21">
        <f>'A. Thermody. result (all suite)'!N395</f>
        <v>0.169983</v>
      </c>
      <c r="K439" s="21">
        <f>'A. Thermody. result (all suite)'!O395</f>
        <v>8.7191279999999995</v>
      </c>
      <c r="L439" s="21">
        <f>'A. Thermody. result (all suite)'!P395</f>
        <v>13.538646</v>
      </c>
      <c r="M439" s="21">
        <f>'A. Thermody. result (all suite)'!Q395</f>
        <v>2.6497350000000002</v>
      </c>
      <c r="N439" s="21">
        <f>'A. Thermody. result (all suite)'!R395</f>
        <v>0.76992300000000002</v>
      </c>
      <c r="O439" s="21">
        <f>'A. Thermody. result (all suite)'!S395</f>
        <v>0.85991399999999996</v>
      </c>
      <c r="P439" s="21">
        <f>'A. Thermody. result (all suite)'!T395</f>
        <v>0.91990799999999995</v>
      </c>
      <c r="Q439" s="21">
        <f t="shared" si="589"/>
        <v>99.999999000000031</v>
      </c>
      <c r="S439" s="19">
        <f t="shared" si="590"/>
        <v>1606</v>
      </c>
      <c r="T439" s="19">
        <f t="shared" si="591"/>
        <v>1</v>
      </c>
      <c r="V439" s="61">
        <f t="shared" si="592"/>
        <v>44.740095086091387</v>
      </c>
      <c r="W439" s="21">
        <f t="shared" si="593"/>
        <v>3.8637371752824716</v>
      </c>
      <c r="X439" s="21">
        <f t="shared" si="594"/>
        <v>11.422792213078692</v>
      </c>
      <c r="Y439" s="21">
        <f t="shared" si="595"/>
        <v>3.0315476298370161</v>
      </c>
      <c r="Z439" s="21">
        <f t="shared" si="596"/>
        <v>8.6488270615938401</v>
      </c>
      <c r="AA439" s="21">
        <f t="shared" si="597"/>
        <v>0.1684193127687231</v>
      </c>
      <c r="AB439" s="21">
        <f t="shared" si="598"/>
        <v>8.6389200431956787</v>
      </c>
      <c r="AC439" s="21">
        <f t="shared" si="599"/>
        <v>13.414102911108888</v>
      </c>
      <c r="AD439" s="21">
        <f t="shared" si="600"/>
        <v>2.6253598755124488</v>
      </c>
      <c r="AE439" s="21">
        <f t="shared" si="601"/>
        <v>0.76284041665833424</v>
      </c>
      <c r="AF439" s="21">
        <f t="shared" si="602"/>
        <v>0.85200358224177564</v>
      </c>
      <c r="AG439" s="21">
        <f t="shared" si="603"/>
        <v>98.168645307369246</v>
      </c>
      <c r="AH439" s="21"/>
      <c r="AI439" s="61">
        <f t="shared" si="604"/>
        <v>45.574730043394901</v>
      </c>
      <c r="AJ439" s="21">
        <f t="shared" si="605"/>
        <v>3.9358159249167426</v>
      </c>
      <c r="AK439" s="21">
        <f t="shared" si="606"/>
        <v>11.635886567766679</v>
      </c>
      <c r="AL439" s="21">
        <f t="shared" si="607"/>
        <v>3.0881017257039063</v>
      </c>
      <c r="AM439" s="21">
        <f t="shared" si="608"/>
        <v>8.8101725703905558</v>
      </c>
      <c r="AN439" s="21">
        <f t="shared" si="609"/>
        <v>0.17156120698355029</v>
      </c>
      <c r="AO439" s="21">
        <f t="shared" si="610"/>
        <v>8.800080734685638</v>
      </c>
      <c r="AP439" s="21">
        <f t="shared" si="611"/>
        <v>13.664345544454536</v>
      </c>
      <c r="AQ439" s="21">
        <f t="shared" si="612"/>
        <v>2.6743364618024024</v>
      </c>
      <c r="AR439" s="21">
        <f t="shared" si="613"/>
        <v>0.77707134927843402</v>
      </c>
      <c r="AS439" s="21">
        <f t="shared" si="614"/>
        <v>0.86789787062266621</v>
      </c>
      <c r="AT439" s="21">
        <f t="shared" si="615"/>
        <v>100</v>
      </c>
      <c r="AU439" s="21"/>
      <c r="AV439" s="21">
        <f>AR439*'[1]diagram lines'!$G$39</f>
        <v>0.64505171155176666</v>
      </c>
      <c r="AW439" s="21">
        <f>AK439*'[1]diagram lines'!$G$40</f>
        <v>6.1584835498525017</v>
      </c>
      <c r="AX439" s="21">
        <f>AQ439*'[1]diagram lines'!$G$38</f>
        <v>1.9839624155158837</v>
      </c>
      <c r="AY439" s="21">
        <f>AP439*'[1]diagram lines'!$G$41</f>
        <v>9.7653288290058669</v>
      </c>
      <c r="AZ439" s="21">
        <f t="shared" si="616"/>
        <v>3.4514078110808364</v>
      </c>
      <c r="BA439" s="21">
        <f t="shared" si="617"/>
        <v>0.49687858175932603</v>
      </c>
      <c r="BB439" s="21">
        <f t="shared" si="618"/>
        <v>2.3425068303917982</v>
      </c>
      <c r="BC439" s="86">
        <f t="shared" si="619"/>
        <v>0.42689309889130361</v>
      </c>
      <c r="BX439" s="61">
        <f t="shared" si="620"/>
        <v>0.75158928095872179</v>
      </c>
      <c r="BY439" s="21">
        <f t="shared" si="621"/>
        <v>4.8818352528793192E-2</v>
      </c>
      <c r="BZ439" s="21">
        <f t="shared" si="622"/>
        <v>0.11307225382502943</v>
      </c>
      <c r="CA439" s="21">
        <f t="shared" si="623"/>
        <v>1.916021040766485E-2</v>
      </c>
      <c r="CB439" s="21">
        <f t="shared" si="624"/>
        <v>0.12149098121085596</v>
      </c>
      <c r="CC439" s="21">
        <f t="shared" si="625"/>
        <v>2.3961516774739216E-3</v>
      </c>
      <c r="CD439" s="21">
        <f t="shared" si="626"/>
        <v>0.2163555334987593</v>
      </c>
      <c r="CE439" s="21">
        <f t="shared" si="627"/>
        <v>0.24141665477888732</v>
      </c>
      <c r="CF439" s="21">
        <f t="shared" si="628"/>
        <v>4.2744555573479594E-2</v>
      </c>
      <c r="CG439" s="21">
        <f t="shared" si="629"/>
        <v>8.1732802547770707E-3</v>
      </c>
      <c r="CH439" s="21">
        <f t="shared" si="630"/>
        <v>6.0581215127092376E-3</v>
      </c>
      <c r="CI439" s="21">
        <f t="shared" si="631"/>
        <v>5.1049278579356268E-2</v>
      </c>
      <c r="CJ439" s="21">
        <f t="shared" si="632"/>
        <v>1.6223246548065082</v>
      </c>
      <c r="CL439" s="68">
        <f t="shared" si="633"/>
        <v>0.46327920785273558</v>
      </c>
      <c r="CM439" s="19">
        <f t="shared" si="634"/>
        <v>3.0091604898044078E-2</v>
      </c>
      <c r="CN439" s="19">
        <f t="shared" si="635"/>
        <v>6.9697673329457824E-2</v>
      </c>
      <c r="CO439" s="19">
        <f t="shared" si="636"/>
        <v>1.1810342862569672E-2</v>
      </c>
      <c r="CP439" s="19">
        <f t="shared" si="637"/>
        <v>7.4886972130338472E-2</v>
      </c>
      <c r="CQ439" s="19">
        <f t="shared" si="638"/>
        <v>1.476986539269297E-3</v>
      </c>
      <c r="CR439" s="19">
        <f t="shared" si="639"/>
        <v>0.13336142852650146</v>
      </c>
      <c r="CS439" s="19">
        <f t="shared" si="640"/>
        <v>0.14880908951462657</v>
      </c>
      <c r="CT439" s="19">
        <f t="shared" si="641"/>
        <v>2.6347719888765213E-2</v>
      </c>
      <c r="CU439" s="19">
        <f t="shared" si="642"/>
        <v>5.0380053280715776E-3</v>
      </c>
      <c r="CV439" s="19">
        <f t="shared" si="643"/>
        <v>3.7342226753200509E-3</v>
      </c>
      <c r="CW439" s="19">
        <f t="shared" si="644"/>
        <v>3.1466746454300067E-2</v>
      </c>
      <c r="CX439" s="19">
        <f t="shared" si="645"/>
        <v>0.99999999999999978</v>
      </c>
      <c r="CZ439" s="68">
        <f t="shared" si="646"/>
        <v>2.4859999999999999E-5</v>
      </c>
      <c r="DA439" s="19">
        <f t="shared" si="647"/>
        <v>1.9654919999999998E-5</v>
      </c>
      <c r="DB439" s="19">
        <f t="shared" si="648"/>
        <v>3.5539999999999995E-5</v>
      </c>
      <c r="DC439" s="19">
        <f t="shared" si="649"/>
        <v>4.1260969999999995E-5</v>
      </c>
      <c r="DD439" s="19">
        <f t="shared" si="650"/>
        <v>1.3294359999999998E-5</v>
      </c>
      <c r="DE439" s="19">
        <f t="shared" si="651"/>
        <v>1.3294359999999998E-5</v>
      </c>
      <c r="DF439" s="19">
        <f t="shared" si="652"/>
        <v>1.2370909999999999E-5</v>
      </c>
      <c r="DG439" s="19">
        <f t="shared" si="653"/>
        <v>1.703942E-5</v>
      </c>
      <c r="DH439" s="19">
        <f t="shared" si="654"/>
        <v>2.6115439999999997E-5</v>
      </c>
      <c r="DI439" s="19">
        <f t="shared" si="655"/>
        <v>3.8740639999999989E-5</v>
      </c>
      <c r="DJ439" s="19">
        <f t="shared" si="656"/>
        <v>0</v>
      </c>
      <c r="DK439" s="19">
        <f t="shared" si="657"/>
        <v>2.248618E-5</v>
      </c>
      <c r="DM439" s="68">
        <f t="shared" si="658"/>
        <v>1119.6224781895557</v>
      </c>
      <c r="DN439" s="19">
        <f t="shared" si="659"/>
        <v>122.29596453487274</v>
      </c>
      <c r="DO439" s="19">
        <f t="shared" si="660"/>
        <v>199.95427047471921</v>
      </c>
      <c r="DP439" s="19">
        <f t="shared" si="661"/>
        <v>45.708902425797334</v>
      </c>
      <c r="DQ439" s="19">
        <f t="shared" si="662"/>
        <v>404.73019743446241</v>
      </c>
      <c r="DR439" s="19">
        <f t="shared" si="663"/>
        <v>7.8813440508429089</v>
      </c>
      <c r="DS439" s="19">
        <f t="shared" si="664"/>
        <v>434.44383393121518</v>
      </c>
      <c r="DT439" s="19">
        <f t="shared" si="665"/>
        <v>489.75926058400211</v>
      </c>
      <c r="DU439" s="19">
        <f t="shared" si="666"/>
        <v>62.541360815845181</v>
      </c>
      <c r="DV439" s="19">
        <f t="shared" si="667"/>
        <v>12.250187449261105</v>
      </c>
      <c r="DX439" s="19">
        <f t="shared" si="668"/>
        <v>25.216856358282602</v>
      </c>
      <c r="DZ439" s="68">
        <f t="shared" si="669"/>
        <v>2924.4046562488566</v>
      </c>
      <c r="EA439" s="21">
        <f t="shared" si="670"/>
        <v>2.9244046562488566</v>
      </c>
      <c r="EB439" s="92">
        <f t="shared" si="671"/>
        <v>1333</v>
      </c>
    </row>
    <row r="440" spans="1:132" x14ac:dyDescent="0.3">
      <c r="A440" s="19">
        <f>'A. Thermody. result (all suite)'!C396</f>
        <v>1332</v>
      </c>
      <c r="B440" s="19" t="str">
        <f>'A. Thermody. result (all suite)'!A396</f>
        <v>Alkaline basalt</v>
      </c>
      <c r="C440" s="24">
        <f>'A. Thermody. result (all suite)'!G396</f>
        <v>100</v>
      </c>
      <c r="D440" s="19">
        <f>'A. Thermody. result (all suite)'!D396</f>
        <v>10000</v>
      </c>
      <c r="E440" s="61">
        <f>'A. Thermody. result (all suite)'!I396</f>
        <v>45.155484000000001</v>
      </c>
      <c r="F440" s="21">
        <f>'A. Thermody. result (all suite)'!J396</f>
        <v>3.89961</v>
      </c>
      <c r="G440" s="21">
        <f>'A. Thermody. result (all suite)'!K396</f>
        <v>11.528847000000001</v>
      </c>
      <c r="H440" s="21">
        <f>'A. Thermody. result (all suite)'!L396</f>
        <v>3.0596939999999999</v>
      </c>
      <c r="I440" s="21">
        <f>'A. Thermody. result (all suite)'!M396</f>
        <v>8.7291270000000001</v>
      </c>
      <c r="J440" s="21">
        <f>'A. Thermody. result (all suite)'!N396</f>
        <v>0.169983</v>
      </c>
      <c r="K440" s="21">
        <f>'A. Thermody. result (all suite)'!O396</f>
        <v>8.7191279999999995</v>
      </c>
      <c r="L440" s="21">
        <f>'A. Thermody. result (all suite)'!P396</f>
        <v>13.538646</v>
      </c>
      <c r="M440" s="21">
        <f>'A. Thermody. result (all suite)'!Q396</f>
        <v>2.6497350000000002</v>
      </c>
      <c r="N440" s="21">
        <f>'A. Thermody. result (all suite)'!R396</f>
        <v>0.76992300000000002</v>
      </c>
      <c r="O440" s="21">
        <f>'A. Thermody. result (all suite)'!S396</f>
        <v>0.85991399999999996</v>
      </c>
      <c r="P440" s="21">
        <f>'A. Thermody. result (all suite)'!T396</f>
        <v>0.91990799999999995</v>
      </c>
      <c r="Q440" s="21">
        <f t="shared" si="589"/>
        <v>99.999999000000031</v>
      </c>
      <c r="S440" s="19">
        <f t="shared" si="590"/>
        <v>1605</v>
      </c>
      <c r="T440" s="19">
        <f t="shared" si="591"/>
        <v>1</v>
      </c>
      <c r="V440" s="61">
        <f t="shared" si="592"/>
        <v>44.740095086091387</v>
      </c>
      <c r="W440" s="21">
        <f t="shared" si="593"/>
        <v>3.8637371752824716</v>
      </c>
      <c r="X440" s="21">
        <f t="shared" si="594"/>
        <v>11.422792213078692</v>
      </c>
      <c r="Y440" s="21">
        <f t="shared" si="595"/>
        <v>3.0315476298370161</v>
      </c>
      <c r="Z440" s="21">
        <f t="shared" si="596"/>
        <v>8.6488270615938401</v>
      </c>
      <c r="AA440" s="21">
        <f t="shared" si="597"/>
        <v>0.1684193127687231</v>
      </c>
      <c r="AB440" s="21">
        <f t="shared" si="598"/>
        <v>8.6389200431956787</v>
      </c>
      <c r="AC440" s="21">
        <f t="shared" si="599"/>
        <v>13.414102911108888</v>
      </c>
      <c r="AD440" s="21">
        <f t="shared" si="600"/>
        <v>2.6253598755124488</v>
      </c>
      <c r="AE440" s="21">
        <f t="shared" si="601"/>
        <v>0.76284041665833424</v>
      </c>
      <c r="AF440" s="21">
        <f t="shared" si="602"/>
        <v>0.85200358224177564</v>
      </c>
      <c r="AG440" s="21">
        <f t="shared" si="603"/>
        <v>98.168645307369246</v>
      </c>
      <c r="AH440" s="21"/>
      <c r="AI440" s="61">
        <f t="shared" si="604"/>
        <v>45.574730043394901</v>
      </c>
      <c r="AJ440" s="21">
        <f t="shared" si="605"/>
        <v>3.9358159249167426</v>
      </c>
      <c r="AK440" s="21">
        <f t="shared" si="606"/>
        <v>11.635886567766679</v>
      </c>
      <c r="AL440" s="21">
        <f t="shared" si="607"/>
        <v>3.0881017257039063</v>
      </c>
      <c r="AM440" s="21">
        <f t="shared" si="608"/>
        <v>8.8101725703905558</v>
      </c>
      <c r="AN440" s="21">
        <f t="shared" si="609"/>
        <v>0.17156120698355029</v>
      </c>
      <c r="AO440" s="21">
        <f t="shared" si="610"/>
        <v>8.800080734685638</v>
      </c>
      <c r="AP440" s="21">
        <f t="shared" si="611"/>
        <v>13.664345544454536</v>
      </c>
      <c r="AQ440" s="21">
        <f t="shared" si="612"/>
        <v>2.6743364618024024</v>
      </c>
      <c r="AR440" s="21">
        <f t="shared" si="613"/>
        <v>0.77707134927843402</v>
      </c>
      <c r="AS440" s="21">
        <f t="shared" si="614"/>
        <v>0.86789787062266621</v>
      </c>
      <c r="AT440" s="21">
        <f t="shared" si="615"/>
        <v>100</v>
      </c>
      <c r="AU440" s="21"/>
      <c r="AV440" s="21">
        <f>AR440*'[1]diagram lines'!$G$39</f>
        <v>0.64505171155176666</v>
      </c>
      <c r="AW440" s="21">
        <f>AK440*'[1]diagram lines'!$G$40</f>
        <v>6.1584835498525017</v>
      </c>
      <c r="AX440" s="21">
        <f>AQ440*'[1]diagram lines'!$G$38</f>
        <v>1.9839624155158837</v>
      </c>
      <c r="AY440" s="21">
        <f>AP440*'[1]diagram lines'!$G$41</f>
        <v>9.7653288290058669</v>
      </c>
      <c r="AZ440" s="21">
        <f t="shared" si="616"/>
        <v>3.4514078110808364</v>
      </c>
      <c r="BA440" s="21">
        <f t="shared" si="617"/>
        <v>0.49687858175932603</v>
      </c>
      <c r="BB440" s="21">
        <f t="shared" si="618"/>
        <v>2.3425068303917982</v>
      </c>
      <c r="BC440" s="86">
        <f t="shared" si="619"/>
        <v>0.42689309889130361</v>
      </c>
      <c r="BX440" s="61">
        <f t="shared" si="620"/>
        <v>0.75158928095872179</v>
      </c>
      <c r="BY440" s="21">
        <f t="shared" si="621"/>
        <v>4.8818352528793192E-2</v>
      </c>
      <c r="BZ440" s="21">
        <f t="shared" si="622"/>
        <v>0.11307225382502943</v>
      </c>
      <c r="CA440" s="21">
        <f t="shared" si="623"/>
        <v>1.916021040766485E-2</v>
      </c>
      <c r="CB440" s="21">
        <f t="shared" si="624"/>
        <v>0.12149098121085596</v>
      </c>
      <c r="CC440" s="21">
        <f t="shared" si="625"/>
        <v>2.3961516774739216E-3</v>
      </c>
      <c r="CD440" s="21">
        <f t="shared" si="626"/>
        <v>0.2163555334987593</v>
      </c>
      <c r="CE440" s="21">
        <f t="shared" si="627"/>
        <v>0.24141665477888732</v>
      </c>
      <c r="CF440" s="21">
        <f t="shared" si="628"/>
        <v>4.2744555573479594E-2</v>
      </c>
      <c r="CG440" s="21">
        <f t="shared" si="629"/>
        <v>8.1732802547770707E-3</v>
      </c>
      <c r="CH440" s="21">
        <f t="shared" si="630"/>
        <v>6.0581215127092376E-3</v>
      </c>
      <c r="CI440" s="21">
        <f t="shared" si="631"/>
        <v>5.1049278579356268E-2</v>
      </c>
      <c r="CJ440" s="21">
        <f t="shared" si="632"/>
        <v>1.6223246548065082</v>
      </c>
      <c r="CL440" s="68">
        <f t="shared" si="633"/>
        <v>0.46327920785273558</v>
      </c>
      <c r="CM440" s="19">
        <f t="shared" si="634"/>
        <v>3.0091604898044078E-2</v>
      </c>
      <c r="CN440" s="19">
        <f t="shared" si="635"/>
        <v>6.9697673329457824E-2</v>
      </c>
      <c r="CO440" s="19">
        <f t="shared" si="636"/>
        <v>1.1810342862569672E-2</v>
      </c>
      <c r="CP440" s="19">
        <f t="shared" si="637"/>
        <v>7.4886972130338472E-2</v>
      </c>
      <c r="CQ440" s="19">
        <f t="shared" si="638"/>
        <v>1.476986539269297E-3</v>
      </c>
      <c r="CR440" s="19">
        <f t="shared" si="639"/>
        <v>0.13336142852650146</v>
      </c>
      <c r="CS440" s="19">
        <f t="shared" si="640"/>
        <v>0.14880908951462657</v>
      </c>
      <c r="CT440" s="19">
        <f t="shared" si="641"/>
        <v>2.6347719888765213E-2</v>
      </c>
      <c r="CU440" s="19">
        <f t="shared" si="642"/>
        <v>5.0380053280715776E-3</v>
      </c>
      <c r="CV440" s="19">
        <f t="shared" si="643"/>
        <v>3.7342226753200509E-3</v>
      </c>
      <c r="CW440" s="19">
        <f t="shared" si="644"/>
        <v>3.1466746454300067E-2</v>
      </c>
      <c r="CX440" s="19">
        <f t="shared" si="645"/>
        <v>0.99999999999999978</v>
      </c>
      <c r="CZ440" s="68">
        <f t="shared" si="646"/>
        <v>2.4859999999999999E-5</v>
      </c>
      <c r="DA440" s="19">
        <f t="shared" si="647"/>
        <v>1.9647679999999997E-5</v>
      </c>
      <c r="DB440" s="19">
        <f t="shared" si="648"/>
        <v>3.5539999999999995E-5</v>
      </c>
      <c r="DC440" s="19">
        <f t="shared" si="649"/>
        <v>4.1251879999999996E-5</v>
      </c>
      <c r="DD440" s="19">
        <f t="shared" si="650"/>
        <v>1.3291439999999997E-5</v>
      </c>
      <c r="DE440" s="19">
        <f t="shared" si="651"/>
        <v>1.3291439999999997E-5</v>
      </c>
      <c r="DF440" s="19">
        <f t="shared" si="652"/>
        <v>1.2367639999999999E-5</v>
      </c>
      <c r="DG440" s="19">
        <f t="shared" si="653"/>
        <v>1.7035679999999999E-5</v>
      </c>
      <c r="DH440" s="19">
        <f t="shared" si="654"/>
        <v>2.6107759999999998E-5</v>
      </c>
      <c r="DI440" s="19">
        <f t="shared" si="655"/>
        <v>3.8728559999999991E-5</v>
      </c>
      <c r="DJ440" s="19">
        <f t="shared" si="656"/>
        <v>0</v>
      </c>
      <c r="DK440" s="19">
        <f t="shared" si="657"/>
        <v>2.2476719999999999E-5</v>
      </c>
      <c r="DM440" s="68">
        <f t="shared" si="658"/>
        <v>1119.6224781895557</v>
      </c>
      <c r="DN440" s="19">
        <f t="shared" si="659"/>
        <v>122.34102953914972</v>
      </c>
      <c r="DO440" s="19">
        <f t="shared" si="660"/>
        <v>199.95427047471921</v>
      </c>
      <c r="DP440" s="19">
        <f t="shared" si="661"/>
        <v>45.718974546705532</v>
      </c>
      <c r="DQ440" s="19">
        <f t="shared" si="662"/>
        <v>404.81911271952629</v>
      </c>
      <c r="DR440" s="19">
        <f t="shared" si="663"/>
        <v>7.8830755054203268</v>
      </c>
      <c r="DS440" s="19">
        <f t="shared" si="664"/>
        <v>434.55870073983471</v>
      </c>
      <c r="DT440" s="19">
        <f t="shared" si="665"/>
        <v>489.86678195295156</v>
      </c>
      <c r="DU440" s="19">
        <f t="shared" si="666"/>
        <v>62.559758321072195</v>
      </c>
      <c r="DV440" s="19">
        <f t="shared" si="667"/>
        <v>12.254008460535138</v>
      </c>
      <c r="DX440" s="19">
        <f t="shared" si="668"/>
        <v>25.227469626639792</v>
      </c>
      <c r="DZ440" s="68">
        <f t="shared" si="669"/>
        <v>2924.8056600761106</v>
      </c>
      <c r="EA440" s="21">
        <f t="shared" si="670"/>
        <v>2.9248056600761108</v>
      </c>
      <c r="EB440" s="92">
        <f t="shared" si="671"/>
        <v>1332</v>
      </c>
    </row>
    <row r="441" spans="1:132" x14ac:dyDescent="0.3">
      <c r="A441" s="19">
        <f>'A. Thermody. result (all suite)'!C397</f>
        <v>1331</v>
      </c>
      <c r="B441" s="19" t="str">
        <f>'A. Thermody. result (all suite)'!A397</f>
        <v>Alkaline basalt</v>
      </c>
      <c r="C441" s="24">
        <f>'A. Thermody. result (all suite)'!G397</f>
        <v>100</v>
      </c>
      <c r="D441" s="19">
        <f>'A. Thermody. result (all suite)'!D397</f>
        <v>10000</v>
      </c>
      <c r="E441" s="61">
        <f>'A. Thermody. result (all suite)'!I397</f>
        <v>45.155484000000001</v>
      </c>
      <c r="F441" s="21">
        <f>'A. Thermody. result (all suite)'!J397</f>
        <v>3.89961</v>
      </c>
      <c r="G441" s="21">
        <f>'A. Thermody. result (all suite)'!K397</f>
        <v>11.528847000000001</v>
      </c>
      <c r="H441" s="21">
        <f>'A. Thermody. result (all suite)'!L397</f>
        <v>3.0596939999999999</v>
      </c>
      <c r="I441" s="21">
        <f>'A. Thermody. result (all suite)'!M397</f>
        <v>8.7291270000000001</v>
      </c>
      <c r="J441" s="21">
        <f>'A. Thermody. result (all suite)'!N397</f>
        <v>0.169983</v>
      </c>
      <c r="K441" s="21">
        <f>'A. Thermody. result (all suite)'!O397</f>
        <v>8.7191279999999995</v>
      </c>
      <c r="L441" s="21">
        <f>'A. Thermody. result (all suite)'!P397</f>
        <v>13.538646</v>
      </c>
      <c r="M441" s="21">
        <f>'A. Thermody. result (all suite)'!Q397</f>
        <v>2.6497350000000002</v>
      </c>
      <c r="N441" s="21">
        <f>'A. Thermody. result (all suite)'!R397</f>
        <v>0.76992300000000002</v>
      </c>
      <c r="O441" s="21">
        <f>'A. Thermody. result (all suite)'!S397</f>
        <v>0.85991399999999996</v>
      </c>
      <c r="P441" s="21">
        <f>'A. Thermody. result (all suite)'!T397</f>
        <v>0.91990799999999995</v>
      </c>
      <c r="Q441" s="21">
        <f t="shared" si="589"/>
        <v>99.999999000000031</v>
      </c>
      <c r="S441" s="19">
        <f t="shared" si="590"/>
        <v>1604</v>
      </c>
      <c r="T441" s="19">
        <f t="shared" si="591"/>
        <v>1</v>
      </c>
      <c r="V441" s="61">
        <f t="shared" si="592"/>
        <v>44.740095086091387</v>
      </c>
      <c r="W441" s="21">
        <f t="shared" si="593"/>
        <v>3.8637371752824716</v>
      </c>
      <c r="X441" s="21">
        <f t="shared" si="594"/>
        <v>11.422792213078692</v>
      </c>
      <c r="Y441" s="21">
        <f t="shared" si="595"/>
        <v>3.0315476298370161</v>
      </c>
      <c r="Z441" s="21">
        <f t="shared" si="596"/>
        <v>8.6488270615938401</v>
      </c>
      <c r="AA441" s="21">
        <f t="shared" si="597"/>
        <v>0.1684193127687231</v>
      </c>
      <c r="AB441" s="21">
        <f t="shared" si="598"/>
        <v>8.6389200431956787</v>
      </c>
      <c r="AC441" s="21">
        <f t="shared" si="599"/>
        <v>13.414102911108888</v>
      </c>
      <c r="AD441" s="21">
        <f t="shared" si="600"/>
        <v>2.6253598755124488</v>
      </c>
      <c r="AE441" s="21">
        <f t="shared" si="601"/>
        <v>0.76284041665833424</v>
      </c>
      <c r="AF441" s="21">
        <f t="shared" si="602"/>
        <v>0.85200358224177564</v>
      </c>
      <c r="AG441" s="21">
        <f t="shared" si="603"/>
        <v>98.168645307369246</v>
      </c>
      <c r="AH441" s="21"/>
      <c r="AI441" s="61">
        <f t="shared" si="604"/>
        <v>45.574730043394901</v>
      </c>
      <c r="AJ441" s="21">
        <f t="shared" si="605"/>
        <v>3.9358159249167426</v>
      </c>
      <c r="AK441" s="21">
        <f t="shared" si="606"/>
        <v>11.635886567766679</v>
      </c>
      <c r="AL441" s="21">
        <f t="shared" si="607"/>
        <v>3.0881017257039063</v>
      </c>
      <c r="AM441" s="21">
        <f t="shared" si="608"/>
        <v>8.8101725703905558</v>
      </c>
      <c r="AN441" s="21">
        <f t="shared" si="609"/>
        <v>0.17156120698355029</v>
      </c>
      <c r="AO441" s="21">
        <f t="shared" si="610"/>
        <v>8.800080734685638</v>
      </c>
      <c r="AP441" s="21">
        <f t="shared" si="611"/>
        <v>13.664345544454536</v>
      </c>
      <c r="AQ441" s="21">
        <f t="shared" si="612"/>
        <v>2.6743364618024024</v>
      </c>
      <c r="AR441" s="21">
        <f t="shared" si="613"/>
        <v>0.77707134927843402</v>
      </c>
      <c r="AS441" s="21">
        <f t="shared" si="614"/>
        <v>0.86789787062266621</v>
      </c>
      <c r="AT441" s="21">
        <f t="shared" si="615"/>
        <v>100</v>
      </c>
      <c r="AU441" s="21"/>
      <c r="AV441" s="21">
        <f>AR441*'[1]diagram lines'!$G$39</f>
        <v>0.64505171155176666</v>
      </c>
      <c r="AW441" s="21">
        <f>AK441*'[1]diagram lines'!$G$40</f>
        <v>6.1584835498525017</v>
      </c>
      <c r="AX441" s="21">
        <f>AQ441*'[1]diagram lines'!$G$38</f>
        <v>1.9839624155158837</v>
      </c>
      <c r="AY441" s="21">
        <f>AP441*'[1]diagram lines'!$G$41</f>
        <v>9.7653288290058669</v>
      </c>
      <c r="AZ441" s="21">
        <f t="shared" si="616"/>
        <v>3.4514078110808364</v>
      </c>
      <c r="BA441" s="21">
        <f t="shared" si="617"/>
        <v>0.49687858175932603</v>
      </c>
      <c r="BB441" s="21">
        <f t="shared" si="618"/>
        <v>2.3425068303917982</v>
      </c>
      <c r="BC441" s="86">
        <f t="shared" si="619"/>
        <v>0.42689309889130361</v>
      </c>
      <c r="BX441" s="61">
        <f t="shared" si="620"/>
        <v>0.75158928095872179</v>
      </c>
      <c r="BY441" s="21">
        <f t="shared" si="621"/>
        <v>4.8818352528793192E-2</v>
      </c>
      <c r="BZ441" s="21">
        <f t="shared" si="622"/>
        <v>0.11307225382502943</v>
      </c>
      <c r="CA441" s="21">
        <f t="shared" si="623"/>
        <v>1.916021040766485E-2</v>
      </c>
      <c r="CB441" s="21">
        <f t="shared" si="624"/>
        <v>0.12149098121085596</v>
      </c>
      <c r="CC441" s="21">
        <f t="shared" si="625"/>
        <v>2.3961516774739216E-3</v>
      </c>
      <c r="CD441" s="21">
        <f t="shared" si="626"/>
        <v>0.2163555334987593</v>
      </c>
      <c r="CE441" s="21">
        <f t="shared" si="627"/>
        <v>0.24141665477888732</v>
      </c>
      <c r="CF441" s="21">
        <f t="shared" si="628"/>
        <v>4.2744555573479594E-2</v>
      </c>
      <c r="CG441" s="21">
        <f t="shared" si="629"/>
        <v>8.1732802547770707E-3</v>
      </c>
      <c r="CH441" s="21">
        <f t="shared" si="630"/>
        <v>6.0581215127092376E-3</v>
      </c>
      <c r="CI441" s="21">
        <f t="shared" si="631"/>
        <v>5.1049278579356268E-2</v>
      </c>
      <c r="CJ441" s="21">
        <f t="shared" si="632"/>
        <v>1.6223246548065082</v>
      </c>
      <c r="CL441" s="68">
        <f t="shared" si="633"/>
        <v>0.46327920785273558</v>
      </c>
      <c r="CM441" s="19">
        <f t="shared" si="634"/>
        <v>3.0091604898044078E-2</v>
      </c>
      <c r="CN441" s="19">
        <f t="shared" si="635"/>
        <v>6.9697673329457824E-2</v>
      </c>
      <c r="CO441" s="19">
        <f t="shared" si="636"/>
        <v>1.1810342862569672E-2</v>
      </c>
      <c r="CP441" s="19">
        <f t="shared" si="637"/>
        <v>7.4886972130338472E-2</v>
      </c>
      <c r="CQ441" s="19">
        <f t="shared" si="638"/>
        <v>1.476986539269297E-3</v>
      </c>
      <c r="CR441" s="19">
        <f t="shared" si="639"/>
        <v>0.13336142852650146</v>
      </c>
      <c r="CS441" s="19">
        <f t="shared" si="640"/>
        <v>0.14880908951462657</v>
      </c>
      <c r="CT441" s="19">
        <f t="shared" si="641"/>
        <v>2.6347719888765213E-2</v>
      </c>
      <c r="CU441" s="19">
        <f t="shared" si="642"/>
        <v>5.0380053280715776E-3</v>
      </c>
      <c r="CV441" s="19">
        <f t="shared" si="643"/>
        <v>3.7342226753200509E-3</v>
      </c>
      <c r="CW441" s="19">
        <f t="shared" si="644"/>
        <v>3.1466746454300067E-2</v>
      </c>
      <c r="CX441" s="19">
        <f t="shared" si="645"/>
        <v>0.99999999999999978</v>
      </c>
      <c r="CZ441" s="68">
        <f t="shared" si="646"/>
        <v>2.4859999999999999E-5</v>
      </c>
      <c r="DA441" s="19">
        <f t="shared" si="647"/>
        <v>1.9640439999999995E-5</v>
      </c>
      <c r="DB441" s="19">
        <f t="shared" si="648"/>
        <v>3.5539999999999995E-5</v>
      </c>
      <c r="DC441" s="19">
        <f t="shared" si="649"/>
        <v>4.1242789999999997E-5</v>
      </c>
      <c r="DD441" s="19">
        <f t="shared" si="650"/>
        <v>1.3288519999999998E-5</v>
      </c>
      <c r="DE441" s="19">
        <f t="shared" si="651"/>
        <v>1.3288519999999998E-5</v>
      </c>
      <c r="DF441" s="19">
        <f t="shared" si="652"/>
        <v>1.2364369999999999E-5</v>
      </c>
      <c r="DG441" s="19">
        <f t="shared" si="653"/>
        <v>1.7031939999999998E-5</v>
      </c>
      <c r="DH441" s="19">
        <f t="shared" si="654"/>
        <v>2.6100079999999996E-5</v>
      </c>
      <c r="DI441" s="19">
        <f t="shared" si="655"/>
        <v>3.8716479999999993E-5</v>
      </c>
      <c r="DJ441" s="19">
        <f t="shared" si="656"/>
        <v>0</v>
      </c>
      <c r="DK441" s="19">
        <f t="shared" si="657"/>
        <v>2.2467259999999998E-5</v>
      </c>
      <c r="DM441" s="68">
        <f t="shared" si="658"/>
        <v>1119.6224781895557</v>
      </c>
      <c r="DN441" s="19">
        <f t="shared" si="659"/>
        <v>122.38612776779753</v>
      </c>
      <c r="DO441" s="19">
        <f t="shared" si="660"/>
        <v>199.95427047471921</v>
      </c>
      <c r="DP441" s="19">
        <f t="shared" si="661"/>
        <v>45.729051107448136</v>
      </c>
      <c r="DQ441" s="19">
        <f t="shared" si="662"/>
        <v>404.90806708082016</v>
      </c>
      <c r="DR441" s="19">
        <f t="shared" si="663"/>
        <v>7.8848077209323479</v>
      </c>
      <c r="DS441" s="19">
        <f t="shared" si="664"/>
        <v>434.67362830601223</v>
      </c>
      <c r="DT441" s="19">
        <f t="shared" si="665"/>
        <v>489.97435054258403</v>
      </c>
      <c r="DU441" s="19">
        <f t="shared" si="666"/>
        <v>62.57816665330359</v>
      </c>
      <c r="DV441" s="19">
        <f t="shared" si="667"/>
        <v>12.257831856210656</v>
      </c>
      <c r="DX441" s="19">
        <f t="shared" si="668"/>
        <v>25.238091832581595</v>
      </c>
      <c r="DZ441" s="68">
        <f t="shared" si="669"/>
        <v>2925.2068715319647</v>
      </c>
      <c r="EA441" s="21">
        <f t="shared" si="670"/>
        <v>2.9252068715319646</v>
      </c>
      <c r="EB441" s="92">
        <f t="shared" si="671"/>
        <v>1331</v>
      </c>
    </row>
    <row r="442" spans="1:132" x14ac:dyDescent="0.3">
      <c r="A442" s="19">
        <f>'A. Thermody. result (all suite)'!C398</f>
        <v>1330</v>
      </c>
      <c r="B442" s="19" t="str">
        <f>'A. Thermody. result (all suite)'!A398</f>
        <v>Alkaline basalt</v>
      </c>
      <c r="C442" s="24">
        <f>'A. Thermody. result (all suite)'!G398</f>
        <v>100</v>
      </c>
      <c r="D442" s="19">
        <f>'A. Thermody. result (all suite)'!D398</f>
        <v>10000</v>
      </c>
      <c r="E442" s="61">
        <f>'A. Thermody. result (all suite)'!I398</f>
        <v>45.155484000000001</v>
      </c>
      <c r="F442" s="21">
        <f>'A. Thermody. result (all suite)'!J398</f>
        <v>3.89961</v>
      </c>
      <c r="G442" s="21">
        <f>'A. Thermody. result (all suite)'!K398</f>
        <v>11.528847000000001</v>
      </c>
      <c r="H442" s="21">
        <f>'A. Thermody. result (all suite)'!L398</f>
        <v>3.0596939999999999</v>
      </c>
      <c r="I442" s="21">
        <f>'A. Thermody. result (all suite)'!M398</f>
        <v>8.7291270000000001</v>
      </c>
      <c r="J442" s="21">
        <f>'A. Thermody. result (all suite)'!N398</f>
        <v>0.169983</v>
      </c>
      <c r="K442" s="21">
        <f>'A. Thermody. result (all suite)'!O398</f>
        <v>8.7191279999999995</v>
      </c>
      <c r="L442" s="21">
        <f>'A. Thermody. result (all suite)'!P398</f>
        <v>13.538646</v>
      </c>
      <c r="M442" s="21">
        <f>'A. Thermody. result (all suite)'!Q398</f>
        <v>2.6497350000000002</v>
      </c>
      <c r="N442" s="21">
        <f>'A. Thermody. result (all suite)'!R398</f>
        <v>0.76992300000000002</v>
      </c>
      <c r="O442" s="21">
        <f>'A. Thermody. result (all suite)'!S398</f>
        <v>0.85991399999999996</v>
      </c>
      <c r="P442" s="21">
        <f>'A. Thermody. result (all suite)'!T398</f>
        <v>0.91990799999999995</v>
      </c>
      <c r="Q442" s="21">
        <f t="shared" si="589"/>
        <v>99.999999000000031</v>
      </c>
      <c r="S442" s="19">
        <f t="shared" si="590"/>
        <v>1603</v>
      </c>
      <c r="T442" s="19">
        <f t="shared" si="591"/>
        <v>1</v>
      </c>
      <c r="V442" s="61">
        <f t="shared" si="592"/>
        <v>44.740095086091387</v>
      </c>
      <c r="W442" s="21">
        <f t="shared" si="593"/>
        <v>3.8637371752824716</v>
      </c>
      <c r="X442" s="21">
        <f t="shared" si="594"/>
        <v>11.422792213078692</v>
      </c>
      <c r="Y442" s="21">
        <f t="shared" si="595"/>
        <v>3.0315476298370161</v>
      </c>
      <c r="Z442" s="21">
        <f t="shared" si="596"/>
        <v>8.6488270615938401</v>
      </c>
      <c r="AA442" s="21">
        <f t="shared" si="597"/>
        <v>0.1684193127687231</v>
      </c>
      <c r="AB442" s="21">
        <f t="shared" si="598"/>
        <v>8.6389200431956787</v>
      </c>
      <c r="AC442" s="21">
        <f t="shared" si="599"/>
        <v>13.414102911108888</v>
      </c>
      <c r="AD442" s="21">
        <f t="shared" si="600"/>
        <v>2.6253598755124488</v>
      </c>
      <c r="AE442" s="21">
        <f t="shared" si="601"/>
        <v>0.76284041665833424</v>
      </c>
      <c r="AF442" s="21">
        <f t="shared" si="602"/>
        <v>0.85200358224177564</v>
      </c>
      <c r="AG442" s="21">
        <f t="shared" si="603"/>
        <v>98.168645307369246</v>
      </c>
      <c r="AH442" s="21"/>
      <c r="AI442" s="61">
        <f t="shared" si="604"/>
        <v>45.574730043394901</v>
      </c>
      <c r="AJ442" s="21">
        <f t="shared" si="605"/>
        <v>3.9358159249167426</v>
      </c>
      <c r="AK442" s="21">
        <f t="shared" si="606"/>
        <v>11.635886567766679</v>
      </c>
      <c r="AL442" s="21">
        <f t="shared" si="607"/>
        <v>3.0881017257039063</v>
      </c>
      <c r="AM442" s="21">
        <f t="shared" si="608"/>
        <v>8.8101725703905558</v>
      </c>
      <c r="AN442" s="21">
        <f t="shared" si="609"/>
        <v>0.17156120698355029</v>
      </c>
      <c r="AO442" s="21">
        <f t="shared" si="610"/>
        <v>8.800080734685638</v>
      </c>
      <c r="AP442" s="21">
        <f t="shared" si="611"/>
        <v>13.664345544454536</v>
      </c>
      <c r="AQ442" s="21">
        <f t="shared" si="612"/>
        <v>2.6743364618024024</v>
      </c>
      <c r="AR442" s="21">
        <f t="shared" si="613"/>
        <v>0.77707134927843402</v>
      </c>
      <c r="AS442" s="21">
        <f t="shared" si="614"/>
        <v>0.86789787062266621</v>
      </c>
      <c r="AT442" s="21">
        <f t="shared" si="615"/>
        <v>100</v>
      </c>
      <c r="AU442" s="21"/>
      <c r="AV442" s="21">
        <f>AR442*'[1]diagram lines'!$G$39</f>
        <v>0.64505171155176666</v>
      </c>
      <c r="AW442" s="21">
        <f>AK442*'[1]diagram lines'!$G$40</f>
        <v>6.1584835498525017</v>
      </c>
      <c r="AX442" s="21">
        <f>AQ442*'[1]diagram lines'!$G$38</f>
        <v>1.9839624155158837</v>
      </c>
      <c r="AY442" s="21">
        <f>AP442*'[1]diagram lines'!$G$41</f>
        <v>9.7653288290058669</v>
      </c>
      <c r="AZ442" s="21">
        <f t="shared" si="616"/>
        <v>3.4514078110808364</v>
      </c>
      <c r="BA442" s="21">
        <f t="shared" si="617"/>
        <v>0.49687858175932603</v>
      </c>
      <c r="BB442" s="21">
        <f t="shared" si="618"/>
        <v>2.3425068303917982</v>
      </c>
      <c r="BC442" s="86">
        <f t="shared" si="619"/>
        <v>0.42689309889130361</v>
      </c>
      <c r="BX442" s="61">
        <f t="shared" si="620"/>
        <v>0.75158928095872179</v>
      </c>
      <c r="BY442" s="21">
        <f t="shared" si="621"/>
        <v>4.8818352528793192E-2</v>
      </c>
      <c r="BZ442" s="21">
        <f t="shared" si="622"/>
        <v>0.11307225382502943</v>
      </c>
      <c r="CA442" s="21">
        <f t="shared" si="623"/>
        <v>1.916021040766485E-2</v>
      </c>
      <c r="CB442" s="21">
        <f t="shared" si="624"/>
        <v>0.12149098121085596</v>
      </c>
      <c r="CC442" s="21">
        <f t="shared" si="625"/>
        <v>2.3961516774739216E-3</v>
      </c>
      <c r="CD442" s="21">
        <f t="shared" si="626"/>
        <v>0.2163555334987593</v>
      </c>
      <c r="CE442" s="21">
        <f t="shared" si="627"/>
        <v>0.24141665477888732</v>
      </c>
      <c r="CF442" s="21">
        <f t="shared" si="628"/>
        <v>4.2744555573479594E-2</v>
      </c>
      <c r="CG442" s="21">
        <f t="shared" si="629"/>
        <v>8.1732802547770707E-3</v>
      </c>
      <c r="CH442" s="21">
        <f t="shared" si="630"/>
        <v>6.0581215127092376E-3</v>
      </c>
      <c r="CI442" s="21">
        <f t="shared" si="631"/>
        <v>5.1049278579356268E-2</v>
      </c>
      <c r="CJ442" s="21">
        <f t="shared" si="632"/>
        <v>1.6223246548065082</v>
      </c>
      <c r="CL442" s="68">
        <f t="shared" si="633"/>
        <v>0.46327920785273558</v>
      </c>
      <c r="CM442" s="19">
        <f t="shared" si="634"/>
        <v>3.0091604898044078E-2</v>
      </c>
      <c r="CN442" s="19">
        <f t="shared" si="635"/>
        <v>6.9697673329457824E-2</v>
      </c>
      <c r="CO442" s="19">
        <f t="shared" si="636"/>
        <v>1.1810342862569672E-2</v>
      </c>
      <c r="CP442" s="19">
        <f t="shared" si="637"/>
        <v>7.4886972130338472E-2</v>
      </c>
      <c r="CQ442" s="19">
        <f t="shared" si="638"/>
        <v>1.476986539269297E-3</v>
      </c>
      <c r="CR442" s="19">
        <f t="shared" si="639"/>
        <v>0.13336142852650146</v>
      </c>
      <c r="CS442" s="19">
        <f t="shared" si="640"/>
        <v>0.14880908951462657</v>
      </c>
      <c r="CT442" s="19">
        <f t="shared" si="641"/>
        <v>2.6347719888765213E-2</v>
      </c>
      <c r="CU442" s="19">
        <f t="shared" si="642"/>
        <v>5.0380053280715776E-3</v>
      </c>
      <c r="CV442" s="19">
        <f t="shared" si="643"/>
        <v>3.7342226753200509E-3</v>
      </c>
      <c r="CW442" s="19">
        <f t="shared" si="644"/>
        <v>3.1466746454300067E-2</v>
      </c>
      <c r="CX442" s="19">
        <f t="shared" si="645"/>
        <v>0.99999999999999978</v>
      </c>
      <c r="CZ442" s="68">
        <f t="shared" si="646"/>
        <v>2.4859999999999999E-5</v>
      </c>
      <c r="DA442" s="19">
        <f t="shared" si="647"/>
        <v>1.9633199999999997E-5</v>
      </c>
      <c r="DB442" s="19">
        <f t="shared" si="648"/>
        <v>3.5539999999999995E-5</v>
      </c>
      <c r="DC442" s="19">
        <f t="shared" si="649"/>
        <v>4.1233699999999998E-5</v>
      </c>
      <c r="DD442" s="19">
        <f t="shared" si="650"/>
        <v>1.3285599999999999E-5</v>
      </c>
      <c r="DE442" s="19">
        <f t="shared" si="651"/>
        <v>1.3285599999999999E-5</v>
      </c>
      <c r="DF442" s="19">
        <f t="shared" si="652"/>
        <v>1.2361099999999999E-5</v>
      </c>
      <c r="DG442" s="19">
        <f t="shared" si="653"/>
        <v>1.7028199999999997E-5</v>
      </c>
      <c r="DH442" s="19">
        <f t="shared" si="654"/>
        <v>2.6092399999999998E-5</v>
      </c>
      <c r="DI442" s="19">
        <f t="shared" si="655"/>
        <v>3.8704399999999995E-5</v>
      </c>
      <c r="DJ442" s="19">
        <f t="shared" si="656"/>
        <v>0</v>
      </c>
      <c r="DK442" s="19">
        <f t="shared" si="657"/>
        <v>2.24578E-5</v>
      </c>
      <c r="DM442" s="68">
        <f t="shared" si="658"/>
        <v>1119.6224781895557</v>
      </c>
      <c r="DN442" s="19">
        <f t="shared" si="659"/>
        <v>122.43125925757194</v>
      </c>
      <c r="DO442" s="19">
        <f t="shared" si="660"/>
        <v>199.95427047471921</v>
      </c>
      <c r="DP442" s="19">
        <f t="shared" si="661"/>
        <v>45.739132110961442</v>
      </c>
      <c r="DQ442" s="19">
        <f t="shared" si="662"/>
        <v>404.99706054410939</v>
      </c>
      <c r="DR442" s="19">
        <f t="shared" si="663"/>
        <v>7.886540697880708</v>
      </c>
      <c r="DS442" s="19">
        <f t="shared" si="664"/>
        <v>434.78861667796627</v>
      </c>
      <c r="DT442" s="19">
        <f t="shared" si="665"/>
        <v>490.08196638401353</v>
      </c>
      <c r="DU442" s="19">
        <f t="shared" si="666"/>
        <v>62.596585822099762</v>
      </c>
      <c r="DV442" s="19">
        <f t="shared" si="667"/>
        <v>12.261657638520237</v>
      </c>
      <c r="DX442" s="19">
        <f t="shared" si="668"/>
        <v>25.248722987402466</v>
      </c>
      <c r="DZ442" s="68">
        <f t="shared" si="669"/>
        <v>2925.6082907848004</v>
      </c>
      <c r="EA442" s="21">
        <f t="shared" si="670"/>
        <v>2.9256082907848002</v>
      </c>
      <c r="EB442" s="92">
        <f t="shared" si="671"/>
        <v>1330</v>
      </c>
    </row>
    <row r="443" spans="1:132" x14ac:dyDescent="0.3">
      <c r="A443" s="19">
        <f>'A. Thermody. result (all suite)'!C399</f>
        <v>1329</v>
      </c>
      <c r="B443" s="19" t="str">
        <f>'A. Thermody. result (all suite)'!A399</f>
        <v>Alkaline basalt</v>
      </c>
      <c r="C443" s="24">
        <f>'A. Thermody. result (all suite)'!G399</f>
        <v>100</v>
      </c>
      <c r="D443" s="19">
        <f>'A. Thermody. result (all suite)'!D399</f>
        <v>10000</v>
      </c>
      <c r="E443" s="61">
        <f>'A. Thermody. result (all suite)'!I399</f>
        <v>45.155484000000001</v>
      </c>
      <c r="F443" s="21">
        <f>'A. Thermody. result (all suite)'!J399</f>
        <v>3.89961</v>
      </c>
      <c r="G443" s="21">
        <f>'A. Thermody. result (all suite)'!K399</f>
        <v>11.528847000000001</v>
      </c>
      <c r="H443" s="21">
        <f>'A. Thermody. result (all suite)'!L399</f>
        <v>3.0596939999999999</v>
      </c>
      <c r="I443" s="21">
        <f>'A. Thermody. result (all suite)'!M399</f>
        <v>8.7291270000000001</v>
      </c>
      <c r="J443" s="21">
        <f>'A. Thermody. result (all suite)'!N399</f>
        <v>0.169983</v>
      </c>
      <c r="K443" s="21">
        <f>'A. Thermody. result (all suite)'!O399</f>
        <v>8.7191279999999995</v>
      </c>
      <c r="L443" s="21">
        <f>'A. Thermody. result (all suite)'!P399</f>
        <v>13.538646</v>
      </c>
      <c r="M443" s="21">
        <f>'A. Thermody. result (all suite)'!Q399</f>
        <v>2.6497350000000002</v>
      </c>
      <c r="N443" s="21">
        <f>'A. Thermody. result (all suite)'!R399</f>
        <v>0.76992300000000002</v>
      </c>
      <c r="O443" s="21">
        <f>'A. Thermody. result (all suite)'!S399</f>
        <v>0.85991399999999996</v>
      </c>
      <c r="P443" s="21">
        <f>'A. Thermody. result (all suite)'!T399</f>
        <v>0.91990799999999995</v>
      </c>
      <c r="Q443" s="21">
        <f t="shared" si="589"/>
        <v>99.999999000000031</v>
      </c>
      <c r="S443" s="19">
        <f t="shared" si="590"/>
        <v>1602</v>
      </c>
      <c r="T443" s="19">
        <f t="shared" si="591"/>
        <v>1</v>
      </c>
      <c r="V443" s="61">
        <f t="shared" si="592"/>
        <v>44.740095086091387</v>
      </c>
      <c r="W443" s="21">
        <f t="shared" si="593"/>
        <v>3.8637371752824716</v>
      </c>
      <c r="X443" s="21">
        <f t="shared" si="594"/>
        <v>11.422792213078692</v>
      </c>
      <c r="Y443" s="21">
        <f t="shared" si="595"/>
        <v>3.0315476298370161</v>
      </c>
      <c r="Z443" s="21">
        <f t="shared" si="596"/>
        <v>8.6488270615938401</v>
      </c>
      <c r="AA443" s="21">
        <f t="shared" si="597"/>
        <v>0.1684193127687231</v>
      </c>
      <c r="AB443" s="21">
        <f t="shared" si="598"/>
        <v>8.6389200431956787</v>
      </c>
      <c r="AC443" s="21">
        <f t="shared" si="599"/>
        <v>13.414102911108888</v>
      </c>
      <c r="AD443" s="21">
        <f t="shared" si="600"/>
        <v>2.6253598755124488</v>
      </c>
      <c r="AE443" s="21">
        <f t="shared" si="601"/>
        <v>0.76284041665833424</v>
      </c>
      <c r="AF443" s="21">
        <f t="shared" si="602"/>
        <v>0.85200358224177564</v>
      </c>
      <c r="AG443" s="21">
        <f t="shared" si="603"/>
        <v>98.168645307369246</v>
      </c>
      <c r="AH443" s="21"/>
      <c r="AI443" s="61">
        <f t="shared" si="604"/>
        <v>45.574730043394901</v>
      </c>
      <c r="AJ443" s="21">
        <f t="shared" si="605"/>
        <v>3.9358159249167426</v>
      </c>
      <c r="AK443" s="21">
        <f t="shared" si="606"/>
        <v>11.635886567766679</v>
      </c>
      <c r="AL443" s="21">
        <f t="shared" si="607"/>
        <v>3.0881017257039063</v>
      </c>
      <c r="AM443" s="21">
        <f t="shared" si="608"/>
        <v>8.8101725703905558</v>
      </c>
      <c r="AN443" s="21">
        <f t="shared" si="609"/>
        <v>0.17156120698355029</v>
      </c>
      <c r="AO443" s="21">
        <f t="shared" si="610"/>
        <v>8.800080734685638</v>
      </c>
      <c r="AP443" s="21">
        <f t="shared" si="611"/>
        <v>13.664345544454536</v>
      </c>
      <c r="AQ443" s="21">
        <f t="shared" si="612"/>
        <v>2.6743364618024024</v>
      </c>
      <c r="AR443" s="21">
        <f t="shared" si="613"/>
        <v>0.77707134927843402</v>
      </c>
      <c r="AS443" s="21">
        <f t="shared" si="614"/>
        <v>0.86789787062266621</v>
      </c>
      <c r="AT443" s="21">
        <f t="shared" si="615"/>
        <v>100</v>
      </c>
      <c r="AU443" s="21"/>
      <c r="AV443" s="21">
        <f>AR443*'[1]diagram lines'!$G$39</f>
        <v>0.64505171155176666</v>
      </c>
      <c r="AW443" s="21">
        <f>AK443*'[1]diagram lines'!$G$40</f>
        <v>6.1584835498525017</v>
      </c>
      <c r="AX443" s="21">
        <f>AQ443*'[1]diagram lines'!$G$38</f>
        <v>1.9839624155158837</v>
      </c>
      <c r="AY443" s="21">
        <f>AP443*'[1]diagram lines'!$G$41</f>
        <v>9.7653288290058669</v>
      </c>
      <c r="AZ443" s="21">
        <f t="shared" si="616"/>
        <v>3.4514078110808364</v>
      </c>
      <c r="BA443" s="21">
        <f t="shared" si="617"/>
        <v>0.49687858175932603</v>
      </c>
      <c r="BB443" s="21">
        <f t="shared" si="618"/>
        <v>2.3425068303917982</v>
      </c>
      <c r="BC443" s="86">
        <f t="shared" si="619"/>
        <v>0.42689309889130361</v>
      </c>
      <c r="BX443" s="61">
        <f t="shared" si="620"/>
        <v>0.75158928095872179</v>
      </c>
      <c r="BY443" s="21">
        <f t="shared" si="621"/>
        <v>4.8818352528793192E-2</v>
      </c>
      <c r="BZ443" s="21">
        <f t="shared" si="622"/>
        <v>0.11307225382502943</v>
      </c>
      <c r="CA443" s="21">
        <f t="shared" si="623"/>
        <v>1.916021040766485E-2</v>
      </c>
      <c r="CB443" s="21">
        <f t="shared" si="624"/>
        <v>0.12149098121085596</v>
      </c>
      <c r="CC443" s="21">
        <f t="shared" si="625"/>
        <v>2.3961516774739216E-3</v>
      </c>
      <c r="CD443" s="21">
        <f t="shared" si="626"/>
        <v>0.2163555334987593</v>
      </c>
      <c r="CE443" s="21">
        <f t="shared" si="627"/>
        <v>0.24141665477888732</v>
      </c>
      <c r="CF443" s="21">
        <f t="shared" si="628"/>
        <v>4.2744555573479594E-2</v>
      </c>
      <c r="CG443" s="21">
        <f t="shared" si="629"/>
        <v>8.1732802547770707E-3</v>
      </c>
      <c r="CH443" s="21">
        <f t="shared" si="630"/>
        <v>6.0581215127092376E-3</v>
      </c>
      <c r="CI443" s="21">
        <f t="shared" si="631"/>
        <v>5.1049278579356268E-2</v>
      </c>
      <c r="CJ443" s="21">
        <f t="shared" si="632"/>
        <v>1.6223246548065082</v>
      </c>
      <c r="CL443" s="68">
        <f t="shared" si="633"/>
        <v>0.46327920785273558</v>
      </c>
      <c r="CM443" s="19">
        <f t="shared" si="634"/>
        <v>3.0091604898044078E-2</v>
      </c>
      <c r="CN443" s="19">
        <f t="shared" si="635"/>
        <v>6.9697673329457824E-2</v>
      </c>
      <c r="CO443" s="19">
        <f t="shared" si="636"/>
        <v>1.1810342862569672E-2</v>
      </c>
      <c r="CP443" s="19">
        <f t="shared" si="637"/>
        <v>7.4886972130338472E-2</v>
      </c>
      <c r="CQ443" s="19">
        <f t="shared" si="638"/>
        <v>1.476986539269297E-3</v>
      </c>
      <c r="CR443" s="19">
        <f t="shared" si="639"/>
        <v>0.13336142852650146</v>
      </c>
      <c r="CS443" s="19">
        <f t="shared" si="640"/>
        <v>0.14880908951462657</v>
      </c>
      <c r="CT443" s="19">
        <f t="shared" si="641"/>
        <v>2.6347719888765213E-2</v>
      </c>
      <c r="CU443" s="19">
        <f t="shared" si="642"/>
        <v>5.0380053280715776E-3</v>
      </c>
      <c r="CV443" s="19">
        <f t="shared" si="643"/>
        <v>3.7342226753200509E-3</v>
      </c>
      <c r="CW443" s="19">
        <f t="shared" si="644"/>
        <v>3.1466746454300067E-2</v>
      </c>
      <c r="CX443" s="19">
        <f t="shared" si="645"/>
        <v>0.99999999999999978</v>
      </c>
      <c r="CZ443" s="68">
        <f t="shared" si="646"/>
        <v>2.4859999999999999E-5</v>
      </c>
      <c r="DA443" s="19">
        <f t="shared" si="647"/>
        <v>1.9625959999999995E-5</v>
      </c>
      <c r="DB443" s="19">
        <f t="shared" si="648"/>
        <v>3.5539999999999995E-5</v>
      </c>
      <c r="DC443" s="19">
        <f t="shared" si="649"/>
        <v>4.1224609999999999E-5</v>
      </c>
      <c r="DD443" s="19">
        <f t="shared" si="650"/>
        <v>1.3282679999999998E-5</v>
      </c>
      <c r="DE443" s="19">
        <f t="shared" si="651"/>
        <v>1.3282679999999998E-5</v>
      </c>
      <c r="DF443" s="19">
        <f t="shared" si="652"/>
        <v>1.2357829999999999E-5</v>
      </c>
      <c r="DG443" s="19">
        <f t="shared" si="653"/>
        <v>1.702446E-5</v>
      </c>
      <c r="DH443" s="19">
        <f t="shared" si="654"/>
        <v>2.6084719999999996E-5</v>
      </c>
      <c r="DI443" s="19">
        <f t="shared" si="655"/>
        <v>3.869231999999999E-5</v>
      </c>
      <c r="DJ443" s="19">
        <f t="shared" si="656"/>
        <v>0</v>
      </c>
      <c r="DK443" s="19">
        <f t="shared" si="657"/>
        <v>2.2448339999999999E-5</v>
      </c>
      <c r="DM443" s="68">
        <f t="shared" si="658"/>
        <v>1119.6224781895557</v>
      </c>
      <c r="DN443" s="19">
        <f t="shared" si="659"/>
        <v>122.47642404528295</v>
      </c>
      <c r="DO443" s="19">
        <f t="shared" si="660"/>
        <v>199.95427047471921</v>
      </c>
      <c r="DP443" s="19">
        <f t="shared" si="661"/>
        <v>45.749217560184334</v>
      </c>
      <c r="DQ443" s="19">
        <f t="shared" si="662"/>
        <v>405.08609313518207</v>
      </c>
      <c r="DR443" s="19">
        <f t="shared" si="663"/>
        <v>7.888274436767575</v>
      </c>
      <c r="DS443" s="19">
        <f t="shared" si="664"/>
        <v>434.90366590396604</v>
      </c>
      <c r="DT443" s="19">
        <f t="shared" si="665"/>
        <v>490.18962950838136</v>
      </c>
      <c r="DU443" s="19">
        <f t="shared" si="666"/>
        <v>62.615015837032409</v>
      </c>
      <c r="DV443" s="19">
        <f t="shared" si="667"/>
        <v>12.265485809699257</v>
      </c>
      <c r="DX443" s="19">
        <f t="shared" si="668"/>
        <v>25.259363102415911</v>
      </c>
      <c r="DZ443" s="68">
        <f t="shared" si="669"/>
        <v>2926.0099180031875</v>
      </c>
      <c r="EA443" s="21">
        <f t="shared" si="670"/>
        <v>2.9260099180031873</v>
      </c>
      <c r="EB443" s="92">
        <f t="shared" si="671"/>
        <v>1329</v>
      </c>
    </row>
    <row r="444" spans="1:132" x14ac:dyDescent="0.3">
      <c r="A444" s="19">
        <f>'A. Thermody. result (all suite)'!C400</f>
        <v>1328</v>
      </c>
      <c r="B444" s="19" t="str">
        <f>'A. Thermody. result (all suite)'!A400</f>
        <v>Alkaline basalt</v>
      </c>
      <c r="C444" s="24">
        <f>'A. Thermody. result (all suite)'!G400</f>
        <v>100</v>
      </c>
      <c r="D444" s="19">
        <f>'A. Thermody. result (all suite)'!D400</f>
        <v>10000</v>
      </c>
      <c r="E444" s="61">
        <f>'A. Thermody. result (all suite)'!I400</f>
        <v>45.155484000000001</v>
      </c>
      <c r="F444" s="21">
        <f>'A. Thermody. result (all suite)'!J400</f>
        <v>3.89961</v>
      </c>
      <c r="G444" s="21">
        <f>'A. Thermody. result (all suite)'!K400</f>
        <v>11.528847000000001</v>
      </c>
      <c r="H444" s="21">
        <f>'A. Thermody. result (all suite)'!L400</f>
        <v>3.0596939999999999</v>
      </c>
      <c r="I444" s="21">
        <f>'A. Thermody. result (all suite)'!M400</f>
        <v>8.7291270000000001</v>
      </c>
      <c r="J444" s="21">
        <f>'A. Thermody. result (all suite)'!N400</f>
        <v>0.169983</v>
      </c>
      <c r="K444" s="21">
        <f>'A. Thermody. result (all suite)'!O400</f>
        <v>8.7191279999999995</v>
      </c>
      <c r="L444" s="21">
        <f>'A. Thermody. result (all suite)'!P400</f>
        <v>13.538646</v>
      </c>
      <c r="M444" s="21">
        <f>'A. Thermody. result (all suite)'!Q400</f>
        <v>2.6497350000000002</v>
      </c>
      <c r="N444" s="21">
        <f>'A. Thermody. result (all suite)'!R400</f>
        <v>0.76992300000000002</v>
      </c>
      <c r="O444" s="21">
        <f>'A. Thermody. result (all suite)'!S400</f>
        <v>0.85991399999999996</v>
      </c>
      <c r="P444" s="21">
        <f>'A. Thermody. result (all suite)'!T400</f>
        <v>0.91990799999999995</v>
      </c>
      <c r="Q444" s="21">
        <f t="shared" si="589"/>
        <v>99.999999000000031</v>
      </c>
      <c r="S444" s="19">
        <f t="shared" si="590"/>
        <v>1601</v>
      </c>
      <c r="T444" s="19">
        <f t="shared" si="591"/>
        <v>1</v>
      </c>
      <c r="V444" s="61">
        <f t="shared" si="592"/>
        <v>44.740095086091387</v>
      </c>
      <c r="W444" s="21">
        <f t="shared" si="593"/>
        <v>3.8637371752824716</v>
      </c>
      <c r="X444" s="21">
        <f t="shared" si="594"/>
        <v>11.422792213078692</v>
      </c>
      <c r="Y444" s="21">
        <f t="shared" si="595"/>
        <v>3.0315476298370161</v>
      </c>
      <c r="Z444" s="21">
        <f t="shared" si="596"/>
        <v>8.6488270615938401</v>
      </c>
      <c r="AA444" s="21">
        <f t="shared" si="597"/>
        <v>0.1684193127687231</v>
      </c>
      <c r="AB444" s="21">
        <f t="shared" si="598"/>
        <v>8.6389200431956787</v>
      </c>
      <c r="AC444" s="21">
        <f t="shared" si="599"/>
        <v>13.414102911108888</v>
      </c>
      <c r="AD444" s="21">
        <f t="shared" si="600"/>
        <v>2.6253598755124488</v>
      </c>
      <c r="AE444" s="21">
        <f t="shared" si="601"/>
        <v>0.76284041665833424</v>
      </c>
      <c r="AF444" s="21">
        <f t="shared" si="602"/>
        <v>0.85200358224177564</v>
      </c>
      <c r="AG444" s="21">
        <f t="shared" si="603"/>
        <v>98.168645307369246</v>
      </c>
      <c r="AH444" s="21"/>
      <c r="AI444" s="61">
        <f t="shared" si="604"/>
        <v>45.574730043394901</v>
      </c>
      <c r="AJ444" s="21">
        <f t="shared" si="605"/>
        <v>3.9358159249167426</v>
      </c>
      <c r="AK444" s="21">
        <f t="shared" si="606"/>
        <v>11.635886567766679</v>
      </c>
      <c r="AL444" s="21">
        <f t="shared" si="607"/>
        <v>3.0881017257039063</v>
      </c>
      <c r="AM444" s="21">
        <f t="shared" si="608"/>
        <v>8.8101725703905558</v>
      </c>
      <c r="AN444" s="21">
        <f t="shared" si="609"/>
        <v>0.17156120698355029</v>
      </c>
      <c r="AO444" s="21">
        <f t="shared" si="610"/>
        <v>8.800080734685638</v>
      </c>
      <c r="AP444" s="21">
        <f t="shared" si="611"/>
        <v>13.664345544454536</v>
      </c>
      <c r="AQ444" s="21">
        <f t="shared" si="612"/>
        <v>2.6743364618024024</v>
      </c>
      <c r="AR444" s="21">
        <f t="shared" si="613"/>
        <v>0.77707134927843402</v>
      </c>
      <c r="AS444" s="21">
        <f t="shared" si="614"/>
        <v>0.86789787062266621</v>
      </c>
      <c r="AT444" s="21">
        <f t="shared" si="615"/>
        <v>100</v>
      </c>
      <c r="AU444" s="21"/>
      <c r="AV444" s="21">
        <f>AR444*'[1]diagram lines'!$G$39</f>
        <v>0.64505171155176666</v>
      </c>
      <c r="AW444" s="21">
        <f>AK444*'[1]diagram lines'!$G$40</f>
        <v>6.1584835498525017</v>
      </c>
      <c r="AX444" s="21">
        <f>AQ444*'[1]diagram lines'!$G$38</f>
        <v>1.9839624155158837</v>
      </c>
      <c r="AY444" s="21">
        <f>AP444*'[1]diagram lines'!$G$41</f>
        <v>9.7653288290058669</v>
      </c>
      <c r="AZ444" s="21">
        <f t="shared" si="616"/>
        <v>3.4514078110808364</v>
      </c>
      <c r="BA444" s="21">
        <f t="shared" si="617"/>
        <v>0.49687858175932603</v>
      </c>
      <c r="BB444" s="21">
        <f t="shared" si="618"/>
        <v>2.3425068303917982</v>
      </c>
      <c r="BC444" s="86">
        <f t="shared" si="619"/>
        <v>0.42689309889130361</v>
      </c>
      <c r="BX444" s="61">
        <f t="shared" si="620"/>
        <v>0.75158928095872179</v>
      </c>
      <c r="BY444" s="21">
        <f t="shared" si="621"/>
        <v>4.8818352528793192E-2</v>
      </c>
      <c r="BZ444" s="21">
        <f t="shared" si="622"/>
        <v>0.11307225382502943</v>
      </c>
      <c r="CA444" s="21">
        <f t="shared" si="623"/>
        <v>1.916021040766485E-2</v>
      </c>
      <c r="CB444" s="21">
        <f t="shared" si="624"/>
        <v>0.12149098121085596</v>
      </c>
      <c r="CC444" s="21">
        <f t="shared" si="625"/>
        <v>2.3961516774739216E-3</v>
      </c>
      <c r="CD444" s="21">
        <f t="shared" si="626"/>
        <v>0.2163555334987593</v>
      </c>
      <c r="CE444" s="21">
        <f t="shared" si="627"/>
        <v>0.24141665477888732</v>
      </c>
      <c r="CF444" s="21">
        <f t="shared" si="628"/>
        <v>4.2744555573479594E-2</v>
      </c>
      <c r="CG444" s="21">
        <f t="shared" si="629"/>
        <v>8.1732802547770707E-3</v>
      </c>
      <c r="CH444" s="21">
        <f t="shared" si="630"/>
        <v>6.0581215127092376E-3</v>
      </c>
      <c r="CI444" s="21">
        <f t="shared" si="631"/>
        <v>5.1049278579356268E-2</v>
      </c>
      <c r="CJ444" s="21">
        <f t="shared" si="632"/>
        <v>1.6223246548065082</v>
      </c>
      <c r="CL444" s="68">
        <f t="shared" si="633"/>
        <v>0.46327920785273558</v>
      </c>
      <c r="CM444" s="19">
        <f t="shared" si="634"/>
        <v>3.0091604898044078E-2</v>
      </c>
      <c r="CN444" s="19">
        <f t="shared" si="635"/>
        <v>6.9697673329457824E-2</v>
      </c>
      <c r="CO444" s="19">
        <f t="shared" si="636"/>
        <v>1.1810342862569672E-2</v>
      </c>
      <c r="CP444" s="19">
        <f t="shared" si="637"/>
        <v>7.4886972130338472E-2</v>
      </c>
      <c r="CQ444" s="19">
        <f t="shared" si="638"/>
        <v>1.476986539269297E-3</v>
      </c>
      <c r="CR444" s="19">
        <f t="shared" si="639"/>
        <v>0.13336142852650146</v>
      </c>
      <c r="CS444" s="19">
        <f t="shared" si="640"/>
        <v>0.14880908951462657</v>
      </c>
      <c r="CT444" s="19">
        <f t="shared" si="641"/>
        <v>2.6347719888765213E-2</v>
      </c>
      <c r="CU444" s="19">
        <f t="shared" si="642"/>
        <v>5.0380053280715776E-3</v>
      </c>
      <c r="CV444" s="19">
        <f t="shared" si="643"/>
        <v>3.7342226753200509E-3</v>
      </c>
      <c r="CW444" s="19">
        <f t="shared" si="644"/>
        <v>3.1466746454300067E-2</v>
      </c>
      <c r="CX444" s="19">
        <f t="shared" si="645"/>
        <v>0.99999999999999978</v>
      </c>
      <c r="CZ444" s="68">
        <f t="shared" si="646"/>
        <v>2.4859999999999999E-5</v>
      </c>
      <c r="DA444" s="19">
        <f t="shared" si="647"/>
        <v>1.9618719999999997E-5</v>
      </c>
      <c r="DB444" s="19">
        <f t="shared" si="648"/>
        <v>3.5539999999999995E-5</v>
      </c>
      <c r="DC444" s="19">
        <f t="shared" si="649"/>
        <v>4.121552E-5</v>
      </c>
      <c r="DD444" s="19">
        <f t="shared" si="650"/>
        <v>1.3279759999999998E-5</v>
      </c>
      <c r="DE444" s="19">
        <f t="shared" si="651"/>
        <v>1.3279759999999998E-5</v>
      </c>
      <c r="DF444" s="19">
        <f t="shared" si="652"/>
        <v>1.2354559999999999E-5</v>
      </c>
      <c r="DG444" s="19">
        <f t="shared" si="653"/>
        <v>1.7020719999999999E-5</v>
      </c>
      <c r="DH444" s="19">
        <f t="shared" si="654"/>
        <v>2.6077039999999997E-5</v>
      </c>
      <c r="DI444" s="19">
        <f t="shared" si="655"/>
        <v>3.8680239999999992E-5</v>
      </c>
      <c r="DJ444" s="19">
        <f t="shared" si="656"/>
        <v>0</v>
      </c>
      <c r="DK444" s="19">
        <f t="shared" si="657"/>
        <v>2.2438879999999998E-5</v>
      </c>
      <c r="DM444" s="68">
        <f t="shared" si="658"/>
        <v>1119.6224781895557</v>
      </c>
      <c r="DN444" s="19">
        <f t="shared" si="659"/>
        <v>122.52162216779489</v>
      </c>
      <c r="DO444" s="19">
        <f t="shared" si="660"/>
        <v>199.95427047471921</v>
      </c>
      <c r="DP444" s="19">
        <f t="shared" si="661"/>
        <v>45.759307458058288</v>
      </c>
      <c r="DQ444" s="19">
        <f t="shared" si="662"/>
        <v>405.17516487984869</v>
      </c>
      <c r="DR444" s="19">
        <f t="shared" si="663"/>
        <v>7.890008938095562</v>
      </c>
      <c r="DS444" s="19">
        <f t="shared" si="664"/>
        <v>435.01877603233208</v>
      </c>
      <c r="DT444" s="19">
        <f t="shared" si="665"/>
        <v>490.29733994685643</v>
      </c>
      <c r="DU444" s="19">
        <f t="shared" si="666"/>
        <v>62.633456707684452</v>
      </c>
      <c r="DV444" s="19">
        <f t="shared" si="667"/>
        <v>12.26931637198587</v>
      </c>
      <c r="DX444" s="19">
        <f t="shared" si="668"/>
        <v>25.270012188954492</v>
      </c>
      <c r="DZ444" s="68">
        <f t="shared" si="669"/>
        <v>2926.411753355886</v>
      </c>
      <c r="EA444" s="21">
        <f t="shared" si="670"/>
        <v>2.926411753355886</v>
      </c>
      <c r="EB444" s="92">
        <f t="shared" si="671"/>
        <v>1328</v>
      </c>
    </row>
    <row r="445" spans="1:132" x14ac:dyDescent="0.3">
      <c r="A445" s="19">
        <f>'A. Thermody. result (all suite)'!C401</f>
        <v>1327</v>
      </c>
      <c r="B445" s="19" t="str">
        <f>'A. Thermody. result (all suite)'!A401</f>
        <v>Alkaline basalt</v>
      </c>
      <c r="C445" s="24">
        <f>'A. Thermody. result (all suite)'!G401</f>
        <v>100</v>
      </c>
      <c r="D445" s="19">
        <f>'A. Thermody. result (all suite)'!D401</f>
        <v>10000</v>
      </c>
      <c r="E445" s="61">
        <f>'A. Thermody. result (all suite)'!I401</f>
        <v>45.155484000000001</v>
      </c>
      <c r="F445" s="21">
        <f>'A. Thermody. result (all suite)'!J401</f>
        <v>3.89961</v>
      </c>
      <c r="G445" s="21">
        <f>'A. Thermody. result (all suite)'!K401</f>
        <v>11.528847000000001</v>
      </c>
      <c r="H445" s="21">
        <f>'A. Thermody. result (all suite)'!L401</f>
        <v>3.0596939999999999</v>
      </c>
      <c r="I445" s="21">
        <f>'A. Thermody. result (all suite)'!M401</f>
        <v>8.7291270000000001</v>
      </c>
      <c r="J445" s="21">
        <f>'A. Thermody. result (all suite)'!N401</f>
        <v>0.169983</v>
      </c>
      <c r="K445" s="21">
        <f>'A. Thermody. result (all suite)'!O401</f>
        <v>8.7191279999999995</v>
      </c>
      <c r="L445" s="21">
        <f>'A. Thermody. result (all suite)'!P401</f>
        <v>13.538646</v>
      </c>
      <c r="M445" s="21">
        <f>'A. Thermody. result (all suite)'!Q401</f>
        <v>2.6497350000000002</v>
      </c>
      <c r="N445" s="21">
        <f>'A. Thermody. result (all suite)'!R401</f>
        <v>0.76992300000000002</v>
      </c>
      <c r="O445" s="21">
        <f>'A. Thermody. result (all suite)'!S401</f>
        <v>0.85991399999999996</v>
      </c>
      <c r="P445" s="21">
        <f>'A. Thermody. result (all suite)'!T401</f>
        <v>0.91990799999999995</v>
      </c>
      <c r="Q445" s="21">
        <f t="shared" si="589"/>
        <v>99.999999000000031</v>
      </c>
      <c r="S445" s="19">
        <f t="shared" si="590"/>
        <v>1600</v>
      </c>
      <c r="T445" s="19">
        <f t="shared" si="591"/>
        <v>1</v>
      </c>
      <c r="V445" s="61">
        <f t="shared" si="592"/>
        <v>44.740095086091387</v>
      </c>
      <c r="W445" s="21">
        <f t="shared" si="593"/>
        <v>3.8637371752824716</v>
      </c>
      <c r="X445" s="21">
        <f t="shared" si="594"/>
        <v>11.422792213078692</v>
      </c>
      <c r="Y445" s="21">
        <f t="shared" si="595"/>
        <v>3.0315476298370161</v>
      </c>
      <c r="Z445" s="21">
        <f t="shared" si="596"/>
        <v>8.6488270615938401</v>
      </c>
      <c r="AA445" s="21">
        <f t="shared" si="597"/>
        <v>0.1684193127687231</v>
      </c>
      <c r="AB445" s="21">
        <f t="shared" si="598"/>
        <v>8.6389200431956787</v>
      </c>
      <c r="AC445" s="21">
        <f t="shared" si="599"/>
        <v>13.414102911108888</v>
      </c>
      <c r="AD445" s="21">
        <f t="shared" si="600"/>
        <v>2.6253598755124488</v>
      </c>
      <c r="AE445" s="21">
        <f t="shared" si="601"/>
        <v>0.76284041665833424</v>
      </c>
      <c r="AF445" s="21">
        <f t="shared" si="602"/>
        <v>0.85200358224177564</v>
      </c>
      <c r="AG445" s="21">
        <f t="shared" si="603"/>
        <v>98.168645307369246</v>
      </c>
      <c r="AH445" s="21"/>
      <c r="AI445" s="61">
        <f t="shared" si="604"/>
        <v>45.574730043394901</v>
      </c>
      <c r="AJ445" s="21">
        <f t="shared" si="605"/>
        <v>3.9358159249167426</v>
      </c>
      <c r="AK445" s="21">
        <f t="shared" si="606"/>
        <v>11.635886567766679</v>
      </c>
      <c r="AL445" s="21">
        <f t="shared" si="607"/>
        <v>3.0881017257039063</v>
      </c>
      <c r="AM445" s="21">
        <f t="shared" si="608"/>
        <v>8.8101725703905558</v>
      </c>
      <c r="AN445" s="21">
        <f t="shared" si="609"/>
        <v>0.17156120698355029</v>
      </c>
      <c r="AO445" s="21">
        <f t="shared" si="610"/>
        <v>8.800080734685638</v>
      </c>
      <c r="AP445" s="21">
        <f t="shared" si="611"/>
        <v>13.664345544454536</v>
      </c>
      <c r="AQ445" s="21">
        <f t="shared" si="612"/>
        <v>2.6743364618024024</v>
      </c>
      <c r="AR445" s="21">
        <f t="shared" si="613"/>
        <v>0.77707134927843402</v>
      </c>
      <c r="AS445" s="21">
        <f t="shared" si="614"/>
        <v>0.86789787062266621</v>
      </c>
      <c r="AT445" s="21">
        <f t="shared" si="615"/>
        <v>100</v>
      </c>
      <c r="AU445" s="21"/>
      <c r="AV445" s="21">
        <f>AR445*'[1]diagram lines'!$G$39</f>
        <v>0.64505171155176666</v>
      </c>
      <c r="AW445" s="21">
        <f>AK445*'[1]diagram lines'!$G$40</f>
        <v>6.1584835498525017</v>
      </c>
      <c r="AX445" s="21">
        <f>AQ445*'[1]diagram lines'!$G$38</f>
        <v>1.9839624155158837</v>
      </c>
      <c r="AY445" s="21">
        <f>AP445*'[1]diagram lines'!$G$41</f>
        <v>9.7653288290058669</v>
      </c>
      <c r="AZ445" s="21">
        <f t="shared" si="616"/>
        <v>3.4514078110808364</v>
      </c>
      <c r="BA445" s="21">
        <f t="shared" si="617"/>
        <v>0.49687858175932603</v>
      </c>
      <c r="BB445" s="21">
        <f t="shared" si="618"/>
        <v>2.3425068303917982</v>
      </c>
      <c r="BC445" s="86">
        <f t="shared" si="619"/>
        <v>0.42689309889130361</v>
      </c>
      <c r="BX445" s="61">
        <f t="shared" si="620"/>
        <v>0.75158928095872179</v>
      </c>
      <c r="BY445" s="21">
        <f t="shared" si="621"/>
        <v>4.8818352528793192E-2</v>
      </c>
      <c r="BZ445" s="21">
        <f t="shared" si="622"/>
        <v>0.11307225382502943</v>
      </c>
      <c r="CA445" s="21">
        <f t="shared" si="623"/>
        <v>1.916021040766485E-2</v>
      </c>
      <c r="CB445" s="21">
        <f t="shared" si="624"/>
        <v>0.12149098121085596</v>
      </c>
      <c r="CC445" s="21">
        <f t="shared" si="625"/>
        <v>2.3961516774739216E-3</v>
      </c>
      <c r="CD445" s="21">
        <f t="shared" si="626"/>
        <v>0.2163555334987593</v>
      </c>
      <c r="CE445" s="21">
        <f t="shared" si="627"/>
        <v>0.24141665477888732</v>
      </c>
      <c r="CF445" s="21">
        <f t="shared" si="628"/>
        <v>4.2744555573479594E-2</v>
      </c>
      <c r="CG445" s="21">
        <f t="shared" si="629"/>
        <v>8.1732802547770707E-3</v>
      </c>
      <c r="CH445" s="21">
        <f t="shared" si="630"/>
        <v>6.0581215127092376E-3</v>
      </c>
      <c r="CI445" s="21">
        <f t="shared" si="631"/>
        <v>5.1049278579356268E-2</v>
      </c>
      <c r="CJ445" s="21">
        <f t="shared" si="632"/>
        <v>1.6223246548065082</v>
      </c>
      <c r="CL445" s="68">
        <f t="shared" si="633"/>
        <v>0.46327920785273558</v>
      </c>
      <c r="CM445" s="19">
        <f t="shared" si="634"/>
        <v>3.0091604898044078E-2</v>
      </c>
      <c r="CN445" s="19">
        <f t="shared" si="635"/>
        <v>6.9697673329457824E-2</v>
      </c>
      <c r="CO445" s="19">
        <f t="shared" si="636"/>
        <v>1.1810342862569672E-2</v>
      </c>
      <c r="CP445" s="19">
        <f t="shared" si="637"/>
        <v>7.4886972130338472E-2</v>
      </c>
      <c r="CQ445" s="19">
        <f t="shared" si="638"/>
        <v>1.476986539269297E-3</v>
      </c>
      <c r="CR445" s="19">
        <f t="shared" si="639"/>
        <v>0.13336142852650146</v>
      </c>
      <c r="CS445" s="19">
        <f t="shared" si="640"/>
        <v>0.14880908951462657</v>
      </c>
      <c r="CT445" s="19">
        <f t="shared" si="641"/>
        <v>2.6347719888765213E-2</v>
      </c>
      <c r="CU445" s="19">
        <f t="shared" si="642"/>
        <v>5.0380053280715776E-3</v>
      </c>
      <c r="CV445" s="19">
        <f t="shared" si="643"/>
        <v>3.7342226753200509E-3</v>
      </c>
      <c r="CW445" s="19">
        <f t="shared" si="644"/>
        <v>3.1466746454300067E-2</v>
      </c>
      <c r="CX445" s="19">
        <f t="shared" si="645"/>
        <v>0.99999999999999978</v>
      </c>
      <c r="CZ445" s="68">
        <f t="shared" si="646"/>
        <v>2.4859999999999999E-5</v>
      </c>
      <c r="DA445" s="19">
        <f t="shared" si="647"/>
        <v>1.9611479999999995E-5</v>
      </c>
      <c r="DB445" s="19">
        <f t="shared" si="648"/>
        <v>3.5539999999999995E-5</v>
      </c>
      <c r="DC445" s="19">
        <f t="shared" si="649"/>
        <v>4.1206429999999994E-5</v>
      </c>
      <c r="DD445" s="19">
        <f t="shared" si="650"/>
        <v>1.3276839999999997E-5</v>
      </c>
      <c r="DE445" s="19">
        <f t="shared" si="651"/>
        <v>1.3276839999999997E-5</v>
      </c>
      <c r="DF445" s="19">
        <f t="shared" si="652"/>
        <v>1.2351289999999999E-5</v>
      </c>
      <c r="DG445" s="19">
        <f t="shared" si="653"/>
        <v>1.7016979999999998E-5</v>
      </c>
      <c r="DH445" s="19">
        <f t="shared" si="654"/>
        <v>2.6069359999999999E-5</v>
      </c>
      <c r="DI445" s="19">
        <f t="shared" si="655"/>
        <v>3.8668159999999994E-5</v>
      </c>
      <c r="DJ445" s="19">
        <f t="shared" si="656"/>
        <v>0</v>
      </c>
      <c r="DK445" s="19">
        <f t="shared" si="657"/>
        <v>2.2429419999999997E-5</v>
      </c>
      <c r="DM445" s="68">
        <f t="shared" si="658"/>
        <v>1119.6224781895557</v>
      </c>
      <c r="DN445" s="19">
        <f t="shared" si="659"/>
        <v>122.56685366202659</v>
      </c>
      <c r="DO445" s="19">
        <f t="shared" si="660"/>
        <v>199.95427047471921</v>
      </c>
      <c r="DP445" s="19">
        <f t="shared" si="661"/>
        <v>45.769401807527395</v>
      </c>
      <c r="DQ445" s="19">
        <f t="shared" si="662"/>
        <v>405.26427580394284</v>
      </c>
      <c r="DR445" s="19">
        <f t="shared" si="663"/>
        <v>7.891744202367728</v>
      </c>
      <c r="DS445" s="19">
        <f t="shared" si="664"/>
        <v>435.13394711143604</v>
      </c>
      <c r="DT445" s="19">
        <f t="shared" si="665"/>
        <v>490.40509773063485</v>
      </c>
      <c r="DU445" s="19">
        <f t="shared" si="666"/>
        <v>62.651908443650157</v>
      </c>
      <c r="DV445" s="19">
        <f t="shared" si="667"/>
        <v>12.273149327621038</v>
      </c>
      <c r="DX445" s="19">
        <f t="shared" si="668"/>
        <v>25.280670258369909</v>
      </c>
      <c r="DZ445" s="68">
        <f t="shared" si="669"/>
        <v>2926.813797011851</v>
      </c>
      <c r="EA445" s="21">
        <f t="shared" si="670"/>
        <v>2.9268137970118508</v>
      </c>
      <c r="EB445" s="92">
        <f t="shared" si="671"/>
        <v>1327</v>
      </c>
    </row>
    <row r="446" spans="1:132" x14ac:dyDescent="0.3">
      <c r="A446" s="19">
        <f>'A. Thermody. result (all suite)'!C402</f>
        <v>1326</v>
      </c>
      <c r="B446" s="19" t="str">
        <f>'A. Thermody. result (all suite)'!A402</f>
        <v>Alkaline basalt</v>
      </c>
      <c r="C446" s="24">
        <f>'A. Thermody. result (all suite)'!G402</f>
        <v>100</v>
      </c>
      <c r="D446" s="19">
        <f>'A. Thermody. result (all suite)'!D402</f>
        <v>10000</v>
      </c>
      <c r="E446" s="61">
        <f>'A. Thermody. result (all suite)'!I402</f>
        <v>45.155484000000001</v>
      </c>
      <c r="F446" s="21">
        <f>'A. Thermody. result (all suite)'!J402</f>
        <v>3.89961</v>
      </c>
      <c r="G446" s="21">
        <f>'A. Thermody. result (all suite)'!K402</f>
        <v>11.528847000000001</v>
      </c>
      <c r="H446" s="21">
        <f>'A. Thermody. result (all suite)'!L402</f>
        <v>3.0596939999999999</v>
      </c>
      <c r="I446" s="21">
        <f>'A. Thermody. result (all suite)'!M402</f>
        <v>8.7291270000000001</v>
      </c>
      <c r="J446" s="21">
        <f>'A. Thermody. result (all suite)'!N402</f>
        <v>0.169983</v>
      </c>
      <c r="K446" s="21">
        <f>'A. Thermody. result (all suite)'!O402</f>
        <v>8.7191279999999995</v>
      </c>
      <c r="L446" s="21">
        <f>'A. Thermody. result (all suite)'!P402</f>
        <v>13.538646</v>
      </c>
      <c r="M446" s="21">
        <f>'A. Thermody. result (all suite)'!Q402</f>
        <v>2.6497350000000002</v>
      </c>
      <c r="N446" s="21">
        <f>'A. Thermody. result (all suite)'!R402</f>
        <v>0.76992300000000002</v>
      </c>
      <c r="O446" s="21">
        <f>'A. Thermody. result (all suite)'!S402</f>
        <v>0.85991399999999996</v>
      </c>
      <c r="P446" s="21">
        <f>'A. Thermody. result (all suite)'!T402</f>
        <v>0.91990799999999995</v>
      </c>
      <c r="Q446" s="21">
        <f t="shared" si="589"/>
        <v>99.999999000000031</v>
      </c>
      <c r="S446" s="19">
        <f t="shared" si="590"/>
        <v>1599</v>
      </c>
      <c r="T446" s="19">
        <f t="shared" si="591"/>
        <v>1</v>
      </c>
      <c r="V446" s="61">
        <f t="shared" si="592"/>
        <v>44.740095086091387</v>
      </c>
      <c r="W446" s="21">
        <f t="shared" si="593"/>
        <v>3.8637371752824716</v>
      </c>
      <c r="X446" s="21">
        <f t="shared" si="594"/>
        <v>11.422792213078692</v>
      </c>
      <c r="Y446" s="21">
        <f t="shared" si="595"/>
        <v>3.0315476298370161</v>
      </c>
      <c r="Z446" s="21">
        <f t="shared" si="596"/>
        <v>8.6488270615938401</v>
      </c>
      <c r="AA446" s="21">
        <f t="shared" si="597"/>
        <v>0.1684193127687231</v>
      </c>
      <c r="AB446" s="21">
        <f t="shared" si="598"/>
        <v>8.6389200431956787</v>
      </c>
      <c r="AC446" s="21">
        <f t="shared" si="599"/>
        <v>13.414102911108888</v>
      </c>
      <c r="AD446" s="21">
        <f t="shared" si="600"/>
        <v>2.6253598755124488</v>
      </c>
      <c r="AE446" s="21">
        <f t="shared" si="601"/>
        <v>0.76284041665833424</v>
      </c>
      <c r="AF446" s="21">
        <f t="shared" si="602"/>
        <v>0.85200358224177564</v>
      </c>
      <c r="AG446" s="21">
        <f t="shared" si="603"/>
        <v>98.168645307369246</v>
      </c>
      <c r="AH446" s="21"/>
      <c r="AI446" s="61">
        <f t="shared" si="604"/>
        <v>45.574730043394901</v>
      </c>
      <c r="AJ446" s="21">
        <f t="shared" si="605"/>
        <v>3.9358159249167426</v>
      </c>
      <c r="AK446" s="21">
        <f t="shared" si="606"/>
        <v>11.635886567766679</v>
      </c>
      <c r="AL446" s="21">
        <f t="shared" si="607"/>
        <v>3.0881017257039063</v>
      </c>
      <c r="AM446" s="21">
        <f t="shared" si="608"/>
        <v>8.8101725703905558</v>
      </c>
      <c r="AN446" s="21">
        <f t="shared" si="609"/>
        <v>0.17156120698355029</v>
      </c>
      <c r="AO446" s="21">
        <f t="shared" si="610"/>
        <v>8.800080734685638</v>
      </c>
      <c r="AP446" s="21">
        <f t="shared" si="611"/>
        <v>13.664345544454536</v>
      </c>
      <c r="AQ446" s="21">
        <f t="shared" si="612"/>
        <v>2.6743364618024024</v>
      </c>
      <c r="AR446" s="21">
        <f t="shared" si="613"/>
        <v>0.77707134927843402</v>
      </c>
      <c r="AS446" s="21">
        <f t="shared" si="614"/>
        <v>0.86789787062266621</v>
      </c>
      <c r="AT446" s="21">
        <f t="shared" si="615"/>
        <v>100</v>
      </c>
      <c r="AU446" s="21"/>
      <c r="AV446" s="21">
        <f>AR446*'[1]diagram lines'!$G$39</f>
        <v>0.64505171155176666</v>
      </c>
      <c r="AW446" s="21">
        <f>AK446*'[1]diagram lines'!$G$40</f>
        <v>6.1584835498525017</v>
      </c>
      <c r="AX446" s="21">
        <f>AQ446*'[1]diagram lines'!$G$38</f>
        <v>1.9839624155158837</v>
      </c>
      <c r="AY446" s="21">
        <f>AP446*'[1]diagram lines'!$G$41</f>
        <v>9.7653288290058669</v>
      </c>
      <c r="AZ446" s="21">
        <f t="shared" si="616"/>
        <v>3.4514078110808364</v>
      </c>
      <c r="BA446" s="21">
        <f t="shared" si="617"/>
        <v>0.49687858175932603</v>
      </c>
      <c r="BB446" s="21">
        <f t="shared" si="618"/>
        <v>2.3425068303917982</v>
      </c>
      <c r="BC446" s="86">
        <f t="shared" si="619"/>
        <v>0.42689309889130361</v>
      </c>
      <c r="BX446" s="61">
        <f t="shared" si="620"/>
        <v>0.75158928095872179</v>
      </c>
      <c r="BY446" s="21">
        <f t="shared" si="621"/>
        <v>4.8818352528793192E-2</v>
      </c>
      <c r="BZ446" s="21">
        <f t="shared" si="622"/>
        <v>0.11307225382502943</v>
      </c>
      <c r="CA446" s="21">
        <f t="shared" si="623"/>
        <v>1.916021040766485E-2</v>
      </c>
      <c r="CB446" s="21">
        <f t="shared" si="624"/>
        <v>0.12149098121085596</v>
      </c>
      <c r="CC446" s="21">
        <f t="shared" si="625"/>
        <v>2.3961516774739216E-3</v>
      </c>
      <c r="CD446" s="21">
        <f t="shared" si="626"/>
        <v>0.2163555334987593</v>
      </c>
      <c r="CE446" s="21">
        <f t="shared" si="627"/>
        <v>0.24141665477888732</v>
      </c>
      <c r="CF446" s="21">
        <f t="shared" si="628"/>
        <v>4.2744555573479594E-2</v>
      </c>
      <c r="CG446" s="21">
        <f t="shared" si="629"/>
        <v>8.1732802547770707E-3</v>
      </c>
      <c r="CH446" s="21">
        <f t="shared" si="630"/>
        <v>6.0581215127092376E-3</v>
      </c>
      <c r="CI446" s="21">
        <f t="shared" si="631"/>
        <v>5.1049278579356268E-2</v>
      </c>
      <c r="CJ446" s="21">
        <f t="shared" si="632"/>
        <v>1.6223246548065082</v>
      </c>
      <c r="CL446" s="68">
        <f t="shared" si="633"/>
        <v>0.46327920785273558</v>
      </c>
      <c r="CM446" s="19">
        <f t="shared" si="634"/>
        <v>3.0091604898044078E-2</v>
      </c>
      <c r="CN446" s="19">
        <f t="shared" si="635"/>
        <v>6.9697673329457824E-2</v>
      </c>
      <c r="CO446" s="19">
        <f t="shared" si="636"/>
        <v>1.1810342862569672E-2</v>
      </c>
      <c r="CP446" s="19">
        <f t="shared" si="637"/>
        <v>7.4886972130338472E-2</v>
      </c>
      <c r="CQ446" s="19">
        <f t="shared" si="638"/>
        <v>1.476986539269297E-3</v>
      </c>
      <c r="CR446" s="19">
        <f t="shared" si="639"/>
        <v>0.13336142852650146</v>
      </c>
      <c r="CS446" s="19">
        <f t="shared" si="640"/>
        <v>0.14880908951462657</v>
      </c>
      <c r="CT446" s="19">
        <f t="shared" si="641"/>
        <v>2.6347719888765213E-2</v>
      </c>
      <c r="CU446" s="19">
        <f t="shared" si="642"/>
        <v>5.0380053280715776E-3</v>
      </c>
      <c r="CV446" s="19">
        <f t="shared" si="643"/>
        <v>3.7342226753200509E-3</v>
      </c>
      <c r="CW446" s="19">
        <f t="shared" si="644"/>
        <v>3.1466746454300067E-2</v>
      </c>
      <c r="CX446" s="19">
        <f t="shared" si="645"/>
        <v>0.99999999999999978</v>
      </c>
      <c r="CZ446" s="68">
        <f t="shared" si="646"/>
        <v>2.4859999999999999E-5</v>
      </c>
      <c r="DA446" s="19">
        <f t="shared" si="647"/>
        <v>1.9604239999999997E-5</v>
      </c>
      <c r="DB446" s="19">
        <f t="shared" si="648"/>
        <v>3.5539999999999995E-5</v>
      </c>
      <c r="DC446" s="19">
        <f t="shared" si="649"/>
        <v>4.1197339999999995E-5</v>
      </c>
      <c r="DD446" s="19">
        <f t="shared" si="650"/>
        <v>1.3273919999999998E-5</v>
      </c>
      <c r="DE446" s="19">
        <f t="shared" si="651"/>
        <v>1.3273919999999998E-5</v>
      </c>
      <c r="DF446" s="19">
        <f t="shared" si="652"/>
        <v>1.2348019999999999E-5</v>
      </c>
      <c r="DG446" s="19">
        <f t="shared" si="653"/>
        <v>1.7013239999999998E-5</v>
      </c>
      <c r="DH446" s="19">
        <f t="shared" si="654"/>
        <v>2.6061679999999997E-5</v>
      </c>
      <c r="DI446" s="19">
        <f t="shared" si="655"/>
        <v>3.8656079999999989E-5</v>
      </c>
      <c r="DJ446" s="19">
        <f t="shared" si="656"/>
        <v>0</v>
      </c>
      <c r="DK446" s="19">
        <f t="shared" si="657"/>
        <v>2.2419959999999999E-5</v>
      </c>
      <c r="DM446" s="68">
        <f t="shared" si="658"/>
        <v>1119.6224781895557</v>
      </c>
      <c r="DN446" s="19">
        <f t="shared" si="659"/>
        <v>122.6121185649513</v>
      </c>
      <c r="DO446" s="19">
        <f t="shared" si="660"/>
        <v>199.95427047471921</v>
      </c>
      <c r="DP446" s="19">
        <f t="shared" si="661"/>
        <v>45.779500611538296</v>
      </c>
      <c r="DQ446" s="19">
        <f t="shared" si="662"/>
        <v>405.35342593332035</v>
      </c>
      <c r="DR446" s="19">
        <f t="shared" si="663"/>
        <v>7.8934802300875653</v>
      </c>
      <c r="DS446" s="19">
        <f t="shared" si="664"/>
        <v>435.24917918970073</v>
      </c>
      <c r="DT446" s="19">
        <f t="shared" si="665"/>
        <v>490.51290289094015</v>
      </c>
      <c r="DU446" s="19">
        <f t="shared" si="666"/>
        <v>62.670371054535082</v>
      </c>
      <c r="DV446" s="19">
        <f t="shared" si="667"/>
        <v>12.276984678848521</v>
      </c>
      <c r="DX446" s="19">
        <f t="shared" si="668"/>
        <v>25.291337322033005</v>
      </c>
      <c r="DZ446" s="68">
        <f t="shared" si="669"/>
        <v>2927.2160491402296</v>
      </c>
      <c r="EA446" s="21">
        <f t="shared" si="670"/>
        <v>2.9272160491402297</v>
      </c>
      <c r="EB446" s="92">
        <f t="shared" si="671"/>
        <v>1326</v>
      </c>
    </row>
    <row r="447" spans="1:132" x14ac:dyDescent="0.3">
      <c r="A447" s="19">
        <f>'A. Thermody. result (all suite)'!C403</f>
        <v>1325</v>
      </c>
      <c r="B447" s="19" t="str">
        <f>'A. Thermody. result (all suite)'!A403</f>
        <v>Alkaline basalt</v>
      </c>
      <c r="C447" s="24">
        <f>'A. Thermody. result (all suite)'!G403</f>
        <v>100</v>
      </c>
      <c r="D447" s="19">
        <f>'A. Thermody. result (all suite)'!D403</f>
        <v>10000</v>
      </c>
      <c r="E447" s="61">
        <f>'A. Thermody. result (all suite)'!I403</f>
        <v>45.155484000000001</v>
      </c>
      <c r="F447" s="21">
        <f>'A. Thermody. result (all suite)'!J403</f>
        <v>3.89961</v>
      </c>
      <c r="G447" s="21">
        <f>'A. Thermody. result (all suite)'!K403</f>
        <v>11.528847000000001</v>
      </c>
      <c r="H447" s="21">
        <f>'A. Thermody. result (all suite)'!L403</f>
        <v>3.0596939999999999</v>
      </c>
      <c r="I447" s="21">
        <f>'A. Thermody. result (all suite)'!M403</f>
        <v>8.7291270000000001</v>
      </c>
      <c r="J447" s="21">
        <f>'A. Thermody. result (all suite)'!N403</f>
        <v>0.169983</v>
      </c>
      <c r="K447" s="21">
        <f>'A. Thermody. result (all suite)'!O403</f>
        <v>8.7191279999999995</v>
      </c>
      <c r="L447" s="21">
        <f>'A. Thermody. result (all suite)'!P403</f>
        <v>13.538646</v>
      </c>
      <c r="M447" s="21">
        <f>'A. Thermody. result (all suite)'!Q403</f>
        <v>2.6497350000000002</v>
      </c>
      <c r="N447" s="21">
        <f>'A. Thermody. result (all suite)'!R403</f>
        <v>0.76992300000000002</v>
      </c>
      <c r="O447" s="21">
        <f>'A. Thermody. result (all suite)'!S403</f>
        <v>0.85991399999999996</v>
      </c>
      <c r="P447" s="21">
        <f>'A. Thermody. result (all suite)'!T403</f>
        <v>0.91990799999999995</v>
      </c>
      <c r="Q447" s="21">
        <f t="shared" si="589"/>
        <v>99.999999000000031</v>
      </c>
      <c r="S447" s="19">
        <f t="shared" si="590"/>
        <v>1598</v>
      </c>
      <c r="T447" s="19">
        <f t="shared" si="591"/>
        <v>1</v>
      </c>
      <c r="V447" s="61">
        <f t="shared" si="592"/>
        <v>44.740095086091387</v>
      </c>
      <c r="W447" s="21">
        <f t="shared" si="593"/>
        <v>3.8637371752824716</v>
      </c>
      <c r="X447" s="21">
        <f t="shared" si="594"/>
        <v>11.422792213078692</v>
      </c>
      <c r="Y447" s="21">
        <f t="shared" si="595"/>
        <v>3.0315476298370161</v>
      </c>
      <c r="Z447" s="21">
        <f t="shared" si="596"/>
        <v>8.6488270615938401</v>
      </c>
      <c r="AA447" s="21">
        <f t="shared" si="597"/>
        <v>0.1684193127687231</v>
      </c>
      <c r="AB447" s="21">
        <f t="shared" si="598"/>
        <v>8.6389200431956787</v>
      </c>
      <c r="AC447" s="21">
        <f t="shared" si="599"/>
        <v>13.414102911108888</v>
      </c>
      <c r="AD447" s="21">
        <f t="shared" si="600"/>
        <v>2.6253598755124488</v>
      </c>
      <c r="AE447" s="21">
        <f t="shared" si="601"/>
        <v>0.76284041665833424</v>
      </c>
      <c r="AF447" s="21">
        <f t="shared" si="602"/>
        <v>0.85200358224177564</v>
      </c>
      <c r="AG447" s="21">
        <f t="shared" si="603"/>
        <v>98.168645307369246</v>
      </c>
      <c r="AH447" s="21"/>
      <c r="AI447" s="61">
        <f t="shared" si="604"/>
        <v>45.574730043394901</v>
      </c>
      <c r="AJ447" s="21">
        <f t="shared" si="605"/>
        <v>3.9358159249167426</v>
      </c>
      <c r="AK447" s="21">
        <f t="shared" si="606"/>
        <v>11.635886567766679</v>
      </c>
      <c r="AL447" s="21">
        <f t="shared" si="607"/>
        <v>3.0881017257039063</v>
      </c>
      <c r="AM447" s="21">
        <f t="shared" si="608"/>
        <v>8.8101725703905558</v>
      </c>
      <c r="AN447" s="21">
        <f t="shared" si="609"/>
        <v>0.17156120698355029</v>
      </c>
      <c r="AO447" s="21">
        <f t="shared" si="610"/>
        <v>8.800080734685638</v>
      </c>
      <c r="AP447" s="21">
        <f t="shared" si="611"/>
        <v>13.664345544454536</v>
      </c>
      <c r="AQ447" s="21">
        <f t="shared" si="612"/>
        <v>2.6743364618024024</v>
      </c>
      <c r="AR447" s="21">
        <f t="shared" si="613"/>
        <v>0.77707134927843402</v>
      </c>
      <c r="AS447" s="21">
        <f t="shared" si="614"/>
        <v>0.86789787062266621</v>
      </c>
      <c r="AT447" s="21">
        <f t="shared" si="615"/>
        <v>100</v>
      </c>
      <c r="AU447" s="21"/>
      <c r="AV447" s="21">
        <f>AR447*'[1]diagram lines'!$G$39</f>
        <v>0.64505171155176666</v>
      </c>
      <c r="AW447" s="21">
        <f>AK447*'[1]diagram lines'!$G$40</f>
        <v>6.1584835498525017</v>
      </c>
      <c r="AX447" s="21">
        <f>AQ447*'[1]diagram lines'!$G$38</f>
        <v>1.9839624155158837</v>
      </c>
      <c r="AY447" s="21">
        <f>AP447*'[1]diagram lines'!$G$41</f>
        <v>9.7653288290058669</v>
      </c>
      <c r="AZ447" s="21">
        <f t="shared" si="616"/>
        <v>3.4514078110808364</v>
      </c>
      <c r="BA447" s="21">
        <f t="shared" si="617"/>
        <v>0.49687858175932603</v>
      </c>
      <c r="BB447" s="21">
        <f t="shared" si="618"/>
        <v>2.3425068303917982</v>
      </c>
      <c r="BC447" s="86">
        <f t="shared" si="619"/>
        <v>0.42689309889130361</v>
      </c>
      <c r="BX447" s="61">
        <f t="shared" si="620"/>
        <v>0.75158928095872179</v>
      </c>
      <c r="BY447" s="21">
        <f t="shared" si="621"/>
        <v>4.8818352528793192E-2</v>
      </c>
      <c r="BZ447" s="21">
        <f t="shared" si="622"/>
        <v>0.11307225382502943</v>
      </c>
      <c r="CA447" s="21">
        <f t="shared" si="623"/>
        <v>1.916021040766485E-2</v>
      </c>
      <c r="CB447" s="21">
        <f t="shared" si="624"/>
        <v>0.12149098121085596</v>
      </c>
      <c r="CC447" s="21">
        <f t="shared" si="625"/>
        <v>2.3961516774739216E-3</v>
      </c>
      <c r="CD447" s="21">
        <f t="shared" si="626"/>
        <v>0.2163555334987593</v>
      </c>
      <c r="CE447" s="21">
        <f t="shared" si="627"/>
        <v>0.24141665477888732</v>
      </c>
      <c r="CF447" s="21">
        <f t="shared" si="628"/>
        <v>4.2744555573479594E-2</v>
      </c>
      <c r="CG447" s="21">
        <f t="shared" si="629"/>
        <v>8.1732802547770707E-3</v>
      </c>
      <c r="CH447" s="21">
        <f t="shared" si="630"/>
        <v>6.0581215127092376E-3</v>
      </c>
      <c r="CI447" s="21">
        <f t="shared" si="631"/>
        <v>5.1049278579356268E-2</v>
      </c>
      <c r="CJ447" s="21">
        <f t="shared" si="632"/>
        <v>1.6223246548065082</v>
      </c>
      <c r="CL447" s="68">
        <f t="shared" si="633"/>
        <v>0.46327920785273558</v>
      </c>
      <c r="CM447" s="19">
        <f t="shared" si="634"/>
        <v>3.0091604898044078E-2</v>
      </c>
      <c r="CN447" s="19">
        <f t="shared" si="635"/>
        <v>6.9697673329457824E-2</v>
      </c>
      <c r="CO447" s="19">
        <f t="shared" si="636"/>
        <v>1.1810342862569672E-2</v>
      </c>
      <c r="CP447" s="19">
        <f t="shared" si="637"/>
        <v>7.4886972130338472E-2</v>
      </c>
      <c r="CQ447" s="19">
        <f t="shared" si="638"/>
        <v>1.476986539269297E-3</v>
      </c>
      <c r="CR447" s="19">
        <f t="shared" si="639"/>
        <v>0.13336142852650146</v>
      </c>
      <c r="CS447" s="19">
        <f t="shared" si="640"/>
        <v>0.14880908951462657</v>
      </c>
      <c r="CT447" s="19">
        <f t="shared" si="641"/>
        <v>2.6347719888765213E-2</v>
      </c>
      <c r="CU447" s="19">
        <f t="shared" si="642"/>
        <v>5.0380053280715776E-3</v>
      </c>
      <c r="CV447" s="19">
        <f t="shared" si="643"/>
        <v>3.7342226753200509E-3</v>
      </c>
      <c r="CW447" s="19">
        <f t="shared" si="644"/>
        <v>3.1466746454300067E-2</v>
      </c>
      <c r="CX447" s="19">
        <f t="shared" si="645"/>
        <v>0.99999999999999978</v>
      </c>
      <c r="CZ447" s="68">
        <f t="shared" si="646"/>
        <v>2.4859999999999999E-5</v>
      </c>
      <c r="DA447" s="19">
        <f t="shared" si="647"/>
        <v>1.9596999999999995E-5</v>
      </c>
      <c r="DB447" s="19">
        <f t="shared" si="648"/>
        <v>3.5539999999999995E-5</v>
      </c>
      <c r="DC447" s="19">
        <f t="shared" si="649"/>
        <v>4.1188249999999997E-5</v>
      </c>
      <c r="DD447" s="19">
        <f t="shared" si="650"/>
        <v>1.3270999999999997E-5</v>
      </c>
      <c r="DE447" s="19">
        <f t="shared" si="651"/>
        <v>1.3270999999999997E-5</v>
      </c>
      <c r="DF447" s="19">
        <f t="shared" si="652"/>
        <v>1.2344749999999999E-5</v>
      </c>
      <c r="DG447" s="19">
        <f t="shared" si="653"/>
        <v>1.70095E-5</v>
      </c>
      <c r="DH447" s="19">
        <f t="shared" si="654"/>
        <v>2.6053999999999998E-5</v>
      </c>
      <c r="DI447" s="19">
        <f t="shared" si="655"/>
        <v>3.8643999999999991E-5</v>
      </c>
      <c r="DJ447" s="19">
        <f t="shared" si="656"/>
        <v>0</v>
      </c>
      <c r="DK447" s="19">
        <f t="shared" si="657"/>
        <v>2.2410499999999998E-5</v>
      </c>
      <c r="DM447" s="68">
        <f t="shared" si="658"/>
        <v>1119.6224781895557</v>
      </c>
      <c r="DN447" s="19">
        <f t="shared" si="659"/>
        <v>122.65741691359705</v>
      </c>
      <c r="DO447" s="19">
        <f t="shared" si="660"/>
        <v>199.95427047471921</v>
      </c>
      <c r="DP447" s="19">
        <f t="shared" si="661"/>
        <v>45.789603873040271</v>
      </c>
      <c r="DQ447" s="19">
        <f t="shared" si="662"/>
        <v>405.44261529386034</v>
      </c>
      <c r="DR447" s="19">
        <f t="shared" si="663"/>
        <v>7.8952170217590192</v>
      </c>
      <c r="DS447" s="19">
        <f t="shared" si="664"/>
        <v>435.36447231560049</v>
      </c>
      <c r="DT447" s="19">
        <f t="shared" si="665"/>
        <v>490.62075545902337</v>
      </c>
      <c r="DU447" s="19">
        <f t="shared" si="666"/>
        <v>62.688844549956087</v>
      </c>
      <c r="DV447" s="19">
        <f t="shared" si="667"/>
        <v>12.280822427914883</v>
      </c>
      <c r="DX447" s="19">
        <f t="shared" si="668"/>
        <v>25.302013391333848</v>
      </c>
      <c r="DZ447" s="68">
        <f t="shared" si="669"/>
        <v>2927.61850991036</v>
      </c>
      <c r="EA447" s="21">
        <f t="shared" si="670"/>
        <v>2.92761850991036</v>
      </c>
      <c r="EB447" s="92">
        <f t="shared" si="671"/>
        <v>1325</v>
      </c>
    </row>
    <row r="448" spans="1:132" x14ac:dyDescent="0.3">
      <c r="A448" s="19">
        <f>'A. Thermody. result (all suite)'!C404</f>
        <v>1324</v>
      </c>
      <c r="B448" s="19" t="str">
        <f>'A. Thermody. result (all suite)'!A404</f>
        <v>Alkaline basalt</v>
      </c>
      <c r="C448" s="24">
        <f>'A. Thermody. result (all suite)'!G404</f>
        <v>100</v>
      </c>
      <c r="D448" s="19">
        <f>'A. Thermody. result (all suite)'!D404</f>
        <v>10000</v>
      </c>
      <c r="E448" s="61">
        <f>'A. Thermody. result (all suite)'!I404</f>
        <v>45.155484000000001</v>
      </c>
      <c r="F448" s="21">
        <f>'A. Thermody. result (all suite)'!J404</f>
        <v>3.89961</v>
      </c>
      <c r="G448" s="21">
        <f>'A. Thermody. result (all suite)'!K404</f>
        <v>11.528847000000001</v>
      </c>
      <c r="H448" s="21">
        <f>'A. Thermody. result (all suite)'!L404</f>
        <v>3.0596939999999999</v>
      </c>
      <c r="I448" s="21">
        <f>'A. Thermody. result (all suite)'!M404</f>
        <v>8.7291270000000001</v>
      </c>
      <c r="J448" s="21">
        <f>'A. Thermody. result (all suite)'!N404</f>
        <v>0.169983</v>
      </c>
      <c r="K448" s="21">
        <f>'A. Thermody. result (all suite)'!O404</f>
        <v>8.7191279999999995</v>
      </c>
      <c r="L448" s="21">
        <f>'A. Thermody. result (all suite)'!P404</f>
        <v>13.538646</v>
      </c>
      <c r="M448" s="21">
        <f>'A. Thermody. result (all suite)'!Q404</f>
        <v>2.6497350000000002</v>
      </c>
      <c r="N448" s="21">
        <f>'A. Thermody. result (all suite)'!R404</f>
        <v>0.76992300000000002</v>
      </c>
      <c r="O448" s="21">
        <f>'A. Thermody. result (all suite)'!S404</f>
        <v>0.85991399999999996</v>
      </c>
      <c r="P448" s="21">
        <f>'A. Thermody. result (all suite)'!T404</f>
        <v>0.91990799999999995</v>
      </c>
      <c r="Q448" s="21">
        <f t="shared" si="589"/>
        <v>99.999999000000031</v>
      </c>
      <c r="S448" s="19">
        <f t="shared" si="590"/>
        <v>1597</v>
      </c>
      <c r="T448" s="19">
        <f t="shared" si="591"/>
        <v>1</v>
      </c>
      <c r="V448" s="61">
        <f t="shared" si="592"/>
        <v>44.740095086091387</v>
      </c>
      <c r="W448" s="21">
        <f t="shared" si="593"/>
        <v>3.8637371752824716</v>
      </c>
      <c r="X448" s="21">
        <f t="shared" si="594"/>
        <v>11.422792213078692</v>
      </c>
      <c r="Y448" s="21">
        <f t="shared" si="595"/>
        <v>3.0315476298370161</v>
      </c>
      <c r="Z448" s="21">
        <f t="shared" si="596"/>
        <v>8.6488270615938401</v>
      </c>
      <c r="AA448" s="21">
        <f t="shared" si="597"/>
        <v>0.1684193127687231</v>
      </c>
      <c r="AB448" s="21">
        <f t="shared" si="598"/>
        <v>8.6389200431956787</v>
      </c>
      <c r="AC448" s="21">
        <f t="shared" si="599"/>
        <v>13.414102911108888</v>
      </c>
      <c r="AD448" s="21">
        <f t="shared" si="600"/>
        <v>2.6253598755124488</v>
      </c>
      <c r="AE448" s="21">
        <f t="shared" si="601"/>
        <v>0.76284041665833424</v>
      </c>
      <c r="AF448" s="21">
        <f t="shared" si="602"/>
        <v>0.85200358224177564</v>
      </c>
      <c r="AG448" s="21">
        <f t="shared" si="603"/>
        <v>98.168645307369246</v>
      </c>
      <c r="AH448" s="21"/>
      <c r="AI448" s="61">
        <f t="shared" si="604"/>
        <v>45.574730043394901</v>
      </c>
      <c r="AJ448" s="21">
        <f t="shared" si="605"/>
        <v>3.9358159249167426</v>
      </c>
      <c r="AK448" s="21">
        <f t="shared" si="606"/>
        <v>11.635886567766679</v>
      </c>
      <c r="AL448" s="21">
        <f t="shared" si="607"/>
        <v>3.0881017257039063</v>
      </c>
      <c r="AM448" s="21">
        <f t="shared" si="608"/>
        <v>8.8101725703905558</v>
      </c>
      <c r="AN448" s="21">
        <f t="shared" si="609"/>
        <v>0.17156120698355029</v>
      </c>
      <c r="AO448" s="21">
        <f t="shared" si="610"/>
        <v>8.800080734685638</v>
      </c>
      <c r="AP448" s="21">
        <f t="shared" si="611"/>
        <v>13.664345544454536</v>
      </c>
      <c r="AQ448" s="21">
        <f t="shared" si="612"/>
        <v>2.6743364618024024</v>
      </c>
      <c r="AR448" s="21">
        <f t="shared" si="613"/>
        <v>0.77707134927843402</v>
      </c>
      <c r="AS448" s="21">
        <f t="shared" si="614"/>
        <v>0.86789787062266621</v>
      </c>
      <c r="AT448" s="21">
        <f t="shared" si="615"/>
        <v>100</v>
      </c>
      <c r="AU448" s="21"/>
      <c r="AV448" s="21">
        <f>AR448*'[1]diagram lines'!$G$39</f>
        <v>0.64505171155176666</v>
      </c>
      <c r="AW448" s="21">
        <f>AK448*'[1]diagram lines'!$G$40</f>
        <v>6.1584835498525017</v>
      </c>
      <c r="AX448" s="21">
        <f>AQ448*'[1]diagram lines'!$G$38</f>
        <v>1.9839624155158837</v>
      </c>
      <c r="AY448" s="21">
        <f>AP448*'[1]diagram lines'!$G$41</f>
        <v>9.7653288290058669</v>
      </c>
      <c r="AZ448" s="21">
        <f t="shared" si="616"/>
        <v>3.4514078110808364</v>
      </c>
      <c r="BA448" s="21">
        <f t="shared" si="617"/>
        <v>0.49687858175932603</v>
      </c>
      <c r="BB448" s="21">
        <f t="shared" si="618"/>
        <v>2.3425068303917982</v>
      </c>
      <c r="BC448" s="86">
        <f t="shared" si="619"/>
        <v>0.42689309889130361</v>
      </c>
      <c r="BX448" s="61">
        <f t="shared" si="620"/>
        <v>0.75158928095872179</v>
      </c>
      <c r="BY448" s="21">
        <f t="shared" si="621"/>
        <v>4.8818352528793192E-2</v>
      </c>
      <c r="BZ448" s="21">
        <f t="shared" si="622"/>
        <v>0.11307225382502943</v>
      </c>
      <c r="CA448" s="21">
        <f t="shared" si="623"/>
        <v>1.916021040766485E-2</v>
      </c>
      <c r="CB448" s="21">
        <f t="shared" si="624"/>
        <v>0.12149098121085596</v>
      </c>
      <c r="CC448" s="21">
        <f t="shared" si="625"/>
        <v>2.3961516774739216E-3</v>
      </c>
      <c r="CD448" s="21">
        <f t="shared" si="626"/>
        <v>0.2163555334987593</v>
      </c>
      <c r="CE448" s="21">
        <f t="shared" si="627"/>
        <v>0.24141665477888732</v>
      </c>
      <c r="CF448" s="21">
        <f t="shared" si="628"/>
        <v>4.2744555573479594E-2</v>
      </c>
      <c r="CG448" s="21">
        <f t="shared" si="629"/>
        <v>8.1732802547770707E-3</v>
      </c>
      <c r="CH448" s="21">
        <f t="shared" si="630"/>
        <v>6.0581215127092376E-3</v>
      </c>
      <c r="CI448" s="21">
        <f t="shared" si="631"/>
        <v>5.1049278579356268E-2</v>
      </c>
      <c r="CJ448" s="21">
        <f t="shared" si="632"/>
        <v>1.6223246548065082</v>
      </c>
      <c r="CL448" s="68">
        <f t="shared" si="633"/>
        <v>0.46327920785273558</v>
      </c>
      <c r="CM448" s="19">
        <f t="shared" si="634"/>
        <v>3.0091604898044078E-2</v>
      </c>
      <c r="CN448" s="19">
        <f t="shared" si="635"/>
        <v>6.9697673329457824E-2</v>
      </c>
      <c r="CO448" s="19">
        <f t="shared" si="636"/>
        <v>1.1810342862569672E-2</v>
      </c>
      <c r="CP448" s="19">
        <f t="shared" si="637"/>
        <v>7.4886972130338472E-2</v>
      </c>
      <c r="CQ448" s="19">
        <f t="shared" si="638"/>
        <v>1.476986539269297E-3</v>
      </c>
      <c r="CR448" s="19">
        <f t="shared" si="639"/>
        <v>0.13336142852650146</v>
      </c>
      <c r="CS448" s="19">
        <f t="shared" si="640"/>
        <v>0.14880908951462657</v>
      </c>
      <c r="CT448" s="19">
        <f t="shared" si="641"/>
        <v>2.6347719888765213E-2</v>
      </c>
      <c r="CU448" s="19">
        <f t="shared" si="642"/>
        <v>5.0380053280715776E-3</v>
      </c>
      <c r="CV448" s="19">
        <f t="shared" si="643"/>
        <v>3.7342226753200509E-3</v>
      </c>
      <c r="CW448" s="19">
        <f t="shared" si="644"/>
        <v>3.1466746454300067E-2</v>
      </c>
      <c r="CX448" s="19">
        <f t="shared" si="645"/>
        <v>0.99999999999999978</v>
      </c>
      <c r="CZ448" s="68">
        <f t="shared" si="646"/>
        <v>2.4859999999999999E-5</v>
      </c>
      <c r="DA448" s="19">
        <f t="shared" si="647"/>
        <v>1.9589759999999997E-5</v>
      </c>
      <c r="DB448" s="19">
        <f t="shared" si="648"/>
        <v>3.5539999999999995E-5</v>
      </c>
      <c r="DC448" s="19">
        <f t="shared" si="649"/>
        <v>4.1179159999999998E-5</v>
      </c>
      <c r="DD448" s="19">
        <f t="shared" si="650"/>
        <v>1.3268079999999998E-5</v>
      </c>
      <c r="DE448" s="19">
        <f t="shared" si="651"/>
        <v>1.3268079999999998E-5</v>
      </c>
      <c r="DF448" s="19">
        <f t="shared" si="652"/>
        <v>1.2341479999999999E-5</v>
      </c>
      <c r="DG448" s="19">
        <f t="shared" si="653"/>
        <v>1.700576E-5</v>
      </c>
      <c r="DH448" s="19">
        <f t="shared" si="654"/>
        <v>2.6046319999999996E-5</v>
      </c>
      <c r="DI448" s="19">
        <f t="shared" si="655"/>
        <v>3.8631919999999993E-5</v>
      </c>
      <c r="DJ448" s="19">
        <f t="shared" si="656"/>
        <v>0</v>
      </c>
      <c r="DK448" s="19">
        <f t="shared" si="657"/>
        <v>2.2401039999999997E-5</v>
      </c>
      <c r="DM448" s="68">
        <f t="shared" si="658"/>
        <v>1119.6224781895557</v>
      </c>
      <c r="DN448" s="19">
        <f t="shared" si="659"/>
        <v>122.70274874504645</v>
      </c>
      <c r="DO448" s="19">
        <f t="shared" si="660"/>
        <v>199.95427047471921</v>
      </c>
      <c r="DP448" s="19">
        <f t="shared" si="661"/>
        <v>45.799711594985204</v>
      </c>
      <c r="DQ448" s="19">
        <f t="shared" si="662"/>
        <v>405.53184391146419</v>
      </c>
      <c r="DR448" s="19">
        <f t="shared" si="663"/>
        <v>7.8969545778864711</v>
      </c>
      <c r="DS448" s="19">
        <f t="shared" si="664"/>
        <v>435.47982653766076</v>
      </c>
      <c r="DT448" s="19">
        <f t="shared" si="665"/>
        <v>490.7286554661631</v>
      </c>
      <c r="DU448" s="19">
        <f t="shared" si="666"/>
        <v>62.707328939541398</v>
      </c>
      <c r="DV448" s="19">
        <f t="shared" si="667"/>
        <v>12.284662577069499</v>
      </c>
      <c r="DX448" s="19">
        <f t="shared" si="668"/>
        <v>25.312698477681714</v>
      </c>
      <c r="DZ448" s="68">
        <f t="shared" si="669"/>
        <v>2928.0211794917736</v>
      </c>
      <c r="EA448" s="21">
        <f t="shared" si="670"/>
        <v>2.9280211794917737</v>
      </c>
      <c r="EB448" s="92">
        <f t="shared" si="671"/>
        <v>1324</v>
      </c>
    </row>
    <row r="449" spans="1:132" x14ac:dyDescent="0.3">
      <c r="A449" s="19">
        <f>'A. Thermody. result (all suite)'!C405</f>
        <v>1323</v>
      </c>
      <c r="B449" s="19" t="str">
        <f>'A. Thermody. result (all suite)'!A405</f>
        <v>Alkaline basalt</v>
      </c>
      <c r="C449" s="24">
        <f>'A. Thermody. result (all suite)'!G405</f>
        <v>100</v>
      </c>
      <c r="D449" s="19">
        <f>'A. Thermody. result (all suite)'!D405</f>
        <v>10000</v>
      </c>
      <c r="E449" s="61">
        <f>'A. Thermody. result (all suite)'!I405</f>
        <v>45.155484000000001</v>
      </c>
      <c r="F449" s="21">
        <f>'A. Thermody. result (all suite)'!J405</f>
        <v>3.89961</v>
      </c>
      <c r="G449" s="21">
        <f>'A. Thermody. result (all suite)'!K405</f>
        <v>11.528847000000001</v>
      </c>
      <c r="H449" s="21">
        <f>'A. Thermody. result (all suite)'!L405</f>
        <v>3.0596939999999999</v>
      </c>
      <c r="I449" s="21">
        <f>'A. Thermody. result (all suite)'!M405</f>
        <v>8.7291270000000001</v>
      </c>
      <c r="J449" s="21">
        <f>'A. Thermody. result (all suite)'!N405</f>
        <v>0.169983</v>
      </c>
      <c r="K449" s="21">
        <f>'A. Thermody. result (all suite)'!O405</f>
        <v>8.7191279999999995</v>
      </c>
      <c r="L449" s="21">
        <f>'A. Thermody. result (all suite)'!P405</f>
        <v>13.538646</v>
      </c>
      <c r="M449" s="21">
        <f>'A. Thermody. result (all suite)'!Q405</f>
        <v>2.6497350000000002</v>
      </c>
      <c r="N449" s="21">
        <f>'A. Thermody. result (all suite)'!R405</f>
        <v>0.76992300000000002</v>
      </c>
      <c r="O449" s="21">
        <f>'A. Thermody. result (all suite)'!S405</f>
        <v>0.85991399999999996</v>
      </c>
      <c r="P449" s="21">
        <f>'A. Thermody. result (all suite)'!T405</f>
        <v>0.91990799999999995</v>
      </c>
      <c r="Q449" s="21">
        <f t="shared" si="589"/>
        <v>99.999999000000031</v>
      </c>
      <c r="S449" s="19">
        <f t="shared" si="590"/>
        <v>1596</v>
      </c>
      <c r="T449" s="19">
        <f t="shared" si="591"/>
        <v>1</v>
      </c>
      <c r="V449" s="61">
        <f t="shared" si="592"/>
        <v>44.740095086091387</v>
      </c>
      <c r="W449" s="21">
        <f t="shared" si="593"/>
        <v>3.8637371752824716</v>
      </c>
      <c r="X449" s="21">
        <f t="shared" si="594"/>
        <v>11.422792213078692</v>
      </c>
      <c r="Y449" s="21">
        <f t="shared" si="595"/>
        <v>3.0315476298370161</v>
      </c>
      <c r="Z449" s="21">
        <f t="shared" si="596"/>
        <v>8.6488270615938401</v>
      </c>
      <c r="AA449" s="21">
        <f t="shared" si="597"/>
        <v>0.1684193127687231</v>
      </c>
      <c r="AB449" s="21">
        <f t="shared" si="598"/>
        <v>8.6389200431956787</v>
      </c>
      <c r="AC449" s="21">
        <f t="shared" si="599"/>
        <v>13.414102911108888</v>
      </c>
      <c r="AD449" s="21">
        <f t="shared" si="600"/>
        <v>2.6253598755124488</v>
      </c>
      <c r="AE449" s="21">
        <f t="shared" si="601"/>
        <v>0.76284041665833424</v>
      </c>
      <c r="AF449" s="21">
        <f t="shared" si="602"/>
        <v>0.85200358224177564</v>
      </c>
      <c r="AG449" s="21">
        <f t="shared" si="603"/>
        <v>98.168645307369246</v>
      </c>
      <c r="AH449" s="21"/>
      <c r="AI449" s="61">
        <f t="shared" si="604"/>
        <v>45.574730043394901</v>
      </c>
      <c r="AJ449" s="21">
        <f t="shared" si="605"/>
        <v>3.9358159249167426</v>
      </c>
      <c r="AK449" s="21">
        <f t="shared" si="606"/>
        <v>11.635886567766679</v>
      </c>
      <c r="AL449" s="21">
        <f t="shared" si="607"/>
        <v>3.0881017257039063</v>
      </c>
      <c r="AM449" s="21">
        <f t="shared" si="608"/>
        <v>8.8101725703905558</v>
      </c>
      <c r="AN449" s="21">
        <f t="shared" si="609"/>
        <v>0.17156120698355029</v>
      </c>
      <c r="AO449" s="21">
        <f t="shared" si="610"/>
        <v>8.800080734685638</v>
      </c>
      <c r="AP449" s="21">
        <f t="shared" si="611"/>
        <v>13.664345544454536</v>
      </c>
      <c r="AQ449" s="21">
        <f t="shared" si="612"/>
        <v>2.6743364618024024</v>
      </c>
      <c r="AR449" s="21">
        <f t="shared" si="613"/>
        <v>0.77707134927843402</v>
      </c>
      <c r="AS449" s="21">
        <f t="shared" si="614"/>
        <v>0.86789787062266621</v>
      </c>
      <c r="AT449" s="21">
        <f t="shared" si="615"/>
        <v>100</v>
      </c>
      <c r="AU449" s="21"/>
      <c r="AV449" s="21">
        <f>AR449*'[1]diagram lines'!$G$39</f>
        <v>0.64505171155176666</v>
      </c>
      <c r="AW449" s="21">
        <f>AK449*'[1]diagram lines'!$G$40</f>
        <v>6.1584835498525017</v>
      </c>
      <c r="AX449" s="21">
        <f>AQ449*'[1]diagram lines'!$G$38</f>
        <v>1.9839624155158837</v>
      </c>
      <c r="AY449" s="21">
        <f>AP449*'[1]diagram lines'!$G$41</f>
        <v>9.7653288290058669</v>
      </c>
      <c r="AZ449" s="21">
        <f t="shared" si="616"/>
        <v>3.4514078110808364</v>
      </c>
      <c r="BA449" s="21">
        <f t="shared" si="617"/>
        <v>0.49687858175932603</v>
      </c>
      <c r="BB449" s="21">
        <f t="shared" si="618"/>
        <v>2.3425068303917982</v>
      </c>
      <c r="BC449" s="86">
        <f t="shared" si="619"/>
        <v>0.42689309889130361</v>
      </c>
      <c r="BX449" s="61">
        <f t="shared" si="620"/>
        <v>0.75158928095872179</v>
      </c>
      <c r="BY449" s="21">
        <f t="shared" si="621"/>
        <v>4.8818352528793192E-2</v>
      </c>
      <c r="BZ449" s="21">
        <f t="shared" si="622"/>
        <v>0.11307225382502943</v>
      </c>
      <c r="CA449" s="21">
        <f t="shared" si="623"/>
        <v>1.916021040766485E-2</v>
      </c>
      <c r="CB449" s="21">
        <f t="shared" si="624"/>
        <v>0.12149098121085596</v>
      </c>
      <c r="CC449" s="21">
        <f t="shared" si="625"/>
        <v>2.3961516774739216E-3</v>
      </c>
      <c r="CD449" s="21">
        <f t="shared" si="626"/>
        <v>0.2163555334987593</v>
      </c>
      <c r="CE449" s="21">
        <f t="shared" si="627"/>
        <v>0.24141665477888732</v>
      </c>
      <c r="CF449" s="21">
        <f t="shared" si="628"/>
        <v>4.2744555573479594E-2</v>
      </c>
      <c r="CG449" s="21">
        <f t="shared" si="629"/>
        <v>8.1732802547770707E-3</v>
      </c>
      <c r="CH449" s="21">
        <f t="shared" si="630"/>
        <v>6.0581215127092376E-3</v>
      </c>
      <c r="CI449" s="21">
        <f t="shared" si="631"/>
        <v>5.1049278579356268E-2</v>
      </c>
      <c r="CJ449" s="21">
        <f t="shared" si="632"/>
        <v>1.6223246548065082</v>
      </c>
      <c r="CL449" s="68">
        <f t="shared" si="633"/>
        <v>0.46327920785273558</v>
      </c>
      <c r="CM449" s="19">
        <f t="shared" si="634"/>
        <v>3.0091604898044078E-2</v>
      </c>
      <c r="CN449" s="19">
        <f t="shared" si="635"/>
        <v>6.9697673329457824E-2</v>
      </c>
      <c r="CO449" s="19">
        <f t="shared" si="636"/>
        <v>1.1810342862569672E-2</v>
      </c>
      <c r="CP449" s="19">
        <f t="shared" si="637"/>
        <v>7.4886972130338472E-2</v>
      </c>
      <c r="CQ449" s="19">
        <f t="shared" si="638"/>
        <v>1.476986539269297E-3</v>
      </c>
      <c r="CR449" s="19">
        <f t="shared" si="639"/>
        <v>0.13336142852650146</v>
      </c>
      <c r="CS449" s="19">
        <f t="shared" si="640"/>
        <v>0.14880908951462657</v>
      </c>
      <c r="CT449" s="19">
        <f t="shared" si="641"/>
        <v>2.6347719888765213E-2</v>
      </c>
      <c r="CU449" s="19">
        <f t="shared" si="642"/>
        <v>5.0380053280715776E-3</v>
      </c>
      <c r="CV449" s="19">
        <f t="shared" si="643"/>
        <v>3.7342226753200509E-3</v>
      </c>
      <c r="CW449" s="19">
        <f t="shared" si="644"/>
        <v>3.1466746454300067E-2</v>
      </c>
      <c r="CX449" s="19">
        <f t="shared" si="645"/>
        <v>0.99999999999999978</v>
      </c>
      <c r="CZ449" s="68">
        <f t="shared" si="646"/>
        <v>2.4859999999999999E-5</v>
      </c>
      <c r="DA449" s="19">
        <f t="shared" si="647"/>
        <v>1.9582519999999996E-5</v>
      </c>
      <c r="DB449" s="19">
        <f t="shared" si="648"/>
        <v>3.5539999999999995E-5</v>
      </c>
      <c r="DC449" s="19">
        <f t="shared" si="649"/>
        <v>4.1170069999999999E-5</v>
      </c>
      <c r="DD449" s="19">
        <f t="shared" si="650"/>
        <v>1.3265159999999999E-5</v>
      </c>
      <c r="DE449" s="19">
        <f t="shared" si="651"/>
        <v>1.3265159999999999E-5</v>
      </c>
      <c r="DF449" s="19">
        <f t="shared" si="652"/>
        <v>1.2338209999999999E-5</v>
      </c>
      <c r="DG449" s="19">
        <f t="shared" si="653"/>
        <v>1.7002019999999999E-5</v>
      </c>
      <c r="DH449" s="19">
        <f t="shared" si="654"/>
        <v>2.6038639999999998E-5</v>
      </c>
      <c r="DI449" s="19">
        <f t="shared" si="655"/>
        <v>3.8619839999999995E-5</v>
      </c>
      <c r="DJ449" s="19">
        <f t="shared" si="656"/>
        <v>0</v>
      </c>
      <c r="DK449" s="19">
        <f t="shared" si="657"/>
        <v>2.2391579999999999E-5</v>
      </c>
      <c r="DM449" s="68">
        <f t="shared" si="658"/>
        <v>1119.6224781895557</v>
      </c>
      <c r="DN449" s="19">
        <f t="shared" si="659"/>
        <v>122.74811409643711</v>
      </c>
      <c r="DO449" s="19">
        <f t="shared" si="660"/>
        <v>199.95427047471921</v>
      </c>
      <c r="DP449" s="19">
        <f t="shared" si="661"/>
        <v>45.809823780327577</v>
      </c>
      <c r="DQ449" s="19">
        <f t="shared" si="662"/>
        <v>405.62111181205648</v>
      </c>
      <c r="DR449" s="19">
        <f t="shared" si="663"/>
        <v>7.8986928989747529</v>
      </c>
      <c r="DS449" s="19">
        <f t="shared" si="664"/>
        <v>435.59524190445848</v>
      </c>
      <c r="DT449" s="19">
        <f t="shared" si="665"/>
        <v>490.83660294366541</v>
      </c>
      <c r="DU449" s="19">
        <f t="shared" si="666"/>
        <v>62.725824232930592</v>
      </c>
      <c r="DV449" s="19">
        <f t="shared" si="667"/>
        <v>12.288505128564559</v>
      </c>
      <c r="DX449" s="19">
        <f t="shared" si="668"/>
        <v>25.323392592505179</v>
      </c>
      <c r="DZ449" s="68">
        <f t="shared" si="669"/>
        <v>2928.424058054195</v>
      </c>
      <c r="EA449" s="21">
        <f t="shared" si="670"/>
        <v>2.9284240580541949</v>
      </c>
      <c r="EB449" s="92">
        <f t="shared" si="671"/>
        <v>1323</v>
      </c>
    </row>
    <row r="450" spans="1:132" x14ac:dyDescent="0.3">
      <c r="A450" s="19">
        <f>'A. Thermody. result (all suite)'!C406</f>
        <v>1322</v>
      </c>
      <c r="B450" s="19" t="str">
        <f>'A. Thermody. result (all suite)'!A406</f>
        <v>Alkaline basalt</v>
      </c>
      <c r="C450" s="24">
        <f>'A. Thermody. result (all suite)'!G406</f>
        <v>100</v>
      </c>
      <c r="D450" s="19">
        <f>'A. Thermody. result (all suite)'!D406</f>
        <v>10000</v>
      </c>
      <c r="E450" s="61">
        <f>'A. Thermody. result (all suite)'!I406</f>
        <v>45.155484000000001</v>
      </c>
      <c r="F450" s="21">
        <f>'A. Thermody. result (all suite)'!J406</f>
        <v>3.89961</v>
      </c>
      <c r="G450" s="21">
        <f>'A. Thermody. result (all suite)'!K406</f>
        <v>11.528847000000001</v>
      </c>
      <c r="H450" s="21">
        <f>'A. Thermody. result (all suite)'!L406</f>
        <v>3.0596939999999999</v>
      </c>
      <c r="I450" s="21">
        <f>'A. Thermody. result (all suite)'!M406</f>
        <v>8.7291270000000001</v>
      </c>
      <c r="J450" s="21">
        <f>'A. Thermody. result (all suite)'!N406</f>
        <v>0.169983</v>
      </c>
      <c r="K450" s="21">
        <f>'A. Thermody. result (all suite)'!O406</f>
        <v>8.7191279999999995</v>
      </c>
      <c r="L450" s="21">
        <f>'A. Thermody. result (all suite)'!P406</f>
        <v>13.538646</v>
      </c>
      <c r="M450" s="21">
        <f>'A. Thermody. result (all suite)'!Q406</f>
        <v>2.6497350000000002</v>
      </c>
      <c r="N450" s="21">
        <f>'A. Thermody. result (all suite)'!R406</f>
        <v>0.76992300000000002</v>
      </c>
      <c r="O450" s="21">
        <f>'A. Thermody. result (all suite)'!S406</f>
        <v>0.85991399999999996</v>
      </c>
      <c r="P450" s="21">
        <f>'A. Thermody. result (all suite)'!T406</f>
        <v>0.91990799999999995</v>
      </c>
      <c r="Q450" s="21">
        <f t="shared" si="589"/>
        <v>99.999999000000031</v>
      </c>
      <c r="S450" s="19">
        <f t="shared" si="590"/>
        <v>1595</v>
      </c>
      <c r="T450" s="19">
        <f t="shared" si="591"/>
        <v>1</v>
      </c>
      <c r="V450" s="61">
        <f t="shared" si="592"/>
        <v>44.740095086091387</v>
      </c>
      <c r="W450" s="21">
        <f t="shared" si="593"/>
        <v>3.8637371752824716</v>
      </c>
      <c r="X450" s="21">
        <f t="shared" si="594"/>
        <v>11.422792213078692</v>
      </c>
      <c r="Y450" s="21">
        <f t="shared" si="595"/>
        <v>3.0315476298370161</v>
      </c>
      <c r="Z450" s="21">
        <f t="shared" si="596"/>
        <v>8.6488270615938401</v>
      </c>
      <c r="AA450" s="21">
        <f t="shared" si="597"/>
        <v>0.1684193127687231</v>
      </c>
      <c r="AB450" s="21">
        <f t="shared" si="598"/>
        <v>8.6389200431956787</v>
      </c>
      <c r="AC450" s="21">
        <f t="shared" si="599"/>
        <v>13.414102911108888</v>
      </c>
      <c r="AD450" s="21">
        <f t="shared" si="600"/>
        <v>2.6253598755124488</v>
      </c>
      <c r="AE450" s="21">
        <f t="shared" si="601"/>
        <v>0.76284041665833424</v>
      </c>
      <c r="AF450" s="21">
        <f t="shared" si="602"/>
        <v>0.85200358224177564</v>
      </c>
      <c r="AG450" s="21">
        <f t="shared" si="603"/>
        <v>98.168645307369246</v>
      </c>
      <c r="AH450" s="21"/>
      <c r="AI450" s="61">
        <f t="shared" si="604"/>
        <v>45.574730043394901</v>
      </c>
      <c r="AJ450" s="21">
        <f t="shared" si="605"/>
        <v>3.9358159249167426</v>
      </c>
      <c r="AK450" s="21">
        <f t="shared" si="606"/>
        <v>11.635886567766679</v>
      </c>
      <c r="AL450" s="21">
        <f t="shared" si="607"/>
        <v>3.0881017257039063</v>
      </c>
      <c r="AM450" s="21">
        <f t="shared" si="608"/>
        <v>8.8101725703905558</v>
      </c>
      <c r="AN450" s="21">
        <f t="shared" si="609"/>
        <v>0.17156120698355029</v>
      </c>
      <c r="AO450" s="21">
        <f t="shared" si="610"/>
        <v>8.800080734685638</v>
      </c>
      <c r="AP450" s="21">
        <f t="shared" si="611"/>
        <v>13.664345544454536</v>
      </c>
      <c r="AQ450" s="21">
        <f t="shared" si="612"/>
        <v>2.6743364618024024</v>
      </c>
      <c r="AR450" s="21">
        <f t="shared" si="613"/>
        <v>0.77707134927843402</v>
      </c>
      <c r="AS450" s="21">
        <f t="shared" si="614"/>
        <v>0.86789787062266621</v>
      </c>
      <c r="AT450" s="21">
        <f t="shared" si="615"/>
        <v>100</v>
      </c>
      <c r="AU450" s="21"/>
      <c r="AV450" s="21">
        <f>AR450*'[1]diagram lines'!$G$39</f>
        <v>0.64505171155176666</v>
      </c>
      <c r="AW450" s="21">
        <f>AK450*'[1]diagram lines'!$G$40</f>
        <v>6.1584835498525017</v>
      </c>
      <c r="AX450" s="21">
        <f>AQ450*'[1]diagram lines'!$G$38</f>
        <v>1.9839624155158837</v>
      </c>
      <c r="AY450" s="21">
        <f>AP450*'[1]diagram lines'!$G$41</f>
        <v>9.7653288290058669</v>
      </c>
      <c r="AZ450" s="21">
        <f t="shared" si="616"/>
        <v>3.4514078110808364</v>
      </c>
      <c r="BA450" s="21">
        <f t="shared" si="617"/>
        <v>0.49687858175932603</v>
      </c>
      <c r="BB450" s="21">
        <f t="shared" si="618"/>
        <v>2.3425068303917982</v>
      </c>
      <c r="BC450" s="86">
        <f t="shared" si="619"/>
        <v>0.42689309889130361</v>
      </c>
      <c r="BX450" s="61">
        <f t="shared" si="620"/>
        <v>0.75158928095872179</v>
      </c>
      <c r="BY450" s="21">
        <f t="shared" si="621"/>
        <v>4.8818352528793192E-2</v>
      </c>
      <c r="BZ450" s="21">
        <f t="shared" si="622"/>
        <v>0.11307225382502943</v>
      </c>
      <c r="CA450" s="21">
        <f t="shared" si="623"/>
        <v>1.916021040766485E-2</v>
      </c>
      <c r="CB450" s="21">
        <f t="shared" si="624"/>
        <v>0.12149098121085596</v>
      </c>
      <c r="CC450" s="21">
        <f t="shared" si="625"/>
        <v>2.3961516774739216E-3</v>
      </c>
      <c r="CD450" s="21">
        <f t="shared" si="626"/>
        <v>0.2163555334987593</v>
      </c>
      <c r="CE450" s="21">
        <f t="shared" si="627"/>
        <v>0.24141665477888732</v>
      </c>
      <c r="CF450" s="21">
        <f t="shared" si="628"/>
        <v>4.2744555573479594E-2</v>
      </c>
      <c r="CG450" s="21">
        <f t="shared" si="629"/>
        <v>8.1732802547770707E-3</v>
      </c>
      <c r="CH450" s="21">
        <f t="shared" si="630"/>
        <v>6.0581215127092376E-3</v>
      </c>
      <c r="CI450" s="21">
        <f t="shared" si="631"/>
        <v>5.1049278579356268E-2</v>
      </c>
      <c r="CJ450" s="21">
        <f t="shared" si="632"/>
        <v>1.6223246548065082</v>
      </c>
      <c r="CL450" s="68">
        <f t="shared" si="633"/>
        <v>0.46327920785273558</v>
      </c>
      <c r="CM450" s="19">
        <f t="shared" si="634"/>
        <v>3.0091604898044078E-2</v>
      </c>
      <c r="CN450" s="19">
        <f t="shared" si="635"/>
        <v>6.9697673329457824E-2</v>
      </c>
      <c r="CO450" s="19">
        <f t="shared" si="636"/>
        <v>1.1810342862569672E-2</v>
      </c>
      <c r="CP450" s="19">
        <f t="shared" si="637"/>
        <v>7.4886972130338472E-2</v>
      </c>
      <c r="CQ450" s="19">
        <f t="shared" si="638"/>
        <v>1.476986539269297E-3</v>
      </c>
      <c r="CR450" s="19">
        <f t="shared" si="639"/>
        <v>0.13336142852650146</v>
      </c>
      <c r="CS450" s="19">
        <f t="shared" si="640"/>
        <v>0.14880908951462657</v>
      </c>
      <c r="CT450" s="19">
        <f t="shared" si="641"/>
        <v>2.6347719888765213E-2</v>
      </c>
      <c r="CU450" s="19">
        <f t="shared" si="642"/>
        <v>5.0380053280715776E-3</v>
      </c>
      <c r="CV450" s="19">
        <f t="shared" si="643"/>
        <v>3.7342226753200509E-3</v>
      </c>
      <c r="CW450" s="19">
        <f t="shared" si="644"/>
        <v>3.1466746454300067E-2</v>
      </c>
      <c r="CX450" s="19">
        <f t="shared" si="645"/>
        <v>0.99999999999999978</v>
      </c>
      <c r="CZ450" s="68">
        <f t="shared" si="646"/>
        <v>2.4859999999999999E-5</v>
      </c>
      <c r="DA450" s="19">
        <f t="shared" si="647"/>
        <v>1.9575279999999997E-5</v>
      </c>
      <c r="DB450" s="19">
        <f t="shared" si="648"/>
        <v>3.5539999999999995E-5</v>
      </c>
      <c r="DC450" s="19">
        <f t="shared" si="649"/>
        <v>4.116098E-5</v>
      </c>
      <c r="DD450" s="19">
        <f t="shared" si="650"/>
        <v>1.3262239999999998E-5</v>
      </c>
      <c r="DE450" s="19">
        <f t="shared" si="651"/>
        <v>1.3262239999999998E-5</v>
      </c>
      <c r="DF450" s="19">
        <f t="shared" si="652"/>
        <v>1.2334940000000001E-5</v>
      </c>
      <c r="DG450" s="19">
        <f t="shared" si="653"/>
        <v>1.6998279999999998E-5</v>
      </c>
      <c r="DH450" s="19">
        <f t="shared" si="654"/>
        <v>2.6030959999999996E-5</v>
      </c>
      <c r="DI450" s="19">
        <f t="shared" si="655"/>
        <v>3.860775999999999E-5</v>
      </c>
      <c r="DJ450" s="19">
        <f t="shared" si="656"/>
        <v>0</v>
      </c>
      <c r="DK450" s="19">
        <f t="shared" si="657"/>
        <v>2.2382119999999998E-5</v>
      </c>
      <c r="DM450" s="68">
        <f t="shared" si="658"/>
        <v>1119.6224781895557</v>
      </c>
      <c r="DN450" s="19">
        <f t="shared" si="659"/>
        <v>122.79351300496141</v>
      </c>
      <c r="DO450" s="19">
        <f t="shared" si="660"/>
        <v>199.95427047471921</v>
      </c>
      <c r="DP450" s="19">
        <f t="shared" si="661"/>
        <v>45.819940432024474</v>
      </c>
      <c r="DQ450" s="19">
        <f t="shared" si="662"/>
        <v>405.71041902158464</v>
      </c>
      <c r="DR450" s="19">
        <f t="shared" si="663"/>
        <v>7.9004319855291367</v>
      </c>
      <c r="DS450" s="19">
        <f t="shared" si="664"/>
        <v>435.71071846462235</v>
      </c>
      <c r="DT450" s="19">
        <f t="shared" si="665"/>
        <v>490.94459792286392</v>
      </c>
      <c r="DU450" s="19">
        <f t="shared" si="666"/>
        <v>62.744330439774629</v>
      </c>
      <c r="DV450" s="19">
        <f t="shared" si="667"/>
        <v>12.292350084655075</v>
      </c>
      <c r="DX450" s="19">
        <f t="shared" si="668"/>
        <v>25.334095747252142</v>
      </c>
      <c r="DZ450" s="68">
        <f t="shared" si="669"/>
        <v>2928.8271457675423</v>
      </c>
      <c r="EA450" s="21">
        <f t="shared" si="670"/>
        <v>2.9288271457675426</v>
      </c>
      <c r="EB450" s="92">
        <f t="shared" si="671"/>
        <v>1322</v>
      </c>
    </row>
    <row r="451" spans="1:132" x14ac:dyDescent="0.3">
      <c r="A451" s="19">
        <f>'A. Thermody. result (all suite)'!C407</f>
        <v>1321</v>
      </c>
      <c r="B451" s="19" t="str">
        <f>'A. Thermody. result (all suite)'!A407</f>
        <v>Alkaline basalt</v>
      </c>
      <c r="C451" s="24">
        <f>'A. Thermody. result (all suite)'!G407</f>
        <v>100</v>
      </c>
      <c r="D451" s="19">
        <f>'A. Thermody. result (all suite)'!D407</f>
        <v>10000</v>
      </c>
      <c r="E451" s="61">
        <f>'A. Thermody. result (all suite)'!I407</f>
        <v>45.155484000000001</v>
      </c>
      <c r="F451" s="21">
        <f>'A. Thermody. result (all suite)'!J407</f>
        <v>3.89961</v>
      </c>
      <c r="G451" s="21">
        <f>'A. Thermody. result (all suite)'!K407</f>
        <v>11.528847000000001</v>
      </c>
      <c r="H451" s="21">
        <f>'A. Thermody. result (all suite)'!L407</f>
        <v>3.0596939999999999</v>
      </c>
      <c r="I451" s="21">
        <f>'A. Thermody. result (all suite)'!M407</f>
        <v>8.7291270000000001</v>
      </c>
      <c r="J451" s="21">
        <f>'A. Thermody. result (all suite)'!N407</f>
        <v>0.169983</v>
      </c>
      <c r="K451" s="21">
        <f>'A. Thermody. result (all suite)'!O407</f>
        <v>8.7191279999999995</v>
      </c>
      <c r="L451" s="21">
        <f>'A. Thermody. result (all suite)'!P407</f>
        <v>13.538646</v>
      </c>
      <c r="M451" s="21">
        <f>'A. Thermody. result (all suite)'!Q407</f>
        <v>2.6497350000000002</v>
      </c>
      <c r="N451" s="21">
        <f>'A. Thermody. result (all suite)'!R407</f>
        <v>0.76992300000000002</v>
      </c>
      <c r="O451" s="21">
        <f>'A. Thermody. result (all suite)'!S407</f>
        <v>0.85991399999999996</v>
      </c>
      <c r="P451" s="21">
        <f>'A. Thermody. result (all suite)'!T407</f>
        <v>0.91990799999999995</v>
      </c>
      <c r="Q451" s="21">
        <f t="shared" si="589"/>
        <v>99.999999000000031</v>
      </c>
      <c r="S451" s="19">
        <f t="shared" si="590"/>
        <v>1594</v>
      </c>
      <c r="T451" s="19">
        <f t="shared" si="591"/>
        <v>1</v>
      </c>
      <c r="V451" s="61">
        <f t="shared" si="592"/>
        <v>44.740095086091387</v>
      </c>
      <c r="W451" s="21">
        <f t="shared" si="593"/>
        <v>3.8637371752824716</v>
      </c>
      <c r="X451" s="21">
        <f t="shared" si="594"/>
        <v>11.422792213078692</v>
      </c>
      <c r="Y451" s="21">
        <f t="shared" si="595"/>
        <v>3.0315476298370161</v>
      </c>
      <c r="Z451" s="21">
        <f t="shared" si="596"/>
        <v>8.6488270615938401</v>
      </c>
      <c r="AA451" s="21">
        <f t="shared" si="597"/>
        <v>0.1684193127687231</v>
      </c>
      <c r="AB451" s="21">
        <f t="shared" si="598"/>
        <v>8.6389200431956787</v>
      </c>
      <c r="AC451" s="21">
        <f t="shared" si="599"/>
        <v>13.414102911108888</v>
      </c>
      <c r="AD451" s="21">
        <f t="shared" si="600"/>
        <v>2.6253598755124488</v>
      </c>
      <c r="AE451" s="21">
        <f t="shared" si="601"/>
        <v>0.76284041665833424</v>
      </c>
      <c r="AF451" s="21">
        <f t="shared" si="602"/>
        <v>0.85200358224177564</v>
      </c>
      <c r="AG451" s="21">
        <f t="shared" si="603"/>
        <v>98.168645307369246</v>
      </c>
      <c r="AH451" s="21"/>
      <c r="AI451" s="61">
        <f t="shared" si="604"/>
        <v>45.574730043394901</v>
      </c>
      <c r="AJ451" s="21">
        <f t="shared" si="605"/>
        <v>3.9358159249167426</v>
      </c>
      <c r="AK451" s="21">
        <f t="shared" si="606"/>
        <v>11.635886567766679</v>
      </c>
      <c r="AL451" s="21">
        <f t="shared" si="607"/>
        <v>3.0881017257039063</v>
      </c>
      <c r="AM451" s="21">
        <f t="shared" si="608"/>
        <v>8.8101725703905558</v>
      </c>
      <c r="AN451" s="21">
        <f t="shared" si="609"/>
        <v>0.17156120698355029</v>
      </c>
      <c r="AO451" s="21">
        <f t="shared" si="610"/>
        <v>8.800080734685638</v>
      </c>
      <c r="AP451" s="21">
        <f t="shared" si="611"/>
        <v>13.664345544454536</v>
      </c>
      <c r="AQ451" s="21">
        <f t="shared" si="612"/>
        <v>2.6743364618024024</v>
      </c>
      <c r="AR451" s="21">
        <f t="shared" si="613"/>
        <v>0.77707134927843402</v>
      </c>
      <c r="AS451" s="21">
        <f t="shared" si="614"/>
        <v>0.86789787062266621</v>
      </c>
      <c r="AT451" s="21">
        <f t="shared" si="615"/>
        <v>100</v>
      </c>
      <c r="AU451" s="21"/>
      <c r="AV451" s="21">
        <f>AR451*'[1]diagram lines'!$G$39</f>
        <v>0.64505171155176666</v>
      </c>
      <c r="AW451" s="21">
        <f>AK451*'[1]diagram lines'!$G$40</f>
        <v>6.1584835498525017</v>
      </c>
      <c r="AX451" s="21">
        <f>AQ451*'[1]diagram lines'!$G$38</f>
        <v>1.9839624155158837</v>
      </c>
      <c r="AY451" s="21">
        <f>AP451*'[1]diagram lines'!$G$41</f>
        <v>9.7653288290058669</v>
      </c>
      <c r="AZ451" s="21">
        <f t="shared" si="616"/>
        <v>3.4514078110808364</v>
      </c>
      <c r="BA451" s="21">
        <f t="shared" si="617"/>
        <v>0.49687858175932603</v>
      </c>
      <c r="BB451" s="21">
        <f t="shared" si="618"/>
        <v>2.3425068303917982</v>
      </c>
      <c r="BC451" s="86">
        <f t="shared" si="619"/>
        <v>0.42689309889130361</v>
      </c>
      <c r="BX451" s="61">
        <f t="shared" si="620"/>
        <v>0.75158928095872179</v>
      </c>
      <c r="BY451" s="21">
        <f t="shared" si="621"/>
        <v>4.8818352528793192E-2</v>
      </c>
      <c r="BZ451" s="21">
        <f t="shared" si="622"/>
        <v>0.11307225382502943</v>
      </c>
      <c r="CA451" s="21">
        <f t="shared" si="623"/>
        <v>1.916021040766485E-2</v>
      </c>
      <c r="CB451" s="21">
        <f t="shared" si="624"/>
        <v>0.12149098121085596</v>
      </c>
      <c r="CC451" s="21">
        <f t="shared" si="625"/>
        <v>2.3961516774739216E-3</v>
      </c>
      <c r="CD451" s="21">
        <f t="shared" si="626"/>
        <v>0.2163555334987593</v>
      </c>
      <c r="CE451" s="21">
        <f t="shared" si="627"/>
        <v>0.24141665477888732</v>
      </c>
      <c r="CF451" s="21">
        <f t="shared" si="628"/>
        <v>4.2744555573479594E-2</v>
      </c>
      <c r="CG451" s="21">
        <f t="shared" si="629"/>
        <v>8.1732802547770707E-3</v>
      </c>
      <c r="CH451" s="21">
        <f t="shared" si="630"/>
        <v>6.0581215127092376E-3</v>
      </c>
      <c r="CI451" s="21">
        <f t="shared" si="631"/>
        <v>5.1049278579356268E-2</v>
      </c>
      <c r="CJ451" s="21">
        <f t="shared" si="632"/>
        <v>1.6223246548065082</v>
      </c>
      <c r="CL451" s="68">
        <f t="shared" si="633"/>
        <v>0.46327920785273558</v>
      </c>
      <c r="CM451" s="19">
        <f t="shared" si="634"/>
        <v>3.0091604898044078E-2</v>
      </c>
      <c r="CN451" s="19">
        <f t="shared" si="635"/>
        <v>6.9697673329457824E-2</v>
      </c>
      <c r="CO451" s="19">
        <f t="shared" si="636"/>
        <v>1.1810342862569672E-2</v>
      </c>
      <c r="CP451" s="19">
        <f t="shared" si="637"/>
        <v>7.4886972130338472E-2</v>
      </c>
      <c r="CQ451" s="19">
        <f t="shared" si="638"/>
        <v>1.476986539269297E-3</v>
      </c>
      <c r="CR451" s="19">
        <f t="shared" si="639"/>
        <v>0.13336142852650146</v>
      </c>
      <c r="CS451" s="19">
        <f t="shared" si="640"/>
        <v>0.14880908951462657</v>
      </c>
      <c r="CT451" s="19">
        <f t="shared" si="641"/>
        <v>2.6347719888765213E-2</v>
      </c>
      <c r="CU451" s="19">
        <f t="shared" si="642"/>
        <v>5.0380053280715776E-3</v>
      </c>
      <c r="CV451" s="19">
        <f t="shared" si="643"/>
        <v>3.7342226753200509E-3</v>
      </c>
      <c r="CW451" s="19">
        <f t="shared" si="644"/>
        <v>3.1466746454300067E-2</v>
      </c>
      <c r="CX451" s="19">
        <f t="shared" si="645"/>
        <v>0.99999999999999978</v>
      </c>
      <c r="CZ451" s="68">
        <f t="shared" si="646"/>
        <v>2.4859999999999999E-5</v>
      </c>
      <c r="DA451" s="19">
        <f t="shared" si="647"/>
        <v>1.9568039999999996E-5</v>
      </c>
      <c r="DB451" s="19">
        <f t="shared" si="648"/>
        <v>3.5539999999999995E-5</v>
      </c>
      <c r="DC451" s="19">
        <f t="shared" si="649"/>
        <v>4.1151889999999994E-5</v>
      </c>
      <c r="DD451" s="19">
        <f t="shared" si="650"/>
        <v>1.3259319999999998E-5</v>
      </c>
      <c r="DE451" s="19">
        <f t="shared" si="651"/>
        <v>1.3259319999999998E-5</v>
      </c>
      <c r="DF451" s="19">
        <f t="shared" si="652"/>
        <v>1.233167E-5</v>
      </c>
      <c r="DG451" s="19">
        <f t="shared" si="653"/>
        <v>1.6994539999999997E-5</v>
      </c>
      <c r="DH451" s="19">
        <f t="shared" si="654"/>
        <v>2.6023279999999997E-5</v>
      </c>
      <c r="DI451" s="19">
        <f t="shared" si="655"/>
        <v>3.8595679999999992E-5</v>
      </c>
      <c r="DJ451" s="19">
        <f t="shared" si="656"/>
        <v>0</v>
      </c>
      <c r="DK451" s="19">
        <f t="shared" si="657"/>
        <v>2.2372659999999997E-5</v>
      </c>
      <c r="DM451" s="68">
        <f t="shared" si="658"/>
        <v>1119.6224781895557</v>
      </c>
      <c r="DN451" s="19">
        <f t="shared" si="659"/>
        <v>122.83894550786697</v>
      </c>
      <c r="DO451" s="19">
        <f t="shared" si="660"/>
        <v>199.95427047471921</v>
      </c>
      <c r="DP451" s="19">
        <f t="shared" si="661"/>
        <v>45.83006155303562</v>
      </c>
      <c r="DQ451" s="19">
        <f t="shared" si="662"/>
        <v>405.79976556601849</v>
      </c>
      <c r="DR451" s="19">
        <f t="shared" si="663"/>
        <v>7.9021718380553398</v>
      </c>
      <c r="DS451" s="19">
        <f t="shared" si="664"/>
        <v>435.82625626683233</v>
      </c>
      <c r="DT451" s="19">
        <f t="shared" si="665"/>
        <v>491.05264043511966</v>
      </c>
      <c r="DU451" s="19">
        <f t="shared" si="666"/>
        <v>62.762847569735861</v>
      </c>
      <c r="DV451" s="19">
        <f t="shared" si="667"/>
        <v>12.296197447598869</v>
      </c>
      <c r="DX451" s="19">
        <f t="shared" si="668"/>
        <v>25.344807953389861</v>
      </c>
      <c r="DZ451" s="68">
        <f t="shared" si="669"/>
        <v>2929.2304428019283</v>
      </c>
      <c r="EA451" s="21">
        <f t="shared" si="670"/>
        <v>2.9292304428019285</v>
      </c>
      <c r="EB451" s="92">
        <f t="shared" si="671"/>
        <v>1321</v>
      </c>
    </row>
    <row r="452" spans="1:132" x14ac:dyDescent="0.3">
      <c r="A452" s="19">
        <f>'A. Thermody. result (all suite)'!C408</f>
        <v>1320</v>
      </c>
      <c r="B452" s="19" t="str">
        <f>'A. Thermody. result (all suite)'!A408</f>
        <v>Alkaline basalt</v>
      </c>
      <c r="C452" s="24">
        <f>'A. Thermody. result (all suite)'!G408</f>
        <v>100</v>
      </c>
      <c r="D452" s="19">
        <f>'A. Thermody. result (all suite)'!D408</f>
        <v>10000</v>
      </c>
      <c r="E452" s="61">
        <f>'A. Thermody. result (all suite)'!I408</f>
        <v>45.155484000000001</v>
      </c>
      <c r="F452" s="21">
        <f>'A. Thermody. result (all suite)'!J408</f>
        <v>3.89961</v>
      </c>
      <c r="G452" s="21">
        <f>'A. Thermody. result (all suite)'!K408</f>
        <v>11.528847000000001</v>
      </c>
      <c r="H452" s="21">
        <f>'A. Thermody. result (all suite)'!L408</f>
        <v>3.0596939999999999</v>
      </c>
      <c r="I452" s="21">
        <f>'A. Thermody. result (all suite)'!M408</f>
        <v>8.7291270000000001</v>
      </c>
      <c r="J452" s="21">
        <f>'A. Thermody. result (all suite)'!N408</f>
        <v>0.169983</v>
      </c>
      <c r="K452" s="21">
        <f>'A. Thermody. result (all suite)'!O408</f>
        <v>8.7191279999999995</v>
      </c>
      <c r="L452" s="21">
        <f>'A. Thermody. result (all suite)'!P408</f>
        <v>13.538646</v>
      </c>
      <c r="M452" s="21">
        <f>'A. Thermody. result (all suite)'!Q408</f>
        <v>2.6497350000000002</v>
      </c>
      <c r="N452" s="21">
        <f>'A. Thermody. result (all suite)'!R408</f>
        <v>0.76992300000000002</v>
      </c>
      <c r="O452" s="21">
        <f>'A. Thermody. result (all suite)'!S408</f>
        <v>0.85991399999999996</v>
      </c>
      <c r="P452" s="21">
        <f>'A. Thermody. result (all suite)'!T408</f>
        <v>0.91990799999999995</v>
      </c>
      <c r="Q452" s="21">
        <f t="shared" si="589"/>
        <v>99.999999000000031</v>
      </c>
      <c r="S452" s="19">
        <f t="shared" si="590"/>
        <v>1593</v>
      </c>
      <c r="T452" s="19">
        <f t="shared" si="591"/>
        <v>1</v>
      </c>
      <c r="V452" s="61">
        <f t="shared" si="592"/>
        <v>44.740095086091387</v>
      </c>
      <c r="W452" s="21">
        <f t="shared" si="593"/>
        <v>3.8637371752824716</v>
      </c>
      <c r="X452" s="21">
        <f t="shared" si="594"/>
        <v>11.422792213078692</v>
      </c>
      <c r="Y452" s="21">
        <f t="shared" si="595"/>
        <v>3.0315476298370161</v>
      </c>
      <c r="Z452" s="21">
        <f t="shared" si="596"/>
        <v>8.6488270615938401</v>
      </c>
      <c r="AA452" s="21">
        <f t="shared" si="597"/>
        <v>0.1684193127687231</v>
      </c>
      <c r="AB452" s="21">
        <f t="shared" si="598"/>
        <v>8.6389200431956787</v>
      </c>
      <c r="AC452" s="21">
        <f t="shared" si="599"/>
        <v>13.414102911108888</v>
      </c>
      <c r="AD452" s="21">
        <f t="shared" si="600"/>
        <v>2.6253598755124488</v>
      </c>
      <c r="AE452" s="21">
        <f t="shared" si="601"/>
        <v>0.76284041665833424</v>
      </c>
      <c r="AF452" s="21">
        <f t="shared" si="602"/>
        <v>0.85200358224177564</v>
      </c>
      <c r="AG452" s="21">
        <f t="shared" si="603"/>
        <v>98.168645307369246</v>
      </c>
      <c r="AH452" s="21"/>
      <c r="AI452" s="61">
        <f t="shared" si="604"/>
        <v>45.574730043394901</v>
      </c>
      <c r="AJ452" s="21">
        <f t="shared" si="605"/>
        <v>3.9358159249167426</v>
      </c>
      <c r="AK452" s="21">
        <f t="shared" si="606"/>
        <v>11.635886567766679</v>
      </c>
      <c r="AL452" s="21">
        <f t="shared" si="607"/>
        <v>3.0881017257039063</v>
      </c>
      <c r="AM452" s="21">
        <f t="shared" si="608"/>
        <v>8.8101725703905558</v>
      </c>
      <c r="AN452" s="21">
        <f t="shared" si="609"/>
        <v>0.17156120698355029</v>
      </c>
      <c r="AO452" s="21">
        <f t="shared" si="610"/>
        <v>8.800080734685638</v>
      </c>
      <c r="AP452" s="21">
        <f t="shared" si="611"/>
        <v>13.664345544454536</v>
      </c>
      <c r="AQ452" s="21">
        <f t="shared" si="612"/>
        <v>2.6743364618024024</v>
      </c>
      <c r="AR452" s="21">
        <f t="shared" si="613"/>
        <v>0.77707134927843402</v>
      </c>
      <c r="AS452" s="21">
        <f t="shared" si="614"/>
        <v>0.86789787062266621</v>
      </c>
      <c r="AT452" s="21">
        <f t="shared" si="615"/>
        <v>100</v>
      </c>
      <c r="AU452" s="21"/>
      <c r="AV452" s="21">
        <f>AR452*'[1]diagram lines'!$G$39</f>
        <v>0.64505171155176666</v>
      </c>
      <c r="AW452" s="21">
        <f>AK452*'[1]diagram lines'!$G$40</f>
        <v>6.1584835498525017</v>
      </c>
      <c r="AX452" s="21">
        <f>AQ452*'[1]diagram lines'!$G$38</f>
        <v>1.9839624155158837</v>
      </c>
      <c r="AY452" s="21">
        <f>AP452*'[1]diagram lines'!$G$41</f>
        <v>9.7653288290058669</v>
      </c>
      <c r="AZ452" s="21">
        <f t="shared" si="616"/>
        <v>3.4514078110808364</v>
      </c>
      <c r="BA452" s="21">
        <f t="shared" si="617"/>
        <v>0.49687858175932603</v>
      </c>
      <c r="BB452" s="21">
        <f t="shared" si="618"/>
        <v>2.3425068303917982</v>
      </c>
      <c r="BC452" s="86">
        <f t="shared" si="619"/>
        <v>0.42689309889130361</v>
      </c>
      <c r="BX452" s="61">
        <f t="shared" si="620"/>
        <v>0.75158928095872179</v>
      </c>
      <c r="BY452" s="21">
        <f t="shared" si="621"/>
        <v>4.8818352528793192E-2</v>
      </c>
      <c r="BZ452" s="21">
        <f t="shared" si="622"/>
        <v>0.11307225382502943</v>
      </c>
      <c r="CA452" s="21">
        <f t="shared" si="623"/>
        <v>1.916021040766485E-2</v>
      </c>
      <c r="CB452" s="21">
        <f t="shared" si="624"/>
        <v>0.12149098121085596</v>
      </c>
      <c r="CC452" s="21">
        <f t="shared" si="625"/>
        <v>2.3961516774739216E-3</v>
      </c>
      <c r="CD452" s="21">
        <f t="shared" si="626"/>
        <v>0.2163555334987593</v>
      </c>
      <c r="CE452" s="21">
        <f t="shared" si="627"/>
        <v>0.24141665477888732</v>
      </c>
      <c r="CF452" s="21">
        <f t="shared" si="628"/>
        <v>4.2744555573479594E-2</v>
      </c>
      <c r="CG452" s="21">
        <f t="shared" si="629"/>
        <v>8.1732802547770707E-3</v>
      </c>
      <c r="CH452" s="21">
        <f t="shared" si="630"/>
        <v>6.0581215127092376E-3</v>
      </c>
      <c r="CI452" s="21">
        <f t="shared" si="631"/>
        <v>5.1049278579356268E-2</v>
      </c>
      <c r="CJ452" s="21">
        <f t="shared" si="632"/>
        <v>1.6223246548065082</v>
      </c>
      <c r="CL452" s="68">
        <f t="shared" si="633"/>
        <v>0.46327920785273558</v>
      </c>
      <c r="CM452" s="19">
        <f t="shared" si="634"/>
        <v>3.0091604898044078E-2</v>
      </c>
      <c r="CN452" s="19">
        <f t="shared" si="635"/>
        <v>6.9697673329457824E-2</v>
      </c>
      <c r="CO452" s="19">
        <f t="shared" si="636"/>
        <v>1.1810342862569672E-2</v>
      </c>
      <c r="CP452" s="19">
        <f t="shared" si="637"/>
        <v>7.4886972130338472E-2</v>
      </c>
      <c r="CQ452" s="19">
        <f t="shared" si="638"/>
        <v>1.476986539269297E-3</v>
      </c>
      <c r="CR452" s="19">
        <f t="shared" si="639"/>
        <v>0.13336142852650146</v>
      </c>
      <c r="CS452" s="19">
        <f t="shared" si="640"/>
        <v>0.14880908951462657</v>
      </c>
      <c r="CT452" s="19">
        <f t="shared" si="641"/>
        <v>2.6347719888765213E-2</v>
      </c>
      <c r="CU452" s="19">
        <f t="shared" si="642"/>
        <v>5.0380053280715776E-3</v>
      </c>
      <c r="CV452" s="19">
        <f t="shared" si="643"/>
        <v>3.7342226753200509E-3</v>
      </c>
      <c r="CW452" s="19">
        <f t="shared" si="644"/>
        <v>3.1466746454300067E-2</v>
      </c>
      <c r="CX452" s="19">
        <f t="shared" si="645"/>
        <v>0.99999999999999978</v>
      </c>
      <c r="CZ452" s="68">
        <f t="shared" si="646"/>
        <v>2.4859999999999999E-5</v>
      </c>
      <c r="DA452" s="19">
        <f t="shared" si="647"/>
        <v>1.9560799999999997E-5</v>
      </c>
      <c r="DB452" s="19">
        <f t="shared" si="648"/>
        <v>3.5539999999999995E-5</v>
      </c>
      <c r="DC452" s="19">
        <f t="shared" si="649"/>
        <v>4.1142799999999995E-5</v>
      </c>
      <c r="DD452" s="19">
        <f t="shared" si="650"/>
        <v>1.3256399999999997E-5</v>
      </c>
      <c r="DE452" s="19">
        <f t="shared" si="651"/>
        <v>1.3256399999999997E-5</v>
      </c>
      <c r="DF452" s="19">
        <f t="shared" si="652"/>
        <v>1.23284E-5</v>
      </c>
      <c r="DG452" s="19">
        <f t="shared" si="653"/>
        <v>1.69908E-5</v>
      </c>
      <c r="DH452" s="19">
        <f t="shared" si="654"/>
        <v>2.6015599999999999E-5</v>
      </c>
      <c r="DI452" s="19">
        <f t="shared" si="655"/>
        <v>3.8583599999999994E-5</v>
      </c>
      <c r="DJ452" s="19">
        <f t="shared" si="656"/>
        <v>0</v>
      </c>
      <c r="DK452" s="19">
        <f t="shared" si="657"/>
        <v>2.23632E-5</v>
      </c>
      <c r="DM452" s="68">
        <f t="shared" si="658"/>
        <v>1119.6224781895557</v>
      </c>
      <c r="DN452" s="19">
        <f t="shared" si="659"/>
        <v>122.8844116424564</v>
      </c>
      <c r="DO452" s="19">
        <f t="shared" si="660"/>
        <v>199.95427047471921</v>
      </c>
      <c r="DP452" s="19">
        <f t="shared" si="661"/>
        <v>45.840187146323316</v>
      </c>
      <c r="DQ452" s="19">
        <f t="shared" si="662"/>
        <v>405.88915147135123</v>
      </c>
      <c r="DR452" s="19">
        <f t="shared" si="663"/>
        <v>7.9039124570595289</v>
      </c>
      <c r="DS452" s="19">
        <f t="shared" si="664"/>
        <v>435.94185535982029</v>
      </c>
      <c r="DT452" s="19">
        <f t="shared" si="665"/>
        <v>491.16073051182155</v>
      </c>
      <c r="DU452" s="19">
        <f t="shared" si="666"/>
        <v>62.781375632488036</v>
      </c>
      <c r="DV452" s="19">
        <f t="shared" si="667"/>
        <v>12.300047219656609</v>
      </c>
      <c r="DX452" s="19">
        <f t="shared" si="668"/>
        <v>25.355529222404986</v>
      </c>
      <c r="DZ452" s="68">
        <f t="shared" si="669"/>
        <v>2929.6339493276569</v>
      </c>
      <c r="EA452" s="21">
        <f t="shared" si="670"/>
        <v>2.9296339493276569</v>
      </c>
      <c r="EB452" s="92">
        <f t="shared" si="671"/>
        <v>1320</v>
      </c>
    </row>
    <row r="453" spans="1:132" x14ac:dyDescent="0.3">
      <c r="A453" s="19">
        <f>'A. Thermody. result (all suite)'!C409</f>
        <v>1319</v>
      </c>
      <c r="B453" s="19" t="str">
        <f>'A. Thermody. result (all suite)'!A409</f>
        <v>Alkaline basalt</v>
      </c>
      <c r="C453" s="24">
        <f>'A. Thermody. result (all suite)'!G409</f>
        <v>100</v>
      </c>
      <c r="D453" s="19">
        <f>'A. Thermody. result (all suite)'!D409</f>
        <v>10000</v>
      </c>
      <c r="E453" s="61">
        <f>'A. Thermody. result (all suite)'!I409</f>
        <v>45.155484000000001</v>
      </c>
      <c r="F453" s="21">
        <f>'A. Thermody. result (all suite)'!J409</f>
        <v>3.89961</v>
      </c>
      <c r="G453" s="21">
        <f>'A. Thermody. result (all suite)'!K409</f>
        <v>11.528847000000001</v>
      </c>
      <c r="H453" s="21">
        <f>'A. Thermody. result (all suite)'!L409</f>
        <v>3.0596939999999999</v>
      </c>
      <c r="I453" s="21">
        <f>'A. Thermody. result (all suite)'!M409</f>
        <v>8.7291270000000001</v>
      </c>
      <c r="J453" s="21">
        <f>'A. Thermody. result (all suite)'!N409</f>
        <v>0.169983</v>
      </c>
      <c r="K453" s="21">
        <f>'A. Thermody. result (all suite)'!O409</f>
        <v>8.7191279999999995</v>
      </c>
      <c r="L453" s="21">
        <f>'A. Thermody. result (all suite)'!P409</f>
        <v>13.538646</v>
      </c>
      <c r="M453" s="21">
        <f>'A. Thermody. result (all suite)'!Q409</f>
        <v>2.6497350000000002</v>
      </c>
      <c r="N453" s="21">
        <f>'A. Thermody. result (all suite)'!R409</f>
        <v>0.76992300000000002</v>
      </c>
      <c r="O453" s="21">
        <f>'A. Thermody. result (all suite)'!S409</f>
        <v>0.85991399999999996</v>
      </c>
      <c r="P453" s="21">
        <f>'A. Thermody. result (all suite)'!T409</f>
        <v>0.91990799999999995</v>
      </c>
      <c r="Q453" s="21">
        <f t="shared" si="589"/>
        <v>99.999999000000031</v>
      </c>
      <c r="S453" s="19">
        <f t="shared" si="590"/>
        <v>1592</v>
      </c>
      <c r="T453" s="19">
        <f t="shared" si="591"/>
        <v>1</v>
      </c>
      <c r="V453" s="61">
        <f t="shared" si="592"/>
        <v>44.740095086091387</v>
      </c>
      <c r="W453" s="21">
        <f t="shared" si="593"/>
        <v>3.8637371752824716</v>
      </c>
      <c r="X453" s="21">
        <f t="shared" si="594"/>
        <v>11.422792213078692</v>
      </c>
      <c r="Y453" s="21">
        <f t="shared" si="595"/>
        <v>3.0315476298370161</v>
      </c>
      <c r="Z453" s="21">
        <f t="shared" si="596"/>
        <v>8.6488270615938401</v>
      </c>
      <c r="AA453" s="21">
        <f t="shared" si="597"/>
        <v>0.1684193127687231</v>
      </c>
      <c r="AB453" s="21">
        <f t="shared" si="598"/>
        <v>8.6389200431956787</v>
      </c>
      <c r="AC453" s="21">
        <f t="shared" si="599"/>
        <v>13.414102911108888</v>
      </c>
      <c r="AD453" s="21">
        <f t="shared" si="600"/>
        <v>2.6253598755124488</v>
      </c>
      <c r="AE453" s="21">
        <f t="shared" si="601"/>
        <v>0.76284041665833424</v>
      </c>
      <c r="AF453" s="21">
        <f t="shared" si="602"/>
        <v>0.85200358224177564</v>
      </c>
      <c r="AG453" s="21">
        <f t="shared" si="603"/>
        <v>98.168645307369246</v>
      </c>
      <c r="AH453" s="21"/>
      <c r="AI453" s="61">
        <f t="shared" si="604"/>
        <v>45.574730043394901</v>
      </c>
      <c r="AJ453" s="21">
        <f t="shared" si="605"/>
        <v>3.9358159249167426</v>
      </c>
      <c r="AK453" s="21">
        <f t="shared" si="606"/>
        <v>11.635886567766679</v>
      </c>
      <c r="AL453" s="21">
        <f t="shared" si="607"/>
        <v>3.0881017257039063</v>
      </c>
      <c r="AM453" s="21">
        <f t="shared" si="608"/>
        <v>8.8101725703905558</v>
      </c>
      <c r="AN453" s="21">
        <f t="shared" si="609"/>
        <v>0.17156120698355029</v>
      </c>
      <c r="AO453" s="21">
        <f t="shared" si="610"/>
        <v>8.800080734685638</v>
      </c>
      <c r="AP453" s="21">
        <f t="shared" si="611"/>
        <v>13.664345544454536</v>
      </c>
      <c r="AQ453" s="21">
        <f t="shared" si="612"/>
        <v>2.6743364618024024</v>
      </c>
      <c r="AR453" s="21">
        <f t="shared" si="613"/>
        <v>0.77707134927843402</v>
      </c>
      <c r="AS453" s="21">
        <f t="shared" si="614"/>
        <v>0.86789787062266621</v>
      </c>
      <c r="AT453" s="21">
        <f t="shared" si="615"/>
        <v>100</v>
      </c>
      <c r="AU453" s="21"/>
      <c r="AV453" s="21">
        <f>AR453*'[1]diagram lines'!$G$39</f>
        <v>0.64505171155176666</v>
      </c>
      <c r="AW453" s="21">
        <f>AK453*'[1]diagram lines'!$G$40</f>
        <v>6.1584835498525017</v>
      </c>
      <c r="AX453" s="21">
        <f>AQ453*'[1]diagram lines'!$G$38</f>
        <v>1.9839624155158837</v>
      </c>
      <c r="AY453" s="21">
        <f>AP453*'[1]diagram lines'!$G$41</f>
        <v>9.7653288290058669</v>
      </c>
      <c r="AZ453" s="21">
        <f t="shared" si="616"/>
        <v>3.4514078110808364</v>
      </c>
      <c r="BA453" s="21">
        <f t="shared" si="617"/>
        <v>0.49687858175932603</v>
      </c>
      <c r="BB453" s="21">
        <f t="shared" si="618"/>
        <v>2.3425068303917982</v>
      </c>
      <c r="BC453" s="86">
        <f t="shared" si="619"/>
        <v>0.42689309889130361</v>
      </c>
      <c r="BX453" s="61">
        <f t="shared" si="620"/>
        <v>0.75158928095872179</v>
      </c>
      <c r="BY453" s="21">
        <f t="shared" si="621"/>
        <v>4.8818352528793192E-2</v>
      </c>
      <c r="BZ453" s="21">
        <f t="shared" si="622"/>
        <v>0.11307225382502943</v>
      </c>
      <c r="CA453" s="21">
        <f t="shared" si="623"/>
        <v>1.916021040766485E-2</v>
      </c>
      <c r="CB453" s="21">
        <f t="shared" si="624"/>
        <v>0.12149098121085596</v>
      </c>
      <c r="CC453" s="21">
        <f t="shared" si="625"/>
        <v>2.3961516774739216E-3</v>
      </c>
      <c r="CD453" s="21">
        <f t="shared" si="626"/>
        <v>0.2163555334987593</v>
      </c>
      <c r="CE453" s="21">
        <f t="shared" si="627"/>
        <v>0.24141665477888732</v>
      </c>
      <c r="CF453" s="21">
        <f t="shared" si="628"/>
        <v>4.2744555573479594E-2</v>
      </c>
      <c r="CG453" s="21">
        <f t="shared" si="629"/>
        <v>8.1732802547770707E-3</v>
      </c>
      <c r="CH453" s="21">
        <f t="shared" si="630"/>
        <v>6.0581215127092376E-3</v>
      </c>
      <c r="CI453" s="21">
        <f t="shared" si="631"/>
        <v>5.1049278579356268E-2</v>
      </c>
      <c r="CJ453" s="21">
        <f t="shared" si="632"/>
        <v>1.6223246548065082</v>
      </c>
      <c r="CL453" s="68">
        <f t="shared" si="633"/>
        <v>0.46327920785273558</v>
      </c>
      <c r="CM453" s="19">
        <f t="shared" si="634"/>
        <v>3.0091604898044078E-2</v>
      </c>
      <c r="CN453" s="19">
        <f t="shared" si="635"/>
        <v>6.9697673329457824E-2</v>
      </c>
      <c r="CO453" s="19">
        <f t="shared" si="636"/>
        <v>1.1810342862569672E-2</v>
      </c>
      <c r="CP453" s="19">
        <f t="shared" si="637"/>
        <v>7.4886972130338472E-2</v>
      </c>
      <c r="CQ453" s="19">
        <f t="shared" si="638"/>
        <v>1.476986539269297E-3</v>
      </c>
      <c r="CR453" s="19">
        <f t="shared" si="639"/>
        <v>0.13336142852650146</v>
      </c>
      <c r="CS453" s="19">
        <f t="shared" si="640"/>
        <v>0.14880908951462657</v>
      </c>
      <c r="CT453" s="19">
        <f t="shared" si="641"/>
        <v>2.6347719888765213E-2</v>
      </c>
      <c r="CU453" s="19">
        <f t="shared" si="642"/>
        <v>5.0380053280715776E-3</v>
      </c>
      <c r="CV453" s="19">
        <f t="shared" si="643"/>
        <v>3.7342226753200509E-3</v>
      </c>
      <c r="CW453" s="19">
        <f t="shared" si="644"/>
        <v>3.1466746454300067E-2</v>
      </c>
      <c r="CX453" s="19">
        <f t="shared" si="645"/>
        <v>0.99999999999999978</v>
      </c>
      <c r="CZ453" s="68">
        <f t="shared" si="646"/>
        <v>2.4859999999999999E-5</v>
      </c>
      <c r="DA453" s="19">
        <f t="shared" si="647"/>
        <v>1.9553559999999996E-5</v>
      </c>
      <c r="DB453" s="19">
        <f t="shared" si="648"/>
        <v>3.5539999999999995E-5</v>
      </c>
      <c r="DC453" s="19">
        <f t="shared" si="649"/>
        <v>4.1133709999999996E-5</v>
      </c>
      <c r="DD453" s="19">
        <f t="shared" si="650"/>
        <v>1.3253479999999998E-5</v>
      </c>
      <c r="DE453" s="19">
        <f t="shared" si="651"/>
        <v>1.3253479999999998E-5</v>
      </c>
      <c r="DF453" s="19">
        <f t="shared" si="652"/>
        <v>1.232513E-5</v>
      </c>
      <c r="DG453" s="19">
        <f t="shared" si="653"/>
        <v>1.6987059999999999E-5</v>
      </c>
      <c r="DH453" s="19">
        <f t="shared" si="654"/>
        <v>2.6007919999999997E-5</v>
      </c>
      <c r="DI453" s="19">
        <f t="shared" si="655"/>
        <v>3.8571519999999989E-5</v>
      </c>
      <c r="DJ453" s="19">
        <f t="shared" si="656"/>
        <v>0</v>
      </c>
      <c r="DK453" s="19">
        <f t="shared" si="657"/>
        <v>2.2353739999999999E-5</v>
      </c>
      <c r="DM453" s="68">
        <f t="shared" si="658"/>
        <v>1119.6224781895557</v>
      </c>
      <c r="DN453" s="19">
        <f t="shared" si="659"/>
        <v>122.92991144608763</v>
      </c>
      <c r="DO453" s="19">
        <f t="shared" si="660"/>
        <v>199.95427047471921</v>
      </c>
      <c r="DP453" s="19">
        <f t="shared" si="661"/>
        <v>45.85031721485251</v>
      </c>
      <c r="DQ453" s="19">
        <f t="shared" si="662"/>
        <v>405.97857676359871</v>
      </c>
      <c r="DR453" s="19">
        <f t="shared" si="663"/>
        <v>7.9056538430483112</v>
      </c>
      <c r="DS453" s="19">
        <f t="shared" si="664"/>
        <v>436.0575157923696</v>
      </c>
      <c r="DT453" s="19">
        <f t="shared" si="665"/>
        <v>491.26886818438612</v>
      </c>
      <c r="DU453" s="19">
        <f t="shared" si="666"/>
        <v>62.799914637716348</v>
      </c>
      <c r="DV453" s="19">
        <f t="shared" si="667"/>
        <v>12.303899403091782</v>
      </c>
      <c r="DX453" s="19">
        <f t="shared" si="668"/>
        <v>25.366259565803627</v>
      </c>
      <c r="DZ453" s="68">
        <f t="shared" si="669"/>
        <v>2930.0376655152299</v>
      </c>
      <c r="EA453" s="21">
        <f t="shared" si="670"/>
        <v>2.93003766551523</v>
      </c>
      <c r="EB453" s="92">
        <f t="shared" si="671"/>
        <v>1319</v>
      </c>
    </row>
    <row r="454" spans="1:132" x14ac:dyDescent="0.3">
      <c r="A454" s="19">
        <f>'A. Thermody. result (all suite)'!C410</f>
        <v>1318</v>
      </c>
      <c r="B454" s="19" t="str">
        <f>'A. Thermody. result (all suite)'!A410</f>
        <v>Alkaline basalt</v>
      </c>
      <c r="C454" s="24">
        <f>'A. Thermody. result (all suite)'!G410</f>
        <v>100</v>
      </c>
      <c r="D454" s="19">
        <f>'A. Thermody. result (all suite)'!D410</f>
        <v>10000</v>
      </c>
      <c r="E454" s="61">
        <f>'A. Thermody. result (all suite)'!I410</f>
        <v>45.155484000000001</v>
      </c>
      <c r="F454" s="21">
        <f>'A. Thermody. result (all suite)'!J410</f>
        <v>3.89961</v>
      </c>
      <c r="G454" s="21">
        <f>'A. Thermody. result (all suite)'!K410</f>
        <v>11.528847000000001</v>
      </c>
      <c r="H454" s="21">
        <f>'A. Thermody. result (all suite)'!L410</f>
        <v>3.0596939999999999</v>
      </c>
      <c r="I454" s="21">
        <f>'A. Thermody. result (all suite)'!M410</f>
        <v>8.7291270000000001</v>
      </c>
      <c r="J454" s="21">
        <f>'A. Thermody. result (all suite)'!N410</f>
        <v>0.169983</v>
      </c>
      <c r="K454" s="21">
        <f>'A. Thermody. result (all suite)'!O410</f>
        <v>8.7191279999999995</v>
      </c>
      <c r="L454" s="21">
        <f>'A. Thermody. result (all suite)'!P410</f>
        <v>13.538646</v>
      </c>
      <c r="M454" s="21">
        <f>'A. Thermody. result (all suite)'!Q410</f>
        <v>2.6497350000000002</v>
      </c>
      <c r="N454" s="21">
        <f>'A. Thermody. result (all suite)'!R410</f>
        <v>0.76992300000000002</v>
      </c>
      <c r="O454" s="21">
        <f>'A. Thermody. result (all suite)'!S410</f>
        <v>0.85991399999999996</v>
      </c>
      <c r="P454" s="21">
        <f>'A. Thermody. result (all suite)'!T410</f>
        <v>0.91990799999999995</v>
      </c>
      <c r="Q454" s="21">
        <f t="shared" si="589"/>
        <v>99.999999000000031</v>
      </c>
      <c r="S454" s="19">
        <f t="shared" si="590"/>
        <v>1591</v>
      </c>
      <c r="T454" s="19">
        <f t="shared" si="591"/>
        <v>1</v>
      </c>
      <c r="V454" s="61">
        <f t="shared" si="592"/>
        <v>44.740095086091387</v>
      </c>
      <c r="W454" s="21">
        <f t="shared" si="593"/>
        <v>3.8637371752824716</v>
      </c>
      <c r="X454" s="21">
        <f t="shared" si="594"/>
        <v>11.422792213078692</v>
      </c>
      <c r="Y454" s="21">
        <f t="shared" si="595"/>
        <v>3.0315476298370161</v>
      </c>
      <c r="Z454" s="21">
        <f t="shared" si="596"/>
        <v>8.6488270615938401</v>
      </c>
      <c r="AA454" s="21">
        <f t="shared" si="597"/>
        <v>0.1684193127687231</v>
      </c>
      <c r="AB454" s="21">
        <f t="shared" si="598"/>
        <v>8.6389200431956787</v>
      </c>
      <c r="AC454" s="21">
        <f t="shared" si="599"/>
        <v>13.414102911108888</v>
      </c>
      <c r="AD454" s="21">
        <f t="shared" si="600"/>
        <v>2.6253598755124488</v>
      </c>
      <c r="AE454" s="21">
        <f t="shared" si="601"/>
        <v>0.76284041665833424</v>
      </c>
      <c r="AF454" s="21">
        <f t="shared" si="602"/>
        <v>0.85200358224177564</v>
      </c>
      <c r="AG454" s="21">
        <f t="shared" si="603"/>
        <v>98.168645307369246</v>
      </c>
      <c r="AH454" s="21"/>
      <c r="AI454" s="61">
        <f t="shared" si="604"/>
        <v>45.574730043394901</v>
      </c>
      <c r="AJ454" s="21">
        <f t="shared" si="605"/>
        <v>3.9358159249167426</v>
      </c>
      <c r="AK454" s="21">
        <f t="shared" si="606"/>
        <v>11.635886567766679</v>
      </c>
      <c r="AL454" s="21">
        <f t="shared" si="607"/>
        <v>3.0881017257039063</v>
      </c>
      <c r="AM454" s="21">
        <f t="shared" si="608"/>
        <v>8.8101725703905558</v>
      </c>
      <c r="AN454" s="21">
        <f t="shared" si="609"/>
        <v>0.17156120698355029</v>
      </c>
      <c r="AO454" s="21">
        <f t="shared" si="610"/>
        <v>8.800080734685638</v>
      </c>
      <c r="AP454" s="21">
        <f t="shared" si="611"/>
        <v>13.664345544454536</v>
      </c>
      <c r="AQ454" s="21">
        <f t="shared" si="612"/>
        <v>2.6743364618024024</v>
      </c>
      <c r="AR454" s="21">
        <f t="shared" si="613"/>
        <v>0.77707134927843402</v>
      </c>
      <c r="AS454" s="21">
        <f t="shared" si="614"/>
        <v>0.86789787062266621</v>
      </c>
      <c r="AT454" s="21">
        <f t="shared" si="615"/>
        <v>100</v>
      </c>
      <c r="AU454" s="21"/>
      <c r="AV454" s="21">
        <f>AR454*'[1]diagram lines'!$G$39</f>
        <v>0.64505171155176666</v>
      </c>
      <c r="AW454" s="21">
        <f>AK454*'[1]diagram lines'!$G$40</f>
        <v>6.1584835498525017</v>
      </c>
      <c r="AX454" s="21">
        <f>AQ454*'[1]diagram lines'!$G$38</f>
        <v>1.9839624155158837</v>
      </c>
      <c r="AY454" s="21">
        <f>AP454*'[1]diagram lines'!$G$41</f>
        <v>9.7653288290058669</v>
      </c>
      <c r="AZ454" s="21">
        <f t="shared" si="616"/>
        <v>3.4514078110808364</v>
      </c>
      <c r="BA454" s="21">
        <f t="shared" si="617"/>
        <v>0.49687858175932603</v>
      </c>
      <c r="BB454" s="21">
        <f t="shared" si="618"/>
        <v>2.3425068303917982</v>
      </c>
      <c r="BC454" s="86">
        <f t="shared" si="619"/>
        <v>0.42689309889130361</v>
      </c>
      <c r="BX454" s="61">
        <f t="shared" si="620"/>
        <v>0.75158928095872179</v>
      </c>
      <c r="BY454" s="21">
        <f t="shared" si="621"/>
        <v>4.8818352528793192E-2</v>
      </c>
      <c r="BZ454" s="21">
        <f t="shared" si="622"/>
        <v>0.11307225382502943</v>
      </c>
      <c r="CA454" s="21">
        <f t="shared" si="623"/>
        <v>1.916021040766485E-2</v>
      </c>
      <c r="CB454" s="21">
        <f t="shared" si="624"/>
        <v>0.12149098121085596</v>
      </c>
      <c r="CC454" s="21">
        <f t="shared" si="625"/>
        <v>2.3961516774739216E-3</v>
      </c>
      <c r="CD454" s="21">
        <f t="shared" si="626"/>
        <v>0.2163555334987593</v>
      </c>
      <c r="CE454" s="21">
        <f t="shared" si="627"/>
        <v>0.24141665477888732</v>
      </c>
      <c r="CF454" s="21">
        <f t="shared" si="628"/>
        <v>4.2744555573479594E-2</v>
      </c>
      <c r="CG454" s="21">
        <f t="shared" si="629"/>
        <v>8.1732802547770707E-3</v>
      </c>
      <c r="CH454" s="21">
        <f t="shared" si="630"/>
        <v>6.0581215127092376E-3</v>
      </c>
      <c r="CI454" s="21">
        <f t="shared" si="631"/>
        <v>5.1049278579356268E-2</v>
      </c>
      <c r="CJ454" s="21">
        <f t="shared" si="632"/>
        <v>1.6223246548065082</v>
      </c>
      <c r="CL454" s="68">
        <f t="shared" si="633"/>
        <v>0.46327920785273558</v>
      </c>
      <c r="CM454" s="19">
        <f t="shared" si="634"/>
        <v>3.0091604898044078E-2</v>
      </c>
      <c r="CN454" s="19">
        <f t="shared" si="635"/>
        <v>6.9697673329457824E-2</v>
      </c>
      <c r="CO454" s="19">
        <f t="shared" si="636"/>
        <v>1.1810342862569672E-2</v>
      </c>
      <c r="CP454" s="19">
        <f t="shared" si="637"/>
        <v>7.4886972130338472E-2</v>
      </c>
      <c r="CQ454" s="19">
        <f t="shared" si="638"/>
        <v>1.476986539269297E-3</v>
      </c>
      <c r="CR454" s="19">
        <f t="shared" si="639"/>
        <v>0.13336142852650146</v>
      </c>
      <c r="CS454" s="19">
        <f t="shared" si="640"/>
        <v>0.14880908951462657</v>
      </c>
      <c r="CT454" s="19">
        <f t="shared" si="641"/>
        <v>2.6347719888765213E-2</v>
      </c>
      <c r="CU454" s="19">
        <f t="shared" si="642"/>
        <v>5.0380053280715776E-3</v>
      </c>
      <c r="CV454" s="19">
        <f t="shared" si="643"/>
        <v>3.7342226753200509E-3</v>
      </c>
      <c r="CW454" s="19">
        <f t="shared" si="644"/>
        <v>3.1466746454300067E-2</v>
      </c>
      <c r="CX454" s="19">
        <f t="shared" si="645"/>
        <v>0.99999999999999978</v>
      </c>
      <c r="CZ454" s="68">
        <f t="shared" si="646"/>
        <v>2.4859999999999999E-5</v>
      </c>
      <c r="DA454" s="19">
        <f t="shared" si="647"/>
        <v>1.9546319999999998E-5</v>
      </c>
      <c r="DB454" s="19">
        <f t="shared" si="648"/>
        <v>3.5539999999999995E-5</v>
      </c>
      <c r="DC454" s="19">
        <f t="shared" si="649"/>
        <v>4.1124619999999997E-5</v>
      </c>
      <c r="DD454" s="19">
        <f t="shared" si="650"/>
        <v>1.3250559999999999E-5</v>
      </c>
      <c r="DE454" s="19">
        <f t="shared" si="651"/>
        <v>1.3250559999999999E-5</v>
      </c>
      <c r="DF454" s="19">
        <f t="shared" si="652"/>
        <v>1.232186E-5</v>
      </c>
      <c r="DG454" s="19">
        <f t="shared" si="653"/>
        <v>1.6983319999999999E-5</v>
      </c>
      <c r="DH454" s="19">
        <f t="shared" si="654"/>
        <v>2.6000239999999998E-5</v>
      </c>
      <c r="DI454" s="19">
        <f t="shared" si="655"/>
        <v>3.8559439999999991E-5</v>
      </c>
      <c r="DJ454" s="19">
        <f t="shared" si="656"/>
        <v>0</v>
      </c>
      <c r="DK454" s="19">
        <f t="shared" si="657"/>
        <v>2.2344279999999997E-5</v>
      </c>
      <c r="DM454" s="68">
        <f t="shared" si="658"/>
        <v>1119.6224781895557</v>
      </c>
      <c r="DN454" s="19">
        <f t="shared" si="659"/>
        <v>122.9754449561739</v>
      </c>
      <c r="DO454" s="19">
        <f t="shared" si="660"/>
        <v>199.95427047471921</v>
      </c>
      <c r="DP454" s="19">
        <f t="shared" si="661"/>
        <v>45.860451761590767</v>
      </c>
      <c r="DQ454" s="19">
        <f t="shared" si="662"/>
        <v>406.06804146879983</v>
      </c>
      <c r="DR454" s="19">
        <f t="shared" si="663"/>
        <v>7.907395996528745</v>
      </c>
      <c r="DS454" s="19">
        <f t="shared" si="664"/>
        <v>436.17323761331556</v>
      </c>
      <c r="DT454" s="19">
        <f t="shared" si="665"/>
        <v>491.37705348425743</v>
      </c>
      <c r="DU454" s="19">
        <f t="shared" si="666"/>
        <v>62.818464595117419</v>
      </c>
      <c r="DV454" s="19">
        <f t="shared" si="667"/>
        <v>12.307754000170716</v>
      </c>
      <c r="DX454" s="19">
        <f t="shared" si="668"/>
        <v>25.376998995111375</v>
      </c>
      <c r="DZ454" s="68">
        <f t="shared" si="669"/>
        <v>2930.4415915353411</v>
      </c>
      <c r="EA454" s="21">
        <f t="shared" si="670"/>
        <v>2.9304415915353412</v>
      </c>
      <c r="EB454" s="92">
        <f t="shared" si="671"/>
        <v>1318</v>
      </c>
    </row>
    <row r="455" spans="1:132" x14ac:dyDescent="0.3">
      <c r="A455" s="19">
        <f>'A. Thermody. result (all suite)'!C411</f>
        <v>1317</v>
      </c>
      <c r="B455" s="19" t="str">
        <f>'A. Thermody. result (all suite)'!A411</f>
        <v>Alkaline basalt</v>
      </c>
      <c r="C455" s="24">
        <f>'A. Thermody. result (all suite)'!G411</f>
        <v>100</v>
      </c>
      <c r="D455" s="19">
        <f>'A. Thermody. result (all suite)'!D411</f>
        <v>10000</v>
      </c>
      <c r="E455" s="61">
        <f>'A. Thermody. result (all suite)'!I411</f>
        <v>45.155484000000001</v>
      </c>
      <c r="F455" s="21">
        <f>'A. Thermody. result (all suite)'!J411</f>
        <v>3.89961</v>
      </c>
      <c r="G455" s="21">
        <f>'A. Thermody. result (all suite)'!K411</f>
        <v>11.528847000000001</v>
      </c>
      <c r="H455" s="21">
        <f>'A. Thermody. result (all suite)'!L411</f>
        <v>3.0596939999999999</v>
      </c>
      <c r="I455" s="21">
        <f>'A. Thermody. result (all suite)'!M411</f>
        <v>8.7291270000000001</v>
      </c>
      <c r="J455" s="21">
        <f>'A. Thermody. result (all suite)'!N411</f>
        <v>0.169983</v>
      </c>
      <c r="K455" s="21">
        <f>'A. Thermody. result (all suite)'!O411</f>
        <v>8.7191279999999995</v>
      </c>
      <c r="L455" s="21">
        <f>'A. Thermody. result (all suite)'!P411</f>
        <v>13.538646</v>
      </c>
      <c r="M455" s="21">
        <f>'A. Thermody. result (all suite)'!Q411</f>
        <v>2.6497350000000002</v>
      </c>
      <c r="N455" s="21">
        <f>'A. Thermody. result (all suite)'!R411</f>
        <v>0.76992300000000002</v>
      </c>
      <c r="O455" s="21">
        <f>'A. Thermody. result (all suite)'!S411</f>
        <v>0.85991399999999996</v>
      </c>
      <c r="P455" s="21">
        <f>'A. Thermody. result (all suite)'!T411</f>
        <v>0.91990799999999995</v>
      </c>
      <c r="Q455" s="21">
        <f t="shared" si="589"/>
        <v>99.999999000000031</v>
      </c>
      <c r="S455" s="19">
        <f t="shared" si="590"/>
        <v>1590</v>
      </c>
      <c r="T455" s="19">
        <f t="shared" si="591"/>
        <v>1</v>
      </c>
      <c r="V455" s="61">
        <f t="shared" si="592"/>
        <v>44.740095086091387</v>
      </c>
      <c r="W455" s="21">
        <f t="shared" si="593"/>
        <v>3.8637371752824716</v>
      </c>
      <c r="X455" s="21">
        <f t="shared" si="594"/>
        <v>11.422792213078692</v>
      </c>
      <c r="Y455" s="21">
        <f t="shared" si="595"/>
        <v>3.0315476298370161</v>
      </c>
      <c r="Z455" s="21">
        <f t="shared" si="596"/>
        <v>8.6488270615938401</v>
      </c>
      <c r="AA455" s="21">
        <f t="shared" si="597"/>
        <v>0.1684193127687231</v>
      </c>
      <c r="AB455" s="21">
        <f t="shared" si="598"/>
        <v>8.6389200431956787</v>
      </c>
      <c r="AC455" s="21">
        <f t="shared" si="599"/>
        <v>13.414102911108888</v>
      </c>
      <c r="AD455" s="21">
        <f t="shared" si="600"/>
        <v>2.6253598755124488</v>
      </c>
      <c r="AE455" s="21">
        <f t="shared" si="601"/>
        <v>0.76284041665833424</v>
      </c>
      <c r="AF455" s="21">
        <f t="shared" si="602"/>
        <v>0.85200358224177564</v>
      </c>
      <c r="AG455" s="21">
        <f t="shared" si="603"/>
        <v>98.168645307369246</v>
      </c>
      <c r="AH455" s="21"/>
      <c r="AI455" s="61">
        <f t="shared" si="604"/>
        <v>45.574730043394901</v>
      </c>
      <c r="AJ455" s="21">
        <f t="shared" si="605"/>
        <v>3.9358159249167426</v>
      </c>
      <c r="AK455" s="21">
        <f t="shared" si="606"/>
        <v>11.635886567766679</v>
      </c>
      <c r="AL455" s="21">
        <f t="shared" si="607"/>
        <v>3.0881017257039063</v>
      </c>
      <c r="AM455" s="21">
        <f t="shared" si="608"/>
        <v>8.8101725703905558</v>
      </c>
      <c r="AN455" s="21">
        <f t="shared" si="609"/>
        <v>0.17156120698355029</v>
      </c>
      <c r="AO455" s="21">
        <f t="shared" si="610"/>
        <v>8.800080734685638</v>
      </c>
      <c r="AP455" s="21">
        <f t="shared" si="611"/>
        <v>13.664345544454536</v>
      </c>
      <c r="AQ455" s="21">
        <f t="shared" si="612"/>
        <v>2.6743364618024024</v>
      </c>
      <c r="AR455" s="21">
        <f t="shared" si="613"/>
        <v>0.77707134927843402</v>
      </c>
      <c r="AS455" s="21">
        <f t="shared" si="614"/>
        <v>0.86789787062266621</v>
      </c>
      <c r="AT455" s="21">
        <f t="shared" si="615"/>
        <v>100</v>
      </c>
      <c r="AU455" s="21"/>
      <c r="AV455" s="21">
        <f>AR455*'[1]diagram lines'!$G$39</f>
        <v>0.64505171155176666</v>
      </c>
      <c r="AW455" s="21">
        <f>AK455*'[1]diagram lines'!$G$40</f>
        <v>6.1584835498525017</v>
      </c>
      <c r="AX455" s="21">
        <f>AQ455*'[1]diagram lines'!$G$38</f>
        <v>1.9839624155158837</v>
      </c>
      <c r="AY455" s="21">
        <f>AP455*'[1]diagram lines'!$G$41</f>
        <v>9.7653288290058669</v>
      </c>
      <c r="AZ455" s="21">
        <f t="shared" si="616"/>
        <v>3.4514078110808364</v>
      </c>
      <c r="BA455" s="21">
        <f t="shared" si="617"/>
        <v>0.49687858175932603</v>
      </c>
      <c r="BB455" s="21">
        <f t="shared" si="618"/>
        <v>2.3425068303917982</v>
      </c>
      <c r="BC455" s="86">
        <f t="shared" si="619"/>
        <v>0.42689309889130361</v>
      </c>
      <c r="BX455" s="61">
        <f t="shared" si="620"/>
        <v>0.75158928095872179</v>
      </c>
      <c r="BY455" s="21">
        <f t="shared" si="621"/>
        <v>4.8818352528793192E-2</v>
      </c>
      <c r="BZ455" s="21">
        <f t="shared" si="622"/>
        <v>0.11307225382502943</v>
      </c>
      <c r="CA455" s="21">
        <f t="shared" si="623"/>
        <v>1.916021040766485E-2</v>
      </c>
      <c r="CB455" s="21">
        <f t="shared" si="624"/>
        <v>0.12149098121085596</v>
      </c>
      <c r="CC455" s="21">
        <f t="shared" si="625"/>
        <v>2.3961516774739216E-3</v>
      </c>
      <c r="CD455" s="21">
        <f t="shared" si="626"/>
        <v>0.2163555334987593</v>
      </c>
      <c r="CE455" s="21">
        <f t="shared" si="627"/>
        <v>0.24141665477888732</v>
      </c>
      <c r="CF455" s="21">
        <f t="shared" si="628"/>
        <v>4.2744555573479594E-2</v>
      </c>
      <c r="CG455" s="21">
        <f t="shared" si="629"/>
        <v>8.1732802547770707E-3</v>
      </c>
      <c r="CH455" s="21">
        <f t="shared" si="630"/>
        <v>6.0581215127092376E-3</v>
      </c>
      <c r="CI455" s="21">
        <f t="shared" si="631"/>
        <v>5.1049278579356268E-2</v>
      </c>
      <c r="CJ455" s="21">
        <f t="shared" si="632"/>
        <v>1.6223246548065082</v>
      </c>
      <c r="CL455" s="68">
        <f t="shared" si="633"/>
        <v>0.46327920785273558</v>
      </c>
      <c r="CM455" s="19">
        <f t="shared" si="634"/>
        <v>3.0091604898044078E-2</v>
      </c>
      <c r="CN455" s="19">
        <f t="shared" si="635"/>
        <v>6.9697673329457824E-2</v>
      </c>
      <c r="CO455" s="19">
        <f t="shared" si="636"/>
        <v>1.1810342862569672E-2</v>
      </c>
      <c r="CP455" s="19">
        <f t="shared" si="637"/>
        <v>7.4886972130338472E-2</v>
      </c>
      <c r="CQ455" s="19">
        <f t="shared" si="638"/>
        <v>1.476986539269297E-3</v>
      </c>
      <c r="CR455" s="19">
        <f t="shared" si="639"/>
        <v>0.13336142852650146</v>
      </c>
      <c r="CS455" s="19">
        <f t="shared" si="640"/>
        <v>0.14880908951462657</v>
      </c>
      <c r="CT455" s="19">
        <f t="shared" si="641"/>
        <v>2.6347719888765213E-2</v>
      </c>
      <c r="CU455" s="19">
        <f t="shared" si="642"/>
        <v>5.0380053280715776E-3</v>
      </c>
      <c r="CV455" s="19">
        <f t="shared" si="643"/>
        <v>3.7342226753200509E-3</v>
      </c>
      <c r="CW455" s="19">
        <f t="shared" si="644"/>
        <v>3.1466746454300067E-2</v>
      </c>
      <c r="CX455" s="19">
        <f t="shared" si="645"/>
        <v>0.99999999999999978</v>
      </c>
      <c r="CZ455" s="68">
        <f t="shared" si="646"/>
        <v>2.4859999999999999E-5</v>
      </c>
      <c r="DA455" s="19">
        <f t="shared" si="647"/>
        <v>1.9539079999999996E-5</v>
      </c>
      <c r="DB455" s="19">
        <f t="shared" si="648"/>
        <v>3.5539999999999995E-5</v>
      </c>
      <c r="DC455" s="19">
        <f t="shared" si="649"/>
        <v>4.1115529999999998E-5</v>
      </c>
      <c r="DD455" s="19">
        <f t="shared" si="650"/>
        <v>1.3247639999999998E-5</v>
      </c>
      <c r="DE455" s="19">
        <f t="shared" si="651"/>
        <v>1.3247639999999998E-5</v>
      </c>
      <c r="DF455" s="19">
        <f t="shared" si="652"/>
        <v>1.231859E-5</v>
      </c>
      <c r="DG455" s="19">
        <f t="shared" si="653"/>
        <v>1.6979579999999998E-5</v>
      </c>
      <c r="DH455" s="19">
        <f t="shared" si="654"/>
        <v>2.5992559999999996E-5</v>
      </c>
      <c r="DI455" s="19">
        <f t="shared" si="655"/>
        <v>3.8547359999999993E-5</v>
      </c>
      <c r="DJ455" s="19">
        <f t="shared" si="656"/>
        <v>0</v>
      </c>
      <c r="DK455" s="19">
        <f t="shared" si="657"/>
        <v>2.233482E-5</v>
      </c>
      <c r="DM455" s="68">
        <f t="shared" si="658"/>
        <v>1119.6224781895557</v>
      </c>
      <c r="DN455" s="19">
        <f t="shared" si="659"/>
        <v>123.02101221018397</v>
      </c>
      <c r="DO455" s="19">
        <f t="shared" si="660"/>
        <v>199.95427047471921</v>
      </c>
      <c r="DP455" s="19">
        <f t="shared" si="661"/>
        <v>45.87059078950827</v>
      </c>
      <c r="DQ455" s="19">
        <f t="shared" si="662"/>
        <v>406.15754561301634</v>
      </c>
      <c r="DR455" s="19">
        <f t="shared" si="663"/>
        <v>7.9091389180083356</v>
      </c>
      <c r="DS455" s="19">
        <f t="shared" si="664"/>
        <v>436.28902087154523</v>
      </c>
      <c r="DT455" s="19">
        <f t="shared" si="665"/>
        <v>491.48528644290724</v>
      </c>
      <c r="DU455" s="19">
        <f t="shared" si="666"/>
        <v>62.83702551439935</v>
      </c>
      <c r="DV455" s="19">
        <f t="shared" si="667"/>
        <v>12.311611013162581</v>
      </c>
      <c r="DX455" s="19">
        <f t="shared" si="668"/>
        <v>25.38774752187334</v>
      </c>
      <c r="DZ455" s="68">
        <f t="shared" si="669"/>
        <v>2930.8457275588794</v>
      </c>
      <c r="EA455" s="21">
        <f t="shared" si="670"/>
        <v>2.9308457275588795</v>
      </c>
      <c r="EB455" s="92">
        <f t="shared" si="671"/>
        <v>1317</v>
      </c>
    </row>
    <row r="456" spans="1:132" x14ac:dyDescent="0.3">
      <c r="A456" s="19">
        <f>'A. Thermody. result (all suite)'!C412</f>
        <v>1316</v>
      </c>
      <c r="B456" s="19" t="str">
        <f>'A. Thermody. result (all suite)'!A412</f>
        <v>Alkaline basalt</v>
      </c>
      <c r="C456" s="24">
        <f>'A. Thermody. result (all suite)'!G412</f>
        <v>100</v>
      </c>
      <c r="D456" s="19">
        <f>'A. Thermody. result (all suite)'!D412</f>
        <v>10000</v>
      </c>
      <c r="E456" s="61">
        <f>'A. Thermody. result (all suite)'!I412</f>
        <v>45.155484000000001</v>
      </c>
      <c r="F456" s="21">
        <f>'A. Thermody. result (all suite)'!J412</f>
        <v>3.89961</v>
      </c>
      <c r="G456" s="21">
        <f>'A. Thermody. result (all suite)'!K412</f>
        <v>11.528847000000001</v>
      </c>
      <c r="H456" s="21">
        <f>'A. Thermody. result (all suite)'!L412</f>
        <v>3.0596939999999999</v>
      </c>
      <c r="I456" s="21">
        <f>'A. Thermody. result (all suite)'!M412</f>
        <v>8.7291270000000001</v>
      </c>
      <c r="J456" s="21">
        <f>'A. Thermody. result (all suite)'!N412</f>
        <v>0.169983</v>
      </c>
      <c r="K456" s="21">
        <f>'A. Thermody. result (all suite)'!O412</f>
        <v>8.7191279999999995</v>
      </c>
      <c r="L456" s="21">
        <f>'A. Thermody. result (all suite)'!P412</f>
        <v>13.538646</v>
      </c>
      <c r="M456" s="21">
        <f>'A. Thermody. result (all suite)'!Q412</f>
        <v>2.6497350000000002</v>
      </c>
      <c r="N456" s="21">
        <f>'A. Thermody. result (all suite)'!R412</f>
        <v>0.76992300000000002</v>
      </c>
      <c r="O456" s="21">
        <f>'A. Thermody. result (all suite)'!S412</f>
        <v>0.85991399999999996</v>
      </c>
      <c r="P456" s="21">
        <f>'A. Thermody. result (all suite)'!T412</f>
        <v>0.91990799999999995</v>
      </c>
      <c r="Q456" s="21">
        <f t="shared" si="589"/>
        <v>99.999999000000031</v>
      </c>
      <c r="S456" s="19">
        <f t="shared" si="590"/>
        <v>1589</v>
      </c>
      <c r="T456" s="19">
        <f t="shared" si="591"/>
        <v>1</v>
      </c>
      <c r="V456" s="61">
        <f t="shared" si="592"/>
        <v>44.740095086091387</v>
      </c>
      <c r="W456" s="21">
        <f t="shared" si="593"/>
        <v>3.8637371752824716</v>
      </c>
      <c r="X456" s="21">
        <f t="shared" si="594"/>
        <v>11.422792213078692</v>
      </c>
      <c r="Y456" s="21">
        <f t="shared" si="595"/>
        <v>3.0315476298370161</v>
      </c>
      <c r="Z456" s="21">
        <f t="shared" si="596"/>
        <v>8.6488270615938401</v>
      </c>
      <c r="AA456" s="21">
        <f t="shared" si="597"/>
        <v>0.1684193127687231</v>
      </c>
      <c r="AB456" s="21">
        <f t="shared" si="598"/>
        <v>8.6389200431956787</v>
      </c>
      <c r="AC456" s="21">
        <f t="shared" si="599"/>
        <v>13.414102911108888</v>
      </c>
      <c r="AD456" s="21">
        <f t="shared" si="600"/>
        <v>2.6253598755124488</v>
      </c>
      <c r="AE456" s="21">
        <f t="shared" si="601"/>
        <v>0.76284041665833424</v>
      </c>
      <c r="AF456" s="21">
        <f t="shared" si="602"/>
        <v>0.85200358224177564</v>
      </c>
      <c r="AG456" s="21">
        <f t="shared" si="603"/>
        <v>98.168645307369246</v>
      </c>
      <c r="AH456" s="21"/>
      <c r="AI456" s="61">
        <f t="shared" si="604"/>
        <v>45.574730043394901</v>
      </c>
      <c r="AJ456" s="21">
        <f t="shared" si="605"/>
        <v>3.9358159249167426</v>
      </c>
      <c r="AK456" s="21">
        <f t="shared" si="606"/>
        <v>11.635886567766679</v>
      </c>
      <c r="AL456" s="21">
        <f t="shared" si="607"/>
        <v>3.0881017257039063</v>
      </c>
      <c r="AM456" s="21">
        <f t="shared" si="608"/>
        <v>8.8101725703905558</v>
      </c>
      <c r="AN456" s="21">
        <f t="shared" si="609"/>
        <v>0.17156120698355029</v>
      </c>
      <c r="AO456" s="21">
        <f t="shared" si="610"/>
        <v>8.800080734685638</v>
      </c>
      <c r="AP456" s="21">
        <f t="shared" si="611"/>
        <v>13.664345544454536</v>
      </c>
      <c r="AQ456" s="21">
        <f t="shared" si="612"/>
        <v>2.6743364618024024</v>
      </c>
      <c r="AR456" s="21">
        <f t="shared" si="613"/>
        <v>0.77707134927843402</v>
      </c>
      <c r="AS456" s="21">
        <f t="shared" si="614"/>
        <v>0.86789787062266621</v>
      </c>
      <c r="AT456" s="21">
        <f t="shared" si="615"/>
        <v>100</v>
      </c>
      <c r="AU456" s="21"/>
      <c r="AV456" s="21">
        <f>AR456*'[1]diagram lines'!$G$39</f>
        <v>0.64505171155176666</v>
      </c>
      <c r="AW456" s="21">
        <f>AK456*'[1]diagram lines'!$G$40</f>
        <v>6.1584835498525017</v>
      </c>
      <c r="AX456" s="21">
        <f>AQ456*'[1]diagram lines'!$G$38</f>
        <v>1.9839624155158837</v>
      </c>
      <c r="AY456" s="21">
        <f>AP456*'[1]diagram lines'!$G$41</f>
        <v>9.7653288290058669</v>
      </c>
      <c r="AZ456" s="21">
        <f t="shared" si="616"/>
        <v>3.4514078110808364</v>
      </c>
      <c r="BA456" s="21">
        <f t="shared" si="617"/>
        <v>0.49687858175932603</v>
      </c>
      <c r="BB456" s="21">
        <f t="shared" si="618"/>
        <v>2.3425068303917982</v>
      </c>
      <c r="BC456" s="86">
        <f t="shared" si="619"/>
        <v>0.42689309889130361</v>
      </c>
      <c r="BX456" s="61">
        <f t="shared" si="620"/>
        <v>0.75158928095872179</v>
      </c>
      <c r="BY456" s="21">
        <f t="shared" si="621"/>
        <v>4.8818352528793192E-2</v>
      </c>
      <c r="BZ456" s="21">
        <f t="shared" si="622"/>
        <v>0.11307225382502943</v>
      </c>
      <c r="CA456" s="21">
        <f t="shared" si="623"/>
        <v>1.916021040766485E-2</v>
      </c>
      <c r="CB456" s="21">
        <f t="shared" si="624"/>
        <v>0.12149098121085596</v>
      </c>
      <c r="CC456" s="21">
        <f t="shared" si="625"/>
        <v>2.3961516774739216E-3</v>
      </c>
      <c r="CD456" s="21">
        <f t="shared" si="626"/>
        <v>0.2163555334987593</v>
      </c>
      <c r="CE456" s="21">
        <f t="shared" si="627"/>
        <v>0.24141665477888732</v>
      </c>
      <c r="CF456" s="21">
        <f t="shared" si="628"/>
        <v>4.2744555573479594E-2</v>
      </c>
      <c r="CG456" s="21">
        <f t="shared" si="629"/>
        <v>8.1732802547770707E-3</v>
      </c>
      <c r="CH456" s="21">
        <f t="shared" si="630"/>
        <v>6.0581215127092376E-3</v>
      </c>
      <c r="CI456" s="21">
        <f t="shared" si="631"/>
        <v>5.1049278579356268E-2</v>
      </c>
      <c r="CJ456" s="21">
        <f t="shared" si="632"/>
        <v>1.6223246548065082</v>
      </c>
      <c r="CL456" s="68">
        <f t="shared" si="633"/>
        <v>0.46327920785273558</v>
      </c>
      <c r="CM456" s="19">
        <f t="shared" si="634"/>
        <v>3.0091604898044078E-2</v>
      </c>
      <c r="CN456" s="19">
        <f t="shared" si="635"/>
        <v>6.9697673329457824E-2</v>
      </c>
      <c r="CO456" s="19">
        <f t="shared" si="636"/>
        <v>1.1810342862569672E-2</v>
      </c>
      <c r="CP456" s="19">
        <f t="shared" si="637"/>
        <v>7.4886972130338472E-2</v>
      </c>
      <c r="CQ456" s="19">
        <f t="shared" si="638"/>
        <v>1.476986539269297E-3</v>
      </c>
      <c r="CR456" s="19">
        <f t="shared" si="639"/>
        <v>0.13336142852650146</v>
      </c>
      <c r="CS456" s="19">
        <f t="shared" si="640"/>
        <v>0.14880908951462657</v>
      </c>
      <c r="CT456" s="19">
        <f t="shared" si="641"/>
        <v>2.6347719888765213E-2</v>
      </c>
      <c r="CU456" s="19">
        <f t="shared" si="642"/>
        <v>5.0380053280715776E-3</v>
      </c>
      <c r="CV456" s="19">
        <f t="shared" si="643"/>
        <v>3.7342226753200509E-3</v>
      </c>
      <c r="CW456" s="19">
        <f t="shared" si="644"/>
        <v>3.1466746454300067E-2</v>
      </c>
      <c r="CX456" s="19">
        <f t="shared" si="645"/>
        <v>0.99999999999999978</v>
      </c>
      <c r="CZ456" s="68">
        <f t="shared" si="646"/>
        <v>2.4859999999999999E-5</v>
      </c>
      <c r="DA456" s="19">
        <f t="shared" si="647"/>
        <v>1.9531839999999998E-5</v>
      </c>
      <c r="DB456" s="19">
        <f t="shared" si="648"/>
        <v>3.5539999999999995E-5</v>
      </c>
      <c r="DC456" s="19">
        <f t="shared" si="649"/>
        <v>4.1106439999999999E-5</v>
      </c>
      <c r="DD456" s="19">
        <f t="shared" si="650"/>
        <v>1.3244719999999998E-5</v>
      </c>
      <c r="DE456" s="19">
        <f t="shared" si="651"/>
        <v>1.3244719999999998E-5</v>
      </c>
      <c r="DF456" s="19">
        <f t="shared" si="652"/>
        <v>1.231532E-5</v>
      </c>
      <c r="DG456" s="19">
        <f t="shared" si="653"/>
        <v>1.6975839999999997E-5</v>
      </c>
      <c r="DH456" s="19">
        <f t="shared" si="654"/>
        <v>2.5984879999999998E-5</v>
      </c>
      <c r="DI456" s="19">
        <f t="shared" si="655"/>
        <v>3.8535279999999995E-5</v>
      </c>
      <c r="DJ456" s="19">
        <f t="shared" si="656"/>
        <v>0</v>
      </c>
      <c r="DK456" s="19">
        <f t="shared" si="657"/>
        <v>2.2325359999999999E-5</v>
      </c>
      <c r="DM456" s="68">
        <f t="shared" si="658"/>
        <v>1119.6224781895557</v>
      </c>
      <c r="DN456" s="19">
        <f t="shared" si="659"/>
        <v>123.06661324564205</v>
      </c>
      <c r="DO456" s="19">
        <f t="shared" si="660"/>
        <v>199.95427047471921</v>
      </c>
      <c r="DP456" s="19">
        <f t="shared" si="661"/>
        <v>45.880734301577824</v>
      </c>
      <c r="DQ456" s="19">
        <f t="shared" si="662"/>
        <v>406.2470892223331</v>
      </c>
      <c r="DR456" s="19">
        <f t="shared" si="663"/>
        <v>7.9108826079950294</v>
      </c>
      <c r="DS456" s="19">
        <f t="shared" si="664"/>
        <v>436.40486561599772</v>
      </c>
      <c r="DT456" s="19">
        <f t="shared" si="665"/>
        <v>491.59356709183521</v>
      </c>
      <c r="DU456" s="19">
        <f t="shared" si="666"/>
        <v>62.855597405281685</v>
      </c>
      <c r="DV456" s="19">
        <f t="shared" si="667"/>
        <v>12.315470444339388</v>
      </c>
      <c r="DX456" s="19">
        <f t="shared" si="668"/>
        <v>25.398505157654217</v>
      </c>
      <c r="DZ456" s="68">
        <f t="shared" si="669"/>
        <v>2931.2500737569308</v>
      </c>
      <c r="EA456" s="21">
        <f t="shared" si="670"/>
        <v>2.9312500737569307</v>
      </c>
      <c r="EB456" s="92">
        <f t="shared" si="671"/>
        <v>1316</v>
      </c>
    </row>
    <row r="457" spans="1:132" x14ac:dyDescent="0.3">
      <c r="A457" s="19">
        <f>'A. Thermody. result (all suite)'!C413</f>
        <v>1315</v>
      </c>
      <c r="B457" s="19" t="str">
        <f>'A. Thermody. result (all suite)'!A413</f>
        <v>Alkaline basalt</v>
      </c>
      <c r="C457" s="24">
        <f>'A. Thermody. result (all suite)'!G413</f>
        <v>100</v>
      </c>
      <c r="D457" s="19">
        <f>'A. Thermody. result (all suite)'!D413</f>
        <v>10000</v>
      </c>
      <c r="E457" s="61">
        <f>'A. Thermody. result (all suite)'!I413</f>
        <v>45.155484000000001</v>
      </c>
      <c r="F457" s="21">
        <f>'A. Thermody. result (all suite)'!J413</f>
        <v>3.89961</v>
      </c>
      <c r="G457" s="21">
        <f>'A. Thermody. result (all suite)'!K413</f>
        <v>11.528847000000001</v>
      </c>
      <c r="H457" s="21">
        <f>'A. Thermody. result (all suite)'!L413</f>
        <v>3.0596939999999999</v>
      </c>
      <c r="I457" s="21">
        <f>'A. Thermody. result (all suite)'!M413</f>
        <v>8.7291270000000001</v>
      </c>
      <c r="J457" s="21">
        <f>'A. Thermody. result (all suite)'!N413</f>
        <v>0.169983</v>
      </c>
      <c r="K457" s="21">
        <f>'A. Thermody. result (all suite)'!O413</f>
        <v>8.7191279999999995</v>
      </c>
      <c r="L457" s="21">
        <f>'A. Thermody. result (all suite)'!P413</f>
        <v>13.538646</v>
      </c>
      <c r="M457" s="21">
        <f>'A. Thermody. result (all suite)'!Q413</f>
        <v>2.6497350000000002</v>
      </c>
      <c r="N457" s="21">
        <f>'A. Thermody. result (all suite)'!R413</f>
        <v>0.76992300000000002</v>
      </c>
      <c r="O457" s="21">
        <f>'A. Thermody. result (all suite)'!S413</f>
        <v>0.85991399999999996</v>
      </c>
      <c r="P457" s="21">
        <f>'A. Thermody. result (all suite)'!T413</f>
        <v>0.91990799999999995</v>
      </c>
      <c r="Q457" s="21">
        <f t="shared" si="589"/>
        <v>99.999999000000031</v>
      </c>
      <c r="S457" s="19">
        <f t="shared" si="590"/>
        <v>1588</v>
      </c>
      <c r="T457" s="19">
        <f t="shared" si="591"/>
        <v>1</v>
      </c>
      <c r="V457" s="61">
        <f t="shared" si="592"/>
        <v>44.740095086091387</v>
      </c>
      <c r="W457" s="21">
        <f t="shared" si="593"/>
        <v>3.8637371752824716</v>
      </c>
      <c r="X457" s="21">
        <f t="shared" si="594"/>
        <v>11.422792213078692</v>
      </c>
      <c r="Y457" s="21">
        <f t="shared" si="595"/>
        <v>3.0315476298370161</v>
      </c>
      <c r="Z457" s="21">
        <f t="shared" si="596"/>
        <v>8.6488270615938401</v>
      </c>
      <c r="AA457" s="21">
        <f t="shared" si="597"/>
        <v>0.1684193127687231</v>
      </c>
      <c r="AB457" s="21">
        <f t="shared" si="598"/>
        <v>8.6389200431956787</v>
      </c>
      <c r="AC457" s="21">
        <f t="shared" si="599"/>
        <v>13.414102911108888</v>
      </c>
      <c r="AD457" s="21">
        <f t="shared" si="600"/>
        <v>2.6253598755124488</v>
      </c>
      <c r="AE457" s="21">
        <f t="shared" si="601"/>
        <v>0.76284041665833424</v>
      </c>
      <c r="AF457" s="21">
        <f t="shared" si="602"/>
        <v>0.85200358224177564</v>
      </c>
      <c r="AG457" s="21">
        <f t="shared" si="603"/>
        <v>98.168645307369246</v>
      </c>
      <c r="AH457" s="21"/>
      <c r="AI457" s="61">
        <f t="shared" si="604"/>
        <v>45.574730043394901</v>
      </c>
      <c r="AJ457" s="21">
        <f t="shared" si="605"/>
        <v>3.9358159249167426</v>
      </c>
      <c r="AK457" s="21">
        <f t="shared" si="606"/>
        <v>11.635886567766679</v>
      </c>
      <c r="AL457" s="21">
        <f t="shared" si="607"/>
        <v>3.0881017257039063</v>
      </c>
      <c r="AM457" s="21">
        <f t="shared" si="608"/>
        <v>8.8101725703905558</v>
      </c>
      <c r="AN457" s="21">
        <f t="shared" si="609"/>
        <v>0.17156120698355029</v>
      </c>
      <c r="AO457" s="21">
        <f t="shared" si="610"/>
        <v>8.800080734685638</v>
      </c>
      <c r="AP457" s="21">
        <f t="shared" si="611"/>
        <v>13.664345544454536</v>
      </c>
      <c r="AQ457" s="21">
        <f t="shared" si="612"/>
        <v>2.6743364618024024</v>
      </c>
      <c r="AR457" s="21">
        <f t="shared" si="613"/>
        <v>0.77707134927843402</v>
      </c>
      <c r="AS457" s="21">
        <f t="shared" si="614"/>
        <v>0.86789787062266621</v>
      </c>
      <c r="AT457" s="21">
        <f t="shared" si="615"/>
        <v>100</v>
      </c>
      <c r="AU457" s="21"/>
      <c r="AV457" s="21">
        <f>AR457*'[1]diagram lines'!$G$39</f>
        <v>0.64505171155176666</v>
      </c>
      <c r="AW457" s="21">
        <f>AK457*'[1]diagram lines'!$G$40</f>
        <v>6.1584835498525017</v>
      </c>
      <c r="AX457" s="21">
        <f>AQ457*'[1]diagram lines'!$G$38</f>
        <v>1.9839624155158837</v>
      </c>
      <c r="AY457" s="21">
        <f>AP457*'[1]diagram lines'!$G$41</f>
        <v>9.7653288290058669</v>
      </c>
      <c r="AZ457" s="21">
        <f t="shared" si="616"/>
        <v>3.4514078110808364</v>
      </c>
      <c r="BA457" s="21">
        <f t="shared" si="617"/>
        <v>0.49687858175932603</v>
      </c>
      <c r="BB457" s="21">
        <f t="shared" si="618"/>
        <v>2.3425068303917982</v>
      </c>
      <c r="BC457" s="86">
        <f t="shared" si="619"/>
        <v>0.42689309889130361</v>
      </c>
      <c r="BX457" s="61">
        <f t="shared" si="620"/>
        <v>0.75158928095872179</v>
      </c>
      <c r="BY457" s="21">
        <f t="shared" si="621"/>
        <v>4.8818352528793192E-2</v>
      </c>
      <c r="BZ457" s="21">
        <f t="shared" si="622"/>
        <v>0.11307225382502943</v>
      </c>
      <c r="CA457" s="21">
        <f t="shared" si="623"/>
        <v>1.916021040766485E-2</v>
      </c>
      <c r="CB457" s="21">
        <f t="shared" si="624"/>
        <v>0.12149098121085596</v>
      </c>
      <c r="CC457" s="21">
        <f t="shared" si="625"/>
        <v>2.3961516774739216E-3</v>
      </c>
      <c r="CD457" s="21">
        <f t="shared" si="626"/>
        <v>0.2163555334987593</v>
      </c>
      <c r="CE457" s="21">
        <f t="shared" si="627"/>
        <v>0.24141665477888732</v>
      </c>
      <c r="CF457" s="21">
        <f t="shared" si="628"/>
        <v>4.2744555573479594E-2</v>
      </c>
      <c r="CG457" s="21">
        <f t="shared" si="629"/>
        <v>8.1732802547770707E-3</v>
      </c>
      <c r="CH457" s="21">
        <f t="shared" si="630"/>
        <v>6.0581215127092376E-3</v>
      </c>
      <c r="CI457" s="21">
        <f t="shared" si="631"/>
        <v>5.1049278579356268E-2</v>
      </c>
      <c r="CJ457" s="21">
        <f t="shared" si="632"/>
        <v>1.6223246548065082</v>
      </c>
      <c r="CL457" s="68">
        <f t="shared" si="633"/>
        <v>0.46327920785273558</v>
      </c>
      <c r="CM457" s="19">
        <f t="shared" si="634"/>
        <v>3.0091604898044078E-2</v>
      </c>
      <c r="CN457" s="19">
        <f t="shared" si="635"/>
        <v>6.9697673329457824E-2</v>
      </c>
      <c r="CO457" s="19">
        <f t="shared" si="636"/>
        <v>1.1810342862569672E-2</v>
      </c>
      <c r="CP457" s="19">
        <f t="shared" si="637"/>
        <v>7.4886972130338472E-2</v>
      </c>
      <c r="CQ457" s="19">
        <f t="shared" si="638"/>
        <v>1.476986539269297E-3</v>
      </c>
      <c r="CR457" s="19">
        <f t="shared" si="639"/>
        <v>0.13336142852650146</v>
      </c>
      <c r="CS457" s="19">
        <f t="shared" si="640"/>
        <v>0.14880908951462657</v>
      </c>
      <c r="CT457" s="19">
        <f t="shared" si="641"/>
        <v>2.6347719888765213E-2</v>
      </c>
      <c r="CU457" s="19">
        <f t="shared" si="642"/>
        <v>5.0380053280715776E-3</v>
      </c>
      <c r="CV457" s="19">
        <f t="shared" si="643"/>
        <v>3.7342226753200509E-3</v>
      </c>
      <c r="CW457" s="19">
        <f t="shared" si="644"/>
        <v>3.1466746454300067E-2</v>
      </c>
      <c r="CX457" s="19">
        <f t="shared" si="645"/>
        <v>0.99999999999999978</v>
      </c>
      <c r="CZ457" s="68">
        <f t="shared" si="646"/>
        <v>2.4859999999999999E-5</v>
      </c>
      <c r="DA457" s="19">
        <f t="shared" si="647"/>
        <v>1.9524599999999996E-5</v>
      </c>
      <c r="DB457" s="19">
        <f t="shared" si="648"/>
        <v>3.5539999999999995E-5</v>
      </c>
      <c r="DC457" s="19">
        <f t="shared" si="649"/>
        <v>4.109735E-5</v>
      </c>
      <c r="DD457" s="19">
        <f t="shared" si="650"/>
        <v>1.3241799999999997E-5</v>
      </c>
      <c r="DE457" s="19">
        <f t="shared" si="651"/>
        <v>1.3241799999999997E-5</v>
      </c>
      <c r="DF457" s="19">
        <f t="shared" si="652"/>
        <v>1.231205E-5</v>
      </c>
      <c r="DG457" s="19">
        <f t="shared" si="653"/>
        <v>1.69721E-5</v>
      </c>
      <c r="DH457" s="19">
        <f t="shared" si="654"/>
        <v>2.5977199999999996E-5</v>
      </c>
      <c r="DI457" s="19">
        <f t="shared" si="655"/>
        <v>3.8523199999999991E-5</v>
      </c>
      <c r="DJ457" s="19">
        <f t="shared" si="656"/>
        <v>0</v>
      </c>
      <c r="DK457" s="19">
        <f t="shared" si="657"/>
        <v>2.2315899999999998E-5</v>
      </c>
      <c r="DM457" s="68">
        <f t="shared" si="658"/>
        <v>1119.6224781895557</v>
      </c>
      <c r="DN457" s="19">
        <f t="shared" si="659"/>
        <v>123.11224810012811</v>
      </c>
      <c r="DO457" s="19">
        <f t="shared" si="660"/>
        <v>199.95427047471921</v>
      </c>
      <c r="DP457" s="19">
        <f t="shared" si="661"/>
        <v>45.890882300774884</v>
      </c>
      <c r="DQ457" s="19">
        <f t="shared" si="662"/>
        <v>406.33667232285796</v>
      </c>
      <c r="DR457" s="19">
        <f t="shared" si="663"/>
        <v>7.9126270669972305</v>
      </c>
      <c r="DS457" s="19">
        <f t="shared" si="664"/>
        <v>436.52077189566387</v>
      </c>
      <c r="DT457" s="19">
        <f t="shared" si="665"/>
        <v>491.70189546256842</v>
      </c>
      <c r="DU457" s="19">
        <f t="shared" si="666"/>
        <v>62.874180277495491</v>
      </c>
      <c r="DV457" s="19">
        <f t="shared" si="667"/>
        <v>12.319332295976002</v>
      </c>
      <c r="DX457" s="19">
        <f t="shared" si="668"/>
        <v>25.409271914038293</v>
      </c>
      <c r="DZ457" s="68">
        <f t="shared" si="669"/>
        <v>2931.6546303007744</v>
      </c>
      <c r="EA457" s="21">
        <f t="shared" si="670"/>
        <v>2.9316546303007742</v>
      </c>
      <c r="EB457" s="92">
        <f t="shared" si="671"/>
        <v>1315</v>
      </c>
    </row>
    <row r="458" spans="1:132" x14ac:dyDescent="0.3">
      <c r="A458" s="19">
        <f>'A. Thermody. result (all suite)'!C414</f>
        <v>1314</v>
      </c>
      <c r="B458" s="19" t="str">
        <f>'A. Thermody. result (all suite)'!A414</f>
        <v>Alkaline basalt</v>
      </c>
      <c r="C458" s="24">
        <f>'A. Thermody. result (all suite)'!G414</f>
        <v>100</v>
      </c>
      <c r="D458" s="19">
        <f>'A. Thermody. result (all suite)'!D414</f>
        <v>10000</v>
      </c>
      <c r="E458" s="61">
        <f>'A. Thermody. result (all suite)'!I414</f>
        <v>45.155484000000001</v>
      </c>
      <c r="F458" s="21">
        <f>'A. Thermody. result (all suite)'!J414</f>
        <v>3.89961</v>
      </c>
      <c r="G458" s="21">
        <f>'A. Thermody. result (all suite)'!K414</f>
        <v>11.528847000000001</v>
      </c>
      <c r="H458" s="21">
        <f>'A. Thermody. result (all suite)'!L414</f>
        <v>3.0596939999999999</v>
      </c>
      <c r="I458" s="21">
        <f>'A. Thermody. result (all suite)'!M414</f>
        <v>8.7291270000000001</v>
      </c>
      <c r="J458" s="21">
        <f>'A. Thermody. result (all suite)'!N414</f>
        <v>0.169983</v>
      </c>
      <c r="K458" s="21">
        <f>'A. Thermody. result (all suite)'!O414</f>
        <v>8.7191279999999995</v>
      </c>
      <c r="L458" s="21">
        <f>'A. Thermody. result (all suite)'!P414</f>
        <v>13.538646</v>
      </c>
      <c r="M458" s="21">
        <f>'A. Thermody. result (all suite)'!Q414</f>
        <v>2.6497350000000002</v>
      </c>
      <c r="N458" s="21">
        <f>'A. Thermody. result (all suite)'!R414</f>
        <v>0.76992300000000002</v>
      </c>
      <c r="O458" s="21">
        <f>'A. Thermody. result (all suite)'!S414</f>
        <v>0.85991399999999996</v>
      </c>
      <c r="P458" s="21">
        <f>'A. Thermody. result (all suite)'!T414</f>
        <v>0.91990799999999995</v>
      </c>
      <c r="Q458" s="21">
        <f t="shared" si="589"/>
        <v>99.999999000000031</v>
      </c>
      <c r="S458" s="19">
        <f t="shared" si="590"/>
        <v>1587</v>
      </c>
      <c r="T458" s="19">
        <f t="shared" si="591"/>
        <v>1</v>
      </c>
      <c r="V458" s="61">
        <f t="shared" si="592"/>
        <v>44.740095086091387</v>
      </c>
      <c r="W458" s="21">
        <f t="shared" si="593"/>
        <v>3.8637371752824716</v>
      </c>
      <c r="X458" s="21">
        <f t="shared" si="594"/>
        <v>11.422792213078692</v>
      </c>
      <c r="Y458" s="21">
        <f t="shared" si="595"/>
        <v>3.0315476298370161</v>
      </c>
      <c r="Z458" s="21">
        <f t="shared" si="596"/>
        <v>8.6488270615938401</v>
      </c>
      <c r="AA458" s="21">
        <f t="shared" si="597"/>
        <v>0.1684193127687231</v>
      </c>
      <c r="AB458" s="21">
        <f t="shared" si="598"/>
        <v>8.6389200431956787</v>
      </c>
      <c r="AC458" s="21">
        <f t="shared" si="599"/>
        <v>13.414102911108888</v>
      </c>
      <c r="AD458" s="21">
        <f t="shared" si="600"/>
        <v>2.6253598755124488</v>
      </c>
      <c r="AE458" s="21">
        <f t="shared" si="601"/>
        <v>0.76284041665833424</v>
      </c>
      <c r="AF458" s="21">
        <f t="shared" si="602"/>
        <v>0.85200358224177564</v>
      </c>
      <c r="AG458" s="21">
        <f t="shared" si="603"/>
        <v>98.168645307369246</v>
      </c>
      <c r="AH458" s="21"/>
      <c r="AI458" s="61">
        <f t="shared" si="604"/>
        <v>45.574730043394901</v>
      </c>
      <c r="AJ458" s="21">
        <f t="shared" si="605"/>
        <v>3.9358159249167426</v>
      </c>
      <c r="AK458" s="21">
        <f t="shared" si="606"/>
        <v>11.635886567766679</v>
      </c>
      <c r="AL458" s="21">
        <f t="shared" si="607"/>
        <v>3.0881017257039063</v>
      </c>
      <c r="AM458" s="21">
        <f t="shared" si="608"/>
        <v>8.8101725703905558</v>
      </c>
      <c r="AN458" s="21">
        <f t="shared" si="609"/>
        <v>0.17156120698355029</v>
      </c>
      <c r="AO458" s="21">
        <f t="shared" si="610"/>
        <v>8.800080734685638</v>
      </c>
      <c r="AP458" s="21">
        <f t="shared" si="611"/>
        <v>13.664345544454536</v>
      </c>
      <c r="AQ458" s="21">
        <f t="shared" si="612"/>
        <v>2.6743364618024024</v>
      </c>
      <c r="AR458" s="21">
        <f t="shared" si="613"/>
        <v>0.77707134927843402</v>
      </c>
      <c r="AS458" s="21">
        <f t="shared" si="614"/>
        <v>0.86789787062266621</v>
      </c>
      <c r="AT458" s="21">
        <f t="shared" si="615"/>
        <v>100</v>
      </c>
      <c r="AU458" s="21"/>
      <c r="AV458" s="21">
        <f>AR458*'[1]diagram lines'!$G$39</f>
        <v>0.64505171155176666</v>
      </c>
      <c r="AW458" s="21">
        <f>AK458*'[1]diagram lines'!$G$40</f>
        <v>6.1584835498525017</v>
      </c>
      <c r="AX458" s="21">
        <f>AQ458*'[1]diagram lines'!$G$38</f>
        <v>1.9839624155158837</v>
      </c>
      <c r="AY458" s="21">
        <f>AP458*'[1]diagram lines'!$G$41</f>
        <v>9.7653288290058669</v>
      </c>
      <c r="AZ458" s="21">
        <f t="shared" si="616"/>
        <v>3.4514078110808364</v>
      </c>
      <c r="BA458" s="21">
        <f t="shared" si="617"/>
        <v>0.49687858175932603</v>
      </c>
      <c r="BB458" s="21">
        <f t="shared" si="618"/>
        <v>2.3425068303917982</v>
      </c>
      <c r="BC458" s="86">
        <f t="shared" si="619"/>
        <v>0.42689309889130361</v>
      </c>
      <c r="BX458" s="61">
        <f t="shared" si="620"/>
        <v>0.75158928095872179</v>
      </c>
      <c r="BY458" s="21">
        <f t="shared" si="621"/>
        <v>4.8818352528793192E-2</v>
      </c>
      <c r="BZ458" s="21">
        <f t="shared" si="622"/>
        <v>0.11307225382502943</v>
      </c>
      <c r="CA458" s="21">
        <f t="shared" si="623"/>
        <v>1.916021040766485E-2</v>
      </c>
      <c r="CB458" s="21">
        <f t="shared" si="624"/>
        <v>0.12149098121085596</v>
      </c>
      <c r="CC458" s="21">
        <f t="shared" si="625"/>
        <v>2.3961516774739216E-3</v>
      </c>
      <c r="CD458" s="21">
        <f t="shared" si="626"/>
        <v>0.2163555334987593</v>
      </c>
      <c r="CE458" s="21">
        <f t="shared" si="627"/>
        <v>0.24141665477888732</v>
      </c>
      <c r="CF458" s="21">
        <f t="shared" si="628"/>
        <v>4.2744555573479594E-2</v>
      </c>
      <c r="CG458" s="21">
        <f t="shared" si="629"/>
        <v>8.1732802547770707E-3</v>
      </c>
      <c r="CH458" s="21">
        <f t="shared" si="630"/>
        <v>6.0581215127092376E-3</v>
      </c>
      <c r="CI458" s="21">
        <f t="shared" si="631"/>
        <v>5.1049278579356268E-2</v>
      </c>
      <c r="CJ458" s="21">
        <f t="shared" si="632"/>
        <v>1.6223246548065082</v>
      </c>
      <c r="CL458" s="68">
        <f t="shared" si="633"/>
        <v>0.46327920785273558</v>
      </c>
      <c r="CM458" s="19">
        <f t="shared" si="634"/>
        <v>3.0091604898044078E-2</v>
      </c>
      <c r="CN458" s="19">
        <f t="shared" si="635"/>
        <v>6.9697673329457824E-2</v>
      </c>
      <c r="CO458" s="19">
        <f t="shared" si="636"/>
        <v>1.1810342862569672E-2</v>
      </c>
      <c r="CP458" s="19">
        <f t="shared" si="637"/>
        <v>7.4886972130338472E-2</v>
      </c>
      <c r="CQ458" s="19">
        <f t="shared" si="638"/>
        <v>1.476986539269297E-3</v>
      </c>
      <c r="CR458" s="19">
        <f t="shared" si="639"/>
        <v>0.13336142852650146</v>
      </c>
      <c r="CS458" s="19">
        <f t="shared" si="640"/>
        <v>0.14880908951462657</v>
      </c>
      <c r="CT458" s="19">
        <f t="shared" si="641"/>
        <v>2.6347719888765213E-2</v>
      </c>
      <c r="CU458" s="19">
        <f t="shared" si="642"/>
        <v>5.0380053280715776E-3</v>
      </c>
      <c r="CV458" s="19">
        <f t="shared" si="643"/>
        <v>3.7342226753200509E-3</v>
      </c>
      <c r="CW458" s="19">
        <f t="shared" si="644"/>
        <v>3.1466746454300067E-2</v>
      </c>
      <c r="CX458" s="19">
        <f t="shared" si="645"/>
        <v>0.99999999999999978</v>
      </c>
      <c r="CZ458" s="68">
        <f t="shared" si="646"/>
        <v>2.4859999999999999E-5</v>
      </c>
      <c r="DA458" s="19">
        <f t="shared" si="647"/>
        <v>1.9517359999999998E-5</v>
      </c>
      <c r="DB458" s="19">
        <f t="shared" si="648"/>
        <v>3.5539999999999995E-5</v>
      </c>
      <c r="DC458" s="19">
        <f t="shared" si="649"/>
        <v>4.1088259999999995E-5</v>
      </c>
      <c r="DD458" s="19">
        <f t="shared" si="650"/>
        <v>1.3238879999999998E-5</v>
      </c>
      <c r="DE458" s="19">
        <f t="shared" si="651"/>
        <v>1.3238879999999998E-5</v>
      </c>
      <c r="DF458" s="19">
        <f t="shared" si="652"/>
        <v>1.230878E-5</v>
      </c>
      <c r="DG458" s="19">
        <f t="shared" si="653"/>
        <v>1.6968359999999999E-5</v>
      </c>
      <c r="DH458" s="19">
        <f t="shared" si="654"/>
        <v>2.5969519999999997E-5</v>
      </c>
      <c r="DI458" s="19">
        <f t="shared" si="655"/>
        <v>3.8511119999999993E-5</v>
      </c>
      <c r="DJ458" s="19">
        <f t="shared" si="656"/>
        <v>0</v>
      </c>
      <c r="DK458" s="19">
        <f t="shared" si="657"/>
        <v>2.230644E-5</v>
      </c>
      <c r="DM458" s="68">
        <f t="shared" si="658"/>
        <v>1119.6224781895557</v>
      </c>
      <c r="DN458" s="19">
        <f t="shared" si="659"/>
        <v>123.15791681127781</v>
      </c>
      <c r="DO458" s="19">
        <f t="shared" si="660"/>
        <v>199.95427047471921</v>
      </c>
      <c r="DP458" s="19">
        <f t="shared" si="661"/>
        <v>45.901034790077532</v>
      </c>
      <c r="DQ458" s="19">
        <f t="shared" si="662"/>
        <v>406.42629494072162</v>
      </c>
      <c r="DR458" s="19">
        <f t="shared" si="663"/>
        <v>7.9143722955237852</v>
      </c>
      <c r="DS458" s="19">
        <f t="shared" si="664"/>
        <v>436.63673975958693</v>
      </c>
      <c r="DT458" s="19">
        <f t="shared" si="665"/>
        <v>491.8102715866624</v>
      </c>
      <c r="DU458" s="19">
        <f t="shared" si="666"/>
        <v>62.892774140783345</v>
      </c>
      <c r="DV458" s="19">
        <f t="shared" si="667"/>
        <v>12.323196570350142</v>
      </c>
      <c r="DX458" s="19">
        <f t="shared" si="668"/>
        <v>25.420047802629515</v>
      </c>
      <c r="DZ458" s="68">
        <f t="shared" si="669"/>
        <v>2932.0593973618884</v>
      </c>
      <c r="EA458" s="21">
        <f t="shared" si="670"/>
        <v>2.9320593973618885</v>
      </c>
      <c r="EB458" s="92">
        <f t="shared" si="671"/>
        <v>1314</v>
      </c>
    </row>
    <row r="459" spans="1:132" x14ac:dyDescent="0.3">
      <c r="A459" s="19">
        <f>'A. Thermody. result (all suite)'!C415</f>
        <v>1313</v>
      </c>
      <c r="B459" s="19" t="str">
        <f>'A. Thermody. result (all suite)'!A415</f>
        <v>Alkaline basalt</v>
      </c>
      <c r="C459" s="24">
        <f>'A. Thermody. result (all suite)'!G415</f>
        <v>100</v>
      </c>
      <c r="D459" s="19">
        <f>'A. Thermody. result (all suite)'!D415</f>
        <v>10000</v>
      </c>
      <c r="E459" s="61">
        <f>'A. Thermody. result (all suite)'!I415</f>
        <v>45.155484000000001</v>
      </c>
      <c r="F459" s="21">
        <f>'A. Thermody. result (all suite)'!J415</f>
        <v>3.89961</v>
      </c>
      <c r="G459" s="21">
        <f>'A. Thermody. result (all suite)'!K415</f>
        <v>11.528847000000001</v>
      </c>
      <c r="H459" s="21">
        <f>'A. Thermody. result (all suite)'!L415</f>
        <v>3.0596939999999999</v>
      </c>
      <c r="I459" s="21">
        <f>'A. Thermody. result (all suite)'!M415</f>
        <v>8.7291270000000001</v>
      </c>
      <c r="J459" s="21">
        <f>'A. Thermody. result (all suite)'!N415</f>
        <v>0.169983</v>
      </c>
      <c r="K459" s="21">
        <f>'A. Thermody. result (all suite)'!O415</f>
        <v>8.7191279999999995</v>
      </c>
      <c r="L459" s="21">
        <f>'A. Thermody. result (all suite)'!P415</f>
        <v>13.538646</v>
      </c>
      <c r="M459" s="21">
        <f>'A. Thermody. result (all suite)'!Q415</f>
        <v>2.6497350000000002</v>
      </c>
      <c r="N459" s="21">
        <f>'A. Thermody. result (all suite)'!R415</f>
        <v>0.76992300000000002</v>
      </c>
      <c r="O459" s="21">
        <f>'A. Thermody. result (all suite)'!S415</f>
        <v>0.85991399999999996</v>
      </c>
      <c r="P459" s="21">
        <f>'A. Thermody. result (all suite)'!T415</f>
        <v>0.91990799999999995</v>
      </c>
      <c r="Q459" s="21">
        <f t="shared" si="589"/>
        <v>99.999999000000031</v>
      </c>
      <c r="S459" s="19">
        <f t="shared" si="590"/>
        <v>1586</v>
      </c>
      <c r="T459" s="19">
        <f t="shared" si="591"/>
        <v>1</v>
      </c>
      <c r="V459" s="61">
        <f t="shared" si="592"/>
        <v>44.740095086091387</v>
      </c>
      <c r="W459" s="21">
        <f t="shared" si="593"/>
        <v>3.8637371752824716</v>
      </c>
      <c r="X459" s="21">
        <f t="shared" si="594"/>
        <v>11.422792213078692</v>
      </c>
      <c r="Y459" s="21">
        <f t="shared" si="595"/>
        <v>3.0315476298370161</v>
      </c>
      <c r="Z459" s="21">
        <f t="shared" si="596"/>
        <v>8.6488270615938401</v>
      </c>
      <c r="AA459" s="21">
        <f t="shared" si="597"/>
        <v>0.1684193127687231</v>
      </c>
      <c r="AB459" s="21">
        <f t="shared" si="598"/>
        <v>8.6389200431956787</v>
      </c>
      <c r="AC459" s="21">
        <f t="shared" si="599"/>
        <v>13.414102911108888</v>
      </c>
      <c r="AD459" s="21">
        <f t="shared" si="600"/>
        <v>2.6253598755124488</v>
      </c>
      <c r="AE459" s="21">
        <f t="shared" si="601"/>
        <v>0.76284041665833424</v>
      </c>
      <c r="AF459" s="21">
        <f t="shared" si="602"/>
        <v>0.85200358224177564</v>
      </c>
      <c r="AG459" s="21">
        <f t="shared" si="603"/>
        <v>98.168645307369246</v>
      </c>
      <c r="AH459" s="21"/>
      <c r="AI459" s="61">
        <f t="shared" si="604"/>
        <v>45.574730043394901</v>
      </c>
      <c r="AJ459" s="21">
        <f t="shared" si="605"/>
        <v>3.9358159249167426</v>
      </c>
      <c r="AK459" s="21">
        <f t="shared" si="606"/>
        <v>11.635886567766679</v>
      </c>
      <c r="AL459" s="21">
        <f t="shared" si="607"/>
        <v>3.0881017257039063</v>
      </c>
      <c r="AM459" s="21">
        <f t="shared" si="608"/>
        <v>8.8101725703905558</v>
      </c>
      <c r="AN459" s="21">
        <f t="shared" si="609"/>
        <v>0.17156120698355029</v>
      </c>
      <c r="AO459" s="21">
        <f t="shared" si="610"/>
        <v>8.800080734685638</v>
      </c>
      <c r="AP459" s="21">
        <f t="shared" si="611"/>
        <v>13.664345544454536</v>
      </c>
      <c r="AQ459" s="21">
        <f t="shared" si="612"/>
        <v>2.6743364618024024</v>
      </c>
      <c r="AR459" s="21">
        <f t="shared" si="613"/>
        <v>0.77707134927843402</v>
      </c>
      <c r="AS459" s="21">
        <f t="shared" si="614"/>
        <v>0.86789787062266621</v>
      </c>
      <c r="AT459" s="21">
        <f t="shared" si="615"/>
        <v>100</v>
      </c>
      <c r="AU459" s="21"/>
      <c r="AV459" s="21">
        <f>AR459*'[1]diagram lines'!$G$39</f>
        <v>0.64505171155176666</v>
      </c>
      <c r="AW459" s="21">
        <f>AK459*'[1]diagram lines'!$G$40</f>
        <v>6.1584835498525017</v>
      </c>
      <c r="AX459" s="21">
        <f>AQ459*'[1]diagram lines'!$G$38</f>
        <v>1.9839624155158837</v>
      </c>
      <c r="AY459" s="21">
        <f>AP459*'[1]diagram lines'!$G$41</f>
        <v>9.7653288290058669</v>
      </c>
      <c r="AZ459" s="21">
        <f t="shared" si="616"/>
        <v>3.4514078110808364</v>
      </c>
      <c r="BA459" s="21">
        <f t="shared" si="617"/>
        <v>0.49687858175932603</v>
      </c>
      <c r="BB459" s="21">
        <f t="shared" si="618"/>
        <v>2.3425068303917982</v>
      </c>
      <c r="BC459" s="86">
        <f t="shared" si="619"/>
        <v>0.42689309889130361</v>
      </c>
      <c r="BX459" s="61">
        <f t="shared" si="620"/>
        <v>0.75158928095872179</v>
      </c>
      <c r="BY459" s="21">
        <f t="shared" si="621"/>
        <v>4.8818352528793192E-2</v>
      </c>
      <c r="BZ459" s="21">
        <f t="shared" si="622"/>
        <v>0.11307225382502943</v>
      </c>
      <c r="CA459" s="21">
        <f t="shared" si="623"/>
        <v>1.916021040766485E-2</v>
      </c>
      <c r="CB459" s="21">
        <f t="shared" si="624"/>
        <v>0.12149098121085596</v>
      </c>
      <c r="CC459" s="21">
        <f t="shared" si="625"/>
        <v>2.3961516774739216E-3</v>
      </c>
      <c r="CD459" s="21">
        <f t="shared" si="626"/>
        <v>0.2163555334987593</v>
      </c>
      <c r="CE459" s="21">
        <f t="shared" si="627"/>
        <v>0.24141665477888732</v>
      </c>
      <c r="CF459" s="21">
        <f t="shared" si="628"/>
        <v>4.2744555573479594E-2</v>
      </c>
      <c r="CG459" s="21">
        <f t="shared" si="629"/>
        <v>8.1732802547770707E-3</v>
      </c>
      <c r="CH459" s="21">
        <f t="shared" si="630"/>
        <v>6.0581215127092376E-3</v>
      </c>
      <c r="CI459" s="21">
        <f t="shared" si="631"/>
        <v>5.1049278579356268E-2</v>
      </c>
      <c r="CJ459" s="21">
        <f t="shared" si="632"/>
        <v>1.6223246548065082</v>
      </c>
      <c r="CL459" s="68">
        <f t="shared" si="633"/>
        <v>0.46327920785273558</v>
      </c>
      <c r="CM459" s="19">
        <f t="shared" si="634"/>
        <v>3.0091604898044078E-2</v>
      </c>
      <c r="CN459" s="19">
        <f t="shared" si="635"/>
        <v>6.9697673329457824E-2</v>
      </c>
      <c r="CO459" s="19">
        <f t="shared" si="636"/>
        <v>1.1810342862569672E-2</v>
      </c>
      <c r="CP459" s="19">
        <f t="shared" si="637"/>
        <v>7.4886972130338472E-2</v>
      </c>
      <c r="CQ459" s="19">
        <f t="shared" si="638"/>
        <v>1.476986539269297E-3</v>
      </c>
      <c r="CR459" s="19">
        <f t="shared" si="639"/>
        <v>0.13336142852650146</v>
      </c>
      <c r="CS459" s="19">
        <f t="shared" si="640"/>
        <v>0.14880908951462657</v>
      </c>
      <c r="CT459" s="19">
        <f t="shared" si="641"/>
        <v>2.6347719888765213E-2</v>
      </c>
      <c r="CU459" s="19">
        <f t="shared" si="642"/>
        <v>5.0380053280715776E-3</v>
      </c>
      <c r="CV459" s="19">
        <f t="shared" si="643"/>
        <v>3.7342226753200509E-3</v>
      </c>
      <c r="CW459" s="19">
        <f t="shared" si="644"/>
        <v>3.1466746454300067E-2</v>
      </c>
      <c r="CX459" s="19">
        <f t="shared" si="645"/>
        <v>0.99999999999999978</v>
      </c>
      <c r="CZ459" s="68">
        <f t="shared" si="646"/>
        <v>2.4859999999999999E-5</v>
      </c>
      <c r="DA459" s="19">
        <f t="shared" si="647"/>
        <v>1.9510119999999996E-5</v>
      </c>
      <c r="DB459" s="19">
        <f t="shared" si="648"/>
        <v>3.5539999999999995E-5</v>
      </c>
      <c r="DC459" s="19">
        <f t="shared" si="649"/>
        <v>4.1079169999999996E-5</v>
      </c>
      <c r="DD459" s="19">
        <f t="shared" si="650"/>
        <v>1.3235959999999997E-5</v>
      </c>
      <c r="DE459" s="19">
        <f t="shared" si="651"/>
        <v>1.3235959999999997E-5</v>
      </c>
      <c r="DF459" s="19">
        <f t="shared" si="652"/>
        <v>1.230551E-5</v>
      </c>
      <c r="DG459" s="19">
        <f t="shared" si="653"/>
        <v>1.6964619999999998E-5</v>
      </c>
      <c r="DH459" s="19">
        <f t="shared" si="654"/>
        <v>2.5961839999999999E-5</v>
      </c>
      <c r="DI459" s="19">
        <f t="shared" si="655"/>
        <v>3.8499039999999995E-5</v>
      </c>
      <c r="DJ459" s="19">
        <f t="shared" si="656"/>
        <v>0</v>
      </c>
      <c r="DK459" s="19">
        <f t="shared" si="657"/>
        <v>2.2296979999999999E-5</v>
      </c>
      <c r="DM459" s="68">
        <f t="shared" si="658"/>
        <v>1119.6224781895557</v>
      </c>
      <c r="DN459" s="19">
        <f t="shared" si="659"/>
        <v>123.20361941678273</v>
      </c>
      <c r="DO459" s="19">
        <f t="shared" si="660"/>
        <v>199.95427047471921</v>
      </c>
      <c r="DP459" s="19">
        <f t="shared" si="661"/>
        <v>45.911191772466459</v>
      </c>
      <c r="DQ459" s="19">
        <f t="shared" si="662"/>
        <v>406.515957102078</v>
      </c>
      <c r="DR459" s="19">
        <f t="shared" si="663"/>
        <v>7.9161182940839909</v>
      </c>
      <c r="DS459" s="19">
        <f t="shared" si="664"/>
        <v>436.75276925686205</v>
      </c>
      <c r="DT459" s="19">
        <f t="shared" si="665"/>
        <v>491.91869549569975</v>
      </c>
      <c r="DU459" s="19">
        <f t="shared" si="666"/>
        <v>62.911379004899331</v>
      </c>
      <c r="DV459" s="19">
        <f t="shared" si="667"/>
        <v>12.32706326974238</v>
      </c>
      <c r="DX459" s="19">
        <f t="shared" si="668"/>
        <v>25.430832835051525</v>
      </c>
      <c r="DZ459" s="68">
        <f t="shared" si="669"/>
        <v>2932.4643751119411</v>
      </c>
      <c r="EA459" s="21">
        <f t="shared" si="670"/>
        <v>2.932464375111941</v>
      </c>
      <c r="EB459" s="92">
        <f t="shared" si="671"/>
        <v>1313</v>
      </c>
    </row>
    <row r="460" spans="1:132" x14ac:dyDescent="0.3">
      <c r="A460" s="19">
        <f>'A. Thermody. result (all suite)'!C416</f>
        <v>1312</v>
      </c>
      <c r="B460" s="19" t="str">
        <f>'A. Thermody. result (all suite)'!A416</f>
        <v>Alkaline basalt</v>
      </c>
      <c r="C460" s="24">
        <f>'A. Thermody. result (all suite)'!G416</f>
        <v>100</v>
      </c>
      <c r="D460" s="19">
        <f>'A. Thermody. result (all suite)'!D416</f>
        <v>10000</v>
      </c>
      <c r="E460" s="61">
        <f>'A. Thermody. result (all suite)'!I416</f>
        <v>45.155484000000001</v>
      </c>
      <c r="F460" s="21">
        <f>'A. Thermody. result (all suite)'!J416</f>
        <v>3.89961</v>
      </c>
      <c r="G460" s="21">
        <f>'A. Thermody. result (all suite)'!K416</f>
        <v>11.528847000000001</v>
      </c>
      <c r="H460" s="21">
        <f>'A. Thermody. result (all suite)'!L416</f>
        <v>3.0596939999999999</v>
      </c>
      <c r="I460" s="21">
        <f>'A. Thermody. result (all suite)'!M416</f>
        <v>8.7291270000000001</v>
      </c>
      <c r="J460" s="21">
        <f>'A. Thermody. result (all suite)'!N416</f>
        <v>0.169983</v>
      </c>
      <c r="K460" s="21">
        <f>'A. Thermody. result (all suite)'!O416</f>
        <v>8.7191279999999995</v>
      </c>
      <c r="L460" s="21">
        <f>'A. Thermody. result (all suite)'!P416</f>
        <v>13.538646</v>
      </c>
      <c r="M460" s="21">
        <f>'A. Thermody. result (all suite)'!Q416</f>
        <v>2.6497350000000002</v>
      </c>
      <c r="N460" s="21">
        <f>'A. Thermody. result (all suite)'!R416</f>
        <v>0.76992300000000002</v>
      </c>
      <c r="O460" s="21">
        <f>'A. Thermody. result (all suite)'!S416</f>
        <v>0.85991399999999996</v>
      </c>
      <c r="P460" s="21">
        <f>'A. Thermody. result (all suite)'!T416</f>
        <v>0.91990799999999995</v>
      </c>
      <c r="Q460" s="21">
        <f t="shared" si="589"/>
        <v>99.999999000000031</v>
      </c>
      <c r="S460" s="19">
        <f t="shared" si="590"/>
        <v>1585</v>
      </c>
      <c r="T460" s="19">
        <f t="shared" si="591"/>
        <v>1</v>
      </c>
      <c r="V460" s="61">
        <f t="shared" si="592"/>
        <v>44.740095086091387</v>
      </c>
      <c r="W460" s="21">
        <f t="shared" si="593"/>
        <v>3.8637371752824716</v>
      </c>
      <c r="X460" s="21">
        <f t="shared" si="594"/>
        <v>11.422792213078692</v>
      </c>
      <c r="Y460" s="21">
        <f t="shared" si="595"/>
        <v>3.0315476298370161</v>
      </c>
      <c r="Z460" s="21">
        <f t="shared" si="596"/>
        <v>8.6488270615938401</v>
      </c>
      <c r="AA460" s="21">
        <f t="shared" si="597"/>
        <v>0.1684193127687231</v>
      </c>
      <c r="AB460" s="21">
        <f t="shared" si="598"/>
        <v>8.6389200431956787</v>
      </c>
      <c r="AC460" s="21">
        <f t="shared" si="599"/>
        <v>13.414102911108888</v>
      </c>
      <c r="AD460" s="21">
        <f t="shared" si="600"/>
        <v>2.6253598755124488</v>
      </c>
      <c r="AE460" s="21">
        <f t="shared" si="601"/>
        <v>0.76284041665833424</v>
      </c>
      <c r="AF460" s="21">
        <f t="shared" si="602"/>
        <v>0.85200358224177564</v>
      </c>
      <c r="AG460" s="21">
        <f t="shared" si="603"/>
        <v>98.168645307369246</v>
      </c>
      <c r="AH460" s="21"/>
      <c r="AI460" s="61">
        <f t="shared" si="604"/>
        <v>45.574730043394901</v>
      </c>
      <c r="AJ460" s="21">
        <f t="shared" si="605"/>
        <v>3.9358159249167426</v>
      </c>
      <c r="AK460" s="21">
        <f t="shared" si="606"/>
        <v>11.635886567766679</v>
      </c>
      <c r="AL460" s="21">
        <f t="shared" si="607"/>
        <v>3.0881017257039063</v>
      </c>
      <c r="AM460" s="21">
        <f t="shared" si="608"/>
        <v>8.8101725703905558</v>
      </c>
      <c r="AN460" s="21">
        <f t="shared" si="609"/>
        <v>0.17156120698355029</v>
      </c>
      <c r="AO460" s="21">
        <f t="shared" si="610"/>
        <v>8.800080734685638</v>
      </c>
      <c r="AP460" s="21">
        <f t="shared" si="611"/>
        <v>13.664345544454536</v>
      </c>
      <c r="AQ460" s="21">
        <f t="shared" si="612"/>
        <v>2.6743364618024024</v>
      </c>
      <c r="AR460" s="21">
        <f t="shared" si="613"/>
        <v>0.77707134927843402</v>
      </c>
      <c r="AS460" s="21">
        <f t="shared" si="614"/>
        <v>0.86789787062266621</v>
      </c>
      <c r="AT460" s="21">
        <f t="shared" si="615"/>
        <v>100</v>
      </c>
      <c r="AU460" s="21"/>
      <c r="AV460" s="21">
        <f>AR460*'[1]diagram lines'!$G$39</f>
        <v>0.64505171155176666</v>
      </c>
      <c r="AW460" s="21">
        <f>AK460*'[1]diagram lines'!$G$40</f>
        <v>6.1584835498525017</v>
      </c>
      <c r="AX460" s="21">
        <f>AQ460*'[1]diagram lines'!$G$38</f>
        <v>1.9839624155158837</v>
      </c>
      <c r="AY460" s="21">
        <f>AP460*'[1]diagram lines'!$G$41</f>
        <v>9.7653288290058669</v>
      </c>
      <c r="AZ460" s="21">
        <f t="shared" si="616"/>
        <v>3.4514078110808364</v>
      </c>
      <c r="BA460" s="21">
        <f t="shared" si="617"/>
        <v>0.49687858175932603</v>
      </c>
      <c r="BB460" s="21">
        <f t="shared" si="618"/>
        <v>2.3425068303917982</v>
      </c>
      <c r="BC460" s="86">
        <f t="shared" si="619"/>
        <v>0.42689309889130361</v>
      </c>
      <c r="BX460" s="61">
        <f t="shared" si="620"/>
        <v>0.75158928095872179</v>
      </c>
      <c r="BY460" s="21">
        <f t="shared" si="621"/>
        <v>4.8818352528793192E-2</v>
      </c>
      <c r="BZ460" s="21">
        <f t="shared" si="622"/>
        <v>0.11307225382502943</v>
      </c>
      <c r="CA460" s="21">
        <f t="shared" si="623"/>
        <v>1.916021040766485E-2</v>
      </c>
      <c r="CB460" s="21">
        <f t="shared" si="624"/>
        <v>0.12149098121085596</v>
      </c>
      <c r="CC460" s="21">
        <f t="shared" si="625"/>
        <v>2.3961516774739216E-3</v>
      </c>
      <c r="CD460" s="21">
        <f t="shared" si="626"/>
        <v>0.2163555334987593</v>
      </c>
      <c r="CE460" s="21">
        <f t="shared" si="627"/>
        <v>0.24141665477888732</v>
      </c>
      <c r="CF460" s="21">
        <f t="shared" si="628"/>
        <v>4.2744555573479594E-2</v>
      </c>
      <c r="CG460" s="21">
        <f t="shared" si="629"/>
        <v>8.1732802547770707E-3</v>
      </c>
      <c r="CH460" s="21">
        <f t="shared" si="630"/>
        <v>6.0581215127092376E-3</v>
      </c>
      <c r="CI460" s="21">
        <f t="shared" si="631"/>
        <v>5.1049278579356268E-2</v>
      </c>
      <c r="CJ460" s="21">
        <f t="shared" si="632"/>
        <v>1.6223246548065082</v>
      </c>
      <c r="CL460" s="68">
        <f t="shared" si="633"/>
        <v>0.46327920785273558</v>
      </c>
      <c r="CM460" s="19">
        <f t="shared" si="634"/>
        <v>3.0091604898044078E-2</v>
      </c>
      <c r="CN460" s="19">
        <f t="shared" si="635"/>
        <v>6.9697673329457824E-2</v>
      </c>
      <c r="CO460" s="19">
        <f t="shared" si="636"/>
        <v>1.1810342862569672E-2</v>
      </c>
      <c r="CP460" s="19">
        <f t="shared" si="637"/>
        <v>7.4886972130338472E-2</v>
      </c>
      <c r="CQ460" s="19">
        <f t="shared" si="638"/>
        <v>1.476986539269297E-3</v>
      </c>
      <c r="CR460" s="19">
        <f t="shared" si="639"/>
        <v>0.13336142852650146</v>
      </c>
      <c r="CS460" s="19">
        <f t="shared" si="640"/>
        <v>0.14880908951462657</v>
      </c>
      <c r="CT460" s="19">
        <f t="shared" si="641"/>
        <v>2.6347719888765213E-2</v>
      </c>
      <c r="CU460" s="19">
        <f t="shared" si="642"/>
        <v>5.0380053280715776E-3</v>
      </c>
      <c r="CV460" s="19">
        <f t="shared" si="643"/>
        <v>3.7342226753200509E-3</v>
      </c>
      <c r="CW460" s="19">
        <f t="shared" si="644"/>
        <v>3.1466746454300067E-2</v>
      </c>
      <c r="CX460" s="19">
        <f t="shared" si="645"/>
        <v>0.99999999999999978</v>
      </c>
      <c r="CZ460" s="68">
        <f t="shared" si="646"/>
        <v>2.4859999999999999E-5</v>
      </c>
      <c r="DA460" s="19">
        <f t="shared" si="647"/>
        <v>1.9502879999999998E-5</v>
      </c>
      <c r="DB460" s="19">
        <f t="shared" si="648"/>
        <v>3.5539999999999995E-5</v>
      </c>
      <c r="DC460" s="19">
        <f t="shared" si="649"/>
        <v>4.1070079999999997E-5</v>
      </c>
      <c r="DD460" s="19">
        <f t="shared" si="650"/>
        <v>1.3233039999999998E-5</v>
      </c>
      <c r="DE460" s="19">
        <f t="shared" si="651"/>
        <v>1.3233039999999998E-5</v>
      </c>
      <c r="DF460" s="19">
        <f t="shared" si="652"/>
        <v>1.230224E-5</v>
      </c>
      <c r="DG460" s="19">
        <f t="shared" si="653"/>
        <v>1.6960879999999997E-5</v>
      </c>
      <c r="DH460" s="19">
        <f t="shared" si="654"/>
        <v>2.5954159999999997E-5</v>
      </c>
      <c r="DI460" s="19">
        <f t="shared" si="655"/>
        <v>3.848695999999999E-5</v>
      </c>
      <c r="DJ460" s="19">
        <f t="shared" si="656"/>
        <v>0</v>
      </c>
      <c r="DK460" s="19">
        <f t="shared" si="657"/>
        <v>2.2287519999999998E-5</v>
      </c>
      <c r="DM460" s="68">
        <f t="shared" si="658"/>
        <v>1119.6224781895557</v>
      </c>
      <c r="DN460" s="19">
        <f t="shared" si="659"/>
        <v>123.24935595439038</v>
      </c>
      <c r="DO460" s="19">
        <f t="shared" si="660"/>
        <v>199.95427047471921</v>
      </c>
      <c r="DP460" s="19">
        <f t="shared" si="661"/>
        <v>45.92135325092503</v>
      </c>
      <c r="DQ460" s="19">
        <f t="shared" si="662"/>
        <v>406.60565883310414</v>
      </c>
      <c r="DR460" s="19">
        <f t="shared" si="663"/>
        <v>7.9178650631875929</v>
      </c>
      <c r="DS460" s="19">
        <f t="shared" si="664"/>
        <v>436.86886043663662</v>
      </c>
      <c r="DT460" s="19">
        <f t="shared" si="665"/>
        <v>492.02716722129151</v>
      </c>
      <c r="DU460" s="19">
        <f t="shared" si="666"/>
        <v>62.929994879609119</v>
      </c>
      <c r="DV460" s="19">
        <f t="shared" si="667"/>
        <v>12.330932396436163</v>
      </c>
      <c r="DX460" s="19">
        <f t="shared" si="668"/>
        <v>25.441627022947696</v>
      </c>
      <c r="DZ460" s="68">
        <f t="shared" si="669"/>
        <v>2932.8695637228034</v>
      </c>
      <c r="EA460" s="21">
        <f t="shared" si="670"/>
        <v>2.9328695637228033</v>
      </c>
      <c r="EB460" s="92">
        <f t="shared" si="671"/>
        <v>1312</v>
      </c>
    </row>
    <row r="461" spans="1:132" x14ac:dyDescent="0.3">
      <c r="A461" s="19">
        <f>'A. Thermody. result (all suite)'!C417</f>
        <v>1311</v>
      </c>
      <c r="B461" s="19" t="str">
        <f>'A. Thermody. result (all suite)'!A417</f>
        <v>Alkaline basalt</v>
      </c>
      <c r="C461" s="24">
        <f>'A. Thermody. result (all suite)'!G417</f>
        <v>100</v>
      </c>
      <c r="D461" s="19">
        <f>'A. Thermody. result (all suite)'!D417</f>
        <v>10000</v>
      </c>
      <c r="E461" s="61">
        <f>'A. Thermody. result (all suite)'!I417</f>
        <v>45.155484000000001</v>
      </c>
      <c r="F461" s="21">
        <f>'A. Thermody. result (all suite)'!J417</f>
        <v>3.89961</v>
      </c>
      <c r="G461" s="21">
        <f>'A. Thermody. result (all suite)'!K417</f>
        <v>11.528847000000001</v>
      </c>
      <c r="H461" s="21">
        <f>'A. Thermody. result (all suite)'!L417</f>
        <v>3.0596939999999999</v>
      </c>
      <c r="I461" s="21">
        <f>'A. Thermody. result (all suite)'!M417</f>
        <v>8.7291270000000001</v>
      </c>
      <c r="J461" s="21">
        <f>'A. Thermody. result (all suite)'!N417</f>
        <v>0.169983</v>
      </c>
      <c r="K461" s="21">
        <f>'A. Thermody. result (all suite)'!O417</f>
        <v>8.7191279999999995</v>
      </c>
      <c r="L461" s="21">
        <f>'A. Thermody. result (all suite)'!P417</f>
        <v>13.538646</v>
      </c>
      <c r="M461" s="21">
        <f>'A. Thermody. result (all suite)'!Q417</f>
        <v>2.6497350000000002</v>
      </c>
      <c r="N461" s="21">
        <f>'A. Thermody. result (all suite)'!R417</f>
        <v>0.76992300000000002</v>
      </c>
      <c r="O461" s="21">
        <f>'A. Thermody. result (all suite)'!S417</f>
        <v>0.85991399999999996</v>
      </c>
      <c r="P461" s="21">
        <f>'A. Thermody. result (all suite)'!T417</f>
        <v>0.91990799999999995</v>
      </c>
      <c r="Q461" s="21">
        <f t="shared" si="589"/>
        <v>99.999999000000031</v>
      </c>
      <c r="S461" s="19">
        <f t="shared" si="590"/>
        <v>1584</v>
      </c>
      <c r="T461" s="19">
        <f t="shared" si="591"/>
        <v>1</v>
      </c>
      <c r="V461" s="61">
        <f t="shared" si="592"/>
        <v>44.740095086091387</v>
      </c>
      <c r="W461" s="21">
        <f t="shared" si="593"/>
        <v>3.8637371752824716</v>
      </c>
      <c r="X461" s="21">
        <f t="shared" si="594"/>
        <v>11.422792213078692</v>
      </c>
      <c r="Y461" s="21">
        <f t="shared" si="595"/>
        <v>3.0315476298370161</v>
      </c>
      <c r="Z461" s="21">
        <f t="shared" si="596"/>
        <v>8.6488270615938401</v>
      </c>
      <c r="AA461" s="21">
        <f t="shared" si="597"/>
        <v>0.1684193127687231</v>
      </c>
      <c r="AB461" s="21">
        <f t="shared" si="598"/>
        <v>8.6389200431956787</v>
      </c>
      <c r="AC461" s="21">
        <f t="shared" si="599"/>
        <v>13.414102911108888</v>
      </c>
      <c r="AD461" s="21">
        <f t="shared" si="600"/>
        <v>2.6253598755124488</v>
      </c>
      <c r="AE461" s="21">
        <f t="shared" si="601"/>
        <v>0.76284041665833424</v>
      </c>
      <c r="AF461" s="21">
        <f t="shared" si="602"/>
        <v>0.85200358224177564</v>
      </c>
      <c r="AG461" s="21">
        <f t="shared" si="603"/>
        <v>98.168645307369246</v>
      </c>
      <c r="AH461" s="21"/>
      <c r="AI461" s="61">
        <f t="shared" si="604"/>
        <v>45.574730043394901</v>
      </c>
      <c r="AJ461" s="21">
        <f t="shared" si="605"/>
        <v>3.9358159249167426</v>
      </c>
      <c r="AK461" s="21">
        <f t="shared" si="606"/>
        <v>11.635886567766679</v>
      </c>
      <c r="AL461" s="21">
        <f t="shared" si="607"/>
        <v>3.0881017257039063</v>
      </c>
      <c r="AM461" s="21">
        <f t="shared" si="608"/>
        <v>8.8101725703905558</v>
      </c>
      <c r="AN461" s="21">
        <f t="shared" si="609"/>
        <v>0.17156120698355029</v>
      </c>
      <c r="AO461" s="21">
        <f t="shared" si="610"/>
        <v>8.800080734685638</v>
      </c>
      <c r="AP461" s="21">
        <f t="shared" si="611"/>
        <v>13.664345544454536</v>
      </c>
      <c r="AQ461" s="21">
        <f t="shared" si="612"/>
        <v>2.6743364618024024</v>
      </c>
      <c r="AR461" s="21">
        <f t="shared" si="613"/>
        <v>0.77707134927843402</v>
      </c>
      <c r="AS461" s="21">
        <f t="shared" si="614"/>
        <v>0.86789787062266621</v>
      </c>
      <c r="AT461" s="21">
        <f t="shared" si="615"/>
        <v>100</v>
      </c>
      <c r="AU461" s="21"/>
      <c r="AV461" s="21">
        <f>AR461*'[1]diagram lines'!$G$39</f>
        <v>0.64505171155176666</v>
      </c>
      <c r="AW461" s="21">
        <f>AK461*'[1]diagram lines'!$G$40</f>
        <v>6.1584835498525017</v>
      </c>
      <c r="AX461" s="21">
        <f>AQ461*'[1]diagram lines'!$G$38</f>
        <v>1.9839624155158837</v>
      </c>
      <c r="AY461" s="21">
        <f>AP461*'[1]diagram lines'!$G$41</f>
        <v>9.7653288290058669</v>
      </c>
      <c r="AZ461" s="21">
        <f t="shared" si="616"/>
        <v>3.4514078110808364</v>
      </c>
      <c r="BA461" s="21">
        <f t="shared" si="617"/>
        <v>0.49687858175932603</v>
      </c>
      <c r="BB461" s="21">
        <f t="shared" si="618"/>
        <v>2.3425068303917982</v>
      </c>
      <c r="BC461" s="86">
        <f t="shared" si="619"/>
        <v>0.42689309889130361</v>
      </c>
      <c r="BX461" s="61">
        <f t="shared" si="620"/>
        <v>0.75158928095872179</v>
      </c>
      <c r="BY461" s="21">
        <f t="shared" si="621"/>
        <v>4.8818352528793192E-2</v>
      </c>
      <c r="BZ461" s="21">
        <f t="shared" si="622"/>
        <v>0.11307225382502943</v>
      </c>
      <c r="CA461" s="21">
        <f t="shared" si="623"/>
        <v>1.916021040766485E-2</v>
      </c>
      <c r="CB461" s="21">
        <f t="shared" si="624"/>
        <v>0.12149098121085596</v>
      </c>
      <c r="CC461" s="21">
        <f t="shared" si="625"/>
        <v>2.3961516774739216E-3</v>
      </c>
      <c r="CD461" s="21">
        <f t="shared" si="626"/>
        <v>0.2163555334987593</v>
      </c>
      <c r="CE461" s="21">
        <f t="shared" si="627"/>
        <v>0.24141665477888732</v>
      </c>
      <c r="CF461" s="21">
        <f t="shared" si="628"/>
        <v>4.2744555573479594E-2</v>
      </c>
      <c r="CG461" s="21">
        <f t="shared" si="629"/>
        <v>8.1732802547770707E-3</v>
      </c>
      <c r="CH461" s="21">
        <f t="shared" si="630"/>
        <v>6.0581215127092376E-3</v>
      </c>
      <c r="CI461" s="21">
        <f t="shared" si="631"/>
        <v>5.1049278579356268E-2</v>
      </c>
      <c r="CJ461" s="21">
        <f t="shared" si="632"/>
        <v>1.6223246548065082</v>
      </c>
      <c r="CL461" s="68">
        <f t="shared" si="633"/>
        <v>0.46327920785273558</v>
      </c>
      <c r="CM461" s="19">
        <f t="shared" si="634"/>
        <v>3.0091604898044078E-2</v>
      </c>
      <c r="CN461" s="19">
        <f t="shared" si="635"/>
        <v>6.9697673329457824E-2</v>
      </c>
      <c r="CO461" s="19">
        <f t="shared" si="636"/>
        <v>1.1810342862569672E-2</v>
      </c>
      <c r="CP461" s="19">
        <f t="shared" si="637"/>
        <v>7.4886972130338472E-2</v>
      </c>
      <c r="CQ461" s="19">
        <f t="shared" si="638"/>
        <v>1.476986539269297E-3</v>
      </c>
      <c r="CR461" s="19">
        <f t="shared" si="639"/>
        <v>0.13336142852650146</v>
      </c>
      <c r="CS461" s="19">
        <f t="shared" si="640"/>
        <v>0.14880908951462657</v>
      </c>
      <c r="CT461" s="19">
        <f t="shared" si="641"/>
        <v>2.6347719888765213E-2</v>
      </c>
      <c r="CU461" s="19">
        <f t="shared" si="642"/>
        <v>5.0380053280715776E-3</v>
      </c>
      <c r="CV461" s="19">
        <f t="shared" si="643"/>
        <v>3.7342226753200509E-3</v>
      </c>
      <c r="CW461" s="19">
        <f t="shared" si="644"/>
        <v>3.1466746454300067E-2</v>
      </c>
      <c r="CX461" s="19">
        <f t="shared" si="645"/>
        <v>0.99999999999999978</v>
      </c>
      <c r="CZ461" s="68">
        <f t="shared" si="646"/>
        <v>2.4859999999999999E-5</v>
      </c>
      <c r="DA461" s="19">
        <f t="shared" si="647"/>
        <v>1.9495639999999996E-5</v>
      </c>
      <c r="DB461" s="19">
        <f t="shared" si="648"/>
        <v>3.5539999999999995E-5</v>
      </c>
      <c r="DC461" s="19">
        <f t="shared" si="649"/>
        <v>4.1060989999999998E-5</v>
      </c>
      <c r="DD461" s="19">
        <f t="shared" si="650"/>
        <v>1.3230119999999999E-5</v>
      </c>
      <c r="DE461" s="19">
        <f t="shared" si="651"/>
        <v>1.3230119999999999E-5</v>
      </c>
      <c r="DF461" s="19">
        <f t="shared" si="652"/>
        <v>1.229897E-5</v>
      </c>
      <c r="DG461" s="19">
        <f t="shared" si="653"/>
        <v>1.695714E-5</v>
      </c>
      <c r="DH461" s="19">
        <f t="shared" si="654"/>
        <v>2.5946479999999998E-5</v>
      </c>
      <c r="DI461" s="19">
        <f t="shared" si="655"/>
        <v>3.8474879999999992E-5</v>
      </c>
      <c r="DJ461" s="19">
        <f t="shared" si="656"/>
        <v>0</v>
      </c>
      <c r="DK461" s="19">
        <f t="shared" si="657"/>
        <v>2.227806E-5</v>
      </c>
      <c r="DM461" s="68">
        <f t="shared" si="658"/>
        <v>1119.6224781895557</v>
      </c>
      <c r="DN461" s="19">
        <f t="shared" si="659"/>
        <v>123.29512646190436</v>
      </c>
      <c r="DO461" s="19">
        <f t="shared" si="660"/>
        <v>199.95427047471921</v>
      </c>
      <c r="DP461" s="19">
        <f t="shared" si="661"/>
        <v>45.931519228439228</v>
      </c>
      <c r="DQ461" s="19">
        <f t="shared" si="662"/>
        <v>406.69540016000002</v>
      </c>
      <c r="DR461" s="19">
        <f t="shared" si="663"/>
        <v>7.9196126033447865</v>
      </c>
      <c r="DS461" s="19">
        <f t="shared" si="664"/>
        <v>436.98501334811033</v>
      </c>
      <c r="DT461" s="19">
        <f t="shared" si="665"/>
        <v>492.1356867950762</v>
      </c>
      <c r="DU461" s="19">
        <f t="shared" si="666"/>
        <v>62.94862177468989</v>
      </c>
      <c r="DV461" s="19">
        <f t="shared" si="667"/>
        <v>12.334803952717792</v>
      </c>
      <c r="DX461" s="19">
        <f t="shared" si="668"/>
        <v>25.452430377981166</v>
      </c>
      <c r="DZ461" s="68">
        <f t="shared" si="669"/>
        <v>2933.2749633665385</v>
      </c>
      <c r="EA461" s="21">
        <f t="shared" si="670"/>
        <v>2.9332749633665385</v>
      </c>
      <c r="EB461" s="92">
        <f t="shared" si="671"/>
        <v>1311</v>
      </c>
    </row>
    <row r="462" spans="1:132" x14ac:dyDescent="0.3">
      <c r="A462" s="19">
        <f>'A. Thermody. result (all suite)'!C418</f>
        <v>1310</v>
      </c>
      <c r="B462" s="19" t="str">
        <f>'A. Thermody. result (all suite)'!A418</f>
        <v>Alkaline basalt</v>
      </c>
      <c r="C462" s="24">
        <f>'A. Thermody. result (all suite)'!G418</f>
        <v>100</v>
      </c>
      <c r="D462" s="19">
        <f>'A. Thermody. result (all suite)'!D418</f>
        <v>10000</v>
      </c>
      <c r="E462" s="61">
        <f>'A. Thermody. result (all suite)'!I418</f>
        <v>45.155484000000001</v>
      </c>
      <c r="F462" s="21">
        <f>'A. Thermody. result (all suite)'!J418</f>
        <v>3.89961</v>
      </c>
      <c r="G462" s="21">
        <f>'A. Thermody. result (all suite)'!K418</f>
        <v>11.528847000000001</v>
      </c>
      <c r="H462" s="21">
        <f>'A. Thermody. result (all suite)'!L418</f>
        <v>3.0596939999999999</v>
      </c>
      <c r="I462" s="21">
        <f>'A. Thermody. result (all suite)'!M418</f>
        <v>8.7291270000000001</v>
      </c>
      <c r="J462" s="21">
        <f>'A. Thermody. result (all suite)'!N418</f>
        <v>0.169983</v>
      </c>
      <c r="K462" s="21">
        <f>'A. Thermody. result (all suite)'!O418</f>
        <v>8.7191279999999995</v>
      </c>
      <c r="L462" s="21">
        <f>'A. Thermody. result (all suite)'!P418</f>
        <v>13.538646</v>
      </c>
      <c r="M462" s="21">
        <f>'A. Thermody. result (all suite)'!Q418</f>
        <v>2.6497350000000002</v>
      </c>
      <c r="N462" s="21">
        <f>'A. Thermody. result (all suite)'!R418</f>
        <v>0.76992300000000002</v>
      </c>
      <c r="O462" s="21">
        <f>'A. Thermody. result (all suite)'!S418</f>
        <v>0.85991399999999996</v>
      </c>
      <c r="P462" s="21">
        <f>'A. Thermody. result (all suite)'!T418</f>
        <v>0.91990799999999995</v>
      </c>
      <c r="Q462" s="21">
        <f t="shared" si="589"/>
        <v>99.999999000000031</v>
      </c>
      <c r="S462" s="19">
        <f t="shared" si="590"/>
        <v>1583</v>
      </c>
      <c r="T462" s="19">
        <f t="shared" si="591"/>
        <v>1</v>
      </c>
      <c r="V462" s="61">
        <f t="shared" si="592"/>
        <v>44.740095086091387</v>
      </c>
      <c r="W462" s="21">
        <f t="shared" si="593"/>
        <v>3.8637371752824716</v>
      </c>
      <c r="X462" s="21">
        <f t="shared" si="594"/>
        <v>11.422792213078692</v>
      </c>
      <c r="Y462" s="21">
        <f t="shared" si="595"/>
        <v>3.0315476298370161</v>
      </c>
      <c r="Z462" s="21">
        <f t="shared" si="596"/>
        <v>8.6488270615938401</v>
      </c>
      <c r="AA462" s="21">
        <f t="shared" si="597"/>
        <v>0.1684193127687231</v>
      </c>
      <c r="AB462" s="21">
        <f t="shared" si="598"/>
        <v>8.6389200431956787</v>
      </c>
      <c r="AC462" s="21">
        <f t="shared" si="599"/>
        <v>13.414102911108888</v>
      </c>
      <c r="AD462" s="21">
        <f t="shared" si="600"/>
        <v>2.6253598755124488</v>
      </c>
      <c r="AE462" s="21">
        <f t="shared" si="601"/>
        <v>0.76284041665833424</v>
      </c>
      <c r="AF462" s="21">
        <f t="shared" si="602"/>
        <v>0.85200358224177564</v>
      </c>
      <c r="AG462" s="21">
        <f t="shared" si="603"/>
        <v>98.168645307369246</v>
      </c>
      <c r="AH462" s="21"/>
      <c r="AI462" s="61">
        <f t="shared" si="604"/>
        <v>45.574730043394901</v>
      </c>
      <c r="AJ462" s="21">
        <f t="shared" si="605"/>
        <v>3.9358159249167426</v>
      </c>
      <c r="AK462" s="21">
        <f t="shared" si="606"/>
        <v>11.635886567766679</v>
      </c>
      <c r="AL462" s="21">
        <f t="shared" si="607"/>
        <v>3.0881017257039063</v>
      </c>
      <c r="AM462" s="21">
        <f t="shared" si="608"/>
        <v>8.8101725703905558</v>
      </c>
      <c r="AN462" s="21">
        <f t="shared" si="609"/>
        <v>0.17156120698355029</v>
      </c>
      <c r="AO462" s="21">
        <f t="shared" si="610"/>
        <v>8.800080734685638</v>
      </c>
      <c r="AP462" s="21">
        <f t="shared" si="611"/>
        <v>13.664345544454536</v>
      </c>
      <c r="AQ462" s="21">
        <f t="shared" si="612"/>
        <v>2.6743364618024024</v>
      </c>
      <c r="AR462" s="21">
        <f t="shared" si="613"/>
        <v>0.77707134927843402</v>
      </c>
      <c r="AS462" s="21">
        <f t="shared" si="614"/>
        <v>0.86789787062266621</v>
      </c>
      <c r="AT462" s="21">
        <f t="shared" si="615"/>
        <v>100</v>
      </c>
      <c r="AU462" s="21"/>
      <c r="AV462" s="21">
        <f>AR462*'[1]diagram lines'!$G$39</f>
        <v>0.64505171155176666</v>
      </c>
      <c r="AW462" s="21">
        <f>AK462*'[1]diagram lines'!$G$40</f>
        <v>6.1584835498525017</v>
      </c>
      <c r="AX462" s="21">
        <f>AQ462*'[1]diagram lines'!$G$38</f>
        <v>1.9839624155158837</v>
      </c>
      <c r="AY462" s="21">
        <f>AP462*'[1]diagram lines'!$G$41</f>
        <v>9.7653288290058669</v>
      </c>
      <c r="AZ462" s="21">
        <f t="shared" si="616"/>
        <v>3.4514078110808364</v>
      </c>
      <c r="BA462" s="21">
        <f t="shared" si="617"/>
        <v>0.49687858175932603</v>
      </c>
      <c r="BB462" s="21">
        <f t="shared" si="618"/>
        <v>2.3425068303917982</v>
      </c>
      <c r="BC462" s="86">
        <f t="shared" si="619"/>
        <v>0.42689309889130361</v>
      </c>
      <c r="BX462" s="61">
        <f t="shared" si="620"/>
        <v>0.75158928095872179</v>
      </c>
      <c r="BY462" s="21">
        <f t="shared" si="621"/>
        <v>4.8818352528793192E-2</v>
      </c>
      <c r="BZ462" s="21">
        <f t="shared" si="622"/>
        <v>0.11307225382502943</v>
      </c>
      <c r="CA462" s="21">
        <f t="shared" si="623"/>
        <v>1.916021040766485E-2</v>
      </c>
      <c r="CB462" s="21">
        <f t="shared" si="624"/>
        <v>0.12149098121085596</v>
      </c>
      <c r="CC462" s="21">
        <f t="shared" si="625"/>
        <v>2.3961516774739216E-3</v>
      </c>
      <c r="CD462" s="21">
        <f t="shared" si="626"/>
        <v>0.2163555334987593</v>
      </c>
      <c r="CE462" s="21">
        <f t="shared" si="627"/>
        <v>0.24141665477888732</v>
      </c>
      <c r="CF462" s="21">
        <f t="shared" si="628"/>
        <v>4.2744555573479594E-2</v>
      </c>
      <c r="CG462" s="21">
        <f t="shared" si="629"/>
        <v>8.1732802547770707E-3</v>
      </c>
      <c r="CH462" s="21">
        <f t="shared" si="630"/>
        <v>6.0581215127092376E-3</v>
      </c>
      <c r="CI462" s="21">
        <f t="shared" si="631"/>
        <v>5.1049278579356268E-2</v>
      </c>
      <c r="CJ462" s="21">
        <f t="shared" si="632"/>
        <v>1.6223246548065082</v>
      </c>
      <c r="CL462" s="68">
        <f t="shared" si="633"/>
        <v>0.46327920785273558</v>
      </c>
      <c r="CM462" s="19">
        <f t="shared" si="634"/>
        <v>3.0091604898044078E-2</v>
      </c>
      <c r="CN462" s="19">
        <f t="shared" si="635"/>
        <v>6.9697673329457824E-2</v>
      </c>
      <c r="CO462" s="19">
        <f t="shared" si="636"/>
        <v>1.1810342862569672E-2</v>
      </c>
      <c r="CP462" s="19">
        <f t="shared" si="637"/>
        <v>7.4886972130338472E-2</v>
      </c>
      <c r="CQ462" s="19">
        <f t="shared" si="638"/>
        <v>1.476986539269297E-3</v>
      </c>
      <c r="CR462" s="19">
        <f t="shared" si="639"/>
        <v>0.13336142852650146</v>
      </c>
      <c r="CS462" s="19">
        <f t="shared" si="640"/>
        <v>0.14880908951462657</v>
      </c>
      <c r="CT462" s="19">
        <f t="shared" si="641"/>
        <v>2.6347719888765213E-2</v>
      </c>
      <c r="CU462" s="19">
        <f t="shared" si="642"/>
        <v>5.0380053280715776E-3</v>
      </c>
      <c r="CV462" s="19">
        <f t="shared" si="643"/>
        <v>3.7342226753200509E-3</v>
      </c>
      <c r="CW462" s="19">
        <f t="shared" si="644"/>
        <v>3.1466746454300067E-2</v>
      </c>
      <c r="CX462" s="19">
        <f t="shared" si="645"/>
        <v>0.99999999999999978</v>
      </c>
      <c r="CZ462" s="68">
        <f t="shared" si="646"/>
        <v>2.4859999999999999E-5</v>
      </c>
      <c r="DA462" s="19">
        <f t="shared" si="647"/>
        <v>1.9488399999999998E-5</v>
      </c>
      <c r="DB462" s="19">
        <f t="shared" si="648"/>
        <v>3.5539999999999995E-5</v>
      </c>
      <c r="DC462" s="19">
        <f t="shared" si="649"/>
        <v>4.1051899999999999E-5</v>
      </c>
      <c r="DD462" s="19">
        <f t="shared" si="650"/>
        <v>1.3227199999999998E-5</v>
      </c>
      <c r="DE462" s="19">
        <f t="shared" si="651"/>
        <v>1.3227199999999998E-5</v>
      </c>
      <c r="DF462" s="19">
        <f t="shared" si="652"/>
        <v>1.22957E-5</v>
      </c>
      <c r="DG462" s="19">
        <f t="shared" si="653"/>
        <v>1.6953399999999999E-5</v>
      </c>
      <c r="DH462" s="19">
        <f t="shared" si="654"/>
        <v>2.5938799999999996E-5</v>
      </c>
      <c r="DI462" s="19">
        <f t="shared" si="655"/>
        <v>3.8462799999999994E-5</v>
      </c>
      <c r="DJ462" s="19">
        <f t="shared" si="656"/>
        <v>0</v>
      </c>
      <c r="DK462" s="19">
        <f t="shared" si="657"/>
        <v>2.2268599999999999E-5</v>
      </c>
      <c r="DM462" s="68">
        <f t="shared" si="658"/>
        <v>1119.6224781895557</v>
      </c>
      <c r="DN462" s="19">
        <f t="shared" si="659"/>
        <v>123.34093097718443</v>
      </c>
      <c r="DO462" s="19">
        <f t="shared" si="660"/>
        <v>199.95427047471921</v>
      </c>
      <c r="DP462" s="19">
        <f t="shared" si="661"/>
        <v>45.941689707997696</v>
      </c>
      <c r="DQ462" s="19">
        <f t="shared" si="662"/>
        <v>406.78518110898904</v>
      </c>
      <c r="DR462" s="19">
        <f t="shared" si="663"/>
        <v>7.9213609150662228</v>
      </c>
      <c r="DS462" s="19">
        <f t="shared" si="664"/>
        <v>437.1012280405352</v>
      </c>
      <c r="DT462" s="19">
        <f t="shared" si="665"/>
        <v>492.24425424872049</v>
      </c>
      <c r="DU462" s="19">
        <f t="shared" si="666"/>
        <v>62.967259699930445</v>
      </c>
      <c r="DV462" s="19">
        <f t="shared" si="667"/>
        <v>12.338677940876451</v>
      </c>
      <c r="DX462" s="19">
        <f t="shared" si="668"/>
        <v>25.463242911834925</v>
      </c>
      <c r="DZ462" s="68">
        <f t="shared" si="669"/>
        <v>2933.6805742154102</v>
      </c>
      <c r="EA462" s="21">
        <f t="shared" si="670"/>
        <v>2.9336805742154102</v>
      </c>
      <c r="EB462" s="92">
        <f t="shared" si="671"/>
        <v>1310</v>
      </c>
    </row>
    <row r="463" spans="1:132" x14ac:dyDescent="0.3">
      <c r="A463" s="19">
        <f>'A. Thermody. result (all suite)'!C419</f>
        <v>1309</v>
      </c>
      <c r="B463" s="19" t="str">
        <f>'A. Thermody. result (all suite)'!A419</f>
        <v>Alkaline basalt</v>
      </c>
      <c r="C463" s="24">
        <f>'A. Thermody. result (all suite)'!G419</f>
        <v>100</v>
      </c>
      <c r="D463" s="19">
        <f>'A. Thermody. result (all suite)'!D419</f>
        <v>10000</v>
      </c>
      <c r="E463" s="61">
        <f>'A. Thermody. result (all suite)'!I419</f>
        <v>45.155484000000001</v>
      </c>
      <c r="F463" s="21">
        <f>'A. Thermody. result (all suite)'!J419</f>
        <v>3.89961</v>
      </c>
      <c r="G463" s="21">
        <f>'A. Thermody. result (all suite)'!K419</f>
        <v>11.528847000000001</v>
      </c>
      <c r="H463" s="21">
        <f>'A. Thermody. result (all suite)'!L419</f>
        <v>3.0596939999999999</v>
      </c>
      <c r="I463" s="21">
        <f>'A. Thermody. result (all suite)'!M419</f>
        <v>8.7291270000000001</v>
      </c>
      <c r="J463" s="21">
        <f>'A. Thermody. result (all suite)'!N419</f>
        <v>0.169983</v>
      </c>
      <c r="K463" s="21">
        <f>'A. Thermody. result (all suite)'!O419</f>
        <v>8.7191279999999995</v>
      </c>
      <c r="L463" s="21">
        <f>'A. Thermody. result (all suite)'!P419</f>
        <v>13.538646</v>
      </c>
      <c r="M463" s="21">
        <f>'A. Thermody. result (all suite)'!Q419</f>
        <v>2.6497350000000002</v>
      </c>
      <c r="N463" s="21">
        <f>'A. Thermody. result (all suite)'!R419</f>
        <v>0.76992300000000002</v>
      </c>
      <c r="O463" s="21">
        <f>'A. Thermody. result (all suite)'!S419</f>
        <v>0.85991399999999996</v>
      </c>
      <c r="P463" s="21">
        <f>'A. Thermody. result (all suite)'!T419</f>
        <v>0.91990799999999995</v>
      </c>
      <c r="Q463" s="21">
        <f t="shared" si="589"/>
        <v>99.999999000000031</v>
      </c>
      <c r="S463" s="19">
        <f t="shared" si="590"/>
        <v>1582</v>
      </c>
      <c r="T463" s="19">
        <f t="shared" si="591"/>
        <v>1</v>
      </c>
      <c r="V463" s="61">
        <f t="shared" si="592"/>
        <v>44.740095086091387</v>
      </c>
      <c r="W463" s="21">
        <f t="shared" si="593"/>
        <v>3.8637371752824716</v>
      </c>
      <c r="X463" s="21">
        <f t="shared" si="594"/>
        <v>11.422792213078692</v>
      </c>
      <c r="Y463" s="21">
        <f t="shared" si="595"/>
        <v>3.0315476298370161</v>
      </c>
      <c r="Z463" s="21">
        <f t="shared" si="596"/>
        <v>8.6488270615938401</v>
      </c>
      <c r="AA463" s="21">
        <f t="shared" si="597"/>
        <v>0.1684193127687231</v>
      </c>
      <c r="AB463" s="21">
        <f t="shared" si="598"/>
        <v>8.6389200431956787</v>
      </c>
      <c r="AC463" s="21">
        <f t="shared" si="599"/>
        <v>13.414102911108888</v>
      </c>
      <c r="AD463" s="21">
        <f t="shared" si="600"/>
        <v>2.6253598755124488</v>
      </c>
      <c r="AE463" s="21">
        <f t="shared" si="601"/>
        <v>0.76284041665833424</v>
      </c>
      <c r="AF463" s="21">
        <f t="shared" si="602"/>
        <v>0.85200358224177564</v>
      </c>
      <c r="AG463" s="21">
        <f t="shared" si="603"/>
        <v>98.168645307369246</v>
      </c>
      <c r="AH463" s="21"/>
      <c r="AI463" s="61">
        <f t="shared" si="604"/>
        <v>45.574730043394901</v>
      </c>
      <c r="AJ463" s="21">
        <f t="shared" si="605"/>
        <v>3.9358159249167426</v>
      </c>
      <c r="AK463" s="21">
        <f t="shared" si="606"/>
        <v>11.635886567766679</v>
      </c>
      <c r="AL463" s="21">
        <f t="shared" si="607"/>
        <v>3.0881017257039063</v>
      </c>
      <c r="AM463" s="21">
        <f t="shared" si="608"/>
        <v>8.8101725703905558</v>
      </c>
      <c r="AN463" s="21">
        <f t="shared" si="609"/>
        <v>0.17156120698355029</v>
      </c>
      <c r="AO463" s="21">
        <f t="shared" si="610"/>
        <v>8.800080734685638</v>
      </c>
      <c r="AP463" s="21">
        <f t="shared" si="611"/>
        <v>13.664345544454536</v>
      </c>
      <c r="AQ463" s="21">
        <f t="shared" si="612"/>
        <v>2.6743364618024024</v>
      </c>
      <c r="AR463" s="21">
        <f t="shared" si="613"/>
        <v>0.77707134927843402</v>
      </c>
      <c r="AS463" s="21">
        <f t="shared" si="614"/>
        <v>0.86789787062266621</v>
      </c>
      <c r="AT463" s="21">
        <f t="shared" si="615"/>
        <v>100</v>
      </c>
      <c r="AU463" s="21"/>
      <c r="AV463" s="21">
        <f>AR463*'[1]diagram lines'!$G$39</f>
        <v>0.64505171155176666</v>
      </c>
      <c r="AW463" s="21">
        <f>AK463*'[1]diagram lines'!$G$40</f>
        <v>6.1584835498525017</v>
      </c>
      <c r="AX463" s="21">
        <f>AQ463*'[1]diagram lines'!$G$38</f>
        <v>1.9839624155158837</v>
      </c>
      <c r="AY463" s="21">
        <f>AP463*'[1]diagram lines'!$G$41</f>
        <v>9.7653288290058669</v>
      </c>
      <c r="AZ463" s="21">
        <f t="shared" si="616"/>
        <v>3.4514078110808364</v>
      </c>
      <c r="BA463" s="21">
        <f t="shared" si="617"/>
        <v>0.49687858175932603</v>
      </c>
      <c r="BB463" s="21">
        <f t="shared" si="618"/>
        <v>2.3425068303917982</v>
      </c>
      <c r="BC463" s="86">
        <f t="shared" si="619"/>
        <v>0.42689309889130361</v>
      </c>
      <c r="BX463" s="61">
        <f t="shared" si="620"/>
        <v>0.75158928095872179</v>
      </c>
      <c r="BY463" s="21">
        <f t="shared" si="621"/>
        <v>4.8818352528793192E-2</v>
      </c>
      <c r="BZ463" s="21">
        <f t="shared" si="622"/>
        <v>0.11307225382502943</v>
      </c>
      <c r="CA463" s="21">
        <f t="shared" si="623"/>
        <v>1.916021040766485E-2</v>
      </c>
      <c r="CB463" s="21">
        <f t="shared" si="624"/>
        <v>0.12149098121085596</v>
      </c>
      <c r="CC463" s="21">
        <f t="shared" si="625"/>
        <v>2.3961516774739216E-3</v>
      </c>
      <c r="CD463" s="21">
        <f t="shared" si="626"/>
        <v>0.2163555334987593</v>
      </c>
      <c r="CE463" s="21">
        <f t="shared" si="627"/>
        <v>0.24141665477888732</v>
      </c>
      <c r="CF463" s="21">
        <f t="shared" si="628"/>
        <v>4.2744555573479594E-2</v>
      </c>
      <c r="CG463" s="21">
        <f t="shared" si="629"/>
        <v>8.1732802547770707E-3</v>
      </c>
      <c r="CH463" s="21">
        <f t="shared" si="630"/>
        <v>6.0581215127092376E-3</v>
      </c>
      <c r="CI463" s="21">
        <f t="shared" si="631"/>
        <v>5.1049278579356268E-2</v>
      </c>
      <c r="CJ463" s="21">
        <f t="shared" si="632"/>
        <v>1.6223246548065082</v>
      </c>
      <c r="CL463" s="68">
        <f t="shared" si="633"/>
        <v>0.46327920785273558</v>
      </c>
      <c r="CM463" s="19">
        <f t="shared" si="634"/>
        <v>3.0091604898044078E-2</v>
      </c>
      <c r="CN463" s="19">
        <f t="shared" si="635"/>
        <v>6.9697673329457824E-2</v>
      </c>
      <c r="CO463" s="19">
        <f t="shared" si="636"/>
        <v>1.1810342862569672E-2</v>
      </c>
      <c r="CP463" s="19">
        <f t="shared" si="637"/>
        <v>7.4886972130338472E-2</v>
      </c>
      <c r="CQ463" s="19">
        <f t="shared" si="638"/>
        <v>1.476986539269297E-3</v>
      </c>
      <c r="CR463" s="19">
        <f t="shared" si="639"/>
        <v>0.13336142852650146</v>
      </c>
      <c r="CS463" s="19">
        <f t="shared" si="640"/>
        <v>0.14880908951462657</v>
      </c>
      <c r="CT463" s="19">
        <f t="shared" si="641"/>
        <v>2.6347719888765213E-2</v>
      </c>
      <c r="CU463" s="19">
        <f t="shared" si="642"/>
        <v>5.0380053280715776E-3</v>
      </c>
      <c r="CV463" s="19">
        <f t="shared" si="643"/>
        <v>3.7342226753200509E-3</v>
      </c>
      <c r="CW463" s="19">
        <f t="shared" si="644"/>
        <v>3.1466746454300067E-2</v>
      </c>
      <c r="CX463" s="19">
        <f t="shared" si="645"/>
        <v>0.99999999999999978</v>
      </c>
      <c r="CZ463" s="68">
        <f t="shared" si="646"/>
        <v>2.4859999999999999E-5</v>
      </c>
      <c r="DA463" s="19">
        <f t="shared" si="647"/>
        <v>1.9481159999999996E-5</v>
      </c>
      <c r="DB463" s="19">
        <f t="shared" si="648"/>
        <v>3.5539999999999995E-5</v>
      </c>
      <c r="DC463" s="19">
        <f t="shared" si="649"/>
        <v>4.104281E-5</v>
      </c>
      <c r="DD463" s="19">
        <f t="shared" si="650"/>
        <v>1.3224279999999998E-5</v>
      </c>
      <c r="DE463" s="19">
        <f t="shared" si="651"/>
        <v>1.3224279999999998E-5</v>
      </c>
      <c r="DF463" s="19">
        <f t="shared" si="652"/>
        <v>1.229243E-5</v>
      </c>
      <c r="DG463" s="19">
        <f t="shared" si="653"/>
        <v>1.6949659999999999E-5</v>
      </c>
      <c r="DH463" s="19">
        <f t="shared" si="654"/>
        <v>2.5931119999999998E-5</v>
      </c>
      <c r="DI463" s="19">
        <f t="shared" si="655"/>
        <v>3.8450719999999996E-5</v>
      </c>
      <c r="DJ463" s="19">
        <f t="shared" si="656"/>
        <v>0</v>
      </c>
      <c r="DK463" s="19">
        <f t="shared" si="657"/>
        <v>2.2259139999999998E-5</v>
      </c>
      <c r="DM463" s="68">
        <f t="shared" si="658"/>
        <v>1119.6224781895557</v>
      </c>
      <c r="DN463" s="19">
        <f t="shared" si="659"/>
        <v>123.38676953814667</v>
      </c>
      <c r="DO463" s="19">
        <f t="shared" si="660"/>
        <v>199.95427047471921</v>
      </c>
      <c r="DP463" s="19">
        <f t="shared" si="661"/>
        <v>45.951864692591727</v>
      </c>
      <c r="DQ463" s="19">
        <f t="shared" si="662"/>
        <v>406.87500170631745</v>
      </c>
      <c r="DR463" s="19">
        <f t="shared" si="663"/>
        <v>7.9231099988629952</v>
      </c>
      <c r="DS463" s="19">
        <f t="shared" si="664"/>
        <v>437.21750456321564</v>
      </c>
      <c r="DT463" s="19">
        <f t="shared" si="665"/>
        <v>492.35286961391898</v>
      </c>
      <c r="DU463" s="19">
        <f t="shared" si="666"/>
        <v>62.985908665131149</v>
      </c>
      <c r="DV463" s="19">
        <f t="shared" si="667"/>
        <v>12.342554363204192</v>
      </c>
      <c r="DX463" s="19">
        <f t="shared" si="668"/>
        <v>25.474064636211786</v>
      </c>
      <c r="DZ463" s="68">
        <f t="shared" si="669"/>
        <v>2934.0863964418759</v>
      </c>
      <c r="EA463" s="21">
        <f t="shared" si="670"/>
        <v>2.934086396441876</v>
      </c>
      <c r="EB463" s="92">
        <f t="shared" si="671"/>
        <v>1309</v>
      </c>
    </row>
    <row r="464" spans="1:132" x14ac:dyDescent="0.3">
      <c r="A464" s="19">
        <f>'A. Thermody. result (all suite)'!C420</f>
        <v>1308</v>
      </c>
      <c r="B464" s="19" t="str">
        <f>'A. Thermody. result (all suite)'!A420</f>
        <v>Alkaline basalt</v>
      </c>
      <c r="C464" s="24">
        <f>'A. Thermody. result (all suite)'!G420</f>
        <v>99.869868999999994</v>
      </c>
      <c r="D464" s="19">
        <f>'A. Thermody. result (all suite)'!D420</f>
        <v>10000</v>
      </c>
      <c r="E464" s="61">
        <f>'A. Thermody. result (all suite)'!I420</f>
        <v>45.149703000000002</v>
      </c>
      <c r="F464" s="21">
        <f>'A. Thermody. result (all suite)'!J420</f>
        <v>3.9031920000000002</v>
      </c>
      <c r="G464" s="21">
        <f>'A. Thermody. result (all suite)'!K420</f>
        <v>11.536555999999999</v>
      </c>
      <c r="H464" s="21">
        <f>'A. Thermody. result (all suite)'!L420</f>
        <v>3.059901</v>
      </c>
      <c r="I464" s="21">
        <f>'A. Thermody. result (all suite)'!M420</f>
        <v>8.7353939999999994</v>
      </c>
      <c r="J464" s="21">
        <f>'A. Thermody. result (all suite)'!N420</f>
        <v>0.17020399999999999</v>
      </c>
      <c r="K464" s="21">
        <f>'A. Thermody. result (all suite)'!O420</f>
        <v>8.7100679999999997</v>
      </c>
      <c r="L464" s="21">
        <f>'A. Thermody. result (all suite)'!P420</f>
        <v>13.529264</v>
      </c>
      <c r="M464" s="21">
        <f>'A. Thermody. result (all suite)'!Q420</f>
        <v>2.6526519999999998</v>
      </c>
      <c r="N464" s="21">
        <f>'A. Thermody. result (all suite)'!R420</f>
        <v>0.770926</v>
      </c>
      <c r="O464" s="21">
        <f>'A. Thermody. result (all suite)'!S420</f>
        <v>0.86103399999999997</v>
      </c>
      <c r="P464" s="21">
        <f>'A. Thermody. result (all suite)'!T420</f>
        <v>0.92110700000000001</v>
      </c>
      <c r="Q464" s="21">
        <f t="shared" si="589"/>
        <v>100.00000100000001</v>
      </c>
      <c r="S464" s="19">
        <f t="shared" si="590"/>
        <v>1581</v>
      </c>
      <c r="T464" s="19">
        <f t="shared" si="591"/>
        <v>1</v>
      </c>
      <c r="V464" s="61">
        <f t="shared" si="592"/>
        <v>44.733825929346565</v>
      </c>
      <c r="W464" s="21">
        <f t="shared" si="593"/>
        <v>3.8672394256240858</v>
      </c>
      <c r="X464" s="21">
        <f t="shared" si="594"/>
        <v>11.430291976187718</v>
      </c>
      <c r="Y464" s="21">
        <f t="shared" si="595"/>
        <v>3.0317160379777794</v>
      </c>
      <c r="Z464" s="21">
        <f t="shared" si="596"/>
        <v>8.6549316751930423</v>
      </c>
      <c r="AA464" s="21">
        <f t="shared" si="597"/>
        <v>0.16863623905739761</v>
      </c>
      <c r="AB464" s="21">
        <f t="shared" si="598"/>
        <v>8.6298389547495304</v>
      </c>
      <c r="AC464" s="21">
        <f t="shared" si="599"/>
        <v>13.404645003493709</v>
      </c>
      <c r="AD464" s="21">
        <f t="shared" si="600"/>
        <v>2.6282182369866973</v>
      </c>
      <c r="AE464" s="21">
        <f t="shared" si="601"/>
        <v>0.76382494672019052</v>
      </c>
      <c r="AF464" s="21">
        <f t="shared" si="602"/>
        <v>0.85310295563293037</v>
      </c>
      <c r="AG464" s="21">
        <f t="shared" si="603"/>
        <v>98.166271380969647</v>
      </c>
      <c r="AH464" s="21"/>
      <c r="AI464" s="61">
        <f t="shared" si="604"/>
        <v>45.569445900354928</v>
      </c>
      <c r="AJ464" s="21">
        <f t="shared" si="605"/>
        <v>3.9394787753686473</v>
      </c>
      <c r="AK464" s="21">
        <f t="shared" si="606"/>
        <v>11.643807812388376</v>
      </c>
      <c r="AL464" s="21">
        <f t="shared" si="607"/>
        <v>3.0883479583451949</v>
      </c>
      <c r="AM464" s="21">
        <f t="shared" si="608"/>
        <v>8.8166042709358461</v>
      </c>
      <c r="AN464" s="21">
        <f t="shared" si="609"/>
        <v>0.17178633423178907</v>
      </c>
      <c r="AO464" s="21">
        <f t="shared" si="610"/>
        <v>8.7910428229043411</v>
      </c>
      <c r="AP464" s="21">
        <f t="shared" si="611"/>
        <v>13.655041405690296</v>
      </c>
      <c r="AQ464" s="21">
        <f t="shared" si="612"/>
        <v>2.6773128896654819</v>
      </c>
      <c r="AR464" s="21">
        <f t="shared" si="613"/>
        <v>0.77809306187854699</v>
      </c>
      <c r="AS464" s="21">
        <f t="shared" si="614"/>
        <v>0.86903876823655291</v>
      </c>
      <c r="AT464" s="21">
        <f t="shared" si="615"/>
        <v>100</v>
      </c>
      <c r="AU464" s="21"/>
      <c r="AV464" s="21">
        <f>AR464*'[1]diagram lines'!$G$39</f>
        <v>0.64589984147191992</v>
      </c>
      <c r="AW464" s="21">
        <f>AK464*'[1]diagram lines'!$G$40</f>
        <v>6.1626759983103794</v>
      </c>
      <c r="AX464" s="21">
        <f>AQ464*'[1]diagram lines'!$G$38</f>
        <v>1.9861704851051769</v>
      </c>
      <c r="AY464" s="21">
        <f>AP464*'[1]diagram lines'!$G$41</f>
        <v>9.7586795552292394</v>
      </c>
      <c r="AZ464" s="21">
        <f t="shared" si="616"/>
        <v>3.4554059515440287</v>
      </c>
      <c r="BA464" s="21">
        <f t="shared" si="617"/>
        <v>0.49736101988138737</v>
      </c>
      <c r="BB464" s="21">
        <f t="shared" si="618"/>
        <v>2.341379687344713</v>
      </c>
      <c r="BC464" s="86">
        <f t="shared" si="619"/>
        <v>0.42709860575158115</v>
      </c>
      <c r="BX464" s="61">
        <f t="shared" si="620"/>
        <v>0.75149305925432763</v>
      </c>
      <c r="BY464" s="21">
        <f t="shared" si="621"/>
        <v>4.8863194792188286E-2</v>
      </c>
      <c r="BZ464" s="21">
        <f t="shared" si="622"/>
        <v>0.11314786190663005</v>
      </c>
      <c r="CA464" s="21">
        <f t="shared" si="623"/>
        <v>1.9161506669171519E-2</v>
      </c>
      <c r="CB464" s="21">
        <f t="shared" si="624"/>
        <v>0.12157820459290188</v>
      </c>
      <c r="CC464" s="21">
        <f t="shared" si="625"/>
        <v>2.3992669861855088E-3</v>
      </c>
      <c r="CD464" s="21">
        <f t="shared" si="626"/>
        <v>0.21613071960297767</v>
      </c>
      <c r="CE464" s="21">
        <f t="shared" si="627"/>
        <v>0.2412493580599144</v>
      </c>
      <c r="CF464" s="21">
        <f t="shared" si="628"/>
        <v>4.2791611550250033E-2</v>
      </c>
      <c r="CG464" s="21">
        <f t="shared" si="629"/>
        <v>8.1839278131634816E-3</v>
      </c>
      <c r="CH464" s="21">
        <f t="shared" si="630"/>
        <v>6.0660119483740066E-3</v>
      </c>
      <c r="CI464" s="21">
        <f t="shared" si="631"/>
        <v>5.1115815760266373E-2</v>
      </c>
      <c r="CJ464" s="21">
        <f t="shared" si="632"/>
        <v>1.6221805389363506</v>
      </c>
      <c r="CL464" s="68">
        <f t="shared" si="633"/>
        <v>0.4632610496899901</v>
      </c>
      <c r="CM464" s="19">
        <f t="shared" si="634"/>
        <v>3.012192146271675E-2</v>
      </c>
      <c r="CN464" s="19">
        <f t="shared" si="635"/>
        <v>6.9750474247965086E-2</v>
      </c>
      <c r="CO464" s="19">
        <f t="shared" si="636"/>
        <v>1.1812191189111138E-2</v>
      </c>
      <c r="CP464" s="19">
        <f t="shared" si="637"/>
        <v>7.4947394371171303E-2</v>
      </c>
      <c r="CQ464" s="19">
        <f t="shared" si="638"/>
        <v>1.4790382011108869E-3</v>
      </c>
      <c r="CR464" s="19">
        <f t="shared" si="639"/>
        <v>0.13323468899749757</v>
      </c>
      <c r="CS464" s="19">
        <f t="shared" si="640"/>
        <v>0.14871917907368035</v>
      </c>
      <c r="CT464" s="19">
        <f t="shared" si="641"/>
        <v>2.6379068496474575E-2</v>
      </c>
      <c r="CU464" s="19">
        <f t="shared" si="642"/>
        <v>5.0450166407061021E-3</v>
      </c>
      <c r="CV464" s="19">
        <f t="shared" si="643"/>
        <v>3.7394185189469952E-3</v>
      </c>
      <c r="CW464" s="19">
        <f t="shared" si="644"/>
        <v>3.1510559110629298E-2</v>
      </c>
      <c r="CX464" s="19">
        <f t="shared" si="645"/>
        <v>1</v>
      </c>
      <c r="CZ464" s="68">
        <f t="shared" si="646"/>
        <v>2.4859999999999999E-5</v>
      </c>
      <c r="DA464" s="19">
        <f t="shared" si="647"/>
        <v>1.9473919999999998E-5</v>
      </c>
      <c r="DB464" s="19">
        <f t="shared" si="648"/>
        <v>3.5539999999999995E-5</v>
      </c>
      <c r="DC464" s="19">
        <f t="shared" si="649"/>
        <v>4.1033719999999994E-5</v>
      </c>
      <c r="DD464" s="19">
        <f t="shared" si="650"/>
        <v>1.3221359999999997E-5</v>
      </c>
      <c r="DE464" s="19">
        <f t="shared" si="651"/>
        <v>1.3221359999999997E-5</v>
      </c>
      <c r="DF464" s="19">
        <f t="shared" si="652"/>
        <v>1.228916E-5</v>
      </c>
      <c r="DG464" s="19">
        <f t="shared" si="653"/>
        <v>1.6945919999999998E-5</v>
      </c>
      <c r="DH464" s="19">
        <f t="shared" si="654"/>
        <v>2.5923439999999996E-5</v>
      </c>
      <c r="DI464" s="19">
        <f t="shared" si="655"/>
        <v>3.8438639999999991E-5</v>
      </c>
      <c r="DJ464" s="19">
        <f t="shared" si="656"/>
        <v>0</v>
      </c>
      <c r="DK464" s="19">
        <f t="shared" si="657"/>
        <v>2.224968E-5</v>
      </c>
      <c r="DM464" s="68">
        <f t="shared" si="658"/>
        <v>1119.5785947455595</v>
      </c>
      <c r="DN464" s="19">
        <f t="shared" si="659"/>
        <v>123.55699758660886</v>
      </c>
      <c r="DO464" s="19">
        <f t="shared" si="660"/>
        <v>200.10574998093753</v>
      </c>
      <c r="DP464" s="19">
        <f t="shared" si="661"/>
        <v>45.969237275810187</v>
      </c>
      <c r="DQ464" s="19">
        <f t="shared" si="662"/>
        <v>407.29321987818639</v>
      </c>
      <c r="DR464" s="19">
        <f t="shared" si="663"/>
        <v>7.9358681699013056</v>
      </c>
      <c r="DS464" s="19">
        <f t="shared" si="664"/>
        <v>436.91822440257528</v>
      </c>
      <c r="DT464" s="19">
        <f t="shared" si="665"/>
        <v>492.16398770040195</v>
      </c>
      <c r="DU464" s="19">
        <f t="shared" si="666"/>
        <v>63.079531732534697</v>
      </c>
      <c r="DV464" s="19">
        <f t="shared" si="667"/>
        <v>12.363615558576342</v>
      </c>
      <c r="DX464" s="19">
        <f t="shared" si="668"/>
        <v>25.520379402020161</v>
      </c>
      <c r="DZ464" s="68">
        <f t="shared" si="669"/>
        <v>2934.4854064331121</v>
      </c>
      <c r="EA464" s="21">
        <f t="shared" si="670"/>
        <v>2.9344854064331121</v>
      </c>
      <c r="EB464" s="92">
        <f t="shared" si="671"/>
        <v>1308</v>
      </c>
    </row>
    <row r="465" spans="1:132" x14ac:dyDescent="0.3">
      <c r="A465" s="19">
        <f>'A. Thermody. result (all suite)'!C421</f>
        <v>1307</v>
      </c>
      <c r="B465" s="19" t="str">
        <f>'A. Thermody. result (all suite)'!A421</f>
        <v>Alkaline basalt</v>
      </c>
      <c r="C465" s="24">
        <f>'A. Thermody. result (all suite)'!G421</f>
        <v>99.271715999999998</v>
      </c>
      <c r="D465" s="19">
        <f>'A. Thermody. result (all suite)'!D421</f>
        <v>10000</v>
      </c>
      <c r="E465" s="61">
        <f>'A. Thermody. result (all suite)'!I421</f>
        <v>45.123179999999998</v>
      </c>
      <c r="F465" s="21">
        <f>'A. Thermody. result (all suite)'!J421</f>
        <v>3.919667</v>
      </c>
      <c r="G465" s="21">
        <f>'A. Thermody. result (all suite)'!K421</f>
        <v>11.572039999999999</v>
      </c>
      <c r="H465" s="21">
        <f>'A. Thermody. result (all suite)'!L421</f>
        <v>3.0608230000000001</v>
      </c>
      <c r="I465" s="21">
        <f>'A. Thermody. result (all suite)'!M421</f>
        <v>8.7643109999999993</v>
      </c>
      <c r="J465" s="21">
        <f>'A. Thermody. result (all suite)'!N421</f>
        <v>0.17122999999999999</v>
      </c>
      <c r="K465" s="21">
        <f>'A. Thermody. result (all suite)'!O421</f>
        <v>8.6682889999999997</v>
      </c>
      <c r="L465" s="21">
        <f>'A. Thermody. result (all suite)'!P421</f>
        <v>13.485867000000001</v>
      </c>
      <c r="M465" s="21">
        <f>'A. Thermody. result (all suite)'!Q421</f>
        <v>2.66614</v>
      </c>
      <c r="N465" s="21">
        <f>'A. Thermody. result (all suite)'!R421</f>
        <v>0.77557100000000001</v>
      </c>
      <c r="O465" s="21">
        <f>'A. Thermody. result (all suite)'!S421</f>
        <v>0.86622299999999997</v>
      </c>
      <c r="P465" s="21">
        <f>'A. Thermody. result (all suite)'!T421</f>
        <v>0.92665699999999995</v>
      </c>
      <c r="Q465" s="21">
        <f t="shared" si="589"/>
        <v>99.999998000000005</v>
      </c>
      <c r="S465" s="19">
        <f t="shared" si="590"/>
        <v>1580</v>
      </c>
      <c r="T465" s="19">
        <f t="shared" si="591"/>
        <v>1</v>
      </c>
      <c r="V465" s="61">
        <f t="shared" si="592"/>
        <v>44.70504288554465</v>
      </c>
      <c r="W465" s="21">
        <f t="shared" si="593"/>
        <v>3.8833451306413722</v>
      </c>
      <c r="X465" s="21">
        <f t="shared" si="594"/>
        <v>11.464806879152537</v>
      </c>
      <c r="Y465" s="21">
        <f t="shared" si="595"/>
        <v>3.0324596688456236</v>
      </c>
      <c r="Z465" s="21">
        <f t="shared" si="596"/>
        <v>8.6830958969924268</v>
      </c>
      <c r="AA465" s="21">
        <f t="shared" si="597"/>
        <v>0.16964328518716568</v>
      </c>
      <c r="AB465" s="21">
        <f t="shared" si="598"/>
        <v>8.5879636915947639</v>
      </c>
      <c r="AC465" s="21">
        <f t="shared" si="599"/>
        <v>13.360899266934457</v>
      </c>
      <c r="AD465" s="21">
        <f t="shared" si="600"/>
        <v>2.6414340265660807</v>
      </c>
      <c r="AE465" s="21">
        <f t="shared" si="601"/>
        <v>0.76838411689479236</v>
      </c>
      <c r="AF465" s="21">
        <f t="shared" si="602"/>
        <v>0.85819608377435164</v>
      </c>
      <c r="AG465" s="21">
        <f t="shared" si="603"/>
        <v>98.155270932128204</v>
      </c>
      <c r="AH465" s="21"/>
      <c r="AI465" s="61">
        <f t="shared" si="604"/>
        <v>45.545228963258651</v>
      </c>
      <c r="AJ465" s="21">
        <f t="shared" si="605"/>
        <v>3.9563286757433573</v>
      </c>
      <c r="AK465" s="21">
        <f t="shared" si="606"/>
        <v>11.680276331853996</v>
      </c>
      <c r="AL465" s="21">
        <f t="shared" si="607"/>
        <v>3.0894516820624842</v>
      </c>
      <c r="AM465" s="21">
        <f t="shared" si="608"/>
        <v>8.8462859044997799</v>
      </c>
      <c r="AN465" s="21">
        <f t="shared" si="609"/>
        <v>0.17283155919814999</v>
      </c>
      <c r="AO465" s="21">
        <f t="shared" si="610"/>
        <v>8.7493657854942057</v>
      </c>
      <c r="AP465" s="21">
        <f t="shared" si="611"/>
        <v>13.612003858838277</v>
      </c>
      <c r="AQ465" s="21">
        <f t="shared" si="612"/>
        <v>2.6910771082202638</v>
      </c>
      <c r="AR465" s="21">
        <f t="shared" si="613"/>
        <v>0.78282511942339783</v>
      </c>
      <c r="AS465" s="21">
        <f t="shared" si="614"/>
        <v>0.87432501140745833</v>
      </c>
      <c r="AT465" s="21">
        <f t="shared" si="615"/>
        <v>100.00000000000003</v>
      </c>
      <c r="AU465" s="21"/>
      <c r="AV465" s="21">
        <f>AR465*'[1]diagram lines'!$G$39</f>
        <v>0.64982795157571138</v>
      </c>
      <c r="AW465" s="21">
        <f>AK465*'[1]diagram lines'!$G$40</f>
        <v>6.1819775595544231</v>
      </c>
      <c r="AX465" s="21">
        <f>AQ465*'[1]diagram lines'!$G$38</f>
        <v>1.9963815010643391</v>
      </c>
      <c r="AY465" s="21">
        <f>AP465*'[1]diagram lines'!$G$41</f>
        <v>9.7279224439108507</v>
      </c>
      <c r="AZ465" s="21">
        <f t="shared" si="616"/>
        <v>3.4739022276436615</v>
      </c>
      <c r="BA465" s="21">
        <f t="shared" si="617"/>
        <v>0.49958878822663544</v>
      </c>
      <c r="BB465" s="21">
        <f t="shared" si="618"/>
        <v>2.336163357510054</v>
      </c>
      <c r="BC465" s="86">
        <f t="shared" si="619"/>
        <v>0.42805225789767842</v>
      </c>
      <c r="BX465" s="61">
        <f t="shared" si="620"/>
        <v>0.75105159786950726</v>
      </c>
      <c r="BY465" s="21">
        <f t="shared" si="621"/>
        <v>4.9069441662493746E-2</v>
      </c>
      <c r="BZ465" s="21">
        <f t="shared" si="622"/>
        <v>0.11349588073754413</v>
      </c>
      <c r="CA465" s="21">
        <f t="shared" si="623"/>
        <v>1.916728035568915E-2</v>
      </c>
      <c r="CB465" s="21">
        <f t="shared" si="624"/>
        <v>0.12198066805845512</v>
      </c>
      <c r="CC465" s="21">
        <f t="shared" si="625"/>
        <v>2.413729912602199E-3</v>
      </c>
      <c r="CD465" s="21">
        <f t="shared" si="626"/>
        <v>0.21509401985111662</v>
      </c>
      <c r="CE465" s="21">
        <f t="shared" si="627"/>
        <v>0.24047551711840232</v>
      </c>
      <c r="CF465" s="21">
        <f t="shared" si="628"/>
        <v>4.3009195031456685E-2</v>
      </c>
      <c r="CG465" s="21">
        <f t="shared" si="629"/>
        <v>8.233237791932059E-3</v>
      </c>
      <c r="CH465" s="21">
        <f t="shared" si="630"/>
        <v>6.1025686186101562E-3</v>
      </c>
      <c r="CI465" s="21">
        <f t="shared" si="631"/>
        <v>5.142380688124306E-2</v>
      </c>
      <c r="CJ465" s="21">
        <f t="shared" si="632"/>
        <v>1.6215169438890527</v>
      </c>
      <c r="CL465" s="68">
        <f t="shared" si="633"/>
        <v>0.46317838410506035</v>
      </c>
      <c r="CM465" s="19">
        <f t="shared" si="634"/>
        <v>3.0261442439698104E-2</v>
      </c>
      <c r="CN465" s="19">
        <f t="shared" si="635"/>
        <v>6.9993644633361135E-2</v>
      </c>
      <c r="CO465" s="19">
        <f t="shared" si="636"/>
        <v>1.1820585919822872E-2</v>
      </c>
      <c r="CP465" s="19">
        <f t="shared" si="637"/>
        <v>7.5226267920393233E-2</v>
      </c>
      <c r="CQ465" s="19">
        <f t="shared" si="638"/>
        <v>1.4885628680592752E-3</v>
      </c>
      <c r="CR465" s="19">
        <f t="shared" si="639"/>
        <v>0.13264987495920597</v>
      </c>
      <c r="CS465" s="19">
        <f t="shared" si="640"/>
        <v>0.14830280869075896</v>
      </c>
      <c r="CT465" s="19">
        <f t="shared" si="641"/>
        <v>2.6524049097077739E-2</v>
      </c>
      <c r="CU465" s="19">
        <f t="shared" si="642"/>
        <v>5.0774910635132979E-3</v>
      </c>
      <c r="CV465" s="19">
        <f t="shared" si="643"/>
        <v>3.7634935864276149E-3</v>
      </c>
      <c r="CW465" s="19">
        <f t="shared" si="644"/>
        <v>3.1713394716621338E-2</v>
      </c>
      <c r="CX465" s="19">
        <f t="shared" si="645"/>
        <v>0.99999999999999989</v>
      </c>
      <c r="CZ465" s="68">
        <f t="shared" si="646"/>
        <v>2.4859999999999999E-5</v>
      </c>
      <c r="DA465" s="19">
        <f t="shared" si="647"/>
        <v>1.9466679999999996E-5</v>
      </c>
      <c r="DB465" s="19">
        <f t="shared" si="648"/>
        <v>3.5539999999999995E-5</v>
      </c>
      <c r="DC465" s="19">
        <f t="shared" si="649"/>
        <v>4.1024629999999996E-5</v>
      </c>
      <c r="DD465" s="19">
        <f t="shared" si="650"/>
        <v>1.3218439999999998E-5</v>
      </c>
      <c r="DE465" s="19">
        <f t="shared" si="651"/>
        <v>1.3218439999999998E-5</v>
      </c>
      <c r="DF465" s="19">
        <f t="shared" si="652"/>
        <v>1.228589E-5</v>
      </c>
      <c r="DG465" s="19">
        <f t="shared" si="653"/>
        <v>1.6942179999999997E-5</v>
      </c>
      <c r="DH465" s="19">
        <f t="shared" si="654"/>
        <v>2.5915759999999997E-5</v>
      </c>
      <c r="DI465" s="19">
        <f t="shared" si="655"/>
        <v>3.8426559999999993E-5</v>
      </c>
      <c r="DJ465" s="19">
        <f t="shared" si="656"/>
        <v>0</v>
      </c>
      <c r="DK465" s="19">
        <f t="shared" si="657"/>
        <v>2.2240219999999999E-5</v>
      </c>
      <c r="DM465" s="68">
        <f t="shared" si="658"/>
        <v>1119.3788140399045</v>
      </c>
      <c r="DN465" s="19">
        <f t="shared" si="659"/>
        <v>124.17546402792281</v>
      </c>
      <c r="DO465" s="19">
        <f t="shared" si="660"/>
        <v>200.80337666903495</v>
      </c>
      <c r="DP465" s="19">
        <f t="shared" si="661"/>
        <v>46.012099695634419</v>
      </c>
      <c r="DQ465" s="19">
        <f t="shared" si="662"/>
        <v>408.89903423401353</v>
      </c>
      <c r="DR465" s="19">
        <f t="shared" si="663"/>
        <v>7.9887376922030882</v>
      </c>
      <c r="DS465" s="19">
        <f t="shared" si="664"/>
        <v>435.11621550054576</v>
      </c>
      <c r="DT465" s="19">
        <f t="shared" si="665"/>
        <v>490.89441331503764</v>
      </c>
      <c r="DU465" s="19">
        <f t="shared" si="666"/>
        <v>63.445015833139735</v>
      </c>
      <c r="DV465" s="19">
        <f t="shared" si="667"/>
        <v>12.447111013396796</v>
      </c>
      <c r="DX465" s="19">
        <f t="shared" si="668"/>
        <v>25.695580924717312</v>
      </c>
      <c r="DZ465" s="68">
        <f t="shared" si="669"/>
        <v>2934.8558629455501</v>
      </c>
      <c r="EA465" s="21">
        <f t="shared" si="670"/>
        <v>2.9348558629455503</v>
      </c>
      <c r="EB465" s="92">
        <f t="shared" si="671"/>
        <v>1307</v>
      </c>
    </row>
    <row r="466" spans="1:132" x14ac:dyDescent="0.3">
      <c r="A466" s="19">
        <f>'A. Thermody. result (all suite)'!C422</f>
        <v>1306</v>
      </c>
      <c r="B466" s="19" t="str">
        <f>'A. Thermody. result (all suite)'!A422</f>
        <v>Alkaline basalt</v>
      </c>
      <c r="C466" s="24">
        <f>'A. Thermody. result (all suite)'!G422</f>
        <v>98.680242000000007</v>
      </c>
      <c r="D466" s="19">
        <f>'A. Thermody. result (all suite)'!D422</f>
        <v>10000</v>
      </c>
      <c r="E466" s="61">
        <f>'A. Thermody. result (all suite)'!I422</f>
        <v>45.096885</v>
      </c>
      <c r="F466" s="21">
        <f>'A. Thermody. result (all suite)'!J422</f>
        <v>3.9360469999999999</v>
      </c>
      <c r="G466" s="21">
        <f>'A. Thermody. result (all suite)'!K422</f>
        <v>11.607341999999999</v>
      </c>
      <c r="H466" s="21">
        <f>'A. Thermody. result (all suite)'!L422</f>
        <v>3.0617109999999998</v>
      </c>
      <c r="I466" s="21">
        <f>'A. Thermody. result (all suite)'!M422</f>
        <v>8.7931519999999992</v>
      </c>
      <c r="J466" s="21">
        <f>'A. Thermody. result (all suite)'!N422</f>
        <v>0.17225599999999999</v>
      </c>
      <c r="K466" s="21">
        <f>'A. Thermody. result (all suite)'!O422</f>
        <v>8.626652</v>
      </c>
      <c r="L466" s="21">
        <f>'A. Thermody. result (all suite)'!P422</f>
        <v>13.442486000000001</v>
      </c>
      <c r="M466" s="21">
        <f>'A. Thermody. result (all suite)'!Q422</f>
        <v>2.6796229999999999</v>
      </c>
      <c r="N466" s="21">
        <f>'A. Thermody. result (all suite)'!R422</f>
        <v>0.78022000000000002</v>
      </c>
      <c r="O466" s="21">
        <f>'A. Thermody. result (all suite)'!S422</f>
        <v>0.87141500000000005</v>
      </c>
      <c r="P466" s="21">
        <f>'A. Thermody. result (all suite)'!T422</f>
        <v>0.93221100000000001</v>
      </c>
      <c r="Q466" s="21">
        <f t="shared" si="589"/>
        <v>100.00000000000001</v>
      </c>
      <c r="S466" s="19">
        <f t="shared" si="590"/>
        <v>1579</v>
      </c>
      <c r="T466" s="19">
        <f t="shared" si="591"/>
        <v>1</v>
      </c>
      <c r="V466" s="61">
        <f t="shared" si="592"/>
        <v>44.676486877372653</v>
      </c>
      <c r="W466" s="21">
        <f t="shared" si="593"/>
        <v>3.8993547369008303</v>
      </c>
      <c r="X466" s="21">
        <f t="shared" si="594"/>
        <v>11.49913708106838</v>
      </c>
      <c r="Y466" s="21">
        <f t="shared" si="595"/>
        <v>3.0331693932697896</v>
      </c>
      <c r="Z466" s="21">
        <f t="shared" si="596"/>
        <v>8.7111812698092788</v>
      </c>
      <c r="AA466" s="21">
        <f t="shared" si="597"/>
        <v>0.17065021061983998</v>
      </c>
      <c r="AB466" s="21">
        <f t="shared" si="598"/>
        <v>8.5462334011242813</v>
      </c>
      <c r="AC466" s="21">
        <f t="shared" si="599"/>
        <v>13.31717366683454</v>
      </c>
      <c r="AD466" s="21">
        <f t="shared" si="600"/>
        <v>2.6546432596354701</v>
      </c>
      <c r="AE466" s="21">
        <f t="shared" si="601"/>
        <v>0.77294670333580007</v>
      </c>
      <c r="AF466" s="21">
        <f t="shared" si="602"/>
        <v>0.86329157351435004</v>
      </c>
      <c r="AG466" s="21">
        <f t="shared" si="603"/>
        <v>98.144268173485202</v>
      </c>
      <c r="AH466" s="21"/>
      <c r="AI466" s="61">
        <f t="shared" si="604"/>
        <v>45.521238997268838</v>
      </c>
      <c r="AJ466" s="21">
        <f t="shared" si="605"/>
        <v>3.9730845310376317</v>
      </c>
      <c r="AK466" s="21">
        <f t="shared" si="606"/>
        <v>11.71656510876608</v>
      </c>
      <c r="AL466" s="21">
        <f t="shared" si="607"/>
        <v>3.0905211783822084</v>
      </c>
      <c r="AM466" s="21">
        <f t="shared" si="608"/>
        <v>8.8758940607829651</v>
      </c>
      <c r="AN466" s="21">
        <f t="shared" si="609"/>
        <v>0.17387689958438457</v>
      </c>
      <c r="AO466" s="21">
        <f t="shared" si="610"/>
        <v>8.7078273241769857</v>
      </c>
      <c r="AP466" s="21">
        <f t="shared" si="611"/>
        <v>13.568977500850455</v>
      </c>
      <c r="AQ466" s="21">
        <f t="shared" si="612"/>
        <v>2.7048377954614495</v>
      </c>
      <c r="AR466" s="21">
        <f t="shared" si="613"/>
        <v>0.78756173714546118</v>
      </c>
      <c r="AS466" s="21">
        <f t="shared" si="614"/>
        <v>0.87961486654355436</v>
      </c>
      <c r="AT466" s="21">
        <f t="shared" si="615"/>
        <v>100</v>
      </c>
      <c r="AU466" s="21"/>
      <c r="AV466" s="21">
        <f>AR466*'[1]diagram lines'!$G$39</f>
        <v>0.65375984711068447</v>
      </c>
      <c r="AW466" s="21">
        <f>AK466*'[1]diagram lines'!$G$40</f>
        <v>6.2011839891080101</v>
      </c>
      <c r="AX466" s="21">
        <f>AQ466*'[1]diagram lines'!$G$38</f>
        <v>2.0065898973107044</v>
      </c>
      <c r="AY466" s="21">
        <f>AP466*'[1]diagram lines'!$G$41</f>
        <v>9.6971733287996553</v>
      </c>
      <c r="AZ466" s="21">
        <f t="shared" si="616"/>
        <v>3.4923995326069108</v>
      </c>
      <c r="BA466" s="21">
        <f t="shared" si="617"/>
        <v>0.50181447789857481</v>
      </c>
      <c r="BB466" s="21">
        <f t="shared" si="618"/>
        <v>2.3309656943082624</v>
      </c>
      <c r="BC466" s="86">
        <f t="shared" si="619"/>
        <v>0.42900674275979001</v>
      </c>
      <c r="BX466" s="61">
        <f t="shared" si="620"/>
        <v>0.75061393142476696</v>
      </c>
      <c r="BY466" s="21">
        <f t="shared" si="621"/>
        <v>4.927449924887331E-2</v>
      </c>
      <c r="BZ466" s="21">
        <f t="shared" si="622"/>
        <v>0.11384211455472734</v>
      </c>
      <c r="CA466" s="21">
        <f t="shared" si="623"/>
        <v>1.917284112968877E-2</v>
      </c>
      <c r="CB466" s="21">
        <f t="shared" si="624"/>
        <v>0.12238207376478775</v>
      </c>
      <c r="CC466" s="21">
        <f t="shared" si="625"/>
        <v>2.4281928390188891E-3</v>
      </c>
      <c r="CD466" s="21">
        <f t="shared" si="626"/>
        <v>0.21406084367245659</v>
      </c>
      <c r="CE466" s="21">
        <f t="shared" si="627"/>
        <v>0.23970196148359488</v>
      </c>
      <c r="CF466" s="21">
        <f t="shared" si="628"/>
        <v>4.3226697854492659E-2</v>
      </c>
      <c r="CG466" s="21">
        <f t="shared" si="629"/>
        <v>8.2825902335456475E-3</v>
      </c>
      <c r="CH466" s="21">
        <f t="shared" si="630"/>
        <v>6.1391464239418372E-3</v>
      </c>
      <c r="CI466" s="21">
        <f t="shared" si="631"/>
        <v>5.173201997780244E-2</v>
      </c>
      <c r="CJ466" s="21">
        <f t="shared" si="632"/>
        <v>1.620856912607697</v>
      </c>
      <c r="CL466" s="68">
        <f t="shared" si="633"/>
        <v>0.46309697394395555</v>
      </c>
      <c r="CM466" s="19">
        <f t="shared" si="634"/>
        <v>3.0400277079115266E-2</v>
      </c>
      <c r="CN466" s="19">
        <f t="shared" si="635"/>
        <v>7.0235758424581574E-2</v>
      </c>
      <c r="CO466" s="19">
        <f t="shared" si="636"/>
        <v>1.1828830158019787E-2</v>
      </c>
      <c r="CP466" s="19">
        <f t="shared" si="637"/>
        <v>7.5504551211676527E-2</v>
      </c>
      <c r="CQ466" s="19">
        <f t="shared" si="638"/>
        <v>1.4980920401618419E-3</v>
      </c>
      <c r="CR466" s="19">
        <f t="shared" si="639"/>
        <v>0.13206646558829629</v>
      </c>
      <c r="CS466" s="19">
        <f t="shared" si="640"/>
        <v>0.14788594824076923</v>
      </c>
      <c r="CT466" s="19">
        <f t="shared" si="641"/>
        <v>2.6669040011032118E-2</v>
      </c>
      <c r="CU466" s="19">
        <f t="shared" si="642"/>
        <v>5.1100070395605109E-3</v>
      </c>
      <c r="CV466" s="19">
        <f t="shared" si="643"/>
        <v>3.7875930788146758E-3</v>
      </c>
      <c r="CW466" s="19">
        <f t="shared" si="644"/>
        <v>3.1916463184016641E-2</v>
      </c>
      <c r="CX466" s="19">
        <f t="shared" si="645"/>
        <v>1</v>
      </c>
      <c r="CZ466" s="68">
        <f t="shared" si="646"/>
        <v>2.4859999999999999E-5</v>
      </c>
      <c r="DA466" s="19">
        <f t="shared" si="647"/>
        <v>1.9459439999999998E-5</v>
      </c>
      <c r="DB466" s="19">
        <f t="shared" si="648"/>
        <v>3.5539999999999995E-5</v>
      </c>
      <c r="DC466" s="19">
        <f t="shared" si="649"/>
        <v>4.1015539999999997E-5</v>
      </c>
      <c r="DD466" s="19">
        <f t="shared" si="650"/>
        <v>1.3215519999999997E-5</v>
      </c>
      <c r="DE466" s="19">
        <f t="shared" si="651"/>
        <v>1.3215519999999997E-5</v>
      </c>
      <c r="DF466" s="19">
        <f t="shared" si="652"/>
        <v>1.228262E-5</v>
      </c>
      <c r="DG466" s="19">
        <f t="shared" si="653"/>
        <v>1.693844E-5</v>
      </c>
      <c r="DH466" s="19">
        <f t="shared" si="654"/>
        <v>2.5908079999999999E-5</v>
      </c>
      <c r="DI466" s="19">
        <f t="shared" si="655"/>
        <v>3.8414479999999995E-5</v>
      </c>
      <c r="DJ466" s="19">
        <f t="shared" si="656"/>
        <v>0</v>
      </c>
      <c r="DK466" s="19">
        <f t="shared" si="657"/>
        <v>2.2230759999999998E-5</v>
      </c>
      <c r="DM466" s="68">
        <f t="shared" si="658"/>
        <v>1119.1820673593261</v>
      </c>
      <c r="DN466" s="19">
        <f t="shared" si="659"/>
        <v>124.79157329705932</v>
      </c>
      <c r="DO466" s="19">
        <f t="shared" si="660"/>
        <v>201.4979721150911</v>
      </c>
      <c r="DP466" s="19">
        <f t="shared" si="661"/>
        <v>46.054395186170403</v>
      </c>
      <c r="DQ466" s="19">
        <f t="shared" si="662"/>
        <v>410.50234909855681</v>
      </c>
      <c r="DR466" s="19">
        <f t="shared" si="663"/>
        <v>8.0416547611506068</v>
      </c>
      <c r="DS466" s="19">
        <f t="shared" si="664"/>
        <v>433.31785589787364</v>
      </c>
      <c r="DT466" s="19">
        <f t="shared" si="665"/>
        <v>489.62265576654863</v>
      </c>
      <c r="DU466" s="19">
        <f t="shared" si="666"/>
        <v>63.810741293213589</v>
      </c>
      <c r="DV466" s="19">
        <f t="shared" si="667"/>
        <v>12.53076087784086</v>
      </c>
      <c r="DX466" s="19">
        <f t="shared" si="668"/>
        <v>25.871120311495421</v>
      </c>
      <c r="DZ466" s="68">
        <f t="shared" si="669"/>
        <v>2935.2231459643262</v>
      </c>
      <c r="EA466" s="21">
        <f t="shared" si="670"/>
        <v>2.9352231459643261</v>
      </c>
      <c r="EB466" s="92">
        <f t="shared" si="671"/>
        <v>1306</v>
      </c>
    </row>
    <row r="467" spans="1:132" x14ac:dyDescent="0.3">
      <c r="A467" s="19">
        <f>'A. Thermody. result (all suite)'!C423</f>
        <v>1305</v>
      </c>
      <c r="B467" s="19" t="str">
        <f>'A. Thermody. result (all suite)'!A423</f>
        <v>Alkaline basalt</v>
      </c>
      <c r="C467" s="24">
        <f>'A. Thermody. result (all suite)'!G423</f>
        <v>98.095330000000004</v>
      </c>
      <c r="D467" s="19">
        <f>'A. Thermody. result (all suite)'!D423</f>
        <v>10000</v>
      </c>
      <c r="E467" s="61">
        <f>'A. Thermody. result (all suite)'!I423</f>
        <v>45.070818000000003</v>
      </c>
      <c r="F467" s="21">
        <f>'A. Thermody. result (all suite)'!J423</f>
        <v>3.9523290000000002</v>
      </c>
      <c r="G467" s="21">
        <f>'A. Thermody. result (all suite)'!K423</f>
        <v>11.642462</v>
      </c>
      <c r="H467" s="21">
        <f>'A. Thermody. result (all suite)'!L423</f>
        <v>3.0625629999999999</v>
      </c>
      <c r="I467" s="21">
        <f>'A. Thermody. result (all suite)'!M423</f>
        <v>8.8219169999999991</v>
      </c>
      <c r="J467" s="21">
        <f>'A. Thermody. result (all suite)'!N423</f>
        <v>0.17328299999999999</v>
      </c>
      <c r="K467" s="21">
        <f>'A. Thermody. result (all suite)'!O423</f>
        <v>8.5851550000000003</v>
      </c>
      <c r="L467" s="21">
        <f>'A. Thermody. result (all suite)'!P423</f>
        <v>13.399119000000001</v>
      </c>
      <c r="M467" s="21">
        <f>'A. Thermody. result (all suite)'!Q423</f>
        <v>2.693101</v>
      </c>
      <c r="N467" s="21">
        <f>'A. Thermody. result (all suite)'!R423</f>
        <v>0.78487200000000001</v>
      </c>
      <c r="O467" s="21">
        <f>'A. Thermody. result (all suite)'!S423</f>
        <v>0.87661100000000003</v>
      </c>
      <c r="P467" s="21">
        <f>'A. Thermody. result (all suite)'!T423</f>
        <v>0.93776899999999996</v>
      </c>
      <c r="Q467" s="21">
        <f t="shared" si="589"/>
        <v>99.999999000000003</v>
      </c>
      <c r="S467" s="19">
        <f t="shared" si="590"/>
        <v>1578</v>
      </c>
      <c r="T467" s="19">
        <f t="shared" si="591"/>
        <v>1</v>
      </c>
      <c r="V467" s="61">
        <f t="shared" si="592"/>
        <v>44.648157836522984</v>
      </c>
      <c r="W467" s="21">
        <f t="shared" si="593"/>
        <v>3.9152652834893531</v>
      </c>
      <c r="X467" s="21">
        <f t="shared" si="594"/>
        <v>11.533282599435426</v>
      </c>
      <c r="Y467" s="21">
        <f t="shared" si="595"/>
        <v>3.0338432332933323</v>
      </c>
      <c r="Z467" s="21">
        <f t="shared" si="596"/>
        <v>8.7391877963409765</v>
      </c>
      <c r="AA467" s="21">
        <f t="shared" si="597"/>
        <v>0.17165800572748005</v>
      </c>
      <c r="AB467" s="21">
        <f t="shared" si="598"/>
        <v>8.5046460770029615</v>
      </c>
      <c r="AC467" s="21">
        <f t="shared" si="599"/>
        <v>13.273466214488362</v>
      </c>
      <c r="AD467" s="21">
        <f t="shared" si="600"/>
        <v>2.6678459334307592</v>
      </c>
      <c r="AE467" s="21">
        <f t="shared" si="601"/>
        <v>0.77751171362071714</v>
      </c>
      <c r="AF467" s="21">
        <f t="shared" si="602"/>
        <v>0.86839041370920411</v>
      </c>
      <c r="AG467" s="21">
        <f t="shared" si="603"/>
        <v>98.133255107061544</v>
      </c>
      <c r="AH467" s="21"/>
      <c r="AI467" s="61">
        <f t="shared" si="604"/>
        <v>45.497479715528321</v>
      </c>
      <c r="AJ467" s="21">
        <f t="shared" si="605"/>
        <v>3.9897436187333968</v>
      </c>
      <c r="AK467" s="21">
        <f t="shared" si="606"/>
        <v>11.752675060918779</v>
      </c>
      <c r="AL467" s="21">
        <f t="shared" si="607"/>
        <v>3.0915546722499587</v>
      </c>
      <c r="AM467" s="21">
        <f t="shared" si="608"/>
        <v>8.9054294457130627</v>
      </c>
      <c r="AN467" s="21">
        <f t="shared" si="609"/>
        <v>0.17492337897097612</v>
      </c>
      <c r="AO467" s="21">
        <f t="shared" si="610"/>
        <v>8.6664261444548547</v>
      </c>
      <c r="AP467" s="21">
        <f t="shared" si="611"/>
        <v>13.525961408298603</v>
      </c>
      <c r="AQ467" s="21">
        <f t="shared" si="612"/>
        <v>2.7185951699250057</v>
      </c>
      <c r="AR467" s="21">
        <f t="shared" si="613"/>
        <v>0.79230197018581161</v>
      </c>
      <c r="AS467" s="21">
        <f t="shared" si="614"/>
        <v>0.88490941502124476</v>
      </c>
      <c r="AT467" s="21">
        <f t="shared" si="615"/>
        <v>100.00000000000003</v>
      </c>
      <c r="AU467" s="21"/>
      <c r="AV467" s="21">
        <f>AR467*'[1]diagram lines'!$G$39</f>
        <v>0.65769474374362757</v>
      </c>
      <c r="AW467" s="21">
        <f>AK467*'[1]diagram lines'!$G$40</f>
        <v>6.2202957727287265</v>
      </c>
      <c r="AX467" s="21">
        <f>AQ467*'[1]diagram lines'!$G$38</f>
        <v>2.0167958359656626</v>
      </c>
      <c r="AY467" s="21">
        <f>AP467*'[1]diagram lines'!$G$41</f>
        <v>9.6664315499606186</v>
      </c>
      <c r="AZ467" s="21">
        <f t="shared" si="616"/>
        <v>3.5108971401108171</v>
      </c>
      <c r="BA467" s="21">
        <f t="shared" si="617"/>
        <v>0.50403816727551987</v>
      </c>
      <c r="BB467" s="21">
        <f t="shared" si="618"/>
        <v>2.3257871311720439</v>
      </c>
      <c r="BC467" s="86">
        <f t="shared" si="619"/>
        <v>0.42996196281130233</v>
      </c>
      <c r="BX467" s="61">
        <f t="shared" si="620"/>
        <v>0.75018005992010661</v>
      </c>
      <c r="BY467" s="21">
        <f t="shared" si="621"/>
        <v>4.9478329994992493E-2</v>
      </c>
      <c r="BZ467" s="21">
        <f t="shared" si="622"/>
        <v>0.11418656335817969</v>
      </c>
      <c r="CA467" s="21">
        <f t="shared" si="623"/>
        <v>1.9178176466904628E-2</v>
      </c>
      <c r="CB467" s="21">
        <f t="shared" si="624"/>
        <v>0.12278242171189979</v>
      </c>
      <c r="CC467" s="21">
        <f t="shared" si="625"/>
        <v>2.4426698618550888E-3</v>
      </c>
      <c r="CD467" s="21">
        <f t="shared" si="626"/>
        <v>0.21303114143920598</v>
      </c>
      <c r="CE467" s="21">
        <f t="shared" si="627"/>
        <v>0.23892865549215409</v>
      </c>
      <c r="CF467" s="21">
        <f t="shared" si="628"/>
        <v>4.3444120019357962E-2</v>
      </c>
      <c r="CG467" s="21">
        <f t="shared" si="629"/>
        <v>8.3319745222929942E-3</v>
      </c>
      <c r="CH467" s="21">
        <f t="shared" si="630"/>
        <v>6.1757524094008913E-3</v>
      </c>
      <c r="CI467" s="21">
        <f t="shared" si="631"/>
        <v>5.2040455049944506E-2</v>
      </c>
      <c r="CJ467" s="21">
        <f t="shared" si="632"/>
        <v>1.6202003202462947</v>
      </c>
      <c r="CL467" s="68">
        <f t="shared" si="633"/>
        <v>0.46301685695634726</v>
      </c>
      <c r="CM467" s="19">
        <f t="shared" si="634"/>
        <v>3.0538402799149579E-2</v>
      </c>
      <c r="CN467" s="19">
        <f t="shared" si="635"/>
        <v>7.0476818163337743E-2</v>
      </c>
      <c r="CO467" s="19">
        <f t="shared" si="636"/>
        <v>1.1836916847411349E-2</v>
      </c>
      <c r="CP467" s="19">
        <f t="shared" si="637"/>
        <v>7.5782247526796576E-2</v>
      </c>
      <c r="CQ467" s="19">
        <f t="shared" si="638"/>
        <v>1.5076344766329676E-3</v>
      </c>
      <c r="CR467" s="19">
        <f t="shared" si="639"/>
        <v>0.13148444595222772</v>
      </c>
      <c r="CS467" s="19">
        <f t="shared" si="640"/>
        <v>0.14746858922718478</v>
      </c>
      <c r="CT467" s="19">
        <f t="shared" si="641"/>
        <v>2.6814042360363072E-2</v>
      </c>
      <c r="CU467" s="19">
        <f t="shared" si="642"/>
        <v>5.1425582492332861E-3</v>
      </c>
      <c r="CV467" s="19">
        <f t="shared" si="643"/>
        <v>3.8117215088947056E-3</v>
      </c>
      <c r="CW467" s="19">
        <f t="shared" si="644"/>
        <v>3.2119765932420982E-2</v>
      </c>
      <c r="CX467" s="19">
        <f t="shared" si="645"/>
        <v>1</v>
      </c>
      <c r="CZ467" s="68">
        <f t="shared" si="646"/>
        <v>2.4859999999999999E-5</v>
      </c>
      <c r="DA467" s="19">
        <f t="shared" si="647"/>
        <v>1.9452199999999996E-5</v>
      </c>
      <c r="DB467" s="19">
        <f t="shared" si="648"/>
        <v>3.5539999999999995E-5</v>
      </c>
      <c r="DC467" s="19">
        <f t="shared" si="649"/>
        <v>4.1006449999999998E-5</v>
      </c>
      <c r="DD467" s="19">
        <f t="shared" si="650"/>
        <v>1.3212599999999998E-5</v>
      </c>
      <c r="DE467" s="19">
        <f t="shared" si="651"/>
        <v>1.3212599999999998E-5</v>
      </c>
      <c r="DF467" s="19">
        <f t="shared" si="652"/>
        <v>1.227935E-5</v>
      </c>
      <c r="DG467" s="19">
        <f t="shared" si="653"/>
        <v>1.6934699999999999E-5</v>
      </c>
      <c r="DH467" s="19">
        <f t="shared" si="654"/>
        <v>2.5900399999999997E-5</v>
      </c>
      <c r="DI467" s="19">
        <f t="shared" si="655"/>
        <v>3.840239999999999E-5</v>
      </c>
      <c r="DJ467" s="19">
        <f t="shared" si="656"/>
        <v>0</v>
      </c>
      <c r="DK467" s="19">
        <f t="shared" si="657"/>
        <v>2.22213E-5</v>
      </c>
      <c r="DM467" s="68">
        <f t="shared" si="658"/>
        <v>1118.9884459347284</v>
      </c>
      <c r="DN467" s="19">
        <f t="shared" si="659"/>
        <v>125.40523003033431</v>
      </c>
      <c r="DO467" s="19">
        <f t="shared" si="660"/>
        <v>202.18954361097119</v>
      </c>
      <c r="DP467" s="19">
        <f t="shared" si="661"/>
        <v>46.096095891332183</v>
      </c>
      <c r="DQ467" s="19">
        <f t="shared" si="662"/>
        <v>412.10318066090963</v>
      </c>
      <c r="DR467" s="19">
        <f t="shared" si="663"/>
        <v>8.0946664375174251</v>
      </c>
      <c r="DS467" s="19">
        <f t="shared" si="664"/>
        <v>431.52309950239845</v>
      </c>
      <c r="DT467" s="19">
        <f t="shared" si="665"/>
        <v>488.34868547187273</v>
      </c>
      <c r="DU467" s="19">
        <f t="shared" si="666"/>
        <v>64.176711012915135</v>
      </c>
      <c r="DV467" s="19">
        <f t="shared" si="667"/>
        <v>12.614549795788172</v>
      </c>
      <c r="DX467" s="19">
        <f t="shared" si="668"/>
        <v>26.046999145064696</v>
      </c>
      <c r="DZ467" s="68">
        <f t="shared" si="669"/>
        <v>2935.587207493832</v>
      </c>
      <c r="EA467" s="21">
        <f t="shared" si="670"/>
        <v>2.9355872074938318</v>
      </c>
      <c r="EB467" s="92">
        <f t="shared" si="671"/>
        <v>1305</v>
      </c>
    </row>
    <row r="468" spans="1:132" x14ac:dyDescent="0.3">
      <c r="A468" s="19">
        <f>'A. Thermody. result (all suite)'!C424</f>
        <v>1304</v>
      </c>
      <c r="B468" s="19" t="str">
        <f>'A. Thermody. result (all suite)'!A424</f>
        <v>Alkaline basalt</v>
      </c>
      <c r="C468" s="24">
        <f>'A. Thermody. result (all suite)'!G424</f>
        <v>97.516867000000005</v>
      </c>
      <c r="D468" s="19">
        <f>'A. Thermody. result (all suite)'!D424</f>
        <v>10000</v>
      </c>
      <c r="E468" s="61">
        <f>'A. Thermody. result (all suite)'!I424</f>
        <v>45.044980000000002</v>
      </c>
      <c r="F468" s="21">
        <f>'A. Thermody. result (all suite)'!J424</f>
        <v>3.968512</v>
      </c>
      <c r="G468" s="21">
        <f>'A. Thermody. result (all suite)'!K424</f>
        <v>11.6774</v>
      </c>
      <c r="H468" s="21">
        <f>'A. Thermody. result (all suite)'!L424</f>
        <v>3.0633810000000001</v>
      </c>
      <c r="I468" s="21">
        <f>'A. Thermody. result (all suite)'!M424</f>
        <v>8.8506060000000009</v>
      </c>
      <c r="J468" s="21">
        <f>'A. Thermody. result (all suite)'!N424</f>
        <v>0.17431099999999999</v>
      </c>
      <c r="K468" s="21">
        <f>'A. Thermody. result (all suite)'!O424</f>
        <v>8.5437980000000007</v>
      </c>
      <c r="L468" s="21">
        <f>'A. Thermody. result (all suite)'!P424</f>
        <v>13.355765999999999</v>
      </c>
      <c r="M468" s="21">
        <f>'A. Thermody. result (all suite)'!Q424</f>
        <v>2.7065739999999998</v>
      </c>
      <c r="N468" s="21">
        <f>'A. Thermody. result (all suite)'!R424</f>
        <v>0.78952800000000001</v>
      </c>
      <c r="O468" s="21">
        <f>'A. Thermody. result (all suite)'!S424</f>
        <v>0.88181100000000001</v>
      </c>
      <c r="P468" s="21">
        <f>'A. Thermody. result (all suite)'!T424</f>
        <v>0.94333199999999995</v>
      </c>
      <c r="Q468" s="21">
        <f t="shared" si="589"/>
        <v>99.999999000000003</v>
      </c>
      <c r="S468" s="19">
        <f t="shared" si="590"/>
        <v>1577</v>
      </c>
      <c r="T468" s="19">
        <f t="shared" si="591"/>
        <v>1</v>
      </c>
      <c r="V468" s="61">
        <f t="shared" si="592"/>
        <v>44.620056285017171</v>
      </c>
      <c r="W468" s="21">
        <f t="shared" si="593"/>
        <v>3.9310757560057974</v>
      </c>
      <c r="X468" s="21">
        <f t="shared" si="594"/>
        <v>11.567243347930434</v>
      </c>
      <c r="Y468" s="21">
        <f t="shared" si="595"/>
        <v>3.0344831464561017</v>
      </c>
      <c r="Z468" s="21">
        <f t="shared" si="596"/>
        <v>8.7671154005731751</v>
      </c>
      <c r="AA468" s="21">
        <f t="shared" si="597"/>
        <v>0.17266666854103671</v>
      </c>
      <c r="AB468" s="21">
        <f t="shared" si="598"/>
        <v>8.4632016186446766</v>
      </c>
      <c r="AC468" s="21">
        <f t="shared" si="599"/>
        <v>13.229776784216986</v>
      </c>
      <c r="AD468" s="21">
        <f t="shared" si="600"/>
        <v>2.681042021099</v>
      </c>
      <c r="AE468" s="21">
        <f t="shared" si="601"/>
        <v>0.78208012965256135</v>
      </c>
      <c r="AF468" s="21">
        <f t="shared" si="602"/>
        <v>0.87349259457429596</v>
      </c>
      <c r="AG468" s="21">
        <f t="shared" si="603"/>
        <v>98.122233752711239</v>
      </c>
      <c r="AH468" s="21"/>
      <c r="AI468" s="61">
        <f t="shared" si="604"/>
        <v>45.473950784150659</v>
      </c>
      <c r="AJ468" s="21">
        <f t="shared" si="605"/>
        <v>4.0063047952138344</v>
      </c>
      <c r="AK468" s="21">
        <f t="shared" si="606"/>
        <v>11.788605808834655</v>
      </c>
      <c r="AL468" s="21">
        <f t="shared" si="607"/>
        <v>3.0925540832097655</v>
      </c>
      <c r="AM468" s="21">
        <f t="shared" si="608"/>
        <v>8.9348917827005021</v>
      </c>
      <c r="AN468" s="21">
        <f t="shared" si="609"/>
        <v>0.17597099244213418</v>
      </c>
      <c r="AO468" s="21">
        <f t="shared" si="610"/>
        <v>8.6251619994442166</v>
      </c>
      <c r="AP468" s="21">
        <f t="shared" si="611"/>
        <v>13.4829551654509</v>
      </c>
      <c r="AQ468" s="21">
        <f t="shared" si="612"/>
        <v>2.7323491512186653</v>
      </c>
      <c r="AR468" s="21">
        <f t="shared" si="613"/>
        <v>0.79704680554212459</v>
      </c>
      <c r="AS468" s="21">
        <f t="shared" si="614"/>
        <v>0.8902086317925475</v>
      </c>
      <c r="AT468" s="21">
        <f t="shared" si="615"/>
        <v>100.00000000000001</v>
      </c>
      <c r="AU468" s="21"/>
      <c r="AV468" s="21">
        <f>AR468*'[1]diagram lines'!$G$39</f>
        <v>0.66163346078738816</v>
      </c>
      <c r="AW468" s="21">
        <f>AK468*'[1]diagram lines'!$G$40</f>
        <v>6.239312709571923</v>
      </c>
      <c r="AX468" s="21">
        <f>AQ468*'[1]diagram lines'!$G$38</f>
        <v>2.0269992573900328</v>
      </c>
      <c r="AY468" s="21">
        <f>AP468*'[1]diagram lines'!$G$41</f>
        <v>9.6356968102878255</v>
      </c>
      <c r="AZ468" s="21">
        <f t="shared" si="616"/>
        <v>3.5293959567607898</v>
      </c>
      <c r="BA468" s="21">
        <f t="shared" si="617"/>
        <v>0.50625980871098197</v>
      </c>
      <c r="BB468" s="21">
        <f t="shared" si="618"/>
        <v>2.3206266394769788</v>
      </c>
      <c r="BC468" s="86">
        <f t="shared" si="619"/>
        <v>0.43091809039362716</v>
      </c>
      <c r="BX468" s="61">
        <f t="shared" si="620"/>
        <v>0.74975000000000003</v>
      </c>
      <c r="BY468" s="21">
        <f t="shared" si="621"/>
        <v>4.9680921382073112E-2</v>
      </c>
      <c r="BZ468" s="21">
        <f t="shared" si="622"/>
        <v>0.11452922714790115</v>
      </c>
      <c r="CA468" s="21">
        <f t="shared" si="623"/>
        <v>1.9183298891602481E-2</v>
      </c>
      <c r="CB468" s="21">
        <f t="shared" si="624"/>
        <v>0.12318171189979125</v>
      </c>
      <c r="CC468" s="21">
        <f t="shared" si="625"/>
        <v>2.457160981110798E-3</v>
      </c>
      <c r="CD468" s="21">
        <f t="shared" si="626"/>
        <v>0.2120049131513648</v>
      </c>
      <c r="CE468" s="21">
        <f t="shared" si="627"/>
        <v>0.23815559914407988</v>
      </c>
      <c r="CF468" s="21">
        <f t="shared" si="628"/>
        <v>4.3661461526052582E-2</v>
      </c>
      <c r="CG468" s="21">
        <f t="shared" si="629"/>
        <v>8.3814012738853503E-3</v>
      </c>
      <c r="CH468" s="21">
        <f t="shared" si="630"/>
        <v>6.2123865749873193E-3</v>
      </c>
      <c r="CI468" s="21">
        <f t="shared" si="631"/>
        <v>5.2349167591564924E-2</v>
      </c>
      <c r="CJ468" s="21">
        <f t="shared" si="632"/>
        <v>1.6195472495644136</v>
      </c>
      <c r="CL468" s="68">
        <f t="shared" si="633"/>
        <v>0.46293802184632127</v>
      </c>
      <c r="CM468" s="19">
        <f t="shared" si="634"/>
        <v>3.0675808560346157E-2</v>
      </c>
      <c r="CN468" s="19">
        <f t="shared" si="635"/>
        <v>7.0716817418389255E-2</v>
      </c>
      <c r="CO468" s="19">
        <f t="shared" si="636"/>
        <v>1.1844852872777832E-2</v>
      </c>
      <c r="CP468" s="19">
        <f t="shared" si="637"/>
        <v>7.6059350496209155E-2</v>
      </c>
      <c r="CQ468" s="19">
        <f t="shared" si="638"/>
        <v>1.5171900552896282E-3</v>
      </c>
      <c r="CR468" s="19">
        <f t="shared" si="639"/>
        <v>0.13090381475957846</v>
      </c>
      <c r="CS468" s="19">
        <f t="shared" si="640"/>
        <v>0.14705072618791035</v>
      </c>
      <c r="CT468" s="19">
        <f t="shared" si="641"/>
        <v>2.6959053857672617E-2</v>
      </c>
      <c r="CU468" s="19">
        <f t="shared" si="642"/>
        <v>5.1751508183163998E-3</v>
      </c>
      <c r="CV468" s="19">
        <f t="shared" si="643"/>
        <v>3.8358785621464119E-3</v>
      </c>
      <c r="CW468" s="19">
        <f t="shared" si="644"/>
        <v>3.2323334565042501E-2</v>
      </c>
      <c r="CX468" s="19">
        <f t="shared" si="645"/>
        <v>1</v>
      </c>
      <c r="CZ468" s="68">
        <f t="shared" si="646"/>
        <v>2.4859999999999999E-5</v>
      </c>
      <c r="DA468" s="19">
        <f t="shared" si="647"/>
        <v>1.9444959999999998E-5</v>
      </c>
      <c r="DB468" s="19">
        <f t="shared" si="648"/>
        <v>3.5539999999999995E-5</v>
      </c>
      <c r="DC468" s="19">
        <f t="shared" si="649"/>
        <v>4.0997359999999999E-5</v>
      </c>
      <c r="DD468" s="19">
        <f t="shared" si="650"/>
        <v>1.3209679999999999E-5</v>
      </c>
      <c r="DE468" s="19">
        <f t="shared" si="651"/>
        <v>1.3209679999999999E-5</v>
      </c>
      <c r="DF468" s="19">
        <f t="shared" si="652"/>
        <v>1.227608E-5</v>
      </c>
      <c r="DG468" s="19">
        <f t="shared" si="653"/>
        <v>1.6930959999999998E-5</v>
      </c>
      <c r="DH468" s="19">
        <f t="shared" si="654"/>
        <v>2.5892719999999998E-5</v>
      </c>
      <c r="DI468" s="19">
        <f t="shared" si="655"/>
        <v>3.8390319999999992E-5</v>
      </c>
      <c r="DJ468" s="19">
        <f t="shared" si="656"/>
        <v>0</v>
      </c>
      <c r="DK468" s="19">
        <f t="shared" si="657"/>
        <v>2.2211839999999999E-5</v>
      </c>
      <c r="DM468" s="68">
        <f t="shared" si="658"/>
        <v>1118.7979224668939</v>
      </c>
      <c r="DN468" s="19">
        <f t="shared" si="659"/>
        <v>126.01638613812788</v>
      </c>
      <c r="DO468" s="19">
        <f t="shared" si="660"/>
        <v>202.87807270621749</v>
      </c>
      <c r="DP468" s="19">
        <f t="shared" si="661"/>
        <v>46.13722823259576</v>
      </c>
      <c r="DQ468" s="19">
        <f t="shared" si="662"/>
        <v>413.70149262908927</v>
      </c>
      <c r="DR468" s="19">
        <f t="shared" si="663"/>
        <v>8.1477721278824493</v>
      </c>
      <c r="DS468" s="19">
        <f t="shared" si="664"/>
        <v>429.73194495400907</v>
      </c>
      <c r="DT468" s="19">
        <f t="shared" si="665"/>
        <v>487.07248287267896</v>
      </c>
      <c r="DU468" s="19">
        <f t="shared" si="666"/>
        <v>64.542919733312132</v>
      </c>
      <c r="DV468" s="19">
        <f t="shared" si="667"/>
        <v>12.698492929608426</v>
      </c>
      <c r="DX468" s="19">
        <f t="shared" si="668"/>
        <v>26.223243498155302</v>
      </c>
      <c r="DZ468" s="68">
        <f t="shared" si="669"/>
        <v>2935.9479582885706</v>
      </c>
      <c r="EA468" s="21">
        <f t="shared" si="670"/>
        <v>2.9359479582885708</v>
      </c>
      <c r="EB468" s="92">
        <f t="shared" si="671"/>
        <v>1304</v>
      </c>
    </row>
    <row r="469" spans="1:132" x14ac:dyDescent="0.3">
      <c r="A469" s="19">
        <f>'A. Thermody. result (all suite)'!C425</f>
        <v>1303</v>
      </c>
      <c r="B469" s="19" t="str">
        <f>'A. Thermody. result (all suite)'!A425</f>
        <v>Alkaline basalt</v>
      </c>
      <c r="C469" s="24">
        <f>'A. Thermody. result (all suite)'!G425</f>
        <v>96.944742000000005</v>
      </c>
      <c r="D469" s="19">
        <f>'A. Thermody. result (all suite)'!D425</f>
        <v>10000</v>
      </c>
      <c r="E469" s="61">
        <f>'A. Thermody. result (all suite)'!I425</f>
        <v>45.019371</v>
      </c>
      <c r="F469" s="21">
        <f>'A. Thermody. result (all suite)'!J425</f>
        <v>3.9845969999999999</v>
      </c>
      <c r="G469" s="21">
        <f>'A. Thermody. result (all suite)'!K425</f>
        <v>11.712156999999999</v>
      </c>
      <c r="H469" s="21">
        <f>'A. Thermody. result (all suite)'!L425</f>
        <v>3.064165</v>
      </c>
      <c r="I469" s="21">
        <f>'A. Thermody. result (all suite)'!M425</f>
        <v>8.8792200000000001</v>
      </c>
      <c r="J469" s="21">
        <f>'A. Thermody. result (all suite)'!N425</f>
        <v>0.17534</v>
      </c>
      <c r="K469" s="21">
        <f>'A. Thermody. result (all suite)'!O425</f>
        <v>8.50258</v>
      </c>
      <c r="L469" s="21">
        <f>'A. Thermody. result (all suite)'!P425</f>
        <v>13.312427</v>
      </c>
      <c r="M469" s="21">
        <f>'A. Thermody. result (all suite)'!Q425</f>
        <v>2.7200419999999998</v>
      </c>
      <c r="N469" s="21">
        <f>'A. Thermody. result (all suite)'!R425</f>
        <v>0.79418699999999998</v>
      </c>
      <c r="O469" s="21">
        <f>'A. Thermody. result (all suite)'!S425</f>
        <v>0.887015</v>
      </c>
      <c r="P469" s="21">
        <f>'A. Thermody. result (all suite)'!T425</f>
        <v>0.94889900000000005</v>
      </c>
      <c r="Q469" s="21">
        <f t="shared" si="589"/>
        <v>100</v>
      </c>
      <c r="S469" s="19">
        <f t="shared" si="590"/>
        <v>1576</v>
      </c>
      <c r="T469" s="19">
        <f t="shared" si="591"/>
        <v>1</v>
      </c>
      <c r="V469" s="61">
        <f t="shared" si="592"/>
        <v>44.592182638774709</v>
      </c>
      <c r="W469" s="21">
        <f t="shared" si="593"/>
        <v>3.9467871989129701</v>
      </c>
      <c r="X469" s="21">
        <f t="shared" si="594"/>
        <v>11.60102045934857</v>
      </c>
      <c r="Y469" s="21">
        <f t="shared" si="595"/>
        <v>3.0350891689566506</v>
      </c>
      <c r="Z469" s="21">
        <f t="shared" si="596"/>
        <v>8.7949651702122011</v>
      </c>
      <c r="AA469" s="21">
        <f t="shared" si="597"/>
        <v>0.17367620049340002</v>
      </c>
      <c r="AB469" s="21">
        <f t="shared" si="598"/>
        <v>8.4218991034057993</v>
      </c>
      <c r="AC469" s="21">
        <f t="shared" si="599"/>
        <v>13.186105513321269</v>
      </c>
      <c r="AD469" s="21">
        <f t="shared" si="600"/>
        <v>2.6942315486624198</v>
      </c>
      <c r="AE469" s="21">
        <f t="shared" si="601"/>
        <v>0.78665096749886998</v>
      </c>
      <c r="AF469" s="21">
        <f t="shared" si="602"/>
        <v>0.87859812353514999</v>
      </c>
      <c r="AG469" s="21">
        <f t="shared" si="603"/>
        <v>98.111206093122021</v>
      </c>
      <c r="AH469" s="21"/>
      <c r="AI469" s="61">
        <f t="shared" si="604"/>
        <v>45.450651780236136</v>
      </c>
      <c r="AJ469" s="21">
        <f t="shared" si="605"/>
        <v>4.0227690149552195</v>
      </c>
      <c r="AK469" s="21">
        <f t="shared" si="606"/>
        <v>11.824358216876355</v>
      </c>
      <c r="AL469" s="21">
        <f t="shared" si="607"/>
        <v>3.0935193744085692</v>
      </c>
      <c r="AM469" s="21">
        <f t="shared" si="608"/>
        <v>8.9642819820851862</v>
      </c>
      <c r="AN469" s="21">
        <f t="shared" si="609"/>
        <v>0.17701973852870145</v>
      </c>
      <c r="AO469" s="21">
        <f t="shared" si="610"/>
        <v>8.5840338109921639</v>
      </c>
      <c r="AP469" s="21">
        <f t="shared" si="611"/>
        <v>13.43995863306961</v>
      </c>
      <c r="AQ469" s="21">
        <f t="shared" si="612"/>
        <v>2.7460997127129354</v>
      </c>
      <c r="AR469" s="21">
        <f t="shared" si="613"/>
        <v>0.80179522689000693</v>
      </c>
      <c r="AS469" s="21">
        <f t="shared" si="614"/>
        <v>0.89551250924510151</v>
      </c>
      <c r="AT469" s="21">
        <f t="shared" si="615"/>
        <v>99.999999999999986</v>
      </c>
      <c r="AU469" s="21"/>
      <c r="AV469" s="21">
        <f>AR469*'[1]diagram lines'!$G$39</f>
        <v>0.66557515458482985</v>
      </c>
      <c r="AW469" s="21">
        <f>AK469*'[1]diagram lines'!$G$40</f>
        <v>6.2582352571156887</v>
      </c>
      <c r="AX469" s="21">
        <f>AQ469*'[1]diagram lines'!$G$38</f>
        <v>2.0372001418286669</v>
      </c>
      <c r="AY469" s="21">
        <f>AP469*'[1]diagram lines'!$G$41</f>
        <v>9.6049690102739635</v>
      </c>
      <c r="AZ469" s="21">
        <f t="shared" si="616"/>
        <v>3.5478949396029424</v>
      </c>
      <c r="BA469" s="21">
        <f t="shared" si="617"/>
        <v>0.50847946635641861</v>
      </c>
      <c r="BB469" s="21">
        <f t="shared" si="618"/>
        <v>2.3154848519668589</v>
      </c>
      <c r="BC469" s="86">
        <f t="shared" si="619"/>
        <v>0.43187499117109873</v>
      </c>
      <c r="BX469" s="61">
        <f t="shared" si="620"/>
        <v>0.74932375166444742</v>
      </c>
      <c r="BY469" s="21">
        <f t="shared" si="621"/>
        <v>4.9882285928893343E-2</v>
      </c>
      <c r="BZ469" s="21">
        <f t="shared" si="622"/>
        <v>0.11487011573165948</v>
      </c>
      <c r="CA469" s="21">
        <f t="shared" si="623"/>
        <v>1.9188208403782329E-2</v>
      </c>
      <c r="CB469" s="21">
        <f t="shared" si="624"/>
        <v>0.12357995824634657</v>
      </c>
      <c r="CC469" s="21">
        <f t="shared" si="625"/>
        <v>2.4716661967860163E-3</v>
      </c>
      <c r="CD469" s="21">
        <f t="shared" si="626"/>
        <v>0.21098213399503724</v>
      </c>
      <c r="CE469" s="21">
        <f t="shared" si="627"/>
        <v>0.23738279243937233</v>
      </c>
      <c r="CF469" s="21">
        <f t="shared" si="628"/>
        <v>4.3878722374576538E-2</v>
      </c>
      <c r="CG469" s="21">
        <f t="shared" si="629"/>
        <v>8.4308598726114646E-3</v>
      </c>
      <c r="CH469" s="21">
        <f t="shared" si="630"/>
        <v>6.2490489207011222E-3</v>
      </c>
      <c r="CI469" s="21">
        <f t="shared" si="631"/>
        <v>5.2658102108768041E-2</v>
      </c>
      <c r="CJ469" s="21">
        <f t="shared" si="632"/>
        <v>1.618897645882982</v>
      </c>
      <c r="CL469" s="68">
        <f t="shared" si="633"/>
        <v>0.4628604863130491</v>
      </c>
      <c r="CM469" s="19">
        <f t="shared" si="634"/>
        <v>3.0812501368291542E-2</v>
      </c>
      <c r="CN469" s="19">
        <f t="shared" si="635"/>
        <v>7.0955761794938441E-2</v>
      </c>
      <c r="CO469" s="19">
        <f t="shared" si="636"/>
        <v>1.1852638400321264E-2</v>
      </c>
      <c r="CP469" s="19">
        <f t="shared" si="637"/>
        <v>7.6335868768864237E-2</v>
      </c>
      <c r="CQ469" s="19">
        <f t="shared" si="638"/>
        <v>1.5267587812433415E-3</v>
      </c>
      <c r="CR469" s="19">
        <f t="shared" si="639"/>
        <v>0.1303245665540288</v>
      </c>
      <c r="CS469" s="19">
        <f t="shared" si="640"/>
        <v>0.1466323661925511</v>
      </c>
      <c r="CT469" s="19">
        <f t="shared" si="641"/>
        <v>2.7104074483130233E-2</v>
      </c>
      <c r="CU469" s="19">
        <f t="shared" si="642"/>
        <v>5.2077782026874776E-3</v>
      </c>
      <c r="CV469" s="19">
        <f t="shared" si="643"/>
        <v>3.8600642459349277E-3</v>
      </c>
      <c r="CW469" s="19">
        <f t="shared" si="644"/>
        <v>3.2527134894959446E-2</v>
      </c>
      <c r="CX469" s="19">
        <f t="shared" si="645"/>
        <v>0.99999999999999967</v>
      </c>
      <c r="CZ469" s="68">
        <f t="shared" si="646"/>
        <v>2.4859999999999999E-5</v>
      </c>
      <c r="DA469" s="19">
        <f t="shared" si="647"/>
        <v>1.9437719999999997E-5</v>
      </c>
      <c r="DB469" s="19">
        <f t="shared" si="648"/>
        <v>3.5539999999999995E-5</v>
      </c>
      <c r="DC469" s="19">
        <f t="shared" si="649"/>
        <v>4.098827E-5</v>
      </c>
      <c r="DD469" s="19">
        <f t="shared" si="650"/>
        <v>1.3206759999999998E-5</v>
      </c>
      <c r="DE469" s="19">
        <f t="shared" si="651"/>
        <v>1.3206759999999998E-5</v>
      </c>
      <c r="DF469" s="19">
        <f t="shared" si="652"/>
        <v>1.2272809999999999E-5</v>
      </c>
      <c r="DG469" s="19">
        <f t="shared" si="653"/>
        <v>1.6927219999999997E-5</v>
      </c>
      <c r="DH469" s="19">
        <f t="shared" si="654"/>
        <v>2.5885039999999996E-5</v>
      </c>
      <c r="DI469" s="19">
        <f t="shared" si="655"/>
        <v>3.8378239999999994E-5</v>
      </c>
      <c r="DJ469" s="19">
        <f t="shared" si="656"/>
        <v>0</v>
      </c>
      <c r="DK469" s="19">
        <f t="shared" si="657"/>
        <v>2.2202379999999998E-5</v>
      </c>
      <c r="DM469" s="68">
        <f t="shared" si="658"/>
        <v>1118.6105397300078</v>
      </c>
      <c r="DN469" s="19">
        <f t="shared" si="659"/>
        <v>126.62506761591014</v>
      </c>
      <c r="DO469" s="19">
        <f t="shared" si="660"/>
        <v>203.5635754814835</v>
      </c>
      <c r="DP469" s="19">
        <f t="shared" si="661"/>
        <v>46.177792479343545</v>
      </c>
      <c r="DQ469" s="19">
        <f t="shared" si="662"/>
        <v>415.29733038556736</v>
      </c>
      <c r="DR469" s="19">
        <f t="shared" si="663"/>
        <v>8.2009719220613277</v>
      </c>
      <c r="DS469" s="19">
        <f t="shared" si="664"/>
        <v>427.94437721494586</v>
      </c>
      <c r="DT469" s="19">
        <f t="shared" si="665"/>
        <v>485.79406991096391</v>
      </c>
      <c r="DU469" s="19">
        <f t="shared" si="666"/>
        <v>64.909367619646076</v>
      </c>
      <c r="DV469" s="19">
        <f t="shared" si="667"/>
        <v>12.782574362273008</v>
      </c>
      <c r="DX469" s="19">
        <f t="shared" si="668"/>
        <v>26.399826091039309</v>
      </c>
      <c r="DZ469" s="68">
        <f t="shared" si="669"/>
        <v>2936.3054928132419</v>
      </c>
      <c r="EA469" s="21">
        <f t="shared" si="670"/>
        <v>2.9363054928132417</v>
      </c>
      <c r="EB469" s="92">
        <f t="shared" si="671"/>
        <v>1303</v>
      </c>
    </row>
    <row r="470" spans="1:132" x14ac:dyDescent="0.3">
      <c r="A470" s="19">
        <f>'A. Thermody. result (all suite)'!C426</f>
        <v>1302</v>
      </c>
      <c r="B470" s="19" t="str">
        <f>'A. Thermody. result (all suite)'!A426</f>
        <v>Alkaline basalt</v>
      </c>
      <c r="C470" s="24">
        <f>'A. Thermody. result (all suite)'!G426</f>
        <v>96.378845999999996</v>
      </c>
      <c r="D470" s="19">
        <f>'A. Thermody. result (all suite)'!D426</f>
        <v>10000</v>
      </c>
      <c r="E470" s="61">
        <f>'A. Thermody. result (all suite)'!I426</f>
        <v>44.993991000000001</v>
      </c>
      <c r="F470" s="21">
        <f>'A. Thermody. result (all suite)'!J426</f>
        <v>4.0005810000000004</v>
      </c>
      <c r="G470" s="21">
        <f>'A. Thermody. result (all suite)'!K426</f>
        <v>11.746734</v>
      </c>
      <c r="H470" s="21">
        <f>'A. Thermody. result (all suite)'!L426</f>
        <v>3.0649139999999999</v>
      </c>
      <c r="I470" s="21">
        <f>'A. Thermody. result (all suite)'!M426</f>
        <v>8.9077599999999997</v>
      </c>
      <c r="J470" s="21">
        <f>'A. Thermody. result (all suite)'!N426</f>
        <v>0.17637</v>
      </c>
      <c r="K470" s="21">
        <f>'A. Thermody. result (all suite)'!O426</f>
        <v>8.4614999999999991</v>
      </c>
      <c r="L470" s="21">
        <f>'A. Thermody. result (all suite)'!P426</f>
        <v>13.2691</v>
      </c>
      <c r="M470" s="21">
        <f>'A. Thermody. result (all suite)'!Q426</f>
        <v>2.7335060000000002</v>
      </c>
      <c r="N470" s="21">
        <f>'A. Thermody. result (all suite)'!R426</f>
        <v>0.79885099999999998</v>
      </c>
      <c r="O470" s="21">
        <f>'A. Thermody. result (all suite)'!S426</f>
        <v>0.89222299999999999</v>
      </c>
      <c r="P470" s="21">
        <f>'A. Thermody. result (all suite)'!T426</f>
        <v>0.95447099999999996</v>
      </c>
      <c r="Q470" s="21">
        <f t="shared" si="589"/>
        <v>100.00000100000001</v>
      </c>
      <c r="S470" s="19">
        <f t="shared" si="590"/>
        <v>1575</v>
      </c>
      <c r="T470" s="19">
        <f t="shared" si="591"/>
        <v>1</v>
      </c>
      <c r="V470" s="61">
        <f t="shared" si="592"/>
        <v>44.564536408456938</v>
      </c>
      <c r="W470" s="21">
        <f t="shared" si="593"/>
        <v>3.9623966149053342</v>
      </c>
      <c r="X470" s="21">
        <f t="shared" si="594"/>
        <v>11.634614831644051</v>
      </c>
      <c r="Y470" s="21">
        <f t="shared" si="595"/>
        <v>3.0356602849875967</v>
      </c>
      <c r="Z470" s="21">
        <f t="shared" si="596"/>
        <v>8.8227380149006187</v>
      </c>
      <c r="AA470" s="21">
        <f t="shared" si="597"/>
        <v>0.17468659951413401</v>
      </c>
      <c r="AB470" s="21">
        <f t="shared" si="598"/>
        <v>8.3807374371426242</v>
      </c>
      <c r="AC470" s="21">
        <f t="shared" si="599"/>
        <v>13.142450289805497</v>
      </c>
      <c r="AD470" s="21">
        <f t="shared" si="600"/>
        <v>2.7074154782076456</v>
      </c>
      <c r="AE470" s="21">
        <f t="shared" si="601"/>
        <v>0.79122619894803792</v>
      </c>
      <c r="AF470" s="21">
        <f t="shared" si="602"/>
        <v>0.88370699029483013</v>
      </c>
      <c r="AG470" s="21">
        <f t="shared" si="603"/>
        <v>98.100169148807311</v>
      </c>
      <c r="AH470" s="21"/>
      <c r="AI470" s="61">
        <f t="shared" si="604"/>
        <v>45.427583657738012</v>
      </c>
      <c r="AJ470" s="21">
        <f t="shared" si="605"/>
        <v>4.0391333157589244</v>
      </c>
      <c r="AK470" s="21">
        <f t="shared" si="606"/>
        <v>11.859933507347579</v>
      </c>
      <c r="AL470" s="21">
        <f t="shared" si="607"/>
        <v>3.0944495930305989</v>
      </c>
      <c r="AM470" s="21">
        <f t="shared" si="608"/>
        <v>8.9936012256181552</v>
      </c>
      <c r="AN470" s="21">
        <f t="shared" si="609"/>
        <v>0.17806962111263375</v>
      </c>
      <c r="AO470" s="21">
        <f t="shared" si="610"/>
        <v>8.5430407611529748</v>
      </c>
      <c r="AP470" s="21">
        <f t="shared" si="611"/>
        <v>13.396970060132951</v>
      </c>
      <c r="AQ470" s="21">
        <f t="shared" si="612"/>
        <v>2.7598479204462838</v>
      </c>
      <c r="AR470" s="21">
        <f t="shared" si="613"/>
        <v>0.80654927082524563</v>
      </c>
      <c r="AS470" s="21">
        <f t="shared" si="614"/>
        <v>0.90082106683663554</v>
      </c>
      <c r="AT470" s="21">
        <f t="shared" si="615"/>
        <v>100</v>
      </c>
      <c r="AU470" s="21"/>
      <c r="AV470" s="21">
        <f>AR470*'[1]diagram lines'!$G$39</f>
        <v>0.66952151572665497</v>
      </c>
      <c r="AW470" s="21">
        <f>AK470*'[1]diagram lines'!$G$40</f>
        <v>6.2770640622842748</v>
      </c>
      <c r="AX470" s="21">
        <f>AQ470*'[1]diagram lines'!$G$38</f>
        <v>2.0473992801245586</v>
      </c>
      <c r="AY470" s="21">
        <f>AP470*'[1]diagram lines'!$G$41</f>
        <v>9.5742468985379539</v>
      </c>
      <c r="AZ470" s="21">
        <f t="shared" si="616"/>
        <v>3.5663971912715295</v>
      </c>
      <c r="BA470" s="21">
        <f t="shared" si="617"/>
        <v>0.51069712970800252</v>
      </c>
      <c r="BB470" s="21">
        <f t="shared" si="618"/>
        <v>2.310359607048341</v>
      </c>
      <c r="BC470" s="86">
        <f t="shared" si="619"/>
        <v>0.43283305202759131</v>
      </c>
      <c r="BX470" s="61">
        <f t="shared" si="620"/>
        <v>0.7489013149134488</v>
      </c>
      <c r="BY470" s="21">
        <f t="shared" si="621"/>
        <v>5.0082386079118683E-2</v>
      </c>
      <c r="BZ470" s="21">
        <f t="shared" si="622"/>
        <v>0.11520923891722244</v>
      </c>
      <c r="CA470" s="21">
        <f t="shared" si="623"/>
        <v>1.919289874131129E-2</v>
      </c>
      <c r="CB470" s="21">
        <f t="shared" si="624"/>
        <v>0.12397717466945025</v>
      </c>
      <c r="CC470" s="21">
        <f t="shared" si="625"/>
        <v>2.4861855088807445E-3</v>
      </c>
      <c r="CD470" s="21">
        <f t="shared" si="626"/>
        <v>0.20996277915632755</v>
      </c>
      <c r="CE470" s="21">
        <f t="shared" si="627"/>
        <v>0.2366101997146933</v>
      </c>
      <c r="CF470" s="21">
        <f t="shared" si="628"/>
        <v>4.4095918696563964E-2</v>
      </c>
      <c r="CG470" s="21">
        <f t="shared" si="629"/>
        <v>8.4803715498938427E-3</v>
      </c>
      <c r="CH470" s="21">
        <f t="shared" si="630"/>
        <v>6.2857394465422991E-3</v>
      </c>
      <c r="CI470" s="21">
        <f t="shared" si="631"/>
        <v>5.2967314095449497E-2</v>
      </c>
      <c r="CJ470" s="21">
        <f t="shared" si="632"/>
        <v>1.6182515214889024</v>
      </c>
      <c r="CL470" s="68">
        <f t="shared" si="633"/>
        <v>0.46278424890613312</v>
      </c>
      <c r="CM470" s="19">
        <f t="shared" si="634"/>
        <v>3.0948456042877347E-2</v>
      </c>
      <c r="CN470" s="19">
        <f t="shared" si="635"/>
        <v>7.1193654007024848E-2</v>
      </c>
      <c r="CO470" s="19">
        <f t="shared" si="636"/>
        <v>1.1860269239019474E-2</v>
      </c>
      <c r="CP470" s="19">
        <f t="shared" si="637"/>
        <v>7.6611807882239938E-2</v>
      </c>
      <c r="CQ470" s="19">
        <f t="shared" si="638"/>
        <v>1.5363405971608687E-3</v>
      </c>
      <c r="CR470" s="19">
        <f t="shared" si="639"/>
        <v>0.1297466904051772</v>
      </c>
      <c r="CS470" s="19">
        <f t="shared" si="640"/>
        <v>0.14621348818321869</v>
      </c>
      <c r="CT470" s="19">
        <f t="shared" si="641"/>
        <v>2.7249113077300057E-2</v>
      </c>
      <c r="CU470" s="19">
        <f t="shared" si="642"/>
        <v>5.2404533147550015E-3</v>
      </c>
      <c r="CV470" s="19">
        <f t="shared" si="643"/>
        <v>3.8842784097981183E-3</v>
      </c>
      <c r="CW470" s="19">
        <f t="shared" si="644"/>
        <v>3.2731199935295559E-2</v>
      </c>
      <c r="CX470" s="19">
        <f t="shared" si="645"/>
        <v>1.0000000000000002</v>
      </c>
      <c r="CZ470" s="68">
        <f t="shared" si="646"/>
        <v>2.4859999999999999E-5</v>
      </c>
      <c r="DA470" s="19">
        <f t="shared" si="647"/>
        <v>1.9430479999999998E-5</v>
      </c>
      <c r="DB470" s="19">
        <f t="shared" si="648"/>
        <v>3.5539999999999995E-5</v>
      </c>
      <c r="DC470" s="19">
        <f t="shared" si="649"/>
        <v>4.0979179999999994E-5</v>
      </c>
      <c r="DD470" s="19">
        <f t="shared" si="650"/>
        <v>1.3203839999999998E-5</v>
      </c>
      <c r="DE470" s="19">
        <f t="shared" si="651"/>
        <v>1.3203839999999998E-5</v>
      </c>
      <c r="DF470" s="19">
        <f t="shared" si="652"/>
        <v>1.2269539999999999E-5</v>
      </c>
      <c r="DG470" s="19">
        <f t="shared" si="653"/>
        <v>1.692348E-5</v>
      </c>
      <c r="DH470" s="19">
        <f t="shared" si="654"/>
        <v>2.5877359999999998E-5</v>
      </c>
      <c r="DI470" s="19">
        <f t="shared" si="655"/>
        <v>3.8366159999999989E-5</v>
      </c>
      <c r="DJ470" s="19">
        <f t="shared" si="656"/>
        <v>0</v>
      </c>
      <c r="DK470" s="19">
        <f t="shared" si="657"/>
        <v>2.219292E-5</v>
      </c>
      <c r="DM470" s="68">
        <f t="shared" si="658"/>
        <v>1118.4262942188448</v>
      </c>
      <c r="DN470" s="19">
        <f t="shared" si="659"/>
        <v>127.23116818035595</v>
      </c>
      <c r="DO470" s="19">
        <f t="shared" si="660"/>
        <v>204.24605972302348</v>
      </c>
      <c r="DP470" s="19">
        <f t="shared" si="661"/>
        <v>46.217771921717812</v>
      </c>
      <c r="DQ470" s="19">
        <f t="shared" si="662"/>
        <v>416.89072242157886</v>
      </c>
      <c r="DR470" s="19">
        <f t="shared" si="663"/>
        <v>8.2542655744534947</v>
      </c>
      <c r="DS470" s="19">
        <f t="shared" si="664"/>
        <v>426.16036325148627</v>
      </c>
      <c r="DT470" s="19">
        <f t="shared" si="665"/>
        <v>484.5133753409408</v>
      </c>
      <c r="DU470" s="19">
        <f t="shared" si="666"/>
        <v>65.276076062698465</v>
      </c>
      <c r="DV470" s="19">
        <f t="shared" si="667"/>
        <v>12.866825928107511</v>
      </c>
      <c r="DX470" s="19">
        <f t="shared" si="668"/>
        <v>26.576774161941103</v>
      </c>
      <c r="DZ470" s="68">
        <f t="shared" si="669"/>
        <v>2936.6596967851488</v>
      </c>
      <c r="EA470" s="21">
        <f t="shared" si="670"/>
        <v>2.9366596967851488</v>
      </c>
      <c r="EB470" s="92">
        <f t="shared" si="671"/>
        <v>1302</v>
      </c>
    </row>
    <row r="471" spans="1:132" x14ac:dyDescent="0.3">
      <c r="A471" s="19">
        <f>'A. Thermody. result (all suite)'!C427</f>
        <v>1301</v>
      </c>
      <c r="B471" s="19" t="str">
        <f>'A. Thermody. result (all suite)'!A427</f>
        <v>Alkaline basalt</v>
      </c>
      <c r="C471" s="24">
        <f>'A. Thermody. result (all suite)'!G427</f>
        <v>95.819073000000003</v>
      </c>
      <c r="D471" s="19">
        <f>'A. Thermody. result (all suite)'!D427</f>
        <v>10000</v>
      </c>
      <c r="E471" s="61">
        <f>'A. Thermody. result (all suite)'!I427</f>
        <v>44.968840999999998</v>
      </c>
      <c r="F471" s="21">
        <f>'A. Thermody. result (all suite)'!J427</f>
        <v>4.0164650000000002</v>
      </c>
      <c r="G471" s="21">
        <f>'A. Thermody. result (all suite)'!K427</f>
        <v>11.781131</v>
      </c>
      <c r="H471" s="21">
        <f>'A. Thermody. result (all suite)'!L427</f>
        <v>3.0656300000000001</v>
      </c>
      <c r="I471" s="21">
        <f>'A. Thermody. result (all suite)'!M427</f>
        <v>8.9362250000000003</v>
      </c>
      <c r="J471" s="21">
        <f>'A. Thermody. result (all suite)'!N427</f>
        <v>0.1774</v>
      </c>
      <c r="K471" s="21">
        <f>'A. Thermody. result (all suite)'!O427</f>
        <v>8.4205579999999998</v>
      </c>
      <c r="L471" s="21">
        <f>'A. Thermody. result (all suite)'!P427</f>
        <v>13.225785999999999</v>
      </c>
      <c r="M471" s="21">
        <f>'A. Thermody. result (all suite)'!Q427</f>
        <v>2.7469649999999999</v>
      </c>
      <c r="N471" s="21">
        <f>'A. Thermody. result (all suite)'!R427</f>
        <v>0.80351700000000004</v>
      </c>
      <c r="O471" s="21">
        <f>'A. Thermody. result (all suite)'!S427</f>
        <v>0.89743499999999998</v>
      </c>
      <c r="P471" s="21">
        <f>'A. Thermody. result (all suite)'!T427</f>
        <v>0.96004699999999998</v>
      </c>
      <c r="Q471" s="21">
        <f t="shared" si="589"/>
        <v>100.00000000000001</v>
      </c>
      <c r="S471" s="19">
        <f t="shared" si="590"/>
        <v>1574</v>
      </c>
      <c r="T471" s="19">
        <f t="shared" si="591"/>
        <v>1</v>
      </c>
      <c r="V471" s="61">
        <f t="shared" si="592"/>
        <v>44.537118991044728</v>
      </c>
      <c r="W471" s="21">
        <f t="shared" si="593"/>
        <v>3.9779050482614502</v>
      </c>
      <c r="X471" s="21">
        <f t="shared" si="594"/>
        <v>11.668026605268428</v>
      </c>
      <c r="Y471" s="21">
        <f t="shared" si="595"/>
        <v>3.0361985111538998</v>
      </c>
      <c r="Z471" s="21">
        <f t="shared" si="596"/>
        <v>8.8504330399742503</v>
      </c>
      <c r="AA471" s="21">
        <f t="shared" si="597"/>
        <v>0.17569687662200001</v>
      </c>
      <c r="AB471" s="21">
        <f t="shared" si="598"/>
        <v>8.3397166855377396</v>
      </c>
      <c r="AC471" s="21">
        <f t="shared" si="599"/>
        <v>13.09881223828058</v>
      </c>
      <c r="AD471" s="21">
        <f t="shared" si="600"/>
        <v>2.7205928449264496</v>
      </c>
      <c r="AE471" s="21">
        <f t="shared" si="601"/>
        <v>0.79580285914700999</v>
      </c>
      <c r="AF471" s="21">
        <f t="shared" si="602"/>
        <v>0.88881920220554989</v>
      </c>
      <c r="AG471" s="21">
        <f t="shared" si="603"/>
        <v>98.089122902422076</v>
      </c>
      <c r="AH471" s="21"/>
      <c r="AI471" s="61">
        <f t="shared" si="604"/>
        <v>45.404747920266082</v>
      </c>
      <c r="AJ471" s="21">
        <f t="shared" si="605"/>
        <v>4.0553987338826794</v>
      </c>
      <c r="AK471" s="21">
        <f t="shared" si="606"/>
        <v>11.895331775854133</v>
      </c>
      <c r="AL471" s="21">
        <f t="shared" si="607"/>
        <v>3.0953467839388011</v>
      </c>
      <c r="AM471" s="21">
        <f t="shared" si="608"/>
        <v>9.0228485871757247</v>
      </c>
      <c r="AN471" s="21">
        <f t="shared" si="609"/>
        <v>0.17911963265976108</v>
      </c>
      <c r="AO471" s="21">
        <f t="shared" si="610"/>
        <v>8.5021829523687273</v>
      </c>
      <c r="AP471" s="21">
        <f t="shared" si="611"/>
        <v>13.353990586001188</v>
      </c>
      <c r="AQ471" s="21">
        <f t="shared" si="612"/>
        <v>2.7735927944149972</v>
      </c>
      <c r="AR471" s="21">
        <f t="shared" si="613"/>
        <v>0.8113059181278085</v>
      </c>
      <c r="AS471" s="21">
        <f t="shared" si="614"/>
        <v>0.90613431531010524</v>
      </c>
      <c r="AT471" s="21">
        <f t="shared" si="615"/>
        <v>100.00000000000003</v>
      </c>
      <c r="AU471" s="21"/>
      <c r="AV471" s="21">
        <f>AR471*'[1]diagram lines'!$G$39</f>
        <v>0.67347003793972515</v>
      </c>
      <c r="AW471" s="21">
        <f>AK471*'[1]diagram lines'!$G$40</f>
        <v>6.2957991756786233</v>
      </c>
      <c r="AX471" s="21">
        <f>AQ471*'[1]diagram lines'!$G$38</f>
        <v>2.0575959452597865</v>
      </c>
      <c r="AY471" s="21">
        <f>AP471*'[1]diagram lines'!$G$41</f>
        <v>9.5435312893323054</v>
      </c>
      <c r="AZ471" s="21">
        <f t="shared" si="616"/>
        <v>3.5848987125428056</v>
      </c>
      <c r="BA471" s="21">
        <f t="shared" si="617"/>
        <v>0.51291289122514905</v>
      </c>
      <c r="BB471" s="21">
        <f t="shared" si="618"/>
        <v>2.3052534118208809</v>
      </c>
      <c r="BC471" s="86">
        <f t="shared" si="619"/>
        <v>0.43379178830066961</v>
      </c>
      <c r="BX471" s="61">
        <f t="shared" si="620"/>
        <v>0.74848270639147796</v>
      </c>
      <c r="BY471" s="21">
        <f t="shared" si="621"/>
        <v>5.0281234351527294E-2</v>
      </c>
      <c r="BZ471" s="21">
        <f t="shared" si="622"/>
        <v>0.11554659670459004</v>
      </c>
      <c r="CA471" s="21">
        <f t="shared" si="623"/>
        <v>1.9197382428455131E-2</v>
      </c>
      <c r="CB471" s="21">
        <f t="shared" si="624"/>
        <v>0.12437334725121783</v>
      </c>
      <c r="CC471" s="21">
        <f t="shared" si="625"/>
        <v>2.5007048209754724E-3</v>
      </c>
      <c r="CD471" s="21">
        <f t="shared" si="626"/>
        <v>0.20894684863523574</v>
      </c>
      <c r="CE471" s="21">
        <f t="shared" si="627"/>
        <v>0.23583783880171183</v>
      </c>
      <c r="CF471" s="21">
        <f t="shared" si="628"/>
        <v>4.4313034360380706E-2</v>
      </c>
      <c r="CG471" s="21">
        <f t="shared" si="629"/>
        <v>8.5299044585987263E-3</v>
      </c>
      <c r="CH471" s="21">
        <f t="shared" si="630"/>
        <v>6.3224581525108499E-3</v>
      </c>
      <c r="CI471" s="21">
        <f t="shared" si="631"/>
        <v>5.3276748057713652E-2</v>
      </c>
      <c r="CJ471" s="21">
        <f t="shared" si="632"/>
        <v>1.6176088044143953</v>
      </c>
      <c r="CL471" s="68">
        <f t="shared" si="633"/>
        <v>0.46270934254864093</v>
      </c>
      <c r="CM471" s="19">
        <f t="shared" si="634"/>
        <v>3.1083679944317592E-2</v>
      </c>
      <c r="CN471" s="19">
        <f t="shared" si="635"/>
        <v>7.1430494436768396E-2</v>
      </c>
      <c r="CO471" s="19">
        <f t="shared" si="636"/>
        <v>1.1867753424725543E-2</v>
      </c>
      <c r="CP471" s="19">
        <f t="shared" si="637"/>
        <v>7.6887160178534836E-2</v>
      </c>
      <c r="CQ471" s="19">
        <f t="shared" si="638"/>
        <v>1.5459268113224534E-3</v>
      </c>
      <c r="CR471" s="19">
        <f t="shared" si="639"/>
        <v>0.12917019743279551</v>
      </c>
      <c r="CS471" s="19">
        <f t="shared" si="640"/>
        <v>0.1457941117519384</v>
      </c>
      <c r="CT471" s="19">
        <f t="shared" si="641"/>
        <v>2.7394159972084758E-2</v>
      </c>
      <c r="CU471" s="19">
        <f t="shared" si="642"/>
        <v>5.2731565476899786E-3</v>
      </c>
      <c r="CV471" s="19">
        <f t="shared" si="643"/>
        <v>3.9085211055090033E-3</v>
      </c>
      <c r="CW471" s="19">
        <f t="shared" si="644"/>
        <v>3.2935495845672548E-2</v>
      </c>
      <c r="CX471" s="19">
        <f t="shared" si="645"/>
        <v>1</v>
      </c>
      <c r="CZ471" s="68">
        <f t="shared" si="646"/>
        <v>2.4859999999999999E-5</v>
      </c>
      <c r="DA471" s="19">
        <f t="shared" si="647"/>
        <v>1.9423239999999997E-5</v>
      </c>
      <c r="DB471" s="19">
        <f t="shared" si="648"/>
        <v>3.5539999999999995E-5</v>
      </c>
      <c r="DC471" s="19">
        <f t="shared" si="649"/>
        <v>4.0970089999999995E-5</v>
      </c>
      <c r="DD471" s="19">
        <f t="shared" si="650"/>
        <v>1.3200919999999997E-5</v>
      </c>
      <c r="DE471" s="19">
        <f t="shared" si="651"/>
        <v>1.3200919999999997E-5</v>
      </c>
      <c r="DF471" s="19">
        <f t="shared" si="652"/>
        <v>1.2266269999999999E-5</v>
      </c>
      <c r="DG471" s="19">
        <f t="shared" si="653"/>
        <v>1.6919739999999999E-5</v>
      </c>
      <c r="DH471" s="19">
        <f t="shared" si="654"/>
        <v>2.5869679999999996E-5</v>
      </c>
      <c r="DI471" s="19">
        <f t="shared" si="655"/>
        <v>3.8354079999999991E-5</v>
      </c>
      <c r="DJ471" s="19">
        <f t="shared" si="656"/>
        <v>0</v>
      </c>
      <c r="DK471" s="19">
        <f t="shared" si="657"/>
        <v>2.2183459999999999E-5</v>
      </c>
      <c r="DM471" s="68">
        <f t="shared" si="658"/>
        <v>1118.2452654996921</v>
      </c>
      <c r="DN471" s="19">
        <f t="shared" si="659"/>
        <v>127.83471521497388</v>
      </c>
      <c r="DO471" s="19">
        <f t="shared" si="660"/>
        <v>204.92552652709358</v>
      </c>
      <c r="DP471" s="19">
        <f t="shared" si="661"/>
        <v>46.257197491985544</v>
      </c>
      <c r="DQ471" s="19">
        <f t="shared" si="662"/>
        <v>418.48162543426741</v>
      </c>
      <c r="DR471" s="19">
        <f t="shared" si="663"/>
        <v>8.3076064391886977</v>
      </c>
      <c r="DS471" s="19">
        <f t="shared" si="664"/>
        <v>424.37994243903478</v>
      </c>
      <c r="DT471" s="19">
        <f t="shared" si="665"/>
        <v>483.23046258681904</v>
      </c>
      <c r="DU471" s="19">
        <f t="shared" si="666"/>
        <v>65.643022127430044</v>
      </c>
      <c r="DV471" s="19">
        <f t="shared" si="667"/>
        <v>12.951199632278916</v>
      </c>
      <c r="DX471" s="19">
        <f t="shared" si="668"/>
        <v>26.754060689316244</v>
      </c>
      <c r="DZ471" s="68">
        <f t="shared" si="669"/>
        <v>2937.0106240820805</v>
      </c>
      <c r="EA471" s="21">
        <f t="shared" si="670"/>
        <v>2.9370106240820806</v>
      </c>
      <c r="EB471" s="92">
        <f t="shared" si="671"/>
        <v>1301</v>
      </c>
    </row>
    <row r="472" spans="1:132" x14ac:dyDescent="0.3">
      <c r="A472" s="19">
        <f>'A. Thermody. result (all suite)'!C428</f>
        <v>1300</v>
      </c>
      <c r="B472" s="19" t="str">
        <f>'A. Thermody. result (all suite)'!A428</f>
        <v>Alkaline basalt</v>
      </c>
      <c r="C472" s="24">
        <f>'A. Thermody. result (all suite)'!G428</f>
        <v>95.265317999999994</v>
      </c>
      <c r="D472" s="19">
        <f>'A. Thermody. result (all suite)'!D428</f>
        <v>10000</v>
      </c>
      <c r="E472" s="61">
        <f>'A. Thermody. result (all suite)'!I428</f>
        <v>44.943922000000001</v>
      </c>
      <c r="F472" s="21">
        <f>'A. Thermody. result (all suite)'!J428</f>
        <v>4.0322459999999998</v>
      </c>
      <c r="G472" s="21">
        <f>'A. Thermody. result (all suite)'!K428</f>
        <v>11.815348</v>
      </c>
      <c r="H472" s="21">
        <f>'A. Thermody. result (all suite)'!L428</f>
        <v>3.0663119999999999</v>
      </c>
      <c r="I472" s="21">
        <f>'A. Thermody. result (all suite)'!M428</f>
        <v>8.9646179999999998</v>
      </c>
      <c r="J472" s="21">
        <f>'A. Thermody. result (all suite)'!N428</f>
        <v>0.17843100000000001</v>
      </c>
      <c r="K472" s="21">
        <f>'A. Thermody. result (all suite)'!O428</f>
        <v>8.3797540000000001</v>
      </c>
      <c r="L472" s="21">
        <f>'A. Thermody. result (all suite)'!P428</f>
        <v>13.182484000000001</v>
      </c>
      <c r="M472" s="21">
        <f>'A. Thermody. result (all suite)'!Q428</f>
        <v>2.7604190000000002</v>
      </c>
      <c r="N472" s="21">
        <f>'A. Thermody. result (all suite)'!R428</f>
        <v>0.80818800000000002</v>
      </c>
      <c r="O472" s="21">
        <f>'A. Thermody. result (all suite)'!S428</f>
        <v>0.90265200000000001</v>
      </c>
      <c r="P472" s="21">
        <f>'A. Thermody. result (all suite)'!T428</f>
        <v>0.96562700000000001</v>
      </c>
      <c r="Q472" s="21">
        <f t="shared" si="589"/>
        <v>100.00000100000001</v>
      </c>
      <c r="S472" s="19">
        <f t="shared" si="590"/>
        <v>1573</v>
      </c>
      <c r="T472" s="19">
        <f t="shared" si="591"/>
        <v>1</v>
      </c>
      <c r="V472" s="61">
        <f t="shared" si="592"/>
        <v>44.50993135864897</v>
      </c>
      <c r="W472" s="21">
        <f t="shared" si="593"/>
        <v>3.9933095443069444</v>
      </c>
      <c r="X472" s="21">
        <f t="shared" si="594"/>
        <v>11.701255810708963</v>
      </c>
      <c r="Y472" s="21">
        <f t="shared" si="595"/>
        <v>3.0367028637198517</v>
      </c>
      <c r="Z472" s="21">
        <f t="shared" si="596"/>
        <v>8.8780532290107868</v>
      </c>
      <c r="AA472" s="21">
        <f t="shared" si="597"/>
        <v>0.17670802210485978</v>
      </c>
      <c r="AB472" s="21">
        <f t="shared" si="598"/>
        <v>8.2988368336515919</v>
      </c>
      <c r="AC472" s="21">
        <f t="shared" si="599"/>
        <v>13.055190376498258</v>
      </c>
      <c r="AD472" s="21">
        <f t="shared" si="600"/>
        <v>2.7337636490894237</v>
      </c>
      <c r="AE472" s="21">
        <f t="shared" si="601"/>
        <v>0.80038391853928093</v>
      </c>
      <c r="AF472" s="21">
        <f t="shared" si="602"/>
        <v>0.89393574865912262</v>
      </c>
      <c r="AG472" s="21">
        <f t="shared" si="603"/>
        <v>98.078071354938061</v>
      </c>
      <c r="AH472" s="21"/>
      <c r="AI472" s="61">
        <f t="shared" si="604"/>
        <v>45.382143779694111</v>
      </c>
      <c r="AJ472" s="21">
        <f t="shared" si="605"/>
        <v>4.0715620618756061</v>
      </c>
      <c r="AK472" s="21">
        <f t="shared" si="606"/>
        <v>11.930552517048271</v>
      </c>
      <c r="AL472" s="21">
        <f t="shared" si="607"/>
        <v>3.0962098069100734</v>
      </c>
      <c r="AM472" s="21">
        <f t="shared" si="608"/>
        <v>9.0520267235697354</v>
      </c>
      <c r="AN472" s="21">
        <f t="shared" si="609"/>
        <v>0.18017077585606789</v>
      </c>
      <c r="AO472" s="21">
        <f t="shared" si="610"/>
        <v>8.4614600583025847</v>
      </c>
      <c r="AP472" s="21">
        <f t="shared" si="611"/>
        <v>13.311018657017007</v>
      </c>
      <c r="AQ472" s="21">
        <f t="shared" si="612"/>
        <v>2.7873342239735872</v>
      </c>
      <c r="AR472" s="21">
        <f t="shared" si="613"/>
        <v>0.81606816639240831</v>
      </c>
      <c r="AS472" s="21">
        <f t="shared" si="614"/>
        <v>0.91145322936054496</v>
      </c>
      <c r="AT472" s="21">
        <f t="shared" si="615"/>
        <v>100</v>
      </c>
      <c r="AU472" s="21"/>
      <c r="AV472" s="21">
        <f>AR472*'[1]diagram lines'!$G$39</f>
        <v>0.67742320954586788</v>
      </c>
      <c r="AW472" s="21">
        <f>AK472*'[1]diagram lines'!$G$40</f>
        <v>6.3144403298351595</v>
      </c>
      <c r="AX472" s="21">
        <f>AQ472*'[1]diagram lines'!$G$38</f>
        <v>2.0677900551517512</v>
      </c>
      <c r="AY472" s="21">
        <f>AP472*'[1]diagram lines'!$G$41</f>
        <v>9.5128210723239608</v>
      </c>
      <c r="AZ472" s="21">
        <f t="shared" si="616"/>
        <v>3.6034023903659955</v>
      </c>
      <c r="BA472" s="21">
        <f t="shared" si="617"/>
        <v>0.51512666356010739</v>
      </c>
      <c r="BB472" s="21">
        <f t="shared" si="618"/>
        <v>2.3001638564975697</v>
      </c>
      <c r="BC472" s="86">
        <f t="shared" si="619"/>
        <v>0.43475163613895196</v>
      </c>
      <c r="BX472" s="61">
        <f t="shared" si="620"/>
        <v>0.74806794274300936</v>
      </c>
      <c r="BY472" s="21">
        <f t="shared" si="621"/>
        <v>5.0478793189784675E-2</v>
      </c>
      <c r="BZ472" s="21">
        <f t="shared" si="622"/>
        <v>0.11588218909376227</v>
      </c>
      <c r="CA472" s="21">
        <f t="shared" si="623"/>
        <v>1.9201653203080968E-2</v>
      </c>
      <c r="CB472" s="21">
        <f t="shared" si="624"/>
        <v>0.12476851774530272</v>
      </c>
      <c r="CC472" s="21">
        <f t="shared" si="625"/>
        <v>2.5152382294897097E-3</v>
      </c>
      <c r="CD472" s="21">
        <f t="shared" si="626"/>
        <v>0.20793434243176181</v>
      </c>
      <c r="CE472" s="21">
        <f t="shared" si="627"/>
        <v>0.23506569186875892</v>
      </c>
      <c r="CF472" s="21">
        <f t="shared" si="628"/>
        <v>4.4530069366026777E-2</v>
      </c>
      <c r="CG472" s="21">
        <f t="shared" si="629"/>
        <v>8.579490445859872E-3</v>
      </c>
      <c r="CH472" s="21">
        <f t="shared" si="630"/>
        <v>6.359212083638619E-3</v>
      </c>
      <c r="CI472" s="21">
        <f t="shared" si="631"/>
        <v>5.3586403995560493E-2</v>
      </c>
      <c r="CJ472" s="21">
        <f t="shared" si="632"/>
        <v>1.6169695443960364</v>
      </c>
      <c r="CL472" s="68">
        <f t="shared" si="633"/>
        <v>0.46263576536466217</v>
      </c>
      <c r="CM472" s="19">
        <f t="shared" si="634"/>
        <v>3.1218147159747096E-2</v>
      </c>
      <c r="CN472" s="19">
        <f t="shared" si="635"/>
        <v>7.1666278128352814E-2</v>
      </c>
      <c r="CO472" s="19">
        <f t="shared" si="636"/>
        <v>1.1875086497224713E-2</v>
      </c>
      <c r="CP472" s="19">
        <f t="shared" si="637"/>
        <v>7.7161946666042952E-2</v>
      </c>
      <c r="CQ472" s="19">
        <f t="shared" si="638"/>
        <v>1.5555260383269562E-3</v>
      </c>
      <c r="CR472" s="19">
        <f t="shared" si="639"/>
        <v>0.1285950889751783</v>
      </c>
      <c r="CS472" s="19">
        <f t="shared" si="640"/>
        <v>0.1453742234561132</v>
      </c>
      <c r="CT472" s="19">
        <f t="shared" si="641"/>
        <v>2.7539213413360523E-2</v>
      </c>
      <c r="CU472" s="19">
        <f t="shared" si="642"/>
        <v>5.3059072606493939E-3</v>
      </c>
      <c r="CV472" s="19">
        <f t="shared" si="643"/>
        <v>3.9327964498019567E-3</v>
      </c>
      <c r="CW472" s="19">
        <f t="shared" si="644"/>
        <v>3.3140020590539852E-2</v>
      </c>
      <c r="CX472" s="19">
        <f t="shared" si="645"/>
        <v>0.99999999999999989</v>
      </c>
      <c r="CZ472" s="68">
        <f t="shared" si="646"/>
        <v>2.4859999999999999E-5</v>
      </c>
      <c r="DA472" s="19">
        <f t="shared" si="647"/>
        <v>1.9415999999999998E-5</v>
      </c>
      <c r="DB472" s="19">
        <f t="shared" si="648"/>
        <v>3.5539999999999995E-5</v>
      </c>
      <c r="DC472" s="19">
        <f t="shared" si="649"/>
        <v>4.0960999999999996E-5</v>
      </c>
      <c r="DD472" s="19">
        <f t="shared" si="650"/>
        <v>1.3197999999999998E-5</v>
      </c>
      <c r="DE472" s="19">
        <f t="shared" si="651"/>
        <v>1.3197999999999998E-5</v>
      </c>
      <c r="DF472" s="19">
        <f t="shared" si="652"/>
        <v>1.2262999999999999E-5</v>
      </c>
      <c r="DG472" s="19">
        <f t="shared" si="653"/>
        <v>1.6915999999999999E-5</v>
      </c>
      <c r="DH472" s="19">
        <f t="shared" si="654"/>
        <v>2.5861999999999997E-5</v>
      </c>
      <c r="DI472" s="19">
        <f t="shared" si="655"/>
        <v>3.8341999999999993E-5</v>
      </c>
      <c r="DJ472" s="19">
        <f t="shared" si="656"/>
        <v>0</v>
      </c>
      <c r="DK472" s="19">
        <f t="shared" si="657"/>
        <v>2.2173999999999998E-5</v>
      </c>
      <c r="DM472" s="68">
        <f t="shared" si="658"/>
        <v>1118.0674490389742</v>
      </c>
      <c r="DN472" s="19">
        <f t="shared" si="659"/>
        <v>128.43559925425413</v>
      </c>
      <c r="DO472" s="19">
        <f t="shared" si="660"/>
        <v>205.60196167605102</v>
      </c>
      <c r="DP472" s="19">
        <f t="shared" si="661"/>
        <v>46.296051432870648</v>
      </c>
      <c r="DQ472" s="19">
        <f t="shared" si="662"/>
        <v>420.0701521408688</v>
      </c>
      <c r="DR472" s="19">
        <f t="shared" si="663"/>
        <v>8.3610408515619241</v>
      </c>
      <c r="DS472" s="19">
        <f t="shared" si="664"/>
        <v>422.60312205004368</v>
      </c>
      <c r="DT472" s="19">
        <f t="shared" si="665"/>
        <v>481.94528561236871</v>
      </c>
      <c r="DU472" s="19">
        <f t="shared" si="666"/>
        <v>66.010201820981322</v>
      </c>
      <c r="DV472" s="19">
        <f t="shared" si="667"/>
        <v>13.035743152500471</v>
      </c>
      <c r="DX472" s="19">
        <f t="shared" si="668"/>
        <v>26.93168445212989</v>
      </c>
      <c r="DZ472" s="68">
        <f t="shared" si="669"/>
        <v>2937.3582914826047</v>
      </c>
      <c r="EA472" s="21">
        <f t="shared" si="670"/>
        <v>2.9373582914826049</v>
      </c>
      <c r="EB472" s="92">
        <f t="shared" si="671"/>
        <v>1300</v>
      </c>
    </row>
    <row r="473" spans="1:132" x14ac:dyDescent="0.3">
      <c r="A473" s="19">
        <f>'A. Thermody. result (all suite)'!C429</f>
        <v>1299</v>
      </c>
      <c r="B473" s="19" t="str">
        <f>'A. Thermody. result (all suite)'!A429</f>
        <v>Alkaline basalt</v>
      </c>
      <c r="C473" s="24">
        <f>'A. Thermody. result (all suite)'!G429</f>
        <v>94.717479999999995</v>
      </c>
      <c r="D473" s="19">
        <f>'A. Thermody. result (all suite)'!D429</f>
        <v>10000</v>
      </c>
      <c r="E473" s="61">
        <f>'A. Thermody. result (all suite)'!I429</f>
        <v>44.919234000000003</v>
      </c>
      <c r="F473" s="21">
        <f>'A. Thermody. result (all suite)'!J429</f>
        <v>4.0479240000000001</v>
      </c>
      <c r="G473" s="21">
        <f>'A. Thermody. result (all suite)'!K429</f>
        <v>11.849386000000001</v>
      </c>
      <c r="H473" s="21">
        <f>'A. Thermody. result (all suite)'!L429</f>
        <v>3.0669599999999999</v>
      </c>
      <c r="I473" s="21">
        <f>'A. Thermody. result (all suite)'!M429</f>
        <v>8.9929369999999995</v>
      </c>
      <c r="J473" s="21">
        <f>'A. Thermody. result (all suite)'!N429</f>
        <v>0.17946300000000001</v>
      </c>
      <c r="K473" s="21">
        <f>'A. Thermody. result (all suite)'!O429</f>
        <v>8.339086</v>
      </c>
      <c r="L473" s="21">
        <f>'A. Thermody. result (all suite)'!P429</f>
        <v>13.139193000000001</v>
      </c>
      <c r="M473" s="21">
        <f>'A. Thermody. result (all suite)'!Q429</f>
        <v>2.7738689999999999</v>
      </c>
      <c r="N473" s="21">
        <f>'A. Thermody. result (all suite)'!R429</f>
        <v>0.812863</v>
      </c>
      <c r="O473" s="21">
        <f>'A. Thermody. result (all suite)'!S429</f>
        <v>0.90787300000000004</v>
      </c>
      <c r="P473" s="21">
        <f>'A. Thermody. result (all suite)'!T429</f>
        <v>0.97121299999999999</v>
      </c>
      <c r="Q473" s="21">
        <f t="shared" si="589"/>
        <v>100.00000100000001</v>
      </c>
      <c r="S473" s="19">
        <f t="shared" si="590"/>
        <v>1572</v>
      </c>
      <c r="T473" s="19">
        <f t="shared" si="591"/>
        <v>1</v>
      </c>
      <c r="V473" s="61">
        <f t="shared" si="592"/>
        <v>44.482972564254197</v>
      </c>
      <c r="W473" s="21">
        <f t="shared" si="593"/>
        <v>4.0086100362750194</v>
      </c>
      <c r="X473" s="21">
        <f t="shared" si="594"/>
        <v>11.734303223898648</v>
      </c>
      <c r="Y473" s="21">
        <f t="shared" si="595"/>
        <v>3.0371732860730667</v>
      </c>
      <c r="Z473" s="21">
        <f t="shared" si="596"/>
        <v>8.9055964276475947</v>
      </c>
      <c r="AA473" s="21">
        <f t="shared" si="597"/>
        <v>0.17772003203123968</v>
      </c>
      <c r="AB473" s="21">
        <f t="shared" si="598"/>
        <v>8.2580957134967221</v>
      </c>
      <c r="AC473" s="21">
        <f t="shared" si="599"/>
        <v>13.011583450765006</v>
      </c>
      <c r="AD473" s="21">
        <f t="shared" si="600"/>
        <v>2.7469288239384317</v>
      </c>
      <c r="AE473" s="21">
        <f t="shared" si="601"/>
        <v>0.8049683689507563</v>
      </c>
      <c r="AF473" s="21">
        <f t="shared" si="602"/>
        <v>0.89905561948868373</v>
      </c>
      <c r="AG473" s="21">
        <f t="shared" si="603"/>
        <v>98.067007546819369</v>
      </c>
      <c r="AH473" s="21"/>
      <c r="AI473" s="61">
        <f t="shared" si="604"/>
        <v>45.359773564026654</v>
      </c>
      <c r="AJ473" s="21">
        <f t="shared" si="605"/>
        <v>4.087623489848224</v>
      </c>
      <c r="AK473" s="21">
        <f t="shared" si="606"/>
        <v>11.965597317014524</v>
      </c>
      <c r="AL473" s="21">
        <f t="shared" si="607"/>
        <v>3.0970388125925559</v>
      </c>
      <c r="AM473" s="21">
        <f t="shared" si="608"/>
        <v>9.081134063763356</v>
      </c>
      <c r="AN473" s="21">
        <f t="shared" si="609"/>
        <v>0.18122306010652176</v>
      </c>
      <c r="AO473" s="21">
        <f t="shared" si="610"/>
        <v>8.4208705048475387</v>
      </c>
      <c r="AP473" s="21">
        <f t="shared" si="611"/>
        <v>13.268053931953606</v>
      </c>
      <c r="AQ473" s="21">
        <f t="shared" si="612"/>
        <v>2.8010733606070182</v>
      </c>
      <c r="AR473" s="21">
        <f t="shared" si="613"/>
        <v>0.82083504849115185</v>
      </c>
      <c r="AS473" s="21">
        <f t="shared" si="614"/>
        <v>0.91677684674884619</v>
      </c>
      <c r="AT473" s="21">
        <f t="shared" si="615"/>
        <v>100</v>
      </c>
      <c r="AU473" s="21"/>
      <c r="AV473" s="21">
        <f>AR473*'[1]diagram lines'!$G$39</f>
        <v>0.68138022772626439</v>
      </c>
      <c r="AW473" s="21">
        <f>AK473*'[1]diagram lines'!$G$40</f>
        <v>6.332988364215101</v>
      </c>
      <c r="AX473" s="21">
        <f>AQ473*'[1]diagram lines'!$G$38</f>
        <v>2.0779824640321185</v>
      </c>
      <c r="AY473" s="21">
        <f>AP473*'[1]diagram lines'!$G$41</f>
        <v>9.48211600365258</v>
      </c>
      <c r="AZ473" s="21">
        <f t="shared" si="616"/>
        <v>3.6219084090981699</v>
      </c>
      <c r="BA473" s="21">
        <f t="shared" si="617"/>
        <v>0.51733851128533903</v>
      </c>
      <c r="BB473" s="21">
        <f t="shared" si="618"/>
        <v>2.2950909581876866</v>
      </c>
      <c r="BC473" s="86">
        <f t="shared" si="619"/>
        <v>0.43571257881197345</v>
      </c>
      <c r="BX473" s="61">
        <f t="shared" si="620"/>
        <v>0.74765702396804268</v>
      </c>
      <c r="BY473" s="21">
        <f t="shared" si="621"/>
        <v>5.0675062593890839E-2</v>
      </c>
      <c r="BZ473" s="21">
        <f t="shared" si="622"/>
        <v>0.11621602589250687</v>
      </c>
      <c r="CA473" s="21">
        <f t="shared" si="623"/>
        <v>1.9205711065188803E-2</v>
      </c>
      <c r="CB473" s="21">
        <f t="shared" si="624"/>
        <v>0.12516265831593598</v>
      </c>
      <c r="CC473" s="21">
        <f t="shared" si="625"/>
        <v>2.5297857344234566E-3</v>
      </c>
      <c r="CD473" s="21">
        <f t="shared" si="626"/>
        <v>0.20692521091811417</v>
      </c>
      <c r="CE473" s="21">
        <f t="shared" si="627"/>
        <v>0.23429374108416551</v>
      </c>
      <c r="CF473" s="21">
        <f t="shared" si="628"/>
        <v>4.474703984513631E-2</v>
      </c>
      <c r="CG473" s="21">
        <f t="shared" si="629"/>
        <v>8.6291188959660287E-3</v>
      </c>
      <c r="CH473" s="21">
        <f t="shared" si="630"/>
        <v>6.3959941948937621E-3</v>
      </c>
      <c r="CI473" s="21">
        <f t="shared" si="631"/>
        <v>5.3896392896781352E-2</v>
      </c>
      <c r="CJ473" s="21">
        <f t="shared" si="632"/>
        <v>1.6163337654050456</v>
      </c>
      <c r="CL473" s="68">
        <f t="shared" si="633"/>
        <v>0.46256351254326694</v>
      </c>
      <c r="CM473" s="19">
        <f t="shared" si="634"/>
        <v>3.1351855463584842E-2</v>
      </c>
      <c r="CN473" s="19">
        <f t="shared" si="635"/>
        <v>7.1901007316631599E-2</v>
      </c>
      <c r="CO473" s="19">
        <f t="shared" si="636"/>
        <v>1.188226805394735E-2</v>
      </c>
      <c r="CP473" s="19">
        <f t="shared" si="637"/>
        <v>7.7436146540297512E-2</v>
      </c>
      <c r="CQ473" s="19">
        <f t="shared" si="638"/>
        <v>1.5651382088089363E-3</v>
      </c>
      <c r="CR473" s="19">
        <f t="shared" si="639"/>
        <v>0.12802133776266172</v>
      </c>
      <c r="CS473" s="19">
        <f t="shared" si="640"/>
        <v>0.1449538122006952</v>
      </c>
      <c r="CT473" s="19">
        <f t="shared" si="641"/>
        <v>2.7684282047973498E-2</v>
      </c>
      <c r="CU473" s="19">
        <f t="shared" si="642"/>
        <v>5.3386986528760737E-3</v>
      </c>
      <c r="CV473" s="19">
        <f t="shared" si="643"/>
        <v>3.9570999083168665E-3</v>
      </c>
      <c r="CW473" s="19">
        <f t="shared" si="644"/>
        <v>3.3344841300939579E-2</v>
      </c>
      <c r="CX473" s="19">
        <f t="shared" si="645"/>
        <v>1</v>
      </c>
      <c r="CZ473" s="68">
        <f t="shared" si="646"/>
        <v>2.4859999999999999E-5</v>
      </c>
      <c r="DA473" s="19">
        <f t="shared" si="647"/>
        <v>1.9408759999999997E-5</v>
      </c>
      <c r="DB473" s="19">
        <f t="shared" si="648"/>
        <v>3.5539999999999995E-5</v>
      </c>
      <c r="DC473" s="19">
        <f t="shared" si="649"/>
        <v>4.0951909999999997E-5</v>
      </c>
      <c r="DD473" s="19">
        <f t="shared" si="650"/>
        <v>1.3195079999999997E-5</v>
      </c>
      <c r="DE473" s="19">
        <f t="shared" si="651"/>
        <v>1.3195079999999997E-5</v>
      </c>
      <c r="DF473" s="19">
        <f t="shared" si="652"/>
        <v>1.2259729999999999E-5</v>
      </c>
      <c r="DG473" s="19">
        <f t="shared" si="653"/>
        <v>1.6912259999999998E-5</v>
      </c>
      <c r="DH473" s="19">
        <f t="shared" si="654"/>
        <v>2.5854319999999999E-5</v>
      </c>
      <c r="DI473" s="19">
        <f t="shared" si="655"/>
        <v>3.8329919999999995E-5</v>
      </c>
      <c r="DJ473" s="19">
        <f t="shared" si="656"/>
        <v>0</v>
      </c>
      <c r="DK473" s="19">
        <f t="shared" si="657"/>
        <v>2.216454E-5</v>
      </c>
      <c r="DM473" s="68">
        <f t="shared" si="658"/>
        <v>1117.8928332099549</v>
      </c>
      <c r="DN473" s="19">
        <f t="shared" si="659"/>
        <v>129.03380815833455</v>
      </c>
      <c r="DO473" s="19">
        <f t="shared" si="660"/>
        <v>206.27537158142258</v>
      </c>
      <c r="DP473" s="19">
        <f t="shared" si="661"/>
        <v>46.334331793922487</v>
      </c>
      <c r="DQ473" s="19">
        <f t="shared" si="662"/>
        <v>421.65618767907262</v>
      </c>
      <c r="DR473" s="19">
        <f t="shared" si="663"/>
        <v>8.4145685007522477</v>
      </c>
      <c r="DS473" s="19">
        <f t="shared" si="664"/>
        <v>420.82981532507387</v>
      </c>
      <c r="DT473" s="19">
        <f t="shared" si="665"/>
        <v>480.65780612496422</v>
      </c>
      <c r="DU473" s="19">
        <f t="shared" si="666"/>
        <v>66.377636083790918</v>
      </c>
      <c r="DV473" s="19">
        <f t="shared" si="667"/>
        <v>13.120439935719309</v>
      </c>
      <c r="DX473" s="19">
        <f t="shared" si="668"/>
        <v>27.10970046041701</v>
      </c>
      <c r="DZ473" s="68">
        <f t="shared" si="669"/>
        <v>2937.7024988534249</v>
      </c>
      <c r="EA473" s="21">
        <f t="shared" si="670"/>
        <v>2.937702498853425</v>
      </c>
      <c r="EB473" s="92">
        <f t="shared" si="671"/>
        <v>1299</v>
      </c>
    </row>
    <row r="474" spans="1:132" x14ac:dyDescent="0.3">
      <c r="A474" s="19">
        <f>'A. Thermody. result (all suite)'!C430</f>
        <v>1298</v>
      </c>
      <c r="B474" s="19" t="str">
        <f>'A. Thermody. result (all suite)'!A430</f>
        <v>Alkaline basalt</v>
      </c>
      <c r="C474" s="24">
        <f>'A. Thermody. result (all suite)'!G430</f>
        <v>94.175458000000006</v>
      </c>
      <c r="D474" s="19">
        <f>'A. Thermody. result (all suite)'!D430</f>
        <v>10000</v>
      </c>
      <c r="E474" s="61">
        <f>'A. Thermody. result (all suite)'!I430</f>
        <v>44.894778000000002</v>
      </c>
      <c r="F474" s="21">
        <f>'A. Thermody. result (all suite)'!J430</f>
        <v>4.0634980000000001</v>
      </c>
      <c r="G474" s="21">
        <f>'A. Thermody. result (all suite)'!K430</f>
        <v>11.883245000000001</v>
      </c>
      <c r="H474" s="21">
        <f>'A. Thermody. result (all suite)'!L430</f>
        <v>3.0675750000000002</v>
      </c>
      <c r="I474" s="21">
        <f>'A. Thermody. result (all suite)'!M430</f>
        <v>9.0211849999999991</v>
      </c>
      <c r="J474" s="21">
        <f>'A. Thermody. result (all suite)'!N430</f>
        <v>0.18049599999999999</v>
      </c>
      <c r="K474" s="21">
        <f>'A. Thermody. result (all suite)'!O430</f>
        <v>8.2985539999999993</v>
      </c>
      <c r="L474" s="21">
        <f>'A. Thermody. result (all suite)'!P430</f>
        <v>13.095912999999999</v>
      </c>
      <c r="M474" s="21">
        <f>'A. Thermody. result (all suite)'!Q430</f>
        <v>2.787315</v>
      </c>
      <c r="N474" s="21">
        <f>'A. Thermody. result (all suite)'!R430</f>
        <v>0.81754099999999996</v>
      </c>
      <c r="O474" s="21">
        <f>'A. Thermody. result (all suite)'!S430</f>
        <v>0.91309799999999997</v>
      </c>
      <c r="P474" s="21">
        <f>'A. Thermody. result (all suite)'!T430</f>
        <v>0.97680199999999995</v>
      </c>
      <c r="Q474" s="21">
        <f t="shared" si="589"/>
        <v>100.00000000000003</v>
      </c>
      <c r="S474" s="19">
        <f t="shared" si="590"/>
        <v>1571</v>
      </c>
      <c r="T474" s="19">
        <f t="shared" si="591"/>
        <v>1</v>
      </c>
      <c r="V474" s="61">
        <f t="shared" si="592"/>
        <v>44.456244910600439</v>
      </c>
      <c r="W474" s="21">
        <f t="shared" si="593"/>
        <v>4.0238056702660394</v>
      </c>
      <c r="X474" s="21">
        <f t="shared" si="594"/>
        <v>11.767169225175099</v>
      </c>
      <c r="Y474" s="21">
        <f t="shared" si="595"/>
        <v>3.0376108660485004</v>
      </c>
      <c r="Z474" s="21">
        <f t="shared" si="596"/>
        <v>8.9330658844962993</v>
      </c>
      <c r="AA474" s="21">
        <f t="shared" si="597"/>
        <v>0.17873291146207998</v>
      </c>
      <c r="AB474" s="21">
        <f t="shared" si="598"/>
        <v>8.2174935585569191</v>
      </c>
      <c r="AC474" s="21">
        <f t="shared" si="599"/>
        <v>12.967991859897738</v>
      </c>
      <c r="AD474" s="21">
        <f t="shared" si="600"/>
        <v>2.7600884513336998</v>
      </c>
      <c r="AE474" s="21">
        <f t="shared" si="601"/>
        <v>0.80955524316117988</v>
      </c>
      <c r="AF474" s="21">
        <f t="shared" si="602"/>
        <v>0.90417884047403985</v>
      </c>
      <c r="AG474" s="21">
        <f t="shared" si="603"/>
        <v>98.055937421472038</v>
      </c>
      <c r="AH474" s="21"/>
      <c r="AI474" s="61">
        <f t="shared" si="604"/>
        <v>45.337636944425888</v>
      </c>
      <c r="AJ474" s="21">
        <f t="shared" si="605"/>
        <v>4.1035818697756055</v>
      </c>
      <c r="AK474" s="21">
        <f t="shared" si="606"/>
        <v>12.000465789844515</v>
      </c>
      <c r="AL474" s="21">
        <f t="shared" si="607"/>
        <v>3.097834711417824</v>
      </c>
      <c r="AM474" s="21">
        <f t="shared" si="608"/>
        <v>9.1101733555403843</v>
      </c>
      <c r="AN474" s="21">
        <f t="shared" si="609"/>
        <v>0.18227648030515028</v>
      </c>
      <c r="AO474" s="21">
        <f t="shared" si="610"/>
        <v>8.3804140520688897</v>
      </c>
      <c r="AP474" s="21">
        <f t="shared" si="611"/>
        <v>13.225096002251915</v>
      </c>
      <c r="AQ474" s="21">
        <f t="shared" si="612"/>
        <v>2.8148101215636356</v>
      </c>
      <c r="AR474" s="21">
        <f t="shared" si="613"/>
        <v>0.82560553134226178</v>
      </c>
      <c r="AS474" s="21">
        <f t="shared" si="614"/>
        <v>0.92210514146392231</v>
      </c>
      <c r="AT474" s="21">
        <f t="shared" si="615"/>
        <v>99.999999999999972</v>
      </c>
      <c r="AU474" s="21"/>
      <c r="AV474" s="21">
        <f>AR474*'[1]diagram lines'!$G$39</f>
        <v>0.68534023491337048</v>
      </c>
      <c r="AW474" s="21">
        <f>AK474*'[1]diagram lines'!$G$40</f>
        <v>6.3514430745701196</v>
      </c>
      <c r="AX474" s="21">
        <f>AQ474*'[1]diagram lines'!$G$38</f>
        <v>2.0881731105113905</v>
      </c>
      <c r="AY474" s="21">
        <f>AP474*'[1]diagram lines'!$G$41</f>
        <v>9.4514157913383077</v>
      </c>
      <c r="AZ474" s="21">
        <f t="shared" si="616"/>
        <v>3.6404156529058973</v>
      </c>
      <c r="BA474" s="21">
        <f t="shared" si="617"/>
        <v>0.51954845737877731</v>
      </c>
      <c r="BB474" s="21">
        <f t="shared" si="618"/>
        <v>2.2900351588527879</v>
      </c>
      <c r="BC474" s="86">
        <f t="shared" si="619"/>
        <v>0.43667451835148169</v>
      </c>
      <c r="BX474" s="61">
        <f t="shared" si="620"/>
        <v>0.74724996671105204</v>
      </c>
      <c r="BY474" s="21">
        <f t="shared" si="621"/>
        <v>5.0870030045067606E-2</v>
      </c>
      <c r="BZ474" s="21">
        <f t="shared" si="622"/>
        <v>0.11654810710082386</v>
      </c>
      <c r="CA474" s="21">
        <f t="shared" si="623"/>
        <v>1.9209562276911517E-2</v>
      </c>
      <c r="CB474" s="21">
        <f t="shared" si="624"/>
        <v>0.12555581071677105</v>
      </c>
      <c r="CC474" s="21">
        <f t="shared" si="625"/>
        <v>2.5443473357767126E-3</v>
      </c>
      <c r="CD474" s="21">
        <f t="shared" si="626"/>
        <v>0.2059194540942928</v>
      </c>
      <c r="CE474" s="21">
        <f t="shared" si="627"/>
        <v>0.23352198644793151</v>
      </c>
      <c r="CF474" s="21">
        <f t="shared" si="628"/>
        <v>4.4963945797709307E-2</v>
      </c>
      <c r="CG474" s="21">
        <f t="shared" si="629"/>
        <v>8.6787791932059436E-3</v>
      </c>
      <c r="CH474" s="21">
        <f t="shared" si="630"/>
        <v>6.4328044862762782E-3</v>
      </c>
      <c r="CI474" s="21">
        <f t="shared" si="631"/>
        <v>5.420654827968923E-2</v>
      </c>
      <c r="CJ474" s="21">
        <f t="shared" si="632"/>
        <v>1.6157013424855078</v>
      </c>
      <c r="CL474" s="68">
        <f t="shared" si="633"/>
        <v>0.46249263218505654</v>
      </c>
      <c r="CM474" s="19">
        <f t="shared" si="634"/>
        <v>3.1484797782498526E-2</v>
      </c>
      <c r="CN474" s="19">
        <f t="shared" si="635"/>
        <v>7.2134684818378952E-2</v>
      </c>
      <c r="CO474" s="19">
        <f t="shared" si="636"/>
        <v>1.1889302664909941E-2</v>
      </c>
      <c r="CP474" s="19">
        <f t="shared" si="637"/>
        <v>7.7709789188899703E-2</v>
      </c>
      <c r="CQ474" s="19">
        <f t="shared" si="638"/>
        <v>1.5747633977097686E-3</v>
      </c>
      <c r="CR474" s="19">
        <f t="shared" si="639"/>
        <v>0.12744895896262451</v>
      </c>
      <c r="CS474" s="19">
        <f t="shared" si="640"/>
        <v>0.14453289126361304</v>
      </c>
      <c r="CT474" s="19">
        <f t="shared" si="641"/>
        <v>2.7829367108489989E-2</v>
      </c>
      <c r="CU474" s="19">
        <f t="shared" si="642"/>
        <v>5.3715244055284241E-3</v>
      </c>
      <c r="CV474" s="19">
        <f t="shared" si="643"/>
        <v>3.9814316650751795E-3</v>
      </c>
      <c r="CW474" s="19">
        <f t="shared" si="644"/>
        <v>3.3549856557215457E-2</v>
      </c>
      <c r="CX474" s="19">
        <f t="shared" si="645"/>
        <v>1</v>
      </c>
      <c r="CZ474" s="68">
        <f t="shared" si="646"/>
        <v>2.4859999999999999E-5</v>
      </c>
      <c r="DA474" s="19">
        <f t="shared" si="647"/>
        <v>1.9401519999999999E-5</v>
      </c>
      <c r="DB474" s="19">
        <f t="shared" si="648"/>
        <v>3.5539999999999995E-5</v>
      </c>
      <c r="DC474" s="19">
        <f t="shared" si="649"/>
        <v>4.0942819999999998E-5</v>
      </c>
      <c r="DD474" s="19">
        <f t="shared" si="650"/>
        <v>1.3192159999999998E-5</v>
      </c>
      <c r="DE474" s="19">
        <f t="shared" si="651"/>
        <v>1.3192159999999998E-5</v>
      </c>
      <c r="DF474" s="19">
        <f t="shared" si="652"/>
        <v>1.2256459999999999E-5</v>
      </c>
      <c r="DG474" s="19">
        <f t="shared" si="653"/>
        <v>1.6908519999999997E-5</v>
      </c>
      <c r="DH474" s="19">
        <f t="shared" si="654"/>
        <v>2.5846639999999997E-5</v>
      </c>
      <c r="DI474" s="19">
        <f t="shared" si="655"/>
        <v>3.831783999999999E-5</v>
      </c>
      <c r="DJ474" s="19">
        <f t="shared" si="656"/>
        <v>0</v>
      </c>
      <c r="DK474" s="19">
        <f t="shared" si="657"/>
        <v>2.2155079999999999E-5</v>
      </c>
      <c r="DM474" s="68">
        <f t="shared" si="658"/>
        <v>1117.7215342589782</v>
      </c>
      <c r="DN474" s="19">
        <f t="shared" si="659"/>
        <v>129.62930981005519</v>
      </c>
      <c r="DO474" s="19">
        <f t="shared" si="660"/>
        <v>206.94576432419581</v>
      </c>
      <c r="DP474" s="19">
        <f t="shared" si="661"/>
        <v>46.372056017623329</v>
      </c>
      <c r="DQ474" s="19">
        <f t="shared" si="662"/>
        <v>423.23989045178683</v>
      </c>
      <c r="DR474" s="19">
        <f t="shared" si="663"/>
        <v>8.4681898516642473</v>
      </c>
      <c r="DS474" s="19">
        <f t="shared" si="664"/>
        <v>419.06007494772291</v>
      </c>
      <c r="DT474" s="19">
        <f t="shared" si="665"/>
        <v>479.36806663524783</v>
      </c>
      <c r="DU474" s="19">
        <f t="shared" si="666"/>
        <v>66.745328098944185</v>
      </c>
      <c r="DV474" s="19">
        <f t="shared" si="667"/>
        <v>13.205274592742642</v>
      </c>
      <c r="DX474" s="19">
        <f t="shared" si="668"/>
        <v>27.288026726196545</v>
      </c>
      <c r="DZ474" s="68">
        <f t="shared" si="669"/>
        <v>2938.0435157151583</v>
      </c>
      <c r="EA474" s="21">
        <f t="shared" si="670"/>
        <v>2.9380435157151581</v>
      </c>
      <c r="EB474" s="92">
        <f t="shared" si="671"/>
        <v>1298</v>
      </c>
    </row>
    <row r="475" spans="1:132" x14ac:dyDescent="0.3">
      <c r="A475" s="19">
        <f>'A. Thermody. result (all suite)'!C431</f>
        <v>1297</v>
      </c>
      <c r="B475" s="19" t="str">
        <f>'A. Thermody. result (all suite)'!A431</f>
        <v>Alkaline basalt</v>
      </c>
      <c r="C475" s="24">
        <f>'A. Thermody. result (all suite)'!G431</f>
        <v>93.639156</v>
      </c>
      <c r="D475" s="19">
        <f>'A. Thermody. result (all suite)'!D431</f>
        <v>10000</v>
      </c>
      <c r="E475" s="61">
        <f>'A. Thermody. result (all suite)'!I431</f>
        <v>44.870555000000003</v>
      </c>
      <c r="F475" s="21">
        <f>'A. Thermody. result (all suite)'!J431</f>
        <v>4.0789660000000003</v>
      </c>
      <c r="G475" s="21">
        <f>'A. Thermody. result (all suite)'!K431</f>
        <v>11.916926</v>
      </c>
      <c r="H475" s="21">
        <f>'A. Thermody. result (all suite)'!L431</f>
        <v>3.0681569999999998</v>
      </c>
      <c r="I475" s="21">
        <f>'A. Thermody. result (all suite)'!M431</f>
        <v>9.0493609999999993</v>
      </c>
      <c r="J475" s="21">
        <f>'A. Thermody. result (all suite)'!N431</f>
        <v>0.18153</v>
      </c>
      <c r="K475" s="21">
        <f>'A. Thermody. result (all suite)'!O431</f>
        <v>8.2581570000000006</v>
      </c>
      <c r="L475" s="21">
        <f>'A. Thermody. result (all suite)'!P431</f>
        <v>13.052644000000001</v>
      </c>
      <c r="M475" s="21">
        <f>'A. Thermody. result (all suite)'!Q431</f>
        <v>2.8007580000000001</v>
      </c>
      <c r="N475" s="21">
        <f>'A. Thermody. result (all suite)'!R431</f>
        <v>0.82222300000000004</v>
      </c>
      <c r="O475" s="21">
        <f>'A. Thermody. result (all suite)'!S431</f>
        <v>0.918327</v>
      </c>
      <c r="P475" s="21">
        <f>'A. Thermody. result (all suite)'!T431</f>
        <v>0.98239699999999996</v>
      </c>
      <c r="Q475" s="21">
        <f t="shared" si="589"/>
        <v>100.00000100000001</v>
      </c>
      <c r="S475" s="19">
        <f t="shared" si="590"/>
        <v>1570</v>
      </c>
      <c r="T475" s="19">
        <f t="shared" si="591"/>
        <v>1</v>
      </c>
      <c r="V475" s="61">
        <f t="shared" si="592"/>
        <v>44.42974801820472</v>
      </c>
      <c r="W475" s="21">
        <f t="shared" si="593"/>
        <v>4.0388943607856964</v>
      </c>
      <c r="X475" s="21">
        <f t="shared" si="594"/>
        <v>11.799854477654495</v>
      </c>
      <c r="Y475" s="21">
        <f t="shared" si="595"/>
        <v>3.0380155179781241</v>
      </c>
      <c r="Z475" s="21">
        <f t="shared" si="596"/>
        <v>8.9604603499058353</v>
      </c>
      <c r="AA475" s="21">
        <f t="shared" si="597"/>
        <v>0.17974665474373347</v>
      </c>
      <c r="AB475" s="21">
        <f t="shared" si="598"/>
        <v>8.1770291141879898</v>
      </c>
      <c r="AC475" s="21">
        <f t="shared" si="599"/>
        <v>12.924415218205608</v>
      </c>
      <c r="AD475" s="21">
        <f t="shared" si="600"/>
        <v>2.7732434377058852</v>
      </c>
      <c r="AE475" s="21">
        <f t="shared" si="601"/>
        <v>0.81414550599546498</v>
      </c>
      <c r="AF475" s="21">
        <f t="shared" si="602"/>
        <v>0.90930538319202614</v>
      </c>
      <c r="AG475" s="21">
        <f t="shared" si="603"/>
        <v>98.044858038559582</v>
      </c>
      <c r="AH475" s="21"/>
      <c r="AI475" s="61">
        <f t="shared" si="604"/>
        <v>45.315734967693217</v>
      </c>
      <c r="AJ475" s="21">
        <f t="shared" si="605"/>
        <v>4.119435166296288</v>
      </c>
      <c r="AK475" s="21">
        <f t="shared" si="606"/>
        <v>12.035158919821976</v>
      </c>
      <c r="AL475" s="21">
        <f t="shared" si="607"/>
        <v>3.0985974978752253</v>
      </c>
      <c r="AM475" s="21">
        <f t="shared" si="608"/>
        <v>9.1391435809737409</v>
      </c>
      <c r="AN475" s="21">
        <f t="shared" si="609"/>
        <v>0.18333103677200671</v>
      </c>
      <c r="AO475" s="21">
        <f t="shared" si="610"/>
        <v>8.3400897076847063</v>
      </c>
      <c r="AP475" s="21">
        <f t="shared" si="611"/>
        <v>13.182144863856735</v>
      </c>
      <c r="AQ475" s="21">
        <f t="shared" si="612"/>
        <v>2.8285455180272789</v>
      </c>
      <c r="AR475" s="21">
        <f t="shared" si="613"/>
        <v>0.83038062605514074</v>
      </c>
      <c r="AS475" s="21">
        <f t="shared" si="614"/>
        <v>0.92743811494368211</v>
      </c>
      <c r="AT475" s="21">
        <f t="shared" si="615"/>
        <v>100</v>
      </c>
      <c r="AU475" s="21"/>
      <c r="AV475" s="21">
        <f>AR475*'[1]diagram lines'!$G$39</f>
        <v>0.68930407043532671</v>
      </c>
      <c r="AW475" s="21">
        <f>AK475*'[1]diagram lines'!$G$40</f>
        <v>6.3698049818484996</v>
      </c>
      <c r="AX475" s="21">
        <f>AQ475*'[1]diagram lines'!$G$38</f>
        <v>2.0983627447385333</v>
      </c>
      <c r="AY475" s="21">
        <f>AP475*'[1]diagram lines'!$G$41</f>
        <v>9.4207204324830656</v>
      </c>
      <c r="AZ475" s="21">
        <f t="shared" si="616"/>
        <v>3.6589261440824199</v>
      </c>
      <c r="BA475" s="21">
        <f t="shared" si="617"/>
        <v>0.52175646566838818</v>
      </c>
      <c r="BB475" s="21">
        <f t="shared" si="618"/>
        <v>2.2849950887876211</v>
      </c>
      <c r="BC475" s="86">
        <f t="shared" si="619"/>
        <v>0.43763770211452957</v>
      </c>
      <c r="BX475" s="61">
        <f t="shared" si="620"/>
        <v>0.74684678761651135</v>
      </c>
      <c r="BY475" s="21">
        <f t="shared" si="621"/>
        <v>5.1063670505758642E-2</v>
      </c>
      <c r="BZ475" s="21">
        <f t="shared" si="622"/>
        <v>0.11687844252648098</v>
      </c>
      <c r="CA475" s="21">
        <f t="shared" si="623"/>
        <v>1.9213206838249106E-2</v>
      </c>
      <c r="CB475" s="21">
        <f t="shared" si="624"/>
        <v>0.12594796102992345</v>
      </c>
      <c r="CC475" s="21">
        <f t="shared" si="625"/>
        <v>2.5589230335494786E-3</v>
      </c>
      <c r="CD475" s="21">
        <f t="shared" si="626"/>
        <v>0.20491704714640202</v>
      </c>
      <c r="CE475" s="21">
        <f t="shared" si="627"/>
        <v>0.23275042796005707</v>
      </c>
      <c r="CF475" s="21">
        <f t="shared" si="628"/>
        <v>4.5180803355379898E-2</v>
      </c>
      <c r="CG475" s="21">
        <f t="shared" si="629"/>
        <v>8.7284819532908713E-3</v>
      </c>
      <c r="CH475" s="21">
        <f t="shared" si="630"/>
        <v>6.4696429577861701E-3</v>
      </c>
      <c r="CI475" s="21">
        <f t="shared" si="631"/>
        <v>5.4517036625971141E-2</v>
      </c>
      <c r="CJ475" s="21">
        <f t="shared" si="632"/>
        <v>1.6150724315493601</v>
      </c>
      <c r="CL475" s="68">
        <f t="shared" si="633"/>
        <v>0.4624230920095958</v>
      </c>
      <c r="CM475" s="19">
        <f t="shared" si="634"/>
        <v>3.161695383331669E-2</v>
      </c>
      <c r="CN475" s="19">
        <f t="shared" si="635"/>
        <v>7.2367307028055675E-2</v>
      </c>
      <c r="CO475" s="19">
        <f t="shared" si="636"/>
        <v>1.1896188965232739E-2</v>
      </c>
      <c r="CP475" s="19">
        <f t="shared" si="637"/>
        <v>7.7982856105778445E-2</v>
      </c>
      <c r="CQ475" s="19">
        <f t="shared" si="638"/>
        <v>1.5844014073688759E-3</v>
      </c>
      <c r="CR475" s="19">
        <f t="shared" si="639"/>
        <v>0.12687793014324592</v>
      </c>
      <c r="CS475" s="19">
        <f t="shared" si="640"/>
        <v>0.14411144875823095</v>
      </c>
      <c r="CT475" s="19">
        <f t="shared" si="641"/>
        <v>2.7974474997407617E-2</v>
      </c>
      <c r="CU475" s="19">
        <f t="shared" si="642"/>
        <v>5.4043904055234996E-3</v>
      </c>
      <c r="CV475" s="19">
        <f t="shared" si="643"/>
        <v>4.0057912149362596E-3</v>
      </c>
      <c r="CW475" s="19">
        <f t="shared" si="644"/>
        <v>3.37551651313076E-2</v>
      </c>
      <c r="CX475" s="19">
        <f t="shared" si="645"/>
        <v>1.0000000000000002</v>
      </c>
      <c r="CZ475" s="68">
        <f t="shared" si="646"/>
        <v>2.4859999999999999E-5</v>
      </c>
      <c r="DA475" s="19">
        <f t="shared" si="647"/>
        <v>1.9394279999999997E-5</v>
      </c>
      <c r="DB475" s="19">
        <f t="shared" si="648"/>
        <v>3.5539999999999995E-5</v>
      </c>
      <c r="DC475" s="19">
        <f t="shared" si="649"/>
        <v>4.0933729999999999E-5</v>
      </c>
      <c r="DD475" s="19">
        <f t="shared" si="650"/>
        <v>1.3189239999999998E-5</v>
      </c>
      <c r="DE475" s="19">
        <f t="shared" si="651"/>
        <v>1.3189239999999998E-5</v>
      </c>
      <c r="DF475" s="19">
        <f t="shared" si="652"/>
        <v>1.2253189999999999E-5</v>
      </c>
      <c r="DG475" s="19">
        <f t="shared" si="653"/>
        <v>1.690478E-5</v>
      </c>
      <c r="DH475" s="19">
        <f t="shared" si="654"/>
        <v>2.5838959999999998E-5</v>
      </c>
      <c r="DI475" s="19">
        <f t="shared" si="655"/>
        <v>3.8305759999999992E-5</v>
      </c>
      <c r="DJ475" s="19">
        <f t="shared" si="656"/>
        <v>0</v>
      </c>
      <c r="DK475" s="19">
        <f t="shared" si="657"/>
        <v>2.2145619999999998E-5</v>
      </c>
      <c r="DM475" s="68">
        <f t="shared" si="658"/>
        <v>1117.5534741728284</v>
      </c>
      <c r="DN475" s="19">
        <f t="shared" si="659"/>
        <v>130.222017636403</v>
      </c>
      <c r="DO475" s="19">
        <f t="shared" si="660"/>
        <v>207.61312956051088</v>
      </c>
      <c r="DP475" s="19">
        <f t="shared" si="661"/>
        <v>46.409218408828522</v>
      </c>
      <c r="DQ475" s="19">
        <f t="shared" si="662"/>
        <v>424.82115809555222</v>
      </c>
      <c r="DR475" s="19">
        <f t="shared" si="663"/>
        <v>8.5219039033900401</v>
      </c>
      <c r="DS475" s="19">
        <f t="shared" si="664"/>
        <v>417.29382999633657</v>
      </c>
      <c r="DT475" s="19">
        <f t="shared" si="665"/>
        <v>478.07602621043236</v>
      </c>
      <c r="DU475" s="19">
        <f t="shared" si="666"/>
        <v>67.11329345644323</v>
      </c>
      <c r="DV475" s="19">
        <f t="shared" si="667"/>
        <v>13.290261730881042</v>
      </c>
      <c r="DX475" s="19">
        <f t="shared" si="668"/>
        <v>27.466744018282757</v>
      </c>
      <c r="DZ475" s="68">
        <f t="shared" si="669"/>
        <v>2938.3810571898894</v>
      </c>
      <c r="EA475" s="21">
        <f t="shared" si="670"/>
        <v>2.9383810571898894</v>
      </c>
      <c r="EB475" s="92">
        <f t="shared" si="671"/>
        <v>1297</v>
      </c>
    </row>
    <row r="476" spans="1:132" x14ac:dyDescent="0.3">
      <c r="A476" s="19">
        <f>'A. Thermody. result (all suite)'!C432</f>
        <v>1296</v>
      </c>
      <c r="B476" s="19" t="str">
        <f>'A. Thermody. result (all suite)'!A432</f>
        <v>Alkaline basalt</v>
      </c>
      <c r="C476" s="24">
        <f>'A. Thermody. result (all suite)'!G432</f>
        <v>93.108476999999993</v>
      </c>
      <c r="D476" s="19">
        <f>'A. Thermody. result (all suite)'!D432</f>
        <v>10000</v>
      </c>
      <c r="E476" s="61">
        <f>'A. Thermody. result (all suite)'!I432</f>
        <v>44.846564999999998</v>
      </c>
      <c r="F476" s="21">
        <f>'A. Thermody. result (all suite)'!J432</f>
        <v>4.094328</v>
      </c>
      <c r="G476" s="21">
        <f>'A. Thermody. result (all suite)'!K432</f>
        <v>11.950429</v>
      </c>
      <c r="H476" s="21">
        <f>'A. Thermody. result (all suite)'!L432</f>
        <v>3.0687060000000002</v>
      </c>
      <c r="I476" s="21">
        <f>'A. Thermody. result (all suite)'!M432</f>
        <v>9.0774659999999994</v>
      </c>
      <c r="J476" s="21">
        <f>'A. Thermody. result (all suite)'!N432</f>
        <v>0.182564</v>
      </c>
      <c r="K476" s="21">
        <f>'A. Thermody. result (all suite)'!O432</f>
        <v>8.2178959999999996</v>
      </c>
      <c r="L476" s="21">
        <f>'A. Thermody. result (all suite)'!P432</f>
        <v>13.009384000000001</v>
      </c>
      <c r="M476" s="21">
        <f>'A. Thermody. result (all suite)'!Q432</f>
        <v>2.8141959999999999</v>
      </c>
      <c r="N476" s="21">
        <f>'A. Thermody. result (all suite)'!R432</f>
        <v>0.82691000000000003</v>
      </c>
      <c r="O476" s="21">
        <f>'A. Thermody. result (all suite)'!S432</f>
        <v>0.92356099999999997</v>
      </c>
      <c r="P476" s="21">
        <f>'A. Thermody. result (all suite)'!T432</f>
        <v>0.98799599999999999</v>
      </c>
      <c r="Q476" s="21">
        <f t="shared" si="589"/>
        <v>100.00000099999998</v>
      </c>
      <c r="S476" s="19">
        <f t="shared" si="590"/>
        <v>1569</v>
      </c>
      <c r="T476" s="19">
        <f t="shared" si="591"/>
        <v>1</v>
      </c>
      <c r="V476" s="61">
        <f t="shared" si="592"/>
        <v>44.403482736093423</v>
      </c>
      <c r="W476" s="21">
        <f t="shared" si="593"/>
        <v>4.0538762035376381</v>
      </c>
      <c r="X476" s="21">
        <f t="shared" si="594"/>
        <v>11.832359240677858</v>
      </c>
      <c r="Y476" s="21">
        <f t="shared" si="595"/>
        <v>3.0383873077714272</v>
      </c>
      <c r="Z476" s="21">
        <f t="shared" si="596"/>
        <v>8.9877809999154898</v>
      </c>
      <c r="AA476" s="21">
        <f t="shared" si="597"/>
        <v>0.18076027500059724</v>
      </c>
      <c r="AB476" s="21">
        <f t="shared" si="598"/>
        <v>8.1367035170477653</v>
      </c>
      <c r="AC476" s="21">
        <f t="shared" si="599"/>
        <v>12.880851807740683</v>
      </c>
      <c r="AD476" s="21">
        <f t="shared" si="600"/>
        <v>2.7863918563658814</v>
      </c>
      <c r="AE476" s="21">
        <f t="shared" si="601"/>
        <v>0.81874016235809843</v>
      </c>
      <c r="AF476" s="21">
        <f t="shared" si="602"/>
        <v>0.91443625435368747</v>
      </c>
      <c r="AG476" s="21">
        <f t="shared" si="603"/>
        <v>98.033770360862547</v>
      </c>
      <c r="AH476" s="21"/>
      <c r="AI476" s="61">
        <f t="shared" si="604"/>
        <v>45.294068128405236</v>
      </c>
      <c r="AJ476" s="21">
        <f t="shared" si="605"/>
        <v>4.135183405285046</v>
      </c>
      <c r="AK476" s="21">
        <f t="shared" si="606"/>
        <v>12.069676803333092</v>
      </c>
      <c r="AL476" s="21">
        <f t="shared" si="607"/>
        <v>3.0993271977473844</v>
      </c>
      <c r="AM476" s="21">
        <f t="shared" si="608"/>
        <v>9.1680458344419939</v>
      </c>
      <c r="AN476" s="21">
        <f t="shared" si="609"/>
        <v>0.18438572171122075</v>
      </c>
      <c r="AO476" s="21">
        <f t="shared" si="610"/>
        <v>8.299898583005163</v>
      </c>
      <c r="AP476" s="21">
        <f t="shared" si="611"/>
        <v>13.13919862545961</v>
      </c>
      <c r="AQ476" s="21">
        <f t="shared" si="612"/>
        <v>2.8422775601807073</v>
      </c>
      <c r="AR476" s="21">
        <f t="shared" si="613"/>
        <v>0.83516135240368083</v>
      </c>
      <c r="AS476" s="21">
        <f t="shared" si="614"/>
        <v>0.93277678802686603</v>
      </c>
      <c r="AT476" s="21">
        <f t="shared" si="615"/>
        <v>100.00000000000001</v>
      </c>
      <c r="AU476" s="21"/>
      <c r="AV476" s="21">
        <f>AR476*'[1]diagram lines'!$G$39</f>
        <v>0.69327258081271992</v>
      </c>
      <c r="AW476" s="21">
        <f>AK476*'[1]diagram lines'!$G$40</f>
        <v>6.3880741370642111</v>
      </c>
      <c r="AX476" s="21">
        <f>AQ476*'[1]diagram lines'!$G$38</f>
        <v>2.1085498905632289</v>
      </c>
      <c r="AY476" s="21">
        <f>AP476*'[1]diagram lines'!$G$41</f>
        <v>9.3900285754488291</v>
      </c>
      <c r="AZ476" s="21">
        <f t="shared" si="616"/>
        <v>3.677438912584388</v>
      </c>
      <c r="BA476" s="21">
        <f t="shared" si="617"/>
        <v>0.52396261343169126</v>
      </c>
      <c r="BB476" s="21">
        <f t="shared" si="618"/>
        <v>2.2799710553849213</v>
      </c>
      <c r="BC476" s="86">
        <f t="shared" si="619"/>
        <v>0.43860205928411344</v>
      </c>
      <c r="BX476" s="61">
        <f t="shared" si="620"/>
        <v>0.74644748668442074</v>
      </c>
      <c r="BY476" s="21">
        <f t="shared" si="621"/>
        <v>5.1255983975963947E-2</v>
      </c>
      <c r="BZ476" s="21">
        <f t="shared" si="622"/>
        <v>0.11720703216947823</v>
      </c>
      <c r="CA476" s="21">
        <f t="shared" si="623"/>
        <v>1.9216644749201581E-2</v>
      </c>
      <c r="CB476" s="21">
        <f t="shared" si="624"/>
        <v>0.12633912317327767</v>
      </c>
      <c r="CC476" s="21">
        <f t="shared" si="625"/>
        <v>2.5734987313222441E-3</v>
      </c>
      <c r="CD476" s="21">
        <f t="shared" si="626"/>
        <v>0.20391801488833747</v>
      </c>
      <c r="CE476" s="21">
        <f t="shared" si="627"/>
        <v>0.23197902995720401</v>
      </c>
      <c r="CF476" s="21">
        <f t="shared" si="628"/>
        <v>4.5397580254879819E-2</v>
      </c>
      <c r="CG476" s="21">
        <f t="shared" si="629"/>
        <v>8.7782377919320594E-3</v>
      </c>
      <c r="CH476" s="21">
        <f t="shared" si="630"/>
        <v>6.5065166544552785E-3</v>
      </c>
      <c r="CI476" s="21">
        <f t="shared" si="631"/>
        <v>5.4827746947835737E-2</v>
      </c>
      <c r="CJ476" s="21">
        <f t="shared" si="632"/>
        <v>1.6144468959783089</v>
      </c>
      <c r="CL476" s="68">
        <f t="shared" si="633"/>
        <v>0.46235493316247778</v>
      </c>
      <c r="CM476" s="19">
        <f t="shared" si="634"/>
        <v>3.1748324521324235E-2</v>
      </c>
      <c r="CN476" s="19">
        <f t="shared" si="635"/>
        <v>7.2598877337773371E-2</v>
      </c>
      <c r="CO476" s="19">
        <f t="shared" si="636"/>
        <v>1.1902927743905035E-2</v>
      </c>
      <c r="CP476" s="19">
        <f t="shared" si="637"/>
        <v>7.8255360079044128E-2</v>
      </c>
      <c r="CQ476" s="19">
        <f t="shared" si="638"/>
        <v>1.5940435933402301E-3</v>
      </c>
      <c r="CR476" s="19">
        <f t="shared" si="639"/>
        <v>0.12630828266715391</v>
      </c>
      <c r="CS476" s="19">
        <f t="shared" si="640"/>
        <v>0.14368947689458147</v>
      </c>
      <c r="CT476" s="19">
        <f t="shared" si="641"/>
        <v>2.811958718987172E-2</v>
      </c>
      <c r="CU476" s="19">
        <f t="shared" si="642"/>
        <v>5.437303520976264E-3</v>
      </c>
      <c r="CV476" s="19">
        <f t="shared" si="643"/>
        <v>4.0301831361957028E-3</v>
      </c>
      <c r="CW476" s="19">
        <f t="shared" si="644"/>
        <v>3.396070015335604E-2</v>
      </c>
      <c r="CX476" s="19">
        <f t="shared" si="645"/>
        <v>0.99999999999999989</v>
      </c>
      <c r="CZ476" s="68">
        <f t="shared" si="646"/>
        <v>2.4859999999999999E-5</v>
      </c>
      <c r="DA476" s="19">
        <f t="shared" si="647"/>
        <v>1.9387039999999995E-5</v>
      </c>
      <c r="DB476" s="19">
        <f t="shared" si="648"/>
        <v>3.5539999999999995E-5</v>
      </c>
      <c r="DC476" s="19">
        <f t="shared" si="649"/>
        <v>4.0924640000000001E-5</v>
      </c>
      <c r="DD476" s="19">
        <f t="shared" si="650"/>
        <v>1.3186319999999997E-5</v>
      </c>
      <c r="DE476" s="19">
        <f t="shared" si="651"/>
        <v>1.3186319999999997E-5</v>
      </c>
      <c r="DF476" s="19">
        <f t="shared" si="652"/>
        <v>1.2249919999999999E-5</v>
      </c>
      <c r="DG476" s="19">
        <f t="shared" si="653"/>
        <v>1.6901039999999999E-5</v>
      </c>
      <c r="DH476" s="19">
        <f t="shared" si="654"/>
        <v>2.5831279999999996E-5</v>
      </c>
      <c r="DI476" s="19">
        <f t="shared" si="655"/>
        <v>3.8293679999999994E-5</v>
      </c>
      <c r="DJ476" s="19">
        <f t="shared" si="656"/>
        <v>0</v>
      </c>
      <c r="DK476" s="19">
        <f t="shared" si="657"/>
        <v>2.2136159999999997E-5</v>
      </c>
      <c r="DM476" s="68">
        <f t="shared" si="658"/>
        <v>1117.3887523894475</v>
      </c>
      <c r="DN476" s="19">
        <f t="shared" si="659"/>
        <v>130.81193223738026</v>
      </c>
      <c r="DO476" s="19">
        <f t="shared" si="660"/>
        <v>208.27747702192946</v>
      </c>
      <c r="DP476" s="19">
        <f t="shared" si="661"/>
        <v>46.445821671838651</v>
      </c>
      <c r="DQ476" s="19">
        <f t="shared" si="662"/>
        <v>426.40005867287624</v>
      </c>
      <c r="DR476" s="19">
        <f t="shared" si="663"/>
        <v>8.5756642119678528</v>
      </c>
      <c r="DS476" s="19">
        <f t="shared" si="664"/>
        <v>415.53118644744643</v>
      </c>
      <c r="DT476" s="19">
        <f t="shared" si="665"/>
        <v>476.78165747481393</v>
      </c>
      <c r="DU476" s="19">
        <f t="shared" si="666"/>
        <v>67.481487944079731</v>
      </c>
      <c r="DV476" s="19">
        <f t="shared" si="667"/>
        <v>13.375418389560998</v>
      </c>
      <c r="DX476" s="19">
        <f t="shared" si="668"/>
        <v>27.645798402409266</v>
      </c>
      <c r="DZ476" s="68">
        <f t="shared" si="669"/>
        <v>2938.7152548637505</v>
      </c>
      <c r="EA476" s="21">
        <f t="shared" si="670"/>
        <v>2.9387152548637503</v>
      </c>
      <c r="EB476" s="92">
        <f t="shared" si="671"/>
        <v>1296</v>
      </c>
    </row>
    <row r="477" spans="1:132" x14ac:dyDescent="0.3">
      <c r="A477" s="19">
        <f>'A. Thermody. result (all suite)'!C433</f>
        <v>1295</v>
      </c>
      <c r="B477" s="19" t="str">
        <f>'A. Thermody. result (all suite)'!A433</f>
        <v>Alkaline basalt</v>
      </c>
      <c r="C477" s="24">
        <f>'A. Thermody. result (all suite)'!G433</f>
        <v>92.583327999999995</v>
      </c>
      <c r="D477" s="19">
        <f>'A. Thermody. result (all suite)'!D433</f>
        <v>10000</v>
      </c>
      <c r="E477" s="61">
        <f>'A. Thermody. result (all suite)'!I433</f>
        <v>44.822808999999999</v>
      </c>
      <c r="F477" s="21">
        <f>'A. Thermody. result (all suite)'!J433</f>
        <v>4.1095819999999996</v>
      </c>
      <c r="G477" s="21">
        <f>'A. Thermody. result (all suite)'!K433</f>
        <v>11.983753999999999</v>
      </c>
      <c r="H477" s="21">
        <f>'A. Thermody. result (all suite)'!L433</f>
        <v>3.0692219999999999</v>
      </c>
      <c r="I477" s="21">
        <f>'A. Thermody. result (all suite)'!M433</f>
        <v>9.1054999999999993</v>
      </c>
      <c r="J477" s="21">
        <f>'A. Thermody. result (all suite)'!N433</f>
        <v>0.18360000000000001</v>
      </c>
      <c r="K477" s="21">
        <f>'A. Thermody. result (all suite)'!O433</f>
        <v>8.1777680000000004</v>
      </c>
      <c r="L477" s="21">
        <f>'A. Thermody. result (all suite)'!P433</f>
        <v>12.966132999999999</v>
      </c>
      <c r="M477" s="21">
        <f>'A. Thermody. result (all suite)'!Q433</f>
        <v>2.8276319999999999</v>
      </c>
      <c r="N477" s="21">
        <f>'A. Thermody. result (all suite)'!R433</f>
        <v>0.83160000000000001</v>
      </c>
      <c r="O477" s="21">
        <f>'A. Thermody. result (all suite)'!S433</f>
        <v>0.92879999999999996</v>
      </c>
      <c r="P477" s="21">
        <f>'A. Thermody. result (all suite)'!T433</f>
        <v>0.99360000000000004</v>
      </c>
      <c r="Q477" s="21">
        <f t="shared" si="589"/>
        <v>99.999999999999986</v>
      </c>
      <c r="S477" s="19">
        <f t="shared" si="590"/>
        <v>1568</v>
      </c>
      <c r="T477" s="19">
        <f t="shared" si="591"/>
        <v>1</v>
      </c>
      <c r="V477" s="61">
        <f t="shared" si="592"/>
        <v>44.377449569775997</v>
      </c>
      <c r="W477" s="21">
        <f t="shared" si="593"/>
        <v>4.0687491932479993</v>
      </c>
      <c r="X477" s="21">
        <f t="shared" si="594"/>
        <v>11.864683420255998</v>
      </c>
      <c r="Y477" s="21">
        <f t="shared" si="595"/>
        <v>3.0387262102079999</v>
      </c>
      <c r="Z477" s="21">
        <f t="shared" si="596"/>
        <v>9.0150277519999982</v>
      </c>
      <c r="AA477" s="21">
        <f t="shared" si="597"/>
        <v>0.18177575039999999</v>
      </c>
      <c r="AB477" s="21">
        <f t="shared" si="598"/>
        <v>8.096513697152</v>
      </c>
      <c r="AC477" s="21">
        <f t="shared" si="599"/>
        <v>12.837301502512</v>
      </c>
      <c r="AD477" s="21">
        <f t="shared" si="600"/>
        <v>2.799536648448</v>
      </c>
      <c r="AE477" s="21">
        <f t="shared" si="601"/>
        <v>0.82333722239999996</v>
      </c>
      <c r="AF477" s="21">
        <f t="shared" si="602"/>
        <v>0.91957144319999995</v>
      </c>
      <c r="AG477" s="21">
        <f t="shared" si="603"/>
        <v>98.022672409600005</v>
      </c>
      <c r="AH477" s="21"/>
      <c r="AI477" s="61">
        <f t="shared" si="604"/>
        <v>45.272637930477217</v>
      </c>
      <c r="AJ477" s="21">
        <f t="shared" si="605"/>
        <v>4.1508245931576129</v>
      </c>
      <c r="AK477" s="21">
        <f t="shared" si="606"/>
        <v>12.104019538130867</v>
      </c>
      <c r="AL477" s="21">
        <f t="shared" si="607"/>
        <v>3.1000238368428708</v>
      </c>
      <c r="AM477" s="21">
        <f t="shared" si="608"/>
        <v>9.1968802016839302</v>
      </c>
      <c r="AN477" s="21">
        <f t="shared" si="609"/>
        <v>0.1854425572488243</v>
      </c>
      <c r="AO477" s="21">
        <f t="shared" si="610"/>
        <v>8.2598377478627629</v>
      </c>
      <c r="AP477" s="21">
        <f t="shared" si="611"/>
        <v>13.096257413662146</v>
      </c>
      <c r="AQ477" s="21">
        <f t="shared" si="612"/>
        <v>2.8560093084891482</v>
      </c>
      <c r="AR477" s="21">
        <f t="shared" si="613"/>
        <v>0.83994570047996897</v>
      </c>
      <c r="AS477" s="21">
        <f t="shared" si="614"/>
        <v>0.93812117196464062</v>
      </c>
      <c r="AT477" s="21">
        <f t="shared" si="615"/>
        <v>99.999999999999972</v>
      </c>
      <c r="AU477" s="21"/>
      <c r="AV477" s="21">
        <f>AR477*'[1]diagram lines'!$G$39</f>
        <v>0.69724409760861616</v>
      </c>
      <c r="AW477" s="21">
        <f>AK477*'[1]diagram lines'!$G$40</f>
        <v>6.4062505919546302</v>
      </c>
      <c r="AX477" s="21">
        <f>AQ477*'[1]diagram lines'!$G$38</f>
        <v>2.118736818398371</v>
      </c>
      <c r="AY477" s="21">
        <f>AP477*'[1]diagram lines'!$G$41</f>
        <v>9.3593403107124029</v>
      </c>
      <c r="AZ477" s="21">
        <f t="shared" si="616"/>
        <v>3.6959550089691171</v>
      </c>
      <c r="BA477" s="21">
        <f t="shared" si="617"/>
        <v>0.52616686432024251</v>
      </c>
      <c r="BB477" s="21">
        <f t="shared" si="618"/>
        <v>2.2749623605541274</v>
      </c>
      <c r="BC477" s="86">
        <f t="shared" si="619"/>
        <v>0.43956771212532214</v>
      </c>
      <c r="BX477" s="61">
        <f t="shared" si="620"/>
        <v>0.74605208055925432</v>
      </c>
      <c r="BY477" s="21">
        <f t="shared" si="621"/>
        <v>5.1446945418127187E-2</v>
      </c>
      <c r="BZ477" s="21">
        <f t="shared" si="622"/>
        <v>0.11753387602981562</v>
      </c>
      <c r="CA477" s="21">
        <f t="shared" si="623"/>
        <v>1.9219876009768926E-2</v>
      </c>
      <c r="CB477" s="21">
        <f t="shared" si="624"/>
        <v>0.12672929714683367</v>
      </c>
      <c r="CC477" s="21">
        <f t="shared" si="625"/>
        <v>2.5881026219340291E-3</v>
      </c>
      <c r="CD477" s="21">
        <f t="shared" si="626"/>
        <v>0.20292228287841194</v>
      </c>
      <c r="CE477" s="21">
        <f t="shared" si="627"/>
        <v>0.23120779243937231</v>
      </c>
      <c r="CF477" s="21">
        <f t="shared" si="628"/>
        <v>4.5614324891111467E-2</v>
      </c>
      <c r="CG477" s="21">
        <f t="shared" si="629"/>
        <v>8.8280254777070057E-3</v>
      </c>
      <c r="CH477" s="21">
        <f t="shared" si="630"/>
        <v>6.5434255762836053E-3</v>
      </c>
      <c r="CI477" s="21">
        <f t="shared" si="631"/>
        <v>5.5138734739178692E-2</v>
      </c>
      <c r="CJ477" s="21">
        <f t="shared" si="632"/>
        <v>1.6138247637877987</v>
      </c>
      <c r="CL477" s="68">
        <f t="shared" si="633"/>
        <v>0.46228815996614142</v>
      </c>
      <c r="CM477" s="19">
        <f t="shared" si="634"/>
        <v>3.1878892041150964E-2</v>
      </c>
      <c r="CN477" s="19">
        <f t="shared" si="635"/>
        <v>7.2829391807046354E-2</v>
      </c>
      <c r="CO477" s="19">
        <f t="shared" si="636"/>
        <v>1.1909518580355693E-2</v>
      </c>
      <c r="CP477" s="19">
        <f t="shared" si="637"/>
        <v>7.8527297381029204E-2</v>
      </c>
      <c r="CQ477" s="19">
        <f t="shared" si="638"/>
        <v>1.6037073417187555E-3</v>
      </c>
      <c r="CR477" s="19">
        <f t="shared" si="639"/>
        <v>0.12573997340463053</v>
      </c>
      <c r="CS477" s="19">
        <f t="shared" si="640"/>
        <v>0.14326697521774659</v>
      </c>
      <c r="CT477" s="19">
        <f t="shared" si="641"/>
        <v>2.8264732277406841E-2</v>
      </c>
      <c r="CU477" s="19">
        <f t="shared" si="642"/>
        <v>5.4702503492304816E-3</v>
      </c>
      <c r="CV477" s="19">
        <f t="shared" si="643"/>
        <v>4.0546072430600018E-3</v>
      </c>
      <c r="CW477" s="19">
        <f t="shared" si="644"/>
        <v>3.4166494390483193E-2</v>
      </c>
      <c r="CX477" s="19">
        <f t="shared" si="645"/>
        <v>1</v>
      </c>
      <c r="CZ477" s="68">
        <f t="shared" si="646"/>
        <v>2.4859999999999999E-5</v>
      </c>
      <c r="DA477" s="19">
        <f t="shared" si="647"/>
        <v>1.9379799999999997E-5</v>
      </c>
      <c r="DB477" s="19">
        <f t="shared" si="648"/>
        <v>3.5539999999999995E-5</v>
      </c>
      <c r="DC477" s="19">
        <f t="shared" si="649"/>
        <v>4.0915549999999995E-5</v>
      </c>
      <c r="DD477" s="19">
        <f t="shared" si="650"/>
        <v>1.3183399999999998E-5</v>
      </c>
      <c r="DE477" s="19">
        <f t="shared" si="651"/>
        <v>1.3183399999999998E-5</v>
      </c>
      <c r="DF477" s="19">
        <f t="shared" si="652"/>
        <v>1.2246649999999999E-5</v>
      </c>
      <c r="DG477" s="19">
        <f t="shared" si="653"/>
        <v>1.6897299999999998E-5</v>
      </c>
      <c r="DH477" s="19">
        <f t="shared" si="654"/>
        <v>2.5823599999999998E-5</v>
      </c>
      <c r="DI477" s="19">
        <f t="shared" si="655"/>
        <v>3.8281599999999989E-5</v>
      </c>
      <c r="DJ477" s="19">
        <f t="shared" si="656"/>
        <v>0</v>
      </c>
      <c r="DK477" s="19">
        <f t="shared" si="657"/>
        <v>2.2126699999999999E-5</v>
      </c>
      <c r="DM477" s="68">
        <f t="shared" si="658"/>
        <v>1117.2273793550191</v>
      </c>
      <c r="DN477" s="19">
        <f t="shared" si="659"/>
        <v>131.39897709197925</v>
      </c>
      <c r="DO477" s="19">
        <f t="shared" si="660"/>
        <v>208.93879540367041</v>
      </c>
      <c r="DP477" s="19">
        <f t="shared" si="661"/>
        <v>46.481863792543443</v>
      </c>
      <c r="DQ477" s="19">
        <f t="shared" si="662"/>
        <v>427.97657029498828</v>
      </c>
      <c r="DR477" s="19">
        <f t="shared" si="663"/>
        <v>8.6295643628751701</v>
      </c>
      <c r="DS477" s="19">
        <f t="shared" si="664"/>
        <v>413.77200525912065</v>
      </c>
      <c r="DT477" s="19">
        <f t="shared" si="665"/>
        <v>475.4849573725524</v>
      </c>
      <c r="DU477" s="19">
        <f t="shared" si="666"/>
        <v>67.849980400736158</v>
      </c>
      <c r="DV477" s="19">
        <f t="shared" si="667"/>
        <v>13.460711749182675</v>
      </c>
      <c r="DX477" s="19">
        <f t="shared" si="668"/>
        <v>27.825216996502284</v>
      </c>
      <c r="DZ477" s="68">
        <f t="shared" si="669"/>
        <v>2939.0460220791697</v>
      </c>
      <c r="EA477" s="21">
        <f t="shared" si="670"/>
        <v>2.9390460220791699</v>
      </c>
      <c r="EB477" s="92">
        <f t="shared" si="671"/>
        <v>1295</v>
      </c>
    </row>
    <row r="478" spans="1:132" x14ac:dyDescent="0.3">
      <c r="A478" s="19">
        <f>'A. Thermody. result (all suite)'!C434</f>
        <v>1294</v>
      </c>
      <c r="B478" s="19" t="str">
        <f>'A. Thermody. result (all suite)'!A434</f>
        <v>Alkaline basalt</v>
      </c>
      <c r="C478" s="24">
        <f>'A. Thermody. result (all suite)'!G434</f>
        <v>92.063616999999994</v>
      </c>
      <c r="D478" s="19">
        <f>'A. Thermody. result (all suite)'!D434</f>
        <v>10000</v>
      </c>
      <c r="E478" s="61">
        <f>'A. Thermody. result (all suite)'!I434</f>
        <v>44.799289000000002</v>
      </c>
      <c r="F478" s="21">
        <f>'A. Thermody. result (all suite)'!J434</f>
        <v>4.1247280000000002</v>
      </c>
      <c r="G478" s="21">
        <f>'A. Thermody. result (all suite)'!K434</f>
        <v>12.016901000000001</v>
      </c>
      <c r="H478" s="21">
        <f>'A. Thermody. result (all suite)'!L434</f>
        <v>3.0697049999999999</v>
      </c>
      <c r="I478" s="21">
        <f>'A. Thermody. result (all suite)'!M434</f>
        <v>9.1334649999999993</v>
      </c>
      <c r="J478" s="21">
        <f>'A. Thermody. result (all suite)'!N434</f>
        <v>0.18463599999999999</v>
      </c>
      <c r="K478" s="21">
        <f>'A. Thermody. result (all suite)'!O434</f>
        <v>8.1377749999999995</v>
      </c>
      <c r="L478" s="21">
        <f>'A. Thermody. result (all suite)'!P434</f>
        <v>12.922891</v>
      </c>
      <c r="M478" s="21">
        <f>'A. Thermody. result (all suite)'!Q434</f>
        <v>2.8410630000000001</v>
      </c>
      <c r="N478" s="21">
        <f>'A. Thermody. result (all suite)'!R434</f>
        <v>0.83629500000000001</v>
      </c>
      <c r="O478" s="21">
        <f>'A. Thermody. result (all suite)'!S434</f>
        <v>0.93404299999999996</v>
      </c>
      <c r="P478" s="21">
        <f>'A. Thermody. result (all suite)'!T434</f>
        <v>0.99920900000000001</v>
      </c>
      <c r="Q478" s="21">
        <f t="shared" si="589"/>
        <v>100</v>
      </c>
      <c r="S478" s="19">
        <f t="shared" si="590"/>
        <v>1567</v>
      </c>
      <c r="T478" s="19">
        <f t="shared" si="591"/>
        <v>1</v>
      </c>
      <c r="V478" s="61">
        <f t="shared" si="592"/>
        <v>44.351650472375994</v>
      </c>
      <c r="W478" s="21">
        <f t="shared" si="593"/>
        <v>4.0835133465984805</v>
      </c>
      <c r="X478" s="21">
        <f t="shared" si="594"/>
        <v>11.896827043686912</v>
      </c>
      <c r="Y478" s="21">
        <f t="shared" si="595"/>
        <v>3.0390322313665501</v>
      </c>
      <c r="Z478" s="21">
        <f t="shared" si="596"/>
        <v>9.0422025957081491</v>
      </c>
      <c r="AA478" s="21">
        <f t="shared" si="597"/>
        <v>0.18279110047076</v>
      </c>
      <c r="AB478" s="21">
        <f t="shared" si="598"/>
        <v>8.0564616198002508</v>
      </c>
      <c r="AC478" s="21">
        <f t="shared" si="599"/>
        <v>12.793764310067811</v>
      </c>
      <c r="AD478" s="21">
        <f t="shared" si="600"/>
        <v>2.8126748428083301</v>
      </c>
      <c r="AE478" s="21">
        <f t="shared" si="601"/>
        <v>0.82793866509345004</v>
      </c>
      <c r="AF478" s="21">
        <f t="shared" si="602"/>
        <v>0.92470995828013003</v>
      </c>
      <c r="AG478" s="21">
        <f t="shared" si="603"/>
        <v>98.011566186256829</v>
      </c>
      <c r="AH478" s="21"/>
      <c r="AI478" s="61">
        <f t="shared" si="604"/>
        <v>45.251445516228245</v>
      </c>
      <c r="AJ478" s="21">
        <f t="shared" si="605"/>
        <v>4.1663586304073066</v>
      </c>
      <c r="AK478" s="21">
        <f t="shared" si="606"/>
        <v>12.138186855496942</v>
      </c>
      <c r="AL478" s="21">
        <f t="shared" si="607"/>
        <v>3.1006873470334186</v>
      </c>
      <c r="AM478" s="21">
        <f t="shared" si="608"/>
        <v>9.2256485102225074</v>
      </c>
      <c r="AN478" s="21">
        <f t="shared" si="609"/>
        <v>0.18649951998868369</v>
      </c>
      <c r="AO478" s="21">
        <f t="shared" si="610"/>
        <v>8.2199090712315623</v>
      </c>
      <c r="AP478" s="21">
        <f t="shared" si="611"/>
        <v>13.053320957809316</v>
      </c>
      <c r="AQ478" s="21">
        <f t="shared" si="612"/>
        <v>2.8697376771464378</v>
      </c>
      <c r="AR478" s="21">
        <f t="shared" si="613"/>
        <v>0.84473567488970869</v>
      </c>
      <c r="AS478" s="21">
        <f t="shared" si="614"/>
        <v>0.94347023954586362</v>
      </c>
      <c r="AT478" s="21">
        <f t="shared" si="615"/>
        <v>99.999999999999986</v>
      </c>
      <c r="AU478" s="21"/>
      <c r="AV478" s="21">
        <f>AR478*'[1]diagram lines'!$G$39</f>
        <v>0.70122028485855259</v>
      </c>
      <c r="AW478" s="21">
        <f>AK478*'[1]diagram lines'!$G$40</f>
        <v>6.424334204296164</v>
      </c>
      <c r="AX478" s="21">
        <f>AQ478*'[1]diagram lines'!$G$38</f>
        <v>2.1289212390318362</v>
      </c>
      <c r="AY478" s="21">
        <f>AP478*'[1]diagram lines'!$G$41</f>
        <v>9.3286554448481063</v>
      </c>
      <c r="AZ478" s="21">
        <f t="shared" si="616"/>
        <v>3.7144733520361464</v>
      </c>
      <c r="BA478" s="21">
        <f t="shared" si="617"/>
        <v>0.52836923100318078</v>
      </c>
      <c r="BB478" s="21">
        <f t="shared" si="618"/>
        <v>2.2699692400771188</v>
      </c>
      <c r="BC478" s="86">
        <f t="shared" si="619"/>
        <v>0.44053460388125198</v>
      </c>
      <c r="BX478" s="61">
        <f t="shared" si="620"/>
        <v>0.74566060252996014</v>
      </c>
      <c r="BY478" s="21">
        <f t="shared" si="621"/>
        <v>5.1636554832248376E-2</v>
      </c>
      <c r="BZ478" s="21">
        <f t="shared" si="622"/>
        <v>0.11785897410749314</v>
      </c>
      <c r="CA478" s="21">
        <f t="shared" si="623"/>
        <v>1.9222900619951154E-2</v>
      </c>
      <c r="CB478" s="21">
        <f t="shared" si="624"/>
        <v>0.12711851078636047</v>
      </c>
      <c r="CC478" s="21">
        <f t="shared" si="625"/>
        <v>2.6027065125458133E-3</v>
      </c>
      <c r="CD478" s="21">
        <f t="shared" si="626"/>
        <v>0.20192990074441688</v>
      </c>
      <c r="CE478" s="21">
        <f t="shared" si="627"/>
        <v>0.23043671540656205</v>
      </c>
      <c r="CF478" s="21">
        <f t="shared" si="628"/>
        <v>4.5830988869172445E-2</v>
      </c>
      <c r="CG478" s="21">
        <f t="shared" si="629"/>
        <v>8.8778662420382157E-3</v>
      </c>
      <c r="CH478" s="21">
        <f t="shared" si="630"/>
        <v>6.5803626782393061E-3</v>
      </c>
      <c r="CI478" s="21">
        <f t="shared" si="631"/>
        <v>5.5449999999999999E-2</v>
      </c>
      <c r="CJ478" s="21">
        <f t="shared" si="632"/>
        <v>1.6132060833289876</v>
      </c>
      <c r="CL478" s="68">
        <f t="shared" si="633"/>
        <v>0.46222278122781824</v>
      </c>
      <c r="CM478" s="19">
        <f t="shared" si="634"/>
        <v>3.2008653677831393E-2</v>
      </c>
      <c r="CN478" s="19">
        <f t="shared" si="635"/>
        <v>7.3058845565645986E-2</v>
      </c>
      <c r="CO478" s="19">
        <f t="shared" si="636"/>
        <v>1.1915960904562836E-2</v>
      </c>
      <c r="CP478" s="19">
        <f t="shared" si="637"/>
        <v>7.8798680528181883E-2</v>
      </c>
      <c r="CQ478" s="19">
        <f t="shared" si="638"/>
        <v>1.6133750916528331E-3</v>
      </c>
      <c r="CR478" s="19">
        <f t="shared" si="639"/>
        <v>0.12517303451256359</v>
      </c>
      <c r="CS478" s="19">
        <f t="shared" si="640"/>
        <v>0.14284394150748325</v>
      </c>
      <c r="CT478" s="19">
        <f t="shared" si="641"/>
        <v>2.8409878528722326E-2</v>
      </c>
      <c r="CU478" s="19">
        <f t="shared" si="642"/>
        <v>5.5032437168337387E-3</v>
      </c>
      <c r="CV478" s="19">
        <f t="shared" si="643"/>
        <v>4.0790589288258626E-3</v>
      </c>
      <c r="CW478" s="19">
        <f t="shared" si="644"/>
        <v>3.4372545809878315E-2</v>
      </c>
      <c r="CX478" s="19">
        <f t="shared" si="645"/>
        <v>1.0000000000000002</v>
      </c>
      <c r="CZ478" s="68">
        <f t="shared" si="646"/>
        <v>2.4859999999999999E-5</v>
      </c>
      <c r="DA478" s="19">
        <f t="shared" si="647"/>
        <v>1.9372559999999995E-5</v>
      </c>
      <c r="DB478" s="19">
        <f t="shared" si="648"/>
        <v>3.5539999999999995E-5</v>
      </c>
      <c r="DC478" s="19">
        <f t="shared" si="649"/>
        <v>4.0906459999999996E-5</v>
      </c>
      <c r="DD478" s="19">
        <f t="shared" si="650"/>
        <v>1.3180479999999997E-5</v>
      </c>
      <c r="DE478" s="19">
        <f t="shared" si="651"/>
        <v>1.3180479999999997E-5</v>
      </c>
      <c r="DF478" s="19">
        <f t="shared" si="652"/>
        <v>1.2243379999999999E-5</v>
      </c>
      <c r="DG478" s="19">
        <f t="shared" si="653"/>
        <v>1.6893559999999998E-5</v>
      </c>
      <c r="DH478" s="19">
        <f t="shared" si="654"/>
        <v>2.5815919999999996E-5</v>
      </c>
      <c r="DI478" s="19">
        <f t="shared" si="655"/>
        <v>3.8269519999999991E-5</v>
      </c>
      <c r="DJ478" s="19">
        <f t="shared" si="656"/>
        <v>0</v>
      </c>
      <c r="DK478" s="19">
        <f t="shared" si="657"/>
        <v>2.2117239999999998E-5</v>
      </c>
      <c r="DM478" s="68">
        <f t="shared" si="658"/>
        <v>1117.0693763542768</v>
      </c>
      <c r="DN478" s="19">
        <f t="shared" si="659"/>
        <v>131.98313778794193</v>
      </c>
      <c r="DO478" s="19">
        <f t="shared" si="660"/>
        <v>209.59707073363154</v>
      </c>
      <c r="DP478" s="19">
        <f t="shared" si="661"/>
        <v>46.517342171618843</v>
      </c>
      <c r="DQ478" s="19">
        <f t="shared" si="662"/>
        <v>429.55075960434442</v>
      </c>
      <c r="DR478" s="19">
        <f t="shared" si="663"/>
        <v>8.6835099330109387</v>
      </c>
      <c r="DS478" s="19">
        <f t="shared" si="664"/>
        <v>412.01639505237216</v>
      </c>
      <c r="DT478" s="19">
        <f t="shared" si="665"/>
        <v>474.18591698491394</v>
      </c>
      <c r="DU478" s="19">
        <f t="shared" si="666"/>
        <v>68.218694898167371</v>
      </c>
      <c r="DV478" s="19">
        <f t="shared" si="667"/>
        <v>13.546173511602401</v>
      </c>
      <c r="DX478" s="19">
        <f t="shared" si="668"/>
        <v>28.004998611671589</v>
      </c>
      <c r="DZ478" s="68">
        <f t="shared" si="669"/>
        <v>2939.3733756435518</v>
      </c>
      <c r="EA478" s="21">
        <f t="shared" si="670"/>
        <v>2.9393733756435516</v>
      </c>
      <c r="EB478" s="92">
        <f t="shared" si="671"/>
        <v>1294</v>
      </c>
    </row>
    <row r="479" spans="1:132" x14ac:dyDescent="0.3">
      <c r="A479" s="19">
        <f>'A. Thermody. result (all suite)'!C435</f>
        <v>1293</v>
      </c>
      <c r="B479" s="19" t="str">
        <f>'A. Thermody. result (all suite)'!A435</f>
        <v>Alkaline basalt</v>
      </c>
      <c r="C479" s="24">
        <f>'A. Thermody. result (all suite)'!G435</f>
        <v>91.549252999999993</v>
      </c>
      <c r="D479" s="19">
        <f>'A. Thermody. result (all suite)'!D435</f>
        <v>10000</v>
      </c>
      <c r="E479" s="61">
        <f>'A. Thermody. result (all suite)'!I435</f>
        <v>44.776004999999998</v>
      </c>
      <c r="F479" s="21">
        <f>'A. Thermody. result (all suite)'!J435</f>
        <v>4.1397630000000003</v>
      </c>
      <c r="G479" s="21">
        <f>'A. Thermody. result (all suite)'!K435</f>
        <v>12.049872000000001</v>
      </c>
      <c r="H479" s="21">
        <f>'A. Thermody. result (all suite)'!L435</f>
        <v>3.0701559999999999</v>
      </c>
      <c r="I479" s="21">
        <f>'A. Thermody. result (all suite)'!M435</f>
        <v>9.1613609999999994</v>
      </c>
      <c r="J479" s="21">
        <f>'A. Thermody. result (all suite)'!N435</f>
        <v>0.18567400000000001</v>
      </c>
      <c r="K479" s="21">
        <f>'A. Thermody. result (all suite)'!O435</f>
        <v>8.0979139999999994</v>
      </c>
      <c r="L479" s="21">
        <f>'A. Thermody. result (all suite)'!P435</f>
        <v>12.879656000000001</v>
      </c>
      <c r="M479" s="21">
        <f>'A. Thermody. result (all suite)'!Q435</f>
        <v>2.854492</v>
      </c>
      <c r="N479" s="21">
        <f>'A. Thermody. result (all suite)'!R435</f>
        <v>0.84099299999999999</v>
      </c>
      <c r="O479" s="21">
        <f>'A. Thermody. result (all suite)'!S435</f>
        <v>0.93929099999999999</v>
      </c>
      <c r="P479" s="21">
        <f>'A. Thermody. result (all suite)'!T435</f>
        <v>1.004823</v>
      </c>
      <c r="Q479" s="21">
        <f t="shared" si="589"/>
        <v>100</v>
      </c>
      <c r="S479" s="19">
        <f t="shared" si="590"/>
        <v>1566</v>
      </c>
      <c r="T479" s="19">
        <f t="shared" si="591"/>
        <v>1</v>
      </c>
      <c r="V479" s="61">
        <f t="shared" si="592"/>
        <v>44.326085403278846</v>
      </c>
      <c r="W479" s="21">
        <f t="shared" si="593"/>
        <v>4.0981657092305106</v>
      </c>
      <c r="X479" s="21">
        <f t="shared" si="594"/>
        <v>11.92879211467344</v>
      </c>
      <c r="Y479" s="21">
        <f t="shared" si="595"/>
        <v>3.0393063663761199</v>
      </c>
      <c r="Z479" s="21">
        <f t="shared" si="596"/>
        <v>9.069305537558968</v>
      </c>
      <c r="AA479" s="21">
        <f t="shared" si="597"/>
        <v>0.18380830494298001</v>
      </c>
      <c r="AB479" s="21">
        <f t="shared" si="598"/>
        <v>8.0165442976077799</v>
      </c>
      <c r="AC479" s="21">
        <f t="shared" si="599"/>
        <v>12.750238254191119</v>
      </c>
      <c r="AD479" s="21">
        <f t="shared" si="600"/>
        <v>2.8258094078508402</v>
      </c>
      <c r="AE479" s="21">
        <f t="shared" si="601"/>
        <v>0.83254250890760995</v>
      </c>
      <c r="AF479" s="21">
        <f t="shared" si="602"/>
        <v>0.92985278799506998</v>
      </c>
      <c r="AG479" s="21">
        <f t="shared" si="603"/>
        <v>98.000450692613285</v>
      </c>
      <c r="AH479" s="21"/>
      <c r="AI479" s="61">
        <f t="shared" si="604"/>
        <v>45.230491380403308</v>
      </c>
      <c r="AJ479" s="21">
        <f t="shared" si="605"/>
        <v>4.1817825124955341</v>
      </c>
      <c r="AK479" s="21">
        <f t="shared" si="606"/>
        <v>12.172180873013643</v>
      </c>
      <c r="AL479" s="21">
        <f t="shared" si="607"/>
        <v>3.1013187642464644</v>
      </c>
      <c r="AM479" s="21">
        <f t="shared" si="608"/>
        <v>9.2543508457992836</v>
      </c>
      <c r="AN479" s="21">
        <f t="shared" si="609"/>
        <v>0.18755863227559055</v>
      </c>
      <c r="AO479" s="21">
        <f t="shared" si="610"/>
        <v>8.1801096229162749</v>
      </c>
      <c r="AP479" s="21">
        <f t="shared" si="611"/>
        <v>13.010387364628885</v>
      </c>
      <c r="AQ479" s="21">
        <f t="shared" si="612"/>
        <v>2.8834657268202069</v>
      </c>
      <c r="AR479" s="21">
        <f t="shared" si="613"/>
        <v>0.84952926545098262</v>
      </c>
      <c r="AS479" s="21">
        <f t="shared" si="614"/>
        <v>0.9488250119498246</v>
      </c>
      <c r="AT479" s="21">
        <f t="shared" si="615"/>
        <v>99.999999999999986</v>
      </c>
      <c r="AU479" s="21"/>
      <c r="AV479" s="21">
        <f>AR479*'[1]diagram lines'!$G$39</f>
        <v>0.70519947389814253</v>
      </c>
      <c r="AW479" s="21">
        <f>AK479*'[1]diagram lines'!$G$40</f>
        <v>6.4423260948539447</v>
      </c>
      <c r="AX479" s="21">
        <f>AQ479*'[1]diagram lines'!$G$38</f>
        <v>2.1391054230266717</v>
      </c>
      <c r="AY479" s="21">
        <f>AP479*'[1]diagram lines'!$G$41</f>
        <v>9.2979726248144896</v>
      </c>
      <c r="AZ479" s="21">
        <f t="shared" si="616"/>
        <v>3.7329949922711894</v>
      </c>
      <c r="BA479" s="21">
        <f t="shared" si="617"/>
        <v>0.53056982788605567</v>
      </c>
      <c r="BB479" s="21">
        <f t="shared" si="618"/>
        <v>2.2649913874631422</v>
      </c>
      <c r="BC479" s="86">
        <f t="shared" si="619"/>
        <v>0.44150278254259928</v>
      </c>
      <c r="BX479" s="61">
        <f t="shared" si="620"/>
        <v>0.74527305259653798</v>
      </c>
      <c r="BY479" s="21">
        <f t="shared" si="621"/>
        <v>5.1824774661992999E-2</v>
      </c>
      <c r="BZ479" s="21">
        <f t="shared" si="622"/>
        <v>0.11818234601804631</v>
      </c>
      <c r="CA479" s="21">
        <f t="shared" si="623"/>
        <v>1.9225724841881144E-2</v>
      </c>
      <c r="CB479" s="21">
        <f t="shared" si="624"/>
        <v>0.12750676409185804</v>
      </c>
      <c r="CC479" s="21">
        <f t="shared" si="625"/>
        <v>2.6173385959966169E-3</v>
      </c>
      <c r="CD479" s="21">
        <f t="shared" si="626"/>
        <v>0.200940794044665</v>
      </c>
      <c r="CE479" s="21">
        <f t="shared" si="627"/>
        <v>0.22966576319543511</v>
      </c>
      <c r="CF479" s="21">
        <f t="shared" si="628"/>
        <v>4.6047620583965151E-2</v>
      </c>
      <c r="CG479" s="21">
        <f t="shared" si="629"/>
        <v>8.9277388535031841E-3</v>
      </c>
      <c r="CH479" s="21">
        <f t="shared" si="630"/>
        <v>6.6173350053542242E-3</v>
      </c>
      <c r="CI479" s="21">
        <f t="shared" si="631"/>
        <v>5.5761542730299672E-2</v>
      </c>
      <c r="CJ479" s="21">
        <f t="shared" si="632"/>
        <v>1.6125907952195355</v>
      </c>
      <c r="CL479" s="68">
        <f t="shared" si="633"/>
        <v>0.46215881599093322</v>
      </c>
      <c r="CM479" s="19">
        <f t="shared" si="634"/>
        <v>3.213758556456206E-2</v>
      </c>
      <c r="CN479" s="19">
        <f t="shared" si="635"/>
        <v>7.3287250782029398E-2</v>
      </c>
      <c r="CO479" s="19">
        <f t="shared" si="636"/>
        <v>1.1922258826526283E-2</v>
      </c>
      <c r="CP479" s="19">
        <f t="shared" si="637"/>
        <v>7.9069510051680211E-2</v>
      </c>
      <c r="CQ479" s="19">
        <f t="shared" si="638"/>
        <v>1.623064328381148E-3</v>
      </c>
      <c r="CR479" s="19">
        <f t="shared" si="639"/>
        <v>0.1246074296345647</v>
      </c>
      <c r="CS479" s="19">
        <f t="shared" si="640"/>
        <v>0.14242036099689431</v>
      </c>
      <c r="CT479" s="19">
        <f t="shared" si="641"/>
        <v>2.8555056075274386E-2</v>
      </c>
      <c r="CU479" s="19">
        <f t="shared" si="642"/>
        <v>5.5362705033224352E-3</v>
      </c>
      <c r="CV479" s="19">
        <f t="shared" si="643"/>
        <v>4.1035425880955444E-3</v>
      </c>
      <c r="CW479" s="19">
        <f t="shared" si="644"/>
        <v>3.4578854657736267E-2</v>
      </c>
      <c r="CX479" s="19">
        <f t="shared" si="645"/>
        <v>0.99999999999999978</v>
      </c>
      <c r="CZ479" s="68">
        <f t="shared" si="646"/>
        <v>2.4859999999999999E-5</v>
      </c>
      <c r="DA479" s="19">
        <f t="shared" si="647"/>
        <v>1.9365319999999997E-5</v>
      </c>
      <c r="DB479" s="19">
        <f t="shared" si="648"/>
        <v>3.5539999999999995E-5</v>
      </c>
      <c r="DC479" s="19">
        <f t="shared" si="649"/>
        <v>4.0897369999999997E-5</v>
      </c>
      <c r="DD479" s="19">
        <f t="shared" si="650"/>
        <v>1.3177559999999998E-5</v>
      </c>
      <c r="DE479" s="19">
        <f t="shared" si="651"/>
        <v>1.3177559999999998E-5</v>
      </c>
      <c r="DF479" s="19">
        <f t="shared" si="652"/>
        <v>1.2240109999999999E-5</v>
      </c>
      <c r="DG479" s="19">
        <f t="shared" si="653"/>
        <v>1.688982E-5</v>
      </c>
      <c r="DH479" s="19">
        <f t="shared" si="654"/>
        <v>2.5808239999999997E-5</v>
      </c>
      <c r="DI479" s="19">
        <f t="shared" si="655"/>
        <v>3.8257439999999993E-5</v>
      </c>
      <c r="DJ479" s="19">
        <f t="shared" si="656"/>
        <v>0</v>
      </c>
      <c r="DK479" s="19">
        <f t="shared" si="657"/>
        <v>2.2107779999999997E-5</v>
      </c>
      <c r="DM479" s="68">
        <f t="shared" si="658"/>
        <v>1116.9147894101072</v>
      </c>
      <c r="DN479" s="19">
        <f t="shared" si="659"/>
        <v>132.56431264225003</v>
      </c>
      <c r="DO479" s="19">
        <f t="shared" si="660"/>
        <v>210.25233792165781</v>
      </c>
      <c r="DP479" s="19">
        <f t="shared" si="661"/>
        <v>46.552272481286259</v>
      </c>
      <c r="DQ479" s="19">
        <f t="shared" si="662"/>
        <v>431.12262795337097</v>
      </c>
      <c r="DR479" s="19">
        <f t="shared" si="663"/>
        <v>8.7375950825007553</v>
      </c>
      <c r="DS479" s="19">
        <f t="shared" si="664"/>
        <v>410.26423898747294</v>
      </c>
      <c r="DT479" s="19">
        <f t="shared" si="665"/>
        <v>472.88448572606654</v>
      </c>
      <c r="DU479" s="19">
        <f t="shared" si="666"/>
        <v>68.587704008729744</v>
      </c>
      <c r="DV479" s="19">
        <f t="shared" si="667"/>
        <v>13.631771530268974</v>
      </c>
      <c r="DX479" s="19">
        <f t="shared" si="668"/>
        <v>28.185143914604158</v>
      </c>
      <c r="DZ479" s="68">
        <f t="shared" si="669"/>
        <v>2939.6972796583154</v>
      </c>
      <c r="EA479" s="21">
        <f t="shared" si="670"/>
        <v>2.9396972796583154</v>
      </c>
      <c r="EB479" s="92">
        <f t="shared" si="671"/>
        <v>1293</v>
      </c>
    </row>
    <row r="480" spans="1:132" x14ac:dyDescent="0.3">
      <c r="A480" s="19">
        <f>'A. Thermody. result (all suite)'!C436</f>
        <v>1292</v>
      </c>
      <c r="B480" s="19" t="str">
        <f>'A. Thermody. result (all suite)'!A436</f>
        <v>Alkaline basalt</v>
      </c>
      <c r="C480" s="24">
        <f>'A. Thermody. result (all suite)'!G436</f>
        <v>91.040148000000002</v>
      </c>
      <c r="D480" s="19">
        <f>'A. Thermody. result (all suite)'!D436</f>
        <v>10000</v>
      </c>
      <c r="E480" s="61">
        <f>'A. Thermody. result (all suite)'!I436</f>
        <v>44.752957000000002</v>
      </c>
      <c r="F480" s="21">
        <f>'A. Thermody. result (all suite)'!J436</f>
        <v>4.154687</v>
      </c>
      <c r="G480" s="21">
        <f>'A. Thermody. result (all suite)'!K436</f>
        <v>12.082666</v>
      </c>
      <c r="H480" s="21">
        <f>'A. Thermody. result (all suite)'!L436</f>
        <v>3.0705740000000001</v>
      </c>
      <c r="I480" s="21">
        <f>'A. Thermody. result (all suite)'!M436</f>
        <v>9.1891890000000007</v>
      </c>
      <c r="J480" s="21">
        <f>'A. Thermody. result (all suite)'!N436</f>
        <v>0.18671199999999999</v>
      </c>
      <c r="K480" s="21">
        <f>'A. Thermody. result (all suite)'!O436</f>
        <v>8.0581859999999992</v>
      </c>
      <c r="L480" s="21">
        <f>'A. Thermody. result (all suite)'!P436</f>
        <v>12.836429000000001</v>
      </c>
      <c r="M480" s="21">
        <f>'A. Thermody. result (all suite)'!Q436</f>
        <v>2.867918</v>
      </c>
      <c r="N480" s="21">
        <f>'A. Thermody. result (all suite)'!R436</f>
        <v>0.845696</v>
      </c>
      <c r="O480" s="21">
        <f>'A. Thermody. result (all suite)'!S436</f>
        <v>0.94454400000000005</v>
      </c>
      <c r="P480" s="21">
        <f>'A. Thermody. result (all suite)'!T436</f>
        <v>1.0104420000000001</v>
      </c>
      <c r="Q480" s="21">
        <f t="shared" si="589"/>
        <v>99.999999999999986</v>
      </c>
      <c r="S480" s="19">
        <f t="shared" si="590"/>
        <v>1565</v>
      </c>
      <c r="T480" s="19">
        <f t="shared" si="591"/>
        <v>1</v>
      </c>
      <c r="V480" s="61">
        <f t="shared" si="592"/>
        <v>44.300754326230063</v>
      </c>
      <c r="W480" s="21">
        <f t="shared" si="593"/>
        <v>4.1127062975834603</v>
      </c>
      <c r="X480" s="21">
        <f t="shared" si="594"/>
        <v>11.960577668016279</v>
      </c>
      <c r="Y480" s="21">
        <f t="shared" si="595"/>
        <v>3.0395476306629203</v>
      </c>
      <c r="Z480" s="21">
        <f t="shared" si="596"/>
        <v>9.09633757488462</v>
      </c>
      <c r="AA480" s="21">
        <f t="shared" si="597"/>
        <v>0.18482538353295999</v>
      </c>
      <c r="AB480" s="21">
        <f t="shared" si="598"/>
        <v>7.9767627042178795</v>
      </c>
      <c r="AC480" s="21">
        <f t="shared" si="599"/>
        <v>12.706724330083821</v>
      </c>
      <c r="AD480" s="21">
        <f t="shared" si="600"/>
        <v>2.83893935200244</v>
      </c>
      <c r="AE480" s="21">
        <f t="shared" si="601"/>
        <v>0.8371507324236801</v>
      </c>
      <c r="AF480" s="21">
        <f t="shared" si="602"/>
        <v>0.93499993071552012</v>
      </c>
      <c r="AG480" s="21">
        <f t="shared" si="603"/>
        <v>97.98932593035363</v>
      </c>
      <c r="AH480" s="21"/>
      <c r="AI480" s="61">
        <f t="shared" si="604"/>
        <v>45.209775560367696</v>
      </c>
      <c r="AJ480" s="21">
        <f t="shared" si="605"/>
        <v>4.1970962230177866</v>
      </c>
      <c r="AK480" s="21">
        <f t="shared" si="606"/>
        <v>12.206000556139466</v>
      </c>
      <c r="AL480" s="21">
        <f t="shared" si="607"/>
        <v>3.1019170729098526</v>
      </c>
      <c r="AM480" s="21">
        <f t="shared" si="608"/>
        <v>9.2829882117465381</v>
      </c>
      <c r="AN480" s="21">
        <f t="shared" si="609"/>
        <v>0.18861787422063248</v>
      </c>
      <c r="AO480" s="21">
        <f t="shared" si="610"/>
        <v>8.1404404290804102</v>
      </c>
      <c r="AP480" s="21">
        <f t="shared" si="611"/>
        <v>12.967457638309691</v>
      </c>
      <c r="AQ480" s="21">
        <f t="shared" si="612"/>
        <v>2.8971924493288479</v>
      </c>
      <c r="AR480" s="21">
        <f t="shared" si="613"/>
        <v>0.85432849392054078</v>
      </c>
      <c r="AS480" s="21">
        <f t="shared" si="614"/>
        <v>0.95418549095855165</v>
      </c>
      <c r="AT480" s="21">
        <f t="shared" si="615"/>
        <v>100.00000000000001</v>
      </c>
      <c r="AU480" s="21"/>
      <c r="AV480" s="21">
        <f>AR480*'[1]diagram lines'!$G$39</f>
        <v>0.70918334300011254</v>
      </c>
      <c r="AW480" s="21">
        <f>AK480*'[1]diagram lines'!$G$40</f>
        <v>6.4602257160799343</v>
      </c>
      <c r="AX480" s="21">
        <f>AQ480*'[1]diagram lines'!$G$38</f>
        <v>2.1492886224611234</v>
      </c>
      <c r="AY480" s="21">
        <f>AP480*'[1]diagram lines'!$G$41</f>
        <v>9.267292568262766</v>
      </c>
      <c r="AZ480" s="21">
        <f t="shared" si="616"/>
        <v>3.7515209432493886</v>
      </c>
      <c r="BA480" s="21">
        <f t="shared" si="617"/>
        <v>0.53276852755245641</v>
      </c>
      <c r="BB480" s="21">
        <f t="shared" si="618"/>
        <v>2.260027663079609</v>
      </c>
      <c r="BC480" s="86">
        <f t="shared" si="619"/>
        <v>0.44247246011022617</v>
      </c>
      <c r="BX480" s="61">
        <f t="shared" si="620"/>
        <v>0.74488943075898806</v>
      </c>
      <c r="BY480" s="21">
        <f t="shared" si="621"/>
        <v>5.2011604907361043E-2</v>
      </c>
      <c r="BZ480" s="21">
        <f t="shared" si="622"/>
        <v>0.11850398195370734</v>
      </c>
      <c r="CA480" s="21">
        <f t="shared" si="623"/>
        <v>1.9228342413426015E-2</v>
      </c>
      <c r="CB480" s="21">
        <f t="shared" si="624"/>
        <v>0.12789407098121089</v>
      </c>
      <c r="CC480" s="21">
        <f t="shared" si="625"/>
        <v>2.6319706794474202E-3</v>
      </c>
      <c r="CD480" s="21">
        <f t="shared" si="626"/>
        <v>0.19995498759305211</v>
      </c>
      <c r="CE480" s="21">
        <f t="shared" si="627"/>
        <v>0.22889495363766049</v>
      </c>
      <c r="CF480" s="21">
        <f t="shared" si="628"/>
        <v>4.6264203903855459E-2</v>
      </c>
      <c r="CG480" s="21">
        <f t="shared" si="629"/>
        <v>8.9776645435244162E-3</v>
      </c>
      <c r="CH480" s="21">
        <f t="shared" si="630"/>
        <v>6.6543425576283616E-3</v>
      </c>
      <c r="CI480" s="21">
        <f t="shared" si="631"/>
        <v>5.6073362930077697E-2</v>
      </c>
      <c r="CJ480" s="21">
        <f t="shared" si="632"/>
        <v>1.6119789168599392</v>
      </c>
      <c r="CL480" s="68">
        <f t="shared" si="633"/>
        <v>0.46209626128981784</v>
      </c>
      <c r="CM480" s="19">
        <f t="shared" si="634"/>
        <v>3.2265685588914066E-2</v>
      </c>
      <c r="CN480" s="19">
        <f t="shared" si="635"/>
        <v>7.3514597935652681E-2</v>
      </c>
      <c r="CO480" s="19">
        <f t="shared" si="636"/>
        <v>1.1928408127621136E-2</v>
      </c>
      <c r="CP480" s="19">
        <f t="shared" si="637"/>
        <v>7.9339791385325723E-2</v>
      </c>
      <c r="CQ480" s="19">
        <f t="shared" si="638"/>
        <v>1.6327575081281943E-3</v>
      </c>
      <c r="CR480" s="19">
        <f t="shared" si="639"/>
        <v>0.12404317792353961</v>
      </c>
      <c r="CS480" s="19">
        <f t="shared" si="640"/>
        <v>0.14199624526326768</v>
      </c>
      <c r="CT480" s="19">
        <f t="shared" si="641"/>
        <v>2.8700253719183871E-2</v>
      </c>
      <c r="CU480" s="19">
        <f t="shared" si="642"/>
        <v>5.5693436493651502E-3</v>
      </c>
      <c r="CV480" s="19">
        <f t="shared" si="643"/>
        <v>4.1280580583465164E-3</v>
      </c>
      <c r="CW480" s="19">
        <f t="shared" si="644"/>
        <v>3.4785419550837568E-2</v>
      </c>
      <c r="CX480" s="19">
        <f t="shared" si="645"/>
        <v>0.99999999999999989</v>
      </c>
      <c r="CZ480" s="68">
        <f t="shared" si="646"/>
        <v>2.4859999999999999E-5</v>
      </c>
      <c r="DA480" s="19">
        <f t="shared" si="647"/>
        <v>1.9358079999999995E-5</v>
      </c>
      <c r="DB480" s="19">
        <f t="shared" si="648"/>
        <v>3.5539999999999995E-5</v>
      </c>
      <c r="DC480" s="19">
        <f t="shared" si="649"/>
        <v>4.0888279999999998E-5</v>
      </c>
      <c r="DD480" s="19">
        <f t="shared" si="650"/>
        <v>1.3174639999999999E-5</v>
      </c>
      <c r="DE480" s="19">
        <f t="shared" si="651"/>
        <v>1.3174639999999999E-5</v>
      </c>
      <c r="DF480" s="19">
        <f t="shared" si="652"/>
        <v>1.2236839999999999E-5</v>
      </c>
      <c r="DG480" s="19">
        <f t="shared" si="653"/>
        <v>1.6886079999999999E-5</v>
      </c>
      <c r="DH480" s="19">
        <f t="shared" si="654"/>
        <v>2.5800559999999999E-5</v>
      </c>
      <c r="DI480" s="19">
        <f t="shared" si="655"/>
        <v>3.8245359999999995E-5</v>
      </c>
      <c r="DJ480" s="19">
        <f t="shared" si="656"/>
        <v>0</v>
      </c>
      <c r="DK480" s="19">
        <f t="shared" si="657"/>
        <v>2.209832E-5</v>
      </c>
      <c r="DM480" s="68">
        <f t="shared" si="658"/>
        <v>1116.7636113552799</v>
      </c>
      <c r="DN480" s="19">
        <f t="shared" si="659"/>
        <v>133.14248958793721</v>
      </c>
      <c r="DO480" s="19">
        <f t="shared" si="660"/>
        <v>210.90456965444986</v>
      </c>
      <c r="DP480" s="19">
        <f t="shared" si="661"/>
        <v>46.586637880092276</v>
      </c>
      <c r="DQ480" s="19">
        <f t="shared" si="662"/>
        <v>432.69220343293273</v>
      </c>
      <c r="DR480" s="19">
        <f t="shared" si="663"/>
        <v>8.7917254381610501</v>
      </c>
      <c r="DS480" s="19">
        <f t="shared" si="664"/>
        <v>408.51560291044473</v>
      </c>
      <c r="DT480" s="19">
        <f t="shared" si="665"/>
        <v>471.58070045647366</v>
      </c>
      <c r="DU480" s="19">
        <f t="shared" si="666"/>
        <v>68.95698109080611</v>
      </c>
      <c r="DV480" s="19">
        <f t="shared" si="667"/>
        <v>13.71753780772876</v>
      </c>
      <c r="DX480" s="19">
        <f t="shared" si="668"/>
        <v>28.365652244428219</v>
      </c>
      <c r="DZ480" s="68">
        <f t="shared" si="669"/>
        <v>2940.0177118587339</v>
      </c>
      <c r="EA480" s="21">
        <f t="shared" si="670"/>
        <v>2.9400177118587338</v>
      </c>
      <c r="EB480" s="92">
        <f t="shared" si="671"/>
        <v>1292</v>
      </c>
    </row>
    <row r="481" spans="1:132" x14ac:dyDescent="0.3">
      <c r="A481" s="19">
        <f>'A. Thermody. result (all suite)'!C437</f>
        <v>1291</v>
      </c>
      <c r="B481" s="19" t="str">
        <f>'A. Thermody. result (all suite)'!A437</f>
        <v>Alkaline basalt</v>
      </c>
      <c r="C481" s="24">
        <f>'A. Thermody. result (all suite)'!G437</f>
        <v>90.536216999999994</v>
      </c>
      <c r="D481" s="19">
        <f>'A. Thermody. result (all suite)'!D437</f>
        <v>10000</v>
      </c>
      <c r="E481" s="61">
        <f>'A. Thermody. result (all suite)'!I437</f>
        <v>44.730148</v>
      </c>
      <c r="F481" s="21">
        <f>'A. Thermody. result (all suite)'!J437</f>
        <v>4.1694990000000001</v>
      </c>
      <c r="G481" s="21">
        <f>'A. Thermody. result (all suite)'!K437</f>
        <v>12.115283</v>
      </c>
      <c r="H481" s="21">
        <f>'A. Thermody. result (all suite)'!L437</f>
        <v>3.0709599999999999</v>
      </c>
      <c r="I481" s="21">
        <f>'A. Thermody. result (all suite)'!M437</f>
        <v>9.2169480000000004</v>
      </c>
      <c r="J481" s="21">
        <f>'A. Thermody. result (all suite)'!N437</f>
        <v>0.187751</v>
      </c>
      <c r="K481" s="21">
        <f>'A. Thermody. result (all suite)'!O437</f>
        <v>8.0185899999999997</v>
      </c>
      <c r="L481" s="21">
        <f>'A. Thermody. result (all suite)'!P437</f>
        <v>12.793208</v>
      </c>
      <c r="M481" s="21">
        <f>'A. Thermody. result (all suite)'!Q437</f>
        <v>2.8813409999999999</v>
      </c>
      <c r="N481" s="21">
        <f>'A. Thermody. result (all suite)'!R437</f>
        <v>0.85040300000000002</v>
      </c>
      <c r="O481" s="21">
        <f>'A. Thermody. result (all suite)'!S437</f>
        <v>0.94980100000000001</v>
      </c>
      <c r="P481" s="21">
        <f>'A. Thermody. result (all suite)'!T437</f>
        <v>1.0160659999999999</v>
      </c>
      <c r="Q481" s="21">
        <f t="shared" si="589"/>
        <v>99.999998000000005</v>
      </c>
      <c r="S481" s="19">
        <f t="shared" si="590"/>
        <v>1564</v>
      </c>
      <c r="T481" s="19">
        <f t="shared" si="591"/>
        <v>1</v>
      </c>
      <c r="V481" s="61">
        <f t="shared" si="592"/>
        <v>44.275660165332567</v>
      </c>
      <c r="W481" s="21">
        <f t="shared" si="593"/>
        <v>4.1271341374433632</v>
      </c>
      <c r="X481" s="21">
        <f t="shared" si="594"/>
        <v>11.992183726171234</v>
      </c>
      <c r="Y481" s="21">
        <f t="shared" si="595"/>
        <v>3.0397570189423408</v>
      </c>
      <c r="Z481" s="21">
        <f t="shared" si="596"/>
        <v>9.1232977232613148</v>
      </c>
      <c r="AA481" s="21">
        <f t="shared" si="597"/>
        <v>0.18584332588618652</v>
      </c>
      <c r="AB481" s="21">
        <f t="shared" si="598"/>
        <v>7.9371158317011172</v>
      </c>
      <c r="AC481" s="21">
        <f t="shared" si="599"/>
        <v>12.663220560602971</v>
      </c>
      <c r="AD481" s="21">
        <f t="shared" si="600"/>
        <v>2.8520646731694135</v>
      </c>
      <c r="AE481" s="21">
        <f t="shared" si="601"/>
        <v>0.84176234408120687</v>
      </c>
      <c r="AF481" s="21">
        <f t="shared" si="602"/>
        <v>0.94015039477832796</v>
      </c>
      <c r="AG481" s="21">
        <f t="shared" si="603"/>
        <v>97.97818990137003</v>
      </c>
      <c r="AH481" s="21"/>
      <c r="AI481" s="61">
        <f t="shared" si="604"/>
        <v>45.189302037425634</v>
      </c>
      <c r="AJ481" s="21">
        <f t="shared" si="605"/>
        <v>4.2122988203782414</v>
      </c>
      <c r="AK481" s="21">
        <f t="shared" si="606"/>
        <v>12.239646127615945</v>
      </c>
      <c r="AL481" s="21">
        <f t="shared" si="607"/>
        <v>3.1024833404274146</v>
      </c>
      <c r="AM481" s="21">
        <f t="shared" si="608"/>
        <v>9.3115597792175002</v>
      </c>
      <c r="AN481" s="21">
        <f t="shared" si="609"/>
        <v>0.1896782601038722</v>
      </c>
      <c r="AO481" s="21">
        <f t="shared" si="610"/>
        <v>8.1009006593110495</v>
      </c>
      <c r="AP481" s="21">
        <f t="shared" si="611"/>
        <v>12.924530013618778</v>
      </c>
      <c r="AQ481" s="21">
        <f t="shared" si="612"/>
        <v>2.9109179053424556</v>
      </c>
      <c r="AR481" s="21">
        <f t="shared" si="613"/>
        <v>0.85913236907986246</v>
      </c>
      <c r="AS481" s="21">
        <f t="shared" si="614"/>
        <v>0.95955068747925698</v>
      </c>
      <c r="AT481" s="21">
        <f t="shared" si="615"/>
        <v>100.00000000000001</v>
      </c>
      <c r="AU481" s="21"/>
      <c r="AV481" s="21">
        <f>AR481*'[1]diagram lines'!$G$39</f>
        <v>0.71317106934786534</v>
      </c>
      <c r="AW481" s="21">
        <f>AK481*'[1]diagram lines'!$G$40</f>
        <v>6.4780331858637386</v>
      </c>
      <c r="AX481" s="21">
        <f>AQ481*'[1]diagram lines'!$G$38</f>
        <v>2.1594708823434354</v>
      </c>
      <c r="AY481" s="21">
        <f>AP481*'[1]diagram lines'!$G$41</f>
        <v>9.236614013655732</v>
      </c>
      <c r="AZ481" s="21">
        <f t="shared" si="616"/>
        <v>3.7700502744223181</v>
      </c>
      <c r="BA481" s="21">
        <f t="shared" si="617"/>
        <v>0.53496541855270696</v>
      </c>
      <c r="BB481" s="21">
        <f t="shared" si="618"/>
        <v>2.2550785286867105</v>
      </c>
      <c r="BC481" s="86">
        <f t="shared" si="619"/>
        <v>0.44344353745515452</v>
      </c>
      <c r="BX481" s="61">
        <f t="shared" si="620"/>
        <v>0.74450978695073233</v>
      </c>
      <c r="BY481" s="21">
        <f t="shared" si="621"/>
        <v>5.2197033049574362E-2</v>
      </c>
      <c r="BZ481" s="21">
        <f t="shared" si="622"/>
        <v>0.11882388191447626</v>
      </c>
      <c r="CA481" s="21">
        <f t="shared" si="623"/>
        <v>1.9230759596718643E-2</v>
      </c>
      <c r="CB481" s="21">
        <f t="shared" si="624"/>
        <v>0.12828041753653446</v>
      </c>
      <c r="CC481" s="21">
        <f t="shared" si="625"/>
        <v>2.6466168593177334E-3</v>
      </c>
      <c r="CD481" s="21">
        <f t="shared" si="626"/>
        <v>0.19897245657568238</v>
      </c>
      <c r="CE481" s="21">
        <f t="shared" si="627"/>
        <v>0.22812425106990014</v>
      </c>
      <c r="CF481" s="21">
        <f t="shared" si="628"/>
        <v>4.6480738828843363E-2</v>
      </c>
      <c r="CG481" s="21">
        <f t="shared" si="629"/>
        <v>9.0276326963906577E-3</v>
      </c>
      <c r="CH481" s="21">
        <f t="shared" si="630"/>
        <v>6.6913782900298712E-3</v>
      </c>
      <c r="CI481" s="21">
        <f t="shared" si="631"/>
        <v>5.6385460599334067E-2</v>
      </c>
      <c r="CJ481" s="21">
        <f t="shared" si="632"/>
        <v>1.6113704139675344</v>
      </c>
      <c r="CL481" s="68">
        <f t="shared" si="633"/>
        <v>0.46203515994661459</v>
      </c>
      <c r="CM481" s="19">
        <f t="shared" si="634"/>
        <v>3.2392944910198666E-2</v>
      </c>
      <c r="CN481" s="19">
        <f t="shared" si="635"/>
        <v>7.3740885946830037E-2</v>
      </c>
      <c r="CO481" s="19">
        <f t="shared" si="636"/>
        <v>1.1934412739631013E-2</v>
      </c>
      <c r="CP481" s="19">
        <f t="shared" si="637"/>
        <v>7.9609515245275583E-2</v>
      </c>
      <c r="CQ481" s="19">
        <f t="shared" si="638"/>
        <v>1.6424633568896201E-3</v>
      </c>
      <c r="CR481" s="19">
        <f t="shared" si="639"/>
        <v>0.12348027173079971</v>
      </c>
      <c r="CS481" s="19">
        <f t="shared" si="640"/>
        <v>0.14157157726894715</v>
      </c>
      <c r="CT481" s="19">
        <f t="shared" si="641"/>
        <v>2.8845471175307211E-2</v>
      </c>
      <c r="CU481" s="19">
        <f t="shared" si="642"/>
        <v>5.6024565290129155E-3</v>
      </c>
      <c r="CV481" s="19">
        <f t="shared" si="643"/>
        <v>4.1526009364626993E-3</v>
      </c>
      <c r="CW481" s="19">
        <f t="shared" si="644"/>
        <v>3.4992240214030711E-2</v>
      </c>
      <c r="CX481" s="19">
        <f t="shared" si="645"/>
        <v>1.0000000000000002</v>
      </c>
      <c r="CZ481" s="68">
        <f t="shared" si="646"/>
        <v>2.4859999999999999E-5</v>
      </c>
      <c r="DA481" s="19">
        <f t="shared" si="647"/>
        <v>1.9350839999999997E-5</v>
      </c>
      <c r="DB481" s="19">
        <f t="shared" si="648"/>
        <v>3.5539999999999995E-5</v>
      </c>
      <c r="DC481" s="19">
        <f t="shared" si="649"/>
        <v>4.0879189999999999E-5</v>
      </c>
      <c r="DD481" s="19">
        <f t="shared" si="650"/>
        <v>1.3171719999999998E-5</v>
      </c>
      <c r="DE481" s="19">
        <f t="shared" si="651"/>
        <v>1.3171719999999998E-5</v>
      </c>
      <c r="DF481" s="19">
        <f t="shared" si="652"/>
        <v>1.2233570000000001E-5</v>
      </c>
      <c r="DG481" s="19">
        <f t="shared" si="653"/>
        <v>1.6882339999999999E-5</v>
      </c>
      <c r="DH481" s="19">
        <f t="shared" si="654"/>
        <v>2.5792879999999997E-5</v>
      </c>
      <c r="DI481" s="19">
        <f t="shared" si="655"/>
        <v>3.823327999999999E-5</v>
      </c>
      <c r="DJ481" s="19">
        <f t="shared" si="656"/>
        <v>0</v>
      </c>
      <c r="DK481" s="19">
        <f t="shared" si="657"/>
        <v>2.2088859999999998E-5</v>
      </c>
      <c r="DM481" s="68">
        <f t="shared" si="658"/>
        <v>1116.6159456795097</v>
      </c>
      <c r="DN481" s="19">
        <f t="shared" si="659"/>
        <v>133.71762876581425</v>
      </c>
      <c r="DO481" s="19">
        <f t="shared" si="660"/>
        <v>211.55376283451861</v>
      </c>
      <c r="DP481" s="19">
        <f t="shared" si="661"/>
        <v>46.620453350266388</v>
      </c>
      <c r="DQ481" s="19">
        <f t="shared" si="662"/>
        <v>434.25943387598971</v>
      </c>
      <c r="DR481" s="19">
        <f t="shared" si="663"/>
        <v>8.8459480263587196</v>
      </c>
      <c r="DS481" s="19">
        <f t="shared" si="664"/>
        <v>406.77046444751841</v>
      </c>
      <c r="DT481" s="19">
        <f t="shared" si="665"/>
        <v>470.27450301572867</v>
      </c>
      <c r="DU481" s="19">
        <f t="shared" si="666"/>
        <v>69.326525698459974</v>
      </c>
      <c r="DV481" s="19">
        <f t="shared" si="667"/>
        <v>13.80345617830897</v>
      </c>
      <c r="DX481" s="19">
        <f t="shared" si="668"/>
        <v>28.546523843097081</v>
      </c>
      <c r="DZ481" s="68">
        <f t="shared" si="669"/>
        <v>2940.3346457155699</v>
      </c>
      <c r="EA481" s="21">
        <f t="shared" si="670"/>
        <v>2.9403346457155699</v>
      </c>
      <c r="EB481" s="92">
        <f t="shared" si="671"/>
        <v>1291</v>
      </c>
    </row>
    <row r="482" spans="1:132" x14ac:dyDescent="0.3">
      <c r="A482" s="19">
        <f>'A. Thermody. result (all suite)'!C438</f>
        <v>1290</v>
      </c>
      <c r="B482" s="19" t="str">
        <f>'A. Thermody. result (all suite)'!A438</f>
        <v>Alkaline basalt</v>
      </c>
      <c r="C482" s="24">
        <f>'A. Thermody. result (all suite)'!G438</f>
        <v>90.037373000000002</v>
      </c>
      <c r="D482" s="19">
        <f>'A. Thermody. result (all suite)'!D438</f>
        <v>10000</v>
      </c>
      <c r="E482" s="61">
        <f>'A. Thermody. result (all suite)'!I438</f>
        <v>44.707577999999998</v>
      </c>
      <c r="F482" s="21">
        <f>'A. Thermody. result (all suite)'!J438</f>
        <v>4.1841970000000002</v>
      </c>
      <c r="G482" s="21">
        <f>'A. Thermody. result (all suite)'!K438</f>
        <v>12.147724</v>
      </c>
      <c r="H482" s="21">
        <f>'A. Thermody. result (all suite)'!L438</f>
        <v>3.0713140000000001</v>
      </c>
      <c r="I482" s="21">
        <f>'A. Thermody. result (all suite)'!M438</f>
        <v>9.2446409999999997</v>
      </c>
      <c r="J482" s="21">
        <f>'A. Thermody. result (all suite)'!N438</f>
        <v>0.18879199999999999</v>
      </c>
      <c r="K482" s="21">
        <f>'A. Thermody. result (all suite)'!O438</f>
        <v>7.9791259999999999</v>
      </c>
      <c r="L482" s="21">
        <f>'A. Thermody. result (all suite)'!P438</f>
        <v>12.749993</v>
      </c>
      <c r="M482" s="21">
        <f>'A. Thermody. result (all suite)'!Q438</f>
        <v>2.8947620000000001</v>
      </c>
      <c r="N482" s="21">
        <f>'A. Thermody. result (all suite)'!R438</f>
        <v>0.85511499999999996</v>
      </c>
      <c r="O482" s="21">
        <f>'A. Thermody. result (all suite)'!S438</f>
        <v>0.955063</v>
      </c>
      <c r="P482" s="21">
        <f>'A. Thermody. result (all suite)'!T438</f>
        <v>1.0216959999999999</v>
      </c>
      <c r="Q482" s="21">
        <f t="shared" si="589"/>
        <v>100.000001</v>
      </c>
      <c r="S482" s="19">
        <f t="shared" si="590"/>
        <v>1563</v>
      </c>
      <c r="T482" s="19">
        <f t="shared" si="591"/>
        <v>1</v>
      </c>
      <c r="V482" s="61">
        <f t="shared" si="592"/>
        <v>44.250802468444874</v>
      </c>
      <c r="W482" s="21">
        <f t="shared" si="593"/>
        <v>4.1414472270463776</v>
      </c>
      <c r="X482" s="21">
        <f t="shared" si="594"/>
        <v>12.023611191042086</v>
      </c>
      <c r="Y482" s="21">
        <f t="shared" si="595"/>
        <v>3.0399345080283551</v>
      </c>
      <c r="Z482" s="21">
        <f t="shared" si="596"/>
        <v>9.1501888736331605</v>
      </c>
      <c r="AA482" s="21">
        <f t="shared" si="597"/>
        <v>0.18686311970696878</v>
      </c>
      <c r="AB482" s="21">
        <f t="shared" si="598"/>
        <v>7.8976035896382637</v>
      </c>
      <c r="AC482" s="21">
        <f t="shared" si="599"/>
        <v>12.619726832821382</v>
      </c>
      <c r="AD482" s="21">
        <f t="shared" si="600"/>
        <v>2.8651863327322364</v>
      </c>
      <c r="AE482" s="21">
        <f t="shared" si="601"/>
        <v>0.84637832433696669</v>
      </c>
      <c r="AF482" s="21">
        <f t="shared" si="602"/>
        <v>0.94530515962909833</v>
      </c>
      <c r="AG482" s="21">
        <f t="shared" si="603"/>
        <v>97.96704762705977</v>
      </c>
      <c r="AH482" s="21"/>
      <c r="AI482" s="61">
        <f t="shared" si="604"/>
        <v>45.169068110430864</v>
      </c>
      <c r="AJ482" s="21">
        <f t="shared" si="605"/>
        <v>4.2273880119486789</v>
      </c>
      <c r="AK482" s="21">
        <f t="shared" si="606"/>
        <v>12.273117831225742</v>
      </c>
      <c r="AL482" s="21">
        <f t="shared" si="607"/>
        <v>3.1030173733526762</v>
      </c>
      <c r="AM482" s="21">
        <f t="shared" si="608"/>
        <v>9.3400680078326257</v>
      </c>
      <c r="AN482" s="21">
        <f t="shared" si="609"/>
        <v>0.19074078910524886</v>
      </c>
      <c r="AO482" s="21">
        <f t="shared" si="610"/>
        <v>8.0614898386065512</v>
      </c>
      <c r="AP482" s="21">
        <f t="shared" si="611"/>
        <v>12.88160370093224</v>
      </c>
      <c r="AQ482" s="21">
        <f t="shared" si="612"/>
        <v>2.9246429305896884</v>
      </c>
      <c r="AR482" s="21">
        <f t="shared" si="613"/>
        <v>0.86394185069142171</v>
      </c>
      <c r="AS482" s="21">
        <f t="shared" si="614"/>
        <v>0.96492155528426149</v>
      </c>
      <c r="AT482" s="21">
        <f t="shared" si="615"/>
        <v>99.999999999999986</v>
      </c>
      <c r="AU482" s="21"/>
      <c r="AV482" s="21">
        <f>AR482*'[1]diagram lines'!$G$39</f>
        <v>0.71716344964614021</v>
      </c>
      <c r="AW482" s="21">
        <f>AK482*'[1]diagram lines'!$G$40</f>
        <v>6.495748633231325</v>
      </c>
      <c r="AX482" s="21">
        <f>AQ482*'[1]diagram lines'!$G$38</f>
        <v>2.1696528226607597</v>
      </c>
      <c r="AY482" s="21">
        <f>AP482*'[1]diagram lines'!$G$41</f>
        <v>9.20593639668264</v>
      </c>
      <c r="AZ482" s="21">
        <f t="shared" si="616"/>
        <v>3.7885847812811102</v>
      </c>
      <c r="BA482" s="21">
        <f t="shared" si="617"/>
        <v>0.53716046387758498</v>
      </c>
      <c r="BB482" s="21">
        <f t="shared" si="618"/>
        <v>2.2501427248920387</v>
      </c>
      <c r="BC482" s="86">
        <f t="shared" si="619"/>
        <v>0.44441625366141152</v>
      </c>
      <c r="BX482" s="61">
        <f t="shared" si="620"/>
        <v>0.74413412117177091</v>
      </c>
      <c r="BY482" s="21">
        <f t="shared" si="621"/>
        <v>5.2381034051076622E-2</v>
      </c>
      <c r="BZ482" s="21">
        <f t="shared" si="622"/>
        <v>0.11914205570812084</v>
      </c>
      <c r="CA482" s="21">
        <f t="shared" si="623"/>
        <v>1.9232976391759034E-2</v>
      </c>
      <c r="CB482" s="21">
        <f t="shared" si="624"/>
        <v>0.12866584551148225</v>
      </c>
      <c r="CC482" s="21">
        <f t="shared" si="625"/>
        <v>2.6612912320270652E-3</v>
      </c>
      <c r="CD482" s="21">
        <f t="shared" si="626"/>
        <v>0.19799320099255585</v>
      </c>
      <c r="CE482" s="21">
        <f t="shared" si="627"/>
        <v>0.22735365549215408</v>
      </c>
      <c r="CF482" s="21">
        <f t="shared" si="628"/>
        <v>4.6697241490562993E-2</v>
      </c>
      <c r="CG482" s="21">
        <f t="shared" si="629"/>
        <v>9.0776539278131629E-3</v>
      </c>
      <c r="CH482" s="21">
        <f t="shared" si="630"/>
        <v>6.7284492475906E-3</v>
      </c>
      <c r="CI482" s="21">
        <f t="shared" si="631"/>
        <v>5.6697891231964483E-2</v>
      </c>
      <c r="CJ482" s="21">
        <f t="shared" si="632"/>
        <v>1.6107654164488778</v>
      </c>
      <c r="CL482" s="68">
        <f t="shared" si="633"/>
        <v>0.4619754767347205</v>
      </c>
      <c r="CM482" s="19">
        <f t="shared" si="634"/>
        <v>3.2519343609050649E-2</v>
      </c>
      <c r="CN482" s="19">
        <f t="shared" si="635"/>
        <v>7.3966112316207741E-2</v>
      </c>
      <c r="CO482" s="19">
        <f t="shared" si="636"/>
        <v>1.1940271497857457E-2</v>
      </c>
      <c r="CP482" s="19">
        <f t="shared" si="637"/>
        <v>7.9878698783551777E-2</v>
      </c>
      <c r="CQ482" s="19">
        <f t="shared" si="638"/>
        <v>1.6521904461384547E-3</v>
      </c>
      <c r="CR482" s="19">
        <f t="shared" si="639"/>
        <v>0.12291870620680148</v>
      </c>
      <c r="CS482" s="19">
        <f t="shared" si="640"/>
        <v>0.14114634767449999</v>
      </c>
      <c r="CT482" s="19">
        <f t="shared" si="641"/>
        <v>2.8990715229975924E-2</v>
      </c>
      <c r="CU482" s="19">
        <f t="shared" si="642"/>
        <v>5.635615115095978E-3</v>
      </c>
      <c r="CV482" s="19">
        <f t="shared" si="643"/>
        <v>4.1771751360444899E-3</v>
      </c>
      <c r="CW482" s="19">
        <f t="shared" si="644"/>
        <v>3.5199347250055607E-2</v>
      </c>
      <c r="CX482" s="19">
        <f t="shared" si="645"/>
        <v>1</v>
      </c>
      <c r="CZ482" s="68">
        <f t="shared" si="646"/>
        <v>2.4859999999999999E-5</v>
      </c>
      <c r="DA482" s="19">
        <f t="shared" si="647"/>
        <v>1.9343599999999996E-5</v>
      </c>
      <c r="DB482" s="19">
        <f t="shared" si="648"/>
        <v>3.5539999999999995E-5</v>
      </c>
      <c r="DC482" s="19">
        <f t="shared" si="649"/>
        <v>4.08701E-5</v>
      </c>
      <c r="DD482" s="19">
        <f t="shared" si="650"/>
        <v>1.3168799999999998E-5</v>
      </c>
      <c r="DE482" s="19">
        <f t="shared" si="651"/>
        <v>1.3168799999999998E-5</v>
      </c>
      <c r="DF482" s="19">
        <f t="shared" si="652"/>
        <v>1.22303E-5</v>
      </c>
      <c r="DG482" s="19">
        <f t="shared" si="653"/>
        <v>1.6878599999999998E-5</v>
      </c>
      <c r="DH482" s="19">
        <f t="shared" si="654"/>
        <v>2.5785199999999998E-5</v>
      </c>
      <c r="DI482" s="19">
        <f t="shared" si="655"/>
        <v>3.8221199999999992E-5</v>
      </c>
      <c r="DJ482" s="19">
        <f t="shared" si="656"/>
        <v>0</v>
      </c>
      <c r="DK482" s="19">
        <f t="shared" si="657"/>
        <v>2.2079399999999997E-5</v>
      </c>
      <c r="DM482" s="68">
        <f t="shared" si="658"/>
        <v>1116.4717072494773</v>
      </c>
      <c r="DN482" s="19">
        <f t="shared" si="659"/>
        <v>134.28964450727716</v>
      </c>
      <c r="DO482" s="19">
        <f t="shared" si="660"/>
        <v>212.1999102915178</v>
      </c>
      <c r="DP482" s="19">
        <f t="shared" si="661"/>
        <v>46.653713974099823</v>
      </c>
      <c r="DQ482" s="19">
        <f t="shared" si="662"/>
        <v>435.82441130537302</v>
      </c>
      <c r="DR482" s="19">
        <f t="shared" si="663"/>
        <v>8.9003090827609199</v>
      </c>
      <c r="DS482" s="19">
        <f t="shared" si="664"/>
        <v>405.02881042444579</v>
      </c>
      <c r="DT482" s="19">
        <f t="shared" si="665"/>
        <v>468.9658607696112</v>
      </c>
      <c r="DU482" s="19">
        <f t="shared" si="666"/>
        <v>69.696354385702179</v>
      </c>
      <c r="DV482" s="19">
        <f t="shared" si="667"/>
        <v>13.889541506861148</v>
      </c>
      <c r="DX482" s="19">
        <f t="shared" si="668"/>
        <v>28.72778415382674</v>
      </c>
      <c r="DZ482" s="68">
        <f t="shared" si="669"/>
        <v>2940.6480476509532</v>
      </c>
      <c r="EA482" s="21">
        <f t="shared" si="670"/>
        <v>2.9406480476509533</v>
      </c>
      <c r="EB482" s="92">
        <f t="shared" si="671"/>
        <v>1290</v>
      </c>
    </row>
    <row r="483" spans="1:132" x14ac:dyDescent="0.3">
      <c r="A483" s="19">
        <f>'A. Thermody. result (all suite)'!C439</f>
        <v>1289</v>
      </c>
      <c r="B483" s="19" t="str">
        <f>'A. Thermody. result (all suite)'!A439</f>
        <v>Alkaline basalt</v>
      </c>
      <c r="C483" s="24">
        <f>'A. Thermody. result (all suite)'!G439</f>
        <v>89.543535000000006</v>
      </c>
      <c r="D483" s="19">
        <f>'A. Thermody. result (all suite)'!D439</f>
        <v>10000</v>
      </c>
      <c r="E483" s="61">
        <f>'A. Thermody. result (all suite)'!I439</f>
        <v>44.685248000000001</v>
      </c>
      <c r="F483" s="21">
        <f>'A. Thermody. result (all suite)'!J439</f>
        <v>4.1987800000000002</v>
      </c>
      <c r="G483" s="21">
        <f>'A. Thermody. result (all suite)'!K439</f>
        <v>12.179989000000001</v>
      </c>
      <c r="H483" s="21">
        <f>'A. Thermody. result (all suite)'!L439</f>
        <v>3.0716359999999998</v>
      </c>
      <c r="I483" s="21">
        <f>'A. Thermody. result (all suite)'!M439</f>
        <v>9.2722669999999994</v>
      </c>
      <c r="J483" s="21">
        <f>'A. Thermody. result (all suite)'!N439</f>
        <v>0.189833</v>
      </c>
      <c r="K483" s="21">
        <f>'A. Thermody. result (all suite)'!O439</f>
        <v>7.9397929999999999</v>
      </c>
      <c r="L483" s="21">
        <f>'A. Thermody. result (all suite)'!P439</f>
        <v>12.706783</v>
      </c>
      <c r="M483" s="21">
        <f>'A. Thermody. result (all suite)'!Q439</f>
        <v>2.9081800000000002</v>
      </c>
      <c r="N483" s="21">
        <f>'A. Thermody. result (all suite)'!R439</f>
        <v>0.85983100000000001</v>
      </c>
      <c r="O483" s="21">
        <f>'A. Thermody. result (all suite)'!S439</f>
        <v>0.96033100000000005</v>
      </c>
      <c r="P483" s="21">
        <f>'A. Thermody. result (all suite)'!T439</f>
        <v>1.0273300000000001</v>
      </c>
      <c r="Q483" s="21">
        <f t="shared" si="589"/>
        <v>100.000001</v>
      </c>
      <c r="S483" s="19">
        <f t="shared" si="590"/>
        <v>1562</v>
      </c>
      <c r="T483" s="19">
        <f t="shared" si="591"/>
        <v>1</v>
      </c>
      <c r="V483" s="61">
        <f t="shared" si="592"/>
        <v>44.226183046312251</v>
      </c>
      <c r="W483" s="21">
        <f t="shared" si="593"/>
        <v>4.1556446738573536</v>
      </c>
      <c r="X483" s="21">
        <f t="shared" si="594"/>
        <v>12.054860320257587</v>
      </c>
      <c r="Y483" s="21">
        <f t="shared" si="595"/>
        <v>3.0400801621967579</v>
      </c>
      <c r="Z483" s="21">
        <f t="shared" si="596"/>
        <v>9.177010220381467</v>
      </c>
      <c r="AA483" s="21">
        <f t="shared" si="597"/>
        <v>0.1878827886606021</v>
      </c>
      <c r="AB483" s="21">
        <f t="shared" si="598"/>
        <v>7.8582251253887785</v>
      </c>
      <c r="AC483" s="21">
        <f t="shared" si="599"/>
        <v>12.576242407511504</v>
      </c>
      <c r="AD483" s="21">
        <f t="shared" si="600"/>
        <v>2.878303394704766</v>
      </c>
      <c r="AE483" s="21">
        <f t="shared" si="601"/>
        <v>0.85099769827603289</v>
      </c>
      <c r="AF483" s="21">
        <f t="shared" si="602"/>
        <v>0.95046523163635765</v>
      </c>
      <c r="AG483" s="21">
        <f t="shared" si="603"/>
        <v>97.95589506918347</v>
      </c>
      <c r="AH483" s="21"/>
      <c r="AI483" s="61">
        <f t="shared" si="604"/>
        <v>45.149077567079097</v>
      </c>
      <c r="AJ483" s="21">
        <f t="shared" si="605"/>
        <v>4.2423630256477569</v>
      </c>
      <c r="AK483" s="21">
        <f t="shared" si="606"/>
        <v>12.30641638437746</v>
      </c>
      <c r="AL483" s="21">
        <f t="shared" si="607"/>
        <v>3.103519354347827</v>
      </c>
      <c r="AM483" s="21">
        <f t="shared" si="608"/>
        <v>9.3685124452183359</v>
      </c>
      <c r="AN483" s="21">
        <f t="shared" si="609"/>
        <v>0.19180345249043543</v>
      </c>
      <c r="AO483" s="21">
        <f t="shared" si="610"/>
        <v>8.0222074637149063</v>
      </c>
      <c r="AP483" s="21">
        <f t="shared" si="611"/>
        <v>12.838678467109366</v>
      </c>
      <c r="AQ483" s="21">
        <f t="shared" si="612"/>
        <v>2.9383666931652268</v>
      </c>
      <c r="AR483" s="21">
        <f t="shared" si="613"/>
        <v>0.86875598214379779</v>
      </c>
      <c r="AS483" s="21">
        <f t="shared" si="614"/>
        <v>0.97029916470578015</v>
      </c>
      <c r="AT483" s="21">
        <f t="shared" si="615"/>
        <v>99.999999999999957</v>
      </c>
      <c r="AU483" s="21"/>
      <c r="AV483" s="21">
        <f>AR483*'[1]diagram lines'!$G$39</f>
        <v>0.72115968980590661</v>
      </c>
      <c r="AW483" s="21">
        <f>AK483*'[1]diagram lines'!$G$40</f>
        <v>6.5133724378829463</v>
      </c>
      <c r="AX483" s="21">
        <f>AQ483*'[1]diagram lines'!$G$38</f>
        <v>2.1798338262622963</v>
      </c>
      <c r="AY483" s="21">
        <f>AP483*'[1]diagram lines'!$G$41</f>
        <v>9.1752595507276968</v>
      </c>
      <c r="AZ483" s="21">
        <f t="shared" si="616"/>
        <v>3.8071226753090244</v>
      </c>
      <c r="BA483" s="21">
        <f t="shared" si="617"/>
        <v>0.5393537549980385</v>
      </c>
      <c r="BB483" s="21">
        <f t="shared" si="618"/>
        <v>2.2452213015321387</v>
      </c>
      <c r="BC483" s="86">
        <f t="shared" si="619"/>
        <v>0.44539039395252489</v>
      </c>
      <c r="BX483" s="61">
        <f t="shared" si="620"/>
        <v>0.74376245006657793</v>
      </c>
      <c r="BY483" s="21">
        <f t="shared" si="621"/>
        <v>5.2563595393089642E-2</v>
      </c>
      <c r="BZ483" s="21">
        <f t="shared" si="622"/>
        <v>0.11945850333464104</v>
      </c>
      <c r="CA483" s="21">
        <f t="shared" si="623"/>
        <v>1.9234992798547183E-2</v>
      </c>
      <c r="CB483" s="21">
        <f t="shared" si="624"/>
        <v>0.12905034098816981</v>
      </c>
      <c r="CC483" s="21">
        <f t="shared" si="625"/>
        <v>2.675965604736397E-3</v>
      </c>
      <c r="CD483" s="21">
        <f t="shared" si="626"/>
        <v>0.19701719602977669</v>
      </c>
      <c r="CE483" s="21">
        <f t="shared" si="627"/>
        <v>0.2265831490727532</v>
      </c>
      <c r="CF483" s="21">
        <f t="shared" si="628"/>
        <v>4.6913695757380226E-2</v>
      </c>
      <c r="CG483" s="21">
        <f t="shared" si="629"/>
        <v>9.1277176220806791E-3</v>
      </c>
      <c r="CH483" s="21">
        <f t="shared" si="630"/>
        <v>6.7655624753423897E-3</v>
      </c>
      <c r="CI483" s="21">
        <f t="shared" si="631"/>
        <v>5.7010543840177584E-2</v>
      </c>
      <c r="CJ483" s="21">
        <f t="shared" si="632"/>
        <v>1.6101637129832727</v>
      </c>
      <c r="CL483" s="68">
        <f t="shared" si="633"/>
        <v>0.46191728460241643</v>
      </c>
      <c r="CM483" s="19">
        <f t="shared" si="634"/>
        <v>3.2644876399370019E-2</v>
      </c>
      <c r="CN483" s="19">
        <f t="shared" si="635"/>
        <v>7.4190284112980787E-2</v>
      </c>
      <c r="CO483" s="19">
        <f t="shared" si="636"/>
        <v>1.1945985767440411E-2</v>
      </c>
      <c r="CP483" s="19">
        <f t="shared" si="637"/>
        <v>8.0147341507944211E-2</v>
      </c>
      <c r="CQ483" s="19">
        <f t="shared" si="638"/>
        <v>1.6619214451047541E-3</v>
      </c>
      <c r="CR483" s="19">
        <f t="shared" si="639"/>
        <v>0.12235848717814411</v>
      </c>
      <c r="CS483" s="19">
        <f t="shared" si="640"/>
        <v>0.14072056601806371</v>
      </c>
      <c r="CT483" s="19">
        <f t="shared" si="641"/>
        <v>2.9135978769798294E-2</v>
      </c>
      <c r="CU483" s="19">
        <f t="shared" si="642"/>
        <v>5.66881339362012E-3</v>
      </c>
      <c r="CV483" s="19">
        <f t="shared" si="643"/>
        <v>4.2017854587017853E-3</v>
      </c>
      <c r="CW483" s="19">
        <f t="shared" si="644"/>
        <v>3.5406675346415437E-2</v>
      </c>
      <c r="CX483" s="19">
        <f t="shared" si="645"/>
        <v>1.0000000000000002</v>
      </c>
      <c r="CZ483" s="68">
        <f t="shared" si="646"/>
        <v>2.4859999999999999E-5</v>
      </c>
      <c r="DA483" s="19">
        <f t="shared" si="647"/>
        <v>1.9336359999999997E-5</v>
      </c>
      <c r="DB483" s="19">
        <f t="shared" si="648"/>
        <v>3.5539999999999995E-5</v>
      </c>
      <c r="DC483" s="19">
        <f t="shared" si="649"/>
        <v>4.0861009999999995E-5</v>
      </c>
      <c r="DD483" s="19">
        <f t="shared" si="650"/>
        <v>1.3165879999999997E-5</v>
      </c>
      <c r="DE483" s="19">
        <f t="shared" si="651"/>
        <v>1.3165879999999997E-5</v>
      </c>
      <c r="DF483" s="19">
        <f t="shared" si="652"/>
        <v>1.222703E-5</v>
      </c>
      <c r="DG483" s="19">
        <f t="shared" si="653"/>
        <v>1.6874859999999997E-5</v>
      </c>
      <c r="DH483" s="19">
        <f t="shared" si="654"/>
        <v>2.5777519999999996E-5</v>
      </c>
      <c r="DI483" s="19">
        <f t="shared" si="655"/>
        <v>3.8209119999999994E-5</v>
      </c>
      <c r="DJ483" s="19">
        <f t="shared" si="656"/>
        <v>0</v>
      </c>
      <c r="DK483" s="19">
        <f t="shared" si="657"/>
        <v>2.206994E-5</v>
      </c>
      <c r="DM483" s="68">
        <f t="shared" si="658"/>
        <v>1116.3310723617528</v>
      </c>
      <c r="DN483" s="19">
        <f t="shared" si="659"/>
        <v>134.85851146656753</v>
      </c>
      <c r="DO483" s="19">
        <f t="shared" si="660"/>
        <v>212.84303230612048</v>
      </c>
      <c r="DP483" s="19">
        <f t="shared" si="661"/>
        <v>46.686424716436512</v>
      </c>
      <c r="DQ483" s="19">
        <f t="shared" si="662"/>
        <v>437.38713153589373</v>
      </c>
      <c r="DR483" s="19">
        <f t="shared" si="663"/>
        <v>8.9547153183631689</v>
      </c>
      <c r="DS483" s="19">
        <f t="shared" si="664"/>
        <v>403.2906628411975</v>
      </c>
      <c r="DT483" s="19">
        <f t="shared" si="665"/>
        <v>467.65480379055077</v>
      </c>
      <c r="DU483" s="19">
        <f t="shared" si="666"/>
        <v>70.066450300098552</v>
      </c>
      <c r="DV483" s="19">
        <f t="shared" si="667"/>
        <v>13.975779124958006</v>
      </c>
      <c r="DX483" s="19">
        <f t="shared" si="668"/>
        <v>28.909380349126735</v>
      </c>
      <c r="DZ483" s="68">
        <f t="shared" si="669"/>
        <v>2940.9579641110663</v>
      </c>
      <c r="EA483" s="21">
        <f t="shared" si="670"/>
        <v>2.9409579641110661</v>
      </c>
      <c r="EB483" s="92">
        <f t="shared" si="671"/>
        <v>1289</v>
      </c>
    </row>
    <row r="484" spans="1:132" x14ac:dyDescent="0.3">
      <c r="A484" s="19">
        <f>'A. Thermody. result (all suite)'!C440</f>
        <v>1288</v>
      </c>
      <c r="B484" s="19" t="str">
        <f>'A. Thermody. result (all suite)'!A440</f>
        <v>Alkaline basalt</v>
      </c>
      <c r="C484" s="24">
        <f>'A. Thermody. result (all suite)'!G440</f>
        <v>89.05462</v>
      </c>
      <c r="D484" s="19">
        <f>'A. Thermody. result (all suite)'!D440</f>
        <v>10000</v>
      </c>
      <c r="E484" s="61">
        <f>'A. Thermody. result (all suite)'!I440</f>
        <v>44.663159999999998</v>
      </c>
      <c r="F484" s="21">
        <f>'A. Thermody. result (all suite)'!J440</f>
        <v>4.2132459999999998</v>
      </c>
      <c r="G484" s="21">
        <f>'A. Thermody. result (all suite)'!K440</f>
        <v>12.212078999999999</v>
      </c>
      <c r="H484" s="21">
        <f>'A. Thermody. result (all suite)'!L440</f>
        <v>3.0719259999999999</v>
      </c>
      <c r="I484" s="21">
        <f>'A. Thermody. result (all suite)'!M440</f>
        <v>9.2998270000000005</v>
      </c>
      <c r="J484" s="21">
        <f>'A. Thermody. result (all suite)'!N440</f>
        <v>0.19087499999999999</v>
      </c>
      <c r="K484" s="21">
        <f>'A. Thermody. result (all suite)'!O440</f>
        <v>7.9005900000000002</v>
      </c>
      <c r="L484" s="21">
        <f>'A. Thermody. result (all suite)'!P440</f>
        <v>12.663577</v>
      </c>
      <c r="M484" s="21">
        <f>'A. Thermody. result (all suite)'!Q440</f>
        <v>2.9215960000000001</v>
      </c>
      <c r="N484" s="21">
        <f>'A. Thermody. result (all suite)'!R440</f>
        <v>0.86455099999999996</v>
      </c>
      <c r="O484" s="21">
        <f>'A. Thermody. result (all suite)'!S440</f>
        <v>0.96560299999999999</v>
      </c>
      <c r="P484" s="21">
        <f>'A. Thermody. result (all suite)'!T440</f>
        <v>1.0329710000000001</v>
      </c>
      <c r="Q484" s="21">
        <f t="shared" si="589"/>
        <v>100.00000100000001</v>
      </c>
      <c r="S484" s="19">
        <f t="shared" si="590"/>
        <v>1561</v>
      </c>
      <c r="T484" s="19">
        <f t="shared" si="591"/>
        <v>1</v>
      </c>
      <c r="V484" s="61">
        <f t="shared" si="592"/>
        <v>44.201802514129973</v>
      </c>
      <c r="W484" s="21">
        <f t="shared" si="593"/>
        <v>4.1697243910965556</v>
      </c>
      <c r="X484" s="21">
        <f t="shared" si="594"/>
        <v>12.085931766694381</v>
      </c>
      <c r="Y484" s="21">
        <f t="shared" si="595"/>
        <v>3.040193895595861</v>
      </c>
      <c r="Z484" s="21">
        <f t="shared" si="596"/>
        <v>9.2037624850004747</v>
      </c>
      <c r="AA484" s="21">
        <f t="shared" si="597"/>
        <v>0.18890331662346682</v>
      </c>
      <c r="AB484" s="21">
        <f t="shared" si="598"/>
        <v>7.8189791972872076</v>
      </c>
      <c r="AC484" s="21">
        <f t="shared" si="599"/>
        <v>12.532765923335441</v>
      </c>
      <c r="AD484" s="21">
        <f t="shared" si="600"/>
        <v>2.8914167608846326</v>
      </c>
      <c r="AE484" s="21">
        <f t="shared" si="601"/>
        <v>0.85562043897909557</v>
      </c>
      <c r="AF484" s="21">
        <f t="shared" si="602"/>
        <v>0.9556286011346139</v>
      </c>
      <c r="AG484" s="21">
        <f t="shared" si="603"/>
        <v>97.944729290761728</v>
      </c>
      <c r="AH484" s="21"/>
      <c r="AI484" s="61">
        <f t="shared" si="604"/>
        <v>45.12933246556959</v>
      </c>
      <c r="AJ484" s="21">
        <f t="shared" si="605"/>
        <v>4.257221824278246</v>
      </c>
      <c r="AK484" s="21">
        <f t="shared" si="606"/>
        <v>12.339542775002945</v>
      </c>
      <c r="AL484" s="21">
        <f t="shared" si="607"/>
        <v>3.1039892780454252</v>
      </c>
      <c r="AM484" s="21">
        <f t="shared" si="608"/>
        <v>9.3968940969532966</v>
      </c>
      <c r="AN484" s="21">
        <f t="shared" si="609"/>
        <v>0.1928672609453875</v>
      </c>
      <c r="AO484" s="21">
        <f t="shared" si="610"/>
        <v>7.9830525377997077</v>
      </c>
      <c r="AP484" s="21">
        <f t="shared" si="611"/>
        <v>12.795753292788516</v>
      </c>
      <c r="AQ484" s="21">
        <f t="shared" si="612"/>
        <v>2.9520902062030148</v>
      </c>
      <c r="AR484" s="21">
        <f t="shared" si="613"/>
        <v>0.87357476525262989</v>
      </c>
      <c r="AS484" s="21">
        <f t="shared" si="614"/>
        <v>0.97568149716122599</v>
      </c>
      <c r="AT484" s="21">
        <f t="shared" si="615"/>
        <v>100</v>
      </c>
      <c r="AU484" s="21"/>
      <c r="AV484" s="21">
        <f>AR484*'[1]diagram lines'!$G$39</f>
        <v>0.72515979133433794</v>
      </c>
      <c r="AW484" s="21">
        <f>AK484*'[1]diagram lines'!$G$40</f>
        <v>6.5309051226977139</v>
      </c>
      <c r="AX484" s="21">
        <f>AQ484*'[1]diagram lines'!$G$38</f>
        <v>2.1900146447437017</v>
      </c>
      <c r="AY484" s="21">
        <f>AP484*'[1]diagram lines'!$G$41</f>
        <v>9.1445827472963312</v>
      </c>
      <c r="AZ484" s="21">
        <f t="shared" si="616"/>
        <v>3.8256649714556445</v>
      </c>
      <c r="BA484" s="21">
        <f t="shared" si="617"/>
        <v>0.54154532495075813</v>
      </c>
      <c r="BB484" s="21">
        <f t="shared" si="618"/>
        <v>2.2403136642087653</v>
      </c>
      <c r="BC484" s="86">
        <f t="shared" si="619"/>
        <v>0.44636606738422069</v>
      </c>
      <c r="BX484" s="61">
        <f t="shared" si="620"/>
        <v>0.7433948069241012</v>
      </c>
      <c r="BY484" s="21">
        <f t="shared" si="621"/>
        <v>5.2744692038057088E-2</v>
      </c>
      <c r="BZ484" s="21">
        <f t="shared" si="622"/>
        <v>0.11977323460180463</v>
      </c>
      <c r="CA484" s="21">
        <f t="shared" si="623"/>
        <v>1.9236808817083097E-2</v>
      </c>
      <c r="CB484" s="21">
        <f t="shared" si="624"/>
        <v>0.12943391788448158</v>
      </c>
      <c r="CC484" s="21">
        <f t="shared" si="625"/>
        <v>2.6906540738652384E-3</v>
      </c>
      <c r="CD484" s="21">
        <f t="shared" si="626"/>
        <v>0.19604441687344915</v>
      </c>
      <c r="CE484" s="21">
        <f t="shared" si="627"/>
        <v>0.22581271398002853</v>
      </c>
      <c r="CF484" s="21">
        <f t="shared" si="628"/>
        <v>4.713011776092918E-2</v>
      </c>
      <c r="CG484" s="21">
        <f t="shared" si="629"/>
        <v>9.1778237791932046E-3</v>
      </c>
      <c r="CH484" s="21">
        <f t="shared" si="630"/>
        <v>6.8027038832215525E-3</v>
      </c>
      <c r="CI484" s="21">
        <f t="shared" si="631"/>
        <v>5.7323584905660384E-2</v>
      </c>
      <c r="CJ484" s="21">
        <f t="shared" si="632"/>
        <v>1.6095654755218749</v>
      </c>
      <c r="CL484" s="68">
        <f t="shared" si="633"/>
        <v>0.46186055692022582</v>
      </c>
      <c r="CM484" s="19">
        <f t="shared" si="634"/>
        <v>3.2769522483051206E-2</v>
      </c>
      <c r="CN484" s="19">
        <f t="shared" si="635"/>
        <v>7.4413396921905364E-2</v>
      </c>
      <c r="CO484" s="19">
        <f t="shared" si="636"/>
        <v>1.1951554074459679E-2</v>
      </c>
      <c r="CP484" s="19">
        <f t="shared" si="637"/>
        <v>8.0415441218702075E-2</v>
      </c>
      <c r="CQ484" s="19">
        <f t="shared" si="638"/>
        <v>1.6716648777477278E-3</v>
      </c>
      <c r="CR484" s="19">
        <f t="shared" si="639"/>
        <v>0.12179959116598534</v>
      </c>
      <c r="CS484" s="19">
        <f t="shared" si="640"/>
        <v>0.14029420822834965</v>
      </c>
      <c r="CT484" s="19">
        <f t="shared" si="641"/>
        <v>2.928126781897333E-2</v>
      </c>
      <c r="CU484" s="19">
        <f t="shared" si="642"/>
        <v>5.7020505961197059E-3</v>
      </c>
      <c r="CV484" s="19">
        <f t="shared" si="643"/>
        <v>4.2264225883795678E-3</v>
      </c>
      <c r="CW484" s="19">
        <f t="shared" si="644"/>
        <v>3.5614323106100521E-2</v>
      </c>
      <c r="CX484" s="19">
        <f t="shared" si="645"/>
        <v>1</v>
      </c>
      <c r="CZ484" s="68">
        <f t="shared" si="646"/>
        <v>2.4859999999999999E-5</v>
      </c>
      <c r="DA484" s="19">
        <f t="shared" si="647"/>
        <v>1.9329119999999996E-5</v>
      </c>
      <c r="DB484" s="19">
        <f t="shared" si="648"/>
        <v>3.5539999999999995E-5</v>
      </c>
      <c r="DC484" s="19">
        <f t="shared" si="649"/>
        <v>4.0851919999999996E-5</v>
      </c>
      <c r="DD484" s="19">
        <f t="shared" si="650"/>
        <v>1.3162959999999998E-5</v>
      </c>
      <c r="DE484" s="19">
        <f t="shared" si="651"/>
        <v>1.3162959999999998E-5</v>
      </c>
      <c r="DF484" s="19">
        <f t="shared" si="652"/>
        <v>1.222376E-5</v>
      </c>
      <c r="DG484" s="19">
        <f t="shared" si="653"/>
        <v>1.687112E-5</v>
      </c>
      <c r="DH484" s="19">
        <f t="shared" si="654"/>
        <v>2.5769839999999998E-5</v>
      </c>
      <c r="DI484" s="19">
        <f t="shared" si="655"/>
        <v>3.819703999999999E-5</v>
      </c>
      <c r="DJ484" s="19">
        <f t="shared" si="656"/>
        <v>0</v>
      </c>
      <c r="DK484" s="19">
        <f t="shared" si="657"/>
        <v>2.2060479999999999E-5</v>
      </c>
      <c r="DM484" s="68">
        <f t="shared" si="658"/>
        <v>1116.1939766599824</v>
      </c>
      <c r="DN484" s="19">
        <f t="shared" si="659"/>
        <v>135.42414015465425</v>
      </c>
      <c r="DO484" s="19">
        <f t="shared" si="660"/>
        <v>213.48311621152143</v>
      </c>
      <c r="DP484" s="19">
        <f t="shared" si="661"/>
        <v>46.718579448664016</v>
      </c>
      <c r="DQ484" s="19">
        <f t="shared" si="662"/>
        <v>438.9475810580405</v>
      </c>
      <c r="DR484" s="19">
        <f t="shared" si="663"/>
        <v>9.0092127019624648</v>
      </c>
      <c r="DS484" s="19">
        <f t="shared" si="664"/>
        <v>401.55594710540856</v>
      </c>
      <c r="DT484" s="19">
        <f t="shared" si="665"/>
        <v>466.34125045911878</v>
      </c>
      <c r="DU484" s="19">
        <f t="shared" si="666"/>
        <v>70.436828171931111</v>
      </c>
      <c r="DV484" s="19">
        <f t="shared" si="667"/>
        <v>14.062167281927509</v>
      </c>
      <c r="DX484" s="19">
        <f t="shared" si="668"/>
        <v>29.091393404492166</v>
      </c>
      <c r="DZ484" s="68">
        <f t="shared" si="669"/>
        <v>2941.264192657703</v>
      </c>
      <c r="EA484" s="21">
        <f t="shared" si="670"/>
        <v>2.941264192657703</v>
      </c>
      <c r="EB484" s="92">
        <f t="shared" si="671"/>
        <v>1288</v>
      </c>
    </row>
    <row r="485" spans="1:132" x14ac:dyDescent="0.3">
      <c r="A485" s="19">
        <f>'A. Thermody. result (all suite)'!C441</f>
        <v>1287</v>
      </c>
      <c r="B485" s="19" t="str">
        <f>'A. Thermody. result (all suite)'!A441</f>
        <v>Alkaline basalt</v>
      </c>
      <c r="C485" s="24">
        <f>'A. Thermody. result (all suite)'!G441</f>
        <v>88.570548000000002</v>
      </c>
      <c r="D485" s="19">
        <f>'A. Thermody. result (all suite)'!D441</f>
        <v>10000</v>
      </c>
      <c r="E485" s="61">
        <f>'A. Thermody. result (all suite)'!I441</f>
        <v>44.641314000000001</v>
      </c>
      <c r="F485" s="21">
        <f>'A. Thermody. result (all suite)'!J441</f>
        <v>4.2275939999999999</v>
      </c>
      <c r="G485" s="21">
        <f>'A. Thermody. result (all suite)'!K441</f>
        <v>12.243992</v>
      </c>
      <c r="H485" s="21">
        <f>'A. Thermody. result (all suite)'!L441</f>
        <v>3.072184</v>
      </c>
      <c r="I485" s="21">
        <f>'A. Thermody. result (all suite)'!M441</f>
        <v>9.3273229999999998</v>
      </c>
      <c r="J485" s="21">
        <f>'A. Thermody. result (all suite)'!N441</f>
        <v>0.19191800000000001</v>
      </c>
      <c r="K485" s="21">
        <f>'A. Thermody. result (all suite)'!O441</f>
        <v>7.8615180000000002</v>
      </c>
      <c r="L485" s="21">
        <f>'A. Thermody. result (all suite)'!P441</f>
        <v>12.620374</v>
      </c>
      <c r="M485" s="21">
        <f>'A. Thermody. result (all suite)'!Q441</f>
        <v>2.9350100000000001</v>
      </c>
      <c r="N485" s="21">
        <f>'A. Thermody. result (all suite)'!R441</f>
        <v>0.86927699999999997</v>
      </c>
      <c r="O485" s="21">
        <f>'A. Thermody. result (all suite)'!S441</f>
        <v>0.97087999999999997</v>
      </c>
      <c r="P485" s="21">
        <f>'A. Thermody. result (all suite)'!T441</f>
        <v>1.038616</v>
      </c>
      <c r="Q485" s="21">
        <f t="shared" si="589"/>
        <v>100</v>
      </c>
      <c r="S485" s="19">
        <f t="shared" si="590"/>
        <v>1560</v>
      </c>
      <c r="T485" s="19">
        <f t="shared" si="591"/>
        <v>1</v>
      </c>
      <c r="V485" s="61">
        <f t="shared" si="592"/>
        <v>44.177662170185755</v>
      </c>
      <c r="W485" s="21">
        <f t="shared" si="593"/>
        <v>4.1836855323009594</v>
      </c>
      <c r="X485" s="21">
        <f t="shared" si="594"/>
        <v>12.116823940049279</v>
      </c>
      <c r="Y485" s="21">
        <f t="shared" si="595"/>
        <v>3.04027580542656</v>
      </c>
      <c r="Z485" s="21">
        <f t="shared" si="596"/>
        <v>9.2304479309503193</v>
      </c>
      <c r="AA485" s="21">
        <f t="shared" si="597"/>
        <v>0.18992470894512001</v>
      </c>
      <c r="AB485" s="21">
        <f t="shared" si="598"/>
        <v>7.7798670162091197</v>
      </c>
      <c r="AC485" s="21">
        <f t="shared" si="599"/>
        <v>12.489296776376159</v>
      </c>
      <c r="AD485" s="21">
        <f t="shared" si="600"/>
        <v>2.9045265165384002</v>
      </c>
      <c r="AE485" s="21">
        <f t="shared" si="601"/>
        <v>0.86024854999367983</v>
      </c>
      <c r="AF485" s="21">
        <f t="shared" si="602"/>
        <v>0.9607962849792</v>
      </c>
      <c r="AG485" s="21">
        <f t="shared" si="603"/>
        <v>97.933555231954543</v>
      </c>
      <c r="AH485" s="21"/>
      <c r="AI485" s="61">
        <f t="shared" si="604"/>
        <v>45.109831932019063</v>
      </c>
      <c r="AJ485" s="21">
        <f t="shared" si="605"/>
        <v>4.271963294288609</v>
      </c>
      <c r="AK485" s="21">
        <f t="shared" si="606"/>
        <v>12.372494709653619</v>
      </c>
      <c r="AL485" s="21">
        <f t="shared" si="607"/>
        <v>3.1044270763230233</v>
      </c>
      <c r="AM485" s="21">
        <f t="shared" si="608"/>
        <v>9.4252147888311679</v>
      </c>
      <c r="AN485" s="21">
        <f t="shared" si="609"/>
        <v>0.19393221097231222</v>
      </c>
      <c r="AO485" s="21">
        <f t="shared" si="610"/>
        <v>7.9440259242938653</v>
      </c>
      <c r="AP485" s="21">
        <f t="shared" si="611"/>
        <v>12.752826900642377</v>
      </c>
      <c r="AQ485" s="21">
        <f t="shared" si="612"/>
        <v>2.9658134126337607</v>
      </c>
      <c r="AR485" s="21">
        <f t="shared" si="613"/>
        <v>0.87840020507393068</v>
      </c>
      <c r="AS485" s="21">
        <f t="shared" si="614"/>
        <v>0.98106954526828383</v>
      </c>
      <c r="AT485" s="21">
        <f t="shared" si="615"/>
        <v>100.00000000000001</v>
      </c>
      <c r="AU485" s="21"/>
      <c r="AV485" s="21">
        <f>AR485*'[1]diagram lines'!$G$39</f>
        <v>0.72916541864077578</v>
      </c>
      <c r="AW485" s="21">
        <f>AK485*'[1]diagram lines'!$G$40</f>
        <v>6.5483454738304028</v>
      </c>
      <c r="AX485" s="21">
        <f>AQ485*'[1]diagram lines'!$G$38</f>
        <v>2.2001952357679948</v>
      </c>
      <c r="AY485" s="21">
        <f>AP485*'[1]diagram lines'!$G$41</f>
        <v>9.1139050735368272</v>
      </c>
      <c r="AZ485" s="21">
        <f t="shared" si="616"/>
        <v>3.8442136177076915</v>
      </c>
      <c r="BA485" s="21">
        <f t="shared" si="617"/>
        <v>0.54373503182242355</v>
      </c>
      <c r="BB485" s="21">
        <f t="shared" si="618"/>
        <v>2.2354179789965287</v>
      </c>
      <c r="BC485" s="86">
        <f t="shared" si="619"/>
        <v>0.44734363300097307</v>
      </c>
      <c r="BX485" s="61">
        <f t="shared" si="620"/>
        <v>0.74303119174434096</v>
      </c>
      <c r="BY485" s="21">
        <f t="shared" si="621"/>
        <v>5.2924311467200801E-2</v>
      </c>
      <c r="BZ485" s="21">
        <f t="shared" si="622"/>
        <v>0.12008622989407612</v>
      </c>
      <c r="CA485" s="21">
        <f t="shared" si="623"/>
        <v>1.9238424447366773E-2</v>
      </c>
      <c r="CB485" s="21">
        <f t="shared" si="624"/>
        <v>0.1298166040361865</v>
      </c>
      <c r="CC485" s="21">
        <f t="shared" si="625"/>
        <v>2.7053566394135893E-3</v>
      </c>
      <c r="CD485" s="21">
        <f t="shared" si="626"/>
        <v>0.195074888337469</v>
      </c>
      <c r="CE485" s="21">
        <f t="shared" si="627"/>
        <v>0.225042332382311</v>
      </c>
      <c r="CF485" s="21">
        <f t="shared" si="628"/>
        <v>4.7346507501209875E-2</v>
      </c>
      <c r="CG485" s="21">
        <f t="shared" si="629"/>
        <v>9.2279936305732484E-3</v>
      </c>
      <c r="CH485" s="21">
        <f t="shared" si="630"/>
        <v>6.8398805162599337E-3</v>
      </c>
      <c r="CI485" s="21">
        <f t="shared" si="631"/>
        <v>5.7636847946725862E-2</v>
      </c>
      <c r="CJ485" s="21">
        <f t="shared" si="632"/>
        <v>1.6089705685431335</v>
      </c>
      <c r="CL485" s="68">
        <f t="shared" si="633"/>
        <v>0.46180533458553547</v>
      </c>
      <c r="CM485" s="19">
        <f t="shared" si="634"/>
        <v>3.2893275055442379E-2</v>
      </c>
      <c r="CN485" s="19">
        <f t="shared" si="635"/>
        <v>7.4635442214962322E-2</v>
      </c>
      <c r="CO485" s="19">
        <f t="shared" si="636"/>
        <v>1.1956977227238217E-2</v>
      </c>
      <c r="CP485" s="19">
        <f t="shared" si="637"/>
        <v>8.0683019673710304E-2</v>
      </c>
      <c r="CQ485" s="19">
        <f t="shared" si="638"/>
        <v>1.6814208365931733E-3</v>
      </c>
      <c r="CR485" s="19">
        <f t="shared" si="639"/>
        <v>0.12124204889223206</v>
      </c>
      <c r="CS485" s="19">
        <f t="shared" si="640"/>
        <v>0.13986727711624891</v>
      </c>
      <c r="CT485" s="19">
        <f t="shared" si="641"/>
        <v>2.9426583945584835E-2</v>
      </c>
      <c r="CU485" s="19">
        <f t="shared" si="642"/>
        <v>5.7353402299514236E-3</v>
      </c>
      <c r="CV485" s="19">
        <f t="shared" si="643"/>
        <v>4.2510911324209035E-3</v>
      </c>
      <c r="CW485" s="19">
        <f t="shared" si="644"/>
        <v>3.5822189090080128E-2</v>
      </c>
      <c r="CX485" s="19">
        <f t="shared" si="645"/>
        <v>1</v>
      </c>
      <c r="CZ485" s="68">
        <f t="shared" si="646"/>
        <v>2.4859999999999999E-5</v>
      </c>
      <c r="DA485" s="19">
        <f t="shared" si="647"/>
        <v>1.9321879999999997E-5</v>
      </c>
      <c r="DB485" s="19">
        <f t="shared" si="648"/>
        <v>3.5539999999999995E-5</v>
      </c>
      <c r="DC485" s="19">
        <f t="shared" si="649"/>
        <v>4.0842829999999997E-5</v>
      </c>
      <c r="DD485" s="19">
        <f t="shared" si="650"/>
        <v>1.3160039999999997E-5</v>
      </c>
      <c r="DE485" s="19">
        <f t="shared" si="651"/>
        <v>1.3160039999999997E-5</v>
      </c>
      <c r="DF485" s="19">
        <f t="shared" si="652"/>
        <v>1.222049E-5</v>
      </c>
      <c r="DG485" s="19">
        <f t="shared" si="653"/>
        <v>1.6867379999999999E-5</v>
      </c>
      <c r="DH485" s="19">
        <f t="shared" si="654"/>
        <v>2.5762159999999996E-5</v>
      </c>
      <c r="DI485" s="19">
        <f t="shared" si="655"/>
        <v>3.8184959999999992E-5</v>
      </c>
      <c r="DJ485" s="19">
        <f t="shared" si="656"/>
        <v>0</v>
      </c>
      <c r="DK485" s="19">
        <f t="shared" si="657"/>
        <v>2.2051019999999997E-5</v>
      </c>
      <c r="DM485" s="68">
        <f t="shared" si="658"/>
        <v>1116.0605189822595</v>
      </c>
      <c r="DN485" s="19">
        <f t="shared" si="659"/>
        <v>135.9864987997409</v>
      </c>
      <c r="DO485" s="19">
        <f t="shared" si="660"/>
        <v>214.12013754185591</v>
      </c>
      <c r="DP485" s="19">
        <f t="shared" si="661"/>
        <v>46.750180959979289</v>
      </c>
      <c r="DQ485" s="19">
        <f t="shared" si="662"/>
        <v>440.50587715205165</v>
      </c>
      <c r="DR485" s="19">
        <f t="shared" si="663"/>
        <v>9.0638017929975678</v>
      </c>
      <c r="DS485" s="19">
        <f t="shared" si="664"/>
        <v>399.82476728485938</v>
      </c>
      <c r="DT485" s="19">
        <f t="shared" si="665"/>
        <v>465.02520846030853</v>
      </c>
      <c r="DU485" s="19">
        <f t="shared" si="666"/>
        <v>70.807492026553845</v>
      </c>
      <c r="DV485" s="19">
        <f t="shared" si="667"/>
        <v>14.148739442477464</v>
      </c>
      <c r="DX485" s="19">
        <f t="shared" si="668"/>
        <v>29.273740960882716</v>
      </c>
      <c r="DZ485" s="68">
        <f t="shared" si="669"/>
        <v>2941.5669634039668</v>
      </c>
      <c r="EA485" s="21">
        <f t="shared" si="670"/>
        <v>2.9415669634039667</v>
      </c>
      <c r="EB485" s="92">
        <f t="shared" si="671"/>
        <v>1287</v>
      </c>
    </row>
    <row r="486" spans="1:132" x14ac:dyDescent="0.3">
      <c r="A486" s="19">
        <f>'A. Thermody. result (all suite)'!C442</f>
        <v>1286</v>
      </c>
      <c r="B486" s="19" t="str">
        <f>'A. Thermody. result (all suite)'!A442</f>
        <v>Alkaline basalt</v>
      </c>
      <c r="C486" s="24">
        <f>'A. Thermody. result (all suite)'!G442</f>
        <v>88.091240999999997</v>
      </c>
      <c r="D486" s="19">
        <f>'A. Thermody. result (all suite)'!D442</f>
        <v>10000</v>
      </c>
      <c r="E486" s="61">
        <f>'A. Thermody. result (all suite)'!I442</f>
        <v>44.619712</v>
      </c>
      <c r="F486" s="21">
        <f>'A. Thermody. result (all suite)'!J442</f>
        <v>4.2418230000000001</v>
      </c>
      <c r="G486" s="21">
        <f>'A. Thermody. result (all suite)'!K442</f>
        <v>12.275729999999999</v>
      </c>
      <c r="H486" s="21">
        <f>'A. Thermody. result (all suite)'!L442</f>
        <v>3.0724100000000001</v>
      </c>
      <c r="I486" s="21">
        <f>'A. Thermody. result (all suite)'!M442</f>
        <v>9.3547530000000005</v>
      </c>
      <c r="J486" s="21">
        <f>'A. Thermody. result (all suite)'!N442</f>
        <v>0.19296199999999999</v>
      </c>
      <c r="K486" s="21">
        <f>'A. Thermody. result (all suite)'!O442</f>
        <v>7.8225749999999996</v>
      </c>
      <c r="L486" s="21">
        <f>'A. Thermody. result (all suite)'!P442</f>
        <v>12.577173999999999</v>
      </c>
      <c r="M486" s="21">
        <f>'A. Thermody. result (all suite)'!Q442</f>
        <v>2.948423</v>
      </c>
      <c r="N486" s="21">
        <f>'A. Thermody. result (all suite)'!R442</f>
        <v>0.87400599999999995</v>
      </c>
      <c r="O486" s="21">
        <f>'A. Thermody. result (all suite)'!S442</f>
        <v>0.976163</v>
      </c>
      <c r="P486" s="21">
        <f>'A. Thermody. result (all suite)'!T442</f>
        <v>1.0442670000000001</v>
      </c>
      <c r="Q486" s="21">
        <f t="shared" si="589"/>
        <v>99.999998000000005</v>
      </c>
      <c r="S486" s="19">
        <f t="shared" si="590"/>
        <v>1559</v>
      </c>
      <c r="T486" s="19">
        <f t="shared" si="591"/>
        <v>1</v>
      </c>
      <c r="V486" s="61">
        <f t="shared" si="592"/>
        <v>44.153763062769983</v>
      </c>
      <c r="W486" s="21">
        <f t="shared" si="593"/>
        <v>4.197527041326671</v>
      </c>
      <c r="X486" s="21">
        <f t="shared" si="594"/>
        <v>12.147538600037072</v>
      </c>
      <c r="Y486" s="21">
        <f t="shared" si="595"/>
        <v>3.0403258356236167</v>
      </c>
      <c r="Z486" s="21">
        <f t="shared" si="596"/>
        <v>9.257064399535718</v>
      </c>
      <c r="AA486" s="21">
        <f t="shared" si="597"/>
        <v>0.19094696147115922</v>
      </c>
      <c r="AB486" s="21">
        <f t="shared" si="598"/>
        <v>7.7408864290909776</v>
      </c>
      <c r="AC486" s="21">
        <f t="shared" si="599"/>
        <v>12.445834719758633</v>
      </c>
      <c r="AD486" s="21">
        <f t="shared" si="600"/>
        <v>2.9176335909748019</v>
      </c>
      <c r="AE486" s="21">
        <f t="shared" si="601"/>
        <v>0.86487904358144074</v>
      </c>
      <c r="AF486" s="21">
        <f t="shared" si="602"/>
        <v>0.96596925172091497</v>
      </c>
      <c r="AG486" s="21">
        <f t="shared" si="603"/>
        <v>97.922368935891001</v>
      </c>
      <c r="AH486" s="21"/>
      <c r="AI486" s="61">
        <f t="shared" si="604"/>
        <v>45.090578937767638</v>
      </c>
      <c r="AJ486" s="21">
        <f t="shared" si="605"/>
        <v>4.2865864939141316</v>
      </c>
      <c r="AK486" s="21">
        <f t="shared" si="606"/>
        <v>12.405274435292684</v>
      </c>
      <c r="AL486" s="21">
        <f t="shared" si="607"/>
        <v>3.1048328065001098</v>
      </c>
      <c r="AM486" s="21">
        <f t="shared" si="608"/>
        <v>9.4534726846694692</v>
      </c>
      <c r="AN486" s="21">
        <f t="shared" si="609"/>
        <v>0.19499830686915948</v>
      </c>
      <c r="AO486" s="21">
        <f t="shared" si="610"/>
        <v>7.9051257779097179</v>
      </c>
      <c r="AP486" s="21">
        <f t="shared" si="611"/>
        <v>12.709899540836089</v>
      </c>
      <c r="AQ486" s="21">
        <f t="shared" si="612"/>
        <v>2.9795373852576561</v>
      </c>
      <c r="AR486" s="21">
        <f t="shared" si="613"/>
        <v>0.88322928967095382</v>
      </c>
      <c r="AS486" s="21">
        <f t="shared" si="614"/>
        <v>0.98646434131237926</v>
      </c>
      <c r="AT486" s="21">
        <f t="shared" si="615"/>
        <v>99.999999999999986</v>
      </c>
      <c r="AU486" s="21"/>
      <c r="AV486" s="21">
        <f>AR486*'[1]diagram lines'!$G$39</f>
        <v>0.73317407149798197</v>
      </c>
      <c r="AW486" s="21">
        <f>AK486*'[1]diagram lines'!$G$40</f>
        <v>6.5656946805230909</v>
      </c>
      <c r="AX486" s="21">
        <f>AQ486*'[1]diagram lines'!$G$38</f>
        <v>2.2103763951943698</v>
      </c>
      <c r="AY486" s="21">
        <f>AP486*'[1]diagram lines'!$G$41</f>
        <v>9.0832267082316136</v>
      </c>
      <c r="AZ486" s="21">
        <f t="shared" si="616"/>
        <v>3.86276667492861</v>
      </c>
      <c r="BA486" s="21">
        <f t="shared" si="617"/>
        <v>0.5459230336629729</v>
      </c>
      <c r="BB486" s="21">
        <f t="shared" si="618"/>
        <v>2.2305357950600788</v>
      </c>
      <c r="BC486" s="86">
        <f t="shared" si="619"/>
        <v>0.44832277617542793</v>
      </c>
      <c r="BX486" s="61">
        <f t="shared" si="620"/>
        <v>0.74267163781624501</v>
      </c>
      <c r="BY486" s="21">
        <f t="shared" si="621"/>
        <v>5.310244116174262E-2</v>
      </c>
      <c r="BZ486" s="21">
        <f t="shared" si="622"/>
        <v>0.12039750882699098</v>
      </c>
      <c r="CA486" s="21">
        <f t="shared" si="623"/>
        <v>1.923983968939821E-2</v>
      </c>
      <c r="CB486" s="21">
        <f t="shared" si="624"/>
        <v>0.13019837160751568</v>
      </c>
      <c r="CC486" s="21">
        <f t="shared" si="625"/>
        <v>2.7200733013814492E-3</v>
      </c>
      <c r="CD486" s="21">
        <f t="shared" si="626"/>
        <v>0.19410856079404468</v>
      </c>
      <c r="CE486" s="21">
        <f t="shared" si="627"/>
        <v>0.22427200427960056</v>
      </c>
      <c r="CF486" s="21">
        <f t="shared" si="628"/>
        <v>4.7562881109856424E-2</v>
      </c>
      <c r="CG486" s="21">
        <f t="shared" si="629"/>
        <v>9.2781953290870488E-3</v>
      </c>
      <c r="CH486" s="21">
        <f t="shared" si="630"/>
        <v>6.8770994194893766E-3</v>
      </c>
      <c r="CI486" s="21">
        <f t="shared" si="631"/>
        <v>5.7950443951165373E-2</v>
      </c>
      <c r="CJ486" s="21">
        <f t="shared" si="632"/>
        <v>1.6083790572865173</v>
      </c>
      <c r="CL486" s="68">
        <f t="shared" si="633"/>
        <v>0.4617516215793061</v>
      </c>
      <c r="CM486" s="19">
        <f t="shared" si="634"/>
        <v>3.3016123233618383E-2</v>
      </c>
      <c r="CN486" s="19">
        <f t="shared" si="635"/>
        <v>7.4856426587717823E-2</v>
      </c>
      <c r="CO486" s="19">
        <f t="shared" si="636"/>
        <v>1.1962254545801897E-2</v>
      </c>
      <c r="CP486" s="19">
        <f t="shared" si="637"/>
        <v>8.0950054042093947E-2</v>
      </c>
      <c r="CQ486" s="19">
        <f t="shared" si="638"/>
        <v>1.6911892063370072E-3</v>
      </c>
      <c r="CR486" s="19">
        <f t="shared" si="639"/>
        <v>0.1206858295714964</v>
      </c>
      <c r="CS486" s="19">
        <f t="shared" si="640"/>
        <v>0.13943976904173819</v>
      </c>
      <c r="CT486" s="19">
        <f t="shared" si="641"/>
        <v>2.9571935107200013E-2</v>
      </c>
      <c r="CU486" s="19">
        <f t="shared" si="642"/>
        <v>5.7686621117413782E-3</v>
      </c>
      <c r="CV486" s="19">
        <f t="shared" si="643"/>
        <v>4.2757951792108465E-3</v>
      </c>
      <c r="CW486" s="19">
        <f t="shared" si="644"/>
        <v>3.6030339793738098E-2</v>
      </c>
      <c r="CX486" s="19">
        <f t="shared" si="645"/>
        <v>1.0000000000000002</v>
      </c>
      <c r="CZ486" s="68">
        <f t="shared" si="646"/>
        <v>2.4859999999999999E-5</v>
      </c>
      <c r="DA486" s="19">
        <f t="shared" si="647"/>
        <v>1.9314639999999996E-5</v>
      </c>
      <c r="DB486" s="19">
        <f t="shared" si="648"/>
        <v>3.5539999999999995E-5</v>
      </c>
      <c r="DC486" s="19">
        <f t="shared" si="649"/>
        <v>4.0833739999999998E-5</v>
      </c>
      <c r="DD486" s="19">
        <f t="shared" si="650"/>
        <v>1.3157119999999998E-5</v>
      </c>
      <c r="DE486" s="19">
        <f t="shared" si="651"/>
        <v>1.3157119999999998E-5</v>
      </c>
      <c r="DF486" s="19">
        <f t="shared" si="652"/>
        <v>1.221722E-5</v>
      </c>
      <c r="DG486" s="19">
        <f t="shared" si="653"/>
        <v>1.6863639999999998E-5</v>
      </c>
      <c r="DH486" s="19">
        <f t="shared" si="654"/>
        <v>2.5754479999999997E-5</v>
      </c>
      <c r="DI486" s="19">
        <f t="shared" si="655"/>
        <v>3.8172879999999994E-5</v>
      </c>
      <c r="DJ486" s="19">
        <f t="shared" si="656"/>
        <v>0</v>
      </c>
      <c r="DK486" s="19">
        <f t="shared" si="657"/>
        <v>2.204156E-5</v>
      </c>
      <c r="DM486" s="68">
        <f t="shared" si="658"/>
        <v>1115.9307089495055</v>
      </c>
      <c r="DN486" s="19">
        <f t="shared" si="659"/>
        <v>136.54553871578435</v>
      </c>
      <c r="DO486" s="19">
        <f t="shared" si="660"/>
        <v>214.75411521901262</v>
      </c>
      <c r="DP486" s="19">
        <f t="shared" si="661"/>
        <v>46.781226221725099</v>
      </c>
      <c r="DQ486" s="19">
        <f t="shared" si="662"/>
        <v>442.06189370655966</v>
      </c>
      <c r="DR486" s="19">
        <f t="shared" si="663"/>
        <v>9.1184820308355725</v>
      </c>
      <c r="DS486" s="19">
        <f t="shared" si="664"/>
        <v>398.09702466938506</v>
      </c>
      <c r="DT486" s="19">
        <f t="shared" si="665"/>
        <v>463.70666403342801</v>
      </c>
      <c r="DU486" s="19">
        <f t="shared" si="666"/>
        <v>71.178461273352397</v>
      </c>
      <c r="DV486" s="19">
        <f t="shared" si="667"/>
        <v>14.235445974368137</v>
      </c>
      <c r="DX486" s="19">
        <f t="shared" si="668"/>
        <v>29.456477812058697</v>
      </c>
      <c r="DZ486" s="68">
        <f t="shared" si="669"/>
        <v>2941.8660386060155</v>
      </c>
      <c r="EA486" s="21">
        <f t="shared" si="670"/>
        <v>2.9418660386060154</v>
      </c>
      <c r="EB486" s="92">
        <f t="shared" si="671"/>
        <v>1286</v>
      </c>
    </row>
    <row r="487" spans="1:132" x14ac:dyDescent="0.3">
      <c r="A487" s="19">
        <f>'A. Thermody. result (all suite)'!C443</f>
        <v>1285</v>
      </c>
      <c r="B487" s="19" t="str">
        <f>'A. Thermody. result (all suite)'!A443</f>
        <v>Alkaline basalt</v>
      </c>
      <c r="C487" s="24">
        <f>'A. Thermody. result (all suite)'!G443</f>
        <v>87.616622000000007</v>
      </c>
      <c r="D487" s="19">
        <f>'A. Thermody. result (all suite)'!D443</f>
        <v>10000</v>
      </c>
      <c r="E487" s="61">
        <f>'A. Thermody. result (all suite)'!I443</f>
        <v>44.598356000000003</v>
      </c>
      <c r="F487" s="21">
        <f>'A. Thermody. result (all suite)'!J443</f>
        <v>4.2559310000000004</v>
      </c>
      <c r="G487" s="21">
        <f>'A. Thermody. result (all suite)'!K443</f>
        <v>12.307293</v>
      </c>
      <c r="H487" s="21">
        <f>'A. Thermody. result (all suite)'!L443</f>
        <v>3.0726049999999998</v>
      </c>
      <c r="I487" s="21">
        <f>'A. Thermody. result (all suite)'!M443</f>
        <v>9.3821209999999997</v>
      </c>
      <c r="J487" s="21">
        <f>'A. Thermody. result (all suite)'!N443</f>
        <v>0.19400800000000001</v>
      </c>
      <c r="K487" s="21">
        <f>'A. Thermody. result (all suite)'!O443</f>
        <v>7.7837620000000003</v>
      </c>
      <c r="L487" s="21">
        <f>'A. Thermody. result (all suite)'!P443</f>
        <v>12.533975999999999</v>
      </c>
      <c r="M487" s="21">
        <f>'A. Thermody. result (all suite)'!Q443</f>
        <v>2.9618340000000001</v>
      </c>
      <c r="N487" s="21">
        <f>'A. Thermody. result (all suite)'!R443</f>
        <v>0.87874099999999999</v>
      </c>
      <c r="O487" s="21">
        <f>'A. Thermody. result (all suite)'!S443</f>
        <v>0.98145099999999996</v>
      </c>
      <c r="P487" s="21">
        <f>'A. Thermody. result (all suite)'!T443</f>
        <v>1.0499240000000001</v>
      </c>
      <c r="Q487" s="21">
        <f t="shared" si="589"/>
        <v>100.00000199999999</v>
      </c>
      <c r="S487" s="19">
        <f t="shared" si="590"/>
        <v>1558</v>
      </c>
      <c r="T487" s="19">
        <f t="shared" si="591"/>
        <v>1</v>
      </c>
      <c r="V487" s="61">
        <f t="shared" si="592"/>
        <v>44.130107166115536</v>
      </c>
      <c r="W487" s="21">
        <f t="shared" si="593"/>
        <v>4.2112469599012403</v>
      </c>
      <c r="X487" s="21">
        <f t="shared" si="594"/>
        <v>12.178075779627024</v>
      </c>
      <c r="Y487" s="21">
        <f t="shared" si="595"/>
        <v>3.0403449833249998</v>
      </c>
      <c r="Z487" s="21">
        <f t="shared" si="596"/>
        <v>9.2836158618820619</v>
      </c>
      <c r="AA487" s="21">
        <f t="shared" si="597"/>
        <v>0.19197106348681875</v>
      </c>
      <c r="AB487" s="21">
        <f t="shared" si="598"/>
        <v>7.7020384162935915</v>
      </c>
      <c r="AC487" s="21">
        <f t="shared" si="599"/>
        <v>12.402378780453702</v>
      </c>
      <c r="AD487" s="21">
        <f t="shared" si="600"/>
        <v>2.93073699461578</v>
      </c>
      <c r="AE487" s="21">
        <f t="shared" si="601"/>
        <v>0.86951488752768225</v>
      </c>
      <c r="AF487" s="21">
        <f t="shared" si="602"/>
        <v>0.97114651060884971</v>
      </c>
      <c r="AG487" s="21">
        <f t="shared" si="603"/>
        <v>97.911177403837286</v>
      </c>
      <c r="AH487" s="21"/>
      <c r="AI487" s="61">
        <f t="shared" si="604"/>
        <v>45.071572353889408</v>
      </c>
      <c r="AJ487" s="21">
        <f t="shared" si="605"/>
        <v>4.3010890804957222</v>
      </c>
      <c r="AK487" s="21">
        <f t="shared" si="606"/>
        <v>12.43788104947224</v>
      </c>
      <c r="AL487" s="21">
        <f t="shared" si="607"/>
        <v>3.1052072541064595</v>
      </c>
      <c r="AM487" s="21">
        <f t="shared" si="608"/>
        <v>9.4816711513860543</v>
      </c>
      <c r="AN487" s="21">
        <f t="shared" si="609"/>
        <v>0.19606654579898364</v>
      </c>
      <c r="AO487" s="21">
        <f t="shared" si="610"/>
        <v>7.8663525661899945</v>
      </c>
      <c r="AP487" s="21">
        <f t="shared" si="611"/>
        <v>12.666969297386505</v>
      </c>
      <c r="AQ487" s="21">
        <f t="shared" si="612"/>
        <v>2.9932609047564367</v>
      </c>
      <c r="AR487" s="21">
        <f t="shared" si="613"/>
        <v>0.88806498970117043</v>
      </c>
      <c r="AS487" s="21">
        <f t="shared" si="614"/>
        <v>0.99186480681702938</v>
      </c>
      <c r="AT487" s="21">
        <f t="shared" si="615"/>
        <v>99.999999999999986</v>
      </c>
      <c r="AU487" s="21"/>
      <c r="AV487" s="21">
        <f>AR487*'[1]diagram lines'!$G$39</f>
        <v>0.737188215867014</v>
      </c>
      <c r="AW487" s="21">
        <f>AK487*'[1]diagram lines'!$G$40</f>
        <v>6.5829522651404462</v>
      </c>
      <c r="AX487" s="21">
        <f>AQ487*'[1]diagram lines'!$G$38</f>
        <v>2.2205572184688767</v>
      </c>
      <c r="AY487" s="21">
        <f>AP487*'[1]diagram lines'!$G$41</f>
        <v>9.0525462821087093</v>
      </c>
      <c r="AZ487" s="21">
        <f t="shared" si="616"/>
        <v>3.881325894457607</v>
      </c>
      <c r="BA487" s="21">
        <f t="shared" si="617"/>
        <v>0.54810927332655945</v>
      </c>
      <c r="BB487" s="21">
        <f t="shared" si="618"/>
        <v>2.2256655994529599</v>
      </c>
      <c r="BC487" s="86">
        <f t="shared" si="619"/>
        <v>0.44930379489433953</v>
      </c>
      <c r="BX487" s="61">
        <f t="shared" si="620"/>
        <v>0.74231617842876174</v>
      </c>
      <c r="BY487" s="21">
        <f t="shared" si="621"/>
        <v>5.3279056084126197E-2</v>
      </c>
      <c r="BZ487" s="21">
        <f t="shared" si="622"/>
        <v>0.12070707140054923</v>
      </c>
      <c r="CA487" s="21">
        <f t="shared" si="623"/>
        <v>1.9241060805310288E-2</v>
      </c>
      <c r="CB487" s="21">
        <f t="shared" si="624"/>
        <v>0.13057927627000696</v>
      </c>
      <c r="CC487" s="21">
        <f t="shared" si="625"/>
        <v>2.7348181561883283E-3</v>
      </c>
      <c r="CD487" s="21">
        <f t="shared" si="626"/>
        <v>0.19314545905707198</v>
      </c>
      <c r="CE487" s="21">
        <f t="shared" si="627"/>
        <v>0.22350171184022824</v>
      </c>
      <c r="CF487" s="21">
        <f t="shared" si="628"/>
        <v>4.7779222455234714E-2</v>
      </c>
      <c r="CG487" s="21">
        <f t="shared" si="629"/>
        <v>9.3284607218683657E-3</v>
      </c>
      <c r="CH487" s="21">
        <f t="shared" si="630"/>
        <v>6.914353547878037E-3</v>
      </c>
      <c r="CI487" s="21">
        <f t="shared" si="631"/>
        <v>5.8264372918978916E-2</v>
      </c>
      <c r="CJ487" s="21">
        <f t="shared" si="632"/>
        <v>1.6077910416862031</v>
      </c>
      <c r="CL487" s="68">
        <f t="shared" si="633"/>
        <v>0.46169941191502273</v>
      </c>
      <c r="CM487" s="19">
        <f t="shared" si="634"/>
        <v>3.3138047608629984E-2</v>
      </c>
      <c r="CN487" s="19">
        <f t="shared" si="635"/>
        <v>7.507634280257916E-2</v>
      </c>
      <c r="CO487" s="19">
        <f t="shared" si="636"/>
        <v>1.1967388986774574E-2</v>
      </c>
      <c r="CP487" s="19">
        <f t="shared" si="637"/>
        <v>8.1216571609367419E-2</v>
      </c>
      <c r="CQ487" s="19">
        <f t="shared" si="638"/>
        <v>1.700978600627189E-3</v>
      </c>
      <c r="CR487" s="19">
        <f t="shared" si="639"/>
        <v>0.12013094615486028</v>
      </c>
      <c r="CS487" s="19">
        <f t="shared" si="640"/>
        <v>0.13901166634553849</v>
      </c>
      <c r="CT487" s="19">
        <f t="shared" si="641"/>
        <v>2.9717308540993796E-2</v>
      </c>
      <c r="CU487" s="19">
        <f t="shared" si="642"/>
        <v>5.8020355133245145E-3</v>
      </c>
      <c r="CV487" s="19">
        <f t="shared" si="643"/>
        <v>4.3005299622931531E-3</v>
      </c>
      <c r="CW487" s="19">
        <f t="shared" si="644"/>
        <v>3.6238771959988647E-2</v>
      </c>
      <c r="CX487" s="19">
        <f t="shared" si="645"/>
        <v>1</v>
      </c>
      <c r="CZ487" s="68">
        <f t="shared" si="646"/>
        <v>2.4859999999999999E-5</v>
      </c>
      <c r="DA487" s="19">
        <f t="shared" si="647"/>
        <v>1.9307399999999997E-5</v>
      </c>
      <c r="DB487" s="19">
        <f t="shared" si="648"/>
        <v>3.5539999999999995E-5</v>
      </c>
      <c r="DC487" s="19">
        <f t="shared" si="649"/>
        <v>4.0824649999999999E-5</v>
      </c>
      <c r="DD487" s="19">
        <f t="shared" si="650"/>
        <v>1.3154199999999999E-5</v>
      </c>
      <c r="DE487" s="19">
        <f t="shared" si="651"/>
        <v>1.3154199999999999E-5</v>
      </c>
      <c r="DF487" s="19">
        <f t="shared" si="652"/>
        <v>1.221395E-5</v>
      </c>
      <c r="DG487" s="19">
        <f t="shared" si="653"/>
        <v>1.6859899999999998E-5</v>
      </c>
      <c r="DH487" s="19">
        <f t="shared" si="654"/>
        <v>2.5746799999999999E-5</v>
      </c>
      <c r="DI487" s="19">
        <f t="shared" si="655"/>
        <v>3.8160799999999989E-5</v>
      </c>
      <c r="DJ487" s="19">
        <f t="shared" si="656"/>
        <v>0</v>
      </c>
      <c r="DK487" s="19">
        <f t="shared" si="657"/>
        <v>2.2032099999999999E-5</v>
      </c>
      <c r="DM487" s="68">
        <f t="shared" si="658"/>
        <v>1115.8045320939086</v>
      </c>
      <c r="DN487" s="19">
        <f t="shared" si="659"/>
        <v>137.10117586921925</v>
      </c>
      <c r="DO487" s="19">
        <f t="shared" si="660"/>
        <v>215.38502847920574</v>
      </c>
      <c r="DP487" s="19">
        <f t="shared" si="661"/>
        <v>46.811726427490051</v>
      </c>
      <c r="DQ487" s="19">
        <f t="shared" si="662"/>
        <v>443.6157782406417</v>
      </c>
      <c r="DR487" s="19">
        <f t="shared" si="663"/>
        <v>9.1732999291855659</v>
      </c>
      <c r="DS487" s="19">
        <f t="shared" si="664"/>
        <v>396.37276475185087</v>
      </c>
      <c r="DT487" s="19">
        <f t="shared" si="665"/>
        <v>462.38555677422755</v>
      </c>
      <c r="DU487" s="19">
        <f t="shared" si="666"/>
        <v>71.549705456841465</v>
      </c>
      <c r="DV487" s="19">
        <f t="shared" si="667"/>
        <v>14.322334577764865</v>
      </c>
      <c r="DX487" s="19">
        <f t="shared" si="668"/>
        <v>29.639601795516338</v>
      </c>
      <c r="DZ487" s="68">
        <f t="shared" si="669"/>
        <v>2942.1615043958518</v>
      </c>
      <c r="EA487" s="21">
        <f t="shared" si="670"/>
        <v>2.9421615043958518</v>
      </c>
      <c r="EB487" s="92">
        <f t="shared" si="671"/>
        <v>1285</v>
      </c>
    </row>
    <row r="488" spans="1:132" x14ac:dyDescent="0.3">
      <c r="A488" s="19">
        <f>'A. Thermody. result (all suite)'!C444</f>
        <v>1284</v>
      </c>
      <c r="B488" s="19" t="str">
        <f>'A. Thermody. result (all suite)'!A444</f>
        <v>Alkaline basalt</v>
      </c>
      <c r="C488" s="24">
        <f>'A. Thermody. result (all suite)'!G444</f>
        <v>87.146614999999997</v>
      </c>
      <c r="D488" s="19">
        <f>'A. Thermody. result (all suite)'!D444</f>
        <v>10000</v>
      </c>
      <c r="E488" s="61">
        <f>'A. Thermody. result (all suite)'!I444</f>
        <v>44.577246000000002</v>
      </c>
      <c r="F488" s="21">
        <f>'A. Thermody. result (all suite)'!J444</f>
        <v>4.2699160000000003</v>
      </c>
      <c r="G488" s="21">
        <f>'A. Thermody. result (all suite)'!K444</f>
        <v>12.33868</v>
      </c>
      <c r="H488" s="21">
        <f>'A. Thermody. result (all suite)'!L444</f>
        <v>3.0727669999999998</v>
      </c>
      <c r="I488" s="21">
        <f>'A. Thermody. result (all suite)'!M444</f>
        <v>9.4094250000000006</v>
      </c>
      <c r="J488" s="21">
        <f>'A. Thermody. result (all suite)'!N444</f>
        <v>0.19505400000000001</v>
      </c>
      <c r="K488" s="21">
        <f>'A. Thermody. result (all suite)'!O444</f>
        <v>7.7450770000000002</v>
      </c>
      <c r="L488" s="21">
        <f>'A. Thermody. result (all suite)'!P444</f>
        <v>12.490779</v>
      </c>
      <c r="M488" s="21">
        <f>'A. Thermody. result (all suite)'!Q444</f>
        <v>2.9752450000000001</v>
      </c>
      <c r="N488" s="21">
        <f>'A. Thermody. result (all suite)'!R444</f>
        <v>0.88348000000000004</v>
      </c>
      <c r="O488" s="21">
        <f>'A. Thermody. result (all suite)'!S444</f>
        <v>0.98674399999999995</v>
      </c>
      <c r="P488" s="21">
        <f>'A. Thermody. result (all suite)'!T444</f>
        <v>1.0555870000000001</v>
      </c>
      <c r="Q488" s="21">
        <f t="shared" si="589"/>
        <v>100.00000000000001</v>
      </c>
      <c r="S488" s="19">
        <f t="shared" si="590"/>
        <v>1557</v>
      </c>
      <c r="T488" s="19">
        <f t="shared" si="591"/>
        <v>1</v>
      </c>
      <c r="V488" s="61">
        <f t="shared" si="592"/>
        <v>44.106694386265985</v>
      </c>
      <c r="W488" s="21">
        <f t="shared" si="593"/>
        <v>4.2248433217930801</v>
      </c>
      <c r="X488" s="21">
        <f t="shared" si="594"/>
        <v>12.208434497948399</v>
      </c>
      <c r="Y488" s="21">
        <f t="shared" si="595"/>
        <v>3.0403312710077097</v>
      </c>
      <c r="Z488" s="21">
        <f t="shared" si="596"/>
        <v>9.3101003329252503</v>
      </c>
      <c r="AA488" s="21">
        <f t="shared" si="597"/>
        <v>0.19299503533301998</v>
      </c>
      <c r="AB488" s="21">
        <f t="shared" si="598"/>
        <v>7.6633209740480099</v>
      </c>
      <c r="AC488" s="21">
        <f t="shared" si="599"/>
        <v>12.358927960677271</v>
      </c>
      <c r="AD488" s="21">
        <f t="shared" si="600"/>
        <v>2.9438387005618503</v>
      </c>
      <c r="AE488" s="21">
        <f t="shared" si="601"/>
        <v>0.87415409997240001</v>
      </c>
      <c r="AF488" s="21">
        <f t="shared" si="602"/>
        <v>0.97632805861271987</v>
      </c>
      <c r="AG488" s="21">
        <f t="shared" si="603"/>
        <v>97.899968639145698</v>
      </c>
      <c r="AH488" s="21"/>
      <c r="AI488" s="61">
        <f t="shared" si="604"/>
        <v>45.052817686633816</v>
      </c>
      <c r="AJ488" s="21">
        <f t="shared" si="605"/>
        <v>4.3154695354046924</v>
      </c>
      <c r="AK488" s="21">
        <f t="shared" si="606"/>
        <v>12.470315024255081</v>
      </c>
      <c r="AL488" s="21">
        <f t="shared" si="607"/>
        <v>3.105548769085122</v>
      </c>
      <c r="AM488" s="21">
        <f t="shared" si="608"/>
        <v>9.5098093108096968</v>
      </c>
      <c r="AN488" s="21">
        <f t="shared" si="609"/>
        <v>0.19713493070093807</v>
      </c>
      <c r="AO488" s="21">
        <f t="shared" si="610"/>
        <v>7.8277052389001476</v>
      </c>
      <c r="AP488" s="21">
        <f t="shared" si="611"/>
        <v>12.624036690176734</v>
      </c>
      <c r="AQ488" s="21">
        <f t="shared" si="612"/>
        <v>3.006986357077079</v>
      </c>
      <c r="AR488" s="21">
        <f t="shared" si="613"/>
        <v>0.89290539325348262</v>
      </c>
      <c r="AS488" s="21">
        <f t="shared" si="614"/>
        <v>0.99727106370321261</v>
      </c>
      <c r="AT488" s="21">
        <f t="shared" si="615"/>
        <v>100.00000000000001</v>
      </c>
      <c r="AU488" s="21"/>
      <c r="AV488" s="21">
        <f>AR488*'[1]diagram lines'!$G$39</f>
        <v>0.74120626465869766</v>
      </c>
      <c r="AW488" s="21">
        <f>AK488*'[1]diagram lines'!$G$40</f>
        <v>6.6001184775294348</v>
      </c>
      <c r="AX488" s="21">
        <f>AQ488*'[1]diagram lines'!$G$38</f>
        <v>2.2307394756115535</v>
      </c>
      <c r="AY488" s="21">
        <f>AP488*'[1]diagram lines'!$G$41</f>
        <v>9.021864166706548</v>
      </c>
      <c r="AZ488" s="21">
        <f t="shared" si="616"/>
        <v>3.8998917503305615</v>
      </c>
      <c r="BA488" s="21">
        <f t="shared" si="617"/>
        <v>0.55029373724608932</v>
      </c>
      <c r="BB488" s="21">
        <f t="shared" si="618"/>
        <v>2.2208071931115603</v>
      </c>
      <c r="BC488" s="86">
        <f t="shared" si="619"/>
        <v>0.45028672597142738</v>
      </c>
      <c r="BX488" s="61">
        <f t="shared" si="620"/>
        <v>0.74196481358189093</v>
      </c>
      <c r="BY488" s="21">
        <f t="shared" si="621"/>
        <v>5.34541311967952E-2</v>
      </c>
      <c r="BZ488" s="21">
        <f t="shared" si="622"/>
        <v>0.12101490780698314</v>
      </c>
      <c r="CA488" s="21">
        <f t="shared" si="623"/>
        <v>1.9242075270837246E-2</v>
      </c>
      <c r="CB488" s="21">
        <f t="shared" si="624"/>
        <v>0.13095929018789146</v>
      </c>
      <c r="CC488" s="21">
        <f t="shared" si="625"/>
        <v>2.7495630109952074E-3</v>
      </c>
      <c r="CD488" s="21">
        <f t="shared" si="626"/>
        <v>0.19218553349875933</v>
      </c>
      <c r="CE488" s="21">
        <f t="shared" si="627"/>
        <v>0.22273143723252498</v>
      </c>
      <c r="CF488" s="21">
        <f t="shared" si="628"/>
        <v>4.7995563800613004E-2</v>
      </c>
      <c r="CG488" s="21">
        <f t="shared" si="629"/>
        <v>9.3787685774946918E-3</v>
      </c>
      <c r="CH488" s="21">
        <f t="shared" si="630"/>
        <v>6.9516429014259149E-3</v>
      </c>
      <c r="CI488" s="21">
        <f t="shared" si="631"/>
        <v>5.8578634850166483E-2</v>
      </c>
      <c r="CJ488" s="21">
        <f t="shared" si="632"/>
        <v>1.6072063619163774</v>
      </c>
      <c r="CL488" s="68">
        <f t="shared" si="633"/>
        <v>0.46164875349124285</v>
      </c>
      <c r="CM488" s="19">
        <f t="shared" si="634"/>
        <v>3.3259034100050683E-2</v>
      </c>
      <c r="CN488" s="19">
        <f t="shared" si="635"/>
        <v>7.5295189637433452E-2</v>
      </c>
      <c r="CO488" s="19">
        <f t="shared" si="636"/>
        <v>1.1972373757837581E-2</v>
      </c>
      <c r="CP488" s="19">
        <f t="shared" si="637"/>
        <v>8.148256085282049E-2</v>
      </c>
      <c r="CQ488" s="19">
        <f t="shared" si="638"/>
        <v>1.7107716072730843E-3</v>
      </c>
      <c r="CR488" s="19">
        <f t="shared" si="639"/>
        <v>0.11957738474205884</v>
      </c>
      <c r="CS488" s="19">
        <f t="shared" si="640"/>
        <v>0.13858297385467519</v>
      </c>
      <c r="CT488" s="19">
        <f t="shared" si="641"/>
        <v>2.9862726366628334E-2</v>
      </c>
      <c r="CU488" s="19">
        <f t="shared" si="642"/>
        <v>5.8354476436440752E-3</v>
      </c>
      <c r="CV488" s="19">
        <f t="shared" si="643"/>
        <v>4.3252957841313023E-3</v>
      </c>
      <c r="CW488" s="19">
        <f t="shared" si="644"/>
        <v>3.6447488162204222E-2</v>
      </c>
      <c r="CX488" s="19">
        <f t="shared" si="645"/>
        <v>1</v>
      </c>
      <c r="CZ488" s="68">
        <f t="shared" si="646"/>
        <v>2.4859999999999999E-5</v>
      </c>
      <c r="DA488" s="19">
        <f t="shared" si="647"/>
        <v>1.9300159999999996E-5</v>
      </c>
      <c r="DB488" s="19">
        <f t="shared" si="648"/>
        <v>3.5539999999999995E-5</v>
      </c>
      <c r="DC488" s="19">
        <f t="shared" si="649"/>
        <v>4.081556E-5</v>
      </c>
      <c r="DD488" s="19">
        <f t="shared" si="650"/>
        <v>1.3151279999999998E-5</v>
      </c>
      <c r="DE488" s="19">
        <f t="shared" si="651"/>
        <v>1.3151279999999998E-5</v>
      </c>
      <c r="DF488" s="19">
        <f t="shared" si="652"/>
        <v>1.221068E-5</v>
      </c>
      <c r="DG488" s="19">
        <f t="shared" si="653"/>
        <v>1.685616E-5</v>
      </c>
      <c r="DH488" s="19">
        <f t="shared" si="654"/>
        <v>2.5739119999999997E-5</v>
      </c>
      <c r="DI488" s="19">
        <f t="shared" si="655"/>
        <v>3.8148719999999991E-5</v>
      </c>
      <c r="DJ488" s="19">
        <f t="shared" si="656"/>
        <v>0</v>
      </c>
      <c r="DK488" s="19">
        <f t="shared" si="657"/>
        <v>2.2022639999999998E-5</v>
      </c>
      <c r="DM488" s="68">
        <f t="shared" si="658"/>
        <v>1115.6821041735266</v>
      </c>
      <c r="DN488" s="19">
        <f t="shared" si="659"/>
        <v>137.65334815421474</v>
      </c>
      <c r="DO488" s="19">
        <f t="shared" si="660"/>
        <v>216.01287381633978</v>
      </c>
      <c r="DP488" s="19">
        <f t="shared" si="661"/>
        <v>46.841654638306643</v>
      </c>
      <c r="DQ488" s="19">
        <f t="shared" si="662"/>
        <v>445.16746638161095</v>
      </c>
      <c r="DR488" s="19">
        <f t="shared" si="663"/>
        <v>9.2281616557439765</v>
      </c>
      <c r="DS488" s="19">
        <f t="shared" si="664"/>
        <v>394.65194445395105</v>
      </c>
      <c r="DT488" s="19">
        <f t="shared" si="665"/>
        <v>461.06190103618997</v>
      </c>
      <c r="DU488" s="19">
        <f t="shared" si="666"/>
        <v>71.921278096037881</v>
      </c>
      <c r="DV488" s="19">
        <f t="shared" si="667"/>
        <v>14.409373840885673</v>
      </c>
      <c r="DX488" s="19">
        <f t="shared" si="668"/>
        <v>29.823115515801927</v>
      </c>
      <c r="DZ488" s="68">
        <f t="shared" si="669"/>
        <v>2942.4532217626092</v>
      </c>
      <c r="EA488" s="21">
        <f t="shared" si="670"/>
        <v>2.9424532217626092</v>
      </c>
      <c r="EB488" s="92">
        <f t="shared" si="671"/>
        <v>1284</v>
      </c>
    </row>
    <row r="489" spans="1:132" x14ac:dyDescent="0.3">
      <c r="A489" s="19">
        <f>'A. Thermody. result (all suite)'!C445</f>
        <v>1283</v>
      </c>
      <c r="B489" s="19" t="str">
        <f>'A. Thermody. result (all suite)'!A445</f>
        <v>Alkaline basalt</v>
      </c>
      <c r="C489" s="24">
        <f>'A. Thermody. result (all suite)'!G445</f>
        <v>86.681145999999998</v>
      </c>
      <c r="D489" s="19">
        <f>'A. Thermody. result (all suite)'!D445</f>
        <v>10000</v>
      </c>
      <c r="E489" s="61">
        <f>'A. Thermody. result (all suite)'!I445</f>
        <v>44.556384999999999</v>
      </c>
      <c r="F489" s="21">
        <f>'A. Thermody. result (all suite)'!J445</f>
        <v>4.2837779999999999</v>
      </c>
      <c r="G489" s="21">
        <f>'A. Thermody. result (all suite)'!K445</f>
        <v>12.369892</v>
      </c>
      <c r="H489" s="21">
        <f>'A. Thermody. result (all suite)'!L445</f>
        <v>3.072899</v>
      </c>
      <c r="I489" s="21">
        <f>'A. Thermody. result (all suite)'!M445</f>
        <v>9.4366669999999999</v>
      </c>
      <c r="J489" s="21">
        <f>'A. Thermody. result (all suite)'!N445</f>
        <v>0.196101</v>
      </c>
      <c r="K489" s="21">
        <f>'A. Thermody. result (all suite)'!O445</f>
        <v>7.7065210000000004</v>
      </c>
      <c r="L489" s="21">
        <f>'A. Thermody. result (all suite)'!P445</f>
        <v>12.447581</v>
      </c>
      <c r="M489" s="21">
        <f>'A. Thermody. result (all suite)'!Q445</f>
        <v>2.9886539999999999</v>
      </c>
      <c r="N489" s="21">
        <f>'A. Thermody. result (all suite)'!R445</f>
        <v>0.88822400000000001</v>
      </c>
      <c r="O489" s="21">
        <f>'A. Thermody. result (all suite)'!S445</f>
        <v>0.99204300000000001</v>
      </c>
      <c r="P489" s="21">
        <f>'A. Thermody. result (all suite)'!T445</f>
        <v>1.0612550000000001</v>
      </c>
      <c r="Q489" s="21">
        <f t="shared" si="589"/>
        <v>99.999999999999986</v>
      </c>
      <c r="S489" s="19">
        <f t="shared" si="590"/>
        <v>1556</v>
      </c>
      <c r="T489" s="19">
        <f t="shared" si="591"/>
        <v>1</v>
      </c>
      <c r="V489" s="61">
        <f t="shared" si="592"/>
        <v>44.083528136368244</v>
      </c>
      <c r="W489" s="21">
        <f t="shared" si="593"/>
        <v>4.2383161917861001</v>
      </c>
      <c r="X489" s="21">
        <f t="shared" si="594"/>
        <v>12.238615902655399</v>
      </c>
      <c r="Y489" s="21">
        <f t="shared" si="595"/>
        <v>3.0402877057175499</v>
      </c>
      <c r="Z489" s="21">
        <f t="shared" si="596"/>
        <v>9.3365198996291507</v>
      </c>
      <c r="AA489" s="21">
        <f t="shared" si="597"/>
        <v>0.19401986833245</v>
      </c>
      <c r="AB489" s="21">
        <f t="shared" si="598"/>
        <v>7.6247351605614506</v>
      </c>
      <c r="AC489" s="21">
        <f t="shared" si="599"/>
        <v>12.315480424258448</v>
      </c>
      <c r="AD489" s="21">
        <f t="shared" si="600"/>
        <v>2.9569367599922995</v>
      </c>
      <c r="AE489" s="21">
        <f t="shared" si="601"/>
        <v>0.87879767838879996</v>
      </c>
      <c r="AF489" s="21">
        <f t="shared" si="602"/>
        <v>0.98151489406034997</v>
      </c>
      <c r="AG489" s="21">
        <f t="shared" si="603"/>
        <v>97.888752621750257</v>
      </c>
      <c r="AH489" s="21"/>
      <c r="AI489" s="61">
        <f t="shared" si="604"/>
        <v>45.034313908065023</v>
      </c>
      <c r="AJ489" s="21">
        <f t="shared" si="605"/>
        <v>4.3297274490393018</v>
      </c>
      <c r="AK489" s="21">
        <f t="shared" si="606"/>
        <v>12.502576215212754</v>
      </c>
      <c r="AL489" s="21">
        <f t="shared" si="607"/>
        <v>3.1058600955571043</v>
      </c>
      <c r="AM489" s="21">
        <f t="shared" si="608"/>
        <v>9.5378883166549162</v>
      </c>
      <c r="AN489" s="21">
        <f t="shared" si="609"/>
        <v>0.19820445468557338</v>
      </c>
      <c r="AO489" s="21">
        <f t="shared" si="610"/>
        <v>7.789184105781815</v>
      </c>
      <c r="AP489" s="21">
        <f t="shared" si="611"/>
        <v>12.581098537281829</v>
      </c>
      <c r="AQ489" s="21">
        <f t="shared" si="612"/>
        <v>3.0207114513126276</v>
      </c>
      <c r="AR489" s="21">
        <f t="shared" si="613"/>
        <v>0.8977514319592389</v>
      </c>
      <c r="AS489" s="21">
        <f t="shared" si="614"/>
        <v>1.0026840344498</v>
      </c>
      <c r="AT489" s="21">
        <f t="shared" si="615"/>
        <v>99.999999999999986</v>
      </c>
      <c r="AU489" s="21"/>
      <c r="AV489" s="21">
        <f>AR489*'[1]diagram lines'!$G$39</f>
        <v>0.74522899122595154</v>
      </c>
      <c r="AW489" s="21">
        <f>AK489*'[1]diagram lines'!$G$40</f>
        <v>6.6171932412489305</v>
      </c>
      <c r="AX489" s="21">
        <f>AQ489*'[1]diagram lines'!$G$38</f>
        <v>2.2409214671080129</v>
      </c>
      <c r="AY489" s="21">
        <f>AP489*'[1]diagram lines'!$G$41</f>
        <v>8.9911780880381809</v>
      </c>
      <c r="AZ489" s="21">
        <f t="shared" si="616"/>
        <v>3.9184628832718666</v>
      </c>
      <c r="BA489" s="21">
        <f t="shared" si="617"/>
        <v>0.55247655732489986</v>
      </c>
      <c r="BB489" s="21">
        <f t="shared" si="618"/>
        <v>2.2159610955908766</v>
      </c>
      <c r="BC489" s="86">
        <f t="shared" si="619"/>
        <v>0.45127146049166272</v>
      </c>
      <c r="BX489" s="61">
        <f t="shared" si="620"/>
        <v>0.74161759320905463</v>
      </c>
      <c r="BY489" s="21">
        <f t="shared" si="621"/>
        <v>5.3627666499749628E-2</v>
      </c>
      <c r="BZ489" s="21">
        <f t="shared" si="622"/>
        <v>0.12132102785406042</v>
      </c>
      <c r="CA489" s="21">
        <f t="shared" si="623"/>
        <v>1.9242901872377732E-2</v>
      </c>
      <c r="CB489" s="21">
        <f t="shared" si="624"/>
        <v>0.13133844119693808</v>
      </c>
      <c r="CC489" s="21">
        <f t="shared" si="625"/>
        <v>2.7643219622215959E-3</v>
      </c>
      <c r="CD489" s="21">
        <f t="shared" si="626"/>
        <v>0.19122880893300251</v>
      </c>
      <c r="CE489" s="21">
        <f t="shared" si="627"/>
        <v>0.22196114479315263</v>
      </c>
      <c r="CF489" s="21">
        <f t="shared" si="628"/>
        <v>4.8211872882723016E-2</v>
      </c>
      <c r="CG489" s="21">
        <f t="shared" si="629"/>
        <v>9.4291295116772818E-3</v>
      </c>
      <c r="CH489" s="21">
        <f t="shared" si="630"/>
        <v>6.9889745251648545E-3</v>
      </c>
      <c r="CI489" s="21">
        <f t="shared" si="631"/>
        <v>5.889317425083241E-2</v>
      </c>
      <c r="CJ489" s="21">
        <f t="shared" si="632"/>
        <v>1.6066250574909549</v>
      </c>
      <c r="CL489" s="68">
        <f t="shared" si="633"/>
        <v>0.46159966804403574</v>
      </c>
      <c r="CM489" s="19">
        <f t="shared" si="634"/>
        <v>3.3379080109393569E-2</v>
      </c>
      <c r="CN489" s="19">
        <f t="shared" si="635"/>
        <v>7.5512968808992595E-2</v>
      </c>
      <c r="CO489" s="19">
        <f t="shared" si="636"/>
        <v>1.1977220063048884E-2</v>
      </c>
      <c r="CP489" s="19">
        <f t="shared" si="637"/>
        <v>8.1748034853911453E-2</v>
      </c>
      <c r="CQ489" s="19">
        <f t="shared" si="638"/>
        <v>1.7205769008349721E-3</v>
      </c>
      <c r="CR489" s="19">
        <f t="shared" si="639"/>
        <v>0.11902516274185466</v>
      </c>
      <c r="CS489" s="19">
        <f t="shared" si="640"/>
        <v>0.13815366800004128</v>
      </c>
      <c r="CT489" s="19">
        <f t="shared" si="641"/>
        <v>3.0008166907352272E-2</v>
      </c>
      <c r="CU489" s="19">
        <f t="shared" si="642"/>
        <v>5.868904799980295E-3</v>
      </c>
      <c r="CV489" s="19">
        <f t="shared" si="643"/>
        <v>4.3500968023487971E-3</v>
      </c>
      <c r="CW489" s="19">
        <f t="shared" si="644"/>
        <v>3.665645196820539E-2</v>
      </c>
      <c r="CX489" s="19">
        <f t="shared" si="645"/>
        <v>0.99999999999999989</v>
      </c>
      <c r="CZ489" s="68">
        <f t="shared" si="646"/>
        <v>2.4859999999999999E-5</v>
      </c>
      <c r="DA489" s="19">
        <f t="shared" si="647"/>
        <v>1.9292919999999998E-5</v>
      </c>
      <c r="DB489" s="19">
        <f t="shared" si="648"/>
        <v>3.5539999999999995E-5</v>
      </c>
      <c r="DC489" s="19">
        <f t="shared" si="649"/>
        <v>4.0806469999999994E-5</v>
      </c>
      <c r="DD489" s="19">
        <f t="shared" si="650"/>
        <v>1.3148359999999998E-5</v>
      </c>
      <c r="DE489" s="19">
        <f t="shared" si="651"/>
        <v>1.3148359999999998E-5</v>
      </c>
      <c r="DF489" s="19">
        <f t="shared" si="652"/>
        <v>1.220741E-5</v>
      </c>
      <c r="DG489" s="19">
        <f t="shared" si="653"/>
        <v>1.6852419999999999E-5</v>
      </c>
      <c r="DH489" s="19">
        <f t="shared" si="654"/>
        <v>2.5731439999999998E-5</v>
      </c>
      <c r="DI489" s="19">
        <f t="shared" si="655"/>
        <v>3.8136639999999993E-5</v>
      </c>
      <c r="DJ489" s="19">
        <f t="shared" si="656"/>
        <v>0</v>
      </c>
      <c r="DK489" s="19">
        <f t="shared" si="657"/>
        <v>2.201318E-5</v>
      </c>
      <c r="DM489" s="68">
        <f t="shared" si="658"/>
        <v>1115.563477718651</v>
      </c>
      <c r="DN489" s="19">
        <f t="shared" si="659"/>
        <v>138.20204091129588</v>
      </c>
      <c r="DO489" s="19">
        <f t="shared" si="660"/>
        <v>216.63765615545543</v>
      </c>
      <c r="DP489" s="19">
        <f t="shared" si="661"/>
        <v>46.871054317324599</v>
      </c>
      <c r="DQ489" s="19">
        <f t="shared" si="662"/>
        <v>446.71702815054789</v>
      </c>
      <c r="DR489" s="19">
        <f t="shared" si="663"/>
        <v>9.2831140419970968</v>
      </c>
      <c r="DS489" s="19">
        <f t="shared" si="664"/>
        <v>392.93462401088698</v>
      </c>
      <c r="DT489" s="19">
        <f t="shared" si="665"/>
        <v>459.73561669139008</v>
      </c>
      <c r="DU489" s="19">
        <f t="shared" si="666"/>
        <v>72.293127263253339</v>
      </c>
      <c r="DV489" s="19">
        <f t="shared" si="667"/>
        <v>14.496579461592418</v>
      </c>
      <c r="DX489" s="19">
        <f t="shared" si="668"/>
        <v>30.006989651974912</v>
      </c>
      <c r="DZ489" s="68">
        <f t="shared" si="669"/>
        <v>2942.7413083743695</v>
      </c>
      <c r="EA489" s="21">
        <f t="shared" si="670"/>
        <v>2.9427413083743694</v>
      </c>
      <c r="EB489" s="92">
        <f t="shared" si="671"/>
        <v>1283</v>
      </c>
    </row>
    <row r="490" spans="1:132" x14ac:dyDescent="0.3">
      <c r="A490" s="19">
        <f>'A. Thermody. result (all suite)'!C446</f>
        <v>1282</v>
      </c>
      <c r="B490" s="19" t="str">
        <f>'A. Thermody. result (all suite)'!A446</f>
        <v>Alkaline basalt</v>
      </c>
      <c r="C490" s="24">
        <f>'A. Thermody. result (all suite)'!G446</f>
        <v>86.220141999999996</v>
      </c>
      <c r="D490" s="19">
        <f>'A. Thermody. result (all suite)'!D446</f>
        <v>10000</v>
      </c>
      <c r="E490" s="61">
        <f>'A. Thermody. result (all suite)'!I446</f>
        <v>44.535774000000004</v>
      </c>
      <c r="F490" s="21">
        <f>'A. Thermody. result (all suite)'!J446</f>
        <v>4.2975130000000004</v>
      </c>
      <c r="G490" s="21">
        <f>'A. Thermody. result (all suite)'!K446</f>
        <v>12.400929</v>
      </c>
      <c r="H490" s="21">
        <f>'A. Thermody. result (all suite)'!L446</f>
        <v>3.0729989999999998</v>
      </c>
      <c r="I490" s="21">
        <f>'A. Thermody. result (all suite)'!M446</f>
        <v>9.4638480000000005</v>
      </c>
      <c r="J490" s="21">
        <f>'A. Thermody. result (all suite)'!N446</f>
        <v>0.19714999999999999</v>
      </c>
      <c r="K490" s="21">
        <f>'A. Thermody. result (all suite)'!O446</f>
        <v>7.6680929999999998</v>
      </c>
      <c r="L490" s="21">
        <f>'A. Thermody. result (all suite)'!P446</f>
        <v>12.404382999999999</v>
      </c>
      <c r="M490" s="21">
        <f>'A. Thermody. result (all suite)'!Q446</f>
        <v>3.002062</v>
      </c>
      <c r="N490" s="21">
        <f>'A. Thermody. result (all suite)'!R446</f>
        <v>0.89297300000000002</v>
      </c>
      <c r="O490" s="21">
        <f>'A. Thermody. result (all suite)'!S446</f>
        <v>0.99734699999999998</v>
      </c>
      <c r="P490" s="21">
        <f>'A. Thermody. result (all suite)'!T446</f>
        <v>1.066929</v>
      </c>
      <c r="Q490" s="21">
        <f t="shared" si="589"/>
        <v>99.999999999999986</v>
      </c>
      <c r="S490" s="19">
        <f t="shared" si="590"/>
        <v>1555</v>
      </c>
      <c r="T490" s="19">
        <f t="shared" si="591"/>
        <v>1</v>
      </c>
      <c r="V490" s="61">
        <f t="shared" si="592"/>
        <v>44.060608911819543</v>
      </c>
      <c r="W490" s="21">
        <f t="shared" si="593"/>
        <v>4.2516615875242305</v>
      </c>
      <c r="X490" s="21">
        <f t="shared" si="594"/>
        <v>12.268619892229589</v>
      </c>
      <c r="Y490" s="21">
        <f t="shared" si="595"/>
        <v>3.0402122824992897</v>
      </c>
      <c r="Z490" s="21">
        <f t="shared" si="596"/>
        <v>9.362875461172079</v>
      </c>
      <c r="AA490" s="21">
        <f t="shared" si="597"/>
        <v>0.19504654947649999</v>
      </c>
      <c r="AB490" s="21">
        <f t="shared" si="598"/>
        <v>7.5862798920360293</v>
      </c>
      <c r="AC490" s="21">
        <f t="shared" si="599"/>
        <v>12.27203704050193</v>
      </c>
      <c r="AD490" s="21">
        <f t="shared" si="600"/>
        <v>2.9700321299240198</v>
      </c>
      <c r="AE490" s="21">
        <f t="shared" si="601"/>
        <v>0.88344561210082995</v>
      </c>
      <c r="AF490" s="21">
        <f t="shared" si="602"/>
        <v>0.98670601562637006</v>
      </c>
      <c r="AG490" s="21">
        <f t="shared" si="603"/>
        <v>97.877525374910405</v>
      </c>
      <c r="AH490" s="21"/>
      <c r="AI490" s="61">
        <f t="shared" si="604"/>
        <v>45.01606343545123</v>
      </c>
      <c r="AJ490" s="21">
        <f t="shared" si="605"/>
        <v>4.3438588902188231</v>
      </c>
      <c r="AK490" s="21">
        <f t="shared" si="606"/>
        <v>12.534664975678355</v>
      </c>
      <c r="AL490" s="21">
        <f t="shared" si="607"/>
        <v>3.1061393009825804</v>
      </c>
      <c r="AM490" s="21">
        <f t="shared" si="608"/>
        <v>9.5659094621655871</v>
      </c>
      <c r="AN490" s="21">
        <f t="shared" si="609"/>
        <v>0.19927613487303958</v>
      </c>
      <c r="AO490" s="21">
        <f t="shared" si="610"/>
        <v>7.7507884092671091</v>
      </c>
      <c r="AP490" s="21">
        <f t="shared" si="611"/>
        <v>12.538156224827995</v>
      </c>
      <c r="AQ490" s="21">
        <f t="shared" si="612"/>
        <v>3.034437291449287</v>
      </c>
      <c r="AR490" s="21">
        <f t="shared" si="613"/>
        <v>0.9026031345979344</v>
      </c>
      <c r="AS490" s="21">
        <f t="shared" si="614"/>
        <v>1.008102740488062</v>
      </c>
      <c r="AT490" s="21">
        <f t="shared" si="615"/>
        <v>100.00000000000003</v>
      </c>
      <c r="AU490" s="21"/>
      <c r="AV490" s="21">
        <f>AR490*'[1]diagram lines'!$G$39</f>
        <v>0.74925641945881183</v>
      </c>
      <c r="AW490" s="21">
        <f>AK490*'[1]diagram lines'!$G$40</f>
        <v>6.6341767433062646</v>
      </c>
      <c r="AX490" s="21">
        <f>AQ490*'[1]diagram lines'!$G$38</f>
        <v>2.2511040119528594</v>
      </c>
      <c r="AY490" s="21">
        <f>AP490*'[1]diagram lines'!$G$41</f>
        <v>8.9604890367092818</v>
      </c>
      <c r="AZ490" s="21">
        <f t="shared" si="616"/>
        <v>3.9370404260472212</v>
      </c>
      <c r="BA490" s="21">
        <f t="shared" si="617"/>
        <v>0.55465765713281667</v>
      </c>
      <c r="BB490" s="21">
        <f t="shared" si="618"/>
        <v>2.2111265946087952</v>
      </c>
      <c r="BC490" s="86">
        <f t="shared" si="619"/>
        <v>0.45225813955574334</v>
      </c>
      <c r="BX490" s="61">
        <f t="shared" si="620"/>
        <v>0.74127453395472709</v>
      </c>
      <c r="BY490" s="21">
        <f t="shared" si="621"/>
        <v>5.379961191787682E-2</v>
      </c>
      <c r="BZ490" s="21">
        <f t="shared" si="622"/>
        <v>0.1216254315417811</v>
      </c>
      <c r="CA490" s="21">
        <f t="shared" si="623"/>
        <v>1.9243528085665977E-2</v>
      </c>
      <c r="CB490" s="21">
        <f t="shared" si="624"/>
        <v>0.13171674321503132</v>
      </c>
      <c r="CC490" s="21">
        <f t="shared" si="625"/>
        <v>2.7791091062870032E-3</v>
      </c>
      <c r="CD490" s="21">
        <f t="shared" si="626"/>
        <v>0.19027526054590571</v>
      </c>
      <c r="CE490" s="21">
        <f t="shared" si="627"/>
        <v>0.2211908523537803</v>
      </c>
      <c r="CF490" s="21">
        <f t="shared" si="628"/>
        <v>4.8428165833198901E-2</v>
      </c>
      <c r="CG490" s="21">
        <f t="shared" si="629"/>
        <v>9.4795435244161355E-3</v>
      </c>
      <c r="CH490" s="21">
        <f t="shared" si="630"/>
        <v>7.0263413740630117E-3</v>
      </c>
      <c r="CI490" s="21">
        <f t="shared" si="631"/>
        <v>5.9208046614872369E-2</v>
      </c>
      <c r="CJ490" s="21">
        <f t="shared" si="632"/>
        <v>1.6060471680676056</v>
      </c>
      <c r="CL490" s="68">
        <f t="shared" si="633"/>
        <v>0.46155215655753618</v>
      </c>
      <c r="CM490" s="19">
        <f t="shared" si="634"/>
        <v>3.3498151852294884E-2</v>
      </c>
      <c r="CN490" s="19">
        <f t="shared" si="635"/>
        <v>7.5729675914886552E-2</v>
      </c>
      <c r="CO490" s="19">
        <f t="shared" si="636"/>
        <v>1.1981919627441434E-2</v>
      </c>
      <c r="CP490" s="19">
        <f t="shared" si="637"/>
        <v>8.2012998020171965E-2</v>
      </c>
      <c r="CQ490" s="19">
        <f t="shared" si="638"/>
        <v>1.7304031671939153E-3</v>
      </c>
      <c r="CR490" s="19">
        <f t="shared" si="639"/>
        <v>0.11847426671462254</v>
      </c>
      <c r="CS490" s="19">
        <f t="shared" si="640"/>
        <v>0.13772375852442548</v>
      </c>
      <c r="CT490" s="19">
        <f t="shared" si="641"/>
        <v>3.0153638570570518E-2</v>
      </c>
      <c r="CU490" s="19">
        <f t="shared" si="642"/>
        <v>5.9024066745324254E-3</v>
      </c>
      <c r="CV490" s="19">
        <f t="shared" si="643"/>
        <v>4.3749284041994223E-3</v>
      </c>
      <c r="CW490" s="19">
        <f t="shared" si="644"/>
        <v>3.6865695972124801E-2</v>
      </c>
      <c r="CX490" s="19">
        <f t="shared" si="645"/>
        <v>1.0000000000000002</v>
      </c>
      <c r="CZ490" s="68">
        <f t="shared" si="646"/>
        <v>2.4859999999999999E-5</v>
      </c>
      <c r="DA490" s="19">
        <f t="shared" si="647"/>
        <v>1.9285679999999996E-5</v>
      </c>
      <c r="DB490" s="19">
        <f t="shared" si="648"/>
        <v>3.5539999999999995E-5</v>
      </c>
      <c r="DC490" s="19">
        <f t="shared" si="649"/>
        <v>4.0797379999999995E-5</v>
      </c>
      <c r="DD490" s="19">
        <f t="shared" si="650"/>
        <v>1.3145439999999997E-5</v>
      </c>
      <c r="DE490" s="19">
        <f t="shared" si="651"/>
        <v>1.3145439999999997E-5</v>
      </c>
      <c r="DF490" s="19">
        <f t="shared" si="652"/>
        <v>1.220414E-5</v>
      </c>
      <c r="DG490" s="19">
        <f t="shared" si="653"/>
        <v>1.6848679999999999E-5</v>
      </c>
      <c r="DH490" s="19">
        <f t="shared" si="654"/>
        <v>2.5723759999999996E-5</v>
      </c>
      <c r="DI490" s="19">
        <f t="shared" si="655"/>
        <v>3.8124559999999995E-5</v>
      </c>
      <c r="DJ490" s="19">
        <f t="shared" si="656"/>
        <v>0</v>
      </c>
      <c r="DK490" s="19">
        <f t="shared" si="657"/>
        <v>2.2003719999999999E-5</v>
      </c>
      <c r="DM490" s="68">
        <f t="shared" si="658"/>
        <v>1115.4486551076739</v>
      </c>
      <c r="DN490" s="19">
        <f t="shared" si="659"/>
        <v>138.74711028915317</v>
      </c>
      <c r="DO490" s="19">
        <f t="shared" si="660"/>
        <v>217.25936286668076</v>
      </c>
      <c r="DP490" s="19">
        <f t="shared" si="661"/>
        <v>46.899892721202264</v>
      </c>
      <c r="DQ490" s="19">
        <f t="shared" si="662"/>
        <v>448.26448622102845</v>
      </c>
      <c r="DR490" s="19">
        <f t="shared" si="663"/>
        <v>9.338204022135157</v>
      </c>
      <c r="DS490" s="19">
        <f t="shared" si="664"/>
        <v>391.22076185616419</v>
      </c>
      <c r="DT490" s="19">
        <f t="shared" si="665"/>
        <v>458.40673441775743</v>
      </c>
      <c r="DU490" s="19">
        <f t="shared" si="666"/>
        <v>72.665273466618672</v>
      </c>
      <c r="DV490" s="19">
        <f t="shared" si="667"/>
        <v>14.583950837490439</v>
      </c>
      <c r="DX490" s="19">
        <f t="shared" si="668"/>
        <v>30.191251361937386</v>
      </c>
      <c r="DZ490" s="68">
        <f t="shared" si="669"/>
        <v>2943.0256831678416</v>
      </c>
      <c r="EA490" s="21">
        <f t="shared" si="670"/>
        <v>2.9430256831678419</v>
      </c>
      <c r="EB490" s="92">
        <f t="shared" si="671"/>
        <v>1282</v>
      </c>
    </row>
    <row r="491" spans="1:132" x14ac:dyDescent="0.3">
      <c r="A491" s="19">
        <f>'A. Thermody. result (all suite)'!C447</f>
        <v>1281</v>
      </c>
      <c r="B491" s="19" t="str">
        <f>'A. Thermody. result (all suite)'!A447</f>
        <v>Alkaline basalt</v>
      </c>
      <c r="C491" s="24">
        <f>'A. Thermody. result (all suite)'!G447</f>
        <v>85.763531999999998</v>
      </c>
      <c r="D491" s="19">
        <f>'A. Thermody. result (all suite)'!D447</f>
        <v>10000</v>
      </c>
      <c r="E491" s="61">
        <f>'A. Thermody. result (all suite)'!I447</f>
        <v>44.515414</v>
      </c>
      <c r="F491" s="21">
        <f>'A. Thermody. result (all suite)'!J447</f>
        <v>4.3111220000000001</v>
      </c>
      <c r="G491" s="21">
        <f>'A. Thermody. result (all suite)'!K447</f>
        <v>12.431789999999999</v>
      </c>
      <c r="H491" s="21">
        <f>'A. Thermody. result (all suite)'!L447</f>
        <v>3.073067</v>
      </c>
      <c r="I491" s="21">
        <f>'A. Thermody. result (all suite)'!M447</f>
        <v>9.4909680000000005</v>
      </c>
      <c r="J491" s="21">
        <f>'A. Thermody. result (all suite)'!N447</f>
        <v>0.19819999999999999</v>
      </c>
      <c r="K491" s="21">
        <f>'A. Thermody. result (all suite)'!O447</f>
        <v>7.6297920000000001</v>
      </c>
      <c r="L491" s="21">
        <f>'A. Thermody. result (all suite)'!P447</f>
        <v>12.361181999999999</v>
      </c>
      <c r="M491" s="21">
        <f>'A. Thermody. result (all suite)'!Q447</f>
        <v>3.0154709999999998</v>
      </c>
      <c r="N491" s="21">
        <f>'A. Thermody. result (all suite)'!R447</f>
        <v>0.89772799999999997</v>
      </c>
      <c r="O491" s="21">
        <f>'A. Thermody. result (all suite)'!S447</f>
        <v>1.0026569999999999</v>
      </c>
      <c r="P491" s="21">
        <f>'A. Thermody. result (all suite)'!T447</f>
        <v>1.0726100000000001</v>
      </c>
      <c r="Q491" s="21">
        <f t="shared" si="589"/>
        <v>100.00000099999998</v>
      </c>
      <c r="S491" s="19">
        <f t="shared" si="590"/>
        <v>1554</v>
      </c>
      <c r="T491" s="19">
        <f t="shared" si="591"/>
        <v>1</v>
      </c>
      <c r="V491" s="61">
        <f t="shared" si="592"/>
        <v>44.03793722266937</v>
      </c>
      <c r="W491" s="21">
        <f t="shared" si="593"/>
        <v>4.2648804747782156</v>
      </c>
      <c r="X491" s="21">
        <f t="shared" si="594"/>
        <v>12.298445378614447</v>
      </c>
      <c r="Y491" s="21">
        <f t="shared" si="595"/>
        <v>3.04010497638092</v>
      </c>
      <c r="Z491" s="21">
        <f t="shared" si="596"/>
        <v>9.3891669291532107</v>
      </c>
      <c r="AA491" s="21">
        <f t="shared" si="597"/>
        <v>0.19607408700125911</v>
      </c>
      <c r="AB491" s="21">
        <f t="shared" si="598"/>
        <v>7.5479540888471792</v>
      </c>
      <c r="AC491" s="21">
        <f t="shared" si="599"/>
        <v>12.228594727075674</v>
      </c>
      <c r="AD491" s="21">
        <f t="shared" si="600"/>
        <v>2.9831267568303423</v>
      </c>
      <c r="AE491" s="21">
        <f t="shared" si="601"/>
        <v>0.88809887979549118</v>
      </c>
      <c r="AF491" s="21">
        <f t="shared" si="602"/>
        <v>0.99190240085984593</v>
      </c>
      <c r="AG491" s="21">
        <f t="shared" si="603"/>
        <v>97.866285922005957</v>
      </c>
      <c r="AH491" s="21"/>
      <c r="AI491" s="61">
        <f t="shared" si="604"/>
        <v>44.998067319899299</v>
      </c>
      <c r="AJ491" s="21">
        <f t="shared" si="605"/>
        <v>4.3578648505953224</v>
      </c>
      <c r="AK491" s="21">
        <f t="shared" si="606"/>
        <v>12.566580270978742</v>
      </c>
      <c r="AL491" s="21">
        <f t="shared" si="607"/>
        <v>3.1063863798854245</v>
      </c>
      <c r="AM491" s="21">
        <f t="shared" si="608"/>
        <v>9.5938727424844341</v>
      </c>
      <c r="AN491" s="21">
        <f t="shared" si="609"/>
        <v>0.20034896098695251</v>
      </c>
      <c r="AO491" s="21">
        <f t="shared" si="610"/>
        <v>7.7125171531108103</v>
      </c>
      <c r="AP491" s="21">
        <f t="shared" si="611"/>
        <v>12.49520671175893</v>
      </c>
      <c r="AQ491" s="21">
        <f t="shared" si="612"/>
        <v>3.0481659017976122</v>
      </c>
      <c r="AR491" s="21">
        <f t="shared" si="613"/>
        <v>0.9074615138692983</v>
      </c>
      <c r="AS491" s="21">
        <f t="shared" si="614"/>
        <v>1.0135281946331729</v>
      </c>
      <c r="AT491" s="21">
        <f t="shared" si="615"/>
        <v>99.999999999999986</v>
      </c>
      <c r="AU491" s="21"/>
      <c r="AV491" s="21">
        <f>AR491*'[1]diagram lines'!$G$39</f>
        <v>0.75328939000555883</v>
      </c>
      <c r="AW491" s="21">
        <f>AK491*'[1]diagram lines'!$G$40</f>
        <v>6.6510684360837269</v>
      </c>
      <c r="AX491" s="21">
        <f>AQ491*'[1]diagram lines'!$G$38</f>
        <v>2.2612886118853535</v>
      </c>
      <c r="AY491" s="21">
        <f>AP491*'[1]diagram lines'!$G$41</f>
        <v>8.9297948394057514</v>
      </c>
      <c r="AZ491" s="21">
        <f t="shared" si="616"/>
        <v>3.9556274156669105</v>
      </c>
      <c r="BA491" s="21">
        <f t="shared" si="617"/>
        <v>0.55683697457000148</v>
      </c>
      <c r="BB491" s="21">
        <f t="shared" si="618"/>
        <v>2.2063016554595047</v>
      </c>
      <c r="BC491" s="86">
        <f t="shared" si="619"/>
        <v>0.45324717838356093</v>
      </c>
      <c r="BX491" s="61">
        <f t="shared" si="620"/>
        <v>0.74093565246338222</v>
      </c>
      <c r="BY491" s="21">
        <f t="shared" si="621"/>
        <v>5.3969979969954937E-2</v>
      </c>
      <c r="BZ491" s="21">
        <f t="shared" si="622"/>
        <v>0.1219281090623774</v>
      </c>
      <c r="CA491" s="21">
        <f t="shared" si="623"/>
        <v>1.9243953910701984E-2</v>
      </c>
      <c r="CB491" s="21">
        <f t="shared" si="624"/>
        <v>0.1320941962421712</v>
      </c>
      <c r="CC491" s="21">
        <f t="shared" si="625"/>
        <v>2.7939103467719199E-3</v>
      </c>
      <c r="CD491" s="21">
        <f t="shared" si="626"/>
        <v>0.18932486352357322</v>
      </c>
      <c r="CE491" s="21">
        <f t="shared" si="627"/>
        <v>0.22042050641940086</v>
      </c>
      <c r="CF491" s="21">
        <f t="shared" si="628"/>
        <v>4.8644474915308919E-2</v>
      </c>
      <c r="CG491" s="21">
        <f t="shared" si="629"/>
        <v>9.5300212314225041E-3</v>
      </c>
      <c r="CH491" s="21">
        <f t="shared" si="630"/>
        <v>7.0637504931522288E-3</v>
      </c>
      <c r="CI491" s="21">
        <f t="shared" si="631"/>
        <v>5.9523307436182026E-2</v>
      </c>
      <c r="CJ491" s="21">
        <f t="shared" si="632"/>
        <v>1.6054727260143995</v>
      </c>
      <c r="CL491" s="68">
        <f t="shared" si="633"/>
        <v>0.46150622209743897</v>
      </c>
      <c r="CM491" s="19">
        <f t="shared" si="634"/>
        <v>3.3616254636686292E-2</v>
      </c>
      <c r="CN491" s="19">
        <f t="shared" si="635"/>
        <v>7.5945300774473465E-2</v>
      </c>
      <c r="CO491" s="19">
        <f t="shared" si="636"/>
        <v>1.1986472020907682E-2</v>
      </c>
      <c r="CP491" s="19">
        <f t="shared" si="637"/>
        <v>8.2277446450364958E-2</v>
      </c>
      <c r="CQ491" s="19">
        <f t="shared" si="638"/>
        <v>1.7402415509778404E-3</v>
      </c>
      <c r="CR491" s="19">
        <f t="shared" si="639"/>
        <v>0.11792468377433848</v>
      </c>
      <c r="CS491" s="19">
        <f t="shared" si="640"/>
        <v>0.13729321143100123</v>
      </c>
      <c r="CT491" s="19">
        <f t="shared" si="641"/>
        <v>3.0299159946534419E-2</v>
      </c>
      <c r="CU491" s="19">
        <f t="shared" si="642"/>
        <v>5.9359595943313638E-3</v>
      </c>
      <c r="CV491" s="19">
        <f t="shared" si="643"/>
        <v>4.3997947636818802E-3</v>
      </c>
      <c r="CW491" s="19">
        <f t="shared" si="644"/>
        <v>3.7075252959263387E-2</v>
      </c>
      <c r="CX491" s="19">
        <f t="shared" si="645"/>
        <v>1</v>
      </c>
      <c r="CZ491" s="68">
        <f t="shared" si="646"/>
        <v>2.4859999999999999E-5</v>
      </c>
      <c r="DA491" s="19">
        <f t="shared" si="647"/>
        <v>1.9278439999999998E-5</v>
      </c>
      <c r="DB491" s="19">
        <f t="shared" si="648"/>
        <v>3.5539999999999995E-5</v>
      </c>
      <c r="DC491" s="19">
        <f t="shared" si="649"/>
        <v>4.0788289999999996E-5</v>
      </c>
      <c r="DD491" s="19">
        <f t="shared" si="650"/>
        <v>1.3142519999999998E-5</v>
      </c>
      <c r="DE491" s="19">
        <f t="shared" si="651"/>
        <v>1.3142519999999998E-5</v>
      </c>
      <c r="DF491" s="19">
        <f t="shared" si="652"/>
        <v>1.220087E-5</v>
      </c>
      <c r="DG491" s="19">
        <f t="shared" si="653"/>
        <v>1.6844939999999998E-5</v>
      </c>
      <c r="DH491" s="19">
        <f t="shared" si="654"/>
        <v>2.5716079999999998E-5</v>
      </c>
      <c r="DI491" s="19">
        <f t="shared" si="655"/>
        <v>3.811247999999999E-5</v>
      </c>
      <c r="DJ491" s="19">
        <f t="shared" si="656"/>
        <v>0</v>
      </c>
      <c r="DK491" s="19">
        <f t="shared" si="657"/>
        <v>2.1994259999999998E-5</v>
      </c>
      <c r="DM491" s="68">
        <f t="shared" si="658"/>
        <v>1115.3376437495629</v>
      </c>
      <c r="DN491" s="19">
        <f t="shared" si="659"/>
        <v>139.28857419887197</v>
      </c>
      <c r="DO491" s="19">
        <f t="shared" si="660"/>
        <v>217.87796474297454</v>
      </c>
      <c r="DP491" s="19">
        <f t="shared" si="661"/>
        <v>46.928167790773962</v>
      </c>
      <c r="DQ491" s="19">
        <f t="shared" si="662"/>
        <v>449.80981786283928</v>
      </c>
      <c r="DR491" s="19">
        <f t="shared" si="663"/>
        <v>9.3933838888103658</v>
      </c>
      <c r="DS491" s="19">
        <f t="shared" si="664"/>
        <v>389.51031820729509</v>
      </c>
      <c r="DT491" s="19">
        <f t="shared" si="665"/>
        <v>457.07513930299245</v>
      </c>
      <c r="DU491" s="19">
        <f t="shared" si="666"/>
        <v>73.037761785064788</v>
      </c>
      <c r="DV491" s="19">
        <f t="shared" si="667"/>
        <v>14.671503764279173</v>
      </c>
      <c r="DX491" s="19">
        <f t="shared" si="668"/>
        <v>30.375928006940278</v>
      </c>
      <c r="DZ491" s="68">
        <f t="shared" si="669"/>
        <v>2943.3062033004048</v>
      </c>
      <c r="EA491" s="21">
        <f t="shared" si="670"/>
        <v>2.9433062033004047</v>
      </c>
      <c r="EB491" s="92">
        <f t="shared" si="671"/>
        <v>1281</v>
      </c>
    </row>
    <row r="492" spans="1:132" x14ac:dyDescent="0.3">
      <c r="A492" s="19">
        <f>'A. Thermody. result (all suite)'!C448</f>
        <v>1280</v>
      </c>
      <c r="B492" s="19" t="str">
        <f>'A. Thermody. result (all suite)'!A448</f>
        <v>Alkaline basalt</v>
      </c>
      <c r="C492" s="24">
        <f>'A. Thermody. result (all suite)'!G448</f>
        <v>85.311244000000002</v>
      </c>
      <c r="D492" s="19">
        <f>'A. Thermody. result (all suite)'!D448</f>
        <v>10000</v>
      </c>
      <c r="E492" s="61">
        <f>'A. Thermody. result (all suite)'!I448</f>
        <v>44.495308000000001</v>
      </c>
      <c r="F492" s="21">
        <f>'A. Thermody. result (all suite)'!J448</f>
        <v>4.3246010000000004</v>
      </c>
      <c r="G492" s="21">
        <f>'A. Thermody. result (all suite)'!K448</f>
        <v>12.462477</v>
      </c>
      <c r="H492" s="21">
        <f>'A. Thermody. result (all suite)'!L448</f>
        <v>3.0731039999999998</v>
      </c>
      <c r="I492" s="21">
        <f>'A. Thermody. result (all suite)'!M448</f>
        <v>9.5180279999999993</v>
      </c>
      <c r="J492" s="21">
        <f>'A. Thermody. result (all suite)'!N448</f>
        <v>0.19925000000000001</v>
      </c>
      <c r="K492" s="21">
        <f>'A. Thermody. result (all suite)'!O448</f>
        <v>7.5916189999999997</v>
      </c>
      <c r="L492" s="21">
        <f>'A. Thermody. result (all suite)'!P448</f>
        <v>12.317978999999999</v>
      </c>
      <c r="M492" s="21">
        <f>'A. Thermody. result (all suite)'!Q448</f>
        <v>3.0288789999999999</v>
      </c>
      <c r="N492" s="21">
        <f>'A. Thermody. result (all suite)'!R448</f>
        <v>0.90248700000000004</v>
      </c>
      <c r="O492" s="21">
        <f>'A. Thermody. result (all suite)'!S448</f>
        <v>1.007973</v>
      </c>
      <c r="P492" s="21">
        <f>'A. Thermody. result (all suite)'!T448</f>
        <v>1.0782959999999999</v>
      </c>
      <c r="Q492" s="21">
        <f t="shared" si="589"/>
        <v>100.000001</v>
      </c>
      <c r="S492" s="19">
        <f t="shared" si="590"/>
        <v>1553</v>
      </c>
      <c r="T492" s="19">
        <f t="shared" si="591"/>
        <v>1</v>
      </c>
      <c r="V492" s="61">
        <f t="shared" si="592"/>
        <v>44.015516878446235</v>
      </c>
      <c r="W492" s="21">
        <f t="shared" si="593"/>
        <v>4.2779690008673601</v>
      </c>
      <c r="X492" s="21">
        <f t="shared" si="594"/>
        <v>12.328094610351904</v>
      </c>
      <c r="Y492" s="21">
        <f t="shared" si="595"/>
        <v>3.0399668428235316</v>
      </c>
      <c r="Z492" s="21">
        <f t="shared" si="596"/>
        <v>9.4153954858234457</v>
      </c>
      <c r="AA492" s="21">
        <f t="shared" si="597"/>
        <v>0.19710149524148507</v>
      </c>
      <c r="AB492" s="21">
        <f t="shared" si="598"/>
        <v>7.5097588768063614</v>
      </c>
      <c r="AC492" s="21">
        <f t="shared" si="599"/>
        <v>12.185154726490403</v>
      </c>
      <c r="AD492" s="21">
        <f t="shared" si="600"/>
        <v>2.9962187192247627</v>
      </c>
      <c r="AE492" s="21">
        <f t="shared" si="601"/>
        <v>0.89275551887579485</v>
      </c>
      <c r="AF492" s="21">
        <f t="shared" si="602"/>
        <v>0.99710406756860936</v>
      </c>
      <c r="AG492" s="21">
        <f t="shared" si="603"/>
        <v>97.855036222519871</v>
      </c>
      <c r="AH492" s="21"/>
      <c r="AI492" s="61">
        <f t="shared" si="604"/>
        <v>44.980328634651016</v>
      </c>
      <c r="AJ492" s="21">
        <f t="shared" si="605"/>
        <v>4.3717412675003944</v>
      </c>
      <c r="AK492" s="21">
        <f t="shared" si="606"/>
        <v>12.598324098841607</v>
      </c>
      <c r="AL492" s="21">
        <f t="shared" si="607"/>
        <v>3.1066023376770553</v>
      </c>
      <c r="AM492" s="21">
        <f t="shared" si="608"/>
        <v>9.6217791636324925</v>
      </c>
      <c r="AN492" s="21">
        <f t="shared" si="609"/>
        <v>0.20142192251943095</v>
      </c>
      <c r="AO492" s="21">
        <f t="shared" si="610"/>
        <v>7.6743713626852683</v>
      </c>
      <c r="AP492" s="21">
        <f t="shared" si="611"/>
        <v>12.452250999919585</v>
      </c>
      <c r="AQ492" s="21">
        <f t="shared" si="612"/>
        <v>3.0618952635319014</v>
      </c>
      <c r="AR492" s="21">
        <f t="shared" si="613"/>
        <v>0.91232455000649271</v>
      </c>
      <c r="AS492" s="21">
        <f t="shared" si="614"/>
        <v>1.0189603990347722</v>
      </c>
      <c r="AT492" s="21">
        <f t="shared" si="615"/>
        <v>100</v>
      </c>
      <c r="AU492" s="21"/>
      <c r="AV492" s="21">
        <f>AR492*'[1]diagram lines'!$G$39</f>
        <v>0.75732622624530466</v>
      </c>
      <c r="AW492" s="21">
        <f>AK492*'[1]diagram lines'!$G$40</f>
        <v>6.6678693769114199</v>
      </c>
      <c r="AX492" s="21">
        <f>AQ492*'[1]diagram lines'!$G$38</f>
        <v>2.2714737692351861</v>
      </c>
      <c r="AY492" s="21">
        <f>AP492*'[1]diagram lines'!$G$41</f>
        <v>8.8990962121037303</v>
      </c>
      <c r="AZ492" s="21">
        <f t="shared" si="616"/>
        <v>3.9742198135383942</v>
      </c>
      <c r="BA492" s="21">
        <f t="shared" si="617"/>
        <v>0.55901470476174409</v>
      </c>
      <c r="BB492" s="21">
        <f t="shared" si="618"/>
        <v>2.2014888361268716</v>
      </c>
      <c r="BC492" s="86">
        <f t="shared" si="619"/>
        <v>0.45423805180830362</v>
      </c>
      <c r="BX492" s="61">
        <f t="shared" si="620"/>
        <v>0.74060099866844209</v>
      </c>
      <c r="BY492" s="21">
        <f t="shared" si="621"/>
        <v>5.4138720580871318E-2</v>
      </c>
      <c r="BZ492" s="21">
        <f t="shared" si="622"/>
        <v>0.12222908003138486</v>
      </c>
      <c r="CA492" s="21">
        <f t="shared" si="623"/>
        <v>1.9244185609618634E-2</v>
      </c>
      <c r="CB492" s="21">
        <f t="shared" si="624"/>
        <v>0.13247081419624218</v>
      </c>
      <c r="CC492" s="21">
        <f t="shared" si="625"/>
        <v>2.8087115872568371E-3</v>
      </c>
      <c r="CD492" s="21">
        <f t="shared" si="626"/>
        <v>0.18837764267990076</v>
      </c>
      <c r="CE492" s="21">
        <f t="shared" si="627"/>
        <v>0.21965012482168331</v>
      </c>
      <c r="CF492" s="21">
        <f t="shared" si="628"/>
        <v>4.8860767865784797E-2</v>
      </c>
      <c r="CG492" s="21">
        <f t="shared" si="629"/>
        <v>9.5805414012738854E-3</v>
      </c>
      <c r="CH492" s="21">
        <f t="shared" si="630"/>
        <v>7.1012018824325096E-3</v>
      </c>
      <c r="CI492" s="21">
        <f t="shared" si="631"/>
        <v>5.9838845726970027E-2</v>
      </c>
      <c r="CJ492" s="21">
        <f t="shared" si="632"/>
        <v>1.6049016350518615</v>
      </c>
      <c r="CL492" s="68">
        <f t="shared" si="633"/>
        <v>0.46146192544972392</v>
      </c>
      <c r="CM492" s="19">
        <f t="shared" si="634"/>
        <v>3.3733357483383616E-2</v>
      </c>
      <c r="CN492" s="19">
        <f t="shared" si="635"/>
        <v>7.6159857627308786E-2</v>
      </c>
      <c r="CO492" s="19">
        <f t="shared" si="636"/>
        <v>1.1990881677304024E-2</v>
      </c>
      <c r="CP492" s="19">
        <f t="shared" si="637"/>
        <v>8.2541391511487539E-2</v>
      </c>
      <c r="CQ492" s="19">
        <f t="shared" si="638"/>
        <v>1.7500833234343832E-3</v>
      </c>
      <c r="CR492" s="19">
        <f t="shared" si="639"/>
        <v>0.1173764413753703</v>
      </c>
      <c r="CS492" s="19">
        <f t="shared" si="640"/>
        <v>0.13686204813080985</v>
      </c>
      <c r="CT492" s="19">
        <f t="shared" si="641"/>
        <v>3.044471187432362E-2</v>
      </c>
      <c r="CU492" s="19">
        <f t="shared" si="642"/>
        <v>5.9695505269793661E-3</v>
      </c>
      <c r="CV492" s="19">
        <f t="shared" si="643"/>
        <v>4.4246960233192351E-3</v>
      </c>
      <c r="CW492" s="19">
        <f t="shared" si="644"/>
        <v>3.7285054996555204E-2</v>
      </c>
      <c r="CX492" s="19">
        <f t="shared" si="645"/>
        <v>0.99999999999999978</v>
      </c>
      <c r="CZ492" s="68">
        <f t="shared" si="646"/>
        <v>2.4859999999999999E-5</v>
      </c>
      <c r="DA492" s="19">
        <f t="shared" si="647"/>
        <v>1.9271199999999996E-5</v>
      </c>
      <c r="DB492" s="19">
        <f t="shared" si="648"/>
        <v>3.5539999999999995E-5</v>
      </c>
      <c r="DC492" s="19">
        <f t="shared" si="649"/>
        <v>4.0779199999999997E-5</v>
      </c>
      <c r="DD492" s="19">
        <f t="shared" si="650"/>
        <v>1.3139599999999999E-5</v>
      </c>
      <c r="DE492" s="19">
        <f t="shared" si="651"/>
        <v>1.3139599999999999E-5</v>
      </c>
      <c r="DF492" s="19">
        <f t="shared" si="652"/>
        <v>1.21976E-5</v>
      </c>
      <c r="DG492" s="19">
        <f t="shared" si="653"/>
        <v>1.6841199999999997E-5</v>
      </c>
      <c r="DH492" s="19">
        <f t="shared" si="654"/>
        <v>2.5708399999999996E-5</v>
      </c>
      <c r="DI492" s="19">
        <f t="shared" si="655"/>
        <v>3.8100399999999992E-5</v>
      </c>
      <c r="DJ492" s="19">
        <f t="shared" si="656"/>
        <v>0</v>
      </c>
      <c r="DK492" s="19">
        <f t="shared" si="657"/>
        <v>2.19848E-5</v>
      </c>
      <c r="DM492" s="68">
        <f t="shared" si="658"/>
        <v>1115.2305905478445</v>
      </c>
      <c r="DN492" s="19">
        <f t="shared" si="659"/>
        <v>139.82630016670905</v>
      </c>
      <c r="DO492" s="19">
        <f t="shared" si="660"/>
        <v>218.49350263591461</v>
      </c>
      <c r="DP492" s="19">
        <f t="shared" si="661"/>
        <v>46.955896512160116</v>
      </c>
      <c r="DQ492" s="19">
        <f t="shared" si="662"/>
        <v>451.35308381536572</v>
      </c>
      <c r="DR492" s="19">
        <f t="shared" si="663"/>
        <v>9.4486065758801736</v>
      </c>
      <c r="DS492" s="19">
        <f t="shared" si="664"/>
        <v>387.80338652090762</v>
      </c>
      <c r="DT492" s="19">
        <f t="shared" si="665"/>
        <v>455.74090083698417</v>
      </c>
      <c r="DU492" s="19">
        <f t="shared" si="666"/>
        <v>73.410546322965317</v>
      </c>
      <c r="DV492" s="19">
        <f t="shared" si="667"/>
        <v>14.759206193149058</v>
      </c>
      <c r="DX492" s="19">
        <f t="shared" si="668"/>
        <v>30.560964440792038</v>
      </c>
      <c r="DZ492" s="68">
        <f t="shared" si="669"/>
        <v>2943.5829845686721</v>
      </c>
      <c r="EA492" s="21">
        <f t="shared" si="670"/>
        <v>2.9435829845686721</v>
      </c>
      <c r="EB492" s="92">
        <f t="shared" si="671"/>
        <v>1280</v>
      </c>
    </row>
    <row r="493" spans="1:132" x14ac:dyDescent="0.3">
      <c r="A493" s="19">
        <f>'A. Thermody. result (all suite)'!C449</f>
        <v>1279</v>
      </c>
      <c r="B493" s="19" t="str">
        <f>'A. Thermody. result (all suite)'!A449</f>
        <v>Alkaline basalt</v>
      </c>
      <c r="C493" s="24">
        <f>'A. Thermody. result (all suite)'!G449</f>
        <v>84.863211000000007</v>
      </c>
      <c r="D493" s="19">
        <f>'A. Thermody. result (all suite)'!D449</f>
        <v>10000</v>
      </c>
      <c r="E493" s="61">
        <f>'A. Thermody. result (all suite)'!I449</f>
        <v>44.475456000000001</v>
      </c>
      <c r="F493" s="21">
        <f>'A. Thermody. result (all suite)'!J449</f>
        <v>4.3379490000000001</v>
      </c>
      <c r="G493" s="21">
        <f>'A. Thermody. result (all suite)'!K449</f>
        <v>12.492988</v>
      </c>
      <c r="H493" s="21">
        <f>'A. Thermody. result (all suite)'!L449</f>
        <v>3.0731090000000001</v>
      </c>
      <c r="I493" s="21">
        <f>'A. Thermody. result (all suite)'!M449</f>
        <v>9.5450300000000006</v>
      </c>
      <c r="J493" s="21">
        <f>'A. Thermody. result (all suite)'!N449</f>
        <v>0.20030200000000001</v>
      </c>
      <c r="K493" s="21">
        <f>'A. Thermody. result (all suite)'!O449</f>
        <v>7.5535730000000001</v>
      </c>
      <c r="L493" s="21">
        <f>'A. Thermody. result (all suite)'!P449</f>
        <v>12.274770999999999</v>
      </c>
      <c r="M493" s="21">
        <f>'A. Thermody. result (all suite)'!Q449</f>
        <v>3.042287</v>
      </c>
      <c r="N493" s="21">
        <f>'A. Thermody. result (all suite)'!R449</f>
        <v>0.90725199999999995</v>
      </c>
      <c r="O493" s="21">
        <f>'A. Thermody. result (all suite)'!S449</f>
        <v>1.0132939999999999</v>
      </c>
      <c r="P493" s="21">
        <f>'A. Thermody. result (all suite)'!T449</f>
        <v>1.0839890000000001</v>
      </c>
      <c r="Q493" s="21">
        <f t="shared" si="589"/>
        <v>100</v>
      </c>
      <c r="S493" s="19">
        <f t="shared" si="590"/>
        <v>1552</v>
      </c>
      <c r="T493" s="19">
        <f t="shared" si="591"/>
        <v>1</v>
      </c>
      <c r="V493" s="61">
        <f t="shared" si="592"/>
        <v>43.993346949260157</v>
      </c>
      <c r="W493" s="21">
        <f t="shared" si="593"/>
        <v>4.2909261100143894</v>
      </c>
      <c r="X493" s="21">
        <f t="shared" si="594"/>
        <v>12.35756538430868</v>
      </c>
      <c r="Y493" s="21">
        <f t="shared" si="595"/>
        <v>3.0397968364819898</v>
      </c>
      <c r="Z493" s="21">
        <f t="shared" si="596"/>
        <v>9.4415629247533008</v>
      </c>
      <c r="AA493" s="21">
        <f t="shared" si="597"/>
        <v>0.19813074835321998</v>
      </c>
      <c r="AB493" s="21">
        <f t="shared" si="598"/>
        <v>7.47169309957303</v>
      </c>
      <c r="AC493" s="21">
        <f t="shared" si="599"/>
        <v>12.141713832584809</v>
      </c>
      <c r="AD493" s="21">
        <f t="shared" si="600"/>
        <v>3.0093089435715701</v>
      </c>
      <c r="AE493" s="21">
        <f t="shared" si="601"/>
        <v>0.89741748811771993</v>
      </c>
      <c r="AF493" s="21">
        <f t="shared" si="602"/>
        <v>1.0023100045023399</v>
      </c>
      <c r="AG493" s="21">
        <f t="shared" si="603"/>
        <v>97.843772321521215</v>
      </c>
      <c r="AH493" s="21"/>
      <c r="AI493" s="61">
        <f t="shared" si="604"/>
        <v>44.9628483299837</v>
      </c>
      <c r="AJ493" s="21">
        <f t="shared" si="605"/>
        <v>4.3854871988317434</v>
      </c>
      <c r="AK493" s="21">
        <f t="shared" si="606"/>
        <v>12.629894668922708</v>
      </c>
      <c r="AL493" s="21">
        <f t="shared" si="607"/>
        <v>3.1067862208879409</v>
      </c>
      <c r="AM493" s="21">
        <f t="shared" si="608"/>
        <v>9.6496309379075154</v>
      </c>
      <c r="AN493" s="21">
        <f t="shared" si="609"/>
        <v>0.20249704570072077</v>
      </c>
      <c r="AO493" s="21">
        <f t="shared" si="610"/>
        <v>7.6363501961275002</v>
      </c>
      <c r="AP493" s="21">
        <f t="shared" si="611"/>
        <v>12.409286298453745</v>
      </c>
      <c r="AQ493" s="21">
        <f t="shared" si="612"/>
        <v>3.0756264524253814</v>
      </c>
      <c r="AR493" s="21">
        <f t="shared" si="613"/>
        <v>0.91719428515976043</v>
      </c>
      <c r="AS493" s="21">
        <f t="shared" si="614"/>
        <v>1.0243983655992759</v>
      </c>
      <c r="AT493" s="21">
        <f t="shared" si="615"/>
        <v>100.00000000000001</v>
      </c>
      <c r="AU493" s="21"/>
      <c r="AV493" s="21">
        <f>AR493*'[1]diagram lines'!$G$39</f>
        <v>0.76136862337953948</v>
      </c>
      <c r="AW493" s="21">
        <f>AK493*'[1]diagram lines'!$G$40</f>
        <v>6.6845786182203311</v>
      </c>
      <c r="AX493" s="21">
        <f>AQ493*'[1]diagram lines'!$G$38</f>
        <v>2.281660282067103</v>
      </c>
      <c r="AY493" s="21">
        <f>AP493*'[1]diagram lines'!$G$41</f>
        <v>8.8683911602965271</v>
      </c>
      <c r="AZ493" s="21">
        <f t="shared" si="616"/>
        <v>3.9928207375851419</v>
      </c>
      <c r="BA493" s="21">
        <f t="shared" si="617"/>
        <v>0.56119073807538256</v>
      </c>
      <c r="BB493" s="21">
        <f t="shared" si="618"/>
        <v>2.1966858764488788</v>
      </c>
      <c r="BC493" s="86">
        <f t="shared" si="619"/>
        <v>0.45523122387283754</v>
      </c>
      <c r="BX493" s="61">
        <f t="shared" si="620"/>
        <v>0.7402705725699068</v>
      </c>
      <c r="BY493" s="21">
        <f t="shared" si="621"/>
        <v>5.4305821231847774E-2</v>
      </c>
      <c r="BZ493" s="21">
        <f t="shared" si="622"/>
        <v>0.12252832483326796</v>
      </c>
      <c r="CA493" s="21">
        <f t="shared" si="623"/>
        <v>1.9244216920283049E-2</v>
      </c>
      <c r="CB493" s="21">
        <f t="shared" si="624"/>
        <v>0.13284662491301324</v>
      </c>
      <c r="CC493" s="21">
        <f t="shared" si="625"/>
        <v>2.8235410205807725E-3</v>
      </c>
      <c r="CD493" s="21">
        <f t="shared" si="626"/>
        <v>0.18743357320099258</v>
      </c>
      <c r="CE493" s="21">
        <f t="shared" si="627"/>
        <v>0.21887965406562054</v>
      </c>
      <c r="CF493" s="21">
        <f t="shared" si="628"/>
        <v>4.9077060816260683E-2</v>
      </c>
      <c r="CG493" s="21">
        <f t="shared" si="629"/>
        <v>9.6311252653927797E-3</v>
      </c>
      <c r="CH493" s="21">
        <f t="shared" si="630"/>
        <v>7.138688496872006E-3</v>
      </c>
      <c r="CI493" s="21">
        <f t="shared" si="631"/>
        <v>6.0154772475027755E-2</v>
      </c>
      <c r="CJ493" s="21">
        <f t="shared" si="632"/>
        <v>1.604333975809066</v>
      </c>
      <c r="CL493" s="68">
        <f t="shared" si="633"/>
        <v>0.46141924545142676</v>
      </c>
      <c r="CM493" s="19">
        <f t="shared" si="634"/>
        <v>3.3849449086472992E-2</v>
      </c>
      <c r="CN493" s="19">
        <f t="shared" si="635"/>
        <v>7.637332792349355E-2</v>
      </c>
      <c r="CO493" s="19">
        <f t="shared" si="636"/>
        <v>1.199514391046801E-2</v>
      </c>
      <c r="CP493" s="19">
        <f t="shared" si="637"/>
        <v>8.2804844200858277E-2</v>
      </c>
      <c r="CQ493" s="19">
        <f t="shared" si="638"/>
        <v>1.7599459109858095E-3</v>
      </c>
      <c r="CR493" s="19">
        <f t="shared" si="639"/>
        <v>0.11682952304645283</v>
      </c>
      <c r="CS493" s="19">
        <f t="shared" si="640"/>
        <v>0.13643023046696962</v>
      </c>
      <c r="CT493" s="19">
        <f t="shared" si="641"/>
        <v>3.0590301992146685E-2</v>
      </c>
      <c r="CU493" s="19">
        <f t="shared" si="642"/>
        <v>6.0031922346690941E-3</v>
      </c>
      <c r="CV493" s="19">
        <f t="shared" si="643"/>
        <v>4.4496274494666638E-3</v>
      </c>
      <c r="CW493" s="19">
        <f t="shared" si="644"/>
        <v>3.749516832658966E-2</v>
      </c>
      <c r="CX493" s="19">
        <f t="shared" si="645"/>
        <v>0.99999999999999989</v>
      </c>
      <c r="CZ493" s="68">
        <f t="shared" si="646"/>
        <v>2.4859999999999999E-5</v>
      </c>
      <c r="DA493" s="19">
        <f t="shared" si="647"/>
        <v>1.9263959999999998E-5</v>
      </c>
      <c r="DB493" s="19">
        <f t="shared" si="648"/>
        <v>3.5539999999999995E-5</v>
      </c>
      <c r="DC493" s="19">
        <f t="shared" si="649"/>
        <v>4.0770109999999999E-5</v>
      </c>
      <c r="DD493" s="19">
        <f t="shared" si="650"/>
        <v>1.3136679999999998E-5</v>
      </c>
      <c r="DE493" s="19">
        <f t="shared" si="651"/>
        <v>1.3136679999999998E-5</v>
      </c>
      <c r="DF493" s="19">
        <f t="shared" si="652"/>
        <v>1.219433E-5</v>
      </c>
      <c r="DG493" s="19">
        <f t="shared" si="653"/>
        <v>1.683746E-5</v>
      </c>
      <c r="DH493" s="19">
        <f t="shared" si="654"/>
        <v>2.5700719999999997E-5</v>
      </c>
      <c r="DI493" s="19">
        <f t="shared" si="655"/>
        <v>3.8088319999999994E-5</v>
      </c>
      <c r="DJ493" s="19">
        <f t="shared" si="656"/>
        <v>0</v>
      </c>
      <c r="DK493" s="19">
        <f t="shared" si="657"/>
        <v>2.1975339999999999E-5</v>
      </c>
      <c r="DM493" s="68">
        <f t="shared" si="658"/>
        <v>1115.1274443572697</v>
      </c>
      <c r="DN493" s="19">
        <f t="shared" si="659"/>
        <v>140.36023709701757</v>
      </c>
      <c r="DO493" s="19">
        <f t="shared" si="660"/>
        <v>219.10592332806425</v>
      </c>
      <c r="DP493" s="19">
        <f t="shared" si="661"/>
        <v>46.983060164974695</v>
      </c>
      <c r="DQ493" s="19">
        <f t="shared" si="662"/>
        <v>452.89434285007076</v>
      </c>
      <c r="DR493" s="19">
        <f t="shared" si="663"/>
        <v>9.5039662171365471</v>
      </c>
      <c r="DS493" s="19">
        <f t="shared" si="664"/>
        <v>386.09991518780032</v>
      </c>
      <c r="DT493" s="19">
        <f t="shared" si="665"/>
        <v>454.40389017034965</v>
      </c>
      <c r="DU493" s="19">
        <f t="shared" si="666"/>
        <v>73.783645769191409</v>
      </c>
      <c r="DV493" s="19">
        <f t="shared" si="667"/>
        <v>14.847089829791095</v>
      </c>
      <c r="DX493" s="19">
        <f t="shared" si="668"/>
        <v>30.74641544773122</v>
      </c>
      <c r="DZ493" s="68">
        <f t="shared" si="669"/>
        <v>2943.8559304193973</v>
      </c>
      <c r="EA493" s="21">
        <f t="shared" si="670"/>
        <v>2.9438559304193972</v>
      </c>
      <c r="EB493" s="92">
        <f t="shared" si="671"/>
        <v>1279</v>
      </c>
    </row>
    <row r="494" spans="1:132" x14ac:dyDescent="0.3">
      <c r="A494" s="19">
        <f>'A. Thermody. result (all suite)'!C450</f>
        <v>1278</v>
      </c>
      <c r="B494" s="19" t="str">
        <f>'A. Thermody. result (all suite)'!A450</f>
        <v>Alkaline basalt</v>
      </c>
      <c r="C494" s="24">
        <f>'A. Thermody. result (all suite)'!G450</f>
        <v>84.419363000000004</v>
      </c>
      <c r="D494" s="19">
        <f>'A. Thermody. result (all suite)'!D450</f>
        <v>10000</v>
      </c>
      <c r="E494" s="61">
        <f>'A. Thermody. result (all suite)'!I450</f>
        <v>44.455862000000003</v>
      </c>
      <c r="F494" s="21">
        <f>'A. Thermody. result (all suite)'!J450</f>
        <v>4.3511649999999999</v>
      </c>
      <c r="G494" s="21">
        <f>'A. Thermody. result (all suite)'!K450</f>
        <v>12.523324000000001</v>
      </c>
      <c r="H494" s="21">
        <f>'A. Thermody. result (all suite)'!L450</f>
        <v>3.073083</v>
      </c>
      <c r="I494" s="21">
        <f>'A. Thermody. result (all suite)'!M450</f>
        <v>9.5719729999999998</v>
      </c>
      <c r="J494" s="21">
        <f>'A. Thermody. result (all suite)'!N450</f>
        <v>0.20135500000000001</v>
      </c>
      <c r="K494" s="21">
        <f>'A. Thermody. result (all suite)'!O450</f>
        <v>7.5156530000000004</v>
      </c>
      <c r="L494" s="21">
        <f>'A. Thermody. result (all suite)'!P450</f>
        <v>12.231558</v>
      </c>
      <c r="M494" s="21">
        <f>'A. Thermody. result (all suite)'!Q450</f>
        <v>3.0556960000000002</v>
      </c>
      <c r="N494" s="21">
        <f>'A. Thermody. result (all suite)'!R450</f>
        <v>0.912022</v>
      </c>
      <c r="O494" s="21">
        <f>'A. Thermody. result (all suite)'!S450</f>
        <v>1.0186219999999999</v>
      </c>
      <c r="P494" s="21">
        <f>'A. Thermody. result (all suite)'!T450</f>
        <v>1.089688</v>
      </c>
      <c r="Q494" s="21">
        <f t="shared" si="589"/>
        <v>100.000001</v>
      </c>
      <c r="S494" s="19">
        <f t="shared" si="590"/>
        <v>1551</v>
      </c>
      <c r="T494" s="19">
        <f t="shared" si="591"/>
        <v>1</v>
      </c>
      <c r="V494" s="61">
        <f t="shared" si="592"/>
        <v>43.971431811333744</v>
      </c>
      <c r="W494" s="21">
        <f t="shared" si="593"/>
        <v>4.303750877608941</v>
      </c>
      <c r="X494" s="21">
        <f t="shared" si="594"/>
        <v>12.386858842535531</v>
      </c>
      <c r="Y494" s="21">
        <f t="shared" si="595"/>
        <v>3.0395959836538307</v>
      </c>
      <c r="Z494" s="21">
        <f t="shared" si="596"/>
        <v>9.4676683598988074</v>
      </c>
      <c r="AA494" s="21">
        <f t="shared" si="597"/>
        <v>0.19916085874954143</v>
      </c>
      <c r="AB494" s="21">
        <f t="shared" si="598"/>
        <v>7.4337558319563328</v>
      </c>
      <c r="AC494" s="21">
        <f t="shared" si="599"/>
        <v>12.098272181593819</v>
      </c>
      <c r="AD494" s="21">
        <f t="shared" si="600"/>
        <v>3.0223984477044961</v>
      </c>
      <c r="AE494" s="21">
        <f t="shared" si="601"/>
        <v>0.90208380580802194</v>
      </c>
      <c r="AF494" s="21">
        <f t="shared" si="602"/>
        <v>1.007522198411638</v>
      </c>
      <c r="AG494" s="21">
        <f t="shared" si="603"/>
        <v>97.832499199254684</v>
      </c>
      <c r="AH494" s="21"/>
      <c r="AI494" s="61">
        <f t="shared" si="604"/>
        <v>44.945628672714854</v>
      </c>
      <c r="AJ494" s="21">
        <f t="shared" si="605"/>
        <v>4.3991014364700272</v>
      </c>
      <c r="AK494" s="21">
        <f t="shared" si="606"/>
        <v>12.661292457946221</v>
      </c>
      <c r="AL494" s="21">
        <f t="shared" si="607"/>
        <v>3.1069389093936044</v>
      </c>
      <c r="AM494" s="21">
        <f t="shared" si="608"/>
        <v>9.6774266602512942</v>
      </c>
      <c r="AN494" s="21">
        <f t="shared" si="609"/>
        <v>0.20357331191541173</v>
      </c>
      <c r="AO494" s="21">
        <f t="shared" si="610"/>
        <v>7.5984523474311541</v>
      </c>
      <c r="AP494" s="21">
        <f t="shared" si="611"/>
        <v>12.366312095281714</v>
      </c>
      <c r="AQ494" s="21">
        <f t="shared" si="612"/>
        <v>3.0893603582065312</v>
      </c>
      <c r="AR494" s="21">
        <f t="shared" si="613"/>
        <v>0.92206967336156365</v>
      </c>
      <c r="AS494" s="21">
        <f t="shared" si="614"/>
        <v>1.0298440770276405</v>
      </c>
      <c r="AT494" s="21">
        <f t="shared" si="615"/>
        <v>100.00000000000001</v>
      </c>
      <c r="AU494" s="21"/>
      <c r="AV494" s="21">
        <f>AR494*'[1]diagram lines'!$G$39</f>
        <v>0.76541571314417012</v>
      </c>
      <c r="AW494" s="21">
        <f>AK494*'[1]diagram lines'!$G$40</f>
        <v>6.7011964123245376</v>
      </c>
      <c r="AX494" s="21">
        <f>AQ494*'[1]diagram lines'!$G$38</f>
        <v>2.2918488104281431</v>
      </c>
      <c r="AY494" s="21">
        <f>AP494*'[1]diagram lines'!$G$41</f>
        <v>8.8376793180224791</v>
      </c>
      <c r="AZ494" s="21">
        <f t="shared" si="616"/>
        <v>4.0114300315680946</v>
      </c>
      <c r="BA494" s="21">
        <f t="shared" si="617"/>
        <v>0.56336511559571067</v>
      </c>
      <c r="BB494" s="21">
        <f t="shared" si="618"/>
        <v>2.1918929031677012</v>
      </c>
      <c r="BC494" s="86">
        <f t="shared" si="619"/>
        <v>0.45622666990472488</v>
      </c>
      <c r="BX494" s="61">
        <f t="shared" si="620"/>
        <v>0.73994444074567256</v>
      </c>
      <c r="BY494" s="21">
        <f t="shared" si="621"/>
        <v>5.4471269404106161E-2</v>
      </c>
      <c r="BZ494" s="21">
        <f t="shared" si="622"/>
        <v>0.12282585327579444</v>
      </c>
      <c r="CA494" s="21">
        <f t="shared" si="623"/>
        <v>1.9244054104828105E-2</v>
      </c>
      <c r="CB494" s="21">
        <f t="shared" si="624"/>
        <v>0.13322161447459988</v>
      </c>
      <c r="CC494" s="21">
        <f t="shared" si="625"/>
        <v>2.8383845503242178E-3</v>
      </c>
      <c r="CD494" s="21">
        <f t="shared" si="626"/>
        <v>0.18649263027295288</v>
      </c>
      <c r="CE494" s="21">
        <f t="shared" si="627"/>
        <v>0.21810909415121255</v>
      </c>
      <c r="CF494" s="21">
        <f t="shared" si="628"/>
        <v>4.9293369898370708E-2</v>
      </c>
      <c r="CG494" s="21">
        <f t="shared" si="629"/>
        <v>9.6817622080679396E-3</v>
      </c>
      <c r="CH494" s="21">
        <f t="shared" si="630"/>
        <v>7.1762244265344078E-3</v>
      </c>
      <c r="CI494" s="21">
        <f t="shared" si="631"/>
        <v>6.0471032186459488E-2</v>
      </c>
      <c r="CJ494" s="21">
        <f t="shared" si="632"/>
        <v>1.6037697296989231</v>
      </c>
      <c r="CL494" s="68">
        <f t="shared" si="633"/>
        <v>0.46137823095375602</v>
      </c>
      <c r="CM494" s="19">
        <f t="shared" si="634"/>
        <v>3.3964520214714425E-2</v>
      </c>
      <c r="CN494" s="19">
        <f t="shared" si="635"/>
        <v>7.6585716141962995E-2</v>
      </c>
      <c r="CO494" s="19">
        <f t="shared" si="636"/>
        <v>1.1999262580196476E-2</v>
      </c>
      <c r="CP494" s="19">
        <f t="shared" si="637"/>
        <v>8.3067794588946184E-2</v>
      </c>
      <c r="CQ494" s="19">
        <f t="shared" si="638"/>
        <v>1.7698205033817853E-3</v>
      </c>
      <c r="CR494" s="19">
        <f t="shared" si="639"/>
        <v>0.11628391957987839</v>
      </c>
      <c r="CS494" s="19">
        <f t="shared" si="640"/>
        <v>0.13599776209279019</v>
      </c>
      <c r="CT494" s="19">
        <f t="shared" si="641"/>
        <v>3.0735939820752567E-2</v>
      </c>
      <c r="CU494" s="19">
        <f t="shared" si="642"/>
        <v>6.0368780060997317E-3</v>
      </c>
      <c r="CV494" s="19">
        <f t="shared" si="643"/>
        <v>4.4745977515622554E-3</v>
      </c>
      <c r="CW494" s="19">
        <f t="shared" si="644"/>
        <v>3.7705557765959186E-2</v>
      </c>
      <c r="CX494" s="19">
        <f t="shared" si="645"/>
        <v>1.0000000000000002</v>
      </c>
      <c r="CZ494" s="68">
        <f t="shared" si="646"/>
        <v>2.4859999999999999E-5</v>
      </c>
      <c r="DA494" s="19">
        <f t="shared" si="647"/>
        <v>1.9256719999999996E-5</v>
      </c>
      <c r="DB494" s="19">
        <f t="shared" si="648"/>
        <v>3.5539999999999995E-5</v>
      </c>
      <c r="DC494" s="19">
        <f t="shared" si="649"/>
        <v>4.076102E-5</v>
      </c>
      <c r="DD494" s="19">
        <f t="shared" si="650"/>
        <v>1.3133759999999998E-5</v>
      </c>
      <c r="DE494" s="19">
        <f t="shared" si="651"/>
        <v>1.3133759999999998E-5</v>
      </c>
      <c r="DF494" s="19">
        <f t="shared" si="652"/>
        <v>1.219106E-5</v>
      </c>
      <c r="DG494" s="19">
        <f t="shared" si="653"/>
        <v>1.6833719999999999E-5</v>
      </c>
      <c r="DH494" s="19">
        <f t="shared" si="654"/>
        <v>2.5693039999999999E-5</v>
      </c>
      <c r="DI494" s="19">
        <f t="shared" si="655"/>
        <v>3.8076239999999989E-5</v>
      </c>
      <c r="DJ494" s="19">
        <f t="shared" si="656"/>
        <v>0</v>
      </c>
      <c r="DK494" s="19">
        <f t="shared" si="657"/>
        <v>2.1965879999999998E-5</v>
      </c>
      <c r="DM494" s="68">
        <f t="shared" si="658"/>
        <v>1115.0283232382003</v>
      </c>
      <c r="DN494" s="19">
        <f t="shared" si="659"/>
        <v>140.89034242339241</v>
      </c>
      <c r="DO494" s="19">
        <f t="shared" si="660"/>
        <v>219.71523966895182</v>
      </c>
      <c r="DP494" s="19">
        <f t="shared" si="661"/>
        <v>47.009673492753009</v>
      </c>
      <c r="DQ494" s="19">
        <f t="shared" si="662"/>
        <v>454.43353930753898</v>
      </c>
      <c r="DR494" s="19">
        <f t="shared" si="663"/>
        <v>9.5594153167032037</v>
      </c>
      <c r="DS494" s="19">
        <f t="shared" si="664"/>
        <v>384.39987655454894</v>
      </c>
      <c r="DT494" s="19">
        <f t="shared" si="665"/>
        <v>453.06411762603113</v>
      </c>
      <c r="DU494" s="19">
        <f t="shared" si="666"/>
        <v>74.157083376994379</v>
      </c>
      <c r="DV494" s="19">
        <f t="shared" si="667"/>
        <v>14.935138243024912</v>
      </c>
      <c r="DX494" s="19">
        <f t="shared" si="668"/>
        <v>30.932252700214363</v>
      </c>
      <c r="DZ494" s="68">
        <f t="shared" si="669"/>
        <v>2944.1250019483537</v>
      </c>
      <c r="EA494" s="21">
        <f t="shared" si="670"/>
        <v>2.9441250019483536</v>
      </c>
      <c r="EB494" s="92">
        <f t="shared" si="671"/>
        <v>1278</v>
      </c>
    </row>
    <row r="495" spans="1:132" x14ac:dyDescent="0.3">
      <c r="A495" s="19">
        <f>'A. Thermody. result (all suite)'!C451</f>
        <v>1277</v>
      </c>
      <c r="B495" s="19" t="str">
        <f>'A. Thermody. result (all suite)'!A451</f>
        <v>Alkaline basalt</v>
      </c>
      <c r="C495" s="24">
        <f>'A. Thermody. result (all suite)'!G451</f>
        <v>83.979635000000002</v>
      </c>
      <c r="D495" s="19">
        <f>'A. Thermody. result (all suite)'!D451</f>
        <v>10000</v>
      </c>
      <c r="E495" s="61">
        <f>'A. Thermody. result (all suite)'!I451</f>
        <v>44.436526999999998</v>
      </c>
      <c r="F495" s="21">
        <f>'A. Thermody. result (all suite)'!J451</f>
        <v>4.3642450000000004</v>
      </c>
      <c r="G495" s="21">
        <f>'A. Thermody. result (all suite)'!K451</f>
        <v>12.553483999999999</v>
      </c>
      <c r="H495" s="21">
        <f>'A. Thermody. result (all suite)'!L451</f>
        <v>3.0730249999999999</v>
      </c>
      <c r="I495" s="21">
        <f>'A. Thermody. result (all suite)'!M451</f>
        <v>9.5988589999999991</v>
      </c>
      <c r="J495" s="21">
        <f>'A. Thermody. result (all suite)'!N451</f>
        <v>0.20241000000000001</v>
      </c>
      <c r="K495" s="21">
        <f>'A. Thermody. result (all suite)'!O451</f>
        <v>7.4778589999999996</v>
      </c>
      <c r="L495" s="21">
        <f>'A. Thermody. result (all suite)'!P451</f>
        <v>12.188338999999999</v>
      </c>
      <c r="M495" s="21">
        <f>'A. Thermody. result (all suite)'!Q451</f>
        <v>3.0691060000000001</v>
      </c>
      <c r="N495" s="21">
        <f>'A. Thermody. result (all suite)'!R451</f>
        <v>0.91679699999999997</v>
      </c>
      <c r="O495" s="21">
        <f>'A. Thermody. result (all suite)'!S451</f>
        <v>1.0239549999999999</v>
      </c>
      <c r="P495" s="21">
        <f>'A. Thermody. result (all suite)'!T451</f>
        <v>1.095394</v>
      </c>
      <c r="Q495" s="21">
        <f t="shared" si="589"/>
        <v>100</v>
      </c>
      <c r="S495" s="19">
        <f t="shared" si="590"/>
        <v>1550</v>
      </c>
      <c r="T495" s="19">
        <f t="shared" si="591"/>
        <v>1</v>
      </c>
      <c r="V495" s="61">
        <f t="shared" si="592"/>
        <v>43.949771949433618</v>
      </c>
      <c r="W495" s="21">
        <f t="shared" si="593"/>
        <v>4.3164393221247002</v>
      </c>
      <c r="X495" s="21">
        <f t="shared" si="594"/>
        <v>12.415973889473038</v>
      </c>
      <c r="Y495" s="21">
        <f t="shared" si="595"/>
        <v>3.0393632685315</v>
      </c>
      <c r="Z495" s="21">
        <f t="shared" si="596"/>
        <v>9.493713674445539</v>
      </c>
      <c r="AA495" s="21">
        <f t="shared" si="597"/>
        <v>0.20019281300460001</v>
      </c>
      <c r="AB495" s="21">
        <f t="shared" si="598"/>
        <v>7.3959469811855403</v>
      </c>
      <c r="AC495" s="21">
        <f t="shared" si="599"/>
        <v>12.054828665894341</v>
      </c>
      <c r="AD495" s="21">
        <f t="shared" si="600"/>
        <v>3.0354871970223605</v>
      </c>
      <c r="AE495" s="21">
        <f t="shared" si="601"/>
        <v>0.90675446066982002</v>
      </c>
      <c r="AF495" s="21">
        <f t="shared" si="602"/>
        <v>1.0127386583672999</v>
      </c>
      <c r="AG495" s="21">
        <f t="shared" si="603"/>
        <v>97.821210880152364</v>
      </c>
      <c r="AH495" s="21"/>
      <c r="AI495" s="61">
        <f t="shared" si="604"/>
        <v>44.928672988192275</v>
      </c>
      <c r="AJ495" s="21">
        <f t="shared" si="605"/>
        <v>4.4125801380776952</v>
      </c>
      <c r="AK495" s="21">
        <f t="shared" si="606"/>
        <v>12.692517070438559</v>
      </c>
      <c r="AL495" s="21">
        <f t="shared" si="607"/>
        <v>3.1070595438194251</v>
      </c>
      <c r="AM495" s="21">
        <f t="shared" si="608"/>
        <v>9.7051688371318097</v>
      </c>
      <c r="AN495" s="21">
        <f t="shared" si="609"/>
        <v>0.20465174291276181</v>
      </c>
      <c r="AO495" s="21">
        <f t="shared" si="610"/>
        <v>7.5606782155322465</v>
      </c>
      <c r="AP495" s="21">
        <f t="shared" si="611"/>
        <v>12.323327995462618</v>
      </c>
      <c r="AQ495" s="21">
        <f t="shared" si="612"/>
        <v>3.1030971398844662</v>
      </c>
      <c r="AR495" s="21">
        <f t="shared" si="613"/>
        <v>0.92695076304130875</v>
      </c>
      <c r="AS495" s="21">
        <f t="shared" si="614"/>
        <v>1.0352955655068279</v>
      </c>
      <c r="AT495" s="21">
        <f t="shared" si="615"/>
        <v>100</v>
      </c>
      <c r="AU495" s="21"/>
      <c r="AV495" s="21">
        <f>AR495*'[1]diagram lines'!$G$39</f>
        <v>0.76946753574074489</v>
      </c>
      <c r="AW495" s="21">
        <f>AK495*'[1]diagram lines'!$G$40</f>
        <v>6.717722549913165</v>
      </c>
      <c r="AX495" s="21">
        <f>AQ495*'[1]diagram lines'!$G$38</f>
        <v>2.3020394722795703</v>
      </c>
      <c r="AY495" s="21">
        <f>AP495*'[1]diagram lines'!$G$41</f>
        <v>8.8069604030340738</v>
      </c>
      <c r="AZ495" s="21">
        <f t="shared" si="616"/>
        <v>4.0300479029257747</v>
      </c>
      <c r="BA495" s="21">
        <f t="shared" si="617"/>
        <v>0.56553781876452258</v>
      </c>
      <c r="BB495" s="21">
        <f t="shared" si="618"/>
        <v>2.1871096280659157</v>
      </c>
      <c r="BC495" s="86">
        <f t="shared" si="619"/>
        <v>0.45722445147128293</v>
      </c>
      <c r="BX495" s="61">
        <f t="shared" si="620"/>
        <v>0.73962261984021305</v>
      </c>
      <c r="BY495" s="21">
        <f t="shared" si="621"/>
        <v>5.463501502253381E-2</v>
      </c>
      <c r="BZ495" s="21">
        <f t="shared" si="622"/>
        <v>0.12312165555119654</v>
      </c>
      <c r="CA495" s="21">
        <f t="shared" si="623"/>
        <v>1.9243690901120922E-2</v>
      </c>
      <c r="CB495" s="21">
        <f t="shared" si="624"/>
        <v>0.13359581071677104</v>
      </c>
      <c r="CC495" s="21">
        <f t="shared" si="625"/>
        <v>2.8532562729066818E-3</v>
      </c>
      <c r="CD495" s="21">
        <f t="shared" si="626"/>
        <v>0.18555481389578163</v>
      </c>
      <c r="CE495" s="21">
        <f t="shared" si="627"/>
        <v>0.21733842724679028</v>
      </c>
      <c r="CF495" s="21">
        <f t="shared" si="628"/>
        <v>4.9509695112114858E-2</v>
      </c>
      <c r="CG495" s="21">
        <f t="shared" si="629"/>
        <v>9.7324522292993633E-3</v>
      </c>
      <c r="CH495" s="21">
        <f t="shared" si="630"/>
        <v>7.2137955813560278E-3</v>
      </c>
      <c r="CI495" s="21">
        <f t="shared" si="631"/>
        <v>6.0787680355160932E-2</v>
      </c>
      <c r="CJ495" s="21">
        <f t="shared" si="632"/>
        <v>1.6032089127252451</v>
      </c>
      <c r="CL495" s="68">
        <f t="shared" si="633"/>
        <v>0.46133888975389459</v>
      </c>
      <c r="CM495" s="19">
        <f t="shared" si="634"/>
        <v>3.4078537481220361E-2</v>
      </c>
      <c r="CN495" s="19">
        <f t="shared" si="635"/>
        <v>7.6797012899526521E-2</v>
      </c>
      <c r="CO495" s="19">
        <f t="shared" si="636"/>
        <v>1.2003233482783706E-2</v>
      </c>
      <c r="CP495" s="19">
        <f t="shared" si="637"/>
        <v>8.3330256996685267E-2</v>
      </c>
      <c r="CQ495" s="19">
        <f t="shared" si="638"/>
        <v>1.7797158250926386E-3</v>
      </c>
      <c r="CR495" s="19">
        <f t="shared" si="639"/>
        <v>0.11573963469324952</v>
      </c>
      <c r="CS495" s="19">
        <f t="shared" si="640"/>
        <v>0.13556463260757665</v>
      </c>
      <c r="CT495" s="19">
        <f t="shared" si="641"/>
        <v>3.0881624172083014E-2</v>
      </c>
      <c r="CU495" s="19">
        <f t="shared" si="642"/>
        <v>6.0706076120519252E-3</v>
      </c>
      <c r="CV495" s="19">
        <f t="shared" si="643"/>
        <v>4.4995979775920283E-3</v>
      </c>
      <c r="CW495" s="19">
        <f t="shared" si="644"/>
        <v>3.7916256498243789E-2</v>
      </c>
      <c r="CX495" s="19">
        <f t="shared" si="645"/>
        <v>1.0000000000000002</v>
      </c>
      <c r="CZ495" s="68">
        <f t="shared" si="646"/>
        <v>2.4859999999999999E-5</v>
      </c>
      <c r="DA495" s="19">
        <f t="shared" si="647"/>
        <v>1.9249479999999998E-5</v>
      </c>
      <c r="DB495" s="19">
        <f t="shared" si="648"/>
        <v>3.5539999999999995E-5</v>
      </c>
      <c r="DC495" s="19">
        <f t="shared" si="649"/>
        <v>4.0751929999999994E-5</v>
      </c>
      <c r="DD495" s="19">
        <f t="shared" si="650"/>
        <v>1.3130839999999997E-5</v>
      </c>
      <c r="DE495" s="19">
        <f t="shared" si="651"/>
        <v>1.3130839999999997E-5</v>
      </c>
      <c r="DF495" s="19">
        <f t="shared" si="652"/>
        <v>1.218779E-5</v>
      </c>
      <c r="DG495" s="19">
        <f t="shared" si="653"/>
        <v>1.6829979999999998E-5</v>
      </c>
      <c r="DH495" s="19">
        <f t="shared" si="654"/>
        <v>2.5685359999999997E-5</v>
      </c>
      <c r="DI495" s="19">
        <f t="shared" si="655"/>
        <v>3.8064159999999991E-5</v>
      </c>
      <c r="DJ495" s="19">
        <f t="shared" si="656"/>
        <v>0</v>
      </c>
      <c r="DK495" s="19">
        <f t="shared" si="657"/>
        <v>2.195642E-5</v>
      </c>
      <c r="DM495" s="68">
        <f t="shared" si="658"/>
        <v>1114.9332460343519</v>
      </c>
      <c r="DN495" s="19">
        <f t="shared" si="659"/>
        <v>141.41647327615513</v>
      </c>
      <c r="DO495" s="19">
        <f t="shared" si="660"/>
        <v>220.32142473932822</v>
      </c>
      <c r="DP495" s="19">
        <f t="shared" si="661"/>
        <v>47.03571965464532</v>
      </c>
      <c r="DQ495" s="19">
        <f t="shared" si="662"/>
        <v>455.97075017377693</v>
      </c>
      <c r="DR495" s="19">
        <f t="shared" si="663"/>
        <v>9.61500106863474</v>
      </c>
      <c r="DS495" s="19">
        <f t="shared" si="664"/>
        <v>382.70328567672692</v>
      </c>
      <c r="DT495" s="19">
        <f t="shared" si="665"/>
        <v>451.72154670611013</v>
      </c>
      <c r="DU495" s="19">
        <f t="shared" si="666"/>
        <v>74.530856582404397</v>
      </c>
      <c r="DV495" s="19">
        <f t="shared" si="667"/>
        <v>15.02335102246553</v>
      </c>
      <c r="DX495" s="19">
        <f t="shared" si="668"/>
        <v>31.118503931804593</v>
      </c>
      <c r="DZ495" s="68">
        <f t="shared" si="669"/>
        <v>2944.3901588664039</v>
      </c>
      <c r="EA495" s="21">
        <f t="shared" si="670"/>
        <v>2.9443901588664039</v>
      </c>
      <c r="EB495" s="92">
        <f t="shared" si="671"/>
        <v>1277</v>
      </c>
    </row>
    <row r="496" spans="1:132" x14ac:dyDescent="0.3">
      <c r="A496" s="19">
        <f>'A. Thermody. result (all suite)'!C452</f>
        <v>1276</v>
      </c>
      <c r="B496" s="19" t="str">
        <f>'A. Thermody. result (all suite)'!A452</f>
        <v>Alkaline basalt</v>
      </c>
      <c r="C496" s="24">
        <f>'A. Thermody. result (all suite)'!G452</f>
        <v>83.543959999999998</v>
      </c>
      <c r="D496" s="19">
        <f>'A. Thermody. result (all suite)'!D452</f>
        <v>10000</v>
      </c>
      <c r="E496" s="61">
        <f>'A. Thermody. result (all suite)'!I452</f>
        <v>44.417451999999997</v>
      </c>
      <c r="F496" s="21">
        <f>'A. Thermody. result (all suite)'!J452</f>
        <v>4.3771890000000004</v>
      </c>
      <c r="G496" s="21">
        <f>'A. Thermody. result (all suite)'!K452</f>
        <v>12.583468</v>
      </c>
      <c r="H496" s="21">
        <f>'A. Thermody. result (all suite)'!L452</f>
        <v>3.0729359999999999</v>
      </c>
      <c r="I496" s="21">
        <f>'A. Thermody. result (all suite)'!M452</f>
        <v>9.6256880000000002</v>
      </c>
      <c r="J496" s="21">
        <f>'A. Thermody. result (all suite)'!N452</f>
        <v>0.20346500000000001</v>
      </c>
      <c r="K496" s="21">
        <f>'A. Thermody. result (all suite)'!O452</f>
        <v>7.4401919999999997</v>
      </c>
      <c r="L496" s="21">
        <f>'A. Thermody. result (all suite)'!P452</f>
        <v>12.145111999999999</v>
      </c>
      <c r="M496" s="21">
        <f>'A. Thermody. result (all suite)'!Q452</f>
        <v>3.082516</v>
      </c>
      <c r="N496" s="21">
        <f>'A. Thermody. result (all suite)'!R452</f>
        <v>0.92157800000000001</v>
      </c>
      <c r="O496" s="21">
        <f>'A. Thermody. result (all suite)'!S452</f>
        <v>1.0292950000000001</v>
      </c>
      <c r="P496" s="21">
        <f>'A. Thermody. result (all suite)'!T452</f>
        <v>1.1011070000000001</v>
      </c>
      <c r="Q496" s="21">
        <f t="shared" si="589"/>
        <v>99.999997999999977</v>
      </c>
      <c r="S496" s="19">
        <f t="shared" si="590"/>
        <v>1549</v>
      </c>
      <c r="T496" s="19">
        <f t="shared" si="591"/>
        <v>1</v>
      </c>
      <c r="V496" s="61">
        <f t="shared" si="592"/>
        <v>43.928368317024685</v>
      </c>
      <c r="W496" s="21">
        <f t="shared" si="593"/>
        <v>4.3289914645538197</v>
      </c>
      <c r="X496" s="21">
        <f t="shared" si="594"/>
        <v>12.444910550238092</v>
      </c>
      <c r="Y496" s="21">
        <f t="shared" si="595"/>
        <v>3.0390996859217538</v>
      </c>
      <c r="Z496" s="21">
        <f t="shared" si="596"/>
        <v>9.5196988735140575</v>
      </c>
      <c r="AA496" s="21">
        <f t="shared" si="597"/>
        <v>0.20122463259764267</v>
      </c>
      <c r="AB496" s="21">
        <f t="shared" si="598"/>
        <v>7.3582675234360702</v>
      </c>
      <c r="AC496" s="21">
        <f t="shared" si="599"/>
        <v>12.011381318935545</v>
      </c>
      <c r="AD496" s="21">
        <f t="shared" si="600"/>
        <v>3.0485741998690443</v>
      </c>
      <c r="AE496" s="21">
        <f t="shared" si="601"/>
        <v>0.91143043992858885</v>
      </c>
      <c r="AF496" s="21">
        <f t="shared" si="602"/>
        <v>1.0179613604776774</v>
      </c>
      <c r="AG496" s="21">
        <f t="shared" si="603"/>
        <v>97.80990836649697</v>
      </c>
      <c r="AH496" s="21"/>
      <c r="AI496" s="61">
        <f t="shared" si="604"/>
        <v>44.91198187449848</v>
      </c>
      <c r="AJ496" s="21">
        <f t="shared" si="605"/>
        <v>4.4259232391190322</v>
      </c>
      <c r="AK496" s="21">
        <f t="shared" si="606"/>
        <v>12.723568356292288</v>
      </c>
      <c r="AL496" s="21">
        <f t="shared" si="607"/>
        <v>3.1071490983655221</v>
      </c>
      <c r="AM496" s="21">
        <f t="shared" si="608"/>
        <v>9.7328573684410689</v>
      </c>
      <c r="AN496" s="21">
        <f t="shared" si="609"/>
        <v>0.20573031501435141</v>
      </c>
      <c r="AO496" s="21">
        <f t="shared" si="610"/>
        <v>7.5230287466014163</v>
      </c>
      <c r="AP496" s="21">
        <f t="shared" si="611"/>
        <v>12.280331839110307</v>
      </c>
      <c r="AQ496" s="21">
        <f t="shared" si="612"/>
        <v>3.1168357590582092</v>
      </c>
      <c r="AR496" s="21">
        <f t="shared" si="613"/>
        <v>0.93183855823014239</v>
      </c>
      <c r="AS496" s="21">
        <f t="shared" si="614"/>
        <v>1.0407548452691955</v>
      </c>
      <c r="AT496" s="21">
        <f t="shared" si="615"/>
        <v>100</v>
      </c>
      <c r="AU496" s="21"/>
      <c r="AV496" s="21">
        <f>AR496*'[1]diagram lines'!$G$39</f>
        <v>0.77352492462170075</v>
      </c>
      <c r="AW496" s="21">
        <f>AK496*'[1]diagram lines'!$G$40</f>
        <v>6.734156951539398</v>
      </c>
      <c r="AX496" s="21">
        <f>AQ496*'[1]diagram lines'!$G$38</f>
        <v>2.3122314972813243</v>
      </c>
      <c r="AY496" s="21">
        <f>AP496*'[1]diagram lines'!$G$41</f>
        <v>8.7762328717521925</v>
      </c>
      <c r="AZ496" s="21">
        <f t="shared" si="616"/>
        <v>4.0486743172883513</v>
      </c>
      <c r="BA496" s="21">
        <f t="shared" si="617"/>
        <v>0.56770890487495107</v>
      </c>
      <c r="BB496" s="21">
        <f t="shared" si="618"/>
        <v>2.1823358784055804</v>
      </c>
      <c r="BC496" s="86">
        <f t="shared" si="619"/>
        <v>0.45822460689717587</v>
      </c>
      <c r="BX496" s="61">
        <f t="shared" si="620"/>
        <v>0.73930512649800262</v>
      </c>
      <c r="BY496" s="21">
        <f t="shared" si="621"/>
        <v>5.4797058087130708E-2</v>
      </c>
      <c r="BZ496" s="21">
        <f t="shared" si="622"/>
        <v>0.12341573165947431</v>
      </c>
      <c r="CA496" s="21">
        <f t="shared" si="623"/>
        <v>1.9243133571294382E-2</v>
      </c>
      <c r="CB496" s="21">
        <f t="shared" si="624"/>
        <v>0.1339692136395268</v>
      </c>
      <c r="CC496" s="21">
        <f t="shared" si="625"/>
        <v>2.8681279954891458E-3</v>
      </c>
      <c r="CD496" s="21">
        <f t="shared" si="626"/>
        <v>0.18462014888337469</v>
      </c>
      <c r="CE496" s="21">
        <f t="shared" si="627"/>
        <v>0.2165676176890157</v>
      </c>
      <c r="CF496" s="21">
        <f t="shared" si="628"/>
        <v>4.9726020325859009E-2</v>
      </c>
      <c r="CG496" s="21">
        <f t="shared" si="629"/>
        <v>9.7832059447983018E-3</v>
      </c>
      <c r="CH496" s="21">
        <f t="shared" si="630"/>
        <v>7.2514160514005532E-3</v>
      </c>
      <c r="CI496" s="21">
        <f t="shared" si="631"/>
        <v>6.1104716981132082E-2</v>
      </c>
      <c r="CJ496" s="21">
        <f t="shared" si="632"/>
        <v>1.6026515173264981</v>
      </c>
      <c r="CL496" s="68">
        <f t="shared" si="633"/>
        <v>0.46130123642305743</v>
      </c>
      <c r="CM496" s="19">
        <f t="shared" si="634"/>
        <v>3.4191499209099273E-2</v>
      </c>
      <c r="CN496" s="19">
        <f t="shared" si="635"/>
        <v>7.7007216057395467E-2</v>
      </c>
      <c r="CO496" s="19">
        <f t="shared" si="636"/>
        <v>1.2007060401624478E-2</v>
      </c>
      <c r="CP496" s="19">
        <f t="shared" si="637"/>
        <v>8.359222962145306E-2</v>
      </c>
      <c r="CQ496" s="19">
        <f t="shared" si="638"/>
        <v>1.7896142514335761E-3</v>
      </c>
      <c r="CR496" s="19">
        <f t="shared" si="639"/>
        <v>0.11519668929110256</v>
      </c>
      <c r="CS496" s="19">
        <f t="shared" si="640"/>
        <v>0.13513082248241226</v>
      </c>
      <c r="CT496" s="19">
        <f t="shared" si="641"/>
        <v>3.1027344240631097E-2</v>
      </c>
      <c r="CU496" s="19">
        <f t="shared" si="642"/>
        <v>6.1043875346765298E-3</v>
      </c>
      <c r="CV496" s="19">
        <f t="shared" si="643"/>
        <v>4.5246368115616168E-3</v>
      </c>
      <c r="CW496" s="19">
        <f t="shared" si="644"/>
        <v>3.8127263675552747E-2</v>
      </c>
      <c r="CX496" s="19">
        <f t="shared" si="645"/>
        <v>1</v>
      </c>
      <c r="CZ496" s="68">
        <f t="shared" si="646"/>
        <v>2.4859999999999999E-5</v>
      </c>
      <c r="DA496" s="19">
        <f t="shared" si="647"/>
        <v>1.9242239999999996E-5</v>
      </c>
      <c r="DB496" s="19">
        <f t="shared" si="648"/>
        <v>3.5539999999999995E-5</v>
      </c>
      <c r="DC496" s="19">
        <f t="shared" si="649"/>
        <v>4.0742839999999995E-5</v>
      </c>
      <c r="DD496" s="19">
        <f t="shared" si="650"/>
        <v>1.3127919999999998E-5</v>
      </c>
      <c r="DE496" s="19">
        <f t="shared" si="651"/>
        <v>1.3127919999999998E-5</v>
      </c>
      <c r="DF496" s="19">
        <f t="shared" si="652"/>
        <v>1.218452E-5</v>
      </c>
      <c r="DG496" s="19">
        <f t="shared" si="653"/>
        <v>1.6826239999999998E-5</v>
      </c>
      <c r="DH496" s="19">
        <f t="shared" si="654"/>
        <v>2.5677679999999998E-5</v>
      </c>
      <c r="DI496" s="19">
        <f t="shared" si="655"/>
        <v>3.8052079999999993E-5</v>
      </c>
      <c r="DJ496" s="19">
        <f t="shared" si="656"/>
        <v>0</v>
      </c>
      <c r="DK496" s="19">
        <f t="shared" si="657"/>
        <v>2.1946959999999999E-5</v>
      </c>
      <c r="DM496" s="68">
        <f t="shared" si="658"/>
        <v>1114.8422479604701</v>
      </c>
      <c r="DN496" s="19">
        <f t="shared" si="659"/>
        <v>141.93861820779961</v>
      </c>
      <c r="DO496" s="19">
        <f t="shared" si="660"/>
        <v>220.9244724032651</v>
      </c>
      <c r="DP496" s="19">
        <f t="shared" si="661"/>
        <v>47.061213099906958</v>
      </c>
      <c r="DQ496" s="19">
        <f t="shared" si="662"/>
        <v>457.50596425796334</v>
      </c>
      <c r="DR496" s="19">
        <f t="shared" si="663"/>
        <v>9.670628324723026</v>
      </c>
      <c r="DS496" s="19">
        <f t="shared" si="664"/>
        <v>381.0102144714304</v>
      </c>
      <c r="DT496" s="19">
        <f t="shared" si="665"/>
        <v>450.37611045686265</v>
      </c>
      <c r="DU496" s="19">
        <f t="shared" si="666"/>
        <v>74.904939600334686</v>
      </c>
      <c r="DV496" s="19">
        <f t="shared" si="667"/>
        <v>15.111744371569943</v>
      </c>
      <c r="DX496" s="19">
        <f t="shared" si="668"/>
        <v>31.305168981647597</v>
      </c>
      <c r="DZ496" s="68">
        <f t="shared" si="669"/>
        <v>2944.6513221359733</v>
      </c>
      <c r="EA496" s="21">
        <f t="shared" si="670"/>
        <v>2.9446513221359734</v>
      </c>
      <c r="EB496" s="92">
        <f t="shared" si="671"/>
        <v>1276</v>
      </c>
    </row>
    <row r="497" spans="1:132" x14ac:dyDescent="0.3">
      <c r="A497" s="19">
        <f>'A. Thermody. result (all suite)'!C453</f>
        <v>1275</v>
      </c>
      <c r="B497" s="19" t="str">
        <f>'A. Thermody. result (all suite)'!A453</f>
        <v>Alkaline basalt</v>
      </c>
      <c r="C497" s="24">
        <f>'A. Thermody. result (all suite)'!G453</f>
        <v>83.112274999999997</v>
      </c>
      <c r="D497" s="19">
        <f>'A. Thermody. result (all suite)'!D453</f>
        <v>10000</v>
      </c>
      <c r="E497" s="61">
        <f>'A. Thermody. result (all suite)'!I453</f>
        <v>44.398640999999998</v>
      </c>
      <c r="F497" s="21">
        <f>'A. Thermody. result (all suite)'!J453</f>
        <v>4.3899949999999999</v>
      </c>
      <c r="G497" s="21">
        <f>'A. Thermody. result (all suite)'!K453</f>
        <v>12.613277</v>
      </c>
      <c r="H497" s="21">
        <f>'A. Thermody. result (all suite)'!L453</f>
        <v>3.072816</v>
      </c>
      <c r="I497" s="21">
        <f>'A. Thermody. result (all suite)'!M453</f>
        <v>9.6524619999999999</v>
      </c>
      <c r="J497" s="21">
        <f>'A. Thermody. result (all suite)'!N453</f>
        <v>0.20452200000000001</v>
      </c>
      <c r="K497" s="21">
        <f>'A. Thermody. result (all suite)'!O453</f>
        <v>7.4026500000000004</v>
      </c>
      <c r="L497" s="21">
        <f>'A. Thermody. result (all suite)'!P453</f>
        <v>12.101877</v>
      </c>
      <c r="M497" s="21">
        <f>'A. Thermody. result (all suite)'!Q453</f>
        <v>3.0959279999999998</v>
      </c>
      <c r="N497" s="21">
        <f>'A. Thermody. result (all suite)'!R453</f>
        <v>0.92636499999999999</v>
      </c>
      <c r="O497" s="21">
        <f>'A. Thermody. result (all suite)'!S453</f>
        <v>1.0346409999999999</v>
      </c>
      <c r="P497" s="21">
        <f>'A. Thermody. result (all suite)'!T453</f>
        <v>1.1068260000000001</v>
      </c>
      <c r="Q497" s="21">
        <f t="shared" ref="Q497:Q560" si="672">SUM(E497:P497)</f>
        <v>99.999999999999986</v>
      </c>
      <c r="S497" s="19">
        <f t="shared" ref="S497:S560" si="673">A497+273</f>
        <v>1548</v>
      </c>
      <c r="T497" s="19">
        <f t="shared" ref="T497:T560" si="674">D497/10000</f>
        <v>1</v>
      </c>
      <c r="V497" s="61">
        <f t="shared" ref="V497:V560" si="675">(E497*(Q497-P497))/Q497</f>
        <v>43.907225297765343</v>
      </c>
      <c r="W497" s="21">
        <f t="shared" ref="W497:W560" si="676">(F497*(Q497-P497))/Q497</f>
        <v>4.3414053939413</v>
      </c>
      <c r="X497" s="21">
        <f t="shared" ref="X497:X560" si="677">(G497*(Q497-P497))/Q497</f>
        <v>12.473669970711979</v>
      </c>
      <c r="Y497" s="21">
        <f t="shared" ref="Y497:Y560" si="678">(H497*(Q497-P497))/Q497</f>
        <v>3.0388052735798401</v>
      </c>
      <c r="Z497" s="21">
        <f t="shared" ref="Z497:Z560" si="679">(I497*(Q497-P497))/Q497</f>
        <v>9.5456260409438798</v>
      </c>
      <c r="AA497" s="21">
        <f t="shared" ref="AA497:AA560" si="680">(J497*(Q497-P497))/Q497</f>
        <v>0.20225829732828002</v>
      </c>
      <c r="AB497" s="21">
        <f t="shared" ref="AB497:AB560" si="681">(K497*(Q497-P497))/Q497</f>
        <v>7.3207155451110006</v>
      </c>
      <c r="AC497" s="21">
        <f t="shared" ref="AC497:AC560" si="682">(L497*(Q497-P497))/Q497</f>
        <v>11.967930278875981</v>
      </c>
      <c r="AD497" s="21">
        <f t="shared" ref="AD497:AD560" si="683">(M497*(Q497-P497))/Q497</f>
        <v>3.0616614639547199</v>
      </c>
      <c r="AE497" s="21">
        <f t="shared" ref="AE497:AE560" si="684">(N497*(Q497-P497))/Q497</f>
        <v>0.91611175132509992</v>
      </c>
      <c r="AF497" s="21">
        <f t="shared" ref="AF497:AF560" si="685">(O497*(Q497-P497))/Q497</f>
        <v>1.0231893244053401</v>
      </c>
      <c r="AG497" s="21">
        <f t="shared" ref="AG497:AG560" si="686">SUM(V497:AF497)</f>
        <v>97.798598637942774</v>
      </c>
      <c r="AH497" s="21"/>
      <c r="AI497" s="61">
        <f t="shared" ref="AI497:AI560" si="687">V497*100/AG497</f>
        <v>44.895556694337671</v>
      </c>
      <c r="AJ497" s="21">
        <f t="shared" ref="AJ497:AJ560" si="688">W497*100/AG497</f>
        <v>4.4391284276101795</v>
      </c>
      <c r="AK497" s="21">
        <f t="shared" ref="AK497:AK560" si="689">X497*100/AG497</f>
        <v>12.754446530354054</v>
      </c>
      <c r="AL497" s="21">
        <f t="shared" ref="AL497:AL560" si="690">Y497*100/AG497</f>
        <v>3.1072073791463097</v>
      </c>
      <c r="AM497" s="21">
        <f t="shared" ref="AM497:AM560" si="691">Z497*100/AG497</f>
        <v>9.7604936817985024</v>
      </c>
      <c r="AN497" s="21">
        <f t="shared" ref="AN497:AN560" si="692">AA497*100/AG497</f>
        <v>0.20681103834325307</v>
      </c>
      <c r="AO497" s="21">
        <f t="shared" ref="AO497:AO560" si="693">AB497*100/AG497</f>
        <v>7.4855014765730949</v>
      </c>
      <c r="AP497" s="21">
        <f t="shared" ref="AP497:AP560" si="694">AC497*100/AG497</f>
        <v>12.237322871242862</v>
      </c>
      <c r="AQ497" s="21">
        <f t="shared" ref="AQ497:AQ560" si="695">AD497*100/AG497</f>
        <v>3.130578051827924</v>
      </c>
      <c r="AR497" s="21">
        <f t="shared" ref="AR497:AR560" si="696">AE497*100/AG497</f>
        <v>0.93673300444376462</v>
      </c>
      <c r="AS497" s="21">
        <f t="shared" ref="AS497:AS560" si="697">AF497*100/AG497</f>
        <v>1.0462208443223795</v>
      </c>
      <c r="AT497" s="21">
        <f t="shared" ref="AT497:AT560" si="698">SUM(AI497:AS497)</f>
        <v>100</v>
      </c>
      <c r="AU497" s="21"/>
      <c r="AV497" s="21">
        <f>AR497*'[1]diagram lines'!$G$39</f>
        <v>0.7775878345592846</v>
      </c>
      <c r="AW497" s="21">
        <f>AK497*'[1]diagram lines'!$G$40</f>
        <v>6.7504997309143402</v>
      </c>
      <c r="AX497" s="21">
        <f>AQ497*'[1]diagram lines'!$G$38</f>
        <v>2.3224262475483699</v>
      </c>
      <c r="AY497" s="21">
        <f>AP497*'[1]diagram lines'!$G$41</f>
        <v>8.745496184623244</v>
      </c>
      <c r="AZ497" s="21">
        <f t="shared" ref="AZ497:AZ560" si="699">SUM(AQ497:AR497)</f>
        <v>4.0673110562716888</v>
      </c>
      <c r="BA497" s="21">
        <f t="shared" ref="BA497:BA560" si="700">AW497/(AY497+AX497+AV497)</f>
        <v>0.56987834030870588</v>
      </c>
      <c r="BB497" s="21">
        <f t="shared" ref="BB497:BB560" si="701">AW497/(AX497+AV497)</f>
        <v>2.1775706664934802</v>
      </c>
      <c r="BC497" s="86">
        <f t="shared" ref="BC497:BC560" si="702">(AX497+AV497)/AW497</f>
        <v>0.45922734696380246</v>
      </c>
      <c r="BX497" s="61">
        <f t="shared" ref="BX497:BX560" si="703">E497/$BH$48</f>
        <v>0.73899202729693736</v>
      </c>
      <c r="BY497" s="21">
        <f t="shared" ref="BY497:BY560" si="704">F497/$BI$48</f>
        <v>5.4957373560340514E-2</v>
      </c>
      <c r="BZ497" s="21">
        <f t="shared" ref="BZ497:BZ560" si="705">G497/$BJ$48</f>
        <v>0.12370809140839546</v>
      </c>
      <c r="CA497" s="21">
        <f t="shared" ref="CA497:CA560" si="706">H497/$BK$48</f>
        <v>1.9242382115348487E-2</v>
      </c>
      <c r="CB497" s="21">
        <f t="shared" ref="CB497:CB560" si="707">I497/$BL$48</f>
        <v>0.13434185107863605</v>
      </c>
      <c r="CC497" s="21">
        <f t="shared" ref="CC497:CC560" si="708">J497/$BM$48</f>
        <v>2.8830279109106289E-3</v>
      </c>
      <c r="CD497" s="21">
        <f t="shared" ref="CD497:CD560" si="709">K497/$BN$48</f>
        <v>0.18368858560794046</v>
      </c>
      <c r="CE497" s="21">
        <f t="shared" ref="CE497:CE560" si="710">L497/$BO$48</f>
        <v>0.21579666547788873</v>
      </c>
      <c r="CF497" s="21">
        <f t="shared" ref="CF497:CF560" si="711">M497/$BP$48</f>
        <v>4.9942377802871425E-2</v>
      </c>
      <c r="CG497" s="21">
        <f t="shared" ref="CG497:CG560" si="712">N497/$BQ$48</f>
        <v>9.8340233545647551E-3</v>
      </c>
      <c r="CH497" s="21">
        <f t="shared" ref="CH497:CH560" si="713">O497/$BR$48</f>
        <v>7.2890787916361386E-3</v>
      </c>
      <c r="CI497" s="21">
        <f t="shared" ref="CI497:CI560" si="714">P497/$BS$48</f>
        <v>6.1422086570477256E-2</v>
      </c>
      <c r="CJ497" s="21">
        <f t="shared" ref="CJ497:CJ560" si="715">SUM(BX497:CI497)</f>
        <v>1.6020975709759473</v>
      </c>
      <c r="CL497" s="68">
        <f t="shared" ref="CL497:CL560" si="716">BX497/CJ497</f>
        <v>0.46126530661098669</v>
      </c>
      <c r="CM497" s="19">
        <f t="shared" ref="CM497:CM560" si="717">BY497/CJ497</f>
        <v>3.4303387356652823E-2</v>
      </c>
      <c r="CN497" s="19">
        <f t="shared" ref="CN497:CN560" si="718">BZ497/CJ497</f>
        <v>7.7216327925044168E-2</v>
      </c>
      <c r="CO497" s="19">
        <f t="shared" ref="CO497:CO560" si="719">CA497/CJ497</f>
        <v>1.2010742955952823E-2</v>
      </c>
      <c r="CP497" s="19">
        <f t="shared" ref="CP497:CP560" si="720">CB497/CJ497</f>
        <v>8.3853726210195323E-2</v>
      </c>
      <c r="CQ497" s="19">
        <f t="shared" ref="CQ497:CQ560" si="721">CC497/CJ497</f>
        <v>1.7995332888210917E-3</v>
      </c>
      <c r="CR497" s="19">
        <f t="shared" ref="CR497:CR560" si="722">CD497/CJ497</f>
        <v>0.1146550553073014</v>
      </c>
      <c r="CS497" s="19">
        <f t="shared" ref="CS497:CS560" si="723">CE497/CJ497</f>
        <v>0.13469633147651064</v>
      </c>
      <c r="CT497" s="19">
        <f t="shared" ref="CT497:CT560" si="724">CF497/CJ497</f>
        <v>3.1173118733616272E-2</v>
      </c>
      <c r="CU497" s="19">
        <f t="shared" ref="CU497:CU560" si="725">CG497/CJ497</f>
        <v>6.1382175048016446E-3</v>
      </c>
      <c r="CV497" s="19">
        <f t="shared" ref="CV497:CV560" si="726">CH497/CJ497</f>
        <v>4.5497096579429066E-3</v>
      </c>
      <c r="CW497" s="19">
        <f t="shared" ref="CW497:CW560" si="727">CI497/CJ497</f>
        <v>3.8338542972174199E-2</v>
      </c>
      <c r="CX497" s="19">
        <f t="shared" ref="CX497:CX560" si="728">SUM(CL497:CW497)</f>
        <v>0.99999999999999989</v>
      </c>
      <c r="CZ497" s="68">
        <f t="shared" ref="CZ497:CZ560" si="729">($BH$49*$DC$46)+(($BH$50*$DD$46)*(S497-1673))+(($BH$51*$DC$46)*T497)</f>
        <v>2.4859999999999999E-5</v>
      </c>
      <c r="DA497" s="19">
        <f t="shared" ref="DA497:DA560" si="730">($BI$49*$DC$46)+(($BI$50*$DD$46)*(S497-1673))+(($BI$51*$DC$46)*T497)</f>
        <v>1.9234999999999998E-5</v>
      </c>
      <c r="DB497" s="19">
        <f t="shared" ref="DB497:DB560" si="731">($BJ$49*$DC$46)+(($BJ$50*$DD$46)*(S497-1673))+(($BJ$51*$DC$46)*T497)</f>
        <v>3.5539999999999995E-5</v>
      </c>
      <c r="DC497" s="19">
        <f t="shared" ref="DC497:DC560" si="732">($BK$49*$DC$46)+(($BK$50*$DD$46)*(S497-1673))+(($BK$51*$DC$46)*T497)</f>
        <v>4.0733749999999996E-5</v>
      </c>
      <c r="DD497" s="19">
        <f t="shared" ref="DD497:DD560" si="733">($BL$49*$DC$46)+(($BL$50*$DD$46)*(S497-1673))+(($BL$51*$DC$46)*T497)</f>
        <v>1.3124999999999997E-5</v>
      </c>
      <c r="DE497" s="19">
        <f t="shared" ref="DE497:DE560" si="734">($BM$49*$DC$46)+(($BM$50*$DD$46)*(S497-1673))+(($BM$51*$DC$46)*T497)</f>
        <v>1.3124999999999997E-5</v>
      </c>
      <c r="DF497" s="19">
        <f t="shared" ref="DF497:DF560" si="735">($BN$49*$DC$46)+(($BN$50*$DD$46)*(S497-1673))+(($BN$51*$DC$46)*T497)</f>
        <v>1.218125E-5</v>
      </c>
      <c r="DG497" s="19">
        <f t="shared" ref="DG497:DG560" si="736">($BO$49*$DC$46)+(($BO$50*$DD$46)*(S497-1673))+(($BO$51*$DC$46)*T497)</f>
        <v>1.68225E-5</v>
      </c>
      <c r="DH497" s="19">
        <f t="shared" ref="DH497:DH560" si="737">($BP$49*$DC$46)+(($BP$50*$DD$46)*(S497-1673))+(($BP$51*$DC$46)*T497)</f>
        <v>2.5669999999999996E-5</v>
      </c>
      <c r="DI497" s="19">
        <f t="shared" ref="DI497:DI560" si="738">($BQ$49*$DC$46)+(($BQ$50*$DD$46)*(S497-1673))+(($BQ$51*$DC$46)*T497)</f>
        <v>3.8039999999999995E-5</v>
      </c>
      <c r="DJ497" s="19">
        <f t="shared" ref="DJ497:DJ560" si="739">($BR$49*$DC$46)+(($BR$50*$DD$46)*(S497-1673))+(($BR$51*$DC$46)*T497)</f>
        <v>0</v>
      </c>
      <c r="DK497" s="19">
        <f t="shared" ref="DK497:DK560" si="740">($BS$49*$DC$46)+(($BS$50*$DD$46)*(S497-1673))+(($BS$51*$DC$46)*T497)</f>
        <v>2.1937499999999998E-5</v>
      </c>
      <c r="DM497" s="68">
        <f t="shared" ref="DM497:DM560" si="741">((CL497*$BH$48)/CZ497)/1000</f>
        <v>1114.7554151724892</v>
      </c>
      <c r="DN497" s="19">
        <f t="shared" ref="DN497:DN560" si="742">((CM497*$BI$48)/DA497)/1000</f>
        <v>142.45669779305575</v>
      </c>
      <c r="DO497" s="19">
        <f t="shared" ref="DO497:DO560" si="743">((CN497*$BJ$48)/DB497)/1000</f>
        <v>221.52438928636758</v>
      </c>
      <c r="DP497" s="19">
        <f t="shared" ref="DP497:DP560" si="744">((CO497*$BK$48)/DC497)/1000</f>
        <v>47.086151965780381</v>
      </c>
      <c r="DQ497" s="19">
        <f t="shared" ref="DQ497:DQ560" si="745">((CP497*$BL$48)/DD497)/1000</f>
        <v>459.03925548209787</v>
      </c>
      <c r="DR497" s="19">
        <f t="shared" ref="DR497:DR560" si="746">((CQ497*$BM$48)/DE497)/1000</f>
        <v>9.7263917340166319</v>
      </c>
      <c r="DS497" s="19">
        <f t="shared" ref="DS497:DS560" si="747">((CR497*$BN$48)/DF497)/1000</f>
        <v>379.32057292020488</v>
      </c>
      <c r="DT497" s="19">
        <f t="shared" ref="DT497:DT560" si="748">((CS497*$BO$48)/DG497)/1000</f>
        <v>449.02780616452463</v>
      </c>
      <c r="DU497" s="19">
        <f t="shared" ref="DU497:DU560" si="749">((CT497*$BP$48)/DH497)/1000</f>
        <v>75.27937788456849</v>
      </c>
      <c r="DV497" s="19">
        <f t="shared" ref="DV497:DV560" si="750">((CU497*$BQ$48)/DI497)/1000</f>
        <v>15.200317795802182</v>
      </c>
      <c r="DX497" s="19">
        <f t="shared" ref="DX497:DX560" si="751">((CW497*$BS$48)/DK497)/1000</f>
        <v>31.492218546260013</v>
      </c>
      <c r="DZ497" s="68">
        <f t="shared" ref="DZ497:DZ560" si="752">SUM(DM497:DX497)</f>
        <v>2944.9085947451676</v>
      </c>
      <c r="EA497" s="21">
        <f t="shared" ref="EA497:EA560" si="753">DZ497/1000</f>
        <v>2.9449085947451676</v>
      </c>
      <c r="EB497" s="92">
        <f t="shared" ref="EB497:EB560" si="754">A497</f>
        <v>1275</v>
      </c>
    </row>
    <row r="498" spans="1:132" x14ac:dyDescent="0.3">
      <c r="A498" s="19">
        <f>'A. Thermody. result (all suite)'!C454</f>
        <v>1274</v>
      </c>
      <c r="B498" s="19" t="str">
        <f>'A. Thermody. result (all suite)'!A454</f>
        <v>Alkaline basalt</v>
      </c>
      <c r="C498" s="24">
        <f>'A. Thermody. result (all suite)'!G454</f>
        <v>82.684513999999993</v>
      </c>
      <c r="D498" s="19">
        <f>'A. Thermody. result (all suite)'!D454</f>
        <v>10000</v>
      </c>
      <c r="E498" s="61">
        <f>'A. Thermody. result (all suite)'!I454</f>
        <v>44.380096000000002</v>
      </c>
      <c r="F498" s="21">
        <f>'A. Thermody. result (all suite)'!J454</f>
        <v>4.4026589999999999</v>
      </c>
      <c r="G498" s="21">
        <f>'A. Thermody. result (all suite)'!K454</f>
        <v>12.642910000000001</v>
      </c>
      <c r="H498" s="21">
        <f>'A. Thermody. result (all suite)'!L454</f>
        <v>3.0726629999999999</v>
      </c>
      <c r="I498" s="21">
        <f>'A. Thermody. result (all suite)'!M454</f>
        <v>9.6791809999999998</v>
      </c>
      <c r="J498" s="21">
        <f>'A. Thermody. result (all suite)'!N454</f>
        <v>0.20558000000000001</v>
      </c>
      <c r="K498" s="21">
        <f>'A. Thermody. result (all suite)'!O454</f>
        <v>7.3652329999999999</v>
      </c>
      <c r="L498" s="21">
        <f>'A. Thermody. result (all suite)'!P454</f>
        <v>12.058631999999999</v>
      </c>
      <c r="M498" s="21">
        <f>'A. Thermody. result (all suite)'!Q454</f>
        <v>3.1093419999999998</v>
      </c>
      <c r="N498" s="21">
        <f>'A. Thermody. result (all suite)'!R454</f>
        <v>0.93115700000000001</v>
      </c>
      <c r="O498" s="21">
        <f>'A. Thermody. result (all suite)'!S454</f>
        <v>1.0399940000000001</v>
      </c>
      <c r="P498" s="21">
        <f>'A. Thermody. result (all suite)'!T454</f>
        <v>1.112552</v>
      </c>
      <c r="Q498" s="21">
        <f t="shared" si="672"/>
        <v>99.999999000000003</v>
      </c>
      <c r="S498" s="19">
        <f t="shared" si="673"/>
        <v>1547</v>
      </c>
      <c r="T498" s="19">
        <f t="shared" si="674"/>
        <v>1</v>
      </c>
      <c r="V498" s="61">
        <f t="shared" si="675"/>
        <v>43.88634434941256</v>
      </c>
      <c r="W498" s="21">
        <f t="shared" si="676"/>
        <v>4.3536771287525013</v>
      </c>
      <c r="X498" s="21">
        <f t="shared" si="677"/>
        <v>12.50225105053021</v>
      </c>
      <c r="Y498" s="21">
        <f t="shared" si="678"/>
        <v>3.0384780259983901</v>
      </c>
      <c r="Z498" s="21">
        <f t="shared" si="679"/>
        <v>9.5714950771240215</v>
      </c>
      <c r="AA498" s="21">
        <f t="shared" si="680"/>
        <v>0.2032928155755282</v>
      </c>
      <c r="AB498" s="21">
        <f t="shared" si="681"/>
        <v>7.2832909521344202</v>
      </c>
      <c r="AC498" s="21">
        <f t="shared" si="682"/>
        <v>11.924473447169776</v>
      </c>
      <c r="AD498" s="21">
        <f t="shared" si="683"/>
        <v>3.0747489530462295</v>
      </c>
      <c r="AE498" s="21">
        <f t="shared" si="684"/>
        <v>0.92079739406976402</v>
      </c>
      <c r="AF498" s="21">
        <f t="shared" si="685"/>
        <v>1.0284235258374155</v>
      </c>
      <c r="AG498" s="21">
        <f t="shared" si="686"/>
        <v>97.787272719650801</v>
      </c>
      <c r="AH498" s="21"/>
      <c r="AI498" s="61">
        <f t="shared" si="687"/>
        <v>44.879403146083853</v>
      </c>
      <c r="AJ498" s="21">
        <f t="shared" si="688"/>
        <v>4.452191995612953</v>
      </c>
      <c r="AK498" s="21">
        <f t="shared" si="689"/>
        <v>12.785151587541746</v>
      </c>
      <c r="AL498" s="21">
        <f t="shared" si="690"/>
        <v>3.1072326096152527</v>
      </c>
      <c r="AM498" s="21">
        <f t="shared" si="691"/>
        <v>9.7880785616803347</v>
      </c>
      <c r="AN498" s="21">
        <f t="shared" si="692"/>
        <v>0.2078929189060772</v>
      </c>
      <c r="AO498" s="21">
        <f t="shared" si="693"/>
        <v>7.4480970269158648</v>
      </c>
      <c r="AP498" s="21">
        <f t="shared" si="694"/>
        <v>12.194300051046927</v>
      </c>
      <c r="AQ498" s="21">
        <f t="shared" si="695"/>
        <v>3.1443242740405672</v>
      </c>
      <c r="AR498" s="21">
        <f t="shared" si="696"/>
        <v>0.94163316806024955</v>
      </c>
      <c r="AS498" s="21">
        <f t="shared" si="697"/>
        <v>1.0516946604961905</v>
      </c>
      <c r="AT498" s="21">
        <f t="shared" si="698"/>
        <v>100.00000000000003</v>
      </c>
      <c r="AU498" s="21"/>
      <c r="AV498" s="21">
        <f>AR498*'[1]diagram lines'!$G$39</f>
        <v>0.7816554905481875</v>
      </c>
      <c r="AW498" s="21">
        <f>AK498*'[1]diagram lines'!$G$40</f>
        <v>6.7667508853482028</v>
      </c>
      <c r="AX498" s="21">
        <f>AQ498*'[1]diagram lines'!$G$38</f>
        <v>2.3326239128813375</v>
      </c>
      <c r="AY498" s="21">
        <f>AP498*'[1]diagram lines'!$G$41</f>
        <v>8.7147495978220189</v>
      </c>
      <c r="AZ498" s="21">
        <f t="shared" si="699"/>
        <v>4.0859574421008169</v>
      </c>
      <c r="BA498" s="21">
        <f t="shared" si="700"/>
        <v>0.57204618271138419</v>
      </c>
      <c r="BB498" s="21">
        <f t="shared" si="701"/>
        <v>2.1728143203517583</v>
      </c>
      <c r="BC498" s="86">
        <f t="shared" si="702"/>
        <v>0.46023260737627564</v>
      </c>
      <c r="BX498" s="61">
        <f t="shared" si="703"/>
        <v>0.73868335552596542</v>
      </c>
      <c r="BY498" s="21">
        <f t="shared" si="704"/>
        <v>5.5115911367050574E-2</v>
      </c>
      <c r="BZ498" s="21">
        <f t="shared" si="705"/>
        <v>0.12399872499019224</v>
      </c>
      <c r="CA498" s="21">
        <f t="shared" si="706"/>
        <v>1.9241424009017471E-2</v>
      </c>
      <c r="CB498" s="21">
        <f t="shared" si="707"/>
        <v>0.13471372303409881</v>
      </c>
      <c r="CC498" s="21">
        <f t="shared" si="708"/>
        <v>2.8979419227516214E-3</v>
      </c>
      <c r="CD498" s="21">
        <f t="shared" si="709"/>
        <v>0.18276012406947892</v>
      </c>
      <c r="CE498" s="21">
        <f t="shared" si="710"/>
        <v>0.21502553495007132</v>
      </c>
      <c r="CF498" s="21">
        <f t="shared" si="711"/>
        <v>5.0158767543152113E-2</v>
      </c>
      <c r="CG498" s="21">
        <f t="shared" si="712"/>
        <v>9.8848938428874739E-3</v>
      </c>
      <c r="CH498" s="21">
        <f t="shared" si="713"/>
        <v>7.3267908470946302E-3</v>
      </c>
      <c r="CI498" s="21">
        <f t="shared" si="714"/>
        <v>6.1739844617092123E-2</v>
      </c>
      <c r="CJ498" s="21">
        <f t="shared" si="715"/>
        <v>1.6015470367188529</v>
      </c>
      <c r="CL498" s="68">
        <f t="shared" si="716"/>
        <v>0.46123113376634423</v>
      </c>
      <c r="CM498" s="19">
        <f t="shared" si="717"/>
        <v>3.4414169614380187E-2</v>
      </c>
      <c r="CN498" s="19">
        <f t="shared" si="718"/>
        <v>7.7424341681673545E-2</v>
      </c>
      <c r="CO498" s="19">
        <f t="shared" si="719"/>
        <v>1.2014273429295008E-2</v>
      </c>
      <c r="CP498" s="19">
        <f t="shared" si="720"/>
        <v>8.4114746520396716E-2</v>
      </c>
      <c r="CQ498" s="19">
        <f t="shared" si="721"/>
        <v>1.8094641345587574E-3</v>
      </c>
      <c r="CR498" s="19">
        <f t="shared" si="722"/>
        <v>0.11411474023510802</v>
      </c>
      <c r="CS498" s="19">
        <f t="shared" si="723"/>
        <v>0.13426114252042318</v>
      </c>
      <c r="CT498" s="19">
        <f t="shared" si="724"/>
        <v>3.1318947488369865E-2</v>
      </c>
      <c r="CU498" s="19">
        <f t="shared" si="725"/>
        <v>6.1720908697998726E-3</v>
      </c>
      <c r="CV498" s="19">
        <f t="shared" si="726"/>
        <v>4.574820894492921E-3</v>
      </c>
      <c r="CW498" s="19">
        <f t="shared" si="727"/>
        <v>3.8550128845157593E-2</v>
      </c>
      <c r="CX498" s="19">
        <f t="shared" si="728"/>
        <v>0.99999999999999989</v>
      </c>
      <c r="CZ498" s="68">
        <f t="shared" si="729"/>
        <v>2.4859999999999999E-5</v>
      </c>
      <c r="DA498" s="19">
        <f t="shared" si="730"/>
        <v>1.9227759999999996E-5</v>
      </c>
      <c r="DB498" s="19">
        <f t="shared" si="731"/>
        <v>3.5539999999999995E-5</v>
      </c>
      <c r="DC498" s="19">
        <f t="shared" si="732"/>
        <v>4.0724659999999997E-5</v>
      </c>
      <c r="DD498" s="19">
        <f t="shared" si="733"/>
        <v>1.3122079999999998E-5</v>
      </c>
      <c r="DE498" s="19">
        <f t="shared" si="734"/>
        <v>1.3122079999999998E-5</v>
      </c>
      <c r="DF498" s="19">
        <f t="shared" si="735"/>
        <v>1.217798E-5</v>
      </c>
      <c r="DG498" s="19">
        <f t="shared" si="736"/>
        <v>1.681876E-5</v>
      </c>
      <c r="DH498" s="19">
        <f t="shared" si="737"/>
        <v>2.5662319999999998E-5</v>
      </c>
      <c r="DI498" s="19">
        <f t="shared" si="738"/>
        <v>3.802791999999999E-5</v>
      </c>
      <c r="DJ498" s="19">
        <f t="shared" si="739"/>
        <v>0</v>
      </c>
      <c r="DK498" s="19">
        <f t="shared" si="740"/>
        <v>2.192804E-5</v>
      </c>
      <c r="DM498" s="68">
        <f t="shared" si="741"/>
        <v>1114.6728285069173</v>
      </c>
      <c r="DN498" s="19">
        <f t="shared" si="742"/>
        <v>142.97057321272422</v>
      </c>
      <c r="DO498" s="19">
        <f t="shared" si="743"/>
        <v>222.12115582058061</v>
      </c>
      <c r="DP498" s="19">
        <f t="shared" si="744"/>
        <v>47.110505622984206</v>
      </c>
      <c r="DQ498" s="19">
        <f t="shared" si="745"/>
        <v>460.5706212346293</v>
      </c>
      <c r="DR498" s="19">
        <f t="shared" si="746"/>
        <v>9.7822437986659327</v>
      </c>
      <c r="DS498" s="19">
        <f t="shared" si="747"/>
        <v>377.63438858290567</v>
      </c>
      <c r="DT498" s="19">
        <f t="shared" si="748"/>
        <v>447.67657499990077</v>
      </c>
      <c r="DU498" s="19">
        <f t="shared" si="749"/>
        <v>75.65417136112589</v>
      </c>
      <c r="DV498" s="19">
        <f t="shared" si="750"/>
        <v>15.289054987365812</v>
      </c>
      <c r="DX498" s="19">
        <f t="shared" si="751"/>
        <v>31.679681439368945</v>
      </c>
      <c r="DZ498" s="68">
        <f t="shared" si="752"/>
        <v>2945.1617995671686</v>
      </c>
      <c r="EA498" s="21">
        <f t="shared" si="753"/>
        <v>2.9451617995671686</v>
      </c>
      <c r="EB498" s="92">
        <f t="shared" si="754"/>
        <v>1274</v>
      </c>
    </row>
    <row r="499" spans="1:132" x14ac:dyDescent="0.3">
      <c r="A499" s="19">
        <f>'A. Thermody. result (all suite)'!C455</f>
        <v>1273</v>
      </c>
      <c r="B499" s="19" t="str">
        <f>'A. Thermody. result (all suite)'!A455</f>
        <v>Alkaline basalt</v>
      </c>
      <c r="C499" s="24">
        <f>'A. Thermody. result (all suite)'!G455</f>
        <v>82.260616999999996</v>
      </c>
      <c r="D499" s="19">
        <f>'A. Thermody. result (all suite)'!D455</f>
        <v>10000</v>
      </c>
      <c r="E499" s="61">
        <f>'A. Thermody. result (all suite)'!I455</f>
        <v>44.361818999999997</v>
      </c>
      <c r="F499" s="21">
        <f>'A. Thermody. result (all suite)'!J455</f>
        <v>4.4151809999999996</v>
      </c>
      <c r="G499" s="21">
        <f>'A. Thermody. result (all suite)'!K455</f>
        <v>12.672366</v>
      </c>
      <c r="H499" s="21">
        <f>'A. Thermody. result (all suite)'!L455</f>
        <v>3.0724800000000001</v>
      </c>
      <c r="I499" s="21">
        <f>'A. Thermody. result (all suite)'!M455</f>
        <v>9.7058470000000003</v>
      </c>
      <c r="J499" s="21">
        <f>'A. Thermody. result (all suite)'!N455</f>
        <v>0.20663999999999999</v>
      </c>
      <c r="K499" s="21">
        <f>'A. Thermody. result (all suite)'!O455</f>
        <v>7.327941</v>
      </c>
      <c r="L499" s="21">
        <f>'A. Thermody. result (all suite)'!P455</f>
        <v>12.015375000000001</v>
      </c>
      <c r="M499" s="21">
        <f>'A. Thermody. result (all suite)'!Q455</f>
        <v>3.122757</v>
      </c>
      <c r="N499" s="21">
        <f>'A. Thermody. result (all suite)'!R455</f>
        <v>0.93595600000000001</v>
      </c>
      <c r="O499" s="21">
        <f>'A. Thermody. result (all suite)'!S455</f>
        <v>1.045353</v>
      </c>
      <c r="P499" s="21">
        <f>'A. Thermody. result (all suite)'!T455</f>
        <v>1.118285</v>
      </c>
      <c r="Q499" s="21">
        <f t="shared" si="672"/>
        <v>100.00000000000001</v>
      </c>
      <c r="S499" s="19">
        <f t="shared" si="673"/>
        <v>1546</v>
      </c>
      <c r="T499" s="19">
        <f t="shared" si="674"/>
        <v>1</v>
      </c>
      <c r="V499" s="61">
        <f t="shared" si="675"/>
        <v>43.865727432395843</v>
      </c>
      <c r="W499" s="21">
        <f t="shared" si="676"/>
        <v>4.3658066931541502</v>
      </c>
      <c r="X499" s="21">
        <f t="shared" si="677"/>
        <v>12.530652831876901</v>
      </c>
      <c r="Y499" s="21">
        <f t="shared" si="678"/>
        <v>3.0381209170320003</v>
      </c>
      <c r="Z499" s="21">
        <f t="shared" si="679"/>
        <v>9.5973079688760503</v>
      </c>
      <c r="AA499" s="21">
        <f t="shared" si="680"/>
        <v>0.204329175876</v>
      </c>
      <c r="AB499" s="21">
        <f t="shared" si="681"/>
        <v>7.2459937349881498</v>
      </c>
      <c r="AC499" s="21">
        <f t="shared" si="682"/>
        <v>11.881008863681251</v>
      </c>
      <c r="AD499" s="21">
        <f t="shared" si="683"/>
        <v>3.0878356768825501</v>
      </c>
      <c r="AE499" s="21">
        <f t="shared" si="684"/>
        <v>0.92548934444539999</v>
      </c>
      <c r="AF499" s="21">
        <f t="shared" si="685"/>
        <v>1.03366297420395</v>
      </c>
      <c r="AG499" s="21">
        <f t="shared" si="686"/>
        <v>97.77593561341223</v>
      </c>
      <c r="AH499" s="21"/>
      <c r="AI499" s="61">
        <f t="shared" si="687"/>
        <v>44.863521026106802</v>
      </c>
      <c r="AJ499" s="21">
        <f t="shared" si="688"/>
        <v>4.4651136967031784</v>
      </c>
      <c r="AK499" s="21">
        <f t="shared" si="689"/>
        <v>12.815681847751128</v>
      </c>
      <c r="AL499" s="21">
        <f t="shared" si="690"/>
        <v>3.107227660847105</v>
      </c>
      <c r="AM499" s="21">
        <f t="shared" si="691"/>
        <v>9.8156135338065305</v>
      </c>
      <c r="AN499" s="21">
        <f t="shared" si="692"/>
        <v>0.20897695797448501</v>
      </c>
      <c r="AO499" s="21">
        <f t="shared" si="693"/>
        <v>7.4108150328905618</v>
      </c>
      <c r="AP499" s="21">
        <f t="shared" si="694"/>
        <v>12.151260726009861</v>
      </c>
      <c r="AQ499" s="21">
        <f t="shared" si="695"/>
        <v>3.1580732595505658</v>
      </c>
      <c r="AR499" s="21">
        <f t="shared" si="696"/>
        <v>0.94654102631613957</v>
      </c>
      <c r="AS499" s="21">
        <f t="shared" si="697"/>
        <v>1.0571752320436596</v>
      </c>
      <c r="AT499" s="21">
        <f t="shared" si="698"/>
        <v>100.00000000000003</v>
      </c>
      <c r="AU499" s="21"/>
      <c r="AV499" s="21">
        <f>AR499*'[1]diagram lines'!$G$39</f>
        <v>0.7857295339046374</v>
      </c>
      <c r="AW499" s="21">
        <f>AK499*'[1]diagram lines'!$G$40</f>
        <v>6.7829095256182992</v>
      </c>
      <c r="AX499" s="21">
        <f>AQ499*'[1]diagram lines'!$G$38</f>
        <v>2.3428236281725563</v>
      </c>
      <c r="AY499" s="21">
        <f>AP499*'[1]diagram lines'!$G$41</f>
        <v>8.6839912157101153</v>
      </c>
      <c r="AZ499" s="21">
        <f t="shared" si="699"/>
        <v>4.1046142858667052</v>
      </c>
      <c r="BA499" s="21">
        <f t="shared" si="700"/>
        <v>0.57421240578559019</v>
      </c>
      <c r="BB499" s="21">
        <f t="shared" si="701"/>
        <v>2.1680659315102724</v>
      </c>
      <c r="BC499" s="86">
        <f t="shared" si="702"/>
        <v>0.46124058566032677</v>
      </c>
      <c r="BX499" s="61">
        <f t="shared" si="703"/>
        <v>0.73837914447403463</v>
      </c>
      <c r="BY499" s="21">
        <f t="shared" si="704"/>
        <v>5.5272671507260888E-2</v>
      </c>
      <c r="BZ499" s="21">
        <f t="shared" si="705"/>
        <v>0.12428762259709691</v>
      </c>
      <c r="CA499" s="21">
        <f t="shared" si="706"/>
        <v>1.9240278038699984E-2</v>
      </c>
      <c r="CB499" s="21">
        <f t="shared" si="707"/>
        <v>0.13508485734168407</v>
      </c>
      <c r="CC499" s="21">
        <f t="shared" si="708"/>
        <v>2.9128841274316322E-3</v>
      </c>
      <c r="CD499" s="21">
        <f t="shared" si="709"/>
        <v>0.18183476426799008</v>
      </c>
      <c r="CE499" s="21">
        <f t="shared" si="710"/>
        <v>0.21425419044222541</v>
      </c>
      <c r="CF499" s="21">
        <f t="shared" si="711"/>
        <v>5.0375173415066941E-2</v>
      </c>
      <c r="CG499" s="21">
        <f t="shared" si="712"/>
        <v>9.9358386411889602E-3</v>
      </c>
      <c r="CH499" s="21">
        <f t="shared" si="713"/>
        <v>7.3645451727441811E-3</v>
      </c>
      <c r="CI499" s="21">
        <f t="shared" si="714"/>
        <v>6.2057991120976694E-2</v>
      </c>
      <c r="CJ499" s="21">
        <f t="shared" si="715"/>
        <v>1.6009999611464008</v>
      </c>
      <c r="CL499" s="68">
        <f t="shared" si="716"/>
        <v>0.46119872729123368</v>
      </c>
      <c r="CM499" s="19">
        <f t="shared" si="717"/>
        <v>3.4523843128442505E-2</v>
      </c>
      <c r="CN499" s="19">
        <f t="shared" si="718"/>
        <v>7.7631246479294355E-2</v>
      </c>
      <c r="CO499" s="19">
        <f t="shared" si="719"/>
        <v>1.2017663026626763E-2</v>
      </c>
      <c r="CP499" s="19">
        <f t="shared" si="720"/>
        <v>8.4375303322903369E-2</v>
      </c>
      <c r="CQ499" s="19">
        <f t="shared" si="721"/>
        <v>1.8194154891458291E-3</v>
      </c>
      <c r="CR499" s="19">
        <f t="shared" si="722"/>
        <v>0.11357574558452004</v>
      </c>
      <c r="CS499" s="19">
        <f t="shared" si="723"/>
        <v>0.13382523150644429</v>
      </c>
      <c r="CT499" s="19">
        <f t="shared" si="724"/>
        <v>3.1464818636844721E-2</v>
      </c>
      <c r="CU499" s="19">
        <f t="shared" si="725"/>
        <v>6.2060205386103651E-3</v>
      </c>
      <c r="CV499" s="19">
        <f t="shared" si="726"/>
        <v>4.5999658660021304E-3</v>
      </c>
      <c r="CW499" s="19">
        <f t="shared" si="727"/>
        <v>3.8762019129931699E-2</v>
      </c>
      <c r="CX499" s="19">
        <f t="shared" si="728"/>
        <v>0.99999999999999967</v>
      </c>
      <c r="CZ499" s="68">
        <f t="shared" si="729"/>
        <v>2.4859999999999999E-5</v>
      </c>
      <c r="DA499" s="19">
        <f t="shared" si="730"/>
        <v>1.9220519999999998E-5</v>
      </c>
      <c r="DB499" s="19">
        <f t="shared" si="731"/>
        <v>3.5539999999999995E-5</v>
      </c>
      <c r="DC499" s="19">
        <f t="shared" si="732"/>
        <v>4.0715569999999998E-5</v>
      </c>
      <c r="DD499" s="19">
        <f t="shared" si="733"/>
        <v>1.3119159999999999E-5</v>
      </c>
      <c r="DE499" s="19">
        <f t="shared" si="734"/>
        <v>1.3119159999999999E-5</v>
      </c>
      <c r="DF499" s="19">
        <f t="shared" si="735"/>
        <v>1.217471E-5</v>
      </c>
      <c r="DG499" s="19">
        <f t="shared" si="736"/>
        <v>1.6815019999999999E-5</v>
      </c>
      <c r="DH499" s="19">
        <f t="shared" si="737"/>
        <v>2.5654639999999996E-5</v>
      </c>
      <c r="DI499" s="19">
        <f t="shared" si="738"/>
        <v>3.8015839999999992E-5</v>
      </c>
      <c r="DJ499" s="19">
        <f t="shared" si="739"/>
        <v>0</v>
      </c>
      <c r="DK499" s="19">
        <f t="shared" si="740"/>
        <v>2.1918579999999999E-5</v>
      </c>
      <c r="DM499" s="68">
        <f t="shared" si="741"/>
        <v>1114.5945106861352</v>
      </c>
      <c r="DN499" s="19">
        <f t="shared" si="742"/>
        <v>143.48022785543719</v>
      </c>
      <c r="DO499" s="19">
        <f t="shared" si="743"/>
        <v>222.71474088432336</v>
      </c>
      <c r="DP499" s="19">
        <f t="shared" si="744"/>
        <v>47.134317626451697</v>
      </c>
      <c r="DQ499" s="19">
        <f t="shared" si="745"/>
        <v>462.10013017225248</v>
      </c>
      <c r="DR499" s="19">
        <f t="shared" si="746"/>
        <v>9.838231624586113</v>
      </c>
      <c r="DS499" s="19">
        <f t="shared" si="747"/>
        <v>375.95166924355135</v>
      </c>
      <c r="DT499" s="19">
        <f t="shared" si="748"/>
        <v>446.32233460807043</v>
      </c>
      <c r="DU499" s="19">
        <f t="shared" si="749"/>
        <v>76.029291671916056</v>
      </c>
      <c r="DV499" s="19">
        <f t="shared" si="750"/>
        <v>15.37798808962518</v>
      </c>
      <c r="DX499" s="19">
        <f t="shared" si="751"/>
        <v>31.867556416582154</v>
      </c>
      <c r="DZ499" s="68">
        <f t="shared" si="752"/>
        <v>2945.4109988789314</v>
      </c>
      <c r="EA499" s="21">
        <f t="shared" si="753"/>
        <v>2.9454109988789314</v>
      </c>
      <c r="EB499" s="92">
        <f t="shared" si="754"/>
        <v>1273</v>
      </c>
    </row>
    <row r="500" spans="1:132" x14ac:dyDescent="0.3">
      <c r="A500" s="19">
        <f>'A. Thermody. result (all suite)'!C456</f>
        <v>1272</v>
      </c>
      <c r="B500" s="19" t="str">
        <f>'A. Thermody. result (all suite)'!A456</f>
        <v>Alkaline basalt</v>
      </c>
      <c r="C500" s="24">
        <f>'A. Thermody. result (all suite)'!G456</f>
        <v>81.840519999999998</v>
      </c>
      <c r="D500" s="19">
        <f>'A. Thermody. result (all suite)'!D456</f>
        <v>10000</v>
      </c>
      <c r="E500" s="61">
        <f>'A. Thermody. result (all suite)'!I456</f>
        <v>44.343812</v>
      </c>
      <c r="F500" s="21">
        <f>'A. Thermody. result (all suite)'!J456</f>
        <v>4.4275570000000002</v>
      </c>
      <c r="G500" s="21">
        <f>'A. Thermody. result (all suite)'!K456</f>
        <v>12.701646</v>
      </c>
      <c r="H500" s="21">
        <f>'A. Thermody. result (all suite)'!L456</f>
        <v>3.0722640000000001</v>
      </c>
      <c r="I500" s="21">
        <f>'A. Thermody. result (all suite)'!M456</f>
        <v>9.7324610000000007</v>
      </c>
      <c r="J500" s="21">
        <f>'A. Thermody. result (all suite)'!N456</f>
        <v>0.2077</v>
      </c>
      <c r="K500" s="21">
        <f>'A. Thermody. result (all suite)'!O456</f>
        <v>7.2907739999999999</v>
      </c>
      <c r="L500" s="21">
        <f>'A. Thermody. result (all suite)'!P456</f>
        <v>11.972105000000001</v>
      </c>
      <c r="M500" s="21">
        <f>'A. Thermody. result (all suite)'!Q456</f>
        <v>3.1361759999999999</v>
      </c>
      <c r="N500" s="21">
        <f>'A. Thermody. result (all suite)'!R456</f>
        <v>0.94076000000000004</v>
      </c>
      <c r="O500" s="21">
        <f>'A. Thermody. result (all suite)'!S456</f>
        <v>1.050719</v>
      </c>
      <c r="P500" s="21">
        <f>'A. Thermody. result (all suite)'!T456</f>
        <v>1.1240250000000001</v>
      </c>
      <c r="Q500" s="21">
        <f t="shared" si="672"/>
        <v>99.999999000000017</v>
      </c>
      <c r="S500" s="19">
        <f t="shared" si="673"/>
        <v>1545</v>
      </c>
      <c r="T500" s="19">
        <f t="shared" si="674"/>
        <v>1</v>
      </c>
      <c r="V500" s="61">
        <f t="shared" si="675"/>
        <v>43.845376462182642</v>
      </c>
      <c r="W500" s="21">
        <f t="shared" si="676"/>
        <v>4.3777901519330813</v>
      </c>
      <c r="X500" s="21">
        <f t="shared" si="677"/>
        <v>12.558876322120803</v>
      </c>
      <c r="Y500" s="21">
        <f t="shared" si="678"/>
        <v>3.0377309842286699</v>
      </c>
      <c r="Z500" s="21">
        <f t="shared" si="679"/>
        <v>9.6230657041507985</v>
      </c>
      <c r="AA500" s="21">
        <f t="shared" si="680"/>
        <v>0.20536540005165399</v>
      </c>
      <c r="AB500" s="21">
        <f t="shared" si="681"/>
        <v>7.2088238767269983</v>
      </c>
      <c r="AC500" s="21">
        <f t="shared" si="682"/>
        <v>11.837535545428057</v>
      </c>
      <c r="AD500" s="21">
        <f t="shared" si="683"/>
        <v>3.1009245973634858</v>
      </c>
      <c r="AE500" s="21">
        <f t="shared" si="684"/>
        <v>0.93018562230425628</v>
      </c>
      <c r="AF500" s="21">
        <f t="shared" si="685"/>
        <v>1.0389086556421465</v>
      </c>
      <c r="AG500" s="21">
        <f t="shared" si="686"/>
        <v>97.76458332213258</v>
      </c>
      <c r="AH500" s="21"/>
      <c r="AI500" s="61">
        <f t="shared" si="687"/>
        <v>44.847914216248327</v>
      </c>
      <c r="AJ500" s="21">
        <f t="shared" si="688"/>
        <v>4.4778896438481608</v>
      </c>
      <c r="AK500" s="21">
        <f t="shared" si="689"/>
        <v>12.84603881626491</v>
      </c>
      <c r="AL500" s="21">
        <f t="shared" si="690"/>
        <v>3.1071896191889858</v>
      </c>
      <c r="AM500" s="21">
        <f t="shared" si="691"/>
        <v>9.8431000032424478</v>
      </c>
      <c r="AN500" s="21">
        <f t="shared" si="692"/>
        <v>0.2100611418502942</v>
      </c>
      <c r="AO500" s="21">
        <f t="shared" si="693"/>
        <v>7.3736558084373458</v>
      </c>
      <c r="AP500" s="21">
        <f t="shared" si="694"/>
        <v>12.108204365197963</v>
      </c>
      <c r="AQ500" s="21">
        <f t="shared" si="695"/>
        <v>3.1718281733437088</v>
      </c>
      <c r="AR500" s="21">
        <f t="shared" si="696"/>
        <v>0.95145459704902646</v>
      </c>
      <c r="AS500" s="21">
        <f t="shared" si="697"/>
        <v>1.0626636153288362</v>
      </c>
      <c r="AT500" s="21">
        <f t="shared" si="698"/>
        <v>99.999999999999986</v>
      </c>
      <c r="AU500" s="21"/>
      <c r="AV500" s="21">
        <f>AR500*'[1]diagram lines'!$G$39</f>
        <v>0.78980831922341466</v>
      </c>
      <c r="AW500" s="21">
        <f>AK500*'[1]diagram lines'!$G$40</f>
        <v>6.7989764484201602</v>
      </c>
      <c r="AX500" s="21">
        <f>AQ500*'[1]diagram lines'!$G$38</f>
        <v>2.3530277413737291</v>
      </c>
      <c r="AY500" s="21">
        <f>AP500*'[1]diagram lines'!$G$41</f>
        <v>8.653220658851712</v>
      </c>
      <c r="AZ500" s="21">
        <f t="shared" si="699"/>
        <v>4.1232827703927351</v>
      </c>
      <c r="BA500" s="21">
        <f t="shared" si="700"/>
        <v>0.57637705634377678</v>
      </c>
      <c r="BB500" s="21">
        <f t="shared" si="701"/>
        <v>2.1633251997014264</v>
      </c>
      <c r="BC500" s="86">
        <f t="shared" si="702"/>
        <v>0.46225135274993145</v>
      </c>
      <c r="BX500" s="61">
        <f t="shared" si="703"/>
        <v>0.73807942743009325</v>
      </c>
      <c r="BY500" s="21">
        <f t="shared" si="704"/>
        <v>5.5427603905858797E-2</v>
      </c>
      <c r="BZ500" s="21">
        <f t="shared" si="705"/>
        <v>0.12457479403687721</v>
      </c>
      <c r="CA500" s="21">
        <f t="shared" si="706"/>
        <v>1.923892541799737E-2</v>
      </c>
      <c r="CB500" s="21">
        <f t="shared" si="707"/>
        <v>0.13545526791927628</v>
      </c>
      <c r="CC500" s="21">
        <f t="shared" si="708"/>
        <v>2.9278263321116439E-3</v>
      </c>
      <c r="CD500" s="21">
        <f t="shared" si="709"/>
        <v>0.18091250620347396</v>
      </c>
      <c r="CE500" s="21">
        <f t="shared" si="710"/>
        <v>0.21348261412268191</v>
      </c>
      <c r="CF500" s="21">
        <f t="shared" si="711"/>
        <v>5.0591643813518307E-2</v>
      </c>
      <c r="CG500" s="21">
        <f t="shared" si="712"/>
        <v>9.9868365180467086E-3</v>
      </c>
      <c r="CH500" s="21">
        <f t="shared" si="713"/>
        <v>7.402348813616638E-3</v>
      </c>
      <c r="CI500" s="21">
        <f t="shared" si="714"/>
        <v>6.237652608213097E-2</v>
      </c>
      <c r="CJ500" s="21">
        <f t="shared" si="715"/>
        <v>1.600456320595683</v>
      </c>
      <c r="CL500" s="68">
        <f t="shared" si="716"/>
        <v>0.46116811682519598</v>
      </c>
      <c r="CM500" s="19">
        <f t="shared" si="717"/>
        <v>3.4632375274839665E-2</v>
      </c>
      <c r="CN500" s="19">
        <f t="shared" si="718"/>
        <v>7.7837047118231265E-2</v>
      </c>
      <c r="CO500" s="19">
        <f t="shared" si="719"/>
        <v>1.2020900021086939E-2</v>
      </c>
      <c r="CP500" s="19">
        <f t="shared" si="720"/>
        <v>8.4635404400702677E-2</v>
      </c>
      <c r="CQ500" s="19">
        <f t="shared" si="721"/>
        <v>1.8293697206443718E-3</v>
      </c>
      <c r="CR500" s="19">
        <f t="shared" si="722"/>
        <v>0.11303807787527691</v>
      </c>
      <c r="CS500" s="19">
        <f t="shared" si="723"/>
        <v>0.13338859135076214</v>
      </c>
      <c r="CT500" s="19">
        <f t="shared" si="724"/>
        <v>3.1610761982362824E-2</v>
      </c>
      <c r="CU500" s="19">
        <f t="shared" si="725"/>
        <v>6.2399931754024071E-3</v>
      </c>
      <c r="CV500" s="19">
        <f t="shared" si="726"/>
        <v>4.6251489143180839E-3</v>
      </c>
      <c r="CW500" s="19">
        <f t="shared" si="727"/>
        <v>3.8974213341176782E-2</v>
      </c>
      <c r="CX500" s="19">
        <f t="shared" si="728"/>
        <v>1</v>
      </c>
      <c r="CZ500" s="68">
        <f t="shared" si="729"/>
        <v>2.4859999999999999E-5</v>
      </c>
      <c r="DA500" s="19">
        <f t="shared" si="730"/>
        <v>1.9213279999999996E-5</v>
      </c>
      <c r="DB500" s="19">
        <f t="shared" si="731"/>
        <v>3.5539999999999995E-5</v>
      </c>
      <c r="DC500" s="19">
        <f t="shared" si="732"/>
        <v>4.0706479999999999E-5</v>
      </c>
      <c r="DD500" s="19">
        <f t="shared" si="733"/>
        <v>1.3116239999999998E-5</v>
      </c>
      <c r="DE500" s="19">
        <f t="shared" si="734"/>
        <v>1.3116239999999998E-5</v>
      </c>
      <c r="DF500" s="19">
        <f t="shared" si="735"/>
        <v>1.2171439999999999E-5</v>
      </c>
      <c r="DG500" s="19">
        <f t="shared" si="736"/>
        <v>1.6811279999999998E-5</v>
      </c>
      <c r="DH500" s="19">
        <f t="shared" si="737"/>
        <v>2.5646959999999997E-5</v>
      </c>
      <c r="DI500" s="19">
        <f t="shared" si="738"/>
        <v>3.8003759999999994E-5</v>
      </c>
      <c r="DJ500" s="19">
        <f t="shared" si="739"/>
        <v>0</v>
      </c>
      <c r="DK500" s="19">
        <f t="shared" si="740"/>
        <v>2.1909119999999998E-5</v>
      </c>
      <c r="DM500" s="68">
        <f t="shared" si="741"/>
        <v>1114.5205333410208</v>
      </c>
      <c r="DN500" s="19">
        <f t="shared" si="742"/>
        <v>143.98552131412194</v>
      </c>
      <c r="DO500" s="19">
        <f t="shared" si="743"/>
        <v>223.30515824915196</v>
      </c>
      <c r="DP500" s="19">
        <f t="shared" si="744"/>
        <v>47.157541609281211</v>
      </c>
      <c r="DQ500" s="19">
        <f t="shared" si="745"/>
        <v>463.62782368960069</v>
      </c>
      <c r="DR500" s="19">
        <f t="shared" si="746"/>
        <v>9.8942599390154324</v>
      </c>
      <c r="DS500" s="19">
        <f t="shared" si="747"/>
        <v>374.27243928193047</v>
      </c>
      <c r="DT500" s="19">
        <f t="shared" si="748"/>
        <v>444.96505935007576</v>
      </c>
      <c r="DU500" s="19">
        <f t="shared" si="749"/>
        <v>76.404811146688402</v>
      </c>
      <c r="DV500" s="19">
        <f t="shared" si="750"/>
        <v>15.467084233847043</v>
      </c>
      <c r="DX500" s="19">
        <f t="shared" si="751"/>
        <v>32.055843612523262</v>
      </c>
      <c r="DZ500" s="68">
        <f t="shared" si="752"/>
        <v>2945.6560757672569</v>
      </c>
      <c r="EA500" s="21">
        <f t="shared" si="753"/>
        <v>2.945656075767257</v>
      </c>
      <c r="EB500" s="92">
        <f t="shared" si="754"/>
        <v>1272</v>
      </c>
    </row>
    <row r="501" spans="1:132" x14ac:dyDescent="0.3">
      <c r="A501" s="19">
        <f>'A. Thermody. result (all suite)'!C457</f>
        <v>1271</v>
      </c>
      <c r="B501" s="19" t="str">
        <f>'A. Thermody. result (all suite)'!A457</f>
        <v>Alkaline basalt</v>
      </c>
      <c r="C501" s="24">
        <f>'A. Thermody. result (all suite)'!G457</f>
        <v>81.424164000000005</v>
      </c>
      <c r="D501" s="19">
        <f>'A. Thermody. result (all suite)'!D457</f>
        <v>10000</v>
      </c>
      <c r="E501" s="61">
        <f>'A. Thermody. result (all suite)'!I457</f>
        <v>44.326079</v>
      </c>
      <c r="F501" s="21">
        <f>'A. Thermody. result (all suite)'!J457</f>
        <v>4.4397849999999996</v>
      </c>
      <c r="G501" s="21">
        <f>'A. Thermody. result (all suite)'!K457</f>
        <v>12.730748</v>
      </c>
      <c r="H501" s="21">
        <f>'A. Thermody. result (all suite)'!L457</f>
        <v>3.0720170000000002</v>
      </c>
      <c r="I501" s="21">
        <f>'A. Thermody. result (all suite)'!M457</f>
        <v>9.7590219999999999</v>
      </c>
      <c r="J501" s="21">
        <f>'A. Thermody. result (all suite)'!N457</f>
        <v>0.208762</v>
      </c>
      <c r="K501" s="21">
        <f>'A. Thermody. result (all suite)'!O457</f>
        <v>7.2537320000000003</v>
      </c>
      <c r="L501" s="21">
        <f>'A. Thermody. result (all suite)'!P457</f>
        <v>11.928822</v>
      </c>
      <c r="M501" s="21">
        <f>'A. Thermody. result (all suite)'!Q457</f>
        <v>3.1495959999999998</v>
      </c>
      <c r="N501" s="21">
        <f>'A. Thermody. result (all suite)'!R457</f>
        <v>0.94557100000000005</v>
      </c>
      <c r="O501" s="21">
        <f>'A. Thermody. result (all suite)'!S457</f>
        <v>1.056092</v>
      </c>
      <c r="P501" s="21">
        <f>'A. Thermody. result (all suite)'!T457</f>
        <v>1.1297729999999999</v>
      </c>
      <c r="Q501" s="21">
        <f t="shared" si="672"/>
        <v>99.999999000000003</v>
      </c>
      <c r="S501" s="19">
        <f t="shared" si="673"/>
        <v>1544</v>
      </c>
      <c r="T501" s="19">
        <f t="shared" si="674"/>
        <v>1</v>
      </c>
      <c r="V501" s="61">
        <f t="shared" si="675"/>
        <v>43.825294922491487</v>
      </c>
      <c r="W501" s="21">
        <f t="shared" si="676"/>
        <v>4.3896255073103543</v>
      </c>
      <c r="X501" s="21">
        <f t="shared" si="677"/>
        <v>12.586919444959674</v>
      </c>
      <c r="Y501" s="21">
        <f t="shared" si="678"/>
        <v>3.0373101810315219</v>
      </c>
      <c r="Z501" s="21">
        <f t="shared" si="679"/>
        <v>9.6487672032773926</v>
      </c>
      <c r="AA501" s="21">
        <f t="shared" si="680"/>
        <v>0.20640346326615464</v>
      </c>
      <c r="AB501" s="21">
        <f t="shared" si="681"/>
        <v>7.171781293552133</v>
      </c>
      <c r="AC501" s="21">
        <f t="shared" si="682"/>
        <v>11.794053388478254</v>
      </c>
      <c r="AD501" s="21">
        <f t="shared" si="683"/>
        <v>3.114012714427087</v>
      </c>
      <c r="AE501" s="21">
        <f t="shared" si="684"/>
        <v>0.93488819403934198</v>
      </c>
      <c r="AF501" s="21">
        <f t="shared" si="685"/>
        <v>1.0441605576095256</v>
      </c>
      <c r="AG501" s="21">
        <f t="shared" si="686"/>
        <v>97.753216870442941</v>
      </c>
      <c r="AH501" s="21"/>
      <c r="AI501" s="61">
        <f t="shared" si="687"/>
        <v>44.832585899014724</v>
      </c>
      <c r="AJ501" s="21">
        <f t="shared" si="688"/>
        <v>4.4905177014564517</v>
      </c>
      <c r="AK501" s="21">
        <f t="shared" si="689"/>
        <v>12.87622018786525</v>
      </c>
      <c r="AL501" s="21">
        <f t="shared" si="690"/>
        <v>3.1071204388670055</v>
      </c>
      <c r="AM501" s="21">
        <f t="shared" si="691"/>
        <v>9.8705367579517809</v>
      </c>
      <c r="AN501" s="21">
        <f t="shared" si="692"/>
        <v>0.21114748943731551</v>
      </c>
      <c r="AO501" s="21">
        <f t="shared" si="693"/>
        <v>7.3366192163857287</v>
      </c>
      <c r="AP501" s="21">
        <f t="shared" si="694"/>
        <v>12.065130709825622</v>
      </c>
      <c r="AQ501" s="21">
        <f t="shared" si="695"/>
        <v>3.1855859214886388</v>
      </c>
      <c r="AR501" s="21">
        <f t="shared" si="696"/>
        <v>0.95637588610346658</v>
      </c>
      <c r="AS501" s="21">
        <f t="shared" si="697"/>
        <v>1.068159791603996</v>
      </c>
      <c r="AT501" s="21">
        <f t="shared" si="698"/>
        <v>99.999999999999972</v>
      </c>
      <c r="AU501" s="21"/>
      <c r="AV501" s="21">
        <f>AR501*'[1]diagram lines'!$G$39</f>
        <v>0.79389351156843591</v>
      </c>
      <c r="AW501" s="21">
        <f>AK501*'[1]diagram lines'!$G$40</f>
        <v>6.8149504336794857</v>
      </c>
      <c r="AX501" s="21">
        <f>AQ501*'[1]diagram lines'!$G$38</f>
        <v>2.3632339572450407</v>
      </c>
      <c r="AY501" s="21">
        <f>AP501*'[1]diagram lines'!$G$41</f>
        <v>8.6224377423036973</v>
      </c>
      <c r="AZ501" s="21">
        <f t="shared" si="699"/>
        <v>4.1419618075921054</v>
      </c>
      <c r="BA501" s="21">
        <f t="shared" si="700"/>
        <v>0.57854006591412677</v>
      </c>
      <c r="BB501" s="21">
        <f t="shared" si="701"/>
        <v>2.1585921065900791</v>
      </c>
      <c r="BC501" s="86">
        <f t="shared" si="702"/>
        <v>0.46326492019823828</v>
      </c>
      <c r="BX501" s="61">
        <f t="shared" si="703"/>
        <v>0.73778427097203736</v>
      </c>
      <c r="BY501" s="21">
        <f t="shared" si="704"/>
        <v>5.558068352528793E-2</v>
      </c>
      <c r="BZ501" s="21">
        <f t="shared" si="705"/>
        <v>0.12486021969399766</v>
      </c>
      <c r="CA501" s="21">
        <f t="shared" si="706"/>
        <v>1.9237378671175403E-2</v>
      </c>
      <c r="CB501" s="21">
        <f t="shared" si="707"/>
        <v>0.13582494084899097</v>
      </c>
      <c r="CC501" s="21">
        <f t="shared" si="708"/>
        <v>2.9427967296306741E-3</v>
      </c>
      <c r="CD501" s="21">
        <f t="shared" si="709"/>
        <v>0.17999334987593055</v>
      </c>
      <c r="CE501" s="21">
        <f t="shared" si="710"/>
        <v>0.21271080599144082</v>
      </c>
      <c r="CF501" s="21">
        <f t="shared" si="711"/>
        <v>5.0808130343603805E-2</v>
      </c>
      <c r="CG501" s="21">
        <f t="shared" si="712"/>
        <v>1.0037908704883228E-2</v>
      </c>
      <c r="CH501" s="21">
        <f t="shared" si="713"/>
        <v>7.4402017697120003E-3</v>
      </c>
      <c r="CI501" s="21">
        <f t="shared" si="714"/>
        <v>6.2695504994450604E-2</v>
      </c>
      <c r="CJ501" s="21">
        <f t="shared" si="715"/>
        <v>1.5999161921211409</v>
      </c>
      <c r="CL501" s="68">
        <f t="shared" si="716"/>
        <v>0.46113932380038974</v>
      </c>
      <c r="CM501" s="19">
        <f t="shared" si="717"/>
        <v>3.4739746868615681E-2</v>
      </c>
      <c r="CN501" s="19">
        <f t="shared" si="718"/>
        <v>7.804172512840199E-2</v>
      </c>
      <c r="CO501" s="19">
        <f t="shared" si="719"/>
        <v>1.2023991485248251E-2</v>
      </c>
      <c r="CP501" s="19">
        <f t="shared" si="720"/>
        <v>8.4895034826115878E-2</v>
      </c>
      <c r="CQ501" s="19">
        <f t="shared" si="721"/>
        <v>1.8393443007343813E-3</v>
      </c>
      <c r="CR501" s="19">
        <f t="shared" si="722"/>
        <v>0.11250173650489687</v>
      </c>
      <c r="CS501" s="19">
        <f t="shared" si="723"/>
        <v>0.13295121771936852</v>
      </c>
      <c r="CT501" s="19">
        <f t="shared" si="724"/>
        <v>3.1756744880644824E-2</v>
      </c>
      <c r="CU501" s="19">
        <f t="shared" si="725"/>
        <v>6.2740215733270033E-3</v>
      </c>
      <c r="CV501" s="19">
        <f t="shared" si="726"/>
        <v>4.6503696920823781E-3</v>
      </c>
      <c r="CW501" s="19">
        <f t="shared" si="727"/>
        <v>3.9186743220174555E-2</v>
      </c>
      <c r="CX501" s="19">
        <f t="shared" si="728"/>
        <v>1</v>
      </c>
      <c r="CZ501" s="68">
        <f t="shared" si="729"/>
        <v>2.4859999999999999E-5</v>
      </c>
      <c r="DA501" s="19">
        <f t="shared" si="730"/>
        <v>1.9206039999999998E-5</v>
      </c>
      <c r="DB501" s="19">
        <f t="shared" si="731"/>
        <v>3.5539999999999995E-5</v>
      </c>
      <c r="DC501" s="19">
        <f t="shared" si="732"/>
        <v>4.069739E-5</v>
      </c>
      <c r="DD501" s="19">
        <f t="shared" si="733"/>
        <v>1.3113319999999998E-5</v>
      </c>
      <c r="DE501" s="19">
        <f t="shared" si="734"/>
        <v>1.3113319999999998E-5</v>
      </c>
      <c r="DF501" s="19">
        <f t="shared" si="735"/>
        <v>1.2168169999999999E-5</v>
      </c>
      <c r="DG501" s="19">
        <f t="shared" si="736"/>
        <v>1.6807539999999997E-5</v>
      </c>
      <c r="DH501" s="19">
        <f t="shared" si="737"/>
        <v>2.5639279999999999E-5</v>
      </c>
      <c r="DI501" s="19">
        <f t="shared" si="738"/>
        <v>3.7991679999999989E-5</v>
      </c>
      <c r="DJ501" s="19">
        <f t="shared" si="739"/>
        <v>0</v>
      </c>
      <c r="DK501" s="19">
        <f t="shared" si="740"/>
        <v>2.1899659999999997E-5</v>
      </c>
      <c r="DM501" s="68">
        <f t="shared" si="741"/>
        <v>1114.4509482673939</v>
      </c>
      <c r="DN501" s="19">
        <f t="shared" si="742"/>
        <v>144.48636886443126</v>
      </c>
      <c r="DO501" s="19">
        <f t="shared" si="743"/>
        <v>223.89235492661419</v>
      </c>
      <c r="DP501" s="19">
        <f t="shared" si="744"/>
        <v>47.180204929094792</v>
      </c>
      <c r="DQ501" s="19">
        <f t="shared" si="745"/>
        <v>465.15361878276639</v>
      </c>
      <c r="DR501" s="19">
        <f t="shared" si="746"/>
        <v>9.9504232867112989</v>
      </c>
      <c r="DS501" s="19">
        <f t="shared" si="747"/>
        <v>372.59669951581407</v>
      </c>
      <c r="DT501" s="19">
        <f t="shared" si="748"/>
        <v>443.60473273912709</v>
      </c>
      <c r="DU501" s="19">
        <f t="shared" si="749"/>
        <v>76.780651217630648</v>
      </c>
      <c r="DV501" s="19">
        <f t="shared" si="750"/>
        <v>15.556375296049133</v>
      </c>
      <c r="DX501" s="19">
        <f t="shared" si="751"/>
        <v>32.244569679508523</v>
      </c>
      <c r="DZ501" s="68">
        <f t="shared" si="752"/>
        <v>2945.8969475051417</v>
      </c>
      <c r="EA501" s="21">
        <f t="shared" si="753"/>
        <v>2.9458969475051417</v>
      </c>
      <c r="EB501" s="92">
        <f t="shared" si="754"/>
        <v>1271</v>
      </c>
    </row>
    <row r="502" spans="1:132" x14ac:dyDescent="0.3">
      <c r="A502" s="19">
        <f>'A. Thermody. result (all suite)'!C458</f>
        <v>1270</v>
      </c>
      <c r="B502" s="19" t="str">
        <f>'A. Thermody. result (all suite)'!A458</f>
        <v>Alkaline basalt</v>
      </c>
      <c r="C502" s="24">
        <f>'A. Thermody. result (all suite)'!G458</f>
        <v>81.011488999999997</v>
      </c>
      <c r="D502" s="19">
        <f>'A. Thermody. result (all suite)'!D458</f>
        <v>10000</v>
      </c>
      <c r="E502" s="61">
        <f>'A. Thermody. result (all suite)'!I458</f>
        <v>44.308621000000002</v>
      </c>
      <c r="F502" s="21">
        <f>'A. Thermody. result (all suite)'!J458</f>
        <v>4.4518630000000003</v>
      </c>
      <c r="G502" s="21">
        <f>'A. Thermody. result (all suite)'!K458</f>
        <v>12.759674</v>
      </c>
      <c r="H502" s="21">
        <f>'A. Thermody. result (all suite)'!L458</f>
        <v>3.071739</v>
      </c>
      <c r="I502" s="21">
        <f>'A. Thermody. result (all suite)'!M458</f>
        <v>9.7855340000000002</v>
      </c>
      <c r="J502" s="21">
        <f>'A. Thermody. result (all suite)'!N458</f>
        <v>0.20982600000000001</v>
      </c>
      <c r="K502" s="21">
        <f>'A. Thermody. result (all suite)'!O458</f>
        <v>7.2168150000000004</v>
      </c>
      <c r="L502" s="21">
        <f>'A. Thermody. result (all suite)'!P458</f>
        <v>11.885522</v>
      </c>
      <c r="M502" s="21">
        <f>'A. Thermody. result (all suite)'!Q458</f>
        <v>3.1630199999999999</v>
      </c>
      <c r="N502" s="21">
        <f>'A. Thermody. result (all suite)'!R458</f>
        <v>0.95038699999999998</v>
      </c>
      <c r="O502" s="21">
        <f>'A. Thermody. result (all suite)'!S458</f>
        <v>1.061472</v>
      </c>
      <c r="P502" s="21">
        <f>'A. Thermody. result (all suite)'!T458</f>
        <v>1.1355280000000001</v>
      </c>
      <c r="Q502" s="21">
        <f t="shared" si="672"/>
        <v>100.000001</v>
      </c>
      <c r="S502" s="19">
        <f t="shared" si="673"/>
        <v>1543</v>
      </c>
      <c r="T502" s="19">
        <f t="shared" si="674"/>
        <v>1</v>
      </c>
      <c r="V502" s="61">
        <f t="shared" si="675"/>
        <v>43.805484207162486</v>
      </c>
      <c r="W502" s="21">
        <f t="shared" si="676"/>
        <v>4.4013108496188824</v>
      </c>
      <c r="X502" s="21">
        <f t="shared" si="677"/>
        <v>12.614784330470179</v>
      </c>
      <c r="Y502" s="21">
        <f t="shared" si="678"/>
        <v>3.0368585439168849</v>
      </c>
      <c r="Z502" s="21">
        <f t="shared" si="679"/>
        <v>9.6744165225916561</v>
      </c>
      <c r="AA502" s="21">
        <f t="shared" si="680"/>
        <v>0.20744336704254637</v>
      </c>
      <c r="AB502" s="21">
        <f t="shared" si="681"/>
        <v>7.1348660457862909</v>
      </c>
      <c r="AC502" s="21">
        <f t="shared" si="682"/>
        <v>11.750558571093475</v>
      </c>
      <c r="AD502" s="21">
        <f t="shared" si="683"/>
        <v>3.1271030226135701</v>
      </c>
      <c r="AE502" s="21">
        <f t="shared" si="684"/>
        <v>0.93959508961455918</v>
      </c>
      <c r="AF502" s="21">
        <f t="shared" si="685"/>
        <v>1.0494186883483732</v>
      </c>
      <c r="AG502" s="21">
        <f t="shared" si="686"/>
        <v>97.741839238258891</v>
      </c>
      <c r="AH502" s="21"/>
      <c r="AI502" s="61">
        <f t="shared" si="687"/>
        <v>44.817536224564719</v>
      </c>
      <c r="AJ502" s="21">
        <f t="shared" si="688"/>
        <v>4.5029957323496799</v>
      </c>
      <c r="AK502" s="21">
        <f t="shared" si="689"/>
        <v>12.906227700217451</v>
      </c>
      <c r="AL502" s="21">
        <f t="shared" si="690"/>
        <v>3.1070200515811184</v>
      </c>
      <c r="AM502" s="21">
        <f t="shared" si="691"/>
        <v>9.89792764080177</v>
      </c>
      <c r="AN502" s="21">
        <f t="shared" si="692"/>
        <v>0.21223599705022456</v>
      </c>
      <c r="AO502" s="21">
        <f t="shared" si="693"/>
        <v>7.2997051225873646</v>
      </c>
      <c r="AP502" s="21">
        <f t="shared" si="694"/>
        <v>12.022035458581771</v>
      </c>
      <c r="AQ502" s="21">
        <f t="shared" si="695"/>
        <v>3.199349477137253</v>
      </c>
      <c r="AR502" s="21">
        <f t="shared" si="696"/>
        <v>0.96130285345272637</v>
      </c>
      <c r="AS502" s="21">
        <f t="shared" si="697"/>
        <v>1.0736637416759407</v>
      </c>
      <c r="AT502" s="21">
        <f t="shared" si="698"/>
        <v>100.00000000000001</v>
      </c>
      <c r="AU502" s="21"/>
      <c r="AV502" s="21">
        <f>AR502*'[1]diagram lines'!$G$39</f>
        <v>0.79798341750094881</v>
      </c>
      <c r="AW502" s="21">
        <f>AK502*'[1]diagram lines'!$G$40</f>
        <v>6.8308324010840966</v>
      </c>
      <c r="AX502" s="21">
        <f>AQ502*'[1]diagram lines'!$G$38</f>
        <v>2.3734444814257971</v>
      </c>
      <c r="AY502" s="21">
        <f>AP502*'[1]diagram lines'!$G$41</f>
        <v>8.591639392101289</v>
      </c>
      <c r="AZ502" s="21">
        <f t="shared" si="699"/>
        <v>4.1606523305899792</v>
      </c>
      <c r="BA502" s="21">
        <f t="shared" si="700"/>
        <v>0.58070163436828526</v>
      </c>
      <c r="BB502" s="21">
        <f t="shared" si="701"/>
        <v>2.1538665291415713</v>
      </c>
      <c r="BC502" s="86">
        <f t="shared" si="702"/>
        <v>0.46428132220363366</v>
      </c>
      <c r="BX502" s="61">
        <f t="shared" si="703"/>
        <v>0.73749369174434098</v>
      </c>
      <c r="BY502" s="21">
        <f t="shared" si="704"/>
        <v>5.5731885327991997E-2</v>
      </c>
      <c r="BZ502" s="21">
        <f t="shared" si="705"/>
        <v>0.12514391918399373</v>
      </c>
      <c r="CA502" s="21">
        <f t="shared" si="706"/>
        <v>1.9235637798234079E-2</v>
      </c>
      <c r="CB502" s="21">
        <f t="shared" si="707"/>
        <v>0.13619393180236605</v>
      </c>
      <c r="CC502" s="21">
        <f t="shared" si="708"/>
        <v>2.9577953199887231E-3</v>
      </c>
      <c r="CD502" s="21">
        <f t="shared" si="709"/>
        <v>0.17907729528535982</v>
      </c>
      <c r="CE502" s="21">
        <f t="shared" si="710"/>
        <v>0.21193869472182597</v>
      </c>
      <c r="CF502" s="21">
        <f t="shared" si="711"/>
        <v>5.1024681400225841E-2</v>
      </c>
      <c r="CG502" s="21">
        <f t="shared" si="712"/>
        <v>1.0089033970276008E-2</v>
      </c>
      <c r="CH502" s="21">
        <f t="shared" si="713"/>
        <v>7.4781040410302662E-3</v>
      </c>
      <c r="CI502" s="21">
        <f t="shared" si="714"/>
        <v>6.3014872364039964E-2</v>
      </c>
      <c r="CJ502" s="21">
        <f t="shared" si="715"/>
        <v>1.5993795429596733</v>
      </c>
      <c r="CL502" s="68">
        <f t="shared" si="716"/>
        <v>0.46111237010046974</v>
      </c>
      <c r="CM502" s="19">
        <f t="shared" si="717"/>
        <v>3.4845941085915974E-2</v>
      </c>
      <c r="CN502" s="19">
        <f t="shared" si="718"/>
        <v>7.8245291891387597E-2</v>
      </c>
      <c r="CO502" s="19">
        <f t="shared" si="719"/>
        <v>1.2026937497673799E-2</v>
      </c>
      <c r="CP502" s="19">
        <f t="shared" si="720"/>
        <v>8.515422896452543E-2</v>
      </c>
      <c r="CQ502" s="19">
        <f t="shared" si="721"/>
        <v>1.8493392222056831E-3</v>
      </c>
      <c r="CR502" s="19">
        <f t="shared" si="722"/>
        <v>0.11196672864401834</v>
      </c>
      <c r="CS502" s="19">
        <f t="shared" si="723"/>
        <v>0.13251307086848851</v>
      </c>
      <c r="CT502" s="19">
        <f t="shared" si="724"/>
        <v>3.1902797322144051E-2</v>
      </c>
      <c r="CU502" s="19">
        <f t="shared" si="725"/>
        <v>6.3080924191428103E-3</v>
      </c>
      <c r="CV502" s="19">
        <f t="shared" si="726"/>
        <v>4.6756281671528283E-3</v>
      </c>
      <c r="CW502" s="19">
        <f t="shared" si="727"/>
        <v>3.9399573816875325E-2</v>
      </c>
      <c r="CX502" s="19">
        <f t="shared" si="728"/>
        <v>1</v>
      </c>
      <c r="CZ502" s="68">
        <f t="shared" si="729"/>
        <v>2.4859999999999999E-5</v>
      </c>
      <c r="DA502" s="19">
        <f t="shared" si="730"/>
        <v>1.9198799999999996E-5</v>
      </c>
      <c r="DB502" s="19">
        <f t="shared" si="731"/>
        <v>3.5539999999999995E-5</v>
      </c>
      <c r="DC502" s="19">
        <f t="shared" si="732"/>
        <v>4.0688299999999995E-5</v>
      </c>
      <c r="DD502" s="19">
        <f t="shared" si="733"/>
        <v>1.3110399999999997E-5</v>
      </c>
      <c r="DE502" s="19">
        <f t="shared" si="734"/>
        <v>1.3110399999999997E-5</v>
      </c>
      <c r="DF502" s="19">
        <f t="shared" si="735"/>
        <v>1.2164899999999999E-5</v>
      </c>
      <c r="DG502" s="19">
        <f t="shared" si="736"/>
        <v>1.68038E-5</v>
      </c>
      <c r="DH502" s="19">
        <f t="shared" si="737"/>
        <v>2.5631599999999997E-5</v>
      </c>
      <c r="DI502" s="19">
        <f t="shared" si="738"/>
        <v>3.7979599999999991E-5</v>
      </c>
      <c r="DJ502" s="19">
        <f t="shared" si="739"/>
        <v>0</v>
      </c>
      <c r="DK502" s="19">
        <f t="shared" si="740"/>
        <v>2.1890199999999999E-5</v>
      </c>
      <c r="DM502" s="68">
        <f t="shared" si="741"/>
        <v>1114.3858083522214</v>
      </c>
      <c r="DN502" s="19">
        <f t="shared" si="742"/>
        <v>144.98269547799697</v>
      </c>
      <c r="DO502" s="19">
        <f t="shared" si="743"/>
        <v>224.47636356910184</v>
      </c>
      <c r="DP502" s="19">
        <f t="shared" si="744"/>
        <v>47.202307518464259</v>
      </c>
      <c r="DQ502" s="19">
        <f t="shared" si="745"/>
        <v>466.67770251869916</v>
      </c>
      <c r="DR502" s="19">
        <f t="shared" si="746"/>
        <v>10.006721718885098</v>
      </c>
      <c r="DS502" s="19">
        <f t="shared" si="747"/>
        <v>370.92447651472173</v>
      </c>
      <c r="DT502" s="19">
        <f t="shared" si="748"/>
        <v>442.24122009931301</v>
      </c>
      <c r="DU502" s="19">
        <f t="shared" si="749"/>
        <v>77.156884704806188</v>
      </c>
      <c r="DV502" s="19">
        <f t="shared" si="750"/>
        <v>15.645828441670076</v>
      </c>
      <c r="DX502" s="19">
        <f t="shared" si="751"/>
        <v>32.433706415660588</v>
      </c>
      <c r="DZ502" s="68">
        <f t="shared" si="752"/>
        <v>2946.1337153315399</v>
      </c>
      <c r="EA502" s="21">
        <f t="shared" si="753"/>
        <v>2.9461337153315399</v>
      </c>
      <c r="EB502" s="92">
        <f t="shared" si="754"/>
        <v>1270</v>
      </c>
    </row>
    <row r="503" spans="1:132" x14ac:dyDescent="0.3">
      <c r="A503" s="19">
        <f>'A. Thermody. result (all suite)'!C459</f>
        <v>1269</v>
      </c>
      <c r="B503" s="19" t="str">
        <f>'A. Thermody. result (all suite)'!A459</f>
        <v>Alkaline basalt</v>
      </c>
      <c r="C503" s="24">
        <f>'A. Thermody. result (all suite)'!G459</f>
        <v>80.602435999999997</v>
      </c>
      <c r="D503" s="19">
        <f>'A. Thermody. result (all suite)'!D459</f>
        <v>10000</v>
      </c>
      <c r="E503" s="61">
        <f>'A. Thermody. result (all suite)'!I459</f>
        <v>44.291442000000004</v>
      </c>
      <c r="F503" s="21">
        <f>'A. Thermody. result (all suite)'!J459</f>
        <v>4.4637890000000002</v>
      </c>
      <c r="G503" s="21">
        <f>'A. Thermody. result (all suite)'!K459</f>
        <v>12.788421</v>
      </c>
      <c r="H503" s="21">
        <f>'A. Thermody. result (all suite)'!L459</f>
        <v>3.071428</v>
      </c>
      <c r="I503" s="21">
        <f>'A. Thermody. result (all suite)'!M459</f>
        <v>9.8119960000000006</v>
      </c>
      <c r="J503" s="21">
        <f>'A. Thermody. result (all suite)'!N459</f>
        <v>0.210891</v>
      </c>
      <c r="K503" s="21">
        <f>'A. Thermody. result (all suite)'!O459</f>
        <v>7.180021</v>
      </c>
      <c r="L503" s="21">
        <f>'A. Thermody. result (all suite)'!P459</f>
        <v>11.842205</v>
      </c>
      <c r="M503" s="21">
        <f>'A. Thermody. result (all suite)'!Q459</f>
        <v>3.1764480000000002</v>
      </c>
      <c r="N503" s="21">
        <f>'A. Thermody. result (all suite)'!R459</f>
        <v>0.95521100000000003</v>
      </c>
      <c r="O503" s="21">
        <f>'A. Thermody. result (all suite)'!S459</f>
        <v>1.066859</v>
      </c>
      <c r="P503" s="21">
        <f>'A. Thermody. result (all suite)'!T459</f>
        <v>1.1412910000000001</v>
      </c>
      <c r="Q503" s="21">
        <f t="shared" si="672"/>
        <v>100.00000199999998</v>
      </c>
      <c r="S503" s="19">
        <f t="shared" si="673"/>
        <v>1542</v>
      </c>
      <c r="T503" s="19">
        <f t="shared" si="674"/>
        <v>1</v>
      </c>
      <c r="V503" s="61">
        <f t="shared" si="675"/>
        <v>43.785947768793669</v>
      </c>
      <c r="W503" s="21">
        <f t="shared" si="676"/>
        <v>4.4128441789029065</v>
      </c>
      <c r="X503" s="21">
        <f t="shared" si="677"/>
        <v>12.642467905003951</v>
      </c>
      <c r="Y503" s="21">
        <f t="shared" si="678"/>
        <v>3.0363740693655989</v>
      </c>
      <c r="Z503" s="21">
        <f t="shared" si="679"/>
        <v>9.7000125749713089</v>
      </c>
      <c r="AA503" s="21">
        <f t="shared" si="680"/>
        <v>0.2084841200453276</v>
      </c>
      <c r="AB503" s="21">
        <f t="shared" si="681"/>
        <v>7.0980760681677886</v>
      </c>
      <c r="AC503" s="21">
        <f t="shared" si="682"/>
        <v>11.707050982836529</v>
      </c>
      <c r="AD503" s="21">
        <f t="shared" si="683"/>
        <v>3.140195485581371</v>
      </c>
      <c r="AE503" s="21">
        <f t="shared" si="684"/>
        <v>0.94430926304402485</v>
      </c>
      <c r="AF503" s="21">
        <f t="shared" si="685"/>
        <v>1.0546830344938294</v>
      </c>
      <c r="AG503" s="21">
        <f t="shared" si="686"/>
        <v>97.730445451206307</v>
      </c>
      <c r="AH503" s="21"/>
      <c r="AI503" s="61">
        <f t="shared" si="687"/>
        <v>44.802771098239383</v>
      </c>
      <c r="AJ503" s="21">
        <f t="shared" si="688"/>
        <v>4.5153218718378794</v>
      </c>
      <c r="AK503" s="21">
        <f t="shared" si="689"/>
        <v>12.936058816304005</v>
      </c>
      <c r="AL503" s="21">
        <f t="shared" si="690"/>
        <v>3.1068865544888604</v>
      </c>
      <c r="AM503" s="21">
        <f t="shared" si="691"/>
        <v>9.9252720379896502</v>
      </c>
      <c r="AN503" s="21">
        <f t="shared" si="692"/>
        <v>0.21332566231821493</v>
      </c>
      <c r="AO503" s="21">
        <f t="shared" si="693"/>
        <v>7.2629118136084125</v>
      </c>
      <c r="AP503" s="21">
        <f t="shared" si="694"/>
        <v>11.978919085845655</v>
      </c>
      <c r="AQ503" s="21">
        <f t="shared" si="695"/>
        <v>3.2131189734003316</v>
      </c>
      <c r="AR503" s="21">
        <f t="shared" si="696"/>
        <v>0.96623857456527029</v>
      </c>
      <c r="AS503" s="21">
        <f t="shared" si="697"/>
        <v>1.0791755114023285</v>
      </c>
      <c r="AT503" s="21">
        <f t="shared" si="698"/>
        <v>99.999999999999986</v>
      </c>
      <c r="AU503" s="21"/>
      <c r="AV503" s="21">
        <f>AR503*'[1]diagram lines'!$G$39</f>
        <v>0.80208058998626186</v>
      </c>
      <c r="AW503" s="21">
        <f>AK503*'[1]diagram lines'!$G$40</f>
        <v>6.8466210078759246</v>
      </c>
      <c r="AX503" s="21">
        <f>AQ503*'[1]diagram lines'!$G$38</f>
        <v>2.383659412664525</v>
      </c>
      <c r="AY503" s="21">
        <f>AP503*'[1]diagram lines'!$G$41</f>
        <v>8.5608259472632362</v>
      </c>
      <c r="AZ503" s="21">
        <f t="shared" si="699"/>
        <v>4.1793575479656022</v>
      </c>
      <c r="BA503" s="21">
        <f t="shared" si="700"/>
        <v>0.58286149646365681</v>
      </c>
      <c r="BB503" s="21">
        <f t="shared" si="701"/>
        <v>2.1491461959164893</v>
      </c>
      <c r="BC503" s="86">
        <f t="shared" si="702"/>
        <v>0.46530105857854709</v>
      </c>
      <c r="BX503" s="61">
        <f t="shared" si="703"/>
        <v>0.73720775632490021</v>
      </c>
      <c r="BY503" s="21">
        <f t="shared" si="704"/>
        <v>5.5881184276414628E-2</v>
      </c>
      <c r="BZ503" s="21">
        <f t="shared" si="705"/>
        <v>0.12542586308356218</v>
      </c>
      <c r="CA503" s="21">
        <f t="shared" si="706"/>
        <v>1.9233690274907633E-2</v>
      </c>
      <c r="CB503" s="21">
        <f t="shared" si="707"/>
        <v>0.13656222686151706</v>
      </c>
      <c r="CC503" s="21">
        <f t="shared" si="708"/>
        <v>2.9728080067662815E-3</v>
      </c>
      <c r="CD503" s="21">
        <f t="shared" si="709"/>
        <v>0.17816429280397023</v>
      </c>
      <c r="CE503" s="21">
        <f t="shared" si="710"/>
        <v>0.21116628031383738</v>
      </c>
      <c r="CF503" s="21">
        <f t="shared" si="711"/>
        <v>5.1241296983384421E-2</v>
      </c>
      <c r="CG503" s="21">
        <f t="shared" si="712"/>
        <v>1.0140244161358811E-2</v>
      </c>
      <c r="CH503" s="21">
        <f t="shared" si="713"/>
        <v>7.5160556275714373E-3</v>
      </c>
      <c r="CI503" s="21">
        <f t="shared" si="714"/>
        <v>6.3334683684794682E-2</v>
      </c>
      <c r="CJ503" s="21">
        <f t="shared" si="715"/>
        <v>1.598846382402985</v>
      </c>
      <c r="CL503" s="68">
        <f t="shared" si="716"/>
        <v>0.46108729671509424</v>
      </c>
      <c r="CM503" s="19">
        <f t="shared" si="717"/>
        <v>3.495094018502768E-2</v>
      </c>
      <c r="CN503" s="19">
        <f t="shared" si="718"/>
        <v>7.8447726100523474E-2</v>
      </c>
      <c r="CO503" s="19">
        <f t="shared" si="719"/>
        <v>1.2029729989444246E-2</v>
      </c>
      <c r="CP503" s="19">
        <f t="shared" si="720"/>
        <v>8.5412975483154893E-2</v>
      </c>
      <c r="CQ503" s="19">
        <f t="shared" si="721"/>
        <v>1.8593456128651346E-3</v>
      </c>
      <c r="CR503" s="19">
        <f t="shared" si="722"/>
        <v>0.11143302744082163</v>
      </c>
      <c r="CS503" s="19">
        <f t="shared" si="723"/>
        <v>0.13207415211239068</v>
      </c>
      <c r="CT503" s="19">
        <f t="shared" si="724"/>
        <v>3.2048918237142551E-2</v>
      </c>
      <c r="CU503" s="19">
        <f t="shared" si="725"/>
        <v>6.3422254151262103E-3</v>
      </c>
      <c r="CV503" s="19">
        <f t="shared" si="726"/>
        <v>4.7009241852711244E-3</v>
      </c>
      <c r="CW503" s="19">
        <f t="shared" si="727"/>
        <v>3.9612738523138076E-2</v>
      </c>
      <c r="CX503" s="19">
        <f t="shared" si="728"/>
        <v>0.99999999999999989</v>
      </c>
      <c r="CZ503" s="68">
        <f t="shared" si="729"/>
        <v>2.4859999999999999E-5</v>
      </c>
      <c r="DA503" s="19">
        <f t="shared" si="730"/>
        <v>1.9191559999999998E-5</v>
      </c>
      <c r="DB503" s="19">
        <f t="shared" si="731"/>
        <v>3.5539999999999995E-5</v>
      </c>
      <c r="DC503" s="19">
        <f t="shared" si="732"/>
        <v>4.0679209999999996E-5</v>
      </c>
      <c r="DD503" s="19">
        <f t="shared" si="733"/>
        <v>1.3107479999999998E-5</v>
      </c>
      <c r="DE503" s="19">
        <f t="shared" si="734"/>
        <v>1.3107479999999998E-5</v>
      </c>
      <c r="DF503" s="19">
        <f t="shared" si="735"/>
        <v>1.2161629999999999E-5</v>
      </c>
      <c r="DG503" s="19">
        <f t="shared" si="736"/>
        <v>1.6800059999999999E-5</v>
      </c>
      <c r="DH503" s="19">
        <f t="shared" si="737"/>
        <v>2.5623919999999998E-5</v>
      </c>
      <c r="DI503" s="19">
        <f t="shared" si="738"/>
        <v>3.7967519999999993E-5</v>
      </c>
      <c r="DJ503" s="19">
        <f t="shared" si="739"/>
        <v>0</v>
      </c>
      <c r="DK503" s="19">
        <f t="shared" si="740"/>
        <v>2.1880739999999998E-5</v>
      </c>
      <c r="DM503" s="68">
        <f t="shared" si="741"/>
        <v>1114.3252126565915</v>
      </c>
      <c r="DN503" s="19">
        <f t="shared" si="742"/>
        <v>145.47442219288121</v>
      </c>
      <c r="DO503" s="19">
        <f t="shared" si="743"/>
        <v>225.05712305034817</v>
      </c>
      <c r="DP503" s="19">
        <f t="shared" si="744"/>
        <v>47.223817326205499</v>
      </c>
      <c r="DQ503" s="19">
        <f t="shared" si="745"/>
        <v>468.20001163188346</v>
      </c>
      <c r="DR503" s="19">
        <f t="shared" si="746"/>
        <v>10.063107307938113</v>
      </c>
      <c r="DS503" s="19">
        <f t="shared" si="747"/>
        <v>369.25568413651064</v>
      </c>
      <c r="DT503" s="19">
        <f t="shared" si="748"/>
        <v>440.87452368996719</v>
      </c>
      <c r="DU503" s="19">
        <f t="shared" si="749"/>
        <v>77.533509374071841</v>
      </c>
      <c r="DV503" s="19">
        <f t="shared" si="750"/>
        <v>15.735492708106538</v>
      </c>
      <c r="DX503" s="19">
        <f t="shared" si="751"/>
        <v>32.623281853673511</v>
      </c>
      <c r="DZ503" s="68">
        <f t="shared" si="752"/>
        <v>2946.3661859281774</v>
      </c>
      <c r="EA503" s="21">
        <f t="shared" si="753"/>
        <v>2.9463661859281776</v>
      </c>
      <c r="EB503" s="92">
        <f t="shared" si="754"/>
        <v>1269</v>
      </c>
    </row>
    <row r="504" spans="1:132" x14ac:dyDescent="0.3">
      <c r="A504" s="19">
        <f>'A. Thermody. result (all suite)'!C460</f>
        <v>1268</v>
      </c>
      <c r="B504" s="19" t="str">
        <f>'A. Thermody. result (all suite)'!A460</f>
        <v>Alkaline basalt</v>
      </c>
      <c r="C504" s="24">
        <f>'A. Thermody. result (all suite)'!G460</f>
        <v>80.196945999999997</v>
      </c>
      <c r="D504" s="19">
        <f>'A. Thermody. result (all suite)'!D460</f>
        <v>10000</v>
      </c>
      <c r="E504" s="61">
        <f>'A. Thermody. result (all suite)'!I460</f>
        <v>44.274545000000003</v>
      </c>
      <c r="F504" s="21">
        <f>'A. Thermody. result (all suite)'!J460</f>
        <v>4.4755589999999996</v>
      </c>
      <c r="G504" s="21">
        <f>'A. Thermody. result (all suite)'!K460</f>
        <v>12.816990000000001</v>
      </c>
      <c r="H504" s="21">
        <f>'A. Thermody. result (all suite)'!L460</f>
        <v>3.0710850000000001</v>
      </c>
      <c r="I504" s="21">
        <f>'A. Thermody. result (all suite)'!M460</f>
        <v>9.8384090000000004</v>
      </c>
      <c r="J504" s="21">
        <f>'A. Thermody. result (all suite)'!N460</f>
        <v>0.21195700000000001</v>
      </c>
      <c r="K504" s="21">
        <f>'A. Thermody. result (all suite)'!O460</f>
        <v>7.143351</v>
      </c>
      <c r="L504" s="21">
        <f>'A. Thermody. result (all suite)'!P460</f>
        <v>11.798870000000001</v>
      </c>
      <c r="M504" s="21">
        <f>'A. Thermody. result (all suite)'!Q460</f>
        <v>3.1898789999999999</v>
      </c>
      <c r="N504" s="21">
        <f>'A. Thermody. result (all suite)'!R460</f>
        <v>0.96004</v>
      </c>
      <c r="O504" s="21">
        <f>'A. Thermody. result (all suite)'!S460</f>
        <v>1.0722529999999999</v>
      </c>
      <c r="P504" s="21">
        <f>'A. Thermody. result (all suite)'!T460</f>
        <v>1.1470610000000001</v>
      </c>
      <c r="Q504" s="21">
        <f t="shared" si="672"/>
        <v>99.999999000000003</v>
      </c>
      <c r="S504" s="19">
        <f t="shared" si="673"/>
        <v>1541</v>
      </c>
      <c r="T504" s="19">
        <f t="shared" si="674"/>
        <v>1</v>
      </c>
      <c r="V504" s="61">
        <f t="shared" si="675"/>
        <v>43.766688956298999</v>
      </c>
      <c r="W504" s="21">
        <f t="shared" si="676"/>
        <v>4.4242216076656362</v>
      </c>
      <c r="X504" s="21">
        <f t="shared" si="677"/>
        <v>12.669971304865914</v>
      </c>
      <c r="Y504" s="21">
        <f t="shared" si="678"/>
        <v>3.0358577813358782</v>
      </c>
      <c r="Z504" s="21">
        <f t="shared" si="679"/>
        <v>9.7255564462119857</v>
      </c>
      <c r="AA504" s="21">
        <f t="shared" si="680"/>
        <v>0.20952572389191726</v>
      </c>
      <c r="AB504" s="21">
        <f t="shared" si="681"/>
        <v>7.0614124057665038</v>
      </c>
      <c r="AC504" s="21">
        <f t="shared" si="682"/>
        <v>11.6635297624359</v>
      </c>
      <c r="AD504" s="21">
        <f t="shared" si="683"/>
        <v>3.1532891416779116</v>
      </c>
      <c r="AE504" s="21">
        <f t="shared" si="684"/>
        <v>0.94902775546547757</v>
      </c>
      <c r="AF504" s="21">
        <f t="shared" si="685"/>
        <v>1.059953603892676</v>
      </c>
      <c r="AG504" s="21">
        <f t="shared" si="686"/>
        <v>97.7190344895088</v>
      </c>
      <c r="AH504" s="21"/>
      <c r="AI504" s="61">
        <f t="shared" si="687"/>
        <v>44.78829450673485</v>
      </c>
      <c r="AJ504" s="21">
        <f t="shared" si="688"/>
        <v>4.5274921419128678</v>
      </c>
      <c r="AK504" s="21">
        <f t="shared" si="689"/>
        <v>12.96571478735412</v>
      </c>
      <c r="AL504" s="21">
        <f t="shared" si="690"/>
        <v>3.1067210162231094</v>
      </c>
      <c r="AM504" s="21">
        <f t="shared" si="691"/>
        <v>9.9525711618201971</v>
      </c>
      <c r="AN504" s="21">
        <f t="shared" si="692"/>
        <v>0.21441649007943495</v>
      </c>
      <c r="AO504" s="21">
        <f t="shared" si="693"/>
        <v>7.2262404583260826</v>
      </c>
      <c r="AP504" s="21">
        <f t="shared" si="694"/>
        <v>11.935780806029257</v>
      </c>
      <c r="AQ504" s="21">
        <f t="shared" si="695"/>
        <v>3.2268934687606348</v>
      </c>
      <c r="AR504" s="21">
        <f t="shared" si="696"/>
        <v>0.97118003715782319</v>
      </c>
      <c r="AS504" s="21">
        <f t="shared" si="697"/>
        <v>1.0846951256016284</v>
      </c>
      <c r="AT504" s="21">
        <f t="shared" si="698"/>
        <v>100</v>
      </c>
      <c r="AU504" s="21"/>
      <c r="AV504" s="21">
        <f>AR504*'[1]diagram lines'!$G$39</f>
        <v>0.80618252850948124</v>
      </c>
      <c r="AW504" s="21">
        <f>AK504*'[1]diagram lines'!$G$40</f>
        <v>6.8623169162885214</v>
      </c>
      <c r="AX504" s="21">
        <f>AQ504*'[1]diagram lines'!$G$38</f>
        <v>2.3938780524945789</v>
      </c>
      <c r="AY504" s="21">
        <f>AP504*'[1]diagram lines'!$G$41</f>
        <v>8.5299968463630638</v>
      </c>
      <c r="AZ504" s="21">
        <f t="shared" si="699"/>
        <v>4.1980735059184582</v>
      </c>
      <c r="BA504" s="21">
        <f t="shared" si="700"/>
        <v>0.58501989088972484</v>
      </c>
      <c r="BB504" s="21">
        <f t="shared" si="701"/>
        <v>2.1444334388617672</v>
      </c>
      <c r="BC504" s="86">
        <f t="shared" si="702"/>
        <v>0.46632363676010613</v>
      </c>
      <c r="BX504" s="61">
        <f t="shared" si="703"/>
        <v>0.73692651464713721</v>
      </c>
      <c r="BY504" s="21">
        <f t="shared" si="704"/>
        <v>5.6028530295443163E-2</v>
      </c>
      <c r="BZ504" s="21">
        <f t="shared" si="705"/>
        <v>0.12570606120047079</v>
      </c>
      <c r="CA504" s="21">
        <f t="shared" si="706"/>
        <v>1.9231542363328951E-2</v>
      </c>
      <c r="CB504" s="21">
        <f t="shared" si="707"/>
        <v>0.13692983994432847</v>
      </c>
      <c r="CC504" s="21">
        <f t="shared" si="708"/>
        <v>2.9878347899633495E-3</v>
      </c>
      <c r="CD504" s="21">
        <f t="shared" si="709"/>
        <v>0.17725436724565757</v>
      </c>
      <c r="CE504" s="21">
        <f t="shared" si="710"/>
        <v>0.210393544935806</v>
      </c>
      <c r="CF504" s="21">
        <f t="shared" si="711"/>
        <v>5.1457960961445393E-2</v>
      </c>
      <c r="CG504" s="21">
        <f t="shared" si="712"/>
        <v>1.0191507430997877E-2</v>
      </c>
      <c r="CH504" s="21">
        <f t="shared" si="713"/>
        <v>7.5540565293355129E-3</v>
      </c>
      <c r="CI504" s="21">
        <f t="shared" si="714"/>
        <v>6.3654883462819098E-2</v>
      </c>
      <c r="CJ504" s="21">
        <f t="shared" si="715"/>
        <v>1.5983166438067333</v>
      </c>
      <c r="CL504" s="68">
        <f t="shared" si="716"/>
        <v>0.46106415615618501</v>
      </c>
      <c r="CM504" s="19">
        <f t="shared" si="717"/>
        <v>3.5054712414180469E-2</v>
      </c>
      <c r="CN504" s="19">
        <f t="shared" si="718"/>
        <v>7.8649034712592922E-2</v>
      </c>
      <c r="CO504" s="19">
        <f t="shared" si="719"/>
        <v>1.203237320830553E-2</v>
      </c>
      <c r="CP504" s="19">
        <f t="shared" si="720"/>
        <v>8.5671284519818758E-2</v>
      </c>
      <c r="CQ504" s="19">
        <f t="shared" si="721"/>
        <v>1.8693634966142761E-3</v>
      </c>
      <c r="CR504" s="19">
        <f t="shared" si="722"/>
        <v>0.11090065784680084</v>
      </c>
      <c r="CS504" s="19">
        <f t="shared" si="723"/>
        <v>0.13163445788483358</v>
      </c>
      <c r="CT504" s="19">
        <f t="shared" si="724"/>
        <v>3.2195097986896536E-2</v>
      </c>
      <c r="CU504" s="19">
        <f t="shared" si="725"/>
        <v>6.3764007404218852E-3</v>
      </c>
      <c r="CV504" s="19">
        <f t="shared" si="726"/>
        <v>4.7262578154375658E-3</v>
      </c>
      <c r="CW504" s="19">
        <f t="shared" si="727"/>
        <v>3.9826203217912665E-2</v>
      </c>
      <c r="CX504" s="19">
        <f t="shared" si="728"/>
        <v>0.99999999999999989</v>
      </c>
      <c r="CZ504" s="68">
        <f t="shared" si="729"/>
        <v>2.4859999999999999E-5</v>
      </c>
      <c r="DA504" s="19">
        <f t="shared" si="730"/>
        <v>1.9184319999999997E-5</v>
      </c>
      <c r="DB504" s="19">
        <f t="shared" si="731"/>
        <v>3.5539999999999995E-5</v>
      </c>
      <c r="DC504" s="19">
        <f t="shared" si="732"/>
        <v>4.0670119999999997E-5</v>
      </c>
      <c r="DD504" s="19">
        <f t="shared" si="733"/>
        <v>1.3104559999999997E-5</v>
      </c>
      <c r="DE504" s="19">
        <f t="shared" si="734"/>
        <v>1.3104559999999997E-5</v>
      </c>
      <c r="DF504" s="19">
        <f t="shared" si="735"/>
        <v>1.2158359999999999E-5</v>
      </c>
      <c r="DG504" s="19">
        <f t="shared" si="736"/>
        <v>1.6796319999999998E-5</v>
      </c>
      <c r="DH504" s="19">
        <f t="shared" si="737"/>
        <v>2.5616239999999997E-5</v>
      </c>
      <c r="DI504" s="19">
        <f t="shared" si="738"/>
        <v>3.7955439999999995E-5</v>
      </c>
      <c r="DJ504" s="19">
        <f t="shared" si="739"/>
        <v>0</v>
      </c>
      <c r="DK504" s="19">
        <f t="shared" si="740"/>
        <v>2.1871279999999997E-5</v>
      </c>
      <c r="DM504" s="68">
        <f t="shared" si="741"/>
        <v>1114.2692880878355</v>
      </c>
      <c r="DN504" s="19">
        <f t="shared" si="742"/>
        <v>145.96141159263067</v>
      </c>
      <c r="DO504" s="19">
        <f t="shared" si="743"/>
        <v>225.63465332853056</v>
      </c>
      <c r="DP504" s="19">
        <f t="shared" si="744"/>
        <v>47.24475063349481</v>
      </c>
      <c r="DQ504" s="19">
        <f t="shared" si="745"/>
        <v>469.72060051989376</v>
      </c>
      <c r="DR504" s="19">
        <f t="shared" si="746"/>
        <v>10.119580241520261</v>
      </c>
      <c r="DS504" s="19">
        <f t="shared" si="747"/>
        <v>367.59040785320343</v>
      </c>
      <c r="DT504" s="19">
        <f t="shared" si="748"/>
        <v>439.50462947725856</v>
      </c>
      <c r="DU504" s="19">
        <f t="shared" si="749"/>
        <v>77.910502251997826</v>
      </c>
      <c r="DV504" s="19">
        <f t="shared" si="750"/>
        <v>15.825319104395621</v>
      </c>
      <c r="DX504" s="19">
        <f t="shared" si="751"/>
        <v>32.813268450076365</v>
      </c>
      <c r="DZ504" s="68">
        <f t="shared" si="752"/>
        <v>2946.5944115408374</v>
      </c>
      <c r="EA504" s="21">
        <f t="shared" si="753"/>
        <v>2.9465944115408376</v>
      </c>
      <c r="EB504" s="92">
        <f t="shared" si="754"/>
        <v>1268</v>
      </c>
    </row>
    <row r="505" spans="1:132" x14ac:dyDescent="0.3">
      <c r="A505" s="19">
        <f>'A. Thermody. result (all suite)'!C461</f>
        <v>1267</v>
      </c>
      <c r="B505" s="19" t="str">
        <f>'A. Thermody. result (all suite)'!A461</f>
        <v>Alkaline basalt</v>
      </c>
      <c r="C505" s="24">
        <f>'A. Thermody. result (all suite)'!G461</f>
        <v>79.794962999999996</v>
      </c>
      <c r="D505" s="19">
        <f>'A. Thermody. result (all suite)'!D461</f>
        <v>10000</v>
      </c>
      <c r="E505" s="61">
        <f>'A. Thermody. result (all suite)'!I461</f>
        <v>44.257933000000001</v>
      </c>
      <c r="F505" s="21">
        <f>'A. Thermody. result (all suite)'!J461</f>
        <v>4.487171</v>
      </c>
      <c r="G505" s="21">
        <f>'A. Thermody. result (all suite)'!K461</f>
        <v>12.84538</v>
      </c>
      <c r="H505" s="21">
        <f>'A. Thermody. result (all suite)'!L461</f>
        <v>3.0707100000000001</v>
      </c>
      <c r="I505" s="21">
        <f>'A. Thermody. result (all suite)'!M461</f>
        <v>9.8647760000000009</v>
      </c>
      <c r="J505" s="21">
        <f>'A. Thermody. result (all suite)'!N461</f>
        <v>0.21302499999999999</v>
      </c>
      <c r="K505" s="21">
        <f>'A. Thermody. result (all suite)'!O461</f>
        <v>7.1068059999999997</v>
      </c>
      <c r="L505" s="21">
        <f>'A. Thermody. result (all suite)'!P461</f>
        <v>11.755514</v>
      </c>
      <c r="M505" s="21">
        <f>'A. Thermody. result (all suite)'!Q461</f>
        <v>3.2033149999999999</v>
      </c>
      <c r="N505" s="21">
        <f>'A. Thermody. result (all suite)'!R461</f>
        <v>0.96487699999999998</v>
      </c>
      <c r="O505" s="21">
        <f>'A. Thermody. result (all suite)'!S461</f>
        <v>1.0776539999999999</v>
      </c>
      <c r="P505" s="21">
        <f>'A. Thermody. result (all suite)'!T461</f>
        <v>1.1528400000000001</v>
      </c>
      <c r="Q505" s="21">
        <f t="shared" si="672"/>
        <v>100.00000100000001</v>
      </c>
      <c r="S505" s="19">
        <f t="shared" si="673"/>
        <v>1540</v>
      </c>
      <c r="T505" s="19">
        <f t="shared" si="674"/>
        <v>1</v>
      </c>
      <c r="V505" s="61">
        <f t="shared" si="675"/>
        <v>43.747709850305036</v>
      </c>
      <c r="W505" s="21">
        <f t="shared" si="676"/>
        <v>4.4354410983608989</v>
      </c>
      <c r="X505" s="21">
        <f t="shared" si="677"/>
        <v>12.697293322688868</v>
      </c>
      <c r="Y505" s="21">
        <f t="shared" si="678"/>
        <v>3.0353096271900037</v>
      </c>
      <c r="Z505" s="21">
        <f t="shared" si="679"/>
        <v>9.7510509174988531</v>
      </c>
      <c r="AA505" s="21">
        <f t="shared" si="680"/>
        <v>0.21056916261455835</v>
      </c>
      <c r="AB505" s="21">
        <f t="shared" si="681"/>
        <v>7.0248758985289017</v>
      </c>
      <c r="AC505" s="21">
        <f t="shared" si="682"/>
        <v>11.619991733757622</v>
      </c>
      <c r="AD505" s="21">
        <f t="shared" si="683"/>
        <v>3.1663859037232909</v>
      </c>
      <c r="AE505" s="21">
        <f t="shared" si="684"/>
        <v>0.95375351210443493</v>
      </c>
      <c r="AF505" s="21">
        <f t="shared" si="685"/>
        <v>1.0652303737506361</v>
      </c>
      <c r="AG505" s="21">
        <f t="shared" si="686"/>
        <v>97.70761140052312</v>
      </c>
      <c r="AH505" s="21"/>
      <c r="AI505" s="61">
        <f t="shared" si="687"/>
        <v>44.774106360019779</v>
      </c>
      <c r="AJ505" s="21">
        <f t="shared" si="688"/>
        <v>4.5395041745306157</v>
      </c>
      <c r="AK505" s="21">
        <f t="shared" si="689"/>
        <v>12.995193660645446</v>
      </c>
      <c r="AL505" s="21">
        <f t="shared" si="690"/>
        <v>3.1065232111218646</v>
      </c>
      <c r="AM505" s="21">
        <f t="shared" si="691"/>
        <v>9.9798273417281056</v>
      </c>
      <c r="AN505" s="21">
        <f t="shared" si="692"/>
        <v>0.21550947730304559</v>
      </c>
      <c r="AO505" s="21">
        <f t="shared" si="693"/>
        <v>7.1896915683799953</v>
      </c>
      <c r="AP505" s="21">
        <f t="shared" si="694"/>
        <v>11.892616723711464</v>
      </c>
      <c r="AQ505" s="21">
        <f t="shared" si="695"/>
        <v>3.240674762525551</v>
      </c>
      <c r="AR505" s="21">
        <f t="shared" si="696"/>
        <v>0.97613020974876541</v>
      </c>
      <c r="AS505" s="21">
        <f t="shared" si="697"/>
        <v>1.090222510285348</v>
      </c>
      <c r="AT505" s="21">
        <f t="shared" si="698"/>
        <v>99.999999999999986</v>
      </c>
      <c r="AU505" s="21"/>
      <c r="AV505" s="21">
        <f>AR505*'[1]diagram lines'!$G$39</f>
        <v>0.81029169725599204</v>
      </c>
      <c r="AW505" s="21">
        <f>AK505*'[1]diagram lines'!$G$40</f>
        <v>6.8779190928116005</v>
      </c>
      <c r="AX505" s="21">
        <f>AQ505*'[1]diagram lines'!$G$38</f>
        <v>2.4041017357361221</v>
      </c>
      <c r="AY505" s="21">
        <f>AP505*'[1]diagram lines'!$G$41</f>
        <v>8.4991493055083485</v>
      </c>
      <c r="AZ505" s="21">
        <f t="shared" si="699"/>
        <v>4.2168049722743159</v>
      </c>
      <c r="BA505" s="21">
        <f t="shared" si="700"/>
        <v>0.58717667629324699</v>
      </c>
      <c r="BB505" s="21">
        <f t="shared" si="701"/>
        <v>2.1397253435803902</v>
      </c>
      <c r="BC505" s="86">
        <f t="shared" si="702"/>
        <v>0.4673497012129163</v>
      </c>
      <c r="BX505" s="61">
        <f t="shared" si="703"/>
        <v>0.73665001664447405</v>
      </c>
      <c r="BY505" s="21">
        <f t="shared" si="704"/>
        <v>5.6173898347521282E-2</v>
      </c>
      <c r="BZ505" s="21">
        <f t="shared" si="705"/>
        <v>0.12598450372695175</v>
      </c>
      <c r="CA505" s="21">
        <f t="shared" si="706"/>
        <v>1.9229194063498028E-2</v>
      </c>
      <c r="CB505" s="21">
        <f t="shared" si="707"/>
        <v>0.13729681280445374</v>
      </c>
      <c r="CC505" s="21">
        <f t="shared" si="708"/>
        <v>3.0028897659994361E-3</v>
      </c>
      <c r="CD505" s="21">
        <f t="shared" si="709"/>
        <v>0.17634754342431763</v>
      </c>
      <c r="CE505" s="21">
        <f t="shared" si="710"/>
        <v>0.20962043509272468</v>
      </c>
      <c r="CF505" s="21">
        <f t="shared" si="711"/>
        <v>5.1674705597677041E-2</v>
      </c>
      <c r="CG505" s="21">
        <f t="shared" si="712"/>
        <v>1.0242855626326963E-2</v>
      </c>
      <c r="CH505" s="21">
        <f t="shared" si="713"/>
        <v>7.5921067463224929E-3</v>
      </c>
      <c r="CI505" s="21">
        <f t="shared" si="714"/>
        <v>6.3975582685904558E-2</v>
      </c>
      <c r="CJ505" s="21">
        <f t="shared" si="715"/>
        <v>1.5977905445261715</v>
      </c>
      <c r="CL505" s="68">
        <f t="shared" si="716"/>
        <v>0.46104291902849465</v>
      </c>
      <c r="CM505" s="19">
        <f t="shared" si="717"/>
        <v>3.5157235433621731E-2</v>
      </c>
      <c r="CN505" s="19">
        <f t="shared" si="718"/>
        <v>7.8849198450046371E-2</v>
      </c>
      <c r="CO505" s="19">
        <f t="shared" si="719"/>
        <v>1.203486535164125E-2</v>
      </c>
      <c r="CP505" s="19">
        <f t="shared" si="720"/>
        <v>8.5929168422491473E-2</v>
      </c>
      <c r="CQ505" s="19">
        <f t="shared" si="721"/>
        <v>1.8794013873013311E-3</v>
      </c>
      <c r="CR505" s="19">
        <f t="shared" si="722"/>
        <v>0.11036962512293118</v>
      </c>
      <c r="CS505" s="19">
        <f t="shared" si="723"/>
        <v>0.13119393891199183</v>
      </c>
      <c r="CT505" s="19">
        <f t="shared" si="724"/>
        <v>3.2341351483589666E-2</v>
      </c>
      <c r="CU505" s="19">
        <f t="shared" si="725"/>
        <v>6.4106372774689968E-3</v>
      </c>
      <c r="CV505" s="19">
        <f t="shared" si="726"/>
        <v>4.7516282859052404E-3</v>
      </c>
      <c r="CW505" s="19">
        <f t="shared" si="727"/>
        <v>4.0040030844516399E-2</v>
      </c>
      <c r="CX505" s="19">
        <f t="shared" si="728"/>
        <v>1</v>
      </c>
      <c r="CZ505" s="68">
        <f t="shared" si="729"/>
        <v>2.4859999999999999E-5</v>
      </c>
      <c r="DA505" s="19">
        <f t="shared" si="730"/>
        <v>1.9177079999999998E-5</v>
      </c>
      <c r="DB505" s="19">
        <f t="shared" si="731"/>
        <v>3.5539999999999995E-5</v>
      </c>
      <c r="DC505" s="19">
        <f t="shared" si="732"/>
        <v>4.0661029999999998E-5</v>
      </c>
      <c r="DD505" s="19">
        <f t="shared" si="733"/>
        <v>1.3101639999999998E-5</v>
      </c>
      <c r="DE505" s="19">
        <f t="shared" si="734"/>
        <v>1.3101639999999998E-5</v>
      </c>
      <c r="DF505" s="19">
        <f t="shared" si="735"/>
        <v>1.2155089999999999E-5</v>
      </c>
      <c r="DG505" s="19">
        <f t="shared" si="736"/>
        <v>1.6792579999999998E-5</v>
      </c>
      <c r="DH505" s="19">
        <f t="shared" si="737"/>
        <v>2.5608559999999998E-5</v>
      </c>
      <c r="DI505" s="19">
        <f t="shared" si="738"/>
        <v>3.794335999999999E-5</v>
      </c>
      <c r="DJ505" s="19">
        <f t="shared" si="739"/>
        <v>0</v>
      </c>
      <c r="DK505" s="19">
        <f t="shared" si="740"/>
        <v>2.1861819999999999E-5</v>
      </c>
      <c r="DM505" s="68">
        <f t="shared" si="741"/>
        <v>1114.2179636054691</v>
      </c>
      <c r="DN505" s="19">
        <f t="shared" si="742"/>
        <v>146.44356525799046</v>
      </c>
      <c r="DO505" s="19">
        <f t="shared" si="743"/>
        <v>226.20889909866992</v>
      </c>
      <c r="DP505" s="19">
        <f t="shared" si="744"/>
        <v>47.265099974191287</v>
      </c>
      <c r="DQ505" s="19">
        <f t="shared" si="745"/>
        <v>471.23953574941862</v>
      </c>
      <c r="DR505" s="19">
        <f t="shared" si="746"/>
        <v>10.17618667702337</v>
      </c>
      <c r="DS505" s="19">
        <f t="shared" si="747"/>
        <v>365.9286679452087</v>
      </c>
      <c r="DT505" s="19">
        <f t="shared" si="748"/>
        <v>438.13137077116806</v>
      </c>
      <c r="DU505" s="19">
        <f t="shared" si="749"/>
        <v>78.287899767410721</v>
      </c>
      <c r="DV505" s="19">
        <f t="shared" si="750"/>
        <v>15.915354663835243</v>
      </c>
      <c r="DX505" s="19">
        <f t="shared" si="751"/>
        <v>33.003718620782045</v>
      </c>
      <c r="DZ505" s="68">
        <f t="shared" si="752"/>
        <v>2946.8182621311676</v>
      </c>
      <c r="EA505" s="21">
        <f t="shared" si="753"/>
        <v>2.9468182621311674</v>
      </c>
      <c r="EB505" s="92">
        <f t="shared" si="754"/>
        <v>1267</v>
      </c>
    </row>
    <row r="506" spans="1:132" x14ac:dyDescent="0.3">
      <c r="A506" s="19">
        <f>'A. Thermody. result (all suite)'!C462</f>
        <v>1266</v>
      </c>
      <c r="B506" s="19" t="str">
        <f>'A. Thermody. result (all suite)'!A462</f>
        <v>Alkaline basalt</v>
      </c>
      <c r="C506" s="24">
        <f>'A. Thermody. result (all suite)'!G462</f>
        <v>79.396429999999995</v>
      </c>
      <c r="D506" s="19">
        <f>'A. Thermody. result (all suite)'!D462</f>
        <v>10000</v>
      </c>
      <c r="E506" s="61">
        <f>'A. Thermody. result (all suite)'!I462</f>
        <v>44.241610000000001</v>
      </c>
      <c r="F506" s="21">
        <f>'A. Thermody. result (all suite)'!J462</f>
        <v>4.4986220000000001</v>
      </c>
      <c r="G506" s="21">
        <f>'A. Thermody. result (all suite)'!K462</f>
        <v>12.87359</v>
      </c>
      <c r="H506" s="21">
        <f>'A. Thermody. result (all suite)'!L462</f>
        <v>3.070303</v>
      </c>
      <c r="I506" s="21">
        <f>'A. Thermody. result (all suite)'!M462</f>
        <v>9.8910970000000002</v>
      </c>
      <c r="J506" s="21">
        <f>'A. Thermody. result (all suite)'!N462</f>
        <v>0.21409400000000001</v>
      </c>
      <c r="K506" s="21">
        <f>'A. Thermody. result (all suite)'!O462</f>
        <v>7.0703839999999998</v>
      </c>
      <c r="L506" s="21">
        <f>'A. Thermody. result (all suite)'!P462</f>
        <v>11.712135</v>
      </c>
      <c r="M506" s="21">
        <f>'A. Thermody. result (all suite)'!Q462</f>
        <v>3.216755</v>
      </c>
      <c r="N506" s="21">
        <f>'A. Thermody. result (all suite)'!R462</f>
        <v>0.96972000000000003</v>
      </c>
      <c r="O506" s="21">
        <f>'A. Thermody. result (all suite)'!S462</f>
        <v>1.083064</v>
      </c>
      <c r="P506" s="21">
        <f>'A. Thermody. result (all suite)'!T462</f>
        <v>1.1586259999999999</v>
      </c>
      <c r="Q506" s="21">
        <f t="shared" si="672"/>
        <v>100</v>
      </c>
      <c r="S506" s="19">
        <f t="shared" si="673"/>
        <v>1539</v>
      </c>
      <c r="T506" s="19">
        <f t="shared" si="674"/>
        <v>1</v>
      </c>
      <c r="V506" s="61">
        <f t="shared" si="675"/>
        <v>43.729015203721403</v>
      </c>
      <c r="W506" s="21">
        <f t="shared" si="676"/>
        <v>4.4464997958662806</v>
      </c>
      <c r="X506" s="21">
        <f t="shared" si="677"/>
        <v>12.724433239126599</v>
      </c>
      <c r="Y506" s="21">
        <f t="shared" si="678"/>
        <v>3.0347296711632201</v>
      </c>
      <c r="Z506" s="21">
        <f t="shared" si="679"/>
        <v>9.7764961784727795</v>
      </c>
      <c r="AA506" s="21">
        <f t="shared" si="680"/>
        <v>0.21161345125156</v>
      </c>
      <c r="AB506" s="21">
        <f t="shared" si="681"/>
        <v>6.9884646926761604</v>
      </c>
      <c r="AC506" s="21">
        <f t="shared" si="682"/>
        <v>11.576435158734901</v>
      </c>
      <c r="AD506" s="21">
        <f t="shared" si="683"/>
        <v>3.1794848402136999</v>
      </c>
      <c r="AE506" s="21">
        <f t="shared" si="684"/>
        <v>0.95848457195280001</v>
      </c>
      <c r="AF506" s="21">
        <f t="shared" si="685"/>
        <v>1.07051533889936</v>
      </c>
      <c r="AG506" s="21">
        <f t="shared" si="686"/>
        <v>97.696172142078751</v>
      </c>
      <c r="AH506" s="21"/>
      <c r="AI506" s="61">
        <f t="shared" si="687"/>
        <v>44.760213470929699</v>
      </c>
      <c r="AJ506" s="21">
        <f t="shared" si="688"/>
        <v>4.5513551845202</v>
      </c>
      <c r="AK506" s="21">
        <f t="shared" si="689"/>
        <v>13.024495187612427</v>
      </c>
      <c r="AL506" s="21">
        <f t="shared" si="690"/>
        <v>3.1062933220657176</v>
      </c>
      <c r="AM506" s="21">
        <f t="shared" si="691"/>
        <v>10.007041180953232</v>
      </c>
      <c r="AN506" s="21">
        <f t="shared" si="692"/>
        <v>0.21660362592693219</v>
      </c>
      <c r="AO506" s="21">
        <f t="shared" si="693"/>
        <v>7.1532635715889592</v>
      </c>
      <c r="AP506" s="21">
        <f t="shared" si="694"/>
        <v>11.849425524983092</v>
      </c>
      <c r="AQ506" s="21">
        <f t="shared" si="695"/>
        <v>3.2544620433949052</v>
      </c>
      <c r="AR506" s="21">
        <f t="shared" si="696"/>
        <v>0.98108713057752528</v>
      </c>
      <c r="AS506" s="21">
        <f t="shared" si="697"/>
        <v>1.0957597574473217</v>
      </c>
      <c r="AT506" s="21">
        <f t="shared" si="698"/>
        <v>100.00000000000003</v>
      </c>
      <c r="AU506" s="21"/>
      <c r="AV506" s="21">
        <f>AR506*'[1]diagram lines'!$G$39</f>
        <v>0.81440646775626491</v>
      </c>
      <c r="AW506" s="21">
        <f>AK506*'[1]diagram lines'!$G$40</f>
        <v>6.8934274058877696</v>
      </c>
      <c r="AX506" s="21">
        <f>AQ506*'[1]diagram lines'!$G$38</f>
        <v>2.4143298605243264</v>
      </c>
      <c r="AY506" s="21">
        <f>AP506*'[1]diagram lines'!$G$41</f>
        <v>8.4682823857038603</v>
      </c>
      <c r="AZ506" s="21">
        <f t="shared" si="699"/>
        <v>4.23554917397243</v>
      </c>
      <c r="BA506" s="21">
        <f t="shared" si="700"/>
        <v>0.58933199770350753</v>
      </c>
      <c r="BB506" s="21">
        <f t="shared" si="701"/>
        <v>2.1350233357577229</v>
      </c>
      <c r="BC506" s="86">
        <f t="shared" si="702"/>
        <v>0.46837895551389774</v>
      </c>
      <c r="BX506" s="61">
        <f t="shared" si="703"/>
        <v>0.73637832889480692</v>
      </c>
      <c r="BY506" s="21">
        <f t="shared" si="704"/>
        <v>5.6317250876314479E-2</v>
      </c>
      <c r="BZ506" s="21">
        <f t="shared" si="705"/>
        <v>0.12626118085523735</v>
      </c>
      <c r="CA506" s="21">
        <f t="shared" si="706"/>
        <v>1.9226645375414866E-2</v>
      </c>
      <c r="CB506" s="21">
        <f t="shared" si="707"/>
        <v>0.13766314544189284</v>
      </c>
      <c r="CC506" s="21">
        <f t="shared" si="708"/>
        <v>3.0179588384550327E-3</v>
      </c>
      <c r="CD506" s="21">
        <f t="shared" si="709"/>
        <v>0.1754437717121588</v>
      </c>
      <c r="CE506" s="21">
        <f t="shared" si="710"/>
        <v>0.20884691512125536</v>
      </c>
      <c r="CF506" s="21">
        <f t="shared" si="711"/>
        <v>5.1891514760445234E-2</v>
      </c>
      <c r="CG506" s="21">
        <f t="shared" si="712"/>
        <v>1.0294267515923567E-2</v>
      </c>
      <c r="CH506" s="21">
        <f t="shared" si="713"/>
        <v>7.6302203685960669E-3</v>
      </c>
      <c r="CI506" s="21">
        <f t="shared" si="714"/>
        <v>6.4296670366259703E-2</v>
      </c>
      <c r="CJ506" s="21">
        <f t="shared" si="715"/>
        <v>1.5972678701267604</v>
      </c>
      <c r="CL506" s="68">
        <f t="shared" si="716"/>
        <v>0.46102369093317286</v>
      </c>
      <c r="CM506" s="19">
        <f t="shared" si="717"/>
        <v>3.5258488528818334E-2</v>
      </c>
      <c r="CN506" s="19">
        <f t="shared" si="718"/>
        <v>7.9048219285358295E-2</v>
      </c>
      <c r="CO506" s="19">
        <f t="shared" si="719"/>
        <v>1.2037207869140337E-2</v>
      </c>
      <c r="CP506" s="19">
        <f t="shared" si="720"/>
        <v>8.6186636578977696E-2</v>
      </c>
      <c r="CQ506" s="19">
        <f t="shared" si="721"/>
        <v>1.8894506644120534E-3</v>
      </c>
      <c r="CR506" s="19">
        <f t="shared" si="722"/>
        <v>0.10983991789569739</v>
      </c>
      <c r="CS506" s="19">
        <f t="shared" si="723"/>
        <v>0.13075259261596561</v>
      </c>
      <c r="CT506" s="19">
        <f t="shared" si="724"/>
        <v>3.2487672062374288E-2</v>
      </c>
      <c r="CU506" s="19">
        <f t="shared" si="725"/>
        <v>6.444922425633345E-3</v>
      </c>
      <c r="CV506" s="19">
        <f t="shared" si="726"/>
        <v>4.7770449223338641E-3</v>
      </c>
      <c r="CW506" s="19">
        <f t="shared" si="727"/>
        <v>4.0254156218115796E-2</v>
      </c>
      <c r="CX506" s="19">
        <f t="shared" si="728"/>
        <v>0.99999999999999978</v>
      </c>
      <c r="CZ506" s="68">
        <f t="shared" si="729"/>
        <v>2.4859999999999999E-5</v>
      </c>
      <c r="DA506" s="19">
        <f t="shared" si="730"/>
        <v>1.9169839999999997E-5</v>
      </c>
      <c r="DB506" s="19">
        <f t="shared" si="731"/>
        <v>3.5539999999999995E-5</v>
      </c>
      <c r="DC506" s="19">
        <f t="shared" si="732"/>
        <v>4.0651939999999999E-5</v>
      </c>
      <c r="DD506" s="19">
        <f t="shared" si="733"/>
        <v>1.3098719999999998E-5</v>
      </c>
      <c r="DE506" s="19">
        <f t="shared" si="734"/>
        <v>1.3098719999999998E-5</v>
      </c>
      <c r="DF506" s="19">
        <f t="shared" si="735"/>
        <v>1.2151819999999999E-5</v>
      </c>
      <c r="DG506" s="19">
        <f t="shared" si="736"/>
        <v>1.678884E-5</v>
      </c>
      <c r="DH506" s="19">
        <f t="shared" si="737"/>
        <v>2.5600879999999996E-5</v>
      </c>
      <c r="DI506" s="19">
        <f t="shared" si="738"/>
        <v>3.7931279999999992E-5</v>
      </c>
      <c r="DJ506" s="19">
        <f t="shared" si="739"/>
        <v>0</v>
      </c>
      <c r="DK506" s="19">
        <f t="shared" si="740"/>
        <v>2.1852359999999998E-5</v>
      </c>
      <c r="DM506" s="68">
        <f t="shared" si="741"/>
        <v>1114.1714944193493</v>
      </c>
      <c r="DN506" s="19">
        <f t="shared" si="742"/>
        <v>146.92079139325153</v>
      </c>
      <c r="DO506" s="19">
        <f t="shared" si="743"/>
        <v>226.77986601955919</v>
      </c>
      <c r="DP506" s="19">
        <f t="shared" si="744"/>
        <v>47.284870651265855</v>
      </c>
      <c r="DQ506" s="19">
        <f t="shared" si="745"/>
        <v>472.75686770917679</v>
      </c>
      <c r="DR506" s="19">
        <f t="shared" si="746"/>
        <v>10.232880016779585</v>
      </c>
      <c r="DS506" s="19">
        <f t="shared" si="747"/>
        <v>364.27042954854539</v>
      </c>
      <c r="DT506" s="19">
        <f t="shared" si="748"/>
        <v>436.7547367122059</v>
      </c>
      <c r="DU506" s="19">
        <f t="shared" si="749"/>
        <v>78.665686146202106</v>
      </c>
      <c r="DV506" s="19">
        <f t="shared" si="750"/>
        <v>16.005568293362661</v>
      </c>
      <c r="DX506" s="19">
        <f t="shared" si="751"/>
        <v>33.194579214805479</v>
      </c>
      <c r="DZ506" s="68">
        <f t="shared" si="752"/>
        <v>2947.0377701245038</v>
      </c>
      <c r="EA506" s="21">
        <f t="shared" si="753"/>
        <v>2.9470377701245036</v>
      </c>
      <c r="EB506" s="92">
        <f t="shared" si="754"/>
        <v>1266</v>
      </c>
    </row>
    <row r="507" spans="1:132" x14ac:dyDescent="0.3">
      <c r="A507" s="19">
        <f>'A. Thermody. result (all suite)'!C463</f>
        <v>1265</v>
      </c>
      <c r="B507" s="19" t="str">
        <f>'A. Thermody. result (all suite)'!A463</f>
        <v>Alkaline basalt</v>
      </c>
      <c r="C507" s="24">
        <f>'A. Thermody. result (all suite)'!G463</f>
        <v>79.001290999999995</v>
      </c>
      <c r="D507" s="19">
        <f>'A. Thermody. result (all suite)'!D463</f>
        <v>10000</v>
      </c>
      <c r="E507" s="61">
        <f>'A. Thermody. result (all suite)'!I463</f>
        <v>44.225577999999999</v>
      </c>
      <c r="F507" s="21">
        <f>'A. Thermody. result (all suite)'!J463</f>
        <v>4.5099090000000004</v>
      </c>
      <c r="G507" s="21">
        <f>'A. Thermody. result (all suite)'!K463</f>
        <v>12.901619999999999</v>
      </c>
      <c r="H507" s="21">
        <f>'A. Thermody. result (all suite)'!L463</f>
        <v>3.0698639999999999</v>
      </c>
      <c r="I507" s="21">
        <f>'A. Thermody. result (all suite)'!M463</f>
        <v>9.9173729999999995</v>
      </c>
      <c r="J507" s="21">
        <f>'A. Thermody. result (all suite)'!N463</f>
        <v>0.215165</v>
      </c>
      <c r="K507" s="21">
        <f>'A. Thermody. result (all suite)'!O463</f>
        <v>7.0340860000000003</v>
      </c>
      <c r="L507" s="21">
        <f>'A. Thermody. result (all suite)'!P463</f>
        <v>11.668732</v>
      </c>
      <c r="M507" s="21">
        <f>'A. Thermody. result (all suite)'!Q463</f>
        <v>3.2302010000000001</v>
      </c>
      <c r="N507" s="21">
        <f>'A. Thermody. result (all suite)'!R463</f>
        <v>0.97457000000000005</v>
      </c>
      <c r="O507" s="21">
        <f>'A. Thermody. result (all suite)'!S463</f>
        <v>1.088481</v>
      </c>
      <c r="P507" s="21">
        <f>'A. Thermody. result (all suite)'!T463</f>
        <v>1.1644209999999999</v>
      </c>
      <c r="Q507" s="21">
        <f t="shared" si="672"/>
        <v>100</v>
      </c>
      <c r="S507" s="19">
        <f t="shared" si="673"/>
        <v>1538</v>
      </c>
      <c r="T507" s="19">
        <f t="shared" si="674"/>
        <v>1</v>
      </c>
      <c r="V507" s="61">
        <f t="shared" si="675"/>
        <v>43.710606082396616</v>
      </c>
      <c r="W507" s="21">
        <f t="shared" si="676"/>
        <v>4.4573946725231108</v>
      </c>
      <c r="X507" s="21">
        <f t="shared" si="677"/>
        <v>12.751390827379799</v>
      </c>
      <c r="Y507" s="21">
        <f t="shared" si="678"/>
        <v>3.0341178589125599</v>
      </c>
      <c r="Z507" s="21">
        <f t="shared" si="679"/>
        <v>9.8018930261396697</v>
      </c>
      <c r="AA507" s="21">
        <f t="shared" si="680"/>
        <v>0.21265957355534998</v>
      </c>
      <c r="AB507" s="21">
        <f t="shared" si="681"/>
        <v>6.9521796254579398</v>
      </c>
      <c r="AC507" s="21">
        <f t="shared" si="682"/>
        <v>11.532858834158281</v>
      </c>
      <c r="AD507" s="21">
        <f t="shared" si="683"/>
        <v>3.1925878612137897</v>
      </c>
      <c r="AE507" s="21">
        <f t="shared" si="684"/>
        <v>0.96322190226030002</v>
      </c>
      <c r="AF507" s="21">
        <f t="shared" si="685"/>
        <v>1.07580649865499</v>
      </c>
      <c r="AG507" s="21">
        <f t="shared" si="686"/>
        <v>97.684716762652414</v>
      </c>
      <c r="AH507" s="21"/>
      <c r="AI507" s="61">
        <f t="shared" si="687"/>
        <v>44.74661700519809</v>
      </c>
      <c r="AJ507" s="21">
        <f t="shared" si="688"/>
        <v>4.5630420195140466</v>
      </c>
      <c r="AK507" s="21">
        <f t="shared" si="689"/>
        <v>13.053619081849055</v>
      </c>
      <c r="AL507" s="21">
        <f t="shared" si="690"/>
        <v>3.1060312804966719</v>
      </c>
      <c r="AM507" s="21">
        <f t="shared" si="691"/>
        <v>10.034213489051346</v>
      </c>
      <c r="AN507" s="21">
        <f t="shared" si="692"/>
        <v>0.21769994386333283</v>
      </c>
      <c r="AO507" s="21">
        <f t="shared" si="693"/>
        <v>7.1169573458966626</v>
      </c>
      <c r="AP507" s="21">
        <f t="shared" si="694"/>
        <v>11.806205941283553</v>
      </c>
      <c r="AQ507" s="21">
        <f t="shared" si="695"/>
        <v>3.2682572740328659</v>
      </c>
      <c r="AR507" s="21">
        <f t="shared" si="696"/>
        <v>0.9860517941621002</v>
      </c>
      <c r="AS507" s="21">
        <f t="shared" si="697"/>
        <v>1.1013048246522641</v>
      </c>
      <c r="AT507" s="21">
        <f t="shared" si="698"/>
        <v>99.999999999999972</v>
      </c>
      <c r="AU507" s="21"/>
      <c r="AV507" s="21">
        <f>AR507*'[1]diagram lines'!$G$39</f>
        <v>0.81852766556581291</v>
      </c>
      <c r="AW507" s="21">
        <f>AK507*'[1]diagram lines'!$G$40</f>
        <v>6.908841703931957</v>
      </c>
      <c r="AX507" s="21">
        <f>AQ507*'[1]diagram lines'!$G$38</f>
        <v>2.4245638828659435</v>
      </c>
      <c r="AY507" s="21">
        <f>AP507*'[1]diagram lines'!$G$41</f>
        <v>8.4373951803630938</v>
      </c>
      <c r="AZ507" s="21">
        <f t="shared" si="699"/>
        <v>4.2543090681949662</v>
      </c>
      <c r="BA507" s="21">
        <f t="shared" si="700"/>
        <v>0.59148577147048276</v>
      </c>
      <c r="BB507" s="21">
        <f t="shared" si="701"/>
        <v>2.1303258328531696</v>
      </c>
      <c r="BC507" s="86">
        <f t="shared" si="702"/>
        <v>0.46941176066981671</v>
      </c>
      <c r="BX507" s="61">
        <f t="shared" si="703"/>
        <v>0.73611148468708387</v>
      </c>
      <c r="BY507" s="21">
        <f t="shared" si="704"/>
        <v>5.6458550325488244E-2</v>
      </c>
      <c r="BZ507" s="21">
        <f t="shared" si="705"/>
        <v>0.12653609258532758</v>
      </c>
      <c r="CA507" s="21">
        <f t="shared" si="706"/>
        <v>1.9223896299079467E-2</v>
      </c>
      <c r="CB507" s="21">
        <f t="shared" si="707"/>
        <v>0.13802885177453028</v>
      </c>
      <c r="CC507" s="21">
        <f t="shared" si="708"/>
        <v>3.0330561037496474E-3</v>
      </c>
      <c r="CD507" s="21">
        <f t="shared" si="709"/>
        <v>0.17454307692307694</v>
      </c>
      <c r="CE507" s="21">
        <f t="shared" si="710"/>
        <v>0.20807296718972898</v>
      </c>
      <c r="CF507" s="21">
        <f t="shared" si="711"/>
        <v>5.210842071301823E-2</v>
      </c>
      <c r="CG507" s="21">
        <f t="shared" si="712"/>
        <v>1.0345753715498939E-2</v>
      </c>
      <c r="CH507" s="21">
        <f t="shared" si="713"/>
        <v>7.6683833060925445E-3</v>
      </c>
      <c r="CI507" s="21">
        <f t="shared" si="714"/>
        <v>6.4618257491675907E-2</v>
      </c>
      <c r="CJ507" s="21">
        <f t="shared" si="715"/>
        <v>1.5967487911143508</v>
      </c>
      <c r="CL507" s="68">
        <f t="shared" si="716"/>
        <v>0.46100644558707382</v>
      </c>
      <c r="CM507" s="19">
        <f t="shared" si="717"/>
        <v>3.5358442504964442E-2</v>
      </c>
      <c r="CN507" s="19">
        <f t="shared" si="718"/>
        <v>7.9246086353395417E-2</v>
      </c>
      <c r="CO507" s="19">
        <f t="shared" si="719"/>
        <v>1.2039399313190244E-2</v>
      </c>
      <c r="CP507" s="19">
        <f t="shared" si="720"/>
        <v>8.6443686409934078E-2</v>
      </c>
      <c r="CQ507" s="19">
        <f t="shared" si="721"/>
        <v>1.8995198998290246E-3</v>
      </c>
      <c r="CR507" s="19">
        <f t="shared" si="722"/>
        <v>0.10931154474290571</v>
      </c>
      <c r="CS507" s="19">
        <f t="shared" si="723"/>
        <v>0.13031039594181718</v>
      </c>
      <c r="CT507" s="19">
        <f t="shared" si="724"/>
        <v>3.2634075568425777E-2</v>
      </c>
      <c r="CU507" s="19">
        <f t="shared" si="725"/>
        <v>6.4792619684895881E-3</v>
      </c>
      <c r="CV507" s="19">
        <f t="shared" si="726"/>
        <v>4.8024982694622092E-3</v>
      </c>
      <c r="CW507" s="19">
        <f t="shared" si="727"/>
        <v>4.0468643440512417E-2</v>
      </c>
      <c r="CX507" s="19">
        <f t="shared" si="728"/>
        <v>0.99999999999999978</v>
      </c>
      <c r="CZ507" s="68">
        <f t="shared" si="729"/>
        <v>2.4859999999999999E-5</v>
      </c>
      <c r="DA507" s="19">
        <f t="shared" si="730"/>
        <v>1.9162599999999995E-5</v>
      </c>
      <c r="DB507" s="19">
        <f t="shared" si="731"/>
        <v>3.5539999999999995E-5</v>
      </c>
      <c r="DC507" s="19">
        <f t="shared" si="732"/>
        <v>4.064285E-5</v>
      </c>
      <c r="DD507" s="19">
        <f t="shared" si="733"/>
        <v>1.3095799999999998E-5</v>
      </c>
      <c r="DE507" s="19">
        <f t="shared" si="734"/>
        <v>1.3095799999999998E-5</v>
      </c>
      <c r="DF507" s="19">
        <f t="shared" si="735"/>
        <v>1.2148549999999999E-5</v>
      </c>
      <c r="DG507" s="19">
        <f t="shared" si="736"/>
        <v>1.67851E-5</v>
      </c>
      <c r="DH507" s="19">
        <f t="shared" si="737"/>
        <v>2.5593199999999997E-5</v>
      </c>
      <c r="DI507" s="19">
        <f t="shared" si="738"/>
        <v>3.7919199999999994E-5</v>
      </c>
      <c r="DJ507" s="19">
        <f t="shared" si="739"/>
        <v>0</v>
      </c>
      <c r="DK507" s="19">
        <f t="shared" si="740"/>
        <v>2.1842899999999997E-5</v>
      </c>
      <c r="DM507" s="68">
        <f t="shared" si="741"/>
        <v>1114.1298170101127</v>
      </c>
      <c r="DN507" s="19">
        <f t="shared" si="742"/>
        <v>147.39296271364847</v>
      </c>
      <c r="DO507" s="19">
        <f t="shared" si="743"/>
        <v>227.34752292043322</v>
      </c>
      <c r="DP507" s="19">
        <f t="shared" si="744"/>
        <v>47.304056588633671</v>
      </c>
      <c r="DQ507" s="19">
        <f t="shared" si="745"/>
        <v>474.27258117516794</v>
      </c>
      <c r="DR507" s="19">
        <f t="shared" si="746"/>
        <v>10.289706752842211</v>
      </c>
      <c r="DS507" s="19">
        <f t="shared" si="747"/>
        <v>362.61572394558192</v>
      </c>
      <c r="DT507" s="19">
        <f t="shared" si="748"/>
        <v>435.37464801622315</v>
      </c>
      <c r="DU507" s="19">
        <f t="shared" si="749"/>
        <v>79.043900117480973</v>
      </c>
      <c r="DV507" s="19">
        <f t="shared" si="750"/>
        <v>16.095974530889876</v>
      </c>
      <c r="DX507" s="19">
        <f t="shared" si="751"/>
        <v>33.385903648235072</v>
      </c>
      <c r="DZ507" s="68">
        <f t="shared" si="752"/>
        <v>2947.252797419249</v>
      </c>
      <c r="EA507" s="21">
        <f t="shared" si="753"/>
        <v>2.9472527974192491</v>
      </c>
      <c r="EB507" s="92">
        <f t="shared" si="754"/>
        <v>1265</v>
      </c>
    </row>
    <row r="508" spans="1:132" x14ac:dyDescent="0.3">
      <c r="A508" s="19">
        <f>'A. Thermody. result (all suite)'!C464</f>
        <v>1264</v>
      </c>
      <c r="B508" s="19" t="str">
        <f>'A. Thermody. result (all suite)'!A464</f>
        <v>Alkaline basalt</v>
      </c>
      <c r="C508" s="24">
        <f>'A. Thermody. result (all suite)'!G464</f>
        <v>78.609489999999994</v>
      </c>
      <c r="D508" s="19">
        <f>'A. Thermody. result (all suite)'!D464</f>
        <v>10000</v>
      </c>
      <c r="E508" s="61">
        <f>'A. Thermody. result (all suite)'!I464</f>
        <v>44.209842999999999</v>
      </c>
      <c r="F508" s="21">
        <f>'A. Thermody. result (all suite)'!J464</f>
        <v>4.5210290000000004</v>
      </c>
      <c r="G508" s="21">
        <f>'A. Thermody. result (all suite)'!K464</f>
        <v>12.929468</v>
      </c>
      <c r="H508" s="21">
        <f>'A. Thermody. result (all suite)'!L464</f>
        <v>3.069391</v>
      </c>
      <c r="I508" s="21">
        <f>'A. Thermody. result (all suite)'!M464</f>
        <v>9.9436060000000008</v>
      </c>
      <c r="J508" s="21">
        <f>'A. Thermody. result (all suite)'!N464</f>
        <v>0.21623700000000001</v>
      </c>
      <c r="K508" s="21">
        <f>'A. Thermody. result (all suite)'!O464</f>
        <v>6.9979110000000002</v>
      </c>
      <c r="L508" s="21">
        <f>'A. Thermody. result (all suite)'!P464</f>
        <v>11.625303000000001</v>
      </c>
      <c r="M508" s="21">
        <f>'A. Thermody. result (all suite)'!Q464</f>
        <v>3.243652</v>
      </c>
      <c r="N508" s="21">
        <f>'A. Thermody. result (all suite)'!R464</f>
        <v>0.97942799999999997</v>
      </c>
      <c r="O508" s="21">
        <f>'A. Thermody. result (all suite)'!S464</f>
        <v>1.093906</v>
      </c>
      <c r="P508" s="21">
        <f>'A. Thermody. result (all suite)'!T464</f>
        <v>1.1702250000000001</v>
      </c>
      <c r="Q508" s="21">
        <f t="shared" si="672"/>
        <v>99.999999000000017</v>
      </c>
      <c r="S508" s="19">
        <f t="shared" si="673"/>
        <v>1537</v>
      </c>
      <c r="T508" s="19">
        <f t="shared" si="674"/>
        <v>1</v>
      </c>
      <c r="V508" s="61">
        <f t="shared" si="675"/>
        <v>43.692488359579706</v>
      </c>
      <c r="W508" s="21">
        <f t="shared" si="676"/>
        <v>4.4681227878556884</v>
      </c>
      <c r="X508" s="21">
        <f t="shared" si="677"/>
        <v>12.77816413158396</v>
      </c>
      <c r="Y508" s="21">
        <f t="shared" si="678"/>
        <v>3.0334722188110623</v>
      </c>
      <c r="Z508" s="21">
        <f t="shared" si="679"/>
        <v>9.8272434355228739</v>
      </c>
      <c r="AA508" s="21">
        <f t="shared" si="680"/>
        <v>0.21370654054144539</v>
      </c>
      <c r="AB508" s="21">
        <f t="shared" si="681"/>
        <v>6.9160196951813369</v>
      </c>
      <c r="AC508" s="21">
        <f t="shared" si="682"/>
        <v>11.489260796607828</v>
      </c>
      <c r="AD508" s="21">
        <f t="shared" si="683"/>
        <v>3.2056939730034197</v>
      </c>
      <c r="AE508" s="21">
        <f t="shared" si="684"/>
        <v>0.96796648857238476</v>
      </c>
      <c r="AF508" s="21">
        <f t="shared" si="685"/>
        <v>1.0811048383834883</v>
      </c>
      <c r="AG508" s="21">
        <f t="shared" si="686"/>
        <v>97.673243265643194</v>
      </c>
      <c r="AH508" s="21"/>
      <c r="AI508" s="61">
        <f t="shared" si="687"/>
        <v>44.733323987971474</v>
      </c>
      <c r="AJ508" s="21">
        <f t="shared" si="688"/>
        <v>4.5745617105225804</v>
      </c>
      <c r="AK508" s="21">
        <f t="shared" si="689"/>
        <v>13.082563560248554</v>
      </c>
      <c r="AL508" s="21">
        <f t="shared" si="690"/>
        <v>3.1057351198637773</v>
      </c>
      <c r="AM508" s="21">
        <f t="shared" si="691"/>
        <v>10.061346492606569</v>
      </c>
      <c r="AN508" s="21">
        <f t="shared" si="692"/>
        <v>0.21879742434703936</v>
      </c>
      <c r="AO508" s="21">
        <f t="shared" si="693"/>
        <v>7.0807720353584944</v>
      </c>
      <c r="AP508" s="21">
        <f t="shared" si="694"/>
        <v>11.76295617148735</v>
      </c>
      <c r="AQ508" s="21">
        <f t="shared" si="695"/>
        <v>3.2820595137655579</v>
      </c>
      <c r="AR508" s="21">
        <f t="shared" si="696"/>
        <v>0.9910252349661347</v>
      </c>
      <c r="AS508" s="21">
        <f t="shared" si="697"/>
        <v>1.106858748862463</v>
      </c>
      <c r="AT508" s="21">
        <f t="shared" si="698"/>
        <v>100</v>
      </c>
      <c r="AU508" s="21"/>
      <c r="AV508" s="21">
        <f>AR508*'[1]diagram lines'!$G$39</f>
        <v>0.82265614939927667</v>
      </c>
      <c r="AW508" s="21">
        <f>AK508*'[1]diagram lines'!$G$40</f>
        <v>6.9241610432056975</v>
      </c>
      <c r="AX508" s="21">
        <f>AQ508*'[1]diagram lines'!$G$38</f>
        <v>2.4348031049199799</v>
      </c>
      <c r="AY508" s="21">
        <f>AP508*'[1]diagram lines'!$G$41</f>
        <v>8.4064864022979684</v>
      </c>
      <c r="AZ508" s="21">
        <f t="shared" si="699"/>
        <v>4.2730847487316925</v>
      </c>
      <c r="BA508" s="21">
        <f t="shared" si="700"/>
        <v>0.59363797183652534</v>
      </c>
      <c r="BB508" s="21">
        <f t="shared" si="701"/>
        <v>2.1256324339359103</v>
      </c>
      <c r="BC508" s="86">
        <f t="shared" si="702"/>
        <v>0.47044822239015138</v>
      </c>
      <c r="BX508" s="61">
        <f t="shared" si="703"/>
        <v>0.73584958388814914</v>
      </c>
      <c r="BY508" s="21">
        <f t="shared" si="704"/>
        <v>5.659775913870807E-2</v>
      </c>
      <c r="BZ508" s="21">
        <f t="shared" si="705"/>
        <v>0.12680921930168695</v>
      </c>
      <c r="CA508" s="21">
        <f t="shared" si="706"/>
        <v>1.9220934310226062E-2</v>
      </c>
      <c r="CB508" s="21">
        <f t="shared" si="707"/>
        <v>0.13839395963813503</v>
      </c>
      <c r="CC508" s="21">
        <f t="shared" si="708"/>
        <v>3.0481674654637726E-3</v>
      </c>
      <c r="CD508" s="21">
        <f t="shared" si="709"/>
        <v>0.17364543424317619</v>
      </c>
      <c r="CE508" s="21">
        <f t="shared" si="710"/>
        <v>0.20729855563480742</v>
      </c>
      <c r="CF508" s="21">
        <f t="shared" si="711"/>
        <v>5.2325407323761897E-2</v>
      </c>
      <c r="CG508" s="21">
        <f t="shared" si="712"/>
        <v>1.0397324840764331E-2</v>
      </c>
      <c r="CH508" s="21">
        <f t="shared" si="713"/>
        <v>7.70660260384377E-3</v>
      </c>
      <c r="CI508" s="21">
        <f t="shared" si="714"/>
        <v>6.4940344062153169E-2</v>
      </c>
      <c r="CJ508" s="21">
        <f t="shared" si="715"/>
        <v>1.5962332924508758</v>
      </c>
      <c r="CL508" s="68">
        <f t="shared" si="716"/>
        <v>0.46099125194808888</v>
      </c>
      <c r="CM508" s="19">
        <f t="shared" si="717"/>
        <v>3.5457072225205374E-2</v>
      </c>
      <c r="CN508" s="19">
        <f t="shared" si="718"/>
        <v>7.9442785651327036E-2</v>
      </c>
      <c r="CO508" s="19">
        <f t="shared" si="719"/>
        <v>1.2041431788904747E-2</v>
      </c>
      <c r="CP508" s="19">
        <f t="shared" si="720"/>
        <v>8.6700334025512832E-2</v>
      </c>
      <c r="CQ508" s="19">
        <f t="shared" si="721"/>
        <v>1.9096002319207237E-3</v>
      </c>
      <c r="CR508" s="19">
        <f t="shared" si="722"/>
        <v>0.108784496015967</v>
      </c>
      <c r="CS508" s="19">
        <f t="shared" si="723"/>
        <v>0.12986732992927288</v>
      </c>
      <c r="CT508" s="19">
        <f t="shared" si="724"/>
        <v>3.2780551296120904E-2</v>
      </c>
      <c r="CU508" s="19">
        <f t="shared" si="725"/>
        <v>6.5136624389033719E-3</v>
      </c>
      <c r="CV508" s="19">
        <f t="shared" si="726"/>
        <v>4.8279926501288289E-3</v>
      </c>
      <c r="CW508" s="19">
        <f t="shared" si="727"/>
        <v>4.0683491798647414E-2</v>
      </c>
      <c r="CX508" s="19">
        <f t="shared" si="728"/>
        <v>0.99999999999999989</v>
      </c>
      <c r="CZ508" s="68">
        <f t="shared" si="729"/>
        <v>2.4859999999999999E-5</v>
      </c>
      <c r="DA508" s="19">
        <f t="shared" si="730"/>
        <v>1.9155359999999997E-5</v>
      </c>
      <c r="DB508" s="19">
        <f t="shared" si="731"/>
        <v>3.5539999999999995E-5</v>
      </c>
      <c r="DC508" s="19">
        <f t="shared" si="732"/>
        <v>4.0633759999999994E-5</v>
      </c>
      <c r="DD508" s="19">
        <f t="shared" si="733"/>
        <v>1.3092879999999998E-5</v>
      </c>
      <c r="DE508" s="19">
        <f t="shared" si="734"/>
        <v>1.3092879999999998E-5</v>
      </c>
      <c r="DF508" s="19">
        <f t="shared" si="735"/>
        <v>1.2145279999999999E-5</v>
      </c>
      <c r="DG508" s="19">
        <f t="shared" si="736"/>
        <v>1.6781359999999999E-5</v>
      </c>
      <c r="DH508" s="19">
        <f t="shared" si="737"/>
        <v>2.5585519999999999E-5</v>
      </c>
      <c r="DI508" s="19">
        <f t="shared" si="738"/>
        <v>3.790711999999999E-5</v>
      </c>
      <c r="DJ508" s="19">
        <f t="shared" si="739"/>
        <v>0</v>
      </c>
      <c r="DK508" s="19">
        <f t="shared" si="740"/>
        <v>2.1833439999999999E-5</v>
      </c>
      <c r="DM508" s="68">
        <f t="shared" si="741"/>
        <v>1114.0930980306186</v>
      </c>
      <c r="DN508" s="19">
        <f t="shared" si="742"/>
        <v>147.85996866409221</v>
      </c>
      <c r="DO508" s="19">
        <f t="shared" si="743"/>
        <v>227.91182962884932</v>
      </c>
      <c r="DP508" s="19">
        <f t="shared" si="744"/>
        <v>47.322626367094728</v>
      </c>
      <c r="DQ508" s="19">
        <f t="shared" si="745"/>
        <v>475.78676347244431</v>
      </c>
      <c r="DR508" s="19">
        <f t="shared" si="746"/>
        <v>10.346618960263607</v>
      </c>
      <c r="DS508" s="19">
        <f t="shared" si="747"/>
        <v>360.96452197425418</v>
      </c>
      <c r="DT508" s="19">
        <f t="shared" si="748"/>
        <v>433.99103901195275</v>
      </c>
      <c r="DU508" s="19">
        <f t="shared" si="749"/>
        <v>79.422516128127754</v>
      </c>
      <c r="DV508" s="19">
        <f t="shared" si="750"/>
        <v>16.186589794864336</v>
      </c>
      <c r="DX508" s="19">
        <f t="shared" si="751"/>
        <v>33.577691935472672</v>
      </c>
      <c r="DZ508" s="68">
        <f t="shared" si="752"/>
        <v>2947.463263968034</v>
      </c>
      <c r="EA508" s="21">
        <f t="shared" si="753"/>
        <v>2.947463263968034</v>
      </c>
      <c r="EB508" s="92">
        <f t="shared" si="754"/>
        <v>1264</v>
      </c>
    </row>
    <row r="509" spans="1:132" x14ac:dyDescent="0.3">
      <c r="A509" s="19">
        <f>'A. Thermody. result (all suite)'!C465</f>
        <v>1263</v>
      </c>
      <c r="B509" s="19" t="str">
        <f>'A. Thermody. result (all suite)'!A465</f>
        <v>Alkaline basalt</v>
      </c>
      <c r="C509" s="24">
        <f>'A. Thermody. result (all suite)'!G465</f>
        <v>78.220974999999996</v>
      </c>
      <c r="D509" s="19">
        <f>'A. Thermody. result (all suite)'!D465</f>
        <v>10000</v>
      </c>
      <c r="E509" s="61">
        <f>'A. Thermody. result (all suite)'!I465</f>
        <v>44.194406000000001</v>
      </c>
      <c r="F509" s="21">
        <f>'A. Thermody. result (all suite)'!J465</f>
        <v>4.5319779999999996</v>
      </c>
      <c r="G509" s="21">
        <f>'A. Thermody. result (all suite)'!K465</f>
        <v>12.957134999999999</v>
      </c>
      <c r="H509" s="21">
        <f>'A. Thermody. result (all suite)'!L465</f>
        <v>3.0688870000000001</v>
      </c>
      <c r="I509" s="21">
        <f>'A. Thermody. result (all suite)'!M465</f>
        <v>9.9697980000000008</v>
      </c>
      <c r="J509" s="21">
        <f>'A. Thermody. result (all suite)'!N465</f>
        <v>0.217311</v>
      </c>
      <c r="K509" s="21">
        <f>'A. Thermody. result (all suite)'!O465</f>
        <v>6.9618599999999997</v>
      </c>
      <c r="L509" s="21">
        <f>'A. Thermody. result (all suite)'!P465</f>
        <v>11.581846000000001</v>
      </c>
      <c r="M509" s="21">
        <f>'A. Thermody. result (all suite)'!Q465</f>
        <v>3.2571099999999999</v>
      </c>
      <c r="N509" s="21">
        <f>'A. Thermody. result (all suite)'!R465</f>
        <v>0.98429199999999994</v>
      </c>
      <c r="O509" s="21">
        <f>'A. Thermody. result (all suite)'!S465</f>
        <v>1.0993390000000001</v>
      </c>
      <c r="P509" s="21">
        <f>'A. Thermody. result (all suite)'!T465</f>
        <v>1.1760379999999999</v>
      </c>
      <c r="Q509" s="21">
        <f t="shared" si="672"/>
        <v>100</v>
      </c>
      <c r="S509" s="19">
        <f t="shared" si="673"/>
        <v>1536</v>
      </c>
      <c r="T509" s="19">
        <f t="shared" si="674"/>
        <v>1</v>
      </c>
      <c r="V509" s="61">
        <f t="shared" si="675"/>
        <v>43.674662991565718</v>
      </c>
      <c r="W509" s="21">
        <f t="shared" si="676"/>
        <v>4.4786802165683595</v>
      </c>
      <c r="X509" s="21">
        <f t="shared" si="677"/>
        <v>12.804754168688698</v>
      </c>
      <c r="Y509" s="21">
        <f t="shared" si="678"/>
        <v>3.0327957227029403</v>
      </c>
      <c r="Z509" s="21">
        <f t="shared" si="679"/>
        <v>9.8525493869967598</v>
      </c>
      <c r="AA509" s="21">
        <f t="shared" si="680"/>
        <v>0.21475534006181998</v>
      </c>
      <c r="AB509" s="21">
        <f t="shared" si="681"/>
        <v>6.8799858808931988</v>
      </c>
      <c r="AC509" s="21">
        <f t="shared" si="682"/>
        <v>11.445639089938521</v>
      </c>
      <c r="AD509" s="21">
        <f t="shared" si="683"/>
        <v>3.2188051486982001</v>
      </c>
      <c r="AE509" s="21">
        <f t="shared" si="684"/>
        <v>0.97271635204903983</v>
      </c>
      <c r="AF509" s="21">
        <f t="shared" si="685"/>
        <v>1.0864103556111799</v>
      </c>
      <c r="AG509" s="21">
        <f t="shared" si="686"/>
        <v>97.661754653774423</v>
      </c>
      <c r="AH509" s="21"/>
      <c r="AI509" s="61">
        <f t="shared" si="687"/>
        <v>44.720334123013615</v>
      </c>
      <c r="AJ509" s="21">
        <f t="shared" si="688"/>
        <v>4.5859100447723398</v>
      </c>
      <c r="AK509" s="21">
        <f t="shared" si="689"/>
        <v>13.111329213860097</v>
      </c>
      <c r="AL509" s="21">
        <f t="shared" si="690"/>
        <v>3.1054077754947738</v>
      </c>
      <c r="AM509" s="21">
        <f t="shared" si="691"/>
        <v>10.088441910475115</v>
      </c>
      <c r="AN509" s="21">
        <f t="shared" si="692"/>
        <v>0.21989707314102627</v>
      </c>
      <c r="AO509" s="21">
        <f t="shared" si="693"/>
        <v>7.0447084483417095</v>
      </c>
      <c r="AP509" s="21">
        <f t="shared" si="694"/>
        <v>11.719673817570683</v>
      </c>
      <c r="AQ509" s="21">
        <f t="shared" si="695"/>
        <v>3.2958706917660319</v>
      </c>
      <c r="AR509" s="21">
        <f t="shared" si="696"/>
        <v>0.99600540200968668</v>
      </c>
      <c r="AS509" s="21">
        <f t="shared" si="697"/>
        <v>1.112421499554936</v>
      </c>
      <c r="AT509" s="21">
        <f t="shared" si="698"/>
        <v>100</v>
      </c>
      <c r="AU509" s="21"/>
      <c r="AV509" s="21">
        <f>AR509*'[1]diagram lines'!$G$39</f>
        <v>0.82679021672557806</v>
      </c>
      <c r="AW509" s="21">
        <f>AK509*'[1]diagram lines'!$G$40</f>
        <v>6.9393857365314462</v>
      </c>
      <c r="AX509" s="21">
        <f>AQ509*'[1]diagram lines'!$G$38</f>
        <v>2.4450489578477277</v>
      </c>
      <c r="AY509" s="21">
        <f>AP509*'[1]diagram lines'!$G$41</f>
        <v>8.3755543377424733</v>
      </c>
      <c r="AZ509" s="21">
        <f t="shared" si="699"/>
        <v>4.2918760937757181</v>
      </c>
      <c r="BA509" s="21">
        <f t="shared" si="700"/>
        <v>0.59578872553707773</v>
      </c>
      <c r="BB509" s="21">
        <f t="shared" si="701"/>
        <v>2.1209434101957165</v>
      </c>
      <c r="BC509" s="86">
        <f t="shared" si="702"/>
        <v>0.47148829864712039</v>
      </c>
      <c r="BX509" s="61">
        <f t="shared" si="703"/>
        <v>0.73559264314247674</v>
      </c>
      <c r="BY509" s="21">
        <f t="shared" si="704"/>
        <v>5.6734827240861291E-2</v>
      </c>
      <c r="BZ509" s="21">
        <f t="shared" si="705"/>
        <v>0.12708057081208318</v>
      </c>
      <c r="CA509" s="21">
        <f t="shared" si="706"/>
        <v>1.9217778195253304E-2</v>
      </c>
      <c r="CB509" s="21">
        <f t="shared" si="707"/>
        <v>0.13875849686847602</v>
      </c>
      <c r="CC509" s="21">
        <f t="shared" si="708"/>
        <v>3.063307020016916E-3</v>
      </c>
      <c r="CD509" s="21">
        <f t="shared" si="709"/>
        <v>0.17275086848635235</v>
      </c>
      <c r="CE509" s="21">
        <f t="shared" si="710"/>
        <v>0.20652364479315266</v>
      </c>
      <c r="CF509" s="21">
        <f t="shared" si="711"/>
        <v>5.2542506855944505E-2</v>
      </c>
      <c r="CG509" s="21">
        <f t="shared" si="712"/>
        <v>1.0448959660297239E-2</v>
      </c>
      <c r="CH509" s="21">
        <f t="shared" si="713"/>
        <v>7.7448782618497443E-3</v>
      </c>
      <c r="CI509" s="21">
        <f t="shared" si="714"/>
        <v>6.5262930077691447E-2</v>
      </c>
      <c r="CJ509" s="21">
        <f t="shared" si="715"/>
        <v>1.5957214114144553</v>
      </c>
      <c r="CL509" s="68">
        <f t="shared" si="716"/>
        <v>0.46097811176854725</v>
      </c>
      <c r="CM509" s="19">
        <f t="shared" si="717"/>
        <v>3.5554343530786653E-2</v>
      </c>
      <c r="CN509" s="19">
        <f t="shared" si="718"/>
        <v>7.9638319009230019E-2</v>
      </c>
      <c r="CO509" s="19">
        <f t="shared" si="719"/>
        <v>1.2043316620172797E-2</v>
      </c>
      <c r="CP509" s="19">
        <f t="shared" si="720"/>
        <v>8.69565927209561E-2</v>
      </c>
      <c r="CQ509" s="19">
        <f t="shared" si="721"/>
        <v>1.9197003926277993E-3</v>
      </c>
      <c r="CR509" s="19">
        <f t="shared" si="722"/>
        <v>0.10825878956729992</v>
      </c>
      <c r="CS509" s="19">
        <f t="shared" si="723"/>
        <v>0.12942337134530837</v>
      </c>
      <c r="CT509" s="19">
        <f t="shared" si="724"/>
        <v>3.2927117778892602E-2</v>
      </c>
      <c r="CU509" s="19">
        <f t="shared" si="725"/>
        <v>6.5481102061764216E-3</v>
      </c>
      <c r="CV509" s="19">
        <f t="shared" si="726"/>
        <v>4.8535278191101329E-3</v>
      </c>
      <c r="CW509" s="19">
        <f t="shared" si="727"/>
        <v>4.089869924089197E-2</v>
      </c>
      <c r="CX509" s="19">
        <f t="shared" si="728"/>
        <v>0.99999999999999989</v>
      </c>
      <c r="CZ509" s="68">
        <f t="shared" si="729"/>
        <v>2.4859999999999999E-5</v>
      </c>
      <c r="DA509" s="19">
        <f t="shared" si="730"/>
        <v>1.9148119999999999E-5</v>
      </c>
      <c r="DB509" s="19">
        <f t="shared" si="731"/>
        <v>3.5539999999999995E-5</v>
      </c>
      <c r="DC509" s="19">
        <f t="shared" si="732"/>
        <v>4.0624669999999995E-5</v>
      </c>
      <c r="DD509" s="19">
        <f t="shared" si="733"/>
        <v>1.3089959999999997E-5</v>
      </c>
      <c r="DE509" s="19">
        <f t="shared" si="734"/>
        <v>1.3089959999999997E-5</v>
      </c>
      <c r="DF509" s="19">
        <f t="shared" si="735"/>
        <v>1.2142009999999999E-5</v>
      </c>
      <c r="DG509" s="19">
        <f t="shared" si="736"/>
        <v>1.6777619999999998E-5</v>
      </c>
      <c r="DH509" s="19">
        <f t="shared" si="737"/>
        <v>2.5577839999999997E-5</v>
      </c>
      <c r="DI509" s="19">
        <f t="shared" si="738"/>
        <v>3.7895039999999991E-5</v>
      </c>
      <c r="DJ509" s="19">
        <f t="shared" si="739"/>
        <v>0</v>
      </c>
      <c r="DK509" s="19">
        <f t="shared" si="740"/>
        <v>2.1823979999999998E-5</v>
      </c>
      <c r="DM509" s="68">
        <f t="shared" si="741"/>
        <v>1114.0613417157813</v>
      </c>
      <c r="DN509" s="19">
        <f t="shared" si="742"/>
        <v>148.32166088572859</v>
      </c>
      <c r="DO509" s="19">
        <f t="shared" si="743"/>
        <v>228.47279139507862</v>
      </c>
      <c r="DP509" s="19">
        <f t="shared" si="744"/>
        <v>47.340624085694579</v>
      </c>
      <c r="DQ509" s="19">
        <f t="shared" si="745"/>
        <v>477.29948655310614</v>
      </c>
      <c r="DR509" s="19">
        <f t="shared" si="746"/>
        <v>10.40366401830228</v>
      </c>
      <c r="DS509" s="19">
        <f t="shared" si="747"/>
        <v>359.31688571844262</v>
      </c>
      <c r="DT509" s="19">
        <f t="shared" si="748"/>
        <v>432.6038296876967</v>
      </c>
      <c r="DU509" s="19">
        <f t="shared" si="749"/>
        <v>79.801579457591131</v>
      </c>
      <c r="DV509" s="19">
        <f t="shared" si="750"/>
        <v>16.277380401810344</v>
      </c>
      <c r="DX509" s="19">
        <f t="shared" si="751"/>
        <v>33.769942985691578</v>
      </c>
      <c r="DZ509" s="68">
        <f t="shared" si="752"/>
        <v>2947.6691869049241</v>
      </c>
      <c r="EA509" s="21">
        <f t="shared" si="753"/>
        <v>2.9476691869049243</v>
      </c>
      <c r="EB509" s="92">
        <f t="shared" si="754"/>
        <v>1263</v>
      </c>
    </row>
    <row r="510" spans="1:132" x14ac:dyDescent="0.3">
      <c r="A510" s="19">
        <f>'A. Thermody. result (all suite)'!C466</f>
        <v>1262</v>
      </c>
      <c r="B510" s="19" t="str">
        <f>'A. Thermody. result (all suite)'!A466</f>
        <v>Alkaline basalt</v>
      </c>
      <c r="C510" s="24">
        <f>'A. Thermody. result (all suite)'!G466</f>
        <v>77.83569</v>
      </c>
      <c r="D510" s="19">
        <f>'A. Thermody. result (all suite)'!D466</f>
        <v>10000</v>
      </c>
      <c r="E510" s="61">
        <f>'A. Thermody. result (all suite)'!I466</f>
        <v>44.179273999999999</v>
      </c>
      <c r="F510" s="21">
        <f>'A. Thermody. result (all suite)'!J466</f>
        <v>4.5427540000000004</v>
      </c>
      <c r="G510" s="21">
        <f>'A. Thermody. result (all suite)'!K466</f>
        <v>12.984619</v>
      </c>
      <c r="H510" s="21">
        <f>'A. Thermody. result (all suite)'!L466</f>
        <v>3.068349</v>
      </c>
      <c r="I510" s="21">
        <f>'A. Thermody. result (all suite)'!M466</f>
        <v>9.9959480000000003</v>
      </c>
      <c r="J510" s="21">
        <f>'A. Thermody. result (all suite)'!N466</f>
        <v>0.218387</v>
      </c>
      <c r="K510" s="21">
        <f>'A. Thermody. result (all suite)'!O466</f>
        <v>6.9259320000000004</v>
      </c>
      <c r="L510" s="21">
        <f>'A. Thermody. result (all suite)'!P466</f>
        <v>11.538358000000001</v>
      </c>
      <c r="M510" s="21">
        <f>'A. Thermody. result (all suite)'!Q466</f>
        <v>3.2705739999999999</v>
      </c>
      <c r="N510" s="21">
        <f>'A. Thermody. result (all suite)'!R466</f>
        <v>0.98916400000000004</v>
      </c>
      <c r="O510" s="21">
        <f>'A. Thermody. result (all suite)'!S466</f>
        <v>1.104781</v>
      </c>
      <c r="P510" s="21">
        <f>'A. Thermody. result (all suite)'!T466</f>
        <v>1.181859</v>
      </c>
      <c r="Q510" s="21">
        <f t="shared" si="672"/>
        <v>99.999999000000017</v>
      </c>
      <c r="S510" s="19">
        <f t="shared" si="673"/>
        <v>1535</v>
      </c>
      <c r="T510" s="19">
        <f t="shared" si="674"/>
        <v>1</v>
      </c>
      <c r="V510" s="61">
        <f t="shared" si="675"/>
        <v>43.657137268874969</v>
      </c>
      <c r="W510" s="21">
        <f t="shared" si="676"/>
        <v>4.489065052466251</v>
      </c>
      <c r="X510" s="21">
        <f t="shared" si="677"/>
        <v>12.83115911019819</v>
      </c>
      <c r="Y510" s="21">
        <f t="shared" si="678"/>
        <v>3.0320854408294542</v>
      </c>
      <c r="Z510" s="21">
        <f t="shared" si="679"/>
        <v>9.8778099877452998</v>
      </c>
      <c r="AA510" s="21">
        <f t="shared" si="680"/>
        <v>0.21580597355985973</v>
      </c>
      <c r="AB510" s="21">
        <f t="shared" si="681"/>
        <v>6.8440772485055721</v>
      </c>
      <c r="AC510" s="21">
        <f t="shared" si="682"/>
        <v>11.401990876161108</v>
      </c>
      <c r="AD510" s="21">
        <f t="shared" si="683"/>
        <v>3.2319204264428039</v>
      </c>
      <c r="AE510" s="21">
        <f t="shared" si="684"/>
        <v>0.97747347612433488</v>
      </c>
      <c r="AF510" s="21">
        <f t="shared" si="685"/>
        <v>1.0917240461906406</v>
      </c>
      <c r="AG510" s="21">
        <f t="shared" si="686"/>
        <v>97.650248907098444</v>
      </c>
      <c r="AH510" s="21"/>
      <c r="AI510" s="61">
        <f t="shared" si="687"/>
        <v>44.707655902043911</v>
      </c>
      <c r="AJ510" s="21">
        <f t="shared" si="688"/>
        <v>4.597085110082018</v>
      </c>
      <c r="AK510" s="21">
        <f t="shared" si="689"/>
        <v>13.139914392236085</v>
      </c>
      <c r="AL510" s="21">
        <f t="shared" si="690"/>
        <v>3.1050463002035875</v>
      </c>
      <c r="AM510" s="21">
        <f t="shared" si="691"/>
        <v>10.11549903691772</v>
      </c>
      <c r="AN510" s="21">
        <f t="shared" si="692"/>
        <v>0.22099889757083072</v>
      </c>
      <c r="AO510" s="21">
        <f t="shared" si="693"/>
        <v>7.0087657994777102</v>
      </c>
      <c r="AP510" s="21">
        <f t="shared" si="694"/>
        <v>11.676356183186615</v>
      </c>
      <c r="AQ510" s="21">
        <f t="shared" si="695"/>
        <v>3.3096899010647247</v>
      </c>
      <c r="AR510" s="21">
        <f t="shared" si="696"/>
        <v>1.0009943518467364</v>
      </c>
      <c r="AS510" s="21">
        <f t="shared" si="697"/>
        <v>1.1179941253700996</v>
      </c>
      <c r="AT510" s="21">
        <f t="shared" si="698"/>
        <v>100.00000000000007</v>
      </c>
      <c r="AU510" s="21"/>
      <c r="AV510" s="21">
        <f>AR510*'[1]diagram lines'!$G$39</f>
        <v>0.83093157470283852</v>
      </c>
      <c r="AW510" s="21">
        <f>AK510*'[1]diagram lines'!$G$40</f>
        <v>6.9545149103827777</v>
      </c>
      <c r="AX510" s="21">
        <f>AQ510*'[1]diagram lines'!$G$38</f>
        <v>2.4553007688118109</v>
      </c>
      <c r="AY510" s="21">
        <f>AP510*'[1]diagram lines'!$G$41</f>
        <v>8.3445970597316901</v>
      </c>
      <c r="AZ510" s="21">
        <f t="shared" si="699"/>
        <v>4.3106842529114608</v>
      </c>
      <c r="BA510" s="21">
        <f t="shared" si="700"/>
        <v>0.5979380033243088</v>
      </c>
      <c r="BB510" s="21">
        <f t="shared" si="701"/>
        <v>2.1162578245897468</v>
      </c>
      <c r="BC510" s="86">
        <f t="shared" si="702"/>
        <v>0.47253221624537073</v>
      </c>
      <c r="BX510" s="61">
        <f t="shared" si="703"/>
        <v>0.73534077896138483</v>
      </c>
      <c r="BY510" s="21">
        <f t="shared" si="704"/>
        <v>5.6869729594391592E-2</v>
      </c>
      <c r="BZ510" s="21">
        <f t="shared" si="705"/>
        <v>0.12735012750098079</v>
      </c>
      <c r="CA510" s="21">
        <f t="shared" si="706"/>
        <v>1.9214409167762542E-2</v>
      </c>
      <c r="CB510" s="21">
        <f t="shared" si="707"/>
        <v>0.13912244954766878</v>
      </c>
      <c r="CC510" s="21">
        <f t="shared" si="708"/>
        <v>3.078474767409078E-3</v>
      </c>
      <c r="CD510" s="21">
        <f t="shared" si="709"/>
        <v>0.1718593548387097</v>
      </c>
      <c r="CE510" s="21">
        <f t="shared" si="710"/>
        <v>0.20574818116975752</v>
      </c>
      <c r="CF510" s="21">
        <f t="shared" si="711"/>
        <v>5.2759703177931917E-2</v>
      </c>
      <c r="CG510" s="21">
        <f t="shared" si="712"/>
        <v>1.050067940552017E-2</v>
      </c>
      <c r="CH510" s="21">
        <f t="shared" si="713"/>
        <v>7.78321732514231E-3</v>
      </c>
      <c r="CI510" s="21">
        <f t="shared" si="714"/>
        <v>6.5585960044395111E-2</v>
      </c>
      <c r="CJ510" s="21">
        <f t="shared" si="715"/>
        <v>1.5952130655010541</v>
      </c>
      <c r="CL510" s="68">
        <f t="shared" si="716"/>
        <v>0.46096712399381917</v>
      </c>
      <c r="CM510" s="19">
        <f t="shared" si="717"/>
        <v>3.5650240600636561E-2</v>
      </c>
      <c r="CN510" s="19">
        <f t="shared" si="718"/>
        <v>7.9832675806839823E-2</v>
      </c>
      <c r="CO510" s="19">
        <f t="shared" si="719"/>
        <v>1.2045042498274251E-2</v>
      </c>
      <c r="CP510" s="19">
        <f t="shared" si="720"/>
        <v>8.7212456164262056E-2</v>
      </c>
      <c r="CQ510" s="19">
        <f t="shared" si="721"/>
        <v>1.9298204321327656E-3</v>
      </c>
      <c r="CR510" s="19">
        <f t="shared" si="722"/>
        <v>0.10773442028242725</v>
      </c>
      <c r="CS510" s="19">
        <f t="shared" si="723"/>
        <v>0.12897849548714191</v>
      </c>
      <c r="CT510" s="19">
        <f t="shared" si="724"/>
        <v>3.307376570499701E-2</v>
      </c>
      <c r="CU510" s="19">
        <f t="shared" si="725"/>
        <v>6.5826187313867829E-3</v>
      </c>
      <c r="CV510" s="19">
        <f t="shared" si="726"/>
        <v>4.8791083106491566E-3</v>
      </c>
      <c r="CW510" s="19">
        <f t="shared" si="727"/>
        <v>4.1114231987433386E-2</v>
      </c>
      <c r="CX510" s="19">
        <f t="shared" si="728"/>
        <v>1.0000000000000002</v>
      </c>
      <c r="CZ510" s="68">
        <f t="shared" si="729"/>
        <v>2.4859999999999999E-5</v>
      </c>
      <c r="DA510" s="19">
        <f t="shared" si="730"/>
        <v>1.9140879999999997E-5</v>
      </c>
      <c r="DB510" s="19">
        <f t="shared" si="731"/>
        <v>3.5539999999999995E-5</v>
      </c>
      <c r="DC510" s="19">
        <f t="shared" si="732"/>
        <v>4.0615579999999996E-5</v>
      </c>
      <c r="DD510" s="19">
        <f t="shared" si="733"/>
        <v>1.3087039999999998E-5</v>
      </c>
      <c r="DE510" s="19">
        <f t="shared" si="734"/>
        <v>1.3087039999999998E-5</v>
      </c>
      <c r="DF510" s="19">
        <f t="shared" si="735"/>
        <v>1.2138739999999999E-5</v>
      </c>
      <c r="DG510" s="19">
        <f t="shared" si="736"/>
        <v>1.6773879999999997E-5</v>
      </c>
      <c r="DH510" s="19">
        <f t="shared" si="737"/>
        <v>2.5570159999999998E-5</v>
      </c>
      <c r="DI510" s="19">
        <f t="shared" si="738"/>
        <v>3.7882959999999993E-5</v>
      </c>
      <c r="DJ510" s="19">
        <f t="shared" si="739"/>
        <v>0</v>
      </c>
      <c r="DK510" s="19">
        <f t="shared" si="740"/>
        <v>2.1814519999999997E-5</v>
      </c>
      <c r="DM510" s="68">
        <f t="shared" si="741"/>
        <v>1114.0347871902115</v>
      </c>
      <c r="DN510" s="19">
        <f t="shared" si="742"/>
        <v>148.7779673232813</v>
      </c>
      <c r="DO510" s="19">
        <f t="shared" si="743"/>
        <v>229.03037775085508</v>
      </c>
      <c r="DP510" s="19">
        <f t="shared" si="744"/>
        <v>47.358004897367344</v>
      </c>
      <c r="DQ510" s="19">
        <f t="shared" si="745"/>
        <v>478.81071467667471</v>
      </c>
      <c r="DR510" s="19">
        <f t="shared" si="746"/>
        <v>10.460842287904553</v>
      </c>
      <c r="DS510" s="19">
        <f t="shared" si="747"/>
        <v>357.67280107999824</v>
      </c>
      <c r="DT510" s="19">
        <f t="shared" si="748"/>
        <v>431.21293504656757</v>
      </c>
      <c r="DU510" s="19">
        <f t="shared" si="749"/>
        <v>80.181067934372123</v>
      </c>
      <c r="DV510" s="19">
        <f t="shared" si="750"/>
        <v>16.368379991865343</v>
      </c>
      <c r="DX510" s="19">
        <f t="shared" si="751"/>
        <v>33.962629496938263</v>
      </c>
      <c r="DZ510" s="68">
        <f t="shared" si="752"/>
        <v>2947.8705076760361</v>
      </c>
      <c r="EA510" s="21">
        <f t="shared" si="753"/>
        <v>2.9478705076760363</v>
      </c>
      <c r="EB510" s="92">
        <f t="shared" si="754"/>
        <v>1262</v>
      </c>
    </row>
    <row r="511" spans="1:132" x14ac:dyDescent="0.3">
      <c r="A511" s="19">
        <f>'A. Thermody. result (all suite)'!C467</f>
        <v>1261</v>
      </c>
      <c r="B511" s="19" t="str">
        <f>'A. Thermody. result (all suite)'!A467</f>
        <v>Alkaline basalt</v>
      </c>
      <c r="C511" s="24">
        <f>'A. Thermody. result (all suite)'!G467</f>
        <v>77.453581999999997</v>
      </c>
      <c r="D511" s="19">
        <f>'A. Thermody. result (all suite)'!D467</f>
        <v>10000</v>
      </c>
      <c r="E511" s="61">
        <f>'A. Thermody. result (all suite)'!I467</f>
        <v>44.164448999999998</v>
      </c>
      <c r="F511" s="21">
        <f>'A. Thermody. result (all suite)'!J467</f>
        <v>4.5533520000000003</v>
      </c>
      <c r="G511" s="21">
        <f>'A. Thermody. result (all suite)'!K467</f>
        <v>13.011919000000001</v>
      </c>
      <c r="H511" s="21">
        <f>'A. Thermody. result (all suite)'!L467</f>
        <v>3.0677780000000001</v>
      </c>
      <c r="I511" s="21">
        <f>'A. Thermody. result (all suite)'!M467</f>
        <v>10.02206</v>
      </c>
      <c r="J511" s="21">
        <f>'A. Thermody. result (all suite)'!N467</f>
        <v>0.21946399999999999</v>
      </c>
      <c r="K511" s="21">
        <f>'A. Thermody. result (all suite)'!O467</f>
        <v>6.8901279999999998</v>
      </c>
      <c r="L511" s="21">
        <f>'A. Thermody. result (all suite)'!P467</f>
        <v>11.494838</v>
      </c>
      <c r="M511" s="21">
        <f>'A. Thermody. result (all suite)'!Q467</f>
        <v>3.2840449999999999</v>
      </c>
      <c r="N511" s="21">
        <f>'A. Thermody. result (all suite)'!R467</f>
        <v>0.99404400000000004</v>
      </c>
      <c r="O511" s="21">
        <f>'A. Thermody. result (all suite)'!S467</f>
        <v>1.110231</v>
      </c>
      <c r="P511" s="21">
        <f>'A. Thermody. result (all suite)'!T467</f>
        <v>1.187689</v>
      </c>
      <c r="Q511" s="21">
        <f t="shared" si="672"/>
        <v>99.999997000000008</v>
      </c>
      <c r="S511" s="19">
        <f t="shared" si="673"/>
        <v>1534</v>
      </c>
      <c r="T511" s="19">
        <f t="shared" si="674"/>
        <v>1</v>
      </c>
      <c r="V511" s="61">
        <f t="shared" si="675"/>
        <v>43.639912681580299</v>
      </c>
      <c r="W511" s="21">
        <f t="shared" si="676"/>
        <v>4.4992723375423305</v>
      </c>
      <c r="X511" s="21">
        <f t="shared" si="677"/>
        <v>12.857377864711856</v>
      </c>
      <c r="Y511" s="21">
        <f t="shared" si="678"/>
        <v>3.0313423370565098</v>
      </c>
      <c r="Z511" s="21">
        <f t="shared" si="679"/>
        <v>9.9030290922356716</v>
      </c>
      <c r="AA511" s="21">
        <f t="shared" si="680"/>
        <v>0.2168574501348435</v>
      </c>
      <c r="AB511" s="21">
        <f t="shared" si="681"/>
        <v>6.8082947052030809</v>
      </c>
      <c r="AC511" s="21">
        <f t="shared" si="682"/>
        <v>11.358315069410491</v>
      </c>
      <c r="AD511" s="21">
        <f t="shared" si="683"/>
        <v>3.2450407576098224</v>
      </c>
      <c r="AE511" s="21">
        <f t="shared" si="684"/>
        <v>0.98223784840265538</v>
      </c>
      <c r="AF511" s="21">
        <f t="shared" si="685"/>
        <v>1.0970449081428273</v>
      </c>
      <c r="AG511" s="21">
        <f t="shared" si="686"/>
        <v>97.638725052030409</v>
      </c>
      <c r="AH511" s="21"/>
      <c r="AI511" s="61">
        <f t="shared" si="687"/>
        <v>44.695291400338498</v>
      </c>
      <c r="AJ511" s="21">
        <f t="shared" si="688"/>
        <v>4.6080818191191319</v>
      </c>
      <c r="AK511" s="21">
        <f t="shared" si="689"/>
        <v>13.168318060134773</v>
      </c>
      <c r="AL511" s="21">
        <f t="shared" si="690"/>
        <v>3.1046516998671856</v>
      </c>
      <c r="AM511" s="21">
        <f t="shared" si="691"/>
        <v>10.142521921459418</v>
      </c>
      <c r="AN511" s="21">
        <f t="shared" si="692"/>
        <v>0.22210188633586006</v>
      </c>
      <c r="AO511" s="21">
        <f t="shared" si="693"/>
        <v>6.9729451112507137</v>
      </c>
      <c r="AP511" s="21">
        <f t="shared" si="694"/>
        <v>11.63300223692781</v>
      </c>
      <c r="AQ511" s="21">
        <f t="shared" si="695"/>
        <v>3.3235181592965111</v>
      </c>
      <c r="AR511" s="21">
        <f t="shared" si="696"/>
        <v>1.0059920875443975</v>
      </c>
      <c r="AS511" s="21">
        <f t="shared" si="697"/>
        <v>1.1235756177256784</v>
      </c>
      <c r="AT511" s="21">
        <f t="shared" si="698"/>
        <v>99.999999999999972</v>
      </c>
      <c r="AU511" s="21"/>
      <c r="AV511" s="21">
        <f>AR511*'[1]diagram lines'!$G$39</f>
        <v>0.83508022587708808</v>
      </c>
      <c r="AW511" s="21">
        <f>AK511*'[1]diagram lines'!$G$40</f>
        <v>6.9695480168410437</v>
      </c>
      <c r="AX511" s="21">
        <f>AQ511*'[1]diagram lines'!$G$38</f>
        <v>2.4655592927469119</v>
      </c>
      <c r="AY511" s="21">
        <f>AP511*'[1]diagram lines'!$G$41</f>
        <v>8.3136138311624972</v>
      </c>
      <c r="AZ511" s="21">
        <f t="shared" si="699"/>
        <v>4.3295102468409086</v>
      </c>
      <c r="BA511" s="21">
        <f t="shared" si="700"/>
        <v>0.60008575729658631</v>
      </c>
      <c r="BB511" s="21">
        <f t="shared" si="701"/>
        <v>2.1115750379631191</v>
      </c>
      <c r="BC511" s="86">
        <f t="shared" si="702"/>
        <v>0.47358013900591778</v>
      </c>
      <c r="BX511" s="61">
        <f t="shared" si="703"/>
        <v>0.73509402463382156</v>
      </c>
      <c r="BY511" s="21">
        <f t="shared" si="704"/>
        <v>5.700240360540812E-2</v>
      </c>
      <c r="BZ511" s="21">
        <f t="shared" si="705"/>
        <v>0.12761787956061202</v>
      </c>
      <c r="CA511" s="21">
        <f t="shared" si="706"/>
        <v>1.9210833489886656E-2</v>
      </c>
      <c r="CB511" s="21">
        <f t="shared" si="707"/>
        <v>0.13948587334725124</v>
      </c>
      <c r="CC511" s="21">
        <f t="shared" si="708"/>
        <v>3.09365661122075E-3</v>
      </c>
      <c r="CD511" s="21">
        <f t="shared" si="709"/>
        <v>0.17097091811414392</v>
      </c>
      <c r="CE511" s="21">
        <f t="shared" si="710"/>
        <v>0.20497214693295293</v>
      </c>
      <c r="CF511" s="21">
        <f t="shared" si="711"/>
        <v>5.2977012421358279E-2</v>
      </c>
      <c r="CG511" s="21">
        <f t="shared" si="712"/>
        <v>1.0552484076433121E-2</v>
      </c>
      <c r="CH511" s="21">
        <f t="shared" si="713"/>
        <v>7.8216127486896245E-3</v>
      </c>
      <c r="CI511" s="21">
        <f t="shared" si="714"/>
        <v>6.590948945615982E-2</v>
      </c>
      <c r="CJ511" s="21">
        <f t="shared" si="715"/>
        <v>1.5947083349979376</v>
      </c>
      <c r="CL511" s="68">
        <f t="shared" si="716"/>
        <v>0.4609582884225486</v>
      </c>
      <c r="CM511" s="19">
        <f t="shared" si="717"/>
        <v>3.5744720432204828E-2</v>
      </c>
      <c r="CN511" s="19">
        <f t="shared" si="718"/>
        <v>8.0025843447276562E-2</v>
      </c>
      <c r="CO511" s="19">
        <f t="shared" si="719"/>
        <v>1.2046612580043673E-2</v>
      </c>
      <c r="CP511" s="19">
        <f t="shared" si="720"/>
        <v>8.7467952782369837E-2</v>
      </c>
      <c r="CQ511" s="19">
        <f t="shared" si="721"/>
        <v>1.9399513649778163E-3</v>
      </c>
      <c r="CR511" s="19">
        <f t="shared" si="722"/>
        <v>0.10721140308981017</v>
      </c>
      <c r="CS511" s="19">
        <f t="shared" si="723"/>
        <v>0.12853268678326563</v>
      </c>
      <c r="CT511" s="19">
        <f t="shared" si="724"/>
        <v>3.3220502620265539E-2</v>
      </c>
      <c r="CU511" s="19">
        <f t="shared" si="725"/>
        <v>6.6171875099949031E-3</v>
      </c>
      <c r="CV511" s="19">
        <f t="shared" si="726"/>
        <v>4.9047293332794553E-3</v>
      </c>
      <c r="CW511" s="19">
        <f t="shared" si="727"/>
        <v>4.1330121633963275E-2</v>
      </c>
      <c r="CX511" s="19">
        <f t="shared" si="728"/>
        <v>1.0000000000000002</v>
      </c>
      <c r="CZ511" s="68">
        <f t="shared" si="729"/>
        <v>2.4859999999999999E-5</v>
      </c>
      <c r="DA511" s="19">
        <f t="shared" si="730"/>
        <v>1.9133639999999995E-5</v>
      </c>
      <c r="DB511" s="19">
        <f t="shared" si="731"/>
        <v>3.5539999999999995E-5</v>
      </c>
      <c r="DC511" s="19">
        <f t="shared" si="732"/>
        <v>4.0606489999999998E-5</v>
      </c>
      <c r="DD511" s="19">
        <f t="shared" si="733"/>
        <v>1.3084119999999999E-5</v>
      </c>
      <c r="DE511" s="19">
        <f t="shared" si="734"/>
        <v>1.3084119999999999E-5</v>
      </c>
      <c r="DF511" s="19">
        <f t="shared" si="735"/>
        <v>1.2135469999999999E-5</v>
      </c>
      <c r="DG511" s="19">
        <f t="shared" si="736"/>
        <v>1.677014E-5</v>
      </c>
      <c r="DH511" s="19">
        <f t="shared" si="737"/>
        <v>2.5562479999999997E-5</v>
      </c>
      <c r="DI511" s="19">
        <f t="shared" si="738"/>
        <v>3.7870879999999995E-5</v>
      </c>
      <c r="DJ511" s="19">
        <f t="shared" si="739"/>
        <v>0</v>
      </c>
      <c r="DK511" s="19">
        <f t="shared" si="740"/>
        <v>2.180506E-5</v>
      </c>
      <c r="DM511" s="68">
        <f t="shared" si="741"/>
        <v>1114.0134339672857</v>
      </c>
      <c r="DN511" s="19">
        <f t="shared" si="742"/>
        <v>149.22870233392715</v>
      </c>
      <c r="DO511" s="19">
        <f t="shared" si="743"/>
        <v>229.58455255724027</v>
      </c>
      <c r="DP511" s="19">
        <f t="shared" si="744"/>
        <v>47.374780802457295</v>
      </c>
      <c r="DQ511" s="19">
        <f t="shared" si="745"/>
        <v>480.32060294565269</v>
      </c>
      <c r="DR511" s="19">
        <f t="shared" si="746"/>
        <v>10.518105140546426</v>
      </c>
      <c r="DS511" s="19">
        <f t="shared" si="747"/>
        <v>356.03232050504431</v>
      </c>
      <c r="DT511" s="19">
        <f t="shared" si="748"/>
        <v>429.81830055119013</v>
      </c>
      <c r="DU511" s="19">
        <f t="shared" si="749"/>
        <v>80.561000240597195</v>
      </c>
      <c r="DV511" s="19">
        <f t="shared" si="750"/>
        <v>16.459587510021418</v>
      </c>
      <c r="DX511" s="19">
        <f t="shared" si="751"/>
        <v>34.155778147091461</v>
      </c>
      <c r="DZ511" s="68">
        <f t="shared" si="752"/>
        <v>2948.0671647010536</v>
      </c>
      <c r="EA511" s="21">
        <f t="shared" si="753"/>
        <v>2.9480671647010537</v>
      </c>
      <c r="EB511" s="92">
        <f t="shared" si="754"/>
        <v>1261</v>
      </c>
    </row>
    <row r="512" spans="1:132" x14ac:dyDescent="0.3">
      <c r="A512" s="19">
        <f>'A. Thermody. result (all suite)'!C468</f>
        <v>1260</v>
      </c>
      <c r="B512" s="19" t="str">
        <f>'A. Thermody. result (all suite)'!A468</f>
        <v>Alkaline basalt</v>
      </c>
      <c r="C512" s="24">
        <f>'A. Thermody. result (all suite)'!G468</f>
        <v>77.074597999999995</v>
      </c>
      <c r="D512" s="19">
        <f>'A. Thermody. result (all suite)'!D468</f>
        <v>10000</v>
      </c>
      <c r="E512" s="61">
        <f>'A. Thermody. result (all suite)'!I468</f>
        <v>44.149937999999999</v>
      </c>
      <c r="F512" s="21">
        <f>'A. Thermody. result (all suite)'!J468</f>
        <v>4.5637699999999999</v>
      </c>
      <c r="G512" s="21">
        <f>'A. Thermody. result (all suite)'!K468</f>
        <v>13.039033999999999</v>
      </c>
      <c r="H512" s="21">
        <f>'A. Thermody. result (all suite)'!L468</f>
        <v>3.0671729999999999</v>
      </c>
      <c r="I512" s="21">
        <f>'A. Thermody. result (all suite)'!M468</f>
        <v>10.048135</v>
      </c>
      <c r="J512" s="21">
        <f>'A. Thermody. result (all suite)'!N468</f>
        <v>0.22054299999999999</v>
      </c>
      <c r="K512" s="21">
        <f>'A. Thermody. result (all suite)'!O468</f>
        <v>6.8544470000000004</v>
      </c>
      <c r="L512" s="21">
        <f>'A. Thermody. result (all suite)'!P468</f>
        <v>11.451283</v>
      </c>
      <c r="M512" s="21">
        <f>'A. Thermody. result (all suite)'!Q468</f>
        <v>3.2975249999999998</v>
      </c>
      <c r="N512" s="21">
        <f>'A. Thermody. result (all suite)'!R468</f>
        <v>0.99893200000000004</v>
      </c>
      <c r="O512" s="21">
        <f>'A. Thermody. result (all suite)'!S468</f>
        <v>1.115691</v>
      </c>
      <c r="P512" s="21">
        <f>'A. Thermody. result (all suite)'!T468</f>
        <v>1.1935290000000001</v>
      </c>
      <c r="Q512" s="21">
        <f t="shared" si="672"/>
        <v>99.999999999999986</v>
      </c>
      <c r="S512" s="19">
        <f t="shared" si="673"/>
        <v>1533</v>
      </c>
      <c r="T512" s="19">
        <f t="shared" si="674"/>
        <v>1</v>
      </c>
      <c r="V512" s="61">
        <f t="shared" si="675"/>
        <v>43.622995686487982</v>
      </c>
      <c r="W512" s="21">
        <f t="shared" si="676"/>
        <v>4.5093000815567006</v>
      </c>
      <c r="X512" s="21">
        <f t="shared" si="677"/>
        <v>12.88340934789014</v>
      </c>
      <c r="Y512" s="21">
        <f t="shared" si="678"/>
        <v>3.0305654007648304</v>
      </c>
      <c r="Z512" s="21">
        <f t="shared" si="679"/>
        <v>9.9282075948158504</v>
      </c>
      <c r="AA512" s="21">
        <f t="shared" si="680"/>
        <v>0.21791075533752999</v>
      </c>
      <c r="AB512" s="21">
        <f t="shared" si="681"/>
        <v>6.7726371872653699</v>
      </c>
      <c r="AC512" s="21">
        <f t="shared" si="682"/>
        <v>11.31460861652293</v>
      </c>
      <c r="AD512" s="21">
        <f t="shared" si="683"/>
        <v>3.2581680828427499</v>
      </c>
      <c r="AE512" s="21">
        <f t="shared" si="684"/>
        <v>0.98700945688972008</v>
      </c>
      <c r="AF512" s="21">
        <f t="shared" si="685"/>
        <v>1.1023749043646101</v>
      </c>
      <c r="AG512" s="21">
        <f t="shared" si="686"/>
        <v>97.627187114738405</v>
      </c>
      <c r="AH512" s="21"/>
      <c r="AI512" s="61">
        <f t="shared" si="687"/>
        <v>44.683245493101367</v>
      </c>
      <c r="AJ512" s="21">
        <f t="shared" si="688"/>
        <v>4.618897885746776</v>
      </c>
      <c r="AK512" s="21">
        <f t="shared" si="689"/>
        <v>13.196538514162702</v>
      </c>
      <c r="AL512" s="21">
        <f t="shared" si="690"/>
        <v>3.1042227993346714</v>
      </c>
      <c r="AM512" s="21">
        <f t="shared" si="691"/>
        <v>10.16951106370351</v>
      </c>
      <c r="AN512" s="21">
        <f t="shared" si="692"/>
        <v>0.2232070407615307</v>
      </c>
      <c r="AO512" s="21">
        <f t="shared" si="693"/>
        <v>6.9372450312490166</v>
      </c>
      <c r="AP512" s="21">
        <f t="shared" si="694"/>
        <v>11.589608336482335</v>
      </c>
      <c r="AQ512" s="21">
        <f t="shared" si="695"/>
        <v>3.3373573275377888</v>
      </c>
      <c r="AR512" s="21">
        <f t="shared" si="696"/>
        <v>1.0109985610153005</v>
      </c>
      <c r="AS512" s="21">
        <f t="shared" si="697"/>
        <v>1.129167946905016</v>
      </c>
      <c r="AT512" s="21">
        <f t="shared" si="698"/>
        <v>100.00000000000003</v>
      </c>
      <c r="AU512" s="21"/>
      <c r="AV512" s="21">
        <f>AR512*'[1]diagram lines'!$G$39</f>
        <v>0.83923613033070521</v>
      </c>
      <c r="AW512" s="21">
        <f>AK512*'[1]diagram lines'!$G$40</f>
        <v>6.9844841543573555</v>
      </c>
      <c r="AX512" s="21">
        <f>AQ512*'[1]diagram lines'!$G$38</f>
        <v>2.4758259102966691</v>
      </c>
      <c r="AY512" s="21">
        <f>AP512*'[1]diagram lines'!$G$41</f>
        <v>8.2826020490288723</v>
      </c>
      <c r="AZ512" s="21">
        <f t="shared" si="699"/>
        <v>4.3483558885530895</v>
      </c>
      <c r="BA512" s="21">
        <f t="shared" si="700"/>
        <v>0.60223197536706508</v>
      </c>
      <c r="BB512" s="21">
        <f t="shared" si="701"/>
        <v>2.1068939491206455</v>
      </c>
      <c r="BC512" s="86">
        <f t="shared" si="702"/>
        <v>0.47463233753050077</v>
      </c>
      <c r="BX512" s="61">
        <f t="shared" si="703"/>
        <v>0.73485249667110519</v>
      </c>
      <c r="BY512" s="21">
        <f t="shared" si="704"/>
        <v>5.7132824236354532E-2</v>
      </c>
      <c r="BZ512" s="21">
        <f t="shared" si="705"/>
        <v>0.1278838171832091</v>
      </c>
      <c r="CA512" s="21">
        <f t="shared" si="706"/>
        <v>1.9207044899492768E-2</v>
      </c>
      <c r="CB512" s="21">
        <f t="shared" si="707"/>
        <v>0.13984878218510788</v>
      </c>
      <c r="CC512" s="21">
        <f t="shared" si="708"/>
        <v>3.1088666478714406E-3</v>
      </c>
      <c r="CD512" s="21">
        <f t="shared" si="709"/>
        <v>0.17008553349875932</v>
      </c>
      <c r="CE512" s="21">
        <f t="shared" si="710"/>
        <v>0.20419548858773182</v>
      </c>
      <c r="CF512" s="21">
        <f t="shared" si="711"/>
        <v>5.3194466849491848E-2</v>
      </c>
      <c r="CG512" s="21">
        <f t="shared" si="712"/>
        <v>1.0604373673036094E-2</v>
      </c>
      <c r="CH512" s="21">
        <f t="shared" si="713"/>
        <v>7.8600786225553748E-3</v>
      </c>
      <c r="CI512" s="21">
        <f t="shared" si="714"/>
        <v>6.6233573806881246E-2</v>
      </c>
      <c r="CJ512" s="21">
        <f t="shared" si="715"/>
        <v>1.5942073468615967</v>
      </c>
      <c r="CL512" s="68">
        <f t="shared" si="716"/>
        <v>0.4609516435347995</v>
      </c>
      <c r="CM512" s="19">
        <f t="shared" si="717"/>
        <v>3.5837762477276172E-2</v>
      </c>
      <c r="CN512" s="19">
        <f t="shared" si="718"/>
        <v>8.0217806946483422E-2</v>
      </c>
      <c r="CO512" s="19">
        <f t="shared" si="719"/>
        <v>1.2048021819309966E-2</v>
      </c>
      <c r="CP512" s="19">
        <f t="shared" si="720"/>
        <v>8.772308223294685E-2</v>
      </c>
      <c r="CQ512" s="19">
        <f t="shared" si="721"/>
        <v>1.9501018195604521E-3</v>
      </c>
      <c r="CR512" s="19">
        <f t="shared" si="722"/>
        <v>0.10668971877064466</v>
      </c>
      <c r="CS512" s="19">
        <f t="shared" si="723"/>
        <v>0.12808590362459252</v>
      </c>
      <c r="CT512" s="19">
        <f t="shared" si="724"/>
        <v>3.3367345191459591E-2</v>
      </c>
      <c r="CU512" s="19">
        <f t="shared" si="725"/>
        <v>6.6518158343155144E-3</v>
      </c>
      <c r="CV512" s="19">
        <f t="shared" si="726"/>
        <v>4.9303991968353148E-3</v>
      </c>
      <c r="CW512" s="19">
        <f t="shared" si="727"/>
        <v>4.1546398551775963E-2</v>
      </c>
      <c r="CX512" s="19">
        <f t="shared" si="728"/>
        <v>1</v>
      </c>
      <c r="CZ512" s="68">
        <f t="shared" si="729"/>
        <v>2.4859999999999999E-5</v>
      </c>
      <c r="DA512" s="19">
        <f t="shared" si="730"/>
        <v>1.9126399999999997E-5</v>
      </c>
      <c r="DB512" s="19">
        <f t="shared" si="731"/>
        <v>3.5539999999999995E-5</v>
      </c>
      <c r="DC512" s="19">
        <f t="shared" si="732"/>
        <v>4.0597399999999999E-5</v>
      </c>
      <c r="DD512" s="19">
        <f t="shared" si="733"/>
        <v>1.3081199999999998E-5</v>
      </c>
      <c r="DE512" s="19">
        <f t="shared" si="734"/>
        <v>1.3081199999999998E-5</v>
      </c>
      <c r="DF512" s="19">
        <f t="shared" si="735"/>
        <v>1.21322E-5</v>
      </c>
      <c r="DG512" s="19">
        <f t="shared" si="736"/>
        <v>1.6766399999999999E-5</v>
      </c>
      <c r="DH512" s="19">
        <f t="shared" si="737"/>
        <v>2.5554799999999998E-5</v>
      </c>
      <c r="DI512" s="19">
        <f t="shared" si="738"/>
        <v>3.7858799999999991E-5</v>
      </c>
      <c r="DJ512" s="19">
        <f t="shared" si="739"/>
        <v>0</v>
      </c>
      <c r="DK512" s="19">
        <f t="shared" si="740"/>
        <v>2.1795599999999998E-5</v>
      </c>
      <c r="DM512" s="68">
        <f t="shared" si="741"/>
        <v>1113.9973750430713</v>
      </c>
      <c r="DN512" s="19">
        <f t="shared" si="742"/>
        <v>149.67377377262949</v>
      </c>
      <c r="DO512" s="19">
        <f t="shared" si="743"/>
        <v>230.13527282677126</v>
      </c>
      <c r="DP512" s="19">
        <f t="shared" si="744"/>
        <v>47.390931545508053</v>
      </c>
      <c r="DQ512" s="19">
        <f t="shared" si="745"/>
        <v>481.82914858248728</v>
      </c>
      <c r="DR512" s="19">
        <f t="shared" si="746"/>
        <v>10.575499425100029</v>
      </c>
      <c r="DS512" s="19">
        <f t="shared" si="747"/>
        <v>354.39538306794969</v>
      </c>
      <c r="DT512" s="19">
        <f t="shared" si="748"/>
        <v>428.41978452542872</v>
      </c>
      <c r="DU512" s="19">
        <f t="shared" si="749"/>
        <v>80.941417206105328</v>
      </c>
      <c r="DV512" s="19">
        <f t="shared" si="750"/>
        <v>16.5510013944584</v>
      </c>
      <c r="DX512" s="19">
        <f t="shared" si="751"/>
        <v>34.349414648048359</v>
      </c>
      <c r="DZ512" s="68">
        <f t="shared" si="752"/>
        <v>2948.2590020375578</v>
      </c>
      <c r="EA512" s="21">
        <f t="shared" si="753"/>
        <v>2.9482590020375579</v>
      </c>
      <c r="EB512" s="92">
        <f t="shared" si="754"/>
        <v>1260</v>
      </c>
    </row>
    <row r="513" spans="1:132" x14ac:dyDescent="0.3">
      <c r="A513" s="19">
        <f>'A. Thermody. result (all suite)'!C469</f>
        <v>1259</v>
      </c>
      <c r="B513" s="19" t="str">
        <f>'A. Thermody. result (all suite)'!A469</f>
        <v>Alkaline basalt</v>
      </c>
      <c r="C513" s="24">
        <f>'A. Thermody. result (all suite)'!G469</f>
        <v>76.698687000000007</v>
      </c>
      <c r="D513" s="19">
        <f>'A. Thermody. result (all suite)'!D469</f>
        <v>10000</v>
      </c>
      <c r="E513" s="61">
        <f>'A. Thermody. result (all suite)'!I469</f>
        <v>44.135742999999998</v>
      </c>
      <c r="F513" s="21">
        <f>'A. Thermody. result (all suite)'!J469</f>
        <v>4.5740020000000001</v>
      </c>
      <c r="G513" s="21">
        <f>'A. Thermody. result (all suite)'!K469</f>
        <v>13.065963</v>
      </c>
      <c r="H513" s="21">
        <f>'A. Thermody. result (all suite)'!L469</f>
        <v>3.066535</v>
      </c>
      <c r="I513" s="21">
        <f>'A. Thermody. result (all suite)'!M469</f>
        <v>10.074173999999999</v>
      </c>
      <c r="J513" s="21">
        <f>'A. Thermody. result (all suite)'!N469</f>
        <v>0.22162399999999999</v>
      </c>
      <c r="K513" s="21">
        <f>'A. Thermody. result (all suite)'!O469</f>
        <v>6.8188909999999998</v>
      </c>
      <c r="L513" s="21">
        <f>'A. Thermody. result (all suite)'!P469</f>
        <v>11.407691</v>
      </c>
      <c r="M513" s="21">
        <f>'A. Thermody. result (all suite)'!Q469</f>
        <v>3.3110119999999998</v>
      </c>
      <c r="N513" s="21">
        <f>'A. Thermody. result (all suite)'!R469</f>
        <v>1.0038279999999999</v>
      </c>
      <c r="O513" s="21">
        <f>'A. Thermody. result (all suite)'!S469</f>
        <v>1.121159</v>
      </c>
      <c r="P513" s="21">
        <f>'A. Thermody. result (all suite)'!T469</f>
        <v>1.199379</v>
      </c>
      <c r="Q513" s="21">
        <f t="shared" si="672"/>
        <v>100.000001</v>
      </c>
      <c r="S513" s="19">
        <f t="shared" si="673"/>
        <v>1532</v>
      </c>
      <c r="T513" s="19">
        <f t="shared" si="674"/>
        <v>1</v>
      </c>
      <c r="V513" s="61">
        <f t="shared" si="675"/>
        <v>43.606388172257574</v>
      </c>
      <c r="W513" s="21">
        <f t="shared" si="676"/>
        <v>4.519142381101017</v>
      </c>
      <c r="X513" s="21">
        <f t="shared" si="677"/>
        <v>12.909252585197335</v>
      </c>
      <c r="Y513" s="21">
        <f t="shared" si="678"/>
        <v>3.0297556235501437</v>
      </c>
      <c r="Z513" s="21">
        <f t="shared" si="679"/>
        <v>9.953346473828816</v>
      </c>
      <c r="AA513" s="21">
        <f t="shared" si="680"/>
        <v>0.21896588831162112</v>
      </c>
      <c r="AB513" s="21">
        <f t="shared" si="681"/>
        <v>6.7371066541309528</v>
      </c>
      <c r="AC513" s="21">
        <f t="shared" si="682"/>
        <v>11.270869551129325</v>
      </c>
      <c r="AD513" s="21">
        <f t="shared" si="683"/>
        <v>3.271300417781636</v>
      </c>
      <c r="AE513" s="21">
        <f t="shared" si="684"/>
        <v>0.99178829789227707</v>
      </c>
      <c r="AF513" s="21">
        <f t="shared" si="685"/>
        <v>1.1077120545318595</v>
      </c>
      <c r="AG513" s="21">
        <f t="shared" si="686"/>
        <v>97.615628099712538</v>
      </c>
      <c r="AH513" s="21"/>
      <c r="AI513" s="61">
        <f t="shared" si="687"/>
        <v>44.67152342421489</v>
      </c>
      <c r="AJ513" s="21">
        <f t="shared" si="688"/>
        <v>4.6295275347558054</v>
      </c>
      <c r="AK513" s="21">
        <f t="shared" si="689"/>
        <v>13.224575650950865</v>
      </c>
      <c r="AL513" s="21">
        <f t="shared" si="690"/>
        <v>3.1037608245016921</v>
      </c>
      <c r="AM513" s="21">
        <f t="shared" si="691"/>
        <v>10.196468196323707</v>
      </c>
      <c r="AN513" s="21">
        <f t="shared" si="692"/>
        <v>0.22431437729207823</v>
      </c>
      <c r="AO513" s="21">
        <f t="shared" si="693"/>
        <v>6.901668088688754</v>
      </c>
      <c r="AP513" s="21">
        <f t="shared" si="694"/>
        <v>11.546173261945661</v>
      </c>
      <c r="AQ513" s="21">
        <f t="shared" si="695"/>
        <v>3.3512056229767473</v>
      </c>
      <c r="AR513" s="21">
        <f t="shared" si="696"/>
        <v>1.0160138465525048</v>
      </c>
      <c r="AS513" s="21">
        <f t="shared" si="697"/>
        <v>1.1347691717973196</v>
      </c>
      <c r="AT513" s="21">
        <f t="shared" si="698"/>
        <v>100.00000000000001</v>
      </c>
      <c r="AU513" s="21"/>
      <c r="AV513" s="21">
        <f>AR513*'[1]diagram lines'!$G$39</f>
        <v>0.8433993497348159</v>
      </c>
      <c r="AW513" s="21">
        <f>AK513*'[1]diagram lines'!$G$40</f>
        <v>6.999323268221973</v>
      </c>
      <c r="AX513" s="21">
        <f>AQ513*'[1]diagram lines'!$G$38</f>
        <v>2.4860992988782002</v>
      </c>
      <c r="AY513" s="21">
        <f>AP513*'[1]diagram lines'!$G$41</f>
        <v>8.2515608415167314</v>
      </c>
      <c r="AZ513" s="21">
        <f t="shared" si="699"/>
        <v>4.3672194695292523</v>
      </c>
      <c r="BA513" s="21">
        <f t="shared" si="700"/>
        <v>0.60437676485362368</v>
      </c>
      <c r="BB513" s="21">
        <f t="shared" si="701"/>
        <v>2.1022153804260326</v>
      </c>
      <c r="BC513" s="86">
        <f t="shared" si="702"/>
        <v>0.47568865174858588</v>
      </c>
      <c r="BX513" s="61">
        <f t="shared" si="703"/>
        <v>0.73461622836218377</v>
      </c>
      <c r="BY513" s="21">
        <f t="shared" si="704"/>
        <v>5.7260916374561849E-2</v>
      </c>
      <c r="BZ513" s="21">
        <f t="shared" si="705"/>
        <v>0.12814793056100432</v>
      </c>
      <c r="CA513" s="21">
        <f t="shared" si="706"/>
        <v>1.9203049658713757E-2</v>
      </c>
      <c r="CB513" s="21">
        <f t="shared" si="707"/>
        <v>0.14021118997912319</v>
      </c>
      <c r="CC513" s="21">
        <f t="shared" si="708"/>
        <v>3.1241048773611503E-3</v>
      </c>
      <c r="CD513" s="21">
        <f t="shared" si="709"/>
        <v>0.16920325062034741</v>
      </c>
      <c r="CE513" s="21">
        <f t="shared" si="710"/>
        <v>0.20341817047075605</v>
      </c>
      <c r="CF513" s="21">
        <f t="shared" si="711"/>
        <v>5.3412034199064359E-2</v>
      </c>
      <c r="CG513" s="21">
        <f t="shared" si="712"/>
        <v>1.0656348195329086E-2</v>
      </c>
      <c r="CH513" s="21">
        <f t="shared" si="713"/>
        <v>7.898600856675873E-3</v>
      </c>
      <c r="CI513" s="21">
        <f t="shared" si="714"/>
        <v>6.6558213096559377E-2</v>
      </c>
      <c r="CJ513" s="21">
        <f t="shared" si="715"/>
        <v>1.5937100372516799</v>
      </c>
      <c r="CL513" s="68">
        <f t="shared" si="716"/>
        <v>0.46094723079551803</v>
      </c>
      <c r="CM513" s="19">
        <f t="shared" si="717"/>
        <v>3.5929319033032585E-2</v>
      </c>
      <c r="CN513" s="19">
        <f t="shared" si="718"/>
        <v>8.0408560883504746E-2</v>
      </c>
      <c r="CO513" s="19">
        <f t="shared" si="719"/>
        <v>1.204927446640734E-2</v>
      </c>
      <c r="CP513" s="19">
        <f t="shared" si="720"/>
        <v>8.7977854629637961E-2</v>
      </c>
      <c r="CQ513" s="19">
        <f t="shared" si="721"/>
        <v>1.9602718213086018E-3</v>
      </c>
      <c r="CR513" s="19">
        <f t="shared" si="722"/>
        <v>0.10616940764967191</v>
      </c>
      <c r="CS513" s="19">
        <f t="shared" si="723"/>
        <v>0.12763813097490839</v>
      </c>
      <c r="CT513" s="19">
        <f t="shared" si="724"/>
        <v>3.3514273582145662E-2</v>
      </c>
      <c r="CU513" s="19">
        <f t="shared" si="725"/>
        <v>6.6865037844059377E-3</v>
      </c>
      <c r="CV513" s="19">
        <f t="shared" si="726"/>
        <v>4.9561091240266312E-3</v>
      </c>
      <c r="CW513" s="19">
        <f t="shared" si="727"/>
        <v>4.1763063255432366E-2</v>
      </c>
      <c r="CX513" s="19">
        <f t="shared" si="728"/>
        <v>1.0000000000000002</v>
      </c>
      <c r="CZ513" s="68">
        <f t="shared" si="729"/>
        <v>2.4859999999999999E-5</v>
      </c>
      <c r="DA513" s="19">
        <f t="shared" si="730"/>
        <v>1.9119159999999995E-5</v>
      </c>
      <c r="DB513" s="19">
        <f t="shared" si="731"/>
        <v>3.5539999999999995E-5</v>
      </c>
      <c r="DC513" s="19">
        <f t="shared" si="732"/>
        <v>4.058831E-5</v>
      </c>
      <c r="DD513" s="19">
        <f t="shared" si="733"/>
        <v>1.3078279999999998E-5</v>
      </c>
      <c r="DE513" s="19">
        <f t="shared" si="734"/>
        <v>1.3078279999999998E-5</v>
      </c>
      <c r="DF513" s="19">
        <f t="shared" si="735"/>
        <v>1.212893E-5</v>
      </c>
      <c r="DG513" s="19">
        <f t="shared" si="736"/>
        <v>1.6762659999999999E-5</v>
      </c>
      <c r="DH513" s="19">
        <f t="shared" si="737"/>
        <v>2.5547119999999996E-5</v>
      </c>
      <c r="DI513" s="19">
        <f t="shared" si="738"/>
        <v>3.7846719999999993E-5</v>
      </c>
      <c r="DJ513" s="19">
        <f t="shared" si="739"/>
        <v>0</v>
      </c>
      <c r="DK513" s="19">
        <f t="shared" si="740"/>
        <v>2.1786139999999997E-5</v>
      </c>
      <c r="DM513" s="68">
        <f t="shared" si="741"/>
        <v>1113.9867106273018</v>
      </c>
      <c r="DN513" s="19">
        <f t="shared" si="742"/>
        <v>150.11297590263607</v>
      </c>
      <c r="DO513" s="19">
        <f t="shared" si="743"/>
        <v>230.68252300737603</v>
      </c>
      <c r="DP513" s="19">
        <f t="shared" si="744"/>
        <v>47.40647342894021</v>
      </c>
      <c r="DQ513" s="19">
        <f t="shared" si="745"/>
        <v>483.33640625062986</v>
      </c>
      <c r="DR513" s="19">
        <f t="shared" si="746"/>
        <v>10.633025367527857</v>
      </c>
      <c r="DS513" s="19">
        <f t="shared" si="747"/>
        <v>352.76212561881198</v>
      </c>
      <c r="DT513" s="19">
        <f t="shared" si="748"/>
        <v>427.01733406707899</v>
      </c>
      <c r="DU513" s="19">
        <f t="shared" si="749"/>
        <v>81.32227113495415</v>
      </c>
      <c r="DV513" s="19">
        <f t="shared" si="750"/>
        <v>16.642622042043257</v>
      </c>
      <c r="DX513" s="19">
        <f t="shared" si="751"/>
        <v>34.543540060923654</v>
      </c>
      <c r="DZ513" s="68">
        <f t="shared" si="752"/>
        <v>2948.4460075082229</v>
      </c>
      <c r="EA513" s="21">
        <f t="shared" si="753"/>
        <v>2.9484460075082231</v>
      </c>
      <c r="EB513" s="92">
        <f t="shared" si="754"/>
        <v>1259</v>
      </c>
    </row>
    <row r="514" spans="1:132" x14ac:dyDescent="0.3">
      <c r="A514" s="19">
        <f>'A. Thermody. result (all suite)'!C470</f>
        <v>1258</v>
      </c>
      <c r="B514" s="19" t="str">
        <f>'A. Thermody. result (all suite)'!A470</f>
        <v>Alkaline basalt</v>
      </c>
      <c r="C514" s="24">
        <f>'A. Thermody. result (all suite)'!G470</f>
        <v>76.325795999999997</v>
      </c>
      <c r="D514" s="19">
        <f>'A. Thermody. result (all suite)'!D470</f>
        <v>10000</v>
      </c>
      <c r="E514" s="61">
        <f>'A. Thermody. result (all suite)'!I470</f>
        <v>44.121870999999999</v>
      </c>
      <c r="F514" s="21">
        <f>'A. Thermody. result (all suite)'!J470</f>
        <v>4.5840459999999998</v>
      </c>
      <c r="G514" s="21">
        <f>'A. Thermody. result (all suite)'!K470</f>
        <v>13.092703999999999</v>
      </c>
      <c r="H514" s="21">
        <f>'A. Thermody. result (all suite)'!L470</f>
        <v>3.0658629999999998</v>
      </c>
      <c r="I514" s="21">
        <f>'A. Thermody. result (all suite)'!M470</f>
        <v>10.100178</v>
      </c>
      <c r="J514" s="21">
        <f>'A. Thermody. result (all suite)'!N470</f>
        <v>0.22270699999999999</v>
      </c>
      <c r="K514" s="21">
        <f>'A. Thermody. result (all suite)'!O470</f>
        <v>6.7834580000000004</v>
      </c>
      <c r="L514" s="21">
        <f>'A. Thermody. result (all suite)'!P470</f>
        <v>11.364058</v>
      </c>
      <c r="M514" s="21">
        <f>'A. Thermody. result (all suite)'!Q470</f>
        <v>3.3245079999999998</v>
      </c>
      <c r="N514" s="21">
        <f>'A. Thermody. result (all suite)'!R470</f>
        <v>1.008732</v>
      </c>
      <c r="O514" s="21">
        <f>'A. Thermody. result (all suite)'!S470</f>
        <v>1.126636</v>
      </c>
      <c r="P514" s="21">
        <f>'A. Thermody. result (all suite)'!T470</f>
        <v>1.2052389999999999</v>
      </c>
      <c r="Q514" s="21">
        <f t="shared" si="672"/>
        <v>99.999999999999986</v>
      </c>
      <c r="S514" s="19">
        <f t="shared" si="673"/>
        <v>1531</v>
      </c>
      <c r="T514" s="19">
        <f t="shared" si="674"/>
        <v>1</v>
      </c>
      <c r="V514" s="61">
        <f t="shared" si="675"/>
        <v>43.590097003178307</v>
      </c>
      <c r="W514" s="21">
        <f t="shared" si="676"/>
        <v>4.5287972898300595</v>
      </c>
      <c r="X514" s="21">
        <f t="shared" si="677"/>
        <v>12.934905625237437</v>
      </c>
      <c r="Y514" s="21">
        <f t="shared" si="678"/>
        <v>3.0289120234374298</v>
      </c>
      <c r="Z514" s="21">
        <f t="shared" si="679"/>
        <v>9.9784467156745791</v>
      </c>
      <c r="AA514" s="21">
        <f t="shared" si="680"/>
        <v>0.22002284838026998</v>
      </c>
      <c r="AB514" s="21">
        <f t="shared" si="681"/>
        <v>6.7017011186353805</v>
      </c>
      <c r="AC514" s="21">
        <f t="shared" si="682"/>
        <v>11.22709394100138</v>
      </c>
      <c r="AD514" s="21">
        <f t="shared" si="683"/>
        <v>3.2844397330258794</v>
      </c>
      <c r="AE514" s="21">
        <f t="shared" si="684"/>
        <v>0.99657436853051995</v>
      </c>
      <c r="AF514" s="21">
        <f t="shared" si="685"/>
        <v>1.11305734353996</v>
      </c>
      <c r="AG514" s="21">
        <f t="shared" si="686"/>
        <v>97.604048010471203</v>
      </c>
      <c r="AH514" s="21"/>
      <c r="AI514" s="61">
        <f t="shared" si="687"/>
        <v>44.660132332320742</v>
      </c>
      <c r="AJ514" s="21">
        <f t="shared" si="688"/>
        <v>4.6399687125109805</v>
      </c>
      <c r="AK514" s="21">
        <f t="shared" si="689"/>
        <v>13.252427423757824</v>
      </c>
      <c r="AL514" s="21">
        <f t="shared" si="690"/>
        <v>3.1032647571261394</v>
      </c>
      <c r="AM514" s="21">
        <f t="shared" si="691"/>
        <v>10.223394335657131</v>
      </c>
      <c r="AN514" s="21">
        <f t="shared" si="692"/>
        <v>0.22542389671857194</v>
      </c>
      <c r="AO514" s="21">
        <f t="shared" si="693"/>
        <v>6.8662122680776578</v>
      </c>
      <c r="AP514" s="21">
        <f t="shared" si="694"/>
        <v>11.502692941379758</v>
      </c>
      <c r="AQ514" s="21">
        <f t="shared" si="695"/>
        <v>3.3650650766795214</v>
      </c>
      <c r="AR514" s="21">
        <f t="shared" si="696"/>
        <v>1.021037947548656</v>
      </c>
      <c r="AS514" s="21">
        <f t="shared" si="697"/>
        <v>1.1403803082230242</v>
      </c>
      <c r="AT514" s="21">
        <f t="shared" si="698"/>
        <v>100.00000000000001</v>
      </c>
      <c r="AU514" s="21"/>
      <c r="AV514" s="21">
        <f>AR514*'[1]diagram lines'!$G$39</f>
        <v>0.84756988690567614</v>
      </c>
      <c r="AW514" s="21">
        <f>AK514*'[1]diagram lines'!$G$40</f>
        <v>7.0140642751634674</v>
      </c>
      <c r="AX514" s="21">
        <f>AQ514*'[1]diagram lines'!$G$38</f>
        <v>2.4963809652424072</v>
      </c>
      <c r="AY514" s="21">
        <f>AP514*'[1]diagram lines'!$G$41</f>
        <v>8.2204872985844872</v>
      </c>
      <c r="AZ514" s="21">
        <f t="shared" si="699"/>
        <v>4.3861030242281771</v>
      </c>
      <c r="BA514" s="21">
        <f t="shared" si="700"/>
        <v>0.60652010791541555</v>
      </c>
      <c r="BB514" s="21">
        <f t="shared" si="701"/>
        <v>2.0975380875163823</v>
      </c>
      <c r="BC514" s="86">
        <f t="shared" si="702"/>
        <v>0.47674938822401225</v>
      </c>
      <c r="BX514" s="61">
        <f t="shared" si="703"/>
        <v>0.73438533621837554</v>
      </c>
      <c r="BY514" s="21">
        <f t="shared" si="704"/>
        <v>5.7386654982473709E-2</v>
      </c>
      <c r="BZ514" s="21">
        <f t="shared" si="705"/>
        <v>0.12841020007846216</v>
      </c>
      <c r="CA514" s="21">
        <f t="shared" si="706"/>
        <v>1.9198841505416744E-2</v>
      </c>
      <c r="CB514" s="21">
        <f t="shared" si="707"/>
        <v>0.14057311064718164</v>
      </c>
      <c r="CC514" s="21">
        <f t="shared" si="708"/>
        <v>3.1393712996898786E-3</v>
      </c>
      <c r="CD514" s="21">
        <f t="shared" si="709"/>
        <v>0.16832401985111664</v>
      </c>
      <c r="CE514" s="21">
        <f t="shared" si="710"/>
        <v>0.2026401212553495</v>
      </c>
      <c r="CF514" s="21">
        <f t="shared" si="711"/>
        <v>5.3629746733344086E-2</v>
      </c>
      <c r="CG514" s="21">
        <f t="shared" si="712"/>
        <v>1.0708407643312101E-2</v>
      </c>
      <c r="CH514" s="21">
        <f t="shared" si="713"/>
        <v>7.9371864960829635E-3</v>
      </c>
      <c r="CI514" s="21">
        <f t="shared" si="714"/>
        <v>6.6883407325194225E-2</v>
      </c>
      <c r="CJ514" s="21">
        <f t="shared" si="715"/>
        <v>1.5932164040359991</v>
      </c>
      <c r="CL514" s="68">
        <f t="shared" si="716"/>
        <v>0.46094512607201471</v>
      </c>
      <c r="CM514" s="19">
        <f t="shared" si="717"/>
        <v>3.6019372407351292E-2</v>
      </c>
      <c r="CN514" s="19">
        <f t="shared" si="718"/>
        <v>8.0598090600353056E-2</v>
      </c>
      <c r="CO514" s="19">
        <f t="shared" si="719"/>
        <v>1.2050366451651813E-2</v>
      </c>
      <c r="CP514" s="19">
        <f t="shared" si="720"/>
        <v>8.8232276727176706E-2</v>
      </c>
      <c r="CQ514" s="19">
        <f t="shared" si="721"/>
        <v>1.9704613207202101E-3</v>
      </c>
      <c r="CR514" s="19">
        <f t="shared" si="722"/>
        <v>0.10565044360873485</v>
      </c>
      <c r="CS514" s="19">
        <f t="shared" si="723"/>
        <v>0.12718932641040695</v>
      </c>
      <c r="CT514" s="19">
        <f t="shared" si="724"/>
        <v>3.3661307150420421E-2</v>
      </c>
      <c r="CU514" s="19">
        <f t="shared" si="725"/>
        <v>6.7212511848265795E-3</v>
      </c>
      <c r="CV514" s="19">
        <f t="shared" si="726"/>
        <v>4.9818634028473262E-3</v>
      </c>
      <c r="CW514" s="19">
        <f t="shared" si="727"/>
        <v>4.1980114663496132E-2</v>
      </c>
      <c r="CX514" s="19">
        <f t="shared" si="728"/>
        <v>1</v>
      </c>
      <c r="CZ514" s="68">
        <f t="shared" si="729"/>
        <v>2.4859999999999999E-5</v>
      </c>
      <c r="DA514" s="19">
        <f t="shared" si="730"/>
        <v>1.9111919999999997E-5</v>
      </c>
      <c r="DB514" s="19">
        <f t="shared" si="731"/>
        <v>3.5539999999999995E-5</v>
      </c>
      <c r="DC514" s="19">
        <f t="shared" si="732"/>
        <v>4.0579219999999994E-5</v>
      </c>
      <c r="DD514" s="19">
        <f t="shared" si="733"/>
        <v>1.3075359999999997E-5</v>
      </c>
      <c r="DE514" s="19">
        <f t="shared" si="734"/>
        <v>1.3075359999999997E-5</v>
      </c>
      <c r="DF514" s="19">
        <f t="shared" si="735"/>
        <v>1.212566E-5</v>
      </c>
      <c r="DG514" s="19">
        <f t="shared" si="736"/>
        <v>1.6758919999999998E-5</v>
      </c>
      <c r="DH514" s="19">
        <f t="shared" si="737"/>
        <v>2.5539439999999998E-5</v>
      </c>
      <c r="DI514" s="19">
        <f t="shared" si="738"/>
        <v>3.7834639999999995E-5</v>
      </c>
      <c r="DJ514" s="19">
        <f t="shared" si="739"/>
        <v>0</v>
      </c>
      <c r="DK514" s="19">
        <f t="shared" si="740"/>
        <v>2.177668E-5</v>
      </c>
      <c r="DM514" s="68">
        <f t="shared" si="741"/>
        <v>1113.9816240710636</v>
      </c>
      <c r="DN514" s="19">
        <f t="shared" si="742"/>
        <v>150.54622810786262</v>
      </c>
      <c r="DO514" s="19">
        <f t="shared" si="743"/>
        <v>231.22626104704557</v>
      </c>
      <c r="DP514" s="19">
        <f t="shared" si="744"/>
        <v>47.421390028302127</v>
      </c>
      <c r="DQ514" s="19">
        <f t="shared" si="745"/>
        <v>484.84241220491418</v>
      </c>
      <c r="DR514" s="19">
        <f t="shared" si="746"/>
        <v>10.690682787463729</v>
      </c>
      <c r="DS514" s="19">
        <f t="shared" si="747"/>
        <v>351.13246433035511</v>
      </c>
      <c r="DT514" s="19">
        <f t="shared" si="748"/>
        <v>425.61080458022491</v>
      </c>
      <c r="DU514" s="19">
        <f t="shared" si="749"/>
        <v>81.703609407824217</v>
      </c>
      <c r="DV514" s="19">
        <f t="shared" si="750"/>
        <v>16.734449214018262</v>
      </c>
      <c r="DX514" s="19">
        <f t="shared" si="751"/>
        <v>34.738154128002996</v>
      </c>
      <c r="DZ514" s="68">
        <f t="shared" si="752"/>
        <v>2948.6280799070769</v>
      </c>
      <c r="EA514" s="21">
        <f t="shared" si="753"/>
        <v>2.9486280799070768</v>
      </c>
      <c r="EB514" s="92">
        <f t="shared" si="754"/>
        <v>1258</v>
      </c>
    </row>
    <row r="515" spans="1:132" x14ac:dyDescent="0.3">
      <c r="A515" s="19">
        <f>'A. Thermody. result (all suite)'!C471</f>
        <v>1257</v>
      </c>
      <c r="B515" s="19" t="str">
        <f>'A. Thermody. result (all suite)'!A471</f>
        <v>Alkaline basalt</v>
      </c>
      <c r="C515" s="24">
        <f>'A. Thermody. result (all suite)'!G471</f>
        <v>75.955873999999994</v>
      </c>
      <c r="D515" s="19">
        <f>'A. Thermody. result (all suite)'!D471</f>
        <v>10000</v>
      </c>
      <c r="E515" s="61">
        <f>'A. Thermody. result (all suite)'!I471</f>
        <v>44.108327000000003</v>
      </c>
      <c r="F515" s="21">
        <f>'A. Thermody. result (all suite)'!J471</f>
        <v>4.593896</v>
      </c>
      <c r="G515" s="21">
        <f>'A. Thermody. result (all suite)'!K471</f>
        <v>13.119256</v>
      </c>
      <c r="H515" s="21">
        <f>'A. Thermody. result (all suite)'!L471</f>
        <v>3.065156</v>
      </c>
      <c r="I515" s="21">
        <f>'A. Thermody. result (all suite)'!M471</f>
        <v>10.126151</v>
      </c>
      <c r="J515" s="21">
        <f>'A. Thermody. result (all suite)'!N471</f>
        <v>0.22379199999999999</v>
      </c>
      <c r="K515" s="21">
        <f>'A. Thermody. result (all suite)'!O471</f>
        <v>6.7481479999999996</v>
      </c>
      <c r="L515" s="21">
        <f>'A. Thermody. result (all suite)'!P471</f>
        <v>11.320383</v>
      </c>
      <c r="M515" s="21">
        <f>'A. Thermody. result (all suite)'!Q471</f>
        <v>3.3380139999999998</v>
      </c>
      <c r="N515" s="21">
        <f>'A. Thermody. result (all suite)'!R471</f>
        <v>1.0136449999999999</v>
      </c>
      <c r="O515" s="21">
        <f>'A. Thermody. result (all suite)'!S471</f>
        <v>1.132123</v>
      </c>
      <c r="P515" s="21">
        <f>'A. Thermody. result (all suite)'!T471</f>
        <v>1.2111080000000001</v>
      </c>
      <c r="Q515" s="21">
        <f t="shared" si="672"/>
        <v>99.999999000000003</v>
      </c>
      <c r="S515" s="19">
        <f t="shared" si="673"/>
        <v>1530</v>
      </c>
      <c r="T515" s="19">
        <f t="shared" si="674"/>
        <v>1</v>
      </c>
      <c r="V515" s="61">
        <f t="shared" si="675"/>
        <v>43.574127517694848</v>
      </c>
      <c r="W515" s="21">
        <f t="shared" si="676"/>
        <v>4.53825895747595</v>
      </c>
      <c r="X515" s="21">
        <f t="shared" si="677"/>
        <v>12.960367639454637</v>
      </c>
      <c r="Y515" s="21">
        <f t="shared" si="678"/>
        <v>3.0280336501002969</v>
      </c>
      <c r="Z515" s="21">
        <f t="shared" si="679"/>
        <v>10.003512373920534</v>
      </c>
      <c r="AA515" s="21">
        <f t="shared" si="680"/>
        <v>0.2210816371575364</v>
      </c>
      <c r="AB515" s="21">
        <f t="shared" si="681"/>
        <v>6.6664206389028866</v>
      </c>
      <c r="AC515" s="21">
        <f t="shared" si="682"/>
        <v>11.183280934485339</v>
      </c>
      <c r="AD515" s="21">
        <f t="shared" si="683"/>
        <v>3.2975870450006104</v>
      </c>
      <c r="AE515" s="21">
        <f t="shared" si="684"/>
        <v>1.0013686641906365</v>
      </c>
      <c r="AF515" s="21">
        <f t="shared" si="685"/>
        <v>1.1184117676400478</v>
      </c>
      <c r="AG515" s="21">
        <f t="shared" si="686"/>
        <v>97.592450826023324</v>
      </c>
      <c r="AH515" s="21"/>
      <c r="AI515" s="61">
        <f t="shared" si="687"/>
        <v>44.649075977581326</v>
      </c>
      <c r="AJ515" s="21">
        <f t="shared" si="688"/>
        <v>4.6502151744977072</v>
      </c>
      <c r="AK515" s="21">
        <f t="shared" si="689"/>
        <v>13.280092394194403</v>
      </c>
      <c r="AL515" s="21">
        <f t="shared" si="690"/>
        <v>3.1027334844765084</v>
      </c>
      <c r="AM515" s="21">
        <f t="shared" si="691"/>
        <v>10.250293223759339</v>
      </c>
      <c r="AN515" s="21">
        <f t="shared" si="692"/>
        <v>0.22653559295447503</v>
      </c>
      <c r="AO515" s="21">
        <f t="shared" si="693"/>
        <v>6.8308773706144752</v>
      </c>
      <c r="AP515" s="21">
        <f t="shared" si="694"/>
        <v>11.459165990637548</v>
      </c>
      <c r="AQ515" s="21">
        <f t="shared" si="695"/>
        <v>3.3789366053314631</v>
      </c>
      <c r="AR515" s="21">
        <f t="shared" si="696"/>
        <v>1.0260718485036944</v>
      </c>
      <c r="AS515" s="21">
        <f t="shared" si="697"/>
        <v>1.146002337449056</v>
      </c>
      <c r="AT515" s="21">
        <f t="shared" si="698"/>
        <v>100</v>
      </c>
      <c r="AU515" s="21"/>
      <c r="AV515" s="21">
        <f>AR515*'[1]diagram lines'!$G$39</f>
        <v>0.85174855908274816</v>
      </c>
      <c r="AW515" s="21">
        <f>AK515*'[1]diagram lines'!$G$40</f>
        <v>7.0287064138908075</v>
      </c>
      <c r="AX515" s="21">
        <f>AQ515*'[1]diagram lines'!$G$38</f>
        <v>2.5066715894343448</v>
      </c>
      <c r="AY515" s="21">
        <f>AP515*'[1]diagram lines'!$G$41</f>
        <v>8.1893804310408651</v>
      </c>
      <c r="AZ515" s="21">
        <f t="shared" si="699"/>
        <v>4.4050084538351575</v>
      </c>
      <c r="BA515" s="21">
        <f t="shared" si="700"/>
        <v>0.60866191492197219</v>
      </c>
      <c r="BB515" s="21">
        <f t="shared" si="701"/>
        <v>2.0928609593395651</v>
      </c>
      <c r="BC515" s="86">
        <f t="shared" si="702"/>
        <v>0.477814828327423</v>
      </c>
      <c r="BX515" s="61">
        <f t="shared" si="703"/>
        <v>0.73415990346205062</v>
      </c>
      <c r="BY515" s="21">
        <f t="shared" si="704"/>
        <v>5.7509964947421131E-2</v>
      </c>
      <c r="BZ515" s="21">
        <f t="shared" si="705"/>
        <v>0.12867061592781484</v>
      </c>
      <c r="CA515" s="21">
        <f t="shared" si="706"/>
        <v>1.9194414177468845E-2</v>
      </c>
      <c r="CB515" s="21">
        <f t="shared" si="707"/>
        <v>0.14093459986082116</v>
      </c>
      <c r="CC515" s="21">
        <f t="shared" si="708"/>
        <v>3.1546659148576259E-3</v>
      </c>
      <c r="CD515" s="21">
        <f t="shared" si="709"/>
        <v>0.16744784119106701</v>
      </c>
      <c r="CE515" s="21">
        <f t="shared" si="710"/>
        <v>0.20186132310984309</v>
      </c>
      <c r="CF515" s="21">
        <f t="shared" si="711"/>
        <v>5.3847620583965153E-2</v>
      </c>
      <c r="CG515" s="21">
        <f t="shared" si="712"/>
        <v>1.076056263269639E-2</v>
      </c>
      <c r="CH515" s="21">
        <f t="shared" si="713"/>
        <v>7.9758425858084889E-3</v>
      </c>
      <c r="CI515" s="21">
        <f t="shared" si="714"/>
        <v>6.7209100998890131E-2</v>
      </c>
      <c r="CJ515" s="21">
        <f t="shared" si="715"/>
        <v>1.5927264553927043</v>
      </c>
      <c r="CL515" s="68">
        <f t="shared" si="716"/>
        <v>0.46094538140953739</v>
      </c>
      <c r="CM515" s="19">
        <f t="shared" si="717"/>
        <v>3.6107873233788543E-2</v>
      </c>
      <c r="CN515" s="19">
        <f t="shared" si="718"/>
        <v>8.0786387073660856E-2</v>
      </c>
      <c r="CO515" s="19">
        <f t="shared" si="719"/>
        <v>1.2051293624513978E-2</v>
      </c>
      <c r="CP515" s="19">
        <f t="shared" si="720"/>
        <v>8.8486380937316811E-2</v>
      </c>
      <c r="CQ515" s="19">
        <f t="shared" si="721"/>
        <v>1.980670255194454E-3</v>
      </c>
      <c r="CR515" s="19">
        <f t="shared" si="722"/>
        <v>0.10513283095418974</v>
      </c>
      <c r="CS515" s="19">
        <f t="shared" si="723"/>
        <v>0.12673948023301462</v>
      </c>
      <c r="CT515" s="19">
        <f t="shared" si="724"/>
        <v>3.380845493062927E-2</v>
      </c>
      <c r="CU515" s="19">
        <f t="shared" si="725"/>
        <v>6.7560644806664268E-3</v>
      </c>
      <c r="CV515" s="19">
        <f t="shared" si="726"/>
        <v>5.0076662937340094E-3</v>
      </c>
      <c r="CW515" s="19">
        <f t="shared" si="727"/>
        <v>4.2197516573754021E-2</v>
      </c>
      <c r="CX515" s="19">
        <f t="shared" si="728"/>
        <v>1.0000000000000002</v>
      </c>
      <c r="CZ515" s="68">
        <f t="shared" si="729"/>
        <v>2.4859999999999999E-5</v>
      </c>
      <c r="DA515" s="19">
        <f t="shared" si="730"/>
        <v>1.9104679999999995E-5</v>
      </c>
      <c r="DB515" s="19">
        <f t="shared" si="731"/>
        <v>3.5539999999999995E-5</v>
      </c>
      <c r="DC515" s="19">
        <f t="shared" si="732"/>
        <v>4.0570129999999995E-5</v>
      </c>
      <c r="DD515" s="19">
        <f t="shared" si="733"/>
        <v>1.3072439999999998E-5</v>
      </c>
      <c r="DE515" s="19">
        <f t="shared" si="734"/>
        <v>1.3072439999999998E-5</v>
      </c>
      <c r="DF515" s="19">
        <f t="shared" si="735"/>
        <v>1.212239E-5</v>
      </c>
      <c r="DG515" s="19">
        <f t="shared" si="736"/>
        <v>1.6755179999999997E-5</v>
      </c>
      <c r="DH515" s="19">
        <f t="shared" si="737"/>
        <v>2.5531759999999999E-5</v>
      </c>
      <c r="DI515" s="19">
        <f t="shared" si="738"/>
        <v>3.782255999999999E-5</v>
      </c>
      <c r="DJ515" s="19">
        <f t="shared" si="739"/>
        <v>0</v>
      </c>
      <c r="DK515" s="19">
        <f t="shared" si="740"/>
        <v>2.1767219999999999E-5</v>
      </c>
      <c r="DM515" s="68">
        <f t="shared" si="741"/>
        <v>1113.9822411538619</v>
      </c>
      <c r="DN515" s="19">
        <f t="shared" si="742"/>
        <v>150.97331721416057</v>
      </c>
      <c r="DO515" s="19">
        <f t="shared" si="743"/>
        <v>231.76646105881997</v>
      </c>
      <c r="DP515" s="19">
        <f t="shared" si="744"/>
        <v>47.435664586202641</v>
      </c>
      <c r="DQ515" s="19">
        <f t="shared" si="745"/>
        <v>486.34734375114465</v>
      </c>
      <c r="DR515" s="19">
        <f t="shared" si="746"/>
        <v>10.748471433297425</v>
      </c>
      <c r="DS515" s="19">
        <f t="shared" si="747"/>
        <v>349.50641642892583</v>
      </c>
      <c r="DT515" s="19">
        <f t="shared" si="748"/>
        <v>424.20016087367969</v>
      </c>
      <c r="DU515" s="19">
        <f t="shared" si="749"/>
        <v>82.085454396786929</v>
      </c>
      <c r="DV515" s="19">
        <f t="shared" si="750"/>
        <v>16.8264991602572</v>
      </c>
      <c r="DX515" s="19">
        <f t="shared" si="751"/>
        <v>34.93322751637772</v>
      </c>
      <c r="DZ515" s="68">
        <f t="shared" si="752"/>
        <v>2948.8052575735146</v>
      </c>
      <c r="EA515" s="21">
        <f t="shared" si="753"/>
        <v>2.9488052575735146</v>
      </c>
      <c r="EB515" s="92">
        <f t="shared" si="754"/>
        <v>1257</v>
      </c>
    </row>
    <row r="516" spans="1:132" x14ac:dyDescent="0.3">
      <c r="A516" s="19">
        <f>'A. Thermody. result (all suite)'!C472</f>
        <v>1256</v>
      </c>
      <c r="B516" s="19" t="str">
        <f>'A. Thermody. result (all suite)'!A472</f>
        <v>Alkaline basalt</v>
      </c>
      <c r="C516" s="24">
        <f>'A. Thermody. result (all suite)'!G472</f>
        <v>75.58887</v>
      </c>
      <c r="D516" s="19">
        <f>'A. Thermody. result (all suite)'!D472</f>
        <v>10000</v>
      </c>
      <c r="E516" s="61">
        <f>'A. Thermody. result (all suite)'!I472</f>
        <v>44.095115999999997</v>
      </c>
      <c r="F516" s="21">
        <f>'A. Thermody. result (all suite)'!J472</f>
        <v>4.603548</v>
      </c>
      <c r="G516" s="21">
        <f>'A. Thermody. result (all suite)'!K472</f>
        <v>13.145618000000001</v>
      </c>
      <c r="H516" s="21">
        <f>'A. Thermody. result (all suite)'!L472</f>
        <v>3.0644149999999999</v>
      </c>
      <c r="I516" s="21">
        <f>'A. Thermody. result (all suite)'!M472</f>
        <v>10.152093000000001</v>
      </c>
      <c r="J516" s="21">
        <f>'A. Thermody. result (all suite)'!N472</f>
        <v>0.22487799999999999</v>
      </c>
      <c r="K516" s="21">
        <f>'A. Thermody. result (all suite)'!O472</f>
        <v>6.7129630000000002</v>
      </c>
      <c r="L516" s="21">
        <f>'A. Thermody. result (all suite)'!P472</f>
        <v>11.276662</v>
      </c>
      <c r="M516" s="21">
        <f>'A. Thermody. result (all suite)'!Q472</f>
        <v>3.351531</v>
      </c>
      <c r="N516" s="21">
        <f>'A. Thermody. result (all suite)'!R472</f>
        <v>1.018567</v>
      </c>
      <c r="O516" s="21">
        <f>'A. Thermody. result (all suite)'!S472</f>
        <v>1.1376200000000001</v>
      </c>
      <c r="P516" s="21">
        <f>'A. Thermody. result (all suite)'!T472</f>
        <v>1.2169890000000001</v>
      </c>
      <c r="Q516" s="21">
        <f t="shared" si="672"/>
        <v>100</v>
      </c>
      <c r="S516" s="19">
        <f t="shared" si="673"/>
        <v>1529</v>
      </c>
      <c r="T516" s="19">
        <f t="shared" si="674"/>
        <v>1</v>
      </c>
      <c r="V516" s="61">
        <f t="shared" si="675"/>
        <v>43.558483288742757</v>
      </c>
      <c r="W516" s="21">
        <f t="shared" si="676"/>
        <v>4.5475233272302802</v>
      </c>
      <c r="X516" s="21">
        <f t="shared" si="677"/>
        <v>12.98563727495798</v>
      </c>
      <c r="Y516" s="21">
        <f t="shared" si="678"/>
        <v>3.0271214065356498</v>
      </c>
      <c r="Z516" s="21">
        <f t="shared" si="679"/>
        <v>10.02854314492023</v>
      </c>
      <c r="AA516" s="21">
        <f t="shared" si="680"/>
        <v>0.22214125947658001</v>
      </c>
      <c r="AB516" s="21">
        <f t="shared" si="681"/>
        <v>6.6312669787159306</v>
      </c>
      <c r="AC516" s="21">
        <f t="shared" si="682"/>
        <v>11.139426263892819</v>
      </c>
      <c r="AD516" s="21">
        <f t="shared" si="683"/>
        <v>3.3107432363984102</v>
      </c>
      <c r="AE516" s="21">
        <f t="shared" si="684"/>
        <v>1.0061711516523699</v>
      </c>
      <c r="AF516" s="21">
        <f t="shared" si="685"/>
        <v>1.1237752897382001</v>
      </c>
      <c r="AG516" s="21">
        <f t="shared" si="686"/>
        <v>97.580832622261212</v>
      </c>
      <c r="AH516" s="21"/>
      <c r="AI516" s="61">
        <f t="shared" si="687"/>
        <v>44.638359930130086</v>
      </c>
      <c r="AJ516" s="21">
        <f t="shared" si="688"/>
        <v>4.6602628867022489</v>
      </c>
      <c r="AK516" s="21">
        <f t="shared" si="689"/>
        <v>13.30756965891635</v>
      </c>
      <c r="AL516" s="21">
        <f t="shared" si="690"/>
        <v>3.102168043855233</v>
      </c>
      <c r="AM516" s="21">
        <f t="shared" si="691"/>
        <v>10.277164967162216</v>
      </c>
      <c r="AN516" s="21">
        <f t="shared" si="692"/>
        <v>0.22764845667642183</v>
      </c>
      <c r="AO516" s="21">
        <f t="shared" si="693"/>
        <v>6.7956655016316523</v>
      </c>
      <c r="AP516" s="21">
        <f t="shared" si="694"/>
        <v>11.41558845579226</v>
      </c>
      <c r="AQ516" s="21">
        <f t="shared" si="695"/>
        <v>3.3928212615426352</v>
      </c>
      <c r="AR516" s="21">
        <f t="shared" si="696"/>
        <v>1.0311155629787392</v>
      </c>
      <c r="AS516" s="21">
        <f t="shared" si="697"/>
        <v>1.1516352746121497</v>
      </c>
      <c r="AT516" s="21">
        <f t="shared" si="698"/>
        <v>99.999999999999986</v>
      </c>
      <c r="AU516" s="21"/>
      <c r="AV516" s="21">
        <f>AR516*'[1]diagram lines'!$G$39</f>
        <v>0.85593537752320048</v>
      </c>
      <c r="AW516" s="21">
        <f>AK516*'[1]diagram lines'!$G$40</f>
        <v>7.0432492062942513</v>
      </c>
      <c r="AX516" s="21">
        <f>AQ516*'[1]diagram lines'!$G$38</f>
        <v>2.5169719523351142</v>
      </c>
      <c r="AY516" s="21">
        <f>AP516*'[1]diagram lines'!$G$41</f>
        <v>8.158237413181924</v>
      </c>
      <c r="AZ516" s="21">
        <f t="shared" si="699"/>
        <v>4.4239368245213742</v>
      </c>
      <c r="BA516" s="21">
        <f t="shared" si="700"/>
        <v>0.61080225452423442</v>
      </c>
      <c r="BB516" s="21">
        <f t="shared" si="701"/>
        <v>2.0881834327153355</v>
      </c>
      <c r="BC516" s="86">
        <f t="shared" si="702"/>
        <v>0.47888513256695375</v>
      </c>
      <c r="BX516" s="61">
        <f t="shared" si="703"/>
        <v>0.73394001331557923</v>
      </c>
      <c r="BY516" s="21">
        <f t="shared" si="704"/>
        <v>5.7630796194291442E-2</v>
      </c>
      <c r="BZ516" s="21">
        <f t="shared" si="705"/>
        <v>0.12892916830129464</v>
      </c>
      <c r="CA516" s="21">
        <f t="shared" si="706"/>
        <v>1.9189773937002944E-2</v>
      </c>
      <c r="CB516" s="21">
        <f t="shared" si="707"/>
        <v>0.14129565762004179</v>
      </c>
      <c r="CC516" s="21">
        <f t="shared" si="708"/>
        <v>3.1699746264448828E-3</v>
      </c>
      <c r="CD516" s="21">
        <f t="shared" si="709"/>
        <v>0.16657476426799009</v>
      </c>
      <c r="CE516" s="21">
        <f t="shared" si="710"/>
        <v>0.20108170470756062</v>
      </c>
      <c r="CF516" s="21">
        <f t="shared" si="711"/>
        <v>5.40656718825617E-2</v>
      </c>
      <c r="CG516" s="21">
        <f t="shared" si="712"/>
        <v>1.0812813163481953E-2</v>
      </c>
      <c r="CH516" s="21">
        <f t="shared" si="713"/>
        <v>8.0145691258524509E-3</v>
      </c>
      <c r="CI516" s="21">
        <f t="shared" si="714"/>
        <v>6.7535460599334074E-2</v>
      </c>
      <c r="CJ516" s="21">
        <f t="shared" si="715"/>
        <v>1.5922403677414356</v>
      </c>
      <c r="CL516" s="68">
        <f t="shared" si="716"/>
        <v>0.46094800017955828</v>
      </c>
      <c r="CM516" s="19">
        <f t="shared" si="717"/>
        <v>3.6194784004904793E-2</v>
      </c>
      <c r="CN516" s="19">
        <f t="shared" si="718"/>
        <v>8.0973432726227354E-2</v>
      </c>
      <c r="CO516" s="19">
        <f t="shared" si="719"/>
        <v>1.205205842395724E-2</v>
      </c>
      <c r="CP516" s="19">
        <f t="shared" si="720"/>
        <v>8.8740155370176391E-2</v>
      </c>
      <c r="CQ516" s="19">
        <f t="shared" si="721"/>
        <v>1.9908894980105517E-3</v>
      </c>
      <c r="CR516" s="19">
        <f t="shared" si="722"/>
        <v>0.10461659410398783</v>
      </c>
      <c r="CS516" s="19">
        <f t="shared" si="723"/>
        <v>0.12628853581497335</v>
      </c>
      <c r="CT516" s="19">
        <f t="shared" si="724"/>
        <v>3.3955722375794861E-2</v>
      </c>
      <c r="CU516" s="19">
        <f t="shared" si="725"/>
        <v>6.7909427386392256E-3</v>
      </c>
      <c r="CV516" s="19">
        <f t="shared" si="726"/>
        <v>5.0335171047201704E-3</v>
      </c>
      <c r="CW516" s="19">
        <f t="shared" si="727"/>
        <v>4.2415367659050067E-2</v>
      </c>
      <c r="CX516" s="19">
        <f t="shared" si="728"/>
        <v>1</v>
      </c>
      <c r="CZ516" s="68">
        <f t="shared" si="729"/>
        <v>2.4859999999999999E-5</v>
      </c>
      <c r="DA516" s="19">
        <f t="shared" si="730"/>
        <v>1.9097439999999997E-5</v>
      </c>
      <c r="DB516" s="19">
        <f t="shared" si="731"/>
        <v>3.5539999999999995E-5</v>
      </c>
      <c r="DC516" s="19">
        <f t="shared" si="732"/>
        <v>4.0561039999999996E-5</v>
      </c>
      <c r="DD516" s="19">
        <f t="shared" si="733"/>
        <v>1.3069519999999997E-5</v>
      </c>
      <c r="DE516" s="19">
        <f t="shared" si="734"/>
        <v>1.3069519999999997E-5</v>
      </c>
      <c r="DF516" s="19">
        <f t="shared" si="735"/>
        <v>1.211912E-5</v>
      </c>
      <c r="DG516" s="19">
        <f t="shared" si="736"/>
        <v>1.675144E-5</v>
      </c>
      <c r="DH516" s="19">
        <f t="shared" si="737"/>
        <v>2.5524079999999997E-5</v>
      </c>
      <c r="DI516" s="19">
        <f t="shared" si="738"/>
        <v>3.7810479999999992E-5</v>
      </c>
      <c r="DJ516" s="19">
        <f t="shared" si="739"/>
        <v>0</v>
      </c>
      <c r="DK516" s="19">
        <f t="shared" si="740"/>
        <v>2.1757759999999997E-5</v>
      </c>
      <c r="DM516" s="68">
        <f t="shared" si="741"/>
        <v>1113.9885700236468</v>
      </c>
      <c r="DN516" s="19">
        <f t="shared" si="742"/>
        <v>151.39407932748028</v>
      </c>
      <c r="DO516" s="19">
        <f t="shared" si="743"/>
        <v>232.30307261581717</v>
      </c>
      <c r="DP516" s="19">
        <f t="shared" si="744"/>
        <v>47.449306273254621</v>
      </c>
      <c r="DQ516" s="19">
        <f t="shared" si="745"/>
        <v>487.85113480427555</v>
      </c>
      <c r="DR516" s="19">
        <f t="shared" si="746"/>
        <v>10.806341854090171</v>
      </c>
      <c r="DS516" s="19">
        <f t="shared" si="747"/>
        <v>347.88406603703146</v>
      </c>
      <c r="DT516" s="19">
        <f t="shared" si="748"/>
        <v>422.78521061495042</v>
      </c>
      <c r="DU516" s="19">
        <f t="shared" si="749"/>
        <v>82.467819802928204</v>
      </c>
      <c r="DV516" s="19">
        <f t="shared" si="750"/>
        <v>16.918769769117326</v>
      </c>
      <c r="DX516" s="19">
        <f t="shared" si="751"/>
        <v>35.128842547030686</v>
      </c>
      <c r="DZ516" s="68">
        <f t="shared" si="752"/>
        <v>2948.9772136696224</v>
      </c>
      <c r="EA516" s="21">
        <f t="shared" si="753"/>
        <v>2.9489772136696226</v>
      </c>
      <c r="EB516" s="92">
        <f t="shared" si="754"/>
        <v>1256</v>
      </c>
    </row>
    <row r="517" spans="1:132" x14ac:dyDescent="0.3">
      <c r="A517" s="19">
        <f>'A. Thermody. result (all suite)'!C473</f>
        <v>1255</v>
      </c>
      <c r="B517" s="19" t="str">
        <f>'A. Thermody. result (all suite)'!A473</f>
        <v>Alkaline basalt</v>
      </c>
      <c r="C517" s="24">
        <f>'A. Thermody. result (all suite)'!G473</f>
        <v>75.224732000000003</v>
      </c>
      <c r="D517" s="19">
        <f>'A. Thermody. result (all suite)'!D473</f>
        <v>10000</v>
      </c>
      <c r="E517" s="61">
        <f>'A. Thermody. result (all suite)'!I473</f>
        <v>44.082245</v>
      </c>
      <c r="F517" s="21">
        <f>'A. Thermody. result (all suite)'!J473</f>
        <v>4.612997</v>
      </c>
      <c r="G517" s="21">
        <f>'A. Thermody. result (all suite)'!K473</f>
        <v>13.171787999999999</v>
      </c>
      <c r="H517" s="21">
        <f>'A. Thermody. result (all suite)'!L473</f>
        <v>3.0636389999999998</v>
      </c>
      <c r="I517" s="21">
        <f>'A. Thermody. result (all suite)'!M473</f>
        <v>10.178006999999999</v>
      </c>
      <c r="J517" s="21">
        <f>'A. Thermody. result (all suite)'!N473</f>
        <v>0.225967</v>
      </c>
      <c r="K517" s="21">
        <f>'A. Thermody. result (all suite)'!O473</f>
        <v>6.6779029999999997</v>
      </c>
      <c r="L517" s="21">
        <f>'A. Thermody. result (all suite)'!P473</f>
        <v>11.232893000000001</v>
      </c>
      <c r="M517" s="21">
        <f>'A. Thermody. result (all suite)'!Q473</f>
        <v>3.3650579999999999</v>
      </c>
      <c r="N517" s="21">
        <f>'A. Thermody. result (all suite)'!R473</f>
        <v>1.0234970000000001</v>
      </c>
      <c r="O517" s="21">
        <f>'A. Thermody. result (all suite)'!S473</f>
        <v>1.143127</v>
      </c>
      <c r="P517" s="21">
        <f>'A. Thermody. result (all suite)'!T473</f>
        <v>1.22288</v>
      </c>
      <c r="Q517" s="21">
        <f t="shared" si="672"/>
        <v>100.00000100000001</v>
      </c>
      <c r="S517" s="19">
        <f t="shared" si="673"/>
        <v>1528</v>
      </c>
      <c r="T517" s="19">
        <f t="shared" si="674"/>
        <v>1</v>
      </c>
      <c r="V517" s="61">
        <f t="shared" si="675"/>
        <v>43.543172047734728</v>
      </c>
      <c r="W517" s="21">
        <f t="shared" si="676"/>
        <v>4.5565855828505137</v>
      </c>
      <c r="X517" s="21">
        <f t="shared" si="677"/>
        <v>13.010712840516351</v>
      </c>
      <c r="Y517" s="21">
        <f t="shared" si="678"/>
        <v>3.0261743717714458</v>
      </c>
      <c r="Z517" s="21">
        <f t="shared" si="679"/>
        <v>10.053542189243046</v>
      </c>
      <c r="AA517" s="21">
        <f t="shared" si="680"/>
        <v>0.22320369477803306</v>
      </c>
      <c r="AB517" s="21">
        <f t="shared" si="681"/>
        <v>6.5962402606102266</v>
      </c>
      <c r="AC517" s="21">
        <f t="shared" si="682"/>
        <v>11.095528199455249</v>
      </c>
      <c r="AD517" s="21">
        <f t="shared" si="683"/>
        <v>3.3239073791411058</v>
      </c>
      <c r="AE517" s="21">
        <f t="shared" si="684"/>
        <v>1.0109808600115615</v>
      </c>
      <c r="AF517" s="21">
        <f t="shared" si="685"/>
        <v>1.1291479286821906</v>
      </c>
      <c r="AG517" s="21">
        <f t="shared" si="686"/>
        <v>97.569195354794445</v>
      </c>
      <c r="AH517" s="21"/>
      <c r="AI517" s="61">
        <f t="shared" si="687"/>
        <v>44.627991334147104</v>
      </c>
      <c r="AJ517" s="21">
        <f t="shared" si="688"/>
        <v>4.6701067547818083</v>
      </c>
      <c r="AK517" s="21">
        <f t="shared" si="689"/>
        <v>13.334857167987312</v>
      </c>
      <c r="AL517" s="21">
        <f t="shared" si="690"/>
        <v>3.1015674166085478</v>
      </c>
      <c r="AM517" s="21">
        <f t="shared" si="691"/>
        <v>10.30401260632004</v>
      </c>
      <c r="AN517" s="21">
        <f t="shared" si="692"/>
        <v>0.22876451319126831</v>
      </c>
      <c r="AO517" s="21">
        <f t="shared" si="693"/>
        <v>6.7605766724057483</v>
      </c>
      <c r="AP517" s="21">
        <f t="shared" si="694"/>
        <v>11.371958289814907</v>
      </c>
      <c r="AQ517" s="21">
        <f t="shared" si="695"/>
        <v>3.4067180394941858</v>
      </c>
      <c r="AR517" s="21">
        <f t="shared" si="696"/>
        <v>1.036168081877989</v>
      </c>
      <c r="AS517" s="21">
        <f t="shared" si="697"/>
        <v>1.1572791233710893</v>
      </c>
      <c r="AT517" s="21">
        <f t="shared" si="698"/>
        <v>99.999999999999986</v>
      </c>
      <c r="AU517" s="21"/>
      <c r="AV517" s="21">
        <f>AR517*'[1]diagram lines'!$G$39</f>
        <v>0.86012950457039516</v>
      </c>
      <c r="AW517" s="21">
        <f>AK517*'[1]diagram lines'!$G$40</f>
        <v>7.0576915674114096</v>
      </c>
      <c r="AX517" s="21">
        <f>AQ517*'[1]diagram lines'!$G$38</f>
        <v>2.5272813077757772</v>
      </c>
      <c r="AY517" s="21">
        <f>AP517*'[1]diagram lines'!$G$41</f>
        <v>8.1270567820827733</v>
      </c>
      <c r="AZ517" s="21">
        <f t="shared" si="699"/>
        <v>4.4428861213721751</v>
      </c>
      <c r="BA517" s="21">
        <f t="shared" si="700"/>
        <v>0.61294119849936779</v>
      </c>
      <c r="BB517" s="21">
        <f t="shared" si="701"/>
        <v>2.0835062407216989</v>
      </c>
      <c r="BC517" s="86">
        <f t="shared" si="702"/>
        <v>0.47996016544381137</v>
      </c>
      <c r="BX517" s="61">
        <f t="shared" si="703"/>
        <v>0.73372578229027963</v>
      </c>
      <c r="BY517" s="21">
        <f t="shared" si="704"/>
        <v>5.7749086129193793E-2</v>
      </c>
      <c r="BZ517" s="21">
        <f t="shared" si="705"/>
        <v>0.12918583758336602</v>
      </c>
      <c r="CA517" s="21">
        <f t="shared" si="706"/>
        <v>1.9184914521886153E-2</v>
      </c>
      <c r="CB517" s="21">
        <f t="shared" si="707"/>
        <v>0.14165632567849687</v>
      </c>
      <c r="CC517" s="21">
        <f t="shared" si="708"/>
        <v>3.1853256272906683E-3</v>
      </c>
      <c r="CD517" s="21">
        <f t="shared" si="709"/>
        <v>0.16570478908188585</v>
      </c>
      <c r="CE517" s="21">
        <f t="shared" si="710"/>
        <v>0.20030123038516406</v>
      </c>
      <c r="CF517" s="21">
        <f t="shared" si="711"/>
        <v>5.4283884497499595E-2</v>
      </c>
      <c r="CG517" s="21">
        <f t="shared" si="712"/>
        <v>1.0865148619957538E-2</v>
      </c>
      <c r="CH517" s="21">
        <f t="shared" si="713"/>
        <v>8.0533661162148461E-3</v>
      </c>
      <c r="CI517" s="21">
        <f t="shared" si="714"/>
        <v>6.7862375138734735E-2</v>
      </c>
      <c r="CJ517" s="21">
        <f t="shared" si="715"/>
        <v>1.5917580656699699</v>
      </c>
      <c r="CL517" s="68">
        <f t="shared" si="716"/>
        <v>0.4609530795632909</v>
      </c>
      <c r="CM517" s="19">
        <f t="shared" si="717"/>
        <v>3.6280065026645388E-2</v>
      </c>
      <c r="CN517" s="19">
        <f t="shared" si="718"/>
        <v>8.1159216572897833E-2</v>
      </c>
      <c r="CO517" s="19">
        <f t="shared" si="719"/>
        <v>1.2052657332577257E-2</v>
      </c>
      <c r="CP517" s="19">
        <f t="shared" si="720"/>
        <v>8.8993628324335716E-2</v>
      </c>
      <c r="CQ517" s="19">
        <f t="shared" si="721"/>
        <v>2.0011367908162395E-3</v>
      </c>
      <c r="CR517" s="19">
        <f t="shared" si="722"/>
        <v>0.10410174300712012</v>
      </c>
      <c r="CS517" s="19">
        <f t="shared" si="723"/>
        <v>0.12583647898831749</v>
      </c>
      <c r="CT517" s="19">
        <f t="shared" si="724"/>
        <v>3.4103100005120152E-2</v>
      </c>
      <c r="CU517" s="19">
        <f t="shared" si="725"/>
        <v>6.8258794186693214E-3</v>
      </c>
      <c r="CV517" s="19">
        <f t="shared" si="726"/>
        <v>5.0594159312930447E-3</v>
      </c>
      <c r="CW517" s="19">
        <f t="shared" si="727"/>
        <v>4.2633599038916448E-2</v>
      </c>
      <c r="CX517" s="19">
        <f t="shared" si="728"/>
        <v>1</v>
      </c>
      <c r="CZ517" s="68">
        <f t="shared" si="729"/>
        <v>2.4859999999999999E-5</v>
      </c>
      <c r="DA517" s="19">
        <f t="shared" si="730"/>
        <v>1.9090199999999996E-5</v>
      </c>
      <c r="DB517" s="19">
        <f t="shared" si="731"/>
        <v>3.5539999999999995E-5</v>
      </c>
      <c r="DC517" s="19">
        <f t="shared" si="732"/>
        <v>4.0551949999999997E-5</v>
      </c>
      <c r="DD517" s="19">
        <f t="shared" si="733"/>
        <v>1.3066599999999998E-5</v>
      </c>
      <c r="DE517" s="19">
        <f t="shared" si="734"/>
        <v>1.3066599999999998E-5</v>
      </c>
      <c r="DF517" s="19">
        <f t="shared" si="735"/>
        <v>1.211585E-5</v>
      </c>
      <c r="DG517" s="19">
        <f t="shared" si="736"/>
        <v>1.6747699999999999E-5</v>
      </c>
      <c r="DH517" s="19">
        <f t="shared" si="737"/>
        <v>2.5516399999999998E-5</v>
      </c>
      <c r="DI517" s="19">
        <f t="shared" si="738"/>
        <v>3.7798399999999994E-5</v>
      </c>
      <c r="DJ517" s="19">
        <f t="shared" si="739"/>
        <v>0</v>
      </c>
      <c r="DK517" s="19">
        <f t="shared" si="740"/>
        <v>2.17483E-5</v>
      </c>
      <c r="DM517" s="68">
        <f t="shared" si="741"/>
        <v>1114.0008455415334</v>
      </c>
      <c r="DN517" s="19">
        <f t="shared" si="742"/>
        <v>151.80834115558946</v>
      </c>
      <c r="DO517" s="19">
        <f t="shared" si="743"/>
        <v>232.83606420294498</v>
      </c>
      <c r="DP517" s="19">
        <f t="shared" si="744"/>
        <v>47.4623008126431</v>
      </c>
      <c r="DQ517" s="19">
        <f t="shared" si="745"/>
        <v>489.35394020659709</v>
      </c>
      <c r="DR517" s="19">
        <f t="shared" si="746"/>
        <v>10.864390426010138</v>
      </c>
      <c r="DS517" s="19">
        <f t="shared" si="747"/>
        <v>346.26544924103058</v>
      </c>
      <c r="DT517" s="19">
        <f t="shared" si="748"/>
        <v>421.36590347718459</v>
      </c>
      <c r="DU517" s="19">
        <f t="shared" si="749"/>
        <v>82.850683063339588</v>
      </c>
      <c r="DV517" s="19">
        <f t="shared" si="750"/>
        <v>17.011244953189824</v>
      </c>
      <c r="DX517" s="19">
        <f t="shared" si="751"/>
        <v>35.324942854442618</v>
      </c>
      <c r="DZ517" s="68">
        <f t="shared" si="752"/>
        <v>2949.1441059345057</v>
      </c>
      <c r="EA517" s="21">
        <f t="shared" si="753"/>
        <v>2.9491441059345056</v>
      </c>
      <c r="EB517" s="92">
        <f t="shared" si="754"/>
        <v>1255</v>
      </c>
    </row>
    <row r="518" spans="1:132" x14ac:dyDescent="0.3">
      <c r="A518" s="19">
        <f>'A. Thermody. result (all suite)'!C474</f>
        <v>1254</v>
      </c>
      <c r="B518" s="19" t="str">
        <f>'A. Thermody. result (all suite)'!A474</f>
        <v>Alkaline basalt</v>
      </c>
      <c r="C518" s="24">
        <f>'A. Thermody. result (all suite)'!G474</f>
        <v>74.863411999999997</v>
      </c>
      <c r="D518" s="19">
        <f>'A. Thermody. result (all suite)'!D474</f>
        <v>10000</v>
      </c>
      <c r="E518" s="61">
        <f>'A. Thermody. result (all suite)'!I474</f>
        <v>44.069719999999997</v>
      </c>
      <c r="F518" s="21">
        <f>'A. Thermody. result (all suite)'!J474</f>
        <v>4.6222390000000004</v>
      </c>
      <c r="G518" s="21">
        <f>'A. Thermody. result (all suite)'!K474</f>
        <v>13.197763999999999</v>
      </c>
      <c r="H518" s="21">
        <f>'A. Thermody. result (all suite)'!L474</f>
        <v>3.0628280000000001</v>
      </c>
      <c r="I518" s="21">
        <f>'A. Thermody. result (all suite)'!M474</f>
        <v>10.203894</v>
      </c>
      <c r="J518" s="21">
        <f>'A. Thermody. result (all suite)'!N474</f>
        <v>0.22705800000000001</v>
      </c>
      <c r="K518" s="21">
        <f>'A. Thermody. result (all suite)'!O474</f>
        <v>6.6429669999999996</v>
      </c>
      <c r="L518" s="21">
        <f>'A. Thermody. result (all suite)'!P474</f>
        <v>11.189071999999999</v>
      </c>
      <c r="M518" s="21">
        <f>'A. Thermody. result (all suite)'!Q474</f>
        <v>3.3785959999999999</v>
      </c>
      <c r="N518" s="21">
        <f>'A. Thermody. result (all suite)'!R474</f>
        <v>1.028437</v>
      </c>
      <c r="O518" s="21">
        <f>'A. Thermody. result (all suite)'!S474</f>
        <v>1.148644</v>
      </c>
      <c r="P518" s="21">
        <f>'A. Thermody. result (all suite)'!T474</f>
        <v>1.228782</v>
      </c>
      <c r="Q518" s="21">
        <f t="shared" si="672"/>
        <v>100.000001</v>
      </c>
      <c r="S518" s="19">
        <f t="shared" si="673"/>
        <v>1527</v>
      </c>
      <c r="T518" s="19">
        <f t="shared" si="674"/>
        <v>1</v>
      </c>
      <c r="V518" s="61">
        <f t="shared" si="675"/>
        <v>43.528199218604804</v>
      </c>
      <c r="W518" s="21">
        <f t="shared" si="676"/>
        <v>4.5654417597389925</v>
      </c>
      <c r="X518" s="21">
        <f t="shared" si="677"/>
        <v>13.035592253187238</v>
      </c>
      <c r="Y518" s="21">
        <f t="shared" si="678"/>
        <v>3.0251925212213946</v>
      </c>
      <c r="Z518" s="21">
        <f t="shared" si="679"/>
        <v>10.078510388482757</v>
      </c>
      <c r="AA518" s="21">
        <f t="shared" si="680"/>
        <v>0.22426795219434051</v>
      </c>
      <c r="AB518" s="21">
        <f t="shared" si="681"/>
        <v>6.5613394180543354</v>
      </c>
      <c r="AC518" s="21">
        <f t="shared" si="682"/>
        <v>11.051582698671853</v>
      </c>
      <c r="AD518" s="21">
        <f t="shared" si="683"/>
        <v>3.3370804209144356</v>
      </c>
      <c r="AE518" s="21">
        <f t="shared" si="684"/>
        <v>1.0157997513890324</v>
      </c>
      <c r="AF518" s="21">
        <f t="shared" si="685"/>
        <v>1.1345296694250633</v>
      </c>
      <c r="AG518" s="21">
        <f t="shared" si="686"/>
        <v>97.557536051884242</v>
      </c>
      <c r="AH518" s="21"/>
      <c r="AI518" s="61">
        <f t="shared" si="687"/>
        <v>44.617977226746589</v>
      </c>
      <c r="AJ518" s="21">
        <f t="shared" si="688"/>
        <v>4.6797427902555304</v>
      </c>
      <c r="AK518" s="21">
        <f t="shared" si="689"/>
        <v>13.361953141430806</v>
      </c>
      <c r="AL518" s="21">
        <f t="shared" si="690"/>
        <v>3.1009316590493836</v>
      </c>
      <c r="AM518" s="21">
        <f t="shared" si="691"/>
        <v>10.330837366702948</v>
      </c>
      <c r="AN518" s="21">
        <f t="shared" si="692"/>
        <v>0.22988275562337654</v>
      </c>
      <c r="AO518" s="21">
        <f t="shared" si="693"/>
        <v>6.7256100180357201</v>
      </c>
      <c r="AP518" s="21">
        <f t="shared" si="694"/>
        <v>11.328271649659401</v>
      </c>
      <c r="AQ518" s="21">
        <f t="shared" si="695"/>
        <v>3.4206280272798897</v>
      </c>
      <c r="AR518" s="21">
        <f t="shared" si="696"/>
        <v>1.0412314542761694</v>
      </c>
      <c r="AS518" s="21">
        <f t="shared" si="697"/>
        <v>1.1629339109401899</v>
      </c>
      <c r="AT518" s="21">
        <f t="shared" si="698"/>
        <v>100.00000000000001</v>
      </c>
      <c r="AU518" s="21"/>
      <c r="AV518" s="21">
        <f>AR518*'[1]diagram lines'!$G$39</f>
        <v>0.8643326411738782</v>
      </c>
      <c r="AW518" s="21">
        <f>AK518*'[1]diagram lines'!$G$40</f>
        <v>7.0720325551605727</v>
      </c>
      <c r="AX518" s="21">
        <f>AQ518*'[1]diagram lines'!$G$38</f>
        <v>2.5376004629611058</v>
      </c>
      <c r="AY518" s="21">
        <f>AP518*'[1]diagram lines'!$G$41</f>
        <v>8.095835791281198</v>
      </c>
      <c r="AZ518" s="21">
        <f t="shared" si="699"/>
        <v>4.4618594815560595</v>
      </c>
      <c r="BA518" s="21">
        <f t="shared" si="700"/>
        <v>0.61507868348093009</v>
      </c>
      <c r="BB518" s="21">
        <f t="shared" si="701"/>
        <v>2.0788276367235601</v>
      </c>
      <c r="BC518" s="86">
        <f t="shared" si="702"/>
        <v>0.4810403625266883</v>
      </c>
      <c r="BX518" s="61">
        <f t="shared" si="703"/>
        <v>0.73351731025299594</v>
      </c>
      <c r="BY518" s="21">
        <f t="shared" si="704"/>
        <v>5.7864784677015529E-2</v>
      </c>
      <c r="BZ518" s="21">
        <f t="shared" si="705"/>
        <v>0.12944060415849354</v>
      </c>
      <c r="CA518" s="21">
        <f t="shared" si="706"/>
        <v>1.9179835932118479E-2</v>
      </c>
      <c r="CB518" s="21">
        <f t="shared" si="707"/>
        <v>0.142016617954071</v>
      </c>
      <c r="CC518" s="21">
        <f t="shared" si="708"/>
        <v>3.2007048209754725E-3</v>
      </c>
      <c r="CD518" s="21">
        <f t="shared" si="709"/>
        <v>0.16483789081885855</v>
      </c>
      <c r="CE518" s="21">
        <f t="shared" si="710"/>
        <v>0.19951982881597718</v>
      </c>
      <c r="CF518" s="21">
        <f t="shared" si="711"/>
        <v>5.4502274560412969E-2</v>
      </c>
      <c r="CG518" s="21">
        <f t="shared" si="712"/>
        <v>1.0917590233545648E-2</v>
      </c>
      <c r="CH518" s="21">
        <f t="shared" si="713"/>
        <v>8.0922335568956779E-3</v>
      </c>
      <c r="CI518" s="21">
        <f t="shared" si="714"/>
        <v>6.81899001109878E-2</v>
      </c>
      <c r="CJ518" s="21">
        <f t="shared" si="715"/>
        <v>1.5912795758923477</v>
      </c>
      <c r="CL518" s="68">
        <f t="shared" si="716"/>
        <v>0.46096067678217933</v>
      </c>
      <c r="CM518" s="19">
        <f t="shared" si="717"/>
        <v>3.6363682129563236E-2</v>
      </c>
      <c r="CN518" s="19">
        <f t="shared" si="718"/>
        <v>8.1343722447959316E-2</v>
      </c>
      <c r="CO518" s="19">
        <f t="shared" si="719"/>
        <v>1.2053089992915249E-2</v>
      </c>
      <c r="CP518" s="19">
        <f t="shared" si="720"/>
        <v>8.9246804964760396E-2</v>
      </c>
      <c r="CQ518" s="19">
        <f t="shared" si="721"/>
        <v>2.0114031936723635E-3</v>
      </c>
      <c r="CR518" s="19">
        <f t="shared" si="722"/>
        <v>0.1035882652653427</v>
      </c>
      <c r="CS518" s="19">
        <f t="shared" si="723"/>
        <v>0.1253832650394521</v>
      </c>
      <c r="CT518" s="19">
        <f t="shared" si="724"/>
        <v>3.4250596429511469E-2</v>
      </c>
      <c r="CU518" s="19">
        <f t="shared" si="725"/>
        <v>6.8608875517197224E-3</v>
      </c>
      <c r="CV518" s="19">
        <f t="shared" si="726"/>
        <v>5.0853625469036556E-3</v>
      </c>
      <c r="CW518" s="19">
        <f t="shared" si="727"/>
        <v>4.2852243656020472E-2</v>
      </c>
      <c r="CX518" s="19">
        <f t="shared" si="728"/>
        <v>1</v>
      </c>
      <c r="CZ518" s="68">
        <f t="shared" si="729"/>
        <v>2.4859999999999999E-5</v>
      </c>
      <c r="DA518" s="19">
        <f t="shared" si="730"/>
        <v>1.9082959999999997E-5</v>
      </c>
      <c r="DB518" s="19">
        <f t="shared" si="731"/>
        <v>3.5539999999999995E-5</v>
      </c>
      <c r="DC518" s="19">
        <f t="shared" si="732"/>
        <v>4.0542859999999998E-5</v>
      </c>
      <c r="DD518" s="19">
        <f t="shared" si="733"/>
        <v>1.3063679999999999E-5</v>
      </c>
      <c r="DE518" s="19">
        <f t="shared" si="734"/>
        <v>1.3063679999999999E-5</v>
      </c>
      <c r="DF518" s="19">
        <f t="shared" si="735"/>
        <v>1.211258E-5</v>
      </c>
      <c r="DG518" s="19">
        <f t="shared" si="736"/>
        <v>1.6743959999999998E-5</v>
      </c>
      <c r="DH518" s="19">
        <f t="shared" si="737"/>
        <v>2.5508719999999997E-5</v>
      </c>
      <c r="DI518" s="19">
        <f t="shared" si="738"/>
        <v>3.7786319999999989E-5</v>
      </c>
      <c r="DJ518" s="19">
        <f t="shared" si="739"/>
        <v>0</v>
      </c>
      <c r="DK518" s="19">
        <f t="shared" si="740"/>
        <v>2.1738839999999999E-5</v>
      </c>
      <c r="DM518" s="68">
        <f t="shared" si="741"/>
        <v>1114.0192059965138</v>
      </c>
      <c r="DN518" s="19">
        <f t="shared" si="742"/>
        <v>152.21595226890963</v>
      </c>
      <c r="DO518" s="19">
        <f t="shared" si="743"/>
        <v>233.36538944271052</v>
      </c>
      <c r="DP518" s="19">
        <f t="shared" si="744"/>
        <v>47.474646361125885</v>
      </c>
      <c r="DQ518" s="19">
        <f t="shared" si="745"/>
        <v>490.8557877043861</v>
      </c>
      <c r="DR518" s="19">
        <f t="shared" si="746"/>
        <v>10.92256872176274</v>
      </c>
      <c r="DS518" s="19">
        <f t="shared" si="747"/>
        <v>344.6505278143311</v>
      </c>
      <c r="DT518" s="19">
        <f t="shared" si="748"/>
        <v>419.9420867830832</v>
      </c>
      <c r="DU518" s="19">
        <f t="shared" si="749"/>
        <v>83.234065553481955</v>
      </c>
      <c r="DV518" s="19">
        <f t="shared" si="750"/>
        <v>17.103957394422057</v>
      </c>
      <c r="DX518" s="19">
        <f t="shared" si="751"/>
        <v>35.521556379341725</v>
      </c>
      <c r="DZ518" s="68">
        <f t="shared" si="752"/>
        <v>2949.305744420069</v>
      </c>
      <c r="EA518" s="21">
        <f t="shared" si="753"/>
        <v>2.949305744420069</v>
      </c>
      <c r="EB518" s="92">
        <f t="shared" si="754"/>
        <v>1254</v>
      </c>
    </row>
    <row r="519" spans="1:132" x14ac:dyDescent="0.3">
      <c r="A519" s="19">
        <f>'A. Thermody. result (all suite)'!C475</f>
        <v>1253</v>
      </c>
      <c r="B519" s="19" t="str">
        <f>'A. Thermody. result (all suite)'!A475</f>
        <v>Alkaline basalt</v>
      </c>
      <c r="C519" s="24">
        <f>'A. Thermody. result (all suite)'!G475</f>
        <v>74.504857000000001</v>
      </c>
      <c r="D519" s="19">
        <f>'A. Thermody. result (all suite)'!D475</f>
        <v>10000</v>
      </c>
      <c r="E519" s="61">
        <f>'A. Thermody. result (all suite)'!I475</f>
        <v>44.057547</v>
      </c>
      <c r="F519" s="21">
        <f>'A. Thermody. result (all suite)'!J475</f>
        <v>4.6312680000000004</v>
      </c>
      <c r="G519" s="21">
        <f>'A. Thermody. result (all suite)'!K475</f>
        <v>13.223545</v>
      </c>
      <c r="H519" s="21">
        <f>'A. Thermody. result (all suite)'!L475</f>
        <v>3.0619809999999998</v>
      </c>
      <c r="I519" s="21">
        <f>'A. Thermody. result (all suite)'!M475</f>
        <v>10.229756999999999</v>
      </c>
      <c r="J519" s="21">
        <f>'A. Thermody. result (all suite)'!N475</f>
        <v>0.22814999999999999</v>
      </c>
      <c r="K519" s="21">
        <f>'A. Thermody. result (all suite)'!O475</f>
        <v>6.6081560000000001</v>
      </c>
      <c r="L519" s="21">
        <f>'A. Thermody. result (all suite)'!P475</f>
        <v>11.145194999999999</v>
      </c>
      <c r="M519" s="21">
        <f>'A. Thermody. result (all suite)'!Q475</f>
        <v>3.392147</v>
      </c>
      <c r="N519" s="21">
        <f>'A. Thermody. result (all suite)'!R475</f>
        <v>1.0333859999999999</v>
      </c>
      <c r="O519" s="21">
        <f>'A. Thermody. result (all suite)'!S475</f>
        <v>1.154172</v>
      </c>
      <c r="P519" s="21">
        <f>'A. Thermody. result (all suite)'!T475</f>
        <v>1.2346950000000001</v>
      </c>
      <c r="Q519" s="21">
        <f t="shared" si="672"/>
        <v>99.999998999999974</v>
      </c>
      <c r="S519" s="19">
        <f t="shared" si="673"/>
        <v>1526</v>
      </c>
      <c r="T519" s="19">
        <f t="shared" si="674"/>
        <v>1</v>
      </c>
      <c r="V519" s="61">
        <f t="shared" si="675"/>
        <v>43.513570664628588</v>
      </c>
      <c r="W519" s="21">
        <f t="shared" si="676"/>
        <v>4.5740859649955796</v>
      </c>
      <c r="X519" s="21">
        <f t="shared" si="677"/>
        <v>13.060274549429545</v>
      </c>
      <c r="Y519" s="21">
        <f t="shared" si="678"/>
        <v>3.0241748733139886</v>
      </c>
      <c r="Z519" s="21">
        <f t="shared" si="679"/>
        <v>10.103450700545785</v>
      </c>
      <c r="AA519" s="21">
        <f t="shared" si="680"/>
        <v>0.22533304332933041</v>
      </c>
      <c r="AB519" s="21">
        <f t="shared" si="681"/>
        <v>6.5265654274598948</v>
      </c>
      <c r="AC519" s="21">
        <f t="shared" si="682"/>
        <v>11.007585833218659</v>
      </c>
      <c r="AD519" s="21">
        <f t="shared" si="683"/>
        <v>3.3502643301795234</v>
      </c>
      <c r="AE519" s="21">
        <f t="shared" si="684"/>
        <v>1.0206268345997083</v>
      </c>
      <c r="AF519" s="21">
        <f t="shared" si="685"/>
        <v>1.1399214958820949</v>
      </c>
      <c r="AG519" s="21">
        <f t="shared" si="686"/>
        <v>97.545853717582688</v>
      </c>
      <c r="AH519" s="21"/>
      <c r="AI519" s="61">
        <f t="shared" si="687"/>
        <v>44.608324194496483</v>
      </c>
      <c r="AJ519" s="21">
        <f t="shared" si="688"/>
        <v>4.6891649318469169</v>
      </c>
      <c r="AK519" s="21">
        <f t="shared" si="689"/>
        <v>13.388856677847112</v>
      </c>
      <c r="AL519" s="21">
        <f t="shared" si="690"/>
        <v>3.1002597835369397</v>
      </c>
      <c r="AM519" s="21">
        <f t="shared" si="691"/>
        <v>10.357642396362188</v>
      </c>
      <c r="AN519" s="21">
        <f t="shared" si="692"/>
        <v>0.23100217460982048</v>
      </c>
      <c r="AO519" s="21">
        <f t="shared" si="693"/>
        <v>6.690766627924317</v>
      </c>
      <c r="AP519" s="21">
        <f t="shared" si="694"/>
        <v>11.284524573528374</v>
      </c>
      <c r="AQ519" s="21">
        <f t="shared" si="695"/>
        <v>3.4345532921156203</v>
      </c>
      <c r="AR519" s="21">
        <f t="shared" si="696"/>
        <v>1.0463046820571726</v>
      </c>
      <c r="AS519" s="21">
        <f t="shared" si="697"/>
        <v>1.1686006656750634</v>
      </c>
      <c r="AT519" s="21">
        <f t="shared" si="698"/>
        <v>100.00000000000001</v>
      </c>
      <c r="AU519" s="21"/>
      <c r="AV519" s="21">
        <f>AR519*'[1]diagram lines'!$G$39</f>
        <v>0.8685439587913234</v>
      </c>
      <c r="AW519" s="21">
        <f>AK519*'[1]diagram lines'!$G$40</f>
        <v>7.0862716924611764</v>
      </c>
      <c r="AX519" s="21">
        <f>AQ519*'[1]diagram lines'!$G$38</f>
        <v>2.5479309514597648</v>
      </c>
      <c r="AY519" s="21">
        <f>AP519*'[1]diagram lines'!$G$41</f>
        <v>8.0645716094484712</v>
      </c>
      <c r="AZ519" s="21">
        <f t="shared" si="699"/>
        <v>4.4808579741727925</v>
      </c>
      <c r="BA519" s="21">
        <f t="shared" si="700"/>
        <v>0.61721478789431927</v>
      </c>
      <c r="BB519" s="21">
        <f t="shared" si="701"/>
        <v>2.0741471483366998</v>
      </c>
      <c r="BC519" s="86">
        <f t="shared" si="702"/>
        <v>0.48212587077147356</v>
      </c>
      <c r="BX519" s="61">
        <f t="shared" si="703"/>
        <v>0.73331469707057262</v>
      </c>
      <c r="BY519" s="21">
        <f t="shared" si="704"/>
        <v>5.7977816725087637E-2</v>
      </c>
      <c r="BZ519" s="21">
        <f t="shared" si="705"/>
        <v>0.12969345821890937</v>
      </c>
      <c r="CA519" s="21">
        <f t="shared" si="706"/>
        <v>1.9174531905567036E-2</v>
      </c>
      <c r="CB519" s="21">
        <f t="shared" si="707"/>
        <v>0.14237657620041755</v>
      </c>
      <c r="CC519" s="21">
        <f t="shared" si="708"/>
        <v>3.2160981110797857E-3</v>
      </c>
      <c r="CD519" s="21">
        <f t="shared" si="709"/>
        <v>0.16397409429280399</v>
      </c>
      <c r="CE519" s="21">
        <f t="shared" si="710"/>
        <v>0.19873742867332381</v>
      </c>
      <c r="CF519" s="21">
        <f t="shared" si="711"/>
        <v>5.472087433457009E-2</v>
      </c>
      <c r="CG519" s="21">
        <f t="shared" si="712"/>
        <v>1.097012738853503E-2</v>
      </c>
      <c r="CH519" s="21">
        <f t="shared" si="713"/>
        <v>8.131178492926789E-3</v>
      </c>
      <c r="CI519" s="21">
        <f t="shared" si="714"/>
        <v>6.8518035516093242E-2</v>
      </c>
      <c r="CJ519" s="21">
        <f t="shared" si="715"/>
        <v>1.5908049169298872</v>
      </c>
      <c r="CL519" s="68">
        <f t="shared" si="716"/>
        <v>0.46097085146417899</v>
      </c>
      <c r="CM519" s="19">
        <f t="shared" si="717"/>
        <v>3.6445585569963974E-2</v>
      </c>
      <c r="CN519" s="19">
        <f t="shared" si="718"/>
        <v>8.1526940757265368E-2</v>
      </c>
      <c r="CO519" s="19">
        <f t="shared" si="719"/>
        <v>1.2053352175056252E-2</v>
      </c>
      <c r="CP519" s="19">
        <f t="shared" si="720"/>
        <v>8.9499708408741746E-2</v>
      </c>
      <c r="CQ519" s="19">
        <f t="shared" si="721"/>
        <v>2.0216797652892415E-3</v>
      </c>
      <c r="CR519" s="19">
        <f t="shared" si="722"/>
        <v>0.10307618020772748</v>
      </c>
      <c r="CS519" s="19">
        <f t="shared" si="723"/>
        <v>0.12492884989120442</v>
      </c>
      <c r="CT519" s="19">
        <f t="shared" si="724"/>
        <v>3.4398230576365416E-2</v>
      </c>
      <c r="CU519" s="19">
        <f t="shared" si="725"/>
        <v>6.895960197122351E-3</v>
      </c>
      <c r="CV519" s="19">
        <f t="shared" si="726"/>
        <v>5.111361177220425E-3</v>
      </c>
      <c r="CW519" s="19">
        <f t="shared" si="727"/>
        <v>4.3071299809864169E-2</v>
      </c>
      <c r="CX519" s="19">
        <f t="shared" si="728"/>
        <v>0.99999999999999978</v>
      </c>
      <c r="CZ519" s="68">
        <f t="shared" si="729"/>
        <v>2.4859999999999999E-5</v>
      </c>
      <c r="DA519" s="19">
        <f t="shared" si="730"/>
        <v>1.9075719999999996E-5</v>
      </c>
      <c r="DB519" s="19">
        <f t="shared" si="731"/>
        <v>3.5539999999999995E-5</v>
      </c>
      <c r="DC519" s="19">
        <f t="shared" si="732"/>
        <v>4.0533769999999999E-5</v>
      </c>
      <c r="DD519" s="19">
        <f t="shared" si="733"/>
        <v>1.3060759999999998E-5</v>
      </c>
      <c r="DE519" s="19">
        <f t="shared" si="734"/>
        <v>1.3060759999999998E-5</v>
      </c>
      <c r="DF519" s="19">
        <f t="shared" si="735"/>
        <v>1.210931E-5</v>
      </c>
      <c r="DG519" s="19">
        <f t="shared" si="736"/>
        <v>1.6740219999999997E-5</v>
      </c>
      <c r="DH519" s="19">
        <f t="shared" si="737"/>
        <v>2.5501039999999998E-5</v>
      </c>
      <c r="DI519" s="19">
        <f t="shared" si="738"/>
        <v>3.7774239999999991E-5</v>
      </c>
      <c r="DJ519" s="19">
        <f t="shared" si="739"/>
        <v>0</v>
      </c>
      <c r="DK519" s="19">
        <f t="shared" si="740"/>
        <v>2.1729379999999998E-5</v>
      </c>
      <c r="DM519" s="68">
        <f t="shared" si="741"/>
        <v>1114.0437954934785</v>
      </c>
      <c r="DN519" s="19">
        <f t="shared" si="742"/>
        <v>152.61669679198073</v>
      </c>
      <c r="DO519" s="19">
        <f t="shared" si="743"/>
        <v>233.89102081065778</v>
      </c>
      <c r="DP519" s="19">
        <f t="shared" si="744"/>
        <v>47.486325817577118</v>
      </c>
      <c r="DQ519" s="19">
        <f t="shared" si="745"/>
        <v>492.35680382826848</v>
      </c>
      <c r="DR519" s="19">
        <f t="shared" si="746"/>
        <v>10.980828263410308</v>
      </c>
      <c r="DS519" s="19">
        <f t="shared" si="747"/>
        <v>343.03936907812391</v>
      </c>
      <c r="DT519" s="19">
        <f t="shared" si="748"/>
        <v>418.51360985093055</v>
      </c>
      <c r="DU519" s="19">
        <f t="shared" si="749"/>
        <v>83.618013752729013</v>
      </c>
      <c r="DV519" s="19">
        <f t="shared" si="750"/>
        <v>17.196890012053867</v>
      </c>
      <c r="DX519" s="19">
        <f t="shared" si="751"/>
        <v>35.718682381814496</v>
      </c>
      <c r="DZ519" s="68">
        <f t="shared" si="752"/>
        <v>2949.462036081025</v>
      </c>
      <c r="EA519" s="21">
        <f t="shared" si="753"/>
        <v>2.9494620360810249</v>
      </c>
      <c r="EB519" s="92">
        <f t="shared" si="754"/>
        <v>1253</v>
      </c>
    </row>
    <row r="520" spans="1:132" x14ac:dyDescent="0.3">
      <c r="A520" s="19">
        <f>'A. Thermody. result (all suite)'!C476</f>
        <v>1252</v>
      </c>
      <c r="B520" s="19" t="str">
        <f>'A. Thermody. result (all suite)'!A476</f>
        <v>Alkaline basalt</v>
      </c>
      <c r="C520" s="24">
        <f>'A. Thermody. result (all suite)'!G476</f>
        <v>74.149017999999998</v>
      </c>
      <c r="D520" s="19">
        <f>'A. Thermody. result (all suite)'!D476</f>
        <v>10000</v>
      </c>
      <c r="E520" s="61">
        <f>'A. Thermody. result (all suite)'!I476</f>
        <v>44.045734000000003</v>
      </c>
      <c r="F520" s="21">
        <f>'A. Thermody. result (all suite)'!J476</f>
        <v>4.6400790000000001</v>
      </c>
      <c r="G520" s="21">
        <f>'A. Thermody. result (all suite)'!K476</f>
        <v>13.249127</v>
      </c>
      <c r="H520" s="21">
        <f>'A. Thermody. result (all suite)'!L476</f>
        <v>3.0610970000000002</v>
      </c>
      <c r="I520" s="21">
        <f>'A. Thermody. result (all suite)'!M476</f>
        <v>10.255599</v>
      </c>
      <c r="J520" s="21">
        <f>'A. Thermody. result (all suite)'!N476</f>
        <v>0.229245</v>
      </c>
      <c r="K520" s="21">
        <f>'A. Thermody. result (all suite)'!O476</f>
        <v>6.5734700000000004</v>
      </c>
      <c r="L520" s="21">
        <f>'A. Thermody. result (all suite)'!P476</f>
        <v>11.10126</v>
      </c>
      <c r="M520" s="21">
        <f>'A. Thermody. result (all suite)'!Q476</f>
        <v>3.4057119999999999</v>
      </c>
      <c r="N520" s="21">
        <f>'A. Thermody. result (all suite)'!R476</f>
        <v>1.038346</v>
      </c>
      <c r="O520" s="21">
        <f>'A. Thermody. result (all suite)'!S476</f>
        <v>1.1597109999999999</v>
      </c>
      <c r="P520" s="21">
        <f>'A. Thermody. result (all suite)'!T476</f>
        <v>1.240621</v>
      </c>
      <c r="Q520" s="21">
        <f t="shared" si="672"/>
        <v>100.00000100000001</v>
      </c>
      <c r="S520" s="19">
        <f t="shared" si="673"/>
        <v>1525</v>
      </c>
      <c r="T520" s="19">
        <f t="shared" si="674"/>
        <v>1</v>
      </c>
      <c r="V520" s="61">
        <f t="shared" si="675"/>
        <v>43.499293379856269</v>
      </c>
      <c r="W520" s="21">
        <f t="shared" si="676"/>
        <v>4.5825132060850677</v>
      </c>
      <c r="X520" s="21">
        <f t="shared" si="677"/>
        <v>13.084755549765044</v>
      </c>
      <c r="Y520" s="21">
        <f t="shared" si="678"/>
        <v>3.0231203881673965</v>
      </c>
      <c r="Z520" s="21">
        <f t="shared" si="679"/>
        <v>10.128365886402541</v>
      </c>
      <c r="AA520" s="21">
        <f t="shared" si="680"/>
        <v>0.2264009384169906</v>
      </c>
      <c r="AB520" s="21">
        <f t="shared" si="681"/>
        <v>6.4919181515668187</v>
      </c>
      <c r="AC520" s="21">
        <f t="shared" si="682"/>
        <v>10.963535438552645</v>
      </c>
      <c r="AD520" s="21">
        <f t="shared" si="683"/>
        <v>3.3634600221509992</v>
      </c>
      <c r="AE520" s="21">
        <f t="shared" si="684"/>
        <v>1.0254640616001593</v>
      </c>
      <c r="AF520" s="21">
        <f t="shared" si="685"/>
        <v>1.145323381938566</v>
      </c>
      <c r="AG520" s="21">
        <f t="shared" si="686"/>
        <v>97.534150404502483</v>
      </c>
      <c r="AH520" s="21"/>
      <c r="AI520" s="61">
        <f t="shared" si="687"/>
        <v>44.59903859258737</v>
      </c>
      <c r="AJ520" s="21">
        <f t="shared" si="688"/>
        <v>4.6983678917384868</v>
      </c>
      <c r="AK520" s="21">
        <f t="shared" si="689"/>
        <v>13.415563159671517</v>
      </c>
      <c r="AL520" s="21">
        <f t="shared" si="690"/>
        <v>3.0995506452146628</v>
      </c>
      <c r="AM520" s="21">
        <f t="shared" si="691"/>
        <v>10.384430319428901</v>
      </c>
      <c r="AN520" s="21">
        <f t="shared" si="692"/>
        <v>0.2321247865266064</v>
      </c>
      <c r="AO520" s="21">
        <f t="shared" si="693"/>
        <v>6.6560462408735264</v>
      </c>
      <c r="AP520" s="21">
        <f t="shared" si="694"/>
        <v>11.240714552886015</v>
      </c>
      <c r="AQ520" s="21">
        <f t="shared" si="695"/>
        <v>3.4484947151349066</v>
      </c>
      <c r="AR520" s="21">
        <f t="shared" si="696"/>
        <v>1.0513897515354997</v>
      </c>
      <c r="AS520" s="21">
        <f t="shared" si="697"/>
        <v>1.1742793444025266</v>
      </c>
      <c r="AT520" s="21">
        <f t="shared" si="698"/>
        <v>100.00000000000001</v>
      </c>
      <c r="AU520" s="21"/>
      <c r="AV520" s="21">
        <f>AR520*'[1]diagram lines'!$G$39</f>
        <v>0.87276510627462767</v>
      </c>
      <c r="AW520" s="21">
        <f>AK520*'[1]diagram lines'!$G$40</f>
        <v>7.100406535391464</v>
      </c>
      <c r="AX520" s="21">
        <f>AQ520*'[1]diagram lines'!$G$38</f>
        <v>2.5582734269426108</v>
      </c>
      <c r="AY520" s="21">
        <f>AP520*'[1]diagram lines'!$G$41</f>
        <v>8.0332624438403322</v>
      </c>
      <c r="AZ520" s="21">
        <f t="shared" si="699"/>
        <v>4.4998844666704061</v>
      </c>
      <c r="BA520" s="21">
        <f t="shared" si="700"/>
        <v>0.61934927821598906</v>
      </c>
      <c r="BB520" s="21">
        <f t="shared" si="701"/>
        <v>2.0694627782957333</v>
      </c>
      <c r="BC520" s="86">
        <f t="shared" si="702"/>
        <v>0.4832171955388011</v>
      </c>
      <c r="BX520" s="61">
        <f t="shared" si="703"/>
        <v>0.73311807589880162</v>
      </c>
      <c r="BY520" s="21">
        <f t="shared" si="704"/>
        <v>5.8088119679519282E-2</v>
      </c>
      <c r="BZ520" s="21">
        <f t="shared" si="705"/>
        <v>0.12994436053354258</v>
      </c>
      <c r="CA520" s="21">
        <f t="shared" si="706"/>
        <v>1.9168996180098943E-2</v>
      </c>
      <c r="CB520" s="21">
        <f t="shared" si="707"/>
        <v>0.14273624217118999</v>
      </c>
      <c r="CC520" s="21">
        <f t="shared" si="708"/>
        <v>3.2315336904426275E-3</v>
      </c>
      <c r="CD520" s="21">
        <f t="shared" si="709"/>
        <v>0.16311339950372211</v>
      </c>
      <c r="CE520" s="21">
        <f t="shared" si="710"/>
        <v>0.1979539942938659</v>
      </c>
      <c r="CF520" s="21">
        <f t="shared" si="711"/>
        <v>5.4939699951605095E-2</v>
      </c>
      <c r="CG520" s="21">
        <f t="shared" si="712"/>
        <v>1.1022781316348195E-2</v>
      </c>
      <c r="CH520" s="21">
        <f t="shared" si="713"/>
        <v>8.1702009243081776E-3</v>
      </c>
      <c r="CI520" s="21">
        <f t="shared" si="714"/>
        <v>6.8846892341842394E-2</v>
      </c>
      <c r="CJ520" s="21">
        <f t="shared" si="715"/>
        <v>1.5903342964852871</v>
      </c>
      <c r="CL520" s="68">
        <f t="shared" si="716"/>
        <v>0.46098362936586773</v>
      </c>
      <c r="CM520" s="19">
        <f t="shared" si="717"/>
        <v>3.6525729092239743E-2</v>
      </c>
      <c r="CN520" s="19">
        <f t="shared" si="718"/>
        <v>8.1708833684040943E-2</v>
      </c>
      <c r="CO520" s="19">
        <f t="shared" si="719"/>
        <v>1.2053438212621911E-2</v>
      </c>
      <c r="CP520" s="19">
        <f t="shared" si="720"/>
        <v>8.9752351116770698E-2</v>
      </c>
      <c r="CQ520" s="19">
        <f t="shared" si="721"/>
        <v>2.0319839027457733E-3</v>
      </c>
      <c r="CR520" s="19">
        <f t="shared" si="722"/>
        <v>0.10256547938644744</v>
      </c>
      <c r="CS520" s="19">
        <f t="shared" si="723"/>
        <v>0.12447319707017163</v>
      </c>
      <c r="CT520" s="19">
        <f t="shared" si="724"/>
        <v>3.4546007133861349E-2</v>
      </c>
      <c r="CU520" s="19">
        <f t="shared" si="725"/>
        <v>6.9311096042568247E-3</v>
      </c>
      <c r="CV520" s="19">
        <f t="shared" si="726"/>
        <v>5.1374110099774006E-3</v>
      </c>
      <c r="CW520" s="19">
        <f t="shared" si="727"/>
        <v>4.3290830420998426E-2</v>
      </c>
      <c r="CX520" s="19">
        <f t="shared" si="728"/>
        <v>1</v>
      </c>
      <c r="CZ520" s="68">
        <f t="shared" si="729"/>
        <v>2.4859999999999999E-5</v>
      </c>
      <c r="DA520" s="19">
        <f t="shared" si="730"/>
        <v>1.9068479999999997E-5</v>
      </c>
      <c r="DB520" s="19">
        <f t="shared" si="731"/>
        <v>3.5539999999999995E-5</v>
      </c>
      <c r="DC520" s="19">
        <f t="shared" si="732"/>
        <v>4.0524679999999994E-5</v>
      </c>
      <c r="DD520" s="19">
        <f t="shared" si="733"/>
        <v>1.3057839999999998E-5</v>
      </c>
      <c r="DE520" s="19">
        <f t="shared" si="734"/>
        <v>1.3057839999999998E-5</v>
      </c>
      <c r="DF520" s="19">
        <f t="shared" si="735"/>
        <v>1.210604E-5</v>
      </c>
      <c r="DG520" s="19">
        <f t="shared" si="736"/>
        <v>1.673648E-5</v>
      </c>
      <c r="DH520" s="19">
        <f t="shared" si="737"/>
        <v>2.5493359999999996E-5</v>
      </c>
      <c r="DI520" s="19">
        <f t="shared" si="738"/>
        <v>3.7762159999999993E-5</v>
      </c>
      <c r="DJ520" s="19">
        <f t="shared" si="739"/>
        <v>0</v>
      </c>
      <c r="DK520" s="19">
        <f t="shared" si="740"/>
        <v>2.171992E-5</v>
      </c>
      <c r="DM520" s="68">
        <f t="shared" si="741"/>
        <v>1114.0746762792171</v>
      </c>
      <c r="DN520" s="19">
        <f t="shared" si="742"/>
        <v>153.01037313347007</v>
      </c>
      <c r="DO520" s="19">
        <f t="shared" si="743"/>
        <v>234.412849814992</v>
      </c>
      <c r="DP520" s="19">
        <f t="shared" si="744"/>
        <v>47.497316405054725</v>
      </c>
      <c r="DQ520" s="19">
        <f t="shared" si="745"/>
        <v>493.85705658362912</v>
      </c>
      <c r="DR520" s="19">
        <f t="shared" si="746"/>
        <v>11.039263619464258</v>
      </c>
      <c r="DS520" s="19">
        <f t="shared" si="747"/>
        <v>341.43194795935187</v>
      </c>
      <c r="DT520" s="19">
        <f t="shared" si="748"/>
        <v>417.08034734276407</v>
      </c>
      <c r="DU520" s="19">
        <f t="shared" si="749"/>
        <v>84.002539572189207</v>
      </c>
      <c r="DV520" s="19">
        <f t="shared" si="750"/>
        <v>17.290073574207433</v>
      </c>
      <c r="DX520" s="19">
        <f t="shared" si="751"/>
        <v>35.916373733715027</v>
      </c>
      <c r="DZ520" s="68">
        <f t="shared" si="752"/>
        <v>2949.6128180180549</v>
      </c>
      <c r="EA520" s="21">
        <f t="shared" si="753"/>
        <v>2.9496128180180547</v>
      </c>
      <c r="EB520" s="92">
        <f t="shared" si="754"/>
        <v>1252</v>
      </c>
    </row>
    <row r="521" spans="1:132" x14ac:dyDescent="0.3">
      <c r="A521" s="19">
        <f>'A. Thermody. result (all suite)'!C477</f>
        <v>1251</v>
      </c>
      <c r="B521" s="19" t="str">
        <f>'A. Thermody. result (all suite)'!A477</f>
        <v>Alkaline basalt</v>
      </c>
      <c r="C521" s="24">
        <f>'A. Thermody. result (all suite)'!G477</f>
        <v>73.795844000000002</v>
      </c>
      <c r="D521" s="19">
        <f>'A. Thermody. result (all suite)'!D477</f>
        <v>10000</v>
      </c>
      <c r="E521" s="61">
        <f>'A. Thermody. result (all suite)'!I477</f>
        <v>44.034289000000001</v>
      </c>
      <c r="F521" s="21">
        <f>'A. Thermody. result (all suite)'!J477</f>
        <v>4.6486640000000001</v>
      </c>
      <c r="G521" s="21">
        <f>'A. Thermody. result (all suite)'!K477</f>
        <v>13.274509</v>
      </c>
      <c r="H521" s="21">
        <f>'A. Thermody. result (all suite)'!L477</f>
        <v>3.0601769999999999</v>
      </c>
      <c r="I521" s="21">
        <f>'A. Thermody. result (all suite)'!M477</f>
        <v>10.281421</v>
      </c>
      <c r="J521" s="21">
        <f>'A. Thermody. result (all suite)'!N477</f>
        <v>0.23034199999999999</v>
      </c>
      <c r="K521" s="21">
        <f>'A. Thermody. result (all suite)'!O477</f>
        <v>6.5389099999999996</v>
      </c>
      <c r="L521" s="21">
        <f>'A. Thermody. result (all suite)'!P477</f>
        <v>11.057263000000001</v>
      </c>
      <c r="M521" s="21">
        <f>'A. Thermody. result (all suite)'!Q477</f>
        <v>3.4192900000000002</v>
      </c>
      <c r="N521" s="21">
        <f>'A. Thermody. result (all suite)'!R477</f>
        <v>1.043315</v>
      </c>
      <c r="O521" s="21">
        <f>'A. Thermody. result (all suite)'!S477</f>
        <v>1.1652610000000001</v>
      </c>
      <c r="P521" s="21">
        <f>'A. Thermody. result (all suite)'!T477</f>
        <v>1.2465580000000001</v>
      </c>
      <c r="Q521" s="21">
        <f t="shared" si="672"/>
        <v>99.999999000000003</v>
      </c>
      <c r="S521" s="19">
        <f t="shared" si="673"/>
        <v>1524</v>
      </c>
      <c r="T521" s="19">
        <f t="shared" si="674"/>
        <v>1</v>
      </c>
      <c r="V521" s="61">
        <f t="shared" si="675"/>
        <v>43.485376042238251</v>
      </c>
      <c r="W521" s="21">
        <f t="shared" si="676"/>
        <v>4.5907157064353976</v>
      </c>
      <c r="X521" s="21">
        <f t="shared" si="677"/>
        <v>13.109034544445036</v>
      </c>
      <c r="Y521" s="21">
        <f t="shared" si="678"/>
        <v>3.0220301184108713</v>
      </c>
      <c r="Z521" s="21">
        <f t="shared" si="679"/>
        <v>10.153257122729181</v>
      </c>
      <c r="AA521" s="21">
        <f t="shared" si="680"/>
        <v>0.22747065334292654</v>
      </c>
      <c r="AB521" s="21">
        <f t="shared" si="681"/>
        <v>6.4573986934670859</v>
      </c>
      <c r="AC521" s="21">
        <f t="shared" si="682"/>
        <v>10.919427802114111</v>
      </c>
      <c r="AD521" s="21">
        <f t="shared" si="683"/>
        <v>3.3766665665355657</v>
      </c>
      <c r="AE521" s="21">
        <f t="shared" si="684"/>
        <v>1.0303094732722446</v>
      </c>
      <c r="AF521" s="21">
        <f t="shared" si="685"/>
        <v>1.1507353456383635</v>
      </c>
      <c r="AG521" s="21">
        <f t="shared" si="686"/>
        <v>97.522422068629027</v>
      </c>
      <c r="AH521" s="21"/>
      <c r="AI521" s="61">
        <f t="shared" si="687"/>
        <v>44.590131294766735</v>
      </c>
      <c r="AJ521" s="21">
        <f t="shared" si="688"/>
        <v>4.7073438180245288</v>
      </c>
      <c r="AK521" s="21">
        <f t="shared" si="689"/>
        <v>13.442072362825312</v>
      </c>
      <c r="AL521" s="21">
        <f t="shared" si="690"/>
        <v>3.0988054380808867</v>
      </c>
      <c r="AM521" s="21">
        <f t="shared" si="691"/>
        <v>10.411202785328767</v>
      </c>
      <c r="AN521" s="21">
        <f t="shared" si="692"/>
        <v>0.23324959380402754</v>
      </c>
      <c r="AO521" s="21">
        <f t="shared" si="693"/>
        <v>6.6214502844513534</v>
      </c>
      <c r="AP521" s="21">
        <f t="shared" si="694"/>
        <v>11.196838194225558</v>
      </c>
      <c r="AQ521" s="21">
        <f t="shared" si="695"/>
        <v>3.4624515008039065</v>
      </c>
      <c r="AR521" s="21">
        <f t="shared" si="696"/>
        <v>1.0564847051759949</v>
      </c>
      <c r="AS521" s="21">
        <f t="shared" si="697"/>
        <v>1.1799700225129373</v>
      </c>
      <c r="AT521" s="21">
        <f t="shared" si="698"/>
        <v>100.00000000000001</v>
      </c>
      <c r="AU521" s="21"/>
      <c r="AV521" s="21">
        <f>AR521*'[1]diagram lines'!$G$39</f>
        <v>0.87699445866180559</v>
      </c>
      <c r="AW521" s="21">
        <f>AK521*'[1]diagram lines'!$G$40</f>
        <v>7.1144369653541109</v>
      </c>
      <c r="AX521" s="21">
        <f>AQ521*'[1]diagram lines'!$G$38</f>
        <v>2.5686272992411041</v>
      </c>
      <c r="AY521" s="21">
        <f>AP521*'[1]diagram lines'!$G$41</f>
        <v>8.0019058692612699</v>
      </c>
      <c r="AZ521" s="21">
        <f t="shared" si="699"/>
        <v>4.5189362059799016</v>
      </c>
      <c r="BA521" s="21">
        <f t="shared" si="700"/>
        <v>0.62148240188318493</v>
      </c>
      <c r="BB521" s="21">
        <f t="shared" si="701"/>
        <v>2.0647759577894389</v>
      </c>
      <c r="BC521" s="86">
        <f t="shared" si="702"/>
        <v>0.48431404687150936</v>
      </c>
      <c r="BX521" s="61">
        <f t="shared" si="703"/>
        <v>0.73292757989347546</v>
      </c>
      <c r="BY521" s="21">
        <f t="shared" si="704"/>
        <v>5.8195593390085135E-2</v>
      </c>
      <c r="BZ521" s="21">
        <f t="shared" si="705"/>
        <v>0.13019330129462536</v>
      </c>
      <c r="CA521" s="21">
        <f t="shared" si="706"/>
        <v>1.9163235017847079E-2</v>
      </c>
      <c r="CB521" s="21">
        <f t="shared" si="707"/>
        <v>0.14309562978427279</v>
      </c>
      <c r="CC521" s="21">
        <f t="shared" si="708"/>
        <v>3.2469974626444884E-3</v>
      </c>
      <c r="CD521" s="21">
        <f t="shared" si="709"/>
        <v>0.16225583126550869</v>
      </c>
      <c r="CE521" s="21">
        <f t="shared" si="710"/>
        <v>0.19716945435092725</v>
      </c>
      <c r="CF521" s="21">
        <f t="shared" si="711"/>
        <v>5.5158735279883853E-2</v>
      </c>
      <c r="CG521" s="21">
        <f t="shared" si="712"/>
        <v>1.1075530785562632E-2</v>
      </c>
      <c r="CH521" s="21">
        <f t="shared" si="713"/>
        <v>8.2093008510398489E-3</v>
      </c>
      <c r="CI521" s="21">
        <f t="shared" si="714"/>
        <v>6.9176359600443951E-2</v>
      </c>
      <c r="CJ521" s="21">
        <f t="shared" si="715"/>
        <v>1.5898675489763165</v>
      </c>
      <c r="CL521" s="68">
        <f t="shared" si="716"/>
        <v>0.46099914446671525</v>
      </c>
      <c r="CM521" s="19">
        <f t="shared" si="717"/>
        <v>3.6604051342236717E-2</v>
      </c>
      <c r="CN521" s="19">
        <f t="shared" si="718"/>
        <v>8.1889401024918207E-2</v>
      </c>
      <c r="CO521" s="19">
        <f t="shared" si="719"/>
        <v>1.2053353142647572E-2</v>
      </c>
      <c r="CP521" s="19">
        <f t="shared" si="720"/>
        <v>9.0004749060013933E-2</v>
      </c>
      <c r="CQ521" s="19">
        <f t="shared" si="721"/>
        <v>2.0423068982917251E-3</v>
      </c>
      <c r="CR521" s="19">
        <f t="shared" si="722"/>
        <v>0.10205619415905554</v>
      </c>
      <c r="CS521" s="19">
        <f t="shared" si="723"/>
        <v>0.12401627700237083</v>
      </c>
      <c r="CT521" s="19">
        <f t="shared" si="724"/>
        <v>3.4693918569128256E-2</v>
      </c>
      <c r="CU521" s="19">
        <f t="shared" si="725"/>
        <v>6.9663229447597327E-3</v>
      </c>
      <c r="CV521" s="19">
        <f t="shared" si="726"/>
        <v>5.1635124299037683E-3</v>
      </c>
      <c r="CW521" s="19">
        <f t="shared" si="727"/>
        <v>4.3510768959958458E-2</v>
      </c>
      <c r="CX521" s="19">
        <f t="shared" si="728"/>
        <v>1</v>
      </c>
      <c r="CZ521" s="68">
        <f t="shared" si="729"/>
        <v>2.4859999999999999E-5</v>
      </c>
      <c r="DA521" s="19">
        <f t="shared" si="730"/>
        <v>1.9061239999999996E-5</v>
      </c>
      <c r="DB521" s="19">
        <f t="shared" si="731"/>
        <v>3.5539999999999995E-5</v>
      </c>
      <c r="DC521" s="19">
        <f t="shared" si="732"/>
        <v>4.0515589999999995E-5</v>
      </c>
      <c r="DD521" s="19">
        <f t="shared" si="733"/>
        <v>1.3054919999999997E-5</v>
      </c>
      <c r="DE521" s="19">
        <f t="shared" si="734"/>
        <v>1.3054919999999997E-5</v>
      </c>
      <c r="DF521" s="19">
        <f t="shared" si="735"/>
        <v>1.210277E-5</v>
      </c>
      <c r="DG521" s="19">
        <f t="shared" si="736"/>
        <v>1.6732739999999999E-5</v>
      </c>
      <c r="DH521" s="19">
        <f t="shared" si="737"/>
        <v>2.5485679999999998E-5</v>
      </c>
      <c r="DI521" s="19">
        <f t="shared" si="738"/>
        <v>3.7750079999999995E-5</v>
      </c>
      <c r="DJ521" s="19">
        <f t="shared" si="739"/>
        <v>0</v>
      </c>
      <c r="DK521" s="19">
        <f t="shared" si="740"/>
        <v>2.1710459999999999E-5</v>
      </c>
      <c r="DM521" s="68">
        <f t="shared" si="741"/>
        <v>1114.1121721464303</v>
      </c>
      <c r="DN521" s="19">
        <f t="shared" si="742"/>
        <v>153.39671612223913</v>
      </c>
      <c r="DO521" s="19">
        <f t="shared" si="743"/>
        <v>234.93087587227524</v>
      </c>
      <c r="DP521" s="19">
        <f t="shared" si="744"/>
        <v>47.507637513100285</v>
      </c>
      <c r="DQ521" s="19">
        <f t="shared" si="745"/>
        <v>495.35663335830486</v>
      </c>
      <c r="DR521" s="19">
        <f t="shared" si="746"/>
        <v>11.09782759027363</v>
      </c>
      <c r="DS521" s="19">
        <f t="shared" si="747"/>
        <v>339.82837190246016</v>
      </c>
      <c r="DT521" s="19">
        <f t="shared" si="748"/>
        <v>415.64219693205996</v>
      </c>
      <c r="DU521" s="19">
        <f t="shared" si="749"/>
        <v>84.387625211501557</v>
      </c>
      <c r="DV521" s="19">
        <f t="shared" si="750"/>
        <v>17.383476310417539</v>
      </c>
      <c r="DX521" s="19">
        <f t="shared" si="751"/>
        <v>36.114575953639459</v>
      </c>
      <c r="DZ521" s="68">
        <f t="shared" si="752"/>
        <v>2949.758108912702</v>
      </c>
      <c r="EA521" s="21">
        <f t="shared" si="753"/>
        <v>2.9497581089127021</v>
      </c>
      <c r="EB521" s="92">
        <f t="shared" si="754"/>
        <v>1251</v>
      </c>
    </row>
    <row r="522" spans="1:132" x14ac:dyDescent="0.3">
      <c r="A522" s="19">
        <f>'A. Thermody. result (all suite)'!C478</f>
        <v>1250</v>
      </c>
      <c r="B522" s="19" t="str">
        <f>'A. Thermody. result (all suite)'!A478</f>
        <v>Alkaline basalt</v>
      </c>
      <c r="C522" s="24">
        <f>'A. Thermody. result (all suite)'!G478</f>
        <v>73.418243000000004</v>
      </c>
      <c r="D522" s="19">
        <f>'A. Thermody. result (all suite)'!D478</f>
        <v>10000</v>
      </c>
      <c r="E522" s="61">
        <f>'A. Thermody. result (all suite)'!I478</f>
        <v>44.031114000000002</v>
      </c>
      <c r="F522" s="21">
        <f>'A. Thermody. result (all suite)'!J478</f>
        <v>4.6582059999999998</v>
      </c>
      <c r="G522" s="21">
        <f>'A. Thermody. result (all suite)'!K478</f>
        <v>13.303146999999999</v>
      </c>
      <c r="H522" s="21">
        <f>'A. Thermody. result (all suite)'!L478</f>
        <v>3.0597599999999998</v>
      </c>
      <c r="I522" s="21">
        <f>'A. Thermody. result (all suite)'!M478</f>
        <v>10.310146</v>
      </c>
      <c r="J522" s="21">
        <f>'A. Thermody. result (all suite)'!N478</f>
        <v>0.23152700000000001</v>
      </c>
      <c r="K522" s="21">
        <f>'A. Thermody. result (all suite)'!O478</f>
        <v>6.5044000000000004</v>
      </c>
      <c r="L522" s="21">
        <f>'A. Thermody. result (all suite)'!P478</f>
        <v>11.003382</v>
      </c>
      <c r="M522" s="21">
        <f>'A. Thermody. result (all suite)'!Q478</f>
        <v>3.4340459999999999</v>
      </c>
      <c r="N522" s="21">
        <f>'A. Thermody. result (all suite)'!R478</f>
        <v>1.048681</v>
      </c>
      <c r="O522" s="21">
        <f>'A. Thermody. result (all suite)'!S478</f>
        <v>1.162622</v>
      </c>
      <c r="P522" s="21">
        <f>'A. Thermody. result (all suite)'!T478</f>
        <v>1.252969</v>
      </c>
      <c r="Q522" s="21">
        <f t="shared" si="672"/>
        <v>100</v>
      </c>
      <c r="S522" s="19">
        <f t="shared" si="673"/>
        <v>1523</v>
      </c>
      <c r="T522" s="19">
        <f t="shared" si="674"/>
        <v>1</v>
      </c>
      <c r="V522" s="61">
        <f t="shared" si="675"/>
        <v>43.479417791225345</v>
      </c>
      <c r="W522" s="21">
        <f t="shared" si="676"/>
        <v>4.5998401228638599</v>
      </c>
      <c r="X522" s="21">
        <f t="shared" si="677"/>
        <v>13.136462692065571</v>
      </c>
      <c r="Y522" s="21">
        <f t="shared" si="678"/>
        <v>3.0214221557256002</v>
      </c>
      <c r="Z522" s="21">
        <f t="shared" si="679"/>
        <v>10.18096306676526</v>
      </c>
      <c r="AA522" s="21">
        <f t="shared" si="680"/>
        <v>0.22862603846337001</v>
      </c>
      <c r="AB522" s="21">
        <f t="shared" si="681"/>
        <v>6.4229018843640002</v>
      </c>
      <c r="AC522" s="21">
        <f t="shared" si="682"/>
        <v>10.865513034588421</v>
      </c>
      <c r="AD522" s="21">
        <f t="shared" si="683"/>
        <v>3.3910184681742601</v>
      </c>
      <c r="AE522" s="21">
        <f t="shared" si="684"/>
        <v>1.0355413521611101</v>
      </c>
      <c r="AF522" s="21">
        <f t="shared" si="685"/>
        <v>1.1480547067528202</v>
      </c>
      <c r="AG522" s="21">
        <f t="shared" si="686"/>
        <v>97.50976131314961</v>
      </c>
      <c r="AH522" s="21"/>
      <c r="AI522" s="61">
        <f t="shared" si="687"/>
        <v>44.589810502758304</v>
      </c>
      <c r="AJ522" s="21">
        <f t="shared" si="688"/>
        <v>4.7173124627919192</v>
      </c>
      <c r="AK522" s="21">
        <f t="shared" si="689"/>
        <v>13.471946310973138</v>
      </c>
      <c r="AL522" s="21">
        <f t="shared" si="690"/>
        <v>3.098584300726976</v>
      </c>
      <c r="AM522" s="21">
        <f t="shared" si="691"/>
        <v>10.440968093511591</v>
      </c>
      <c r="AN522" s="21">
        <f t="shared" si="692"/>
        <v>0.23446477089523837</v>
      </c>
      <c r="AO522" s="21">
        <f t="shared" si="693"/>
        <v>6.5869322187519748</v>
      </c>
      <c r="AP522" s="21">
        <f t="shared" si="694"/>
        <v>11.143000339929209</v>
      </c>
      <c r="AQ522" s="21">
        <f t="shared" si="695"/>
        <v>3.4776194942002863</v>
      </c>
      <c r="AR522" s="21">
        <f t="shared" si="696"/>
        <v>1.0619873725621178</v>
      </c>
      <c r="AS522" s="21">
        <f t="shared" si="697"/>
        <v>1.1773741328992466</v>
      </c>
      <c r="AT522" s="21">
        <f t="shared" si="698"/>
        <v>99.999999999999972</v>
      </c>
      <c r="AU522" s="21"/>
      <c r="AV522" s="21">
        <f>AR522*'[1]diagram lines'!$G$39</f>
        <v>0.88156225673956856</v>
      </c>
      <c r="AW522" s="21">
        <f>AK522*'[1]diagram lines'!$G$40</f>
        <v>7.1302482417159121</v>
      </c>
      <c r="AX522" s="21">
        <f>AQ522*'[1]diagram lines'!$G$38</f>
        <v>2.5798797086693961</v>
      </c>
      <c r="AY522" s="21">
        <f>AP522*'[1]diagram lines'!$G$41</f>
        <v>7.9634302358003373</v>
      </c>
      <c r="AZ522" s="21">
        <f t="shared" si="699"/>
        <v>4.5396068667624041</v>
      </c>
      <c r="BA522" s="21">
        <f t="shared" si="700"/>
        <v>0.62409873092157553</v>
      </c>
      <c r="BB522" s="21">
        <f t="shared" si="701"/>
        <v>2.0599069153752181</v>
      </c>
      <c r="BC522" s="86">
        <f t="shared" si="702"/>
        <v>0.4854588294917429</v>
      </c>
      <c r="BX522" s="61">
        <f t="shared" si="703"/>
        <v>0.73287473368841549</v>
      </c>
      <c r="BY522" s="21">
        <f t="shared" si="704"/>
        <v>5.831504757135704E-2</v>
      </c>
      <c r="BZ522" s="21">
        <f t="shared" si="705"/>
        <v>0.13047417614750884</v>
      </c>
      <c r="CA522" s="21">
        <f t="shared" si="706"/>
        <v>1.9160623708435093E-2</v>
      </c>
      <c r="CB522" s="21">
        <f t="shared" si="707"/>
        <v>0.14349542101600557</v>
      </c>
      <c r="CC522" s="21">
        <f t="shared" si="708"/>
        <v>3.2637017197631804E-3</v>
      </c>
      <c r="CD522" s="21">
        <f t="shared" si="709"/>
        <v>0.16139950372208439</v>
      </c>
      <c r="CE522" s="21">
        <f t="shared" si="710"/>
        <v>0.19620866619115551</v>
      </c>
      <c r="CF522" s="21">
        <f t="shared" si="711"/>
        <v>5.539677367317309E-2</v>
      </c>
      <c r="CG522" s="21">
        <f t="shared" si="712"/>
        <v>1.1132494692144373E-2</v>
      </c>
      <c r="CH522" s="21">
        <f t="shared" si="713"/>
        <v>8.1907090120047349E-3</v>
      </c>
      <c r="CI522" s="21">
        <f t="shared" si="714"/>
        <v>6.9532130965593783E-2</v>
      </c>
      <c r="CJ522" s="21">
        <f t="shared" si="715"/>
        <v>1.5894439821076412</v>
      </c>
      <c r="CL522" s="68">
        <f t="shared" si="716"/>
        <v>0.46108874671795974</v>
      </c>
      <c r="CM522" s="19">
        <f t="shared" si="717"/>
        <v>3.668896055967312E-2</v>
      </c>
      <c r="CN522" s="19">
        <f t="shared" si="718"/>
        <v>8.2087936169034981E-2</v>
      </c>
      <c r="CO522" s="19">
        <f t="shared" si="719"/>
        <v>1.2054922302469347E-2</v>
      </c>
      <c r="CP522" s="19">
        <f t="shared" si="720"/>
        <v>9.028026318091889E-2</v>
      </c>
      <c r="CQ522" s="19">
        <f t="shared" si="721"/>
        <v>2.0533606446673466E-3</v>
      </c>
      <c r="CR522" s="19">
        <f t="shared" si="722"/>
        <v>0.10154463166928648</v>
      </c>
      <c r="CS522" s="19">
        <f t="shared" si="723"/>
        <v>0.12344484511557184</v>
      </c>
      <c r="CT522" s="19">
        <f t="shared" si="724"/>
        <v>3.4852926115531063E-2</v>
      </c>
      <c r="CU522" s="19">
        <f t="shared" si="725"/>
        <v>7.0040182714601971E-3</v>
      </c>
      <c r="CV522" s="19">
        <f t="shared" si="726"/>
        <v>5.1531913701945362E-3</v>
      </c>
      <c r="CW522" s="19">
        <f t="shared" si="727"/>
        <v>4.3746197883232411E-2</v>
      </c>
      <c r="CX522" s="19">
        <f t="shared" si="728"/>
        <v>0.99999999999999989</v>
      </c>
      <c r="CZ522" s="68">
        <f t="shared" si="729"/>
        <v>2.4859999999999999E-5</v>
      </c>
      <c r="DA522" s="19">
        <f t="shared" si="730"/>
        <v>1.9053999999999997E-5</v>
      </c>
      <c r="DB522" s="19">
        <f t="shared" si="731"/>
        <v>3.5539999999999995E-5</v>
      </c>
      <c r="DC522" s="19">
        <f t="shared" si="732"/>
        <v>4.0506499999999996E-5</v>
      </c>
      <c r="DD522" s="19">
        <f t="shared" si="733"/>
        <v>1.3051999999999998E-5</v>
      </c>
      <c r="DE522" s="19">
        <f t="shared" si="734"/>
        <v>1.3051999999999998E-5</v>
      </c>
      <c r="DF522" s="19">
        <f t="shared" si="735"/>
        <v>1.20995E-5</v>
      </c>
      <c r="DG522" s="19">
        <f t="shared" si="736"/>
        <v>1.6728999999999999E-5</v>
      </c>
      <c r="DH522" s="19">
        <f t="shared" si="737"/>
        <v>2.5477999999999999E-5</v>
      </c>
      <c r="DI522" s="19">
        <f t="shared" si="738"/>
        <v>3.773799999999999E-5</v>
      </c>
      <c r="DJ522" s="19">
        <f t="shared" si="739"/>
        <v>0</v>
      </c>
      <c r="DK522" s="19">
        <f t="shared" si="740"/>
        <v>2.1700999999999998E-5</v>
      </c>
      <c r="DM522" s="68">
        <f t="shared" si="741"/>
        <v>1114.3287169273942</v>
      </c>
      <c r="DN522" s="19">
        <f t="shared" si="742"/>
        <v>153.81096722508076</v>
      </c>
      <c r="DO522" s="19">
        <f t="shared" si="743"/>
        <v>235.50044940334294</v>
      </c>
      <c r="DP522" s="19">
        <f t="shared" si="744"/>
        <v>47.524484773587695</v>
      </c>
      <c r="DQ522" s="19">
        <f t="shared" si="745"/>
        <v>496.98413343158313</v>
      </c>
      <c r="DR522" s="19">
        <f t="shared" si="746"/>
        <v>11.160389529014832</v>
      </c>
      <c r="DS522" s="19">
        <f t="shared" si="747"/>
        <v>338.21634416895284</v>
      </c>
      <c r="DT522" s="19">
        <f t="shared" si="748"/>
        <v>413.8195298034114</v>
      </c>
      <c r="DU522" s="19">
        <f t="shared" si="749"/>
        <v>84.799940729326124</v>
      </c>
      <c r="DV522" s="19">
        <f t="shared" si="750"/>
        <v>17.483134272392565</v>
      </c>
      <c r="DX522" s="19">
        <f t="shared" si="751"/>
        <v>36.32581382682126</v>
      </c>
      <c r="DZ522" s="68">
        <f t="shared" si="752"/>
        <v>2949.9539040909076</v>
      </c>
      <c r="EA522" s="21">
        <f t="shared" si="753"/>
        <v>2.9499539040909077</v>
      </c>
      <c r="EB522" s="92">
        <f t="shared" si="754"/>
        <v>1250</v>
      </c>
    </row>
    <row r="523" spans="1:132" x14ac:dyDescent="0.3">
      <c r="A523" s="19">
        <f>'A. Thermody. result (all suite)'!C479</f>
        <v>1249</v>
      </c>
      <c r="B523" s="19" t="str">
        <f>'A. Thermody. result (all suite)'!A479</f>
        <v>Alkaline basalt</v>
      </c>
      <c r="C523" s="24">
        <f>'A. Thermody. result (all suite)'!G479</f>
        <v>73.035686999999996</v>
      </c>
      <c r="D523" s="19">
        <f>'A. Thermody. result (all suite)'!D479</f>
        <v>10000</v>
      </c>
      <c r="E523" s="61">
        <f>'A. Thermody. result (all suite)'!I479</f>
        <v>44.030664999999999</v>
      </c>
      <c r="F523" s="21">
        <f>'A. Thermody. result (all suite)'!J479</f>
        <v>4.6678420000000003</v>
      </c>
      <c r="G523" s="21">
        <f>'A. Thermody. result (all suite)'!K479</f>
        <v>13.332592999999999</v>
      </c>
      <c r="H523" s="21">
        <f>'A. Thermody. result (all suite)'!L479</f>
        <v>3.0594610000000002</v>
      </c>
      <c r="I523" s="21">
        <f>'A. Thermody. result (all suite)'!M479</f>
        <v>10.339727</v>
      </c>
      <c r="J523" s="21">
        <f>'A. Thermody. result (all suite)'!N479</f>
        <v>0.23274</v>
      </c>
      <c r="K523" s="21">
        <f>'A. Thermody. result (all suite)'!O479</f>
        <v>6.469983</v>
      </c>
      <c r="L523" s="21">
        <f>'A. Thermody. result (all suite)'!P479</f>
        <v>10.946529</v>
      </c>
      <c r="M523" s="21">
        <f>'A. Thermody. result (all suite)'!Q479</f>
        <v>3.4491649999999998</v>
      </c>
      <c r="N523" s="21">
        <f>'A. Thermody. result (all suite)'!R479</f>
        <v>1.0541739999999999</v>
      </c>
      <c r="O523" s="21">
        <f>'A. Thermody. result (all suite)'!S479</f>
        <v>1.157589</v>
      </c>
      <c r="P523" s="21">
        <f>'A. Thermody. result (all suite)'!T479</f>
        <v>1.2595320000000001</v>
      </c>
      <c r="Q523" s="21">
        <f t="shared" si="672"/>
        <v>100</v>
      </c>
      <c r="S523" s="19">
        <f t="shared" si="673"/>
        <v>1522</v>
      </c>
      <c r="T523" s="19">
        <f t="shared" si="674"/>
        <v>1</v>
      </c>
      <c r="V523" s="61">
        <f t="shared" si="675"/>
        <v>43.476084684512195</v>
      </c>
      <c r="W523" s="21">
        <f t="shared" si="676"/>
        <v>4.6090490363005596</v>
      </c>
      <c r="X523" s="21">
        <f t="shared" si="677"/>
        <v>13.164664724735239</v>
      </c>
      <c r="Y523" s="21">
        <f t="shared" si="678"/>
        <v>3.0209261096774798</v>
      </c>
      <c r="Z523" s="21">
        <f t="shared" si="679"/>
        <v>10.20949482972236</v>
      </c>
      <c r="AA523" s="21">
        <f t="shared" si="680"/>
        <v>0.22980856522320001</v>
      </c>
      <c r="AB523" s="21">
        <f t="shared" si="681"/>
        <v>6.3884914937204398</v>
      </c>
      <c r="AC523" s="21">
        <f t="shared" si="682"/>
        <v>10.80865396435572</v>
      </c>
      <c r="AD523" s="21">
        <f t="shared" si="683"/>
        <v>3.4057216630921996</v>
      </c>
      <c r="AE523" s="21">
        <f t="shared" si="684"/>
        <v>1.0408963411343199</v>
      </c>
      <c r="AF523" s="21">
        <f t="shared" si="685"/>
        <v>1.1430087961165198</v>
      </c>
      <c r="AG523" s="21">
        <f t="shared" si="686"/>
        <v>97.496800208590216</v>
      </c>
      <c r="AH523" s="21"/>
      <c r="AI523" s="61">
        <f t="shared" si="687"/>
        <v>44.592319534073923</v>
      </c>
      <c r="AJ523" s="21">
        <f t="shared" si="688"/>
        <v>4.7273849259049499</v>
      </c>
      <c r="AK523" s="21">
        <f t="shared" si="689"/>
        <v>13.502663365946374</v>
      </c>
      <c r="AL523" s="21">
        <f t="shared" si="690"/>
        <v>3.098487440833277</v>
      </c>
      <c r="AM523" s="21">
        <f t="shared" si="691"/>
        <v>10.471620409982259</v>
      </c>
      <c r="AN523" s="21">
        <f t="shared" si="692"/>
        <v>0.23570882811695815</v>
      </c>
      <c r="AO523" s="21">
        <f t="shared" si="693"/>
        <v>6.5525140107701345</v>
      </c>
      <c r="AP523" s="21">
        <f t="shared" si="694"/>
        <v>11.086162767630393</v>
      </c>
      <c r="AQ523" s="21">
        <f t="shared" si="695"/>
        <v>3.4931624994931161</v>
      </c>
      <c r="AR523" s="21">
        <f t="shared" si="696"/>
        <v>1.0676210284925935</v>
      </c>
      <c r="AS523" s="21">
        <f t="shared" si="697"/>
        <v>1.1723551887560428</v>
      </c>
      <c r="AT523" s="21">
        <f t="shared" si="698"/>
        <v>100.00000000000003</v>
      </c>
      <c r="AU523" s="21"/>
      <c r="AV523" s="21">
        <f>AR523*'[1]diagram lines'!$G$39</f>
        <v>0.88623878921450994</v>
      </c>
      <c r="AW523" s="21">
        <f>AK523*'[1]diagram lines'!$G$40</f>
        <v>7.1465057461742845</v>
      </c>
      <c r="AX523" s="21">
        <f>AQ523*'[1]diagram lines'!$G$38</f>
        <v>2.5914103215019924</v>
      </c>
      <c r="AY523" s="21">
        <f>AP523*'[1]diagram lines'!$G$41</f>
        <v>7.922810830975231</v>
      </c>
      <c r="AZ523" s="21">
        <f t="shared" si="699"/>
        <v>4.5607835279857092</v>
      </c>
      <c r="BA523" s="21">
        <f t="shared" si="700"/>
        <v>0.62686117777049999</v>
      </c>
      <c r="BB523" s="21">
        <f t="shared" si="701"/>
        <v>2.0549818336047956</v>
      </c>
      <c r="BC523" s="86">
        <f t="shared" si="702"/>
        <v>0.48662230665359513</v>
      </c>
      <c r="BX523" s="61">
        <f t="shared" si="703"/>
        <v>0.73286726031957394</v>
      </c>
      <c r="BY523" s="21">
        <f t="shared" si="704"/>
        <v>5.8435678517776674E-2</v>
      </c>
      <c r="BZ523" s="21">
        <f t="shared" si="705"/>
        <v>0.13076297567673598</v>
      </c>
      <c r="CA523" s="21">
        <f t="shared" si="706"/>
        <v>1.9158751330703241E-2</v>
      </c>
      <c r="CB523" s="21">
        <f t="shared" si="707"/>
        <v>0.14390712595685456</v>
      </c>
      <c r="CC523" s="21">
        <f t="shared" si="708"/>
        <v>3.2808006766281367E-3</v>
      </c>
      <c r="CD523" s="21">
        <f t="shared" si="709"/>
        <v>0.16054548387096776</v>
      </c>
      <c r="CE523" s="21">
        <f t="shared" si="710"/>
        <v>0.19519488231098431</v>
      </c>
      <c r="CF523" s="21">
        <f t="shared" si="711"/>
        <v>5.5640667849653165E-2</v>
      </c>
      <c r="CG523" s="21">
        <f t="shared" si="712"/>
        <v>1.1190806794055201E-2</v>
      </c>
      <c r="CH523" s="21">
        <f t="shared" si="713"/>
        <v>8.1552513667361784E-3</v>
      </c>
      <c r="CI523" s="21">
        <f t="shared" si="714"/>
        <v>6.9896337402885686E-2</v>
      </c>
      <c r="CJ523" s="21">
        <f t="shared" si="715"/>
        <v>1.5890360220735547</v>
      </c>
      <c r="CL523" s="68">
        <f t="shared" si="716"/>
        <v>0.46120242092639629</v>
      </c>
      <c r="CM523" s="19">
        <f t="shared" si="717"/>
        <v>3.6774294418777977E-2</v>
      </c>
      <c r="CN523" s="19">
        <f t="shared" si="718"/>
        <v>8.2290756068639392E-2</v>
      </c>
      <c r="CO523" s="19">
        <f t="shared" si="719"/>
        <v>1.2056838903942987E-2</v>
      </c>
      <c r="CP523" s="19">
        <f t="shared" si="720"/>
        <v>9.0562532225712672E-2</v>
      </c>
      <c r="CQ523" s="19">
        <f t="shared" si="721"/>
        <v>2.0646483975529867E-3</v>
      </c>
      <c r="CR523" s="19">
        <f t="shared" si="722"/>
        <v>0.1010332564150873</v>
      </c>
      <c r="CS523" s="19">
        <f t="shared" si="723"/>
        <v>0.12283855091986641</v>
      </c>
      <c r="CT523" s="19">
        <f t="shared" si="724"/>
        <v>3.5015359675136186E-2</v>
      </c>
      <c r="CU523" s="19">
        <f t="shared" si="725"/>
        <v>7.042512969247963E-3</v>
      </c>
      <c r="CV523" s="19">
        <f t="shared" si="726"/>
        <v>5.1322004369002789E-3</v>
      </c>
      <c r="CW523" s="19">
        <f t="shared" si="727"/>
        <v>4.3986628642739646E-2</v>
      </c>
      <c r="CX523" s="19">
        <f t="shared" si="728"/>
        <v>0.99999999999999989</v>
      </c>
      <c r="CZ523" s="68">
        <f t="shared" si="729"/>
        <v>2.4859999999999999E-5</v>
      </c>
      <c r="DA523" s="19">
        <f t="shared" si="730"/>
        <v>1.9046759999999996E-5</v>
      </c>
      <c r="DB523" s="19">
        <f t="shared" si="731"/>
        <v>3.5539999999999995E-5</v>
      </c>
      <c r="DC523" s="19">
        <f t="shared" si="732"/>
        <v>4.0497409999999997E-5</v>
      </c>
      <c r="DD523" s="19">
        <f t="shared" si="733"/>
        <v>1.3049079999999997E-5</v>
      </c>
      <c r="DE523" s="19">
        <f t="shared" si="734"/>
        <v>1.3049079999999997E-5</v>
      </c>
      <c r="DF523" s="19">
        <f t="shared" si="735"/>
        <v>1.209623E-5</v>
      </c>
      <c r="DG523" s="19">
        <f t="shared" si="736"/>
        <v>1.6725259999999998E-5</v>
      </c>
      <c r="DH523" s="19">
        <f t="shared" si="737"/>
        <v>2.5470319999999997E-5</v>
      </c>
      <c r="DI523" s="19">
        <f t="shared" si="738"/>
        <v>3.7725919999999992E-5</v>
      </c>
      <c r="DJ523" s="19">
        <f t="shared" si="739"/>
        <v>0</v>
      </c>
      <c r="DK523" s="19">
        <f t="shared" si="740"/>
        <v>2.169154E-5</v>
      </c>
      <c r="DM523" s="68">
        <f t="shared" si="741"/>
        <v>1114.6034372187405</v>
      </c>
      <c r="DN523" s="19">
        <f t="shared" si="742"/>
        <v>154.22731415589769</v>
      </c>
      <c r="DO523" s="19">
        <f t="shared" si="743"/>
        <v>236.08231538431266</v>
      </c>
      <c r="DP523" s="19">
        <f t="shared" si="744"/>
        <v>47.542709634286631</v>
      </c>
      <c r="DQ523" s="19">
        <f t="shared" si="745"/>
        <v>498.64955540294454</v>
      </c>
      <c r="DR523" s="19">
        <f t="shared" si="746"/>
        <v>11.224251619455847</v>
      </c>
      <c r="DS523" s="19">
        <f t="shared" si="747"/>
        <v>336.60406866668518</v>
      </c>
      <c r="DT523" s="19">
        <f t="shared" si="748"/>
        <v>411.87915378213006</v>
      </c>
      <c r="DU523" s="19">
        <f t="shared" si="749"/>
        <v>85.22084317204073</v>
      </c>
      <c r="DV523" s="19">
        <f t="shared" si="750"/>
        <v>17.584852051405459</v>
      </c>
      <c r="DX523" s="19">
        <f t="shared" si="751"/>
        <v>36.541391166425647</v>
      </c>
      <c r="DZ523" s="68">
        <f t="shared" si="752"/>
        <v>2950.1598922543249</v>
      </c>
      <c r="EA523" s="21">
        <f t="shared" si="753"/>
        <v>2.9501598922543248</v>
      </c>
      <c r="EB523" s="92">
        <f t="shared" si="754"/>
        <v>1249</v>
      </c>
    </row>
    <row r="524" spans="1:132" x14ac:dyDescent="0.3">
      <c r="A524" s="19">
        <f>'A. Thermody. result (all suite)'!C480</f>
        <v>1248</v>
      </c>
      <c r="B524" s="19" t="str">
        <f>'A. Thermody. result (all suite)'!A480</f>
        <v>Alkaline basalt</v>
      </c>
      <c r="C524" s="24">
        <f>'A. Thermody. result (all suite)'!G480</f>
        <v>72.656177</v>
      </c>
      <c r="D524" s="19">
        <f>'A. Thermody. result (all suite)'!D480</f>
        <v>10000</v>
      </c>
      <c r="E524" s="61">
        <f>'A. Thermody. result (all suite)'!I480</f>
        <v>44.030619000000002</v>
      </c>
      <c r="F524" s="21">
        <f>'A. Thermody. result (all suite)'!J480</f>
        <v>4.6772119999999999</v>
      </c>
      <c r="G524" s="21">
        <f>'A. Thermody. result (all suite)'!K480</f>
        <v>13.36182</v>
      </c>
      <c r="H524" s="21">
        <f>'A. Thermody. result (all suite)'!L480</f>
        <v>3.0591179999999998</v>
      </c>
      <c r="I524" s="21">
        <f>'A. Thermody. result (all suite)'!M480</f>
        <v>10.369301999999999</v>
      </c>
      <c r="J524" s="21">
        <f>'A. Thermody. result (all suite)'!N480</f>
        <v>0.233955</v>
      </c>
      <c r="K524" s="21">
        <f>'A. Thermody. result (all suite)'!O480</f>
        <v>6.4356809999999998</v>
      </c>
      <c r="L524" s="21">
        <f>'A. Thermody. result (all suite)'!P480</f>
        <v>10.889602</v>
      </c>
      <c r="M524" s="21">
        <f>'A. Thermody. result (all suite)'!Q480</f>
        <v>3.4643069999999998</v>
      </c>
      <c r="N524" s="21">
        <f>'A. Thermody. result (all suite)'!R480</f>
        <v>1.05968</v>
      </c>
      <c r="O524" s="21">
        <f>'A. Thermody. result (all suite)'!S480</f>
        <v>1.1525920000000001</v>
      </c>
      <c r="P524" s="21">
        <f>'A. Thermody. result (all suite)'!T480</f>
        <v>1.266111</v>
      </c>
      <c r="Q524" s="21">
        <f t="shared" si="672"/>
        <v>99.999999000000003</v>
      </c>
      <c r="S524" s="19">
        <f t="shared" si="673"/>
        <v>1521</v>
      </c>
      <c r="T524" s="19">
        <f t="shared" si="674"/>
        <v>1</v>
      </c>
      <c r="V524" s="61">
        <f t="shared" si="675"/>
        <v>43.473142483898151</v>
      </c>
      <c r="W524" s="21">
        <f t="shared" si="676"/>
        <v>4.6179933037824927</v>
      </c>
      <c r="X524" s="21">
        <f t="shared" si="677"/>
        <v>13.192644525488046</v>
      </c>
      <c r="Y524" s="21">
        <f t="shared" si="678"/>
        <v>3.0203861701117019</v>
      </c>
      <c r="Z524" s="21">
        <f t="shared" si="679"/>
        <v>10.23801512544191</v>
      </c>
      <c r="AA524" s="21">
        <f t="shared" si="680"/>
        <v>0.23099286998032872</v>
      </c>
      <c r="AB524" s="21">
        <f t="shared" si="681"/>
        <v>6.3541981341192608</v>
      </c>
      <c r="AC524" s="21">
        <f t="shared" si="682"/>
        <v>10.751727549843038</v>
      </c>
      <c r="AD524" s="21">
        <f t="shared" si="683"/>
        <v>3.4204450275606106</v>
      </c>
      <c r="AE524" s="21">
        <f t="shared" si="684"/>
        <v>1.0462632748210328</v>
      </c>
      <c r="AF524" s="21">
        <f t="shared" si="685"/>
        <v>1.1379989057569491</v>
      </c>
      <c r="AG524" s="21">
        <f t="shared" si="686"/>
        <v>97.483807370803504</v>
      </c>
      <c r="AH524" s="21"/>
      <c r="AI524" s="61">
        <f t="shared" si="687"/>
        <v>44.595244745147696</v>
      </c>
      <c r="AJ524" s="21">
        <f t="shared" si="688"/>
        <v>4.7371901327333532</v>
      </c>
      <c r="AK524" s="21">
        <f t="shared" si="689"/>
        <v>13.533165026378786</v>
      </c>
      <c r="AL524" s="21">
        <f t="shared" si="690"/>
        <v>3.0983465373104728</v>
      </c>
      <c r="AM524" s="21">
        <f t="shared" si="691"/>
        <v>10.50227253281062</v>
      </c>
      <c r="AN524" s="21">
        <f t="shared" si="692"/>
        <v>0.2369551171731433</v>
      </c>
      <c r="AO524" s="21">
        <f t="shared" si="693"/>
        <v>6.5182088241070781</v>
      </c>
      <c r="AP524" s="21">
        <f t="shared" si="694"/>
        <v>11.029244589253898</v>
      </c>
      <c r="AQ524" s="21">
        <f t="shared" si="695"/>
        <v>3.5087314701918766</v>
      </c>
      <c r="AR524" s="21">
        <f t="shared" si="696"/>
        <v>1.0732687848775895</v>
      </c>
      <c r="AS524" s="21">
        <f t="shared" si="697"/>
        <v>1.1673722400155051</v>
      </c>
      <c r="AT524" s="21">
        <f t="shared" si="698"/>
        <v>100.00000000000001</v>
      </c>
      <c r="AU524" s="21"/>
      <c r="AV524" s="21">
        <f>AR524*'[1]diagram lines'!$G$39</f>
        <v>0.89092702656356659</v>
      </c>
      <c r="AW524" s="21">
        <f>AK524*'[1]diagram lines'!$G$40</f>
        <v>7.1626492495439855</v>
      </c>
      <c r="AX524" s="21">
        <f>AQ524*'[1]diagram lines'!$G$38</f>
        <v>2.6029601968283718</v>
      </c>
      <c r="AY524" s="21">
        <f>AP524*'[1]diagram lines'!$G$41</f>
        <v>7.8821338204015294</v>
      </c>
      <c r="AZ524" s="21">
        <f t="shared" si="699"/>
        <v>4.5820002550694658</v>
      </c>
      <c r="BA524" s="21">
        <f t="shared" si="700"/>
        <v>0.62962693387876467</v>
      </c>
      <c r="BB524" s="21">
        <f t="shared" si="701"/>
        <v>2.0500516449384238</v>
      </c>
      <c r="BC524" s="86">
        <f t="shared" si="702"/>
        <v>0.48779258925939711</v>
      </c>
      <c r="BX524" s="61">
        <f t="shared" si="703"/>
        <v>0.73286649467376841</v>
      </c>
      <c r="BY524" s="21">
        <f t="shared" si="704"/>
        <v>5.8552979469203806E-2</v>
      </c>
      <c r="BZ524" s="21">
        <f t="shared" si="705"/>
        <v>0.13104962730482542</v>
      </c>
      <c r="CA524" s="21">
        <f t="shared" si="706"/>
        <v>1.9156603419124552E-2</v>
      </c>
      <c r="CB524" s="21">
        <f t="shared" si="707"/>
        <v>0.14431874739039666</v>
      </c>
      <c r="CC524" s="21">
        <f t="shared" si="708"/>
        <v>3.2979278263321117E-3</v>
      </c>
      <c r="CD524" s="21">
        <f t="shared" si="709"/>
        <v>0.15969431761786601</v>
      </c>
      <c r="CE524" s="21">
        <f t="shared" si="710"/>
        <v>0.19417977888730387</v>
      </c>
      <c r="CF524" s="21">
        <f t="shared" si="711"/>
        <v>5.588493305371834E-2</v>
      </c>
      <c r="CG524" s="21">
        <f t="shared" si="712"/>
        <v>1.1249256900212314E-2</v>
      </c>
      <c r="CH524" s="21">
        <f t="shared" si="713"/>
        <v>8.1200473426139893E-3</v>
      </c>
      <c r="CI524" s="21">
        <f t="shared" si="714"/>
        <v>7.0261431742508332E-2</v>
      </c>
      <c r="CJ524" s="21">
        <f t="shared" si="715"/>
        <v>1.5886321456278736</v>
      </c>
      <c r="CL524" s="68">
        <f t="shared" si="716"/>
        <v>0.46131919002817251</v>
      </c>
      <c r="CM524" s="19">
        <f t="shared" si="717"/>
        <v>3.6857481217630758E-2</v>
      </c>
      <c r="CN524" s="19">
        <f t="shared" si="718"/>
        <v>8.2492116041773034E-2</v>
      </c>
      <c r="CO524" s="19">
        <f t="shared" si="719"/>
        <v>1.2058552051742165E-2</v>
      </c>
      <c r="CP524" s="19">
        <f t="shared" si="720"/>
        <v>9.08446601609951E-2</v>
      </c>
      <c r="CQ524" s="19">
        <f t="shared" si="721"/>
        <v>2.0759543582247447E-3</v>
      </c>
      <c r="CR524" s="19">
        <f t="shared" si="722"/>
        <v>0.10052315638794415</v>
      </c>
      <c r="CS524" s="19">
        <f t="shared" si="723"/>
        <v>0.12223080051710673</v>
      </c>
      <c r="CT524" s="19">
        <f t="shared" si="724"/>
        <v>3.5178019787350454E-2</v>
      </c>
      <c r="CU524" s="19">
        <f t="shared" si="725"/>
        <v>7.0810961059624535E-3</v>
      </c>
      <c r="CV524" s="19">
        <f t="shared" si="726"/>
        <v>5.111345231784109E-3</v>
      </c>
      <c r="CW524" s="19">
        <f t="shared" si="727"/>
        <v>4.4227628111313949E-2</v>
      </c>
      <c r="CX524" s="19">
        <f t="shared" si="728"/>
        <v>1.0000000000000002</v>
      </c>
      <c r="CZ524" s="68">
        <f t="shared" si="729"/>
        <v>2.4859999999999999E-5</v>
      </c>
      <c r="DA524" s="19">
        <f t="shared" si="730"/>
        <v>1.9039519999999998E-5</v>
      </c>
      <c r="DB524" s="19">
        <f t="shared" si="731"/>
        <v>3.5539999999999995E-5</v>
      </c>
      <c r="DC524" s="19">
        <f t="shared" si="732"/>
        <v>4.0488319999999998E-5</v>
      </c>
      <c r="DD524" s="19">
        <f t="shared" si="733"/>
        <v>1.3046159999999998E-5</v>
      </c>
      <c r="DE524" s="19">
        <f t="shared" si="734"/>
        <v>1.3046159999999998E-5</v>
      </c>
      <c r="DF524" s="19">
        <f t="shared" si="735"/>
        <v>1.209296E-5</v>
      </c>
      <c r="DG524" s="19">
        <f t="shared" si="736"/>
        <v>1.6721519999999997E-5</v>
      </c>
      <c r="DH524" s="19">
        <f t="shared" si="737"/>
        <v>2.5462639999999999E-5</v>
      </c>
      <c r="DI524" s="19">
        <f t="shared" si="738"/>
        <v>3.7713839999999994E-5</v>
      </c>
      <c r="DJ524" s="19">
        <f t="shared" si="739"/>
        <v>0</v>
      </c>
      <c r="DK524" s="19">
        <f t="shared" si="740"/>
        <v>2.1682079999999999E-5</v>
      </c>
      <c r="DM524" s="68">
        <f t="shared" si="741"/>
        <v>1114.8856370431456</v>
      </c>
      <c r="DN524" s="19">
        <f t="shared" si="742"/>
        <v>154.63496977152496</v>
      </c>
      <c r="DO524" s="19">
        <f t="shared" si="743"/>
        <v>236.65999301123185</v>
      </c>
      <c r="DP524" s="19">
        <f t="shared" si="744"/>
        <v>47.560140236559739</v>
      </c>
      <c r="DQ524" s="19">
        <f t="shared" si="745"/>
        <v>500.31494574399659</v>
      </c>
      <c r="DR524" s="19">
        <f t="shared" si="746"/>
        <v>11.288241304143398</v>
      </c>
      <c r="DS524" s="19">
        <f t="shared" si="747"/>
        <v>334.99517094525646</v>
      </c>
      <c r="DT524" s="19">
        <f t="shared" si="748"/>
        <v>409.93302600477392</v>
      </c>
      <c r="DU524" s="19">
        <f t="shared" si="749"/>
        <v>85.642551071603521</v>
      </c>
      <c r="DV524" s="19">
        <f t="shared" si="750"/>
        <v>17.686855891144027</v>
      </c>
      <c r="DX524" s="19">
        <f t="shared" si="751"/>
        <v>36.757629275691144</v>
      </c>
      <c r="DZ524" s="68">
        <f t="shared" si="752"/>
        <v>2950.3591602990718</v>
      </c>
      <c r="EA524" s="21">
        <f t="shared" si="753"/>
        <v>2.950359160299072</v>
      </c>
      <c r="EB524" s="92">
        <f t="shared" si="754"/>
        <v>1248</v>
      </c>
    </row>
    <row r="525" spans="1:132" x14ac:dyDescent="0.3">
      <c r="A525" s="19">
        <f>'A. Thermody. result (all suite)'!C481</f>
        <v>1247</v>
      </c>
      <c r="B525" s="19" t="str">
        <f>'A. Thermody. result (all suite)'!A481</f>
        <v>Alkaline basalt</v>
      </c>
      <c r="C525" s="24">
        <f>'A. Thermody. result (all suite)'!G481</f>
        <v>72.279646999999997</v>
      </c>
      <c r="D525" s="19">
        <f>'A. Thermody. result (all suite)'!D481</f>
        <v>10000</v>
      </c>
      <c r="E525" s="61">
        <f>'A. Thermody. result (all suite)'!I481</f>
        <v>44.030988000000001</v>
      </c>
      <c r="F525" s="21">
        <f>'A. Thermody. result (all suite)'!J481</f>
        <v>4.6863060000000001</v>
      </c>
      <c r="G525" s="21">
        <f>'A. Thermody. result (all suite)'!K481</f>
        <v>13.390826000000001</v>
      </c>
      <c r="H525" s="21">
        <f>'A. Thermody. result (all suite)'!L481</f>
        <v>3.058732</v>
      </c>
      <c r="I525" s="21">
        <f>'A. Thermody. result (all suite)'!M481</f>
        <v>10.398877000000001</v>
      </c>
      <c r="J525" s="21">
        <f>'A. Thermody. result (all suite)'!N481</f>
        <v>0.23517399999999999</v>
      </c>
      <c r="K525" s="21">
        <f>'A. Thermody. result (all suite)'!O481</f>
        <v>6.4014949999999997</v>
      </c>
      <c r="L525" s="21">
        <f>'A. Thermody. result (all suite)'!P481</f>
        <v>10.832594</v>
      </c>
      <c r="M525" s="21">
        <f>'A. Thermody. result (all suite)'!Q481</f>
        <v>3.479473</v>
      </c>
      <c r="N525" s="21">
        <f>'A. Thermody. result (all suite)'!R481</f>
        <v>1.0651999999999999</v>
      </c>
      <c r="O525" s="21">
        <f>'A. Thermody. result (all suite)'!S481</f>
        <v>1.1476280000000001</v>
      </c>
      <c r="P525" s="21">
        <f>'A. Thermody. result (all suite)'!T481</f>
        <v>1.272707</v>
      </c>
      <c r="Q525" s="21">
        <f t="shared" si="672"/>
        <v>100</v>
      </c>
      <c r="S525" s="19">
        <f t="shared" si="673"/>
        <v>1520</v>
      </c>
      <c r="T525" s="19">
        <f t="shared" si="674"/>
        <v>1</v>
      </c>
      <c r="V525" s="61">
        <f t="shared" si="675"/>
        <v>43.470602533554839</v>
      </c>
      <c r="W525" s="21">
        <f t="shared" si="676"/>
        <v>4.6266630554965804</v>
      </c>
      <c r="X525" s="21">
        <f t="shared" si="677"/>
        <v>13.220400020140181</v>
      </c>
      <c r="Y525" s="21">
        <f t="shared" si="678"/>
        <v>3.0198033037247605</v>
      </c>
      <c r="Z525" s="21">
        <f t="shared" si="679"/>
        <v>10.266529764499611</v>
      </c>
      <c r="AA525" s="21">
        <f t="shared" si="680"/>
        <v>0.23218092403981999</v>
      </c>
      <c r="AB525" s="21">
        <f t="shared" si="681"/>
        <v>6.3200227250303502</v>
      </c>
      <c r="AC525" s="21">
        <f t="shared" si="682"/>
        <v>10.69472681788042</v>
      </c>
      <c r="AD525" s="21">
        <f t="shared" si="683"/>
        <v>3.4351895035658901</v>
      </c>
      <c r="AE525" s="21">
        <f t="shared" si="684"/>
        <v>1.0516431250360001</v>
      </c>
      <c r="AF525" s="21">
        <f t="shared" si="685"/>
        <v>1.1330220581100401</v>
      </c>
      <c r="AG525" s="21">
        <f t="shared" si="686"/>
        <v>97.470783831078506</v>
      </c>
      <c r="AH525" s="21"/>
      <c r="AI525" s="61">
        <f t="shared" si="687"/>
        <v>44.598597471927029</v>
      </c>
      <c r="AJ525" s="21">
        <f t="shared" si="688"/>
        <v>4.7467178098360296</v>
      </c>
      <c r="AK525" s="21">
        <f t="shared" si="689"/>
        <v>13.56344896441149</v>
      </c>
      <c r="AL525" s="21">
        <f t="shared" si="690"/>
        <v>3.0981625314086143</v>
      </c>
      <c r="AM525" s="21">
        <f t="shared" si="691"/>
        <v>10.532930341764763</v>
      </c>
      <c r="AN525" s="21">
        <f t="shared" si="692"/>
        <v>0.23820566011062408</v>
      </c>
      <c r="AO525" s="21">
        <f t="shared" si="693"/>
        <v>6.4840175451787161</v>
      </c>
      <c r="AP525" s="21">
        <f t="shared" si="694"/>
        <v>10.972238446768715</v>
      </c>
      <c r="AQ525" s="21">
        <f t="shared" si="695"/>
        <v>3.5243273610267019</v>
      </c>
      <c r="AR525" s="21">
        <f t="shared" si="696"/>
        <v>1.0789316384882548</v>
      </c>
      <c r="AS525" s="21">
        <f t="shared" si="697"/>
        <v>1.1624222290790449</v>
      </c>
      <c r="AT525" s="21">
        <f t="shared" si="698"/>
        <v>99.999999999999986</v>
      </c>
      <c r="AU525" s="21"/>
      <c r="AV525" s="21">
        <f>AR525*'[1]diagram lines'!$G$39</f>
        <v>0.8956277962126068</v>
      </c>
      <c r="AW525" s="21">
        <f>AK525*'[1]diagram lines'!$G$40</f>
        <v>7.1786775197675716</v>
      </c>
      <c r="AX525" s="21">
        <f>AQ525*'[1]diagram lines'!$G$38</f>
        <v>2.6145300429171954</v>
      </c>
      <c r="AY525" s="21">
        <f>AP525*'[1]diagram lines'!$G$41</f>
        <v>7.8413939456062174</v>
      </c>
      <c r="AZ525" s="21">
        <f t="shared" si="699"/>
        <v>4.6032589995149564</v>
      </c>
      <c r="BA525" s="21">
        <f t="shared" si="700"/>
        <v>0.63239613895083968</v>
      </c>
      <c r="BB525" s="21">
        <f t="shared" si="701"/>
        <v>2.0451153049992836</v>
      </c>
      <c r="BC525" s="86">
        <f t="shared" si="702"/>
        <v>0.48896998499571165</v>
      </c>
      <c r="BX525" s="61">
        <f t="shared" si="703"/>
        <v>0.73287263648468715</v>
      </c>
      <c r="BY525" s="21">
        <f t="shared" si="704"/>
        <v>5.8666825237856789E-2</v>
      </c>
      <c r="BZ525" s="21">
        <f t="shared" si="705"/>
        <v>0.13133411141624168</v>
      </c>
      <c r="CA525" s="21">
        <f t="shared" si="706"/>
        <v>1.9154186235831924E-2</v>
      </c>
      <c r="CB525" s="21">
        <f t="shared" si="707"/>
        <v>0.14473036882393878</v>
      </c>
      <c r="CC525" s="21">
        <f t="shared" si="708"/>
        <v>3.3151113617141247E-3</v>
      </c>
      <c r="CD525" s="21">
        <f t="shared" si="709"/>
        <v>0.15884602977667495</v>
      </c>
      <c r="CE525" s="21">
        <f t="shared" si="710"/>
        <v>0.19316323109843084</v>
      </c>
      <c r="CF525" s="21">
        <f t="shared" si="711"/>
        <v>5.6129585417002741E-2</v>
      </c>
      <c r="CG525" s="21">
        <f t="shared" si="712"/>
        <v>1.1307855626326963E-2</v>
      </c>
      <c r="CH525" s="21">
        <f t="shared" si="713"/>
        <v>8.085075804542638E-3</v>
      </c>
      <c r="CI525" s="21">
        <f t="shared" si="714"/>
        <v>7.062746947835738E-2</v>
      </c>
      <c r="CJ525" s="21">
        <f t="shared" si="715"/>
        <v>1.5882324867616056</v>
      </c>
      <c r="CL525" s="68">
        <f t="shared" si="716"/>
        <v>0.46143914231285438</v>
      </c>
      <c r="CM525" s="19">
        <f t="shared" si="717"/>
        <v>3.6938436738237247E-2</v>
      </c>
      <c r="CN525" s="19">
        <f t="shared" si="718"/>
        <v>8.2691994094662408E-2</v>
      </c>
      <c r="CO525" s="19">
        <f t="shared" si="719"/>
        <v>1.2060064502828026E-2</v>
      </c>
      <c r="CP525" s="19">
        <f t="shared" si="720"/>
        <v>9.112668959381566E-2</v>
      </c>
      <c r="CQ525" s="19">
        <f t="shared" si="721"/>
        <v>2.0872960283501141E-3</v>
      </c>
      <c r="CR525" s="19">
        <f t="shared" si="722"/>
        <v>0.10001434368123324</v>
      </c>
      <c r="CS525" s="19">
        <f t="shared" si="723"/>
        <v>0.12162150863208274</v>
      </c>
      <c r="CT525" s="19">
        <f t="shared" si="724"/>
        <v>3.5340912545776315E-2</v>
      </c>
      <c r="CU525" s="19">
        <f t="shared" si="725"/>
        <v>7.1197735347824287E-3</v>
      </c>
      <c r="CV525" s="19">
        <f t="shared" si="726"/>
        <v>5.0906122824801604E-3</v>
      </c>
      <c r="CW525" s="19">
        <f t="shared" si="727"/>
        <v>4.4469226052897506E-2</v>
      </c>
      <c r="CX525" s="19">
        <f t="shared" si="728"/>
        <v>1.0000000000000004</v>
      </c>
      <c r="CZ525" s="68">
        <f t="shared" si="729"/>
        <v>2.4859999999999999E-5</v>
      </c>
      <c r="DA525" s="19">
        <f t="shared" si="730"/>
        <v>1.9032279999999996E-5</v>
      </c>
      <c r="DB525" s="19">
        <f t="shared" si="731"/>
        <v>3.5539999999999995E-5</v>
      </c>
      <c r="DC525" s="19">
        <f t="shared" si="732"/>
        <v>4.0479229999999999E-5</v>
      </c>
      <c r="DD525" s="19">
        <f t="shared" si="733"/>
        <v>1.3043239999999998E-5</v>
      </c>
      <c r="DE525" s="19">
        <f t="shared" si="734"/>
        <v>1.3043239999999998E-5</v>
      </c>
      <c r="DF525" s="19">
        <f t="shared" si="735"/>
        <v>1.208969E-5</v>
      </c>
      <c r="DG525" s="19">
        <f t="shared" si="736"/>
        <v>1.671778E-5</v>
      </c>
      <c r="DH525" s="19">
        <f t="shared" si="737"/>
        <v>2.5454959999999997E-5</v>
      </c>
      <c r="DI525" s="19">
        <f t="shared" si="738"/>
        <v>3.7701759999999989E-5</v>
      </c>
      <c r="DJ525" s="19">
        <f t="shared" si="739"/>
        <v>0</v>
      </c>
      <c r="DK525" s="19">
        <f t="shared" si="740"/>
        <v>2.1672619999999998E-5</v>
      </c>
      <c r="DM525" s="68">
        <f t="shared" si="741"/>
        <v>1115.1755297729803</v>
      </c>
      <c r="DN525" s="19">
        <f t="shared" si="742"/>
        <v>155.03357068361709</v>
      </c>
      <c r="DO525" s="19">
        <f t="shared" si="743"/>
        <v>237.23341918660046</v>
      </c>
      <c r="DP525" s="19">
        <f t="shared" si="744"/>
        <v>47.576786921505366</v>
      </c>
      <c r="DQ525" s="19">
        <f t="shared" si="745"/>
        <v>501.98053913871513</v>
      </c>
      <c r="DR525" s="19">
        <f t="shared" si="746"/>
        <v>11.352453857412508</v>
      </c>
      <c r="DS525" s="19">
        <f t="shared" si="747"/>
        <v>333.3896940578046</v>
      </c>
      <c r="DT525" s="19">
        <f t="shared" si="748"/>
        <v>407.98085655435113</v>
      </c>
      <c r="DU525" s="19">
        <f t="shared" si="749"/>
        <v>86.065079996695104</v>
      </c>
      <c r="DV525" s="19">
        <f t="shared" si="750"/>
        <v>17.789160691079275</v>
      </c>
      <c r="DX525" s="19">
        <f t="shared" si="751"/>
        <v>36.974553767528477</v>
      </c>
      <c r="DZ525" s="68">
        <f t="shared" si="752"/>
        <v>2950.5516446282895</v>
      </c>
      <c r="EA525" s="21">
        <f t="shared" si="753"/>
        <v>2.9505516446282893</v>
      </c>
      <c r="EB525" s="92">
        <f t="shared" si="754"/>
        <v>1247</v>
      </c>
    </row>
    <row r="526" spans="1:132" x14ac:dyDescent="0.3">
      <c r="A526" s="19">
        <f>'A. Thermody. result (all suite)'!C482</f>
        <v>1246</v>
      </c>
      <c r="B526" s="19" t="str">
        <f>'A. Thermody. result (all suite)'!A482</f>
        <v>Alkaline basalt</v>
      </c>
      <c r="C526" s="24">
        <f>'A. Thermody. result (all suite)'!G482</f>
        <v>71.906030000000001</v>
      </c>
      <c r="D526" s="19">
        <f>'A. Thermody. result (all suite)'!D482</f>
        <v>10000</v>
      </c>
      <c r="E526" s="61">
        <f>'A. Thermody. result (all suite)'!I482</f>
        <v>44.031787000000001</v>
      </c>
      <c r="F526" s="21">
        <f>'A. Thermody. result (all suite)'!J482</f>
        <v>4.6951159999999996</v>
      </c>
      <c r="G526" s="21">
        <f>'A. Thermody. result (all suite)'!K482</f>
        <v>13.419606</v>
      </c>
      <c r="H526" s="21">
        <f>'A. Thermody. result (all suite)'!L482</f>
        <v>3.0583</v>
      </c>
      <c r="I526" s="21">
        <f>'A. Thermody. result (all suite)'!M482</f>
        <v>10.428456000000001</v>
      </c>
      <c r="J526" s="21">
        <f>'A. Thermody. result (all suite)'!N482</f>
        <v>0.236396</v>
      </c>
      <c r="K526" s="21">
        <f>'A. Thermody. result (all suite)'!O482</f>
        <v>6.3674270000000002</v>
      </c>
      <c r="L526" s="21">
        <f>'A. Thermody. result (all suite)'!P482</f>
        <v>10.775497</v>
      </c>
      <c r="M526" s="21">
        <f>'A. Thermody. result (all suite)'!Q482</f>
        <v>3.4946630000000001</v>
      </c>
      <c r="N526" s="21">
        <f>'A. Thermody. result (all suite)'!R482</f>
        <v>1.070735</v>
      </c>
      <c r="O526" s="21">
        <f>'A. Thermody. result (all suite)'!S482</f>
        <v>1.1426970000000001</v>
      </c>
      <c r="P526" s="21">
        <f>'A. Thermody. result (all suite)'!T482</f>
        <v>1.27932</v>
      </c>
      <c r="Q526" s="21">
        <f t="shared" si="672"/>
        <v>100</v>
      </c>
      <c r="S526" s="19">
        <f t="shared" si="673"/>
        <v>1519</v>
      </c>
      <c r="T526" s="19">
        <f t="shared" si="674"/>
        <v>1</v>
      </c>
      <c r="V526" s="61">
        <f t="shared" si="675"/>
        <v>43.468479542551606</v>
      </c>
      <c r="W526" s="21">
        <f t="shared" si="676"/>
        <v>4.635050441988799</v>
      </c>
      <c r="X526" s="21">
        <f t="shared" si="677"/>
        <v>13.2479262965208</v>
      </c>
      <c r="Y526" s="21">
        <f t="shared" si="678"/>
        <v>3.0191745564400003</v>
      </c>
      <c r="Z526" s="21">
        <f t="shared" si="679"/>
        <v>10.295042676700801</v>
      </c>
      <c r="AA526" s="21">
        <f t="shared" si="680"/>
        <v>0.23337173869280001</v>
      </c>
      <c r="AB526" s="21">
        <f t="shared" si="681"/>
        <v>6.2859672329036007</v>
      </c>
      <c r="AC526" s="21">
        <f t="shared" si="682"/>
        <v>10.6376439117796</v>
      </c>
      <c r="AD526" s="21">
        <f t="shared" si="683"/>
        <v>3.4499550773084002</v>
      </c>
      <c r="AE526" s="21">
        <f t="shared" si="684"/>
        <v>1.057036872998</v>
      </c>
      <c r="AF526" s="21">
        <f t="shared" si="685"/>
        <v>1.1280782487396002</v>
      </c>
      <c r="AG526" s="21">
        <f t="shared" si="686"/>
        <v>97.457726596624013</v>
      </c>
      <c r="AH526" s="21"/>
      <c r="AI526" s="61">
        <f t="shared" si="687"/>
        <v>44.602394351416542</v>
      </c>
      <c r="AJ526" s="21">
        <f t="shared" si="688"/>
        <v>4.7559599467912888</v>
      </c>
      <c r="AK526" s="21">
        <f t="shared" si="689"/>
        <v>13.593510498509531</v>
      </c>
      <c r="AL526" s="21">
        <f t="shared" si="690"/>
        <v>3.0979324696709947</v>
      </c>
      <c r="AM526" s="21">
        <f t="shared" si="691"/>
        <v>10.563598224809633</v>
      </c>
      <c r="AN526" s="21">
        <f t="shared" si="692"/>
        <v>0.23945945266989649</v>
      </c>
      <c r="AO526" s="21">
        <f t="shared" si="693"/>
        <v>6.4499424031520034</v>
      </c>
      <c r="AP526" s="21">
        <f t="shared" si="694"/>
        <v>10.915136524586337</v>
      </c>
      <c r="AQ526" s="21">
        <f t="shared" si="695"/>
        <v>3.5399502920765942</v>
      </c>
      <c r="AR526" s="21">
        <f t="shared" si="696"/>
        <v>1.0846106408505287</v>
      </c>
      <c r="AS526" s="21">
        <f t="shared" si="697"/>
        <v>1.1575051954666438</v>
      </c>
      <c r="AT526" s="21">
        <f t="shared" si="698"/>
        <v>99.999999999999986</v>
      </c>
      <c r="AU526" s="21"/>
      <c r="AV526" s="21">
        <f>AR526*'[1]diagram lines'!$G$39</f>
        <v>0.90034197103978697</v>
      </c>
      <c r="AW526" s="21">
        <f>AK526*'[1]diagram lines'!$G$40</f>
        <v>7.1945880790659889</v>
      </c>
      <c r="AX526" s="21">
        <f>AQ526*'[1]diagram lines'!$G$38</f>
        <v>2.6261199488493356</v>
      </c>
      <c r="AY526" s="21">
        <f>AP526*'[1]diagram lines'!$G$41</f>
        <v>7.8005856211193176</v>
      </c>
      <c r="AZ526" s="21">
        <f t="shared" si="699"/>
        <v>4.6245609329271229</v>
      </c>
      <c r="BA526" s="21">
        <f t="shared" si="700"/>
        <v>0.63516887812280332</v>
      </c>
      <c r="BB526" s="21">
        <f t="shared" si="701"/>
        <v>2.0401717762749012</v>
      </c>
      <c r="BC526" s="86">
        <f t="shared" si="702"/>
        <v>0.4901548054085304</v>
      </c>
      <c r="BX526" s="61">
        <f t="shared" si="703"/>
        <v>0.7328859354194408</v>
      </c>
      <c r="BY526" s="21">
        <f t="shared" si="704"/>
        <v>5.8777115673510266E-2</v>
      </c>
      <c r="BZ526" s="21">
        <f t="shared" si="705"/>
        <v>0.13161637897214595</v>
      </c>
      <c r="CA526" s="21">
        <f t="shared" si="706"/>
        <v>1.9151480994426703E-2</v>
      </c>
      <c r="CB526" s="21">
        <f t="shared" si="707"/>
        <v>0.1451420459290188</v>
      </c>
      <c r="CC526" s="21">
        <f t="shared" si="708"/>
        <v>3.332337186354666E-3</v>
      </c>
      <c r="CD526" s="21">
        <f t="shared" si="709"/>
        <v>0.15800066997518611</v>
      </c>
      <c r="CE526" s="21">
        <f t="shared" si="710"/>
        <v>0.19214509629101284</v>
      </c>
      <c r="CF526" s="21">
        <f t="shared" si="711"/>
        <v>5.6374624939506374E-2</v>
      </c>
      <c r="CG526" s="21">
        <f t="shared" si="712"/>
        <v>1.1366613588110403E-2</v>
      </c>
      <c r="CH526" s="21">
        <f t="shared" si="713"/>
        <v>8.0503367525221227E-3</v>
      </c>
      <c r="CI526" s="21">
        <f t="shared" si="714"/>
        <v>7.0994450610432858E-2</v>
      </c>
      <c r="CJ526" s="21">
        <f t="shared" si="715"/>
        <v>1.5878370863316675</v>
      </c>
      <c r="CL526" s="68">
        <f t="shared" si="716"/>
        <v>0.46156242458891372</v>
      </c>
      <c r="CM526" s="19">
        <f t="shared" si="717"/>
        <v>3.7017094624802648E-2</v>
      </c>
      <c r="CN526" s="19">
        <f t="shared" si="718"/>
        <v>8.2890354498656615E-2</v>
      </c>
      <c r="CO526" s="19">
        <f t="shared" si="719"/>
        <v>1.206136395180931E-2</v>
      </c>
      <c r="CP526" s="19">
        <f t="shared" si="720"/>
        <v>9.1408650911622258E-2</v>
      </c>
      <c r="CQ526" s="19">
        <f t="shared" si="721"/>
        <v>2.0986644127662145E-3</v>
      </c>
      <c r="CR526" s="19">
        <f t="shared" si="722"/>
        <v>9.9506852016040467E-2</v>
      </c>
      <c r="CS526" s="19">
        <f t="shared" si="723"/>
        <v>0.12101058600093534</v>
      </c>
      <c r="CT526" s="19">
        <f t="shared" si="724"/>
        <v>3.5504035914507438E-2</v>
      </c>
      <c r="CU526" s="19">
        <f t="shared" si="725"/>
        <v>7.1585515201501877E-3</v>
      </c>
      <c r="CV526" s="19">
        <f t="shared" si="726"/>
        <v>5.0700017160580212E-3</v>
      </c>
      <c r="CW526" s="19">
        <f t="shared" si="727"/>
        <v>4.4711419843738005E-2</v>
      </c>
      <c r="CX526" s="19">
        <f t="shared" si="728"/>
        <v>1</v>
      </c>
      <c r="CZ526" s="68">
        <f t="shared" si="729"/>
        <v>2.4859999999999999E-5</v>
      </c>
      <c r="DA526" s="19">
        <f t="shared" si="730"/>
        <v>1.9025039999999998E-5</v>
      </c>
      <c r="DB526" s="19">
        <f t="shared" si="731"/>
        <v>3.5539999999999995E-5</v>
      </c>
      <c r="DC526" s="19">
        <f t="shared" si="732"/>
        <v>4.047014E-5</v>
      </c>
      <c r="DD526" s="19">
        <f t="shared" si="733"/>
        <v>1.3040319999999997E-5</v>
      </c>
      <c r="DE526" s="19">
        <f t="shared" si="734"/>
        <v>1.3040319999999997E-5</v>
      </c>
      <c r="DF526" s="19">
        <f t="shared" si="735"/>
        <v>1.208642E-5</v>
      </c>
      <c r="DG526" s="19">
        <f t="shared" si="736"/>
        <v>1.6714039999999999E-5</v>
      </c>
      <c r="DH526" s="19">
        <f t="shared" si="737"/>
        <v>2.5447279999999998E-5</v>
      </c>
      <c r="DI526" s="19">
        <f t="shared" si="738"/>
        <v>3.7689679999999991E-5</v>
      </c>
      <c r="DJ526" s="19">
        <f t="shared" si="739"/>
        <v>0</v>
      </c>
      <c r="DK526" s="19">
        <f t="shared" si="740"/>
        <v>2.166316E-5</v>
      </c>
      <c r="DM526" s="68">
        <f t="shared" si="741"/>
        <v>1115.4734702052267</v>
      </c>
      <c r="DN526" s="19">
        <f t="shared" si="742"/>
        <v>155.42282794828478</v>
      </c>
      <c r="DO526" s="19">
        <f t="shared" si="743"/>
        <v>237.80249140920174</v>
      </c>
      <c r="DP526" s="19">
        <f t="shared" si="744"/>
        <v>47.592600605395205</v>
      </c>
      <c r="DQ526" s="19">
        <f t="shared" si="745"/>
        <v>503.64650315330141</v>
      </c>
      <c r="DR526" s="19">
        <f t="shared" si="746"/>
        <v>11.416840494837189</v>
      </c>
      <c r="DS526" s="19">
        <f t="shared" si="747"/>
        <v>331.7877532177792</v>
      </c>
      <c r="DT526" s="19">
        <f t="shared" si="748"/>
        <v>406.02234187141192</v>
      </c>
      <c r="DU526" s="19">
        <f t="shared" si="749"/>
        <v>86.48842573117112</v>
      </c>
      <c r="DV526" s="19">
        <f t="shared" si="750"/>
        <v>17.891782397678831</v>
      </c>
      <c r="DX526" s="19">
        <f t="shared" si="751"/>
        <v>37.192163358630921</v>
      </c>
      <c r="DZ526" s="68">
        <f t="shared" si="752"/>
        <v>2950.737200392919</v>
      </c>
      <c r="EA526" s="21">
        <f t="shared" si="753"/>
        <v>2.9507372003929189</v>
      </c>
      <c r="EB526" s="92">
        <f t="shared" si="754"/>
        <v>1246</v>
      </c>
    </row>
    <row r="527" spans="1:132" x14ac:dyDescent="0.3">
      <c r="A527" s="19">
        <f>'A. Thermody. result (all suite)'!C483</f>
        <v>1245</v>
      </c>
      <c r="B527" s="19" t="str">
        <f>'A. Thermody. result (all suite)'!A483</f>
        <v>Alkaline basalt</v>
      </c>
      <c r="C527" s="24">
        <f>'A. Thermody. result (all suite)'!G483</f>
        <v>71.535258999999996</v>
      </c>
      <c r="D527" s="19">
        <f>'A. Thermody. result (all suite)'!D483</f>
        <v>10000</v>
      </c>
      <c r="E527" s="61">
        <f>'A. Thermody. result (all suite)'!I483</f>
        <v>44.033028999999999</v>
      </c>
      <c r="F527" s="21">
        <f>'A. Thermody. result (all suite)'!J483</f>
        <v>4.7036309999999997</v>
      </c>
      <c r="G527" s="21">
        <f>'A. Thermody. result (all suite)'!K483</f>
        <v>13.448157</v>
      </c>
      <c r="H527" s="21">
        <f>'A. Thermody. result (all suite)'!L483</f>
        <v>3.057823</v>
      </c>
      <c r="I527" s="21">
        <f>'A. Thermody. result (all suite)'!M483</f>
        <v>10.458042000000001</v>
      </c>
      <c r="J527" s="21">
        <f>'A. Thermody. result (all suite)'!N483</f>
        <v>0.237621</v>
      </c>
      <c r="K527" s="21">
        <f>'A. Thermody. result (all suite)'!O483</f>
        <v>6.3334770000000002</v>
      </c>
      <c r="L527" s="21">
        <f>'A. Thermody. result (all suite)'!P483</f>
        <v>10.718304</v>
      </c>
      <c r="M527" s="21">
        <f>'A. Thermody. result (all suite)'!Q483</f>
        <v>3.509881</v>
      </c>
      <c r="N527" s="21">
        <f>'A. Thermody. result (all suite)'!R483</f>
        <v>1.0762849999999999</v>
      </c>
      <c r="O527" s="21">
        <f>'A. Thermody. result (all suite)'!S483</f>
        <v>1.137799</v>
      </c>
      <c r="P527" s="21">
        <f>'A. Thermody. result (all suite)'!T483</f>
        <v>1.2859499999999999</v>
      </c>
      <c r="Q527" s="21">
        <f t="shared" si="672"/>
        <v>99.999999000000031</v>
      </c>
      <c r="S527" s="19">
        <f t="shared" si="673"/>
        <v>1518</v>
      </c>
      <c r="T527" s="19">
        <f t="shared" si="674"/>
        <v>1</v>
      </c>
      <c r="V527" s="61">
        <f t="shared" si="675"/>
        <v>43.466786257912077</v>
      </c>
      <c r="W527" s="21">
        <f t="shared" si="676"/>
        <v>4.6431446565506365</v>
      </c>
      <c r="X527" s="21">
        <f t="shared" si="677"/>
        <v>13.275220423329136</v>
      </c>
      <c r="Y527" s="21">
        <f t="shared" si="678"/>
        <v>3.0185009247382788</v>
      </c>
      <c r="Z527" s="21">
        <f t="shared" si="679"/>
        <v>10.323556807556148</v>
      </c>
      <c r="AA527" s="21">
        <f t="shared" si="680"/>
        <v>0.2345653127199431</v>
      </c>
      <c r="AB527" s="21">
        <f t="shared" si="681"/>
        <v>6.2520316517040468</v>
      </c>
      <c r="AC527" s="21">
        <f t="shared" si="682"/>
        <v>10.580471968333681</v>
      </c>
      <c r="AD527" s="21">
        <f t="shared" si="683"/>
        <v>3.4647456848291469</v>
      </c>
      <c r="AE527" s="21">
        <f t="shared" si="684"/>
        <v>1.0624445129040951</v>
      </c>
      <c r="AF527" s="21">
        <f t="shared" si="685"/>
        <v>1.1231674736131847</v>
      </c>
      <c r="AG527" s="21">
        <f t="shared" si="686"/>
        <v>97.444635674190351</v>
      </c>
      <c r="AH527" s="21"/>
      <c r="AI527" s="61">
        <f t="shared" si="687"/>
        <v>44.606648644307981</v>
      </c>
      <c r="AJ527" s="21">
        <f t="shared" si="688"/>
        <v>4.7649053479712906</v>
      </c>
      <c r="AK527" s="21">
        <f t="shared" si="689"/>
        <v>13.623346561339009</v>
      </c>
      <c r="AL527" s="21">
        <f t="shared" si="690"/>
        <v>3.0976573557427476</v>
      </c>
      <c r="AM527" s="21">
        <f t="shared" si="691"/>
        <v>10.594279239827355</v>
      </c>
      <c r="AN527" s="21">
        <f t="shared" si="692"/>
        <v>0.24071649618991925</v>
      </c>
      <c r="AO527" s="21">
        <f t="shared" si="693"/>
        <v>6.4159834027272051</v>
      </c>
      <c r="AP527" s="21">
        <f t="shared" si="694"/>
        <v>10.857931681031546</v>
      </c>
      <c r="AQ527" s="21">
        <f t="shared" si="695"/>
        <v>3.5556043294303539</v>
      </c>
      <c r="AR527" s="21">
        <f t="shared" si="696"/>
        <v>1.0903057983165094</v>
      </c>
      <c r="AS527" s="21">
        <f t="shared" si="697"/>
        <v>1.1526211431161133</v>
      </c>
      <c r="AT527" s="21">
        <f t="shared" si="698"/>
        <v>100.00000000000003</v>
      </c>
      <c r="AU527" s="21"/>
      <c r="AV527" s="21">
        <f>AR527*'[1]diagram lines'!$G$39</f>
        <v>0.90506955631802299</v>
      </c>
      <c r="AW527" s="21">
        <f>AK527*'[1]diagram lines'!$G$40</f>
        <v>7.2103793040025321</v>
      </c>
      <c r="AX527" s="21">
        <f>AQ527*'[1]diagram lines'!$G$38</f>
        <v>2.6377329310617568</v>
      </c>
      <c r="AY527" s="21">
        <f>AP527*'[1]diagram lines'!$G$41</f>
        <v>7.7597037430881315</v>
      </c>
      <c r="AZ527" s="21">
        <f t="shared" si="699"/>
        <v>4.6459101277468635</v>
      </c>
      <c r="BA527" s="21">
        <f t="shared" si="700"/>
        <v>0.63794517401509365</v>
      </c>
      <c r="BB527" s="21">
        <f t="shared" si="701"/>
        <v>2.03521910399675</v>
      </c>
      <c r="BC527" s="86">
        <f t="shared" si="702"/>
        <v>0.49134758908080539</v>
      </c>
      <c r="BX527" s="61">
        <f t="shared" si="703"/>
        <v>0.73290660785619177</v>
      </c>
      <c r="BY527" s="21">
        <f t="shared" si="704"/>
        <v>5.8883713069604403E-2</v>
      </c>
      <c r="BZ527" s="21">
        <f t="shared" si="705"/>
        <v>0.13189640054923502</v>
      </c>
      <c r="CA527" s="21">
        <f t="shared" si="706"/>
        <v>1.9148493957041768E-2</v>
      </c>
      <c r="CB527" s="21">
        <f t="shared" si="707"/>
        <v>0.14555382045929022</v>
      </c>
      <c r="CC527" s="21">
        <f t="shared" si="708"/>
        <v>3.3496053002537358E-3</v>
      </c>
      <c r="CD527" s="21">
        <f t="shared" si="709"/>
        <v>0.15715823821339953</v>
      </c>
      <c r="CE527" s="21">
        <f t="shared" si="710"/>
        <v>0.19112524964336663</v>
      </c>
      <c r="CF527" s="21">
        <f t="shared" si="711"/>
        <v>5.662011614776577E-2</v>
      </c>
      <c r="CG527" s="21">
        <f t="shared" si="712"/>
        <v>1.1425530785562632E-2</v>
      </c>
      <c r="CH527" s="21">
        <f t="shared" si="713"/>
        <v>8.0158301865524435E-3</v>
      </c>
      <c r="CI527" s="21">
        <f t="shared" si="714"/>
        <v>7.1362375138734738E-2</v>
      </c>
      <c r="CJ527" s="21">
        <f t="shared" si="715"/>
        <v>1.5874459813069985</v>
      </c>
      <c r="CL527" s="68">
        <f t="shared" si="716"/>
        <v>0.46168916390639303</v>
      </c>
      <c r="CM527" s="19">
        <f t="shared" si="717"/>
        <v>3.7093364916344067E-2</v>
      </c>
      <c r="CN527" s="19">
        <f t="shared" si="718"/>
        <v>8.3087174053406335E-2</v>
      </c>
      <c r="CO527" s="19">
        <f t="shared" si="719"/>
        <v>1.2062453892935719E-2</v>
      </c>
      <c r="CP527" s="19">
        <f t="shared" si="720"/>
        <v>9.1690565961463952E-2</v>
      </c>
      <c r="CQ527" s="19">
        <f t="shared" si="721"/>
        <v>2.1100593908057845E-3</v>
      </c>
      <c r="CR527" s="19">
        <f t="shared" si="722"/>
        <v>9.9000684158087562E-2</v>
      </c>
      <c r="CS527" s="19">
        <f t="shared" si="723"/>
        <v>0.12039795488726279</v>
      </c>
      <c r="CT527" s="19">
        <f t="shared" si="724"/>
        <v>3.5667428570481809E-2</v>
      </c>
      <c r="CU527" s="19">
        <f t="shared" si="725"/>
        <v>7.1974296575154023E-3</v>
      </c>
      <c r="CV527" s="19">
        <f t="shared" si="726"/>
        <v>5.0495136722401961E-3</v>
      </c>
      <c r="CW527" s="19">
        <f t="shared" si="727"/>
        <v>4.4954206933063422E-2</v>
      </c>
      <c r="CX527" s="19">
        <f t="shared" si="728"/>
        <v>1</v>
      </c>
      <c r="CZ527" s="68">
        <f t="shared" si="729"/>
        <v>2.4859999999999999E-5</v>
      </c>
      <c r="DA527" s="19">
        <f t="shared" si="730"/>
        <v>1.9017799999999996E-5</v>
      </c>
      <c r="DB527" s="19">
        <f t="shared" si="731"/>
        <v>3.5539999999999995E-5</v>
      </c>
      <c r="DC527" s="19">
        <f t="shared" si="732"/>
        <v>4.0461049999999994E-5</v>
      </c>
      <c r="DD527" s="19">
        <f t="shared" si="733"/>
        <v>1.3037399999999998E-5</v>
      </c>
      <c r="DE527" s="19">
        <f t="shared" si="734"/>
        <v>1.3037399999999998E-5</v>
      </c>
      <c r="DF527" s="19">
        <f t="shared" si="735"/>
        <v>1.208315E-5</v>
      </c>
      <c r="DG527" s="19">
        <f t="shared" si="736"/>
        <v>1.6710299999999998E-5</v>
      </c>
      <c r="DH527" s="19">
        <f t="shared" si="737"/>
        <v>2.5439599999999996E-5</v>
      </c>
      <c r="DI527" s="19">
        <f t="shared" si="738"/>
        <v>3.7677599999999993E-5</v>
      </c>
      <c r="DJ527" s="19">
        <f t="shared" si="739"/>
        <v>0</v>
      </c>
      <c r="DK527" s="19">
        <f t="shared" si="740"/>
        <v>2.1653699999999999E-5</v>
      </c>
      <c r="DM527" s="68">
        <f t="shared" si="741"/>
        <v>1115.7797653860055</v>
      </c>
      <c r="DN527" s="19">
        <f t="shared" si="742"/>
        <v>155.80235303334584</v>
      </c>
      <c r="DO527" s="19">
        <f t="shared" si="743"/>
        <v>238.36714312001436</v>
      </c>
      <c r="DP527" s="19">
        <f t="shared" si="744"/>
        <v>47.607594517762273</v>
      </c>
      <c r="DQ527" s="19">
        <f t="shared" si="745"/>
        <v>505.31295843735597</v>
      </c>
      <c r="DR527" s="19">
        <f t="shared" si="746"/>
        <v>11.481400676803839</v>
      </c>
      <c r="DS527" s="19">
        <f t="shared" si="747"/>
        <v>330.18936052030546</v>
      </c>
      <c r="DT527" s="19">
        <f t="shared" si="748"/>
        <v>404.05721681105052</v>
      </c>
      <c r="DU527" s="19">
        <f t="shared" si="749"/>
        <v>86.912683260906931</v>
      </c>
      <c r="DV527" s="19">
        <f t="shared" si="750"/>
        <v>17.994720304317447</v>
      </c>
      <c r="DX527" s="19">
        <f t="shared" si="751"/>
        <v>37.410456824182603</v>
      </c>
      <c r="DZ527" s="68">
        <f t="shared" si="752"/>
        <v>2950.9156528920507</v>
      </c>
      <c r="EA527" s="21">
        <f t="shared" si="753"/>
        <v>2.9509156528920508</v>
      </c>
      <c r="EB527" s="92">
        <f t="shared" si="754"/>
        <v>1245</v>
      </c>
    </row>
    <row r="528" spans="1:132" x14ac:dyDescent="0.3">
      <c r="A528" s="19">
        <f>'A. Thermody. result (all suite)'!C484</f>
        <v>1244</v>
      </c>
      <c r="B528" s="19" t="str">
        <f>'A. Thermody. result (all suite)'!A484</f>
        <v>Alkaline basalt</v>
      </c>
      <c r="C528" s="24">
        <f>'A. Thermody. result (all suite)'!G484</f>
        <v>71.167265999999998</v>
      </c>
      <c r="D528" s="19">
        <f>'A. Thermody. result (all suite)'!D484</f>
        <v>10000</v>
      </c>
      <c r="E528" s="61">
        <f>'A. Thermody. result (all suite)'!I484</f>
        <v>44.034731000000001</v>
      </c>
      <c r="F528" s="21">
        <f>'A. Thermody. result (all suite)'!J484</f>
        <v>4.7118409999999997</v>
      </c>
      <c r="G528" s="21">
        <f>'A. Thermody. result (all suite)'!K484</f>
        <v>13.476474</v>
      </c>
      <c r="H528" s="21">
        <f>'A. Thermody. result (all suite)'!L484</f>
        <v>3.0573000000000001</v>
      </c>
      <c r="I528" s="21">
        <f>'A. Thermody. result (all suite)'!M484</f>
        <v>10.487641</v>
      </c>
      <c r="J528" s="21">
        <f>'A. Thermody. result (all suite)'!N484</f>
        <v>0.23885000000000001</v>
      </c>
      <c r="K528" s="21">
        <f>'A. Thermody. result (all suite)'!O484</f>
        <v>6.2996470000000002</v>
      </c>
      <c r="L528" s="21">
        <f>'A. Thermody. result (all suite)'!P484</f>
        <v>10.661006</v>
      </c>
      <c r="M528" s="21">
        <f>'A. Thermody. result (all suite)'!Q484</f>
        <v>3.5251269999999999</v>
      </c>
      <c r="N528" s="21">
        <f>'A. Thermody. result (all suite)'!R484</f>
        <v>1.08185</v>
      </c>
      <c r="O528" s="21">
        <f>'A. Thermody. result (all suite)'!S484</f>
        <v>1.132933</v>
      </c>
      <c r="P528" s="21">
        <f>'A. Thermody. result (all suite)'!T484</f>
        <v>1.2926</v>
      </c>
      <c r="Q528" s="21">
        <f t="shared" si="672"/>
        <v>99.999999999999972</v>
      </c>
      <c r="S528" s="19">
        <f t="shared" si="673"/>
        <v>1517</v>
      </c>
      <c r="T528" s="19">
        <f t="shared" si="674"/>
        <v>1</v>
      </c>
      <c r="V528" s="61">
        <f t="shared" si="675"/>
        <v>43.465538067094009</v>
      </c>
      <c r="W528" s="21">
        <f t="shared" si="676"/>
        <v>4.6509357432340002</v>
      </c>
      <c r="X528" s="21">
        <f t="shared" si="677"/>
        <v>13.302277097076001</v>
      </c>
      <c r="Y528" s="21">
        <f t="shared" si="678"/>
        <v>3.0177813402</v>
      </c>
      <c r="Z528" s="21">
        <f t="shared" si="679"/>
        <v>10.352077752434001</v>
      </c>
      <c r="AA528" s="21">
        <f t="shared" si="680"/>
        <v>0.2357626249</v>
      </c>
      <c r="AB528" s="21">
        <f t="shared" si="681"/>
        <v>6.2182177628780009</v>
      </c>
      <c r="AC528" s="21">
        <f t="shared" si="682"/>
        <v>10.523201836444001</v>
      </c>
      <c r="AD528" s="21">
        <f t="shared" si="683"/>
        <v>3.4795612083980001</v>
      </c>
      <c r="AE528" s="21">
        <f t="shared" si="684"/>
        <v>1.0678660069000001</v>
      </c>
      <c r="AF528" s="21">
        <f t="shared" si="685"/>
        <v>1.1182887080419999</v>
      </c>
      <c r="AG528" s="21">
        <f t="shared" si="686"/>
        <v>97.431508147600013</v>
      </c>
      <c r="AH528" s="21"/>
      <c r="AI528" s="61">
        <f t="shared" si="687"/>
        <v>44.611377667733123</v>
      </c>
      <c r="AJ528" s="21">
        <f t="shared" si="688"/>
        <v>4.7735438275144508</v>
      </c>
      <c r="AK528" s="21">
        <f t="shared" si="689"/>
        <v>13.652952058305658</v>
      </c>
      <c r="AL528" s="21">
        <f t="shared" si="690"/>
        <v>3.0973361672984998</v>
      </c>
      <c r="AM528" s="21">
        <f t="shared" si="691"/>
        <v>10.624979484820795</v>
      </c>
      <c r="AN528" s="21">
        <f t="shared" si="692"/>
        <v>0.24197780510883676</v>
      </c>
      <c r="AO528" s="21">
        <f t="shared" si="693"/>
        <v>6.3821425749234599</v>
      </c>
      <c r="AP528" s="21">
        <f t="shared" si="694"/>
        <v>10.800614746209503</v>
      </c>
      <c r="AQ528" s="21">
        <f t="shared" si="695"/>
        <v>3.5712894879208648</v>
      </c>
      <c r="AR528" s="21">
        <f t="shared" si="696"/>
        <v>1.0960171172576727</v>
      </c>
      <c r="AS528" s="21">
        <f t="shared" si="697"/>
        <v>1.1477690629071375</v>
      </c>
      <c r="AT528" s="21">
        <f t="shared" si="698"/>
        <v>100</v>
      </c>
      <c r="AU528" s="21"/>
      <c r="AV528" s="21">
        <f>AR528*'[1]diagram lines'!$G$39</f>
        <v>0.90981055733631599</v>
      </c>
      <c r="AW528" s="21">
        <f>AK528*'[1]diagram lines'!$G$40</f>
        <v>7.2260484981797415</v>
      </c>
      <c r="AX528" s="21">
        <f>AQ528*'[1]diagram lines'!$G$38</f>
        <v>2.6493690005582669</v>
      </c>
      <c r="AY528" s="21">
        <f>AP528*'[1]diagram lines'!$G$41</f>
        <v>7.7187417581773277</v>
      </c>
      <c r="AZ528" s="21">
        <f t="shared" si="699"/>
        <v>4.6673066051785375</v>
      </c>
      <c r="BA528" s="21">
        <f t="shared" si="700"/>
        <v>0.64072520951906831</v>
      </c>
      <c r="BB528" s="21">
        <f t="shared" si="701"/>
        <v>2.0302567995345195</v>
      </c>
      <c r="BC528" s="86">
        <f t="shared" si="702"/>
        <v>0.49254852894927958</v>
      </c>
      <c r="BX528" s="61">
        <f t="shared" si="703"/>
        <v>0.73293493675099874</v>
      </c>
      <c r="BY528" s="21">
        <f t="shared" si="704"/>
        <v>5.8986492238357537E-2</v>
      </c>
      <c r="BZ528" s="21">
        <f t="shared" si="705"/>
        <v>0.13217412710867008</v>
      </c>
      <c r="CA528" s="21">
        <f t="shared" si="706"/>
        <v>1.9145218861544244E-2</v>
      </c>
      <c r="CB528" s="21">
        <f t="shared" si="707"/>
        <v>0.14596577592205986</v>
      </c>
      <c r="CC528" s="21">
        <f t="shared" si="708"/>
        <v>3.3669297998308433E-3</v>
      </c>
      <c r="CD528" s="21">
        <f t="shared" si="709"/>
        <v>0.15631878411910671</v>
      </c>
      <c r="CE528" s="21">
        <f t="shared" si="710"/>
        <v>0.19010353067047078</v>
      </c>
      <c r="CF528" s="21">
        <f t="shared" si="711"/>
        <v>5.6866059041780929E-2</v>
      </c>
      <c r="CG528" s="21">
        <f t="shared" si="712"/>
        <v>1.1484607218683652E-2</v>
      </c>
      <c r="CH528" s="21">
        <f t="shared" si="713"/>
        <v>7.9815490616017594E-3</v>
      </c>
      <c r="CI528" s="21">
        <f t="shared" si="714"/>
        <v>7.1731409544950053E-2</v>
      </c>
      <c r="CJ528" s="21">
        <f t="shared" si="715"/>
        <v>1.587059420338055</v>
      </c>
      <c r="CL528" s="68">
        <f t="shared" si="716"/>
        <v>0.46181946772659488</v>
      </c>
      <c r="CM528" s="19">
        <f t="shared" si="717"/>
        <v>3.716716052496194E-2</v>
      </c>
      <c r="CN528" s="19">
        <f t="shared" si="718"/>
        <v>8.3282406074320803E-2</v>
      </c>
      <c r="CO528" s="19">
        <f t="shared" si="719"/>
        <v>1.2063328326715188E-2</v>
      </c>
      <c r="CP528" s="19">
        <f t="shared" si="720"/>
        <v>9.1972470628080269E-2</v>
      </c>
      <c r="CQ528" s="19">
        <f t="shared" si="721"/>
        <v>2.1214894393265142E-3</v>
      </c>
      <c r="CR528" s="19">
        <f t="shared" si="722"/>
        <v>9.8495861034497173E-2</v>
      </c>
      <c r="CS528" s="19">
        <f t="shared" si="723"/>
        <v>0.11978349911434152</v>
      </c>
      <c r="CT528" s="19">
        <f t="shared" si="724"/>
        <v>3.5831083772319028E-2</v>
      </c>
      <c r="CU528" s="19">
        <f t="shared" si="725"/>
        <v>7.2364065714926717E-3</v>
      </c>
      <c r="CV528" s="19">
        <f t="shared" si="726"/>
        <v>5.0291431809790918E-3</v>
      </c>
      <c r="CW528" s="19">
        <f t="shared" si="727"/>
        <v>4.5197683606371053E-2</v>
      </c>
      <c r="CX528" s="19">
        <f t="shared" si="728"/>
        <v>1.0000000000000002</v>
      </c>
      <c r="CZ528" s="68">
        <f t="shared" si="729"/>
        <v>2.4859999999999999E-5</v>
      </c>
      <c r="DA528" s="19">
        <f t="shared" si="730"/>
        <v>1.9010559999999998E-5</v>
      </c>
      <c r="DB528" s="19">
        <f t="shared" si="731"/>
        <v>3.5539999999999995E-5</v>
      </c>
      <c r="DC528" s="19">
        <f t="shared" si="732"/>
        <v>4.0451959999999995E-5</v>
      </c>
      <c r="DD528" s="19">
        <f t="shared" si="733"/>
        <v>1.3034479999999997E-5</v>
      </c>
      <c r="DE528" s="19">
        <f t="shared" si="734"/>
        <v>1.3034479999999997E-5</v>
      </c>
      <c r="DF528" s="19">
        <f t="shared" si="735"/>
        <v>1.207988E-5</v>
      </c>
      <c r="DG528" s="19">
        <f t="shared" si="736"/>
        <v>1.6706559999999997E-5</v>
      </c>
      <c r="DH528" s="19">
        <f t="shared" si="737"/>
        <v>2.5431919999999998E-5</v>
      </c>
      <c r="DI528" s="19">
        <f t="shared" si="738"/>
        <v>3.7665519999999995E-5</v>
      </c>
      <c r="DJ528" s="19">
        <f t="shared" si="739"/>
        <v>0</v>
      </c>
      <c r="DK528" s="19">
        <f t="shared" si="740"/>
        <v>2.1644239999999998E-5</v>
      </c>
      <c r="DM528" s="68">
        <f t="shared" si="741"/>
        <v>1116.0946750206685</v>
      </c>
      <c r="DN528" s="19">
        <f t="shared" si="742"/>
        <v>156.17176888707959</v>
      </c>
      <c r="DO528" s="19">
        <f t="shared" si="743"/>
        <v>238.92724038654333</v>
      </c>
      <c r="DP528" s="19">
        <f t="shared" si="744"/>
        <v>47.621744422103369</v>
      </c>
      <c r="DQ528" s="19">
        <f t="shared" si="745"/>
        <v>506.98010312859191</v>
      </c>
      <c r="DR528" s="19">
        <f t="shared" si="746"/>
        <v>11.546180655141052</v>
      </c>
      <c r="DS528" s="19">
        <f t="shared" si="747"/>
        <v>328.5945886623241</v>
      </c>
      <c r="DT528" s="19">
        <f t="shared" si="748"/>
        <v>402.085086955799</v>
      </c>
      <c r="DU528" s="19">
        <f t="shared" si="749"/>
        <v>87.337836979907806</v>
      </c>
      <c r="DV528" s="19">
        <f t="shared" si="750"/>
        <v>18.097971275442628</v>
      </c>
      <c r="DX528" s="19">
        <f t="shared" si="751"/>
        <v>37.629515223764216</v>
      </c>
      <c r="DZ528" s="68">
        <f t="shared" si="752"/>
        <v>2951.0867115973656</v>
      </c>
      <c r="EA528" s="21">
        <f t="shared" si="753"/>
        <v>2.9510867115973656</v>
      </c>
      <c r="EB528" s="92">
        <f t="shared" si="754"/>
        <v>1244</v>
      </c>
    </row>
    <row r="529" spans="1:132" x14ac:dyDescent="0.3">
      <c r="A529" s="19">
        <f>'A. Thermody. result (all suite)'!C485</f>
        <v>1243</v>
      </c>
      <c r="B529" s="19" t="str">
        <f>'A. Thermody. result (all suite)'!A485</f>
        <v>Alkaline basalt</v>
      </c>
      <c r="C529" s="24">
        <f>'A. Thermody. result (all suite)'!G485</f>
        <v>70.801981999999995</v>
      </c>
      <c r="D529" s="19">
        <f>'A. Thermody. result (all suite)'!D485</f>
        <v>10000</v>
      </c>
      <c r="E529" s="61">
        <f>'A. Thermody. result (all suite)'!I485</f>
        <v>44.036909999999999</v>
      </c>
      <c r="F529" s="21">
        <f>'A. Thermody. result (all suite)'!J485</f>
        <v>4.719735</v>
      </c>
      <c r="G529" s="21">
        <f>'A. Thermody. result (all suite)'!K485</f>
        <v>13.504552</v>
      </c>
      <c r="H529" s="21">
        <f>'A. Thermody. result (all suite)'!L485</f>
        <v>3.0567299999999999</v>
      </c>
      <c r="I529" s="21">
        <f>'A. Thermody. result (all suite)'!M485</f>
        <v>10.517258</v>
      </c>
      <c r="J529" s="21">
        <f>'A. Thermody. result (all suite)'!N485</f>
        <v>0.24008199999999999</v>
      </c>
      <c r="K529" s="21">
        <f>'A. Thermody. result (all suite)'!O485</f>
        <v>6.2659390000000004</v>
      </c>
      <c r="L529" s="21">
        <f>'A. Thermody. result (all suite)'!P485</f>
        <v>10.603593</v>
      </c>
      <c r="M529" s="21">
        <f>'A. Thermody. result (all suite)'!Q485</f>
        <v>3.540403</v>
      </c>
      <c r="N529" s="21">
        <f>'A. Thermody. result (all suite)'!R485</f>
        <v>1.087431</v>
      </c>
      <c r="O529" s="21">
        <f>'A. Thermody. result (all suite)'!S485</f>
        <v>1.128098</v>
      </c>
      <c r="P529" s="21">
        <f>'A. Thermody. result (all suite)'!T485</f>
        <v>1.299269</v>
      </c>
      <c r="Q529" s="21">
        <f t="shared" si="672"/>
        <v>99.999999999999986</v>
      </c>
      <c r="S529" s="19">
        <f t="shared" si="673"/>
        <v>1516</v>
      </c>
      <c r="T529" s="19">
        <f t="shared" si="674"/>
        <v>1</v>
      </c>
      <c r="V529" s="61">
        <f t="shared" si="675"/>
        <v>43.464752079812101</v>
      </c>
      <c r="W529" s="21">
        <f t="shared" si="676"/>
        <v>4.6584129462628496</v>
      </c>
      <c r="X529" s="21">
        <f t="shared" si="677"/>
        <v>13.329091542275121</v>
      </c>
      <c r="Y529" s="21">
        <f t="shared" si="678"/>
        <v>3.0170148546963</v>
      </c>
      <c r="Z529" s="21">
        <f t="shared" si="679"/>
        <v>10.380610527155982</v>
      </c>
      <c r="AA529" s="21">
        <f t="shared" si="680"/>
        <v>0.23696268899942002</v>
      </c>
      <c r="AB529" s="21">
        <f t="shared" si="681"/>
        <v>6.1845275970140898</v>
      </c>
      <c r="AC529" s="21">
        <f t="shared" si="682"/>
        <v>10.465823803264831</v>
      </c>
      <c r="AD529" s="21">
        <f t="shared" si="683"/>
        <v>3.4944036413459303</v>
      </c>
      <c r="AE529" s="21">
        <f t="shared" si="684"/>
        <v>1.0733023461206102</v>
      </c>
      <c r="AF529" s="21">
        <f t="shared" si="685"/>
        <v>1.1134409723963801</v>
      </c>
      <c r="AG529" s="21">
        <f t="shared" si="686"/>
        <v>97.418342999343622</v>
      </c>
      <c r="AH529" s="21"/>
      <c r="AI529" s="61">
        <f t="shared" si="687"/>
        <v>44.616599648081625</v>
      </c>
      <c r="AJ529" s="21">
        <f t="shared" si="688"/>
        <v>4.7818642802149043</v>
      </c>
      <c r="AK529" s="21">
        <f t="shared" si="689"/>
        <v>13.682322170440662</v>
      </c>
      <c r="AL529" s="21">
        <f t="shared" si="690"/>
        <v>3.0969679444420728</v>
      </c>
      <c r="AM529" s="21">
        <f t="shared" si="691"/>
        <v>10.655704262210582</v>
      </c>
      <c r="AN529" s="21">
        <f t="shared" si="692"/>
        <v>0.24324237274392627</v>
      </c>
      <c r="AO529" s="21">
        <f t="shared" si="693"/>
        <v>6.3484220800755766</v>
      </c>
      <c r="AP529" s="21">
        <f t="shared" si="694"/>
        <v>10.743175752163376</v>
      </c>
      <c r="AQ529" s="21">
        <f t="shared" si="695"/>
        <v>3.5870078814309894</v>
      </c>
      <c r="AR529" s="21">
        <f t="shared" si="696"/>
        <v>1.1017456395535714</v>
      </c>
      <c r="AS529" s="21">
        <f t="shared" si="697"/>
        <v>1.1429479686427042</v>
      </c>
      <c r="AT529" s="21">
        <f t="shared" si="698"/>
        <v>99.999999999999986</v>
      </c>
      <c r="AU529" s="21"/>
      <c r="AV529" s="21">
        <f>AR529*'[1]diagram lines'!$G$39</f>
        <v>0.91456583896529786</v>
      </c>
      <c r="AW529" s="21">
        <f>AK529*'[1]diagram lines'!$G$40</f>
        <v>7.2415931110794407</v>
      </c>
      <c r="AX529" s="21">
        <f>AQ529*'[1]diagram lines'!$G$38</f>
        <v>2.6610297255275395</v>
      </c>
      <c r="AY529" s="21">
        <f>AP529*'[1]diagram lines'!$G$41</f>
        <v>7.6776925427104823</v>
      </c>
      <c r="AZ529" s="21">
        <f t="shared" si="699"/>
        <v>4.6887535209845606</v>
      </c>
      <c r="BA529" s="21">
        <f t="shared" si="700"/>
        <v>0.64350908304249654</v>
      </c>
      <c r="BB529" s="21">
        <f t="shared" si="701"/>
        <v>2.0252830557771957</v>
      </c>
      <c r="BC529" s="86">
        <f t="shared" si="702"/>
        <v>0.49375814266922469</v>
      </c>
      <c r="BX529" s="61">
        <f t="shared" si="703"/>
        <v>0.73297120505992008</v>
      </c>
      <c r="BY529" s="21">
        <f t="shared" si="704"/>
        <v>5.9085315473209818E-2</v>
      </c>
      <c r="BZ529" s="21">
        <f t="shared" si="705"/>
        <v>0.13244950961161242</v>
      </c>
      <c r="CA529" s="21">
        <f t="shared" si="706"/>
        <v>1.914164944580124E-2</v>
      </c>
      <c r="CB529" s="21">
        <f t="shared" si="707"/>
        <v>0.14637798190675019</v>
      </c>
      <c r="CC529" s="21">
        <f t="shared" si="708"/>
        <v>3.3842965886664786E-3</v>
      </c>
      <c r="CD529" s="21">
        <f t="shared" si="709"/>
        <v>0.15548235732009927</v>
      </c>
      <c r="CE529" s="21">
        <f t="shared" si="710"/>
        <v>0.18907976105563482</v>
      </c>
      <c r="CF529" s="21">
        <f t="shared" si="711"/>
        <v>5.7112485884820131E-2</v>
      </c>
      <c r="CG529" s="21">
        <f t="shared" si="712"/>
        <v>1.1543853503184714E-2</v>
      </c>
      <c r="CH529" s="21">
        <f t="shared" si="713"/>
        <v>7.9474863326382244E-3</v>
      </c>
      <c r="CI529" s="21">
        <f t="shared" si="714"/>
        <v>7.2101498335183131E-2</v>
      </c>
      <c r="CJ529" s="21">
        <f t="shared" si="715"/>
        <v>1.5866774005175204</v>
      </c>
      <c r="CL529" s="68">
        <f t="shared" si="716"/>
        <v>0.46195351671414098</v>
      </c>
      <c r="CM529" s="19">
        <f t="shared" si="717"/>
        <v>3.7238392286887169E-2</v>
      </c>
      <c r="CN529" s="19">
        <f t="shared" si="718"/>
        <v>8.3476016970060754E-2</v>
      </c>
      <c r="CO529" s="19">
        <f t="shared" si="719"/>
        <v>1.2063983163532728E-2</v>
      </c>
      <c r="CP529" s="19">
        <f t="shared" si="720"/>
        <v>9.2254406509481177E-2</v>
      </c>
      <c r="CQ529" s="19">
        <f t="shared" si="721"/>
        <v>2.1329456054284481E-3</v>
      </c>
      <c r="CR529" s="19">
        <f t="shared" si="722"/>
        <v>9.7992419422742269E-2</v>
      </c>
      <c r="CS529" s="19">
        <f t="shared" si="723"/>
        <v>0.11916711046238095</v>
      </c>
      <c r="CT529" s="19">
        <f t="shared" si="724"/>
        <v>3.5995020705653191E-2</v>
      </c>
      <c r="CU529" s="19">
        <f t="shared" si="725"/>
        <v>7.2754887032609782E-3</v>
      </c>
      <c r="CV529" s="19">
        <f t="shared" si="726"/>
        <v>5.0088860722702824E-3</v>
      </c>
      <c r="CW529" s="19">
        <f t="shared" si="727"/>
        <v>4.544181338416118E-2</v>
      </c>
      <c r="CX529" s="19">
        <f t="shared" si="728"/>
        <v>1</v>
      </c>
      <c r="CZ529" s="68">
        <f t="shared" si="729"/>
        <v>2.4859999999999999E-5</v>
      </c>
      <c r="DA529" s="19">
        <f t="shared" si="730"/>
        <v>1.9003319999999996E-5</v>
      </c>
      <c r="DB529" s="19">
        <f t="shared" si="731"/>
        <v>3.5539999999999995E-5</v>
      </c>
      <c r="DC529" s="19">
        <f t="shared" si="732"/>
        <v>4.0442869999999997E-5</v>
      </c>
      <c r="DD529" s="19">
        <f t="shared" si="733"/>
        <v>1.3031559999999998E-5</v>
      </c>
      <c r="DE529" s="19">
        <f t="shared" si="734"/>
        <v>1.3031559999999998E-5</v>
      </c>
      <c r="DF529" s="19">
        <f t="shared" si="735"/>
        <v>1.207661E-5</v>
      </c>
      <c r="DG529" s="19">
        <f t="shared" si="736"/>
        <v>1.670282E-5</v>
      </c>
      <c r="DH529" s="19">
        <f t="shared" si="737"/>
        <v>2.5424239999999999E-5</v>
      </c>
      <c r="DI529" s="19">
        <f t="shared" si="738"/>
        <v>3.765343999999999E-5</v>
      </c>
      <c r="DJ529" s="19">
        <f t="shared" si="739"/>
        <v>0</v>
      </c>
      <c r="DK529" s="19">
        <f t="shared" si="740"/>
        <v>2.163478E-5</v>
      </c>
      <c r="DM529" s="68">
        <f t="shared" si="741"/>
        <v>1116.4186357274975</v>
      </c>
      <c r="DN529" s="19">
        <f t="shared" si="742"/>
        <v>156.53068915729187</v>
      </c>
      <c r="DO529" s="19">
        <f t="shared" si="743"/>
        <v>239.48268683926267</v>
      </c>
      <c r="DP529" s="19">
        <f t="shared" si="744"/>
        <v>47.635033601337923</v>
      </c>
      <c r="DQ529" s="19">
        <f t="shared" si="745"/>
        <v>508.64816704264291</v>
      </c>
      <c r="DR529" s="19">
        <f t="shared" si="746"/>
        <v>11.611131840631062</v>
      </c>
      <c r="DS529" s="19">
        <f t="shared" si="747"/>
        <v>327.00356331259462</v>
      </c>
      <c r="DT529" s="19">
        <f t="shared" si="748"/>
        <v>400.10558425046327</v>
      </c>
      <c r="DU529" s="19">
        <f t="shared" si="749"/>
        <v>87.763934479199435</v>
      </c>
      <c r="DV529" s="19">
        <f t="shared" si="750"/>
        <v>18.201551726673163</v>
      </c>
      <c r="DX529" s="19">
        <f t="shared" si="751"/>
        <v>37.849309176362517</v>
      </c>
      <c r="DZ529" s="68">
        <f t="shared" si="752"/>
        <v>2951.2502871539573</v>
      </c>
      <c r="EA529" s="21">
        <f t="shared" si="753"/>
        <v>2.9512502871539574</v>
      </c>
      <c r="EB529" s="92">
        <f t="shared" si="754"/>
        <v>1243</v>
      </c>
    </row>
    <row r="530" spans="1:132" x14ac:dyDescent="0.3">
      <c r="A530" s="19">
        <f>'A. Thermody. result (all suite)'!C486</f>
        <v>1242</v>
      </c>
      <c r="B530" s="19" t="str">
        <f>'A. Thermody. result (all suite)'!A486</f>
        <v>Alkaline basalt</v>
      </c>
      <c r="C530" s="24">
        <f>'A. Thermody. result (all suite)'!G486</f>
        <v>70.439336999999995</v>
      </c>
      <c r="D530" s="19">
        <f>'A. Thermody. result (all suite)'!D486</f>
        <v>10000</v>
      </c>
      <c r="E530" s="61">
        <f>'A. Thermody. result (all suite)'!I486</f>
        <v>44.039585000000002</v>
      </c>
      <c r="F530" s="21">
        <f>'A. Thermody. result (all suite)'!J486</f>
        <v>4.7272990000000004</v>
      </c>
      <c r="G530" s="21">
        <f>'A. Thermody. result (all suite)'!K486</f>
        <v>13.532385</v>
      </c>
      <c r="H530" s="21">
        <f>'A. Thermody. result (all suite)'!L486</f>
        <v>3.056111</v>
      </c>
      <c r="I530" s="21">
        <f>'A. Thermody. result (all suite)'!M486</f>
        <v>10.546898000000001</v>
      </c>
      <c r="J530" s="21">
        <f>'A. Thermody. result (all suite)'!N486</f>
        <v>0.241318</v>
      </c>
      <c r="K530" s="21">
        <f>'A. Thermody. result (all suite)'!O486</f>
        <v>6.2323539999999999</v>
      </c>
      <c r="L530" s="21">
        <f>'A. Thermody. result (all suite)'!P486</f>
        <v>10.546056999999999</v>
      </c>
      <c r="M530" s="21">
        <f>'A. Thermody. result (all suite)'!Q486</f>
        <v>3.5557120000000002</v>
      </c>
      <c r="N530" s="21">
        <f>'A. Thermody. result (all suite)'!R486</f>
        <v>1.0930299999999999</v>
      </c>
      <c r="O530" s="21">
        <f>'A. Thermody. result (all suite)'!S486</f>
        <v>1.1232930000000001</v>
      </c>
      <c r="P530" s="21">
        <f>'A. Thermody. result (all suite)'!T486</f>
        <v>1.305958</v>
      </c>
      <c r="Q530" s="21">
        <f t="shared" si="672"/>
        <v>100.00000000000001</v>
      </c>
      <c r="S530" s="19">
        <f t="shared" si="673"/>
        <v>1515</v>
      </c>
      <c r="T530" s="19">
        <f t="shared" si="674"/>
        <v>1</v>
      </c>
      <c r="V530" s="61">
        <f t="shared" si="675"/>
        <v>43.464446516525697</v>
      </c>
      <c r="W530" s="21">
        <f t="shared" si="676"/>
        <v>4.6655624605255799</v>
      </c>
      <c r="X530" s="21">
        <f t="shared" si="677"/>
        <v>13.355657735501699</v>
      </c>
      <c r="Y530" s="21">
        <f t="shared" si="678"/>
        <v>3.01619947390662</v>
      </c>
      <c r="Z530" s="21">
        <f t="shared" si="679"/>
        <v>10.40915994181716</v>
      </c>
      <c r="AA530" s="21">
        <f t="shared" si="680"/>
        <v>0.23816648827355999</v>
      </c>
      <c r="AB530" s="21">
        <f t="shared" si="681"/>
        <v>6.150962074348679</v>
      </c>
      <c r="AC530" s="21">
        <f t="shared" si="682"/>
        <v>10.408329924923938</v>
      </c>
      <c r="AD530" s="21">
        <f t="shared" si="683"/>
        <v>3.5092758946790399</v>
      </c>
      <c r="AE530" s="21">
        <f t="shared" si="684"/>
        <v>1.0787554872726</v>
      </c>
      <c r="AF530" s="21">
        <f t="shared" si="685"/>
        <v>1.1086232652030601</v>
      </c>
      <c r="AG530" s="21">
        <f t="shared" si="686"/>
        <v>97.405139262977642</v>
      </c>
      <c r="AH530" s="21"/>
      <c r="AI530" s="61">
        <f t="shared" si="687"/>
        <v>44.622333939874501</v>
      </c>
      <c r="AJ530" s="21">
        <f t="shared" si="688"/>
        <v>4.7898524614079534</v>
      </c>
      <c r="AK530" s="21">
        <f t="shared" si="689"/>
        <v>13.711450788488326</v>
      </c>
      <c r="AL530" s="21">
        <f t="shared" si="690"/>
        <v>3.0965506509501353</v>
      </c>
      <c r="AM530" s="21">
        <f t="shared" si="691"/>
        <v>10.68645866181061</v>
      </c>
      <c r="AN530" s="21">
        <f t="shared" si="692"/>
        <v>0.24451121375695603</v>
      </c>
      <c r="AO530" s="21">
        <f t="shared" si="693"/>
        <v>6.3148229353095084</v>
      </c>
      <c r="AP530" s="21">
        <f t="shared" si="694"/>
        <v>10.685606533371082</v>
      </c>
      <c r="AQ530" s="21">
        <f t="shared" si="695"/>
        <v>3.6027625659510427</v>
      </c>
      <c r="AR530" s="21">
        <f t="shared" si="696"/>
        <v>1.1074933986389979</v>
      </c>
      <c r="AS530" s="21">
        <f t="shared" si="697"/>
        <v>1.1381568504408808</v>
      </c>
      <c r="AT530" s="21">
        <f t="shared" si="698"/>
        <v>99.999999999999972</v>
      </c>
      <c r="AU530" s="21"/>
      <c r="AV530" s="21">
        <f>AR530*'[1]diagram lines'!$G$39</f>
        <v>0.91933708917170986</v>
      </c>
      <c r="AW530" s="21">
        <f>AK530*'[1]diagram lines'!$G$40</f>
        <v>7.2570099092779916</v>
      </c>
      <c r="AX530" s="21">
        <f>AQ530*'[1]diagram lines'!$G$38</f>
        <v>2.6727173730627451</v>
      </c>
      <c r="AY530" s="21">
        <f>AP530*'[1]diagram lines'!$G$41</f>
        <v>7.6365502611349196</v>
      </c>
      <c r="AZ530" s="21">
        <f t="shared" si="699"/>
        <v>4.7102559645900408</v>
      </c>
      <c r="BA530" s="21">
        <f t="shared" si="700"/>
        <v>0.64629667603976138</v>
      </c>
      <c r="BB530" s="21">
        <f t="shared" si="701"/>
        <v>2.0202950666743882</v>
      </c>
      <c r="BC530" s="86">
        <f t="shared" si="702"/>
        <v>0.49497720233812287</v>
      </c>
      <c r="BX530" s="61">
        <f t="shared" si="703"/>
        <v>0.73301572902796275</v>
      </c>
      <c r="BY530" s="21">
        <f t="shared" si="704"/>
        <v>5.9180007511266911E-2</v>
      </c>
      <c r="BZ530" s="21">
        <f t="shared" si="705"/>
        <v>0.13272248921145549</v>
      </c>
      <c r="CA530" s="21">
        <f t="shared" si="706"/>
        <v>1.9137773185546998E-2</v>
      </c>
      <c r="CB530" s="21">
        <f t="shared" si="707"/>
        <v>0.14679050800278359</v>
      </c>
      <c r="CC530" s="21">
        <f t="shared" si="708"/>
        <v>3.4017197631801524E-3</v>
      </c>
      <c r="CD530" s="21">
        <f t="shared" si="709"/>
        <v>0.15464898263027296</v>
      </c>
      <c r="CE530" s="21">
        <f t="shared" si="710"/>
        <v>0.18805379814550641</v>
      </c>
      <c r="CF530" s="21">
        <f t="shared" si="711"/>
        <v>5.7359445071785774E-2</v>
      </c>
      <c r="CG530" s="21">
        <f t="shared" si="712"/>
        <v>1.1603290870488323E-2</v>
      </c>
      <c r="CH530" s="21">
        <f t="shared" si="713"/>
        <v>7.9136349546299958E-3</v>
      </c>
      <c r="CI530" s="21">
        <f t="shared" si="714"/>
        <v>7.2472697003329631E-2</v>
      </c>
      <c r="CJ530" s="21">
        <f t="shared" si="715"/>
        <v>1.5863000753782091</v>
      </c>
      <c r="CL530" s="68">
        <f t="shared" si="716"/>
        <v>0.4620914670594059</v>
      </c>
      <c r="CM530" s="19">
        <f t="shared" si="717"/>
        <v>3.7306943641893915E-2</v>
      </c>
      <c r="CN530" s="19">
        <f t="shared" si="718"/>
        <v>8.3667958711917428E-2</v>
      </c>
      <c r="CO530" s="19">
        <f t="shared" si="719"/>
        <v>1.2064409176166829E-2</v>
      </c>
      <c r="CP530" s="19">
        <f t="shared" si="720"/>
        <v>9.2536406119621148E-2</v>
      </c>
      <c r="CQ530" s="19">
        <f t="shared" si="721"/>
        <v>2.1444364883920889E-3</v>
      </c>
      <c r="CR530" s="19">
        <f t="shared" si="722"/>
        <v>9.7490370851430003E-2</v>
      </c>
      <c r="CS530" s="19">
        <f t="shared" si="723"/>
        <v>0.11854869142628656</v>
      </c>
      <c r="CT530" s="19">
        <f t="shared" si="724"/>
        <v>3.615926517440908E-2</v>
      </c>
      <c r="CU530" s="19">
        <f t="shared" si="725"/>
        <v>7.3146884694699653E-3</v>
      </c>
      <c r="CV530" s="19">
        <f t="shared" si="726"/>
        <v>4.9887376779851758E-3</v>
      </c>
      <c r="CW530" s="19">
        <f t="shared" si="727"/>
        <v>4.5686625203021906E-2</v>
      </c>
      <c r="CX530" s="19">
        <f t="shared" si="728"/>
        <v>0.99999999999999978</v>
      </c>
      <c r="CZ530" s="68">
        <f t="shared" si="729"/>
        <v>2.4859999999999999E-5</v>
      </c>
      <c r="DA530" s="19">
        <f t="shared" si="730"/>
        <v>1.8996079999999998E-5</v>
      </c>
      <c r="DB530" s="19">
        <f t="shared" si="731"/>
        <v>3.5539999999999995E-5</v>
      </c>
      <c r="DC530" s="19">
        <f t="shared" si="732"/>
        <v>4.0433779999999998E-5</v>
      </c>
      <c r="DD530" s="19">
        <f t="shared" si="733"/>
        <v>1.3028639999999999E-5</v>
      </c>
      <c r="DE530" s="19">
        <f t="shared" si="734"/>
        <v>1.3028639999999999E-5</v>
      </c>
      <c r="DF530" s="19">
        <f t="shared" si="735"/>
        <v>1.207334E-5</v>
      </c>
      <c r="DG530" s="19">
        <f t="shared" si="736"/>
        <v>1.6699079999999999E-5</v>
      </c>
      <c r="DH530" s="19">
        <f t="shared" si="737"/>
        <v>2.5416559999999997E-5</v>
      </c>
      <c r="DI530" s="19">
        <f t="shared" si="738"/>
        <v>3.7641359999999992E-5</v>
      </c>
      <c r="DJ530" s="19">
        <f t="shared" si="739"/>
        <v>0</v>
      </c>
      <c r="DK530" s="19">
        <f t="shared" si="740"/>
        <v>2.1625319999999999E-5</v>
      </c>
      <c r="DM530" s="68">
        <f t="shared" si="741"/>
        <v>1116.7520249770355</v>
      </c>
      <c r="DN530" s="19">
        <f t="shared" si="742"/>
        <v>156.87861169854443</v>
      </c>
      <c r="DO530" s="19">
        <f t="shared" si="743"/>
        <v>240.0333446895639</v>
      </c>
      <c r="DP530" s="19">
        <f t="shared" si="744"/>
        <v>47.647425032784007</v>
      </c>
      <c r="DQ530" s="19">
        <f t="shared" si="745"/>
        <v>510.31733010466019</v>
      </c>
      <c r="DR530" s="19">
        <f t="shared" si="746"/>
        <v>11.676301170846289</v>
      </c>
      <c r="DS530" s="19">
        <f t="shared" si="747"/>
        <v>325.41632599700074</v>
      </c>
      <c r="DT530" s="19">
        <f t="shared" si="748"/>
        <v>398.11837629295451</v>
      </c>
      <c r="DU530" s="19">
        <f t="shared" si="749"/>
        <v>88.191039549082134</v>
      </c>
      <c r="DV530" s="19">
        <f t="shared" si="750"/>
        <v>18.30549304871213</v>
      </c>
      <c r="DX530" s="19">
        <f t="shared" si="751"/>
        <v>38.069863759632447</v>
      </c>
      <c r="DZ530" s="68">
        <f t="shared" si="752"/>
        <v>2951.4061363208157</v>
      </c>
      <c r="EA530" s="21">
        <f t="shared" si="753"/>
        <v>2.9514061363208155</v>
      </c>
      <c r="EB530" s="92">
        <f t="shared" si="754"/>
        <v>1242</v>
      </c>
    </row>
    <row r="531" spans="1:132" x14ac:dyDescent="0.3">
      <c r="A531" s="19">
        <f>'A. Thermody. result (all suite)'!C487</f>
        <v>1241</v>
      </c>
      <c r="B531" s="19" t="str">
        <f>'A. Thermody. result (all suite)'!A487</f>
        <v>Alkaline basalt</v>
      </c>
      <c r="C531" s="24">
        <f>'A. Thermody. result (all suite)'!G487</f>
        <v>70.079262</v>
      </c>
      <c r="D531" s="19">
        <f>'A. Thermody. result (all suite)'!D487</f>
        <v>10000</v>
      </c>
      <c r="E531" s="61">
        <f>'A. Thermody. result (all suite)'!I487</f>
        <v>44.042776000000003</v>
      </c>
      <c r="F531" s="21">
        <f>'A. Thermody. result (all suite)'!J487</f>
        <v>4.7345199999999998</v>
      </c>
      <c r="G531" s="21">
        <f>'A. Thermody. result (all suite)'!K487</f>
        <v>13.559968</v>
      </c>
      <c r="H531" s="21">
        <f>'A. Thermody. result (all suite)'!L487</f>
        <v>3.0554420000000002</v>
      </c>
      <c r="I531" s="21">
        <f>'A. Thermody. result (all suite)'!M487</f>
        <v>10.576568999999999</v>
      </c>
      <c r="J531" s="21">
        <f>'A. Thermody. result (all suite)'!N487</f>
        <v>0.242558</v>
      </c>
      <c r="K531" s="21">
        <f>'A. Thermody. result (all suite)'!O487</f>
        <v>6.1988960000000004</v>
      </c>
      <c r="L531" s="21">
        <f>'A. Thermody. result (all suite)'!P487</f>
        <v>10.488384999999999</v>
      </c>
      <c r="M531" s="21">
        <f>'A. Thermody. result (all suite)'!Q487</f>
        <v>3.5710549999999999</v>
      </c>
      <c r="N531" s="21">
        <f>'A. Thermody. result (all suite)'!R487</f>
        <v>1.098646</v>
      </c>
      <c r="O531" s="21">
        <f>'A. Thermody. result (all suite)'!S487</f>
        <v>1.118517</v>
      </c>
      <c r="P531" s="21">
        <f>'A. Thermody. result (all suite)'!T487</f>
        <v>1.3126679999999999</v>
      </c>
      <c r="Q531" s="21">
        <f t="shared" si="672"/>
        <v>100.00000000000001</v>
      </c>
      <c r="S531" s="19">
        <f t="shared" si="673"/>
        <v>1514</v>
      </c>
      <c r="T531" s="19">
        <f t="shared" si="674"/>
        <v>1</v>
      </c>
      <c r="V531" s="61">
        <f t="shared" si="675"/>
        <v>43.464640573136322</v>
      </c>
      <c r="W531" s="21">
        <f t="shared" si="676"/>
        <v>4.6723714710063993</v>
      </c>
      <c r="X531" s="21">
        <f t="shared" si="677"/>
        <v>13.38197063925376</v>
      </c>
      <c r="Y531" s="21">
        <f t="shared" si="678"/>
        <v>3.0153341906074402</v>
      </c>
      <c r="Z531" s="21">
        <f t="shared" si="679"/>
        <v>10.437733763239079</v>
      </c>
      <c r="AA531" s="21">
        <f t="shared" si="680"/>
        <v>0.23937401875256001</v>
      </c>
      <c r="AB531" s="21">
        <f t="shared" si="681"/>
        <v>6.1175250758547204</v>
      </c>
      <c r="AC531" s="21">
        <f t="shared" si="682"/>
        <v>10.3507073263882</v>
      </c>
      <c r="AD531" s="21">
        <f t="shared" si="683"/>
        <v>3.5241789037525995</v>
      </c>
      <c r="AE531" s="21">
        <f t="shared" si="684"/>
        <v>1.08422442552472</v>
      </c>
      <c r="AF531" s="21">
        <f t="shared" si="685"/>
        <v>1.10383458526644</v>
      </c>
      <c r="AG531" s="21">
        <f t="shared" si="686"/>
        <v>97.391894972782239</v>
      </c>
      <c r="AH531" s="21"/>
      <c r="AI531" s="61">
        <f t="shared" si="687"/>
        <v>44.628601369018675</v>
      </c>
      <c r="AJ531" s="21">
        <f t="shared" si="688"/>
        <v>4.7974951840829974</v>
      </c>
      <c r="AK531" s="21">
        <f t="shared" si="689"/>
        <v>13.740332953777694</v>
      </c>
      <c r="AL531" s="21">
        <f t="shared" si="690"/>
        <v>3.0960832946623786</v>
      </c>
      <c r="AM531" s="21">
        <f t="shared" si="691"/>
        <v>10.717250923350525</v>
      </c>
      <c r="AN531" s="21">
        <f t="shared" si="692"/>
        <v>0.24578433227883797</v>
      </c>
      <c r="AO531" s="21">
        <f t="shared" si="693"/>
        <v>6.281349261726926</v>
      </c>
      <c r="AP531" s="21">
        <f t="shared" si="694"/>
        <v>10.62789396312791</v>
      </c>
      <c r="AQ531" s="21">
        <f t="shared" si="695"/>
        <v>3.6185546084070848</v>
      </c>
      <c r="AR531" s="21">
        <f t="shared" si="696"/>
        <v>1.1132593998994724</v>
      </c>
      <c r="AS531" s="21">
        <f t="shared" si="697"/>
        <v>1.1333947096674981</v>
      </c>
      <c r="AT531" s="21">
        <f t="shared" si="698"/>
        <v>100.00000000000001</v>
      </c>
      <c r="AU531" s="21"/>
      <c r="AV531" s="21">
        <f>AR531*'[1]diagram lines'!$G$39</f>
        <v>0.92412348231994834</v>
      </c>
      <c r="AW531" s="21">
        <f>AK531*'[1]diagram lines'!$G$40</f>
        <v>7.2722962683175698</v>
      </c>
      <c r="AX531" s="21">
        <f>AQ531*'[1]diagram lines'!$G$38</f>
        <v>2.6844327346653398</v>
      </c>
      <c r="AY531" s="21">
        <f>AP531*'[1]diagram lines'!$G$41</f>
        <v>7.5953055323509355</v>
      </c>
      <c r="AZ531" s="21">
        <f t="shared" si="699"/>
        <v>4.7318140083065572</v>
      </c>
      <c r="BA531" s="21">
        <f t="shared" si="700"/>
        <v>0.649088361764944</v>
      </c>
      <c r="BB531" s="21">
        <f t="shared" si="701"/>
        <v>2.0152924967850705</v>
      </c>
      <c r="BC531" s="86">
        <f t="shared" si="702"/>
        <v>0.4962058865376946</v>
      </c>
      <c r="BX531" s="61">
        <f t="shared" si="703"/>
        <v>0.73306884154460727</v>
      </c>
      <c r="BY531" s="21">
        <f t="shared" si="704"/>
        <v>5.9270405608412617E-2</v>
      </c>
      <c r="BZ531" s="21">
        <f t="shared" si="705"/>
        <v>0.13299301686936055</v>
      </c>
      <c r="CA531" s="21">
        <f t="shared" si="706"/>
        <v>1.9133583818648634E-2</v>
      </c>
      <c r="CB531" s="21">
        <f t="shared" si="707"/>
        <v>0.14720346555323591</v>
      </c>
      <c r="CC531" s="21">
        <f t="shared" si="708"/>
        <v>3.4191993233718635E-3</v>
      </c>
      <c r="CD531" s="21">
        <f t="shared" si="709"/>
        <v>0.15381875930521094</v>
      </c>
      <c r="CE531" s="21">
        <f t="shared" si="710"/>
        <v>0.187025410128388</v>
      </c>
      <c r="CF531" s="21">
        <f t="shared" si="711"/>
        <v>5.7606952734311982E-2</v>
      </c>
      <c r="CG531" s="21">
        <f t="shared" si="712"/>
        <v>1.1662908704883228E-2</v>
      </c>
      <c r="CH531" s="21">
        <f t="shared" si="713"/>
        <v>7.8799878825452294E-3</v>
      </c>
      <c r="CI531" s="21">
        <f t="shared" si="714"/>
        <v>7.2845061043285239E-2</v>
      </c>
      <c r="CJ531" s="21">
        <f t="shared" si="715"/>
        <v>1.5859275925162613</v>
      </c>
      <c r="CL531" s="68">
        <f t="shared" si="716"/>
        <v>0.46223348720574758</v>
      </c>
      <c r="CM531" s="19">
        <f t="shared" si="717"/>
        <v>3.7372705972265184E-2</v>
      </c>
      <c r="CN531" s="19">
        <f t="shared" si="718"/>
        <v>8.385818967835186E-2</v>
      </c>
      <c r="CO531" s="19">
        <f t="shared" si="719"/>
        <v>1.2064601126140283E-2</v>
      </c>
      <c r="CP531" s="19">
        <f t="shared" si="720"/>
        <v>9.2818528568306344E-2</v>
      </c>
      <c r="CQ531" s="19">
        <f t="shared" si="721"/>
        <v>2.1559618103036472E-3</v>
      </c>
      <c r="CR531" s="19">
        <f t="shared" si="722"/>
        <v>9.6989774332105122E-2</v>
      </c>
      <c r="CS531" s="19">
        <f t="shared" si="723"/>
        <v>0.11792808890578045</v>
      </c>
      <c r="CT531" s="19">
        <f t="shared" si="724"/>
        <v>3.632382273071607E-2</v>
      </c>
      <c r="CU531" s="19">
        <f t="shared" si="725"/>
        <v>7.3539982278627535E-3</v>
      </c>
      <c r="CV531" s="19">
        <f t="shared" si="726"/>
        <v>4.9686933500177636E-3</v>
      </c>
      <c r="CW531" s="19">
        <f t="shared" si="727"/>
        <v>4.5932148092403105E-2</v>
      </c>
      <c r="CX531" s="19">
        <f t="shared" si="728"/>
        <v>1.0000000000000002</v>
      </c>
      <c r="CZ531" s="68">
        <f t="shared" si="729"/>
        <v>2.4859999999999999E-5</v>
      </c>
      <c r="DA531" s="19">
        <f t="shared" si="730"/>
        <v>1.8988839999999996E-5</v>
      </c>
      <c r="DB531" s="19">
        <f t="shared" si="731"/>
        <v>3.5539999999999995E-5</v>
      </c>
      <c r="DC531" s="19">
        <f t="shared" si="732"/>
        <v>4.0424689999999999E-5</v>
      </c>
      <c r="DD531" s="19">
        <f t="shared" si="733"/>
        <v>1.3025719999999998E-5</v>
      </c>
      <c r="DE531" s="19">
        <f t="shared" si="734"/>
        <v>1.3025719999999998E-5</v>
      </c>
      <c r="DF531" s="19">
        <f t="shared" si="735"/>
        <v>1.2070069999999999E-5</v>
      </c>
      <c r="DG531" s="19">
        <f t="shared" si="736"/>
        <v>1.6695339999999999E-5</v>
      </c>
      <c r="DH531" s="19">
        <f t="shared" si="737"/>
        <v>2.5408879999999999E-5</v>
      </c>
      <c r="DI531" s="19">
        <f t="shared" si="738"/>
        <v>3.7629279999999994E-5</v>
      </c>
      <c r="DJ531" s="19">
        <f t="shared" si="739"/>
        <v>0</v>
      </c>
      <c r="DK531" s="19">
        <f t="shared" si="740"/>
        <v>2.1615859999999998E-5</v>
      </c>
      <c r="DM531" s="68">
        <f t="shared" si="741"/>
        <v>1117.0952498520239</v>
      </c>
      <c r="DN531" s="19">
        <f t="shared" si="742"/>
        <v>157.21506701117832</v>
      </c>
      <c r="DO531" s="19">
        <f t="shared" si="743"/>
        <v>240.57909453024075</v>
      </c>
      <c r="DP531" s="19">
        <f t="shared" si="744"/>
        <v>47.658897417230456</v>
      </c>
      <c r="DQ531" s="19">
        <f t="shared" si="745"/>
        <v>511.98791910411182</v>
      </c>
      <c r="DR531" s="19">
        <f t="shared" si="746"/>
        <v>11.741687278932815</v>
      </c>
      <c r="DS531" s="19">
        <f t="shared" si="747"/>
        <v>323.8330768242302</v>
      </c>
      <c r="DT531" s="19">
        <f t="shared" si="748"/>
        <v>396.12294363793535</v>
      </c>
      <c r="DU531" s="19">
        <f t="shared" si="749"/>
        <v>88.619166648710589</v>
      </c>
      <c r="DV531" s="19">
        <f t="shared" si="750"/>
        <v>18.409776457712489</v>
      </c>
      <c r="DX531" s="19">
        <f t="shared" si="751"/>
        <v>38.29120417254294</v>
      </c>
      <c r="DZ531" s="68">
        <f t="shared" si="752"/>
        <v>2951.5540829348497</v>
      </c>
      <c r="EA531" s="21">
        <f t="shared" si="753"/>
        <v>2.9515540829348499</v>
      </c>
      <c r="EB531" s="92">
        <f t="shared" si="754"/>
        <v>1241</v>
      </c>
    </row>
    <row r="532" spans="1:132" x14ac:dyDescent="0.3">
      <c r="A532" s="19">
        <f>'A. Thermody. result (all suite)'!C488</f>
        <v>1240</v>
      </c>
      <c r="B532" s="19" t="str">
        <f>'A. Thermody. result (all suite)'!A488</f>
        <v>Alkaline basalt</v>
      </c>
      <c r="C532" s="24">
        <f>'A. Thermody. result (all suite)'!G488</f>
        <v>69.721682000000001</v>
      </c>
      <c r="D532" s="19">
        <f>'A. Thermody. result (all suite)'!D488</f>
        <v>10000</v>
      </c>
      <c r="E532" s="61">
        <f>'A. Thermody. result (all suite)'!I488</f>
        <v>44.046505000000003</v>
      </c>
      <c r="F532" s="21">
        <f>'A. Thermody. result (all suite)'!J488</f>
        <v>4.7413829999999999</v>
      </c>
      <c r="G532" s="21">
        <f>'A. Thermody. result (all suite)'!K488</f>
        <v>13.587294</v>
      </c>
      <c r="H532" s="21">
        <f>'A. Thermody. result (all suite)'!L488</f>
        <v>3.0547230000000001</v>
      </c>
      <c r="I532" s="21">
        <f>'A. Thermody. result (all suite)'!M488</f>
        <v>10.606275</v>
      </c>
      <c r="J532" s="21">
        <f>'A. Thermody. result (all suite)'!N488</f>
        <v>0.24380199999999999</v>
      </c>
      <c r="K532" s="21">
        <f>'A. Thermody. result (all suite)'!O488</f>
        <v>6.1655660000000001</v>
      </c>
      <c r="L532" s="21">
        <f>'A. Thermody. result (all suite)'!P488</f>
        <v>10.430567999999999</v>
      </c>
      <c r="M532" s="21">
        <f>'A. Thermody. result (all suite)'!Q488</f>
        <v>3.5864340000000001</v>
      </c>
      <c r="N532" s="21">
        <f>'A. Thermody. result (all suite)'!R488</f>
        <v>1.1042810000000001</v>
      </c>
      <c r="O532" s="21">
        <f>'A. Thermody. result (all suite)'!S488</f>
        <v>1.1137699999999999</v>
      </c>
      <c r="P532" s="21">
        <f>'A. Thermody. result (all suite)'!T488</f>
        <v>1.3193999999999999</v>
      </c>
      <c r="Q532" s="21">
        <f t="shared" si="672"/>
        <v>100.000001</v>
      </c>
      <c r="S532" s="19">
        <f t="shared" si="673"/>
        <v>1513</v>
      </c>
      <c r="T532" s="19">
        <f t="shared" si="674"/>
        <v>1</v>
      </c>
      <c r="V532" s="61">
        <f t="shared" si="675"/>
        <v>43.465355418841497</v>
      </c>
      <c r="W532" s="21">
        <f t="shared" si="676"/>
        <v>4.6788251933235783</v>
      </c>
      <c r="X532" s="21">
        <f t="shared" si="677"/>
        <v>13.408023244756707</v>
      </c>
      <c r="Y532" s="21">
        <f t="shared" si="678"/>
        <v>3.0144189851410399</v>
      </c>
      <c r="Z532" s="21">
        <f t="shared" si="679"/>
        <v>10.46633580904939</v>
      </c>
      <c r="AA532" s="21">
        <f t="shared" si="680"/>
        <v>0.24058527644416722</v>
      </c>
      <c r="AB532" s="21">
        <f t="shared" si="681"/>
        <v>6.0842175230094844</v>
      </c>
      <c r="AC532" s="21">
        <f t="shared" si="682"/>
        <v>10.29294708718421</v>
      </c>
      <c r="AD532" s="21">
        <f t="shared" si="683"/>
        <v>3.5391145902771943</v>
      </c>
      <c r="AE532" s="21">
        <f t="shared" si="684"/>
        <v>1.0897111166316988</v>
      </c>
      <c r="AF532" s="21">
        <f t="shared" si="685"/>
        <v>1.0990749187669506</v>
      </c>
      <c r="AG532" s="21">
        <f t="shared" si="686"/>
        <v>97.378609163425907</v>
      </c>
      <c r="AH532" s="21"/>
      <c r="AI532" s="61">
        <f t="shared" si="687"/>
        <v>44.635424342419654</v>
      </c>
      <c r="AJ532" s="21">
        <f t="shared" si="688"/>
        <v>4.8047771820927609</v>
      </c>
      <c r="AK532" s="21">
        <f t="shared" si="689"/>
        <v>13.768961540880767</v>
      </c>
      <c r="AL532" s="21">
        <f t="shared" si="690"/>
        <v>3.0955658650680489</v>
      </c>
      <c r="AM532" s="21">
        <f t="shared" si="691"/>
        <v>10.748085127693942</v>
      </c>
      <c r="AN532" s="21">
        <f t="shared" si="692"/>
        <v>0.24706172999493589</v>
      </c>
      <c r="AO532" s="21">
        <f t="shared" si="693"/>
        <v>6.2480020769229005</v>
      </c>
      <c r="AP532" s="21">
        <f t="shared" si="694"/>
        <v>10.570028855012751</v>
      </c>
      <c r="AQ532" s="21">
        <f t="shared" si="695"/>
        <v>3.6343860532426233</v>
      </c>
      <c r="AR532" s="21">
        <f t="shared" si="696"/>
        <v>1.1190456774781905</v>
      </c>
      <c r="AS532" s="21">
        <f t="shared" si="697"/>
        <v>1.1286615491934426</v>
      </c>
      <c r="AT532" s="21">
        <f t="shared" si="698"/>
        <v>100.00000000000001</v>
      </c>
      <c r="AU532" s="21"/>
      <c r="AV532" s="21">
        <f>AR532*'[1]diagram lines'!$G$39</f>
        <v>0.92892670696480439</v>
      </c>
      <c r="AW532" s="21">
        <f>AK532*'[1]diagram lines'!$G$40</f>
        <v>7.2874484169487017</v>
      </c>
      <c r="AX532" s="21">
        <f>AQ532*'[1]diagram lines'!$G$38</f>
        <v>2.6961773270102585</v>
      </c>
      <c r="AY532" s="21">
        <f>AP532*'[1]diagram lines'!$G$41</f>
        <v>7.5539517912125733</v>
      </c>
      <c r="AZ532" s="21">
        <f t="shared" si="699"/>
        <v>4.7534317307208136</v>
      </c>
      <c r="BA532" s="21">
        <f t="shared" si="700"/>
        <v>0.65188407061437903</v>
      </c>
      <c r="BB532" s="21">
        <f t="shared" si="701"/>
        <v>2.0102729049013637</v>
      </c>
      <c r="BC532" s="86">
        <f t="shared" si="702"/>
        <v>0.49744489793492297</v>
      </c>
      <c r="BX532" s="61">
        <f t="shared" si="703"/>
        <v>0.73313090878828235</v>
      </c>
      <c r="BY532" s="21">
        <f t="shared" si="704"/>
        <v>5.9356321982974462E-2</v>
      </c>
      <c r="BZ532" s="21">
        <f t="shared" si="705"/>
        <v>0.13326102393095332</v>
      </c>
      <c r="CA532" s="21">
        <f t="shared" si="706"/>
        <v>1.9129081345106144E-2</v>
      </c>
      <c r="CB532" s="21">
        <f t="shared" si="707"/>
        <v>0.1476169102296451</v>
      </c>
      <c r="CC532" s="21">
        <f t="shared" si="708"/>
        <v>3.4367352692416127E-3</v>
      </c>
      <c r="CD532" s="21">
        <f t="shared" si="709"/>
        <v>0.15299171215880894</v>
      </c>
      <c r="CE532" s="21">
        <f t="shared" si="710"/>
        <v>0.1859944365192582</v>
      </c>
      <c r="CF532" s="21">
        <f t="shared" si="711"/>
        <v>5.7855041135667043E-2</v>
      </c>
      <c r="CG532" s="21">
        <f t="shared" si="712"/>
        <v>1.1722728237791932E-2</v>
      </c>
      <c r="CH532" s="21">
        <f t="shared" si="713"/>
        <v>7.8465451163839267E-3</v>
      </c>
      <c r="CI532" s="21">
        <f t="shared" si="714"/>
        <v>7.3218645948945615E-2</v>
      </c>
      <c r="CJ532" s="21">
        <f t="shared" si="715"/>
        <v>1.5855600906630587</v>
      </c>
      <c r="CL532" s="68">
        <f t="shared" si="716"/>
        <v>0.4623797692093129</v>
      </c>
      <c r="CM532" s="19">
        <f t="shared" si="717"/>
        <v>3.743555500198828E-2</v>
      </c>
      <c r="CN532" s="19">
        <f t="shared" si="718"/>
        <v>8.4046656267203007E-2</v>
      </c>
      <c r="CO532" s="19">
        <f t="shared" si="719"/>
        <v>1.2064557791125176E-2</v>
      </c>
      <c r="CP532" s="19">
        <f t="shared" si="720"/>
        <v>9.310079832289031E-2</v>
      </c>
      <c r="CQ532" s="19">
        <f t="shared" si="721"/>
        <v>2.1675213001888932E-3</v>
      </c>
      <c r="CR532" s="19">
        <f t="shared" si="722"/>
        <v>9.6490642681874003E-2</v>
      </c>
      <c r="CS532" s="19">
        <f t="shared" si="723"/>
        <v>0.1173051955675032</v>
      </c>
      <c r="CT532" s="19">
        <f t="shared" si="724"/>
        <v>3.6488709243099632E-2</v>
      </c>
      <c r="CU532" s="19">
        <f t="shared" si="725"/>
        <v>7.3934304393910759E-3</v>
      </c>
      <c r="CV532" s="19">
        <f t="shared" si="726"/>
        <v>4.9487529123557932E-3</v>
      </c>
      <c r="CW532" s="19">
        <f t="shared" si="727"/>
        <v>4.6178411263067688E-2</v>
      </c>
      <c r="CX532" s="19">
        <f t="shared" si="728"/>
        <v>0.99999999999999989</v>
      </c>
      <c r="CZ532" s="68">
        <f t="shared" si="729"/>
        <v>2.4859999999999999E-5</v>
      </c>
      <c r="DA532" s="19">
        <f t="shared" si="730"/>
        <v>1.8981599999999998E-5</v>
      </c>
      <c r="DB532" s="19">
        <f t="shared" si="731"/>
        <v>3.5539999999999995E-5</v>
      </c>
      <c r="DC532" s="19">
        <f t="shared" si="732"/>
        <v>4.04156E-5</v>
      </c>
      <c r="DD532" s="19">
        <f t="shared" si="733"/>
        <v>1.3022799999999998E-5</v>
      </c>
      <c r="DE532" s="19">
        <f t="shared" si="734"/>
        <v>1.3022799999999998E-5</v>
      </c>
      <c r="DF532" s="19">
        <f t="shared" si="735"/>
        <v>1.2066799999999999E-5</v>
      </c>
      <c r="DG532" s="19">
        <f t="shared" si="736"/>
        <v>1.6691599999999998E-5</v>
      </c>
      <c r="DH532" s="19">
        <f t="shared" si="737"/>
        <v>2.5401199999999997E-5</v>
      </c>
      <c r="DI532" s="19">
        <f t="shared" si="738"/>
        <v>3.7617199999999989E-5</v>
      </c>
      <c r="DJ532" s="19">
        <f t="shared" si="739"/>
        <v>0</v>
      </c>
      <c r="DK532" s="19">
        <f t="shared" si="740"/>
        <v>2.16064E-5</v>
      </c>
      <c r="DM532" s="68">
        <f t="shared" si="741"/>
        <v>1117.4487745010267</v>
      </c>
      <c r="DN532" s="19">
        <f t="shared" si="742"/>
        <v>157.53951898463902</v>
      </c>
      <c r="DO532" s="19">
        <f t="shared" si="743"/>
        <v>241.11978258311814</v>
      </c>
      <c r="DP532" s="19">
        <f t="shared" si="744"/>
        <v>47.669445304901558</v>
      </c>
      <c r="DQ532" s="19">
        <f t="shared" si="745"/>
        <v>513.66006999260287</v>
      </c>
      <c r="DR532" s="19">
        <f t="shared" si="746"/>
        <v>11.807288834613148</v>
      </c>
      <c r="DS532" s="19">
        <f t="shared" si="747"/>
        <v>322.25386184237101</v>
      </c>
      <c r="DT532" s="19">
        <f t="shared" si="748"/>
        <v>394.11892014100385</v>
      </c>
      <c r="DU532" s="19">
        <f t="shared" si="749"/>
        <v>89.048355431229481</v>
      </c>
      <c r="DV532" s="19">
        <f t="shared" si="750"/>
        <v>18.514433487623734</v>
      </c>
      <c r="DX532" s="19">
        <f t="shared" si="751"/>
        <v>38.513355809412019</v>
      </c>
      <c r="DZ532" s="68">
        <f t="shared" si="752"/>
        <v>2951.6938069125417</v>
      </c>
      <c r="EA532" s="21">
        <f t="shared" si="753"/>
        <v>2.9516938069125418</v>
      </c>
      <c r="EB532" s="92">
        <f t="shared" si="754"/>
        <v>1240</v>
      </c>
    </row>
    <row r="533" spans="1:132" x14ac:dyDescent="0.3">
      <c r="A533" s="19">
        <f>'A. Thermody. result (all suite)'!C489</f>
        <v>1239</v>
      </c>
      <c r="B533" s="19" t="str">
        <f>'A. Thermody. result (all suite)'!A489</f>
        <v>Alkaline basalt</v>
      </c>
      <c r="C533" s="24">
        <f>'A. Thermody. result (all suite)'!G489</f>
        <v>69.366523000000001</v>
      </c>
      <c r="D533" s="19">
        <f>'A. Thermody. result (all suite)'!D489</f>
        <v>10000</v>
      </c>
      <c r="E533" s="61">
        <f>'A. Thermody. result (all suite)'!I489</f>
        <v>44.050797000000003</v>
      </c>
      <c r="F533" s="21">
        <f>'A. Thermody. result (all suite)'!J489</f>
        <v>4.7478720000000001</v>
      </c>
      <c r="G533" s="21">
        <f>'A. Thermody. result (all suite)'!K489</f>
        <v>13.614354000000001</v>
      </c>
      <c r="H533" s="21">
        <f>'A. Thermody. result (all suite)'!L489</f>
        <v>3.0539510000000001</v>
      </c>
      <c r="I533" s="21">
        <f>'A. Thermody. result (all suite)'!M489</f>
        <v>10.636025</v>
      </c>
      <c r="J533" s="21">
        <f>'A. Thermody. result (all suite)'!N489</f>
        <v>0.24504999999999999</v>
      </c>
      <c r="K533" s="21">
        <f>'A. Thermody. result (all suite)'!O489</f>
        <v>6.1323660000000002</v>
      </c>
      <c r="L533" s="21">
        <f>'A. Thermody. result (all suite)'!P489</f>
        <v>10.372591999999999</v>
      </c>
      <c r="M533" s="21">
        <f>'A. Thermody. result (all suite)'!Q489</f>
        <v>3.6018530000000002</v>
      </c>
      <c r="N533" s="21">
        <f>'A. Thermody. result (all suite)'!R489</f>
        <v>1.1099349999999999</v>
      </c>
      <c r="O533" s="21">
        <f>'A. Thermody. result (all suite)'!S489</f>
        <v>1.1090500000000001</v>
      </c>
      <c r="P533" s="21">
        <f>'A. Thermody. result (all suite)'!T489</f>
        <v>1.3261559999999999</v>
      </c>
      <c r="Q533" s="21">
        <f t="shared" si="672"/>
        <v>100.00000100000001</v>
      </c>
      <c r="S533" s="19">
        <f t="shared" si="673"/>
        <v>1512</v>
      </c>
      <c r="T533" s="19">
        <f t="shared" si="674"/>
        <v>1</v>
      </c>
      <c r="V533" s="61">
        <f t="shared" si="675"/>
        <v>43.466614718378509</v>
      </c>
      <c r="W533" s="21">
        <f t="shared" si="676"/>
        <v>4.6849078112293228</v>
      </c>
      <c r="X533" s="21">
        <f t="shared" si="677"/>
        <v>13.433806429373236</v>
      </c>
      <c r="Y533" s="21">
        <f t="shared" si="678"/>
        <v>3.0134508459814415</v>
      </c>
      <c r="Z533" s="21">
        <f t="shared" si="679"/>
        <v>10.494974717711504</v>
      </c>
      <c r="AA533" s="21">
        <f t="shared" si="680"/>
        <v>0.24180025475449746</v>
      </c>
      <c r="AB533" s="21">
        <f t="shared" si="681"/>
        <v>6.0510412611622879</v>
      </c>
      <c r="AC533" s="21">
        <f t="shared" si="682"/>
        <v>10.235035250212047</v>
      </c>
      <c r="AD533" s="21">
        <f t="shared" si="683"/>
        <v>3.5540868108069823</v>
      </c>
      <c r="AE533" s="21">
        <f t="shared" si="684"/>
        <v>1.0952155305485947</v>
      </c>
      <c r="AF533" s="21">
        <f t="shared" si="685"/>
        <v>1.0943422670290774</v>
      </c>
      <c r="AG533" s="21">
        <f t="shared" si="686"/>
        <v>97.365275897187487</v>
      </c>
      <c r="AH533" s="21"/>
      <c r="AI533" s="61">
        <f t="shared" si="687"/>
        <v>44.642830123828666</v>
      </c>
      <c r="AJ533" s="21">
        <f t="shared" si="688"/>
        <v>4.8116823662846029</v>
      </c>
      <c r="AK533" s="21">
        <f t="shared" si="689"/>
        <v>13.797327954535472</v>
      </c>
      <c r="AL533" s="21">
        <f t="shared" si="690"/>
        <v>3.09499543673402</v>
      </c>
      <c r="AM533" s="21">
        <f t="shared" si="691"/>
        <v>10.778970861021989</v>
      </c>
      <c r="AN533" s="21">
        <f t="shared" si="692"/>
        <v>0.24834341866378068</v>
      </c>
      <c r="AO533" s="21">
        <f t="shared" si="693"/>
        <v>6.2147836643033427</v>
      </c>
      <c r="AP533" s="21">
        <f t="shared" si="694"/>
        <v>10.511997378839347</v>
      </c>
      <c r="AQ533" s="21">
        <f t="shared" si="695"/>
        <v>3.65026112036072</v>
      </c>
      <c r="AR533" s="21">
        <f t="shared" si="696"/>
        <v>1.1248522848177245</v>
      </c>
      <c r="AS533" s="21">
        <f t="shared" si="697"/>
        <v>1.123955390610349</v>
      </c>
      <c r="AT533" s="21">
        <f t="shared" si="698"/>
        <v>100</v>
      </c>
      <c r="AU533" s="21"/>
      <c r="AV533" s="21">
        <f>AR533*'[1]diagram lines'!$G$39</f>
        <v>0.93374680746928629</v>
      </c>
      <c r="AW533" s="21">
        <f>AK533*'[1]diagram lines'!$G$40</f>
        <v>7.3024618059881536</v>
      </c>
      <c r="AX533" s="21">
        <f>AQ533*'[1]diagram lines'!$G$38</f>
        <v>2.7079542806419155</v>
      </c>
      <c r="AY533" s="21">
        <f>AP533*'[1]diagram lines'!$G$41</f>
        <v>7.5124791538716726</v>
      </c>
      <c r="AZ533" s="21">
        <f t="shared" si="699"/>
        <v>4.7751134051784447</v>
      </c>
      <c r="BA533" s="21">
        <f t="shared" si="700"/>
        <v>0.65468386269236023</v>
      </c>
      <c r="BB533" s="21">
        <f t="shared" si="701"/>
        <v>2.0052337161410563</v>
      </c>
      <c r="BC533" s="86">
        <f t="shared" si="702"/>
        <v>0.49869498600115092</v>
      </c>
      <c r="BX533" s="61">
        <f t="shared" si="703"/>
        <v>0.73320234687083896</v>
      </c>
      <c r="BY533" s="21">
        <f t="shared" si="704"/>
        <v>5.9437556334501755E-2</v>
      </c>
      <c r="BZ533" s="21">
        <f t="shared" si="705"/>
        <v>0.13352642212632407</v>
      </c>
      <c r="CA533" s="21">
        <f t="shared" si="706"/>
        <v>1.9124246978520883E-2</v>
      </c>
      <c r="CB533" s="21">
        <f t="shared" si="707"/>
        <v>0.14803096729297149</v>
      </c>
      <c r="CC533" s="21">
        <f t="shared" si="708"/>
        <v>3.4543276007893997E-3</v>
      </c>
      <c r="CD533" s="21">
        <f t="shared" si="709"/>
        <v>0.15216789081885856</v>
      </c>
      <c r="CE533" s="21">
        <f t="shared" si="710"/>
        <v>0.18496062767475036</v>
      </c>
      <c r="CF533" s="21">
        <f t="shared" si="711"/>
        <v>5.810377480238748E-2</v>
      </c>
      <c r="CG533" s="21">
        <f t="shared" si="712"/>
        <v>1.1782749469214437E-2</v>
      </c>
      <c r="CH533" s="21">
        <f t="shared" si="713"/>
        <v>7.8132925660823992E-3</v>
      </c>
      <c r="CI533" s="21">
        <f t="shared" si="714"/>
        <v>7.3593562708102106E-2</v>
      </c>
      <c r="CJ533" s="21">
        <f t="shared" si="715"/>
        <v>1.585197765243342</v>
      </c>
      <c r="CL533" s="68">
        <f t="shared" si="716"/>
        <v>0.46253052013247437</v>
      </c>
      <c r="CM533" s="19">
        <f t="shared" si="717"/>
        <v>3.7495357133169788E-2</v>
      </c>
      <c r="CN533" s="19">
        <f t="shared" si="718"/>
        <v>8.4233289406528133E-2</v>
      </c>
      <c r="CO533" s="19">
        <f t="shared" si="719"/>
        <v>1.2064265669454273E-2</v>
      </c>
      <c r="CP533" s="19">
        <f t="shared" si="720"/>
        <v>9.3383280331742979E-2</v>
      </c>
      <c r="CQ533" s="19">
        <f t="shared" si="721"/>
        <v>2.1791146042015328E-3</v>
      </c>
      <c r="CR533" s="19">
        <f t="shared" si="722"/>
        <v>9.5993001097563008E-2</v>
      </c>
      <c r="CS533" s="19">
        <f t="shared" si="723"/>
        <v>0.11667984382147879</v>
      </c>
      <c r="CT533" s="19">
        <f t="shared" si="724"/>
        <v>3.6653959572967243E-2</v>
      </c>
      <c r="CU533" s="19">
        <f t="shared" si="725"/>
        <v>7.4329839011637007E-3</v>
      </c>
      <c r="CV533" s="19">
        <f t="shared" si="726"/>
        <v>4.9289071290628452E-3</v>
      </c>
      <c r="CW533" s="19">
        <f t="shared" si="727"/>
        <v>4.6425477200193278E-2</v>
      </c>
      <c r="CX533" s="19">
        <f t="shared" si="728"/>
        <v>0.99999999999999989</v>
      </c>
      <c r="CZ533" s="68">
        <f t="shared" si="729"/>
        <v>2.4859999999999999E-5</v>
      </c>
      <c r="DA533" s="19">
        <f t="shared" si="730"/>
        <v>1.8974359999999996E-5</v>
      </c>
      <c r="DB533" s="19">
        <f t="shared" si="731"/>
        <v>3.5539999999999995E-5</v>
      </c>
      <c r="DC533" s="19">
        <f t="shared" si="732"/>
        <v>4.0406509999999994E-5</v>
      </c>
      <c r="DD533" s="19">
        <f t="shared" si="733"/>
        <v>1.3019879999999997E-5</v>
      </c>
      <c r="DE533" s="19">
        <f t="shared" si="734"/>
        <v>1.3019879999999997E-5</v>
      </c>
      <c r="DF533" s="19">
        <f t="shared" si="735"/>
        <v>1.2063529999999999E-5</v>
      </c>
      <c r="DG533" s="19">
        <f t="shared" si="736"/>
        <v>1.6687859999999997E-5</v>
      </c>
      <c r="DH533" s="19">
        <f t="shared" si="737"/>
        <v>2.5393519999999998E-5</v>
      </c>
      <c r="DI533" s="19">
        <f t="shared" si="738"/>
        <v>3.7605119999999991E-5</v>
      </c>
      <c r="DJ533" s="19">
        <f t="shared" si="739"/>
        <v>0</v>
      </c>
      <c r="DK533" s="19">
        <f t="shared" si="740"/>
        <v>2.1596939999999999E-5</v>
      </c>
      <c r="DM533" s="68">
        <f t="shared" si="741"/>
        <v>1117.813099338659</v>
      </c>
      <c r="DN533" s="19">
        <f t="shared" si="742"/>
        <v>157.8513914460147</v>
      </c>
      <c r="DO533" s="19">
        <f t="shared" si="743"/>
        <v>241.65521068907174</v>
      </c>
      <c r="DP533" s="19">
        <f t="shared" si="744"/>
        <v>47.6790147121133</v>
      </c>
      <c r="DQ533" s="19">
        <f t="shared" si="745"/>
        <v>515.33414223754244</v>
      </c>
      <c r="DR533" s="19">
        <f t="shared" si="746"/>
        <v>11.873104054880441</v>
      </c>
      <c r="DS533" s="19">
        <f t="shared" si="747"/>
        <v>320.67876850571838</v>
      </c>
      <c r="DT533" s="19">
        <f t="shared" si="748"/>
        <v>392.1057368355518</v>
      </c>
      <c r="DU533" s="19">
        <f t="shared" si="749"/>
        <v>89.478691962683371</v>
      </c>
      <c r="DV533" s="19">
        <f t="shared" si="750"/>
        <v>18.619461485287662</v>
      </c>
      <c r="DX533" s="19">
        <f t="shared" si="751"/>
        <v>38.736371872472809</v>
      </c>
      <c r="DZ533" s="68">
        <f t="shared" si="752"/>
        <v>2951.824993139996</v>
      </c>
      <c r="EA533" s="21">
        <f t="shared" si="753"/>
        <v>2.9518249931399958</v>
      </c>
      <c r="EB533" s="92">
        <f t="shared" si="754"/>
        <v>1239</v>
      </c>
    </row>
    <row r="534" spans="1:132" x14ac:dyDescent="0.3">
      <c r="A534" s="19">
        <f>'A. Thermody. result (all suite)'!C490</f>
        <v>1238</v>
      </c>
      <c r="B534" s="19" t="str">
        <f>'A. Thermody. result (all suite)'!A490</f>
        <v>Alkaline basalt</v>
      </c>
      <c r="C534" s="24">
        <f>'A. Thermody. result (all suite)'!G490</f>
        <v>69.013709000000006</v>
      </c>
      <c r="D534" s="19">
        <f>'A. Thermody. result (all suite)'!D490</f>
        <v>10000</v>
      </c>
      <c r="E534" s="61">
        <f>'A. Thermody. result (all suite)'!I490</f>
        <v>44.055678</v>
      </c>
      <c r="F534" s="21">
        <f>'A. Thermody. result (all suite)'!J490</f>
        <v>4.7539680000000004</v>
      </c>
      <c r="G534" s="21">
        <f>'A. Thermody. result (all suite)'!K490</f>
        <v>13.64114</v>
      </c>
      <c r="H534" s="21">
        <f>'A. Thermody. result (all suite)'!L490</f>
        <v>3.0531259999999998</v>
      </c>
      <c r="I534" s="21">
        <f>'A. Thermody. result (all suite)'!M490</f>
        <v>10.665825999999999</v>
      </c>
      <c r="J534" s="21">
        <f>'A. Thermody. result (all suite)'!N490</f>
        <v>0.24630299999999999</v>
      </c>
      <c r="K534" s="21">
        <f>'A. Thermody. result (all suite)'!O490</f>
        <v>6.0993009999999996</v>
      </c>
      <c r="L534" s="21">
        <f>'A. Thermody. result (all suite)'!P490</f>
        <v>10.314444</v>
      </c>
      <c r="M534" s="21">
        <f>'A. Thermody. result (all suite)'!Q490</f>
        <v>3.6173129999999998</v>
      </c>
      <c r="N534" s="21">
        <f>'A. Thermody. result (all suite)'!R490</f>
        <v>1.1156090000000001</v>
      </c>
      <c r="O534" s="21">
        <f>'A. Thermody. result (all suite)'!S490</f>
        <v>1.1043559999999999</v>
      </c>
      <c r="P534" s="21">
        <f>'A. Thermody. result (all suite)'!T490</f>
        <v>1.332935</v>
      </c>
      <c r="Q534" s="21">
        <f t="shared" si="672"/>
        <v>99.999998999999988</v>
      </c>
      <c r="S534" s="19">
        <f t="shared" si="673"/>
        <v>1511</v>
      </c>
      <c r="T534" s="19">
        <f t="shared" si="674"/>
        <v>1</v>
      </c>
      <c r="V534" s="61">
        <f t="shared" si="675"/>
        <v>43.46844444257836</v>
      </c>
      <c r="W534" s="21">
        <f t="shared" si="676"/>
        <v>4.6906006960055269</v>
      </c>
      <c r="X534" s="21">
        <f t="shared" si="677"/>
        <v>13.459312468722723</v>
      </c>
      <c r="Y534" s="21">
        <f t="shared" si="678"/>
        <v>3.0124298145449377</v>
      </c>
      <c r="Z534" s="21">
        <f t="shared" si="679"/>
        <v>10.523657470785214</v>
      </c>
      <c r="AA534" s="21">
        <f t="shared" si="680"/>
        <v>0.24301994107411939</v>
      </c>
      <c r="AB534" s="21">
        <f t="shared" si="681"/>
        <v>6.0180012814026513</v>
      </c>
      <c r="AC534" s="21">
        <f t="shared" si="682"/>
        <v>10.17695916449375</v>
      </c>
      <c r="AD534" s="21">
        <f t="shared" si="683"/>
        <v>3.5690965684812848</v>
      </c>
      <c r="AE534" s="21">
        <f t="shared" si="684"/>
        <v>1.1007386570271465</v>
      </c>
      <c r="AF534" s="21">
        <f t="shared" si="685"/>
        <v>1.0896356522041963</v>
      </c>
      <c r="AG534" s="21">
        <f t="shared" si="686"/>
        <v>97.351896157319914</v>
      </c>
      <c r="AH534" s="21"/>
      <c r="AI534" s="61">
        <f t="shared" si="687"/>
        <v>44.650845189839636</v>
      </c>
      <c r="AJ534" s="21">
        <f t="shared" si="688"/>
        <v>4.8181914078237904</v>
      </c>
      <c r="AK534" s="21">
        <f t="shared" si="689"/>
        <v>13.825424054373403</v>
      </c>
      <c r="AL534" s="21">
        <f t="shared" si="690"/>
        <v>3.0943719983397902</v>
      </c>
      <c r="AM534" s="21">
        <f t="shared" si="691"/>
        <v>10.809915251962904</v>
      </c>
      <c r="AN534" s="21">
        <f t="shared" si="692"/>
        <v>0.24963041365049637</v>
      </c>
      <c r="AO534" s="21">
        <f t="shared" si="693"/>
        <v>6.1816990926171664</v>
      </c>
      <c r="AP534" s="21">
        <f t="shared" si="694"/>
        <v>10.453786280698489</v>
      </c>
      <c r="AQ534" s="21">
        <f t="shared" si="695"/>
        <v>3.6661808442987613</v>
      </c>
      <c r="AR534" s="21">
        <f t="shared" si="696"/>
        <v>1.1306802440173958</v>
      </c>
      <c r="AS534" s="21">
        <f t="shared" si="697"/>
        <v>1.1192752223781586</v>
      </c>
      <c r="AT534" s="21">
        <f t="shared" si="698"/>
        <v>100.00000000000001</v>
      </c>
      <c r="AU534" s="21"/>
      <c r="AV534" s="21">
        <f>AR534*'[1]diagram lines'!$G$39</f>
        <v>0.93858463228433409</v>
      </c>
      <c r="AW534" s="21">
        <f>AK534*'[1]diagram lines'!$G$40</f>
        <v>7.3173321270126159</v>
      </c>
      <c r="AX534" s="21">
        <f>AQ534*'[1]diagram lines'!$G$38</f>
        <v>2.719764363034157</v>
      </c>
      <c r="AY534" s="21">
        <f>AP534*'[1]diagram lines'!$G$41</f>
        <v>7.4708781483208657</v>
      </c>
      <c r="AZ534" s="21">
        <f t="shared" si="699"/>
        <v>4.7968610883161569</v>
      </c>
      <c r="BA534" s="21">
        <f t="shared" si="700"/>
        <v>0.65748789494288129</v>
      </c>
      <c r="BB534" s="21">
        <f t="shared" si="701"/>
        <v>2.0001733394972558</v>
      </c>
      <c r="BC534" s="86">
        <f t="shared" si="702"/>
        <v>0.49995666888118329</v>
      </c>
      <c r="BX534" s="61">
        <f t="shared" si="703"/>
        <v>0.73328358854860187</v>
      </c>
      <c r="BY534" s="21">
        <f t="shared" si="704"/>
        <v>5.9513870806209325E-2</v>
      </c>
      <c r="BZ534" s="21">
        <f t="shared" si="705"/>
        <v>0.13378913299333073</v>
      </c>
      <c r="CA534" s="21">
        <f t="shared" si="706"/>
        <v>1.9119080718892855E-2</v>
      </c>
      <c r="CB534" s="21">
        <f t="shared" si="707"/>
        <v>0.1484457341684064</v>
      </c>
      <c r="CC534" s="21">
        <f t="shared" si="708"/>
        <v>3.4719904144347338E-3</v>
      </c>
      <c r="CD534" s="21">
        <f t="shared" si="709"/>
        <v>0.15134741935483872</v>
      </c>
      <c r="CE534" s="21">
        <f t="shared" si="710"/>
        <v>0.18392375178316692</v>
      </c>
      <c r="CF534" s="21">
        <f t="shared" si="711"/>
        <v>5.8353169866107432E-2</v>
      </c>
      <c r="CG534" s="21">
        <f t="shared" si="712"/>
        <v>1.1842983014861997E-2</v>
      </c>
      <c r="CH534" s="21">
        <f t="shared" si="713"/>
        <v>7.7802231866088032E-3</v>
      </c>
      <c r="CI534" s="21">
        <f t="shared" si="714"/>
        <v>7.3969755826859052E-2</v>
      </c>
      <c r="CJ534" s="21">
        <f t="shared" si="715"/>
        <v>1.5848407006823191</v>
      </c>
      <c r="CL534" s="68">
        <f t="shared" si="716"/>
        <v>0.4626859899754609</v>
      </c>
      <c r="CM534" s="19">
        <f t="shared" si="717"/>
        <v>3.7551957607213714E-2</v>
      </c>
      <c r="CN534" s="19">
        <f t="shared" si="718"/>
        <v>8.4418032005191879E-2</v>
      </c>
      <c r="CO534" s="19">
        <f t="shared" si="719"/>
        <v>1.2063723950717285E-2</v>
      </c>
      <c r="CP534" s="19">
        <f t="shared" si="720"/>
        <v>9.3666028456043743E-2</v>
      </c>
      <c r="CQ534" s="19">
        <f t="shared" si="721"/>
        <v>2.1907504097666997E-3</v>
      </c>
      <c r="CR534" s="19">
        <f t="shared" si="722"/>
        <v>9.5496928675342166E-2</v>
      </c>
      <c r="CS534" s="19">
        <f t="shared" si="723"/>
        <v>0.11605188565890723</v>
      </c>
      <c r="CT534" s="19">
        <f t="shared" si="724"/>
        <v>3.6819580567930096E-2</v>
      </c>
      <c r="CU534" s="19">
        <f t="shared" si="725"/>
        <v>7.4726646089813666E-3</v>
      </c>
      <c r="CV534" s="19">
        <f t="shared" si="726"/>
        <v>4.9091515527454558E-3</v>
      </c>
      <c r="CW534" s="19">
        <f t="shared" si="727"/>
        <v>4.6673306531699349E-2</v>
      </c>
      <c r="CX534" s="19">
        <f t="shared" si="728"/>
        <v>0.99999999999999989</v>
      </c>
      <c r="CZ534" s="68">
        <f t="shared" si="729"/>
        <v>2.4859999999999999E-5</v>
      </c>
      <c r="DA534" s="19">
        <f t="shared" si="730"/>
        <v>1.8967119999999998E-5</v>
      </c>
      <c r="DB534" s="19">
        <f t="shared" si="731"/>
        <v>3.5539999999999995E-5</v>
      </c>
      <c r="DC534" s="19">
        <f t="shared" si="732"/>
        <v>4.0397419999999995E-5</v>
      </c>
      <c r="DD534" s="19">
        <f t="shared" si="733"/>
        <v>1.3016959999999998E-5</v>
      </c>
      <c r="DE534" s="19">
        <f t="shared" si="734"/>
        <v>1.3016959999999998E-5</v>
      </c>
      <c r="DF534" s="19">
        <f t="shared" si="735"/>
        <v>1.2060259999999999E-5</v>
      </c>
      <c r="DG534" s="19">
        <f t="shared" si="736"/>
        <v>1.668412E-5</v>
      </c>
      <c r="DH534" s="19">
        <f t="shared" si="737"/>
        <v>2.5385839999999996E-5</v>
      </c>
      <c r="DI534" s="19">
        <f t="shared" si="738"/>
        <v>3.7593039999999993E-5</v>
      </c>
      <c r="DJ534" s="19">
        <f t="shared" si="739"/>
        <v>0</v>
      </c>
      <c r="DK534" s="19">
        <f t="shared" si="740"/>
        <v>2.1587479999999998E-5</v>
      </c>
      <c r="DM534" s="68">
        <f t="shared" si="741"/>
        <v>1118.1888285489015</v>
      </c>
      <c r="DN534" s="19">
        <f t="shared" si="742"/>
        <v>158.15001822439208</v>
      </c>
      <c r="DO534" s="19">
        <f t="shared" si="743"/>
        <v>242.18521506047736</v>
      </c>
      <c r="DP534" s="19">
        <f t="shared" si="744"/>
        <v>47.687601774817388</v>
      </c>
      <c r="DQ534" s="19">
        <f t="shared" si="745"/>
        <v>517.01043443067681</v>
      </c>
      <c r="DR534" s="19">
        <f t="shared" si="746"/>
        <v>11.939180428368045</v>
      </c>
      <c r="DS534" s="19">
        <f t="shared" si="747"/>
        <v>319.10806447093915</v>
      </c>
      <c r="DT534" s="19">
        <f t="shared" si="748"/>
        <v>390.08289006261748</v>
      </c>
      <c r="DU534" s="19">
        <f t="shared" si="749"/>
        <v>89.91019400602805</v>
      </c>
      <c r="DV534" s="19">
        <f t="shared" si="750"/>
        <v>18.724875832495719</v>
      </c>
      <c r="DX534" s="19">
        <f t="shared" si="751"/>
        <v>38.960220632571392</v>
      </c>
      <c r="DZ534" s="68">
        <f t="shared" si="752"/>
        <v>2951.9475234722854</v>
      </c>
      <c r="EA534" s="21">
        <f t="shared" si="753"/>
        <v>2.9519475234722856</v>
      </c>
      <c r="EB534" s="92">
        <f t="shared" si="754"/>
        <v>1238</v>
      </c>
    </row>
    <row r="535" spans="1:132" x14ac:dyDescent="0.3">
      <c r="A535" s="19">
        <f>'A. Thermody. result (all suite)'!C491</f>
        <v>1237</v>
      </c>
      <c r="B535" s="19" t="str">
        <f>'A. Thermody. result (all suite)'!A491</f>
        <v>Alkaline basalt</v>
      </c>
      <c r="C535" s="24">
        <f>'A. Thermody. result (all suite)'!G491</f>
        <v>68.663157999999996</v>
      </c>
      <c r="D535" s="19">
        <f>'A. Thermody. result (all suite)'!D491</f>
        <v>10000</v>
      </c>
      <c r="E535" s="61">
        <f>'A. Thermody. result (all suite)'!I491</f>
        <v>44.061177999999998</v>
      </c>
      <c r="F535" s="21">
        <f>'A. Thermody. result (all suite)'!J491</f>
        <v>4.759652</v>
      </c>
      <c r="G535" s="21">
        <f>'A. Thermody. result (all suite)'!K491</f>
        <v>13.667643</v>
      </c>
      <c r="H535" s="21">
        <f>'A. Thermody. result (all suite)'!L491</f>
        <v>3.0522459999999998</v>
      </c>
      <c r="I535" s="21">
        <f>'A. Thermody. result (all suite)'!M491</f>
        <v>10.695686</v>
      </c>
      <c r="J535" s="21">
        <f>'A. Thermody. result (all suite)'!N491</f>
        <v>0.247561</v>
      </c>
      <c r="K535" s="21">
        <f>'A. Thermody. result (all suite)'!O491</f>
        <v>6.0663729999999996</v>
      </c>
      <c r="L535" s="21">
        <f>'A. Thermody. result (all suite)'!P491</f>
        <v>10.256109</v>
      </c>
      <c r="M535" s="21">
        <f>'A. Thermody. result (all suite)'!Q491</f>
        <v>3.6328179999999999</v>
      </c>
      <c r="N535" s="21">
        <f>'A. Thermody. result (all suite)'!R491</f>
        <v>1.1213040000000001</v>
      </c>
      <c r="O535" s="21">
        <f>'A. Thermody. result (all suite)'!S491</f>
        <v>1.0996889999999999</v>
      </c>
      <c r="P535" s="21">
        <f>'A. Thermody. result (all suite)'!T491</f>
        <v>1.3397399999999999</v>
      </c>
      <c r="Q535" s="21">
        <f t="shared" si="672"/>
        <v>99.999998999999988</v>
      </c>
      <c r="S535" s="19">
        <f t="shared" si="673"/>
        <v>1510</v>
      </c>
      <c r="T535" s="19">
        <f t="shared" si="674"/>
        <v>1</v>
      </c>
      <c r="V535" s="61">
        <f t="shared" si="675"/>
        <v>43.47087276795974</v>
      </c>
      <c r="W535" s="21">
        <f t="shared" si="676"/>
        <v>4.6958850376575301</v>
      </c>
      <c r="X535" s="21">
        <f t="shared" si="677"/>
        <v>13.48453211784069</v>
      </c>
      <c r="Y535" s="21">
        <f t="shared" si="678"/>
        <v>3.011353839030678</v>
      </c>
      <c r="Z535" s="21">
        <f t="shared" si="679"/>
        <v>10.552391614950656</v>
      </c>
      <c r="AA535" s="21">
        <f t="shared" si="680"/>
        <v>0.24424432622543324</v>
      </c>
      <c r="AB535" s="21">
        <f t="shared" si="681"/>
        <v>5.9850993735570635</v>
      </c>
      <c r="AC535" s="21">
        <f t="shared" si="682"/>
        <v>10.118703803909348</v>
      </c>
      <c r="AD535" s="21">
        <f t="shared" si="683"/>
        <v>3.5841476836400963</v>
      </c>
      <c r="AE535" s="21">
        <f t="shared" si="684"/>
        <v>1.1062814416401743</v>
      </c>
      <c r="AF535" s="21">
        <f t="shared" si="685"/>
        <v>1.0849560264440701</v>
      </c>
      <c r="AG535" s="21">
        <f t="shared" si="686"/>
        <v>97.338468032855474</v>
      </c>
      <c r="AH535" s="21"/>
      <c r="AI535" s="61">
        <f t="shared" si="687"/>
        <v>44.659499626896377</v>
      </c>
      <c r="AJ535" s="21">
        <f t="shared" si="688"/>
        <v>4.8242849230712039</v>
      </c>
      <c r="AK535" s="21">
        <f t="shared" si="689"/>
        <v>13.853240543388399</v>
      </c>
      <c r="AL535" s="21">
        <f t="shared" si="690"/>
        <v>3.0936934799654239</v>
      </c>
      <c r="AM535" s="21">
        <f t="shared" si="691"/>
        <v>10.840926334888298</v>
      </c>
      <c r="AN535" s="21">
        <f t="shared" si="692"/>
        <v>0.25092271448425857</v>
      </c>
      <c r="AO535" s="21">
        <f t="shared" si="693"/>
        <v>6.1487503291472212</v>
      </c>
      <c r="AP535" s="21">
        <f t="shared" si="694"/>
        <v>10.395380170246666</v>
      </c>
      <c r="AQ535" s="21">
        <f t="shared" si="695"/>
        <v>3.6821492633624646</v>
      </c>
      <c r="AR535" s="21">
        <f t="shared" si="696"/>
        <v>1.1365305659698299</v>
      </c>
      <c r="AS535" s="21">
        <f t="shared" si="697"/>
        <v>1.1146220485798644</v>
      </c>
      <c r="AT535" s="21">
        <f t="shared" si="698"/>
        <v>100</v>
      </c>
      <c r="AU535" s="21"/>
      <c r="AV535" s="21">
        <f>AR535*'[1]diagram lines'!$G$39</f>
        <v>0.94344102055814028</v>
      </c>
      <c r="AW535" s="21">
        <f>AK535*'[1]diagram lines'!$G$40</f>
        <v>7.3320544594293002</v>
      </c>
      <c r="AX535" s="21">
        <f>AQ535*'[1]diagram lines'!$G$38</f>
        <v>2.7316105700130064</v>
      </c>
      <c r="AY535" s="21">
        <f>AP535*'[1]diagram lines'!$G$41</f>
        <v>7.4291377757337012</v>
      </c>
      <c r="AZ535" s="21">
        <f t="shared" si="699"/>
        <v>4.8186798293322948</v>
      </c>
      <c r="BA535" s="21">
        <f t="shared" si="700"/>
        <v>0.66029623753338385</v>
      </c>
      <c r="BB535" s="21">
        <f t="shared" si="701"/>
        <v>1.9950888521512733</v>
      </c>
      <c r="BC535" s="86">
        <f t="shared" si="702"/>
        <v>0.50123080930541786</v>
      </c>
      <c r="BX535" s="61">
        <f t="shared" si="703"/>
        <v>0.73337513315579228</v>
      </c>
      <c r="BY535" s="21">
        <f t="shared" si="704"/>
        <v>5.9585027541311973E-2</v>
      </c>
      <c r="BZ535" s="21">
        <f t="shared" si="705"/>
        <v>0.13404906826206356</v>
      </c>
      <c r="CA535" s="21">
        <f t="shared" si="706"/>
        <v>1.9113570041956289E-2</v>
      </c>
      <c r="CB535" s="21">
        <f t="shared" si="707"/>
        <v>0.14886132219902576</v>
      </c>
      <c r="CC535" s="21">
        <f t="shared" si="708"/>
        <v>3.4897237101776152E-3</v>
      </c>
      <c r="CD535" s="21">
        <f t="shared" si="709"/>
        <v>0.15053034739454094</v>
      </c>
      <c r="CE535" s="21">
        <f t="shared" si="710"/>
        <v>0.18288354136947219</v>
      </c>
      <c r="CF535" s="21">
        <f t="shared" si="711"/>
        <v>5.8603290853363445E-2</v>
      </c>
      <c r="CG535" s="21">
        <f t="shared" si="712"/>
        <v>1.1903439490445861E-2</v>
      </c>
      <c r="CH535" s="21">
        <f t="shared" si="713"/>
        <v>7.7473440229949841E-3</v>
      </c>
      <c r="CI535" s="21">
        <f t="shared" si="714"/>
        <v>7.4347391786903444E-2</v>
      </c>
      <c r="CJ535" s="21">
        <f t="shared" si="715"/>
        <v>1.5844891998280484</v>
      </c>
      <c r="CL535" s="68">
        <f t="shared" si="716"/>
        <v>0.46284640705369245</v>
      </c>
      <c r="CM535" s="19">
        <f t="shared" si="717"/>
        <v>3.7605196392489292E-2</v>
      </c>
      <c r="CN535" s="19">
        <f t="shared" si="718"/>
        <v>8.4600809066171484E-2</v>
      </c>
      <c r="CO535" s="19">
        <f t="shared" si="719"/>
        <v>1.206292226165412E-2</v>
      </c>
      <c r="CP535" s="19">
        <f t="shared" si="720"/>
        <v>9.3949092373226947E-2</v>
      </c>
      <c r="CQ535" s="19">
        <f t="shared" si="721"/>
        <v>2.2024282087604805E-3</v>
      </c>
      <c r="CR535" s="19">
        <f t="shared" si="722"/>
        <v>9.5002444580169279E-2</v>
      </c>
      <c r="CS535" s="19">
        <f t="shared" si="723"/>
        <v>0.11542113470342306</v>
      </c>
      <c r="CT535" s="19">
        <f t="shared" si="724"/>
        <v>3.6985604483592047E-2</v>
      </c>
      <c r="CU535" s="19">
        <f t="shared" si="725"/>
        <v>7.5124775175101502E-3</v>
      </c>
      <c r="CV535" s="19">
        <f t="shared" si="726"/>
        <v>4.8894899528729762E-3</v>
      </c>
      <c r="CW535" s="19">
        <f t="shared" si="727"/>
        <v>4.6921993406437705E-2</v>
      </c>
      <c r="CX535" s="19">
        <f t="shared" si="728"/>
        <v>1</v>
      </c>
      <c r="CZ535" s="68">
        <f t="shared" si="729"/>
        <v>2.4859999999999999E-5</v>
      </c>
      <c r="DA535" s="19">
        <f t="shared" si="730"/>
        <v>1.8959879999999996E-5</v>
      </c>
      <c r="DB535" s="19">
        <f t="shared" si="731"/>
        <v>3.5539999999999995E-5</v>
      </c>
      <c r="DC535" s="19">
        <f t="shared" si="732"/>
        <v>4.0388329999999996E-5</v>
      </c>
      <c r="DD535" s="19">
        <f t="shared" si="733"/>
        <v>1.3014039999999997E-5</v>
      </c>
      <c r="DE535" s="19">
        <f t="shared" si="734"/>
        <v>1.3014039999999997E-5</v>
      </c>
      <c r="DF535" s="19">
        <f t="shared" si="735"/>
        <v>1.2056989999999999E-5</v>
      </c>
      <c r="DG535" s="19">
        <f t="shared" si="736"/>
        <v>1.6680379999999999E-5</v>
      </c>
      <c r="DH535" s="19">
        <f t="shared" si="737"/>
        <v>2.5378159999999998E-5</v>
      </c>
      <c r="DI535" s="19">
        <f t="shared" si="738"/>
        <v>3.7580959999999989E-5</v>
      </c>
      <c r="DJ535" s="19">
        <f t="shared" si="739"/>
        <v>0</v>
      </c>
      <c r="DK535" s="19">
        <f t="shared" si="740"/>
        <v>2.1578019999999997E-5</v>
      </c>
      <c r="DM535" s="68">
        <f t="shared" si="741"/>
        <v>1118.576513909326</v>
      </c>
      <c r="DN535" s="19">
        <f t="shared" si="742"/>
        <v>158.43470991546596</v>
      </c>
      <c r="DO535" s="19">
        <f t="shared" si="743"/>
        <v>242.70958053986621</v>
      </c>
      <c r="DP535" s="19">
        <f t="shared" si="744"/>
        <v>47.695164815270815</v>
      </c>
      <c r="DQ535" s="19">
        <f t="shared" si="745"/>
        <v>518.68922233344574</v>
      </c>
      <c r="DR535" s="19">
        <f t="shared" si="746"/>
        <v>12.005515361061478</v>
      </c>
      <c r="DS535" s="19">
        <f t="shared" si="747"/>
        <v>317.54181736742106</v>
      </c>
      <c r="DT535" s="19">
        <f t="shared" si="748"/>
        <v>388.04974671847799</v>
      </c>
      <c r="DU535" s="19">
        <f t="shared" si="749"/>
        <v>90.342941408591926</v>
      </c>
      <c r="DV535" s="19">
        <f t="shared" si="750"/>
        <v>18.830689321120492</v>
      </c>
      <c r="DX535" s="19">
        <f t="shared" si="751"/>
        <v>39.184981809452744</v>
      </c>
      <c r="DZ535" s="68">
        <f t="shared" si="752"/>
        <v>2952.0608834995005</v>
      </c>
      <c r="EA535" s="21">
        <f t="shared" si="753"/>
        <v>2.9520608834995006</v>
      </c>
      <c r="EB535" s="92">
        <f t="shared" si="754"/>
        <v>1237</v>
      </c>
    </row>
    <row r="536" spans="1:132" x14ac:dyDescent="0.3">
      <c r="A536" s="19">
        <f>'A. Thermody. result (all suite)'!C492</f>
        <v>1236</v>
      </c>
      <c r="B536" s="19" t="str">
        <f>'A. Thermody. result (all suite)'!A492</f>
        <v>Alkaline basalt</v>
      </c>
      <c r="C536" s="24">
        <f>'A. Thermody. result (all suite)'!G492</f>
        <v>68.314790000000002</v>
      </c>
      <c r="D536" s="19">
        <f>'A. Thermody. result (all suite)'!D492</f>
        <v>10000</v>
      </c>
      <c r="E536" s="61">
        <f>'A. Thermody. result (all suite)'!I492</f>
        <v>44.067331000000003</v>
      </c>
      <c r="F536" s="21">
        <f>'A. Thermody. result (all suite)'!J492</f>
        <v>4.7649010000000001</v>
      </c>
      <c r="G536" s="21">
        <f>'A. Thermody. result (all suite)'!K492</f>
        <v>13.693851</v>
      </c>
      <c r="H536" s="21">
        <f>'A. Thermody. result (all suite)'!L492</f>
        <v>3.0513089999999998</v>
      </c>
      <c r="I536" s="21">
        <f>'A. Thermody. result (all suite)'!M492</f>
        <v>10.725616</v>
      </c>
      <c r="J536" s="21">
        <f>'A. Thermody. result (all suite)'!N492</f>
        <v>0.24882299999999999</v>
      </c>
      <c r="K536" s="21">
        <f>'A. Thermody. result (all suite)'!O492</f>
        <v>6.0335869999999998</v>
      </c>
      <c r="L536" s="21">
        <f>'A. Thermody. result (all suite)'!P492</f>
        <v>10.197571</v>
      </c>
      <c r="M536" s="21">
        <f>'A. Thermody. result (all suite)'!Q492</f>
        <v>3.6483699999999999</v>
      </c>
      <c r="N536" s="21">
        <f>'A. Thermody. result (all suite)'!R492</f>
        <v>1.127022</v>
      </c>
      <c r="O536" s="21">
        <f>'A. Thermody. result (all suite)'!S492</f>
        <v>1.095046</v>
      </c>
      <c r="P536" s="21">
        <f>'A. Thermody. result (all suite)'!T492</f>
        <v>1.3465720000000001</v>
      </c>
      <c r="Q536" s="21">
        <f t="shared" si="672"/>
        <v>99.999998999999988</v>
      </c>
      <c r="S536" s="19">
        <f t="shared" si="673"/>
        <v>1509</v>
      </c>
      <c r="T536" s="19">
        <f t="shared" si="674"/>
        <v>1</v>
      </c>
      <c r="V536" s="61">
        <f t="shared" si="675"/>
        <v>43.473932653672698</v>
      </c>
      <c r="W536" s="21">
        <f t="shared" si="676"/>
        <v>4.7007381766646521</v>
      </c>
      <c r="X536" s="21">
        <f t="shared" si="677"/>
        <v>13.509453434868306</v>
      </c>
      <c r="Y536" s="21">
        <f t="shared" si="678"/>
        <v>3.0102209269616389</v>
      </c>
      <c r="Z536" s="21">
        <f t="shared" si="679"/>
        <v>10.5811878566722</v>
      </c>
      <c r="AA536" s="21">
        <f t="shared" si="680"/>
        <v>0.24547241911893419</v>
      </c>
      <c r="AB536" s="21">
        <f t="shared" si="681"/>
        <v>5.9523404060498937</v>
      </c>
      <c r="AC536" s="21">
        <f t="shared" si="682"/>
        <v>10.060253362860704</v>
      </c>
      <c r="AD536" s="21">
        <f t="shared" si="683"/>
        <v>3.5992420706323207</v>
      </c>
      <c r="AE536" s="21">
        <f t="shared" si="684"/>
        <v>1.1118458371623985</v>
      </c>
      <c r="AF536" s="21">
        <f t="shared" si="685"/>
        <v>1.0803004170294241</v>
      </c>
      <c r="AG536" s="21">
        <f t="shared" si="686"/>
        <v>97.324987561693163</v>
      </c>
      <c r="AH536" s="21"/>
      <c r="AI536" s="61">
        <f t="shared" si="687"/>
        <v>44.668829396063458</v>
      </c>
      <c r="AJ536" s="21">
        <f t="shared" si="688"/>
        <v>4.8299396634239589</v>
      </c>
      <c r="AK536" s="21">
        <f t="shared" si="689"/>
        <v>13.880765642332934</v>
      </c>
      <c r="AL536" s="21">
        <f t="shared" si="690"/>
        <v>3.0929579364739146</v>
      </c>
      <c r="AM536" s="21">
        <f t="shared" si="691"/>
        <v>10.872015626988814</v>
      </c>
      <c r="AN536" s="21">
        <f t="shared" si="692"/>
        <v>0.25221931722655716</v>
      </c>
      <c r="AO536" s="21">
        <f t="shared" si="693"/>
        <v>6.1159426321804302</v>
      </c>
      <c r="AP536" s="21">
        <f t="shared" si="694"/>
        <v>10.336763060445939</v>
      </c>
      <c r="AQ536" s="21">
        <f t="shared" si="695"/>
        <v>3.6981685390412236</v>
      </c>
      <c r="AR536" s="21">
        <f t="shared" si="696"/>
        <v>1.1424053216113821</v>
      </c>
      <c r="AS536" s="21">
        <f t="shared" si="697"/>
        <v>1.1099928642113974</v>
      </c>
      <c r="AT536" s="21">
        <f t="shared" si="698"/>
        <v>100</v>
      </c>
      <c r="AU536" s="21"/>
      <c r="AV536" s="21">
        <f>AR536*'[1]diagram lines'!$G$39</f>
        <v>0.94831769138772426</v>
      </c>
      <c r="AW536" s="21">
        <f>AK536*'[1]diagram lines'!$G$40</f>
        <v>7.3466225688785247</v>
      </c>
      <c r="AX536" s="21">
        <f>AQ536*'[1]diagram lines'!$G$38</f>
        <v>2.7434945050841475</v>
      </c>
      <c r="AY536" s="21">
        <f>AP536*'[1]diagram lines'!$G$41</f>
        <v>7.3872466108515056</v>
      </c>
      <c r="AZ536" s="21">
        <f t="shared" si="699"/>
        <v>4.8405738606526061</v>
      </c>
      <c r="BA536" s="21">
        <f t="shared" si="700"/>
        <v>0.66310890632896791</v>
      </c>
      <c r="BB536" s="21">
        <f t="shared" si="701"/>
        <v>1.9899773276385564</v>
      </c>
      <c r="BC536" s="86">
        <f t="shared" si="702"/>
        <v>0.50251828807852228</v>
      </c>
      <c r="BX536" s="61">
        <f t="shared" si="703"/>
        <v>0.73347754660452735</v>
      </c>
      <c r="BY536" s="21">
        <f t="shared" si="704"/>
        <v>5.9650738607911868E-2</v>
      </c>
      <c r="BZ536" s="21">
        <f t="shared" si="705"/>
        <v>0.13430611023930955</v>
      </c>
      <c r="CA536" s="21">
        <f t="shared" si="706"/>
        <v>1.9107702423445425E-2</v>
      </c>
      <c r="CB536" s="21">
        <f t="shared" si="707"/>
        <v>0.14927788448155882</v>
      </c>
      <c r="CC536" s="21">
        <f t="shared" si="708"/>
        <v>3.5075133915985338E-3</v>
      </c>
      <c r="CD536" s="21">
        <f t="shared" si="709"/>
        <v>0.14971679900744417</v>
      </c>
      <c r="CE536" s="21">
        <f t="shared" si="710"/>
        <v>0.18183971112696148</v>
      </c>
      <c r="CF536" s="21">
        <f t="shared" si="711"/>
        <v>5.8854170027423776E-2</v>
      </c>
      <c r="CG536" s="21">
        <f t="shared" si="712"/>
        <v>1.1964140127388534E-2</v>
      </c>
      <c r="CH536" s="21">
        <f t="shared" si="713"/>
        <v>7.7146339401454097E-3</v>
      </c>
      <c r="CI536" s="21">
        <f t="shared" si="714"/>
        <v>7.472652608213097E-2</v>
      </c>
      <c r="CJ536" s="21">
        <f t="shared" si="715"/>
        <v>1.5841434760598458</v>
      </c>
      <c r="CL536" s="68">
        <f t="shared" si="716"/>
        <v>0.46301206783925042</v>
      </c>
      <c r="CM536" s="19">
        <f t="shared" si="717"/>
        <v>3.7654883859559181E-2</v>
      </c>
      <c r="CN536" s="19">
        <f t="shared" si="718"/>
        <v>8.478153164091036E-2</v>
      </c>
      <c r="CO536" s="19">
        <f t="shared" si="719"/>
        <v>1.2061850906946243E-2</v>
      </c>
      <c r="CP536" s="19">
        <f t="shared" si="720"/>
        <v>9.4232553261431595E-2</v>
      </c>
      <c r="CQ536" s="19">
        <f t="shared" si="721"/>
        <v>2.2141387094069165E-3</v>
      </c>
      <c r="CR536" s="19">
        <f t="shared" si="722"/>
        <v>9.4509620668846633E-2</v>
      </c>
      <c r="CS536" s="19">
        <f t="shared" si="723"/>
        <v>0.11478740017870195</v>
      </c>
      <c r="CT536" s="19">
        <f t="shared" si="724"/>
        <v>3.7152045200986819E-2</v>
      </c>
      <c r="CU536" s="19">
        <f t="shared" si="725"/>
        <v>7.5524346804408714E-3</v>
      </c>
      <c r="CV536" s="19">
        <f t="shared" si="726"/>
        <v>4.869908601545108E-3</v>
      </c>
      <c r="CW536" s="19">
        <f t="shared" si="727"/>
        <v>4.7171564451973888E-2</v>
      </c>
      <c r="CX536" s="19">
        <f t="shared" si="728"/>
        <v>0.99999999999999989</v>
      </c>
      <c r="CZ536" s="68">
        <f t="shared" si="729"/>
        <v>2.4859999999999999E-5</v>
      </c>
      <c r="DA536" s="19">
        <f t="shared" si="730"/>
        <v>1.8952639999999998E-5</v>
      </c>
      <c r="DB536" s="19">
        <f t="shared" si="731"/>
        <v>3.5539999999999995E-5</v>
      </c>
      <c r="DC536" s="19">
        <f t="shared" si="732"/>
        <v>4.0379239999999997E-5</v>
      </c>
      <c r="DD536" s="19">
        <f t="shared" si="733"/>
        <v>1.3011119999999998E-5</v>
      </c>
      <c r="DE536" s="19">
        <f t="shared" si="734"/>
        <v>1.3011119999999998E-5</v>
      </c>
      <c r="DF536" s="19">
        <f t="shared" si="735"/>
        <v>1.2053719999999999E-5</v>
      </c>
      <c r="DG536" s="19">
        <f t="shared" si="736"/>
        <v>1.6676639999999998E-5</v>
      </c>
      <c r="DH536" s="19">
        <f t="shared" si="737"/>
        <v>2.5370479999999999E-5</v>
      </c>
      <c r="DI536" s="19">
        <f t="shared" si="738"/>
        <v>3.7568879999999991E-5</v>
      </c>
      <c r="DJ536" s="19">
        <f t="shared" si="739"/>
        <v>0</v>
      </c>
      <c r="DK536" s="19">
        <f t="shared" si="740"/>
        <v>2.1568559999999999E-5</v>
      </c>
      <c r="DM536" s="68">
        <f t="shared" si="741"/>
        <v>1118.976871914005</v>
      </c>
      <c r="DN536" s="19">
        <f t="shared" si="742"/>
        <v>158.70465131515118</v>
      </c>
      <c r="DO536" s="19">
        <f t="shared" si="743"/>
        <v>243.22805194449131</v>
      </c>
      <c r="DP536" s="19">
        <f t="shared" si="744"/>
        <v>47.701664799294036</v>
      </c>
      <c r="DQ536" s="19">
        <f t="shared" si="745"/>
        <v>520.37095590801266</v>
      </c>
      <c r="DR536" s="19">
        <f t="shared" si="746"/>
        <v>12.072058365869093</v>
      </c>
      <c r="DS536" s="19">
        <f t="shared" si="747"/>
        <v>315.98027106607083</v>
      </c>
      <c r="DT536" s="19">
        <f t="shared" si="748"/>
        <v>386.00565833534847</v>
      </c>
      <c r="DU536" s="19">
        <f t="shared" si="749"/>
        <v>90.776969218129608</v>
      </c>
      <c r="DV536" s="19">
        <f t="shared" si="750"/>
        <v>18.936932559542107</v>
      </c>
      <c r="DX536" s="19">
        <f t="shared" si="751"/>
        <v>39.410678850352987</v>
      </c>
      <c r="DZ536" s="68">
        <f t="shared" si="752"/>
        <v>2952.1647642762669</v>
      </c>
      <c r="EA536" s="21">
        <f t="shared" si="753"/>
        <v>2.952164764276267</v>
      </c>
      <c r="EB536" s="92">
        <f t="shared" si="754"/>
        <v>1236</v>
      </c>
    </row>
    <row r="537" spans="1:132" x14ac:dyDescent="0.3">
      <c r="A537" s="19">
        <f>'A. Thermody. result (all suite)'!C493</f>
        <v>1235</v>
      </c>
      <c r="B537" s="19" t="str">
        <f>'A. Thermody. result (all suite)'!A493</f>
        <v>Alkaline basalt</v>
      </c>
      <c r="C537" s="24">
        <f>'A. Thermody. result (all suite)'!G493</f>
        <v>67.968514999999996</v>
      </c>
      <c r="D537" s="19">
        <f>'A. Thermody. result (all suite)'!D493</f>
        <v>10000</v>
      </c>
      <c r="E537" s="61">
        <f>'A. Thermody. result (all suite)'!I493</f>
        <v>44.074171999999997</v>
      </c>
      <c r="F537" s="21">
        <f>'A. Thermody. result (all suite)'!J493</f>
        <v>4.7696899999999998</v>
      </c>
      <c r="G537" s="21">
        <f>'A. Thermody. result (all suite)'!K493</f>
        <v>13.719753000000001</v>
      </c>
      <c r="H537" s="21">
        <f>'A. Thermody. result (all suite)'!L493</f>
        <v>3.0503130000000001</v>
      </c>
      <c r="I537" s="21">
        <f>'A. Thermody. result (all suite)'!M493</f>
        <v>10.755625999999999</v>
      </c>
      <c r="J537" s="21">
        <f>'A. Thermody. result (all suite)'!N493</f>
        <v>0.25009100000000001</v>
      </c>
      <c r="K537" s="21">
        <f>'A. Thermody. result (all suite)'!O493</f>
        <v>6.000947</v>
      </c>
      <c r="L537" s="21">
        <f>'A. Thermody. result (all suite)'!P493</f>
        <v>10.138811</v>
      </c>
      <c r="M537" s="21">
        <f>'A. Thermody. result (all suite)'!Q493</f>
        <v>3.6639750000000002</v>
      </c>
      <c r="N537" s="21">
        <f>'A. Thermody. result (all suite)'!R493</f>
        <v>1.1327640000000001</v>
      </c>
      <c r="O537" s="21">
        <f>'A. Thermody. result (all suite)'!S493</f>
        <v>1.0904259999999999</v>
      </c>
      <c r="P537" s="21">
        <f>'A. Thermody. result (all suite)'!T493</f>
        <v>1.3534330000000001</v>
      </c>
      <c r="Q537" s="21">
        <f t="shared" si="672"/>
        <v>100.00000099999997</v>
      </c>
      <c r="S537" s="19">
        <f t="shared" si="673"/>
        <v>1508</v>
      </c>
      <c r="T537" s="19">
        <f t="shared" si="674"/>
        <v>1</v>
      </c>
      <c r="V537" s="61">
        <f t="shared" si="675"/>
        <v>43.477657617640382</v>
      </c>
      <c r="W537" s="21">
        <f t="shared" si="676"/>
        <v>4.7051354421878457</v>
      </c>
      <c r="X537" s="21">
        <f t="shared" si="677"/>
        <v>13.534065337236388</v>
      </c>
      <c r="Y537" s="21">
        <f t="shared" si="678"/>
        <v>3.0090290576675498</v>
      </c>
      <c r="Z537" s="21">
        <f t="shared" si="679"/>
        <v>10.610055809815123</v>
      </c>
      <c r="AA537" s="21">
        <f t="shared" si="680"/>
        <v>0.24670618590981816</v>
      </c>
      <c r="AB537" s="21">
        <f t="shared" si="681"/>
        <v>5.9197282038016779</v>
      </c>
      <c r="AC537" s="21">
        <f t="shared" si="682"/>
        <v>10.001588987490591</v>
      </c>
      <c r="AD537" s="21">
        <f t="shared" si="683"/>
        <v>3.6143855537341447</v>
      </c>
      <c r="AE537" s="21">
        <f t="shared" si="684"/>
        <v>1.1174327983651922</v>
      </c>
      <c r="AF537" s="21">
        <f t="shared" si="685"/>
        <v>1.0756678148230017</v>
      </c>
      <c r="AG537" s="21">
        <f t="shared" si="686"/>
        <v>97.311452808671703</v>
      </c>
      <c r="AH537" s="21"/>
      <c r="AI537" s="61">
        <f t="shared" si="687"/>
        <v>44.678870125517193</v>
      </c>
      <c r="AJ537" s="21">
        <f t="shared" si="688"/>
        <v>4.8351301993597993</v>
      </c>
      <c r="AK537" s="21">
        <f t="shared" si="689"/>
        <v>13.907988162345397</v>
      </c>
      <c r="AL537" s="21">
        <f t="shared" si="690"/>
        <v>3.0921633279730529</v>
      </c>
      <c r="AM537" s="21">
        <f t="shared" si="691"/>
        <v>10.903193307242073</v>
      </c>
      <c r="AN537" s="21">
        <f t="shared" si="692"/>
        <v>0.25352225127588834</v>
      </c>
      <c r="AO537" s="21">
        <f t="shared" si="693"/>
        <v>6.0832800589676888</v>
      </c>
      <c r="AP537" s="21">
        <f t="shared" si="694"/>
        <v>10.277915598645055</v>
      </c>
      <c r="AQ537" s="21">
        <f t="shared" si="695"/>
        <v>3.7142447773753271</v>
      </c>
      <c r="AR537" s="21">
        <f t="shared" si="696"/>
        <v>1.1483055345625408</v>
      </c>
      <c r="AS537" s="21">
        <f t="shared" si="697"/>
        <v>1.1053866567359951</v>
      </c>
      <c r="AT537" s="21">
        <f t="shared" si="698"/>
        <v>100</v>
      </c>
      <c r="AU537" s="21"/>
      <c r="AV537" s="21">
        <f>AR537*'[1]diagram lines'!$G$39</f>
        <v>0.95321549448675613</v>
      </c>
      <c r="AW537" s="21">
        <f>AK537*'[1]diagram lines'!$G$40</f>
        <v>7.3610305334720181</v>
      </c>
      <c r="AX537" s="21">
        <f>AQ537*'[1]diagram lines'!$G$38</f>
        <v>2.7554206980270659</v>
      </c>
      <c r="AY537" s="21">
        <f>AP537*'[1]diagram lines'!$G$41</f>
        <v>7.3451908231543621</v>
      </c>
      <c r="AZ537" s="21">
        <f t="shared" si="699"/>
        <v>4.8625503119378681</v>
      </c>
      <c r="BA537" s="21">
        <f t="shared" si="700"/>
        <v>0.66592597505263729</v>
      </c>
      <c r="BB537" s="21">
        <f t="shared" si="701"/>
        <v>1.9848348965398239</v>
      </c>
      <c r="BC537" s="86">
        <f t="shared" si="702"/>
        <v>0.50382024305563489</v>
      </c>
      <c r="BX537" s="61">
        <f t="shared" si="703"/>
        <v>0.73359141145139806</v>
      </c>
      <c r="BY537" s="21">
        <f t="shared" si="704"/>
        <v>5.9710691036554832E-2</v>
      </c>
      <c r="BZ537" s="21">
        <f t="shared" si="705"/>
        <v>0.1345601510396234</v>
      </c>
      <c r="CA537" s="21">
        <f t="shared" si="706"/>
        <v>1.9101465339094497E-2</v>
      </c>
      <c r="CB537" s="21">
        <f t="shared" si="707"/>
        <v>0.14969556019485039</v>
      </c>
      <c r="CC537" s="21">
        <f t="shared" si="708"/>
        <v>3.5253876515365101E-3</v>
      </c>
      <c r="CD537" s="21">
        <f t="shared" si="709"/>
        <v>0.14890687344913153</v>
      </c>
      <c r="CE537" s="21">
        <f t="shared" si="710"/>
        <v>0.18079192225392299</v>
      </c>
      <c r="CF537" s="21">
        <f t="shared" si="711"/>
        <v>5.9105904178093242E-2</v>
      </c>
      <c r="CG537" s="21">
        <f t="shared" si="712"/>
        <v>1.2025095541401274E-2</v>
      </c>
      <c r="CH537" s="21">
        <f t="shared" si="713"/>
        <v>7.6820858930282364E-3</v>
      </c>
      <c r="CI537" s="21">
        <f t="shared" si="714"/>
        <v>7.5107269700332976E-2</v>
      </c>
      <c r="CJ537" s="21">
        <f t="shared" si="715"/>
        <v>1.5838038177289675</v>
      </c>
      <c r="CL537" s="68">
        <f t="shared" si="716"/>
        <v>0.46318325744617933</v>
      </c>
      <c r="CM537" s="19">
        <f t="shared" si="717"/>
        <v>3.7700812668941916E-2</v>
      </c>
      <c r="CN537" s="19">
        <f t="shared" si="718"/>
        <v>8.4960112820393743E-2</v>
      </c>
      <c r="CO537" s="19">
        <f t="shared" si="719"/>
        <v>1.2060499618244565E-2</v>
      </c>
      <c r="CP537" s="19">
        <f t="shared" si="720"/>
        <v>9.4516478947184498E-2</v>
      </c>
      <c r="CQ537" s="19">
        <f t="shared" si="721"/>
        <v>2.2258992004398621E-3</v>
      </c>
      <c r="CR537" s="19">
        <f t="shared" si="722"/>
        <v>9.4018508973321341E-2</v>
      </c>
      <c r="CS537" s="19">
        <f t="shared" si="723"/>
        <v>0.11415045236673464</v>
      </c>
      <c r="CT537" s="19">
        <f t="shared" si="724"/>
        <v>3.7318955489604642E-2</v>
      </c>
      <c r="CU537" s="19">
        <f t="shared" si="725"/>
        <v>7.5925410753487016E-3</v>
      </c>
      <c r="CV537" s="19">
        <f t="shared" si="726"/>
        <v>4.8504024343391586E-3</v>
      </c>
      <c r="CW537" s="19">
        <f t="shared" si="727"/>
        <v>4.7422078959267859E-2</v>
      </c>
      <c r="CX537" s="19">
        <f t="shared" si="728"/>
        <v>1</v>
      </c>
      <c r="CZ537" s="68">
        <f t="shared" si="729"/>
        <v>2.4859999999999999E-5</v>
      </c>
      <c r="DA537" s="19">
        <f t="shared" si="730"/>
        <v>1.8945399999999997E-5</v>
      </c>
      <c r="DB537" s="19">
        <f t="shared" si="731"/>
        <v>3.5539999999999995E-5</v>
      </c>
      <c r="DC537" s="19">
        <f t="shared" si="732"/>
        <v>4.0370149999999998E-5</v>
      </c>
      <c r="DD537" s="19">
        <f t="shared" si="733"/>
        <v>1.3008199999999999E-5</v>
      </c>
      <c r="DE537" s="19">
        <f t="shared" si="734"/>
        <v>1.3008199999999999E-5</v>
      </c>
      <c r="DF537" s="19">
        <f t="shared" si="735"/>
        <v>1.2050449999999999E-5</v>
      </c>
      <c r="DG537" s="19">
        <f t="shared" si="736"/>
        <v>1.6672899999999998E-5</v>
      </c>
      <c r="DH537" s="19">
        <f t="shared" si="737"/>
        <v>2.5362799999999997E-5</v>
      </c>
      <c r="DI537" s="19">
        <f t="shared" si="738"/>
        <v>3.7556799999999993E-5</v>
      </c>
      <c r="DJ537" s="19">
        <f t="shared" si="739"/>
        <v>0</v>
      </c>
      <c r="DK537" s="19">
        <f t="shared" si="740"/>
        <v>2.1559099999999998E-5</v>
      </c>
      <c r="DM537" s="68">
        <f t="shared" si="741"/>
        <v>1119.3905916076612</v>
      </c>
      <c r="DN537" s="19">
        <f t="shared" si="742"/>
        <v>158.95895130190337</v>
      </c>
      <c r="DO537" s="19">
        <f t="shared" si="743"/>
        <v>243.74037994280658</v>
      </c>
      <c r="DP537" s="19">
        <f t="shared" si="744"/>
        <v>47.707060390845086</v>
      </c>
      <c r="DQ537" s="19">
        <f t="shared" si="745"/>
        <v>522.05601177374319</v>
      </c>
      <c r="DR537" s="19">
        <f t="shared" si="746"/>
        <v>12.13890386673051</v>
      </c>
      <c r="DS537" s="19">
        <f t="shared" si="747"/>
        <v>314.42360340276508</v>
      </c>
      <c r="DT537" s="19">
        <f t="shared" si="748"/>
        <v>383.94984488160304</v>
      </c>
      <c r="DU537" s="19">
        <f t="shared" si="749"/>
        <v>91.212407573319666</v>
      </c>
      <c r="DV537" s="19">
        <f t="shared" si="750"/>
        <v>19.043618447201251</v>
      </c>
      <c r="DX537" s="19">
        <f t="shared" si="751"/>
        <v>39.637362545097282</v>
      </c>
      <c r="DZ537" s="68">
        <f t="shared" si="752"/>
        <v>2952.2587357336761</v>
      </c>
      <c r="EA537" s="21">
        <f t="shared" si="753"/>
        <v>2.9522587357336763</v>
      </c>
      <c r="EB537" s="92">
        <f t="shared" si="754"/>
        <v>1235</v>
      </c>
    </row>
    <row r="538" spans="1:132" x14ac:dyDescent="0.3">
      <c r="A538" s="19">
        <f>'A. Thermody. result (all suite)'!C494</f>
        <v>1234</v>
      </c>
      <c r="B538" s="19" t="str">
        <f>'A. Thermody. result (all suite)'!A494</f>
        <v>Alkaline basalt</v>
      </c>
      <c r="C538" s="24">
        <f>'A. Thermody. result (all suite)'!G494</f>
        <v>67.624244000000004</v>
      </c>
      <c r="D538" s="19">
        <f>'A. Thermody. result (all suite)'!D494</f>
        <v>10000</v>
      </c>
      <c r="E538" s="61">
        <f>'A. Thermody. result (all suite)'!I494</f>
        <v>44.081744</v>
      </c>
      <c r="F538" s="21">
        <f>'A. Thermody. result (all suite)'!J494</f>
        <v>4.7739929999999999</v>
      </c>
      <c r="G538" s="21">
        <f>'A. Thermody. result (all suite)'!K494</f>
        <v>13.745331999999999</v>
      </c>
      <c r="H538" s="21">
        <f>'A. Thermody. result (all suite)'!L494</f>
        <v>3.0492560000000002</v>
      </c>
      <c r="I538" s="21">
        <f>'A. Thermody. result (all suite)'!M494</f>
        <v>10.785727</v>
      </c>
      <c r="J538" s="21">
        <f>'A. Thermody. result (all suite)'!N494</f>
        <v>0.25136399999999998</v>
      </c>
      <c r="K538" s="21">
        <f>'A. Thermody. result (all suite)'!O494</f>
        <v>5.9684590000000002</v>
      </c>
      <c r="L538" s="21">
        <f>'A. Thermody. result (all suite)'!P494</f>
        <v>10.07981</v>
      </c>
      <c r="M538" s="21">
        <f>'A. Thermody. result (all suite)'!Q494</f>
        <v>3.6796340000000001</v>
      </c>
      <c r="N538" s="21">
        <f>'A. Thermody. result (all suite)'!R494</f>
        <v>1.138531</v>
      </c>
      <c r="O538" s="21">
        <f>'A. Thermody. result (all suite)'!S494</f>
        <v>1.085828</v>
      </c>
      <c r="P538" s="21">
        <f>'A. Thermody. result (all suite)'!T494</f>
        <v>1.3603229999999999</v>
      </c>
      <c r="Q538" s="21">
        <f t="shared" si="672"/>
        <v>100.00000099999998</v>
      </c>
      <c r="S538" s="19">
        <f t="shared" si="673"/>
        <v>1507</v>
      </c>
      <c r="T538" s="19">
        <f t="shared" si="674"/>
        <v>1</v>
      </c>
      <c r="V538" s="61">
        <f t="shared" si="675"/>
        <v>43.48208990356342</v>
      </c>
      <c r="W538" s="21">
        <f t="shared" si="676"/>
        <v>4.7090512758520271</v>
      </c>
      <c r="X538" s="21">
        <f t="shared" si="677"/>
        <v>13.558351089247449</v>
      </c>
      <c r="Y538" s="21">
        <f t="shared" si="678"/>
        <v>3.0077762697179176</v>
      </c>
      <c r="Z538" s="21">
        <f t="shared" si="679"/>
        <v>10.639006276368997</v>
      </c>
      <c r="AA538" s="21">
        <f t="shared" si="680"/>
        <v>0.24794463772847361</v>
      </c>
      <c r="AB538" s="21">
        <f t="shared" si="681"/>
        <v>5.8872686802893339</v>
      </c>
      <c r="AC538" s="21">
        <f t="shared" si="682"/>
        <v>9.9426920275848794</v>
      </c>
      <c r="AD538" s="21">
        <f t="shared" si="683"/>
        <v>3.6295790928827292</v>
      </c>
      <c r="AE538" s="21">
        <f t="shared" si="684"/>
        <v>1.1230433010997471</v>
      </c>
      <c r="AF538" s="21">
        <f t="shared" si="685"/>
        <v>1.0710572321232679</v>
      </c>
      <c r="AG538" s="21">
        <f t="shared" si="686"/>
        <v>97.297859786458261</v>
      </c>
      <c r="AH538" s="21"/>
      <c r="AI538" s="61">
        <f t="shared" si="687"/>
        <v>44.689667377056921</v>
      </c>
      <c r="AJ538" s="21">
        <f t="shared" si="688"/>
        <v>4.8398302760071852</v>
      </c>
      <c r="AK538" s="21">
        <f t="shared" si="689"/>
        <v>13.934891393299152</v>
      </c>
      <c r="AL538" s="21">
        <f t="shared" si="690"/>
        <v>3.0913077392649226</v>
      </c>
      <c r="AM538" s="21">
        <f t="shared" si="691"/>
        <v>10.934471014797918</v>
      </c>
      <c r="AN538" s="21">
        <f t="shared" si="692"/>
        <v>0.25483051556595709</v>
      </c>
      <c r="AO538" s="21">
        <f t="shared" si="693"/>
        <v>6.0507689410746046</v>
      </c>
      <c r="AP538" s="21">
        <f t="shared" si="694"/>
        <v>10.218818840831981</v>
      </c>
      <c r="AQ538" s="21">
        <f t="shared" si="695"/>
        <v>3.7303791685126946</v>
      </c>
      <c r="AR538" s="21">
        <f t="shared" si="696"/>
        <v>1.1542322755757577</v>
      </c>
      <c r="AS538" s="21">
        <f t="shared" si="697"/>
        <v>1.1008024580128901</v>
      </c>
      <c r="AT538" s="21">
        <f t="shared" si="698"/>
        <v>100</v>
      </c>
      <c r="AU538" s="21"/>
      <c r="AV538" s="21">
        <f>AR538*'[1]diagram lines'!$G$39</f>
        <v>0.95813531869343882</v>
      </c>
      <c r="AW538" s="21">
        <f>AK538*'[1]diagram lines'!$G$40</f>
        <v>7.375269509101563</v>
      </c>
      <c r="AX538" s="21">
        <f>AQ538*'[1]diagram lines'!$G$38</f>
        <v>2.7673900317556259</v>
      </c>
      <c r="AY538" s="21">
        <f>AP538*'[1]diagram lines'!$G$41</f>
        <v>7.3029568741594897</v>
      </c>
      <c r="AZ538" s="21">
        <f t="shared" si="699"/>
        <v>4.8846114440884527</v>
      </c>
      <c r="BA538" s="21">
        <f t="shared" si="700"/>
        <v>0.66874746305930066</v>
      </c>
      <c r="BB538" s="21">
        <f t="shared" si="701"/>
        <v>1.9796589246701994</v>
      </c>
      <c r="BC538" s="86">
        <f t="shared" si="702"/>
        <v>0.50513752017489311</v>
      </c>
      <c r="BX538" s="61">
        <f t="shared" si="703"/>
        <v>0.73371744340878831</v>
      </c>
      <c r="BY538" s="21">
        <f t="shared" si="704"/>
        <v>5.9764559339008518E-2</v>
      </c>
      <c r="BZ538" s="21">
        <f t="shared" si="705"/>
        <v>0.13481102393095332</v>
      </c>
      <c r="CA538" s="21">
        <f t="shared" si="706"/>
        <v>1.9094846264637737E-2</v>
      </c>
      <c r="CB538" s="21">
        <f t="shared" si="707"/>
        <v>0.15011450243562979</v>
      </c>
      <c r="CC538" s="21">
        <f t="shared" si="708"/>
        <v>3.5433323935720323E-3</v>
      </c>
      <c r="CD538" s="21">
        <f t="shared" si="709"/>
        <v>0.14810071960297769</v>
      </c>
      <c r="CE538" s="21">
        <f t="shared" si="710"/>
        <v>0.17973983594864479</v>
      </c>
      <c r="CF538" s="21">
        <f t="shared" si="711"/>
        <v>5.935850943700597E-2</v>
      </c>
      <c r="CG538" s="21">
        <f t="shared" si="712"/>
        <v>1.2086316348195328E-2</v>
      </c>
      <c r="CH538" s="21">
        <f t="shared" si="713"/>
        <v>7.6496928366116225E-3</v>
      </c>
      <c r="CI538" s="21">
        <f t="shared" si="714"/>
        <v>7.5489622641509435E-2</v>
      </c>
      <c r="CJ538" s="21">
        <f t="shared" si="715"/>
        <v>1.5834704045875345</v>
      </c>
      <c r="CL538" s="68">
        <f t="shared" si="716"/>
        <v>0.46336037685523301</v>
      </c>
      <c r="CM538" s="19">
        <f t="shared" si="717"/>
        <v>3.7742770035904843E-2</v>
      </c>
      <c r="CN538" s="19">
        <f t="shared" si="718"/>
        <v>8.5136434214613033E-2</v>
      </c>
      <c r="CO538" s="19">
        <f t="shared" si="719"/>
        <v>1.205885895266328E-2</v>
      </c>
      <c r="CP538" s="19">
        <f t="shared" si="720"/>
        <v>9.4800952389591339E-2</v>
      </c>
      <c r="CQ538" s="19">
        <f t="shared" si="721"/>
        <v>2.2377004226327847E-3</v>
      </c>
      <c r="CR538" s="19">
        <f t="shared" si="722"/>
        <v>9.3529199645228142E-2</v>
      </c>
      <c r="CS538" s="19">
        <f t="shared" si="723"/>
        <v>0.11351006967222969</v>
      </c>
      <c r="CT538" s="19">
        <f t="shared" si="724"/>
        <v>3.748633966573426E-2</v>
      </c>
      <c r="CU538" s="19">
        <f t="shared" si="725"/>
        <v>7.6328021750072406E-3</v>
      </c>
      <c r="CV538" s="19">
        <f t="shared" si="726"/>
        <v>4.8309667262800716E-3</v>
      </c>
      <c r="CW538" s="19">
        <f t="shared" si="727"/>
        <v>4.7673529244882301E-2</v>
      </c>
      <c r="CX538" s="19">
        <f t="shared" si="728"/>
        <v>0.99999999999999989</v>
      </c>
      <c r="CZ538" s="68">
        <f t="shared" si="729"/>
        <v>2.4859999999999999E-5</v>
      </c>
      <c r="DA538" s="19">
        <f t="shared" si="730"/>
        <v>1.8938159999999998E-5</v>
      </c>
      <c r="DB538" s="19">
        <f t="shared" si="731"/>
        <v>3.5539999999999995E-5</v>
      </c>
      <c r="DC538" s="19">
        <f t="shared" si="732"/>
        <v>4.0361059999999999E-5</v>
      </c>
      <c r="DD538" s="19">
        <f t="shared" si="733"/>
        <v>1.3005279999999998E-5</v>
      </c>
      <c r="DE538" s="19">
        <f t="shared" si="734"/>
        <v>1.3005279999999998E-5</v>
      </c>
      <c r="DF538" s="19">
        <f t="shared" si="735"/>
        <v>1.2047179999999999E-5</v>
      </c>
      <c r="DG538" s="19">
        <f t="shared" si="736"/>
        <v>1.666916E-5</v>
      </c>
      <c r="DH538" s="19">
        <f t="shared" si="737"/>
        <v>2.5355119999999999E-5</v>
      </c>
      <c r="DI538" s="19">
        <f t="shared" si="738"/>
        <v>3.7544719999999994E-5</v>
      </c>
      <c r="DJ538" s="19">
        <f t="shared" si="739"/>
        <v>0</v>
      </c>
      <c r="DK538" s="19">
        <f t="shared" si="740"/>
        <v>2.1549639999999997E-5</v>
      </c>
      <c r="DM538" s="68">
        <f t="shared" si="741"/>
        <v>1119.8186420539982</v>
      </c>
      <c r="DN538" s="19">
        <f t="shared" si="742"/>
        <v>159.19669442374968</v>
      </c>
      <c r="DO538" s="19">
        <f t="shared" si="743"/>
        <v>244.24622488806824</v>
      </c>
      <c r="DP538" s="19">
        <f t="shared" si="744"/>
        <v>47.711313482619119</v>
      </c>
      <c r="DQ538" s="19">
        <f t="shared" si="745"/>
        <v>523.74485049088821</v>
      </c>
      <c r="DR538" s="19">
        <f t="shared" si="746"/>
        <v>12.206001561025198</v>
      </c>
      <c r="DS538" s="19">
        <f t="shared" si="747"/>
        <v>312.87211992372443</v>
      </c>
      <c r="DT538" s="19">
        <f t="shared" si="748"/>
        <v>381.88155295279671</v>
      </c>
      <c r="DU538" s="19">
        <f t="shared" si="749"/>
        <v>91.649268308683489</v>
      </c>
      <c r="DV538" s="19">
        <f t="shared" si="750"/>
        <v>19.150761142596942</v>
      </c>
      <c r="DX538" s="19">
        <f t="shared" si="751"/>
        <v>39.865027768110238</v>
      </c>
      <c r="DZ538" s="68">
        <f t="shared" si="752"/>
        <v>2952.3424569962604</v>
      </c>
      <c r="EA538" s="21">
        <f t="shared" si="753"/>
        <v>2.9523424569962602</v>
      </c>
      <c r="EB538" s="92">
        <f t="shared" si="754"/>
        <v>1234</v>
      </c>
    </row>
    <row r="539" spans="1:132" x14ac:dyDescent="0.3">
      <c r="A539" s="19">
        <f>'A. Thermody. result (all suite)'!C495</f>
        <v>1233</v>
      </c>
      <c r="B539" s="19" t="str">
        <f>'A. Thermody. result (all suite)'!A495</f>
        <v>Alkaline basalt</v>
      </c>
      <c r="C539" s="24">
        <f>'A. Thermody. result (all suite)'!G495</f>
        <v>67.281878000000006</v>
      </c>
      <c r="D539" s="19">
        <f>'A. Thermody. result (all suite)'!D495</f>
        <v>10000</v>
      </c>
      <c r="E539" s="61">
        <f>'A. Thermody. result (all suite)'!I495</f>
        <v>44.090093000000003</v>
      </c>
      <c r="F539" s="21">
        <f>'A. Thermody. result (all suite)'!J495</f>
        <v>4.7777760000000002</v>
      </c>
      <c r="G539" s="21">
        <f>'A. Thermody. result (all suite)'!K495</f>
        <v>13.770573000000001</v>
      </c>
      <c r="H539" s="21">
        <f>'A. Thermody. result (all suite)'!L495</f>
        <v>3.0481349999999998</v>
      </c>
      <c r="I539" s="21">
        <f>'A. Thermody. result (all suite)'!M495</f>
        <v>10.815932</v>
      </c>
      <c r="J539" s="21">
        <f>'A. Thermody. result (all suite)'!N495</f>
        <v>0.25264300000000001</v>
      </c>
      <c r="K539" s="21">
        <f>'A. Thermody. result (all suite)'!O495</f>
        <v>5.9361290000000002</v>
      </c>
      <c r="L539" s="21">
        <f>'A. Thermody. result (all suite)'!P495</f>
        <v>10.020545</v>
      </c>
      <c r="M539" s="21">
        <f>'A. Thermody. result (all suite)'!Q495</f>
        <v>3.6953529999999999</v>
      </c>
      <c r="N539" s="21">
        <f>'A. Thermody. result (all suite)'!R495</f>
        <v>1.1443239999999999</v>
      </c>
      <c r="O539" s="21">
        <f>'A. Thermody. result (all suite)'!S495</f>
        <v>1.0812520000000001</v>
      </c>
      <c r="P539" s="21">
        <f>'A. Thermody. result (all suite)'!T495</f>
        <v>1.367245</v>
      </c>
      <c r="Q539" s="21">
        <f t="shared" si="672"/>
        <v>100</v>
      </c>
      <c r="S539" s="19">
        <f t="shared" si="673"/>
        <v>1506</v>
      </c>
      <c r="T539" s="19">
        <f t="shared" si="674"/>
        <v>1</v>
      </c>
      <c r="V539" s="61">
        <f t="shared" si="675"/>
        <v>43.487273407962157</v>
      </c>
      <c r="W539" s="21">
        <f t="shared" si="676"/>
        <v>4.7124520965287999</v>
      </c>
      <c r="X539" s="21">
        <f t="shared" si="677"/>
        <v>13.582295529186151</v>
      </c>
      <c r="Y539" s="21">
        <f t="shared" si="678"/>
        <v>3.00645952661925</v>
      </c>
      <c r="Z539" s="21">
        <f t="shared" si="679"/>
        <v>10.6680517105266</v>
      </c>
      <c r="AA539" s="21">
        <f t="shared" si="680"/>
        <v>0.24918875121465001</v>
      </c>
      <c r="AB539" s="21">
        <f t="shared" si="681"/>
        <v>5.8549675730539503</v>
      </c>
      <c r="AC539" s="21">
        <f t="shared" si="682"/>
        <v>9.8835395995147515</v>
      </c>
      <c r="AD539" s="21">
        <f t="shared" si="683"/>
        <v>3.6448284708751499</v>
      </c>
      <c r="AE539" s="21">
        <f t="shared" si="684"/>
        <v>1.1286782873262</v>
      </c>
      <c r="AF539" s="21">
        <f t="shared" si="685"/>
        <v>1.0664686360926001</v>
      </c>
      <c r="AG539" s="21">
        <f t="shared" si="686"/>
        <v>97.284203588900255</v>
      </c>
      <c r="AH539" s="21"/>
      <c r="AI539" s="61">
        <f t="shared" si="687"/>
        <v>44.701268863472386</v>
      </c>
      <c r="AJ539" s="21">
        <f t="shared" si="688"/>
        <v>4.8440054219310813</v>
      </c>
      <c r="AK539" s="21">
        <f t="shared" si="689"/>
        <v>13.961460368819669</v>
      </c>
      <c r="AL539" s="21">
        <f t="shared" si="690"/>
        <v>3.0903881778421374</v>
      </c>
      <c r="AM539" s="21">
        <f t="shared" si="691"/>
        <v>10.965862202672934</v>
      </c>
      <c r="AN539" s="21">
        <f t="shared" si="692"/>
        <v>0.25614513150322121</v>
      </c>
      <c r="AO539" s="21">
        <f t="shared" si="693"/>
        <v>6.0184154847950868</v>
      </c>
      <c r="AP539" s="21">
        <f t="shared" si="694"/>
        <v>10.159449566221689</v>
      </c>
      <c r="AQ539" s="21">
        <f t="shared" si="695"/>
        <v>3.7465778989951155</v>
      </c>
      <c r="AR539" s="21">
        <f t="shared" si="696"/>
        <v>1.160186593186006</v>
      </c>
      <c r="AS539" s="21">
        <f t="shared" si="697"/>
        <v>1.0962402905606763</v>
      </c>
      <c r="AT539" s="21">
        <f t="shared" si="698"/>
        <v>100.00000000000001</v>
      </c>
      <c r="AU539" s="21"/>
      <c r="AV539" s="21">
        <f>AR539*'[1]diagram lines'!$G$39</f>
        <v>0.96307803440310957</v>
      </c>
      <c r="AW539" s="21">
        <f>AK539*'[1]diagram lines'!$G$40</f>
        <v>7.389331574568307</v>
      </c>
      <c r="AX539" s="21">
        <f>AQ539*'[1]diagram lines'!$G$38</f>
        <v>2.7794070957695292</v>
      </c>
      <c r="AY539" s="21">
        <f>AP539*'[1]diagram lines'!$G$41</f>
        <v>7.2605281689556511</v>
      </c>
      <c r="AZ539" s="21">
        <f t="shared" si="699"/>
        <v>4.9067644921811215</v>
      </c>
      <c r="BA539" s="21">
        <f t="shared" si="700"/>
        <v>0.67157344753493342</v>
      </c>
      <c r="BB539" s="21">
        <f t="shared" si="701"/>
        <v>1.9744451394059224</v>
      </c>
      <c r="BC539" s="86">
        <f t="shared" si="702"/>
        <v>0.50647140304991378</v>
      </c>
      <c r="BX539" s="61">
        <f t="shared" si="703"/>
        <v>0.73385640812250341</v>
      </c>
      <c r="BY539" s="21">
        <f t="shared" si="704"/>
        <v>5.9811917876815231E-2</v>
      </c>
      <c r="BZ539" s="21">
        <f t="shared" si="705"/>
        <v>0.13505858179678307</v>
      </c>
      <c r="CA539" s="21">
        <f t="shared" si="706"/>
        <v>1.9087826413676498E-2</v>
      </c>
      <c r="CB539" s="21">
        <f t="shared" si="707"/>
        <v>0.15053489213639529</v>
      </c>
      <c r="CC539" s="21">
        <f t="shared" si="708"/>
        <v>3.5613617141246126E-3</v>
      </c>
      <c r="CD539" s="21">
        <f t="shared" si="709"/>
        <v>0.14729848635235734</v>
      </c>
      <c r="CE539" s="21">
        <f t="shared" si="710"/>
        <v>0.17868304208273894</v>
      </c>
      <c r="CF539" s="21">
        <f t="shared" si="711"/>
        <v>5.9612082593966768E-2</v>
      </c>
      <c r="CG539" s="21">
        <f t="shared" si="712"/>
        <v>1.2147813163481952E-2</v>
      </c>
      <c r="CH539" s="21">
        <f t="shared" si="713"/>
        <v>7.6174547708955662E-3</v>
      </c>
      <c r="CI539" s="21">
        <f t="shared" si="714"/>
        <v>7.5873751387347393E-2</v>
      </c>
      <c r="CJ539" s="21">
        <f t="shared" si="715"/>
        <v>1.5831436184110863</v>
      </c>
      <c r="CL539" s="68">
        <f t="shared" si="716"/>
        <v>0.46354379955688069</v>
      </c>
      <c r="CM539" s="19">
        <f t="shared" si="717"/>
        <v>3.7780474987383107E-2</v>
      </c>
      <c r="CN539" s="19">
        <f t="shared" si="718"/>
        <v>8.5310378809683673E-2</v>
      </c>
      <c r="CO539" s="19">
        <f t="shared" si="719"/>
        <v>1.2056913972741079E-2</v>
      </c>
      <c r="CP539" s="19">
        <f t="shared" si="720"/>
        <v>9.5086061924993789E-2</v>
      </c>
      <c r="CQ539" s="19">
        <f t="shared" si="721"/>
        <v>2.2495506236502754E-3</v>
      </c>
      <c r="CR539" s="19">
        <f t="shared" si="722"/>
        <v>9.3041771219842126E-2</v>
      </c>
      <c r="CS539" s="19">
        <f t="shared" si="723"/>
        <v>0.11286597122633335</v>
      </c>
      <c r="CT539" s="19">
        <f t="shared" si="724"/>
        <v>3.7654248105295787E-2</v>
      </c>
      <c r="CU539" s="19">
        <f t="shared" si="725"/>
        <v>7.6732224557580194E-3</v>
      </c>
      <c r="CV539" s="19">
        <f t="shared" si="726"/>
        <v>4.8116005915753773E-3</v>
      </c>
      <c r="CW539" s="19">
        <f t="shared" si="727"/>
        <v>4.7926006525862562E-2</v>
      </c>
      <c r="CX539" s="19">
        <f t="shared" si="728"/>
        <v>0.99999999999999989</v>
      </c>
      <c r="CZ539" s="68">
        <f t="shared" si="729"/>
        <v>2.4859999999999999E-5</v>
      </c>
      <c r="DA539" s="19">
        <f t="shared" si="730"/>
        <v>1.8930919999999997E-5</v>
      </c>
      <c r="DB539" s="19">
        <f t="shared" si="731"/>
        <v>3.5539999999999995E-5</v>
      </c>
      <c r="DC539" s="19">
        <f t="shared" si="732"/>
        <v>4.0351970000000001E-5</v>
      </c>
      <c r="DD539" s="19">
        <f t="shared" si="733"/>
        <v>1.3002359999999998E-5</v>
      </c>
      <c r="DE539" s="19">
        <f t="shared" si="734"/>
        <v>1.3002359999999998E-5</v>
      </c>
      <c r="DF539" s="19">
        <f t="shared" si="735"/>
        <v>1.2043909999999999E-5</v>
      </c>
      <c r="DG539" s="19">
        <f t="shared" si="736"/>
        <v>1.6665419999999999E-5</v>
      </c>
      <c r="DH539" s="19">
        <f t="shared" si="737"/>
        <v>2.5347439999999997E-5</v>
      </c>
      <c r="DI539" s="19">
        <f t="shared" si="738"/>
        <v>3.753263999999999E-5</v>
      </c>
      <c r="DJ539" s="19">
        <f t="shared" si="739"/>
        <v>0</v>
      </c>
      <c r="DK539" s="19">
        <f t="shared" si="740"/>
        <v>2.1540179999999999E-5</v>
      </c>
      <c r="DM539" s="68">
        <f t="shared" si="741"/>
        <v>1120.2619258800237</v>
      </c>
      <c r="DN539" s="19">
        <f t="shared" si="742"/>
        <v>159.41667610407538</v>
      </c>
      <c r="DO539" s="19">
        <f t="shared" si="743"/>
        <v>244.7452510814673</v>
      </c>
      <c r="DP539" s="19">
        <f t="shared" si="744"/>
        <v>47.714364188589137</v>
      </c>
      <c r="DQ539" s="19">
        <f t="shared" si="745"/>
        <v>525.43796274759393</v>
      </c>
      <c r="DR539" s="19">
        <f t="shared" si="746"/>
        <v>12.273396617364121</v>
      </c>
      <c r="DS539" s="19">
        <f t="shared" si="747"/>
        <v>311.32608763762249</v>
      </c>
      <c r="DT539" s="19">
        <f t="shared" si="748"/>
        <v>379.79982900957634</v>
      </c>
      <c r="DU539" s="19">
        <f t="shared" si="749"/>
        <v>92.087675917066434</v>
      </c>
      <c r="DV539" s="19">
        <f t="shared" si="750"/>
        <v>19.258372321595434</v>
      </c>
      <c r="DX539" s="19">
        <f t="shared" si="751"/>
        <v>40.093752122593372</v>
      </c>
      <c r="DZ539" s="68">
        <f t="shared" si="752"/>
        <v>2952.4152936275677</v>
      </c>
      <c r="EA539" s="21">
        <f t="shared" si="753"/>
        <v>2.9524152936275678</v>
      </c>
      <c r="EB539" s="92">
        <f t="shared" si="754"/>
        <v>1233</v>
      </c>
    </row>
    <row r="540" spans="1:132" x14ac:dyDescent="0.3">
      <c r="A540" s="19">
        <f>'A. Thermody. result (all suite)'!C496</f>
        <v>1232</v>
      </c>
      <c r="B540" s="19" t="str">
        <f>'A. Thermody. result (all suite)'!A496</f>
        <v>Alkaline basalt</v>
      </c>
      <c r="C540" s="24">
        <f>'A. Thermody. result (all suite)'!G496</f>
        <v>66.941314000000006</v>
      </c>
      <c r="D540" s="19">
        <f>'A. Thermody. result (all suite)'!D496</f>
        <v>10000</v>
      </c>
      <c r="E540" s="61">
        <f>'A. Thermody. result (all suite)'!I496</f>
        <v>44.099272999999997</v>
      </c>
      <c r="F540" s="21">
        <f>'A. Thermody. result (all suite)'!J496</f>
        <v>4.7810040000000003</v>
      </c>
      <c r="G540" s="21">
        <f>'A. Thermody. result (all suite)'!K496</f>
        <v>13.795457000000001</v>
      </c>
      <c r="H540" s="21">
        <f>'A. Thermody. result (all suite)'!L496</f>
        <v>3.046948</v>
      </c>
      <c r="I540" s="21">
        <f>'A. Thermody. result (all suite)'!M496</f>
        <v>10.846256</v>
      </c>
      <c r="J540" s="21">
        <f>'A. Thermody. result (all suite)'!N496</f>
        <v>0.25392799999999999</v>
      </c>
      <c r="K540" s="21">
        <f>'A. Thermody. result (all suite)'!O496</f>
        <v>5.9039640000000002</v>
      </c>
      <c r="L540" s="21">
        <f>'A. Thermody. result (all suite)'!P496</f>
        <v>9.9609919999999992</v>
      </c>
      <c r="M540" s="21">
        <f>'A. Thermody. result (all suite)'!Q496</f>
        <v>3.7111360000000002</v>
      </c>
      <c r="N540" s="21">
        <f>'A. Thermody. result (all suite)'!R496</f>
        <v>1.1501459999999999</v>
      </c>
      <c r="O540" s="21">
        <f>'A. Thermody. result (all suite)'!S496</f>
        <v>1.076694</v>
      </c>
      <c r="P540" s="21">
        <f>'A. Thermody. result (all suite)'!T496</f>
        <v>1.374201</v>
      </c>
      <c r="Q540" s="21">
        <f t="shared" si="672"/>
        <v>99.999999000000003</v>
      </c>
      <c r="S540" s="19">
        <f t="shared" si="673"/>
        <v>1505</v>
      </c>
      <c r="T540" s="19">
        <f t="shared" si="674"/>
        <v>1</v>
      </c>
      <c r="V540" s="61">
        <f t="shared" si="675"/>
        <v>43.493260343381138</v>
      </c>
      <c r="W540" s="21">
        <f t="shared" si="676"/>
        <v>4.7153033945649545</v>
      </c>
      <c r="X540" s="21">
        <f t="shared" si="677"/>
        <v>13.605879690055657</v>
      </c>
      <c r="Y540" s="21">
        <f t="shared" si="678"/>
        <v>3.005076809695808</v>
      </c>
      <c r="Z540" s="21">
        <f t="shared" si="679"/>
        <v>10.697206640094947</v>
      </c>
      <c r="AA540" s="21">
        <f t="shared" si="680"/>
        <v>0.25043851884982515</v>
      </c>
      <c r="AB540" s="21">
        <f t="shared" si="681"/>
        <v>5.8228316668610374</v>
      </c>
      <c r="AC540" s="21">
        <f t="shared" si="682"/>
        <v>9.8241079469572394</v>
      </c>
      <c r="AD540" s="21">
        <f t="shared" si="683"/>
        <v>3.6601375314666553</v>
      </c>
      <c r="AE540" s="21">
        <f t="shared" si="684"/>
        <v>1.1343406820084867</v>
      </c>
      <c r="AF540" s="21">
        <f t="shared" si="685"/>
        <v>1.0618980601371006</v>
      </c>
      <c r="AG540" s="21">
        <f t="shared" si="686"/>
        <v>97.270481284072844</v>
      </c>
      <c r="AH540" s="21"/>
      <c r="AI540" s="61">
        <f t="shared" si="687"/>
        <v>44.713729971543543</v>
      </c>
      <c r="AJ540" s="21">
        <f t="shared" si="688"/>
        <v>4.847620092260243</v>
      </c>
      <c r="AK540" s="21">
        <f t="shared" si="689"/>
        <v>13.987675922277456</v>
      </c>
      <c r="AL540" s="21">
        <f t="shared" si="690"/>
        <v>3.0894026327675443</v>
      </c>
      <c r="AM540" s="21">
        <f t="shared" si="691"/>
        <v>10.997382246782937</v>
      </c>
      <c r="AN540" s="21">
        <f t="shared" si="692"/>
        <v>0.25746610435537365</v>
      </c>
      <c r="AO540" s="21">
        <f t="shared" si="693"/>
        <v>5.9862268490846597</v>
      </c>
      <c r="AP540" s="21">
        <f t="shared" si="694"/>
        <v>10.099783425833472</v>
      </c>
      <c r="AQ540" s="21">
        <f t="shared" si="695"/>
        <v>3.7628450925182886</v>
      </c>
      <c r="AR540" s="21">
        <f t="shared" si="696"/>
        <v>1.1661715528020367</v>
      </c>
      <c r="AS540" s="21">
        <f t="shared" si="697"/>
        <v>1.0916961097744429</v>
      </c>
      <c r="AT540" s="21">
        <f t="shared" si="698"/>
        <v>99.999999999999986</v>
      </c>
      <c r="AU540" s="21"/>
      <c r="AV540" s="21">
        <f>AR540*'[1]diagram lines'!$G$39</f>
        <v>0.96804618623044636</v>
      </c>
      <c r="AW540" s="21">
        <f>AK540*'[1]diagram lines'!$G$40</f>
        <v>7.4032065856196603</v>
      </c>
      <c r="AX540" s="21">
        <f>AQ540*'[1]diagram lines'!$G$38</f>
        <v>2.7914749492415445</v>
      </c>
      <c r="AY540" s="21">
        <f>AP540*'[1]diagram lines'!$G$41</f>
        <v>7.2178873063579525</v>
      </c>
      <c r="AZ540" s="21">
        <f t="shared" si="699"/>
        <v>4.929016645320325</v>
      </c>
      <c r="BA540" s="21">
        <f t="shared" si="700"/>
        <v>0.67440385632453881</v>
      </c>
      <c r="BB540" s="21">
        <f t="shared" si="701"/>
        <v>1.9691887128306358</v>
      </c>
      <c r="BC540" s="86">
        <f t="shared" si="702"/>
        <v>0.50782334546420238</v>
      </c>
      <c r="BX540" s="61">
        <f t="shared" si="703"/>
        <v>0.73400920439414108</v>
      </c>
      <c r="BY540" s="21">
        <f t="shared" si="704"/>
        <v>5.9852328492739117E-2</v>
      </c>
      <c r="BZ540" s="21">
        <f t="shared" si="705"/>
        <v>0.13530263828952532</v>
      </c>
      <c r="CA540" s="21">
        <f t="shared" si="706"/>
        <v>1.9080393261945019E-2</v>
      </c>
      <c r="CB540" s="21">
        <f t="shared" si="707"/>
        <v>0.15095693806541408</v>
      </c>
      <c r="CC540" s="21">
        <f t="shared" si="708"/>
        <v>3.5794756131942488E-3</v>
      </c>
      <c r="CD540" s="21">
        <f t="shared" si="709"/>
        <v>0.14650034739454096</v>
      </c>
      <c r="CE540" s="21">
        <f t="shared" si="710"/>
        <v>0.17762111269614836</v>
      </c>
      <c r="CF540" s="21">
        <f t="shared" si="711"/>
        <v>5.9866688175512182E-2</v>
      </c>
      <c r="CG540" s="21">
        <f t="shared" si="712"/>
        <v>1.2209617834394903E-2</v>
      </c>
      <c r="CH540" s="21">
        <f t="shared" si="713"/>
        <v>7.5853435157526919E-3</v>
      </c>
      <c r="CI540" s="21">
        <f t="shared" si="714"/>
        <v>7.6259766925638184E-2</v>
      </c>
      <c r="CJ540" s="21">
        <f t="shared" si="715"/>
        <v>1.5828238546589461</v>
      </c>
      <c r="CL540" s="68">
        <f t="shared" si="716"/>
        <v>0.46373397913711589</v>
      </c>
      <c r="CM540" s="19">
        <f t="shared" si="717"/>
        <v>3.7813638148406353E-2</v>
      </c>
      <c r="CN540" s="19">
        <f t="shared" si="718"/>
        <v>8.5481803860404423E-2</v>
      </c>
      <c r="CO540" s="19">
        <f t="shared" si="719"/>
        <v>1.2054653590027112E-2</v>
      </c>
      <c r="CP540" s="19">
        <f t="shared" si="720"/>
        <v>9.5371912434274647E-2</v>
      </c>
      <c r="CQ540" s="19">
        <f t="shared" si="721"/>
        <v>2.2614491199752134E-3</v>
      </c>
      <c r="CR540" s="19">
        <f t="shared" si="722"/>
        <v>9.2556317598655125E-2</v>
      </c>
      <c r="CS540" s="19">
        <f t="shared" si="723"/>
        <v>0.11221786440312444</v>
      </c>
      <c r="CT540" s="19">
        <f t="shared" si="724"/>
        <v>3.7822710340950583E-2</v>
      </c>
      <c r="CU540" s="19">
        <f t="shared" si="725"/>
        <v>7.7138197017037821E-3</v>
      </c>
      <c r="CV540" s="19">
        <f t="shared" si="726"/>
        <v>4.7922853155300208E-3</v>
      </c>
      <c r="CW540" s="19">
        <f t="shared" si="727"/>
        <v>4.8179566349832406E-2</v>
      </c>
      <c r="CX540" s="19">
        <f t="shared" si="728"/>
        <v>1</v>
      </c>
      <c r="CZ540" s="68">
        <f t="shared" si="729"/>
        <v>2.4859999999999999E-5</v>
      </c>
      <c r="DA540" s="19">
        <f t="shared" si="730"/>
        <v>1.8923679999999998E-5</v>
      </c>
      <c r="DB540" s="19">
        <f t="shared" si="731"/>
        <v>3.5539999999999995E-5</v>
      </c>
      <c r="DC540" s="19">
        <f t="shared" si="732"/>
        <v>4.0342879999999995E-5</v>
      </c>
      <c r="DD540" s="19">
        <f t="shared" si="733"/>
        <v>1.2999439999999997E-5</v>
      </c>
      <c r="DE540" s="19">
        <f t="shared" si="734"/>
        <v>1.2999439999999997E-5</v>
      </c>
      <c r="DF540" s="19">
        <f t="shared" si="735"/>
        <v>1.2040639999999999E-5</v>
      </c>
      <c r="DG540" s="19">
        <f t="shared" si="736"/>
        <v>1.6661679999999999E-5</v>
      </c>
      <c r="DH540" s="19">
        <f t="shared" si="737"/>
        <v>2.5339759999999998E-5</v>
      </c>
      <c r="DI540" s="19">
        <f t="shared" si="738"/>
        <v>3.7520559999999992E-5</v>
      </c>
      <c r="DJ540" s="19">
        <f t="shared" si="739"/>
        <v>0</v>
      </c>
      <c r="DK540" s="19">
        <f t="shared" si="740"/>
        <v>2.1530719999999998E-5</v>
      </c>
      <c r="DM540" s="68">
        <f t="shared" si="741"/>
        <v>1120.7215392822977</v>
      </c>
      <c r="DN540" s="19">
        <f t="shared" si="742"/>
        <v>159.61765445699248</v>
      </c>
      <c r="DO540" s="19">
        <f t="shared" si="743"/>
        <v>245.23704900413156</v>
      </c>
      <c r="DP540" s="19">
        <f t="shared" si="744"/>
        <v>47.716167804366712</v>
      </c>
      <c r="DQ540" s="19">
        <f t="shared" si="745"/>
        <v>527.13593111723537</v>
      </c>
      <c r="DR540" s="19">
        <f t="shared" si="746"/>
        <v>12.341085506071158</v>
      </c>
      <c r="DS540" s="19">
        <f t="shared" si="747"/>
        <v>309.78582527388926</v>
      </c>
      <c r="DT540" s="19">
        <f t="shared" si="748"/>
        <v>377.70367908441517</v>
      </c>
      <c r="DU540" s="19">
        <f t="shared" si="749"/>
        <v>92.527704052269129</v>
      </c>
      <c r="DV540" s="19">
        <f t="shared" si="750"/>
        <v>19.366497085877622</v>
      </c>
      <c r="DX540" s="19">
        <f t="shared" si="751"/>
        <v>40.323583494838076</v>
      </c>
      <c r="DZ540" s="68">
        <f t="shared" si="752"/>
        <v>2952.4767161623849</v>
      </c>
      <c r="EA540" s="21">
        <f t="shared" si="753"/>
        <v>2.9524767161623848</v>
      </c>
      <c r="EB540" s="92">
        <f t="shared" si="754"/>
        <v>1232</v>
      </c>
    </row>
    <row r="541" spans="1:132" x14ac:dyDescent="0.3">
      <c r="A541" s="19">
        <f>'A. Thermody. result (all suite)'!C497</f>
        <v>1231</v>
      </c>
      <c r="B541" s="19" t="str">
        <f>'A. Thermody. result (all suite)'!A497</f>
        <v>Alkaline basalt</v>
      </c>
      <c r="C541" s="24">
        <f>'A. Thermody. result (all suite)'!G497</f>
        <v>66.602440999999999</v>
      </c>
      <c r="D541" s="19">
        <f>'A. Thermody. result (all suite)'!D497</f>
        <v>10000</v>
      </c>
      <c r="E541" s="61">
        <f>'A. Thermody. result (all suite)'!I497</f>
        <v>44.109344</v>
      </c>
      <c r="F541" s="21">
        <f>'A. Thermody. result (all suite)'!J497</f>
        <v>4.7836350000000003</v>
      </c>
      <c r="G541" s="21">
        <f>'A. Thermody. result (all suite)'!K497</f>
        <v>13.81996</v>
      </c>
      <c r="H541" s="21">
        <f>'A. Thermody. result (all suite)'!L497</f>
        <v>3.045693</v>
      </c>
      <c r="I541" s="21">
        <f>'A. Thermody. result (all suite)'!M497</f>
        <v>10.876715000000001</v>
      </c>
      <c r="J541" s="21">
        <f>'A. Thermody. result (all suite)'!N497</f>
        <v>0.25522</v>
      </c>
      <c r="K541" s="21">
        <f>'A. Thermody. result (all suite)'!O497</f>
        <v>5.8719739999999998</v>
      </c>
      <c r="L541" s="21">
        <f>'A. Thermody. result (all suite)'!P497</f>
        <v>9.9011230000000001</v>
      </c>
      <c r="M541" s="21">
        <f>'A. Thermody. result (all suite)'!Q497</f>
        <v>3.7269899999999998</v>
      </c>
      <c r="N541" s="21">
        <f>'A. Thermody. result (all suite)'!R497</f>
        <v>1.1559980000000001</v>
      </c>
      <c r="O541" s="21">
        <f>'A. Thermody. result (all suite)'!S497</f>
        <v>1.072155</v>
      </c>
      <c r="P541" s="21">
        <f>'A. Thermody. result (all suite)'!T497</f>
        <v>1.3811929999999999</v>
      </c>
      <c r="Q541" s="21">
        <f t="shared" si="672"/>
        <v>99.999999999999986</v>
      </c>
      <c r="S541" s="19">
        <f t="shared" si="673"/>
        <v>1504</v>
      </c>
      <c r="T541" s="19">
        <f t="shared" si="674"/>
        <v>1</v>
      </c>
      <c r="V541" s="61">
        <f t="shared" si="675"/>
        <v>43.500108828326077</v>
      </c>
      <c r="W541" s="21">
        <f t="shared" si="676"/>
        <v>4.7175637682344504</v>
      </c>
      <c r="X541" s="21">
        <f t="shared" si="677"/>
        <v>13.629079679877199</v>
      </c>
      <c r="Y541" s="21">
        <f t="shared" si="678"/>
        <v>3.0036261014825101</v>
      </c>
      <c r="Z541" s="21">
        <f t="shared" si="679"/>
        <v>10.726486573790051</v>
      </c>
      <c r="AA541" s="21">
        <f t="shared" si="680"/>
        <v>0.25169491922539999</v>
      </c>
      <c r="AB541" s="21">
        <f t="shared" si="681"/>
        <v>5.7908707061501792</v>
      </c>
      <c r="AC541" s="21">
        <f t="shared" si="682"/>
        <v>9.7643693822026112</v>
      </c>
      <c r="AD541" s="21">
        <f t="shared" si="683"/>
        <v>3.6755130750093001</v>
      </c>
      <c r="AE541" s="21">
        <f t="shared" si="684"/>
        <v>1.1400314365438602</v>
      </c>
      <c r="AF541" s="21">
        <f t="shared" si="685"/>
        <v>1.0573464701908499</v>
      </c>
      <c r="AG541" s="21">
        <f t="shared" si="686"/>
        <v>97.256690941032502</v>
      </c>
      <c r="AH541" s="21"/>
      <c r="AI541" s="61">
        <f t="shared" si="687"/>
        <v>44.727111736405398</v>
      </c>
      <c r="AJ541" s="21">
        <f t="shared" si="688"/>
        <v>4.8506315838925129</v>
      </c>
      <c r="AK541" s="21">
        <f t="shared" si="689"/>
        <v>14.013513669862178</v>
      </c>
      <c r="AL541" s="21">
        <f t="shared" si="690"/>
        <v>3.0883490610467432</v>
      </c>
      <c r="AM541" s="21">
        <f t="shared" si="691"/>
        <v>11.029047431084823</v>
      </c>
      <c r="AN541" s="21">
        <f t="shared" si="692"/>
        <v>0.25879445083938196</v>
      </c>
      <c r="AO541" s="21">
        <f t="shared" si="693"/>
        <v>5.9542131755862728</v>
      </c>
      <c r="AP541" s="21">
        <f t="shared" si="694"/>
        <v>10.039791902978505</v>
      </c>
      <c r="AQ541" s="21">
        <f t="shared" si="695"/>
        <v>3.7791878784337753</v>
      </c>
      <c r="AR541" s="21">
        <f t="shared" si="696"/>
        <v>1.1721881811042392</v>
      </c>
      <c r="AS541" s="21">
        <f t="shared" si="697"/>
        <v>1.0871709287661528</v>
      </c>
      <c r="AT541" s="21">
        <f t="shared" si="698"/>
        <v>99.999999999999986</v>
      </c>
      <c r="AU541" s="21"/>
      <c r="AV541" s="21">
        <f>AR541*'[1]diagram lines'!$G$39</f>
        <v>0.97304062642916211</v>
      </c>
      <c r="AW541" s="21">
        <f>AK541*'[1]diagram lines'!$G$40</f>
        <v>7.4168816367246224</v>
      </c>
      <c r="AX541" s="21">
        <f>AQ541*'[1]diagram lines'!$G$38</f>
        <v>2.8035988810968862</v>
      </c>
      <c r="AY541" s="21">
        <f>AP541*'[1]diagram lines'!$G$41</f>
        <v>7.1750139066970862</v>
      </c>
      <c r="AZ541" s="21">
        <f t="shared" si="699"/>
        <v>4.9513760595380143</v>
      </c>
      <c r="BA541" s="21">
        <f t="shared" si="700"/>
        <v>0.67723852793699335</v>
      </c>
      <c r="BB541" s="21">
        <f t="shared" si="701"/>
        <v>1.9638839296004655</v>
      </c>
      <c r="BC541" s="86">
        <f t="shared" si="702"/>
        <v>0.50919506235963796</v>
      </c>
      <c r="BX541" s="61">
        <f t="shared" si="703"/>
        <v>0.73417683089214381</v>
      </c>
      <c r="BY541" s="21">
        <f t="shared" si="704"/>
        <v>5.9885265398097152E-2</v>
      </c>
      <c r="BZ541" s="21">
        <f t="shared" si="705"/>
        <v>0.13554295802275404</v>
      </c>
      <c r="CA541" s="21">
        <f t="shared" si="706"/>
        <v>1.9072534285177533E-2</v>
      </c>
      <c r="CB541" s="21">
        <f t="shared" si="707"/>
        <v>0.15138086290883787</v>
      </c>
      <c r="CC541" s="21">
        <f t="shared" si="708"/>
        <v>3.5976881872004512E-3</v>
      </c>
      <c r="CD541" s="21">
        <f t="shared" si="709"/>
        <v>0.14570655086848636</v>
      </c>
      <c r="CE541" s="21">
        <f t="shared" si="710"/>
        <v>0.17655354850213981</v>
      </c>
      <c r="CF541" s="21">
        <f t="shared" si="711"/>
        <v>6.0122439103081134E-2</v>
      </c>
      <c r="CG541" s="21">
        <f t="shared" si="712"/>
        <v>1.2271740976645436E-2</v>
      </c>
      <c r="CH541" s="21">
        <f t="shared" si="713"/>
        <v>7.5533661162148456E-3</v>
      </c>
      <c r="CI541" s="21">
        <f t="shared" si="714"/>
        <v>7.6647780244173139E-2</v>
      </c>
      <c r="CJ541" s="21">
        <f t="shared" si="715"/>
        <v>1.5825115655049518</v>
      </c>
      <c r="CL541" s="68">
        <f t="shared" si="716"/>
        <v>0.46393141566575585</v>
      </c>
      <c r="CM541" s="19">
        <f t="shared" si="717"/>
        <v>3.7841913262092852E-2</v>
      </c>
      <c r="CN541" s="19">
        <f t="shared" si="718"/>
        <v>8.5650532341926142E-2</v>
      </c>
      <c r="CO541" s="19">
        <f t="shared" si="719"/>
        <v>1.2052066285589401E-2</v>
      </c>
      <c r="CP541" s="19">
        <f t="shared" si="720"/>
        <v>9.5658613945443671E-2</v>
      </c>
      <c r="CQ541" s="19">
        <f t="shared" si="721"/>
        <v>2.2734040405274964E-3</v>
      </c>
      <c r="CR541" s="19">
        <f t="shared" si="722"/>
        <v>9.2072976933975162E-2</v>
      </c>
      <c r="CS541" s="19">
        <f t="shared" si="723"/>
        <v>0.11156540802013327</v>
      </c>
      <c r="CT541" s="19">
        <f t="shared" si="724"/>
        <v>3.7991784966132057E-2</v>
      </c>
      <c r="CU541" s="19">
        <f t="shared" si="725"/>
        <v>7.7545979720721591E-3</v>
      </c>
      <c r="CV541" s="19">
        <f t="shared" si="726"/>
        <v>4.7730242741099325E-3</v>
      </c>
      <c r="CW541" s="19">
        <f t="shared" si="727"/>
        <v>4.8434262292241875E-2</v>
      </c>
      <c r="CX541" s="19">
        <f t="shared" si="728"/>
        <v>0.99999999999999989</v>
      </c>
      <c r="CZ541" s="68">
        <f t="shared" si="729"/>
        <v>2.4859999999999999E-5</v>
      </c>
      <c r="DA541" s="19">
        <f t="shared" si="730"/>
        <v>1.8916439999999997E-5</v>
      </c>
      <c r="DB541" s="19">
        <f t="shared" si="731"/>
        <v>3.5539999999999995E-5</v>
      </c>
      <c r="DC541" s="19">
        <f t="shared" si="732"/>
        <v>4.0333789999999996E-5</v>
      </c>
      <c r="DD541" s="19">
        <f t="shared" si="733"/>
        <v>1.2996519999999998E-5</v>
      </c>
      <c r="DE541" s="19">
        <f t="shared" si="734"/>
        <v>1.2996519999999998E-5</v>
      </c>
      <c r="DF541" s="19">
        <f t="shared" si="735"/>
        <v>1.2037370000000001E-5</v>
      </c>
      <c r="DG541" s="19">
        <f t="shared" si="736"/>
        <v>1.6657939999999998E-5</v>
      </c>
      <c r="DH541" s="19">
        <f t="shared" si="737"/>
        <v>2.5332079999999996E-5</v>
      </c>
      <c r="DI541" s="19">
        <f t="shared" si="738"/>
        <v>3.7508479999999994E-5</v>
      </c>
      <c r="DJ541" s="19">
        <f t="shared" si="739"/>
        <v>0</v>
      </c>
      <c r="DK541" s="19">
        <f t="shared" si="740"/>
        <v>2.1521259999999997E-5</v>
      </c>
      <c r="DM541" s="68">
        <f t="shared" si="741"/>
        <v>1121.1986907964044</v>
      </c>
      <c r="DN541" s="19">
        <f t="shared" si="742"/>
        <v>159.79814549545142</v>
      </c>
      <c r="DO541" s="19">
        <f t="shared" si="743"/>
        <v>245.7211107929879</v>
      </c>
      <c r="DP541" s="19">
        <f t="shared" si="744"/>
        <v>47.71667788089767</v>
      </c>
      <c r="DQ541" s="19">
        <f t="shared" si="745"/>
        <v>528.83936715213974</v>
      </c>
      <c r="DR541" s="19">
        <f t="shared" si="746"/>
        <v>12.409112795965427</v>
      </c>
      <c r="DS541" s="19">
        <f t="shared" si="747"/>
        <v>308.25180005592574</v>
      </c>
      <c r="DT541" s="19">
        <f t="shared" si="748"/>
        <v>375.59194484846711</v>
      </c>
      <c r="DU541" s="19">
        <f t="shared" si="749"/>
        <v>92.969497571874356</v>
      </c>
      <c r="DV541" s="19">
        <f t="shared" si="750"/>
        <v>19.475146126134611</v>
      </c>
      <c r="DX541" s="19">
        <f t="shared" si="751"/>
        <v>40.55456820400844</v>
      </c>
      <c r="DZ541" s="68">
        <f t="shared" si="752"/>
        <v>2952.5260617202562</v>
      </c>
      <c r="EA541" s="21">
        <f t="shared" si="753"/>
        <v>2.9525260617202562</v>
      </c>
      <c r="EB541" s="92">
        <f t="shared" si="754"/>
        <v>1231</v>
      </c>
    </row>
    <row r="542" spans="1:132" x14ac:dyDescent="0.3">
      <c r="A542" s="19">
        <f>'A. Thermody. result (all suite)'!C498</f>
        <v>1230</v>
      </c>
      <c r="B542" s="19" t="str">
        <f>'A. Thermody. result (all suite)'!A498</f>
        <v>Alkaline basalt</v>
      </c>
      <c r="C542" s="24">
        <f>'A. Thermody. result (all suite)'!G498</f>
        <v>66.265139000000005</v>
      </c>
      <c r="D542" s="19">
        <f>'A. Thermody. result (all suite)'!D498</f>
        <v>10000</v>
      </c>
      <c r="E542" s="61">
        <f>'A. Thermody. result (all suite)'!I498</f>
        <v>44.120378000000002</v>
      </c>
      <c r="F542" s="21">
        <f>'A. Thermody. result (all suite)'!J498</f>
        <v>4.7856230000000002</v>
      </c>
      <c r="G542" s="21">
        <f>'A. Thermody. result (all suite)'!K498</f>
        <v>13.844056</v>
      </c>
      <c r="H542" s="21">
        <f>'A. Thermody. result (all suite)'!L498</f>
        <v>3.044365</v>
      </c>
      <c r="I542" s="21">
        <f>'A. Thermody. result (all suite)'!M498</f>
        <v>10.907328</v>
      </c>
      <c r="J542" s="21">
        <f>'A. Thermody. result (all suite)'!N498</f>
        <v>0.256519</v>
      </c>
      <c r="K542" s="21">
        <f>'A. Thermody. result (all suite)'!O498</f>
        <v>5.8401690000000004</v>
      </c>
      <c r="L542" s="21">
        <f>'A. Thermody. result (all suite)'!P498</f>
        <v>9.8409049999999993</v>
      </c>
      <c r="M542" s="21">
        <f>'A. Thermody. result (all suite)'!Q498</f>
        <v>3.7429190000000001</v>
      </c>
      <c r="N542" s="21">
        <f>'A. Thermody. result (all suite)'!R498</f>
        <v>1.1618820000000001</v>
      </c>
      <c r="O542" s="21">
        <f>'A. Thermody. result (all suite)'!S498</f>
        <v>1.067631</v>
      </c>
      <c r="P542" s="21">
        <f>'A. Thermody. result (all suite)'!T498</f>
        <v>1.388223</v>
      </c>
      <c r="Q542" s="21">
        <f t="shared" si="672"/>
        <v>99.999998000000005</v>
      </c>
      <c r="S542" s="19">
        <f t="shared" si="673"/>
        <v>1503</v>
      </c>
      <c r="T542" s="19">
        <f t="shared" si="674"/>
        <v>1</v>
      </c>
      <c r="V542" s="61">
        <f t="shared" si="675"/>
        <v>43.507888752667277</v>
      </c>
      <c r="W542" s="21">
        <f t="shared" si="676"/>
        <v>4.7191878794920079</v>
      </c>
      <c r="X542" s="21">
        <f t="shared" si="677"/>
        <v>13.651869626631393</v>
      </c>
      <c r="Y542" s="21">
        <f t="shared" si="678"/>
        <v>3.0021024240207983</v>
      </c>
      <c r="Z542" s="21">
        <f t="shared" si="679"/>
        <v>10.755909960990198</v>
      </c>
      <c r="AA542" s="21">
        <f t="shared" si="680"/>
        <v>0.25295794417140888</v>
      </c>
      <c r="AB542" s="21">
        <f t="shared" si="681"/>
        <v>5.7590944290816397</v>
      </c>
      <c r="AC542" s="21">
        <f t="shared" si="682"/>
        <v>9.7042912906495751</v>
      </c>
      <c r="AD542" s="21">
        <f t="shared" si="683"/>
        <v>3.6909589365314286</v>
      </c>
      <c r="AE542" s="21">
        <f t="shared" si="684"/>
        <v>1.1457524865205497</v>
      </c>
      <c r="AF542" s="21">
        <f t="shared" si="685"/>
        <v>1.052809900606448</v>
      </c>
      <c r="AG542" s="21">
        <f t="shared" si="686"/>
        <v>97.242823631362739</v>
      </c>
      <c r="AH542" s="21"/>
      <c r="AI542" s="61">
        <f t="shared" si="687"/>
        <v>44.74149055728892</v>
      </c>
      <c r="AJ542" s="21">
        <f t="shared" si="688"/>
        <v>4.8529934685791831</v>
      </c>
      <c r="AK542" s="21">
        <f t="shared" si="689"/>
        <v>14.038948188489659</v>
      </c>
      <c r="AL542" s="21">
        <f t="shared" si="690"/>
        <v>3.0872225958816775</v>
      </c>
      <c r="AM542" s="21">
        <f t="shared" si="691"/>
        <v>11.060877871836295</v>
      </c>
      <c r="AN542" s="21">
        <f t="shared" si="692"/>
        <v>0.26013019236293022</v>
      </c>
      <c r="AO542" s="21">
        <f t="shared" si="693"/>
        <v>5.9223850295768434</v>
      </c>
      <c r="AP542" s="21">
        <f t="shared" si="694"/>
        <v>9.979442110234805</v>
      </c>
      <c r="AQ542" s="21">
        <f t="shared" si="695"/>
        <v>3.7956106154665599</v>
      </c>
      <c r="AR542" s="21">
        <f t="shared" si="696"/>
        <v>1.1782386028443355</v>
      </c>
      <c r="AS542" s="21">
        <f t="shared" si="697"/>
        <v>1.0826607674387767</v>
      </c>
      <c r="AT542" s="21">
        <f t="shared" si="698"/>
        <v>100</v>
      </c>
      <c r="AU542" s="21"/>
      <c r="AV542" s="21">
        <f>AR542*'[1]diagram lines'!$G$39</f>
        <v>0.97806311876874352</v>
      </c>
      <c r="AW542" s="21">
        <f>AK542*'[1]diagram lines'!$G$40</f>
        <v>7.4303432722994893</v>
      </c>
      <c r="AX542" s="21">
        <f>AQ542*'[1]diagram lines'!$G$38</f>
        <v>2.8157821248653185</v>
      </c>
      <c r="AY542" s="21">
        <f>AP542*'[1]diagram lines'!$G$41</f>
        <v>7.1318844667259373</v>
      </c>
      <c r="AZ542" s="21">
        <f t="shared" si="699"/>
        <v>4.9738492183108951</v>
      </c>
      <c r="BA542" s="21">
        <f t="shared" si="700"/>
        <v>0.68007752976479796</v>
      </c>
      <c r="BB542" s="21">
        <f t="shared" si="701"/>
        <v>1.9585256633141117</v>
      </c>
      <c r="BC542" s="86">
        <f t="shared" si="702"/>
        <v>0.51058815247171885</v>
      </c>
      <c r="BX542" s="61">
        <f t="shared" si="703"/>
        <v>0.7343604860186419</v>
      </c>
      <c r="BY542" s="21">
        <f t="shared" si="704"/>
        <v>5.9910152729093648E-2</v>
      </c>
      <c r="BZ542" s="21">
        <f t="shared" si="705"/>
        <v>0.13577928599450767</v>
      </c>
      <c r="CA542" s="21">
        <f t="shared" si="706"/>
        <v>1.9064218172709625E-2</v>
      </c>
      <c r="CB542" s="21">
        <f t="shared" si="707"/>
        <v>0.15180693110647184</v>
      </c>
      <c r="CC542" s="21">
        <f t="shared" si="708"/>
        <v>3.6159994361432196E-3</v>
      </c>
      <c r="CD542" s="21">
        <f t="shared" si="709"/>
        <v>0.14491734491315139</v>
      </c>
      <c r="CE542" s="21">
        <f t="shared" si="710"/>
        <v>0.17547976105563481</v>
      </c>
      <c r="CF542" s="21">
        <f t="shared" si="711"/>
        <v>6.0379399903210194E-2</v>
      </c>
      <c r="CG542" s="21">
        <f t="shared" si="712"/>
        <v>1.2334203821656051E-2</v>
      </c>
      <c r="CH542" s="21">
        <f t="shared" si="713"/>
        <v>7.5214943921546535E-3</v>
      </c>
      <c r="CI542" s="21">
        <f t="shared" si="714"/>
        <v>7.7037902330743618E-2</v>
      </c>
      <c r="CJ542" s="21">
        <f t="shared" si="715"/>
        <v>1.5822071798741189</v>
      </c>
      <c r="CL542" s="68">
        <f t="shared" si="716"/>
        <v>0.46413674224197871</v>
      </c>
      <c r="CM542" s="19">
        <f t="shared" si="717"/>
        <v>3.7864922806038669E-2</v>
      </c>
      <c r="CN542" s="19">
        <f t="shared" si="718"/>
        <v>8.5816375833479869E-2</v>
      </c>
      <c r="CO542" s="19">
        <f t="shared" si="719"/>
        <v>1.2049128846846962E-2</v>
      </c>
      <c r="CP542" s="19">
        <f t="shared" si="720"/>
        <v>9.5946304022302351E-2</v>
      </c>
      <c r="CQ542" s="19">
        <f t="shared" si="721"/>
        <v>2.2854146297268795E-3</v>
      </c>
      <c r="CR542" s="19">
        <f t="shared" si="722"/>
        <v>9.1591889328097406E-2</v>
      </c>
      <c r="CS542" s="19">
        <f t="shared" si="723"/>
        <v>0.11090820676821607</v>
      </c>
      <c r="CT542" s="19">
        <f t="shared" si="724"/>
        <v>3.8161500384553945E-2</v>
      </c>
      <c r="CU542" s="19">
        <f t="shared" si="725"/>
        <v>7.7955681016675486E-3</v>
      </c>
      <c r="CV542" s="19">
        <f t="shared" si="726"/>
        <v>4.7537986730366542E-3</v>
      </c>
      <c r="CW542" s="19">
        <f t="shared" si="727"/>
        <v>4.8690148364054817E-2</v>
      </c>
      <c r="CX542" s="19">
        <f t="shared" si="728"/>
        <v>0.99999999999999978</v>
      </c>
      <c r="CZ542" s="68">
        <f t="shared" si="729"/>
        <v>2.4859999999999999E-5</v>
      </c>
      <c r="DA542" s="19">
        <f t="shared" si="730"/>
        <v>1.8909199999999995E-5</v>
      </c>
      <c r="DB542" s="19">
        <f t="shared" si="731"/>
        <v>3.5539999999999995E-5</v>
      </c>
      <c r="DC542" s="19">
        <f t="shared" si="732"/>
        <v>4.0324699999999997E-5</v>
      </c>
      <c r="DD542" s="19">
        <f t="shared" si="733"/>
        <v>1.2993599999999997E-5</v>
      </c>
      <c r="DE542" s="19">
        <f t="shared" si="734"/>
        <v>1.2993599999999997E-5</v>
      </c>
      <c r="DF542" s="19">
        <f t="shared" si="735"/>
        <v>1.2034099999999999E-5</v>
      </c>
      <c r="DG542" s="19">
        <f t="shared" si="736"/>
        <v>1.6654199999999997E-5</v>
      </c>
      <c r="DH542" s="19">
        <f t="shared" si="737"/>
        <v>2.5324399999999998E-5</v>
      </c>
      <c r="DI542" s="19">
        <f t="shared" si="738"/>
        <v>3.7496399999999996E-5</v>
      </c>
      <c r="DJ542" s="19">
        <f t="shared" si="739"/>
        <v>0</v>
      </c>
      <c r="DK542" s="19">
        <f t="shared" si="740"/>
        <v>2.15118E-5</v>
      </c>
      <c r="DM542" s="68">
        <f t="shared" si="741"/>
        <v>1121.6949104544683</v>
      </c>
      <c r="DN542" s="19">
        <f t="shared" si="742"/>
        <v>159.95653088160097</v>
      </c>
      <c r="DO542" s="19">
        <f t="shared" si="743"/>
        <v>246.19689589143522</v>
      </c>
      <c r="DP542" s="19">
        <f t="shared" si="744"/>
        <v>47.715801619181079</v>
      </c>
      <c r="DQ542" s="19">
        <f t="shared" si="745"/>
        <v>530.54903521752442</v>
      </c>
      <c r="DR542" s="19">
        <f t="shared" si="746"/>
        <v>12.47747459001546</v>
      </c>
      <c r="DS542" s="19">
        <f t="shared" si="747"/>
        <v>306.72448624511395</v>
      </c>
      <c r="DT542" s="19">
        <f t="shared" si="748"/>
        <v>373.46328467062716</v>
      </c>
      <c r="DU542" s="19">
        <f t="shared" si="749"/>
        <v>93.413127609676806</v>
      </c>
      <c r="DV542" s="19">
        <f t="shared" si="750"/>
        <v>19.58434716871708</v>
      </c>
      <c r="DX542" s="19">
        <f t="shared" si="751"/>
        <v>40.786753015566696</v>
      </c>
      <c r="DZ542" s="68">
        <f t="shared" si="752"/>
        <v>2952.5626473639272</v>
      </c>
      <c r="EA542" s="21">
        <f t="shared" si="753"/>
        <v>2.9525626473639273</v>
      </c>
      <c r="EB542" s="92">
        <f t="shared" si="754"/>
        <v>1230</v>
      </c>
    </row>
    <row r="543" spans="1:132" x14ac:dyDescent="0.3">
      <c r="A543" s="19">
        <f>'A. Thermody. result (all suite)'!C499</f>
        <v>1229</v>
      </c>
      <c r="B543" s="19" t="str">
        <f>'A. Thermody. result (all suite)'!A499</f>
        <v>Alkaline basalt</v>
      </c>
      <c r="C543" s="24">
        <f>'A. Thermody. result (all suite)'!G499</f>
        <v>65.929276000000002</v>
      </c>
      <c r="D543" s="19">
        <f>'A. Thermody. result (all suite)'!D499</f>
        <v>10000</v>
      </c>
      <c r="E543" s="61">
        <f>'A. Thermody. result (all suite)'!I499</f>
        <v>44.132457000000002</v>
      </c>
      <c r="F543" s="21">
        <f>'A. Thermody. result (all suite)'!J499</f>
        <v>4.7869099999999998</v>
      </c>
      <c r="G543" s="21">
        <f>'A. Thermody. result (all suite)'!K499</f>
        <v>13.867713</v>
      </c>
      <c r="H543" s="21">
        <f>'A. Thermody. result (all suite)'!L499</f>
        <v>3.042961</v>
      </c>
      <c r="I543" s="21">
        <f>'A. Thermody. result (all suite)'!M499</f>
        <v>10.938116000000001</v>
      </c>
      <c r="J543" s="21">
        <f>'A. Thermody. result (all suite)'!N499</f>
        <v>0.257826</v>
      </c>
      <c r="K543" s="21">
        <f>'A. Thermody. result (all suite)'!O499</f>
        <v>5.8085610000000001</v>
      </c>
      <c r="L543" s="21">
        <f>'A. Thermody. result (all suite)'!P499</f>
        <v>9.7803039999999992</v>
      </c>
      <c r="M543" s="21">
        <f>'A. Thermody. result (all suite)'!Q499</f>
        <v>3.7589320000000002</v>
      </c>
      <c r="N543" s="21">
        <f>'A. Thermody. result (all suite)'!R499</f>
        <v>1.1678010000000001</v>
      </c>
      <c r="O543" s="21">
        <f>'A. Thermody. result (all suite)'!S499</f>
        <v>1.0631219999999999</v>
      </c>
      <c r="P543" s="21">
        <f>'A. Thermody. result (all suite)'!T499</f>
        <v>1.395295</v>
      </c>
      <c r="Q543" s="21">
        <f t="shared" si="672"/>
        <v>99.999998000000005</v>
      </c>
      <c r="S543" s="19">
        <f t="shared" si="673"/>
        <v>1502</v>
      </c>
      <c r="T543" s="19">
        <f t="shared" si="674"/>
        <v>1</v>
      </c>
      <c r="V543" s="61">
        <f t="shared" si="675"/>
        <v>43.516679021786295</v>
      </c>
      <c r="W543" s="21">
        <f t="shared" si="676"/>
        <v>4.7201184827796689</v>
      </c>
      <c r="X543" s="21">
        <f t="shared" si="677"/>
        <v>13.67421749002674</v>
      </c>
      <c r="Y543" s="21">
        <f t="shared" si="678"/>
        <v>3.0005027164658844</v>
      </c>
      <c r="Z543" s="21">
        <f t="shared" si="679"/>
        <v>10.785497011305422</v>
      </c>
      <c r="AA543" s="21">
        <f t="shared" si="680"/>
        <v>0.25422856664135135</v>
      </c>
      <c r="AB543" s="21">
        <f t="shared" si="681"/>
        <v>5.7275144371741185</v>
      </c>
      <c r="AC543" s="21">
        <f t="shared" si="682"/>
        <v>9.643839904573916</v>
      </c>
      <c r="AD543" s="21">
        <f t="shared" si="683"/>
        <v>3.7064838087016363</v>
      </c>
      <c r="AE543" s="21">
        <f t="shared" si="684"/>
        <v>1.1515067307111646</v>
      </c>
      <c r="AF543" s="21">
        <f t="shared" si="685"/>
        <v>1.0482883115934261</v>
      </c>
      <c r="AG543" s="21">
        <f t="shared" si="686"/>
        <v>97.228876481759613</v>
      </c>
      <c r="AH543" s="21"/>
      <c r="AI543" s="61">
        <f t="shared" si="687"/>
        <v>44.756949371877333</v>
      </c>
      <c r="AJ543" s="21">
        <f t="shared" si="688"/>
        <v>4.8546467403284002</v>
      </c>
      <c r="AK543" s="21">
        <f t="shared" si="689"/>
        <v>14.063946828175125</v>
      </c>
      <c r="AL543" s="21">
        <f t="shared" si="690"/>
        <v>3.0860201465238433</v>
      </c>
      <c r="AM543" s="21">
        <f t="shared" si="691"/>
        <v>11.09289482875883</v>
      </c>
      <c r="AN543" s="21">
        <f t="shared" si="692"/>
        <v>0.26147434367303968</v>
      </c>
      <c r="AO543" s="21">
        <f t="shared" si="693"/>
        <v>5.8907545211104173</v>
      </c>
      <c r="AP543" s="21">
        <f t="shared" si="694"/>
        <v>9.9186993139667976</v>
      </c>
      <c r="AQ543" s="21">
        <f t="shared" si="695"/>
        <v>3.8121224299007324</v>
      </c>
      <c r="AR543" s="21">
        <f t="shared" si="696"/>
        <v>1.184325863240012</v>
      </c>
      <c r="AS543" s="21">
        <f t="shared" si="697"/>
        <v>1.0781656124454833</v>
      </c>
      <c r="AT543" s="21">
        <f t="shared" si="698"/>
        <v>100.00000000000003</v>
      </c>
      <c r="AU543" s="21"/>
      <c r="AV543" s="21">
        <f>AR543*'[1]diagram lines'!$G$39</f>
        <v>0.98311619110314186</v>
      </c>
      <c r="AW543" s="21">
        <f>AK543*'[1]diagram lines'!$G$40</f>
        <v>7.4435742118050445</v>
      </c>
      <c r="AX543" s="21">
        <f>AQ543*'[1]diagram lines'!$G$38</f>
        <v>2.8280314509008662</v>
      </c>
      <c r="AY543" s="21">
        <f>AP543*'[1]diagram lines'!$G$41</f>
        <v>7.0884741637867581</v>
      </c>
      <c r="AZ543" s="21">
        <f t="shared" si="699"/>
        <v>4.9964482931407446</v>
      </c>
      <c r="BA543" s="21">
        <f t="shared" si="700"/>
        <v>0.68292041177524276</v>
      </c>
      <c r="BB543" s="21">
        <f t="shared" si="701"/>
        <v>1.9531057075214764</v>
      </c>
      <c r="BC543" s="86">
        <f t="shared" si="702"/>
        <v>0.5120050574574464</v>
      </c>
      <c r="BX543" s="61">
        <f t="shared" si="703"/>
        <v>0.734561534620506</v>
      </c>
      <c r="BY543" s="21">
        <f t="shared" si="704"/>
        <v>5.9926264396594896E-2</v>
      </c>
      <c r="BZ543" s="21">
        <f t="shared" si="705"/>
        <v>0.13601130835621814</v>
      </c>
      <c r="CA543" s="21">
        <f t="shared" si="706"/>
        <v>1.905542613814265E-2</v>
      </c>
      <c r="CB543" s="21">
        <f t="shared" si="707"/>
        <v>0.15223543493389008</v>
      </c>
      <c r="CC543" s="21">
        <f t="shared" si="708"/>
        <v>3.6344234564420637E-3</v>
      </c>
      <c r="CD543" s="21">
        <f t="shared" si="709"/>
        <v>0.14413302729528538</v>
      </c>
      <c r="CE543" s="21">
        <f t="shared" si="710"/>
        <v>0.17439914407988588</v>
      </c>
      <c r="CF543" s="21">
        <f t="shared" si="711"/>
        <v>6.0637715760606552E-2</v>
      </c>
      <c r="CG543" s="21">
        <f t="shared" si="712"/>
        <v>1.239703821656051E-2</v>
      </c>
      <c r="CH543" s="21">
        <f t="shared" si="713"/>
        <v>7.4897283435721128E-3</v>
      </c>
      <c r="CI543" s="21">
        <f t="shared" si="714"/>
        <v>7.7430355160932302E-2</v>
      </c>
      <c r="CJ543" s="21">
        <f t="shared" si="715"/>
        <v>1.5819114007586368</v>
      </c>
      <c r="CL543" s="68">
        <f t="shared" si="716"/>
        <v>0.46435061677173106</v>
      </c>
      <c r="CM543" s="19">
        <f t="shared" si="717"/>
        <v>3.788218756616589E-2</v>
      </c>
      <c r="CN543" s="19">
        <f t="shared" si="718"/>
        <v>8.597909357691666E-2</v>
      </c>
      <c r="CO543" s="19">
        <f t="shared" si="719"/>
        <v>1.2045823886852478E-2</v>
      </c>
      <c r="CP543" s="19">
        <f t="shared" si="720"/>
        <v>9.623512091820223E-2</v>
      </c>
      <c r="CQ543" s="19">
        <f t="shared" si="721"/>
        <v>2.2974886297039798E-3</v>
      </c>
      <c r="CR543" s="19">
        <f t="shared" si="722"/>
        <v>9.1113211034551958E-2</v>
      </c>
      <c r="CS543" s="19">
        <f t="shared" si="723"/>
        <v>0.11024583551028795</v>
      </c>
      <c r="CT543" s="19">
        <f t="shared" si="724"/>
        <v>3.8331929165898004E-2</v>
      </c>
      <c r="CU543" s="19">
        <f t="shared" si="725"/>
        <v>7.8367462366193616E-3</v>
      </c>
      <c r="CV543" s="19">
        <f t="shared" si="726"/>
        <v>4.7346067168997363E-3</v>
      </c>
      <c r="CW543" s="19">
        <f t="shared" si="727"/>
        <v>4.8947339986170561E-2</v>
      </c>
      <c r="CX543" s="19">
        <f t="shared" si="728"/>
        <v>0.99999999999999989</v>
      </c>
      <c r="CZ543" s="68">
        <f t="shared" si="729"/>
        <v>2.4859999999999999E-5</v>
      </c>
      <c r="DA543" s="19">
        <f t="shared" si="730"/>
        <v>1.8901959999999997E-5</v>
      </c>
      <c r="DB543" s="19">
        <f t="shared" si="731"/>
        <v>3.5539999999999995E-5</v>
      </c>
      <c r="DC543" s="19">
        <f t="shared" si="732"/>
        <v>4.0315609999999998E-5</v>
      </c>
      <c r="DD543" s="19">
        <f t="shared" si="733"/>
        <v>1.2990679999999998E-5</v>
      </c>
      <c r="DE543" s="19">
        <f t="shared" si="734"/>
        <v>1.2990679999999998E-5</v>
      </c>
      <c r="DF543" s="19">
        <f t="shared" si="735"/>
        <v>1.203083E-5</v>
      </c>
      <c r="DG543" s="19">
        <f t="shared" si="736"/>
        <v>1.665046E-5</v>
      </c>
      <c r="DH543" s="19">
        <f t="shared" si="737"/>
        <v>2.5316719999999999E-5</v>
      </c>
      <c r="DI543" s="19">
        <f t="shared" si="738"/>
        <v>3.7484319999999991E-5</v>
      </c>
      <c r="DJ543" s="19">
        <f t="shared" si="739"/>
        <v>0</v>
      </c>
      <c r="DK543" s="19">
        <f t="shared" si="740"/>
        <v>2.1502339999999999E-5</v>
      </c>
      <c r="DM543" s="68">
        <f t="shared" si="741"/>
        <v>1122.211788239968</v>
      </c>
      <c r="DN543" s="19">
        <f t="shared" si="742"/>
        <v>160.0907600473883</v>
      </c>
      <c r="DO543" s="19">
        <f t="shared" si="743"/>
        <v>246.66371359320266</v>
      </c>
      <c r="DP543" s="19">
        <f t="shared" si="744"/>
        <v>47.713469211838103</v>
      </c>
      <c r="DQ543" s="19">
        <f t="shared" si="745"/>
        <v>532.26570417967582</v>
      </c>
      <c r="DR543" s="19">
        <f t="shared" si="746"/>
        <v>12.546213392308973</v>
      </c>
      <c r="DS543" s="19">
        <f t="shared" si="747"/>
        <v>305.20441272068871</v>
      </c>
      <c r="DT543" s="19">
        <f t="shared" si="748"/>
        <v>371.3162552516236</v>
      </c>
      <c r="DU543" s="19">
        <f t="shared" si="749"/>
        <v>93.858773529668028</v>
      </c>
      <c r="DV543" s="19">
        <f t="shared" si="750"/>
        <v>19.694141323346511</v>
      </c>
      <c r="DX543" s="19">
        <f t="shared" si="751"/>
        <v>41.020236241766867</v>
      </c>
      <c r="DZ543" s="68">
        <f t="shared" si="752"/>
        <v>2952.5854677314755</v>
      </c>
      <c r="EA543" s="21">
        <f t="shared" si="753"/>
        <v>2.9525854677314753</v>
      </c>
      <c r="EB543" s="92">
        <f t="shared" si="754"/>
        <v>1229</v>
      </c>
    </row>
    <row r="544" spans="1:132" x14ac:dyDescent="0.3">
      <c r="A544" s="19">
        <f>'A. Thermody. result (all suite)'!C500</f>
        <v>1228</v>
      </c>
      <c r="B544" s="19" t="str">
        <f>'A. Thermody. result (all suite)'!A500</f>
        <v>Alkaline basalt</v>
      </c>
      <c r="C544" s="24">
        <f>'A. Thermody. result (all suite)'!G500</f>
        <v>65.594708999999995</v>
      </c>
      <c r="D544" s="19">
        <f>'A. Thermody. result (all suite)'!D500</f>
        <v>10000</v>
      </c>
      <c r="E544" s="61">
        <f>'A. Thermody. result (all suite)'!I500</f>
        <v>44.145677999999997</v>
      </c>
      <c r="F544" s="21">
        <f>'A. Thermody. result (all suite)'!J500</f>
        <v>4.7874319999999999</v>
      </c>
      <c r="G544" s="21">
        <f>'A. Thermody. result (all suite)'!K500</f>
        <v>13.890891999999999</v>
      </c>
      <c r="H544" s="21">
        <f>'A. Thermody. result (all suite)'!L500</f>
        <v>3.0414780000000001</v>
      </c>
      <c r="I544" s="21">
        <f>'A. Thermody. result (all suite)'!M500</f>
        <v>10.969103</v>
      </c>
      <c r="J544" s="21">
        <f>'A. Thermody. result (all suite)'!N500</f>
        <v>0.25914100000000001</v>
      </c>
      <c r="K544" s="21">
        <f>'A. Thermody. result (all suite)'!O500</f>
        <v>5.7771670000000004</v>
      </c>
      <c r="L544" s="21">
        <f>'A. Thermody. result (all suite)'!P500</f>
        <v>9.7192769999999999</v>
      </c>
      <c r="M544" s="21">
        <f>'A. Thermody. result (all suite)'!Q500</f>
        <v>3.7750349999999999</v>
      </c>
      <c r="N544" s="21">
        <f>'A. Thermody. result (all suite)'!R500</f>
        <v>1.1737580000000001</v>
      </c>
      <c r="O544" s="21">
        <f>'A. Thermody. result (all suite)'!S500</f>
        <v>1.0586249999999999</v>
      </c>
      <c r="P544" s="21">
        <f>'A. Thermody. result (all suite)'!T500</f>
        <v>1.402412</v>
      </c>
      <c r="Q544" s="21">
        <f t="shared" si="672"/>
        <v>99.999998000000033</v>
      </c>
      <c r="S544" s="19">
        <f t="shared" si="673"/>
        <v>1501</v>
      </c>
      <c r="T544" s="19">
        <f t="shared" si="674"/>
        <v>1</v>
      </c>
      <c r="V544" s="61">
        <f t="shared" si="675"/>
        <v>43.526573701864557</v>
      </c>
      <c r="W544" s="21">
        <f t="shared" si="676"/>
        <v>4.7202924777973703</v>
      </c>
      <c r="X544" s="21">
        <f t="shared" si="677"/>
        <v>13.696084459788809</v>
      </c>
      <c r="Y544" s="21">
        <f t="shared" si="678"/>
        <v>2.9988239466975588</v>
      </c>
      <c r="Z544" s="21">
        <f t="shared" si="679"/>
        <v>10.815270980159001</v>
      </c>
      <c r="AA544" s="21">
        <f t="shared" si="680"/>
        <v>0.2555067754463955</v>
      </c>
      <c r="AB544" s="21">
        <f t="shared" si="681"/>
        <v>5.6961473151115669</v>
      </c>
      <c r="AC544" s="21">
        <f t="shared" si="682"/>
        <v>9.5829726903126744</v>
      </c>
      <c r="AD544" s="21">
        <f t="shared" si="683"/>
        <v>3.7220934550969691</v>
      </c>
      <c r="AE544" s="21">
        <f t="shared" si="684"/>
        <v>1.1572970766278217</v>
      </c>
      <c r="AF544" s="21">
        <f t="shared" si="685"/>
        <v>1.0437787156680742</v>
      </c>
      <c r="AG544" s="21">
        <f t="shared" si="686"/>
        <v>97.2148415945708</v>
      </c>
      <c r="AH544" s="21"/>
      <c r="AI544" s="61">
        <f t="shared" si="687"/>
        <v>44.773589081582585</v>
      </c>
      <c r="AJ544" s="21">
        <f t="shared" si="688"/>
        <v>4.855526584596098</v>
      </c>
      <c r="AK544" s="21">
        <f t="shared" si="689"/>
        <v>14.088470685276206</v>
      </c>
      <c r="AL544" s="21">
        <f t="shared" si="690"/>
        <v>3.084738808919723</v>
      </c>
      <c r="AM544" s="21">
        <f t="shared" si="691"/>
        <v>11.125123286486954</v>
      </c>
      <c r="AN544" s="21">
        <f t="shared" si="692"/>
        <v>0.26282692154349496</v>
      </c>
      <c r="AO544" s="21">
        <f t="shared" si="693"/>
        <v>5.8593391931522545</v>
      </c>
      <c r="AP544" s="21">
        <f t="shared" si="694"/>
        <v>9.8575202439540455</v>
      </c>
      <c r="AQ544" s="21">
        <f t="shared" si="695"/>
        <v>3.8287296405005287</v>
      </c>
      <c r="AR544" s="21">
        <f t="shared" si="696"/>
        <v>1.1904530806667011</v>
      </c>
      <c r="AS544" s="21">
        <f t="shared" si="697"/>
        <v>1.0736824733214057</v>
      </c>
      <c r="AT544" s="21">
        <f t="shared" si="698"/>
        <v>99.999999999999986</v>
      </c>
      <c r="AU544" s="21"/>
      <c r="AV544" s="21">
        <f>AR544*'[1]diagram lines'!$G$39</f>
        <v>0.98820243201500368</v>
      </c>
      <c r="AW544" s="21">
        <f>AK544*'[1]diagram lines'!$G$40</f>
        <v>7.4565538648513652</v>
      </c>
      <c r="AX544" s="21">
        <f>AQ544*'[1]diagram lines'!$G$38</f>
        <v>2.8403515467927449</v>
      </c>
      <c r="AY544" s="21">
        <f>AP544*'[1]diagram lines'!$G$41</f>
        <v>7.0447520744862748</v>
      </c>
      <c r="AZ544" s="21">
        <f t="shared" si="699"/>
        <v>5.0191827211672297</v>
      </c>
      <c r="BA544" s="21">
        <f t="shared" si="700"/>
        <v>0.68576694413861661</v>
      </c>
      <c r="BB544" s="21">
        <f t="shared" si="701"/>
        <v>1.9476162295544841</v>
      </c>
      <c r="BC544" s="86">
        <f t="shared" si="702"/>
        <v>0.51344817568538614</v>
      </c>
      <c r="BX544" s="61">
        <f t="shared" si="703"/>
        <v>0.73478159121171771</v>
      </c>
      <c r="BY544" s="21">
        <f t="shared" si="704"/>
        <v>5.9932799198798202E-2</v>
      </c>
      <c r="BZ544" s="21">
        <f t="shared" si="705"/>
        <v>0.13623864260494312</v>
      </c>
      <c r="CA544" s="21">
        <f t="shared" si="706"/>
        <v>1.9046139395077964E-2</v>
      </c>
      <c r="CB544" s="21">
        <f t="shared" si="707"/>
        <v>0.15266670842032012</v>
      </c>
      <c r="CC544" s="21">
        <f t="shared" si="708"/>
        <v>3.6529602480969837E-3</v>
      </c>
      <c r="CD544" s="21">
        <f t="shared" si="709"/>
        <v>0.14335401985111665</v>
      </c>
      <c r="CE544" s="21">
        <f t="shared" si="710"/>
        <v>0.17331093081312413</v>
      </c>
      <c r="CF544" s="21">
        <f t="shared" si="711"/>
        <v>6.0897483465075009E-2</v>
      </c>
      <c r="CG544" s="21">
        <f t="shared" si="712"/>
        <v>1.2460276008492569E-2</v>
      </c>
      <c r="CH544" s="21">
        <f t="shared" si="713"/>
        <v>7.4580468353716957E-3</v>
      </c>
      <c r="CI544" s="21">
        <f t="shared" si="714"/>
        <v>7.7825305216426194E-2</v>
      </c>
      <c r="CJ544" s="21">
        <f t="shared" si="715"/>
        <v>1.5816249032685608</v>
      </c>
      <c r="CL544" s="68">
        <f t="shared" si="716"/>
        <v>0.4645738630526301</v>
      </c>
      <c r="CM544" s="19">
        <f t="shared" si="717"/>
        <v>3.7893181294086885E-2</v>
      </c>
      <c r="CN544" s="19">
        <f t="shared" si="718"/>
        <v>8.613840255258659E-2</v>
      </c>
      <c r="CO544" s="19">
        <f t="shared" si="719"/>
        <v>1.2042134235315539E-2</v>
      </c>
      <c r="CP544" s="19">
        <f t="shared" si="720"/>
        <v>9.6525230542855986E-2</v>
      </c>
      <c r="CQ544" s="19">
        <f t="shared" si="721"/>
        <v>2.3096248930753647E-3</v>
      </c>
      <c r="CR544" s="19">
        <f t="shared" si="722"/>
        <v>9.0637179241970414E-2</v>
      </c>
      <c r="CS544" s="19">
        <f t="shared" si="723"/>
        <v>0.10957777059210595</v>
      </c>
      <c r="CT544" s="19">
        <f t="shared" si="724"/>
        <v>3.8503113689740999E-2</v>
      </c>
      <c r="CU544" s="19">
        <f t="shared" si="725"/>
        <v>7.8781485943616343E-3</v>
      </c>
      <c r="CV544" s="19">
        <f t="shared" si="726"/>
        <v>4.7154333622080784E-3</v>
      </c>
      <c r="CW544" s="19">
        <f t="shared" si="727"/>
        <v>4.9205917949062171E-2</v>
      </c>
      <c r="CX544" s="19">
        <f t="shared" si="728"/>
        <v>0.99999999999999978</v>
      </c>
      <c r="CZ544" s="68">
        <f t="shared" si="729"/>
        <v>2.4859999999999999E-5</v>
      </c>
      <c r="DA544" s="19">
        <f t="shared" si="730"/>
        <v>1.8894719999999999E-5</v>
      </c>
      <c r="DB544" s="19">
        <f t="shared" si="731"/>
        <v>3.5539999999999995E-5</v>
      </c>
      <c r="DC544" s="19">
        <f t="shared" si="732"/>
        <v>4.0306519999999999E-5</v>
      </c>
      <c r="DD544" s="19">
        <f t="shared" si="733"/>
        <v>1.2987759999999998E-5</v>
      </c>
      <c r="DE544" s="19">
        <f t="shared" si="734"/>
        <v>1.2987759999999998E-5</v>
      </c>
      <c r="DF544" s="19">
        <f t="shared" si="735"/>
        <v>1.202756E-5</v>
      </c>
      <c r="DG544" s="19">
        <f t="shared" si="736"/>
        <v>1.6646719999999999E-5</v>
      </c>
      <c r="DH544" s="19">
        <f t="shared" si="737"/>
        <v>2.5309039999999997E-5</v>
      </c>
      <c r="DI544" s="19">
        <f t="shared" si="738"/>
        <v>3.7472239999999993E-5</v>
      </c>
      <c r="DJ544" s="19">
        <f t="shared" si="739"/>
        <v>0</v>
      </c>
      <c r="DK544" s="19">
        <f t="shared" si="740"/>
        <v>2.1492879999999997E-5</v>
      </c>
      <c r="DM544" s="68">
        <f t="shared" si="741"/>
        <v>1122.7513150523741</v>
      </c>
      <c r="DN544" s="19">
        <f t="shared" si="742"/>
        <v>160.1985804379033</v>
      </c>
      <c r="DO544" s="19">
        <f t="shared" si="743"/>
        <v>247.12075194883877</v>
      </c>
      <c r="DP544" s="19">
        <f t="shared" si="744"/>
        <v>47.709611646888355</v>
      </c>
      <c r="DQ544" s="19">
        <f t="shared" si="745"/>
        <v>533.99029659496352</v>
      </c>
      <c r="DR544" s="19">
        <f t="shared" si="746"/>
        <v>12.615323190047119</v>
      </c>
      <c r="DS544" s="19">
        <f t="shared" si="747"/>
        <v>303.69238012127204</v>
      </c>
      <c r="DT544" s="19">
        <f t="shared" si="748"/>
        <v>369.14908010739066</v>
      </c>
      <c r="DU544" s="19">
        <f t="shared" si="749"/>
        <v>94.306540968248697</v>
      </c>
      <c r="DV544" s="19">
        <f t="shared" si="750"/>
        <v>19.80456993200476</v>
      </c>
      <c r="DX544" s="19">
        <f t="shared" si="751"/>
        <v>41.255087333205253</v>
      </c>
      <c r="DZ544" s="68">
        <f t="shared" si="752"/>
        <v>2952.5935373331358</v>
      </c>
      <c r="EA544" s="21">
        <f t="shared" si="753"/>
        <v>2.952593537333136</v>
      </c>
      <c r="EB544" s="92">
        <f t="shared" si="754"/>
        <v>1228</v>
      </c>
    </row>
    <row r="545" spans="1:132" x14ac:dyDescent="0.3">
      <c r="A545" s="19">
        <f>'A. Thermody. result (all suite)'!C501</f>
        <v>1227</v>
      </c>
      <c r="B545" s="19" t="str">
        <f>'A. Thermody. result (all suite)'!A501</f>
        <v>Alkaline basalt</v>
      </c>
      <c r="C545" s="24">
        <f>'A. Thermody. result (all suite)'!G501</f>
        <v>65.261280999999997</v>
      </c>
      <c r="D545" s="19">
        <f>'A. Thermody. result (all suite)'!D501</f>
        <v>10000</v>
      </c>
      <c r="E545" s="61">
        <f>'A. Thermody. result (all suite)'!I501</f>
        <v>44.160156999999998</v>
      </c>
      <c r="F545" s="21">
        <f>'A. Thermody. result (all suite)'!J501</f>
        <v>4.7871100000000002</v>
      </c>
      <c r="G545" s="21">
        <f>'A. Thermody. result (all suite)'!K501</f>
        <v>13.913546</v>
      </c>
      <c r="H545" s="21">
        <f>'A. Thermody. result (all suite)'!L501</f>
        <v>3.0399099999999999</v>
      </c>
      <c r="I545" s="21">
        <f>'A. Thermody. result (all suite)'!M501</f>
        <v>11.000318</v>
      </c>
      <c r="J545" s="21">
        <f>'A. Thermody. result (all suite)'!N501</f>
        <v>0.260465</v>
      </c>
      <c r="K545" s="21">
        <f>'A. Thermody. result (all suite)'!O501</f>
        <v>5.7460060000000004</v>
      </c>
      <c r="L545" s="21">
        <f>'A. Thermody. result (all suite)'!P501</f>
        <v>9.6577789999999997</v>
      </c>
      <c r="M545" s="21">
        <f>'A. Thermody. result (all suite)'!Q501</f>
        <v>3.791239</v>
      </c>
      <c r="N545" s="21">
        <f>'A. Thermody. result (all suite)'!R501</f>
        <v>1.1797550000000001</v>
      </c>
      <c r="O545" s="21">
        <f>'A. Thermody. result (all suite)'!S501</f>
        <v>1.054138</v>
      </c>
      <c r="P545" s="21">
        <f>'A. Thermody. result (all suite)'!T501</f>
        <v>1.4095770000000001</v>
      </c>
      <c r="Q545" s="21">
        <f t="shared" si="672"/>
        <v>99.999999999999986</v>
      </c>
      <c r="S545" s="19">
        <f t="shared" si="673"/>
        <v>1500</v>
      </c>
      <c r="T545" s="19">
        <f t="shared" si="674"/>
        <v>1</v>
      </c>
      <c r="V545" s="61">
        <f t="shared" si="675"/>
        <v>43.537685583764109</v>
      </c>
      <c r="W545" s="21">
        <f t="shared" si="676"/>
        <v>4.7196319984753003</v>
      </c>
      <c r="X545" s="21">
        <f t="shared" si="677"/>
        <v>13.717423855699581</v>
      </c>
      <c r="Y545" s="21">
        <f t="shared" si="678"/>
        <v>2.9970601278192999</v>
      </c>
      <c r="Z545" s="21">
        <f t="shared" si="679"/>
        <v>10.845260047545141</v>
      </c>
      <c r="AA545" s="21">
        <f t="shared" si="680"/>
        <v>0.25679354526695003</v>
      </c>
      <c r="AB545" s="21">
        <f t="shared" si="681"/>
        <v>5.6650116210053802</v>
      </c>
      <c r="AC545" s="21">
        <f t="shared" si="682"/>
        <v>9.5216451685051702</v>
      </c>
      <c r="AD545" s="21">
        <f t="shared" si="683"/>
        <v>3.7377985670409704</v>
      </c>
      <c r="AE545" s="21">
        <f t="shared" si="684"/>
        <v>1.1631254448636501</v>
      </c>
      <c r="AF545" s="21">
        <f t="shared" si="685"/>
        <v>1.03927911320374</v>
      </c>
      <c r="AG545" s="21">
        <f t="shared" si="686"/>
        <v>97.200715073189272</v>
      </c>
      <c r="AH545" s="21"/>
      <c r="AI545" s="61">
        <f t="shared" si="687"/>
        <v>44.791528077732259</v>
      </c>
      <c r="AJ545" s="21">
        <f t="shared" si="688"/>
        <v>4.8555527548553084</v>
      </c>
      <c r="AK545" s="21">
        <f t="shared" si="689"/>
        <v>14.112472161723055</v>
      </c>
      <c r="AL545" s="21">
        <f t="shared" si="690"/>
        <v>3.0833725097213556</v>
      </c>
      <c r="AM545" s="21">
        <f t="shared" si="691"/>
        <v>11.157592862746926</v>
      </c>
      <c r="AN545" s="21">
        <f t="shared" si="692"/>
        <v>0.26418894662821368</v>
      </c>
      <c r="AO545" s="21">
        <f t="shared" si="693"/>
        <v>5.8281583800487411</v>
      </c>
      <c r="AP545" s="21">
        <f t="shared" si="694"/>
        <v>9.7958591779244131</v>
      </c>
      <c r="AQ545" s="21">
        <f t="shared" si="695"/>
        <v>3.8454434869399039</v>
      </c>
      <c r="AR545" s="21">
        <f t="shared" si="696"/>
        <v>1.1966223128994997</v>
      </c>
      <c r="AS545" s="21">
        <f t="shared" si="697"/>
        <v>1.0692093287803421</v>
      </c>
      <c r="AT545" s="21">
        <f t="shared" si="698"/>
        <v>100</v>
      </c>
      <c r="AU545" s="21"/>
      <c r="AV545" s="21">
        <f>AR545*'[1]diagram lines'!$G$39</f>
        <v>0.99332354967610692</v>
      </c>
      <c r="AW545" s="21">
        <f>AK545*'[1]diagram lines'!$G$40</f>
        <v>7.4692570393803734</v>
      </c>
      <c r="AX545" s="21">
        <f>AQ545*'[1]diagram lines'!$G$38</f>
        <v>2.8527507507179219</v>
      </c>
      <c r="AY545" s="21">
        <f>AP545*'[1]diagram lines'!$G$41</f>
        <v>7.0006855230537575</v>
      </c>
      <c r="AZ545" s="21">
        <f t="shared" si="699"/>
        <v>5.0420657998394036</v>
      </c>
      <c r="BA545" s="21">
        <f t="shared" si="700"/>
        <v>0.68861643116996485</v>
      </c>
      <c r="BB545" s="21">
        <f t="shared" si="701"/>
        <v>1.9420469954558992</v>
      </c>
      <c r="BC545" s="86">
        <f t="shared" si="702"/>
        <v>0.51492059787422817</v>
      </c>
      <c r="BX545" s="61">
        <f t="shared" si="703"/>
        <v>0.73502258655126496</v>
      </c>
      <c r="BY545" s="21">
        <f t="shared" si="704"/>
        <v>5.9928768152228348E-2</v>
      </c>
      <c r="BZ545" s="21">
        <f t="shared" si="705"/>
        <v>0.13646082777559829</v>
      </c>
      <c r="CA545" s="21">
        <f t="shared" si="706"/>
        <v>1.9036320370718268E-2</v>
      </c>
      <c r="CB545" s="21">
        <f t="shared" si="707"/>
        <v>0.15310115518441197</v>
      </c>
      <c r="CC545" s="21">
        <f t="shared" si="708"/>
        <v>3.6716239075274882E-3</v>
      </c>
      <c r="CD545" s="21">
        <f t="shared" si="709"/>
        <v>0.14258079404466503</v>
      </c>
      <c r="CE545" s="21">
        <f t="shared" si="710"/>
        <v>0.17221431883024252</v>
      </c>
      <c r="CF545" s="21">
        <f t="shared" si="711"/>
        <v>6.1158880464591059E-2</v>
      </c>
      <c r="CG545" s="21">
        <f t="shared" si="712"/>
        <v>1.2523938428874736E-2</v>
      </c>
      <c r="CH545" s="21">
        <f t="shared" si="713"/>
        <v>7.4264357774897153E-3</v>
      </c>
      <c r="CI545" s="21">
        <f t="shared" si="714"/>
        <v>7.8222918978912329E-2</v>
      </c>
      <c r="CJ545" s="21">
        <f t="shared" si="715"/>
        <v>1.5813485684665247</v>
      </c>
      <c r="CL545" s="68">
        <f t="shared" si="716"/>
        <v>0.4648074442335226</v>
      </c>
      <c r="CM545" s="19">
        <f t="shared" si="717"/>
        <v>3.7897253867528305E-2</v>
      </c>
      <c r="CN545" s="19">
        <f t="shared" si="718"/>
        <v>8.6293958521698938E-2</v>
      </c>
      <c r="CO545" s="19">
        <f t="shared" si="719"/>
        <v>1.203802928103213E-2</v>
      </c>
      <c r="CP545" s="19">
        <f t="shared" si="720"/>
        <v>9.6816829785275102E-2</v>
      </c>
      <c r="CQ545" s="19">
        <f t="shared" si="721"/>
        <v>2.3218308605344098E-3</v>
      </c>
      <c r="CR545" s="19">
        <f t="shared" si="722"/>
        <v>9.0164051675798065E-2</v>
      </c>
      <c r="CS545" s="19">
        <f t="shared" si="723"/>
        <v>0.10890345257481295</v>
      </c>
      <c r="CT545" s="19">
        <f t="shared" si="724"/>
        <v>3.8675142017486022E-2</v>
      </c>
      <c r="CU545" s="19">
        <f t="shared" si="725"/>
        <v>7.9197835813134658E-3</v>
      </c>
      <c r="CV545" s="19">
        <f t="shared" si="726"/>
        <v>4.6962674299514656E-3</v>
      </c>
      <c r="CW545" s="19">
        <f t="shared" si="727"/>
        <v>4.9465956171046557E-2</v>
      </c>
      <c r="CX545" s="19">
        <f t="shared" si="728"/>
        <v>1</v>
      </c>
      <c r="CZ545" s="68">
        <f t="shared" si="729"/>
        <v>2.4859999999999999E-5</v>
      </c>
      <c r="DA545" s="19">
        <f t="shared" si="730"/>
        <v>1.8887479999999997E-5</v>
      </c>
      <c r="DB545" s="19">
        <f t="shared" si="731"/>
        <v>3.5539999999999995E-5</v>
      </c>
      <c r="DC545" s="19">
        <f t="shared" si="732"/>
        <v>4.029743E-5</v>
      </c>
      <c r="DD545" s="19">
        <f t="shared" si="733"/>
        <v>1.2984839999999997E-5</v>
      </c>
      <c r="DE545" s="19">
        <f t="shared" si="734"/>
        <v>1.2984839999999997E-5</v>
      </c>
      <c r="DF545" s="19">
        <f t="shared" si="735"/>
        <v>1.202429E-5</v>
      </c>
      <c r="DG545" s="19">
        <f t="shared" si="736"/>
        <v>1.6642979999999998E-5</v>
      </c>
      <c r="DH545" s="19">
        <f t="shared" si="737"/>
        <v>2.5301359999999999E-5</v>
      </c>
      <c r="DI545" s="19">
        <f t="shared" si="738"/>
        <v>3.7460159999999995E-5</v>
      </c>
      <c r="DJ545" s="19">
        <f t="shared" si="739"/>
        <v>0</v>
      </c>
      <c r="DK545" s="19">
        <f t="shared" si="740"/>
        <v>2.148342E-5</v>
      </c>
      <c r="DM545" s="68">
        <f t="shared" si="741"/>
        <v>1123.3158185659711</v>
      </c>
      <c r="DN545" s="19">
        <f t="shared" si="742"/>
        <v>160.27721214996185</v>
      </c>
      <c r="DO545" s="19">
        <f t="shared" si="743"/>
        <v>247.56702337851505</v>
      </c>
      <c r="DP545" s="19">
        <f t="shared" si="744"/>
        <v>47.704106586648848</v>
      </c>
      <c r="DQ545" s="19">
        <f t="shared" si="745"/>
        <v>535.72390726970957</v>
      </c>
      <c r="DR545" s="19">
        <f t="shared" si="746"/>
        <v>12.684844884211978</v>
      </c>
      <c r="DS545" s="19">
        <f t="shared" si="747"/>
        <v>302.18925878656131</v>
      </c>
      <c r="DT545" s="19">
        <f t="shared" si="748"/>
        <v>366.95986057758347</v>
      </c>
      <c r="DU545" s="19">
        <f t="shared" si="749"/>
        <v>94.756647613565391</v>
      </c>
      <c r="DV545" s="19">
        <f t="shared" si="750"/>
        <v>19.915654747863559</v>
      </c>
      <c r="DX545" s="19">
        <f t="shared" si="751"/>
        <v>41.491370098534546</v>
      </c>
      <c r="DZ545" s="68">
        <f t="shared" si="752"/>
        <v>2952.5857046591268</v>
      </c>
      <c r="EA545" s="21">
        <f t="shared" si="753"/>
        <v>2.9525857046591266</v>
      </c>
      <c r="EB545" s="92">
        <f t="shared" si="754"/>
        <v>1227</v>
      </c>
    </row>
    <row r="546" spans="1:132" x14ac:dyDescent="0.3">
      <c r="A546" s="19">
        <f>'A. Thermody. result (all suite)'!C502</f>
        <v>1226</v>
      </c>
      <c r="B546" s="19" t="str">
        <f>'A. Thermody. result (all suite)'!A502</f>
        <v>Alkaline basalt</v>
      </c>
      <c r="C546" s="24">
        <f>'A. Thermody. result (all suite)'!G502</f>
        <v>64.928820999999999</v>
      </c>
      <c r="D546" s="19">
        <f>'A. Thermody. result (all suite)'!D502</f>
        <v>10000</v>
      </c>
      <c r="E546" s="61">
        <f>'A. Thermody. result (all suite)'!I502</f>
        <v>44.176029999999997</v>
      </c>
      <c r="F546" s="21">
        <f>'A. Thermody. result (all suite)'!J502</f>
        <v>4.7858489999999998</v>
      </c>
      <c r="G546" s="21">
        <f>'A. Thermody. result (all suite)'!K502</f>
        <v>13.935617000000001</v>
      </c>
      <c r="H546" s="21">
        <f>'A. Thermody. result (all suite)'!L502</f>
        <v>3.0382539999999998</v>
      </c>
      <c r="I546" s="21">
        <f>'A. Thermody. result (all suite)'!M502</f>
        <v>11.031793</v>
      </c>
      <c r="J546" s="21">
        <f>'A. Thermody. result (all suite)'!N502</f>
        <v>0.261799</v>
      </c>
      <c r="K546" s="21">
        <f>'A. Thermody. result (all suite)'!O502</f>
        <v>5.7151019999999999</v>
      </c>
      <c r="L546" s="21">
        <f>'A. Thermody. result (all suite)'!P502</f>
        <v>9.5957550000000005</v>
      </c>
      <c r="M546" s="21">
        <f>'A. Thermody. result (all suite)'!Q502</f>
        <v>3.807553</v>
      </c>
      <c r="N546" s="21">
        <f>'A. Thermody. result (all suite)'!R502</f>
        <v>1.1857949999999999</v>
      </c>
      <c r="O546" s="21">
        <f>'A. Thermody. result (all suite)'!S502</f>
        <v>1.0496589999999999</v>
      </c>
      <c r="P546" s="21">
        <f>'A. Thermody. result (all suite)'!T502</f>
        <v>1.416795</v>
      </c>
      <c r="Q546" s="21">
        <f t="shared" si="672"/>
        <v>100.000001</v>
      </c>
      <c r="S546" s="19">
        <f t="shared" si="673"/>
        <v>1499</v>
      </c>
      <c r="T546" s="19">
        <f t="shared" si="674"/>
        <v>1</v>
      </c>
      <c r="V546" s="61">
        <f t="shared" si="675"/>
        <v>43.550146222020338</v>
      </c>
      <c r="W546" s="21">
        <f t="shared" si="676"/>
        <v>4.7180433313385066</v>
      </c>
      <c r="X546" s="21">
        <f t="shared" si="677"/>
        <v>13.738177877099242</v>
      </c>
      <c r="Y546" s="21">
        <f t="shared" si="678"/>
        <v>2.9952081696711579</v>
      </c>
      <c r="Z546" s="21">
        <f t="shared" si="679"/>
        <v>10.875495109928631</v>
      </c>
      <c r="AA546" s="21">
        <f t="shared" si="680"/>
        <v>0.25808984489504155</v>
      </c>
      <c r="AB546" s="21">
        <f t="shared" si="681"/>
        <v>5.6341307214288134</v>
      </c>
      <c r="AC546" s="21">
        <f t="shared" si="682"/>
        <v>9.4598028243072729</v>
      </c>
      <c r="AD546" s="21">
        <f t="shared" si="683"/>
        <v>3.7536077800131027</v>
      </c>
      <c r="AE546" s="21">
        <f t="shared" si="684"/>
        <v>1.1689947158977529</v>
      </c>
      <c r="AF546" s="21">
        <f t="shared" si="685"/>
        <v>1.0347874839196651</v>
      </c>
      <c r="AG546" s="21">
        <f t="shared" si="686"/>
        <v>97.186484080519534</v>
      </c>
      <c r="AH546" s="21"/>
      <c r="AI546" s="61">
        <f t="shared" si="687"/>
        <v>44.810908259567043</v>
      </c>
      <c r="AJ546" s="21">
        <f t="shared" si="688"/>
        <v>4.8546290937221084</v>
      </c>
      <c r="AK546" s="21">
        <f t="shared" si="689"/>
        <v>14.13589349082439</v>
      </c>
      <c r="AL546" s="21">
        <f t="shared" si="690"/>
        <v>3.0819184354787557</v>
      </c>
      <c r="AM546" s="21">
        <f t="shared" si="691"/>
        <v>11.190337023529141</v>
      </c>
      <c r="AN546" s="21">
        <f t="shared" si="692"/>
        <v>0.26556145881480053</v>
      </c>
      <c r="AO546" s="21">
        <f t="shared" si="693"/>
        <v>5.7972369046305916</v>
      </c>
      <c r="AP546" s="21">
        <f t="shared" si="694"/>
        <v>9.7336609239508807</v>
      </c>
      <c r="AQ546" s="21">
        <f t="shared" si="695"/>
        <v>3.8622734586253973</v>
      </c>
      <c r="AR546" s="21">
        <f t="shared" si="696"/>
        <v>1.202836718456894</v>
      </c>
      <c r="AS546" s="21">
        <f t="shared" si="697"/>
        <v>1.0647442323999889</v>
      </c>
      <c r="AT546" s="21">
        <f t="shared" si="698"/>
        <v>99.999999999999986</v>
      </c>
      <c r="AU546" s="21"/>
      <c r="AV546" s="21">
        <f>AR546*'[1]diagram lines'!$G$39</f>
        <v>0.99848216599209416</v>
      </c>
      <c r="AW546" s="21">
        <f>AK546*'[1]diagram lines'!$G$40</f>
        <v>7.4816531614245525</v>
      </c>
      <c r="AX546" s="21">
        <f>AQ546*'[1]diagram lines'!$G$38</f>
        <v>2.8652361024136135</v>
      </c>
      <c r="AY546" s="21">
        <f>AP546*'[1]diagram lines'!$G$41</f>
        <v>6.9562350661573369</v>
      </c>
      <c r="AZ546" s="21">
        <f t="shared" si="699"/>
        <v>5.0651101770822908</v>
      </c>
      <c r="BA546" s="21">
        <f t="shared" si="700"/>
        <v>0.69146815425952979</v>
      </c>
      <c r="BB546" s="21">
        <f t="shared" si="701"/>
        <v>1.9363868278397325</v>
      </c>
      <c r="BC546" s="86">
        <f t="shared" si="702"/>
        <v>0.51642573974520256</v>
      </c>
      <c r="BX546" s="61">
        <f t="shared" si="703"/>
        <v>0.73528678428761651</v>
      </c>
      <c r="BY546" s="21">
        <f t="shared" si="704"/>
        <v>5.9912981972959439E-2</v>
      </c>
      <c r="BZ546" s="21">
        <f t="shared" si="705"/>
        <v>0.13667729501765399</v>
      </c>
      <c r="CA546" s="21">
        <f t="shared" si="706"/>
        <v>1.9025950278664914E-2</v>
      </c>
      <c r="CB546" s="21">
        <f t="shared" si="707"/>
        <v>0.15353922059846906</v>
      </c>
      <c r="CC546" s="21">
        <f t="shared" si="708"/>
        <v>3.6904285311530872E-3</v>
      </c>
      <c r="CD546" s="21">
        <f t="shared" si="709"/>
        <v>0.14181394540942929</v>
      </c>
      <c r="CE546" s="21">
        <f t="shared" si="710"/>
        <v>0.17110832738944368</v>
      </c>
      <c r="CF546" s="21">
        <f t="shared" si="711"/>
        <v>6.1422051943861911E-2</v>
      </c>
      <c r="CG546" s="21">
        <f t="shared" si="712"/>
        <v>1.2588057324840763E-2</v>
      </c>
      <c r="CH546" s="21">
        <f t="shared" si="713"/>
        <v>7.3948810798624811E-3</v>
      </c>
      <c r="CI546" s="21">
        <f t="shared" si="714"/>
        <v>7.8623473917869044E-2</v>
      </c>
      <c r="CJ546" s="21">
        <f t="shared" si="715"/>
        <v>1.5810833977518242</v>
      </c>
      <c r="CL546" s="68">
        <f t="shared" si="716"/>
        <v>0.4650524983901142</v>
      </c>
      <c r="CM546" s="19">
        <f t="shared" si="717"/>
        <v>3.7893625382538945E-2</v>
      </c>
      <c r="CN546" s="19">
        <f t="shared" si="718"/>
        <v>8.6445341980061471E-2</v>
      </c>
      <c r="CO546" s="19">
        <f t="shared" si="719"/>
        <v>1.2033489381849378E-2</v>
      </c>
      <c r="CP546" s="19">
        <f t="shared" si="720"/>
        <v>9.7110133985841424E-2</v>
      </c>
      <c r="CQ546" s="19">
        <f t="shared" si="721"/>
        <v>2.3341137705958997E-3</v>
      </c>
      <c r="CR546" s="19">
        <f t="shared" si="722"/>
        <v>8.9694158835060531E-2</v>
      </c>
      <c r="CS546" s="19">
        <f t="shared" si="723"/>
        <v>0.10822220234096837</v>
      </c>
      <c r="CT546" s="19">
        <f t="shared" si="724"/>
        <v>3.8848078495542504E-2</v>
      </c>
      <c r="CU546" s="19">
        <f t="shared" si="725"/>
        <v>7.9616656165892238E-3</v>
      </c>
      <c r="CV546" s="19">
        <f t="shared" si="726"/>
        <v>4.6770974196411264E-3</v>
      </c>
      <c r="CW546" s="19">
        <f t="shared" si="727"/>
        <v>4.9727594401196937E-2</v>
      </c>
      <c r="CX546" s="19">
        <f t="shared" si="728"/>
        <v>0.99999999999999989</v>
      </c>
      <c r="CZ546" s="68">
        <f t="shared" si="729"/>
        <v>2.4859999999999999E-5</v>
      </c>
      <c r="DA546" s="19">
        <f t="shared" si="730"/>
        <v>1.8880239999999995E-5</v>
      </c>
      <c r="DB546" s="19">
        <f t="shared" si="731"/>
        <v>3.5539999999999995E-5</v>
      </c>
      <c r="DC546" s="19">
        <f t="shared" si="732"/>
        <v>4.0288339999999994E-5</v>
      </c>
      <c r="DD546" s="19">
        <f t="shared" si="733"/>
        <v>1.2981919999999998E-5</v>
      </c>
      <c r="DE546" s="19">
        <f t="shared" si="734"/>
        <v>1.2981919999999998E-5</v>
      </c>
      <c r="DF546" s="19">
        <f t="shared" si="735"/>
        <v>1.202102E-5</v>
      </c>
      <c r="DG546" s="19">
        <f t="shared" si="736"/>
        <v>1.6639239999999998E-5</v>
      </c>
      <c r="DH546" s="19">
        <f t="shared" si="737"/>
        <v>2.5293679999999997E-5</v>
      </c>
      <c r="DI546" s="19">
        <f t="shared" si="738"/>
        <v>3.744807999999999E-5</v>
      </c>
      <c r="DJ546" s="19">
        <f t="shared" si="739"/>
        <v>0</v>
      </c>
      <c r="DK546" s="19">
        <f t="shared" si="740"/>
        <v>2.1473959999999999E-5</v>
      </c>
      <c r="DM546" s="68">
        <f t="shared" si="741"/>
        <v>1123.9080492066798</v>
      </c>
      <c r="DN546" s="19">
        <f t="shared" si="742"/>
        <v>160.32332192584477</v>
      </c>
      <c r="DO546" s="19">
        <f t="shared" si="743"/>
        <v>248.00132437498783</v>
      </c>
      <c r="DP546" s="19">
        <f t="shared" si="744"/>
        <v>47.696875060812324</v>
      </c>
      <c r="DQ546" s="19">
        <f t="shared" si="745"/>
        <v>537.46773411657955</v>
      </c>
      <c r="DR546" s="19">
        <f t="shared" si="746"/>
        <v>12.75481830777521</v>
      </c>
      <c r="DS546" s="19">
        <f t="shared" si="747"/>
        <v>300.69616397385073</v>
      </c>
      <c r="DT546" s="19">
        <f t="shared" si="748"/>
        <v>364.74629293654681</v>
      </c>
      <c r="DU546" s="19">
        <f t="shared" si="749"/>
        <v>95.209253297214161</v>
      </c>
      <c r="DV546" s="19">
        <f t="shared" si="750"/>
        <v>20.027432676994525</v>
      </c>
      <c r="DX546" s="19">
        <f t="shared" si="751"/>
        <v>41.729203701113761</v>
      </c>
      <c r="DZ546" s="68">
        <f t="shared" si="752"/>
        <v>2952.5604695783995</v>
      </c>
      <c r="EA546" s="21">
        <f t="shared" si="753"/>
        <v>2.9525604695783993</v>
      </c>
      <c r="EB546" s="92">
        <f t="shared" si="754"/>
        <v>1226</v>
      </c>
    </row>
    <row r="547" spans="1:132" x14ac:dyDescent="0.3">
      <c r="A547" s="19">
        <f>'A. Thermody. result (all suite)'!C503</f>
        <v>1225</v>
      </c>
      <c r="B547" s="19" t="str">
        <f>'A. Thermody. result (all suite)'!A503</f>
        <v>Alkaline basalt</v>
      </c>
      <c r="C547" s="24">
        <f>'A. Thermody. result (all suite)'!G503</f>
        <v>64.597144</v>
      </c>
      <c r="D547" s="19">
        <f>'A. Thermody. result (all suite)'!D503</f>
        <v>10000</v>
      </c>
      <c r="E547" s="61">
        <f>'A. Thermody. result (all suite)'!I503</f>
        <v>44.193461999999997</v>
      </c>
      <c r="F547" s="21">
        <f>'A. Thermody. result (all suite)'!J503</f>
        <v>4.7835390000000002</v>
      </c>
      <c r="G547" s="21">
        <f>'A. Thermody. result (all suite)'!K503</f>
        <v>13.957034</v>
      </c>
      <c r="H547" s="21">
        <f>'A. Thermody. result (all suite)'!L503</f>
        <v>3.0365039999999999</v>
      </c>
      <c r="I547" s="21">
        <f>'A. Thermody. result (all suite)'!M503</f>
        <v>11.063564</v>
      </c>
      <c r="J547" s="21">
        <f>'A. Thermody. result (all suite)'!N503</f>
        <v>0.26314300000000002</v>
      </c>
      <c r="K547" s="21">
        <f>'A. Thermody. result (all suite)'!O503</f>
        <v>5.6844849999999996</v>
      </c>
      <c r="L547" s="21">
        <f>'A. Thermody. result (all suite)'!P503</f>
        <v>9.5331440000000001</v>
      </c>
      <c r="M547" s="21">
        <f>'A. Thermody. result (all suite)'!Q503</f>
        <v>3.8239879999999999</v>
      </c>
      <c r="N547" s="21">
        <f>'A. Thermody. result (all suite)'!R503</f>
        <v>1.1918839999999999</v>
      </c>
      <c r="O547" s="21">
        <f>'A. Thermody. result (all suite)'!S503</f>
        <v>1.045183</v>
      </c>
      <c r="P547" s="21">
        <f>'A. Thermody. result (all suite)'!T503</f>
        <v>1.424069</v>
      </c>
      <c r="Q547" s="21">
        <f t="shared" si="672"/>
        <v>99.999998999999988</v>
      </c>
      <c r="S547" s="19">
        <f t="shared" si="673"/>
        <v>1498</v>
      </c>
      <c r="T547" s="19">
        <f t="shared" si="674"/>
        <v>1</v>
      </c>
      <c r="V547" s="61">
        <f t="shared" si="675"/>
        <v>43.564116601337759</v>
      </c>
      <c r="W547" s="21">
        <f t="shared" si="676"/>
        <v>4.7154181033168809</v>
      </c>
      <c r="X547" s="21">
        <f t="shared" si="677"/>
        <v>13.758276203498962</v>
      </c>
      <c r="Y547" s="21">
        <f t="shared" si="678"/>
        <v>2.9932620874198204</v>
      </c>
      <c r="Z547" s="21">
        <f t="shared" si="679"/>
        <v>10.906011213205311</v>
      </c>
      <c r="AA547" s="21">
        <f t="shared" si="680"/>
        <v>0.25939566207385661</v>
      </c>
      <c r="AB547" s="21">
        <f t="shared" si="681"/>
        <v>5.6035340104958387</v>
      </c>
      <c r="AC547" s="21">
        <f t="shared" si="682"/>
        <v>9.3973854502130543</v>
      </c>
      <c r="AD547" s="21">
        <f t="shared" si="683"/>
        <v>3.7695317717837171</v>
      </c>
      <c r="AE547" s="21">
        <f t="shared" si="684"/>
        <v>1.1749107492703075</v>
      </c>
      <c r="AF547" s="21">
        <f t="shared" si="685"/>
        <v>1.0302988727548887</v>
      </c>
      <c r="AG547" s="21">
        <f t="shared" si="686"/>
        <v>97.172140725370397</v>
      </c>
      <c r="AH547" s="21"/>
      <c r="AI547" s="61">
        <f t="shared" si="687"/>
        <v>44.831899633105152</v>
      </c>
      <c r="AJ547" s="21">
        <f t="shared" si="688"/>
        <v>4.8526440480957174</v>
      </c>
      <c r="AK547" s="21">
        <f t="shared" si="689"/>
        <v>14.15866327611619</v>
      </c>
      <c r="AL547" s="21">
        <f t="shared" si="690"/>
        <v>3.0803706340888692</v>
      </c>
      <c r="AM547" s="21">
        <f t="shared" si="691"/>
        <v>11.223392972300642</v>
      </c>
      <c r="AN547" s="21">
        <f t="shared" si="692"/>
        <v>0.26694447620225342</v>
      </c>
      <c r="AO547" s="21">
        <f t="shared" si="693"/>
        <v>5.766605498928592</v>
      </c>
      <c r="AP547" s="21">
        <f t="shared" si="694"/>
        <v>9.6708638711295958</v>
      </c>
      <c r="AQ547" s="21">
        <f t="shared" si="695"/>
        <v>3.879230964394655</v>
      </c>
      <c r="AR547" s="21">
        <f t="shared" si="696"/>
        <v>1.2091024654801634</v>
      </c>
      <c r="AS547" s="21">
        <f t="shared" si="697"/>
        <v>1.0602821601581645</v>
      </c>
      <c r="AT547" s="21">
        <f t="shared" si="698"/>
        <v>100</v>
      </c>
      <c r="AU547" s="21"/>
      <c r="AV547" s="21">
        <f>AR547*'[1]diagram lines'!$G$39</f>
        <v>1.0036834011750195</v>
      </c>
      <c r="AW547" s="21">
        <f>AK547*'[1]diagram lines'!$G$40</f>
        <v>7.4937044432359166</v>
      </c>
      <c r="AX547" s="21">
        <f>AQ547*'[1]diagram lines'!$G$38</f>
        <v>2.8778160655512464</v>
      </c>
      <c r="AY547" s="21">
        <f>AP547*'[1]diagram lines'!$G$41</f>
        <v>6.9113566730943656</v>
      </c>
      <c r="AZ547" s="21">
        <f t="shared" si="699"/>
        <v>5.0883334298748188</v>
      </c>
      <c r="BA547" s="21">
        <f t="shared" si="700"/>
        <v>0.69432079388028023</v>
      </c>
      <c r="BB547" s="21">
        <f t="shared" si="701"/>
        <v>1.9306210157891008</v>
      </c>
      <c r="BC547" s="86">
        <f t="shared" si="702"/>
        <v>0.51796804853036937</v>
      </c>
      <c r="BX547" s="61">
        <f t="shared" si="703"/>
        <v>0.735576930758988</v>
      </c>
      <c r="BY547" s="21">
        <f t="shared" si="704"/>
        <v>5.9884063595393097E-2</v>
      </c>
      <c r="BZ547" s="21">
        <f t="shared" si="705"/>
        <v>0.13688734797959987</v>
      </c>
      <c r="CA547" s="21">
        <f t="shared" si="706"/>
        <v>1.9014991546120609E-2</v>
      </c>
      <c r="CB547" s="21">
        <f t="shared" si="707"/>
        <v>0.15398140570633265</v>
      </c>
      <c r="CC547" s="21">
        <f t="shared" si="708"/>
        <v>3.709374118973781E-3</v>
      </c>
      <c r="CD547" s="21">
        <f t="shared" si="709"/>
        <v>0.14105421836228288</v>
      </c>
      <c r="CE547" s="21">
        <f t="shared" si="710"/>
        <v>0.16999186875891584</v>
      </c>
      <c r="CF547" s="21">
        <f t="shared" si="711"/>
        <v>6.1687175350863037E-2</v>
      </c>
      <c r="CG547" s="21">
        <f t="shared" si="712"/>
        <v>1.2652696390658174E-2</v>
      </c>
      <c r="CH547" s="21">
        <f t="shared" si="713"/>
        <v>7.363347517330779E-3</v>
      </c>
      <c r="CI547" s="21">
        <f t="shared" si="714"/>
        <v>7.9027136514983359E-2</v>
      </c>
      <c r="CJ547" s="21">
        <f t="shared" si="715"/>
        <v>1.5808305566004419</v>
      </c>
      <c r="CL547" s="68">
        <f t="shared" si="716"/>
        <v>0.46531042032793052</v>
      </c>
      <c r="CM547" s="19">
        <f t="shared" si="717"/>
        <v>3.7881393009111045E-2</v>
      </c>
      <c r="CN547" s="19">
        <f t="shared" si="718"/>
        <v>8.6592043282598577E-2</v>
      </c>
      <c r="CO547" s="19">
        <f t="shared" si="719"/>
        <v>1.2028481779231376E-2</v>
      </c>
      <c r="CP547" s="19">
        <f t="shared" si="720"/>
        <v>9.7405382925712103E-2</v>
      </c>
      <c r="CQ547" s="19">
        <f t="shared" si="721"/>
        <v>2.3464716717968483E-3</v>
      </c>
      <c r="CR547" s="19">
        <f t="shared" si="722"/>
        <v>8.9227917421850933E-2</v>
      </c>
      <c r="CS547" s="19">
        <f t="shared" si="723"/>
        <v>0.10753326347921906</v>
      </c>
      <c r="CT547" s="19">
        <f t="shared" si="724"/>
        <v>3.9022003397707977E-2</v>
      </c>
      <c r="CU547" s="19">
        <f t="shared" si="725"/>
        <v>8.0038283279820037E-3</v>
      </c>
      <c r="CV547" s="19">
        <f t="shared" si="726"/>
        <v>4.6578980185995227E-3</v>
      </c>
      <c r="CW547" s="19">
        <f t="shared" si="727"/>
        <v>4.9990896358260123E-2</v>
      </c>
      <c r="CX547" s="19">
        <f t="shared" si="728"/>
        <v>1</v>
      </c>
      <c r="CZ547" s="68">
        <f t="shared" si="729"/>
        <v>2.4859999999999999E-5</v>
      </c>
      <c r="DA547" s="19">
        <f t="shared" si="730"/>
        <v>1.8872999999999997E-5</v>
      </c>
      <c r="DB547" s="19">
        <f t="shared" si="731"/>
        <v>3.5539999999999995E-5</v>
      </c>
      <c r="DC547" s="19">
        <f t="shared" si="732"/>
        <v>4.0279249999999996E-5</v>
      </c>
      <c r="DD547" s="19">
        <f t="shared" si="733"/>
        <v>1.2978999999999997E-5</v>
      </c>
      <c r="DE547" s="19">
        <f t="shared" si="734"/>
        <v>1.2978999999999997E-5</v>
      </c>
      <c r="DF547" s="19">
        <f t="shared" si="735"/>
        <v>1.201775E-5</v>
      </c>
      <c r="DG547" s="19">
        <f t="shared" si="736"/>
        <v>1.66355E-5</v>
      </c>
      <c r="DH547" s="19">
        <f t="shared" si="737"/>
        <v>2.5285999999999998E-5</v>
      </c>
      <c r="DI547" s="19">
        <f t="shared" si="738"/>
        <v>3.7435999999999992E-5</v>
      </c>
      <c r="DJ547" s="19">
        <f t="shared" si="739"/>
        <v>0</v>
      </c>
      <c r="DK547" s="19">
        <f t="shared" si="740"/>
        <v>2.1464499999999998E-5</v>
      </c>
      <c r="DM547" s="68">
        <f t="shared" si="741"/>
        <v>1124.5313778480318</v>
      </c>
      <c r="DN547" s="19">
        <f t="shared" si="742"/>
        <v>160.33305110834476</v>
      </c>
      <c r="DO547" s="19">
        <f t="shared" si="743"/>
        <v>248.42219282762383</v>
      </c>
      <c r="DP547" s="19">
        <f t="shared" si="744"/>
        <v>47.687786026935925</v>
      </c>
      <c r="DQ547" s="19">
        <f t="shared" si="745"/>
        <v>539.22311142710657</v>
      </c>
      <c r="DR547" s="19">
        <f t="shared" si="746"/>
        <v>12.82523309941201</v>
      </c>
      <c r="DS547" s="19">
        <f t="shared" si="747"/>
        <v>299.21450122532019</v>
      </c>
      <c r="DT547" s="19">
        <f t="shared" si="748"/>
        <v>362.50581082111171</v>
      </c>
      <c r="DU547" s="19">
        <f t="shared" si="749"/>
        <v>95.664557091826211</v>
      </c>
      <c r="DV547" s="19">
        <f t="shared" si="750"/>
        <v>20.139989007797439</v>
      </c>
      <c r="DX547" s="19">
        <f t="shared" si="751"/>
        <v>41.968643684961101</v>
      </c>
      <c r="DZ547" s="68">
        <f t="shared" si="752"/>
        <v>2952.5162541684708</v>
      </c>
      <c r="EA547" s="21">
        <f t="shared" si="753"/>
        <v>2.9525162541684709</v>
      </c>
      <c r="EB547" s="92">
        <f t="shared" si="754"/>
        <v>1225</v>
      </c>
    </row>
    <row r="548" spans="1:132" x14ac:dyDescent="0.3">
      <c r="A548" s="19">
        <f>'A. Thermody. result (all suite)'!C504</f>
        <v>1224</v>
      </c>
      <c r="B548" s="19" t="str">
        <f>'A. Thermody. result (all suite)'!A504</f>
        <v>Alkaline basalt</v>
      </c>
      <c r="C548" s="24">
        <f>'A. Thermody. result (all suite)'!G504</f>
        <v>64.266059999999996</v>
      </c>
      <c r="D548" s="19">
        <f>'A. Thermody. result (all suite)'!D504</f>
        <v>10000</v>
      </c>
      <c r="E548" s="61">
        <f>'A. Thermody. result (all suite)'!I504</f>
        <v>44.212648000000002</v>
      </c>
      <c r="F548" s="21">
        <f>'A. Thermody. result (all suite)'!J504</f>
        <v>4.7800450000000003</v>
      </c>
      <c r="G548" s="21">
        <f>'A. Thermody. result (all suite)'!K504</f>
        <v>13.977709000000001</v>
      </c>
      <c r="H548" s="21">
        <f>'A. Thermody. result (all suite)'!L504</f>
        <v>3.034656</v>
      </c>
      <c r="I548" s="21">
        <f>'A. Thermody. result (all suite)'!M504</f>
        <v>11.095673</v>
      </c>
      <c r="J548" s="21">
        <f>'A. Thermody. result (all suite)'!N504</f>
        <v>0.26449899999999998</v>
      </c>
      <c r="K548" s="21">
        <f>'A. Thermody. result (all suite)'!O504</f>
        <v>5.6541940000000004</v>
      </c>
      <c r="L548" s="21">
        <f>'A. Thermody. result (all suite)'!P504</f>
        <v>9.4698799999999999</v>
      </c>
      <c r="M548" s="21">
        <f>'A. Thermody. result (all suite)'!Q504</f>
        <v>3.8405580000000001</v>
      </c>
      <c r="N548" s="21">
        <f>'A. Thermody. result (all suite)'!R504</f>
        <v>1.198024</v>
      </c>
      <c r="O548" s="21">
        <f>'A. Thermody. result (all suite)'!S504</f>
        <v>1.040708</v>
      </c>
      <c r="P548" s="21">
        <f>'A. Thermody. result (all suite)'!T504</f>
        <v>1.431406</v>
      </c>
      <c r="Q548" s="21">
        <f t="shared" si="672"/>
        <v>100.00000000000001</v>
      </c>
      <c r="S548" s="19">
        <f t="shared" si="673"/>
        <v>1497</v>
      </c>
      <c r="T548" s="19">
        <f t="shared" si="674"/>
        <v>1</v>
      </c>
      <c r="V548" s="61">
        <f t="shared" si="675"/>
        <v>43.579785503769116</v>
      </c>
      <c r="W548" s="21">
        <f t="shared" si="676"/>
        <v>4.7116231490673002</v>
      </c>
      <c r="X548" s="21">
        <f t="shared" si="677"/>
        <v>13.777631234711462</v>
      </c>
      <c r="Y548" s="21">
        <f t="shared" si="678"/>
        <v>2.9912177519366403</v>
      </c>
      <c r="Z548" s="21">
        <f t="shared" si="679"/>
        <v>10.93684887093762</v>
      </c>
      <c r="AA548" s="21">
        <f t="shared" si="680"/>
        <v>0.26071294544405998</v>
      </c>
      <c r="AB548" s="21">
        <f t="shared" si="681"/>
        <v>5.5732595278323611</v>
      </c>
      <c r="AC548" s="21">
        <f t="shared" si="682"/>
        <v>9.3343275694872005</v>
      </c>
      <c r="AD548" s="21">
        <f t="shared" si="683"/>
        <v>3.7855840223545205</v>
      </c>
      <c r="AE548" s="21">
        <f t="shared" si="684"/>
        <v>1.18087541258256</v>
      </c>
      <c r="AF548" s="21">
        <f t="shared" si="685"/>
        <v>1.02581124324552</v>
      </c>
      <c r="AG548" s="21">
        <f t="shared" si="686"/>
        <v>97.157677231368368</v>
      </c>
      <c r="AH548" s="21"/>
      <c r="AI548" s="61">
        <f t="shared" si="687"/>
        <v>44.854700879673693</v>
      </c>
      <c r="AJ548" s="21">
        <f t="shared" si="688"/>
        <v>4.849460468108127</v>
      </c>
      <c r="AK548" s="21">
        <f t="shared" si="689"/>
        <v>14.180692280139453</v>
      </c>
      <c r="AL548" s="21">
        <f t="shared" si="690"/>
        <v>3.0787250551631078</v>
      </c>
      <c r="AM548" s="21">
        <f t="shared" si="691"/>
        <v>11.256803561588795</v>
      </c>
      <c r="AN548" s="21">
        <f t="shared" si="692"/>
        <v>0.26834003536664014</v>
      </c>
      <c r="AO548" s="21">
        <f t="shared" si="693"/>
        <v>5.7363037967245427</v>
      </c>
      <c r="AP548" s="21">
        <f t="shared" si="694"/>
        <v>9.6074009131143736</v>
      </c>
      <c r="AQ548" s="21">
        <f t="shared" si="695"/>
        <v>3.896330305776706</v>
      </c>
      <c r="AR548" s="21">
        <f t="shared" si="696"/>
        <v>1.2154216179648458</v>
      </c>
      <c r="AS548" s="21">
        <f t="shared" si="697"/>
        <v>1.0558210863797042</v>
      </c>
      <c r="AT548" s="21">
        <f t="shared" si="698"/>
        <v>99.999999999999986</v>
      </c>
      <c r="AU548" s="21"/>
      <c r="AV548" s="21">
        <f>AR548*'[1]diagram lines'!$G$39</f>
        <v>1.0089289685602874</v>
      </c>
      <c r="AW548" s="21">
        <f>AK548*'[1]diagram lines'!$G$40</f>
        <v>7.5053636544276721</v>
      </c>
      <c r="AX548" s="21">
        <f>AQ548*'[1]diagram lines'!$G$38</f>
        <v>2.8905012497517419</v>
      </c>
      <c r="AY548" s="21">
        <f>AP548*'[1]diagram lines'!$G$41</f>
        <v>6.8660023858023882</v>
      </c>
      <c r="AZ548" s="21">
        <f t="shared" si="699"/>
        <v>5.1117519237415516</v>
      </c>
      <c r="BA548" s="21">
        <f t="shared" si="700"/>
        <v>0.69717250856776658</v>
      </c>
      <c r="BB548" s="21">
        <f t="shared" si="701"/>
        <v>1.9247334185343019</v>
      </c>
      <c r="BC548" s="86">
        <f t="shared" si="702"/>
        <v>0.51955246912141584</v>
      </c>
      <c r="BX548" s="61">
        <f t="shared" si="703"/>
        <v>0.73589627163781635</v>
      </c>
      <c r="BY548" s="21">
        <f t="shared" si="704"/>
        <v>5.9840322984476724E-2</v>
      </c>
      <c r="BZ548" s="21">
        <f t="shared" si="705"/>
        <v>0.1370901235778737</v>
      </c>
      <c r="CA548" s="21">
        <f t="shared" si="706"/>
        <v>1.9003419124553823E-2</v>
      </c>
      <c r="CB548" s="21">
        <f t="shared" si="707"/>
        <v>0.15442829505915101</v>
      </c>
      <c r="CC548" s="21">
        <f t="shared" si="708"/>
        <v>3.7284888638285875E-3</v>
      </c>
      <c r="CD548" s="21">
        <f t="shared" si="709"/>
        <v>0.14030258064516132</v>
      </c>
      <c r="CE548" s="21">
        <f t="shared" si="710"/>
        <v>0.16886376604850215</v>
      </c>
      <c r="CF548" s="21">
        <f t="shared" si="711"/>
        <v>6.1954476528472337E-2</v>
      </c>
      <c r="CG548" s="21">
        <f t="shared" si="712"/>
        <v>1.2717876857749468E-2</v>
      </c>
      <c r="CH548" s="21">
        <f t="shared" si="713"/>
        <v>7.3318209998309196E-3</v>
      </c>
      <c r="CI548" s="21">
        <f t="shared" si="714"/>
        <v>7.9434295227524973E-2</v>
      </c>
      <c r="CJ548" s="21">
        <f t="shared" si="715"/>
        <v>1.5805917375549412</v>
      </c>
      <c r="CL548" s="68">
        <f t="shared" si="716"/>
        <v>0.46558276508277435</v>
      </c>
      <c r="CM548" s="19">
        <f t="shared" si="717"/>
        <v>3.7859443120362817E-2</v>
      </c>
      <c r="CN548" s="19">
        <f t="shared" si="718"/>
        <v>8.6733417821063655E-2</v>
      </c>
      <c r="CO548" s="19">
        <f t="shared" si="719"/>
        <v>1.2022977643772016E-2</v>
      </c>
      <c r="CP548" s="19">
        <f t="shared" si="720"/>
        <v>9.7702835836684931E-2</v>
      </c>
      <c r="CQ548" s="19">
        <f t="shared" si="721"/>
        <v>2.3589196218349747E-3</v>
      </c>
      <c r="CR548" s="19">
        <f t="shared" si="722"/>
        <v>8.8765857312527188E-2</v>
      </c>
      <c r="CS548" s="19">
        <f t="shared" si="723"/>
        <v>0.10683578943018007</v>
      </c>
      <c r="CT548" s="19">
        <f t="shared" si="724"/>
        <v>3.9197014040014751E-2</v>
      </c>
      <c r="CU548" s="19">
        <f t="shared" si="725"/>
        <v>8.0462756799064925E-3</v>
      </c>
      <c r="CV548" s="19">
        <f t="shared" si="726"/>
        <v>4.6386557803805208E-3</v>
      </c>
      <c r="CW548" s="19">
        <f t="shared" si="727"/>
        <v>5.0256048630498325E-2</v>
      </c>
      <c r="CX548" s="19">
        <f t="shared" si="728"/>
        <v>1</v>
      </c>
      <c r="CZ548" s="68">
        <f t="shared" si="729"/>
        <v>2.4859999999999999E-5</v>
      </c>
      <c r="DA548" s="19">
        <f t="shared" si="730"/>
        <v>1.8865759999999995E-5</v>
      </c>
      <c r="DB548" s="19">
        <f t="shared" si="731"/>
        <v>3.5539999999999995E-5</v>
      </c>
      <c r="DC548" s="19">
        <f t="shared" si="732"/>
        <v>4.0270159999999997E-5</v>
      </c>
      <c r="DD548" s="19">
        <f t="shared" si="733"/>
        <v>1.2976079999999998E-5</v>
      </c>
      <c r="DE548" s="19">
        <f t="shared" si="734"/>
        <v>1.2976079999999998E-5</v>
      </c>
      <c r="DF548" s="19">
        <f t="shared" si="735"/>
        <v>1.201448E-5</v>
      </c>
      <c r="DG548" s="19">
        <f t="shared" si="736"/>
        <v>1.6631759999999999E-5</v>
      </c>
      <c r="DH548" s="19">
        <f t="shared" si="737"/>
        <v>2.5278319999999996E-5</v>
      </c>
      <c r="DI548" s="19">
        <f t="shared" si="738"/>
        <v>3.7423919999999994E-5</v>
      </c>
      <c r="DJ548" s="19">
        <f t="shared" si="739"/>
        <v>0</v>
      </c>
      <c r="DK548" s="19">
        <f t="shared" si="740"/>
        <v>2.145504E-5</v>
      </c>
      <c r="DM548" s="68">
        <f t="shared" si="741"/>
        <v>1125.1895625974691</v>
      </c>
      <c r="DN548" s="19">
        <f t="shared" si="742"/>
        <v>160.30164257652925</v>
      </c>
      <c r="DO548" s="19">
        <f t="shared" si="743"/>
        <v>248.82777943262946</v>
      </c>
      <c r="DP548" s="19">
        <f t="shared" si="744"/>
        <v>47.67672390509383</v>
      </c>
      <c r="DQ548" s="19">
        <f t="shared" si="745"/>
        <v>540.99148239420629</v>
      </c>
      <c r="DR548" s="19">
        <f t="shared" si="746"/>
        <v>12.896171877252076</v>
      </c>
      <c r="DS548" s="19">
        <f t="shared" si="747"/>
        <v>297.74605723217695</v>
      </c>
      <c r="DT548" s="19">
        <f t="shared" si="748"/>
        <v>360.23554159298226</v>
      </c>
      <c r="DU548" s="19">
        <f t="shared" si="749"/>
        <v>96.122800104615919</v>
      </c>
      <c r="DV548" s="19">
        <f t="shared" si="750"/>
        <v>20.253334472903742</v>
      </c>
      <c r="DX548" s="19">
        <f t="shared" si="751"/>
        <v>42.209848889658545</v>
      </c>
      <c r="DZ548" s="68">
        <f t="shared" si="752"/>
        <v>2952.4509450755181</v>
      </c>
      <c r="EA548" s="21">
        <f t="shared" si="753"/>
        <v>2.9524509450755181</v>
      </c>
      <c r="EB548" s="92">
        <f t="shared" si="754"/>
        <v>1224</v>
      </c>
    </row>
    <row r="549" spans="1:132" x14ac:dyDescent="0.3">
      <c r="A549" s="19">
        <f>'A. Thermody. result (all suite)'!C505</f>
        <v>1223</v>
      </c>
      <c r="B549" s="19" t="str">
        <f>'A. Thermody. result (all suite)'!A505</f>
        <v>Alkaline basalt</v>
      </c>
      <c r="C549" s="24">
        <f>'A. Thermody. result (all suite)'!G505</f>
        <v>63.935392</v>
      </c>
      <c r="D549" s="19">
        <f>'A. Thermody. result (all suite)'!D505</f>
        <v>10000</v>
      </c>
      <c r="E549" s="61">
        <f>'A. Thermody. result (all suite)'!I505</f>
        <v>44.233811000000003</v>
      </c>
      <c r="F549" s="21">
        <f>'A. Thermody. result (all suite)'!J505</f>
        <v>4.7752119999999998</v>
      </c>
      <c r="G549" s="21">
        <f>'A. Thermody. result (all suite)'!K505</f>
        <v>13.997536</v>
      </c>
      <c r="H549" s="21">
        <f>'A. Thermody. result (all suite)'!L505</f>
        <v>3.0327060000000001</v>
      </c>
      <c r="I549" s="21">
        <f>'A. Thermody. result (all suite)'!M505</f>
        <v>11.128162</v>
      </c>
      <c r="J549" s="21">
        <f>'A. Thermody. result (all suite)'!N505</f>
        <v>0.26586700000000002</v>
      </c>
      <c r="K549" s="21">
        <f>'A. Thermody. result (all suite)'!O505</f>
        <v>5.6242760000000001</v>
      </c>
      <c r="L549" s="21">
        <f>'A. Thermody. result (all suite)'!P505</f>
        <v>9.4058949999999992</v>
      </c>
      <c r="M549" s="21">
        <f>'A. Thermody. result (all suite)'!Q505</f>
        <v>3.857275</v>
      </c>
      <c r="N549" s="21">
        <f>'A. Thermody. result (all suite)'!R505</f>
        <v>1.2042200000000001</v>
      </c>
      <c r="O549" s="21">
        <f>'A. Thermody. result (all suite)'!S505</f>
        <v>1.0362309999999999</v>
      </c>
      <c r="P549" s="21">
        <f>'A. Thermody. result (all suite)'!T505</f>
        <v>1.438809</v>
      </c>
      <c r="Q549" s="21">
        <f t="shared" si="672"/>
        <v>100.00000000000001</v>
      </c>
      <c r="S549" s="19">
        <f t="shared" si="673"/>
        <v>1496</v>
      </c>
      <c r="T549" s="19">
        <f t="shared" si="674"/>
        <v>1</v>
      </c>
      <c r="V549" s="61">
        <f t="shared" si="675"/>
        <v>43.597370946289011</v>
      </c>
      <c r="W549" s="21">
        <f t="shared" si="676"/>
        <v>4.706505819974919</v>
      </c>
      <c r="X549" s="21">
        <f t="shared" si="677"/>
        <v>13.796138192253759</v>
      </c>
      <c r="Y549" s="21">
        <f t="shared" si="678"/>
        <v>2.9890711531284597</v>
      </c>
      <c r="Z549" s="21">
        <f t="shared" si="679"/>
        <v>10.968049003609419</v>
      </c>
      <c r="AA549" s="21">
        <f t="shared" si="680"/>
        <v>0.26204168167597003</v>
      </c>
      <c r="AB549" s="21">
        <f t="shared" si="681"/>
        <v>5.5433534107271596</v>
      </c>
      <c r="AC549" s="21">
        <f t="shared" si="682"/>
        <v>9.270562136209449</v>
      </c>
      <c r="AD549" s="21">
        <f t="shared" si="683"/>
        <v>3.8017761801452497</v>
      </c>
      <c r="AE549" s="21">
        <f t="shared" si="684"/>
        <v>1.1868935742602</v>
      </c>
      <c r="AF549" s="21">
        <f t="shared" si="685"/>
        <v>1.0213216151112099</v>
      </c>
      <c r="AG549" s="21">
        <f t="shared" si="686"/>
        <v>97.143083713384812</v>
      </c>
      <c r="AH549" s="21"/>
      <c r="AI549" s="61">
        <f t="shared" si="687"/>
        <v>44.879541887841029</v>
      </c>
      <c r="AJ549" s="21">
        <f t="shared" si="688"/>
        <v>4.8449211617176973</v>
      </c>
      <c r="AK549" s="21">
        <f t="shared" si="689"/>
        <v>14.201873838963653</v>
      </c>
      <c r="AL549" s="21">
        <f t="shared" si="690"/>
        <v>3.0769778340036491</v>
      </c>
      <c r="AM549" s="21">
        <f t="shared" si="691"/>
        <v>11.290612346597962</v>
      </c>
      <c r="AN549" s="21">
        <f t="shared" si="692"/>
        <v>0.2697481608151428</v>
      </c>
      <c r="AO549" s="21">
        <f t="shared" si="693"/>
        <v>5.7063799076859771</v>
      </c>
      <c r="AP549" s="21">
        <f t="shared" si="694"/>
        <v>9.5432034704207247</v>
      </c>
      <c r="AQ549" s="21">
        <f t="shared" si="695"/>
        <v>3.9135839987972543</v>
      </c>
      <c r="AR549" s="21">
        <f t="shared" si="696"/>
        <v>1.221799359141267</v>
      </c>
      <c r="AS549" s="21">
        <f t="shared" si="697"/>
        <v>1.0513580340156399</v>
      </c>
      <c r="AT549" s="21">
        <f t="shared" si="698"/>
        <v>99.999999999999986</v>
      </c>
      <c r="AU549" s="21"/>
      <c r="AV549" s="21">
        <f>AR549*'[1]diagram lines'!$G$39</f>
        <v>1.0142231707793048</v>
      </c>
      <c r="AW549" s="21">
        <f>AK549*'[1]diagram lines'!$G$40</f>
        <v>7.5165743413675417</v>
      </c>
      <c r="AX549" s="21">
        <f>AQ549*'[1]diagram lines'!$G$38</f>
        <v>2.9033009400564338</v>
      </c>
      <c r="AY549" s="21">
        <f>AP549*'[1]diagram lines'!$G$41</f>
        <v>6.8201231934294198</v>
      </c>
      <c r="AZ549" s="21">
        <f t="shared" si="699"/>
        <v>5.1353833579385215</v>
      </c>
      <c r="BA549" s="21">
        <f t="shared" si="700"/>
        <v>0.70002060305909319</v>
      </c>
      <c r="BB549" s="21">
        <f t="shared" si="701"/>
        <v>1.9187053171100983</v>
      </c>
      <c r="BC549" s="86">
        <f t="shared" si="702"/>
        <v>0.52118477552674569</v>
      </c>
      <c r="BX549" s="61">
        <f t="shared" si="703"/>
        <v>0.73624851864181096</v>
      </c>
      <c r="BY549" s="21">
        <f t="shared" si="704"/>
        <v>5.977981972959439E-2</v>
      </c>
      <c r="BZ549" s="21">
        <f t="shared" si="705"/>
        <v>0.13728458218909378</v>
      </c>
      <c r="CA549" s="21">
        <f t="shared" si="706"/>
        <v>1.8991207965433028E-2</v>
      </c>
      <c r="CB549" s="21">
        <f t="shared" si="707"/>
        <v>0.15488047320807238</v>
      </c>
      <c r="CC549" s="21">
        <f t="shared" si="708"/>
        <v>3.747772765717508E-3</v>
      </c>
      <c r="CD549" s="21">
        <f t="shared" si="709"/>
        <v>0.13956019851116627</v>
      </c>
      <c r="CE549" s="21">
        <f t="shared" si="710"/>
        <v>0.16772280670470754</v>
      </c>
      <c r="CF549" s="21">
        <f t="shared" si="711"/>
        <v>6.2224149056299402E-2</v>
      </c>
      <c r="CG549" s="21">
        <f t="shared" si="712"/>
        <v>1.2783651804670913E-2</v>
      </c>
      <c r="CH549" s="21">
        <f t="shared" si="713"/>
        <v>7.3002803922673732E-3</v>
      </c>
      <c r="CI549" s="21">
        <f t="shared" si="714"/>
        <v>7.9845116537180919E-2</v>
      </c>
      <c r="CJ549" s="21">
        <f t="shared" si="715"/>
        <v>1.5803685775060146</v>
      </c>
      <c r="CL549" s="68">
        <f t="shared" si="716"/>
        <v>0.46587139805303357</v>
      </c>
      <c r="CM549" s="19">
        <f t="shared" si="717"/>
        <v>3.7826504892885901E-2</v>
      </c>
      <c r="CN549" s="19">
        <f t="shared" si="718"/>
        <v>8.6868711605075755E-2</v>
      </c>
      <c r="CO549" s="19">
        <f t="shared" si="719"/>
        <v>1.2016948600308873E-2</v>
      </c>
      <c r="CP549" s="19">
        <f t="shared" si="720"/>
        <v>9.8002754175541648E-2</v>
      </c>
      <c r="CQ549" s="19">
        <f t="shared" si="721"/>
        <v>2.3714548739205395E-3</v>
      </c>
      <c r="CR549" s="19">
        <f t="shared" si="722"/>
        <v>8.8308639198209526E-2</v>
      </c>
      <c r="CS549" s="19">
        <f t="shared" si="723"/>
        <v>0.10612891770436965</v>
      </c>
      <c r="CT549" s="19">
        <f t="shared" si="724"/>
        <v>3.9373187965111002E-2</v>
      </c>
      <c r="CU549" s="19">
        <f t="shared" si="725"/>
        <v>8.0890318794143833E-3</v>
      </c>
      <c r="CV549" s="19">
        <f t="shared" si="726"/>
        <v>4.6193530396484933E-3</v>
      </c>
      <c r="CW549" s="19">
        <f t="shared" si="727"/>
        <v>5.0523098012480602E-2</v>
      </c>
      <c r="CX549" s="19">
        <f t="shared" si="728"/>
        <v>0.99999999999999967</v>
      </c>
      <c r="CZ549" s="68">
        <f t="shared" si="729"/>
        <v>2.4859999999999999E-5</v>
      </c>
      <c r="DA549" s="19">
        <f t="shared" si="730"/>
        <v>1.8858519999999997E-5</v>
      </c>
      <c r="DB549" s="19">
        <f t="shared" si="731"/>
        <v>3.5539999999999995E-5</v>
      </c>
      <c r="DC549" s="19">
        <f t="shared" si="732"/>
        <v>4.0261069999999998E-5</v>
      </c>
      <c r="DD549" s="19">
        <f t="shared" si="733"/>
        <v>1.2973159999999999E-5</v>
      </c>
      <c r="DE549" s="19">
        <f t="shared" si="734"/>
        <v>1.2973159999999999E-5</v>
      </c>
      <c r="DF549" s="19">
        <f t="shared" si="735"/>
        <v>1.201121E-5</v>
      </c>
      <c r="DG549" s="19">
        <f t="shared" si="736"/>
        <v>1.6628019999999999E-5</v>
      </c>
      <c r="DH549" s="19">
        <f t="shared" si="737"/>
        <v>2.5270639999999998E-5</v>
      </c>
      <c r="DI549" s="19">
        <f t="shared" si="738"/>
        <v>3.7411839999999989E-5</v>
      </c>
      <c r="DJ549" s="19">
        <f t="shared" si="739"/>
        <v>0</v>
      </c>
      <c r="DK549" s="19">
        <f t="shared" si="740"/>
        <v>2.1445579999999999E-5</v>
      </c>
      <c r="DM549" s="68">
        <f t="shared" si="741"/>
        <v>1125.8871116261566</v>
      </c>
      <c r="DN549" s="19">
        <f t="shared" si="742"/>
        <v>160.22366605882783</v>
      </c>
      <c r="DO549" s="19">
        <f t="shared" si="743"/>
        <v>249.21592108197876</v>
      </c>
      <c r="DP549" s="19">
        <f t="shared" si="744"/>
        <v>47.663574812674483</v>
      </c>
      <c r="DQ549" s="19">
        <f t="shared" si="745"/>
        <v>542.77430383288788</v>
      </c>
      <c r="DR549" s="19">
        <f t="shared" si="746"/>
        <v>12.967619975081098</v>
      </c>
      <c r="DS549" s="19">
        <f t="shared" si="747"/>
        <v>296.2930595408659</v>
      </c>
      <c r="DT549" s="19">
        <f t="shared" si="748"/>
        <v>357.93255630321892</v>
      </c>
      <c r="DU549" s="19">
        <f t="shared" si="749"/>
        <v>96.584175230909523</v>
      </c>
      <c r="DV549" s="19">
        <f t="shared" si="750"/>
        <v>20.36753078813646</v>
      </c>
      <c r="DX549" s="19">
        <f t="shared" si="751"/>
        <v>42.452860971113886</v>
      </c>
      <c r="DZ549" s="68">
        <f t="shared" si="752"/>
        <v>2952.3623802218517</v>
      </c>
      <c r="EA549" s="21">
        <f t="shared" si="753"/>
        <v>2.9523623802218517</v>
      </c>
      <c r="EB549" s="92">
        <f t="shared" si="754"/>
        <v>1223</v>
      </c>
    </row>
    <row r="550" spans="1:132" x14ac:dyDescent="0.3">
      <c r="A550" s="19">
        <f>'A. Thermody. result (all suite)'!C506</f>
        <v>1222</v>
      </c>
      <c r="B550" s="19" t="str">
        <f>'A. Thermody. result (all suite)'!A506</f>
        <v>Alkaline basalt</v>
      </c>
      <c r="C550" s="24">
        <f>'A. Thermody. result (all suite)'!G506</f>
        <v>63.605023000000003</v>
      </c>
      <c r="D550" s="19">
        <f>'A. Thermody. result (all suite)'!D506</f>
        <v>10000</v>
      </c>
      <c r="E550" s="61">
        <f>'A. Thermody. result (all suite)'!I506</f>
        <v>44.257185999999997</v>
      </c>
      <c r="F550" s="21">
        <f>'A. Thermody. result (all suite)'!J506</f>
        <v>4.7688740000000003</v>
      </c>
      <c r="G550" s="21">
        <f>'A. Thermody. result (all suite)'!K506</f>
        <v>14.016397</v>
      </c>
      <c r="H550" s="21">
        <f>'A. Thermody. result (all suite)'!L506</f>
        <v>3.0306570000000002</v>
      </c>
      <c r="I550" s="21">
        <f>'A. Thermody. result (all suite)'!M506</f>
        <v>11.16107</v>
      </c>
      <c r="J550" s="21">
        <f>'A. Thermody. result (all suite)'!N506</f>
        <v>0.26724799999999999</v>
      </c>
      <c r="K550" s="21">
        <f>'A. Thermody. result (all suite)'!O506</f>
        <v>5.5947839999999998</v>
      </c>
      <c r="L550" s="21">
        <f>'A. Thermody. result (all suite)'!P506</f>
        <v>9.3411290000000005</v>
      </c>
      <c r="M550" s="21">
        <f>'A. Thermody. result (all suite)'!Q506</f>
        <v>3.8741490000000001</v>
      </c>
      <c r="N550" s="21">
        <f>'A. Thermody. result (all suite)'!R506</f>
        <v>1.210475</v>
      </c>
      <c r="O550" s="21">
        <f>'A. Thermody. result (all suite)'!S506</f>
        <v>1.031749</v>
      </c>
      <c r="P550" s="21">
        <f>'A. Thermody. result (all suite)'!T506</f>
        <v>1.4462820000000001</v>
      </c>
      <c r="Q550" s="21">
        <f t="shared" si="672"/>
        <v>100</v>
      </c>
      <c r="S550" s="19">
        <f t="shared" si="673"/>
        <v>1495</v>
      </c>
      <c r="T550" s="19">
        <f t="shared" si="674"/>
        <v>1</v>
      </c>
      <c r="V550" s="61">
        <f t="shared" si="675"/>
        <v>43.617102285175477</v>
      </c>
      <c r="W550" s="21">
        <f t="shared" si="676"/>
        <v>4.6999026337353209</v>
      </c>
      <c r="X550" s="21">
        <f t="shared" si="677"/>
        <v>13.81368037314046</v>
      </c>
      <c r="Y550" s="21">
        <f t="shared" si="678"/>
        <v>2.9868251533272603</v>
      </c>
      <c r="Z550" s="21">
        <f t="shared" si="679"/>
        <v>10.999649453582601</v>
      </c>
      <c r="AA550" s="21">
        <f t="shared" si="680"/>
        <v>0.26338284028063996</v>
      </c>
      <c r="AB550" s="21">
        <f t="shared" si="681"/>
        <v>5.5138676460691203</v>
      </c>
      <c r="AC550" s="21">
        <f t="shared" si="682"/>
        <v>9.2060299326762216</v>
      </c>
      <c r="AD550" s="21">
        <f t="shared" si="683"/>
        <v>3.8181178803598201</v>
      </c>
      <c r="AE550" s="21">
        <f t="shared" si="684"/>
        <v>1.1929681179605001</v>
      </c>
      <c r="AF550" s="21">
        <f t="shared" si="685"/>
        <v>1.0168269999278201</v>
      </c>
      <c r="AG550" s="21">
        <f t="shared" si="686"/>
        <v>97.128353316235234</v>
      </c>
      <c r="AH550" s="21"/>
      <c r="AI550" s="61">
        <f t="shared" si="687"/>
        <v>44.906662983531483</v>
      </c>
      <c r="AJ550" s="21">
        <f t="shared" si="688"/>
        <v>4.8388575253954409</v>
      </c>
      <c r="AK550" s="21">
        <f t="shared" si="689"/>
        <v>14.222088506087614</v>
      </c>
      <c r="AL550" s="21">
        <f t="shared" si="690"/>
        <v>3.0751320817749366</v>
      </c>
      <c r="AM550" s="21">
        <f t="shared" si="691"/>
        <v>11.324859403071939</v>
      </c>
      <c r="AN550" s="21">
        <f t="shared" si="692"/>
        <v>0.27116988118094132</v>
      </c>
      <c r="AO550" s="21">
        <f t="shared" si="693"/>
        <v>5.6768878065056869</v>
      </c>
      <c r="AP550" s="21">
        <f t="shared" si="694"/>
        <v>9.4782106546198523</v>
      </c>
      <c r="AQ550" s="21">
        <f t="shared" si="695"/>
        <v>3.9310023798391862</v>
      </c>
      <c r="AR550" s="21">
        <f t="shared" si="696"/>
        <v>1.2282387966327157</v>
      </c>
      <c r="AS550" s="21">
        <f t="shared" si="697"/>
        <v>1.0468899813602164</v>
      </c>
      <c r="AT550" s="21">
        <f t="shared" si="698"/>
        <v>100</v>
      </c>
      <c r="AU550" s="21"/>
      <c r="AV550" s="21">
        <f>AR550*'[1]diagram lines'!$G$39</f>
        <v>1.0195685874892975</v>
      </c>
      <c r="AW550" s="21">
        <f>AK550*'[1]diagram lines'!$G$40</f>
        <v>7.5272732850383672</v>
      </c>
      <c r="AX550" s="21">
        <f>AQ550*'[1]diagram lines'!$G$38</f>
        <v>2.9162228045338141</v>
      </c>
      <c r="AY550" s="21">
        <f>AP550*'[1]diagram lines'!$G$41</f>
        <v>6.7736755815951231</v>
      </c>
      <c r="AZ550" s="21">
        <f t="shared" si="699"/>
        <v>5.1592411764719017</v>
      </c>
      <c r="BA550" s="21">
        <f t="shared" si="700"/>
        <v>0.702861618004061</v>
      </c>
      <c r="BB550" s="21">
        <f t="shared" si="701"/>
        <v>1.9125183566116619</v>
      </c>
      <c r="BC550" s="86">
        <f t="shared" si="702"/>
        <v>0.52287079836015948</v>
      </c>
      <c r="BX550" s="61">
        <f t="shared" si="703"/>
        <v>0.73663758322237016</v>
      </c>
      <c r="BY550" s="21">
        <f t="shared" si="704"/>
        <v>5.9700475713570365E-2</v>
      </c>
      <c r="BZ550" s="21">
        <f t="shared" si="705"/>
        <v>0.13746956649666536</v>
      </c>
      <c r="CA550" s="21">
        <f t="shared" si="706"/>
        <v>1.8978376855156867E-2</v>
      </c>
      <c r="CB550" s="21">
        <f t="shared" si="707"/>
        <v>0.15533848295059152</v>
      </c>
      <c r="CC550" s="21">
        <f t="shared" si="708"/>
        <v>3.7672399210600506E-3</v>
      </c>
      <c r="CD550" s="21">
        <f t="shared" si="709"/>
        <v>0.1388283870967742</v>
      </c>
      <c r="CE550" s="21">
        <f t="shared" si="710"/>
        <v>0.16656792082738947</v>
      </c>
      <c r="CF550" s="21">
        <f t="shared" si="711"/>
        <v>6.2496354250685594E-2</v>
      </c>
      <c r="CG550" s="21">
        <f t="shared" si="712"/>
        <v>1.2850053078556262E-2</v>
      </c>
      <c r="CH550" s="21">
        <f t="shared" si="713"/>
        <v>7.2687045595446103E-3</v>
      </c>
      <c r="CI550" s="21">
        <f t="shared" si="714"/>
        <v>8.0259822419533861E-2</v>
      </c>
      <c r="CJ550" s="21">
        <f t="shared" si="715"/>
        <v>1.5801629673918984</v>
      </c>
      <c r="CL550" s="68">
        <f t="shared" si="716"/>
        <v>0.46617823504509182</v>
      </c>
      <c r="CM550" s="19">
        <f t="shared" si="717"/>
        <v>3.7781214308615023E-2</v>
      </c>
      <c r="CN550" s="19">
        <f t="shared" si="718"/>
        <v>8.6997081524801581E-2</v>
      </c>
      <c r="CO550" s="19">
        <f t="shared" si="719"/>
        <v>1.2010392122074085E-2</v>
      </c>
      <c r="CP550" s="19">
        <f t="shared" si="720"/>
        <v>9.8305355938686417E-2</v>
      </c>
      <c r="CQ550" s="19">
        <f t="shared" si="721"/>
        <v>2.3840831602818676E-3</v>
      </c>
      <c r="CR550" s="19">
        <f t="shared" si="722"/>
        <v>8.7857005866878529E-2</v>
      </c>
      <c r="CS550" s="19">
        <f t="shared" si="723"/>
        <v>0.10541186210832058</v>
      </c>
      <c r="CT550" s="19">
        <f t="shared" si="724"/>
        <v>3.9550575187720996E-2</v>
      </c>
      <c r="CU550" s="19">
        <f t="shared" si="725"/>
        <v>8.132106209124506E-3</v>
      </c>
      <c r="CV550" s="19">
        <f t="shared" si="726"/>
        <v>4.5999714646786103E-3</v>
      </c>
      <c r="CW550" s="19">
        <f t="shared" si="727"/>
        <v>5.0792117063725939E-2</v>
      </c>
      <c r="CX550" s="19">
        <f t="shared" si="728"/>
        <v>0.99999999999999978</v>
      </c>
      <c r="CZ550" s="68">
        <f t="shared" si="729"/>
        <v>2.4859999999999999E-5</v>
      </c>
      <c r="DA550" s="19">
        <f t="shared" si="730"/>
        <v>1.8851279999999995E-5</v>
      </c>
      <c r="DB550" s="19">
        <f t="shared" si="731"/>
        <v>3.5539999999999995E-5</v>
      </c>
      <c r="DC550" s="19">
        <f t="shared" si="732"/>
        <v>4.0251979999999999E-5</v>
      </c>
      <c r="DD550" s="19">
        <f t="shared" si="733"/>
        <v>1.2970239999999998E-5</v>
      </c>
      <c r="DE550" s="19">
        <f t="shared" si="734"/>
        <v>1.2970239999999998E-5</v>
      </c>
      <c r="DF550" s="19">
        <f t="shared" si="735"/>
        <v>1.200794E-5</v>
      </c>
      <c r="DG550" s="19">
        <f t="shared" si="736"/>
        <v>1.6624279999999998E-5</v>
      </c>
      <c r="DH550" s="19">
        <f t="shared" si="737"/>
        <v>2.5262959999999999E-5</v>
      </c>
      <c r="DI550" s="19">
        <f t="shared" si="738"/>
        <v>3.7399759999999991E-5</v>
      </c>
      <c r="DJ550" s="19">
        <f t="shared" si="739"/>
        <v>0</v>
      </c>
      <c r="DK550" s="19">
        <f t="shared" si="740"/>
        <v>2.1436119999999998E-5</v>
      </c>
      <c r="DM550" s="68">
        <f t="shared" si="741"/>
        <v>1126.6286549279614</v>
      </c>
      <c r="DN550" s="19">
        <f t="shared" si="742"/>
        <v>160.09328804050273</v>
      </c>
      <c r="DO550" s="19">
        <f t="shared" si="743"/>
        <v>249.58419899461927</v>
      </c>
      <c r="DP550" s="19">
        <f t="shared" si="744"/>
        <v>47.64832731145178</v>
      </c>
      <c r="DQ550" s="19">
        <f t="shared" si="745"/>
        <v>544.57279311675188</v>
      </c>
      <c r="DR550" s="19">
        <f t="shared" si="746"/>
        <v>13.039609088991083</v>
      </c>
      <c r="DS550" s="19">
        <f t="shared" si="747"/>
        <v>294.85801365056824</v>
      </c>
      <c r="DT550" s="19">
        <f t="shared" si="748"/>
        <v>355.59418074254154</v>
      </c>
      <c r="DU550" s="19">
        <f t="shared" si="749"/>
        <v>97.048808052849893</v>
      </c>
      <c r="DV550" s="19">
        <f t="shared" si="750"/>
        <v>20.482602158396972</v>
      </c>
      <c r="DX550" s="19">
        <f t="shared" si="751"/>
        <v>42.697743317743203</v>
      </c>
      <c r="DZ550" s="68">
        <f t="shared" si="752"/>
        <v>2952.2482194023783</v>
      </c>
      <c r="EA550" s="21">
        <f t="shared" si="753"/>
        <v>2.9522482194023785</v>
      </c>
      <c r="EB550" s="92">
        <f t="shared" si="754"/>
        <v>1222</v>
      </c>
    </row>
    <row r="551" spans="1:132" x14ac:dyDescent="0.3">
      <c r="A551" s="19">
        <f>'A. Thermody. result (all suite)'!C507</f>
        <v>1221</v>
      </c>
      <c r="B551" s="19" t="str">
        <f>'A. Thermody. result (all suite)'!A507</f>
        <v>Alkaline basalt</v>
      </c>
      <c r="C551" s="24">
        <f>'A. Thermody. result (all suite)'!G507</f>
        <v>63.274965000000002</v>
      </c>
      <c r="D551" s="19">
        <f>'A. Thermody. result (all suite)'!D507</f>
        <v>10000</v>
      </c>
      <c r="E551" s="61">
        <f>'A. Thermody. result (all suite)'!I507</f>
        <v>44.282975</v>
      </c>
      <c r="F551" s="21">
        <f>'A. Thermody. result (all suite)'!J507</f>
        <v>4.7608860000000002</v>
      </c>
      <c r="G551" s="21">
        <f>'A. Thermody. result (all suite)'!K507</f>
        <v>14.034174</v>
      </c>
      <c r="H551" s="21">
        <f>'A. Thermody. result (all suite)'!L507</f>
        <v>3.0285139999999999</v>
      </c>
      <c r="I551" s="21">
        <f>'A. Thermody. result (all suite)'!M507</f>
        <v>11.194417</v>
      </c>
      <c r="J551" s="21">
        <f>'A. Thermody. result (all suite)'!N507</f>
        <v>0.26864199999999999</v>
      </c>
      <c r="K551" s="21">
        <f>'A. Thermody. result (all suite)'!O507</f>
        <v>5.5657750000000004</v>
      </c>
      <c r="L551" s="21">
        <f>'A. Thermody. result (all suite)'!P507</f>
        <v>9.2755550000000007</v>
      </c>
      <c r="M551" s="21">
        <f>'A. Thermody. result (all suite)'!Q507</f>
        <v>3.8911850000000001</v>
      </c>
      <c r="N551" s="21">
        <f>'A. Thermody. result (all suite)'!R507</f>
        <v>1.2167889999999999</v>
      </c>
      <c r="O551" s="21">
        <f>'A. Thermody. result (all suite)'!S507</f>
        <v>1.027261</v>
      </c>
      <c r="P551" s="21">
        <f>'A. Thermody. result (all suite)'!T507</f>
        <v>1.4538260000000001</v>
      </c>
      <c r="Q551" s="21">
        <f t="shared" si="672"/>
        <v>99.999999000000003</v>
      </c>
      <c r="S551" s="19">
        <f t="shared" si="673"/>
        <v>1494</v>
      </c>
      <c r="T551" s="19">
        <f t="shared" si="674"/>
        <v>1</v>
      </c>
      <c r="V551" s="61">
        <f t="shared" si="675"/>
        <v>43.639177589438525</v>
      </c>
      <c r="W551" s="21">
        <f t="shared" si="676"/>
        <v>4.6916710008094897</v>
      </c>
      <c r="X551" s="21">
        <f t="shared" si="677"/>
        <v>13.830141527462434</v>
      </c>
      <c r="Y551" s="21">
        <f t="shared" si="678"/>
        <v>2.9844846756140666</v>
      </c>
      <c r="Z551" s="21">
        <f t="shared" si="679"/>
        <v>11.031669653478104</v>
      </c>
      <c r="AA551" s="21">
        <f t="shared" si="680"/>
        <v>0.26473641271802406</v>
      </c>
      <c r="AB551" s="21">
        <f t="shared" si="681"/>
        <v>5.4848583151393333</v>
      </c>
      <c r="AC551" s="21">
        <f t="shared" si="682"/>
        <v>9.1407045684171955</v>
      </c>
      <c r="AD551" s="21">
        <f t="shared" si="683"/>
        <v>3.834613940196189</v>
      </c>
      <c r="AE551" s="21">
        <f t="shared" si="684"/>
        <v>1.1990990049759598</v>
      </c>
      <c r="AF551" s="21">
        <f t="shared" si="685"/>
        <v>1.0123264123447941</v>
      </c>
      <c r="AG551" s="21">
        <f t="shared" si="686"/>
        <v>97.113483100594124</v>
      </c>
      <c r="AH551" s="21"/>
      <c r="AI551" s="61">
        <f t="shared" si="687"/>
        <v>44.936270635288899</v>
      </c>
      <c r="AJ551" s="21">
        <f t="shared" si="688"/>
        <v>4.8311221583409427</v>
      </c>
      <c r="AK551" s="21">
        <f t="shared" si="689"/>
        <v>14.241216652827298</v>
      </c>
      <c r="AL551" s="21">
        <f t="shared" si="690"/>
        <v>3.0731929082624041</v>
      </c>
      <c r="AM551" s="21">
        <f t="shared" si="691"/>
        <v>11.359565429293736</v>
      </c>
      <c r="AN551" s="21">
        <f t="shared" si="692"/>
        <v>0.27260520811904076</v>
      </c>
      <c r="AO551" s="21">
        <f t="shared" si="693"/>
        <v>5.6478854840968813</v>
      </c>
      <c r="AP551" s="21">
        <f t="shared" si="694"/>
        <v>9.4123949389693689</v>
      </c>
      <c r="AQ551" s="21">
        <f t="shared" si="695"/>
        <v>3.9485906773873398</v>
      </c>
      <c r="AR551" s="21">
        <f t="shared" si="696"/>
        <v>1.2347399832563763</v>
      </c>
      <c r="AS551" s="21">
        <f t="shared" si="697"/>
        <v>1.0424159241577042</v>
      </c>
      <c r="AT551" s="21">
        <f t="shared" si="698"/>
        <v>100</v>
      </c>
      <c r="AU551" s="21"/>
      <c r="AV551" s="21">
        <f>AR551*'[1]diagram lines'!$G$39</f>
        <v>1.0249652625341359</v>
      </c>
      <c r="AW551" s="21">
        <f>AK551*'[1]diagram lines'!$G$40</f>
        <v>7.5373971699997275</v>
      </c>
      <c r="AX551" s="21">
        <f>AQ551*'[1]diagram lines'!$G$38</f>
        <v>2.9292707219469167</v>
      </c>
      <c r="AY551" s="21">
        <f>AP551*'[1]diagram lines'!$G$41</f>
        <v>6.7266398781029677</v>
      </c>
      <c r="AZ551" s="21">
        <f t="shared" si="699"/>
        <v>5.1833306606437164</v>
      </c>
      <c r="BA551" s="21">
        <f t="shared" si="700"/>
        <v>0.70569092525490762</v>
      </c>
      <c r="BB551" s="21">
        <f t="shared" si="701"/>
        <v>1.9061576495639834</v>
      </c>
      <c r="BC551" s="86">
        <f t="shared" si="702"/>
        <v>0.52461557952918592</v>
      </c>
      <c r="BX551" s="61">
        <f t="shared" si="703"/>
        <v>0.73706682756324904</v>
      </c>
      <c r="BY551" s="21">
        <f t="shared" si="704"/>
        <v>5.9600475713570363E-2</v>
      </c>
      <c r="BZ551" s="21">
        <f t="shared" si="705"/>
        <v>0.13764391918399374</v>
      </c>
      <c r="CA551" s="21">
        <f t="shared" si="706"/>
        <v>1.8964957104389755E-2</v>
      </c>
      <c r="CB551" s="21">
        <f t="shared" si="707"/>
        <v>0.15580260264439805</v>
      </c>
      <c r="CC551" s="21">
        <f t="shared" si="708"/>
        <v>3.7868903298562163E-3</v>
      </c>
      <c r="CD551" s="21">
        <f t="shared" si="709"/>
        <v>0.13810856079404468</v>
      </c>
      <c r="CE551" s="21">
        <f t="shared" si="710"/>
        <v>0.16539862696148361</v>
      </c>
      <c r="CF551" s="21">
        <f t="shared" si="711"/>
        <v>6.2771172769801584E-2</v>
      </c>
      <c r="CG551" s="21">
        <f t="shared" si="712"/>
        <v>1.2917080679405519E-2</v>
      </c>
      <c r="CH551" s="21">
        <f t="shared" si="713"/>
        <v>7.2370864566307846E-3</v>
      </c>
      <c r="CI551" s="21">
        <f t="shared" si="714"/>
        <v>8.0678468368479472E-2</v>
      </c>
      <c r="CJ551" s="21">
        <f t="shared" si="715"/>
        <v>1.5799766685693024</v>
      </c>
      <c r="CL551" s="68">
        <f t="shared" si="716"/>
        <v>0.46650488087946035</v>
      </c>
      <c r="CM551" s="19">
        <f t="shared" si="717"/>
        <v>3.7722377107973167E-2</v>
      </c>
      <c r="CN551" s="19">
        <f t="shared" si="718"/>
        <v>8.7117690990103552E-2</v>
      </c>
      <c r="CO551" s="19">
        <f t="shared" si="719"/>
        <v>1.200331465752774E-2</v>
      </c>
      <c r="CP551" s="19">
        <f t="shared" si="720"/>
        <v>9.8610698337387559E-2</v>
      </c>
      <c r="CQ551" s="19">
        <f t="shared" si="721"/>
        <v>2.3968014244699666E-3</v>
      </c>
      <c r="CR551" s="19">
        <f t="shared" si="722"/>
        <v>8.7411772301109039E-2</v>
      </c>
      <c r="CS551" s="19">
        <f t="shared" si="723"/>
        <v>0.10468422113552796</v>
      </c>
      <c r="CT551" s="19">
        <f t="shared" si="724"/>
        <v>3.9729177030596294E-2</v>
      </c>
      <c r="CU551" s="19">
        <f t="shared" si="725"/>
        <v>8.1754882438246201E-3</v>
      </c>
      <c r="CV551" s="19">
        <f t="shared" si="726"/>
        <v>4.5805021052520338E-3</v>
      </c>
      <c r="CW551" s="19">
        <f t="shared" si="727"/>
        <v>5.106307578676797E-2</v>
      </c>
      <c r="CX551" s="19">
        <f t="shared" si="728"/>
        <v>1.0000000000000004</v>
      </c>
      <c r="CZ551" s="68">
        <f t="shared" si="729"/>
        <v>2.4859999999999999E-5</v>
      </c>
      <c r="DA551" s="19">
        <f t="shared" si="730"/>
        <v>1.8844039999999997E-5</v>
      </c>
      <c r="DB551" s="19">
        <f t="shared" si="731"/>
        <v>3.5539999999999995E-5</v>
      </c>
      <c r="DC551" s="19">
        <f t="shared" si="732"/>
        <v>4.024289E-5</v>
      </c>
      <c r="DD551" s="19">
        <f t="shared" si="733"/>
        <v>1.2967319999999998E-5</v>
      </c>
      <c r="DE551" s="19">
        <f t="shared" si="734"/>
        <v>1.2967319999999998E-5</v>
      </c>
      <c r="DF551" s="19">
        <f t="shared" si="735"/>
        <v>1.200467E-5</v>
      </c>
      <c r="DG551" s="19">
        <f t="shared" si="736"/>
        <v>1.6620539999999997E-5</v>
      </c>
      <c r="DH551" s="19">
        <f t="shared" si="737"/>
        <v>2.5255279999999997E-5</v>
      </c>
      <c r="DI551" s="19">
        <f t="shared" si="738"/>
        <v>3.7387679999999993E-5</v>
      </c>
      <c r="DJ551" s="19">
        <f t="shared" si="739"/>
        <v>0</v>
      </c>
      <c r="DK551" s="19">
        <f t="shared" si="740"/>
        <v>2.142666E-5</v>
      </c>
      <c r="DM551" s="68">
        <f t="shared" si="741"/>
        <v>1127.4180709267087</v>
      </c>
      <c r="DN551" s="19">
        <f t="shared" si="742"/>
        <v>159.90538564898486</v>
      </c>
      <c r="DO551" s="19">
        <f t="shared" si="743"/>
        <v>249.93021309372418</v>
      </c>
      <c r="DP551" s="19">
        <f t="shared" si="744"/>
        <v>47.6310055679551</v>
      </c>
      <c r="DQ551" s="19">
        <f t="shared" si="745"/>
        <v>546.38727782928913</v>
      </c>
      <c r="DR551" s="19">
        <f t="shared" si="746"/>
        <v>13.112122863621739</v>
      </c>
      <c r="DS551" s="19">
        <f t="shared" si="747"/>
        <v>293.4436701495913</v>
      </c>
      <c r="DT551" s="19">
        <f t="shared" si="748"/>
        <v>353.21903628163761</v>
      </c>
      <c r="DU551" s="19">
        <f t="shared" si="749"/>
        <v>97.516704789123892</v>
      </c>
      <c r="DV551" s="19">
        <f t="shared" si="750"/>
        <v>20.59852316507147</v>
      </c>
      <c r="DX551" s="19">
        <f t="shared" si="751"/>
        <v>42.944473178626943</v>
      </c>
      <c r="DZ551" s="68">
        <f t="shared" si="752"/>
        <v>2952.106483494335</v>
      </c>
      <c r="EA551" s="21">
        <f t="shared" si="753"/>
        <v>2.9521064834943349</v>
      </c>
      <c r="EB551" s="92">
        <f t="shared" si="754"/>
        <v>1221</v>
      </c>
    </row>
    <row r="552" spans="1:132" x14ac:dyDescent="0.3">
      <c r="A552" s="19">
        <f>'A. Thermody. result (all suite)'!C508</f>
        <v>1220</v>
      </c>
      <c r="B552" s="19" t="str">
        <f>'A. Thermody. result (all suite)'!A508</f>
        <v>Alkaline basalt</v>
      </c>
      <c r="C552" s="24">
        <f>'A. Thermody. result (all suite)'!G508</f>
        <v>62.945456999999998</v>
      </c>
      <c r="D552" s="19">
        <f>'A. Thermody. result (all suite)'!D508</f>
        <v>10000</v>
      </c>
      <c r="E552" s="61">
        <f>'A. Thermody. result (all suite)'!I508</f>
        <v>44.31127</v>
      </c>
      <c r="F552" s="21">
        <f>'A. Thermody. result (all suite)'!J508</f>
        <v>4.7511720000000004</v>
      </c>
      <c r="G552" s="21">
        <f>'A. Thermody. result (all suite)'!K508</f>
        <v>14.050791</v>
      </c>
      <c r="H552" s="21">
        <f>'A. Thermody. result (all suite)'!L508</f>
        <v>3.026294</v>
      </c>
      <c r="I552" s="21">
        <f>'A. Thermody. result (all suite)'!M508</f>
        <v>11.228187999999999</v>
      </c>
      <c r="J552" s="21">
        <f>'A. Thermody. result (all suite)'!N508</f>
        <v>0.27004800000000001</v>
      </c>
      <c r="K552" s="21">
        <f>'A. Thermody. result (all suite)'!O508</f>
        <v>5.5372919999999999</v>
      </c>
      <c r="L552" s="21">
        <f>'A. Thermody. result (all suite)'!P508</f>
        <v>9.2092069999999993</v>
      </c>
      <c r="M552" s="21">
        <f>'A. Thermody. result (all suite)'!Q508</f>
        <v>3.9083760000000001</v>
      </c>
      <c r="N552" s="21">
        <f>'A. Thermody. result (all suite)'!R508</f>
        <v>1.2231590000000001</v>
      </c>
      <c r="O552" s="21">
        <f>'A. Thermody. result (all suite)'!S508</f>
        <v>1.022767</v>
      </c>
      <c r="P552" s="21">
        <f>'A. Thermody. result (all suite)'!T508</f>
        <v>1.4614370000000001</v>
      </c>
      <c r="Q552" s="21">
        <f t="shared" si="672"/>
        <v>100.00000100000001</v>
      </c>
      <c r="S552" s="19">
        <f t="shared" si="673"/>
        <v>1493</v>
      </c>
      <c r="T552" s="19">
        <f t="shared" si="674"/>
        <v>1</v>
      </c>
      <c r="V552" s="61">
        <f t="shared" si="675"/>
        <v>43.663688711525907</v>
      </c>
      <c r="W552" s="21">
        <f t="shared" si="676"/>
        <v>4.6817366151527136</v>
      </c>
      <c r="X552" s="21">
        <f t="shared" si="677"/>
        <v>13.845447543586765</v>
      </c>
      <c r="Y552" s="21">
        <f t="shared" si="678"/>
        <v>2.9820666201974935</v>
      </c>
      <c r="Z552" s="21">
        <f t="shared" si="679"/>
        <v>11.064095107779368</v>
      </c>
      <c r="AA552" s="21">
        <f t="shared" si="680"/>
        <v>0.26610141864970582</v>
      </c>
      <c r="AB552" s="21">
        <f t="shared" si="681"/>
        <v>5.4563679667232003</v>
      </c>
      <c r="AC552" s="21">
        <f t="shared" si="682"/>
        <v>9.0746202428412772</v>
      </c>
      <c r="AD552" s="21">
        <f t="shared" si="683"/>
        <v>3.8512575476080646</v>
      </c>
      <c r="AE552" s="21">
        <f t="shared" si="684"/>
        <v>1.2052833019839271</v>
      </c>
      <c r="AF552" s="21">
        <f t="shared" si="685"/>
        <v>1.007819904787681</v>
      </c>
      <c r="AG552" s="21">
        <f t="shared" si="686"/>
        <v>97.098484980836119</v>
      </c>
      <c r="AH552" s="21"/>
      <c r="AI552" s="61">
        <f t="shared" si="687"/>
        <v>44.968455192831911</v>
      </c>
      <c r="AJ552" s="21">
        <f t="shared" si="688"/>
        <v>4.8216371409674688</v>
      </c>
      <c r="AK552" s="21">
        <f t="shared" si="689"/>
        <v>14.259179786707669</v>
      </c>
      <c r="AL552" s="21">
        <f t="shared" si="690"/>
        <v>3.0711772905478907</v>
      </c>
      <c r="AM552" s="21">
        <f t="shared" si="691"/>
        <v>11.39471445920401</v>
      </c>
      <c r="AN552" s="21">
        <f t="shared" si="692"/>
        <v>0.27405311082065292</v>
      </c>
      <c r="AO552" s="21">
        <f t="shared" si="693"/>
        <v>5.6194161709115225</v>
      </c>
      <c r="AP552" s="21">
        <f t="shared" si="694"/>
        <v>9.3457897356815529</v>
      </c>
      <c r="AQ552" s="21">
        <f t="shared" si="695"/>
        <v>3.96634154319521</v>
      </c>
      <c r="AR552" s="21">
        <f t="shared" si="696"/>
        <v>1.2412998021769426</v>
      </c>
      <c r="AS552" s="21">
        <f t="shared" si="697"/>
        <v>1.0379357669551588</v>
      </c>
      <c r="AT552" s="21">
        <f t="shared" si="698"/>
        <v>100</v>
      </c>
      <c r="AU552" s="21"/>
      <c r="AV552" s="21">
        <f>AR552*'[1]diagram lines'!$G$39</f>
        <v>1.0304106086096412</v>
      </c>
      <c r="AW552" s="21">
        <f>AK552*'[1]diagram lines'!$G$40</f>
        <v>7.5469044528235836</v>
      </c>
      <c r="AX552" s="21">
        <f>AQ552*'[1]diagram lines'!$G$38</f>
        <v>2.9424392409828295</v>
      </c>
      <c r="AY552" s="21">
        <f>AP552*'[1]diagram lines'!$G$41</f>
        <v>6.6790399612454587</v>
      </c>
      <c r="AZ552" s="21">
        <f t="shared" si="699"/>
        <v>5.2076413453721528</v>
      </c>
      <c r="BA552" s="21">
        <f t="shared" si="700"/>
        <v>0.70850380419302406</v>
      </c>
      <c r="BB552" s="21">
        <f t="shared" si="701"/>
        <v>1.8996198543968972</v>
      </c>
      <c r="BC552" s="86">
        <f t="shared" si="702"/>
        <v>0.52642111403783265</v>
      </c>
      <c r="BX552" s="61">
        <f t="shared" si="703"/>
        <v>0.73753778295605865</v>
      </c>
      <c r="BY552" s="21">
        <f t="shared" si="704"/>
        <v>5.9478868302453691E-2</v>
      </c>
      <c r="BZ552" s="21">
        <f t="shared" si="705"/>
        <v>0.1378068948607297</v>
      </c>
      <c r="CA552" s="21">
        <f t="shared" si="706"/>
        <v>1.8951055169390694E-2</v>
      </c>
      <c r="CB552" s="21">
        <f t="shared" si="707"/>
        <v>0.15627262352122478</v>
      </c>
      <c r="CC552" s="21">
        <f t="shared" si="708"/>
        <v>3.806709895686496E-3</v>
      </c>
      <c r="CD552" s="21">
        <f t="shared" si="709"/>
        <v>0.13740178660049629</v>
      </c>
      <c r="CE552" s="21">
        <f t="shared" si="710"/>
        <v>0.16421553138373751</v>
      </c>
      <c r="CF552" s="21">
        <f t="shared" si="711"/>
        <v>6.3048491692208414E-2</v>
      </c>
      <c r="CG552" s="21">
        <f t="shared" si="712"/>
        <v>1.2984702760084926E-2</v>
      </c>
      <c r="CH552" s="21">
        <f t="shared" si="713"/>
        <v>7.205426083525898E-3</v>
      </c>
      <c r="CI552" s="21">
        <f t="shared" si="714"/>
        <v>8.1100832408435075E-2</v>
      </c>
      <c r="CJ552" s="21">
        <f t="shared" si="715"/>
        <v>1.579810705634032</v>
      </c>
      <c r="CL552" s="68">
        <f t="shared" si="716"/>
        <v>0.46685199709420855</v>
      </c>
      <c r="CM552" s="19">
        <f t="shared" si="717"/>
        <v>3.7649363996797823E-2</v>
      </c>
      <c r="CN552" s="19">
        <f t="shared" si="718"/>
        <v>8.7230004436147354E-2</v>
      </c>
      <c r="CO552" s="19">
        <f t="shared" si="719"/>
        <v>1.1995775887456711E-2</v>
      </c>
      <c r="CP552" s="19">
        <f t="shared" si="720"/>
        <v>9.891857484185565E-2</v>
      </c>
      <c r="CQ552" s="19">
        <f t="shared" si="721"/>
        <v>2.4095987462996291E-3</v>
      </c>
      <c r="CR552" s="19">
        <f t="shared" si="722"/>
        <v>8.6973576081288959E-2</v>
      </c>
      <c r="CS552" s="19">
        <f t="shared" si="723"/>
        <v>0.1039463340754057</v>
      </c>
      <c r="CT552" s="19">
        <f t="shared" si="724"/>
        <v>3.9908890012810047E-2</v>
      </c>
      <c r="CU552" s="19">
        <f t="shared" si="725"/>
        <v>8.2191510120661719E-3</v>
      </c>
      <c r="CV552" s="19">
        <f t="shared" si="726"/>
        <v>4.5609426862531065E-3</v>
      </c>
      <c r="CW552" s="19">
        <f t="shared" si="727"/>
        <v>5.133579112941037E-2</v>
      </c>
      <c r="CX552" s="19">
        <f t="shared" si="728"/>
        <v>1</v>
      </c>
      <c r="CZ552" s="68">
        <f t="shared" si="729"/>
        <v>2.4859999999999999E-5</v>
      </c>
      <c r="DA552" s="19">
        <f t="shared" si="730"/>
        <v>1.8836799999999996E-5</v>
      </c>
      <c r="DB552" s="19">
        <f t="shared" si="731"/>
        <v>3.5539999999999995E-5</v>
      </c>
      <c r="DC552" s="19">
        <f t="shared" si="732"/>
        <v>4.0233799999999994E-5</v>
      </c>
      <c r="DD552" s="19">
        <f t="shared" si="733"/>
        <v>1.2964399999999997E-5</v>
      </c>
      <c r="DE552" s="19">
        <f t="shared" si="734"/>
        <v>1.2964399999999997E-5</v>
      </c>
      <c r="DF552" s="19">
        <f t="shared" si="735"/>
        <v>1.20014E-5</v>
      </c>
      <c r="DG552" s="19">
        <f t="shared" si="736"/>
        <v>1.66168E-5</v>
      </c>
      <c r="DH552" s="19">
        <f t="shared" si="737"/>
        <v>2.5247599999999999E-5</v>
      </c>
      <c r="DI552" s="19">
        <f t="shared" si="738"/>
        <v>3.7375599999999995E-5</v>
      </c>
      <c r="DJ552" s="19">
        <f t="shared" si="739"/>
        <v>0</v>
      </c>
      <c r="DK552" s="19">
        <f t="shared" si="740"/>
        <v>2.1417199999999999E-5</v>
      </c>
      <c r="DM552" s="68">
        <f t="shared" si="741"/>
        <v>1128.256958383751</v>
      </c>
      <c r="DN552" s="19">
        <f t="shared" si="742"/>
        <v>159.65722394802782</v>
      </c>
      <c r="DO552" s="19">
        <f t="shared" si="743"/>
        <v>250.2524269079793</v>
      </c>
      <c r="DP552" s="19">
        <f t="shared" si="744"/>
        <v>47.611845052367968</v>
      </c>
      <c r="DQ552" s="19">
        <f t="shared" si="745"/>
        <v>548.21662416982883</v>
      </c>
      <c r="DR552" s="19">
        <f t="shared" si="746"/>
        <v>13.185101899239125</v>
      </c>
      <c r="DS552" s="19">
        <f t="shared" si="747"/>
        <v>292.05218691785501</v>
      </c>
      <c r="DT552" s="19">
        <f t="shared" si="748"/>
        <v>350.80824316046119</v>
      </c>
      <c r="DU552" s="19">
        <f t="shared" si="749"/>
        <v>97.987614343307683</v>
      </c>
      <c r="DV552" s="19">
        <f t="shared" si="750"/>
        <v>20.715226654197753</v>
      </c>
      <c r="DX552" s="19">
        <f t="shared" si="751"/>
        <v>43.192898985487126</v>
      </c>
      <c r="DZ552" s="68">
        <f t="shared" si="752"/>
        <v>2951.9363504225034</v>
      </c>
      <c r="EA552" s="21">
        <f t="shared" si="753"/>
        <v>2.9519363504225034</v>
      </c>
      <c r="EB552" s="92">
        <f t="shared" si="754"/>
        <v>1220</v>
      </c>
    </row>
    <row r="553" spans="1:132" x14ac:dyDescent="0.3">
      <c r="A553" s="19">
        <f>'A. Thermody. result (all suite)'!C509</f>
        <v>1219</v>
      </c>
      <c r="B553" s="19" t="str">
        <f>'A. Thermody. result (all suite)'!A509</f>
        <v>Alkaline basalt</v>
      </c>
      <c r="C553" s="24">
        <f>'A. Thermody. result (all suite)'!G509</f>
        <v>62.616996</v>
      </c>
      <c r="D553" s="19">
        <f>'A. Thermody. result (all suite)'!D509</f>
        <v>10000</v>
      </c>
      <c r="E553" s="61">
        <f>'A. Thermody. result (all suite)'!I509</f>
        <v>44.341990000000003</v>
      </c>
      <c r="F553" s="21">
        <f>'A. Thermody. result (all suite)'!J509</f>
        <v>4.7397710000000002</v>
      </c>
      <c r="G553" s="21">
        <f>'A. Thermody. result (all suite)'!K509</f>
        <v>14.066238</v>
      </c>
      <c r="H553" s="21">
        <f>'A. Thermody. result (all suite)'!L509</f>
        <v>3.0240209999999998</v>
      </c>
      <c r="I553" s="21">
        <f>'A. Thermody. result (all suite)'!M509</f>
        <v>11.262324</v>
      </c>
      <c r="J553" s="21">
        <f>'A. Thermody. result (all suite)'!N509</f>
        <v>0.27146500000000001</v>
      </c>
      <c r="K553" s="21">
        <f>'A. Thermody. result (all suite)'!O509</f>
        <v>5.5093490000000003</v>
      </c>
      <c r="L553" s="21">
        <f>'A. Thermody. result (all suite)'!P509</f>
        <v>9.1421960000000002</v>
      </c>
      <c r="M553" s="21">
        <f>'A. Thermody. result (all suite)'!Q509</f>
        <v>3.9256959999999999</v>
      </c>
      <c r="N553" s="21">
        <f>'A. Thermody. result (all suite)'!R509</f>
        <v>1.2295750000000001</v>
      </c>
      <c r="O553" s="21">
        <f>'A. Thermody. result (all suite)'!S509</f>
        <v>1.0182720000000001</v>
      </c>
      <c r="P553" s="21">
        <f>'A. Thermody. result (all suite)'!T509</f>
        <v>1.469103</v>
      </c>
      <c r="Q553" s="21">
        <f t="shared" si="672"/>
        <v>100.00000000000001</v>
      </c>
      <c r="S553" s="19">
        <f t="shared" si="673"/>
        <v>1492</v>
      </c>
      <c r="T553" s="19">
        <f t="shared" si="674"/>
        <v>1</v>
      </c>
      <c r="V553" s="61">
        <f t="shared" si="675"/>
        <v>43.690560494650299</v>
      </c>
      <c r="W553" s="21">
        <f t="shared" si="676"/>
        <v>4.6701388820458698</v>
      </c>
      <c r="X553" s="21">
        <f t="shared" si="677"/>
        <v>13.85959047555486</v>
      </c>
      <c r="Y553" s="21">
        <f t="shared" si="678"/>
        <v>2.9795950167683696</v>
      </c>
      <c r="Z553" s="21">
        <f t="shared" si="679"/>
        <v>11.09686886024628</v>
      </c>
      <c r="AA553" s="21">
        <f t="shared" si="680"/>
        <v>0.26747689954104997</v>
      </c>
      <c r="AB553" s="21">
        <f t="shared" si="681"/>
        <v>5.4284109885605307</v>
      </c>
      <c r="AC553" s="21">
        <f t="shared" si="682"/>
        <v>9.0078877242981186</v>
      </c>
      <c r="AD553" s="21">
        <f t="shared" si="683"/>
        <v>3.8680234822931197</v>
      </c>
      <c r="AE553" s="21">
        <f t="shared" si="684"/>
        <v>1.2115112767877501</v>
      </c>
      <c r="AF553" s="21">
        <f t="shared" si="685"/>
        <v>1.00331253549984</v>
      </c>
      <c r="AG553" s="21">
        <f t="shared" si="686"/>
        <v>97.083376636246086</v>
      </c>
      <c r="AH553" s="21"/>
      <c r="AI553" s="61">
        <f t="shared" si="687"/>
        <v>45.00313236770797</v>
      </c>
      <c r="AJ553" s="21">
        <f t="shared" si="688"/>
        <v>4.8104413380099444</v>
      </c>
      <c r="AK553" s="21">
        <f t="shared" si="689"/>
        <v>14.275966654398772</v>
      </c>
      <c r="AL553" s="21">
        <f t="shared" si="690"/>
        <v>3.0691093779446663</v>
      </c>
      <c r="AM553" s="21">
        <f t="shared" si="691"/>
        <v>11.430246088188966</v>
      </c>
      <c r="AN553" s="21">
        <f t="shared" si="692"/>
        <v>0.27551256333330648</v>
      </c>
      <c r="AO553" s="21">
        <f t="shared" si="693"/>
        <v>5.5914938032077401</v>
      </c>
      <c r="AP553" s="21">
        <f t="shared" si="694"/>
        <v>9.2785068220783558</v>
      </c>
      <c r="AQ553" s="21">
        <f t="shared" si="695"/>
        <v>3.9842284192338164</v>
      </c>
      <c r="AR553" s="21">
        <f t="shared" si="696"/>
        <v>1.247908054668375</v>
      </c>
      <c r="AS553" s="21">
        <f t="shared" si="697"/>
        <v>1.0334545112280873</v>
      </c>
      <c r="AT553" s="21">
        <f t="shared" si="698"/>
        <v>100</v>
      </c>
      <c r="AU553" s="21"/>
      <c r="AV553" s="21">
        <f>AR553*'[1]diagram lines'!$G$39</f>
        <v>1.0358961596905334</v>
      </c>
      <c r="AW553" s="21">
        <f>AK553*'[1]diagram lines'!$G$40</f>
        <v>7.5557891775007384</v>
      </c>
      <c r="AX553" s="21">
        <f>AQ553*'[1]diagram lines'!$G$38</f>
        <v>2.9557086595090496</v>
      </c>
      <c r="AY553" s="21">
        <f>AP553*'[1]diagram lines'!$G$41</f>
        <v>6.6309557135388086</v>
      </c>
      <c r="AZ553" s="21">
        <f t="shared" si="699"/>
        <v>5.2321364739021909</v>
      </c>
      <c r="BA553" s="21">
        <f t="shared" si="700"/>
        <v>0.71129641052305959</v>
      </c>
      <c r="BB553" s="21">
        <f t="shared" si="701"/>
        <v>1.8929201460919831</v>
      </c>
      <c r="BC553" s="86">
        <f t="shared" si="702"/>
        <v>0.5282843029932055</v>
      </c>
      <c r="BX553" s="61">
        <f t="shared" si="703"/>
        <v>0.73804910119840217</v>
      </c>
      <c r="BY553" s="21">
        <f t="shared" si="704"/>
        <v>5.933614171256886E-2</v>
      </c>
      <c r="BZ553" s="21">
        <f t="shared" si="705"/>
        <v>0.13795839544919578</v>
      </c>
      <c r="CA553" s="21">
        <f t="shared" si="706"/>
        <v>1.8936821341348862E-2</v>
      </c>
      <c r="CB553" s="21">
        <f t="shared" si="707"/>
        <v>0.15674772442588727</v>
      </c>
      <c r="CC553" s="21">
        <f t="shared" si="708"/>
        <v>3.8266845221313788E-3</v>
      </c>
      <c r="CD553" s="21">
        <f t="shared" si="709"/>
        <v>0.13670841191066999</v>
      </c>
      <c r="CE553" s="21">
        <f t="shared" si="710"/>
        <v>0.16302061340941512</v>
      </c>
      <c r="CF553" s="21">
        <f t="shared" si="711"/>
        <v>6.3327891595418614E-2</v>
      </c>
      <c r="CG553" s="21">
        <f t="shared" si="712"/>
        <v>1.3052813163481954E-2</v>
      </c>
      <c r="CH553" s="21">
        <f t="shared" si="713"/>
        <v>7.1737586653891688E-3</v>
      </c>
      <c r="CI553" s="21">
        <f t="shared" si="714"/>
        <v>8.1526248612652619E-2</v>
      </c>
      <c r="CJ553" s="21">
        <f t="shared" si="715"/>
        <v>1.579664606006562</v>
      </c>
      <c r="CL553" s="68">
        <f t="shared" si="716"/>
        <v>0.46721886303714288</v>
      </c>
      <c r="CM553" s="19">
        <f t="shared" si="717"/>
        <v>3.7562493637540155E-2</v>
      </c>
      <c r="CN553" s="19">
        <f t="shared" si="718"/>
        <v>8.7333978950100435E-2</v>
      </c>
      <c r="CO553" s="19">
        <f t="shared" si="719"/>
        <v>1.1987874685134394E-2</v>
      </c>
      <c r="CP553" s="19">
        <f t="shared" si="720"/>
        <v>9.9228484217387183E-2</v>
      </c>
      <c r="CQ553" s="19">
        <f t="shared" si="721"/>
        <v>2.4224664574876743E-3</v>
      </c>
      <c r="CR553" s="19">
        <f t="shared" si="722"/>
        <v>8.6542682155975395E-2</v>
      </c>
      <c r="CS553" s="19">
        <f t="shared" si="723"/>
        <v>0.10319951006659317</v>
      </c>
      <c r="CT553" s="19">
        <f t="shared" si="724"/>
        <v>4.0089454023733151E-2</v>
      </c>
      <c r="CU553" s="19">
        <f t="shared" si="725"/>
        <v>8.2630281857614344E-3</v>
      </c>
      <c r="CV553" s="19">
        <f t="shared" si="726"/>
        <v>4.5413175924252924E-3</v>
      </c>
      <c r="CW553" s="19">
        <f t="shared" si="727"/>
        <v>5.1609846990718709E-2</v>
      </c>
      <c r="CX553" s="19">
        <f t="shared" si="728"/>
        <v>0.99999999999999967</v>
      </c>
      <c r="CZ553" s="68">
        <f t="shared" si="729"/>
        <v>2.4859999999999999E-5</v>
      </c>
      <c r="DA553" s="19">
        <f t="shared" si="730"/>
        <v>1.8829559999999997E-5</v>
      </c>
      <c r="DB553" s="19">
        <f t="shared" si="731"/>
        <v>3.5539999999999995E-5</v>
      </c>
      <c r="DC553" s="19">
        <f t="shared" si="732"/>
        <v>4.0224709999999995E-5</v>
      </c>
      <c r="DD553" s="19">
        <f t="shared" si="733"/>
        <v>1.2961479999999998E-5</v>
      </c>
      <c r="DE553" s="19">
        <f t="shared" si="734"/>
        <v>1.2961479999999998E-5</v>
      </c>
      <c r="DF553" s="19">
        <f t="shared" si="735"/>
        <v>1.199813E-5</v>
      </c>
      <c r="DG553" s="19">
        <f t="shared" si="736"/>
        <v>1.6613059999999999E-5</v>
      </c>
      <c r="DH553" s="19">
        <f t="shared" si="737"/>
        <v>2.5239919999999997E-5</v>
      </c>
      <c r="DI553" s="19">
        <f t="shared" si="738"/>
        <v>3.736351999999999E-5</v>
      </c>
      <c r="DJ553" s="19">
        <f t="shared" si="739"/>
        <v>0</v>
      </c>
      <c r="DK553" s="19">
        <f t="shared" si="740"/>
        <v>2.1407739999999998E-5</v>
      </c>
      <c r="DM553" s="68">
        <f t="shared" si="741"/>
        <v>1129.1435756746398</v>
      </c>
      <c r="DN553" s="19">
        <f t="shared" si="742"/>
        <v>159.35008527903506</v>
      </c>
      <c r="DO553" s="19">
        <f t="shared" si="743"/>
        <v>250.55071732561171</v>
      </c>
      <c r="DP553" s="19">
        <f t="shared" si="744"/>
        <v>47.591237039847194</v>
      </c>
      <c r="DQ553" s="19">
        <f t="shared" si="745"/>
        <v>550.05806366396962</v>
      </c>
      <c r="DR553" s="19">
        <f t="shared" si="746"/>
        <v>13.258499067558304</v>
      </c>
      <c r="DS553" s="19">
        <f t="shared" si="747"/>
        <v>290.68447257079293</v>
      </c>
      <c r="DT553" s="19">
        <f t="shared" si="748"/>
        <v>348.36619650651625</v>
      </c>
      <c r="DU553" s="19">
        <f t="shared" si="749"/>
        <v>98.46090062611998</v>
      </c>
      <c r="DV553" s="19">
        <f t="shared" si="750"/>
        <v>20.832546159963712</v>
      </c>
      <c r="DX553" s="19">
        <f t="shared" si="751"/>
        <v>43.442672732981215</v>
      </c>
      <c r="DZ553" s="68">
        <f t="shared" si="752"/>
        <v>2951.7389666470353</v>
      </c>
      <c r="EA553" s="21">
        <f t="shared" si="753"/>
        <v>2.9517389666470355</v>
      </c>
      <c r="EB553" s="92">
        <f t="shared" si="754"/>
        <v>1219</v>
      </c>
    </row>
    <row r="554" spans="1:132" x14ac:dyDescent="0.3">
      <c r="A554" s="19">
        <f>'A. Thermody. result (all suite)'!C510</f>
        <v>1218</v>
      </c>
      <c r="B554" s="19" t="str">
        <f>'A. Thermody. result (all suite)'!A510</f>
        <v>Alkaline basalt</v>
      </c>
      <c r="C554" s="24">
        <f>'A. Thermody. result (all suite)'!G510</f>
        <v>62.290244999999999</v>
      </c>
      <c r="D554" s="19">
        <f>'A. Thermody. result (all suite)'!D510</f>
        <v>10000</v>
      </c>
      <c r="E554" s="61">
        <f>'A. Thermody. result (all suite)'!I510</f>
        <v>44.374898000000002</v>
      </c>
      <c r="F554" s="21">
        <f>'A. Thermody. result (all suite)'!J510</f>
        <v>4.7268280000000003</v>
      </c>
      <c r="G554" s="21">
        <f>'A. Thermody. result (all suite)'!K510</f>
        <v>14.080577999999999</v>
      </c>
      <c r="H554" s="21">
        <f>'A. Thermody. result (all suite)'!L510</f>
        <v>3.0217239999999999</v>
      </c>
      <c r="I554" s="21">
        <f>'A. Thermody. result (all suite)'!M510</f>
        <v>11.296730999999999</v>
      </c>
      <c r="J554" s="21">
        <f>'A. Thermody. result (all suite)'!N510</f>
        <v>0.27288899999999999</v>
      </c>
      <c r="K554" s="21">
        <f>'A. Thermody. result (all suite)'!O510</f>
        <v>5.481935</v>
      </c>
      <c r="L554" s="21">
        <f>'A. Thermody. result (all suite)'!P510</f>
        <v>9.0746889999999993</v>
      </c>
      <c r="M554" s="21">
        <f>'A. Thermody. result (all suite)'!Q510</f>
        <v>3.9431129999999999</v>
      </c>
      <c r="N554" s="21">
        <f>'A. Thermody. result (all suite)'!R510</f>
        <v>1.2360249999999999</v>
      </c>
      <c r="O554" s="21">
        <f>'A. Thermody. result (all suite)'!S510</f>
        <v>1.013782</v>
      </c>
      <c r="P554" s="21">
        <f>'A. Thermody. result (all suite)'!T510</f>
        <v>1.476809</v>
      </c>
      <c r="Q554" s="21">
        <f t="shared" si="672"/>
        <v>100.00000100000001</v>
      </c>
      <c r="S554" s="19">
        <f t="shared" si="673"/>
        <v>1491</v>
      </c>
      <c r="T554" s="19">
        <f t="shared" si="674"/>
        <v>1</v>
      </c>
      <c r="V554" s="61">
        <f t="shared" si="675"/>
        <v>43.71956551914851</v>
      </c>
      <c r="W554" s="21">
        <f t="shared" si="676"/>
        <v>4.6570217793795425</v>
      </c>
      <c r="X554" s="21">
        <f t="shared" si="677"/>
        <v>13.872634758923411</v>
      </c>
      <c r="Y554" s="21">
        <f t="shared" si="678"/>
        <v>2.9770989084590909</v>
      </c>
      <c r="Z554" s="21">
        <f t="shared" si="679"/>
        <v>11.12989986155452</v>
      </c>
      <c r="AA554" s="21">
        <f t="shared" si="680"/>
        <v>0.26885895072829047</v>
      </c>
      <c r="AB554" s="21">
        <f t="shared" si="681"/>
        <v>5.400977291355427</v>
      </c>
      <c r="AC554" s="21">
        <f t="shared" si="682"/>
        <v>8.940673177466147</v>
      </c>
      <c r="AD554" s="21">
        <f t="shared" si="683"/>
        <v>3.8848807529181522</v>
      </c>
      <c r="AE554" s="21">
        <f t="shared" si="684"/>
        <v>1.2177712717402871</v>
      </c>
      <c r="AF554" s="21">
        <f t="shared" si="685"/>
        <v>0.99881037633333625</v>
      </c>
      <c r="AG554" s="21">
        <f t="shared" si="686"/>
        <v>97.068192648006729</v>
      </c>
      <c r="AH554" s="21"/>
      <c r="AI554" s="61">
        <f t="shared" si="687"/>
        <v>45.040053107495744</v>
      </c>
      <c r="AJ554" s="21">
        <f t="shared" si="688"/>
        <v>4.7976805298797061</v>
      </c>
      <c r="AK554" s="21">
        <f t="shared" si="689"/>
        <v>14.2916380541142</v>
      </c>
      <c r="AL554" s="21">
        <f t="shared" si="690"/>
        <v>3.0670179666935673</v>
      </c>
      <c r="AM554" s="21">
        <f t="shared" si="691"/>
        <v>11.466062731706863</v>
      </c>
      <c r="AN554" s="21">
        <f t="shared" si="692"/>
        <v>0.27697945474604591</v>
      </c>
      <c r="AO554" s="21">
        <f t="shared" si="693"/>
        <v>5.5641061649728112</v>
      </c>
      <c r="AP554" s="21">
        <f t="shared" si="694"/>
        <v>9.2107135546318855</v>
      </c>
      <c r="AQ554" s="21">
        <f t="shared" si="695"/>
        <v>4.0022180767346631</v>
      </c>
      <c r="AR554" s="21">
        <f t="shared" si="696"/>
        <v>1.254552329161239</v>
      </c>
      <c r="AS554" s="21">
        <f t="shared" si="697"/>
        <v>1.0289780298632629</v>
      </c>
      <c r="AT554" s="21">
        <f t="shared" si="698"/>
        <v>100</v>
      </c>
      <c r="AU554" s="21"/>
      <c r="AV554" s="21">
        <f>AR554*'[1]diagram lines'!$G$39</f>
        <v>1.0414116128566056</v>
      </c>
      <c r="AW554" s="21">
        <f>AK554*'[1]diagram lines'!$G$40</f>
        <v>7.5640835224815479</v>
      </c>
      <c r="AX554" s="21">
        <f>AQ554*'[1]diagram lines'!$G$38</f>
        <v>2.9690543266902196</v>
      </c>
      <c r="AY554" s="21">
        <f>AP554*'[1]diagram lines'!$G$41</f>
        <v>6.5825067375630661</v>
      </c>
      <c r="AZ554" s="21">
        <f t="shared" si="699"/>
        <v>5.2567704058959022</v>
      </c>
      <c r="BA554" s="21">
        <f t="shared" si="700"/>
        <v>0.71406617887598256</v>
      </c>
      <c r="BB554" s="21">
        <f t="shared" si="701"/>
        <v>1.8860859651974191</v>
      </c>
      <c r="BC554" s="86">
        <f t="shared" si="702"/>
        <v>0.53019852671207846</v>
      </c>
      <c r="BX554" s="61">
        <f t="shared" si="703"/>
        <v>0.73859683754993344</v>
      </c>
      <c r="BY554" s="21">
        <f t="shared" si="704"/>
        <v>5.9174111166750129E-2</v>
      </c>
      <c r="BZ554" s="21">
        <f t="shared" si="705"/>
        <v>0.13809903883876029</v>
      </c>
      <c r="CA554" s="21">
        <f t="shared" si="706"/>
        <v>1.8922437222117852E-2</v>
      </c>
      <c r="CB554" s="21">
        <f t="shared" si="707"/>
        <v>0.15722659707724426</v>
      </c>
      <c r="CC554" s="21">
        <f t="shared" si="708"/>
        <v>3.8467578235128279E-3</v>
      </c>
      <c r="CD554" s="21">
        <f t="shared" si="709"/>
        <v>0.13602816377171217</v>
      </c>
      <c r="CE554" s="21">
        <f t="shared" si="710"/>
        <v>0.16181685092724679</v>
      </c>
      <c r="CF554" s="21">
        <f t="shared" si="711"/>
        <v>6.3608856267139857E-2</v>
      </c>
      <c r="CG554" s="21">
        <f t="shared" si="712"/>
        <v>1.3121284501061569E-2</v>
      </c>
      <c r="CH554" s="21">
        <f t="shared" si="713"/>
        <v>7.1421264724116553E-3</v>
      </c>
      <c r="CI554" s="21">
        <f t="shared" si="714"/>
        <v>8.1953884572697006E-2</v>
      </c>
      <c r="CJ554" s="21">
        <f t="shared" si="715"/>
        <v>1.5795369461905877</v>
      </c>
      <c r="CL554" s="68">
        <f t="shared" si="716"/>
        <v>0.46760339435631915</v>
      </c>
      <c r="CM554" s="19">
        <f t="shared" si="717"/>
        <v>3.7462948435275256E-2</v>
      </c>
      <c r="CN554" s="19">
        <f t="shared" si="718"/>
        <v>8.743007827187424E-2</v>
      </c>
      <c r="CO554" s="19">
        <f t="shared" si="719"/>
        <v>1.1979737015809355E-2</v>
      </c>
      <c r="CP554" s="19">
        <f t="shared" si="720"/>
        <v>9.9539676774533153E-2</v>
      </c>
      <c r="CQ554" s="19">
        <f t="shared" si="721"/>
        <v>2.4353705893300935E-3</v>
      </c>
      <c r="CR554" s="19">
        <f t="shared" si="722"/>
        <v>8.6119013613309273E-2</v>
      </c>
      <c r="CS554" s="19">
        <f t="shared" si="723"/>
        <v>0.10244575241972333</v>
      </c>
      <c r="CT554" s="19">
        <f t="shared" si="724"/>
        <v>4.0270571967656134E-2</v>
      </c>
      <c r="CU554" s="19">
        <f t="shared" si="725"/>
        <v>8.3070450062637212E-3</v>
      </c>
      <c r="CV554" s="19">
        <f t="shared" si="726"/>
        <v>4.5216583819938597E-3</v>
      </c>
      <c r="CW554" s="19">
        <f t="shared" si="727"/>
        <v>5.1884753167912544E-2</v>
      </c>
      <c r="CX554" s="19">
        <f t="shared" si="728"/>
        <v>1</v>
      </c>
      <c r="CZ554" s="68">
        <f t="shared" si="729"/>
        <v>2.4859999999999999E-5</v>
      </c>
      <c r="DA554" s="19">
        <f t="shared" si="730"/>
        <v>1.8822319999999996E-5</v>
      </c>
      <c r="DB554" s="19">
        <f t="shared" si="731"/>
        <v>3.5539999999999995E-5</v>
      </c>
      <c r="DC554" s="19">
        <f t="shared" si="732"/>
        <v>4.0215619999999996E-5</v>
      </c>
      <c r="DD554" s="19">
        <f t="shared" si="733"/>
        <v>1.2958559999999997E-5</v>
      </c>
      <c r="DE554" s="19">
        <f t="shared" si="734"/>
        <v>1.2958559999999997E-5</v>
      </c>
      <c r="DF554" s="19">
        <f t="shared" si="735"/>
        <v>1.199486E-5</v>
      </c>
      <c r="DG554" s="19">
        <f t="shared" si="736"/>
        <v>1.6609319999999998E-5</v>
      </c>
      <c r="DH554" s="19">
        <f t="shared" si="737"/>
        <v>2.5232239999999998E-5</v>
      </c>
      <c r="DI554" s="19">
        <f t="shared" si="738"/>
        <v>3.7351439999999992E-5</v>
      </c>
      <c r="DJ554" s="19">
        <f t="shared" si="739"/>
        <v>0</v>
      </c>
      <c r="DK554" s="19">
        <f t="shared" si="740"/>
        <v>2.139828E-5</v>
      </c>
      <c r="DM554" s="68">
        <f t="shared" si="741"/>
        <v>1130.0728854757706</v>
      </c>
      <c r="DN554" s="19">
        <f t="shared" si="742"/>
        <v>158.98891959172875</v>
      </c>
      <c r="DO554" s="19">
        <f t="shared" si="743"/>
        <v>250.82641476084126</v>
      </c>
      <c r="DP554" s="19">
        <f t="shared" si="744"/>
        <v>47.569680737350218</v>
      </c>
      <c r="DQ554" s="19">
        <f t="shared" si="745"/>
        <v>551.90744776041538</v>
      </c>
      <c r="DR554" s="19">
        <f t="shared" si="746"/>
        <v>13.332128693857717</v>
      </c>
      <c r="DS554" s="19">
        <f t="shared" si="747"/>
        <v>289.34028814145091</v>
      </c>
      <c r="DT554" s="19">
        <f t="shared" si="748"/>
        <v>345.89963922051504</v>
      </c>
      <c r="DU554" s="19">
        <f t="shared" si="749"/>
        <v>98.935835909733115</v>
      </c>
      <c r="DV554" s="19">
        <f t="shared" si="750"/>
        <v>20.95029373941253</v>
      </c>
      <c r="DX554" s="19">
        <f t="shared" si="751"/>
        <v>43.693383397440542</v>
      </c>
      <c r="DZ554" s="68">
        <f t="shared" si="752"/>
        <v>2951.5169174285156</v>
      </c>
      <c r="EA554" s="21">
        <f t="shared" si="753"/>
        <v>2.9515169174285156</v>
      </c>
      <c r="EB554" s="92">
        <f t="shared" si="754"/>
        <v>1218</v>
      </c>
    </row>
    <row r="555" spans="1:132" x14ac:dyDescent="0.3">
      <c r="A555" s="19">
        <f>'A. Thermody. result (all suite)'!C511</f>
        <v>1217</v>
      </c>
      <c r="B555" s="19" t="str">
        <f>'A. Thermody. result (all suite)'!A511</f>
        <v>Alkaline basalt</v>
      </c>
      <c r="C555" s="24">
        <f>'A. Thermody. result (all suite)'!G511</f>
        <v>61.965868</v>
      </c>
      <c r="D555" s="19">
        <f>'A. Thermody. result (all suite)'!D511</f>
        <v>10000</v>
      </c>
      <c r="E555" s="61">
        <f>'A. Thermody. result (all suite)'!I511</f>
        <v>44.409683999999999</v>
      </c>
      <c r="F555" s="21">
        <f>'A. Thermody. result (all suite)'!J511</f>
        <v>4.7125389999999996</v>
      </c>
      <c r="G555" s="21">
        <f>'A. Thermody. result (all suite)'!K511</f>
        <v>14.093914</v>
      </c>
      <c r="H555" s="21">
        <f>'A. Thermody. result (all suite)'!L511</f>
        <v>3.019425</v>
      </c>
      <c r="I555" s="21">
        <f>'A. Thermody. result (all suite)'!M511</f>
        <v>11.331307000000001</v>
      </c>
      <c r="J555" s="21">
        <f>'A. Thermody. result (all suite)'!N511</f>
        <v>0.27431699999999998</v>
      </c>
      <c r="K555" s="21">
        <f>'A. Thermody. result (all suite)'!O511</f>
        <v>5.4550190000000001</v>
      </c>
      <c r="L555" s="21">
        <f>'A. Thermody. result (all suite)'!P511</f>
        <v>9.0068669999999997</v>
      </c>
      <c r="M555" s="21">
        <f>'A. Thermody. result (all suite)'!Q511</f>
        <v>3.960588</v>
      </c>
      <c r="N555" s="21">
        <f>'A. Thermody. result (all suite)'!R511</f>
        <v>1.2424949999999999</v>
      </c>
      <c r="O555" s="21">
        <f>'A. Thermody. result (all suite)'!S511</f>
        <v>1.0093049999999999</v>
      </c>
      <c r="P555" s="21">
        <f>'A. Thermody. result (all suite)'!T511</f>
        <v>1.48454</v>
      </c>
      <c r="Q555" s="21">
        <f t="shared" si="672"/>
        <v>99.999999999999986</v>
      </c>
      <c r="S555" s="19">
        <f t="shared" si="673"/>
        <v>1490</v>
      </c>
      <c r="T555" s="19">
        <f t="shared" si="674"/>
        <v>1</v>
      </c>
      <c r="V555" s="61">
        <f t="shared" si="675"/>
        <v>43.750404477146404</v>
      </c>
      <c r="W555" s="21">
        <f t="shared" si="676"/>
        <v>4.6425794735294001</v>
      </c>
      <c r="X555" s="21">
        <f t="shared" si="677"/>
        <v>13.8846842091044</v>
      </c>
      <c r="Y555" s="21">
        <f t="shared" si="678"/>
        <v>2.9746004281050005</v>
      </c>
      <c r="Z555" s="21">
        <f t="shared" si="679"/>
        <v>11.163089215062202</v>
      </c>
      <c r="AA555" s="21">
        <f t="shared" si="680"/>
        <v>0.2702446544082</v>
      </c>
      <c r="AB555" s="21">
        <f t="shared" si="681"/>
        <v>5.3740370609374004</v>
      </c>
      <c r="AC555" s="21">
        <f t="shared" si="682"/>
        <v>8.8731564566381991</v>
      </c>
      <c r="AD555" s="21">
        <f t="shared" si="683"/>
        <v>3.9017914869048003</v>
      </c>
      <c r="AE555" s="21">
        <f t="shared" si="684"/>
        <v>1.2240496647270001</v>
      </c>
      <c r="AF555" s="21">
        <f t="shared" si="685"/>
        <v>0.99432146355299988</v>
      </c>
      <c r="AG555" s="21">
        <f t="shared" si="686"/>
        <v>97.05295859011602</v>
      </c>
      <c r="AH555" s="21"/>
      <c r="AI555" s="61">
        <f t="shared" si="687"/>
        <v>45.078898276473552</v>
      </c>
      <c r="AJ555" s="21">
        <f t="shared" si="688"/>
        <v>4.783552754055048</v>
      </c>
      <c r="AK555" s="21">
        <f t="shared" si="689"/>
        <v>14.306296696985425</v>
      </c>
      <c r="AL555" s="21">
        <f t="shared" si="690"/>
        <v>3.064925038161523</v>
      </c>
      <c r="AM555" s="21">
        <f t="shared" si="691"/>
        <v>11.502059676724851</v>
      </c>
      <c r="AN555" s="21">
        <f t="shared" si="692"/>
        <v>0.27845071220293743</v>
      </c>
      <c r="AO555" s="21">
        <f t="shared" si="693"/>
        <v>5.5372212645609125</v>
      </c>
      <c r="AP555" s="21">
        <f t="shared" si="694"/>
        <v>9.1425924418360296</v>
      </c>
      <c r="AQ555" s="21">
        <f t="shared" si="695"/>
        <v>4.0202705240375467</v>
      </c>
      <c r="AR555" s="21">
        <f t="shared" si="696"/>
        <v>1.2612182900024016</v>
      </c>
      <c r="AS555" s="21">
        <f t="shared" si="697"/>
        <v>1.0245143249597572</v>
      </c>
      <c r="AT555" s="21">
        <f t="shared" si="698"/>
        <v>99.999999999999986</v>
      </c>
      <c r="AU555" s="21"/>
      <c r="AV555" s="21">
        <f>AR555*'[1]diagram lines'!$G$39</f>
        <v>1.0469450679939256</v>
      </c>
      <c r="AW555" s="21">
        <f>AK555*'[1]diagram lines'!$G$40</f>
        <v>7.5718418493146471</v>
      </c>
      <c r="AX555" s="21">
        <f>AQ555*'[1]diagram lines'!$G$38</f>
        <v>2.982446574624821</v>
      </c>
      <c r="AY555" s="21">
        <f>AP555*'[1]diagram lines'!$G$41</f>
        <v>6.5338234644062849</v>
      </c>
      <c r="AZ555" s="21">
        <f t="shared" si="699"/>
        <v>5.2814888140399479</v>
      </c>
      <c r="BA555" s="21">
        <f t="shared" si="700"/>
        <v>0.71681223686139062</v>
      </c>
      <c r="BB555" s="21">
        <f t="shared" si="701"/>
        <v>1.8791526167939394</v>
      </c>
      <c r="BC555" s="86">
        <f t="shared" si="702"/>
        <v>0.53215475478842178</v>
      </c>
      <c r="BX555" s="61">
        <f t="shared" si="703"/>
        <v>0.73917583222370176</v>
      </c>
      <c r="BY555" s="21">
        <f t="shared" si="704"/>
        <v>5.8995230345518276E-2</v>
      </c>
      <c r="BZ555" s="21">
        <f t="shared" si="705"/>
        <v>0.13822983522950177</v>
      </c>
      <c r="CA555" s="21">
        <f t="shared" si="706"/>
        <v>1.8908040578621079E-2</v>
      </c>
      <c r="CB555" s="21">
        <f t="shared" si="707"/>
        <v>0.15770782185107865</v>
      </c>
      <c r="CC555" s="21">
        <f t="shared" si="708"/>
        <v>3.8668875105723143E-3</v>
      </c>
      <c r="CD555" s="21">
        <f t="shared" si="709"/>
        <v>0.13536027295285361</v>
      </c>
      <c r="CE555" s="21">
        <f t="shared" si="710"/>
        <v>0.16060747146932952</v>
      </c>
      <c r="CF555" s="21">
        <f t="shared" si="711"/>
        <v>6.3890756573640906E-2</v>
      </c>
      <c r="CG555" s="21">
        <f t="shared" si="712"/>
        <v>1.318996815286624E-2</v>
      </c>
      <c r="CH555" s="21">
        <f t="shared" si="713"/>
        <v>7.1105858648481089E-3</v>
      </c>
      <c r="CI555" s="21">
        <f t="shared" si="714"/>
        <v>8.238290788013318E-2</v>
      </c>
      <c r="CJ555" s="21">
        <f t="shared" si="715"/>
        <v>1.5794256106326652</v>
      </c>
      <c r="CL555" s="68">
        <f t="shared" si="716"/>
        <v>0.46800294185910574</v>
      </c>
      <c r="CM555" s="19">
        <f t="shared" si="717"/>
        <v>3.735233235953845E-2</v>
      </c>
      <c r="CN555" s="19">
        <f t="shared" si="718"/>
        <v>8.7519053951601755E-2</v>
      </c>
      <c r="CO555" s="19">
        <f t="shared" si="719"/>
        <v>1.1971466368110334E-2</v>
      </c>
      <c r="CP555" s="19">
        <f t="shared" si="720"/>
        <v>9.985137684826205E-2</v>
      </c>
      <c r="CQ555" s="19">
        <f t="shared" si="721"/>
        <v>2.4482872029809419E-3</v>
      </c>
      <c r="CR555" s="19">
        <f t="shared" si="722"/>
        <v>8.5702214806199578E-2</v>
      </c>
      <c r="CS555" s="19">
        <f t="shared" si="723"/>
        <v>0.10168726554015768</v>
      </c>
      <c r="CT555" s="19">
        <f t="shared" si="724"/>
        <v>4.0451893488068998E-2</v>
      </c>
      <c r="CU555" s="19">
        <f t="shared" si="725"/>
        <v>8.3511170542452957E-3</v>
      </c>
      <c r="CV555" s="19">
        <f t="shared" si="726"/>
        <v>4.5020074494042462E-3</v>
      </c>
      <c r="CW555" s="19">
        <f t="shared" si="727"/>
        <v>5.2160043072325094E-2</v>
      </c>
      <c r="CX555" s="19">
        <f t="shared" si="728"/>
        <v>1.0000000000000002</v>
      </c>
      <c r="CZ555" s="68">
        <f t="shared" si="729"/>
        <v>2.4859999999999999E-5</v>
      </c>
      <c r="DA555" s="19">
        <f t="shared" si="730"/>
        <v>1.8815079999999997E-5</v>
      </c>
      <c r="DB555" s="19">
        <f t="shared" si="731"/>
        <v>3.5539999999999995E-5</v>
      </c>
      <c r="DC555" s="19">
        <f t="shared" si="732"/>
        <v>4.0206529999999997E-5</v>
      </c>
      <c r="DD555" s="19">
        <f t="shared" si="733"/>
        <v>1.2955639999999998E-5</v>
      </c>
      <c r="DE555" s="19">
        <f t="shared" si="734"/>
        <v>1.2955639999999998E-5</v>
      </c>
      <c r="DF555" s="19">
        <f t="shared" si="735"/>
        <v>1.199159E-5</v>
      </c>
      <c r="DG555" s="19">
        <f t="shared" si="736"/>
        <v>1.6605579999999998E-5</v>
      </c>
      <c r="DH555" s="19">
        <f t="shared" si="737"/>
        <v>2.5224559999999996E-5</v>
      </c>
      <c r="DI555" s="19">
        <f t="shared" si="738"/>
        <v>3.7339359999999994E-5</v>
      </c>
      <c r="DJ555" s="19">
        <f t="shared" si="739"/>
        <v>0</v>
      </c>
      <c r="DK555" s="19">
        <f t="shared" si="740"/>
        <v>2.1388819999999999E-5</v>
      </c>
      <c r="DM555" s="68">
        <f t="shared" si="741"/>
        <v>1131.0384853940093</v>
      </c>
      <c r="DN555" s="19">
        <f t="shared" si="742"/>
        <v>158.58047421961169</v>
      </c>
      <c r="DO555" s="19">
        <f t="shared" si="743"/>
        <v>251.08167532091488</v>
      </c>
      <c r="DP555" s="19">
        <f t="shared" si="744"/>
        <v>47.547586531927507</v>
      </c>
      <c r="DQ555" s="19">
        <f t="shared" si="745"/>
        <v>553.76048011118166</v>
      </c>
      <c r="DR555" s="19">
        <f t="shared" si="746"/>
        <v>13.405859855589384</v>
      </c>
      <c r="DS555" s="19">
        <f t="shared" si="747"/>
        <v>288.01845765989685</v>
      </c>
      <c r="DT555" s="19">
        <f t="shared" si="748"/>
        <v>343.41599941056222</v>
      </c>
      <c r="DU555" s="19">
        <f t="shared" si="749"/>
        <v>99.411560690271614</v>
      </c>
      <c r="DV555" s="19">
        <f t="shared" si="750"/>
        <v>21.06825683434068</v>
      </c>
      <c r="DX555" s="19">
        <f t="shared" si="751"/>
        <v>43.944639122836051</v>
      </c>
      <c r="DZ555" s="68">
        <f t="shared" si="752"/>
        <v>2951.2734751511416</v>
      </c>
      <c r="EA555" s="21">
        <f t="shared" si="753"/>
        <v>2.9512734751511416</v>
      </c>
      <c r="EB555" s="92">
        <f t="shared" si="754"/>
        <v>1217</v>
      </c>
    </row>
    <row r="556" spans="1:132" x14ac:dyDescent="0.3">
      <c r="A556" s="19">
        <f>'A. Thermody. result (all suite)'!C512</f>
        <v>1216</v>
      </c>
      <c r="B556" s="19" t="str">
        <f>'A. Thermody. result (all suite)'!A512</f>
        <v>Alkaline basalt</v>
      </c>
      <c r="C556" s="24">
        <f>'A. Thermody. result (all suite)'!G512</f>
        <v>61.644424000000001</v>
      </c>
      <c r="D556" s="19">
        <f>'A. Thermody. result (all suite)'!D512</f>
        <v>10000</v>
      </c>
      <c r="E556" s="61">
        <f>'A. Thermody. result (all suite)'!I512</f>
        <v>44.446041000000001</v>
      </c>
      <c r="F556" s="21">
        <f>'A. Thermody. result (all suite)'!J512</f>
        <v>4.6971030000000003</v>
      </c>
      <c r="G556" s="21">
        <f>'A. Thermody. result (all suite)'!K512</f>
        <v>14.106358999999999</v>
      </c>
      <c r="H556" s="21">
        <f>'A. Thermody. result (all suite)'!L512</f>
        <v>3.0171429999999999</v>
      </c>
      <c r="I556" s="21">
        <f>'A. Thermody. result (all suite)'!M512</f>
        <v>11.365961</v>
      </c>
      <c r="J556" s="21">
        <f>'A. Thermody. result (all suite)'!N512</f>
        <v>0.27574799999999999</v>
      </c>
      <c r="K556" s="21">
        <f>'A. Thermody. result (all suite)'!O512</f>
        <v>5.4285680000000003</v>
      </c>
      <c r="L556" s="21">
        <f>'A. Thermody. result (all suite)'!P512</f>
        <v>8.9388880000000004</v>
      </c>
      <c r="M556" s="21">
        <f>'A. Thermody. result (all suite)'!Q512</f>
        <v>3.9780880000000001</v>
      </c>
      <c r="N556" s="21">
        <f>'A. Thermody. result (all suite)'!R512</f>
        <v>1.248974</v>
      </c>
      <c r="O556" s="21">
        <f>'A. Thermody. result (all suite)'!S512</f>
        <v>1.004847</v>
      </c>
      <c r="P556" s="21">
        <f>'A. Thermody. result (all suite)'!T512</f>
        <v>1.492281</v>
      </c>
      <c r="Q556" s="21">
        <f t="shared" si="672"/>
        <v>100.000001</v>
      </c>
      <c r="S556" s="19">
        <f t="shared" si="673"/>
        <v>1489</v>
      </c>
      <c r="T556" s="19">
        <f t="shared" si="674"/>
        <v>1</v>
      </c>
      <c r="V556" s="61">
        <f t="shared" si="675"/>
        <v>43.782781181537388</v>
      </c>
      <c r="W556" s="21">
        <f t="shared" si="676"/>
        <v>4.6270090250815095</v>
      </c>
      <c r="X556" s="21">
        <f t="shared" si="677"/>
        <v>13.895852486956274</v>
      </c>
      <c r="Y556" s="21">
        <f t="shared" si="678"/>
        <v>2.9721187487184122</v>
      </c>
      <c r="Z556" s="21">
        <f t="shared" si="679"/>
        <v>11.196348925225712</v>
      </c>
      <c r="AA556" s="21">
        <f t="shared" si="680"/>
        <v>0.27163306502926937</v>
      </c>
      <c r="AB556" s="21">
        <f t="shared" si="681"/>
        <v>5.3475585119740154</v>
      </c>
      <c r="AC556" s="21">
        <f t="shared" si="682"/>
        <v>8.8054946740986537</v>
      </c>
      <c r="AD556" s="21">
        <f t="shared" si="683"/>
        <v>3.9187237492063622</v>
      </c>
      <c r="AE556" s="21">
        <f t="shared" si="684"/>
        <v>1.2303357984894421</v>
      </c>
      <c r="AF556" s="21">
        <f t="shared" si="685"/>
        <v>0.9898518592898814</v>
      </c>
      <c r="AG556" s="21">
        <f t="shared" si="686"/>
        <v>97.037708025606918</v>
      </c>
      <c r="AH556" s="21"/>
      <c r="AI556" s="61">
        <f t="shared" si="687"/>
        <v>45.119348006430357</v>
      </c>
      <c r="AJ556" s="21">
        <f t="shared" si="688"/>
        <v>4.7682587720028433</v>
      </c>
      <c r="AK556" s="21">
        <f t="shared" si="689"/>
        <v>14.320054306403598</v>
      </c>
      <c r="AL556" s="21">
        <f t="shared" si="690"/>
        <v>3.0628492873451947</v>
      </c>
      <c r="AM556" s="21">
        <f t="shared" si="691"/>
        <v>11.538142391276542</v>
      </c>
      <c r="AN556" s="21">
        <f t="shared" si="692"/>
        <v>0.27992526880126756</v>
      </c>
      <c r="AO556" s="21">
        <f t="shared" si="693"/>
        <v>5.5108046354133471</v>
      </c>
      <c r="AP556" s="21">
        <f t="shared" si="694"/>
        <v>9.0743019937929752</v>
      </c>
      <c r="AQ556" s="21">
        <f t="shared" si="695"/>
        <v>4.0383515119424143</v>
      </c>
      <c r="AR556" s="21">
        <f t="shared" si="696"/>
        <v>1.2678945365906349</v>
      </c>
      <c r="AS556" s="21">
        <f t="shared" si="697"/>
        <v>1.0200692900008244</v>
      </c>
      <c r="AT556" s="21">
        <f t="shared" si="698"/>
        <v>99.999999999999986</v>
      </c>
      <c r="AU556" s="21"/>
      <c r="AV556" s="21">
        <f>AR556*'[1]diagram lines'!$G$39</f>
        <v>1.0524870613932196</v>
      </c>
      <c r="AW556" s="21">
        <f>AK556*'[1]diagram lines'!$G$40</f>
        <v>7.5791232894347171</v>
      </c>
      <c r="AX556" s="21">
        <f>AQ556*'[1]diagram lines'!$G$38</f>
        <v>2.99585999546809</v>
      </c>
      <c r="AY556" s="21">
        <f>AP556*'[1]diagram lines'!$G$41</f>
        <v>6.4850191745227344</v>
      </c>
      <c r="AZ556" s="21">
        <f t="shared" si="699"/>
        <v>5.3062460485330494</v>
      </c>
      <c r="BA556" s="21">
        <f t="shared" si="700"/>
        <v>0.71953477387435805</v>
      </c>
      <c r="BB556" s="21">
        <f t="shared" si="701"/>
        <v>1.8721525558411052</v>
      </c>
      <c r="BC556" s="86">
        <f t="shared" si="702"/>
        <v>0.5341445048802278</v>
      </c>
      <c r="BX556" s="61">
        <f t="shared" si="703"/>
        <v>0.73978097536617848</v>
      </c>
      <c r="BY556" s="21">
        <f t="shared" si="704"/>
        <v>5.8801990485728602E-2</v>
      </c>
      <c r="BZ556" s="21">
        <f t="shared" si="705"/>
        <v>0.13835189289917615</v>
      </c>
      <c r="CA556" s="21">
        <f t="shared" si="706"/>
        <v>1.8893750391383305E-2</v>
      </c>
      <c r="CB556" s="21">
        <f t="shared" si="707"/>
        <v>0.15819013221990258</v>
      </c>
      <c r="CC556" s="21">
        <f t="shared" si="708"/>
        <v>3.8870594868903297E-3</v>
      </c>
      <c r="CD556" s="21">
        <f t="shared" si="709"/>
        <v>0.13470392059553352</v>
      </c>
      <c r="CE556" s="21">
        <f t="shared" si="710"/>
        <v>0.15939529243937234</v>
      </c>
      <c r="CF556" s="21">
        <f t="shared" si="711"/>
        <v>6.4173060170995319E-2</v>
      </c>
      <c r="CG556" s="21">
        <f t="shared" si="712"/>
        <v>1.3258747346072186E-2</v>
      </c>
      <c r="CH556" s="21">
        <f t="shared" si="713"/>
        <v>7.0791791128895915E-3</v>
      </c>
      <c r="CI556" s="21">
        <f t="shared" si="714"/>
        <v>8.2812486126526086E-2</v>
      </c>
      <c r="CJ556" s="21">
        <f t="shared" si="715"/>
        <v>1.5793284866406487</v>
      </c>
      <c r="CL556" s="68">
        <f t="shared" si="716"/>
        <v>0.46841488748154514</v>
      </c>
      <c r="CM556" s="19">
        <f t="shared" si="717"/>
        <v>3.7232273705646184E-2</v>
      </c>
      <c r="CN556" s="19">
        <f t="shared" si="718"/>
        <v>8.7601720648667017E-2</v>
      </c>
      <c r="CO556" s="19">
        <f t="shared" si="719"/>
        <v>1.1963154309697625E-2</v>
      </c>
      <c r="CP556" s="19">
        <f t="shared" si="720"/>
        <v>0.10016290693039101</v>
      </c>
      <c r="CQ556" s="19">
        <f t="shared" si="721"/>
        <v>2.4612102673829427E-3</v>
      </c>
      <c r="CR556" s="19">
        <f t="shared" si="722"/>
        <v>8.5291895723389979E-2</v>
      </c>
      <c r="CS556" s="19">
        <f t="shared" si="723"/>
        <v>0.10092599088009753</v>
      </c>
      <c r="CT556" s="19">
        <f t="shared" si="724"/>
        <v>4.063313029165723E-2</v>
      </c>
      <c r="CU556" s="19">
        <f t="shared" si="725"/>
        <v>8.3951802669465832E-3</v>
      </c>
      <c r="CV556" s="19">
        <f t="shared" si="726"/>
        <v>4.4823981665445302E-3</v>
      </c>
      <c r="CW556" s="19">
        <f t="shared" si="727"/>
        <v>5.2435251328034053E-2</v>
      </c>
      <c r="CX556" s="19">
        <f t="shared" si="728"/>
        <v>1</v>
      </c>
      <c r="CZ556" s="68">
        <f t="shared" si="729"/>
        <v>2.4859999999999999E-5</v>
      </c>
      <c r="DA556" s="19">
        <f t="shared" si="730"/>
        <v>1.8807839999999996E-5</v>
      </c>
      <c r="DB556" s="19">
        <f t="shared" si="731"/>
        <v>3.5539999999999995E-5</v>
      </c>
      <c r="DC556" s="19">
        <f t="shared" si="732"/>
        <v>4.0197439999999998E-5</v>
      </c>
      <c r="DD556" s="19">
        <f t="shared" si="733"/>
        <v>1.2952719999999999E-5</v>
      </c>
      <c r="DE556" s="19">
        <f t="shared" si="734"/>
        <v>1.2952719999999999E-5</v>
      </c>
      <c r="DF556" s="19">
        <f t="shared" si="735"/>
        <v>1.198832E-5</v>
      </c>
      <c r="DG556" s="19">
        <f t="shared" si="736"/>
        <v>1.660184E-5</v>
      </c>
      <c r="DH556" s="19">
        <f t="shared" si="737"/>
        <v>2.5216879999999998E-5</v>
      </c>
      <c r="DI556" s="19">
        <f t="shared" si="738"/>
        <v>3.7327279999999989E-5</v>
      </c>
      <c r="DJ556" s="19">
        <f t="shared" si="739"/>
        <v>0</v>
      </c>
      <c r="DK556" s="19">
        <f t="shared" si="740"/>
        <v>2.1379359999999998E-5</v>
      </c>
      <c r="DM556" s="68">
        <f t="shared" si="741"/>
        <v>1132.0340482659385</v>
      </c>
      <c r="DN556" s="19">
        <f t="shared" si="742"/>
        <v>158.13161020122553</v>
      </c>
      <c r="DO556" s="19">
        <f t="shared" si="743"/>
        <v>251.31883616595636</v>
      </c>
      <c r="DP556" s="19">
        <f t="shared" si="744"/>
        <v>47.525317824110545</v>
      </c>
      <c r="DQ556" s="19">
        <f t="shared" si="745"/>
        <v>555.61340497969502</v>
      </c>
      <c r="DR556" s="19">
        <f t="shared" si="746"/>
        <v>13.479659590274938</v>
      </c>
      <c r="DS556" s="19">
        <f t="shared" si="747"/>
        <v>286.71768835438291</v>
      </c>
      <c r="DT556" s="19">
        <f t="shared" si="748"/>
        <v>340.92182363857671</v>
      </c>
      <c r="DU556" s="19">
        <f t="shared" si="749"/>
        <v>99.887366985123933</v>
      </c>
      <c r="DV556" s="19">
        <f t="shared" si="750"/>
        <v>21.186273983702225</v>
      </c>
      <c r="DX556" s="19">
        <f t="shared" si="751"/>
        <v>44.19604838176511</v>
      </c>
      <c r="DZ556" s="68">
        <f t="shared" si="752"/>
        <v>2951.0120783707525</v>
      </c>
      <c r="EA556" s="21">
        <f t="shared" si="753"/>
        <v>2.9510120783707525</v>
      </c>
      <c r="EB556" s="92">
        <f t="shared" si="754"/>
        <v>1216</v>
      </c>
    </row>
    <row r="557" spans="1:132" x14ac:dyDescent="0.3">
      <c r="A557" s="19">
        <f>'A. Thermody. result (all suite)'!C513</f>
        <v>1215</v>
      </c>
      <c r="B557" s="19" t="str">
        <f>'A. Thermody. result (all suite)'!A513</f>
        <v>Alkaline basalt</v>
      </c>
      <c r="C557" s="24">
        <f>'A. Thermody. result (all suite)'!G513</f>
        <v>61.326327999999997</v>
      </c>
      <c r="D557" s="19">
        <f>'A. Thermody. result (all suite)'!D513</f>
        <v>10000</v>
      </c>
      <c r="E557" s="61">
        <f>'A. Thermody. result (all suite)'!I513</f>
        <v>44.483699999999999</v>
      </c>
      <c r="F557" s="21">
        <f>'A. Thermody. result (all suite)'!J513</f>
        <v>4.6806950000000001</v>
      </c>
      <c r="G557" s="21">
        <f>'A. Thermody. result (all suite)'!K513</f>
        <v>14.118017</v>
      </c>
      <c r="H557" s="21">
        <f>'A. Thermody. result (all suite)'!L513</f>
        <v>3.014891</v>
      </c>
      <c r="I557" s="21">
        <f>'A. Thermody. result (all suite)'!M513</f>
        <v>11.400619000000001</v>
      </c>
      <c r="J557" s="21">
        <f>'A. Thermody. result (all suite)'!N513</f>
        <v>0.27717799999999998</v>
      </c>
      <c r="K557" s="21">
        <f>'A. Thermody. result (all suite)'!O513</f>
        <v>5.4025429999999997</v>
      </c>
      <c r="L557" s="21">
        <f>'A. Thermody. result (all suite)'!P513</f>
        <v>8.8708819999999999</v>
      </c>
      <c r="M557" s="21">
        <f>'A. Thermody. result (all suite)'!Q513</f>
        <v>3.995587</v>
      </c>
      <c r="N557" s="21">
        <f>'A. Thermody. result (all suite)'!R513</f>
        <v>1.2554529999999999</v>
      </c>
      <c r="O557" s="21">
        <f>'A. Thermody. result (all suite)'!S513</f>
        <v>1.0004139999999999</v>
      </c>
      <c r="P557" s="21">
        <f>'A. Thermody. result (all suite)'!T513</f>
        <v>1.500021</v>
      </c>
      <c r="Q557" s="21">
        <f t="shared" si="672"/>
        <v>100.00000000000001</v>
      </c>
      <c r="S557" s="19">
        <f t="shared" si="673"/>
        <v>1488</v>
      </c>
      <c r="T557" s="19">
        <f t="shared" si="674"/>
        <v>1</v>
      </c>
      <c r="V557" s="61">
        <f t="shared" si="675"/>
        <v>43.816435158422998</v>
      </c>
      <c r="W557" s="21">
        <f t="shared" si="676"/>
        <v>4.6104835920540497</v>
      </c>
      <c r="X557" s="21">
        <f t="shared" si="677"/>
        <v>13.90624378021643</v>
      </c>
      <c r="Y557" s="21">
        <f t="shared" si="678"/>
        <v>2.9696670018728897</v>
      </c>
      <c r="Z557" s="21">
        <f t="shared" si="679"/>
        <v>11.229607320870009</v>
      </c>
      <c r="AA557" s="21">
        <f t="shared" si="680"/>
        <v>0.27302027179261995</v>
      </c>
      <c r="AB557" s="21">
        <f t="shared" si="681"/>
        <v>5.3215037204659694</v>
      </c>
      <c r="AC557" s="21">
        <f t="shared" si="682"/>
        <v>8.7378169071147802</v>
      </c>
      <c r="AD557" s="21">
        <f t="shared" si="683"/>
        <v>3.93565235592673</v>
      </c>
      <c r="AE557" s="21">
        <f t="shared" si="684"/>
        <v>1.2366209413548699</v>
      </c>
      <c r="AF557" s="21">
        <f t="shared" si="685"/>
        <v>0.98540757991305994</v>
      </c>
      <c r="AG557" s="21">
        <f t="shared" si="686"/>
        <v>97.022458630004394</v>
      </c>
      <c r="AH557" s="21"/>
      <c r="AI557" s="61">
        <f t="shared" si="687"/>
        <v>45.161126379529492</v>
      </c>
      <c r="AJ557" s="21">
        <f t="shared" si="688"/>
        <v>4.7519756324008968</v>
      </c>
      <c r="AK557" s="21">
        <f t="shared" si="689"/>
        <v>14.333015238510866</v>
      </c>
      <c r="AL557" s="21">
        <f t="shared" si="690"/>
        <v>3.0608036982424127</v>
      </c>
      <c r="AM557" s="21">
        <f t="shared" si="691"/>
        <v>11.574234954913036</v>
      </c>
      <c r="AN557" s="21">
        <f t="shared" si="692"/>
        <v>0.28139904476527855</v>
      </c>
      <c r="AO557" s="21">
        <f t="shared" si="693"/>
        <v>5.4848163977781148</v>
      </c>
      <c r="AP557" s="21">
        <f t="shared" si="694"/>
        <v>9.0059734936593259</v>
      </c>
      <c r="AQ557" s="21">
        <f t="shared" si="695"/>
        <v>4.0564343673616428</v>
      </c>
      <c r="AR557" s="21">
        <f t="shared" si="696"/>
        <v>1.2745718453401906</v>
      </c>
      <c r="AS557" s="21">
        <f t="shared" si="697"/>
        <v>1.0156489474987604</v>
      </c>
      <c r="AT557" s="21">
        <f t="shared" si="698"/>
        <v>100.00000000000003</v>
      </c>
      <c r="AU557" s="21"/>
      <c r="AV557" s="21">
        <f>AR557*'[1]diagram lines'!$G$39</f>
        <v>1.058029936499167</v>
      </c>
      <c r="AW557" s="21">
        <f>AK557*'[1]diagram lines'!$G$40</f>
        <v>7.5859830750392341</v>
      </c>
      <c r="AX557" s="21">
        <f>AQ557*'[1]diagram lines'!$G$38</f>
        <v>3.0092748017310154</v>
      </c>
      <c r="AY557" s="21">
        <f>AP557*'[1]diagram lines'!$G$41</f>
        <v>6.4361876904222273</v>
      </c>
      <c r="AZ557" s="21">
        <f t="shared" si="699"/>
        <v>5.3310062127018334</v>
      </c>
      <c r="BA557" s="21">
        <f t="shared" si="700"/>
        <v>0.72223435457957574</v>
      </c>
      <c r="BB557" s="21">
        <f t="shared" si="701"/>
        <v>1.8651130326517269</v>
      </c>
      <c r="BC557" s="86">
        <f t="shared" si="702"/>
        <v>0.53616053423756771</v>
      </c>
      <c r="BX557" s="61">
        <f t="shared" si="703"/>
        <v>0.74040778961384823</v>
      </c>
      <c r="BY557" s="21">
        <f t="shared" si="704"/>
        <v>5.8596582373560344E-2</v>
      </c>
      <c r="BZ557" s="21">
        <f t="shared" si="705"/>
        <v>0.13846623185562967</v>
      </c>
      <c r="CA557" s="21">
        <f t="shared" si="706"/>
        <v>1.8879648068132006E-2</v>
      </c>
      <c r="CB557" s="21">
        <f t="shared" si="707"/>
        <v>0.15867249826026447</v>
      </c>
      <c r="CC557" s="21">
        <f t="shared" si="708"/>
        <v>3.9072173667888356E-3</v>
      </c>
      <c r="CD557" s="21">
        <f t="shared" si="709"/>
        <v>0.13405813895781638</v>
      </c>
      <c r="CE557" s="21">
        <f t="shared" si="710"/>
        <v>0.15818263195435092</v>
      </c>
      <c r="CF557" s="21">
        <f t="shared" si="711"/>
        <v>6.4455347636715593E-2</v>
      </c>
      <c r="CG557" s="21">
        <f t="shared" si="712"/>
        <v>1.332752653927813E-2</v>
      </c>
      <c r="CH557" s="21">
        <f t="shared" si="713"/>
        <v>7.0479484867271604E-3</v>
      </c>
      <c r="CI557" s="21">
        <f t="shared" si="714"/>
        <v>8.3242008879023319E-2</v>
      </c>
      <c r="CJ557" s="21">
        <f t="shared" si="715"/>
        <v>1.579243569992135</v>
      </c>
      <c r="CL557" s="68">
        <f t="shared" si="716"/>
        <v>0.46883698226330955</v>
      </c>
      <c r="CM557" s="19">
        <f t="shared" si="717"/>
        <v>3.7104208297553599E-2</v>
      </c>
      <c r="CN557" s="19">
        <f t="shared" si="718"/>
        <v>8.7678832123609191E-2</v>
      </c>
      <c r="CO557" s="19">
        <f t="shared" si="719"/>
        <v>1.1954867777758962E-2</v>
      </c>
      <c r="CP557" s="19">
        <f t="shared" si="720"/>
        <v>0.10047373392886741</v>
      </c>
      <c r="CQ557" s="19">
        <f t="shared" si="721"/>
        <v>2.4741068705496105E-3</v>
      </c>
      <c r="CR557" s="19">
        <f t="shared" si="722"/>
        <v>8.4887563581141579E-2</v>
      </c>
      <c r="CS557" s="19">
        <f t="shared" si="723"/>
        <v>0.10016354345842846</v>
      </c>
      <c r="CT557" s="19">
        <f t="shared" si="724"/>
        <v>4.0814063683055929E-2</v>
      </c>
      <c r="CU557" s="19">
        <f t="shared" si="725"/>
        <v>8.4391836652179652E-3</v>
      </c>
      <c r="CV557" s="19">
        <f t="shared" si="726"/>
        <v>4.4628635003796536E-3</v>
      </c>
      <c r="CW557" s="19">
        <f t="shared" si="727"/>
        <v>5.2710050850128129E-2</v>
      </c>
      <c r="CX557" s="19">
        <f t="shared" si="728"/>
        <v>1</v>
      </c>
      <c r="CZ557" s="68">
        <f t="shared" si="729"/>
        <v>2.4859999999999999E-5</v>
      </c>
      <c r="DA557" s="19">
        <f t="shared" si="730"/>
        <v>1.8800599999999998E-5</v>
      </c>
      <c r="DB557" s="19">
        <f t="shared" si="731"/>
        <v>3.5539999999999995E-5</v>
      </c>
      <c r="DC557" s="19">
        <f t="shared" si="732"/>
        <v>4.018835E-5</v>
      </c>
      <c r="DD557" s="19">
        <f t="shared" si="733"/>
        <v>1.2949799999999998E-5</v>
      </c>
      <c r="DE557" s="19">
        <f t="shared" si="734"/>
        <v>1.2949799999999998E-5</v>
      </c>
      <c r="DF557" s="19">
        <f t="shared" si="735"/>
        <v>1.198505E-5</v>
      </c>
      <c r="DG557" s="19">
        <f t="shared" si="736"/>
        <v>1.65981E-5</v>
      </c>
      <c r="DH557" s="19">
        <f t="shared" si="737"/>
        <v>2.5209199999999999E-5</v>
      </c>
      <c r="DI557" s="19">
        <f t="shared" si="738"/>
        <v>3.7315199999999991E-5</v>
      </c>
      <c r="DJ557" s="19">
        <f t="shared" si="739"/>
        <v>0</v>
      </c>
      <c r="DK557" s="19">
        <f t="shared" si="740"/>
        <v>2.1369899999999997E-5</v>
      </c>
      <c r="DM557" s="68">
        <f t="shared" si="741"/>
        <v>1133.0541389533241</v>
      </c>
      <c r="DN557" s="19">
        <f t="shared" si="742"/>
        <v>157.64838137126375</v>
      </c>
      <c r="DO557" s="19">
        <f t="shared" si="743"/>
        <v>251.54005974460307</v>
      </c>
      <c r="DP557" s="19">
        <f t="shared" si="744"/>
        <v>47.503140473055709</v>
      </c>
      <c r="DQ557" s="19">
        <f t="shared" si="745"/>
        <v>557.46326451289781</v>
      </c>
      <c r="DR557" s="19">
        <f t="shared" si="746"/>
        <v>13.553347649908831</v>
      </c>
      <c r="DS557" s="19">
        <f t="shared" si="747"/>
        <v>285.43634046749952</v>
      </c>
      <c r="DT557" s="19">
        <f t="shared" si="748"/>
        <v>338.42256144671182</v>
      </c>
      <c r="DU557" s="19">
        <f t="shared" si="749"/>
        <v>100.36271709188063</v>
      </c>
      <c r="DV557" s="19">
        <f t="shared" si="750"/>
        <v>21.304216546167044</v>
      </c>
      <c r="DX557" s="19">
        <f t="shared" si="751"/>
        <v>44.447335566348414</v>
      </c>
      <c r="DZ557" s="68">
        <f t="shared" si="752"/>
        <v>2950.735503823661</v>
      </c>
      <c r="EA557" s="21">
        <f t="shared" si="753"/>
        <v>2.9507355038236609</v>
      </c>
      <c r="EB557" s="92">
        <f t="shared" si="754"/>
        <v>1215</v>
      </c>
    </row>
    <row r="558" spans="1:132" x14ac:dyDescent="0.3">
      <c r="A558" s="19">
        <f>'A. Thermody. result (all suite)'!C514</f>
        <v>1214</v>
      </c>
      <c r="B558" s="19" t="str">
        <f>'A. Thermody. result (all suite)'!A514</f>
        <v>Alkaline basalt</v>
      </c>
      <c r="C558" s="24">
        <f>'A. Thermody. result (all suite)'!G514</f>
        <v>61.011873999999999</v>
      </c>
      <c r="D558" s="19">
        <f>'A. Thermody. result (all suite)'!D514</f>
        <v>10000</v>
      </c>
      <c r="E558" s="61">
        <f>'A. Thermody. result (all suite)'!I514</f>
        <v>44.522438000000001</v>
      </c>
      <c r="F558" s="21">
        <f>'A. Thermody. result (all suite)'!J514</f>
        <v>4.6634640000000003</v>
      </c>
      <c r="G558" s="21">
        <f>'A. Thermody. result (all suite)'!K514</f>
        <v>14.128981</v>
      </c>
      <c r="H558" s="21">
        <f>'A. Thermody. result (all suite)'!L514</f>
        <v>3.0126759999999999</v>
      </c>
      <c r="I558" s="21">
        <f>'A. Thermody. result (all suite)'!M514</f>
        <v>11.435222</v>
      </c>
      <c r="J558" s="21">
        <f>'A. Thermody. result (all suite)'!N514</f>
        <v>0.27860600000000002</v>
      </c>
      <c r="K558" s="21">
        <f>'A. Thermody. result (all suite)'!O514</f>
        <v>5.3769140000000002</v>
      </c>
      <c r="L558" s="21">
        <f>'A. Thermody. result (all suite)'!P514</f>
        <v>8.8029510000000002</v>
      </c>
      <c r="M558" s="21">
        <f>'A. Thermody. result (all suite)'!Q514</f>
        <v>4.0130629999999998</v>
      </c>
      <c r="N558" s="21">
        <f>'A. Thermody. result (all suite)'!R514</f>
        <v>1.2619229999999999</v>
      </c>
      <c r="O558" s="21">
        <f>'A. Thermody. result (all suite)'!S514</f>
        <v>0.996008</v>
      </c>
      <c r="P558" s="21">
        <f>'A. Thermody. result (all suite)'!T514</f>
        <v>1.507752</v>
      </c>
      <c r="Q558" s="21">
        <f t="shared" si="672"/>
        <v>99.999997999999991</v>
      </c>
      <c r="S558" s="19">
        <f t="shared" si="673"/>
        <v>1487</v>
      </c>
      <c r="T558" s="19">
        <f t="shared" si="674"/>
        <v>1</v>
      </c>
      <c r="V558" s="61">
        <f t="shared" si="675"/>
        <v>43.851150037180481</v>
      </c>
      <c r="W558" s="21">
        <f t="shared" si="676"/>
        <v>4.5931505268644512</v>
      </c>
      <c r="X558" s="21">
        <f t="shared" si="677"/>
        <v>13.915951002132282</v>
      </c>
      <c r="Y558" s="21">
        <f t="shared" si="678"/>
        <v>2.9672523164480067</v>
      </c>
      <c r="Z558" s="21">
        <f t="shared" si="679"/>
        <v>11.262807208142263</v>
      </c>
      <c r="AA558" s="21">
        <f t="shared" si="680"/>
        <v>0.27440531237886628</v>
      </c>
      <c r="AB558" s="21">
        <f t="shared" si="681"/>
        <v>5.2958434700053099</v>
      </c>
      <c r="AC558" s="21">
        <f t="shared" si="682"/>
        <v>8.6702243275839468</v>
      </c>
      <c r="AD558" s="21">
        <f t="shared" si="683"/>
        <v>3.952555961146099</v>
      </c>
      <c r="AE558" s="21">
        <f t="shared" si="684"/>
        <v>1.2428963303485066</v>
      </c>
      <c r="AF558" s="21">
        <f t="shared" si="685"/>
        <v>0.9809906691594934</v>
      </c>
      <c r="AG558" s="21">
        <f t="shared" si="686"/>
        <v>97.007227161389707</v>
      </c>
      <c r="AH558" s="21"/>
      <c r="AI558" s="61">
        <f t="shared" si="687"/>
        <v>45.204003165893887</v>
      </c>
      <c r="AJ558" s="21">
        <f t="shared" si="688"/>
        <v>4.7348539498226092</v>
      </c>
      <c r="AK558" s="21">
        <f t="shared" si="689"/>
        <v>14.345272418703905</v>
      </c>
      <c r="AL558" s="21">
        <f t="shared" si="690"/>
        <v>3.0587951055558222</v>
      </c>
      <c r="AM558" s="21">
        <f t="shared" si="691"/>
        <v>11.610276406936642</v>
      </c>
      <c r="AN558" s="21">
        <f t="shared" si="692"/>
        <v>0.28287099879923544</v>
      </c>
      <c r="AO558" s="21">
        <f t="shared" si="693"/>
        <v>5.4592256937667969</v>
      </c>
      <c r="AP558" s="21">
        <f t="shared" si="694"/>
        <v>8.9377096751352383</v>
      </c>
      <c r="AQ558" s="21">
        <f t="shared" si="695"/>
        <v>4.0744963821822067</v>
      </c>
      <c r="AR558" s="21">
        <f t="shared" si="696"/>
        <v>1.2812409618519613</v>
      </c>
      <c r="AS558" s="21">
        <f t="shared" si="697"/>
        <v>1.0112552413516898</v>
      </c>
      <c r="AT558" s="21">
        <f t="shared" si="698"/>
        <v>99.999999999999986</v>
      </c>
      <c r="AU558" s="21"/>
      <c r="AV558" s="21">
        <f>AR558*'[1]diagram lines'!$G$39</f>
        <v>1.0635660111780887</v>
      </c>
      <c r="AW558" s="21">
        <f>AK558*'[1]diagram lines'!$G$40</f>
        <v>7.5924703884164133</v>
      </c>
      <c r="AX558" s="21">
        <f>AQ558*'[1]diagram lines'!$G$38</f>
        <v>3.0226741473497558</v>
      </c>
      <c r="AY558" s="21">
        <f>AP558*'[1]diagram lines'!$G$41</f>
        <v>6.3874024315276419</v>
      </c>
      <c r="AZ558" s="21">
        <f t="shared" si="699"/>
        <v>5.3557373440341678</v>
      </c>
      <c r="BA558" s="21">
        <f t="shared" si="700"/>
        <v>0.72491211373064335</v>
      </c>
      <c r="BB558" s="21">
        <f t="shared" si="701"/>
        <v>1.8580577973546626</v>
      </c>
      <c r="BC558" s="86">
        <f t="shared" si="702"/>
        <v>0.53819639056638124</v>
      </c>
      <c r="BX558" s="61">
        <f t="shared" si="703"/>
        <v>0.74105256324900137</v>
      </c>
      <c r="BY558" s="21">
        <f t="shared" si="704"/>
        <v>5.8380871306960444E-2</v>
      </c>
      <c r="BZ558" s="21">
        <f t="shared" si="705"/>
        <v>0.13857376422126325</v>
      </c>
      <c r="CA558" s="21">
        <f t="shared" si="706"/>
        <v>1.8865777443797357E-2</v>
      </c>
      <c r="CB558" s="21">
        <f t="shared" si="707"/>
        <v>0.15915409881697984</v>
      </c>
      <c r="CC558" s="21">
        <f t="shared" si="708"/>
        <v>3.9273470538483228E-3</v>
      </c>
      <c r="CD558" s="21">
        <f t="shared" si="709"/>
        <v>0.13342218362282879</v>
      </c>
      <c r="CE558" s="21">
        <f t="shared" si="710"/>
        <v>0.15697130884450786</v>
      </c>
      <c r="CF558" s="21">
        <f t="shared" si="711"/>
        <v>6.4737264074850781E-2</v>
      </c>
      <c r="CG558" s="21">
        <f t="shared" si="712"/>
        <v>1.3396210191082801E-2</v>
      </c>
      <c r="CH558" s="21">
        <f t="shared" si="713"/>
        <v>7.0169080764245061E-3</v>
      </c>
      <c r="CI558" s="21">
        <f t="shared" si="714"/>
        <v>8.3671032186459493E-2</v>
      </c>
      <c r="CJ558" s="21">
        <f t="shared" si="715"/>
        <v>1.5791693290880049</v>
      </c>
      <c r="CL558" s="68">
        <f t="shared" si="716"/>
        <v>0.46926732276200606</v>
      </c>
      <c r="CM558" s="19">
        <f t="shared" si="717"/>
        <v>3.6969354857389683E-2</v>
      </c>
      <c r="CN558" s="19">
        <f t="shared" si="718"/>
        <v>8.7751048395355913E-2</v>
      </c>
      <c r="CO558" s="19">
        <f t="shared" si="719"/>
        <v>1.1946646313535382E-2</v>
      </c>
      <c r="CP558" s="19">
        <f t="shared" si="720"/>
        <v>0.10078342827801362</v>
      </c>
      <c r="CQ558" s="19">
        <f t="shared" si="721"/>
        <v>2.4869701947139687E-3</v>
      </c>
      <c r="CR558" s="19">
        <f t="shared" si="722"/>
        <v>8.4488839268352683E-2</v>
      </c>
      <c r="CS558" s="19">
        <f t="shared" si="723"/>
        <v>9.9401188937199819E-2</v>
      </c>
      <c r="CT558" s="19">
        <f t="shared" si="724"/>
        <v>4.0994504441292288E-2</v>
      </c>
      <c r="CU558" s="19">
        <f t="shared" si="725"/>
        <v>8.48307394547697E-3</v>
      </c>
      <c r="CV558" s="19">
        <f t="shared" si="726"/>
        <v>4.4434171479741701E-3</v>
      </c>
      <c r="CW558" s="19">
        <f t="shared" si="727"/>
        <v>5.2984205458689364E-2</v>
      </c>
      <c r="CX558" s="19">
        <f t="shared" si="728"/>
        <v>0.99999999999999989</v>
      </c>
      <c r="CZ558" s="68">
        <f t="shared" si="729"/>
        <v>2.4859999999999999E-5</v>
      </c>
      <c r="DA558" s="19">
        <f t="shared" si="730"/>
        <v>1.8793359999999996E-5</v>
      </c>
      <c r="DB558" s="19">
        <f t="shared" si="731"/>
        <v>3.5539999999999995E-5</v>
      </c>
      <c r="DC558" s="19">
        <f t="shared" si="732"/>
        <v>4.0179259999999994E-5</v>
      </c>
      <c r="DD558" s="19">
        <f t="shared" si="733"/>
        <v>1.2946879999999998E-5</v>
      </c>
      <c r="DE558" s="19">
        <f t="shared" si="734"/>
        <v>1.2946879999999998E-5</v>
      </c>
      <c r="DF558" s="19">
        <f t="shared" si="735"/>
        <v>1.198178E-5</v>
      </c>
      <c r="DG558" s="19">
        <f t="shared" si="736"/>
        <v>1.6594359999999999E-5</v>
      </c>
      <c r="DH558" s="19">
        <f t="shared" si="737"/>
        <v>2.5201519999999997E-5</v>
      </c>
      <c r="DI558" s="19">
        <f t="shared" si="738"/>
        <v>3.7303119999999993E-5</v>
      </c>
      <c r="DJ558" s="19">
        <f t="shared" si="739"/>
        <v>0</v>
      </c>
      <c r="DK558" s="19">
        <f t="shared" si="740"/>
        <v>2.1360439999999999E-5</v>
      </c>
      <c r="DM558" s="68">
        <f t="shared" si="741"/>
        <v>1134.0941573427724</v>
      </c>
      <c r="DN558" s="19">
        <f t="shared" si="742"/>
        <v>157.13592811547741</v>
      </c>
      <c r="DO558" s="19">
        <f t="shared" si="743"/>
        <v>251.74723957204532</v>
      </c>
      <c r="DP558" s="19">
        <f t="shared" si="744"/>
        <v>47.481211695000482</v>
      </c>
      <c r="DQ558" s="19">
        <f t="shared" si="745"/>
        <v>559.30767271924026</v>
      </c>
      <c r="DR558" s="19">
        <f t="shared" si="746"/>
        <v>13.626886602255443</v>
      </c>
      <c r="DS558" s="19">
        <f t="shared" si="747"/>
        <v>284.17315478289646</v>
      </c>
      <c r="DT558" s="19">
        <f t="shared" si="748"/>
        <v>335.92248665198088</v>
      </c>
      <c r="DU558" s="19">
        <f t="shared" si="749"/>
        <v>100.83714515297923</v>
      </c>
      <c r="DV558" s="19">
        <f t="shared" si="750"/>
        <v>21.421949843979021</v>
      </c>
      <c r="DX558" s="19">
        <f t="shared" si="751"/>
        <v>44.698301269336326</v>
      </c>
      <c r="DZ558" s="68">
        <f t="shared" si="752"/>
        <v>2950.4461337479629</v>
      </c>
      <c r="EA558" s="21">
        <f t="shared" si="753"/>
        <v>2.9504461337479628</v>
      </c>
      <c r="EB558" s="92">
        <f t="shared" si="754"/>
        <v>1214</v>
      </c>
    </row>
    <row r="559" spans="1:132" x14ac:dyDescent="0.3">
      <c r="A559" s="19">
        <f>'A. Thermody. result (all suite)'!C515</f>
        <v>1213</v>
      </c>
      <c r="B559" s="19" t="str">
        <f>'A. Thermody. result (all suite)'!A515</f>
        <v>Alkaline basalt</v>
      </c>
      <c r="C559" s="24">
        <f>'A. Thermody. result (all suite)'!G515</f>
        <v>60.701262</v>
      </c>
      <c r="D559" s="19">
        <f>'A. Thermody. result (all suite)'!D515</f>
        <v>10000</v>
      </c>
      <c r="E559" s="61">
        <f>'A. Thermody. result (all suite)'!I515</f>
        <v>44.562071000000003</v>
      </c>
      <c r="F559" s="21">
        <f>'A. Thermody. result (all suite)'!J515</f>
        <v>4.6455299999999999</v>
      </c>
      <c r="G559" s="21">
        <f>'A. Thermody. result (all suite)'!K515</f>
        <v>14.139329</v>
      </c>
      <c r="H559" s="21">
        <f>'A. Thermody. result (all suite)'!L515</f>
        <v>3.0105059999999999</v>
      </c>
      <c r="I559" s="21">
        <f>'A. Thermody. result (all suite)'!M515</f>
        <v>11.469728</v>
      </c>
      <c r="J559" s="21">
        <f>'A. Thermody. result (all suite)'!N515</f>
        <v>0.280032</v>
      </c>
      <c r="K559" s="21">
        <f>'A. Thermody. result (all suite)'!O515</f>
        <v>5.3516510000000004</v>
      </c>
      <c r="L559" s="21">
        <f>'A. Thermody. result (all suite)'!P515</f>
        <v>8.7351700000000001</v>
      </c>
      <c r="M559" s="21">
        <f>'A. Thermody. result (all suite)'!Q515</f>
        <v>4.0305010000000001</v>
      </c>
      <c r="N559" s="21">
        <f>'A. Thermody. result (all suite)'!R515</f>
        <v>1.268381</v>
      </c>
      <c r="O559" s="21">
        <f>'A. Thermody. result (all suite)'!S515</f>
        <v>0.99163400000000002</v>
      </c>
      <c r="P559" s="21">
        <f>'A. Thermody. result (all suite)'!T515</f>
        <v>1.515468</v>
      </c>
      <c r="Q559" s="21">
        <f t="shared" si="672"/>
        <v>100.00000100000003</v>
      </c>
      <c r="S559" s="19">
        <f t="shared" si="673"/>
        <v>1486</v>
      </c>
      <c r="T559" s="19">
        <f t="shared" si="674"/>
        <v>1</v>
      </c>
      <c r="V559" s="61">
        <f t="shared" si="675"/>
        <v>43.886747080610967</v>
      </c>
      <c r="W559" s="21">
        <f t="shared" si="676"/>
        <v>4.5751284801236149</v>
      </c>
      <c r="X559" s="21">
        <f t="shared" si="677"/>
        <v>13.92505199573305</v>
      </c>
      <c r="Y559" s="21">
        <f t="shared" si="678"/>
        <v>2.9648827453881528</v>
      </c>
      <c r="Z559" s="21">
        <f t="shared" si="679"/>
        <v>11.295907944211161</v>
      </c>
      <c r="AA559" s="21">
        <f t="shared" si="680"/>
        <v>0.27578820469267795</v>
      </c>
      <c r="AB559" s="21">
        <f t="shared" si="681"/>
        <v>5.2705484424343458</v>
      </c>
      <c r="AC559" s="21">
        <f t="shared" si="682"/>
        <v>8.6027912952281884</v>
      </c>
      <c r="AD559" s="21">
        <f t="shared" si="683"/>
        <v>3.9694200477161297</v>
      </c>
      <c r="AE559" s="21">
        <f t="shared" si="684"/>
        <v>1.2491590920191391</v>
      </c>
      <c r="AF559" s="21">
        <f t="shared" si="685"/>
        <v>0.97660610420315896</v>
      </c>
      <c r="AG559" s="21">
        <f t="shared" si="686"/>
        <v>96.992031432360591</v>
      </c>
      <c r="AH559" s="21"/>
      <c r="AI559" s="61">
        <f t="shared" si="687"/>
        <v>45.24778626913934</v>
      </c>
      <c r="AJ559" s="21">
        <f t="shared" si="688"/>
        <v>4.7170148027203407</v>
      </c>
      <c r="AK559" s="21">
        <f t="shared" si="689"/>
        <v>14.356903129144143</v>
      </c>
      <c r="AL559" s="21">
        <f t="shared" si="690"/>
        <v>3.056831269129336</v>
      </c>
      <c r="AM559" s="21">
        <f t="shared" si="691"/>
        <v>11.646222661176651</v>
      </c>
      <c r="AN559" s="21">
        <f t="shared" si="692"/>
        <v>0.28434109546927533</v>
      </c>
      <c r="AO559" s="21">
        <f t="shared" si="693"/>
        <v>5.434001499504495</v>
      </c>
      <c r="AP559" s="21">
        <f t="shared" si="694"/>
        <v>8.8695856434634255</v>
      </c>
      <c r="AQ559" s="21">
        <f t="shared" si="695"/>
        <v>4.0925218176137363</v>
      </c>
      <c r="AR559" s="21">
        <f t="shared" si="696"/>
        <v>1.2878986794809697</v>
      </c>
      <c r="AS559" s="21">
        <f t="shared" si="697"/>
        <v>1.0068931331582796</v>
      </c>
      <c r="AT559" s="21">
        <f t="shared" si="698"/>
        <v>100</v>
      </c>
      <c r="AU559" s="21"/>
      <c r="AV559" s="21">
        <f>AR559*'[1]diagram lines'!$G$39</f>
        <v>1.0690926235742451</v>
      </c>
      <c r="AW559" s="21">
        <f>AK559*'[1]diagram lines'!$G$40</f>
        <v>7.5986261324159914</v>
      </c>
      <c r="AX559" s="21">
        <f>AQ559*'[1]diagram lines'!$G$38</f>
        <v>3.0360463564678866</v>
      </c>
      <c r="AY559" s="21">
        <f>AP559*'[1]diagram lines'!$G$41</f>
        <v>6.338717072373881</v>
      </c>
      <c r="AZ559" s="21">
        <f t="shared" si="699"/>
        <v>5.3804204970947058</v>
      </c>
      <c r="BA559" s="21">
        <f t="shared" si="700"/>
        <v>0.72756902185167283</v>
      </c>
      <c r="BB559" s="21">
        <f t="shared" si="701"/>
        <v>1.8510033812151243</v>
      </c>
      <c r="BC559" s="86">
        <f t="shared" si="702"/>
        <v>0.54024752744834648</v>
      </c>
      <c r="BX559" s="61">
        <f t="shared" si="703"/>
        <v>0.74171223368841555</v>
      </c>
      <c r="BY559" s="21">
        <f t="shared" si="704"/>
        <v>5.8156359539308963E-2</v>
      </c>
      <c r="BZ559" s="21">
        <f t="shared" si="705"/>
        <v>0.13867525500196157</v>
      </c>
      <c r="CA559" s="21">
        <f t="shared" si="706"/>
        <v>1.8852188615442418E-2</v>
      </c>
      <c r="CB559" s="21">
        <f t="shared" si="707"/>
        <v>0.1596343493389005</v>
      </c>
      <c r="CC559" s="21">
        <f t="shared" si="708"/>
        <v>3.947448548068791E-3</v>
      </c>
      <c r="CD559" s="21">
        <f t="shared" si="709"/>
        <v>0.13279531017369728</v>
      </c>
      <c r="CE559" s="21">
        <f t="shared" si="710"/>
        <v>0.15576266048502141</v>
      </c>
      <c r="CF559" s="21">
        <f t="shared" si="711"/>
        <v>6.5018567510888858E-2</v>
      </c>
      <c r="CG559" s="21">
        <f t="shared" si="712"/>
        <v>1.3464766454352441E-2</v>
      </c>
      <c r="CH559" s="21">
        <f t="shared" si="713"/>
        <v>6.9860931071408453E-3</v>
      </c>
      <c r="CI559" s="21">
        <f t="shared" si="714"/>
        <v>8.4099223085460598E-2</v>
      </c>
      <c r="CJ559" s="21">
        <f t="shared" si="715"/>
        <v>1.5791044555486593</v>
      </c>
      <c r="CL559" s="68">
        <f t="shared" si="716"/>
        <v>0.46970435114801057</v>
      </c>
      <c r="CM559" s="19">
        <f t="shared" si="717"/>
        <v>3.6828697009218786E-2</v>
      </c>
      <c r="CN559" s="19">
        <f t="shared" si="718"/>
        <v>8.7818924526926814E-2</v>
      </c>
      <c r="CO559" s="19">
        <f t="shared" si="719"/>
        <v>1.1938531709665927E-2</v>
      </c>
      <c r="CP559" s="19">
        <f t="shared" si="720"/>
        <v>0.10109169711856433</v>
      </c>
      <c r="CQ559" s="19">
        <f t="shared" si="721"/>
        <v>2.4998020455190544E-3</v>
      </c>
      <c r="CR559" s="19">
        <f t="shared" si="722"/>
        <v>8.409532992392045E-2</v>
      </c>
      <c r="CS559" s="19">
        <f t="shared" si="723"/>
        <v>9.8639871439601332E-2</v>
      </c>
      <c r="CT559" s="19">
        <f t="shared" si="724"/>
        <v>4.1174329717344874E-2</v>
      </c>
      <c r="CU559" s="19">
        <f t="shared" si="725"/>
        <v>8.5268370987365196E-3</v>
      </c>
      <c r="CV559" s="19">
        <f t="shared" si="726"/>
        <v>4.4240854888307748E-3</v>
      </c>
      <c r="CW559" s="19">
        <f t="shared" si="727"/>
        <v>5.3257542773660502E-2</v>
      </c>
      <c r="CX559" s="19">
        <f t="shared" si="728"/>
        <v>0.99999999999999989</v>
      </c>
      <c r="CZ559" s="68">
        <f t="shared" si="729"/>
        <v>2.4859999999999999E-5</v>
      </c>
      <c r="DA559" s="19">
        <f t="shared" si="730"/>
        <v>1.8786119999999998E-5</v>
      </c>
      <c r="DB559" s="19">
        <f t="shared" si="731"/>
        <v>3.5539999999999995E-5</v>
      </c>
      <c r="DC559" s="19">
        <f t="shared" si="732"/>
        <v>4.0170169999999995E-5</v>
      </c>
      <c r="DD559" s="19">
        <f t="shared" si="733"/>
        <v>1.2943959999999997E-5</v>
      </c>
      <c r="DE559" s="19">
        <f t="shared" si="734"/>
        <v>1.2943959999999997E-5</v>
      </c>
      <c r="DF559" s="19">
        <f t="shared" si="735"/>
        <v>1.197851E-5</v>
      </c>
      <c r="DG559" s="19">
        <f t="shared" si="736"/>
        <v>1.6590619999999998E-5</v>
      </c>
      <c r="DH559" s="19">
        <f t="shared" si="737"/>
        <v>2.5193839999999999E-5</v>
      </c>
      <c r="DI559" s="19">
        <f t="shared" si="738"/>
        <v>3.7291039999999995E-5</v>
      </c>
      <c r="DJ559" s="19">
        <f t="shared" si="739"/>
        <v>0</v>
      </c>
      <c r="DK559" s="19">
        <f t="shared" si="740"/>
        <v>2.1350979999999998E-5</v>
      </c>
      <c r="DM559" s="68">
        <f t="shared" si="741"/>
        <v>1135.1503385749184</v>
      </c>
      <c r="DN559" s="19">
        <f t="shared" si="742"/>
        <v>156.59839908913585</v>
      </c>
      <c r="DO559" s="19">
        <f t="shared" si="743"/>
        <v>251.94196805755371</v>
      </c>
      <c r="DP559" s="19">
        <f t="shared" si="744"/>
        <v>47.459697798554295</v>
      </c>
      <c r="DQ559" s="19">
        <f t="shared" si="745"/>
        <v>561.14500029116664</v>
      </c>
      <c r="DR559" s="19">
        <f t="shared" si="746"/>
        <v>13.700286242318562</v>
      </c>
      <c r="DS559" s="19">
        <f t="shared" si="747"/>
        <v>282.92682444928414</v>
      </c>
      <c r="DT559" s="19">
        <f t="shared" si="748"/>
        <v>333.42479005202</v>
      </c>
      <c r="DU559" s="19">
        <f t="shared" si="749"/>
        <v>101.31034805246875</v>
      </c>
      <c r="DV559" s="19">
        <f t="shared" si="750"/>
        <v>21.539438286005975</v>
      </c>
      <c r="DX559" s="19">
        <f t="shared" si="751"/>
        <v>44.948799576476695</v>
      </c>
      <c r="DZ559" s="68">
        <f t="shared" si="752"/>
        <v>2950.145890469903</v>
      </c>
      <c r="EA559" s="21">
        <f t="shared" si="753"/>
        <v>2.9501458904699032</v>
      </c>
      <c r="EB559" s="92">
        <f t="shared" si="754"/>
        <v>1213</v>
      </c>
    </row>
    <row r="560" spans="1:132" x14ac:dyDescent="0.3">
      <c r="A560" s="19">
        <f>'A. Thermody. result (all suite)'!C516</f>
        <v>1212</v>
      </c>
      <c r="B560" s="19" t="str">
        <f>'A. Thermody. result (all suite)'!A516</f>
        <v>Alkaline basalt</v>
      </c>
      <c r="C560" s="24">
        <f>'A. Thermody. result (all suite)'!G516</f>
        <v>60.394621000000001</v>
      </c>
      <c r="D560" s="19">
        <f>'A. Thermody. result (all suite)'!D516</f>
        <v>10000</v>
      </c>
      <c r="E560" s="61">
        <f>'A. Thermody. result (all suite)'!I516</f>
        <v>44.602449999999997</v>
      </c>
      <c r="F560" s="21">
        <f>'A. Thermody. result (all suite)'!J516</f>
        <v>4.6269939999999998</v>
      </c>
      <c r="G560" s="21">
        <f>'A. Thermody. result (all suite)'!K516</f>
        <v>14.149126000000001</v>
      </c>
      <c r="H560" s="21">
        <f>'A. Thermody. result (all suite)'!L516</f>
        <v>3.0083820000000001</v>
      </c>
      <c r="I560" s="21">
        <f>'A. Thermody. result (all suite)'!M516</f>
        <v>11.504101</v>
      </c>
      <c r="J560" s="21">
        <f>'A. Thermody. result (all suite)'!N516</f>
        <v>0.28145399999999998</v>
      </c>
      <c r="K560" s="21">
        <f>'A. Thermody. result (all suite)'!O516</f>
        <v>5.3267300000000004</v>
      </c>
      <c r="L560" s="21">
        <f>'A. Thermody. result (all suite)'!P516</f>
        <v>8.6676009999999994</v>
      </c>
      <c r="M560" s="21">
        <f>'A. Thermody. result (all suite)'!Q516</f>
        <v>4.0478880000000004</v>
      </c>
      <c r="N560" s="21">
        <f>'A. Thermody. result (all suite)'!R516</f>
        <v>1.2748200000000001</v>
      </c>
      <c r="O560" s="21">
        <f>'A. Thermody. result (all suite)'!S516</f>
        <v>0.98729199999999995</v>
      </c>
      <c r="P560" s="21">
        <f>'A. Thermody. result (all suite)'!T516</f>
        <v>1.5231619999999999</v>
      </c>
      <c r="Q560" s="21">
        <f t="shared" si="672"/>
        <v>100.00000000000001</v>
      </c>
      <c r="S560" s="19">
        <f t="shared" si="673"/>
        <v>1485</v>
      </c>
      <c r="T560" s="19">
        <f t="shared" si="674"/>
        <v>1</v>
      </c>
      <c r="V560" s="61">
        <f t="shared" si="675"/>
        <v>43.923082430530997</v>
      </c>
      <c r="W560" s="21">
        <f t="shared" si="676"/>
        <v>4.5565173856497196</v>
      </c>
      <c r="X560" s="21">
        <f t="shared" si="677"/>
        <v>13.93361188943588</v>
      </c>
      <c r="Y560" s="21">
        <f t="shared" si="678"/>
        <v>2.9625594685611603</v>
      </c>
      <c r="Z560" s="21">
        <f t="shared" si="679"/>
        <v>11.32887490512638</v>
      </c>
      <c r="AA560" s="21">
        <f t="shared" si="680"/>
        <v>0.27716699962451996</v>
      </c>
      <c r="AB560" s="21">
        <f t="shared" si="681"/>
        <v>5.2455952727974005</v>
      </c>
      <c r="AC560" s="21">
        <f t="shared" si="682"/>
        <v>8.535579395256379</v>
      </c>
      <c r="AD560" s="21">
        <f t="shared" si="683"/>
        <v>3.9862321081814405</v>
      </c>
      <c r="AE560" s="21">
        <f t="shared" si="684"/>
        <v>1.2554024261916001</v>
      </c>
      <c r="AF560" s="21">
        <f t="shared" si="685"/>
        <v>0.97225394342695992</v>
      </c>
      <c r="AG560" s="21">
        <f t="shared" si="686"/>
        <v>96.976876224782444</v>
      </c>
      <c r="AH560" s="21"/>
      <c r="AI560" s="61">
        <f t="shared" si="687"/>
        <v>45.292325490792052</v>
      </c>
      <c r="AJ560" s="21">
        <f t="shared" si="688"/>
        <v>4.6985606909921289</v>
      </c>
      <c r="AK560" s="21">
        <f t="shared" si="689"/>
        <v>14.367973512715752</v>
      </c>
      <c r="AL560" s="21">
        <f t="shared" si="690"/>
        <v>3.0549132781862878</v>
      </c>
      <c r="AM560" s="21">
        <f t="shared" si="691"/>
        <v>11.682037353798869</v>
      </c>
      <c r="AN560" s="21">
        <f t="shared" si="692"/>
        <v>0.2858073083134533</v>
      </c>
      <c r="AO560" s="21">
        <f t="shared" si="693"/>
        <v>5.409119655121339</v>
      </c>
      <c r="AP560" s="21">
        <f t="shared" si="694"/>
        <v>8.8016646107179017</v>
      </c>
      <c r="AQ560" s="21">
        <f t="shared" si="695"/>
        <v>4.1104975364867018</v>
      </c>
      <c r="AR560" s="21">
        <f t="shared" si="696"/>
        <v>1.2945379095133009</v>
      </c>
      <c r="AS560" s="21">
        <f t="shared" si="697"/>
        <v>1.0025626533622047</v>
      </c>
      <c r="AT560" s="21">
        <f t="shared" si="698"/>
        <v>100</v>
      </c>
      <c r="AU560" s="21"/>
      <c r="AV560" s="21">
        <f>AR560*'[1]diagram lines'!$G$39</f>
        <v>1.0746038893025698</v>
      </c>
      <c r="AW560" s="21">
        <f>AK560*'[1]diagram lines'!$G$40</f>
        <v>7.6044853142427691</v>
      </c>
      <c r="AX560" s="21">
        <f>AQ560*'[1]diagram lines'!$G$38</f>
        <v>3.0493816832471534</v>
      </c>
      <c r="AY560" s="21">
        <f>AP560*'[1]diagram lines'!$G$41</f>
        <v>6.2901767879520705</v>
      </c>
      <c r="AZ560" s="21">
        <f t="shared" si="699"/>
        <v>5.405035446000003</v>
      </c>
      <c r="BA560" s="21">
        <f t="shared" si="700"/>
        <v>0.73020614150251795</v>
      </c>
      <c r="BB560" s="21">
        <f t="shared" si="701"/>
        <v>1.8439650625501991</v>
      </c>
      <c r="BC560" s="86">
        <f t="shared" si="702"/>
        <v>0.54230962414060191</v>
      </c>
      <c r="BX560" s="61">
        <f t="shared" si="703"/>
        <v>0.74238432090545936</v>
      </c>
      <c r="BY560" s="21">
        <f t="shared" si="704"/>
        <v>5.7924311467200805E-2</v>
      </c>
      <c r="BZ560" s="21">
        <f t="shared" si="705"/>
        <v>0.1387713417026285</v>
      </c>
      <c r="CA560" s="21">
        <f t="shared" si="706"/>
        <v>1.8838887845200075E-2</v>
      </c>
      <c r="CB560" s="21">
        <f t="shared" si="707"/>
        <v>0.16011274878218512</v>
      </c>
      <c r="CC560" s="21">
        <f t="shared" si="708"/>
        <v>3.967493656611221E-3</v>
      </c>
      <c r="CD560" s="21">
        <f t="shared" si="709"/>
        <v>0.13217692307692311</v>
      </c>
      <c r="CE560" s="21">
        <f t="shared" si="710"/>
        <v>0.15455779243937232</v>
      </c>
      <c r="CF560" s="21">
        <f t="shared" si="711"/>
        <v>6.5299048233586066E-2</v>
      </c>
      <c r="CG560" s="21">
        <f t="shared" si="712"/>
        <v>1.3533121019108281E-2</v>
      </c>
      <c r="CH560" s="21">
        <f t="shared" si="713"/>
        <v>6.9555035788761771E-3</v>
      </c>
      <c r="CI560" s="21">
        <f t="shared" si="714"/>
        <v>8.4526193118756934E-2</v>
      </c>
      <c r="CJ560" s="21">
        <f t="shared" si="715"/>
        <v>1.5790476858259079</v>
      </c>
      <c r="CL560" s="68">
        <f t="shared" si="716"/>
        <v>0.47014686609490286</v>
      </c>
      <c r="CM560" s="19">
        <f t="shared" si="717"/>
        <v>3.6683066627531243E-2</v>
      </c>
      <c r="CN560" s="19">
        <f t="shared" si="718"/>
        <v>8.7882932826088334E-2</v>
      </c>
      <c r="CO560" s="19">
        <f t="shared" si="719"/>
        <v>1.1930537636263056E-2</v>
      </c>
      <c r="CP560" s="19">
        <f t="shared" si="720"/>
        <v>0.1013982986197402</v>
      </c>
      <c r="CQ560" s="19">
        <f t="shared" si="721"/>
        <v>2.5125863469639652E-3</v>
      </c>
      <c r="CR560" s="19">
        <f t="shared" si="722"/>
        <v>8.3706733028641275E-2</v>
      </c>
      <c r="CS560" s="19">
        <f t="shared" si="723"/>
        <v>9.7880383111123168E-2</v>
      </c>
      <c r="CT560" s="19">
        <f t="shared" si="724"/>
        <v>4.1353436517296775E-2</v>
      </c>
      <c r="CU560" s="19">
        <f t="shared" si="725"/>
        <v>8.5704321285458157E-3</v>
      </c>
      <c r="CV560" s="19">
        <f t="shared" si="726"/>
        <v>4.40487240588821E-3</v>
      </c>
      <c r="CW560" s="19">
        <f t="shared" si="727"/>
        <v>5.3529854657015125E-2</v>
      </c>
      <c r="CX560" s="19">
        <f t="shared" si="728"/>
        <v>0.99999999999999989</v>
      </c>
      <c r="CZ560" s="68">
        <f t="shared" si="729"/>
        <v>2.4859999999999999E-5</v>
      </c>
      <c r="DA560" s="19">
        <f t="shared" si="730"/>
        <v>1.8778879999999996E-5</v>
      </c>
      <c r="DB560" s="19">
        <f t="shared" si="731"/>
        <v>3.5539999999999995E-5</v>
      </c>
      <c r="DC560" s="19">
        <f t="shared" si="732"/>
        <v>4.0161079999999996E-5</v>
      </c>
      <c r="DD560" s="19">
        <f t="shared" si="733"/>
        <v>1.2941039999999998E-5</v>
      </c>
      <c r="DE560" s="19">
        <f t="shared" si="734"/>
        <v>1.2941039999999998E-5</v>
      </c>
      <c r="DF560" s="19">
        <f t="shared" si="735"/>
        <v>1.197524E-5</v>
      </c>
      <c r="DG560" s="19">
        <f t="shared" si="736"/>
        <v>1.6586879999999997E-5</v>
      </c>
      <c r="DH560" s="19">
        <f t="shared" si="737"/>
        <v>2.5186159999999997E-5</v>
      </c>
      <c r="DI560" s="19">
        <f t="shared" si="738"/>
        <v>3.727895999999999E-5</v>
      </c>
      <c r="DJ560" s="19">
        <f t="shared" si="739"/>
        <v>0</v>
      </c>
      <c r="DK560" s="19">
        <f t="shared" si="740"/>
        <v>2.1341519999999997E-5</v>
      </c>
      <c r="DM560" s="68">
        <f t="shared" si="741"/>
        <v>1136.2197793637074</v>
      </c>
      <c r="DN560" s="19">
        <f t="shared" si="742"/>
        <v>156.03930384597993</v>
      </c>
      <c r="DO560" s="19">
        <f t="shared" si="743"/>
        <v>252.1256001954971</v>
      </c>
      <c r="DP560" s="19">
        <f t="shared" si="744"/>
        <v>47.438653421044641</v>
      </c>
      <c r="DQ560" s="19">
        <f t="shared" si="745"/>
        <v>562.97389976604154</v>
      </c>
      <c r="DR560" s="19">
        <f t="shared" si="746"/>
        <v>13.773458350613529</v>
      </c>
      <c r="DS560" s="19">
        <f t="shared" si="747"/>
        <v>281.69634521347746</v>
      </c>
      <c r="DT560" s="19">
        <f t="shared" si="748"/>
        <v>330.93215148791018</v>
      </c>
      <c r="DU560" s="19">
        <f t="shared" si="749"/>
        <v>101.78207117350273</v>
      </c>
      <c r="DV560" s="19">
        <f t="shared" si="750"/>
        <v>21.656578040509071</v>
      </c>
      <c r="DX560" s="19">
        <f t="shared" si="751"/>
        <v>45.198654122078125</v>
      </c>
      <c r="DZ560" s="68">
        <f t="shared" si="752"/>
        <v>2949.8364949803613</v>
      </c>
      <c r="EA560" s="21">
        <f t="shared" si="753"/>
        <v>2.9498364949803615</v>
      </c>
      <c r="EB560" s="92">
        <f t="shared" si="754"/>
        <v>1212</v>
      </c>
    </row>
    <row r="561" spans="1:132" x14ac:dyDescent="0.3">
      <c r="A561" s="19">
        <f>'A. Thermody. result (all suite)'!C517</f>
        <v>1211</v>
      </c>
      <c r="B561" s="19" t="str">
        <f>'A. Thermody. result (all suite)'!A517</f>
        <v>Alkaline basalt</v>
      </c>
      <c r="C561" s="24">
        <f>'A. Thermody. result (all suite)'!G517</f>
        <v>60.092030000000001</v>
      </c>
      <c r="D561" s="19">
        <f>'A. Thermody. result (all suite)'!D517</f>
        <v>10000</v>
      </c>
      <c r="E561" s="61">
        <f>'A. Thermody. result (all suite)'!I517</f>
        <v>44.643450999999999</v>
      </c>
      <c r="F561" s="21">
        <f>'A. Thermody. result (all suite)'!J517</f>
        <v>4.6079400000000001</v>
      </c>
      <c r="G561" s="21">
        <f>'A. Thermody. result (all suite)'!K517</f>
        <v>14.158427</v>
      </c>
      <c r="H561" s="21">
        <f>'A. Thermody. result (all suite)'!L517</f>
        <v>3.0063080000000002</v>
      </c>
      <c r="I561" s="21">
        <f>'A. Thermody. result (all suite)'!M517</f>
        <v>11.538314</v>
      </c>
      <c r="J561" s="21">
        <f>'A. Thermody. result (all suite)'!N517</f>
        <v>0.28287099999999998</v>
      </c>
      <c r="K561" s="21">
        <f>'A. Thermody. result (all suite)'!O517</f>
        <v>5.3021289999999999</v>
      </c>
      <c r="L561" s="21">
        <f>'A. Thermody. result (all suite)'!P517</f>
        <v>8.6002880000000008</v>
      </c>
      <c r="M561" s="21">
        <f>'A. Thermody. result (all suite)'!Q517</f>
        <v>4.0652150000000002</v>
      </c>
      <c r="N561" s="21">
        <f>'A. Thermody. result (all suite)'!R517</f>
        <v>1.2812399999999999</v>
      </c>
      <c r="O561" s="21">
        <f>'A. Thermody. result (all suite)'!S517</f>
        <v>0.982985</v>
      </c>
      <c r="P561" s="21">
        <f>'A. Thermody. result (all suite)'!T517</f>
        <v>1.530832</v>
      </c>
      <c r="Q561" s="21">
        <f t="shared" ref="Q561:Q624" si="755">SUM(E561:P561)</f>
        <v>100</v>
      </c>
      <c r="S561" s="19">
        <f t="shared" ref="S561:S624" si="756">A561+273</f>
        <v>1484</v>
      </c>
      <c r="T561" s="19">
        <f t="shared" ref="T561:T624" si="757">D561/10000</f>
        <v>1</v>
      </c>
      <c r="V561" s="61">
        <f t="shared" ref="V561:V624" si="758">(E561*(Q561-P561))/Q561</f>
        <v>43.960034766187675</v>
      </c>
      <c r="W561" s="21">
        <f t="shared" ref="W561:W624" si="759">(F561*(Q561-P561))/Q561</f>
        <v>4.5374001799392003</v>
      </c>
      <c r="X561" s="21">
        <f t="shared" ref="X561:X624" si="760">(G561*(Q561-P561))/Q561</f>
        <v>13.94168526878736</v>
      </c>
      <c r="Y561" s="21">
        <f t="shared" ref="Y561:Y624" si="761">(H561*(Q561-P561))/Q561</f>
        <v>2.96028647511744</v>
      </c>
      <c r="Z561" s="21">
        <f t="shared" ref="Z561:Z624" si="762">(I561*(Q561-P561))/Q561</f>
        <v>11.36168179702752</v>
      </c>
      <c r="AA561" s="21">
        <f t="shared" ref="AA561:AA624" si="763">(J561*(Q561-P561))/Q561</f>
        <v>0.27854072021327997</v>
      </c>
      <c r="AB561" s="21">
        <f t="shared" ref="AB561:AB624" si="764">(K561*(Q561-P561))/Q561</f>
        <v>5.2209623125867202</v>
      </c>
      <c r="AC561" s="21">
        <f t="shared" ref="AC561:AC624" si="765">(L561*(Q561-P561))/Q561</f>
        <v>8.4686320392038414</v>
      </c>
      <c r="AD561" s="21">
        <f t="shared" ref="AD561:AD624" si="766">(M561*(Q561-P561))/Q561</f>
        <v>4.0029833879111996</v>
      </c>
      <c r="AE561" s="21">
        <f t="shared" ref="AE561:AE624" si="767">(N561*(Q561-P561))/Q561</f>
        <v>1.2616263680831998</v>
      </c>
      <c r="AF561" s="21">
        <f t="shared" ref="AF561:AF624" si="768">(O561*(Q561-P561))/Q561</f>
        <v>0.96793715106479994</v>
      </c>
      <c r="AG561" s="21">
        <f t="shared" ref="AG561:AG624" si="769">SUM(V561:AF561)</f>
        <v>96.961770466122232</v>
      </c>
      <c r="AH561" s="21"/>
      <c r="AI561" s="61">
        <f t="shared" ref="AI561:AI624" si="770">V561*100/AG561</f>
        <v>45.337491832976589</v>
      </c>
      <c r="AJ561" s="21">
        <f t="shared" ref="AJ561:AJ624" si="771">W561*100/AG561</f>
        <v>4.6795764538195357</v>
      </c>
      <c r="AK561" s="21">
        <f t="shared" ref="AK561:AK624" si="772">X561*100/AG561</f>
        <v>14.378538264891199</v>
      </c>
      <c r="AL561" s="21">
        <f t="shared" ref="AL561:AL624" si="773">Y561*100/AG561</f>
        <v>3.0530449896763625</v>
      </c>
      <c r="AM561" s="21">
        <f t="shared" ref="AM561:AM624" si="774">Z561*100/AG561</f>
        <v>11.717692181577082</v>
      </c>
      <c r="AN561" s="21">
        <f t="shared" ref="AN561:AN624" si="775">AA561*100/AG561</f>
        <v>0.28726859964938467</v>
      </c>
      <c r="AO561" s="21">
        <f t="shared" ref="AO561:AO624" si="776">AB561*100/AG561</f>
        <v>5.3845575297234163</v>
      </c>
      <c r="AP561" s="21">
        <f t="shared" ref="AP561:AP624" si="777">AC561*100/AG561</f>
        <v>8.7339907248937081</v>
      </c>
      <c r="AQ561" s="21">
        <f t="shared" ref="AQ561:AQ624" si="778">AD561*100/AG561</f>
        <v>4.128414083888674</v>
      </c>
      <c r="AR561" s="21">
        <f t="shared" ref="AR561:AR624" si="779">AE561*100/AG561</f>
        <v>1.3011585514767425</v>
      </c>
      <c r="AS561" s="21">
        <f t="shared" ref="AS561:AS624" si="780">AF561*100/AG561</f>
        <v>0.99826678742730923</v>
      </c>
      <c r="AT561" s="21">
        <f t="shared" ref="AT561:AT624" si="781">SUM(AI561:AS561)</f>
        <v>100.00000000000001</v>
      </c>
      <c r="AU561" s="21"/>
      <c r="AV561" s="21">
        <f>AR561*'[1]diagram lines'!$G$39</f>
        <v>1.0800997249604603</v>
      </c>
      <c r="AW561" s="21">
        <f>AK561*'[1]diagram lines'!$G$40</f>
        <v>7.6100768823714064</v>
      </c>
      <c r="AX561" s="21">
        <f>AQ561*'[1]diagram lines'!$G$38</f>
        <v>3.0626731135398715</v>
      </c>
      <c r="AY561" s="21">
        <f>AP561*'[1]diagram lines'!$G$41</f>
        <v>6.2418131289638037</v>
      </c>
      <c r="AZ561" s="21">
        <f t="shared" ref="AZ561:AZ624" si="782">SUM(AQ561:AR561)</f>
        <v>5.4295726353654166</v>
      </c>
      <c r="BA561" s="21">
        <f t="shared" ref="BA561:BA624" si="783">AW561/(AY561+AX561+AV561)</f>
        <v>0.73282429421976758</v>
      </c>
      <c r="BB561" s="21">
        <f t="shared" ref="BB561:BB624" si="784">AW561/(AX561+AV561)</f>
        <v>1.8369524902857639</v>
      </c>
      <c r="BC561" s="86">
        <f t="shared" ref="BC561:BC624" si="785">(AX561+AV561)/AW561</f>
        <v>0.54437989294128986</v>
      </c>
      <c r="BX561" s="61">
        <f t="shared" ref="BX561:BX624" si="786">E561/$BH$48</f>
        <v>0.74306676098535285</v>
      </c>
      <c r="BY561" s="21">
        <f t="shared" ref="BY561:BY624" si="787">F561/$BI$48</f>
        <v>5.7685778668002008E-2</v>
      </c>
      <c r="BZ561" s="21">
        <f t="shared" ref="BZ561:BZ624" si="788">G561/$BJ$48</f>
        <v>0.13886256375049039</v>
      </c>
      <c r="CA561" s="21">
        <f t="shared" ref="CA561:CA624" si="789">H561/$BK$48</f>
        <v>1.8825900181601855E-2</v>
      </c>
      <c r="CB561" s="21">
        <f t="shared" ref="CB561:CB624" si="790">I561/$BL$48</f>
        <v>0.1605889213639527</v>
      </c>
      <c r="CC561" s="21">
        <f t="shared" ref="CC561:CC624" si="791">J561/$BM$48</f>
        <v>3.9874682830561038E-3</v>
      </c>
      <c r="CD561" s="21">
        <f t="shared" ref="CD561:CD624" si="792">K561/$BN$48</f>
        <v>0.131566476426799</v>
      </c>
      <c r="CE561" s="21">
        <f t="shared" ref="CE561:CE624" si="793">L561/$BO$48</f>
        <v>0.1533574893009986</v>
      </c>
      <c r="CF561" s="21">
        <f t="shared" ref="CF561:CF624" si="794">M561/$BP$48</f>
        <v>6.5578561058235202E-2</v>
      </c>
      <c r="CG561" s="21">
        <f t="shared" ref="CG561:CG624" si="795">N561/$BQ$48</f>
        <v>1.3601273885350318E-2</v>
      </c>
      <c r="CH561" s="21">
        <f t="shared" ref="CH561:CH624" si="796">O561/$BR$48</f>
        <v>6.9251606267260336E-3</v>
      </c>
      <c r="CI561" s="21">
        <f t="shared" ref="CI561:CI624" si="797">P561/$BS$48</f>
        <v>8.4951831298557157E-2</v>
      </c>
      <c r="CJ561" s="21">
        <f t="shared" ref="CJ561:CJ624" si="798">SUM(BX561:CI561)</f>
        <v>1.578998185829122</v>
      </c>
      <c r="CL561" s="68">
        <f t="shared" ref="CL561:CL624" si="799">BX561/CJ561</f>
        <v>0.47059380286442393</v>
      </c>
      <c r="CM561" s="19">
        <f t="shared" ref="CM561:CM624" si="800">BY561/CJ561</f>
        <v>3.6533150693717591E-2</v>
      </c>
      <c r="CN561" s="19">
        <f t="shared" ref="CN561:CN624" si="801">BZ561/CJ561</f>
        <v>8.7943459971472057E-2</v>
      </c>
      <c r="CO561" s="19">
        <f t="shared" ref="CO561:CO624" si="802">CA561/CJ561</f>
        <v>1.1922686391002085E-2</v>
      </c>
      <c r="CP561" s="19">
        <f t="shared" ref="CP561:CP624" si="803">CB561/CJ561</f>
        <v>0.10170304361662612</v>
      </c>
      <c r="CQ561" s="19">
        <f t="shared" ref="CQ561:CQ624" si="804">CC561/CJ561</f>
        <v>2.5253153036159503E-3</v>
      </c>
      <c r="CR561" s="19">
        <f t="shared" ref="CR561:CR624" si="805">CD561/CJ561</f>
        <v>8.3322753380944692E-2</v>
      </c>
      <c r="CS561" s="19">
        <f t="shared" ref="CS561:CS624" si="806">CE561/CJ561</f>
        <v>9.7123284040045652E-2</v>
      </c>
      <c r="CT561" s="19">
        <f t="shared" ref="CT561:CT624" si="807">CF561/CJ561</f>
        <v>4.1531751997422539E-2</v>
      </c>
      <c r="CU561" s="19">
        <f t="shared" ref="CU561:CU624" si="808">CG561/CJ561</f>
        <v>8.6138628957375118E-3</v>
      </c>
      <c r="CV561" s="19">
        <f t="shared" ref="CV561:CV624" si="809">CH561/CJ561</f>
        <v>4.3857939096299059E-3</v>
      </c>
      <c r="CW561" s="19">
        <f t="shared" ref="CW561:CW624" si="810">CI561/CJ561</f>
        <v>5.3801094935362122E-2</v>
      </c>
      <c r="CX561" s="19">
        <f t="shared" ref="CX561:CX624" si="811">SUM(CL561:CW561)</f>
        <v>1.0000000000000002</v>
      </c>
      <c r="CZ561" s="68">
        <f t="shared" ref="CZ561:CZ624" si="812">($BH$49*$DC$46)+(($BH$50*$DD$46)*(S561-1673))+(($BH$51*$DC$46)*T561)</f>
        <v>2.4859999999999999E-5</v>
      </c>
      <c r="DA561" s="19">
        <f t="shared" ref="DA561:DA624" si="813">($BI$49*$DC$46)+(($BI$50*$DD$46)*(S561-1673))+(($BI$51*$DC$46)*T561)</f>
        <v>1.8771639999999998E-5</v>
      </c>
      <c r="DB561" s="19">
        <f t="shared" ref="DB561:DB624" si="814">($BJ$49*$DC$46)+(($BJ$50*$DD$46)*(S561-1673))+(($BJ$51*$DC$46)*T561)</f>
        <v>3.5539999999999995E-5</v>
      </c>
      <c r="DC561" s="19">
        <f t="shared" ref="DC561:DC624" si="815">($BK$49*$DC$46)+(($BK$50*$DD$46)*(S561-1673))+(($BK$51*$DC$46)*T561)</f>
        <v>4.0151989999999997E-5</v>
      </c>
      <c r="DD561" s="19">
        <f t="shared" ref="DD561:DD624" si="816">($BL$49*$DC$46)+(($BL$50*$DD$46)*(S561-1673))+(($BL$51*$DC$46)*T561)</f>
        <v>1.2938119999999999E-5</v>
      </c>
      <c r="DE561" s="19">
        <f t="shared" ref="DE561:DE624" si="817">($BM$49*$DC$46)+(($BM$50*$DD$46)*(S561-1673))+(($BM$51*$DC$46)*T561)</f>
        <v>1.2938119999999999E-5</v>
      </c>
      <c r="DF561" s="19">
        <f t="shared" ref="DF561:DF624" si="818">($BN$49*$DC$46)+(($BN$50*$DD$46)*(S561-1673))+(($BN$51*$DC$46)*T561)</f>
        <v>1.1971969999999999E-5</v>
      </c>
      <c r="DG561" s="19">
        <f t="shared" ref="DG561:DG624" si="819">($BO$49*$DC$46)+(($BO$50*$DD$46)*(S561-1673))+(($BO$51*$DC$46)*T561)</f>
        <v>1.658314E-5</v>
      </c>
      <c r="DH561" s="19">
        <f t="shared" ref="DH561:DH624" si="820">($BP$49*$DC$46)+(($BP$50*$DD$46)*(S561-1673))+(($BP$51*$DC$46)*T561)</f>
        <v>2.5178479999999998E-5</v>
      </c>
      <c r="DI561" s="19">
        <f t="shared" ref="DI561:DI624" si="821">($BQ$49*$DC$46)+(($BQ$50*$DD$46)*(S561-1673))+(($BQ$51*$DC$46)*T561)</f>
        <v>3.7266879999999992E-5</v>
      </c>
      <c r="DJ561" s="19">
        <f t="shared" ref="DJ561:DJ624" si="822">($BR$49*$DC$46)+(($BR$50*$DD$46)*(S561-1673))+(($BR$51*$DC$46)*T561)</f>
        <v>0</v>
      </c>
      <c r="DK561" s="19">
        <f t="shared" ref="DK561:DK624" si="823">($BS$49*$DC$46)+(($BS$50*$DD$46)*(S561-1673))+(($BS$51*$DC$46)*T561)</f>
        <v>2.1332059999999999E-5</v>
      </c>
      <c r="DM561" s="68">
        <f t="shared" ref="DM561:DM624" si="824">((CL561*$BH$48)/CZ561)/1000</f>
        <v>1137.2999065202973</v>
      </c>
      <c r="DN561" s="19">
        <f t="shared" ref="DN561:DN624" si="825">((CM561*$BI$48)/DA561)/1000</f>
        <v>155.46154078248685</v>
      </c>
      <c r="DO561" s="19">
        <f t="shared" ref="DO561:DO624" si="826">((CN561*$BJ$48)/DB561)/1000</f>
        <v>252.2992453205203</v>
      </c>
      <c r="DP561" s="19">
        <f t="shared" ref="DP561:DP624" si="827">((CO561*$BK$48)/DC561)/1000</f>
        <v>47.418167562283294</v>
      </c>
      <c r="DQ561" s="19">
        <f t="shared" ref="DQ561:DQ624" si="828">((CP561*$BL$48)/DD561)/1000</f>
        <v>564.79331493714596</v>
      </c>
      <c r="DR561" s="19">
        <f t="shared" ref="DR561:DR624" si="829">((CQ561*$BM$48)/DE561)/1000</f>
        <v>13.846360030554324</v>
      </c>
      <c r="DS561" s="19">
        <f t="shared" ref="DS561:DS624" si="830">((CR561*$BN$48)/DF561)/1000</f>
        <v>280.48073635768139</v>
      </c>
      <c r="DT561" s="19">
        <f t="shared" ref="DT561:DT624" si="831">((CS561*$BO$48)/DG561)/1000</f>
        <v>328.44646845927616</v>
      </c>
      <c r="DU561" s="19">
        <f t="shared" ref="DU561:DU624" si="832">((CT561*$BP$48)/DH561)/1000</f>
        <v>102.25213381904798</v>
      </c>
      <c r="DV561" s="19">
        <f t="shared" ref="DV561:DV624" si="833">((CU561*$BQ$48)/DI561)/1000</f>
        <v>21.773378527488049</v>
      </c>
      <c r="DX561" s="19">
        <f t="shared" ref="DX561:DX624" si="834">((CW561*$BS$48)/DK561)/1000</f>
        <v>45.447825045271088</v>
      </c>
      <c r="DZ561" s="68">
        <f t="shared" ref="DZ561:DZ624" si="835">SUM(DM561:DX561)</f>
        <v>2949.5190773620534</v>
      </c>
      <c r="EA561" s="21">
        <f t="shared" ref="EA561:EA624" si="836">DZ561/1000</f>
        <v>2.9495190773620532</v>
      </c>
      <c r="EB561" s="92">
        <f t="shared" ref="EB561:EB624" si="837">A561</f>
        <v>1211</v>
      </c>
    </row>
    <row r="562" spans="1:132" x14ac:dyDescent="0.3">
      <c r="A562" s="19">
        <f>'A. Thermody. result (all suite)'!C518</f>
        <v>1210</v>
      </c>
      <c r="B562" s="19" t="str">
        <f>'A. Thermody. result (all suite)'!A518</f>
        <v>Alkaline basalt</v>
      </c>
      <c r="C562" s="24">
        <f>'A. Thermody. result (all suite)'!G518</f>
        <v>59.793531000000002</v>
      </c>
      <c r="D562" s="19">
        <f>'A. Thermody. result (all suite)'!D518</f>
        <v>10000</v>
      </c>
      <c r="E562" s="61">
        <f>'A. Thermody. result (all suite)'!I518</f>
        <v>44.68497</v>
      </c>
      <c r="F562" s="21">
        <f>'A. Thermody. result (all suite)'!J518</f>
        <v>4.5884369999999999</v>
      </c>
      <c r="G562" s="21">
        <f>'A. Thermody. result (all suite)'!K518</f>
        <v>14.167282</v>
      </c>
      <c r="H562" s="21">
        <f>'A. Thermody. result (all suite)'!L518</f>
        <v>3.0042840000000002</v>
      </c>
      <c r="I562" s="21">
        <f>'A. Thermody. result (all suite)'!M518</f>
        <v>11.572347000000001</v>
      </c>
      <c r="J562" s="21">
        <f>'A. Thermody. result (all suite)'!N518</f>
        <v>0.28428300000000001</v>
      </c>
      <c r="K562" s="21">
        <f>'A. Thermody. result (all suite)'!O518</f>
        <v>5.2778299999999998</v>
      </c>
      <c r="L562" s="21">
        <f>'A. Thermody. result (all suite)'!P518</f>
        <v>8.5332699999999999</v>
      </c>
      <c r="M562" s="21">
        <f>'A. Thermody. result (all suite)'!Q518</f>
        <v>4.0824740000000004</v>
      </c>
      <c r="N562" s="21">
        <f>'A. Thermody. result (all suite)'!R518</f>
        <v>1.287636</v>
      </c>
      <c r="O562" s="21">
        <f>'A. Thermody. result (all suite)'!S518</f>
        <v>0.97871399999999997</v>
      </c>
      <c r="P562" s="21">
        <f>'A. Thermody. result (all suite)'!T518</f>
        <v>1.5384739999999999</v>
      </c>
      <c r="Q562" s="21">
        <f t="shared" si="755"/>
        <v>100.00000100000001</v>
      </c>
      <c r="S562" s="19">
        <f t="shared" si="756"/>
        <v>1483</v>
      </c>
      <c r="T562" s="19">
        <f t="shared" si="757"/>
        <v>1</v>
      </c>
      <c r="V562" s="61">
        <f t="shared" si="758"/>
        <v>43.99750336151687</v>
      </c>
      <c r="W562" s="21">
        <f t="shared" si="759"/>
        <v>4.5178450904545393</v>
      </c>
      <c r="X562" s="21">
        <f t="shared" si="760"/>
        <v>13.949322052102922</v>
      </c>
      <c r="Y562" s="21">
        <f t="shared" si="761"/>
        <v>2.9580638722360417</v>
      </c>
      <c r="Z562" s="21">
        <f t="shared" si="762"/>
        <v>11.394309451995596</v>
      </c>
      <c r="AA562" s="21">
        <f t="shared" si="763"/>
        <v>0.27990938000231624</v>
      </c>
      <c r="AB562" s="21">
        <f t="shared" si="764"/>
        <v>5.1966319584977807</v>
      </c>
      <c r="AC562" s="21">
        <f t="shared" si="765"/>
        <v>8.4019878610130228</v>
      </c>
      <c r="AD562" s="21">
        <f t="shared" si="766"/>
        <v>4.0196661995813185</v>
      </c>
      <c r="AE562" s="21">
        <f t="shared" si="767"/>
        <v>1.2678260551234595</v>
      </c>
      <c r="AF562" s="21">
        <f t="shared" si="768"/>
        <v>0.96365673972621257</v>
      </c>
      <c r="AG562" s="21">
        <f t="shared" si="769"/>
        <v>96.9467220222501</v>
      </c>
      <c r="AH562" s="21"/>
      <c r="AI562" s="61">
        <f t="shared" si="770"/>
        <v>45.38317793913555</v>
      </c>
      <c r="AJ562" s="21">
        <f t="shared" si="771"/>
        <v>4.6601318705934744</v>
      </c>
      <c r="AK562" s="21">
        <f t="shared" si="772"/>
        <v>14.388647456178489</v>
      </c>
      <c r="AL562" s="21">
        <f t="shared" si="773"/>
        <v>3.0512262926818101</v>
      </c>
      <c r="AM562" s="21">
        <f t="shared" si="774"/>
        <v>11.75316629001701</v>
      </c>
      <c r="AN562" s="21">
        <f t="shared" si="775"/>
        <v>0.28872495548438931</v>
      </c>
      <c r="AO562" s="21">
        <f t="shared" si="776"/>
        <v>5.3602967177220382</v>
      </c>
      <c r="AP562" s="21">
        <f t="shared" si="777"/>
        <v>8.6666033525967947</v>
      </c>
      <c r="AQ562" s="21">
        <f t="shared" si="778"/>
        <v>4.1462631389009426</v>
      </c>
      <c r="AR562" s="21">
        <f t="shared" si="779"/>
        <v>1.3077554647309093</v>
      </c>
      <c r="AS562" s="21">
        <f t="shared" si="780"/>
        <v>0.99400652195857131</v>
      </c>
      <c r="AT562" s="21">
        <f t="shared" si="781"/>
        <v>99.999999999999957</v>
      </c>
      <c r="AU562" s="21"/>
      <c r="AV562" s="21">
        <f>AR562*'[1]diagram lines'!$G$39</f>
        <v>1.0855758632706813</v>
      </c>
      <c r="AW562" s="21">
        <f>AK562*'[1]diagram lines'!$G$40</f>
        <v>7.6154273374383674</v>
      </c>
      <c r="AX562" s="21">
        <f>AQ562*'[1]diagram lines'!$G$38</f>
        <v>3.0759144744541036</v>
      </c>
      <c r="AY562" s="21">
        <f>AP562*'[1]diagram lines'!$G$41</f>
        <v>6.1936542290544647</v>
      </c>
      <c r="AZ562" s="21">
        <f t="shared" si="782"/>
        <v>5.4540186036318516</v>
      </c>
      <c r="BA562" s="21">
        <f t="shared" si="783"/>
        <v>0.73542453109440131</v>
      </c>
      <c r="BB562" s="21">
        <f t="shared" si="784"/>
        <v>1.8299759748095334</v>
      </c>
      <c r="BC562" s="86">
        <f t="shared" si="785"/>
        <v>0.54645526158018631</v>
      </c>
      <c r="BX562" s="61">
        <f t="shared" si="786"/>
        <v>0.74375782290279624</v>
      </c>
      <c r="BY562" s="21">
        <f t="shared" si="787"/>
        <v>5.7441624937406108E-2</v>
      </c>
      <c r="BZ562" s="21">
        <f t="shared" si="788"/>
        <v>0.13894941153393489</v>
      </c>
      <c r="CA562" s="21">
        <f t="shared" si="789"/>
        <v>1.8813225624647757E-2</v>
      </c>
      <c r="CB562" s="21">
        <f t="shared" si="790"/>
        <v>0.16106258872651358</v>
      </c>
      <c r="CC562" s="21">
        <f t="shared" si="791"/>
        <v>4.0073724274034394E-3</v>
      </c>
      <c r="CD562" s="21">
        <f t="shared" si="792"/>
        <v>0.13096352357320099</v>
      </c>
      <c r="CE562" s="21">
        <f t="shared" si="793"/>
        <v>0.15216244650499286</v>
      </c>
      <c r="CF562" s="21">
        <f t="shared" si="794"/>
        <v>6.5856976931763192E-2</v>
      </c>
      <c r="CG562" s="21">
        <f t="shared" si="795"/>
        <v>1.3669171974522292E-2</v>
      </c>
      <c r="CH562" s="21">
        <f t="shared" si="796"/>
        <v>6.8950712957222575E-3</v>
      </c>
      <c r="CI562" s="21">
        <f t="shared" si="797"/>
        <v>8.5375915649278572E-2</v>
      </c>
      <c r="CJ562" s="21">
        <f t="shared" si="798"/>
        <v>1.5789551520821823</v>
      </c>
      <c r="CL562" s="68">
        <f t="shared" si="799"/>
        <v>0.47104429908727691</v>
      </c>
      <c r="CM562" s="19">
        <f t="shared" si="800"/>
        <v>3.637951645533271E-2</v>
      </c>
      <c r="CN562" s="19">
        <f t="shared" si="801"/>
        <v>8.8000860157871522E-2</v>
      </c>
      <c r="CO562" s="19">
        <f t="shared" si="802"/>
        <v>1.1914984158884175E-2</v>
      </c>
      <c r="CP562" s="19">
        <f t="shared" si="803"/>
        <v>0.10200580334034118</v>
      </c>
      <c r="CQ562" s="19">
        <f t="shared" si="804"/>
        <v>2.5379900259477803E-3</v>
      </c>
      <c r="CR562" s="19">
        <f t="shared" si="805"/>
        <v>8.2943156048794806E-2</v>
      </c>
      <c r="CS562" s="19">
        <f t="shared" si="806"/>
        <v>9.6369074387157153E-2</v>
      </c>
      <c r="CT562" s="19">
        <f t="shared" si="807"/>
        <v>4.1709213111542152E-2</v>
      </c>
      <c r="CU562" s="19">
        <f t="shared" si="808"/>
        <v>8.657099574042133E-3</v>
      </c>
      <c r="CV562" s="19">
        <f t="shared" si="809"/>
        <v>4.3668569602054027E-3</v>
      </c>
      <c r="CW562" s="19">
        <f t="shared" si="810"/>
        <v>5.4071146692604023E-2</v>
      </c>
      <c r="CX562" s="19">
        <f t="shared" si="811"/>
        <v>1</v>
      </c>
      <c r="CZ562" s="68">
        <f t="shared" si="812"/>
        <v>2.4859999999999999E-5</v>
      </c>
      <c r="DA562" s="19">
        <f t="shared" si="813"/>
        <v>1.8764399999999996E-5</v>
      </c>
      <c r="DB562" s="19">
        <f t="shared" si="814"/>
        <v>3.5539999999999995E-5</v>
      </c>
      <c r="DC562" s="19">
        <f t="shared" si="815"/>
        <v>4.0142899999999998E-5</v>
      </c>
      <c r="DD562" s="19">
        <f t="shared" si="816"/>
        <v>1.2935199999999998E-5</v>
      </c>
      <c r="DE562" s="19">
        <f t="shared" si="817"/>
        <v>1.2935199999999998E-5</v>
      </c>
      <c r="DF562" s="19">
        <f t="shared" si="818"/>
        <v>1.1968699999999999E-5</v>
      </c>
      <c r="DG562" s="19">
        <f t="shared" si="819"/>
        <v>1.6579399999999999E-5</v>
      </c>
      <c r="DH562" s="19">
        <f t="shared" si="820"/>
        <v>2.5170799999999996E-5</v>
      </c>
      <c r="DI562" s="19">
        <f t="shared" si="821"/>
        <v>3.7254799999999994E-5</v>
      </c>
      <c r="DJ562" s="19">
        <f t="shared" si="822"/>
        <v>0</v>
      </c>
      <c r="DK562" s="19">
        <f t="shared" si="823"/>
        <v>2.1322599999999998E-5</v>
      </c>
      <c r="DM562" s="68">
        <f t="shared" si="824"/>
        <v>1138.3886359277394</v>
      </c>
      <c r="DN562" s="19">
        <f t="shared" si="825"/>
        <v>154.86750306175401</v>
      </c>
      <c r="DO562" s="19">
        <f t="shared" si="826"/>
        <v>252.46391957503042</v>
      </c>
      <c r="DP562" s="19">
        <f t="shared" si="827"/>
        <v>47.398265205857427</v>
      </c>
      <c r="DQ562" s="19">
        <f t="shared" si="828"/>
        <v>566.6025241205017</v>
      </c>
      <c r="DR562" s="19">
        <f t="shared" si="829"/>
        <v>13.918997189122361</v>
      </c>
      <c r="DS562" s="19">
        <f t="shared" si="830"/>
        <v>279.27921902683084</v>
      </c>
      <c r="DT562" s="19">
        <f t="shared" si="831"/>
        <v>325.96943747251248</v>
      </c>
      <c r="DU562" s="19">
        <f t="shared" si="832"/>
        <v>102.7203792006809</v>
      </c>
      <c r="DV562" s="19">
        <f t="shared" si="833"/>
        <v>21.889764000203169</v>
      </c>
      <c r="DX562" s="19">
        <f t="shared" si="834"/>
        <v>45.696212628887871</v>
      </c>
      <c r="DZ562" s="68">
        <f t="shared" si="835"/>
        <v>2949.1948574091202</v>
      </c>
      <c r="EA562" s="21">
        <f t="shared" si="836"/>
        <v>2.94919485740912</v>
      </c>
      <c r="EB562" s="92">
        <f t="shared" si="837"/>
        <v>1210</v>
      </c>
    </row>
    <row r="563" spans="1:132" x14ac:dyDescent="0.3">
      <c r="A563" s="19">
        <f>'A. Thermody. result (all suite)'!C519</f>
        <v>1209</v>
      </c>
      <c r="B563" s="19" t="str">
        <f>'A. Thermody. result (all suite)'!A519</f>
        <v>Alkaline basalt</v>
      </c>
      <c r="C563" s="24">
        <f>'A. Thermody. result (all suite)'!G519</f>
        <v>59.499141000000002</v>
      </c>
      <c r="D563" s="19">
        <f>'A. Thermody. result (all suite)'!D519</f>
        <v>10000</v>
      </c>
      <c r="E563" s="61">
        <f>'A. Thermody. result (all suite)'!I519</f>
        <v>44.72692</v>
      </c>
      <c r="F563" s="21">
        <f>'A. Thermody. result (all suite)'!J519</f>
        <v>4.5685460000000004</v>
      </c>
      <c r="G563" s="21">
        <f>'A. Thermody. result (all suite)'!K519</f>
        <v>14.175729</v>
      </c>
      <c r="H563" s="21">
        <f>'A. Thermody. result (all suite)'!L519</f>
        <v>3.0023119999999999</v>
      </c>
      <c r="I563" s="21">
        <f>'A. Thermody. result (all suite)'!M519</f>
        <v>11.606182</v>
      </c>
      <c r="J563" s="21">
        <f>'A. Thermody. result (all suite)'!N519</f>
        <v>0.28569</v>
      </c>
      <c r="K563" s="21">
        <f>'A. Thermody. result (all suite)'!O519</f>
        <v>5.2538150000000003</v>
      </c>
      <c r="L563" s="21">
        <f>'A. Thermody. result (all suite)'!P519</f>
        <v>8.4665759999999999</v>
      </c>
      <c r="M563" s="21">
        <f>'A. Thermody. result (all suite)'!Q519</f>
        <v>4.0996579999999998</v>
      </c>
      <c r="N563" s="21">
        <f>'A. Thermody. result (all suite)'!R519</f>
        <v>1.2940069999999999</v>
      </c>
      <c r="O563" s="21">
        <f>'A. Thermody. result (all suite)'!S519</f>
        <v>0.97447899999999998</v>
      </c>
      <c r="P563" s="21">
        <f>'A. Thermody. result (all suite)'!T519</f>
        <v>1.5460860000000001</v>
      </c>
      <c r="Q563" s="21">
        <f t="shared" si="755"/>
        <v>100.00000000000001</v>
      </c>
      <c r="S563" s="19">
        <f t="shared" si="756"/>
        <v>1482</v>
      </c>
      <c r="T563" s="19">
        <f t="shared" si="757"/>
        <v>1</v>
      </c>
      <c r="V563" s="61">
        <f t="shared" si="758"/>
        <v>44.035403351648796</v>
      </c>
      <c r="W563" s="21">
        <f t="shared" si="759"/>
        <v>4.4979123498904405</v>
      </c>
      <c r="X563" s="21">
        <f t="shared" si="760"/>
        <v>13.956560038533059</v>
      </c>
      <c r="Y563" s="21">
        <f t="shared" si="761"/>
        <v>2.9558936744916799</v>
      </c>
      <c r="Z563" s="21">
        <f t="shared" si="762"/>
        <v>11.42674044496348</v>
      </c>
      <c r="AA563" s="21">
        <f t="shared" si="763"/>
        <v>0.28127298690659996</v>
      </c>
      <c r="AB563" s="21">
        <f t="shared" si="764"/>
        <v>5.1725865018191</v>
      </c>
      <c r="AC563" s="21">
        <f t="shared" si="765"/>
        <v>8.3356754537846385</v>
      </c>
      <c r="AD563" s="21">
        <f t="shared" si="766"/>
        <v>4.0362737616141198</v>
      </c>
      <c r="AE563" s="21">
        <f t="shared" si="767"/>
        <v>1.2740005389339799</v>
      </c>
      <c r="AF563" s="21">
        <f t="shared" si="768"/>
        <v>0.95941271660805993</v>
      </c>
      <c r="AG563" s="21">
        <f t="shared" si="769"/>
        <v>96.931731819193956</v>
      </c>
      <c r="AH563" s="21"/>
      <c r="AI563" s="61">
        <f t="shared" si="770"/>
        <v>45.429295985124568</v>
      </c>
      <c r="AJ563" s="21">
        <f t="shared" si="771"/>
        <v>4.6402888563678637</v>
      </c>
      <c r="AK563" s="21">
        <f t="shared" si="772"/>
        <v>14.39833971455924</v>
      </c>
      <c r="AL563" s="21">
        <f t="shared" si="773"/>
        <v>3.0494592627368782</v>
      </c>
      <c r="AM563" s="21">
        <f t="shared" si="774"/>
        <v>11.788441442764784</v>
      </c>
      <c r="AN563" s="21">
        <f t="shared" si="775"/>
        <v>0.29017637632974141</v>
      </c>
      <c r="AO563" s="21">
        <f t="shared" si="776"/>
        <v>5.3363190822459323</v>
      </c>
      <c r="AP563" s="21">
        <f t="shared" si="777"/>
        <v>8.5995321628350894</v>
      </c>
      <c r="AQ563" s="21">
        <f t="shared" si="778"/>
        <v>4.1640376024055277</v>
      </c>
      <c r="AR563" s="21">
        <f t="shared" si="779"/>
        <v>1.3143276355676423</v>
      </c>
      <c r="AS563" s="21">
        <f t="shared" si="780"/>
        <v>0.98978187906272574</v>
      </c>
      <c r="AT563" s="21">
        <f t="shared" si="781"/>
        <v>99.999999999999986</v>
      </c>
      <c r="AU563" s="21"/>
      <c r="AV563" s="21">
        <f>AR563*'[1]diagram lines'!$G$39</f>
        <v>1.0910314627478488</v>
      </c>
      <c r="AW563" s="21">
        <f>AK563*'[1]diagram lines'!$G$40</f>
        <v>7.62055712393561</v>
      </c>
      <c r="AX563" s="21">
        <f>AQ563*'[1]diagram lines'!$G$38</f>
        <v>3.0891004994934845</v>
      </c>
      <c r="AY563" s="21">
        <f>AP563*'[1]diagram lines'!$G$41</f>
        <v>6.1457212914070034</v>
      </c>
      <c r="AZ563" s="21">
        <f t="shared" si="782"/>
        <v>5.4783652379731702</v>
      </c>
      <c r="BA563" s="21">
        <f t="shared" si="783"/>
        <v>0.7380074979511364</v>
      </c>
      <c r="BB563" s="21">
        <f t="shared" si="784"/>
        <v>1.8230422371282187</v>
      </c>
      <c r="BC563" s="86">
        <f t="shared" si="785"/>
        <v>0.54853364317837683</v>
      </c>
      <c r="BX563" s="61">
        <f t="shared" si="786"/>
        <v>0.74445605858854857</v>
      </c>
      <c r="BY563" s="21">
        <f t="shared" si="787"/>
        <v>5.7192613920881333E-2</v>
      </c>
      <c r="BZ563" s="21">
        <f t="shared" si="788"/>
        <v>0.13903225774813655</v>
      </c>
      <c r="CA563" s="21">
        <f t="shared" si="789"/>
        <v>1.8800876698603544E-2</v>
      </c>
      <c r="CB563" s="21">
        <f t="shared" si="790"/>
        <v>0.16153350034794714</v>
      </c>
      <c r="CC563" s="21">
        <f t="shared" si="791"/>
        <v>4.0272060896532286E-3</v>
      </c>
      <c r="CD563" s="21">
        <f t="shared" si="792"/>
        <v>0.13036761786600498</v>
      </c>
      <c r="CE563" s="21">
        <f t="shared" si="793"/>
        <v>0.1509731811697575</v>
      </c>
      <c r="CF563" s="21">
        <f t="shared" si="794"/>
        <v>6.6134182932731087E-2</v>
      </c>
      <c r="CG563" s="21">
        <f t="shared" si="795"/>
        <v>1.373680467091295E-2</v>
      </c>
      <c r="CH563" s="21">
        <f t="shared" si="796"/>
        <v>6.8652355858648487E-3</v>
      </c>
      <c r="CI563" s="21">
        <f t="shared" si="797"/>
        <v>8.5798335183129862E-2</v>
      </c>
      <c r="CJ563" s="21">
        <f t="shared" si="798"/>
        <v>1.5789178708021716</v>
      </c>
      <c r="CL563" s="68">
        <f t="shared" si="799"/>
        <v>0.47149764554272006</v>
      </c>
      <c r="CM563" s="19">
        <f t="shared" si="800"/>
        <v>3.6222665522067043E-2</v>
      </c>
      <c r="CN563" s="19">
        <f t="shared" si="801"/>
        <v>8.8055408276239852E-2</v>
      </c>
      <c r="CO563" s="19">
        <f t="shared" si="802"/>
        <v>1.1907444361910813E-2</v>
      </c>
      <c r="CP563" s="19">
        <f t="shared" si="803"/>
        <v>0.10230646149180628</v>
      </c>
      <c r="CQ563" s="19">
        <f t="shared" si="804"/>
        <v>2.5506115068589354E-3</v>
      </c>
      <c r="CR563" s="19">
        <f t="shared" si="805"/>
        <v>8.2567700497158544E-2</v>
      </c>
      <c r="CS563" s="19">
        <f t="shared" si="806"/>
        <v>9.5618134395461213E-2</v>
      </c>
      <c r="CT563" s="19">
        <f t="shared" si="807"/>
        <v>4.1885765026607444E-2</v>
      </c>
      <c r="CU563" s="19">
        <f t="shared" si="808"/>
        <v>8.7001388260517596E-3</v>
      </c>
      <c r="CV563" s="19">
        <f t="shared" si="809"/>
        <v>4.3480637674820641E-3</v>
      </c>
      <c r="CW563" s="19">
        <f t="shared" si="810"/>
        <v>5.433996078563598E-2</v>
      </c>
      <c r="CX563" s="19">
        <f t="shared" si="811"/>
        <v>1</v>
      </c>
      <c r="CZ563" s="68">
        <f t="shared" si="812"/>
        <v>2.4859999999999999E-5</v>
      </c>
      <c r="DA563" s="19">
        <f t="shared" si="813"/>
        <v>1.8757159999999998E-5</v>
      </c>
      <c r="DB563" s="19">
        <f t="shared" si="814"/>
        <v>3.5539999999999995E-5</v>
      </c>
      <c r="DC563" s="19">
        <f t="shared" si="815"/>
        <v>4.0133809999999999E-5</v>
      </c>
      <c r="DD563" s="19">
        <f t="shared" si="816"/>
        <v>1.2932279999999998E-5</v>
      </c>
      <c r="DE563" s="19">
        <f t="shared" si="817"/>
        <v>1.2932279999999998E-5</v>
      </c>
      <c r="DF563" s="19">
        <f t="shared" si="818"/>
        <v>1.1965429999999999E-5</v>
      </c>
      <c r="DG563" s="19">
        <f t="shared" si="819"/>
        <v>1.6575659999999998E-5</v>
      </c>
      <c r="DH563" s="19">
        <f t="shared" si="820"/>
        <v>2.5163119999999998E-5</v>
      </c>
      <c r="DI563" s="19">
        <f t="shared" si="821"/>
        <v>3.724271999999999E-5</v>
      </c>
      <c r="DJ563" s="19">
        <f t="shared" si="822"/>
        <v>0</v>
      </c>
      <c r="DK563" s="19">
        <f t="shared" si="823"/>
        <v>2.1313139999999997E-5</v>
      </c>
      <c r="DM563" s="68">
        <f t="shared" si="824"/>
        <v>1139.4842535883595</v>
      </c>
      <c r="DN563" s="19">
        <f t="shared" si="825"/>
        <v>154.25930801372465</v>
      </c>
      <c r="DO563" s="19">
        <f t="shared" si="826"/>
        <v>252.6204115882222</v>
      </c>
      <c r="DP563" s="19">
        <f t="shared" si="827"/>
        <v>47.379000153574701</v>
      </c>
      <c r="DQ563" s="19">
        <f t="shared" si="828"/>
        <v>568.40087426086359</v>
      </c>
      <c r="DR563" s="19">
        <f t="shared" si="829"/>
        <v>13.991375093685946</v>
      </c>
      <c r="DS563" s="19">
        <f t="shared" si="830"/>
        <v>278.09099464335924</v>
      </c>
      <c r="DT563" s="19">
        <f t="shared" si="831"/>
        <v>323.50235085043158</v>
      </c>
      <c r="DU563" s="19">
        <f t="shared" si="832"/>
        <v>103.18667057182876</v>
      </c>
      <c r="DV563" s="19">
        <f t="shared" si="833"/>
        <v>22.005725613329961</v>
      </c>
      <c r="DX563" s="19">
        <f t="shared" si="834"/>
        <v>45.943774279958774</v>
      </c>
      <c r="DZ563" s="68">
        <f t="shared" si="835"/>
        <v>2948.8647386573389</v>
      </c>
      <c r="EA563" s="21">
        <f t="shared" si="836"/>
        <v>2.9488647386573388</v>
      </c>
      <c r="EB563" s="92">
        <f t="shared" si="837"/>
        <v>1209</v>
      </c>
    </row>
    <row r="564" spans="1:132" x14ac:dyDescent="0.3">
      <c r="A564" s="19">
        <f>'A. Thermody. result (all suite)'!C520</f>
        <v>1208</v>
      </c>
      <c r="B564" s="19" t="str">
        <f>'A. Thermody. result (all suite)'!A520</f>
        <v>Alkaline basalt</v>
      </c>
      <c r="C564" s="24">
        <f>'A. Thermody. result (all suite)'!G520</f>
        <v>59.208857000000002</v>
      </c>
      <c r="D564" s="19">
        <f>'A. Thermody. result (all suite)'!D520</f>
        <v>10000</v>
      </c>
      <c r="E564" s="61">
        <f>'A. Thermody. result (all suite)'!I520</f>
        <v>44.769229000000003</v>
      </c>
      <c r="F564" s="21">
        <f>'A. Thermody. result (all suite)'!J520</f>
        <v>4.5483149999999997</v>
      </c>
      <c r="G564" s="21">
        <f>'A. Thermody. result (all suite)'!K520</f>
        <v>14.183805</v>
      </c>
      <c r="H564" s="21">
        <f>'A. Thermody. result (all suite)'!L520</f>
        <v>3.0003899999999999</v>
      </c>
      <c r="I564" s="21">
        <f>'A. Thermody. result (all suite)'!M520</f>
        <v>11.639806999999999</v>
      </c>
      <c r="J564" s="21">
        <f>'A. Thermody. result (all suite)'!N520</f>
        <v>0.28709000000000001</v>
      </c>
      <c r="K564" s="21">
        <f>'A. Thermody. result (all suite)'!O520</f>
        <v>5.2300709999999997</v>
      </c>
      <c r="L564" s="21">
        <f>'A. Thermody. result (all suite)'!P520</f>
        <v>8.4002300000000005</v>
      </c>
      <c r="M564" s="21">
        <f>'A. Thermody. result (all suite)'!Q520</f>
        <v>4.1167639999999999</v>
      </c>
      <c r="N564" s="21">
        <f>'A. Thermody. result (all suite)'!R520</f>
        <v>1.300351</v>
      </c>
      <c r="O564" s="21">
        <f>'A. Thermody. result (all suite)'!S520</f>
        <v>0.97028199999999998</v>
      </c>
      <c r="P564" s="21">
        <f>'A. Thermody. result (all suite)'!T520</f>
        <v>1.553666</v>
      </c>
      <c r="Q564" s="21">
        <f t="shared" si="755"/>
        <v>100.00000000000003</v>
      </c>
      <c r="S564" s="19">
        <f t="shared" si="756"/>
        <v>1481</v>
      </c>
      <c r="T564" s="19">
        <f t="shared" si="757"/>
        <v>1</v>
      </c>
      <c r="V564" s="61">
        <f t="shared" si="758"/>
        <v>44.073664710564856</v>
      </c>
      <c r="W564" s="21">
        <f t="shared" si="759"/>
        <v>4.4776493762720992</v>
      </c>
      <c r="X564" s="21">
        <f t="shared" si="760"/>
        <v>13.963436044208699</v>
      </c>
      <c r="Y564" s="21">
        <f t="shared" si="761"/>
        <v>2.9537739607025997</v>
      </c>
      <c r="Z564" s="21">
        <f t="shared" si="762"/>
        <v>11.458963276175378</v>
      </c>
      <c r="AA564" s="21">
        <f t="shared" si="763"/>
        <v>0.28262958028060003</v>
      </c>
      <c r="AB564" s="21">
        <f t="shared" si="764"/>
        <v>5.14881316509714</v>
      </c>
      <c r="AC564" s="21">
        <f t="shared" si="765"/>
        <v>8.2697184825681997</v>
      </c>
      <c r="AD564" s="21">
        <f t="shared" si="766"/>
        <v>4.0528032374317595</v>
      </c>
      <c r="AE564" s="21">
        <f t="shared" si="767"/>
        <v>1.2801478886323399</v>
      </c>
      <c r="AF564" s="21">
        <f t="shared" si="768"/>
        <v>0.95520705846187992</v>
      </c>
      <c r="AG564" s="21">
        <f t="shared" si="769"/>
        <v>96.916806780395547</v>
      </c>
      <c r="AH564" s="21"/>
      <c r="AI564" s="61">
        <f t="shared" si="770"/>
        <v>45.475770585830041</v>
      </c>
      <c r="AJ564" s="21">
        <f t="shared" si="771"/>
        <v>4.6200958585212524</v>
      </c>
      <c r="AK564" s="21">
        <f t="shared" si="772"/>
        <v>14.407651787216375</v>
      </c>
      <c r="AL564" s="21">
        <f t="shared" si="773"/>
        <v>3.0477417269798996</v>
      </c>
      <c r="AM564" s="21">
        <f t="shared" si="774"/>
        <v>11.823504773676996</v>
      </c>
      <c r="AN564" s="21">
        <f t="shared" si="775"/>
        <v>0.29162081342714102</v>
      </c>
      <c r="AO564" s="21">
        <f t="shared" si="776"/>
        <v>5.3126112344620173</v>
      </c>
      <c r="AP564" s="21">
        <f t="shared" si="777"/>
        <v>8.5328012315826829</v>
      </c>
      <c r="AQ564" s="21">
        <f t="shared" si="778"/>
        <v>4.1817341821992073</v>
      </c>
      <c r="AR564" s="21">
        <f t="shared" si="779"/>
        <v>1.3208729539893278</v>
      </c>
      <c r="AS564" s="21">
        <f t="shared" si="780"/>
        <v>0.98559485211506204</v>
      </c>
      <c r="AT564" s="21">
        <f t="shared" si="781"/>
        <v>99.999999999999986</v>
      </c>
      <c r="AU564" s="21"/>
      <c r="AV564" s="21">
        <f>AR564*'[1]diagram lines'!$G$39</f>
        <v>1.0964647718699518</v>
      </c>
      <c r="AW564" s="21">
        <f>AK564*'[1]diagram lines'!$G$40</f>
        <v>7.6254856909115771</v>
      </c>
      <c r="AX564" s="21">
        <f>AQ564*'[1]diagram lines'!$G$38</f>
        <v>3.1022287463297769</v>
      </c>
      <c r="AY564" s="21">
        <f>AP564*'[1]diagram lines'!$G$41</f>
        <v>6.0980315221000501</v>
      </c>
      <c r="AZ564" s="21">
        <f t="shared" si="782"/>
        <v>5.5026071361885354</v>
      </c>
      <c r="BA564" s="21">
        <f t="shared" si="783"/>
        <v>0.74057388743184005</v>
      </c>
      <c r="BB564" s="21">
        <f t="shared" si="784"/>
        <v>1.8161567777829022</v>
      </c>
      <c r="BC564" s="86">
        <f t="shared" si="785"/>
        <v>0.55061325775011749</v>
      </c>
      <c r="BX564" s="61">
        <f t="shared" si="786"/>
        <v>0.74516026964047943</v>
      </c>
      <c r="BY564" s="21">
        <f t="shared" si="787"/>
        <v>5.6939346519779666E-2</v>
      </c>
      <c r="BZ564" s="21">
        <f t="shared" si="788"/>
        <v>0.13911146528050217</v>
      </c>
      <c r="CA564" s="21">
        <f t="shared" si="789"/>
        <v>1.8788840879203458E-2</v>
      </c>
      <c r="CB564" s="21">
        <f t="shared" si="790"/>
        <v>0.16200148921363952</v>
      </c>
      <c r="CC564" s="21">
        <f t="shared" si="791"/>
        <v>4.0469410769664507E-3</v>
      </c>
      <c r="CD564" s="21">
        <f t="shared" si="792"/>
        <v>0.12977843672456577</v>
      </c>
      <c r="CE564" s="21">
        <f t="shared" si="793"/>
        <v>0.14979012125534952</v>
      </c>
      <c r="CF564" s="21">
        <f t="shared" si="794"/>
        <v>6.641013066623648E-2</v>
      </c>
      <c r="CG564" s="21">
        <f t="shared" si="795"/>
        <v>1.3804150743099788E-2</v>
      </c>
      <c r="CH564" s="21">
        <f t="shared" si="796"/>
        <v>6.8356675872174944E-3</v>
      </c>
      <c r="CI564" s="21">
        <f t="shared" si="797"/>
        <v>8.6218978912319652E-2</v>
      </c>
      <c r="CJ564" s="21">
        <f t="shared" si="798"/>
        <v>1.5788858384993592</v>
      </c>
      <c r="CL564" s="68">
        <f t="shared" si="799"/>
        <v>0.4719532289609436</v>
      </c>
      <c r="CM564" s="19">
        <f t="shared" si="800"/>
        <v>3.6062991466119722E-2</v>
      </c>
      <c r="CN564" s="19">
        <f t="shared" si="801"/>
        <v>8.8107361462383932E-2</v>
      </c>
      <c r="CO564" s="19">
        <f t="shared" si="802"/>
        <v>1.19000629564587E-2</v>
      </c>
      <c r="CP564" s="19">
        <f t="shared" si="803"/>
        <v>0.10260494157551801</v>
      </c>
      <c r="CQ564" s="19">
        <f t="shared" si="804"/>
        <v>2.5631625658336624E-3</v>
      </c>
      <c r="CR564" s="19">
        <f t="shared" si="805"/>
        <v>8.2196213025707274E-2</v>
      </c>
      <c r="CS564" s="19">
        <f t="shared" si="806"/>
        <v>9.4870773809534251E-2</v>
      </c>
      <c r="CT564" s="19">
        <f t="shared" si="807"/>
        <v>4.2061388510112624E-2</v>
      </c>
      <c r="CU564" s="19">
        <f t="shared" si="808"/>
        <v>8.7429695083083674E-3</v>
      </c>
      <c r="CV564" s="19">
        <f t="shared" si="809"/>
        <v>4.3294248517134117E-3</v>
      </c>
      <c r="CW564" s="19">
        <f t="shared" si="810"/>
        <v>5.4607481307366638E-2</v>
      </c>
      <c r="CX564" s="19">
        <f t="shared" si="811"/>
        <v>1.0000000000000002</v>
      </c>
      <c r="CZ564" s="68">
        <f t="shared" si="812"/>
        <v>2.4859999999999999E-5</v>
      </c>
      <c r="DA564" s="19">
        <f t="shared" si="813"/>
        <v>1.8749919999999996E-5</v>
      </c>
      <c r="DB564" s="19">
        <f t="shared" si="814"/>
        <v>3.5539999999999995E-5</v>
      </c>
      <c r="DC564" s="19">
        <f t="shared" si="815"/>
        <v>4.012472E-5</v>
      </c>
      <c r="DD564" s="19">
        <f t="shared" si="816"/>
        <v>1.2929359999999997E-5</v>
      </c>
      <c r="DE564" s="19">
        <f t="shared" si="817"/>
        <v>1.2929359999999997E-5</v>
      </c>
      <c r="DF564" s="19">
        <f t="shared" si="818"/>
        <v>1.1962159999999999E-5</v>
      </c>
      <c r="DG564" s="19">
        <f t="shared" si="819"/>
        <v>1.6571919999999998E-5</v>
      </c>
      <c r="DH564" s="19">
        <f t="shared" si="820"/>
        <v>2.5155439999999999E-5</v>
      </c>
      <c r="DI564" s="19">
        <f t="shared" si="821"/>
        <v>3.7230639999999992E-5</v>
      </c>
      <c r="DJ564" s="19">
        <f t="shared" si="822"/>
        <v>0</v>
      </c>
      <c r="DK564" s="19">
        <f t="shared" si="823"/>
        <v>2.1303679999999999E-5</v>
      </c>
      <c r="DM564" s="68">
        <f t="shared" si="824"/>
        <v>1140.5852773923368</v>
      </c>
      <c r="DN564" s="19">
        <f t="shared" si="825"/>
        <v>153.63861596815579</v>
      </c>
      <c r="DO564" s="19">
        <f t="shared" si="826"/>
        <v>252.76945905190397</v>
      </c>
      <c r="DP564" s="19">
        <f t="shared" si="827"/>
        <v>47.360356745589499</v>
      </c>
      <c r="DQ564" s="19">
        <f t="shared" si="828"/>
        <v>570.18793290626684</v>
      </c>
      <c r="DR564" s="19">
        <f t="shared" si="829"/>
        <v>14.063399303619054</v>
      </c>
      <c r="DS564" s="19">
        <f t="shared" si="830"/>
        <v>276.91548891972712</v>
      </c>
      <c r="DT564" s="19">
        <f t="shared" si="831"/>
        <v>321.04626351314039</v>
      </c>
      <c r="DU564" s="19">
        <f t="shared" si="832"/>
        <v>103.65095874856023</v>
      </c>
      <c r="DV564" s="19">
        <f t="shared" si="833"/>
        <v>22.121234759398398</v>
      </c>
      <c r="DX564" s="19">
        <f t="shared" si="834"/>
        <v>46.190461608452011</v>
      </c>
      <c r="DZ564" s="68">
        <f t="shared" si="835"/>
        <v>2948.5294489171501</v>
      </c>
      <c r="EA564" s="21">
        <f t="shared" si="836"/>
        <v>2.9485294489171503</v>
      </c>
      <c r="EB564" s="92">
        <f t="shared" si="837"/>
        <v>1208</v>
      </c>
    </row>
    <row r="565" spans="1:132" x14ac:dyDescent="0.3">
      <c r="A565" s="19">
        <f>'A. Thermody. result (all suite)'!C521</f>
        <v>1207</v>
      </c>
      <c r="B565" s="19" t="str">
        <f>'A. Thermody. result (all suite)'!A521</f>
        <v>Alkaline basalt</v>
      </c>
      <c r="C565" s="24">
        <f>'A. Thermody. result (all suite)'!G521</f>
        <v>58.92266</v>
      </c>
      <c r="D565" s="19">
        <f>'A. Thermody. result (all suite)'!D521</f>
        <v>10000</v>
      </c>
      <c r="E565" s="61">
        <f>'A. Thermody. result (all suite)'!I521</f>
        <v>44.811832000000003</v>
      </c>
      <c r="F565" s="21">
        <f>'A. Thermody. result (all suite)'!J521</f>
        <v>4.5277900000000004</v>
      </c>
      <c r="G565" s="21">
        <f>'A. Thermody. result (all suite)'!K521</f>
        <v>14.19154</v>
      </c>
      <c r="H565" s="21">
        <f>'A. Thermody. result (all suite)'!L521</f>
        <v>2.9985189999999999</v>
      </c>
      <c r="I565" s="21">
        <f>'A. Thermody. result (all suite)'!M521</f>
        <v>11.673209</v>
      </c>
      <c r="J565" s="21">
        <f>'A. Thermody. result (all suite)'!N521</f>
        <v>0.28848499999999999</v>
      </c>
      <c r="K565" s="21">
        <f>'A. Thermody. result (all suite)'!O521</f>
        <v>5.2065840000000003</v>
      </c>
      <c r="L565" s="21">
        <f>'A. Thermody. result (all suite)'!P521</f>
        <v>8.3342510000000001</v>
      </c>
      <c r="M565" s="21">
        <f>'A. Thermody. result (all suite)'!Q521</f>
        <v>4.1337869999999999</v>
      </c>
      <c r="N565" s="21">
        <f>'A. Thermody. result (all suite)'!R521</f>
        <v>1.306667</v>
      </c>
      <c r="O565" s="21">
        <f>'A. Thermody. result (all suite)'!S521</f>
        <v>0.96612200000000004</v>
      </c>
      <c r="P565" s="21">
        <f>'A. Thermody. result (all suite)'!T521</f>
        <v>1.561213</v>
      </c>
      <c r="Q565" s="21">
        <f t="shared" si="755"/>
        <v>99.999999000000003</v>
      </c>
      <c r="S565" s="19">
        <f t="shared" si="756"/>
        <v>1480</v>
      </c>
      <c r="T565" s="19">
        <f t="shared" si="757"/>
        <v>1</v>
      </c>
      <c r="V565" s="61">
        <f t="shared" si="758"/>
        <v>44.112223846281765</v>
      </c>
      <c r="W565" s="21">
        <f t="shared" si="759"/>
        <v>4.4571015532004159</v>
      </c>
      <c r="X565" s="21">
        <f t="shared" si="760"/>
        <v>13.969979830404199</v>
      </c>
      <c r="Y565" s="21">
        <f t="shared" si="761"/>
        <v>2.9517057310963977</v>
      </c>
      <c r="Z565" s="21">
        <f t="shared" si="762"/>
        <v>11.490965341752394</v>
      </c>
      <c r="AA565" s="21">
        <f t="shared" si="763"/>
        <v>0.28398113463191132</v>
      </c>
      <c r="AB565" s="21">
        <f t="shared" si="764"/>
        <v>5.1252981329232217</v>
      </c>
      <c r="AC565" s="21">
        <f t="shared" si="765"/>
        <v>8.204135588634216</v>
      </c>
      <c r="AD565" s="21">
        <f t="shared" si="766"/>
        <v>4.0692497793183176</v>
      </c>
      <c r="AE565" s="21">
        <f t="shared" si="767"/>
        <v>1.2862671447252916</v>
      </c>
      <c r="AF565" s="21">
        <f t="shared" si="768"/>
        <v>0.95103877758930777</v>
      </c>
      <c r="AG565" s="21">
        <f t="shared" si="769"/>
        <v>96.90194686055743</v>
      </c>
      <c r="AH565" s="21"/>
      <c r="AI565" s="61">
        <f t="shared" si="770"/>
        <v>45.522536208441259</v>
      </c>
      <c r="AJ565" s="21">
        <f t="shared" si="771"/>
        <v>4.5995995927865261</v>
      </c>
      <c r="AK565" s="21">
        <f t="shared" si="772"/>
        <v>14.416614199203961</v>
      </c>
      <c r="AL565" s="21">
        <f t="shared" si="773"/>
        <v>3.0460747453752632</v>
      </c>
      <c r="AM565" s="21">
        <f t="shared" si="774"/>
        <v>11.858343112845784</v>
      </c>
      <c r="AN565" s="21">
        <f t="shared" si="775"/>
        <v>0.29306029840717457</v>
      </c>
      <c r="AO565" s="21">
        <f t="shared" si="776"/>
        <v>5.2891590922301708</v>
      </c>
      <c r="AP565" s="21">
        <f t="shared" si="777"/>
        <v>8.4664300918948765</v>
      </c>
      <c r="AQ565" s="21">
        <f t="shared" si="778"/>
        <v>4.1993478058536802</v>
      </c>
      <c r="AR565" s="21">
        <f t="shared" si="779"/>
        <v>1.3273904048349399</v>
      </c>
      <c r="AS565" s="21">
        <f t="shared" si="780"/>
        <v>0.98144444812637166</v>
      </c>
      <c r="AT565" s="21">
        <f t="shared" si="781"/>
        <v>100</v>
      </c>
      <c r="AU565" s="21"/>
      <c r="AV565" s="21">
        <f>AR565*'[1]diagram lines'!$G$39</f>
        <v>1.1018749479455727</v>
      </c>
      <c r="AW565" s="21">
        <f>AK565*'[1]diagram lines'!$G$40</f>
        <v>7.6302291942511031</v>
      </c>
      <c r="AX565" s="21">
        <f>AQ565*'[1]diagram lines'!$G$38</f>
        <v>3.1152954519708329</v>
      </c>
      <c r="AY565" s="21">
        <f>AP565*'[1]diagram lines'!$G$41</f>
        <v>6.050598880580651</v>
      </c>
      <c r="AZ565" s="21">
        <f t="shared" si="782"/>
        <v>5.5267382106886203</v>
      </c>
      <c r="BA565" s="21">
        <f t="shared" si="783"/>
        <v>0.74312433263807498</v>
      </c>
      <c r="BB565" s="21">
        <f t="shared" si="784"/>
        <v>1.8093243740879792</v>
      </c>
      <c r="BC565" s="86">
        <f t="shared" si="785"/>
        <v>0.55269249357460681</v>
      </c>
      <c r="BX565" s="61">
        <f t="shared" si="786"/>
        <v>0.74586937416777632</v>
      </c>
      <c r="BY565" s="21">
        <f t="shared" si="787"/>
        <v>5.6682398597896852E-2</v>
      </c>
      <c r="BZ565" s="21">
        <f t="shared" si="788"/>
        <v>0.13918732836406433</v>
      </c>
      <c r="CA565" s="21">
        <f t="shared" si="789"/>
        <v>1.8777124428580375E-2</v>
      </c>
      <c r="CB565" s="21">
        <f t="shared" si="790"/>
        <v>0.16246637439109257</v>
      </c>
      <c r="CC565" s="21">
        <f t="shared" si="791"/>
        <v>4.0666055821821255E-3</v>
      </c>
      <c r="CD565" s="21">
        <f t="shared" si="792"/>
        <v>0.12919563275434245</v>
      </c>
      <c r="CE565" s="21">
        <f t="shared" si="793"/>
        <v>0.14861360556348074</v>
      </c>
      <c r="CF565" s="21">
        <f t="shared" si="794"/>
        <v>6.6684739474108717E-2</v>
      </c>
      <c r="CG565" s="21">
        <f t="shared" si="795"/>
        <v>1.387119957537155E-2</v>
      </c>
      <c r="CH565" s="21">
        <f t="shared" si="796"/>
        <v>6.8063602547483526E-3</v>
      </c>
      <c r="CI565" s="21">
        <f t="shared" si="797"/>
        <v>8.6637791342952269E-2</v>
      </c>
      <c r="CJ565" s="21">
        <f t="shared" si="798"/>
        <v>1.5788585344965969</v>
      </c>
      <c r="CL565" s="68">
        <f t="shared" si="799"/>
        <v>0.47241051549028695</v>
      </c>
      <c r="CM565" s="19">
        <f t="shared" si="800"/>
        <v>3.5900872281739583E-2</v>
      </c>
      <c r="CN565" s="19">
        <f t="shared" si="801"/>
        <v>8.8156934470663528E-2</v>
      </c>
      <c r="CO565" s="19">
        <f t="shared" si="802"/>
        <v>1.1892847914057907E-2</v>
      </c>
      <c r="CP565" s="19">
        <f t="shared" si="803"/>
        <v>0.10290115981980193</v>
      </c>
      <c r="CQ565" s="19">
        <f t="shared" si="804"/>
        <v>2.5756617792731646E-3</v>
      </c>
      <c r="CR565" s="19">
        <f t="shared" si="805"/>
        <v>8.1828504537637486E-2</v>
      </c>
      <c r="CS565" s="19">
        <f t="shared" si="806"/>
        <v>9.4127245928885384E-2</v>
      </c>
      <c r="CT565" s="19">
        <f t="shared" si="807"/>
        <v>4.2236044596212337E-2</v>
      </c>
      <c r="CU565" s="19">
        <f t="shared" si="808"/>
        <v>8.7855873545974409E-3</v>
      </c>
      <c r="CV565" s="19">
        <f t="shared" si="809"/>
        <v>4.3109373677474479E-3</v>
      </c>
      <c r="CW565" s="19">
        <f t="shared" si="810"/>
        <v>5.4873688459096723E-2</v>
      </c>
      <c r="CX565" s="19">
        <f t="shared" si="811"/>
        <v>0.99999999999999978</v>
      </c>
      <c r="CZ565" s="68">
        <f t="shared" si="812"/>
        <v>2.4859999999999999E-5</v>
      </c>
      <c r="DA565" s="19">
        <f t="shared" si="813"/>
        <v>1.8742679999999998E-5</v>
      </c>
      <c r="DB565" s="19">
        <f t="shared" si="814"/>
        <v>3.5539999999999995E-5</v>
      </c>
      <c r="DC565" s="19">
        <f t="shared" si="815"/>
        <v>4.0115629999999995E-5</v>
      </c>
      <c r="DD565" s="19">
        <f t="shared" si="816"/>
        <v>1.2926439999999998E-5</v>
      </c>
      <c r="DE565" s="19">
        <f t="shared" si="817"/>
        <v>1.2926439999999998E-5</v>
      </c>
      <c r="DF565" s="19">
        <f t="shared" si="818"/>
        <v>1.1958889999999999E-5</v>
      </c>
      <c r="DG565" s="19">
        <f t="shared" si="819"/>
        <v>1.656818E-5</v>
      </c>
      <c r="DH565" s="19">
        <f t="shared" si="820"/>
        <v>2.5147759999999997E-5</v>
      </c>
      <c r="DI565" s="19">
        <f t="shared" si="821"/>
        <v>3.7218559999999994E-5</v>
      </c>
      <c r="DJ565" s="19">
        <f t="shared" si="822"/>
        <v>0</v>
      </c>
      <c r="DK565" s="19">
        <f t="shared" si="823"/>
        <v>2.1294219999999998E-5</v>
      </c>
      <c r="DM565" s="68">
        <f t="shared" si="824"/>
        <v>1141.6904171623669</v>
      </c>
      <c r="DN565" s="19">
        <f t="shared" si="825"/>
        <v>153.00702342809876</v>
      </c>
      <c r="DO565" s="19">
        <f t="shared" si="826"/>
        <v>252.91167807059242</v>
      </c>
      <c r="DP565" s="19">
        <f t="shared" si="827"/>
        <v>47.342367137096133</v>
      </c>
      <c r="DQ565" s="19">
        <f t="shared" si="828"/>
        <v>571.96322677030719</v>
      </c>
      <c r="DR565" s="19">
        <f t="shared" si="829"/>
        <v>14.135171526084392</v>
      </c>
      <c r="DS565" s="19">
        <f t="shared" si="830"/>
        <v>275.75207505602867</v>
      </c>
      <c r="DT565" s="19">
        <f t="shared" si="831"/>
        <v>318.60204027792383</v>
      </c>
      <c r="DU565" s="19">
        <f t="shared" si="832"/>
        <v>104.11314584357427</v>
      </c>
      <c r="DV565" s="19">
        <f t="shared" si="833"/>
        <v>22.236280200068972</v>
      </c>
      <c r="DX565" s="19">
        <f t="shared" si="834"/>
        <v>46.436256694676914</v>
      </c>
      <c r="DZ565" s="68">
        <f t="shared" si="835"/>
        <v>2948.1896821668188</v>
      </c>
      <c r="EA565" s="21">
        <f t="shared" si="836"/>
        <v>2.9481896821668188</v>
      </c>
      <c r="EB565" s="92">
        <f t="shared" si="837"/>
        <v>1207</v>
      </c>
    </row>
    <row r="566" spans="1:132" x14ac:dyDescent="0.3">
      <c r="A566" s="19">
        <f>'A. Thermody. result (all suite)'!C522</f>
        <v>1206</v>
      </c>
      <c r="B566" s="19" t="str">
        <f>'A. Thermody. result (all suite)'!A522</f>
        <v>Alkaline basalt</v>
      </c>
      <c r="C566" s="24">
        <f>'A. Thermody. result (all suite)'!G522</f>
        <v>58.640521</v>
      </c>
      <c r="D566" s="19">
        <f>'A. Thermody. result (all suite)'!D522</f>
        <v>10000</v>
      </c>
      <c r="E566" s="61">
        <f>'A. Thermody. result (all suite)'!I522</f>
        <v>44.854675</v>
      </c>
      <c r="F566" s="21">
        <f>'A. Thermody. result (all suite)'!J522</f>
        <v>4.5070079999999999</v>
      </c>
      <c r="G566" s="21">
        <f>'A. Thermody. result (all suite)'!K522</f>
        <v>14.198962</v>
      </c>
      <c r="H566" s="21">
        <f>'A. Thermody. result (all suite)'!L522</f>
        <v>2.9966979999999999</v>
      </c>
      <c r="I566" s="21">
        <f>'A. Thermody. result (all suite)'!M522</f>
        <v>11.706381</v>
      </c>
      <c r="J566" s="21">
        <f>'A. Thermody. result (all suite)'!N522</f>
        <v>0.28987299999999999</v>
      </c>
      <c r="K566" s="21">
        <f>'A. Thermody. result (all suite)'!O522</f>
        <v>5.183344</v>
      </c>
      <c r="L566" s="21">
        <f>'A. Thermody. result (all suite)'!P522</f>
        <v>8.2686550000000008</v>
      </c>
      <c r="M566" s="21">
        <f>'A. Thermody. result (all suite)'!Q522</f>
        <v>4.1507230000000002</v>
      </c>
      <c r="N566" s="21">
        <f>'A. Thermody. result (all suite)'!R522</f>
        <v>1.312954</v>
      </c>
      <c r="O566" s="21">
        <f>'A. Thermody. result (all suite)'!S522</f>
        <v>0.962001</v>
      </c>
      <c r="P566" s="21">
        <f>'A. Thermody. result (all suite)'!T522</f>
        <v>1.568724</v>
      </c>
      <c r="Q566" s="21">
        <f t="shared" si="755"/>
        <v>99.999998000000005</v>
      </c>
      <c r="S566" s="19">
        <f t="shared" si="756"/>
        <v>1479</v>
      </c>
      <c r="T566" s="19">
        <f t="shared" si="757"/>
        <v>1</v>
      </c>
      <c r="V566" s="61">
        <f t="shared" si="758"/>
        <v>44.151028934080081</v>
      </c>
      <c r="W566" s="21">
        <f t="shared" si="759"/>
        <v>4.436305482408029</v>
      </c>
      <c r="X566" s="21">
        <f t="shared" si="760"/>
        <v>13.976219470900269</v>
      </c>
      <c r="Y566" s="21">
        <f t="shared" si="761"/>
        <v>2.9496880783262815</v>
      </c>
      <c r="Z566" s="21">
        <f t="shared" si="762"/>
        <v>11.522740188048743</v>
      </c>
      <c r="AA566" s="21">
        <f t="shared" si="763"/>
        <v>0.2853256925885338</v>
      </c>
      <c r="AB566" s="21">
        <f t="shared" si="764"/>
        <v>5.1020316370431926</v>
      </c>
      <c r="AC566" s="21">
        <f t="shared" si="765"/>
        <v>8.1389426219435528</v>
      </c>
      <c r="AD566" s="21">
        <f t="shared" si="766"/>
        <v>4.0856096108232123</v>
      </c>
      <c r="AE566" s="21">
        <f t="shared" si="767"/>
        <v>1.2923573750811075</v>
      </c>
      <c r="AF566" s="21">
        <f t="shared" si="768"/>
        <v>0.94690985913093706</v>
      </c>
      <c r="AG566" s="21">
        <f t="shared" si="769"/>
        <v>96.887158950373944</v>
      </c>
      <c r="AH566" s="21"/>
      <c r="AI566" s="61">
        <f t="shared" si="770"/>
        <v>45.569536161850344</v>
      </c>
      <c r="AJ566" s="21">
        <f t="shared" si="771"/>
        <v>4.5788374129953855</v>
      </c>
      <c r="AK566" s="21">
        <f t="shared" si="772"/>
        <v>14.425254721380522</v>
      </c>
      <c r="AL566" s="21">
        <f t="shared" si="773"/>
        <v>3.0444571915222798</v>
      </c>
      <c r="AM566" s="21">
        <f t="shared" si="774"/>
        <v>11.892948779673418</v>
      </c>
      <c r="AN566" s="21">
        <f t="shared" si="775"/>
        <v>0.29449278488460884</v>
      </c>
      <c r="AO566" s="21">
        <f t="shared" si="776"/>
        <v>5.265952363879796</v>
      </c>
      <c r="AP566" s="21">
        <f t="shared" si="777"/>
        <v>8.4004348048974755</v>
      </c>
      <c r="AQ566" s="21">
        <f t="shared" si="778"/>
        <v>4.2168742019939716</v>
      </c>
      <c r="AR566" s="21">
        <f t="shared" si="779"/>
        <v>1.3338789051942983</v>
      </c>
      <c r="AS566" s="21">
        <f t="shared" si="780"/>
        <v>0.97733267172788996</v>
      </c>
      <c r="AT566" s="21">
        <f t="shared" si="781"/>
        <v>99.999999999999986</v>
      </c>
      <c r="AU566" s="21"/>
      <c r="AV566" s="21">
        <f>AR566*'[1]diagram lines'!$G$39</f>
        <v>1.1072610920443029</v>
      </c>
      <c r="AW566" s="21">
        <f>AK566*'[1]diagram lines'!$G$40</f>
        <v>7.6348023321359202</v>
      </c>
      <c r="AX566" s="21">
        <f>AQ566*'[1]diagram lines'!$G$38</f>
        <v>3.1282974476876868</v>
      </c>
      <c r="AY566" s="21">
        <f>AP566*'[1]diagram lines'!$G$41</f>
        <v>6.0034348450549411</v>
      </c>
      <c r="AZ566" s="21">
        <f t="shared" si="782"/>
        <v>5.5507531071882701</v>
      </c>
      <c r="BA566" s="21">
        <f t="shared" si="783"/>
        <v>0.74565946526342031</v>
      </c>
      <c r="BB566" s="21">
        <f t="shared" si="784"/>
        <v>1.8025491232188284</v>
      </c>
      <c r="BC566" s="86">
        <f t="shared" si="785"/>
        <v>0.55476990175684693</v>
      </c>
      <c r="BX566" s="61">
        <f t="shared" si="786"/>
        <v>0.74658247336884154</v>
      </c>
      <c r="BY566" s="21">
        <f t="shared" si="787"/>
        <v>5.6422233350025039E-2</v>
      </c>
      <c r="BZ566" s="21">
        <f t="shared" si="788"/>
        <v>0.13926012161632012</v>
      </c>
      <c r="CA566" s="21">
        <f t="shared" si="789"/>
        <v>1.8765721084601415E-2</v>
      </c>
      <c r="CB566" s="21">
        <f t="shared" si="790"/>
        <v>0.16292805845511485</v>
      </c>
      <c r="CC566" s="21">
        <f t="shared" si="791"/>
        <v>4.0861714124612349E-3</v>
      </c>
      <c r="CD566" s="21">
        <f t="shared" si="792"/>
        <v>0.12861895781637717</v>
      </c>
      <c r="CE566" s="21">
        <f t="shared" si="793"/>
        <v>0.14744391940085594</v>
      </c>
      <c r="CF566" s="21">
        <f t="shared" si="794"/>
        <v>6.6957944829811267E-2</v>
      </c>
      <c r="CG566" s="21">
        <f t="shared" si="795"/>
        <v>1.3937940552016984E-2</v>
      </c>
      <c r="CH566" s="21">
        <f t="shared" si="796"/>
        <v>6.777327678521107E-3</v>
      </c>
      <c r="CI566" s="21">
        <f t="shared" si="797"/>
        <v>8.7054605993340736E-2</v>
      </c>
      <c r="CJ566" s="21">
        <f t="shared" si="798"/>
        <v>1.5788354755582872</v>
      </c>
      <c r="CL566" s="68">
        <f t="shared" si="799"/>
        <v>0.4728690765609031</v>
      </c>
      <c r="CM566" s="19">
        <f t="shared" si="800"/>
        <v>3.5736613613950967E-2</v>
      </c>
      <c r="CN566" s="19">
        <f t="shared" si="801"/>
        <v>8.8204327665665591E-2</v>
      </c>
      <c r="CO566" s="19">
        <f t="shared" si="802"/>
        <v>1.1885798979761161E-2</v>
      </c>
      <c r="CP566" s="19">
        <f t="shared" si="803"/>
        <v>0.10319508332399381</v>
      </c>
      <c r="CQ566" s="19">
        <f t="shared" si="804"/>
        <v>2.5880919676043741E-3</v>
      </c>
      <c r="CR566" s="19">
        <f t="shared" si="805"/>
        <v>8.1464446300775331E-2</v>
      </c>
      <c r="CS566" s="19">
        <f t="shared" si="806"/>
        <v>9.3387766922781321E-2</v>
      </c>
      <c r="CT566" s="19">
        <f t="shared" si="807"/>
        <v>4.240970377621802E-2</v>
      </c>
      <c r="CU566" s="19">
        <f t="shared" si="808"/>
        <v>8.827987949212017E-3</v>
      </c>
      <c r="CV566" s="19">
        <f t="shared" si="809"/>
        <v>4.2926117277195062E-3</v>
      </c>
      <c r="CW566" s="19">
        <f t="shared" si="810"/>
        <v>5.5138491211414932E-2</v>
      </c>
      <c r="CX566" s="19">
        <f t="shared" si="811"/>
        <v>1</v>
      </c>
      <c r="CZ566" s="68">
        <f t="shared" si="812"/>
        <v>2.4859999999999999E-5</v>
      </c>
      <c r="DA566" s="19">
        <f t="shared" si="813"/>
        <v>1.8735439999999996E-5</v>
      </c>
      <c r="DB566" s="19">
        <f t="shared" si="814"/>
        <v>3.5539999999999995E-5</v>
      </c>
      <c r="DC566" s="19">
        <f t="shared" si="815"/>
        <v>4.0106539999999996E-5</v>
      </c>
      <c r="DD566" s="19">
        <f t="shared" si="816"/>
        <v>1.2923519999999997E-5</v>
      </c>
      <c r="DE566" s="19">
        <f t="shared" si="817"/>
        <v>1.2923519999999997E-5</v>
      </c>
      <c r="DF566" s="19">
        <f t="shared" si="818"/>
        <v>1.1955619999999999E-5</v>
      </c>
      <c r="DG566" s="19">
        <f t="shared" si="819"/>
        <v>1.656444E-5</v>
      </c>
      <c r="DH566" s="19">
        <f t="shared" si="820"/>
        <v>2.5140079999999999E-5</v>
      </c>
      <c r="DI566" s="19">
        <f t="shared" si="821"/>
        <v>3.7206479999999989E-5</v>
      </c>
      <c r="DJ566" s="19">
        <f t="shared" si="822"/>
        <v>0</v>
      </c>
      <c r="DK566" s="19">
        <f t="shared" si="823"/>
        <v>2.1284759999999997E-5</v>
      </c>
      <c r="DM566" s="68">
        <f t="shared" si="824"/>
        <v>1142.7986371592542</v>
      </c>
      <c r="DN566" s="19">
        <f t="shared" si="825"/>
        <v>152.3658208978494</v>
      </c>
      <c r="DO566" s="19">
        <f t="shared" si="826"/>
        <v>253.04764346627081</v>
      </c>
      <c r="DP566" s="19">
        <f t="shared" si="827"/>
        <v>47.325030757528815</v>
      </c>
      <c r="DQ566" s="19">
        <f t="shared" si="828"/>
        <v>573.72656496287061</v>
      </c>
      <c r="DR566" s="19">
        <f t="shared" si="829"/>
        <v>14.206597287879333</v>
      </c>
      <c r="DS566" s="19">
        <f t="shared" si="830"/>
        <v>274.6003290436837</v>
      </c>
      <c r="DT566" s="19">
        <f t="shared" si="831"/>
        <v>316.17042103624243</v>
      </c>
      <c r="DU566" s="19">
        <f t="shared" si="832"/>
        <v>104.57315716925942</v>
      </c>
      <c r="DV566" s="19">
        <f t="shared" si="833"/>
        <v>22.350850303919433</v>
      </c>
      <c r="DX566" s="19">
        <f t="shared" si="834"/>
        <v>46.681081282086204</v>
      </c>
      <c r="DZ566" s="68">
        <f t="shared" si="835"/>
        <v>2947.8461333668447</v>
      </c>
      <c r="EA566" s="21">
        <f t="shared" si="836"/>
        <v>2.9478461333668449</v>
      </c>
      <c r="EB566" s="92">
        <f t="shared" si="837"/>
        <v>1206</v>
      </c>
    </row>
    <row r="567" spans="1:132" x14ac:dyDescent="0.3">
      <c r="A567" s="19">
        <f>'A. Thermody. result (all suite)'!C523</f>
        <v>1205</v>
      </c>
      <c r="B567" s="19" t="str">
        <f>'A. Thermody. result (all suite)'!A523</f>
        <v>Alkaline basalt</v>
      </c>
      <c r="C567" s="24">
        <f>'A. Thermody. result (all suite)'!G523</f>
        <v>58.362400000000001</v>
      </c>
      <c r="D567" s="19">
        <f>'A. Thermody. result (all suite)'!D523</f>
        <v>10000</v>
      </c>
      <c r="E567" s="61">
        <f>'A. Thermody. result (all suite)'!I523</f>
        <v>44.897709999999996</v>
      </c>
      <c r="F567" s="21">
        <f>'A. Thermody. result (all suite)'!J523</f>
        <v>4.486002</v>
      </c>
      <c r="G567" s="21">
        <f>'A. Thermody. result (all suite)'!K523</f>
        <v>14.206094999999999</v>
      </c>
      <c r="H567" s="21">
        <f>'A. Thermody. result (all suite)'!L523</f>
        <v>2.9949270000000001</v>
      </c>
      <c r="I567" s="21">
        <f>'A. Thermody. result (all suite)'!M523</f>
        <v>11.739316000000001</v>
      </c>
      <c r="J567" s="21">
        <f>'A. Thermody. result (all suite)'!N523</f>
        <v>0.29125400000000001</v>
      </c>
      <c r="K567" s="21">
        <f>'A. Thermody. result (all suite)'!O523</f>
        <v>5.1603399999999997</v>
      </c>
      <c r="L567" s="21">
        <f>'A. Thermody. result (all suite)'!P523</f>
        <v>8.2034559999999992</v>
      </c>
      <c r="M567" s="21">
        <f>'A. Thermody. result (all suite)'!Q523</f>
        <v>4.1675709999999997</v>
      </c>
      <c r="N567" s="21">
        <f>'A. Thermody. result (all suite)'!R523</f>
        <v>1.3192109999999999</v>
      </c>
      <c r="O567" s="21">
        <f>'A. Thermody. result (all suite)'!S523</f>
        <v>0.95791700000000002</v>
      </c>
      <c r="P567" s="21">
        <f>'A. Thermody. result (all suite)'!T523</f>
        <v>1.5762</v>
      </c>
      <c r="Q567" s="21">
        <f t="shared" si="755"/>
        <v>99.999998999999988</v>
      </c>
      <c r="S567" s="19">
        <f t="shared" si="756"/>
        <v>1478</v>
      </c>
      <c r="T567" s="19">
        <f t="shared" si="757"/>
        <v>1</v>
      </c>
      <c r="V567" s="61">
        <f t="shared" si="758"/>
        <v>44.190032287903222</v>
      </c>
      <c r="W567" s="21">
        <f t="shared" si="759"/>
        <v>4.4152936357689159</v>
      </c>
      <c r="X567" s="21">
        <f t="shared" si="760"/>
        <v>13.982178528370834</v>
      </c>
      <c r="Y567" s="21">
        <f t="shared" si="761"/>
        <v>2.9477209601539398</v>
      </c>
      <c r="Z567" s="21">
        <f t="shared" si="762"/>
        <v>11.554280899357648</v>
      </c>
      <c r="AA567" s="21">
        <f t="shared" si="763"/>
        <v>0.28666325440609258</v>
      </c>
      <c r="AB567" s="21">
        <f t="shared" si="764"/>
        <v>5.0790027201066268</v>
      </c>
      <c r="AC567" s="21">
        <f t="shared" si="765"/>
        <v>8.0741531252349699</v>
      </c>
      <c r="AD567" s="21">
        <f t="shared" si="766"/>
        <v>4.1018817452411067</v>
      </c>
      <c r="AE567" s="21">
        <f t="shared" si="767"/>
        <v>1.2984175960100659</v>
      </c>
      <c r="AF567" s="21">
        <f t="shared" si="768"/>
        <v>0.9428183120950131</v>
      </c>
      <c r="AG567" s="21">
        <f t="shared" si="769"/>
        <v>96.872443064648451</v>
      </c>
      <c r="AH567" s="21"/>
      <c r="AI567" s="61">
        <f t="shared" si="770"/>
        <v>45.616721215973378</v>
      </c>
      <c r="AJ567" s="21">
        <f t="shared" si="771"/>
        <v>4.557842763212177</v>
      </c>
      <c r="AK567" s="21">
        <f t="shared" si="772"/>
        <v>14.433597508261185</v>
      </c>
      <c r="AL567" s="21">
        <f t="shared" si="773"/>
        <v>3.0428890475971162</v>
      </c>
      <c r="AM567" s="21">
        <f t="shared" si="774"/>
        <v>11.927314449628181</v>
      </c>
      <c r="AN567" s="21">
        <f t="shared" si="775"/>
        <v>0.2959182666785703</v>
      </c>
      <c r="AO567" s="21">
        <f t="shared" si="776"/>
        <v>5.2429799016394387</v>
      </c>
      <c r="AP567" s="21">
        <f t="shared" si="777"/>
        <v>8.3348296685845238</v>
      </c>
      <c r="AQ567" s="21">
        <f t="shared" si="778"/>
        <v>4.2343122723803805</v>
      </c>
      <c r="AR567" s="21">
        <f t="shared" si="779"/>
        <v>1.3403374116863747</v>
      </c>
      <c r="AS567" s="21">
        <f t="shared" si="780"/>
        <v>0.97325749435865594</v>
      </c>
      <c r="AT567" s="21">
        <f t="shared" si="781"/>
        <v>99.999999999999986</v>
      </c>
      <c r="AU567" s="21"/>
      <c r="AV567" s="21">
        <f>AR567*'[1]diagram lines'!$G$39</f>
        <v>1.1126223380491267</v>
      </c>
      <c r="AW567" s="21">
        <f>AK567*'[1]diagram lines'!$G$40</f>
        <v>7.6392178887387852</v>
      </c>
      <c r="AX567" s="21">
        <f>AQ567*'[1]diagram lines'!$G$38</f>
        <v>3.1412339187487883</v>
      </c>
      <c r="AY567" s="21">
        <f>AP567*'[1]diagram lines'!$G$41</f>
        <v>5.9565496336934842</v>
      </c>
      <c r="AZ567" s="21">
        <f t="shared" si="782"/>
        <v>5.5746496840667552</v>
      </c>
      <c r="BA567" s="21">
        <f t="shared" si="783"/>
        <v>0.74817964835785089</v>
      </c>
      <c r="BB567" s="21">
        <f t="shared" si="784"/>
        <v>1.795833574895922</v>
      </c>
      <c r="BC567" s="86">
        <f t="shared" si="785"/>
        <v>0.55684447266109016</v>
      </c>
      <c r="BX567" s="61">
        <f t="shared" si="786"/>
        <v>0.74729876830892139</v>
      </c>
      <c r="BY567" s="21">
        <f t="shared" si="787"/>
        <v>5.6159263895843768E-2</v>
      </c>
      <c r="BZ567" s="21">
        <f t="shared" si="788"/>
        <v>0.13933008042369557</v>
      </c>
      <c r="CA567" s="21">
        <f t="shared" si="789"/>
        <v>1.8754630847266581E-2</v>
      </c>
      <c r="CB567" s="21">
        <f t="shared" si="790"/>
        <v>0.16338644398051499</v>
      </c>
      <c r="CC567" s="21">
        <f t="shared" si="791"/>
        <v>4.1056385678037779E-3</v>
      </c>
      <c r="CD567" s="21">
        <f t="shared" si="792"/>
        <v>0.12804813895781639</v>
      </c>
      <c r="CE567" s="21">
        <f t="shared" si="793"/>
        <v>0.14628131241084164</v>
      </c>
      <c r="CF567" s="21">
        <f t="shared" si="794"/>
        <v>6.7229730601709947E-2</v>
      </c>
      <c r="CG567" s="21">
        <f t="shared" si="795"/>
        <v>1.400436305732484E-2</v>
      </c>
      <c r="CH567" s="21">
        <f t="shared" si="796"/>
        <v>6.748555768472074E-3</v>
      </c>
      <c r="CI567" s="21">
        <f t="shared" si="797"/>
        <v>8.7469478357380698E-2</v>
      </c>
      <c r="CJ567" s="21">
        <f t="shared" si="798"/>
        <v>1.5788164051775917</v>
      </c>
      <c r="CL567" s="68">
        <f t="shared" si="799"/>
        <v>0.47332847939647688</v>
      </c>
      <c r="CM567" s="19">
        <f t="shared" si="800"/>
        <v>3.5570484137151304E-2</v>
      </c>
      <c r="CN567" s="19">
        <f t="shared" si="801"/>
        <v>8.824970399773821E-2</v>
      </c>
      <c r="CO567" s="19">
        <f t="shared" si="802"/>
        <v>1.1878918147646803E-2</v>
      </c>
      <c r="CP567" s="19">
        <f t="shared" si="803"/>
        <v>0.10348666472219524</v>
      </c>
      <c r="CQ567" s="19">
        <f t="shared" si="804"/>
        <v>2.6004534500273062E-3</v>
      </c>
      <c r="CR567" s="19">
        <f t="shared" si="805"/>
        <v>8.1103881703973688E-2</v>
      </c>
      <c r="CS567" s="19">
        <f t="shared" si="806"/>
        <v>9.2652516107081695E-2</v>
      </c>
      <c r="CT567" s="19">
        <f t="shared" si="807"/>
        <v>4.258236130637854E-2</v>
      </c>
      <c r="CU567" s="19">
        <f t="shared" si="808"/>
        <v>8.8701656578933086E-3</v>
      </c>
      <c r="CV567" s="19">
        <f t="shared" si="809"/>
        <v>4.2744398565537894E-3</v>
      </c>
      <c r="CW567" s="19">
        <f t="shared" si="810"/>
        <v>5.5401931516883225E-2</v>
      </c>
      <c r="CX567" s="19">
        <f t="shared" si="811"/>
        <v>1</v>
      </c>
      <c r="CZ567" s="68">
        <f t="shared" si="812"/>
        <v>2.4859999999999999E-5</v>
      </c>
      <c r="DA567" s="19">
        <f t="shared" si="813"/>
        <v>1.8728199999999998E-5</v>
      </c>
      <c r="DB567" s="19">
        <f t="shared" si="814"/>
        <v>3.5539999999999995E-5</v>
      </c>
      <c r="DC567" s="19">
        <f t="shared" si="815"/>
        <v>4.0097449999999997E-5</v>
      </c>
      <c r="DD567" s="19">
        <f t="shared" si="816"/>
        <v>1.2920599999999998E-5</v>
      </c>
      <c r="DE567" s="19">
        <f t="shared" si="817"/>
        <v>1.2920599999999998E-5</v>
      </c>
      <c r="DF567" s="19">
        <f t="shared" si="818"/>
        <v>1.1952349999999999E-5</v>
      </c>
      <c r="DG567" s="19">
        <f t="shared" si="819"/>
        <v>1.6560699999999999E-5</v>
      </c>
      <c r="DH567" s="19">
        <f t="shared" si="820"/>
        <v>2.5132399999999997E-5</v>
      </c>
      <c r="DI567" s="19">
        <f t="shared" si="821"/>
        <v>3.7194399999999991E-5</v>
      </c>
      <c r="DJ567" s="19">
        <f t="shared" si="822"/>
        <v>0</v>
      </c>
      <c r="DK567" s="19">
        <f t="shared" si="823"/>
        <v>2.1275299999999999E-5</v>
      </c>
      <c r="DM567" s="68">
        <f t="shared" si="824"/>
        <v>1143.9088914778895</v>
      </c>
      <c r="DN567" s="19">
        <f t="shared" si="825"/>
        <v>151.71614318918242</v>
      </c>
      <c r="DO567" s="19">
        <f t="shared" si="826"/>
        <v>253.17782272395579</v>
      </c>
      <c r="DP567" s="19">
        <f t="shared" si="827"/>
        <v>47.308355992655848</v>
      </c>
      <c r="DQ567" s="19">
        <f t="shared" si="828"/>
        <v>575.4776759817446</v>
      </c>
      <c r="DR567" s="19">
        <f t="shared" si="829"/>
        <v>14.277678106662007</v>
      </c>
      <c r="DS567" s="19">
        <f t="shared" si="830"/>
        <v>273.45973240995619</v>
      </c>
      <c r="DT567" s="19">
        <f t="shared" si="831"/>
        <v>313.7520215501242</v>
      </c>
      <c r="DU567" s="19">
        <f t="shared" si="832"/>
        <v>105.0309790303515</v>
      </c>
      <c r="DV567" s="19">
        <f t="shared" si="833"/>
        <v>22.464930338264629</v>
      </c>
      <c r="DX567" s="19">
        <f t="shared" si="834"/>
        <v>46.924969609558303</v>
      </c>
      <c r="DZ567" s="68">
        <f t="shared" si="835"/>
        <v>2947.4992004103451</v>
      </c>
      <c r="EA567" s="21">
        <f t="shared" si="836"/>
        <v>2.9474992004103453</v>
      </c>
      <c r="EB567" s="92">
        <f t="shared" si="837"/>
        <v>1205</v>
      </c>
    </row>
    <row r="568" spans="1:132" x14ac:dyDescent="0.3">
      <c r="A568" s="19">
        <f>'A. Thermody. result (all suite)'!C524</f>
        <v>1204</v>
      </c>
      <c r="B568" s="19" t="str">
        <f>'A. Thermody. result (all suite)'!A524</f>
        <v>Alkaline basalt</v>
      </c>
      <c r="C568" s="24">
        <f>'A. Thermody. result (all suite)'!G524</f>
        <v>58.088253999999999</v>
      </c>
      <c r="D568" s="19">
        <f>'A. Thermody. result (all suite)'!D524</f>
        <v>10000</v>
      </c>
      <c r="E568" s="61">
        <f>'A. Thermody. result (all suite)'!I524</f>
        <v>44.940896000000002</v>
      </c>
      <c r="F568" s="21">
        <f>'A. Thermody. result (all suite)'!J524</f>
        <v>4.4648019999999997</v>
      </c>
      <c r="G568" s="21">
        <f>'A. Thermody. result (all suite)'!K524</f>
        <v>14.212960000000001</v>
      </c>
      <c r="H568" s="21">
        <f>'A. Thermody. result (all suite)'!L524</f>
        <v>2.9932050000000001</v>
      </c>
      <c r="I568" s="21">
        <f>'A. Thermody. result (all suite)'!M524</f>
        <v>11.772005999999999</v>
      </c>
      <c r="J568" s="21">
        <f>'A. Thermody. result (all suite)'!N524</f>
        <v>0.29262899999999997</v>
      </c>
      <c r="K568" s="21">
        <f>'A. Thermody. result (all suite)'!O524</f>
        <v>5.1375630000000001</v>
      </c>
      <c r="L568" s="21">
        <f>'A. Thermody. result (all suite)'!P524</f>
        <v>8.1386640000000003</v>
      </c>
      <c r="M568" s="21">
        <f>'A. Thermody. result (all suite)'!Q524</f>
        <v>4.1843279999999998</v>
      </c>
      <c r="N568" s="21">
        <f>'A. Thermody. result (all suite)'!R524</f>
        <v>1.325437</v>
      </c>
      <c r="O568" s="21">
        <f>'A. Thermody. result (all suite)'!S524</f>
        <v>0.95387200000000005</v>
      </c>
      <c r="P568" s="21">
        <f>'A. Thermody. result (all suite)'!T524</f>
        <v>1.583639</v>
      </c>
      <c r="Q568" s="21">
        <f t="shared" si="755"/>
        <v>100.00000100000001</v>
      </c>
      <c r="S568" s="19">
        <f t="shared" si="756"/>
        <v>1477</v>
      </c>
      <c r="T568" s="19">
        <f t="shared" si="757"/>
        <v>1</v>
      </c>
      <c r="V568" s="61">
        <f t="shared" si="758"/>
        <v>44.229194451111582</v>
      </c>
      <c r="W568" s="21">
        <f t="shared" si="759"/>
        <v>4.3940956549622827</v>
      </c>
      <c r="X568" s="21">
        <f t="shared" si="760"/>
        <v>13.987878024636421</v>
      </c>
      <c r="Y568" s="21">
        <f t="shared" si="761"/>
        <v>2.9458034387440657</v>
      </c>
      <c r="Z568" s="21">
        <f t="shared" si="762"/>
        <v>11.58557992376592</v>
      </c>
      <c r="AA568" s="21">
        <f t="shared" si="763"/>
        <v>0.28799481307703179</v>
      </c>
      <c r="AB568" s="21">
        <f t="shared" si="764"/>
        <v>5.0562025494960343</v>
      </c>
      <c r="AC568" s="21">
        <f t="shared" si="765"/>
        <v>8.0097769441059103</v>
      </c>
      <c r="AD568" s="21">
        <f t="shared" si="766"/>
        <v>4.1180633505667261</v>
      </c>
      <c r="AE568" s="21">
        <f t="shared" si="767"/>
        <v>1.3044468629574715</v>
      </c>
      <c r="AF568" s="21">
        <f t="shared" si="768"/>
        <v>0.93876611114897879</v>
      </c>
      <c r="AG568" s="21">
        <f t="shared" si="769"/>
        <v>96.857802124572444</v>
      </c>
      <c r="AH568" s="21"/>
      <c r="AI568" s="61">
        <f t="shared" si="770"/>
        <v>45.66404923604064</v>
      </c>
      <c r="AJ568" s="21">
        <f t="shared" si="771"/>
        <v>4.5366460507857402</v>
      </c>
      <c r="AK568" s="21">
        <f t="shared" si="772"/>
        <v>14.441663673770014</v>
      </c>
      <c r="AL568" s="21">
        <f t="shared" si="773"/>
        <v>3.0413692796325873</v>
      </c>
      <c r="AM568" s="21">
        <f t="shared" si="774"/>
        <v>11.961431778996257</v>
      </c>
      <c r="AN568" s="21">
        <f t="shared" si="775"/>
        <v>0.29733775365523046</v>
      </c>
      <c r="AO568" s="21">
        <f t="shared" si="776"/>
        <v>5.2202325869350856</v>
      </c>
      <c r="AP568" s="21">
        <f t="shared" si="777"/>
        <v>8.2696249227338825</v>
      </c>
      <c r="AQ568" s="21">
        <f t="shared" si="778"/>
        <v>4.2516588857450337</v>
      </c>
      <c r="AR568" s="21">
        <f t="shared" si="779"/>
        <v>1.346764880416937</v>
      </c>
      <c r="AS568" s="21">
        <f t="shared" si="780"/>
        <v>0.96922095128856689</v>
      </c>
      <c r="AT568" s="21">
        <f t="shared" si="781"/>
        <v>99.999999999999972</v>
      </c>
      <c r="AU568" s="21"/>
      <c r="AV568" s="21">
        <f>AR568*'[1]diagram lines'!$G$39</f>
        <v>1.1179578194170148</v>
      </c>
      <c r="AW568" s="21">
        <f>AK568*'[1]diagram lines'!$G$40</f>
        <v>7.6434870389498331</v>
      </c>
      <c r="AX568" s="21">
        <f>AQ568*'[1]diagram lines'!$G$38</f>
        <v>3.1541025422161448</v>
      </c>
      <c r="AY568" s="21">
        <f>AP568*'[1]diagram lines'!$G$41</f>
        <v>5.9099505644316794</v>
      </c>
      <c r="AZ568" s="21">
        <f t="shared" si="782"/>
        <v>5.5984237661619707</v>
      </c>
      <c r="BA568" s="21">
        <f t="shared" si="783"/>
        <v>0.75068540924301497</v>
      </c>
      <c r="BB568" s="21">
        <f t="shared" si="784"/>
        <v>1.7891804871473809</v>
      </c>
      <c r="BC568" s="86">
        <f t="shared" si="785"/>
        <v>0.55891510509058362</v>
      </c>
      <c r="BX568" s="61">
        <f t="shared" si="786"/>
        <v>0.74801757656458057</v>
      </c>
      <c r="BY568" s="21">
        <f t="shared" si="787"/>
        <v>5.5893865798698046E-2</v>
      </c>
      <c r="BZ568" s="21">
        <f t="shared" si="788"/>
        <v>0.13939741074931347</v>
      </c>
      <c r="CA568" s="21">
        <f t="shared" si="789"/>
        <v>1.8743847454442984E-2</v>
      </c>
      <c r="CB568" s="21">
        <f t="shared" si="790"/>
        <v>0.16384141962421711</v>
      </c>
      <c r="CC568" s="21">
        <f t="shared" si="791"/>
        <v>4.1250211446292638E-3</v>
      </c>
      <c r="CD568" s="21">
        <f t="shared" si="792"/>
        <v>0.12748295285359804</v>
      </c>
      <c r="CE568" s="21">
        <f t="shared" si="793"/>
        <v>0.14512596291012839</v>
      </c>
      <c r="CF568" s="21">
        <f t="shared" si="794"/>
        <v>6.7500048394902395E-2</v>
      </c>
      <c r="CG568" s="21">
        <f t="shared" si="795"/>
        <v>1.4070456475583864E-2</v>
      </c>
      <c r="CH568" s="21">
        <f t="shared" si="796"/>
        <v>6.7200586146649388E-3</v>
      </c>
      <c r="CI568" s="21">
        <f t="shared" si="797"/>
        <v>8.7882297447280808E-2</v>
      </c>
      <c r="CJ568" s="21">
        <f t="shared" si="798"/>
        <v>1.5788009180320401</v>
      </c>
      <c r="CL568" s="68">
        <f t="shared" si="799"/>
        <v>0.47378840993896632</v>
      </c>
      <c r="CM568" s="19">
        <f t="shared" si="800"/>
        <v>3.540273201029627E-2</v>
      </c>
      <c r="CN568" s="19">
        <f t="shared" si="801"/>
        <v>8.8293216172607103E-2</v>
      </c>
      <c r="CO568" s="19">
        <f t="shared" si="802"/>
        <v>1.1872204557498616E-2</v>
      </c>
      <c r="CP568" s="19">
        <f t="shared" si="803"/>
        <v>0.10377585783801281</v>
      </c>
      <c r="CQ568" s="19">
        <f t="shared" si="804"/>
        <v>2.6127557296907722E-3</v>
      </c>
      <c r="CR568" s="19">
        <f t="shared" si="805"/>
        <v>8.0746692884182181E-2</v>
      </c>
      <c r="CS568" s="19">
        <f t="shared" si="806"/>
        <v>9.192163575064706E-2</v>
      </c>
      <c r="CT568" s="19">
        <f t="shared" si="807"/>
        <v>4.2753996165039318E-2</v>
      </c>
      <c r="CU568" s="19">
        <f t="shared" si="808"/>
        <v>8.9121157169851101E-3</v>
      </c>
      <c r="CV568" s="19">
        <f t="shared" si="809"/>
        <v>4.2564319148239577E-3</v>
      </c>
      <c r="CW568" s="19">
        <f t="shared" si="810"/>
        <v>5.5663951321250328E-2</v>
      </c>
      <c r="CX568" s="19">
        <f t="shared" si="811"/>
        <v>0.99999999999999989</v>
      </c>
      <c r="CZ568" s="68">
        <f t="shared" si="812"/>
        <v>2.4859999999999999E-5</v>
      </c>
      <c r="DA568" s="19">
        <f t="shared" si="813"/>
        <v>1.8720959999999996E-5</v>
      </c>
      <c r="DB568" s="19">
        <f t="shared" si="814"/>
        <v>3.5539999999999995E-5</v>
      </c>
      <c r="DC568" s="19">
        <f t="shared" si="815"/>
        <v>4.0088359999999998E-5</v>
      </c>
      <c r="DD568" s="19">
        <f t="shared" si="816"/>
        <v>1.2917679999999999E-5</v>
      </c>
      <c r="DE568" s="19">
        <f t="shared" si="817"/>
        <v>1.2917679999999999E-5</v>
      </c>
      <c r="DF568" s="19">
        <f t="shared" si="818"/>
        <v>1.1949079999999999E-5</v>
      </c>
      <c r="DG568" s="19">
        <f t="shared" si="819"/>
        <v>1.6556959999999998E-5</v>
      </c>
      <c r="DH568" s="19">
        <f t="shared" si="820"/>
        <v>2.5124719999999998E-5</v>
      </c>
      <c r="DI568" s="19">
        <f t="shared" si="821"/>
        <v>3.7182319999999993E-5</v>
      </c>
      <c r="DJ568" s="19">
        <f t="shared" si="822"/>
        <v>0</v>
      </c>
      <c r="DK568" s="19">
        <f t="shared" si="823"/>
        <v>2.1265839999999998E-5</v>
      </c>
      <c r="DM568" s="68">
        <f t="shared" si="824"/>
        <v>1145.0204211236162</v>
      </c>
      <c r="DN568" s="19">
        <f t="shared" si="825"/>
        <v>151.05903933251639</v>
      </c>
      <c r="DO568" s="19">
        <f t="shared" si="826"/>
        <v>253.30265393807034</v>
      </c>
      <c r="DP568" s="19">
        <f t="shared" si="827"/>
        <v>47.292339865910058</v>
      </c>
      <c r="DQ568" s="19">
        <f t="shared" si="828"/>
        <v>577.21629469542688</v>
      </c>
      <c r="DR568" s="19">
        <f t="shared" si="829"/>
        <v>14.348465936937854</v>
      </c>
      <c r="DS568" s="19">
        <f t="shared" si="830"/>
        <v>272.32989679812522</v>
      </c>
      <c r="DT568" s="19">
        <f t="shared" si="831"/>
        <v>311.3473326562538</v>
      </c>
      <c r="DU568" s="19">
        <f t="shared" si="832"/>
        <v>105.48655755251352</v>
      </c>
      <c r="DV568" s="19">
        <f t="shared" si="833"/>
        <v>22.578507756912362</v>
      </c>
      <c r="DX568" s="19">
        <f t="shared" si="834"/>
        <v>47.16787123428611</v>
      </c>
      <c r="DZ568" s="68">
        <f t="shared" si="835"/>
        <v>2947.1493808905689</v>
      </c>
      <c r="EA568" s="21">
        <f t="shared" si="836"/>
        <v>2.9471493808905689</v>
      </c>
      <c r="EB568" s="92">
        <f t="shared" si="837"/>
        <v>1204</v>
      </c>
    </row>
    <row r="569" spans="1:132" x14ac:dyDescent="0.3">
      <c r="A569" s="19">
        <f>'A. Thermody. result (all suite)'!C525</f>
        <v>1203</v>
      </c>
      <c r="B569" s="19" t="str">
        <f>'A. Thermody. result (all suite)'!A525</f>
        <v>Alkaline basalt</v>
      </c>
      <c r="C569" s="24">
        <f>'A. Thermody. result (all suite)'!G525</f>
        <v>57.818033999999997</v>
      </c>
      <c r="D569" s="19">
        <f>'A. Thermody. result (all suite)'!D525</f>
        <v>10000</v>
      </c>
      <c r="E569" s="61">
        <f>'A. Thermody. result (all suite)'!I525</f>
        <v>44.984195999999997</v>
      </c>
      <c r="F569" s="21">
        <f>'A. Thermody. result (all suite)'!J525</f>
        <v>4.4434339999999999</v>
      </c>
      <c r="G569" s="21">
        <f>'A. Thermody. result (all suite)'!K525</f>
        <v>14.219576</v>
      </c>
      <c r="H569" s="21">
        <f>'A. Thermody. result (all suite)'!L525</f>
        <v>2.99153</v>
      </c>
      <c r="I569" s="21">
        <f>'A. Thermody. result (all suite)'!M525</f>
        <v>11.804448000000001</v>
      </c>
      <c r="J569" s="21">
        <f>'A. Thermody. result (all suite)'!N525</f>
        <v>0.29399700000000001</v>
      </c>
      <c r="K569" s="21">
        <f>'A. Thermody. result (all suite)'!O525</f>
        <v>5.1150029999999997</v>
      </c>
      <c r="L569" s="21">
        <f>'A. Thermody. result (all suite)'!P525</f>
        <v>8.0742890000000003</v>
      </c>
      <c r="M569" s="21">
        <f>'A. Thermody. result (all suite)'!Q525</f>
        <v>4.2009910000000001</v>
      </c>
      <c r="N569" s="21">
        <f>'A. Thermody. result (all suite)'!R525</f>
        <v>1.331631</v>
      </c>
      <c r="O569" s="21">
        <f>'A. Thermody. result (all suite)'!S525</f>
        <v>0.94986499999999996</v>
      </c>
      <c r="P569" s="21">
        <f>'A. Thermody. result (all suite)'!T525</f>
        <v>1.59104</v>
      </c>
      <c r="Q569" s="21">
        <f t="shared" si="755"/>
        <v>100.00000000000003</v>
      </c>
      <c r="S569" s="19">
        <f t="shared" si="756"/>
        <v>1476</v>
      </c>
      <c r="T569" s="19">
        <f t="shared" si="757"/>
        <v>1</v>
      </c>
      <c r="V569" s="61">
        <f t="shared" si="758"/>
        <v>44.268479447961596</v>
      </c>
      <c r="W569" s="21">
        <f t="shared" si="759"/>
        <v>4.3727371876863996</v>
      </c>
      <c r="X569" s="21">
        <f t="shared" si="760"/>
        <v>13.993336858009599</v>
      </c>
      <c r="Y569" s="21">
        <f t="shared" si="761"/>
        <v>2.9439335610879995</v>
      </c>
      <c r="Z569" s="21">
        <f t="shared" si="762"/>
        <v>11.6166345105408</v>
      </c>
      <c r="AA569" s="21">
        <f t="shared" si="763"/>
        <v>0.2893193901312</v>
      </c>
      <c r="AB569" s="21">
        <f t="shared" si="764"/>
        <v>5.0336212562687992</v>
      </c>
      <c r="AC569" s="21">
        <f t="shared" si="765"/>
        <v>7.9458238322943995</v>
      </c>
      <c r="AD569" s="21">
        <f t="shared" si="766"/>
        <v>4.1341515527935995</v>
      </c>
      <c r="AE569" s="21">
        <f t="shared" si="767"/>
        <v>1.3104442181375999</v>
      </c>
      <c r="AF569" s="21">
        <f t="shared" si="768"/>
        <v>0.9347522679039999</v>
      </c>
      <c r="AG569" s="21">
        <f t="shared" si="769"/>
        <v>96.843234082815997</v>
      </c>
      <c r="AH569" s="21"/>
      <c r="AI569" s="61">
        <f t="shared" si="770"/>
        <v>45.711483994953305</v>
      </c>
      <c r="AJ569" s="21">
        <f t="shared" si="771"/>
        <v>4.5152738124658569</v>
      </c>
      <c r="AK569" s="21">
        <f t="shared" si="772"/>
        <v>14.44947289352514</v>
      </c>
      <c r="AL569" s="21">
        <f t="shared" si="773"/>
        <v>3.0398959606930096</v>
      </c>
      <c r="AM569" s="21">
        <f t="shared" si="774"/>
        <v>11.995297989126195</v>
      </c>
      <c r="AN569" s="21">
        <f t="shared" si="775"/>
        <v>0.29875023575089099</v>
      </c>
      <c r="AO569" s="21">
        <f t="shared" si="776"/>
        <v>5.1977004939387621</v>
      </c>
      <c r="AP569" s="21">
        <f t="shared" si="777"/>
        <v>8.2048311454566747</v>
      </c>
      <c r="AQ569" s="21">
        <f t="shared" si="778"/>
        <v>4.2689110828932648</v>
      </c>
      <c r="AR569" s="21">
        <f t="shared" si="779"/>
        <v>1.3531603219869408</v>
      </c>
      <c r="AS569" s="21">
        <f t="shared" si="780"/>
        <v>0.96522206920995801</v>
      </c>
      <c r="AT569" s="21">
        <f t="shared" si="781"/>
        <v>100.00000000000001</v>
      </c>
      <c r="AU569" s="21"/>
      <c r="AV569" s="21">
        <f>AR569*'[1]diagram lines'!$G$39</f>
        <v>1.1232667148417284</v>
      </c>
      <c r="AW569" s="21">
        <f>AK569*'[1]diagram lines'!$G$40</f>
        <v>7.6476201964122268</v>
      </c>
      <c r="AX569" s="21">
        <f>AQ569*'[1]diagram lines'!$G$38</f>
        <v>3.166901122804652</v>
      </c>
      <c r="AY569" s="21">
        <f>AP569*'[1]diagram lines'!$G$41</f>
        <v>5.8636451969973731</v>
      </c>
      <c r="AZ569" s="21">
        <f t="shared" si="782"/>
        <v>5.6220714048802058</v>
      </c>
      <c r="BA569" s="21">
        <f t="shared" si="783"/>
        <v>0.75317717298115927</v>
      </c>
      <c r="BB569" s="21">
        <f t="shared" si="784"/>
        <v>1.7825923100966072</v>
      </c>
      <c r="BC569" s="86">
        <f t="shared" si="785"/>
        <v>0.56098076623353388</v>
      </c>
      <c r="BX569" s="61">
        <f t="shared" si="786"/>
        <v>0.74873828229027961</v>
      </c>
      <c r="BY569" s="21">
        <f t="shared" si="787"/>
        <v>5.5626364546820233E-2</v>
      </c>
      <c r="BZ569" s="21">
        <f t="shared" si="788"/>
        <v>0.13946229894076109</v>
      </c>
      <c r="CA569" s="21">
        <f t="shared" si="789"/>
        <v>1.8733358381864865E-2</v>
      </c>
      <c r="CB569" s="21">
        <f t="shared" si="790"/>
        <v>0.16429294363256788</v>
      </c>
      <c r="CC569" s="21">
        <f t="shared" si="791"/>
        <v>4.1443050465181843E-3</v>
      </c>
      <c r="CD569" s="21">
        <f t="shared" si="792"/>
        <v>0.12692315136476426</v>
      </c>
      <c r="CE569" s="21">
        <f t="shared" si="793"/>
        <v>0.14397804921540658</v>
      </c>
      <c r="CF569" s="21">
        <f t="shared" si="794"/>
        <v>6.7768849814486207E-2</v>
      </c>
      <c r="CG569" s="21">
        <f t="shared" si="795"/>
        <v>1.4136210191082802E-2</v>
      </c>
      <c r="CH569" s="21">
        <f t="shared" si="796"/>
        <v>6.6918291720678581E-3</v>
      </c>
      <c r="CI569" s="21">
        <f t="shared" si="797"/>
        <v>8.8293007769145393E-2</v>
      </c>
      <c r="CJ569" s="21">
        <f t="shared" si="798"/>
        <v>1.5787886503657651</v>
      </c>
      <c r="CL569" s="68">
        <f t="shared" si="799"/>
        <v>0.47424858426542149</v>
      </c>
      <c r="CM569" s="19">
        <f t="shared" si="800"/>
        <v>3.5233572608932187E-2</v>
      </c>
      <c r="CN569" s="19">
        <f t="shared" si="801"/>
        <v>8.8335002223667636E-2</v>
      </c>
      <c r="CO569" s="19">
        <f t="shared" si="802"/>
        <v>1.18656530609875E-2</v>
      </c>
      <c r="CP569" s="19">
        <f t="shared" si="803"/>
        <v>0.10406265816168959</v>
      </c>
      <c r="CQ569" s="19">
        <f t="shared" si="804"/>
        <v>2.6249903972631514E-3</v>
      </c>
      <c r="CR569" s="19">
        <f t="shared" si="805"/>
        <v>8.0392743724981425E-2</v>
      </c>
      <c r="CS569" s="19">
        <f t="shared" si="806"/>
        <v>9.1195264915320068E-2</v>
      </c>
      <c r="CT569" s="19">
        <f t="shared" si="807"/>
        <v>4.2924586390195987E-2</v>
      </c>
      <c r="CU569" s="19">
        <f t="shared" si="808"/>
        <v>8.9538331731785648E-3</v>
      </c>
      <c r="CV569" s="19">
        <f t="shared" si="809"/>
        <v>4.2385845442437986E-3</v>
      </c>
      <c r="CW569" s="19">
        <f t="shared" si="810"/>
        <v>5.5924526534118515E-2</v>
      </c>
      <c r="CX569" s="19">
        <f t="shared" si="811"/>
        <v>0.99999999999999989</v>
      </c>
      <c r="CZ569" s="68">
        <f t="shared" si="812"/>
        <v>2.4859999999999999E-5</v>
      </c>
      <c r="DA569" s="19">
        <f t="shared" si="813"/>
        <v>1.8713719999999998E-5</v>
      </c>
      <c r="DB569" s="19">
        <f t="shared" si="814"/>
        <v>3.5539999999999995E-5</v>
      </c>
      <c r="DC569" s="19">
        <f t="shared" si="815"/>
        <v>4.0079269999999999E-5</v>
      </c>
      <c r="DD569" s="19">
        <f t="shared" si="816"/>
        <v>1.2914759999999998E-5</v>
      </c>
      <c r="DE569" s="19">
        <f t="shared" si="817"/>
        <v>1.2914759999999998E-5</v>
      </c>
      <c r="DF569" s="19">
        <f t="shared" si="818"/>
        <v>1.1945809999999999E-5</v>
      </c>
      <c r="DG569" s="19">
        <f t="shared" si="819"/>
        <v>1.6553219999999997E-5</v>
      </c>
      <c r="DH569" s="19">
        <f t="shared" si="820"/>
        <v>2.5117039999999996E-5</v>
      </c>
      <c r="DI569" s="19">
        <f t="shared" si="821"/>
        <v>3.7170239999999995E-5</v>
      </c>
      <c r="DJ569" s="19">
        <f t="shared" si="822"/>
        <v>0</v>
      </c>
      <c r="DK569" s="19">
        <f t="shared" si="823"/>
        <v>2.1256379999999997E-5</v>
      </c>
      <c r="DM569" s="68">
        <f t="shared" si="824"/>
        <v>1146.1325399302705</v>
      </c>
      <c r="DN569" s="19">
        <f t="shared" si="825"/>
        <v>150.39542004483894</v>
      </c>
      <c r="DO569" s="19">
        <f t="shared" si="826"/>
        <v>253.42253310988048</v>
      </c>
      <c r="DP569" s="19">
        <f t="shared" si="827"/>
        <v>47.276962312664224</v>
      </c>
      <c r="DQ569" s="19">
        <f t="shared" si="828"/>
        <v>578.94238754087553</v>
      </c>
      <c r="DR569" s="19">
        <f t="shared" si="829"/>
        <v>14.418914388021767</v>
      </c>
      <c r="DS569" s="19">
        <f t="shared" si="830"/>
        <v>271.21037184726288</v>
      </c>
      <c r="DT569" s="19">
        <f t="shared" si="831"/>
        <v>308.9568347699813</v>
      </c>
      <c r="DU569" s="19">
        <f t="shared" si="832"/>
        <v>105.93983647469008</v>
      </c>
      <c r="DV569" s="19">
        <f t="shared" si="833"/>
        <v>22.691569516726847</v>
      </c>
      <c r="DX569" s="19">
        <f t="shared" si="834"/>
        <v>47.409764416368908</v>
      </c>
      <c r="DZ569" s="68">
        <f t="shared" si="835"/>
        <v>2946.7971343515819</v>
      </c>
      <c r="EA569" s="21">
        <f t="shared" si="836"/>
        <v>2.946797134351582</v>
      </c>
      <c r="EB569" s="92">
        <f t="shared" si="837"/>
        <v>1203</v>
      </c>
    </row>
    <row r="570" spans="1:132" x14ac:dyDescent="0.3">
      <c r="A570" s="19">
        <f>'A. Thermody. result (all suite)'!C526</f>
        <v>1202</v>
      </c>
      <c r="B570" s="19" t="str">
        <f>'A. Thermody. result (all suite)'!A526</f>
        <v>Alkaline basalt</v>
      </c>
      <c r="C570" s="24">
        <f>'A. Thermody. result (all suite)'!G526</f>
        <v>57.551690000000001</v>
      </c>
      <c r="D570" s="19">
        <f>'A. Thermody. result (all suite)'!D526</f>
        <v>10000</v>
      </c>
      <c r="E570" s="61">
        <f>'A. Thermody. result (all suite)'!I526</f>
        <v>45.027574999999999</v>
      </c>
      <c r="F570" s="21">
        <f>'A. Thermody. result (all suite)'!J526</f>
        <v>4.4219210000000002</v>
      </c>
      <c r="G570" s="21">
        <f>'A. Thermody. result (all suite)'!K526</f>
        <v>14.225961</v>
      </c>
      <c r="H570" s="21">
        <f>'A. Thermody. result (all suite)'!L526</f>
        <v>2.9899010000000001</v>
      </c>
      <c r="I570" s="21">
        <f>'A. Thermody. result (all suite)'!M526</f>
        <v>11.836638000000001</v>
      </c>
      <c r="J570" s="21">
        <f>'A. Thermody. result (all suite)'!N526</f>
        <v>0.29535699999999998</v>
      </c>
      <c r="K570" s="21">
        <f>'A. Thermody. result (all suite)'!O526</f>
        <v>5.0926539999999996</v>
      </c>
      <c r="L570" s="21">
        <f>'A. Thermody. result (all suite)'!P526</f>
        <v>8.0103380000000008</v>
      </c>
      <c r="M570" s="21">
        <f>'A. Thermody. result (all suite)'!Q526</f>
        <v>4.2175599999999998</v>
      </c>
      <c r="N570" s="21">
        <f>'A. Thermody. result (all suite)'!R526</f>
        <v>1.3377939999999999</v>
      </c>
      <c r="O570" s="21">
        <f>'A. Thermody. result (all suite)'!S526</f>
        <v>0.94589699999999999</v>
      </c>
      <c r="P570" s="21">
        <f>'A. Thermody. result (all suite)'!T526</f>
        <v>1.598403</v>
      </c>
      <c r="Q570" s="21">
        <f t="shared" si="755"/>
        <v>99.999999000000003</v>
      </c>
      <c r="S570" s="19">
        <f t="shared" si="756"/>
        <v>1475</v>
      </c>
      <c r="T570" s="19">
        <f t="shared" si="757"/>
        <v>1</v>
      </c>
      <c r="V570" s="61">
        <f t="shared" si="758"/>
        <v>44.307852883175521</v>
      </c>
      <c r="W570" s="21">
        <f t="shared" si="759"/>
        <v>4.3512408813715693</v>
      </c>
      <c r="X570" s="21">
        <f t="shared" si="760"/>
        <v>13.998572810323287</v>
      </c>
      <c r="Y570" s="21">
        <f t="shared" si="761"/>
        <v>2.9421103322410631</v>
      </c>
      <c r="Z570" s="21">
        <f t="shared" si="762"/>
        <v>11.647440821216888</v>
      </c>
      <c r="AA570" s="21">
        <f t="shared" si="763"/>
        <v>0.29063600480408003</v>
      </c>
      <c r="AB570" s="21">
        <f t="shared" si="764"/>
        <v>5.011252864870368</v>
      </c>
      <c r="AC570" s="21">
        <f t="shared" si="765"/>
        <v>7.8823005158174855</v>
      </c>
      <c r="AD570" s="21">
        <f t="shared" si="766"/>
        <v>4.150146393759063</v>
      </c>
      <c r="AE570" s="21">
        <f t="shared" si="767"/>
        <v>1.3164106603563464</v>
      </c>
      <c r="AF570" s="21">
        <f t="shared" si="768"/>
        <v>0.93077775382389749</v>
      </c>
      <c r="AG570" s="21">
        <f t="shared" si="769"/>
        <v>96.828741921759573</v>
      </c>
      <c r="AH570" s="21"/>
      <c r="AI570" s="61">
        <f t="shared" si="770"/>
        <v>45.758988502584849</v>
      </c>
      <c r="AJ570" s="21">
        <f t="shared" si="771"/>
        <v>4.4937492680504905</v>
      </c>
      <c r="AK570" s="21">
        <f t="shared" si="772"/>
        <v>14.457042952839911</v>
      </c>
      <c r="AL570" s="21">
        <f t="shared" si="773"/>
        <v>3.0384679939540815</v>
      </c>
      <c r="AM570" s="21">
        <f t="shared" si="774"/>
        <v>12.028908555507575</v>
      </c>
      <c r="AN570" s="21">
        <f t="shared" si="775"/>
        <v>0.30015468448296306</v>
      </c>
      <c r="AO570" s="21">
        <f t="shared" si="776"/>
        <v>5.1753774400163186</v>
      </c>
      <c r="AP570" s="21">
        <f t="shared" si="777"/>
        <v>8.1404553641589317</v>
      </c>
      <c r="AQ570" s="21">
        <f t="shared" si="778"/>
        <v>4.2860686934386711</v>
      </c>
      <c r="AR570" s="21">
        <f t="shared" si="779"/>
        <v>1.3595246971400745</v>
      </c>
      <c r="AS570" s="21">
        <f t="shared" si="780"/>
        <v>0.96126184782612667</v>
      </c>
      <c r="AT570" s="21">
        <f t="shared" si="781"/>
        <v>99.999999999999986</v>
      </c>
      <c r="AU570" s="21"/>
      <c r="AV570" s="21">
        <f>AR570*'[1]diagram lines'!$G$39</f>
        <v>1.1285498218425187</v>
      </c>
      <c r="AW570" s="21">
        <f>AK570*'[1]diagram lines'!$G$40</f>
        <v>7.6516267742943596</v>
      </c>
      <c r="AX570" s="21">
        <f>AQ570*'[1]diagram lines'!$G$38</f>
        <v>3.17962953411278</v>
      </c>
      <c r="AY570" s="21">
        <f>AP570*'[1]diagram lines'!$G$41</f>
        <v>5.8176385535799167</v>
      </c>
      <c r="AZ570" s="21">
        <f t="shared" si="782"/>
        <v>5.6455933905787461</v>
      </c>
      <c r="BA570" s="21">
        <f t="shared" si="783"/>
        <v>0.75565518189785197</v>
      </c>
      <c r="BB570" s="21">
        <f t="shared" si="784"/>
        <v>1.7760696902549644</v>
      </c>
      <c r="BC570" s="86">
        <f t="shared" si="785"/>
        <v>0.56304096933068237</v>
      </c>
      <c r="BX570" s="61">
        <f t="shared" si="786"/>
        <v>0.74946030292942745</v>
      </c>
      <c r="BY570" s="21">
        <f t="shared" si="787"/>
        <v>5.5357048072108166E-2</v>
      </c>
      <c r="BZ570" s="21">
        <f t="shared" si="788"/>
        <v>0.139524921537858</v>
      </c>
      <c r="CA570" s="21">
        <f t="shared" si="789"/>
        <v>1.8723157367399337E-2</v>
      </c>
      <c r="CB570" s="21">
        <f t="shared" si="790"/>
        <v>0.16474096033402924</v>
      </c>
      <c r="CC570" s="21">
        <f t="shared" si="791"/>
        <v>4.1634761770510285E-3</v>
      </c>
      <c r="CD570" s="21">
        <f t="shared" si="792"/>
        <v>0.12636858560794045</v>
      </c>
      <c r="CE570" s="21">
        <f t="shared" si="793"/>
        <v>0.14283769614835951</v>
      </c>
      <c r="CF570" s="21">
        <f t="shared" si="794"/>
        <v>6.8036134860461353E-2</v>
      </c>
      <c r="CG570" s="21">
        <f t="shared" si="795"/>
        <v>1.4201634819532908E-2</v>
      </c>
      <c r="CH570" s="21">
        <f t="shared" si="796"/>
        <v>6.663874485712676E-3</v>
      </c>
      <c r="CI570" s="21">
        <f t="shared" si="797"/>
        <v>8.8701609322974481E-2</v>
      </c>
      <c r="CJ570" s="21">
        <f t="shared" si="798"/>
        <v>1.5787794016628545</v>
      </c>
      <c r="CL570" s="68">
        <f t="shared" si="799"/>
        <v>0.47470869086590312</v>
      </c>
      <c r="CM570" s="19">
        <f t="shared" si="800"/>
        <v>3.5063193764628027E-2</v>
      </c>
      <c r="CN570" s="19">
        <f t="shared" si="801"/>
        <v>8.8375184899741499E-2</v>
      </c>
      <c r="CO570" s="19">
        <f t="shared" si="802"/>
        <v>1.1859261241741E-2</v>
      </c>
      <c r="CP570" s="19">
        <f t="shared" si="803"/>
        <v>0.1043470418733075</v>
      </c>
      <c r="CQ570" s="19">
        <f t="shared" si="804"/>
        <v>2.637148782575852E-3</v>
      </c>
      <c r="CR570" s="19">
        <f t="shared" si="805"/>
        <v>8.0041952330289046E-2</v>
      </c>
      <c r="CS570" s="19">
        <f t="shared" si="806"/>
        <v>9.0473498702804994E-2</v>
      </c>
      <c r="CT570" s="19">
        <f t="shared" si="807"/>
        <v>4.3094136387136849E-2</v>
      </c>
      <c r="CU570" s="19">
        <f t="shared" si="808"/>
        <v>8.9953256323049256E-3</v>
      </c>
      <c r="CV570" s="19">
        <f t="shared" si="809"/>
        <v>4.2209028561519925E-3</v>
      </c>
      <c r="CW570" s="19">
        <f t="shared" si="810"/>
        <v>5.6183662663415311E-2</v>
      </c>
      <c r="CX570" s="19">
        <f t="shared" si="811"/>
        <v>1</v>
      </c>
      <c r="CZ570" s="68">
        <f t="shared" si="812"/>
        <v>2.4859999999999999E-5</v>
      </c>
      <c r="DA570" s="19">
        <f t="shared" si="813"/>
        <v>1.8706479999999996E-5</v>
      </c>
      <c r="DB570" s="19">
        <f t="shared" si="814"/>
        <v>3.5539999999999995E-5</v>
      </c>
      <c r="DC570" s="19">
        <f t="shared" si="815"/>
        <v>4.007018E-5</v>
      </c>
      <c r="DD570" s="19">
        <f t="shared" si="816"/>
        <v>1.2911839999999998E-5</v>
      </c>
      <c r="DE570" s="19">
        <f t="shared" si="817"/>
        <v>1.2911839999999998E-5</v>
      </c>
      <c r="DF570" s="19">
        <f t="shared" si="818"/>
        <v>1.1942539999999999E-5</v>
      </c>
      <c r="DG570" s="19">
        <f t="shared" si="819"/>
        <v>1.654948E-5</v>
      </c>
      <c r="DH570" s="19">
        <f t="shared" si="820"/>
        <v>2.5109359999999998E-5</v>
      </c>
      <c r="DI570" s="19">
        <f t="shared" si="821"/>
        <v>3.715815999999999E-5</v>
      </c>
      <c r="DJ570" s="19">
        <f t="shared" si="822"/>
        <v>0</v>
      </c>
      <c r="DK570" s="19">
        <f t="shared" si="823"/>
        <v>2.124692E-5</v>
      </c>
      <c r="DM570" s="68">
        <f t="shared" si="824"/>
        <v>1147.2444950612817</v>
      </c>
      <c r="DN570" s="19">
        <f t="shared" si="825"/>
        <v>149.72607983535585</v>
      </c>
      <c r="DO570" s="19">
        <f t="shared" si="826"/>
        <v>253.53781239104231</v>
      </c>
      <c r="DP570" s="19">
        <f t="shared" si="827"/>
        <v>47.262214137636022</v>
      </c>
      <c r="DQ570" s="19">
        <f t="shared" si="828"/>
        <v>580.655813470206</v>
      </c>
      <c r="DR570" s="19">
        <f t="shared" si="829"/>
        <v>14.488975594177976</v>
      </c>
      <c r="DS570" s="19">
        <f t="shared" si="830"/>
        <v>270.10088966925366</v>
      </c>
      <c r="DT570" s="19">
        <f t="shared" si="831"/>
        <v>306.58085977645845</v>
      </c>
      <c r="DU570" s="19">
        <f t="shared" si="832"/>
        <v>106.390824562578</v>
      </c>
      <c r="DV570" s="19">
        <f t="shared" si="833"/>
        <v>22.8041343964051</v>
      </c>
      <c r="DX570" s="19">
        <f t="shared" si="834"/>
        <v>47.650652480206247</v>
      </c>
      <c r="DZ570" s="68">
        <f t="shared" si="835"/>
        <v>2946.4427513746014</v>
      </c>
      <c r="EA570" s="21">
        <f t="shared" si="836"/>
        <v>2.9464427513746014</v>
      </c>
      <c r="EB570" s="92">
        <f t="shared" si="837"/>
        <v>1202</v>
      </c>
    </row>
    <row r="571" spans="1:132" x14ac:dyDescent="0.3">
      <c r="A571" s="19">
        <f>'A. Thermody. result (all suite)'!C527</f>
        <v>1201</v>
      </c>
      <c r="B571" s="19" t="str">
        <f>'A. Thermody. result (all suite)'!A527</f>
        <v>Alkaline basalt</v>
      </c>
      <c r="C571" s="24">
        <f>'A. Thermody. result (all suite)'!G527</f>
        <v>57.289166999999999</v>
      </c>
      <c r="D571" s="19">
        <f>'A. Thermody. result (all suite)'!D527</f>
        <v>10000</v>
      </c>
      <c r="E571" s="61">
        <f>'A. Thermody. result (all suite)'!I527</f>
        <v>45.071005999999997</v>
      </c>
      <c r="F571" s="21">
        <f>'A. Thermody. result (all suite)'!J527</f>
        <v>4.4002840000000001</v>
      </c>
      <c r="G571" s="21">
        <f>'A. Thermody. result (all suite)'!K527</f>
        <v>14.232131000000001</v>
      </c>
      <c r="H571" s="21">
        <f>'A. Thermody. result (all suite)'!L527</f>
        <v>2.988318</v>
      </c>
      <c r="I571" s="21">
        <f>'A. Thermody. result (all suite)'!M527</f>
        <v>11.868570999999999</v>
      </c>
      <c r="J571" s="21">
        <f>'A. Thermody. result (all suite)'!N527</f>
        <v>0.296711</v>
      </c>
      <c r="K571" s="21">
        <f>'A. Thermody. result (all suite)'!O527</f>
        <v>5.0705080000000002</v>
      </c>
      <c r="L571" s="21">
        <f>'A. Thermody. result (all suite)'!P527</f>
        <v>7.9468180000000004</v>
      </c>
      <c r="M571" s="21">
        <f>'A. Thermody. result (all suite)'!Q527</f>
        <v>4.2340330000000002</v>
      </c>
      <c r="N571" s="21">
        <f>'A. Thermody. result (all suite)'!R527</f>
        <v>1.3439239999999999</v>
      </c>
      <c r="O571" s="21">
        <f>'A. Thermody. result (all suite)'!S527</f>
        <v>0.94196800000000003</v>
      </c>
      <c r="P571" s="21">
        <f>'A. Thermody. result (all suite)'!T527</f>
        <v>1.605728</v>
      </c>
      <c r="Q571" s="21">
        <f t="shared" si="755"/>
        <v>100</v>
      </c>
      <c r="S571" s="19">
        <f t="shared" si="756"/>
        <v>1474</v>
      </c>
      <c r="T571" s="19">
        <f t="shared" si="757"/>
        <v>1</v>
      </c>
      <c r="V571" s="61">
        <f t="shared" si="758"/>
        <v>44.347288236776322</v>
      </c>
      <c r="W571" s="21">
        <f t="shared" si="759"/>
        <v>4.3296274077324801</v>
      </c>
      <c r="X571" s="21">
        <f t="shared" si="760"/>
        <v>14.003601687536321</v>
      </c>
      <c r="Y571" s="21">
        <f t="shared" si="761"/>
        <v>2.9403337411449599</v>
      </c>
      <c r="Z571" s="21">
        <f t="shared" si="762"/>
        <v>11.677994032253117</v>
      </c>
      <c r="AA571" s="21">
        <f t="shared" si="763"/>
        <v>0.29194662839392005</v>
      </c>
      <c r="AB571" s="21">
        <f t="shared" si="764"/>
        <v>4.9890894333017606</v>
      </c>
      <c r="AC571" s="21">
        <f t="shared" si="765"/>
        <v>7.8192137182649608</v>
      </c>
      <c r="AD571" s="21">
        <f t="shared" si="766"/>
        <v>4.1660459465897599</v>
      </c>
      <c r="AE571" s="21">
        <f t="shared" si="767"/>
        <v>1.32234423603328</v>
      </c>
      <c r="AF571" s="21">
        <f t="shared" si="768"/>
        <v>0.92684255607296007</v>
      </c>
      <c r="AG571" s="21">
        <f t="shared" si="769"/>
        <v>96.814327624099832</v>
      </c>
      <c r="AH571" s="21"/>
      <c r="AI571" s="61">
        <f t="shared" si="770"/>
        <v>45.806534347853102</v>
      </c>
      <c r="AJ571" s="21">
        <f t="shared" si="771"/>
        <v>4.4720936600862302</v>
      </c>
      <c r="AK571" s="21">
        <f t="shared" si="772"/>
        <v>14.464389756346794</v>
      </c>
      <c r="AL571" s="21">
        <f t="shared" si="773"/>
        <v>3.0370853295199951</v>
      </c>
      <c r="AM571" s="21">
        <f t="shared" si="774"/>
        <v>12.062258055021738</v>
      </c>
      <c r="AN571" s="21">
        <f t="shared" si="775"/>
        <v>0.30155312292975761</v>
      </c>
      <c r="AO571" s="21">
        <f t="shared" si="776"/>
        <v>5.1532552626640715</v>
      </c>
      <c r="AP571" s="21">
        <f t="shared" si="777"/>
        <v>8.0765046973466106</v>
      </c>
      <c r="AQ571" s="21">
        <f t="shared" si="778"/>
        <v>4.3031295561595293</v>
      </c>
      <c r="AR571" s="21">
        <f t="shared" si="779"/>
        <v>1.365855931125747</v>
      </c>
      <c r="AS571" s="21">
        <f t="shared" si="780"/>
        <v>0.95734028094643575</v>
      </c>
      <c r="AT571" s="21">
        <f t="shared" si="781"/>
        <v>100.00000000000003</v>
      </c>
      <c r="AU571" s="21"/>
      <c r="AV571" s="21">
        <f>AR571*'[1]diagram lines'!$G$39</f>
        <v>1.1338054181561454</v>
      </c>
      <c r="AW571" s="21">
        <f>AK571*'[1]diagram lines'!$G$40</f>
        <v>7.6555151903834675</v>
      </c>
      <c r="AX571" s="21">
        <f>AQ571*'[1]diagram lines'!$G$38</f>
        <v>3.1922861728334166</v>
      </c>
      <c r="AY571" s="21">
        <f>AP571*'[1]diagram lines'!$G$41</f>
        <v>5.7719357214739215</v>
      </c>
      <c r="AZ571" s="21">
        <f t="shared" si="782"/>
        <v>5.6689854872852763</v>
      </c>
      <c r="BA571" s="21">
        <f t="shared" si="783"/>
        <v>0.75811987366430011</v>
      </c>
      <c r="BB571" s="21">
        <f t="shared" si="784"/>
        <v>1.7696146809116271</v>
      </c>
      <c r="BC571" s="86">
        <f t="shared" si="785"/>
        <v>0.56509476937931158</v>
      </c>
      <c r="BX571" s="61">
        <f t="shared" si="786"/>
        <v>0.75018318908122505</v>
      </c>
      <c r="BY571" s="21">
        <f t="shared" si="787"/>
        <v>5.5086179268903357E-2</v>
      </c>
      <c r="BZ571" s="21">
        <f t="shared" si="788"/>
        <v>0.13958543546488822</v>
      </c>
      <c r="CA571" s="21">
        <f t="shared" si="789"/>
        <v>1.8713244411046402E-2</v>
      </c>
      <c r="CB571" s="21">
        <f t="shared" si="790"/>
        <v>0.16518540013917885</v>
      </c>
      <c r="CC571" s="21">
        <f t="shared" si="791"/>
        <v>4.1825627290668172E-3</v>
      </c>
      <c r="CD571" s="21">
        <f t="shared" si="792"/>
        <v>0.12581905707196031</v>
      </c>
      <c r="CE571" s="21">
        <f t="shared" si="793"/>
        <v>0.14170502853067049</v>
      </c>
      <c r="CF571" s="21">
        <f t="shared" si="794"/>
        <v>6.8301871269559611E-2</v>
      </c>
      <c r="CG571" s="21">
        <f t="shared" si="795"/>
        <v>1.4266709129511676E-2</v>
      </c>
      <c r="CH571" s="21">
        <f t="shared" si="796"/>
        <v>6.6361945555993918E-3</v>
      </c>
      <c r="CI571" s="21">
        <f t="shared" si="797"/>
        <v>8.9108102108768045E-2</v>
      </c>
      <c r="CJ571" s="21">
        <f t="shared" si="798"/>
        <v>1.5787729737603784</v>
      </c>
      <c r="CL571" s="68">
        <f t="shared" si="799"/>
        <v>0.47516850208957634</v>
      </c>
      <c r="CM571" s="19">
        <f t="shared" si="800"/>
        <v>3.489176733099067E-2</v>
      </c>
      <c r="CN571" s="19">
        <f t="shared" si="801"/>
        <v>8.8413874435928935E-2</v>
      </c>
      <c r="CO571" s="19">
        <f t="shared" si="802"/>
        <v>1.1853030626990353E-2</v>
      </c>
      <c r="CP571" s="19">
        <f t="shared" si="803"/>
        <v>0.10462897635353759</v>
      </c>
      <c r="CQ571" s="19">
        <f t="shared" si="804"/>
        <v>2.649249004500399E-3</v>
      </c>
      <c r="CR571" s="19">
        <f t="shared" si="805"/>
        <v>7.9694205033343041E-2</v>
      </c>
      <c r="CS571" s="19">
        <f t="shared" si="806"/>
        <v>8.9756431662971994E-2</v>
      </c>
      <c r="CT571" s="19">
        <f t="shared" si="807"/>
        <v>4.326263015946856E-2</v>
      </c>
      <c r="CU571" s="19">
        <f t="shared" si="808"/>
        <v>9.0365805385752927E-3</v>
      </c>
      <c r="CV571" s="19">
        <f t="shared" si="809"/>
        <v>4.2033874824909528E-3</v>
      </c>
      <c r="CW571" s="19">
        <f t="shared" si="810"/>
        <v>5.6441365281625737E-2</v>
      </c>
      <c r="CX571" s="19">
        <f t="shared" si="811"/>
        <v>0.99999999999999978</v>
      </c>
      <c r="CZ571" s="68">
        <f t="shared" si="812"/>
        <v>2.4859999999999999E-5</v>
      </c>
      <c r="DA571" s="19">
        <f t="shared" si="813"/>
        <v>1.8699239999999998E-5</v>
      </c>
      <c r="DB571" s="19">
        <f t="shared" si="814"/>
        <v>3.5539999999999995E-5</v>
      </c>
      <c r="DC571" s="19">
        <f t="shared" si="815"/>
        <v>4.0061089999999994E-5</v>
      </c>
      <c r="DD571" s="19">
        <f t="shared" si="816"/>
        <v>1.2908919999999997E-5</v>
      </c>
      <c r="DE571" s="19">
        <f t="shared" si="817"/>
        <v>1.2908919999999997E-5</v>
      </c>
      <c r="DF571" s="19">
        <f t="shared" si="818"/>
        <v>1.1939269999999999E-5</v>
      </c>
      <c r="DG571" s="19">
        <f t="shared" si="819"/>
        <v>1.6545739999999999E-5</v>
      </c>
      <c r="DH571" s="19">
        <f t="shared" si="820"/>
        <v>2.5101679999999999E-5</v>
      </c>
      <c r="DI571" s="19">
        <f t="shared" si="821"/>
        <v>3.7146079999999992E-5</v>
      </c>
      <c r="DJ571" s="19">
        <f t="shared" si="822"/>
        <v>0</v>
      </c>
      <c r="DK571" s="19">
        <f t="shared" si="823"/>
        <v>2.1237459999999998E-5</v>
      </c>
      <c r="DM571" s="68">
        <f t="shared" si="824"/>
        <v>1148.3557363452032</v>
      </c>
      <c r="DN571" s="19">
        <f t="shared" si="825"/>
        <v>149.05174618859027</v>
      </c>
      <c r="DO571" s="19">
        <f t="shared" si="826"/>
        <v>253.64880803284512</v>
      </c>
      <c r="DP571" s="19">
        <f t="shared" si="827"/>
        <v>47.248101857041071</v>
      </c>
      <c r="DQ571" s="19">
        <f t="shared" si="828"/>
        <v>582.35638233110728</v>
      </c>
      <c r="DR571" s="19">
        <f t="shared" si="829"/>
        <v>14.55874886351905</v>
      </c>
      <c r="DS571" s="19">
        <f t="shared" si="830"/>
        <v>269.00107484324627</v>
      </c>
      <c r="DT571" s="19">
        <f t="shared" si="831"/>
        <v>304.21973799053228</v>
      </c>
      <c r="DU571" s="19">
        <f t="shared" si="832"/>
        <v>106.83948020951013</v>
      </c>
      <c r="DV571" s="19">
        <f t="shared" si="833"/>
        <v>22.916170070537532</v>
      </c>
      <c r="DX571" s="19">
        <f t="shared" si="834"/>
        <v>47.890538810898093</v>
      </c>
      <c r="DZ571" s="68">
        <f t="shared" si="835"/>
        <v>2946.0865255430308</v>
      </c>
      <c r="EA571" s="21">
        <f t="shared" si="836"/>
        <v>2.9460865255430306</v>
      </c>
      <c r="EB571" s="92">
        <f t="shared" si="837"/>
        <v>1201</v>
      </c>
    </row>
    <row r="572" spans="1:132" x14ac:dyDescent="0.3">
      <c r="C572" s="24"/>
      <c r="E572" s="6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V572" s="6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6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86"/>
      <c r="BX572" s="6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L572" s="68"/>
      <c r="CZ572" s="68"/>
      <c r="DM572" s="68"/>
      <c r="DZ572" s="68"/>
      <c r="EA572" s="21"/>
      <c r="EB572" s="92"/>
    </row>
    <row r="573" spans="1:132" x14ac:dyDescent="0.3">
      <c r="A573" s="19">
        <f>'A. Thermody. result (all suite)'!C529</f>
        <v>1210</v>
      </c>
      <c r="B573" s="19" t="str">
        <f>'A. Thermody. result (all suite)'!A529</f>
        <v>Basanite</v>
      </c>
      <c r="C573" s="24">
        <f>'A. Thermody. result (all suite)'!G529</f>
        <v>100</v>
      </c>
      <c r="D573" s="19">
        <f>'A. Thermody. result (all suite)'!D529</f>
        <v>5000</v>
      </c>
      <c r="E573" s="61">
        <f>'A. Thermody. result (all suite)'!I529</f>
        <v>40.944094</v>
      </c>
      <c r="F573" s="21">
        <f>'A. Thermody. result (all suite)'!J529</f>
        <v>3.630363</v>
      </c>
      <c r="G573" s="21">
        <f>'A. Thermody. result (all suite)'!K529</f>
        <v>14.961496</v>
      </c>
      <c r="H573" s="21">
        <f>'A. Thermody. result (all suite)'!L529</f>
        <v>1.930193</v>
      </c>
      <c r="I573" s="21">
        <f>'A. Thermody. result (all suite)'!M529</f>
        <v>9.6409640000000003</v>
      </c>
      <c r="J573" s="21">
        <f>'A. Thermody. result (all suite)'!N529</f>
        <v>0.18001800000000001</v>
      </c>
      <c r="K573" s="21">
        <f>'A. Thermody. result (all suite)'!O529</f>
        <v>7.50075</v>
      </c>
      <c r="L573" s="21">
        <f>'A. Thermody. result (all suite)'!P529</f>
        <v>11.921192</v>
      </c>
      <c r="M573" s="21">
        <f>'A. Thermody. result (all suite)'!Q529</f>
        <v>1.820182</v>
      </c>
      <c r="N573" s="21">
        <f>'A. Thermody. result (all suite)'!R529</f>
        <v>3.2503250000000001</v>
      </c>
      <c r="O573" s="21">
        <f>'A. Thermody. result (all suite)'!S529</f>
        <v>1.930193</v>
      </c>
      <c r="P573" s="21">
        <f>'A. Thermody. result (all suite)'!T529</f>
        <v>2.2902290000000001</v>
      </c>
      <c r="Q573" s="21">
        <f t="shared" si="755"/>
        <v>99.999999000000017</v>
      </c>
      <c r="S573" s="19">
        <f t="shared" si="756"/>
        <v>1483</v>
      </c>
      <c r="T573" s="19">
        <f t="shared" si="757"/>
        <v>0.5</v>
      </c>
      <c r="V573" s="61">
        <f t="shared" si="758"/>
        <v>40.006380476047603</v>
      </c>
      <c r="W573" s="21">
        <f t="shared" si="759"/>
        <v>3.5472193729372936</v>
      </c>
      <c r="X573" s="21">
        <f t="shared" si="760"/>
        <v>14.618843476347637</v>
      </c>
      <c r="Y573" s="21">
        <f t="shared" si="761"/>
        <v>1.8859871597159719</v>
      </c>
      <c r="Z573" s="21">
        <f t="shared" si="762"/>
        <v>9.4201638443844384</v>
      </c>
      <c r="AA573" s="21">
        <f t="shared" si="763"/>
        <v>0.17589517551755177</v>
      </c>
      <c r="AB573" s="21">
        <f t="shared" si="764"/>
        <v>7.3289656465646571</v>
      </c>
      <c r="AC573" s="21">
        <f t="shared" si="765"/>
        <v>11.648169400940095</v>
      </c>
      <c r="AD573" s="21">
        <f t="shared" si="766"/>
        <v>1.7784956635663569</v>
      </c>
      <c r="AE573" s="21">
        <f t="shared" si="767"/>
        <v>3.1758851135113515</v>
      </c>
      <c r="AF573" s="21">
        <f t="shared" si="768"/>
        <v>1.8859871597159719</v>
      </c>
      <c r="AG573" s="21">
        <f t="shared" si="769"/>
        <v>95.471992489248919</v>
      </c>
      <c r="AH573" s="21"/>
      <c r="AI573" s="61">
        <f t="shared" si="770"/>
        <v>41.903787103377688</v>
      </c>
      <c r="AJ573" s="21">
        <f t="shared" si="771"/>
        <v>3.7154554759467757</v>
      </c>
      <c r="AK573" s="21">
        <f t="shared" si="772"/>
        <v>15.312180143295809</v>
      </c>
      <c r="AL573" s="21">
        <f t="shared" si="773"/>
        <v>1.9754350051177076</v>
      </c>
      <c r="AM573" s="21">
        <f t="shared" si="774"/>
        <v>9.8669396110542493</v>
      </c>
      <c r="AN573" s="21">
        <f t="shared" si="775"/>
        <v>0.18423746161719551</v>
      </c>
      <c r="AO573" s="21">
        <f t="shared" si="776"/>
        <v>7.6765609007164795</v>
      </c>
      <c r="AP573" s="21">
        <f t="shared" si="777"/>
        <v>12.200614124872057</v>
      </c>
      <c r="AQ573" s="21">
        <f t="shared" si="778"/>
        <v>1.8628454452405327</v>
      </c>
      <c r="AR573" s="21">
        <f t="shared" si="779"/>
        <v>3.3265097236438081</v>
      </c>
      <c r="AS573" s="21">
        <f t="shared" si="780"/>
        <v>1.9754350051177076</v>
      </c>
      <c r="AT573" s="21">
        <f t="shared" si="781"/>
        <v>100.00000000000003</v>
      </c>
      <c r="AU573" s="21"/>
      <c r="AV573" s="21">
        <f>AR573*'[1]diagram lines'!$G$39</f>
        <v>2.7613562032914141</v>
      </c>
      <c r="AW573" s="21">
        <f>AK573*'[1]diagram lines'!$G$40</f>
        <v>8.104222138611366</v>
      </c>
      <c r="AX573" s="21">
        <f>AQ573*'[1]diagram lines'!$G$38</f>
        <v>1.3819560111674685</v>
      </c>
      <c r="AY573" s="21">
        <f>AP573*'[1]diagram lines'!$G$41</f>
        <v>8.7192619988698716</v>
      </c>
      <c r="AZ573" s="21">
        <f t="shared" si="782"/>
        <v>5.1893551688843411</v>
      </c>
      <c r="BA573" s="21">
        <f t="shared" si="783"/>
        <v>0.63006222581895177</v>
      </c>
      <c r="BB573" s="21">
        <f t="shared" si="784"/>
        <v>1.9559766966945258</v>
      </c>
      <c r="BC573" s="86">
        <f t="shared" si="785"/>
        <v>0.51125353471231805</v>
      </c>
      <c r="BX573" s="61">
        <f t="shared" si="786"/>
        <v>0.68149290945406127</v>
      </c>
      <c r="BY573" s="21">
        <f t="shared" si="787"/>
        <v>4.5447709063595396E-2</v>
      </c>
      <c r="BZ573" s="21">
        <f t="shared" si="788"/>
        <v>0.14673887799136917</v>
      </c>
      <c r="CA573" s="21">
        <f t="shared" si="789"/>
        <v>1.2087125054793663E-2</v>
      </c>
      <c r="CB573" s="21">
        <f t="shared" si="790"/>
        <v>0.13418182324286709</v>
      </c>
      <c r="CC573" s="21">
        <f t="shared" si="791"/>
        <v>2.5376092472511984E-3</v>
      </c>
      <c r="CD573" s="21">
        <f t="shared" si="792"/>
        <v>0.18612282878411912</v>
      </c>
      <c r="CE573" s="21">
        <f t="shared" si="793"/>
        <v>0.21257475035663337</v>
      </c>
      <c r="CF573" s="21">
        <f t="shared" si="794"/>
        <v>2.9362510082271333E-2</v>
      </c>
      <c r="CG573" s="21">
        <f t="shared" si="795"/>
        <v>3.4504511677282378E-2</v>
      </c>
      <c r="CH573" s="21">
        <f t="shared" si="796"/>
        <v>1.3598271149185596E-2</v>
      </c>
      <c r="CI573" s="21">
        <f t="shared" si="797"/>
        <v>0.12709372918978912</v>
      </c>
      <c r="CJ573" s="21">
        <f t="shared" si="798"/>
        <v>1.6257426552932186</v>
      </c>
      <c r="CL573" s="68">
        <f t="shared" si="799"/>
        <v>0.41918867493277856</v>
      </c>
      <c r="CM573" s="19">
        <f t="shared" si="800"/>
        <v>2.795504498551676E-2</v>
      </c>
      <c r="CN573" s="19">
        <f t="shared" si="801"/>
        <v>9.025959767593314E-2</v>
      </c>
      <c r="CO573" s="19">
        <f t="shared" si="802"/>
        <v>7.4348329456937522E-3</v>
      </c>
      <c r="CP573" s="19">
        <f t="shared" si="803"/>
        <v>8.2535709330125245E-2</v>
      </c>
      <c r="CQ573" s="19">
        <f t="shared" si="804"/>
        <v>1.5608923337214866E-3</v>
      </c>
      <c r="CR573" s="19">
        <f t="shared" si="805"/>
        <v>0.11448480371609002</v>
      </c>
      <c r="CS573" s="19">
        <f t="shared" si="806"/>
        <v>0.13075547329985843</v>
      </c>
      <c r="CT573" s="19">
        <f t="shared" si="807"/>
        <v>1.806098276788802E-2</v>
      </c>
      <c r="CU573" s="19">
        <f t="shared" si="808"/>
        <v>2.1223845954302743E-2</v>
      </c>
      <c r="CV573" s="19">
        <f t="shared" si="809"/>
        <v>8.3643441998100341E-3</v>
      </c>
      <c r="CW573" s="19">
        <f t="shared" si="810"/>
        <v>7.8175797858281895E-2</v>
      </c>
      <c r="CX573" s="19">
        <f t="shared" si="811"/>
        <v>1.0000000000000002</v>
      </c>
      <c r="CZ573" s="68">
        <f t="shared" si="812"/>
        <v>2.5805000000000001E-5</v>
      </c>
      <c r="DA573" s="19">
        <f t="shared" si="813"/>
        <v>1.9919399999999998E-5</v>
      </c>
      <c r="DB573" s="19">
        <f t="shared" si="814"/>
        <v>3.667E-5</v>
      </c>
      <c r="DC573" s="19">
        <f t="shared" si="815"/>
        <v>4.1407899999999994E-5</v>
      </c>
      <c r="DD573" s="19">
        <f t="shared" si="816"/>
        <v>1.3160199999999998E-5</v>
      </c>
      <c r="DE573" s="19">
        <f t="shared" si="817"/>
        <v>1.3160199999999998E-5</v>
      </c>
      <c r="DF573" s="19">
        <f t="shared" si="818"/>
        <v>1.1833699999999998E-5</v>
      </c>
      <c r="DG573" s="19">
        <f t="shared" si="819"/>
        <v>1.6409399999999999E-5</v>
      </c>
      <c r="DH573" s="19">
        <f t="shared" si="820"/>
        <v>2.6370799999999998E-5</v>
      </c>
      <c r="DI573" s="19">
        <f t="shared" si="821"/>
        <v>4.0629799999999995E-5</v>
      </c>
      <c r="DJ573" s="19">
        <f t="shared" si="822"/>
        <v>0</v>
      </c>
      <c r="DK573" s="19">
        <f t="shared" si="823"/>
        <v>2.2897599999999996E-5</v>
      </c>
      <c r="DM573" s="68">
        <f t="shared" si="824"/>
        <v>975.96805231394433</v>
      </c>
      <c r="DN573" s="19">
        <f t="shared" si="825"/>
        <v>112.10422971791715</v>
      </c>
      <c r="DO573" s="19">
        <f t="shared" si="826"/>
        <v>250.96450992741049</v>
      </c>
      <c r="DP573" s="19">
        <f t="shared" si="827"/>
        <v>28.672511117391501</v>
      </c>
      <c r="DQ573" s="19">
        <f t="shared" si="828"/>
        <v>450.61554652433085</v>
      </c>
      <c r="DR573" s="19">
        <f t="shared" si="829"/>
        <v>8.4139832338567988</v>
      </c>
      <c r="DS573" s="19">
        <f t="shared" si="830"/>
        <v>389.88123661732413</v>
      </c>
      <c r="DT573" s="19">
        <f t="shared" si="831"/>
        <v>446.86380627299354</v>
      </c>
      <c r="DU573" s="19">
        <f t="shared" si="832"/>
        <v>42.456062075529694</v>
      </c>
      <c r="DV573" s="19">
        <f t="shared" si="833"/>
        <v>49.207386915399994</v>
      </c>
      <c r="DX573" s="19">
        <f t="shared" si="834"/>
        <v>61.522949016763327</v>
      </c>
      <c r="DZ573" s="68">
        <f t="shared" si="835"/>
        <v>2816.6702737328615</v>
      </c>
      <c r="EA573" s="21">
        <f t="shared" si="836"/>
        <v>2.8166702737328615</v>
      </c>
      <c r="EB573" s="92">
        <f t="shared" si="837"/>
        <v>1210</v>
      </c>
    </row>
    <row r="574" spans="1:132" x14ac:dyDescent="0.3">
      <c r="A574" s="19">
        <f>'A. Thermody. result (all suite)'!C530</f>
        <v>1208</v>
      </c>
      <c r="B574" s="19" t="str">
        <f>'A. Thermody. result (all suite)'!A530</f>
        <v>Basanite</v>
      </c>
      <c r="C574" s="24">
        <f>'A. Thermody. result (all suite)'!G530</f>
        <v>100</v>
      </c>
      <c r="D574" s="19">
        <f>'A. Thermody. result (all suite)'!D530</f>
        <v>5000</v>
      </c>
      <c r="E574" s="61">
        <f>'A. Thermody. result (all suite)'!I530</f>
        <v>40.944094</v>
      </c>
      <c r="F574" s="21">
        <f>'A. Thermody. result (all suite)'!J530</f>
        <v>3.630363</v>
      </c>
      <c r="G574" s="21">
        <f>'A. Thermody. result (all suite)'!K530</f>
        <v>14.961496</v>
      </c>
      <c r="H574" s="21">
        <f>'A. Thermody. result (all suite)'!L530</f>
        <v>1.930193</v>
      </c>
      <c r="I574" s="21">
        <f>'A. Thermody. result (all suite)'!M530</f>
        <v>9.6409640000000003</v>
      </c>
      <c r="J574" s="21">
        <f>'A. Thermody. result (all suite)'!N530</f>
        <v>0.18001800000000001</v>
      </c>
      <c r="K574" s="21">
        <f>'A. Thermody. result (all suite)'!O530</f>
        <v>7.50075</v>
      </c>
      <c r="L574" s="21">
        <f>'A. Thermody. result (all suite)'!P530</f>
        <v>11.921192</v>
      </c>
      <c r="M574" s="21">
        <f>'A. Thermody. result (all suite)'!Q530</f>
        <v>1.820182</v>
      </c>
      <c r="N574" s="21">
        <f>'A. Thermody. result (all suite)'!R530</f>
        <v>3.2503250000000001</v>
      </c>
      <c r="O574" s="21">
        <f>'A. Thermody. result (all suite)'!S530</f>
        <v>1.930193</v>
      </c>
      <c r="P574" s="21">
        <f>'A. Thermody. result (all suite)'!T530</f>
        <v>2.2902290000000001</v>
      </c>
      <c r="Q574" s="21">
        <f t="shared" si="755"/>
        <v>99.999999000000017</v>
      </c>
      <c r="S574" s="19">
        <f t="shared" si="756"/>
        <v>1481</v>
      </c>
      <c r="T574" s="19">
        <f t="shared" si="757"/>
        <v>0.5</v>
      </c>
      <c r="V574" s="61">
        <f t="shared" si="758"/>
        <v>40.006380476047603</v>
      </c>
      <c r="W574" s="21">
        <f t="shared" si="759"/>
        <v>3.5472193729372936</v>
      </c>
      <c r="X574" s="21">
        <f t="shared" si="760"/>
        <v>14.618843476347637</v>
      </c>
      <c r="Y574" s="21">
        <f t="shared" si="761"/>
        <v>1.8859871597159719</v>
      </c>
      <c r="Z574" s="21">
        <f t="shared" si="762"/>
        <v>9.4201638443844384</v>
      </c>
      <c r="AA574" s="21">
        <f t="shared" si="763"/>
        <v>0.17589517551755177</v>
      </c>
      <c r="AB574" s="21">
        <f t="shared" si="764"/>
        <v>7.3289656465646571</v>
      </c>
      <c r="AC574" s="21">
        <f t="shared" si="765"/>
        <v>11.648169400940095</v>
      </c>
      <c r="AD574" s="21">
        <f t="shared" si="766"/>
        <v>1.7784956635663569</v>
      </c>
      <c r="AE574" s="21">
        <f t="shared" si="767"/>
        <v>3.1758851135113515</v>
      </c>
      <c r="AF574" s="21">
        <f t="shared" si="768"/>
        <v>1.8859871597159719</v>
      </c>
      <c r="AG574" s="21">
        <f t="shared" si="769"/>
        <v>95.471992489248919</v>
      </c>
      <c r="AH574" s="21"/>
      <c r="AI574" s="61">
        <f t="shared" si="770"/>
        <v>41.903787103377688</v>
      </c>
      <c r="AJ574" s="21">
        <f t="shared" si="771"/>
        <v>3.7154554759467757</v>
      </c>
      <c r="AK574" s="21">
        <f t="shared" si="772"/>
        <v>15.312180143295809</v>
      </c>
      <c r="AL574" s="21">
        <f t="shared" si="773"/>
        <v>1.9754350051177076</v>
      </c>
      <c r="AM574" s="21">
        <f t="shared" si="774"/>
        <v>9.8669396110542493</v>
      </c>
      <c r="AN574" s="21">
        <f t="shared" si="775"/>
        <v>0.18423746161719551</v>
      </c>
      <c r="AO574" s="21">
        <f t="shared" si="776"/>
        <v>7.6765609007164795</v>
      </c>
      <c r="AP574" s="21">
        <f t="shared" si="777"/>
        <v>12.200614124872057</v>
      </c>
      <c r="AQ574" s="21">
        <f t="shared" si="778"/>
        <v>1.8628454452405327</v>
      </c>
      <c r="AR574" s="21">
        <f t="shared" si="779"/>
        <v>3.3265097236438081</v>
      </c>
      <c r="AS574" s="21">
        <f t="shared" si="780"/>
        <v>1.9754350051177076</v>
      </c>
      <c r="AT574" s="21">
        <f t="shared" si="781"/>
        <v>100.00000000000003</v>
      </c>
      <c r="AU574" s="21"/>
      <c r="AV574" s="21">
        <f>AR574*'[1]diagram lines'!$G$39</f>
        <v>2.7613562032914141</v>
      </c>
      <c r="AW574" s="21">
        <f>AK574*'[1]diagram lines'!$G$40</f>
        <v>8.104222138611366</v>
      </c>
      <c r="AX574" s="21">
        <f>AQ574*'[1]diagram lines'!$G$38</f>
        <v>1.3819560111674685</v>
      </c>
      <c r="AY574" s="21">
        <f>AP574*'[1]diagram lines'!$G$41</f>
        <v>8.7192619988698716</v>
      </c>
      <c r="AZ574" s="21">
        <f t="shared" si="782"/>
        <v>5.1893551688843411</v>
      </c>
      <c r="BA574" s="21">
        <f t="shared" si="783"/>
        <v>0.63006222581895177</v>
      </c>
      <c r="BB574" s="21">
        <f t="shared" si="784"/>
        <v>1.9559766966945258</v>
      </c>
      <c r="BC574" s="86">
        <f t="shared" si="785"/>
        <v>0.51125353471231805</v>
      </c>
      <c r="BX574" s="61">
        <f t="shared" si="786"/>
        <v>0.68149290945406127</v>
      </c>
      <c r="BY574" s="21">
        <f t="shared" si="787"/>
        <v>4.5447709063595396E-2</v>
      </c>
      <c r="BZ574" s="21">
        <f t="shared" si="788"/>
        <v>0.14673887799136917</v>
      </c>
      <c r="CA574" s="21">
        <f t="shared" si="789"/>
        <v>1.2087125054793663E-2</v>
      </c>
      <c r="CB574" s="21">
        <f t="shared" si="790"/>
        <v>0.13418182324286709</v>
      </c>
      <c r="CC574" s="21">
        <f t="shared" si="791"/>
        <v>2.5376092472511984E-3</v>
      </c>
      <c r="CD574" s="21">
        <f t="shared" si="792"/>
        <v>0.18612282878411912</v>
      </c>
      <c r="CE574" s="21">
        <f t="shared" si="793"/>
        <v>0.21257475035663337</v>
      </c>
      <c r="CF574" s="21">
        <f t="shared" si="794"/>
        <v>2.9362510082271333E-2</v>
      </c>
      <c r="CG574" s="21">
        <f t="shared" si="795"/>
        <v>3.4504511677282378E-2</v>
      </c>
      <c r="CH574" s="21">
        <f t="shared" si="796"/>
        <v>1.3598271149185596E-2</v>
      </c>
      <c r="CI574" s="21">
        <f t="shared" si="797"/>
        <v>0.12709372918978912</v>
      </c>
      <c r="CJ574" s="21">
        <f t="shared" si="798"/>
        <v>1.6257426552932186</v>
      </c>
      <c r="CL574" s="68">
        <f t="shared" si="799"/>
        <v>0.41918867493277856</v>
      </c>
      <c r="CM574" s="19">
        <f t="shared" si="800"/>
        <v>2.795504498551676E-2</v>
      </c>
      <c r="CN574" s="19">
        <f t="shared" si="801"/>
        <v>9.025959767593314E-2</v>
      </c>
      <c r="CO574" s="19">
        <f t="shared" si="802"/>
        <v>7.4348329456937522E-3</v>
      </c>
      <c r="CP574" s="19">
        <f t="shared" si="803"/>
        <v>8.2535709330125245E-2</v>
      </c>
      <c r="CQ574" s="19">
        <f t="shared" si="804"/>
        <v>1.5608923337214866E-3</v>
      </c>
      <c r="CR574" s="19">
        <f t="shared" si="805"/>
        <v>0.11448480371609002</v>
      </c>
      <c r="CS574" s="19">
        <f t="shared" si="806"/>
        <v>0.13075547329985843</v>
      </c>
      <c r="CT574" s="19">
        <f t="shared" si="807"/>
        <v>1.806098276788802E-2</v>
      </c>
      <c r="CU574" s="19">
        <f t="shared" si="808"/>
        <v>2.1223845954302743E-2</v>
      </c>
      <c r="CV574" s="19">
        <f t="shared" si="809"/>
        <v>8.3643441998100341E-3</v>
      </c>
      <c r="CW574" s="19">
        <f t="shared" si="810"/>
        <v>7.8175797858281895E-2</v>
      </c>
      <c r="CX574" s="19">
        <f t="shared" si="811"/>
        <v>1.0000000000000002</v>
      </c>
      <c r="CZ574" s="68">
        <f t="shared" si="812"/>
        <v>2.5805000000000001E-5</v>
      </c>
      <c r="DA574" s="19">
        <f t="shared" si="813"/>
        <v>1.9904919999999994E-5</v>
      </c>
      <c r="DB574" s="19">
        <f t="shared" si="814"/>
        <v>3.667E-5</v>
      </c>
      <c r="DC574" s="19">
        <f t="shared" si="815"/>
        <v>4.1389719999999996E-5</v>
      </c>
      <c r="DD574" s="19">
        <f t="shared" si="816"/>
        <v>1.3154359999999998E-5</v>
      </c>
      <c r="DE574" s="19">
        <f t="shared" si="817"/>
        <v>1.3154359999999998E-5</v>
      </c>
      <c r="DF574" s="19">
        <f t="shared" si="818"/>
        <v>1.1827159999999998E-5</v>
      </c>
      <c r="DG574" s="19">
        <f t="shared" si="819"/>
        <v>1.6401919999999998E-5</v>
      </c>
      <c r="DH574" s="19">
        <f t="shared" si="820"/>
        <v>2.6355440000000001E-5</v>
      </c>
      <c r="DI574" s="19">
        <f t="shared" si="821"/>
        <v>4.0605639999999992E-5</v>
      </c>
      <c r="DJ574" s="19">
        <f t="shared" si="822"/>
        <v>0</v>
      </c>
      <c r="DK574" s="19">
        <f t="shared" si="823"/>
        <v>2.2878679999999997E-5</v>
      </c>
      <c r="DM574" s="68">
        <f t="shared" si="824"/>
        <v>975.96805231394433</v>
      </c>
      <c r="DN574" s="19">
        <f t="shared" si="825"/>
        <v>112.185780874431</v>
      </c>
      <c r="DO574" s="19">
        <f t="shared" si="826"/>
        <v>250.96450992741049</v>
      </c>
      <c r="DP574" s="19">
        <f t="shared" si="827"/>
        <v>28.685105216895291</v>
      </c>
      <c r="DQ574" s="19">
        <f t="shared" si="828"/>
        <v>450.81560147126117</v>
      </c>
      <c r="DR574" s="19">
        <f t="shared" si="829"/>
        <v>8.4177186996708517</v>
      </c>
      <c r="DS574" s="19">
        <f t="shared" si="830"/>
        <v>390.09682711305408</v>
      </c>
      <c r="DT574" s="19">
        <f t="shared" si="831"/>
        <v>447.06759590682441</v>
      </c>
      <c r="DU574" s="19">
        <f t="shared" si="832"/>
        <v>42.480805548356557</v>
      </c>
      <c r="DV574" s="19">
        <f t="shared" si="833"/>
        <v>49.236664879443317</v>
      </c>
      <c r="DX574" s="19">
        <f t="shared" si="834"/>
        <v>61.573826698316509</v>
      </c>
      <c r="DZ574" s="68">
        <f t="shared" si="835"/>
        <v>2817.4924886496078</v>
      </c>
      <c r="EA574" s="21">
        <f t="shared" si="836"/>
        <v>2.817492488649608</v>
      </c>
      <c r="EB574" s="92">
        <f t="shared" si="837"/>
        <v>1208</v>
      </c>
    </row>
    <row r="575" spans="1:132" x14ac:dyDescent="0.3">
      <c r="A575" s="19">
        <f>'A. Thermody. result (all suite)'!C531</f>
        <v>1206</v>
      </c>
      <c r="B575" s="19" t="str">
        <f>'A. Thermody. result (all suite)'!A531</f>
        <v>Basanite</v>
      </c>
      <c r="C575" s="24">
        <f>'A. Thermody. result (all suite)'!G531</f>
        <v>100</v>
      </c>
      <c r="D575" s="19">
        <f>'A. Thermody. result (all suite)'!D531</f>
        <v>5000</v>
      </c>
      <c r="E575" s="61">
        <f>'A. Thermody. result (all suite)'!I531</f>
        <v>40.944094</v>
      </c>
      <c r="F575" s="21">
        <f>'A. Thermody. result (all suite)'!J531</f>
        <v>3.630363</v>
      </c>
      <c r="G575" s="21">
        <f>'A. Thermody. result (all suite)'!K531</f>
        <v>14.961496</v>
      </c>
      <c r="H575" s="21">
        <f>'A. Thermody. result (all suite)'!L531</f>
        <v>1.930193</v>
      </c>
      <c r="I575" s="21">
        <f>'A. Thermody. result (all suite)'!M531</f>
        <v>9.6409640000000003</v>
      </c>
      <c r="J575" s="21">
        <f>'A. Thermody. result (all suite)'!N531</f>
        <v>0.18001800000000001</v>
      </c>
      <c r="K575" s="21">
        <f>'A. Thermody. result (all suite)'!O531</f>
        <v>7.50075</v>
      </c>
      <c r="L575" s="21">
        <f>'A. Thermody. result (all suite)'!P531</f>
        <v>11.921192</v>
      </c>
      <c r="M575" s="21">
        <f>'A. Thermody. result (all suite)'!Q531</f>
        <v>1.820182</v>
      </c>
      <c r="N575" s="21">
        <f>'A. Thermody. result (all suite)'!R531</f>
        <v>3.2503250000000001</v>
      </c>
      <c r="O575" s="21">
        <f>'A. Thermody. result (all suite)'!S531</f>
        <v>1.930193</v>
      </c>
      <c r="P575" s="21">
        <f>'A. Thermody. result (all suite)'!T531</f>
        <v>2.2902290000000001</v>
      </c>
      <c r="Q575" s="21">
        <f t="shared" si="755"/>
        <v>99.999999000000017</v>
      </c>
      <c r="S575" s="19">
        <f t="shared" si="756"/>
        <v>1479</v>
      </c>
      <c r="T575" s="19">
        <f t="shared" si="757"/>
        <v>0.5</v>
      </c>
      <c r="V575" s="61">
        <f t="shared" si="758"/>
        <v>40.006380476047603</v>
      </c>
      <c r="W575" s="21">
        <f t="shared" si="759"/>
        <v>3.5472193729372936</v>
      </c>
      <c r="X575" s="21">
        <f t="shared" si="760"/>
        <v>14.618843476347637</v>
      </c>
      <c r="Y575" s="21">
        <f t="shared" si="761"/>
        <v>1.8859871597159719</v>
      </c>
      <c r="Z575" s="21">
        <f t="shared" si="762"/>
        <v>9.4201638443844384</v>
      </c>
      <c r="AA575" s="21">
        <f t="shared" si="763"/>
        <v>0.17589517551755177</v>
      </c>
      <c r="AB575" s="21">
        <f t="shared" si="764"/>
        <v>7.3289656465646571</v>
      </c>
      <c r="AC575" s="21">
        <f t="shared" si="765"/>
        <v>11.648169400940095</v>
      </c>
      <c r="AD575" s="21">
        <f t="shared" si="766"/>
        <v>1.7784956635663569</v>
      </c>
      <c r="AE575" s="21">
        <f t="shared" si="767"/>
        <v>3.1758851135113515</v>
      </c>
      <c r="AF575" s="21">
        <f t="shared" si="768"/>
        <v>1.8859871597159719</v>
      </c>
      <c r="AG575" s="21">
        <f t="shared" si="769"/>
        <v>95.471992489248919</v>
      </c>
      <c r="AH575" s="21"/>
      <c r="AI575" s="61">
        <f t="shared" si="770"/>
        <v>41.903787103377688</v>
      </c>
      <c r="AJ575" s="21">
        <f t="shared" si="771"/>
        <v>3.7154554759467757</v>
      </c>
      <c r="AK575" s="21">
        <f t="shared" si="772"/>
        <v>15.312180143295809</v>
      </c>
      <c r="AL575" s="21">
        <f t="shared" si="773"/>
        <v>1.9754350051177076</v>
      </c>
      <c r="AM575" s="21">
        <f t="shared" si="774"/>
        <v>9.8669396110542493</v>
      </c>
      <c r="AN575" s="21">
        <f t="shared" si="775"/>
        <v>0.18423746161719551</v>
      </c>
      <c r="AO575" s="21">
        <f t="shared" si="776"/>
        <v>7.6765609007164795</v>
      </c>
      <c r="AP575" s="21">
        <f t="shared" si="777"/>
        <v>12.200614124872057</v>
      </c>
      <c r="AQ575" s="21">
        <f t="shared" si="778"/>
        <v>1.8628454452405327</v>
      </c>
      <c r="AR575" s="21">
        <f t="shared" si="779"/>
        <v>3.3265097236438081</v>
      </c>
      <c r="AS575" s="21">
        <f t="shared" si="780"/>
        <v>1.9754350051177076</v>
      </c>
      <c r="AT575" s="21">
        <f t="shared" si="781"/>
        <v>100.00000000000003</v>
      </c>
      <c r="AU575" s="21"/>
      <c r="AV575" s="21">
        <f>AR575*'[1]diagram lines'!$G$39</f>
        <v>2.7613562032914141</v>
      </c>
      <c r="AW575" s="21">
        <f>AK575*'[1]diagram lines'!$G$40</f>
        <v>8.104222138611366</v>
      </c>
      <c r="AX575" s="21">
        <f>AQ575*'[1]diagram lines'!$G$38</f>
        <v>1.3819560111674685</v>
      </c>
      <c r="AY575" s="21">
        <f>AP575*'[1]diagram lines'!$G$41</f>
        <v>8.7192619988698716</v>
      </c>
      <c r="AZ575" s="21">
        <f t="shared" si="782"/>
        <v>5.1893551688843411</v>
      </c>
      <c r="BA575" s="21">
        <f t="shared" si="783"/>
        <v>0.63006222581895177</v>
      </c>
      <c r="BB575" s="21">
        <f t="shared" si="784"/>
        <v>1.9559766966945258</v>
      </c>
      <c r="BC575" s="86">
        <f t="shared" si="785"/>
        <v>0.51125353471231805</v>
      </c>
      <c r="BX575" s="61">
        <f t="shared" si="786"/>
        <v>0.68149290945406127</v>
      </c>
      <c r="BY575" s="21">
        <f t="shared" si="787"/>
        <v>4.5447709063595396E-2</v>
      </c>
      <c r="BZ575" s="21">
        <f t="shared" si="788"/>
        <v>0.14673887799136917</v>
      </c>
      <c r="CA575" s="21">
        <f t="shared" si="789"/>
        <v>1.2087125054793663E-2</v>
      </c>
      <c r="CB575" s="21">
        <f t="shared" si="790"/>
        <v>0.13418182324286709</v>
      </c>
      <c r="CC575" s="21">
        <f t="shared" si="791"/>
        <v>2.5376092472511984E-3</v>
      </c>
      <c r="CD575" s="21">
        <f t="shared" si="792"/>
        <v>0.18612282878411912</v>
      </c>
      <c r="CE575" s="21">
        <f t="shared" si="793"/>
        <v>0.21257475035663337</v>
      </c>
      <c r="CF575" s="21">
        <f t="shared" si="794"/>
        <v>2.9362510082271333E-2</v>
      </c>
      <c r="CG575" s="21">
        <f t="shared" si="795"/>
        <v>3.4504511677282378E-2</v>
      </c>
      <c r="CH575" s="21">
        <f t="shared" si="796"/>
        <v>1.3598271149185596E-2</v>
      </c>
      <c r="CI575" s="21">
        <f t="shared" si="797"/>
        <v>0.12709372918978912</v>
      </c>
      <c r="CJ575" s="21">
        <f t="shared" si="798"/>
        <v>1.6257426552932186</v>
      </c>
      <c r="CL575" s="68">
        <f t="shared" si="799"/>
        <v>0.41918867493277856</v>
      </c>
      <c r="CM575" s="19">
        <f t="shared" si="800"/>
        <v>2.795504498551676E-2</v>
      </c>
      <c r="CN575" s="19">
        <f t="shared" si="801"/>
        <v>9.025959767593314E-2</v>
      </c>
      <c r="CO575" s="19">
        <f t="shared" si="802"/>
        <v>7.4348329456937522E-3</v>
      </c>
      <c r="CP575" s="19">
        <f t="shared" si="803"/>
        <v>8.2535709330125245E-2</v>
      </c>
      <c r="CQ575" s="19">
        <f t="shared" si="804"/>
        <v>1.5608923337214866E-3</v>
      </c>
      <c r="CR575" s="19">
        <f t="shared" si="805"/>
        <v>0.11448480371609002</v>
      </c>
      <c r="CS575" s="19">
        <f t="shared" si="806"/>
        <v>0.13075547329985843</v>
      </c>
      <c r="CT575" s="19">
        <f t="shared" si="807"/>
        <v>1.806098276788802E-2</v>
      </c>
      <c r="CU575" s="19">
        <f t="shared" si="808"/>
        <v>2.1223845954302743E-2</v>
      </c>
      <c r="CV575" s="19">
        <f t="shared" si="809"/>
        <v>8.3643441998100341E-3</v>
      </c>
      <c r="CW575" s="19">
        <f t="shared" si="810"/>
        <v>7.8175797858281895E-2</v>
      </c>
      <c r="CX575" s="19">
        <f t="shared" si="811"/>
        <v>1.0000000000000002</v>
      </c>
      <c r="CZ575" s="68">
        <f t="shared" si="812"/>
        <v>2.5805000000000001E-5</v>
      </c>
      <c r="DA575" s="19">
        <f t="shared" si="813"/>
        <v>1.9890439999999998E-5</v>
      </c>
      <c r="DB575" s="19">
        <f t="shared" si="814"/>
        <v>3.667E-5</v>
      </c>
      <c r="DC575" s="19">
        <f t="shared" si="815"/>
        <v>4.1371539999999991E-5</v>
      </c>
      <c r="DD575" s="19">
        <f t="shared" si="816"/>
        <v>1.3148519999999998E-5</v>
      </c>
      <c r="DE575" s="19">
        <f t="shared" si="817"/>
        <v>1.3148519999999998E-5</v>
      </c>
      <c r="DF575" s="19">
        <f t="shared" si="818"/>
        <v>1.1820619999999998E-5</v>
      </c>
      <c r="DG575" s="19">
        <f t="shared" si="819"/>
        <v>1.639444E-5</v>
      </c>
      <c r="DH575" s="19">
        <f t="shared" si="820"/>
        <v>2.6340080000000001E-5</v>
      </c>
      <c r="DI575" s="19">
        <f t="shared" si="821"/>
        <v>4.0581479999999989E-5</v>
      </c>
      <c r="DJ575" s="19">
        <f t="shared" si="822"/>
        <v>0</v>
      </c>
      <c r="DK575" s="19">
        <f t="shared" si="823"/>
        <v>2.2859759999999995E-5</v>
      </c>
      <c r="DM575" s="68">
        <f t="shared" si="824"/>
        <v>975.96805231394433</v>
      </c>
      <c r="DN575" s="19">
        <f t="shared" si="825"/>
        <v>112.26745076745809</v>
      </c>
      <c r="DO575" s="19">
        <f t="shared" si="826"/>
        <v>250.96450992741049</v>
      </c>
      <c r="DP575" s="19">
        <f t="shared" si="827"/>
        <v>28.697710384912806</v>
      </c>
      <c r="DQ575" s="19">
        <f t="shared" si="828"/>
        <v>451.01583412958263</v>
      </c>
      <c r="DR575" s="19">
        <f t="shared" si="829"/>
        <v>8.4214574837473926</v>
      </c>
      <c r="DS575" s="19">
        <f t="shared" si="830"/>
        <v>390.31265616849436</v>
      </c>
      <c r="DT575" s="19">
        <f t="shared" si="831"/>
        <v>447.27157149960965</v>
      </c>
      <c r="DU575" s="19">
        <f t="shared" si="832"/>
        <v>42.505577879086864</v>
      </c>
      <c r="DV575" s="19">
        <f t="shared" si="833"/>
        <v>49.265977704492762</v>
      </c>
      <c r="DX575" s="19">
        <f t="shared" si="834"/>
        <v>61.624788598228506</v>
      </c>
      <c r="DZ575" s="68">
        <f t="shared" si="835"/>
        <v>2818.3155868569679</v>
      </c>
      <c r="EA575" s="21">
        <f t="shared" si="836"/>
        <v>2.818315586856968</v>
      </c>
      <c r="EB575" s="92">
        <f t="shared" si="837"/>
        <v>1206</v>
      </c>
    </row>
    <row r="576" spans="1:132" x14ac:dyDescent="0.3">
      <c r="A576" s="19">
        <f>'A. Thermody. result (all suite)'!C532</f>
        <v>1204</v>
      </c>
      <c r="B576" s="19" t="str">
        <f>'A. Thermody. result (all suite)'!A532</f>
        <v>Basanite</v>
      </c>
      <c r="C576" s="24">
        <f>'A. Thermody. result (all suite)'!G532</f>
        <v>100</v>
      </c>
      <c r="D576" s="19">
        <f>'A. Thermody. result (all suite)'!D532</f>
        <v>5000</v>
      </c>
      <c r="E576" s="61">
        <f>'A. Thermody. result (all suite)'!I532</f>
        <v>40.944094</v>
      </c>
      <c r="F576" s="21">
        <f>'A. Thermody. result (all suite)'!J532</f>
        <v>3.630363</v>
      </c>
      <c r="G576" s="21">
        <f>'A. Thermody. result (all suite)'!K532</f>
        <v>14.961496</v>
      </c>
      <c r="H576" s="21">
        <f>'A. Thermody. result (all suite)'!L532</f>
        <v>1.930193</v>
      </c>
      <c r="I576" s="21">
        <f>'A. Thermody. result (all suite)'!M532</f>
        <v>9.6409640000000003</v>
      </c>
      <c r="J576" s="21">
        <f>'A. Thermody. result (all suite)'!N532</f>
        <v>0.18001800000000001</v>
      </c>
      <c r="K576" s="21">
        <f>'A. Thermody. result (all suite)'!O532</f>
        <v>7.50075</v>
      </c>
      <c r="L576" s="21">
        <f>'A. Thermody. result (all suite)'!P532</f>
        <v>11.921192</v>
      </c>
      <c r="M576" s="21">
        <f>'A. Thermody. result (all suite)'!Q532</f>
        <v>1.820182</v>
      </c>
      <c r="N576" s="21">
        <f>'A. Thermody. result (all suite)'!R532</f>
        <v>3.2503250000000001</v>
      </c>
      <c r="O576" s="21">
        <f>'A. Thermody. result (all suite)'!S532</f>
        <v>1.930193</v>
      </c>
      <c r="P576" s="21">
        <f>'A. Thermody. result (all suite)'!T532</f>
        <v>2.2902290000000001</v>
      </c>
      <c r="Q576" s="21">
        <f t="shared" si="755"/>
        <v>99.999999000000017</v>
      </c>
      <c r="S576" s="19">
        <f t="shared" si="756"/>
        <v>1477</v>
      </c>
      <c r="T576" s="19">
        <f t="shared" si="757"/>
        <v>0.5</v>
      </c>
      <c r="V576" s="61">
        <f t="shared" si="758"/>
        <v>40.006380476047603</v>
      </c>
      <c r="W576" s="21">
        <f t="shared" si="759"/>
        <v>3.5472193729372936</v>
      </c>
      <c r="X576" s="21">
        <f t="shared" si="760"/>
        <v>14.618843476347637</v>
      </c>
      <c r="Y576" s="21">
        <f t="shared" si="761"/>
        <v>1.8859871597159719</v>
      </c>
      <c r="Z576" s="21">
        <f t="shared" si="762"/>
        <v>9.4201638443844384</v>
      </c>
      <c r="AA576" s="21">
        <f t="shared" si="763"/>
        <v>0.17589517551755177</v>
      </c>
      <c r="AB576" s="21">
        <f t="shared" si="764"/>
        <v>7.3289656465646571</v>
      </c>
      <c r="AC576" s="21">
        <f t="shared" si="765"/>
        <v>11.648169400940095</v>
      </c>
      <c r="AD576" s="21">
        <f t="shared" si="766"/>
        <v>1.7784956635663569</v>
      </c>
      <c r="AE576" s="21">
        <f t="shared" si="767"/>
        <v>3.1758851135113515</v>
      </c>
      <c r="AF576" s="21">
        <f t="shared" si="768"/>
        <v>1.8859871597159719</v>
      </c>
      <c r="AG576" s="21">
        <f t="shared" si="769"/>
        <v>95.471992489248919</v>
      </c>
      <c r="AH576" s="21"/>
      <c r="AI576" s="61">
        <f t="shared" si="770"/>
        <v>41.903787103377688</v>
      </c>
      <c r="AJ576" s="21">
        <f t="shared" si="771"/>
        <v>3.7154554759467757</v>
      </c>
      <c r="AK576" s="21">
        <f t="shared" si="772"/>
        <v>15.312180143295809</v>
      </c>
      <c r="AL576" s="21">
        <f t="shared" si="773"/>
        <v>1.9754350051177076</v>
      </c>
      <c r="AM576" s="21">
        <f t="shared" si="774"/>
        <v>9.8669396110542493</v>
      </c>
      <c r="AN576" s="21">
        <f t="shared" si="775"/>
        <v>0.18423746161719551</v>
      </c>
      <c r="AO576" s="21">
        <f t="shared" si="776"/>
        <v>7.6765609007164795</v>
      </c>
      <c r="AP576" s="21">
        <f t="shared" si="777"/>
        <v>12.200614124872057</v>
      </c>
      <c r="AQ576" s="21">
        <f t="shared" si="778"/>
        <v>1.8628454452405327</v>
      </c>
      <c r="AR576" s="21">
        <f t="shared" si="779"/>
        <v>3.3265097236438081</v>
      </c>
      <c r="AS576" s="21">
        <f t="shared" si="780"/>
        <v>1.9754350051177076</v>
      </c>
      <c r="AT576" s="21">
        <f t="shared" si="781"/>
        <v>100.00000000000003</v>
      </c>
      <c r="AU576" s="21"/>
      <c r="AV576" s="21">
        <f>AR576*'[1]diagram lines'!$G$39</f>
        <v>2.7613562032914141</v>
      </c>
      <c r="AW576" s="21">
        <f>AK576*'[1]diagram lines'!$G$40</f>
        <v>8.104222138611366</v>
      </c>
      <c r="AX576" s="21">
        <f>AQ576*'[1]diagram lines'!$G$38</f>
        <v>1.3819560111674685</v>
      </c>
      <c r="AY576" s="21">
        <f>AP576*'[1]diagram lines'!$G$41</f>
        <v>8.7192619988698716</v>
      </c>
      <c r="AZ576" s="21">
        <f t="shared" si="782"/>
        <v>5.1893551688843411</v>
      </c>
      <c r="BA576" s="21">
        <f t="shared" si="783"/>
        <v>0.63006222581895177</v>
      </c>
      <c r="BB576" s="21">
        <f t="shared" si="784"/>
        <v>1.9559766966945258</v>
      </c>
      <c r="BC576" s="86">
        <f t="shared" si="785"/>
        <v>0.51125353471231805</v>
      </c>
      <c r="BX576" s="61">
        <f t="shared" si="786"/>
        <v>0.68149290945406127</v>
      </c>
      <c r="BY576" s="21">
        <f t="shared" si="787"/>
        <v>4.5447709063595396E-2</v>
      </c>
      <c r="BZ576" s="21">
        <f t="shared" si="788"/>
        <v>0.14673887799136917</v>
      </c>
      <c r="CA576" s="21">
        <f t="shared" si="789"/>
        <v>1.2087125054793663E-2</v>
      </c>
      <c r="CB576" s="21">
        <f t="shared" si="790"/>
        <v>0.13418182324286709</v>
      </c>
      <c r="CC576" s="21">
        <f t="shared" si="791"/>
        <v>2.5376092472511984E-3</v>
      </c>
      <c r="CD576" s="21">
        <f t="shared" si="792"/>
        <v>0.18612282878411912</v>
      </c>
      <c r="CE576" s="21">
        <f t="shared" si="793"/>
        <v>0.21257475035663337</v>
      </c>
      <c r="CF576" s="21">
        <f t="shared" si="794"/>
        <v>2.9362510082271333E-2</v>
      </c>
      <c r="CG576" s="21">
        <f t="shared" si="795"/>
        <v>3.4504511677282378E-2</v>
      </c>
      <c r="CH576" s="21">
        <f t="shared" si="796"/>
        <v>1.3598271149185596E-2</v>
      </c>
      <c r="CI576" s="21">
        <f t="shared" si="797"/>
        <v>0.12709372918978912</v>
      </c>
      <c r="CJ576" s="21">
        <f t="shared" si="798"/>
        <v>1.6257426552932186</v>
      </c>
      <c r="CL576" s="68">
        <f t="shared" si="799"/>
        <v>0.41918867493277856</v>
      </c>
      <c r="CM576" s="19">
        <f t="shared" si="800"/>
        <v>2.795504498551676E-2</v>
      </c>
      <c r="CN576" s="19">
        <f t="shared" si="801"/>
        <v>9.025959767593314E-2</v>
      </c>
      <c r="CO576" s="19">
        <f t="shared" si="802"/>
        <v>7.4348329456937522E-3</v>
      </c>
      <c r="CP576" s="19">
        <f t="shared" si="803"/>
        <v>8.2535709330125245E-2</v>
      </c>
      <c r="CQ576" s="19">
        <f t="shared" si="804"/>
        <v>1.5608923337214866E-3</v>
      </c>
      <c r="CR576" s="19">
        <f t="shared" si="805"/>
        <v>0.11448480371609002</v>
      </c>
      <c r="CS576" s="19">
        <f t="shared" si="806"/>
        <v>0.13075547329985843</v>
      </c>
      <c r="CT576" s="19">
        <f t="shared" si="807"/>
        <v>1.806098276788802E-2</v>
      </c>
      <c r="CU576" s="19">
        <f t="shared" si="808"/>
        <v>2.1223845954302743E-2</v>
      </c>
      <c r="CV576" s="19">
        <f t="shared" si="809"/>
        <v>8.3643441998100341E-3</v>
      </c>
      <c r="CW576" s="19">
        <f t="shared" si="810"/>
        <v>7.8175797858281895E-2</v>
      </c>
      <c r="CX576" s="19">
        <f t="shared" si="811"/>
        <v>1.0000000000000002</v>
      </c>
      <c r="CZ576" s="68">
        <f t="shared" si="812"/>
        <v>2.5805000000000001E-5</v>
      </c>
      <c r="DA576" s="19">
        <f t="shared" si="813"/>
        <v>1.9875959999999995E-5</v>
      </c>
      <c r="DB576" s="19">
        <f t="shared" si="814"/>
        <v>3.667E-5</v>
      </c>
      <c r="DC576" s="19">
        <f t="shared" si="815"/>
        <v>4.1353359999999993E-5</v>
      </c>
      <c r="DD576" s="19">
        <f t="shared" si="816"/>
        <v>1.3142679999999999E-5</v>
      </c>
      <c r="DE576" s="19">
        <f t="shared" si="817"/>
        <v>1.3142679999999999E-5</v>
      </c>
      <c r="DF576" s="19">
        <f t="shared" si="818"/>
        <v>1.1814079999999998E-5</v>
      </c>
      <c r="DG576" s="19">
        <f t="shared" si="819"/>
        <v>1.6386959999999998E-5</v>
      </c>
      <c r="DH576" s="19">
        <f t="shared" si="820"/>
        <v>2.632472E-5</v>
      </c>
      <c r="DI576" s="19">
        <f t="shared" si="821"/>
        <v>4.0557319999999993E-5</v>
      </c>
      <c r="DJ576" s="19">
        <f t="shared" si="822"/>
        <v>0</v>
      </c>
      <c r="DK576" s="19">
        <f t="shared" si="823"/>
        <v>2.2840839999999996E-5</v>
      </c>
      <c r="DM576" s="68">
        <f t="shared" si="824"/>
        <v>975.96805231394433</v>
      </c>
      <c r="DN576" s="19">
        <f t="shared" si="825"/>
        <v>112.3492396565036</v>
      </c>
      <c r="DO576" s="19">
        <f t="shared" si="826"/>
        <v>250.96450992741049</v>
      </c>
      <c r="DP576" s="19">
        <f t="shared" si="827"/>
        <v>28.710326636042041</v>
      </c>
      <c r="DQ576" s="19">
        <f t="shared" si="828"/>
        <v>451.21624473619528</v>
      </c>
      <c r="DR576" s="19">
        <f t="shared" si="829"/>
        <v>8.4251995905098696</v>
      </c>
      <c r="DS576" s="19">
        <f t="shared" si="830"/>
        <v>390.52872417982849</v>
      </c>
      <c r="DT576" s="19">
        <f t="shared" si="831"/>
        <v>447.47573330599829</v>
      </c>
      <c r="DU576" s="19">
        <f t="shared" si="832"/>
        <v>42.530379118234812</v>
      </c>
      <c r="DV576" s="19">
        <f t="shared" si="833"/>
        <v>49.295325452848431</v>
      </c>
      <c r="DX576" s="19">
        <f t="shared" si="834"/>
        <v>61.675834925783811</v>
      </c>
      <c r="DZ576" s="68">
        <f t="shared" si="835"/>
        <v>2819.1395698432998</v>
      </c>
      <c r="EA576" s="21">
        <f t="shared" si="836"/>
        <v>2.8191395698432999</v>
      </c>
      <c r="EB576" s="92">
        <f t="shared" si="837"/>
        <v>1204</v>
      </c>
    </row>
    <row r="577" spans="1:132" x14ac:dyDescent="0.3">
      <c r="A577" s="19">
        <f>'A. Thermody. result (all suite)'!C533</f>
        <v>1202</v>
      </c>
      <c r="B577" s="19" t="str">
        <f>'A. Thermody. result (all suite)'!A533</f>
        <v>Basanite</v>
      </c>
      <c r="C577" s="24">
        <f>'A. Thermody. result (all suite)'!G533</f>
        <v>100</v>
      </c>
      <c r="D577" s="19">
        <f>'A. Thermody. result (all suite)'!D533</f>
        <v>5000</v>
      </c>
      <c r="E577" s="61">
        <f>'A. Thermody. result (all suite)'!I533</f>
        <v>40.944094</v>
      </c>
      <c r="F577" s="21">
        <f>'A. Thermody. result (all suite)'!J533</f>
        <v>3.630363</v>
      </c>
      <c r="G577" s="21">
        <f>'A. Thermody. result (all suite)'!K533</f>
        <v>14.961496</v>
      </c>
      <c r="H577" s="21">
        <f>'A. Thermody. result (all suite)'!L533</f>
        <v>1.930193</v>
      </c>
      <c r="I577" s="21">
        <f>'A. Thermody. result (all suite)'!M533</f>
        <v>9.6409640000000003</v>
      </c>
      <c r="J577" s="21">
        <f>'A. Thermody. result (all suite)'!N533</f>
        <v>0.18001800000000001</v>
      </c>
      <c r="K577" s="21">
        <f>'A. Thermody. result (all suite)'!O533</f>
        <v>7.50075</v>
      </c>
      <c r="L577" s="21">
        <f>'A. Thermody. result (all suite)'!P533</f>
        <v>11.921192</v>
      </c>
      <c r="M577" s="21">
        <f>'A. Thermody. result (all suite)'!Q533</f>
        <v>1.820182</v>
      </c>
      <c r="N577" s="21">
        <f>'A. Thermody. result (all suite)'!R533</f>
        <v>3.2503250000000001</v>
      </c>
      <c r="O577" s="21">
        <f>'A. Thermody. result (all suite)'!S533</f>
        <v>1.930193</v>
      </c>
      <c r="P577" s="21">
        <f>'A. Thermody. result (all suite)'!T533</f>
        <v>2.2902290000000001</v>
      </c>
      <c r="Q577" s="21">
        <f t="shared" si="755"/>
        <v>99.999999000000017</v>
      </c>
      <c r="S577" s="19">
        <f t="shared" si="756"/>
        <v>1475</v>
      </c>
      <c r="T577" s="19">
        <f t="shared" si="757"/>
        <v>0.5</v>
      </c>
      <c r="V577" s="61">
        <f t="shared" si="758"/>
        <v>40.006380476047603</v>
      </c>
      <c r="W577" s="21">
        <f t="shared" si="759"/>
        <v>3.5472193729372936</v>
      </c>
      <c r="X577" s="21">
        <f t="shared" si="760"/>
        <v>14.618843476347637</v>
      </c>
      <c r="Y577" s="21">
        <f t="shared" si="761"/>
        <v>1.8859871597159719</v>
      </c>
      <c r="Z577" s="21">
        <f t="shared" si="762"/>
        <v>9.4201638443844384</v>
      </c>
      <c r="AA577" s="21">
        <f t="shared" si="763"/>
        <v>0.17589517551755177</v>
      </c>
      <c r="AB577" s="21">
        <f t="shared" si="764"/>
        <v>7.3289656465646571</v>
      </c>
      <c r="AC577" s="21">
        <f t="shared" si="765"/>
        <v>11.648169400940095</v>
      </c>
      <c r="AD577" s="21">
        <f t="shared" si="766"/>
        <v>1.7784956635663569</v>
      </c>
      <c r="AE577" s="21">
        <f t="shared" si="767"/>
        <v>3.1758851135113515</v>
      </c>
      <c r="AF577" s="21">
        <f t="shared" si="768"/>
        <v>1.8859871597159719</v>
      </c>
      <c r="AG577" s="21">
        <f t="shared" si="769"/>
        <v>95.471992489248919</v>
      </c>
      <c r="AH577" s="21"/>
      <c r="AI577" s="61">
        <f t="shared" si="770"/>
        <v>41.903787103377688</v>
      </c>
      <c r="AJ577" s="21">
        <f t="shared" si="771"/>
        <v>3.7154554759467757</v>
      </c>
      <c r="AK577" s="21">
        <f t="shared" si="772"/>
        <v>15.312180143295809</v>
      </c>
      <c r="AL577" s="21">
        <f t="shared" si="773"/>
        <v>1.9754350051177076</v>
      </c>
      <c r="AM577" s="21">
        <f t="shared" si="774"/>
        <v>9.8669396110542493</v>
      </c>
      <c r="AN577" s="21">
        <f t="shared" si="775"/>
        <v>0.18423746161719551</v>
      </c>
      <c r="AO577" s="21">
        <f t="shared" si="776"/>
        <v>7.6765609007164795</v>
      </c>
      <c r="AP577" s="21">
        <f t="shared" si="777"/>
        <v>12.200614124872057</v>
      </c>
      <c r="AQ577" s="21">
        <f t="shared" si="778"/>
        <v>1.8628454452405327</v>
      </c>
      <c r="AR577" s="21">
        <f t="shared" si="779"/>
        <v>3.3265097236438081</v>
      </c>
      <c r="AS577" s="21">
        <f t="shared" si="780"/>
        <v>1.9754350051177076</v>
      </c>
      <c r="AT577" s="21">
        <f t="shared" si="781"/>
        <v>100.00000000000003</v>
      </c>
      <c r="AU577" s="21"/>
      <c r="AV577" s="21">
        <f>AR577*'[1]diagram lines'!$G$39</f>
        <v>2.7613562032914141</v>
      </c>
      <c r="AW577" s="21">
        <f>AK577*'[1]diagram lines'!$G$40</f>
        <v>8.104222138611366</v>
      </c>
      <c r="AX577" s="21">
        <f>AQ577*'[1]diagram lines'!$G$38</f>
        <v>1.3819560111674685</v>
      </c>
      <c r="AY577" s="21">
        <f>AP577*'[1]diagram lines'!$G$41</f>
        <v>8.7192619988698716</v>
      </c>
      <c r="AZ577" s="21">
        <f t="shared" si="782"/>
        <v>5.1893551688843411</v>
      </c>
      <c r="BA577" s="21">
        <f t="shared" si="783"/>
        <v>0.63006222581895177</v>
      </c>
      <c r="BB577" s="21">
        <f t="shared" si="784"/>
        <v>1.9559766966945258</v>
      </c>
      <c r="BC577" s="86">
        <f t="shared" si="785"/>
        <v>0.51125353471231805</v>
      </c>
      <c r="BX577" s="61">
        <f t="shared" si="786"/>
        <v>0.68149290945406127</v>
      </c>
      <c r="BY577" s="21">
        <f t="shared" si="787"/>
        <v>4.5447709063595396E-2</v>
      </c>
      <c r="BZ577" s="21">
        <f t="shared" si="788"/>
        <v>0.14673887799136917</v>
      </c>
      <c r="CA577" s="21">
        <f t="shared" si="789"/>
        <v>1.2087125054793663E-2</v>
      </c>
      <c r="CB577" s="21">
        <f t="shared" si="790"/>
        <v>0.13418182324286709</v>
      </c>
      <c r="CC577" s="21">
        <f t="shared" si="791"/>
        <v>2.5376092472511984E-3</v>
      </c>
      <c r="CD577" s="21">
        <f t="shared" si="792"/>
        <v>0.18612282878411912</v>
      </c>
      <c r="CE577" s="21">
        <f t="shared" si="793"/>
        <v>0.21257475035663337</v>
      </c>
      <c r="CF577" s="21">
        <f t="shared" si="794"/>
        <v>2.9362510082271333E-2</v>
      </c>
      <c r="CG577" s="21">
        <f t="shared" si="795"/>
        <v>3.4504511677282378E-2</v>
      </c>
      <c r="CH577" s="21">
        <f t="shared" si="796"/>
        <v>1.3598271149185596E-2</v>
      </c>
      <c r="CI577" s="21">
        <f t="shared" si="797"/>
        <v>0.12709372918978912</v>
      </c>
      <c r="CJ577" s="21">
        <f t="shared" si="798"/>
        <v>1.6257426552932186</v>
      </c>
      <c r="CL577" s="68">
        <f t="shared" si="799"/>
        <v>0.41918867493277856</v>
      </c>
      <c r="CM577" s="19">
        <f t="shared" si="800"/>
        <v>2.795504498551676E-2</v>
      </c>
      <c r="CN577" s="19">
        <f t="shared" si="801"/>
        <v>9.025959767593314E-2</v>
      </c>
      <c r="CO577" s="19">
        <f t="shared" si="802"/>
        <v>7.4348329456937522E-3</v>
      </c>
      <c r="CP577" s="19">
        <f t="shared" si="803"/>
        <v>8.2535709330125245E-2</v>
      </c>
      <c r="CQ577" s="19">
        <f t="shared" si="804"/>
        <v>1.5608923337214866E-3</v>
      </c>
      <c r="CR577" s="19">
        <f t="shared" si="805"/>
        <v>0.11448480371609002</v>
      </c>
      <c r="CS577" s="19">
        <f t="shared" si="806"/>
        <v>0.13075547329985843</v>
      </c>
      <c r="CT577" s="19">
        <f t="shared" si="807"/>
        <v>1.806098276788802E-2</v>
      </c>
      <c r="CU577" s="19">
        <f t="shared" si="808"/>
        <v>2.1223845954302743E-2</v>
      </c>
      <c r="CV577" s="19">
        <f t="shared" si="809"/>
        <v>8.3643441998100341E-3</v>
      </c>
      <c r="CW577" s="19">
        <f t="shared" si="810"/>
        <v>7.8175797858281895E-2</v>
      </c>
      <c r="CX577" s="19">
        <f t="shared" si="811"/>
        <v>1.0000000000000002</v>
      </c>
      <c r="CZ577" s="68">
        <f t="shared" si="812"/>
        <v>2.5805000000000001E-5</v>
      </c>
      <c r="DA577" s="19">
        <f t="shared" si="813"/>
        <v>1.9861479999999998E-5</v>
      </c>
      <c r="DB577" s="19">
        <f t="shared" si="814"/>
        <v>3.667E-5</v>
      </c>
      <c r="DC577" s="19">
        <f t="shared" si="815"/>
        <v>4.1335179999999995E-5</v>
      </c>
      <c r="DD577" s="19">
        <f t="shared" si="816"/>
        <v>1.3136839999999999E-5</v>
      </c>
      <c r="DE577" s="19">
        <f t="shared" si="817"/>
        <v>1.3136839999999999E-5</v>
      </c>
      <c r="DF577" s="19">
        <f t="shared" si="818"/>
        <v>1.1807539999999998E-5</v>
      </c>
      <c r="DG577" s="19">
        <f t="shared" si="819"/>
        <v>1.637948E-5</v>
      </c>
      <c r="DH577" s="19">
        <f t="shared" si="820"/>
        <v>2.630936E-5</v>
      </c>
      <c r="DI577" s="19">
        <f t="shared" si="821"/>
        <v>4.0533159999999991E-5</v>
      </c>
      <c r="DJ577" s="19">
        <f t="shared" si="822"/>
        <v>0</v>
      </c>
      <c r="DK577" s="19">
        <f t="shared" si="823"/>
        <v>2.2821919999999997E-5</v>
      </c>
      <c r="DM577" s="68">
        <f t="shared" si="824"/>
        <v>975.96805231394433</v>
      </c>
      <c r="DN577" s="19">
        <f t="shared" si="825"/>
        <v>112.43114780182941</v>
      </c>
      <c r="DO577" s="19">
        <f t="shared" si="826"/>
        <v>250.96450992741049</v>
      </c>
      <c r="DP577" s="19">
        <f t="shared" si="827"/>
        <v>28.722953984906692</v>
      </c>
      <c r="DQ577" s="19">
        <f t="shared" si="828"/>
        <v>451.4168335284208</v>
      </c>
      <c r="DR577" s="19">
        <f t="shared" si="829"/>
        <v>8.4289450243895985</v>
      </c>
      <c r="DS577" s="19">
        <f t="shared" si="830"/>
        <v>390.74503154411741</v>
      </c>
      <c r="DT577" s="19">
        <f t="shared" si="831"/>
        <v>447.68008158110393</v>
      </c>
      <c r="DU577" s="19">
        <f t="shared" si="832"/>
        <v>42.555209316432574</v>
      </c>
      <c r="DV577" s="19">
        <f t="shared" si="833"/>
        <v>49.324708186958993</v>
      </c>
      <c r="DX577" s="19">
        <f t="shared" si="834"/>
        <v>61.726965890960962</v>
      </c>
      <c r="DZ577" s="68">
        <f t="shared" si="835"/>
        <v>2819.9644391004749</v>
      </c>
      <c r="EA577" s="21">
        <f t="shared" si="836"/>
        <v>2.8199644391004748</v>
      </c>
      <c r="EB577" s="92">
        <f t="shared" si="837"/>
        <v>1202</v>
      </c>
    </row>
    <row r="578" spans="1:132" x14ac:dyDescent="0.3">
      <c r="A578" s="19">
        <f>'A. Thermody. result (all suite)'!C534</f>
        <v>1200</v>
      </c>
      <c r="B578" s="19" t="str">
        <f>'A. Thermody. result (all suite)'!A534</f>
        <v>Basanite</v>
      </c>
      <c r="C578" s="24">
        <f>'A. Thermody. result (all suite)'!G534</f>
        <v>100</v>
      </c>
      <c r="D578" s="19">
        <f>'A. Thermody. result (all suite)'!D534</f>
        <v>5000</v>
      </c>
      <c r="E578" s="61">
        <f>'A. Thermody. result (all suite)'!I534</f>
        <v>40.944094</v>
      </c>
      <c r="F578" s="21">
        <f>'A. Thermody. result (all suite)'!J534</f>
        <v>3.630363</v>
      </c>
      <c r="G578" s="21">
        <f>'A. Thermody. result (all suite)'!K534</f>
        <v>14.961496</v>
      </c>
      <c r="H578" s="21">
        <f>'A. Thermody. result (all suite)'!L534</f>
        <v>1.930193</v>
      </c>
      <c r="I578" s="21">
        <f>'A. Thermody. result (all suite)'!M534</f>
        <v>9.6409640000000003</v>
      </c>
      <c r="J578" s="21">
        <f>'A. Thermody. result (all suite)'!N534</f>
        <v>0.18001800000000001</v>
      </c>
      <c r="K578" s="21">
        <f>'A. Thermody. result (all suite)'!O534</f>
        <v>7.50075</v>
      </c>
      <c r="L578" s="21">
        <f>'A. Thermody. result (all suite)'!P534</f>
        <v>11.921192</v>
      </c>
      <c r="M578" s="21">
        <f>'A. Thermody. result (all suite)'!Q534</f>
        <v>1.820182</v>
      </c>
      <c r="N578" s="21">
        <f>'A. Thermody. result (all suite)'!R534</f>
        <v>3.2503250000000001</v>
      </c>
      <c r="O578" s="21">
        <f>'A. Thermody. result (all suite)'!S534</f>
        <v>1.930193</v>
      </c>
      <c r="P578" s="21">
        <f>'A. Thermody. result (all suite)'!T534</f>
        <v>2.2902290000000001</v>
      </c>
      <c r="Q578" s="21">
        <f t="shared" si="755"/>
        <v>99.999999000000017</v>
      </c>
      <c r="S578" s="19">
        <f t="shared" si="756"/>
        <v>1473</v>
      </c>
      <c r="T578" s="19">
        <f t="shared" si="757"/>
        <v>0.5</v>
      </c>
      <c r="V578" s="61">
        <f t="shared" si="758"/>
        <v>40.006380476047603</v>
      </c>
      <c r="W578" s="21">
        <f t="shared" si="759"/>
        <v>3.5472193729372936</v>
      </c>
      <c r="X578" s="21">
        <f t="shared" si="760"/>
        <v>14.618843476347637</v>
      </c>
      <c r="Y578" s="21">
        <f t="shared" si="761"/>
        <v>1.8859871597159719</v>
      </c>
      <c r="Z578" s="21">
        <f t="shared" si="762"/>
        <v>9.4201638443844384</v>
      </c>
      <c r="AA578" s="21">
        <f t="shared" si="763"/>
        <v>0.17589517551755177</v>
      </c>
      <c r="AB578" s="21">
        <f t="shared" si="764"/>
        <v>7.3289656465646571</v>
      </c>
      <c r="AC578" s="21">
        <f t="shared" si="765"/>
        <v>11.648169400940095</v>
      </c>
      <c r="AD578" s="21">
        <f t="shared" si="766"/>
        <v>1.7784956635663569</v>
      </c>
      <c r="AE578" s="21">
        <f t="shared" si="767"/>
        <v>3.1758851135113515</v>
      </c>
      <c r="AF578" s="21">
        <f t="shared" si="768"/>
        <v>1.8859871597159719</v>
      </c>
      <c r="AG578" s="21">
        <f t="shared" si="769"/>
        <v>95.471992489248919</v>
      </c>
      <c r="AH578" s="21"/>
      <c r="AI578" s="61">
        <f t="shared" si="770"/>
        <v>41.903787103377688</v>
      </c>
      <c r="AJ578" s="21">
        <f t="shared" si="771"/>
        <v>3.7154554759467757</v>
      </c>
      <c r="AK578" s="21">
        <f t="shared" si="772"/>
        <v>15.312180143295809</v>
      </c>
      <c r="AL578" s="21">
        <f t="shared" si="773"/>
        <v>1.9754350051177076</v>
      </c>
      <c r="AM578" s="21">
        <f t="shared" si="774"/>
        <v>9.8669396110542493</v>
      </c>
      <c r="AN578" s="21">
        <f t="shared" si="775"/>
        <v>0.18423746161719551</v>
      </c>
      <c r="AO578" s="21">
        <f t="shared" si="776"/>
        <v>7.6765609007164795</v>
      </c>
      <c r="AP578" s="21">
        <f t="shared" si="777"/>
        <v>12.200614124872057</v>
      </c>
      <c r="AQ578" s="21">
        <f t="shared" si="778"/>
        <v>1.8628454452405327</v>
      </c>
      <c r="AR578" s="21">
        <f t="shared" si="779"/>
        <v>3.3265097236438081</v>
      </c>
      <c r="AS578" s="21">
        <f t="shared" si="780"/>
        <v>1.9754350051177076</v>
      </c>
      <c r="AT578" s="21">
        <f t="shared" si="781"/>
        <v>100.00000000000003</v>
      </c>
      <c r="AU578" s="21"/>
      <c r="AV578" s="21">
        <f>AR578*'[1]diagram lines'!$G$39</f>
        <v>2.7613562032914141</v>
      </c>
      <c r="AW578" s="21">
        <f>AK578*'[1]diagram lines'!$G$40</f>
        <v>8.104222138611366</v>
      </c>
      <c r="AX578" s="21">
        <f>AQ578*'[1]diagram lines'!$G$38</f>
        <v>1.3819560111674685</v>
      </c>
      <c r="AY578" s="21">
        <f>AP578*'[1]diagram lines'!$G$41</f>
        <v>8.7192619988698716</v>
      </c>
      <c r="AZ578" s="21">
        <f t="shared" si="782"/>
        <v>5.1893551688843411</v>
      </c>
      <c r="BA578" s="21">
        <f t="shared" si="783"/>
        <v>0.63006222581895177</v>
      </c>
      <c r="BB578" s="21">
        <f t="shared" si="784"/>
        <v>1.9559766966945258</v>
      </c>
      <c r="BC578" s="86">
        <f t="shared" si="785"/>
        <v>0.51125353471231805</v>
      </c>
      <c r="BX578" s="61">
        <f t="shared" si="786"/>
        <v>0.68149290945406127</v>
      </c>
      <c r="BY578" s="21">
        <f t="shared" si="787"/>
        <v>4.5447709063595396E-2</v>
      </c>
      <c r="BZ578" s="21">
        <f t="shared" si="788"/>
        <v>0.14673887799136917</v>
      </c>
      <c r="CA578" s="21">
        <f t="shared" si="789"/>
        <v>1.2087125054793663E-2</v>
      </c>
      <c r="CB578" s="21">
        <f t="shared" si="790"/>
        <v>0.13418182324286709</v>
      </c>
      <c r="CC578" s="21">
        <f t="shared" si="791"/>
        <v>2.5376092472511984E-3</v>
      </c>
      <c r="CD578" s="21">
        <f t="shared" si="792"/>
        <v>0.18612282878411912</v>
      </c>
      <c r="CE578" s="21">
        <f t="shared" si="793"/>
        <v>0.21257475035663337</v>
      </c>
      <c r="CF578" s="21">
        <f t="shared" si="794"/>
        <v>2.9362510082271333E-2</v>
      </c>
      <c r="CG578" s="21">
        <f t="shared" si="795"/>
        <v>3.4504511677282378E-2</v>
      </c>
      <c r="CH578" s="21">
        <f t="shared" si="796"/>
        <v>1.3598271149185596E-2</v>
      </c>
      <c r="CI578" s="21">
        <f t="shared" si="797"/>
        <v>0.12709372918978912</v>
      </c>
      <c r="CJ578" s="21">
        <f t="shared" si="798"/>
        <v>1.6257426552932186</v>
      </c>
      <c r="CL578" s="68">
        <f t="shared" si="799"/>
        <v>0.41918867493277856</v>
      </c>
      <c r="CM578" s="19">
        <f t="shared" si="800"/>
        <v>2.795504498551676E-2</v>
      </c>
      <c r="CN578" s="19">
        <f t="shared" si="801"/>
        <v>9.025959767593314E-2</v>
      </c>
      <c r="CO578" s="19">
        <f t="shared" si="802"/>
        <v>7.4348329456937522E-3</v>
      </c>
      <c r="CP578" s="19">
        <f t="shared" si="803"/>
        <v>8.2535709330125245E-2</v>
      </c>
      <c r="CQ578" s="19">
        <f t="shared" si="804"/>
        <v>1.5608923337214866E-3</v>
      </c>
      <c r="CR578" s="19">
        <f t="shared" si="805"/>
        <v>0.11448480371609002</v>
      </c>
      <c r="CS578" s="19">
        <f t="shared" si="806"/>
        <v>0.13075547329985843</v>
      </c>
      <c r="CT578" s="19">
        <f t="shared" si="807"/>
        <v>1.806098276788802E-2</v>
      </c>
      <c r="CU578" s="19">
        <f t="shared" si="808"/>
        <v>2.1223845954302743E-2</v>
      </c>
      <c r="CV578" s="19">
        <f t="shared" si="809"/>
        <v>8.3643441998100341E-3</v>
      </c>
      <c r="CW578" s="19">
        <f t="shared" si="810"/>
        <v>7.8175797858281895E-2</v>
      </c>
      <c r="CX578" s="19">
        <f t="shared" si="811"/>
        <v>1.0000000000000002</v>
      </c>
      <c r="CZ578" s="68">
        <f t="shared" si="812"/>
        <v>2.5805000000000001E-5</v>
      </c>
      <c r="DA578" s="19">
        <f t="shared" si="813"/>
        <v>1.9846999999999995E-5</v>
      </c>
      <c r="DB578" s="19">
        <f t="shared" si="814"/>
        <v>3.667E-5</v>
      </c>
      <c r="DC578" s="19">
        <f t="shared" si="815"/>
        <v>4.1316999999999991E-5</v>
      </c>
      <c r="DD578" s="19">
        <f t="shared" si="816"/>
        <v>1.3130999999999998E-5</v>
      </c>
      <c r="DE578" s="19">
        <f t="shared" si="817"/>
        <v>1.3130999999999998E-5</v>
      </c>
      <c r="DF578" s="19">
        <f t="shared" si="818"/>
        <v>1.1800999999999999E-5</v>
      </c>
      <c r="DG578" s="19">
        <f t="shared" si="819"/>
        <v>1.6371999999999998E-5</v>
      </c>
      <c r="DH578" s="19">
        <f t="shared" si="820"/>
        <v>2.6293999999999999E-5</v>
      </c>
      <c r="DI578" s="19">
        <f t="shared" si="821"/>
        <v>4.0508999999999995E-5</v>
      </c>
      <c r="DJ578" s="19">
        <f t="shared" si="822"/>
        <v>0</v>
      </c>
      <c r="DK578" s="19">
        <f t="shared" si="823"/>
        <v>2.2802999999999995E-5</v>
      </c>
      <c r="DM578" s="68">
        <f t="shared" si="824"/>
        <v>975.96805231394433</v>
      </c>
      <c r="DN578" s="19">
        <f t="shared" si="825"/>
        <v>112.51317546445706</v>
      </c>
      <c r="DO578" s="19">
        <f t="shared" si="826"/>
        <v>250.96450992741049</v>
      </c>
      <c r="DP578" s="19">
        <f t="shared" si="827"/>
        <v>28.7355924461562</v>
      </c>
      <c r="DQ578" s="19">
        <f t="shared" si="828"/>
        <v>451.61760074400269</v>
      </c>
      <c r="DR578" s="19">
        <f t="shared" si="829"/>
        <v>8.4326937898257768</v>
      </c>
      <c r="DS578" s="19">
        <f t="shared" si="830"/>
        <v>390.9615786593024</v>
      </c>
      <c r="DT578" s="19">
        <f t="shared" si="831"/>
        <v>447.88461658050704</v>
      </c>
      <c r="DU578" s="19">
        <f t="shared" si="832"/>
        <v>42.580068524430608</v>
      </c>
      <c r="DV578" s="19">
        <f t="shared" si="833"/>
        <v>49.354125969422071</v>
      </c>
      <c r="DX578" s="19">
        <f t="shared" si="834"/>
        <v>61.778181704435383</v>
      </c>
      <c r="DZ578" s="68">
        <f t="shared" si="835"/>
        <v>2820.7901961238949</v>
      </c>
      <c r="EA578" s="21">
        <f t="shared" si="836"/>
        <v>2.820790196123895</v>
      </c>
      <c r="EB578" s="92">
        <f t="shared" si="837"/>
        <v>1200</v>
      </c>
    </row>
    <row r="579" spans="1:132" x14ac:dyDescent="0.3">
      <c r="A579" s="19">
        <f>'A. Thermody. result (all suite)'!C535</f>
        <v>1198</v>
      </c>
      <c r="B579" s="19" t="str">
        <f>'A. Thermody. result (all suite)'!A535</f>
        <v>Basanite</v>
      </c>
      <c r="C579" s="24">
        <f>'A. Thermody. result (all suite)'!G535</f>
        <v>100</v>
      </c>
      <c r="D579" s="19">
        <f>'A. Thermody. result (all suite)'!D535</f>
        <v>5000</v>
      </c>
      <c r="E579" s="61">
        <f>'A. Thermody. result (all suite)'!I535</f>
        <v>40.944094</v>
      </c>
      <c r="F579" s="21">
        <f>'A. Thermody. result (all suite)'!J535</f>
        <v>3.630363</v>
      </c>
      <c r="G579" s="21">
        <f>'A. Thermody. result (all suite)'!K535</f>
        <v>14.961496</v>
      </c>
      <c r="H579" s="21">
        <f>'A. Thermody. result (all suite)'!L535</f>
        <v>1.930193</v>
      </c>
      <c r="I579" s="21">
        <f>'A. Thermody. result (all suite)'!M535</f>
        <v>9.6409640000000003</v>
      </c>
      <c r="J579" s="21">
        <f>'A. Thermody. result (all suite)'!N535</f>
        <v>0.18001800000000001</v>
      </c>
      <c r="K579" s="21">
        <f>'A. Thermody. result (all suite)'!O535</f>
        <v>7.50075</v>
      </c>
      <c r="L579" s="21">
        <f>'A. Thermody. result (all suite)'!P535</f>
        <v>11.921192</v>
      </c>
      <c r="M579" s="21">
        <f>'A. Thermody. result (all suite)'!Q535</f>
        <v>1.820182</v>
      </c>
      <c r="N579" s="21">
        <f>'A. Thermody. result (all suite)'!R535</f>
        <v>3.2503250000000001</v>
      </c>
      <c r="O579" s="21">
        <f>'A. Thermody. result (all suite)'!S535</f>
        <v>1.930193</v>
      </c>
      <c r="P579" s="21">
        <f>'A. Thermody. result (all suite)'!T535</f>
        <v>2.2902290000000001</v>
      </c>
      <c r="Q579" s="21">
        <f t="shared" si="755"/>
        <v>99.999999000000017</v>
      </c>
      <c r="S579" s="19">
        <f t="shared" si="756"/>
        <v>1471</v>
      </c>
      <c r="T579" s="19">
        <f t="shared" si="757"/>
        <v>0.5</v>
      </c>
      <c r="V579" s="61">
        <f t="shared" si="758"/>
        <v>40.006380476047603</v>
      </c>
      <c r="W579" s="21">
        <f t="shared" si="759"/>
        <v>3.5472193729372936</v>
      </c>
      <c r="X579" s="21">
        <f t="shared" si="760"/>
        <v>14.618843476347637</v>
      </c>
      <c r="Y579" s="21">
        <f t="shared" si="761"/>
        <v>1.8859871597159719</v>
      </c>
      <c r="Z579" s="21">
        <f t="shared" si="762"/>
        <v>9.4201638443844384</v>
      </c>
      <c r="AA579" s="21">
        <f t="shared" si="763"/>
        <v>0.17589517551755177</v>
      </c>
      <c r="AB579" s="21">
        <f t="shared" si="764"/>
        <v>7.3289656465646571</v>
      </c>
      <c r="AC579" s="21">
        <f t="shared" si="765"/>
        <v>11.648169400940095</v>
      </c>
      <c r="AD579" s="21">
        <f t="shared" si="766"/>
        <v>1.7784956635663569</v>
      </c>
      <c r="AE579" s="21">
        <f t="shared" si="767"/>
        <v>3.1758851135113515</v>
      </c>
      <c r="AF579" s="21">
        <f t="shared" si="768"/>
        <v>1.8859871597159719</v>
      </c>
      <c r="AG579" s="21">
        <f t="shared" si="769"/>
        <v>95.471992489248919</v>
      </c>
      <c r="AH579" s="21"/>
      <c r="AI579" s="61">
        <f t="shared" si="770"/>
        <v>41.903787103377688</v>
      </c>
      <c r="AJ579" s="21">
        <f t="shared" si="771"/>
        <v>3.7154554759467757</v>
      </c>
      <c r="AK579" s="21">
        <f t="shared" si="772"/>
        <v>15.312180143295809</v>
      </c>
      <c r="AL579" s="21">
        <f t="shared" si="773"/>
        <v>1.9754350051177076</v>
      </c>
      <c r="AM579" s="21">
        <f t="shared" si="774"/>
        <v>9.8669396110542493</v>
      </c>
      <c r="AN579" s="21">
        <f t="shared" si="775"/>
        <v>0.18423746161719551</v>
      </c>
      <c r="AO579" s="21">
        <f t="shared" si="776"/>
        <v>7.6765609007164795</v>
      </c>
      <c r="AP579" s="21">
        <f t="shared" si="777"/>
        <v>12.200614124872057</v>
      </c>
      <c r="AQ579" s="21">
        <f t="shared" si="778"/>
        <v>1.8628454452405327</v>
      </c>
      <c r="AR579" s="21">
        <f t="shared" si="779"/>
        <v>3.3265097236438081</v>
      </c>
      <c r="AS579" s="21">
        <f t="shared" si="780"/>
        <v>1.9754350051177076</v>
      </c>
      <c r="AT579" s="21">
        <f t="shared" si="781"/>
        <v>100.00000000000003</v>
      </c>
      <c r="AU579" s="21"/>
      <c r="AV579" s="21">
        <f>AR579*'[1]diagram lines'!$G$39</f>
        <v>2.7613562032914141</v>
      </c>
      <c r="AW579" s="21">
        <f>AK579*'[1]diagram lines'!$G$40</f>
        <v>8.104222138611366</v>
      </c>
      <c r="AX579" s="21">
        <f>AQ579*'[1]diagram lines'!$G$38</f>
        <v>1.3819560111674685</v>
      </c>
      <c r="AY579" s="21">
        <f>AP579*'[1]diagram lines'!$G$41</f>
        <v>8.7192619988698716</v>
      </c>
      <c r="AZ579" s="21">
        <f t="shared" si="782"/>
        <v>5.1893551688843411</v>
      </c>
      <c r="BA579" s="21">
        <f t="shared" si="783"/>
        <v>0.63006222581895177</v>
      </c>
      <c r="BB579" s="21">
        <f t="shared" si="784"/>
        <v>1.9559766966945258</v>
      </c>
      <c r="BC579" s="86">
        <f t="shared" si="785"/>
        <v>0.51125353471231805</v>
      </c>
      <c r="BX579" s="61">
        <f t="shared" si="786"/>
        <v>0.68149290945406127</v>
      </c>
      <c r="BY579" s="21">
        <f t="shared" si="787"/>
        <v>4.5447709063595396E-2</v>
      </c>
      <c r="BZ579" s="21">
        <f t="shared" si="788"/>
        <v>0.14673887799136917</v>
      </c>
      <c r="CA579" s="21">
        <f t="shared" si="789"/>
        <v>1.2087125054793663E-2</v>
      </c>
      <c r="CB579" s="21">
        <f t="shared" si="790"/>
        <v>0.13418182324286709</v>
      </c>
      <c r="CC579" s="21">
        <f t="shared" si="791"/>
        <v>2.5376092472511984E-3</v>
      </c>
      <c r="CD579" s="21">
        <f t="shared" si="792"/>
        <v>0.18612282878411912</v>
      </c>
      <c r="CE579" s="21">
        <f t="shared" si="793"/>
        <v>0.21257475035663337</v>
      </c>
      <c r="CF579" s="21">
        <f t="shared" si="794"/>
        <v>2.9362510082271333E-2</v>
      </c>
      <c r="CG579" s="21">
        <f t="shared" si="795"/>
        <v>3.4504511677282378E-2</v>
      </c>
      <c r="CH579" s="21">
        <f t="shared" si="796"/>
        <v>1.3598271149185596E-2</v>
      </c>
      <c r="CI579" s="21">
        <f t="shared" si="797"/>
        <v>0.12709372918978912</v>
      </c>
      <c r="CJ579" s="21">
        <f t="shared" si="798"/>
        <v>1.6257426552932186</v>
      </c>
      <c r="CL579" s="68">
        <f t="shared" si="799"/>
        <v>0.41918867493277856</v>
      </c>
      <c r="CM579" s="19">
        <f t="shared" si="800"/>
        <v>2.795504498551676E-2</v>
      </c>
      <c r="CN579" s="19">
        <f t="shared" si="801"/>
        <v>9.025959767593314E-2</v>
      </c>
      <c r="CO579" s="19">
        <f t="shared" si="802"/>
        <v>7.4348329456937522E-3</v>
      </c>
      <c r="CP579" s="19">
        <f t="shared" si="803"/>
        <v>8.2535709330125245E-2</v>
      </c>
      <c r="CQ579" s="19">
        <f t="shared" si="804"/>
        <v>1.5608923337214866E-3</v>
      </c>
      <c r="CR579" s="19">
        <f t="shared" si="805"/>
        <v>0.11448480371609002</v>
      </c>
      <c r="CS579" s="19">
        <f t="shared" si="806"/>
        <v>0.13075547329985843</v>
      </c>
      <c r="CT579" s="19">
        <f t="shared" si="807"/>
        <v>1.806098276788802E-2</v>
      </c>
      <c r="CU579" s="19">
        <f t="shared" si="808"/>
        <v>2.1223845954302743E-2</v>
      </c>
      <c r="CV579" s="19">
        <f t="shared" si="809"/>
        <v>8.3643441998100341E-3</v>
      </c>
      <c r="CW579" s="19">
        <f t="shared" si="810"/>
        <v>7.8175797858281895E-2</v>
      </c>
      <c r="CX579" s="19">
        <f t="shared" si="811"/>
        <v>1.0000000000000002</v>
      </c>
      <c r="CZ579" s="68">
        <f t="shared" si="812"/>
        <v>2.5805000000000001E-5</v>
      </c>
      <c r="DA579" s="19">
        <f t="shared" si="813"/>
        <v>1.9832519999999998E-5</v>
      </c>
      <c r="DB579" s="19">
        <f t="shared" si="814"/>
        <v>3.667E-5</v>
      </c>
      <c r="DC579" s="19">
        <f t="shared" si="815"/>
        <v>4.1298819999999993E-5</v>
      </c>
      <c r="DD579" s="19">
        <f t="shared" si="816"/>
        <v>1.3125159999999998E-5</v>
      </c>
      <c r="DE579" s="19">
        <f t="shared" si="817"/>
        <v>1.3125159999999998E-5</v>
      </c>
      <c r="DF579" s="19">
        <f t="shared" si="818"/>
        <v>1.1794459999999999E-5</v>
      </c>
      <c r="DG579" s="19">
        <f t="shared" si="819"/>
        <v>1.6364519999999997E-5</v>
      </c>
      <c r="DH579" s="19">
        <f t="shared" si="820"/>
        <v>2.6278639999999999E-5</v>
      </c>
      <c r="DI579" s="19">
        <f t="shared" si="821"/>
        <v>4.0484839999999992E-5</v>
      </c>
      <c r="DJ579" s="19">
        <f t="shared" si="822"/>
        <v>0</v>
      </c>
      <c r="DK579" s="19">
        <f t="shared" si="823"/>
        <v>2.2784079999999996E-5</v>
      </c>
      <c r="DM579" s="68">
        <f t="shared" si="824"/>
        <v>975.96805231394433</v>
      </c>
      <c r="DN579" s="19">
        <f t="shared" si="825"/>
        <v>112.59532290617021</v>
      </c>
      <c r="DO579" s="19">
        <f t="shared" si="826"/>
        <v>250.96450992741049</v>
      </c>
      <c r="DP579" s="19">
        <f t="shared" si="827"/>
        <v>28.748242034465768</v>
      </c>
      <c r="DQ579" s="19">
        <f t="shared" si="828"/>
        <v>451.81854662110777</v>
      </c>
      <c r="DR579" s="19">
        <f t="shared" si="829"/>
        <v>8.4364458912654978</v>
      </c>
      <c r="DS579" s="19">
        <f t="shared" si="830"/>
        <v>391.17836592420741</v>
      </c>
      <c r="DT579" s="19">
        <f t="shared" si="831"/>
        <v>448.08933856025482</v>
      </c>
      <c r="DU579" s="19">
        <f t="shared" si="832"/>
        <v>42.604956793098061</v>
      </c>
      <c r="DV579" s="19">
        <f t="shared" si="833"/>
        <v>49.383578862984727</v>
      </c>
      <c r="DX579" s="19">
        <f t="shared" si="834"/>
        <v>61.82948257758224</v>
      </c>
      <c r="DZ579" s="68">
        <f t="shared" si="835"/>
        <v>2821.6168424124921</v>
      </c>
      <c r="EA579" s="21">
        <f t="shared" si="836"/>
        <v>2.8216168424124923</v>
      </c>
      <c r="EB579" s="92">
        <f t="shared" si="837"/>
        <v>1198</v>
      </c>
    </row>
    <row r="580" spans="1:132" x14ac:dyDescent="0.3">
      <c r="A580" s="19">
        <f>'A. Thermody. result (all suite)'!C536</f>
        <v>1196</v>
      </c>
      <c r="B580" s="19" t="str">
        <f>'A. Thermody. result (all suite)'!A536</f>
        <v>Basanite</v>
      </c>
      <c r="C580" s="24">
        <f>'A. Thermody. result (all suite)'!G536</f>
        <v>100</v>
      </c>
      <c r="D580" s="19">
        <f>'A. Thermody. result (all suite)'!D536</f>
        <v>5000</v>
      </c>
      <c r="E580" s="61">
        <f>'A. Thermody. result (all suite)'!I536</f>
        <v>40.944094</v>
      </c>
      <c r="F580" s="21">
        <f>'A. Thermody. result (all suite)'!J536</f>
        <v>3.630363</v>
      </c>
      <c r="G580" s="21">
        <f>'A. Thermody. result (all suite)'!K536</f>
        <v>14.961496</v>
      </c>
      <c r="H580" s="21">
        <f>'A. Thermody. result (all suite)'!L536</f>
        <v>1.930193</v>
      </c>
      <c r="I580" s="21">
        <f>'A. Thermody. result (all suite)'!M536</f>
        <v>9.6409640000000003</v>
      </c>
      <c r="J580" s="21">
        <f>'A. Thermody. result (all suite)'!N536</f>
        <v>0.18001800000000001</v>
      </c>
      <c r="K580" s="21">
        <f>'A. Thermody. result (all suite)'!O536</f>
        <v>7.50075</v>
      </c>
      <c r="L580" s="21">
        <f>'A. Thermody. result (all suite)'!P536</f>
        <v>11.921192</v>
      </c>
      <c r="M580" s="21">
        <f>'A. Thermody. result (all suite)'!Q536</f>
        <v>1.820182</v>
      </c>
      <c r="N580" s="21">
        <f>'A. Thermody. result (all suite)'!R536</f>
        <v>3.2503250000000001</v>
      </c>
      <c r="O580" s="21">
        <f>'A. Thermody. result (all suite)'!S536</f>
        <v>1.930193</v>
      </c>
      <c r="P580" s="21">
        <f>'A. Thermody. result (all suite)'!T536</f>
        <v>2.2902290000000001</v>
      </c>
      <c r="Q580" s="21">
        <f t="shared" si="755"/>
        <v>99.999999000000017</v>
      </c>
      <c r="S580" s="19">
        <f t="shared" si="756"/>
        <v>1469</v>
      </c>
      <c r="T580" s="19">
        <f t="shared" si="757"/>
        <v>0.5</v>
      </c>
      <c r="V580" s="61">
        <f t="shared" si="758"/>
        <v>40.006380476047603</v>
      </c>
      <c r="W580" s="21">
        <f t="shared" si="759"/>
        <v>3.5472193729372936</v>
      </c>
      <c r="X580" s="21">
        <f t="shared" si="760"/>
        <v>14.618843476347637</v>
      </c>
      <c r="Y580" s="21">
        <f t="shared" si="761"/>
        <v>1.8859871597159719</v>
      </c>
      <c r="Z580" s="21">
        <f t="shared" si="762"/>
        <v>9.4201638443844384</v>
      </c>
      <c r="AA580" s="21">
        <f t="shared" si="763"/>
        <v>0.17589517551755177</v>
      </c>
      <c r="AB580" s="21">
        <f t="shared" si="764"/>
        <v>7.3289656465646571</v>
      </c>
      <c r="AC580" s="21">
        <f t="shared" si="765"/>
        <v>11.648169400940095</v>
      </c>
      <c r="AD580" s="21">
        <f t="shared" si="766"/>
        <v>1.7784956635663569</v>
      </c>
      <c r="AE580" s="21">
        <f t="shared" si="767"/>
        <v>3.1758851135113515</v>
      </c>
      <c r="AF580" s="21">
        <f t="shared" si="768"/>
        <v>1.8859871597159719</v>
      </c>
      <c r="AG580" s="21">
        <f t="shared" si="769"/>
        <v>95.471992489248919</v>
      </c>
      <c r="AH580" s="21"/>
      <c r="AI580" s="61">
        <f t="shared" si="770"/>
        <v>41.903787103377688</v>
      </c>
      <c r="AJ580" s="21">
        <f t="shared" si="771"/>
        <v>3.7154554759467757</v>
      </c>
      <c r="AK580" s="21">
        <f t="shared" si="772"/>
        <v>15.312180143295809</v>
      </c>
      <c r="AL580" s="21">
        <f t="shared" si="773"/>
        <v>1.9754350051177076</v>
      </c>
      <c r="AM580" s="21">
        <f t="shared" si="774"/>
        <v>9.8669396110542493</v>
      </c>
      <c r="AN580" s="21">
        <f t="shared" si="775"/>
        <v>0.18423746161719551</v>
      </c>
      <c r="AO580" s="21">
        <f t="shared" si="776"/>
        <v>7.6765609007164795</v>
      </c>
      <c r="AP580" s="21">
        <f t="shared" si="777"/>
        <v>12.200614124872057</v>
      </c>
      <c r="AQ580" s="21">
        <f t="shared" si="778"/>
        <v>1.8628454452405327</v>
      </c>
      <c r="AR580" s="21">
        <f t="shared" si="779"/>
        <v>3.3265097236438081</v>
      </c>
      <c r="AS580" s="21">
        <f t="shared" si="780"/>
        <v>1.9754350051177076</v>
      </c>
      <c r="AT580" s="21">
        <f t="shared" si="781"/>
        <v>100.00000000000003</v>
      </c>
      <c r="AU580" s="21"/>
      <c r="AV580" s="21">
        <f>AR580*'[1]diagram lines'!$G$39</f>
        <v>2.7613562032914141</v>
      </c>
      <c r="AW580" s="21">
        <f>AK580*'[1]diagram lines'!$G$40</f>
        <v>8.104222138611366</v>
      </c>
      <c r="AX580" s="21">
        <f>AQ580*'[1]diagram lines'!$G$38</f>
        <v>1.3819560111674685</v>
      </c>
      <c r="AY580" s="21">
        <f>AP580*'[1]diagram lines'!$G$41</f>
        <v>8.7192619988698716</v>
      </c>
      <c r="AZ580" s="21">
        <f t="shared" si="782"/>
        <v>5.1893551688843411</v>
      </c>
      <c r="BA580" s="21">
        <f t="shared" si="783"/>
        <v>0.63006222581895177</v>
      </c>
      <c r="BB580" s="21">
        <f t="shared" si="784"/>
        <v>1.9559766966945258</v>
      </c>
      <c r="BC580" s="86">
        <f t="shared" si="785"/>
        <v>0.51125353471231805</v>
      </c>
      <c r="BX580" s="61">
        <f t="shared" si="786"/>
        <v>0.68149290945406127</v>
      </c>
      <c r="BY580" s="21">
        <f t="shared" si="787"/>
        <v>4.5447709063595396E-2</v>
      </c>
      <c r="BZ580" s="21">
        <f t="shared" si="788"/>
        <v>0.14673887799136917</v>
      </c>
      <c r="CA580" s="21">
        <f t="shared" si="789"/>
        <v>1.2087125054793663E-2</v>
      </c>
      <c r="CB580" s="21">
        <f t="shared" si="790"/>
        <v>0.13418182324286709</v>
      </c>
      <c r="CC580" s="21">
        <f t="shared" si="791"/>
        <v>2.5376092472511984E-3</v>
      </c>
      <c r="CD580" s="21">
        <f t="shared" si="792"/>
        <v>0.18612282878411912</v>
      </c>
      <c r="CE580" s="21">
        <f t="shared" si="793"/>
        <v>0.21257475035663337</v>
      </c>
      <c r="CF580" s="21">
        <f t="shared" si="794"/>
        <v>2.9362510082271333E-2</v>
      </c>
      <c r="CG580" s="21">
        <f t="shared" si="795"/>
        <v>3.4504511677282378E-2</v>
      </c>
      <c r="CH580" s="21">
        <f t="shared" si="796"/>
        <v>1.3598271149185596E-2</v>
      </c>
      <c r="CI580" s="21">
        <f t="shared" si="797"/>
        <v>0.12709372918978912</v>
      </c>
      <c r="CJ580" s="21">
        <f t="shared" si="798"/>
        <v>1.6257426552932186</v>
      </c>
      <c r="CL580" s="68">
        <f t="shared" si="799"/>
        <v>0.41918867493277856</v>
      </c>
      <c r="CM580" s="19">
        <f t="shared" si="800"/>
        <v>2.795504498551676E-2</v>
      </c>
      <c r="CN580" s="19">
        <f t="shared" si="801"/>
        <v>9.025959767593314E-2</v>
      </c>
      <c r="CO580" s="19">
        <f t="shared" si="802"/>
        <v>7.4348329456937522E-3</v>
      </c>
      <c r="CP580" s="19">
        <f t="shared" si="803"/>
        <v>8.2535709330125245E-2</v>
      </c>
      <c r="CQ580" s="19">
        <f t="shared" si="804"/>
        <v>1.5608923337214866E-3</v>
      </c>
      <c r="CR580" s="19">
        <f t="shared" si="805"/>
        <v>0.11448480371609002</v>
      </c>
      <c r="CS580" s="19">
        <f t="shared" si="806"/>
        <v>0.13075547329985843</v>
      </c>
      <c r="CT580" s="19">
        <f t="shared" si="807"/>
        <v>1.806098276788802E-2</v>
      </c>
      <c r="CU580" s="19">
        <f t="shared" si="808"/>
        <v>2.1223845954302743E-2</v>
      </c>
      <c r="CV580" s="19">
        <f t="shared" si="809"/>
        <v>8.3643441998100341E-3</v>
      </c>
      <c r="CW580" s="19">
        <f t="shared" si="810"/>
        <v>7.8175797858281895E-2</v>
      </c>
      <c r="CX580" s="19">
        <f t="shared" si="811"/>
        <v>1.0000000000000002</v>
      </c>
      <c r="CZ580" s="68">
        <f t="shared" si="812"/>
        <v>2.5805000000000001E-5</v>
      </c>
      <c r="DA580" s="19">
        <f t="shared" si="813"/>
        <v>1.9818039999999995E-5</v>
      </c>
      <c r="DB580" s="19">
        <f t="shared" si="814"/>
        <v>3.667E-5</v>
      </c>
      <c r="DC580" s="19">
        <f t="shared" si="815"/>
        <v>4.1280639999999995E-5</v>
      </c>
      <c r="DD580" s="19">
        <f t="shared" si="816"/>
        <v>1.3119319999999998E-5</v>
      </c>
      <c r="DE580" s="19">
        <f t="shared" si="817"/>
        <v>1.3119319999999998E-5</v>
      </c>
      <c r="DF580" s="19">
        <f t="shared" si="818"/>
        <v>1.1787919999999999E-5</v>
      </c>
      <c r="DG580" s="19">
        <f t="shared" si="819"/>
        <v>1.6357039999999999E-5</v>
      </c>
      <c r="DH580" s="19">
        <f t="shared" si="820"/>
        <v>2.6263279999999998E-5</v>
      </c>
      <c r="DI580" s="19">
        <f t="shared" si="821"/>
        <v>4.0460679999999996E-5</v>
      </c>
      <c r="DJ580" s="19">
        <f t="shared" si="822"/>
        <v>0</v>
      </c>
      <c r="DK580" s="19">
        <f t="shared" si="823"/>
        <v>2.2765159999999997E-5</v>
      </c>
      <c r="DM580" s="68">
        <f t="shared" si="824"/>
        <v>975.96805231394433</v>
      </c>
      <c r="DN580" s="19">
        <f t="shared" si="825"/>
        <v>112.67759038951779</v>
      </c>
      <c r="DO580" s="19">
        <f t="shared" si="826"/>
        <v>250.96450992741049</v>
      </c>
      <c r="DP580" s="19">
        <f t="shared" si="827"/>
        <v>28.760902764536489</v>
      </c>
      <c r="DQ580" s="19">
        <f t="shared" si="828"/>
        <v>452.01967139832698</v>
      </c>
      <c r="DR580" s="19">
        <f t="shared" si="829"/>
        <v>8.4402013331637811</v>
      </c>
      <c r="DS580" s="19">
        <f t="shared" si="830"/>
        <v>391.39539373854149</v>
      </c>
      <c r="DT580" s="19">
        <f t="shared" si="831"/>
        <v>448.29424777686313</v>
      </c>
      <c r="DU580" s="19">
        <f t="shared" si="832"/>
        <v>42.629874173423062</v>
      </c>
      <c r="DV580" s="19">
        <f t="shared" si="833"/>
        <v>49.413066930543891</v>
      </c>
      <c r="DX580" s="19">
        <f t="shared" si="834"/>
        <v>61.880868722479434</v>
      </c>
      <c r="DZ580" s="68">
        <f t="shared" si="835"/>
        <v>2822.4443794687509</v>
      </c>
      <c r="EA580" s="21">
        <f t="shared" si="836"/>
        <v>2.822444379468751</v>
      </c>
      <c r="EB580" s="92">
        <f t="shared" si="837"/>
        <v>1196</v>
      </c>
    </row>
    <row r="581" spans="1:132" x14ac:dyDescent="0.3">
      <c r="A581" s="19">
        <f>'A. Thermody. result (all suite)'!C537</f>
        <v>1194</v>
      </c>
      <c r="B581" s="19" t="str">
        <f>'A. Thermody. result (all suite)'!A537</f>
        <v>Basanite</v>
      </c>
      <c r="C581" s="24">
        <f>'A. Thermody. result (all suite)'!G537</f>
        <v>100</v>
      </c>
      <c r="D581" s="19">
        <f>'A. Thermody. result (all suite)'!D537</f>
        <v>5000</v>
      </c>
      <c r="E581" s="61">
        <f>'A. Thermody. result (all suite)'!I537</f>
        <v>40.944094</v>
      </c>
      <c r="F581" s="21">
        <f>'A. Thermody. result (all suite)'!J537</f>
        <v>3.630363</v>
      </c>
      <c r="G581" s="21">
        <f>'A. Thermody. result (all suite)'!K537</f>
        <v>14.961496</v>
      </c>
      <c r="H581" s="21">
        <f>'A. Thermody. result (all suite)'!L537</f>
        <v>1.930193</v>
      </c>
      <c r="I581" s="21">
        <f>'A. Thermody. result (all suite)'!M537</f>
        <v>9.6409640000000003</v>
      </c>
      <c r="J581" s="21">
        <f>'A. Thermody. result (all suite)'!N537</f>
        <v>0.18001800000000001</v>
      </c>
      <c r="K581" s="21">
        <f>'A. Thermody. result (all suite)'!O537</f>
        <v>7.50075</v>
      </c>
      <c r="L581" s="21">
        <f>'A. Thermody. result (all suite)'!P537</f>
        <v>11.921192</v>
      </c>
      <c r="M581" s="21">
        <f>'A. Thermody. result (all suite)'!Q537</f>
        <v>1.820182</v>
      </c>
      <c r="N581" s="21">
        <f>'A. Thermody. result (all suite)'!R537</f>
        <v>3.2503250000000001</v>
      </c>
      <c r="O581" s="21">
        <f>'A. Thermody. result (all suite)'!S537</f>
        <v>1.930193</v>
      </c>
      <c r="P581" s="21">
        <f>'A. Thermody. result (all suite)'!T537</f>
        <v>2.2902290000000001</v>
      </c>
      <c r="Q581" s="21">
        <f t="shared" si="755"/>
        <v>99.999999000000017</v>
      </c>
      <c r="S581" s="19">
        <f t="shared" si="756"/>
        <v>1467</v>
      </c>
      <c r="T581" s="19">
        <f t="shared" si="757"/>
        <v>0.5</v>
      </c>
      <c r="V581" s="61">
        <f t="shared" si="758"/>
        <v>40.006380476047603</v>
      </c>
      <c r="W581" s="21">
        <f t="shared" si="759"/>
        <v>3.5472193729372936</v>
      </c>
      <c r="X581" s="21">
        <f t="shared" si="760"/>
        <v>14.618843476347637</v>
      </c>
      <c r="Y581" s="21">
        <f t="shared" si="761"/>
        <v>1.8859871597159719</v>
      </c>
      <c r="Z581" s="21">
        <f t="shared" si="762"/>
        <v>9.4201638443844384</v>
      </c>
      <c r="AA581" s="21">
        <f t="shared" si="763"/>
        <v>0.17589517551755177</v>
      </c>
      <c r="AB581" s="21">
        <f t="shared" si="764"/>
        <v>7.3289656465646571</v>
      </c>
      <c r="AC581" s="21">
        <f t="shared" si="765"/>
        <v>11.648169400940095</v>
      </c>
      <c r="AD581" s="21">
        <f t="shared" si="766"/>
        <v>1.7784956635663569</v>
      </c>
      <c r="AE581" s="21">
        <f t="shared" si="767"/>
        <v>3.1758851135113515</v>
      </c>
      <c r="AF581" s="21">
        <f t="shared" si="768"/>
        <v>1.8859871597159719</v>
      </c>
      <c r="AG581" s="21">
        <f t="shared" si="769"/>
        <v>95.471992489248919</v>
      </c>
      <c r="AH581" s="21"/>
      <c r="AI581" s="61">
        <f t="shared" si="770"/>
        <v>41.903787103377688</v>
      </c>
      <c r="AJ581" s="21">
        <f t="shared" si="771"/>
        <v>3.7154554759467757</v>
      </c>
      <c r="AK581" s="21">
        <f t="shared" si="772"/>
        <v>15.312180143295809</v>
      </c>
      <c r="AL581" s="21">
        <f t="shared" si="773"/>
        <v>1.9754350051177076</v>
      </c>
      <c r="AM581" s="21">
        <f t="shared" si="774"/>
        <v>9.8669396110542493</v>
      </c>
      <c r="AN581" s="21">
        <f t="shared" si="775"/>
        <v>0.18423746161719551</v>
      </c>
      <c r="AO581" s="21">
        <f t="shared" si="776"/>
        <v>7.6765609007164795</v>
      </c>
      <c r="AP581" s="21">
        <f t="shared" si="777"/>
        <v>12.200614124872057</v>
      </c>
      <c r="AQ581" s="21">
        <f t="shared" si="778"/>
        <v>1.8628454452405327</v>
      </c>
      <c r="AR581" s="21">
        <f t="shared" si="779"/>
        <v>3.3265097236438081</v>
      </c>
      <c r="AS581" s="21">
        <f t="shared" si="780"/>
        <v>1.9754350051177076</v>
      </c>
      <c r="AT581" s="21">
        <f t="shared" si="781"/>
        <v>100.00000000000003</v>
      </c>
      <c r="AU581" s="21"/>
      <c r="AV581" s="21">
        <f>AR581*'[1]diagram lines'!$G$39</f>
        <v>2.7613562032914141</v>
      </c>
      <c r="AW581" s="21">
        <f>AK581*'[1]diagram lines'!$G$40</f>
        <v>8.104222138611366</v>
      </c>
      <c r="AX581" s="21">
        <f>AQ581*'[1]diagram lines'!$G$38</f>
        <v>1.3819560111674685</v>
      </c>
      <c r="AY581" s="21">
        <f>AP581*'[1]diagram lines'!$G$41</f>
        <v>8.7192619988698716</v>
      </c>
      <c r="AZ581" s="21">
        <f t="shared" si="782"/>
        <v>5.1893551688843411</v>
      </c>
      <c r="BA581" s="21">
        <f t="shared" si="783"/>
        <v>0.63006222581895177</v>
      </c>
      <c r="BB581" s="21">
        <f t="shared" si="784"/>
        <v>1.9559766966945258</v>
      </c>
      <c r="BC581" s="86">
        <f t="shared" si="785"/>
        <v>0.51125353471231805</v>
      </c>
      <c r="BX581" s="61">
        <f t="shared" si="786"/>
        <v>0.68149290945406127</v>
      </c>
      <c r="BY581" s="21">
        <f t="shared" si="787"/>
        <v>4.5447709063595396E-2</v>
      </c>
      <c r="BZ581" s="21">
        <f t="shared" si="788"/>
        <v>0.14673887799136917</v>
      </c>
      <c r="CA581" s="21">
        <f t="shared" si="789"/>
        <v>1.2087125054793663E-2</v>
      </c>
      <c r="CB581" s="21">
        <f t="shared" si="790"/>
        <v>0.13418182324286709</v>
      </c>
      <c r="CC581" s="21">
        <f t="shared" si="791"/>
        <v>2.5376092472511984E-3</v>
      </c>
      <c r="CD581" s="21">
        <f t="shared" si="792"/>
        <v>0.18612282878411912</v>
      </c>
      <c r="CE581" s="21">
        <f t="shared" si="793"/>
        <v>0.21257475035663337</v>
      </c>
      <c r="CF581" s="21">
        <f t="shared" si="794"/>
        <v>2.9362510082271333E-2</v>
      </c>
      <c r="CG581" s="21">
        <f t="shared" si="795"/>
        <v>3.4504511677282378E-2</v>
      </c>
      <c r="CH581" s="21">
        <f t="shared" si="796"/>
        <v>1.3598271149185596E-2</v>
      </c>
      <c r="CI581" s="21">
        <f t="shared" si="797"/>
        <v>0.12709372918978912</v>
      </c>
      <c r="CJ581" s="21">
        <f t="shared" si="798"/>
        <v>1.6257426552932186</v>
      </c>
      <c r="CL581" s="68">
        <f t="shared" si="799"/>
        <v>0.41918867493277856</v>
      </c>
      <c r="CM581" s="19">
        <f t="shared" si="800"/>
        <v>2.795504498551676E-2</v>
      </c>
      <c r="CN581" s="19">
        <f t="shared" si="801"/>
        <v>9.025959767593314E-2</v>
      </c>
      <c r="CO581" s="19">
        <f t="shared" si="802"/>
        <v>7.4348329456937522E-3</v>
      </c>
      <c r="CP581" s="19">
        <f t="shared" si="803"/>
        <v>8.2535709330125245E-2</v>
      </c>
      <c r="CQ581" s="19">
        <f t="shared" si="804"/>
        <v>1.5608923337214866E-3</v>
      </c>
      <c r="CR581" s="19">
        <f t="shared" si="805"/>
        <v>0.11448480371609002</v>
      </c>
      <c r="CS581" s="19">
        <f t="shared" si="806"/>
        <v>0.13075547329985843</v>
      </c>
      <c r="CT581" s="19">
        <f t="shared" si="807"/>
        <v>1.806098276788802E-2</v>
      </c>
      <c r="CU581" s="19">
        <f t="shared" si="808"/>
        <v>2.1223845954302743E-2</v>
      </c>
      <c r="CV581" s="19">
        <f t="shared" si="809"/>
        <v>8.3643441998100341E-3</v>
      </c>
      <c r="CW581" s="19">
        <f t="shared" si="810"/>
        <v>7.8175797858281895E-2</v>
      </c>
      <c r="CX581" s="19">
        <f t="shared" si="811"/>
        <v>1.0000000000000002</v>
      </c>
      <c r="CZ581" s="68">
        <f t="shared" si="812"/>
        <v>2.5805000000000001E-5</v>
      </c>
      <c r="DA581" s="19">
        <f t="shared" si="813"/>
        <v>1.9803559999999998E-5</v>
      </c>
      <c r="DB581" s="19">
        <f t="shared" si="814"/>
        <v>3.667E-5</v>
      </c>
      <c r="DC581" s="19">
        <f t="shared" si="815"/>
        <v>4.1262459999999991E-5</v>
      </c>
      <c r="DD581" s="19">
        <f t="shared" si="816"/>
        <v>1.3113479999999998E-5</v>
      </c>
      <c r="DE581" s="19">
        <f t="shared" si="817"/>
        <v>1.3113479999999998E-5</v>
      </c>
      <c r="DF581" s="19">
        <f t="shared" si="818"/>
        <v>1.1781379999999999E-5</v>
      </c>
      <c r="DG581" s="19">
        <f t="shared" si="819"/>
        <v>1.6349559999999997E-5</v>
      </c>
      <c r="DH581" s="19">
        <f t="shared" si="820"/>
        <v>2.6247920000000001E-5</v>
      </c>
      <c r="DI581" s="19">
        <f t="shared" si="821"/>
        <v>4.0436519999999993E-5</v>
      </c>
      <c r="DJ581" s="19">
        <f t="shared" si="822"/>
        <v>0</v>
      </c>
      <c r="DK581" s="19">
        <f t="shared" si="823"/>
        <v>2.2746239999999995E-5</v>
      </c>
      <c r="DM581" s="68">
        <f t="shared" si="824"/>
        <v>975.96805231394433</v>
      </c>
      <c r="DN581" s="19">
        <f t="shared" si="825"/>
        <v>112.75997817781645</v>
      </c>
      <c r="DO581" s="19">
        <f t="shared" si="826"/>
        <v>250.96450992741049</v>
      </c>
      <c r="DP581" s="19">
        <f t="shared" si="827"/>
        <v>28.773574651095345</v>
      </c>
      <c r="DQ581" s="19">
        <f t="shared" si="828"/>
        <v>452.2209753146762</v>
      </c>
      <c r="DR581" s="19">
        <f t="shared" si="829"/>
        <v>8.4439601199835792</v>
      </c>
      <c r="DS581" s="19">
        <f t="shared" si="830"/>
        <v>391.612662502901</v>
      </c>
      <c r="DT581" s="19">
        <f t="shared" si="831"/>
        <v>448.49934448731722</v>
      </c>
      <c r="DU581" s="19">
        <f t="shared" si="832"/>
        <v>42.654820716513086</v>
      </c>
      <c r="DV581" s="19">
        <f t="shared" si="833"/>
        <v>49.44259023514681</v>
      </c>
      <c r="DX581" s="19">
        <f t="shared" si="834"/>
        <v>61.932340351910469</v>
      </c>
      <c r="DZ581" s="68">
        <f t="shared" si="835"/>
        <v>2823.2728087987148</v>
      </c>
      <c r="EA581" s="21">
        <f t="shared" si="836"/>
        <v>2.8232728087987149</v>
      </c>
      <c r="EB581" s="92">
        <f t="shared" si="837"/>
        <v>1194</v>
      </c>
    </row>
    <row r="582" spans="1:132" x14ac:dyDescent="0.3">
      <c r="A582" s="19">
        <f>'A. Thermody. result (all suite)'!C538</f>
        <v>1192</v>
      </c>
      <c r="B582" s="19" t="str">
        <f>'A. Thermody. result (all suite)'!A538</f>
        <v>Basanite</v>
      </c>
      <c r="C582" s="24">
        <f>'A. Thermody. result (all suite)'!G538</f>
        <v>100</v>
      </c>
      <c r="D582" s="19">
        <f>'A. Thermody. result (all suite)'!D538</f>
        <v>5000</v>
      </c>
      <c r="E582" s="61">
        <f>'A. Thermody. result (all suite)'!I538</f>
        <v>40.944094</v>
      </c>
      <c r="F582" s="21">
        <f>'A. Thermody. result (all suite)'!J538</f>
        <v>3.630363</v>
      </c>
      <c r="G582" s="21">
        <f>'A. Thermody. result (all suite)'!K538</f>
        <v>14.961496</v>
      </c>
      <c r="H582" s="21">
        <f>'A. Thermody. result (all suite)'!L538</f>
        <v>1.930193</v>
      </c>
      <c r="I582" s="21">
        <f>'A. Thermody. result (all suite)'!M538</f>
        <v>9.6409640000000003</v>
      </c>
      <c r="J582" s="21">
        <f>'A. Thermody. result (all suite)'!N538</f>
        <v>0.18001800000000001</v>
      </c>
      <c r="K582" s="21">
        <f>'A. Thermody. result (all suite)'!O538</f>
        <v>7.50075</v>
      </c>
      <c r="L582" s="21">
        <f>'A. Thermody. result (all suite)'!P538</f>
        <v>11.921192</v>
      </c>
      <c r="M582" s="21">
        <f>'A. Thermody. result (all suite)'!Q538</f>
        <v>1.820182</v>
      </c>
      <c r="N582" s="21">
        <f>'A. Thermody. result (all suite)'!R538</f>
        <v>3.2503250000000001</v>
      </c>
      <c r="O582" s="21">
        <f>'A. Thermody. result (all suite)'!S538</f>
        <v>1.930193</v>
      </c>
      <c r="P582" s="21">
        <f>'A. Thermody. result (all suite)'!T538</f>
        <v>2.2902290000000001</v>
      </c>
      <c r="Q582" s="21">
        <f t="shared" si="755"/>
        <v>99.999999000000017</v>
      </c>
      <c r="S582" s="19">
        <f t="shared" si="756"/>
        <v>1465</v>
      </c>
      <c r="T582" s="19">
        <f t="shared" si="757"/>
        <v>0.5</v>
      </c>
      <c r="V582" s="61">
        <f t="shared" si="758"/>
        <v>40.006380476047603</v>
      </c>
      <c r="W582" s="21">
        <f t="shared" si="759"/>
        <v>3.5472193729372936</v>
      </c>
      <c r="X582" s="21">
        <f t="shared" si="760"/>
        <v>14.618843476347637</v>
      </c>
      <c r="Y582" s="21">
        <f t="shared" si="761"/>
        <v>1.8859871597159719</v>
      </c>
      <c r="Z582" s="21">
        <f t="shared" si="762"/>
        <v>9.4201638443844384</v>
      </c>
      <c r="AA582" s="21">
        <f t="shared" si="763"/>
        <v>0.17589517551755177</v>
      </c>
      <c r="AB582" s="21">
        <f t="shared" si="764"/>
        <v>7.3289656465646571</v>
      </c>
      <c r="AC582" s="21">
        <f t="shared" si="765"/>
        <v>11.648169400940095</v>
      </c>
      <c r="AD582" s="21">
        <f t="shared" si="766"/>
        <v>1.7784956635663569</v>
      </c>
      <c r="AE582" s="21">
        <f t="shared" si="767"/>
        <v>3.1758851135113515</v>
      </c>
      <c r="AF582" s="21">
        <f t="shared" si="768"/>
        <v>1.8859871597159719</v>
      </c>
      <c r="AG582" s="21">
        <f t="shared" si="769"/>
        <v>95.471992489248919</v>
      </c>
      <c r="AH582" s="21"/>
      <c r="AI582" s="61">
        <f t="shared" si="770"/>
        <v>41.903787103377688</v>
      </c>
      <c r="AJ582" s="21">
        <f t="shared" si="771"/>
        <v>3.7154554759467757</v>
      </c>
      <c r="AK582" s="21">
        <f t="shared" si="772"/>
        <v>15.312180143295809</v>
      </c>
      <c r="AL582" s="21">
        <f t="shared" si="773"/>
        <v>1.9754350051177076</v>
      </c>
      <c r="AM582" s="21">
        <f t="shared" si="774"/>
        <v>9.8669396110542493</v>
      </c>
      <c r="AN582" s="21">
        <f t="shared" si="775"/>
        <v>0.18423746161719551</v>
      </c>
      <c r="AO582" s="21">
        <f t="shared" si="776"/>
        <v>7.6765609007164795</v>
      </c>
      <c r="AP582" s="21">
        <f t="shared" si="777"/>
        <v>12.200614124872057</v>
      </c>
      <c r="AQ582" s="21">
        <f t="shared" si="778"/>
        <v>1.8628454452405327</v>
      </c>
      <c r="AR582" s="21">
        <f t="shared" si="779"/>
        <v>3.3265097236438081</v>
      </c>
      <c r="AS582" s="21">
        <f t="shared" si="780"/>
        <v>1.9754350051177076</v>
      </c>
      <c r="AT582" s="21">
        <f t="shared" si="781"/>
        <v>100.00000000000003</v>
      </c>
      <c r="AU582" s="21"/>
      <c r="AV582" s="21">
        <f>AR582*'[1]diagram lines'!$G$39</f>
        <v>2.7613562032914141</v>
      </c>
      <c r="AW582" s="21">
        <f>AK582*'[1]diagram lines'!$G$40</f>
        <v>8.104222138611366</v>
      </c>
      <c r="AX582" s="21">
        <f>AQ582*'[1]diagram lines'!$G$38</f>
        <v>1.3819560111674685</v>
      </c>
      <c r="AY582" s="21">
        <f>AP582*'[1]diagram lines'!$G$41</f>
        <v>8.7192619988698716</v>
      </c>
      <c r="AZ582" s="21">
        <f t="shared" si="782"/>
        <v>5.1893551688843411</v>
      </c>
      <c r="BA582" s="21">
        <f t="shared" si="783"/>
        <v>0.63006222581895177</v>
      </c>
      <c r="BB582" s="21">
        <f t="shared" si="784"/>
        <v>1.9559766966945258</v>
      </c>
      <c r="BC582" s="86">
        <f t="shared" si="785"/>
        <v>0.51125353471231805</v>
      </c>
      <c r="BX582" s="61">
        <f t="shared" si="786"/>
        <v>0.68149290945406127</v>
      </c>
      <c r="BY582" s="21">
        <f t="shared" si="787"/>
        <v>4.5447709063595396E-2</v>
      </c>
      <c r="BZ582" s="21">
        <f t="shared" si="788"/>
        <v>0.14673887799136917</v>
      </c>
      <c r="CA582" s="21">
        <f t="shared" si="789"/>
        <v>1.2087125054793663E-2</v>
      </c>
      <c r="CB582" s="21">
        <f t="shared" si="790"/>
        <v>0.13418182324286709</v>
      </c>
      <c r="CC582" s="21">
        <f t="shared" si="791"/>
        <v>2.5376092472511984E-3</v>
      </c>
      <c r="CD582" s="21">
        <f t="shared" si="792"/>
        <v>0.18612282878411912</v>
      </c>
      <c r="CE582" s="21">
        <f t="shared" si="793"/>
        <v>0.21257475035663337</v>
      </c>
      <c r="CF582" s="21">
        <f t="shared" si="794"/>
        <v>2.9362510082271333E-2</v>
      </c>
      <c r="CG582" s="21">
        <f t="shared" si="795"/>
        <v>3.4504511677282378E-2</v>
      </c>
      <c r="CH582" s="21">
        <f t="shared" si="796"/>
        <v>1.3598271149185596E-2</v>
      </c>
      <c r="CI582" s="21">
        <f t="shared" si="797"/>
        <v>0.12709372918978912</v>
      </c>
      <c r="CJ582" s="21">
        <f t="shared" si="798"/>
        <v>1.6257426552932186</v>
      </c>
      <c r="CL582" s="68">
        <f t="shared" si="799"/>
        <v>0.41918867493277856</v>
      </c>
      <c r="CM582" s="19">
        <f t="shared" si="800"/>
        <v>2.795504498551676E-2</v>
      </c>
      <c r="CN582" s="19">
        <f t="shared" si="801"/>
        <v>9.025959767593314E-2</v>
      </c>
      <c r="CO582" s="19">
        <f t="shared" si="802"/>
        <v>7.4348329456937522E-3</v>
      </c>
      <c r="CP582" s="19">
        <f t="shared" si="803"/>
        <v>8.2535709330125245E-2</v>
      </c>
      <c r="CQ582" s="19">
        <f t="shared" si="804"/>
        <v>1.5608923337214866E-3</v>
      </c>
      <c r="CR582" s="19">
        <f t="shared" si="805"/>
        <v>0.11448480371609002</v>
      </c>
      <c r="CS582" s="19">
        <f t="shared" si="806"/>
        <v>0.13075547329985843</v>
      </c>
      <c r="CT582" s="19">
        <f t="shared" si="807"/>
        <v>1.806098276788802E-2</v>
      </c>
      <c r="CU582" s="19">
        <f t="shared" si="808"/>
        <v>2.1223845954302743E-2</v>
      </c>
      <c r="CV582" s="19">
        <f t="shared" si="809"/>
        <v>8.3643441998100341E-3</v>
      </c>
      <c r="CW582" s="19">
        <f t="shared" si="810"/>
        <v>7.8175797858281895E-2</v>
      </c>
      <c r="CX582" s="19">
        <f t="shared" si="811"/>
        <v>1.0000000000000002</v>
      </c>
      <c r="CZ582" s="68">
        <f t="shared" si="812"/>
        <v>2.5805000000000001E-5</v>
      </c>
      <c r="DA582" s="19">
        <f t="shared" si="813"/>
        <v>1.9789079999999995E-5</v>
      </c>
      <c r="DB582" s="19">
        <f t="shared" si="814"/>
        <v>3.667E-5</v>
      </c>
      <c r="DC582" s="19">
        <f t="shared" si="815"/>
        <v>4.1244279999999993E-5</v>
      </c>
      <c r="DD582" s="19">
        <f t="shared" si="816"/>
        <v>1.3107639999999997E-5</v>
      </c>
      <c r="DE582" s="19">
        <f t="shared" si="817"/>
        <v>1.3107639999999997E-5</v>
      </c>
      <c r="DF582" s="19">
        <f t="shared" si="818"/>
        <v>1.1774839999999999E-5</v>
      </c>
      <c r="DG582" s="19">
        <f t="shared" si="819"/>
        <v>1.6342079999999999E-5</v>
      </c>
      <c r="DH582" s="19">
        <f t="shared" si="820"/>
        <v>2.6232560000000001E-5</v>
      </c>
      <c r="DI582" s="19">
        <f t="shared" si="821"/>
        <v>4.041235999999999E-5</v>
      </c>
      <c r="DJ582" s="19">
        <f t="shared" si="822"/>
        <v>0</v>
      </c>
      <c r="DK582" s="19">
        <f t="shared" si="823"/>
        <v>2.2727319999999996E-5</v>
      </c>
      <c r="DM582" s="68">
        <f t="shared" si="824"/>
        <v>975.96805231394433</v>
      </c>
      <c r="DN582" s="19">
        <f t="shared" si="825"/>
        <v>112.84248653515368</v>
      </c>
      <c r="DO582" s="19">
        <f t="shared" si="826"/>
        <v>250.96450992741049</v>
      </c>
      <c r="DP582" s="19">
        <f t="shared" si="827"/>
        <v>28.786257708895281</v>
      </c>
      <c r="DQ582" s="19">
        <f t="shared" si="828"/>
        <v>452.42245860959713</v>
      </c>
      <c r="DR582" s="19">
        <f t="shared" si="829"/>
        <v>8.4477222561957976</v>
      </c>
      <c r="DS582" s="19">
        <f t="shared" si="830"/>
        <v>391.83017261877256</v>
      </c>
      <c r="DT582" s="19">
        <f t="shared" si="831"/>
        <v>448.70462894907263</v>
      </c>
      <c r="DU582" s="19">
        <f t="shared" si="832"/>
        <v>42.679796473595346</v>
      </c>
      <c r="DV582" s="19">
        <f t="shared" si="833"/>
        <v>49.472148839991505</v>
      </c>
      <c r="DX582" s="19">
        <f t="shared" si="834"/>
        <v>61.983897679367388</v>
      </c>
      <c r="DZ582" s="68">
        <f t="shared" si="835"/>
        <v>2824.1021319119964</v>
      </c>
      <c r="EA582" s="21">
        <f t="shared" si="836"/>
        <v>2.8241021319119963</v>
      </c>
      <c r="EB582" s="92">
        <f t="shared" si="837"/>
        <v>1192</v>
      </c>
    </row>
    <row r="583" spans="1:132" x14ac:dyDescent="0.3">
      <c r="A583" s="19">
        <f>'A. Thermody. result (all suite)'!C539</f>
        <v>1190</v>
      </c>
      <c r="B583" s="19" t="str">
        <f>'A. Thermody. result (all suite)'!A539</f>
        <v>Basanite</v>
      </c>
      <c r="C583" s="24">
        <f>'A. Thermody. result (all suite)'!G539</f>
        <v>100</v>
      </c>
      <c r="D583" s="19">
        <f>'A. Thermody. result (all suite)'!D539</f>
        <v>5000</v>
      </c>
      <c r="E583" s="61">
        <f>'A. Thermody. result (all suite)'!I539</f>
        <v>40.944094</v>
      </c>
      <c r="F583" s="21">
        <f>'A. Thermody. result (all suite)'!J539</f>
        <v>3.630363</v>
      </c>
      <c r="G583" s="21">
        <f>'A. Thermody. result (all suite)'!K539</f>
        <v>14.961496</v>
      </c>
      <c r="H583" s="21">
        <f>'A. Thermody. result (all suite)'!L539</f>
        <v>1.930193</v>
      </c>
      <c r="I583" s="21">
        <f>'A. Thermody. result (all suite)'!M539</f>
        <v>9.6409640000000003</v>
      </c>
      <c r="J583" s="21">
        <f>'A. Thermody. result (all suite)'!N539</f>
        <v>0.18001800000000001</v>
      </c>
      <c r="K583" s="21">
        <f>'A. Thermody. result (all suite)'!O539</f>
        <v>7.50075</v>
      </c>
      <c r="L583" s="21">
        <f>'A. Thermody. result (all suite)'!P539</f>
        <v>11.921192</v>
      </c>
      <c r="M583" s="21">
        <f>'A. Thermody. result (all suite)'!Q539</f>
        <v>1.820182</v>
      </c>
      <c r="N583" s="21">
        <f>'A. Thermody. result (all suite)'!R539</f>
        <v>3.2503250000000001</v>
      </c>
      <c r="O583" s="21">
        <f>'A. Thermody. result (all suite)'!S539</f>
        <v>1.930193</v>
      </c>
      <c r="P583" s="21">
        <f>'A. Thermody. result (all suite)'!T539</f>
        <v>2.2902290000000001</v>
      </c>
      <c r="Q583" s="21">
        <f t="shared" si="755"/>
        <v>99.999999000000017</v>
      </c>
      <c r="S583" s="19">
        <f t="shared" si="756"/>
        <v>1463</v>
      </c>
      <c r="T583" s="19">
        <f t="shared" si="757"/>
        <v>0.5</v>
      </c>
      <c r="V583" s="61">
        <f t="shared" si="758"/>
        <v>40.006380476047603</v>
      </c>
      <c r="W583" s="21">
        <f t="shared" si="759"/>
        <v>3.5472193729372936</v>
      </c>
      <c r="X583" s="21">
        <f t="shared" si="760"/>
        <v>14.618843476347637</v>
      </c>
      <c r="Y583" s="21">
        <f t="shared" si="761"/>
        <v>1.8859871597159719</v>
      </c>
      <c r="Z583" s="21">
        <f t="shared" si="762"/>
        <v>9.4201638443844384</v>
      </c>
      <c r="AA583" s="21">
        <f t="shared" si="763"/>
        <v>0.17589517551755177</v>
      </c>
      <c r="AB583" s="21">
        <f t="shared" si="764"/>
        <v>7.3289656465646571</v>
      </c>
      <c r="AC583" s="21">
        <f t="shared" si="765"/>
        <v>11.648169400940095</v>
      </c>
      <c r="AD583" s="21">
        <f t="shared" si="766"/>
        <v>1.7784956635663569</v>
      </c>
      <c r="AE583" s="21">
        <f t="shared" si="767"/>
        <v>3.1758851135113515</v>
      </c>
      <c r="AF583" s="21">
        <f t="shared" si="768"/>
        <v>1.8859871597159719</v>
      </c>
      <c r="AG583" s="21">
        <f t="shared" si="769"/>
        <v>95.471992489248919</v>
      </c>
      <c r="AH583" s="21"/>
      <c r="AI583" s="61">
        <f t="shared" si="770"/>
        <v>41.903787103377688</v>
      </c>
      <c r="AJ583" s="21">
        <f t="shared" si="771"/>
        <v>3.7154554759467757</v>
      </c>
      <c r="AK583" s="21">
        <f t="shared" si="772"/>
        <v>15.312180143295809</v>
      </c>
      <c r="AL583" s="21">
        <f t="shared" si="773"/>
        <v>1.9754350051177076</v>
      </c>
      <c r="AM583" s="21">
        <f t="shared" si="774"/>
        <v>9.8669396110542493</v>
      </c>
      <c r="AN583" s="21">
        <f t="shared" si="775"/>
        <v>0.18423746161719551</v>
      </c>
      <c r="AO583" s="21">
        <f t="shared" si="776"/>
        <v>7.6765609007164795</v>
      </c>
      <c r="AP583" s="21">
        <f t="shared" si="777"/>
        <v>12.200614124872057</v>
      </c>
      <c r="AQ583" s="21">
        <f t="shared" si="778"/>
        <v>1.8628454452405327</v>
      </c>
      <c r="AR583" s="21">
        <f t="shared" si="779"/>
        <v>3.3265097236438081</v>
      </c>
      <c r="AS583" s="21">
        <f t="shared" si="780"/>
        <v>1.9754350051177076</v>
      </c>
      <c r="AT583" s="21">
        <f t="shared" si="781"/>
        <v>100.00000000000003</v>
      </c>
      <c r="AU583" s="21"/>
      <c r="AV583" s="21">
        <f>AR583*'[1]diagram lines'!$G$39</f>
        <v>2.7613562032914141</v>
      </c>
      <c r="AW583" s="21">
        <f>AK583*'[1]diagram lines'!$G$40</f>
        <v>8.104222138611366</v>
      </c>
      <c r="AX583" s="21">
        <f>AQ583*'[1]diagram lines'!$G$38</f>
        <v>1.3819560111674685</v>
      </c>
      <c r="AY583" s="21">
        <f>AP583*'[1]diagram lines'!$G$41</f>
        <v>8.7192619988698716</v>
      </c>
      <c r="AZ583" s="21">
        <f t="shared" si="782"/>
        <v>5.1893551688843411</v>
      </c>
      <c r="BA583" s="21">
        <f t="shared" si="783"/>
        <v>0.63006222581895177</v>
      </c>
      <c r="BB583" s="21">
        <f t="shared" si="784"/>
        <v>1.9559766966945258</v>
      </c>
      <c r="BC583" s="86">
        <f t="shared" si="785"/>
        <v>0.51125353471231805</v>
      </c>
      <c r="BX583" s="61">
        <f t="shared" si="786"/>
        <v>0.68149290945406127</v>
      </c>
      <c r="BY583" s="21">
        <f t="shared" si="787"/>
        <v>4.5447709063595396E-2</v>
      </c>
      <c r="BZ583" s="21">
        <f t="shared" si="788"/>
        <v>0.14673887799136917</v>
      </c>
      <c r="CA583" s="21">
        <f t="shared" si="789"/>
        <v>1.2087125054793663E-2</v>
      </c>
      <c r="CB583" s="21">
        <f t="shared" si="790"/>
        <v>0.13418182324286709</v>
      </c>
      <c r="CC583" s="21">
        <f t="shared" si="791"/>
        <v>2.5376092472511984E-3</v>
      </c>
      <c r="CD583" s="21">
        <f t="shared" si="792"/>
        <v>0.18612282878411912</v>
      </c>
      <c r="CE583" s="21">
        <f t="shared" si="793"/>
        <v>0.21257475035663337</v>
      </c>
      <c r="CF583" s="21">
        <f t="shared" si="794"/>
        <v>2.9362510082271333E-2</v>
      </c>
      <c r="CG583" s="21">
        <f t="shared" si="795"/>
        <v>3.4504511677282378E-2</v>
      </c>
      <c r="CH583" s="21">
        <f t="shared" si="796"/>
        <v>1.3598271149185596E-2</v>
      </c>
      <c r="CI583" s="21">
        <f t="shared" si="797"/>
        <v>0.12709372918978912</v>
      </c>
      <c r="CJ583" s="21">
        <f t="shared" si="798"/>
        <v>1.6257426552932186</v>
      </c>
      <c r="CL583" s="68">
        <f t="shared" si="799"/>
        <v>0.41918867493277856</v>
      </c>
      <c r="CM583" s="19">
        <f t="shared" si="800"/>
        <v>2.795504498551676E-2</v>
      </c>
      <c r="CN583" s="19">
        <f t="shared" si="801"/>
        <v>9.025959767593314E-2</v>
      </c>
      <c r="CO583" s="19">
        <f t="shared" si="802"/>
        <v>7.4348329456937522E-3</v>
      </c>
      <c r="CP583" s="19">
        <f t="shared" si="803"/>
        <v>8.2535709330125245E-2</v>
      </c>
      <c r="CQ583" s="19">
        <f t="shared" si="804"/>
        <v>1.5608923337214866E-3</v>
      </c>
      <c r="CR583" s="19">
        <f t="shared" si="805"/>
        <v>0.11448480371609002</v>
      </c>
      <c r="CS583" s="19">
        <f t="shared" si="806"/>
        <v>0.13075547329985843</v>
      </c>
      <c r="CT583" s="19">
        <f t="shared" si="807"/>
        <v>1.806098276788802E-2</v>
      </c>
      <c r="CU583" s="19">
        <f t="shared" si="808"/>
        <v>2.1223845954302743E-2</v>
      </c>
      <c r="CV583" s="19">
        <f t="shared" si="809"/>
        <v>8.3643441998100341E-3</v>
      </c>
      <c r="CW583" s="19">
        <f t="shared" si="810"/>
        <v>7.8175797858281895E-2</v>
      </c>
      <c r="CX583" s="19">
        <f t="shared" si="811"/>
        <v>1.0000000000000002</v>
      </c>
      <c r="CZ583" s="68">
        <f t="shared" si="812"/>
        <v>2.5805000000000001E-5</v>
      </c>
      <c r="DA583" s="19">
        <f t="shared" si="813"/>
        <v>1.9774599999999999E-5</v>
      </c>
      <c r="DB583" s="19">
        <f t="shared" si="814"/>
        <v>3.667E-5</v>
      </c>
      <c r="DC583" s="19">
        <f t="shared" si="815"/>
        <v>4.1226099999999995E-5</v>
      </c>
      <c r="DD583" s="19">
        <f t="shared" si="816"/>
        <v>1.3101799999999999E-5</v>
      </c>
      <c r="DE583" s="19">
        <f t="shared" si="817"/>
        <v>1.3101799999999999E-5</v>
      </c>
      <c r="DF583" s="19">
        <f t="shared" si="818"/>
        <v>1.1768299999999999E-5</v>
      </c>
      <c r="DG583" s="19">
        <f t="shared" si="819"/>
        <v>1.6334599999999998E-5</v>
      </c>
      <c r="DH583" s="19">
        <f t="shared" si="820"/>
        <v>2.62172E-5</v>
      </c>
      <c r="DI583" s="19">
        <f t="shared" si="821"/>
        <v>4.0388199999999994E-5</v>
      </c>
      <c r="DJ583" s="19">
        <f t="shared" si="822"/>
        <v>0</v>
      </c>
      <c r="DK583" s="19">
        <f t="shared" si="823"/>
        <v>2.2708399999999998E-5</v>
      </c>
      <c r="DM583" s="68">
        <f t="shared" si="824"/>
        <v>975.96805231394433</v>
      </c>
      <c r="DN583" s="19">
        <f t="shared" si="825"/>
        <v>112.92511572639036</v>
      </c>
      <c r="DO583" s="19">
        <f t="shared" si="826"/>
        <v>250.96450992741049</v>
      </c>
      <c r="DP583" s="19">
        <f t="shared" si="827"/>
        <v>28.798951952715282</v>
      </c>
      <c r="DQ583" s="19">
        <f t="shared" si="828"/>
        <v>452.6241215229586</v>
      </c>
      <c r="DR583" s="19">
        <f t="shared" si="829"/>
        <v>8.4514877462793105</v>
      </c>
      <c r="DS583" s="19">
        <f t="shared" si="830"/>
        <v>392.04792448853516</v>
      </c>
      <c r="DT583" s="19">
        <f t="shared" si="831"/>
        <v>448.91010142005689</v>
      </c>
      <c r="DU583" s="19">
        <f t="shared" si="832"/>
        <v>42.704801496017055</v>
      </c>
      <c r="DV583" s="19">
        <f t="shared" si="833"/>
        <v>49.501742808427181</v>
      </c>
      <c r="DX583" s="19">
        <f t="shared" si="834"/>
        <v>62.035540919053737</v>
      </c>
      <c r="DZ583" s="68">
        <f t="shared" si="835"/>
        <v>2824.9323503217884</v>
      </c>
      <c r="EA583" s="21">
        <f t="shared" si="836"/>
        <v>2.8249323503217885</v>
      </c>
      <c r="EB583" s="92">
        <f t="shared" si="837"/>
        <v>1190</v>
      </c>
    </row>
    <row r="584" spans="1:132" x14ac:dyDescent="0.3">
      <c r="A584" s="19">
        <f>'A. Thermody. result (all suite)'!C540</f>
        <v>1188</v>
      </c>
      <c r="B584" s="19" t="str">
        <f>'A. Thermody. result (all suite)'!A540</f>
        <v>Basanite</v>
      </c>
      <c r="C584" s="24">
        <f>'A. Thermody. result (all suite)'!G540</f>
        <v>100</v>
      </c>
      <c r="D584" s="19">
        <f>'A. Thermody. result (all suite)'!D540</f>
        <v>5000</v>
      </c>
      <c r="E584" s="61">
        <f>'A. Thermody. result (all suite)'!I540</f>
        <v>40.944094</v>
      </c>
      <c r="F584" s="21">
        <f>'A. Thermody. result (all suite)'!J540</f>
        <v>3.630363</v>
      </c>
      <c r="G584" s="21">
        <f>'A. Thermody. result (all suite)'!K540</f>
        <v>14.961496</v>
      </c>
      <c r="H584" s="21">
        <f>'A. Thermody. result (all suite)'!L540</f>
        <v>1.930193</v>
      </c>
      <c r="I584" s="21">
        <f>'A. Thermody. result (all suite)'!M540</f>
        <v>9.6409640000000003</v>
      </c>
      <c r="J584" s="21">
        <f>'A. Thermody. result (all suite)'!N540</f>
        <v>0.18001800000000001</v>
      </c>
      <c r="K584" s="21">
        <f>'A. Thermody. result (all suite)'!O540</f>
        <v>7.50075</v>
      </c>
      <c r="L584" s="21">
        <f>'A. Thermody. result (all suite)'!P540</f>
        <v>11.921192</v>
      </c>
      <c r="M584" s="21">
        <f>'A. Thermody. result (all suite)'!Q540</f>
        <v>1.820182</v>
      </c>
      <c r="N584" s="21">
        <f>'A. Thermody. result (all suite)'!R540</f>
        <v>3.2503250000000001</v>
      </c>
      <c r="O584" s="21">
        <f>'A. Thermody. result (all suite)'!S540</f>
        <v>1.930193</v>
      </c>
      <c r="P584" s="21">
        <f>'A. Thermody. result (all suite)'!T540</f>
        <v>2.2902290000000001</v>
      </c>
      <c r="Q584" s="21">
        <f t="shared" si="755"/>
        <v>99.999999000000017</v>
      </c>
      <c r="S584" s="19">
        <f t="shared" si="756"/>
        <v>1461</v>
      </c>
      <c r="T584" s="19">
        <f t="shared" si="757"/>
        <v>0.5</v>
      </c>
      <c r="V584" s="61">
        <f t="shared" si="758"/>
        <v>40.006380476047603</v>
      </c>
      <c r="W584" s="21">
        <f t="shared" si="759"/>
        <v>3.5472193729372936</v>
      </c>
      <c r="X584" s="21">
        <f t="shared" si="760"/>
        <v>14.618843476347637</v>
      </c>
      <c r="Y584" s="21">
        <f t="shared" si="761"/>
        <v>1.8859871597159719</v>
      </c>
      <c r="Z584" s="21">
        <f t="shared" si="762"/>
        <v>9.4201638443844384</v>
      </c>
      <c r="AA584" s="21">
        <f t="shared" si="763"/>
        <v>0.17589517551755177</v>
      </c>
      <c r="AB584" s="21">
        <f t="shared" si="764"/>
        <v>7.3289656465646571</v>
      </c>
      <c r="AC584" s="21">
        <f t="shared" si="765"/>
        <v>11.648169400940095</v>
      </c>
      <c r="AD584" s="21">
        <f t="shared" si="766"/>
        <v>1.7784956635663569</v>
      </c>
      <c r="AE584" s="21">
        <f t="shared" si="767"/>
        <v>3.1758851135113515</v>
      </c>
      <c r="AF584" s="21">
        <f t="shared" si="768"/>
        <v>1.8859871597159719</v>
      </c>
      <c r="AG584" s="21">
        <f t="shared" si="769"/>
        <v>95.471992489248919</v>
      </c>
      <c r="AH584" s="21"/>
      <c r="AI584" s="61">
        <f t="shared" si="770"/>
        <v>41.903787103377688</v>
      </c>
      <c r="AJ584" s="21">
        <f t="shared" si="771"/>
        <v>3.7154554759467757</v>
      </c>
      <c r="AK584" s="21">
        <f t="shared" si="772"/>
        <v>15.312180143295809</v>
      </c>
      <c r="AL584" s="21">
        <f t="shared" si="773"/>
        <v>1.9754350051177076</v>
      </c>
      <c r="AM584" s="21">
        <f t="shared" si="774"/>
        <v>9.8669396110542493</v>
      </c>
      <c r="AN584" s="21">
        <f t="shared" si="775"/>
        <v>0.18423746161719551</v>
      </c>
      <c r="AO584" s="21">
        <f t="shared" si="776"/>
        <v>7.6765609007164795</v>
      </c>
      <c r="AP584" s="21">
        <f t="shared" si="777"/>
        <v>12.200614124872057</v>
      </c>
      <c r="AQ584" s="21">
        <f t="shared" si="778"/>
        <v>1.8628454452405327</v>
      </c>
      <c r="AR584" s="21">
        <f t="shared" si="779"/>
        <v>3.3265097236438081</v>
      </c>
      <c r="AS584" s="21">
        <f t="shared" si="780"/>
        <v>1.9754350051177076</v>
      </c>
      <c r="AT584" s="21">
        <f t="shared" si="781"/>
        <v>100.00000000000003</v>
      </c>
      <c r="AU584" s="21"/>
      <c r="AV584" s="21">
        <f>AR584*'[1]diagram lines'!$G$39</f>
        <v>2.7613562032914141</v>
      </c>
      <c r="AW584" s="21">
        <f>AK584*'[1]diagram lines'!$G$40</f>
        <v>8.104222138611366</v>
      </c>
      <c r="AX584" s="21">
        <f>AQ584*'[1]diagram lines'!$G$38</f>
        <v>1.3819560111674685</v>
      </c>
      <c r="AY584" s="21">
        <f>AP584*'[1]diagram lines'!$G$41</f>
        <v>8.7192619988698716</v>
      </c>
      <c r="AZ584" s="21">
        <f t="shared" si="782"/>
        <v>5.1893551688843411</v>
      </c>
      <c r="BA584" s="21">
        <f t="shared" si="783"/>
        <v>0.63006222581895177</v>
      </c>
      <c r="BB584" s="21">
        <f t="shared" si="784"/>
        <v>1.9559766966945258</v>
      </c>
      <c r="BC584" s="86">
        <f t="shared" si="785"/>
        <v>0.51125353471231805</v>
      </c>
      <c r="BX584" s="61">
        <f t="shared" si="786"/>
        <v>0.68149290945406127</v>
      </c>
      <c r="BY584" s="21">
        <f t="shared" si="787"/>
        <v>4.5447709063595396E-2</v>
      </c>
      <c r="BZ584" s="21">
        <f t="shared" si="788"/>
        <v>0.14673887799136917</v>
      </c>
      <c r="CA584" s="21">
        <f t="shared" si="789"/>
        <v>1.2087125054793663E-2</v>
      </c>
      <c r="CB584" s="21">
        <f t="shared" si="790"/>
        <v>0.13418182324286709</v>
      </c>
      <c r="CC584" s="21">
        <f t="shared" si="791"/>
        <v>2.5376092472511984E-3</v>
      </c>
      <c r="CD584" s="21">
        <f t="shared" si="792"/>
        <v>0.18612282878411912</v>
      </c>
      <c r="CE584" s="21">
        <f t="shared" si="793"/>
        <v>0.21257475035663337</v>
      </c>
      <c r="CF584" s="21">
        <f t="shared" si="794"/>
        <v>2.9362510082271333E-2</v>
      </c>
      <c r="CG584" s="21">
        <f t="shared" si="795"/>
        <v>3.4504511677282378E-2</v>
      </c>
      <c r="CH584" s="21">
        <f t="shared" si="796"/>
        <v>1.3598271149185596E-2</v>
      </c>
      <c r="CI584" s="21">
        <f t="shared" si="797"/>
        <v>0.12709372918978912</v>
      </c>
      <c r="CJ584" s="21">
        <f t="shared" si="798"/>
        <v>1.6257426552932186</v>
      </c>
      <c r="CL584" s="68">
        <f t="shared" si="799"/>
        <v>0.41918867493277856</v>
      </c>
      <c r="CM584" s="19">
        <f t="shared" si="800"/>
        <v>2.795504498551676E-2</v>
      </c>
      <c r="CN584" s="19">
        <f t="shared" si="801"/>
        <v>9.025959767593314E-2</v>
      </c>
      <c r="CO584" s="19">
        <f t="shared" si="802"/>
        <v>7.4348329456937522E-3</v>
      </c>
      <c r="CP584" s="19">
        <f t="shared" si="803"/>
        <v>8.2535709330125245E-2</v>
      </c>
      <c r="CQ584" s="19">
        <f t="shared" si="804"/>
        <v>1.5608923337214866E-3</v>
      </c>
      <c r="CR584" s="19">
        <f t="shared" si="805"/>
        <v>0.11448480371609002</v>
      </c>
      <c r="CS584" s="19">
        <f t="shared" si="806"/>
        <v>0.13075547329985843</v>
      </c>
      <c r="CT584" s="19">
        <f t="shared" si="807"/>
        <v>1.806098276788802E-2</v>
      </c>
      <c r="CU584" s="19">
        <f t="shared" si="808"/>
        <v>2.1223845954302743E-2</v>
      </c>
      <c r="CV584" s="19">
        <f t="shared" si="809"/>
        <v>8.3643441998100341E-3</v>
      </c>
      <c r="CW584" s="19">
        <f t="shared" si="810"/>
        <v>7.8175797858281895E-2</v>
      </c>
      <c r="CX584" s="19">
        <f t="shared" si="811"/>
        <v>1.0000000000000002</v>
      </c>
      <c r="CZ584" s="68">
        <f t="shared" si="812"/>
        <v>2.5805000000000001E-5</v>
      </c>
      <c r="DA584" s="19">
        <f t="shared" si="813"/>
        <v>1.9760119999999995E-5</v>
      </c>
      <c r="DB584" s="19">
        <f t="shared" si="814"/>
        <v>3.667E-5</v>
      </c>
      <c r="DC584" s="19">
        <f t="shared" si="815"/>
        <v>4.120791999999999E-5</v>
      </c>
      <c r="DD584" s="19">
        <f t="shared" si="816"/>
        <v>1.3095959999999999E-5</v>
      </c>
      <c r="DE584" s="19">
        <f t="shared" si="817"/>
        <v>1.3095959999999999E-5</v>
      </c>
      <c r="DF584" s="19">
        <f t="shared" si="818"/>
        <v>1.1761759999999999E-5</v>
      </c>
      <c r="DG584" s="19">
        <f t="shared" si="819"/>
        <v>1.632712E-5</v>
      </c>
      <c r="DH584" s="19">
        <f t="shared" si="820"/>
        <v>2.620184E-5</v>
      </c>
      <c r="DI584" s="19">
        <f t="shared" si="821"/>
        <v>4.0364039999999991E-5</v>
      </c>
      <c r="DJ584" s="19">
        <f t="shared" si="822"/>
        <v>0</v>
      </c>
      <c r="DK584" s="19">
        <f t="shared" si="823"/>
        <v>2.2689479999999995E-5</v>
      </c>
      <c r="DM584" s="68">
        <f t="shared" si="824"/>
        <v>975.96805231394433</v>
      </c>
      <c r="DN584" s="19">
        <f t="shared" si="825"/>
        <v>113.00786601716382</v>
      </c>
      <c r="DO584" s="19">
        <f t="shared" si="826"/>
        <v>250.96450992741049</v>
      </c>
      <c r="DP584" s="19">
        <f t="shared" si="827"/>
        <v>28.811657397360403</v>
      </c>
      <c r="DQ584" s="19">
        <f t="shared" si="828"/>
        <v>452.82596429505736</v>
      </c>
      <c r="DR584" s="19">
        <f t="shared" si="829"/>
        <v>8.4552565947209875</v>
      </c>
      <c r="DS584" s="19">
        <f t="shared" si="830"/>
        <v>392.26591851546266</v>
      </c>
      <c r="DT584" s="19">
        <f t="shared" si="831"/>
        <v>449.11576215866978</v>
      </c>
      <c r="DU584" s="19">
        <f t="shared" si="832"/>
        <v>42.729835835245858</v>
      </c>
      <c r="DV584" s="19">
        <f t="shared" si="833"/>
        <v>49.531372203954781</v>
      </c>
      <c r="DX584" s="19">
        <f t="shared" si="834"/>
        <v>62.087270285887556</v>
      </c>
      <c r="DZ584" s="68">
        <f t="shared" si="835"/>
        <v>2825.7634655448778</v>
      </c>
      <c r="EA584" s="21">
        <f t="shared" si="836"/>
        <v>2.825763465544878</v>
      </c>
      <c r="EB584" s="92">
        <f t="shared" si="837"/>
        <v>1188</v>
      </c>
    </row>
    <row r="585" spans="1:132" x14ac:dyDescent="0.3">
      <c r="A585" s="19">
        <f>'A. Thermody. result (all suite)'!C541</f>
        <v>1186</v>
      </c>
      <c r="B585" s="19" t="str">
        <f>'A. Thermody. result (all suite)'!A541</f>
        <v>Basanite</v>
      </c>
      <c r="C585" s="24">
        <f>'A. Thermody. result (all suite)'!G541</f>
        <v>100</v>
      </c>
      <c r="D585" s="19">
        <f>'A. Thermody. result (all suite)'!D541</f>
        <v>5000</v>
      </c>
      <c r="E585" s="61">
        <f>'A. Thermody. result (all suite)'!I541</f>
        <v>40.944094</v>
      </c>
      <c r="F585" s="21">
        <f>'A. Thermody. result (all suite)'!J541</f>
        <v>3.630363</v>
      </c>
      <c r="G585" s="21">
        <f>'A. Thermody. result (all suite)'!K541</f>
        <v>14.961496</v>
      </c>
      <c r="H585" s="21">
        <f>'A. Thermody. result (all suite)'!L541</f>
        <v>1.930193</v>
      </c>
      <c r="I585" s="21">
        <f>'A. Thermody. result (all suite)'!M541</f>
        <v>9.6409640000000003</v>
      </c>
      <c r="J585" s="21">
        <f>'A. Thermody. result (all suite)'!N541</f>
        <v>0.18001800000000001</v>
      </c>
      <c r="K585" s="21">
        <f>'A. Thermody. result (all suite)'!O541</f>
        <v>7.50075</v>
      </c>
      <c r="L585" s="21">
        <f>'A. Thermody. result (all suite)'!P541</f>
        <v>11.921192</v>
      </c>
      <c r="M585" s="21">
        <f>'A. Thermody. result (all suite)'!Q541</f>
        <v>1.820182</v>
      </c>
      <c r="N585" s="21">
        <f>'A. Thermody. result (all suite)'!R541</f>
        <v>3.2503250000000001</v>
      </c>
      <c r="O585" s="21">
        <f>'A. Thermody. result (all suite)'!S541</f>
        <v>1.930193</v>
      </c>
      <c r="P585" s="21">
        <f>'A. Thermody. result (all suite)'!T541</f>
        <v>2.2902290000000001</v>
      </c>
      <c r="Q585" s="21">
        <f t="shared" si="755"/>
        <v>99.999999000000017</v>
      </c>
      <c r="S585" s="19">
        <f t="shared" si="756"/>
        <v>1459</v>
      </c>
      <c r="T585" s="19">
        <f t="shared" si="757"/>
        <v>0.5</v>
      </c>
      <c r="V585" s="61">
        <f t="shared" si="758"/>
        <v>40.006380476047603</v>
      </c>
      <c r="W585" s="21">
        <f t="shared" si="759"/>
        <v>3.5472193729372936</v>
      </c>
      <c r="X585" s="21">
        <f t="shared" si="760"/>
        <v>14.618843476347637</v>
      </c>
      <c r="Y585" s="21">
        <f t="shared" si="761"/>
        <v>1.8859871597159719</v>
      </c>
      <c r="Z585" s="21">
        <f t="shared" si="762"/>
        <v>9.4201638443844384</v>
      </c>
      <c r="AA585" s="21">
        <f t="shared" si="763"/>
        <v>0.17589517551755177</v>
      </c>
      <c r="AB585" s="21">
        <f t="shared" si="764"/>
        <v>7.3289656465646571</v>
      </c>
      <c r="AC585" s="21">
        <f t="shared" si="765"/>
        <v>11.648169400940095</v>
      </c>
      <c r="AD585" s="21">
        <f t="shared" si="766"/>
        <v>1.7784956635663569</v>
      </c>
      <c r="AE585" s="21">
        <f t="shared" si="767"/>
        <v>3.1758851135113515</v>
      </c>
      <c r="AF585" s="21">
        <f t="shared" si="768"/>
        <v>1.8859871597159719</v>
      </c>
      <c r="AG585" s="21">
        <f t="shared" si="769"/>
        <v>95.471992489248919</v>
      </c>
      <c r="AH585" s="21"/>
      <c r="AI585" s="61">
        <f t="shared" si="770"/>
        <v>41.903787103377688</v>
      </c>
      <c r="AJ585" s="21">
        <f t="shared" si="771"/>
        <v>3.7154554759467757</v>
      </c>
      <c r="AK585" s="21">
        <f t="shared" si="772"/>
        <v>15.312180143295809</v>
      </c>
      <c r="AL585" s="21">
        <f t="shared" si="773"/>
        <v>1.9754350051177076</v>
      </c>
      <c r="AM585" s="21">
        <f t="shared" si="774"/>
        <v>9.8669396110542493</v>
      </c>
      <c r="AN585" s="21">
        <f t="shared" si="775"/>
        <v>0.18423746161719551</v>
      </c>
      <c r="AO585" s="21">
        <f t="shared" si="776"/>
        <v>7.6765609007164795</v>
      </c>
      <c r="AP585" s="21">
        <f t="shared" si="777"/>
        <v>12.200614124872057</v>
      </c>
      <c r="AQ585" s="21">
        <f t="shared" si="778"/>
        <v>1.8628454452405327</v>
      </c>
      <c r="AR585" s="21">
        <f t="shared" si="779"/>
        <v>3.3265097236438081</v>
      </c>
      <c r="AS585" s="21">
        <f t="shared" si="780"/>
        <v>1.9754350051177076</v>
      </c>
      <c r="AT585" s="21">
        <f t="shared" si="781"/>
        <v>100.00000000000003</v>
      </c>
      <c r="AU585" s="21"/>
      <c r="AV585" s="21">
        <f>AR585*'[1]diagram lines'!$G$39</f>
        <v>2.7613562032914141</v>
      </c>
      <c r="AW585" s="21">
        <f>AK585*'[1]diagram lines'!$G$40</f>
        <v>8.104222138611366</v>
      </c>
      <c r="AX585" s="21">
        <f>AQ585*'[1]diagram lines'!$G$38</f>
        <v>1.3819560111674685</v>
      </c>
      <c r="AY585" s="21">
        <f>AP585*'[1]diagram lines'!$G$41</f>
        <v>8.7192619988698716</v>
      </c>
      <c r="AZ585" s="21">
        <f t="shared" si="782"/>
        <v>5.1893551688843411</v>
      </c>
      <c r="BA585" s="21">
        <f t="shared" si="783"/>
        <v>0.63006222581895177</v>
      </c>
      <c r="BB585" s="21">
        <f t="shared" si="784"/>
        <v>1.9559766966945258</v>
      </c>
      <c r="BC585" s="86">
        <f t="shared" si="785"/>
        <v>0.51125353471231805</v>
      </c>
      <c r="BX585" s="61">
        <f t="shared" si="786"/>
        <v>0.68149290945406127</v>
      </c>
      <c r="BY585" s="21">
        <f t="shared" si="787"/>
        <v>4.5447709063595396E-2</v>
      </c>
      <c r="BZ585" s="21">
        <f t="shared" si="788"/>
        <v>0.14673887799136917</v>
      </c>
      <c r="CA585" s="21">
        <f t="shared" si="789"/>
        <v>1.2087125054793663E-2</v>
      </c>
      <c r="CB585" s="21">
        <f t="shared" si="790"/>
        <v>0.13418182324286709</v>
      </c>
      <c r="CC585" s="21">
        <f t="shared" si="791"/>
        <v>2.5376092472511984E-3</v>
      </c>
      <c r="CD585" s="21">
        <f t="shared" si="792"/>
        <v>0.18612282878411912</v>
      </c>
      <c r="CE585" s="21">
        <f t="shared" si="793"/>
        <v>0.21257475035663337</v>
      </c>
      <c r="CF585" s="21">
        <f t="shared" si="794"/>
        <v>2.9362510082271333E-2</v>
      </c>
      <c r="CG585" s="21">
        <f t="shared" si="795"/>
        <v>3.4504511677282378E-2</v>
      </c>
      <c r="CH585" s="21">
        <f t="shared" si="796"/>
        <v>1.3598271149185596E-2</v>
      </c>
      <c r="CI585" s="21">
        <f t="shared" si="797"/>
        <v>0.12709372918978912</v>
      </c>
      <c r="CJ585" s="21">
        <f t="shared" si="798"/>
        <v>1.6257426552932186</v>
      </c>
      <c r="CL585" s="68">
        <f t="shared" si="799"/>
        <v>0.41918867493277856</v>
      </c>
      <c r="CM585" s="19">
        <f t="shared" si="800"/>
        <v>2.795504498551676E-2</v>
      </c>
      <c r="CN585" s="19">
        <f t="shared" si="801"/>
        <v>9.025959767593314E-2</v>
      </c>
      <c r="CO585" s="19">
        <f t="shared" si="802"/>
        <v>7.4348329456937522E-3</v>
      </c>
      <c r="CP585" s="19">
        <f t="shared" si="803"/>
        <v>8.2535709330125245E-2</v>
      </c>
      <c r="CQ585" s="19">
        <f t="shared" si="804"/>
        <v>1.5608923337214866E-3</v>
      </c>
      <c r="CR585" s="19">
        <f t="shared" si="805"/>
        <v>0.11448480371609002</v>
      </c>
      <c r="CS585" s="19">
        <f t="shared" si="806"/>
        <v>0.13075547329985843</v>
      </c>
      <c r="CT585" s="19">
        <f t="shared" si="807"/>
        <v>1.806098276788802E-2</v>
      </c>
      <c r="CU585" s="19">
        <f t="shared" si="808"/>
        <v>2.1223845954302743E-2</v>
      </c>
      <c r="CV585" s="19">
        <f t="shared" si="809"/>
        <v>8.3643441998100341E-3</v>
      </c>
      <c r="CW585" s="19">
        <f t="shared" si="810"/>
        <v>7.8175797858281895E-2</v>
      </c>
      <c r="CX585" s="19">
        <f t="shared" si="811"/>
        <v>1.0000000000000002</v>
      </c>
      <c r="CZ585" s="68">
        <f t="shared" si="812"/>
        <v>2.5805000000000001E-5</v>
      </c>
      <c r="DA585" s="19">
        <f t="shared" si="813"/>
        <v>1.9745639999999999E-5</v>
      </c>
      <c r="DB585" s="19">
        <f t="shared" si="814"/>
        <v>3.667E-5</v>
      </c>
      <c r="DC585" s="19">
        <f t="shared" si="815"/>
        <v>4.1189739999999992E-5</v>
      </c>
      <c r="DD585" s="19">
        <f t="shared" si="816"/>
        <v>1.3090119999999998E-5</v>
      </c>
      <c r="DE585" s="19">
        <f t="shared" si="817"/>
        <v>1.3090119999999998E-5</v>
      </c>
      <c r="DF585" s="19">
        <f t="shared" si="818"/>
        <v>1.1755219999999999E-5</v>
      </c>
      <c r="DG585" s="19">
        <f t="shared" si="819"/>
        <v>1.6319639999999998E-5</v>
      </c>
      <c r="DH585" s="19">
        <f t="shared" si="820"/>
        <v>2.6186479999999999E-5</v>
      </c>
      <c r="DI585" s="19">
        <f t="shared" si="821"/>
        <v>4.0339879999999995E-5</v>
      </c>
      <c r="DJ585" s="19">
        <f t="shared" si="822"/>
        <v>0</v>
      </c>
      <c r="DK585" s="19">
        <f t="shared" si="823"/>
        <v>2.2670559999999997E-5</v>
      </c>
      <c r="DM585" s="68">
        <f t="shared" si="824"/>
        <v>975.96805231394433</v>
      </c>
      <c r="DN585" s="19">
        <f t="shared" si="825"/>
        <v>113.09073767389047</v>
      </c>
      <c r="DO585" s="19">
        <f t="shared" si="826"/>
        <v>250.96450992741049</v>
      </c>
      <c r="DP585" s="19">
        <f t="shared" si="827"/>
        <v>28.824374057661824</v>
      </c>
      <c r="DQ585" s="19">
        <f t="shared" si="828"/>
        <v>453.02798716661874</v>
      </c>
      <c r="DR585" s="19">
        <f t="shared" si="829"/>
        <v>8.4590288060157022</v>
      </c>
      <c r="DS585" s="19">
        <f t="shared" si="830"/>
        <v>392.48415510372649</v>
      </c>
      <c r="DT585" s="19">
        <f t="shared" si="831"/>
        <v>449.32161142378516</v>
      </c>
      <c r="DU585" s="19">
        <f t="shared" si="832"/>
        <v>42.754899542870156</v>
      </c>
      <c r="DV585" s="19">
        <f t="shared" si="833"/>
        <v>49.561037090227309</v>
      </c>
      <c r="DX585" s="19">
        <f t="shared" si="834"/>
        <v>62.139085995504296</v>
      </c>
      <c r="DZ585" s="68">
        <f t="shared" si="835"/>
        <v>2826.5954791016552</v>
      </c>
      <c r="EA585" s="21">
        <f t="shared" si="836"/>
        <v>2.826595479101655</v>
      </c>
      <c r="EB585" s="92">
        <f t="shared" si="837"/>
        <v>1186</v>
      </c>
    </row>
    <row r="586" spans="1:132" x14ac:dyDescent="0.3">
      <c r="A586" s="19">
        <f>'A. Thermody. result (all suite)'!C542</f>
        <v>1184</v>
      </c>
      <c r="B586" s="19" t="str">
        <f>'A. Thermody. result (all suite)'!A542</f>
        <v>Basanite</v>
      </c>
      <c r="C586" s="24">
        <f>'A. Thermody. result (all suite)'!G542</f>
        <v>99.930597000000006</v>
      </c>
      <c r="D586" s="19">
        <f>'A. Thermody. result (all suite)'!D542</f>
        <v>5000</v>
      </c>
      <c r="E586" s="61">
        <f>'A. Thermody. result (all suite)'!I542</f>
        <v>40.972530999999996</v>
      </c>
      <c r="F586" s="21">
        <f>'A. Thermody. result (all suite)'!J542</f>
        <v>3.6211509999999998</v>
      </c>
      <c r="G586" s="21">
        <f>'A. Thermody. result (all suite)'!K542</f>
        <v>14.962248000000001</v>
      </c>
      <c r="H586" s="21">
        <f>'A. Thermody. result (all suite)'!L542</f>
        <v>1.9125350000000001</v>
      </c>
      <c r="I586" s="21">
        <f>'A. Thermody. result (all suite)'!M542</f>
        <v>9.6279859999999999</v>
      </c>
      <c r="J586" s="21">
        <f>'A. Thermody. result (all suite)'!N542</f>
        <v>0.180143</v>
      </c>
      <c r="K586" s="21">
        <f>'A. Thermody. result (all suite)'!O542</f>
        <v>7.4965529999999996</v>
      </c>
      <c r="L586" s="21">
        <f>'A. Thermody. result (all suite)'!P542</f>
        <v>11.929472000000001</v>
      </c>
      <c r="M586" s="21">
        <f>'A. Thermody. result (all suite)'!Q542</f>
        <v>1.8214459999999999</v>
      </c>
      <c r="N586" s="21">
        <f>'A. Thermody. result (all suite)'!R542</f>
        <v>3.2525819999999999</v>
      </c>
      <c r="O586" s="21">
        <f>'A. Thermody. result (all suite)'!S542</f>
        <v>1.9315340000000001</v>
      </c>
      <c r="P586" s="21">
        <f>'A. Thermody. result (all suite)'!T542</f>
        <v>2.29182</v>
      </c>
      <c r="Q586" s="21">
        <f t="shared" si="755"/>
        <v>100.00000100000001</v>
      </c>
      <c r="S586" s="19">
        <f t="shared" si="756"/>
        <v>1457</v>
      </c>
      <c r="T586" s="19">
        <f t="shared" si="757"/>
        <v>0.5</v>
      </c>
      <c r="V586" s="61">
        <f t="shared" si="758"/>
        <v>40.033514349425964</v>
      </c>
      <c r="W586" s="21">
        <f t="shared" si="759"/>
        <v>3.5381607379817024</v>
      </c>
      <c r="X586" s="21">
        <f t="shared" si="760"/>
        <v>14.619340211315478</v>
      </c>
      <c r="Y586" s="21">
        <f t="shared" si="761"/>
        <v>1.8687031408013188</v>
      </c>
      <c r="Z586" s="21">
        <f t="shared" si="762"/>
        <v>9.4073298934613607</v>
      </c>
      <c r="AA586" s="21">
        <f t="shared" si="763"/>
        <v>0.17601444673868552</v>
      </c>
      <c r="AB586" s="21">
        <f t="shared" si="764"/>
        <v>7.3247455007534752</v>
      </c>
      <c r="AC586" s="21">
        <f t="shared" si="765"/>
        <v>11.656069977543622</v>
      </c>
      <c r="AD586" s="21">
        <f t="shared" si="766"/>
        <v>1.7797017367002426</v>
      </c>
      <c r="AE586" s="21">
        <f t="shared" si="767"/>
        <v>3.178038675953033</v>
      </c>
      <c r="AF586" s="21">
        <f t="shared" si="768"/>
        <v>1.8872667179238729</v>
      </c>
      <c r="AG586" s="21">
        <f t="shared" si="769"/>
        <v>95.468885388598778</v>
      </c>
      <c r="AH586" s="21"/>
      <c r="AI586" s="61">
        <f t="shared" si="770"/>
        <v>41.933572583855579</v>
      </c>
      <c r="AJ586" s="21">
        <f t="shared" si="771"/>
        <v>3.7060878249283946</v>
      </c>
      <c r="AK586" s="21">
        <f t="shared" si="772"/>
        <v>15.313198799596931</v>
      </c>
      <c r="AL586" s="21">
        <f t="shared" si="773"/>
        <v>1.957394949354343</v>
      </c>
      <c r="AM586" s="21">
        <f t="shared" si="774"/>
        <v>9.8538176654828895</v>
      </c>
      <c r="AN586" s="21">
        <f t="shared" si="775"/>
        <v>0.1843683897871356</v>
      </c>
      <c r="AO586" s="21">
        <f t="shared" si="776"/>
        <v>7.6723902986178807</v>
      </c>
      <c r="AP586" s="21">
        <f t="shared" si="777"/>
        <v>12.209286753583099</v>
      </c>
      <c r="AQ586" s="21">
        <f t="shared" si="778"/>
        <v>1.8641693882316768</v>
      </c>
      <c r="AR586" s="21">
        <f t="shared" si="779"/>
        <v>3.3288737613486008</v>
      </c>
      <c r="AS586" s="21">
        <f t="shared" si="780"/>
        <v>1.9768395852134426</v>
      </c>
      <c r="AT586" s="21">
        <f t="shared" si="781"/>
        <v>99.999999999999986</v>
      </c>
      <c r="AU586" s="21"/>
      <c r="AV586" s="21">
        <f>AR586*'[1]diagram lines'!$G$39</f>
        <v>2.7633186055458085</v>
      </c>
      <c r="AW586" s="21">
        <f>AK586*'[1]diagram lines'!$G$40</f>
        <v>8.104761279143279</v>
      </c>
      <c r="AX586" s="21">
        <f>AQ586*'[1]diagram lines'!$G$38</f>
        <v>1.3829381812018797</v>
      </c>
      <c r="AY586" s="21">
        <f>AP586*'[1]diagram lines'!$G$41</f>
        <v>8.7254599591673241</v>
      </c>
      <c r="AZ586" s="21">
        <f t="shared" si="782"/>
        <v>5.1930431495802774</v>
      </c>
      <c r="BA586" s="21">
        <f t="shared" si="783"/>
        <v>0.62965659042453825</v>
      </c>
      <c r="BB586" s="21">
        <f t="shared" si="784"/>
        <v>1.9547176395460615</v>
      </c>
      <c r="BC586" s="86">
        <f t="shared" si="785"/>
        <v>0.5115828392648194</v>
      </c>
      <c r="BX586" s="61">
        <f t="shared" si="786"/>
        <v>0.68196622836218368</v>
      </c>
      <c r="BY586" s="21">
        <f t="shared" si="787"/>
        <v>4.5332386079118679E-2</v>
      </c>
      <c r="BZ586" s="21">
        <f t="shared" si="788"/>
        <v>0.14674625343271872</v>
      </c>
      <c r="CA586" s="21">
        <f t="shared" si="789"/>
        <v>1.1976548312355189E-2</v>
      </c>
      <c r="CB586" s="21">
        <f t="shared" si="790"/>
        <v>0.13400119693806542</v>
      </c>
      <c r="CC586" s="21">
        <f t="shared" si="791"/>
        <v>2.5393712996898787E-3</v>
      </c>
      <c r="CD586" s="21">
        <f t="shared" si="792"/>
        <v>0.18601868486352358</v>
      </c>
      <c r="CE586" s="21">
        <f t="shared" si="793"/>
        <v>0.21272239657631956</v>
      </c>
      <c r="CF586" s="21">
        <f t="shared" si="794"/>
        <v>2.9382900467817389E-2</v>
      </c>
      <c r="CG586" s="21">
        <f t="shared" si="795"/>
        <v>3.4528471337579615E-2</v>
      </c>
      <c r="CH586" s="21">
        <f t="shared" si="796"/>
        <v>1.3607718536887789E-2</v>
      </c>
      <c r="CI586" s="21">
        <f t="shared" si="797"/>
        <v>0.12718201997780243</v>
      </c>
      <c r="CJ586" s="21">
        <f t="shared" si="798"/>
        <v>1.6260041761840618</v>
      </c>
      <c r="CL586" s="68">
        <f t="shared" si="799"/>
        <v>0.41941234736717298</v>
      </c>
      <c r="CM586" s="19">
        <f t="shared" si="800"/>
        <v>2.7879624630181211E-2</v>
      </c>
      <c r="CN586" s="19">
        <f t="shared" si="801"/>
        <v>9.0249616564396326E-2</v>
      </c>
      <c r="CO586" s="19">
        <f t="shared" si="802"/>
        <v>7.3656319508735735E-3</v>
      </c>
      <c r="CP586" s="19">
        <f t="shared" si="803"/>
        <v>8.2411348568945275E-2</v>
      </c>
      <c r="CQ586" s="19">
        <f t="shared" si="804"/>
        <v>1.5617249554975465E-3</v>
      </c>
      <c r="CR586" s="19">
        <f t="shared" si="805"/>
        <v>0.11440234138886152</v>
      </c>
      <c r="CS586" s="19">
        <f t="shared" si="806"/>
        <v>0.13082524614145863</v>
      </c>
      <c r="CT586" s="19">
        <f t="shared" si="807"/>
        <v>1.8070618082158773E-2</v>
      </c>
      <c r="CU586" s="19">
        <f t="shared" si="808"/>
        <v>2.1235167684877477E-2</v>
      </c>
      <c r="CV586" s="19">
        <f t="shared" si="809"/>
        <v>8.3688090942193316E-3</v>
      </c>
      <c r="CW586" s="19">
        <f t="shared" si="810"/>
        <v>7.8217523571357403E-2</v>
      </c>
      <c r="CX586" s="19">
        <f t="shared" si="811"/>
        <v>1</v>
      </c>
      <c r="CZ586" s="68">
        <f t="shared" si="812"/>
        <v>2.5805000000000001E-5</v>
      </c>
      <c r="DA586" s="19">
        <f t="shared" si="813"/>
        <v>1.9731159999999996E-5</v>
      </c>
      <c r="DB586" s="19">
        <f t="shared" si="814"/>
        <v>3.667E-5</v>
      </c>
      <c r="DC586" s="19">
        <f t="shared" si="815"/>
        <v>4.1171559999999994E-5</v>
      </c>
      <c r="DD586" s="19">
        <f t="shared" si="816"/>
        <v>1.3084279999999998E-5</v>
      </c>
      <c r="DE586" s="19">
        <f t="shared" si="817"/>
        <v>1.3084279999999998E-5</v>
      </c>
      <c r="DF586" s="19">
        <f t="shared" si="818"/>
        <v>1.1748679999999998E-5</v>
      </c>
      <c r="DG586" s="19">
        <f t="shared" si="819"/>
        <v>1.631216E-5</v>
      </c>
      <c r="DH586" s="19">
        <f t="shared" si="820"/>
        <v>2.6171119999999999E-5</v>
      </c>
      <c r="DI586" s="19">
        <f t="shared" si="821"/>
        <v>4.0315719999999992E-5</v>
      </c>
      <c r="DJ586" s="19">
        <f t="shared" si="822"/>
        <v>0</v>
      </c>
      <c r="DK586" s="19">
        <f t="shared" si="823"/>
        <v>2.2651639999999998E-5</v>
      </c>
      <c r="DM586" s="68">
        <f t="shared" si="824"/>
        <v>976.48881340126911</v>
      </c>
      <c r="DN586" s="19">
        <f t="shared" si="825"/>
        <v>112.8683977758467</v>
      </c>
      <c r="DO586" s="19">
        <f t="shared" si="826"/>
        <v>250.93675770127757</v>
      </c>
      <c r="DP586" s="19">
        <f t="shared" si="827"/>
        <v>28.568695629580247</v>
      </c>
      <c r="DQ586" s="19">
        <f t="shared" si="828"/>
        <v>452.54728534384151</v>
      </c>
      <c r="DR586" s="19">
        <f t="shared" si="829"/>
        <v>8.4673186711837385</v>
      </c>
      <c r="DS586" s="19">
        <f t="shared" si="830"/>
        <v>392.41977464456602</v>
      </c>
      <c r="DT586" s="19">
        <f t="shared" si="831"/>
        <v>449.76752334534478</v>
      </c>
      <c r="DU586" s="19">
        <f t="shared" si="832"/>
        <v>42.802815275503015</v>
      </c>
      <c r="DV586" s="19">
        <f t="shared" si="833"/>
        <v>49.617191406117975</v>
      </c>
      <c r="DX586" s="19">
        <f t="shared" si="834"/>
        <v>62.22418221178954</v>
      </c>
      <c r="DZ586" s="68">
        <f t="shared" si="835"/>
        <v>2826.7087554063201</v>
      </c>
      <c r="EA586" s="21">
        <f t="shared" si="836"/>
        <v>2.8267087554063202</v>
      </c>
      <c r="EB586" s="92">
        <f t="shared" si="837"/>
        <v>1184</v>
      </c>
    </row>
    <row r="587" spans="1:132" x14ac:dyDescent="0.3">
      <c r="A587" s="19">
        <f>'A. Thermody. result (all suite)'!C543</f>
        <v>1182</v>
      </c>
      <c r="B587" s="19" t="str">
        <f>'A. Thermody. result (all suite)'!A543</f>
        <v>Basanite</v>
      </c>
      <c r="C587" s="24">
        <f>'A. Thermody. result (all suite)'!G543</f>
        <v>99.740588000000002</v>
      </c>
      <c r="D587" s="19">
        <f>'A. Thermody. result (all suite)'!D543</f>
        <v>5000</v>
      </c>
      <c r="E587" s="61">
        <f>'A. Thermody. result (all suite)'!I543</f>
        <v>41.050584000000001</v>
      </c>
      <c r="F587" s="21">
        <f>'A. Thermody. result (all suite)'!J543</f>
        <v>3.5956679999999999</v>
      </c>
      <c r="G587" s="21">
        <f>'A. Thermody. result (all suite)'!K543</f>
        <v>14.96435</v>
      </c>
      <c r="H587" s="21">
        <f>'A. Thermody. result (all suite)'!L543</f>
        <v>1.864403</v>
      </c>
      <c r="I587" s="21">
        <f>'A. Thermody. result (all suite)'!M543</f>
        <v>9.5921780000000005</v>
      </c>
      <c r="J587" s="21">
        <f>'A. Thermody. result (all suite)'!N543</f>
        <v>0.18048600000000001</v>
      </c>
      <c r="K587" s="21">
        <f>'A. Thermody. result (all suite)'!O543</f>
        <v>7.4850390000000004</v>
      </c>
      <c r="L587" s="21">
        <f>'A. Thermody. result (all suite)'!P543</f>
        <v>11.952197</v>
      </c>
      <c r="M587" s="21">
        <f>'A. Thermody. result (all suite)'!Q543</f>
        <v>1.824916</v>
      </c>
      <c r="N587" s="21">
        <f>'A. Thermody. result (all suite)'!R543</f>
        <v>3.2587790000000001</v>
      </c>
      <c r="O587" s="21">
        <f>'A. Thermody. result (all suite)'!S543</f>
        <v>1.9352130000000001</v>
      </c>
      <c r="P587" s="21">
        <f>'A. Thermody. result (all suite)'!T543</f>
        <v>2.2961860000000001</v>
      </c>
      <c r="Q587" s="21">
        <f t="shared" si="755"/>
        <v>99.999999000000017</v>
      </c>
      <c r="S587" s="19">
        <f t="shared" si="756"/>
        <v>1455</v>
      </c>
      <c r="T587" s="19">
        <f t="shared" si="757"/>
        <v>0.5</v>
      </c>
      <c r="V587" s="61">
        <f t="shared" si="758"/>
        <v>40.107986227847782</v>
      </c>
      <c r="W587" s="21">
        <f t="shared" si="759"/>
        <v>3.5131047739518872</v>
      </c>
      <c r="X587" s="21">
        <f t="shared" si="760"/>
        <v>14.620740686872907</v>
      </c>
      <c r="Y587" s="21">
        <f t="shared" si="761"/>
        <v>1.8215928389023182</v>
      </c>
      <c r="Z587" s="21">
        <f t="shared" si="762"/>
        <v>9.3719237494663776</v>
      </c>
      <c r="AA587" s="21">
        <f t="shared" si="763"/>
        <v>0.17634170569459703</v>
      </c>
      <c r="AB587" s="21">
        <f t="shared" si="764"/>
        <v>7.3131685806687559</v>
      </c>
      <c r="AC587" s="21">
        <f t="shared" si="765"/>
        <v>11.677752323049132</v>
      </c>
      <c r="AD587" s="21">
        <f t="shared" si="766"/>
        <v>1.7830125338772054</v>
      </c>
      <c r="AE587" s="21">
        <f t="shared" si="767"/>
        <v>3.1839513720827837</v>
      </c>
      <c r="AF587" s="21">
        <f t="shared" si="768"/>
        <v>1.8907769095794589</v>
      </c>
      <c r="AG587" s="21">
        <f t="shared" si="769"/>
        <v>95.460351701993218</v>
      </c>
      <c r="AH587" s="21"/>
      <c r="AI587" s="61">
        <f t="shared" si="770"/>
        <v>42.015334652292431</v>
      </c>
      <c r="AJ587" s="21">
        <f t="shared" si="771"/>
        <v>3.6801716223705609</v>
      </c>
      <c r="AK587" s="21">
        <f t="shared" si="772"/>
        <v>15.316034799992911</v>
      </c>
      <c r="AL587" s="21">
        <f t="shared" si="773"/>
        <v>1.9082192831102709</v>
      </c>
      <c r="AM587" s="21">
        <f t="shared" si="774"/>
        <v>9.817608653615185</v>
      </c>
      <c r="AN587" s="21">
        <f t="shared" si="775"/>
        <v>0.18472769327845981</v>
      </c>
      <c r="AO587" s="21">
        <f t="shared" si="776"/>
        <v>7.6609487083170436</v>
      </c>
      <c r="AP587" s="21">
        <f t="shared" si="777"/>
        <v>12.233091660404286</v>
      </c>
      <c r="AQ587" s="21">
        <f t="shared" si="778"/>
        <v>1.8678042790407781</v>
      </c>
      <c r="AR587" s="21">
        <f t="shared" si="779"/>
        <v>3.3353652226448927</v>
      </c>
      <c r="AS587" s="21">
        <f t="shared" si="780"/>
        <v>1.9806934249331698</v>
      </c>
      <c r="AT587" s="21">
        <f t="shared" si="781"/>
        <v>100</v>
      </c>
      <c r="AU587" s="21"/>
      <c r="AV587" s="21">
        <f>AR587*'[1]diagram lines'!$G$39</f>
        <v>2.7687072075365182</v>
      </c>
      <c r="AW587" s="21">
        <f>AK587*'[1]diagram lines'!$G$40</f>
        <v>8.1062622788036229</v>
      </c>
      <c r="AX587" s="21">
        <f>AQ587*'[1]diagram lines'!$G$38</f>
        <v>1.3856347329831393</v>
      </c>
      <c r="AY587" s="21">
        <f>AP587*'[1]diagram lines'!$G$41</f>
        <v>8.7424723175050474</v>
      </c>
      <c r="AZ587" s="21">
        <f t="shared" si="782"/>
        <v>5.2031695016856707</v>
      </c>
      <c r="BA587" s="21">
        <f t="shared" si="783"/>
        <v>0.62854764879316716</v>
      </c>
      <c r="BB587" s="21">
        <f t="shared" si="784"/>
        <v>1.9512746891965347</v>
      </c>
      <c r="BC587" s="86">
        <f t="shared" si="785"/>
        <v>0.51248550782553548</v>
      </c>
      <c r="BX587" s="61">
        <f t="shared" si="786"/>
        <v>0.68326537949400801</v>
      </c>
      <c r="BY587" s="21">
        <f t="shared" si="787"/>
        <v>4.5013370055082623E-2</v>
      </c>
      <c r="BZ587" s="21">
        <f t="shared" si="788"/>
        <v>0.14676686936053354</v>
      </c>
      <c r="CA587" s="21">
        <f t="shared" si="789"/>
        <v>1.1675139332456634E-2</v>
      </c>
      <c r="CB587" s="21">
        <f t="shared" si="790"/>
        <v>0.13350282533054977</v>
      </c>
      <c r="CC587" s="21">
        <f t="shared" si="791"/>
        <v>2.5442063715816186E-3</v>
      </c>
      <c r="CD587" s="21">
        <f t="shared" si="792"/>
        <v>0.18573297766749383</v>
      </c>
      <c r="CE587" s="21">
        <f t="shared" si="793"/>
        <v>0.21312762125534951</v>
      </c>
      <c r="CF587" s="21">
        <f t="shared" si="794"/>
        <v>2.9438877238264233E-2</v>
      </c>
      <c r="CG587" s="21">
        <f t="shared" si="795"/>
        <v>3.4594256900212311E-2</v>
      </c>
      <c r="CH587" s="21">
        <f t="shared" si="796"/>
        <v>1.3633637209040187E-2</v>
      </c>
      <c r="CI587" s="21">
        <f t="shared" si="797"/>
        <v>0.12742430632630411</v>
      </c>
      <c r="CJ587" s="21">
        <f t="shared" si="798"/>
        <v>1.6267194665408764</v>
      </c>
      <c r="CL587" s="68">
        <f t="shared" si="799"/>
        <v>0.4200265586954165</v>
      </c>
      <c r="CM587" s="19">
        <f t="shared" si="800"/>
        <v>2.7671255542789389E-2</v>
      </c>
      <c r="CN587" s="19">
        <f t="shared" si="801"/>
        <v>9.0222605912883488E-2</v>
      </c>
      <c r="CO587" s="19">
        <f t="shared" si="802"/>
        <v>7.1771067922873841E-3</v>
      </c>
      <c r="CP587" s="19">
        <f t="shared" si="803"/>
        <v>8.2068745150284395E-2</v>
      </c>
      <c r="CQ587" s="19">
        <f t="shared" si="804"/>
        <v>1.5640105278826744E-3</v>
      </c>
      <c r="CR587" s="19">
        <f t="shared" si="805"/>
        <v>0.11417640317690679</v>
      </c>
      <c r="CS587" s="19">
        <f t="shared" si="806"/>
        <v>0.13101682597341316</v>
      </c>
      <c r="CT587" s="19">
        <f t="shared" si="807"/>
        <v>1.8097083021244149E-2</v>
      </c>
      <c r="CU587" s="19">
        <f t="shared" si="808"/>
        <v>2.1266270928554737E-2</v>
      </c>
      <c r="CV587" s="19">
        <f t="shared" si="809"/>
        <v>8.3810623094289997E-3</v>
      </c>
      <c r="CW587" s="19">
        <f t="shared" si="810"/>
        <v>7.8332071968908332E-2</v>
      </c>
      <c r="CX587" s="19">
        <f t="shared" si="811"/>
        <v>0.99999999999999989</v>
      </c>
      <c r="CZ587" s="68">
        <f t="shared" si="812"/>
        <v>2.5805000000000001E-5</v>
      </c>
      <c r="DA587" s="19">
        <f t="shared" si="813"/>
        <v>1.9716679999999999E-5</v>
      </c>
      <c r="DB587" s="19">
        <f t="shared" si="814"/>
        <v>3.667E-5</v>
      </c>
      <c r="DC587" s="19">
        <f t="shared" si="815"/>
        <v>4.115337999999999E-5</v>
      </c>
      <c r="DD587" s="19">
        <f t="shared" si="816"/>
        <v>1.3078439999999998E-5</v>
      </c>
      <c r="DE587" s="19">
        <f t="shared" si="817"/>
        <v>1.3078439999999998E-5</v>
      </c>
      <c r="DF587" s="19">
        <f t="shared" si="818"/>
        <v>1.1742139999999998E-5</v>
      </c>
      <c r="DG587" s="19">
        <f t="shared" si="819"/>
        <v>1.6304679999999999E-5</v>
      </c>
      <c r="DH587" s="19">
        <f t="shared" si="820"/>
        <v>2.6155759999999998E-5</v>
      </c>
      <c r="DI587" s="19">
        <f t="shared" si="821"/>
        <v>4.0291559999999996E-5</v>
      </c>
      <c r="DJ587" s="19">
        <f t="shared" si="822"/>
        <v>0</v>
      </c>
      <c r="DK587" s="19">
        <f t="shared" si="823"/>
        <v>2.2632719999999996E-5</v>
      </c>
      <c r="DM587" s="68">
        <f t="shared" si="824"/>
        <v>977.91883923350588</v>
      </c>
      <c r="DN587" s="19">
        <f t="shared" si="825"/>
        <v>112.10710387134225</v>
      </c>
      <c r="DO587" s="19">
        <f t="shared" si="826"/>
        <v>250.86165527345517</v>
      </c>
      <c r="DP587" s="19">
        <f t="shared" si="827"/>
        <v>27.849770387277363</v>
      </c>
      <c r="DQ587" s="19">
        <f t="shared" si="828"/>
        <v>450.86717827569146</v>
      </c>
      <c r="DR587" s="19">
        <f t="shared" si="829"/>
        <v>8.4834970262506033</v>
      </c>
      <c r="DS587" s="19">
        <f t="shared" si="830"/>
        <v>391.8629013135037</v>
      </c>
      <c r="DT587" s="19">
        <f t="shared" si="831"/>
        <v>450.63279994388176</v>
      </c>
      <c r="DU587" s="19">
        <f t="shared" si="832"/>
        <v>42.890674042234856</v>
      </c>
      <c r="DV587" s="19">
        <f t="shared" si="833"/>
        <v>49.719661424622338</v>
      </c>
      <c r="DX587" s="19">
        <f t="shared" si="834"/>
        <v>62.367401570811118</v>
      </c>
      <c r="DZ587" s="68">
        <f t="shared" si="835"/>
        <v>2825.5614823625765</v>
      </c>
      <c r="EA587" s="21">
        <f t="shared" si="836"/>
        <v>2.8255614823625765</v>
      </c>
      <c r="EB587" s="92">
        <f t="shared" si="837"/>
        <v>1182</v>
      </c>
    </row>
    <row r="588" spans="1:132" x14ac:dyDescent="0.3">
      <c r="A588" s="19">
        <f>'A. Thermody. result (all suite)'!C544</f>
        <v>1180</v>
      </c>
      <c r="B588" s="19" t="str">
        <f>'A. Thermody. result (all suite)'!A544</f>
        <v>Basanite</v>
      </c>
      <c r="C588" s="24">
        <f>'A. Thermody. result (all suite)'!G544</f>
        <v>99.554450000000003</v>
      </c>
      <c r="D588" s="19">
        <f>'A. Thermody. result (all suite)'!D544</f>
        <v>5000</v>
      </c>
      <c r="E588" s="61">
        <f>'A. Thermody. result (all suite)'!I544</f>
        <v>41.127336999999997</v>
      </c>
      <c r="F588" s="21">
        <f>'A. Thermody. result (all suite)'!J544</f>
        <v>3.5704180000000001</v>
      </c>
      <c r="G588" s="21">
        <f>'A. Thermody. result (all suite)'!K544</f>
        <v>14.966452</v>
      </c>
      <c r="H588" s="21">
        <f>'A. Thermody. result (all suite)'!L544</f>
        <v>1.8174060000000001</v>
      </c>
      <c r="I588" s="21">
        <f>'A. Thermody. result (all suite)'!M544</f>
        <v>9.5567890000000002</v>
      </c>
      <c r="J588" s="21">
        <f>'A. Thermody. result (all suite)'!N544</f>
        <v>0.18082400000000001</v>
      </c>
      <c r="K588" s="21">
        <f>'A. Thermody. result (all suite)'!O544</f>
        <v>7.473719</v>
      </c>
      <c r="L588" s="21">
        <f>'A. Thermody. result (all suite)'!P544</f>
        <v>11.974545000000001</v>
      </c>
      <c r="M588" s="21">
        <f>'A. Thermody. result (all suite)'!Q544</f>
        <v>1.828328</v>
      </c>
      <c r="N588" s="21">
        <f>'A. Thermody. result (all suite)'!R544</f>
        <v>3.264872</v>
      </c>
      <c r="O588" s="21">
        <f>'A. Thermody. result (all suite)'!S544</f>
        <v>1.938831</v>
      </c>
      <c r="P588" s="21">
        <f>'A. Thermody. result (all suite)'!T544</f>
        <v>2.3004790000000002</v>
      </c>
      <c r="Q588" s="21">
        <f t="shared" si="755"/>
        <v>100</v>
      </c>
      <c r="S588" s="19">
        <f t="shared" si="756"/>
        <v>1453</v>
      </c>
      <c r="T588" s="19">
        <f t="shared" si="757"/>
        <v>0.5</v>
      </c>
      <c r="V588" s="61">
        <f t="shared" si="758"/>
        <v>40.181211249055771</v>
      </c>
      <c r="W588" s="21">
        <f t="shared" si="759"/>
        <v>3.4882812836977801</v>
      </c>
      <c r="X588" s="21">
        <f t="shared" si="760"/>
        <v>14.622151914694921</v>
      </c>
      <c r="Y588" s="21">
        <f t="shared" si="761"/>
        <v>1.7755969566252603</v>
      </c>
      <c r="Z588" s="21">
        <f t="shared" si="762"/>
        <v>9.3369370759806909</v>
      </c>
      <c r="AA588" s="21">
        <f t="shared" si="763"/>
        <v>0.17666418185304003</v>
      </c>
      <c r="AB588" s="21">
        <f t="shared" si="764"/>
        <v>7.3017876638859898</v>
      </c>
      <c r="AC588" s="21">
        <f t="shared" si="765"/>
        <v>11.699073106929452</v>
      </c>
      <c r="AD588" s="21">
        <f t="shared" si="766"/>
        <v>1.7862676983088801</v>
      </c>
      <c r="AE588" s="21">
        <f t="shared" si="767"/>
        <v>3.1897643052631199</v>
      </c>
      <c r="AF588" s="21">
        <f t="shared" si="768"/>
        <v>1.8942285999995101</v>
      </c>
      <c r="AG588" s="21">
        <f t="shared" si="769"/>
        <v>95.451964036294413</v>
      </c>
      <c r="AH588" s="21"/>
      <c r="AI588" s="61">
        <f t="shared" si="770"/>
        <v>42.095740674102181</v>
      </c>
      <c r="AJ588" s="21">
        <f t="shared" si="771"/>
        <v>3.6544887461628397</v>
      </c>
      <c r="AK588" s="21">
        <f t="shared" si="772"/>
        <v>15.318859137497716</v>
      </c>
      <c r="AL588" s="21">
        <f t="shared" si="773"/>
        <v>1.8601994988286588</v>
      </c>
      <c r="AM588" s="21">
        <f t="shared" si="774"/>
        <v>9.7818176611121768</v>
      </c>
      <c r="AN588" s="21">
        <f t="shared" si="775"/>
        <v>0.18508176718696506</v>
      </c>
      <c r="AO588" s="21">
        <f t="shared" si="776"/>
        <v>7.6496987124430218</v>
      </c>
      <c r="AP588" s="21">
        <f t="shared" si="777"/>
        <v>12.256503284187035</v>
      </c>
      <c r="AQ588" s="21">
        <f t="shared" si="778"/>
        <v>1.8713786733918583</v>
      </c>
      <c r="AR588" s="21">
        <f t="shared" si="779"/>
        <v>3.341748215940588</v>
      </c>
      <c r="AS588" s="21">
        <f t="shared" si="780"/>
        <v>1.9844836291469639</v>
      </c>
      <c r="AT588" s="21">
        <f t="shared" si="781"/>
        <v>100.00000000000001</v>
      </c>
      <c r="AU588" s="21"/>
      <c r="AV588" s="21">
        <f>AR588*'[1]diagram lines'!$G$39</f>
        <v>2.7740057695720828</v>
      </c>
      <c r="AW588" s="21">
        <f>AK588*'[1]diagram lines'!$G$40</f>
        <v>8.1077571056877868</v>
      </c>
      <c r="AX588" s="21">
        <f>AQ588*'[1]diagram lines'!$G$38</f>
        <v>1.3882864053332953</v>
      </c>
      <c r="AY588" s="21">
        <f>AP588*'[1]diagram lines'!$G$41</f>
        <v>8.7592036131178332</v>
      </c>
      <c r="AZ588" s="21">
        <f t="shared" si="782"/>
        <v>5.2131268893324467</v>
      </c>
      <c r="BA588" s="21">
        <f t="shared" si="783"/>
        <v>0.62746273641189243</v>
      </c>
      <c r="BB588" s="21">
        <f t="shared" si="784"/>
        <v>1.9479067698730452</v>
      </c>
      <c r="BC588" s="86">
        <f t="shared" si="785"/>
        <v>0.51337159224780304</v>
      </c>
      <c r="BX588" s="61">
        <f t="shared" si="786"/>
        <v>0.68454289280958713</v>
      </c>
      <c r="BY588" s="21">
        <f t="shared" si="787"/>
        <v>4.469727090635954E-2</v>
      </c>
      <c r="BZ588" s="21">
        <f t="shared" si="788"/>
        <v>0.1467874852883484</v>
      </c>
      <c r="CA588" s="21">
        <f t="shared" si="789"/>
        <v>1.1380837873379674E-2</v>
      </c>
      <c r="CB588" s="21">
        <f t="shared" si="790"/>
        <v>0.13301028531663189</v>
      </c>
      <c r="CC588" s="21">
        <f t="shared" si="791"/>
        <v>2.5489709613758108E-3</v>
      </c>
      <c r="CD588" s="21">
        <f t="shared" si="792"/>
        <v>0.18545208436724567</v>
      </c>
      <c r="CE588" s="21">
        <f t="shared" si="793"/>
        <v>0.21352612339514981</v>
      </c>
      <c r="CF588" s="21">
        <f t="shared" si="794"/>
        <v>2.9493918373931279E-2</v>
      </c>
      <c r="CG588" s="21">
        <f t="shared" si="795"/>
        <v>3.4658938428874735E-2</v>
      </c>
      <c r="CH588" s="21">
        <f t="shared" si="796"/>
        <v>1.3659126134250127E-2</v>
      </c>
      <c r="CI588" s="21">
        <f t="shared" si="797"/>
        <v>0.12766254162042176</v>
      </c>
      <c r="CJ588" s="21">
        <f t="shared" si="798"/>
        <v>1.6274204754755555</v>
      </c>
      <c r="CL588" s="68">
        <f t="shared" si="799"/>
        <v>0.42063062565902271</v>
      </c>
      <c r="CM588" s="19">
        <f t="shared" si="800"/>
        <v>2.7465102952756178E-2</v>
      </c>
      <c r="CN588" s="19">
        <f t="shared" si="801"/>
        <v>9.0196410516129824E-2</v>
      </c>
      <c r="CO588" s="19">
        <f t="shared" si="802"/>
        <v>6.99317603832779E-3</v>
      </c>
      <c r="CP588" s="19">
        <f t="shared" si="803"/>
        <v>8.1730743419437674E-2</v>
      </c>
      <c r="CQ588" s="19">
        <f t="shared" si="804"/>
        <v>1.5662645270767932E-3</v>
      </c>
      <c r="CR588" s="19">
        <f t="shared" si="805"/>
        <v>0.11395462153875993</v>
      </c>
      <c r="CS588" s="19">
        <f t="shared" si="806"/>
        <v>0.13120525802205754</v>
      </c>
      <c r="CT588" s="19">
        <f t="shared" si="807"/>
        <v>1.8123108820609336E-2</v>
      </c>
      <c r="CU588" s="19">
        <f t="shared" si="808"/>
        <v>2.1296855330978245E-2</v>
      </c>
      <c r="CV588" s="19">
        <f t="shared" si="809"/>
        <v>8.3931143426585787E-3</v>
      </c>
      <c r="CW588" s="19">
        <f t="shared" si="810"/>
        <v>7.8444718832185609E-2</v>
      </c>
      <c r="CX588" s="19">
        <f t="shared" si="811"/>
        <v>1</v>
      </c>
      <c r="CZ588" s="68">
        <f t="shared" si="812"/>
        <v>2.5805000000000001E-5</v>
      </c>
      <c r="DA588" s="19">
        <f t="shared" si="813"/>
        <v>1.9702199999999996E-5</v>
      </c>
      <c r="DB588" s="19">
        <f t="shared" si="814"/>
        <v>3.667E-5</v>
      </c>
      <c r="DC588" s="19">
        <f t="shared" si="815"/>
        <v>4.1135199999999992E-5</v>
      </c>
      <c r="DD588" s="19">
        <f t="shared" si="816"/>
        <v>1.3072599999999997E-5</v>
      </c>
      <c r="DE588" s="19">
        <f t="shared" si="817"/>
        <v>1.3072599999999997E-5</v>
      </c>
      <c r="DF588" s="19">
        <f t="shared" si="818"/>
        <v>1.1735599999999998E-5</v>
      </c>
      <c r="DG588" s="19">
        <f t="shared" si="819"/>
        <v>1.6297199999999997E-5</v>
      </c>
      <c r="DH588" s="19">
        <f t="shared" si="820"/>
        <v>2.6140400000000001E-5</v>
      </c>
      <c r="DI588" s="19">
        <f t="shared" si="821"/>
        <v>4.0267399999999993E-5</v>
      </c>
      <c r="DJ588" s="19">
        <f t="shared" si="822"/>
        <v>0</v>
      </c>
      <c r="DK588" s="19">
        <f t="shared" si="823"/>
        <v>2.2613799999999997E-5</v>
      </c>
      <c r="DM588" s="68">
        <f t="shared" si="824"/>
        <v>979.32524664189418</v>
      </c>
      <c r="DN588" s="19">
        <f t="shared" si="825"/>
        <v>111.35367745054683</v>
      </c>
      <c r="DO588" s="19">
        <f t="shared" si="826"/>
        <v>250.78881964070348</v>
      </c>
      <c r="DP588" s="19">
        <f t="shared" si="827"/>
        <v>27.148045507510961</v>
      </c>
      <c r="DQ588" s="19">
        <f t="shared" si="828"/>
        <v>449.21086200806246</v>
      </c>
      <c r="DR588" s="19">
        <f t="shared" si="829"/>
        <v>8.4995185005911384</v>
      </c>
      <c r="DS588" s="19">
        <f t="shared" si="830"/>
        <v>391.31968097174627</v>
      </c>
      <c r="DT588" s="19">
        <f t="shared" si="831"/>
        <v>451.48803904210462</v>
      </c>
      <c r="DU588" s="19">
        <f t="shared" si="832"/>
        <v>42.977594672980246</v>
      </c>
      <c r="DV588" s="19">
        <f t="shared" si="833"/>
        <v>49.821040647723741</v>
      </c>
      <c r="DX588" s="19">
        <f t="shared" si="834"/>
        <v>62.509345327012035</v>
      </c>
      <c r="DZ588" s="68">
        <f t="shared" si="835"/>
        <v>2824.4418704108757</v>
      </c>
      <c r="EA588" s="21">
        <f t="shared" si="836"/>
        <v>2.8244418704108756</v>
      </c>
      <c r="EB588" s="92">
        <f t="shared" si="837"/>
        <v>1180</v>
      </c>
    </row>
    <row r="589" spans="1:132" x14ac:dyDescent="0.3">
      <c r="A589" s="19">
        <f>'A. Thermody. result (all suite)'!C545</f>
        <v>1178</v>
      </c>
      <c r="B589" s="19" t="str">
        <f>'A. Thermody. result (all suite)'!A545</f>
        <v>Basanite</v>
      </c>
      <c r="C589" s="24">
        <f>'A. Thermody. result (all suite)'!G545</f>
        <v>99.372068999999996</v>
      </c>
      <c r="D589" s="19">
        <f>'A. Thermody. result (all suite)'!D545</f>
        <v>5000</v>
      </c>
      <c r="E589" s="61">
        <f>'A. Thermody. result (all suite)'!I545</f>
        <v>41.202820000000003</v>
      </c>
      <c r="F589" s="21">
        <f>'A. Thermody. result (all suite)'!J545</f>
        <v>3.5453969999999999</v>
      </c>
      <c r="G589" s="21">
        <f>'A. Thermody. result (all suite)'!K545</f>
        <v>14.968548999999999</v>
      </c>
      <c r="H589" s="21">
        <f>'A. Thermody. result (all suite)'!L545</f>
        <v>1.7715160000000001</v>
      </c>
      <c r="I589" s="21">
        <f>'A. Thermody. result (all suite)'!M545</f>
        <v>9.5218129999999999</v>
      </c>
      <c r="J589" s="21">
        <f>'A. Thermody. result (all suite)'!N545</f>
        <v>0.18115600000000001</v>
      </c>
      <c r="K589" s="21">
        <f>'A. Thermody. result (all suite)'!O545</f>
        <v>7.4625890000000004</v>
      </c>
      <c r="L589" s="21">
        <f>'A. Thermody. result (all suite)'!P545</f>
        <v>11.996522000000001</v>
      </c>
      <c r="M589" s="21">
        <f>'A. Thermody. result (all suite)'!Q545</f>
        <v>1.8316840000000001</v>
      </c>
      <c r="N589" s="21">
        <f>'A. Thermody. result (all suite)'!R545</f>
        <v>3.270864</v>
      </c>
      <c r="O589" s="21">
        <f>'A. Thermody. result (all suite)'!S545</f>
        <v>1.9423900000000001</v>
      </c>
      <c r="P589" s="21">
        <f>'A. Thermody. result (all suite)'!T545</f>
        <v>2.3047010000000001</v>
      </c>
      <c r="Q589" s="21">
        <f t="shared" si="755"/>
        <v>100.000001</v>
      </c>
      <c r="S589" s="19">
        <f t="shared" si="756"/>
        <v>1451</v>
      </c>
      <c r="T589" s="19">
        <f t="shared" si="757"/>
        <v>0.5</v>
      </c>
      <c r="V589" s="61">
        <f t="shared" si="758"/>
        <v>40.253218204927819</v>
      </c>
      <c r="W589" s="21">
        <f t="shared" si="759"/>
        <v>3.4636862007041378</v>
      </c>
      <c r="X589" s="21">
        <f t="shared" si="760"/>
        <v>14.623568704961313</v>
      </c>
      <c r="Y589" s="21">
        <f t="shared" si="761"/>
        <v>1.7306878534411216</v>
      </c>
      <c r="Z589" s="21">
        <f t="shared" si="762"/>
        <v>9.302363682765364</v>
      </c>
      <c r="AA589" s="21">
        <f t="shared" si="763"/>
        <v>0.17698089589819108</v>
      </c>
      <c r="AB589" s="21">
        <f t="shared" si="764"/>
        <v>7.2905986384110149</v>
      </c>
      <c r="AC589" s="21">
        <f t="shared" si="765"/>
        <v>11.720038040265621</v>
      </c>
      <c r="AD589" s="21">
        <f t="shared" si="766"/>
        <v>1.7894691609573086</v>
      </c>
      <c r="AE589" s="21">
        <f t="shared" si="767"/>
        <v>3.1954803654371968</v>
      </c>
      <c r="AF589" s="21">
        <f t="shared" si="768"/>
        <v>1.897623718693763</v>
      </c>
      <c r="AG589" s="21">
        <f t="shared" si="769"/>
        <v>95.443715466462848</v>
      </c>
      <c r="AH589" s="21"/>
      <c r="AI589" s="61">
        <f t="shared" si="770"/>
        <v>42.174823149117721</v>
      </c>
      <c r="AJ589" s="21">
        <f t="shared" si="771"/>
        <v>3.6290353783651823</v>
      </c>
      <c r="AK589" s="21">
        <f t="shared" si="772"/>
        <v>15.321667470185361</v>
      </c>
      <c r="AL589" s="21">
        <f t="shared" si="773"/>
        <v>1.8133072931860592</v>
      </c>
      <c r="AM589" s="21">
        <f t="shared" si="774"/>
        <v>9.7464391838706685</v>
      </c>
      <c r="AN589" s="21">
        <f t="shared" si="775"/>
        <v>0.18542959589662966</v>
      </c>
      <c r="AO589" s="21">
        <f t="shared" si="776"/>
        <v>7.6386366590818602</v>
      </c>
      <c r="AP589" s="21">
        <f t="shared" si="777"/>
        <v>12.279528288464236</v>
      </c>
      <c r="AQ589" s="21">
        <f t="shared" si="778"/>
        <v>1.8748946981072787</v>
      </c>
      <c r="AR589" s="21">
        <f t="shared" si="779"/>
        <v>3.3480259541656561</v>
      </c>
      <c r="AS589" s="21">
        <f t="shared" si="780"/>
        <v>1.9882123295593546</v>
      </c>
      <c r="AT589" s="21">
        <f t="shared" si="781"/>
        <v>100</v>
      </c>
      <c r="AU589" s="21"/>
      <c r="AV589" s="21">
        <f>AR589*'[1]diagram lines'!$G$39</f>
        <v>2.7792169587254523</v>
      </c>
      <c r="AW589" s="21">
        <f>AK589*'[1]diagram lines'!$G$40</f>
        <v>8.1092434617603253</v>
      </c>
      <c r="AX589" s="21">
        <f>AQ589*'[1]diagram lines'!$G$38</f>
        <v>1.3908947760402175</v>
      </c>
      <c r="AY589" s="21">
        <f>AP589*'[1]diagram lines'!$G$41</f>
        <v>8.7756586081503158</v>
      </c>
      <c r="AZ589" s="21">
        <f t="shared" si="782"/>
        <v>5.2229206522729346</v>
      </c>
      <c r="BA589" s="21">
        <f t="shared" si="783"/>
        <v>0.62640099792885318</v>
      </c>
      <c r="BB589" s="21">
        <f t="shared" si="784"/>
        <v>1.9446105950002814</v>
      </c>
      <c r="BC589" s="86">
        <f t="shared" si="785"/>
        <v>0.5142417729138492</v>
      </c>
      <c r="BX589" s="61">
        <f t="shared" si="786"/>
        <v>0.68579926764314258</v>
      </c>
      <c r="BY589" s="21">
        <f t="shared" si="787"/>
        <v>4.4384038557836757E-2</v>
      </c>
      <c r="BZ589" s="21">
        <f t="shared" si="788"/>
        <v>0.14680805217732446</v>
      </c>
      <c r="CA589" s="21">
        <f t="shared" si="789"/>
        <v>1.1093468595403595E-2</v>
      </c>
      <c r="CB589" s="21">
        <f t="shared" si="790"/>
        <v>0.13252349338900488</v>
      </c>
      <c r="CC589" s="21">
        <f t="shared" si="791"/>
        <v>2.5536509726529462E-3</v>
      </c>
      <c r="CD589" s="21">
        <f t="shared" si="792"/>
        <v>0.18517590570719605</v>
      </c>
      <c r="CE589" s="21">
        <f t="shared" si="793"/>
        <v>0.21391800998573468</v>
      </c>
      <c r="CF589" s="21">
        <f t="shared" si="794"/>
        <v>2.9548056138086788E-2</v>
      </c>
      <c r="CG589" s="21">
        <f t="shared" si="795"/>
        <v>3.4722547770700635E-2</v>
      </c>
      <c r="CH589" s="21">
        <f t="shared" si="796"/>
        <v>1.3684199402581301E-2</v>
      </c>
      <c r="CI589" s="21">
        <f t="shared" si="797"/>
        <v>0.12789683684794673</v>
      </c>
      <c r="CJ589" s="21">
        <f t="shared" si="798"/>
        <v>1.6281075271876115</v>
      </c>
      <c r="CL589" s="68">
        <f t="shared" si="799"/>
        <v>0.42122480007680474</v>
      </c>
      <c r="CM589" s="19">
        <f t="shared" si="800"/>
        <v>2.7261122386987316E-2</v>
      </c>
      <c r="CN589" s="19">
        <f t="shared" si="801"/>
        <v>9.0170980556130889E-2</v>
      </c>
      <c r="CO589" s="19">
        <f t="shared" si="802"/>
        <v>6.8137198619592542E-3</v>
      </c>
      <c r="CP589" s="19">
        <f t="shared" si="803"/>
        <v>8.139726103835758E-2</v>
      </c>
      <c r="CQ589" s="19">
        <f t="shared" si="804"/>
        <v>1.5684780826878896E-3</v>
      </c>
      <c r="CR589" s="19">
        <f t="shared" si="805"/>
        <v>0.11373690165726855</v>
      </c>
      <c r="CS589" s="19">
        <f t="shared" si="806"/>
        <v>0.13139059086303473</v>
      </c>
      <c r="CT589" s="19">
        <f t="shared" si="807"/>
        <v>1.8148712934905484E-2</v>
      </c>
      <c r="CU589" s="19">
        <f t="shared" si="808"/>
        <v>2.1326937681247791E-2</v>
      </c>
      <c r="CV589" s="19">
        <f t="shared" si="809"/>
        <v>8.4049727515352439E-3</v>
      </c>
      <c r="CW589" s="19">
        <f t="shared" si="810"/>
        <v>7.8555522109080456E-2</v>
      </c>
      <c r="CX589" s="19">
        <f t="shared" si="811"/>
        <v>1</v>
      </c>
      <c r="CZ589" s="68">
        <f t="shared" si="812"/>
        <v>2.5805000000000001E-5</v>
      </c>
      <c r="DA589" s="19">
        <f t="shared" si="813"/>
        <v>1.9687719999999999E-5</v>
      </c>
      <c r="DB589" s="19">
        <f t="shared" si="814"/>
        <v>3.667E-5</v>
      </c>
      <c r="DC589" s="19">
        <f t="shared" si="815"/>
        <v>4.1117019999999994E-5</v>
      </c>
      <c r="DD589" s="19">
        <f t="shared" si="816"/>
        <v>1.3066759999999999E-5</v>
      </c>
      <c r="DE589" s="19">
        <f t="shared" si="817"/>
        <v>1.3066759999999999E-5</v>
      </c>
      <c r="DF589" s="19">
        <f t="shared" si="818"/>
        <v>1.1729059999999998E-5</v>
      </c>
      <c r="DG589" s="19">
        <f t="shared" si="819"/>
        <v>1.6289719999999999E-5</v>
      </c>
      <c r="DH589" s="19">
        <f t="shared" si="820"/>
        <v>2.6125040000000001E-5</v>
      </c>
      <c r="DI589" s="19">
        <f t="shared" si="821"/>
        <v>4.024323999999999E-5</v>
      </c>
      <c r="DJ589" s="19">
        <f t="shared" si="822"/>
        <v>0</v>
      </c>
      <c r="DK589" s="19">
        <f t="shared" si="823"/>
        <v>2.2594879999999995E-5</v>
      </c>
      <c r="DM589" s="68">
        <f t="shared" si="824"/>
        <v>980.70862191879201</v>
      </c>
      <c r="DN589" s="19">
        <f t="shared" si="825"/>
        <v>110.60795542970678</v>
      </c>
      <c r="DO589" s="19">
        <f t="shared" si="826"/>
        <v>250.71811228533147</v>
      </c>
      <c r="DP589" s="19">
        <f t="shared" si="827"/>
        <v>26.463078422421507</v>
      </c>
      <c r="DQ589" s="19">
        <f t="shared" si="828"/>
        <v>447.57791568881589</v>
      </c>
      <c r="DR589" s="19">
        <f t="shared" si="829"/>
        <v>8.5153347261202406</v>
      </c>
      <c r="DS589" s="19">
        <f t="shared" si="830"/>
        <v>390.78981067433563</v>
      </c>
      <c r="DT589" s="19">
        <f t="shared" si="831"/>
        <v>452.33339404231555</v>
      </c>
      <c r="DU589" s="19">
        <f t="shared" si="832"/>
        <v>43.063616929765111</v>
      </c>
      <c r="DV589" s="19">
        <f t="shared" si="833"/>
        <v>49.921366410198139</v>
      </c>
      <c r="DX589" s="19">
        <f t="shared" si="834"/>
        <v>62.65005649092317</v>
      </c>
      <c r="DZ589" s="68">
        <f t="shared" si="835"/>
        <v>2823.3492630187252</v>
      </c>
      <c r="EA589" s="21">
        <f t="shared" si="836"/>
        <v>2.8233492630187254</v>
      </c>
      <c r="EB589" s="92">
        <f t="shared" si="837"/>
        <v>1178</v>
      </c>
    </row>
    <row r="590" spans="1:132" x14ac:dyDescent="0.3">
      <c r="A590" s="19">
        <f>'A. Thermody. result (all suite)'!C546</f>
        <v>1176</v>
      </c>
      <c r="B590" s="19" t="str">
        <f>'A. Thermody. result (all suite)'!A546</f>
        <v>Basanite</v>
      </c>
      <c r="C590" s="24">
        <f>'A. Thermody. result (all suite)'!G546</f>
        <v>99.193337999999997</v>
      </c>
      <c r="D590" s="19">
        <f>'A. Thermody. result (all suite)'!D546</f>
        <v>5000</v>
      </c>
      <c r="E590" s="61">
        <f>'A. Thermody. result (all suite)'!I546</f>
        <v>41.277061000000003</v>
      </c>
      <c r="F590" s="21">
        <f>'A. Thermody. result (all suite)'!J546</f>
        <v>3.5206040000000001</v>
      </c>
      <c r="G590" s="21">
        <f>'A. Thermody. result (all suite)'!K546</f>
        <v>14.970637</v>
      </c>
      <c r="H590" s="21">
        <f>'A. Thermody. result (all suite)'!L546</f>
        <v>1.7267060000000001</v>
      </c>
      <c r="I590" s="21">
        <f>'A. Thermody. result (all suite)'!M546</f>
        <v>9.4872460000000007</v>
      </c>
      <c r="J590" s="21">
        <f>'A. Thermody. result (all suite)'!N546</f>
        <v>0.181482</v>
      </c>
      <c r="K590" s="21">
        <f>'A. Thermody. result (all suite)'!O546</f>
        <v>7.4516419999999997</v>
      </c>
      <c r="L590" s="21">
        <f>'A. Thermody. result (all suite)'!P546</f>
        <v>12.018138</v>
      </c>
      <c r="M590" s="21">
        <f>'A. Thermody. result (all suite)'!Q546</f>
        <v>1.8349839999999999</v>
      </c>
      <c r="N590" s="21">
        <f>'A. Thermody. result (all suite)'!R546</f>
        <v>3.2767569999999999</v>
      </c>
      <c r="O590" s="21">
        <f>'A. Thermody. result (all suite)'!S546</f>
        <v>1.9458899999999999</v>
      </c>
      <c r="P590" s="21">
        <f>'A. Thermody. result (all suite)'!T546</f>
        <v>2.3088540000000002</v>
      </c>
      <c r="Q590" s="21">
        <f t="shared" si="755"/>
        <v>100.00000100000003</v>
      </c>
      <c r="S590" s="19">
        <f t="shared" si="756"/>
        <v>1449</v>
      </c>
      <c r="T590" s="19">
        <f t="shared" si="757"/>
        <v>0.5</v>
      </c>
      <c r="V590" s="61">
        <f t="shared" si="758"/>
        <v>40.32403393554933</v>
      </c>
      <c r="W590" s="21">
        <f t="shared" si="759"/>
        <v>3.4393183945346961</v>
      </c>
      <c r="X590" s="21">
        <f t="shared" si="760"/>
        <v>14.624986852256523</v>
      </c>
      <c r="Y590" s="21">
        <f t="shared" si="761"/>
        <v>1.6868388798494314</v>
      </c>
      <c r="Z590" s="21">
        <f t="shared" si="762"/>
        <v>9.268199343429627</v>
      </c>
      <c r="AA590" s="21">
        <f t="shared" si="763"/>
        <v>0.17729184562562156</v>
      </c>
      <c r="AB590" s="21">
        <f t="shared" si="764"/>
        <v>7.2795944673377955</v>
      </c>
      <c r="AC590" s="21">
        <f t="shared" si="765"/>
        <v>11.740656742836293</v>
      </c>
      <c r="AD590" s="21">
        <f t="shared" si="766"/>
        <v>1.7926168989403111</v>
      </c>
      <c r="AE590" s="21">
        <f t="shared" si="767"/>
        <v>3.2011014656917753</v>
      </c>
      <c r="AF590" s="21">
        <f t="shared" si="768"/>
        <v>1.9009622413486778</v>
      </c>
      <c r="AG590" s="21">
        <f t="shared" si="769"/>
        <v>95.435601067400086</v>
      </c>
      <c r="AH590" s="21"/>
      <c r="AI590" s="61">
        <f t="shared" si="770"/>
        <v>42.25261169264396</v>
      </c>
      <c r="AJ590" s="21">
        <f t="shared" si="771"/>
        <v>3.6038106912594645</v>
      </c>
      <c r="AK590" s="21">
        <f t="shared" si="772"/>
        <v>15.324456165920541</v>
      </c>
      <c r="AL590" s="21">
        <f t="shared" si="773"/>
        <v>1.7675153307392328</v>
      </c>
      <c r="AM590" s="21">
        <f t="shared" si="774"/>
        <v>9.7114695561922311</v>
      </c>
      <c r="AN590" s="21">
        <f t="shared" si="775"/>
        <v>0.18577118354440042</v>
      </c>
      <c r="AO590" s="21">
        <f t="shared" si="776"/>
        <v>7.6277556655159344</v>
      </c>
      <c r="AP590" s="21">
        <f t="shared" si="777"/>
        <v>12.302177187048484</v>
      </c>
      <c r="AQ590" s="21">
        <f t="shared" si="778"/>
        <v>1.8783523956372421</v>
      </c>
      <c r="AR590" s="21">
        <f t="shared" si="779"/>
        <v>3.3542005602616167</v>
      </c>
      <c r="AS590" s="21">
        <f t="shared" si="780"/>
        <v>1.9918795712368902</v>
      </c>
      <c r="AT590" s="21">
        <f t="shared" si="781"/>
        <v>99.999999999999986</v>
      </c>
      <c r="AU590" s="21"/>
      <c r="AV590" s="21">
        <f>AR590*'[1]diagram lines'!$G$39</f>
        <v>2.7843425372634538</v>
      </c>
      <c r="AW590" s="21">
        <f>AK590*'[1]diagram lines'!$G$40</f>
        <v>8.110719424654139</v>
      </c>
      <c r="AX590" s="21">
        <f>AQ590*'[1]diagram lines'!$G$38</f>
        <v>1.3934598765956825</v>
      </c>
      <c r="AY590" s="21">
        <f>AP590*'[1]diagram lines'!$G$41</f>
        <v>8.7918448163789087</v>
      </c>
      <c r="AZ590" s="21">
        <f t="shared" si="782"/>
        <v>5.2325529558988588</v>
      </c>
      <c r="BA590" s="21">
        <f t="shared" si="783"/>
        <v>0.62536160626978554</v>
      </c>
      <c r="BB590" s="21">
        <f t="shared" si="784"/>
        <v>1.9413841587501199</v>
      </c>
      <c r="BC590" s="86">
        <f t="shared" si="785"/>
        <v>0.51509640453840355</v>
      </c>
      <c r="BX590" s="61">
        <f t="shared" si="786"/>
        <v>0.68703497003994685</v>
      </c>
      <c r="BY590" s="21">
        <f t="shared" si="787"/>
        <v>4.4073660490736105E-2</v>
      </c>
      <c r="BZ590" s="21">
        <f t="shared" si="788"/>
        <v>0.14682853079639074</v>
      </c>
      <c r="CA590" s="21">
        <f t="shared" si="789"/>
        <v>1.0812862420940574E-2</v>
      </c>
      <c r="CB590" s="21">
        <f t="shared" si="790"/>
        <v>0.13204239387613084</v>
      </c>
      <c r="CC590" s="21">
        <f t="shared" si="791"/>
        <v>2.5582464054130253E-3</v>
      </c>
      <c r="CD590" s="21">
        <f t="shared" si="792"/>
        <v>0.18490426799007445</v>
      </c>
      <c r="CE590" s="21">
        <f t="shared" si="793"/>
        <v>0.21430345934379461</v>
      </c>
      <c r="CF590" s="21">
        <f t="shared" si="794"/>
        <v>2.960129053073076E-2</v>
      </c>
      <c r="CG590" s="21">
        <f t="shared" si="795"/>
        <v>3.4785106157112528E-2</v>
      </c>
      <c r="CH590" s="21">
        <f t="shared" si="796"/>
        <v>1.3708857014033704E-2</v>
      </c>
      <c r="CI590" s="21">
        <f t="shared" si="797"/>
        <v>0.12812730299667038</v>
      </c>
      <c r="CJ590" s="21">
        <f t="shared" si="798"/>
        <v>1.6287809480619748</v>
      </c>
      <c r="CL590" s="68">
        <f t="shared" si="799"/>
        <v>0.42180931134872612</v>
      </c>
      <c r="CM590" s="19">
        <f t="shared" si="800"/>
        <v>2.7059292744784188E-2</v>
      </c>
      <c r="CN590" s="19">
        <f t="shared" si="801"/>
        <v>9.0146272260303931E-2</v>
      </c>
      <c r="CO590" s="19">
        <f t="shared" si="802"/>
        <v>6.6386228509158285E-3</v>
      </c>
      <c r="CP590" s="19">
        <f t="shared" si="803"/>
        <v>8.1068233290205863E-2</v>
      </c>
      <c r="CQ590" s="19">
        <f t="shared" si="804"/>
        <v>1.5706509880637949E-3</v>
      </c>
      <c r="CR590" s="19">
        <f t="shared" si="805"/>
        <v>0.11352310340447258</v>
      </c>
      <c r="CS590" s="19">
        <f t="shared" si="806"/>
        <v>0.13157291629594897</v>
      </c>
      <c r="CT590" s="19">
        <f t="shared" si="807"/>
        <v>1.8173892914177453E-2</v>
      </c>
      <c r="CU590" s="19">
        <f t="shared" si="808"/>
        <v>2.1356528143641425E-2</v>
      </c>
      <c r="CV590" s="19">
        <f t="shared" si="809"/>
        <v>8.4166363993545962E-3</v>
      </c>
      <c r="CW590" s="19">
        <f t="shared" si="810"/>
        <v>7.8664539359405108E-2</v>
      </c>
      <c r="CX590" s="19">
        <f t="shared" si="811"/>
        <v>1</v>
      </c>
      <c r="CZ590" s="68">
        <f t="shared" si="812"/>
        <v>2.5805000000000001E-5</v>
      </c>
      <c r="DA590" s="19">
        <f t="shared" si="813"/>
        <v>1.9673239999999996E-5</v>
      </c>
      <c r="DB590" s="19">
        <f t="shared" si="814"/>
        <v>3.667E-5</v>
      </c>
      <c r="DC590" s="19">
        <f t="shared" si="815"/>
        <v>4.109883999999999E-5</v>
      </c>
      <c r="DD590" s="19">
        <f t="shared" si="816"/>
        <v>1.3060919999999999E-5</v>
      </c>
      <c r="DE590" s="19">
        <f t="shared" si="817"/>
        <v>1.3060919999999999E-5</v>
      </c>
      <c r="DF590" s="19">
        <f t="shared" si="818"/>
        <v>1.1722519999999998E-5</v>
      </c>
      <c r="DG590" s="19">
        <f t="shared" si="819"/>
        <v>1.6282239999999997E-5</v>
      </c>
      <c r="DH590" s="19">
        <f t="shared" si="820"/>
        <v>2.610968E-5</v>
      </c>
      <c r="DI590" s="19">
        <f t="shared" si="821"/>
        <v>4.0219079999999994E-5</v>
      </c>
      <c r="DJ590" s="19">
        <f t="shared" si="822"/>
        <v>0</v>
      </c>
      <c r="DK590" s="19">
        <f t="shared" si="823"/>
        <v>2.2575959999999996E-5</v>
      </c>
      <c r="DM590" s="68">
        <f t="shared" si="824"/>
        <v>982.06949916029703</v>
      </c>
      <c r="DN590" s="19">
        <f t="shared" si="825"/>
        <v>109.86986914475507</v>
      </c>
      <c r="DO590" s="19">
        <f t="shared" si="826"/>
        <v>250.64941149878888</v>
      </c>
      <c r="DP590" s="19">
        <f t="shared" si="827"/>
        <v>25.794442934709323</v>
      </c>
      <c r="DQ590" s="19">
        <f t="shared" si="828"/>
        <v>445.96801464990915</v>
      </c>
      <c r="DR590" s="19">
        <f t="shared" si="829"/>
        <v>8.5309443050907294</v>
      </c>
      <c r="DS590" s="19">
        <f t="shared" si="830"/>
        <v>390.27283102952651</v>
      </c>
      <c r="DT590" s="19">
        <f t="shared" si="831"/>
        <v>453.16916750255609</v>
      </c>
      <c r="DU590" s="19">
        <f t="shared" si="832"/>
        <v>43.148733410361992</v>
      </c>
      <c r="DV590" s="19">
        <f t="shared" si="833"/>
        <v>50.020660620059495</v>
      </c>
      <c r="DX590" s="19">
        <f t="shared" si="834"/>
        <v>62.789577907494539</v>
      </c>
      <c r="DZ590" s="68">
        <f t="shared" si="835"/>
        <v>2822.2831521635489</v>
      </c>
      <c r="EA590" s="21">
        <f t="shared" si="836"/>
        <v>2.822283152163549</v>
      </c>
      <c r="EB590" s="92">
        <f t="shared" si="837"/>
        <v>1176</v>
      </c>
    </row>
    <row r="591" spans="1:132" x14ac:dyDescent="0.3">
      <c r="A591" s="19">
        <f>'A. Thermody. result (all suite)'!C547</f>
        <v>1174</v>
      </c>
      <c r="B591" s="19" t="str">
        <f>'A. Thermody. result (all suite)'!A547</f>
        <v>Basanite</v>
      </c>
      <c r="C591" s="24">
        <f>'A. Thermody. result (all suite)'!G547</f>
        <v>99.018148999999994</v>
      </c>
      <c r="D591" s="19">
        <f>'A. Thermody. result (all suite)'!D547</f>
        <v>5000</v>
      </c>
      <c r="E591" s="61">
        <f>'A. Thermody. result (all suite)'!I547</f>
        <v>41.350090999999999</v>
      </c>
      <c r="F591" s="21">
        <f>'A. Thermody. result (all suite)'!J547</f>
        <v>3.4960339999999999</v>
      </c>
      <c r="G591" s="21">
        <f>'A. Thermody. result (all suite)'!K547</f>
        <v>14.972713000000001</v>
      </c>
      <c r="H591" s="21">
        <f>'A. Thermody. result (all suite)'!L547</f>
        <v>1.6829499999999999</v>
      </c>
      <c r="I591" s="21">
        <f>'A. Thermody. result (all suite)'!M547</f>
        <v>9.4530799999999999</v>
      </c>
      <c r="J591" s="21">
        <f>'A. Thermody. result (all suite)'!N547</f>
        <v>0.18180299999999999</v>
      </c>
      <c r="K591" s="21">
        <f>'A. Thermody. result (all suite)'!O547</f>
        <v>7.4408719999999997</v>
      </c>
      <c r="L591" s="21">
        <f>'A. Thermody. result (all suite)'!P547</f>
        <v>12.039401</v>
      </c>
      <c r="M591" s="21">
        <f>'A. Thermody. result (all suite)'!Q547</f>
        <v>1.8382309999999999</v>
      </c>
      <c r="N591" s="21">
        <f>'A. Thermody. result (all suite)'!R547</f>
        <v>3.2825549999999999</v>
      </c>
      <c r="O591" s="21">
        <f>'A. Thermody. result (all suite)'!S547</f>
        <v>1.949333</v>
      </c>
      <c r="P591" s="21">
        <f>'A. Thermody. result (all suite)'!T547</f>
        <v>2.3129390000000001</v>
      </c>
      <c r="Q591" s="21">
        <f t="shared" si="755"/>
        <v>100.00000199999999</v>
      </c>
      <c r="S591" s="19">
        <f t="shared" si="756"/>
        <v>1447</v>
      </c>
      <c r="T591" s="19">
        <f t="shared" si="757"/>
        <v>0.5</v>
      </c>
      <c r="V591" s="61">
        <f t="shared" si="758"/>
        <v>40.393688637853558</v>
      </c>
      <c r="W591" s="21">
        <f t="shared" si="759"/>
        <v>3.4151728677779625</v>
      </c>
      <c r="X591" s="21">
        <f t="shared" si="760"/>
        <v>14.626403288591124</v>
      </c>
      <c r="Y591" s="21">
        <f t="shared" si="761"/>
        <v>1.6440243938780121</v>
      </c>
      <c r="Z591" s="21">
        <f t="shared" si="762"/>
        <v>9.234436030351679</v>
      </c>
      <c r="AA591" s="21">
        <f t="shared" si="763"/>
        <v>0.17759800759392985</v>
      </c>
      <c r="AB591" s="21">
        <f t="shared" si="764"/>
        <v>7.2687691730139754</v>
      </c>
      <c r="AC591" s="21">
        <f t="shared" si="765"/>
        <v>11.76093700447389</v>
      </c>
      <c r="AD591" s="21">
        <f t="shared" si="766"/>
        <v>1.7957138391412533</v>
      </c>
      <c r="AE591" s="21">
        <f t="shared" si="767"/>
        <v>3.2066315067270201</v>
      </c>
      <c r="AF591" s="21">
        <f t="shared" si="768"/>
        <v>1.9042461177048677</v>
      </c>
      <c r="AG591" s="21">
        <f t="shared" si="769"/>
        <v>95.427620867107279</v>
      </c>
      <c r="AH591" s="21"/>
      <c r="AI591" s="61">
        <f t="shared" si="770"/>
        <v>42.329137277880896</v>
      </c>
      <c r="AJ591" s="21">
        <f t="shared" si="771"/>
        <v>3.578809611667821</v>
      </c>
      <c r="AK591" s="21">
        <f t="shared" si="772"/>
        <v>15.32722198844283</v>
      </c>
      <c r="AL591" s="21">
        <f t="shared" si="773"/>
        <v>1.7227972142022532</v>
      </c>
      <c r="AM591" s="21">
        <f t="shared" si="774"/>
        <v>9.6769006147722951</v>
      </c>
      <c r="AN591" s="21">
        <f t="shared" si="775"/>
        <v>0.18610755039282939</v>
      </c>
      <c r="AO591" s="21">
        <f t="shared" si="776"/>
        <v>7.6170495575243145</v>
      </c>
      <c r="AP591" s="21">
        <f t="shared" si="777"/>
        <v>12.324457947927044</v>
      </c>
      <c r="AQ591" s="21">
        <f t="shared" si="778"/>
        <v>1.8817548030899445</v>
      </c>
      <c r="AR591" s="21">
        <f t="shared" si="779"/>
        <v>3.3602760684902564</v>
      </c>
      <c r="AS591" s="21">
        <f t="shared" si="780"/>
        <v>1.9954873656095073</v>
      </c>
      <c r="AT591" s="21">
        <f t="shared" si="781"/>
        <v>99.999999999999986</v>
      </c>
      <c r="AU591" s="21"/>
      <c r="AV591" s="21">
        <f>AR591*'[1]diagram lines'!$G$39</f>
        <v>2.7893858540516354</v>
      </c>
      <c r="AW591" s="21">
        <f>AK591*'[1]diagram lines'!$G$40</f>
        <v>8.1121832815253896</v>
      </c>
      <c r="AX591" s="21">
        <f>AQ591*'[1]diagram lines'!$G$38</f>
        <v>1.3959839600851187</v>
      </c>
      <c r="AY591" s="21">
        <f>AP591*'[1]diagram lines'!$G$41</f>
        <v>8.8077679321865219</v>
      </c>
      <c r="AZ591" s="21">
        <f t="shared" si="782"/>
        <v>5.2420308715802006</v>
      </c>
      <c r="BA591" s="21">
        <f t="shared" si="783"/>
        <v>0.62434366816598474</v>
      </c>
      <c r="BB591" s="21">
        <f t="shared" si="784"/>
        <v>1.9382237751429268</v>
      </c>
      <c r="BC591" s="86">
        <f t="shared" si="785"/>
        <v>0.51593629839065347</v>
      </c>
      <c r="BX591" s="61">
        <f t="shared" si="786"/>
        <v>0.68825051597869513</v>
      </c>
      <c r="BY591" s="21">
        <f t="shared" si="787"/>
        <v>4.3766074111166751E-2</v>
      </c>
      <c r="BZ591" s="21">
        <f t="shared" si="788"/>
        <v>0.14684889172224402</v>
      </c>
      <c r="CA591" s="21">
        <f t="shared" si="789"/>
        <v>1.0538856534535663E-2</v>
      </c>
      <c r="CB591" s="21">
        <f t="shared" si="790"/>
        <v>0.13156687543493389</v>
      </c>
      <c r="CC591" s="21">
        <f t="shared" si="791"/>
        <v>2.5627713560755568E-3</v>
      </c>
      <c r="CD591" s="21">
        <f t="shared" si="792"/>
        <v>0.1846370223325062</v>
      </c>
      <c r="CE591" s="21">
        <f t="shared" si="793"/>
        <v>0.21468261412268189</v>
      </c>
      <c r="CF591" s="21">
        <f t="shared" si="794"/>
        <v>2.9653669946765604E-2</v>
      </c>
      <c r="CG591" s="21">
        <f t="shared" si="795"/>
        <v>3.484665605095541E-2</v>
      </c>
      <c r="CH591" s="21">
        <f t="shared" si="796"/>
        <v>1.3733113058671026E-2</v>
      </c>
      <c r="CI591" s="21">
        <f t="shared" si="797"/>
        <v>0.12835399556048835</v>
      </c>
      <c r="CJ591" s="21">
        <f t="shared" si="798"/>
        <v>1.6294410562097197</v>
      </c>
      <c r="CL591" s="68">
        <f t="shared" si="799"/>
        <v>0.42238442032364798</v>
      </c>
      <c r="CM591" s="19">
        <f t="shared" si="800"/>
        <v>2.685956263614225E-2</v>
      </c>
      <c r="CN591" s="19">
        <f t="shared" si="801"/>
        <v>9.0122248462201265E-2</v>
      </c>
      <c r="CO591" s="19">
        <f t="shared" si="802"/>
        <v>6.4677740224923135E-3</v>
      </c>
      <c r="CP591" s="19">
        <f t="shared" si="803"/>
        <v>8.0743562299193952E-2</v>
      </c>
      <c r="CQ591" s="19">
        <f t="shared" si="804"/>
        <v>1.5727916921627581E-3</v>
      </c>
      <c r="CR591" s="19">
        <f t="shared" si="805"/>
        <v>0.11331310306001165</v>
      </c>
      <c r="CS591" s="19">
        <f t="shared" si="806"/>
        <v>0.13175230445098765</v>
      </c>
      <c r="CT591" s="19">
        <f t="shared" si="807"/>
        <v>1.8198676063645829E-2</v>
      </c>
      <c r="CU591" s="19">
        <f t="shared" si="808"/>
        <v>2.1385649955336844E-2</v>
      </c>
      <c r="CV591" s="19">
        <f t="shared" si="809"/>
        <v>8.428112822083873E-3</v>
      </c>
      <c r="CW591" s="19">
        <f t="shared" si="810"/>
        <v>7.8771794212093516E-2</v>
      </c>
      <c r="CX591" s="19">
        <f t="shared" si="811"/>
        <v>0.99999999999999978</v>
      </c>
      <c r="CZ591" s="68">
        <f t="shared" si="812"/>
        <v>2.5805000000000001E-5</v>
      </c>
      <c r="DA591" s="19">
        <f t="shared" si="813"/>
        <v>1.9658759999999999E-5</v>
      </c>
      <c r="DB591" s="19">
        <f t="shared" si="814"/>
        <v>3.667E-5</v>
      </c>
      <c r="DC591" s="19">
        <f t="shared" si="815"/>
        <v>4.1080659999999992E-5</v>
      </c>
      <c r="DD591" s="19">
        <f t="shared" si="816"/>
        <v>1.3055079999999998E-5</v>
      </c>
      <c r="DE591" s="19">
        <f t="shared" si="817"/>
        <v>1.3055079999999998E-5</v>
      </c>
      <c r="DF591" s="19">
        <f t="shared" si="818"/>
        <v>1.1715979999999998E-5</v>
      </c>
      <c r="DG591" s="19">
        <f t="shared" si="819"/>
        <v>1.6274759999999999E-5</v>
      </c>
      <c r="DH591" s="19">
        <f t="shared" si="820"/>
        <v>2.609432E-5</v>
      </c>
      <c r="DI591" s="19">
        <f t="shared" si="821"/>
        <v>4.0194919999999992E-5</v>
      </c>
      <c r="DJ591" s="19">
        <f t="shared" si="822"/>
        <v>0</v>
      </c>
      <c r="DK591" s="19">
        <f t="shared" si="823"/>
        <v>2.2557039999999997E-5</v>
      </c>
      <c r="DM591" s="68">
        <f t="shared" si="824"/>
        <v>983.40848568280433</v>
      </c>
      <c r="DN591" s="19">
        <f t="shared" si="825"/>
        <v>109.13922665392134</v>
      </c>
      <c r="DO591" s="19">
        <f t="shared" si="826"/>
        <v>250.58261394071559</v>
      </c>
      <c r="DP591" s="19">
        <f t="shared" si="827"/>
        <v>25.141729311354727</v>
      </c>
      <c r="DQ591" s="19">
        <f t="shared" si="828"/>
        <v>444.38065114860154</v>
      </c>
      <c r="DR591" s="19">
        <f t="shared" si="829"/>
        <v>8.5463928709763621</v>
      </c>
      <c r="DS591" s="19">
        <f t="shared" si="830"/>
        <v>389.76833805780393</v>
      </c>
      <c r="DT591" s="19">
        <f t="shared" si="831"/>
        <v>453.99558786804772</v>
      </c>
      <c r="DU591" s="19">
        <f t="shared" si="832"/>
        <v>43.233007381890197</v>
      </c>
      <c r="DV591" s="19">
        <f t="shared" si="833"/>
        <v>50.118975875377558</v>
      </c>
      <c r="DX591" s="19">
        <f t="shared" si="834"/>
        <v>62.927925459276807</v>
      </c>
      <c r="DZ591" s="68">
        <f t="shared" si="835"/>
        <v>2821.2429342507698</v>
      </c>
      <c r="EA591" s="21">
        <f t="shared" si="836"/>
        <v>2.8212429342507699</v>
      </c>
      <c r="EB591" s="92">
        <f t="shared" si="837"/>
        <v>1174</v>
      </c>
    </row>
    <row r="592" spans="1:132" x14ac:dyDescent="0.3">
      <c r="A592" s="19">
        <f>'A. Thermody. result (all suite)'!C548</f>
        <v>1172</v>
      </c>
      <c r="B592" s="19" t="str">
        <f>'A. Thermody. result (all suite)'!A548</f>
        <v>Basanite</v>
      </c>
      <c r="C592" s="24">
        <f>'A. Thermody. result (all suite)'!G548</f>
        <v>98.846400000000003</v>
      </c>
      <c r="D592" s="19">
        <f>'A. Thermody. result (all suite)'!D548</f>
        <v>5000</v>
      </c>
      <c r="E592" s="61">
        <f>'A. Thermody. result (all suite)'!I548</f>
        <v>41.421937999999997</v>
      </c>
      <c r="F592" s="21">
        <f>'A. Thermody. result (all suite)'!J548</f>
        <v>3.4716840000000002</v>
      </c>
      <c r="G592" s="21">
        <f>'A. Thermody. result (all suite)'!K548</f>
        <v>14.974774</v>
      </c>
      <c r="H592" s="21">
        <f>'A. Thermody. result (all suite)'!L548</f>
        <v>1.6402209999999999</v>
      </c>
      <c r="I592" s="21">
        <f>'A. Thermody. result (all suite)'!M548</f>
        <v>9.4193110000000004</v>
      </c>
      <c r="J592" s="21">
        <f>'A. Thermody. result (all suite)'!N548</f>
        <v>0.182119</v>
      </c>
      <c r="K592" s="21">
        <f>'A. Thermody. result (all suite)'!O548</f>
        <v>7.4302729999999997</v>
      </c>
      <c r="L592" s="21">
        <f>'A. Thermody. result (all suite)'!P548</f>
        <v>12.060320000000001</v>
      </c>
      <c r="M592" s="21">
        <f>'A. Thermody. result (all suite)'!Q548</f>
        <v>1.8414250000000001</v>
      </c>
      <c r="N592" s="21">
        <f>'A. Thermody. result (all suite)'!R548</f>
        <v>3.2882579999999999</v>
      </c>
      <c r="O592" s="21">
        <f>'A. Thermody. result (all suite)'!S548</f>
        <v>1.95272</v>
      </c>
      <c r="P592" s="21">
        <f>'A. Thermody. result (all suite)'!T548</f>
        <v>2.3169569999999999</v>
      </c>
      <c r="Q592" s="21">
        <f t="shared" si="755"/>
        <v>100.00000000000001</v>
      </c>
      <c r="S592" s="19">
        <f t="shared" si="756"/>
        <v>1445</v>
      </c>
      <c r="T592" s="19">
        <f t="shared" si="757"/>
        <v>0.5</v>
      </c>
      <c r="V592" s="61">
        <f t="shared" si="758"/>
        <v>40.462209507973341</v>
      </c>
      <c r="W592" s="21">
        <f t="shared" si="759"/>
        <v>3.39124657454412</v>
      </c>
      <c r="X592" s="21">
        <f t="shared" si="760"/>
        <v>14.627814925572821</v>
      </c>
      <c r="Y592" s="21">
        <f t="shared" si="761"/>
        <v>1.6022177847250298</v>
      </c>
      <c r="Z592" s="21">
        <f t="shared" si="762"/>
        <v>9.2010696144337309</v>
      </c>
      <c r="AA592" s="21">
        <f t="shared" si="763"/>
        <v>0.17789938108117001</v>
      </c>
      <c r="AB592" s="21">
        <f t="shared" si="764"/>
        <v>7.2581167696073896</v>
      </c>
      <c r="AC592" s="21">
        <f t="shared" si="765"/>
        <v>11.780887571537601</v>
      </c>
      <c r="AD592" s="21">
        <f t="shared" si="766"/>
        <v>1.7987599745627501</v>
      </c>
      <c r="AE592" s="21">
        <f t="shared" si="767"/>
        <v>3.2120704760909402</v>
      </c>
      <c r="AF592" s="21">
        <f t="shared" si="768"/>
        <v>1.9074763172696001</v>
      </c>
      <c r="AG592" s="21">
        <f t="shared" si="769"/>
        <v>95.419768897398498</v>
      </c>
      <c r="AH592" s="21"/>
      <c r="AI592" s="61">
        <f t="shared" si="770"/>
        <v>42.404430418900851</v>
      </c>
      <c r="AJ592" s="21">
        <f t="shared" si="771"/>
        <v>3.5540293313753542</v>
      </c>
      <c r="AK592" s="21">
        <f t="shared" si="772"/>
        <v>15.329962642543803</v>
      </c>
      <c r="AL592" s="21">
        <f t="shared" si="773"/>
        <v>1.6791256185579719</v>
      </c>
      <c r="AM592" s="21">
        <f t="shared" si="774"/>
        <v>9.6427288818183108</v>
      </c>
      <c r="AN592" s="21">
        <f t="shared" si="775"/>
        <v>0.1864387046173408</v>
      </c>
      <c r="AO592" s="21">
        <f t="shared" si="776"/>
        <v>7.6065126267616368</v>
      </c>
      <c r="AP592" s="21">
        <f t="shared" si="777"/>
        <v>12.3463803231437</v>
      </c>
      <c r="AQ592" s="21">
        <f t="shared" si="778"/>
        <v>1.8851020028112759</v>
      </c>
      <c r="AR592" s="21">
        <f t="shared" si="779"/>
        <v>3.3662526258523706</v>
      </c>
      <c r="AS592" s="21">
        <f t="shared" si="780"/>
        <v>1.9990368236173806</v>
      </c>
      <c r="AT592" s="21">
        <f t="shared" si="781"/>
        <v>100.00000000000001</v>
      </c>
      <c r="AU592" s="21"/>
      <c r="AV592" s="21">
        <f>AR592*'[1]diagram lines'!$G$39</f>
        <v>2.7943470311162626</v>
      </c>
      <c r="AW592" s="21">
        <f>AK592*'[1]diagram lines'!$G$40</f>
        <v>8.1136338175974281</v>
      </c>
      <c r="AX592" s="21">
        <f>AQ592*'[1]diagram lines'!$G$38</f>
        <v>1.3984670875970067</v>
      </c>
      <c r="AY592" s="21">
        <f>AP592*'[1]diagram lines'!$G$41</f>
        <v>8.8234349249456727</v>
      </c>
      <c r="AZ592" s="21">
        <f t="shared" si="782"/>
        <v>5.2513546286636466</v>
      </c>
      <c r="BA592" s="21">
        <f t="shared" si="783"/>
        <v>0.62334654095682851</v>
      </c>
      <c r="BB592" s="21">
        <f t="shared" si="784"/>
        <v>1.9351284335226906</v>
      </c>
      <c r="BC592" s="86">
        <f t="shared" si="785"/>
        <v>0.51676156614556534</v>
      </c>
      <c r="BX592" s="61">
        <f t="shared" si="786"/>
        <v>0.68944637150466037</v>
      </c>
      <c r="BY592" s="21">
        <f t="shared" si="787"/>
        <v>4.3461241862794195E-2</v>
      </c>
      <c r="BZ592" s="21">
        <f t="shared" si="788"/>
        <v>0.14686910553158103</v>
      </c>
      <c r="CA592" s="21">
        <f t="shared" si="789"/>
        <v>1.0271281858601039E-2</v>
      </c>
      <c r="CB592" s="21">
        <f t="shared" si="790"/>
        <v>0.13109688239387615</v>
      </c>
      <c r="CC592" s="21">
        <f t="shared" si="791"/>
        <v>2.5672258246405414E-3</v>
      </c>
      <c r="CD592" s="21">
        <f t="shared" si="792"/>
        <v>0.18437401985111662</v>
      </c>
      <c r="CE592" s="21">
        <f t="shared" si="793"/>
        <v>0.21505563480741799</v>
      </c>
      <c r="CF592" s="21">
        <f t="shared" si="794"/>
        <v>2.9705194386191323E-2</v>
      </c>
      <c r="CG592" s="21">
        <f t="shared" si="795"/>
        <v>3.4907197452229297E-2</v>
      </c>
      <c r="CH592" s="21">
        <f t="shared" si="796"/>
        <v>1.3756974581525109E-2</v>
      </c>
      <c r="CI592" s="21">
        <f t="shared" si="797"/>
        <v>0.12857697003329635</v>
      </c>
      <c r="CJ592" s="21">
        <f t="shared" si="798"/>
        <v>1.6300881000879299</v>
      </c>
      <c r="CL592" s="68">
        <f t="shared" si="799"/>
        <v>0.42295037395062901</v>
      </c>
      <c r="CM592" s="19">
        <f t="shared" si="800"/>
        <v>2.6661897513668015E-2</v>
      </c>
      <c r="CN592" s="19">
        <f t="shared" si="801"/>
        <v>9.0098875958703487E-2</v>
      </c>
      <c r="CO592" s="19">
        <f t="shared" si="802"/>
        <v>6.3010593464531079E-3</v>
      </c>
      <c r="CP592" s="19">
        <f t="shared" si="803"/>
        <v>8.0423188407304211E-2</v>
      </c>
      <c r="CQ592" s="19">
        <f t="shared" si="804"/>
        <v>1.5749000465079528E-3</v>
      </c>
      <c r="CR592" s="19">
        <f t="shared" si="805"/>
        <v>0.11310678229058366</v>
      </c>
      <c r="CS592" s="19">
        <f t="shared" si="806"/>
        <v>0.13192884163488924</v>
      </c>
      <c r="CT592" s="19">
        <f t="shared" si="807"/>
        <v>1.8223060695056279E-2</v>
      </c>
      <c r="CU592" s="19">
        <f t="shared" si="808"/>
        <v>2.1414301135224738E-2</v>
      </c>
      <c r="CV592" s="19">
        <f t="shared" si="809"/>
        <v>8.439405563897457E-3</v>
      </c>
      <c r="CW592" s="19">
        <f t="shared" si="810"/>
        <v>7.887731345708289E-2</v>
      </c>
      <c r="CX592" s="19">
        <f t="shared" si="811"/>
        <v>1</v>
      </c>
      <c r="CZ592" s="68">
        <f t="shared" si="812"/>
        <v>2.5805000000000001E-5</v>
      </c>
      <c r="DA592" s="19">
        <f t="shared" si="813"/>
        <v>1.9644279999999996E-5</v>
      </c>
      <c r="DB592" s="19">
        <f t="shared" si="814"/>
        <v>3.667E-5</v>
      </c>
      <c r="DC592" s="19">
        <f t="shared" si="815"/>
        <v>4.1062479999999994E-5</v>
      </c>
      <c r="DD592" s="19">
        <f t="shared" si="816"/>
        <v>1.3049239999999998E-5</v>
      </c>
      <c r="DE592" s="19">
        <f t="shared" si="817"/>
        <v>1.3049239999999998E-5</v>
      </c>
      <c r="DF592" s="19">
        <f t="shared" si="818"/>
        <v>1.1709439999999998E-5</v>
      </c>
      <c r="DG592" s="19">
        <f t="shared" si="819"/>
        <v>1.6267279999999998E-5</v>
      </c>
      <c r="DH592" s="19">
        <f t="shared" si="820"/>
        <v>2.6078959999999999E-5</v>
      </c>
      <c r="DI592" s="19">
        <f t="shared" si="821"/>
        <v>4.0170759999999996E-5</v>
      </c>
      <c r="DJ592" s="19">
        <f t="shared" si="822"/>
        <v>0</v>
      </c>
      <c r="DK592" s="19">
        <f t="shared" si="823"/>
        <v>2.2538119999999995E-5</v>
      </c>
      <c r="DM592" s="68">
        <f t="shared" si="824"/>
        <v>984.72615644075904</v>
      </c>
      <c r="DN592" s="19">
        <f t="shared" si="825"/>
        <v>108.41590393701379</v>
      </c>
      <c r="DO592" s="19">
        <f t="shared" si="826"/>
        <v>250.51762729068466</v>
      </c>
      <c r="DP592" s="19">
        <f t="shared" si="827"/>
        <v>24.504515242018918</v>
      </c>
      <c r="DQ592" s="19">
        <f t="shared" si="828"/>
        <v>442.8155269628582</v>
      </c>
      <c r="DR592" s="19">
        <f t="shared" si="829"/>
        <v>8.5616794004305383</v>
      </c>
      <c r="DS592" s="19">
        <f t="shared" si="830"/>
        <v>389.27594541758805</v>
      </c>
      <c r="DT592" s="19">
        <f t="shared" si="831"/>
        <v>454.81293977140547</v>
      </c>
      <c r="DU592" s="19">
        <f t="shared" si="832"/>
        <v>43.316433342684626</v>
      </c>
      <c r="DV592" s="19">
        <f t="shared" si="833"/>
        <v>50.216305764147123</v>
      </c>
      <c r="DX592" s="19">
        <f t="shared" si="834"/>
        <v>63.065117609482698</v>
      </c>
      <c r="DZ592" s="68">
        <f t="shared" si="835"/>
        <v>2820.2281511790734</v>
      </c>
      <c r="EA592" s="21">
        <f t="shared" si="836"/>
        <v>2.8202281511790734</v>
      </c>
      <c r="EB592" s="92">
        <f t="shared" si="837"/>
        <v>1172</v>
      </c>
    </row>
    <row r="593" spans="1:132" x14ac:dyDescent="0.3">
      <c r="A593" s="19">
        <f>'A. Thermody. result (all suite)'!C549</f>
        <v>1170</v>
      </c>
      <c r="B593" s="19" t="str">
        <f>'A. Thermody. result (all suite)'!A549</f>
        <v>Basanite</v>
      </c>
      <c r="C593" s="24">
        <f>'A. Thermody. result (all suite)'!G549</f>
        <v>98.677992000000003</v>
      </c>
      <c r="D593" s="19">
        <f>'A. Thermody. result (all suite)'!D549</f>
        <v>5000</v>
      </c>
      <c r="E593" s="61">
        <f>'A. Thermody. result (all suite)'!I549</f>
        <v>41.492629999999998</v>
      </c>
      <c r="F593" s="21">
        <f>'A. Thermody. result (all suite)'!J549</f>
        <v>3.4475519999999999</v>
      </c>
      <c r="G593" s="21">
        <f>'A. Thermody. result (all suite)'!K549</f>
        <v>14.976817</v>
      </c>
      <c r="H593" s="21">
        <f>'A. Thermody. result (all suite)'!L549</f>
        <v>1.598495</v>
      </c>
      <c r="I593" s="21">
        <f>'A. Thermody. result (all suite)'!M549</f>
        <v>9.3859320000000004</v>
      </c>
      <c r="J593" s="21">
        <f>'A. Thermody. result (all suite)'!N549</f>
        <v>0.18243000000000001</v>
      </c>
      <c r="K593" s="21">
        <f>'A. Thermody. result (all suite)'!O549</f>
        <v>7.4198399999999998</v>
      </c>
      <c r="L593" s="21">
        <f>'A. Thermody. result (all suite)'!P549</f>
        <v>12.080902999999999</v>
      </c>
      <c r="M593" s="21">
        <f>'A. Thermody. result (all suite)'!Q549</f>
        <v>1.8445670000000001</v>
      </c>
      <c r="N593" s="21">
        <f>'A. Thermody. result (all suite)'!R549</f>
        <v>3.2938700000000001</v>
      </c>
      <c r="O593" s="21">
        <f>'A. Thermody. result (all suite)'!S549</f>
        <v>1.9560519999999999</v>
      </c>
      <c r="P593" s="21">
        <f>'A. Thermody. result (all suite)'!T549</f>
        <v>2.3209119999999999</v>
      </c>
      <c r="Q593" s="21">
        <f t="shared" si="755"/>
        <v>100</v>
      </c>
      <c r="S593" s="19">
        <f t="shared" si="756"/>
        <v>1443</v>
      </c>
      <c r="T593" s="19">
        <f t="shared" si="757"/>
        <v>0.5</v>
      </c>
      <c r="V593" s="61">
        <f t="shared" si="758"/>
        <v>40.529622571214396</v>
      </c>
      <c r="W593" s="21">
        <f t="shared" si="759"/>
        <v>3.3675373519257601</v>
      </c>
      <c r="X593" s="21">
        <f t="shared" si="760"/>
        <v>14.62921825702896</v>
      </c>
      <c r="Y593" s="21">
        <f t="shared" si="761"/>
        <v>1.5613953377256002</v>
      </c>
      <c r="Z593" s="21">
        <f t="shared" si="762"/>
        <v>9.1680927779001617</v>
      </c>
      <c r="AA593" s="21">
        <f t="shared" si="763"/>
        <v>0.17819596023840004</v>
      </c>
      <c r="AB593" s="21">
        <f t="shared" si="764"/>
        <v>7.2476320430592001</v>
      </c>
      <c r="AC593" s="21">
        <f t="shared" si="765"/>
        <v>11.80051587256464</v>
      </c>
      <c r="AD593" s="21">
        <f t="shared" si="766"/>
        <v>1.8017562231489603</v>
      </c>
      <c r="AE593" s="21">
        <f t="shared" si="767"/>
        <v>3.2174221759056003</v>
      </c>
      <c r="AF593" s="21">
        <f t="shared" si="768"/>
        <v>1.91065375440576</v>
      </c>
      <c r="AG593" s="21">
        <f t="shared" si="769"/>
        <v>95.412042325117426</v>
      </c>
      <c r="AH593" s="21"/>
      <c r="AI593" s="61">
        <f t="shared" si="770"/>
        <v>42.47851904595997</v>
      </c>
      <c r="AJ593" s="21">
        <f t="shared" si="771"/>
        <v>3.5294678426973034</v>
      </c>
      <c r="AK593" s="21">
        <f t="shared" si="772"/>
        <v>15.332674891477286</v>
      </c>
      <c r="AL593" s="21">
        <f t="shared" si="773"/>
        <v>1.6364761718495984</v>
      </c>
      <c r="AM593" s="21">
        <f t="shared" si="774"/>
        <v>9.6089472088437216</v>
      </c>
      <c r="AN593" s="21">
        <f t="shared" si="775"/>
        <v>0.18676464301140902</v>
      </c>
      <c r="AO593" s="21">
        <f t="shared" si="776"/>
        <v>7.5961397182578132</v>
      </c>
      <c r="AP593" s="21">
        <f t="shared" si="777"/>
        <v>12.367952288825631</v>
      </c>
      <c r="AQ593" s="21">
        <f t="shared" si="778"/>
        <v>1.8883949858336111</v>
      </c>
      <c r="AR593" s="21">
        <f t="shared" si="779"/>
        <v>3.3721342689030847</v>
      </c>
      <c r="AS593" s="21">
        <f t="shared" si="780"/>
        <v>2.002528934340583</v>
      </c>
      <c r="AT593" s="21">
        <f t="shared" si="781"/>
        <v>100.00000000000003</v>
      </c>
      <c r="AU593" s="21"/>
      <c r="AV593" s="21">
        <f>AR593*'[1]diagram lines'!$G$39</f>
        <v>2.7992294192265983</v>
      </c>
      <c r="AW593" s="21">
        <f>AK593*'[1]diagram lines'!$G$40</f>
        <v>8.115069319769324</v>
      </c>
      <c r="AX593" s="21">
        <f>AQ593*'[1]diagram lines'!$G$38</f>
        <v>1.4009099943309042</v>
      </c>
      <c r="AY593" s="21">
        <f>AP593*'[1]diagram lines'!$G$41</f>
        <v>8.838851494856522</v>
      </c>
      <c r="AZ593" s="21">
        <f t="shared" si="782"/>
        <v>5.2605292547366957</v>
      </c>
      <c r="BA593" s="21">
        <f t="shared" si="783"/>
        <v>0.62236942849102628</v>
      </c>
      <c r="BB593" s="21">
        <f t="shared" si="784"/>
        <v>1.9320952284524027</v>
      </c>
      <c r="BC593" s="86">
        <f t="shared" si="785"/>
        <v>0.51757283247420183</v>
      </c>
      <c r="BX593" s="61">
        <f t="shared" si="786"/>
        <v>0.69062300266311583</v>
      </c>
      <c r="BY593" s="21">
        <f t="shared" si="787"/>
        <v>4.3159138708062095E-2</v>
      </c>
      <c r="BZ593" s="21">
        <f t="shared" si="788"/>
        <v>0.14688914280109849</v>
      </c>
      <c r="CA593" s="21">
        <f t="shared" si="789"/>
        <v>1.0009988101947524E-2</v>
      </c>
      <c r="CB593" s="21">
        <f t="shared" si="790"/>
        <v>0.1306323173277662</v>
      </c>
      <c r="CC593" s="21">
        <f t="shared" si="791"/>
        <v>2.5716098111079788E-3</v>
      </c>
      <c r="CD593" s="21">
        <f t="shared" si="792"/>
        <v>0.1841151364764268</v>
      </c>
      <c r="CE593" s="21">
        <f t="shared" si="793"/>
        <v>0.21542266405135521</v>
      </c>
      <c r="CF593" s="21">
        <f t="shared" si="794"/>
        <v>2.9755879980642039E-2</v>
      </c>
      <c r="CG593" s="21">
        <f t="shared" si="795"/>
        <v>3.4966772823779191E-2</v>
      </c>
      <c r="CH593" s="21">
        <f t="shared" si="796"/>
        <v>1.3780448627627798E-2</v>
      </c>
      <c r="CI593" s="21">
        <f t="shared" si="797"/>
        <v>0.12879644839067703</v>
      </c>
      <c r="CJ593" s="21">
        <f t="shared" si="798"/>
        <v>1.6307225497636062</v>
      </c>
      <c r="CL593" s="68">
        <f t="shared" si="799"/>
        <v>0.42350736044168297</v>
      </c>
      <c r="CM593" s="19">
        <f t="shared" si="800"/>
        <v>2.6466267185867122E-2</v>
      </c>
      <c r="CN593" s="19">
        <f t="shared" si="801"/>
        <v>9.0076109404626764E-2</v>
      </c>
      <c r="CO593" s="19">
        <f t="shared" si="802"/>
        <v>6.1383759630959898E-3</v>
      </c>
      <c r="CP593" s="19">
        <f t="shared" si="803"/>
        <v>8.010701596461213E-2</v>
      </c>
      <c r="CQ593" s="19">
        <f t="shared" si="804"/>
        <v>1.5769756857049449E-3</v>
      </c>
      <c r="CR593" s="19">
        <f t="shared" si="805"/>
        <v>0.11290402312957322</v>
      </c>
      <c r="CS593" s="19">
        <f t="shared" si="806"/>
        <v>0.13210258488335949</v>
      </c>
      <c r="CT593" s="19">
        <f t="shared" si="807"/>
        <v>1.8247052501331712E-2</v>
      </c>
      <c r="CU593" s="19">
        <f t="shared" si="808"/>
        <v>2.1442502790464304E-2</v>
      </c>
      <c r="CV593" s="19">
        <f t="shared" si="809"/>
        <v>8.4505169991213082E-3</v>
      </c>
      <c r="CW593" s="19">
        <f t="shared" si="810"/>
        <v>7.8981215050560064E-2</v>
      </c>
      <c r="CX593" s="19">
        <f t="shared" si="811"/>
        <v>1</v>
      </c>
      <c r="CZ593" s="68">
        <f t="shared" si="812"/>
        <v>2.5805000000000001E-5</v>
      </c>
      <c r="DA593" s="19">
        <f t="shared" si="813"/>
        <v>1.96298E-5</v>
      </c>
      <c r="DB593" s="19">
        <f t="shared" si="814"/>
        <v>3.667E-5</v>
      </c>
      <c r="DC593" s="19">
        <f t="shared" si="815"/>
        <v>4.1044299999999996E-5</v>
      </c>
      <c r="DD593" s="19">
        <f t="shared" si="816"/>
        <v>1.3043399999999998E-5</v>
      </c>
      <c r="DE593" s="19">
        <f t="shared" si="817"/>
        <v>1.3043399999999998E-5</v>
      </c>
      <c r="DF593" s="19">
        <f t="shared" si="818"/>
        <v>1.1702899999999998E-5</v>
      </c>
      <c r="DG593" s="19">
        <f t="shared" si="819"/>
        <v>1.62598E-5</v>
      </c>
      <c r="DH593" s="19">
        <f t="shared" si="820"/>
        <v>2.6063599999999999E-5</v>
      </c>
      <c r="DI593" s="19">
        <f t="shared" si="821"/>
        <v>4.0146599999999993E-5</v>
      </c>
      <c r="DJ593" s="19">
        <f t="shared" si="822"/>
        <v>0</v>
      </c>
      <c r="DK593" s="19">
        <f t="shared" si="823"/>
        <v>2.2519199999999996E-5</v>
      </c>
      <c r="DM593" s="68">
        <f t="shared" si="824"/>
        <v>986.02294963519887</v>
      </c>
      <c r="DN593" s="19">
        <f t="shared" si="825"/>
        <v>107.69979433346572</v>
      </c>
      <c r="DO593" s="19">
        <f t="shared" si="826"/>
        <v>250.45432546756871</v>
      </c>
      <c r="DP593" s="19">
        <f t="shared" si="827"/>
        <v>23.882421129043465</v>
      </c>
      <c r="DQ593" s="19">
        <f t="shared" si="828"/>
        <v>441.27214507393637</v>
      </c>
      <c r="DR593" s="19">
        <f t="shared" si="829"/>
        <v>8.5768016885098053</v>
      </c>
      <c r="DS593" s="19">
        <f t="shared" si="830"/>
        <v>388.79526716641186</v>
      </c>
      <c r="DT593" s="19">
        <f t="shared" si="831"/>
        <v>455.62140741330154</v>
      </c>
      <c r="DU593" s="19">
        <f t="shared" si="832"/>
        <v>43.39902333359754</v>
      </c>
      <c r="DV593" s="19">
        <f t="shared" si="833"/>
        <v>50.312698033251579</v>
      </c>
      <c r="DX593" s="19">
        <f t="shared" si="834"/>
        <v>63.201245835158119</v>
      </c>
      <c r="DZ593" s="68">
        <f t="shared" si="835"/>
        <v>2819.2380791094442</v>
      </c>
      <c r="EA593" s="21">
        <f t="shared" si="836"/>
        <v>2.8192380791094442</v>
      </c>
      <c r="EB593" s="92">
        <f t="shared" si="837"/>
        <v>1170</v>
      </c>
    </row>
    <row r="594" spans="1:132" x14ac:dyDescent="0.3">
      <c r="A594" s="19">
        <f>'A. Thermody. result (all suite)'!C550</f>
        <v>1168</v>
      </c>
      <c r="B594" s="19" t="str">
        <f>'A. Thermody. result (all suite)'!A550</f>
        <v>Basanite</v>
      </c>
      <c r="C594" s="24">
        <f>'A. Thermody. result (all suite)'!G550</f>
        <v>98.512827999999999</v>
      </c>
      <c r="D594" s="19">
        <f>'A. Thermody. result (all suite)'!D550</f>
        <v>5000</v>
      </c>
      <c r="E594" s="61">
        <f>'A. Thermody. result (all suite)'!I550</f>
        <v>41.562196</v>
      </c>
      <c r="F594" s="21">
        <f>'A. Thermody. result (all suite)'!J550</f>
        <v>3.4236330000000001</v>
      </c>
      <c r="G594" s="21">
        <f>'A. Thermody. result (all suite)'!K550</f>
        <v>14.97884</v>
      </c>
      <c r="H594" s="21">
        <f>'A. Thermody. result (all suite)'!L550</f>
        <v>1.557747</v>
      </c>
      <c r="I594" s="21">
        <f>'A. Thermody. result (all suite)'!M550</f>
        <v>9.3529370000000007</v>
      </c>
      <c r="J594" s="21">
        <f>'A. Thermody. result (all suite)'!N550</f>
        <v>0.18273600000000001</v>
      </c>
      <c r="K594" s="21">
        <f>'A. Thermody. result (all suite)'!O550</f>
        <v>7.4095680000000002</v>
      </c>
      <c r="L594" s="21">
        <f>'A. Thermody. result (all suite)'!P550</f>
        <v>12.101157000000001</v>
      </c>
      <c r="M594" s="21">
        <f>'A. Thermody. result (all suite)'!Q550</f>
        <v>1.8476600000000001</v>
      </c>
      <c r="N594" s="21">
        <f>'A. Thermody. result (all suite)'!R550</f>
        <v>3.2993929999999998</v>
      </c>
      <c r="O594" s="21">
        <f>'A. Thermody. result (all suite)'!S550</f>
        <v>1.9593320000000001</v>
      </c>
      <c r="P594" s="21">
        <f>'A. Thermody. result (all suite)'!T550</f>
        <v>2.3248030000000002</v>
      </c>
      <c r="Q594" s="21">
        <f t="shared" si="755"/>
        <v>100.00000200000001</v>
      </c>
      <c r="S594" s="19">
        <f t="shared" si="756"/>
        <v>1441</v>
      </c>
      <c r="T594" s="19">
        <f t="shared" si="757"/>
        <v>0.5</v>
      </c>
      <c r="V594" s="61">
        <f t="shared" si="758"/>
        <v>40.595956839850899</v>
      </c>
      <c r="W594" s="21">
        <f t="shared" si="759"/>
        <v>3.3440402788988646</v>
      </c>
      <c r="X594" s="21">
        <f t="shared" si="760"/>
        <v>14.63061148527937</v>
      </c>
      <c r="Y594" s="21">
        <f t="shared" si="761"/>
        <v>1.5215324517358808</v>
      </c>
      <c r="Z594" s="21">
        <f t="shared" si="762"/>
        <v>9.1354996443846375</v>
      </c>
      <c r="AA594" s="21">
        <f t="shared" si="763"/>
        <v>0.17848774807488504</v>
      </c>
      <c r="AB594" s="21">
        <f t="shared" si="764"/>
        <v>7.237310144294117</v>
      </c>
      <c r="AC594" s="21">
        <f t="shared" si="765"/>
        <v>11.819828944655853</v>
      </c>
      <c r="AD594" s="21">
        <f t="shared" si="766"/>
        <v>1.8047055457492891</v>
      </c>
      <c r="AE594" s="21">
        <f t="shared" si="767"/>
        <v>3.2226886140882973</v>
      </c>
      <c r="AF594" s="21">
        <f t="shared" si="768"/>
        <v>1.9137813917950521</v>
      </c>
      <c r="AG594" s="21">
        <f t="shared" si="769"/>
        <v>95.404443088807142</v>
      </c>
      <c r="AH594" s="21"/>
      <c r="AI594" s="61">
        <f t="shared" si="770"/>
        <v>42.551432119426757</v>
      </c>
      <c r="AJ594" s="21">
        <f t="shared" si="771"/>
        <v>3.5051200663537938</v>
      </c>
      <c r="AK594" s="21">
        <f t="shared" si="772"/>
        <v>15.335356521771716</v>
      </c>
      <c r="AL594" s="21">
        <f t="shared" si="773"/>
        <v>1.5948234720258927</v>
      </c>
      <c r="AM594" s="21">
        <f t="shared" si="774"/>
        <v>9.575549469830106</v>
      </c>
      <c r="AN594" s="21">
        <f t="shared" si="775"/>
        <v>0.18708536237535592</v>
      </c>
      <c r="AO594" s="21">
        <f t="shared" si="776"/>
        <v>7.5859256759743081</v>
      </c>
      <c r="AP594" s="21">
        <f t="shared" si="777"/>
        <v>12.389180799109509</v>
      </c>
      <c r="AQ594" s="21">
        <f t="shared" si="778"/>
        <v>1.8916367910343344</v>
      </c>
      <c r="AR594" s="21">
        <f t="shared" si="779"/>
        <v>3.377922987390074</v>
      </c>
      <c r="AS594" s="21">
        <f t="shared" si="780"/>
        <v>2.0059667347081627</v>
      </c>
      <c r="AT594" s="21">
        <f t="shared" si="781"/>
        <v>100.00000000000001</v>
      </c>
      <c r="AU594" s="21"/>
      <c r="AV594" s="21">
        <f>AR594*'[1]diagram lines'!$G$39</f>
        <v>2.8040346700844396</v>
      </c>
      <c r="AW594" s="21">
        <f>AK594*'[1]diagram lines'!$G$40</f>
        <v>8.1164886165249985</v>
      </c>
      <c r="AX594" s="21">
        <f>AQ594*'[1]diagram lines'!$G$38</f>
        <v>1.403314934684716</v>
      </c>
      <c r="AY594" s="21">
        <f>AP594*'[1]diagram lines'!$G$41</f>
        <v>8.8540226117459166</v>
      </c>
      <c r="AZ594" s="21">
        <f t="shared" si="782"/>
        <v>5.2695597784244086</v>
      </c>
      <c r="BA594" s="21">
        <f t="shared" si="783"/>
        <v>0.62141163133398347</v>
      </c>
      <c r="BB594" s="21">
        <f t="shared" si="784"/>
        <v>1.929121508544172</v>
      </c>
      <c r="BC594" s="86">
        <f t="shared" si="785"/>
        <v>0.51837066538885801</v>
      </c>
      <c r="BX594" s="61">
        <f t="shared" si="786"/>
        <v>0.69178089214380822</v>
      </c>
      <c r="BY594" s="21">
        <f t="shared" si="787"/>
        <v>4.2859702053079624E-2</v>
      </c>
      <c r="BZ594" s="21">
        <f t="shared" si="788"/>
        <v>0.14690898391526089</v>
      </c>
      <c r="CA594" s="21">
        <f t="shared" si="789"/>
        <v>9.7548187112530532E-3</v>
      </c>
      <c r="CB594" s="21">
        <f t="shared" si="790"/>
        <v>0.13017309672929717</v>
      </c>
      <c r="CC594" s="21">
        <f t="shared" si="791"/>
        <v>2.575923315477869E-3</v>
      </c>
      <c r="CD594" s="21">
        <f t="shared" si="792"/>
        <v>0.18386024813895782</v>
      </c>
      <c r="CE594" s="21">
        <f t="shared" si="793"/>
        <v>0.2157838266761769</v>
      </c>
      <c r="CF594" s="21">
        <f t="shared" si="794"/>
        <v>2.9805775125020164E-2</v>
      </c>
      <c r="CG594" s="21">
        <f t="shared" si="795"/>
        <v>3.5025403397027595E-2</v>
      </c>
      <c r="CH594" s="21">
        <f t="shared" si="796"/>
        <v>1.3803556332074623E-2</v>
      </c>
      <c r="CI594" s="21">
        <f t="shared" si="797"/>
        <v>0.12901237513873476</v>
      </c>
      <c r="CJ594" s="21">
        <f t="shared" si="798"/>
        <v>1.6313446016761688</v>
      </c>
      <c r="CL594" s="68">
        <f t="shared" si="799"/>
        <v>0.42405564798082479</v>
      </c>
      <c r="CM594" s="19">
        <f t="shared" si="800"/>
        <v>2.6272623214642861E-2</v>
      </c>
      <c r="CN594" s="19">
        <f t="shared" si="801"/>
        <v>9.0053924697648377E-2</v>
      </c>
      <c r="CO594" s="19">
        <f t="shared" si="802"/>
        <v>5.9796187152795326E-3</v>
      </c>
      <c r="CP594" s="19">
        <f t="shared" si="803"/>
        <v>7.9794971948628959E-2</v>
      </c>
      <c r="CQ594" s="19">
        <f t="shared" si="804"/>
        <v>1.579018505857786E-3</v>
      </c>
      <c r="CR594" s="19">
        <f t="shared" si="805"/>
        <v>0.11270472710060503</v>
      </c>
      <c r="CS594" s="19">
        <f t="shared" si="806"/>
        <v>0.13227360206694774</v>
      </c>
      <c r="CT594" s="19">
        <f t="shared" si="807"/>
        <v>1.8270679962035869E-2</v>
      </c>
      <c r="CU594" s="19">
        <f t="shared" si="808"/>
        <v>2.1470266528016094E-2</v>
      </c>
      <c r="CV594" s="19">
        <f t="shared" si="809"/>
        <v>8.4614595333762036E-3</v>
      </c>
      <c r="CW594" s="19">
        <f t="shared" si="810"/>
        <v>7.9083459746136731E-2</v>
      </c>
      <c r="CX594" s="19">
        <f t="shared" si="811"/>
        <v>0.99999999999999989</v>
      </c>
      <c r="CZ594" s="68">
        <f t="shared" si="812"/>
        <v>2.5805000000000001E-5</v>
      </c>
      <c r="DA594" s="19">
        <f t="shared" si="813"/>
        <v>1.9615319999999996E-5</v>
      </c>
      <c r="DB594" s="19">
        <f t="shared" si="814"/>
        <v>3.667E-5</v>
      </c>
      <c r="DC594" s="19">
        <f t="shared" si="815"/>
        <v>4.1026119999999991E-5</v>
      </c>
      <c r="DD594" s="19">
        <f t="shared" si="816"/>
        <v>1.3037559999999998E-5</v>
      </c>
      <c r="DE594" s="19">
        <f t="shared" si="817"/>
        <v>1.3037559999999998E-5</v>
      </c>
      <c r="DF594" s="19">
        <f t="shared" si="818"/>
        <v>1.1696359999999999E-5</v>
      </c>
      <c r="DG594" s="19">
        <f t="shared" si="819"/>
        <v>1.6252319999999998E-5</v>
      </c>
      <c r="DH594" s="19">
        <f t="shared" si="820"/>
        <v>2.6048239999999998E-5</v>
      </c>
      <c r="DI594" s="19">
        <f t="shared" si="821"/>
        <v>4.012243999999999E-5</v>
      </c>
      <c r="DJ594" s="19">
        <f t="shared" si="822"/>
        <v>0</v>
      </c>
      <c r="DK594" s="19">
        <f t="shared" si="823"/>
        <v>2.2500279999999997E-5</v>
      </c>
      <c r="DM594" s="68">
        <f t="shared" si="824"/>
        <v>987.29948966045151</v>
      </c>
      <c r="DN594" s="19">
        <f t="shared" si="825"/>
        <v>106.99071656162999</v>
      </c>
      <c r="DO594" s="19">
        <f t="shared" si="826"/>
        <v>250.39264145547389</v>
      </c>
      <c r="DP594" s="19">
        <f t="shared" si="827"/>
        <v>23.27505775937351</v>
      </c>
      <c r="DQ594" s="19">
        <f t="shared" si="828"/>
        <v>439.75013227237235</v>
      </c>
      <c r="DR594" s="19">
        <f t="shared" si="829"/>
        <v>8.591758949186147</v>
      </c>
      <c r="DS594" s="19">
        <f t="shared" si="830"/>
        <v>388.3259836525537</v>
      </c>
      <c r="DT594" s="19">
        <f t="shared" si="831"/>
        <v>456.42121272005659</v>
      </c>
      <c r="DU594" s="19">
        <f t="shared" si="832"/>
        <v>43.480843651878345</v>
      </c>
      <c r="DV594" s="19">
        <f t="shared" si="833"/>
        <v>50.408178239885622</v>
      </c>
      <c r="DX594" s="19">
        <f t="shared" si="834"/>
        <v>63.336276020804362</v>
      </c>
      <c r="DZ594" s="68">
        <f t="shared" si="835"/>
        <v>2818.2722909436661</v>
      </c>
      <c r="EA594" s="21">
        <f t="shared" si="836"/>
        <v>2.8182722909436659</v>
      </c>
      <c r="EB594" s="92">
        <f t="shared" si="837"/>
        <v>1168</v>
      </c>
    </row>
    <row r="595" spans="1:132" x14ac:dyDescent="0.3">
      <c r="A595" s="19">
        <f>'A. Thermody. result (all suite)'!C551</f>
        <v>1166</v>
      </c>
      <c r="B595" s="19" t="str">
        <f>'A. Thermody. result (all suite)'!A551</f>
        <v>Basanite</v>
      </c>
      <c r="C595" s="24">
        <f>'A. Thermody. result (all suite)'!G551</f>
        <v>98.350814</v>
      </c>
      <c r="D595" s="19">
        <f>'A. Thermody. result (all suite)'!D551</f>
        <v>5000</v>
      </c>
      <c r="E595" s="61">
        <f>'A. Thermody. result (all suite)'!I551</f>
        <v>41.630661000000003</v>
      </c>
      <c r="F595" s="21">
        <f>'A. Thermody. result (all suite)'!J551</f>
        <v>3.3999239999999999</v>
      </c>
      <c r="G595" s="21">
        <f>'A. Thermody. result (all suite)'!K551</f>
        <v>14.980841</v>
      </c>
      <c r="H595" s="21">
        <f>'A. Thermody. result (all suite)'!L551</f>
        <v>1.5179530000000001</v>
      </c>
      <c r="I595" s="21">
        <f>'A. Thermody. result (all suite)'!M551</f>
        <v>9.3203189999999996</v>
      </c>
      <c r="J595" s="21">
        <f>'A. Thermody. result (all suite)'!N551</f>
        <v>0.18303700000000001</v>
      </c>
      <c r="K595" s="21">
        <f>'A. Thermody. result (all suite)'!O551</f>
        <v>7.399451</v>
      </c>
      <c r="L595" s="21">
        <f>'A. Thermody. result (all suite)'!P551</f>
        <v>12.121091</v>
      </c>
      <c r="M595" s="21">
        <f>'A. Thermody. result (all suite)'!Q551</f>
        <v>1.8507039999999999</v>
      </c>
      <c r="N595" s="21">
        <f>'A. Thermody. result (all suite)'!R551</f>
        <v>3.3048280000000001</v>
      </c>
      <c r="O595" s="21">
        <f>'A. Thermody. result (all suite)'!S551</f>
        <v>1.9625589999999999</v>
      </c>
      <c r="P595" s="21">
        <f>'A. Thermody. result (all suite)'!T551</f>
        <v>2.3286319999999998</v>
      </c>
      <c r="Q595" s="21">
        <f t="shared" si="755"/>
        <v>100</v>
      </c>
      <c r="S595" s="19">
        <f t="shared" si="756"/>
        <v>1439</v>
      </c>
      <c r="T595" s="19">
        <f t="shared" si="757"/>
        <v>0.5</v>
      </c>
      <c r="V595" s="61">
        <f t="shared" si="758"/>
        <v>40.661236106142482</v>
      </c>
      <c r="W595" s="21">
        <f t="shared" si="759"/>
        <v>3.3207522817603201</v>
      </c>
      <c r="X595" s="21">
        <f t="shared" si="760"/>
        <v>14.631992342604882</v>
      </c>
      <c r="Y595" s="21">
        <f t="shared" si="761"/>
        <v>1.4826054606970402</v>
      </c>
      <c r="Z595" s="21">
        <f t="shared" si="762"/>
        <v>9.1032830692639202</v>
      </c>
      <c r="AA595" s="21">
        <f t="shared" si="763"/>
        <v>0.17877474184616002</v>
      </c>
      <c r="AB595" s="21">
        <f t="shared" si="764"/>
        <v>7.22714501618968</v>
      </c>
      <c r="AC595" s="21">
        <f t="shared" si="765"/>
        <v>11.838835396224878</v>
      </c>
      <c r="AD595" s="21">
        <f t="shared" si="766"/>
        <v>1.8076079144307198</v>
      </c>
      <c r="AE595" s="21">
        <f t="shared" si="767"/>
        <v>3.2278707176470403</v>
      </c>
      <c r="AF595" s="21">
        <f t="shared" si="768"/>
        <v>1.9168582231071198</v>
      </c>
      <c r="AG595" s="21">
        <f t="shared" si="769"/>
        <v>95.396961269914243</v>
      </c>
      <c r="AH595" s="21"/>
      <c r="AI595" s="61">
        <f t="shared" si="770"/>
        <v>42.62319843825675</v>
      </c>
      <c r="AJ595" s="21">
        <f t="shared" si="771"/>
        <v>3.4809832908247991</v>
      </c>
      <c r="AK595" s="21">
        <f t="shared" si="772"/>
        <v>15.338006732945525</v>
      </c>
      <c r="AL595" s="21">
        <f t="shared" si="773"/>
        <v>1.5541432776901416</v>
      </c>
      <c r="AM595" s="21">
        <f t="shared" si="774"/>
        <v>9.5425293930561104</v>
      </c>
      <c r="AN595" s="21">
        <f t="shared" si="775"/>
        <v>0.1874008767850984</v>
      </c>
      <c r="AO595" s="21">
        <f t="shared" si="776"/>
        <v>7.5758650170641619</v>
      </c>
      <c r="AP595" s="21">
        <f t="shared" si="777"/>
        <v>12.410076000983214</v>
      </c>
      <c r="AQ595" s="21">
        <f t="shared" si="778"/>
        <v>1.8948275609286027</v>
      </c>
      <c r="AR595" s="21">
        <f t="shared" si="779"/>
        <v>3.3836200594630763</v>
      </c>
      <c r="AS595" s="21">
        <f t="shared" si="780"/>
        <v>2.009349352002523</v>
      </c>
      <c r="AT595" s="21">
        <f t="shared" si="781"/>
        <v>99.999999999999986</v>
      </c>
      <c r="AU595" s="21"/>
      <c r="AV595" s="21">
        <f>AR595*'[1]diagram lines'!$G$39</f>
        <v>2.8087638446897527</v>
      </c>
      <c r="AW595" s="21">
        <f>AK595*'[1]diagram lines'!$G$40</f>
        <v>8.117891284196471</v>
      </c>
      <c r="AX595" s="21">
        <f>AQ595*'[1]diagram lines'!$G$38</f>
        <v>1.4056820143836264</v>
      </c>
      <c r="AY595" s="21">
        <f>AP595*'[1]diagram lines'!$G$41</f>
        <v>8.8689555272361869</v>
      </c>
      <c r="AZ595" s="21">
        <f t="shared" si="782"/>
        <v>5.2784476203916793</v>
      </c>
      <c r="BA595" s="21">
        <f t="shared" si="783"/>
        <v>0.62047253955618975</v>
      </c>
      <c r="BB595" s="21">
        <f t="shared" si="784"/>
        <v>1.9262060910615979</v>
      </c>
      <c r="BC595" s="86">
        <f t="shared" si="785"/>
        <v>0.51915524753058273</v>
      </c>
      <c r="BX595" s="61">
        <f t="shared" si="786"/>
        <v>0.69292045605858865</v>
      </c>
      <c r="BY595" s="21">
        <f t="shared" si="787"/>
        <v>4.2562894341512267E-2</v>
      </c>
      <c r="BZ595" s="21">
        <f t="shared" si="788"/>
        <v>0.14692860925853277</v>
      </c>
      <c r="CA595" s="21">
        <f t="shared" si="789"/>
        <v>9.50562339532845E-3</v>
      </c>
      <c r="CB595" s="21">
        <f t="shared" si="790"/>
        <v>0.12971912317327766</v>
      </c>
      <c r="CC595" s="21">
        <f t="shared" si="791"/>
        <v>2.5801663377502115E-3</v>
      </c>
      <c r="CD595" s="21">
        <f t="shared" si="792"/>
        <v>0.183609205955335</v>
      </c>
      <c r="CE595" s="21">
        <f t="shared" si="793"/>
        <v>0.21613928316690442</v>
      </c>
      <c r="CF595" s="21">
        <f t="shared" si="794"/>
        <v>2.9854879819325695E-2</v>
      </c>
      <c r="CG595" s="21">
        <f t="shared" si="795"/>
        <v>3.5083099787685777E-2</v>
      </c>
      <c r="CH595" s="21">
        <f t="shared" si="796"/>
        <v>1.3826290649833739E-2</v>
      </c>
      <c r="CI595" s="21">
        <f t="shared" si="797"/>
        <v>0.12922486126526081</v>
      </c>
      <c r="CJ595" s="21">
        <f t="shared" si="798"/>
        <v>1.6319544932093355</v>
      </c>
      <c r="CL595" s="68">
        <f t="shared" si="799"/>
        <v>0.42459545222729794</v>
      </c>
      <c r="CM595" s="19">
        <f t="shared" si="800"/>
        <v>2.6080932108474304E-2</v>
      </c>
      <c r="CN595" s="19">
        <f t="shared" si="801"/>
        <v>9.0032295551078098E-2</v>
      </c>
      <c r="CO595" s="19">
        <f t="shared" si="802"/>
        <v>5.8246865552207139E-3</v>
      </c>
      <c r="CP595" s="19">
        <f t="shared" si="803"/>
        <v>7.9486973266133965E-2</v>
      </c>
      <c r="CQ595" s="19">
        <f t="shared" si="804"/>
        <v>1.5810283610765156E-3</v>
      </c>
      <c r="CR595" s="19">
        <f t="shared" si="805"/>
        <v>0.11250877810585061</v>
      </c>
      <c r="CS595" s="19">
        <f t="shared" si="806"/>
        <v>0.1324419792747123</v>
      </c>
      <c r="CT595" s="19">
        <f t="shared" si="807"/>
        <v>1.8293941371253741E-2</v>
      </c>
      <c r="CU595" s="19">
        <f t="shared" si="808"/>
        <v>2.1497596859268286E-2</v>
      </c>
      <c r="CV595" s="19">
        <f t="shared" si="809"/>
        <v>8.4722280598912517E-3</v>
      </c>
      <c r="CW595" s="19">
        <f t="shared" si="810"/>
        <v>7.9184108259742245E-2</v>
      </c>
      <c r="CX595" s="19">
        <f t="shared" si="811"/>
        <v>1</v>
      </c>
      <c r="CZ595" s="68">
        <f t="shared" si="812"/>
        <v>2.5805000000000001E-5</v>
      </c>
      <c r="DA595" s="19">
        <f t="shared" si="813"/>
        <v>1.960084E-5</v>
      </c>
      <c r="DB595" s="19">
        <f t="shared" si="814"/>
        <v>3.667E-5</v>
      </c>
      <c r="DC595" s="19">
        <f t="shared" si="815"/>
        <v>4.1007939999999993E-5</v>
      </c>
      <c r="DD595" s="19">
        <f t="shared" si="816"/>
        <v>1.3031719999999999E-5</v>
      </c>
      <c r="DE595" s="19">
        <f t="shared" si="817"/>
        <v>1.3031719999999999E-5</v>
      </c>
      <c r="DF595" s="19">
        <f t="shared" si="818"/>
        <v>1.1689819999999999E-5</v>
      </c>
      <c r="DG595" s="19">
        <f t="shared" si="819"/>
        <v>1.624484E-5</v>
      </c>
      <c r="DH595" s="19">
        <f t="shared" si="820"/>
        <v>2.6032879999999998E-5</v>
      </c>
      <c r="DI595" s="19">
        <f t="shared" si="821"/>
        <v>4.0098279999999994E-5</v>
      </c>
      <c r="DJ595" s="19">
        <f t="shared" si="822"/>
        <v>0</v>
      </c>
      <c r="DK595" s="19">
        <f t="shared" si="823"/>
        <v>2.2481359999999995E-5</v>
      </c>
      <c r="DM595" s="68">
        <f t="shared" si="824"/>
        <v>988.55627862104473</v>
      </c>
      <c r="DN595" s="19">
        <f t="shared" si="825"/>
        <v>106.28854971648803</v>
      </c>
      <c r="DO595" s="19">
        <f t="shared" si="826"/>
        <v>250.33250216492834</v>
      </c>
      <c r="DP595" s="19">
        <f t="shared" si="827"/>
        <v>22.682051232107636</v>
      </c>
      <c r="DQ595" s="19">
        <f t="shared" si="828"/>
        <v>438.24905915502524</v>
      </c>
      <c r="DR595" s="19">
        <f t="shared" si="829"/>
        <v>8.6065501664222399</v>
      </c>
      <c r="DS595" s="19">
        <f t="shared" si="830"/>
        <v>387.86771375998768</v>
      </c>
      <c r="DT595" s="19">
        <f t="shared" si="831"/>
        <v>457.21264092018544</v>
      </c>
      <c r="DU595" s="19">
        <f t="shared" si="832"/>
        <v>43.561888872995212</v>
      </c>
      <c r="DV595" s="19">
        <f t="shared" si="833"/>
        <v>50.502755333721872</v>
      </c>
      <c r="DX595" s="19">
        <f t="shared" si="834"/>
        <v>63.470254061166919</v>
      </c>
      <c r="DZ595" s="68">
        <f t="shared" si="835"/>
        <v>2817.3302440040734</v>
      </c>
      <c r="EA595" s="21">
        <f t="shared" si="836"/>
        <v>2.8173302440040735</v>
      </c>
      <c r="EB595" s="92">
        <f t="shared" si="837"/>
        <v>1166</v>
      </c>
    </row>
    <row r="596" spans="1:132" x14ac:dyDescent="0.3">
      <c r="A596" s="19">
        <f>'A. Thermody. result (all suite)'!C552</f>
        <v>1164</v>
      </c>
      <c r="B596" s="19" t="str">
        <f>'A. Thermody. result (all suite)'!A552</f>
        <v>Basanite</v>
      </c>
      <c r="C596" s="24">
        <f>'A. Thermody. result (all suite)'!G552</f>
        <v>98.191861000000003</v>
      </c>
      <c r="D596" s="19">
        <f>'A. Thermody. result (all suite)'!D552</f>
        <v>5000</v>
      </c>
      <c r="E596" s="61">
        <f>'A. Thermody. result (all suite)'!I552</f>
        <v>41.698053000000002</v>
      </c>
      <c r="F596" s="21">
        <f>'A. Thermody. result (all suite)'!J552</f>
        <v>3.376423</v>
      </c>
      <c r="G596" s="21">
        <f>'A. Thermody. result (all suite)'!K552</f>
        <v>14.982817000000001</v>
      </c>
      <c r="H596" s="21">
        <f>'A. Thermody. result (all suite)'!L552</f>
        <v>1.479088</v>
      </c>
      <c r="I596" s="21">
        <f>'A. Thermody. result (all suite)'!M552</f>
        <v>9.2880719999999997</v>
      </c>
      <c r="J596" s="21">
        <f>'A. Thermody. result (all suite)'!N552</f>
        <v>0.183333</v>
      </c>
      <c r="K596" s="21">
        <f>'A. Thermody. result (all suite)'!O552</f>
        <v>7.3894859999999998</v>
      </c>
      <c r="L596" s="21">
        <f>'A. Thermody. result (all suite)'!P552</f>
        <v>12.140713</v>
      </c>
      <c r="M596" s="21">
        <f>'A. Thermody. result (all suite)'!Q552</f>
        <v>1.853699</v>
      </c>
      <c r="N596" s="21">
        <f>'A. Thermody. result (all suite)'!R552</f>
        <v>3.3101780000000001</v>
      </c>
      <c r="O596" s="21">
        <f>'A. Thermody. result (all suite)'!S552</f>
        <v>1.9657359999999999</v>
      </c>
      <c r="P596" s="21">
        <f>'A. Thermody. result (all suite)'!T552</f>
        <v>2.3324020000000001</v>
      </c>
      <c r="Q596" s="21">
        <f t="shared" si="755"/>
        <v>100.00000000000003</v>
      </c>
      <c r="S596" s="19">
        <f t="shared" si="756"/>
        <v>1437</v>
      </c>
      <c r="T596" s="19">
        <f t="shared" si="757"/>
        <v>0.5</v>
      </c>
      <c r="V596" s="61">
        <f t="shared" si="758"/>
        <v>40.725486777866941</v>
      </c>
      <c r="W596" s="21">
        <f t="shared" si="759"/>
        <v>3.2976712424195398</v>
      </c>
      <c r="X596" s="21">
        <f t="shared" si="760"/>
        <v>14.633357476635661</v>
      </c>
      <c r="Y596" s="21">
        <f t="shared" si="761"/>
        <v>1.4445897219062398</v>
      </c>
      <c r="Z596" s="21">
        <f t="shared" si="762"/>
        <v>9.0714368229105595</v>
      </c>
      <c r="AA596" s="21">
        <f t="shared" si="763"/>
        <v>0.17905693744133999</v>
      </c>
      <c r="AB596" s="21">
        <f t="shared" si="764"/>
        <v>7.2171334807462788</v>
      </c>
      <c r="AC596" s="21">
        <f t="shared" si="765"/>
        <v>11.85754276717374</v>
      </c>
      <c r="AD596" s="21">
        <f t="shared" si="766"/>
        <v>1.8104632874500202</v>
      </c>
      <c r="AE596" s="21">
        <f t="shared" si="767"/>
        <v>3.2329713421244404</v>
      </c>
      <c r="AF596" s="21">
        <f t="shared" si="768"/>
        <v>1.91988713422128</v>
      </c>
      <c r="AG596" s="21">
        <f t="shared" si="769"/>
        <v>95.389596990896052</v>
      </c>
      <c r="AH596" s="21"/>
      <c r="AI596" s="61">
        <f t="shared" si="770"/>
        <v>42.6938450969174</v>
      </c>
      <c r="AJ596" s="21">
        <f t="shared" si="771"/>
        <v>3.4570554299901994</v>
      </c>
      <c r="AK596" s="21">
        <f t="shared" si="772"/>
        <v>15.340621973727663</v>
      </c>
      <c r="AL596" s="21">
        <f t="shared" si="773"/>
        <v>1.5144101322119128</v>
      </c>
      <c r="AM596" s="21">
        <f t="shared" si="774"/>
        <v>9.509880646394107</v>
      </c>
      <c r="AN596" s="21">
        <f t="shared" si="775"/>
        <v>0.18771117930022191</v>
      </c>
      <c r="AO596" s="21">
        <f t="shared" si="776"/>
        <v>7.5659544734580226</v>
      </c>
      <c r="AP596" s="21">
        <f t="shared" si="777"/>
        <v>12.430645627222244</v>
      </c>
      <c r="AQ596" s="21">
        <f t="shared" si="778"/>
        <v>1.897967225527549</v>
      </c>
      <c r="AR596" s="21">
        <f t="shared" si="779"/>
        <v>3.3892284317261496</v>
      </c>
      <c r="AS596" s="21">
        <f t="shared" si="780"/>
        <v>2.0126797835245211</v>
      </c>
      <c r="AT596" s="21">
        <f t="shared" si="781"/>
        <v>100</v>
      </c>
      <c r="AU596" s="21"/>
      <c r="AV596" s="21">
        <f>AR596*'[1]diagram lines'!$G$39</f>
        <v>2.8134193890367087</v>
      </c>
      <c r="AW596" s="21">
        <f>AK596*'[1]diagram lines'!$G$40</f>
        <v>8.1192754432153738</v>
      </c>
      <c r="AX596" s="21">
        <f>AQ596*'[1]diagram lines'!$G$38</f>
        <v>1.4080111815062393</v>
      </c>
      <c r="AY596" s="21">
        <f>AP596*'[1]diagram lines'!$G$41</f>
        <v>8.883655767614357</v>
      </c>
      <c r="AZ596" s="21">
        <f t="shared" si="782"/>
        <v>5.2871956572536991</v>
      </c>
      <c r="BA596" s="21">
        <f t="shared" si="783"/>
        <v>0.61955146526390747</v>
      </c>
      <c r="BB596" s="21">
        <f t="shared" si="784"/>
        <v>1.9233469099009952</v>
      </c>
      <c r="BC596" s="86">
        <f t="shared" si="785"/>
        <v>0.51992700581065499</v>
      </c>
      <c r="BX596" s="61">
        <f t="shared" si="786"/>
        <v>0.69404216045272971</v>
      </c>
      <c r="BY596" s="21">
        <f t="shared" si="787"/>
        <v>4.2268690535803705E-2</v>
      </c>
      <c r="BZ596" s="21">
        <f t="shared" si="788"/>
        <v>0.14694798940761084</v>
      </c>
      <c r="CA596" s="21">
        <f t="shared" si="789"/>
        <v>9.2622456008516502E-3</v>
      </c>
      <c r="CB596" s="21">
        <f t="shared" si="790"/>
        <v>0.12927031315240084</v>
      </c>
      <c r="CC596" s="21">
        <f t="shared" si="791"/>
        <v>2.5843388779250073E-3</v>
      </c>
      <c r="CD596" s="21">
        <f t="shared" si="792"/>
        <v>0.18336193548387097</v>
      </c>
      <c r="CE596" s="21">
        <f t="shared" si="793"/>
        <v>0.21648917617689017</v>
      </c>
      <c r="CF596" s="21">
        <f t="shared" si="794"/>
        <v>2.9903194063558639E-2</v>
      </c>
      <c r="CG596" s="21">
        <f t="shared" si="795"/>
        <v>3.5139893842887474E-2</v>
      </c>
      <c r="CH596" s="21">
        <f t="shared" si="796"/>
        <v>1.3848672716000677E-2</v>
      </c>
      <c r="CI596" s="21">
        <f t="shared" si="797"/>
        <v>0.12943407325194228</v>
      </c>
      <c r="CJ596" s="21">
        <f t="shared" si="798"/>
        <v>1.632552683562472</v>
      </c>
      <c r="CL596" s="68">
        <f t="shared" si="799"/>
        <v>0.42512696064314864</v>
      </c>
      <c r="CM596" s="19">
        <f t="shared" si="800"/>
        <v>2.5891164776114396E-2</v>
      </c>
      <c r="CN596" s="19">
        <f t="shared" si="801"/>
        <v>9.0011177517988913E-2</v>
      </c>
      <c r="CO596" s="19">
        <f t="shared" si="802"/>
        <v>5.6734742431956663E-3</v>
      </c>
      <c r="CP596" s="19">
        <f t="shared" si="803"/>
        <v>7.9182935077056052E-2</v>
      </c>
      <c r="CQ596" s="19">
        <f t="shared" si="804"/>
        <v>1.5830048879559566E-3</v>
      </c>
      <c r="CR596" s="19">
        <f t="shared" si="805"/>
        <v>0.11231609082516593</v>
      </c>
      <c r="CS596" s="19">
        <f t="shared" si="806"/>
        <v>0.13260777330902346</v>
      </c>
      <c r="CT596" s="19">
        <f t="shared" si="807"/>
        <v>1.8316832506933521E-2</v>
      </c>
      <c r="CU596" s="19">
        <f t="shared" si="808"/>
        <v>2.1524508333909946E-2</v>
      </c>
      <c r="CV596" s="19">
        <f t="shared" si="809"/>
        <v>8.4828335743388199E-3</v>
      </c>
      <c r="CW596" s="19">
        <f t="shared" si="810"/>
        <v>7.9283244305168726E-2</v>
      </c>
      <c r="CX596" s="19">
        <f t="shared" si="811"/>
        <v>0.99999999999999989</v>
      </c>
      <c r="CZ596" s="68">
        <f t="shared" si="812"/>
        <v>2.5805000000000001E-5</v>
      </c>
      <c r="DA596" s="19">
        <f t="shared" si="813"/>
        <v>1.9586359999999997E-5</v>
      </c>
      <c r="DB596" s="19">
        <f t="shared" si="814"/>
        <v>3.667E-5</v>
      </c>
      <c r="DC596" s="19">
        <f t="shared" si="815"/>
        <v>4.0989759999999996E-5</v>
      </c>
      <c r="DD596" s="19">
        <f t="shared" si="816"/>
        <v>1.3025879999999999E-5</v>
      </c>
      <c r="DE596" s="19">
        <f t="shared" si="817"/>
        <v>1.3025879999999999E-5</v>
      </c>
      <c r="DF596" s="19">
        <f t="shared" si="818"/>
        <v>1.1683279999999999E-5</v>
      </c>
      <c r="DG596" s="19">
        <f t="shared" si="819"/>
        <v>1.6237359999999999E-5</v>
      </c>
      <c r="DH596" s="19">
        <f t="shared" si="820"/>
        <v>2.6017520000000001E-5</v>
      </c>
      <c r="DI596" s="19">
        <f t="shared" si="821"/>
        <v>4.0074119999999991E-5</v>
      </c>
      <c r="DJ596" s="19">
        <f t="shared" si="822"/>
        <v>0</v>
      </c>
      <c r="DK596" s="19">
        <f t="shared" si="823"/>
        <v>2.2462439999999996E-5</v>
      </c>
      <c r="DM596" s="68">
        <f t="shared" si="824"/>
        <v>989.79375297191893</v>
      </c>
      <c r="DN596" s="19">
        <f t="shared" si="825"/>
        <v>105.5931904813359</v>
      </c>
      <c r="DO596" s="19">
        <f t="shared" si="826"/>
        <v>250.27378401238477</v>
      </c>
      <c r="DP596" s="19">
        <f t="shared" si="827"/>
        <v>22.103010651829045</v>
      </c>
      <c r="DQ596" s="19">
        <f t="shared" si="828"/>
        <v>436.76848591315735</v>
      </c>
      <c r="DR596" s="19">
        <f t="shared" si="829"/>
        <v>8.621173137753118</v>
      </c>
      <c r="DS596" s="19">
        <f t="shared" si="830"/>
        <v>387.42018168307078</v>
      </c>
      <c r="DT596" s="19">
        <f t="shared" si="831"/>
        <v>457.99587661849188</v>
      </c>
      <c r="DU596" s="19">
        <f t="shared" si="832"/>
        <v>43.642147564595284</v>
      </c>
      <c r="DV596" s="19">
        <f t="shared" si="833"/>
        <v>50.596461882489692</v>
      </c>
      <c r="DX596" s="19">
        <f t="shared" si="834"/>
        <v>63.603244455150048</v>
      </c>
      <c r="DZ596" s="68">
        <f t="shared" si="835"/>
        <v>2816.4113093721767</v>
      </c>
      <c r="EA596" s="21">
        <f t="shared" si="836"/>
        <v>2.8164113093721768</v>
      </c>
      <c r="EB596" s="92">
        <f t="shared" si="837"/>
        <v>1164</v>
      </c>
    </row>
    <row r="597" spans="1:132" x14ac:dyDescent="0.3">
      <c r="A597" s="19">
        <f>'A. Thermody. result (all suite)'!C553</f>
        <v>1162</v>
      </c>
      <c r="B597" s="19" t="str">
        <f>'A. Thermody. result (all suite)'!A553</f>
        <v>Basanite</v>
      </c>
      <c r="C597" s="24">
        <f>'A. Thermody. result (all suite)'!G553</f>
        <v>98.035880000000006</v>
      </c>
      <c r="D597" s="19">
        <f>'A. Thermody. result (all suite)'!D553</f>
        <v>5000</v>
      </c>
      <c r="E597" s="61">
        <f>'A. Thermody. result (all suite)'!I553</f>
        <v>41.764397000000002</v>
      </c>
      <c r="F597" s="21">
        <f>'A. Thermody. result (all suite)'!J553</f>
        <v>3.3531240000000002</v>
      </c>
      <c r="G597" s="21">
        <f>'A. Thermody. result (all suite)'!K553</f>
        <v>14.984766</v>
      </c>
      <c r="H597" s="21">
        <f>'A. Thermody. result (all suite)'!L553</f>
        <v>1.4411309999999999</v>
      </c>
      <c r="I597" s="21">
        <f>'A. Thermody. result (all suite)'!M553</f>
        <v>9.2561900000000001</v>
      </c>
      <c r="J597" s="21">
        <f>'A. Thermody. result (all suite)'!N553</f>
        <v>0.18362500000000001</v>
      </c>
      <c r="K597" s="21">
        <f>'A. Thermody. result (all suite)'!O553</f>
        <v>7.3796660000000003</v>
      </c>
      <c r="L597" s="21">
        <f>'A. Thermody. result (all suite)'!P553</f>
        <v>12.160030000000001</v>
      </c>
      <c r="M597" s="21">
        <f>'A. Thermody. result (all suite)'!Q553</f>
        <v>1.856649</v>
      </c>
      <c r="N597" s="21">
        <f>'A. Thermody. result (all suite)'!R553</f>
        <v>3.3154439999999998</v>
      </c>
      <c r="O597" s="21">
        <f>'A. Thermody. result (all suite)'!S553</f>
        <v>1.9688639999999999</v>
      </c>
      <c r="P597" s="21">
        <f>'A. Thermody. result (all suite)'!T553</f>
        <v>2.3361130000000001</v>
      </c>
      <c r="Q597" s="21">
        <f t="shared" si="755"/>
        <v>99.999999000000017</v>
      </c>
      <c r="S597" s="19">
        <f t="shared" si="756"/>
        <v>1435</v>
      </c>
      <c r="T597" s="19">
        <f t="shared" si="757"/>
        <v>0.5</v>
      </c>
      <c r="V597" s="61">
        <f t="shared" si="758"/>
        <v>40.788733482554761</v>
      </c>
      <c r="W597" s="21">
        <f t="shared" si="759"/>
        <v>3.2747912335465523</v>
      </c>
      <c r="X597" s="21">
        <f t="shared" si="760"/>
        <v>14.634704929953809</v>
      </c>
      <c r="Y597" s="21">
        <f t="shared" si="761"/>
        <v>1.4074645510253054</v>
      </c>
      <c r="Z597" s="21">
        <f t="shared" si="762"/>
        <v>9.03995493994295</v>
      </c>
      <c r="AA597" s="21">
        <f t="shared" si="763"/>
        <v>0.17933531246085313</v>
      </c>
      <c r="AB597" s="21">
        <f t="shared" si="764"/>
        <v>7.2072686614934476</v>
      </c>
      <c r="AC597" s="21">
        <f t="shared" si="765"/>
        <v>11.875957955525381</v>
      </c>
      <c r="AD597" s="21">
        <f t="shared" si="766"/>
        <v>1.813275580912896</v>
      </c>
      <c r="AE597" s="21">
        <f t="shared" si="767"/>
        <v>3.2379914809337547</v>
      </c>
      <c r="AF597" s="21">
        <f t="shared" si="768"/>
        <v>1.9228691116837311</v>
      </c>
      <c r="AG597" s="21">
        <f t="shared" si="769"/>
        <v>95.382347240033454</v>
      </c>
      <c r="AH597" s="21"/>
      <c r="AI597" s="61">
        <f t="shared" si="770"/>
        <v>42.76339874495676</v>
      </c>
      <c r="AJ597" s="21">
        <f t="shared" si="771"/>
        <v>3.4333305148230528</v>
      </c>
      <c r="AK597" s="21">
        <f t="shared" si="772"/>
        <v>15.343200658634448</v>
      </c>
      <c r="AL597" s="21">
        <f t="shared" si="773"/>
        <v>1.4756027627243908</v>
      </c>
      <c r="AM597" s="21">
        <f t="shared" si="774"/>
        <v>9.4775974816320527</v>
      </c>
      <c r="AN597" s="21">
        <f t="shared" si="775"/>
        <v>0.18801729843106996</v>
      </c>
      <c r="AO597" s="21">
        <f t="shared" si="776"/>
        <v>7.5561871457787371</v>
      </c>
      <c r="AP597" s="21">
        <f t="shared" si="777"/>
        <v>12.450897151481357</v>
      </c>
      <c r="AQ597" s="21">
        <f t="shared" si="778"/>
        <v>1.9010599271055013</v>
      </c>
      <c r="AR597" s="21">
        <f t="shared" si="779"/>
        <v>3.3947492115970066</v>
      </c>
      <c r="AS597" s="21">
        <f t="shared" si="780"/>
        <v>2.015959102835617</v>
      </c>
      <c r="AT597" s="21">
        <f t="shared" si="781"/>
        <v>100</v>
      </c>
      <c r="AU597" s="21"/>
      <c r="AV597" s="21">
        <f>AR597*'[1]diagram lines'!$G$39</f>
        <v>2.8180022223995702</v>
      </c>
      <c r="AW597" s="21">
        <f>AK597*'[1]diagram lines'!$G$40</f>
        <v>8.1206402544384986</v>
      </c>
      <c r="AX597" s="21">
        <f>AQ597*'[1]diagram lines'!$G$38</f>
        <v>1.4103055090079213</v>
      </c>
      <c r="AY597" s="21">
        <f>AP597*'[1]diagram lines'!$G$41</f>
        <v>8.8981286739848411</v>
      </c>
      <c r="AZ597" s="21">
        <f t="shared" si="782"/>
        <v>5.2958091387025075</v>
      </c>
      <c r="BA597" s="21">
        <f t="shared" si="783"/>
        <v>0.61864774289406865</v>
      </c>
      <c r="BB597" s="21">
        <f t="shared" si="784"/>
        <v>1.9205414483243755</v>
      </c>
      <c r="BC597" s="86">
        <f t="shared" si="785"/>
        <v>0.52068649748354823</v>
      </c>
      <c r="BX597" s="61">
        <f t="shared" si="786"/>
        <v>0.69514642143808258</v>
      </c>
      <c r="BY597" s="21">
        <f t="shared" si="787"/>
        <v>4.1977015523284936E-2</v>
      </c>
      <c r="BZ597" s="21">
        <f t="shared" si="788"/>
        <v>0.14696710474695959</v>
      </c>
      <c r="CA597" s="21">
        <f t="shared" si="789"/>
        <v>9.0245538230321245E-3</v>
      </c>
      <c r="CB597" s="21">
        <f t="shared" si="790"/>
        <v>0.1288265831593598</v>
      </c>
      <c r="CC597" s="21">
        <f t="shared" si="791"/>
        <v>2.5884550324217653E-3</v>
      </c>
      <c r="CD597" s="21">
        <f t="shared" si="792"/>
        <v>0.18311826302729531</v>
      </c>
      <c r="CE597" s="21">
        <f t="shared" si="793"/>
        <v>0.21683363052781743</v>
      </c>
      <c r="CF597" s="21">
        <f t="shared" si="794"/>
        <v>2.9950782384255525E-2</v>
      </c>
      <c r="CG597" s="21">
        <f t="shared" si="795"/>
        <v>3.5195796178343945E-2</v>
      </c>
      <c r="CH597" s="21">
        <f t="shared" si="796"/>
        <v>1.3870709575607282E-2</v>
      </c>
      <c r="CI597" s="21">
        <f t="shared" si="797"/>
        <v>0.12964001109877915</v>
      </c>
      <c r="CJ597" s="21">
        <f t="shared" si="798"/>
        <v>1.6331393265152396</v>
      </c>
      <c r="CL597" s="68">
        <f t="shared" si="799"/>
        <v>0.42565040848129732</v>
      </c>
      <c r="CM597" s="19">
        <f t="shared" si="800"/>
        <v>2.5703266611584612E-2</v>
      </c>
      <c r="CN597" s="19">
        <f t="shared" si="801"/>
        <v>8.999054909819304E-2</v>
      </c>
      <c r="CO597" s="19">
        <f t="shared" si="802"/>
        <v>5.5258933983841655E-3</v>
      </c>
      <c r="CP597" s="19">
        <f t="shared" si="803"/>
        <v>7.8882787933499468E-2</v>
      </c>
      <c r="CQ597" s="19">
        <f t="shared" si="804"/>
        <v>1.5849566478476514E-3</v>
      </c>
      <c r="CR597" s="19">
        <f t="shared" si="805"/>
        <v>0.11212654061673319</v>
      </c>
      <c r="CS597" s="19">
        <f t="shared" si="806"/>
        <v>0.13277105450059348</v>
      </c>
      <c r="CT597" s="19">
        <f t="shared" si="807"/>
        <v>1.8339392051848945E-2</v>
      </c>
      <c r="CU597" s="19">
        <f t="shared" si="808"/>
        <v>2.1551006461551593E-2</v>
      </c>
      <c r="CV597" s="19">
        <f t="shared" si="809"/>
        <v>8.4932799978580682E-3</v>
      </c>
      <c r="CW597" s="19">
        <f t="shared" si="810"/>
        <v>7.9380864200608303E-2</v>
      </c>
      <c r="CX597" s="19">
        <f t="shared" si="811"/>
        <v>0.99999999999999989</v>
      </c>
      <c r="CZ597" s="68">
        <f t="shared" si="812"/>
        <v>2.5805000000000001E-5</v>
      </c>
      <c r="DA597" s="19">
        <f t="shared" si="813"/>
        <v>1.957188E-5</v>
      </c>
      <c r="DB597" s="19">
        <f t="shared" si="814"/>
        <v>3.667E-5</v>
      </c>
      <c r="DC597" s="19">
        <f t="shared" si="815"/>
        <v>4.0971579999999991E-5</v>
      </c>
      <c r="DD597" s="19">
        <f t="shared" si="816"/>
        <v>1.3020039999999998E-5</v>
      </c>
      <c r="DE597" s="19">
        <f t="shared" si="817"/>
        <v>1.3020039999999998E-5</v>
      </c>
      <c r="DF597" s="19">
        <f t="shared" si="818"/>
        <v>1.1676739999999999E-5</v>
      </c>
      <c r="DG597" s="19">
        <f t="shared" si="819"/>
        <v>1.6229879999999997E-5</v>
      </c>
      <c r="DH597" s="19">
        <f t="shared" si="820"/>
        <v>2.600216E-5</v>
      </c>
      <c r="DI597" s="19">
        <f t="shared" si="821"/>
        <v>4.0049959999999995E-5</v>
      </c>
      <c r="DJ597" s="19">
        <f t="shared" si="822"/>
        <v>0</v>
      </c>
      <c r="DK597" s="19">
        <f t="shared" si="823"/>
        <v>2.2443519999999998E-5</v>
      </c>
      <c r="DM597" s="68">
        <f t="shared" si="824"/>
        <v>991.01246043620779</v>
      </c>
      <c r="DN597" s="19">
        <f t="shared" si="825"/>
        <v>104.90443109876918</v>
      </c>
      <c r="DO597" s="19">
        <f t="shared" si="826"/>
        <v>250.21642721711922</v>
      </c>
      <c r="DP597" s="19">
        <f t="shared" si="827"/>
        <v>21.537610138246254</v>
      </c>
      <c r="DQ597" s="19">
        <f t="shared" si="828"/>
        <v>435.308056889375</v>
      </c>
      <c r="DR597" s="19">
        <f t="shared" si="829"/>
        <v>8.6356742835131381</v>
      </c>
      <c r="DS597" s="19">
        <f t="shared" si="830"/>
        <v>386.98297528713903</v>
      </c>
      <c r="DT597" s="19">
        <f t="shared" si="831"/>
        <v>458.77115150532745</v>
      </c>
      <c r="DU597" s="19">
        <f t="shared" si="832"/>
        <v>43.721710553819989</v>
      </c>
      <c r="DV597" s="19">
        <f t="shared" si="833"/>
        <v>50.68930926967618</v>
      </c>
      <c r="DX597" s="19">
        <f t="shared" si="834"/>
        <v>63.735241748841617</v>
      </c>
      <c r="DZ597" s="68">
        <f t="shared" si="835"/>
        <v>2815.5150484280339</v>
      </c>
      <c r="EA597" s="21">
        <f t="shared" si="836"/>
        <v>2.815515048428034</v>
      </c>
      <c r="EB597" s="92">
        <f t="shared" si="837"/>
        <v>1162</v>
      </c>
    </row>
    <row r="598" spans="1:132" x14ac:dyDescent="0.3">
      <c r="A598" s="19">
        <f>'A. Thermody. result (all suite)'!C554</f>
        <v>1160</v>
      </c>
      <c r="B598" s="19" t="str">
        <f>'A. Thermody. result (all suite)'!A554</f>
        <v>Basanite</v>
      </c>
      <c r="C598" s="24">
        <f>'A. Thermody. result (all suite)'!G554</f>
        <v>97.882785999999996</v>
      </c>
      <c r="D598" s="19">
        <f>'A. Thermody. result (all suite)'!D554</f>
        <v>5000</v>
      </c>
      <c r="E598" s="61">
        <f>'A. Thermody. result (all suite)'!I554</f>
        <v>41.829718999999997</v>
      </c>
      <c r="F598" s="21">
        <f>'A. Thermody. result (all suite)'!J554</f>
        <v>3.3300260000000002</v>
      </c>
      <c r="G598" s="21">
        <f>'A. Thermody. result (all suite)'!K554</f>
        <v>14.986687999999999</v>
      </c>
      <c r="H598" s="21">
        <f>'A. Thermody. result (all suite)'!L554</f>
        <v>1.404058</v>
      </c>
      <c r="I598" s="21">
        <f>'A. Thermody. result (all suite)'!M554</f>
        <v>9.2246670000000002</v>
      </c>
      <c r="J598" s="21">
        <f>'A. Thermody. result (all suite)'!N554</f>
        <v>0.18391199999999999</v>
      </c>
      <c r="K598" s="21">
        <f>'A. Thermody. result (all suite)'!O554</f>
        <v>7.3699890000000003</v>
      </c>
      <c r="L598" s="21">
        <f>'A. Thermody. result (all suite)'!P554</f>
        <v>12.179048999999999</v>
      </c>
      <c r="M598" s="21">
        <f>'A. Thermody. result (all suite)'!Q554</f>
        <v>1.859553</v>
      </c>
      <c r="N598" s="21">
        <f>'A. Thermody. result (all suite)'!R554</f>
        <v>3.32063</v>
      </c>
      <c r="O598" s="21">
        <f>'A. Thermody. result (all suite)'!S554</f>
        <v>1.971943</v>
      </c>
      <c r="P598" s="21">
        <f>'A. Thermody. result (all suite)'!T554</f>
        <v>2.3397670000000002</v>
      </c>
      <c r="Q598" s="21">
        <f t="shared" si="755"/>
        <v>100.00000100000001</v>
      </c>
      <c r="S598" s="19">
        <f t="shared" si="756"/>
        <v>1433</v>
      </c>
      <c r="T598" s="19">
        <f t="shared" si="757"/>
        <v>0.5</v>
      </c>
      <c r="V598" s="61">
        <f t="shared" si="758"/>
        <v>40.851001048432451</v>
      </c>
      <c r="W598" s="21">
        <f t="shared" si="759"/>
        <v>3.2521111513397289</v>
      </c>
      <c r="X598" s="21">
        <f t="shared" si="760"/>
        <v>14.636034423289574</v>
      </c>
      <c r="Y598" s="21">
        <f t="shared" si="761"/>
        <v>1.371206314583657</v>
      </c>
      <c r="Z598" s="21">
        <f t="shared" si="762"/>
        <v>9.0088312878324679</v>
      </c>
      <c r="AA598" s="21">
        <f t="shared" si="763"/>
        <v>0.17960888775799114</v>
      </c>
      <c r="AB598" s="21">
        <f t="shared" si="764"/>
        <v>7.1975484311987765</v>
      </c>
      <c r="AC598" s="21">
        <f t="shared" si="765"/>
        <v>11.894087633433784</v>
      </c>
      <c r="AD598" s="21">
        <f t="shared" si="766"/>
        <v>1.816043792993582</v>
      </c>
      <c r="AE598" s="21">
        <f t="shared" si="767"/>
        <v>3.2429349958448506</v>
      </c>
      <c r="AF598" s="21">
        <f t="shared" si="768"/>
        <v>1.9258041288885788</v>
      </c>
      <c r="AG598" s="21">
        <f t="shared" si="769"/>
        <v>95.375212095595444</v>
      </c>
      <c r="AH598" s="21"/>
      <c r="AI598" s="61">
        <f t="shared" si="770"/>
        <v>42.831884879571348</v>
      </c>
      <c r="AJ598" s="21">
        <f t="shared" si="771"/>
        <v>3.4098075169469699</v>
      </c>
      <c r="AK598" s="21">
        <f t="shared" si="772"/>
        <v>15.345742464635093</v>
      </c>
      <c r="AL598" s="21">
        <f t="shared" si="773"/>
        <v>1.4376967394937841</v>
      </c>
      <c r="AM598" s="21">
        <f t="shared" si="774"/>
        <v>9.4456736607860261</v>
      </c>
      <c r="AN598" s="21">
        <f t="shared" si="775"/>
        <v>0.188318205340364</v>
      </c>
      <c r="AO598" s="21">
        <f t="shared" si="776"/>
        <v>7.5465608652954907</v>
      </c>
      <c r="AP598" s="21">
        <f t="shared" si="777"/>
        <v>12.470837413721537</v>
      </c>
      <c r="AQ598" s="21">
        <f t="shared" si="778"/>
        <v>1.9041045918444142</v>
      </c>
      <c r="AR598" s="21">
        <f t="shared" si="779"/>
        <v>3.400186405451374</v>
      </c>
      <c r="AS598" s="21">
        <f t="shared" si="780"/>
        <v>2.0191872569135967</v>
      </c>
      <c r="AT598" s="21">
        <f t="shared" si="781"/>
        <v>100</v>
      </c>
      <c r="AU598" s="21"/>
      <c r="AV598" s="21">
        <f>AR598*'[1]diagram lines'!$G$39</f>
        <v>2.8225156704954948</v>
      </c>
      <c r="AW598" s="21">
        <f>AK598*'[1]diagram lines'!$G$40</f>
        <v>8.121985546896509</v>
      </c>
      <c r="AX598" s="21">
        <f>AQ598*'[1]diagram lines'!$G$38</f>
        <v>1.4125642002743815</v>
      </c>
      <c r="AY598" s="21">
        <f>AP598*'[1]diagram lines'!$G$41</f>
        <v>8.9123791345779573</v>
      </c>
      <c r="AZ598" s="21">
        <f t="shared" si="782"/>
        <v>5.3042909972957881</v>
      </c>
      <c r="BA598" s="21">
        <f t="shared" si="783"/>
        <v>0.61776085733317954</v>
      </c>
      <c r="BB598" s="21">
        <f t="shared" si="784"/>
        <v>1.9177880452630163</v>
      </c>
      <c r="BC598" s="86">
        <f t="shared" si="785"/>
        <v>0.52143405652674946</v>
      </c>
      <c r="BX598" s="61">
        <f t="shared" si="786"/>
        <v>0.69623367177097206</v>
      </c>
      <c r="BY598" s="21">
        <f t="shared" si="787"/>
        <v>4.1687856785177772E-2</v>
      </c>
      <c r="BZ598" s="21">
        <f t="shared" si="788"/>
        <v>0.14698595527657904</v>
      </c>
      <c r="CA598" s="21">
        <f t="shared" si="789"/>
        <v>8.7923977706806933E-3</v>
      </c>
      <c r="CB598" s="21">
        <f t="shared" si="790"/>
        <v>0.1283878496868476</v>
      </c>
      <c r="CC598" s="21">
        <f t="shared" si="791"/>
        <v>2.5925007048209756E-3</v>
      </c>
      <c r="CD598" s="21">
        <f t="shared" si="792"/>
        <v>0.18287813895781641</v>
      </c>
      <c r="CE598" s="21">
        <f t="shared" si="793"/>
        <v>0.21717277104136945</v>
      </c>
      <c r="CF598" s="21">
        <f t="shared" si="794"/>
        <v>2.9997628649782223E-2</v>
      </c>
      <c r="CG598" s="21">
        <f t="shared" si="795"/>
        <v>3.525084925690021E-2</v>
      </c>
      <c r="CH598" s="21">
        <f t="shared" si="796"/>
        <v>1.3892401228653555E-2</v>
      </c>
      <c r="CI598" s="21">
        <f t="shared" si="797"/>
        <v>0.12984278579356273</v>
      </c>
      <c r="CJ598" s="21">
        <f t="shared" si="798"/>
        <v>1.6337148069231626</v>
      </c>
      <c r="CL598" s="68">
        <f t="shared" si="799"/>
        <v>0.42616598002329148</v>
      </c>
      <c r="CM598" s="19">
        <f t="shared" si="800"/>
        <v>2.5517217943130541E-2</v>
      </c>
      <c r="CN598" s="19">
        <f t="shared" si="801"/>
        <v>8.9970388132432549E-2</v>
      </c>
      <c r="CO598" s="19">
        <f t="shared" si="802"/>
        <v>5.3818437180230688E-3</v>
      </c>
      <c r="CP598" s="19">
        <f t="shared" si="803"/>
        <v>7.8586451651647418E-2</v>
      </c>
      <c r="CQ598" s="19">
        <f t="shared" si="804"/>
        <v>1.5868747065490157E-3</v>
      </c>
      <c r="CR598" s="19">
        <f t="shared" si="805"/>
        <v>0.11194006333470025</v>
      </c>
      <c r="CS598" s="19">
        <f t="shared" si="806"/>
        <v>0.13293187410743937</v>
      </c>
      <c r="CT598" s="19">
        <f t="shared" si="807"/>
        <v>1.836160664190704E-2</v>
      </c>
      <c r="CU598" s="19">
        <f t="shared" si="808"/>
        <v>2.1577113158011633E-2</v>
      </c>
      <c r="CV598" s="19">
        <f t="shared" si="809"/>
        <v>8.5035657201501681E-3</v>
      </c>
      <c r="CW598" s="19">
        <f t="shared" si="810"/>
        <v>7.9477020862717532E-2</v>
      </c>
      <c r="CX598" s="19">
        <f t="shared" si="811"/>
        <v>1</v>
      </c>
      <c r="CZ598" s="68">
        <f t="shared" si="812"/>
        <v>2.5805000000000001E-5</v>
      </c>
      <c r="DA598" s="19">
        <f t="shared" si="813"/>
        <v>1.9557399999999997E-5</v>
      </c>
      <c r="DB598" s="19">
        <f t="shared" si="814"/>
        <v>3.667E-5</v>
      </c>
      <c r="DC598" s="19">
        <f t="shared" si="815"/>
        <v>4.0953399999999993E-5</v>
      </c>
      <c r="DD598" s="19">
        <f t="shared" si="816"/>
        <v>1.3014199999999998E-5</v>
      </c>
      <c r="DE598" s="19">
        <f t="shared" si="817"/>
        <v>1.3014199999999998E-5</v>
      </c>
      <c r="DF598" s="19">
        <f t="shared" si="818"/>
        <v>1.1670199999999999E-5</v>
      </c>
      <c r="DG598" s="19">
        <f t="shared" si="819"/>
        <v>1.6222399999999999E-5</v>
      </c>
      <c r="DH598" s="19">
        <f t="shared" si="820"/>
        <v>2.59868E-5</v>
      </c>
      <c r="DI598" s="19">
        <f t="shared" si="821"/>
        <v>4.0025799999999992E-5</v>
      </c>
      <c r="DJ598" s="19">
        <f t="shared" si="822"/>
        <v>0</v>
      </c>
      <c r="DK598" s="19">
        <f t="shared" si="823"/>
        <v>2.2424599999999995E-5</v>
      </c>
      <c r="DM598" s="68">
        <f t="shared" si="824"/>
        <v>992.21283006391593</v>
      </c>
      <c r="DN598" s="19">
        <f t="shared" si="825"/>
        <v>104.22220588101013</v>
      </c>
      <c r="DO598" s="19">
        <f t="shared" si="826"/>
        <v>250.16037016588007</v>
      </c>
      <c r="DP598" s="19">
        <f t="shared" si="827"/>
        <v>20.985476745059117</v>
      </c>
      <c r="DQ598" s="19">
        <f t="shared" si="828"/>
        <v>433.86735651602612</v>
      </c>
      <c r="DR598" s="19">
        <f t="shared" si="829"/>
        <v>8.6500047396372572</v>
      </c>
      <c r="DS598" s="19">
        <f t="shared" si="830"/>
        <v>386.55589042076571</v>
      </c>
      <c r="DT598" s="19">
        <f t="shared" si="831"/>
        <v>459.53863176504092</v>
      </c>
      <c r="DU598" s="19">
        <f t="shared" si="832"/>
        <v>43.800544727777854</v>
      </c>
      <c r="DV598" s="19">
        <f t="shared" si="833"/>
        <v>50.781347517968321</v>
      </c>
      <c r="DX598" s="19">
        <f t="shared" si="834"/>
        <v>63.866285951418099</v>
      </c>
      <c r="DZ598" s="68">
        <f t="shared" si="835"/>
        <v>2814.6409444944993</v>
      </c>
      <c r="EA598" s="21">
        <f t="shared" si="836"/>
        <v>2.8146409444944993</v>
      </c>
      <c r="EB598" s="92">
        <f t="shared" si="837"/>
        <v>1160</v>
      </c>
    </row>
    <row r="599" spans="1:132" x14ac:dyDescent="0.3">
      <c r="A599" s="19">
        <f>'A. Thermody. result (all suite)'!C555</f>
        <v>1158</v>
      </c>
      <c r="B599" s="19" t="str">
        <f>'A. Thermody. result (all suite)'!A555</f>
        <v>Basanite</v>
      </c>
      <c r="C599" s="24">
        <f>'A. Thermody. result (all suite)'!G555</f>
        <v>97.732498000000007</v>
      </c>
      <c r="D599" s="19">
        <f>'A. Thermody. result (all suite)'!D555</f>
        <v>5000</v>
      </c>
      <c r="E599" s="61">
        <f>'A. Thermody. result (all suite)'!I555</f>
        <v>41.894043000000003</v>
      </c>
      <c r="F599" s="21">
        <f>'A. Thermody. result (all suite)'!J555</f>
        <v>3.307124</v>
      </c>
      <c r="G599" s="21">
        <f>'A. Thermody. result (all suite)'!K555</f>
        <v>14.988581</v>
      </c>
      <c r="H599" s="21">
        <f>'A. Thermody. result (all suite)'!L555</f>
        <v>1.367847</v>
      </c>
      <c r="I599" s="21">
        <f>'A. Thermody. result (all suite)'!M555</f>
        <v>9.1934950000000004</v>
      </c>
      <c r="J599" s="21">
        <f>'A. Thermody. result (all suite)'!N555</f>
        <v>0.184195</v>
      </c>
      <c r="K599" s="21">
        <f>'A. Thermody. result (all suite)'!O555</f>
        <v>7.360449</v>
      </c>
      <c r="L599" s="21">
        <f>'A. Thermody. result (all suite)'!P555</f>
        <v>12.197777</v>
      </c>
      <c r="M599" s="21">
        <f>'A. Thermody. result (all suite)'!Q555</f>
        <v>1.862412</v>
      </c>
      <c r="N599" s="21">
        <f>'A. Thermody. result (all suite)'!R555</f>
        <v>3.325736</v>
      </c>
      <c r="O599" s="21">
        <f>'A. Thermody. result (all suite)'!S555</f>
        <v>1.9749760000000001</v>
      </c>
      <c r="P599" s="21">
        <f>'A. Thermody. result (all suite)'!T555</f>
        <v>2.3433649999999999</v>
      </c>
      <c r="Q599" s="21">
        <f t="shared" si="755"/>
        <v>100.00000000000003</v>
      </c>
      <c r="S599" s="19">
        <f t="shared" si="756"/>
        <v>1431</v>
      </c>
      <c r="T599" s="19">
        <f t="shared" si="757"/>
        <v>0.5</v>
      </c>
      <c r="V599" s="61">
        <f t="shared" si="758"/>
        <v>40.912312659253047</v>
      </c>
      <c r="W599" s="21">
        <f t="shared" si="759"/>
        <v>3.2296260136774002</v>
      </c>
      <c r="X599" s="21">
        <f t="shared" si="760"/>
        <v>14.637343838849349</v>
      </c>
      <c r="Y599" s="21">
        <f t="shared" si="761"/>
        <v>1.33579335214845</v>
      </c>
      <c r="Z599" s="21">
        <f t="shared" si="762"/>
        <v>8.9780578558932511</v>
      </c>
      <c r="AA599" s="21">
        <f t="shared" si="763"/>
        <v>0.17987863883824998</v>
      </c>
      <c r="AB599" s="21">
        <f t="shared" si="764"/>
        <v>7.1879668142911504</v>
      </c>
      <c r="AC599" s="21">
        <f t="shared" si="765"/>
        <v>11.91193856300395</v>
      </c>
      <c r="AD599" s="21">
        <f t="shared" si="766"/>
        <v>1.8187688890361997</v>
      </c>
      <c r="AE599" s="21">
        <f t="shared" si="767"/>
        <v>3.2478018665835999</v>
      </c>
      <c r="AF599" s="21">
        <f t="shared" si="768"/>
        <v>1.9286951036575999</v>
      </c>
      <c r="AG599" s="21">
        <f t="shared" si="769"/>
        <v>95.368183595232239</v>
      </c>
      <c r="AH599" s="21"/>
      <c r="AI599" s="61">
        <f t="shared" si="770"/>
        <v>42.899330905677843</v>
      </c>
      <c r="AJ599" s="21">
        <f t="shared" si="771"/>
        <v>3.386481625134842</v>
      </c>
      <c r="AK599" s="21">
        <f t="shared" si="772"/>
        <v>15.348246435073255</v>
      </c>
      <c r="AL599" s="21">
        <f t="shared" si="773"/>
        <v>1.400669805999357</v>
      </c>
      <c r="AM599" s="21">
        <f t="shared" si="774"/>
        <v>9.4141017658451993</v>
      </c>
      <c r="AN599" s="21">
        <f t="shared" si="775"/>
        <v>0.18861493640447471</v>
      </c>
      <c r="AO599" s="21">
        <f t="shared" si="776"/>
        <v>7.5370700618549886</v>
      </c>
      <c r="AP599" s="21">
        <f t="shared" si="777"/>
        <v>12.490474405553705</v>
      </c>
      <c r="AQ599" s="21">
        <f t="shared" si="778"/>
        <v>1.9071023694396187</v>
      </c>
      <c r="AR599" s="21">
        <f t="shared" si="779"/>
        <v>3.4055402379981659</v>
      </c>
      <c r="AS599" s="21">
        <f t="shared" si="780"/>
        <v>2.0223674510185612</v>
      </c>
      <c r="AT599" s="21">
        <f t="shared" si="781"/>
        <v>100.00000000000001</v>
      </c>
      <c r="AU599" s="21"/>
      <c r="AV599" s="21">
        <f>AR599*'[1]diagram lines'!$G$39</f>
        <v>2.8269599198567361</v>
      </c>
      <c r="AW599" s="21">
        <f>AK599*'[1]diagram lines'!$G$40</f>
        <v>8.1233108142633697</v>
      </c>
      <c r="AX599" s="21">
        <f>AQ599*'[1]diagram lines'!$G$38</f>
        <v>1.414788108209643</v>
      </c>
      <c r="AY599" s="21">
        <f>AP599*'[1]diagram lines'!$G$41</f>
        <v>8.9264128606594415</v>
      </c>
      <c r="AZ599" s="21">
        <f t="shared" si="782"/>
        <v>5.3126426074377848</v>
      </c>
      <c r="BA599" s="21">
        <f t="shared" si="783"/>
        <v>0.61689030707532599</v>
      </c>
      <c r="BB599" s="21">
        <f t="shared" si="784"/>
        <v>1.9150856582036109</v>
      </c>
      <c r="BC599" s="86">
        <f t="shared" si="785"/>
        <v>0.52216985476149425</v>
      </c>
      <c r="BX599" s="61">
        <f t="shared" si="786"/>
        <v>0.69730431091877509</v>
      </c>
      <c r="BY599" s="21">
        <f t="shared" si="787"/>
        <v>4.1401151727591387E-2</v>
      </c>
      <c r="BZ599" s="21">
        <f t="shared" si="788"/>
        <v>0.1470045213809337</v>
      </c>
      <c r="CA599" s="21">
        <f t="shared" si="789"/>
        <v>8.5656396768739439E-3</v>
      </c>
      <c r="CB599" s="21">
        <f t="shared" si="790"/>
        <v>0.12795400139178847</v>
      </c>
      <c r="CC599" s="21">
        <f t="shared" si="791"/>
        <v>2.5964899915421483E-3</v>
      </c>
      <c r="CD599" s="21">
        <f t="shared" si="792"/>
        <v>0.18264141439205955</v>
      </c>
      <c r="CE599" s="21">
        <f t="shared" si="793"/>
        <v>0.21750672253922967</v>
      </c>
      <c r="CF599" s="21">
        <f t="shared" si="794"/>
        <v>3.0043748991772864E-2</v>
      </c>
      <c r="CG599" s="21">
        <f t="shared" si="795"/>
        <v>3.5305053078556262E-2</v>
      </c>
      <c r="CH599" s="21">
        <f t="shared" si="796"/>
        <v>1.3913768810235023E-2</v>
      </c>
      <c r="CI599" s="21">
        <f t="shared" si="797"/>
        <v>0.13004245283018867</v>
      </c>
      <c r="CJ599" s="21">
        <f t="shared" si="798"/>
        <v>1.634279275729547</v>
      </c>
      <c r="CL599" s="68">
        <f t="shared" si="799"/>
        <v>0.42667389917644061</v>
      </c>
      <c r="CM599" s="19">
        <f t="shared" si="800"/>
        <v>2.5332972364291773E-2</v>
      </c>
      <c r="CN599" s="19">
        <f t="shared" si="801"/>
        <v>8.9950673403302178E-2</v>
      </c>
      <c r="CO599" s="19">
        <f t="shared" si="802"/>
        <v>5.2412337377589378E-3</v>
      </c>
      <c r="CP599" s="19">
        <f t="shared" si="803"/>
        <v>7.829384077251389E-2</v>
      </c>
      <c r="CQ599" s="19">
        <f t="shared" si="804"/>
        <v>1.5887676176907204E-3</v>
      </c>
      <c r="CR599" s="19">
        <f t="shared" si="805"/>
        <v>0.11175655048952872</v>
      </c>
      <c r="CS599" s="19">
        <f t="shared" si="806"/>
        <v>0.13309030211016659</v>
      </c>
      <c r="CT599" s="19">
        <f t="shared" si="807"/>
        <v>1.8383485269591545E-2</v>
      </c>
      <c r="CU599" s="19">
        <f t="shared" si="808"/>
        <v>2.1602827376487402E-2</v>
      </c>
      <c r="CV599" s="19">
        <f t="shared" si="809"/>
        <v>8.5137032677746437E-3</v>
      </c>
      <c r="CW599" s="19">
        <f t="shared" si="810"/>
        <v>7.9571744414452875E-2</v>
      </c>
      <c r="CX599" s="19">
        <f t="shared" si="811"/>
        <v>1</v>
      </c>
      <c r="CZ599" s="68">
        <f t="shared" si="812"/>
        <v>2.5805000000000001E-5</v>
      </c>
      <c r="DA599" s="19">
        <f t="shared" si="813"/>
        <v>1.9542919999999993E-5</v>
      </c>
      <c r="DB599" s="19">
        <f t="shared" si="814"/>
        <v>3.667E-5</v>
      </c>
      <c r="DC599" s="19">
        <f t="shared" si="815"/>
        <v>4.0935219999999995E-5</v>
      </c>
      <c r="DD599" s="19">
        <f t="shared" si="816"/>
        <v>1.3008359999999998E-5</v>
      </c>
      <c r="DE599" s="19">
        <f t="shared" si="817"/>
        <v>1.3008359999999998E-5</v>
      </c>
      <c r="DF599" s="19">
        <f t="shared" si="818"/>
        <v>1.1663659999999999E-5</v>
      </c>
      <c r="DG599" s="19">
        <f t="shared" si="819"/>
        <v>1.6214919999999998E-5</v>
      </c>
      <c r="DH599" s="19">
        <f t="shared" si="820"/>
        <v>2.5971439999999999E-5</v>
      </c>
      <c r="DI599" s="19">
        <f t="shared" si="821"/>
        <v>4.0001639999999989E-5</v>
      </c>
      <c r="DJ599" s="19">
        <f t="shared" si="822"/>
        <v>0</v>
      </c>
      <c r="DK599" s="19">
        <f t="shared" si="823"/>
        <v>2.2405679999999997E-5</v>
      </c>
      <c r="DM599" s="68">
        <f t="shared" si="824"/>
        <v>993.39538316297421</v>
      </c>
      <c r="DN599" s="19">
        <f t="shared" si="825"/>
        <v>103.54633966979486</v>
      </c>
      <c r="DO599" s="19">
        <f t="shared" si="826"/>
        <v>250.10555386421299</v>
      </c>
      <c r="DP599" s="19">
        <f t="shared" si="827"/>
        <v>20.44627134244606</v>
      </c>
      <c r="DQ599" s="19">
        <f t="shared" si="828"/>
        <v>432.44593934247854</v>
      </c>
      <c r="DR599" s="19">
        <f t="shared" si="829"/>
        <v>8.6642109227435071</v>
      </c>
      <c r="DS599" s="19">
        <f t="shared" si="830"/>
        <v>386.13856925939263</v>
      </c>
      <c r="DT599" s="19">
        <f t="shared" si="831"/>
        <v>460.29854864150695</v>
      </c>
      <c r="DU599" s="19">
        <f t="shared" si="832"/>
        <v>43.878670257097021</v>
      </c>
      <c r="DV599" s="19">
        <f t="shared" si="833"/>
        <v>50.872572696147301</v>
      </c>
      <c r="DX599" s="19">
        <f t="shared" si="834"/>
        <v>63.996398875126346</v>
      </c>
      <c r="DZ599" s="68">
        <f t="shared" si="835"/>
        <v>2813.7884580339205</v>
      </c>
      <c r="EA599" s="21">
        <f t="shared" si="836"/>
        <v>2.8137884580339203</v>
      </c>
      <c r="EB599" s="92">
        <f t="shared" si="837"/>
        <v>1158</v>
      </c>
    </row>
    <row r="600" spans="1:132" x14ac:dyDescent="0.3">
      <c r="A600" s="19">
        <f>'A. Thermody. result (all suite)'!C556</f>
        <v>1156</v>
      </c>
      <c r="B600" s="19" t="str">
        <f>'A. Thermody. result (all suite)'!A556</f>
        <v>Basanite</v>
      </c>
      <c r="C600" s="24">
        <f>'A. Thermody. result (all suite)'!G556</f>
        <v>97.578691000000006</v>
      </c>
      <c r="D600" s="19">
        <f>'A. Thermody. result (all suite)'!D556</f>
        <v>5000</v>
      </c>
      <c r="E600" s="61">
        <f>'A. Thermody. result (all suite)'!I556</f>
        <v>41.960076999999998</v>
      </c>
      <c r="F600" s="21">
        <f>'A. Thermody. result (all suite)'!J556</f>
        <v>3.2844579999999999</v>
      </c>
      <c r="G600" s="21">
        <f>'A. Thermody. result (all suite)'!K556</f>
        <v>14.991279</v>
      </c>
      <c r="H600" s="21">
        <f>'A. Thermody. result (all suite)'!L556</f>
        <v>1.332341</v>
      </c>
      <c r="I600" s="21">
        <f>'A. Thermody. result (all suite)'!M556</f>
        <v>9.1629889999999996</v>
      </c>
      <c r="J600" s="21">
        <f>'A. Thermody. result (all suite)'!N556</f>
        <v>0.18448500000000001</v>
      </c>
      <c r="K600" s="21">
        <f>'A. Thermody. result (all suite)'!O556</f>
        <v>7.351388</v>
      </c>
      <c r="L600" s="21">
        <f>'A. Thermody. result (all suite)'!P556</f>
        <v>12.213936</v>
      </c>
      <c r="M600" s="21">
        <f>'A. Thermody. result (all suite)'!Q556</f>
        <v>1.865348</v>
      </c>
      <c r="N600" s="21">
        <f>'A. Thermody. result (all suite)'!R556</f>
        <v>3.330978</v>
      </c>
      <c r="O600" s="21">
        <f>'A. Thermody. result (all suite)'!S556</f>
        <v>1.97576</v>
      </c>
      <c r="P600" s="21">
        <f>'A. Thermody. result (all suite)'!T556</f>
        <v>2.3469600000000002</v>
      </c>
      <c r="Q600" s="21">
        <f t="shared" si="755"/>
        <v>99.999998999999988</v>
      </c>
      <c r="S600" s="19">
        <f t="shared" si="756"/>
        <v>1429</v>
      </c>
      <c r="T600" s="19">
        <f t="shared" si="757"/>
        <v>0.5</v>
      </c>
      <c r="V600" s="61">
        <f t="shared" si="758"/>
        <v>40.975290766992941</v>
      </c>
      <c r="W600" s="21">
        <f t="shared" si="759"/>
        <v>3.2073730837523509</v>
      </c>
      <c r="X600" s="21">
        <f t="shared" si="760"/>
        <v>14.639439674863207</v>
      </c>
      <c r="Y600" s="21">
        <f t="shared" si="761"/>
        <v>1.301071489353705</v>
      </c>
      <c r="Z600" s="21">
        <f t="shared" si="762"/>
        <v>8.9479373112150835</v>
      </c>
      <c r="AA600" s="21">
        <f t="shared" si="763"/>
        <v>0.18015521080070213</v>
      </c>
      <c r="AB600" s="21">
        <f t="shared" si="764"/>
        <v>7.1788538624698583</v>
      </c>
      <c r="AC600" s="21">
        <f t="shared" si="765"/>
        <v>11.927279804787839</v>
      </c>
      <c r="AD600" s="21">
        <f t="shared" si="766"/>
        <v>1.8215690281414103</v>
      </c>
      <c r="AE600" s="21">
        <f t="shared" si="767"/>
        <v>3.2528012779494326</v>
      </c>
      <c r="AF600" s="21">
        <f t="shared" si="768"/>
        <v>1.9293897026402971</v>
      </c>
      <c r="AG600" s="21">
        <f t="shared" si="769"/>
        <v>95.361161212966834</v>
      </c>
      <c r="AH600" s="21"/>
      <c r="AI600" s="61">
        <f t="shared" si="770"/>
        <v>42.968531680821521</v>
      </c>
      <c r="AJ600" s="21">
        <f t="shared" si="771"/>
        <v>3.3633955825993289</v>
      </c>
      <c r="AK600" s="21">
        <f t="shared" si="772"/>
        <v>15.351574465593433</v>
      </c>
      <c r="AL600" s="21">
        <f t="shared" si="773"/>
        <v>1.3643620450972345</v>
      </c>
      <c r="AM600" s="21">
        <f t="shared" si="774"/>
        <v>9.383209261925785</v>
      </c>
      <c r="AN600" s="21">
        <f t="shared" si="775"/>
        <v>0.18891885177275433</v>
      </c>
      <c r="AO600" s="21">
        <f t="shared" si="776"/>
        <v>7.5280688397214126</v>
      </c>
      <c r="AP600" s="21">
        <f t="shared" si="777"/>
        <v>12.507481718003675</v>
      </c>
      <c r="AQ600" s="21">
        <f t="shared" si="778"/>
        <v>1.9101791599132925</v>
      </c>
      <c r="AR600" s="21">
        <f t="shared" si="779"/>
        <v>3.4110336289687813</v>
      </c>
      <c r="AS600" s="21">
        <f t="shared" si="780"/>
        <v>2.0232447655827688</v>
      </c>
      <c r="AT600" s="21">
        <f t="shared" si="781"/>
        <v>100</v>
      </c>
      <c r="AU600" s="21"/>
      <c r="AV600" s="21">
        <f>AR600*'[1]diagram lines'!$G$39</f>
        <v>2.8315200175248703</v>
      </c>
      <c r="AW600" s="21">
        <f>AK600*'[1]diagram lines'!$G$40</f>
        <v>8.1250722289258928</v>
      </c>
      <c r="AX600" s="21">
        <f>AQ600*'[1]diagram lines'!$G$38</f>
        <v>1.4170706320234461</v>
      </c>
      <c r="AY600" s="21">
        <f>AP600*'[1]diagram lines'!$G$41</f>
        <v>8.9385672663008453</v>
      </c>
      <c r="AZ600" s="21">
        <f t="shared" si="782"/>
        <v>5.3212127888820735</v>
      </c>
      <c r="BA600" s="21">
        <f t="shared" si="783"/>
        <v>0.61613520371669062</v>
      </c>
      <c r="BB600" s="21">
        <f t="shared" si="784"/>
        <v>1.9124158807320493</v>
      </c>
      <c r="BC600" s="86">
        <f t="shared" si="785"/>
        <v>0.52289881613888933</v>
      </c>
      <c r="BX600" s="61">
        <f t="shared" si="786"/>
        <v>0.69840341211717705</v>
      </c>
      <c r="BY600" s="21">
        <f t="shared" si="787"/>
        <v>4.1117401101652483E-2</v>
      </c>
      <c r="BZ600" s="21">
        <f t="shared" si="788"/>
        <v>0.14703098273832876</v>
      </c>
      <c r="CA600" s="21">
        <f t="shared" si="789"/>
        <v>8.3432963867493271E-3</v>
      </c>
      <c r="CB600" s="21">
        <f t="shared" si="790"/>
        <v>0.12752942240779402</v>
      </c>
      <c r="CC600" s="21">
        <f t="shared" si="791"/>
        <v>2.6005779531998873E-3</v>
      </c>
      <c r="CD600" s="21">
        <f t="shared" si="792"/>
        <v>0.18241657568238215</v>
      </c>
      <c r="CE600" s="21">
        <f t="shared" si="793"/>
        <v>0.21779486447931529</v>
      </c>
      <c r="CF600" s="21">
        <f t="shared" si="794"/>
        <v>3.0091111469591869E-2</v>
      </c>
      <c r="CG600" s="21">
        <f t="shared" si="795"/>
        <v>3.5360700636942674E-2</v>
      </c>
      <c r="CH600" s="21">
        <f t="shared" si="796"/>
        <v>1.3919292115200361E-2</v>
      </c>
      <c r="CI600" s="21">
        <f t="shared" si="797"/>
        <v>0.13024195338512765</v>
      </c>
      <c r="CJ600" s="21">
        <f t="shared" si="798"/>
        <v>1.6348495904734615</v>
      </c>
      <c r="CL600" s="68">
        <f t="shared" si="799"/>
        <v>0.42719734964420525</v>
      </c>
      <c r="CM600" s="19">
        <f t="shared" si="800"/>
        <v>2.5150571245972943E-2</v>
      </c>
      <c r="CN600" s="19">
        <f t="shared" si="801"/>
        <v>8.9935480055842801E-2</v>
      </c>
      <c r="CO600" s="19">
        <f t="shared" si="802"/>
        <v>5.1034030502665768E-3</v>
      </c>
      <c r="CP600" s="19">
        <f t="shared" si="803"/>
        <v>7.8006822860603828E-2</v>
      </c>
      <c r="CQ600" s="19">
        <f t="shared" si="804"/>
        <v>1.5907138909621317E-3</v>
      </c>
      <c r="CR600" s="19">
        <f t="shared" si="805"/>
        <v>0.11158003570808817</v>
      </c>
      <c r="CS600" s="19">
        <f t="shared" si="806"/>
        <v>0.1332201235810572</v>
      </c>
      <c r="CT600" s="19">
        <f t="shared" si="807"/>
        <v>1.8406042760714957E-2</v>
      </c>
      <c r="CU600" s="19">
        <f t="shared" si="808"/>
        <v>2.162932959887889E-2</v>
      </c>
      <c r="CV600" s="19">
        <f t="shared" si="809"/>
        <v>8.5141117545677446E-3</v>
      </c>
      <c r="CW600" s="19">
        <f t="shared" si="810"/>
        <v>7.9666015848839561E-2</v>
      </c>
      <c r="CX600" s="19">
        <f t="shared" si="811"/>
        <v>1</v>
      </c>
      <c r="CZ600" s="68">
        <f t="shared" si="812"/>
        <v>2.5805000000000001E-5</v>
      </c>
      <c r="DA600" s="19">
        <f t="shared" si="813"/>
        <v>1.9528439999999997E-5</v>
      </c>
      <c r="DB600" s="19">
        <f t="shared" si="814"/>
        <v>3.667E-5</v>
      </c>
      <c r="DC600" s="19">
        <f t="shared" si="815"/>
        <v>4.0917039999999991E-5</v>
      </c>
      <c r="DD600" s="19">
        <f t="shared" si="816"/>
        <v>1.3002519999999998E-5</v>
      </c>
      <c r="DE600" s="19">
        <f t="shared" si="817"/>
        <v>1.3002519999999998E-5</v>
      </c>
      <c r="DF600" s="19">
        <f t="shared" si="818"/>
        <v>1.1657119999999999E-5</v>
      </c>
      <c r="DG600" s="19">
        <f t="shared" si="819"/>
        <v>1.6207439999999999E-5</v>
      </c>
      <c r="DH600" s="19">
        <f t="shared" si="820"/>
        <v>2.5956079999999999E-5</v>
      </c>
      <c r="DI600" s="19">
        <f t="shared" si="821"/>
        <v>3.9977479999999993E-5</v>
      </c>
      <c r="DJ600" s="19">
        <f t="shared" si="822"/>
        <v>0</v>
      </c>
      <c r="DK600" s="19">
        <f t="shared" si="823"/>
        <v>2.2386759999999994E-5</v>
      </c>
      <c r="DM600" s="68">
        <f t="shared" si="824"/>
        <v>994.61409674961635</v>
      </c>
      <c r="DN600" s="19">
        <f t="shared" si="825"/>
        <v>102.87701583579226</v>
      </c>
      <c r="DO600" s="19">
        <f t="shared" si="826"/>
        <v>250.06330914899729</v>
      </c>
      <c r="DP600" s="19">
        <f t="shared" si="827"/>
        <v>19.917433741469811</v>
      </c>
      <c r="DQ600" s="19">
        <f t="shared" si="828"/>
        <v>431.05415123640535</v>
      </c>
      <c r="DR600" s="19">
        <f t="shared" si="829"/>
        <v>8.6787210036864888</v>
      </c>
      <c r="DS600" s="19">
        <f t="shared" si="830"/>
        <v>385.74497294665866</v>
      </c>
      <c r="DT600" s="19">
        <f t="shared" si="831"/>
        <v>460.96018436136046</v>
      </c>
      <c r="DU600" s="19">
        <f t="shared" si="832"/>
        <v>43.958509556786701</v>
      </c>
      <c r="DV600" s="19">
        <f t="shared" si="833"/>
        <v>50.965764931015954</v>
      </c>
      <c r="DX600" s="19">
        <f t="shared" si="834"/>
        <v>64.126367799363962</v>
      </c>
      <c r="DZ600" s="68">
        <f t="shared" si="835"/>
        <v>2812.9605273111533</v>
      </c>
      <c r="EA600" s="21">
        <f t="shared" si="836"/>
        <v>2.8129605273111533</v>
      </c>
      <c r="EB600" s="92">
        <f t="shared" si="837"/>
        <v>1156</v>
      </c>
    </row>
    <row r="601" spans="1:132" x14ac:dyDescent="0.3">
      <c r="A601" s="19">
        <f>'A. Thermody. result (all suite)'!C557</f>
        <v>1154</v>
      </c>
      <c r="B601" s="19" t="str">
        <f>'A. Thermody. result (all suite)'!A557</f>
        <v>Basanite</v>
      </c>
      <c r="C601" s="24">
        <f>'A. Thermody. result (all suite)'!G557</f>
        <v>97.363377999999997</v>
      </c>
      <c r="D601" s="19">
        <f>'A. Thermody. result (all suite)'!D557</f>
        <v>5000</v>
      </c>
      <c r="E601" s="61">
        <f>'A. Thermody. result (all suite)'!I557</f>
        <v>42.052869999999999</v>
      </c>
      <c r="F601" s="21">
        <f>'A. Thermody. result (all suite)'!J557</f>
        <v>3.2624070000000001</v>
      </c>
      <c r="G601" s="21">
        <f>'A. Thermody. result (all suite)'!K557</f>
        <v>15.002572000000001</v>
      </c>
      <c r="H601" s="21">
        <f>'A. Thermody. result (all suite)'!L557</f>
        <v>1.2962720000000001</v>
      </c>
      <c r="I601" s="21">
        <f>'A. Thermody. result (all suite)'!M557</f>
        <v>9.1361220000000003</v>
      </c>
      <c r="J601" s="21">
        <f>'A. Thermody. result (all suite)'!N557</f>
        <v>0.184893</v>
      </c>
      <c r="K601" s="21">
        <f>'A. Thermody. result (all suite)'!O557</f>
        <v>7.3460219999999996</v>
      </c>
      <c r="L601" s="21">
        <f>'A. Thermody. result (all suite)'!P557</f>
        <v>12.206225999999999</v>
      </c>
      <c r="M601" s="21">
        <f>'A. Thermody. result (all suite)'!Q557</f>
        <v>1.8694729999999999</v>
      </c>
      <c r="N601" s="21">
        <f>'A. Thermody. result (all suite)'!R557</f>
        <v>3.3383449999999999</v>
      </c>
      <c r="O601" s="21">
        <f>'A. Thermody. result (all suite)'!S557</f>
        <v>1.9537640000000001</v>
      </c>
      <c r="P601" s="21">
        <f>'A. Thermody. result (all suite)'!T557</f>
        <v>2.351035</v>
      </c>
      <c r="Q601" s="21">
        <f t="shared" si="755"/>
        <v>100.00000100000003</v>
      </c>
      <c r="S601" s="19">
        <f t="shared" si="756"/>
        <v>1427</v>
      </c>
      <c r="T601" s="19">
        <f t="shared" si="757"/>
        <v>0.5</v>
      </c>
      <c r="V601" s="61">
        <f t="shared" si="758"/>
        <v>41.064192317682284</v>
      </c>
      <c r="W601" s="21">
        <f t="shared" si="759"/>
        <v>3.1857066703545538</v>
      </c>
      <c r="X601" s="21">
        <f t="shared" si="760"/>
        <v>14.64985628490696</v>
      </c>
      <c r="Y601" s="21">
        <f t="shared" si="761"/>
        <v>1.2657961918895582</v>
      </c>
      <c r="Z601" s="21">
        <f t="shared" si="762"/>
        <v>8.9213285762852355</v>
      </c>
      <c r="AA601" s="21">
        <f t="shared" si="763"/>
        <v>0.18054610090091899</v>
      </c>
      <c r="AB601" s="21">
        <f t="shared" si="764"/>
        <v>7.1733144533993753</v>
      </c>
      <c r="AC601" s="21">
        <f t="shared" si="765"/>
        <v>11.919253357430625</v>
      </c>
      <c r="AD601" s="21">
        <f t="shared" si="766"/>
        <v>1.8255210358939697</v>
      </c>
      <c r="AE601" s="21">
        <f t="shared" si="767"/>
        <v>3.2598593414141064</v>
      </c>
      <c r="AF601" s="21">
        <f t="shared" si="768"/>
        <v>1.9078303250019368</v>
      </c>
      <c r="AG601" s="21">
        <f t="shared" si="769"/>
        <v>95.353204655159502</v>
      </c>
      <c r="AH601" s="21"/>
      <c r="AI601" s="61">
        <f t="shared" si="770"/>
        <v>43.065351045294236</v>
      </c>
      <c r="AJ601" s="21">
        <f t="shared" si="771"/>
        <v>3.3409539636087908</v>
      </c>
      <c r="AK601" s="21">
        <f t="shared" si="772"/>
        <v>15.363779684057283</v>
      </c>
      <c r="AL601" s="21">
        <f t="shared" si="773"/>
        <v>1.3274815424056823</v>
      </c>
      <c r="AM601" s="21">
        <f t="shared" si="774"/>
        <v>9.3560867812978206</v>
      </c>
      <c r="AN601" s="21">
        <f t="shared" si="775"/>
        <v>0.1893445548619532</v>
      </c>
      <c r="AO601" s="21">
        <f t="shared" si="776"/>
        <v>7.5228876463474288</v>
      </c>
      <c r="AP601" s="21">
        <f t="shared" si="777"/>
        <v>12.500107784039413</v>
      </c>
      <c r="AQ601" s="21">
        <f t="shared" si="778"/>
        <v>1.9144831497754931</v>
      </c>
      <c r="AR601" s="21">
        <f t="shared" si="779"/>
        <v>3.418720276054946</v>
      </c>
      <c r="AS601" s="21">
        <f t="shared" si="780"/>
        <v>2.0008035722569764</v>
      </c>
      <c r="AT601" s="21">
        <f t="shared" si="781"/>
        <v>100.00000000000001</v>
      </c>
      <c r="AU601" s="21"/>
      <c r="AV601" s="21">
        <f>AR601*'[1]diagram lines'!$G$39</f>
        <v>2.8379007505986467</v>
      </c>
      <c r="AW601" s="21">
        <f>AK601*'[1]diagram lines'!$G$40</f>
        <v>8.1315320407068175</v>
      </c>
      <c r="AX601" s="21">
        <f>AQ601*'[1]diagram lines'!$G$38</f>
        <v>1.4202635564162178</v>
      </c>
      <c r="AY601" s="21">
        <f>AP601*'[1]diagram lines'!$G$41</f>
        <v>8.9332974281157576</v>
      </c>
      <c r="AZ601" s="21">
        <f t="shared" si="782"/>
        <v>5.3332034258304386</v>
      </c>
      <c r="BA601" s="21">
        <f t="shared" si="783"/>
        <v>0.61642388114210744</v>
      </c>
      <c r="BB601" s="21">
        <f t="shared" si="784"/>
        <v>1.9096332255923052</v>
      </c>
      <c r="BC601" s="86">
        <f t="shared" si="785"/>
        <v>0.5236607672082334</v>
      </c>
      <c r="BX601" s="61">
        <f t="shared" si="786"/>
        <v>0.69994790279627161</v>
      </c>
      <c r="BY601" s="21">
        <f t="shared" si="787"/>
        <v>4.0841349524286433E-2</v>
      </c>
      <c r="BZ601" s="21">
        <f t="shared" si="788"/>
        <v>0.14714174185955278</v>
      </c>
      <c r="CA601" s="21">
        <f t="shared" si="789"/>
        <v>8.1174275158118862E-3</v>
      </c>
      <c r="CB601" s="21">
        <f t="shared" si="790"/>
        <v>0.127155490605428</v>
      </c>
      <c r="CC601" s="21">
        <f t="shared" si="791"/>
        <v>2.6063292923597407E-3</v>
      </c>
      <c r="CD601" s="21">
        <f t="shared" si="792"/>
        <v>0.18228342431761788</v>
      </c>
      <c r="CE601" s="21">
        <f t="shared" si="793"/>
        <v>0.2176573823109843</v>
      </c>
      <c r="CF601" s="21">
        <f t="shared" si="794"/>
        <v>3.0157654460396838E-2</v>
      </c>
      <c r="CG601" s="21">
        <f t="shared" si="795"/>
        <v>3.5438906581740974E-2</v>
      </c>
      <c r="CH601" s="21">
        <f t="shared" si="796"/>
        <v>1.376432959476977E-2</v>
      </c>
      <c r="CI601" s="21">
        <f t="shared" si="797"/>
        <v>0.13046809100998891</v>
      </c>
      <c r="CJ601" s="21">
        <f t="shared" si="798"/>
        <v>1.6355800298692091</v>
      </c>
      <c r="CL601" s="68">
        <f t="shared" si="799"/>
        <v>0.42795087370456808</v>
      </c>
      <c r="CM601" s="19">
        <f t="shared" si="800"/>
        <v>2.4970560155073766E-2</v>
      </c>
      <c r="CN601" s="19">
        <f t="shared" si="801"/>
        <v>8.9963034013883822E-2</v>
      </c>
      <c r="CO601" s="19">
        <f t="shared" si="802"/>
        <v>4.9630267963475961E-3</v>
      </c>
      <c r="CP601" s="19">
        <f t="shared" si="803"/>
        <v>7.7743362161004206E-2</v>
      </c>
      <c r="CQ601" s="19">
        <f t="shared" si="804"/>
        <v>1.5935198796528218E-3</v>
      </c>
      <c r="CR601" s="19">
        <f t="shared" si="805"/>
        <v>0.11144879552741566</v>
      </c>
      <c r="CS601" s="19">
        <f t="shared" si="806"/>
        <v>0.13307657120782374</v>
      </c>
      <c r="CT601" s="19">
        <f t="shared" si="807"/>
        <v>1.843850738554715E-2</v>
      </c>
      <c r="CU601" s="19">
        <f t="shared" si="808"/>
        <v>2.1667485500281441E-2</v>
      </c>
      <c r="CV601" s="19">
        <f t="shared" si="809"/>
        <v>8.4155647191843305E-3</v>
      </c>
      <c r="CW601" s="19">
        <f t="shared" si="810"/>
        <v>7.976869894921737E-2</v>
      </c>
      <c r="CX601" s="19">
        <f t="shared" si="811"/>
        <v>1</v>
      </c>
      <c r="CZ601" s="68">
        <f t="shared" si="812"/>
        <v>2.5805000000000001E-5</v>
      </c>
      <c r="DA601" s="19">
        <f t="shared" si="813"/>
        <v>1.9513959999999994E-5</v>
      </c>
      <c r="DB601" s="19">
        <f t="shared" si="814"/>
        <v>3.667E-5</v>
      </c>
      <c r="DC601" s="19">
        <f t="shared" si="815"/>
        <v>4.0898859999999993E-5</v>
      </c>
      <c r="DD601" s="19">
        <f t="shared" si="816"/>
        <v>1.2996679999999997E-5</v>
      </c>
      <c r="DE601" s="19">
        <f t="shared" si="817"/>
        <v>1.2996679999999997E-5</v>
      </c>
      <c r="DF601" s="19">
        <f t="shared" si="818"/>
        <v>1.1650579999999998E-5</v>
      </c>
      <c r="DG601" s="19">
        <f t="shared" si="819"/>
        <v>1.6199959999999998E-5</v>
      </c>
      <c r="DH601" s="19">
        <f t="shared" si="820"/>
        <v>2.5940719999999999E-5</v>
      </c>
      <c r="DI601" s="19">
        <f t="shared" si="821"/>
        <v>3.995331999999999E-5</v>
      </c>
      <c r="DJ601" s="19">
        <f t="shared" si="822"/>
        <v>0</v>
      </c>
      <c r="DK601" s="19">
        <f t="shared" si="823"/>
        <v>2.2367839999999996E-5</v>
      </c>
      <c r="DM601" s="68">
        <f t="shared" si="824"/>
        <v>996.36847479831226</v>
      </c>
      <c r="DN601" s="19">
        <f t="shared" si="825"/>
        <v>102.21648221003286</v>
      </c>
      <c r="DO601" s="19">
        <f t="shared" si="826"/>
        <v>250.13992222676833</v>
      </c>
      <c r="DP601" s="19">
        <f t="shared" si="827"/>
        <v>19.378186802975627</v>
      </c>
      <c r="DQ601" s="19">
        <f t="shared" si="828"/>
        <v>429.79134450245397</v>
      </c>
      <c r="DR601" s="19">
        <f t="shared" si="829"/>
        <v>8.6979367240380778</v>
      </c>
      <c r="DS601" s="19">
        <f t="shared" si="830"/>
        <v>385.5075420927414</v>
      </c>
      <c r="DT601" s="19">
        <f t="shared" si="831"/>
        <v>460.67608273938674</v>
      </c>
      <c r="DU601" s="19">
        <f t="shared" si="832"/>
        <v>44.06211827698182</v>
      </c>
      <c r="DV601" s="19">
        <f t="shared" si="833"/>
        <v>51.086546352756471</v>
      </c>
      <c r="DX601" s="19">
        <f t="shared" si="834"/>
        <v>64.263333208074513</v>
      </c>
      <c r="DZ601" s="68">
        <f t="shared" si="835"/>
        <v>2812.1879699345222</v>
      </c>
      <c r="EA601" s="21">
        <f t="shared" si="836"/>
        <v>2.8121879699345222</v>
      </c>
      <c r="EB601" s="92">
        <f t="shared" si="837"/>
        <v>1154</v>
      </c>
    </row>
    <row r="602" spans="1:132" x14ac:dyDescent="0.3">
      <c r="A602" s="19">
        <f>'A. Thermody. result (all suite)'!C558</f>
        <v>1152</v>
      </c>
      <c r="B602" s="19" t="str">
        <f>'A. Thermody. result (all suite)'!A558</f>
        <v>Basanite</v>
      </c>
      <c r="C602" s="24">
        <f>'A. Thermody. result (all suite)'!G558</f>
        <v>96.844280999999995</v>
      </c>
      <c r="D602" s="19">
        <f>'A. Thermody. result (all suite)'!D558</f>
        <v>5000</v>
      </c>
      <c r="E602" s="61">
        <f>'A. Thermody. result (all suite)'!I558</f>
        <v>42.168000999999997</v>
      </c>
      <c r="F602" s="21">
        <f>'A. Thermody. result (all suite)'!J558</f>
        <v>3.2178960000000001</v>
      </c>
      <c r="G602" s="21">
        <f>'A. Thermody. result (all suite)'!K558</f>
        <v>15.014044999999999</v>
      </c>
      <c r="H602" s="21">
        <f>'A. Thermody. result (all suite)'!L558</f>
        <v>1.260229</v>
      </c>
      <c r="I602" s="21">
        <f>'A. Thermody. result (all suite)'!M558</f>
        <v>9.1329600000000006</v>
      </c>
      <c r="J602" s="21">
        <f>'A. Thermody. result (all suite)'!N558</f>
        <v>0.18588399999999999</v>
      </c>
      <c r="K602" s="21">
        <f>'A. Thermody. result (all suite)'!O558</f>
        <v>7.3357799999999997</v>
      </c>
      <c r="L602" s="21">
        <f>'A. Thermody. result (all suite)'!P558</f>
        <v>12.155507999999999</v>
      </c>
      <c r="M602" s="21">
        <f>'A. Thermody. result (all suite)'!Q558</f>
        <v>1.8788819999999999</v>
      </c>
      <c r="N602" s="21">
        <f>'A. Thermody. result (all suite)'!R558</f>
        <v>3.3562379999999998</v>
      </c>
      <c r="O602" s="21">
        <f>'A. Thermody. result (all suite)'!S558</f>
        <v>1.9322919999999999</v>
      </c>
      <c r="P602" s="21">
        <f>'A. Thermody. result (all suite)'!T558</f>
        <v>2.362285</v>
      </c>
      <c r="Q602" s="21">
        <f t="shared" si="755"/>
        <v>100.00000000000001</v>
      </c>
      <c r="S602" s="19">
        <f t="shared" si="756"/>
        <v>1425</v>
      </c>
      <c r="T602" s="19">
        <f t="shared" si="757"/>
        <v>0.5</v>
      </c>
      <c r="V602" s="61">
        <f t="shared" si="758"/>
        <v>41.171872637577145</v>
      </c>
      <c r="W602" s="21">
        <f t="shared" si="759"/>
        <v>3.1418801254763999</v>
      </c>
      <c r="X602" s="21">
        <f t="shared" si="760"/>
        <v>14.659370467071749</v>
      </c>
      <c r="Y602" s="21">
        <f t="shared" si="761"/>
        <v>1.2304587993673499</v>
      </c>
      <c r="Z602" s="21">
        <f t="shared" si="762"/>
        <v>8.917213455864001</v>
      </c>
      <c r="AA602" s="21">
        <f t="shared" si="763"/>
        <v>0.18149289015059999</v>
      </c>
      <c r="AB602" s="21">
        <f t="shared" si="764"/>
        <v>7.1624879694269996</v>
      </c>
      <c r="AC602" s="21">
        <f t="shared" si="765"/>
        <v>11.868360257842198</v>
      </c>
      <c r="AD602" s="21">
        <f t="shared" si="766"/>
        <v>1.8344974523463</v>
      </c>
      <c r="AE602" s="21">
        <f t="shared" si="767"/>
        <v>3.2769540931616996</v>
      </c>
      <c r="AF602" s="21">
        <f t="shared" si="768"/>
        <v>1.8866457559277998</v>
      </c>
      <c r="AG602" s="21">
        <f t="shared" si="769"/>
        <v>95.33123390421224</v>
      </c>
      <c r="AH602" s="21"/>
      <c r="AI602" s="61">
        <f t="shared" si="770"/>
        <v>43.188230080968196</v>
      </c>
      <c r="AJ602" s="21">
        <f t="shared" si="771"/>
        <v>3.2957510322727237</v>
      </c>
      <c r="AK602" s="21">
        <f t="shared" si="772"/>
        <v>15.377300667062928</v>
      </c>
      <c r="AL602" s="21">
        <f t="shared" si="773"/>
        <v>1.2907194724907276</v>
      </c>
      <c r="AM602" s="21">
        <f t="shared" si="774"/>
        <v>9.3539264002644895</v>
      </c>
      <c r="AN602" s="21">
        <f t="shared" si="775"/>
        <v>0.1903813500756342</v>
      </c>
      <c r="AO602" s="21">
        <f t="shared" si="776"/>
        <v>7.5132647256237002</v>
      </c>
      <c r="AP602" s="21">
        <f t="shared" si="777"/>
        <v>12.449603106750295</v>
      </c>
      <c r="AQ602" s="21">
        <f t="shared" si="778"/>
        <v>1.9243404047298733</v>
      </c>
      <c r="AR602" s="21">
        <f t="shared" si="779"/>
        <v>3.4374401326372701</v>
      </c>
      <c r="AS602" s="21">
        <f t="shared" si="780"/>
        <v>1.9790426271241599</v>
      </c>
      <c r="AT602" s="21">
        <f t="shared" si="781"/>
        <v>100</v>
      </c>
      <c r="AU602" s="21"/>
      <c r="AV602" s="21">
        <f>AR602*'[1]diagram lines'!$G$39</f>
        <v>2.8534402188078976</v>
      </c>
      <c r="AW602" s="21">
        <f>AK602*'[1]diagram lines'!$G$40</f>
        <v>8.1386882424223597</v>
      </c>
      <c r="AX602" s="21">
        <f>AQ602*'[1]diagram lines'!$G$38</f>
        <v>1.4275761827925069</v>
      </c>
      <c r="AY602" s="21">
        <f>AP602*'[1]diagram lines'!$G$41</f>
        <v>8.8972038750416989</v>
      </c>
      <c r="AZ602" s="21">
        <f t="shared" si="782"/>
        <v>5.3617805373671432</v>
      </c>
      <c r="BA602" s="21">
        <f t="shared" si="783"/>
        <v>0.61758629553702915</v>
      </c>
      <c r="BB602" s="21">
        <f t="shared" si="784"/>
        <v>1.9011112032600044</v>
      </c>
      <c r="BC602" s="86">
        <f t="shared" si="785"/>
        <v>0.52600815685332403</v>
      </c>
      <c r="BX602" s="61">
        <f t="shared" si="786"/>
        <v>0.70186419773635145</v>
      </c>
      <c r="BY602" s="21">
        <f t="shared" si="787"/>
        <v>4.0284126189283932E-2</v>
      </c>
      <c r="BZ602" s="21">
        <f t="shared" si="788"/>
        <v>0.14725426637897215</v>
      </c>
      <c r="CA602" s="21">
        <f t="shared" si="789"/>
        <v>7.8917214603293883E-3</v>
      </c>
      <c r="CB602" s="21">
        <f t="shared" si="790"/>
        <v>0.12711148225469732</v>
      </c>
      <c r="CC602" s="21">
        <f t="shared" si="791"/>
        <v>2.6202988440936002E-3</v>
      </c>
      <c r="CD602" s="21">
        <f t="shared" si="792"/>
        <v>0.18202928039702235</v>
      </c>
      <c r="CE602" s="21">
        <f t="shared" si="793"/>
        <v>0.21675299572039941</v>
      </c>
      <c r="CF602" s="21">
        <f t="shared" si="794"/>
        <v>3.0309437005968703E-2</v>
      </c>
      <c r="CG602" s="21">
        <f t="shared" si="795"/>
        <v>3.5628853503184711E-2</v>
      </c>
      <c r="CH602" s="21">
        <f t="shared" si="796"/>
        <v>1.3613058671025193E-2</v>
      </c>
      <c r="CI602" s="21">
        <f t="shared" si="797"/>
        <v>0.13109239733629302</v>
      </c>
      <c r="CJ602" s="21">
        <f t="shared" si="798"/>
        <v>1.6364521154976208</v>
      </c>
      <c r="CL602" s="68">
        <f t="shared" si="799"/>
        <v>0.42889381918940228</v>
      </c>
      <c r="CM602" s="19">
        <f t="shared" si="800"/>
        <v>2.461674607388932E-2</v>
      </c>
      <c r="CN602" s="19">
        <f t="shared" si="801"/>
        <v>8.9983852863421129E-2</v>
      </c>
      <c r="CO602" s="19">
        <f t="shared" si="802"/>
        <v>4.8224579170956265E-3</v>
      </c>
      <c r="CP602" s="19">
        <f t="shared" si="803"/>
        <v>7.7675039221080169E-2</v>
      </c>
      <c r="CQ602" s="19">
        <f t="shared" si="804"/>
        <v>1.6012071598543573E-3</v>
      </c>
      <c r="CR602" s="19">
        <f t="shared" si="805"/>
        <v>0.1112341013055979</v>
      </c>
      <c r="CS602" s="19">
        <f t="shared" si="806"/>
        <v>0.13245300224045239</v>
      </c>
      <c r="CT602" s="19">
        <f t="shared" si="807"/>
        <v>1.8521432261250158E-2</v>
      </c>
      <c r="CU602" s="19">
        <f t="shared" si="808"/>
        <v>2.1772011026641318E-2</v>
      </c>
      <c r="CV602" s="19">
        <f t="shared" si="809"/>
        <v>8.318641616278313E-3</v>
      </c>
      <c r="CW602" s="19">
        <f t="shared" si="810"/>
        <v>8.0107689125037282E-2</v>
      </c>
      <c r="CX602" s="19">
        <f t="shared" si="811"/>
        <v>1.0000000000000002</v>
      </c>
      <c r="CZ602" s="68">
        <f t="shared" si="812"/>
        <v>2.5805000000000001E-5</v>
      </c>
      <c r="DA602" s="19">
        <f t="shared" si="813"/>
        <v>1.9499479999999997E-5</v>
      </c>
      <c r="DB602" s="19">
        <f t="shared" si="814"/>
        <v>3.667E-5</v>
      </c>
      <c r="DC602" s="19">
        <f t="shared" si="815"/>
        <v>4.0880679999999995E-5</v>
      </c>
      <c r="DD602" s="19">
        <f t="shared" si="816"/>
        <v>1.2990839999999999E-5</v>
      </c>
      <c r="DE602" s="19">
        <f t="shared" si="817"/>
        <v>1.2990839999999999E-5</v>
      </c>
      <c r="DF602" s="19">
        <f t="shared" si="818"/>
        <v>1.1644039999999998E-5</v>
      </c>
      <c r="DG602" s="19">
        <f t="shared" si="819"/>
        <v>1.619248E-5</v>
      </c>
      <c r="DH602" s="19">
        <f t="shared" si="820"/>
        <v>2.5925359999999998E-5</v>
      </c>
      <c r="DI602" s="19">
        <f t="shared" si="821"/>
        <v>3.9929159999999994E-5</v>
      </c>
      <c r="DJ602" s="19">
        <f t="shared" si="822"/>
        <v>0</v>
      </c>
      <c r="DK602" s="19">
        <f t="shared" si="823"/>
        <v>2.2348919999999997E-5</v>
      </c>
      <c r="DM602" s="68">
        <f t="shared" si="824"/>
        <v>998.56386967251649</v>
      </c>
      <c r="DN602" s="19">
        <f t="shared" si="825"/>
        <v>100.84298024266694</v>
      </c>
      <c r="DO602" s="19">
        <f t="shared" si="826"/>
        <v>250.19780850707437</v>
      </c>
      <c r="DP602" s="19">
        <f t="shared" si="827"/>
        <v>18.837707806743936</v>
      </c>
      <c r="DQ602" s="19">
        <f t="shared" si="828"/>
        <v>429.60667424389879</v>
      </c>
      <c r="DR602" s="19">
        <f t="shared" si="829"/>
        <v>8.7438253353954103</v>
      </c>
      <c r="DS602" s="19">
        <f t="shared" si="830"/>
        <v>384.98101025207706</v>
      </c>
      <c r="DT602" s="19">
        <f t="shared" si="831"/>
        <v>458.7292598567094</v>
      </c>
      <c r="DU602" s="19">
        <f t="shared" si="832"/>
        <v>44.286505023455696</v>
      </c>
      <c r="DV602" s="19">
        <f t="shared" si="833"/>
        <v>51.36405170330687</v>
      </c>
      <c r="DX602" s="19">
        <f t="shared" si="834"/>
        <v>64.591065610023747</v>
      </c>
      <c r="DZ602" s="68">
        <f t="shared" si="835"/>
        <v>2810.7447582538689</v>
      </c>
      <c r="EA602" s="21">
        <f t="shared" si="836"/>
        <v>2.8107447582538687</v>
      </c>
      <c r="EB602" s="92">
        <f t="shared" si="837"/>
        <v>1152</v>
      </c>
    </row>
    <row r="603" spans="1:132" x14ac:dyDescent="0.3">
      <c r="A603" s="19">
        <f>'A. Thermody. result (all suite)'!C559</f>
        <v>1150</v>
      </c>
      <c r="B603" s="19" t="str">
        <f>'A. Thermody. result (all suite)'!A559</f>
        <v>Basanite</v>
      </c>
      <c r="C603" s="24">
        <f>'A. Thermody. result (all suite)'!G559</f>
        <v>95.689209000000005</v>
      </c>
      <c r="D603" s="19">
        <f>'A. Thermody. result (all suite)'!D559</f>
        <v>5000</v>
      </c>
      <c r="E603" s="61">
        <f>'A. Thermody. result (all suite)'!I559</f>
        <v>42.330703</v>
      </c>
      <c r="F603" s="21">
        <f>'A. Thermody. result (all suite)'!J559</f>
        <v>3.1268159999999998</v>
      </c>
      <c r="G603" s="21">
        <f>'A. Thermody. result (all suite)'!K559</f>
        <v>15.027801</v>
      </c>
      <c r="H603" s="21">
        <f>'A. Thermody. result (all suite)'!L559</f>
        <v>1.2230129999999999</v>
      </c>
      <c r="I603" s="21">
        <f>'A. Thermody. result (all suite)'!M559</f>
        <v>9.1792909999999992</v>
      </c>
      <c r="J603" s="21">
        <f>'A. Thermody. result (all suite)'!N559</f>
        <v>0.18812799999999999</v>
      </c>
      <c r="K603" s="21">
        <f>'A. Thermody. result (all suite)'!O559</f>
        <v>7.3142250000000004</v>
      </c>
      <c r="L603" s="21">
        <f>'A. Thermody. result (all suite)'!P559</f>
        <v>12.013332</v>
      </c>
      <c r="M603" s="21">
        <f>'A. Thermody. result (all suite)'!Q559</f>
        <v>1.899627</v>
      </c>
      <c r="N603" s="21">
        <f>'A. Thermody. result (all suite)'!R559</f>
        <v>3.3967520000000002</v>
      </c>
      <c r="O603" s="21">
        <f>'A. Thermody. result (all suite)'!S559</f>
        <v>1.911384</v>
      </c>
      <c r="P603" s="21">
        <f>'A. Thermody. result (all suite)'!T559</f>
        <v>2.3889290000000001</v>
      </c>
      <c r="Q603" s="21">
        <f t="shared" si="755"/>
        <v>100.00000100000003</v>
      </c>
      <c r="S603" s="19">
        <f t="shared" si="756"/>
        <v>1423</v>
      </c>
      <c r="T603" s="19">
        <f t="shared" si="757"/>
        <v>0.5</v>
      </c>
      <c r="V603" s="61">
        <f t="shared" si="758"/>
        <v>41.31945257024163</v>
      </c>
      <c r="W603" s="21">
        <f t="shared" si="759"/>
        <v>3.0521185865463343</v>
      </c>
      <c r="X603" s="21">
        <f t="shared" si="760"/>
        <v>14.668797507438745</v>
      </c>
      <c r="Y603" s="21">
        <f t="shared" si="761"/>
        <v>1.1937960880613991</v>
      </c>
      <c r="Z603" s="21">
        <f t="shared" si="762"/>
        <v>8.9600042574994774</v>
      </c>
      <c r="AA603" s="21">
        <f t="shared" si="763"/>
        <v>0.18363375569582244</v>
      </c>
      <c r="AB603" s="21">
        <f t="shared" si="764"/>
        <v>7.1394933595970667</v>
      </c>
      <c r="AC603" s="21">
        <f t="shared" si="765"/>
        <v>11.726342030855619</v>
      </c>
      <c r="AD603" s="21">
        <f t="shared" si="766"/>
        <v>1.8542462601589773</v>
      </c>
      <c r="AE603" s="21">
        <f t="shared" si="767"/>
        <v>3.3156060072253801</v>
      </c>
      <c r="AF603" s="21">
        <f t="shared" si="768"/>
        <v>1.8657223937792562</v>
      </c>
      <c r="AG603" s="21">
        <f t="shared" si="769"/>
        <v>95.279212817099705</v>
      </c>
      <c r="AH603" s="21"/>
      <c r="AI603" s="61">
        <f t="shared" si="770"/>
        <v>43.366702293772576</v>
      </c>
      <c r="AJ603" s="21">
        <f t="shared" si="771"/>
        <v>3.2033415225682598</v>
      </c>
      <c r="AK603" s="21">
        <f t="shared" si="772"/>
        <v>15.395590573987345</v>
      </c>
      <c r="AL603" s="21">
        <f t="shared" si="773"/>
        <v>1.2529449528020757</v>
      </c>
      <c r="AM603" s="21">
        <f t="shared" si="774"/>
        <v>9.4039444623659083</v>
      </c>
      <c r="AN603" s="21">
        <f t="shared" si="775"/>
        <v>0.19273223431046838</v>
      </c>
      <c r="AO603" s="21">
        <f t="shared" si="776"/>
        <v>7.4932329398042068</v>
      </c>
      <c r="AP603" s="21">
        <f t="shared" si="777"/>
        <v>12.307345625709345</v>
      </c>
      <c r="AQ603" s="21">
        <f t="shared" si="778"/>
        <v>1.9461183665721855</v>
      </c>
      <c r="AR603" s="21">
        <f t="shared" si="779"/>
        <v>3.4798839213649866</v>
      </c>
      <c r="AS603" s="21">
        <f t="shared" si="780"/>
        <v>1.9581631067426453</v>
      </c>
      <c r="AT603" s="21">
        <f t="shared" si="781"/>
        <v>99.999999999999986</v>
      </c>
      <c r="AU603" s="21"/>
      <c r="AV603" s="21">
        <f>AR603*'[1]diagram lines'!$G$39</f>
        <v>2.8886730691619582</v>
      </c>
      <c r="AW603" s="21">
        <f>AK603*'[1]diagram lines'!$G$40</f>
        <v>8.1483684752319832</v>
      </c>
      <c r="AX603" s="21">
        <f>AQ603*'[1]diagram lines'!$G$38</f>
        <v>1.4437322119230251</v>
      </c>
      <c r="AY603" s="21">
        <f>AP603*'[1]diagram lines'!$G$41</f>
        <v>8.7955384805131818</v>
      </c>
      <c r="AZ603" s="21">
        <f t="shared" si="782"/>
        <v>5.4260022879371723</v>
      </c>
      <c r="BA603" s="21">
        <f t="shared" si="783"/>
        <v>0.62068886211011765</v>
      </c>
      <c r="BB603" s="21">
        <f t="shared" si="784"/>
        <v>1.8807955273268782</v>
      </c>
      <c r="BC603" s="86">
        <f t="shared" si="785"/>
        <v>0.53168990752613698</v>
      </c>
      <c r="BX603" s="61">
        <f t="shared" si="786"/>
        <v>0.70457228695073237</v>
      </c>
      <c r="BY603" s="21">
        <f t="shared" si="787"/>
        <v>3.9143915873810713E-2</v>
      </c>
      <c r="BZ603" s="21">
        <f t="shared" si="788"/>
        <v>0.1473891820321695</v>
      </c>
      <c r="CA603" s="21">
        <f t="shared" si="789"/>
        <v>7.6586699229757652E-3</v>
      </c>
      <c r="CB603" s="21">
        <f t="shared" si="790"/>
        <v>0.12775631176061239</v>
      </c>
      <c r="CC603" s="21">
        <f t="shared" si="791"/>
        <v>2.6519312094727939E-3</v>
      </c>
      <c r="CD603" s="21">
        <f t="shared" si="792"/>
        <v>0.18149441687344917</v>
      </c>
      <c r="CE603" s="21">
        <f t="shared" si="793"/>
        <v>0.21421776034236806</v>
      </c>
      <c r="CF603" s="21">
        <f t="shared" si="794"/>
        <v>3.0644087756089691E-2</v>
      </c>
      <c r="CG603" s="21">
        <f t="shared" si="795"/>
        <v>3.6058938428874733E-2</v>
      </c>
      <c r="CH603" s="21">
        <f t="shared" si="796"/>
        <v>1.3465761145240377E-2</v>
      </c>
      <c r="CI603" s="21">
        <f t="shared" si="797"/>
        <v>0.13257097669256382</v>
      </c>
      <c r="CJ603" s="21">
        <f t="shared" si="798"/>
        <v>1.6376242389883593</v>
      </c>
      <c r="CL603" s="68">
        <f t="shared" si="799"/>
        <v>0.43024050949928611</v>
      </c>
      <c r="CM603" s="19">
        <f t="shared" si="800"/>
        <v>2.3902867911867149E-2</v>
      </c>
      <c r="CN603" s="19">
        <f t="shared" si="801"/>
        <v>9.0001832241576374E-2</v>
      </c>
      <c r="CO603" s="19">
        <f t="shared" si="802"/>
        <v>4.6766955084317149E-3</v>
      </c>
      <c r="CP603" s="19">
        <f t="shared" si="803"/>
        <v>7.8013202735405116E-2</v>
      </c>
      <c r="CQ603" s="19">
        <f t="shared" si="804"/>
        <v>1.6193771112663926E-3</v>
      </c>
      <c r="CR603" s="19">
        <f t="shared" si="805"/>
        <v>0.11082787647645419</v>
      </c>
      <c r="CS603" s="19">
        <f t="shared" si="806"/>
        <v>0.13081008160620586</v>
      </c>
      <c r="CT603" s="19">
        <f t="shared" si="807"/>
        <v>1.8712526980560598E-2</v>
      </c>
      <c r="CU603" s="19">
        <f t="shared" si="808"/>
        <v>2.2019055147321283E-2</v>
      </c>
      <c r="CV603" s="19">
        <f t="shared" si="809"/>
        <v>8.2227417161087196E-3</v>
      </c>
      <c r="CW603" s="19">
        <f t="shared" si="810"/>
        <v>8.095323306551655E-2</v>
      </c>
      <c r="CX603" s="19">
        <f t="shared" si="811"/>
        <v>1</v>
      </c>
      <c r="CZ603" s="68">
        <f t="shared" si="812"/>
        <v>2.5805000000000001E-5</v>
      </c>
      <c r="DA603" s="19">
        <f t="shared" si="813"/>
        <v>1.9484999999999994E-5</v>
      </c>
      <c r="DB603" s="19">
        <f t="shared" si="814"/>
        <v>3.667E-5</v>
      </c>
      <c r="DC603" s="19">
        <f t="shared" si="815"/>
        <v>4.086249999999999E-5</v>
      </c>
      <c r="DD603" s="19">
        <f t="shared" si="816"/>
        <v>1.2984999999999998E-5</v>
      </c>
      <c r="DE603" s="19">
        <f t="shared" si="817"/>
        <v>1.2984999999999998E-5</v>
      </c>
      <c r="DF603" s="19">
        <f t="shared" si="818"/>
        <v>1.1637499999999998E-5</v>
      </c>
      <c r="DG603" s="19">
        <f t="shared" si="819"/>
        <v>1.6184999999999998E-5</v>
      </c>
      <c r="DH603" s="19">
        <f t="shared" si="820"/>
        <v>2.5910000000000001E-5</v>
      </c>
      <c r="DI603" s="19">
        <f t="shared" si="821"/>
        <v>3.9904999999999991E-5</v>
      </c>
      <c r="DJ603" s="19">
        <f t="shared" si="822"/>
        <v>0</v>
      </c>
      <c r="DK603" s="19">
        <f t="shared" si="823"/>
        <v>2.2329999999999995E-5</v>
      </c>
      <c r="DM603" s="68">
        <f t="shared" si="824"/>
        <v>1001.6992757495489</v>
      </c>
      <c r="DN603" s="19">
        <f t="shared" si="825"/>
        <v>97.991331218883673</v>
      </c>
      <c r="DO603" s="19">
        <f t="shared" si="826"/>
        <v>250.24779970960256</v>
      </c>
      <c r="DP603" s="19">
        <f t="shared" si="827"/>
        <v>18.276451654731371</v>
      </c>
      <c r="DQ603" s="19">
        <f t="shared" si="828"/>
        <v>431.6710524866275</v>
      </c>
      <c r="DR603" s="19">
        <f t="shared" si="829"/>
        <v>8.8470244338265598</v>
      </c>
      <c r="DS603" s="19">
        <f t="shared" si="830"/>
        <v>383.79062702479951</v>
      </c>
      <c r="DT603" s="19">
        <f t="shared" si="831"/>
        <v>453.24864853111063</v>
      </c>
      <c r="DU603" s="19">
        <f t="shared" si="832"/>
        <v>44.769955520067597</v>
      </c>
      <c r="DV603" s="19">
        <f t="shared" si="833"/>
        <v>51.978323389992866</v>
      </c>
      <c r="DX603" s="19">
        <f t="shared" si="834"/>
        <v>65.32813523692829</v>
      </c>
      <c r="DZ603" s="68">
        <f t="shared" si="835"/>
        <v>2807.8486249561192</v>
      </c>
      <c r="EA603" s="21">
        <f t="shared" si="836"/>
        <v>2.8078486249561192</v>
      </c>
      <c r="EB603" s="92">
        <f t="shared" si="837"/>
        <v>1150</v>
      </c>
    </row>
    <row r="604" spans="1:132" x14ac:dyDescent="0.3">
      <c r="A604" s="19">
        <f>'A. Thermody. result (all suite)'!C560</f>
        <v>1148</v>
      </c>
      <c r="B604" s="19" t="str">
        <f>'A. Thermody. result (all suite)'!A560</f>
        <v>Basanite</v>
      </c>
      <c r="C604" s="24">
        <f>'A. Thermody. result (all suite)'!G560</f>
        <v>94.566017000000002</v>
      </c>
      <c r="D604" s="19">
        <f>'A. Thermody. result (all suite)'!D560</f>
        <v>5000</v>
      </c>
      <c r="E604" s="61">
        <f>'A. Thermody. result (all suite)'!I560</f>
        <v>42.489463999999998</v>
      </c>
      <c r="F604" s="21">
        <f>'A. Thermody. result (all suite)'!J560</f>
        <v>3.0378660000000002</v>
      </c>
      <c r="G604" s="21">
        <f>'A. Thermody. result (all suite)'!K560</f>
        <v>15.04325</v>
      </c>
      <c r="H604" s="21">
        <f>'A. Thermody. result (all suite)'!L560</f>
        <v>1.1866460000000001</v>
      </c>
      <c r="I604" s="21">
        <f>'A. Thermody. result (all suite)'!M560</f>
        <v>9.2251709999999996</v>
      </c>
      <c r="J604" s="21">
        <f>'A. Thermody. result (all suite)'!N560</f>
        <v>0.190362</v>
      </c>
      <c r="K604" s="21">
        <f>'A. Thermody. result (all suite)'!O560</f>
        <v>7.2919929999999997</v>
      </c>
      <c r="L604" s="21">
        <f>'A. Thermody. result (all suite)'!P560</f>
        <v>11.871790000000001</v>
      </c>
      <c r="M604" s="21">
        <f>'A. Thermody. result (all suite)'!Q560</f>
        <v>1.920253</v>
      </c>
      <c r="N604" s="21">
        <f>'A. Thermody. result (all suite)'!R560</f>
        <v>3.4370959999999999</v>
      </c>
      <c r="O604" s="21">
        <f>'A. Thermody. result (all suite)'!S560</f>
        <v>1.890641</v>
      </c>
      <c r="P604" s="21">
        <f>'A. Thermody. result (all suite)'!T560</f>
        <v>2.4154650000000002</v>
      </c>
      <c r="Q604" s="21">
        <f t="shared" si="755"/>
        <v>99.999997000000008</v>
      </c>
      <c r="S604" s="19">
        <f t="shared" si="756"/>
        <v>1421</v>
      </c>
      <c r="T604" s="19">
        <f t="shared" si="757"/>
        <v>0.5</v>
      </c>
      <c r="V604" s="61">
        <f t="shared" si="758"/>
        <v>41.463145837602859</v>
      </c>
      <c r="W604" s="21">
        <f t="shared" si="759"/>
        <v>2.9644874078217427</v>
      </c>
      <c r="X604" s="21">
        <f t="shared" si="760"/>
        <v>14.679885550486567</v>
      </c>
      <c r="Y604" s="21">
        <f t="shared" si="761"/>
        <v>1.1579829803362094</v>
      </c>
      <c r="Z604" s="21">
        <f t="shared" si="762"/>
        <v>9.0023402166199276</v>
      </c>
      <c r="AA604" s="21">
        <f t="shared" si="763"/>
        <v>0.18576387237875616</v>
      </c>
      <c r="AB604" s="21">
        <f t="shared" si="764"/>
        <v>7.1158574559984835</v>
      </c>
      <c r="AC604" s="21">
        <f t="shared" si="765"/>
        <v>11.585031059073733</v>
      </c>
      <c r="AD604" s="21">
        <f t="shared" si="766"/>
        <v>1.8738699594820589</v>
      </c>
      <c r="AE604" s="21">
        <f t="shared" si="767"/>
        <v>3.3540741466129447</v>
      </c>
      <c r="AF604" s="21">
        <f t="shared" si="768"/>
        <v>1.8449732269993169</v>
      </c>
      <c r="AG604" s="21">
        <f t="shared" si="769"/>
        <v>95.227411713412593</v>
      </c>
      <c r="AH604" s="21"/>
      <c r="AI604" s="61">
        <f t="shared" si="770"/>
        <v>43.541187449666722</v>
      </c>
      <c r="AJ604" s="21">
        <f t="shared" si="771"/>
        <v>3.1130609920842782</v>
      </c>
      <c r="AK604" s="21">
        <f t="shared" si="772"/>
        <v>15.415609104934786</v>
      </c>
      <c r="AL604" s="21">
        <f t="shared" si="773"/>
        <v>1.2160185386757811</v>
      </c>
      <c r="AM604" s="21">
        <f t="shared" si="774"/>
        <v>9.4535176947920405</v>
      </c>
      <c r="AN604" s="21">
        <f t="shared" si="775"/>
        <v>0.195073948809838</v>
      </c>
      <c r="AO604" s="21">
        <f t="shared" si="776"/>
        <v>7.472488570217255</v>
      </c>
      <c r="AP604" s="21">
        <f t="shared" si="777"/>
        <v>12.165647317958138</v>
      </c>
      <c r="AQ604" s="21">
        <f t="shared" si="778"/>
        <v>1.9677841976021364</v>
      </c>
      <c r="AR604" s="21">
        <f t="shared" si="779"/>
        <v>3.5221729607721031</v>
      </c>
      <c r="AS604" s="21">
        <f t="shared" si="780"/>
        <v>1.9374392244869301</v>
      </c>
      <c r="AT604" s="21">
        <f t="shared" si="781"/>
        <v>100.00000000000001</v>
      </c>
      <c r="AU604" s="21"/>
      <c r="AV604" s="21">
        <f>AR604*'[1]diagram lines'!$G$39</f>
        <v>2.9237774611521798</v>
      </c>
      <c r="AW604" s="21">
        <f>AK604*'[1]diagram lines'!$G$40</f>
        <v>8.1589636106188781</v>
      </c>
      <c r="AX604" s="21">
        <f>AQ604*'[1]diagram lines'!$G$38</f>
        <v>1.4598050565625402</v>
      </c>
      <c r="AY604" s="21">
        <f>AP604*'[1]diagram lines'!$G$41</f>
        <v>8.6942727034437652</v>
      </c>
      <c r="AZ604" s="21">
        <f t="shared" si="782"/>
        <v>5.4899571583742395</v>
      </c>
      <c r="BA604" s="21">
        <f t="shared" si="783"/>
        <v>0.62387627578401395</v>
      </c>
      <c r="BB604" s="21">
        <f t="shared" si="784"/>
        <v>1.861254710649856</v>
      </c>
      <c r="BC604" s="86">
        <f t="shared" si="785"/>
        <v>0.53727197802543136</v>
      </c>
      <c r="BX604" s="61">
        <f t="shared" si="786"/>
        <v>0.70721478029294271</v>
      </c>
      <c r="BY604" s="21">
        <f t="shared" si="787"/>
        <v>3.8030370555833755E-2</v>
      </c>
      <c r="BZ604" s="21">
        <f t="shared" si="788"/>
        <v>0.14754070223617105</v>
      </c>
      <c r="CA604" s="21">
        <f t="shared" si="789"/>
        <v>7.4309349364393516E-3</v>
      </c>
      <c r="CB604" s="21">
        <f t="shared" si="790"/>
        <v>0.1283948643006263</v>
      </c>
      <c r="CC604" s="21">
        <f t="shared" si="791"/>
        <v>2.6834226106568931E-3</v>
      </c>
      <c r="CD604" s="21">
        <f t="shared" si="792"/>
        <v>0.18094275434243176</v>
      </c>
      <c r="CE604" s="21">
        <f t="shared" si="793"/>
        <v>0.21169383024251071</v>
      </c>
      <c r="CF604" s="21">
        <f t="shared" si="794"/>
        <v>3.0976818841748667E-2</v>
      </c>
      <c r="CG604" s="21">
        <f t="shared" si="795"/>
        <v>3.6487218683651804E-2</v>
      </c>
      <c r="CH604" s="21">
        <f t="shared" si="796"/>
        <v>1.3319626049709746E-2</v>
      </c>
      <c r="CI604" s="21">
        <f t="shared" si="797"/>
        <v>0.13404356270810211</v>
      </c>
      <c r="CJ604" s="21">
        <f t="shared" si="798"/>
        <v>1.6387588858008246</v>
      </c>
      <c r="CL604" s="68">
        <f t="shared" si="799"/>
        <v>0.43155511553326698</v>
      </c>
      <c r="CM604" s="19">
        <f t="shared" si="800"/>
        <v>2.3206812719889031E-2</v>
      </c>
      <c r="CN604" s="19">
        <f t="shared" si="801"/>
        <v>9.0031976951918238E-2</v>
      </c>
      <c r="CO604" s="19">
        <f t="shared" si="802"/>
        <v>4.5344894851984405E-3</v>
      </c>
      <c r="CP604" s="19">
        <f t="shared" si="803"/>
        <v>7.8348844002076978E-2</v>
      </c>
      <c r="CQ604" s="19">
        <f t="shared" si="804"/>
        <v>1.6374725006269393E-3</v>
      </c>
      <c r="CR604" s="19">
        <f t="shared" si="805"/>
        <v>0.11041450692364002</v>
      </c>
      <c r="CS604" s="19">
        <f t="shared" si="806"/>
        <v>0.12917936377141942</v>
      </c>
      <c r="CT604" s="19">
        <f t="shared" si="807"/>
        <v>1.8902609230772222E-2</v>
      </c>
      <c r="CU604" s="19">
        <f t="shared" si="808"/>
        <v>2.2265153830620617E-2</v>
      </c>
      <c r="CV604" s="19">
        <f t="shared" si="809"/>
        <v>8.1278741888870035E-3</v>
      </c>
      <c r="CW604" s="19">
        <f t="shared" si="810"/>
        <v>8.1795780861684264E-2</v>
      </c>
      <c r="CX604" s="19">
        <f t="shared" si="811"/>
        <v>1.0000000000000002</v>
      </c>
      <c r="CZ604" s="68">
        <f t="shared" si="812"/>
        <v>2.5805000000000001E-5</v>
      </c>
      <c r="DA604" s="19">
        <f t="shared" si="813"/>
        <v>1.9470519999999997E-5</v>
      </c>
      <c r="DB604" s="19">
        <f t="shared" si="814"/>
        <v>3.667E-5</v>
      </c>
      <c r="DC604" s="19">
        <f t="shared" si="815"/>
        <v>4.0844319999999993E-5</v>
      </c>
      <c r="DD604" s="19">
        <f t="shared" si="816"/>
        <v>1.2979159999999998E-5</v>
      </c>
      <c r="DE604" s="19">
        <f t="shared" si="817"/>
        <v>1.2979159999999998E-5</v>
      </c>
      <c r="DF604" s="19">
        <f t="shared" si="818"/>
        <v>1.1630959999999998E-5</v>
      </c>
      <c r="DG604" s="19">
        <f t="shared" si="819"/>
        <v>1.617752E-5</v>
      </c>
      <c r="DH604" s="19">
        <f t="shared" si="820"/>
        <v>2.589464E-5</v>
      </c>
      <c r="DI604" s="19">
        <f t="shared" si="821"/>
        <v>3.9880839999999995E-5</v>
      </c>
      <c r="DJ604" s="19">
        <f t="shared" si="822"/>
        <v>0</v>
      </c>
      <c r="DK604" s="19">
        <f t="shared" si="823"/>
        <v>2.2311079999999996E-5</v>
      </c>
      <c r="DM604" s="68">
        <f t="shared" si="824"/>
        <v>1004.7599822219987</v>
      </c>
      <c r="DN604" s="19">
        <f t="shared" si="825"/>
        <v>95.208561459310587</v>
      </c>
      <c r="DO604" s="19">
        <f t="shared" si="826"/>
        <v>250.33161630808789</v>
      </c>
      <c r="DP604" s="19">
        <f t="shared" si="827"/>
        <v>17.728600351073027</v>
      </c>
      <c r="DQ604" s="19">
        <f t="shared" si="828"/>
        <v>433.72332581994766</v>
      </c>
      <c r="DR604" s="19">
        <f t="shared" si="829"/>
        <v>8.9499088688694108</v>
      </c>
      <c r="DS604" s="19">
        <f t="shared" si="830"/>
        <v>382.57414942727797</v>
      </c>
      <c r="DT604" s="19">
        <f t="shared" si="831"/>
        <v>447.8052705421598</v>
      </c>
      <c r="DU604" s="19">
        <f t="shared" si="832"/>
        <v>45.2515557743058</v>
      </c>
      <c r="DV604" s="19">
        <f t="shared" si="833"/>
        <v>52.591106176411095</v>
      </c>
      <c r="DX604" s="19">
        <f t="shared" si="834"/>
        <v>66.06403505018811</v>
      </c>
      <c r="DZ604" s="68">
        <f t="shared" si="835"/>
        <v>2804.9881119996298</v>
      </c>
      <c r="EA604" s="21">
        <f t="shared" si="836"/>
        <v>2.8049881119996298</v>
      </c>
      <c r="EB604" s="92">
        <f t="shared" si="837"/>
        <v>1148</v>
      </c>
    </row>
    <row r="605" spans="1:132" x14ac:dyDescent="0.3">
      <c r="A605" s="19">
        <f>'A. Thermody. result (all suite)'!C561</f>
        <v>1146</v>
      </c>
      <c r="B605" s="19" t="str">
        <f>'A. Thermody. result (all suite)'!A561</f>
        <v>Basanite</v>
      </c>
      <c r="C605" s="24">
        <f>'A. Thermody. result (all suite)'!G561</f>
        <v>93.472240999999997</v>
      </c>
      <c r="D605" s="19">
        <f>'A. Thermody. result (all suite)'!D561</f>
        <v>5000</v>
      </c>
      <c r="E605" s="61">
        <f>'A. Thermody. result (all suite)'!I561</f>
        <v>42.644250999999997</v>
      </c>
      <c r="F605" s="21">
        <f>'A. Thermody. result (all suite)'!J561</f>
        <v>2.9511229999999999</v>
      </c>
      <c r="G605" s="21">
        <f>'A. Thermody. result (all suite)'!K561</f>
        <v>15.060561999999999</v>
      </c>
      <c r="H605" s="21">
        <f>'A. Thermody. result (all suite)'!L561</f>
        <v>1.1510370000000001</v>
      </c>
      <c r="I605" s="21">
        <f>'A. Thermody. result (all suite)'!M561</f>
        <v>9.2705909999999996</v>
      </c>
      <c r="J605" s="21">
        <f>'A. Thermody. result (all suite)'!N561</f>
        <v>0.19259000000000001</v>
      </c>
      <c r="K605" s="21">
        <f>'A. Thermody. result (all suite)'!O561</f>
        <v>7.2689579999999996</v>
      </c>
      <c r="L605" s="21">
        <f>'A. Thermody. result (all suite)'!P561</f>
        <v>11.730805</v>
      </c>
      <c r="M605" s="21">
        <f>'A. Thermody. result (all suite)'!Q561</f>
        <v>1.9407829999999999</v>
      </c>
      <c r="N605" s="21">
        <f>'A. Thermody. result (all suite)'!R561</f>
        <v>3.4773160000000001</v>
      </c>
      <c r="O605" s="21">
        <f>'A. Thermody. result (all suite)'!S561</f>
        <v>1.870061</v>
      </c>
      <c r="P605" s="21">
        <f>'A. Thermody. result (all suite)'!T561</f>
        <v>2.4419240000000002</v>
      </c>
      <c r="Q605" s="21">
        <f t="shared" si="755"/>
        <v>100.000001</v>
      </c>
      <c r="S605" s="19">
        <f t="shared" si="756"/>
        <v>1419</v>
      </c>
      <c r="T605" s="19">
        <f t="shared" si="757"/>
        <v>0.5</v>
      </c>
      <c r="V605" s="61">
        <f t="shared" si="758"/>
        <v>41.602910810624159</v>
      </c>
      <c r="W605" s="21">
        <f t="shared" si="759"/>
        <v>2.8790588199141216</v>
      </c>
      <c r="X605" s="21">
        <f t="shared" si="760"/>
        <v>14.692794525664793</v>
      </c>
      <c r="Y605" s="21">
        <f t="shared" si="761"/>
        <v>1.1229295515291946</v>
      </c>
      <c r="Z605" s="21">
        <f t="shared" si="762"/>
        <v>9.0442102156929671</v>
      </c>
      <c r="AA605" s="21">
        <f t="shared" si="763"/>
        <v>0.18788709861542904</v>
      </c>
      <c r="AB605" s="21">
        <f t="shared" si="764"/>
        <v>7.0914555718231034</v>
      </c>
      <c r="AC605" s="21">
        <f t="shared" si="765"/>
        <v>11.444347660176375</v>
      </c>
      <c r="AD605" s="21">
        <f t="shared" si="766"/>
        <v>1.8933905546090044</v>
      </c>
      <c r="AE605" s="21">
        <f t="shared" si="767"/>
        <v>3.3924025868892942</v>
      </c>
      <c r="AF605" s="21">
        <f t="shared" si="768"/>
        <v>1.8243955320830147</v>
      </c>
      <c r="AG605" s="21">
        <f t="shared" si="769"/>
        <v>95.175782927621455</v>
      </c>
      <c r="AH605" s="21"/>
      <c r="AI605" s="61">
        <f t="shared" si="770"/>
        <v>43.711655981082941</v>
      </c>
      <c r="AJ605" s="21">
        <f t="shared" si="771"/>
        <v>3.0249909497498604</v>
      </c>
      <c r="AK605" s="21">
        <f t="shared" si="772"/>
        <v>15.437534710734406</v>
      </c>
      <c r="AL605" s="21">
        <f t="shared" si="773"/>
        <v>1.1798479791683474</v>
      </c>
      <c r="AM605" s="21">
        <f t="shared" si="774"/>
        <v>9.5026381055050937</v>
      </c>
      <c r="AN605" s="21">
        <f t="shared" si="775"/>
        <v>0.19741061521743614</v>
      </c>
      <c r="AO605" s="21">
        <f t="shared" si="776"/>
        <v>7.4509033219258711</v>
      </c>
      <c r="AP605" s="21">
        <f t="shared" si="777"/>
        <v>12.024432379904333</v>
      </c>
      <c r="AQ605" s="21">
        <f t="shared" si="778"/>
        <v>1.9893616804275469</v>
      </c>
      <c r="AR605" s="21">
        <f t="shared" si="779"/>
        <v>3.5643547996543643</v>
      </c>
      <c r="AS605" s="21">
        <f t="shared" si="780"/>
        <v>1.9168694766298029</v>
      </c>
      <c r="AT605" s="21">
        <f t="shared" si="781"/>
        <v>100.00000000000003</v>
      </c>
      <c r="AU605" s="21"/>
      <c r="AV605" s="21">
        <f>AR605*'[1]diagram lines'!$G$39</f>
        <v>2.9587928653266733</v>
      </c>
      <c r="AW605" s="21">
        <f>AK605*'[1]diagram lines'!$G$40</f>
        <v>8.1705680966072123</v>
      </c>
      <c r="AX605" s="21">
        <f>AQ605*'[1]diagram lines'!$G$38</f>
        <v>1.4758123598912329</v>
      </c>
      <c r="AY605" s="21">
        <f>AP605*'[1]diagram lines'!$G$41</f>
        <v>8.5933523702176515</v>
      </c>
      <c r="AZ605" s="21">
        <f t="shared" si="782"/>
        <v>5.5537164800819117</v>
      </c>
      <c r="BA605" s="21">
        <f t="shared" si="783"/>
        <v>0.62715648533196267</v>
      </c>
      <c r="BB605" s="21">
        <f t="shared" si="784"/>
        <v>1.8424566971924159</v>
      </c>
      <c r="BC605" s="86">
        <f t="shared" si="785"/>
        <v>0.54275359715309801</v>
      </c>
      <c r="BX605" s="61">
        <f t="shared" si="786"/>
        <v>0.70979112849533954</v>
      </c>
      <c r="BY605" s="21">
        <f t="shared" si="787"/>
        <v>3.6944454181271909E-2</v>
      </c>
      <c r="BZ605" s="21">
        <f t="shared" si="788"/>
        <v>0.14771049431149472</v>
      </c>
      <c r="CA605" s="21">
        <f t="shared" si="789"/>
        <v>7.2079466466278422E-3</v>
      </c>
      <c r="CB605" s="21">
        <f t="shared" si="790"/>
        <v>0.12902701461377872</v>
      </c>
      <c r="CC605" s="21">
        <f t="shared" si="791"/>
        <v>2.714829433323936E-3</v>
      </c>
      <c r="CD605" s="21">
        <f t="shared" si="792"/>
        <v>0.18037116625310173</v>
      </c>
      <c r="CE605" s="21">
        <f t="shared" si="793"/>
        <v>0.209179832382311</v>
      </c>
      <c r="CF605" s="21">
        <f t="shared" si="794"/>
        <v>3.1308001290530726E-2</v>
      </c>
      <c r="CG605" s="21">
        <f t="shared" si="795"/>
        <v>3.6914182590233546E-2</v>
      </c>
      <c r="CH605" s="21">
        <f t="shared" si="796"/>
        <v>1.3174639294369612E-2</v>
      </c>
      <c r="CI605" s="21">
        <f t="shared" si="797"/>
        <v>0.13551187569367371</v>
      </c>
      <c r="CJ605" s="21">
        <f t="shared" si="798"/>
        <v>1.6398555651860571</v>
      </c>
      <c r="CL605" s="68">
        <f t="shared" si="799"/>
        <v>0.43283758860482752</v>
      </c>
      <c r="CM605" s="19">
        <f t="shared" si="800"/>
        <v>2.2529090345270873E-2</v>
      </c>
      <c r="CN605" s="19">
        <f t="shared" si="801"/>
        <v>9.0075307513278191E-2</v>
      </c>
      <c r="CO605" s="19">
        <f t="shared" si="802"/>
        <v>4.3954765283307331E-3</v>
      </c>
      <c r="CP605" s="19">
        <f t="shared" si="803"/>
        <v>7.8681938429827125E-2</v>
      </c>
      <c r="CQ605" s="19">
        <f t="shared" si="804"/>
        <v>1.6555296033135168E-3</v>
      </c>
      <c r="CR605" s="19">
        <f t="shared" si="805"/>
        <v>0.1099921054526756</v>
      </c>
      <c r="CS605" s="19">
        <f t="shared" si="806"/>
        <v>0.12755991248447393</v>
      </c>
      <c r="CT605" s="19">
        <f t="shared" si="807"/>
        <v>1.9091926115443306E-2</v>
      </c>
      <c r="CU605" s="19">
        <f t="shared" si="808"/>
        <v>2.2510630432287664E-2</v>
      </c>
      <c r="CV605" s="19">
        <f t="shared" si="809"/>
        <v>8.0340241994878523E-3</v>
      </c>
      <c r="CW605" s="19">
        <f t="shared" si="810"/>
        <v>8.2636470290783567E-2</v>
      </c>
      <c r="CX605" s="19">
        <f t="shared" si="811"/>
        <v>0.99999999999999989</v>
      </c>
      <c r="CZ605" s="68">
        <f t="shared" si="812"/>
        <v>2.5805000000000001E-5</v>
      </c>
      <c r="DA605" s="19">
        <f t="shared" si="813"/>
        <v>1.9456039999999994E-5</v>
      </c>
      <c r="DB605" s="19">
        <f t="shared" si="814"/>
        <v>3.667E-5</v>
      </c>
      <c r="DC605" s="19">
        <f t="shared" si="815"/>
        <v>4.0826139999999995E-5</v>
      </c>
      <c r="DD605" s="19">
        <f t="shared" si="816"/>
        <v>1.2973319999999998E-5</v>
      </c>
      <c r="DE605" s="19">
        <f t="shared" si="817"/>
        <v>1.2973319999999998E-5</v>
      </c>
      <c r="DF605" s="19">
        <f t="shared" si="818"/>
        <v>1.1624419999999998E-5</v>
      </c>
      <c r="DG605" s="19">
        <f t="shared" si="819"/>
        <v>1.6170039999999999E-5</v>
      </c>
      <c r="DH605" s="19">
        <f t="shared" si="820"/>
        <v>2.587928E-5</v>
      </c>
      <c r="DI605" s="19">
        <f t="shared" si="821"/>
        <v>3.9856679999999993E-5</v>
      </c>
      <c r="DJ605" s="19">
        <f t="shared" si="822"/>
        <v>0</v>
      </c>
      <c r="DK605" s="19">
        <f t="shared" si="823"/>
        <v>2.2292159999999997E-5</v>
      </c>
      <c r="DM605" s="68">
        <f t="shared" si="824"/>
        <v>1007.7458757364091</v>
      </c>
      <c r="DN605" s="19">
        <f t="shared" si="825"/>
        <v>92.49691801518901</v>
      </c>
      <c r="DO605" s="19">
        <f t="shared" si="826"/>
        <v>250.45209582912037</v>
      </c>
      <c r="DP605" s="19">
        <f t="shared" si="827"/>
        <v>17.192750693774499</v>
      </c>
      <c r="DQ605" s="19">
        <f t="shared" si="828"/>
        <v>435.76334170305512</v>
      </c>
      <c r="DR605" s="19">
        <f t="shared" si="829"/>
        <v>9.0526765746209055</v>
      </c>
      <c r="DS605" s="19">
        <f t="shared" si="830"/>
        <v>381.324990816129</v>
      </c>
      <c r="DT605" s="19">
        <f t="shared" si="831"/>
        <v>442.39593050662199</v>
      </c>
      <c r="DU605" s="19">
        <f t="shared" si="832"/>
        <v>45.731894391819651</v>
      </c>
      <c r="DV605" s="19">
        <f t="shared" si="833"/>
        <v>53.203161596036061</v>
      </c>
      <c r="DX605" s="19">
        <f t="shared" si="834"/>
        <v>66.799681800234694</v>
      </c>
      <c r="DZ605" s="68">
        <f t="shared" si="835"/>
        <v>2802.1593176630104</v>
      </c>
      <c r="EA605" s="21">
        <f t="shared" si="836"/>
        <v>2.8021593176630102</v>
      </c>
      <c r="EB605" s="92">
        <f t="shared" si="837"/>
        <v>1146</v>
      </c>
    </row>
    <row r="606" spans="1:132" x14ac:dyDescent="0.3">
      <c r="A606" s="19">
        <f>'A. Thermody. result (all suite)'!C562</f>
        <v>1144</v>
      </c>
      <c r="B606" s="19" t="str">
        <f>'A. Thermody. result (all suite)'!A562</f>
        <v>Basanite</v>
      </c>
      <c r="C606" s="24">
        <f>'A. Thermody. result (all suite)'!G562</f>
        <v>92.404996999999995</v>
      </c>
      <c r="D606" s="19">
        <f>'A. Thermody. result (all suite)'!D562</f>
        <v>5000</v>
      </c>
      <c r="E606" s="61">
        <f>'A. Thermody. result (all suite)'!I562</f>
        <v>42.795051999999998</v>
      </c>
      <c r="F606" s="21">
        <f>'A. Thermody. result (all suite)'!J562</f>
        <v>2.8666700000000001</v>
      </c>
      <c r="G606" s="21">
        <f>'A. Thermody. result (all suite)'!K562</f>
        <v>15.079981999999999</v>
      </c>
      <c r="H606" s="21">
        <f>'A. Thermody. result (all suite)'!L562</f>
        <v>1.1160540000000001</v>
      </c>
      <c r="I606" s="21">
        <f>'A. Thermody. result (all suite)'!M562</f>
        <v>9.3155199999999994</v>
      </c>
      <c r="J606" s="21">
        <f>'A. Thermody. result (all suite)'!N562</f>
        <v>0.19481399999999999</v>
      </c>
      <c r="K606" s="21">
        <f>'A. Thermody. result (all suite)'!O562</f>
        <v>7.2449399999999997</v>
      </c>
      <c r="L606" s="21">
        <f>'A. Thermody. result (all suite)'!P562</f>
        <v>11.590261</v>
      </c>
      <c r="M606" s="21">
        <f>'A. Thermody. result (all suite)'!Q562</f>
        <v>1.9612499999999999</v>
      </c>
      <c r="N606" s="21">
        <f>'A. Thermody. result (all suite)'!R562</f>
        <v>3.5174780000000001</v>
      </c>
      <c r="O606" s="21">
        <f>'A. Thermody. result (all suite)'!S562</f>
        <v>1.849631</v>
      </c>
      <c r="P606" s="21">
        <f>'A. Thermody. result (all suite)'!T562</f>
        <v>2.4683489999999999</v>
      </c>
      <c r="Q606" s="21">
        <f t="shared" si="755"/>
        <v>100.000001</v>
      </c>
      <c r="S606" s="19">
        <f t="shared" si="756"/>
        <v>1417</v>
      </c>
      <c r="T606" s="19">
        <f t="shared" si="757"/>
        <v>0.5</v>
      </c>
      <c r="V606" s="61">
        <f t="shared" si="758"/>
        <v>41.738720772471829</v>
      </c>
      <c r="W606" s="21">
        <f t="shared" si="759"/>
        <v>2.7959105804292945</v>
      </c>
      <c r="X606" s="21">
        <f t="shared" si="760"/>
        <v>14.707755418825085</v>
      </c>
      <c r="Y606" s="21">
        <f t="shared" si="761"/>
        <v>1.0885058925270212</v>
      </c>
      <c r="Z606" s="21">
        <f t="shared" si="762"/>
        <v>9.0855804575345935</v>
      </c>
      <c r="AA606" s="21">
        <f t="shared" si="763"/>
        <v>0.19000531062722689</v>
      </c>
      <c r="AB606" s="21">
        <f t="shared" si="764"/>
        <v>7.0661095977477029</v>
      </c>
      <c r="AC606" s="21">
        <f t="shared" si="765"/>
        <v>11.30417291136999</v>
      </c>
      <c r="AD606" s="21">
        <f t="shared" si="766"/>
        <v>1.9128395057216048</v>
      </c>
      <c r="AE606" s="21">
        <f t="shared" si="767"/>
        <v>3.4306543678300159</v>
      </c>
      <c r="AF606" s="21">
        <f t="shared" si="768"/>
        <v>1.8039756521643635</v>
      </c>
      <c r="AG606" s="21">
        <f t="shared" si="769"/>
        <v>95.124230467248736</v>
      </c>
      <c r="AH606" s="21"/>
      <c r="AI606" s="61">
        <f t="shared" si="770"/>
        <v>43.878116613876287</v>
      </c>
      <c r="AJ606" s="21">
        <f t="shared" si="771"/>
        <v>2.9392201825926216</v>
      </c>
      <c r="AK606" s="21">
        <f t="shared" si="772"/>
        <v>15.461628805385148</v>
      </c>
      <c r="AL606" s="21">
        <f t="shared" si="773"/>
        <v>1.144299288604278</v>
      </c>
      <c r="AM606" s="21">
        <f t="shared" si="774"/>
        <v>9.5512787992148418</v>
      </c>
      <c r="AN606" s="21">
        <f t="shared" si="775"/>
        <v>0.19974438657103849</v>
      </c>
      <c r="AO606" s="21">
        <f t="shared" si="776"/>
        <v>7.428296200704156</v>
      </c>
      <c r="AP606" s="21">
        <f t="shared" si="777"/>
        <v>11.883589339797094</v>
      </c>
      <c r="AQ606" s="21">
        <f t="shared" si="778"/>
        <v>2.0108856558689272</v>
      </c>
      <c r="AR606" s="21">
        <f t="shared" si="779"/>
        <v>3.6064989445682714</v>
      </c>
      <c r="AS606" s="21">
        <f t="shared" si="780"/>
        <v>1.8964417828173361</v>
      </c>
      <c r="AT606" s="21">
        <f t="shared" si="781"/>
        <v>100</v>
      </c>
      <c r="AU606" s="21"/>
      <c r="AV606" s="21">
        <f>AR606*'[1]diagram lines'!$G$39</f>
        <v>2.9937769795059501</v>
      </c>
      <c r="AW606" s="21">
        <f>AK606*'[1]diagram lines'!$G$40</f>
        <v>8.1833202908376226</v>
      </c>
      <c r="AX606" s="21">
        <f>AQ606*'[1]diagram lines'!$G$38</f>
        <v>1.4917799686488105</v>
      </c>
      <c r="AY606" s="21">
        <f>AP606*'[1]diagram lines'!$G$41</f>
        <v>8.4926978166973619</v>
      </c>
      <c r="AZ606" s="21">
        <f t="shared" si="782"/>
        <v>5.6173846004371981</v>
      </c>
      <c r="BA606" s="21">
        <f t="shared" si="783"/>
        <v>0.63054088851759915</v>
      </c>
      <c r="BB606" s="21">
        <f t="shared" si="784"/>
        <v>1.8243710614807875</v>
      </c>
      <c r="BC606" s="86">
        <f t="shared" si="785"/>
        <v>0.54813410556311382</v>
      </c>
      <c r="BX606" s="61">
        <f t="shared" si="786"/>
        <v>0.71230113182423438</v>
      </c>
      <c r="BY606" s="21">
        <f t="shared" si="787"/>
        <v>3.5887205808713074E-2</v>
      </c>
      <c r="BZ606" s="21">
        <f t="shared" si="788"/>
        <v>0.14790096116123971</v>
      </c>
      <c r="CA606" s="21">
        <f t="shared" si="789"/>
        <v>6.9888784520007524E-3</v>
      </c>
      <c r="CB606" s="21">
        <f t="shared" si="790"/>
        <v>0.12965233124565068</v>
      </c>
      <c r="CC606" s="21">
        <f t="shared" si="791"/>
        <v>2.7461798703129403E-3</v>
      </c>
      <c r="CD606" s="21">
        <f t="shared" si="792"/>
        <v>0.17977518610421836</v>
      </c>
      <c r="CE606" s="21">
        <f t="shared" si="793"/>
        <v>0.20667369828815976</v>
      </c>
      <c r="CF606" s="21">
        <f t="shared" si="794"/>
        <v>3.1638167446362317E-2</v>
      </c>
      <c r="CG606" s="21">
        <f t="shared" si="795"/>
        <v>3.7340530785562633E-2</v>
      </c>
      <c r="CH606" s="21">
        <f t="shared" si="796"/>
        <v>1.3030709293806009E-2</v>
      </c>
      <c r="CI606" s="21">
        <f t="shared" si="797"/>
        <v>0.13697830188679244</v>
      </c>
      <c r="CJ606" s="21">
        <f t="shared" si="798"/>
        <v>1.6409132821670533</v>
      </c>
      <c r="CL606" s="68">
        <f t="shared" si="799"/>
        <v>0.43408822365283195</v>
      </c>
      <c r="CM606" s="19">
        <f t="shared" si="800"/>
        <v>2.1870263467743432E-2</v>
      </c>
      <c r="CN606" s="19">
        <f t="shared" si="801"/>
        <v>9.0133319516992397E-2</v>
      </c>
      <c r="CO606" s="19">
        <f t="shared" si="802"/>
        <v>4.2591394243399446E-3</v>
      </c>
      <c r="CP606" s="19">
        <f t="shared" si="803"/>
        <v>7.9012299220606472E-2</v>
      </c>
      <c r="CQ606" s="19">
        <f t="shared" si="804"/>
        <v>1.6735679454591465E-3</v>
      </c>
      <c r="CR606" s="19">
        <f t="shared" si="805"/>
        <v>0.109558005324206</v>
      </c>
      <c r="CS606" s="19">
        <f t="shared" si="806"/>
        <v>0.12595040855249737</v>
      </c>
      <c r="CT606" s="19">
        <f t="shared" si="807"/>
        <v>1.9280828420487724E-2</v>
      </c>
      <c r="CU606" s="19">
        <f t="shared" si="808"/>
        <v>2.2755944016888748E-2</v>
      </c>
      <c r="CV606" s="19">
        <f t="shared" si="809"/>
        <v>7.9411321947477631E-3</v>
      </c>
      <c r="CW606" s="19">
        <f t="shared" si="810"/>
        <v>8.3476868263198903E-2</v>
      </c>
      <c r="CX606" s="19">
        <f t="shared" si="811"/>
        <v>1</v>
      </c>
      <c r="CZ606" s="68">
        <f t="shared" si="812"/>
        <v>2.5805000000000001E-5</v>
      </c>
      <c r="DA606" s="19">
        <f t="shared" si="813"/>
        <v>1.9441559999999998E-5</v>
      </c>
      <c r="DB606" s="19">
        <f t="shared" si="814"/>
        <v>3.667E-5</v>
      </c>
      <c r="DC606" s="19">
        <f t="shared" si="815"/>
        <v>4.080795999999999E-5</v>
      </c>
      <c r="DD606" s="19">
        <f t="shared" si="816"/>
        <v>1.2967479999999998E-5</v>
      </c>
      <c r="DE606" s="19">
        <f t="shared" si="817"/>
        <v>1.2967479999999998E-5</v>
      </c>
      <c r="DF606" s="19">
        <f t="shared" si="818"/>
        <v>1.1617879999999998E-5</v>
      </c>
      <c r="DG606" s="19">
        <f t="shared" si="819"/>
        <v>1.6162559999999997E-5</v>
      </c>
      <c r="DH606" s="19">
        <f t="shared" si="820"/>
        <v>2.586392E-5</v>
      </c>
      <c r="DI606" s="19">
        <f t="shared" si="821"/>
        <v>3.983251999999999E-5</v>
      </c>
      <c r="DJ606" s="19">
        <f t="shared" si="822"/>
        <v>0</v>
      </c>
      <c r="DK606" s="19">
        <f t="shared" si="823"/>
        <v>2.2273239999999995E-5</v>
      </c>
      <c r="DM606" s="68">
        <f t="shared" si="824"/>
        <v>1010.6576429785755</v>
      </c>
      <c r="DN606" s="19">
        <f t="shared" si="825"/>
        <v>89.858871705940544</v>
      </c>
      <c r="DO606" s="19">
        <f t="shared" si="826"/>
        <v>250.61339672627608</v>
      </c>
      <c r="DP606" s="19">
        <f t="shared" si="827"/>
        <v>16.666894759572543</v>
      </c>
      <c r="DQ606" s="19">
        <f t="shared" si="828"/>
        <v>437.79004856769205</v>
      </c>
      <c r="DR606" s="19">
        <f t="shared" si="829"/>
        <v>9.1554342131911408</v>
      </c>
      <c r="DS606" s="19">
        <f t="shared" si="830"/>
        <v>380.0338456384041</v>
      </c>
      <c r="DT606" s="19">
        <f t="shared" si="831"/>
        <v>437.01609841659075</v>
      </c>
      <c r="DU606" s="19">
        <f t="shared" si="832"/>
        <v>46.211809879787523</v>
      </c>
      <c r="DV606" s="19">
        <f t="shared" si="833"/>
        <v>53.815573967976931</v>
      </c>
      <c r="DX606" s="19">
        <f t="shared" si="834"/>
        <v>67.536342539426002</v>
      </c>
      <c r="DZ606" s="68">
        <f t="shared" si="835"/>
        <v>2799.3559593934333</v>
      </c>
      <c r="EA606" s="21">
        <f t="shared" si="836"/>
        <v>2.7993559593934334</v>
      </c>
      <c r="EB606" s="92">
        <f t="shared" si="837"/>
        <v>1144</v>
      </c>
    </row>
    <row r="607" spans="1:132" x14ac:dyDescent="0.3">
      <c r="A607" s="19">
        <f>'A. Thermody. result (all suite)'!C563</f>
        <v>1142</v>
      </c>
      <c r="B607" s="19" t="str">
        <f>'A. Thermody. result (all suite)'!A563</f>
        <v>Basanite</v>
      </c>
      <c r="C607" s="24">
        <f>'A. Thermody. result (all suite)'!G563</f>
        <v>91.360705999999993</v>
      </c>
      <c r="D607" s="19">
        <f>'A. Thermody. result (all suite)'!D563</f>
        <v>5000</v>
      </c>
      <c r="E607" s="61">
        <f>'A. Thermody. result (all suite)'!I563</f>
        <v>42.941870000000002</v>
      </c>
      <c r="F607" s="21">
        <f>'A. Thermody. result (all suite)'!J563</f>
        <v>2.784618</v>
      </c>
      <c r="G607" s="21">
        <f>'A. Thermody. result (all suite)'!K563</f>
        <v>15.101891</v>
      </c>
      <c r="H607" s="21">
        <f>'A. Thermody. result (all suite)'!L563</f>
        <v>1.081502</v>
      </c>
      <c r="I607" s="21">
        <f>'A. Thermody. result (all suite)'!M563</f>
        <v>9.3598940000000006</v>
      </c>
      <c r="J607" s="21">
        <f>'A. Thermody. result (all suite)'!N563</f>
        <v>0.19704099999999999</v>
      </c>
      <c r="K607" s="21">
        <f>'A. Thermody. result (all suite)'!O563</f>
        <v>7.2196749999999996</v>
      </c>
      <c r="L607" s="21">
        <f>'A. Thermody. result (all suite)'!P563</f>
        <v>11.449982</v>
      </c>
      <c r="M607" s="21">
        <f>'A. Thermody. result (all suite)'!Q563</f>
        <v>1.9817039999999999</v>
      </c>
      <c r="N607" s="21">
        <f>'A. Thermody. result (all suite)'!R563</f>
        <v>3.5576840000000001</v>
      </c>
      <c r="O607" s="21">
        <f>'A. Thermody. result (all suite)'!S563</f>
        <v>1.829329</v>
      </c>
      <c r="P607" s="21">
        <f>'A. Thermody. result (all suite)'!T563</f>
        <v>2.4948100000000002</v>
      </c>
      <c r="Q607" s="21">
        <f t="shared" si="755"/>
        <v>100</v>
      </c>
      <c r="S607" s="19">
        <f t="shared" si="756"/>
        <v>1415</v>
      </c>
      <c r="T607" s="19">
        <f t="shared" si="757"/>
        <v>0.5</v>
      </c>
      <c r="V607" s="61">
        <f t="shared" si="758"/>
        <v>41.870551933053001</v>
      </c>
      <c r="W607" s="21">
        <f t="shared" si="759"/>
        <v>2.7151470716741999</v>
      </c>
      <c r="X607" s="21">
        <f t="shared" si="760"/>
        <v>14.725127513142899</v>
      </c>
      <c r="Y607" s="21">
        <f t="shared" si="761"/>
        <v>1.0545205799538</v>
      </c>
      <c r="Z607" s="21">
        <f t="shared" si="762"/>
        <v>9.1263824284985997</v>
      </c>
      <c r="AA607" s="21">
        <f t="shared" si="763"/>
        <v>0.19212520142789999</v>
      </c>
      <c r="AB607" s="21">
        <f t="shared" si="764"/>
        <v>7.0395578261324996</v>
      </c>
      <c r="AC607" s="21">
        <f t="shared" si="765"/>
        <v>11.1643267040658</v>
      </c>
      <c r="AD607" s="21">
        <f t="shared" si="766"/>
        <v>1.9322642504376</v>
      </c>
      <c r="AE607" s="21">
        <f t="shared" si="767"/>
        <v>3.4689265437995997</v>
      </c>
      <c r="AF607" s="21">
        <f t="shared" si="768"/>
        <v>1.7836907171751</v>
      </c>
      <c r="AG607" s="21">
        <f t="shared" si="769"/>
        <v>95.072620769360995</v>
      </c>
      <c r="AH607" s="21"/>
      <c r="AI607" s="61">
        <f t="shared" si="770"/>
        <v>44.040599274766812</v>
      </c>
      <c r="AJ607" s="21">
        <f t="shared" si="771"/>
        <v>2.8558664415709565</v>
      </c>
      <c r="AK607" s="21">
        <f t="shared" si="772"/>
        <v>15.488294520527575</v>
      </c>
      <c r="AL607" s="21">
        <f t="shared" si="773"/>
        <v>1.1091737783393889</v>
      </c>
      <c r="AM607" s="21">
        <f t="shared" si="774"/>
        <v>9.5993802996537916</v>
      </c>
      <c r="AN607" s="21">
        <f t="shared" si="775"/>
        <v>0.20208257632234755</v>
      </c>
      <c r="AO607" s="21">
        <f t="shared" si="776"/>
        <v>7.4044007298483292</v>
      </c>
      <c r="AP607" s="21">
        <f t="shared" si="777"/>
        <v>11.742946195992234</v>
      </c>
      <c r="AQ607" s="21">
        <f t="shared" si="778"/>
        <v>2.0324087363964933</v>
      </c>
      <c r="AR607" s="21">
        <f t="shared" si="779"/>
        <v>3.6487124428966293</v>
      </c>
      <c r="AS607" s="21">
        <f t="shared" si="780"/>
        <v>1.8761350036854449</v>
      </c>
      <c r="AT607" s="21">
        <f t="shared" si="781"/>
        <v>100.00000000000001</v>
      </c>
      <c r="AU607" s="21"/>
      <c r="AV607" s="21">
        <f>AR607*'[1]diagram lines'!$G$39</f>
        <v>3.0288186643815798</v>
      </c>
      <c r="AW607" s="21">
        <f>AK607*'[1]diagram lines'!$G$40</f>
        <v>8.197433557333758</v>
      </c>
      <c r="AX607" s="21">
        <f>AQ607*'[1]diagram lines'!$G$38</f>
        <v>1.5077469135125972</v>
      </c>
      <c r="AY607" s="21">
        <f>AP607*'[1]diagram lines'!$G$41</f>
        <v>8.3921861205951647</v>
      </c>
      <c r="AZ607" s="21">
        <f t="shared" si="782"/>
        <v>5.6811211792931227</v>
      </c>
      <c r="BA607" s="21">
        <f t="shared" si="783"/>
        <v>0.63404679341870152</v>
      </c>
      <c r="BB607" s="21">
        <f t="shared" si="784"/>
        <v>1.8069690422372151</v>
      </c>
      <c r="BC607" s="86">
        <f t="shared" si="785"/>
        <v>0.5534129122444158</v>
      </c>
      <c r="BX607" s="61">
        <f t="shared" si="786"/>
        <v>0.71474484021304929</v>
      </c>
      <c r="BY607" s="21">
        <f t="shared" si="787"/>
        <v>3.4860015022533802E-2</v>
      </c>
      <c r="BZ607" s="21">
        <f t="shared" si="788"/>
        <v>0.14811583954491958</v>
      </c>
      <c r="CA607" s="21">
        <f t="shared" si="789"/>
        <v>6.7725092366460017E-3</v>
      </c>
      <c r="CB607" s="21">
        <f t="shared" si="790"/>
        <v>0.13026992345163538</v>
      </c>
      <c r="CC607" s="21">
        <f t="shared" si="791"/>
        <v>2.7775725965604736E-3</v>
      </c>
      <c r="CD607" s="21">
        <f t="shared" si="792"/>
        <v>0.17914826302729528</v>
      </c>
      <c r="CE607" s="21">
        <f t="shared" si="793"/>
        <v>0.20417228958630529</v>
      </c>
      <c r="CF607" s="21">
        <f t="shared" si="794"/>
        <v>3.1968123890950148E-2</v>
      </c>
      <c r="CG607" s="21">
        <f t="shared" si="795"/>
        <v>3.7767346072186833E-2</v>
      </c>
      <c r="CH607" s="21">
        <f t="shared" si="796"/>
        <v>1.2887681057318381E-2</v>
      </c>
      <c r="CI607" s="21">
        <f t="shared" si="797"/>
        <v>0.13844672586015538</v>
      </c>
      <c r="CJ607" s="21">
        <f t="shared" si="798"/>
        <v>1.641931129559556</v>
      </c>
      <c r="CL607" s="68">
        <f t="shared" si="799"/>
        <v>0.43530744216097411</v>
      </c>
      <c r="CM607" s="19">
        <f t="shared" si="800"/>
        <v>2.1231106710233892E-2</v>
      </c>
      <c r="CN607" s="19">
        <f t="shared" si="801"/>
        <v>9.0208314391756056E-2</v>
      </c>
      <c r="CO607" s="19">
        <f t="shared" si="802"/>
        <v>4.1247218684883026E-3</v>
      </c>
      <c r="CP607" s="19">
        <f t="shared" si="803"/>
        <v>7.9339456513367865E-2</v>
      </c>
      <c r="CQ607" s="19">
        <f t="shared" si="804"/>
        <v>1.6916498789480597E-3</v>
      </c>
      <c r="CR607" s="19">
        <f t="shared" si="805"/>
        <v>0.10910826879526388</v>
      </c>
      <c r="CS607" s="19">
        <f t="shared" si="806"/>
        <v>0.12434887548607108</v>
      </c>
      <c r="CT607" s="19">
        <f t="shared" si="807"/>
        <v>1.9469832391523948E-2</v>
      </c>
      <c r="CU607" s="19">
        <f t="shared" si="808"/>
        <v>2.3001784540328335E-2</v>
      </c>
      <c r="CV607" s="19">
        <f t="shared" si="809"/>
        <v>7.8490996518078508E-3</v>
      </c>
      <c r="CW607" s="19">
        <f t="shared" si="810"/>
        <v>8.4319447611236525E-2</v>
      </c>
      <c r="CX607" s="19">
        <f t="shared" si="811"/>
        <v>1</v>
      </c>
      <c r="CZ607" s="68">
        <f t="shared" si="812"/>
        <v>2.5805000000000001E-5</v>
      </c>
      <c r="DA607" s="19">
        <f t="shared" si="813"/>
        <v>1.9427079999999994E-5</v>
      </c>
      <c r="DB607" s="19">
        <f t="shared" si="814"/>
        <v>3.667E-5</v>
      </c>
      <c r="DC607" s="19">
        <f t="shared" si="815"/>
        <v>4.0789779999999992E-5</v>
      </c>
      <c r="DD607" s="19">
        <f t="shared" si="816"/>
        <v>1.2961639999999999E-5</v>
      </c>
      <c r="DE607" s="19">
        <f t="shared" si="817"/>
        <v>1.2961639999999999E-5</v>
      </c>
      <c r="DF607" s="19">
        <f t="shared" si="818"/>
        <v>1.1611339999999998E-5</v>
      </c>
      <c r="DG607" s="19">
        <f t="shared" si="819"/>
        <v>1.6155079999999999E-5</v>
      </c>
      <c r="DH607" s="19">
        <f t="shared" si="820"/>
        <v>2.5848559999999999E-5</v>
      </c>
      <c r="DI607" s="19">
        <f t="shared" si="821"/>
        <v>3.9808359999999994E-5</v>
      </c>
      <c r="DJ607" s="19">
        <f t="shared" si="822"/>
        <v>0</v>
      </c>
      <c r="DK607" s="19">
        <f t="shared" si="823"/>
        <v>2.2254319999999996E-5</v>
      </c>
      <c r="DM607" s="68">
        <f t="shared" si="824"/>
        <v>1013.4962652598847</v>
      </c>
      <c r="DN607" s="19">
        <f t="shared" si="825"/>
        <v>87.297772182617436</v>
      </c>
      <c r="DO607" s="19">
        <f t="shared" si="826"/>
        <v>250.82191806336098</v>
      </c>
      <c r="DP607" s="19">
        <f t="shared" si="827"/>
        <v>16.14808501489582</v>
      </c>
      <c r="DQ607" s="19">
        <f t="shared" si="828"/>
        <v>439.80082385296004</v>
      </c>
      <c r="DR607" s="19">
        <f t="shared" si="829"/>
        <v>9.2585230273773504</v>
      </c>
      <c r="DS607" s="19">
        <f t="shared" si="830"/>
        <v>378.68697604661776</v>
      </c>
      <c r="DT607" s="19">
        <f t="shared" si="831"/>
        <v>431.65895416543071</v>
      </c>
      <c r="DU607" s="19">
        <f t="shared" si="832"/>
        <v>46.692539543810931</v>
      </c>
      <c r="DV607" s="19">
        <f t="shared" si="833"/>
        <v>54.429976610413732</v>
      </c>
      <c r="DX607" s="19">
        <f t="shared" si="834"/>
        <v>68.27602218151273</v>
      </c>
      <c r="DZ607" s="68">
        <f t="shared" si="835"/>
        <v>2796.5678559488824</v>
      </c>
      <c r="EA607" s="21">
        <f t="shared" si="836"/>
        <v>2.7965678559488825</v>
      </c>
      <c r="EB607" s="92">
        <f t="shared" si="837"/>
        <v>1142</v>
      </c>
    </row>
    <row r="608" spans="1:132" x14ac:dyDescent="0.3">
      <c r="A608" s="19">
        <f>'A. Thermody. result (all suite)'!C564</f>
        <v>1140</v>
      </c>
      <c r="B608" s="19" t="str">
        <f>'A. Thermody. result (all suite)'!A564</f>
        <v>Basanite</v>
      </c>
      <c r="C608" s="24">
        <f>'A. Thermody. result (all suite)'!G564</f>
        <v>90.334429</v>
      </c>
      <c r="D608" s="19">
        <f>'A. Thermody. result (all suite)'!D564</f>
        <v>5000</v>
      </c>
      <c r="E608" s="61">
        <f>'A. Thermody. result (all suite)'!I564</f>
        <v>43.084721000000002</v>
      </c>
      <c r="F608" s="21">
        <f>'A. Thermody. result (all suite)'!J564</f>
        <v>2.7051419999999999</v>
      </c>
      <c r="G608" s="21">
        <f>'A. Thermody. result (all suite)'!K564</f>
        <v>15.126927</v>
      </c>
      <c r="H608" s="21">
        <f>'A. Thermody. result (all suite)'!L564</f>
        <v>1.047072</v>
      </c>
      <c r="I608" s="21">
        <f>'A. Thermody. result (all suite)'!M564</f>
        <v>9.4035869999999999</v>
      </c>
      <c r="J608" s="21">
        <f>'A. Thermody. result (all suite)'!N564</f>
        <v>0.19928000000000001</v>
      </c>
      <c r="K608" s="21">
        <f>'A. Thermody. result (all suite)'!O564</f>
        <v>7.1927279999999998</v>
      </c>
      <c r="L608" s="21">
        <f>'A. Thermody. result (all suite)'!P564</f>
        <v>11.309682</v>
      </c>
      <c r="M608" s="21">
        <f>'A. Thermody. result (all suite)'!Q564</f>
        <v>2.0022289999999998</v>
      </c>
      <c r="N608" s="21">
        <f>'A. Thermody. result (all suite)'!R564</f>
        <v>3.5981019999999999</v>
      </c>
      <c r="O608" s="21">
        <f>'A. Thermody. result (all suite)'!S564</f>
        <v>1.8091109999999999</v>
      </c>
      <c r="P608" s="21">
        <f>'A. Thermody. result (all suite)'!T564</f>
        <v>2.5214180000000002</v>
      </c>
      <c r="Q608" s="21">
        <f t="shared" si="755"/>
        <v>99.999999000000003</v>
      </c>
      <c r="S608" s="19">
        <f t="shared" si="756"/>
        <v>1413</v>
      </c>
      <c r="T608" s="19">
        <f t="shared" si="757"/>
        <v>0.5</v>
      </c>
      <c r="V608" s="61">
        <f t="shared" si="758"/>
        <v>41.998375078592765</v>
      </c>
      <c r="W608" s="21">
        <f t="shared" si="759"/>
        <v>2.6369340620043604</v>
      </c>
      <c r="X608" s="21">
        <f t="shared" si="760"/>
        <v>14.745513935961009</v>
      </c>
      <c r="Y608" s="21">
        <f t="shared" si="761"/>
        <v>1.0206709378550294</v>
      </c>
      <c r="Z608" s="21">
        <f t="shared" si="762"/>
        <v>9.1664832623653023</v>
      </c>
      <c r="AA608" s="21">
        <f t="shared" si="763"/>
        <v>0.19425531815935318</v>
      </c>
      <c r="AB608" s="21">
        <f t="shared" si="764"/>
        <v>7.0113692597033728</v>
      </c>
      <c r="AC608" s="21">
        <f t="shared" si="765"/>
        <v>11.024517639457597</v>
      </c>
      <c r="AD608" s="21">
        <f t="shared" si="766"/>
        <v>1.9517444370879342</v>
      </c>
      <c r="AE608" s="21">
        <f t="shared" si="767"/>
        <v>3.5073788076064081</v>
      </c>
      <c r="AF608" s="21">
        <f t="shared" si="768"/>
        <v>1.7634957491498675</v>
      </c>
      <c r="AG608" s="21">
        <f t="shared" si="769"/>
        <v>95.020738487943007</v>
      </c>
      <c r="AH608" s="21"/>
      <c r="AI608" s="61">
        <f t="shared" si="770"/>
        <v>44.199167199612802</v>
      </c>
      <c r="AJ608" s="21">
        <f t="shared" si="771"/>
        <v>2.7751142581773931</v>
      </c>
      <c r="AK608" s="21">
        <f t="shared" si="772"/>
        <v>15.51820599440199</v>
      </c>
      <c r="AL608" s="21">
        <f t="shared" si="773"/>
        <v>1.0741559727874987</v>
      </c>
      <c r="AM608" s="21">
        <f t="shared" si="774"/>
        <v>9.6468238494362151</v>
      </c>
      <c r="AN608" s="21">
        <f t="shared" si="775"/>
        <v>0.20443465421393442</v>
      </c>
      <c r="AO608" s="21">
        <f t="shared" si="776"/>
        <v>7.3787779081437384</v>
      </c>
      <c r="AP608" s="21">
        <f t="shared" si="777"/>
        <v>11.602222646224199</v>
      </c>
      <c r="AQ608" s="21">
        <f t="shared" si="778"/>
        <v>2.0540194363313513</v>
      </c>
      <c r="AR608" s="21">
        <f t="shared" si="779"/>
        <v>3.6911719098578173</v>
      </c>
      <c r="AS608" s="21">
        <f t="shared" si="780"/>
        <v>1.8559061708130526</v>
      </c>
      <c r="AT608" s="21">
        <f t="shared" si="781"/>
        <v>100</v>
      </c>
      <c r="AU608" s="21"/>
      <c r="AV608" s="21">
        <f>AR608*'[1]diagram lines'!$G$39</f>
        <v>3.0640645293337774</v>
      </c>
      <c r="AW608" s="21">
        <f>AK608*'[1]diagram lines'!$G$40</f>
        <v>8.2132646948009906</v>
      </c>
      <c r="AX608" s="21">
        <f>AQ608*'[1]diagram lines'!$G$38</f>
        <v>1.5237788590273562</v>
      </c>
      <c r="AY608" s="21">
        <f>AP608*'[1]diagram lines'!$G$41</f>
        <v>8.2916169617577307</v>
      </c>
      <c r="AZ608" s="21">
        <f t="shared" si="782"/>
        <v>5.7451913461891682</v>
      </c>
      <c r="BA608" s="21">
        <f t="shared" si="783"/>
        <v>0.63770254898336565</v>
      </c>
      <c r="BB608" s="21">
        <f t="shared" si="784"/>
        <v>1.7902234229784655</v>
      </c>
      <c r="BC608" s="86">
        <f t="shared" si="785"/>
        <v>0.55858949624078791</v>
      </c>
      <c r="BX608" s="61">
        <f t="shared" si="786"/>
        <v>0.71712251997336884</v>
      </c>
      <c r="BY608" s="21">
        <f t="shared" si="787"/>
        <v>3.3865072608913374E-2</v>
      </c>
      <c r="BZ608" s="21">
        <f t="shared" si="788"/>
        <v>0.14836138681836014</v>
      </c>
      <c r="CA608" s="21">
        <f t="shared" si="789"/>
        <v>6.5569040015029121E-3</v>
      </c>
      <c r="CB608" s="21">
        <f t="shared" si="790"/>
        <v>0.13087803757828811</v>
      </c>
      <c r="CC608" s="21">
        <f t="shared" si="791"/>
        <v>2.8091344798421205E-3</v>
      </c>
      <c r="CD608" s="21">
        <f t="shared" si="792"/>
        <v>0.17847960297766749</v>
      </c>
      <c r="CE608" s="21">
        <f t="shared" si="793"/>
        <v>0.20167050641940087</v>
      </c>
      <c r="CF608" s="21">
        <f t="shared" si="794"/>
        <v>3.2299225681561537E-2</v>
      </c>
      <c r="CG608" s="21">
        <f t="shared" si="795"/>
        <v>3.8196411889596604E-2</v>
      </c>
      <c r="CH608" s="21">
        <f t="shared" si="796"/>
        <v>1.2745244603505608E-2</v>
      </c>
      <c r="CI608" s="21">
        <f t="shared" si="797"/>
        <v>0.13992330743618203</v>
      </c>
      <c r="CJ608" s="21">
        <f t="shared" si="798"/>
        <v>1.6429073544681898</v>
      </c>
      <c r="CL608" s="68">
        <f t="shared" si="799"/>
        <v>0.43649601909871655</v>
      </c>
      <c r="CM608" s="19">
        <f t="shared" si="800"/>
        <v>2.0612892453619528E-2</v>
      </c>
      <c r="CN608" s="19">
        <f t="shared" si="801"/>
        <v>9.0304171087227755E-2</v>
      </c>
      <c r="CO608" s="19">
        <f t="shared" si="802"/>
        <v>3.9910369770213769E-3</v>
      </c>
      <c r="CP608" s="19">
        <f t="shared" si="803"/>
        <v>7.9662457668316561E-2</v>
      </c>
      <c r="CQ608" s="19">
        <f t="shared" si="804"/>
        <v>1.7098556849247529E-3</v>
      </c>
      <c r="CR608" s="19">
        <f t="shared" si="805"/>
        <v>0.10863643801475431</v>
      </c>
      <c r="CS608" s="19">
        <f t="shared" si="806"/>
        <v>0.12275220868110469</v>
      </c>
      <c r="CT608" s="19">
        <f t="shared" si="807"/>
        <v>1.9659797366977406E-2</v>
      </c>
      <c r="CU608" s="19">
        <f t="shared" si="808"/>
        <v>2.3249279264417687E-2</v>
      </c>
      <c r="CV608" s="19">
        <f t="shared" si="809"/>
        <v>7.7577378717324274E-3</v>
      </c>
      <c r="CW608" s="19">
        <f t="shared" si="810"/>
        <v>8.5168105831186877E-2</v>
      </c>
      <c r="CX608" s="19">
        <f t="shared" si="811"/>
        <v>0.99999999999999989</v>
      </c>
      <c r="CZ608" s="68">
        <f t="shared" si="812"/>
        <v>2.5805000000000001E-5</v>
      </c>
      <c r="DA608" s="19">
        <f t="shared" si="813"/>
        <v>1.9412599999999998E-5</v>
      </c>
      <c r="DB608" s="19">
        <f t="shared" si="814"/>
        <v>3.667E-5</v>
      </c>
      <c r="DC608" s="19">
        <f t="shared" si="815"/>
        <v>4.0771599999999994E-5</v>
      </c>
      <c r="DD608" s="19">
        <f t="shared" si="816"/>
        <v>1.2955799999999999E-5</v>
      </c>
      <c r="DE608" s="19">
        <f t="shared" si="817"/>
        <v>1.2955799999999999E-5</v>
      </c>
      <c r="DF608" s="19">
        <f t="shared" si="818"/>
        <v>1.1604799999999998E-5</v>
      </c>
      <c r="DG608" s="19">
        <f t="shared" si="819"/>
        <v>1.6147599999999998E-5</v>
      </c>
      <c r="DH608" s="19">
        <f t="shared" si="820"/>
        <v>2.5833199999999999E-5</v>
      </c>
      <c r="DI608" s="19">
        <f t="shared" si="821"/>
        <v>3.9784199999999991E-5</v>
      </c>
      <c r="DJ608" s="19">
        <f t="shared" si="822"/>
        <v>0</v>
      </c>
      <c r="DK608" s="19">
        <f t="shared" si="823"/>
        <v>2.2235399999999997E-5</v>
      </c>
      <c r="DM608" s="68">
        <f t="shared" si="824"/>
        <v>1016.2635468882344</v>
      </c>
      <c r="DN608" s="19">
        <f t="shared" si="825"/>
        <v>84.81902729130195</v>
      </c>
      <c r="DO608" s="19">
        <f t="shared" si="826"/>
        <v>251.08844516099649</v>
      </c>
      <c r="DP608" s="19">
        <f t="shared" si="827"/>
        <v>15.631682221461601</v>
      </c>
      <c r="DQ608" s="19">
        <f t="shared" si="828"/>
        <v>441.79036288523633</v>
      </c>
      <c r="DR608" s="19">
        <f t="shared" si="829"/>
        <v>9.3623830476359604</v>
      </c>
      <c r="DS608" s="19">
        <f t="shared" si="830"/>
        <v>377.26186164299253</v>
      </c>
      <c r="DT608" s="19">
        <f t="shared" si="831"/>
        <v>426.31374711018054</v>
      </c>
      <c r="DU608" s="19">
        <f t="shared" si="832"/>
        <v>47.17614692639431</v>
      </c>
      <c r="DV608" s="19">
        <f t="shared" si="833"/>
        <v>55.049042250645897</v>
      </c>
      <c r="DX608" s="19">
        <f t="shared" si="834"/>
        <v>69.021887039495027</v>
      </c>
      <c r="DZ608" s="68">
        <f t="shared" si="835"/>
        <v>2793.7781324645753</v>
      </c>
      <c r="EA608" s="21">
        <f t="shared" si="836"/>
        <v>2.7937781324645754</v>
      </c>
      <c r="EB608" s="92">
        <f t="shared" si="837"/>
        <v>1140</v>
      </c>
    </row>
    <row r="609" spans="1:132" x14ac:dyDescent="0.3">
      <c r="A609" s="19">
        <f>'A. Thermody. result (all suite)'!C565</f>
        <v>1138</v>
      </c>
      <c r="B609" s="19" t="str">
        <f>'A. Thermody. result (all suite)'!A565</f>
        <v>Basanite</v>
      </c>
      <c r="C609" s="24">
        <f>'A. Thermody. result (all suite)'!G565</f>
        <v>89.317780999999997</v>
      </c>
      <c r="D609" s="19">
        <f>'A. Thermody. result (all suite)'!D565</f>
        <v>5000</v>
      </c>
      <c r="E609" s="61">
        <f>'A. Thermody. result (all suite)'!I565</f>
        <v>43.223605999999997</v>
      </c>
      <c r="F609" s="21">
        <f>'A. Thermody. result (all suite)'!J565</f>
        <v>2.628625</v>
      </c>
      <c r="G609" s="21">
        <f>'A. Thermody. result (all suite)'!K565</f>
        <v>15.156396000000001</v>
      </c>
      <c r="H609" s="21">
        <f>'A. Thermody. result (all suite)'!L565</f>
        <v>1.0121500000000001</v>
      </c>
      <c r="I609" s="21">
        <f>'A. Thermody. result (all suite)'!M565</f>
        <v>9.4462869999999999</v>
      </c>
      <c r="J609" s="21">
        <f>'A. Thermody. result (all suite)'!N565</f>
        <v>0.201548</v>
      </c>
      <c r="K609" s="21">
        <f>'A. Thermody. result (all suite)'!O565</f>
        <v>7.1632350000000002</v>
      </c>
      <c r="L609" s="21">
        <f>'A. Thermody. result (all suite)'!P565</f>
        <v>11.168839999999999</v>
      </c>
      <c r="M609" s="21">
        <f>'A. Thermody. result (all suite)'!Q565</f>
        <v>2.0229870000000001</v>
      </c>
      <c r="N609" s="21">
        <f>'A. Thermody. result (all suite)'!R565</f>
        <v>3.6390570000000002</v>
      </c>
      <c r="O609" s="21">
        <f>'A. Thermody. result (all suite)'!S565</f>
        <v>1.788878</v>
      </c>
      <c r="P609" s="21">
        <f>'A. Thermody. result (all suite)'!T565</f>
        <v>2.5483910000000001</v>
      </c>
      <c r="Q609" s="21">
        <f t="shared" si="755"/>
        <v>99.999999999999986</v>
      </c>
      <c r="S609" s="19">
        <f t="shared" si="756"/>
        <v>1411</v>
      </c>
      <c r="T609" s="19">
        <f t="shared" si="757"/>
        <v>0.5</v>
      </c>
      <c r="V609" s="61">
        <f t="shared" si="758"/>
        <v>42.122099514820533</v>
      </c>
      <c r="W609" s="21">
        <f t="shared" si="759"/>
        <v>2.5616373570762505</v>
      </c>
      <c r="X609" s="21">
        <f t="shared" si="760"/>
        <v>14.770151768411642</v>
      </c>
      <c r="Y609" s="21">
        <f t="shared" si="761"/>
        <v>0.98635646049350012</v>
      </c>
      <c r="Z609" s="21">
        <f t="shared" si="762"/>
        <v>9.2055586722578298</v>
      </c>
      <c r="AA609" s="21">
        <f t="shared" si="763"/>
        <v>0.19641176890732001</v>
      </c>
      <c r="AB609" s="21">
        <f t="shared" si="764"/>
        <v>6.98068776395115</v>
      </c>
      <c r="AC609" s="21">
        <f t="shared" si="765"/>
        <v>10.884214286635601</v>
      </c>
      <c r="AD609" s="21">
        <f t="shared" si="766"/>
        <v>1.9714333813608302</v>
      </c>
      <c r="AE609" s="21">
        <f t="shared" si="767"/>
        <v>3.5463195989271306</v>
      </c>
      <c r="AF609" s="21">
        <f t="shared" si="768"/>
        <v>1.7432903940470199</v>
      </c>
      <c r="AG609" s="21">
        <f t="shared" si="769"/>
        <v>94.968160966888803</v>
      </c>
      <c r="AH609" s="21"/>
      <c r="AI609" s="61">
        <f t="shared" si="770"/>
        <v>44.353917234963241</v>
      </c>
      <c r="AJ609" s="21">
        <f t="shared" si="771"/>
        <v>2.6973643913873198</v>
      </c>
      <c r="AK609" s="21">
        <f t="shared" si="772"/>
        <v>15.552740642794316</v>
      </c>
      <c r="AL609" s="21">
        <f t="shared" si="773"/>
        <v>1.0386180488820869</v>
      </c>
      <c r="AM609" s="21">
        <f t="shared" si="774"/>
        <v>9.693310451138883</v>
      </c>
      <c r="AN609" s="21">
        <f t="shared" si="775"/>
        <v>0.20681854519200399</v>
      </c>
      <c r="AO609" s="21">
        <f t="shared" si="776"/>
        <v>7.3505559051364671</v>
      </c>
      <c r="AP609" s="21">
        <f t="shared" si="777"/>
        <v>11.460908767550469</v>
      </c>
      <c r="AQ609" s="21">
        <f t="shared" si="778"/>
        <v>2.0758887623907785</v>
      </c>
      <c r="AR609" s="21">
        <f t="shared" si="779"/>
        <v>3.7342195140154133</v>
      </c>
      <c r="AS609" s="21">
        <f t="shared" si="780"/>
        <v>1.835657736549019</v>
      </c>
      <c r="AT609" s="21">
        <f t="shared" si="781"/>
        <v>100</v>
      </c>
      <c r="AU609" s="21"/>
      <c r="AV609" s="21">
        <f>AR609*'[1]diagram lines'!$G$39</f>
        <v>3.099798610593941</v>
      </c>
      <c r="AW609" s="21">
        <f>AK609*'[1]diagram lines'!$G$40</f>
        <v>8.2315427231046723</v>
      </c>
      <c r="AX609" s="21">
        <f>AQ609*'[1]diagram lines'!$G$38</f>
        <v>1.5400026669042917</v>
      </c>
      <c r="AY609" s="21">
        <f>AP609*'[1]diagram lines'!$G$41</f>
        <v>8.1906259198624785</v>
      </c>
      <c r="AZ609" s="21">
        <f t="shared" si="782"/>
        <v>5.8101082764061918</v>
      </c>
      <c r="BA609" s="21">
        <f t="shared" si="783"/>
        <v>0.64156419708284895</v>
      </c>
      <c r="BB609" s="21">
        <f t="shared" si="784"/>
        <v>1.7741153620146197</v>
      </c>
      <c r="BC609" s="86">
        <f t="shared" si="785"/>
        <v>0.56366120344307091</v>
      </c>
      <c r="BX609" s="61">
        <f t="shared" si="786"/>
        <v>0.71943418774966705</v>
      </c>
      <c r="BY609" s="21">
        <f t="shared" si="787"/>
        <v>3.2907173259889837E-2</v>
      </c>
      <c r="BZ609" s="21">
        <f t="shared" si="788"/>
        <v>0.14865041192624559</v>
      </c>
      <c r="CA609" s="21">
        <f t="shared" si="789"/>
        <v>6.3382177969816527E-3</v>
      </c>
      <c r="CB609" s="21">
        <f t="shared" si="790"/>
        <v>0.13147233124565066</v>
      </c>
      <c r="CC609" s="21">
        <f t="shared" si="791"/>
        <v>2.8411051592895408E-3</v>
      </c>
      <c r="CD609" s="21">
        <f t="shared" si="792"/>
        <v>0.17774776674937967</v>
      </c>
      <c r="CE609" s="21">
        <f t="shared" si="793"/>
        <v>0.19915905848787446</v>
      </c>
      <c r="CF609" s="21">
        <f t="shared" si="794"/>
        <v>3.2634086142926282E-2</v>
      </c>
      <c r="CG609" s="21">
        <f t="shared" si="795"/>
        <v>3.8631178343949045E-2</v>
      </c>
      <c r="CH609" s="21">
        <f t="shared" si="796"/>
        <v>1.2602702474215185E-2</v>
      </c>
      <c r="CI609" s="21">
        <f t="shared" si="797"/>
        <v>0.14142014428412875</v>
      </c>
      <c r="CJ609" s="21">
        <f t="shared" si="798"/>
        <v>1.6438383636201976</v>
      </c>
      <c r="CL609" s="68">
        <f t="shared" si="799"/>
        <v>0.43765506613756672</v>
      </c>
      <c r="CM609" s="19">
        <f t="shared" si="800"/>
        <v>2.0018496944808443E-2</v>
      </c>
      <c r="CN609" s="19">
        <f t="shared" si="801"/>
        <v>9.0428849463566038E-2</v>
      </c>
      <c r="CO609" s="19">
        <f t="shared" si="802"/>
        <v>3.8557427161044606E-3</v>
      </c>
      <c r="CP609" s="19">
        <f t="shared" si="803"/>
        <v>7.9978867846903973E-2</v>
      </c>
      <c r="CQ609" s="19">
        <f t="shared" si="804"/>
        <v>1.728336083501922E-3</v>
      </c>
      <c r="CR609" s="19">
        <f t="shared" si="805"/>
        <v>0.10812971073258611</v>
      </c>
      <c r="CS609" s="19">
        <f t="shared" si="806"/>
        <v>0.12115489143912532</v>
      </c>
      <c r="CT609" s="19">
        <f t="shared" si="807"/>
        <v>1.9852369226288635E-2</v>
      </c>
      <c r="CU609" s="19">
        <f t="shared" si="808"/>
        <v>2.35005942183222E-2</v>
      </c>
      <c r="CV609" s="19">
        <f t="shared" si="809"/>
        <v>7.6666311926559885E-3</v>
      </c>
      <c r="CW609" s="19">
        <f t="shared" si="810"/>
        <v>8.6030443998570238E-2</v>
      </c>
      <c r="CX609" s="19">
        <f t="shared" si="811"/>
        <v>1</v>
      </c>
      <c r="CZ609" s="68">
        <f t="shared" si="812"/>
        <v>2.5805000000000001E-5</v>
      </c>
      <c r="DA609" s="19">
        <f t="shared" si="813"/>
        <v>1.9398119999999994E-5</v>
      </c>
      <c r="DB609" s="19">
        <f t="shared" si="814"/>
        <v>3.667E-5</v>
      </c>
      <c r="DC609" s="19">
        <f t="shared" si="815"/>
        <v>4.075341999999999E-5</v>
      </c>
      <c r="DD609" s="19">
        <f t="shared" si="816"/>
        <v>1.2949959999999999E-5</v>
      </c>
      <c r="DE609" s="19">
        <f t="shared" si="817"/>
        <v>1.2949959999999999E-5</v>
      </c>
      <c r="DF609" s="19">
        <f t="shared" si="818"/>
        <v>1.1598259999999999E-5</v>
      </c>
      <c r="DG609" s="19">
        <f t="shared" si="819"/>
        <v>1.614012E-5</v>
      </c>
      <c r="DH609" s="19">
        <f t="shared" si="820"/>
        <v>2.5817839999999998E-5</v>
      </c>
      <c r="DI609" s="19">
        <f t="shared" si="821"/>
        <v>3.9760039999999995E-5</v>
      </c>
      <c r="DJ609" s="19">
        <f t="shared" si="822"/>
        <v>0</v>
      </c>
      <c r="DK609" s="19">
        <f t="shared" si="823"/>
        <v>2.2216479999999995E-5</v>
      </c>
      <c r="DM609" s="68">
        <f t="shared" si="824"/>
        <v>1018.9620760916492</v>
      </c>
      <c r="DN609" s="19">
        <f t="shared" si="825"/>
        <v>82.434665624880083</v>
      </c>
      <c r="DO609" s="19">
        <f t="shared" si="826"/>
        <v>251.43511020739552</v>
      </c>
      <c r="DP609" s="19">
        <f t="shared" si="827"/>
        <v>15.108512471707193</v>
      </c>
      <c r="DQ609" s="19">
        <f t="shared" si="828"/>
        <v>443.74512776873831</v>
      </c>
      <c r="DR609" s="19">
        <f t="shared" si="829"/>
        <v>9.4678409634953589</v>
      </c>
      <c r="DS609" s="19">
        <f t="shared" si="830"/>
        <v>375.71388661085541</v>
      </c>
      <c r="DT609" s="19">
        <f t="shared" si="831"/>
        <v>420.96132568445267</v>
      </c>
      <c r="DU609" s="19">
        <f t="shared" si="832"/>
        <v>47.666589007354318</v>
      </c>
      <c r="DV609" s="19">
        <f t="shared" si="833"/>
        <v>55.677911173277288</v>
      </c>
      <c r="DX609" s="19">
        <f t="shared" si="834"/>
        <v>69.780118220988925</v>
      </c>
      <c r="DZ609" s="68">
        <f t="shared" si="835"/>
        <v>2790.9531638247936</v>
      </c>
      <c r="EA609" s="21">
        <f t="shared" si="836"/>
        <v>2.7909531638247937</v>
      </c>
      <c r="EB609" s="92">
        <f t="shared" si="837"/>
        <v>1138</v>
      </c>
    </row>
    <row r="610" spans="1:132" x14ac:dyDescent="0.3">
      <c r="A610" s="19">
        <f>'A. Thermody. result (all suite)'!C566</f>
        <v>1136</v>
      </c>
      <c r="B610" s="19" t="str">
        <f>'A. Thermody. result (all suite)'!A566</f>
        <v>Basanite</v>
      </c>
      <c r="C610" s="24">
        <f>'A. Thermody. result (all suite)'!G566</f>
        <v>88.178869000000006</v>
      </c>
      <c r="D610" s="19">
        <f>'A. Thermody. result (all suite)'!D566</f>
        <v>5000</v>
      </c>
      <c r="E610" s="61">
        <f>'A. Thermody. result (all suite)'!I566</f>
        <v>43.357202999999998</v>
      </c>
      <c r="F610" s="21">
        <f>'A. Thermody. result (all suite)'!J566</f>
        <v>2.565064</v>
      </c>
      <c r="G610" s="21">
        <f>'A. Thermody. result (all suite)'!K566</f>
        <v>15.216946</v>
      </c>
      <c r="H610" s="21">
        <f>'A. Thermody. result (all suite)'!L566</f>
        <v>0.96468299999999996</v>
      </c>
      <c r="I610" s="21">
        <f>'A. Thermody. result (all suite)'!M566</f>
        <v>9.4777319999999996</v>
      </c>
      <c r="J610" s="21">
        <f>'A. Thermody. result (all suite)'!N566</f>
        <v>0.204151</v>
      </c>
      <c r="K610" s="21">
        <f>'A. Thermody. result (all suite)'!O566</f>
        <v>7.1133369999999996</v>
      </c>
      <c r="L610" s="21">
        <f>'A. Thermody. result (all suite)'!P566</f>
        <v>11.022501</v>
      </c>
      <c r="M610" s="21">
        <f>'A. Thermody. result (all suite)'!Q566</f>
        <v>2.0467780000000002</v>
      </c>
      <c r="N610" s="21">
        <f>'A. Thermody. result (all suite)'!R566</f>
        <v>3.6860590000000002</v>
      </c>
      <c r="O610" s="21">
        <f>'A. Thermody. result (all suite)'!S566</f>
        <v>1.766178</v>
      </c>
      <c r="P610" s="21">
        <f>'A. Thermody. result (all suite)'!T566</f>
        <v>2.5793680000000001</v>
      </c>
      <c r="Q610" s="21">
        <f t="shared" si="755"/>
        <v>100</v>
      </c>
      <c r="S610" s="19">
        <f t="shared" si="756"/>
        <v>1409</v>
      </c>
      <c r="T610" s="19">
        <f t="shared" si="757"/>
        <v>0.5</v>
      </c>
      <c r="V610" s="61">
        <f t="shared" si="758"/>
        <v>42.23886118012296</v>
      </c>
      <c r="W610" s="21">
        <f t="shared" si="759"/>
        <v>2.4989015600044802</v>
      </c>
      <c r="X610" s="21">
        <f t="shared" si="760"/>
        <v>14.824444964298721</v>
      </c>
      <c r="Y610" s="21">
        <f t="shared" si="761"/>
        <v>0.93980027539655997</v>
      </c>
      <c r="Z610" s="21">
        <f t="shared" si="762"/>
        <v>9.2332664136662395</v>
      </c>
      <c r="AA610" s="21">
        <f t="shared" si="763"/>
        <v>0.19888519443431998</v>
      </c>
      <c r="AB610" s="21">
        <f t="shared" si="764"/>
        <v>6.9298578616898396</v>
      </c>
      <c r="AC610" s="21">
        <f t="shared" si="765"/>
        <v>10.73819013640632</v>
      </c>
      <c r="AD610" s="21">
        <f t="shared" si="766"/>
        <v>1.9939840632369601</v>
      </c>
      <c r="AE610" s="21">
        <f t="shared" si="767"/>
        <v>3.5909819736928803</v>
      </c>
      <c r="AF610" s="21">
        <f t="shared" si="768"/>
        <v>1.72062176984496</v>
      </c>
      <c r="AG610" s="21">
        <f t="shared" si="769"/>
        <v>94.907795392794227</v>
      </c>
      <c r="AH610" s="21"/>
      <c r="AI610" s="61">
        <f t="shared" si="770"/>
        <v>44.505154719176943</v>
      </c>
      <c r="AJ610" s="21">
        <f t="shared" si="771"/>
        <v>2.6329781970619948</v>
      </c>
      <c r="AK610" s="21">
        <f t="shared" si="772"/>
        <v>15.619839132228174</v>
      </c>
      <c r="AL610" s="21">
        <f t="shared" si="773"/>
        <v>0.99022453477821826</v>
      </c>
      <c r="AM610" s="21">
        <f t="shared" si="774"/>
        <v>9.728670206122251</v>
      </c>
      <c r="AN610" s="21">
        <f t="shared" si="775"/>
        <v>0.20955622624168566</v>
      </c>
      <c r="AO610" s="21">
        <f t="shared" si="776"/>
        <v>7.3016740437487622</v>
      </c>
      <c r="AP610" s="21">
        <f t="shared" si="777"/>
        <v>11.314339451216043</v>
      </c>
      <c r="AQ610" s="21">
        <f t="shared" si="778"/>
        <v>2.1009697411940422</v>
      </c>
      <c r="AR610" s="21">
        <f t="shared" si="779"/>
        <v>3.7836533435751072</v>
      </c>
      <c r="AS610" s="21">
        <f t="shared" si="780"/>
        <v>1.8129404046567881</v>
      </c>
      <c r="AT610" s="21">
        <f t="shared" si="781"/>
        <v>100</v>
      </c>
      <c r="AU610" s="21"/>
      <c r="AV610" s="21">
        <f>AR610*'[1]diagram lines'!$G$39</f>
        <v>3.1408339368810938</v>
      </c>
      <c r="AW610" s="21">
        <f>AK610*'[1]diagram lines'!$G$40</f>
        <v>8.2670556976418315</v>
      </c>
      <c r="AX610" s="21">
        <f>AQ610*'[1]diagram lines'!$G$38</f>
        <v>1.5586090464682489</v>
      </c>
      <c r="AY610" s="21">
        <f>AP610*'[1]diagram lines'!$G$41</f>
        <v>8.085879039333749</v>
      </c>
      <c r="AZ610" s="21">
        <f t="shared" si="782"/>
        <v>5.8846230847691494</v>
      </c>
      <c r="BA610" s="21">
        <f t="shared" si="783"/>
        <v>0.64660519953856666</v>
      </c>
      <c r="BB610" s="21">
        <f t="shared" si="784"/>
        <v>1.7591565057673737</v>
      </c>
      <c r="BC610" s="86">
        <f t="shared" si="785"/>
        <v>0.56845425448020792</v>
      </c>
      <c r="BX610" s="61">
        <f t="shared" si="786"/>
        <v>0.72165783954727025</v>
      </c>
      <c r="BY610" s="21">
        <f t="shared" si="787"/>
        <v>3.2111467200801207E-2</v>
      </c>
      <c r="BZ610" s="21">
        <f t="shared" si="788"/>
        <v>0.14924427226363279</v>
      </c>
      <c r="CA610" s="21">
        <f t="shared" si="789"/>
        <v>6.0409731354499341E-3</v>
      </c>
      <c r="CB610" s="21">
        <f t="shared" si="790"/>
        <v>0.13190997912317329</v>
      </c>
      <c r="CC610" s="21">
        <f t="shared" si="791"/>
        <v>2.8777981392726247E-3</v>
      </c>
      <c r="CD610" s="21">
        <f t="shared" si="792"/>
        <v>0.17650960297766749</v>
      </c>
      <c r="CE610" s="21">
        <f t="shared" si="793"/>
        <v>0.196549589871612</v>
      </c>
      <c r="CF610" s="21">
        <f t="shared" si="794"/>
        <v>3.301787385062107E-2</v>
      </c>
      <c r="CG610" s="21">
        <f t="shared" si="795"/>
        <v>3.9130138004246286E-2</v>
      </c>
      <c r="CH610" s="21">
        <f t="shared" si="796"/>
        <v>1.2442780251366737E-2</v>
      </c>
      <c r="CI610" s="21">
        <f t="shared" si="797"/>
        <v>0.14313917869034407</v>
      </c>
      <c r="CJ610" s="21">
        <f t="shared" si="798"/>
        <v>1.644631493055458</v>
      </c>
      <c r="CL610" s="68">
        <f t="shared" si="799"/>
        <v>0.43879607230830009</v>
      </c>
      <c r="CM610" s="19">
        <f t="shared" si="800"/>
        <v>1.9525022679179833E-2</v>
      </c>
      <c r="CN610" s="19">
        <f t="shared" si="801"/>
        <v>9.0746330040391718E-2</v>
      </c>
      <c r="CO610" s="19">
        <f t="shared" si="802"/>
        <v>3.6731469395778066E-3</v>
      </c>
      <c r="CP610" s="19">
        <f t="shared" si="803"/>
        <v>8.0206404705351952E-2</v>
      </c>
      <c r="CQ610" s="19">
        <f t="shared" si="804"/>
        <v>1.7498133481112803E-3</v>
      </c>
      <c r="CR610" s="19">
        <f t="shared" si="805"/>
        <v>0.10732471299679501</v>
      </c>
      <c r="CS610" s="19">
        <f t="shared" si="806"/>
        <v>0.11950980551056749</v>
      </c>
      <c r="CT610" s="19">
        <f t="shared" si="807"/>
        <v>2.0076153223406435E-2</v>
      </c>
      <c r="CU610" s="19">
        <f t="shared" si="808"/>
        <v>2.3792647878552325E-2</v>
      </c>
      <c r="CV610" s="19">
        <f t="shared" si="809"/>
        <v>7.5656949924083443E-3</v>
      </c>
      <c r="CW610" s="19">
        <f t="shared" si="810"/>
        <v>8.7034195377357598E-2</v>
      </c>
      <c r="CX610" s="19">
        <f t="shared" si="811"/>
        <v>0.99999999999999967</v>
      </c>
      <c r="CZ610" s="68">
        <f t="shared" si="812"/>
        <v>2.5805000000000001E-5</v>
      </c>
      <c r="DA610" s="19">
        <f t="shared" si="813"/>
        <v>1.9383639999999998E-5</v>
      </c>
      <c r="DB610" s="19">
        <f t="shared" si="814"/>
        <v>3.667E-5</v>
      </c>
      <c r="DC610" s="19">
        <f t="shared" si="815"/>
        <v>4.0735239999999992E-5</v>
      </c>
      <c r="DD610" s="19">
        <f t="shared" si="816"/>
        <v>1.2944119999999998E-5</v>
      </c>
      <c r="DE610" s="19">
        <f t="shared" si="817"/>
        <v>1.2944119999999998E-5</v>
      </c>
      <c r="DF610" s="19">
        <f t="shared" si="818"/>
        <v>1.1591719999999999E-5</v>
      </c>
      <c r="DG610" s="19">
        <f t="shared" si="819"/>
        <v>1.6132639999999998E-5</v>
      </c>
      <c r="DH610" s="19">
        <f t="shared" si="820"/>
        <v>2.5802479999999998E-5</v>
      </c>
      <c r="DI610" s="19">
        <f t="shared" si="821"/>
        <v>3.9735879999999992E-5</v>
      </c>
      <c r="DJ610" s="19">
        <f t="shared" si="822"/>
        <v>0</v>
      </c>
      <c r="DK610" s="19">
        <f t="shared" si="823"/>
        <v>2.2197559999999996E-5</v>
      </c>
      <c r="DM610" s="68">
        <f t="shared" si="824"/>
        <v>1021.6186019873151</v>
      </c>
      <c r="DN610" s="19">
        <f t="shared" si="825"/>
        <v>80.462638163569139</v>
      </c>
      <c r="DO610" s="19">
        <f t="shared" si="826"/>
        <v>252.3178568562405</v>
      </c>
      <c r="DP610" s="19">
        <f t="shared" si="827"/>
        <v>14.399444676922981</v>
      </c>
      <c r="DQ610" s="19">
        <f t="shared" si="828"/>
        <v>445.20834000917307</v>
      </c>
      <c r="DR610" s="19">
        <f t="shared" si="829"/>
        <v>9.5898183047603247</v>
      </c>
      <c r="DS610" s="19">
        <f t="shared" si="830"/>
        <v>373.12719197589649</v>
      </c>
      <c r="DT610" s="19">
        <f t="shared" si="831"/>
        <v>415.43788822118546</v>
      </c>
      <c r="DU610" s="19">
        <f t="shared" si="832"/>
        <v>48.232601607247247</v>
      </c>
      <c r="DV610" s="19">
        <f t="shared" si="833"/>
        <v>56.404122172697058</v>
      </c>
      <c r="DX610" s="19">
        <f t="shared" si="834"/>
        <v>70.654441330487856</v>
      </c>
      <c r="DZ610" s="68">
        <f t="shared" si="835"/>
        <v>2787.4529453054947</v>
      </c>
      <c r="EA610" s="21">
        <f t="shared" si="836"/>
        <v>2.7874529453054948</v>
      </c>
      <c r="EB610" s="92">
        <f t="shared" si="837"/>
        <v>1136</v>
      </c>
    </row>
    <row r="611" spans="1:132" x14ac:dyDescent="0.3">
      <c r="A611" s="19">
        <f>'A. Thermody. result (all suite)'!C567</f>
        <v>1134</v>
      </c>
      <c r="B611" s="19" t="str">
        <f>'A. Thermody. result (all suite)'!A567</f>
        <v>Basanite</v>
      </c>
      <c r="C611" s="24">
        <f>'A. Thermody. result (all suite)'!G567</f>
        <v>86.959489000000005</v>
      </c>
      <c r="D611" s="19">
        <f>'A. Thermody. result (all suite)'!D567</f>
        <v>5000</v>
      </c>
      <c r="E611" s="61">
        <f>'A. Thermody. result (all suite)'!I567</f>
        <v>43.485866000000001</v>
      </c>
      <c r="F611" s="21">
        <f>'A. Thermody. result (all suite)'!J567</f>
        <v>2.5115159999999999</v>
      </c>
      <c r="G611" s="21">
        <f>'A. Thermody. result (all suite)'!K567</f>
        <v>15.301992</v>
      </c>
      <c r="H611" s="21">
        <f>'A. Thermody. result (all suite)'!L567</f>
        <v>0.90874299999999997</v>
      </c>
      <c r="I611" s="21">
        <f>'A. Thermody. result (all suite)'!M567</f>
        <v>9.4992640000000002</v>
      </c>
      <c r="J611" s="21">
        <f>'A. Thermody. result (all suite)'!N567</f>
        <v>0.207014</v>
      </c>
      <c r="K611" s="21">
        <f>'A. Thermody. result (all suite)'!O567</f>
        <v>7.0470300000000003</v>
      </c>
      <c r="L611" s="21">
        <f>'A. Thermody. result (all suite)'!P567</f>
        <v>10.872747</v>
      </c>
      <c r="M611" s="21">
        <f>'A. Thermody. result (all suite)'!Q567</f>
        <v>2.0729320000000002</v>
      </c>
      <c r="N611" s="21">
        <f>'A. Thermody. result (all suite)'!R567</f>
        <v>3.737746</v>
      </c>
      <c r="O611" s="21">
        <f>'A. Thermody. result (all suite)'!S567</f>
        <v>1.7416970000000001</v>
      </c>
      <c r="P611" s="21">
        <f>'A. Thermody. result (all suite)'!T567</f>
        <v>2.6134539999999999</v>
      </c>
      <c r="Q611" s="21">
        <f t="shared" si="755"/>
        <v>100.00000100000001</v>
      </c>
      <c r="S611" s="19">
        <f t="shared" si="756"/>
        <v>1407</v>
      </c>
      <c r="T611" s="19">
        <f t="shared" si="757"/>
        <v>0.5</v>
      </c>
      <c r="V611" s="61">
        <f t="shared" si="758"/>
        <v>42.349382906953196</v>
      </c>
      <c r="W611" s="21">
        <f t="shared" si="759"/>
        <v>2.4458786852937329</v>
      </c>
      <c r="X611" s="21">
        <f t="shared" si="760"/>
        <v>14.902081481995426</v>
      </c>
      <c r="Y611" s="21">
        <f t="shared" si="761"/>
        <v>0.88499341995427572</v>
      </c>
      <c r="Z611" s="21">
        <f t="shared" si="762"/>
        <v>9.251005107504028</v>
      </c>
      <c r="AA611" s="21">
        <f t="shared" si="763"/>
        <v>0.20160378439054216</v>
      </c>
      <c r="AB611" s="21">
        <f t="shared" si="764"/>
        <v>6.8628591144255084</v>
      </c>
      <c r="AC611" s="21">
        <f t="shared" si="765"/>
        <v>10.588592761460163</v>
      </c>
      <c r="AD611" s="21">
        <f t="shared" si="766"/>
        <v>2.0187568762704715</v>
      </c>
      <c r="AE611" s="21">
        <f t="shared" si="767"/>
        <v>3.6400617286300023</v>
      </c>
      <c r="AF611" s="21">
        <f t="shared" si="768"/>
        <v>1.6961785505408045</v>
      </c>
      <c r="AG611" s="21">
        <f t="shared" si="769"/>
        <v>94.841394417418144</v>
      </c>
      <c r="AH611" s="21"/>
      <c r="AI611" s="61">
        <f t="shared" si="770"/>
        <v>44.652847174055786</v>
      </c>
      <c r="AJ611" s="21">
        <f t="shared" si="771"/>
        <v>2.5789147242277721</v>
      </c>
      <c r="AK611" s="21">
        <f t="shared" si="772"/>
        <v>15.712634312827625</v>
      </c>
      <c r="AL611" s="21">
        <f t="shared" si="773"/>
        <v>0.93312991167044856</v>
      </c>
      <c r="AM611" s="21">
        <f t="shared" si="774"/>
        <v>9.7541850415951181</v>
      </c>
      <c r="AN611" s="21">
        <f t="shared" si="775"/>
        <v>0.21256940139791589</v>
      </c>
      <c r="AO611" s="21">
        <f t="shared" si="776"/>
        <v>7.2361432015861489</v>
      </c>
      <c r="AP611" s="21">
        <f t="shared" si="777"/>
        <v>11.164526656849228</v>
      </c>
      <c r="AQ611" s="21">
        <f t="shared" si="778"/>
        <v>2.1285609397363685</v>
      </c>
      <c r="AR611" s="21">
        <f t="shared" si="779"/>
        <v>3.8380516766858976</v>
      </c>
      <c r="AS611" s="21">
        <f t="shared" si="780"/>
        <v>1.7884369593677041</v>
      </c>
      <c r="AT611" s="21">
        <f t="shared" si="781"/>
        <v>100.00000000000001</v>
      </c>
      <c r="AU611" s="21"/>
      <c r="AV611" s="21">
        <f>AR611*'[1]diagram lines'!$G$39</f>
        <v>3.1859903281330193</v>
      </c>
      <c r="AW611" s="21">
        <f>AK611*'[1]diagram lines'!$G$40</f>
        <v>8.3161690668637682</v>
      </c>
      <c r="AX611" s="21">
        <f>AQ611*'[1]diagram lines'!$G$38</f>
        <v>1.5790776380941953</v>
      </c>
      <c r="AY611" s="21">
        <f>AP611*'[1]diagram lines'!$G$41</f>
        <v>7.9788141824750971</v>
      </c>
      <c r="AZ611" s="21">
        <f t="shared" si="782"/>
        <v>5.9666126164222657</v>
      </c>
      <c r="BA611" s="21">
        <f t="shared" si="783"/>
        <v>0.65256167389389974</v>
      </c>
      <c r="BB611" s="21">
        <f t="shared" si="784"/>
        <v>1.7452361909221978</v>
      </c>
      <c r="BC611" s="86">
        <f t="shared" si="785"/>
        <v>0.57298834690769929</v>
      </c>
      <c r="BX611" s="61">
        <f t="shared" si="786"/>
        <v>0.72379936750998675</v>
      </c>
      <c r="BY611" s="21">
        <f t="shared" si="787"/>
        <v>3.1441111667501249E-2</v>
      </c>
      <c r="BZ611" s="21">
        <f t="shared" si="788"/>
        <v>0.15007838367987447</v>
      </c>
      <c r="CA611" s="21">
        <f t="shared" si="789"/>
        <v>5.6906694220051346E-3</v>
      </c>
      <c r="CB611" s="21">
        <f t="shared" si="790"/>
        <v>0.13220965901183021</v>
      </c>
      <c r="CC611" s="21">
        <f t="shared" si="791"/>
        <v>2.918156188328165E-3</v>
      </c>
      <c r="CD611" s="21">
        <f t="shared" si="792"/>
        <v>0.17486426799007446</v>
      </c>
      <c r="CE611" s="21">
        <f t="shared" si="793"/>
        <v>0.19387922610556349</v>
      </c>
      <c r="CF611" s="21">
        <f t="shared" si="794"/>
        <v>3.3439780609775774E-2</v>
      </c>
      <c r="CG611" s="21">
        <f t="shared" si="795"/>
        <v>3.9678832271762207E-2</v>
      </c>
      <c r="CH611" s="21">
        <f t="shared" si="796"/>
        <v>1.2270310826804938E-2</v>
      </c>
      <c r="CI611" s="21">
        <f t="shared" si="797"/>
        <v>0.14503074361820201</v>
      </c>
      <c r="CJ611" s="21">
        <f t="shared" si="798"/>
        <v>1.645300508901709</v>
      </c>
      <c r="CL611" s="68">
        <f t="shared" si="799"/>
        <v>0.43991925097813656</v>
      </c>
      <c r="CM611" s="19">
        <f t="shared" si="800"/>
        <v>1.9109646838004812E-2</v>
      </c>
      <c r="CN611" s="19">
        <f t="shared" si="801"/>
        <v>9.1216396559712129E-2</v>
      </c>
      <c r="CO611" s="19">
        <f t="shared" si="802"/>
        <v>3.4587416652559354E-3</v>
      </c>
      <c r="CP611" s="19">
        <f t="shared" si="803"/>
        <v>8.0355933944300795E-2</v>
      </c>
      <c r="CQ611" s="19">
        <f t="shared" si="804"/>
        <v>1.7736311224240296E-3</v>
      </c>
      <c r="CR611" s="19">
        <f t="shared" si="805"/>
        <v>0.10628105142130052</v>
      </c>
      <c r="CS611" s="19">
        <f t="shared" si="806"/>
        <v>0.11783818521698756</v>
      </c>
      <c r="CT611" s="19">
        <f t="shared" si="807"/>
        <v>2.0324421240286314E-2</v>
      </c>
      <c r="CU611" s="19">
        <f t="shared" si="808"/>
        <v>2.4116465081658003E-2</v>
      </c>
      <c r="CV611" s="19">
        <f t="shared" si="809"/>
        <v>7.4577931267983165E-3</v>
      </c>
      <c r="CW611" s="19">
        <f t="shared" si="810"/>
        <v>8.8148482805134903E-2</v>
      </c>
      <c r="CX611" s="19">
        <f t="shared" si="811"/>
        <v>0.99999999999999967</v>
      </c>
      <c r="CZ611" s="68">
        <f t="shared" si="812"/>
        <v>2.5805000000000001E-5</v>
      </c>
      <c r="DA611" s="19">
        <f t="shared" si="813"/>
        <v>1.9369159999999995E-5</v>
      </c>
      <c r="DB611" s="19">
        <f t="shared" si="814"/>
        <v>3.667E-5</v>
      </c>
      <c r="DC611" s="19">
        <f t="shared" si="815"/>
        <v>4.0717059999999994E-5</v>
      </c>
      <c r="DD611" s="19">
        <f t="shared" si="816"/>
        <v>1.2938279999999998E-5</v>
      </c>
      <c r="DE611" s="19">
        <f t="shared" si="817"/>
        <v>1.2938279999999998E-5</v>
      </c>
      <c r="DF611" s="19">
        <f t="shared" si="818"/>
        <v>1.1585179999999999E-5</v>
      </c>
      <c r="DG611" s="19">
        <f t="shared" si="819"/>
        <v>1.612516E-5</v>
      </c>
      <c r="DH611" s="19">
        <f t="shared" si="820"/>
        <v>2.5787120000000001E-5</v>
      </c>
      <c r="DI611" s="19">
        <f t="shared" si="821"/>
        <v>3.9711719999999996E-5</v>
      </c>
      <c r="DJ611" s="19">
        <f t="shared" si="822"/>
        <v>0</v>
      </c>
      <c r="DK611" s="19">
        <f t="shared" si="823"/>
        <v>2.2178639999999997E-5</v>
      </c>
      <c r="DM611" s="68">
        <f t="shared" si="824"/>
        <v>1024.2336213434003</v>
      </c>
      <c r="DN611" s="19">
        <f t="shared" si="825"/>
        <v>78.809746494934458</v>
      </c>
      <c r="DO611" s="19">
        <f t="shared" si="826"/>
        <v>253.62486482760426</v>
      </c>
      <c r="DP611" s="19">
        <f t="shared" si="827"/>
        <v>13.564988644187975</v>
      </c>
      <c r="DQ611" s="19">
        <f t="shared" si="828"/>
        <v>446.23967435377904</v>
      </c>
      <c r="DR611" s="19">
        <f t="shared" si="829"/>
        <v>9.7247386688772135</v>
      </c>
      <c r="DS611" s="19">
        <f t="shared" si="830"/>
        <v>369.707365123236</v>
      </c>
      <c r="DT611" s="19">
        <f t="shared" si="831"/>
        <v>409.81704534830425</v>
      </c>
      <c r="DU611" s="19">
        <f t="shared" si="832"/>
        <v>48.858145953691171</v>
      </c>
      <c r="DV611" s="19">
        <f t="shared" si="833"/>
        <v>57.20656296660492</v>
      </c>
      <c r="DX611" s="19">
        <f t="shared" si="834"/>
        <v>71.620065980084036</v>
      </c>
      <c r="DZ611" s="68">
        <f t="shared" si="835"/>
        <v>2783.4068197047036</v>
      </c>
      <c r="EA611" s="21">
        <f t="shared" si="836"/>
        <v>2.7834068197047035</v>
      </c>
      <c r="EB611" s="92">
        <f t="shared" si="837"/>
        <v>1134</v>
      </c>
    </row>
    <row r="612" spans="1:132" x14ac:dyDescent="0.3">
      <c r="A612" s="19">
        <f>'A. Thermody. result (all suite)'!C568</f>
        <v>1132</v>
      </c>
      <c r="B612" s="19" t="str">
        <f>'A. Thermody. result (all suite)'!A568</f>
        <v>Basanite</v>
      </c>
      <c r="C612" s="24">
        <f>'A. Thermody. result (all suite)'!G568</f>
        <v>85.780531999999994</v>
      </c>
      <c r="D612" s="19">
        <f>'A. Thermody. result (all suite)'!D568</f>
        <v>5000</v>
      </c>
      <c r="E612" s="61">
        <f>'A. Thermody. result (all suite)'!I568</f>
        <v>43.610506999999998</v>
      </c>
      <c r="F612" s="21">
        <f>'A. Thermody. result (all suite)'!J568</f>
        <v>2.4594179999999999</v>
      </c>
      <c r="G612" s="21">
        <f>'A. Thermody. result (all suite)'!K568</f>
        <v>15.388007</v>
      </c>
      <c r="H612" s="21">
        <f>'A. Thermody. result (all suite)'!L568</f>
        <v>0.85518499999999997</v>
      </c>
      <c r="I612" s="21">
        <f>'A. Thermody. result (all suite)'!M568</f>
        <v>9.5192189999999997</v>
      </c>
      <c r="J612" s="21">
        <f>'A. Thermody. result (all suite)'!N568</f>
        <v>0.20985899999999999</v>
      </c>
      <c r="K612" s="21">
        <f>'A. Thermody. result (all suite)'!O568</f>
        <v>6.9799389999999999</v>
      </c>
      <c r="L612" s="21">
        <f>'A. Thermody. result (all suite)'!P568</f>
        <v>10.724866</v>
      </c>
      <c r="M612" s="21">
        <f>'A. Thermody. result (all suite)'!Q568</f>
        <v>2.0989149999999999</v>
      </c>
      <c r="N612" s="21">
        <f>'A. Thermody. result (all suite)'!R568</f>
        <v>3.7891170000000001</v>
      </c>
      <c r="O612" s="21">
        <f>'A. Thermody. result (all suite)'!S568</f>
        <v>1.717625</v>
      </c>
      <c r="P612" s="21">
        <f>'A. Thermody. result (all suite)'!T568</f>
        <v>2.6473409999999999</v>
      </c>
      <c r="Q612" s="21">
        <f t="shared" si="755"/>
        <v>99.999998000000005</v>
      </c>
      <c r="S612" s="19">
        <f t="shared" si="756"/>
        <v>1405</v>
      </c>
      <c r="T612" s="19">
        <f t="shared" si="757"/>
        <v>0.5</v>
      </c>
      <c r="V612" s="61">
        <f t="shared" si="758"/>
        <v>42.455988144790751</v>
      </c>
      <c r="W612" s="21">
        <f t="shared" si="759"/>
        <v>2.3943088176224361</v>
      </c>
      <c r="X612" s="21">
        <f t="shared" si="760"/>
        <v>14.980633973458669</v>
      </c>
      <c r="Y612" s="21">
        <f t="shared" si="761"/>
        <v>0.83254533641635675</v>
      </c>
      <c r="Z612" s="21">
        <f t="shared" si="762"/>
        <v>9.2672128074930864</v>
      </c>
      <c r="AA612" s="21">
        <f t="shared" si="763"/>
        <v>0.20430331653969633</v>
      </c>
      <c r="AB612" s="21">
        <f t="shared" si="764"/>
        <v>6.7951562093823545</v>
      </c>
      <c r="AC612" s="21">
        <f t="shared" si="765"/>
        <v>10.440942219508464</v>
      </c>
      <c r="AD612" s="21">
        <f t="shared" si="766"/>
        <v>2.0433495615385411</v>
      </c>
      <c r="AE612" s="21">
        <f t="shared" si="767"/>
        <v>3.6888061501148131</v>
      </c>
      <c r="AF612" s="21">
        <f t="shared" si="768"/>
        <v>1.672153608239322</v>
      </c>
      <c r="AG612" s="21">
        <f t="shared" si="769"/>
        <v>94.775400145104499</v>
      </c>
      <c r="AH612" s="21"/>
      <c r="AI612" s="61">
        <f t="shared" si="770"/>
        <v>44.796421940492081</v>
      </c>
      <c r="AJ612" s="21">
        <f t="shared" si="771"/>
        <v>2.526297767096382</v>
      </c>
      <c r="AK612" s="21">
        <f t="shared" si="772"/>
        <v>15.806458163745853</v>
      </c>
      <c r="AL612" s="21">
        <f t="shared" si="773"/>
        <v>0.87844032854696508</v>
      </c>
      <c r="AM612" s="21">
        <f t="shared" si="774"/>
        <v>9.7780782706321006</v>
      </c>
      <c r="AN612" s="21">
        <f t="shared" si="775"/>
        <v>0.21556576519529402</v>
      </c>
      <c r="AO612" s="21">
        <f t="shared" si="776"/>
        <v>7.1697467897563385</v>
      </c>
      <c r="AP612" s="21">
        <f t="shared" si="777"/>
        <v>11.016510828256079</v>
      </c>
      <c r="AQ612" s="21">
        <f t="shared" si="778"/>
        <v>2.1559914897854302</v>
      </c>
      <c r="AR612" s="21">
        <f t="shared" si="779"/>
        <v>3.8921557117850414</v>
      </c>
      <c r="AS612" s="21">
        <f t="shared" si="780"/>
        <v>1.7643329447084324</v>
      </c>
      <c r="AT612" s="21">
        <f t="shared" si="781"/>
        <v>100</v>
      </c>
      <c r="AU612" s="21"/>
      <c r="AV612" s="21">
        <f>AR612*'[1]diagram lines'!$G$39</f>
        <v>3.2309024207934507</v>
      </c>
      <c r="AW612" s="21">
        <f>AK612*'[1]diagram lines'!$G$40</f>
        <v>8.3658268767004831</v>
      </c>
      <c r="AX612" s="21">
        <f>AQ612*'[1]diagram lines'!$G$38</f>
        <v>1.5994270522803176</v>
      </c>
      <c r="AY612" s="21">
        <f>AP612*'[1]diagram lines'!$G$41</f>
        <v>7.8730335409209564</v>
      </c>
      <c r="AZ612" s="21">
        <f t="shared" si="782"/>
        <v>6.0481472015704716</v>
      </c>
      <c r="BA612" s="21">
        <f t="shared" si="783"/>
        <v>0.65855213831835135</v>
      </c>
      <c r="BB612" s="21">
        <f t="shared" si="784"/>
        <v>1.7319371118129774</v>
      </c>
      <c r="BC612" s="86">
        <f t="shared" si="785"/>
        <v>0.5773881702628384</v>
      </c>
      <c r="BX612" s="61">
        <f t="shared" si="786"/>
        <v>0.72587395139813582</v>
      </c>
      <c r="BY612" s="21">
        <f t="shared" si="787"/>
        <v>3.0788908362543815E-2</v>
      </c>
      <c r="BZ612" s="21">
        <f t="shared" si="788"/>
        <v>0.15092199882306787</v>
      </c>
      <c r="CA612" s="21">
        <f t="shared" si="789"/>
        <v>5.3552821090863548E-3</v>
      </c>
      <c r="CB612" s="21">
        <f t="shared" si="790"/>
        <v>0.13248739039665972</v>
      </c>
      <c r="CC612" s="21">
        <f t="shared" si="791"/>
        <v>2.9582605018325346E-3</v>
      </c>
      <c r="CD612" s="21">
        <f t="shared" si="792"/>
        <v>0.1731994789081886</v>
      </c>
      <c r="CE612" s="21">
        <f t="shared" si="793"/>
        <v>0.19124226105563483</v>
      </c>
      <c r="CF612" s="21">
        <f t="shared" si="794"/>
        <v>3.3858928859493466E-2</v>
      </c>
      <c r="CG612" s="21">
        <f t="shared" si="795"/>
        <v>4.0224171974522292E-2</v>
      </c>
      <c r="CH612" s="21">
        <f t="shared" si="796"/>
        <v>1.2100722820267149E-2</v>
      </c>
      <c r="CI612" s="21">
        <f t="shared" si="797"/>
        <v>0.14691126526082132</v>
      </c>
      <c r="CJ612" s="21">
        <f t="shared" si="798"/>
        <v>1.6459226204702537</v>
      </c>
      <c r="CL612" s="68">
        <f t="shared" si="799"/>
        <v>0.44101341239890585</v>
      </c>
      <c r="CM612" s="19">
        <f t="shared" si="800"/>
        <v>1.8706170010438988E-2</v>
      </c>
      <c r="CN612" s="19">
        <f t="shared" si="801"/>
        <v>9.1694467860189074E-2</v>
      </c>
      <c r="CO612" s="19">
        <f t="shared" si="802"/>
        <v>3.2536657814182701E-3</v>
      </c>
      <c r="CP612" s="19">
        <f t="shared" si="803"/>
        <v>8.0494300733777488E-2</v>
      </c>
      <c r="CQ612" s="19">
        <f t="shared" si="804"/>
        <v>1.7973265966703435E-3</v>
      </c>
      <c r="CR612" s="19">
        <f t="shared" si="805"/>
        <v>0.10522941768593233</v>
      </c>
      <c r="CS612" s="19">
        <f t="shared" si="806"/>
        <v>0.11619152606396242</v>
      </c>
      <c r="CT612" s="19">
        <f t="shared" si="807"/>
        <v>2.0571397730605154E-2</v>
      </c>
      <c r="CU612" s="19">
        <f t="shared" si="808"/>
        <v>2.4438677416700132E-2</v>
      </c>
      <c r="CV612" s="19">
        <f t="shared" si="809"/>
        <v>7.3519390703858682E-3</v>
      </c>
      <c r="CW612" s="19">
        <f t="shared" si="810"/>
        <v>8.9257698651014072E-2</v>
      </c>
      <c r="CX612" s="19">
        <f t="shared" si="811"/>
        <v>1</v>
      </c>
      <c r="CZ612" s="68">
        <f t="shared" si="812"/>
        <v>2.5805000000000001E-5</v>
      </c>
      <c r="DA612" s="19">
        <f t="shared" si="813"/>
        <v>1.9354679999999998E-5</v>
      </c>
      <c r="DB612" s="19">
        <f t="shared" si="814"/>
        <v>3.667E-5</v>
      </c>
      <c r="DC612" s="19">
        <f t="shared" si="815"/>
        <v>4.0698879999999996E-5</v>
      </c>
      <c r="DD612" s="19">
        <f t="shared" si="816"/>
        <v>1.2932439999999998E-5</v>
      </c>
      <c r="DE612" s="19">
        <f t="shared" si="817"/>
        <v>1.2932439999999998E-5</v>
      </c>
      <c r="DF612" s="19">
        <f t="shared" si="818"/>
        <v>1.1578639999999999E-5</v>
      </c>
      <c r="DG612" s="19">
        <f t="shared" si="819"/>
        <v>1.6117679999999998E-5</v>
      </c>
      <c r="DH612" s="19">
        <f t="shared" si="820"/>
        <v>2.577176E-5</v>
      </c>
      <c r="DI612" s="19">
        <f t="shared" si="821"/>
        <v>3.9687559999999993E-5</v>
      </c>
      <c r="DJ612" s="19">
        <f t="shared" si="822"/>
        <v>0</v>
      </c>
      <c r="DK612" s="19">
        <f t="shared" si="823"/>
        <v>2.2159719999999995E-5</v>
      </c>
      <c r="DM612" s="68">
        <f t="shared" si="824"/>
        <v>1026.7810818417461</v>
      </c>
      <c r="DN612" s="19">
        <f t="shared" si="825"/>
        <v>77.203490857708118</v>
      </c>
      <c r="DO612" s="19">
        <f t="shared" si="826"/>
        <v>254.9541298888704</v>
      </c>
      <c r="DP612" s="19">
        <f t="shared" si="827"/>
        <v>12.766392800850628</v>
      </c>
      <c r="DQ612" s="19">
        <f t="shared" si="828"/>
        <v>447.20992385983715</v>
      </c>
      <c r="DR612" s="19">
        <f t="shared" si="829"/>
        <v>9.8591100185111369</v>
      </c>
      <c r="DS612" s="19">
        <f t="shared" si="830"/>
        <v>366.25592753061437</v>
      </c>
      <c r="DT612" s="19">
        <f t="shared" si="831"/>
        <v>404.27783537500517</v>
      </c>
      <c r="DU612" s="19">
        <f t="shared" si="832"/>
        <v>49.481329382246827</v>
      </c>
      <c r="DV612" s="19">
        <f t="shared" si="833"/>
        <v>58.006171522087847</v>
      </c>
      <c r="DX612" s="19">
        <f t="shared" si="834"/>
        <v>72.583215387706787</v>
      </c>
      <c r="DZ612" s="68">
        <f t="shared" si="835"/>
        <v>2779.3786084651838</v>
      </c>
      <c r="EA612" s="21">
        <f t="shared" si="836"/>
        <v>2.7793786084651839</v>
      </c>
      <c r="EB612" s="92">
        <f t="shared" si="837"/>
        <v>1132</v>
      </c>
    </row>
    <row r="613" spans="1:132" x14ac:dyDescent="0.3">
      <c r="A613" s="19">
        <f>'A. Thermody. result (all suite)'!C569</f>
        <v>1130</v>
      </c>
      <c r="B613" s="19" t="str">
        <f>'A. Thermody. result (all suite)'!A569</f>
        <v>Basanite</v>
      </c>
      <c r="C613" s="24">
        <f>'A. Thermody. result (all suite)'!G569</f>
        <v>84.643281999999999</v>
      </c>
      <c r="D613" s="19">
        <f>'A. Thermody. result (all suite)'!D569</f>
        <v>5000</v>
      </c>
      <c r="E613" s="61">
        <f>'A. Thermody. result (all suite)'!I569</f>
        <v>43.731513</v>
      </c>
      <c r="F613" s="21">
        <f>'A. Thermody. result (all suite)'!J569</f>
        <v>2.4080339999999998</v>
      </c>
      <c r="G613" s="21">
        <f>'A. Thermody. result (all suite)'!K569</f>
        <v>15.473609</v>
      </c>
      <c r="H613" s="21">
        <f>'A. Thermody. result (all suite)'!L569</f>
        <v>0.80450200000000005</v>
      </c>
      <c r="I613" s="21">
        <f>'A. Thermody. result (all suite)'!M569</f>
        <v>9.5384860000000007</v>
      </c>
      <c r="J613" s="21">
        <f>'A. Thermody. result (all suite)'!N569</f>
        <v>0.21267800000000001</v>
      </c>
      <c r="K613" s="21">
        <f>'A. Thermody. result (all suite)'!O569</f>
        <v>6.9129240000000003</v>
      </c>
      <c r="L613" s="21">
        <f>'A. Thermody. result (all suite)'!P569</f>
        <v>10.578552999999999</v>
      </c>
      <c r="M613" s="21">
        <f>'A. Thermody. result (all suite)'!Q569</f>
        <v>2.1246520000000002</v>
      </c>
      <c r="N613" s="21">
        <f>'A. Thermody. result (all suite)'!R569</f>
        <v>3.8400270000000001</v>
      </c>
      <c r="O613" s="21">
        <f>'A. Thermody. result (all suite)'!S569</f>
        <v>1.694083</v>
      </c>
      <c r="P613" s="21">
        <f>'A. Thermody. result (all suite)'!T569</f>
        <v>2.6809379999999998</v>
      </c>
      <c r="Q613" s="21">
        <f t="shared" si="755"/>
        <v>99.999999000000017</v>
      </c>
      <c r="S613" s="19">
        <f t="shared" si="756"/>
        <v>1403</v>
      </c>
      <c r="T613" s="19">
        <f t="shared" si="757"/>
        <v>0.5</v>
      </c>
      <c r="V613" s="61">
        <f t="shared" si="758"/>
        <v>42.559098238283909</v>
      </c>
      <c r="W613" s="21">
        <f t="shared" si="759"/>
        <v>2.3434761007955007</v>
      </c>
      <c r="X613" s="21">
        <f t="shared" si="760"/>
        <v>15.058771132199201</v>
      </c>
      <c r="Y613" s="21">
        <f t="shared" si="761"/>
        <v>0.78293379995555801</v>
      </c>
      <c r="Z613" s="21">
        <f t="shared" si="762"/>
        <v>9.2827651016441113</v>
      </c>
      <c r="AA613" s="21">
        <f t="shared" si="763"/>
        <v>0.20697623462334233</v>
      </c>
      <c r="AB613" s="21">
        <f t="shared" si="764"/>
        <v>6.7275927917195677</v>
      </c>
      <c r="AC613" s="21">
        <f t="shared" si="765"/>
        <v>10.294948549936816</v>
      </c>
      <c r="AD613" s="21">
        <f t="shared" si="766"/>
        <v>2.067691396594634</v>
      </c>
      <c r="AE613" s="21">
        <f t="shared" si="767"/>
        <v>3.7370782559172526</v>
      </c>
      <c r="AF613" s="21">
        <f t="shared" si="768"/>
        <v>1.6486656846472869</v>
      </c>
      <c r="AG613" s="21">
        <f t="shared" si="769"/>
        <v>94.70999728631719</v>
      </c>
      <c r="AH613" s="21"/>
      <c r="AI613" s="61">
        <f t="shared" si="770"/>
        <v>44.936225802671885</v>
      </c>
      <c r="AJ613" s="21">
        <f t="shared" si="771"/>
        <v>2.4743703599852855</v>
      </c>
      <c r="AK613" s="21">
        <f t="shared" si="772"/>
        <v>15.899874948444065</v>
      </c>
      <c r="AL613" s="21">
        <f t="shared" si="773"/>
        <v>0.82666436742541105</v>
      </c>
      <c r="AM613" s="21">
        <f t="shared" si="774"/>
        <v>9.8012515759887968</v>
      </c>
      <c r="AN613" s="21">
        <f t="shared" si="775"/>
        <v>0.21853683935565299</v>
      </c>
      <c r="AO613" s="21">
        <f t="shared" si="776"/>
        <v>7.1033607691714158</v>
      </c>
      <c r="AP613" s="21">
        <f t="shared" si="777"/>
        <v>10.869970272319007</v>
      </c>
      <c r="AQ613" s="21">
        <f t="shared" si="778"/>
        <v>2.1831817715544952</v>
      </c>
      <c r="AR613" s="21">
        <f t="shared" si="779"/>
        <v>3.9458118076170092</v>
      </c>
      <c r="AS613" s="21">
        <f t="shared" si="780"/>
        <v>1.740751485466963</v>
      </c>
      <c r="AT613" s="21">
        <f t="shared" si="781"/>
        <v>99.999999999999986</v>
      </c>
      <c r="AU613" s="21"/>
      <c r="AV613" s="21">
        <f>AR613*'[1]diagram lines'!$G$39</f>
        <v>3.2754426763101869</v>
      </c>
      <c r="AW613" s="21">
        <f>AK613*'[1]diagram lines'!$G$40</f>
        <v>8.4152692400729254</v>
      </c>
      <c r="AX613" s="21">
        <f>AQ613*'[1]diagram lines'!$G$38</f>
        <v>1.6195982229118375</v>
      </c>
      <c r="AY613" s="21">
        <f>AP613*'[1]diagram lines'!$G$41</f>
        <v>7.7683072142296936</v>
      </c>
      <c r="AZ613" s="21">
        <f t="shared" si="782"/>
        <v>6.1289935791715049</v>
      </c>
      <c r="BA613" s="21">
        <f t="shared" si="783"/>
        <v>0.66453746392186397</v>
      </c>
      <c r="BB613" s="21">
        <f t="shared" si="784"/>
        <v>1.7191417627195669</v>
      </c>
      <c r="BC613" s="86">
        <f t="shared" si="785"/>
        <v>0.58168559550206445</v>
      </c>
      <c r="BX613" s="61">
        <f t="shared" si="786"/>
        <v>0.72788803262316915</v>
      </c>
      <c r="BY613" s="21">
        <f t="shared" si="787"/>
        <v>3.0145643465197797E-2</v>
      </c>
      <c r="BZ613" s="21">
        <f t="shared" si="788"/>
        <v>0.1517615633581797</v>
      </c>
      <c r="CA613" s="21">
        <f t="shared" si="789"/>
        <v>5.0378984282046469E-3</v>
      </c>
      <c r="CB613" s="21">
        <f t="shared" si="790"/>
        <v>0.13275554627696592</v>
      </c>
      <c r="CC613" s="21">
        <f t="shared" si="791"/>
        <v>2.997998308429659E-3</v>
      </c>
      <c r="CD613" s="21">
        <f t="shared" si="792"/>
        <v>0.17153657568238215</v>
      </c>
      <c r="CE613" s="21">
        <f t="shared" si="793"/>
        <v>0.18863325606276746</v>
      </c>
      <c r="CF613" s="21">
        <f t="shared" si="794"/>
        <v>3.4274108727214071E-2</v>
      </c>
      <c r="CG613" s="21">
        <f t="shared" si="795"/>
        <v>4.0764617834394903E-2</v>
      </c>
      <c r="CH613" s="21">
        <f t="shared" si="796"/>
        <v>1.1934868680606437E-2</v>
      </c>
      <c r="CI613" s="21">
        <f t="shared" si="797"/>
        <v>0.14877569367369589</v>
      </c>
      <c r="CJ613" s="21">
        <f t="shared" si="798"/>
        <v>1.6465058031212079</v>
      </c>
      <c r="CL613" s="68">
        <f t="shared" si="799"/>
        <v>0.44208045379697064</v>
      </c>
      <c r="CM613" s="19">
        <f t="shared" si="800"/>
        <v>1.8308859530316895E-2</v>
      </c>
      <c r="CN613" s="19">
        <f t="shared" si="801"/>
        <v>9.2171897038256442E-2</v>
      </c>
      <c r="CO613" s="19">
        <f t="shared" si="802"/>
        <v>3.0597513951390433E-3</v>
      </c>
      <c r="CP613" s="19">
        <f t="shared" si="803"/>
        <v>8.0628653737695385E-2</v>
      </c>
      <c r="CQ613" s="19">
        <f t="shared" si="804"/>
        <v>1.8208246231179307E-3</v>
      </c>
      <c r="CR613" s="19">
        <f t="shared" si="805"/>
        <v>0.10418218712452024</v>
      </c>
      <c r="CS613" s="19">
        <f t="shared" si="806"/>
        <v>0.11456580092531941</v>
      </c>
      <c r="CT613" s="19">
        <f t="shared" si="807"/>
        <v>2.0816269619118359E-2</v>
      </c>
      <c r="CU613" s="19">
        <f t="shared" si="808"/>
        <v>2.4758259434688436E-2</v>
      </c>
      <c r="CV613" s="19">
        <f t="shared" si="809"/>
        <v>7.2486040790029635E-3</v>
      </c>
      <c r="CW613" s="19">
        <f t="shared" si="810"/>
        <v>9.0358438695854221E-2</v>
      </c>
      <c r="CX613" s="19">
        <f t="shared" si="811"/>
        <v>0.99999999999999989</v>
      </c>
      <c r="CZ613" s="68">
        <f t="shared" si="812"/>
        <v>2.5805000000000001E-5</v>
      </c>
      <c r="DA613" s="19">
        <f t="shared" si="813"/>
        <v>1.9340199999999995E-5</v>
      </c>
      <c r="DB613" s="19">
        <f t="shared" si="814"/>
        <v>3.667E-5</v>
      </c>
      <c r="DC613" s="19">
        <f t="shared" si="815"/>
        <v>4.0680699999999992E-5</v>
      </c>
      <c r="DD613" s="19">
        <f t="shared" si="816"/>
        <v>1.2926599999999997E-5</v>
      </c>
      <c r="DE613" s="19">
        <f t="shared" si="817"/>
        <v>1.2926599999999997E-5</v>
      </c>
      <c r="DF613" s="19">
        <f t="shared" si="818"/>
        <v>1.1572099999999999E-5</v>
      </c>
      <c r="DG613" s="19">
        <f t="shared" si="819"/>
        <v>1.6110199999999997E-5</v>
      </c>
      <c r="DH613" s="19">
        <f t="shared" si="820"/>
        <v>2.57564E-5</v>
      </c>
      <c r="DI613" s="19">
        <f t="shared" si="821"/>
        <v>3.966339999999999E-5</v>
      </c>
      <c r="DJ613" s="19">
        <f t="shared" si="822"/>
        <v>0</v>
      </c>
      <c r="DK613" s="19">
        <f t="shared" si="823"/>
        <v>2.2140799999999996E-5</v>
      </c>
      <c r="DM613" s="68">
        <f t="shared" si="824"/>
        <v>1029.2654006635146</v>
      </c>
      <c r="DN613" s="19">
        <f t="shared" si="825"/>
        <v>75.620298615408018</v>
      </c>
      <c r="DO613" s="19">
        <f t="shared" si="826"/>
        <v>256.28160954514937</v>
      </c>
      <c r="DP613" s="19">
        <f t="shared" si="827"/>
        <v>12.010897066416112</v>
      </c>
      <c r="DQ613" s="19">
        <f t="shared" si="828"/>
        <v>448.15874019876946</v>
      </c>
      <c r="DR613" s="19">
        <f t="shared" si="829"/>
        <v>9.9925192056678505</v>
      </c>
      <c r="DS613" s="19">
        <f t="shared" si="830"/>
        <v>362.8159228764153</v>
      </c>
      <c r="DT613" s="19">
        <f t="shared" si="831"/>
        <v>398.80635348362608</v>
      </c>
      <c r="DU613" s="19">
        <f t="shared" si="832"/>
        <v>50.100190775463467</v>
      </c>
      <c r="DV613" s="19">
        <f t="shared" si="833"/>
        <v>58.800507237091409</v>
      </c>
      <c r="DX613" s="19">
        <f t="shared" si="834"/>
        <v>73.541112574942787</v>
      </c>
      <c r="DZ613" s="68">
        <f t="shared" si="835"/>
        <v>2775.3935522424649</v>
      </c>
      <c r="EA613" s="21">
        <f t="shared" si="836"/>
        <v>2.7753935522424649</v>
      </c>
      <c r="EB613" s="92">
        <f t="shared" si="837"/>
        <v>1130</v>
      </c>
    </row>
    <row r="614" spans="1:132" x14ac:dyDescent="0.3">
      <c r="A614" s="19">
        <f>'A. Thermody. result (all suite)'!C570</f>
        <v>1128</v>
      </c>
      <c r="B614" s="19" t="str">
        <f>'A. Thermody. result (all suite)'!A570</f>
        <v>Basanite</v>
      </c>
      <c r="C614" s="24">
        <f>'A. Thermody. result (all suite)'!G570</f>
        <v>83.546223999999995</v>
      </c>
      <c r="D614" s="19">
        <f>'A. Thermody. result (all suite)'!D570</f>
        <v>5000</v>
      </c>
      <c r="E614" s="61">
        <f>'A. Thermody. result (all suite)'!I570</f>
        <v>43.848973999999998</v>
      </c>
      <c r="F614" s="21">
        <f>'A. Thermody. result (all suite)'!J570</f>
        <v>2.3573279999999999</v>
      </c>
      <c r="G614" s="21">
        <f>'A. Thermody. result (all suite)'!K570</f>
        <v>15.558605999999999</v>
      </c>
      <c r="H614" s="21">
        <f>'A. Thermody. result (all suite)'!L570</f>
        <v>0.75662499999999999</v>
      </c>
      <c r="I614" s="21">
        <f>'A. Thermody. result (all suite)'!M570</f>
        <v>9.5571909999999995</v>
      </c>
      <c r="J614" s="21">
        <f>'A. Thermody. result (all suite)'!N570</f>
        <v>0.215471</v>
      </c>
      <c r="K614" s="21">
        <f>'A. Thermody. result (all suite)'!O570</f>
        <v>6.8461059999999998</v>
      </c>
      <c r="L614" s="21">
        <f>'A. Thermody. result (all suite)'!P570</f>
        <v>10.433809</v>
      </c>
      <c r="M614" s="21">
        <f>'A. Thermody. result (all suite)'!Q570</f>
        <v>2.1501320000000002</v>
      </c>
      <c r="N614" s="21">
        <f>'A. Thermody. result (all suite)'!R570</f>
        <v>3.8904510000000001</v>
      </c>
      <c r="O614" s="21">
        <f>'A. Thermody. result (all suite)'!S570</f>
        <v>1.6710780000000001</v>
      </c>
      <c r="P614" s="21">
        <f>'A. Thermody. result (all suite)'!T570</f>
        <v>2.7142279999999999</v>
      </c>
      <c r="Q614" s="21">
        <f t="shared" si="755"/>
        <v>99.999998999999988</v>
      </c>
      <c r="S614" s="19">
        <f t="shared" si="756"/>
        <v>1401</v>
      </c>
      <c r="T614" s="19">
        <f t="shared" si="757"/>
        <v>0.5</v>
      </c>
      <c r="V614" s="61">
        <f t="shared" si="758"/>
        <v>42.658812858077667</v>
      </c>
      <c r="W614" s="21">
        <f t="shared" si="759"/>
        <v>2.293344742732327</v>
      </c>
      <c r="X614" s="21">
        <f t="shared" si="760"/>
        <v>15.136309955315358</v>
      </c>
      <c r="Y614" s="21">
        <f t="shared" si="761"/>
        <v>0.73608847218963458</v>
      </c>
      <c r="Z614" s="21">
        <f t="shared" si="762"/>
        <v>9.2977870432704801</v>
      </c>
      <c r="AA614" s="21">
        <f t="shared" si="763"/>
        <v>0.20962262572763626</v>
      </c>
      <c r="AB614" s="21">
        <f t="shared" si="764"/>
        <v>6.6602870721801306</v>
      </c>
      <c r="AC614" s="21">
        <f t="shared" si="765"/>
        <v>10.150611631823507</v>
      </c>
      <c r="AD614" s="21">
        <f t="shared" si="766"/>
        <v>2.0917725146354451</v>
      </c>
      <c r="AE614" s="21">
        <f t="shared" si="767"/>
        <v>3.7848552885757627</v>
      </c>
      <c r="AF614" s="21">
        <f t="shared" si="768"/>
        <v>1.6257211325685912</v>
      </c>
      <c r="AG614" s="21">
        <f t="shared" si="769"/>
        <v>94.645213337096536</v>
      </c>
      <c r="AH614" s="21"/>
      <c r="AI614" s="61">
        <f t="shared" si="770"/>
        <v>45.072340537857279</v>
      </c>
      <c r="AJ614" s="21">
        <f t="shared" si="771"/>
        <v>2.4230963847734728</v>
      </c>
      <c r="AK614" s="21">
        <f t="shared" si="772"/>
        <v>15.992684068875807</v>
      </c>
      <c r="AL614" s="21">
        <f t="shared" si="773"/>
        <v>0.77773449521204896</v>
      </c>
      <c r="AM614" s="21">
        <f t="shared" si="774"/>
        <v>9.8238323053429877</v>
      </c>
      <c r="AN614" s="21">
        <f t="shared" si="775"/>
        <v>0.22148254342353935</v>
      </c>
      <c r="AO614" s="21">
        <f t="shared" si="776"/>
        <v>7.0371092603048817</v>
      </c>
      <c r="AP614" s="21">
        <f t="shared" si="777"/>
        <v>10.724907550971665</v>
      </c>
      <c r="AQ614" s="21">
        <f t="shared" si="778"/>
        <v>2.2101197101064245</v>
      </c>
      <c r="AR614" s="21">
        <f t="shared" si="779"/>
        <v>3.9989928229072675</v>
      </c>
      <c r="AS614" s="21">
        <f t="shared" si="780"/>
        <v>1.7177003202246299</v>
      </c>
      <c r="AT614" s="21">
        <f t="shared" si="781"/>
        <v>100.00000000000001</v>
      </c>
      <c r="AU614" s="21"/>
      <c r="AV614" s="21">
        <f>AR614*'[1]diagram lines'!$G$39</f>
        <v>3.3195885645441257</v>
      </c>
      <c r="AW614" s="21">
        <f>AK614*'[1]diagram lines'!$G$40</f>
        <v>8.4643899871794233</v>
      </c>
      <c r="AX614" s="21">
        <f>AQ614*'[1]diagram lines'!$G$38</f>
        <v>1.6395821921699485</v>
      </c>
      <c r="AY614" s="21">
        <f>AP614*'[1]diagram lines'!$G$41</f>
        <v>7.6646370333067484</v>
      </c>
      <c r="AZ614" s="21">
        <f t="shared" si="782"/>
        <v>6.209112533013692</v>
      </c>
      <c r="BA614" s="21">
        <f t="shared" si="783"/>
        <v>0.67051004958033045</v>
      </c>
      <c r="BB614" s="21">
        <f t="shared" si="784"/>
        <v>1.7068155952726043</v>
      </c>
      <c r="BC614" s="86">
        <f t="shared" si="785"/>
        <v>0.58588637388228515</v>
      </c>
      <c r="BX614" s="61">
        <f t="shared" si="786"/>
        <v>0.72984310918774964</v>
      </c>
      <c r="BY614" s="21">
        <f t="shared" si="787"/>
        <v>2.9510866299449174E-2</v>
      </c>
      <c r="BZ614" s="21">
        <f t="shared" si="788"/>
        <v>0.15259519419380149</v>
      </c>
      <c r="CA614" s="21">
        <f t="shared" si="789"/>
        <v>4.7380862921911201E-3</v>
      </c>
      <c r="CB614" s="21">
        <f t="shared" si="790"/>
        <v>0.13301588030619346</v>
      </c>
      <c r="CC614" s="21">
        <f t="shared" si="791"/>
        <v>3.0373696081195376E-3</v>
      </c>
      <c r="CD614" s="21">
        <f t="shared" si="792"/>
        <v>0.16987856079404468</v>
      </c>
      <c r="CE614" s="21">
        <f t="shared" si="793"/>
        <v>0.18605222895863052</v>
      </c>
      <c r="CF614" s="21">
        <f t="shared" si="794"/>
        <v>3.4685142764962089E-2</v>
      </c>
      <c r="CG614" s="21">
        <f t="shared" si="795"/>
        <v>4.1299904458598727E-2</v>
      </c>
      <c r="CH614" s="21">
        <f t="shared" si="796"/>
        <v>1.177279772304571E-2</v>
      </c>
      <c r="CI614" s="21">
        <f t="shared" si="797"/>
        <v>0.15062308546059933</v>
      </c>
      <c r="CJ614" s="21">
        <f t="shared" si="798"/>
        <v>1.6470522260473857</v>
      </c>
      <c r="CL614" s="68">
        <f t="shared" si="799"/>
        <v>0.44312080554921762</v>
      </c>
      <c r="CM614" s="19">
        <f t="shared" si="800"/>
        <v>1.791738345193199E-2</v>
      </c>
      <c r="CN614" s="19">
        <f t="shared" si="801"/>
        <v>9.2647453299037855E-2</v>
      </c>
      <c r="CO614" s="19">
        <f t="shared" si="802"/>
        <v>2.8767067718074931E-3</v>
      </c>
      <c r="CP614" s="19">
        <f t="shared" si="803"/>
        <v>8.0759965107728524E-2</v>
      </c>
      <c r="CQ614" s="19">
        <f t="shared" si="804"/>
        <v>1.8441246489242489E-3</v>
      </c>
      <c r="CR614" s="19">
        <f t="shared" si="805"/>
        <v>0.10314096791072688</v>
      </c>
      <c r="CS614" s="19">
        <f t="shared" si="806"/>
        <v>0.11296073434484877</v>
      </c>
      <c r="CT614" s="19">
        <f t="shared" si="807"/>
        <v>2.1058921032637734E-2</v>
      </c>
      <c r="CU614" s="19">
        <f t="shared" si="808"/>
        <v>2.5075042433663867E-2</v>
      </c>
      <c r="CV614" s="19">
        <f t="shared" si="809"/>
        <v>7.1477986774579711E-3</v>
      </c>
      <c r="CW614" s="19">
        <f t="shared" si="810"/>
        <v>9.1450096772016931E-2</v>
      </c>
      <c r="CX614" s="19">
        <f t="shared" si="811"/>
        <v>1</v>
      </c>
      <c r="CZ614" s="68">
        <f t="shared" si="812"/>
        <v>2.5805000000000001E-5</v>
      </c>
      <c r="DA614" s="19">
        <f t="shared" si="813"/>
        <v>1.9325719999999998E-5</v>
      </c>
      <c r="DB614" s="19">
        <f t="shared" si="814"/>
        <v>3.667E-5</v>
      </c>
      <c r="DC614" s="19">
        <f t="shared" si="815"/>
        <v>4.0662519999999994E-5</v>
      </c>
      <c r="DD614" s="19">
        <f t="shared" si="816"/>
        <v>1.2920759999999999E-5</v>
      </c>
      <c r="DE614" s="19">
        <f t="shared" si="817"/>
        <v>1.2920759999999999E-5</v>
      </c>
      <c r="DF614" s="19">
        <f t="shared" si="818"/>
        <v>1.1565559999999999E-5</v>
      </c>
      <c r="DG614" s="19">
        <f t="shared" si="819"/>
        <v>1.6102719999999999E-5</v>
      </c>
      <c r="DH614" s="19">
        <f t="shared" si="820"/>
        <v>2.5741039999999999E-5</v>
      </c>
      <c r="DI614" s="19">
        <f t="shared" si="821"/>
        <v>3.9639239999999994E-5</v>
      </c>
      <c r="DJ614" s="19">
        <f t="shared" si="822"/>
        <v>0</v>
      </c>
      <c r="DK614" s="19">
        <f t="shared" si="823"/>
        <v>2.2121879999999998E-5</v>
      </c>
      <c r="DM614" s="68">
        <f t="shared" si="824"/>
        <v>1031.6875798254987</v>
      </c>
      <c r="DN614" s="19">
        <f t="shared" si="825"/>
        <v>74.05884956111997</v>
      </c>
      <c r="DO614" s="19">
        <f t="shared" si="826"/>
        <v>257.60388160266973</v>
      </c>
      <c r="DP614" s="19">
        <f t="shared" si="827"/>
        <v>11.297413549134157</v>
      </c>
      <c r="DQ614" s="19">
        <f t="shared" si="828"/>
        <v>449.09150026703497</v>
      </c>
      <c r="DR614" s="19">
        <f t="shared" si="829"/>
        <v>10.124961890375351</v>
      </c>
      <c r="DS614" s="19">
        <f t="shared" si="830"/>
        <v>359.39297420983445</v>
      </c>
      <c r="DT614" s="19">
        <f t="shared" si="831"/>
        <v>393.40173474165357</v>
      </c>
      <c r="DU614" s="19">
        <f t="shared" si="832"/>
        <v>50.714443348567627</v>
      </c>
      <c r="DV614" s="19">
        <f t="shared" si="833"/>
        <v>59.589159561362344</v>
      </c>
      <c r="DX614" s="19">
        <f t="shared" si="834"/>
        <v>74.493250294809712</v>
      </c>
      <c r="DZ614" s="68">
        <f t="shared" si="835"/>
        <v>2771.4557488520609</v>
      </c>
      <c r="EA614" s="21">
        <f t="shared" si="836"/>
        <v>2.7714557488520608</v>
      </c>
      <c r="EB614" s="92">
        <f t="shared" si="837"/>
        <v>1128</v>
      </c>
    </row>
    <row r="615" spans="1:132" x14ac:dyDescent="0.3">
      <c r="A615" s="19">
        <f>'A. Thermody. result (all suite)'!C571</f>
        <v>1126</v>
      </c>
      <c r="B615" s="19" t="str">
        <f>'A. Thermody. result (all suite)'!A571</f>
        <v>Basanite</v>
      </c>
      <c r="C615" s="24">
        <f>'A. Thermody. result (all suite)'!G571</f>
        <v>82.479474999999994</v>
      </c>
      <c r="D615" s="19">
        <f>'A. Thermody. result (all suite)'!D571</f>
        <v>5000</v>
      </c>
      <c r="E615" s="61">
        <f>'A. Thermody. result (all suite)'!I571</f>
        <v>43.965387</v>
      </c>
      <c r="F615" s="21">
        <f>'A. Thermody. result (all suite)'!J571</f>
        <v>2.3087819999999999</v>
      </c>
      <c r="G615" s="21">
        <f>'A. Thermody. result (all suite)'!K571</f>
        <v>15.638657</v>
      </c>
      <c r="H615" s="21">
        <f>'A. Thermody. result (all suite)'!L571</f>
        <v>0.71125300000000002</v>
      </c>
      <c r="I615" s="21">
        <f>'A. Thermody. result (all suite)'!M571</f>
        <v>9.5762219999999996</v>
      </c>
      <c r="J615" s="21">
        <f>'A. Thermody. result (all suite)'!N571</f>
        <v>0.21825800000000001</v>
      </c>
      <c r="K615" s="21">
        <f>'A. Thermody. result (all suite)'!O571</f>
        <v>6.7779319999999998</v>
      </c>
      <c r="L615" s="21">
        <f>'A. Thermody. result (all suite)'!P571</f>
        <v>10.291048</v>
      </c>
      <c r="M615" s="21">
        <f>'A. Thermody. result (all suite)'!Q571</f>
        <v>2.1755559999999998</v>
      </c>
      <c r="N615" s="21">
        <f>'A. Thermody. result (all suite)'!R571</f>
        <v>3.9407679999999998</v>
      </c>
      <c r="O615" s="21">
        <f>'A. Thermody. result (all suite)'!S571</f>
        <v>1.648666</v>
      </c>
      <c r="P615" s="21">
        <f>'A. Thermody. result (all suite)'!T571</f>
        <v>2.7474699999999999</v>
      </c>
      <c r="Q615" s="21">
        <f t="shared" si="755"/>
        <v>99.999999000000031</v>
      </c>
      <c r="S615" s="19">
        <f t="shared" si="756"/>
        <v>1399</v>
      </c>
      <c r="T615" s="19">
        <f t="shared" si="757"/>
        <v>0.5</v>
      </c>
      <c r="V615" s="61">
        <f t="shared" si="758"/>
        <v>42.757451169711743</v>
      </c>
      <c r="W615" s="21">
        <f t="shared" si="759"/>
        <v>2.245348906550269</v>
      </c>
      <c r="X615" s="21">
        <f t="shared" si="760"/>
        <v>15.208989586225426</v>
      </c>
      <c r="Y615" s="21">
        <f t="shared" si="761"/>
        <v>0.69171153700548538</v>
      </c>
      <c r="Z615" s="21">
        <f t="shared" si="762"/>
        <v>9.313118170785561</v>
      </c>
      <c r="AA615" s="21">
        <f t="shared" si="763"/>
        <v>0.21226142686743429</v>
      </c>
      <c r="AB615" s="21">
        <f t="shared" si="764"/>
        <v>6.5917103498173839</v>
      </c>
      <c r="AC615" s="21">
        <f t="shared" si="765"/>
        <v>10.008304540686966</v>
      </c>
      <c r="AD615" s="21">
        <f t="shared" si="766"/>
        <v>2.1157832509690726</v>
      </c>
      <c r="AE615" s="21">
        <f t="shared" si="767"/>
        <v>3.8324965803476863</v>
      </c>
      <c r="AF615" s="21">
        <f t="shared" si="768"/>
        <v>1.603369395796834</v>
      </c>
      <c r="AG615" s="21">
        <f t="shared" si="769"/>
        <v>94.580544914763863</v>
      </c>
      <c r="AH615" s="21"/>
      <c r="AI615" s="61">
        <f t="shared" si="770"/>
        <v>45.207448538433376</v>
      </c>
      <c r="AJ615" s="21">
        <f t="shared" si="771"/>
        <v>2.3740071582097362</v>
      </c>
      <c r="AK615" s="21">
        <f t="shared" si="772"/>
        <v>16.080463059217717</v>
      </c>
      <c r="AL615" s="21">
        <f t="shared" si="773"/>
        <v>0.73134653392921023</v>
      </c>
      <c r="AM615" s="21">
        <f t="shared" si="774"/>
        <v>9.8467588436697611</v>
      </c>
      <c r="AN615" s="21">
        <f t="shared" si="775"/>
        <v>0.22442398387398235</v>
      </c>
      <c r="AO615" s="21">
        <f t="shared" si="776"/>
        <v>6.9694146462761912</v>
      </c>
      <c r="AP615" s="21">
        <f t="shared" si="777"/>
        <v>10.581779318047349</v>
      </c>
      <c r="AQ615" s="21">
        <f t="shared" si="778"/>
        <v>2.237017404452279</v>
      </c>
      <c r="AR615" s="21">
        <f t="shared" si="779"/>
        <v>4.0520982235844993</v>
      </c>
      <c r="AS615" s="21">
        <f t="shared" si="780"/>
        <v>1.6952422903058899</v>
      </c>
      <c r="AT615" s="21">
        <f t="shared" si="781"/>
        <v>99.999999999999972</v>
      </c>
      <c r="AU615" s="21"/>
      <c r="AV615" s="21">
        <f>AR615*'[1]diagram lines'!$G$39</f>
        <v>3.3636716846222239</v>
      </c>
      <c r="AW615" s="21">
        <f>AK615*'[1]diagram lines'!$G$40</f>
        <v>8.5108484555475172</v>
      </c>
      <c r="AX615" s="21">
        <f>AQ615*'[1]diagram lines'!$G$38</f>
        <v>1.6595363061748274</v>
      </c>
      <c r="AY615" s="21">
        <f>AP615*'[1]diagram lines'!$G$41</f>
        <v>7.5623493492992466</v>
      </c>
      <c r="AZ615" s="21">
        <f t="shared" si="782"/>
        <v>6.2891156280367788</v>
      </c>
      <c r="BA615" s="21">
        <f t="shared" si="783"/>
        <v>0.67623929759811474</v>
      </c>
      <c r="BB615" s="21">
        <f t="shared" si="784"/>
        <v>1.6943054062543546</v>
      </c>
      <c r="BC615" s="86">
        <f t="shared" si="785"/>
        <v>0.59021236449379355</v>
      </c>
      <c r="BX615" s="61">
        <f t="shared" si="786"/>
        <v>0.73178074234354196</v>
      </c>
      <c r="BY615" s="21">
        <f t="shared" si="787"/>
        <v>2.8903129694541813E-2</v>
      </c>
      <c r="BZ615" s="21">
        <f t="shared" si="788"/>
        <v>0.15338031581012163</v>
      </c>
      <c r="CA615" s="21">
        <f t="shared" si="789"/>
        <v>4.4539607990481556E-3</v>
      </c>
      <c r="CB615" s="21">
        <f t="shared" si="790"/>
        <v>0.133280751565762</v>
      </c>
      <c r="CC615" s="21">
        <f t="shared" si="791"/>
        <v>3.07665632929236E-3</v>
      </c>
      <c r="CD615" s="21">
        <f t="shared" si="792"/>
        <v>0.1681868982630273</v>
      </c>
      <c r="CE615" s="21">
        <f t="shared" si="793"/>
        <v>0.18350656205420829</v>
      </c>
      <c r="CF615" s="21">
        <f t="shared" si="794"/>
        <v>3.5095273431198573E-2</v>
      </c>
      <c r="CG615" s="21">
        <f t="shared" si="795"/>
        <v>4.1834055201698514E-2</v>
      </c>
      <c r="CH615" s="21">
        <f t="shared" si="796"/>
        <v>1.1614904469368203E-2</v>
      </c>
      <c r="CI615" s="21">
        <f t="shared" si="797"/>
        <v>0.15246781354051053</v>
      </c>
      <c r="CJ615" s="21">
        <f t="shared" si="798"/>
        <v>1.6475810635023191</v>
      </c>
      <c r="CL615" s="68">
        <f t="shared" si="799"/>
        <v>0.44415462070677769</v>
      </c>
      <c r="CM615" s="19">
        <f t="shared" si="800"/>
        <v>1.7542766383282803E-2</v>
      </c>
      <c r="CN615" s="19">
        <f t="shared" si="801"/>
        <v>9.3094245380604138E-2</v>
      </c>
      <c r="CO615" s="19">
        <f t="shared" si="802"/>
        <v>2.7033333276969204E-3</v>
      </c>
      <c r="CP615" s="19">
        <f t="shared" si="803"/>
        <v>8.0894806646079412E-2</v>
      </c>
      <c r="CQ615" s="19">
        <f t="shared" si="804"/>
        <v>1.8673778167565284E-3</v>
      </c>
      <c r="CR615" s="19">
        <f t="shared" si="805"/>
        <v>0.10208110665311161</v>
      </c>
      <c r="CS615" s="19">
        <f t="shared" si="806"/>
        <v>0.11137938285362552</v>
      </c>
      <c r="CT615" s="19">
        <f t="shared" si="807"/>
        <v>2.1301090555505265E-2</v>
      </c>
      <c r="CU615" s="19">
        <f t="shared" si="808"/>
        <v>2.5391196905826557E-2</v>
      </c>
      <c r="CV615" s="19">
        <f t="shared" si="809"/>
        <v>7.0496710156876929E-3</v>
      </c>
      <c r="CW615" s="19">
        <f t="shared" si="810"/>
        <v>9.2540401755045978E-2</v>
      </c>
      <c r="CX615" s="19">
        <f t="shared" si="811"/>
        <v>1</v>
      </c>
      <c r="CZ615" s="68">
        <f t="shared" si="812"/>
        <v>2.5805000000000001E-5</v>
      </c>
      <c r="DA615" s="19">
        <f t="shared" si="813"/>
        <v>1.9311239999999995E-5</v>
      </c>
      <c r="DB615" s="19">
        <f t="shared" si="814"/>
        <v>3.667E-5</v>
      </c>
      <c r="DC615" s="19">
        <f t="shared" si="815"/>
        <v>4.0644339999999989E-5</v>
      </c>
      <c r="DD615" s="19">
        <f t="shared" si="816"/>
        <v>1.2914919999999999E-5</v>
      </c>
      <c r="DE615" s="19">
        <f t="shared" si="817"/>
        <v>1.2914919999999999E-5</v>
      </c>
      <c r="DF615" s="19">
        <f t="shared" si="818"/>
        <v>1.1559019999999999E-5</v>
      </c>
      <c r="DG615" s="19">
        <f t="shared" si="819"/>
        <v>1.6095239999999997E-5</v>
      </c>
      <c r="DH615" s="19">
        <f t="shared" si="820"/>
        <v>2.5725679999999999E-5</v>
      </c>
      <c r="DI615" s="19">
        <f t="shared" si="821"/>
        <v>3.9615079999999991E-5</v>
      </c>
      <c r="DJ615" s="19">
        <f t="shared" si="822"/>
        <v>0</v>
      </c>
      <c r="DK615" s="19">
        <f t="shared" si="823"/>
        <v>2.2102959999999995E-5</v>
      </c>
      <c r="DM615" s="68">
        <f t="shared" si="824"/>
        <v>1034.0945402853401</v>
      </c>
      <c r="DN615" s="19">
        <f t="shared" si="825"/>
        <v>72.564795357347876</v>
      </c>
      <c r="DO615" s="19">
        <f t="shared" si="826"/>
        <v>258.84617559330235</v>
      </c>
      <c r="DP615" s="19">
        <f t="shared" si="827"/>
        <v>10.621289436608425</v>
      </c>
      <c r="DQ615" s="19">
        <f t="shared" si="828"/>
        <v>450.0447434069128</v>
      </c>
      <c r="DR615" s="19">
        <f t="shared" si="829"/>
        <v>10.257266968801057</v>
      </c>
      <c r="DS615" s="19">
        <f t="shared" si="830"/>
        <v>355.90115754799268</v>
      </c>
      <c r="DT615" s="19">
        <f t="shared" si="831"/>
        <v>388.07472211854684</v>
      </c>
      <c r="DU615" s="19">
        <f t="shared" si="832"/>
        <v>51.328268233755978</v>
      </c>
      <c r="DV615" s="19">
        <f t="shared" si="833"/>
        <v>60.377279271652675</v>
      </c>
      <c r="DX615" s="19">
        <f t="shared" si="834"/>
        <v>75.445914919355999</v>
      </c>
      <c r="DZ615" s="68">
        <f t="shared" si="835"/>
        <v>2767.556153139617</v>
      </c>
      <c r="EA615" s="21">
        <f t="shared" si="836"/>
        <v>2.7675561531396169</v>
      </c>
      <c r="EB615" s="92">
        <f t="shared" si="837"/>
        <v>1126</v>
      </c>
    </row>
    <row r="616" spans="1:132" x14ac:dyDescent="0.3">
      <c r="A616" s="19">
        <f>'A. Thermody. result (all suite)'!C572</f>
        <v>1124</v>
      </c>
      <c r="B616" s="19" t="str">
        <f>'A. Thermody. result (all suite)'!A572</f>
        <v>Basanite</v>
      </c>
      <c r="C616" s="24">
        <f>'A. Thermody. result (all suite)'!G572</f>
        <v>81.393561000000005</v>
      </c>
      <c r="D616" s="19">
        <f>'A. Thermody. result (all suite)'!D572</f>
        <v>5000</v>
      </c>
      <c r="E616" s="61">
        <f>'A. Thermody. result (all suite)'!I572</f>
        <v>44.096918000000002</v>
      </c>
      <c r="F616" s="21">
        <f>'A. Thermody. result (all suite)'!J572</f>
        <v>2.2699530000000001</v>
      </c>
      <c r="G616" s="21">
        <f>'A. Thermody. result (all suite)'!K572</f>
        <v>15.686005</v>
      </c>
      <c r="H616" s="21">
        <f>'A. Thermody. result (all suite)'!L572</f>
        <v>0.66759800000000002</v>
      </c>
      <c r="I616" s="21">
        <f>'A. Thermody. result (all suite)'!M572</f>
        <v>9.6016530000000007</v>
      </c>
      <c r="J616" s="21">
        <f>'A. Thermody. result (all suite)'!N572</f>
        <v>0.22117000000000001</v>
      </c>
      <c r="K616" s="21">
        <f>'A. Thermody. result (all suite)'!O572</f>
        <v>6.6995779999999998</v>
      </c>
      <c r="L616" s="21">
        <f>'A. Thermody. result (all suite)'!P572</f>
        <v>10.151960000000001</v>
      </c>
      <c r="M616" s="21">
        <f>'A. Thermody. result (all suite)'!Q572</f>
        <v>2.2021799999999998</v>
      </c>
      <c r="N616" s="21">
        <f>'A. Thermody. result (all suite)'!R572</f>
        <v>3.993344</v>
      </c>
      <c r="O616" s="21">
        <f>'A. Thermody. result (all suite)'!S572</f>
        <v>1.627348</v>
      </c>
      <c r="P616" s="21">
        <f>'A. Thermody. result (all suite)'!T572</f>
        <v>2.7822930000000001</v>
      </c>
      <c r="Q616" s="21">
        <f t="shared" si="755"/>
        <v>100</v>
      </c>
      <c r="S616" s="19">
        <f t="shared" si="756"/>
        <v>1397</v>
      </c>
      <c r="T616" s="19">
        <f t="shared" si="757"/>
        <v>0.5</v>
      </c>
      <c r="V616" s="61">
        <f t="shared" si="758"/>
        <v>42.87001253727027</v>
      </c>
      <c r="W616" s="21">
        <f t="shared" si="759"/>
        <v>2.2067962565777104</v>
      </c>
      <c r="X616" s="21">
        <f t="shared" si="760"/>
        <v>15.249574380905351</v>
      </c>
      <c r="Y616" s="21">
        <f t="shared" si="761"/>
        <v>0.64902346757786011</v>
      </c>
      <c r="Z616" s="21">
        <f t="shared" si="762"/>
        <v>9.3345068806967113</v>
      </c>
      <c r="AA616" s="21">
        <f t="shared" si="763"/>
        <v>0.21501640257190002</v>
      </c>
      <c r="AB616" s="21">
        <f t="shared" si="764"/>
        <v>6.5131761102764596</v>
      </c>
      <c r="AC616" s="21">
        <f t="shared" si="765"/>
        <v>9.8695027275572009</v>
      </c>
      <c r="AD616" s="21">
        <f t="shared" si="766"/>
        <v>2.1409089000126</v>
      </c>
      <c r="AE616" s="21">
        <f t="shared" si="767"/>
        <v>3.8822374694220803</v>
      </c>
      <c r="AF616" s="21">
        <f t="shared" si="768"/>
        <v>1.5820704105103602</v>
      </c>
      <c r="AG616" s="21">
        <f t="shared" si="769"/>
        <v>94.512825543378511</v>
      </c>
      <c r="AH616" s="21"/>
      <c r="AI616" s="61">
        <f t="shared" si="770"/>
        <v>45.358936515546489</v>
      </c>
      <c r="AJ616" s="21">
        <f t="shared" si="771"/>
        <v>2.3349172388935275</v>
      </c>
      <c r="AK616" s="21">
        <f t="shared" si="772"/>
        <v>16.134925914267857</v>
      </c>
      <c r="AL616" s="21">
        <f t="shared" si="773"/>
        <v>0.68670412068040232</v>
      </c>
      <c r="AM616" s="21">
        <f t="shared" si="774"/>
        <v>9.8764446275203746</v>
      </c>
      <c r="AN616" s="21">
        <f t="shared" si="775"/>
        <v>0.22749970846360321</v>
      </c>
      <c r="AO616" s="21">
        <f t="shared" si="776"/>
        <v>6.8913145626855794</v>
      </c>
      <c r="AP616" s="21">
        <f t="shared" si="777"/>
        <v>10.442500973613788</v>
      </c>
      <c r="AQ616" s="21">
        <f t="shared" si="778"/>
        <v>2.265204629852049</v>
      </c>
      <c r="AR616" s="21">
        <f t="shared" si="779"/>
        <v>4.1076303105976359</v>
      </c>
      <c r="AS616" s="21">
        <f t="shared" si="780"/>
        <v>1.6739213978786804</v>
      </c>
      <c r="AT616" s="21">
        <f t="shared" si="781"/>
        <v>99.999999999999986</v>
      </c>
      <c r="AU616" s="21"/>
      <c r="AV616" s="21">
        <f>AR616*'[1]diagram lines'!$G$39</f>
        <v>3.4097692119691372</v>
      </c>
      <c r="AW616" s="21">
        <f>AK616*'[1]diagram lines'!$G$40</f>
        <v>8.5396738136283901</v>
      </c>
      <c r="AX616" s="21">
        <f>AQ616*'[1]diagram lines'!$G$38</f>
        <v>1.6804470616424203</v>
      </c>
      <c r="AY616" s="21">
        <f>AP616*'[1]diagram lines'!$G$41</f>
        <v>7.4628130174838345</v>
      </c>
      <c r="AZ616" s="21">
        <f t="shared" si="782"/>
        <v>6.3728349404496853</v>
      </c>
      <c r="BA616" s="21">
        <f t="shared" si="783"/>
        <v>0.68028789032509362</v>
      </c>
      <c r="BB616" s="21">
        <f t="shared" si="784"/>
        <v>1.6776642395136208</v>
      </c>
      <c r="BC616" s="86">
        <f t="shared" si="785"/>
        <v>0.59606682698912061</v>
      </c>
      <c r="BX616" s="61">
        <f t="shared" si="786"/>
        <v>0.73397000665778966</v>
      </c>
      <c r="BY616" s="21">
        <f t="shared" si="787"/>
        <v>2.841703805708563E-2</v>
      </c>
      <c r="BZ616" s="21">
        <f t="shared" si="788"/>
        <v>0.15384469399764614</v>
      </c>
      <c r="CA616" s="21">
        <f t="shared" si="789"/>
        <v>4.1805873880643753E-3</v>
      </c>
      <c r="CB616" s="21">
        <f t="shared" si="790"/>
        <v>0.13363469728601254</v>
      </c>
      <c r="CC616" s="21">
        <f t="shared" si="791"/>
        <v>3.1177051029038626E-3</v>
      </c>
      <c r="CD616" s="21">
        <f t="shared" si="792"/>
        <v>0.16624263027295286</v>
      </c>
      <c r="CE616" s="21">
        <f t="shared" si="793"/>
        <v>0.18102639087018546</v>
      </c>
      <c r="CF616" s="21">
        <f t="shared" si="794"/>
        <v>3.5524762058396511E-2</v>
      </c>
      <c r="CG616" s="21">
        <f t="shared" si="795"/>
        <v>4.2392186836518048E-2</v>
      </c>
      <c r="CH616" s="21">
        <f t="shared" si="796"/>
        <v>1.1464718480527533E-2</v>
      </c>
      <c r="CI616" s="21">
        <f t="shared" si="797"/>
        <v>0.15440027746947838</v>
      </c>
      <c r="CJ616" s="21">
        <f t="shared" si="798"/>
        <v>1.648215694477561</v>
      </c>
      <c r="CL616" s="68">
        <f t="shared" si="799"/>
        <v>0.44531186610890633</v>
      </c>
      <c r="CM616" s="19">
        <f t="shared" si="800"/>
        <v>1.7241091777185781E-2</v>
      </c>
      <c r="CN616" s="19">
        <f t="shared" si="801"/>
        <v>9.3340146264297444E-2</v>
      </c>
      <c r="CO616" s="19">
        <f t="shared" si="802"/>
        <v>2.5364322170160539E-3</v>
      </c>
      <c r="CP616" s="19">
        <f t="shared" si="803"/>
        <v>8.1078403593512108E-2</v>
      </c>
      <c r="CQ616" s="19">
        <f t="shared" si="804"/>
        <v>1.8915637761185676E-3</v>
      </c>
      <c r="CR616" s="19">
        <f t="shared" si="805"/>
        <v>0.10086218134553511</v>
      </c>
      <c r="CS616" s="19">
        <f t="shared" si="806"/>
        <v>0.10983173590490888</v>
      </c>
      <c r="CT616" s="19">
        <f t="shared" si="807"/>
        <v>2.1553466683653249E-2</v>
      </c>
      <c r="CU616" s="19">
        <f t="shared" si="808"/>
        <v>2.5720048036525466E-2</v>
      </c>
      <c r="CV616" s="19">
        <f t="shared" si="809"/>
        <v>6.9558362530709513E-3</v>
      </c>
      <c r="CW616" s="19">
        <f t="shared" si="810"/>
        <v>9.3677228039270075E-2</v>
      </c>
      <c r="CX616" s="19">
        <f t="shared" si="811"/>
        <v>1.0000000000000002</v>
      </c>
      <c r="CZ616" s="68">
        <f t="shared" si="812"/>
        <v>2.5805000000000001E-5</v>
      </c>
      <c r="DA616" s="19">
        <f t="shared" si="813"/>
        <v>1.9296759999999999E-5</v>
      </c>
      <c r="DB616" s="19">
        <f t="shared" si="814"/>
        <v>3.667E-5</v>
      </c>
      <c r="DC616" s="19">
        <f t="shared" si="815"/>
        <v>4.0626159999999991E-5</v>
      </c>
      <c r="DD616" s="19">
        <f t="shared" si="816"/>
        <v>1.2909079999999998E-5</v>
      </c>
      <c r="DE616" s="19">
        <f t="shared" si="817"/>
        <v>1.2909079999999998E-5</v>
      </c>
      <c r="DF616" s="19">
        <f t="shared" si="818"/>
        <v>1.1552479999999999E-5</v>
      </c>
      <c r="DG616" s="19">
        <f t="shared" si="819"/>
        <v>1.6087759999999999E-5</v>
      </c>
      <c r="DH616" s="19">
        <f t="shared" si="820"/>
        <v>2.5710319999999998E-5</v>
      </c>
      <c r="DI616" s="19">
        <f t="shared" si="821"/>
        <v>3.9590919999999995E-5</v>
      </c>
      <c r="DJ616" s="19">
        <f t="shared" si="822"/>
        <v>0</v>
      </c>
      <c r="DK616" s="19">
        <f t="shared" si="823"/>
        <v>2.2084039999999997E-5</v>
      </c>
      <c r="DM616" s="68">
        <f t="shared" si="824"/>
        <v>1036.7888748623557</v>
      </c>
      <c r="DN616" s="19">
        <f t="shared" si="825"/>
        <v>71.370448259790777</v>
      </c>
      <c r="DO616" s="19">
        <f t="shared" si="826"/>
        <v>259.52989673050905</v>
      </c>
      <c r="DP616" s="19">
        <f t="shared" si="827"/>
        <v>9.9700011208367645</v>
      </c>
      <c r="DQ616" s="19">
        <f t="shared" si="828"/>
        <v>451.27021431378887</v>
      </c>
      <c r="DR616" s="19">
        <f t="shared" si="829"/>
        <v>10.394817777707722</v>
      </c>
      <c r="DS616" s="19">
        <f t="shared" si="830"/>
        <v>351.85050380741319</v>
      </c>
      <c r="DT616" s="19">
        <f t="shared" si="831"/>
        <v>382.86024589795539</v>
      </c>
      <c r="DU616" s="19">
        <f t="shared" si="832"/>
        <v>51.9674356336158</v>
      </c>
      <c r="DV616" s="19">
        <f t="shared" si="833"/>
        <v>61.196570452030393</v>
      </c>
      <c r="DX616" s="19">
        <f t="shared" si="834"/>
        <v>76.438172058538512</v>
      </c>
      <c r="DZ616" s="68">
        <f t="shared" si="835"/>
        <v>2763.6371809145421</v>
      </c>
      <c r="EA616" s="21">
        <f t="shared" si="836"/>
        <v>2.7636371809145421</v>
      </c>
      <c r="EB616" s="92">
        <f t="shared" si="837"/>
        <v>1124</v>
      </c>
    </row>
    <row r="617" spans="1:132" x14ac:dyDescent="0.3">
      <c r="A617" s="19">
        <f>'A. Thermody. result (all suite)'!C573</f>
        <v>1122</v>
      </c>
      <c r="B617" s="19" t="str">
        <f>'A. Thermody. result (all suite)'!A573</f>
        <v>Basanite</v>
      </c>
      <c r="C617" s="24">
        <f>'A. Thermody. result (all suite)'!G573</f>
        <v>80.338820999999996</v>
      </c>
      <c r="D617" s="19">
        <f>'A. Thermody. result (all suite)'!D573</f>
        <v>5000</v>
      </c>
      <c r="E617" s="61">
        <f>'A. Thermody. result (all suite)'!I573</f>
        <v>44.226858</v>
      </c>
      <c r="F617" s="21">
        <f>'A. Thermody. result (all suite)'!J573</f>
        <v>2.2316590000000001</v>
      </c>
      <c r="G617" s="21">
        <f>'A. Thermody. result (all suite)'!K573</f>
        <v>15.732716</v>
      </c>
      <c r="H617" s="21">
        <f>'A. Thermody. result (all suite)'!L573</f>
        <v>0.62582899999999997</v>
      </c>
      <c r="I617" s="21">
        <f>'A. Thermody. result (all suite)'!M573</f>
        <v>9.6257180000000009</v>
      </c>
      <c r="J617" s="21">
        <f>'A. Thermody. result (all suite)'!N573</f>
        <v>0.22407299999999999</v>
      </c>
      <c r="K617" s="21">
        <f>'A. Thermody. result (all suite)'!O573</f>
        <v>6.6207010000000004</v>
      </c>
      <c r="L617" s="21">
        <f>'A. Thermody. result (all suite)'!P573</f>
        <v>10.014481999999999</v>
      </c>
      <c r="M617" s="21">
        <f>'A. Thermody. result (all suite)'!Q573</f>
        <v>2.2287219999999999</v>
      </c>
      <c r="N617" s="21">
        <f>'A. Thermody. result (all suite)'!R573</f>
        <v>4.0457710000000002</v>
      </c>
      <c r="O617" s="21">
        <f>'A. Thermody. result (all suite)'!S573</f>
        <v>1.606438</v>
      </c>
      <c r="P617" s="21">
        <f>'A. Thermody. result (all suite)'!T573</f>
        <v>2.8170320000000002</v>
      </c>
      <c r="Q617" s="21">
        <f t="shared" si="755"/>
        <v>99.999999000000003</v>
      </c>
      <c r="S617" s="19">
        <f t="shared" si="756"/>
        <v>1395</v>
      </c>
      <c r="T617" s="19">
        <f t="shared" si="757"/>
        <v>0.5</v>
      </c>
      <c r="V617" s="61">
        <f t="shared" si="758"/>
        <v>42.980973245086595</v>
      </c>
      <c r="W617" s="21">
        <f t="shared" si="759"/>
        <v>2.1687924512104546</v>
      </c>
      <c r="X617" s="21">
        <f t="shared" si="760"/>
        <v>15.289520351378926</v>
      </c>
      <c r="Y617" s="21">
        <f t="shared" si="761"/>
        <v>0.60819919662842192</v>
      </c>
      <c r="Z617" s="21">
        <f t="shared" si="762"/>
        <v>9.3545584409986446</v>
      </c>
      <c r="AA617" s="21">
        <f t="shared" si="763"/>
        <v>0.21776079182351793</v>
      </c>
      <c r="AB617" s="21">
        <f t="shared" si="764"/>
        <v>6.4341937323406073</v>
      </c>
      <c r="AC617" s="21">
        <f t="shared" si="765"/>
        <v>9.732370834604648</v>
      </c>
      <c r="AD617" s="21">
        <f t="shared" si="766"/>
        <v>2.1659381874411219</v>
      </c>
      <c r="AE617" s="21">
        <f t="shared" si="767"/>
        <v>3.9318003351435737</v>
      </c>
      <c r="AF617" s="21">
        <f t="shared" si="768"/>
        <v>1.5611841270273012</v>
      </c>
      <c r="AG617" s="21">
        <f t="shared" si="769"/>
        <v>94.445291693683828</v>
      </c>
      <c r="AH617" s="21"/>
      <c r="AI617" s="61">
        <f t="shared" si="770"/>
        <v>45.508857534674767</v>
      </c>
      <c r="AJ617" s="21">
        <f t="shared" si="771"/>
        <v>2.2963478775040893</v>
      </c>
      <c r="AK617" s="21">
        <f t="shared" si="772"/>
        <v>16.18875867414091</v>
      </c>
      <c r="AL617" s="21">
        <f t="shared" si="773"/>
        <v>0.64396984298699156</v>
      </c>
      <c r="AM617" s="21">
        <f t="shared" si="774"/>
        <v>9.9047377304296518</v>
      </c>
      <c r="AN617" s="21">
        <f t="shared" si="775"/>
        <v>0.23056818176790175</v>
      </c>
      <c r="AO617" s="21">
        <f t="shared" si="776"/>
        <v>6.8126146014866968</v>
      </c>
      <c r="AP617" s="21">
        <f t="shared" si="777"/>
        <v>10.30477079383674</v>
      </c>
      <c r="AQ617" s="21">
        <f t="shared" si="778"/>
        <v>2.2933257429771614</v>
      </c>
      <c r="AR617" s="21">
        <f t="shared" si="779"/>
        <v>4.1630453616424363</v>
      </c>
      <c r="AS617" s="21">
        <f t="shared" si="780"/>
        <v>1.6530036585526346</v>
      </c>
      <c r="AT617" s="21">
        <f t="shared" si="781"/>
        <v>99.999999999999986</v>
      </c>
      <c r="AU617" s="21"/>
      <c r="AV617" s="21">
        <f>AR617*'[1]diagram lines'!$G$39</f>
        <v>3.4557695870381306</v>
      </c>
      <c r="AW617" s="21">
        <f>AK617*'[1]diagram lines'!$G$40</f>
        <v>8.5681656835164777</v>
      </c>
      <c r="AX617" s="21">
        <f>AQ617*'[1]diagram lines'!$G$38</f>
        <v>1.7013087715729249</v>
      </c>
      <c r="AY617" s="21">
        <f>AP617*'[1]diagram lines'!$G$41</f>
        <v>7.3643830933557233</v>
      </c>
      <c r="AZ617" s="21">
        <f t="shared" si="782"/>
        <v>6.4563711046195973</v>
      </c>
      <c r="BA617" s="21">
        <f t="shared" si="783"/>
        <v>0.6842784060298851</v>
      </c>
      <c r="BB617" s="21">
        <f t="shared" si="784"/>
        <v>1.6614379475560503</v>
      </c>
      <c r="BC617" s="86">
        <f t="shared" si="785"/>
        <v>0.60188826279728624</v>
      </c>
      <c r="BX617" s="61">
        <f t="shared" si="786"/>
        <v>0.7361327896138482</v>
      </c>
      <c r="BY617" s="21">
        <f t="shared" si="787"/>
        <v>2.7937643965948927E-2</v>
      </c>
      <c r="BZ617" s="21">
        <f t="shared" si="788"/>
        <v>0.15430282463711259</v>
      </c>
      <c r="CA617" s="21">
        <f t="shared" si="789"/>
        <v>3.919024359696913E-3</v>
      </c>
      <c r="CB617" s="21">
        <f t="shared" si="790"/>
        <v>0.13396963117606125</v>
      </c>
      <c r="CC617" s="21">
        <f t="shared" si="791"/>
        <v>3.15862700873978E-3</v>
      </c>
      <c r="CD617" s="21">
        <f t="shared" si="792"/>
        <v>0.16428538461538464</v>
      </c>
      <c r="CE617" s="21">
        <f t="shared" si="793"/>
        <v>0.17857492867332381</v>
      </c>
      <c r="CF617" s="21">
        <f t="shared" si="794"/>
        <v>3.5952927891595418E-2</v>
      </c>
      <c r="CG617" s="21">
        <f t="shared" si="795"/>
        <v>4.2948736730360933E-2</v>
      </c>
      <c r="CH617" s="21">
        <f t="shared" si="796"/>
        <v>1.131740686467903E-2</v>
      </c>
      <c r="CI617" s="21">
        <f t="shared" si="797"/>
        <v>0.15632807991120978</v>
      </c>
      <c r="CJ617" s="21">
        <f t="shared" si="798"/>
        <v>1.6488280054479612</v>
      </c>
      <c r="CL617" s="68">
        <f t="shared" si="799"/>
        <v>0.44645820375537126</v>
      </c>
      <c r="CM617" s="19">
        <f t="shared" si="800"/>
        <v>1.6943940710394897E-2</v>
      </c>
      <c r="CN617" s="19">
        <f t="shared" si="801"/>
        <v>9.3583335634325845E-2</v>
      </c>
      <c r="CO617" s="19">
        <f t="shared" si="802"/>
        <v>2.3768545577512643E-3</v>
      </c>
      <c r="CP617" s="19">
        <f t="shared" si="803"/>
        <v>8.1251428732048839E-2</v>
      </c>
      <c r="CQ617" s="19">
        <f t="shared" si="804"/>
        <v>1.915680106295641E-3</v>
      </c>
      <c r="CR617" s="19">
        <f t="shared" si="805"/>
        <v>9.963767237853946E-2</v>
      </c>
      <c r="CS617" s="19">
        <f t="shared" si="806"/>
        <v>0.10830415791294602</v>
      </c>
      <c r="CT617" s="19">
        <f t="shared" si="807"/>
        <v>2.1805141453688229E-2</v>
      </c>
      <c r="CU617" s="19">
        <f t="shared" si="808"/>
        <v>2.604803932760253E-2</v>
      </c>
      <c r="CV617" s="19">
        <f t="shared" si="809"/>
        <v>6.8639098967780239E-3</v>
      </c>
      <c r="CW617" s="19">
        <f t="shared" si="810"/>
        <v>9.4811635534258074E-2</v>
      </c>
      <c r="CX617" s="19">
        <f t="shared" si="811"/>
        <v>1</v>
      </c>
      <c r="CZ617" s="68">
        <f t="shared" si="812"/>
        <v>2.5805000000000001E-5</v>
      </c>
      <c r="DA617" s="19">
        <f t="shared" si="813"/>
        <v>1.9282279999999995E-5</v>
      </c>
      <c r="DB617" s="19">
        <f t="shared" si="814"/>
        <v>3.667E-5</v>
      </c>
      <c r="DC617" s="19">
        <f t="shared" si="815"/>
        <v>4.0607979999999993E-5</v>
      </c>
      <c r="DD617" s="19">
        <f t="shared" si="816"/>
        <v>1.2903239999999998E-5</v>
      </c>
      <c r="DE617" s="19">
        <f t="shared" si="817"/>
        <v>1.2903239999999998E-5</v>
      </c>
      <c r="DF617" s="19">
        <f t="shared" si="818"/>
        <v>1.1545939999999998E-5</v>
      </c>
      <c r="DG617" s="19">
        <f t="shared" si="819"/>
        <v>1.6080279999999998E-5</v>
      </c>
      <c r="DH617" s="19">
        <f t="shared" si="820"/>
        <v>2.5694959999999998E-5</v>
      </c>
      <c r="DI617" s="19">
        <f t="shared" si="821"/>
        <v>3.9566759999999992E-5</v>
      </c>
      <c r="DJ617" s="19">
        <f t="shared" si="822"/>
        <v>0</v>
      </c>
      <c r="DK617" s="19">
        <f t="shared" si="823"/>
        <v>2.2065119999999998E-5</v>
      </c>
      <c r="DM617" s="68">
        <f t="shared" si="824"/>
        <v>1039.4578136648984</v>
      </c>
      <c r="DN617" s="19">
        <f t="shared" si="825"/>
        <v>70.19304687756555</v>
      </c>
      <c r="DO617" s="19">
        <f t="shared" si="826"/>
        <v>260.20607857310779</v>
      </c>
      <c r="DP617" s="19">
        <f t="shared" si="827"/>
        <v>9.3469289614331821</v>
      </c>
      <c r="DQ617" s="19">
        <f t="shared" si="828"/>
        <v>452.43792678410301</v>
      </c>
      <c r="DR617" s="19">
        <f t="shared" si="829"/>
        <v>10.532110287076176</v>
      </c>
      <c r="DS617" s="19">
        <f t="shared" si="830"/>
        <v>347.77577199042605</v>
      </c>
      <c r="DT617" s="19">
        <f t="shared" si="831"/>
        <v>377.71090899897348</v>
      </c>
      <c r="DU617" s="19">
        <f t="shared" si="832"/>
        <v>52.605675148516816</v>
      </c>
      <c r="DV617" s="19">
        <f t="shared" si="833"/>
        <v>62.014815078620508</v>
      </c>
      <c r="DX617" s="19">
        <f t="shared" si="834"/>
        <v>77.430155481924899</v>
      </c>
      <c r="DZ617" s="68">
        <f t="shared" si="835"/>
        <v>2759.7112318466457</v>
      </c>
      <c r="EA617" s="21">
        <f t="shared" si="836"/>
        <v>2.7597112318466457</v>
      </c>
      <c r="EB617" s="92">
        <f t="shared" si="837"/>
        <v>1122</v>
      </c>
    </row>
    <row r="618" spans="1:132" x14ac:dyDescent="0.3">
      <c r="A618" s="19">
        <f>'A. Thermody. result (all suite)'!C574</f>
        <v>1120</v>
      </c>
      <c r="B618" s="19" t="str">
        <f>'A. Thermody. result (all suite)'!A574</f>
        <v>Basanite</v>
      </c>
      <c r="C618" s="24">
        <f>'A. Thermody. result (all suite)'!G574</f>
        <v>79.314404999999994</v>
      </c>
      <c r="D618" s="19">
        <f>'A. Thermody. result (all suite)'!D574</f>
        <v>5000</v>
      </c>
      <c r="E618" s="61">
        <f>'A. Thermody. result (all suite)'!I574</f>
        <v>44.355172000000003</v>
      </c>
      <c r="F618" s="21">
        <f>'A. Thermody. result (all suite)'!J574</f>
        <v>2.1939139999999999</v>
      </c>
      <c r="G618" s="21">
        <f>'A. Thermody. result (all suite)'!K574</f>
        <v>15.778759000000001</v>
      </c>
      <c r="H618" s="21">
        <f>'A. Thermody. result (all suite)'!L574</f>
        <v>0.58591499999999996</v>
      </c>
      <c r="I618" s="21">
        <f>'A. Thermody. result (all suite)'!M574</f>
        <v>9.6484520000000007</v>
      </c>
      <c r="J618" s="21">
        <f>'A. Thermody. result (all suite)'!N574</f>
        <v>0.226968</v>
      </c>
      <c r="K618" s="21">
        <f>'A. Thermody. result (all suite)'!O574</f>
        <v>6.5413750000000004</v>
      </c>
      <c r="L618" s="21">
        <f>'A. Thermody. result (all suite)'!P574</f>
        <v>9.878641</v>
      </c>
      <c r="M618" s="21">
        <f>'A. Thermody. result (all suite)'!Q574</f>
        <v>2.255172</v>
      </c>
      <c r="N618" s="21">
        <f>'A. Thermody. result (all suite)'!R574</f>
        <v>4.0980259999999999</v>
      </c>
      <c r="O618" s="21">
        <f>'A. Thermody. result (all suite)'!S574</f>
        <v>1.5859350000000001</v>
      </c>
      <c r="P618" s="21">
        <f>'A. Thermody. result (all suite)'!T574</f>
        <v>2.8516710000000001</v>
      </c>
      <c r="Q618" s="21">
        <f t="shared" si="755"/>
        <v>100.00000000000001</v>
      </c>
      <c r="S618" s="19">
        <f t="shared" si="756"/>
        <v>1393</v>
      </c>
      <c r="T618" s="19">
        <f t="shared" si="757"/>
        <v>0.5</v>
      </c>
      <c r="V618" s="61">
        <f t="shared" si="758"/>
        <v>43.090308423075889</v>
      </c>
      <c r="W618" s="21">
        <f t="shared" si="759"/>
        <v>2.1313507906970601</v>
      </c>
      <c r="X618" s="21">
        <f t="shared" si="760"/>
        <v>15.328800705437111</v>
      </c>
      <c r="Y618" s="21">
        <f t="shared" si="761"/>
        <v>0.56920663186035003</v>
      </c>
      <c r="Z618" s="21">
        <f t="shared" si="762"/>
        <v>9.3733098923670806</v>
      </c>
      <c r="AA618" s="21">
        <f t="shared" si="763"/>
        <v>0.22049561936472001</v>
      </c>
      <c r="AB618" s="21">
        <f t="shared" si="764"/>
        <v>6.3548365061237506</v>
      </c>
      <c r="AC618" s="21">
        <f t="shared" si="765"/>
        <v>9.5969346594088893</v>
      </c>
      <c r="AD618" s="21">
        <f t="shared" si="766"/>
        <v>2.1908619140758803</v>
      </c>
      <c r="AE618" s="21">
        <f t="shared" si="767"/>
        <v>3.9811637809855402</v>
      </c>
      <c r="AF618" s="21">
        <f t="shared" si="768"/>
        <v>1.5407093515261503</v>
      </c>
      <c r="AG618" s="21">
        <f t="shared" si="769"/>
        <v>94.377978274922413</v>
      </c>
      <c r="AH618" s="21"/>
      <c r="AI618" s="61">
        <f t="shared" si="770"/>
        <v>45.657164108298765</v>
      </c>
      <c r="AJ618" s="21">
        <f t="shared" si="771"/>
        <v>2.2583136761930307</v>
      </c>
      <c r="AK618" s="21">
        <f t="shared" si="772"/>
        <v>16.241925272847464</v>
      </c>
      <c r="AL618" s="21">
        <f t="shared" si="773"/>
        <v>0.60311382195776109</v>
      </c>
      <c r="AM618" s="21">
        <f t="shared" si="774"/>
        <v>9.9316705694443801</v>
      </c>
      <c r="AN618" s="21">
        <f t="shared" si="775"/>
        <v>0.2336303694940548</v>
      </c>
      <c r="AO618" s="21">
        <f t="shared" si="776"/>
        <v>6.73338910440755</v>
      </c>
      <c r="AP618" s="21">
        <f t="shared" si="777"/>
        <v>10.168616487474528</v>
      </c>
      <c r="AQ618" s="21">
        <f t="shared" si="778"/>
        <v>2.3213698302520469</v>
      </c>
      <c r="AR618" s="21">
        <f t="shared" si="779"/>
        <v>4.2183185672704679</v>
      </c>
      <c r="AS618" s="21">
        <f t="shared" si="780"/>
        <v>1.6324881923599532</v>
      </c>
      <c r="AT618" s="21">
        <f t="shared" si="781"/>
        <v>100.00000000000001</v>
      </c>
      <c r="AU618" s="21"/>
      <c r="AV618" s="21">
        <f>AR618*'[1]diagram lines'!$G$39</f>
        <v>3.5016522153533067</v>
      </c>
      <c r="AW618" s="21">
        <f>AK618*'[1]diagram lines'!$G$40</f>
        <v>8.5963049766961603</v>
      </c>
      <c r="AX618" s="21">
        <f>AQ618*'[1]diagram lines'!$G$38</f>
        <v>1.7221133397061814</v>
      </c>
      <c r="AY618" s="21">
        <f>AP618*'[1]diagram lines'!$G$41</f>
        <v>7.2670793791905179</v>
      </c>
      <c r="AZ618" s="21">
        <f t="shared" si="782"/>
        <v>6.5396883975225144</v>
      </c>
      <c r="BA618" s="21">
        <f t="shared" si="783"/>
        <v>0.68820844562124195</v>
      </c>
      <c r="BB618" s="21">
        <f t="shared" si="784"/>
        <v>1.6456146215004217</v>
      </c>
      <c r="BC618" s="86">
        <f t="shared" si="785"/>
        <v>0.60767568963882335</v>
      </c>
      <c r="BX618" s="61">
        <f t="shared" si="786"/>
        <v>0.73826850865512661</v>
      </c>
      <c r="BY618" s="21">
        <f t="shared" si="787"/>
        <v>2.7465122684026039E-2</v>
      </c>
      <c r="BZ618" s="21">
        <f t="shared" si="788"/>
        <v>0.1547544036877207</v>
      </c>
      <c r="CA618" s="21">
        <f t="shared" si="789"/>
        <v>3.6690775878264136E-3</v>
      </c>
      <c r="CB618" s="21">
        <f t="shared" si="790"/>
        <v>0.13428604036186501</v>
      </c>
      <c r="CC618" s="21">
        <f t="shared" si="791"/>
        <v>3.1994361432196223E-3</v>
      </c>
      <c r="CD618" s="21">
        <f t="shared" si="792"/>
        <v>0.16231699751861045</v>
      </c>
      <c r="CE618" s="21">
        <f t="shared" si="793"/>
        <v>0.17615265691868759</v>
      </c>
      <c r="CF618" s="21">
        <f t="shared" si="794"/>
        <v>3.6379609614453939E-2</v>
      </c>
      <c r="CG618" s="21">
        <f t="shared" si="795"/>
        <v>4.3503460721868364E-2</v>
      </c>
      <c r="CH618" s="21">
        <f t="shared" si="796"/>
        <v>1.1172962576790849E-2</v>
      </c>
      <c r="CI618" s="21">
        <f t="shared" si="797"/>
        <v>0.15825033296337404</v>
      </c>
      <c r="CJ618" s="21">
        <f t="shared" si="798"/>
        <v>1.6494186094335697</v>
      </c>
      <c r="CL618" s="68">
        <f t="shared" si="799"/>
        <v>0.44759317278993049</v>
      </c>
      <c r="CM618" s="19">
        <f t="shared" si="800"/>
        <v>1.665139615070664E-2</v>
      </c>
      <c r="CN618" s="19">
        <f t="shared" si="801"/>
        <v>9.3823607180511456E-2</v>
      </c>
      <c r="CO618" s="19">
        <f t="shared" si="802"/>
        <v>2.2244671951933532E-3</v>
      </c>
      <c r="CP618" s="19">
        <f t="shared" si="803"/>
        <v>8.1414165933280241E-2</v>
      </c>
      <c r="CQ618" s="19">
        <f t="shared" si="804"/>
        <v>1.9397356892428585E-3</v>
      </c>
      <c r="CR618" s="19">
        <f t="shared" si="805"/>
        <v>9.8408612944140411E-2</v>
      </c>
      <c r="CS618" s="19">
        <f t="shared" si="806"/>
        <v>0.10679681671542468</v>
      </c>
      <c r="CT618" s="19">
        <f t="shared" si="807"/>
        <v>2.2056019864446139E-2</v>
      </c>
      <c r="CU618" s="19">
        <f t="shared" si="808"/>
        <v>2.6375027220535592E-2</v>
      </c>
      <c r="CV618" s="19">
        <f t="shared" si="809"/>
        <v>6.7738793007966489E-3</v>
      </c>
      <c r="CW618" s="19">
        <f t="shared" si="810"/>
        <v>9.5943099015791469E-2</v>
      </c>
      <c r="CX618" s="19">
        <f t="shared" si="811"/>
        <v>0.99999999999999989</v>
      </c>
      <c r="CZ618" s="68">
        <f t="shared" si="812"/>
        <v>2.5805000000000001E-5</v>
      </c>
      <c r="DA618" s="19">
        <f t="shared" si="813"/>
        <v>1.9267799999999999E-5</v>
      </c>
      <c r="DB618" s="19">
        <f t="shared" si="814"/>
        <v>3.667E-5</v>
      </c>
      <c r="DC618" s="19">
        <f t="shared" si="815"/>
        <v>4.0589799999999995E-5</v>
      </c>
      <c r="DD618" s="19">
        <f t="shared" si="816"/>
        <v>1.2897399999999998E-5</v>
      </c>
      <c r="DE618" s="19">
        <f t="shared" si="817"/>
        <v>1.2897399999999998E-5</v>
      </c>
      <c r="DF618" s="19">
        <f t="shared" si="818"/>
        <v>1.1539399999999998E-5</v>
      </c>
      <c r="DG618" s="19">
        <f t="shared" si="819"/>
        <v>1.60728E-5</v>
      </c>
      <c r="DH618" s="19">
        <f t="shared" si="820"/>
        <v>2.5679600000000001E-5</v>
      </c>
      <c r="DI618" s="19">
        <f t="shared" si="821"/>
        <v>3.954259999999999E-5</v>
      </c>
      <c r="DJ618" s="19">
        <f t="shared" si="822"/>
        <v>0</v>
      </c>
      <c r="DK618" s="19">
        <f t="shared" si="823"/>
        <v>2.2046199999999996E-5</v>
      </c>
      <c r="DM618" s="68">
        <f t="shared" si="824"/>
        <v>1042.1002837131959</v>
      </c>
      <c r="DN618" s="19">
        <f t="shared" si="825"/>
        <v>69.032973381415957</v>
      </c>
      <c r="DO618" s="19">
        <f t="shared" si="826"/>
        <v>260.87414748090941</v>
      </c>
      <c r="DP618" s="19">
        <f t="shared" si="827"/>
        <v>8.751587009554779</v>
      </c>
      <c r="DQ618" s="19">
        <f t="shared" si="828"/>
        <v>453.549383775504</v>
      </c>
      <c r="DR618" s="19">
        <f t="shared" si="829"/>
        <v>10.669192999743235</v>
      </c>
      <c r="DS618" s="19">
        <f t="shared" si="830"/>
        <v>343.6805294598384</v>
      </c>
      <c r="DT618" s="19">
        <f t="shared" si="831"/>
        <v>372.62738797228957</v>
      </c>
      <c r="DU618" s="19">
        <f t="shared" si="832"/>
        <v>53.242755782684156</v>
      </c>
      <c r="DV618" s="19">
        <f t="shared" si="833"/>
        <v>62.831669242145267</v>
      </c>
      <c r="DX618" s="19">
        <f t="shared" si="834"/>
        <v>78.421435179965826</v>
      </c>
      <c r="DZ618" s="68">
        <f t="shared" si="835"/>
        <v>2755.7813459972467</v>
      </c>
      <c r="EA618" s="21">
        <f t="shared" si="836"/>
        <v>2.7557813459972467</v>
      </c>
      <c r="EB618" s="92">
        <f t="shared" si="837"/>
        <v>1120</v>
      </c>
    </row>
    <row r="619" spans="1:132" x14ac:dyDescent="0.3">
      <c r="A619" s="19">
        <f>'A. Thermody. result (all suite)'!C575</f>
        <v>1118</v>
      </c>
      <c r="B619" s="19" t="str">
        <f>'A. Thermody. result (all suite)'!A575</f>
        <v>Basanite</v>
      </c>
      <c r="C619" s="24">
        <f>'A. Thermody. result (all suite)'!G575</f>
        <v>78.319461000000004</v>
      </c>
      <c r="D619" s="19">
        <f>'A. Thermody. result (all suite)'!D575</f>
        <v>5000</v>
      </c>
      <c r="E619" s="61">
        <f>'A. Thermody. result (all suite)'!I575</f>
        <v>44.481838000000003</v>
      </c>
      <c r="F619" s="21">
        <f>'A. Thermody. result (all suite)'!J575</f>
        <v>2.1567249999999998</v>
      </c>
      <c r="G619" s="21">
        <f>'A. Thermody. result (all suite)'!K575</f>
        <v>15.824109</v>
      </c>
      <c r="H619" s="21">
        <f>'A. Thermody. result (all suite)'!L575</f>
        <v>0.54782399999999998</v>
      </c>
      <c r="I619" s="21">
        <f>'A. Thermody. result (all suite)'!M575</f>
        <v>9.6698880000000003</v>
      </c>
      <c r="J619" s="21">
        <f>'A. Thermody. result (all suite)'!N575</f>
        <v>0.229851</v>
      </c>
      <c r="K619" s="21">
        <f>'A. Thermody. result (all suite)'!O575</f>
        <v>6.4616720000000001</v>
      </c>
      <c r="L619" s="21">
        <f>'A. Thermody. result (all suite)'!P575</f>
        <v>9.7444590000000009</v>
      </c>
      <c r="M619" s="21">
        <f>'A. Thermody. result (all suite)'!Q575</f>
        <v>2.281517</v>
      </c>
      <c r="N619" s="21">
        <f>'A. Thermody. result (all suite)'!R575</f>
        <v>4.1500859999999999</v>
      </c>
      <c r="O619" s="21">
        <f>'A. Thermody. result (all suite)'!S575</f>
        <v>1.565836</v>
      </c>
      <c r="P619" s="21">
        <f>'A. Thermody. result (all suite)'!T575</f>
        <v>2.8861949999999998</v>
      </c>
      <c r="Q619" s="21">
        <f t="shared" si="755"/>
        <v>100</v>
      </c>
      <c r="S619" s="19">
        <f t="shared" si="756"/>
        <v>1391</v>
      </c>
      <c r="T619" s="19">
        <f t="shared" si="757"/>
        <v>0.5</v>
      </c>
      <c r="V619" s="61">
        <f t="shared" si="758"/>
        <v>43.198005415735906</v>
      </c>
      <c r="W619" s="21">
        <f t="shared" si="759"/>
        <v>2.0944777108862498</v>
      </c>
      <c r="X619" s="21">
        <f t="shared" si="760"/>
        <v>15.367394357247449</v>
      </c>
      <c r="Y619" s="21">
        <f t="shared" si="761"/>
        <v>0.53201273110319991</v>
      </c>
      <c r="Z619" s="21">
        <f t="shared" si="762"/>
        <v>9.3907961760383998</v>
      </c>
      <c r="AA619" s="21">
        <f t="shared" si="763"/>
        <v>0.22321705193055</v>
      </c>
      <c r="AB619" s="21">
        <f t="shared" si="764"/>
        <v>6.2751755458196001</v>
      </c>
      <c r="AC619" s="21">
        <f t="shared" si="765"/>
        <v>9.4632149115649504</v>
      </c>
      <c r="AD619" s="21">
        <f t="shared" si="766"/>
        <v>2.2156679704218498</v>
      </c>
      <c r="AE619" s="21">
        <f t="shared" si="767"/>
        <v>4.0303064253722996</v>
      </c>
      <c r="AF619" s="21">
        <f t="shared" si="768"/>
        <v>1.5206429196598001</v>
      </c>
      <c r="AG619" s="21">
        <f t="shared" si="769"/>
        <v>94.310911215780266</v>
      </c>
      <c r="AH619" s="21"/>
      <c r="AI619" s="61">
        <f t="shared" si="770"/>
        <v>45.803825727969368</v>
      </c>
      <c r="AJ619" s="21">
        <f t="shared" si="771"/>
        <v>2.220822261057529</v>
      </c>
      <c r="AK619" s="21">
        <f t="shared" si="772"/>
        <v>16.294397073618931</v>
      </c>
      <c r="AL619" s="21">
        <f t="shared" si="773"/>
        <v>0.56410517536615912</v>
      </c>
      <c r="AM619" s="21">
        <f t="shared" si="774"/>
        <v>9.9572743545575193</v>
      </c>
      <c r="AN619" s="21">
        <f t="shared" si="775"/>
        <v>0.23668210714223376</v>
      </c>
      <c r="AO619" s="21">
        <f t="shared" si="776"/>
        <v>6.6537110764015468</v>
      </c>
      <c r="AP619" s="21">
        <f t="shared" si="777"/>
        <v>10.034061583726432</v>
      </c>
      <c r="AQ619" s="21">
        <f t="shared" si="778"/>
        <v>2.3493230442366042</v>
      </c>
      <c r="AR619" s="21">
        <f t="shared" si="779"/>
        <v>4.2734253899329744</v>
      </c>
      <c r="AS619" s="21">
        <f t="shared" si="780"/>
        <v>1.6123722059906929</v>
      </c>
      <c r="AT619" s="21">
        <f t="shared" si="781"/>
        <v>99.999999999999986</v>
      </c>
      <c r="AU619" s="21"/>
      <c r="AV619" s="21">
        <f>AR619*'[1]diagram lines'!$G$39</f>
        <v>3.5473967281443612</v>
      </c>
      <c r="AW619" s="21">
        <f>AK619*'[1]diagram lines'!$G$40</f>
        <v>8.624076536688623</v>
      </c>
      <c r="AX619" s="21">
        <f>AQ619*'[1]diagram lines'!$G$38</f>
        <v>1.7428504932881423</v>
      </c>
      <c r="AY619" s="21">
        <f>AP619*'[1]diagram lines'!$G$41</f>
        <v>7.1709186903100575</v>
      </c>
      <c r="AZ619" s="21">
        <f t="shared" si="782"/>
        <v>6.6227484341695781</v>
      </c>
      <c r="BA619" s="21">
        <f t="shared" si="783"/>
        <v>0.69207621483972659</v>
      </c>
      <c r="BB619" s="21">
        <f t="shared" si="784"/>
        <v>1.6301840302944064</v>
      </c>
      <c r="BC619" s="86">
        <f t="shared" si="785"/>
        <v>0.6134276752909934</v>
      </c>
      <c r="BX619" s="61">
        <f t="shared" si="786"/>
        <v>0.74037679760319586</v>
      </c>
      <c r="BY619" s="21">
        <f t="shared" si="787"/>
        <v>2.6999561842764145E-2</v>
      </c>
      <c r="BZ619" s="21">
        <f t="shared" si="788"/>
        <v>0.1551991859552766</v>
      </c>
      <c r="CA619" s="21">
        <f t="shared" si="789"/>
        <v>3.4305466842006384E-3</v>
      </c>
      <c r="CB619" s="21">
        <f t="shared" si="790"/>
        <v>0.13458438413361171</v>
      </c>
      <c r="CC619" s="21">
        <f t="shared" si="791"/>
        <v>3.2400761206653511E-3</v>
      </c>
      <c r="CD619" s="21">
        <f t="shared" si="792"/>
        <v>0.16033925558312656</v>
      </c>
      <c r="CE619" s="21">
        <f t="shared" si="793"/>
        <v>0.17375996790299575</v>
      </c>
      <c r="CF619" s="21">
        <f t="shared" si="794"/>
        <v>3.6804597515728343E-2</v>
      </c>
      <c r="CG619" s="21">
        <f t="shared" si="795"/>
        <v>4.4056114649681524E-2</v>
      </c>
      <c r="CH619" s="21">
        <f t="shared" si="796"/>
        <v>1.1031364481767459E-2</v>
      </c>
      <c r="CI619" s="21">
        <f t="shared" si="797"/>
        <v>0.16016620421753608</v>
      </c>
      <c r="CJ619" s="21">
        <f t="shared" si="798"/>
        <v>1.64998805669055</v>
      </c>
      <c r="CL619" s="68">
        <f t="shared" si="799"/>
        <v>0.44871645864407073</v>
      </c>
      <c r="CM619" s="19">
        <f t="shared" si="800"/>
        <v>1.6363489258775784E-2</v>
      </c>
      <c r="CN619" s="19">
        <f t="shared" si="801"/>
        <v>9.406079354693396E-2</v>
      </c>
      <c r="CO619" s="19">
        <f t="shared" si="802"/>
        <v>2.0791342520875148E-3</v>
      </c>
      <c r="CP619" s="19">
        <f t="shared" si="803"/>
        <v>8.1566883825543099E-2</v>
      </c>
      <c r="CQ619" s="19">
        <f t="shared" si="804"/>
        <v>1.9636967113350547E-3</v>
      </c>
      <c r="CR619" s="19">
        <f t="shared" si="805"/>
        <v>9.7176009809868388E-2</v>
      </c>
      <c r="CS619" s="19">
        <f t="shared" si="806"/>
        <v>0.1053098337278352</v>
      </c>
      <c r="CT619" s="19">
        <f t="shared" si="807"/>
        <v>2.2305978135107755E-2</v>
      </c>
      <c r="CU619" s="19">
        <f t="shared" si="808"/>
        <v>2.6700868816012351E-2</v>
      </c>
      <c r="CV619" s="19">
        <f t="shared" si="809"/>
        <v>6.6857238372340271E-3</v>
      </c>
      <c r="CW619" s="19">
        <f t="shared" si="810"/>
        <v>9.7071129435196107E-2</v>
      </c>
      <c r="CX619" s="19">
        <f t="shared" si="811"/>
        <v>0.99999999999999978</v>
      </c>
      <c r="CZ619" s="68">
        <f t="shared" si="812"/>
        <v>2.5805000000000001E-5</v>
      </c>
      <c r="DA619" s="19">
        <f t="shared" si="813"/>
        <v>1.9253319999999995E-5</v>
      </c>
      <c r="DB619" s="19">
        <f t="shared" si="814"/>
        <v>3.667E-5</v>
      </c>
      <c r="DC619" s="19">
        <f t="shared" si="815"/>
        <v>4.0571619999999991E-5</v>
      </c>
      <c r="DD619" s="19">
        <f t="shared" si="816"/>
        <v>1.2891559999999998E-5</v>
      </c>
      <c r="DE619" s="19">
        <f t="shared" si="817"/>
        <v>1.2891559999999998E-5</v>
      </c>
      <c r="DF619" s="19">
        <f t="shared" si="818"/>
        <v>1.1532859999999998E-5</v>
      </c>
      <c r="DG619" s="19">
        <f t="shared" si="819"/>
        <v>1.6065319999999998E-5</v>
      </c>
      <c r="DH619" s="19">
        <f t="shared" si="820"/>
        <v>2.566424E-5</v>
      </c>
      <c r="DI619" s="19">
        <f t="shared" si="821"/>
        <v>3.9518439999999994E-5</v>
      </c>
      <c r="DJ619" s="19">
        <f t="shared" si="822"/>
        <v>0</v>
      </c>
      <c r="DK619" s="19">
        <f t="shared" si="823"/>
        <v>2.2027279999999997E-5</v>
      </c>
      <c r="DM619" s="68">
        <f t="shared" si="824"/>
        <v>1044.7155526190959</v>
      </c>
      <c r="DN619" s="19">
        <f t="shared" si="825"/>
        <v>67.89039614939189</v>
      </c>
      <c r="DO619" s="19">
        <f t="shared" si="826"/>
        <v>261.5336381250446</v>
      </c>
      <c r="DP619" s="19">
        <f t="shared" si="827"/>
        <v>8.1834777294043306</v>
      </c>
      <c r="DQ619" s="19">
        <f t="shared" si="828"/>
        <v>454.60600601209416</v>
      </c>
      <c r="DR619" s="19">
        <f t="shared" si="829"/>
        <v>10.80587956012374</v>
      </c>
      <c r="DS619" s="19">
        <f t="shared" si="830"/>
        <v>339.56825933356481</v>
      </c>
      <c r="DT619" s="19">
        <f t="shared" si="831"/>
        <v>367.61019858035809</v>
      </c>
      <c r="DU619" s="19">
        <f t="shared" si="832"/>
        <v>53.878376472294903</v>
      </c>
      <c r="DV619" s="19">
        <f t="shared" si="833"/>
        <v>63.646789763673965</v>
      </c>
      <c r="DX619" s="19">
        <f t="shared" si="834"/>
        <v>79.411609260073604</v>
      </c>
      <c r="DZ619" s="68">
        <f t="shared" si="835"/>
        <v>2751.8501836051196</v>
      </c>
      <c r="EA619" s="21">
        <f t="shared" si="836"/>
        <v>2.7518501836051197</v>
      </c>
      <c r="EB619" s="92">
        <f t="shared" si="837"/>
        <v>1118</v>
      </c>
    </row>
    <row r="620" spans="1:132" x14ac:dyDescent="0.3">
      <c r="A620" s="19">
        <f>'A. Thermody. result (all suite)'!C576</f>
        <v>1116</v>
      </c>
      <c r="B620" s="19" t="str">
        <f>'A. Thermody. result (all suite)'!A576</f>
        <v>Basanite</v>
      </c>
      <c r="C620" s="24">
        <f>'A. Thermody. result (all suite)'!G576</f>
        <v>77.353136000000006</v>
      </c>
      <c r="D620" s="19">
        <f>'A. Thermody. result (all suite)'!D576</f>
        <v>5000</v>
      </c>
      <c r="E620" s="61">
        <f>'A. Thermody. result (all suite)'!I576</f>
        <v>44.606834999999997</v>
      </c>
      <c r="F620" s="21">
        <f>'A. Thermody. result (all suite)'!J576</f>
        <v>2.120101</v>
      </c>
      <c r="G620" s="21">
        <f>'A. Thermody. result (all suite)'!K576</f>
        <v>15.868741</v>
      </c>
      <c r="H620" s="21">
        <f>'A. Thermody. result (all suite)'!L576</f>
        <v>0.51151800000000003</v>
      </c>
      <c r="I620" s="21">
        <f>'A. Thermody. result (all suite)'!M576</f>
        <v>9.6900600000000008</v>
      </c>
      <c r="J620" s="21">
        <f>'A. Thermody. result (all suite)'!N576</f>
        <v>0.23272200000000001</v>
      </c>
      <c r="K620" s="21">
        <f>'A. Thermody. result (all suite)'!O576</f>
        <v>6.381659</v>
      </c>
      <c r="L620" s="21">
        <f>'A. Thermody. result (all suite)'!P576</f>
        <v>9.6119559999999993</v>
      </c>
      <c r="M620" s="21">
        <f>'A. Thermody. result (all suite)'!Q576</f>
        <v>2.3077480000000001</v>
      </c>
      <c r="N620" s="21">
        <f>'A. Thermody. result (all suite)'!R576</f>
        <v>4.2019310000000001</v>
      </c>
      <c r="O620" s="21">
        <f>'A. Thermody. result (all suite)'!S576</f>
        <v>1.546138</v>
      </c>
      <c r="P620" s="21">
        <f>'A. Thermody. result (all suite)'!T576</f>
        <v>2.9205899999999998</v>
      </c>
      <c r="Q620" s="21">
        <f t="shared" si="755"/>
        <v>99.999998999999988</v>
      </c>
      <c r="S620" s="19">
        <f t="shared" si="756"/>
        <v>1389</v>
      </c>
      <c r="T620" s="19">
        <f t="shared" si="757"/>
        <v>0.5</v>
      </c>
      <c r="V620" s="61">
        <f t="shared" si="758"/>
        <v>43.304052224645673</v>
      </c>
      <c r="W620" s="21">
        <f t="shared" si="759"/>
        <v>2.0581815415849052</v>
      </c>
      <c r="X620" s="21">
        <f t="shared" si="760"/>
        <v>15.405280132593489</v>
      </c>
      <c r="Y620" s="21">
        <f t="shared" si="761"/>
        <v>0.49657865629440656</v>
      </c>
      <c r="Z620" s="21">
        <f t="shared" si="762"/>
        <v>9.4070530738159306</v>
      </c>
      <c r="AA620" s="21">
        <f t="shared" si="763"/>
        <v>0.22592514447223144</v>
      </c>
      <c r="AB620" s="21">
        <f t="shared" si="764"/>
        <v>6.1952769035480779</v>
      </c>
      <c r="AC620" s="21">
        <f t="shared" si="765"/>
        <v>9.3312301714523418</v>
      </c>
      <c r="AD620" s="21">
        <f t="shared" si="766"/>
        <v>2.2403481420128015</v>
      </c>
      <c r="AE620" s="21">
        <f t="shared" si="767"/>
        <v>4.0792098221798883</v>
      </c>
      <c r="AF620" s="21">
        <f t="shared" si="768"/>
        <v>1.5009816477342364</v>
      </c>
      <c r="AG620" s="21">
        <f t="shared" si="769"/>
        <v>94.244117460333982</v>
      </c>
      <c r="AH620" s="21"/>
      <c r="AI620" s="61">
        <f t="shared" si="770"/>
        <v>45.948811863904119</v>
      </c>
      <c r="AJ620" s="21">
        <f t="shared" si="771"/>
        <v>2.1838832990835368</v>
      </c>
      <c r="AK620" s="21">
        <f t="shared" si="772"/>
        <v>16.346145040911814</v>
      </c>
      <c r="AL620" s="21">
        <f t="shared" si="773"/>
        <v>0.52690679235593618</v>
      </c>
      <c r="AM620" s="21">
        <f t="shared" si="774"/>
        <v>9.9815811610472416</v>
      </c>
      <c r="AN620" s="21">
        <f t="shared" si="775"/>
        <v>0.23972333824158326</v>
      </c>
      <c r="AO620" s="21">
        <f t="shared" si="776"/>
        <v>6.5736483830469128</v>
      </c>
      <c r="AP620" s="21">
        <f t="shared" si="777"/>
        <v>9.9011274368182445</v>
      </c>
      <c r="AQ620" s="21">
        <f t="shared" si="778"/>
        <v>2.3771755759246536</v>
      </c>
      <c r="AR620" s="21">
        <f t="shared" si="779"/>
        <v>4.3283442320914833</v>
      </c>
      <c r="AS620" s="21">
        <f t="shared" si="780"/>
        <v>1.5926528765744752</v>
      </c>
      <c r="AT620" s="21">
        <f t="shared" si="781"/>
        <v>100</v>
      </c>
      <c r="AU620" s="21"/>
      <c r="AV620" s="21">
        <f>AR620*'[1]diagram lines'!$G$39</f>
        <v>3.5929851971616307</v>
      </c>
      <c r="AW620" s="21">
        <f>AK620*'[1]diagram lines'!$G$40</f>
        <v>8.6514649959568963</v>
      </c>
      <c r="AX620" s="21">
        <f>AQ620*'[1]diagram lines'!$G$38</f>
        <v>1.7635129554858919</v>
      </c>
      <c r="AY620" s="21">
        <f>AP620*'[1]diagram lines'!$G$41</f>
        <v>7.0759162876747803</v>
      </c>
      <c r="AZ620" s="21">
        <f t="shared" si="782"/>
        <v>6.7055198080161365</v>
      </c>
      <c r="BA620" s="21">
        <f t="shared" si="783"/>
        <v>0.69587971326771592</v>
      </c>
      <c r="BB620" s="21">
        <f t="shared" si="784"/>
        <v>1.6151345056808788</v>
      </c>
      <c r="BC620" s="86">
        <f t="shared" si="785"/>
        <v>0.61914348091921811</v>
      </c>
      <c r="BX620" s="61">
        <f t="shared" si="786"/>
        <v>0.74245730692410117</v>
      </c>
      <c r="BY620" s="21">
        <f t="shared" si="787"/>
        <v>2.6541074111166751E-2</v>
      </c>
      <c r="BZ620" s="21">
        <f t="shared" si="788"/>
        <v>0.1556369262455865</v>
      </c>
      <c r="CA620" s="21">
        <f t="shared" si="789"/>
        <v>3.2031936877700549E-3</v>
      </c>
      <c r="CB620" s="21">
        <f t="shared" si="790"/>
        <v>0.13486513569937372</v>
      </c>
      <c r="CC620" s="21">
        <f t="shared" si="791"/>
        <v>3.2805469410769669E-3</v>
      </c>
      <c r="CD620" s="21">
        <f t="shared" si="792"/>
        <v>0.15835382133995038</v>
      </c>
      <c r="CE620" s="21">
        <f t="shared" si="793"/>
        <v>0.17139721825962909</v>
      </c>
      <c r="CF620" s="21">
        <f t="shared" si="794"/>
        <v>3.7227746410711408E-2</v>
      </c>
      <c r="CG620" s="21">
        <f t="shared" si="795"/>
        <v>4.4606486199575371E-2</v>
      </c>
      <c r="CH620" s="21">
        <f t="shared" si="796"/>
        <v>1.0892591444513331E-2</v>
      </c>
      <c r="CI620" s="21">
        <f t="shared" si="797"/>
        <v>0.16207491675915647</v>
      </c>
      <c r="CJ620" s="21">
        <f t="shared" si="798"/>
        <v>1.6505369640226111</v>
      </c>
      <c r="CL620" s="68">
        <f t="shared" si="799"/>
        <v>0.4498277367352132</v>
      </c>
      <c r="CM620" s="19">
        <f t="shared" si="800"/>
        <v>1.6080266416137749E-2</v>
      </c>
      <c r="CN620" s="19">
        <f t="shared" si="801"/>
        <v>9.4294723255561333E-2</v>
      </c>
      <c r="CO620" s="19">
        <f t="shared" si="802"/>
        <v>1.9406979410890514E-3</v>
      </c>
      <c r="CP620" s="19">
        <f t="shared" si="803"/>
        <v>8.1709854816390634E-2</v>
      </c>
      <c r="CQ620" s="19">
        <f t="shared" si="804"/>
        <v>1.9875634490982693E-3</v>
      </c>
      <c r="CR620" s="19">
        <f t="shared" si="805"/>
        <v>9.5940790658827713E-2</v>
      </c>
      <c r="CS620" s="19">
        <f t="shared" si="806"/>
        <v>0.10384330796319026</v>
      </c>
      <c r="CT620" s="19">
        <f t="shared" si="807"/>
        <v>2.2554930439110978E-2</v>
      </c>
      <c r="CU620" s="19">
        <f t="shared" si="808"/>
        <v>2.7025439097627078E-2</v>
      </c>
      <c r="CV620" s="19">
        <f t="shared" si="809"/>
        <v>6.5994229041477625E-3</v>
      </c>
      <c r="CW620" s="19">
        <f t="shared" si="810"/>
        <v>9.8195266323606048E-2</v>
      </c>
      <c r="CX620" s="19">
        <f t="shared" si="811"/>
        <v>1</v>
      </c>
      <c r="CZ620" s="68">
        <f t="shared" si="812"/>
        <v>2.5805000000000001E-5</v>
      </c>
      <c r="DA620" s="19">
        <f t="shared" si="813"/>
        <v>1.9238839999999999E-5</v>
      </c>
      <c r="DB620" s="19">
        <f t="shared" si="814"/>
        <v>3.667E-5</v>
      </c>
      <c r="DC620" s="19">
        <f t="shared" si="815"/>
        <v>4.0553439999999993E-5</v>
      </c>
      <c r="DD620" s="19">
        <f t="shared" si="816"/>
        <v>1.2885719999999999E-5</v>
      </c>
      <c r="DE620" s="19">
        <f t="shared" si="817"/>
        <v>1.2885719999999999E-5</v>
      </c>
      <c r="DF620" s="19">
        <f t="shared" si="818"/>
        <v>1.1526319999999998E-5</v>
      </c>
      <c r="DG620" s="19">
        <f t="shared" si="819"/>
        <v>1.605784E-5</v>
      </c>
      <c r="DH620" s="19">
        <f t="shared" si="820"/>
        <v>2.564888E-5</v>
      </c>
      <c r="DI620" s="19">
        <f t="shared" si="821"/>
        <v>3.9494279999999991E-5</v>
      </c>
      <c r="DJ620" s="19">
        <f t="shared" si="822"/>
        <v>0</v>
      </c>
      <c r="DK620" s="19">
        <f t="shared" si="823"/>
        <v>2.2008359999999995E-5</v>
      </c>
      <c r="DM620" s="68">
        <f t="shared" si="824"/>
        <v>1047.302864679388</v>
      </c>
      <c r="DN620" s="19">
        <f t="shared" si="825"/>
        <v>66.76554726382065</v>
      </c>
      <c r="DO620" s="19">
        <f t="shared" si="826"/>
        <v>262.18407371521772</v>
      </c>
      <c r="DP620" s="19">
        <f t="shared" si="827"/>
        <v>7.6420164161785209</v>
      </c>
      <c r="DQ620" s="19">
        <f t="shared" si="828"/>
        <v>455.60923786623226</v>
      </c>
      <c r="DR620" s="19">
        <f t="shared" si="829"/>
        <v>10.942170951955438</v>
      </c>
      <c r="DS620" s="19">
        <f t="shared" si="830"/>
        <v>335.44217612826617</v>
      </c>
      <c r="DT620" s="19">
        <f t="shared" si="831"/>
        <v>362.65977930878063</v>
      </c>
      <c r="DU620" s="19">
        <f t="shared" si="832"/>
        <v>54.512327162842567</v>
      </c>
      <c r="DV620" s="19">
        <f t="shared" si="833"/>
        <v>64.459875278052195</v>
      </c>
      <c r="DX620" s="19">
        <f t="shared" si="834"/>
        <v>80.400297848244094</v>
      </c>
      <c r="DZ620" s="68">
        <f t="shared" si="835"/>
        <v>2747.9203666189783</v>
      </c>
      <c r="EA620" s="21">
        <f t="shared" si="836"/>
        <v>2.7479203666189784</v>
      </c>
      <c r="EB620" s="92">
        <f t="shared" si="837"/>
        <v>1116</v>
      </c>
    </row>
    <row r="621" spans="1:132" x14ac:dyDescent="0.3">
      <c r="A621" s="19">
        <f>'A. Thermody. result (all suite)'!C577</f>
        <v>1114</v>
      </c>
      <c r="B621" s="19" t="str">
        <f>'A. Thermody. result (all suite)'!A577</f>
        <v>Basanite</v>
      </c>
      <c r="C621" s="24">
        <f>'A. Thermody. result (all suite)'!G577</f>
        <v>76.414574000000002</v>
      </c>
      <c r="D621" s="19">
        <f>'A. Thermody. result (all suite)'!D577</f>
        <v>5000</v>
      </c>
      <c r="E621" s="61">
        <f>'A. Thermody. result (all suite)'!I577</f>
        <v>44.730148999999997</v>
      </c>
      <c r="F621" s="21">
        <f>'A. Thermody. result (all suite)'!J577</f>
        <v>2.0840480000000001</v>
      </c>
      <c r="G621" s="21">
        <f>'A. Thermody. result (all suite)'!K577</f>
        <v>15.912639</v>
      </c>
      <c r="H621" s="21">
        <f>'A. Thermody. result (all suite)'!L577</f>
        <v>0.47695599999999999</v>
      </c>
      <c r="I621" s="21">
        <f>'A. Thermody. result (all suite)'!M577</f>
        <v>9.7090029999999992</v>
      </c>
      <c r="J621" s="21">
        <f>'A. Thermody. result (all suite)'!N577</f>
        <v>0.23558100000000001</v>
      </c>
      <c r="K621" s="21">
        <f>'A. Thermody. result (all suite)'!O577</f>
        <v>6.3014020000000004</v>
      </c>
      <c r="L621" s="21">
        <f>'A. Thermody. result (all suite)'!P577</f>
        <v>9.4811490000000003</v>
      </c>
      <c r="M621" s="21">
        <f>'A. Thermody. result (all suite)'!Q577</f>
        <v>2.3338559999999999</v>
      </c>
      <c r="N621" s="21">
        <f>'A. Thermody. result (all suite)'!R577</f>
        <v>4.2535410000000002</v>
      </c>
      <c r="O621" s="21">
        <f>'A. Thermody. result (all suite)'!S577</f>
        <v>1.526837</v>
      </c>
      <c r="P621" s="21">
        <f>'A. Thermody. result (all suite)'!T577</f>
        <v>2.9548420000000002</v>
      </c>
      <c r="Q621" s="21">
        <f t="shared" si="755"/>
        <v>100.00000299999999</v>
      </c>
      <c r="S621" s="19">
        <f t="shared" si="756"/>
        <v>1387</v>
      </c>
      <c r="T621" s="19">
        <f t="shared" si="757"/>
        <v>0.5</v>
      </c>
      <c r="V621" s="61">
        <f t="shared" si="758"/>
        <v>43.408443810336578</v>
      </c>
      <c r="W621" s="21">
        <f t="shared" si="759"/>
        <v>2.0224676762432501</v>
      </c>
      <c r="X621" s="21">
        <f t="shared" si="760"/>
        <v>15.44244567362542</v>
      </c>
      <c r="Y621" s="21">
        <f t="shared" si="761"/>
        <v>0.46286270421327885</v>
      </c>
      <c r="Z621" s="21">
        <f t="shared" si="762"/>
        <v>9.42211731018131</v>
      </c>
      <c r="AA621" s="21">
        <f t="shared" si="763"/>
        <v>0.22861995387681142</v>
      </c>
      <c r="AB621" s="21">
        <f t="shared" si="764"/>
        <v>6.1152055327010544</v>
      </c>
      <c r="AC621" s="21">
        <f t="shared" si="765"/>
        <v>9.2009960356700091</v>
      </c>
      <c r="AD621" s="21">
        <f t="shared" si="766"/>
        <v>2.2648942447613325</v>
      </c>
      <c r="AE621" s="21">
        <f t="shared" si="767"/>
        <v>4.1278555878153425</v>
      </c>
      <c r="AF621" s="21">
        <f t="shared" si="768"/>
        <v>1.4817213804059284</v>
      </c>
      <c r="AG621" s="21">
        <f t="shared" si="769"/>
        <v>94.177629909830344</v>
      </c>
      <c r="AH621" s="21"/>
      <c r="AI621" s="61">
        <f t="shared" si="770"/>
        <v>46.092096235483588</v>
      </c>
      <c r="AJ621" s="21">
        <f t="shared" si="771"/>
        <v>2.14750326397006</v>
      </c>
      <c r="AK621" s="21">
        <f t="shared" si="772"/>
        <v>16.397148333856642</v>
      </c>
      <c r="AL621" s="21">
        <f t="shared" si="773"/>
        <v>0.49147839530092574</v>
      </c>
      <c r="AM621" s="21">
        <f t="shared" si="774"/>
        <v>10.004623517498205</v>
      </c>
      <c r="AN621" s="21">
        <f t="shared" si="775"/>
        <v>0.24275398955750091</v>
      </c>
      <c r="AO621" s="21">
        <f t="shared" si="776"/>
        <v>6.493267603523269</v>
      </c>
      <c r="AP621" s="21">
        <f t="shared" si="777"/>
        <v>9.7698318002687401</v>
      </c>
      <c r="AQ621" s="21">
        <f t="shared" si="778"/>
        <v>2.4049174383872671</v>
      </c>
      <c r="AR621" s="21">
        <f t="shared" si="779"/>
        <v>4.3830531642891488</v>
      </c>
      <c r="AS621" s="21">
        <f t="shared" si="780"/>
        <v>1.5733262578646239</v>
      </c>
      <c r="AT621" s="21">
        <f t="shared" si="781"/>
        <v>99.999999999999972</v>
      </c>
      <c r="AU621" s="21"/>
      <c r="AV621" s="21">
        <f>AR621*'[1]diagram lines'!$G$39</f>
        <v>3.6383994186279645</v>
      </c>
      <c r="AW621" s="21">
        <f>AK621*'[1]diagram lines'!$G$40</f>
        <v>8.6784593241294594</v>
      </c>
      <c r="AX621" s="21">
        <f>AQ621*'[1]diagram lines'!$G$38</f>
        <v>1.7840933174741296</v>
      </c>
      <c r="AY621" s="21">
        <f>AP621*'[1]diagram lines'!$G$41</f>
        <v>6.9820848589723719</v>
      </c>
      <c r="AZ621" s="21">
        <f t="shared" si="782"/>
        <v>6.7879706026764159</v>
      </c>
      <c r="BA621" s="21">
        <f t="shared" si="783"/>
        <v>0.69961748053198114</v>
      </c>
      <c r="BB621" s="21">
        <f t="shared" si="784"/>
        <v>1.6004556845875806</v>
      </c>
      <c r="BC621" s="86">
        <f t="shared" si="785"/>
        <v>0.62482204888896298</v>
      </c>
      <c r="BX621" s="61">
        <f t="shared" si="786"/>
        <v>0.74450980359520635</v>
      </c>
      <c r="BY621" s="21">
        <f t="shared" si="787"/>
        <v>2.6089734601902857E-2</v>
      </c>
      <c r="BZ621" s="21">
        <f t="shared" si="788"/>
        <v>0.15606746763436644</v>
      </c>
      <c r="CA621" s="21">
        <f t="shared" si="789"/>
        <v>2.98676185108648E-3</v>
      </c>
      <c r="CB621" s="21">
        <f t="shared" si="790"/>
        <v>0.13512878218510788</v>
      </c>
      <c r="CC621" s="21">
        <f t="shared" si="791"/>
        <v>3.3208486044544691E-3</v>
      </c>
      <c r="CD621" s="21">
        <f t="shared" si="792"/>
        <v>0.15636233250620349</v>
      </c>
      <c r="CE621" s="21">
        <f t="shared" si="793"/>
        <v>0.1690647111269615</v>
      </c>
      <c r="CF621" s="21">
        <f t="shared" si="794"/>
        <v>3.764891111469592E-2</v>
      </c>
      <c r="CG621" s="21">
        <f t="shared" si="795"/>
        <v>4.5154363057324842E-2</v>
      </c>
      <c r="CH621" s="21">
        <f t="shared" si="796"/>
        <v>1.0756615284901089E-2</v>
      </c>
      <c r="CI621" s="21">
        <f t="shared" si="797"/>
        <v>0.16397569367369591</v>
      </c>
      <c r="CJ621" s="21">
        <f t="shared" si="798"/>
        <v>1.6510660252359068</v>
      </c>
      <c r="CL621" s="68">
        <f t="shared" si="799"/>
        <v>0.45092672989187677</v>
      </c>
      <c r="CM621" s="19">
        <f t="shared" si="800"/>
        <v>1.5801751234130759E-2</v>
      </c>
      <c r="CN621" s="19">
        <f t="shared" si="801"/>
        <v>9.4525273519614261E-2</v>
      </c>
      <c r="CO621" s="19">
        <f t="shared" si="802"/>
        <v>1.8089899528153195E-3</v>
      </c>
      <c r="CP621" s="19">
        <f t="shared" si="803"/>
        <v>8.1843354608305552E-2</v>
      </c>
      <c r="CQ621" s="19">
        <f t="shared" si="804"/>
        <v>2.0113360421064813E-3</v>
      </c>
      <c r="CR621" s="19">
        <f t="shared" si="805"/>
        <v>9.4703864119463174E-2</v>
      </c>
      <c r="CS621" s="19">
        <f t="shared" si="806"/>
        <v>0.10239730485811752</v>
      </c>
      <c r="CT621" s="19">
        <f t="shared" si="807"/>
        <v>2.2802789554897774E-2</v>
      </c>
      <c r="CU621" s="19">
        <f t="shared" si="808"/>
        <v>2.7348611362088392E-2</v>
      </c>
      <c r="CV621" s="19">
        <f t="shared" si="809"/>
        <v>6.5149516254894577E-3</v>
      </c>
      <c r="CW621" s="19">
        <f t="shared" si="810"/>
        <v>9.9315043231094774E-2</v>
      </c>
      <c r="CX621" s="19">
        <f t="shared" si="811"/>
        <v>1.0000000000000002</v>
      </c>
      <c r="CZ621" s="68">
        <f t="shared" si="812"/>
        <v>2.5805000000000001E-5</v>
      </c>
      <c r="DA621" s="19">
        <f t="shared" si="813"/>
        <v>1.9224359999999996E-5</v>
      </c>
      <c r="DB621" s="19">
        <f t="shared" si="814"/>
        <v>3.667E-5</v>
      </c>
      <c r="DC621" s="19">
        <f t="shared" si="815"/>
        <v>4.0535259999999995E-5</v>
      </c>
      <c r="DD621" s="19">
        <f t="shared" si="816"/>
        <v>1.2879879999999999E-5</v>
      </c>
      <c r="DE621" s="19">
        <f t="shared" si="817"/>
        <v>1.2879879999999999E-5</v>
      </c>
      <c r="DF621" s="19">
        <f t="shared" si="818"/>
        <v>1.1519779999999998E-5</v>
      </c>
      <c r="DG621" s="19">
        <f t="shared" si="819"/>
        <v>1.6050359999999999E-5</v>
      </c>
      <c r="DH621" s="19">
        <f t="shared" si="820"/>
        <v>2.5633519999999999E-5</v>
      </c>
      <c r="DI621" s="19">
        <f t="shared" si="821"/>
        <v>3.9470119999999995E-5</v>
      </c>
      <c r="DJ621" s="19">
        <f t="shared" si="822"/>
        <v>0</v>
      </c>
      <c r="DK621" s="19">
        <f t="shared" si="823"/>
        <v>2.1989439999999996E-5</v>
      </c>
      <c r="DM621" s="68">
        <f t="shared" si="824"/>
        <v>1049.8615745748482</v>
      </c>
      <c r="DN621" s="19">
        <f t="shared" si="825"/>
        <v>65.658564892790466</v>
      </c>
      <c r="DO621" s="19">
        <f t="shared" si="826"/>
        <v>262.82511284591948</v>
      </c>
      <c r="DP621" s="19">
        <f t="shared" si="827"/>
        <v>7.1265758642001655</v>
      </c>
      <c r="DQ621" s="19">
        <f t="shared" si="828"/>
        <v>456.56054471056825</v>
      </c>
      <c r="DR621" s="19">
        <f t="shared" si="829"/>
        <v>11.078067406453615</v>
      </c>
      <c r="DS621" s="19">
        <f t="shared" si="830"/>
        <v>331.30543500087379</v>
      </c>
      <c r="DT621" s="19">
        <f t="shared" si="831"/>
        <v>357.77645214457687</v>
      </c>
      <c r="DU621" s="19">
        <f t="shared" si="832"/>
        <v>55.144393922805492</v>
      </c>
      <c r="DV621" s="19">
        <f t="shared" si="833"/>
        <v>65.270619656305257</v>
      </c>
      <c r="DX621" s="19">
        <f t="shared" si="834"/>
        <v>81.387114861693988</v>
      </c>
      <c r="DZ621" s="68">
        <f t="shared" si="835"/>
        <v>2743.9944558810362</v>
      </c>
      <c r="EA621" s="21">
        <f t="shared" si="836"/>
        <v>2.7439944558810363</v>
      </c>
      <c r="EB621" s="92">
        <f t="shared" si="837"/>
        <v>1114</v>
      </c>
    </row>
    <row r="622" spans="1:132" x14ac:dyDescent="0.3">
      <c r="A622" s="19">
        <f>'A. Thermody. result (all suite)'!C578</f>
        <v>1112</v>
      </c>
      <c r="B622" s="19" t="str">
        <f>'A. Thermody. result (all suite)'!A578</f>
        <v>Basanite</v>
      </c>
      <c r="C622" s="24">
        <f>'A. Thermody. result (all suite)'!G578</f>
        <v>75.502926000000002</v>
      </c>
      <c r="D622" s="19">
        <f>'A. Thermody. result (all suite)'!D578</f>
        <v>5000</v>
      </c>
      <c r="E622" s="61">
        <f>'A. Thermody. result (all suite)'!I578</f>
        <v>44.851770999999999</v>
      </c>
      <c r="F622" s="21">
        <f>'A. Thermody. result (all suite)'!J578</f>
        <v>2.0485669999999998</v>
      </c>
      <c r="G622" s="21">
        <f>'A. Thermody. result (all suite)'!K578</f>
        <v>15.955787000000001</v>
      </c>
      <c r="H622" s="21">
        <f>'A. Thermody. result (all suite)'!L578</f>
        <v>0.44409300000000002</v>
      </c>
      <c r="I622" s="21">
        <f>'A. Thermody. result (all suite)'!M578</f>
        <v>9.7267480000000006</v>
      </c>
      <c r="J622" s="21">
        <f>'A. Thermody. result (all suite)'!N578</f>
        <v>0.238425</v>
      </c>
      <c r="K622" s="21">
        <f>'A. Thermody. result (all suite)'!O578</f>
        <v>6.2209599999999998</v>
      </c>
      <c r="L622" s="21">
        <f>'A. Thermody. result (all suite)'!P578</f>
        <v>9.3520509999999994</v>
      </c>
      <c r="M622" s="21">
        <f>'A. Thermody. result (all suite)'!Q578</f>
        <v>2.3598309999999998</v>
      </c>
      <c r="N622" s="21">
        <f>'A. Thermody. result (all suite)'!R578</f>
        <v>4.3048989999999998</v>
      </c>
      <c r="O622" s="21">
        <f>'A. Thermody. result (all suite)'!S578</f>
        <v>1.507927</v>
      </c>
      <c r="P622" s="21">
        <f>'A. Thermody. result (all suite)'!T578</f>
        <v>2.9889399999999999</v>
      </c>
      <c r="Q622" s="21">
        <f t="shared" si="755"/>
        <v>99.999999000000017</v>
      </c>
      <c r="S622" s="19">
        <f t="shared" si="756"/>
        <v>1385</v>
      </c>
      <c r="T622" s="19">
        <f t="shared" si="757"/>
        <v>0.5</v>
      </c>
      <c r="V622" s="61">
        <f t="shared" si="758"/>
        <v>43.511178462466674</v>
      </c>
      <c r="W622" s="21">
        <f t="shared" si="759"/>
        <v>1.9873365608978955</v>
      </c>
      <c r="X622" s="21">
        <f t="shared" si="760"/>
        <v>15.478878095273112</v>
      </c>
      <c r="Y622" s="21">
        <f t="shared" si="761"/>
        <v>0.43081932655306332</v>
      </c>
      <c r="Z622" s="21">
        <f t="shared" si="762"/>
        <v>9.4360213354215343</v>
      </c>
      <c r="AA622" s="21">
        <f t="shared" si="763"/>
        <v>0.23129861973373619</v>
      </c>
      <c r="AB622" s="21">
        <f t="shared" si="764"/>
        <v>6.0350192363165922</v>
      </c>
      <c r="AC622" s="21">
        <f t="shared" si="765"/>
        <v>9.0725238040453284</v>
      </c>
      <c r="AD622" s="21">
        <f t="shared" si="766"/>
        <v>2.2892970666032606</v>
      </c>
      <c r="AE622" s="21">
        <f t="shared" si="767"/>
        <v>4.1762281505426913</v>
      </c>
      <c r="AF622" s="21">
        <f t="shared" si="768"/>
        <v>1.4628559662754899</v>
      </c>
      <c r="AG622" s="21">
        <f t="shared" si="769"/>
        <v>94.11145662412936</v>
      </c>
      <c r="AH622" s="21"/>
      <c r="AI622" s="61">
        <f t="shared" si="770"/>
        <v>46.233668060463096</v>
      </c>
      <c r="AJ622" s="21">
        <f t="shared" si="771"/>
        <v>2.1116839885234118</v>
      </c>
      <c r="AK622" s="21">
        <f t="shared" si="772"/>
        <v>16.447389776458376</v>
      </c>
      <c r="AL622" s="21">
        <f t="shared" si="773"/>
        <v>0.45777564390880437</v>
      </c>
      <c r="AM622" s="21">
        <f t="shared" si="774"/>
        <v>10.026432141102596</v>
      </c>
      <c r="AN622" s="21">
        <f t="shared" si="775"/>
        <v>0.24577094865029772</v>
      </c>
      <c r="AO622" s="21">
        <f t="shared" si="776"/>
        <v>6.4126297188447356</v>
      </c>
      <c r="AP622" s="21">
        <f t="shared" si="777"/>
        <v>9.640190609608748</v>
      </c>
      <c r="AQ622" s="21">
        <f t="shared" si="778"/>
        <v>2.432538129493051</v>
      </c>
      <c r="AR622" s="21">
        <f t="shared" si="779"/>
        <v>4.4375342815296976</v>
      </c>
      <c r="AS622" s="21">
        <f t="shared" si="780"/>
        <v>1.5543867014172068</v>
      </c>
      <c r="AT622" s="21">
        <f t="shared" si="781"/>
        <v>100.00000000000003</v>
      </c>
      <c r="AU622" s="21"/>
      <c r="AV622" s="21">
        <f>AR622*'[1]diagram lines'!$G$39</f>
        <v>3.6836245294957135</v>
      </c>
      <c r="AW622" s="21">
        <f>AK622*'[1]diagram lines'!$G$40</f>
        <v>8.7050504305296172</v>
      </c>
      <c r="AX622" s="21">
        <f>AQ622*'[1]diagram lines'!$G$38</f>
        <v>1.8045837882234672</v>
      </c>
      <c r="AY622" s="21">
        <f>AP622*'[1]diagram lines'!$G$41</f>
        <v>6.8894357926515601</v>
      </c>
      <c r="AZ622" s="21">
        <f t="shared" si="782"/>
        <v>6.8700724110227487</v>
      </c>
      <c r="BA622" s="21">
        <f t="shared" si="783"/>
        <v>0.7032881502252919</v>
      </c>
      <c r="BB622" s="21">
        <f t="shared" si="784"/>
        <v>1.5861370280760969</v>
      </c>
      <c r="BC622" s="86">
        <f t="shared" si="785"/>
        <v>0.63046255291886655</v>
      </c>
      <c r="BX622" s="61">
        <f t="shared" si="786"/>
        <v>0.746534137816245</v>
      </c>
      <c r="BY622" s="21">
        <f t="shared" si="787"/>
        <v>2.5645555833750625E-2</v>
      </c>
      <c r="BZ622" s="21">
        <f t="shared" si="788"/>
        <v>0.1564906531973323</v>
      </c>
      <c r="CA622" s="21">
        <f t="shared" si="789"/>
        <v>2.7809693781702051E-3</v>
      </c>
      <c r="CB622" s="21">
        <f t="shared" si="790"/>
        <v>0.13537575504523314</v>
      </c>
      <c r="CC622" s="21">
        <f t="shared" si="791"/>
        <v>3.3609388215393291E-3</v>
      </c>
      <c r="CD622" s="21">
        <f t="shared" si="792"/>
        <v>0.15436625310173699</v>
      </c>
      <c r="CE622" s="21">
        <f t="shared" si="793"/>
        <v>0.16676267831669045</v>
      </c>
      <c r="CF622" s="21">
        <f t="shared" si="794"/>
        <v>3.8067930311340537E-2</v>
      </c>
      <c r="CG622" s="21">
        <f t="shared" si="795"/>
        <v>4.569956475583864E-2</v>
      </c>
      <c r="CH622" s="21">
        <f t="shared" si="796"/>
        <v>1.0623393732739673E-2</v>
      </c>
      <c r="CI622" s="21">
        <f t="shared" si="797"/>
        <v>0.16586792452830187</v>
      </c>
      <c r="CJ622" s="21">
        <f t="shared" si="798"/>
        <v>1.6515757548389185</v>
      </c>
      <c r="CL622" s="68">
        <f t="shared" si="799"/>
        <v>0.45201325802282438</v>
      </c>
      <c r="CM622" s="19">
        <f t="shared" si="800"/>
        <v>1.5527931890869812E-2</v>
      </c>
      <c r="CN622" s="19">
        <f t="shared" si="801"/>
        <v>9.475233136526344E-2</v>
      </c>
      <c r="CO622" s="19">
        <f t="shared" si="802"/>
        <v>1.6838279261622115E-3</v>
      </c>
      <c r="CP622" s="19">
        <f t="shared" si="803"/>
        <v>8.1967632818899433E-2</v>
      </c>
      <c r="CQ622" s="19">
        <f t="shared" si="804"/>
        <v>2.0349891984622458E-3</v>
      </c>
      <c r="CR622" s="19">
        <f t="shared" si="805"/>
        <v>9.3466044563479705E-2</v>
      </c>
      <c r="CS622" s="19">
        <f t="shared" si="806"/>
        <v>0.1009718614650862</v>
      </c>
      <c r="CT622" s="19">
        <f t="shared" si="807"/>
        <v>2.3049460613481444E-2</v>
      </c>
      <c r="CU622" s="19">
        <f t="shared" si="808"/>
        <v>2.767028071340016E-2</v>
      </c>
      <c r="CV622" s="19">
        <f t="shared" si="809"/>
        <v>6.4322776001127444E-3</v>
      </c>
      <c r="CW622" s="19">
        <f t="shared" si="810"/>
        <v>0.10043010382195838</v>
      </c>
      <c r="CX622" s="19">
        <f t="shared" si="811"/>
        <v>1</v>
      </c>
      <c r="CZ622" s="68">
        <f t="shared" si="812"/>
        <v>2.5805000000000001E-5</v>
      </c>
      <c r="DA622" s="19">
        <f t="shared" si="813"/>
        <v>1.9209879999999999E-5</v>
      </c>
      <c r="DB622" s="19">
        <f t="shared" si="814"/>
        <v>3.667E-5</v>
      </c>
      <c r="DC622" s="19">
        <f t="shared" si="815"/>
        <v>4.0517079999999991E-5</v>
      </c>
      <c r="DD622" s="19">
        <f t="shared" si="816"/>
        <v>1.2874039999999998E-5</v>
      </c>
      <c r="DE622" s="19">
        <f t="shared" si="817"/>
        <v>1.2874039999999998E-5</v>
      </c>
      <c r="DF622" s="19">
        <f t="shared" si="818"/>
        <v>1.1513239999999998E-5</v>
      </c>
      <c r="DG622" s="19">
        <f t="shared" si="819"/>
        <v>1.6042879999999997E-5</v>
      </c>
      <c r="DH622" s="19">
        <f t="shared" si="820"/>
        <v>2.5618159999999999E-5</v>
      </c>
      <c r="DI622" s="19">
        <f t="shared" si="821"/>
        <v>3.9445959999999992E-5</v>
      </c>
      <c r="DJ622" s="19">
        <f t="shared" si="822"/>
        <v>0</v>
      </c>
      <c r="DK622" s="19">
        <f t="shared" si="823"/>
        <v>2.1970519999999997E-5</v>
      </c>
      <c r="DM622" s="68">
        <f t="shared" si="824"/>
        <v>1052.3912630114817</v>
      </c>
      <c r="DN622" s="19">
        <f t="shared" si="825"/>
        <v>64.569440279828953</v>
      </c>
      <c r="DO622" s="19">
        <f t="shared" si="826"/>
        <v>263.45644139629837</v>
      </c>
      <c r="DP622" s="19">
        <f t="shared" si="827"/>
        <v>6.6364723600230722</v>
      </c>
      <c r="DQ622" s="19">
        <f t="shared" si="828"/>
        <v>457.46124899704557</v>
      </c>
      <c r="DR622" s="19">
        <f t="shared" si="829"/>
        <v>11.213429019865693</v>
      </c>
      <c r="DS622" s="19">
        <f t="shared" si="830"/>
        <v>327.16086834880821</v>
      </c>
      <c r="DT622" s="19">
        <f t="shared" si="831"/>
        <v>352.96044045470859</v>
      </c>
      <c r="DU622" s="19">
        <f t="shared" si="832"/>
        <v>55.774343802588277</v>
      </c>
      <c r="DV622" s="19">
        <f t="shared" si="833"/>
        <v>66.078768096968503</v>
      </c>
      <c r="DX622" s="19">
        <f t="shared" si="834"/>
        <v>82.371763202313389</v>
      </c>
      <c r="DZ622" s="68">
        <f t="shared" si="835"/>
        <v>2740.0744789699302</v>
      </c>
      <c r="EA622" s="21">
        <f t="shared" si="836"/>
        <v>2.7400744789699303</v>
      </c>
      <c r="EB622" s="92">
        <f t="shared" si="837"/>
        <v>1112</v>
      </c>
    </row>
    <row r="623" spans="1:132" x14ac:dyDescent="0.3">
      <c r="A623" s="19">
        <f>'A. Thermody. result (all suite)'!C579</f>
        <v>1110</v>
      </c>
      <c r="B623" s="19" t="str">
        <f>'A. Thermody. result (all suite)'!A579</f>
        <v>Basanite</v>
      </c>
      <c r="C623" s="24">
        <f>'A. Thermody. result (all suite)'!G579</f>
        <v>74.617343000000005</v>
      </c>
      <c r="D623" s="19">
        <f>'A. Thermody. result (all suite)'!D579</f>
        <v>5000</v>
      </c>
      <c r="E623" s="61">
        <f>'A. Thermody. result (all suite)'!I579</f>
        <v>44.971696999999999</v>
      </c>
      <c r="F623" s="21">
        <f>'A. Thermody. result (all suite)'!J579</f>
        <v>2.0136620000000001</v>
      </c>
      <c r="G623" s="21">
        <f>'A. Thermody. result (all suite)'!K579</f>
        <v>15.998174000000001</v>
      </c>
      <c r="H623" s="21">
        <f>'A. Thermody. result (all suite)'!L579</f>
        <v>0.412883</v>
      </c>
      <c r="I623" s="21">
        <f>'A. Thermody. result (all suite)'!M579</f>
        <v>9.7433289999999992</v>
      </c>
      <c r="J623" s="21">
        <f>'A. Thermody. result (all suite)'!N579</f>
        <v>0.241255</v>
      </c>
      <c r="K623" s="21">
        <f>'A. Thermody. result (all suite)'!O579</f>
        <v>6.1403910000000002</v>
      </c>
      <c r="L623" s="21">
        <f>'A. Thermody. result (all suite)'!P579</f>
        <v>9.224672</v>
      </c>
      <c r="M623" s="21">
        <f>'A. Thermody. result (all suite)'!Q579</f>
        <v>2.3856670000000002</v>
      </c>
      <c r="N623" s="21">
        <f>'A. Thermody. result (all suite)'!R579</f>
        <v>4.3559910000000004</v>
      </c>
      <c r="O623" s="21">
        <f>'A. Thermody. result (all suite)'!S579</f>
        <v>1.4894050000000001</v>
      </c>
      <c r="P623" s="21">
        <f>'A. Thermody. result (all suite)'!T579</f>
        <v>3.0228730000000001</v>
      </c>
      <c r="Q623" s="21">
        <f t="shared" si="755"/>
        <v>99.999999000000003</v>
      </c>
      <c r="S623" s="19">
        <f t="shared" si="756"/>
        <v>1383</v>
      </c>
      <c r="T623" s="19">
        <f t="shared" si="757"/>
        <v>0.5</v>
      </c>
      <c r="V623" s="61">
        <f t="shared" si="758"/>
        <v>43.612259700150815</v>
      </c>
      <c r="W623" s="21">
        <f t="shared" si="759"/>
        <v>1.9527915544820356</v>
      </c>
      <c r="X623" s="21">
        <f t="shared" si="760"/>
        <v>15.514569512824936</v>
      </c>
      <c r="Y623" s="21">
        <f t="shared" si="761"/>
        <v>0.4004020711466007</v>
      </c>
      <c r="Z623" s="21">
        <f t="shared" si="762"/>
        <v>9.4488005354125448</v>
      </c>
      <c r="AA623" s="21">
        <f t="shared" si="763"/>
        <v>0.23396216767092165</v>
      </c>
      <c r="AB623" s="21">
        <f t="shared" si="764"/>
        <v>5.9547747765104075</v>
      </c>
      <c r="AC623" s="21">
        <f t="shared" si="765"/>
        <v>8.9458218779849386</v>
      </c>
      <c r="AD623" s="21">
        <f t="shared" si="766"/>
        <v>2.3135513156659333</v>
      </c>
      <c r="AE623" s="21">
        <f t="shared" si="767"/>
        <v>4.2243149228618098</v>
      </c>
      <c r="AF623" s="21">
        <f t="shared" si="768"/>
        <v>1.4443821779441219</v>
      </c>
      <c r="AG623" s="21">
        <f t="shared" si="769"/>
        <v>94.04563061265506</v>
      </c>
      <c r="AH623" s="21"/>
      <c r="AI623" s="61">
        <f t="shared" si="770"/>
        <v>46.373509769716215</v>
      </c>
      <c r="AJ623" s="21">
        <f t="shared" si="771"/>
        <v>2.0764298583152487</v>
      </c>
      <c r="AK623" s="21">
        <f t="shared" si="772"/>
        <v>16.496853082653743</v>
      </c>
      <c r="AL623" s="21">
        <f t="shared" si="773"/>
        <v>0.42575297601622059</v>
      </c>
      <c r="AM623" s="21">
        <f t="shared" si="774"/>
        <v>10.047038308806966</v>
      </c>
      <c r="AN623" s="21">
        <f t="shared" si="775"/>
        <v>0.24877515961856819</v>
      </c>
      <c r="AO623" s="21">
        <f t="shared" si="776"/>
        <v>6.3317931282063364</v>
      </c>
      <c r="AP623" s="21">
        <f t="shared" si="777"/>
        <v>9.5122142514307964</v>
      </c>
      <c r="AQ623" s="21">
        <f t="shared" si="778"/>
        <v>2.4600306261911706</v>
      </c>
      <c r="AR623" s="21">
        <f t="shared" si="779"/>
        <v>4.4917715957059823</v>
      </c>
      <c r="AS623" s="21">
        <f t="shared" si="780"/>
        <v>1.5358312433387646</v>
      </c>
      <c r="AT623" s="21">
        <f t="shared" si="781"/>
        <v>100.00000000000001</v>
      </c>
      <c r="AU623" s="21"/>
      <c r="AV623" s="21">
        <f>AR623*'[1]diagram lines'!$G$39</f>
        <v>3.7286472579386936</v>
      </c>
      <c r="AW623" s="21">
        <f>AK623*'[1]diagram lines'!$G$40</f>
        <v>8.7312296954916295</v>
      </c>
      <c r="AX623" s="21">
        <f>AQ623*'[1]diagram lines'!$G$38</f>
        <v>1.8249791576681194</v>
      </c>
      <c r="AY623" s="21">
        <f>AP623*'[1]diagram lines'!$G$41</f>
        <v>6.7979765115699626</v>
      </c>
      <c r="AZ623" s="21">
        <f t="shared" si="782"/>
        <v>6.9518022218971529</v>
      </c>
      <c r="BA623" s="21">
        <f t="shared" si="783"/>
        <v>0.70689041308805578</v>
      </c>
      <c r="BB623" s="21">
        <f t="shared" si="784"/>
        <v>1.5721672727130349</v>
      </c>
      <c r="BC623" s="86">
        <f t="shared" si="785"/>
        <v>0.63606463342436492</v>
      </c>
      <c r="BX623" s="61">
        <f t="shared" si="786"/>
        <v>0.74853024300932092</v>
      </c>
      <c r="BY623" s="21">
        <f t="shared" si="787"/>
        <v>2.5208587881822737E-2</v>
      </c>
      <c r="BZ623" s="21">
        <f t="shared" si="788"/>
        <v>0.15690637504903884</v>
      </c>
      <c r="CA623" s="21">
        <f t="shared" si="789"/>
        <v>2.5855282109086353E-3</v>
      </c>
      <c r="CB623" s="21">
        <f t="shared" si="790"/>
        <v>0.13560652748782184</v>
      </c>
      <c r="CC623" s="21">
        <f t="shared" si="791"/>
        <v>3.4008316887510575E-3</v>
      </c>
      <c r="CD623" s="21">
        <f t="shared" si="792"/>
        <v>0.15236702233250621</v>
      </c>
      <c r="CE623" s="21">
        <f t="shared" si="793"/>
        <v>0.16449129814550642</v>
      </c>
      <c r="CF623" s="21">
        <f t="shared" si="794"/>
        <v>3.8484707210840463E-2</v>
      </c>
      <c r="CG623" s="21">
        <f t="shared" si="795"/>
        <v>4.6241942675159235E-2</v>
      </c>
      <c r="CH623" s="21">
        <f t="shared" si="796"/>
        <v>1.0492905652933553E-2</v>
      </c>
      <c r="CI623" s="21">
        <f t="shared" si="797"/>
        <v>0.1677509988901221</v>
      </c>
      <c r="CJ623" s="21">
        <f t="shared" si="798"/>
        <v>1.652066968234732</v>
      </c>
      <c r="CL623" s="68">
        <f t="shared" si="799"/>
        <v>0.45308710687989912</v>
      </c>
      <c r="CM623" s="19">
        <f t="shared" si="800"/>
        <v>1.5258817206882744E-2</v>
      </c>
      <c r="CN623" s="19">
        <f t="shared" si="801"/>
        <v>9.4975795815769246E-2</v>
      </c>
      <c r="CO623" s="19">
        <f t="shared" si="802"/>
        <v>1.5650262735240849E-3</v>
      </c>
      <c r="CP623" s="19">
        <f t="shared" si="803"/>
        <v>8.2082948267357611E-2</v>
      </c>
      <c r="CQ623" s="19">
        <f t="shared" si="804"/>
        <v>2.0585313756287479E-3</v>
      </c>
      <c r="CR623" s="19">
        <f t="shared" si="805"/>
        <v>9.2228114999062985E-2</v>
      </c>
      <c r="CS623" s="19">
        <f t="shared" si="806"/>
        <v>9.9566967506933932E-2</v>
      </c>
      <c r="CT623" s="19">
        <f t="shared" si="807"/>
        <v>2.329488328912125E-2</v>
      </c>
      <c r="CU623" s="19">
        <f t="shared" si="808"/>
        <v>2.7990356059578936E-2</v>
      </c>
      <c r="CV623" s="19">
        <f t="shared" si="809"/>
        <v>6.3513803342641981E-3</v>
      </c>
      <c r="CW623" s="19">
        <f t="shared" si="810"/>
        <v>0.10154007199197715</v>
      </c>
      <c r="CX623" s="19">
        <f t="shared" si="811"/>
        <v>0.99999999999999989</v>
      </c>
      <c r="CZ623" s="68">
        <f t="shared" si="812"/>
        <v>2.5805000000000001E-5</v>
      </c>
      <c r="DA623" s="19">
        <f t="shared" si="813"/>
        <v>1.9195399999999996E-5</v>
      </c>
      <c r="DB623" s="19">
        <f t="shared" si="814"/>
        <v>3.667E-5</v>
      </c>
      <c r="DC623" s="19">
        <f t="shared" si="815"/>
        <v>4.0498899999999993E-5</v>
      </c>
      <c r="DD623" s="19">
        <f t="shared" si="816"/>
        <v>1.2868199999999998E-5</v>
      </c>
      <c r="DE623" s="19">
        <f t="shared" si="817"/>
        <v>1.2868199999999998E-5</v>
      </c>
      <c r="DF623" s="19">
        <f t="shared" si="818"/>
        <v>1.1506699999999998E-5</v>
      </c>
      <c r="DG623" s="19">
        <f t="shared" si="819"/>
        <v>1.6035399999999999E-5</v>
      </c>
      <c r="DH623" s="19">
        <f t="shared" si="820"/>
        <v>2.5602799999999998E-5</v>
      </c>
      <c r="DI623" s="19">
        <f t="shared" si="821"/>
        <v>3.9421799999999996E-5</v>
      </c>
      <c r="DJ623" s="19">
        <f t="shared" si="822"/>
        <v>0</v>
      </c>
      <c r="DK623" s="19">
        <f t="shared" si="823"/>
        <v>2.1951599999999995E-5</v>
      </c>
      <c r="DM623" s="68">
        <f t="shared" si="824"/>
        <v>1054.8914311700964</v>
      </c>
      <c r="DN623" s="19">
        <f t="shared" si="825"/>
        <v>63.498250543661179</v>
      </c>
      <c r="DO623" s="19">
        <f t="shared" si="826"/>
        <v>264.07777860310415</v>
      </c>
      <c r="DP623" s="19">
        <f t="shared" si="827"/>
        <v>6.1710082402006261</v>
      </c>
      <c r="DQ623" s="19">
        <f t="shared" si="828"/>
        <v>458.31272695556828</v>
      </c>
      <c r="DR623" s="19">
        <f t="shared" si="829"/>
        <v>11.348301688433766</v>
      </c>
      <c r="DS623" s="19">
        <f t="shared" si="830"/>
        <v>323.01120516414255</v>
      </c>
      <c r="DT623" s="19">
        <f t="shared" si="831"/>
        <v>348.21180249877489</v>
      </c>
      <c r="DU623" s="19">
        <f t="shared" si="832"/>
        <v>56.402026930360215</v>
      </c>
      <c r="DV623" s="19">
        <f t="shared" si="833"/>
        <v>66.884098159199624</v>
      </c>
      <c r="DX623" s="19">
        <f t="shared" si="834"/>
        <v>83.35392851980852</v>
      </c>
      <c r="DZ623" s="68">
        <f t="shared" si="835"/>
        <v>2736.1625584733501</v>
      </c>
      <c r="EA623" s="21">
        <f t="shared" si="836"/>
        <v>2.73616255847335</v>
      </c>
      <c r="EB623" s="92">
        <f t="shared" si="837"/>
        <v>1110</v>
      </c>
    </row>
    <row r="624" spans="1:132" x14ac:dyDescent="0.3">
      <c r="A624" s="19">
        <f>'A. Thermody. result (all suite)'!C580</f>
        <v>1108</v>
      </c>
      <c r="B624" s="19" t="str">
        <f>'A. Thermody. result (all suite)'!A580</f>
        <v>Basanite</v>
      </c>
      <c r="C624" s="24">
        <f>'A. Thermody. result (all suite)'!G580</f>
        <v>73.756985</v>
      </c>
      <c r="D624" s="19">
        <f>'A. Thermody. result (all suite)'!D580</f>
        <v>5000</v>
      </c>
      <c r="E624" s="61">
        <f>'A. Thermody. result (all suite)'!I580</f>
        <v>45.089928</v>
      </c>
      <c r="F624" s="21">
        <f>'A. Thermody. result (all suite)'!J580</f>
        <v>1.9793320000000001</v>
      </c>
      <c r="G624" s="21">
        <f>'A. Thermody. result (all suite)'!K580</f>
        <v>16.039793</v>
      </c>
      <c r="H624" s="21">
        <f>'A. Thermody. result (all suite)'!L580</f>
        <v>0.38327899999999998</v>
      </c>
      <c r="I624" s="21">
        <f>'A. Thermody. result (all suite)'!M580</f>
        <v>9.7587779999999995</v>
      </c>
      <c r="J624" s="21">
        <f>'A. Thermody. result (all suite)'!N580</f>
        <v>0.24406900000000001</v>
      </c>
      <c r="K624" s="21">
        <f>'A. Thermody. result (all suite)'!O580</f>
        <v>6.0597459999999996</v>
      </c>
      <c r="L624" s="21">
        <f>'A. Thermody. result (all suite)'!P580</f>
        <v>9.0990199999999994</v>
      </c>
      <c r="M624" s="21">
        <f>'A. Thermody. result (all suite)'!Q580</f>
        <v>2.4113560000000001</v>
      </c>
      <c r="N624" s="21">
        <f>'A. Thermody. result (all suite)'!R580</f>
        <v>4.406803</v>
      </c>
      <c r="O624" s="21">
        <f>'A. Thermody. result (all suite)'!S580</f>
        <v>1.4712639999999999</v>
      </c>
      <c r="P624" s="21">
        <f>'A. Thermody. result (all suite)'!T580</f>
        <v>3.056632</v>
      </c>
      <c r="Q624" s="21">
        <f t="shared" si="755"/>
        <v>100</v>
      </c>
      <c r="S624" s="19">
        <f t="shared" si="756"/>
        <v>1381</v>
      </c>
      <c r="T624" s="19">
        <f t="shared" si="757"/>
        <v>0.5</v>
      </c>
      <c r="V624" s="61">
        <f t="shared" si="758"/>
        <v>43.711694831975045</v>
      </c>
      <c r="W624" s="21">
        <f t="shared" si="759"/>
        <v>1.9188311047017603</v>
      </c>
      <c r="X624" s="21">
        <f t="shared" si="760"/>
        <v>15.54951555442824</v>
      </c>
      <c r="Y624" s="21">
        <f t="shared" si="761"/>
        <v>0.37156357143672003</v>
      </c>
      <c r="Z624" s="21">
        <f t="shared" si="762"/>
        <v>9.4604880688430395</v>
      </c>
      <c r="AA624" s="21">
        <f t="shared" si="763"/>
        <v>0.23660870884392005</v>
      </c>
      <c r="AB624" s="21">
        <f t="shared" si="764"/>
        <v>5.8745218646452804</v>
      </c>
      <c r="AC624" s="21">
        <f t="shared" si="765"/>
        <v>8.8208964429936003</v>
      </c>
      <c r="AD624" s="21">
        <f t="shared" si="766"/>
        <v>2.3376497208700804</v>
      </c>
      <c r="AE624" s="21">
        <f t="shared" si="767"/>
        <v>4.2721032493250402</v>
      </c>
      <c r="AF624" s="21">
        <f t="shared" si="768"/>
        <v>1.4262928737715199</v>
      </c>
      <c r="AG624" s="21">
        <f t="shared" si="769"/>
        <v>93.980165991834227</v>
      </c>
      <c r="AH624" s="21"/>
      <c r="AI624" s="61">
        <f t="shared" si="770"/>
        <v>46.511616967960109</v>
      </c>
      <c r="AJ624" s="21">
        <f t="shared" si="771"/>
        <v>2.0417404932743835</v>
      </c>
      <c r="AK624" s="21">
        <f t="shared" si="772"/>
        <v>16.545528931901771</v>
      </c>
      <c r="AL624" s="21">
        <f t="shared" si="773"/>
        <v>0.39536381694516753</v>
      </c>
      <c r="AM624" s="21">
        <f t="shared" si="774"/>
        <v>10.066473036092578</v>
      </c>
      <c r="AN624" s="21">
        <f t="shared" si="775"/>
        <v>0.25176451472162603</v>
      </c>
      <c r="AO624" s="21">
        <f t="shared" si="776"/>
        <v>6.2508102668766377</v>
      </c>
      <c r="AP624" s="21">
        <f t="shared" si="777"/>
        <v>9.3859128145826354</v>
      </c>
      <c r="AQ624" s="21">
        <f t="shared" si="778"/>
        <v>2.4873862438944774</v>
      </c>
      <c r="AR624" s="21">
        <f t="shared" si="779"/>
        <v>4.5457498443833728</v>
      </c>
      <c r="AS624" s="21">
        <f t="shared" si="780"/>
        <v>1.5176530693672621</v>
      </c>
      <c r="AT624" s="21">
        <f t="shared" si="781"/>
        <v>100.00000000000001</v>
      </c>
      <c r="AU624" s="21"/>
      <c r="AV624" s="21">
        <f>AR624*'[1]diagram lines'!$G$39</f>
        <v>3.7734549345159465</v>
      </c>
      <c r="AW624" s="21">
        <f>AK624*'[1]diagram lines'!$G$40</f>
        <v>8.7569921859665278</v>
      </c>
      <c r="AX624" s="21">
        <f>AQ624*'[1]diagram lines'!$G$38</f>
        <v>1.8452729831279135</v>
      </c>
      <c r="AY624" s="21">
        <f>AP624*'[1]diagram lines'!$G$41</f>
        <v>6.7077142257996245</v>
      </c>
      <c r="AZ624" s="21">
        <f t="shared" si="782"/>
        <v>7.0331360882778498</v>
      </c>
      <c r="BA624" s="21">
        <f t="shared" si="783"/>
        <v>0.71042333903497279</v>
      </c>
      <c r="BB624" s="21">
        <f t="shared" si="784"/>
        <v>1.5585364364179175</v>
      </c>
      <c r="BC624" s="86">
        <f t="shared" si="785"/>
        <v>0.64162760435576538</v>
      </c>
      <c r="BX624" s="61">
        <f t="shared" si="786"/>
        <v>0.75049813581890812</v>
      </c>
      <c r="BY624" s="21">
        <f t="shared" si="787"/>
        <v>2.4778818227341015E-2</v>
      </c>
      <c r="BZ624" s="21">
        <f t="shared" si="788"/>
        <v>0.15731456453511181</v>
      </c>
      <c r="CA624" s="21">
        <f t="shared" si="789"/>
        <v>2.4001440290562963E-3</v>
      </c>
      <c r="CB624" s="21">
        <f t="shared" si="790"/>
        <v>0.13582154488517745</v>
      </c>
      <c r="CC624" s="21">
        <f t="shared" si="791"/>
        <v>3.4404990132506346E-3</v>
      </c>
      <c r="CD624" s="21">
        <f t="shared" si="792"/>
        <v>0.15036590570719602</v>
      </c>
      <c r="CE624" s="21">
        <f t="shared" si="793"/>
        <v>0.16225071326676177</v>
      </c>
      <c r="CF624" s="21">
        <f t="shared" si="794"/>
        <v>3.8899112760122603E-2</v>
      </c>
      <c r="CG624" s="21">
        <f t="shared" si="795"/>
        <v>4.6781348195329087E-2</v>
      </c>
      <c r="CH624" s="21">
        <f t="shared" si="796"/>
        <v>1.0365101730259821E-2</v>
      </c>
      <c r="CI624" s="21">
        <f t="shared" si="797"/>
        <v>0.16962441731409544</v>
      </c>
      <c r="CJ624" s="21">
        <f t="shared" si="798"/>
        <v>1.6525403054826098</v>
      </c>
      <c r="CL624" s="68">
        <f t="shared" si="799"/>
        <v>0.45414815803825842</v>
      </c>
      <c r="CM624" s="19">
        <f t="shared" si="800"/>
        <v>1.4994380557698157E-2</v>
      </c>
      <c r="CN624" s="19">
        <f t="shared" si="801"/>
        <v>9.5195599171282827E-2</v>
      </c>
      <c r="CO624" s="19">
        <f t="shared" si="802"/>
        <v>1.4523966653602167E-3</v>
      </c>
      <c r="CP624" s="19">
        <f t="shared" si="803"/>
        <v>8.2189550496628863E-2</v>
      </c>
      <c r="CQ624" s="19">
        <f t="shared" si="804"/>
        <v>2.0819455972336284E-3</v>
      </c>
      <c r="CR624" s="19">
        <f t="shared" si="805"/>
        <v>9.0990764466276047E-2</v>
      </c>
      <c r="CS624" s="19">
        <f t="shared" si="806"/>
        <v>9.8182605730380582E-2</v>
      </c>
      <c r="CT624" s="19">
        <f t="shared" si="807"/>
        <v>2.3538979733848282E-2</v>
      </c>
      <c r="CU624" s="19">
        <f t="shared" si="808"/>
        <v>2.8308748682330631E-2</v>
      </c>
      <c r="CV624" s="19">
        <f t="shared" si="809"/>
        <v>6.2722232528136645E-3</v>
      </c>
      <c r="CW624" s="19">
        <f t="shared" si="810"/>
        <v>0.10264464760788883</v>
      </c>
      <c r="CX624" s="19">
        <f t="shared" si="811"/>
        <v>1.0000000000000002</v>
      </c>
      <c r="CZ624" s="68">
        <f t="shared" si="812"/>
        <v>2.5805000000000001E-5</v>
      </c>
      <c r="DA624" s="19">
        <f t="shared" si="813"/>
        <v>1.9180919999999999E-5</v>
      </c>
      <c r="DB624" s="19">
        <f t="shared" si="814"/>
        <v>3.667E-5</v>
      </c>
      <c r="DC624" s="19">
        <f t="shared" si="815"/>
        <v>4.0480719999999995E-5</v>
      </c>
      <c r="DD624" s="19">
        <f t="shared" si="816"/>
        <v>1.2862359999999998E-5</v>
      </c>
      <c r="DE624" s="19">
        <f t="shared" si="817"/>
        <v>1.2862359999999998E-5</v>
      </c>
      <c r="DF624" s="19">
        <f t="shared" si="818"/>
        <v>1.1500159999999998E-5</v>
      </c>
      <c r="DG624" s="19">
        <f t="shared" si="819"/>
        <v>1.6027919999999997E-5</v>
      </c>
      <c r="DH624" s="19">
        <f t="shared" si="820"/>
        <v>2.5587439999999998E-5</v>
      </c>
      <c r="DI624" s="19">
        <f t="shared" si="821"/>
        <v>3.9397639999999993E-5</v>
      </c>
      <c r="DJ624" s="19">
        <f t="shared" si="822"/>
        <v>0</v>
      </c>
      <c r="DK624" s="19">
        <f t="shared" si="823"/>
        <v>2.1932679999999996E-5</v>
      </c>
      <c r="DM624" s="68">
        <f t="shared" si="824"/>
        <v>1057.3618033303067</v>
      </c>
      <c r="DN624" s="19">
        <f t="shared" si="825"/>
        <v>62.444925423229378</v>
      </c>
      <c r="DO624" s="19">
        <f t="shared" si="826"/>
        <v>264.68893622863368</v>
      </c>
      <c r="DP624" s="19">
        <f t="shared" si="827"/>
        <v>5.7294737714984567</v>
      </c>
      <c r="DQ624" s="19">
        <f t="shared" si="828"/>
        <v>459.11630549780784</v>
      </c>
      <c r="DR624" s="19">
        <f t="shared" si="829"/>
        <v>11.482591116074625</v>
      </c>
      <c r="DS624" s="19">
        <f t="shared" si="830"/>
        <v>318.8588513543225</v>
      </c>
      <c r="DT624" s="19">
        <f t="shared" si="831"/>
        <v>343.5305722364314</v>
      </c>
      <c r="DU624" s="19">
        <f t="shared" si="832"/>
        <v>57.027250623792575</v>
      </c>
      <c r="DV624" s="19">
        <f t="shared" si="833"/>
        <v>67.686392532028464</v>
      </c>
      <c r="DX624" s="19">
        <f t="shared" si="834"/>
        <v>84.333357797321483</v>
      </c>
      <c r="DZ624" s="68">
        <f t="shared" si="835"/>
        <v>2732.2604599114475</v>
      </c>
      <c r="EA624" s="21">
        <f t="shared" si="836"/>
        <v>2.7322604599114473</v>
      </c>
      <c r="EB624" s="92">
        <f t="shared" si="837"/>
        <v>1108</v>
      </c>
    </row>
    <row r="625" spans="1:132" x14ac:dyDescent="0.3">
      <c r="A625" s="19">
        <f>'A. Thermody. result (all suite)'!C581</f>
        <v>1106</v>
      </c>
      <c r="B625" s="19" t="str">
        <f>'A. Thermody. result (all suite)'!A581</f>
        <v>Basanite</v>
      </c>
      <c r="C625" s="24">
        <f>'A. Thermody. result (all suite)'!G581</f>
        <v>72.921019999999999</v>
      </c>
      <c r="D625" s="19">
        <f>'A. Thermody. result (all suite)'!D581</f>
        <v>5000</v>
      </c>
      <c r="E625" s="61">
        <f>'A. Thermody. result (all suite)'!I581</f>
        <v>45.206465999999999</v>
      </c>
      <c r="F625" s="21">
        <f>'A. Thermody. result (all suite)'!J581</f>
        <v>1.9455750000000001</v>
      </c>
      <c r="G625" s="21">
        <f>'A. Thermody. result (all suite)'!K581</f>
        <v>16.080639000000001</v>
      </c>
      <c r="H625" s="21">
        <f>'A. Thermody. result (all suite)'!L581</f>
        <v>0.35523199999999999</v>
      </c>
      <c r="I625" s="21">
        <f>'A. Thermody. result (all suite)'!M581</f>
        <v>9.7731250000000003</v>
      </c>
      <c r="J625" s="21">
        <f>'A. Thermody. result (all suite)'!N581</f>
        <v>0.246867</v>
      </c>
      <c r="K625" s="21">
        <f>'A. Thermody. result (all suite)'!O581</f>
        <v>5.9790749999999999</v>
      </c>
      <c r="L625" s="21">
        <f>'A. Thermody. result (all suite)'!P581</f>
        <v>8.9750990000000002</v>
      </c>
      <c r="M625" s="21">
        <f>'A. Thermody. result (all suite)'!Q581</f>
        <v>2.4368940000000001</v>
      </c>
      <c r="N625" s="21">
        <f>'A. Thermody. result (all suite)'!R581</f>
        <v>4.4573219999999996</v>
      </c>
      <c r="O625" s="21">
        <f>'A. Thermody. result (all suite)'!S581</f>
        <v>1.4534990000000001</v>
      </c>
      <c r="P625" s="21">
        <f>'A. Thermody. result (all suite)'!T581</f>
        <v>3.0902080000000001</v>
      </c>
      <c r="Q625" s="21">
        <f t="shared" ref="Q625:Q688" si="838">SUM(E625:P625)</f>
        <v>100.000001</v>
      </c>
      <c r="S625" s="19">
        <f t="shared" ref="S625:S688" si="839">A625+273</f>
        <v>1379</v>
      </c>
      <c r="T625" s="19">
        <f t="shared" ref="T625:T688" si="840">D625/10000</f>
        <v>0.5</v>
      </c>
      <c r="V625" s="61">
        <f t="shared" ref="V625:V688" si="841">(E625*(Q625-P625))/Q625</f>
        <v>43.809492185120455</v>
      </c>
      <c r="W625" s="21">
        <f t="shared" ref="W625:W688" si="842">(F625*(Q625-P625))/Q625</f>
        <v>1.8854526863052232</v>
      </c>
      <c r="X625" s="21">
        <f t="shared" ref="X625:X688" si="843">(G625*(Q625-P625))/Q625</f>
        <v>15.583713812140134</v>
      </c>
      <c r="Y625" s="21">
        <f t="shared" ref="Y625:Y688" si="844">(H625*(Q625-P625))/Q625</f>
        <v>0.34425459242721407</v>
      </c>
      <c r="Z625" s="21">
        <f t="shared" ref="Z625:Z688" si="845">(I625*(Q625-P625))/Q625</f>
        <v>9.4711151124200992</v>
      </c>
      <c r="AA625" s="21">
        <f t="shared" ref="AA625:AA688" si="846">(J625*(Q625-P625))/Q625</f>
        <v>0.23923829629292703</v>
      </c>
      <c r="AB625" s="21">
        <f t="shared" ref="AB625:AB688" si="847">(K625*(Q625-P625))/Q625</f>
        <v>5.7943091478716582</v>
      </c>
      <c r="AC625" s="21">
        <f t="shared" ref="AC625:AC688" si="848">(L625*(Q625-P625))/Q625</f>
        <v>8.6977497754675728</v>
      </c>
      <c r="AD625" s="21">
        <f t="shared" ref="AD625:AD688" si="849">(M625*(Q625-P625))/Q625</f>
        <v>2.3615889074135308</v>
      </c>
      <c r="AE625" s="21">
        <f t="shared" ref="AE625:AE688" si="850">(N625*(Q625-P625))/Q625</f>
        <v>4.3195814803476447</v>
      </c>
      <c r="AF625" s="21">
        <f t="shared" ref="AF625:AF688" si="851">(O625*(Q625-P625))/Q625</f>
        <v>1.4085828580712416</v>
      </c>
      <c r="AG625" s="21">
        <f t="shared" ref="AG625:AG688" si="852">SUM(V625:AF625)</f>
        <v>93.915078853877702</v>
      </c>
      <c r="AH625" s="21"/>
      <c r="AI625" s="61">
        <f t="shared" ref="AI625:AI688" si="853">V625*100/AG625</f>
        <v>46.647985307325953</v>
      </c>
      <c r="AJ625" s="21">
        <f t="shared" ref="AJ625:AJ688" si="854">W625*100/AG625</f>
        <v>2.0076144420203228</v>
      </c>
      <c r="AK625" s="21">
        <f t="shared" ref="AK625:AK688" si="855">X625*100/AG625</f>
        <v>16.593409708345987</v>
      </c>
      <c r="AL625" s="21">
        <f t="shared" ref="AL625:AL688" si="856">Y625*100/AG625</f>
        <v>0.36655944564859405</v>
      </c>
      <c r="AM625" s="21">
        <f t="shared" ref="AM625:AM688" si="857">Z625*100/AG625</f>
        <v>10.084765117597557</v>
      </c>
      <c r="AN625" s="21">
        <f t="shared" ref="AN625:AN688" si="858">AA625*100/AG625</f>
        <v>0.25473896121107181</v>
      </c>
      <c r="AO625" s="21">
        <f t="shared" ref="AO625:AO688" si="859">AB625*100/AG625</f>
        <v>6.1697325057747259</v>
      </c>
      <c r="AP625" s="21">
        <f t="shared" ref="AP625:AP688" si="860">AC625*100/AG625</f>
        <v>9.2612920966614816</v>
      </c>
      <c r="AQ625" s="21">
        <f t="shared" ref="AQ625:AQ688" si="861">AD625*100/AG625</f>
        <v>2.5146003562302521</v>
      </c>
      <c r="AR625" s="21">
        <f t="shared" ref="AR625:AR688" si="862">AE625*100/AG625</f>
        <v>4.5994546701797203</v>
      </c>
      <c r="AS625" s="21">
        <f t="shared" ref="AS625:AS688" si="863">AF625*100/AG625</f>
        <v>1.4998473890043291</v>
      </c>
      <c r="AT625" s="21">
        <f t="shared" ref="AT625:AT688" si="864">SUM(AI625:AS625)</f>
        <v>100</v>
      </c>
      <c r="AU625" s="21"/>
      <c r="AV625" s="21">
        <f>AR625*'[1]diagram lines'!$G$39</f>
        <v>3.8180356410761505</v>
      </c>
      <c r="AW625" s="21">
        <f>AK625*'[1]diagram lines'!$G$40</f>
        <v>8.7823338711375332</v>
      </c>
      <c r="AX625" s="21">
        <f>AQ625*'[1]diagram lines'!$G$38</f>
        <v>1.8654618325180219</v>
      </c>
      <c r="AY625" s="21">
        <f>AP625*'[1]diagram lines'!$G$41</f>
        <v>6.6186530786376414</v>
      </c>
      <c r="AZ625" s="21">
        <f t="shared" ref="AZ625:AZ688" si="865">SUM(AQ625:AR625)</f>
        <v>7.1140550264099724</v>
      </c>
      <c r="BA625" s="21">
        <f t="shared" ref="BA625:BA688" si="866">AW625/(AY625+AX625+AV625)</f>
        <v>0.71388606681815259</v>
      </c>
      <c r="BB625" s="21">
        <f t="shared" ref="BB625:BB688" si="867">AW625/(AX625+AV625)</f>
        <v>1.5452340591230518</v>
      </c>
      <c r="BC625" s="86">
        <f t="shared" ref="BC625:BC688" si="868">(AX625+AV625)/AW625</f>
        <v>0.64715115104796361</v>
      </c>
      <c r="BX625" s="61">
        <f t="shared" ref="BX625:BX688" si="869">E625/$BH$48</f>
        <v>0.75243784953395476</v>
      </c>
      <c r="BY625" s="21">
        <f t="shared" ref="BY625:BY688" si="870">F625/$BI$48</f>
        <v>2.4356221832749127E-2</v>
      </c>
      <c r="BZ625" s="21">
        <f t="shared" ref="BZ625:BZ688" si="871">G625/$BJ$48</f>
        <v>0.15771517261671247</v>
      </c>
      <c r="CA625" s="21">
        <f t="shared" ref="CA625:CA688" si="872">H625/$BK$48</f>
        <v>2.2245099881019474E-3</v>
      </c>
      <c r="CB625" s="21">
        <f t="shared" ref="CB625:CB688" si="873">I625/$BL$48</f>
        <v>0.13602122477383438</v>
      </c>
      <c r="CC625" s="21">
        <f t="shared" ref="CC625:CC688" si="874">J625/$BM$48</f>
        <v>3.4799407950380605E-3</v>
      </c>
      <c r="CD625" s="21">
        <f t="shared" ref="CD625:CD688" si="875">K625/$BN$48</f>
        <v>0.14836414392059555</v>
      </c>
      <c r="CE625" s="21">
        <f t="shared" ref="CE625:CE688" si="876">L625/$BO$48</f>
        <v>0.16004099500713267</v>
      </c>
      <c r="CF625" s="21">
        <f t="shared" ref="CF625:CF688" si="877">M625/$BP$48</f>
        <v>3.9311082432650427E-2</v>
      </c>
      <c r="CG625" s="21">
        <f t="shared" ref="CG625:CG688" si="878">N625/$BQ$48</f>
        <v>4.7317643312101906E-2</v>
      </c>
      <c r="CH625" s="21">
        <f t="shared" ref="CH625:CH688" si="879">O625/$BR$48</f>
        <v>1.0239946739559264E-2</v>
      </c>
      <c r="CI625" s="21">
        <f t="shared" ref="CI625:CI688" si="880">P625/$BS$48</f>
        <v>0.17148768035516093</v>
      </c>
      <c r="CJ625" s="21">
        <f t="shared" ref="CJ625:CJ688" si="881">SUM(BX625:CI625)</f>
        <v>1.6529964113075915</v>
      </c>
      <c r="CL625" s="68">
        <f t="shared" ref="CL625:CL688" si="882">BX625/CJ625</f>
        <v>0.45519629951207452</v>
      </c>
      <c r="CM625" s="19">
        <f t="shared" ref="CM625:CM688" si="883">BY625/CJ625</f>
        <v>1.4734588451696822E-2</v>
      </c>
      <c r="CN625" s="19">
        <f t="shared" ref="CN625:CN688" si="884">BZ625/CJ625</f>
        <v>9.5411684827526613E-2</v>
      </c>
      <c r="CO625" s="19">
        <f t="shared" ref="CO625:CO688" si="885">CA625/CJ625</f>
        <v>1.3457439912662992E-3</v>
      </c>
      <c r="CP625" s="19">
        <f t="shared" ref="CP625:CP688" si="886">CB625/CJ625</f>
        <v>8.2287670949167835E-2</v>
      </c>
      <c r="CQ625" s="19">
        <f t="shared" ref="CQ625:CQ688" si="887">CC625/CJ625</f>
        <v>2.1052319117167819E-3</v>
      </c>
      <c r="CR625" s="19">
        <f t="shared" ref="CR625:CR688" si="888">CD625/CJ625</f>
        <v>8.9754667890194095E-2</v>
      </c>
      <c r="CS625" s="19">
        <f t="shared" ref="CS625:CS688" si="889">CE625/CJ625</f>
        <v>9.6818718971406204E-2</v>
      </c>
      <c r="CT625" s="19">
        <f t="shared" ref="CT625:CT688" si="890">CF625/CJ625</f>
        <v>2.3781710694431371E-2</v>
      </c>
      <c r="CU625" s="19">
        <f t="shared" ref="CU625:CU688" si="891">CG625/CJ625</f>
        <v>2.8625375704640285E-2</v>
      </c>
      <c r="CV625" s="19">
        <f t="shared" ref="CV625:CV688" si="892">CH625/CJ625</f>
        <v>6.194778566675184E-3</v>
      </c>
      <c r="CW625" s="19">
        <f t="shared" ref="CW625:CW688" si="893">CI625/CJ625</f>
        <v>0.10374352852920399</v>
      </c>
      <c r="CX625" s="19">
        <f t="shared" ref="CX625:CX688" si="894">SUM(CL625:CW625)</f>
        <v>1</v>
      </c>
      <c r="CZ625" s="68">
        <f t="shared" ref="CZ625:CZ688" si="895">($BH$49*$DC$46)+(($BH$50*$DD$46)*(S625-1673))+(($BH$51*$DC$46)*T625)</f>
        <v>2.5805000000000001E-5</v>
      </c>
      <c r="DA625" s="19">
        <f t="shared" ref="DA625:DA688" si="896">($BI$49*$DC$46)+(($BI$50*$DD$46)*(S625-1673))+(($BI$51*$DC$46)*T625)</f>
        <v>1.9166439999999996E-5</v>
      </c>
      <c r="DB625" s="19">
        <f t="shared" ref="DB625:DB688" si="897">($BJ$49*$DC$46)+(($BJ$50*$DD$46)*(S625-1673))+(($BJ$51*$DC$46)*T625)</f>
        <v>3.667E-5</v>
      </c>
      <c r="DC625" s="19">
        <f t="shared" ref="DC625:DC688" si="898">($BK$49*$DC$46)+(($BK$50*$DD$46)*(S625-1673))+(($BK$51*$DC$46)*T625)</f>
        <v>4.046253999999999E-5</v>
      </c>
      <c r="DD625" s="19">
        <f t="shared" ref="DD625:DD688" si="899">($BL$49*$DC$46)+(($BL$50*$DD$46)*(S625-1673))+(($BL$51*$DC$46)*T625)</f>
        <v>1.2856519999999998E-5</v>
      </c>
      <c r="DE625" s="19">
        <f t="shared" ref="DE625:DE688" si="900">($BM$49*$DC$46)+(($BM$50*$DD$46)*(S625-1673))+(($BM$51*$DC$46)*T625)</f>
        <v>1.2856519999999998E-5</v>
      </c>
      <c r="DF625" s="19">
        <f t="shared" ref="DF625:DF688" si="901">($BN$49*$DC$46)+(($BN$50*$DD$46)*(S625-1673))+(($BN$51*$DC$46)*T625)</f>
        <v>1.1493619999999998E-5</v>
      </c>
      <c r="DG625" s="19">
        <f t="shared" ref="DG625:DG688" si="902">($BO$49*$DC$46)+(($BO$50*$DD$46)*(S625-1673))+(($BO$51*$DC$46)*T625)</f>
        <v>1.6020439999999999E-5</v>
      </c>
      <c r="DH625" s="19">
        <f t="shared" ref="DH625:DH688" si="903">($BP$49*$DC$46)+(($BP$50*$DD$46)*(S625-1673))+(($BP$51*$DC$46)*T625)</f>
        <v>2.5572080000000001E-5</v>
      </c>
      <c r="DI625" s="19">
        <f t="shared" ref="DI625:DI688" si="904">($BQ$49*$DC$46)+(($BQ$50*$DD$46)*(S625-1673))+(($BQ$51*$DC$46)*T625)</f>
        <v>3.937347999999999E-5</v>
      </c>
      <c r="DJ625" s="19">
        <f t="shared" ref="DJ625:DJ688" si="905">($BR$49*$DC$46)+(($BR$50*$DD$46)*(S625-1673))+(($BR$51*$DC$46)*T625)</f>
        <v>0</v>
      </c>
      <c r="DK625" s="19">
        <f t="shared" ref="DK625:DK688" si="906">($BS$49*$DC$46)+(($BS$50*$DD$46)*(S625-1673))+(($BS$51*$DC$46)*T625)</f>
        <v>2.1913759999999997E-5</v>
      </c>
      <c r="DM625" s="68">
        <f t="shared" ref="DM625:DM688" si="907">((CL625*$BH$48)/CZ625)/1000</f>
        <v>1059.802118763241</v>
      </c>
      <c r="DN625" s="19">
        <f t="shared" ref="DN625:DN688" si="908">((CM625*$BI$48)/DA625)/1000</f>
        <v>61.409365824928486</v>
      </c>
      <c r="DO625" s="19">
        <f t="shared" ref="DO625:DO688" si="909">((CN625*$BJ$48)/DB625)/1000</f>
        <v>265.28975688613616</v>
      </c>
      <c r="DP625" s="19">
        <f t="shared" ref="DP625:DP688" si="910">((CO625*$BK$48)/DC625)/1000</f>
        <v>5.3111311836902821</v>
      </c>
      <c r="DQ625" s="19">
        <f t="shared" ref="DQ625:DQ688" si="911">((CP625*$BL$48)/DD625)/1000</f>
        <v>459.87321278990811</v>
      </c>
      <c r="DR625" s="19">
        <f t="shared" ref="DR625:DR688" si="912">((CQ625*$BM$48)/DE625)/1000</f>
        <v>11.616296775269554</v>
      </c>
      <c r="DS625" s="19">
        <f t="shared" ref="DS625:DS688" si="913">((CR625*$BN$48)/DF625)/1000</f>
        <v>314.70616881146435</v>
      </c>
      <c r="DT625" s="19">
        <f t="shared" ref="DT625:DT688" si="914">((CS625*$BO$48)/DG625)/1000</f>
        <v>338.91664398209161</v>
      </c>
      <c r="DU625" s="19">
        <f t="shared" ref="DU625:DU688" si="915">((CT625*$BP$48)/DH625)/1000</f>
        <v>57.64991529620589</v>
      </c>
      <c r="DV625" s="19">
        <f t="shared" ref="DV625:DV688" si="916">((CU625*$BQ$48)/DI625)/1000</f>
        <v>68.4854473462116</v>
      </c>
      <c r="DX625" s="19">
        <f t="shared" ref="DX625:DX688" si="917">((CW625*$BS$48)/DK625)/1000</f>
        <v>85.309795493619362</v>
      </c>
      <c r="DZ625" s="68">
        <f t="shared" ref="DZ625:DZ688" si="918">SUM(DM625:DX625)</f>
        <v>2728.3698531527662</v>
      </c>
      <c r="EA625" s="21">
        <f t="shared" ref="EA625:EA688" si="919">DZ625/1000</f>
        <v>2.728369853152766</v>
      </c>
      <c r="EB625" s="92">
        <f t="shared" ref="EB625:EB688" si="920">A625</f>
        <v>1106</v>
      </c>
    </row>
    <row r="626" spans="1:132" x14ac:dyDescent="0.3">
      <c r="A626" s="19">
        <f>'A. Thermody. result (all suite)'!C582</f>
        <v>1104</v>
      </c>
      <c r="B626" s="19" t="str">
        <f>'A. Thermody. result (all suite)'!A582</f>
        <v>Basanite</v>
      </c>
      <c r="C626" s="24">
        <f>'A. Thermody. result (all suite)'!G582</f>
        <v>72.108625000000004</v>
      </c>
      <c r="D626" s="19">
        <f>'A. Thermody. result (all suite)'!D582</f>
        <v>5000</v>
      </c>
      <c r="E626" s="61">
        <f>'A. Thermody. result (all suite)'!I582</f>
        <v>45.321319000000003</v>
      </c>
      <c r="F626" s="21">
        <f>'A. Thermody. result (all suite)'!J582</f>
        <v>1.912388</v>
      </c>
      <c r="G626" s="21">
        <f>'A. Thermody. result (all suite)'!K582</f>
        <v>16.120711</v>
      </c>
      <c r="H626" s="21">
        <f>'A. Thermody. result (all suite)'!L582</f>
        <v>0.32868999999999998</v>
      </c>
      <c r="I626" s="21">
        <f>'A. Thermody. result (all suite)'!M582</f>
        <v>9.7864000000000004</v>
      </c>
      <c r="J626" s="21">
        <f>'A. Thermody. result (all suite)'!N582</f>
        <v>0.24964800000000001</v>
      </c>
      <c r="K626" s="21">
        <f>'A. Thermody. result (all suite)'!O582</f>
        <v>5.8984199999999998</v>
      </c>
      <c r="L626" s="21">
        <f>'A. Thermody. result (all suite)'!P582</f>
        <v>8.8529110000000006</v>
      </c>
      <c r="M626" s="21">
        <f>'A. Thermody. result (all suite)'!Q582</f>
        <v>2.462275</v>
      </c>
      <c r="N626" s="21">
        <f>'A. Thermody. result (all suite)'!R582</f>
        <v>4.5075399999999997</v>
      </c>
      <c r="O626" s="21">
        <f>'A. Thermody. result (all suite)'!S582</f>
        <v>1.436102</v>
      </c>
      <c r="P626" s="21">
        <f>'A. Thermody. result (all suite)'!T582</f>
        <v>3.1235940000000002</v>
      </c>
      <c r="Q626" s="21">
        <f t="shared" si="838"/>
        <v>99.999998000000019</v>
      </c>
      <c r="S626" s="19">
        <f t="shared" si="839"/>
        <v>1377</v>
      </c>
      <c r="T626" s="19">
        <f t="shared" si="840"/>
        <v>0.5</v>
      </c>
      <c r="V626" s="61">
        <f t="shared" si="841"/>
        <v>43.905664970682068</v>
      </c>
      <c r="W626" s="21">
        <f t="shared" si="842"/>
        <v>1.8526527619805753</v>
      </c>
      <c r="X626" s="21">
        <f t="shared" si="843"/>
        <v>15.617165428375749</v>
      </c>
      <c r="Y626" s="21">
        <f t="shared" si="844"/>
        <v>0.31842305867606113</v>
      </c>
      <c r="Z626" s="21">
        <f t="shared" si="845"/>
        <v>9.4807125906702527</v>
      </c>
      <c r="AA626" s="21">
        <f t="shared" si="846"/>
        <v>0.24185000989492023</v>
      </c>
      <c r="AB626" s="21">
        <f t="shared" si="847"/>
        <v>5.714177303100346</v>
      </c>
      <c r="AC626" s="21">
        <f t="shared" si="848"/>
        <v>8.5763819976480811</v>
      </c>
      <c r="AD626" s="21">
        <f t="shared" si="849"/>
        <v>2.3853635242982705</v>
      </c>
      <c r="AE626" s="21">
        <f t="shared" si="850"/>
        <v>4.3667427481964545</v>
      </c>
      <c r="AF626" s="21">
        <f t="shared" si="851"/>
        <v>1.3912440031969602</v>
      </c>
      <c r="AG626" s="21">
        <f t="shared" si="852"/>
        <v>93.850378396719734</v>
      </c>
      <c r="AH626" s="21"/>
      <c r="AI626" s="61">
        <f t="shared" si="853"/>
        <v>46.782619016288017</v>
      </c>
      <c r="AJ626" s="21">
        <f t="shared" si="854"/>
        <v>1.9740493257780296</v>
      </c>
      <c r="AK626" s="21">
        <f t="shared" si="855"/>
        <v>16.640492766432576</v>
      </c>
      <c r="AL626" s="21">
        <f t="shared" si="856"/>
        <v>0.33928798595786025</v>
      </c>
      <c r="AM626" s="21">
        <f t="shared" si="857"/>
        <v>10.101943916085077</v>
      </c>
      <c r="AN626" s="21">
        <f t="shared" si="858"/>
        <v>0.25769742650645866</v>
      </c>
      <c r="AO626" s="21">
        <f t="shared" si="859"/>
        <v>6.0886033713637842</v>
      </c>
      <c r="AP626" s="21">
        <f t="shared" si="860"/>
        <v>9.1383563328795727</v>
      </c>
      <c r="AQ626" s="21">
        <f t="shared" si="861"/>
        <v>2.5416663896814335</v>
      </c>
      <c r="AR626" s="21">
        <f t="shared" si="862"/>
        <v>4.652877082431754</v>
      </c>
      <c r="AS626" s="21">
        <f t="shared" si="863"/>
        <v>1.4824063865954396</v>
      </c>
      <c r="AT626" s="21">
        <f t="shared" si="864"/>
        <v>100.00000000000001</v>
      </c>
      <c r="AU626" s="21"/>
      <c r="AV626" s="21">
        <f>AR626*'[1]diagram lines'!$G$39</f>
        <v>3.8623819144143674</v>
      </c>
      <c r="AW626" s="21">
        <f>AK626*'[1]diagram lines'!$G$40</f>
        <v>8.8072533508019557</v>
      </c>
      <c r="AX626" s="21">
        <f>AQ626*'[1]diagram lines'!$G$38</f>
        <v>1.8855408292602827</v>
      </c>
      <c r="AY626" s="21">
        <f>AP626*'[1]diagram lines'!$G$41</f>
        <v>6.5307960968107626</v>
      </c>
      <c r="AZ626" s="21">
        <f t="shared" si="865"/>
        <v>7.1945434721131871</v>
      </c>
      <c r="BA626" s="21">
        <f t="shared" si="866"/>
        <v>0.71727787444425106</v>
      </c>
      <c r="BB626" s="21">
        <f t="shared" si="867"/>
        <v>1.5322497784950175</v>
      </c>
      <c r="BC626" s="86">
        <f t="shared" si="868"/>
        <v>0.65263510821467008</v>
      </c>
      <c r="BX626" s="61">
        <f t="shared" si="869"/>
        <v>0.75434951731025301</v>
      </c>
      <c r="BY626" s="21">
        <f t="shared" si="870"/>
        <v>2.394076114171257E-2</v>
      </c>
      <c r="BZ626" s="21">
        <f t="shared" si="871"/>
        <v>0.15810818948607297</v>
      </c>
      <c r="CA626" s="21">
        <f t="shared" si="872"/>
        <v>2.0583004571357003E-3</v>
      </c>
      <c r="CB626" s="21">
        <f t="shared" si="873"/>
        <v>0.13620598469032708</v>
      </c>
      <c r="CC626" s="21">
        <f t="shared" si="874"/>
        <v>3.5191429376938261E-3</v>
      </c>
      <c r="CD626" s="21">
        <f t="shared" si="875"/>
        <v>0.14636277915632756</v>
      </c>
      <c r="CE626" s="21">
        <f t="shared" si="876"/>
        <v>0.15786217902995722</v>
      </c>
      <c r="CF626" s="21">
        <f t="shared" si="877"/>
        <v>3.972051943861913E-2</v>
      </c>
      <c r="CG626" s="21">
        <f t="shared" si="878"/>
        <v>4.7850743099787679E-2</v>
      </c>
      <c r="CH626" s="21">
        <f t="shared" si="879"/>
        <v>1.0117384320577129E-2</v>
      </c>
      <c r="CI626" s="21">
        <f t="shared" si="880"/>
        <v>0.17334039955604885</v>
      </c>
      <c r="CJ626" s="21">
        <f t="shared" si="881"/>
        <v>1.6534359006245127</v>
      </c>
      <c r="CL626" s="68">
        <f t="shared" si="882"/>
        <v>0.45623148561448956</v>
      </c>
      <c r="CM626" s="19">
        <f t="shared" si="883"/>
        <v>1.4479400823866229E-2</v>
      </c>
      <c r="CN626" s="19">
        <f t="shared" si="884"/>
        <v>9.5624021122533112E-2</v>
      </c>
      <c r="CO626" s="19">
        <f t="shared" si="885"/>
        <v>1.2448625654966532E-3</v>
      </c>
      <c r="CP626" s="19">
        <f t="shared" si="886"/>
        <v>8.237754160223644E-2</v>
      </c>
      <c r="CQ626" s="19">
        <f t="shared" si="887"/>
        <v>2.1283818358876958E-3</v>
      </c>
      <c r="CR626" s="19">
        <f t="shared" si="888"/>
        <v>8.8520382980099468E-2</v>
      </c>
      <c r="CS626" s="19">
        <f t="shared" si="889"/>
        <v>9.5475233705964488E-2</v>
      </c>
      <c r="CT626" s="19">
        <f t="shared" si="890"/>
        <v>2.4023017417014139E-2</v>
      </c>
      <c r="CU626" s="19">
        <f t="shared" si="891"/>
        <v>2.8940186360846627E-2</v>
      </c>
      <c r="CV626" s="19">
        <f t="shared" si="892"/>
        <v>6.1190060750197402E-3</v>
      </c>
      <c r="CW626" s="19">
        <f t="shared" si="893"/>
        <v>0.10483647989654582</v>
      </c>
      <c r="CX626" s="19">
        <f t="shared" si="894"/>
        <v>0.99999999999999978</v>
      </c>
      <c r="CZ626" s="68">
        <f t="shared" si="895"/>
        <v>2.5805000000000001E-5</v>
      </c>
      <c r="DA626" s="19">
        <f t="shared" si="896"/>
        <v>1.915196E-5</v>
      </c>
      <c r="DB626" s="19">
        <f t="shared" si="897"/>
        <v>3.667E-5</v>
      </c>
      <c r="DC626" s="19">
        <f t="shared" si="898"/>
        <v>4.0444359999999992E-5</v>
      </c>
      <c r="DD626" s="19">
        <f t="shared" si="899"/>
        <v>1.2850679999999999E-5</v>
      </c>
      <c r="DE626" s="19">
        <f t="shared" si="900"/>
        <v>1.2850679999999999E-5</v>
      </c>
      <c r="DF626" s="19">
        <f t="shared" si="901"/>
        <v>1.1487079999999999E-5</v>
      </c>
      <c r="DG626" s="19">
        <f t="shared" si="902"/>
        <v>1.6012959999999998E-5</v>
      </c>
      <c r="DH626" s="19">
        <f t="shared" si="903"/>
        <v>2.555672E-5</v>
      </c>
      <c r="DI626" s="19">
        <f t="shared" si="904"/>
        <v>3.9349319999999994E-5</v>
      </c>
      <c r="DJ626" s="19">
        <f t="shared" si="905"/>
        <v>0</v>
      </c>
      <c r="DK626" s="19">
        <f t="shared" si="906"/>
        <v>2.1894839999999995E-5</v>
      </c>
      <c r="DM626" s="68">
        <f t="shared" si="907"/>
        <v>1062.2122710993424</v>
      </c>
      <c r="DN626" s="19">
        <f t="shared" si="908"/>
        <v>60.39144493881745</v>
      </c>
      <c r="DO626" s="19">
        <f t="shared" si="909"/>
        <v>265.88015254031836</v>
      </c>
      <c r="DP626" s="19">
        <f t="shared" si="910"/>
        <v>4.9151996244757141</v>
      </c>
      <c r="DQ626" s="19">
        <f t="shared" si="911"/>
        <v>460.5846822207609</v>
      </c>
      <c r="DR626" s="19">
        <f t="shared" si="912"/>
        <v>11.749371040121858</v>
      </c>
      <c r="DS626" s="19">
        <f t="shared" si="913"/>
        <v>310.55511357960495</v>
      </c>
      <c r="DT626" s="19">
        <f t="shared" si="914"/>
        <v>334.36985455721418</v>
      </c>
      <c r="DU626" s="19">
        <f t="shared" si="915"/>
        <v>58.269873821081369</v>
      </c>
      <c r="DV626" s="19">
        <f t="shared" si="916"/>
        <v>69.281135104539374</v>
      </c>
      <c r="DX626" s="19">
        <f t="shared" si="917"/>
        <v>86.283040558220847</v>
      </c>
      <c r="DZ626" s="68">
        <f t="shared" si="918"/>
        <v>2724.492139084497</v>
      </c>
      <c r="EA626" s="21">
        <f t="shared" si="919"/>
        <v>2.7244921390844969</v>
      </c>
      <c r="EB626" s="92">
        <f t="shared" si="920"/>
        <v>1104</v>
      </c>
    </row>
    <row r="627" spans="1:132" x14ac:dyDescent="0.3">
      <c r="A627" s="19">
        <f>'A. Thermody. result (all suite)'!C583</f>
        <v>1102</v>
      </c>
      <c r="B627" s="19" t="str">
        <f>'A. Thermody. result (all suite)'!A583</f>
        <v>Basanite</v>
      </c>
      <c r="C627" s="24">
        <f>'A. Thermody. result (all suite)'!G583</f>
        <v>71.318988000000004</v>
      </c>
      <c r="D627" s="19">
        <f>'A. Thermody. result (all suite)'!D583</f>
        <v>5000</v>
      </c>
      <c r="E627" s="61">
        <f>'A. Thermody. result (all suite)'!I583</f>
        <v>45.434497999999998</v>
      </c>
      <c r="F627" s="21">
        <f>'A. Thermody. result (all suite)'!J583</f>
        <v>1.8797680000000001</v>
      </c>
      <c r="G627" s="21">
        <f>'A. Thermody. result (all suite)'!K583</f>
        <v>16.160011999999998</v>
      </c>
      <c r="H627" s="21">
        <f>'A. Thermody. result (all suite)'!L583</f>
        <v>0.30360399999999998</v>
      </c>
      <c r="I627" s="21">
        <f>'A. Thermody. result (all suite)'!M583</f>
        <v>9.7986330000000006</v>
      </c>
      <c r="J627" s="21">
        <f>'A. Thermody. result (all suite)'!N583</f>
        <v>0.25241200000000003</v>
      </c>
      <c r="K627" s="21">
        <f>'A. Thermody. result (all suite)'!O583</f>
        <v>5.8178219999999996</v>
      </c>
      <c r="L627" s="21">
        <f>'A. Thermody. result (all suite)'!P583</f>
        <v>8.7324560000000009</v>
      </c>
      <c r="M627" s="21">
        <f>'A. Thermody. result (all suite)'!Q583</f>
        <v>2.487495</v>
      </c>
      <c r="N627" s="21">
        <f>'A. Thermody. result (all suite)'!R583</f>
        <v>4.5574469999999998</v>
      </c>
      <c r="O627" s="21">
        <f>'A. Thermody. result (all suite)'!S583</f>
        <v>1.419068</v>
      </c>
      <c r="P627" s="21">
        <f>'A. Thermody. result (all suite)'!T583</f>
        <v>3.1567850000000002</v>
      </c>
      <c r="Q627" s="21">
        <f t="shared" si="838"/>
        <v>99.999999999999986</v>
      </c>
      <c r="S627" s="19">
        <f t="shared" si="839"/>
        <v>1375</v>
      </c>
      <c r="T627" s="19">
        <f t="shared" si="840"/>
        <v>0.5</v>
      </c>
      <c r="V627" s="61">
        <f t="shared" si="841"/>
        <v>44.000228582310697</v>
      </c>
      <c r="W627" s="21">
        <f t="shared" si="842"/>
        <v>1.8204277657412</v>
      </c>
      <c r="X627" s="21">
        <f t="shared" si="843"/>
        <v>15.649875165185799</v>
      </c>
      <c r="Y627" s="21">
        <f t="shared" si="844"/>
        <v>0.29401987446860001</v>
      </c>
      <c r="Z627" s="21">
        <f t="shared" si="845"/>
        <v>9.4893112232509509</v>
      </c>
      <c r="AA627" s="21">
        <f t="shared" si="846"/>
        <v>0.24444389584580001</v>
      </c>
      <c r="AB627" s="21">
        <f t="shared" si="847"/>
        <v>5.6341658677773001</v>
      </c>
      <c r="AC627" s="21">
        <f t="shared" si="848"/>
        <v>8.4567911388604013</v>
      </c>
      <c r="AD627" s="21">
        <f t="shared" si="849"/>
        <v>2.4089701309642497</v>
      </c>
      <c r="AE627" s="21">
        <f t="shared" si="850"/>
        <v>4.4135781967210503</v>
      </c>
      <c r="AF627" s="21">
        <f t="shared" si="851"/>
        <v>1.3742710742362001</v>
      </c>
      <c r="AG627" s="21">
        <f t="shared" si="852"/>
        <v>93.786082915362243</v>
      </c>
      <c r="AH627" s="21"/>
      <c r="AI627" s="61">
        <f t="shared" si="853"/>
        <v>46.915520101227543</v>
      </c>
      <c r="AJ627" s="21">
        <f t="shared" si="854"/>
        <v>1.9410425397380706</v>
      </c>
      <c r="AK627" s="21">
        <f t="shared" si="855"/>
        <v>16.686777695267551</v>
      </c>
      <c r="AL627" s="21">
        <f t="shared" si="856"/>
        <v>0.31350053795715066</v>
      </c>
      <c r="AM627" s="21">
        <f t="shared" si="857"/>
        <v>10.118037696290857</v>
      </c>
      <c r="AN627" s="21">
        <f t="shared" si="858"/>
        <v>0.26063983935271051</v>
      </c>
      <c r="AO627" s="21">
        <f t="shared" si="859"/>
        <v>6.0074647459814301</v>
      </c>
      <c r="AP627" s="21">
        <f t="shared" si="860"/>
        <v>9.0171066708183965</v>
      </c>
      <c r="AQ627" s="21">
        <f t="shared" si="861"/>
        <v>2.5685795334242054</v>
      </c>
      <c r="AR627" s="21">
        <f t="shared" si="862"/>
        <v>4.7060054749318274</v>
      </c>
      <c r="AS627" s="21">
        <f t="shared" si="863"/>
        <v>1.4653251650102697</v>
      </c>
      <c r="AT627" s="21">
        <f t="shared" si="864"/>
        <v>100.00000000000001</v>
      </c>
      <c r="AU627" s="21"/>
      <c r="AV627" s="21">
        <f>AR627*'[1]diagram lines'!$G$39</f>
        <v>3.9064841201461693</v>
      </c>
      <c r="AW627" s="21">
        <f>AK627*'[1]diagram lines'!$G$40</f>
        <v>8.8317504074874265</v>
      </c>
      <c r="AX627" s="21">
        <f>AQ627*'[1]diagram lines'!$G$38</f>
        <v>1.9055064044344139</v>
      </c>
      <c r="AY627" s="21">
        <f>AP627*'[1]diagram lines'!$G$41</f>
        <v>6.4441441004468576</v>
      </c>
      <c r="AZ627" s="21">
        <f t="shared" si="865"/>
        <v>7.2745850083560324</v>
      </c>
      <c r="BA627" s="21">
        <f t="shared" si="866"/>
        <v>0.72059835157592789</v>
      </c>
      <c r="BB627" s="21">
        <f t="shared" si="867"/>
        <v>1.5195741235529219</v>
      </c>
      <c r="BC627" s="86">
        <f t="shared" si="868"/>
        <v>0.65807911868221092</v>
      </c>
      <c r="BX627" s="61">
        <f t="shared" si="869"/>
        <v>0.75623332223701734</v>
      </c>
      <c r="BY627" s="21">
        <f t="shared" si="870"/>
        <v>2.353239859789685E-2</v>
      </c>
      <c r="BZ627" s="21">
        <f t="shared" si="871"/>
        <v>0.15849364456649664</v>
      </c>
      <c r="CA627" s="21">
        <f t="shared" si="872"/>
        <v>1.9012085916463148E-3</v>
      </c>
      <c r="CB627" s="21">
        <f t="shared" si="873"/>
        <v>0.13637624217118999</v>
      </c>
      <c r="CC627" s="21">
        <f t="shared" si="874"/>
        <v>3.5581054412179313E-3</v>
      </c>
      <c r="CD627" s="21">
        <f t="shared" si="875"/>
        <v>0.1443628287841191</v>
      </c>
      <c r="CE627" s="21">
        <f t="shared" si="876"/>
        <v>0.15571426533523539</v>
      </c>
      <c r="CF627" s="21">
        <f t="shared" si="877"/>
        <v>4.0127359251492176E-2</v>
      </c>
      <c r="CG627" s="21">
        <f t="shared" si="878"/>
        <v>4.8380541401273881E-2</v>
      </c>
      <c r="CH627" s="21">
        <f t="shared" si="879"/>
        <v>9.9973792481542027E-3</v>
      </c>
      <c r="CI627" s="21">
        <f t="shared" si="880"/>
        <v>0.17518229744728081</v>
      </c>
      <c r="CJ627" s="21">
        <f t="shared" si="881"/>
        <v>1.6538595930730204</v>
      </c>
      <c r="CL627" s="68">
        <f t="shared" si="882"/>
        <v>0.45725364196840163</v>
      </c>
      <c r="CM627" s="19">
        <f t="shared" si="883"/>
        <v>1.4228776551806026E-2</v>
      </c>
      <c r="CN627" s="19">
        <f t="shared" si="884"/>
        <v>9.5832587742228553E-2</v>
      </c>
      <c r="CO627" s="19">
        <f t="shared" si="885"/>
        <v>1.1495586442823104E-3</v>
      </c>
      <c r="CP627" s="19">
        <f t="shared" si="886"/>
        <v>8.2459383337246075E-2</v>
      </c>
      <c r="CQ627" s="19">
        <f t="shared" si="887"/>
        <v>2.1513951100326782E-3</v>
      </c>
      <c r="CR627" s="19">
        <f t="shared" si="888"/>
        <v>8.7288442978330424E-2</v>
      </c>
      <c r="CS627" s="19">
        <f t="shared" si="889"/>
        <v>9.4152046514362334E-2</v>
      </c>
      <c r="CT627" s="19">
        <f t="shared" si="890"/>
        <v>2.4262857270085376E-2</v>
      </c>
      <c r="CU627" s="19">
        <f t="shared" si="891"/>
        <v>2.9253112902636717E-2</v>
      </c>
      <c r="CV627" s="19">
        <f t="shared" si="892"/>
        <v>6.0448778663115951E-3</v>
      </c>
      <c r="CW627" s="19">
        <f t="shared" si="893"/>
        <v>0.10592331911427637</v>
      </c>
      <c r="CX627" s="19">
        <f t="shared" si="894"/>
        <v>1.0000000000000002</v>
      </c>
      <c r="CZ627" s="68">
        <f t="shared" si="895"/>
        <v>2.5805000000000001E-5</v>
      </c>
      <c r="DA627" s="19">
        <f t="shared" si="896"/>
        <v>1.9137479999999996E-5</v>
      </c>
      <c r="DB627" s="19">
        <f t="shared" si="897"/>
        <v>3.667E-5</v>
      </c>
      <c r="DC627" s="19">
        <f t="shared" si="898"/>
        <v>4.0426179999999995E-5</v>
      </c>
      <c r="DD627" s="19">
        <f t="shared" si="899"/>
        <v>1.2844839999999999E-5</v>
      </c>
      <c r="DE627" s="19">
        <f t="shared" si="900"/>
        <v>1.2844839999999999E-5</v>
      </c>
      <c r="DF627" s="19">
        <f t="shared" si="901"/>
        <v>1.1480539999999999E-5</v>
      </c>
      <c r="DG627" s="19">
        <f t="shared" si="902"/>
        <v>1.600548E-5</v>
      </c>
      <c r="DH627" s="19">
        <f t="shared" si="903"/>
        <v>2.554136E-5</v>
      </c>
      <c r="DI627" s="19">
        <f t="shared" si="904"/>
        <v>3.9325159999999991E-5</v>
      </c>
      <c r="DJ627" s="19">
        <f t="shared" si="905"/>
        <v>0</v>
      </c>
      <c r="DK627" s="19">
        <f t="shared" si="906"/>
        <v>2.1875919999999996E-5</v>
      </c>
      <c r="DM627" s="68">
        <f t="shared" si="907"/>
        <v>1064.5920871715391</v>
      </c>
      <c r="DN627" s="19">
        <f t="shared" si="908"/>
        <v>59.391031157616652</v>
      </c>
      <c r="DO627" s="19">
        <f t="shared" si="909"/>
        <v>266.46006670841621</v>
      </c>
      <c r="DP627" s="19">
        <f t="shared" si="910"/>
        <v>4.5409440096848668</v>
      </c>
      <c r="DQ627" s="19">
        <f t="shared" si="911"/>
        <v>461.25188735563307</v>
      </c>
      <c r="DR627" s="19">
        <f t="shared" si="912"/>
        <v>11.881811615070191</v>
      </c>
      <c r="DS627" s="19">
        <f t="shared" si="913"/>
        <v>306.40756027388221</v>
      </c>
      <c r="DT627" s="19">
        <f t="shared" si="914"/>
        <v>329.88993572985248</v>
      </c>
      <c r="DU627" s="19">
        <f t="shared" si="915"/>
        <v>58.887017847624115</v>
      </c>
      <c r="DV627" s="19">
        <f t="shared" si="916"/>
        <v>70.073287316018011</v>
      </c>
      <c r="DX627" s="19">
        <f t="shared" si="917"/>
        <v>87.252934296672336</v>
      </c>
      <c r="DZ627" s="68">
        <f t="shared" si="918"/>
        <v>2720.6285634820092</v>
      </c>
      <c r="EA627" s="21">
        <f t="shared" si="919"/>
        <v>2.7206285634820091</v>
      </c>
      <c r="EB627" s="92">
        <f t="shared" si="920"/>
        <v>1102</v>
      </c>
    </row>
    <row r="628" spans="1:132" x14ac:dyDescent="0.3">
      <c r="A628" s="19">
        <f>'A. Thermody. result (all suite)'!C584</f>
        <v>1100</v>
      </c>
      <c r="B628" s="19" t="str">
        <f>'A. Thermody. result (all suite)'!A584</f>
        <v>Basanite</v>
      </c>
      <c r="C628" s="24">
        <f>'A. Thermody. result (all suite)'!G584</f>
        <v>70.551304999999999</v>
      </c>
      <c r="D628" s="19">
        <f>'A. Thermody. result (all suite)'!D584</f>
        <v>5000</v>
      </c>
      <c r="E628" s="61">
        <f>'A. Thermody. result (all suite)'!I584</f>
        <v>45.546014999999997</v>
      </c>
      <c r="F628" s="21">
        <f>'A. Thermody. result (all suite)'!J584</f>
        <v>1.847707</v>
      </c>
      <c r="G628" s="21">
        <f>'A. Thermody. result (all suite)'!K584</f>
        <v>16.198546</v>
      </c>
      <c r="H628" s="21">
        <f>'A. Thermody. result (all suite)'!L584</f>
        <v>0.27992299999999998</v>
      </c>
      <c r="I628" s="21">
        <f>'A. Thermody. result (all suite)'!M584</f>
        <v>9.8098510000000001</v>
      </c>
      <c r="J628" s="21">
        <f>'A. Thermody. result (all suite)'!N584</f>
        <v>0.25515900000000002</v>
      </c>
      <c r="K628" s="21">
        <f>'A. Thermody. result (all suite)'!O584</f>
        <v>5.7373139999999996</v>
      </c>
      <c r="L628" s="21">
        <f>'A. Thermody. result (all suite)'!P584</f>
        <v>8.6137320000000006</v>
      </c>
      <c r="M628" s="21">
        <f>'A. Thermody. result (all suite)'!Q584</f>
        <v>2.5125519999999999</v>
      </c>
      <c r="N628" s="21">
        <f>'A. Thermody. result (all suite)'!R584</f>
        <v>4.607037</v>
      </c>
      <c r="O628" s="21">
        <f>'A. Thermody. result (all suite)'!S584</f>
        <v>1.402388</v>
      </c>
      <c r="P628" s="21">
        <f>'A. Thermody. result (all suite)'!T584</f>
        <v>3.189775</v>
      </c>
      <c r="Q628" s="21">
        <f t="shared" si="838"/>
        <v>99.999999000000003</v>
      </c>
      <c r="S628" s="19">
        <f t="shared" si="839"/>
        <v>1373</v>
      </c>
      <c r="T628" s="19">
        <f t="shared" si="840"/>
        <v>0.5</v>
      </c>
      <c r="V628" s="61">
        <f t="shared" si="841"/>
        <v>44.093199585505594</v>
      </c>
      <c r="W628" s="21">
        <f t="shared" si="842"/>
        <v>1.788769303451373</v>
      </c>
      <c r="X628" s="21">
        <f t="shared" si="843"/>
        <v>15.681848824161529</v>
      </c>
      <c r="Y628" s="21">
        <f t="shared" si="844"/>
        <v>0.27099408603746084</v>
      </c>
      <c r="Z628" s="21">
        <f t="shared" si="845"/>
        <v>9.496938822135629</v>
      </c>
      <c r="AA628" s="21">
        <f t="shared" si="846"/>
        <v>0.24702000192636003</v>
      </c>
      <c r="AB628" s="21">
        <f t="shared" si="847"/>
        <v>5.5543065905264264</v>
      </c>
      <c r="AC628" s="21">
        <f t="shared" si="848"/>
        <v>8.3389733273494144</v>
      </c>
      <c r="AD628" s="21">
        <f t="shared" si="849"/>
        <v>2.4324072436405526</v>
      </c>
      <c r="AE628" s="21">
        <f t="shared" si="850"/>
        <v>4.4600828840637092</v>
      </c>
      <c r="AF628" s="21">
        <f t="shared" si="851"/>
        <v>1.3576549777256699</v>
      </c>
      <c r="AG628" s="21">
        <f t="shared" si="852"/>
        <v>93.722195646523716</v>
      </c>
      <c r="AH628" s="21"/>
      <c r="AI628" s="61">
        <f t="shared" si="853"/>
        <v>47.046699323823475</v>
      </c>
      <c r="AJ628" s="21">
        <f t="shared" si="854"/>
        <v>1.9085866385352028</v>
      </c>
      <c r="AK628" s="21">
        <f t="shared" si="855"/>
        <v>16.73226786460075</v>
      </c>
      <c r="AL628" s="21">
        <f t="shared" si="856"/>
        <v>0.28914611332786505</v>
      </c>
      <c r="AM628" s="21">
        <f t="shared" si="857"/>
        <v>10.133073341509881</v>
      </c>
      <c r="AN628" s="21">
        <f t="shared" si="858"/>
        <v>0.26356617044910463</v>
      </c>
      <c r="AO628" s="21">
        <f t="shared" si="859"/>
        <v>5.9263513324790997</v>
      </c>
      <c r="AP628" s="21">
        <f t="shared" si="860"/>
        <v>8.8975437139779796</v>
      </c>
      <c r="AQ628" s="21">
        <f t="shared" si="861"/>
        <v>2.5953374511353267</v>
      </c>
      <c r="AR628" s="21">
        <f t="shared" si="862"/>
        <v>4.7588331166344586</v>
      </c>
      <c r="AS628" s="21">
        <f t="shared" si="863"/>
        <v>1.4485949335268558</v>
      </c>
      <c r="AT628" s="21">
        <f t="shared" si="864"/>
        <v>100</v>
      </c>
      <c r="AU628" s="21"/>
      <c r="AV628" s="21">
        <f>AR628*'[1]diagram lines'!$G$39</f>
        <v>3.950336670789258</v>
      </c>
      <c r="AW628" s="21">
        <f>AK628*'[1]diagram lines'!$G$40</f>
        <v>8.85582682468924</v>
      </c>
      <c r="AX628" s="21">
        <f>AQ628*'[1]diagram lines'!$G$38</f>
        <v>1.9253568248338548</v>
      </c>
      <c r="AY628" s="21">
        <f>AP628*'[1]diagram lines'!$G$41</f>
        <v>6.358697520841825</v>
      </c>
      <c r="AZ628" s="21">
        <f t="shared" si="865"/>
        <v>7.3541705677697848</v>
      </c>
      <c r="BA628" s="21">
        <f t="shared" si="866"/>
        <v>0.72384696653647451</v>
      </c>
      <c r="BB628" s="21">
        <f t="shared" si="867"/>
        <v>1.5071968664270985</v>
      </c>
      <c r="BC628" s="86">
        <f t="shared" si="868"/>
        <v>0.66348333271854565</v>
      </c>
      <c r="BX628" s="61">
        <f t="shared" si="869"/>
        <v>0.75808946404793609</v>
      </c>
      <c r="BY628" s="21">
        <f t="shared" si="870"/>
        <v>2.3131034051076617E-2</v>
      </c>
      <c r="BZ628" s="21">
        <f t="shared" si="871"/>
        <v>0.15887157708905456</v>
      </c>
      <c r="CA628" s="21">
        <f t="shared" si="872"/>
        <v>1.7529150228567849E-3</v>
      </c>
      <c r="CB628" s="21">
        <f t="shared" si="873"/>
        <v>0.13653237299930412</v>
      </c>
      <c r="CC628" s="21">
        <f t="shared" si="874"/>
        <v>3.5968283056103754E-3</v>
      </c>
      <c r="CD628" s="21">
        <f t="shared" si="875"/>
        <v>0.14236511166253102</v>
      </c>
      <c r="CE628" s="21">
        <f t="shared" si="876"/>
        <v>0.1535972182596291</v>
      </c>
      <c r="CF628" s="21">
        <f t="shared" si="877"/>
        <v>4.0531569608001285E-2</v>
      </c>
      <c r="CG628" s="21">
        <f t="shared" si="878"/>
        <v>4.8906974522292992E-2</v>
      </c>
      <c r="CH628" s="21">
        <f t="shared" si="879"/>
        <v>9.8798681170038892E-3</v>
      </c>
      <c r="CI628" s="21">
        <f t="shared" si="880"/>
        <v>0.1770130410654828</v>
      </c>
      <c r="CJ628" s="21">
        <f t="shared" si="881"/>
        <v>1.6542679747507798</v>
      </c>
      <c r="CL628" s="68">
        <f t="shared" si="882"/>
        <v>0.45826279394796626</v>
      </c>
      <c r="CM628" s="19">
        <f t="shared" si="883"/>
        <v>1.3982640300197659E-2</v>
      </c>
      <c r="CN628" s="19">
        <f t="shared" si="884"/>
        <v>9.6037389052997302E-2</v>
      </c>
      <c r="CO628" s="19">
        <f t="shared" si="885"/>
        <v>1.0596318429732441E-3</v>
      </c>
      <c r="CP628" s="19">
        <f t="shared" si="886"/>
        <v>8.2533407575561102E-2</v>
      </c>
      <c r="CQ628" s="19">
        <f t="shared" si="887"/>
        <v>2.1742718595227886E-3</v>
      </c>
      <c r="CR628" s="19">
        <f t="shared" si="888"/>
        <v>8.6059280500777838E-2</v>
      </c>
      <c r="CS628" s="19">
        <f t="shared" si="889"/>
        <v>9.2849055052745585E-2</v>
      </c>
      <c r="CT628" s="19">
        <f t="shared" si="890"/>
        <v>2.4501211548937519E-2</v>
      </c>
      <c r="CU628" s="19">
        <f t="shared" si="891"/>
        <v>2.9564118551990325E-2</v>
      </c>
      <c r="CV628" s="19">
        <f t="shared" si="892"/>
        <v>5.972350470299299E-3</v>
      </c>
      <c r="CW628" s="19">
        <f t="shared" si="893"/>
        <v>0.10700384929603096</v>
      </c>
      <c r="CX628" s="19">
        <f t="shared" si="894"/>
        <v>0.99999999999999978</v>
      </c>
      <c r="CZ628" s="68">
        <f t="shared" si="895"/>
        <v>2.5805000000000001E-5</v>
      </c>
      <c r="DA628" s="19">
        <f t="shared" si="896"/>
        <v>1.9123E-5</v>
      </c>
      <c r="DB628" s="19">
        <f t="shared" si="897"/>
        <v>3.667E-5</v>
      </c>
      <c r="DC628" s="19">
        <f t="shared" si="898"/>
        <v>4.040799999999999E-5</v>
      </c>
      <c r="DD628" s="19">
        <f t="shared" si="899"/>
        <v>1.2838999999999999E-5</v>
      </c>
      <c r="DE628" s="19">
        <f t="shared" si="900"/>
        <v>1.2838999999999999E-5</v>
      </c>
      <c r="DF628" s="19">
        <f t="shared" si="901"/>
        <v>1.1473999999999999E-5</v>
      </c>
      <c r="DG628" s="19">
        <f t="shared" si="902"/>
        <v>1.5997999999999998E-5</v>
      </c>
      <c r="DH628" s="19">
        <f t="shared" si="903"/>
        <v>2.5525999999999999E-5</v>
      </c>
      <c r="DI628" s="19">
        <f t="shared" si="904"/>
        <v>3.9300999999999995E-5</v>
      </c>
      <c r="DJ628" s="19">
        <f t="shared" si="905"/>
        <v>0</v>
      </c>
      <c r="DK628" s="19">
        <f t="shared" si="906"/>
        <v>2.1856999999999994E-5</v>
      </c>
      <c r="DM628" s="68">
        <f t="shared" si="907"/>
        <v>1066.9416260567259</v>
      </c>
      <c r="DN628" s="19">
        <f t="shared" si="908"/>
        <v>58.407849562296128</v>
      </c>
      <c r="DO628" s="19">
        <f t="shared" si="909"/>
        <v>267.02951153105005</v>
      </c>
      <c r="DP628" s="19">
        <f t="shared" si="910"/>
        <v>4.1876016878934212</v>
      </c>
      <c r="DQ628" s="19">
        <f t="shared" si="911"/>
        <v>461.87595095444078</v>
      </c>
      <c r="DR628" s="19">
        <f t="shared" si="912"/>
        <v>12.013618328105512</v>
      </c>
      <c r="DS628" s="19">
        <f t="shared" si="913"/>
        <v>302.26503435430948</v>
      </c>
      <c r="DT628" s="19">
        <f t="shared" si="914"/>
        <v>325.4766225376905</v>
      </c>
      <c r="DU628" s="19">
        <f t="shared" si="915"/>
        <v>59.501296870588305</v>
      </c>
      <c r="DV628" s="19">
        <f t="shared" si="916"/>
        <v>70.861809307587322</v>
      </c>
      <c r="DX628" s="19">
        <f t="shared" si="917"/>
        <v>88.219305683052497</v>
      </c>
      <c r="DZ628" s="68">
        <f t="shared" si="918"/>
        <v>2716.7802268737405</v>
      </c>
      <c r="EA628" s="21">
        <f t="shared" si="919"/>
        <v>2.7167802268737407</v>
      </c>
      <c r="EB628" s="92">
        <f t="shared" si="920"/>
        <v>1100</v>
      </c>
    </row>
    <row r="629" spans="1:132" x14ac:dyDescent="0.3">
      <c r="A629" s="19">
        <f>'A. Thermody. result (all suite)'!C585</f>
        <v>1098</v>
      </c>
      <c r="B629" s="19" t="str">
        <f>'A. Thermody. result (all suite)'!A585</f>
        <v>Basanite</v>
      </c>
      <c r="C629" s="24">
        <f>'A. Thermody. result (all suite)'!G585</f>
        <v>69.804786000000007</v>
      </c>
      <c r="D629" s="19">
        <f>'A. Thermody. result (all suite)'!D585</f>
        <v>5000</v>
      </c>
      <c r="E629" s="61">
        <f>'A. Thermody. result (all suite)'!I585</f>
        <v>45.655884999999998</v>
      </c>
      <c r="F629" s="21">
        <f>'A. Thermody. result (all suite)'!J585</f>
        <v>1.8162</v>
      </c>
      <c r="G629" s="21">
        <f>'A. Thermody. result (all suite)'!K585</f>
        <v>16.236322000000001</v>
      </c>
      <c r="H629" s="21">
        <f>'A. Thermody. result (all suite)'!L585</f>
        <v>0.25759700000000002</v>
      </c>
      <c r="I629" s="21">
        <f>'A. Thermody. result (all suite)'!M585</f>
        <v>9.8200800000000008</v>
      </c>
      <c r="J629" s="21">
        <f>'A. Thermody. result (all suite)'!N585</f>
        <v>0.25788800000000001</v>
      </c>
      <c r="K629" s="21">
        <f>'A. Thermody. result (all suite)'!O585</f>
        <v>5.6569269999999996</v>
      </c>
      <c r="L629" s="21">
        <f>'A. Thermody. result (all suite)'!P585</f>
        <v>8.496734</v>
      </c>
      <c r="M629" s="21">
        <f>'A. Thermody. result (all suite)'!Q585</f>
        <v>2.5374439999999998</v>
      </c>
      <c r="N629" s="21">
        <f>'A. Thermody. result (all suite)'!R585</f>
        <v>4.656307</v>
      </c>
      <c r="O629" s="21">
        <f>'A. Thermody. result (all suite)'!S585</f>
        <v>1.386055</v>
      </c>
      <c r="P629" s="21">
        <f>'A. Thermody. result (all suite)'!T585</f>
        <v>3.2225630000000001</v>
      </c>
      <c r="Q629" s="21">
        <f t="shared" si="838"/>
        <v>100.00000199999998</v>
      </c>
      <c r="S629" s="19">
        <f t="shared" si="839"/>
        <v>1371</v>
      </c>
      <c r="T629" s="19">
        <f t="shared" si="840"/>
        <v>0.5</v>
      </c>
      <c r="V629" s="61">
        <f t="shared" si="841"/>
        <v>44.184595372093248</v>
      </c>
      <c r="W629" s="21">
        <f t="shared" si="842"/>
        <v>1.757671811964564</v>
      </c>
      <c r="X629" s="21">
        <f t="shared" si="843"/>
        <v>15.713096305131657</v>
      </c>
      <c r="Y629" s="21">
        <f t="shared" si="844"/>
        <v>0.24929577455491453</v>
      </c>
      <c r="Z629" s="21">
        <f t="shared" si="845"/>
        <v>9.5036217416787672</v>
      </c>
      <c r="AA629" s="21">
        <f t="shared" si="846"/>
        <v>0.24957739689677208</v>
      </c>
      <c r="AB629" s="21">
        <f t="shared" si="847"/>
        <v>5.4746289672069501</v>
      </c>
      <c r="AC629" s="21">
        <f t="shared" si="848"/>
        <v>8.2229213993838322</v>
      </c>
      <c r="AD629" s="21">
        <f t="shared" si="849"/>
        <v>2.4556732701456943</v>
      </c>
      <c r="AE629" s="21">
        <f t="shared" si="850"/>
        <v>4.5062545764526387</v>
      </c>
      <c r="AF629" s="21">
        <f t="shared" si="851"/>
        <v>1.34138850530368</v>
      </c>
      <c r="AG629" s="21">
        <f t="shared" si="852"/>
        <v>93.658725120812719</v>
      </c>
      <c r="AH629" s="21"/>
      <c r="AI629" s="61">
        <f t="shared" si="853"/>
        <v>47.176165717714433</v>
      </c>
      <c r="AJ629" s="21">
        <f t="shared" si="854"/>
        <v>1.8766770631324516</v>
      </c>
      <c r="AK629" s="21">
        <f t="shared" si="855"/>
        <v>16.776970095271896</v>
      </c>
      <c r="AL629" s="21">
        <f t="shared" si="856"/>
        <v>0.26617464014520986</v>
      </c>
      <c r="AM629" s="21">
        <f t="shared" si="857"/>
        <v>10.147075704286824</v>
      </c>
      <c r="AN629" s="21">
        <f t="shared" si="858"/>
        <v>0.26647533006117263</v>
      </c>
      <c r="AO629" s="21">
        <f t="shared" si="859"/>
        <v>5.8452952035649535</v>
      </c>
      <c r="AP629" s="21">
        <f t="shared" si="860"/>
        <v>8.7796640289272379</v>
      </c>
      <c r="AQ629" s="21">
        <f t="shared" si="861"/>
        <v>2.6219375364954631</v>
      </c>
      <c r="AR629" s="21">
        <f t="shared" si="862"/>
        <v>4.8113558780988193</v>
      </c>
      <c r="AS629" s="21">
        <f t="shared" si="863"/>
        <v>1.4322088023015365</v>
      </c>
      <c r="AT629" s="21">
        <f t="shared" si="864"/>
        <v>100</v>
      </c>
      <c r="AU629" s="21"/>
      <c r="AV629" s="21">
        <f>AR629*'[1]diagram lines'!$G$39</f>
        <v>3.9939361384693761</v>
      </c>
      <c r="AW629" s="21">
        <f>AK629*'[1]diagram lines'!$G$40</f>
        <v>8.8794862124485334</v>
      </c>
      <c r="AX629" s="21">
        <f>AQ629*'[1]diagram lines'!$G$38</f>
        <v>1.9450901569548467</v>
      </c>
      <c r="AY629" s="21">
        <f>AP629*'[1]diagram lines'!$G$41</f>
        <v>6.2744539042679373</v>
      </c>
      <c r="AZ629" s="21">
        <f t="shared" si="865"/>
        <v>7.4332934145942824</v>
      </c>
      <c r="BA629" s="21">
        <f t="shared" si="866"/>
        <v>0.72702342553208876</v>
      </c>
      <c r="BB629" s="21">
        <f t="shared" si="867"/>
        <v>1.4951080818230784</v>
      </c>
      <c r="BC629" s="86">
        <f t="shared" si="868"/>
        <v>0.66884796634945465</v>
      </c>
      <c r="BX629" s="61">
        <f t="shared" si="869"/>
        <v>0.75991819241011982</v>
      </c>
      <c r="BY629" s="21">
        <f t="shared" si="870"/>
        <v>2.2736604907361044E-2</v>
      </c>
      <c r="BZ629" s="21">
        <f t="shared" si="871"/>
        <v>0.15924207532365636</v>
      </c>
      <c r="CA629" s="21">
        <f t="shared" si="872"/>
        <v>1.6131066441229885E-3</v>
      </c>
      <c r="CB629" s="21">
        <f t="shared" si="873"/>
        <v>0.13667473903966598</v>
      </c>
      <c r="CC629" s="21">
        <f t="shared" si="874"/>
        <v>3.6352974344516496E-3</v>
      </c>
      <c r="CD629" s="21">
        <f t="shared" si="875"/>
        <v>0.1403703970223325</v>
      </c>
      <c r="CE629" s="21">
        <f t="shared" si="876"/>
        <v>0.15151094864479317</v>
      </c>
      <c r="CF629" s="21">
        <f t="shared" si="877"/>
        <v>4.0933118244878199E-2</v>
      </c>
      <c r="CG629" s="21">
        <f t="shared" si="878"/>
        <v>4.9430010615711249E-2</v>
      </c>
      <c r="CH629" s="21">
        <f t="shared" si="879"/>
        <v>9.7648016119032868E-3</v>
      </c>
      <c r="CI629" s="21">
        <f t="shared" si="880"/>
        <v>0.17883257491675916</v>
      </c>
      <c r="CJ629" s="21">
        <f t="shared" si="881"/>
        <v>1.6546618668157553</v>
      </c>
      <c r="CL629" s="68">
        <f t="shared" si="882"/>
        <v>0.45925890216622478</v>
      </c>
      <c r="CM629" s="19">
        <f t="shared" si="883"/>
        <v>1.3740937265397643E-2</v>
      </c>
      <c r="CN629" s="19">
        <f t="shared" si="884"/>
        <v>9.6238439113909779E-2</v>
      </c>
      <c r="CO629" s="19">
        <f t="shared" si="885"/>
        <v>9.7488597306425145E-4</v>
      </c>
      <c r="CP629" s="19">
        <f t="shared" si="886"/>
        <v>8.2599799862846879E-2</v>
      </c>
      <c r="CQ629" s="19">
        <f t="shared" si="887"/>
        <v>2.1970032109626392E-3</v>
      </c>
      <c r="CR629" s="19">
        <f t="shared" si="888"/>
        <v>8.4833282157195308E-2</v>
      </c>
      <c r="CS629" s="19">
        <f t="shared" si="889"/>
        <v>9.1566108872963917E-2</v>
      </c>
      <c r="CT629" s="19">
        <f t="shared" si="890"/>
        <v>2.473805619491928E-2</v>
      </c>
      <c r="CU629" s="19">
        <f t="shared" si="891"/>
        <v>2.9873179292416258E-2</v>
      </c>
      <c r="CV629" s="19">
        <f t="shared" si="892"/>
        <v>5.9013879558938226E-3</v>
      </c>
      <c r="CW629" s="19">
        <f t="shared" si="893"/>
        <v>0.1080780179342055</v>
      </c>
      <c r="CX629" s="19">
        <f t="shared" si="894"/>
        <v>1</v>
      </c>
      <c r="CZ629" s="68">
        <f t="shared" si="895"/>
        <v>2.5805000000000001E-5</v>
      </c>
      <c r="DA629" s="19">
        <f t="shared" si="896"/>
        <v>1.9108519999999996E-5</v>
      </c>
      <c r="DB629" s="19">
        <f t="shared" si="897"/>
        <v>3.667E-5</v>
      </c>
      <c r="DC629" s="19">
        <f t="shared" si="898"/>
        <v>4.0389819999999992E-5</v>
      </c>
      <c r="DD629" s="19">
        <f t="shared" si="899"/>
        <v>1.2833159999999998E-5</v>
      </c>
      <c r="DE629" s="19">
        <f t="shared" si="900"/>
        <v>1.2833159999999998E-5</v>
      </c>
      <c r="DF629" s="19">
        <f t="shared" si="901"/>
        <v>1.1467459999999999E-5</v>
      </c>
      <c r="DG629" s="19">
        <f t="shared" si="902"/>
        <v>1.5990519999999997E-5</v>
      </c>
      <c r="DH629" s="19">
        <f t="shared" si="903"/>
        <v>2.5510639999999999E-5</v>
      </c>
      <c r="DI629" s="19">
        <f t="shared" si="904"/>
        <v>3.9276839999999992E-5</v>
      </c>
      <c r="DJ629" s="19">
        <f t="shared" si="905"/>
        <v>0</v>
      </c>
      <c r="DK629" s="19">
        <f t="shared" si="906"/>
        <v>2.1838079999999995E-5</v>
      </c>
      <c r="DM629" s="68">
        <f t="shared" si="907"/>
        <v>1069.2607960529658</v>
      </c>
      <c r="DN629" s="19">
        <f t="shared" si="908"/>
        <v>57.441710229780433</v>
      </c>
      <c r="DO629" s="19">
        <f t="shared" si="909"/>
        <v>267.58852609910667</v>
      </c>
      <c r="DP629" s="19">
        <f t="shared" si="910"/>
        <v>3.854425224936143</v>
      </c>
      <c r="DQ629" s="19">
        <f t="shared" si="911"/>
        <v>462.45785294857603</v>
      </c>
      <c r="DR629" s="19">
        <f t="shared" si="912"/>
        <v>12.144741262922743</v>
      </c>
      <c r="DS629" s="19">
        <f t="shared" si="913"/>
        <v>298.12890308184819</v>
      </c>
      <c r="DT629" s="19">
        <f t="shared" si="914"/>
        <v>321.12948081712273</v>
      </c>
      <c r="DU629" s="19">
        <f t="shared" si="915"/>
        <v>60.112647253187149</v>
      </c>
      <c r="DV629" s="19">
        <f t="shared" si="916"/>
        <v>71.64663677998567</v>
      </c>
      <c r="DX629" s="19">
        <f t="shared" si="917"/>
        <v>89.18210223492099</v>
      </c>
      <c r="DZ629" s="68">
        <f t="shared" si="918"/>
        <v>2712.9478219853531</v>
      </c>
      <c r="EA629" s="21">
        <f t="shared" si="919"/>
        <v>2.7129478219853533</v>
      </c>
      <c r="EB629" s="92">
        <f t="shared" si="920"/>
        <v>1098</v>
      </c>
    </row>
    <row r="630" spans="1:132" x14ac:dyDescent="0.3">
      <c r="A630" s="19">
        <f>'A. Thermody. result (all suite)'!C586</f>
        <v>1096</v>
      </c>
      <c r="B630" s="19" t="str">
        <f>'A. Thermody. result (all suite)'!A586</f>
        <v>Basanite</v>
      </c>
      <c r="C630" s="24">
        <f>'A. Thermody. result (all suite)'!G586</f>
        <v>69.078650999999994</v>
      </c>
      <c r="D630" s="19">
        <f>'A. Thermody. result (all suite)'!D586</f>
        <v>5000</v>
      </c>
      <c r="E630" s="61">
        <f>'A. Thermody. result (all suite)'!I586</f>
        <v>45.764125</v>
      </c>
      <c r="F630" s="21">
        <f>'A. Thermody. result (all suite)'!J586</f>
        <v>1.785237</v>
      </c>
      <c r="G630" s="21">
        <f>'A. Thermody. result (all suite)'!K586</f>
        <v>16.273351999999999</v>
      </c>
      <c r="H630" s="21">
        <f>'A. Thermody. result (all suite)'!L586</f>
        <v>0.23657500000000001</v>
      </c>
      <c r="I630" s="21">
        <f>'A. Thermody. result (all suite)'!M586</f>
        <v>9.829345</v>
      </c>
      <c r="J630" s="21">
        <f>'A. Thermody. result (all suite)'!N586</f>
        <v>0.26059900000000003</v>
      </c>
      <c r="K630" s="21">
        <f>'A. Thermody. result (all suite)'!O586</f>
        <v>5.5766850000000003</v>
      </c>
      <c r="L630" s="21">
        <f>'A. Thermody. result (all suite)'!P586</f>
        <v>8.3814550000000008</v>
      </c>
      <c r="M630" s="21">
        <f>'A. Thermody. result (all suite)'!Q586</f>
        <v>2.5621689999999999</v>
      </c>
      <c r="N630" s="21">
        <f>'A. Thermody. result (all suite)'!R586</f>
        <v>4.7052529999999999</v>
      </c>
      <c r="O630" s="21">
        <f>'A. Thermody. result (all suite)'!S586</f>
        <v>1.3700600000000001</v>
      </c>
      <c r="P630" s="21">
        <f>'A. Thermody. result (all suite)'!T586</f>
        <v>3.255144</v>
      </c>
      <c r="Q630" s="21">
        <f t="shared" si="838"/>
        <v>99.999999000000003</v>
      </c>
      <c r="S630" s="19">
        <f t="shared" si="839"/>
        <v>1369</v>
      </c>
      <c r="T630" s="19">
        <f t="shared" si="840"/>
        <v>0.5</v>
      </c>
      <c r="V630" s="61">
        <f t="shared" si="841"/>
        <v>44.274436816013122</v>
      </c>
      <c r="W630" s="21">
        <f t="shared" si="842"/>
        <v>1.7271249643275997</v>
      </c>
      <c r="X630" s="21">
        <f t="shared" si="843"/>
        <v>15.743630953475908</v>
      </c>
      <c r="Y630" s="21">
        <f t="shared" si="844"/>
        <v>0.22887414300499145</v>
      </c>
      <c r="Z630" s="21">
        <f t="shared" si="845"/>
        <v>9.5093856627936066</v>
      </c>
      <c r="AA630" s="21">
        <f t="shared" si="846"/>
        <v>0.25211612720261128</v>
      </c>
      <c r="AB630" s="21">
        <f t="shared" si="847"/>
        <v>5.395155871008309</v>
      </c>
      <c r="AC630" s="21">
        <f t="shared" si="848"/>
        <v>8.1086265677265157</v>
      </c>
      <c r="AD630" s="21">
        <f t="shared" si="849"/>
        <v>2.4787667086926168</v>
      </c>
      <c r="AE630" s="21">
        <f t="shared" si="850"/>
        <v>4.5520902377540526</v>
      </c>
      <c r="AF630" s="21">
        <f t="shared" si="851"/>
        <v>1.3254625736676258</v>
      </c>
      <c r="AG630" s="21">
        <f t="shared" si="852"/>
        <v>93.595670625666969</v>
      </c>
      <c r="AH630" s="21"/>
      <c r="AI630" s="61">
        <f t="shared" si="853"/>
        <v>47.303936731312476</v>
      </c>
      <c r="AJ630" s="21">
        <f t="shared" si="854"/>
        <v>1.8453043316877158</v>
      </c>
      <c r="AK630" s="21">
        <f t="shared" si="855"/>
        <v>16.820896573776452</v>
      </c>
      <c r="AL630" s="21">
        <f t="shared" si="856"/>
        <v>0.24453496777683939</v>
      </c>
      <c r="AM630" s="21">
        <f t="shared" si="857"/>
        <v>10.160070010958204</v>
      </c>
      <c r="AN630" s="21">
        <f t="shared" si="858"/>
        <v>0.26936729606964627</v>
      </c>
      <c r="AO630" s="21">
        <f t="shared" si="859"/>
        <v>5.7643220406914653</v>
      </c>
      <c r="AP630" s="21">
        <f t="shared" si="860"/>
        <v>8.6634632921823069</v>
      </c>
      <c r="AQ630" s="21">
        <f t="shared" si="861"/>
        <v>2.6483775287068232</v>
      </c>
      <c r="AR630" s="21">
        <f t="shared" si="862"/>
        <v>4.8635692306324714</v>
      </c>
      <c r="AS630" s="21">
        <f t="shared" si="863"/>
        <v>1.4161579962055861</v>
      </c>
      <c r="AT630" s="21">
        <f t="shared" si="864"/>
        <v>99.999999999999972</v>
      </c>
      <c r="AU630" s="21"/>
      <c r="AV630" s="21">
        <f>AR630*'[1]diagram lines'!$G$39</f>
        <v>4.0372787638910479</v>
      </c>
      <c r="AW630" s="21">
        <f>AK630*'[1]diagram lines'!$G$40</f>
        <v>8.9027350206676381</v>
      </c>
      <c r="AX630" s="21">
        <f>AQ630*'[1]diagram lines'!$G$38</f>
        <v>1.9647047236195505</v>
      </c>
      <c r="AY630" s="21">
        <f>AP630*'[1]diagram lines'!$G$41</f>
        <v>6.1914101609144536</v>
      </c>
      <c r="AZ630" s="21">
        <f t="shared" si="865"/>
        <v>7.5119467593392946</v>
      </c>
      <c r="BA630" s="21">
        <f t="shared" si="866"/>
        <v>0.73012774600429242</v>
      </c>
      <c r="BB630" s="21">
        <f t="shared" si="867"/>
        <v>1.483298819330835</v>
      </c>
      <c r="BC630" s="86">
        <f t="shared" si="868"/>
        <v>0.67417298993815211</v>
      </c>
      <c r="BX630" s="61">
        <f t="shared" si="869"/>
        <v>0.76171979027962722</v>
      </c>
      <c r="BY630" s="21">
        <f t="shared" si="870"/>
        <v>2.2348985978968453E-2</v>
      </c>
      <c r="BZ630" s="21">
        <f t="shared" si="871"/>
        <v>0.1596052569635151</v>
      </c>
      <c r="CA630" s="21">
        <f t="shared" si="872"/>
        <v>1.4814640866679192E-3</v>
      </c>
      <c r="CB630" s="21">
        <f t="shared" si="873"/>
        <v>0.13680368823938763</v>
      </c>
      <c r="CC630" s="21">
        <f t="shared" si="874"/>
        <v>3.6735128277417539E-3</v>
      </c>
      <c r="CD630" s="21">
        <f t="shared" si="875"/>
        <v>0.13837928039702235</v>
      </c>
      <c r="CE630" s="21">
        <f t="shared" si="876"/>
        <v>0.14945533166904423</v>
      </c>
      <c r="CF630" s="21">
        <f t="shared" si="877"/>
        <v>4.1331972898854652E-2</v>
      </c>
      <c r="CG630" s="21">
        <f t="shared" si="878"/>
        <v>4.9949607218683648E-2</v>
      </c>
      <c r="CH630" s="21">
        <f t="shared" si="879"/>
        <v>9.6521163275658014E-3</v>
      </c>
      <c r="CI630" s="21">
        <f t="shared" si="880"/>
        <v>0.18064062153163152</v>
      </c>
      <c r="CJ630" s="21">
        <f t="shared" si="881"/>
        <v>1.6550416284187102</v>
      </c>
      <c r="CL630" s="68">
        <f t="shared" si="882"/>
        <v>0.46024207319026972</v>
      </c>
      <c r="CM630" s="19">
        <f t="shared" si="883"/>
        <v>1.3503579363330895E-2</v>
      </c>
      <c r="CN630" s="19">
        <f t="shared" si="884"/>
        <v>9.643579606877202E-2</v>
      </c>
      <c r="CO630" s="19">
        <f t="shared" si="885"/>
        <v>8.9512194813091582E-4</v>
      </c>
      <c r="CP630" s="19">
        <f t="shared" si="886"/>
        <v>8.2658759689383215E-2</v>
      </c>
      <c r="CQ630" s="19">
        <f t="shared" si="887"/>
        <v>2.2195893835320435E-3</v>
      </c>
      <c r="CR630" s="19">
        <f t="shared" si="888"/>
        <v>8.3610755174318596E-2</v>
      </c>
      <c r="CS630" s="19">
        <f t="shared" si="889"/>
        <v>9.0303064951810036E-2</v>
      </c>
      <c r="CT630" s="19">
        <f t="shared" si="890"/>
        <v>2.4973373593233903E-2</v>
      </c>
      <c r="CU630" s="19">
        <f t="shared" si="891"/>
        <v>3.0180272423967612E-2</v>
      </c>
      <c r="CV630" s="19">
        <f t="shared" si="892"/>
        <v>5.8319477660436865E-3</v>
      </c>
      <c r="CW630" s="19">
        <f t="shared" si="893"/>
        <v>0.1091456664472074</v>
      </c>
      <c r="CX630" s="19">
        <f t="shared" si="894"/>
        <v>1</v>
      </c>
      <c r="CZ630" s="68">
        <f t="shared" si="895"/>
        <v>2.5805000000000001E-5</v>
      </c>
      <c r="DA630" s="19">
        <f t="shared" si="896"/>
        <v>1.909404E-5</v>
      </c>
      <c r="DB630" s="19">
        <f t="shared" si="897"/>
        <v>3.667E-5</v>
      </c>
      <c r="DC630" s="19">
        <f t="shared" si="898"/>
        <v>4.0371639999999994E-5</v>
      </c>
      <c r="DD630" s="19">
        <f t="shared" si="899"/>
        <v>1.2827319999999998E-5</v>
      </c>
      <c r="DE630" s="19">
        <f t="shared" si="900"/>
        <v>1.2827319999999998E-5</v>
      </c>
      <c r="DF630" s="19">
        <f t="shared" si="901"/>
        <v>1.1460919999999999E-5</v>
      </c>
      <c r="DG630" s="19">
        <f t="shared" si="902"/>
        <v>1.5983039999999999E-5</v>
      </c>
      <c r="DH630" s="19">
        <f t="shared" si="903"/>
        <v>2.5495279999999998E-5</v>
      </c>
      <c r="DI630" s="19">
        <f t="shared" si="904"/>
        <v>3.925267999999999E-5</v>
      </c>
      <c r="DJ630" s="19">
        <f t="shared" si="905"/>
        <v>0</v>
      </c>
      <c r="DK630" s="19">
        <f t="shared" si="906"/>
        <v>2.1819159999999997E-5</v>
      </c>
      <c r="DM630" s="68">
        <f t="shared" si="907"/>
        <v>1071.5498452730635</v>
      </c>
      <c r="DN630" s="19">
        <f t="shared" si="908"/>
        <v>56.492283432048524</v>
      </c>
      <c r="DO630" s="19">
        <f t="shared" si="909"/>
        <v>268.13727207995618</v>
      </c>
      <c r="DP630" s="19">
        <f t="shared" si="910"/>
        <v>3.540654377603337</v>
      </c>
      <c r="DQ630" s="19">
        <f t="shared" si="911"/>
        <v>462.99865316232729</v>
      </c>
      <c r="DR630" s="19">
        <f t="shared" si="912"/>
        <v>12.275180697742254</v>
      </c>
      <c r="DS630" s="19">
        <f t="shared" si="913"/>
        <v>294.00025770400975</v>
      </c>
      <c r="DT630" s="19">
        <f t="shared" si="914"/>
        <v>316.84810164383663</v>
      </c>
      <c r="DU630" s="19">
        <f t="shared" si="915"/>
        <v>60.721020873062379</v>
      </c>
      <c r="DV630" s="19">
        <f t="shared" si="916"/>
        <v>72.427708435137419</v>
      </c>
      <c r="DX630" s="19">
        <f t="shared" si="917"/>
        <v>90.141183683454244</v>
      </c>
      <c r="DZ630" s="68">
        <f t="shared" si="918"/>
        <v>2709.1321613622417</v>
      </c>
      <c r="EA630" s="21">
        <f t="shared" si="919"/>
        <v>2.7091321613622417</v>
      </c>
      <c r="EB630" s="92">
        <f t="shared" si="920"/>
        <v>1096</v>
      </c>
    </row>
    <row r="631" spans="1:132" x14ac:dyDescent="0.3">
      <c r="A631" s="19">
        <f>'A. Thermody. result (all suite)'!C587</f>
        <v>1094</v>
      </c>
      <c r="B631" s="19" t="str">
        <f>'A. Thermody. result (all suite)'!A587</f>
        <v>Basanite</v>
      </c>
      <c r="C631" s="24">
        <f>'A. Thermody. result (all suite)'!G587</f>
        <v>68.372129000000001</v>
      </c>
      <c r="D631" s="19">
        <f>'A. Thermody. result (all suite)'!D587</f>
        <v>5000</v>
      </c>
      <c r="E631" s="61">
        <f>'A. Thermody. result (all suite)'!I587</f>
        <v>45.870753999999998</v>
      </c>
      <c r="F631" s="21">
        <f>'A. Thermody. result (all suite)'!J587</f>
        <v>1.7548109999999999</v>
      </c>
      <c r="G631" s="21">
        <f>'A. Thermody. result (all suite)'!K587</f>
        <v>16.309650000000001</v>
      </c>
      <c r="H631" s="21">
        <f>'A. Thermody. result (all suite)'!L587</f>
        <v>0.216809</v>
      </c>
      <c r="I631" s="21">
        <f>'A. Thermody. result (all suite)'!M587</f>
        <v>9.8376699999999992</v>
      </c>
      <c r="J631" s="21">
        <f>'A. Thermody. result (all suite)'!N587</f>
        <v>0.263291</v>
      </c>
      <c r="K631" s="21">
        <f>'A. Thermody. result (all suite)'!O587</f>
        <v>5.4966080000000002</v>
      </c>
      <c r="L631" s="21">
        <f>'A. Thermody. result (all suite)'!P587</f>
        <v>8.2678879999999992</v>
      </c>
      <c r="M631" s="21">
        <f>'A. Thermody. result (all suite)'!Q587</f>
        <v>2.5867270000000002</v>
      </c>
      <c r="N631" s="21">
        <f>'A. Thermody. result (all suite)'!R587</f>
        <v>4.7538739999999997</v>
      </c>
      <c r="O631" s="21">
        <f>'A. Thermody. result (all suite)'!S587</f>
        <v>1.3543970000000001</v>
      </c>
      <c r="P631" s="21">
        <f>'A. Thermody. result (all suite)'!T587</f>
        <v>3.2875200000000002</v>
      </c>
      <c r="Q631" s="21">
        <f t="shared" si="838"/>
        <v>99.999998999999988</v>
      </c>
      <c r="S631" s="19">
        <f t="shared" si="839"/>
        <v>1367</v>
      </c>
      <c r="T631" s="19">
        <f t="shared" si="840"/>
        <v>0.5</v>
      </c>
      <c r="V631" s="61">
        <f t="shared" si="841"/>
        <v>44.362743773019091</v>
      </c>
      <c r="W631" s="21">
        <f t="shared" si="842"/>
        <v>1.6971212368359021</v>
      </c>
      <c r="X631" s="21">
        <f t="shared" si="843"/>
        <v>15.773466988958171</v>
      </c>
      <c r="Y631" s="21">
        <f t="shared" si="844"/>
        <v>0.20968136069192361</v>
      </c>
      <c r="Z631" s="21">
        <f t="shared" si="845"/>
        <v>9.5142546279818454</v>
      </c>
      <c r="AA631" s="21">
        <f t="shared" si="846"/>
        <v>0.25463525563024253</v>
      </c>
      <c r="AB631" s="21">
        <f t="shared" si="847"/>
        <v>5.31590591087138</v>
      </c>
      <c r="AC631" s="21">
        <f t="shared" si="848"/>
        <v>7.9960795257043138</v>
      </c>
      <c r="AD631" s="21">
        <f t="shared" si="849"/>
        <v>2.5016878316792082</v>
      </c>
      <c r="AE631" s="21">
        <f t="shared" si="850"/>
        <v>4.5975894399123538</v>
      </c>
      <c r="AF631" s="21">
        <f t="shared" si="851"/>
        <v>1.3098709273003393</v>
      </c>
      <c r="AG631" s="21">
        <f t="shared" si="852"/>
        <v>93.533036878584781</v>
      </c>
      <c r="AH631" s="21"/>
      <c r="AI631" s="61">
        <f t="shared" si="853"/>
        <v>47.430026067266866</v>
      </c>
      <c r="AJ631" s="21">
        <f t="shared" si="854"/>
        <v>1.8144618131440926</v>
      </c>
      <c r="AK631" s="21">
        <f t="shared" si="855"/>
        <v>16.864059497430524</v>
      </c>
      <c r="AL631" s="21">
        <f t="shared" si="856"/>
        <v>0.22417892938097472</v>
      </c>
      <c r="AM631" s="21">
        <f t="shared" si="857"/>
        <v>10.172079241190787</v>
      </c>
      <c r="AN631" s="21">
        <f t="shared" si="858"/>
        <v>0.27224097936730579</v>
      </c>
      <c r="AO631" s="21">
        <f t="shared" si="859"/>
        <v>5.683452701072838</v>
      </c>
      <c r="AP631" s="21">
        <f t="shared" si="860"/>
        <v>8.5489360685294802</v>
      </c>
      <c r="AQ631" s="21">
        <f t="shared" si="861"/>
        <v>2.6746569075124214</v>
      </c>
      <c r="AR631" s="21">
        <f t="shared" si="862"/>
        <v>4.9154711461795939</v>
      </c>
      <c r="AS631" s="21">
        <f t="shared" si="863"/>
        <v>1.4004366489251092</v>
      </c>
      <c r="AT631" s="21">
        <f t="shared" si="864"/>
        <v>100.00000000000001</v>
      </c>
      <c r="AU631" s="21"/>
      <c r="AV631" s="21">
        <f>AR631*'[1]diagram lines'!$G$39</f>
        <v>4.0803628635526481</v>
      </c>
      <c r="AW631" s="21">
        <f>AK631*'[1]diagram lines'!$G$40</f>
        <v>8.9255797049758812</v>
      </c>
      <c r="AX631" s="21">
        <f>AQ631*'[1]diagram lines'!$G$38</f>
        <v>1.9842001388741715</v>
      </c>
      <c r="AY631" s="21">
        <f>AP631*'[1]diagram lines'!$G$41</f>
        <v>6.1095624064644181</v>
      </c>
      <c r="AZ631" s="21">
        <f t="shared" si="865"/>
        <v>7.5901280536920153</v>
      </c>
      <c r="BA631" s="21">
        <f t="shared" si="866"/>
        <v>0.73315982916170563</v>
      </c>
      <c r="BB631" s="21">
        <f t="shared" si="867"/>
        <v>1.4717597461522267</v>
      </c>
      <c r="BC631" s="86">
        <f t="shared" si="868"/>
        <v>0.67945872457403678</v>
      </c>
      <c r="BX631" s="61">
        <f t="shared" si="869"/>
        <v>0.76349457390146469</v>
      </c>
      <c r="BY631" s="21">
        <f t="shared" si="870"/>
        <v>2.1968089634451678E-2</v>
      </c>
      <c r="BZ631" s="21">
        <f t="shared" si="871"/>
        <v>0.1599612593173794</v>
      </c>
      <c r="CA631" s="21">
        <f t="shared" si="872"/>
        <v>1.3576867681132194E-3</v>
      </c>
      <c r="CB631" s="21">
        <f t="shared" si="873"/>
        <v>0.13691955462769659</v>
      </c>
      <c r="CC631" s="21">
        <f t="shared" si="874"/>
        <v>3.7114603890611784E-3</v>
      </c>
      <c r="CD631" s="21">
        <f t="shared" si="875"/>
        <v>0.13639225806451613</v>
      </c>
      <c r="CE631" s="21">
        <f t="shared" si="876"/>
        <v>0.147430242510699</v>
      </c>
      <c r="CF631" s="21">
        <f t="shared" si="877"/>
        <v>4.1728133569930638E-2</v>
      </c>
      <c r="CG631" s="21">
        <f t="shared" si="878"/>
        <v>5.0465753715498933E-2</v>
      </c>
      <c r="CH631" s="21">
        <f t="shared" si="879"/>
        <v>9.5417699938003739E-3</v>
      </c>
      <c r="CI631" s="21">
        <f t="shared" si="880"/>
        <v>0.18243729189789124</v>
      </c>
      <c r="CJ631" s="21">
        <f t="shared" si="881"/>
        <v>1.6554080743905026</v>
      </c>
      <c r="CL631" s="68">
        <f t="shared" si="882"/>
        <v>0.46121230511852634</v>
      </c>
      <c r="CM631" s="19">
        <f t="shared" si="883"/>
        <v>1.3270498056825059E-2</v>
      </c>
      <c r="CN631" s="19">
        <f t="shared" si="884"/>
        <v>9.6629502895396249E-2</v>
      </c>
      <c r="CO631" s="19">
        <f t="shared" si="885"/>
        <v>8.2015231719411547E-4</v>
      </c>
      <c r="CP631" s="19">
        <f t="shared" si="886"/>
        <v>8.2710454748813764E-2</v>
      </c>
      <c r="CQ631" s="19">
        <f t="shared" si="887"/>
        <v>2.2420214365739908E-3</v>
      </c>
      <c r="CR631" s="19">
        <f t="shared" si="888"/>
        <v>8.23919250935959E-2</v>
      </c>
      <c r="CS631" s="19">
        <f t="shared" si="889"/>
        <v>8.9059758008598985E-2</v>
      </c>
      <c r="CT631" s="19">
        <f t="shared" si="890"/>
        <v>2.5207158413368458E-2</v>
      </c>
      <c r="CU631" s="19">
        <f t="shared" si="891"/>
        <v>3.0485385746399536E-2</v>
      </c>
      <c r="CV631" s="19">
        <f t="shared" si="892"/>
        <v>5.7639987030469906E-3</v>
      </c>
      <c r="CW631" s="19">
        <f t="shared" si="893"/>
        <v>0.11020683946166085</v>
      </c>
      <c r="CX631" s="19">
        <f t="shared" si="894"/>
        <v>1.0000000000000004</v>
      </c>
      <c r="CZ631" s="68">
        <f t="shared" si="895"/>
        <v>2.5805000000000001E-5</v>
      </c>
      <c r="DA631" s="19">
        <f t="shared" si="896"/>
        <v>1.9079559999999997E-5</v>
      </c>
      <c r="DB631" s="19">
        <f t="shared" si="897"/>
        <v>3.667E-5</v>
      </c>
      <c r="DC631" s="19">
        <f t="shared" si="898"/>
        <v>4.035345999999999E-5</v>
      </c>
      <c r="DD631" s="19">
        <f t="shared" si="899"/>
        <v>1.2821479999999998E-5</v>
      </c>
      <c r="DE631" s="19">
        <f t="shared" si="900"/>
        <v>1.2821479999999998E-5</v>
      </c>
      <c r="DF631" s="19">
        <f t="shared" si="901"/>
        <v>1.1454379999999999E-5</v>
      </c>
      <c r="DG631" s="19">
        <f t="shared" si="902"/>
        <v>1.5975559999999997E-5</v>
      </c>
      <c r="DH631" s="19">
        <f t="shared" si="903"/>
        <v>2.5479919999999998E-5</v>
      </c>
      <c r="DI631" s="19">
        <f t="shared" si="904"/>
        <v>3.9228519999999994E-5</v>
      </c>
      <c r="DJ631" s="19">
        <f t="shared" si="905"/>
        <v>0</v>
      </c>
      <c r="DK631" s="19">
        <f t="shared" si="906"/>
        <v>2.1800239999999994E-5</v>
      </c>
      <c r="DM631" s="68">
        <f t="shared" si="907"/>
        <v>1073.8087692897138</v>
      </c>
      <c r="DN631" s="19">
        <f t="shared" si="908"/>
        <v>55.5593202767352</v>
      </c>
      <c r="DO631" s="19">
        <f t="shared" si="909"/>
        <v>268.67586897230979</v>
      </c>
      <c r="DP631" s="19">
        <f t="shared" si="910"/>
        <v>3.2455735774015002</v>
      </c>
      <c r="DQ631" s="19">
        <f t="shared" si="911"/>
        <v>463.49923516647607</v>
      </c>
      <c r="DR631" s="19">
        <f t="shared" si="912"/>
        <v>12.404886230806346</v>
      </c>
      <c r="DS631" s="19">
        <f t="shared" si="913"/>
        <v>289.87990456680461</v>
      </c>
      <c r="DT631" s="19">
        <f t="shared" si="914"/>
        <v>312.63199719585617</v>
      </c>
      <c r="DU631" s="19">
        <f t="shared" si="915"/>
        <v>61.326399378204911</v>
      </c>
      <c r="DV631" s="19">
        <f t="shared" si="916"/>
        <v>73.204988037041346</v>
      </c>
      <c r="DX631" s="19">
        <f t="shared" si="917"/>
        <v>91.096577244063781</v>
      </c>
      <c r="DZ631" s="68">
        <f t="shared" si="918"/>
        <v>2705.3335199354133</v>
      </c>
      <c r="EA631" s="21">
        <f t="shared" si="919"/>
        <v>2.7053335199354134</v>
      </c>
      <c r="EB631" s="92">
        <f t="shared" si="920"/>
        <v>1094</v>
      </c>
    </row>
    <row r="632" spans="1:132" x14ac:dyDescent="0.3">
      <c r="A632" s="19">
        <f>'A. Thermody. result (all suite)'!C588</f>
        <v>1092</v>
      </c>
      <c r="B632" s="19" t="str">
        <f>'A. Thermody. result (all suite)'!A588</f>
        <v>Basanite</v>
      </c>
      <c r="C632" s="24">
        <f>'A. Thermody. result (all suite)'!G588</f>
        <v>67.684456999999995</v>
      </c>
      <c r="D632" s="19">
        <f>'A. Thermody. result (all suite)'!D588</f>
        <v>5000</v>
      </c>
      <c r="E632" s="61">
        <f>'A. Thermody. result (all suite)'!I588</f>
        <v>45.975793000000003</v>
      </c>
      <c r="F632" s="21">
        <f>'A. Thermody. result (all suite)'!J588</f>
        <v>1.724909</v>
      </c>
      <c r="G632" s="21">
        <f>'A. Thermody. result (all suite)'!K588</f>
        <v>16.345234000000001</v>
      </c>
      <c r="H632" s="21">
        <f>'A. Thermody. result (all suite)'!L588</f>
        <v>0.19824900000000001</v>
      </c>
      <c r="I632" s="21">
        <f>'A. Thermody. result (all suite)'!M588</f>
        <v>9.8450769999999999</v>
      </c>
      <c r="J632" s="21">
        <f>'A. Thermody. result (all suite)'!N588</f>
        <v>0.26596700000000001</v>
      </c>
      <c r="K632" s="21">
        <f>'A. Thermody. result (all suite)'!O588</f>
        <v>5.4167069999999997</v>
      </c>
      <c r="L632" s="21">
        <f>'A. Thermody. result (all suite)'!P588</f>
        <v>8.1560240000000004</v>
      </c>
      <c r="M632" s="21">
        <f>'A. Thermody. result (all suite)'!Q588</f>
        <v>2.6111209999999998</v>
      </c>
      <c r="N632" s="21">
        <f>'A. Thermody. result (all suite)'!R588</f>
        <v>4.8021729999999998</v>
      </c>
      <c r="O632" s="21">
        <f>'A. Thermody. result (all suite)'!S588</f>
        <v>1.339056</v>
      </c>
      <c r="P632" s="21">
        <f>'A. Thermody. result (all suite)'!T588</f>
        <v>3.31969</v>
      </c>
      <c r="Q632" s="21">
        <f t="shared" si="838"/>
        <v>100</v>
      </c>
      <c r="S632" s="19">
        <f t="shared" si="839"/>
        <v>1365</v>
      </c>
      <c r="T632" s="19">
        <f t="shared" si="840"/>
        <v>0.5</v>
      </c>
      <c r="V632" s="61">
        <f t="shared" si="841"/>
        <v>44.449539197358305</v>
      </c>
      <c r="W632" s="21">
        <f t="shared" si="842"/>
        <v>1.6676473684179001</v>
      </c>
      <c r="X632" s="21">
        <f t="shared" si="843"/>
        <v>15.802622901425401</v>
      </c>
      <c r="Y632" s="21">
        <f t="shared" si="844"/>
        <v>0.19166774777190004</v>
      </c>
      <c r="Z632" s="21">
        <f t="shared" si="845"/>
        <v>9.5182509633387014</v>
      </c>
      <c r="AA632" s="21">
        <f t="shared" si="846"/>
        <v>0.25713772009770003</v>
      </c>
      <c r="AB632" s="21">
        <f t="shared" si="847"/>
        <v>5.2368891193916998</v>
      </c>
      <c r="AC632" s="21">
        <f t="shared" si="848"/>
        <v>7.8852692868744008</v>
      </c>
      <c r="AD632" s="21">
        <f t="shared" si="849"/>
        <v>2.5244398772751002</v>
      </c>
      <c r="AE632" s="21">
        <f t="shared" si="850"/>
        <v>4.6427557431363002</v>
      </c>
      <c r="AF632" s="21">
        <f t="shared" si="851"/>
        <v>1.2946034918736</v>
      </c>
      <c r="AG632" s="21">
        <f t="shared" si="852"/>
        <v>93.470823416961025</v>
      </c>
      <c r="AH632" s="21"/>
      <c r="AI632" s="61">
        <f t="shared" si="853"/>
        <v>47.554453435244461</v>
      </c>
      <c r="AJ632" s="21">
        <f t="shared" si="854"/>
        <v>1.7841368113114238</v>
      </c>
      <c r="AK632" s="21">
        <f t="shared" si="855"/>
        <v>16.906476613490376</v>
      </c>
      <c r="AL632" s="21">
        <f t="shared" si="856"/>
        <v>0.20505623120157557</v>
      </c>
      <c r="AM632" s="21">
        <f t="shared" si="857"/>
        <v>10.183125188572522</v>
      </c>
      <c r="AN632" s="21">
        <f t="shared" si="858"/>
        <v>0.27509944889502319</v>
      </c>
      <c r="AO632" s="21">
        <f t="shared" si="859"/>
        <v>5.602699246620122</v>
      </c>
      <c r="AP632" s="21">
        <f t="shared" si="860"/>
        <v>8.4360755566464345</v>
      </c>
      <c r="AQ632" s="21">
        <f t="shared" si="861"/>
        <v>2.7007784728865678</v>
      </c>
      <c r="AR632" s="21">
        <f t="shared" si="862"/>
        <v>4.9670641312589909</v>
      </c>
      <c r="AS632" s="21">
        <f t="shared" si="863"/>
        <v>1.3850348638724883</v>
      </c>
      <c r="AT632" s="21">
        <f t="shared" si="864"/>
        <v>99.999999999999986</v>
      </c>
      <c r="AU632" s="21"/>
      <c r="AV632" s="21">
        <f>AR632*'[1]diagram lines'!$G$39</f>
        <v>4.1231905181308708</v>
      </c>
      <c r="AW632" s="21">
        <f>AK632*'[1]diagram lines'!$G$40</f>
        <v>8.9480296583993191</v>
      </c>
      <c r="AX632" s="21">
        <f>AQ632*'[1]diagram lines'!$G$38</f>
        <v>2.0035784798858405</v>
      </c>
      <c r="AY632" s="21">
        <f>AP632*'[1]diagram lines'!$G$41</f>
        <v>6.0289057803009252</v>
      </c>
      <c r="AZ632" s="21">
        <f t="shared" si="865"/>
        <v>7.6678426041455587</v>
      </c>
      <c r="BA632" s="21">
        <f t="shared" si="866"/>
        <v>0.73611953442190881</v>
      </c>
      <c r="BB632" s="21">
        <f t="shared" si="867"/>
        <v>1.4604809910894101</v>
      </c>
      <c r="BC632" s="86">
        <f t="shared" si="868"/>
        <v>0.68470593325153406</v>
      </c>
      <c r="BX632" s="61">
        <f t="shared" si="869"/>
        <v>0.76524289280958724</v>
      </c>
      <c r="BY632" s="21">
        <f t="shared" si="870"/>
        <v>2.1593753129694544E-2</v>
      </c>
      <c r="BZ632" s="21">
        <f t="shared" si="871"/>
        <v>0.16031025892506867</v>
      </c>
      <c r="CA632" s="21">
        <f t="shared" si="872"/>
        <v>1.2414615818147662E-3</v>
      </c>
      <c r="CB632" s="21">
        <f t="shared" si="873"/>
        <v>0.13702264439805151</v>
      </c>
      <c r="CC632" s="21">
        <f t="shared" si="874"/>
        <v>3.7491824076684526E-3</v>
      </c>
      <c r="CD632" s="21">
        <f t="shared" si="875"/>
        <v>0.13440960297766749</v>
      </c>
      <c r="CE632" s="21">
        <f t="shared" si="876"/>
        <v>0.14543552068473611</v>
      </c>
      <c r="CF632" s="21">
        <f t="shared" si="877"/>
        <v>4.2121648653008548E-2</v>
      </c>
      <c r="CG632" s="21">
        <f t="shared" si="878"/>
        <v>5.0978481953290869E-2</v>
      </c>
      <c r="CH632" s="21">
        <f t="shared" si="879"/>
        <v>9.4336921602885659E-3</v>
      </c>
      <c r="CI632" s="21">
        <f t="shared" si="880"/>
        <v>0.18422253052164261</v>
      </c>
      <c r="CJ632" s="21">
        <f t="shared" si="881"/>
        <v>1.6557616702025197</v>
      </c>
      <c r="CL632" s="68">
        <f t="shared" si="882"/>
        <v>0.46216971112514565</v>
      </c>
      <c r="CM632" s="19">
        <f t="shared" si="883"/>
        <v>1.3041582927241797E-2</v>
      </c>
      <c r="CN632" s="19">
        <f t="shared" si="884"/>
        <v>9.6819646094030418E-2</v>
      </c>
      <c r="CO632" s="19">
        <f t="shared" si="885"/>
        <v>7.4978277620288219E-4</v>
      </c>
      <c r="CP632" s="19">
        <f t="shared" si="886"/>
        <v>8.2755052773562501E-2</v>
      </c>
      <c r="CQ632" s="19">
        <f t="shared" si="887"/>
        <v>2.2643249177340132E-3</v>
      </c>
      <c r="CR632" s="19">
        <f t="shared" si="888"/>
        <v>8.1176902084723085E-2</v>
      </c>
      <c r="CS632" s="19">
        <f t="shared" si="889"/>
        <v>8.7836023325112714E-2</v>
      </c>
      <c r="CT632" s="19">
        <f t="shared" si="890"/>
        <v>2.5439439389762272E-2</v>
      </c>
      <c r="CU632" s="19">
        <f t="shared" si="891"/>
        <v>3.0788538514154383E-2</v>
      </c>
      <c r="CV632" s="19">
        <f t="shared" si="892"/>
        <v>5.6974939872443788E-3</v>
      </c>
      <c r="CW632" s="19">
        <f t="shared" si="893"/>
        <v>0.11126150208508569</v>
      </c>
      <c r="CX632" s="19">
        <f t="shared" si="894"/>
        <v>0.99999999999999978</v>
      </c>
      <c r="CZ632" s="68">
        <f t="shared" si="895"/>
        <v>2.5805000000000001E-5</v>
      </c>
      <c r="DA632" s="19">
        <f t="shared" si="896"/>
        <v>1.906508E-5</v>
      </c>
      <c r="DB632" s="19">
        <f t="shared" si="897"/>
        <v>3.667E-5</v>
      </c>
      <c r="DC632" s="19">
        <f t="shared" si="898"/>
        <v>4.0335279999999992E-5</v>
      </c>
      <c r="DD632" s="19">
        <f t="shared" si="899"/>
        <v>1.2815639999999997E-5</v>
      </c>
      <c r="DE632" s="19">
        <f t="shared" si="900"/>
        <v>1.2815639999999997E-5</v>
      </c>
      <c r="DF632" s="19">
        <f t="shared" si="901"/>
        <v>1.1447839999999998E-5</v>
      </c>
      <c r="DG632" s="19">
        <f t="shared" si="902"/>
        <v>1.5968079999999999E-5</v>
      </c>
      <c r="DH632" s="19">
        <f t="shared" si="903"/>
        <v>2.5464560000000001E-5</v>
      </c>
      <c r="DI632" s="19">
        <f t="shared" si="904"/>
        <v>3.9204359999999991E-5</v>
      </c>
      <c r="DJ632" s="19">
        <f t="shared" si="905"/>
        <v>0</v>
      </c>
      <c r="DK632" s="19">
        <f t="shared" si="906"/>
        <v>2.1781319999999996E-5</v>
      </c>
      <c r="DM632" s="68">
        <f t="shared" si="907"/>
        <v>1076.037831598479</v>
      </c>
      <c r="DN632" s="19">
        <f t="shared" si="908"/>
        <v>54.642395637892662</v>
      </c>
      <c r="DO632" s="19">
        <f t="shared" si="909"/>
        <v>269.20455728790131</v>
      </c>
      <c r="DP632" s="19">
        <f t="shared" si="910"/>
        <v>2.968438833989457</v>
      </c>
      <c r="DQ632" s="19">
        <f t="shared" si="911"/>
        <v>463.9604843597719</v>
      </c>
      <c r="DR632" s="19">
        <f t="shared" si="912"/>
        <v>12.533998275860663</v>
      </c>
      <c r="DS632" s="19">
        <f t="shared" si="913"/>
        <v>285.768245713981</v>
      </c>
      <c r="DT632" s="19">
        <f t="shared" si="914"/>
        <v>308.48068071254164</v>
      </c>
      <c r="DU632" s="19">
        <f t="shared" si="915"/>
        <v>61.928847298809139</v>
      </c>
      <c r="DV632" s="19">
        <f t="shared" si="916"/>
        <v>73.978514839506218</v>
      </c>
      <c r="DX632" s="19">
        <f t="shared" si="917"/>
        <v>92.04824443942077</v>
      </c>
      <c r="DZ632" s="68">
        <f t="shared" si="918"/>
        <v>2701.5522389981534</v>
      </c>
      <c r="EA632" s="21">
        <f t="shared" si="919"/>
        <v>2.7015522389981532</v>
      </c>
      <c r="EB632" s="92">
        <f t="shared" si="920"/>
        <v>1092</v>
      </c>
    </row>
    <row r="633" spans="1:132" x14ac:dyDescent="0.3">
      <c r="A633" s="19">
        <f>'A. Thermody. result (all suite)'!C589</f>
        <v>1090</v>
      </c>
      <c r="B633" s="19" t="str">
        <f>'A. Thermody. result (all suite)'!A589</f>
        <v>Basanite</v>
      </c>
      <c r="C633" s="24">
        <f>'A. Thermody. result (all suite)'!G589</f>
        <v>67.014874000000006</v>
      </c>
      <c r="D633" s="19">
        <f>'A. Thermody. result (all suite)'!D589</f>
        <v>5000</v>
      </c>
      <c r="E633" s="61">
        <f>'A. Thermody. result (all suite)'!I589</f>
        <v>46.079262999999997</v>
      </c>
      <c r="F633" s="21">
        <f>'A. Thermody. result (all suite)'!J589</f>
        <v>1.695522</v>
      </c>
      <c r="G633" s="21">
        <f>'A. Thermody. result (all suite)'!K589</f>
        <v>16.380125</v>
      </c>
      <c r="H633" s="21">
        <f>'A. Thermody. result (all suite)'!L589</f>
        <v>0.18084900000000001</v>
      </c>
      <c r="I633" s="21">
        <f>'A. Thermody. result (all suite)'!M589</f>
        <v>9.8515840000000008</v>
      </c>
      <c r="J633" s="21">
        <f>'A. Thermody. result (all suite)'!N589</f>
        <v>0.26862399999999997</v>
      </c>
      <c r="K633" s="21">
        <f>'A. Thermody. result (all suite)'!O589</f>
        <v>5.3369900000000001</v>
      </c>
      <c r="L633" s="21">
        <f>'A. Thermody. result (all suite)'!P589</f>
        <v>8.0458529999999993</v>
      </c>
      <c r="M633" s="21">
        <f>'A. Thermody. result (all suite)'!Q589</f>
        <v>2.6353520000000001</v>
      </c>
      <c r="N633" s="21">
        <f>'A. Thermody. result (all suite)'!R589</f>
        <v>4.850155</v>
      </c>
      <c r="O633" s="21">
        <f>'A. Thermody. result (all suite)'!S589</f>
        <v>1.3240270000000001</v>
      </c>
      <c r="P633" s="21">
        <f>'A. Thermody. result (all suite)'!T589</f>
        <v>3.3516569999999999</v>
      </c>
      <c r="Q633" s="21">
        <f t="shared" si="838"/>
        <v>100.000001</v>
      </c>
      <c r="S633" s="19">
        <f t="shared" si="839"/>
        <v>1363</v>
      </c>
      <c r="T633" s="19">
        <f t="shared" si="840"/>
        <v>0.5</v>
      </c>
      <c r="V633" s="61">
        <f t="shared" si="841"/>
        <v>44.534844171556273</v>
      </c>
      <c r="W633" s="21">
        <f t="shared" si="842"/>
        <v>1.6386939187687408</v>
      </c>
      <c r="X633" s="21">
        <f t="shared" si="843"/>
        <v>15.831119399318807</v>
      </c>
      <c r="Y633" s="21">
        <f t="shared" si="844"/>
        <v>0.17478756189268438</v>
      </c>
      <c r="Z633" s="21">
        <f t="shared" si="845"/>
        <v>9.5213926985550348</v>
      </c>
      <c r="AA633" s="21">
        <f t="shared" si="846"/>
        <v>0.25962064499035348</v>
      </c>
      <c r="AB633" s="21">
        <f t="shared" si="847"/>
        <v>5.158112402864476</v>
      </c>
      <c r="AC633" s="21">
        <f t="shared" si="848"/>
        <v>7.7761836074124835</v>
      </c>
      <c r="AD633" s="21">
        <f t="shared" si="849"/>
        <v>2.5470240411006397</v>
      </c>
      <c r="AE633" s="21">
        <f t="shared" si="850"/>
        <v>4.6875944420572555</v>
      </c>
      <c r="AF633" s="21">
        <f t="shared" si="851"/>
        <v>1.2796501568163785</v>
      </c>
      <c r="AG633" s="21">
        <f t="shared" si="852"/>
        <v>93.409023045333115</v>
      </c>
      <c r="AH633" s="21"/>
      <c r="AI633" s="61">
        <f t="shared" si="853"/>
        <v>47.677240077698585</v>
      </c>
      <c r="AJ633" s="21">
        <f t="shared" si="854"/>
        <v>1.7543207982953131</v>
      </c>
      <c r="AK633" s="21">
        <f t="shared" si="855"/>
        <v>16.948169334386115</v>
      </c>
      <c r="AL633" s="21">
        <f t="shared" si="856"/>
        <v>0.18712064016327071</v>
      </c>
      <c r="AM633" s="21">
        <f t="shared" si="857"/>
        <v>10.193225866342836</v>
      </c>
      <c r="AN633" s="21">
        <f t="shared" si="858"/>
        <v>0.27793957856122187</v>
      </c>
      <c r="AO633" s="21">
        <f t="shared" si="859"/>
        <v>5.5220708178921321</v>
      </c>
      <c r="AP633" s="21">
        <f t="shared" si="860"/>
        <v>8.3248741437308027</v>
      </c>
      <c r="AQ633" s="21">
        <f t="shared" si="861"/>
        <v>2.7267430469372562</v>
      </c>
      <c r="AR633" s="21">
        <f t="shared" si="862"/>
        <v>5.0183529269782428</v>
      </c>
      <c r="AS633" s="21">
        <f t="shared" si="863"/>
        <v>1.3699427690142318</v>
      </c>
      <c r="AT633" s="21">
        <f t="shared" si="864"/>
        <v>100</v>
      </c>
      <c r="AU633" s="21"/>
      <c r="AV633" s="21">
        <f>AR633*'[1]diagram lines'!$G$39</f>
        <v>4.1657656632483082</v>
      </c>
      <c r="AW633" s="21">
        <f>AK633*'[1]diagram lines'!$G$40</f>
        <v>8.9700962138173033</v>
      </c>
      <c r="AX633" s="21">
        <f>AQ633*'[1]diagram lines'!$G$38</f>
        <v>2.0228403565371904</v>
      </c>
      <c r="AY633" s="21">
        <f>AP633*'[1]diagram lines'!$G$41</f>
        <v>5.9494348418766618</v>
      </c>
      <c r="AZ633" s="21">
        <f t="shared" si="865"/>
        <v>7.7450959739154985</v>
      </c>
      <c r="BA633" s="21">
        <f t="shared" si="866"/>
        <v>0.73900692179651761</v>
      </c>
      <c r="BB633" s="21">
        <f t="shared" si="867"/>
        <v>1.4494534286298311</v>
      </c>
      <c r="BC633" s="86">
        <f t="shared" si="868"/>
        <v>0.68991523304429336</v>
      </c>
      <c r="BX633" s="61">
        <f t="shared" si="869"/>
        <v>0.76696509653794942</v>
      </c>
      <c r="BY633" s="21">
        <f t="shared" si="870"/>
        <v>2.122586379569354E-2</v>
      </c>
      <c r="BZ633" s="21">
        <f t="shared" si="871"/>
        <v>0.16065246174970577</v>
      </c>
      <c r="CA633" s="21">
        <f t="shared" si="872"/>
        <v>1.1325004696599663E-3</v>
      </c>
      <c r="CB633" s="21">
        <f t="shared" si="873"/>
        <v>0.13711320807237301</v>
      </c>
      <c r="CC633" s="21">
        <f t="shared" si="874"/>
        <v>3.7866365943050461E-3</v>
      </c>
      <c r="CD633" s="21">
        <f t="shared" si="875"/>
        <v>0.13243151364764269</v>
      </c>
      <c r="CE633" s="21">
        <f t="shared" si="876"/>
        <v>0.14347098787446505</v>
      </c>
      <c r="CF633" s="21">
        <f t="shared" si="877"/>
        <v>4.2512534279722534E-2</v>
      </c>
      <c r="CG633" s="21">
        <f t="shared" si="878"/>
        <v>5.1487845010615707E-2</v>
      </c>
      <c r="CH633" s="21">
        <f t="shared" si="879"/>
        <v>9.3278123767119442E-3</v>
      </c>
      <c r="CI633" s="21">
        <f t="shared" si="880"/>
        <v>0.1859965038845727</v>
      </c>
      <c r="CJ633" s="21">
        <f t="shared" si="881"/>
        <v>1.6561029642934177</v>
      </c>
      <c r="CL633" s="68">
        <f t="shared" si="882"/>
        <v>0.46311437940404737</v>
      </c>
      <c r="CM633" s="19">
        <f t="shared" si="883"/>
        <v>1.2816753700304878E-2</v>
      </c>
      <c r="CN633" s="19">
        <f t="shared" si="884"/>
        <v>9.7006324614755293E-2</v>
      </c>
      <c r="CO633" s="19">
        <f t="shared" si="885"/>
        <v>6.8383457676084267E-4</v>
      </c>
      <c r="CP633" s="19">
        <f t="shared" si="886"/>
        <v>8.2792683201839953E-2</v>
      </c>
      <c r="CQ633" s="19">
        <f t="shared" si="887"/>
        <v>2.2864741359367277E-3</v>
      </c>
      <c r="CR633" s="19">
        <f t="shared" si="888"/>
        <v>7.9965748810880893E-2</v>
      </c>
      <c r="CS633" s="19">
        <f t="shared" si="889"/>
        <v>8.6631683517140165E-2</v>
      </c>
      <c r="CT633" s="19">
        <f t="shared" si="890"/>
        <v>2.5670224132386999E-2</v>
      </c>
      <c r="CU633" s="19">
        <f t="shared" si="891"/>
        <v>3.1089760794301327E-2</v>
      </c>
      <c r="CV633" s="19">
        <f t="shared" si="892"/>
        <v>5.6323867403327114E-3</v>
      </c>
      <c r="CW633" s="19">
        <f t="shared" si="893"/>
        <v>0.11230974637131259</v>
      </c>
      <c r="CX633" s="19">
        <f t="shared" si="894"/>
        <v>0.99999999999999978</v>
      </c>
      <c r="CZ633" s="68">
        <f t="shared" si="895"/>
        <v>2.5805000000000001E-5</v>
      </c>
      <c r="DA633" s="19">
        <f t="shared" si="896"/>
        <v>1.9050599999999997E-5</v>
      </c>
      <c r="DB633" s="19">
        <f t="shared" si="897"/>
        <v>3.667E-5</v>
      </c>
      <c r="DC633" s="19">
        <f t="shared" si="898"/>
        <v>4.0317099999999994E-5</v>
      </c>
      <c r="DD633" s="19">
        <f t="shared" si="899"/>
        <v>1.2809799999999999E-5</v>
      </c>
      <c r="DE633" s="19">
        <f t="shared" si="900"/>
        <v>1.2809799999999999E-5</v>
      </c>
      <c r="DF633" s="19">
        <f t="shared" si="901"/>
        <v>1.1441299999999998E-5</v>
      </c>
      <c r="DG633" s="19">
        <f t="shared" si="902"/>
        <v>1.5960599999999998E-5</v>
      </c>
      <c r="DH633" s="19">
        <f t="shared" si="903"/>
        <v>2.54492E-5</v>
      </c>
      <c r="DI633" s="19">
        <f t="shared" si="904"/>
        <v>3.9180199999999995E-5</v>
      </c>
      <c r="DJ633" s="19">
        <f t="shared" si="905"/>
        <v>0</v>
      </c>
      <c r="DK633" s="19">
        <f t="shared" si="906"/>
        <v>2.1762399999999997E-5</v>
      </c>
      <c r="DM633" s="68">
        <f t="shared" si="907"/>
        <v>1078.237237535174</v>
      </c>
      <c r="DN633" s="19">
        <f t="shared" si="908"/>
        <v>53.741209493682817</v>
      </c>
      <c r="DO633" s="19">
        <f t="shared" si="909"/>
        <v>269.72361215490724</v>
      </c>
      <c r="DP633" s="19">
        <f t="shared" si="910"/>
        <v>2.7085664287098772</v>
      </c>
      <c r="DQ633" s="19">
        <f t="shared" si="911"/>
        <v>464.38307296384028</v>
      </c>
      <c r="DR633" s="19">
        <f t="shared" si="912"/>
        <v>12.662373745363039</v>
      </c>
      <c r="DS633" s="19">
        <f t="shared" si="913"/>
        <v>281.66551677506055</v>
      </c>
      <c r="DT633" s="19">
        <f t="shared" si="914"/>
        <v>304.39362001686789</v>
      </c>
      <c r="DU633" s="19">
        <f t="shared" si="915"/>
        <v>62.528377865185156</v>
      </c>
      <c r="DV633" s="19">
        <f t="shared" si="916"/>
        <v>74.74835418969748</v>
      </c>
      <c r="DX633" s="19">
        <f t="shared" si="917"/>
        <v>92.996251774209327</v>
      </c>
      <c r="DZ633" s="68">
        <f t="shared" si="918"/>
        <v>2697.7881929426976</v>
      </c>
      <c r="EA633" s="21">
        <f t="shared" si="919"/>
        <v>2.6977881929426974</v>
      </c>
      <c r="EB633" s="92">
        <f t="shared" si="920"/>
        <v>1090</v>
      </c>
    </row>
    <row r="634" spans="1:132" x14ac:dyDescent="0.3">
      <c r="A634" s="19">
        <f>'A. Thermody. result (all suite)'!C590</f>
        <v>1088</v>
      </c>
      <c r="B634" s="19" t="str">
        <f>'A. Thermody. result (all suite)'!A590</f>
        <v>Basanite</v>
      </c>
      <c r="C634" s="24">
        <f>'A. Thermody. result (all suite)'!G590</f>
        <v>66.362622999999999</v>
      </c>
      <c r="D634" s="19">
        <f>'A. Thermody. result (all suite)'!D590</f>
        <v>5000</v>
      </c>
      <c r="E634" s="61">
        <f>'A. Thermody. result (all suite)'!I590</f>
        <v>46.181184999999999</v>
      </c>
      <c r="F634" s="21">
        <f>'A. Thermody. result (all suite)'!J590</f>
        <v>1.6666350000000001</v>
      </c>
      <c r="G634" s="21">
        <f>'A. Thermody. result (all suite)'!K590</f>
        <v>16.414349999999999</v>
      </c>
      <c r="H634" s="21">
        <f>'A. Thermody. result (all suite)'!L590</f>
        <v>0.16456200000000001</v>
      </c>
      <c r="I634" s="21">
        <f>'A. Thermody. result (all suite)'!M590</f>
        <v>9.8572109999999995</v>
      </c>
      <c r="J634" s="21">
        <f>'A. Thermody. result (all suite)'!N590</f>
        <v>0.27126400000000001</v>
      </c>
      <c r="K634" s="21">
        <f>'A. Thermody. result (all suite)'!O590</f>
        <v>5.2574540000000001</v>
      </c>
      <c r="L634" s="21">
        <f>'A. Thermody. result (all suite)'!P590</f>
        <v>7.9373639999999996</v>
      </c>
      <c r="M634" s="21">
        <f>'A. Thermody. result (all suite)'!Q590</f>
        <v>2.659424</v>
      </c>
      <c r="N634" s="21">
        <f>'A. Thermody. result (all suite)'!R590</f>
        <v>4.8978250000000001</v>
      </c>
      <c r="O634" s="21">
        <f>'A. Thermody. result (all suite)'!S590</f>
        <v>1.309301</v>
      </c>
      <c r="P634" s="21">
        <f>'A. Thermody. result (all suite)'!T590</f>
        <v>3.3834249999999999</v>
      </c>
      <c r="Q634" s="21">
        <f t="shared" si="838"/>
        <v>100</v>
      </c>
      <c r="S634" s="19">
        <f t="shared" si="839"/>
        <v>1361</v>
      </c>
      <c r="T634" s="19">
        <f t="shared" si="840"/>
        <v>0.5</v>
      </c>
      <c r="V634" s="61">
        <f t="shared" si="841"/>
        <v>44.618679241413744</v>
      </c>
      <c r="W634" s="21">
        <f t="shared" si="842"/>
        <v>1.61024565475125</v>
      </c>
      <c r="X634" s="21">
        <f t="shared" si="843"/>
        <v>15.858982778512498</v>
      </c>
      <c r="Y634" s="21">
        <f t="shared" si="844"/>
        <v>0.15899416815150003</v>
      </c>
      <c r="Z634" s="21">
        <f t="shared" si="845"/>
        <v>9.523699658723249</v>
      </c>
      <c r="AA634" s="21">
        <f t="shared" si="846"/>
        <v>0.26208598600799998</v>
      </c>
      <c r="AB634" s="21">
        <f t="shared" si="847"/>
        <v>5.0795719870005005</v>
      </c>
      <c r="AC634" s="21">
        <f t="shared" si="848"/>
        <v>7.6688092420829994</v>
      </c>
      <c r="AD634" s="21">
        <f t="shared" si="849"/>
        <v>2.5694443835279999</v>
      </c>
      <c r="AE634" s="21">
        <f t="shared" si="850"/>
        <v>4.7321107644937506</v>
      </c>
      <c r="AF634" s="21">
        <f t="shared" si="851"/>
        <v>1.26500178264075</v>
      </c>
      <c r="AG634" s="21">
        <f t="shared" si="852"/>
        <v>93.347625647306259</v>
      </c>
      <c r="AH634" s="21"/>
      <c r="AI634" s="61">
        <f t="shared" si="853"/>
        <v>47.798408295885039</v>
      </c>
      <c r="AJ634" s="21">
        <f t="shared" si="854"/>
        <v>1.7249990490762066</v>
      </c>
      <c r="AK634" s="21">
        <f t="shared" si="855"/>
        <v>16.989165678870314</v>
      </c>
      <c r="AL634" s="21">
        <f t="shared" si="856"/>
        <v>0.17032481227988056</v>
      </c>
      <c r="AM634" s="21">
        <f t="shared" si="857"/>
        <v>10.202401606556636</v>
      </c>
      <c r="AN634" s="21">
        <f t="shared" si="858"/>
        <v>0.28076341973413976</v>
      </c>
      <c r="AO634" s="21">
        <f t="shared" si="859"/>
        <v>5.4415652800774614</v>
      </c>
      <c r="AP634" s="21">
        <f t="shared" si="860"/>
        <v>8.2153233024457748</v>
      </c>
      <c r="AQ634" s="21">
        <f t="shared" si="861"/>
        <v>2.7525546211920671</v>
      </c>
      <c r="AR634" s="21">
        <f t="shared" si="862"/>
        <v>5.0693423980305656</v>
      </c>
      <c r="AS634" s="21">
        <f t="shared" si="863"/>
        <v>1.3551515358518968</v>
      </c>
      <c r="AT634" s="21">
        <f t="shared" si="864"/>
        <v>99.999999999999986</v>
      </c>
      <c r="AU634" s="21"/>
      <c r="AV634" s="21">
        <f>AR634*'[1]diagram lines'!$G$39</f>
        <v>4.208092337116752</v>
      </c>
      <c r="AW634" s="21">
        <f>AK634*'[1]diagram lines'!$G$40</f>
        <v>8.9917942006135494</v>
      </c>
      <c r="AX634" s="21">
        <f>AQ634*'[1]diagram lines'!$G$38</f>
        <v>2.0419887299517789</v>
      </c>
      <c r="AY634" s="21">
        <f>AP634*'[1]diagram lines'!$G$41</f>
        <v>5.8711434970652965</v>
      </c>
      <c r="AZ634" s="21">
        <f t="shared" si="865"/>
        <v>7.8218970192226323</v>
      </c>
      <c r="BA634" s="21">
        <f t="shared" si="866"/>
        <v>0.74182226003962293</v>
      </c>
      <c r="BB634" s="21">
        <f t="shared" si="867"/>
        <v>1.4386684115172543</v>
      </c>
      <c r="BC634" s="86">
        <f t="shared" si="868"/>
        <v>0.69508720146665059</v>
      </c>
      <c r="BX634" s="61">
        <f t="shared" si="869"/>
        <v>0.76866153462050602</v>
      </c>
      <c r="BY634" s="21">
        <f t="shared" si="870"/>
        <v>2.0864233850776168E-2</v>
      </c>
      <c r="BZ634" s="21">
        <f t="shared" si="871"/>
        <v>0.16098813260102002</v>
      </c>
      <c r="CA634" s="21">
        <f t="shared" si="872"/>
        <v>1.030509111403344E-3</v>
      </c>
      <c r="CB634" s="21">
        <f t="shared" si="873"/>
        <v>0.13719152400835075</v>
      </c>
      <c r="CC634" s="21">
        <f t="shared" si="874"/>
        <v>3.8238511418099805E-3</v>
      </c>
      <c r="CD634" s="21">
        <f t="shared" si="875"/>
        <v>0.13045791563275436</v>
      </c>
      <c r="CE634" s="21">
        <f t="shared" si="876"/>
        <v>0.14153644793152639</v>
      </c>
      <c r="CF634" s="21">
        <f t="shared" si="877"/>
        <v>4.2900854976609129E-2</v>
      </c>
      <c r="CG634" s="21">
        <f t="shared" si="878"/>
        <v>5.1993895966029727E-2</v>
      </c>
      <c r="CH634" s="21">
        <f t="shared" si="879"/>
        <v>9.2240672377839165E-3</v>
      </c>
      <c r="CI634" s="21">
        <f t="shared" si="880"/>
        <v>0.18775943396226416</v>
      </c>
      <c r="CJ634" s="21">
        <f t="shared" si="881"/>
        <v>1.6564324010408342</v>
      </c>
      <c r="CL634" s="68">
        <f t="shared" si="882"/>
        <v>0.46404642540046342</v>
      </c>
      <c r="CM634" s="19">
        <f t="shared" si="883"/>
        <v>1.2595886096930933E-2</v>
      </c>
      <c r="CN634" s="19">
        <f t="shared" si="884"/>
        <v>9.7189678552449033E-2</v>
      </c>
      <c r="CO634" s="19">
        <f t="shared" si="885"/>
        <v>6.2212566643577751E-4</v>
      </c>
      <c r="CP634" s="19">
        <f t="shared" si="886"/>
        <v>8.2823497006062674E-2</v>
      </c>
      <c r="CQ634" s="19">
        <f t="shared" si="887"/>
        <v>2.3084860809334746E-3</v>
      </c>
      <c r="CR634" s="19">
        <f t="shared" si="888"/>
        <v>7.8758369825886007E-2</v>
      </c>
      <c r="CS634" s="19">
        <f t="shared" si="889"/>
        <v>8.5446558424352656E-2</v>
      </c>
      <c r="CT634" s="19">
        <f t="shared" si="890"/>
        <v>2.5899550714929259E-2</v>
      </c>
      <c r="CU634" s="19">
        <f t="shared" si="891"/>
        <v>3.138908411436464E-2</v>
      </c>
      <c r="CV634" s="19">
        <f t="shared" si="892"/>
        <v>5.5686348757654647E-3</v>
      </c>
      <c r="CW634" s="19">
        <f t="shared" si="893"/>
        <v>0.11335170324142647</v>
      </c>
      <c r="CX634" s="19">
        <f t="shared" si="894"/>
        <v>0.99999999999999978</v>
      </c>
      <c r="CZ634" s="68">
        <f t="shared" si="895"/>
        <v>2.5805000000000001E-5</v>
      </c>
      <c r="DA634" s="19">
        <f t="shared" si="896"/>
        <v>1.9036119999999994E-5</v>
      </c>
      <c r="DB634" s="19">
        <f t="shared" si="897"/>
        <v>3.667E-5</v>
      </c>
      <c r="DC634" s="19">
        <f t="shared" si="898"/>
        <v>4.0298919999999989E-5</v>
      </c>
      <c r="DD634" s="19">
        <f t="shared" si="899"/>
        <v>1.2803959999999999E-5</v>
      </c>
      <c r="DE634" s="19">
        <f t="shared" si="900"/>
        <v>1.2803959999999999E-5</v>
      </c>
      <c r="DF634" s="19">
        <f t="shared" si="901"/>
        <v>1.1434759999999998E-5</v>
      </c>
      <c r="DG634" s="19">
        <f t="shared" si="902"/>
        <v>1.5953119999999999E-5</v>
      </c>
      <c r="DH634" s="19">
        <f t="shared" si="903"/>
        <v>2.543384E-5</v>
      </c>
      <c r="DI634" s="19">
        <f t="shared" si="904"/>
        <v>3.9156039999999992E-5</v>
      </c>
      <c r="DJ634" s="19">
        <f t="shared" si="905"/>
        <v>0</v>
      </c>
      <c r="DK634" s="19">
        <f t="shared" si="906"/>
        <v>2.1743479999999995E-5</v>
      </c>
      <c r="DM634" s="68">
        <f t="shared" si="907"/>
        <v>1080.4072558829621</v>
      </c>
      <c r="DN634" s="19">
        <f t="shared" si="908"/>
        <v>52.855276254974399</v>
      </c>
      <c r="DO634" s="19">
        <f t="shared" si="909"/>
        <v>270.23342310356429</v>
      </c>
      <c r="DP634" s="19">
        <f t="shared" si="910"/>
        <v>2.4652583164295554</v>
      </c>
      <c r="DQ634" s="19">
        <f t="shared" si="911"/>
        <v>464.76779526690206</v>
      </c>
      <c r="DR634" s="19">
        <f t="shared" si="912"/>
        <v>12.790105762703154</v>
      </c>
      <c r="DS634" s="19">
        <f t="shared" si="913"/>
        <v>277.57139668722436</v>
      </c>
      <c r="DT634" s="19">
        <f t="shared" si="914"/>
        <v>300.3702721748283</v>
      </c>
      <c r="DU634" s="19">
        <f t="shared" si="915"/>
        <v>63.125078588937605</v>
      </c>
      <c r="DV634" s="19">
        <f t="shared" si="916"/>
        <v>75.51457510956547</v>
      </c>
      <c r="DX634" s="19">
        <f t="shared" si="917"/>
        <v>93.940698195988205</v>
      </c>
      <c r="DZ634" s="68">
        <f t="shared" si="918"/>
        <v>2694.0411353440795</v>
      </c>
      <c r="EA634" s="21">
        <f t="shared" si="919"/>
        <v>2.6940411353440794</v>
      </c>
      <c r="EB634" s="92">
        <f t="shared" si="920"/>
        <v>1088</v>
      </c>
    </row>
    <row r="635" spans="1:132" x14ac:dyDescent="0.3">
      <c r="A635" s="19">
        <f>'A. Thermody. result (all suite)'!C591</f>
        <v>1086</v>
      </c>
      <c r="B635" s="19" t="str">
        <f>'A. Thermody. result (all suite)'!A591</f>
        <v>Basanite</v>
      </c>
      <c r="C635" s="24">
        <f>'A. Thermody. result (all suite)'!G591</f>
        <v>65.726934</v>
      </c>
      <c r="D635" s="19">
        <f>'A. Thermody. result (all suite)'!D591</f>
        <v>5000</v>
      </c>
      <c r="E635" s="61">
        <f>'A. Thermody. result (all suite)'!I591</f>
        <v>46.281581000000003</v>
      </c>
      <c r="F635" s="21">
        <f>'A. Thermody. result (all suite)'!J591</f>
        <v>1.6382350000000001</v>
      </c>
      <c r="G635" s="21">
        <f>'A. Thermody. result (all suite)'!K591</f>
        <v>16.447939999999999</v>
      </c>
      <c r="H635" s="21">
        <f>'A. Thermody. result (all suite)'!L591</f>
        <v>0.14934500000000001</v>
      </c>
      <c r="I635" s="21">
        <f>'A. Thermody. result (all suite)'!M591</f>
        <v>9.8619719999999997</v>
      </c>
      <c r="J635" s="21">
        <f>'A. Thermody. result (all suite)'!N591</f>
        <v>0.27388800000000002</v>
      </c>
      <c r="K635" s="21">
        <f>'A. Thermody. result (all suite)'!O591</f>
        <v>5.1780860000000004</v>
      </c>
      <c r="L635" s="21">
        <f>'A. Thermody. result (all suite)'!P591</f>
        <v>7.8305439999999997</v>
      </c>
      <c r="M635" s="21">
        <f>'A. Thermody. result (all suite)'!Q591</f>
        <v>2.6833450000000001</v>
      </c>
      <c r="N635" s="21">
        <f>'A. Thermody. result (all suite)'!R591</f>
        <v>4.945195</v>
      </c>
      <c r="O635" s="21">
        <f>'A. Thermody. result (all suite)'!S591</f>
        <v>1.2948679999999999</v>
      </c>
      <c r="P635" s="21">
        <f>'A. Thermody. result (all suite)'!T591</f>
        <v>3.4150019999999999</v>
      </c>
      <c r="Q635" s="21">
        <f t="shared" si="838"/>
        <v>100.00000099999998</v>
      </c>
      <c r="S635" s="19">
        <f t="shared" si="839"/>
        <v>1359</v>
      </c>
      <c r="T635" s="19">
        <f t="shared" si="840"/>
        <v>0.5</v>
      </c>
      <c r="V635" s="61">
        <f t="shared" si="841"/>
        <v>44.701064099023554</v>
      </c>
      <c r="W635" s="21">
        <f t="shared" si="842"/>
        <v>1.5822892425447577</v>
      </c>
      <c r="X635" s="21">
        <f t="shared" si="843"/>
        <v>15.886242525658174</v>
      </c>
      <c r="Y635" s="21">
        <f t="shared" si="844"/>
        <v>0.14424486531410136</v>
      </c>
      <c r="Z635" s="21">
        <f t="shared" si="845"/>
        <v>9.5251854623284249</v>
      </c>
      <c r="AA635" s="21">
        <f t="shared" si="846"/>
        <v>0.26453471941577283</v>
      </c>
      <c r="AB635" s="21">
        <f t="shared" si="847"/>
        <v>5.001254261306598</v>
      </c>
      <c r="AC635" s="21">
        <f t="shared" si="848"/>
        <v>7.5631307684632523</v>
      </c>
      <c r="AD635" s="21">
        <f t="shared" si="849"/>
        <v>2.5917087154994629</v>
      </c>
      <c r="AE635" s="21">
        <f t="shared" si="850"/>
        <v>4.7763164935348854</v>
      </c>
      <c r="AF635" s="21">
        <f t="shared" si="851"/>
        <v>1.2506482323448376</v>
      </c>
      <c r="AG635" s="21">
        <f t="shared" si="852"/>
        <v>93.286619385433852</v>
      </c>
      <c r="AH635" s="21"/>
      <c r="AI635" s="61">
        <f t="shared" si="853"/>
        <v>47.917980513723442</v>
      </c>
      <c r="AJ635" s="21">
        <f t="shared" si="854"/>
        <v>1.6961588413952353</v>
      </c>
      <c r="AK635" s="21">
        <f t="shared" si="855"/>
        <v>17.029497510270712</v>
      </c>
      <c r="AL635" s="21">
        <f t="shared" si="856"/>
        <v>0.1546254610407978</v>
      </c>
      <c r="AM635" s="21">
        <f t="shared" si="857"/>
        <v>10.210666358240575</v>
      </c>
      <c r="AN635" s="21">
        <f t="shared" si="858"/>
        <v>0.28357198616319285</v>
      </c>
      <c r="AO635" s="21">
        <f t="shared" si="859"/>
        <v>5.3611700094338648</v>
      </c>
      <c r="AP635" s="21">
        <f t="shared" si="860"/>
        <v>8.1074122079765161</v>
      </c>
      <c r="AQ635" s="21">
        <f t="shared" si="861"/>
        <v>2.778221284653116</v>
      </c>
      <c r="AR635" s="21">
        <f t="shared" si="862"/>
        <v>5.1200445733814197</v>
      </c>
      <c r="AS635" s="21">
        <f t="shared" si="863"/>
        <v>1.3406512537210871</v>
      </c>
      <c r="AT635" s="21">
        <f t="shared" si="864"/>
        <v>99.999999999999972</v>
      </c>
      <c r="AU635" s="21"/>
      <c r="AV635" s="21">
        <f>AR635*'[1]diagram lines'!$G$39</f>
        <v>4.2501805250544953</v>
      </c>
      <c r="AW635" s="21">
        <f>AK635*'[1]diagram lines'!$G$40</f>
        <v>9.0131404829761532</v>
      </c>
      <c r="AX635" s="21">
        <f>AQ635*'[1]diagram lines'!$G$38</f>
        <v>2.0610296009737059</v>
      </c>
      <c r="AY635" s="21">
        <f>AP635*'[1]diagram lines'!$G$41</f>
        <v>5.7940240098302933</v>
      </c>
      <c r="AZ635" s="21">
        <f t="shared" si="865"/>
        <v>7.8982658580345362</v>
      </c>
      <c r="BA635" s="21">
        <f t="shared" si="866"/>
        <v>0.74456556410397323</v>
      </c>
      <c r="BB635" s="21">
        <f t="shared" si="867"/>
        <v>1.4281160511206656</v>
      </c>
      <c r="BC635" s="86">
        <f t="shared" si="868"/>
        <v>0.70022320610099154</v>
      </c>
      <c r="BX635" s="61">
        <f t="shared" si="869"/>
        <v>0.77033257323568582</v>
      </c>
      <c r="BY635" s="21">
        <f t="shared" si="870"/>
        <v>2.0508700550826243E-2</v>
      </c>
      <c r="BZ635" s="21">
        <f t="shared" si="871"/>
        <v>0.16131757551981168</v>
      </c>
      <c r="CA635" s="21">
        <f t="shared" si="872"/>
        <v>9.3521823533095376E-4</v>
      </c>
      <c r="CB635" s="21">
        <f t="shared" si="873"/>
        <v>0.13725778705636743</v>
      </c>
      <c r="CC635" s="21">
        <f t="shared" si="874"/>
        <v>3.8608401466027633E-3</v>
      </c>
      <c r="CD635" s="21">
        <f t="shared" si="875"/>
        <v>0.12848848635235735</v>
      </c>
      <c r="CE635" s="21">
        <f t="shared" si="876"/>
        <v>0.13963166904422253</v>
      </c>
      <c r="CF635" s="21">
        <f t="shared" si="877"/>
        <v>4.3286739796741407E-2</v>
      </c>
      <c r="CG635" s="21">
        <f t="shared" si="878"/>
        <v>5.249676220806794E-2</v>
      </c>
      <c r="CH635" s="21">
        <f t="shared" si="879"/>
        <v>9.1223862931860446E-3</v>
      </c>
      <c r="CI635" s="21">
        <f t="shared" si="880"/>
        <v>0.18951176470588235</v>
      </c>
      <c r="CJ635" s="21">
        <f t="shared" si="881"/>
        <v>1.6567505031450824</v>
      </c>
      <c r="CL635" s="68">
        <f t="shared" si="882"/>
        <v>0.46496595098255866</v>
      </c>
      <c r="CM635" s="19">
        <f t="shared" si="883"/>
        <v>1.2378870875182276E-2</v>
      </c>
      <c r="CN635" s="19">
        <f t="shared" si="884"/>
        <v>9.7369866623595661E-2</v>
      </c>
      <c r="CO635" s="19">
        <f t="shared" si="885"/>
        <v>5.6448948321161682E-4</v>
      </c>
      <c r="CP635" s="19">
        <f t="shared" si="886"/>
        <v>8.2847590386002562E-2</v>
      </c>
      <c r="CQ635" s="19">
        <f t="shared" si="887"/>
        <v>2.3303690804822815E-3</v>
      </c>
      <c r="CR635" s="19">
        <f t="shared" si="888"/>
        <v>7.7554517779497872E-2</v>
      </c>
      <c r="CS635" s="19">
        <f t="shared" si="889"/>
        <v>8.4280444628900719E-2</v>
      </c>
      <c r="CT635" s="19">
        <f t="shared" si="890"/>
        <v>2.6127494583263008E-2</v>
      </c>
      <c r="CU635" s="19">
        <f t="shared" si="891"/>
        <v>3.1686582927490305E-2</v>
      </c>
      <c r="CV635" s="19">
        <f t="shared" si="892"/>
        <v>5.5061919558005972E-3</v>
      </c>
      <c r="CW635" s="19">
        <f t="shared" si="893"/>
        <v>0.11438763069401447</v>
      </c>
      <c r="CX635" s="19">
        <f t="shared" si="894"/>
        <v>1</v>
      </c>
      <c r="CZ635" s="68">
        <f t="shared" si="895"/>
        <v>2.5805000000000001E-5</v>
      </c>
      <c r="DA635" s="19">
        <f t="shared" si="896"/>
        <v>1.9021639999999997E-5</v>
      </c>
      <c r="DB635" s="19">
        <f t="shared" si="897"/>
        <v>3.667E-5</v>
      </c>
      <c r="DC635" s="19">
        <f t="shared" si="898"/>
        <v>4.0280739999999991E-5</v>
      </c>
      <c r="DD635" s="19">
        <f t="shared" si="899"/>
        <v>1.2798119999999998E-5</v>
      </c>
      <c r="DE635" s="19">
        <f t="shared" si="900"/>
        <v>1.2798119999999998E-5</v>
      </c>
      <c r="DF635" s="19">
        <f t="shared" si="901"/>
        <v>1.1428219999999998E-5</v>
      </c>
      <c r="DG635" s="19">
        <f t="shared" si="902"/>
        <v>1.5945639999999998E-5</v>
      </c>
      <c r="DH635" s="19">
        <f t="shared" si="903"/>
        <v>2.5418479999999999E-5</v>
      </c>
      <c r="DI635" s="19">
        <f t="shared" si="904"/>
        <v>3.9131879999999996E-5</v>
      </c>
      <c r="DJ635" s="19">
        <f t="shared" si="905"/>
        <v>0</v>
      </c>
      <c r="DK635" s="19">
        <f t="shared" si="906"/>
        <v>2.1724559999999996E-5</v>
      </c>
      <c r="DM635" s="68">
        <f t="shared" si="907"/>
        <v>1082.5481238144591</v>
      </c>
      <c r="DN635" s="19">
        <f t="shared" si="908"/>
        <v>51.984172001444691</v>
      </c>
      <c r="DO635" s="19">
        <f t="shared" si="909"/>
        <v>270.73443144100935</v>
      </c>
      <c r="DP635" s="19">
        <f t="shared" si="910"/>
        <v>2.2378766024175101</v>
      </c>
      <c r="DQ635" s="19">
        <f t="shared" si="911"/>
        <v>465.11513950754363</v>
      </c>
      <c r="DR635" s="19">
        <f t="shared" si="912"/>
        <v>12.917239607802792</v>
      </c>
      <c r="DS635" s="19">
        <f t="shared" si="913"/>
        <v>273.48502798456497</v>
      </c>
      <c r="DT635" s="19">
        <f t="shared" si="914"/>
        <v>296.41001143815822</v>
      </c>
      <c r="DU635" s="19">
        <f t="shared" si="915"/>
        <v>63.719128335623289</v>
      </c>
      <c r="DV635" s="19">
        <f t="shared" si="916"/>
        <v>76.277350123980426</v>
      </c>
      <c r="DX635" s="19">
        <f t="shared" si="917"/>
        <v>94.881788404742892</v>
      </c>
      <c r="DZ635" s="68">
        <f t="shared" si="918"/>
        <v>2690.3102892617467</v>
      </c>
      <c r="EA635" s="21">
        <f t="shared" si="919"/>
        <v>2.6903102892617468</v>
      </c>
      <c r="EB635" s="92">
        <f t="shared" si="920"/>
        <v>1086</v>
      </c>
    </row>
    <row r="636" spans="1:132" x14ac:dyDescent="0.3">
      <c r="A636" s="19">
        <f>'A. Thermody. result (all suite)'!C592</f>
        <v>1084</v>
      </c>
      <c r="B636" s="19" t="str">
        <f>'A. Thermody. result (all suite)'!A592</f>
        <v>Basanite</v>
      </c>
      <c r="C636" s="24">
        <f>'A. Thermody. result (all suite)'!G592</f>
        <v>65.107016999999999</v>
      </c>
      <c r="D636" s="19">
        <f>'A. Thermody. result (all suite)'!D592</f>
        <v>5000</v>
      </c>
      <c r="E636" s="61">
        <f>'A. Thermody. result (all suite)'!I592</f>
        <v>46.380476000000002</v>
      </c>
      <c r="F636" s="21">
        <f>'A. Thermody. result (all suite)'!J592</f>
        <v>1.610303</v>
      </c>
      <c r="G636" s="21">
        <f>'A. Thermody. result (all suite)'!K592</f>
        <v>16.480931999999999</v>
      </c>
      <c r="H636" s="21">
        <f>'A. Thermody. result (all suite)'!L592</f>
        <v>0.135153</v>
      </c>
      <c r="I636" s="21">
        <f>'A. Thermody. result (all suite)'!M592</f>
        <v>9.8658789999999996</v>
      </c>
      <c r="J636" s="21">
        <f>'A. Thermody. result (all suite)'!N592</f>
        <v>0.27649600000000002</v>
      </c>
      <c r="K636" s="21">
        <f>'A. Thermody. result (all suite)'!O592</f>
        <v>5.0988619999999996</v>
      </c>
      <c r="L636" s="21">
        <f>'A. Thermody. result (all suite)'!P592</f>
        <v>7.725384</v>
      </c>
      <c r="M636" s="21">
        <f>'A. Thermody. result (all suite)'!Q592</f>
        <v>2.7071209999999999</v>
      </c>
      <c r="N636" s="21">
        <f>'A. Thermody. result (all suite)'!R592</f>
        <v>4.9922810000000002</v>
      </c>
      <c r="O636" s="21">
        <f>'A. Thermody. result (all suite)'!S592</f>
        <v>1.280716</v>
      </c>
      <c r="P636" s="21">
        <f>'A. Thermody. result (all suite)'!T592</f>
        <v>3.4463979999999999</v>
      </c>
      <c r="Q636" s="21">
        <f t="shared" si="838"/>
        <v>100.00000100000001</v>
      </c>
      <c r="S636" s="19">
        <f t="shared" si="839"/>
        <v>1357</v>
      </c>
      <c r="T636" s="19">
        <f t="shared" si="840"/>
        <v>0.5</v>
      </c>
      <c r="V636" s="61">
        <f t="shared" si="841"/>
        <v>44.782020218730082</v>
      </c>
      <c r="W636" s="21">
        <f t="shared" si="842"/>
        <v>1.5548055501690345</v>
      </c>
      <c r="X636" s="21">
        <f t="shared" si="843"/>
        <v>15.912933494850623</v>
      </c>
      <c r="Y636" s="21">
        <f t="shared" si="844"/>
        <v>0.1304950897576391</v>
      </c>
      <c r="Z636" s="21">
        <f t="shared" si="845"/>
        <v>9.5258615468617531</v>
      </c>
      <c r="AA636" s="21">
        <f t="shared" si="846"/>
        <v>0.26696684748121152</v>
      </c>
      <c r="AB636" s="21">
        <f t="shared" si="847"/>
        <v>4.9231349237665096</v>
      </c>
      <c r="AC636" s="21">
        <f t="shared" si="848"/>
        <v>7.4591365229941546</v>
      </c>
      <c r="AD636" s="21">
        <f t="shared" si="849"/>
        <v>2.6138228369314014</v>
      </c>
      <c r="AE636" s="21">
        <f t="shared" si="850"/>
        <v>4.8202271291821592</v>
      </c>
      <c r="AF636" s="21">
        <f t="shared" si="851"/>
        <v>1.2365774298317056</v>
      </c>
      <c r="AG636" s="21">
        <f t="shared" si="852"/>
        <v>93.225981590556287</v>
      </c>
      <c r="AH636" s="21"/>
      <c r="AI636" s="61">
        <f t="shared" si="853"/>
        <v>48.035986808280995</v>
      </c>
      <c r="AJ636" s="21">
        <f t="shared" si="854"/>
        <v>1.6677813669988055</v>
      </c>
      <c r="AK636" s="21">
        <f t="shared" si="855"/>
        <v>17.06920455366124</v>
      </c>
      <c r="AL636" s="21">
        <f t="shared" si="856"/>
        <v>0.13997716895142689</v>
      </c>
      <c r="AM636" s="21">
        <f t="shared" si="857"/>
        <v>10.218032982156034</v>
      </c>
      <c r="AN636" s="21">
        <f t="shared" si="858"/>
        <v>0.28636528457669258</v>
      </c>
      <c r="AO636" s="21">
        <f t="shared" si="859"/>
        <v>5.2808614506079055</v>
      </c>
      <c r="AP636" s="21">
        <f t="shared" si="860"/>
        <v>8.0011348722015061</v>
      </c>
      <c r="AQ636" s="21">
        <f t="shared" si="861"/>
        <v>2.8037493328964631</v>
      </c>
      <c r="AR636" s="21">
        <f t="shared" si="862"/>
        <v>5.1704761343810235</v>
      </c>
      <c r="AS636" s="21">
        <f t="shared" si="863"/>
        <v>1.3264300452879005</v>
      </c>
      <c r="AT636" s="21">
        <f t="shared" si="864"/>
        <v>99.999999999999986</v>
      </c>
      <c r="AU636" s="21"/>
      <c r="AV636" s="21">
        <f>AR636*'[1]diagram lines'!$G$39</f>
        <v>4.2920440743530621</v>
      </c>
      <c r="AW636" s="21">
        <f>AK636*'[1]diagram lines'!$G$40</f>
        <v>9.0341560860511478</v>
      </c>
      <c r="AX636" s="21">
        <f>AQ636*'[1]diagram lines'!$G$38</f>
        <v>2.0799676399899867</v>
      </c>
      <c r="AY636" s="21">
        <f>AP636*'[1]diagram lines'!$G$41</f>
        <v>5.7180721007149078</v>
      </c>
      <c r="AZ636" s="21">
        <f t="shared" si="865"/>
        <v>7.9742254672774866</v>
      </c>
      <c r="BA636" s="21">
        <f t="shared" si="866"/>
        <v>0.74723684502495247</v>
      </c>
      <c r="BB636" s="21">
        <f t="shared" si="867"/>
        <v>1.4177871119909835</v>
      </c>
      <c r="BC636" s="86">
        <f t="shared" si="868"/>
        <v>0.70532450996518825</v>
      </c>
      <c r="BX636" s="61">
        <f t="shared" si="869"/>
        <v>0.7719786284953396</v>
      </c>
      <c r="BY636" s="21">
        <f t="shared" si="870"/>
        <v>2.015902603905859E-2</v>
      </c>
      <c r="BZ636" s="21">
        <f t="shared" si="871"/>
        <v>0.16164115339348764</v>
      </c>
      <c r="CA636" s="21">
        <f t="shared" si="872"/>
        <v>8.4634604546308468E-4</v>
      </c>
      <c r="CB636" s="21">
        <f t="shared" si="873"/>
        <v>0.1373121642310369</v>
      </c>
      <c r="CC636" s="21">
        <f t="shared" si="874"/>
        <v>3.8976036086833948E-3</v>
      </c>
      <c r="CD636" s="21">
        <f t="shared" si="875"/>
        <v>0.12652263027295285</v>
      </c>
      <c r="CE636" s="21">
        <f t="shared" si="876"/>
        <v>0.1377564907275321</v>
      </c>
      <c r="CF636" s="21">
        <f t="shared" si="877"/>
        <v>4.3670285529924177E-2</v>
      </c>
      <c r="CG636" s="21">
        <f t="shared" si="878"/>
        <v>5.2996613588110406E-2</v>
      </c>
      <c r="CH636" s="21">
        <f t="shared" si="879"/>
        <v>9.0226850025362116E-3</v>
      </c>
      <c r="CI636" s="21">
        <f t="shared" si="880"/>
        <v>0.19125405105438401</v>
      </c>
      <c r="CJ636" s="21">
        <f t="shared" si="881"/>
        <v>1.6570576779885089</v>
      </c>
      <c r="CL636" s="68">
        <f t="shared" si="882"/>
        <v>0.46587311881167542</v>
      </c>
      <c r="CM636" s="19">
        <f t="shared" si="883"/>
        <v>1.2165554830613679E-2</v>
      </c>
      <c r="CN636" s="19">
        <f t="shared" si="884"/>
        <v>9.7547089362455236E-2</v>
      </c>
      <c r="CO636" s="19">
        <f t="shared" si="885"/>
        <v>5.1075231520634719E-4</v>
      </c>
      <c r="CP636" s="19">
        <f t="shared" si="886"/>
        <v>8.2865048124166202E-2</v>
      </c>
      <c r="CQ636" s="19">
        <f t="shared" si="887"/>
        <v>2.3521230796351455E-3</v>
      </c>
      <c r="CR636" s="19">
        <f t="shared" si="888"/>
        <v>7.6353787773119533E-2</v>
      </c>
      <c r="CS636" s="19">
        <f t="shared" si="889"/>
        <v>8.3133189965212184E-2</v>
      </c>
      <c r="CT636" s="19">
        <f t="shared" si="890"/>
        <v>2.635411314284198E-2</v>
      </c>
      <c r="CU636" s="19">
        <f t="shared" si="891"/>
        <v>3.1982359028348749E-2</v>
      </c>
      <c r="CV636" s="19">
        <f t="shared" si="892"/>
        <v>5.4450035882207719E-3</v>
      </c>
      <c r="CW636" s="19">
        <f t="shared" si="893"/>
        <v>0.11541785997850479</v>
      </c>
      <c r="CX636" s="19">
        <f t="shared" si="894"/>
        <v>1</v>
      </c>
      <c r="CZ636" s="68">
        <f t="shared" si="895"/>
        <v>2.5805000000000001E-5</v>
      </c>
      <c r="DA636" s="19">
        <f t="shared" si="896"/>
        <v>1.9007159999999994E-5</v>
      </c>
      <c r="DB636" s="19">
        <f t="shared" si="897"/>
        <v>3.667E-5</v>
      </c>
      <c r="DC636" s="19">
        <f t="shared" si="898"/>
        <v>4.0262559999999994E-5</v>
      </c>
      <c r="DD636" s="19">
        <f t="shared" si="899"/>
        <v>1.2792279999999998E-5</v>
      </c>
      <c r="DE636" s="19">
        <f t="shared" si="900"/>
        <v>1.2792279999999998E-5</v>
      </c>
      <c r="DF636" s="19">
        <f t="shared" si="901"/>
        <v>1.1421679999999998E-5</v>
      </c>
      <c r="DG636" s="19">
        <f t="shared" si="902"/>
        <v>1.593816E-5</v>
      </c>
      <c r="DH636" s="19">
        <f t="shared" si="903"/>
        <v>2.5403119999999999E-5</v>
      </c>
      <c r="DI636" s="19">
        <f t="shared" si="904"/>
        <v>3.9107719999999993E-5</v>
      </c>
      <c r="DJ636" s="19">
        <f t="shared" si="905"/>
        <v>0</v>
      </c>
      <c r="DK636" s="19">
        <f t="shared" si="906"/>
        <v>2.1705639999999997E-5</v>
      </c>
      <c r="DM636" s="68">
        <f t="shared" si="907"/>
        <v>1084.660220042839</v>
      </c>
      <c r="DN636" s="19">
        <f t="shared" si="908"/>
        <v>51.127286762957795</v>
      </c>
      <c r="DO636" s="19">
        <f t="shared" si="909"/>
        <v>271.22719474763937</v>
      </c>
      <c r="DP636" s="19">
        <f t="shared" si="910"/>
        <v>2.0257538819017369</v>
      </c>
      <c r="DQ636" s="19">
        <f t="shared" si="911"/>
        <v>465.42553068892659</v>
      </c>
      <c r="DR636" s="19">
        <f t="shared" si="912"/>
        <v>13.043774156703671</v>
      </c>
      <c r="DS636" s="19">
        <f t="shared" si="913"/>
        <v>269.40499534715713</v>
      </c>
      <c r="DT636" s="19">
        <f t="shared" si="914"/>
        <v>292.51239122013453</v>
      </c>
      <c r="DU636" s="19">
        <f t="shared" si="915"/>
        <v>64.31066238024205</v>
      </c>
      <c r="DV636" s="19">
        <f t="shared" si="916"/>
        <v>77.036918042536172</v>
      </c>
      <c r="DX636" s="19">
        <f t="shared" si="917"/>
        <v>95.819788626949332</v>
      </c>
      <c r="DZ636" s="68">
        <f t="shared" si="918"/>
        <v>2686.5945158979871</v>
      </c>
      <c r="EA636" s="21">
        <f t="shared" si="919"/>
        <v>2.6865945158979869</v>
      </c>
      <c r="EB636" s="92">
        <f t="shared" si="920"/>
        <v>1084</v>
      </c>
    </row>
    <row r="637" spans="1:132" x14ac:dyDescent="0.3">
      <c r="A637" s="19">
        <f>'A. Thermody. result (all suite)'!C593</f>
        <v>1082</v>
      </c>
      <c r="B637" s="19" t="str">
        <f>'A. Thermody. result (all suite)'!A593</f>
        <v>Basanite</v>
      </c>
      <c r="C637" s="24">
        <f>'A. Thermody. result (all suite)'!G593</f>
        <v>64.502036000000004</v>
      </c>
      <c r="D637" s="19">
        <f>'A. Thermody. result (all suite)'!D593</f>
        <v>5000</v>
      </c>
      <c r="E637" s="61">
        <f>'A. Thermody. result (all suite)'!I593</f>
        <v>46.477890000000002</v>
      </c>
      <c r="F637" s="21">
        <f>'A. Thermody. result (all suite)'!J593</f>
        <v>1.582819</v>
      </c>
      <c r="G637" s="21">
        <f>'A. Thermody. result (all suite)'!K593</f>
        <v>16.513375</v>
      </c>
      <c r="H637" s="21">
        <f>'A. Thermody. result (all suite)'!L593</f>
        <v>0.121947</v>
      </c>
      <c r="I637" s="21">
        <f>'A. Thermody. result (all suite)'!M593</f>
        <v>9.8689409999999995</v>
      </c>
      <c r="J637" s="21">
        <f>'A. Thermody. result (all suite)'!N593</f>
        <v>0.27908899999999998</v>
      </c>
      <c r="K637" s="21">
        <f>'A. Thermody. result (all suite)'!O593</f>
        <v>5.019736</v>
      </c>
      <c r="L637" s="21">
        <f>'A. Thermody. result (all suite)'!P593</f>
        <v>7.6218719999999998</v>
      </c>
      <c r="M637" s="21">
        <f>'A. Thermody. result (all suite)'!Q593</f>
        <v>2.730766</v>
      </c>
      <c r="N637" s="21">
        <f>'A. Thermody. result (all suite)'!R593</f>
        <v>5.0391050000000002</v>
      </c>
      <c r="O637" s="21">
        <f>'A. Thermody. result (all suite)'!S593</f>
        <v>1.266832</v>
      </c>
      <c r="P637" s="21">
        <f>'A. Thermody. result (all suite)'!T593</f>
        <v>3.477627</v>
      </c>
      <c r="Q637" s="21">
        <f t="shared" si="838"/>
        <v>99.999999000000003</v>
      </c>
      <c r="S637" s="19">
        <f t="shared" si="839"/>
        <v>1355</v>
      </c>
      <c r="T637" s="19">
        <f t="shared" si="840"/>
        <v>0.5</v>
      </c>
      <c r="V637" s="61">
        <f t="shared" si="841"/>
        <v>44.861562332166429</v>
      </c>
      <c r="W637" s="21">
        <f t="shared" si="842"/>
        <v>1.5277744585444246</v>
      </c>
      <c r="X637" s="21">
        <f t="shared" si="843"/>
        <v>15.939101406646014</v>
      </c>
      <c r="Y637" s="21">
        <f t="shared" si="844"/>
        <v>0.11770613815990139</v>
      </c>
      <c r="Z637" s="21">
        <f t="shared" si="845"/>
        <v>9.525736039737879</v>
      </c>
      <c r="AA637" s="21">
        <f t="shared" si="846"/>
        <v>0.26938332548491323</v>
      </c>
      <c r="AB637" s="21">
        <f t="shared" si="847"/>
        <v>4.8451683037896034</v>
      </c>
      <c r="AC637" s="21">
        <f t="shared" si="848"/>
        <v>7.3568117187719562</v>
      </c>
      <c r="AD637" s="21">
        <f t="shared" si="849"/>
        <v>2.6358001433275215</v>
      </c>
      <c r="AE637" s="21">
        <f t="shared" si="850"/>
        <v>4.8638637222092376</v>
      </c>
      <c r="AF637" s="21">
        <f t="shared" si="851"/>
        <v>1.2227763078828031</v>
      </c>
      <c r="AG637" s="21">
        <f t="shared" si="852"/>
        <v>93.165683896720665</v>
      </c>
      <c r="AH637" s="21"/>
      <c r="AI637" s="61">
        <f t="shared" si="853"/>
        <v>48.152453194996092</v>
      </c>
      <c r="AJ637" s="21">
        <f t="shared" si="854"/>
        <v>1.6398467704461308</v>
      </c>
      <c r="AK637" s="21">
        <f t="shared" si="855"/>
        <v>17.108339401356613</v>
      </c>
      <c r="AL637" s="21">
        <f t="shared" si="856"/>
        <v>0.12634065810152284</v>
      </c>
      <c r="AM637" s="21">
        <f t="shared" si="857"/>
        <v>10.224511473878822</v>
      </c>
      <c r="AN637" s="21">
        <f t="shared" si="858"/>
        <v>0.28914436541198968</v>
      </c>
      <c r="AO637" s="21">
        <f t="shared" si="859"/>
        <v>5.2005932883622057</v>
      </c>
      <c r="AP637" s="21">
        <f t="shared" si="860"/>
        <v>7.8964822787405184</v>
      </c>
      <c r="AQ637" s="21">
        <f t="shared" si="861"/>
        <v>2.8291534319111022</v>
      </c>
      <c r="AR637" s="21">
        <f t="shared" si="862"/>
        <v>5.2206601387707305</v>
      </c>
      <c r="AS637" s="21">
        <f t="shared" si="863"/>
        <v>1.3124749980242925</v>
      </c>
      <c r="AT637" s="21">
        <f t="shared" si="864"/>
        <v>100</v>
      </c>
      <c r="AU637" s="21"/>
      <c r="AV637" s="21">
        <f>AR637*'[1]diagram lines'!$G$39</f>
        <v>4.3337021253855204</v>
      </c>
      <c r="AW637" s="21">
        <f>AK637*'[1]diagram lines'!$G$40</f>
        <v>9.0548688451825043</v>
      </c>
      <c r="AX637" s="21">
        <f>AQ637*'[1]diagram lines'!$G$38</f>
        <v>2.0988137269969744</v>
      </c>
      <c r="AY637" s="21">
        <f>AP637*'[1]diagram lines'!$G$41</f>
        <v>5.643281326094197</v>
      </c>
      <c r="AZ637" s="21">
        <f t="shared" si="865"/>
        <v>8.0498135706818328</v>
      </c>
      <c r="BA637" s="21">
        <f t="shared" si="866"/>
        <v>0.74983611527704841</v>
      </c>
      <c r="BB637" s="21">
        <f t="shared" si="867"/>
        <v>1.4076714388241631</v>
      </c>
      <c r="BC637" s="86">
        <f t="shared" si="868"/>
        <v>0.71039304515214596</v>
      </c>
      <c r="BX637" s="61">
        <f t="shared" si="869"/>
        <v>0.77360003328894811</v>
      </c>
      <c r="BY637" s="21">
        <f t="shared" si="870"/>
        <v>1.9814959939909865E-2</v>
      </c>
      <c r="BZ637" s="21">
        <f t="shared" si="871"/>
        <v>0.16195934680266771</v>
      </c>
      <c r="CA637" s="21">
        <f t="shared" si="872"/>
        <v>7.6364831861732102E-4</v>
      </c>
      <c r="CB637" s="21">
        <f t="shared" si="873"/>
        <v>0.13735478079331942</v>
      </c>
      <c r="CC637" s="21">
        <f t="shared" si="874"/>
        <v>3.9341556244713843E-3</v>
      </c>
      <c r="CD637" s="21">
        <f t="shared" si="875"/>
        <v>0.124559205955335</v>
      </c>
      <c r="CE637" s="21">
        <f t="shared" si="876"/>
        <v>0.13591069900142652</v>
      </c>
      <c r="CF637" s="21">
        <f t="shared" si="877"/>
        <v>4.4051718019035326E-2</v>
      </c>
      <c r="CG637" s="21">
        <f t="shared" si="878"/>
        <v>5.3493683651804673E-2</v>
      </c>
      <c r="CH637" s="21">
        <f t="shared" si="879"/>
        <v>8.9248717804204479E-3</v>
      </c>
      <c r="CI637" s="21">
        <f t="shared" si="880"/>
        <v>0.19298706992230855</v>
      </c>
      <c r="CJ637" s="21">
        <f t="shared" si="881"/>
        <v>1.6573541730982648</v>
      </c>
      <c r="CL637" s="68">
        <f t="shared" si="882"/>
        <v>0.46676808484620819</v>
      </c>
      <c r="CM637" s="19">
        <f t="shared" si="883"/>
        <v>1.1955778832033045E-2</v>
      </c>
      <c r="CN637" s="19">
        <f t="shared" si="884"/>
        <v>9.7721627297018984E-2</v>
      </c>
      <c r="CO637" s="19">
        <f t="shared" si="885"/>
        <v>4.6076350547919018E-4</v>
      </c>
      <c r="CP637" s="19">
        <f t="shared" si="886"/>
        <v>8.2875937456716217E-2</v>
      </c>
      <c r="CQ637" s="19">
        <f t="shared" si="887"/>
        <v>2.3737567312585076E-3</v>
      </c>
      <c r="CR637" s="19">
        <f t="shared" si="888"/>
        <v>7.5155454384552872E-2</v>
      </c>
      <c r="CS637" s="19">
        <f t="shared" si="889"/>
        <v>8.2004619898083997E-2</v>
      </c>
      <c r="CT637" s="19">
        <f t="shared" si="890"/>
        <v>2.6579543910451475E-2</v>
      </c>
      <c r="CU637" s="19">
        <f t="shared" si="891"/>
        <v>3.2276555319375913E-2</v>
      </c>
      <c r="CV637" s="19">
        <f t="shared" si="892"/>
        <v>5.3850118009093105E-3</v>
      </c>
      <c r="CW637" s="19">
        <f t="shared" si="893"/>
        <v>0.11644286601791198</v>
      </c>
      <c r="CX637" s="19">
        <f t="shared" si="894"/>
        <v>0.99999999999999967</v>
      </c>
      <c r="CZ637" s="68">
        <f t="shared" si="895"/>
        <v>2.5805000000000001E-5</v>
      </c>
      <c r="DA637" s="19">
        <f t="shared" si="896"/>
        <v>1.8992679999999997E-5</v>
      </c>
      <c r="DB637" s="19">
        <f t="shared" si="897"/>
        <v>3.667E-5</v>
      </c>
      <c r="DC637" s="19">
        <f t="shared" si="898"/>
        <v>4.0244379999999996E-5</v>
      </c>
      <c r="DD637" s="19">
        <f t="shared" si="899"/>
        <v>1.2786439999999998E-5</v>
      </c>
      <c r="DE637" s="19">
        <f t="shared" si="900"/>
        <v>1.2786439999999998E-5</v>
      </c>
      <c r="DF637" s="19">
        <f t="shared" si="901"/>
        <v>1.1415139999999998E-5</v>
      </c>
      <c r="DG637" s="19">
        <f t="shared" si="902"/>
        <v>1.5930679999999998E-5</v>
      </c>
      <c r="DH637" s="19">
        <f t="shared" si="903"/>
        <v>2.5387759999999998E-5</v>
      </c>
      <c r="DI637" s="19">
        <f t="shared" si="904"/>
        <v>3.908355999999999E-5</v>
      </c>
      <c r="DJ637" s="19">
        <f t="shared" si="905"/>
        <v>0</v>
      </c>
      <c r="DK637" s="19">
        <f t="shared" si="906"/>
        <v>2.1686719999999995E-5</v>
      </c>
      <c r="DM637" s="68">
        <f t="shared" si="907"/>
        <v>1086.7439076752639</v>
      </c>
      <c r="DN637" s="19">
        <f t="shared" si="908"/>
        <v>50.283983782320334</v>
      </c>
      <c r="DO637" s="19">
        <f t="shared" si="909"/>
        <v>271.7124930243811</v>
      </c>
      <c r="DP637" s="19">
        <f t="shared" si="910"/>
        <v>1.8283130263150253</v>
      </c>
      <c r="DQ637" s="19">
        <f t="shared" si="911"/>
        <v>465.69929599365116</v>
      </c>
      <c r="DR637" s="19">
        <f t="shared" si="912"/>
        <v>13.169756594914499</v>
      </c>
      <c r="DS637" s="19">
        <f t="shared" si="913"/>
        <v>265.3287486353633</v>
      </c>
      <c r="DT637" s="19">
        <f t="shared" si="914"/>
        <v>288.67688534855711</v>
      </c>
      <c r="DU637" s="19">
        <f t="shared" si="915"/>
        <v>64.900011935235213</v>
      </c>
      <c r="DV637" s="19">
        <f t="shared" si="916"/>
        <v>77.793617344100994</v>
      </c>
      <c r="DX637" s="19">
        <f t="shared" si="917"/>
        <v>96.755085399856426</v>
      </c>
      <c r="DZ637" s="68">
        <f t="shared" si="918"/>
        <v>2682.8920987599586</v>
      </c>
      <c r="EA637" s="21">
        <f t="shared" si="919"/>
        <v>2.6828920987599587</v>
      </c>
      <c r="EB637" s="92">
        <f t="shared" si="920"/>
        <v>1082</v>
      </c>
    </row>
    <row r="638" spans="1:132" x14ac:dyDescent="0.3">
      <c r="A638" s="19">
        <f>'A. Thermody. result (all suite)'!C594</f>
        <v>1080</v>
      </c>
      <c r="B638" s="19" t="str">
        <f>'A. Thermody. result (all suite)'!A594</f>
        <v>Basanite</v>
      </c>
      <c r="C638" s="24">
        <f>'A. Thermody. result (all suite)'!G594</f>
        <v>63.911062999999999</v>
      </c>
      <c r="D638" s="19">
        <f>'A. Thermody. result (all suite)'!D594</f>
        <v>5000</v>
      </c>
      <c r="E638" s="61">
        <f>'A. Thermody. result (all suite)'!I594</f>
        <v>46.573847000000001</v>
      </c>
      <c r="F638" s="21">
        <f>'A. Thermody. result (all suite)'!J594</f>
        <v>1.5557559999999999</v>
      </c>
      <c r="G638" s="21">
        <f>'A. Thermody. result (all suite)'!K594</f>
        <v>16.545332999999999</v>
      </c>
      <c r="H638" s="21">
        <f>'A. Thermody. result (all suite)'!L594</f>
        <v>0.10969</v>
      </c>
      <c r="I638" s="21">
        <f>'A. Thermody. result (all suite)'!M594</f>
        <v>9.871162</v>
      </c>
      <c r="J638" s="21">
        <f>'A. Thermody. result (all suite)'!N594</f>
        <v>0.28166999999999998</v>
      </c>
      <c r="K638" s="21">
        <f>'A. Thermody. result (all suite)'!O594</f>
        <v>4.9406319999999999</v>
      </c>
      <c r="L638" s="21">
        <f>'A. Thermody. result (all suite)'!P594</f>
        <v>7.5200009999999997</v>
      </c>
      <c r="M638" s="21">
        <f>'A. Thermody. result (all suite)'!Q594</f>
        <v>2.7542979999999999</v>
      </c>
      <c r="N638" s="21">
        <f>'A. Thermody. result (all suite)'!R594</f>
        <v>5.0857000000000001</v>
      </c>
      <c r="O638" s="21">
        <f>'A. Thermody. result (all suite)'!S594</f>
        <v>1.2532000000000001</v>
      </c>
      <c r="P638" s="21">
        <f>'A. Thermody. result (all suite)'!T594</f>
        <v>3.5087120000000001</v>
      </c>
      <c r="Q638" s="21">
        <f t="shared" si="838"/>
        <v>100.00000100000001</v>
      </c>
      <c r="S638" s="19">
        <f t="shared" si="839"/>
        <v>1353</v>
      </c>
      <c r="T638" s="19">
        <f t="shared" si="840"/>
        <v>0.5</v>
      </c>
      <c r="V638" s="61">
        <f t="shared" si="841"/>
        <v>44.93970485779078</v>
      </c>
      <c r="W638" s="21">
        <f t="shared" si="842"/>
        <v>1.5011690030831499</v>
      </c>
      <c r="X638" s="21">
        <f t="shared" si="843"/>
        <v>15.96480492139432</v>
      </c>
      <c r="Y638" s="21">
        <f t="shared" si="844"/>
        <v>0.10584129384568707</v>
      </c>
      <c r="Z638" s="21">
        <f t="shared" si="845"/>
        <v>9.5248113578300657</v>
      </c>
      <c r="AA638" s="21">
        <f t="shared" si="846"/>
        <v>0.27178701100842989</v>
      </c>
      <c r="AB638" s="21">
        <f t="shared" si="847"/>
        <v>4.7672794538736856</v>
      </c>
      <c r="AC638" s="21">
        <f t="shared" si="848"/>
        <v>7.2561458251514317</v>
      </c>
      <c r="AD638" s="21">
        <f t="shared" si="849"/>
        <v>2.6576576165246433</v>
      </c>
      <c r="AE638" s="21">
        <f t="shared" si="850"/>
        <v>4.9072574356004255</v>
      </c>
      <c r="AF638" s="21">
        <f t="shared" si="851"/>
        <v>1.2092288216557119</v>
      </c>
      <c r="AG638" s="21">
        <f t="shared" si="852"/>
        <v>93.105687597758333</v>
      </c>
      <c r="AH638" s="21"/>
      <c r="AI638" s="61">
        <f t="shared" si="853"/>
        <v>48.267410957687581</v>
      </c>
      <c r="AJ638" s="21">
        <f t="shared" si="854"/>
        <v>1.6123279273427469</v>
      </c>
      <c r="AK638" s="21">
        <f t="shared" si="855"/>
        <v>17.146970645194717</v>
      </c>
      <c r="AL638" s="21">
        <f t="shared" si="856"/>
        <v>0.11367865548982355</v>
      </c>
      <c r="AM638" s="21">
        <f t="shared" si="857"/>
        <v>10.230106885607052</v>
      </c>
      <c r="AN638" s="21">
        <f t="shared" si="858"/>
        <v>0.29191236112515817</v>
      </c>
      <c r="AO638" s="21">
        <f t="shared" si="859"/>
        <v>5.1202881122253432</v>
      </c>
      <c r="AP638" s="21">
        <f t="shared" si="860"/>
        <v>7.7934506606083378</v>
      </c>
      <c r="AQ638" s="21">
        <f t="shared" si="861"/>
        <v>2.8544524884520919</v>
      </c>
      <c r="AR638" s="21">
        <f t="shared" si="862"/>
        <v>5.2706312172905054</v>
      </c>
      <c r="AS638" s="21">
        <f t="shared" si="863"/>
        <v>1.2987700889766332</v>
      </c>
      <c r="AT638" s="21">
        <f t="shared" si="864"/>
        <v>100</v>
      </c>
      <c r="AU638" s="21"/>
      <c r="AV638" s="21">
        <f>AR638*'[1]diagram lines'!$G$39</f>
        <v>4.3751834253423389</v>
      </c>
      <c r="AW638" s="21">
        <f>AK638*'[1]diagram lines'!$G$40</f>
        <v>9.0753150637238882</v>
      </c>
      <c r="AX638" s="21">
        <f>AQ638*'[1]diagram lines'!$G$38</f>
        <v>2.1175818880127006</v>
      </c>
      <c r="AY638" s="21">
        <f>AP638*'[1]diagram lines'!$G$41</f>
        <v>5.5696489938634279</v>
      </c>
      <c r="AZ638" s="21">
        <f t="shared" si="865"/>
        <v>8.1250837057425969</v>
      </c>
      <c r="BA638" s="21">
        <f t="shared" si="866"/>
        <v>0.75236307032606065</v>
      </c>
      <c r="BB638" s="21">
        <f t="shared" si="867"/>
        <v>1.3977580623554611</v>
      </c>
      <c r="BC638" s="86">
        <f t="shared" si="868"/>
        <v>0.7154313946970402</v>
      </c>
      <c r="BX638" s="61">
        <f t="shared" si="869"/>
        <v>0.77519718708388818</v>
      </c>
      <c r="BY638" s="21">
        <f t="shared" si="870"/>
        <v>1.9476164246369554E-2</v>
      </c>
      <c r="BZ638" s="21">
        <f t="shared" si="871"/>
        <v>0.16227278344448803</v>
      </c>
      <c r="CA638" s="21">
        <f t="shared" si="872"/>
        <v>6.8689335587701172E-4</v>
      </c>
      <c r="CB638" s="21">
        <f t="shared" si="873"/>
        <v>0.13738569241475296</v>
      </c>
      <c r="CC638" s="21">
        <f t="shared" si="874"/>
        <v>3.9705384832252602E-3</v>
      </c>
      <c r="CD638" s="21">
        <f t="shared" si="875"/>
        <v>0.12259632754342432</v>
      </c>
      <c r="CE638" s="21">
        <f t="shared" si="876"/>
        <v>0.13409416904422253</v>
      </c>
      <c r="CF638" s="21">
        <f t="shared" si="877"/>
        <v>4.4431327633489268E-2</v>
      </c>
      <c r="CG638" s="21">
        <f t="shared" si="878"/>
        <v>5.3988322717622078E-2</v>
      </c>
      <c r="CH638" s="21">
        <f t="shared" si="879"/>
        <v>8.8288339063292576E-3</v>
      </c>
      <c r="CI638" s="21">
        <f t="shared" si="880"/>
        <v>0.1947120976692564</v>
      </c>
      <c r="CJ638" s="21">
        <f t="shared" si="881"/>
        <v>1.6576403375429449</v>
      </c>
      <c r="CL638" s="68">
        <f t="shared" si="882"/>
        <v>0.46765101543856763</v>
      </c>
      <c r="CM638" s="19">
        <f t="shared" si="883"/>
        <v>1.1749330542497721E-2</v>
      </c>
      <c r="CN638" s="19">
        <f t="shared" si="884"/>
        <v>9.789384329595803E-2</v>
      </c>
      <c r="CO638" s="19">
        <f t="shared" si="885"/>
        <v>4.1438021283625779E-4</v>
      </c>
      <c r="CP638" s="19">
        <f t="shared" si="886"/>
        <v>8.2880278250464373E-2</v>
      </c>
      <c r="CQ638" s="19">
        <f t="shared" si="887"/>
        <v>2.3952955253916139E-3</v>
      </c>
      <c r="CR638" s="19">
        <f t="shared" si="888"/>
        <v>7.3958339916573246E-2</v>
      </c>
      <c r="CS638" s="19">
        <f t="shared" si="889"/>
        <v>8.089461025241762E-2</v>
      </c>
      <c r="CT638" s="19">
        <f t="shared" si="890"/>
        <v>2.6803961406578751E-2</v>
      </c>
      <c r="CU638" s="19">
        <f t="shared" si="891"/>
        <v>3.256938281174241E-2</v>
      </c>
      <c r="CV638" s="19">
        <f t="shared" si="892"/>
        <v>5.326145670064889E-3</v>
      </c>
      <c r="CW638" s="19">
        <f t="shared" si="893"/>
        <v>0.11746341667690742</v>
      </c>
      <c r="CX638" s="19">
        <f t="shared" si="894"/>
        <v>0.99999999999999978</v>
      </c>
      <c r="CZ638" s="68">
        <f t="shared" si="895"/>
        <v>2.5805000000000001E-5</v>
      </c>
      <c r="DA638" s="19">
        <f t="shared" si="896"/>
        <v>1.8978199999999994E-5</v>
      </c>
      <c r="DB638" s="19">
        <f t="shared" si="897"/>
        <v>3.667E-5</v>
      </c>
      <c r="DC638" s="19">
        <f t="shared" si="898"/>
        <v>4.0226199999999991E-5</v>
      </c>
      <c r="DD638" s="19">
        <f t="shared" si="899"/>
        <v>1.2780599999999998E-5</v>
      </c>
      <c r="DE638" s="19">
        <f t="shared" si="900"/>
        <v>1.2780599999999998E-5</v>
      </c>
      <c r="DF638" s="19">
        <f t="shared" si="901"/>
        <v>1.1408599999999998E-5</v>
      </c>
      <c r="DG638" s="19">
        <f t="shared" si="902"/>
        <v>1.5923199999999997E-5</v>
      </c>
      <c r="DH638" s="19">
        <f t="shared" si="903"/>
        <v>2.5372399999999998E-5</v>
      </c>
      <c r="DI638" s="19">
        <f t="shared" si="904"/>
        <v>3.9059399999999994E-5</v>
      </c>
      <c r="DJ638" s="19">
        <f t="shared" si="905"/>
        <v>0</v>
      </c>
      <c r="DK638" s="19">
        <f t="shared" si="906"/>
        <v>2.1667799999999996E-5</v>
      </c>
      <c r="DM638" s="68">
        <f t="shared" si="907"/>
        <v>1088.7995740185679</v>
      </c>
      <c r="DN638" s="19">
        <f t="shared" si="908"/>
        <v>49.453400413881091</v>
      </c>
      <c r="DO638" s="19">
        <f t="shared" si="909"/>
        <v>272.19133521832237</v>
      </c>
      <c r="DP638" s="19">
        <f t="shared" si="910"/>
        <v>1.6450068907284807</v>
      </c>
      <c r="DQ638" s="19">
        <f t="shared" si="911"/>
        <v>465.9364969012305</v>
      </c>
      <c r="DR638" s="19">
        <f t="shared" si="912"/>
        <v>13.295327650601781</v>
      </c>
      <c r="DS638" s="19">
        <f t="shared" si="913"/>
        <v>261.25213423539276</v>
      </c>
      <c r="DT638" s="19">
        <f t="shared" si="914"/>
        <v>284.90314402604884</v>
      </c>
      <c r="DU638" s="19">
        <f t="shared" si="915"/>
        <v>65.487599422751387</v>
      </c>
      <c r="DV638" s="19">
        <f t="shared" si="916"/>
        <v>78.547951603612333</v>
      </c>
      <c r="DX638" s="19">
        <f t="shared" si="917"/>
        <v>97.688310235366401</v>
      </c>
      <c r="DZ638" s="68">
        <f t="shared" si="918"/>
        <v>2679.2002806165037</v>
      </c>
      <c r="EA638" s="21">
        <f t="shared" si="919"/>
        <v>2.6792002806165036</v>
      </c>
      <c r="EB638" s="92">
        <f t="shared" si="920"/>
        <v>1080</v>
      </c>
    </row>
    <row r="639" spans="1:132" x14ac:dyDescent="0.3">
      <c r="A639" s="19">
        <f>'A. Thermody. result (all suite)'!C595</f>
        <v>1078</v>
      </c>
      <c r="B639" s="19" t="str">
        <f>'A. Thermody. result (all suite)'!A595</f>
        <v>Basanite</v>
      </c>
      <c r="C639" s="24">
        <f>'A. Thermody. result (all suite)'!G595</f>
        <v>63.332973000000003</v>
      </c>
      <c r="D639" s="19">
        <f>'A. Thermody. result (all suite)'!D595</f>
        <v>5000</v>
      </c>
      <c r="E639" s="61">
        <f>'A. Thermody. result (all suite)'!I595</f>
        <v>46.668368000000001</v>
      </c>
      <c r="F639" s="21">
        <f>'A. Thermody. result (all suite)'!J595</f>
        <v>1.529075</v>
      </c>
      <c r="G639" s="21">
        <f>'A. Thermody. result (all suite)'!K595</f>
        <v>16.576896000000001</v>
      </c>
      <c r="H639" s="21">
        <f>'A. Thermody. result (all suite)'!L595</f>
        <v>9.8349000000000006E-2</v>
      </c>
      <c r="I639" s="21">
        <f>'A. Thermody. result (all suite)'!M595</f>
        <v>9.8725349999999992</v>
      </c>
      <c r="J639" s="21">
        <f>'A. Thermody. result (all suite)'!N595</f>
        <v>0.28424100000000002</v>
      </c>
      <c r="K639" s="21">
        <f>'A. Thermody. result (all suite)'!O595</f>
        <v>4.8614139999999999</v>
      </c>
      <c r="L639" s="21">
        <f>'A. Thermody. result (all suite)'!P595</f>
        <v>7.4197689999999996</v>
      </c>
      <c r="M639" s="21">
        <f>'A. Thermody. result (all suite)'!Q595</f>
        <v>2.7777470000000002</v>
      </c>
      <c r="N639" s="21">
        <f>'A. Thermody. result (all suite)'!R595</f>
        <v>5.1321209999999997</v>
      </c>
      <c r="O639" s="21">
        <f>'A. Thermody. result (all suite)'!S595</f>
        <v>1.239797</v>
      </c>
      <c r="P639" s="21">
        <f>'A. Thermody. result (all suite)'!T595</f>
        <v>3.5396869999999998</v>
      </c>
      <c r="Q639" s="21">
        <f t="shared" si="838"/>
        <v>99.999998999999988</v>
      </c>
      <c r="S639" s="19">
        <f t="shared" si="839"/>
        <v>1351</v>
      </c>
      <c r="T639" s="19">
        <f t="shared" si="840"/>
        <v>0.5</v>
      </c>
      <c r="V639" s="61">
        <f t="shared" si="841"/>
        <v>45.016453828272695</v>
      </c>
      <c r="W639" s="21">
        <f t="shared" si="842"/>
        <v>1.4749505304635053</v>
      </c>
      <c r="X639" s="21">
        <f t="shared" si="843"/>
        <v>15.990125761416779</v>
      </c>
      <c r="Y639" s="21">
        <f t="shared" si="844"/>
        <v>9.4867753197557539E-2</v>
      </c>
      <c r="Z639" s="21">
        <f t="shared" si="845"/>
        <v>9.5230781585399811</v>
      </c>
      <c r="AA639" s="21">
        <f t="shared" si="846"/>
        <v>0.27417975817371759</v>
      </c>
      <c r="AB639" s="21">
        <f t="shared" si="847"/>
        <v>4.6893351589050312</v>
      </c>
      <c r="AC639" s="21">
        <f t="shared" si="848"/>
        <v>7.1571323986506039</v>
      </c>
      <c r="AD639" s="21">
        <f t="shared" si="849"/>
        <v>2.6794234495648745</v>
      </c>
      <c r="AE639" s="21">
        <f t="shared" si="850"/>
        <v>4.9504599783221188</v>
      </c>
      <c r="AF639" s="21">
        <f t="shared" si="851"/>
        <v>1.1959120663257607</v>
      </c>
      <c r="AG639" s="21">
        <f t="shared" si="852"/>
        <v>93.045918841832616</v>
      </c>
      <c r="AH639" s="21"/>
      <c r="AI639" s="61">
        <f t="shared" si="853"/>
        <v>48.380900945043599</v>
      </c>
      <c r="AJ639" s="21">
        <f t="shared" si="854"/>
        <v>1.5851856253585415</v>
      </c>
      <c r="AK639" s="21">
        <f t="shared" si="855"/>
        <v>17.185198405744327</v>
      </c>
      <c r="AL639" s="21">
        <f t="shared" si="856"/>
        <v>0.10195799491090182</v>
      </c>
      <c r="AM639" s="21">
        <f t="shared" si="857"/>
        <v>10.234815537399465</v>
      </c>
      <c r="AN639" s="21">
        <f t="shared" si="858"/>
        <v>0.29467144995342753</v>
      </c>
      <c r="AO639" s="21">
        <f t="shared" si="859"/>
        <v>5.0398074598804952</v>
      </c>
      <c r="AP639" s="21">
        <f t="shared" si="860"/>
        <v>7.6920433348795312</v>
      </c>
      <c r="AQ639" s="21">
        <f t="shared" si="861"/>
        <v>2.8796786392314386</v>
      </c>
      <c r="AR639" s="21">
        <f t="shared" si="862"/>
        <v>5.3204482689212114</v>
      </c>
      <c r="AS639" s="21">
        <f t="shared" si="863"/>
        <v>1.2852923386770718</v>
      </c>
      <c r="AT639" s="21">
        <f t="shared" si="864"/>
        <v>100.00000000000001</v>
      </c>
      <c r="AU639" s="21"/>
      <c r="AV639" s="21">
        <f>AR639*'[1]diagram lines'!$G$39</f>
        <v>4.4165368666301807</v>
      </c>
      <c r="AW639" s="21">
        <f>AK639*'[1]diagram lines'!$G$40</f>
        <v>9.0955477321261942</v>
      </c>
      <c r="AX639" s="21">
        <f>AQ639*'[1]diagram lines'!$G$38</f>
        <v>2.1362959637280019</v>
      </c>
      <c r="AY639" s="21">
        <f>AP639*'[1]diagram lines'!$G$41</f>
        <v>5.4971774745952553</v>
      </c>
      <c r="AZ639" s="21">
        <f t="shared" si="865"/>
        <v>8.2001269081526509</v>
      </c>
      <c r="BA639" s="21">
        <f t="shared" si="866"/>
        <v>0.75481659367438514</v>
      </c>
      <c r="BB639" s="21">
        <f t="shared" si="867"/>
        <v>1.3880329267653582</v>
      </c>
      <c r="BC639" s="86">
        <f t="shared" si="868"/>
        <v>0.72044400440152256</v>
      </c>
      <c r="BX639" s="61">
        <f t="shared" si="869"/>
        <v>0.7767704394141145</v>
      </c>
      <c r="BY639" s="21">
        <f t="shared" si="870"/>
        <v>1.9142150726089133E-2</v>
      </c>
      <c r="BZ639" s="21">
        <f t="shared" si="871"/>
        <v>0.1625823460180463</v>
      </c>
      <c r="CA639" s="21">
        <f t="shared" si="872"/>
        <v>6.158745068570356E-4</v>
      </c>
      <c r="CB639" s="21">
        <f t="shared" si="873"/>
        <v>0.13740480167014613</v>
      </c>
      <c r="CC639" s="21">
        <f t="shared" si="874"/>
        <v>4.0067803777840433E-3</v>
      </c>
      <c r="CD639" s="21">
        <f t="shared" si="875"/>
        <v>0.12063062034739455</v>
      </c>
      <c r="CE639" s="21">
        <f t="shared" si="876"/>
        <v>0.13230686519258203</v>
      </c>
      <c r="CF639" s="21">
        <f t="shared" si="877"/>
        <v>4.4809598322310053E-2</v>
      </c>
      <c r="CG639" s="21">
        <f t="shared" si="878"/>
        <v>5.4481114649681521E-2</v>
      </c>
      <c r="CH639" s="21">
        <f t="shared" si="879"/>
        <v>8.7344093445302379E-3</v>
      </c>
      <c r="CI639" s="21">
        <f t="shared" si="880"/>
        <v>0.19643102108768035</v>
      </c>
      <c r="CJ639" s="21">
        <f t="shared" si="881"/>
        <v>1.6579160216572162</v>
      </c>
      <c r="CL639" s="68">
        <f t="shared" si="882"/>
        <v>0.46852218644806387</v>
      </c>
      <c r="CM639" s="19">
        <f t="shared" si="883"/>
        <v>1.1545910936402594E-2</v>
      </c>
      <c r="CN639" s="19">
        <f t="shared" si="884"/>
        <v>9.8064283048264769E-2</v>
      </c>
      <c r="CO639" s="19">
        <f t="shared" si="885"/>
        <v>3.7147509211076993E-4</v>
      </c>
      <c r="CP639" s="19">
        <f t="shared" si="886"/>
        <v>8.2878022695503789E-2</v>
      </c>
      <c r="CQ639" s="19">
        <f t="shared" si="887"/>
        <v>2.4167571369380666E-3</v>
      </c>
      <c r="CR639" s="19">
        <f t="shared" si="888"/>
        <v>7.2760392427364831E-2</v>
      </c>
      <c r="CS639" s="19">
        <f t="shared" si="889"/>
        <v>7.9803116360701434E-2</v>
      </c>
      <c r="CT639" s="19">
        <f t="shared" si="890"/>
        <v>2.702766469288316E-2</v>
      </c>
      <c r="CU639" s="19">
        <f t="shared" si="891"/>
        <v>3.2861202822096744E-2</v>
      </c>
      <c r="CV639" s="19">
        <f t="shared" si="892"/>
        <v>5.2683062534129533E-3</v>
      </c>
      <c r="CW639" s="19">
        <f t="shared" si="893"/>
        <v>0.11848068208625684</v>
      </c>
      <c r="CX639" s="19">
        <f t="shared" si="894"/>
        <v>1</v>
      </c>
      <c r="CZ639" s="68">
        <f t="shared" si="895"/>
        <v>2.5805000000000001E-5</v>
      </c>
      <c r="DA639" s="19">
        <f t="shared" si="896"/>
        <v>1.8963719999999997E-5</v>
      </c>
      <c r="DB639" s="19">
        <f t="shared" si="897"/>
        <v>3.667E-5</v>
      </c>
      <c r="DC639" s="19">
        <f t="shared" si="898"/>
        <v>4.0208019999999993E-5</v>
      </c>
      <c r="DD639" s="19">
        <f t="shared" si="899"/>
        <v>1.2774759999999999E-5</v>
      </c>
      <c r="DE639" s="19">
        <f t="shared" si="900"/>
        <v>1.2774759999999999E-5</v>
      </c>
      <c r="DF639" s="19">
        <f t="shared" si="901"/>
        <v>1.1402059999999999E-5</v>
      </c>
      <c r="DG639" s="19">
        <f t="shared" si="902"/>
        <v>1.5915719999999999E-5</v>
      </c>
      <c r="DH639" s="19">
        <f t="shared" si="903"/>
        <v>2.5357040000000001E-5</v>
      </c>
      <c r="DI639" s="19">
        <f t="shared" si="904"/>
        <v>3.9035239999999991E-5</v>
      </c>
      <c r="DJ639" s="19">
        <f t="shared" si="905"/>
        <v>0</v>
      </c>
      <c r="DK639" s="19">
        <f t="shared" si="906"/>
        <v>2.1648879999999997E-5</v>
      </c>
      <c r="DM639" s="68">
        <f t="shared" si="907"/>
        <v>1090.8278613369375</v>
      </c>
      <c r="DN639" s="19">
        <f t="shared" si="908"/>
        <v>48.634306222610292</v>
      </c>
      <c r="DO639" s="19">
        <f t="shared" si="909"/>
        <v>272.6652386037926</v>
      </c>
      <c r="DP639" s="19">
        <f t="shared" si="910"/>
        <v>1.4753488846048339</v>
      </c>
      <c r="DQ639" s="19">
        <f t="shared" si="911"/>
        <v>466.13681436457102</v>
      </c>
      <c r="DR639" s="19">
        <f t="shared" si="912"/>
        <v>13.420584910744816</v>
      </c>
      <c r="DS639" s="19">
        <f t="shared" si="913"/>
        <v>257.16789903077182</v>
      </c>
      <c r="DT639" s="19">
        <f t="shared" si="914"/>
        <v>281.19109694742912</v>
      </c>
      <c r="DU639" s="19">
        <f t="shared" si="915"/>
        <v>66.07415275252265</v>
      </c>
      <c r="DV639" s="19">
        <f t="shared" si="916"/>
        <v>79.300788360504868</v>
      </c>
      <c r="DX639" s="19">
        <f t="shared" si="917"/>
        <v>98.620431689507654</v>
      </c>
      <c r="DZ639" s="68">
        <f t="shared" si="918"/>
        <v>2675.5145231039974</v>
      </c>
      <c r="EA639" s="21">
        <f t="shared" si="919"/>
        <v>2.6755145231039972</v>
      </c>
      <c r="EB639" s="92">
        <f t="shared" si="920"/>
        <v>1078</v>
      </c>
    </row>
    <row r="640" spans="1:132" x14ac:dyDescent="0.3">
      <c r="A640" s="19">
        <f>'A. Thermody. result (all suite)'!C596</f>
        <v>1076</v>
      </c>
      <c r="B640" s="19" t="str">
        <f>'A. Thermody. result (all suite)'!A596</f>
        <v>Basanite</v>
      </c>
      <c r="C640" s="24">
        <f>'A. Thermody. result (all suite)'!G596</f>
        <v>62.766108000000003</v>
      </c>
      <c r="D640" s="19">
        <f>'A. Thermody. result (all suite)'!D596</f>
        <v>5000</v>
      </c>
      <c r="E640" s="61">
        <f>'A. Thermody. result (all suite)'!I596</f>
        <v>46.761471999999998</v>
      </c>
      <c r="F640" s="21">
        <f>'A. Thermody. result (all suite)'!J596</f>
        <v>1.502704</v>
      </c>
      <c r="G640" s="21">
        <f>'A. Thermody. result (all suite)'!K596</f>
        <v>16.608215999999999</v>
      </c>
      <c r="H640" s="21">
        <f>'A. Thermody. result (all suite)'!L596</f>
        <v>8.7905999999999998E-2</v>
      </c>
      <c r="I640" s="21">
        <f>'A. Thermody. result (all suite)'!M596</f>
        <v>9.8730419999999999</v>
      </c>
      <c r="J640" s="21">
        <f>'A. Thermody. result (all suite)'!N596</f>
        <v>0.28680800000000001</v>
      </c>
      <c r="K640" s="21">
        <f>'A. Thermody. result (all suite)'!O596</f>
        <v>4.7818059999999996</v>
      </c>
      <c r="L640" s="21">
        <f>'A. Thermody. result (all suite)'!P596</f>
        <v>7.3211969999999997</v>
      </c>
      <c r="M640" s="21">
        <f>'A. Thermody. result (all suite)'!Q596</f>
        <v>2.8011680000000001</v>
      </c>
      <c r="N640" s="21">
        <f>'A. Thermody. result (all suite)'!R596</f>
        <v>5.1784720000000002</v>
      </c>
      <c r="O640" s="21">
        <f>'A. Thermody. result (all suite)'!S596</f>
        <v>1.2265870000000001</v>
      </c>
      <c r="P640" s="21">
        <f>'A. Thermody. result (all suite)'!T596</f>
        <v>3.5706229999999999</v>
      </c>
      <c r="Q640" s="21">
        <f t="shared" si="838"/>
        <v>100.00000099999998</v>
      </c>
      <c r="S640" s="19">
        <f t="shared" si="839"/>
        <v>1349</v>
      </c>
      <c r="T640" s="19">
        <f t="shared" si="840"/>
        <v>0.5</v>
      </c>
      <c r="V640" s="61">
        <f t="shared" si="841"/>
        <v>45.091796142326196</v>
      </c>
      <c r="W640" s="21">
        <f t="shared" si="842"/>
        <v>1.4490481058906388</v>
      </c>
      <c r="X640" s="21">
        <f t="shared" si="843"/>
        <v>16.015199225544485</v>
      </c>
      <c r="Y640" s="21">
        <f t="shared" si="844"/>
        <v>8.4767208177007919E-2</v>
      </c>
      <c r="Z640" s="21">
        <f t="shared" si="845"/>
        <v>9.5205128950736313</v>
      </c>
      <c r="AA640" s="21">
        <f t="shared" si="846"/>
        <v>0.27656716768856832</v>
      </c>
      <c r="AB640" s="21">
        <f t="shared" si="847"/>
        <v>4.6110657368560224</v>
      </c>
      <c r="AC640" s="21">
        <f t="shared" si="848"/>
        <v>7.0597846586568131</v>
      </c>
      <c r="AD640" s="21">
        <f t="shared" si="849"/>
        <v>2.701148852123552</v>
      </c>
      <c r="AE640" s="21">
        <f t="shared" si="850"/>
        <v>4.9935682895684774</v>
      </c>
      <c r="AF640" s="21">
        <f t="shared" si="851"/>
        <v>1.182790202900958</v>
      </c>
      <c r="AG640" s="21">
        <f t="shared" si="852"/>
        <v>92.986248484806339</v>
      </c>
      <c r="AH640" s="21"/>
      <c r="AI640" s="61">
        <f t="shared" si="853"/>
        <v>48.492972753593833</v>
      </c>
      <c r="AJ640" s="21">
        <f t="shared" si="854"/>
        <v>1.5583466689995658</v>
      </c>
      <c r="AK640" s="21">
        <f t="shared" si="855"/>
        <v>17.223191048686431</v>
      </c>
      <c r="AL640" s="21">
        <f t="shared" si="856"/>
        <v>9.1161015266530102E-2</v>
      </c>
      <c r="AM640" s="21">
        <f t="shared" si="857"/>
        <v>10.238624581815722</v>
      </c>
      <c r="AN640" s="21">
        <f t="shared" si="858"/>
        <v>0.29742803069827956</v>
      </c>
      <c r="AO640" s="21">
        <f t="shared" si="859"/>
        <v>4.9588684477462879</v>
      </c>
      <c r="AP640" s="21">
        <f t="shared" si="860"/>
        <v>7.5922889391654076</v>
      </c>
      <c r="AQ640" s="21">
        <f t="shared" si="861"/>
        <v>2.9048906651663779</v>
      </c>
      <c r="AR640" s="21">
        <f t="shared" si="862"/>
        <v>5.3702223403328402</v>
      </c>
      <c r="AS640" s="21">
        <f t="shared" si="863"/>
        <v>1.2720055085287394</v>
      </c>
      <c r="AT640" s="21">
        <f t="shared" si="864"/>
        <v>100.00000000000003</v>
      </c>
      <c r="AU640" s="21"/>
      <c r="AV640" s="21">
        <f>AR640*'[1]diagram lines'!$G$39</f>
        <v>4.4578546297735322</v>
      </c>
      <c r="AW640" s="21">
        <f>AK640*'[1]diagram lines'!$G$40</f>
        <v>9.1156559606837426</v>
      </c>
      <c r="AX640" s="21">
        <f>AQ640*'[1]diagram lines'!$G$38</f>
        <v>2.154999560896258</v>
      </c>
      <c r="AY640" s="21">
        <f>AP640*'[1]diagram lines'!$G$41</f>
        <v>5.4258872343771625</v>
      </c>
      <c r="AZ640" s="21">
        <f t="shared" si="865"/>
        <v>8.2751130054992181</v>
      </c>
      <c r="BA640" s="21">
        <f t="shared" si="866"/>
        <v>0.7571934340011951</v>
      </c>
      <c r="BB640" s="21">
        <f t="shared" si="867"/>
        <v>1.3784752692030027</v>
      </c>
      <c r="BC640" s="86">
        <f t="shared" si="868"/>
        <v>0.72543920253148475</v>
      </c>
      <c r="BX640" s="61">
        <f t="shared" si="869"/>
        <v>0.77832010652463379</v>
      </c>
      <c r="BY640" s="21">
        <f t="shared" si="870"/>
        <v>1.8812018027040564E-2</v>
      </c>
      <c r="BZ640" s="21">
        <f t="shared" si="871"/>
        <v>0.1628895253040408</v>
      </c>
      <c r="CA640" s="21">
        <f t="shared" si="872"/>
        <v>5.5047905316550811E-4</v>
      </c>
      <c r="CB640" s="21">
        <f t="shared" si="873"/>
        <v>0.1374118580375783</v>
      </c>
      <c r="CC640" s="21">
        <f t="shared" si="874"/>
        <v>4.0429658866647875E-3</v>
      </c>
      <c r="CD640" s="21">
        <f t="shared" si="875"/>
        <v>0.11865523573200992</v>
      </c>
      <c r="CE640" s="21">
        <f t="shared" si="876"/>
        <v>0.13054916191155491</v>
      </c>
      <c r="CF640" s="21">
        <f t="shared" si="877"/>
        <v>4.5187417325375061E-2</v>
      </c>
      <c r="CG640" s="21">
        <f t="shared" si="878"/>
        <v>5.4973163481953288E-2</v>
      </c>
      <c r="CH640" s="21">
        <f t="shared" si="879"/>
        <v>8.6413444738770231E-3</v>
      </c>
      <c r="CI640" s="21">
        <f t="shared" si="880"/>
        <v>0.19814778024417315</v>
      </c>
      <c r="CJ640" s="21">
        <f t="shared" si="881"/>
        <v>1.6581810560020669</v>
      </c>
      <c r="CL640" s="68">
        <f t="shared" si="882"/>
        <v>0.46938185893957268</v>
      </c>
      <c r="CM640" s="19">
        <f t="shared" si="883"/>
        <v>1.1344972226613783E-2</v>
      </c>
      <c r="CN640" s="19">
        <f t="shared" si="884"/>
        <v>9.8233859755202602E-2</v>
      </c>
      <c r="CO640" s="19">
        <f t="shared" si="885"/>
        <v>3.3197765176061809E-4</v>
      </c>
      <c r="CP640" s="19">
        <f t="shared" si="886"/>
        <v>8.2869031424640166E-2</v>
      </c>
      <c r="CQ640" s="19">
        <f t="shared" si="887"/>
        <v>2.4381932672735518E-3</v>
      </c>
      <c r="CR640" s="19">
        <f t="shared" si="888"/>
        <v>7.1557466720848867E-2</v>
      </c>
      <c r="CS640" s="19">
        <f t="shared" si="889"/>
        <v>7.8730342165597739E-2</v>
      </c>
      <c r="CT640" s="19">
        <f t="shared" si="890"/>
        <v>2.7251196219985483E-2</v>
      </c>
      <c r="CU640" s="19">
        <f t="shared" si="891"/>
        <v>3.3152690584040037E-2</v>
      </c>
      <c r="CV640" s="19">
        <f t="shared" si="892"/>
        <v>5.2113395232675072E-3</v>
      </c>
      <c r="CW640" s="19">
        <f t="shared" si="893"/>
        <v>0.11949707152119712</v>
      </c>
      <c r="CX640" s="19">
        <f t="shared" si="894"/>
        <v>1.0000000000000002</v>
      </c>
      <c r="CZ640" s="68">
        <f t="shared" si="895"/>
        <v>2.5805000000000001E-5</v>
      </c>
      <c r="DA640" s="19">
        <f t="shared" si="896"/>
        <v>1.8949239999999994E-5</v>
      </c>
      <c r="DB640" s="19">
        <f t="shared" si="897"/>
        <v>3.667E-5</v>
      </c>
      <c r="DC640" s="19">
        <f t="shared" si="898"/>
        <v>4.0189839999999995E-5</v>
      </c>
      <c r="DD640" s="19">
        <f t="shared" si="899"/>
        <v>1.2768919999999999E-5</v>
      </c>
      <c r="DE640" s="19">
        <f t="shared" si="900"/>
        <v>1.2768919999999999E-5</v>
      </c>
      <c r="DF640" s="19">
        <f t="shared" si="901"/>
        <v>1.1395519999999999E-5</v>
      </c>
      <c r="DG640" s="19">
        <f t="shared" si="902"/>
        <v>1.5908239999999997E-5</v>
      </c>
      <c r="DH640" s="19">
        <f t="shared" si="903"/>
        <v>2.534168E-5</v>
      </c>
      <c r="DI640" s="19">
        <f t="shared" si="904"/>
        <v>3.9011079999999995E-5</v>
      </c>
      <c r="DJ640" s="19">
        <f t="shared" si="905"/>
        <v>0</v>
      </c>
      <c r="DK640" s="19">
        <f t="shared" si="906"/>
        <v>2.1629959999999995E-5</v>
      </c>
      <c r="DM640" s="68">
        <f t="shared" si="907"/>
        <v>1092.8293774497006</v>
      </c>
      <c r="DN640" s="19">
        <f t="shared" si="908"/>
        <v>47.824418365164476</v>
      </c>
      <c r="DO640" s="19">
        <f t="shared" si="909"/>
        <v>273.13674231362029</v>
      </c>
      <c r="DP640" s="19">
        <f t="shared" si="910"/>
        <v>1.319077438717176</v>
      </c>
      <c r="DQ640" s="19">
        <f t="shared" si="911"/>
        <v>466.29941356515633</v>
      </c>
      <c r="DR640" s="19">
        <f t="shared" si="912"/>
        <v>13.545815180953893</v>
      </c>
      <c r="DS640" s="19">
        <f t="shared" si="913"/>
        <v>253.06137050790218</v>
      </c>
      <c r="DT640" s="19">
        <f t="shared" si="914"/>
        <v>277.54155008012964</v>
      </c>
      <c r="DU640" s="19">
        <f t="shared" si="915"/>
        <v>66.660996969297216</v>
      </c>
      <c r="DV640" s="19">
        <f t="shared" si="916"/>
        <v>80.053755318144781</v>
      </c>
      <c r="DX640" s="19">
        <f t="shared" si="917"/>
        <v>99.553454043002048</v>
      </c>
      <c r="DZ640" s="68">
        <f t="shared" si="918"/>
        <v>2671.8259712317886</v>
      </c>
      <c r="EA640" s="21">
        <f t="shared" si="919"/>
        <v>2.6718259712317884</v>
      </c>
      <c r="EB640" s="92">
        <f t="shared" si="920"/>
        <v>1076</v>
      </c>
    </row>
    <row r="641" spans="1:132" x14ac:dyDescent="0.3">
      <c r="A641" s="19">
        <f>'A. Thermody. result (all suite)'!C597</f>
        <v>1074</v>
      </c>
      <c r="B641" s="19" t="str">
        <f>'A. Thermody. result (all suite)'!A597</f>
        <v>Basanite</v>
      </c>
      <c r="C641" s="24">
        <f>'A. Thermody. result (all suite)'!G597</f>
        <v>62.204855999999999</v>
      </c>
      <c r="D641" s="19">
        <f>'A. Thermody. result (all suite)'!D597</f>
        <v>5000</v>
      </c>
      <c r="E641" s="61">
        <f>'A. Thermody. result (all suite)'!I597</f>
        <v>46.853189999999998</v>
      </c>
      <c r="F641" s="21">
        <f>'A. Thermody. result (all suite)'!J597</f>
        <v>1.476213</v>
      </c>
      <c r="G641" s="21">
        <f>'A. Thermody. result (all suite)'!K597</f>
        <v>16.639692</v>
      </c>
      <c r="H641" s="21">
        <f>'A. Thermody. result (all suite)'!L597</f>
        <v>7.8493999999999994E-2</v>
      </c>
      <c r="I641" s="21">
        <f>'A. Thermody. result (all suite)'!M597</f>
        <v>9.8727110000000007</v>
      </c>
      <c r="J641" s="21">
        <f>'A. Thermody. result (all suite)'!N597</f>
        <v>0.28939500000000001</v>
      </c>
      <c r="K641" s="21">
        <f>'A. Thermody. result (all suite)'!O597</f>
        <v>4.700507</v>
      </c>
      <c r="L641" s="21">
        <f>'A. Thermody. result (all suite)'!P597</f>
        <v>7.2245720000000002</v>
      </c>
      <c r="M641" s="21">
        <f>'A. Thermody. result (all suite)'!Q597</f>
        <v>2.8248090000000001</v>
      </c>
      <c r="N641" s="21">
        <f>'A. Thermody. result (all suite)'!R597</f>
        <v>5.2251950000000003</v>
      </c>
      <c r="O641" s="21">
        <f>'A. Thermody. result (all suite)'!S597</f>
        <v>1.213408</v>
      </c>
      <c r="P641" s="21">
        <f>'A. Thermody. result (all suite)'!T597</f>
        <v>3.6018140000000001</v>
      </c>
      <c r="Q641" s="21">
        <f t="shared" si="838"/>
        <v>100</v>
      </c>
      <c r="S641" s="19">
        <f t="shared" si="839"/>
        <v>1347</v>
      </c>
      <c r="T641" s="19">
        <f t="shared" si="840"/>
        <v>0.5</v>
      </c>
      <c r="V641" s="61">
        <f t="shared" si="841"/>
        <v>45.165625243133398</v>
      </c>
      <c r="W641" s="21">
        <f t="shared" si="842"/>
        <v>1.4230425534961799</v>
      </c>
      <c r="X641" s="21">
        <f t="shared" si="843"/>
        <v>16.040361243987121</v>
      </c>
      <c r="Y641" s="21">
        <f t="shared" si="844"/>
        <v>7.566679211883999E-2</v>
      </c>
      <c r="Z641" s="21">
        <f t="shared" si="845"/>
        <v>9.5171143130224607</v>
      </c>
      <c r="AA641" s="21">
        <f t="shared" si="846"/>
        <v>0.27897153037470002</v>
      </c>
      <c r="AB641" s="21">
        <f t="shared" si="847"/>
        <v>4.5312034808030202</v>
      </c>
      <c r="AC641" s="21">
        <f t="shared" si="848"/>
        <v>6.96435635426392</v>
      </c>
      <c r="AD641" s="21">
        <f t="shared" si="849"/>
        <v>2.7230646339647397</v>
      </c>
      <c r="AE641" s="21">
        <f t="shared" si="850"/>
        <v>5.0369931949627</v>
      </c>
      <c r="AF641" s="21">
        <f t="shared" si="851"/>
        <v>1.16970330077888</v>
      </c>
      <c r="AG641" s="21">
        <f t="shared" si="852"/>
        <v>92.926102640905953</v>
      </c>
      <c r="AH641" s="21"/>
      <c r="AI641" s="61">
        <f t="shared" si="853"/>
        <v>48.603808789513948</v>
      </c>
      <c r="AJ641" s="21">
        <f t="shared" si="854"/>
        <v>1.5313701027527635</v>
      </c>
      <c r="AK641" s="21">
        <f t="shared" si="855"/>
        <v>17.261416101751131</v>
      </c>
      <c r="AL641" s="21">
        <f t="shared" si="856"/>
        <v>8.1426843447033326E-2</v>
      </c>
      <c r="AM641" s="21">
        <f t="shared" si="857"/>
        <v>10.241594172736821</v>
      </c>
      <c r="AN641" s="21">
        <f t="shared" si="858"/>
        <v>0.30020793129862428</v>
      </c>
      <c r="AO641" s="21">
        <f t="shared" si="859"/>
        <v>4.8761363621510476</v>
      </c>
      <c r="AP641" s="21">
        <f t="shared" si="860"/>
        <v>7.494510322009587</v>
      </c>
      <c r="AQ641" s="21">
        <f t="shared" si="861"/>
        <v>2.930354934272311</v>
      </c>
      <c r="AR641" s="21">
        <f t="shared" si="862"/>
        <v>5.4204287620101068</v>
      </c>
      <c r="AS641" s="21">
        <f t="shared" si="863"/>
        <v>1.2587456780566391</v>
      </c>
      <c r="AT641" s="21">
        <f t="shared" si="864"/>
        <v>100.00000000000003</v>
      </c>
      <c r="AU641" s="21"/>
      <c r="AV641" s="21">
        <f>AR641*'[1]diagram lines'!$G$39</f>
        <v>4.4995312895344188</v>
      </c>
      <c r="AW641" s="21">
        <f>AK641*'[1]diagram lines'!$G$40</f>
        <v>9.1358871961053154</v>
      </c>
      <c r="AX641" s="21">
        <f>AQ641*'[1]diagram lines'!$G$38</f>
        <v>2.1738902852184716</v>
      </c>
      <c r="AY641" s="21">
        <f>AP641*'[1]diagram lines'!$G$41</f>
        <v>5.3560089993848123</v>
      </c>
      <c r="AZ641" s="21">
        <f t="shared" si="865"/>
        <v>8.3507836962824182</v>
      </c>
      <c r="BA641" s="21">
        <f t="shared" si="866"/>
        <v>0.75946131779061343</v>
      </c>
      <c r="BB641" s="21">
        <f t="shared" si="867"/>
        <v>1.3689959631305937</v>
      </c>
      <c r="BC641" s="86">
        <f t="shared" si="868"/>
        <v>0.73046234388684339</v>
      </c>
      <c r="BX641" s="61">
        <f t="shared" si="869"/>
        <v>0.77984670439414117</v>
      </c>
      <c r="BY641" s="21">
        <f t="shared" si="870"/>
        <v>1.848038307461192E-2</v>
      </c>
      <c r="BZ641" s="21">
        <f t="shared" si="871"/>
        <v>0.16319823460180463</v>
      </c>
      <c r="CA641" s="21">
        <f t="shared" si="872"/>
        <v>4.9153985847579678E-4</v>
      </c>
      <c r="CB641" s="21">
        <f t="shared" si="873"/>
        <v>0.13740725121781491</v>
      </c>
      <c r="CC641" s="21">
        <f t="shared" si="874"/>
        <v>4.0794333239357206E-3</v>
      </c>
      <c r="CD641" s="21">
        <f t="shared" si="875"/>
        <v>0.11663789081885857</v>
      </c>
      <c r="CE641" s="21">
        <f t="shared" si="876"/>
        <v>0.12882617689015693</v>
      </c>
      <c r="CF641" s="21">
        <f t="shared" si="877"/>
        <v>4.5568785287949672E-2</v>
      </c>
      <c r="CG641" s="21">
        <f t="shared" si="878"/>
        <v>5.5469161358811039E-2</v>
      </c>
      <c r="CH641" s="21">
        <f t="shared" si="879"/>
        <v>8.5484979992109574E-3</v>
      </c>
      <c r="CI641" s="21">
        <f t="shared" si="880"/>
        <v>0.19987869034406217</v>
      </c>
      <c r="CJ641" s="21">
        <f t="shared" si="881"/>
        <v>1.6584327491698334</v>
      </c>
      <c r="CL641" s="68">
        <f t="shared" si="882"/>
        <v>0.47023112922999821</v>
      </c>
      <c r="CM641" s="19">
        <f t="shared" si="883"/>
        <v>1.114328156137938E-2</v>
      </c>
      <c r="CN641" s="19">
        <f t="shared" si="884"/>
        <v>9.8405096428237596E-2</v>
      </c>
      <c r="CO641" s="19">
        <f t="shared" si="885"/>
        <v>2.9638817656118307E-4</v>
      </c>
      <c r="CP641" s="19">
        <f t="shared" si="886"/>
        <v>8.2853676934803222E-2</v>
      </c>
      <c r="CQ641" s="19">
        <f t="shared" si="887"/>
        <v>2.4598123294283561E-3</v>
      </c>
      <c r="CR641" s="19">
        <f t="shared" si="888"/>
        <v>7.0330190281905819E-2</v>
      </c>
      <c r="CS641" s="19">
        <f t="shared" si="889"/>
        <v>7.7679469942114832E-2</v>
      </c>
      <c r="CT641" s="19">
        <f t="shared" si="890"/>
        <v>2.7477017268719622E-2</v>
      </c>
      <c r="CU641" s="19">
        <f t="shared" si="891"/>
        <v>3.3446735411235336E-2</v>
      </c>
      <c r="CV641" s="19">
        <f t="shared" si="892"/>
        <v>5.1545641531078688E-3</v>
      </c>
      <c r="CW641" s="19">
        <f t="shared" si="893"/>
        <v>0.12052263828250862</v>
      </c>
      <c r="CX641" s="19">
        <f t="shared" si="894"/>
        <v>1</v>
      </c>
      <c r="CZ641" s="68">
        <f t="shared" si="895"/>
        <v>2.5805000000000001E-5</v>
      </c>
      <c r="DA641" s="19">
        <f t="shared" si="896"/>
        <v>1.8934759999999998E-5</v>
      </c>
      <c r="DB641" s="19">
        <f t="shared" si="897"/>
        <v>3.667E-5</v>
      </c>
      <c r="DC641" s="19">
        <f t="shared" si="898"/>
        <v>4.0171659999999991E-5</v>
      </c>
      <c r="DD641" s="19">
        <f t="shared" si="899"/>
        <v>1.2763079999999998E-5</v>
      </c>
      <c r="DE641" s="19">
        <f t="shared" si="900"/>
        <v>1.2763079999999998E-5</v>
      </c>
      <c r="DF641" s="19">
        <f t="shared" si="901"/>
        <v>1.1388979999999999E-5</v>
      </c>
      <c r="DG641" s="19">
        <f t="shared" si="902"/>
        <v>1.5900759999999999E-5</v>
      </c>
      <c r="DH641" s="19">
        <f t="shared" si="903"/>
        <v>2.532632E-5</v>
      </c>
      <c r="DI641" s="19">
        <f t="shared" si="904"/>
        <v>3.8986919999999992E-5</v>
      </c>
      <c r="DJ641" s="19">
        <f t="shared" si="905"/>
        <v>0</v>
      </c>
      <c r="DK641" s="19">
        <f t="shared" si="906"/>
        <v>2.1611039999999996E-5</v>
      </c>
      <c r="DM641" s="68">
        <f t="shared" si="907"/>
        <v>1094.8066748358183</v>
      </c>
      <c r="DN641" s="19">
        <f t="shared" si="908"/>
        <v>47.010119543262498</v>
      </c>
      <c r="DO641" s="19">
        <f t="shared" si="909"/>
        <v>273.6128615168559</v>
      </c>
      <c r="DP641" s="19">
        <f t="shared" si="910"/>
        <v>1.1781994549156132</v>
      </c>
      <c r="DQ641" s="19">
        <f t="shared" si="911"/>
        <v>466.42633970527578</v>
      </c>
      <c r="DR641" s="19">
        <f t="shared" si="912"/>
        <v>13.672176829546443</v>
      </c>
      <c r="DS641" s="19">
        <f t="shared" si="913"/>
        <v>248.86396045658211</v>
      </c>
      <c r="DT641" s="19">
        <f t="shared" si="914"/>
        <v>273.96581511536556</v>
      </c>
      <c r="DU641" s="19">
        <f t="shared" si="915"/>
        <v>67.254156959555488</v>
      </c>
      <c r="DV641" s="19">
        <f t="shared" si="916"/>
        <v>80.813833863725833</v>
      </c>
      <c r="DX641" s="19">
        <f t="shared" si="917"/>
        <v>100.4957624367363</v>
      </c>
      <c r="DZ641" s="68">
        <f t="shared" si="918"/>
        <v>2668.0999007176397</v>
      </c>
      <c r="EA641" s="21">
        <f t="shared" si="919"/>
        <v>2.6680999007176398</v>
      </c>
      <c r="EB641" s="92">
        <f t="shared" si="920"/>
        <v>1074</v>
      </c>
    </row>
    <row r="642" spans="1:132" x14ac:dyDescent="0.3">
      <c r="A642" s="19">
        <f>'A. Thermody. result (all suite)'!C598</f>
        <v>1072</v>
      </c>
      <c r="B642" s="19" t="str">
        <f>'A. Thermody. result (all suite)'!A598</f>
        <v>Basanite</v>
      </c>
      <c r="C642" s="24">
        <f>'A. Thermody. result (all suite)'!G598</f>
        <v>60.673712999999999</v>
      </c>
      <c r="D642" s="19">
        <f>'A. Thermody. result (all suite)'!D598</f>
        <v>5000</v>
      </c>
      <c r="E642" s="61">
        <f>'A. Thermody. result (all suite)'!I598</f>
        <v>46.933453</v>
      </c>
      <c r="F642" s="21">
        <f>'A. Thermody. result (all suite)'!J598</f>
        <v>1.4372860000000001</v>
      </c>
      <c r="G642" s="21">
        <f>'A. Thermody. result (all suite)'!K598</f>
        <v>16.869489999999999</v>
      </c>
      <c r="H642" s="21">
        <f>'A. Thermody. result (all suite)'!L598</f>
        <v>6.8548999999999999E-2</v>
      </c>
      <c r="I642" s="21">
        <f>'A. Thermody. result (all suite)'!M598</f>
        <v>9.7887810000000002</v>
      </c>
      <c r="J642" s="21">
        <f>'A. Thermody. result (all suite)'!N598</f>
        <v>0.29669899999999999</v>
      </c>
      <c r="K642" s="21">
        <f>'A. Thermody. result (all suite)'!O598</f>
        <v>4.3737880000000002</v>
      </c>
      <c r="L642" s="21">
        <f>'A. Thermody. result (all suite)'!P598</f>
        <v>7.1137170000000003</v>
      </c>
      <c r="M642" s="21">
        <f>'A. Thermody. result (all suite)'!Q598</f>
        <v>2.8934829999999998</v>
      </c>
      <c r="N642" s="21">
        <f>'A. Thermody. result (all suite)'!R598</f>
        <v>5.357056</v>
      </c>
      <c r="O642" s="21">
        <f>'A. Thermody. result (all suite)'!S598</f>
        <v>1.177794</v>
      </c>
      <c r="P642" s="21">
        <f>'A. Thermody. result (all suite)'!T598</f>
        <v>3.6899060000000001</v>
      </c>
      <c r="Q642" s="21">
        <f t="shared" si="838"/>
        <v>100.00000200000001</v>
      </c>
      <c r="S642" s="19">
        <f t="shared" si="839"/>
        <v>1345</v>
      </c>
      <c r="T642" s="19">
        <f t="shared" si="840"/>
        <v>0.5</v>
      </c>
      <c r="V642" s="61">
        <f t="shared" si="841"/>
        <v>45.201652736381831</v>
      </c>
      <c r="W642" s="21">
        <f t="shared" si="842"/>
        <v>1.3842514987095302</v>
      </c>
      <c r="X642" s="21">
        <f t="shared" si="843"/>
        <v>16.247021688769966</v>
      </c>
      <c r="Y642" s="21">
        <f t="shared" si="844"/>
        <v>6.6019606386647875E-2</v>
      </c>
      <c r="Z642" s="21">
        <f t="shared" si="845"/>
        <v>9.4275841897780772</v>
      </c>
      <c r="AA642" s="21">
        <f t="shared" si="846"/>
        <v>0.28575108601601829</v>
      </c>
      <c r="AB642" s="21">
        <f t="shared" si="847"/>
        <v>4.2123993373884936</v>
      </c>
      <c r="AC642" s="21">
        <f t="shared" si="848"/>
        <v>6.8512275348437699</v>
      </c>
      <c r="AD642" s="21">
        <f t="shared" si="849"/>
        <v>2.7867161993093559</v>
      </c>
      <c r="AE642" s="21">
        <f t="shared" si="850"/>
        <v>5.1593856731860468</v>
      </c>
      <c r="AF642" s="21">
        <f t="shared" si="851"/>
        <v>1.1343345093955499</v>
      </c>
      <c r="AG642" s="21">
        <f t="shared" si="852"/>
        <v>92.756344060165276</v>
      </c>
      <c r="AH642" s="21"/>
      <c r="AI642" s="61">
        <f t="shared" si="853"/>
        <v>48.73160234416131</v>
      </c>
      <c r="AJ642" s="21">
        <f t="shared" si="854"/>
        <v>1.4923523697868604</v>
      </c>
      <c r="AK642" s="21">
        <f t="shared" si="855"/>
        <v>17.515806442556137</v>
      </c>
      <c r="AL642" s="21">
        <f t="shared" si="856"/>
        <v>7.1175300250972656E-2</v>
      </c>
      <c r="AM642" s="21">
        <f t="shared" si="857"/>
        <v>10.163816055172452</v>
      </c>
      <c r="AN642" s="21">
        <f t="shared" si="858"/>
        <v>0.30806635266981774</v>
      </c>
      <c r="AO642" s="21">
        <f t="shared" si="859"/>
        <v>4.5413598175626371</v>
      </c>
      <c r="AP642" s="21">
        <f t="shared" si="860"/>
        <v>7.3862630144195895</v>
      </c>
      <c r="AQ642" s="21">
        <f t="shared" si="861"/>
        <v>3.0043402718651637</v>
      </c>
      <c r="AR642" s="21">
        <f t="shared" si="862"/>
        <v>5.5622995121923671</v>
      </c>
      <c r="AS642" s="21">
        <f t="shared" si="863"/>
        <v>1.2229185193627052</v>
      </c>
      <c r="AT642" s="21">
        <f t="shared" si="864"/>
        <v>99.999999999999986</v>
      </c>
      <c r="AU642" s="21"/>
      <c r="AV642" s="21">
        <f>AR642*'[1]diagram lines'!$G$39</f>
        <v>4.6172990727748866</v>
      </c>
      <c r="AW642" s="21">
        <f>AK642*'[1]diagram lines'!$G$40</f>
        <v>9.2705274506286717</v>
      </c>
      <c r="AX642" s="21">
        <f>AQ642*'[1]diagram lines'!$G$38</f>
        <v>2.2287764714482128</v>
      </c>
      <c r="AY642" s="21">
        <f>AP642*'[1]diagram lines'!$G$41</f>
        <v>5.2786492348771104</v>
      </c>
      <c r="AZ642" s="21">
        <f t="shared" si="865"/>
        <v>8.5666397840575303</v>
      </c>
      <c r="BA642" s="21">
        <f t="shared" si="866"/>
        <v>0.76459693886071445</v>
      </c>
      <c r="BB642" s="21">
        <f t="shared" si="867"/>
        <v>1.3541374749291788</v>
      </c>
      <c r="BC642" s="86">
        <f t="shared" si="868"/>
        <v>0.73847745780191176</v>
      </c>
      <c r="BX642" s="61">
        <f t="shared" si="869"/>
        <v>0.78118263981358194</v>
      </c>
      <c r="BY642" s="21">
        <f t="shared" si="870"/>
        <v>1.7993064596895345E-2</v>
      </c>
      <c r="BZ642" s="21">
        <f t="shared" si="871"/>
        <v>0.16545204001569244</v>
      </c>
      <c r="CA642" s="21">
        <f t="shared" si="872"/>
        <v>4.292629469597345E-4</v>
      </c>
      <c r="CB642" s="21">
        <f t="shared" si="873"/>
        <v>0.13623912317327769</v>
      </c>
      <c r="CC642" s="21">
        <f t="shared" si="874"/>
        <v>4.1823935720327037E-3</v>
      </c>
      <c r="CD642" s="21">
        <f t="shared" si="875"/>
        <v>0.10853071960297768</v>
      </c>
      <c r="CE642" s="21">
        <f t="shared" si="876"/>
        <v>0.12684944721825964</v>
      </c>
      <c r="CF642" s="21">
        <f t="shared" si="877"/>
        <v>4.6676609130504913E-2</v>
      </c>
      <c r="CG642" s="21">
        <f t="shared" si="878"/>
        <v>5.6868959660297237E-2</v>
      </c>
      <c r="CH642" s="21">
        <f t="shared" si="879"/>
        <v>8.2975962351349835E-3</v>
      </c>
      <c r="CI642" s="21">
        <f t="shared" si="880"/>
        <v>0.20476725860155384</v>
      </c>
      <c r="CJ642" s="21">
        <f t="shared" si="881"/>
        <v>1.6574691145671678</v>
      </c>
      <c r="CL642" s="68">
        <f t="shared" si="882"/>
        <v>0.4713105257575676</v>
      </c>
      <c r="CM642" s="19">
        <f t="shared" si="883"/>
        <v>1.0855746534736524E-2</v>
      </c>
      <c r="CN642" s="19">
        <f t="shared" si="884"/>
        <v>9.9822095363085339E-2</v>
      </c>
      <c r="CO642" s="19">
        <f t="shared" si="885"/>
        <v>2.5898699600917293E-4</v>
      </c>
      <c r="CP642" s="19">
        <f t="shared" si="886"/>
        <v>8.219708106528141E-2</v>
      </c>
      <c r="CQ642" s="19">
        <f t="shared" si="887"/>
        <v>2.5233613919405646E-3</v>
      </c>
      <c r="CR642" s="19">
        <f t="shared" si="888"/>
        <v>6.5479783996650484E-2</v>
      </c>
      <c r="CS642" s="19">
        <f t="shared" si="889"/>
        <v>7.6532012635050009E-2</v>
      </c>
      <c r="CT642" s="19">
        <f t="shared" si="890"/>
        <v>2.8161374906038029E-2</v>
      </c>
      <c r="CU642" s="19">
        <f t="shared" si="891"/>
        <v>3.4310720580243224E-2</v>
      </c>
      <c r="CV642" s="19">
        <f t="shared" si="892"/>
        <v>5.0061845268844244E-3</v>
      </c>
      <c r="CW642" s="19">
        <f t="shared" si="893"/>
        <v>0.12354212624651341</v>
      </c>
      <c r="CX642" s="19">
        <f t="shared" si="894"/>
        <v>1</v>
      </c>
      <c r="CZ642" s="68">
        <f t="shared" si="895"/>
        <v>2.5805000000000001E-5</v>
      </c>
      <c r="DA642" s="19">
        <f t="shared" si="896"/>
        <v>1.8920279999999994E-5</v>
      </c>
      <c r="DB642" s="19">
        <f t="shared" si="897"/>
        <v>3.667E-5</v>
      </c>
      <c r="DC642" s="19">
        <f t="shared" si="898"/>
        <v>4.0153479999999993E-5</v>
      </c>
      <c r="DD642" s="19">
        <f t="shared" si="899"/>
        <v>1.2757239999999998E-5</v>
      </c>
      <c r="DE642" s="19">
        <f t="shared" si="900"/>
        <v>1.2757239999999998E-5</v>
      </c>
      <c r="DF642" s="19">
        <f t="shared" si="901"/>
        <v>1.1382439999999999E-5</v>
      </c>
      <c r="DG642" s="19">
        <f t="shared" si="902"/>
        <v>1.5893279999999998E-5</v>
      </c>
      <c r="DH642" s="19">
        <f t="shared" si="903"/>
        <v>2.5310959999999999E-5</v>
      </c>
      <c r="DI642" s="19">
        <f t="shared" si="904"/>
        <v>3.8962759999999996E-5</v>
      </c>
      <c r="DJ642" s="19">
        <f t="shared" si="905"/>
        <v>0</v>
      </c>
      <c r="DK642" s="19">
        <f t="shared" si="906"/>
        <v>2.1592119999999997E-5</v>
      </c>
      <c r="DM642" s="68">
        <f t="shared" si="907"/>
        <v>1097.3197592526508</v>
      </c>
      <c r="DN642" s="19">
        <f t="shared" si="908"/>
        <v>45.832145887627121</v>
      </c>
      <c r="DO642" s="19">
        <f t="shared" si="909"/>
        <v>277.55279092501172</v>
      </c>
      <c r="DP642" s="19">
        <f t="shared" si="910"/>
        <v>1.0299887679151305</v>
      </c>
      <c r="DQ642" s="19">
        <f t="shared" si="911"/>
        <v>462.94184906300029</v>
      </c>
      <c r="DR642" s="19">
        <f t="shared" si="912"/>
        <v>14.031817003071486</v>
      </c>
      <c r="DS642" s="19">
        <f t="shared" si="913"/>
        <v>231.83388579821329</v>
      </c>
      <c r="DT642" s="19">
        <f t="shared" si="914"/>
        <v>270.04591050894498</v>
      </c>
      <c r="DU642" s="19">
        <f t="shared" si="915"/>
        <v>68.971055638557274</v>
      </c>
      <c r="DV642" s="19">
        <f t="shared" si="916"/>
        <v>82.952795917407087</v>
      </c>
      <c r="DX642" s="19">
        <f t="shared" si="917"/>
        <v>103.10377651486617</v>
      </c>
      <c r="DZ642" s="68">
        <f t="shared" si="918"/>
        <v>2655.6157752772651</v>
      </c>
      <c r="EA642" s="21">
        <f t="shared" si="919"/>
        <v>2.6556157752772651</v>
      </c>
      <c r="EB642" s="92">
        <f t="shared" si="920"/>
        <v>1072</v>
      </c>
    </row>
    <row r="643" spans="1:132" x14ac:dyDescent="0.3">
      <c r="A643" s="19">
        <f>'A. Thermody. result (all suite)'!C599</f>
        <v>1070</v>
      </c>
      <c r="B643" s="19" t="str">
        <f>'A. Thermody. result (all suite)'!A599</f>
        <v>Basanite</v>
      </c>
      <c r="C643" s="24">
        <f>'A. Thermody. result (all suite)'!G599</f>
        <v>60.108975999999998</v>
      </c>
      <c r="D643" s="19">
        <f>'A. Thermody. result (all suite)'!D599</f>
        <v>5000</v>
      </c>
      <c r="E643" s="61">
        <f>'A. Thermody. result (all suite)'!I599</f>
        <v>47.025163999999997</v>
      </c>
      <c r="F643" s="21">
        <f>'A. Thermody. result (all suite)'!J599</f>
        <v>1.397281</v>
      </c>
      <c r="G643" s="21">
        <f>'A. Thermody. result (all suite)'!K599</f>
        <v>16.909348999999999</v>
      </c>
      <c r="H643" s="21">
        <f>'A. Thermody. result (all suite)'!L599</f>
        <v>6.2798999999999994E-2</v>
      </c>
      <c r="I643" s="21">
        <f>'A. Thermody. result (all suite)'!M599</f>
        <v>9.7786550000000005</v>
      </c>
      <c r="J643" s="21">
        <f>'A. Thermody. result (all suite)'!N599</f>
        <v>0.29948599999999997</v>
      </c>
      <c r="K643" s="21">
        <f>'A. Thermody. result (all suite)'!O599</f>
        <v>4.2777810000000001</v>
      </c>
      <c r="L643" s="21">
        <f>'A. Thermody. result (all suite)'!P599</f>
        <v>7.0369900000000003</v>
      </c>
      <c r="M643" s="21">
        <f>'A. Thermody. result (all suite)'!Q599</f>
        <v>2.9194200000000001</v>
      </c>
      <c r="N643" s="21">
        <f>'A. Thermody. result (all suite)'!R599</f>
        <v>5.4073869999999999</v>
      </c>
      <c r="O643" s="21">
        <f>'A. Thermody. result (all suite)'!S599</f>
        <v>1.1622410000000001</v>
      </c>
      <c r="P643" s="21">
        <f>'A. Thermody. result (all suite)'!T599</f>
        <v>3.7234470000000002</v>
      </c>
      <c r="Q643" s="21">
        <f t="shared" si="838"/>
        <v>100</v>
      </c>
      <c r="S643" s="19">
        <f t="shared" si="839"/>
        <v>1343</v>
      </c>
      <c r="T643" s="19">
        <f t="shared" si="840"/>
        <v>0.5</v>
      </c>
      <c r="V643" s="61">
        <f t="shared" si="841"/>
        <v>45.274206941796919</v>
      </c>
      <c r="W643" s="21">
        <f t="shared" si="842"/>
        <v>1.3452539825239302</v>
      </c>
      <c r="X643" s="21">
        <f t="shared" si="843"/>
        <v>16.279738351939969</v>
      </c>
      <c r="Y643" s="21">
        <f t="shared" si="844"/>
        <v>6.0460712518469996E-2</v>
      </c>
      <c r="Z643" s="21">
        <f t="shared" si="845"/>
        <v>9.4145519637621504</v>
      </c>
      <c r="AA643" s="21">
        <f t="shared" si="846"/>
        <v>0.28833479751758001</v>
      </c>
      <c r="AB643" s="21">
        <f t="shared" si="847"/>
        <v>4.1185000916889303</v>
      </c>
      <c r="AC643" s="21">
        <f t="shared" si="848"/>
        <v>6.7749714069547009</v>
      </c>
      <c r="AD643" s="21">
        <f t="shared" si="849"/>
        <v>2.8107169435926007</v>
      </c>
      <c r="AE643" s="21">
        <f t="shared" si="850"/>
        <v>5.2060458109701111</v>
      </c>
      <c r="AF643" s="21">
        <f t="shared" si="851"/>
        <v>1.1189655723527303</v>
      </c>
      <c r="AG643" s="21">
        <f t="shared" si="852"/>
        <v>92.691746575618083</v>
      </c>
      <c r="AH643" s="21"/>
      <c r="AI643" s="61">
        <f t="shared" si="853"/>
        <v>48.84383843696606</v>
      </c>
      <c r="AJ643" s="21">
        <f t="shared" si="854"/>
        <v>1.4513201360667745</v>
      </c>
      <c r="AK643" s="21">
        <f t="shared" si="855"/>
        <v>17.563309521478192</v>
      </c>
      <c r="AL643" s="21">
        <f t="shared" si="856"/>
        <v>6.5227719567400796E-2</v>
      </c>
      <c r="AM643" s="21">
        <f t="shared" si="857"/>
        <v>10.156839537036605</v>
      </c>
      <c r="AN643" s="21">
        <f t="shared" si="858"/>
        <v>0.31106846959923884</v>
      </c>
      <c r="AO643" s="21">
        <f t="shared" si="859"/>
        <v>4.443222016891279</v>
      </c>
      <c r="AP643" s="21">
        <f t="shared" si="860"/>
        <v>7.309142029627921</v>
      </c>
      <c r="AQ643" s="21">
        <f t="shared" si="861"/>
        <v>3.0323270921425705</v>
      </c>
      <c r="AR643" s="21">
        <f t="shared" si="862"/>
        <v>5.6165149576969187</v>
      </c>
      <c r="AS643" s="21">
        <f t="shared" si="863"/>
        <v>1.207190082927045</v>
      </c>
      <c r="AT643" s="21">
        <f t="shared" si="864"/>
        <v>100</v>
      </c>
      <c r="AU643" s="21"/>
      <c r="AV643" s="21">
        <f>AR643*'[1]diagram lines'!$G$39</f>
        <v>4.6623036478988134</v>
      </c>
      <c r="AW643" s="21">
        <f>AK643*'[1]diagram lines'!$G$40</f>
        <v>9.2956692331997761</v>
      </c>
      <c r="AX643" s="21">
        <f>AQ643*'[1]diagram lines'!$G$38</f>
        <v>2.2495385559328072</v>
      </c>
      <c r="AY643" s="21">
        <f>AP643*'[1]diagram lines'!$G$41</f>
        <v>5.2235341345119091</v>
      </c>
      <c r="AZ643" s="21">
        <f t="shared" si="865"/>
        <v>8.6488420498394891</v>
      </c>
      <c r="BA643" s="21">
        <f t="shared" si="866"/>
        <v>0.7659976068338914</v>
      </c>
      <c r="BB643" s="21">
        <f t="shared" si="867"/>
        <v>1.3448902563265503</v>
      </c>
      <c r="BC643" s="86">
        <f t="shared" si="868"/>
        <v>0.74355509328427449</v>
      </c>
      <c r="BX643" s="61">
        <f t="shared" si="869"/>
        <v>0.78270912117177094</v>
      </c>
      <c r="BY643" s="21">
        <f t="shared" si="870"/>
        <v>1.7492250876314473E-2</v>
      </c>
      <c r="BZ643" s="21">
        <f t="shared" si="871"/>
        <v>0.16584296783052177</v>
      </c>
      <c r="CA643" s="21">
        <f t="shared" si="872"/>
        <v>3.9325568288559081E-4</v>
      </c>
      <c r="CB643" s="21">
        <f t="shared" si="873"/>
        <v>0.13609819067501741</v>
      </c>
      <c r="CC643" s="21">
        <f t="shared" si="874"/>
        <v>4.2216802932055252E-3</v>
      </c>
      <c r="CD643" s="21">
        <f t="shared" si="875"/>
        <v>0.10614841191066998</v>
      </c>
      <c r="CE643" s="21">
        <f t="shared" si="876"/>
        <v>0.12548127674750356</v>
      </c>
      <c r="CF643" s="21">
        <f t="shared" si="877"/>
        <v>4.7095015325052426E-2</v>
      </c>
      <c r="CG643" s="21">
        <f t="shared" si="878"/>
        <v>5.7403259023354559E-2</v>
      </c>
      <c r="CH643" s="21">
        <f t="shared" si="879"/>
        <v>8.1880248548723451E-3</v>
      </c>
      <c r="CI643" s="21">
        <f t="shared" si="880"/>
        <v>0.20662857935627083</v>
      </c>
      <c r="CJ643" s="21">
        <f t="shared" si="881"/>
        <v>1.6577020337474393</v>
      </c>
      <c r="CL643" s="68">
        <f t="shared" si="882"/>
        <v>0.47216514502450163</v>
      </c>
      <c r="CM643" s="19">
        <f t="shared" si="883"/>
        <v>1.0552107990584465E-2</v>
      </c>
      <c r="CN643" s="19">
        <f t="shared" si="884"/>
        <v>0.10004389477378715</v>
      </c>
      <c r="CO643" s="19">
        <f t="shared" si="885"/>
        <v>2.3722941450254965E-4</v>
      </c>
      <c r="CP643" s="19">
        <f t="shared" si="886"/>
        <v>8.2100514992643592E-2</v>
      </c>
      <c r="CQ643" s="19">
        <f t="shared" si="887"/>
        <v>2.5467063484635399E-3</v>
      </c>
      <c r="CR643" s="19">
        <f t="shared" si="888"/>
        <v>6.4033469073273952E-2</v>
      </c>
      <c r="CS643" s="19">
        <f t="shared" si="889"/>
        <v>7.5695917717997677E-2</v>
      </c>
      <c r="CT643" s="19">
        <f t="shared" si="890"/>
        <v>2.8409819356129011E-2</v>
      </c>
      <c r="CU643" s="19">
        <f t="shared" si="891"/>
        <v>3.4628212944631212E-2</v>
      </c>
      <c r="CV643" s="19">
        <f t="shared" si="892"/>
        <v>4.939382764924471E-3</v>
      </c>
      <c r="CW643" s="19">
        <f t="shared" si="893"/>
        <v>0.12464759959856085</v>
      </c>
      <c r="CX643" s="19">
        <f t="shared" si="894"/>
        <v>1</v>
      </c>
      <c r="CZ643" s="68">
        <f t="shared" si="895"/>
        <v>2.5805000000000001E-5</v>
      </c>
      <c r="DA643" s="19">
        <f t="shared" si="896"/>
        <v>1.8905799999999998E-5</v>
      </c>
      <c r="DB643" s="19">
        <f t="shared" si="897"/>
        <v>3.667E-5</v>
      </c>
      <c r="DC643" s="19">
        <f t="shared" si="898"/>
        <v>4.0135299999999995E-5</v>
      </c>
      <c r="DD643" s="19">
        <f t="shared" si="899"/>
        <v>1.2751399999999998E-5</v>
      </c>
      <c r="DE643" s="19">
        <f t="shared" si="900"/>
        <v>1.2751399999999998E-5</v>
      </c>
      <c r="DF643" s="19">
        <f t="shared" si="901"/>
        <v>1.1375899999999999E-5</v>
      </c>
      <c r="DG643" s="19">
        <f t="shared" si="902"/>
        <v>1.58858E-5</v>
      </c>
      <c r="DH643" s="19">
        <f t="shared" si="903"/>
        <v>2.5295599999999999E-5</v>
      </c>
      <c r="DI643" s="19">
        <f t="shared" si="904"/>
        <v>3.8938599999999993E-5</v>
      </c>
      <c r="DJ643" s="19">
        <f t="shared" si="905"/>
        <v>0</v>
      </c>
      <c r="DK643" s="19">
        <f t="shared" si="906"/>
        <v>2.1573199999999995E-5</v>
      </c>
      <c r="DM643" s="68">
        <f t="shared" si="907"/>
        <v>1099.3095102914961</v>
      </c>
      <c r="DN643" s="19">
        <f t="shared" si="908"/>
        <v>44.584327893444716</v>
      </c>
      <c r="DO643" s="19">
        <f t="shared" si="909"/>
        <v>278.1694985310973</v>
      </c>
      <c r="DP643" s="19">
        <f t="shared" si="910"/>
        <v>0.94388643418417584</v>
      </c>
      <c r="DQ643" s="19">
        <f t="shared" si="911"/>
        <v>462.60975282882214</v>
      </c>
      <c r="DR643" s="19">
        <f t="shared" si="912"/>
        <v>14.168118666185951</v>
      </c>
      <c r="DS643" s="19">
        <f t="shared" si="913"/>
        <v>226.84348523219617</v>
      </c>
      <c r="DT643" s="19">
        <f t="shared" si="914"/>
        <v>267.22148495041546</v>
      </c>
      <c r="DU643" s="19">
        <f t="shared" si="915"/>
        <v>69.621780146999384</v>
      </c>
      <c r="DV643" s="19">
        <f t="shared" si="916"/>
        <v>83.77234054085821</v>
      </c>
      <c r="DX643" s="19">
        <f t="shared" si="917"/>
        <v>104.1175970540331</v>
      </c>
      <c r="DZ643" s="68">
        <f t="shared" si="918"/>
        <v>2651.3617825697324</v>
      </c>
      <c r="EA643" s="21">
        <f t="shared" si="919"/>
        <v>2.6513617825697327</v>
      </c>
      <c r="EB643" s="92">
        <f t="shared" si="920"/>
        <v>1070</v>
      </c>
    </row>
    <row r="644" spans="1:132" x14ac:dyDescent="0.3">
      <c r="A644" s="19">
        <f>'A. Thermody. result (all suite)'!C600</f>
        <v>1068</v>
      </c>
      <c r="B644" s="19" t="str">
        <f>'A. Thermody. result (all suite)'!A600</f>
        <v>Basanite</v>
      </c>
      <c r="C644" s="24">
        <f>'A. Thermody. result (all suite)'!G600</f>
        <v>59.563834999999997</v>
      </c>
      <c r="D644" s="19">
        <f>'A. Thermody. result (all suite)'!D600</f>
        <v>5000</v>
      </c>
      <c r="E644" s="61">
        <f>'A. Thermody. result (all suite)'!I600</f>
        <v>47.115161000000001</v>
      </c>
      <c r="F644" s="21">
        <f>'A. Thermody. result (all suite)'!J600</f>
        <v>1.3583069999999999</v>
      </c>
      <c r="G644" s="21">
        <f>'A. Thermody. result (all suite)'!K600</f>
        <v>16.948301000000001</v>
      </c>
      <c r="H644" s="21">
        <f>'A. Thermody. result (all suite)'!L600</f>
        <v>5.7359E-2</v>
      </c>
      <c r="I644" s="21">
        <f>'A. Thermody. result (all suite)'!M600</f>
        <v>9.7673950000000005</v>
      </c>
      <c r="J644" s="21">
        <f>'A. Thermody. result (all suite)'!N600</f>
        <v>0.30222700000000002</v>
      </c>
      <c r="K644" s="21">
        <f>'A. Thermody. result (all suite)'!O600</f>
        <v>4.1837419999999996</v>
      </c>
      <c r="L644" s="21">
        <f>'A. Thermody. result (all suite)'!P600</f>
        <v>6.9621409999999999</v>
      </c>
      <c r="M644" s="21">
        <f>'A. Thermody. result (all suite)'!Q600</f>
        <v>2.9449230000000002</v>
      </c>
      <c r="N644" s="21">
        <f>'A. Thermody. result (all suite)'!R600</f>
        <v>5.4568770000000004</v>
      </c>
      <c r="O644" s="21">
        <f>'A. Thermody. result (all suite)'!S600</f>
        <v>1.1471309999999999</v>
      </c>
      <c r="P644" s="21">
        <f>'A. Thermody. result (all suite)'!T600</f>
        <v>3.7564359999999999</v>
      </c>
      <c r="Q644" s="21">
        <f t="shared" si="838"/>
        <v>100</v>
      </c>
      <c r="S644" s="19">
        <f t="shared" si="839"/>
        <v>1341</v>
      </c>
      <c r="T644" s="19">
        <f t="shared" si="840"/>
        <v>0.5</v>
      </c>
      <c r="V644" s="61">
        <f t="shared" si="841"/>
        <v>45.345310130738042</v>
      </c>
      <c r="W644" s="21">
        <f t="shared" si="842"/>
        <v>1.3072830668614799</v>
      </c>
      <c r="X644" s="21">
        <f t="shared" si="843"/>
        <v>16.311648919847642</v>
      </c>
      <c r="Y644" s="21">
        <f t="shared" si="844"/>
        <v>5.5204345874760002E-2</v>
      </c>
      <c r="Z644" s="21">
        <f t="shared" si="845"/>
        <v>9.4004890579578007</v>
      </c>
      <c r="AA644" s="21">
        <f t="shared" si="846"/>
        <v>0.29087403617028007</v>
      </c>
      <c r="AB644" s="21">
        <f t="shared" si="847"/>
        <v>4.0265824093648801</v>
      </c>
      <c r="AC644" s="21">
        <f t="shared" si="848"/>
        <v>6.7006126291052404</v>
      </c>
      <c r="AD644" s="21">
        <f t="shared" si="849"/>
        <v>2.8342988522557202</v>
      </c>
      <c r="AE644" s="21">
        <f t="shared" si="850"/>
        <v>5.2518929078962806</v>
      </c>
      <c r="AF644" s="21">
        <f t="shared" si="851"/>
        <v>1.1040397581488399</v>
      </c>
      <c r="AG644" s="21">
        <f t="shared" si="852"/>
        <v>92.628236114220954</v>
      </c>
      <c r="AH644" s="21"/>
      <c r="AI644" s="61">
        <f t="shared" si="853"/>
        <v>48.954090062583312</v>
      </c>
      <c r="AJ644" s="21">
        <f t="shared" si="854"/>
        <v>1.4113224235960338</v>
      </c>
      <c r="AK644" s="21">
        <f t="shared" si="855"/>
        <v>17.60980193958736</v>
      </c>
      <c r="AL644" s="21">
        <f t="shared" si="856"/>
        <v>5.9597751388342189E-2</v>
      </c>
      <c r="AM644" s="21">
        <f t="shared" si="857"/>
        <v>10.148621470418533</v>
      </c>
      <c r="AN644" s="21">
        <f t="shared" si="858"/>
        <v>0.31402307587029932</v>
      </c>
      <c r="AO644" s="21">
        <f t="shared" si="859"/>
        <v>4.3470356106097654</v>
      </c>
      <c r="AP644" s="21">
        <f t="shared" si="860"/>
        <v>7.2338769582556202</v>
      </c>
      <c r="AQ644" s="21">
        <f t="shared" si="861"/>
        <v>3.0598648653534908</v>
      </c>
      <c r="AR644" s="21">
        <f t="shared" si="862"/>
        <v>5.6698617270657197</v>
      </c>
      <c r="AS644" s="21">
        <f t="shared" si="863"/>
        <v>1.1919041152715417</v>
      </c>
      <c r="AT644" s="21">
        <f t="shared" si="864"/>
        <v>100.00000000000001</v>
      </c>
      <c r="AU644" s="21"/>
      <c r="AV644" s="21">
        <f>AR644*'[1]diagram lines'!$G$39</f>
        <v>4.7065871296139168</v>
      </c>
      <c r="AW644" s="21">
        <f>AK644*'[1]diagram lines'!$G$40</f>
        <v>9.3202761069820728</v>
      </c>
      <c r="AX644" s="21">
        <f>AQ644*'[1]diagram lines'!$G$38</f>
        <v>2.2699675138585595</v>
      </c>
      <c r="AY644" s="21">
        <f>AP644*'[1]diagram lines'!$G$41</f>
        <v>5.1697453768361052</v>
      </c>
      <c r="AZ644" s="21">
        <f t="shared" si="865"/>
        <v>8.72972659241921</v>
      </c>
      <c r="BA644" s="21">
        <f t="shared" si="866"/>
        <v>0.76733458677939748</v>
      </c>
      <c r="BB644" s="21">
        <f t="shared" si="867"/>
        <v>1.3359425365789215</v>
      </c>
      <c r="BC644" s="86">
        <f t="shared" si="868"/>
        <v>0.74853518966526633</v>
      </c>
      <c r="BX644" s="61">
        <f t="shared" si="869"/>
        <v>0.78420707390146471</v>
      </c>
      <c r="BY644" s="21">
        <f t="shared" si="870"/>
        <v>1.7004344016024037E-2</v>
      </c>
      <c r="BZ644" s="21">
        <f t="shared" si="871"/>
        <v>0.16622500000000001</v>
      </c>
      <c r="CA644" s="21">
        <f t="shared" si="872"/>
        <v>3.591896800050097E-4</v>
      </c>
      <c r="CB644" s="21">
        <f t="shared" si="873"/>
        <v>0.13594147529575507</v>
      </c>
      <c r="CC644" s="21">
        <f t="shared" si="874"/>
        <v>4.2603185790809142E-3</v>
      </c>
      <c r="CD644" s="21">
        <f t="shared" si="875"/>
        <v>0.10381493796526055</v>
      </c>
      <c r="CE644" s="21">
        <f t="shared" si="876"/>
        <v>0.12414659415121256</v>
      </c>
      <c r="CF644" s="21">
        <f t="shared" si="877"/>
        <v>4.7506420390385551E-2</v>
      </c>
      <c r="CG644" s="21">
        <f t="shared" si="878"/>
        <v>5.7928630573248409E-2</v>
      </c>
      <c r="CH644" s="21">
        <f t="shared" si="879"/>
        <v>8.0815744237163947E-3</v>
      </c>
      <c r="CI644" s="21">
        <f t="shared" si="880"/>
        <v>0.20845926748057714</v>
      </c>
      <c r="CJ644" s="21">
        <f t="shared" si="881"/>
        <v>1.6579348264567304</v>
      </c>
      <c r="CL644" s="68">
        <f t="shared" si="882"/>
        <v>0.47300235291964976</v>
      </c>
      <c r="CM644" s="19">
        <f t="shared" si="883"/>
        <v>1.0256340445157918E-2</v>
      </c>
      <c r="CN644" s="19">
        <f t="shared" si="884"/>
        <v>0.10026027401526343</v>
      </c>
      <c r="CO644" s="19">
        <f t="shared" si="885"/>
        <v>2.1664885390739694E-4</v>
      </c>
      <c r="CP644" s="19">
        <f t="shared" si="886"/>
        <v>8.1994462705318488E-2</v>
      </c>
      <c r="CQ644" s="19">
        <f t="shared" si="887"/>
        <v>2.5696538314391349E-3</v>
      </c>
      <c r="CR644" s="19">
        <f t="shared" si="888"/>
        <v>6.2617019866293255E-2</v>
      </c>
      <c r="CS644" s="19">
        <f t="shared" si="889"/>
        <v>7.4880261980221213E-2</v>
      </c>
      <c r="CT644" s="19">
        <f t="shared" si="890"/>
        <v>2.8653973384414815E-2</v>
      </c>
      <c r="CU644" s="19">
        <f t="shared" si="891"/>
        <v>3.4940233867365632E-2</v>
      </c>
      <c r="CV644" s="19">
        <f t="shared" si="892"/>
        <v>4.8744825760057174E-3</v>
      </c>
      <c r="CW644" s="19">
        <f t="shared" si="893"/>
        <v>0.12573429555496318</v>
      </c>
      <c r="CX644" s="19">
        <f t="shared" si="894"/>
        <v>1</v>
      </c>
      <c r="CZ644" s="68">
        <f t="shared" si="895"/>
        <v>2.5805000000000001E-5</v>
      </c>
      <c r="DA644" s="19">
        <f t="shared" si="896"/>
        <v>1.8891319999999994E-5</v>
      </c>
      <c r="DB644" s="19">
        <f t="shared" si="897"/>
        <v>3.667E-5</v>
      </c>
      <c r="DC644" s="19">
        <f t="shared" si="898"/>
        <v>4.011711999999999E-5</v>
      </c>
      <c r="DD644" s="19">
        <f t="shared" si="899"/>
        <v>1.2745559999999998E-5</v>
      </c>
      <c r="DE644" s="19">
        <f t="shared" si="900"/>
        <v>1.2745559999999998E-5</v>
      </c>
      <c r="DF644" s="19">
        <f t="shared" si="901"/>
        <v>1.1369359999999999E-5</v>
      </c>
      <c r="DG644" s="19">
        <f t="shared" si="902"/>
        <v>1.5878319999999998E-5</v>
      </c>
      <c r="DH644" s="19">
        <f t="shared" si="903"/>
        <v>2.5280239999999998E-5</v>
      </c>
      <c r="DI644" s="19">
        <f t="shared" si="904"/>
        <v>3.8914439999999991E-5</v>
      </c>
      <c r="DJ644" s="19">
        <f t="shared" si="905"/>
        <v>0</v>
      </c>
      <c r="DK644" s="19">
        <f t="shared" si="906"/>
        <v>2.1554279999999997E-5</v>
      </c>
      <c r="DM644" s="68">
        <f t="shared" si="907"/>
        <v>1101.2587236354411</v>
      </c>
      <c r="DN644" s="19">
        <f t="shared" si="908"/>
        <v>43.367878727331643</v>
      </c>
      <c r="DO644" s="19">
        <f t="shared" si="909"/>
        <v>278.77113549485296</v>
      </c>
      <c r="DP644" s="19">
        <f t="shared" si="910"/>
        <v>0.86239130526997509</v>
      </c>
      <c r="DQ644" s="19">
        <f t="shared" si="911"/>
        <v>462.22387603033008</v>
      </c>
      <c r="DR644" s="19">
        <f t="shared" si="912"/>
        <v>14.302332953773099</v>
      </c>
      <c r="DS644" s="19">
        <f t="shared" si="913"/>
        <v>221.95320586309327</v>
      </c>
      <c r="DT644" s="19">
        <f t="shared" si="914"/>
        <v>264.46658663201185</v>
      </c>
      <c r="DU644" s="19">
        <f t="shared" si="915"/>
        <v>70.262774803557036</v>
      </c>
      <c r="DV644" s="19">
        <f t="shared" si="916"/>
        <v>84.579658098789125</v>
      </c>
      <c r="DX644" s="19">
        <f t="shared" si="917"/>
        <v>105.11749897934131</v>
      </c>
      <c r="DZ644" s="68">
        <f t="shared" si="918"/>
        <v>2647.1660625237914</v>
      </c>
      <c r="EA644" s="21">
        <f t="shared" si="919"/>
        <v>2.6471660625237914</v>
      </c>
      <c r="EB644" s="92">
        <f t="shared" si="920"/>
        <v>1068</v>
      </c>
    </row>
    <row r="645" spans="1:132" x14ac:dyDescent="0.3">
      <c r="A645" s="19">
        <f>'A. Thermody. result (all suite)'!C601</f>
        <v>1066</v>
      </c>
      <c r="B645" s="19" t="str">
        <f>'A. Thermody. result (all suite)'!A601</f>
        <v>Basanite</v>
      </c>
      <c r="C645" s="24">
        <f>'A. Thermody. result (all suite)'!G601</f>
        <v>59.037336000000003</v>
      </c>
      <c r="D645" s="19">
        <f>'A. Thermody. result (all suite)'!D601</f>
        <v>5000</v>
      </c>
      <c r="E645" s="61">
        <f>'A. Thermody. result (all suite)'!I601</f>
        <v>47.203487000000003</v>
      </c>
      <c r="F645" s="21">
        <f>'A. Thermody. result (all suite)'!J601</f>
        <v>1.3203419999999999</v>
      </c>
      <c r="G645" s="21">
        <f>'A. Thermody. result (all suite)'!K601</f>
        <v>16.986366</v>
      </c>
      <c r="H645" s="21">
        <f>'A. Thermody. result (all suite)'!L601</f>
        <v>5.2220000000000003E-2</v>
      </c>
      <c r="I645" s="21">
        <f>'A. Thermody. result (all suite)'!M601</f>
        <v>9.7550489999999996</v>
      </c>
      <c r="J645" s="21">
        <f>'A. Thermody. result (all suite)'!N601</f>
        <v>0.30492200000000003</v>
      </c>
      <c r="K645" s="21">
        <f>'A. Thermody. result (all suite)'!O601</f>
        <v>4.0916290000000002</v>
      </c>
      <c r="L645" s="21">
        <f>'A. Thermody. result (all suite)'!P601</f>
        <v>6.8891140000000002</v>
      </c>
      <c r="M645" s="21">
        <f>'A. Thermody. result (all suite)'!Q601</f>
        <v>2.970002</v>
      </c>
      <c r="N645" s="21">
        <f>'A. Thermody. result (all suite)'!R601</f>
        <v>5.505541</v>
      </c>
      <c r="O645" s="21">
        <f>'A. Thermody. result (all suite)'!S601</f>
        <v>1.1324449999999999</v>
      </c>
      <c r="P645" s="21">
        <f>'A. Thermody. result (all suite)'!T601</f>
        <v>3.7888820000000001</v>
      </c>
      <c r="Q645" s="21">
        <f t="shared" si="838"/>
        <v>99.999999000000003</v>
      </c>
      <c r="S645" s="19">
        <f t="shared" si="839"/>
        <v>1339</v>
      </c>
      <c r="T645" s="19">
        <f t="shared" si="840"/>
        <v>0.5</v>
      </c>
      <c r="V645" s="61">
        <f t="shared" si="841"/>
        <v>45.415002559799817</v>
      </c>
      <c r="W645" s="21">
        <f t="shared" si="842"/>
        <v>1.2703157991232978</v>
      </c>
      <c r="X645" s="21">
        <f t="shared" si="843"/>
        <v>16.342772629735947</v>
      </c>
      <c r="Y645" s="21">
        <f t="shared" si="844"/>
        <v>5.024144579981446E-2</v>
      </c>
      <c r="Z645" s="21">
        <f t="shared" si="845"/>
        <v>9.3854417006517465</v>
      </c>
      <c r="AA645" s="21">
        <f t="shared" si="846"/>
        <v>0.29336886511242866</v>
      </c>
      <c r="AB645" s="21">
        <f t="shared" si="847"/>
        <v>3.9366020037619505</v>
      </c>
      <c r="AC645" s="21">
        <f t="shared" si="848"/>
        <v>6.628093597084316</v>
      </c>
      <c r="AD645" s="21">
        <f t="shared" si="849"/>
        <v>2.8574721276970609</v>
      </c>
      <c r="AE645" s="21">
        <f t="shared" si="850"/>
        <v>5.2969425459623949</v>
      </c>
      <c r="AF645" s="21">
        <f t="shared" si="851"/>
        <v>1.0895379948060298</v>
      </c>
      <c r="AG645" s="21">
        <f t="shared" si="852"/>
        <v>92.565791269534799</v>
      </c>
      <c r="AH645" s="21"/>
      <c r="AI645" s="61">
        <f t="shared" si="853"/>
        <v>49.062404087876871</v>
      </c>
      <c r="AJ645" s="21">
        <f t="shared" si="854"/>
        <v>1.3723382922578478</v>
      </c>
      <c r="AK645" s="21">
        <f t="shared" si="855"/>
        <v>17.655304843825895</v>
      </c>
      <c r="AL645" s="21">
        <f t="shared" si="856"/>
        <v>5.4276472021419317E-2</v>
      </c>
      <c r="AM645" s="21">
        <f t="shared" si="857"/>
        <v>10.139211875068449</v>
      </c>
      <c r="AN645" s="21">
        <f t="shared" si="858"/>
        <v>0.31693011110140218</v>
      </c>
      <c r="AO645" s="21">
        <f t="shared" si="859"/>
        <v>4.2527611440162376</v>
      </c>
      <c r="AP645" s="21">
        <f t="shared" si="860"/>
        <v>7.160413697306935</v>
      </c>
      <c r="AQ645" s="21">
        <f t="shared" si="861"/>
        <v>3.0869634327184872</v>
      </c>
      <c r="AR645" s="21">
        <f t="shared" si="862"/>
        <v>5.7223543096376268</v>
      </c>
      <c r="AS645" s="21">
        <f t="shared" si="863"/>
        <v>1.1770417341688277</v>
      </c>
      <c r="AT645" s="21">
        <f t="shared" si="864"/>
        <v>100</v>
      </c>
      <c r="AU645" s="21"/>
      <c r="AV645" s="21">
        <f>AR645*'[1]diagram lines'!$G$39</f>
        <v>4.7501615456095942</v>
      </c>
      <c r="AW645" s="21">
        <f>AK645*'[1]diagram lines'!$G$40</f>
        <v>9.3443592643411204</v>
      </c>
      <c r="AX645" s="21">
        <f>AQ645*'[1]diagram lines'!$G$38</f>
        <v>2.2900706459566966</v>
      </c>
      <c r="AY645" s="21">
        <f>AP645*'[1]diagram lines'!$G$41</f>
        <v>5.117244296730874</v>
      </c>
      <c r="AZ645" s="21">
        <f t="shared" si="865"/>
        <v>8.8093177423561144</v>
      </c>
      <c r="BA645" s="21">
        <f t="shared" si="866"/>
        <v>0.7686101036951245</v>
      </c>
      <c r="BB645" s="21">
        <f t="shared" si="867"/>
        <v>1.3272799831140532</v>
      </c>
      <c r="BC645" s="86">
        <f t="shared" si="868"/>
        <v>0.75342053878776083</v>
      </c>
      <c r="BX645" s="61">
        <f t="shared" si="869"/>
        <v>0.78567721371504662</v>
      </c>
      <c r="BY645" s="21">
        <f t="shared" si="870"/>
        <v>1.6529068602904356E-2</v>
      </c>
      <c r="BZ645" s="21">
        <f t="shared" si="871"/>
        <v>0.16659833267948215</v>
      </c>
      <c r="CA645" s="21">
        <f t="shared" si="872"/>
        <v>3.2700857912204898E-4</v>
      </c>
      <c r="CB645" s="21">
        <f t="shared" si="873"/>
        <v>0.13576964509394573</v>
      </c>
      <c r="CC645" s="21">
        <f t="shared" si="874"/>
        <v>4.2983084296588673E-3</v>
      </c>
      <c r="CD645" s="21">
        <f t="shared" si="875"/>
        <v>0.10152925558312656</v>
      </c>
      <c r="CE645" s="21">
        <f t="shared" si="876"/>
        <v>0.12284440085592012</v>
      </c>
      <c r="CF645" s="21">
        <f t="shared" si="877"/>
        <v>4.791098564284562E-2</v>
      </c>
      <c r="CG645" s="21">
        <f t="shared" si="878"/>
        <v>5.8445233545647554E-2</v>
      </c>
      <c r="CH645" s="21">
        <f t="shared" si="879"/>
        <v>7.9781110860621084E-3</v>
      </c>
      <c r="CI645" s="21">
        <f t="shared" si="880"/>
        <v>0.21025982241953386</v>
      </c>
      <c r="CJ645" s="21">
        <f t="shared" si="881"/>
        <v>1.6581673862332957</v>
      </c>
      <c r="CL645" s="68">
        <f t="shared" si="882"/>
        <v>0.47382261901785216</v>
      </c>
      <c r="CM645" s="19">
        <f t="shared" si="883"/>
        <v>9.9682750608500997E-3</v>
      </c>
      <c r="CN645" s="19">
        <f t="shared" si="884"/>
        <v>0.10047136016703842</v>
      </c>
      <c r="CO645" s="19">
        <f t="shared" si="885"/>
        <v>1.972108376011929E-4</v>
      </c>
      <c r="CP645" s="19">
        <f t="shared" si="886"/>
        <v>8.1879336321021831E-2</v>
      </c>
      <c r="CQ645" s="19">
        <f t="shared" si="887"/>
        <v>2.5922041799549163E-3</v>
      </c>
      <c r="CR645" s="19">
        <f t="shared" si="888"/>
        <v>6.1229798888857115E-2</v>
      </c>
      <c r="CS645" s="19">
        <f t="shared" si="889"/>
        <v>7.4084439168095262E-2</v>
      </c>
      <c r="CT645" s="19">
        <f t="shared" si="890"/>
        <v>2.8893937994812779E-2</v>
      </c>
      <c r="CU645" s="19">
        <f t="shared" si="891"/>
        <v>3.5246884018393425E-2</v>
      </c>
      <c r="CV645" s="19">
        <f t="shared" si="892"/>
        <v>4.8114027282765703E-3</v>
      </c>
      <c r="CW645" s="19">
        <f t="shared" si="893"/>
        <v>0.12680253161724614</v>
      </c>
      <c r="CX645" s="19">
        <f t="shared" si="894"/>
        <v>0.99999999999999978</v>
      </c>
      <c r="CZ645" s="68">
        <f t="shared" si="895"/>
        <v>2.5805000000000001E-5</v>
      </c>
      <c r="DA645" s="19">
        <f t="shared" si="896"/>
        <v>1.8876839999999998E-5</v>
      </c>
      <c r="DB645" s="19">
        <f t="shared" si="897"/>
        <v>3.667E-5</v>
      </c>
      <c r="DC645" s="19">
        <f t="shared" si="898"/>
        <v>4.0098939999999993E-5</v>
      </c>
      <c r="DD645" s="19">
        <f t="shared" si="899"/>
        <v>1.2739719999999999E-5</v>
      </c>
      <c r="DE645" s="19">
        <f t="shared" si="900"/>
        <v>1.2739719999999999E-5</v>
      </c>
      <c r="DF645" s="19">
        <f t="shared" si="901"/>
        <v>1.1362819999999999E-5</v>
      </c>
      <c r="DG645" s="19">
        <f t="shared" si="902"/>
        <v>1.587084E-5</v>
      </c>
      <c r="DH645" s="19">
        <f t="shared" si="903"/>
        <v>2.5264879999999998E-5</v>
      </c>
      <c r="DI645" s="19">
        <f t="shared" si="904"/>
        <v>3.8890279999999995E-5</v>
      </c>
      <c r="DJ645" s="19">
        <f t="shared" si="905"/>
        <v>0</v>
      </c>
      <c r="DK645" s="19">
        <f t="shared" si="906"/>
        <v>2.1535359999999998E-5</v>
      </c>
      <c r="DM645" s="68">
        <f t="shared" si="907"/>
        <v>1103.168492563168</v>
      </c>
      <c r="DN645" s="19">
        <f t="shared" si="908"/>
        <v>42.182156116209384</v>
      </c>
      <c r="DO645" s="19">
        <f t="shared" si="909"/>
        <v>279.35805515765577</v>
      </c>
      <c r="DP645" s="19">
        <f t="shared" si="910"/>
        <v>0.78537234791080512</v>
      </c>
      <c r="DQ645" s="19">
        <f t="shared" si="911"/>
        <v>461.78646898561493</v>
      </c>
      <c r="DR645" s="19">
        <f t="shared" si="912"/>
        <v>14.434458883397891</v>
      </c>
      <c r="DS645" s="19">
        <f t="shared" si="913"/>
        <v>217.1609596227822</v>
      </c>
      <c r="DT645" s="19">
        <f t="shared" si="914"/>
        <v>261.77917164729672</v>
      </c>
      <c r="DU645" s="19">
        <f t="shared" si="915"/>
        <v>70.894269685763177</v>
      </c>
      <c r="DV645" s="19">
        <f t="shared" si="916"/>
        <v>85.374969646211383</v>
      </c>
      <c r="DX645" s="19">
        <f t="shared" si="917"/>
        <v>106.10371127962456</v>
      </c>
      <c r="DZ645" s="68">
        <f t="shared" si="918"/>
        <v>2643.0280859356344</v>
      </c>
      <c r="EA645" s="21">
        <f t="shared" si="919"/>
        <v>2.6430280859356343</v>
      </c>
      <c r="EB645" s="92">
        <f t="shared" si="920"/>
        <v>1066</v>
      </c>
    </row>
    <row r="646" spans="1:132" x14ac:dyDescent="0.3">
      <c r="A646" s="19">
        <f>'A. Thermody. result (all suite)'!C602</f>
        <v>1064</v>
      </c>
      <c r="B646" s="19" t="str">
        <f>'A. Thermody. result (all suite)'!A602</f>
        <v>Basanite</v>
      </c>
      <c r="C646" s="24">
        <f>'A. Thermody. result (all suite)'!G602</f>
        <v>58.528582999999998</v>
      </c>
      <c r="D646" s="19">
        <f>'A. Thermody. result (all suite)'!D602</f>
        <v>5000</v>
      </c>
      <c r="E646" s="61">
        <f>'A. Thermody. result (all suite)'!I602</f>
        <v>47.290185000000001</v>
      </c>
      <c r="F646" s="21">
        <f>'A. Thermody. result (all suite)'!J602</f>
        <v>1.283363</v>
      </c>
      <c r="G646" s="21">
        <f>'A. Thermody. result (all suite)'!K602</f>
        <v>17.023562999999999</v>
      </c>
      <c r="H646" s="21">
        <f>'A. Thermody. result (all suite)'!L602</f>
        <v>4.7375E-2</v>
      </c>
      <c r="I646" s="21">
        <f>'A. Thermody. result (all suite)'!M602</f>
        <v>9.7416640000000001</v>
      </c>
      <c r="J646" s="21">
        <f>'A. Thermody. result (all suite)'!N602</f>
        <v>0.30757299999999999</v>
      </c>
      <c r="K646" s="21">
        <f>'A. Thermody. result (all suite)'!O602</f>
        <v>4.0014010000000004</v>
      </c>
      <c r="L646" s="21">
        <f>'A. Thermody. result (all suite)'!P602</f>
        <v>6.8178520000000002</v>
      </c>
      <c r="M646" s="21">
        <f>'A. Thermody. result (all suite)'!Q602</f>
        <v>2.9946640000000002</v>
      </c>
      <c r="N646" s="21">
        <f>'A. Thermody. result (all suite)'!R602</f>
        <v>5.5533979999999996</v>
      </c>
      <c r="O646" s="21">
        <f>'A. Thermody. result (all suite)'!S602</f>
        <v>1.1181669999999999</v>
      </c>
      <c r="P646" s="21">
        <f>'A. Thermody. result (all suite)'!T602</f>
        <v>3.8207960000000001</v>
      </c>
      <c r="Q646" s="21">
        <f t="shared" si="838"/>
        <v>100.00000100000001</v>
      </c>
      <c r="S646" s="19">
        <f t="shared" si="839"/>
        <v>1337</v>
      </c>
      <c r="T646" s="19">
        <f t="shared" si="840"/>
        <v>0.5</v>
      </c>
      <c r="V646" s="61">
        <f t="shared" si="841"/>
        <v>45.48332352119602</v>
      </c>
      <c r="W646" s="21">
        <f t="shared" si="842"/>
        <v>1.2343283183208669</v>
      </c>
      <c r="X646" s="21">
        <f t="shared" si="843"/>
        <v>16.373127392342873</v>
      </c>
      <c r="Y646" s="21">
        <f t="shared" si="844"/>
        <v>4.5564897913101018E-2</v>
      </c>
      <c r="Z646" s="21">
        <f t="shared" si="845"/>
        <v>9.3694548952766521</v>
      </c>
      <c r="AA646" s="21">
        <f t="shared" si="846"/>
        <v>0.29582126323643732</v>
      </c>
      <c r="AB646" s="21">
        <f t="shared" si="847"/>
        <v>3.8485156321768939</v>
      </c>
      <c r="AC646" s="21">
        <f t="shared" si="848"/>
        <v>6.5573557861030425</v>
      </c>
      <c r="AD646" s="21">
        <f t="shared" si="849"/>
        <v>2.8802439988187603</v>
      </c>
      <c r="AE646" s="21">
        <f t="shared" si="850"/>
        <v>5.3412139934737599</v>
      </c>
      <c r="AF646" s="21">
        <f t="shared" si="851"/>
        <v>1.0754441204179088</v>
      </c>
      <c r="AG646" s="21">
        <f t="shared" si="852"/>
        <v>92.504393819276316</v>
      </c>
      <c r="AH646" s="21"/>
      <c r="AI646" s="61">
        <f t="shared" si="853"/>
        <v>49.168825007443139</v>
      </c>
      <c r="AJ646" s="21">
        <f t="shared" si="854"/>
        <v>1.3343456103634876</v>
      </c>
      <c r="AK646" s="21">
        <f t="shared" si="855"/>
        <v>17.699837506454745</v>
      </c>
      <c r="AL646" s="21">
        <f t="shared" si="856"/>
        <v>4.925700935040999E-2</v>
      </c>
      <c r="AM646" s="21">
        <f t="shared" si="857"/>
        <v>10.128659308423272</v>
      </c>
      <c r="AN646" s="21">
        <f t="shared" si="858"/>
        <v>0.31979158072683167</v>
      </c>
      <c r="AO646" s="21">
        <f t="shared" si="859"/>
        <v>4.160359819983956</v>
      </c>
      <c r="AP646" s="21">
        <f t="shared" si="860"/>
        <v>7.0886965638778161</v>
      </c>
      <c r="AQ646" s="21">
        <f t="shared" si="861"/>
        <v>3.1136293962920574</v>
      </c>
      <c r="AR646" s="21">
        <f t="shared" si="862"/>
        <v>5.774011128497059</v>
      </c>
      <c r="AS646" s="21">
        <f t="shared" si="863"/>
        <v>1.1625870685872273</v>
      </c>
      <c r="AT646" s="21">
        <f t="shared" si="864"/>
        <v>100</v>
      </c>
      <c r="AU646" s="21"/>
      <c r="AV646" s="21">
        <f>AR646*'[1]diagram lines'!$G$39</f>
        <v>4.7930421890016559</v>
      </c>
      <c r="AW646" s="21">
        <f>AK646*'[1]diagram lines'!$G$40</f>
        <v>9.3679289054366794</v>
      </c>
      <c r="AX646" s="21">
        <f>AQ646*'[1]diagram lines'!$G$38</f>
        <v>2.3098528499759405</v>
      </c>
      <c r="AY646" s="21">
        <f>AP646*'[1]diagram lines'!$G$41</f>
        <v>5.0659910999838651</v>
      </c>
      <c r="AZ646" s="21">
        <f t="shared" si="865"/>
        <v>8.8876405247891164</v>
      </c>
      <c r="BA646" s="21">
        <f t="shared" si="866"/>
        <v>0.76982632580011745</v>
      </c>
      <c r="BB646" s="21">
        <f t="shared" si="867"/>
        <v>1.3188888268839063</v>
      </c>
      <c r="BC646" s="86">
        <f t="shared" si="868"/>
        <v>0.75821402048167019</v>
      </c>
      <c r="BX646" s="61">
        <f t="shared" si="869"/>
        <v>0.78712025632490012</v>
      </c>
      <c r="BY646" s="21">
        <f t="shared" si="870"/>
        <v>1.6066136705057587E-2</v>
      </c>
      <c r="BZ646" s="21">
        <f t="shared" si="871"/>
        <v>0.16696315221655553</v>
      </c>
      <c r="CA646" s="21">
        <f t="shared" si="872"/>
        <v>2.9666854530653142E-4</v>
      </c>
      <c r="CB646" s="21">
        <f t="shared" si="873"/>
        <v>0.13558335421016007</v>
      </c>
      <c r="CC646" s="21">
        <f t="shared" si="874"/>
        <v>4.3356780377784045E-3</v>
      </c>
      <c r="CD646" s="21">
        <f t="shared" si="875"/>
        <v>9.9290347394540956E-2</v>
      </c>
      <c r="CE646" s="21">
        <f t="shared" si="876"/>
        <v>0.12157368045649074</v>
      </c>
      <c r="CF646" s="21">
        <f t="shared" si="877"/>
        <v>4.8308824003871591E-2</v>
      </c>
      <c r="CG646" s="21">
        <f t="shared" si="878"/>
        <v>5.895326963906581E-2</v>
      </c>
      <c r="CH646" s="21">
        <f t="shared" si="879"/>
        <v>7.8775221213999887E-3</v>
      </c>
      <c r="CI646" s="21">
        <f t="shared" si="880"/>
        <v>0.21203085460599336</v>
      </c>
      <c r="CJ646" s="21">
        <f t="shared" si="881"/>
        <v>1.6583997442611205</v>
      </c>
      <c r="CL646" s="68">
        <f t="shared" si="882"/>
        <v>0.47462637343542996</v>
      </c>
      <c r="CM646" s="19">
        <f t="shared" si="883"/>
        <v>9.687734673533524E-3</v>
      </c>
      <c r="CN646" s="19">
        <f t="shared" si="884"/>
        <v>0.10067726601763551</v>
      </c>
      <c r="CO646" s="19">
        <f t="shared" si="885"/>
        <v>1.7888844130201456E-4</v>
      </c>
      <c r="CP646" s="19">
        <f t="shared" si="886"/>
        <v>8.1755532512197512E-2</v>
      </c>
      <c r="CQ646" s="19">
        <f t="shared" si="887"/>
        <v>2.6143745214517698E-3</v>
      </c>
      <c r="CR646" s="19">
        <f t="shared" si="888"/>
        <v>5.9871178669759467E-2</v>
      </c>
      <c r="CS646" s="19">
        <f t="shared" si="889"/>
        <v>7.3307826341143328E-2</v>
      </c>
      <c r="CT646" s="19">
        <f t="shared" si="890"/>
        <v>2.9129782593758775E-2</v>
      </c>
      <c r="CU646" s="19">
        <f t="shared" si="891"/>
        <v>3.5548286740318881E-2</v>
      </c>
      <c r="CV646" s="19">
        <f t="shared" si="892"/>
        <v>4.750074370585315E-3</v>
      </c>
      <c r="CW646" s="19">
        <f t="shared" si="893"/>
        <v>0.12785268168288405</v>
      </c>
      <c r="CX646" s="19">
        <f t="shared" si="894"/>
        <v>0.99999999999999978</v>
      </c>
      <c r="CZ646" s="68">
        <f t="shared" si="895"/>
        <v>2.5805000000000001E-5</v>
      </c>
      <c r="DA646" s="19">
        <f t="shared" si="896"/>
        <v>1.8862359999999995E-5</v>
      </c>
      <c r="DB646" s="19">
        <f t="shared" si="897"/>
        <v>3.667E-5</v>
      </c>
      <c r="DC646" s="19">
        <f t="shared" si="898"/>
        <v>4.0080759999999995E-5</v>
      </c>
      <c r="DD646" s="19">
        <f t="shared" si="899"/>
        <v>1.2733879999999999E-5</v>
      </c>
      <c r="DE646" s="19">
        <f t="shared" si="900"/>
        <v>1.2733879999999999E-5</v>
      </c>
      <c r="DF646" s="19">
        <f t="shared" si="901"/>
        <v>1.1356279999999999E-5</v>
      </c>
      <c r="DG646" s="19">
        <f t="shared" si="902"/>
        <v>1.5863359999999998E-5</v>
      </c>
      <c r="DH646" s="19">
        <f t="shared" si="903"/>
        <v>2.5249520000000001E-5</v>
      </c>
      <c r="DI646" s="19">
        <f t="shared" si="904"/>
        <v>3.8866119999999992E-5</v>
      </c>
      <c r="DJ646" s="19">
        <f t="shared" si="905"/>
        <v>0</v>
      </c>
      <c r="DK646" s="19">
        <f t="shared" si="906"/>
        <v>2.1516439999999996E-5</v>
      </c>
      <c r="DM646" s="68">
        <f t="shared" si="907"/>
        <v>1105.0398184848141</v>
      </c>
      <c r="DN646" s="19">
        <f t="shared" si="908"/>
        <v>41.026480552903138</v>
      </c>
      <c r="DO646" s="19">
        <f t="shared" si="909"/>
        <v>279.93057112511906</v>
      </c>
      <c r="DP646" s="19">
        <f t="shared" si="910"/>
        <v>0.7127283811863524</v>
      </c>
      <c r="DQ646" s="19">
        <f t="shared" si="911"/>
        <v>461.2996989920897</v>
      </c>
      <c r="DR646" s="19">
        <f t="shared" si="912"/>
        <v>14.564588998152061</v>
      </c>
      <c r="DS646" s="19">
        <f t="shared" si="913"/>
        <v>212.46468917561972</v>
      </c>
      <c r="DT646" s="19">
        <f t="shared" si="914"/>
        <v>259.1571332436078</v>
      </c>
      <c r="DU646" s="19">
        <f t="shared" si="915"/>
        <v>71.516417856145637</v>
      </c>
      <c r="DV646" s="19">
        <f t="shared" si="916"/>
        <v>86.158551739613813</v>
      </c>
      <c r="DX646" s="19">
        <f t="shared" si="917"/>
        <v>107.07651098069992</v>
      </c>
      <c r="DZ646" s="68">
        <f t="shared" si="918"/>
        <v>2638.9471895299512</v>
      </c>
      <c r="EA646" s="21">
        <f t="shared" si="919"/>
        <v>2.6389471895299512</v>
      </c>
      <c r="EB646" s="92">
        <f t="shared" si="920"/>
        <v>1064</v>
      </c>
    </row>
    <row r="647" spans="1:132" x14ac:dyDescent="0.3">
      <c r="A647" s="19">
        <f>'A. Thermody. result (all suite)'!C603</f>
        <v>1062</v>
      </c>
      <c r="B647" s="19" t="str">
        <f>'A. Thermody. result (all suite)'!A603</f>
        <v>Basanite</v>
      </c>
      <c r="C647" s="24">
        <f>'A. Thermody. result (all suite)'!G603</f>
        <v>58.036727999999997</v>
      </c>
      <c r="D647" s="19">
        <f>'A. Thermody. result (all suite)'!D603</f>
        <v>5000</v>
      </c>
      <c r="E647" s="61">
        <f>'A. Thermody. result (all suite)'!I603</f>
        <v>47.375295999999999</v>
      </c>
      <c r="F647" s="21">
        <f>'A. Thermody. result (all suite)'!J603</f>
        <v>1.2473460000000001</v>
      </c>
      <c r="G647" s="21">
        <f>'A. Thermody. result (all suite)'!K603</f>
        <v>17.059909000000001</v>
      </c>
      <c r="H647" s="21">
        <f>'A. Thermody. result (all suite)'!L603</f>
        <v>4.2813999999999998E-2</v>
      </c>
      <c r="I647" s="21">
        <f>'A. Thermody. result (all suite)'!M603</f>
        <v>9.7272839999999992</v>
      </c>
      <c r="J647" s="21">
        <f>'A. Thermody. result (all suite)'!N603</f>
        <v>0.31017899999999998</v>
      </c>
      <c r="K647" s="21">
        <f>'A. Thermody. result (all suite)'!O603</f>
        <v>3.9130189999999998</v>
      </c>
      <c r="L647" s="21">
        <f>'A. Thermody. result (all suite)'!P603</f>
        <v>6.7483029999999999</v>
      </c>
      <c r="M647" s="21">
        <f>'A. Thermody. result (all suite)'!Q603</f>
        <v>3.0189170000000001</v>
      </c>
      <c r="N647" s="21">
        <f>'A. Thermody. result (all suite)'!R603</f>
        <v>5.6004620000000003</v>
      </c>
      <c r="O647" s="21">
        <f>'A. Thermody. result (all suite)'!S603</f>
        <v>1.1042810000000001</v>
      </c>
      <c r="P647" s="21">
        <f>'A. Thermody. result (all suite)'!T603</f>
        <v>3.8521879999999999</v>
      </c>
      <c r="Q647" s="21">
        <f t="shared" si="838"/>
        <v>99.999998000000033</v>
      </c>
      <c r="S647" s="19">
        <f t="shared" si="839"/>
        <v>1335</v>
      </c>
      <c r="T647" s="19">
        <f t="shared" si="840"/>
        <v>0.5</v>
      </c>
      <c r="V647" s="61">
        <f t="shared" si="841"/>
        <v>45.550310496023805</v>
      </c>
      <c r="W647" s="21">
        <f t="shared" si="842"/>
        <v>1.1992958861085179</v>
      </c>
      <c r="X647" s="21">
        <f t="shared" si="843"/>
        <v>16.402729219547485</v>
      </c>
      <c r="Y647" s="21">
        <f t="shared" si="844"/>
        <v>4.116472419669448E-2</v>
      </c>
      <c r="Z647" s="21">
        <f t="shared" si="845"/>
        <v>9.3525707255318142</v>
      </c>
      <c r="AA647" s="21">
        <f t="shared" si="846"/>
        <v>0.2982303215445064</v>
      </c>
      <c r="AB647" s="21">
        <f t="shared" si="847"/>
        <v>3.7622821486295428</v>
      </c>
      <c r="AC647" s="21">
        <f t="shared" si="848"/>
        <v>6.488345676431214</v>
      </c>
      <c r="AD647" s="21">
        <f t="shared" si="849"/>
        <v>2.9026226392701528</v>
      </c>
      <c r="AE647" s="21">
        <f t="shared" si="850"/>
        <v>5.3847216705766341</v>
      </c>
      <c r="AF647" s="21">
        <f t="shared" si="851"/>
        <v>1.0617420189809406</v>
      </c>
      <c r="AG647" s="21">
        <f t="shared" si="852"/>
        <v>92.444015526841298</v>
      </c>
      <c r="AH647" s="21"/>
      <c r="AI647" s="61">
        <f t="shared" si="853"/>
        <v>49.273401027022871</v>
      </c>
      <c r="AJ647" s="21">
        <f t="shared" si="854"/>
        <v>1.2973212806407139</v>
      </c>
      <c r="AK647" s="21">
        <f t="shared" si="855"/>
        <v>17.743419220885013</v>
      </c>
      <c r="AL647" s="21">
        <f t="shared" si="856"/>
        <v>4.4529355374813007E-2</v>
      </c>
      <c r="AM647" s="21">
        <f t="shared" si="857"/>
        <v>10.117010465448979</v>
      </c>
      <c r="AN647" s="21">
        <f t="shared" si="858"/>
        <v>0.32260641194011597</v>
      </c>
      <c r="AO647" s="21">
        <f t="shared" si="859"/>
        <v>4.06979524546633</v>
      </c>
      <c r="AP647" s="21">
        <f t="shared" si="860"/>
        <v>7.0186757243872764</v>
      </c>
      <c r="AQ647" s="21">
        <f t="shared" si="861"/>
        <v>3.1398707885286212</v>
      </c>
      <c r="AR647" s="21">
        <f t="shared" si="862"/>
        <v>5.8248461405413208</v>
      </c>
      <c r="AS647" s="21">
        <f t="shared" si="863"/>
        <v>1.1485243397639533</v>
      </c>
      <c r="AT647" s="21">
        <f t="shared" si="864"/>
        <v>100.00000000000003</v>
      </c>
      <c r="AU647" s="21"/>
      <c r="AV647" s="21">
        <f>AR647*'[1]diagram lines'!$G$39</f>
        <v>4.8352406454964871</v>
      </c>
      <c r="AW647" s="21">
        <f>AK647*'[1]diagram lines'!$G$40</f>
        <v>9.3909952416225853</v>
      </c>
      <c r="AX647" s="21">
        <f>AQ647*'[1]diagram lines'!$G$38</f>
        <v>2.3293200848103583</v>
      </c>
      <c r="AY647" s="21">
        <f>AP647*'[1]diagram lines'!$G$41</f>
        <v>5.0159501726461002</v>
      </c>
      <c r="AZ647" s="21">
        <f t="shared" si="865"/>
        <v>8.964716929069942</v>
      </c>
      <c r="BA647" s="21">
        <f t="shared" si="866"/>
        <v>0.77098533193266194</v>
      </c>
      <c r="BB647" s="21">
        <f t="shared" si="867"/>
        <v>1.3107565969673043</v>
      </c>
      <c r="BC647" s="86">
        <f t="shared" si="868"/>
        <v>0.76291815148113595</v>
      </c>
      <c r="BX647" s="61">
        <f t="shared" si="869"/>
        <v>0.78853688415446077</v>
      </c>
      <c r="BY647" s="21">
        <f t="shared" si="870"/>
        <v>1.5615247871807713E-2</v>
      </c>
      <c r="BZ647" s="21">
        <f t="shared" si="871"/>
        <v>0.16731962534327188</v>
      </c>
      <c r="CA647" s="21">
        <f t="shared" si="872"/>
        <v>2.6810695722963242E-4</v>
      </c>
      <c r="CB647" s="21">
        <f t="shared" si="873"/>
        <v>0.13538321503131523</v>
      </c>
      <c r="CC647" s="21">
        <f t="shared" si="874"/>
        <v>4.3724133070200165E-3</v>
      </c>
      <c r="CD647" s="21">
        <f t="shared" si="875"/>
        <v>9.7097245657568235E-2</v>
      </c>
      <c r="CE647" s="21">
        <f t="shared" si="876"/>
        <v>0.1203335057061341</v>
      </c>
      <c r="CF647" s="21">
        <f t="shared" si="877"/>
        <v>4.8700064526536538E-2</v>
      </c>
      <c r="CG647" s="21">
        <f t="shared" si="878"/>
        <v>5.9452887473460725E-2</v>
      </c>
      <c r="CH647" s="21">
        <f t="shared" si="879"/>
        <v>7.7796948092205389E-3</v>
      </c>
      <c r="CI647" s="21">
        <f t="shared" si="880"/>
        <v>0.21377291897891232</v>
      </c>
      <c r="CJ647" s="21">
        <f t="shared" si="881"/>
        <v>1.6586318098169379</v>
      </c>
      <c r="CL647" s="68">
        <f t="shared" si="882"/>
        <v>0.47541406084662702</v>
      </c>
      <c r="CM647" s="19">
        <f t="shared" si="883"/>
        <v>9.4145353895818251E-3</v>
      </c>
      <c r="CN647" s="19">
        <f t="shared" si="884"/>
        <v>0.10087809986095639</v>
      </c>
      <c r="CO647" s="19">
        <f t="shared" si="885"/>
        <v>1.6164344349528856E-4</v>
      </c>
      <c r="CP647" s="19">
        <f t="shared" si="886"/>
        <v>8.1623428557213898E-2</v>
      </c>
      <c r="CQ647" s="19">
        <f t="shared" si="887"/>
        <v>2.6361566690937858E-3</v>
      </c>
      <c r="CR647" s="19">
        <f t="shared" si="888"/>
        <v>5.8540566437276273E-2</v>
      </c>
      <c r="CS647" s="19">
        <f t="shared" si="889"/>
        <v>7.2549860067747787E-2</v>
      </c>
      <c r="CT647" s="19">
        <f t="shared" si="890"/>
        <v>2.9361588411783525E-2</v>
      </c>
      <c r="CU647" s="19">
        <f t="shared" si="891"/>
        <v>3.584453591302008E-2</v>
      </c>
      <c r="CV647" s="19">
        <f t="shared" si="892"/>
        <v>4.6904290410776451E-3</v>
      </c>
      <c r="CW647" s="19">
        <f t="shared" si="893"/>
        <v>0.12888509536212639</v>
      </c>
      <c r="CX647" s="19">
        <f t="shared" si="894"/>
        <v>0.99999999999999978</v>
      </c>
      <c r="CZ647" s="68">
        <f t="shared" si="895"/>
        <v>2.5805000000000001E-5</v>
      </c>
      <c r="DA647" s="19">
        <f t="shared" si="896"/>
        <v>1.8847879999999998E-5</v>
      </c>
      <c r="DB647" s="19">
        <f t="shared" si="897"/>
        <v>3.667E-5</v>
      </c>
      <c r="DC647" s="19">
        <f t="shared" si="898"/>
        <v>4.006257999999999E-5</v>
      </c>
      <c r="DD647" s="19">
        <f t="shared" si="899"/>
        <v>1.2728039999999999E-5</v>
      </c>
      <c r="DE647" s="19">
        <f t="shared" si="900"/>
        <v>1.2728039999999999E-5</v>
      </c>
      <c r="DF647" s="19">
        <f t="shared" si="901"/>
        <v>1.1349739999999999E-5</v>
      </c>
      <c r="DG647" s="19">
        <f t="shared" si="902"/>
        <v>1.5855879999999997E-5</v>
      </c>
      <c r="DH647" s="19">
        <f t="shared" si="903"/>
        <v>2.523416E-5</v>
      </c>
      <c r="DI647" s="19">
        <f t="shared" si="904"/>
        <v>3.8841959999999989E-5</v>
      </c>
      <c r="DJ647" s="19">
        <f t="shared" si="905"/>
        <v>0</v>
      </c>
      <c r="DK647" s="19">
        <f t="shared" si="906"/>
        <v>2.1497519999999997E-5</v>
      </c>
      <c r="DM647" s="68">
        <f t="shared" si="907"/>
        <v>1106.873736704722</v>
      </c>
      <c r="DN647" s="19">
        <f t="shared" si="908"/>
        <v>39.900141921520948</v>
      </c>
      <c r="DO647" s="19">
        <f t="shared" si="909"/>
        <v>280.48898450567526</v>
      </c>
      <c r="DP647" s="19">
        <f t="shared" si="910"/>
        <v>0.64431300959056148</v>
      </c>
      <c r="DQ647" s="19">
        <f t="shared" si="911"/>
        <v>460.76562784496429</v>
      </c>
      <c r="DR647" s="19">
        <f t="shared" si="912"/>
        <v>14.692674921316494</v>
      </c>
      <c r="DS647" s="19">
        <f t="shared" si="913"/>
        <v>207.86245565292546</v>
      </c>
      <c r="DT647" s="19">
        <f t="shared" si="914"/>
        <v>256.59857116724504</v>
      </c>
      <c r="DU647" s="19">
        <f t="shared" si="915"/>
        <v>72.129401796868251</v>
      </c>
      <c r="DV647" s="19">
        <f t="shared" si="916"/>
        <v>86.93061017019977</v>
      </c>
      <c r="DX647" s="19">
        <f t="shared" si="917"/>
        <v>108.03615572519611</v>
      </c>
      <c r="DZ647" s="68">
        <f t="shared" si="918"/>
        <v>2634.9226734202239</v>
      </c>
      <c r="EA647" s="21">
        <f t="shared" si="919"/>
        <v>2.634922673420224</v>
      </c>
      <c r="EB647" s="92">
        <f t="shared" si="920"/>
        <v>1062</v>
      </c>
    </row>
    <row r="648" spans="1:132" x14ac:dyDescent="0.3">
      <c r="A648" s="19">
        <f>'A. Thermody. result (all suite)'!C604</f>
        <v>1060</v>
      </c>
      <c r="B648" s="19" t="str">
        <f>'A. Thermody. result (all suite)'!A604</f>
        <v>Basanite</v>
      </c>
      <c r="C648" s="24">
        <f>'A. Thermody. result (all suite)'!G604</f>
        <v>57.560972999999997</v>
      </c>
      <c r="D648" s="19">
        <f>'A. Thermody. result (all suite)'!D604</f>
        <v>5000</v>
      </c>
      <c r="E648" s="61">
        <f>'A. Thermody. result (all suite)'!I604</f>
        <v>47.458860999999999</v>
      </c>
      <c r="F648" s="21">
        <f>'A. Thermody. result (all suite)'!J604</f>
        <v>1.2122710000000001</v>
      </c>
      <c r="G648" s="21">
        <f>'A. Thermody. result (all suite)'!K604</f>
        <v>17.095424999999999</v>
      </c>
      <c r="H648" s="21">
        <f>'A. Thermody. result (all suite)'!L604</f>
        <v>3.8530000000000002E-2</v>
      </c>
      <c r="I648" s="21">
        <f>'A. Thermody. result (all suite)'!M604</f>
        <v>9.7119509999999991</v>
      </c>
      <c r="J648" s="21">
        <f>'A. Thermody. result (all suite)'!N604</f>
        <v>0.31274299999999999</v>
      </c>
      <c r="K648" s="21">
        <f>'A. Thermody. result (all suite)'!O604</f>
        <v>3.826441</v>
      </c>
      <c r="L648" s="21">
        <f>'A. Thermody. result (all suite)'!P604</f>
        <v>6.6804139999999999</v>
      </c>
      <c r="M648" s="21">
        <f>'A. Thermody. result (all suite)'!Q604</f>
        <v>3.0427710000000001</v>
      </c>
      <c r="N648" s="21">
        <f>'A. Thermody. result (all suite)'!R604</f>
        <v>5.6467510000000001</v>
      </c>
      <c r="O648" s="21">
        <f>'A. Thermody. result (all suite)'!S604</f>
        <v>1.0907720000000001</v>
      </c>
      <c r="P648" s="21">
        <f>'A. Thermody. result (all suite)'!T604</f>
        <v>3.88307</v>
      </c>
      <c r="Q648" s="21">
        <f t="shared" si="838"/>
        <v>100</v>
      </c>
      <c r="S648" s="19">
        <f t="shared" si="839"/>
        <v>1333</v>
      </c>
      <c r="T648" s="19">
        <f t="shared" si="840"/>
        <v>0.5</v>
      </c>
      <c r="V648" s="61">
        <f t="shared" si="841"/>
        <v>45.6160002061673</v>
      </c>
      <c r="W648" s="21">
        <f t="shared" si="842"/>
        <v>1.1651976684803</v>
      </c>
      <c r="X648" s="21">
        <f t="shared" si="843"/>
        <v>16.431597680452498</v>
      </c>
      <c r="Y648" s="21">
        <f t="shared" si="844"/>
        <v>3.7033853129000004E-2</v>
      </c>
      <c r="Z648" s="21">
        <f t="shared" si="845"/>
        <v>9.3348291443042992</v>
      </c>
      <c r="AA648" s="21">
        <f t="shared" si="846"/>
        <v>0.30059897038989997</v>
      </c>
      <c r="AB648" s="21">
        <f t="shared" si="847"/>
        <v>3.6778576174612998</v>
      </c>
      <c r="AC648" s="21">
        <f t="shared" si="848"/>
        <v>6.4210088480901995</v>
      </c>
      <c r="AD648" s="21">
        <f t="shared" si="849"/>
        <v>2.9246180721303001</v>
      </c>
      <c r="AE648" s="21">
        <f t="shared" si="850"/>
        <v>5.4274837059443</v>
      </c>
      <c r="AF648" s="21">
        <f t="shared" si="851"/>
        <v>1.0484165596996</v>
      </c>
      <c r="AG648" s="21">
        <f t="shared" si="852"/>
        <v>92.384642326248994</v>
      </c>
      <c r="AH648" s="21"/>
      <c r="AI648" s="61">
        <f t="shared" si="853"/>
        <v>49.376172335092271</v>
      </c>
      <c r="AJ648" s="21">
        <f t="shared" si="854"/>
        <v>1.2612460676802724</v>
      </c>
      <c r="AK648" s="21">
        <f t="shared" si="855"/>
        <v>17.786070570501991</v>
      </c>
      <c r="AL648" s="21">
        <f t="shared" si="856"/>
        <v>4.0086590364465456E-2</v>
      </c>
      <c r="AM648" s="21">
        <f t="shared" si="857"/>
        <v>10.104308366902687</v>
      </c>
      <c r="AN648" s="21">
        <f t="shared" si="858"/>
        <v>0.3253776415871793</v>
      </c>
      <c r="AO648" s="21">
        <f t="shared" si="859"/>
        <v>3.981027067760071</v>
      </c>
      <c r="AP648" s="21">
        <f t="shared" si="860"/>
        <v>6.9502989743846371</v>
      </c>
      <c r="AQ648" s="21">
        <f t="shared" si="861"/>
        <v>3.1656972398098859</v>
      </c>
      <c r="AR648" s="21">
        <f t="shared" si="862"/>
        <v>5.8748765696116179</v>
      </c>
      <c r="AS648" s="21">
        <f t="shared" si="863"/>
        <v>1.1348385763049238</v>
      </c>
      <c r="AT648" s="21">
        <f t="shared" si="864"/>
        <v>100.00000000000001</v>
      </c>
      <c r="AU648" s="21"/>
      <c r="AV648" s="21">
        <f>AR648*'[1]diagram lines'!$G$39</f>
        <v>4.8767712127107217</v>
      </c>
      <c r="AW648" s="21">
        <f>AK648*'[1]diagram lines'!$G$40</f>
        <v>9.4135691669926373</v>
      </c>
      <c r="AX648" s="21">
        <f>AQ648*'[1]diagram lines'!$G$38</f>
        <v>2.3484794947799057</v>
      </c>
      <c r="AY648" s="21">
        <f>AP648*'[1]diagram lines'!$G$41</f>
        <v>4.9670842064084795</v>
      </c>
      <c r="AZ648" s="21">
        <f t="shared" si="865"/>
        <v>9.0405738094215042</v>
      </c>
      <c r="BA648" s="21">
        <f t="shared" si="866"/>
        <v>0.77208912267176066</v>
      </c>
      <c r="BB648" s="21">
        <f t="shared" si="867"/>
        <v>1.3028709380607815</v>
      </c>
      <c r="BC648" s="86">
        <f t="shared" si="868"/>
        <v>0.76753573265546904</v>
      </c>
      <c r="BX648" s="61">
        <f t="shared" si="869"/>
        <v>0.78992777962716376</v>
      </c>
      <c r="BY648" s="21">
        <f t="shared" si="870"/>
        <v>1.5176151727591389E-2</v>
      </c>
      <c r="BZ648" s="21">
        <f t="shared" si="871"/>
        <v>0.16766795802275403</v>
      </c>
      <c r="CA648" s="21">
        <f t="shared" si="872"/>
        <v>2.4127997996117479E-4</v>
      </c>
      <c r="CB648" s="21">
        <f t="shared" si="873"/>
        <v>0.1351698121085595</v>
      </c>
      <c r="CC648" s="21">
        <f t="shared" si="874"/>
        <v>4.4085565266422325E-3</v>
      </c>
      <c r="CD648" s="21">
        <f t="shared" si="875"/>
        <v>9.4948908188585618E-2</v>
      </c>
      <c r="CE648" s="21">
        <f t="shared" si="876"/>
        <v>0.11912293152639088</v>
      </c>
      <c r="CF648" s="21">
        <f t="shared" si="877"/>
        <v>4.9084868527181802E-2</v>
      </c>
      <c r="CG648" s="21">
        <f t="shared" si="878"/>
        <v>5.9944278131634818E-2</v>
      </c>
      <c r="CH648" s="21">
        <f t="shared" si="879"/>
        <v>7.684523474046104E-3</v>
      </c>
      <c r="CI648" s="21">
        <f t="shared" si="880"/>
        <v>0.21548668146503885</v>
      </c>
      <c r="CJ648" s="21">
        <f t="shared" si="881"/>
        <v>1.6588637293055504</v>
      </c>
      <c r="CL648" s="68">
        <f t="shared" si="882"/>
        <v>0.47618605776488404</v>
      </c>
      <c r="CM648" s="19">
        <f t="shared" si="883"/>
        <v>9.1485222441656348E-3</v>
      </c>
      <c r="CN648" s="19">
        <f t="shared" si="884"/>
        <v>0.10107397917063676</v>
      </c>
      <c r="CO648" s="19">
        <f t="shared" si="885"/>
        <v>1.4544894538274204E-4</v>
      </c>
      <c r="CP648" s="19">
        <f t="shared" si="886"/>
        <v>8.1483373058705427E-2</v>
      </c>
      <c r="CQ648" s="19">
        <f t="shared" si="887"/>
        <v>2.6575760556822744E-3</v>
      </c>
      <c r="CR648" s="19">
        <f t="shared" si="888"/>
        <v>5.7237316430044587E-2</v>
      </c>
      <c r="CS648" s="19">
        <f t="shared" si="889"/>
        <v>7.1809956069302489E-2</v>
      </c>
      <c r="CT648" s="19">
        <f t="shared" si="890"/>
        <v>2.9589451900145038E-2</v>
      </c>
      <c r="CU648" s="19">
        <f t="shared" si="891"/>
        <v>3.6135745855827031E-2</v>
      </c>
      <c r="CV648" s="19">
        <f t="shared" si="892"/>
        <v>4.6324018894928001E-3</v>
      </c>
      <c r="CW648" s="19">
        <f t="shared" si="893"/>
        <v>0.12990017061573103</v>
      </c>
      <c r="CX648" s="19">
        <f t="shared" si="894"/>
        <v>0.99999999999999978</v>
      </c>
      <c r="CZ648" s="68">
        <f t="shared" si="895"/>
        <v>2.5805000000000001E-5</v>
      </c>
      <c r="DA648" s="19">
        <f t="shared" si="896"/>
        <v>1.8833399999999995E-5</v>
      </c>
      <c r="DB648" s="19">
        <f t="shared" si="897"/>
        <v>3.667E-5</v>
      </c>
      <c r="DC648" s="19">
        <f t="shared" si="898"/>
        <v>4.0044399999999992E-5</v>
      </c>
      <c r="DD648" s="19">
        <f t="shared" si="899"/>
        <v>1.2722199999999998E-5</v>
      </c>
      <c r="DE648" s="19">
        <f t="shared" si="900"/>
        <v>1.2722199999999998E-5</v>
      </c>
      <c r="DF648" s="19">
        <f t="shared" si="901"/>
        <v>1.1343199999999998E-5</v>
      </c>
      <c r="DG648" s="19">
        <f t="shared" si="902"/>
        <v>1.5848399999999999E-5</v>
      </c>
      <c r="DH648" s="19">
        <f t="shared" si="903"/>
        <v>2.52188E-5</v>
      </c>
      <c r="DI648" s="19">
        <f t="shared" si="904"/>
        <v>3.8817799999999993E-5</v>
      </c>
      <c r="DJ648" s="19">
        <f t="shared" si="905"/>
        <v>0</v>
      </c>
      <c r="DK648" s="19">
        <f t="shared" si="906"/>
        <v>2.1478599999999995E-5</v>
      </c>
      <c r="DM648" s="68">
        <f t="shared" si="907"/>
        <v>1108.671123833142</v>
      </c>
      <c r="DN648" s="19">
        <f t="shared" si="908"/>
        <v>38.802550620915561</v>
      </c>
      <c r="DO648" s="19">
        <f t="shared" si="909"/>
        <v>281.03362193177321</v>
      </c>
      <c r="DP648" s="19">
        <f t="shared" si="910"/>
        <v>0.58002472475976863</v>
      </c>
      <c r="DQ648" s="19">
        <f t="shared" si="911"/>
        <v>460.18615917592751</v>
      </c>
      <c r="DR648" s="19">
        <f t="shared" si="912"/>
        <v>14.818855653118215</v>
      </c>
      <c r="DS648" s="19">
        <f t="shared" si="913"/>
        <v>203.35212745352251</v>
      </c>
      <c r="DT648" s="19">
        <f t="shared" si="914"/>
        <v>254.10150780939927</v>
      </c>
      <c r="DU648" s="19">
        <f t="shared" si="915"/>
        <v>72.733441848541204</v>
      </c>
      <c r="DV648" s="19">
        <f t="shared" si="916"/>
        <v>87.691400842368878</v>
      </c>
      <c r="DX648" s="19">
        <f t="shared" si="917"/>
        <v>108.98294462839635</v>
      </c>
      <c r="DZ648" s="68">
        <f t="shared" si="918"/>
        <v>2630.9537585218641</v>
      </c>
      <c r="EA648" s="21">
        <f t="shared" si="919"/>
        <v>2.6309537585218639</v>
      </c>
      <c r="EB648" s="92">
        <f t="shared" si="920"/>
        <v>1060</v>
      </c>
    </row>
    <row r="649" spans="1:132" x14ac:dyDescent="0.3">
      <c r="A649" s="19">
        <f>'A. Thermody. result (all suite)'!C605</f>
        <v>1058</v>
      </c>
      <c r="B649" s="19" t="str">
        <f>'A. Thermody. result (all suite)'!A605</f>
        <v>Basanite</v>
      </c>
      <c r="C649" s="24">
        <f>'A. Thermody. result (all suite)'!G605</f>
        <v>57.100568000000003</v>
      </c>
      <c r="D649" s="19">
        <f>'A. Thermody. result (all suite)'!D605</f>
        <v>5000</v>
      </c>
      <c r="E649" s="61">
        <f>'A. Thermody. result (all suite)'!I605</f>
        <v>47.54092</v>
      </c>
      <c r="F649" s="21">
        <f>'A. Thermody. result (all suite)'!J605</f>
        <v>1.178115</v>
      </c>
      <c r="G649" s="21">
        <f>'A. Thermody. result (all suite)'!K605</f>
        <v>17.130127999999999</v>
      </c>
      <c r="H649" s="21">
        <f>'A. Thermody. result (all suite)'!L605</f>
        <v>3.4514000000000003E-2</v>
      </c>
      <c r="I649" s="21">
        <f>'A. Thermody. result (all suite)'!M605</f>
        <v>9.6957039999999992</v>
      </c>
      <c r="J649" s="21">
        <f>'A. Thermody. result (all suite)'!N605</f>
        <v>0.31526500000000002</v>
      </c>
      <c r="K649" s="21">
        <f>'A. Thermody. result (all suite)'!O605</f>
        <v>3.741628</v>
      </c>
      <c r="L649" s="21">
        <f>'A. Thermody. result (all suite)'!P605</f>
        <v>6.614134</v>
      </c>
      <c r="M649" s="21">
        <f>'A. Thermody. result (all suite)'!Q605</f>
        <v>3.0662340000000001</v>
      </c>
      <c r="N649" s="21">
        <f>'A. Thermody. result (all suite)'!R605</f>
        <v>5.6922810000000004</v>
      </c>
      <c r="O649" s="21">
        <f>'A. Thermody. result (all suite)'!S605</f>
        <v>1.0776239999999999</v>
      </c>
      <c r="P649" s="21">
        <f>'A. Thermody. result (all suite)'!T605</f>
        <v>3.9134509999999998</v>
      </c>
      <c r="Q649" s="21">
        <f t="shared" si="838"/>
        <v>99.999998000000005</v>
      </c>
      <c r="S649" s="19">
        <f t="shared" si="839"/>
        <v>1331</v>
      </c>
      <c r="T649" s="19">
        <f t="shared" si="840"/>
        <v>0.5</v>
      </c>
      <c r="V649" s="61">
        <f t="shared" si="841"/>
        <v>45.680429353640989</v>
      </c>
      <c r="W649" s="21">
        <f t="shared" si="842"/>
        <v>1.132010045829251</v>
      </c>
      <c r="X649" s="21">
        <f t="shared" si="843"/>
        <v>16.459748821075138</v>
      </c>
      <c r="Y649" s="21">
        <f t="shared" si="844"/>
        <v>3.3163311494846234E-2</v>
      </c>
      <c r="Z649" s="21">
        <f t="shared" si="845"/>
        <v>9.3162673672662262</v>
      </c>
      <c r="AA649" s="21">
        <f t="shared" si="846"/>
        <v>0.30292725845809521</v>
      </c>
      <c r="AB649" s="21">
        <f t="shared" si="847"/>
        <v>3.5952012186891849</v>
      </c>
      <c r="AC649" s="21">
        <f t="shared" si="848"/>
        <v>6.3552931016588428</v>
      </c>
      <c r="AD649" s="21">
        <f t="shared" si="849"/>
        <v>2.946238432464749</v>
      </c>
      <c r="AE649" s="21">
        <f t="shared" si="850"/>
        <v>5.4695163678273984</v>
      </c>
      <c r="AF649" s="21">
        <f t="shared" si="851"/>
        <v>1.0354517119523141</v>
      </c>
      <c r="AG649" s="21">
        <f t="shared" si="852"/>
        <v>92.326246990357049</v>
      </c>
      <c r="AH649" s="21"/>
      <c r="AI649" s="61">
        <f t="shared" si="853"/>
        <v>49.477186436931696</v>
      </c>
      <c r="AJ649" s="21">
        <f t="shared" si="854"/>
        <v>1.2260977595542069</v>
      </c>
      <c r="AK649" s="21">
        <f t="shared" si="855"/>
        <v>17.827811004593595</v>
      </c>
      <c r="AL649" s="21">
        <f t="shared" si="856"/>
        <v>3.5919700600751107E-2</v>
      </c>
      <c r="AM649" s="21">
        <f t="shared" si="857"/>
        <v>10.090594680231352</v>
      </c>
      <c r="AN649" s="21">
        <f t="shared" si="858"/>
        <v>0.32810524453542905</v>
      </c>
      <c r="AO649" s="21">
        <f t="shared" si="859"/>
        <v>3.8940185872222046</v>
      </c>
      <c r="AP649" s="21">
        <f t="shared" si="860"/>
        <v>6.8835172107912239</v>
      </c>
      <c r="AQ649" s="21">
        <f t="shared" si="861"/>
        <v>3.1911168584297234</v>
      </c>
      <c r="AR649" s="21">
        <f t="shared" si="862"/>
        <v>5.924118596956137</v>
      </c>
      <c r="AS649" s="21">
        <f t="shared" si="863"/>
        <v>1.121513920153671</v>
      </c>
      <c r="AT649" s="21">
        <f t="shared" si="864"/>
        <v>99.999999999999986</v>
      </c>
      <c r="AU649" s="21"/>
      <c r="AV649" s="21">
        <f>AR649*'[1]diagram lines'!$G$39</f>
        <v>4.9176473227981106</v>
      </c>
      <c r="AW649" s="21">
        <f>AK649*'[1]diagram lines'!$G$40</f>
        <v>9.4356609754010261</v>
      </c>
      <c r="AX649" s="21">
        <f>AQ649*'[1]diagram lines'!$G$38</f>
        <v>2.3673370950403143</v>
      </c>
      <c r="AY649" s="21">
        <f>AP649*'[1]diagram lines'!$G$41</f>
        <v>4.9193581093810756</v>
      </c>
      <c r="AZ649" s="21">
        <f t="shared" si="865"/>
        <v>9.1152354553858608</v>
      </c>
      <c r="BA649" s="21">
        <f t="shared" si="866"/>
        <v>0.77313963897330407</v>
      </c>
      <c r="BB649" s="21">
        <f t="shared" si="867"/>
        <v>1.2952204746377127</v>
      </c>
      <c r="BC649" s="86">
        <f t="shared" si="868"/>
        <v>0.77206932686862506</v>
      </c>
      <c r="BX649" s="61">
        <f t="shared" si="869"/>
        <v>0.79129360852197073</v>
      </c>
      <c r="BY649" s="21">
        <f t="shared" si="870"/>
        <v>1.4748560340510768E-2</v>
      </c>
      <c r="BZ649" s="21">
        <f t="shared" si="871"/>
        <v>0.16800831698705374</v>
      </c>
      <c r="CA649" s="21">
        <f t="shared" si="872"/>
        <v>2.1613125430521637E-4</v>
      </c>
      <c r="CB649" s="21">
        <f t="shared" si="873"/>
        <v>0.1349436882393876</v>
      </c>
      <c r="CC649" s="21">
        <f t="shared" si="874"/>
        <v>4.4441076966450525E-3</v>
      </c>
      <c r="CD649" s="21">
        <f t="shared" si="875"/>
        <v>9.2844367245657575E-2</v>
      </c>
      <c r="CE649" s="21">
        <f t="shared" si="876"/>
        <v>0.11794104850213981</v>
      </c>
      <c r="CF649" s="21">
        <f t="shared" si="877"/>
        <v>4.9463365058880465E-2</v>
      </c>
      <c r="CG649" s="21">
        <f t="shared" si="878"/>
        <v>6.0427611464968153E-2</v>
      </c>
      <c r="CH649" s="21">
        <f t="shared" si="879"/>
        <v>7.5918953953671873E-3</v>
      </c>
      <c r="CI649" s="21">
        <f t="shared" si="880"/>
        <v>0.21717264150943397</v>
      </c>
      <c r="CJ649" s="21">
        <f t="shared" si="881"/>
        <v>1.6590953422163202</v>
      </c>
      <c r="CL649" s="68">
        <f t="shared" si="882"/>
        <v>0.47694281840663405</v>
      </c>
      <c r="CM649" s="19">
        <f t="shared" si="883"/>
        <v>8.8895194659571204E-3</v>
      </c>
      <c r="CN649" s="19">
        <f t="shared" si="884"/>
        <v>0.10126501636887127</v>
      </c>
      <c r="CO649" s="19">
        <f t="shared" si="885"/>
        <v>1.3027054492027875E-4</v>
      </c>
      <c r="CP649" s="19">
        <f t="shared" si="886"/>
        <v>8.1335704347841542E-2</v>
      </c>
      <c r="CQ649" s="19">
        <f t="shared" si="887"/>
        <v>2.678633098148744E-3</v>
      </c>
      <c r="CR649" s="19">
        <f t="shared" si="888"/>
        <v>5.5960838948309284E-2</v>
      </c>
      <c r="CS649" s="19">
        <f t="shared" si="889"/>
        <v>7.1087565314110882E-2</v>
      </c>
      <c r="CT649" s="19">
        <f t="shared" si="890"/>
        <v>2.9813455441809814E-2</v>
      </c>
      <c r="CU649" s="19">
        <f t="shared" si="891"/>
        <v>3.6422024658477603E-2</v>
      </c>
      <c r="CV649" s="19">
        <f t="shared" si="892"/>
        <v>4.5759247236662557E-3</v>
      </c>
      <c r="CW649" s="19">
        <f t="shared" si="893"/>
        <v>0.13089822868125323</v>
      </c>
      <c r="CX649" s="19">
        <f t="shared" si="894"/>
        <v>1.0000000000000002</v>
      </c>
      <c r="CZ649" s="68">
        <f t="shared" si="895"/>
        <v>2.5805000000000001E-5</v>
      </c>
      <c r="DA649" s="19">
        <f t="shared" si="896"/>
        <v>1.8818919999999998E-5</v>
      </c>
      <c r="DB649" s="19">
        <f t="shared" si="897"/>
        <v>3.667E-5</v>
      </c>
      <c r="DC649" s="19">
        <f t="shared" si="898"/>
        <v>4.0026219999999994E-5</v>
      </c>
      <c r="DD649" s="19">
        <f t="shared" si="899"/>
        <v>1.2716359999999998E-5</v>
      </c>
      <c r="DE649" s="19">
        <f t="shared" si="900"/>
        <v>1.2716359999999998E-5</v>
      </c>
      <c r="DF649" s="19">
        <f t="shared" si="901"/>
        <v>1.1336659999999998E-5</v>
      </c>
      <c r="DG649" s="19">
        <f t="shared" si="902"/>
        <v>1.5840919999999997E-5</v>
      </c>
      <c r="DH649" s="19">
        <f t="shared" si="903"/>
        <v>2.5203439999999999E-5</v>
      </c>
      <c r="DI649" s="19">
        <f t="shared" si="904"/>
        <v>3.879363999999999E-5</v>
      </c>
      <c r="DJ649" s="19">
        <f t="shared" si="905"/>
        <v>0</v>
      </c>
      <c r="DK649" s="19">
        <f t="shared" si="906"/>
        <v>2.1459679999999996E-5</v>
      </c>
      <c r="DM649" s="68">
        <f t="shared" si="907"/>
        <v>1110.4330373908379</v>
      </c>
      <c r="DN649" s="19">
        <f t="shared" si="908"/>
        <v>37.733026918688999</v>
      </c>
      <c r="DO649" s="19">
        <f t="shared" si="909"/>
        <v>281.56479599045849</v>
      </c>
      <c r="DP649" s="19">
        <f t="shared" si="910"/>
        <v>0.5197318986983861</v>
      </c>
      <c r="DQ649" s="19">
        <f t="shared" si="911"/>
        <v>459.56314207779701</v>
      </c>
      <c r="DR649" s="19">
        <f t="shared" si="912"/>
        <v>14.943130894585552</v>
      </c>
      <c r="DS649" s="19">
        <f t="shared" si="913"/>
        <v>198.93176734742545</v>
      </c>
      <c r="DT649" s="19">
        <f t="shared" si="914"/>
        <v>251.66408660704928</v>
      </c>
      <c r="DU649" s="19">
        <f t="shared" si="915"/>
        <v>73.328724286755715</v>
      </c>
      <c r="DV649" s="19">
        <f t="shared" si="916"/>
        <v>88.441165171110285</v>
      </c>
      <c r="DX649" s="19">
        <f t="shared" si="917"/>
        <v>109.91711343487803</v>
      </c>
      <c r="DZ649" s="68">
        <f t="shared" si="918"/>
        <v>2627.0397220182849</v>
      </c>
      <c r="EA649" s="21">
        <f t="shared" si="919"/>
        <v>2.6270397220182851</v>
      </c>
      <c r="EB649" s="92">
        <f t="shared" si="920"/>
        <v>1058</v>
      </c>
    </row>
    <row r="650" spans="1:132" x14ac:dyDescent="0.3">
      <c r="A650" s="19">
        <f>'A. Thermody. result (all suite)'!C606</f>
        <v>1056</v>
      </c>
      <c r="B650" s="19" t="str">
        <f>'A. Thermody. result (all suite)'!A606</f>
        <v>Basanite</v>
      </c>
      <c r="C650" s="24">
        <f>'A. Thermody. result (all suite)'!G606</f>
        <v>56.654800999999999</v>
      </c>
      <c r="D650" s="19">
        <f>'A. Thermody. result (all suite)'!D606</f>
        <v>5000</v>
      </c>
      <c r="E650" s="61">
        <f>'A. Thermody. result (all suite)'!I606</f>
        <v>47.621512000000003</v>
      </c>
      <c r="F650" s="21">
        <f>'A. Thermody. result (all suite)'!J606</f>
        <v>1.1448560000000001</v>
      </c>
      <c r="G650" s="21">
        <f>'A. Thermody. result (all suite)'!K606</f>
        <v>17.164038000000001</v>
      </c>
      <c r="H650" s="21">
        <f>'A. Thermody. result (all suite)'!L606</f>
        <v>3.0759999999999999E-2</v>
      </c>
      <c r="I650" s="21">
        <f>'A. Thermody. result (all suite)'!M606</f>
        <v>9.6785829999999997</v>
      </c>
      <c r="J650" s="21">
        <f>'A. Thermody. result (all suite)'!N606</f>
        <v>0.317745</v>
      </c>
      <c r="K650" s="21">
        <f>'A. Thermody. result (all suite)'!O606</f>
        <v>3.6585399999999999</v>
      </c>
      <c r="L650" s="21">
        <f>'A. Thermody. result (all suite)'!P606</f>
        <v>6.5494159999999999</v>
      </c>
      <c r="M650" s="21">
        <f>'A. Thermody. result (all suite)'!Q606</f>
        <v>3.0893130000000002</v>
      </c>
      <c r="N650" s="21">
        <f>'A. Thermody. result (all suite)'!R606</f>
        <v>5.737069</v>
      </c>
      <c r="O650" s="21">
        <f>'A. Thermody. result (all suite)'!S606</f>
        <v>1.0648260000000001</v>
      </c>
      <c r="P650" s="21">
        <f>'A. Thermody. result (all suite)'!T606</f>
        <v>3.9433419999999999</v>
      </c>
      <c r="Q650" s="21">
        <f t="shared" si="838"/>
        <v>100.00000000000001</v>
      </c>
      <c r="S650" s="19">
        <f t="shared" si="839"/>
        <v>1329</v>
      </c>
      <c r="T650" s="19">
        <f t="shared" si="840"/>
        <v>0.5</v>
      </c>
      <c r="V650" s="61">
        <f t="shared" si="841"/>
        <v>45.743632916268965</v>
      </c>
      <c r="W650" s="21">
        <f t="shared" si="842"/>
        <v>1.0997104125124801</v>
      </c>
      <c r="X650" s="21">
        <f t="shared" si="843"/>
        <v>16.487201280650041</v>
      </c>
      <c r="Y650" s="21">
        <f t="shared" si="844"/>
        <v>2.9547028000799998E-2</v>
      </c>
      <c r="Z650" s="21">
        <f t="shared" si="845"/>
        <v>9.2969233715561401</v>
      </c>
      <c r="AA650" s="21">
        <f t="shared" si="846"/>
        <v>0.30521522796209999</v>
      </c>
      <c r="AB650" s="21">
        <f t="shared" si="847"/>
        <v>3.5142712555931999</v>
      </c>
      <c r="AC650" s="21">
        <f t="shared" si="848"/>
        <v>6.2911501281172804</v>
      </c>
      <c r="AD650" s="21">
        <f t="shared" si="849"/>
        <v>2.9674908229595403</v>
      </c>
      <c r="AE650" s="21">
        <f t="shared" si="850"/>
        <v>5.5108367485540191</v>
      </c>
      <c r="AF650" s="21">
        <f t="shared" si="851"/>
        <v>1.0228362691150801</v>
      </c>
      <c r="AG650" s="21">
        <f t="shared" si="852"/>
        <v>92.26881546128962</v>
      </c>
      <c r="AH650" s="21"/>
      <c r="AI650" s="61">
        <f t="shared" si="853"/>
        <v>49.576482246550796</v>
      </c>
      <c r="AJ650" s="21">
        <f t="shared" si="854"/>
        <v>1.1918549154604154</v>
      </c>
      <c r="AK650" s="21">
        <f t="shared" si="855"/>
        <v>17.868660389996084</v>
      </c>
      <c r="AL650" s="21">
        <f t="shared" si="856"/>
        <v>3.2022767229732275E-2</v>
      </c>
      <c r="AM650" s="21">
        <f t="shared" si="857"/>
        <v>10.075910615170478</v>
      </c>
      <c r="AN650" s="21">
        <f t="shared" si="858"/>
        <v>0.33078914738008069</v>
      </c>
      <c r="AO650" s="21">
        <f t="shared" si="859"/>
        <v>3.8087313010619215</v>
      </c>
      <c r="AP650" s="21">
        <f t="shared" si="860"/>
        <v>6.8182842671873951</v>
      </c>
      <c r="AQ650" s="21">
        <f t="shared" si="861"/>
        <v>3.2161362515860183</v>
      </c>
      <c r="AR650" s="21">
        <f t="shared" si="862"/>
        <v>5.9725885945355293</v>
      </c>
      <c r="AS650" s="21">
        <f t="shared" si="863"/>
        <v>1.1085395038415768</v>
      </c>
      <c r="AT650" s="21">
        <f t="shared" si="864"/>
        <v>100.00000000000003</v>
      </c>
      <c r="AU650" s="21"/>
      <c r="AV650" s="21">
        <f>AR650*'[1]diagram lines'!$G$39</f>
        <v>4.9578825662239936</v>
      </c>
      <c r="AW650" s="21">
        <f>AK650*'[1]diagram lines'!$G$40</f>
        <v>9.4572811816962403</v>
      </c>
      <c r="AX650" s="21">
        <f>AQ650*'[1]diagram lines'!$G$38</f>
        <v>2.3858977871559395</v>
      </c>
      <c r="AY650" s="21">
        <f>AP650*'[1]diagram lines'!$G$41</f>
        <v>4.872738888379752</v>
      </c>
      <c r="AZ650" s="21">
        <f t="shared" si="865"/>
        <v>9.1887248461215485</v>
      </c>
      <c r="BA650" s="21">
        <f t="shared" si="866"/>
        <v>0.77413877018000754</v>
      </c>
      <c r="BB650" s="21">
        <f t="shared" si="867"/>
        <v>1.2877946679523959</v>
      </c>
      <c r="BC650" s="86">
        <f t="shared" si="868"/>
        <v>0.77652130800479868</v>
      </c>
      <c r="BX650" s="61">
        <f t="shared" si="869"/>
        <v>0.79263501997336894</v>
      </c>
      <c r="BY650" s="21">
        <f t="shared" si="870"/>
        <v>1.4332198297446171E-2</v>
      </c>
      <c r="BZ650" s="21">
        <f t="shared" si="871"/>
        <v>0.16834089839152611</v>
      </c>
      <c r="CA650" s="21">
        <f t="shared" si="872"/>
        <v>1.9262320746446239E-4</v>
      </c>
      <c r="CB650" s="21">
        <f t="shared" si="873"/>
        <v>0.13470540013917884</v>
      </c>
      <c r="CC650" s="21">
        <f t="shared" si="874"/>
        <v>4.4790668170284747E-3</v>
      </c>
      <c r="CD650" s="21">
        <f t="shared" si="875"/>
        <v>9.0782630272952858E-2</v>
      </c>
      <c r="CE650" s="21">
        <f t="shared" si="876"/>
        <v>0.11678701854493581</v>
      </c>
      <c r="CF650" s="21">
        <f t="shared" si="877"/>
        <v>4.9835667043071463E-2</v>
      </c>
      <c r="CG650" s="21">
        <f t="shared" si="878"/>
        <v>6.0903067940552016E-2</v>
      </c>
      <c r="CH650" s="21">
        <f t="shared" si="879"/>
        <v>7.5017330778335131E-3</v>
      </c>
      <c r="CI650" s="21">
        <f t="shared" si="880"/>
        <v>0.21883140954495006</v>
      </c>
      <c r="CJ650" s="21">
        <f t="shared" si="881"/>
        <v>1.6593267332503085</v>
      </c>
      <c r="CL650" s="68">
        <f t="shared" si="882"/>
        <v>0.4776847163914163</v>
      </c>
      <c r="CM650" s="19">
        <f t="shared" si="883"/>
        <v>8.6373575560806486E-3</v>
      </c>
      <c r="CN650" s="19">
        <f t="shared" si="884"/>
        <v>0.10145132662437011</v>
      </c>
      <c r="CO650" s="19">
        <f t="shared" si="885"/>
        <v>1.1608515888076473E-4</v>
      </c>
      <c r="CP650" s="19">
        <f t="shared" si="886"/>
        <v>8.1180756893680803E-2</v>
      </c>
      <c r="CQ650" s="19">
        <f t="shared" si="887"/>
        <v>2.699327822106998E-3</v>
      </c>
      <c r="CR650" s="19">
        <f t="shared" si="888"/>
        <v>5.4710521113058179E-2</v>
      </c>
      <c r="CS650" s="19">
        <f t="shared" si="889"/>
        <v>7.0382171398017584E-2</v>
      </c>
      <c r="CT650" s="19">
        <f t="shared" si="890"/>
        <v>3.0033667296767274E-2</v>
      </c>
      <c r="CU650" s="19">
        <f t="shared" si="891"/>
        <v>3.6703481430239104E-2</v>
      </c>
      <c r="CV650" s="19">
        <f t="shared" si="892"/>
        <v>4.5209499295771789E-3</v>
      </c>
      <c r="CW650" s="19">
        <f t="shared" si="893"/>
        <v>0.13187963838580516</v>
      </c>
      <c r="CX650" s="19">
        <f t="shared" si="894"/>
        <v>1</v>
      </c>
      <c r="CZ650" s="68">
        <f t="shared" si="895"/>
        <v>2.5805000000000001E-5</v>
      </c>
      <c r="DA650" s="19">
        <f t="shared" si="896"/>
        <v>1.8804439999999995E-5</v>
      </c>
      <c r="DB650" s="19">
        <f t="shared" si="897"/>
        <v>3.667E-5</v>
      </c>
      <c r="DC650" s="19">
        <f t="shared" si="898"/>
        <v>4.000803999999999E-5</v>
      </c>
      <c r="DD650" s="19">
        <f t="shared" si="899"/>
        <v>1.2710519999999998E-5</v>
      </c>
      <c r="DE650" s="19">
        <f t="shared" si="900"/>
        <v>1.2710519999999998E-5</v>
      </c>
      <c r="DF650" s="19">
        <f t="shared" si="901"/>
        <v>1.1330119999999998E-5</v>
      </c>
      <c r="DG650" s="19">
        <f t="shared" si="902"/>
        <v>1.5833439999999999E-5</v>
      </c>
      <c r="DH650" s="19">
        <f t="shared" si="903"/>
        <v>2.5188079999999999E-5</v>
      </c>
      <c r="DI650" s="19">
        <f t="shared" si="904"/>
        <v>3.8769479999999994E-5</v>
      </c>
      <c r="DJ650" s="19">
        <f t="shared" si="905"/>
        <v>0</v>
      </c>
      <c r="DK650" s="19">
        <f t="shared" si="906"/>
        <v>2.1440759999999997E-5</v>
      </c>
      <c r="DM650" s="68">
        <f t="shared" si="907"/>
        <v>1112.1603472503891</v>
      </c>
      <c r="DN650" s="19">
        <f t="shared" si="908"/>
        <v>36.690915633739813</v>
      </c>
      <c r="DO650" s="19">
        <f t="shared" si="909"/>
        <v>282.0828269053934</v>
      </c>
      <c r="DP650" s="19">
        <f t="shared" si="910"/>
        <v>0.46334784262536544</v>
      </c>
      <c r="DQ650" s="19">
        <f t="shared" si="911"/>
        <v>458.89840721000922</v>
      </c>
      <c r="DR650" s="19">
        <f t="shared" si="912"/>
        <v>15.065498162173574</v>
      </c>
      <c r="DS650" s="19">
        <f t="shared" si="913"/>
        <v>194.59935118571073</v>
      </c>
      <c r="DT650" s="19">
        <f t="shared" si="914"/>
        <v>249.28456305141688</v>
      </c>
      <c r="DU650" s="19">
        <f t="shared" si="915"/>
        <v>73.915401083631764</v>
      </c>
      <c r="DV650" s="19">
        <f t="shared" si="916"/>
        <v>89.180147650381798</v>
      </c>
      <c r="DX650" s="19">
        <f t="shared" si="917"/>
        <v>110.83893871822683</v>
      </c>
      <c r="DZ650" s="68">
        <f t="shared" si="918"/>
        <v>2623.1797446936994</v>
      </c>
      <c r="EA650" s="21">
        <f t="shared" si="919"/>
        <v>2.6231797446936995</v>
      </c>
      <c r="EB650" s="92">
        <f t="shared" si="920"/>
        <v>1056</v>
      </c>
    </row>
    <row r="651" spans="1:132" x14ac:dyDescent="0.3">
      <c r="A651" s="19">
        <f>'A. Thermody. result (all suite)'!C607</f>
        <v>1054</v>
      </c>
      <c r="B651" s="19" t="str">
        <f>'A. Thermody. result (all suite)'!A607</f>
        <v>Basanite</v>
      </c>
      <c r="C651" s="24">
        <f>'A. Thermody. result (all suite)'!G607</f>
        <v>56.223005000000001</v>
      </c>
      <c r="D651" s="19">
        <f>'A. Thermody. result (all suite)'!D607</f>
        <v>5000</v>
      </c>
      <c r="E651" s="61">
        <f>'A. Thermody. result (all suite)'!I607</f>
        <v>47.700674999999997</v>
      </c>
      <c r="F651" s="21">
        <f>'A. Thermody. result (all suite)'!J607</f>
        <v>1.112473</v>
      </c>
      <c r="G651" s="21">
        <f>'A. Thermody. result (all suite)'!K607</f>
        <v>17.19717</v>
      </c>
      <c r="H651" s="21">
        <f>'A. Thermody. result (all suite)'!L607</f>
        <v>2.7258999999999999E-2</v>
      </c>
      <c r="I651" s="21">
        <f>'A. Thermody. result (all suite)'!M607</f>
        <v>9.6606240000000003</v>
      </c>
      <c r="J651" s="21">
        <f>'A. Thermody. result (all suite)'!N607</f>
        <v>0.32018600000000003</v>
      </c>
      <c r="K651" s="21">
        <f>'A. Thermody. result (all suite)'!O607</f>
        <v>3.5771380000000002</v>
      </c>
      <c r="L651" s="21">
        <f>'A. Thermody. result (all suite)'!P607</f>
        <v>6.4862109999999999</v>
      </c>
      <c r="M651" s="21">
        <f>'A. Thermody. result (all suite)'!Q607</f>
        <v>3.112018</v>
      </c>
      <c r="N651" s="21">
        <f>'A. Thermody. result (all suite)'!R607</f>
        <v>5.7811300000000001</v>
      </c>
      <c r="O651" s="21">
        <f>'A. Thermody. result (all suite)'!S607</f>
        <v>1.0523629999999999</v>
      </c>
      <c r="P651" s="21">
        <f>'A. Thermody. result (all suite)'!T607</f>
        <v>3.9727540000000001</v>
      </c>
      <c r="Q651" s="21">
        <f t="shared" si="838"/>
        <v>100.00000100000001</v>
      </c>
      <c r="S651" s="19">
        <f t="shared" si="839"/>
        <v>1327</v>
      </c>
      <c r="T651" s="19">
        <f t="shared" si="840"/>
        <v>0.5</v>
      </c>
      <c r="V651" s="61">
        <f t="shared" si="841"/>
        <v>45.805644544860805</v>
      </c>
      <c r="W651" s="21">
        <f t="shared" si="842"/>
        <v>1.0682771848355384</v>
      </c>
      <c r="X651" s="21">
        <f t="shared" si="843"/>
        <v>16.513968747770214</v>
      </c>
      <c r="Y651" s="21">
        <f t="shared" si="844"/>
        <v>2.617606699796933E-2</v>
      </c>
      <c r="Z651" s="21">
        <f t="shared" si="845"/>
        <v>9.2768311774529693</v>
      </c>
      <c r="AA651" s="21">
        <f t="shared" si="846"/>
        <v>0.30746579800476209</v>
      </c>
      <c r="AB651" s="21">
        <f t="shared" si="847"/>
        <v>3.4350271084405892</v>
      </c>
      <c r="AC651" s="21">
        <f t="shared" si="848"/>
        <v>6.2285297956258727</v>
      </c>
      <c r="AD651" s="21">
        <f t="shared" si="849"/>
        <v>2.988385181660608</v>
      </c>
      <c r="AE651" s="21">
        <f t="shared" si="850"/>
        <v>5.5514599289765014</v>
      </c>
      <c r="AF651" s="21">
        <f t="shared" si="851"/>
        <v>1.010555207241058</v>
      </c>
      <c r="AG651" s="21">
        <f t="shared" si="852"/>
        <v>92.212320741866876</v>
      </c>
      <c r="AH651" s="21"/>
      <c r="AI651" s="61">
        <f t="shared" si="853"/>
        <v>49.674104475784887</v>
      </c>
      <c r="AJ651" s="21">
        <f t="shared" si="854"/>
        <v>1.1584972336028756</v>
      </c>
      <c r="AK651" s="21">
        <f t="shared" si="855"/>
        <v>17.908635868734216</v>
      </c>
      <c r="AL651" s="21">
        <f t="shared" si="856"/>
        <v>2.838673486078384E-2</v>
      </c>
      <c r="AM651" s="21">
        <f t="shared" si="857"/>
        <v>10.060294657827692</v>
      </c>
      <c r="AN651" s="21">
        <f t="shared" si="858"/>
        <v>0.33343244756355461</v>
      </c>
      <c r="AO651" s="21">
        <f t="shared" si="859"/>
        <v>3.7251281399330343</v>
      </c>
      <c r="AP651" s="21">
        <f t="shared" si="860"/>
        <v>6.7545526948200454</v>
      </c>
      <c r="AQ651" s="21">
        <f t="shared" si="861"/>
        <v>3.2407656131181186</v>
      </c>
      <c r="AR651" s="21">
        <f t="shared" si="862"/>
        <v>6.0203017170741138</v>
      </c>
      <c r="AS651" s="21">
        <f t="shared" si="863"/>
        <v>1.0959004166806949</v>
      </c>
      <c r="AT651" s="21">
        <f t="shared" si="864"/>
        <v>100.00000000000001</v>
      </c>
      <c r="AU651" s="21"/>
      <c r="AV651" s="21">
        <f>AR651*'[1]diagram lines'!$G$39</f>
        <v>4.9974895230183369</v>
      </c>
      <c r="AW651" s="21">
        <f>AK651*'[1]diagram lines'!$G$40</f>
        <v>9.4784388585756485</v>
      </c>
      <c r="AX651" s="21">
        <f>AQ651*'[1]diagram lines'!$G$38</f>
        <v>2.4041691334490336</v>
      </c>
      <c r="AY651" s="21">
        <f>AP651*'[1]diagram lines'!$G$41</f>
        <v>4.8271926337909745</v>
      </c>
      <c r="AZ651" s="21">
        <f t="shared" si="865"/>
        <v>9.2610673301922333</v>
      </c>
      <c r="BA651" s="21">
        <f t="shared" si="866"/>
        <v>0.77508824284471356</v>
      </c>
      <c r="BB651" s="21">
        <f t="shared" si="867"/>
        <v>1.28058308258969</v>
      </c>
      <c r="BC651" s="86">
        <f t="shared" si="868"/>
        <v>0.78089427667412714</v>
      </c>
      <c r="BX651" s="61">
        <f t="shared" si="869"/>
        <v>0.79395264647137143</v>
      </c>
      <c r="BY651" s="21">
        <f t="shared" si="870"/>
        <v>1.3926802704056086E-2</v>
      </c>
      <c r="BZ651" s="21">
        <f t="shared" si="871"/>
        <v>0.16866584935268733</v>
      </c>
      <c r="CA651" s="21">
        <f t="shared" si="872"/>
        <v>1.7069948024297076E-4</v>
      </c>
      <c r="CB651" s="21">
        <f t="shared" si="873"/>
        <v>0.13445544885177454</v>
      </c>
      <c r="CC651" s="21">
        <f t="shared" si="874"/>
        <v>4.5134761770510299E-3</v>
      </c>
      <c r="CD651" s="21">
        <f t="shared" si="875"/>
        <v>8.8762729528535991E-2</v>
      </c>
      <c r="CE651" s="21">
        <f t="shared" si="876"/>
        <v>0.11565996790299572</v>
      </c>
      <c r="CF651" s="21">
        <f t="shared" si="877"/>
        <v>5.0201935796096143E-2</v>
      </c>
      <c r="CG651" s="21">
        <f t="shared" si="878"/>
        <v>6.1370806794055204E-2</v>
      </c>
      <c r="CH651" s="21">
        <f t="shared" si="879"/>
        <v>7.4139308459674237E-3</v>
      </c>
      <c r="CI651" s="21">
        <f t="shared" si="880"/>
        <v>0.22046359600443952</v>
      </c>
      <c r="CJ651" s="21">
        <f t="shared" si="881"/>
        <v>1.6595578899092736</v>
      </c>
      <c r="CL651" s="68">
        <f t="shared" si="882"/>
        <v>0.47841214295620388</v>
      </c>
      <c r="CM651" s="19">
        <f t="shared" si="883"/>
        <v>8.3918752028695129E-3</v>
      </c>
      <c r="CN651" s="19">
        <f t="shared" si="884"/>
        <v>0.10163300140250493</v>
      </c>
      <c r="CO651" s="19">
        <f t="shared" si="885"/>
        <v>1.0285840661593477E-4</v>
      </c>
      <c r="CP651" s="19">
        <f t="shared" si="886"/>
        <v>8.1018836202890812E-2</v>
      </c>
      <c r="CQ651" s="19">
        <f t="shared" si="887"/>
        <v>2.7196858901365455E-3</v>
      </c>
      <c r="CR651" s="19">
        <f t="shared" si="888"/>
        <v>5.3485768750970518E-2</v>
      </c>
      <c r="CS651" s="19">
        <f t="shared" si="889"/>
        <v>6.9693240956673549E-2</v>
      </c>
      <c r="CT651" s="19">
        <f t="shared" si="890"/>
        <v>3.0250186571581805E-2</v>
      </c>
      <c r="CU651" s="19">
        <f t="shared" si="891"/>
        <v>3.6980214530154348E-2</v>
      </c>
      <c r="CV651" s="19">
        <f t="shared" si="892"/>
        <v>4.4674132135111818E-3</v>
      </c>
      <c r="CW651" s="19">
        <f t="shared" si="893"/>
        <v>0.13284477591588689</v>
      </c>
      <c r="CX651" s="19">
        <f t="shared" si="894"/>
        <v>1</v>
      </c>
      <c r="CZ651" s="68">
        <f t="shared" si="895"/>
        <v>2.5805000000000001E-5</v>
      </c>
      <c r="DA651" s="19">
        <f t="shared" si="896"/>
        <v>1.8789959999999999E-5</v>
      </c>
      <c r="DB651" s="19">
        <f t="shared" si="897"/>
        <v>3.667E-5</v>
      </c>
      <c r="DC651" s="19">
        <f t="shared" si="898"/>
        <v>3.9989859999999992E-5</v>
      </c>
      <c r="DD651" s="19">
        <f t="shared" si="899"/>
        <v>1.2704679999999997E-5</v>
      </c>
      <c r="DE651" s="19">
        <f t="shared" si="900"/>
        <v>1.2704679999999997E-5</v>
      </c>
      <c r="DF651" s="19">
        <f t="shared" si="901"/>
        <v>1.1323579999999998E-5</v>
      </c>
      <c r="DG651" s="19">
        <f t="shared" si="902"/>
        <v>1.5825959999999998E-5</v>
      </c>
      <c r="DH651" s="19">
        <f t="shared" si="903"/>
        <v>2.5172719999999998E-5</v>
      </c>
      <c r="DI651" s="19">
        <f t="shared" si="904"/>
        <v>3.8745319999999991E-5</v>
      </c>
      <c r="DJ651" s="19">
        <f t="shared" si="905"/>
        <v>0</v>
      </c>
      <c r="DK651" s="19">
        <f t="shared" si="906"/>
        <v>2.1421839999999995E-5</v>
      </c>
      <c r="DM651" s="68">
        <f t="shared" si="907"/>
        <v>1113.85396430183</v>
      </c>
      <c r="DN651" s="19">
        <f t="shared" si="908"/>
        <v>35.675594370888319</v>
      </c>
      <c r="DO651" s="19">
        <f t="shared" si="909"/>
        <v>282.58796899371157</v>
      </c>
      <c r="DP651" s="19">
        <f t="shared" si="910"/>
        <v>0.41074059655369199</v>
      </c>
      <c r="DQ651" s="19">
        <f t="shared" si="911"/>
        <v>458.19362480422222</v>
      </c>
      <c r="DR651" s="19">
        <f t="shared" si="912"/>
        <v>15.186098118668598</v>
      </c>
      <c r="DS651" s="19">
        <f t="shared" si="913"/>
        <v>190.35291671574819</v>
      </c>
      <c r="DT651" s="19">
        <f t="shared" si="914"/>
        <v>246.96112923640987</v>
      </c>
      <c r="DU651" s="19">
        <f t="shared" si="915"/>
        <v>74.493700544571908</v>
      </c>
      <c r="DV651" s="19">
        <f t="shared" si="916"/>
        <v>89.908567247361518</v>
      </c>
      <c r="DX651" s="19">
        <f t="shared" si="917"/>
        <v>111.74870421981876</v>
      </c>
      <c r="DZ651" s="68">
        <f t="shared" si="918"/>
        <v>2619.3730091497841</v>
      </c>
      <c r="EA651" s="21">
        <f t="shared" si="919"/>
        <v>2.619373009149784</v>
      </c>
      <c r="EB651" s="92">
        <f t="shared" si="920"/>
        <v>1054</v>
      </c>
    </row>
    <row r="652" spans="1:132" x14ac:dyDescent="0.3">
      <c r="A652" s="19">
        <f>'A. Thermody. result (all suite)'!C608</f>
        <v>1052</v>
      </c>
      <c r="B652" s="19" t="str">
        <f>'A. Thermody. result (all suite)'!A608</f>
        <v>Basanite</v>
      </c>
      <c r="C652" s="24">
        <f>'A. Thermody. result (all suite)'!G608</f>
        <v>55.804544999999997</v>
      </c>
      <c r="D652" s="19">
        <f>'A. Thermody. result (all suite)'!D608</f>
        <v>5000</v>
      </c>
      <c r="E652" s="61">
        <f>'A. Thermody. result (all suite)'!I608</f>
        <v>47.778447</v>
      </c>
      <c r="F652" s="21">
        <f>'A. Thermody. result (all suite)'!J608</f>
        <v>1.0809439999999999</v>
      </c>
      <c r="G652" s="21">
        <f>'A. Thermody. result (all suite)'!K608</f>
        <v>17.229544000000001</v>
      </c>
      <c r="H652" s="21">
        <f>'A. Thermody. result (all suite)'!L608</f>
        <v>2.4004000000000001E-2</v>
      </c>
      <c r="I652" s="21">
        <f>'A. Thermody. result (all suite)'!M608</f>
        <v>9.6418599999999994</v>
      </c>
      <c r="J652" s="21">
        <f>'A. Thermody. result (all suite)'!N608</f>
        <v>0.32258700000000001</v>
      </c>
      <c r="K652" s="21">
        <f>'A. Thermody. result (all suite)'!O608</f>
        <v>3.4973830000000001</v>
      </c>
      <c r="L652" s="21">
        <f>'A. Thermody. result (all suite)'!P608</f>
        <v>6.4244729999999999</v>
      </c>
      <c r="M652" s="21">
        <f>'A. Thermody. result (all suite)'!Q608</f>
        <v>3.1343570000000001</v>
      </c>
      <c r="N652" s="21">
        <f>'A. Thermody. result (all suite)'!R608</f>
        <v>5.8244809999999996</v>
      </c>
      <c r="O652" s="21">
        <f>'A. Thermody. result (all suite)'!S608</f>
        <v>1.0402229999999999</v>
      </c>
      <c r="P652" s="21">
        <f>'A. Thermody. result (all suite)'!T608</f>
        <v>4.0016970000000001</v>
      </c>
      <c r="Q652" s="21">
        <f t="shared" si="838"/>
        <v>100</v>
      </c>
      <c r="S652" s="19">
        <f t="shared" si="839"/>
        <v>1325</v>
      </c>
      <c r="T652" s="19">
        <f t="shared" si="840"/>
        <v>0.5</v>
      </c>
      <c r="V652" s="61">
        <f t="shared" si="841"/>
        <v>45.866498319754413</v>
      </c>
      <c r="W652" s="21">
        <f t="shared" si="842"/>
        <v>1.03768789638032</v>
      </c>
      <c r="X652" s="21">
        <f t="shared" si="843"/>
        <v>16.540069854638318</v>
      </c>
      <c r="Y652" s="21">
        <f t="shared" si="844"/>
        <v>2.3043432652119996E-2</v>
      </c>
      <c r="Z652" s="21">
        <f t="shared" si="845"/>
        <v>9.2560219776357986</v>
      </c>
      <c r="AA652" s="21">
        <f t="shared" si="846"/>
        <v>0.30967804569860996</v>
      </c>
      <c r="AB652" s="21">
        <f t="shared" si="847"/>
        <v>3.3574283294104896</v>
      </c>
      <c r="AC652" s="21">
        <f t="shared" si="848"/>
        <v>6.1673850566931891</v>
      </c>
      <c r="AD652" s="21">
        <f t="shared" si="849"/>
        <v>3.0089295299617103</v>
      </c>
      <c r="AE652" s="21">
        <f t="shared" si="850"/>
        <v>5.5914029185574297</v>
      </c>
      <c r="AF652" s="21">
        <f t="shared" si="851"/>
        <v>0.99859642741568977</v>
      </c>
      <c r="AG652" s="21">
        <f t="shared" si="852"/>
        <v>92.156741788798101</v>
      </c>
      <c r="AH652" s="21"/>
      <c r="AI652" s="61">
        <f t="shared" si="853"/>
        <v>49.770095415124153</v>
      </c>
      <c r="AJ652" s="21">
        <f t="shared" si="854"/>
        <v>1.1260032377864011</v>
      </c>
      <c r="AK652" s="21">
        <f t="shared" si="855"/>
        <v>17.947758930696928</v>
      </c>
      <c r="AL652" s="21">
        <f t="shared" si="856"/>
        <v>2.5004608675217931E-2</v>
      </c>
      <c r="AM652" s="21">
        <f t="shared" si="857"/>
        <v>10.043781711432958</v>
      </c>
      <c r="AN652" s="21">
        <f t="shared" si="858"/>
        <v>0.33603406510217154</v>
      </c>
      <c r="AO652" s="21">
        <f t="shared" si="859"/>
        <v>3.6431716923162685</v>
      </c>
      <c r="AP652" s="21">
        <f t="shared" si="860"/>
        <v>6.692277674950148</v>
      </c>
      <c r="AQ652" s="21">
        <f t="shared" si="861"/>
        <v>3.2650129242388792</v>
      </c>
      <c r="AR652" s="21">
        <f t="shared" si="862"/>
        <v>6.0672749600584073</v>
      </c>
      <c r="AS652" s="21">
        <f t="shared" si="863"/>
        <v>1.0835847796184477</v>
      </c>
      <c r="AT652" s="21">
        <f t="shared" si="864"/>
        <v>99.999999999999972</v>
      </c>
      <c r="AU652" s="21"/>
      <c r="AV652" s="21">
        <f>AR652*'[1]diagram lines'!$G$39</f>
        <v>5.0364823012391415</v>
      </c>
      <c r="AW652" s="21">
        <f>AK652*'[1]diagram lines'!$G$40</f>
        <v>9.4991453799149568</v>
      </c>
      <c r="AX652" s="21">
        <f>AQ652*'[1]diagram lines'!$G$38</f>
        <v>2.4221570547999947</v>
      </c>
      <c r="AY652" s="21">
        <f>AP652*'[1]diagram lines'!$G$41</f>
        <v>4.7826873155608434</v>
      </c>
      <c r="AZ652" s="21">
        <f t="shared" si="865"/>
        <v>9.332287884297287</v>
      </c>
      <c r="BA652" s="21">
        <f t="shared" si="866"/>
        <v>0.77598986080104249</v>
      </c>
      <c r="BB652" s="21">
        <f t="shared" si="867"/>
        <v>1.2735761747514522</v>
      </c>
      <c r="BC652" s="86">
        <f t="shared" si="868"/>
        <v>0.78519056796516895</v>
      </c>
      <c r="BX652" s="61">
        <f t="shared" si="869"/>
        <v>0.795247120505992</v>
      </c>
      <c r="BY652" s="21">
        <f t="shared" si="870"/>
        <v>1.353209814722083E-2</v>
      </c>
      <c r="BZ652" s="21">
        <f t="shared" si="871"/>
        <v>0.16898336602589253</v>
      </c>
      <c r="CA652" s="21">
        <f t="shared" si="872"/>
        <v>1.5031623771056423E-4</v>
      </c>
      <c r="CB652" s="21">
        <f t="shared" si="873"/>
        <v>0.13419429366736257</v>
      </c>
      <c r="CC652" s="21">
        <f t="shared" si="874"/>
        <v>4.5473216802932055E-3</v>
      </c>
      <c r="CD652" s="21">
        <f t="shared" si="875"/>
        <v>8.6783697270471472E-2</v>
      </c>
      <c r="CE652" s="21">
        <f t="shared" si="876"/>
        <v>0.11455907631954351</v>
      </c>
      <c r="CF652" s="21">
        <f t="shared" si="877"/>
        <v>5.0562300371027581E-2</v>
      </c>
      <c r="CG652" s="21">
        <f t="shared" si="878"/>
        <v>6.1831008492568992E-2</v>
      </c>
      <c r="CH652" s="21">
        <f t="shared" si="879"/>
        <v>7.3284041593867999E-3</v>
      </c>
      <c r="CI652" s="21">
        <f t="shared" si="880"/>
        <v>0.22206975582685906</v>
      </c>
      <c r="CJ652" s="21">
        <f t="shared" si="881"/>
        <v>1.659788758704329</v>
      </c>
      <c r="CL652" s="68">
        <f t="shared" si="882"/>
        <v>0.47912550096241224</v>
      </c>
      <c r="CM652" s="19">
        <f t="shared" si="883"/>
        <v>8.1529038416818245E-3</v>
      </c>
      <c r="CN652" s="19">
        <f t="shared" si="884"/>
        <v>0.10181016417884708</v>
      </c>
      <c r="CO652" s="19">
        <f t="shared" si="885"/>
        <v>9.056347497370973E-5</v>
      </c>
      <c r="CP652" s="19">
        <f t="shared" si="886"/>
        <v>8.085022444188493E-2</v>
      </c>
      <c r="CQ652" s="19">
        <f t="shared" si="887"/>
        <v>2.7396990469094116E-3</v>
      </c>
      <c r="CR652" s="19">
        <f t="shared" si="888"/>
        <v>5.2285989295539584E-2</v>
      </c>
      <c r="CS652" s="19">
        <f t="shared" si="889"/>
        <v>6.9020274850500302E-2</v>
      </c>
      <c r="CT652" s="19">
        <f t="shared" si="890"/>
        <v>3.0463093635179052E-2</v>
      </c>
      <c r="CU652" s="19">
        <f t="shared" si="891"/>
        <v>3.7252335978486664E-2</v>
      </c>
      <c r="CV652" s="19">
        <f t="shared" si="892"/>
        <v>4.4152631598177164E-3</v>
      </c>
      <c r="CW652" s="19">
        <f t="shared" si="893"/>
        <v>0.13379398713376758</v>
      </c>
      <c r="CX652" s="19">
        <f t="shared" si="894"/>
        <v>1.0000000000000002</v>
      </c>
      <c r="CZ652" s="68">
        <f t="shared" si="895"/>
        <v>2.5805000000000001E-5</v>
      </c>
      <c r="DA652" s="19">
        <f t="shared" si="896"/>
        <v>1.8775479999999995E-5</v>
      </c>
      <c r="DB652" s="19">
        <f t="shared" si="897"/>
        <v>3.667E-5</v>
      </c>
      <c r="DC652" s="19">
        <f t="shared" si="898"/>
        <v>3.9971679999999994E-5</v>
      </c>
      <c r="DD652" s="19">
        <f t="shared" si="899"/>
        <v>1.2698839999999999E-5</v>
      </c>
      <c r="DE652" s="19">
        <f t="shared" si="900"/>
        <v>1.2698839999999999E-5</v>
      </c>
      <c r="DF652" s="19">
        <f t="shared" si="901"/>
        <v>1.1317039999999998E-5</v>
      </c>
      <c r="DG652" s="19">
        <f t="shared" si="902"/>
        <v>1.581848E-5</v>
      </c>
      <c r="DH652" s="19">
        <f t="shared" si="903"/>
        <v>2.5157359999999998E-5</v>
      </c>
      <c r="DI652" s="19">
        <f t="shared" si="904"/>
        <v>3.8721159999999995E-5</v>
      </c>
      <c r="DJ652" s="19">
        <f t="shared" si="905"/>
        <v>0</v>
      </c>
      <c r="DK652" s="19">
        <f t="shared" si="906"/>
        <v>2.1402919999999996E-5</v>
      </c>
      <c r="DM652" s="68">
        <f t="shared" si="907"/>
        <v>1115.5148264995826</v>
      </c>
      <c r="DN652" s="19">
        <f t="shared" si="908"/>
        <v>34.686407957268962</v>
      </c>
      <c r="DO652" s="19">
        <f t="shared" si="909"/>
        <v>283.08056557609075</v>
      </c>
      <c r="DP652" s="19">
        <f t="shared" si="910"/>
        <v>0.3618081931645532</v>
      </c>
      <c r="DQ652" s="19">
        <f t="shared" si="911"/>
        <v>457.45033610545784</v>
      </c>
      <c r="DR652" s="19">
        <f t="shared" si="912"/>
        <v>15.304882208749278</v>
      </c>
      <c r="DS652" s="19">
        <f t="shared" si="913"/>
        <v>186.19050287091372</v>
      </c>
      <c r="DT652" s="19">
        <f t="shared" si="914"/>
        <v>244.69209517071533</v>
      </c>
      <c r="DU652" s="19">
        <f t="shared" si="915"/>
        <v>75.063805361323674</v>
      </c>
      <c r="DV652" s="19">
        <f t="shared" si="916"/>
        <v>90.626676710445764</v>
      </c>
      <c r="DX652" s="19">
        <f t="shared" si="917"/>
        <v>112.64666915311052</v>
      </c>
      <c r="DZ652" s="68">
        <f t="shared" si="918"/>
        <v>2615.6185758068227</v>
      </c>
      <c r="EA652" s="21">
        <f t="shared" si="919"/>
        <v>2.6156185758068227</v>
      </c>
      <c r="EB652" s="92">
        <f t="shared" si="920"/>
        <v>1052</v>
      </c>
    </row>
    <row r="653" spans="1:132" x14ac:dyDescent="0.3">
      <c r="A653" s="19">
        <f>'A. Thermody. result (all suite)'!C609</f>
        <v>1050</v>
      </c>
      <c r="B653" s="19" t="str">
        <f>'A. Thermody. result (all suite)'!A609</f>
        <v>Basanite</v>
      </c>
      <c r="C653" s="24">
        <f>'A. Thermody. result (all suite)'!G609</f>
        <v>55.398822000000003</v>
      </c>
      <c r="D653" s="19">
        <f>'A. Thermody. result (all suite)'!D609</f>
        <v>5000</v>
      </c>
      <c r="E653" s="61">
        <f>'A. Thermody. result (all suite)'!I609</f>
        <v>47.854863999999999</v>
      </c>
      <c r="F653" s="21">
        <f>'A. Thermody. result (all suite)'!J609</f>
        <v>1.050249</v>
      </c>
      <c r="G653" s="21">
        <f>'A. Thermody. result (all suite)'!K609</f>
        <v>17.261175999999999</v>
      </c>
      <c r="H653" s="21">
        <f>'A. Thermody. result (all suite)'!L609</f>
        <v>2.0989000000000001E-2</v>
      </c>
      <c r="I653" s="21">
        <f>'A. Thermody. result (all suite)'!M609</f>
        <v>9.6223259999999993</v>
      </c>
      <c r="J653" s="21">
        <f>'A. Thermody. result (all suite)'!N609</f>
        <v>0.32494899999999999</v>
      </c>
      <c r="K653" s="21">
        <f>'A. Thermody. result (all suite)'!O609</f>
        <v>3.4192369999999999</v>
      </c>
      <c r="L653" s="21">
        <f>'A. Thermody. result (all suite)'!P609</f>
        <v>6.3641589999999999</v>
      </c>
      <c r="M653" s="21">
        <f>'A. Thermody. result (all suite)'!Q609</f>
        <v>3.1563370000000002</v>
      </c>
      <c r="N653" s="21">
        <f>'A. Thermody. result (all suite)'!R609</f>
        <v>5.8671369999999996</v>
      </c>
      <c r="O653" s="21">
        <f>'A. Thermody. result (all suite)'!S609</f>
        <v>1.028394</v>
      </c>
      <c r="P653" s="21">
        <f>'A. Thermody. result (all suite)'!T609</f>
        <v>4.0301819999999999</v>
      </c>
      <c r="Q653" s="21">
        <f t="shared" si="838"/>
        <v>99.999999000000003</v>
      </c>
      <c r="S653" s="19">
        <f t="shared" si="839"/>
        <v>1323</v>
      </c>
      <c r="T653" s="19">
        <f t="shared" si="840"/>
        <v>0.5</v>
      </c>
      <c r="V653" s="61">
        <f t="shared" si="841"/>
        <v>45.926225865661138</v>
      </c>
      <c r="W653" s="21">
        <f t="shared" si="842"/>
        <v>1.0079220534235507</v>
      </c>
      <c r="X653" s="21">
        <f t="shared" si="843"/>
        <v>16.56551918490311</v>
      </c>
      <c r="Y653" s="21">
        <f t="shared" si="844"/>
        <v>2.0143105091561055E-2</v>
      </c>
      <c r="Z653" s="21">
        <f t="shared" si="845"/>
        <v>9.2345287456887064</v>
      </c>
      <c r="AA653" s="21">
        <f t="shared" si="846"/>
        <v>0.31185296376185967</v>
      </c>
      <c r="AB653" s="21">
        <f t="shared" si="847"/>
        <v>3.2814355245106452</v>
      </c>
      <c r="AC653" s="21">
        <f t="shared" si="848"/>
        <v>6.1076718069657483</v>
      </c>
      <c r="AD653" s="21">
        <f t="shared" si="849"/>
        <v>3.0291308730945992</v>
      </c>
      <c r="AE653" s="21">
        <f t="shared" si="850"/>
        <v>5.6306806983460964</v>
      </c>
      <c r="AF653" s="21">
        <f t="shared" si="851"/>
        <v>0.9869478497084585</v>
      </c>
      <c r="AG653" s="21">
        <f t="shared" si="852"/>
        <v>92.102058671155476</v>
      </c>
      <c r="AH653" s="21"/>
      <c r="AI653" s="61">
        <f t="shared" si="853"/>
        <v>49.864494375351363</v>
      </c>
      <c r="AJ653" s="21">
        <f t="shared" si="854"/>
        <v>1.0943534465633087</v>
      </c>
      <c r="AK653" s="21">
        <f t="shared" si="855"/>
        <v>17.986046592128019</v>
      </c>
      <c r="AL653" s="21">
        <f t="shared" si="856"/>
        <v>2.1870417862732826E-2</v>
      </c>
      <c r="AM653" s="21">
        <f t="shared" si="857"/>
        <v>10.026408615533777</v>
      </c>
      <c r="AN653" s="21">
        <f t="shared" si="858"/>
        <v>0.33859499805027243</v>
      </c>
      <c r="AO653" s="21">
        <f t="shared" si="859"/>
        <v>3.5628253829013761</v>
      </c>
      <c r="AP653" s="21">
        <f t="shared" si="860"/>
        <v>6.6314172506966447</v>
      </c>
      <c r="AQ653" s="21">
        <f t="shared" si="861"/>
        <v>3.2888850876937696</v>
      </c>
      <c r="AR653" s="21">
        <f t="shared" si="862"/>
        <v>6.113523171561325</v>
      </c>
      <c r="AS653" s="21">
        <f t="shared" si="863"/>
        <v>1.0715806616574042</v>
      </c>
      <c r="AT653" s="21">
        <f t="shared" si="864"/>
        <v>100</v>
      </c>
      <c r="AU653" s="21"/>
      <c r="AV653" s="21">
        <f>AR653*'[1]diagram lines'!$G$39</f>
        <v>5.074873226363156</v>
      </c>
      <c r="AW653" s="21">
        <f>AK653*'[1]diagram lines'!$G$40</f>
        <v>9.5194097518399019</v>
      </c>
      <c r="AX653" s="21">
        <f>AQ653*'[1]diagram lines'!$G$38</f>
        <v>2.4398666720258073</v>
      </c>
      <c r="AY653" s="21">
        <f>AP653*'[1]diagram lines'!$G$41</f>
        <v>4.7391929488840976</v>
      </c>
      <c r="AZ653" s="21">
        <f t="shared" si="865"/>
        <v>9.402408259255095</v>
      </c>
      <c r="BA653" s="21">
        <f t="shared" si="866"/>
        <v>0.77684526841179091</v>
      </c>
      <c r="BB653" s="21">
        <f t="shared" si="867"/>
        <v>1.2667650351917976</v>
      </c>
      <c r="BC653" s="86">
        <f t="shared" si="868"/>
        <v>0.78941237894886518</v>
      </c>
      <c r="BX653" s="61">
        <f t="shared" si="869"/>
        <v>0.79651904127829565</v>
      </c>
      <c r="BY653" s="21">
        <f t="shared" si="870"/>
        <v>1.3147834251377066E-2</v>
      </c>
      <c r="BZ653" s="21">
        <f t="shared" si="871"/>
        <v>0.16929360533542565</v>
      </c>
      <c r="CA653" s="21">
        <f t="shared" si="872"/>
        <v>1.3143590706994802E-4</v>
      </c>
      <c r="CB653" s="21">
        <f t="shared" si="873"/>
        <v>0.1339224217118998</v>
      </c>
      <c r="CC653" s="21">
        <f t="shared" si="874"/>
        <v>4.580617423174514E-3</v>
      </c>
      <c r="CD653" s="21">
        <f t="shared" si="875"/>
        <v>8.4844590570719608E-2</v>
      </c>
      <c r="CE653" s="21">
        <f t="shared" si="876"/>
        <v>0.11348357703281027</v>
      </c>
      <c r="CF653" s="21">
        <f t="shared" si="877"/>
        <v>5.0916873689304726E-2</v>
      </c>
      <c r="CG653" s="21">
        <f t="shared" si="878"/>
        <v>6.22838322717622E-2</v>
      </c>
      <c r="CH653" s="21">
        <f t="shared" si="879"/>
        <v>7.2450684777095199E-3</v>
      </c>
      <c r="CI653" s="21">
        <f t="shared" si="880"/>
        <v>0.22365049944506105</v>
      </c>
      <c r="CJ653" s="21">
        <f t="shared" si="881"/>
        <v>1.66001939739461</v>
      </c>
      <c r="CL653" s="68">
        <f t="shared" si="882"/>
        <v>0.47982514091608042</v>
      </c>
      <c r="CM653" s="19">
        <f t="shared" si="883"/>
        <v>7.9202895291540024E-3</v>
      </c>
      <c r="CN653" s="19">
        <f t="shared" si="884"/>
        <v>0.10198290791127555</v>
      </c>
      <c r="CO653" s="19">
        <f t="shared" si="885"/>
        <v>7.9177332069875725E-5</v>
      </c>
      <c r="CP653" s="19">
        <f t="shared" si="886"/>
        <v>8.0675214953566332E-2</v>
      </c>
      <c r="CQ653" s="19">
        <f t="shared" si="887"/>
        <v>2.7593758424532652E-3</v>
      </c>
      <c r="CR653" s="19">
        <f t="shared" si="888"/>
        <v>5.1110601902533581E-2</v>
      </c>
      <c r="CS653" s="19">
        <f t="shared" si="889"/>
        <v>6.8362801790703184E-2</v>
      </c>
      <c r="CT653" s="19">
        <f t="shared" si="890"/>
        <v>3.0672457062380379E-2</v>
      </c>
      <c r="CU653" s="19">
        <f t="shared" si="891"/>
        <v>3.7519942459417213E-2</v>
      </c>
      <c r="CV653" s="19">
        <f t="shared" si="892"/>
        <v>4.3644480836071003E-3</v>
      </c>
      <c r="CW653" s="19">
        <f t="shared" si="893"/>
        <v>0.13472764221675909</v>
      </c>
      <c r="CX653" s="19">
        <f t="shared" si="894"/>
        <v>1</v>
      </c>
      <c r="CZ653" s="68">
        <f t="shared" si="895"/>
        <v>2.5805000000000001E-5</v>
      </c>
      <c r="DA653" s="19">
        <f t="shared" si="896"/>
        <v>1.8760999999999999E-5</v>
      </c>
      <c r="DB653" s="19">
        <f t="shared" si="897"/>
        <v>3.667E-5</v>
      </c>
      <c r="DC653" s="19">
        <f t="shared" si="898"/>
        <v>3.9953499999999989E-5</v>
      </c>
      <c r="DD653" s="19">
        <f t="shared" si="899"/>
        <v>1.2692999999999999E-5</v>
      </c>
      <c r="DE653" s="19">
        <f t="shared" si="900"/>
        <v>1.2692999999999999E-5</v>
      </c>
      <c r="DF653" s="19">
        <f t="shared" si="901"/>
        <v>1.1310499999999998E-5</v>
      </c>
      <c r="DG653" s="19">
        <f t="shared" si="902"/>
        <v>1.5810999999999998E-5</v>
      </c>
      <c r="DH653" s="19">
        <f t="shared" si="903"/>
        <v>2.5142000000000001E-5</v>
      </c>
      <c r="DI653" s="19">
        <f t="shared" si="904"/>
        <v>3.8696999999999992E-5</v>
      </c>
      <c r="DJ653" s="19">
        <f t="shared" si="905"/>
        <v>0</v>
      </c>
      <c r="DK653" s="19">
        <f t="shared" si="906"/>
        <v>2.1383999999999997E-5</v>
      </c>
      <c r="DM653" s="68">
        <f t="shared" si="907"/>
        <v>1117.1437499026586</v>
      </c>
      <c r="DN653" s="19">
        <f t="shared" si="908"/>
        <v>33.722761451352369</v>
      </c>
      <c r="DO653" s="19">
        <f t="shared" si="909"/>
        <v>283.56087511954337</v>
      </c>
      <c r="DP653" s="19">
        <f t="shared" si="910"/>
        <v>0.31646359288268761</v>
      </c>
      <c r="DQ653" s="19">
        <f t="shared" si="911"/>
        <v>456.67014846086357</v>
      </c>
      <c r="DR653" s="19">
        <f t="shared" si="912"/>
        <v>15.421895711308174</v>
      </c>
      <c r="DS653" s="19">
        <f t="shared" si="913"/>
        <v>182.11018581602082</v>
      </c>
      <c r="DT653" s="19">
        <f t="shared" si="914"/>
        <v>242.47586644884163</v>
      </c>
      <c r="DU653" s="19">
        <f t="shared" si="915"/>
        <v>75.625869592592466</v>
      </c>
      <c r="DV653" s="19">
        <f t="shared" si="916"/>
        <v>91.334692086650193</v>
      </c>
      <c r="DX653" s="19">
        <f t="shared" si="917"/>
        <v>113.53311413888885</v>
      </c>
      <c r="DZ653" s="68">
        <f t="shared" si="918"/>
        <v>2611.9156223216032</v>
      </c>
      <c r="EA653" s="21">
        <f t="shared" si="919"/>
        <v>2.6119156223216033</v>
      </c>
      <c r="EB653" s="92">
        <f t="shared" si="920"/>
        <v>1050</v>
      </c>
    </row>
    <row r="654" spans="1:132" x14ac:dyDescent="0.3">
      <c r="A654" s="19">
        <f>'A. Thermody. result (all suite)'!C610</f>
        <v>1048</v>
      </c>
      <c r="B654" s="19" t="str">
        <f>'A. Thermody. result (all suite)'!A610</f>
        <v>Basanite</v>
      </c>
      <c r="C654" s="24">
        <f>'A. Thermody. result (all suite)'!G610</f>
        <v>55.005271999999998</v>
      </c>
      <c r="D654" s="19">
        <f>'A. Thermody. result (all suite)'!D610</f>
        <v>5000</v>
      </c>
      <c r="E654" s="61">
        <f>'A. Thermody. result (all suite)'!I610</f>
        <v>47.929963000000001</v>
      </c>
      <c r="F654" s="21">
        <f>'A. Thermody. result (all suite)'!J610</f>
        <v>1.0203679999999999</v>
      </c>
      <c r="G654" s="21">
        <f>'A. Thermody. result (all suite)'!K610</f>
        <v>17.292082000000001</v>
      </c>
      <c r="H654" s="21">
        <f>'A. Thermody. result (all suite)'!L610</f>
        <v>1.8206E-2</v>
      </c>
      <c r="I654" s="21">
        <f>'A. Thermody. result (all suite)'!M610</f>
        <v>9.6020529999999997</v>
      </c>
      <c r="J654" s="21">
        <f>'A. Thermody. result (all suite)'!N610</f>
        <v>0.32727400000000001</v>
      </c>
      <c r="K654" s="21">
        <f>'A. Thermody. result (all suite)'!O610</f>
        <v>3.3426629999999999</v>
      </c>
      <c r="L654" s="21">
        <f>'A. Thermody. result (all suite)'!P610</f>
        <v>6.3052239999999999</v>
      </c>
      <c r="M654" s="21">
        <f>'A. Thermody. result (all suite)'!Q610</f>
        <v>3.1779670000000002</v>
      </c>
      <c r="N654" s="21">
        <f>'A. Thermody. result (all suite)'!R610</f>
        <v>5.9091149999999999</v>
      </c>
      <c r="O654" s="21">
        <f>'A. Thermody. result (all suite)'!S610</f>
        <v>1.016866</v>
      </c>
      <c r="P654" s="21">
        <f>'A. Thermody. result (all suite)'!T610</f>
        <v>4.0582180000000001</v>
      </c>
      <c r="Q654" s="21">
        <f t="shared" si="838"/>
        <v>99.999998999999988</v>
      </c>
      <c r="S654" s="19">
        <f t="shared" si="839"/>
        <v>1321</v>
      </c>
      <c r="T654" s="19">
        <f t="shared" si="840"/>
        <v>0.5</v>
      </c>
      <c r="V654" s="61">
        <f t="shared" si="841"/>
        <v>45.984860594689643</v>
      </c>
      <c r="W654" s="21">
        <f t="shared" si="842"/>
        <v>0.97895924174367244</v>
      </c>
      <c r="X654" s="21">
        <f t="shared" si="843"/>
        <v>16.590331608683737</v>
      </c>
      <c r="Y654" s="21">
        <f t="shared" si="844"/>
        <v>1.746716082353161E-2</v>
      </c>
      <c r="Z654" s="21">
        <f t="shared" si="845"/>
        <v>9.2123807528877375</v>
      </c>
      <c r="AA654" s="21">
        <f t="shared" si="846"/>
        <v>0.31399250748986507</v>
      </c>
      <c r="AB654" s="21">
        <f t="shared" si="847"/>
        <v>3.2070104470981344</v>
      </c>
      <c r="AC654" s="21">
        <f t="shared" si="848"/>
        <v>6.049344262132883</v>
      </c>
      <c r="AD654" s="21">
        <f t="shared" si="849"/>
        <v>3.0489981698822519</v>
      </c>
      <c r="AE654" s="21">
        <f t="shared" si="850"/>
        <v>5.669310229031252</v>
      </c>
      <c r="AF654" s="21">
        <f t="shared" si="851"/>
        <v>0.97559936053945373</v>
      </c>
      <c r="AG654" s="21">
        <f t="shared" si="852"/>
        <v>92.048254335002156</v>
      </c>
      <c r="AH654" s="21"/>
      <c r="AI654" s="61">
        <f t="shared" si="853"/>
        <v>49.957341317230714</v>
      </c>
      <c r="AJ654" s="21">
        <f t="shared" si="854"/>
        <v>1.0635283078599509</v>
      </c>
      <c r="AK654" s="21">
        <f t="shared" si="855"/>
        <v>18.023515740238345</v>
      </c>
      <c r="AL654" s="21">
        <f t="shared" si="856"/>
        <v>1.897609134439562E-2</v>
      </c>
      <c r="AM654" s="21">
        <f t="shared" si="857"/>
        <v>10.008207998556959</v>
      </c>
      <c r="AN654" s="21">
        <f t="shared" si="858"/>
        <v>0.34111728653442441</v>
      </c>
      <c r="AO654" s="21">
        <f t="shared" si="859"/>
        <v>3.484053521999972</v>
      </c>
      <c r="AP654" s="21">
        <f t="shared" si="860"/>
        <v>6.5719271982245147</v>
      </c>
      <c r="AQ654" s="21">
        <f t="shared" si="861"/>
        <v>3.3123910843389495</v>
      </c>
      <c r="AR654" s="21">
        <f t="shared" si="862"/>
        <v>6.1590632760924038</v>
      </c>
      <c r="AS654" s="21">
        <f t="shared" si="863"/>
        <v>1.0598781775793804</v>
      </c>
      <c r="AT654" s="21">
        <f t="shared" si="864"/>
        <v>100.00000000000003</v>
      </c>
      <c r="AU654" s="21"/>
      <c r="AV654" s="21">
        <f>AR654*'[1]diagram lines'!$G$39</f>
        <v>5.1126763475299528</v>
      </c>
      <c r="AW654" s="21">
        <f>AK654*'[1]diagram lines'!$G$40</f>
        <v>9.5392409121834252</v>
      </c>
      <c r="AX654" s="21">
        <f>AQ654*'[1]diagram lines'!$G$38</f>
        <v>2.4573046475944644</v>
      </c>
      <c r="AY654" s="21">
        <f>AP654*'[1]diagram lines'!$G$41</f>
        <v>4.6966779288595246</v>
      </c>
      <c r="AZ654" s="21">
        <f t="shared" si="865"/>
        <v>9.4714543604313537</v>
      </c>
      <c r="BA654" s="21">
        <f t="shared" si="866"/>
        <v>0.77765599999949198</v>
      </c>
      <c r="BB654" s="21">
        <f t="shared" si="867"/>
        <v>1.260140668560112</v>
      </c>
      <c r="BC654" s="86">
        <f t="shared" si="868"/>
        <v>0.79356219900643377</v>
      </c>
      <c r="BX654" s="61">
        <f t="shared" si="869"/>
        <v>0.7977690246338216</v>
      </c>
      <c r="BY654" s="21">
        <f t="shared" si="870"/>
        <v>1.2773760640961442E-2</v>
      </c>
      <c r="BZ654" s="21">
        <f t="shared" si="871"/>
        <v>0.16959672420557084</v>
      </c>
      <c r="CA654" s="21">
        <f t="shared" si="872"/>
        <v>1.140083912580625E-4</v>
      </c>
      <c r="CB654" s="21">
        <f t="shared" si="873"/>
        <v>0.13364026443980515</v>
      </c>
      <c r="CC654" s="21">
        <f t="shared" si="874"/>
        <v>4.6133915985339729E-3</v>
      </c>
      <c r="CD654" s="21">
        <f t="shared" si="875"/>
        <v>8.2944491315136482E-2</v>
      </c>
      <c r="CE654" s="21">
        <f t="shared" si="876"/>
        <v>0.11243266761768902</v>
      </c>
      <c r="CF654" s="21">
        <f t="shared" si="877"/>
        <v>5.1265800935634778E-2</v>
      </c>
      <c r="CG654" s="21">
        <f t="shared" si="878"/>
        <v>6.2729458598726112E-2</v>
      </c>
      <c r="CH654" s="21">
        <f t="shared" si="879"/>
        <v>7.163853350617146E-3</v>
      </c>
      <c r="CI654" s="21">
        <f t="shared" si="880"/>
        <v>0.22520632630410656</v>
      </c>
      <c r="CJ654" s="21">
        <f t="shared" si="881"/>
        <v>1.6602497720318612</v>
      </c>
      <c r="CL654" s="68">
        <f t="shared" si="882"/>
        <v>0.48051144958597947</v>
      </c>
      <c r="CM654" s="19">
        <f t="shared" si="883"/>
        <v>7.6938788706042392E-3</v>
      </c>
      <c r="CN654" s="19">
        <f t="shared" si="884"/>
        <v>0.10215133112050576</v>
      </c>
      <c r="CO654" s="19">
        <f t="shared" si="885"/>
        <v>6.8669421419968491E-5</v>
      </c>
      <c r="CP654" s="19">
        <f t="shared" si="886"/>
        <v>8.0494071850557986E-2</v>
      </c>
      <c r="CQ654" s="19">
        <f t="shared" si="887"/>
        <v>2.7787334630306692E-3</v>
      </c>
      <c r="CR654" s="19">
        <f t="shared" si="888"/>
        <v>4.9959043941699588E-2</v>
      </c>
      <c r="CS654" s="19">
        <f t="shared" si="889"/>
        <v>6.7720333115956835E-2</v>
      </c>
      <c r="CT654" s="19">
        <f t="shared" si="890"/>
        <v>3.0878366495960558E-2</v>
      </c>
      <c r="CU654" s="19">
        <f t="shared" si="891"/>
        <v>3.7783145437180816E-2</v>
      </c>
      <c r="CV654" s="19">
        <f t="shared" si="892"/>
        <v>4.3149250620584736E-3</v>
      </c>
      <c r="CW654" s="19">
        <f t="shared" si="893"/>
        <v>0.13564605163504562</v>
      </c>
      <c r="CX654" s="19">
        <f t="shared" si="894"/>
        <v>1</v>
      </c>
      <c r="CZ654" s="68">
        <f t="shared" si="895"/>
        <v>2.5805000000000001E-5</v>
      </c>
      <c r="DA654" s="19">
        <f t="shared" si="896"/>
        <v>1.8746519999999995E-5</v>
      </c>
      <c r="DB654" s="19">
        <f t="shared" si="897"/>
        <v>3.667E-5</v>
      </c>
      <c r="DC654" s="19">
        <f t="shared" si="898"/>
        <v>3.9935319999999992E-5</v>
      </c>
      <c r="DD654" s="19">
        <f t="shared" si="899"/>
        <v>1.2687159999999998E-5</v>
      </c>
      <c r="DE654" s="19">
        <f t="shared" si="900"/>
        <v>1.2687159999999998E-5</v>
      </c>
      <c r="DF654" s="19">
        <f t="shared" si="901"/>
        <v>1.1303959999999998E-5</v>
      </c>
      <c r="DG654" s="19">
        <f t="shared" si="902"/>
        <v>1.580352E-5</v>
      </c>
      <c r="DH654" s="19">
        <f t="shared" si="903"/>
        <v>2.512664E-5</v>
      </c>
      <c r="DI654" s="19">
        <f t="shared" si="904"/>
        <v>3.8672839999999989E-5</v>
      </c>
      <c r="DJ654" s="19">
        <f t="shared" si="905"/>
        <v>0</v>
      </c>
      <c r="DK654" s="19">
        <f t="shared" si="906"/>
        <v>2.1365079999999995E-5</v>
      </c>
      <c r="DM654" s="68">
        <f t="shared" si="907"/>
        <v>1118.7416349980872</v>
      </c>
      <c r="DN654" s="19">
        <f t="shared" si="908"/>
        <v>32.784060411418587</v>
      </c>
      <c r="DO654" s="19">
        <f t="shared" si="909"/>
        <v>284.02917155840652</v>
      </c>
      <c r="DP654" s="19">
        <f t="shared" si="910"/>
        <v>0.27458950889976019</v>
      </c>
      <c r="DQ654" s="19">
        <f t="shared" si="911"/>
        <v>455.85450663998813</v>
      </c>
      <c r="DR654" s="19">
        <f t="shared" si="912"/>
        <v>15.537232277940507</v>
      </c>
      <c r="DS654" s="19">
        <f t="shared" si="913"/>
        <v>178.11010219874217</v>
      </c>
      <c r="DT654" s="19">
        <f t="shared" si="914"/>
        <v>240.31078399893562</v>
      </c>
      <c r="DU654" s="19">
        <f t="shared" si="915"/>
        <v>76.180099650593746</v>
      </c>
      <c r="DV654" s="19">
        <f t="shared" si="916"/>
        <v>92.032865964393451</v>
      </c>
      <c r="DX654" s="19">
        <f t="shared" si="917"/>
        <v>114.40827043303945</v>
      </c>
      <c r="DZ654" s="68">
        <f t="shared" si="918"/>
        <v>2608.2633176404447</v>
      </c>
      <c r="EA654" s="21">
        <f t="shared" si="919"/>
        <v>2.6082633176404446</v>
      </c>
      <c r="EB654" s="92">
        <f t="shared" si="920"/>
        <v>1048</v>
      </c>
    </row>
    <row r="655" spans="1:132" x14ac:dyDescent="0.3">
      <c r="A655" s="19">
        <f>'A. Thermody. result (all suite)'!C611</f>
        <v>1046</v>
      </c>
      <c r="B655" s="19" t="str">
        <f>'A. Thermody. result (all suite)'!A611</f>
        <v>Basanite</v>
      </c>
      <c r="C655" s="24">
        <f>'A. Thermody. result (all suite)'!G611</f>
        <v>54.623356000000001</v>
      </c>
      <c r="D655" s="19">
        <f>'A. Thermody. result (all suite)'!D611</f>
        <v>5000</v>
      </c>
      <c r="E655" s="61">
        <f>'A. Thermody. result (all suite)'!I611</f>
        <v>48.003779000000002</v>
      </c>
      <c r="F655" s="21">
        <f>'A. Thermody. result (all suite)'!J611</f>
        <v>0.99128099999999997</v>
      </c>
      <c r="G655" s="21">
        <f>'A. Thermody. result (all suite)'!K611</f>
        <v>17.322279000000002</v>
      </c>
      <c r="H655" s="21">
        <f>'A. Thermody. result (all suite)'!L611</f>
        <v>1.5649E-2</v>
      </c>
      <c r="I655" s="21">
        <f>'A. Thermody. result (all suite)'!M611</f>
        <v>9.5810709999999997</v>
      </c>
      <c r="J655" s="21">
        <f>'A. Thermody. result (all suite)'!N611</f>
        <v>0.32956200000000002</v>
      </c>
      <c r="K655" s="21">
        <f>'A. Thermody. result (all suite)'!O611</f>
        <v>3.2676229999999999</v>
      </c>
      <c r="L655" s="21">
        <f>'A. Thermody. result (all suite)'!P611</f>
        <v>6.2476260000000003</v>
      </c>
      <c r="M655" s="21">
        <f>'A. Thermody. result (all suite)'!Q611</f>
        <v>3.199255</v>
      </c>
      <c r="N655" s="21">
        <f>'A. Thermody. result (all suite)'!R611</f>
        <v>5.950431</v>
      </c>
      <c r="O655" s="21">
        <f>'A. Thermody. result (all suite)'!S611</f>
        <v>1.005628</v>
      </c>
      <c r="P655" s="21">
        <f>'A. Thermody. result (all suite)'!T611</f>
        <v>4.0858160000000003</v>
      </c>
      <c r="Q655" s="21">
        <f t="shared" si="838"/>
        <v>99.999999999999972</v>
      </c>
      <c r="S655" s="19">
        <f t="shared" si="839"/>
        <v>1319</v>
      </c>
      <c r="T655" s="19">
        <f t="shared" si="840"/>
        <v>0.5</v>
      </c>
      <c r="V655" s="61">
        <f t="shared" si="841"/>
        <v>46.042432917013357</v>
      </c>
      <c r="W655" s="21">
        <f t="shared" si="842"/>
        <v>0.95077908229704011</v>
      </c>
      <c r="X655" s="21">
        <f t="shared" si="843"/>
        <v>16.614522553053362</v>
      </c>
      <c r="Y655" s="21">
        <f t="shared" si="844"/>
        <v>1.5009610654160002E-2</v>
      </c>
      <c r="Z655" s="21">
        <f t="shared" si="845"/>
        <v>9.1896060681106402</v>
      </c>
      <c r="AA655" s="21">
        <f t="shared" si="846"/>
        <v>0.31609670307408005</v>
      </c>
      <c r="AB655" s="21">
        <f t="shared" si="847"/>
        <v>3.1341139366463202</v>
      </c>
      <c r="AC655" s="21">
        <f t="shared" si="848"/>
        <v>5.9923594972718401</v>
      </c>
      <c r="AD655" s="21">
        <f t="shared" si="849"/>
        <v>3.0685393273292001</v>
      </c>
      <c r="AE655" s="21">
        <f t="shared" si="850"/>
        <v>5.7073073381330408</v>
      </c>
      <c r="AF655" s="21">
        <f t="shared" si="851"/>
        <v>0.96453989027552001</v>
      </c>
      <c r="AG655" s="21">
        <f t="shared" si="852"/>
        <v>91.99530692385855</v>
      </c>
      <c r="AH655" s="21"/>
      <c r="AI655" s="61">
        <f t="shared" si="853"/>
        <v>50.048675803778927</v>
      </c>
      <c r="AJ655" s="21">
        <f t="shared" si="854"/>
        <v>1.0335082452455626</v>
      </c>
      <c r="AK655" s="21">
        <f t="shared" si="855"/>
        <v>18.060184925307819</v>
      </c>
      <c r="AL655" s="21">
        <f t="shared" si="856"/>
        <v>1.631562647710166E-2</v>
      </c>
      <c r="AM655" s="21">
        <f t="shared" si="857"/>
        <v>9.9892118145945972</v>
      </c>
      <c r="AN655" s="21">
        <f t="shared" si="858"/>
        <v>0.34360090057170284</v>
      </c>
      <c r="AO655" s="21">
        <f t="shared" si="859"/>
        <v>3.4068193709493486</v>
      </c>
      <c r="AP655" s="21">
        <f t="shared" si="860"/>
        <v>6.513766514450043</v>
      </c>
      <c r="AQ655" s="21">
        <f t="shared" si="861"/>
        <v>3.3355389855581739</v>
      </c>
      <c r="AR655" s="21">
        <f t="shared" si="862"/>
        <v>6.2039114048032777</v>
      </c>
      <c r="AS655" s="21">
        <f t="shared" si="863"/>
        <v>1.0484664082634536</v>
      </c>
      <c r="AT655" s="21">
        <f t="shared" si="864"/>
        <v>100</v>
      </c>
      <c r="AU655" s="21"/>
      <c r="AV655" s="21">
        <f>AR655*'[1]diagram lines'!$G$39</f>
        <v>5.1499050553078245</v>
      </c>
      <c r="AW655" s="21">
        <f>AK655*'[1]diagram lines'!$G$40</f>
        <v>9.5586486789850049</v>
      </c>
      <c r="AX655" s="21">
        <f>AQ655*'[1]diagram lines'!$G$38</f>
        <v>2.4744769692798458</v>
      </c>
      <c r="AY655" s="21">
        <f>AP655*'[1]diagram lines'!$G$41</f>
        <v>4.6551129523204153</v>
      </c>
      <c r="AZ655" s="21">
        <f t="shared" si="865"/>
        <v>9.539450390361452</v>
      </c>
      <c r="BA655" s="21">
        <f t="shared" si="866"/>
        <v>0.77842359942003281</v>
      </c>
      <c r="BB655" s="21">
        <f t="shared" si="867"/>
        <v>1.2536948762745057</v>
      </c>
      <c r="BC655" s="86">
        <f t="shared" si="868"/>
        <v>0.79764224846448417</v>
      </c>
      <c r="BX655" s="61">
        <f t="shared" si="869"/>
        <v>0.79899765312916116</v>
      </c>
      <c r="BY655" s="21">
        <f t="shared" si="870"/>
        <v>1.2409626940410616E-2</v>
      </c>
      <c r="BZ655" s="21">
        <f t="shared" si="871"/>
        <v>0.16989288936837979</v>
      </c>
      <c r="CA655" s="21">
        <f t="shared" si="872"/>
        <v>9.7996117477612871E-5</v>
      </c>
      <c r="CB655" s="21">
        <f t="shared" si="873"/>
        <v>0.13334823938761309</v>
      </c>
      <c r="CC655" s="21">
        <f t="shared" si="874"/>
        <v>4.6456442063715821E-3</v>
      </c>
      <c r="CD655" s="21">
        <f t="shared" si="875"/>
        <v>8.1082456575682388E-2</v>
      </c>
      <c r="CE655" s="21">
        <f t="shared" si="876"/>
        <v>0.11140559914407989</v>
      </c>
      <c r="CF655" s="21">
        <f t="shared" si="877"/>
        <v>5.1609211163090821E-2</v>
      </c>
      <c r="CG655" s="21">
        <f t="shared" si="878"/>
        <v>6.3168057324840765E-2</v>
      </c>
      <c r="CH655" s="21">
        <f t="shared" si="879"/>
        <v>7.0846812827593982E-3</v>
      </c>
      <c r="CI655" s="21">
        <f t="shared" si="880"/>
        <v>0.22673784683684797</v>
      </c>
      <c r="CJ655" s="21">
        <f t="shared" si="881"/>
        <v>1.6604799014767151</v>
      </c>
      <c r="CL655" s="68">
        <f t="shared" si="882"/>
        <v>0.48118477821898858</v>
      </c>
      <c r="CM655" s="19">
        <f t="shared" si="883"/>
        <v>7.4735183059875393E-3</v>
      </c>
      <c r="CN655" s="19">
        <f t="shared" si="884"/>
        <v>0.10231553493498409</v>
      </c>
      <c r="CO655" s="19">
        <f t="shared" si="885"/>
        <v>5.9016744129490488E-5</v>
      </c>
      <c r="CP655" s="19">
        <f t="shared" si="886"/>
        <v>8.0307048142541471E-2</v>
      </c>
      <c r="CQ655" s="19">
        <f t="shared" si="887"/>
        <v>2.7977720189446857E-3</v>
      </c>
      <c r="CR655" s="19">
        <f t="shared" si="888"/>
        <v>4.8830736525972585E-2</v>
      </c>
      <c r="CS655" s="19">
        <f t="shared" si="889"/>
        <v>6.7092410480249429E-2</v>
      </c>
      <c r="CT655" s="19">
        <f t="shared" si="890"/>
        <v>3.1080900839084644E-2</v>
      </c>
      <c r="CU655" s="19">
        <f t="shared" si="891"/>
        <v>3.8042048728601591E-2</v>
      </c>
      <c r="CV655" s="19">
        <f t="shared" si="892"/>
        <v>4.2666468148508012E-3</v>
      </c>
      <c r="CW655" s="19">
        <f t="shared" si="893"/>
        <v>0.13654958824566507</v>
      </c>
      <c r="CX655" s="19">
        <f t="shared" si="894"/>
        <v>0.99999999999999989</v>
      </c>
      <c r="CZ655" s="68">
        <f t="shared" si="895"/>
        <v>2.5805000000000001E-5</v>
      </c>
      <c r="DA655" s="19">
        <f t="shared" si="896"/>
        <v>1.8732039999999999E-5</v>
      </c>
      <c r="DB655" s="19">
        <f t="shared" si="897"/>
        <v>3.667E-5</v>
      </c>
      <c r="DC655" s="19">
        <f t="shared" si="898"/>
        <v>3.9917139999999994E-5</v>
      </c>
      <c r="DD655" s="19">
        <f t="shared" si="899"/>
        <v>1.2681319999999998E-5</v>
      </c>
      <c r="DE655" s="19">
        <f t="shared" si="900"/>
        <v>1.2681319999999998E-5</v>
      </c>
      <c r="DF655" s="19">
        <f t="shared" si="901"/>
        <v>1.1297419999999998E-5</v>
      </c>
      <c r="DG655" s="19">
        <f t="shared" si="902"/>
        <v>1.5796039999999999E-5</v>
      </c>
      <c r="DH655" s="19">
        <f t="shared" si="903"/>
        <v>2.511128E-5</v>
      </c>
      <c r="DI655" s="19">
        <f t="shared" si="904"/>
        <v>3.8648679999999993E-5</v>
      </c>
      <c r="DJ655" s="19">
        <f t="shared" si="905"/>
        <v>0</v>
      </c>
      <c r="DK655" s="19">
        <f t="shared" si="906"/>
        <v>2.1346159999999996E-5</v>
      </c>
      <c r="DM655" s="68">
        <f t="shared" si="907"/>
        <v>1120.3092995697282</v>
      </c>
      <c r="DN655" s="19">
        <f t="shared" si="908"/>
        <v>31.86970785255021</v>
      </c>
      <c r="DO655" s="19">
        <f t="shared" si="909"/>
        <v>284.48573607774682</v>
      </c>
      <c r="DP655" s="19">
        <f t="shared" si="910"/>
        <v>0.23609867515654523</v>
      </c>
      <c r="DQ655" s="19">
        <f t="shared" si="911"/>
        <v>455.00479516656031</v>
      </c>
      <c r="DR655" s="19">
        <f t="shared" si="912"/>
        <v>15.650890208900654</v>
      </c>
      <c r="DS655" s="19">
        <f t="shared" si="913"/>
        <v>174.18832636094749</v>
      </c>
      <c r="DT655" s="19">
        <f t="shared" si="914"/>
        <v>238.19529323377179</v>
      </c>
      <c r="DU655" s="19">
        <f t="shared" si="915"/>
        <v>76.726675940647269</v>
      </c>
      <c r="DV655" s="19">
        <f t="shared" si="916"/>
        <v>92.721432924339737</v>
      </c>
      <c r="DX655" s="19">
        <f t="shared" si="917"/>
        <v>115.27242277706551</v>
      </c>
      <c r="DZ655" s="68">
        <f t="shared" si="918"/>
        <v>2604.6606787874143</v>
      </c>
      <c r="EA655" s="21">
        <f t="shared" si="919"/>
        <v>2.6046606787874143</v>
      </c>
      <c r="EB655" s="92">
        <f t="shared" si="920"/>
        <v>1046</v>
      </c>
    </row>
    <row r="656" spans="1:132" x14ac:dyDescent="0.3">
      <c r="A656" s="19">
        <f>'A. Thermody. result (all suite)'!C612</f>
        <v>1044</v>
      </c>
      <c r="B656" s="19" t="str">
        <f>'A. Thermody. result (all suite)'!A612</f>
        <v>Basanite</v>
      </c>
      <c r="C656" s="24">
        <f>'A. Thermody. result (all suite)'!G612</f>
        <v>54.252566999999999</v>
      </c>
      <c r="D656" s="19">
        <f>'A. Thermody. result (all suite)'!D612</f>
        <v>5000</v>
      </c>
      <c r="E656" s="61">
        <f>'A. Thermody. result (all suite)'!I612</f>
        <v>48.076346999999998</v>
      </c>
      <c r="F656" s="21">
        <f>'A. Thermody. result (all suite)'!J612</f>
        <v>0.96296700000000002</v>
      </c>
      <c r="G656" s="21">
        <f>'A. Thermody. result (all suite)'!K612</f>
        <v>17.351780999999999</v>
      </c>
      <c r="H656" s="21">
        <f>'A. Thermody. result (all suite)'!L612</f>
        <v>1.3311999999999999E-2</v>
      </c>
      <c r="I656" s="21">
        <f>'A. Thermody. result (all suite)'!M612</f>
        <v>9.5594070000000002</v>
      </c>
      <c r="J656" s="21">
        <f>'A. Thermody. result (all suite)'!N612</f>
        <v>0.33181500000000003</v>
      </c>
      <c r="K656" s="21">
        <f>'A. Thermody. result (all suite)'!O612</f>
        <v>3.1940819999999999</v>
      </c>
      <c r="L656" s="21">
        <f>'A. Thermody. result (all suite)'!P612</f>
        <v>6.1913260000000001</v>
      </c>
      <c r="M656" s="21">
        <f>'A. Thermody. result (all suite)'!Q612</f>
        <v>3.2202090000000001</v>
      </c>
      <c r="N656" s="21">
        <f>'A. Thermody. result (all suite)'!R612</f>
        <v>5.9910990000000002</v>
      </c>
      <c r="O656" s="21">
        <f>'A. Thermody. result (all suite)'!S612</f>
        <v>0.99467000000000005</v>
      </c>
      <c r="P656" s="21">
        <f>'A. Thermody. result (all suite)'!T612</f>
        <v>4.1129860000000003</v>
      </c>
      <c r="Q656" s="21">
        <f t="shared" si="838"/>
        <v>100.000001</v>
      </c>
      <c r="S656" s="19">
        <f t="shared" si="839"/>
        <v>1317</v>
      </c>
      <c r="T656" s="19">
        <f t="shared" si="840"/>
        <v>0.5</v>
      </c>
      <c r="V656" s="61">
        <f t="shared" si="841"/>
        <v>46.098973598352309</v>
      </c>
      <c r="W656" s="21">
        <f t="shared" si="842"/>
        <v>0.92336030250144696</v>
      </c>
      <c r="X656" s="21">
        <f t="shared" si="843"/>
        <v>16.638104683856103</v>
      </c>
      <c r="Y656" s="21">
        <f t="shared" si="844"/>
        <v>1.2764479309155205E-2</v>
      </c>
      <c r="Z656" s="21">
        <f t="shared" si="845"/>
        <v>9.1662299323387497</v>
      </c>
      <c r="AA656" s="21">
        <f t="shared" si="846"/>
        <v>0.31816749564057506</v>
      </c>
      <c r="AB656" s="21">
        <f t="shared" si="847"/>
        <v>3.0627098558252013</v>
      </c>
      <c r="AC656" s="21">
        <f t="shared" si="848"/>
        <v>5.9366776309521239</v>
      </c>
      <c r="AD656" s="21">
        <f t="shared" si="849"/>
        <v>3.0877622559837272</v>
      </c>
      <c r="AE656" s="21">
        <f t="shared" si="850"/>
        <v>5.744685939347991</v>
      </c>
      <c r="AF656" s="21">
        <f t="shared" si="851"/>
        <v>0.95375936256290639</v>
      </c>
      <c r="AG656" s="21">
        <f t="shared" si="852"/>
        <v>91.943195536670302</v>
      </c>
      <c r="AH656" s="21"/>
      <c r="AI656" s="61">
        <f t="shared" si="853"/>
        <v>50.13853752773511</v>
      </c>
      <c r="AJ656" s="21">
        <f t="shared" si="854"/>
        <v>1.0042725805991561</v>
      </c>
      <c r="AK656" s="21">
        <f t="shared" si="855"/>
        <v>18.096069629448781</v>
      </c>
      <c r="AL656" s="21">
        <f t="shared" si="856"/>
        <v>1.3883005952370086E-2</v>
      </c>
      <c r="AM656" s="21">
        <f t="shared" si="857"/>
        <v>9.9694489394627599</v>
      </c>
      <c r="AN656" s="21">
        <f t="shared" si="858"/>
        <v>0.3460478981434556</v>
      </c>
      <c r="AO656" s="21">
        <f t="shared" si="859"/>
        <v>3.3310891990954143</v>
      </c>
      <c r="AP656" s="21">
        <f t="shared" si="860"/>
        <v>6.4568972138719722</v>
      </c>
      <c r="AQ656" s="21">
        <f t="shared" si="861"/>
        <v>3.3583368926439094</v>
      </c>
      <c r="AR656" s="21">
        <f t="shared" si="862"/>
        <v>6.2480816615263279</v>
      </c>
      <c r="AS656" s="21">
        <f t="shared" si="863"/>
        <v>1.0373354515207298</v>
      </c>
      <c r="AT656" s="21">
        <f t="shared" si="864"/>
        <v>99.999999999999986</v>
      </c>
      <c r="AU656" s="21"/>
      <c r="AV656" s="21">
        <f>AR656*'[1]diagram lines'!$G$39</f>
        <v>5.1865710573748691</v>
      </c>
      <c r="AW656" s="21">
        <f>AK656*'[1]diagram lines'!$G$40</f>
        <v>9.5776412464061789</v>
      </c>
      <c r="AX656" s="21">
        <f>AQ656*'[1]diagram lines'!$G$38</f>
        <v>2.4913896470436749</v>
      </c>
      <c r="AY656" s="21">
        <f>AP656*'[1]diagram lines'!$G$41</f>
        <v>4.6144708726383907</v>
      </c>
      <c r="AZ656" s="21">
        <f t="shared" si="865"/>
        <v>9.6064185541702365</v>
      </c>
      <c r="BA656" s="21">
        <f t="shared" si="866"/>
        <v>0.7791494454426946</v>
      </c>
      <c r="BB656" s="21">
        <f t="shared" si="867"/>
        <v>1.2474199354646864</v>
      </c>
      <c r="BC656" s="86">
        <f t="shared" si="868"/>
        <v>0.80165465659924851</v>
      </c>
      <c r="BX656" s="61">
        <f t="shared" si="869"/>
        <v>0.80020550932090551</v>
      </c>
      <c r="BY656" s="21">
        <f t="shared" si="870"/>
        <v>1.2055170255383076E-2</v>
      </c>
      <c r="BZ656" s="21">
        <f t="shared" si="871"/>
        <v>0.17018223813260103</v>
      </c>
      <c r="CA656" s="21">
        <f t="shared" si="872"/>
        <v>8.3361512931304395E-5</v>
      </c>
      <c r="CB656" s="21">
        <f t="shared" si="873"/>
        <v>0.13304672233820461</v>
      </c>
      <c r="CC656" s="21">
        <f t="shared" si="874"/>
        <v>4.6774034395263607E-3</v>
      </c>
      <c r="CD656" s="21">
        <f t="shared" si="875"/>
        <v>7.9257617866004965E-2</v>
      </c>
      <c r="CE656" s="21">
        <f t="shared" si="876"/>
        <v>0.11040167617689016</v>
      </c>
      <c r="CF656" s="21">
        <f t="shared" si="877"/>
        <v>5.1947233424745928E-2</v>
      </c>
      <c r="CG656" s="21">
        <f t="shared" si="878"/>
        <v>6.3599777070063701E-2</v>
      </c>
      <c r="CH656" s="21">
        <f t="shared" si="879"/>
        <v>7.007481823817845E-3</v>
      </c>
      <c r="CI656" s="21">
        <f t="shared" si="880"/>
        <v>0.22824561598224197</v>
      </c>
      <c r="CJ656" s="21">
        <f t="shared" si="881"/>
        <v>1.6607098073433164</v>
      </c>
      <c r="CL656" s="68">
        <f t="shared" si="882"/>
        <v>0.48184547702588476</v>
      </c>
      <c r="CM656" s="19">
        <f t="shared" si="883"/>
        <v>7.2590468256871843E-3</v>
      </c>
      <c r="CN656" s="19">
        <f t="shared" si="884"/>
        <v>0.10247560252856354</v>
      </c>
      <c r="CO656" s="19">
        <f t="shared" si="885"/>
        <v>5.019631519167104E-5</v>
      </c>
      <c r="CP656" s="19">
        <f t="shared" si="886"/>
        <v>8.0114371427144851E-2</v>
      </c>
      <c r="CQ656" s="19">
        <f t="shared" si="887"/>
        <v>2.8165085909915427E-3</v>
      </c>
      <c r="CR656" s="19">
        <f t="shared" si="888"/>
        <v>4.7725145907818525E-2</v>
      </c>
      <c r="CS656" s="19">
        <f t="shared" si="889"/>
        <v>6.6478607935424178E-2</v>
      </c>
      <c r="CT656" s="19">
        <f t="shared" si="890"/>
        <v>3.1280138887026479E-2</v>
      </c>
      <c r="CU656" s="19">
        <f t="shared" si="891"/>
        <v>3.8296743229213552E-2</v>
      </c>
      <c r="CV656" s="19">
        <f t="shared" si="892"/>
        <v>4.219570326394295E-3</v>
      </c>
      <c r="CW656" s="19">
        <f t="shared" si="893"/>
        <v>0.13743859100065942</v>
      </c>
      <c r="CX656" s="19">
        <f t="shared" si="894"/>
        <v>1</v>
      </c>
      <c r="CZ656" s="68">
        <f t="shared" si="895"/>
        <v>2.5805000000000001E-5</v>
      </c>
      <c r="DA656" s="19">
        <f t="shared" si="896"/>
        <v>1.8717559999999996E-5</v>
      </c>
      <c r="DB656" s="19">
        <f t="shared" si="897"/>
        <v>3.667E-5</v>
      </c>
      <c r="DC656" s="19">
        <f t="shared" si="898"/>
        <v>3.9898959999999996E-5</v>
      </c>
      <c r="DD656" s="19">
        <f t="shared" si="899"/>
        <v>1.2675479999999998E-5</v>
      </c>
      <c r="DE656" s="19">
        <f t="shared" si="900"/>
        <v>1.2675479999999998E-5</v>
      </c>
      <c r="DF656" s="19">
        <f t="shared" si="901"/>
        <v>1.1290879999999998E-5</v>
      </c>
      <c r="DG656" s="19">
        <f t="shared" si="902"/>
        <v>1.5788559999999997E-5</v>
      </c>
      <c r="DH656" s="19">
        <f t="shared" si="903"/>
        <v>2.5095919999999999E-5</v>
      </c>
      <c r="DI656" s="19">
        <f t="shared" si="904"/>
        <v>3.862451999999999E-5</v>
      </c>
      <c r="DJ656" s="19">
        <f t="shared" si="905"/>
        <v>0</v>
      </c>
      <c r="DK656" s="19">
        <f t="shared" si="906"/>
        <v>2.1327239999999994E-5</v>
      </c>
      <c r="DM656" s="68">
        <f t="shared" si="907"/>
        <v>1121.8475589891552</v>
      </c>
      <c r="DN656" s="19">
        <f t="shared" si="908"/>
        <v>30.979073150340771</v>
      </c>
      <c r="DO656" s="19">
        <f t="shared" si="909"/>
        <v>284.9307999403419</v>
      </c>
      <c r="DP656" s="19">
        <f t="shared" si="910"/>
        <v>0.2009037221260391</v>
      </c>
      <c r="DQ656" s="19">
        <f t="shared" si="911"/>
        <v>454.12225706958299</v>
      </c>
      <c r="DR656" s="19">
        <f t="shared" si="912"/>
        <v>15.76296277891962</v>
      </c>
      <c r="DS656" s="19">
        <f t="shared" si="913"/>
        <v>170.34308929729895</v>
      </c>
      <c r="DT656" s="19">
        <f t="shared" si="914"/>
        <v>236.1279516953154</v>
      </c>
      <c r="DU656" s="19">
        <f t="shared" si="915"/>
        <v>77.265779043237771</v>
      </c>
      <c r="DV656" s="19">
        <f t="shared" si="916"/>
        <v>93.400596620797302</v>
      </c>
      <c r="DX656" s="19">
        <f t="shared" si="917"/>
        <v>116.12582827557075</v>
      </c>
      <c r="DZ656" s="68">
        <f t="shared" si="918"/>
        <v>2601.1068005826869</v>
      </c>
      <c r="EA656" s="21">
        <f t="shared" si="919"/>
        <v>2.601106800582687</v>
      </c>
      <c r="EB656" s="92">
        <f t="shared" si="920"/>
        <v>1044</v>
      </c>
    </row>
    <row r="657" spans="1:132" x14ac:dyDescent="0.3">
      <c r="A657" s="19">
        <f>'A. Thermody. result (all suite)'!C613</f>
        <v>1042</v>
      </c>
      <c r="B657" s="19" t="str">
        <f>'A. Thermody. result (all suite)'!A613</f>
        <v>Basanite</v>
      </c>
      <c r="C657" s="24">
        <f>'A. Thermody. result (all suite)'!G613</f>
        <v>53.892418999999997</v>
      </c>
      <c r="D657" s="19">
        <f>'A. Thermody. result (all suite)'!D613</f>
        <v>5000</v>
      </c>
      <c r="E657" s="61">
        <f>'A. Thermody. result (all suite)'!I613</f>
        <v>48.147703999999997</v>
      </c>
      <c r="F657" s="21">
        <f>'A. Thermody. result (all suite)'!J613</f>
        <v>0.93540999999999996</v>
      </c>
      <c r="G657" s="21">
        <f>'A. Thermody. result (all suite)'!K613</f>
        <v>17.380602</v>
      </c>
      <c r="H657" s="21">
        <f>'A. Thermody. result (all suite)'!L613</f>
        <v>1.1187000000000001E-2</v>
      </c>
      <c r="I657" s="21">
        <f>'A. Thermody. result (all suite)'!M613</f>
        <v>9.5370889999999999</v>
      </c>
      <c r="J657" s="21">
        <f>'A. Thermody. result (all suite)'!N613</f>
        <v>0.334032</v>
      </c>
      <c r="K657" s="21">
        <f>'A. Thermody. result (all suite)'!O613</f>
        <v>3.1220020000000002</v>
      </c>
      <c r="L657" s="21">
        <f>'A. Thermody. result (all suite)'!P613</f>
        <v>6.1362819999999996</v>
      </c>
      <c r="M657" s="21">
        <f>'A. Thermody. result (all suite)'!Q613</f>
        <v>3.240837</v>
      </c>
      <c r="N657" s="21">
        <f>'A. Thermody. result (all suite)'!R613</f>
        <v>6.0311360000000001</v>
      </c>
      <c r="O657" s="21">
        <f>'A. Thermody. result (all suite)'!S613</f>
        <v>0.98398200000000002</v>
      </c>
      <c r="P657" s="21">
        <f>'A. Thermody. result (all suite)'!T613</f>
        <v>4.1397380000000004</v>
      </c>
      <c r="Q657" s="21">
        <f t="shared" si="838"/>
        <v>100.00000099999997</v>
      </c>
      <c r="S657" s="19">
        <f t="shared" si="839"/>
        <v>1315</v>
      </c>
      <c r="T657" s="19">
        <f t="shared" si="840"/>
        <v>0.5</v>
      </c>
      <c r="V657" s="61">
        <f t="shared" si="841"/>
        <v>46.154515221316366</v>
      </c>
      <c r="W657" s="21">
        <f t="shared" si="842"/>
        <v>0.89668647716143524</v>
      </c>
      <c r="X657" s="21">
        <f t="shared" si="843"/>
        <v>16.661090621572356</v>
      </c>
      <c r="Y657" s="21">
        <f t="shared" si="844"/>
        <v>1.0723887514571127E-2</v>
      </c>
      <c r="Z657" s="21">
        <f t="shared" si="845"/>
        <v>9.1422785065212846</v>
      </c>
      <c r="AA657" s="21">
        <f t="shared" si="846"/>
        <v>0.32020395050212047</v>
      </c>
      <c r="AB657" s="21">
        <f t="shared" si="847"/>
        <v>2.9927592981376674</v>
      </c>
      <c r="AC657" s="21">
        <f t="shared" si="848"/>
        <v>5.8822560047990997</v>
      </c>
      <c r="AD657" s="21">
        <f t="shared" si="849"/>
        <v>3.1066748405345619</v>
      </c>
      <c r="AE657" s="21">
        <f t="shared" si="850"/>
        <v>5.7814627736730531</v>
      </c>
      <c r="AF657" s="21">
        <f t="shared" si="851"/>
        <v>0.94324772364018272</v>
      </c>
      <c r="AG657" s="21">
        <f t="shared" si="852"/>
        <v>91.891899305372718</v>
      </c>
      <c r="AH657" s="21"/>
      <c r="AI657" s="61">
        <f t="shared" si="853"/>
        <v>50.226968394609962</v>
      </c>
      <c r="AJ657" s="21">
        <f t="shared" si="854"/>
        <v>0.97580579348087104</v>
      </c>
      <c r="AK657" s="21">
        <f t="shared" si="855"/>
        <v>18.131185390133968</v>
      </c>
      <c r="AL657" s="21">
        <f t="shared" si="856"/>
        <v>1.1670111942004581E-2</v>
      </c>
      <c r="AM657" s="21">
        <f t="shared" si="857"/>
        <v>9.9489493368070541</v>
      </c>
      <c r="AN657" s="21">
        <f t="shared" si="858"/>
        <v>0.34845721214013348</v>
      </c>
      <c r="AO657" s="21">
        <f t="shared" si="859"/>
        <v>3.2568260322840965</v>
      </c>
      <c r="AP657" s="21">
        <f t="shared" si="860"/>
        <v>6.4012780770275981</v>
      </c>
      <c r="AQ657" s="21">
        <f t="shared" si="861"/>
        <v>3.3807929360677837</v>
      </c>
      <c r="AR657" s="21">
        <f t="shared" si="862"/>
        <v>6.291591334357177</v>
      </c>
      <c r="AS657" s="21">
        <f t="shared" si="863"/>
        <v>1.0264753811493295</v>
      </c>
      <c r="AT657" s="21">
        <f t="shared" si="864"/>
        <v>99.999999999999986</v>
      </c>
      <c r="AU657" s="21"/>
      <c r="AV657" s="21">
        <f>AR657*'[1]diagram lines'!$G$39</f>
        <v>5.2226887046857087</v>
      </c>
      <c r="AW657" s="21">
        <f>AK657*'[1]diagram lines'!$G$40</f>
        <v>9.5962268379088798</v>
      </c>
      <c r="AX657" s="21">
        <f>AQ657*'[1]diagram lines'!$G$38</f>
        <v>2.5080487124943001</v>
      </c>
      <c r="AY657" s="21">
        <f>AP657*'[1]diagram lines'!$G$41</f>
        <v>4.5747222320098455</v>
      </c>
      <c r="AZ657" s="21">
        <f t="shared" si="865"/>
        <v>9.6723842704249599</v>
      </c>
      <c r="BA657" s="21">
        <f t="shared" si="866"/>
        <v>0.77983489536212969</v>
      </c>
      <c r="BB657" s="21">
        <f t="shared" si="867"/>
        <v>1.2413080822772735</v>
      </c>
      <c r="BC657" s="86">
        <f t="shared" si="868"/>
        <v>0.8056017795078112</v>
      </c>
      <c r="BX657" s="61">
        <f t="shared" si="869"/>
        <v>0.80139320905459388</v>
      </c>
      <c r="BY657" s="21">
        <f t="shared" si="870"/>
        <v>1.1710190285428142E-2</v>
      </c>
      <c r="BZ657" s="21">
        <f t="shared" si="871"/>
        <v>0.17046490780698315</v>
      </c>
      <c r="CA657" s="21">
        <f t="shared" si="872"/>
        <v>7.0054480556077411E-5</v>
      </c>
      <c r="CB657" s="21">
        <f t="shared" si="873"/>
        <v>0.13273610299234517</v>
      </c>
      <c r="CC657" s="21">
        <f t="shared" si="874"/>
        <v>4.7086552015787988E-3</v>
      </c>
      <c r="CD657" s="21">
        <f t="shared" si="875"/>
        <v>7.7469032258064521E-2</v>
      </c>
      <c r="CE657" s="21">
        <f t="shared" si="876"/>
        <v>0.10942014978601997</v>
      </c>
      <c r="CF657" s="21">
        <f t="shared" si="877"/>
        <v>5.2279996773673169E-2</v>
      </c>
      <c r="CG657" s="21">
        <f t="shared" si="878"/>
        <v>6.4024798301486205E-2</v>
      </c>
      <c r="CH657" s="21">
        <f t="shared" si="879"/>
        <v>6.9321845234740472E-3</v>
      </c>
      <c r="CI657" s="21">
        <f t="shared" si="880"/>
        <v>0.2297301886792453</v>
      </c>
      <c r="CJ657" s="21">
        <f t="shared" si="881"/>
        <v>1.6609394701434481</v>
      </c>
      <c r="CL657" s="68">
        <f t="shared" si="882"/>
        <v>0.4824939279607709</v>
      </c>
      <c r="CM657" s="19">
        <f t="shared" si="883"/>
        <v>7.0503413856597575E-3</v>
      </c>
      <c r="CN657" s="19">
        <f t="shared" si="884"/>
        <v>0.1026316195570094</v>
      </c>
      <c r="CO657" s="19">
        <f t="shared" si="885"/>
        <v>4.2177624058766637E-5</v>
      </c>
      <c r="CP657" s="19">
        <f t="shared" si="886"/>
        <v>7.9916279538399637E-2</v>
      </c>
      <c r="CQ657" s="19">
        <f t="shared" si="887"/>
        <v>2.8349348583859789E-3</v>
      </c>
      <c r="CR657" s="19">
        <f t="shared" si="888"/>
        <v>4.6641695047065057E-2</v>
      </c>
      <c r="CS657" s="19">
        <f t="shared" si="889"/>
        <v>6.5878469235588599E-2</v>
      </c>
      <c r="CT657" s="19">
        <f t="shared" si="890"/>
        <v>3.1476160157213898E-2</v>
      </c>
      <c r="CU657" s="19">
        <f t="shared" si="891"/>
        <v>3.8547339895509056E-2</v>
      </c>
      <c r="CV657" s="19">
        <f t="shared" si="892"/>
        <v>4.1736527116640471E-3</v>
      </c>
      <c r="CW657" s="19">
        <f t="shared" si="893"/>
        <v>0.13831340202867506</v>
      </c>
      <c r="CX657" s="19">
        <f t="shared" si="894"/>
        <v>1.0000000000000002</v>
      </c>
      <c r="CZ657" s="68">
        <f t="shared" si="895"/>
        <v>2.5805000000000001E-5</v>
      </c>
      <c r="DA657" s="19">
        <f t="shared" si="896"/>
        <v>1.8703079999999999E-5</v>
      </c>
      <c r="DB657" s="19">
        <f t="shared" si="897"/>
        <v>3.667E-5</v>
      </c>
      <c r="DC657" s="19">
        <f t="shared" si="898"/>
        <v>3.9880779999999991E-5</v>
      </c>
      <c r="DD657" s="19">
        <f t="shared" si="899"/>
        <v>1.2669639999999998E-5</v>
      </c>
      <c r="DE657" s="19">
        <f t="shared" si="900"/>
        <v>1.2669639999999998E-5</v>
      </c>
      <c r="DF657" s="19">
        <f t="shared" si="901"/>
        <v>1.1284339999999999E-5</v>
      </c>
      <c r="DG657" s="19">
        <f t="shared" si="902"/>
        <v>1.5781079999999999E-5</v>
      </c>
      <c r="DH657" s="19">
        <f t="shared" si="903"/>
        <v>2.5080559999999999E-5</v>
      </c>
      <c r="DI657" s="19">
        <f t="shared" si="904"/>
        <v>3.8600359999999994E-5</v>
      </c>
      <c r="DJ657" s="19">
        <f t="shared" si="905"/>
        <v>0</v>
      </c>
      <c r="DK657" s="19">
        <f t="shared" si="906"/>
        <v>2.1308319999999995E-5</v>
      </c>
      <c r="DM657" s="68">
        <f t="shared" si="907"/>
        <v>1123.357302533738</v>
      </c>
      <c r="DN657" s="19">
        <f t="shared" si="908"/>
        <v>30.111685876684557</v>
      </c>
      <c r="DO657" s="19">
        <f t="shared" si="909"/>
        <v>285.36460130986302</v>
      </c>
      <c r="DP657" s="19">
        <f t="shared" si="910"/>
        <v>0.16888698731430143</v>
      </c>
      <c r="DQ657" s="19">
        <f t="shared" si="911"/>
        <v>453.20819572095297</v>
      </c>
      <c r="DR657" s="19">
        <f t="shared" si="912"/>
        <v>15.873401205867047</v>
      </c>
      <c r="DS657" s="19">
        <f t="shared" si="913"/>
        <v>166.57246328954304</v>
      </c>
      <c r="DT657" s="19">
        <f t="shared" si="914"/>
        <v>234.10720652400272</v>
      </c>
      <c r="DU657" s="19">
        <f t="shared" si="915"/>
        <v>77.797591766120448</v>
      </c>
      <c r="DV657" s="19">
        <f t="shared" si="916"/>
        <v>94.070610174541216</v>
      </c>
      <c r="DX657" s="19">
        <f t="shared" si="917"/>
        <v>116.96874763269581</v>
      </c>
      <c r="DZ657" s="68">
        <f t="shared" si="918"/>
        <v>2597.6006930213234</v>
      </c>
      <c r="EA657" s="21">
        <f t="shared" si="919"/>
        <v>2.5976006930213233</v>
      </c>
      <c r="EB657" s="92">
        <f t="shared" si="920"/>
        <v>1042</v>
      </c>
    </row>
    <row r="658" spans="1:132" x14ac:dyDescent="0.3">
      <c r="A658" s="19">
        <f>'A. Thermody. result (all suite)'!C614</f>
        <v>1040</v>
      </c>
      <c r="B658" s="19" t="str">
        <f>'A. Thermody. result (all suite)'!A614</f>
        <v>Basanite</v>
      </c>
      <c r="C658" s="24">
        <f>'A. Thermody. result (all suite)'!G614</f>
        <v>53.542453999999999</v>
      </c>
      <c r="D658" s="19">
        <f>'A. Thermody. result (all suite)'!D614</f>
        <v>5000</v>
      </c>
      <c r="E658" s="61">
        <f>'A. Thermody. result (all suite)'!I614</f>
        <v>48.217883999999998</v>
      </c>
      <c r="F658" s="21">
        <f>'A. Thermody. result (all suite)'!J614</f>
        <v>0.90858799999999995</v>
      </c>
      <c r="G658" s="21">
        <f>'A. Thermody. result (all suite)'!K614</f>
        <v>17.408753999999998</v>
      </c>
      <c r="H658" s="21">
        <f>'A. Thermody. result (all suite)'!L614</f>
        <v>9.2700000000000005E-3</v>
      </c>
      <c r="I658" s="21">
        <f>'A. Thermody. result (all suite)'!M614</f>
        <v>9.5141410000000004</v>
      </c>
      <c r="J658" s="21">
        <f>'A. Thermody. result (all suite)'!N614</f>
        <v>0.33621499999999999</v>
      </c>
      <c r="K658" s="21">
        <f>'A. Thermody. result (all suite)'!O614</f>
        <v>3.0513479999999999</v>
      </c>
      <c r="L658" s="21">
        <f>'A. Thermody. result (all suite)'!P614</f>
        <v>6.0824579999999999</v>
      </c>
      <c r="M658" s="21">
        <f>'A. Thermody. result (all suite)'!Q614</f>
        <v>3.2611460000000001</v>
      </c>
      <c r="N658" s="21">
        <f>'A. Thermody. result (all suite)'!R614</f>
        <v>6.070557</v>
      </c>
      <c r="O658" s="21">
        <f>'A. Thermody. result (all suite)'!S614</f>
        <v>0.97355499999999995</v>
      </c>
      <c r="P658" s="21">
        <f>'A. Thermody. result (all suite)'!T614</f>
        <v>4.1660830000000004</v>
      </c>
      <c r="Q658" s="21">
        <f t="shared" si="838"/>
        <v>99.999998999999988</v>
      </c>
      <c r="S658" s="19">
        <f t="shared" si="839"/>
        <v>1313</v>
      </c>
      <c r="T658" s="19">
        <f t="shared" si="840"/>
        <v>0.5</v>
      </c>
      <c r="V658" s="61">
        <f t="shared" si="841"/>
        <v>46.209086911628312</v>
      </c>
      <c r="W658" s="21">
        <f t="shared" si="842"/>
        <v>0.87073546941343472</v>
      </c>
      <c r="X658" s="21">
        <f t="shared" si="843"/>
        <v>16.683490851841547</v>
      </c>
      <c r="Y658" s="21">
        <f t="shared" si="844"/>
        <v>8.8838041020380416E-3</v>
      </c>
      <c r="Z658" s="21">
        <f t="shared" si="845"/>
        <v>9.1177739852393014</v>
      </c>
      <c r="AA658" s="21">
        <f t="shared" si="846"/>
        <v>0.32220800390148002</v>
      </c>
      <c r="AB658" s="21">
        <f t="shared" si="847"/>
        <v>2.9242263084299429</v>
      </c>
      <c r="AC658" s="21">
        <f t="shared" si="848"/>
        <v>5.829057748745857</v>
      </c>
      <c r="AD658" s="21">
        <f t="shared" si="849"/>
        <v>3.1252839495301994</v>
      </c>
      <c r="AE658" s="21">
        <f t="shared" si="850"/>
        <v>5.8176525542886459</v>
      </c>
      <c r="AF658" s="21">
        <f t="shared" si="851"/>
        <v>0.93299589024375884</v>
      </c>
      <c r="AG658" s="21">
        <f t="shared" si="852"/>
        <v>91.8413954773645</v>
      </c>
      <c r="AH658" s="21"/>
      <c r="AI658" s="61">
        <f t="shared" si="853"/>
        <v>50.31400782996284</v>
      </c>
      <c r="AJ658" s="21">
        <f t="shared" si="854"/>
        <v>0.94808606172370136</v>
      </c>
      <c r="AK658" s="21">
        <f t="shared" si="855"/>
        <v>18.165545901307009</v>
      </c>
      <c r="AL658" s="21">
        <f t="shared" si="856"/>
        <v>9.6729846665140999E-3</v>
      </c>
      <c r="AM658" s="21">
        <f t="shared" si="857"/>
        <v>9.9277389436950525</v>
      </c>
      <c r="AN658" s="21">
        <f t="shared" si="858"/>
        <v>0.35083091042632547</v>
      </c>
      <c r="AO658" s="21">
        <f t="shared" si="859"/>
        <v>3.1839959456524767</v>
      </c>
      <c r="AP658" s="21">
        <f t="shared" si="860"/>
        <v>6.346874106657606</v>
      </c>
      <c r="AQ658" s="21">
        <f t="shared" si="861"/>
        <v>3.4029142668029975</v>
      </c>
      <c r="AR658" s="21">
        <f t="shared" si="862"/>
        <v>6.3344557473786232</v>
      </c>
      <c r="AS658" s="21">
        <f t="shared" si="863"/>
        <v>1.0158773017268752</v>
      </c>
      <c r="AT658" s="21">
        <f t="shared" si="864"/>
        <v>100</v>
      </c>
      <c r="AU658" s="21"/>
      <c r="AV658" s="21">
        <f>AR658*'[1]diagram lines'!$G$39</f>
        <v>5.2582707178558259</v>
      </c>
      <c r="AW658" s="21">
        <f>AK658*'[1]diagram lines'!$G$40</f>
        <v>9.6144127012370681</v>
      </c>
      <c r="AX658" s="21">
        <f>AQ658*'[1]diagram lines'!$G$38</f>
        <v>2.5244594705969963</v>
      </c>
      <c r="AY658" s="21">
        <f>AP658*'[1]diagram lines'!$G$41</f>
        <v>4.5358420193763118</v>
      </c>
      <c r="AZ658" s="21">
        <f t="shared" si="865"/>
        <v>9.7373700141816215</v>
      </c>
      <c r="BA658" s="21">
        <f t="shared" si="866"/>
        <v>0.78048109302201241</v>
      </c>
      <c r="BB658" s="21">
        <f t="shared" si="867"/>
        <v>1.2353521795605737</v>
      </c>
      <c r="BC658" s="86">
        <f t="shared" si="868"/>
        <v>0.80948576166814989</v>
      </c>
      <c r="BX658" s="61">
        <f t="shared" si="869"/>
        <v>0.80256131824234356</v>
      </c>
      <c r="BY658" s="21">
        <f t="shared" si="870"/>
        <v>1.1374411617426139E-2</v>
      </c>
      <c r="BZ658" s="21">
        <f t="shared" si="871"/>
        <v>0.1707410160847391</v>
      </c>
      <c r="CA658" s="21">
        <f t="shared" si="872"/>
        <v>5.804997182040203E-5</v>
      </c>
      <c r="CB658" s="21">
        <f t="shared" si="873"/>
        <v>0.13241671537926236</v>
      </c>
      <c r="CC658" s="21">
        <f t="shared" si="874"/>
        <v>4.7394276853679161E-3</v>
      </c>
      <c r="CD658" s="21">
        <f t="shared" si="875"/>
        <v>7.5715831265508696E-2</v>
      </c>
      <c r="CE658" s="21">
        <f t="shared" si="876"/>
        <v>0.10846037803138374</v>
      </c>
      <c r="CF658" s="21">
        <f t="shared" si="877"/>
        <v>5.26076141313115E-2</v>
      </c>
      <c r="CG658" s="21">
        <f t="shared" si="878"/>
        <v>6.4443280254777066E-2</v>
      </c>
      <c r="CH658" s="21">
        <f t="shared" si="879"/>
        <v>6.8587259764414134E-3</v>
      </c>
      <c r="CI658" s="21">
        <f t="shared" si="880"/>
        <v>0.23119217536071035</v>
      </c>
      <c r="CJ658" s="21">
        <f t="shared" si="881"/>
        <v>1.6611689440010919</v>
      </c>
      <c r="CL658" s="68">
        <f t="shared" si="882"/>
        <v>0.4831304613179766</v>
      </c>
      <c r="CM658" s="19">
        <f t="shared" si="883"/>
        <v>6.8472334848915057E-3</v>
      </c>
      <c r="CN658" s="19">
        <f t="shared" si="884"/>
        <v>0.10278365526957917</v>
      </c>
      <c r="CO658" s="19">
        <f t="shared" si="885"/>
        <v>3.4945254683477804E-5</v>
      </c>
      <c r="CP658" s="19">
        <f t="shared" si="886"/>
        <v>7.9712973118991393E-2</v>
      </c>
      <c r="CQ658" s="19">
        <f t="shared" si="887"/>
        <v>2.8530678366479266E-3</v>
      </c>
      <c r="CR658" s="19">
        <f t="shared" si="888"/>
        <v>4.557984998391526E-2</v>
      </c>
      <c r="CS658" s="19">
        <f t="shared" si="889"/>
        <v>6.5291599883962465E-2</v>
      </c>
      <c r="CT658" s="19">
        <f t="shared" si="890"/>
        <v>3.1669033015149436E-2</v>
      </c>
      <c r="CU658" s="19">
        <f t="shared" si="891"/>
        <v>3.8793935130739303E-2</v>
      </c>
      <c r="CV658" s="19">
        <f t="shared" si="892"/>
        <v>4.1288551662430461E-3</v>
      </c>
      <c r="CW658" s="19">
        <f t="shared" si="893"/>
        <v>0.13917439053722064</v>
      </c>
      <c r="CX658" s="19">
        <f t="shared" si="894"/>
        <v>1.0000000000000004</v>
      </c>
      <c r="CZ658" s="68">
        <f t="shared" si="895"/>
        <v>2.5805000000000001E-5</v>
      </c>
      <c r="DA658" s="19">
        <f t="shared" si="896"/>
        <v>1.8688599999999996E-5</v>
      </c>
      <c r="DB658" s="19">
        <f t="shared" si="897"/>
        <v>3.667E-5</v>
      </c>
      <c r="DC658" s="19">
        <f t="shared" si="898"/>
        <v>3.9862599999999993E-5</v>
      </c>
      <c r="DD658" s="19">
        <f t="shared" si="899"/>
        <v>1.2663799999999999E-5</v>
      </c>
      <c r="DE658" s="19">
        <f t="shared" si="900"/>
        <v>1.2663799999999999E-5</v>
      </c>
      <c r="DF658" s="19">
        <f t="shared" si="901"/>
        <v>1.1277799999999999E-5</v>
      </c>
      <c r="DG658" s="19">
        <f t="shared" si="902"/>
        <v>1.5773599999999998E-5</v>
      </c>
      <c r="DH658" s="19">
        <f t="shared" si="903"/>
        <v>2.5065199999999998E-5</v>
      </c>
      <c r="DI658" s="19">
        <f t="shared" si="904"/>
        <v>3.8576199999999992E-5</v>
      </c>
      <c r="DJ658" s="19">
        <f t="shared" si="905"/>
        <v>0</v>
      </c>
      <c r="DK658" s="19">
        <f t="shared" si="906"/>
        <v>2.1289399999999996E-5</v>
      </c>
      <c r="DM658" s="68">
        <f t="shared" si="907"/>
        <v>1124.8392992049617</v>
      </c>
      <c r="DN658" s="19">
        <f t="shared" si="908"/>
        <v>29.266879850450731</v>
      </c>
      <c r="DO658" s="19">
        <f t="shared" si="909"/>
        <v>285.78733273210503</v>
      </c>
      <c r="DP658" s="19">
        <f t="shared" si="910"/>
        <v>0.13999106230914621</v>
      </c>
      <c r="DQ658" s="19">
        <f t="shared" si="911"/>
        <v>452.26370588603197</v>
      </c>
      <c r="DR658" s="19">
        <f t="shared" si="912"/>
        <v>15.982298546392389</v>
      </c>
      <c r="DS658" s="19">
        <f t="shared" si="913"/>
        <v>162.87467009095616</v>
      </c>
      <c r="DT658" s="19">
        <f t="shared" si="914"/>
        <v>232.13172145183191</v>
      </c>
      <c r="DU658" s="19">
        <f t="shared" si="915"/>
        <v>78.322269784765865</v>
      </c>
      <c r="DV658" s="19">
        <f t="shared" si="916"/>
        <v>94.7316918026048</v>
      </c>
      <c r="DX658" s="19">
        <f t="shared" si="917"/>
        <v>117.80146539971611</v>
      </c>
      <c r="DZ658" s="68">
        <f t="shared" si="918"/>
        <v>2594.1413258121256</v>
      </c>
      <c r="EA658" s="21">
        <f t="shared" si="919"/>
        <v>2.5941413258121258</v>
      </c>
      <c r="EB658" s="92">
        <f t="shared" si="920"/>
        <v>1040</v>
      </c>
    </row>
    <row r="659" spans="1:132" x14ac:dyDescent="0.3">
      <c r="A659" s="19">
        <f>'A. Thermody. result (all suite)'!C615</f>
        <v>1038</v>
      </c>
      <c r="B659" s="19" t="str">
        <f>'A. Thermody. result (all suite)'!A615</f>
        <v>Basanite</v>
      </c>
      <c r="C659" s="24">
        <f>'A. Thermody. result (all suite)'!G615</f>
        <v>53.202232000000002</v>
      </c>
      <c r="D659" s="19">
        <f>'A. Thermody. result (all suite)'!D615</f>
        <v>5000</v>
      </c>
      <c r="E659" s="61">
        <f>'A. Thermody. result (all suite)'!I615</f>
        <v>48.286924999999997</v>
      </c>
      <c r="F659" s="21">
        <f>'A. Thermody. result (all suite)'!J615</f>
        <v>0.88248499999999996</v>
      </c>
      <c r="G659" s="21">
        <f>'A. Thermody. result (all suite)'!K615</f>
        <v>17.436250000000001</v>
      </c>
      <c r="H659" s="21">
        <f>'A. Thermody. result (all suite)'!L615</f>
        <v>7.5529999999999998E-3</v>
      </c>
      <c r="I659" s="21">
        <f>'A. Thermody. result (all suite)'!M615</f>
        <v>9.4905880000000007</v>
      </c>
      <c r="J659" s="21">
        <f>'A. Thermody. result (all suite)'!N615</f>
        <v>0.338366</v>
      </c>
      <c r="K659" s="21">
        <f>'A. Thermody. result (all suite)'!O615</f>
        <v>2.9820850000000001</v>
      </c>
      <c r="L659" s="21">
        <f>'A. Thermody. result (all suite)'!P615</f>
        <v>6.0298150000000001</v>
      </c>
      <c r="M659" s="21">
        <f>'A. Thermody. result (all suite)'!Q615</f>
        <v>3.2811460000000001</v>
      </c>
      <c r="N659" s="21">
        <f>'A. Thermody. result (all suite)'!R615</f>
        <v>6.1093770000000003</v>
      </c>
      <c r="O659" s="21">
        <f>'A. Thermody. result (all suite)'!S615</f>
        <v>0.96338000000000001</v>
      </c>
      <c r="P659" s="21">
        <f>'A. Thermody. result (all suite)'!T615</f>
        <v>4.1920310000000001</v>
      </c>
      <c r="Q659" s="21">
        <f t="shared" si="838"/>
        <v>100.000001</v>
      </c>
      <c r="S659" s="19">
        <f t="shared" si="839"/>
        <v>1311</v>
      </c>
      <c r="T659" s="19">
        <f t="shared" si="840"/>
        <v>0.5</v>
      </c>
      <c r="V659" s="61">
        <f t="shared" si="841"/>
        <v>46.262722155295279</v>
      </c>
      <c r="W659" s="21">
        <f t="shared" si="842"/>
        <v>0.84549095559959053</v>
      </c>
      <c r="X659" s="21">
        <f t="shared" si="843"/>
        <v>16.70531700207183</v>
      </c>
      <c r="Y659" s="21">
        <f t="shared" si="844"/>
        <v>7.236375901736241E-3</v>
      </c>
      <c r="Z659" s="21">
        <f t="shared" si="845"/>
        <v>9.0927396129362048</v>
      </c>
      <c r="AA659" s="21">
        <f t="shared" si="846"/>
        <v>0.32418159252838408</v>
      </c>
      <c r="AB659" s="21">
        <f t="shared" si="847"/>
        <v>2.8570750736037493</v>
      </c>
      <c r="AC659" s="21">
        <f t="shared" si="848"/>
        <v>5.7770432884850678</v>
      </c>
      <c r="AD659" s="21">
        <f t="shared" si="849"/>
        <v>3.1435993439002066</v>
      </c>
      <c r="AE659" s="21">
        <f t="shared" si="850"/>
        <v>5.8532700248142007</v>
      </c>
      <c r="AF659" s="21">
        <f t="shared" si="851"/>
        <v>0.92299481215605184</v>
      </c>
      <c r="AG659" s="21">
        <f t="shared" si="852"/>
        <v>91.791670237292323</v>
      </c>
      <c r="AH659" s="21"/>
      <c r="AI659" s="61">
        <f t="shared" si="853"/>
        <v>50.399695348935985</v>
      </c>
      <c r="AJ659" s="21">
        <f t="shared" si="854"/>
        <v>0.92109769155948074</v>
      </c>
      <c r="AK659" s="21">
        <f t="shared" si="855"/>
        <v>18.199164432771088</v>
      </c>
      <c r="AL659" s="21">
        <f t="shared" si="856"/>
        <v>7.8834777524249781E-3</v>
      </c>
      <c r="AM659" s="21">
        <f t="shared" si="857"/>
        <v>9.9058439501431863</v>
      </c>
      <c r="AN659" s="21">
        <f t="shared" si="858"/>
        <v>0.35317103577082354</v>
      </c>
      <c r="AO659" s="21">
        <f t="shared" si="859"/>
        <v>3.1125646436303782</v>
      </c>
      <c r="AP659" s="21">
        <f t="shared" si="860"/>
        <v>6.2936465515342812</v>
      </c>
      <c r="AQ659" s="21">
        <f t="shared" si="861"/>
        <v>3.4247109087062375</v>
      </c>
      <c r="AR659" s="21">
        <f t="shared" si="862"/>
        <v>6.3766897472099657</v>
      </c>
      <c r="AS659" s="21">
        <f t="shared" si="863"/>
        <v>1.0055322119861214</v>
      </c>
      <c r="AT659" s="21">
        <f t="shared" si="864"/>
        <v>99.999999999999972</v>
      </c>
      <c r="AU659" s="21"/>
      <c r="AV659" s="21">
        <f>AR659*'[1]diagram lines'!$G$39</f>
        <v>5.2933294211553124</v>
      </c>
      <c r="AW659" s="21">
        <f>AK659*'[1]diagram lines'!$G$40</f>
        <v>9.6322058596514211</v>
      </c>
      <c r="AX659" s="21">
        <f>AQ659*'[1]diagram lines'!$G$38</f>
        <v>2.540629357572004</v>
      </c>
      <c r="AY659" s="21">
        <f>AP659*'[1]diagram lines'!$G$41</f>
        <v>4.4978025408771574</v>
      </c>
      <c r="AZ659" s="21">
        <f t="shared" si="865"/>
        <v>9.8014006559162041</v>
      </c>
      <c r="BA659" s="21">
        <f t="shared" si="866"/>
        <v>0.78108922237560474</v>
      </c>
      <c r="BB659" s="21">
        <f t="shared" si="867"/>
        <v>1.2295451293166293</v>
      </c>
      <c r="BC659" s="86">
        <f t="shared" si="868"/>
        <v>0.81330890274502698</v>
      </c>
      <c r="BX659" s="61">
        <f t="shared" si="869"/>
        <v>0.80371046937416779</v>
      </c>
      <c r="BY659" s="21">
        <f t="shared" si="870"/>
        <v>1.1047633950926389E-2</v>
      </c>
      <c r="BZ659" s="21">
        <f t="shared" si="871"/>
        <v>0.17101069046684977</v>
      </c>
      <c r="CA659" s="21">
        <f t="shared" si="872"/>
        <v>4.7297889661218608E-5</v>
      </c>
      <c r="CB659" s="21">
        <f t="shared" si="873"/>
        <v>0.13208890744606822</v>
      </c>
      <c r="CC659" s="21">
        <f t="shared" si="874"/>
        <v>4.7697490837327319E-3</v>
      </c>
      <c r="CD659" s="21">
        <f t="shared" si="875"/>
        <v>7.3997146401985125E-2</v>
      </c>
      <c r="CE659" s="21">
        <f t="shared" si="876"/>
        <v>0.10752166547788873</v>
      </c>
      <c r="CF659" s="21">
        <f t="shared" si="877"/>
        <v>5.2930246814002262E-2</v>
      </c>
      <c r="CG659" s="21">
        <f t="shared" si="878"/>
        <v>6.4855382165605102E-2</v>
      </c>
      <c r="CH659" s="21">
        <f t="shared" si="879"/>
        <v>6.7870427774333547E-3</v>
      </c>
      <c r="CI659" s="21">
        <f t="shared" si="880"/>
        <v>0.23263213096559379</v>
      </c>
      <c r="CJ659" s="21">
        <f t="shared" si="881"/>
        <v>1.6613983628139142</v>
      </c>
      <c r="CL659" s="68">
        <f t="shared" si="882"/>
        <v>0.48375542396281257</v>
      </c>
      <c r="CM659" s="19">
        <f t="shared" si="883"/>
        <v>6.6495996373891848E-3</v>
      </c>
      <c r="CN659" s="19">
        <f t="shared" si="884"/>
        <v>0.1029317798154132</v>
      </c>
      <c r="CO659" s="19">
        <f t="shared" si="885"/>
        <v>2.8468722926336621E-5</v>
      </c>
      <c r="CP659" s="19">
        <f t="shared" si="886"/>
        <v>7.950465728300643E-2</v>
      </c>
      <c r="CQ659" s="19">
        <f t="shared" si="887"/>
        <v>2.8709243914591303E-3</v>
      </c>
      <c r="CR659" s="19">
        <f t="shared" si="888"/>
        <v>4.4539075069663599E-2</v>
      </c>
      <c r="CS659" s="19">
        <f t="shared" si="889"/>
        <v>6.4717570381963685E-2</v>
      </c>
      <c r="CT659" s="19">
        <f t="shared" si="890"/>
        <v>3.1858853360342901E-2</v>
      </c>
      <c r="CU659" s="19">
        <f t="shared" si="891"/>
        <v>3.9036623375359174E-2</v>
      </c>
      <c r="CV659" s="19">
        <f t="shared" si="892"/>
        <v>4.085138717687265E-3</v>
      </c>
      <c r="CW659" s="19">
        <f t="shared" si="893"/>
        <v>0.1400218852819767</v>
      </c>
      <c r="CX659" s="19">
        <f t="shared" si="894"/>
        <v>1.0000000000000002</v>
      </c>
      <c r="CZ659" s="68">
        <f t="shared" si="895"/>
        <v>2.5805000000000001E-5</v>
      </c>
      <c r="DA659" s="19">
        <f t="shared" si="896"/>
        <v>1.8674119999999999E-5</v>
      </c>
      <c r="DB659" s="19">
        <f t="shared" si="897"/>
        <v>3.667E-5</v>
      </c>
      <c r="DC659" s="19">
        <f t="shared" si="898"/>
        <v>3.9844419999999996E-5</v>
      </c>
      <c r="DD659" s="19">
        <f t="shared" si="899"/>
        <v>1.2657959999999999E-5</v>
      </c>
      <c r="DE659" s="19">
        <f t="shared" si="900"/>
        <v>1.2657959999999999E-5</v>
      </c>
      <c r="DF659" s="19">
        <f t="shared" si="901"/>
        <v>1.1271259999999999E-5</v>
      </c>
      <c r="DG659" s="19">
        <f t="shared" si="902"/>
        <v>1.5766119999999999E-5</v>
      </c>
      <c r="DH659" s="19">
        <f t="shared" si="903"/>
        <v>2.5049839999999998E-5</v>
      </c>
      <c r="DI659" s="19">
        <f t="shared" si="904"/>
        <v>3.8552039999999996E-5</v>
      </c>
      <c r="DJ659" s="19">
        <f t="shared" si="905"/>
        <v>0</v>
      </c>
      <c r="DK659" s="19">
        <f t="shared" si="906"/>
        <v>2.1270479999999994E-5</v>
      </c>
      <c r="DM659" s="68">
        <f t="shared" si="907"/>
        <v>1126.2943565853818</v>
      </c>
      <c r="DN659" s="19">
        <f t="shared" si="908"/>
        <v>28.444179379518179</v>
      </c>
      <c r="DO659" s="19">
        <f t="shared" si="909"/>
        <v>286.19918925496398</v>
      </c>
      <c r="DP659" s="19">
        <f t="shared" si="910"/>
        <v>0.11409804344263752</v>
      </c>
      <c r="DQ659" s="19">
        <f t="shared" si="911"/>
        <v>451.28990973142686</v>
      </c>
      <c r="DR659" s="19">
        <f t="shared" si="912"/>
        <v>16.08974718912927</v>
      </c>
      <c r="DS659" s="19">
        <f t="shared" si="913"/>
        <v>159.24792128896351</v>
      </c>
      <c r="DT659" s="19">
        <f t="shared" si="914"/>
        <v>230.20003317369924</v>
      </c>
      <c r="DU659" s="19">
        <f t="shared" si="915"/>
        <v>78.840037293957039</v>
      </c>
      <c r="DV659" s="19">
        <f t="shared" si="916"/>
        <v>95.384055473039425</v>
      </c>
      <c r="DX659" s="19">
        <f t="shared" si="917"/>
        <v>118.6242328702136</v>
      </c>
      <c r="DZ659" s="68">
        <f t="shared" si="918"/>
        <v>2590.7277602837357</v>
      </c>
      <c r="EA659" s="21">
        <f t="shared" si="919"/>
        <v>2.5907277602837357</v>
      </c>
      <c r="EB659" s="92">
        <f t="shared" si="920"/>
        <v>1038</v>
      </c>
    </row>
    <row r="660" spans="1:132" x14ac:dyDescent="0.3">
      <c r="A660" s="19">
        <f>'A. Thermody. result (all suite)'!C616</f>
        <v>1036</v>
      </c>
      <c r="B660" s="19" t="str">
        <f>'A. Thermody. result (all suite)'!A616</f>
        <v>Basanite</v>
      </c>
      <c r="C660" s="24">
        <f>'A. Thermody. result (all suite)'!G616</f>
        <v>52.856949</v>
      </c>
      <c r="D660" s="19">
        <f>'A. Thermody. result (all suite)'!D616</f>
        <v>5000</v>
      </c>
      <c r="E660" s="61">
        <f>'A. Thermody. result (all suite)'!I616</f>
        <v>48.362209999999997</v>
      </c>
      <c r="F660" s="21">
        <f>'A. Thermody. result (all suite)'!J616</f>
        <v>0.85777499999999995</v>
      </c>
      <c r="G660" s="21">
        <f>'A. Thermody. result (all suite)'!K616</f>
        <v>17.457014999999998</v>
      </c>
      <c r="H660" s="21">
        <f>'A. Thermody. result (all suite)'!L616</f>
        <v>6.7720000000000002E-3</v>
      </c>
      <c r="I660" s="21">
        <f>'A. Thermody. result (all suite)'!M616</f>
        <v>9.4652480000000008</v>
      </c>
      <c r="J660" s="21">
        <f>'A. Thermody. result (all suite)'!N616</f>
        <v>0.34057599999999999</v>
      </c>
      <c r="K660" s="21">
        <f>'A. Thermody. result (all suite)'!O616</f>
        <v>2.9115389999999999</v>
      </c>
      <c r="L660" s="21">
        <f>'A. Thermody. result (all suite)'!P616</f>
        <v>5.9754569999999996</v>
      </c>
      <c r="M660" s="21">
        <f>'A. Thermody. result (all suite)'!Q616</f>
        <v>3.3016700000000001</v>
      </c>
      <c r="N660" s="21">
        <f>'A. Thermody. result (all suite)'!R616</f>
        <v>6.149286</v>
      </c>
      <c r="O660" s="21">
        <f>'A. Thermody. result (all suite)'!S616</f>
        <v>0.95371099999999998</v>
      </c>
      <c r="P660" s="21">
        <f>'A. Thermody. result (all suite)'!T616</f>
        <v>4.2187400000000004</v>
      </c>
      <c r="Q660" s="21">
        <f t="shared" si="838"/>
        <v>99.999999000000003</v>
      </c>
      <c r="S660" s="19">
        <f t="shared" si="839"/>
        <v>1309</v>
      </c>
      <c r="T660" s="19">
        <f t="shared" si="840"/>
        <v>0.5</v>
      </c>
      <c r="V660" s="61">
        <f t="shared" si="841"/>
        <v>46.321934081443239</v>
      </c>
      <c r="W660" s="21">
        <f t="shared" si="842"/>
        <v>0.82158770260312708</v>
      </c>
      <c r="X660" s="21">
        <f t="shared" si="843"/>
        <v>16.720548918024338</v>
      </c>
      <c r="Y660" s="21">
        <f t="shared" si="844"/>
        <v>6.4863069243430698E-3</v>
      </c>
      <c r="Z660" s="21">
        <f t="shared" si="845"/>
        <v>9.0659337925316592</v>
      </c>
      <c r="AA660" s="21">
        <f t="shared" si="846"/>
        <v>0.32620798391391981</v>
      </c>
      <c r="AB660" s="21">
        <f t="shared" si="847"/>
        <v>2.7887087383630971</v>
      </c>
      <c r="AC660" s="21">
        <f t="shared" si="848"/>
        <v>5.7233680028373106</v>
      </c>
      <c r="AD660" s="21">
        <f t="shared" si="849"/>
        <v>3.1623811256491114</v>
      </c>
      <c r="AE660" s="21">
        <f t="shared" si="850"/>
        <v>5.8898636092093763</v>
      </c>
      <c r="AF660" s="21">
        <f t="shared" si="851"/>
        <v>0.91347641215625408</v>
      </c>
      <c r="AG660" s="21">
        <f t="shared" si="852"/>
        <v>91.740496673655755</v>
      </c>
      <c r="AH660" s="21"/>
      <c r="AI660" s="61">
        <f t="shared" si="853"/>
        <v>50.49235153611837</v>
      </c>
      <c r="AJ660" s="21">
        <f t="shared" si="854"/>
        <v>0.89555619643713413</v>
      </c>
      <c r="AK660" s="21">
        <f t="shared" si="855"/>
        <v>18.225919331463373</v>
      </c>
      <c r="AL660" s="21">
        <f t="shared" si="856"/>
        <v>7.0702766602806942E-3</v>
      </c>
      <c r="AM660" s="21">
        <f t="shared" si="857"/>
        <v>9.88215032754999</v>
      </c>
      <c r="AN660" s="21">
        <f t="shared" si="858"/>
        <v>0.35557686707793223</v>
      </c>
      <c r="AO660" s="21">
        <f t="shared" si="859"/>
        <v>3.0397794207319833</v>
      </c>
      <c r="AP660" s="21">
        <f t="shared" si="860"/>
        <v>6.2386494627304927</v>
      </c>
      <c r="AQ660" s="21">
        <f t="shared" si="861"/>
        <v>3.4470939664720852</v>
      </c>
      <c r="AR660" s="21">
        <f t="shared" si="862"/>
        <v>6.4201348616643275</v>
      </c>
      <c r="AS660" s="21">
        <f t="shared" si="863"/>
        <v>0.99571775309405786</v>
      </c>
      <c r="AT660" s="21">
        <f t="shared" si="864"/>
        <v>100.00000000000003</v>
      </c>
      <c r="AU660" s="21"/>
      <c r="AV660" s="21">
        <f>AR660*'[1]diagram lines'!$G$39</f>
        <v>5.3293934781603367</v>
      </c>
      <c r="AW660" s="21">
        <f>AK660*'[1]diagram lines'!$G$40</f>
        <v>9.6463663280020544</v>
      </c>
      <c r="AX660" s="21">
        <f>AQ660*'[1]diagram lines'!$G$38</f>
        <v>2.5572342784508955</v>
      </c>
      <c r="AY660" s="21">
        <f>AP660*'[1]diagram lines'!$G$41</f>
        <v>4.4584984516282589</v>
      </c>
      <c r="AZ660" s="21">
        <f t="shared" si="865"/>
        <v>9.8672288281364118</v>
      </c>
      <c r="BA660" s="21">
        <f t="shared" si="866"/>
        <v>0.78139066100140742</v>
      </c>
      <c r="BB660" s="21">
        <f t="shared" si="867"/>
        <v>1.2231294065978531</v>
      </c>
      <c r="BC660" s="86">
        <f t="shared" si="868"/>
        <v>0.81757497988827699</v>
      </c>
      <c r="BX660" s="61">
        <f t="shared" si="869"/>
        <v>0.80496354860186414</v>
      </c>
      <c r="BY660" s="21">
        <f t="shared" si="870"/>
        <v>1.073829494241362E-2</v>
      </c>
      <c r="BZ660" s="21">
        <f t="shared" si="871"/>
        <v>0.17121434876422126</v>
      </c>
      <c r="CA660" s="21">
        <f t="shared" si="872"/>
        <v>4.2407163880017537E-5</v>
      </c>
      <c r="CB660" s="21">
        <f t="shared" si="873"/>
        <v>0.13173622825330553</v>
      </c>
      <c r="CC660" s="21">
        <f t="shared" si="874"/>
        <v>4.8009021708486045E-3</v>
      </c>
      <c r="CD660" s="21">
        <f t="shared" si="875"/>
        <v>7.2246625310173701E-2</v>
      </c>
      <c r="CE660" s="21">
        <f t="shared" si="876"/>
        <v>0.10655237161198287</v>
      </c>
      <c r="CF660" s="21">
        <f t="shared" si="877"/>
        <v>5.3261332472979511E-2</v>
      </c>
      <c r="CG660" s="21">
        <f t="shared" si="878"/>
        <v>6.5279044585987253E-2</v>
      </c>
      <c r="CH660" s="21">
        <f t="shared" si="879"/>
        <v>6.7189243645381282E-3</v>
      </c>
      <c r="CI660" s="21">
        <f t="shared" si="880"/>
        <v>0.23411431742508326</v>
      </c>
      <c r="CJ660" s="21">
        <f t="shared" si="881"/>
        <v>1.6616683456672778</v>
      </c>
      <c r="CL660" s="68">
        <f t="shared" si="882"/>
        <v>0.48443093394705916</v>
      </c>
      <c r="CM660" s="19">
        <f t="shared" si="883"/>
        <v>6.4623575278503799E-3</v>
      </c>
      <c r="CN660" s="19">
        <f t="shared" si="884"/>
        <v>0.1030376183133383</v>
      </c>
      <c r="CO660" s="19">
        <f t="shared" si="885"/>
        <v>2.5520835123682908E-5</v>
      </c>
      <c r="CP660" s="19">
        <f t="shared" si="886"/>
        <v>7.9279495572507921E-2</v>
      </c>
      <c r="CQ660" s="19">
        <f t="shared" si="887"/>
        <v>2.8892060099518242E-3</v>
      </c>
      <c r="CR660" s="19">
        <f t="shared" si="888"/>
        <v>4.3478366485438194E-2</v>
      </c>
      <c r="CS660" s="19">
        <f t="shared" si="889"/>
        <v>6.4123729557593837E-2</v>
      </c>
      <c r="CT660" s="19">
        <f t="shared" si="890"/>
        <v>3.2052925971573047E-2</v>
      </c>
      <c r="CU660" s="19">
        <f t="shared" si="891"/>
        <v>3.9285242904337256E-2</v>
      </c>
      <c r="CV660" s="19">
        <f t="shared" si="892"/>
        <v>4.043480988283497E-3</v>
      </c>
      <c r="CW660" s="19">
        <f t="shared" si="893"/>
        <v>0.14089112188694294</v>
      </c>
      <c r="CX660" s="19">
        <f t="shared" si="894"/>
        <v>1</v>
      </c>
      <c r="CZ660" s="68">
        <f t="shared" si="895"/>
        <v>2.5805000000000001E-5</v>
      </c>
      <c r="DA660" s="19">
        <f t="shared" si="896"/>
        <v>1.8659639999999996E-5</v>
      </c>
      <c r="DB660" s="19">
        <f t="shared" si="897"/>
        <v>3.667E-5</v>
      </c>
      <c r="DC660" s="19">
        <f t="shared" si="898"/>
        <v>3.9826239999999991E-5</v>
      </c>
      <c r="DD660" s="19">
        <f t="shared" si="899"/>
        <v>1.2652119999999998E-5</v>
      </c>
      <c r="DE660" s="19">
        <f t="shared" si="900"/>
        <v>1.2652119999999998E-5</v>
      </c>
      <c r="DF660" s="19">
        <f t="shared" si="901"/>
        <v>1.1264719999999999E-5</v>
      </c>
      <c r="DG660" s="19">
        <f t="shared" si="902"/>
        <v>1.5758639999999998E-5</v>
      </c>
      <c r="DH660" s="19">
        <f t="shared" si="903"/>
        <v>2.5034480000000001E-5</v>
      </c>
      <c r="DI660" s="19">
        <f t="shared" si="904"/>
        <v>3.8527879999999993E-5</v>
      </c>
      <c r="DJ660" s="19">
        <f t="shared" si="905"/>
        <v>0</v>
      </c>
      <c r="DK660" s="19">
        <f t="shared" si="906"/>
        <v>2.1251559999999995E-5</v>
      </c>
      <c r="DM660" s="68">
        <f t="shared" si="907"/>
        <v>1127.8670998465147</v>
      </c>
      <c r="DN660" s="19">
        <f t="shared" si="908"/>
        <v>27.664688028530477</v>
      </c>
      <c r="DO660" s="19">
        <f t="shared" si="909"/>
        <v>286.49347049980832</v>
      </c>
      <c r="DP660" s="19">
        <f t="shared" si="910"/>
        <v>0.10233007587211156</v>
      </c>
      <c r="DQ660" s="19">
        <f t="shared" si="911"/>
        <v>450.21954873054432</v>
      </c>
      <c r="DR660" s="19">
        <f t="shared" si="912"/>
        <v>16.199678342126255</v>
      </c>
      <c r="DS660" s="19">
        <f t="shared" si="913"/>
        <v>155.54564777137463</v>
      </c>
      <c r="DT660" s="19">
        <f t="shared" si="914"/>
        <v>228.19600889352526</v>
      </c>
      <c r="DU660" s="19">
        <f t="shared" si="915"/>
        <v>79.368969556300485</v>
      </c>
      <c r="DV660" s="19">
        <f t="shared" si="916"/>
        <v>96.051739197396017</v>
      </c>
      <c r="DX660" s="19">
        <f t="shared" si="917"/>
        <v>119.46690108409513</v>
      </c>
      <c r="DZ660" s="68">
        <f t="shared" si="918"/>
        <v>2587.1760820260874</v>
      </c>
      <c r="EA660" s="21">
        <f t="shared" si="919"/>
        <v>2.5871760820260876</v>
      </c>
      <c r="EB660" s="92">
        <f t="shared" si="920"/>
        <v>1036</v>
      </c>
    </row>
    <row r="661" spans="1:132" x14ac:dyDescent="0.3">
      <c r="A661" s="19">
        <f>'A. Thermody. result (all suite)'!C617</f>
        <v>1034</v>
      </c>
      <c r="B661" s="19" t="str">
        <f>'A. Thermody. result (all suite)'!A617</f>
        <v>Basanite</v>
      </c>
      <c r="C661" s="24">
        <f>'A. Thermody. result (all suite)'!G617</f>
        <v>52.499915999999999</v>
      </c>
      <c r="D661" s="19">
        <f>'A. Thermody. result (all suite)'!D617</f>
        <v>5000</v>
      </c>
      <c r="E661" s="61">
        <f>'A. Thermody. result (all suite)'!I617</f>
        <v>48.442659999999997</v>
      </c>
      <c r="F661" s="21">
        <f>'A. Thermody. result (all suite)'!J617</f>
        <v>0.83809</v>
      </c>
      <c r="G661" s="21">
        <f>'A. Thermody. result (all suite)'!K617</f>
        <v>17.469882999999999</v>
      </c>
      <c r="H661" s="21">
        <f>'A. Thermody. result (all suite)'!L617</f>
        <v>6.7320000000000001E-3</v>
      </c>
      <c r="I661" s="21">
        <f>'A. Thermody. result (all suite)'!M617</f>
        <v>9.4425489999999996</v>
      </c>
      <c r="J661" s="21">
        <f>'A. Thermody. result (all suite)'!N617</f>
        <v>0.34289199999999997</v>
      </c>
      <c r="K661" s="21">
        <f>'A. Thermody. result (all suite)'!O617</f>
        <v>2.8394629999999998</v>
      </c>
      <c r="L661" s="21">
        <f>'A. Thermody. result (all suite)'!P617</f>
        <v>5.9116770000000001</v>
      </c>
      <c r="M661" s="21">
        <f>'A. Thermody. result (all suite)'!Q617</f>
        <v>3.3230010000000001</v>
      </c>
      <c r="N661" s="21">
        <f>'A. Thermody. result (all suite)'!R617</f>
        <v>6.1911050000000003</v>
      </c>
      <c r="O661" s="21">
        <f>'A. Thermody. result (all suite)'!S617</f>
        <v>0.945156</v>
      </c>
      <c r="P661" s="21">
        <f>'A. Thermody. result (all suite)'!T617</f>
        <v>4.2467940000000004</v>
      </c>
      <c r="Q661" s="21">
        <f t="shared" si="838"/>
        <v>100.00000199999999</v>
      </c>
      <c r="S661" s="19">
        <f t="shared" si="839"/>
        <v>1307</v>
      </c>
      <c r="T661" s="19">
        <f t="shared" si="840"/>
        <v>0.5</v>
      </c>
      <c r="V661" s="61">
        <f t="shared" si="841"/>
        <v>46.3854000628248</v>
      </c>
      <c r="W661" s="21">
        <f t="shared" si="842"/>
        <v>0.80249804487723919</v>
      </c>
      <c r="X661" s="21">
        <f t="shared" si="843"/>
        <v>16.727973071787179</v>
      </c>
      <c r="Y661" s="21">
        <f t="shared" si="844"/>
        <v>6.4461058336378841E-3</v>
      </c>
      <c r="Z661" s="21">
        <f t="shared" si="845"/>
        <v>9.041543403641052</v>
      </c>
      <c r="AA661" s="21">
        <f t="shared" si="846"/>
        <v>0.32833008340875836</v>
      </c>
      <c r="AB661" s="21">
        <f t="shared" si="847"/>
        <v>2.7188768580955025</v>
      </c>
      <c r="AC661" s="21">
        <f t="shared" si="848"/>
        <v>5.6606202608857545</v>
      </c>
      <c r="AD661" s="21">
        <f t="shared" si="849"/>
        <v>3.1818799957344801</v>
      </c>
      <c r="AE661" s="21">
        <f t="shared" si="850"/>
        <v>5.9281815295847702</v>
      </c>
      <c r="AF661" s="21">
        <f t="shared" si="851"/>
        <v>0.9050171725041366</v>
      </c>
      <c r="AG661" s="21">
        <f t="shared" si="852"/>
        <v>91.686766589177296</v>
      </c>
      <c r="AH661" s="21"/>
      <c r="AI661" s="61">
        <f t="shared" si="853"/>
        <v>50.591161394822414</v>
      </c>
      <c r="AJ661" s="21">
        <f t="shared" si="854"/>
        <v>0.87526049257796168</v>
      </c>
      <c r="AK661" s="21">
        <f t="shared" si="855"/>
        <v>18.24469734737243</v>
      </c>
      <c r="AL661" s="21">
        <f t="shared" si="856"/>
        <v>7.0305738477190252E-3</v>
      </c>
      <c r="AM661" s="21">
        <f t="shared" si="857"/>
        <v>9.8613395803929631</v>
      </c>
      <c r="AN661" s="21">
        <f t="shared" si="858"/>
        <v>0.35809975160310042</v>
      </c>
      <c r="AO661" s="21">
        <f t="shared" si="859"/>
        <v>2.9653972533223119</v>
      </c>
      <c r="AP661" s="21">
        <f t="shared" si="860"/>
        <v>6.1738683470531868</v>
      </c>
      <c r="AQ661" s="21">
        <f t="shared" si="861"/>
        <v>3.4703808565870715</v>
      </c>
      <c r="AR661" s="21">
        <f t="shared" si="862"/>
        <v>6.4656893793051848</v>
      </c>
      <c r="AS661" s="21">
        <f t="shared" si="863"/>
        <v>0.98707502311567485</v>
      </c>
      <c r="AT661" s="21">
        <f t="shared" si="864"/>
        <v>100.00000000000003</v>
      </c>
      <c r="AU661" s="21"/>
      <c r="AV661" s="21">
        <f>AR661*'[1]diagram lines'!$G$39</f>
        <v>5.3672085637383029</v>
      </c>
      <c r="AW661" s="21">
        <f>AK661*'[1]diagram lines'!$G$40</f>
        <v>9.6563049004865213</v>
      </c>
      <c r="AX661" s="21">
        <f>AQ661*'[1]diagram lines'!$G$38</f>
        <v>2.5745097093558171</v>
      </c>
      <c r="AY661" s="21">
        <f>AP661*'[1]diagram lines'!$G$41</f>
        <v>4.4122021329029542</v>
      </c>
      <c r="AZ661" s="21">
        <f t="shared" si="865"/>
        <v>9.9360702358922559</v>
      </c>
      <c r="BA661" s="21">
        <f t="shared" si="866"/>
        <v>0.78163891162832622</v>
      </c>
      <c r="BB661" s="21">
        <f t="shared" si="867"/>
        <v>1.2158961786898534</v>
      </c>
      <c r="BC661" s="86">
        <f t="shared" si="868"/>
        <v>0.82243864034305558</v>
      </c>
      <c r="BX661" s="61">
        <f t="shared" si="869"/>
        <v>0.80630259653794933</v>
      </c>
      <c r="BY661" s="21">
        <f t="shared" si="870"/>
        <v>1.0491862794191287E-2</v>
      </c>
      <c r="BZ661" s="21">
        <f t="shared" si="871"/>
        <v>0.17134055511965476</v>
      </c>
      <c r="CA661" s="21">
        <f t="shared" si="872"/>
        <v>4.2156678564719145E-5</v>
      </c>
      <c r="CB661" s="21">
        <f t="shared" si="873"/>
        <v>0.1314203061934586</v>
      </c>
      <c r="CC661" s="21">
        <f t="shared" si="874"/>
        <v>4.833549478432478E-3</v>
      </c>
      <c r="CD661" s="21">
        <f t="shared" si="875"/>
        <v>7.0458138957816385E-2</v>
      </c>
      <c r="CE661" s="21">
        <f t="shared" si="876"/>
        <v>0.10541506776034237</v>
      </c>
      <c r="CF661" s="21">
        <f t="shared" si="877"/>
        <v>5.3605436360703342E-2</v>
      </c>
      <c r="CG661" s="21">
        <f t="shared" si="878"/>
        <v>6.5722983014861999E-2</v>
      </c>
      <c r="CH661" s="21">
        <f t="shared" si="879"/>
        <v>6.6586541171166098E-3</v>
      </c>
      <c r="CI661" s="21">
        <f t="shared" si="880"/>
        <v>0.23567114317425086</v>
      </c>
      <c r="CJ661" s="21">
        <f t="shared" si="881"/>
        <v>1.6619624501873425</v>
      </c>
      <c r="CL661" s="68">
        <f t="shared" si="882"/>
        <v>0.48515091086869017</v>
      </c>
      <c r="CM661" s="19">
        <f t="shared" si="883"/>
        <v>6.3129361274128701E-3</v>
      </c>
      <c r="CN661" s="19">
        <f t="shared" si="884"/>
        <v>0.10309532270138873</v>
      </c>
      <c r="CO661" s="19">
        <f t="shared" si="885"/>
        <v>2.5365602309466793E-5</v>
      </c>
      <c r="CP661" s="19">
        <f t="shared" si="886"/>
        <v>7.9075376329136929E-2</v>
      </c>
      <c r="CQ661" s="19">
        <f t="shared" si="887"/>
        <v>2.9083385595671087E-3</v>
      </c>
      <c r="CR661" s="19">
        <f t="shared" si="888"/>
        <v>4.2394543240055808E-2</v>
      </c>
      <c r="CS661" s="19">
        <f t="shared" si="889"/>
        <v>6.342806827462294E-2</v>
      </c>
      <c r="CT661" s="19">
        <f t="shared" si="890"/>
        <v>3.2254300543710084E-2</v>
      </c>
      <c r="CU661" s="19">
        <f t="shared" si="891"/>
        <v>3.9545407904645176E-2</v>
      </c>
      <c r="CV661" s="19">
        <f t="shared" si="892"/>
        <v>4.0065009389147286E-3</v>
      </c>
      <c r="CW661" s="19">
        <f t="shared" si="893"/>
        <v>0.14180292890954616</v>
      </c>
      <c r="CX661" s="19">
        <f t="shared" si="894"/>
        <v>1.0000000000000002</v>
      </c>
      <c r="CZ661" s="68">
        <f t="shared" si="895"/>
        <v>2.5805000000000001E-5</v>
      </c>
      <c r="DA661" s="19">
        <f t="shared" si="896"/>
        <v>1.864516E-5</v>
      </c>
      <c r="DB661" s="19">
        <f t="shared" si="897"/>
        <v>3.667E-5</v>
      </c>
      <c r="DC661" s="19">
        <f t="shared" si="898"/>
        <v>3.9808059999999993E-5</v>
      </c>
      <c r="DD661" s="19">
        <f t="shared" si="899"/>
        <v>1.2646279999999998E-5</v>
      </c>
      <c r="DE661" s="19">
        <f t="shared" si="900"/>
        <v>1.2646279999999998E-5</v>
      </c>
      <c r="DF661" s="19">
        <f t="shared" si="901"/>
        <v>1.1258179999999999E-5</v>
      </c>
      <c r="DG661" s="19">
        <f t="shared" si="902"/>
        <v>1.575116E-5</v>
      </c>
      <c r="DH661" s="19">
        <f t="shared" si="903"/>
        <v>2.501912E-5</v>
      </c>
      <c r="DI661" s="19">
        <f t="shared" si="904"/>
        <v>3.850371999999999E-5</v>
      </c>
      <c r="DJ661" s="19">
        <f t="shared" si="905"/>
        <v>0</v>
      </c>
      <c r="DK661" s="19">
        <f t="shared" si="906"/>
        <v>2.1232639999999997E-5</v>
      </c>
      <c r="DM661" s="68">
        <f t="shared" si="907"/>
        <v>1129.5433724080956</v>
      </c>
      <c r="DN661" s="19">
        <f t="shared" si="908"/>
        <v>27.046018261990778</v>
      </c>
      <c r="DO661" s="19">
        <f t="shared" si="909"/>
        <v>286.65391607945446</v>
      </c>
      <c r="DP661" s="19">
        <f t="shared" si="910"/>
        <v>0.10175409283443486</v>
      </c>
      <c r="DQ661" s="19">
        <f t="shared" si="911"/>
        <v>449.26775219657389</v>
      </c>
      <c r="DR661" s="19">
        <f t="shared" si="912"/>
        <v>16.314484371347994</v>
      </c>
      <c r="DS661" s="19">
        <f t="shared" si="913"/>
        <v>151.75633118090573</v>
      </c>
      <c r="DT661" s="19">
        <f t="shared" si="914"/>
        <v>225.82756246783441</v>
      </c>
      <c r="DU661" s="19">
        <f t="shared" si="915"/>
        <v>79.916643379327013</v>
      </c>
      <c r="DV661" s="19">
        <f t="shared" si="916"/>
        <v>96.748507017440829</v>
      </c>
      <c r="DX661" s="19">
        <f t="shared" si="917"/>
        <v>120.34720029869212</v>
      </c>
      <c r="DZ661" s="68">
        <f t="shared" si="918"/>
        <v>2583.5235417544973</v>
      </c>
      <c r="EA661" s="21">
        <f t="shared" si="919"/>
        <v>2.5835235417544973</v>
      </c>
      <c r="EB661" s="92">
        <f t="shared" si="920"/>
        <v>1034</v>
      </c>
    </row>
    <row r="662" spans="1:132" x14ac:dyDescent="0.3">
      <c r="A662" s="19">
        <f>'A. Thermody. result (all suite)'!C618</f>
        <v>1032</v>
      </c>
      <c r="B662" s="19" t="str">
        <f>'A. Thermody. result (all suite)'!A618</f>
        <v>Basanite</v>
      </c>
      <c r="C662" s="24">
        <f>'A. Thermody. result (all suite)'!G618</f>
        <v>52.152240999999997</v>
      </c>
      <c r="D662" s="19">
        <f>'A. Thermody. result (all suite)'!D618</f>
        <v>5000</v>
      </c>
      <c r="E662" s="61">
        <f>'A. Thermody. result (all suite)'!I618</f>
        <v>48.522371999999997</v>
      </c>
      <c r="F662" s="21">
        <f>'A. Thermody. result (all suite)'!J618</f>
        <v>0.81889999999999996</v>
      </c>
      <c r="G662" s="21">
        <f>'A. Thermody. result (all suite)'!K618</f>
        <v>17.482101</v>
      </c>
      <c r="H662" s="21">
        <f>'A. Thermody. result (all suite)'!L618</f>
        <v>6.6909999999999999E-3</v>
      </c>
      <c r="I662" s="21">
        <f>'A. Thermody. result (all suite)'!M618</f>
        <v>9.4192009999999993</v>
      </c>
      <c r="J662" s="21">
        <f>'A. Thermody. result (all suite)'!N618</f>
        <v>0.34517799999999998</v>
      </c>
      <c r="K662" s="21">
        <f>'A. Thermody. result (all suite)'!O618</f>
        <v>2.7688630000000001</v>
      </c>
      <c r="L662" s="21">
        <f>'A. Thermody. result (all suite)'!P618</f>
        <v>5.8489560000000003</v>
      </c>
      <c r="M662" s="21">
        <f>'A. Thermody. result (all suite)'!Q618</f>
        <v>3.3440430000000001</v>
      </c>
      <c r="N662" s="21">
        <f>'A. Thermody. result (all suite)'!R618</f>
        <v>6.2323779999999998</v>
      </c>
      <c r="O662" s="21">
        <f>'A. Thermody. result (all suite)'!S618</f>
        <v>0.93682900000000002</v>
      </c>
      <c r="P662" s="21">
        <f>'A. Thermody. result (all suite)'!T618</f>
        <v>4.2744859999999996</v>
      </c>
      <c r="Q662" s="21">
        <f t="shared" si="838"/>
        <v>99.999998000000005</v>
      </c>
      <c r="S662" s="19">
        <f t="shared" si="839"/>
        <v>1305</v>
      </c>
      <c r="T662" s="19">
        <f t="shared" si="840"/>
        <v>0.5</v>
      </c>
      <c r="V662" s="61">
        <f t="shared" si="841"/>
        <v>46.448289960510444</v>
      </c>
      <c r="W662" s="21">
        <f t="shared" si="842"/>
        <v>0.78389623344592463</v>
      </c>
      <c r="X662" s="21">
        <f t="shared" si="843"/>
        <v>16.734831025303741</v>
      </c>
      <c r="Y662" s="21">
        <f t="shared" si="844"/>
        <v>6.4049941360198835E-3</v>
      </c>
      <c r="Z662" s="21">
        <f t="shared" si="845"/>
        <v>9.0165785638906897</v>
      </c>
      <c r="AA662" s="21">
        <f t="shared" si="846"/>
        <v>0.33042341441982831</v>
      </c>
      <c r="AB662" s="21">
        <f t="shared" si="847"/>
        <v>2.650508336338727</v>
      </c>
      <c r="AC662" s="21">
        <f t="shared" si="848"/>
        <v>5.5989431896335837</v>
      </c>
      <c r="AD662" s="21">
        <f t="shared" si="849"/>
        <v>3.2011023472722075</v>
      </c>
      <c r="AE662" s="21">
        <f t="shared" si="850"/>
        <v>5.9659758695948772</v>
      </c>
      <c r="AF662" s="21">
        <f t="shared" si="851"/>
        <v>0.89678437475016748</v>
      </c>
      <c r="AG662" s="21">
        <f t="shared" si="852"/>
        <v>91.633738309296206</v>
      </c>
      <c r="AH662" s="21"/>
      <c r="AI662" s="61">
        <f t="shared" si="853"/>
        <v>50.68907022403809</v>
      </c>
      <c r="AJ662" s="21">
        <f t="shared" si="854"/>
        <v>0.85546682685802711</v>
      </c>
      <c r="AK662" s="21">
        <f t="shared" si="855"/>
        <v>18.262739613239155</v>
      </c>
      <c r="AL662" s="21">
        <f t="shared" si="856"/>
        <v>6.9897771870888513E-3</v>
      </c>
      <c r="AM662" s="21">
        <f t="shared" si="857"/>
        <v>9.8398021626669365</v>
      </c>
      <c r="AN662" s="21">
        <f t="shared" si="858"/>
        <v>0.36059143773501051</v>
      </c>
      <c r="AO662" s="21">
        <f t="shared" si="859"/>
        <v>2.8925026799543261</v>
      </c>
      <c r="AP662" s="21">
        <f t="shared" si="860"/>
        <v>6.1101328974871398</v>
      </c>
      <c r="AQ662" s="21">
        <f t="shared" si="861"/>
        <v>3.4933665332602248</v>
      </c>
      <c r="AR662" s="21">
        <f t="shared" si="862"/>
        <v>6.5106760672118416</v>
      </c>
      <c r="AS662" s="21">
        <f t="shared" si="863"/>
        <v>0.97866178036216722</v>
      </c>
      <c r="AT662" s="21">
        <f t="shared" si="864"/>
        <v>100.00000000000003</v>
      </c>
      <c r="AU662" s="21"/>
      <c r="AV662" s="21">
        <f>AR662*'[1]diagram lines'!$G$39</f>
        <v>5.404552290357719</v>
      </c>
      <c r="AW662" s="21">
        <f>AK662*'[1]diagram lines'!$G$40</f>
        <v>9.6658540652102563</v>
      </c>
      <c r="AX662" s="21">
        <f>AQ662*'[1]diagram lines'!$G$38</f>
        <v>2.5915616844031164</v>
      </c>
      <c r="AY662" s="21">
        <f>AP662*'[1]diagram lines'!$G$41</f>
        <v>4.3666531074445372</v>
      </c>
      <c r="AZ662" s="21">
        <f t="shared" si="865"/>
        <v>10.004042600472067</v>
      </c>
      <c r="BA662" s="21">
        <f t="shared" si="866"/>
        <v>0.78185199162435248</v>
      </c>
      <c r="BB662" s="21">
        <f t="shared" si="867"/>
        <v>1.2088189457678864</v>
      </c>
      <c r="BC662" s="86">
        <f t="shared" si="868"/>
        <v>0.82725374507161042</v>
      </c>
      <c r="BX662" s="61">
        <f t="shared" si="869"/>
        <v>0.80762936085219705</v>
      </c>
      <c r="BY662" s="21">
        <f t="shared" si="870"/>
        <v>1.0251627441161744E-2</v>
      </c>
      <c r="BZ662" s="21">
        <f t="shared" si="871"/>
        <v>0.17146038642604944</v>
      </c>
      <c r="CA662" s="21">
        <f t="shared" si="872"/>
        <v>4.1899931116538296E-5</v>
      </c>
      <c r="CB662" s="21">
        <f t="shared" si="873"/>
        <v>0.13109535142658316</v>
      </c>
      <c r="CC662" s="21">
        <f t="shared" si="874"/>
        <v>4.8657738934310682E-3</v>
      </c>
      <c r="CD662" s="21">
        <f t="shared" si="875"/>
        <v>6.870627791563276E-2</v>
      </c>
      <c r="CE662" s="21">
        <f t="shared" si="876"/>
        <v>0.1042966476462197</v>
      </c>
      <c r="CF662" s="21">
        <f t="shared" si="877"/>
        <v>5.3944878206162283E-2</v>
      </c>
      <c r="CG662" s="21">
        <f t="shared" si="878"/>
        <v>6.6161125265392778E-2</v>
      </c>
      <c r="CH662" s="21">
        <f t="shared" si="879"/>
        <v>6.5999901369554201E-3</v>
      </c>
      <c r="CI662" s="21">
        <f t="shared" si="880"/>
        <v>0.23720788013318533</v>
      </c>
      <c r="CJ662" s="21">
        <f t="shared" si="881"/>
        <v>1.6622611992740872</v>
      </c>
      <c r="CL662" s="68">
        <f t="shared" si="882"/>
        <v>0.48586188572824202</v>
      </c>
      <c r="CM662" s="19">
        <f t="shared" si="883"/>
        <v>6.1672783107965526E-3</v>
      </c>
      <c r="CN662" s="19">
        <f t="shared" si="884"/>
        <v>0.10314888328075426</v>
      </c>
      <c r="CO662" s="19">
        <f t="shared" si="885"/>
        <v>2.5206586747519632E-5</v>
      </c>
      <c r="CP662" s="19">
        <f t="shared" si="886"/>
        <v>7.8865674951585682E-2</v>
      </c>
      <c r="CQ662" s="19">
        <f t="shared" si="887"/>
        <v>2.9272017511784319E-3</v>
      </c>
      <c r="CR662" s="19">
        <f t="shared" si="888"/>
        <v>4.1333021516496281E-2</v>
      </c>
      <c r="CS662" s="19">
        <f t="shared" si="889"/>
        <v>6.2743838147558434E-2</v>
      </c>
      <c r="CT662" s="19">
        <f t="shared" si="890"/>
        <v>3.2452708533243821E-2</v>
      </c>
      <c r="CU662" s="19">
        <f t="shared" si="891"/>
        <v>3.980188269706679E-2</v>
      </c>
      <c r="CV662" s="19">
        <f t="shared" si="892"/>
        <v>3.9704891985914426E-3</v>
      </c>
      <c r="CW662" s="19">
        <f t="shared" si="893"/>
        <v>0.14270192929773881</v>
      </c>
      <c r="CX662" s="19">
        <f t="shared" si="894"/>
        <v>1</v>
      </c>
      <c r="CZ662" s="68">
        <f t="shared" si="895"/>
        <v>2.5805000000000001E-5</v>
      </c>
      <c r="DA662" s="19">
        <f t="shared" si="896"/>
        <v>1.8630679999999996E-5</v>
      </c>
      <c r="DB662" s="19">
        <f t="shared" si="897"/>
        <v>3.667E-5</v>
      </c>
      <c r="DC662" s="19">
        <f t="shared" si="898"/>
        <v>3.9789879999999995E-5</v>
      </c>
      <c r="DD662" s="19">
        <f t="shared" si="899"/>
        <v>1.2640439999999998E-5</v>
      </c>
      <c r="DE662" s="19">
        <f t="shared" si="900"/>
        <v>1.2640439999999998E-5</v>
      </c>
      <c r="DF662" s="19">
        <f t="shared" si="901"/>
        <v>1.1251639999999999E-5</v>
      </c>
      <c r="DG662" s="19">
        <f t="shared" si="902"/>
        <v>1.5743679999999998E-5</v>
      </c>
      <c r="DH662" s="19">
        <f t="shared" si="903"/>
        <v>2.500376E-5</v>
      </c>
      <c r="DI662" s="19">
        <f t="shared" si="904"/>
        <v>3.8479559999999994E-5</v>
      </c>
      <c r="DJ662" s="19">
        <f t="shared" si="905"/>
        <v>0</v>
      </c>
      <c r="DK662" s="19">
        <f t="shared" si="906"/>
        <v>2.1213719999999994E-5</v>
      </c>
      <c r="DM662" s="68">
        <f t="shared" si="907"/>
        <v>1131.1986860900129</v>
      </c>
      <c r="DN662" s="19">
        <f t="shared" si="908"/>
        <v>26.442523378987168</v>
      </c>
      <c r="DO662" s="19">
        <f t="shared" si="909"/>
        <v>286.80283990470969</v>
      </c>
      <c r="DP662" s="19">
        <f t="shared" si="910"/>
        <v>0.10116240204070508</v>
      </c>
      <c r="DQ662" s="19">
        <f t="shared" si="911"/>
        <v>448.28334656637207</v>
      </c>
      <c r="DR662" s="19">
        <f t="shared" si="912"/>
        <v>16.427884806905293</v>
      </c>
      <c r="DS662" s="19">
        <f t="shared" si="913"/>
        <v>148.04248688322772</v>
      </c>
      <c r="DT662" s="19">
        <f t="shared" si="914"/>
        <v>223.4975840029191</v>
      </c>
      <c r="DU662" s="19">
        <f t="shared" si="915"/>
        <v>80.457635250689677</v>
      </c>
      <c r="DV662" s="19">
        <f t="shared" si="916"/>
        <v>97.437115966598697</v>
      </c>
      <c r="DX662" s="19">
        <f t="shared" si="917"/>
        <v>121.21819114918335</v>
      </c>
      <c r="DZ662" s="68">
        <f t="shared" si="918"/>
        <v>2579.9094564016468</v>
      </c>
      <c r="EA662" s="21">
        <f t="shared" si="919"/>
        <v>2.5799094564016469</v>
      </c>
      <c r="EB662" s="92">
        <f t="shared" si="920"/>
        <v>1032</v>
      </c>
    </row>
    <row r="663" spans="1:132" x14ac:dyDescent="0.3">
      <c r="A663" s="19">
        <f>'A. Thermody. result (all suite)'!C619</f>
        <v>1030</v>
      </c>
      <c r="B663" s="19" t="str">
        <f>'A. Thermody. result (all suite)'!A619</f>
        <v>Basanite</v>
      </c>
      <c r="C663" s="24">
        <f>'A. Thermody. result (all suite)'!G619</f>
        <v>51.813557000000003</v>
      </c>
      <c r="D663" s="19">
        <f>'A. Thermody. result (all suite)'!D619</f>
        <v>5000</v>
      </c>
      <c r="E663" s="61">
        <f>'A. Thermody. result (all suite)'!I619</f>
        <v>48.601368999999998</v>
      </c>
      <c r="F663" s="21">
        <f>'A. Thermody. result (all suite)'!J619</f>
        <v>0.80019200000000001</v>
      </c>
      <c r="G663" s="21">
        <f>'A. Thermody. result (all suite)'!K619</f>
        <v>17.493680999999999</v>
      </c>
      <c r="H663" s="21">
        <f>'A. Thermody. result (all suite)'!L619</f>
        <v>6.6499999999999997E-3</v>
      </c>
      <c r="I663" s="21">
        <f>'A. Thermody. result (all suite)'!M619</f>
        <v>9.3952220000000004</v>
      </c>
      <c r="J663" s="21">
        <f>'A. Thermody. result (all suite)'!N619</f>
        <v>0.34743400000000002</v>
      </c>
      <c r="K663" s="21">
        <f>'A. Thermody. result (all suite)'!O619</f>
        <v>2.6997119999999999</v>
      </c>
      <c r="L663" s="21">
        <f>'A. Thermody. result (all suite)'!P619</f>
        <v>5.7872719999999997</v>
      </c>
      <c r="M663" s="21">
        <f>'A. Thermody. result (all suite)'!Q619</f>
        <v>3.3648020000000001</v>
      </c>
      <c r="N663" s="21">
        <f>'A. Thermody. result (all suite)'!R619</f>
        <v>6.2731170000000001</v>
      </c>
      <c r="O663" s="21">
        <f>'A. Thermody. result (all suite)'!S619</f>
        <v>0.92872500000000002</v>
      </c>
      <c r="P663" s="21">
        <f>'A. Thermody. result (all suite)'!T619</f>
        <v>4.301825</v>
      </c>
      <c r="Q663" s="21">
        <f t="shared" si="838"/>
        <v>100.000001</v>
      </c>
      <c r="S663" s="19">
        <f t="shared" si="839"/>
        <v>1303</v>
      </c>
      <c r="T663" s="19">
        <f t="shared" si="840"/>
        <v>0.5</v>
      </c>
      <c r="V663" s="61">
        <f t="shared" si="841"/>
        <v>46.510623178923204</v>
      </c>
      <c r="W663" s="21">
        <f t="shared" si="842"/>
        <v>0.76576914084022862</v>
      </c>
      <c r="X663" s="21">
        <f t="shared" si="843"/>
        <v>16.741133464847223</v>
      </c>
      <c r="Y663" s="21">
        <f t="shared" si="844"/>
        <v>6.3639286403607137E-3</v>
      </c>
      <c r="Z663" s="21">
        <f t="shared" si="845"/>
        <v>8.9910559952401616</v>
      </c>
      <c r="AA663" s="21">
        <f t="shared" si="846"/>
        <v>0.33248799747896002</v>
      </c>
      <c r="AB663" s="21">
        <f t="shared" si="847"/>
        <v>2.5835751154173687</v>
      </c>
      <c r="AC663" s="21">
        <f t="shared" si="848"/>
        <v>5.5383136887755837</v>
      </c>
      <c r="AD663" s="21">
        <f t="shared" si="849"/>
        <v>3.220054107810979</v>
      </c>
      <c r="AE663" s="21">
        <f t="shared" si="850"/>
        <v>6.0032584873133352</v>
      </c>
      <c r="AF663" s="21">
        <f t="shared" si="851"/>
        <v>0.88877287616827128</v>
      </c>
      <c r="AG663" s="21">
        <f t="shared" si="852"/>
        <v>91.581407981455683</v>
      </c>
      <c r="AH663" s="21"/>
      <c r="AI663" s="61">
        <f t="shared" si="853"/>
        <v>50.78609753230824</v>
      </c>
      <c r="AJ663" s="21">
        <f t="shared" si="854"/>
        <v>0.83616222737620405</v>
      </c>
      <c r="AK663" s="21">
        <f t="shared" si="855"/>
        <v>18.280056873811258</v>
      </c>
      <c r="AL663" s="21">
        <f t="shared" si="856"/>
        <v>6.9489307716794945E-3</v>
      </c>
      <c r="AM663" s="21">
        <f t="shared" si="857"/>
        <v>9.8175559793323561</v>
      </c>
      <c r="AN663" s="21">
        <f t="shared" si="858"/>
        <v>0.36305185168837489</v>
      </c>
      <c r="AO663" s="21">
        <f t="shared" si="859"/>
        <v>2.8210694423266749</v>
      </c>
      <c r="AP663" s="21">
        <f t="shared" si="860"/>
        <v>6.0474214262976131</v>
      </c>
      <c r="AQ663" s="21">
        <f t="shared" si="861"/>
        <v>3.516056565174241</v>
      </c>
      <c r="AR663" s="21">
        <f t="shared" si="862"/>
        <v>6.5551061286685339</v>
      </c>
      <c r="AS663" s="21">
        <f t="shared" si="863"/>
        <v>0.97047304224481779</v>
      </c>
      <c r="AT663" s="21">
        <f t="shared" si="864"/>
        <v>99.999999999999986</v>
      </c>
      <c r="AU663" s="21"/>
      <c r="AV663" s="21">
        <f>AR663*'[1]diagram lines'!$G$39</f>
        <v>5.4414339579338069</v>
      </c>
      <c r="AW663" s="21">
        <f>AK663*'[1]diagram lines'!$G$40</f>
        <v>9.6750195090069706</v>
      </c>
      <c r="AX663" s="21">
        <f>AQ663*'[1]diagram lines'!$G$38</f>
        <v>2.6083943347323588</v>
      </c>
      <c r="AY663" s="21">
        <f>AP663*'[1]diagram lines'!$G$41</f>
        <v>4.3218358759478566</v>
      </c>
      <c r="AZ663" s="21">
        <f t="shared" si="865"/>
        <v>10.071162693842775</v>
      </c>
      <c r="BA663" s="21">
        <f t="shared" si="866"/>
        <v>0.78203056412990624</v>
      </c>
      <c r="BB663" s="21">
        <f t="shared" si="867"/>
        <v>1.2018914139847483</v>
      </c>
      <c r="BC663" s="86">
        <f t="shared" si="868"/>
        <v>0.83202191842323103</v>
      </c>
      <c r="BX663" s="61">
        <f t="shared" si="869"/>
        <v>0.80894422436751001</v>
      </c>
      <c r="BY663" s="21">
        <f t="shared" si="870"/>
        <v>1.0017426139208814E-2</v>
      </c>
      <c r="BZ663" s="21">
        <f t="shared" si="871"/>
        <v>0.17157396037661829</v>
      </c>
      <c r="CA663" s="21">
        <f t="shared" si="872"/>
        <v>4.164318366835744E-5</v>
      </c>
      <c r="CB663" s="21">
        <f t="shared" si="873"/>
        <v>0.13076161447459989</v>
      </c>
      <c r="CC663" s="21">
        <f t="shared" si="874"/>
        <v>4.8975754158443758E-3</v>
      </c>
      <c r="CD663" s="21">
        <f t="shared" si="875"/>
        <v>6.6990372208436733E-2</v>
      </c>
      <c r="CE663" s="21">
        <f t="shared" si="876"/>
        <v>0.10319671897289587</v>
      </c>
      <c r="CF663" s="21">
        <f t="shared" si="877"/>
        <v>5.4279754799161153E-2</v>
      </c>
      <c r="CG663" s="21">
        <f t="shared" si="878"/>
        <v>6.6593598726114644E-2</v>
      </c>
      <c r="CH663" s="21">
        <f t="shared" si="879"/>
        <v>6.5428971988953401E-3</v>
      </c>
      <c r="CI663" s="21">
        <f t="shared" si="880"/>
        <v>0.23872502774694784</v>
      </c>
      <c r="CJ663" s="21">
        <f t="shared" si="881"/>
        <v>1.6625648136099016</v>
      </c>
      <c r="CL663" s="68">
        <f t="shared" si="882"/>
        <v>0.4865640230957744</v>
      </c>
      <c r="CM663" s="19">
        <f t="shared" si="883"/>
        <v>6.0252845827153826E-3</v>
      </c>
      <c r="CN663" s="19">
        <f t="shared" si="884"/>
        <v>0.10319835892838509</v>
      </c>
      <c r="CO663" s="19">
        <f t="shared" si="885"/>
        <v>2.5047555035125658E-5</v>
      </c>
      <c r="CP663" s="19">
        <f t="shared" si="886"/>
        <v>7.8650536450774022E-2</v>
      </c>
      <c r="CQ663" s="19">
        <f t="shared" si="887"/>
        <v>2.9457951808870204E-3</v>
      </c>
      <c r="CR663" s="19">
        <f t="shared" si="888"/>
        <v>4.0293389863689924E-2</v>
      </c>
      <c r="CS663" s="19">
        <f t="shared" si="889"/>
        <v>6.2070794550755835E-2</v>
      </c>
      <c r="CT663" s="19">
        <f t="shared" si="890"/>
        <v>3.2648203760131521E-2</v>
      </c>
      <c r="CU663" s="19">
        <f t="shared" si="891"/>
        <v>4.005473842642019E-2</v>
      </c>
      <c r="CV663" s="19">
        <f t="shared" si="892"/>
        <v>3.9354238375157525E-3</v>
      </c>
      <c r="CW663" s="19">
        <f t="shared" si="893"/>
        <v>0.14358840376791557</v>
      </c>
      <c r="CX663" s="19">
        <f t="shared" si="894"/>
        <v>0.99999999999999978</v>
      </c>
      <c r="CZ663" s="68">
        <f t="shared" si="895"/>
        <v>2.5805000000000001E-5</v>
      </c>
      <c r="DA663" s="19">
        <f t="shared" si="896"/>
        <v>1.86162E-5</v>
      </c>
      <c r="DB663" s="19">
        <f t="shared" si="897"/>
        <v>3.667E-5</v>
      </c>
      <c r="DC663" s="19">
        <f t="shared" si="898"/>
        <v>3.9771699999999991E-5</v>
      </c>
      <c r="DD663" s="19">
        <f t="shared" si="899"/>
        <v>1.2634599999999998E-5</v>
      </c>
      <c r="DE663" s="19">
        <f t="shared" si="900"/>
        <v>1.2634599999999998E-5</v>
      </c>
      <c r="DF663" s="19">
        <f t="shared" si="901"/>
        <v>1.1245099999999998E-5</v>
      </c>
      <c r="DG663" s="19">
        <f t="shared" si="902"/>
        <v>1.57362E-5</v>
      </c>
      <c r="DH663" s="19">
        <f t="shared" si="903"/>
        <v>2.4988399999999999E-5</v>
      </c>
      <c r="DI663" s="19">
        <f t="shared" si="904"/>
        <v>3.8455399999999991E-5</v>
      </c>
      <c r="DJ663" s="19">
        <f t="shared" si="905"/>
        <v>0</v>
      </c>
      <c r="DK663" s="19">
        <f t="shared" si="906"/>
        <v>2.1194799999999996E-5</v>
      </c>
      <c r="DM663" s="68">
        <f t="shared" si="907"/>
        <v>1132.833424049375</v>
      </c>
      <c r="DN663" s="19">
        <f t="shared" si="908"/>
        <v>25.853811866401561</v>
      </c>
      <c r="DO663" s="19">
        <f t="shared" si="909"/>
        <v>286.94040568143288</v>
      </c>
      <c r="DP663" s="19">
        <f t="shared" si="910"/>
        <v>0.10057010546592719</v>
      </c>
      <c r="DQ663" s="19">
        <f t="shared" si="911"/>
        <v>447.26711126494814</v>
      </c>
      <c r="DR663" s="19">
        <f t="shared" si="912"/>
        <v>16.539875431919114</v>
      </c>
      <c r="DS663" s="19">
        <f t="shared" si="913"/>
        <v>144.40277200795938</v>
      </c>
      <c r="DT663" s="19">
        <f t="shared" si="914"/>
        <v>221.20525656806515</v>
      </c>
      <c r="DU663" s="19">
        <f t="shared" si="915"/>
        <v>80.992066362414292</v>
      </c>
      <c r="DV663" s="19">
        <f t="shared" si="916"/>
        <v>98.11772494288924</v>
      </c>
      <c r="DX663" s="19">
        <f t="shared" si="917"/>
        <v>122.08008737510328</v>
      </c>
      <c r="DZ663" s="68">
        <f t="shared" si="918"/>
        <v>2576.3331056559741</v>
      </c>
      <c r="EA663" s="21">
        <f t="shared" si="919"/>
        <v>2.5763331056559742</v>
      </c>
      <c r="EB663" s="92">
        <f t="shared" si="920"/>
        <v>1030</v>
      </c>
    </row>
    <row r="664" spans="1:132" x14ac:dyDescent="0.3">
      <c r="A664" s="19">
        <f>'A. Thermody. result (all suite)'!C620</f>
        <v>1028</v>
      </c>
      <c r="B664" s="19" t="str">
        <f>'A. Thermody. result (all suite)'!A620</f>
        <v>Basanite</v>
      </c>
      <c r="C664" s="24">
        <f>'A. Thermody. result (all suite)'!G620</f>
        <v>51.483516000000002</v>
      </c>
      <c r="D664" s="19">
        <f>'A. Thermody. result (all suite)'!D620</f>
        <v>5000</v>
      </c>
      <c r="E664" s="61">
        <f>'A. Thermody. result (all suite)'!I620</f>
        <v>48.679670000000002</v>
      </c>
      <c r="F664" s="21">
        <f>'A. Thermody. result (all suite)'!J620</f>
        <v>0.78195000000000003</v>
      </c>
      <c r="G664" s="21">
        <f>'A. Thermody. result (all suite)'!K620</f>
        <v>17.504633999999999</v>
      </c>
      <c r="H664" s="21">
        <f>'A. Thermody. result (all suite)'!L620</f>
        <v>6.6080000000000002E-3</v>
      </c>
      <c r="I664" s="21">
        <f>'A. Thermody. result (all suite)'!M620</f>
        <v>9.3706250000000004</v>
      </c>
      <c r="J664" s="21">
        <f>'A. Thermody. result (all suite)'!N620</f>
        <v>0.349661</v>
      </c>
      <c r="K664" s="21">
        <f>'A. Thermody. result (all suite)'!O620</f>
        <v>2.6319819999999998</v>
      </c>
      <c r="L664" s="21">
        <f>'A. Thermody. result (all suite)'!P620</f>
        <v>5.7266009999999996</v>
      </c>
      <c r="M664" s="21">
        <f>'A. Thermody. result (all suite)'!Q620</f>
        <v>3.3852850000000001</v>
      </c>
      <c r="N664" s="21">
        <f>'A. Thermody. result (all suite)'!R620</f>
        <v>6.3133319999999999</v>
      </c>
      <c r="O664" s="21">
        <f>'A. Thermody. result (all suite)'!S620</f>
        <v>0.92083499999999996</v>
      </c>
      <c r="P664" s="21">
        <f>'A. Thermody. result (all suite)'!T620</f>
        <v>4.3288169999999999</v>
      </c>
      <c r="Q664" s="21">
        <f t="shared" si="838"/>
        <v>100</v>
      </c>
      <c r="S664" s="19">
        <f t="shared" si="839"/>
        <v>1301</v>
      </c>
      <c r="T664" s="19">
        <f t="shared" si="840"/>
        <v>0.5</v>
      </c>
      <c r="V664" s="61">
        <f t="shared" si="841"/>
        <v>46.572416169496101</v>
      </c>
      <c r="W664" s="21">
        <f t="shared" si="842"/>
        <v>0.74810081546850005</v>
      </c>
      <c r="X664" s="21">
        <f t="shared" si="843"/>
        <v>16.746890427620219</v>
      </c>
      <c r="Y664" s="21">
        <f t="shared" si="844"/>
        <v>6.3219517726399999E-3</v>
      </c>
      <c r="Z664" s="21">
        <f t="shared" si="845"/>
        <v>8.9649877919937495</v>
      </c>
      <c r="AA664" s="21">
        <f t="shared" si="846"/>
        <v>0.33452481518962995</v>
      </c>
      <c r="AB664" s="21">
        <f t="shared" si="847"/>
        <v>2.5180483157470599</v>
      </c>
      <c r="AC664" s="21">
        <f t="shared" si="848"/>
        <v>5.4787069223898301</v>
      </c>
      <c r="AD664" s="21">
        <f t="shared" si="849"/>
        <v>3.2387422074215499</v>
      </c>
      <c r="AE664" s="21">
        <f t="shared" si="850"/>
        <v>6.0400394111175606</v>
      </c>
      <c r="AF664" s="21">
        <f t="shared" si="851"/>
        <v>0.8809737379780499</v>
      </c>
      <c r="AG664" s="21">
        <f t="shared" si="852"/>
        <v>91.529752566194887</v>
      </c>
      <c r="AH664" s="21"/>
      <c r="AI664" s="61">
        <f t="shared" si="853"/>
        <v>50.88227036975178</v>
      </c>
      <c r="AJ664" s="21">
        <f t="shared" si="854"/>
        <v>0.81733075256318299</v>
      </c>
      <c r="AK664" s="21">
        <f t="shared" si="855"/>
        <v>18.296663061018069</v>
      </c>
      <c r="AL664" s="21">
        <f t="shared" si="856"/>
        <v>6.9069910006234582E-3</v>
      </c>
      <c r="AM664" s="21">
        <f t="shared" si="857"/>
        <v>9.7946160026055065</v>
      </c>
      <c r="AN664" s="21">
        <f t="shared" si="858"/>
        <v>0.36548204907218507</v>
      </c>
      <c r="AO664" s="21">
        <f t="shared" si="859"/>
        <v>2.7510708213987485</v>
      </c>
      <c r="AP664" s="21">
        <f t="shared" si="860"/>
        <v>5.9857114968464433</v>
      </c>
      <c r="AQ664" s="21">
        <f t="shared" si="861"/>
        <v>3.538458388248424</v>
      </c>
      <c r="AR664" s="21">
        <f t="shared" si="862"/>
        <v>6.5989902100405722</v>
      </c>
      <c r="AS664" s="21">
        <f t="shared" si="863"/>
        <v>0.96249985745446454</v>
      </c>
      <c r="AT664" s="21">
        <f t="shared" si="864"/>
        <v>100</v>
      </c>
      <c r="AU664" s="21"/>
      <c r="AV664" s="21">
        <f>AR664*'[1]diagram lines'!$G$39</f>
        <v>5.4778624040799633</v>
      </c>
      <c r="AW664" s="21">
        <f>AK664*'[1]diagram lines'!$G$40</f>
        <v>9.6838086055784522</v>
      </c>
      <c r="AX664" s="21">
        <f>AQ664*'[1]diagram lines'!$G$38</f>
        <v>2.6250131766967173</v>
      </c>
      <c r="AY664" s="21">
        <f>AP664*'[1]diagram lines'!$G$41</f>
        <v>4.2777344038982132</v>
      </c>
      <c r="AZ664" s="21">
        <f t="shared" si="865"/>
        <v>10.137448598288996</v>
      </c>
      <c r="BA664" s="21">
        <f t="shared" si="866"/>
        <v>0.78217540311546629</v>
      </c>
      <c r="BB664" s="21">
        <f t="shared" si="867"/>
        <v>1.1951076514802212</v>
      </c>
      <c r="BC664" s="86">
        <f t="shared" si="868"/>
        <v>0.83674470560156888</v>
      </c>
      <c r="BX664" s="61">
        <f t="shared" si="869"/>
        <v>0.81024750332889484</v>
      </c>
      <c r="BY664" s="21">
        <f t="shared" si="870"/>
        <v>9.7890585878818229E-3</v>
      </c>
      <c r="BZ664" s="21">
        <f t="shared" si="871"/>
        <v>0.17168138485680659</v>
      </c>
      <c r="CA664" s="21">
        <f t="shared" si="872"/>
        <v>4.1380174087294134E-5</v>
      </c>
      <c r="CB664" s="21">
        <f t="shared" si="873"/>
        <v>0.13041927627000696</v>
      </c>
      <c r="CC664" s="21">
        <f t="shared" si="874"/>
        <v>4.9289681420919091E-3</v>
      </c>
      <c r="CD664" s="21">
        <f t="shared" si="875"/>
        <v>6.5309727047146396E-2</v>
      </c>
      <c r="CE664" s="21">
        <f t="shared" si="876"/>
        <v>0.10211485378031383</v>
      </c>
      <c r="CF664" s="21">
        <f t="shared" si="877"/>
        <v>5.4610179061138894E-2</v>
      </c>
      <c r="CG664" s="21">
        <f t="shared" si="878"/>
        <v>6.7020509554140129E-2</v>
      </c>
      <c r="CH664" s="21">
        <f t="shared" si="879"/>
        <v>6.4873118976497774E-3</v>
      </c>
      <c r="CI664" s="21">
        <f t="shared" si="880"/>
        <v>0.24022291897891232</v>
      </c>
      <c r="CJ664" s="21">
        <f t="shared" si="881"/>
        <v>1.6628730716790705</v>
      </c>
      <c r="CL664" s="68">
        <f t="shared" si="882"/>
        <v>0.4872575767378054</v>
      </c>
      <c r="CM664" s="19">
        <f t="shared" si="883"/>
        <v>5.8868345122682231E-3</v>
      </c>
      <c r="CN664" s="19">
        <f t="shared" si="884"/>
        <v>0.10324383007985867</v>
      </c>
      <c r="CO664" s="19">
        <f t="shared" si="885"/>
        <v>2.4884746041085921E-5</v>
      </c>
      <c r="CP664" s="19">
        <f t="shared" si="886"/>
        <v>7.8430084948286113E-2</v>
      </c>
      <c r="CQ664" s="19">
        <f t="shared" si="887"/>
        <v>2.9641277052583031E-3</v>
      </c>
      <c r="CR664" s="19">
        <f t="shared" si="888"/>
        <v>3.9275232824114777E-2</v>
      </c>
      <c r="CS664" s="19">
        <f t="shared" si="889"/>
        <v>6.1408688082972153E-2</v>
      </c>
      <c r="CT664" s="19">
        <f t="shared" si="890"/>
        <v>3.2840858386140551E-2</v>
      </c>
      <c r="CU664" s="19">
        <f t="shared" si="891"/>
        <v>4.0304044064209184E-2</v>
      </c>
      <c r="CV664" s="19">
        <f t="shared" si="892"/>
        <v>3.9012670348310321E-3</v>
      </c>
      <c r="CW664" s="19">
        <f t="shared" si="893"/>
        <v>0.14446257087821471</v>
      </c>
      <c r="CX664" s="19">
        <f t="shared" si="894"/>
        <v>1.0000000000000004</v>
      </c>
      <c r="CZ664" s="68">
        <f t="shared" si="895"/>
        <v>2.5805000000000001E-5</v>
      </c>
      <c r="DA664" s="19">
        <f t="shared" si="896"/>
        <v>1.8601719999999996E-5</v>
      </c>
      <c r="DB664" s="19">
        <f t="shared" si="897"/>
        <v>3.667E-5</v>
      </c>
      <c r="DC664" s="19">
        <f t="shared" si="898"/>
        <v>3.9753519999999993E-5</v>
      </c>
      <c r="DD664" s="19">
        <f t="shared" si="899"/>
        <v>1.2628759999999999E-5</v>
      </c>
      <c r="DE664" s="19">
        <f t="shared" si="900"/>
        <v>1.2628759999999999E-5</v>
      </c>
      <c r="DF664" s="19">
        <f t="shared" si="901"/>
        <v>1.1238559999999998E-5</v>
      </c>
      <c r="DG664" s="19">
        <f t="shared" si="902"/>
        <v>1.5728719999999999E-5</v>
      </c>
      <c r="DH664" s="19">
        <f t="shared" si="903"/>
        <v>2.4973039999999999E-5</v>
      </c>
      <c r="DI664" s="19">
        <f t="shared" si="904"/>
        <v>3.8431239999999995E-5</v>
      </c>
      <c r="DJ664" s="19">
        <f t="shared" si="905"/>
        <v>0</v>
      </c>
      <c r="DK664" s="19">
        <f t="shared" si="906"/>
        <v>2.1175879999999997E-5</v>
      </c>
      <c r="DM664" s="68">
        <f t="shared" si="907"/>
        <v>1134.4481771132473</v>
      </c>
      <c r="DN664" s="19">
        <f t="shared" si="908"/>
        <v>25.279401089790927</v>
      </c>
      <c r="DO664" s="19">
        <f t="shared" si="909"/>
        <v>287.06683705869619</v>
      </c>
      <c r="DP664" s="19">
        <f t="shared" si="910"/>
        <v>9.9962093804548902E-2</v>
      </c>
      <c r="DQ664" s="19">
        <f t="shared" si="911"/>
        <v>446.21970831137475</v>
      </c>
      <c r="DR664" s="19">
        <f t="shared" si="912"/>
        <v>16.650504040857854</v>
      </c>
      <c r="DS664" s="19">
        <f t="shared" si="913"/>
        <v>140.83582619230808</v>
      </c>
      <c r="DT664" s="19">
        <f t="shared" si="914"/>
        <v>218.94974465138159</v>
      </c>
      <c r="DU664" s="19">
        <f t="shared" si="915"/>
        <v>81.520103734141031</v>
      </c>
      <c r="DV664" s="19">
        <f t="shared" si="916"/>
        <v>98.790487916822499</v>
      </c>
      <c r="DX664" s="19">
        <f t="shared" si="917"/>
        <v>122.93305058516717</v>
      </c>
      <c r="DZ664" s="68">
        <f t="shared" si="918"/>
        <v>2572.7938027875921</v>
      </c>
      <c r="EA664" s="21">
        <f t="shared" si="919"/>
        <v>2.5727938027875923</v>
      </c>
      <c r="EB664" s="92">
        <f t="shared" si="920"/>
        <v>1028</v>
      </c>
    </row>
    <row r="665" spans="1:132" x14ac:dyDescent="0.3">
      <c r="A665" s="19">
        <f>'A. Thermody. result (all suite)'!C621</f>
        <v>1026</v>
      </c>
      <c r="B665" s="19" t="str">
        <f>'A. Thermody. result (all suite)'!A621</f>
        <v>Basanite</v>
      </c>
      <c r="C665" s="24">
        <f>'A. Thermody. result (all suite)'!G621</f>
        <v>51.161785000000002</v>
      </c>
      <c r="D665" s="19">
        <f>'A. Thermody. result (all suite)'!D621</f>
        <v>5000</v>
      </c>
      <c r="E665" s="61">
        <f>'A. Thermody. result (all suite)'!I621</f>
        <v>48.757299000000003</v>
      </c>
      <c r="F665" s="21">
        <f>'A. Thermody. result (all suite)'!J621</f>
        <v>0.76415900000000003</v>
      </c>
      <c r="G665" s="21">
        <f>'A. Thermody. result (all suite)'!K621</f>
        <v>17.514973999999999</v>
      </c>
      <c r="H665" s="21">
        <f>'A. Thermody. result (all suite)'!L621</f>
        <v>6.5669999999999999E-3</v>
      </c>
      <c r="I665" s="21">
        <f>'A. Thermody. result (all suite)'!M621</f>
        <v>9.3454239999999995</v>
      </c>
      <c r="J665" s="21">
        <f>'A. Thermody. result (all suite)'!N621</f>
        <v>0.35186000000000001</v>
      </c>
      <c r="K665" s="21">
        <f>'A. Thermody. result (all suite)'!O621</f>
        <v>2.5656430000000001</v>
      </c>
      <c r="L665" s="21">
        <f>'A. Thermody. result (all suite)'!P621</f>
        <v>5.6669229999999997</v>
      </c>
      <c r="M665" s="21">
        <f>'A. Thermody. result (all suite)'!Q621</f>
        <v>3.4054959999999999</v>
      </c>
      <c r="N665" s="21">
        <f>'A. Thermody. result (all suite)'!R621</f>
        <v>6.3530329999999999</v>
      </c>
      <c r="O665" s="21">
        <f>'A. Thermody. result (all suite)'!S621</f>
        <v>0.91315400000000002</v>
      </c>
      <c r="P665" s="21">
        <f>'A. Thermody. result (all suite)'!T621</f>
        <v>4.3554690000000003</v>
      </c>
      <c r="Q665" s="21">
        <f t="shared" si="838"/>
        <v>100.000001</v>
      </c>
      <c r="S665" s="19">
        <f t="shared" si="839"/>
        <v>1299</v>
      </c>
      <c r="T665" s="19">
        <f t="shared" si="840"/>
        <v>0.5</v>
      </c>
      <c r="V665" s="61">
        <f t="shared" si="841"/>
        <v>46.633689978053788</v>
      </c>
      <c r="W665" s="21">
        <f t="shared" si="842"/>
        <v>0.73087629197711712</v>
      </c>
      <c r="X665" s="21">
        <f t="shared" si="843"/>
        <v>16.752114744700531</v>
      </c>
      <c r="Y665" s="21">
        <f t="shared" si="844"/>
        <v>6.280976353630236E-3</v>
      </c>
      <c r="Z665" s="21">
        <f t="shared" si="845"/>
        <v>8.9383869588318099</v>
      </c>
      <c r="AA665" s="21">
        <f t="shared" si="846"/>
        <v>0.33653484692985153</v>
      </c>
      <c r="AB665" s="21">
        <f t="shared" si="847"/>
        <v>2.453897215601788</v>
      </c>
      <c r="AC665" s="21">
        <f t="shared" si="848"/>
        <v>5.4201019279493403</v>
      </c>
      <c r="AD665" s="21">
        <f t="shared" si="849"/>
        <v>3.2571706789070132</v>
      </c>
      <c r="AE665" s="21">
        <f t="shared" si="850"/>
        <v>6.0763286198922737</v>
      </c>
      <c r="AF665" s="21">
        <f t="shared" si="851"/>
        <v>0.87338186100546145</v>
      </c>
      <c r="AG665" s="21">
        <f t="shared" si="852"/>
        <v>91.478764100202625</v>
      </c>
      <c r="AH665" s="21"/>
      <c r="AI665" s="61">
        <f t="shared" si="853"/>
        <v>50.977612604137157</v>
      </c>
      <c r="AJ665" s="21">
        <f t="shared" si="854"/>
        <v>0.79895733088013832</v>
      </c>
      <c r="AK665" s="21">
        <f t="shared" si="855"/>
        <v>18.312572223156462</v>
      </c>
      <c r="AL665" s="21">
        <f t="shared" si="856"/>
        <v>6.8660485473440308E-3</v>
      </c>
      <c r="AM665" s="21">
        <f t="shared" si="857"/>
        <v>9.7709966315690657</v>
      </c>
      <c r="AN665" s="21">
        <f t="shared" si="858"/>
        <v>0.36788302754202395</v>
      </c>
      <c r="AO665" s="21">
        <f t="shared" si="859"/>
        <v>2.6824774468027086</v>
      </c>
      <c r="AP665" s="21">
        <f t="shared" si="860"/>
        <v>5.9249837722035146</v>
      </c>
      <c r="AQ665" s="21">
        <f t="shared" si="861"/>
        <v>3.5605757368335489</v>
      </c>
      <c r="AR665" s="21">
        <f t="shared" si="862"/>
        <v>6.642337901763165</v>
      </c>
      <c r="AS665" s="21">
        <f t="shared" si="863"/>
        <v>0.95473727656485341</v>
      </c>
      <c r="AT665" s="21">
        <f t="shared" si="864"/>
        <v>99.999999999999972</v>
      </c>
      <c r="AU665" s="21"/>
      <c r="AV665" s="21">
        <f>AR665*'[1]diagram lines'!$G$39</f>
        <v>5.513845589875503</v>
      </c>
      <c r="AW665" s="21">
        <f>AK665*'[1]diagram lines'!$G$40</f>
        <v>9.6922287902159194</v>
      </c>
      <c r="AX665" s="21">
        <f>AQ665*'[1]diagram lines'!$G$38</f>
        <v>2.6414209806325686</v>
      </c>
      <c r="AY665" s="21">
        <f>AP665*'[1]diagram lines'!$G$41</f>
        <v>4.2343348720109217</v>
      </c>
      <c r="AZ665" s="21">
        <f t="shared" si="865"/>
        <v>10.202913638596714</v>
      </c>
      <c r="BA665" s="21">
        <f t="shared" si="866"/>
        <v>0.78228737503644374</v>
      </c>
      <c r="BB665" s="21">
        <f t="shared" si="867"/>
        <v>1.1884625360090584</v>
      </c>
      <c r="BC665" s="86">
        <f t="shared" si="868"/>
        <v>0.84142324196273877</v>
      </c>
      <c r="BX665" s="61">
        <f t="shared" si="869"/>
        <v>0.81153959720372848</v>
      </c>
      <c r="BY665" s="21">
        <f t="shared" si="870"/>
        <v>9.5663370055082634E-3</v>
      </c>
      <c r="BZ665" s="21">
        <f t="shared" si="871"/>
        <v>0.17178279717536288</v>
      </c>
      <c r="CA665" s="21">
        <f t="shared" si="872"/>
        <v>4.1123426639113285E-5</v>
      </c>
      <c r="CB665" s="21">
        <f t="shared" si="873"/>
        <v>0.13006853166318719</v>
      </c>
      <c r="CC665" s="21">
        <f t="shared" si="874"/>
        <v>4.9599661685931773E-3</v>
      </c>
      <c r="CD665" s="21">
        <f t="shared" si="875"/>
        <v>6.3663598014888342E-2</v>
      </c>
      <c r="CE665" s="21">
        <f t="shared" si="876"/>
        <v>0.10105069543509272</v>
      </c>
      <c r="CF665" s="21">
        <f t="shared" si="877"/>
        <v>5.4936215518632037E-2</v>
      </c>
      <c r="CG665" s="21">
        <f t="shared" si="878"/>
        <v>6.7441963906581734E-2</v>
      </c>
      <c r="CH665" s="21">
        <f t="shared" si="879"/>
        <v>6.4331990080595172E-3</v>
      </c>
      <c r="CI665" s="21">
        <f t="shared" si="880"/>
        <v>0.24170194228634853</v>
      </c>
      <c r="CJ665" s="21">
        <f t="shared" si="881"/>
        <v>1.6631859668126217</v>
      </c>
      <c r="CL665" s="68">
        <f t="shared" si="882"/>
        <v>0.4879427877563125</v>
      </c>
      <c r="CM665" s="19">
        <f t="shared" si="883"/>
        <v>5.7518144070452162E-3</v>
      </c>
      <c r="CN665" s="19">
        <f t="shared" si="884"/>
        <v>0.10328538155271504</v>
      </c>
      <c r="CO665" s="19">
        <f t="shared" si="885"/>
        <v>2.4725693614360773E-5</v>
      </c>
      <c r="CP665" s="19">
        <f t="shared" si="886"/>
        <v>7.8204442713315059E-2</v>
      </c>
      <c r="CQ665" s="19">
        <f t="shared" si="887"/>
        <v>2.9822078033153454E-3</v>
      </c>
      <c r="CR665" s="19">
        <f t="shared" si="888"/>
        <v>3.8278099554251967E-2</v>
      </c>
      <c r="CS665" s="19">
        <f t="shared" si="889"/>
        <v>6.0757304024606003E-2</v>
      </c>
      <c r="CT665" s="19">
        <f t="shared" si="890"/>
        <v>3.3030711306393123E-2</v>
      </c>
      <c r="CU665" s="19">
        <f t="shared" si="891"/>
        <v>4.0549863486300027E-2</v>
      </c>
      <c r="CV665" s="19">
        <f t="shared" si="892"/>
        <v>3.867997407643048E-3</v>
      </c>
      <c r="CW665" s="19">
        <f t="shared" si="893"/>
        <v>0.14532466429448851</v>
      </c>
      <c r="CX665" s="19">
        <f t="shared" si="894"/>
        <v>1.0000000000000002</v>
      </c>
      <c r="CZ665" s="68">
        <f t="shared" si="895"/>
        <v>2.5805000000000001E-5</v>
      </c>
      <c r="DA665" s="19">
        <f t="shared" si="896"/>
        <v>1.858724E-5</v>
      </c>
      <c r="DB665" s="19">
        <f t="shared" si="897"/>
        <v>3.667E-5</v>
      </c>
      <c r="DC665" s="19">
        <f t="shared" si="898"/>
        <v>3.9735339999999995E-5</v>
      </c>
      <c r="DD665" s="19">
        <f t="shared" si="899"/>
        <v>1.2622919999999999E-5</v>
      </c>
      <c r="DE665" s="19">
        <f t="shared" si="900"/>
        <v>1.2622919999999999E-5</v>
      </c>
      <c r="DF665" s="19">
        <f t="shared" si="901"/>
        <v>1.1232019999999998E-5</v>
      </c>
      <c r="DG665" s="19">
        <f t="shared" si="902"/>
        <v>1.5721239999999997E-5</v>
      </c>
      <c r="DH665" s="19">
        <f t="shared" si="903"/>
        <v>2.4957679999999999E-5</v>
      </c>
      <c r="DI665" s="19">
        <f t="shared" si="904"/>
        <v>3.8407079999999992E-5</v>
      </c>
      <c r="DJ665" s="19">
        <f t="shared" si="905"/>
        <v>0</v>
      </c>
      <c r="DK665" s="19">
        <f t="shared" si="906"/>
        <v>2.1156959999999995E-5</v>
      </c>
      <c r="DM665" s="68">
        <f t="shared" si="907"/>
        <v>1136.0435066227187</v>
      </c>
      <c r="DN665" s="19">
        <f t="shared" si="908"/>
        <v>24.71883586991785</v>
      </c>
      <c r="DO665" s="19">
        <f t="shared" si="909"/>
        <v>287.18236986950711</v>
      </c>
      <c r="DP665" s="19">
        <f t="shared" si="910"/>
        <v>9.9368622824852454E-2</v>
      </c>
      <c r="DQ665" s="19">
        <f t="shared" si="911"/>
        <v>445.14179040599851</v>
      </c>
      <c r="DR665" s="19">
        <f t="shared" si="912"/>
        <v>16.759816394874612</v>
      </c>
      <c r="DS665" s="19">
        <f t="shared" si="913"/>
        <v>137.34015894170008</v>
      </c>
      <c r="DT665" s="19">
        <f t="shared" si="914"/>
        <v>216.73033486543716</v>
      </c>
      <c r="DU665" s="19">
        <f t="shared" si="915"/>
        <v>82.041832168827781</v>
      </c>
      <c r="DV665" s="19">
        <f t="shared" si="916"/>
        <v>99.455546748398049</v>
      </c>
      <c r="DX665" s="19">
        <f t="shared" si="917"/>
        <v>123.77725583385721</v>
      </c>
      <c r="DZ665" s="68">
        <f t="shared" si="918"/>
        <v>2569.2908163440616</v>
      </c>
      <c r="EA665" s="21">
        <f t="shared" si="919"/>
        <v>2.5692908163440618</v>
      </c>
      <c r="EB665" s="92">
        <f t="shared" si="920"/>
        <v>1026</v>
      </c>
    </row>
    <row r="666" spans="1:132" x14ac:dyDescent="0.3">
      <c r="A666" s="19">
        <f>'A. Thermody. result (all suite)'!C622</f>
        <v>1024</v>
      </c>
      <c r="B666" s="19" t="str">
        <f>'A. Thermody. result (all suite)'!A622</f>
        <v>Basanite</v>
      </c>
      <c r="C666" s="24">
        <f>'A. Thermody. result (all suite)'!G622</f>
        <v>50.848047000000001</v>
      </c>
      <c r="D666" s="19">
        <f>'A. Thermody. result (all suite)'!D622</f>
        <v>5000</v>
      </c>
      <c r="E666" s="61">
        <f>'A. Thermody. result (all suite)'!I622</f>
        <v>48.834274999999998</v>
      </c>
      <c r="F666" s="21">
        <f>'A. Thermody. result (all suite)'!J622</f>
        <v>0.746807</v>
      </c>
      <c r="G666" s="21">
        <f>'A. Thermody. result (all suite)'!K622</f>
        <v>17.524709999999999</v>
      </c>
      <c r="H666" s="21">
        <f>'A. Thermody. result (all suite)'!L622</f>
        <v>6.5250000000000004E-3</v>
      </c>
      <c r="I666" s="21">
        <f>'A. Thermody. result (all suite)'!M622</f>
        <v>9.3196340000000006</v>
      </c>
      <c r="J666" s="21">
        <f>'A. Thermody. result (all suite)'!N622</f>
        <v>0.35403099999999998</v>
      </c>
      <c r="K666" s="21">
        <f>'A. Thermody. result (all suite)'!O622</f>
        <v>2.5006680000000001</v>
      </c>
      <c r="L666" s="21">
        <f>'A. Thermody. result (all suite)'!P622</f>
        <v>5.6082150000000004</v>
      </c>
      <c r="M666" s="21">
        <f>'A. Thermody. result (all suite)'!Q622</f>
        <v>3.4254410000000002</v>
      </c>
      <c r="N666" s="21">
        <f>'A. Thermody. result (all suite)'!R622</f>
        <v>6.3922319999999999</v>
      </c>
      <c r="O666" s="21">
        <f>'A. Thermody. result (all suite)'!S622</f>
        <v>0.90567600000000004</v>
      </c>
      <c r="P666" s="21">
        <f>'A. Thermody. result (all suite)'!T622</f>
        <v>4.3817880000000002</v>
      </c>
      <c r="Q666" s="21">
        <f t="shared" si="838"/>
        <v>100.00000200000002</v>
      </c>
      <c r="S666" s="19">
        <f t="shared" si="839"/>
        <v>1297</v>
      </c>
      <c r="T666" s="19">
        <f t="shared" si="840"/>
        <v>0.5</v>
      </c>
      <c r="V666" s="61">
        <f t="shared" si="841"/>
        <v>46.694460640959285</v>
      </c>
      <c r="W666" s="21">
        <f t="shared" si="842"/>
        <v>0.71408350114530994</v>
      </c>
      <c r="X666" s="21">
        <f t="shared" si="843"/>
        <v>16.756814375543112</v>
      </c>
      <c r="Y666" s="21">
        <f t="shared" si="844"/>
        <v>6.2390883387182343E-3</v>
      </c>
      <c r="Z666" s="21">
        <f t="shared" si="845"/>
        <v>8.9112674039114115</v>
      </c>
      <c r="AA666" s="21">
        <f t="shared" si="846"/>
        <v>0.33851811243597774</v>
      </c>
      <c r="AB666" s="21">
        <f t="shared" si="847"/>
        <v>2.3910940318476395</v>
      </c>
      <c r="AC666" s="21">
        <f t="shared" si="848"/>
        <v>5.3624749130306029</v>
      </c>
      <c r="AD666" s="21">
        <f t="shared" si="849"/>
        <v>3.2753454403168312</v>
      </c>
      <c r="AE666" s="21">
        <f t="shared" si="850"/>
        <v>6.1121379508937208</v>
      </c>
      <c r="AF666" s="21">
        <f t="shared" si="851"/>
        <v>0.86599119850681605</v>
      </c>
      <c r="AG666" s="21">
        <f t="shared" si="852"/>
        <v>91.428426656929418</v>
      </c>
      <c r="AH666" s="21"/>
      <c r="AI666" s="61">
        <f t="shared" si="853"/>
        <v>51.07214719572152</v>
      </c>
      <c r="AJ666" s="21">
        <f t="shared" si="854"/>
        <v>0.78103006609180126</v>
      </c>
      <c r="AK666" s="21">
        <f t="shared" si="855"/>
        <v>18.327794744210554</v>
      </c>
      <c r="AL666" s="21">
        <f t="shared" si="856"/>
        <v>6.8240136758881539E-3</v>
      </c>
      <c r="AM666" s="21">
        <f t="shared" si="857"/>
        <v>9.7467141563635575</v>
      </c>
      <c r="AN666" s="21">
        <f t="shared" si="858"/>
        <v>0.37025477175300514</v>
      </c>
      <c r="AO666" s="21">
        <f t="shared" si="859"/>
        <v>2.6152632384453449</v>
      </c>
      <c r="AP666" s="21">
        <f t="shared" si="860"/>
        <v>5.8652162233442278</v>
      </c>
      <c r="AQ666" s="21">
        <f t="shared" si="861"/>
        <v>3.5824147478847497</v>
      </c>
      <c r="AR666" s="21">
        <f t="shared" si="862"/>
        <v>6.6851614693409775</v>
      </c>
      <c r="AS666" s="21">
        <f t="shared" si="863"/>
        <v>0.94717937316837997</v>
      </c>
      <c r="AT666" s="21">
        <f t="shared" si="864"/>
        <v>100.00000000000003</v>
      </c>
      <c r="AU666" s="21"/>
      <c r="AV666" s="21">
        <f>AR666*'[1]diagram lines'!$G$39</f>
        <v>5.5493936969913698</v>
      </c>
      <c r="AW666" s="21">
        <f>AK666*'[1]diagram lines'!$G$40</f>
        <v>9.7002855588130465</v>
      </c>
      <c r="AX666" s="21">
        <f>AQ666*'[1]diagram lines'!$G$38</f>
        <v>2.6576222992536431</v>
      </c>
      <c r="AY666" s="21">
        <f>AP666*'[1]diagram lines'!$G$41</f>
        <v>4.1916215370754282</v>
      </c>
      <c r="AZ666" s="21">
        <f t="shared" si="865"/>
        <v>10.267576217225727</v>
      </c>
      <c r="BA666" s="21">
        <f t="shared" si="866"/>
        <v>0.78236705708544441</v>
      </c>
      <c r="BB666" s="21">
        <f t="shared" si="867"/>
        <v>1.1819503657908375</v>
      </c>
      <c r="BC666" s="86">
        <f t="shared" si="868"/>
        <v>0.8460592161422148</v>
      </c>
      <c r="BX666" s="61">
        <f t="shared" si="869"/>
        <v>0.81282082223701735</v>
      </c>
      <c r="BY666" s="21">
        <f t="shared" si="870"/>
        <v>9.3491111667501261E-3</v>
      </c>
      <c r="BZ666" s="21">
        <f t="shared" si="871"/>
        <v>0.17187828560219695</v>
      </c>
      <c r="CA666" s="21">
        <f t="shared" si="872"/>
        <v>4.0860417058049972E-5</v>
      </c>
      <c r="CB666" s="21">
        <f t="shared" si="873"/>
        <v>0.12970958942240782</v>
      </c>
      <c r="CC666" s="21">
        <f t="shared" si="874"/>
        <v>4.9905694953481811E-3</v>
      </c>
      <c r="CD666" s="21">
        <f t="shared" si="875"/>
        <v>6.2051315136476437E-2</v>
      </c>
      <c r="CE666" s="21">
        <f t="shared" si="876"/>
        <v>0.10000383380884452</v>
      </c>
      <c r="CF666" s="21">
        <f t="shared" si="877"/>
        <v>5.5257960961445397E-2</v>
      </c>
      <c r="CG666" s="21">
        <f t="shared" si="878"/>
        <v>6.7858089171974514E-2</v>
      </c>
      <c r="CH666" s="21">
        <f t="shared" si="879"/>
        <v>6.3805162599334959E-3</v>
      </c>
      <c r="CI666" s="21">
        <f t="shared" si="880"/>
        <v>0.24316248612652611</v>
      </c>
      <c r="CJ666" s="21">
        <f t="shared" si="881"/>
        <v>1.6635034398059787</v>
      </c>
      <c r="CL666" s="68">
        <f t="shared" si="882"/>
        <v>0.48861986262668627</v>
      </c>
      <c r="CM666" s="19">
        <f t="shared" si="883"/>
        <v>5.6201333541219195E-3</v>
      </c>
      <c r="CN666" s="19">
        <f t="shared" si="884"/>
        <v>0.10332307195123314</v>
      </c>
      <c r="CO666" s="19">
        <f t="shared" si="885"/>
        <v>2.4562868991010738E-5</v>
      </c>
      <c r="CP666" s="19">
        <f t="shared" si="886"/>
        <v>7.7973742836105212E-2</v>
      </c>
      <c r="CQ666" s="19">
        <f t="shared" si="887"/>
        <v>3.0000355730735681E-3</v>
      </c>
      <c r="CR666" s="19">
        <f t="shared" si="888"/>
        <v>3.7301585107460754E-2</v>
      </c>
      <c r="CS666" s="19">
        <f t="shared" si="889"/>
        <v>6.0116397367058275E-2</v>
      </c>
      <c r="CT666" s="19">
        <f t="shared" si="890"/>
        <v>3.3217821880723232E-2</v>
      </c>
      <c r="CU666" s="19">
        <f t="shared" si="891"/>
        <v>4.0792274634484128E-2</v>
      </c>
      <c r="CV666" s="19">
        <f t="shared" si="892"/>
        <v>3.8355894597234389E-3</v>
      </c>
      <c r="CW666" s="19">
        <f t="shared" si="893"/>
        <v>0.14617492234033921</v>
      </c>
      <c r="CX666" s="19">
        <f t="shared" si="894"/>
        <v>1.0000000000000002</v>
      </c>
      <c r="CZ666" s="68">
        <f t="shared" si="895"/>
        <v>2.5805000000000001E-5</v>
      </c>
      <c r="DA666" s="19">
        <f t="shared" si="896"/>
        <v>1.8572759999999997E-5</v>
      </c>
      <c r="DB666" s="19">
        <f t="shared" si="897"/>
        <v>3.667E-5</v>
      </c>
      <c r="DC666" s="19">
        <f t="shared" si="898"/>
        <v>3.971715999999999E-5</v>
      </c>
      <c r="DD666" s="19">
        <f t="shared" si="899"/>
        <v>1.2617079999999998E-5</v>
      </c>
      <c r="DE666" s="19">
        <f t="shared" si="900"/>
        <v>1.2617079999999998E-5</v>
      </c>
      <c r="DF666" s="19">
        <f t="shared" si="901"/>
        <v>1.1225479999999998E-5</v>
      </c>
      <c r="DG666" s="19">
        <f t="shared" si="902"/>
        <v>1.5713759999999999E-5</v>
      </c>
      <c r="DH666" s="19">
        <f t="shared" si="903"/>
        <v>2.4942319999999998E-5</v>
      </c>
      <c r="DI666" s="19">
        <f t="shared" si="904"/>
        <v>3.8382919999999996E-5</v>
      </c>
      <c r="DJ666" s="19">
        <f t="shared" si="905"/>
        <v>0</v>
      </c>
      <c r="DK666" s="19">
        <f t="shared" si="906"/>
        <v>2.1138039999999996E-5</v>
      </c>
      <c r="DM666" s="68">
        <f t="shared" si="907"/>
        <v>1137.6198933001863</v>
      </c>
      <c r="DN666" s="19">
        <f t="shared" si="908"/>
        <v>24.17175758084738</v>
      </c>
      <c r="DO666" s="19">
        <f t="shared" si="909"/>
        <v>287.28716706156882</v>
      </c>
      <c r="DP666" s="19">
        <f t="shared" si="910"/>
        <v>9.8759441741919737E-2</v>
      </c>
      <c r="DQ666" s="19">
        <f t="shared" si="911"/>
        <v>444.03407307983775</v>
      </c>
      <c r="DR666" s="19">
        <f t="shared" si="912"/>
        <v>16.867811217321197</v>
      </c>
      <c r="DS666" s="19">
        <f t="shared" si="913"/>
        <v>133.91444106004096</v>
      </c>
      <c r="DT666" s="19">
        <f t="shared" si="914"/>
        <v>214.54620436767698</v>
      </c>
      <c r="DU666" s="19">
        <f t="shared" si="915"/>
        <v>82.557387539973561</v>
      </c>
      <c r="DV666" s="19">
        <f t="shared" si="916"/>
        <v>100.11307817561575</v>
      </c>
      <c r="DX666" s="19">
        <f t="shared" si="917"/>
        <v>124.61288277309121</v>
      </c>
      <c r="DZ666" s="68">
        <f t="shared" si="918"/>
        <v>2565.8234555979016</v>
      </c>
      <c r="EA666" s="21">
        <f t="shared" si="919"/>
        <v>2.5658234555979016</v>
      </c>
      <c r="EB666" s="92">
        <f t="shared" si="920"/>
        <v>1024</v>
      </c>
    </row>
    <row r="667" spans="1:132" x14ac:dyDescent="0.3">
      <c r="A667" s="19">
        <f>'A. Thermody. result (all suite)'!C623</f>
        <v>1022</v>
      </c>
      <c r="B667" s="19" t="str">
        <f>'A. Thermody. result (all suite)'!A623</f>
        <v>Basanite</v>
      </c>
      <c r="C667" s="24">
        <f>'A. Thermody. result (all suite)'!G623</f>
        <v>50.541998999999997</v>
      </c>
      <c r="D667" s="19">
        <f>'A. Thermody. result (all suite)'!D623</f>
        <v>5000</v>
      </c>
      <c r="E667" s="61">
        <f>'A. Thermody. result (all suite)'!I623</f>
        <v>48.910618999999997</v>
      </c>
      <c r="F667" s="21">
        <f>'A. Thermody. result (all suite)'!J623</f>
        <v>0.72987999999999997</v>
      </c>
      <c r="G667" s="21">
        <f>'A. Thermody. result (all suite)'!K623</f>
        <v>17.533853000000001</v>
      </c>
      <c r="H667" s="21">
        <f>'A. Thermody. result (all suite)'!L623</f>
        <v>6.4819999999999999E-3</v>
      </c>
      <c r="I667" s="21">
        <f>'A. Thermody. result (all suite)'!M623</f>
        <v>9.2932649999999999</v>
      </c>
      <c r="J667" s="21">
        <f>'A. Thermody. result (all suite)'!N623</f>
        <v>0.35617500000000002</v>
      </c>
      <c r="K667" s="21">
        <f>'A. Thermody. result (all suite)'!O623</f>
        <v>2.4370310000000002</v>
      </c>
      <c r="L667" s="21">
        <f>'A. Thermody. result (all suite)'!P623</f>
        <v>5.5504559999999996</v>
      </c>
      <c r="M667" s="21">
        <f>'A. Thermody. result (all suite)'!Q623</f>
        <v>3.4451260000000001</v>
      </c>
      <c r="N667" s="21">
        <f>'A. Thermody. result (all suite)'!R623</f>
        <v>6.4309390000000004</v>
      </c>
      <c r="O667" s="21">
        <f>'A. Thermody. result (all suite)'!S623</f>
        <v>0.89839400000000003</v>
      </c>
      <c r="P667" s="21">
        <f>'A. Thermody. result (all suite)'!T623</f>
        <v>4.4077809999999999</v>
      </c>
      <c r="Q667" s="21">
        <f t="shared" si="838"/>
        <v>100.000001</v>
      </c>
      <c r="S667" s="19">
        <f t="shared" si="839"/>
        <v>1295</v>
      </c>
      <c r="T667" s="19">
        <f t="shared" si="840"/>
        <v>0.5</v>
      </c>
      <c r="V667" s="61">
        <f t="shared" si="841"/>
        <v>46.754746050294337</v>
      </c>
      <c r="W667" s="21">
        <f t="shared" si="842"/>
        <v>0.69770848835891508</v>
      </c>
      <c r="X667" s="21">
        <f t="shared" si="843"/>
        <v>16.760999166626611</v>
      </c>
      <c r="Y667" s="21">
        <f t="shared" si="844"/>
        <v>6.1962876384371235E-3</v>
      </c>
      <c r="Z667" s="21">
        <f t="shared" si="845"/>
        <v>8.8836382351466181</v>
      </c>
      <c r="AA667" s="21">
        <f t="shared" si="846"/>
        <v>0.34047558618024415</v>
      </c>
      <c r="AB667" s="21">
        <f t="shared" si="847"/>
        <v>2.3296120116920798</v>
      </c>
      <c r="AC667" s="21">
        <f t="shared" si="848"/>
        <v>5.305804057465159</v>
      </c>
      <c r="AD667" s="21">
        <f t="shared" si="849"/>
        <v>3.2932723922644764</v>
      </c>
      <c r="AE667" s="21">
        <f t="shared" si="850"/>
        <v>6.1474772954710275</v>
      </c>
      <c r="AF667" s="21">
        <f t="shared" si="851"/>
        <v>0.85879476035885238</v>
      </c>
      <c r="AG667" s="21">
        <f t="shared" si="852"/>
        <v>91.378724331496727</v>
      </c>
      <c r="AH667" s="21"/>
      <c r="AI667" s="61">
        <f t="shared" si="853"/>
        <v>51.165899275066536</v>
      </c>
      <c r="AJ667" s="21">
        <f t="shared" si="854"/>
        <v>0.7635349403957773</v>
      </c>
      <c r="AK667" s="21">
        <f t="shared" si="855"/>
        <v>18.342343132108461</v>
      </c>
      <c r="AL667" s="21">
        <f t="shared" si="856"/>
        <v>6.780886561688809E-3</v>
      </c>
      <c r="AM667" s="21">
        <f t="shared" si="857"/>
        <v>9.7217796594743842</v>
      </c>
      <c r="AN667" s="21">
        <f t="shared" si="858"/>
        <v>0.37259831396320764</v>
      </c>
      <c r="AO667" s="21">
        <f t="shared" si="859"/>
        <v>2.549403079037186</v>
      </c>
      <c r="AP667" s="21">
        <f t="shared" si="860"/>
        <v>5.8063888462889572</v>
      </c>
      <c r="AQ667" s="21">
        <f t="shared" si="861"/>
        <v>3.6039815792540457</v>
      </c>
      <c r="AR667" s="21">
        <f t="shared" si="862"/>
        <v>6.7274711268343825</v>
      </c>
      <c r="AS667" s="21">
        <f t="shared" si="863"/>
        <v>0.93981916101540508</v>
      </c>
      <c r="AT667" s="21">
        <f t="shared" si="864"/>
        <v>100.00000000000003</v>
      </c>
      <c r="AU667" s="21"/>
      <c r="AV667" s="21">
        <f>AR667*'[1]diagram lines'!$G$39</f>
        <v>5.584515204181967</v>
      </c>
      <c r="AW667" s="21">
        <f>AK667*'[1]diagram lines'!$G$40</f>
        <v>9.7079855313956536</v>
      </c>
      <c r="AX667" s="21">
        <f>AQ667*'[1]diagram lines'!$G$38</f>
        <v>2.6736217007760734</v>
      </c>
      <c r="AY667" s="21">
        <f>AP667*'[1]diagram lines'!$G$41</f>
        <v>4.1495801030950226</v>
      </c>
      <c r="AZ667" s="21">
        <f t="shared" si="865"/>
        <v>10.331452706088427</v>
      </c>
      <c r="BA667" s="21">
        <f t="shared" si="866"/>
        <v>0.78241513125217277</v>
      </c>
      <c r="BB667" s="21">
        <f t="shared" si="867"/>
        <v>1.1755660681245368</v>
      </c>
      <c r="BC667" s="86">
        <f t="shared" si="868"/>
        <v>0.85065401861706536</v>
      </c>
      <c r="BX667" s="61">
        <f t="shared" si="869"/>
        <v>0.81409152796271633</v>
      </c>
      <c r="BY667" s="21">
        <f t="shared" si="870"/>
        <v>9.1372058087130694E-3</v>
      </c>
      <c r="BZ667" s="21">
        <f t="shared" si="871"/>
        <v>0.17196795802275402</v>
      </c>
      <c r="CA667" s="21">
        <f t="shared" si="872"/>
        <v>4.0591145344104202E-5</v>
      </c>
      <c r="CB667" s="21">
        <f t="shared" si="873"/>
        <v>0.12934258872651358</v>
      </c>
      <c r="CC667" s="21">
        <f t="shared" si="874"/>
        <v>5.0207922187764315E-3</v>
      </c>
      <c r="CD667" s="21">
        <f t="shared" si="875"/>
        <v>6.0472233250620358E-2</v>
      </c>
      <c r="CE667" s="21">
        <f t="shared" si="876"/>
        <v>9.8973894436519258E-2</v>
      </c>
      <c r="CF667" s="21">
        <f t="shared" si="877"/>
        <v>5.5575512179383772E-2</v>
      </c>
      <c r="CG667" s="21">
        <f t="shared" si="878"/>
        <v>6.8268991507431001E-2</v>
      </c>
      <c r="CH667" s="21">
        <f t="shared" si="879"/>
        <v>6.3292143380488091E-3</v>
      </c>
      <c r="CI667" s="21">
        <f t="shared" si="880"/>
        <v>0.24460493895671476</v>
      </c>
      <c r="CJ667" s="21">
        <f t="shared" si="881"/>
        <v>1.6638254485535353</v>
      </c>
      <c r="CL667" s="68">
        <f t="shared" si="882"/>
        <v>0.48928902287824461</v>
      </c>
      <c r="CM667" s="19">
        <f t="shared" si="883"/>
        <v>5.4916853307278102E-3</v>
      </c>
      <c r="CN667" s="19">
        <f t="shared" si="884"/>
        <v>0.10335697063189905</v>
      </c>
      <c r="CO667" s="19">
        <f t="shared" si="885"/>
        <v>2.4396276291718313E-5</v>
      </c>
      <c r="CP667" s="19">
        <f t="shared" si="886"/>
        <v>7.7738075733220072E-2</v>
      </c>
      <c r="CQ667" s="19">
        <f t="shared" si="887"/>
        <v>3.017619560478121E-3</v>
      </c>
      <c r="CR667" s="19">
        <f t="shared" si="888"/>
        <v>3.6345298903314976E-2</v>
      </c>
      <c r="CS667" s="19">
        <f t="shared" si="889"/>
        <v>5.9485743845643958E-2</v>
      </c>
      <c r="CT667" s="19">
        <f t="shared" si="890"/>
        <v>3.3402249152817649E-2</v>
      </c>
      <c r="CU667" s="19">
        <f t="shared" si="891"/>
        <v>4.1031342300228299E-2</v>
      </c>
      <c r="CV667" s="19">
        <f t="shared" si="892"/>
        <v>3.8040134219314774E-3</v>
      </c>
      <c r="CW667" s="19">
        <f t="shared" si="893"/>
        <v>0.14701358196520237</v>
      </c>
      <c r="CX667" s="19">
        <f t="shared" si="894"/>
        <v>1</v>
      </c>
      <c r="CZ667" s="68">
        <f t="shared" si="895"/>
        <v>2.5805000000000001E-5</v>
      </c>
      <c r="DA667" s="19">
        <f t="shared" si="896"/>
        <v>1.855828E-5</v>
      </c>
      <c r="DB667" s="19">
        <f t="shared" si="897"/>
        <v>3.667E-5</v>
      </c>
      <c r="DC667" s="19">
        <f t="shared" si="898"/>
        <v>3.9698979999999992E-5</v>
      </c>
      <c r="DD667" s="19">
        <f t="shared" si="899"/>
        <v>1.2611239999999998E-5</v>
      </c>
      <c r="DE667" s="19">
        <f t="shared" si="900"/>
        <v>1.2611239999999998E-5</v>
      </c>
      <c r="DF667" s="19">
        <f t="shared" si="901"/>
        <v>1.1218939999999998E-5</v>
      </c>
      <c r="DG667" s="19">
        <f t="shared" si="902"/>
        <v>1.5706279999999998E-5</v>
      </c>
      <c r="DH667" s="19">
        <f t="shared" si="903"/>
        <v>2.4926960000000001E-5</v>
      </c>
      <c r="DI667" s="19">
        <f t="shared" si="904"/>
        <v>3.8358759999999993E-5</v>
      </c>
      <c r="DJ667" s="19">
        <f t="shared" si="905"/>
        <v>0</v>
      </c>
      <c r="DK667" s="19">
        <f t="shared" si="906"/>
        <v>2.1119119999999997E-5</v>
      </c>
      <c r="DM667" s="68">
        <f t="shared" si="907"/>
        <v>1139.1778529170676</v>
      </c>
      <c r="DN667" s="19">
        <f t="shared" si="908"/>
        <v>23.637741440399513</v>
      </c>
      <c r="DO667" s="19">
        <f t="shared" si="909"/>
        <v>287.38142147882263</v>
      </c>
      <c r="DP667" s="19">
        <f t="shared" si="910"/>
        <v>9.8134545548134944E-2</v>
      </c>
      <c r="DQ667" s="19">
        <f t="shared" si="911"/>
        <v>442.89703006459814</v>
      </c>
      <c r="DR667" s="19">
        <f t="shared" si="912"/>
        <v>16.974534749978424</v>
      </c>
      <c r="DS667" s="19">
        <f t="shared" si="913"/>
        <v>130.55739185730502</v>
      </c>
      <c r="DT667" s="19">
        <f t="shared" si="914"/>
        <v>212.39660281516143</v>
      </c>
      <c r="DU667" s="19">
        <f t="shared" si="915"/>
        <v>83.066905269762771</v>
      </c>
      <c r="DV667" s="19">
        <f t="shared" si="916"/>
        <v>100.76322708767192</v>
      </c>
      <c r="DX667" s="19">
        <f t="shared" si="917"/>
        <v>125.44011052605161</v>
      </c>
      <c r="DZ667" s="68">
        <f t="shared" si="918"/>
        <v>2562.3909527523674</v>
      </c>
      <c r="EA667" s="21">
        <f t="shared" si="919"/>
        <v>2.5623909527523674</v>
      </c>
      <c r="EB667" s="92">
        <f t="shared" si="920"/>
        <v>1022</v>
      </c>
    </row>
    <row r="668" spans="1:132" x14ac:dyDescent="0.3">
      <c r="A668" s="19">
        <f>'A. Thermody. result (all suite)'!C624</f>
        <v>1020</v>
      </c>
      <c r="B668" s="19" t="str">
        <f>'A. Thermody. result (all suite)'!A624</f>
        <v>Basanite</v>
      </c>
      <c r="C668" s="24">
        <f>'A. Thermody. result (all suite)'!G624</f>
        <v>50.243352999999999</v>
      </c>
      <c r="D668" s="19">
        <f>'A. Thermody. result (all suite)'!D624</f>
        <v>5000</v>
      </c>
      <c r="E668" s="61">
        <f>'A. Thermody. result (all suite)'!I624</f>
        <v>48.986350999999999</v>
      </c>
      <c r="F668" s="21">
        <f>'A. Thermody. result (all suite)'!J624</f>
        <v>0.71336500000000003</v>
      </c>
      <c r="G668" s="21">
        <f>'A. Thermody. result (all suite)'!K624</f>
        <v>17.542414000000001</v>
      </c>
      <c r="H668" s="21">
        <f>'A. Thermody. result (all suite)'!L624</f>
        <v>6.4400000000000004E-3</v>
      </c>
      <c r="I668" s="21">
        <f>'A. Thermody. result (all suite)'!M624</f>
        <v>9.2663290000000007</v>
      </c>
      <c r="J668" s="21">
        <f>'A. Thermody. result (all suite)'!N624</f>
        <v>0.358292</v>
      </c>
      <c r="K668" s="21">
        <f>'A. Thermody. result (all suite)'!O624</f>
        <v>2.3747060000000002</v>
      </c>
      <c r="L668" s="21">
        <f>'A. Thermody. result (all suite)'!P624</f>
        <v>5.493627</v>
      </c>
      <c r="M668" s="21">
        <f>'A. Thermody. result (all suite)'!Q624</f>
        <v>3.464556</v>
      </c>
      <c r="N668" s="21">
        <f>'A. Thermody. result (all suite)'!R624</f>
        <v>6.4691640000000001</v>
      </c>
      <c r="O668" s="21">
        <f>'A. Thermody. result (all suite)'!S624</f>
        <v>0.89130200000000004</v>
      </c>
      <c r="P668" s="21">
        <f>'A. Thermody. result (all suite)'!T624</f>
        <v>4.4334540000000002</v>
      </c>
      <c r="Q668" s="21">
        <f t="shared" si="838"/>
        <v>100.00000000000001</v>
      </c>
      <c r="S668" s="19">
        <f t="shared" si="839"/>
        <v>1293</v>
      </c>
      <c r="T668" s="19">
        <f t="shared" si="840"/>
        <v>0.5</v>
      </c>
      <c r="V668" s="61">
        <f t="shared" si="841"/>
        <v>46.814563662136464</v>
      </c>
      <c r="W668" s="21">
        <f t="shared" si="842"/>
        <v>0.68173829087290005</v>
      </c>
      <c r="X668" s="21">
        <f t="shared" si="843"/>
        <v>16.764679144820441</v>
      </c>
      <c r="Y668" s="21">
        <f t="shared" si="844"/>
        <v>6.154485562400001E-3</v>
      </c>
      <c r="Z668" s="21">
        <f t="shared" si="845"/>
        <v>8.8555105662963403</v>
      </c>
      <c r="AA668" s="21">
        <f t="shared" si="846"/>
        <v>0.34240728899432005</v>
      </c>
      <c r="AB668" s="21">
        <f t="shared" si="847"/>
        <v>2.2694245018547603</v>
      </c>
      <c r="AC668" s="21">
        <f t="shared" si="848"/>
        <v>5.2500695740234198</v>
      </c>
      <c r="AD668" s="21">
        <f t="shared" si="849"/>
        <v>3.3109565034357598</v>
      </c>
      <c r="AE668" s="21">
        <f t="shared" si="850"/>
        <v>6.1823565898754396</v>
      </c>
      <c r="AF668" s="21">
        <f t="shared" si="851"/>
        <v>0.85178653582892017</v>
      </c>
      <c r="AG668" s="21">
        <f t="shared" si="852"/>
        <v>91.32964714370118</v>
      </c>
      <c r="AH668" s="21"/>
      <c r="AI668" s="61">
        <f t="shared" si="853"/>
        <v>51.258890323398305</v>
      </c>
      <c r="AJ668" s="21">
        <f t="shared" si="854"/>
        <v>0.74645891251526431</v>
      </c>
      <c r="AK668" s="21">
        <f t="shared" si="855"/>
        <v>18.356228967404554</v>
      </c>
      <c r="AL668" s="21">
        <f t="shared" si="856"/>
        <v>6.7387598166412741E-3</v>
      </c>
      <c r="AM668" s="21">
        <f t="shared" si="857"/>
        <v>9.6962058249965395</v>
      </c>
      <c r="AN668" s="21">
        <f t="shared" si="858"/>
        <v>0.37491362301615461</v>
      </c>
      <c r="AO668" s="21">
        <f t="shared" si="859"/>
        <v>2.4848716411703315</v>
      </c>
      <c r="AP668" s="21">
        <f t="shared" si="860"/>
        <v>5.7484833657166998</v>
      </c>
      <c r="AQ668" s="21">
        <f t="shared" si="861"/>
        <v>3.6252811731837613</v>
      </c>
      <c r="AR668" s="21">
        <f t="shared" si="862"/>
        <v>6.7692767718109206</v>
      </c>
      <c r="AS668" s="21">
        <f t="shared" si="863"/>
        <v>0.93265063697080763</v>
      </c>
      <c r="AT668" s="21">
        <f t="shared" si="864"/>
        <v>99.999999999999972</v>
      </c>
      <c r="AU668" s="21"/>
      <c r="AV668" s="21">
        <f>AR668*'[1]diagram lines'!$G$39</f>
        <v>5.6192183274790519</v>
      </c>
      <c r="AW668" s="21">
        <f>AK668*'[1]diagram lines'!$G$40</f>
        <v>9.7153348371618211</v>
      </c>
      <c r="AX668" s="21">
        <f>AQ668*'[1]diagram lines'!$G$38</f>
        <v>2.6894228516132519</v>
      </c>
      <c r="AY668" s="21">
        <f>AP668*'[1]diagram lines'!$G$41</f>
        <v>4.1081975094720748</v>
      </c>
      <c r="AZ668" s="21">
        <f t="shared" si="865"/>
        <v>10.394557944994682</v>
      </c>
      <c r="BA668" s="21">
        <f t="shared" si="866"/>
        <v>0.78243223422958852</v>
      </c>
      <c r="BB668" s="21">
        <f t="shared" si="867"/>
        <v>1.1693048992907882</v>
      </c>
      <c r="BC668" s="86">
        <f t="shared" si="868"/>
        <v>0.8552089370415914</v>
      </c>
      <c r="BX668" s="61">
        <f t="shared" si="869"/>
        <v>0.8153520472703063</v>
      </c>
      <c r="BY668" s="21">
        <f t="shared" si="870"/>
        <v>8.9304581872809222E-3</v>
      </c>
      <c r="BZ668" s="21">
        <f t="shared" si="871"/>
        <v>0.17205192232247943</v>
      </c>
      <c r="CA668" s="21">
        <f t="shared" si="872"/>
        <v>4.0328135763040896E-5</v>
      </c>
      <c r="CB668" s="21">
        <f t="shared" si="873"/>
        <v>0.12896769659011834</v>
      </c>
      <c r="CC668" s="21">
        <f t="shared" si="874"/>
        <v>5.0506343388779249E-3</v>
      </c>
      <c r="CD668" s="21">
        <f t="shared" si="875"/>
        <v>5.8925707196029783E-2</v>
      </c>
      <c r="CE668" s="21">
        <f t="shared" si="876"/>
        <v>9.7960538516405141E-2</v>
      </c>
      <c r="CF668" s="21">
        <f t="shared" si="877"/>
        <v>5.5888949830617839E-2</v>
      </c>
      <c r="CG668" s="21">
        <f t="shared" si="878"/>
        <v>6.8674777070063697E-2</v>
      </c>
      <c r="CH668" s="21">
        <f t="shared" si="879"/>
        <v>6.279250972214395E-3</v>
      </c>
      <c r="CI668" s="21">
        <f t="shared" si="880"/>
        <v>0.24602963374028858</v>
      </c>
      <c r="CJ668" s="21">
        <f t="shared" si="881"/>
        <v>1.6641519441704455</v>
      </c>
      <c r="CL668" s="68">
        <f t="shared" si="882"/>
        <v>0.48995048206174879</v>
      </c>
      <c r="CM668" s="19">
        <f t="shared" si="883"/>
        <v>5.3663718740133547E-3</v>
      </c>
      <c r="CN668" s="19">
        <f t="shared" si="884"/>
        <v>0.10338714738469672</v>
      </c>
      <c r="CO668" s="19">
        <f t="shared" si="885"/>
        <v>2.4233445692450794E-5</v>
      </c>
      <c r="CP668" s="19">
        <f t="shared" si="886"/>
        <v>7.7497548851770723E-2</v>
      </c>
      <c r="CQ668" s="19">
        <f t="shared" si="887"/>
        <v>3.0349598524163543E-3</v>
      </c>
      <c r="CR668" s="19">
        <f t="shared" si="888"/>
        <v>3.5408850377183165E-2</v>
      </c>
      <c r="CS668" s="19">
        <f t="shared" si="889"/>
        <v>5.8865140806140137E-2</v>
      </c>
      <c r="CT668" s="19">
        <f t="shared" si="890"/>
        <v>3.3584042626875414E-2</v>
      </c>
      <c r="CU668" s="19">
        <f t="shared" si="891"/>
        <v>4.1267131472359053E-2</v>
      </c>
      <c r="CV668" s="19">
        <f t="shared" si="892"/>
        <v>3.7732437799389202E-3</v>
      </c>
      <c r="CW668" s="19">
        <f t="shared" si="893"/>
        <v>0.1478408474671648</v>
      </c>
      <c r="CX668" s="19">
        <f t="shared" si="894"/>
        <v>1</v>
      </c>
      <c r="CZ668" s="68">
        <f t="shared" si="895"/>
        <v>2.5805000000000001E-5</v>
      </c>
      <c r="DA668" s="19">
        <f t="shared" si="896"/>
        <v>1.8543799999999997E-5</v>
      </c>
      <c r="DB668" s="19">
        <f t="shared" si="897"/>
        <v>3.667E-5</v>
      </c>
      <c r="DC668" s="19">
        <f t="shared" si="898"/>
        <v>3.9680799999999995E-5</v>
      </c>
      <c r="DD668" s="19">
        <f t="shared" si="899"/>
        <v>1.2605399999999998E-5</v>
      </c>
      <c r="DE668" s="19">
        <f t="shared" si="900"/>
        <v>1.2605399999999998E-5</v>
      </c>
      <c r="DF668" s="19">
        <f t="shared" si="901"/>
        <v>1.1212399999999998E-5</v>
      </c>
      <c r="DG668" s="19">
        <f t="shared" si="902"/>
        <v>1.56988E-5</v>
      </c>
      <c r="DH668" s="19">
        <f t="shared" si="903"/>
        <v>2.49116E-5</v>
      </c>
      <c r="DI668" s="19">
        <f t="shared" si="904"/>
        <v>3.833459999999999E-5</v>
      </c>
      <c r="DJ668" s="19">
        <f t="shared" si="905"/>
        <v>0</v>
      </c>
      <c r="DK668" s="19">
        <f t="shared" si="906"/>
        <v>2.1100199999999995E-5</v>
      </c>
      <c r="DM668" s="68">
        <f t="shared" si="907"/>
        <v>1140.7178826688576</v>
      </c>
      <c r="DN668" s="19">
        <f t="shared" si="908"/>
        <v>23.116393905034936</v>
      </c>
      <c r="DO668" s="19">
        <f t="shared" si="909"/>
        <v>287.46532717053935</v>
      </c>
      <c r="DP668" s="19">
        <f t="shared" si="910"/>
        <v>9.752421681587739E-2</v>
      </c>
      <c r="DQ668" s="19">
        <f t="shared" si="911"/>
        <v>441.7312330429599</v>
      </c>
      <c r="DR668" s="19">
        <f t="shared" si="912"/>
        <v>17.079985714885385</v>
      </c>
      <c r="DS668" s="19">
        <f t="shared" si="913"/>
        <v>127.26772771221877</v>
      </c>
      <c r="DT668" s="19">
        <f t="shared" si="914"/>
        <v>210.28085563280882</v>
      </c>
      <c r="DU668" s="19">
        <f t="shared" si="915"/>
        <v>83.570497376322948</v>
      </c>
      <c r="DV668" s="19">
        <f t="shared" si="916"/>
        <v>101.40613922399669</v>
      </c>
      <c r="DX668" s="19">
        <f t="shared" si="917"/>
        <v>126.25909097346519</v>
      </c>
      <c r="DZ668" s="68">
        <f t="shared" si="918"/>
        <v>2558.9926576379062</v>
      </c>
      <c r="EA668" s="21">
        <f t="shared" si="919"/>
        <v>2.5589926576379063</v>
      </c>
      <c r="EB668" s="92">
        <f t="shared" si="920"/>
        <v>1020</v>
      </c>
    </row>
    <row r="669" spans="1:132" x14ac:dyDescent="0.3">
      <c r="A669" s="19">
        <f>'A. Thermody. result (all suite)'!C625</f>
        <v>1018</v>
      </c>
      <c r="B669" s="19" t="str">
        <f>'A. Thermody. result (all suite)'!A625</f>
        <v>Basanite</v>
      </c>
      <c r="C669" s="24">
        <f>'A. Thermody. result (all suite)'!G625</f>
        <v>49.951832000000003</v>
      </c>
      <c r="D669" s="19">
        <f>'A. Thermody. result (all suite)'!D625</f>
        <v>5000</v>
      </c>
      <c r="E669" s="61">
        <f>'A. Thermody. result (all suite)'!I625</f>
        <v>49.061490999999997</v>
      </c>
      <c r="F669" s="21">
        <f>'A. Thermody. result (all suite)'!J625</f>
        <v>0.69725000000000004</v>
      </c>
      <c r="G669" s="21">
        <f>'A. Thermody. result (all suite)'!K625</f>
        <v>17.550402999999999</v>
      </c>
      <c r="H669" s="21">
        <f>'A. Thermody. result (all suite)'!L625</f>
        <v>6.3969999999999999E-3</v>
      </c>
      <c r="I669" s="21">
        <f>'A. Thermody. result (all suite)'!M625</f>
        <v>9.2388359999999992</v>
      </c>
      <c r="J669" s="21">
        <f>'A. Thermody. result (all suite)'!N625</f>
        <v>0.36038300000000001</v>
      </c>
      <c r="K669" s="21">
        <f>'A. Thermody. result (all suite)'!O625</f>
        <v>2.3136649999999999</v>
      </c>
      <c r="L669" s="21">
        <f>'A. Thermody. result (all suite)'!P625</f>
        <v>5.4377079999999998</v>
      </c>
      <c r="M669" s="21">
        <f>'A. Thermody. result (all suite)'!Q625</f>
        <v>3.4837359999999999</v>
      </c>
      <c r="N669" s="21">
        <f>'A. Thermody. result (all suite)'!R625</f>
        <v>6.5069189999999999</v>
      </c>
      <c r="O669" s="21">
        <f>'A. Thermody. result (all suite)'!S625</f>
        <v>0.88439599999999996</v>
      </c>
      <c r="P669" s="21">
        <f>'A. Thermody. result (all suite)'!T625</f>
        <v>4.4588159999999997</v>
      </c>
      <c r="Q669" s="21">
        <f t="shared" si="838"/>
        <v>99.999999999999972</v>
      </c>
      <c r="S669" s="19">
        <f t="shared" si="839"/>
        <v>1291</v>
      </c>
      <c r="T669" s="19">
        <f t="shared" si="840"/>
        <v>0.5</v>
      </c>
      <c r="V669" s="61">
        <f t="shared" si="841"/>
        <v>46.873929389453437</v>
      </c>
      <c r="W669" s="21">
        <f t="shared" si="842"/>
        <v>0.66616090544000006</v>
      </c>
      <c r="X669" s="21">
        <f t="shared" si="843"/>
        <v>16.767862822971519</v>
      </c>
      <c r="Y669" s="21">
        <f t="shared" si="844"/>
        <v>6.1117695404799997E-3</v>
      </c>
      <c r="Z669" s="21">
        <f t="shared" si="845"/>
        <v>8.8268933022182381</v>
      </c>
      <c r="AA669" s="21">
        <f t="shared" si="846"/>
        <v>0.34431418513472001</v>
      </c>
      <c r="AB669" s="21">
        <f t="shared" si="847"/>
        <v>2.2105029347935998</v>
      </c>
      <c r="AC669" s="21">
        <f t="shared" si="848"/>
        <v>5.1952506056627197</v>
      </c>
      <c r="AD669" s="21">
        <f t="shared" si="849"/>
        <v>3.3284026218342397</v>
      </c>
      <c r="AE669" s="21">
        <f t="shared" si="850"/>
        <v>6.2167874545209596</v>
      </c>
      <c r="AF669" s="21">
        <f t="shared" si="851"/>
        <v>0.84496240964864</v>
      </c>
      <c r="AG669" s="21">
        <f t="shared" si="852"/>
        <v>91.281178401218554</v>
      </c>
      <c r="AH669" s="21"/>
      <c r="AI669" s="61">
        <f t="shared" si="853"/>
        <v>51.351144026015</v>
      </c>
      <c r="AJ669" s="21">
        <f t="shared" si="854"/>
        <v>0.72978999297308278</v>
      </c>
      <c r="AK669" s="21">
        <f t="shared" si="855"/>
        <v>18.369463581276111</v>
      </c>
      <c r="AL669" s="21">
        <f t="shared" si="856"/>
        <v>6.6955418932216713E-3</v>
      </c>
      <c r="AM669" s="21">
        <f t="shared" si="857"/>
        <v>9.67000367087768</v>
      </c>
      <c r="AN669" s="21">
        <f t="shared" si="858"/>
        <v>0.37720173114036359</v>
      </c>
      <c r="AO669" s="21">
        <f t="shared" si="859"/>
        <v>2.4216415404690821</v>
      </c>
      <c r="AP669" s="21">
        <f t="shared" si="860"/>
        <v>5.6914806498525277</v>
      </c>
      <c r="AQ669" s="21">
        <f t="shared" si="861"/>
        <v>3.6463186388814273</v>
      </c>
      <c r="AR669" s="21">
        <f t="shared" si="862"/>
        <v>6.8105907081913495</v>
      </c>
      <c r="AS669" s="21">
        <f t="shared" si="863"/>
        <v>0.92566991843015056</v>
      </c>
      <c r="AT669" s="21">
        <f t="shared" si="864"/>
        <v>99.999999999999986</v>
      </c>
      <c r="AU669" s="21"/>
      <c r="AV669" s="21">
        <f>AR669*'[1]diagram lines'!$G$39</f>
        <v>5.6535132804430015</v>
      </c>
      <c r="AW669" s="21">
        <f>AK669*'[1]diagram lines'!$G$40</f>
        <v>9.7223394733227142</v>
      </c>
      <c r="AX669" s="21">
        <f>AQ669*'[1]diagram lines'!$G$38</f>
        <v>2.7050295420420785</v>
      </c>
      <c r="AY669" s="21">
        <f>AP669*'[1]diagram lines'!$G$41</f>
        <v>4.0674600835376182</v>
      </c>
      <c r="AZ669" s="21">
        <f t="shared" si="865"/>
        <v>10.456909347072777</v>
      </c>
      <c r="BA669" s="21">
        <f t="shared" si="866"/>
        <v>0.7824188958309708</v>
      </c>
      <c r="BB669" s="21">
        <f t="shared" si="867"/>
        <v>1.1631620103888112</v>
      </c>
      <c r="BC669" s="86">
        <f t="shared" si="868"/>
        <v>0.85972546478347345</v>
      </c>
      <c r="BX669" s="61">
        <f t="shared" si="869"/>
        <v>0.81660271304926757</v>
      </c>
      <c r="BY669" s="21">
        <f t="shared" si="870"/>
        <v>8.7287180771156749E-3</v>
      </c>
      <c r="BZ669" s="21">
        <f t="shared" si="871"/>
        <v>0.17213027657905061</v>
      </c>
      <c r="CA669" s="21">
        <f t="shared" si="872"/>
        <v>4.0058864049095119E-5</v>
      </c>
      <c r="CB669" s="21">
        <f t="shared" si="873"/>
        <v>0.12858505219206681</v>
      </c>
      <c r="CC669" s="21">
        <f t="shared" si="874"/>
        <v>5.0801099520721739E-3</v>
      </c>
      <c r="CD669" s="21">
        <f t="shared" si="875"/>
        <v>5.7411042183622828E-2</v>
      </c>
      <c r="CE669" s="21">
        <f t="shared" si="876"/>
        <v>9.6963409415121257E-2</v>
      </c>
      <c r="CF669" s="21">
        <f t="shared" si="877"/>
        <v>5.6198354573318274E-2</v>
      </c>
      <c r="CG669" s="21">
        <f t="shared" si="878"/>
        <v>6.9075573248407643E-2</v>
      </c>
      <c r="CH669" s="21">
        <f t="shared" si="879"/>
        <v>6.2305979823028806E-3</v>
      </c>
      <c r="CI669" s="21">
        <f t="shared" si="880"/>
        <v>0.24743706992230854</v>
      </c>
      <c r="CJ669" s="21">
        <f t="shared" si="881"/>
        <v>1.6644829760387034</v>
      </c>
      <c r="CL669" s="68">
        <f t="shared" si="882"/>
        <v>0.49060442480024469</v>
      </c>
      <c r="CM669" s="19">
        <f t="shared" si="883"/>
        <v>5.2441017437673751E-3</v>
      </c>
      <c r="CN669" s="19">
        <f t="shared" si="884"/>
        <v>0.10341366001153271</v>
      </c>
      <c r="CO669" s="19">
        <f t="shared" si="885"/>
        <v>2.4066851163855729E-5</v>
      </c>
      <c r="CP669" s="19">
        <f t="shared" si="886"/>
        <v>7.725224832162951E-2</v>
      </c>
      <c r="CQ669" s="19">
        <f t="shared" si="887"/>
        <v>3.0520648304630353E-3</v>
      </c>
      <c r="CR669" s="19">
        <f t="shared" si="888"/>
        <v>3.4491816984668203E-2</v>
      </c>
      <c r="CS669" s="19">
        <f t="shared" si="889"/>
        <v>5.8254371363943958E-2</v>
      </c>
      <c r="CT669" s="19">
        <f t="shared" si="890"/>
        <v>3.3763249839337206E-2</v>
      </c>
      <c r="CU669" s="19">
        <f t="shared" si="891"/>
        <v>4.1499717475513224E-2</v>
      </c>
      <c r="CV669" s="19">
        <f t="shared" si="892"/>
        <v>3.7432632667298627E-3</v>
      </c>
      <c r="CW669" s="19">
        <f t="shared" si="893"/>
        <v>0.14865701451100632</v>
      </c>
      <c r="CX669" s="19">
        <f t="shared" si="894"/>
        <v>0.99999999999999989</v>
      </c>
      <c r="CZ669" s="68">
        <f t="shared" si="895"/>
        <v>2.5805000000000001E-5</v>
      </c>
      <c r="DA669" s="19">
        <f t="shared" si="896"/>
        <v>1.8529319999999994E-5</v>
      </c>
      <c r="DB669" s="19">
        <f t="shared" si="897"/>
        <v>3.667E-5</v>
      </c>
      <c r="DC669" s="19">
        <f t="shared" si="898"/>
        <v>3.966261999999999E-5</v>
      </c>
      <c r="DD669" s="19">
        <f t="shared" si="899"/>
        <v>1.2599559999999998E-5</v>
      </c>
      <c r="DE669" s="19">
        <f t="shared" si="900"/>
        <v>1.2599559999999998E-5</v>
      </c>
      <c r="DF669" s="19">
        <f t="shared" si="901"/>
        <v>1.1205859999999998E-5</v>
      </c>
      <c r="DG669" s="19">
        <f t="shared" si="902"/>
        <v>1.5691319999999998E-5</v>
      </c>
      <c r="DH669" s="19">
        <f t="shared" si="903"/>
        <v>2.489624E-5</v>
      </c>
      <c r="DI669" s="19">
        <f t="shared" si="904"/>
        <v>3.8310439999999994E-5</v>
      </c>
      <c r="DJ669" s="19">
        <f t="shared" si="905"/>
        <v>0</v>
      </c>
      <c r="DK669" s="19">
        <f t="shared" si="906"/>
        <v>2.1081279999999996E-5</v>
      </c>
      <c r="DM669" s="68">
        <f t="shared" si="907"/>
        <v>1142.2404124006471</v>
      </c>
      <c r="DN669" s="19">
        <f t="shared" si="908"/>
        <v>22.607351337887092</v>
      </c>
      <c r="DO669" s="19">
        <f t="shared" si="909"/>
        <v>287.53904485344628</v>
      </c>
      <c r="DP669" s="19">
        <f t="shared" si="910"/>
        <v>9.6898174209271146E-2</v>
      </c>
      <c r="DQ669" s="19">
        <f t="shared" si="911"/>
        <v>440.53713319426083</v>
      </c>
      <c r="DR669" s="19">
        <f t="shared" si="912"/>
        <v>17.184209533749414</v>
      </c>
      <c r="DS669" s="19">
        <f t="shared" si="913"/>
        <v>124.04404699702911</v>
      </c>
      <c r="DT669" s="19">
        <f t="shared" si="914"/>
        <v>208.1982361005943</v>
      </c>
      <c r="DU669" s="19">
        <f t="shared" si="915"/>
        <v>84.068271254635775</v>
      </c>
      <c r="DV669" s="19">
        <f t="shared" si="916"/>
        <v>102.04198610596346</v>
      </c>
      <c r="DX669" s="19">
        <f t="shared" si="917"/>
        <v>127.0700546403413</v>
      </c>
      <c r="DZ669" s="68">
        <f t="shared" si="918"/>
        <v>2555.6276445927642</v>
      </c>
      <c r="EA669" s="21">
        <f t="shared" si="919"/>
        <v>2.5556276445927644</v>
      </c>
      <c r="EB669" s="92">
        <f t="shared" si="920"/>
        <v>1018</v>
      </c>
    </row>
    <row r="670" spans="1:132" x14ac:dyDescent="0.3">
      <c r="A670" s="19">
        <f>'A. Thermody. result (all suite)'!C626</f>
        <v>1016</v>
      </c>
      <c r="B670" s="19" t="str">
        <f>'A. Thermody. result (all suite)'!A626</f>
        <v>Basanite</v>
      </c>
      <c r="C670" s="24">
        <f>'A. Thermody. result (all suite)'!G626</f>
        <v>49.667174000000003</v>
      </c>
      <c r="D670" s="19">
        <f>'A. Thermody. result (all suite)'!D626</f>
        <v>5000</v>
      </c>
      <c r="E670" s="61">
        <f>'A. Thermody. result (all suite)'!I626</f>
        <v>49.136060000000001</v>
      </c>
      <c r="F670" s="21">
        <f>'A. Thermody. result (all suite)'!J626</f>
        <v>0.68152400000000002</v>
      </c>
      <c r="G670" s="21">
        <f>'A. Thermody. result (all suite)'!K626</f>
        <v>17.557828000000001</v>
      </c>
      <c r="H670" s="21">
        <f>'A. Thermody. result (all suite)'!L626</f>
        <v>6.3540000000000003E-3</v>
      </c>
      <c r="I670" s="21">
        <f>'A. Thermody. result (all suite)'!M626</f>
        <v>9.2107960000000002</v>
      </c>
      <c r="J670" s="21">
        <f>'A. Thermody. result (all suite)'!N626</f>
        <v>0.36244900000000002</v>
      </c>
      <c r="K670" s="21">
        <f>'A. Thermody. result (all suite)'!O626</f>
        <v>2.2538849999999999</v>
      </c>
      <c r="L670" s="21">
        <f>'A. Thermody. result (all suite)'!P626</f>
        <v>5.3826790000000004</v>
      </c>
      <c r="M670" s="21">
        <f>'A. Thermody. result (all suite)'!Q626</f>
        <v>3.5026730000000001</v>
      </c>
      <c r="N670" s="21">
        <f>'A. Thermody. result (all suite)'!R626</f>
        <v>6.5442119999999999</v>
      </c>
      <c r="O670" s="21">
        <f>'A. Thermody. result (all suite)'!S626</f>
        <v>0.87766999999999995</v>
      </c>
      <c r="P670" s="21">
        <f>'A. Thermody. result (all suite)'!T626</f>
        <v>4.4838719999999999</v>
      </c>
      <c r="Q670" s="21">
        <f t="shared" si="838"/>
        <v>100.00000200000001</v>
      </c>
      <c r="S670" s="19">
        <f t="shared" si="839"/>
        <v>1289</v>
      </c>
      <c r="T670" s="19">
        <f t="shared" si="840"/>
        <v>0.5</v>
      </c>
      <c r="V670" s="61">
        <f t="shared" si="841"/>
        <v>46.932862007820752</v>
      </c>
      <c r="W670" s="21">
        <f t="shared" si="842"/>
        <v>0.65096533680189328</v>
      </c>
      <c r="X670" s="21">
        <f t="shared" si="843"/>
        <v>16.770557482245252</v>
      </c>
      <c r="Y670" s="21">
        <f t="shared" si="844"/>
        <v>6.0690947788181043E-3</v>
      </c>
      <c r="Z670" s="21">
        <f t="shared" si="845"/>
        <v>8.7977957054388867</v>
      </c>
      <c r="AA670" s="21">
        <f t="shared" si="846"/>
        <v>0.34619725109975502</v>
      </c>
      <c r="AB670" s="21">
        <f t="shared" si="847"/>
        <v>2.152823683594026</v>
      </c>
      <c r="AC670" s="21">
        <f t="shared" si="848"/>
        <v>5.1413265682961686</v>
      </c>
      <c r="AD670" s="21">
        <f t="shared" si="849"/>
        <v>3.3456176292425477</v>
      </c>
      <c r="AE670" s="21">
        <f t="shared" si="850"/>
        <v>6.2507779163800414</v>
      </c>
      <c r="AF670" s="21">
        <f t="shared" si="851"/>
        <v>0.83831640140467178</v>
      </c>
      <c r="AG670" s="21">
        <f t="shared" si="852"/>
        <v>91.233309077102817</v>
      </c>
      <c r="AH670" s="21"/>
      <c r="AI670" s="61">
        <f t="shared" si="853"/>
        <v>51.442683031651292</v>
      </c>
      <c r="AJ670" s="21">
        <f t="shared" si="854"/>
        <v>0.71351718290931598</v>
      </c>
      <c r="AK670" s="21">
        <f t="shared" si="855"/>
        <v>18.382055470630984</v>
      </c>
      <c r="AL670" s="21">
        <f t="shared" si="856"/>
        <v>6.6522795678593772E-3</v>
      </c>
      <c r="AM670" s="21">
        <f t="shared" si="857"/>
        <v>9.6431838266479186</v>
      </c>
      <c r="AN670" s="21">
        <f t="shared" si="858"/>
        <v>0.37946365708074653</v>
      </c>
      <c r="AO670" s="21">
        <f t="shared" si="859"/>
        <v>2.3596904522827713</v>
      </c>
      <c r="AP670" s="21">
        <f t="shared" si="860"/>
        <v>5.6353612735356844</v>
      </c>
      <c r="AQ670" s="21">
        <f t="shared" si="861"/>
        <v>3.6671010435619622</v>
      </c>
      <c r="AR670" s="21">
        <f t="shared" si="862"/>
        <v>6.8514208019106295</v>
      </c>
      <c r="AS670" s="21">
        <f t="shared" si="863"/>
        <v>0.91887098022082736</v>
      </c>
      <c r="AT670" s="21">
        <f t="shared" si="864"/>
        <v>99.999999999999986</v>
      </c>
      <c r="AU670" s="21"/>
      <c r="AV670" s="21">
        <f>AR670*'[1]diagram lines'!$G$39</f>
        <v>5.6874065926348569</v>
      </c>
      <c r="AW670" s="21">
        <f>AK670*'[1]diagram lines'!$G$40</f>
        <v>9.7290039370059862</v>
      </c>
      <c r="AX670" s="21">
        <f>AQ670*'[1]diagram lines'!$G$38</f>
        <v>2.7204470148915623</v>
      </c>
      <c r="AY670" s="21">
        <f>AP670*'[1]diagram lines'!$G$41</f>
        <v>4.027353942952268</v>
      </c>
      <c r="AZ670" s="21">
        <f t="shared" si="865"/>
        <v>10.518521845472591</v>
      </c>
      <c r="BA670" s="21">
        <f t="shared" si="866"/>
        <v>0.78237567788978912</v>
      </c>
      <c r="BB670" s="21">
        <f t="shared" si="867"/>
        <v>1.1571328892188273</v>
      </c>
      <c r="BC670" s="86">
        <f t="shared" si="868"/>
        <v>0.86420497534651641</v>
      </c>
      <c r="BX670" s="61">
        <f t="shared" si="869"/>
        <v>0.81784387483355525</v>
      </c>
      <c r="BY670" s="21">
        <f t="shared" si="870"/>
        <v>8.5318477716574866E-3</v>
      </c>
      <c r="BZ670" s="21">
        <f t="shared" si="871"/>
        <v>0.17220309925460967</v>
      </c>
      <c r="CA670" s="21">
        <f t="shared" si="872"/>
        <v>3.9789592335149356E-5</v>
      </c>
      <c r="CB670" s="21">
        <f t="shared" si="873"/>
        <v>0.1281947947112039</v>
      </c>
      <c r="CC670" s="21">
        <f t="shared" si="874"/>
        <v>5.1092331547786867E-3</v>
      </c>
      <c r="CD670" s="21">
        <f t="shared" si="875"/>
        <v>5.5927667493796525E-2</v>
      </c>
      <c r="CE670" s="21">
        <f t="shared" si="876"/>
        <v>9.5982150499286739E-2</v>
      </c>
      <c r="CF670" s="21">
        <f t="shared" si="877"/>
        <v>5.650383932892402E-2</v>
      </c>
      <c r="CG670" s="21">
        <f t="shared" si="878"/>
        <v>6.947146496815286E-2</v>
      </c>
      <c r="CH670" s="21">
        <f t="shared" si="879"/>
        <v>6.1832130981232039E-3</v>
      </c>
      <c r="CI670" s="21">
        <f t="shared" si="880"/>
        <v>0.24882752497225305</v>
      </c>
      <c r="CJ670" s="21">
        <f t="shared" si="881"/>
        <v>1.6648184996786768</v>
      </c>
      <c r="CL670" s="68">
        <f t="shared" si="882"/>
        <v>0.49125107331003687</v>
      </c>
      <c r="CM670" s="19">
        <f t="shared" si="883"/>
        <v>5.1247915453271342E-3</v>
      </c>
      <c r="CN670" s="19">
        <f t="shared" si="884"/>
        <v>0.10343656037450703</v>
      </c>
      <c r="CO670" s="19">
        <f t="shared" si="885"/>
        <v>2.3900258402239681E-5</v>
      </c>
      <c r="CP670" s="19">
        <f t="shared" si="886"/>
        <v>7.7002264652841448E-2</v>
      </c>
      <c r="CQ670" s="19">
        <f t="shared" si="887"/>
        <v>3.0689430444008218E-3</v>
      </c>
      <c r="CR670" s="19">
        <f t="shared" si="888"/>
        <v>3.3593852726042511E-2</v>
      </c>
      <c r="CS670" s="19">
        <f t="shared" si="889"/>
        <v>5.7653221968528137E-2</v>
      </c>
      <c r="CT670" s="19">
        <f t="shared" si="890"/>
        <v>3.3939939602923505E-2</v>
      </c>
      <c r="CU670" s="19">
        <f t="shared" si="891"/>
        <v>4.1729152446084307E-2</v>
      </c>
      <c r="CV670" s="19">
        <f t="shared" si="892"/>
        <v>3.7140463656047873E-3</v>
      </c>
      <c r="CW670" s="19">
        <f t="shared" si="893"/>
        <v>0.14946225370530106</v>
      </c>
      <c r="CX670" s="19">
        <f t="shared" si="894"/>
        <v>1</v>
      </c>
      <c r="CZ670" s="68">
        <f t="shared" si="895"/>
        <v>2.5805000000000001E-5</v>
      </c>
      <c r="DA670" s="19">
        <f t="shared" si="896"/>
        <v>1.8514839999999997E-5</v>
      </c>
      <c r="DB670" s="19">
        <f t="shared" si="897"/>
        <v>3.667E-5</v>
      </c>
      <c r="DC670" s="19">
        <f t="shared" si="898"/>
        <v>3.9644439999999992E-5</v>
      </c>
      <c r="DD670" s="19">
        <f t="shared" si="899"/>
        <v>1.2593719999999997E-5</v>
      </c>
      <c r="DE670" s="19">
        <f t="shared" si="900"/>
        <v>1.2593719999999997E-5</v>
      </c>
      <c r="DF670" s="19">
        <f t="shared" si="901"/>
        <v>1.1199319999999999E-5</v>
      </c>
      <c r="DG670" s="19">
        <f t="shared" si="902"/>
        <v>1.568384E-5</v>
      </c>
      <c r="DH670" s="19">
        <f t="shared" si="903"/>
        <v>2.488088E-5</v>
      </c>
      <c r="DI670" s="19">
        <f t="shared" si="904"/>
        <v>3.8286279999999991E-5</v>
      </c>
      <c r="DJ670" s="19">
        <f t="shared" si="905"/>
        <v>0</v>
      </c>
      <c r="DK670" s="19">
        <f t="shared" si="906"/>
        <v>2.1062359999999997E-5</v>
      </c>
      <c r="DM670" s="68">
        <f t="shared" si="907"/>
        <v>1143.7459594833176</v>
      </c>
      <c r="DN670" s="19">
        <f t="shared" si="908"/>
        <v>22.110282813177513</v>
      </c>
      <c r="DO670" s="19">
        <f t="shared" si="909"/>
        <v>287.60271872879019</v>
      </c>
      <c r="DP670" s="19">
        <f t="shared" si="910"/>
        <v>9.6271564543569166E-2</v>
      </c>
      <c r="DQ670" s="19">
        <f t="shared" si="911"/>
        <v>439.3152075245963</v>
      </c>
      <c r="DR670" s="19">
        <f t="shared" si="912"/>
        <v>17.287252660039634</v>
      </c>
      <c r="DS670" s="19">
        <f t="shared" si="913"/>
        <v>120.88522025082891</v>
      </c>
      <c r="DT670" s="19">
        <f t="shared" si="914"/>
        <v>206.14802803363574</v>
      </c>
      <c r="DU670" s="19">
        <f t="shared" si="915"/>
        <v>84.560387574122302</v>
      </c>
      <c r="DV670" s="19">
        <f t="shared" si="916"/>
        <v>102.6708826352715</v>
      </c>
      <c r="DX670" s="19">
        <f t="shared" si="917"/>
        <v>127.8731258875798</v>
      </c>
      <c r="DZ670" s="68">
        <f t="shared" si="918"/>
        <v>2552.2953371559029</v>
      </c>
      <c r="EA670" s="21">
        <f t="shared" si="919"/>
        <v>2.5522953371559027</v>
      </c>
      <c r="EB670" s="92">
        <f t="shared" si="920"/>
        <v>1016</v>
      </c>
    </row>
    <row r="671" spans="1:132" x14ac:dyDescent="0.3">
      <c r="A671" s="19">
        <f>'A. Thermody. result (all suite)'!C627</f>
        <v>1014</v>
      </c>
      <c r="B671" s="19" t="str">
        <f>'A. Thermody. result (all suite)'!A627</f>
        <v>Basanite</v>
      </c>
      <c r="C671" s="24">
        <f>'A. Thermody. result (all suite)'!G627</f>
        <v>49.389127000000002</v>
      </c>
      <c r="D671" s="19">
        <f>'A. Thermody. result (all suite)'!D627</f>
        <v>5000</v>
      </c>
      <c r="E671" s="61">
        <f>'A. Thermody. result (all suite)'!I627</f>
        <v>49.210076000000001</v>
      </c>
      <c r="F671" s="21">
        <f>'A. Thermody. result (all suite)'!J627</f>
        <v>0.66617599999999999</v>
      </c>
      <c r="G671" s="21">
        <f>'A. Thermody. result (all suite)'!K627</f>
        <v>17.564698</v>
      </c>
      <c r="H671" s="21">
        <f>'A. Thermody. result (all suite)'!L627</f>
        <v>6.3099999999999996E-3</v>
      </c>
      <c r="I671" s="21">
        <f>'A. Thermody. result (all suite)'!M627</f>
        <v>9.1822169999999996</v>
      </c>
      <c r="J671" s="21">
        <f>'A. Thermody. result (all suite)'!N627</f>
        <v>0.36448900000000001</v>
      </c>
      <c r="K671" s="21">
        <f>'A. Thermody. result (all suite)'!O627</f>
        <v>2.1953390000000002</v>
      </c>
      <c r="L671" s="21">
        <f>'A. Thermody. result (all suite)'!P627</f>
        <v>5.3285229999999997</v>
      </c>
      <c r="M671" s="21">
        <f>'A. Thermody. result (all suite)'!Q627</f>
        <v>3.5213700000000001</v>
      </c>
      <c r="N671" s="21">
        <f>'A. Thermody. result (all suite)'!R627</f>
        <v>6.581054</v>
      </c>
      <c r="O671" s="21">
        <f>'A. Thermody. result (all suite)'!S627</f>
        <v>0.87111899999999998</v>
      </c>
      <c r="P671" s="21">
        <f>'A. Thermody. result (all suite)'!T627</f>
        <v>4.508629</v>
      </c>
      <c r="Q671" s="21">
        <f t="shared" si="838"/>
        <v>100</v>
      </c>
      <c r="S671" s="19">
        <f t="shared" si="839"/>
        <v>1287</v>
      </c>
      <c r="T671" s="19">
        <f t="shared" si="840"/>
        <v>0.5</v>
      </c>
      <c r="V671" s="61">
        <f t="shared" si="841"/>
        <v>46.991376242541968</v>
      </c>
      <c r="W671" s="21">
        <f t="shared" si="842"/>
        <v>0.63614059567296</v>
      </c>
      <c r="X671" s="21">
        <f t="shared" si="843"/>
        <v>16.772770932209582</v>
      </c>
      <c r="Y671" s="21">
        <f t="shared" si="844"/>
        <v>6.0255055101E-3</v>
      </c>
      <c r="Z671" s="21">
        <f t="shared" si="845"/>
        <v>8.7682249014950688</v>
      </c>
      <c r="AA671" s="21">
        <f t="shared" si="846"/>
        <v>0.34805554324418997</v>
      </c>
      <c r="AB671" s="21">
        <f t="shared" si="847"/>
        <v>2.0963593091976902</v>
      </c>
      <c r="AC671" s="21">
        <f t="shared" si="848"/>
        <v>5.0882796667503296</v>
      </c>
      <c r="AD671" s="21">
        <f t="shared" si="849"/>
        <v>3.3626044909827</v>
      </c>
      <c r="AE671" s="21">
        <f t="shared" si="850"/>
        <v>6.2843386908503396</v>
      </c>
      <c r="AF671" s="21">
        <f t="shared" si="851"/>
        <v>0.83184347614149001</v>
      </c>
      <c r="AG671" s="21">
        <f t="shared" si="852"/>
        <v>91.186019354596411</v>
      </c>
      <c r="AH671" s="21"/>
      <c r="AI671" s="61">
        <f t="shared" si="853"/>
        <v>51.533531757544885</v>
      </c>
      <c r="AJ671" s="21">
        <f t="shared" si="854"/>
        <v>0.69762952717476423</v>
      </c>
      <c r="AK671" s="21">
        <f t="shared" si="855"/>
        <v>18.394015936790773</v>
      </c>
      <c r="AL671" s="21">
        <f t="shared" si="856"/>
        <v>6.6079269089141046E-3</v>
      </c>
      <c r="AM671" s="21">
        <f t="shared" si="857"/>
        <v>9.6157557524229063</v>
      </c>
      <c r="AN671" s="21">
        <f t="shared" si="858"/>
        <v>0.38169836309083882</v>
      </c>
      <c r="AO671" s="21">
        <f t="shared" si="859"/>
        <v>2.29899202096491</v>
      </c>
      <c r="AP671" s="21">
        <f t="shared" si="860"/>
        <v>5.5801094320868003</v>
      </c>
      <c r="AQ671" s="21">
        <f t="shared" si="861"/>
        <v>3.687631629040073</v>
      </c>
      <c r="AR671" s="21">
        <f t="shared" si="862"/>
        <v>6.8917787346460857</v>
      </c>
      <c r="AS671" s="21">
        <f t="shared" si="863"/>
        <v>0.9122489193290565</v>
      </c>
      <c r="AT671" s="21">
        <f t="shared" si="864"/>
        <v>99.999999999999986</v>
      </c>
      <c r="AU671" s="21"/>
      <c r="AV671" s="21">
        <f>AR671*'[1]diagram lines'!$G$39</f>
        <v>5.7209079610868923</v>
      </c>
      <c r="AW671" s="21">
        <f>AK671*'[1]diagram lines'!$G$40</f>
        <v>9.7353342096211968</v>
      </c>
      <c r="AX671" s="21">
        <f>AQ671*'[1]diagram lines'!$G$38</f>
        <v>2.735677675109109</v>
      </c>
      <c r="AY671" s="21">
        <f>AP671*'[1]diagram lines'!$G$41</f>
        <v>3.9878677927812913</v>
      </c>
      <c r="AZ671" s="21">
        <f t="shared" si="865"/>
        <v>10.579410363686158</v>
      </c>
      <c r="BA671" s="21">
        <f t="shared" si="866"/>
        <v>0.78230307704412083</v>
      </c>
      <c r="BB671" s="21">
        <f t="shared" si="867"/>
        <v>1.1512133417004466</v>
      </c>
      <c r="BC671" s="86">
        <f t="shared" si="868"/>
        <v>0.86864872372214619</v>
      </c>
      <c r="BX671" s="61">
        <f t="shared" si="869"/>
        <v>0.81907583222370173</v>
      </c>
      <c r="BY671" s="21">
        <f t="shared" si="870"/>
        <v>8.3397095643465199E-3</v>
      </c>
      <c r="BZ671" s="21">
        <f t="shared" si="871"/>
        <v>0.1722704786190663</v>
      </c>
      <c r="CA671" s="21">
        <f t="shared" si="872"/>
        <v>3.9514058488321121E-5</v>
      </c>
      <c r="CB671" s="21">
        <f t="shared" si="873"/>
        <v>0.12779703549060542</v>
      </c>
      <c r="CC671" s="21">
        <f t="shared" si="874"/>
        <v>5.1379898505779535E-3</v>
      </c>
      <c r="CD671" s="21">
        <f t="shared" si="875"/>
        <v>5.4474913151364775E-2</v>
      </c>
      <c r="CE671" s="21">
        <f t="shared" si="876"/>
        <v>9.5016458630527809E-2</v>
      </c>
      <c r="CF671" s="21">
        <f t="shared" si="877"/>
        <v>5.6805452492337476E-2</v>
      </c>
      <c r="CG671" s="21">
        <f t="shared" si="878"/>
        <v>6.9862569002123134E-2</v>
      </c>
      <c r="CH671" s="21">
        <f t="shared" si="879"/>
        <v>6.1370610945161476E-3</v>
      </c>
      <c r="CI671" s="21">
        <f t="shared" si="880"/>
        <v>0.25020138734739178</v>
      </c>
      <c r="CJ671" s="21">
        <f t="shared" si="881"/>
        <v>1.6651584015250473</v>
      </c>
      <c r="CL671" s="68">
        <f t="shared" si="882"/>
        <v>0.49189064023791684</v>
      </c>
      <c r="CM671" s="19">
        <f t="shared" si="883"/>
        <v>5.0083580977692789E-3</v>
      </c>
      <c r="CN671" s="19">
        <f t="shared" si="884"/>
        <v>0.10345591053757477</v>
      </c>
      <c r="CO671" s="19">
        <f t="shared" si="885"/>
        <v>2.3729909690352512E-5</v>
      </c>
      <c r="CP671" s="19">
        <f t="shared" si="886"/>
        <v>7.6747674799923893E-2</v>
      </c>
      <c r="CQ671" s="19">
        <f t="shared" si="887"/>
        <v>3.0855862396468037E-3</v>
      </c>
      <c r="CR671" s="19">
        <f t="shared" si="888"/>
        <v>3.2714553222968776E-2</v>
      </c>
      <c r="CS671" s="19">
        <f t="shared" si="889"/>
        <v>5.7061513513372839E-2</v>
      </c>
      <c r="CT671" s="19">
        <f t="shared" si="890"/>
        <v>3.4114143399397792E-2</v>
      </c>
      <c r="CU671" s="19">
        <f t="shared" si="891"/>
        <v>4.1955509420688743E-2</v>
      </c>
      <c r="CV671" s="19">
        <f t="shared" si="892"/>
        <v>3.6855719485278252E-3</v>
      </c>
      <c r="CW671" s="19">
        <f t="shared" si="893"/>
        <v>0.15025680867252211</v>
      </c>
      <c r="CX671" s="19">
        <f t="shared" si="894"/>
        <v>1</v>
      </c>
      <c r="CZ671" s="68">
        <f t="shared" si="895"/>
        <v>2.5805000000000001E-5</v>
      </c>
      <c r="DA671" s="19">
        <f t="shared" si="896"/>
        <v>1.8500359999999994E-5</v>
      </c>
      <c r="DB671" s="19">
        <f t="shared" si="897"/>
        <v>3.667E-5</v>
      </c>
      <c r="DC671" s="19">
        <f t="shared" si="898"/>
        <v>3.9626259999999994E-5</v>
      </c>
      <c r="DD671" s="19">
        <f t="shared" si="899"/>
        <v>1.2587879999999999E-5</v>
      </c>
      <c r="DE671" s="19">
        <f t="shared" si="900"/>
        <v>1.2587879999999999E-5</v>
      </c>
      <c r="DF671" s="19">
        <f t="shared" si="901"/>
        <v>1.1192779999999999E-5</v>
      </c>
      <c r="DG671" s="19">
        <f t="shared" si="902"/>
        <v>1.5676359999999998E-5</v>
      </c>
      <c r="DH671" s="19">
        <f t="shared" si="903"/>
        <v>2.4865519999999999E-5</v>
      </c>
      <c r="DI671" s="19">
        <f t="shared" si="904"/>
        <v>3.8262119999999995E-5</v>
      </c>
      <c r="DJ671" s="19">
        <f t="shared" si="905"/>
        <v>0</v>
      </c>
      <c r="DK671" s="19">
        <f t="shared" si="906"/>
        <v>2.1043439999999995E-5</v>
      </c>
      <c r="DM671" s="68">
        <f t="shared" si="907"/>
        <v>1145.2350190077134</v>
      </c>
      <c r="DN671" s="19">
        <f t="shared" si="908"/>
        <v>21.624857291955948</v>
      </c>
      <c r="DO671" s="19">
        <f t="shared" si="909"/>
        <v>287.65652136381573</v>
      </c>
      <c r="DP671" s="19">
        <f t="shared" si="910"/>
        <v>9.5629243800762251E-2</v>
      </c>
      <c r="DQ671" s="19">
        <f t="shared" si="911"/>
        <v>438.06585655205896</v>
      </c>
      <c r="DR671" s="19">
        <f t="shared" si="912"/>
        <v>17.389066931091197</v>
      </c>
      <c r="DS671" s="19">
        <f t="shared" si="913"/>
        <v>117.78990517866353</v>
      </c>
      <c r="DT671" s="19">
        <f t="shared" si="914"/>
        <v>204.12963709878753</v>
      </c>
      <c r="DU671" s="19">
        <f t="shared" si="915"/>
        <v>85.046914334736201</v>
      </c>
      <c r="DV671" s="19">
        <f t="shared" si="916"/>
        <v>103.29299545944868</v>
      </c>
      <c r="DX671" s="19">
        <f t="shared" si="917"/>
        <v>128.66849204687298</v>
      </c>
      <c r="DZ671" s="68">
        <f t="shared" si="918"/>
        <v>2548.994894508945</v>
      </c>
      <c r="EA671" s="21">
        <f t="shared" si="919"/>
        <v>2.5489948945089451</v>
      </c>
      <c r="EB671" s="92">
        <f t="shared" si="920"/>
        <v>1014</v>
      </c>
    </row>
    <row r="672" spans="1:132" x14ac:dyDescent="0.3">
      <c r="A672" s="19">
        <f>'A. Thermody. result (all suite)'!C628</f>
        <v>1012</v>
      </c>
      <c r="B672" s="19" t="str">
        <f>'A. Thermody. result (all suite)'!A628</f>
        <v>Basanite</v>
      </c>
      <c r="C672" s="24">
        <f>'A. Thermody. result (all suite)'!G628</f>
        <v>49.117448000000003</v>
      </c>
      <c r="D672" s="19">
        <f>'A. Thermody. result (all suite)'!D628</f>
        <v>5000</v>
      </c>
      <c r="E672" s="61">
        <f>'A. Thermody. result (all suite)'!I628</f>
        <v>49.283560000000001</v>
      </c>
      <c r="F672" s="21">
        <f>'A. Thermody. result (all suite)'!J628</f>
        <v>0.65119300000000002</v>
      </c>
      <c r="G672" s="21">
        <f>'A. Thermody. result (all suite)'!K628</f>
        <v>17.571021999999999</v>
      </c>
      <c r="H672" s="21">
        <f>'A. Thermody. result (all suite)'!L628</f>
        <v>6.267E-3</v>
      </c>
      <c r="I672" s="21">
        <f>'A. Thermody. result (all suite)'!M628</f>
        <v>9.1531059999999993</v>
      </c>
      <c r="J672" s="21">
        <f>'A. Thermody. result (all suite)'!N628</f>
        <v>0.36650500000000003</v>
      </c>
      <c r="K672" s="21">
        <f>'A. Thermody. result (all suite)'!O628</f>
        <v>2.138004</v>
      </c>
      <c r="L672" s="21">
        <f>'A. Thermody. result (all suite)'!P628</f>
        <v>5.2752220000000003</v>
      </c>
      <c r="M672" s="21">
        <f>'A. Thermody. result (all suite)'!Q628</f>
        <v>3.5398339999999999</v>
      </c>
      <c r="N672" s="21">
        <f>'A. Thermody. result (all suite)'!R628</f>
        <v>6.6174549999999996</v>
      </c>
      <c r="O672" s="21">
        <f>'A. Thermody. result (all suite)'!S628</f>
        <v>0.86473800000000001</v>
      </c>
      <c r="P672" s="21">
        <f>'A. Thermody. result (all suite)'!T628</f>
        <v>4.533093</v>
      </c>
      <c r="Q672" s="21">
        <f t="shared" si="838"/>
        <v>99.999998999999974</v>
      </c>
      <c r="S672" s="19">
        <f t="shared" si="839"/>
        <v>1285</v>
      </c>
      <c r="T672" s="19">
        <f t="shared" si="840"/>
        <v>0.5</v>
      </c>
      <c r="V672" s="61">
        <f t="shared" si="841"/>
        <v>47.049490369148508</v>
      </c>
      <c r="W672" s="21">
        <f t="shared" si="842"/>
        <v>0.62167381540531819</v>
      </c>
      <c r="X672" s="21">
        <f t="shared" si="843"/>
        <v>16.774511223724431</v>
      </c>
      <c r="Y672" s="21">
        <f t="shared" si="844"/>
        <v>5.982911058849111E-3</v>
      </c>
      <c r="Z672" s="21">
        <f t="shared" si="845"/>
        <v>8.7381871884822324</v>
      </c>
      <c r="AA672" s="21">
        <f t="shared" si="846"/>
        <v>0.34989098733420987</v>
      </c>
      <c r="AB672" s="21">
        <f t="shared" si="847"/>
        <v>2.0410862893671031</v>
      </c>
      <c r="AC672" s="21">
        <f t="shared" si="848"/>
        <v>5.0360912783922336</v>
      </c>
      <c r="AD672" s="21">
        <f t="shared" si="849"/>
        <v>3.3793700311297403</v>
      </c>
      <c r="AE672" s="21">
        <f t="shared" si="850"/>
        <v>6.3174796076170967</v>
      </c>
      <c r="AF672" s="21">
        <f t="shared" si="851"/>
        <v>0.82553862186166616</v>
      </c>
      <c r="AG672" s="21">
        <f t="shared" si="852"/>
        <v>91.139302323521378</v>
      </c>
      <c r="AH672" s="21"/>
      <c r="AI672" s="61">
        <f t="shared" si="853"/>
        <v>51.623711362343727</v>
      </c>
      <c r="AJ672" s="21">
        <f t="shared" si="854"/>
        <v>0.68211386257767703</v>
      </c>
      <c r="AK672" s="21">
        <f t="shared" si="855"/>
        <v>18.405353997750801</v>
      </c>
      <c r="AL672" s="21">
        <f t="shared" si="856"/>
        <v>6.5645785147787237E-3</v>
      </c>
      <c r="AM672" s="21">
        <f t="shared" si="857"/>
        <v>9.5877266620539707</v>
      </c>
      <c r="AN672" s="21">
        <f t="shared" si="858"/>
        <v>0.38390790626439703</v>
      </c>
      <c r="AO672" s="21">
        <f t="shared" si="859"/>
        <v>2.239523715160519</v>
      </c>
      <c r="AP672" s="21">
        <f t="shared" si="860"/>
        <v>5.5257075158589517</v>
      </c>
      <c r="AQ672" s="21">
        <f t="shared" si="861"/>
        <v>3.7079173802909251</v>
      </c>
      <c r="AR672" s="21">
        <f t="shared" si="862"/>
        <v>6.9316743123528077</v>
      </c>
      <c r="AS672" s="21">
        <f t="shared" si="863"/>
        <v>0.90579870683145414</v>
      </c>
      <c r="AT672" s="21">
        <f t="shared" si="864"/>
        <v>100</v>
      </c>
      <c r="AU672" s="21"/>
      <c r="AV672" s="21">
        <f>AR672*'[1]diagram lines'!$G$39</f>
        <v>5.7540255257828035</v>
      </c>
      <c r="AW672" s="21">
        <f>AK672*'[1]diagram lines'!$G$40</f>
        <v>9.7413350640900767</v>
      </c>
      <c r="AX672" s="21">
        <f>AQ672*'[1]diagram lines'!$G$38</f>
        <v>2.7507267045139843</v>
      </c>
      <c r="AY672" s="21">
        <f>AP672*'[1]diagram lines'!$G$41</f>
        <v>3.9489890481561183</v>
      </c>
      <c r="AZ672" s="21">
        <f t="shared" si="865"/>
        <v>10.639591692643734</v>
      </c>
      <c r="BA672" s="21">
        <f t="shared" si="866"/>
        <v>0.78220149642455206</v>
      </c>
      <c r="BB672" s="21">
        <f t="shared" si="867"/>
        <v>1.145399042830215</v>
      </c>
      <c r="BC672" s="86">
        <f t="shared" si="868"/>
        <v>0.87305817676349518</v>
      </c>
      <c r="BX672" s="61">
        <f t="shared" si="869"/>
        <v>0.82029893475366178</v>
      </c>
      <c r="BY672" s="21">
        <f t="shared" si="870"/>
        <v>8.1521407110666001E-3</v>
      </c>
      <c r="BZ672" s="21">
        <f t="shared" si="871"/>
        <v>0.17233250294233032</v>
      </c>
      <c r="CA672" s="21">
        <f t="shared" si="872"/>
        <v>3.9244786774375351E-5</v>
      </c>
      <c r="CB672" s="21">
        <f t="shared" si="873"/>
        <v>0.12739187195546278</v>
      </c>
      <c r="CC672" s="21">
        <f t="shared" si="874"/>
        <v>5.166408232308994E-3</v>
      </c>
      <c r="CD672" s="21">
        <f t="shared" si="875"/>
        <v>5.305220843672457E-2</v>
      </c>
      <c r="CE672" s="21">
        <f t="shared" si="876"/>
        <v>9.4066012838801727E-2</v>
      </c>
      <c r="CF672" s="21">
        <f t="shared" si="877"/>
        <v>5.7103306984997576E-2</v>
      </c>
      <c r="CG672" s="21">
        <f t="shared" si="878"/>
        <v>7.0248991507430997E-2</v>
      </c>
      <c r="CH672" s="21">
        <f t="shared" si="879"/>
        <v>6.0921067463224942E-3</v>
      </c>
      <c r="CI672" s="21">
        <f t="shared" si="880"/>
        <v>0.25155899001109877</v>
      </c>
      <c r="CJ672" s="21">
        <f t="shared" si="881"/>
        <v>1.665502719906981</v>
      </c>
      <c r="CL672" s="68">
        <f t="shared" si="882"/>
        <v>0.49252332340800731</v>
      </c>
      <c r="CM672" s="19">
        <f t="shared" si="883"/>
        <v>4.8947027306697529E-3</v>
      </c>
      <c r="CN672" s="19">
        <f t="shared" si="884"/>
        <v>0.10347176313945328</v>
      </c>
      <c r="CO672" s="19">
        <f t="shared" si="885"/>
        <v>2.3563327940147217E-5</v>
      </c>
      <c r="CP672" s="19">
        <f t="shared" si="886"/>
        <v>7.6488540326477325E-2</v>
      </c>
      <c r="CQ672" s="19">
        <f t="shared" si="887"/>
        <v>3.10201128497559E-3</v>
      </c>
      <c r="CR672" s="19">
        <f t="shared" si="888"/>
        <v>3.1853570578190084E-2</v>
      </c>
      <c r="CS672" s="19">
        <f t="shared" si="889"/>
        <v>5.6479050868229956E-2</v>
      </c>
      <c r="CT672" s="19">
        <f t="shared" si="890"/>
        <v>3.4285928388148666E-2</v>
      </c>
      <c r="CU672" s="19">
        <f t="shared" si="891"/>
        <v>4.2178851266814164E-2</v>
      </c>
      <c r="CV672" s="19">
        <f t="shared" si="892"/>
        <v>3.6578185514237653E-3</v>
      </c>
      <c r="CW672" s="19">
        <f t="shared" si="893"/>
        <v>0.15104087612966999</v>
      </c>
      <c r="CX672" s="19">
        <f t="shared" si="894"/>
        <v>1</v>
      </c>
      <c r="CZ672" s="68">
        <f t="shared" si="895"/>
        <v>2.5805000000000001E-5</v>
      </c>
      <c r="DA672" s="19">
        <f t="shared" si="896"/>
        <v>1.8485879999999997E-5</v>
      </c>
      <c r="DB672" s="19">
        <f t="shared" si="897"/>
        <v>3.667E-5</v>
      </c>
      <c r="DC672" s="19">
        <f t="shared" si="898"/>
        <v>3.960807999999999E-5</v>
      </c>
      <c r="DD672" s="19">
        <f t="shared" si="899"/>
        <v>1.2582039999999999E-5</v>
      </c>
      <c r="DE672" s="19">
        <f t="shared" si="900"/>
        <v>1.2582039999999999E-5</v>
      </c>
      <c r="DF672" s="19">
        <f t="shared" si="901"/>
        <v>1.1186239999999999E-5</v>
      </c>
      <c r="DG672" s="19">
        <f t="shared" si="902"/>
        <v>1.5668879999999997E-5</v>
      </c>
      <c r="DH672" s="19">
        <f t="shared" si="903"/>
        <v>2.4850159999999999E-5</v>
      </c>
      <c r="DI672" s="19">
        <f t="shared" si="904"/>
        <v>3.8237959999999993E-5</v>
      </c>
      <c r="DJ672" s="19">
        <f t="shared" si="905"/>
        <v>0</v>
      </c>
      <c r="DK672" s="19">
        <f t="shared" si="906"/>
        <v>2.1024519999999996E-5</v>
      </c>
      <c r="DM672" s="68">
        <f t="shared" si="907"/>
        <v>1146.7080515540817</v>
      </c>
      <c r="DN672" s="19">
        <f t="shared" si="908"/>
        <v>21.150675765822339</v>
      </c>
      <c r="DO672" s="19">
        <f t="shared" si="909"/>
        <v>287.70059911913432</v>
      </c>
      <c r="DP672" s="19">
        <f t="shared" si="910"/>
        <v>9.5001520870542325E-2</v>
      </c>
      <c r="DQ672" s="19">
        <f t="shared" si="911"/>
        <v>436.78939364819979</v>
      </c>
      <c r="DR672" s="19">
        <f t="shared" si="912"/>
        <v>17.48974574521845</v>
      </c>
      <c r="DS672" s="19">
        <f t="shared" si="913"/>
        <v>114.75695982752565</v>
      </c>
      <c r="DT672" s="19">
        <f t="shared" si="914"/>
        <v>202.14241047798799</v>
      </c>
      <c r="DU672" s="19">
        <f t="shared" si="915"/>
        <v>85.528008704223069</v>
      </c>
      <c r="DV672" s="19">
        <f t="shared" si="916"/>
        <v>103.90846659533864</v>
      </c>
      <c r="DX672" s="19">
        <f t="shared" si="917"/>
        <v>129.45630092181193</v>
      </c>
      <c r="DZ672" s="68">
        <f t="shared" si="918"/>
        <v>2545.725613880214</v>
      </c>
      <c r="EA672" s="21">
        <f t="shared" si="919"/>
        <v>2.5457256138802142</v>
      </c>
      <c r="EB672" s="92">
        <f t="shared" si="920"/>
        <v>1012</v>
      </c>
    </row>
    <row r="673" spans="1:132" x14ac:dyDescent="0.3">
      <c r="A673" s="19">
        <f>'A. Thermody. result (all suite)'!C629</f>
        <v>1010</v>
      </c>
      <c r="B673" s="19" t="str">
        <f>'A. Thermody. result (all suite)'!A629</f>
        <v>Basanite</v>
      </c>
      <c r="C673" s="24">
        <f>'A. Thermody. result (all suite)'!G629</f>
        <v>48.851908999999999</v>
      </c>
      <c r="D673" s="19">
        <f>'A. Thermody. result (all suite)'!D629</f>
        <v>5000</v>
      </c>
      <c r="E673" s="61">
        <f>'A. Thermody. result (all suite)'!I629</f>
        <v>49.356530999999997</v>
      </c>
      <c r="F673" s="21">
        <f>'A. Thermody. result (all suite)'!J629</f>
        <v>0.63656699999999999</v>
      </c>
      <c r="G673" s="21">
        <f>'A. Thermody. result (all suite)'!K629</f>
        <v>17.576808</v>
      </c>
      <c r="H673" s="21">
        <f>'A. Thermody. result (all suite)'!L629</f>
        <v>6.2230000000000002E-3</v>
      </c>
      <c r="I673" s="21">
        <f>'A. Thermody. result (all suite)'!M629</f>
        <v>9.1234710000000003</v>
      </c>
      <c r="J673" s="21">
        <f>'A. Thermody. result (all suite)'!N629</f>
        <v>0.36849700000000002</v>
      </c>
      <c r="K673" s="21">
        <f>'A. Thermody. result (all suite)'!O629</f>
        <v>2.0818560000000002</v>
      </c>
      <c r="L673" s="21">
        <f>'A. Thermody. result (all suite)'!P629</f>
        <v>5.2227579999999998</v>
      </c>
      <c r="M673" s="21">
        <f>'A. Thermody. result (all suite)'!Q629</f>
        <v>3.5580699999999998</v>
      </c>
      <c r="N673" s="21">
        <f>'A. Thermody. result (all suite)'!R629</f>
        <v>6.6534250000000004</v>
      </c>
      <c r="O673" s="21">
        <f>'A. Thermody. result (all suite)'!S629</f>
        <v>0.85852399999999995</v>
      </c>
      <c r="P673" s="21">
        <f>'A. Thermody. result (all suite)'!T629</f>
        <v>4.5572710000000001</v>
      </c>
      <c r="Q673" s="21">
        <f t="shared" si="838"/>
        <v>100.00000100000001</v>
      </c>
      <c r="S673" s="19">
        <f t="shared" si="839"/>
        <v>1283</v>
      </c>
      <c r="T673" s="19">
        <f t="shared" si="840"/>
        <v>0.5</v>
      </c>
      <c r="V673" s="61">
        <f t="shared" si="841"/>
        <v>47.107220148624094</v>
      </c>
      <c r="W673" s="21">
        <f t="shared" si="842"/>
        <v>0.60755691700353087</v>
      </c>
      <c r="X673" s="21">
        <f t="shared" si="843"/>
        <v>16.77578523430055</v>
      </c>
      <c r="Y673" s="21">
        <f t="shared" si="844"/>
        <v>5.9394010285059905E-3</v>
      </c>
      <c r="Z673" s="21">
        <f t="shared" si="845"/>
        <v>8.7076897060814034</v>
      </c>
      <c r="AA673" s="21">
        <f t="shared" si="846"/>
        <v>0.35170359325106409</v>
      </c>
      <c r="AB673" s="21">
        <f t="shared" si="847"/>
        <v>1.9869801811989984</v>
      </c>
      <c r="AC673" s="21">
        <f t="shared" si="848"/>
        <v>4.9847427666459723</v>
      </c>
      <c r="AD673" s="21">
        <f t="shared" si="849"/>
        <v>3.3959191093518091</v>
      </c>
      <c r="AE673" s="21">
        <f t="shared" si="850"/>
        <v>6.3502103950003956</v>
      </c>
      <c r="AF673" s="21">
        <f t="shared" si="851"/>
        <v>0.81939873511121253</v>
      </c>
      <c r="AG673" s="21">
        <f t="shared" si="852"/>
        <v>91.09314618759754</v>
      </c>
      <c r="AH673" s="21"/>
      <c r="AI673" s="61">
        <f t="shared" si="853"/>
        <v>51.713243114483411</v>
      </c>
      <c r="AJ673" s="21">
        <f t="shared" si="854"/>
        <v>0.66696227151088416</v>
      </c>
      <c r="AK673" s="21">
        <f t="shared" si="855"/>
        <v>18.41607841686842</v>
      </c>
      <c r="AL673" s="21">
        <f t="shared" si="856"/>
        <v>6.5201404025220155E-3</v>
      </c>
      <c r="AM673" s="21">
        <f t="shared" si="857"/>
        <v>9.5591052351499162</v>
      </c>
      <c r="AN673" s="21">
        <f t="shared" si="858"/>
        <v>0.38609226705899968</v>
      </c>
      <c r="AO673" s="21">
        <f t="shared" si="859"/>
        <v>2.1812619986875901</v>
      </c>
      <c r="AP673" s="21">
        <f t="shared" si="860"/>
        <v>5.472138108371376</v>
      </c>
      <c r="AQ673" s="21">
        <f t="shared" si="861"/>
        <v>3.7279633556165046</v>
      </c>
      <c r="AR673" s="21">
        <f t="shared" si="862"/>
        <v>6.9711176534870702</v>
      </c>
      <c r="AS673" s="21">
        <f t="shared" si="863"/>
        <v>0.89951743836329889</v>
      </c>
      <c r="AT673" s="21">
        <f t="shared" si="864"/>
        <v>100.00000000000001</v>
      </c>
      <c r="AU673" s="21"/>
      <c r="AV673" s="21">
        <f>AR673*'[1]diagram lines'!$G$39</f>
        <v>5.7867676861154447</v>
      </c>
      <c r="AW673" s="21">
        <f>AK673*'[1]diagram lines'!$G$40</f>
        <v>9.7470111385630371</v>
      </c>
      <c r="AX673" s="21">
        <f>AQ673*'[1]diagram lines'!$G$38</f>
        <v>2.7655978556186978</v>
      </c>
      <c r="AY673" s="21">
        <f>AP673*'[1]diagram lines'!$G$41</f>
        <v>3.9107052622558496</v>
      </c>
      <c r="AZ673" s="21">
        <f t="shared" si="865"/>
        <v>10.699081009103574</v>
      </c>
      <c r="BA673" s="21">
        <f t="shared" si="866"/>
        <v>0.78207139250485347</v>
      </c>
      <c r="BB673" s="21">
        <f t="shared" si="867"/>
        <v>1.1396859840706317</v>
      </c>
      <c r="BC673" s="86">
        <f t="shared" si="868"/>
        <v>0.87743467409179376</v>
      </c>
      <c r="BX673" s="61">
        <f t="shared" si="869"/>
        <v>0.82151349866844203</v>
      </c>
      <c r="BY673" s="21">
        <f t="shared" si="870"/>
        <v>7.9690410615923888E-3</v>
      </c>
      <c r="BZ673" s="21">
        <f t="shared" si="871"/>
        <v>0.17238925068654376</v>
      </c>
      <c r="CA673" s="21">
        <f t="shared" si="872"/>
        <v>3.8969252927547124E-5</v>
      </c>
      <c r="CB673" s="21">
        <f t="shared" si="873"/>
        <v>0.1269794154488518</v>
      </c>
      <c r="CC673" s="21">
        <f t="shared" si="874"/>
        <v>5.1944882999718075E-3</v>
      </c>
      <c r="CD673" s="21">
        <f t="shared" si="875"/>
        <v>5.165895781637718E-2</v>
      </c>
      <c r="CE673" s="21">
        <f t="shared" si="876"/>
        <v>9.3130492154065617E-2</v>
      </c>
      <c r="CF673" s="21">
        <f t="shared" si="877"/>
        <v>5.7397483465075005E-2</v>
      </c>
      <c r="CG673" s="21">
        <f t="shared" si="878"/>
        <v>7.0630838641188964E-2</v>
      </c>
      <c r="CH673" s="21">
        <f t="shared" si="879"/>
        <v>6.0483289184467114E-3</v>
      </c>
      <c r="CI673" s="21">
        <f t="shared" si="880"/>
        <v>0.25290072142064374</v>
      </c>
      <c r="CJ673" s="21">
        <f t="shared" si="881"/>
        <v>1.6658514858341262</v>
      </c>
      <c r="CL673" s="68">
        <f t="shared" si="882"/>
        <v>0.49314930271655832</v>
      </c>
      <c r="CM673" s="19">
        <f t="shared" si="883"/>
        <v>4.7837644167914081E-3</v>
      </c>
      <c r="CN673" s="19">
        <f t="shared" si="884"/>
        <v>0.10348416539678799</v>
      </c>
      <c r="CO673" s="19">
        <f t="shared" si="885"/>
        <v>2.3392993468463015E-5</v>
      </c>
      <c r="CP673" s="19">
        <f t="shared" si="886"/>
        <v>7.622493153119865E-2</v>
      </c>
      <c r="CQ673" s="19">
        <f t="shared" si="887"/>
        <v>3.1182181269723574E-3</v>
      </c>
      <c r="CR673" s="19">
        <f t="shared" si="888"/>
        <v>3.1010542209595877E-2</v>
      </c>
      <c r="CS673" s="19">
        <f t="shared" si="889"/>
        <v>5.5905639215751132E-2</v>
      </c>
      <c r="CT673" s="19">
        <f t="shared" si="890"/>
        <v>3.4455342479905941E-2</v>
      </c>
      <c r="CU673" s="19">
        <f t="shared" si="891"/>
        <v>4.2399241013866641E-2</v>
      </c>
      <c r="CV673" s="19">
        <f t="shared" si="892"/>
        <v>3.6307731930966154E-3</v>
      </c>
      <c r="CW673" s="19">
        <f t="shared" si="893"/>
        <v>0.15181468670600676</v>
      </c>
      <c r="CX673" s="19">
        <f t="shared" si="894"/>
        <v>0.99999999999999989</v>
      </c>
      <c r="CZ673" s="68">
        <f t="shared" si="895"/>
        <v>2.5805000000000001E-5</v>
      </c>
      <c r="DA673" s="19">
        <f t="shared" si="896"/>
        <v>1.8471399999999994E-5</v>
      </c>
      <c r="DB673" s="19">
        <f t="shared" si="897"/>
        <v>3.667E-5</v>
      </c>
      <c r="DC673" s="19">
        <f t="shared" si="898"/>
        <v>3.9589899999999992E-5</v>
      </c>
      <c r="DD673" s="19">
        <f t="shared" si="899"/>
        <v>1.2576199999999998E-5</v>
      </c>
      <c r="DE673" s="19">
        <f t="shared" si="900"/>
        <v>1.2576199999999998E-5</v>
      </c>
      <c r="DF673" s="19">
        <f t="shared" si="901"/>
        <v>1.1179699999999999E-5</v>
      </c>
      <c r="DG673" s="19">
        <f t="shared" si="902"/>
        <v>1.5661399999999999E-5</v>
      </c>
      <c r="DH673" s="19">
        <f t="shared" si="903"/>
        <v>2.4834799999999998E-5</v>
      </c>
      <c r="DI673" s="19">
        <f t="shared" si="904"/>
        <v>3.821379999999999E-5</v>
      </c>
      <c r="DJ673" s="19">
        <f t="shared" si="905"/>
        <v>0</v>
      </c>
      <c r="DK673" s="19">
        <f t="shared" si="906"/>
        <v>2.1005599999999998E-5</v>
      </c>
      <c r="DM673" s="68">
        <f t="shared" si="907"/>
        <v>1148.1654759624421</v>
      </c>
      <c r="DN673" s="19">
        <f t="shared" si="908"/>
        <v>20.687500764062158</v>
      </c>
      <c r="DO673" s="19">
        <f t="shared" si="909"/>
        <v>287.73508327942471</v>
      </c>
      <c r="DP673" s="19">
        <f t="shared" si="910"/>
        <v>9.4358084435142806E-2</v>
      </c>
      <c r="DQ673" s="19">
        <f t="shared" si="911"/>
        <v>435.48618267176283</v>
      </c>
      <c r="DR673" s="19">
        <f t="shared" si="912"/>
        <v>17.589287219304641</v>
      </c>
      <c r="DS673" s="19">
        <f t="shared" si="913"/>
        <v>111.78518663709347</v>
      </c>
      <c r="DT673" s="19">
        <f t="shared" si="914"/>
        <v>200.18569522643722</v>
      </c>
      <c r="DU673" s="19">
        <f t="shared" si="915"/>
        <v>86.003780192688069</v>
      </c>
      <c r="DV673" s="19">
        <f t="shared" si="916"/>
        <v>104.51743881807721</v>
      </c>
      <c r="DX673" s="19">
        <f t="shared" si="917"/>
        <v>130.236729940694</v>
      </c>
      <c r="DZ673" s="68">
        <f t="shared" si="918"/>
        <v>2542.4867187964219</v>
      </c>
      <c r="EA673" s="21">
        <f t="shared" si="919"/>
        <v>2.5424867187964217</v>
      </c>
      <c r="EB673" s="92">
        <f t="shared" si="920"/>
        <v>1010</v>
      </c>
    </row>
    <row r="674" spans="1:132" x14ac:dyDescent="0.3">
      <c r="A674" s="19">
        <f>'A. Thermody. result (all suite)'!C630</f>
        <v>1008</v>
      </c>
      <c r="B674" s="19" t="str">
        <f>'A. Thermody. result (all suite)'!A630</f>
        <v>Basanite</v>
      </c>
      <c r="C674" s="24">
        <f>'A. Thermody. result (all suite)'!G630</f>
        <v>48.592288000000003</v>
      </c>
      <c r="D674" s="19">
        <f>'A. Thermody. result (all suite)'!D630</f>
        <v>5000</v>
      </c>
      <c r="E674" s="61">
        <f>'A. Thermody. result (all suite)'!I630</f>
        <v>49.429006999999999</v>
      </c>
      <c r="F674" s="21">
        <f>'A. Thermody. result (all suite)'!J630</f>
        <v>0.62228700000000003</v>
      </c>
      <c r="G674" s="21">
        <f>'A. Thermody. result (all suite)'!K630</f>
        <v>17.582063000000002</v>
      </c>
      <c r="H674" s="21">
        <f>'A. Thermody. result (all suite)'!L630</f>
        <v>6.1789999999999996E-3</v>
      </c>
      <c r="I674" s="21">
        <f>'A. Thermody. result (all suite)'!M630</f>
        <v>9.0933170000000008</v>
      </c>
      <c r="J674" s="21">
        <f>'A. Thermody. result (all suite)'!N630</f>
        <v>0.37046600000000002</v>
      </c>
      <c r="K674" s="21">
        <f>'A. Thermody. result (all suite)'!O630</f>
        <v>2.0268709999999999</v>
      </c>
      <c r="L674" s="21">
        <f>'A. Thermody. result (all suite)'!P630</f>
        <v>5.1711140000000002</v>
      </c>
      <c r="M674" s="21">
        <f>'A. Thermody. result (all suite)'!Q630</f>
        <v>3.576082</v>
      </c>
      <c r="N674" s="21">
        <f>'A. Thermody. result (all suite)'!R630</f>
        <v>6.6889729999999998</v>
      </c>
      <c r="O674" s="21">
        <f>'A. Thermody. result (all suite)'!S630</f>
        <v>0.85247099999999998</v>
      </c>
      <c r="P674" s="21">
        <f>'A. Thermody. result (all suite)'!T630</f>
        <v>4.5811700000000002</v>
      </c>
      <c r="Q674" s="21">
        <f t="shared" si="838"/>
        <v>100</v>
      </c>
      <c r="S674" s="19">
        <f t="shared" si="839"/>
        <v>1281</v>
      </c>
      <c r="T674" s="19">
        <f t="shared" si="840"/>
        <v>0.5</v>
      </c>
      <c r="V674" s="61">
        <f t="shared" si="841"/>
        <v>47.164580160018097</v>
      </c>
      <c r="W674" s="21">
        <f t="shared" si="842"/>
        <v>0.59377897464210005</v>
      </c>
      <c r="X674" s="21">
        <f t="shared" si="843"/>
        <v>16.7765988044629</v>
      </c>
      <c r="Y674" s="21">
        <f t="shared" si="844"/>
        <v>5.8959295056999995E-3</v>
      </c>
      <c r="Z674" s="21">
        <f t="shared" si="845"/>
        <v>8.6767366895911007</v>
      </c>
      <c r="AA674" s="21">
        <f t="shared" si="846"/>
        <v>0.35349432274780002</v>
      </c>
      <c r="AB674" s="21">
        <f t="shared" si="847"/>
        <v>1.9340165938092999</v>
      </c>
      <c r="AC674" s="21">
        <f t="shared" si="848"/>
        <v>4.9342164767662</v>
      </c>
      <c r="AD674" s="21">
        <f t="shared" si="849"/>
        <v>3.4122556042406003</v>
      </c>
      <c r="AE674" s="21">
        <f t="shared" si="850"/>
        <v>6.3825397756158999</v>
      </c>
      <c r="AF674" s="21">
        <f t="shared" si="851"/>
        <v>0.81341785428929991</v>
      </c>
      <c r="AG674" s="21">
        <f t="shared" si="852"/>
        <v>91.047531185688996</v>
      </c>
      <c r="AH674" s="21"/>
      <c r="AI674" s="61">
        <f t="shared" si="853"/>
        <v>51.802151629819811</v>
      </c>
      <c r="AJ674" s="21">
        <f t="shared" si="854"/>
        <v>0.65216372910881437</v>
      </c>
      <c r="AK674" s="21">
        <f t="shared" si="855"/>
        <v>18.42619847675768</v>
      </c>
      <c r="AL674" s="21">
        <f t="shared" si="856"/>
        <v>6.4756610409077535E-3</v>
      </c>
      <c r="AM674" s="21">
        <f t="shared" si="857"/>
        <v>9.5298978199585989</v>
      </c>
      <c r="AN674" s="21">
        <f t="shared" si="858"/>
        <v>0.38825250739293282</v>
      </c>
      <c r="AO674" s="21">
        <f t="shared" si="859"/>
        <v>2.1241834551943262</v>
      </c>
      <c r="AP674" s="21">
        <f t="shared" si="860"/>
        <v>5.419385251317796</v>
      </c>
      <c r="AQ674" s="21">
        <f t="shared" si="861"/>
        <v>3.7477738932661406</v>
      </c>
      <c r="AR674" s="21">
        <f t="shared" si="862"/>
        <v>7.0101184430787926</v>
      </c>
      <c r="AS674" s="21">
        <f t="shared" si="863"/>
        <v>0.89339913306419705</v>
      </c>
      <c r="AT674" s="21">
        <f t="shared" si="864"/>
        <v>99.999999999999986</v>
      </c>
      <c r="AU674" s="21"/>
      <c r="AV674" s="21">
        <f>AR674*'[1]diagram lines'!$G$39</f>
        <v>5.8191424816877833</v>
      </c>
      <c r="AW674" s="21">
        <f>AK674*'[1]diagram lines'!$G$40</f>
        <v>9.7523673460156068</v>
      </c>
      <c r="AX674" s="21">
        <f>AQ674*'[1]diagram lines'!$G$38</f>
        <v>2.7802943467631036</v>
      </c>
      <c r="AY674" s="21">
        <f>AP674*'[1]diagram lines'!$G$41</f>
        <v>3.8730050303551118</v>
      </c>
      <c r="AZ674" s="21">
        <f t="shared" si="865"/>
        <v>10.757892336344934</v>
      </c>
      <c r="BA674" s="21">
        <f t="shared" si="866"/>
        <v>0.78191323370492039</v>
      </c>
      <c r="BB674" s="21">
        <f t="shared" si="867"/>
        <v>1.1340704677020588</v>
      </c>
      <c r="BC674" s="86">
        <f t="shared" si="868"/>
        <v>0.88177942066181947</v>
      </c>
      <c r="BX674" s="61">
        <f t="shared" si="869"/>
        <v>0.8227198235685752</v>
      </c>
      <c r="BY674" s="21">
        <f t="shared" si="870"/>
        <v>7.7902729093640467E-3</v>
      </c>
      <c r="BZ674" s="21">
        <f t="shared" si="871"/>
        <v>0.17244079050608085</v>
      </c>
      <c r="CA674" s="21">
        <f t="shared" si="872"/>
        <v>3.869371908071889E-5</v>
      </c>
      <c r="CB674" s="21">
        <f t="shared" si="873"/>
        <v>0.12655973556019487</v>
      </c>
      <c r="CC674" s="21">
        <f t="shared" si="874"/>
        <v>5.2222441499859039E-3</v>
      </c>
      <c r="CD674" s="21">
        <f t="shared" si="875"/>
        <v>5.0294565756823818E-2</v>
      </c>
      <c r="CE674" s="21">
        <f t="shared" si="876"/>
        <v>9.2209593437945797E-2</v>
      </c>
      <c r="CF674" s="21">
        <f t="shared" si="877"/>
        <v>5.7688046459106308E-2</v>
      </c>
      <c r="CG674" s="21">
        <f t="shared" si="878"/>
        <v>7.10082059447983E-2</v>
      </c>
      <c r="CH674" s="21">
        <f t="shared" si="879"/>
        <v>6.0056853406977402E-3</v>
      </c>
      <c r="CI674" s="21">
        <f t="shared" si="880"/>
        <v>0.25422697003329636</v>
      </c>
      <c r="CJ674" s="21">
        <f t="shared" si="881"/>
        <v>1.6662046273859503</v>
      </c>
      <c r="CL674" s="68">
        <f t="shared" si="882"/>
        <v>0.49376877848389567</v>
      </c>
      <c r="CM674" s="19">
        <f t="shared" si="883"/>
        <v>4.6754598932940974E-3</v>
      </c>
      <c r="CN674" s="19">
        <f t="shared" si="884"/>
        <v>0.10349316504817126</v>
      </c>
      <c r="CO674" s="19">
        <f t="shared" si="885"/>
        <v>2.3222669319688604E-5</v>
      </c>
      <c r="CP674" s="19">
        <f t="shared" si="886"/>
        <v>7.5956898378532284E-2</v>
      </c>
      <c r="CQ674" s="19">
        <f t="shared" si="887"/>
        <v>3.1342153683601866E-3</v>
      </c>
      <c r="CR674" s="19">
        <f t="shared" si="888"/>
        <v>3.0185107477302586E-2</v>
      </c>
      <c r="CS674" s="19">
        <f t="shared" si="889"/>
        <v>5.5341097919413523E-2</v>
      </c>
      <c r="CT674" s="19">
        <f t="shared" si="890"/>
        <v>3.4622426027954949E-2</v>
      </c>
      <c r="CU674" s="19">
        <f t="shared" si="891"/>
        <v>4.2616737931043064E-2</v>
      </c>
      <c r="CV674" s="19">
        <f t="shared" si="892"/>
        <v>3.6044104319406722E-3</v>
      </c>
      <c r="CW674" s="19">
        <f t="shared" si="893"/>
        <v>0.15257848037077179</v>
      </c>
      <c r="CX674" s="19">
        <f t="shared" si="894"/>
        <v>0.99999999999999989</v>
      </c>
      <c r="CZ674" s="68">
        <f t="shared" si="895"/>
        <v>2.5805000000000001E-5</v>
      </c>
      <c r="DA674" s="19">
        <f t="shared" si="896"/>
        <v>1.8456919999999997E-5</v>
      </c>
      <c r="DB674" s="19">
        <f t="shared" si="897"/>
        <v>3.667E-5</v>
      </c>
      <c r="DC674" s="19">
        <f t="shared" si="898"/>
        <v>3.9571719999999994E-5</v>
      </c>
      <c r="DD674" s="19">
        <f t="shared" si="899"/>
        <v>1.2570359999999998E-5</v>
      </c>
      <c r="DE674" s="19">
        <f t="shared" si="900"/>
        <v>1.2570359999999998E-5</v>
      </c>
      <c r="DF674" s="19">
        <f t="shared" si="901"/>
        <v>1.1173159999999999E-5</v>
      </c>
      <c r="DG674" s="19">
        <f t="shared" si="902"/>
        <v>1.5653919999999997E-5</v>
      </c>
      <c r="DH674" s="19">
        <f t="shared" si="903"/>
        <v>2.4819440000000001E-5</v>
      </c>
      <c r="DI674" s="19">
        <f t="shared" si="904"/>
        <v>3.8189639999999994E-5</v>
      </c>
      <c r="DJ674" s="19">
        <f t="shared" si="905"/>
        <v>0</v>
      </c>
      <c r="DK674" s="19">
        <f t="shared" si="906"/>
        <v>2.0986679999999995E-5</v>
      </c>
      <c r="DM674" s="68">
        <f t="shared" si="907"/>
        <v>1149.60775862478</v>
      </c>
      <c r="DN674" s="19">
        <f t="shared" si="908"/>
        <v>20.234997836926883</v>
      </c>
      <c r="DO674" s="19">
        <f t="shared" si="909"/>
        <v>287.76010658062563</v>
      </c>
      <c r="DP674" s="19">
        <f t="shared" si="910"/>
        <v>9.3714098443562072E-2</v>
      </c>
      <c r="DQ674" s="19">
        <f t="shared" si="911"/>
        <v>434.15647193060062</v>
      </c>
      <c r="DR674" s="19">
        <f t="shared" si="912"/>
        <v>17.687738317078562</v>
      </c>
      <c r="DS674" s="19">
        <f t="shared" si="913"/>
        <v>108.87339224850393</v>
      </c>
      <c r="DT674" s="19">
        <f t="shared" si="914"/>
        <v>198.25888795398922</v>
      </c>
      <c r="DU674" s="19">
        <f t="shared" si="915"/>
        <v>86.474319705558514</v>
      </c>
      <c r="DV674" s="19">
        <f t="shared" si="916"/>
        <v>105.12004598902365</v>
      </c>
      <c r="DX674" s="19">
        <f t="shared" si="917"/>
        <v>131.00996519131698</v>
      </c>
      <c r="DZ674" s="68">
        <f t="shared" si="918"/>
        <v>2539.2773984768478</v>
      </c>
      <c r="EA674" s="21">
        <f t="shared" si="919"/>
        <v>2.5392773984768477</v>
      </c>
      <c r="EB674" s="92">
        <f t="shared" si="920"/>
        <v>1008</v>
      </c>
    </row>
    <row r="675" spans="1:132" x14ac:dyDescent="0.3">
      <c r="A675" s="19">
        <f>'A. Thermody. result (all suite)'!C631</f>
        <v>1006</v>
      </c>
      <c r="B675" s="19" t="str">
        <f>'A. Thermody. result (all suite)'!A631</f>
        <v>Basanite</v>
      </c>
      <c r="C675" s="24">
        <f>'A. Thermody. result (all suite)'!G631</f>
        <v>48.338372999999997</v>
      </c>
      <c r="D675" s="19">
        <f>'A. Thermody. result (all suite)'!D631</f>
        <v>5000</v>
      </c>
      <c r="E675" s="61">
        <f>'A. Thermody. result (all suite)'!I631</f>
        <v>49.501007999999999</v>
      </c>
      <c r="F675" s="21">
        <f>'A. Thermody. result (all suite)'!J631</f>
        <v>0.608344</v>
      </c>
      <c r="G675" s="21">
        <f>'A. Thermody. result (all suite)'!K631</f>
        <v>17.586793</v>
      </c>
      <c r="H675" s="21">
        <f>'A. Thermody. result (all suite)'!L631</f>
        <v>6.1339999999999997E-3</v>
      </c>
      <c r="I675" s="21">
        <f>'A. Thermody. result (all suite)'!M631</f>
        <v>9.0626510000000007</v>
      </c>
      <c r="J675" s="21">
        <f>'A. Thermody. result (all suite)'!N631</f>
        <v>0.37241200000000002</v>
      </c>
      <c r="K675" s="21">
        <f>'A. Thermody. result (all suite)'!O631</f>
        <v>1.9730270000000001</v>
      </c>
      <c r="L675" s="21">
        <f>'A. Thermody. result (all suite)'!P631</f>
        <v>5.1202740000000002</v>
      </c>
      <c r="M675" s="21">
        <f>'A. Thermody. result (all suite)'!Q631</f>
        <v>3.5938750000000002</v>
      </c>
      <c r="N675" s="21">
        <f>'A. Thermody. result (all suite)'!R631</f>
        <v>6.7241090000000003</v>
      </c>
      <c r="O675" s="21">
        <f>'A. Thermody. result (all suite)'!S631</f>
        <v>0.846576</v>
      </c>
      <c r="P675" s="21">
        <f>'A. Thermody. result (all suite)'!T631</f>
        <v>4.6047950000000002</v>
      </c>
      <c r="Q675" s="21">
        <f t="shared" si="838"/>
        <v>99.999997999999991</v>
      </c>
      <c r="S675" s="19">
        <f t="shared" si="839"/>
        <v>1279</v>
      </c>
      <c r="T675" s="19">
        <f t="shared" si="840"/>
        <v>0.5</v>
      </c>
      <c r="V675" s="61">
        <f t="shared" si="841"/>
        <v>47.221588013078005</v>
      </c>
      <c r="W675" s="21">
        <f t="shared" si="842"/>
        <v>0.58033100534494009</v>
      </c>
      <c r="X675" s="21">
        <f t="shared" si="843"/>
        <v>16.776957219078938</v>
      </c>
      <c r="Y675" s="21">
        <f t="shared" si="844"/>
        <v>5.8515418690508374E-3</v>
      </c>
      <c r="Z675" s="21">
        <f t="shared" si="845"/>
        <v>8.6453344915382218</v>
      </c>
      <c r="AA675" s="21">
        <f t="shared" si="846"/>
        <v>0.35526319050162386</v>
      </c>
      <c r="AB675" s="21">
        <f t="shared" si="847"/>
        <v>1.8821731495382732</v>
      </c>
      <c r="AC675" s="21">
        <f t="shared" si="848"/>
        <v>4.884495874146138</v>
      </c>
      <c r="AD675" s="21">
        <f t="shared" si="849"/>
        <v>3.4283844203839391</v>
      </c>
      <c r="AE675" s="21">
        <f t="shared" si="850"/>
        <v>6.4144775587808214</v>
      </c>
      <c r="AF675" s="21">
        <f t="shared" si="851"/>
        <v>0.8075929099011383</v>
      </c>
      <c r="AG675" s="21">
        <f t="shared" si="852"/>
        <v>91.00244937416106</v>
      </c>
      <c r="AH675" s="21"/>
      <c r="AI675" s="61">
        <f t="shared" si="853"/>
        <v>51.890458265495823</v>
      </c>
      <c r="AJ675" s="21">
        <f t="shared" si="854"/>
        <v>0.63770921479143994</v>
      </c>
      <c r="AK675" s="21">
        <f t="shared" si="855"/>
        <v>18.43572050473021</v>
      </c>
      <c r="AL675" s="21">
        <f t="shared" si="856"/>
        <v>6.4300927165069303E-3</v>
      </c>
      <c r="AM675" s="21">
        <f t="shared" si="857"/>
        <v>9.5001118662119772</v>
      </c>
      <c r="AN675" s="21">
        <f t="shared" si="858"/>
        <v>0.39038860266380493</v>
      </c>
      <c r="AO675" s="21">
        <f t="shared" si="859"/>
        <v>2.0682664724766093</v>
      </c>
      <c r="AP675" s="21">
        <f t="shared" si="860"/>
        <v>5.3674334127681469</v>
      </c>
      <c r="AQ675" s="21">
        <f t="shared" si="861"/>
        <v>3.7673540041630829</v>
      </c>
      <c r="AR675" s="21">
        <f t="shared" si="862"/>
        <v>7.0486867143623577</v>
      </c>
      <c r="AS675" s="21">
        <f t="shared" si="863"/>
        <v>0.88744084962008019</v>
      </c>
      <c r="AT675" s="21">
        <f t="shared" si="864"/>
        <v>100.00000000000006</v>
      </c>
      <c r="AU675" s="21"/>
      <c r="AV675" s="21">
        <f>AR675*'[1]diagram lines'!$G$39</f>
        <v>5.8511582411494567</v>
      </c>
      <c r="AW675" s="21">
        <f>AK675*'[1]diagram lines'!$G$40</f>
        <v>9.7574070352810995</v>
      </c>
      <c r="AX675" s="21">
        <f>AQ675*'[1]diagram lines'!$G$38</f>
        <v>2.7948198953116901</v>
      </c>
      <c r="AY675" s="21">
        <f>AP675*'[1]diagram lines'!$G$41</f>
        <v>3.835877252441545</v>
      </c>
      <c r="AZ675" s="21">
        <f t="shared" si="865"/>
        <v>10.816040718525441</v>
      </c>
      <c r="BA675" s="21">
        <f t="shared" si="866"/>
        <v>0.78172729384095963</v>
      </c>
      <c r="BB675" s="21">
        <f t="shared" si="867"/>
        <v>1.1285486594203751</v>
      </c>
      <c r="BC675" s="86">
        <f t="shared" si="868"/>
        <v>0.8860938264847189</v>
      </c>
      <c r="BX675" s="61">
        <f t="shared" si="869"/>
        <v>0.82391824234354194</v>
      </c>
      <c r="BY675" s="21">
        <f t="shared" si="870"/>
        <v>7.6157235853780677E-3</v>
      </c>
      <c r="BZ675" s="21">
        <f t="shared" si="871"/>
        <v>0.17248718124754808</v>
      </c>
      <c r="CA675" s="21">
        <f t="shared" si="872"/>
        <v>3.8411923101008205E-5</v>
      </c>
      <c r="CB675" s="21">
        <f t="shared" si="873"/>
        <v>0.1261329297146834</v>
      </c>
      <c r="CC675" s="21">
        <f t="shared" si="874"/>
        <v>5.2496757823512832E-3</v>
      </c>
      <c r="CD675" s="21">
        <f t="shared" si="875"/>
        <v>4.8958486352357326E-2</v>
      </c>
      <c r="CE675" s="21">
        <f t="shared" si="876"/>
        <v>9.1303031383737521E-2</v>
      </c>
      <c r="CF675" s="21">
        <f t="shared" si="877"/>
        <v>5.7975076625262141E-2</v>
      </c>
      <c r="CG675" s="21">
        <f t="shared" si="878"/>
        <v>7.1381199575371548E-2</v>
      </c>
      <c r="CH675" s="21">
        <f t="shared" si="879"/>
        <v>5.9641548779800491E-3</v>
      </c>
      <c r="CI675" s="21">
        <f t="shared" si="880"/>
        <v>0.25553801331853498</v>
      </c>
      <c r="CJ675" s="21">
        <f t="shared" si="881"/>
        <v>1.6665621267298474</v>
      </c>
      <c r="CL675" s="68">
        <f t="shared" si="882"/>
        <v>0.49438195500112941</v>
      </c>
      <c r="CM675" s="19">
        <f t="shared" si="883"/>
        <v>4.5697207822199539E-3</v>
      </c>
      <c r="CN675" s="19">
        <f t="shared" si="884"/>
        <v>0.10349880060337442</v>
      </c>
      <c r="CO675" s="19">
        <f t="shared" si="885"/>
        <v>2.3048599560089995E-5</v>
      </c>
      <c r="CP675" s="19">
        <f t="shared" si="886"/>
        <v>7.5684505060836391E-2</v>
      </c>
      <c r="CQ675" s="19">
        <f t="shared" si="887"/>
        <v>3.1500030500826717E-3</v>
      </c>
      <c r="CR675" s="19">
        <f t="shared" si="888"/>
        <v>2.9376934449137151E-2</v>
      </c>
      <c r="CS675" s="19">
        <f t="shared" si="889"/>
        <v>5.4785255178511509E-2</v>
      </c>
      <c r="CT675" s="19">
        <f t="shared" si="890"/>
        <v>3.4787227967925619E-2</v>
      </c>
      <c r="CU675" s="19">
        <f t="shared" si="891"/>
        <v>4.2831406300728063E-2</v>
      </c>
      <c r="CV675" s="19">
        <f t="shared" si="892"/>
        <v>3.5787173981224455E-3</v>
      </c>
      <c r="CW675" s="19">
        <f t="shared" si="893"/>
        <v>0.15333242560837226</v>
      </c>
      <c r="CX675" s="19">
        <f t="shared" si="894"/>
        <v>0.99999999999999978</v>
      </c>
      <c r="CZ675" s="68">
        <f t="shared" si="895"/>
        <v>2.5805000000000001E-5</v>
      </c>
      <c r="DA675" s="19">
        <f t="shared" si="896"/>
        <v>1.8442439999999994E-5</v>
      </c>
      <c r="DB675" s="19">
        <f t="shared" si="897"/>
        <v>3.667E-5</v>
      </c>
      <c r="DC675" s="19">
        <f t="shared" si="898"/>
        <v>3.9553539999999996E-5</v>
      </c>
      <c r="DD675" s="19">
        <f t="shared" si="899"/>
        <v>1.2564519999999998E-5</v>
      </c>
      <c r="DE675" s="19">
        <f t="shared" si="900"/>
        <v>1.2564519999999998E-5</v>
      </c>
      <c r="DF675" s="19">
        <f t="shared" si="901"/>
        <v>1.1166619999999999E-5</v>
      </c>
      <c r="DG675" s="19">
        <f t="shared" si="902"/>
        <v>1.5646439999999999E-5</v>
      </c>
      <c r="DH675" s="19">
        <f t="shared" si="903"/>
        <v>2.4804080000000001E-5</v>
      </c>
      <c r="DI675" s="19">
        <f t="shared" si="904"/>
        <v>3.8165479999999991E-5</v>
      </c>
      <c r="DJ675" s="19">
        <f t="shared" si="905"/>
        <v>0</v>
      </c>
      <c r="DK675" s="19">
        <f t="shared" si="906"/>
        <v>2.0967759999999997E-5</v>
      </c>
      <c r="DM675" s="68">
        <f t="shared" si="907"/>
        <v>1151.0353751779833</v>
      </c>
      <c r="DN675" s="19">
        <f t="shared" si="908"/>
        <v>19.792895955401239</v>
      </c>
      <c r="DO675" s="19">
        <f t="shared" si="909"/>
        <v>287.77577609817439</v>
      </c>
      <c r="DP675" s="19">
        <f t="shared" si="910"/>
        <v>9.3054398259947699E-2</v>
      </c>
      <c r="DQ675" s="19">
        <f t="shared" si="911"/>
        <v>432.80059155631056</v>
      </c>
      <c r="DR675" s="19">
        <f t="shared" si="912"/>
        <v>17.785097749286464</v>
      </c>
      <c r="DS675" s="19">
        <f t="shared" si="913"/>
        <v>106.02048411249127</v>
      </c>
      <c r="DT675" s="19">
        <f t="shared" si="914"/>
        <v>196.36141578601431</v>
      </c>
      <c r="DU675" s="19">
        <f t="shared" si="915"/>
        <v>86.939739822307828</v>
      </c>
      <c r="DV675" s="19">
        <f t="shared" si="916"/>
        <v>105.71643468203686</v>
      </c>
      <c r="DX675" s="19">
        <f t="shared" si="917"/>
        <v>131.77613199802309</v>
      </c>
      <c r="DZ675" s="68">
        <f t="shared" si="918"/>
        <v>2536.0969973362894</v>
      </c>
      <c r="EA675" s="21">
        <f t="shared" si="919"/>
        <v>2.5360969973362892</v>
      </c>
      <c r="EB675" s="92">
        <f t="shared" si="920"/>
        <v>1006</v>
      </c>
    </row>
    <row r="676" spans="1:132" x14ac:dyDescent="0.3">
      <c r="A676" s="19">
        <f>'A. Thermody. result (all suite)'!C632</f>
        <v>1004</v>
      </c>
      <c r="B676" s="19" t="str">
        <f>'A. Thermody. result (all suite)'!A632</f>
        <v>Basanite</v>
      </c>
      <c r="C676" s="24">
        <f>'A. Thermody. result (all suite)'!G632</f>
        <v>48.089962999999997</v>
      </c>
      <c r="D676" s="19">
        <f>'A. Thermody. result (all suite)'!D632</f>
        <v>5000</v>
      </c>
      <c r="E676" s="61">
        <f>'A. Thermody. result (all suite)'!I632</f>
        <v>49.572552999999999</v>
      </c>
      <c r="F676" s="21">
        <f>'A. Thermody. result (all suite)'!J632</f>
        <v>0.59472700000000001</v>
      </c>
      <c r="G676" s="21">
        <f>'A. Thermody. result (all suite)'!K632</f>
        <v>17.591007000000001</v>
      </c>
      <c r="H676" s="21">
        <f>'A. Thermody. result (all suite)'!L632</f>
        <v>6.0899999999999999E-3</v>
      </c>
      <c r="I676" s="21">
        <f>'A. Thermody. result (all suite)'!M632</f>
        <v>9.0314759999999996</v>
      </c>
      <c r="J676" s="21">
        <f>'A. Thermody. result (all suite)'!N632</f>
        <v>0.374336</v>
      </c>
      <c r="K676" s="21">
        <f>'A. Thermody. result (all suite)'!O632</f>
        <v>1.9203030000000001</v>
      </c>
      <c r="L676" s="21">
        <f>'A. Thermody. result (all suite)'!P632</f>
        <v>5.0702220000000002</v>
      </c>
      <c r="M676" s="21">
        <f>'A. Thermody. result (all suite)'!Q632</f>
        <v>3.6114549999999999</v>
      </c>
      <c r="N676" s="21">
        <f>'A. Thermody. result (all suite)'!R632</f>
        <v>6.7588429999999997</v>
      </c>
      <c r="O676" s="21">
        <f>'A. Thermody. result (all suite)'!S632</f>
        <v>0.840835</v>
      </c>
      <c r="P676" s="21">
        <f>'A. Thermody. result (all suite)'!T632</f>
        <v>4.6281540000000003</v>
      </c>
      <c r="Q676" s="21">
        <f t="shared" si="838"/>
        <v>100.000001</v>
      </c>
      <c r="S676" s="19">
        <f t="shared" si="839"/>
        <v>1277</v>
      </c>
      <c r="T676" s="19">
        <f t="shared" si="840"/>
        <v>0.5</v>
      </c>
      <c r="V676" s="61">
        <f t="shared" si="841"/>
        <v>47.278258928371322</v>
      </c>
      <c r="W676" s="21">
        <f t="shared" si="842"/>
        <v>0.56720211883566884</v>
      </c>
      <c r="X676" s="21">
        <f t="shared" si="843"/>
        <v>16.776868114030609</v>
      </c>
      <c r="Y676" s="21">
        <f t="shared" si="844"/>
        <v>5.8081454242185464E-3</v>
      </c>
      <c r="Z676" s="21">
        <f t="shared" si="845"/>
        <v>8.6134853864268663</v>
      </c>
      <c r="AA676" s="21">
        <f t="shared" si="846"/>
        <v>0.35701115361580849</v>
      </c>
      <c r="AB676" s="21">
        <f t="shared" si="847"/>
        <v>1.8314284207821261</v>
      </c>
      <c r="AC676" s="21">
        <f t="shared" si="848"/>
        <v>4.8355643200446972</v>
      </c>
      <c r="AD676" s="21">
        <f t="shared" si="849"/>
        <v>3.4443113026307373</v>
      </c>
      <c r="AE676" s="21">
        <f t="shared" si="850"/>
        <v>6.4460333404698762</v>
      </c>
      <c r="AF676" s="21">
        <f t="shared" si="851"/>
        <v>0.80191986170325147</v>
      </c>
      <c r="AG676" s="21">
        <f t="shared" si="852"/>
        <v>90.957891092335203</v>
      </c>
      <c r="AH676" s="21"/>
      <c r="AI676" s="61">
        <f t="shared" si="853"/>
        <v>51.978182827894685</v>
      </c>
      <c r="AJ676" s="21">
        <f t="shared" si="854"/>
        <v>0.62358758764523026</v>
      </c>
      <c r="AK676" s="21">
        <f t="shared" si="855"/>
        <v>18.444653798096201</v>
      </c>
      <c r="AL676" s="21">
        <f t="shared" si="856"/>
        <v>6.3855322000841595E-3</v>
      </c>
      <c r="AM676" s="21">
        <f t="shared" si="857"/>
        <v>9.4697505438895373</v>
      </c>
      <c r="AN676" s="21">
        <f t="shared" si="858"/>
        <v>0.39250157334165908</v>
      </c>
      <c r="AO676" s="21">
        <f t="shared" si="859"/>
        <v>2.0134904171458476</v>
      </c>
      <c r="AP676" s="21">
        <f t="shared" si="860"/>
        <v>5.3162669692241558</v>
      </c>
      <c r="AQ676" s="21">
        <f t="shared" si="861"/>
        <v>3.7867097194835697</v>
      </c>
      <c r="AR676" s="21">
        <f t="shared" si="862"/>
        <v>7.0868324485736318</v>
      </c>
      <c r="AS676" s="21">
        <f t="shared" si="863"/>
        <v>0.88163858250538019</v>
      </c>
      <c r="AT676" s="21">
        <f t="shared" si="864"/>
        <v>99.999999999999972</v>
      </c>
      <c r="AU676" s="21"/>
      <c r="AV676" s="21">
        <f>AR676*'[1]diagram lines'!$G$39</f>
        <v>5.8828232499858135</v>
      </c>
      <c r="AW676" s="21">
        <f>AK676*'[1]diagram lines'!$G$40</f>
        <v>9.7621351271132148</v>
      </c>
      <c r="AX676" s="21">
        <f>AQ676*'[1]diagram lines'!$G$38</f>
        <v>2.8091789755058816</v>
      </c>
      <c r="AY676" s="21">
        <f>AP676*'[1]diagram lines'!$G$41</f>
        <v>3.79931076306287</v>
      </c>
      <c r="AZ676" s="21">
        <f t="shared" si="865"/>
        <v>10.873542168057202</v>
      </c>
      <c r="BA676" s="21">
        <f t="shared" si="866"/>
        <v>0.78151393180668693</v>
      </c>
      <c r="BB676" s="21">
        <f t="shared" si="867"/>
        <v>1.123116961300707</v>
      </c>
      <c r="BC676" s="86">
        <f t="shared" si="868"/>
        <v>0.89037921646368656</v>
      </c>
      <c r="BX676" s="61">
        <f t="shared" si="869"/>
        <v>0.82510907123834887</v>
      </c>
      <c r="BY676" s="21">
        <f t="shared" si="870"/>
        <v>7.4452553830746124E-3</v>
      </c>
      <c r="BZ676" s="21">
        <f t="shared" si="871"/>
        <v>0.17252851118085527</v>
      </c>
      <c r="CA676" s="21">
        <f t="shared" si="872"/>
        <v>3.8136389254179971E-5</v>
      </c>
      <c r="CB676" s="21">
        <f t="shared" si="873"/>
        <v>0.12569903966597076</v>
      </c>
      <c r="CC676" s="21">
        <f t="shared" si="874"/>
        <v>5.2767972934874546E-3</v>
      </c>
      <c r="CD676" s="21">
        <f t="shared" si="875"/>
        <v>4.765019851116626E-2</v>
      </c>
      <c r="CE676" s="21">
        <f t="shared" si="876"/>
        <v>9.0410520684736095E-2</v>
      </c>
      <c r="CF676" s="21">
        <f t="shared" si="877"/>
        <v>5.8258670753347307E-2</v>
      </c>
      <c r="CG676" s="21">
        <f t="shared" si="878"/>
        <v>7.1749925690021227E-2</v>
      </c>
      <c r="CH676" s="21">
        <f t="shared" si="879"/>
        <v>5.9237093501662633E-3</v>
      </c>
      <c r="CI676" s="21">
        <f t="shared" si="880"/>
        <v>0.25683429522752499</v>
      </c>
      <c r="CJ676" s="21">
        <f t="shared" si="881"/>
        <v>1.6669241313679533</v>
      </c>
      <c r="CL676" s="68">
        <f t="shared" si="882"/>
        <v>0.49498897742948089</v>
      </c>
      <c r="CM676" s="19">
        <f t="shared" si="883"/>
        <v>4.46646325586798E-3</v>
      </c>
      <c r="CN676" s="19">
        <f t="shared" si="884"/>
        <v>0.10350111797785937</v>
      </c>
      <c r="CO676" s="19">
        <f t="shared" si="885"/>
        <v>2.28782993398047E-5</v>
      </c>
      <c r="CP676" s="19">
        <f t="shared" si="886"/>
        <v>7.540777489543958E-2</v>
      </c>
      <c r="CQ676" s="19">
        <f t="shared" si="887"/>
        <v>3.1655893595811564E-3</v>
      </c>
      <c r="CR676" s="19">
        <f t="shared" si="888"/>
        <v>2.8585703220975242E-2</v>
      </c>
      <c r="CS676" s="19">
        <f t="shared" si="889"/>
        <v>5.4237933798787316E-2</v>
      </c>
      <c r="CT676" s="19">
        <f t="shared" si="890"/>
        <v>3.4949803447585588E-2</v>
      </c>
      <c r="CU676" s="19">
        <f t="shared" si="891"/>
        <v>4.30433061348389E-2</v>
      </c>
      <c r="CV676" s="19">
        <f t="shared" si="892"/>
        <v>3.5536766423226473E-3</v>
      </c>
      <c r="CW676" s="19">
        <f t="shared" si="893"/>
        <v>0.15407677553792154</v>
      </c>
      <c r="CX676" s="19">
        <f t="shared" si="894"/>
        <v>0.99999999999999978</v>
      </c>
      <c r="CZ676" s="68">
        <f t="shared" si="895"/>
        <v>2.5805000000000001E-5</v>
      </c>
      <c r="DA676" s="19">
        <f t="shared" si="896"/>
        <v>1.8427959999999998E-5</v>
      </c>
      <c r="DB676" s="19">
        <f t="shared" si="897"/>
        <v>3.667E-5</v>
      </c>
      <c r="DC676" s="19">
        <f t="shared" si="898"/>
        <v>3.9535359999999991E-5</v>
      </c>
      <c r="DD676" s="19">
        <f t="shared" si="899"/>
        <v>1.2558679999999997E-5</v>
      </c>
      <c r="DE676" s="19">
        <f t="shared" si="900"/>
        <v>1.2558679999999997E-5</v>
      </c>
      <c r="DF676" s="19">
        <f t="shared" si="901"/>
        <v>1.1160079999999999E-5</v>
      </c>
      <c r="DG676" s="19">
        <f t="shared" si="902"/>
        <v>1.5638959999999998E-5</v>
      </c>
      <c r="DH676" s="19">
        <f t="shared" si="903"/>
        <v>2.478872E-5</v>
      </c>
      <c r="DI676" s="19">
        <f t="shared" si="904"/>
        <v>3.8141319999999995E-5</v>
      </c>
      <c r="DJ676" s="19">
        <f t="shared" si="905"/>
        <v>0</v>
      </c>
      <c r="DK676" s="19">
        <f t="shared" si="906"/>
        <v>2.0948839999999994E-5</v>
      </c>
      <c r="DM676" s="68">
        <f t="shared" si="907"/>
        <v>1152.4486635909013</v>
      </c>
      <c r="DN676" s="19">
        <f t="shared" si="908"/>
        <v>19.360856268340843</v>
      </c>
      <c r="DO676" s="19">
        <f t="shared" si="909"/>
        <v>287.7822194988421</v>
      </c>
      <c r="DP676" s="19">
        <f t="shared" si="910"/>
        <v>9.2409317167553642E-2</v>
      </c>
      <c r="DQ676" s="19">
        <f t="shared" si="911"/>
        <v>431.41863844268147</v>
      </c>
      <c r="DR676" s="19">
        <f t="shared" si="912"/>
        <v>17.881410241258418</v>
      </c>
      <c r="DS676" s="19">
        <f t="shared" si="913"/>
        <v>103.22541055308763</v>
      </c>
      <c r="DT676" s="19">
        <f t="shared" si="914"/>
        <v>194.49268541104993</v>
      </c>
      <c r="DU676" s="19">
        <f t="shared" si="915"/>
        <v>87.400168936348095</v>
      </c>
      <c r="DV676" s="19">
        <f t="shared" si="916"/>
        <v>106.30674129531502</v>
      </c>
      <c r="DX676" s="19">
        <f t="shared" si="917"/>
        <v>132.53542893990056</v>
      </c>
      <c r="DZ676" s="68">
        <f t="shared" si="918"/>
        <v>2532.9446324948931</v>
      </c>
      <c r="EA676" s="21">
        <f t="shared" si="919"/>
        <v>2.532944632494893</v>
      </c>
      <c r="EB676" s="92">
        <f t="shared" si="920"/>
        <v>1004</v>
      </c>
    </row>
    <row r="677" spans="1:132" x14ac:dyDescent="0.3">
      <c r="A677" s="19">
        <f>'A. Thermody. result (all suite)'!C633</f>
        <v>1002</v>
      </c>
      <c r="B677" s="19" t="str">
        <f>'A. Thermody. result (all suite)'!A633</f>
        <v>Basanite</v>
      </c>
      <c r="C677" s="24">
        <f>'A. Thermody. result (all suite)'!G633</f>
        <v>47.846862999999999</v>
      </c>
      <c r="D677" s="19">
        <f>'A. Thermody. result (all suite)'!D633</f>
        <v>5000</v>
      </c>
      <c r="E677" s="61">
        <f>'A. Thermody. result (all suite)'!I633</f>
        <v>49.643661000000002</v>
      </c>
      <c r="F677" s="21">
        <f>'A. Thermody. result (all suite)'!J633</f>
        <v>0.58142899999999997</v>
      </c>
      <c r="G677" s="21">
        <f>'A. Thermody. result (all suite)'!K633</f>
        <v>17.594709000000002</v>
      </c>
      <c r="H677" s="21">
        <f>'A. Thermody. result (all suite)'!L633</f>
        <v>6.045E-3</v>
      </c>
      <c r="I677" s="21">
        <f>'A. Thermody. result (all suite)'!M633</f>
        <v>8.9997959999999999</v>
      </c>
      <c r="J677" s="21">
        <f>'A. Thermody. result (all suite)'!N633</f>
        <v>0.37623800000000002</v>
      </c>
      <c r="K677" s="21">
        <f>'A. Thermody. result (all suite)'!O633</f>
        <v>1.8686750000000001</v>
      </c>
      <c r="L677" s="21">
        <f>'A. Thermody. result (all suite)'!P633</f>
        <v>5.0209419999999998</v>
      </c>
      <c r="M677" s="21">
        <f>'A. Thermody. result (all suite)'!Q633</f>
        <v>3.6288260000000001</v>
      </c>
      <c r="N677" s="21">
        <f>'A. Thermody. result (all suite)'!R633</f>
        <v>6.793183</v>
      </c>
      <c r="O677" s="21">
        <f>'A. Thermody. result (all suite)'!S633</f>
        <v>0.83524500000000002</v>
      </c>
      <c r="P677" s="21">
        <f>'A. Thermody. result (all suite)'!T633</f>
        <v>4.6512510000000002</v>
      </c>
      <c r="Q677" s="21">
        <f t="shared" si="838"/>
        <v>100.00000000000001</v>
      </c>
      <c r="S677" s="19">
        <f t="shared" si="839"/>
        <v>1275</v>
      </c>
      <c r="T677" s="19">
        <f t="shared" si="840"/>
        <v>0.5</v>
      </c>
      <c r="V677" s="61">
        <f t="shared" si="841"/>
        <v>47.334609721300886</v>
      </c>
      <c r="W677" s="21">
        <f t="shared" si="842"/>
        <v>0.5543852778232099</v>
      </c>
      <c r="X677" s="21">
        <f t="shared" si="843"/>
        <v>16.77633492169041</v>
      </c>
      <c r="Y677" s="21">
        <f t="shared" si="844"/>
        <v>5.76383187705E-3</v>
      </c>
      <c r="Z677" s="21">
        <f t="shared" si="845"/>
        <v>8.5811928985520396</v>
      </c>
      <c r="AA677" s="21">
        <f t="shared" si="846"/>
        <v>0.35873822626261997</v>
      </c>
      <c r="AB677" s="21">
        <f t="shared" si="847"/>
        <v>1.7817582353757502</v>
      </c>
      <c r="AC677" s="21">
        <f t="shared" si="848"/>
        <v>4.78740538501558</v>
      </c>
      <c r="AD677" s="21">
        <f t="shared" si="849"/>
        <v>3.4600401943867398</v>
      </c>
      <c r="AE677" s="21">
        <f t="shared" si="850"/>
        <v>6.4772150077806696</v>
      </c>
      <c r="AF677" s="21">
        <f t="shared" si="851"/>
        <v>0.79639565858505001</v>
      </c>
      <c r="AG677" s="21">
        <f t="shared" si="852"/>
        <v>90.913839358649994</v>
      </c>
      <c r="AH677" s="21"/>
      <c r="AI677" s="61">
        <f t="shared" si="853"/>
        <v>52.065351166799267</v>
      </c>
      <c r="AJ677" s="21">
        <f t="shared" si="854"/>
        <v>0.60979195437582512</v>
      </c>
      <c r="AK677" s="21">
        <f t="shared" si="855"/>
        <v>18.453004559084462</v>
      </c>
      <c r="AL677" s="21">
        <f t="shared" si="856"/>
        <v>6.3398839139462652E-3</v>
      </c>
      <c r="AM677" s="21">
        <f t="shared" si="857"/>
        <v>9.4388191710831997</v>
      </c>
      <c r="AN677" s="21">
        <f t="shared" si="858"/>
        <v>0.39459143821593301</v>
      </c>
      <c r="AO677" s="21">
        <f t="shared" si="859"/>
        <v>1.9598316911320992</v>
      </c>
      <c r="AP677" s="21">
        <f t="shared" si="860"/>
        <v>5.2658708715727363</v>
      </c>
      <c r="AQ677" s="21">
        <f t="shared" si="861"/>
        <v>3.8058454233101688</v>
      </c>
      <c r="AR677" s="21">
        <f t="shared" si="862"/>
        <v>7.1245643715786979</v>
      </c>
      <c r="AS677" s="21">
        <f t="shared" si="863"/>
        <v>0.87598946893367224</v>
      </c>
      <c r="AT677" s="21">
        <f t="shared" si="864"/>
        <v>100</v>
      </c>
      <c r="AU677" s="21"/>
      <c r="AV677" s="21">
        <f>AR677*'[1]diagram lines'!$G$39</f>
        <v>5.9141447515920147</v>
      </c>
      <c r="AW677" s="21">
        <f>AK677*'[1]diagram lines'!$G$40</f>
        <v>9.766554904143133</v>
      </c>
      <c r="AX677" s="21">
        <f>AQ677*'[1]diagram lines'!$G$38</f>
        <v>2.8233748396870211</v>
      </c>
      <c r="AY677" s="21">
        <f>AP677*'[1]diagram lines'!$G$41</f>
        <v>3.7632948072555665</v>
      </c>
      <c r="AZ677" s="21">
        <f t="shared" si="865"/>
        <v>10.930409794888867</v>
      </c>
      <c r="BA677" s="21">
        <f t="shared" si="866"/>
        <v>0.78127349089256215</v>
      </c>
      <c r="BB677" s="21">
        <f t="shared" si="867"/>
        <v>1.1177720178036779</v>
      </c>
      <c r="BC677" s="86">
        <f t="shared" si="868"/>
        <v>0.89463681687515384</v>
      </c>
      <c r="BX677" s="61">
        <f t="shared" si="869"/>
        <v>0.82629262649800272</v>
      </c>
      <c r="BY677" s="21">
        <f t="shared" si="870"/>
        <v>7.2787806710065102E-3</v>
      </c>
      <c r="BZ677" s="21">
        <f t="shared" si="871"/>
        <v>0.17256481953707339</v>
      </c>
      <c r="CA677" s="21">
        <f t="shared" si="872"/>
        <v>3.7854593274469286E-5</v>
      </c>
      <c r="CB677" s="21">
        <f t="shared" si="873"/>
        <v>0.125258121085595</v>
      </c>
      <c r="CC677" s="21">
        <f t="shared" si="874"/>
        <v>5.3036086833944179E-3</v>
      </c>
      <c r="CD677" s="21">
        <f t="shared" si="875"/>
        <v>4.6369106699751868E-2</v>
      </c>
      <c r="CE677" s="21">
        <f t="shared" si="876"/>
        <v>8.9531776034236801E-2</v>
      </c>
      <c r="CF677" s="21">
        <f t="shared" si="877"/>
        <v>5.853889336989837E-2</v>
      </c>
      <c r="CG677" s="21">
        <f t="shared" si="878"/>
        <v>7.2114469214437371E-2</v>
      </c>
      <c r="CH677" s="21">
        <f t="shared" si="879"/>
        <v>5.8843276221608532E-3</v>
      </c>
      <c r="CI677" s="21">
        <f t="shared" si="880"/>
        <v>0.25811603773584907</v>
      </c>
      <c r="CJ677" s="21">
        <f t="shared" si="881"/>
        <v>1.6672904217446809</v>
      </c>
      <c r="CL677" s="68">
        <f t="shared" si="882"/>
        <v>0.49559009979398561</v>
      </c>
      <c r="CM677" s="19">
        <f t="shared" si="883"/>
        <v>4.365634550572102E-3</v>
      </c>
      <c r="CN677" s="19">
        <f t="shared" si="884"/>
        <v>0.10350015647333873</v>
      </c>
      <c r="CO677" s="19">
        <f t="shared" si="885"/>
        <v>2.2704258826640172E-5</v>
      </c>
      <c r="CP677" s="19">
        <f t="shared" si="886"/>
        <v>7.5126756233939607E-2</v>
      </c>
      <c r="CQ677" s="19">
        <f t="shared" si="887"/>
        <v>3.1809747205556621E-3</v>
      </c>
      <c r="CR677" s="19">
        <f t="shared" si="888"/>
        <v>2.7811055647540068E-2</v>
      </c>
      <c r="CS677" s="19">
        <f t="shared" si="889"/>
        <v>5.3698968617926349E-2</v>
      </c>
      <c r="CT677" s="19">
        <f t="shared" si="890"/>
        <v>3.5110195924140365E-2</v>
      </c>
      <c r="CU677" s="19">
        <f t="shared" si="891"/>
        <v>4.3252494150944364E-2</v>
      </c>
      <c r="CV677" s="19">
        <f t="shared" si="892"/>
        <v>3.5292757311011199E-3</v>
      </c>
      <c r="CW677" s="19">
        <f t="shared" si="893"/>
        <v>0.15481168389712938</v>
      </c>
      <c r="CX677" s="19">
        <f t="shared" si="894"/>
        <v>0.99999999999999989</v>
      </c>
      <c r="CZ677" s="68">
        <f t="shared" si="895"/>
        <v>2.5805000000000001E-5</v>
      </c>
      <c r="DA677" s="19">
        <f t="shared" si="896"/>
        <v>1.8413479999999994E-5</v>
      </c>
      <c r="DB677" s="19">
        <f t="shared" si="897"/>
        <v>3.667E-5</v>
      </c>
      <c r="DC677" s="19">
        <f t="shared" si="898"/>
        <v>3.9517179999999994E-5</v>
      </c>
      <c r="DD677" s="19">
        <f t="shared" si="899"/>
        <v>1.2552839999999999E-5</v>
      </c>
      <c r="DE677" s="19">
        <f t="shared" si="900"/>
        <v>1.2552839999999999E-5</v>
      </c>
      <c r="DF677" s="19">
        <f t="shared" si="901"/>
        <v>1.1153539999999999E-5</v>
      </c>
      <c r="DG677" s="19">
        <f t="shared" si="902"/>
        <v>1.563148E-5</v>
      </c>
      <c r="DH677" s="19">
        <f t="shared" si="903"/>
        <v>2.477336E-5</v>
      </c>
      <c r="DI677" s="19">
        <f t="shared" si="904"/>
        <v>3.8117159999999992E-5</v>
      </c>
      <c r="DJ677" s="19">
        <f t="shared" si="905"/>
        <v>0</v>
      </c>
      <c r="DK677" s="19">
        <f t="shared" si="906"/>
        <v>2.0929919999999996E-5</v>
      </c>
      <c r="DM677" s="68">
        <f t="shared" si="907"/>
        <v>1153.848215292488</v>
      </c>
      <c r="DN677" s="19">
        <f t="shared" si="908"/>
        <v>18.938673618441467</v>
      </c>
      <c r="DO677" s="19">
        <f t="shared" si="909"/>
        <v>287.77954606003863</v>
      </c>
      <c r="DP677" s="19">
        <f t="shared" si="910"/>
        <v>9.1748527906752697E-2</v>
      </c>
      <c r="DQ677" s="19">
        <f t="shared" si="911"/>
        <v>430.01085295507318</v>
      </c>
      <c r="DR677" s="19">
        <f t="shared" si="912"/>
        <v>17.976676726240331</v>
      </c>
      <c r="DS677" s="19">
        <f t="shared" si="913"/>
        <v>100.48697925464604</v>
      </c>
      <c r="DT677" s="19">
        <f t="shared" si="914"/>
        <v>192.65214554817004</v>
      </c>
      <c r="DU677" s="19">
        <f t="shared" si="915"/>
        <v>87.855706506402896</v>
      </c>
      <c r="DV677" s="19">
        <f t="shared" si="916"/>
        <v>106.89109443145711</v>
      </c>
      <c r="DX677" s="19">
        <f t="shared" si="917"/>
        <v>133.28796974982572</v>
      </c>
      <c r="DZ677" s="68">
        <f t="shared" si="918"/>
        <v>2529.8196086706903</v>
      </c>
      <c r="EA677" s="21">
        <f t="shared" si="919"/>
        <v>2.5298196086706901</v>
      </c>
      <c r="EB677" s="92">
        <f t="shared" si="920"/>
        <v>1002</v>
      </c>
    </row>
    <row r="678" spans="1:132" x14ac:dyDescent="0.3">
      <c r="A678" s="19">
        <f>'A. Thermody. result (all suite)'!C634</f>
        <v>1000</v>
      </c>
      <c r="B678" s="19" t="str">
        <f>'A. Thermody. result (all suite)'!A634</f>
        <v>Basanite</v>
      </c>
      <c r="C678" s="24">
        <f>'A. Thermody. result (all suite)'!G634</f>
        <v>47.608887000000003</v>
      </c>
      <c r="D678" s="19">
        <f>'A. Thermody. result (all suite)'!D634</f>
        <v>5000</v>
      </c>
      <c r="E678" s="61">
        <f>'A. Thermody. result (all suite)'!I634</f>
        <v>49.714350000000003</v>
      </c>
      <c r="F678" s="21">
        <f>'A. Thermody. result (all suite)'!J634</f>
        <v>0.56844099999999997</v>
      </c>
      <c r="G678" s="21">
        <f>'A. Thermody. result (all suite)'!K634</f>
        <v>17.597905000000001</v>
      </c>
      <c r="H678" s="21">
        <f>'A. Thermody. result (all suite)'!L634</f>
        <v>6.0000000000000001E-3</v>
      </c>
      <c r="I678" s="21">
        <f>'A. Thermody. result (all suite)'!M634</f>
        <v>8.9676159999999996</v>
      </c>
      <c r="J678" s="21">
        <f>'A. Thermody. result (all suite)'!N634</f>
        <v>0.37811800000000001</v>
      </c>
      <c r="K678" s="21">
        <f>'A. Thermody. result (all suite)'!O634</f>
        <v>1.8181240000000001</v>
      </c>
      <c r="L678" s="21">
        <f>'A. Thermody. result (all suite)'!P634</f>
        <v>4.9724190000000004</v>
      </c>
      <c r="M678" s="21">
        <f>'A. Thermody. result (all suite)'!Q634</f>
        <v>3.6459929999999998</v>
      </c>
      <c r="N678" s="21">
        <f>'A. Thermody. result (all suite)'!R634</f>
        <v>6.8271389999999998</v>
      </c>
      <c r="O678" s="21">
        <f>'A. Thermody. result (all suite)'!S634</f>
        <v>0.82979999999999998</v>
      </c>
      <c r="P678" s="21">
        <f>'A. Thermody. result (all suite)'!T634</f>
        <v>4.6740940000000002</v>
      </c>
      <c r="Q678" s="21">
        <f t="shared" si="838"/>
        <v>99.999999000000003</v>
      </c>
      <c r="S678" s="19">
        <f t="shared" si="839"/>
        <v>1273</v>
      </c>
      <c r="T678" s="19">
        <f t="shared" si="840"/>
        <v>0.5</v>
      </c>
      <c r="V678" s="61">
        <f t="shared" si="841"/>
        <v>47.390654526274055</v>
      </c>
      <c r="W678" s="21">
        <f t="shared" si="842"/>
        <v>0.54187153305976532</v>
      </c>
      <c r="X678" s="21">
        <f t="shared" si="843"/>
        <v>16.775362370043876</v>
      </c>
      <c r="Y678" s="21">
        <f t="shared" si="844"/>
        <v>5.7195543571955439E-3</v>
      </c>
      <c r="Z678" s="21">
        <f t="shared" si="845"/>
        <v>8.5484611944094127</v>
      </c>
      <c r="AA678" s="21">
        <f t="shared" si="846"/>
        <v>0.3604444090723441</v>
      </c>
      <c r="AB678" s="21">
        <f t="shared" si="847"/>
        <v>1.7331431743536321</v>
      </c>
      <c r="AC678" s="21">
        <f t="shared" si="848"/>
        <v>4.7400034595419855</v>
      </c>
      <c r="AD678" s="21">
        <f t="shared" si="849"/>
        <v>3.4755758582424083</v>
      </c>
      <c r="AE678" s="21">
        <f t="shared" si="850"/>
        <v>6.5080321024382712</v>
      </c>
      <c r="AF678" s="21">
        <f t="shared" si="851"/>
        <v>0.79101436760014376</v>
      </c>
      <c r="AG678" s="21">
        <f t="shared" si="852"/>
        <v>90.870282549393082</v>
      </c>
      <c r="AH678" s="21"/>
      <c r="AI678" s="61">
        <f t="shared" si="853"/>
        <v>52.151983241071783</v>
      </c>
      <c r="AJ678" s="21">
        <f t="shared" si="854"/>
        <v>0.59631324769484217</v>
      </c>
      <c r="AK678" s="21">
        <f t="shared" si="855"/>
        <v>18.460779365273272</v>
      </c>
      <c r="AL678" s="21">
        <f t="shared" si="856"/>
        <v>6.2941967348749536E-3</v>
      </c>
      <c r="AM678" s="21">
        <f t="shared" si="857"/>
        <v>9.4073232244687315</v>
      </c>
      <c r="AN678" s="21">
        <f t="shared" si="858"/>
        <v>0.39665818016624127</v>
      </c>
      <c r="AO678" s="21">
        <f t="shared" si="859"/>
        <v>1.907271690732965</v>
      </c>
      <c r="AP678" s="21">
        <f t="shared" si="860"/>
        <v>5.216230572371698</v>
      </c>
      <c r="AQ678" s="21">
        <f t="shared" si="861"/>
        <v>3.8247662059961556</v>
      </c>
      <c r="AR678" s="21">
        <f t="shared" si="862"/>
        <v>7.1618926670562422</v>
      </c>
      <c r="AS678" s="21">
        <f t="shared" si="863"/>
        <v>0.87048740843320616</v>
      </c>
      <c r="AT678" s="21">
        <f t="shared" si="864"/>
        <v>100</v>
      </c>
      <c r="AU678" s="21"/>
      <c r="AV678" s="21">
        <f>AR678*'[1]diagram lines'!$G$39</f>
        <v>5.9451311995024403</v>
      </c>
      <c r="AW678" s="21">
        <f>AK678*'[1]diagram lines'!$G$40</f>
        <v>9.7706698476618943</v>
      </c>
      <c r="AX678" s="21">
        <f>AQ678*'[1]diagram lines'!$G$38</f>
        <v>2.8374112641449378</v>
      </c>
      <c r="AY678" s="21">
        <f>AP678*'[1]diagram lines'!$G$41</f>
        <v>3.7278189885790467</v>
      </c>
      <c r="AZ678" s="21">
        <f t="shared" si="865"/>
        <v>10.986658873052399</v>
      </c>
      <c r="BA678" s="21">
        <f t="shared" si="866"/>
        <v>0.78100619913927771</v>
      </c>
      <c r="BB678" s="21">
        <f t="shared" si="867"/>
        <v>1.112510402096496</v>
      </c>
      <c r="BC678" s="86">
        <f t="shared" si="868"/>
        <v>0.89886799989962063</v>
      </c>
      <c r="BX678" s="61">
        <f t="shared" si="869"/>
        <v>0.827469207723036</v>
      </c>
      <c r="BY678" s="21">
        <f t="shared" si="870"/>
        <v>7.1161867801702557E-3</v>
      </c>
      <c r="BZ678" s="21">
        <f t="shared" si="871"/>
        <v>0.17259616516280896</v>
      </c>
      <c r="CA678" s="21">
        <f t="shared" si="872"/>
        <v>3.7572797294758594E-5</v>
      </c>
      <c r="CB678" s="21">
        <f t="shared" si="873"/>
        <v>0.12481024356297843</v>
      </c>
      <c r="CC678" s="21">
        <f t="shared" si="874"/>
        <v>5.3301099520721741E-3</v>
      </c>
      <c r="CD678" s="21">
        <f t="shared" si="875"/>
        <v>4.5114739454094298E-2</v>
      </c>
      <c r="CE678" s="21">
        <f t="shared" si="876"/>
        <v>8.8666529957204004E-2</v>
      </c>
      <c r="CF678" s="21">
        <f t="shared" si="877"/>
        <v>5.8815825133085975E-2</v>
      </c>
      <c r="CG678" s="21">
        <f t="shared" si="878"/>
        <v>7.2474936305732485E-2</v>
      </c>
      <c r="CH678" s="21">
        <f t="shared" si="879"/>
        <v>5.8459674237727561E-3</v>
      </c>
      <c r="CI678" s="21">
        <f t="shared" si="880"/>
        <v>0.25938368479467261</v>
      </c>
      <c r="CJ678" s="21">
        <f t="shared" si="881"/>
        <v>1.6676611690469227</v>
      </c>
      <c r="CL678" s="68">
        <f t="shared" si="882"/>
        <v>0.49618545006713749</v>
      </c>
      <c r="CM678" s="19">
        <f t="shared" si="883"/>
        <v>4.2671658441487811E-3</v>
      </c>
      <c r="CN678" s="19">
        <f t="shared" si="884"/>
        <v>0.10349594292073647</v>
      </c>
      <c r="CO678" s="19">
        <f t="shared" si="885"/>
        <v>2.2530234553720314E-5</v>
      </c>
      <c r="CP678" s="19">
        <f t="shared" si="886"/>
        <v>7.4841488114943733E-2</v>
      </c>
      <c r="CQ678" s="19">
        <f t="shared" si="887"/>
        <v>3.1961588187115735E-3</v>
      </c>
      <c r="CR678" s="19">
        <f t="shared" si="888"/>
        <v>2.7052701286963233E-2</v>
      </c>
      <c r="CS678" s="19">
        <f t="shared" si="889"/>
        <v>5.3168192437962322E-2</v>
      </c>
      <c r="CT678" s="19">
        <f t="shared" si="890"/>
        <v>3.5268450345161864E-2</v>
      </c>
      <c r="CU678" s="19">
        <f t="shared" si="891"/>
        <v>4.3459029718340383E-2</v>
      </c>
      <c r="CV678" s="19">
        <f t="shared" si="892"/>
        <v>3.5054887241355854E-3</v>
      </c>
      <c r="CW678" s="19">
        <f t="shared" si="893"/>
        <v>0.15553740148720485</v>
      </c>
      <c r="CX678" s="19">
        <f t="shared" si="894"/>
        <v>1</v>
      </c>
      <c r="CZ678" s="68">
        <f t="shared" si="895"/>
        <v>2.5805000000000001E-5</v>
      </c>
      <c r="DA678" s="19">
        <f t="shared" si="896"/>
        <v>1.8398999999999998E-5</v>
      </c>
      <c r="DB678" s="19">
        <f t="shared" si="897"/>
        <v>3.667E-5</v>
      </c>
      <c r="DC678" s="19">
        <f t="shared" si="898"/>
        <v>3.9498999999999989E-5</v>
      </c>
      <c r="DD678" s="19">
        <f t="shared" si="899"/>
        <v>1.2546999999999999E-5</v>
      </c>
      <c r="DE678" s="19">
        <f t="shared" si="900"/>
        <v>1.2546999999999999E-5</v>
      </c>
      <c r="DF678" s="19">
        <f t="shared" si="901"/>
        <v>1.1146999999999998E-5</v>
      </c>
      <c r="DG678" s="19">
        <f t="shared" si="902"/>
        <v>1.5623999999999998E-5</v>
      </c>
      <c r="DH678" s="19">
        <f t="shared" si="903"/>
        <v>2.4757999999999999E-5</v>
      </c>
      <c r="DI678" s="19">
        <f t="shared" si="904"/>
        <v>3.8092999999999989E-5</v>
      </c>
      <c r="DJ678" s="19">
        <f t="shared" si="905"/>
        <v>0</v>
      </c>
      <c r="DK678" s="19">
        <f t="shared" si="906"/>
        <v>2.0910999999999997E-5</v>
      </c>
      <c r="DM678" s="68">
        <f t="shared" si="907"/>
        <v>1155.2343282322659</v>
      </c>
      <c r="DN678" s="19">
        <f t="shared" si="908"/>
        <v>18.526072483863508</v>
      </c>
      <c r="DO678" s="19">
        <f t="shared" si="909"/>
        <v>287.76783038446382</v>
      </c>
      <c r="DP678" s="19">
        <f t="shared" si="910"/>
        <v>9.1087196027332284E-2</v>
      </c>
      <c r="DQ678" s="19">
        <f t="shared" si="911"/>
        <v>428.57742257581157</v>
      </c>
      <c r="DR678" s="19">
        <f t="shared" si="912"/>
        <v>18.070893966637367</v>
      </c>
      <c r="DS678" s="19">
        <f t="shared" si="913"/>
        <v>97.804239873025779</v>
      </c>
      <c r="DT678" s="19">
        <f t="shared" si="914"/>
        <v>190.83923655407881</v>
      </c>
      <c r="DU678" s="19">
        <f t="shared" si="915"/>
        <v>88.306455969649576</v>
      </c>
      <c r="DV678" s="19">
        <f t="shared" si="916"/>
        <v>107.46962957676385</v>
      </c>
      <c r="DX678" s="19">
        <f t="shared" si="917"/>
        <v>134.03395221650959</v>
      </c>
      <c r="DZ678" s="68">
        <f t="shared" si="918"/>
        <v>2526.7211490290974</v>
      </c>
      <c r="EA678" s="21">
        <f t="shared" si="919"/>
        <v>2.5267211490290973</v>
      </c>
      <c r="EB678" s="92">
        <f t="shared" si="920"/>
        <v>1000</v>
      </c>
    </row>
    <row r="679" spans="1:132" x14ac:dyDescent="0.3">
      <c r="A679" s="19">
        <f>'A. Thermody. result (all suite)'!C635</f>
        <v>998</v>
      </c>
      <c r="B679" s="19" t="str">
        <f>'A. Thermody. result (all suite)'!A635</f>
        <v>Basanite</v>
      </c>
      <c r="C679" s="24">
        <f>'A. Thermody. result (all suite)'!G635</f>
        <v>47.375855999999999</v>
      </c>
      <c r="D679" s="19">
        <f>'A. Thermody. result (all suite)'!D635</f>
        <v>5000</v>
      </c>
      <c r="E679" s="61">
        <f>'A. Thermody. result (all suite)'!I635</f>
        <v>49.784638999999999</v>
      </c>
      <c r="F679" s="21">
        <f>'A. Thermody. result (all suite)'!J635</f>
        <v>0.55575399999999997</v>
      </c>
      <c r="G679" s="21">
        <f>'A. Thermody. result (all suite)'!K635</f>
        <v>17.600601999999999</v>
      </c>
      <c r="H679" s="21">
        <f>'A. Thermody. result (all suite)'!L635</f>
        <v>5.9550000000000002E-3</v>
      </c>
      <c r="I679" s="21">
        <f>'A. Thermody. result (all suite)'!M635</f>
        <v>8.9349369999999997</v>
      </c>
      <c r="J679" s="21">
        <f>'A. Thermody. result (all suite)'!N635</f>
        <v>0.37997799999999998</v>
      </c>
      <c r="K679" s="21">
        <f>'A. Thermody. result (all suite)'!O635</f>
        <v>1.7686280000000001</v>
      </c>
      <c r="L679" s="21">
        <f>'A. Thermody. result (all suite)'!P635</f>
        <v>4.924639</v>
      </c>
      <c r="M679" s="21">
        <f>'A. Thermody. result (all suite)'!Q635</f>
        <v>3.6629610000000001</v>
      </c>
      <c r="N679" s="21">
        <f>'A. Thermody. result (all suite)'!R635</f>
        <v>6.8607199999999997</v>
      </c>
      <c r="O679" s="21">
        <f>'A. Thermody. result (all suite)'!S635</f>
        <v>0.82450000000000001</v>
      </c>
      <c r="P679" s="21">
        <f>'A. Thermody. result (all suite)'!T635</f>
        <v>4.696688</v>
      </c>
      <c r="Q679" s="21">
        <f t="shared" si="838"/>
        <v>100.000001</v>
      </c>
      <c r="S679" s="19">
        <f t="shared" si="839"/>
        <v>1271</v>
      </c>
      <c r="T679" s="19">
        <f t="shared" si="840"/>
        <v>0.5</v>
      </c>
      <c r="V679" s="61">
        <f t="shared" si="841"/>
        <v>47.446409857625973</v>
      </c>
      <c r="W679" s="21">
        <f t="shared" si="842"/>
        <v>0.5296519688335003</v>
      </c>
      <c r="X679" s="21">
        <f t="shared" si="843"/>
        <v>16.773956646204695</v>
      </c>
      <c r="Y679" s="21">
        <f t="shared" si="844"/>
        <v>5.6753122323968787E-3</v>
      </c>
      <c r="Z679" s="21">
        <f t="shared" si="845"/>
        <v>8.5152908903099025</v>
      </c>
      <c r="AA679" s="21">
        <f t="shared" si="846"/>
        <v>0.36213161904982383</v>
      </c>
      <c r="AB679" s="21">
        <f t="shared" si="847"/>
        <v>1.6855610617900296</v>
      </c>
      <c r="AC679" s="21">
        <f t="shared" si="848"/>
        <v>4.6933440733566298</v>
      </c>
      <c r="AD679" s="21">
        <f t="shared" si="849"/>
        <v>3.490923151988699</v>
      </c>
      <c r="AE679" s="21">
        <f t="shared" si="850"/>
        <v>6.5384933902686662</v>
      </c>
      <c r="AF679" s="21">
        <f t="shared" si="851"/>
        <v>0.78577580782724199</v>
      </c>
      <c r="AG679" s="21">
        <f t="shared" si="852"/>
        <v>90.827213779487536</v>
      </c>
      <c r="AH679" s="21"/>
      <c r="AI679" s="61">
        <f t="shared" si="853"/>
        <v>52.238099005015719</v>
      </c>
      <c r="AJ679" s="21">
        <f t="shared" si="854"/>
        <v>0.58314237197609287</v>
      </c>
      <c r="AK679" s="21">
        <f t="shared" si="855"/>
        <v>18.46798547286599</v>
      </c>
      <c r="AL679" s="21">
        <f t="shared" si="856"/>
        <v>6.2484711313236319E-3</v>
      </c>
      <c r="AM679" s="21">
        <f t="shared" si="857"/>
        <v>9.3752637959186185</v>
      </c>
      <c r="AN679" s="21">
        <f t="shared" si="858"/>
        <v>0.39870387297029236</v>
      </c>
      <c r="AO679" s="21">
        <f t="shared" si="859"/>
        <v>1.8557885810328552</v>
      </c>
      <c r="AP679" s="21">
        <f t="shared" si="860"/>
        <v>5.1673324305105757</v>
      </c>
      <c r="AQ679" s="21">
        <f t="shared" si="861"/>
        <v>3.8434770887765475</v>
      </c>
      <c r="AR679" s="21">
        <f t="shared" si="862"/>
        <v>7.1988263409059039</v>
      </c>
      <c r="AS679" s="21">
        <f t="shared" si="863"/>
        <v>0.86513256889610979</v>
      </c>
      <c r="AT679" s="21">
        <f t="shared" si="864"/>
        <v>100.00000000000004</v>
      </c>
      <c r="AU679" s="21"/>
      <c r="AV679" s="21">
        <f>AR679*'[1]diagram lines'!$G$39</f>
        <v>5.9757900695698298</v>
      </c>
      <c r="AW679" s="21">
        <f>AK679*'[1]diagram lines'!$G$40</f>
        <v>9.7744837981339767</v>
      </c>
      <c r="AX679" s="21">
        <f>AQ679*'[1]diagram lines'!$G$38</f>
        <v>2.851291973893928</v>
      </c>
      <c r="AY679" s="21">
        <f>AP679*'[1]diagram lines'!$G$41</f>
        <v>3.6928735583096093</v>
      </c>
      <c r="AZ679" s="21">
        <f t="shared" si="865"/>
        <v>11.042303429682452</v>
      </c>
      <c r="BA679" s="21">
        <f t="shared" si="866"/>
        <v>0.78071233709083487</v>
      </c>
      <c r="BB679" s="21">
        <f t="shared" si="867"/>
        <v>1.1073289848225381</v>
      </c>
      <c r="BC679" s="86">
        <f t="shared" si="868"/>
        <v>0.9030739858762582</v>
      </c>
      <c r="BX679" s="61">
        <f t="shared" si="869"/>
        <v>0.82863913115845544</v>
      </c>
      <c r="BY679" s="21">
        <f t="shared" si="870"/>
        <v>6.9573610415623434E-3</v>
      </c>
      <c r="BZ679" s="21">
        <f t="shared" si="871"/>
        <v>0.17262261671243626</v>
      </c>
      <c r="CA679" s="21">
        <f t="shared" si="872"/>
        <v>3.729100131504791E-5</v>
      </c>
      <c r="CB679" s="21">
        <f t="shared" si="873"/>
        <v>0.12435542101600558</v>
      </c>
      <c r="CC679" s="21">
        <f t="shared" si="874"/>
        <v>5.3563292923597405E-3</v>
      </c>
      <c r="CD679" s="21">
        <f t="shared" si="875"/>
        <v>4.3886550868486356E-2</v>
      </c>
      <c r="CE679" s="21">
        <f t="shared" si="876"/>
        <v>8.7814532810271045E-2</v>
      </c>
      <c r="CF679" s="21">
        <f t="shared" si="877"/>
        <v>5.9089546701080818E-2</v>
      </c>
      <c r="CG679" s="21">
        <f t="shared" si="878"/>
        <v>7.2831422505307844E-2</v>
      </c>
      <c r="CH679" s="21">
        <f t="shared" si="879"/>
        <v>5.808628755001973E-3</v>
      </c>
      <c r="CI679" s="21">
        <f t="shared" si="880"/>
        <v>0.26063751387347395</v>
      </c>
      <c r="CJ679" s="21">
        <f t="shared" si="881"/>
        <v>1.6680363457357563</v>
      </c>
      <c r="CL679" s="68">
        <f t="shared" si="882"/>
        <v>0.49677522511834116</v>
      </c>
      <c r="CM679" s="19">
        <f t="shared" si="883"/>
        <v>4.1709888752415117E-3</v>
      </c>
      <c r="CN679" s="19">
        <f t="shared" si="884"/>
        <v>0.10348852238965688</v>
      </c>
      <c r="CO679" s="19">
        <f t="shared" si="885"/>
        <v>2.235622827427011E-5</v>
      </c>
      <c r="CP679" s="19">
        <f t="shared" si="886"/>
        <v>7.4551985233363413E-2</v>
      </c>
      <c r="CQ679" s="19">
        <f t="shared" si="887"/>
        <v>3.2111586213651178E-3</v>
      </c>
      <c r="CR679" s="19">
        <f t="shared" si="888"/>
        <v>2.6310308513768255E-2</v>
      </c>
      <c r="CS679" s="19">
        <f t="shared" si="889"/>
        <v>5.2645455259271834E-2</v>
      </c>
      <c r="CT679" s="19">
        <f t="shared" si="890"/>
        <v>3.5424615807767026E-2</v>
      </c>
      <c r="CU679" s="19">
        <f t="shared" si="891"/>
        <v>4.3662970948743052E-2</v>
      </c>
      <c r="CV679" s="19">
        <f t="shared" si="892"/>
        <v>3.4823154602424671E-3</v>
      </c>
      <c r="CW679" s="19">
        <f t="shared" si="893"/>
        <v>0.1562540975439651</v>
      </c>
      <c r="CX679" s="19">
        <f t="shared" si="894"/>
        <v>1</v>
      </c>
      <c r="CZ679" s="68">
        <f t="shared" si="895"/>
        <v>2.5805000000000001E-5</v>
      </c>
      <c r="DA679" s="19">
        <f t="shared" si="896"/>
        <v>1.8384519999999995E-5</v>
      </c>
      <c r="DB679" s="19">
        <f t="shared" si="897"/>
        <v>3.667E-5</v>
      </c>
      <c r="DC679" s="19">
        <f t="shared" si="898"/>
        <v>3.9480819999999991E-5</v>
      </c>
      <c r="DD679" s="19">
        <f t="shared" si="899"/>
        <v>1.2541159999999998E-5</v>
      </c>
      <c r="DE679" s="19">
        <f t="shared" si="900"/>
        <v>1.2541159999999998E-5</v>
      </c>
      <c r="DF679" s="19">
        <f t="shared" si="901"/>
        <v>1.1140459999999998E-5</v>
      </c>
      <c r="DG679" s="19">
        <f t="shared" si="902"/>
        <v>1.5616519999999997E-5</v>
      </c>
      <c r="DH679" s="19">
        <f t="shared" si="903"/>
        <v>2.4742639999999999E-5</v>
      </c>
      <c r="DI679" s="19">
        <f t="shared" si="904"/>
        <v>3.8068839999999993E-5</v>
      </c>
      <c r="DJ679" s="19">
        <f t="shared" si="905"/>
        <v>0</v>
      </c>
      <c r="DK679" s="19">
        <f t="shared" si="906"/>
        <v>2.0892079999999995E-5</v>
      </c>
      <c r="DM679" s="68">
        <f t="shared" si="907"/>
        <v>1156.6074607676783</v>
      </c>
      <c r="DN679" s="19">
        <f t="shared" si="908"/>
        <v>18.122778911513166</v>
      </c>
      <c r="DO679" s="19">
        <f t="shared" si="909"/>
        <v>287.74719778700336</v>
      </c>
      <c r="DP679" s="19">
        <f t="shared" si="910"/>
        <v>9.0425327871057268E-2</v>
      </c>
      <c r="DQ679" s="19">
        <f t="shared" si="911"/>
        <v>427.11839566811693</v>
      </c>
      <c r="DR679" s="19">
        <f t="shared" si="912"/>
        <v>18.164156473535261</v>
      </c>
      <c r="DS679" s="19">
        <f t="shared" si="913"/>
        <v>95.176090853058213</v>
      </c>
      <c r="DT679" s="19">
        <f t="shared" si="914"/>
        <v>189.05345947368332</v>
      </c>
      <c r="DU679" s="19">
        <f t="shared" si="915"/>
        <v>88.75253141635163</v>
      </c>
      <c r="DV679" s="19">
        <f t="shared" si="916"/>
        <v>108.04247944963903</v>
      </c>
      <c r="DX679" s="19">
        <f t="shared" si="917"/>
        <v>134.77350449271933</v>
      </c>
      <c r="DZ679" s="68">
        <f t="shared" si="918"/>
        <v>2523.6484806211702</v>
      </c>
      <c r="EA679" s="21">
        <f t="shared" si="919"/>
        <v>2.5236484806211701</v>
      </c>
      <c r="EB679" s="92">
        <f t="shared" si="920"/>
        <v>998</v>
      </c>
    </row>
    <row r="680" spans="1:132" x14ac:dyDescent="0.3">
      <c r="A680" s="19">
        <f>'A. Thermody. result (all suite)'!C636</f>
        <v>996</v>
      </c>
      <c r="B680" s="19" t="str">
        <f>'A. Thermody. result (all suite)'!A636</f>
        <v>Basanite</v>
      </c>
      <c r="C680" s="24">
        <f>'A. Thermody. result (all suite)'!G636</f>
        <v>47.147599999999997</v>
      </c>
      <c r="D680" s="19">
        <f>'A. Thermody. result (all suite)'!D636</f>
        <v>5000</v>
      </c>
      <c r="E680" s="61">
        <f>'A. Thermody. result (all suite)'!I636</f>
        <v>49.854545999999999</v>
      </c>
      <c r="F680" s="21">
        <f>'A. Thermody. result (all suite)'!J636</f>
        <v>0.54335999999999995</v>
      </c>
      <c r="G680" s="21">
        <f>'A. Thermody. result (all suite)'!K636</f>
        <v>17.602803000000002</v>
      </c>
      <c r="H680" s="21">
        <f>'A. Thermody. result (all suite)'!L636</f>
        <v>5.9090000000000002E-3</v>
      </c>
      <c r="I680" s="21">
        <f>'A. Thermody. result (all suite)'!M636</f>
        <v>8.9017619999999997</v>
      </c>
      <c r="J680" s="21">
        <f>'A. Thermody. result (all suite)'!N636</f>
        <v>0.38181799999999999</v>
      </c>
      <c r="K680" s="21">
        <f>'A. Thermody. result (all suite)'!O636</f>
        <v>1.720167</v>
      </c>
      <c r="L680" s="21">
        <f>'A. Thermody. result (all suite)'!P636</f>
        <v>4.8775870000000001</v>
      </c>
      <c r="M680" s="21">
        <f>'A. Thermody. result (all suite)'!Q636</f>
        <v>3.679735</v>
      </c>
      <c r="N680" s="21">
        <f>'A. Thermody. result (all suite)'!R636</f>
        <v>6.8939349999999999</v>
      </c>
      <c r="O680" s="21">
        <f>'A. Thermody. result (all suite)'!S636</f>
        <v>0.81933900000000004</v>
      </c>
      <c r="P680" s="21">
        <f>'A. Thermody. result (all suite)'!T636</f>
        <v>4.7190390000000004</v>
      </c>
      <c r="Q680" s="21">
        <f t="shared" si="838"/>
        <v>100</v>
      </c>
      <c r="S680" s="19">
        <f t="shared" si="839"/>
        <v>1269</v>
      </c>
      <c r="T680" s="19">
        <f t="shared" si="840"/>
        <v>0.5</v>
      </c>
      <c r="V680" s="61">
        <f t="shared" si="841"/>
        <v>47.501890530987069</v>
      </c>
      <c r="W680" s="21">
        <f t="shared" si="842"/>
        <v>0.51771862968960003</v>
      </c>
      <c r="X680" s="21">
        <f t="shared" si="843"/>
        <v>16.772119861336833</v>
      </c>
      <c r="Y680" s="21">
        <f t="shared" si="844"/>
        <v>5.6301519854900003E-3</v>
      </c>
      <c r="Z680" s="21">
        <f t="shared" si="845"/>
        <v>8.4816843795328207</v>
      </c>
      <c r="AA680" s="21">
        <f t="shared" si="846"/>
        <v>0.36379985967098</v>
      </c>
      <c r="AB680" s="21">
        <f t="shared" si="847"/>
        <v>1.6389916484048701</v>
      </c>
      <c r="AC680" s="21">
        <f t="shared" si="848"/>
        <v>4.6474117672110706</v>
      </c>
      <c r="AD680" s="21">
        <f t="shared" si="849"/>
        <v>3.5060868702533501</v>
      </c>
      <c r="AE680" s="21">
        <f t="shared" si="850"/>
        <v>6.5686075187153508</v>
      </c>
      <c r="AF680" s="21">
        <f t="shared" si="851"/>
        <v>0.78067407304779013</v>
      </c>
      <c r="AG680" s="21">
        <f t="shared" si="852"/>
        <v>90.78461529083522</v>
      </c>
      <c r="AH680" s="21"/>
      <c r="AI680" s="61">
        <f t="shared" si="853"/>
        <v>52.323722889402852</v>
      </c>
      <c r="AJ680" s="21">
        <f t="shared" si="854"/>
        <v>0.57027132629361277</v>
      </c>
      <c r="AK680" s="21">
        <f t="shared" si="855"/>
        <v>18.474627895493203</v>
      </c>
      <c r="AL680" s="21">
        <f t="shared" si="856"/>
        <v>6.2016586923383365E-3</v>
      </c>
      <c r="AM680" s="21">
        <f t="shared" si="857"/>
        <v>9.3426450642117249</v>
      </c>
      <c r="AN680" s="21">
        <f t="shared" si="858"/>
        <v>0.40072853589291568</v>
      </c>
      <c r="AO680" s="21">
        <f t="shared" si="859"/>
        <v>1.805362773366654</v>
      </c>
      <c r="AP680" s="21">
        <f t="shared" si="860"/>
        <v>5.1191622636971514</v>
      </c>
      <c r="AQ680" s="21">
        <f t="shared" si="861"/>
        <v>3.861983507911932</v>
      </c>
      <c r="AR680" s="21">
        <f t="shared" si="862"/>
        <v>7.23537517636918</v>
      </c>
      <c r="AS680" s="21">
        <f t="shared" si="863"/>
        <v>0.85991890866843801</v>
      </c>
      <c r="AT680" s="21">
        <f t="shared" si="864"/>
        <v>99.999999999999972</v>
      </c>
      <c r="AU680" s="21"/>
      <c r="AV680" s="21">
        <f>AR680*'[1]diagram lines'!$G$39</f>
        <v>6.0061294829231882</v>
      </c>
      <c r="AW680" s="21">
        <f>AK680*'[1]diagram lines'!$G$40</f>
        <v>9.7779994091054832</v>
      </c>
      <c r="AX680" s="21">
        <f>AQ680*'[1]diagram lines'!$G$38</f>
        <v>2.8650210018359252</v>
      </c>
      <c r="AY680" s="21">
        <f>AP680*'[1]diagram lines'!$G$41</f>
        <v>3.6584483809638813</v>
      </c>
      <c r="AZ680" s="21">
        <f t="shared" si="865"/>
        <v>11.097358684281112</v>
      </c>
      <c r="BA680" s="21">
        <f t="shared" si="866"/>
        <v>0.78039205515628962</v>
      </c>
      <c r="BB680" s="21">
        <f t="shared" si="867"/>
        <v>1.1022245001822888</v>
      </c>
      <c r="BC680" s="86">
        <f t="shared" si="868"/>
        <v>0.90725618949190234</v>
      </c>
      <c r="BX680" s="61">
        <f t="shared" si="869"/>
        <v>0.82980269640479365</v>
      </c>
      <c r="BY680" s="21">
        <f t="shared" si="870"/>
        <v>6.8022033049574358E-3</v>
      </c>
      <c r="BZ680" s="21">
        <f t="shared" si="871"/>
        <v>0.17264420360925856</v>
      </c>
      <c r="CA680" s="21">
        <f t="shared" si="872"/>
        <v>3.7002943202454761E-5</v>
      </c>
      <c r="CB680" s="21">
        <f t="shared" si="873"/>
        <v>0.12389369519832986</v>
      </c>
      <c r="CC680" s="21">
        <f t="shared" si="874"/>
        <v>5.3822667042571189E-3</v>
      </c>
      <c r="CD680" s="21">
        <f t="shared" si="875"/>
        <v>4.2684044665012411E-2</v>
      </c>
      <c r="CE680" s="21">
        <f t="shared" si="876"/>
        <v>8.697551711840229E-2</v>
      </c>
      <c r="CF680" s="21">
        <f t="shared" si="877"/>
        <v>5.9360138732053556E-2</v>
      </c>
      <c r="CG680" s="21">
        <f t="shared" si="878"/>
        <v>7.3184023354564753E-2</v>
      </c>
      <c r="CH680" s="21">
        <f t="shared" si="879"/>
        <v>5.7722693456574428E-3</v>
      </c>
      <c r="CI680" s="21">
        <f t="shared" si="880"/>
        <v>0.26187785793562712</v>
      </c>
      <c r="CJ680" s="21">
        <f t="shared" si="881"/>
        <v>1.6684159193161168</v>
      </c>
      <c r="CL680" s="68">
        <f t="shared" si="882"/>
        <v>0.49735961327013084</v>
      </c>
      <c r="CM680" s="19">
        <f t="shared" si="883"/>
        <v>4.0770429161007147E-3</v>
      </c>
      <c r="CN680" s="19">
        <f t="shared" si="884"/>
        <v>0.10347791675353071</v>
      </c>
      <c r="CO680" s="19">
        <f t="shared" si="885"/>
        <v>2.217848845365984E-5</v>
      </c>
      <c r="CP680" s="19">
        <f t="shared" si="886"/>
        <v>7.425827922399221E-2</v>
      </c>
      <c r="CQ680" s="19">
        <f t="shared" si="887"/>
        <v>3.2259741962084062E-3</v>
      </c>
      <c r="CR680" s="19">
        <f t="shared" si="888"/>
        <v>2.5583575516654498E-2</v>
      </c>
      <c r="CS680" s="19">
        <f t="shared" si="889"/>
        <v>5.2130596520592737E-2</v>
      </c>
      <c r="CT680" s="19">
        <f t="shared" si="890"/>
        <v>3.5578741514517113E-2</v>
      </c>
      <c r="CU680" s="19">
        <f t="shared" si="891"/>
        <v>4.3864376087086765E-2</v>
      </c>
      <c r="CV680" s="19">
        <f t="shared" si="892"/>
        <v>3.4597304418094348E-3</v>
      </c>
      <c r="CW680" s="19">
        <f t="shared" si="893"/>
        <v>0.15696197507092283</v>
      </c>
      <c r="CX680" s="19">
        <f t="shared" si="894"/>
        <v>0.99999999999999989</v>
      </c>
      <c r="CZ680" s="68">
        <f t="shared" si="895"/>
        <v>2.5805000000000001E-5</v>
      </c>
      <c r="DA680" s="19">
        <f t="shared" si="896"/>
        <v>1.8370039999999998E-5</v>
      </c>
      <c r="DB680" s="19">
        <f t="shared" si="897"/>
        <v>3.667E-5</v>
      </c>
      <c r="DC680" s="19">
        <f t="shared" si="898"/>
        <v>3.9462639999999993E-5</v>
      </c>
      <c r="DD680" s="19">
        <f t="shared" si="899"/>
        <v>1.2535319999999998E-5</v>
      </c>
      <c r="DE680" s="19">
        <f t="shared" si="900"/>
        <v>1.2535319999999998E-5</v>
      </c>
      <c r="DF680" s="19">
        <f t="shared" si="901"/>
        <v>1.1133919999999998E-5</v>
      </c>
      <c r="DG680" s="19">
        <f t="shared" si="902"/>
        <v>1.5609039999999999E-5</v>
      </c>
      <c r="DH680" s="19">
        <f t="shared" si="903"/>
        <v>2.4727279999999998E-5</v>
      </c>
      <c r="DI680" s="19">
        <f t="shared" si="904"/>
        <v>3.804467999999999E-5</v>
      </c>
      <c r="DJ680" s="19">
        <f t="shared" si="905"/>
        <v>0</v>
      </c>
      <c r="DK680" s="19">
        <f t="shared" si="906"/>
        <v>2.0873159999999996E-5</v>
      </c>
      <c r="DM680" s="68">
        <f t="shared" si="907"/>
        <v>1157.9680513570802</v>
      </c>
      <c r="DN680" s="19">
        <f t="shared" si="908"/>
        <v>17.728550843554238</v>
      </c>
      <c r="DO680" s="19">
        <f t="shared" si="909"/>
        <v>287.71770908617373</v>
      </c>
      <c r="DP680" s="19">
        <f t="shared" si="910"/>
        <v>8.9747741691000416E-2</v>
      </c>
      <c r="DQ680" s="19">
        <f t="shared" si="911"/>
        <v>425.63391778142409</v>
      </c>
      <c r="DR680" s="19">
        <f t="shared" si="912"/>
        <v>18.256463295633807</v>
      </c>
      <c r="DS680" s="19">
        <f t="shared" si="913"/>
        <v>92.601535965875115</v>
      </c>
      <c r="DT680" s="19">
        <f t="shared" si="914"/>
        <v>187.29427644972662</v>
      </c>
      <c r="DU680" s="19">
        <f t="shared" si="915"/>
        <v>89.194047484596609</v>
      </c>
      <c r="DV680" s="19">
        <f t="shared" si="916"/>
        <v>108.60977743546732</v>
      </c>
      <c r="DX680" s="19">
        <f t="shared" si="917"/>
        <v>135.50678434784334</v>
      </c>
      <c r="DZ680" s="68">
        <f t="shared" si="918"/>
        <v>2520.6008617890661</v>
      </c>
      <c r="EA680" s="21">
        <f t="shared" si="919"/>
        <v>2.5206008617890663</v>
      </c>
      <c r="EB680" s="92">
        <f t="shared" si="920"/>
        <v>996</v>
      </c>
    </row>
    <row r="681" spans="1:132" x14ac:dyDescent="0.3">
      <c r="A681" s="19">
        <f>'A. Thermody. result (all suite)'!C637</f>
        <v>994</v>
      </c>
      <c r="B681" s="19" t="str">
        <f>'A. Thermody. result (all suite)'!A637</f>
        <v>Basanite</v>
      </c>
      <c r="C681" s="24">
        <f>'A. Thermody. result (all suite)'!G637</f>
        <v>46.923952999999997</v>
      </c>
      <c r="D681" s="19">
        <f>'A. Thermody. result (all suite)'!D637</f>
        <v>5000</v>
      </c>
      <c r="E681" s="61">
        <f>'A. Thermody. result (all suite)'!I637</f>
        <v>49.924089000000002</v>
      </c>
      <c r="F681" s="21">
        <f>'A. Thermody. result (all suite)'!J637</f>
        <v>0.53125299999999998</v>
      </c>
      <c r="G681" s="21">
        <f>'A. Thermody. result (all suite)'!K637</f>
        <v>17.604514000000002</v>
      </c>
      <c r="H681" s="21">
        <f>'A. Thermody. result (all suite)'!L637</f>
        <v>5.8640000000000003E-3</v>
      </c>
      <c r="I681" s="21">
        <f>'A. Thermody. result (all suite)'!M637</f>
        <v>8.8680909999999997</v>
      </c>
      <c r="J681" s="21">
        <f>'A. Thermody. result (all suite)'!N637</f>
        <v>0.38363799999999998</v>
      </c>
      <c r="K681" s="21">
        <f>'A. Thermody. result (all suite)'!O637</f>
        <v>1.672722</v>
      </c>
      <c r="L681" s="21">
        <f>'A. Thermody. result (all suite)'!P637</f>
        <v>4.8312489999999997</v>
      </c>
      <c r="M681" s="21">
        <f>'A. Thermody. result (all suite)'!Q637</f>
        <v>3.6963180000000002</v>
      </c>
      <c r="N681" s="21">
        <f>'A. Thermody. result (all suite)'!R637</f>
        <v>6.926793</v>
      </c>
      <c r="O681" s="21">
        <f>'A. Thermody. result (all suite)'!S637</f>
        <v>0.81431600000000004</v>
      </c>
      <c r="P681" s="21">
        <f>'A. Thermody. result (all suite)'!T637</f>
        <v>4.7411529999999997</v>
      </c>
      <c r="Q681" s="21">
        <f t="shared" si="838"/>
        <v>100</v>
      </c>
      <c r="S681" s="19">
        <f t="shared" si="839"/>
        <v>1267</v>
      </c>
      <c r="T681" s="19">
        <f t="shared" si="840"/>
        <v>0.5</v>
      </c>
      <c r="V681" s="61">
        <f t="shared" si="841"/>
        <v>47.557111556653837</v>
      </c>
      <c r="W681" s="21">
        <f t="shared" si="842"/>
        <v>0.50606548245291005</v>
      </c>
      <c r="X681" s="21">
        <f t="shared" si="843"/>
        <v>16.769857056353583</v>
      </c>
      <c r="Y681" s="21">
        <f t="shared" si="844"/>
        <v>5.5859787880800007E-3</v>
      </c>
      <c r="Z681" s="21">
        <f t="shared" si="845"/>
        <v>8.447641237510771</v>
      </c>
      <c r="AA681" s="21">
        <f t="shared" si="846"/>
        <v>0.36544913545386004</v>
      </c>
      <c r="AB681" s="21">
        <f t="shared" si="847"/>
        <v>1.5934156907153401</v>
      </c>
      <c r="AC681" s="21">
        <f t="shared" si="848"/>
        <v>4.6021920930990294</v>
      </c>
      <c r="AD681" s="21">
        <f t="shared" si="849"/>
        <v>3.5210699082534602</v>
      </c>
      <c r="AE681" s="21">
        <f t="shared" si="850"/>
        <v>6.5983831458767099</v>
      </c>
      <c r="AF681" s="21">
        <f t="shared" si="851"/>
        <v>0.77570803253651999</v>
      </c>
      <c r="AG681" s="21">
        <f t="shared" si="852"/>
        <v>90.742479317694105</v>
      </c>
      <c r="AH681" s="21"/>
      <c r="AI681" s="61">
        <f t="shared" si="853"/>
        <v>52.408873897035512</v>
      </c>
      <c r="AJ681" s="21">
        <f t="shared" si="854"/>
        <v>0.55769413207363305</v>
      </c>
      <c r="AK681" s="21">
        <f t="shared" si="855"/>
        <v>18.480712872789653</v>
      </c>
      <c r="AL681" s="21">
        <f t="shared" si="856"/>
        <v>6.1558586784070564E-3</v>
      </c>
      <c r="AM681" s="21">
        <f t="shared" si="857"/>
        <v>9.3094670776353183</v>
      </c>
      <c r="AN681" s="21">
        <f t="shared" si="858"/>
        <v>0.40273214728286599</v>
      </c>
      <c r="AO681" s="21">
        <f t="shared" si="859"/>
        <v>1.7559754843557991</v>
      </c>
      <c r="AP681" s="21">
        <f t="shared" si="860"/>
        <v>5.0717063581506494</v>
      </c>
      <c r="AQ681" s="21">
        <f t="shared" si="861"/>
        <v>3.8802884103772532</v>
      </c>
      <c r="AR681" s="21">
        <f t="shared" si="862"/>
        <v>7.2715482269064191</v>
      </c>
      <c r="AS681" s="21">
        <f t="shared" si="863"/>
        <v>0.85484553471448155</v>
      </c>
      <c r="AT681" s="21">
        <f t="shared" si="864"/>
        <v>100</v>
      </c>
      <c r="AU681" s="21"/>
      <c r="AV681" s="21">
        <f>AR681*'[1]diagram lines'!$G$39</f>
        <v>6.0361569548956933</v>
      </c>
      <c r="AW681" s="21">
        <f>AK681*'[1]diagram lines'!$G$40</f>
        <v>9.7812199830053039</v>
      </c>
      <c r="AX681" s="21">
        <f>AQ681*'[1]diagram lines'!$G$38</f>
        <v>2.8786005341908054</v>
      </c>
      <c r="AY681" s="21">
        <f>AP681*'[1]diagram lines'!$G$41</f>
        <v>3.6245336558837691</v>
      </c>
      <c r="AZ681" s="21">
        <f t="shared" si="865"/>
        <v>11.151836637283672</v>
      </c>
      <c r="BA681" s="21">
        <f t="shared" si="866"/>
        <v>0.78004568758487802</v>
      </c>
      <c r="BB681" s="21">
        <f t="shared" si="867"/>
        <v>1.0971941743765361</v>
      </c>
      <c r="BC681" s="86">
        <f t="shared" si="868"/>
        <v>0.91141570321245524</v>
      </c>
      <c r="BX681" s="61">
        <f t="shared" si="869"/>
        <v>0.83096020306258334</v>
      </c>
      <c r="BY681" s="21">
        <f t="shared" si="870"/>
        <v>6.6506384576865297E-3</v>
      </c>
      <c r="BZ681" s="21">
        <f t="shared" si="871"/>
        <v>0.17266098469988234</v>
      </c>
      <c r="CA681" s="21">
        <f t="shared" si="872"/>
        <v>3.672114722274407E-5</v>
      </c>
      <c r="CB681" s="21">
        <f t="shared" si="873"/>
        <v>0.1234250661099513</v>
      </c>
      <c r="CC681" s="21">
        <f t="shared" si="874"/>
        <v>5.4079221877643075E-3</v>
      </c>
      <c r="CD681" s="21">
        <f t="shared" si="875"/>
        <v>4.150674937965261E-2</v>
      </c>
      <c r="CE681" s="21">
        <f t="shared" si="876"/>
        <v>8.6149233238231093E-2</v>
      </c>
      <c r="CF681" s="21">
        <f t="shared" si="877"/>
        <v>5.9627649620906602E-2</v>
      </c>
      <c r="CG681" s="21">
        <f t="shared" si="878"/>
        <v>7.3532834394904462E-2</v>
      </c>
      <c r="CH681" s="21">
        <f t="shared" si="879"/>
        <v>5.7368821507073221E-3</v>
      </c>
      <c r="CI681" s="21">
        <f t="shared" si="880"/>
        <v>0.26310504994450612</v>
      </c>
      <c r="CJ681" s="21">
        <f t="shared" si="881"/>
        <v>1.6687999343939985</v>
      </c>
      <c r="CL681" s="68">
        <f t="shared" si="882"/>
        <v>0.49793877980006929</v>
      </c>
      <c r="CM681" s="19">
        <f t="shared" si="883"/>
        <v>3.9852820704368115E-3</v>
      </c>
      <c r="CN681" s="19">
        <f t="shared" si="884"/>
        <v>0.10346416076686973</v>
      </c>
      <c r="CO681" s="19">
        <f t="shared" si="885"/>
        <v>2.2004523409859099E-5</v>
      </c>
      <c r="CP681" s="19">
        <f t="shared" si="886"/>
        <v>7.3960373299494037E-2</v>
      </c>
      <c r="CQ681" s="19">
        <f t="shared" si="887"/>
        <v>3.2406054652249967E-3</v>
      </c>
      <c r="CR681" s="19">
        <f t="shared" si="888"/>
        <v>2.4872214172710409E-2</v>
      </c>
      <c r="CS681" s="19">
        <f t="shared" si="889"/>
        <v>5.1623463941179379E-2</v>
      </c>
      <c r="CT681" s="19">
        <f t="shared" si="890"/>
        <v>3.5730855683763885E-2</v>
      </c>
      <c r="CU681" s="19">
        <f t="shared" si="891"/>
        <v>4.4063301345710376E-2</v>
      </c>
      <c r="CV681" s="19">
        <f t="shared" si="892"/>
        <v>3.4377291324562465E-3</v>
      </c>
      <c r="CW681" s="19">
        <f t="shared" si="893"/>
        <v>0.15766122979867508</v>
      </c>
      <c r="CX681" s="19">
        <f t="shared" si="894"/>
        <v>1</v>
      </c>
      <c r="CZ681" s="68">
        <f t="shared" si="895"/>
        <v>2.5805000000000001E-5</v>
      </c>
      <c r="DA681" s="19">
        <f t="shared" si="896"/>
        <v>1.8355559999999995E-5</v>
      </c>
      <c r="DB681" s="19">
        <f t="shared" si="897"/>
        <v>3.667E-5</v>
      </c>
      <c r="DC681" s="19">
        <f t="shared" si="898"/>
        <v>3.9444459999999995E-5</v>
      </c>
      <c r="DD681" s="19">
        <f t="shared" si="899"/>
        <v>1.2529479999999998E-5</v>
      </c>
      <c r="DE681" s="19">
        <f t="shared" si="900"/>
        <v>1.2529479999999998E-5</v>
      </c>
      <c r="DF681" s="19">
        <f t="shared" si="901"/>
        <v>1.1127379999999998E-5</v>
      </c>
      <c r="DG681" s="19">
        <f t="shared" si="902"/>
        <v>1.5601559999999997E-5</v>
      </c>
      <c r="DH681" s="19">
        <f t="shared" si="903"/>
        <v>2.4711920000000001E-5</v>
      </c>
      <c r="DI681" s="19">
        <f t="shared" si="904"/>
        <v>3.8020519999999994E-5</v>
      </c>
      <c r="DJ681" s="19">
        <f t="shared" si="905"/>
        <v>0</v>
      </c>
      <c r="DK681" s="19">
        <f t="shared" si="906"/>
        <v>2.0854239999999997E-5</v>
      </c>
      <c r="DM681" s="68">
        <f t="shared" si="907"/>
        <v>1159.3164848048114</v>
      </c>
      <c r="DN681" s="19">
        <f t="shared" si="908"/>
        <v>17.343210002118841</v>
      </c>
      <c r="DO681" s="19">
        <f t="shared" si="909"/>
        <v>287.67946091600862</v>
      </c>
      <c r="DP681" s="19">
        <f t="shared" si="910"/>
        <v>8.9084813008478245E-2</v>
      </c>
      <c r="DQ681" s="19">
        <f t="shared" si="911"/>
        <v>424.12397175051535</v>
      </c>
      <c r="DR681" s="19">
        <f t="shared" si="912"/>
        <v>18.347812654879636</v>
      </c>
      <c r="DS681" s="19">
        <f t="shared" si="913"/>
        <v>90.079626215715621</v>
      </c>
      <c r="DT681" s="19">
        <f t="shared" si="914"/>
        <v>185.56117835789112</v>
      </c>
      <c r="DU681" s="19">
        <f t="shared" si="915"/>
        <v>89.631066458475217</v>
      </c>
      <c r="DV681" s="19">
        <f t="shared" si="916"/>
        <v>109.17165222269233</v>
      </c>
      <c r="DX681" s="19">
        <f t="shared" si="917"/>
        <v>136.23394383934036</v>
      </c>
      <c r="DZ681" s="68">
        <f t="shared" si="918"/>
        <v>2517.5774920354575</v>
      </c>
      <c r="EA681" s="21">
        <f t="shared" si="919"/>
        <v>2.5175774920354574</v>
      </c>
      <c r="EB681" s="92">
        <f t="shared" si="920"/>
        <v>994</v>
      </c>
    </row>
    <row r="682" spans="1:132" x14ac:dyDescent="0.3">
      <c r="A682" s="19">
        <f>'A. Thermody. result (all suite)'!C638</f>
        <v>992</v>
      </c>
      <c r="B682" s="19" t="str">
        <f>'A. Thermody. result (all suite)'!A638</f>
        <v>Basanite</v>
      </c>
      <c r="C682" s="24">
        <f>'A. Thermody. result (all suite)'!G638</f>
        <v>46.704759000000003</v>
      </c>
      <c r="D682" s="19">
        <f>'A. Thermody. result (all suite)'!D638</f>
        <v>5000</v>
      </c>
      <c r="E682" s="61">
        <f>'A. Thermody. result (all suite)'!I638</f>
        <v>49.993287000000002</v>
      </c>
      <c r="F682" s="21">
        <f>'A. Thermody. result (all suite)'!J638</f>
        <v>0.51942299999999997</v>
      </c>
      <c r="G682" s="21">
        <f>'A. Thermody. result (all suite)'!K638</f>
        <v>17.605740000000001</v>
      </c>
      <c r="H682" s="21">
        <f>'A. Thermody. result (all suite)'!L638</f>
        <v>5.8180000000000003E-3</v>
      </c>
      <c r="I682" s="21">
        <f>'A. Thermody. result (all suite)'!M638</f>
        <v>8.8339269999999992</v>
      </c>
      <c r="J682" s="21">
        <f>'A. Thermody. result (all suite)'!N638</f>
        <v>0.385438</v>
      </c>
      <c r="K682" s="21">
        <f>'A. Thermody. result (all suite)'!O638</f>
        <v>1.6262749999999999</v>
      </c>
      <c r="L682" s="21">
        <f>'A. Thermody. result (all suite)'!P638</f>
        <v>4.7856129999999997</v>
      </c>
      <c r="M682" s="21">
        <f>'A. Thermody. result (all suite)'!Q638</f>
        <v>3.7127159999999999</v>
      </c>
      <c r="N682" s="21">
        <f>'A. Thermody. result (all suite)'!R638</f>
        <v>6.9593020000000001</v>
      </c>
      <c r="O682" s="21">
        <f>'A. Thermody. result (all suite)'!S638</f>
        <v>0.80942599999999998</v>
      </c>
      <c r="P682" s="21">
        <f>'A. Thermody. result (all suite)'!T638</f>
        <v>4.7630350000000004</v>
      </c>
      <c r="Q682" s="21">
        <f t="shared" si="838"/>
        <v>100.00000000000001</v>
      </c>
      <c r="S682" s="19">
        <f t="shared" si="839"/>
        <v>1265</v>
      </c>
      <c r="T682" s="19">
        <f t="shared" si="840"/>
        <v>0.5</v>
      </c>
      <c r="V682" s="61">
        <f t="shared" si="841"/>
        <v>47.612089242539554</v>
      </c>
      <c r="W682" s="21">
        <f t="shared" si="842"/>
        <v>0.49468270071194992</v>
      </c>
      <c r="X682" s="21">
        <f t="shared" si="843"/>
        <v>16.767172441791001</v>
      </c>
      <c r="Y682" s="21">
        <f t="shared" si="844"/>
        <v>5.5408866237000006E-3</v>
      </c>
      <c r="Z682" s="21">
        <f t="shared" si="845"/>
        <v>8.4131639651155492</v>
      </c>
      <c r="AA682" s="21">
        <f t="shared" si="846"/>
        <v>0.36707945315669999</v>
      </c>
      <c r="AB682" s="21">
        <f t="shared" si="847"/>
        <v>1.5488149525537498</v>
      </c>
      <c r="AC682" s="21">
        <f t="shared" si="848"/>
        <v>4.5576725778454499</v>
      </c>
      <c r="AD682" s="21">
        <f t="shared" si="849"/>
        <v>3.5358780374693999</v>
      </c>
      <c r="AE682" s="21">
        <f t="shared" si="850"/>
        <v>6.6278280099842997</v>
      </c>
      <c r="AF682" s="21">
        <f t="shared" si="851"/>
        <v>0.77087275632090002</v>
      </c>
      <c r="AG682" s="21">
        <f t="shared" si="852"/>
        <v>90.700795024112267</v>
      </c>
      <c r="AH682" s="21"/>
      <c r="AI682" s="61">
        <f t="shared" si="853"/>
        <v>52.493574317493206</v>
      </c>
      <c r="AJ682" s="21">
        <f t="shared" si="854"/>
        <v>0.54540062254188781</v>
      </c>
      <c r="AK682" s="21">
        <f t="shared" si="855"/>
        <v>18.486246385528979</v>
      </c>
      <c r="AL682" s="21">
        <f t="shared" si="856"/>
        <v>6.1089724982311229E-3</v>
      </c>
      <c r="AM682" s="21">
        <f t="shared" si="857"/>
        <v>9.2757334297664755</v>
      </c>
      <c r="AN682" s="21">
        <f t="shared" si="858"/>
        <v>0.40471470295173717</v>
      </c>
      <c r="AO682" s="21">
        <f t="shared" si="859"/>
        <v>1.7076090150499854</v>
      </c>
      <c r="AP682" s="21">
        <f t="shared" si="860"/>
        <v>5.0249532836330921</v>
      </c>
      <c r="AQ682" s="21">
        <f t="shared" si="861"/>
        <v>3.8983980642390264</v>
      </c>
      <c r="AR682" s="21">
        <f t="shared" si="862"/>
        <v>7.3073538200214569</v>
      </c>
      <c r="AS682" s="21">
        <f t="shared" si="863"/>
        <v>0.84990738627590645</v>
      </c>
      <c r="AT682" s="21">
        <f t="shared" si="864"/>
        <v>99.999999999999986</v>
      </c>
      <c r="AU682" s="21"/>
      <c r="AV682" s="21">
        <f>AR682*'[1]diagram lines'!$G$39</f>
        <v>6.0658793981995522</v>
      </c>
      <c r="AW682" s="21">
        <f>AK682*'[1]diagram lines'!$G$40</f>
        <v>9.7841486852558432</v>
      </c>
      <c r="AX682" s="21">
        <f>AQ682*'[1]diagram lines'!$G$38</f>
        <v>2.8920352209375677</v>
      </c>
      <c r="AY682" s="21">
        <f>AP682*'[1]diagram lines'!$G$41</f>
        <v>3.5911212143624662</v>
      </c>
      <c r="AZ682" s="21">
        <f t="shared" si="865"/>
        <v>11.205751884260483</v>
      </c>
      <c r="BA682" s="21">
        <f t="shared" si="866"/>
        <v>0.77967334025273161</v>
      </c>
      <c r="BB682" s="21">
        <f t="shared" si="867"/>
        <v>1.0922350905593148</v>
      </c>
      <c r="BC682" s="86">
        <f t="shared" si="868"/>
        <v>0.91555381130258062</v>
      </c>
      <c r="BX682" s="61">
        <f t="shared" si="869"/>
        <v>0.83211196737683091</v>
      </c>
      <c r="BY682" s="21">
        <f t="shared" si="870"/>
        <v>6.502541311967952E-3</v>
      </c>
      <c r="BZ682" s="21">
        <f t="shared" si="871"/>
        <v>0.17267300902314636</v>
      </c>
      <c r="CA682" s="21">
        <f t="shared" si="872"/>
        <v>3.6433089110150921E-5</v>
      </c>
      <c r="CB682" s="21">
        <f t="shared" si="873"/>
        <v>0.12294957550452332</v>
      </c>
      <c r="CC682" s="21">
        <f t="shared" si="874"/>
        <v>5.433295742881308E-3</v>
      </c>
      <c r="CD682" s="21">
        <f t="shared" si="875"/>
        <v>4.0354218362282882E-2</v>
      </c>
      <c r="CE682" s="21">
        <f t="shared" si="876"/>
        <v>8.5335467189728953E-2</v>
      </c>
      <c r="CF682" s="21">
        <f t="shared" si="877"/>
        <v>5.9892176157444743E-2</v>
      </c>
      <c r="CG682" s="21">
        <f t="shared" si="878"/>
        <v>7.3877940552016991E-2</v>
      </c>
      <c r="CH682" s="21">
        <f t="shared" si="879"/>
        <v>5.7024319449923916E-3</v>
      </c>
      <c r="CI682" s="21">
        <f t="shared" si="880"/>
        <v>0.26431936736958939</v>
      </c>
      <c r="CJ682" s="21">
        <f t="shared" si="881"/>
        <v>1.6691884236245151</v>
      </c>
      <c r="CL682" s="68">
        <f t="shared" si="882"/>
        <v>0.4985129033964682</v>
      </c>
      <c r="CM682" s="19">
        <f t="shared" si="883"/>
        <v>3.8956304872089756E-3</v>
      </c>
      <c r="CN682" s="19">
        <f t="shared" si="884"/>
        <v>0.10344728406886511</v>
      </c>
      <c r="CO682" s="19">
        <f t="shared" si="885"/>
        <v>2.1826828292422044E-5</v>
      </c>
      <c r="CP682" s="19">
        <f t="shared" si="886"/>
        <v>7.365829630998022E-2</v>
      </c>
      <c r="CQ682" s="19">
        <f t="shared" si="887"/>
        <v>3.255052375143677E-3</v>
      </c>
      <c r="CR682" s="19">
        <f t="shared" si="888"/>
        <v>2.4175951493035627E-2</v>
      </c>
      <c r="CS682" s="19">
        <f t="shared" si="889"/>
        <v>5.112392704259805E-2</v>
      </c>
      <c r="CT682" s="19">
        <f t="shared" si="890"/>
        <v>3.588101577375756E-2</v>
      </c>
      <c r="CU682" s="19">
        <f t="shared" si="891"/>
        <v>4.4259796860798187E-2</v>
      </c>
      <c r="CV682" s="19">
        <f t="shared" si="892"/>
        <v>3.4162901349447392E-3</v>
      </c>
      <c r="CW682" s="19">
        <f t="shared" si="893"/>
        <v>0.1583520252289074</v>
      </c>
      <c r="CX682" s="19">
        <f t="shared" si="894"/>
        <v>1</v>
      </c>
      <c r="CZ682" s="68">
        <f t="shared" si="895"/>
        <v>2.5805000000000001E-5</v>
      </c>
      <c r="DA682" s="19">
        <f t="shared" si="896"/>
        <v>1.8341079999999998E-5</v>
      </c>
      <c r="DB682" s="19">
        <f t="shared" si="897"/>
        <v>3.667E-5</v>
      </c>
      <c r="DC682" s="19">
        <f t="shared" si="898"/>
        <v>3.9426279999999991E-5</v>
      </c>
      <c r="DD682" s="19">
        <f t="shared" si="899"/>
        <v>1.2523639999999998E-5</v>
      </c>
      <c r="DE682" s="19">
        <f t="shared" si="900"/>
        <v>1.2523639999999998E-5</v>
      </c>
      <c r="DF682" s="19">
        <f t="shared" si="901"/>
        <v>1.1120839999999998E-5</v>
      </c>
      <c r="DG682" s="19">
        <f t="shared" si="902"/>
        <v>1.5594079999999999E-5</v>
      </c>
      <c r="DH682" s="19">
        <f t="shared" si="903"/>
        <v>2.4696560000000001E-5</v>
      </c>
      <c r="DI682" s="19">
        <f t="shared" si="904"/>
        <v>3.7996359999999991E-5</v>
      </c>
      <c r="DJ682" s="19">
        <f t="shared" si="905"/>
        <v>0</v>
      </c>
      <c r="DK682" s="19">
        <f t="shared" si="906"/>
        <v>2.0835319999999995E-5</v>
      </c>
      <c r="DM682" s="68">
        <f t="shared" si="907"/>
        <v>1160.6531771385316</v>
      </c>
      <c r="DN682" s="19">
        <f t="shared" si="908"/>
        <v>16.966447085899688</v>
      </c>
      <c r="DO682" s="19">
        <f t="shared" si="909"/>
        <v>287.6325356875235</v>
      </c>
      <c r="DP682" s="19">
        <f t="shared" si="910"/>
        <v>8.8406164873198204E-2</v>
      </c>
      <c r="DQ682" s="19">
        <f t="shared" si="911"/>
        <v>422.58868746403442</v>
      </c>
      <c r="DR682" s="19">
        <f t="shared" si="912"/>
        <v>18.438202910071873</v>
      </c>
      <c r="DS682" s="19">
        <f t="shared" si="913"/>
        <v>87.609465217495782</v>
      </c>
      <c r="DT682" s="19">
        <f t="shared" si="914"/>
        <v>183.85373350328447</v>
      </c>
      <c r="DU682" s="19">
        <f t="shared" si="915"/>
        <v>90.06372417110849</v>
      </c>
      <c r="DV682" s="19">
        <f t="shared" si="916"/>
        <v>109.72821776315391</v>
      </c>
      <c r="DX682" s="19">
        <f t="shared" si="917"/>
        <v>136.95510770292523</v>
      </c>
      <c r="DZ682" s="68">
        <f t="shared" si="918"/>
        <v>2514.5777048089017</v>
      </c>
      <c r="EA682" s="21">
        <f t="shared" si="919"/>
        <v>2.5145777048089015</v>
      </c>
      <c r="EB682" s="92">
        <f t="shared" si="920"/>
        <v>992</v>
      </c>
    </row>
    <row r="683" spans="1:132" x14ac:dyDescent="0.3">
      <c r="A683" s="19">
        <f>'A. Thermody. result (all suite)'!C639</f>
        <v>990</v>
      </c>
      <c r="B683" s="19" t="str">
        <f>'A. Thermody. result (all suite)'!A639</f>
        <v>Basanite</v>
      </c>
      <c r="C683" s="24">
        <f>'A. Thermody. result (all suite)'!G639</f>
        <v>46.489863999999997</v>
      </c>
      <c r="D683" s="19">
        <f>'A. Thermody. result (all suite)'!D639</f>
        <v>5000</v>
      </c>
      <c r="E683" s="61">
        <f>'A. Thermody. result (all suite)'!I639</f>
        <v>50.062156999999999</v>
      </c>
      <c r="F683" s="21">
        <f>'A. Thermody. result (all suite)'!J639</f>
        <v>0.50786399999999998</v>
      </c>
      <c r="G683" s="21">
        <f>'A. Thermody. result (all suite)'!K639</f>
        <v>17.606483999999998</v>
      </c>
      <c r="H683" s="21">
        <f>'A. Thermody. result (all suite)'!L639</f>
        <v>5.7720000000000002E-3</v>
      </c>
      <c r="I683" s="21">
        <f>'A. Thermody. result (all suite)'!M639</f>
        <v>8.7992699999999999</v>
      </c>
      <c r="J683" s="21">
        <f>'A. Thermody. result (all suite)'!N639</f>
        <v>0.38722000000000001</v>
      </c>
      <c r="K683" s="21">
        <f>'A. Thermody. result (all suite)'!O639</f>
        <v>1.580805</v>
      </c>
      <c r="L683" s="21">
        <f>'A. Thermody. result (all suite)'!P639</f>
        <v>4.7406639999999998</v>
      </c>
      <c r="M683" s="21">
        <f>'A. Thermody. result (all suite)'!Q639</f>
        <v>3.7289330000000001</v>
      </c>
      <c r="N683" s="21">
        <f>'A. Thermody. result (all suite)'!R639</f>
        <v>6.9914699999999996</v>
      </c>
      <c r="O683" s="21">
        <f>'A. Thermody. result (all suite)'!S639</f>
        <v>0.80466899999999997</v>
      </c>
      <c r="P683" s="21">
        <f>'A. Thermody. result (all suite)'!T639</f>
        <v>4.7846919999999997</v>
      </c>
      <c r="Q683" s="21">
        <f t="shared" si="838"/>
        <v>99.999999999999972</v>
      </c>
      <c r="S683" s="19">
        <f t="shared" si="839"/>
        <v>1263</v>
      </c>
      <c r="T683" s="19">
        <f t="shared" si="840"/>
        <v>0.5</v>
      </c>
      <c r="V683" s="61">
        <f t="shared" si="841"/>
        <v>47.666836978993558</v>
      </c>
      <c r="W683" s="21">
        <f t="shared" si="842"/>
        <v>0.48356427182111994</v>
      </c>
      <c r="X683" s="21">
        <f t="shared" si="843"/>
        <v>16.764067968570718</v>
      </c>
      <c r="Y683" s="21">
        <f t="shared" si="844"/>
        <v>5.4958275777600004E-3</v>
      </c>
      <c r="Z683" s="21">
        <f t="shared" si="845"/>
        <v>8.3782520322516003</v>
      </c>
      <c r="AA683" s="21">
        <f t="shared" si="846"/>
        <v>0.36869271563759998</v>
      </c>
      <c r="AB683" s="21">
        <f t="shared" si="847"/>
        <v>1.5051683496293999</v>
      </c>
      <c r="AC683" s="21">
        <f t="shared" si="848"/>
        <v>4.5138378288451193</v>
      </c>
      <c r="AD683" s="21">
        <f t="shared" si="849"/>
        <v>3.5505150410636399</v>
      </c>
      <c r="AE683" s="21">
        <f t="shared" si="850"/>
        <v>6.6569496942275999</v>
      </c>
      <c r="AF683" s="21">
        <f t="shared" si="851"/>
        <v>0.76616806673051985</v>
      </c>
      <c r="AG683" s="21">
        <f t="shared" si="852"/>
        <v>90.659548775348625</v>
      </c>
      <c r="AH683" s="21"/>
      <c r="AI683" s="61">
        <f t="shared" si="853"/>
        <v>52.57784494064758</v>
      </c>
      <c r="AJ683" s="21">
        <f t="shared" si="854"/>
        <v>0.53338482085254613</v>
      </c>
      <c r="AK683" s="21">
        <f t="shared" si="855"/>
        <v>18.491232523240907</v>
      </c>
      <c r="AL683" s="21">
        <f t="shared" si="856"/>
        <v>6.0620504425611919E-3</v>
      </c>
      <c r="AM683" s="21">
        <f t="shared" si="857"/>
        <v>9.241444663498859</v>
      </c>
      <c r="AN683" s="21">
        <f t="shared" si="858"/>
        <v>0.40667830429115454</v>
      </c>
      <c r="AO683" s="21">
        <f t="shared" si="859"/>
        <v>1.6602424895795118</v>
      </c>
      <c r="AP683" s="21">
        <f t="shared" si="860"/>
        <v>4.9788884787307515</v>
      </c>
      <c r="AQ683" s="21">
        <f t="shared" si="861"/>
        <v>3.9163166914294925</v>
      </c>
      <c r="AR683" s="21">
        <f t="shared" si="862"/>
        <v>7.3428003824763142</v>
      </c>
      <c r="AS683" s="21">
        <f t="shared" si="863"/>
        <v>0.84510465481033781</v>
      </c>
      <c r="AT683" s="21">
        <f t="shared" si="864"/>
        <v>100.00000000000001</v>
      </c>
      <c r="AU683" s="21"/>
      <c r="AV683" s="21">
        <f>AR683*'[1]diagram lines'!$G$39</f>
        <v>6.0953038079418027</v>
      </c>
      <c r="AW683" s="21">
        <f>AK683*'[1]diagram lines'!$G$40</f>
        <v>9.7867876803076914</v>
      </c>
      <c r="AX683" s="21">
        <f>AQ683*'[1]diagram lines'!$G$38</f>
        <v>2.9053281941259774</v>
      </c>
      <c r="AY683" s="21">
        <f>AP683*'[1]diagram lines'!$G$41</f>
        <v>3.5582006499745202</v>
      </c>
      <c r="AZ683" s="21">
        <f t="shared" si="865"/>
        <v>11.259117073905806</v>
      </c>
      <c r="BA683" s="21">
        <f t="shared" si="866"/>
        <v>0.77927526796976443</v>
      </c>
      <c r="BB683" s="21">
        <f t="shared" si="867"/>
        <v>1.0873444973707738</v>
      </c>
      <c r="BC683" s="86">
        <f t="shared" si="868"/>
        <v>0.91967173459563645</v>
      </c>
      <c r="BX683" s="61">
        <f t="shared" si="869"/>
        <v>0.83325827230359517</v>
      </c>
      <c r="BY683" s="21">
        <f t="shared" si="870"/>
        <v>6.3578367551326989E-3</v>
      </c>
      <c r="BZ683" s="21">
        <f t="shared" si="871"/>
        <v>0.17268030600235384</v>
      </c>
      <c r="CA683" s="21">
        <f t="shared" si="872"/>
        <v>3.6145030997557772E-5</v>
      </c>
      <c r="CB683" s="21">
        <f t="shared" si="873"/>
        <v>0.12246722338204594</v>
      </c>
      <c r="CC683" s="21">
        <f t="shared" si="874"/>
        <v>5.4584155624471387E-3</v>
      </c>
      <c r="CD683" s="21">
        <f t="shared" si="875"/>
        <v>3.9225930521091815E-2</v>
      </c>
      <c r="CE683" s="21">
        <f t="shared" si="876"/>
        <v>8.4533951497860194E-2</v>
      </c>
      <c r="CF683" s="21">
        <f t="shared" si="877"/>
        <v>6.0153782868204546E-2</v>
      </c>
      <c r="CG683" s="21">
        <f t="shared" si="878"/>
        <v>7.4219426751592349E-2</v>
      </c>
      <c r="CH683" s="21">
        <f t="shared" si="879"/>
        <v>5.6689187285126532E-3</v>
      </c>
      <c r="CI683" s="21">
        <f t="shared" si="880"/>
        <v>0.2655211986681465</v>
      </c>
      <c r="CJ683" s="21">
        <f t="shared" si="881"/>
        <v>1.6695814080719802</v>
      </c>
      <c r="CL683" s="68">
        <f t="shared" si="882"/>
        <v>0.49908214614454494</v>
      </c>
      <c r="CM683" s="19">
        <f t="shared" si="883"/>
        <v>3.8080423778045539E-3</v>
      </c>
      <c r="CN683" s="19">
        <f t="shared" si="884"/>
        <v>0.10342730529190772</v>
      </c>
      <c r="CO683" s="19">
        <f t="shared" si="885"/>
        <v>2.1649157580939869E-5</v>
      </c>
      <c r="CP683" s="19">
        <f t="shared" si="886"/>
        <v>7.3352052670178053E-2</v>
      </c>
      <c r="CQ683" s="19">
        <f t="shared" si="887"/>
        <v>3.2693317834381463E-3</v>
      </c>
      <c r="CR683" s="19">
        <f t="shared" si="888"/>
        <v>2.3494470129725283E-2</v>
      </c>
      <c r="CS683" s="19">
        <f t="shared" si="889"/>
        <v>5.0631823694946003E-2</v>
      </c>
      <c r="CT683" s="19">
        <f t="shared" si="890"/>
        <v>3.6029260135131518E-2</v>
      </c>
      <c r="CU683" s="19">
        <f t="shared" si="891"/>
        <v>4.4453913054350778E-2</v>
      </c>
      <c r="CV683" s="19">
        <f t="shared" si="892"/>
        <v>3.395413186266297E-3</v>
      </c>
      <c r="CW683" s="19">
        <f t="shared" si="893"/>
        <v>0.15903459237412587</v>
      </c>
      <c r="CX683" s="19">
        <f t="shared" si="894"/>
        <v>1</v>
      </c>
      <c r="CZ683" s="68">
        <f t="shared" si="895"/>
        <v>2.5805000000000001E-5</v>
      </c>
      <c r="DA683" s="19">
        <f t="shared" si="896"/>
        <v>1.8326599999999995E-5</v>
      </c>
      <c r="DB683" s="19">
        <f t="shared" si="897"/>
        <v>3.667E-5</v>
      </c>
      <c r="DC683" s="19">
        <f t="shared" si="898"/>
        <v>3.9408099999999993E-5</v>
      </c>
      <c r="DD683" s="19">
        <f t="shared" si="899"/>
        <v>1.2517799999999999E-5</v>
      </c>
      <c r="DE683" s="19">
        <f t="shared" si="900"/>
        <v>1.2517799999999999E-5</v>
      </c>
      <c r="DF683" s="19">
        <f t="shared" si="901"/>
        <v>1.1114299999999998E-5</v>
      </c>
      <c r="DG683" s="19">
        <f t="shared" si="902"/>
        <v>1.5586599999999997E-5</v>
      </c>
      <c r="DH683" s="19">
        <f t="shared" si="903"/>
        <v>2.46812E-5</v>
      </c>
      <c r="DI683" s="19">
        <f t="shared" si="904"/>
        <v>3.7972199999999995E-5</v>
      </c>
      <c r="DJ683" s="19">
        <f t="shared" si="905"/>
        <v>0</v>
      </c>
      <c r="DK683" s="19">
        <f t="shared" si="906"/>
        <v>2.0816399999999996E-5</v>
      </c>
      <c r="DM683" s="68">
        <f t="shared" si="907"/>
        <v>1161.9785057300624</v>
      </c>
      <c r="DN683" s="19">
        <f t="shared" si="908"/>
        <v>16.598082848920576</v>
      </c>
      <c r="DO683" s="19">
        <f t="shared" si="909"/>
        <v>287.57698520760596</v>
      </c>
      <c r="DP683" s="19">
        <f t="shared" si="910"/>
        <v>8.7726989479327555E-2</v>
      </c>
      <c r="DQ683" s="19">
        <f t="shared" si="911"/>
        <v>421.02805479815089</v>
      </c>
      <c r="DR683" s="19">
        <f t="shared" si="912"/>
        <v>18.527728252336843</v>
      </c>
      <c r="DS683" s="19">
        <f t="shared" si="913"/>
        <v>85.189993632341128</v>
      </c>
      <c r="DT683" s="19">
        <f t="shared" si="914"/>
        <v>182.17139548154006</v>
      </c>
      <c r="DU683" s="19">
        <f t="shared" si="915"/>
        <v>90.492108802521869</v>
      </c>
      <c r="DV683" s="19">
        <f t="shared" si="916"/>
        <v>110.27958900774367</v>
      </c>
      <c r="DX683" s="19">
        <f t="shared" si="917"/>
        <v>137.670459569462</v>
      </c>
      <c r="DZ683" s="68">
        <f t="shared" si="918"/>
        <v>2511.6006303201643</v>
      </c>
      <c r="EA683" s="21">
        <f t="shared" si="919"/>
        <v>2.5116006303201641</v>
      </c>
      <c r="EB683" s="92">
        <f t="shared" si="920"/>
        <v>990</v>
      </c>
    </row>
    <row r="684" spans="1:132" x14ac:dyDescent="0.3">
      <c r="A684" s="19">
        <f>'A. Thermody. result (all suite)'!C640</f>
        <v>988</v>
      </c>
      <c r="B684" s="19" t="str">
        <f>'A. Thermody. result (all suite)'!A640</f>
        <v>Basanite</v>
      </c>
      <c r="C684" s="24">
        <f>'A. Thermody. result (all suite)'!G640</f>
        <v>46.279125000000001</v>
      </c>
      <c r="D684" s="19">
        <f>'A. Thermody. result (all suite)'!D640</f>
        <v>5000</v>
      </c>
      <c r="E684" s="61">
        <f>'A. Thermody. result (all suite)'!I640</f>
        <v>50.130716999999997</v>
      </c>
      <c r="F684" s="21">
        <f>'A. Thermody. result (all suite)'!J640</f>
        <v>0.49657000000000001</v>
      </c>
      <c r="G684" s="21">
        <f>'A. Thermody. result (all suite)'!K640</f>
        <v>17.606750000000002</v>
      </c>
      <c r="H684" s="21">
        <f>'A. Thermody. result (all suite)'!L640</f>
        <v>5.7250000000000001E-3</v>
      </c>
      <c r="I684" s="21">
        <f>'A. Thermody. result (all suite)'!M640</f>
        <v>8.7641190000000009</v>
      </c>
      <c r="J684" s="21">
        <f>'A. Thermody. result (all suite)'!N640</f>
        <v>0.38898300000000002</v>
      </c>
      <c r="K684" s="21">
        <f>'A. Thermody. result (all suite)'!O640</f>
        <v>1.5362960000000001</v>
      </c>
      <c r="L684" s="21">
        <f>'A. Thermody. result (all suite)'!P640</f>
        <v>4.6963900000000001</v>
      </c>
      <c r="M684" s="21">
        <f>'A. Thermody. result (all suite)'!Q640</f>
        <v>3.7449729999999999</v>
      </c>
      <c r="N684" s="21">
        <f>'A. Thermody. result (all suite)'!R640</f>
        <v>7.023307</v>
      </c>
      <c r="O684" s="21">
        <f>'A. Thermody. result (all suite)'!S640</f>
        <v>0.80003999999999997</v>
      </c>
      <c r="P684" s="21">
        <f>'A. Thermody. result (all suite)'!T640</f>
        <v>4.8061290000000003</v>
      </c>
      <c r="Q684" s="21">
        <f t="shared" si="838"/>
        <v>99.999998999999988</v>
      </c>
      <c r="S684" s="19">
        <f t="shared" si="839"/>
        <v>1261</v>
      </c>
      <c r="T684" s="19">
        <f t="shared" si="840"/>
        <v>0.5</v>
      </c>
      <c r="V684" s="61">
        <f t="shared" si="841"/>
        <v>47.721370048261598</v>
      </c>
      <c r="W684" s="21">
        <f t="shared" si="842"/>
        <v>0.47270420498604204</v>
      </c>
      <c r="X684" s="21">
        <f t="shared" si="843"/>
        <v>16.760546873830471</v>
      </c>
      <c r="Y684" s="21">
        <f t="shared" si="844"/>
        <v>5.4498491119984909E-3</v>
      </c>
      <c r="Z684" s="21">
        <f t="shared" si="845"/>
        <v>8.3429041309343415</v>
      </c>
      <c r="AA684" s="21">
        <f t="shared" si="846"/>
        <v>0.37028797504497973</v>
      </c>
      <c r="AB684" s="21">
        <f t="shared" si="847"/>
        <v>1.4624596316797964</v>
      </c>
      <c r="AC684" s="21">
        <f t="shared" si="848"/>
        <v>4.4706754359997545</v>
      </c>
      <c r="AD684" s="21">
        <f t="shared" si="849"/>
        <v>3.5649847648049477</v>
      </c>
      <c r="AE684" s="21">
        <f t="shared" si="850"/>
        <v>6.685757802138478</v>
      </c>
      <c r="AF684" s="21">
        <f t="shared" si="851"/>
        <v>0.76158904516389048</v>
      </c>
      <c r="AG684" s="21">
        <f t="shared" si="852"/>
        <v>90.618729761956288</v>
      </c>
      <c r="AH684" s="21"/>
      <c r="AI684" s="61">
        <f t="shared" si="853"/>
        <v>52.661707103619172</v>
      </c>
      <c r="AJ684" s="21">
        <f t="shared" si="854"/>
        <v>0.5216407316983751</v>
      </c>
      <c r="AK684" s="21">
        <f t="shared" si="855"/>
        <v>18.495676244699375</v>
      </c>
      <c r="AL684" s="21">
        <f t="shared" si="856"/>
        <v>6.0140427109434671E-3</v>
      </c>
      <c r="AM684" s="21">
        <f t="shared" si="857"/>
        <v>9.206600172889285</v>
      </c>
      <c r="AN684" s="21">
        <f t="shared" si="858"/>
        <v>0.40862189970845814</v>
      </c>
      <c r="AO684" s="21">
        <f t="shared" si="859"/>
        <v>1.613860220201154</v>
      </c>
      <c r="AP684" s="21">
        <f t="shared" si="860"/>
        <v>4.9335004449341122</v>
      </c>
      <c r="AQ684" s="21">
        <f t="shared" si="861"/>
        <v>3.9340484844244705</v>
      </c>
      <c r="AR684" s="21">
        <f t="shared" si="862"/>
        <v>7.3778983877848443</v>
      </c>
      <c r="AS684" s="21">
        <f t="shared" si="863"/>
        <v>0.84043226732981868</v>
      </c>
      <c r="AT684" s="21">
        <f t="shared" si="864"/>
        <v>99.999999999999986</v>
      </c>
      <c r="AU684" s="21"/>
      <c r="AV684" s="21">
        <f>AR684*'[1]diagram lines'!$G$39</f>
        <v>6.1244388782507819</v>
      </c>
      <c r="AW684" s="21">
        <f>AK684*'[1]diagram lines'!$G$40</f>
        <v>9.789139592673175</v>
      </c>
      <c r="AX684" s="21">
        <f>AQ684*'[1]diagram lines'!$G$38</f>
        <v>2.9184825639534875</v>
      </c>
      <c r="AY684" s="21">
        <f>AP684*'[1]diagram lines'!$G$41</f>
        <v>3.52576374522235</v>
      </c>
      <c r="AZ684" s="21">
        <f t="shared" si="865"/>
        <v>11.311946872209315</v>
      </c>
      <c r="BA684" s="21">
        <f t="shared" si="866"/>
        <v>0.77885152239042243</v>
      </c>
      <c r="BB684" s="21">
        <f t="shared" si="867"/>
        <v>1.0825195878608684</v>
      </c>
      <c r="BC684" s="86">
        <f t="shared" si="868"/>
        <v>0.92377081321555332</v>
      </c>
      <c r="BX684" s="61">
        <f t="shared" si="869"/>
        <v>0.83439941744340873</v>
      </c>
      <c r="BY684" s="21">
        <f t="shared" si="870"/>
        <v>6.2164496745117682E-3</v>
      </c>
      <c r="BZ684" s="21">
        <f t="shared" si="871"/>
        <v>0.17268291486857593</v>
      </c>
      <c r="CA684" s="21">
        <f t="shared" si="872"/>
        <v>3.5850710752082159E-5</v>
      </c>
      <c r="CB684" s="21">
        <f t="shared" si="873"/>
        <v>0.12197799582463467</v>
      </c>
      <c r="CC684" s="21">
        <f t="shared" si="874"/>
        <v>5.4832675500422895E-3</v>
      </c>
      <c r="CD684" s="21">
        <f t="shared" si="875"/>
        <v>3.8121488833746907E-2</v>
      </c>
      <c r="CE684" s="21">
        <f t="shared" si="876"/>
        <v>8.37444721825963E-2</v>
      </c>
      <c r="CF684" s="21">
        <f t="shared" si="877"/>
        <v>6.0412534279722534E-2</v>
      </c>
      <c r="CG684" s="21">
        <f t="shared" si="878"/>
        <v>7.4557399150743095E-2</v>
      </c>
      <c r="CH684" s="21">
        <f t="shared" si="879"/>
        <v>5.6363072761088885E-3</v>
      </c>
      <c r="CI684" s="21">
        <f t="shared" si="880"/>
        <v>0.26671082130965595</v>
      </c>
      <c r="CJ684" s="21">
        <f t="shared" si="881"/>
        <v>1.6699789191044996</v>
      </c>
      <c r="CL684" s="68">
        <f t="shared" si="882"/>
        <v>0.49964667691185138</v>
      </c>
      <c r="CM684" s="19">
        <f t="shared" si="883"/>
        <v>3.7224719446430159E-3</v>
      </c>
      <c r="CN684" s="19">
        <f t="shared" si="884"/>
        <v>0.10340424833696372</v>
      </c>
      <c r="CO684" s="19">
        <f t="shared" si="885"/>
        <v>2.1467762462119313E-5</v>
      </c>
      <c r="CP684" s="19">
        <f t="shared" si="886"/>
        <v>7.3041638088487668E-2</v>
      </c>
      <c r="CQ684" s="19">
        <f t="shared" si="887"/>
        <v>3.2834351902972566E-3</v>
      </c>
      <c r="CR684" s="19">
        <f t="shared" si="888"/>
        <v>2.2827526981112411E-2</v>
      </c>
      <c r="CS684" s="19">
        <f t="shared" si="889"/>
        <v>5.0147023548957718E-2</v>
      </c>
      <c r="CT684" s="19">
        <f t="shared" si="890"/>
        <v>3.6175626882833843E-2</v>
      </c>
      <c r="CU684" s="19">
        <f t="shared" si="891"/>
        <v>4.4645712767873352E-2</v>
      </c>
      <c r="CV684" s="19">
        <f t="shared" si="892"/>
        <v>3.3750769016481184E-3</v>
      </c>
      <c r="CW684" s="19">
        <f t="shared" si="893"/>
        <v>0.15970909468286912</v>
      </c>
      <c r="CX684" s="19">
        <f t="shared" si="894"/>
        <v>0.99999999999999967</v>
      </c>
      <c r="CZ684" s="68">
        <f t="shared" si="895"/>
        <v>2.5805000000000001E-5</v>
      </c>
      <c r="DA684" s="19">
        <f t="shared" si="896"/>
        <v>1.8312119999999998E-5</v>
      </c>
      <c r="DB684" s="19">
        <f t="shared" si="897"/>
        <v>3.667E-5</v>
      </c>
      <c r="DC684" s="19">
        <f t="shared" si="898"/>
        <v>3.9389919999999995E-5</v>
      </c>
      <c r="DD684" s="19">
        <f t="shared" si="899"/>
        <v>1.2511959999999999E-5</v>
      </c>
      <c r="DE684" s="19">
        <f t="shared" si="900"/>
        <v>1.2511959999999999E-5</v>
      </c>
      <c r="DF684" s="19">
        <f t="shared" si="901"/>
        <v>1.1107759999999998E-5</v>
      </c>
      <c r="DG684" s="19">
        <f t="shared" si="902"/>
        <v>1.5579119999999999E-5</v>
      </c>
      <c r="DH684" s="19">
        <f t="shared" si="903"/>
        <v>2.466584E-5</v>
      </c>
      <c r="DI684" s="19">
        <f t="shared" si="904"/>
        <v>3.7948039999999993E-5</v>
      </c>
      <c r="DJ684" s="19">
        <f t="shared" si="905"/>
        <v>0</v>
      </c>
      <c r="DK684" s="19">
        <f t="shared" si="906"/>
        <v>2.0797479999999994E-5</v>
      </c>
      <c r="DM684" s="68">
        <f t="shared" si="907"/>
        <v>1163.2928637420666</v>
      </c>
      <c r="DN684" s="19">
        <f t="shared" si="908"/>
        <v>16.237937439143263</v>
      </c>
      <c r="DO684" s="19">
        <f t="shared" si="909"/>
        <v>287.51287593228307</v>
      </c>
      <c r="DP684" s="19">
        <f t="shared" si="910"/>
        <v>8.7032088097052068E-2</v>
      </c>
      <c r="DQ684" s="19">
        <f t="shared" si="911"/>
        <v>419.44201361400127</v>
      </c>
      <c r="DR684" s="19">
        <f t="shared" si="912"/>
        <v>18.616339278553269</v>
      </c>
      <c r="DS684" s="19">
        <f t="shared" si="913"/>
        <v>82.820418998864781</v>
      </c>
      <c r="DT684" s="19">
        <f t="shared" si="914"/>
        <v>180.51373123934786</v>
      </c>
      <c r="DU684" s="19">
        <f t="shared" si="915"/>
        <v>90.916308160065498</v>
      </c>
      <c r="DV684" s="19">
        <f t="shared" si="916"/>
        <v>110.82591202954542</v>
      </c>
      <c r="DX684" s="19">
        <f t="shared" si="917"/>
        <v>138.3801251971538</v>
      </c>
      <c r="DZ684" s="68">
        <f t="shared" si="918"/>
        <v>2508.6455577191227</v>
      </c>
      <c r="EA684" s="21">
        <f t="shared" si="919"/>
        <v>2.5086455577191229</v>
      </c>
      <c r="EB684" s="92">
        <f t="shared" si="920"/>
        <v>988</v>
      </c>
    </row>
    <row r="685" spans="1:132" x14ac:dyDescent="0.3">
      <c r="A685" s="19">
        <f>'A. Thermody. result (all suite)'!C641</f>
        <v>986</v>
      </c>
      <c r="B685" s="19" t="str">
        <f>'A. Thermody. result (all suite)'!A641</f>
        <v>Basanite</v>
      </c>
      <c r="C685" s="24">
        <f>'A. Thermody. result (all suite)'!G641</f>
        <v>46.072400999999999</v>
      </c>
      <c r="D685" s="19">
        <f>'A. Thermody. result (all suite)'!D641</f>
        <v>5000</v>
      </c>
      <c r="E685" s="61">
        <f>'A. Thermody. result (all suite)'!I641</f>
        <v>50.198985</v>
      </c>
      <c r="F685" s="21">
        <f>'A. Thermody. result (all suite)'!J641</f>
        <v>0.48553299999999999</v>
      </c>
      <c r="G685" s="21">
        <f>'A. Thermody. result (all suite)'!K641</f>
        <v>17.606542999999999</v>
      </c>
      <c r="H685" s="21">
        <f>'A. Thermody. result (all suite)'!L641</f>
        <v>5.679E-3</v>
      </c>
      <c r="I685" s="21">
        <f>'A. Thermody. result (all suite)'!M641</f>
        <v>8.7284749999999995</v>
      </c>
      <c r="J685" s="21">
        <f>'A. Thermody. result (all suite)'!N641</f>
        <v>0.39072899999999999</v>
      </c>
      <c r="K685" s="21">
        <f>'A. Thermody. result (all suite)'!O641</f>
        <v>1.4927299999999999</v>
      </c>
      <c r="L685" s="21">
        <f>'A. Thermody. result (all suite)'!P641</f>
        <v>4.6527779999999996</v>
      </c>
      <c r="M685" s="21">
        <f>'A. Thermody. result (all suite)'!Q641</f>
        <v>3.7608410000000001</v>
      </c>
      <c r="N685" s="21">
        <f>'A. Thermody. result (all suite)'!R641</f>
        <v>7.0548200000000003</v>
      </c>
      <c r="O685" s="21">
        <f>'A. Thermody. result (all suite)'!S641</f>
        <v>0.79553700000000005</v>
      </c>
      <c r="P685" s="21">
        <f>'A. Thermody. result (all suite)'!T641</f>
        <v>4.8273520000000003</v>
      </c>
      <c r="Q685" s="21">
        <f t="shared" si="838"/>
        <v>100.00000199999999</v>
      </c>
      <c r="S685" s="19">
        <f t="shared" si="839"/>
        <v>1259</v>
      </c>
      <c r="T685" s="19">
        <f t="shared" si="840"/>
        <v>0.5</v>
      </c>
      <c r="V685" s="61">
        <f t="shared" si="841"/>
        <v>47.775703342088434</v>
      </c>
      <c r="W685" s="21">
        <f t="shared" si="842"/>
        <v>0.46209461348260772</v>
      </c>
      <c r="X685" s="21">
        <f t="shared" si="843"/>
        <v>16.756613211357234</v>
      </c>
      <c r="Y685" s="21">
        <f t="shared" si="844"/>
        <v>5.404854685402906E-3</v>
      </c>
      <c r="Z685" s="21">
        <f t="shared" si="845"/>
        <v>8.3071207959450835</v>
      </c>
      <c r="AA685" s="21">
        <f t="shared" si="846"/>
        <v>0.37186713618115724</v>
      </c>
      <c r="AB685" s="21">
        <f t="shared" si="847"/>
        <v>1.4206706699315863</v>
      </c>
      <c r="AC685" s="21">
        <f t="shared" si="848"/>
        <v>4.428172032653559</v>
      </c>
      <c r="AD685" s="21">
        <f t="shared" si="849"/>
        <v>3.5792919704006607</v>
      </c>
      <c r="AE685" s="21">
        <f t="shared" si="850"/>
        <v>6.7142590124448196</v>
      </c>
      <c r="AF685" s="21">
        <f t="shared" si="851"/>
        <v>0.75713362948782748</v>
      </c>
      <c r="AG685" s="21">
        <f t="shared" si="852"/>
        <v>90.57833126865836</v>
      </c>
      <c r="AH685" s="21"/>
      <c r="AI685" s="61">
        <f t="shared" si="853"/>
        <v>52.745179418667036</v>
      </c>
      <c r="AJ685" s="21">
        <f t="shared" si="854"/>
        <v>0.51016021934873101</v>
      </c>
      <c r="AK685" s="21">
        <f t="shared" si="855"/>
        <v>18.499582600673619</v>
      </c>
      <c r="AL685" s="21">
        <f t="shared" si="856"/>
        <v>5.9670504078640245E-3</v>
      </c>
      <c r="AM685" s="21">
        <f t="shared" si="857"/>
        <v>9.1712009700265789</v>
      </c>
      <c r="AN685" s="21">
        <f t="shared" si="858"/>
        <v>0.41054756802505765</v>
      </c>
      <c r="AO685" s="21">
        <f t="shared" si="859"/>
        <v>1.5684442957089035</v>
      </c>
      <c r="AP685" s="21">
        <f t="shared" si="860"/>
        <v>4.8887763448847963</v>
      </c>
      <c r="AQ685" s="21">
        <f t="shared" si="861"/>
        <v>3.951598489692155</v>
      </c>
      <c r="AR685" s="21">
        <f t="shared" si="862"/>
        <v>7.4126547910560445</v>
      </c>
      <c r="AS685" s="21">
        <f t="shared" si="863"/>
        <v>0.83588825150923107</v>
      </c>
      <c r="AT685" s="21">
        <f t="shared" si="864"/>
        <v>100.00000000000001</v>
      </c>
      <c r="AU685" s="21"/>
      <c r="AV685" s="21">
        <f>AR685*'[1]diagram lines'!$G$39</f>
        <v>6.1532903826052907</v>
      </c>
      <c r="AW685" s="21">
        <f>AK685*'[1]diagram lines'!$G$40</f>
        <v>9.7912070955546397</v>
      </c>
      <c r="AX685" s="21">
        <f>AQ685*'[1]diagram lines'!$G$38</f>
        <v>2.9315020741536832</v>
      </c>
      <c r="AY685" s="21">
        <f>AP685*'[1]diagram lines'!$G$41</f>
        <v>3.4938013257898164</v>
      </c>
      <c r="AZ685" s="21">
        <f t="shared" si="865"/>
        <v>11.3642532807482</v>
      </c>
      <c r="BA685" s="21">
        <f t="shared" si="866"/>
        <v>0.77840236077411951</v>
      </c>
      <c r="BB685" s="21">
        <f t="shared" si="867"/>
        <v>1.077757928115364</v>
      </c>
      <c r="BC685" s="86">
        <f t="shared" si="868"/>
        <v>0.92785213999646798</v>
      </c>
      <c r="BX685" s="61">
        <f t="shared" si="869"/>
        <v>0.8355357023968043</v>
      </c>
      <c r="BY685" s="21">
        <f t="shared" si="870"/>
        <v>6.0782799198798197E-3</v>
      </c>
      <c r="BZ685" s="21">
        <f t="shared" si="871"/>
        <v>0.17268088466065123</v>
      </c>
      <c r="CA685" s="21">
        <f t="shared" si="872"/>
        <v>3.5562652639489011E-5</v>
      </c>
      <c r="CB685" s="21">
        <f t="shared" si="873"/>
        <v>0.12148190675017398</v>
      </c>
      <c r="CC685" s="21">
        <f t="shared" si="874"/>
        <v>5.5078798985057796E-3</v>
      </c>
      <c r="CD685" s="21">
        <f t="shared" si="875"/>
        <v>3.704044665012407E-2</v>
      </c>
      <c r="CE685" s="21">
        <f t="shared" si="876"/>
        <v>8.2966797432239656E-2</v>
      </c>
      <c r="CF685" s="21">
        <f t="shared" si="877"/>
        <v>6.0668511050169384E-2</v>
      </c>
      <c r="CG685" s="21">
        <f t="shared" si="878"/>
        <v>7.4891932059447983E-2</v>
      </c>
      <c r="CH685" s="21">
        <f t="shared" si="879"/>
        <v>5.6045834977174105E-3</v>
      </c>
      <c r="CI685" s="21">
        <f t="shared" si="880"/>
        <v>0.26788856825749169</v>
      </c>
      <c r="CJ685" s="21">
        <f t="shared" si="881"/>
        <v>1.6703810552258447</v>
      </c>
      <c r="CL685" s="68">
        <f t="shared" si="882"/>
        <v>0.50020664433591489</v>
      </c>
      <c r="CM685" s="19">
        <f t="shared" si="883"/>
        <v>3.6388582718079278E-3</v>
      </c>
      <c r="CN685" s="19">
        <f t="shared" si="884"/>
        <v>0.10337813885066113</v>
      </c>
      <c r="CO685" s="19">
        <f t="shared" si="885"/>
        <v>2.1290143664063974E-5</v>
      </c>
      <c r="CP685" s="19">
        <f t="shared" si="886"/>
        <v>7.2727062109638779E-2</v>
      </c>
      <c r="CQ685" s="19">
        <f t="shared" si="887"/>
        <v>3.297379290356645E-3</v>
      </c>
      <c r="CR685" s="19">
        <f t="shared" si="888"/>
        <v>2.2174848388181699E-2</v>
      </c>
      <c r="CS685" s="19">
        <f t="shared" si="889"/>
        <v>4.9669383625176526E-2</v>
      </c>
      <c r="CT685" s="19">
        <f t="shared" si="890"/>
        <v>3.6320162312884152E-2</v>
      </c>
      <c r="CU685" s="19">
        <f t="shared" si="891"/>
        <v>4.4835237938760139E-2</v>
      </c>
      <c r="CV685" s="19">
        <f t="shared" si="892"/>
        <v>3.355272427320268E-3</v>
      </c>
      <c r="CW685" s="19">
        <f t="shared" si="893"/>
        <v>0.16037572230563385</v>
      </c>
      <c r="CX685" s="19">
        <f t="shared" si="894"/>
        <v>1</v>
      </c>
      <c r="CZ685" s="68">
        <f t="shared" si="895"/>
        <v>2.5805000000000001E-5</v>
      </c>
      <c r="DA685" s="19">
        <f t="shared" si="896"/>
        <v>1.8297639999999995E-5</v>
      </c>
      <c r="DB685" s="19">
        <f t="shared" si="897"/>
        <v>3.667E-5</v>
      </c>
      <c r="DC685" s="19">
        <f t="shared" si="898"/>
        <v>3.937173999999999E-5</v>
      </c>
      <c r="DD685" s="19">
        <f t="shared" si="899"/>
        <v>1.2506119999999998E-5</v>
      </c>
      <c r="DE685" s="19">
        <f t="shared" si="900"/>
        <v>1.2506119999999998E-5</v>
      </c>
      <c r="DF685" s="19">
        <f t="shared" si="901"/>
        <v>1.1101219999999998E-5</v>
      </c>
      <c r="DG685" s="19">
        <f t="shared" si="902"/>
        <v>1.5571639999999998E-5</v>
      </c>
      <c r="DH685" s="19">
        <f t="shared" si="903"/>
        <v>2.4650479999999999E-5</v>
      </c>
      <c r="DI685" s="19">
        <f t="shared" si="904"/>
        <v>3.792387999999999E-5</v>
      </c>
      <c r="DJ685" s="19">
        <f t="shared" si="905"/>
        <v>0</v>
      </c>
      <c r="DK685" s="19">
        <f t="shared" si="906"/>
        <v>2.0778559999999995E-5</v>
      </c>
      <c r="DM685" s="68">
        <f t="shared" si="907"/>
        <v>1164.5965972370379</v>
      </c>
      <c r="DN685" s="19">
        <f t="shared" si="908"/>
        <v>15.885764434758654</v>
      </c>
      <c r="DO685" s="19">
        <f t="shared" si="909"/>
        <v>287.44027917135014</v>
      </c>
      <c r="DP685" s="19">
        <f t="shared" si="910"/>
        <v>8.6351861556394932E-2</v>
      </c>
      <c r="DQ685" s="19">
        <f t="shared" si="911"/>
        <v>417.83058315269216</v>
      </c>
      <c r="DR685" s="19">
        <f t="shared" si="912"/>
        <v>18.704129406874429</v>
      </c>
      <c r="DS685" s="19">
        <f t="shared" si="913"/>
        <v>80.499836057993861</v>
      </c>
      <c r="DT685" s="19">
        <f t="shared" si="914"/>
        <v>178.88026140470109</v>
      </c>
      <c r="DU685" s="19">
        <f t="shared" si="915"/>
        <v>91.336430843362422</v>
      </c>
      <c r="DV685" s="19">
        <f t="shared" si="916"/>
        <v>111.3672813496722</v>
      </c>
      <c r="DX685" s="19">
        <f t="shared" si="917"/>
        <v>139.08425395925045</v>
      </c>
      <c r="DZ685" s="68">
        <f t="shared" si="918"/>
        <v>2505.71176887925</v>
      </c>
      <c r="EA685" s="21">
        <f t="shared" si="919"/>
        <v>2.5057117688792498</v>
      </c>
      <c r="EB685" s="92">
        <f t="shared" si="920"/>
        <v>986</v>
      </c>
    </row>
    <row r="686" spans="1:132" x14ac:dyDescent="0.3">
      <c r="A686" s="19">
        <f>'A. Thermody. result (all suite)'!C642</f>
        <v>984</v>
      </c>
      <c r="B686" s="19" t="str">
        <f>'A. Thermody. result (all suite)'!A642</f>
        <v>Basanite</v>
      </c>
      <c r="C686" s="24">
        <f>'A. Thermody. result (all suite)'!G642</f>
        <v>45.869557999999998</v>
      </c>
      <c r="D686" s="19">
        <f>'A. Thermody. result (all suite)'!D642</f>
        <v>5000</v>
      </c>
      <c r="E686" s="61">
        <f>'A. Thermody. result (all suite)'!I642</f>
        <v>50.266976</v>
      </c>
      <c r="F686" s="21">
        <f>'A. Thermody. result (all suite)'!J642</f>
        <v>0.47474699999999997</v>
      </c>
      <c r="G686" s="21">
        <f>'A. Thermody. result (all suite)'!K642</f>
        <v>17.605865000000001</v>
      </c>
      <c r="H686" s="21">
        <f>'A. Thermody. result (all suite)'!L642</f>
        <v>5.6319999999999999E-3</v>
      </c>
      <c r="I686" s="21">
        <f>'A. Thermody. result (all suite)'!M642</f>
        <v>8.6923359999999992</v>
      </c>
      <c r="J686" s="21">
        <f>'A. Thermody. result (all suite)'!N642</f>
        <v>0.39245600000000003</v>
      </c>
      <c r="K686" s="21">
        <f>'A. Thermody. result (all suite)'!O642</f>
        <v>1.450089</v>
      </c>
      <c r="L686" s="21">
        <f>'A. Thermody. result (all suite)'!P642</f>
        <v>4.6098169999999996</v>
      </c>
      <c r="M686" s="21">
        <f>'A. Thermody. result (all suite)'!Q642</f>
        <v>3.7765399999999998</v>
      </c>
      <c r="N686" s="21">
        <f>'A. Thermody. result (all suite)'!R642</f>
        <v>7.0860180000000001</v>
      </c>
      <c r="O686" s="21">
        <f>'A. Thermody. result (all suite)'!S642</f>
        <v>0.79115899999999995</v>
      </c>
      <c r="P686" s="21">
        <f>'A. Thermody. result (all suite)'!T642</f>
        <v>4.8483650000000003</v>
      </c>
      <c r="Q686" s="21">
        <f t="shared" si="838"/>
        <v>99.999999999999986</v>
      </c>
      <c r="S686" s="19">
        <f t="shared" si="839"/>
        <v>1257</v>
      </c>
      <c r="T686" s="19">
        <f t="shared" si="840"/>
        <v>0.5</v>
      </c>
      <c r="V686" s="61">
        <f t="shared" si="841"/>
        <v>47.829849529057597</v>
      </c>
      <c r="W686" s="21">
        <f t="shared" si="842"/>
        <v>0.45172953261345</v>
      </c>
      <c r="X686" s="21">
        <f t="shared" si="843"/>
        <v>16.752268403392751</v>
      </c>
      <c r="Y686" s="21">
        <f t="shared" si="844"/>
        <v>5.3589400831999994E-3</v>
      </c>
      <c r="Z686" s="21">
        <f t="shared" si="845"/>
        <v>8.2708998236935987</v>
      </c>
      <c r="AA686" s="21">
        <f t="shared" si="846"/>
        <v>0.37342830065560001</v>
      </c>
      <c r="AB686" s="21">
        <f t="shared" si="847"/>
        <v>1.3797833924551499</v>
      </c>
      <c r="AC686" s="21">
        <f t="shared" si="848"/>
        <v>4.3863162460079499</v>
      </c>
      <c r="AD686" s="21">
        <f t="shared" si="849"/>
        <v>3.5934395564289998</v>
      </c>
      <c r="AE686" s="21">
        <f t="shared" si="850"/>
        <v>6.7424619833943007</v>
      </c>
      <c r="AF686" s="21">
        <f t="shared" si="851"/>
        <v>0.75280072394965003</v>
      </c>
      <c r="AG686" s="21">
        <f t="shared" si="852"/>
        <v>90.538336431732262</v>
      </c>
      <c r="AH686" s="21"/>
      <c r="AI686" s="61">
        <f t="shared" si="853"/>
        <v>52.828284033164529</v>
      </c>
      <c r="AJ686" s="21">
        <f t="shared" si="854"/>
        <v>0.49893730149776189</v>
      </c>
      <c r="AK686" s="21">
        <f t="shared" si="855"/>
        <v>18.502955834652763</v>
      </c>
      <c r="AL686" s="21">
        <f t="shared" si="856"/>
        <v>5.918973436452246E-3</v>
      </c>
      <c r="AM686" s="21">
        <f t="shared" si="857"/>
        <v>9.1352460732808183</v>
      </c>
      <c r="AN686" s="21">
        <f t="shared" si="858"/>
        <v>0.4124532384545993</v>
      </c>
      <c r="AO686" s="21">
        <f t="shared" si="859"/>
        <v>1.5239769658188216</v>
      </c>
      <c r="AP686" s="21">
        <f t="shared" si="860"/>
        <v>4.8447060315884212</v>
      </c>
      <c r="AQ686" s="21">
        <f t="shared" si="861"/>
        <v>3.9689701601028706</v>
      </c>
      <c r="AR686" s="21">
        <f t="shared" si="862"/>
        <v>7.4470796008917768</v>
      </c>
      <c r="AS686" s="21">
        <f t="shared" si="863"/>
        <v>0.83147178711117253</v>
      </c>
      <c r="AT686" s="21">
        <f t="shared" si="864"/>
        <v>99.999999999999986</v>
      </c>
      <c r="AU686" s="21"/>
      <c r="AV686" s="21">
        <f>AR686*'[1]diagram lines'!$G$39</f>
        <v>6.1818666292073603</v>
      </c>
      <c r="AW686" s="21">
        <f>AK686*'[1]diagram lines'!$G$40</f>
        <v>9.7929924348882071</v>
      </c>
      <c r="AX686" s="21">
        <f>AQ686*'[1]diagram lines'!$G$38</f>
        <v>2.944389286246047</v>
      </c>
      <c r="AY686" s="21">
        <f>AP686*'[1]diagram lines'!$G$41</f>
        <v>3.4623061400499426</v>
      </c>
      <c r="AZ686" s="21">
        <f t="shared" si="865"/>
        <v>11.416049760994648</v>
      </c>
      <c r="BA686" s="21">
        <f t="shared" si="866"/>
        <v>0.77792780396288386</v>
      </c>
      <c r="BB686" s="21">
        <f t="shared" si="867"/>
        <v>1.0730569606650873</v>
      </c>
      <c r="BC686" s="86">
        <f t="shared" si="868"/>
        <v>0.93191697799545881</v>
      </c>
      <c r="BX686" s="61">
        <f t="shared" si="869"/>
        <v>0.83666737683089221</v>
      </c>
      <c r="BY686" s="21">
        <f t="shared" si="870"/>
        <v>5.943252378567852E-3</v>
      </c>
      <c r="BZ686" s="21">
        <f t="shared" si="871"/>
        <v>0.17267423499411536</v>
      </c>
      <c r="CA686" s="21">
        <f t="shared" si="872"/>
        <v>3.5268332394013398E-5</v>
      </c>
      <c r="CB686" s="21">
        <f t="shared" si="873"/>
        <v>0.12097892832289492</v>
      </c>
      <c r="CC686" s="21">
        <f t="shared" si="874"/>
        <v>5.5322244149985907E-3</v>
      </c>
      <c r="CD686" s="21">
        <f t="shared" si="875"/>
        <v>3.5982357320099259E-2</v>
      </c>
      <c r="CE686" s="21">
        <f t="shared" si="876"/>
        <v>8.2200731098430804E-2</v>
      </c>
      <c r="CF686" s="21">
        <f t="shared" si="877"/>
        <v>6.0921761574447487E-2</v>
      </c>
      <c r="CG686" s="21">
        <f t="shared" si="878"/>
        <v>7.5223121019108274E-2</v>
      </c>
      <c r="CH686" s="21">
        <f t="shared" si="879"/>
        <v>5.5737403483063748E-3</v>
      </c>
      <c r="CI686" s="21">
        <f t="shared" si="880"/>
        <v>0.26905466148723645</v>
      </c>
      <c r="CJ686" s="21">
        <f t="shared" si="881"/>
        <v>1.6707876581214915</v>
      </c>
      <c r="CL686" s="68">
        <f t="shared" si="882"/>
        <v>0.50076224394162594</v>
      </c>
      <c r="CM686" s="19">
        <f t="shared" si="883"/>
        <v>3.5571560214001101E-3</v>
      </c>
      <c r="CN686" s="19">
        <f t="shared" si="884"/>
        <v>0.10334900078700446</v>
      </c>
      <c r="CO686" s="19">
        <f t="shared" si="885"/>
        <v>2.110880591113922E-5</v>
      </c>
      <c r="CP686" s="19">
        <f t="shared" si="886"/>
        <v>7.2408320551586164E-2</v>
      </c>
      <c r="CQ686" s="19">
        <f t="shared" si="887"/>
        <v>3.311147522611347E-3</v>
      </c>
      <c r="CR686" s="19">
        <f t="shared" si="888"/>
        <v>2.1536164182919048E-2</v>
      </c>
      <c r="CS686" s="19">
        <f t="shared" si="889"/>
        <v>4.9198789983193401E-2</v>
      </c>
      <c r="CT686" s="19">
        <f t="shared" si="890"/>
        <v>3.6462898967630247E-2</v>
      </c>
      <c r="CU686" s="19">
        <f t="shared" si="891"/>
        <v>4.5022550084960235E-2</v>
      </c>
      <c r="CV686" s="19">
        <f t="shared" si="892"/>
        <v>3.3359956432602996E-3</v>
      </c>
      <c r="CW686" s="19">
        <f t="shared" si="893"/>
        <v>0.16103462350789768</v>
      </c>
      <c r="CX686" s="19">
        <f t="shared" si="894"/>
        <v>1</v>
      </c>
      <c r="CZ686" s="68">
        <f t="shared" si="895"/>
        <v>2.5805000000000001E-5</v>
      </c>
      <c r="DA686" s="19">
        <f t="shared" si="896"/>
        <v>1.8283159999999999E-5</v>
      </c>
      <c r="DB686" s="19">
        <f t="shared" si="897"/>
        <v>3.667E-5</v>
      </c>
      <c r="DC686" s="19">
        <f t="shared" si="898"/>
        <v>3.9353559999999993E-5</v>
      </c>
      <c r="DD686" s="19">
        <f t="shared" si="899"/>
        <v>1.2500279999999998E-5</v>
      </c>
      <c r="DE686" s="19">
        <f t="shared" si="900"/>
        <v>1.2500279999999998E-5</v>
      </c>
      <c r="DF686" s="19">
        <f t="shared" si="901"/>
        <v>1.1094679999999998E-5</v>
      </c>
      <c r="DG686" s="19">
        <f t="shared" si="902"/>
        <v>1.556416E-5</v>
      </c>
      <c r="DH686" s="19">
        <f t="shared" si="903"/>
        <v>2.4635119999999999E-5</v>
      </c>
      <c r="DI686" s="19">
        <f t="shared" si="904"/>
        <v>3.7899719999999994E-5</v>
      </c>
      <c r="DJ686" s="19">
        <f t="shared" si="905"/>
        <v>0</v>
      </c>
      <c r="DK686" s="19">
        <f t="shared" si="906"/>
        <v>2.0759639999999996E-5</v>
      </c>
      <c r="DM686" s="68">
        <f t="shared" si="907"/>
        <v>1165.8901614420802</v>
      </c>
      <c r="DN686" s="19">
        <f t="shared" si="908"/>
        <v>15.541384694409546</v>
      </c>
      <c r="DO686" s="19">
        <f t="shared" si="909"/>
        <v>287.35926152830581</v>
      </c>
      <c r="DP686" s="19">
        <f t="shared" si="910"/>
        <v>8.5655915651590933E-2</v>
      </c>
      <c r="DQ686" s="19">
        <f t="shared" si="911"/>
        <v>416.19370379155237</v>
      </c>
      <c r="DR686" s="19">
        <f t="shared" si="912"/>
        <v>18.791003501845477</v>
      </c>
      <c r="DS686" s="19">
        <f t="shared" si="913"/>
        <v>78.227350096770508</v>
      </c>
      <c r="DT686" s="19">
        <f t="shared" si="914"/>
        <v>177.27061031610353</v>
      </c>
      <c r="DU686" s="19">
        <f t="shared" si="915"/>
        <v>91.752551114157313</v>
      </c>
      <c r="DV686" s="19">
        <f t="shared" si="916"/>
        <v>111.90384039785137</v>
      </c>
      <c r="DX686" s="19">
        <f t="shared" si="917"/>
        <v>139.7829594160745</v>
      </c>
      <c r="DZ686" s="68">
        <f t="shared" si="918"/>
        <v>2502.7984822148028</v>
      </c>
      <c r="EA686" s="21">
        <f t="shared" si="919"/>
        <v>2.5027984822148026</v>
      </c>
      <c r="EB686" s="92">
        <f t="shared" si="920"/>
        <v>984</v>
      </c>
    </row>
    <row r="687" spans="1:132" x14ac:dyDescent="0.3">
      <c r="A687" s="19">
        <f>'A. Thermody. result (all suite)'!C643</f>
        <v>982</v>
      </c>
      <c r="B687" s="19" t="str">
        <f>'A. Thermody. result (all suite)'!A643</f>
        <v>Basanite</v>
      </c>
      <c r="C687" s="24">
        <f>'A. Thermody. result (all suite)'!G643</f>
        <v>45.670467000000002</v>
      </c>
      <c r="D687" s="19">
        <f>'A. Thermody. result (all suite)'!D643</f>
        <v>5000</v>
      </c>
      <c r="E687" s="61">
        <f>'A. Thermody. result (all suite)'!I643</f>
        <v>50.334708999999997</v>
      </c>
      <c r="F687" s="21">
        <f>'A. Thermody. result (all suite)'!J643</f>
        <v>0.46420499999999998</v>
      </c>
      <c r="G687" s="21">
        <f>'A. Thermody. result (all suite)'!K643</f>
        <v>17.604721000000001</v>
      </c>
      <c r="H687" s="21">
        <f>'A. Thermody. result (all suite)'!L643</f>
        <v>5.5849999999999997E-3</v>
      </c>
      <c r="I687" s="21">
        <f>'A. Thermody. result (all suite)'!M643</f>
        <v>8.6557019999999998</v>
      </c>
      <c r="J687" s="21">
        <f>'A. Thermody. result (all suite)'!N643</f>
        <v>0.39416699999999999</v>
      </c>
      <c r="K687" s="21">
        <f>'A. Thermody. result (all suite)'!O643</f>
        <v>1.4083570000000001</v>
      </c>
      <c r="L687" s="21">
        <f>'A. Thermody. result (all suite)'!P643</f>
        <v>4.5674939999999999</v>
      </c>
      <c r="M687" s="21">
        <f>'A. Thermody. result (all suite)'!Q643</f>
        <v>3.7920750000000001</v>
      </c>
      <c r="N687" s="21">
        <f>'A. Thermody. result (all suite)'!R643</f>
        <v>7.1169079999999996</v>
      </c>
      <c r="O687" s="21">
        <f>'A. Thermody. result (all suite)'!S643</f>
        <v>0.78690199999999999</v>
      </c>
      <c r="P687" s="21">
        <f>'A. Thermody. result (all suite)'!T643</f>
        <v>4.8691740000000001</v>
      </c>
      <c r="Q687" s="21">
        <f t="shared" si="838"/>
        <v>99.999998999999974</v>
      </c>
      <c r="S687" s="19">
        <f t="shared" si="839"/>
        <v>1255</v>
      </c>
      <c r="T687" s="19">
        <f t="shared" si="840"/>
        <v>0.5</v>
      </c>
      <c r="V687" s="61">
        <f t="shared" si="841"/>
        <v>47.883824411887488</v>
      </c>
      <c r="W687" s="21">
        <f t="shared" si="842"/>
        <v>0.44160205060727042</v>
      </c>
      <c r="X687" s="21">
        <f t="shared" si="843"/>
        <v>16.747516493723417</v>
      </c>
      <c r="Y687" s="21">
        <f t="shared" si="844"/>
        <v>5.3130566293805659E-3</v>
      </c>
      <c r="Z687" s="21">
        <f t="shared" si="845"/>
        <v>8.2342408044839086</v>
      </c>
      <c r="AA687" s="21">
        <f t="shared" si="846"/>
        <v>0.3749743227274932</v>
      </c>
      <c r="AB687" s="21">
        <f t="shared" si="847"/>
        <v>1.3397816464430665</v>
      </c>
      <c r="AC687" s="21">
        <f t="shared" si="848"/>
        <v>4.3450947674764473</v>
      </c>
      <c r="AD687" s="21">
        <f t="shared" si="849"/>
        <v>3.6074322681930728</v>
      </c>
      <c r="AE687" s="21">
        <f t="shared" si="850"/>
        <v>6.7703733625947331</v>
      </c>
      <c r="AF687" s="21">
        <f t="shared" si="851"/>
        <v>0.74858637202736367</v>
      </c>
      <c r="AG687" s="21">
        <f t="shared" si="852"/>
        <v>90.498739556793666</v>
      </c>
      <c r="AH687" s="21"/>
      <c r="AI687" s="61">
        <f t="shared" si="853"/>
        <v>52.911040138672178</v>
      </c>
      <c r="AJ687" s="21">
        <f t="shared" si="854"/>
        <v>0.48796486312401877</v>
      </c>
      <c r="AK687" s="21">
        <f t="shared" si="855"/>
        <v>18.505800827439476</v>
      </c>
      <c r="AL687" s="21">
        <f t="shared" si="856"/>
        <v>5.8708625726729465E-3</v>
      </c>
      <c r="AM687" s="21">
        <f t="shared" si="857"/>
        <v>9.0987353468237018</v>
      </c>
      <c r="AN687" s="21">
        <f t="shared" si="858"/>
        <v>0.41434203897632538</v>
      </c>
      <c r="AO687" s="21">
        <f t="shared" si="859"/>
        <v>1.4804423277102869</v>
      </c>
      <c r="AP687" s="21">
        <f t="shared" si="860"/>
        <v>4.8012765578349592</v>
      </c>
      <c r="AQ687" s="21">
        <f t="shared" si="861"/>
        <v>3.9861685210866185</v>
      </c>
      <c r="AR687" s="21">
        <f t="shared" si="862"/>
        <v>7.4811797332778296</v>
      </c>
      <c r="AS687" s="21">
        <f t="shared" si="863"/>
        <v>0.82717878248191345</v>
      </c>
      <c r="AT687" s="21">
        <f t="shared" si="864"/>
        <v>99.999999999999986</v>
      </c>
      <c r="AU687" s="21"/>
      <c r="AV687" s="21">
        <f>AR687*'[1]diagram lines'!$G$39</f>
        <v>6.2101733590593744</v>
      </c>
      <c r="AW687" s="21">
        <f>AK687*'[1]diagram lines'!$G$40</f>
        <v>9.7944981939186331</v>
      </c>
      <c r="AX687" s="21">
        <f>AQ687*'[1]diagram lines'!$G$38</f>
        <v>2.9571479283569335</v>
      </c>
      <c r="AY687" s="21">
        <f>AP687*'[1]diagram lines'!$G$41</f>
        <v>3.4312689351802699</v>
      </c>
      <c r="AZ687" s="21">
        <f t="shared" si="865"/>
        <v>11.467348254364449</v>
      </c>
      <c r="BA687" s="21">
        <f t="shared" si="866"/>
        <v>0.77742811067474982</v>
      </c>
      <c r="BB687" s="21">
        <f t="shared" si="867"/>
        <v>1.0684144132008586</v>
      </c>
      <c r="BC687" s="86">
        <f t="shared" si="868"/>
        <v>0.93596640745804238</v>
      </c>
      <c r="BX687" s="61">
        <f t="shared" si="869"/>
        <v>0.83779475699067907</v>
      </c>
      <c r="BY687" s="21">
        <f t="shared" si="870"/>
        <v>5.8112794191286935E-3</v>
      </c>
      <c r="BZ687" s="21">
        <f t="shared" si="871"/>
        <v>0.172663014907807</v>
      </c>
      <c r="CA687" s="21">
        <f t="shared" si="872"/>
        <v>3.4974012148537792E-5</v>
      </c>
      <c r="CB687" s="21">
        <f t="shared" si="873"/>
        <v>0.1204690605427975</v>
      </c>
      <c r="CC687" s="21">
        <f t="shared" si="874"/>
        <v>5.5563433887792502E-3</v>
      </c>
      <c r="CD687" s="21">
        <f t="shared" si="875"/>
        <v>3.4946823821339956E-2</v>
      </c>
      <c r="CE687" s="21">
        <f t="shared" si="876"/>
        <v>8.1446041369472186E-2</v>
      </c>
      <c r="CF687" s="21">
        <f t="shared" si="877"/>
        <v>6.1172366510727536E-2</v>
      </c>
      <c r="CG687" s="21">
        <f t="shared" si="878"/>
        <v>7.5551040339702752E-2</v>
      </c>
      <c r="CH687" s="21">
        <f t="shared" si="879"/>
        <v>5.5437496477484085E-3</v>
      </c>
      <c r="CI687" s="21">
        <f t="shared" si="880"/>
        <v>0.27020943396226416</v>
      </c>
      <c r="CJ687" s="21">
        <f t="shared" si="881"/>
        <v>1.6711988849125956</v>
      </c>
      <c r="CL687" s="68">
        <f t="shared" si="882"/>
        <v>0.50131361656245721</v>
      </c>
      <c r="CM687" s="19">
        <f t="shared" si="883"/>
        <v>3.4773116901837963E-3</v>
      </c>
      <c r="CN687" s="19">
        <f t="shared" si="884"/>
        <v>0.10331685622016039</v>
      </c>
      <c r="CO687" s="19">
        <f t="shared" si="885"/>
        <v>2.0927498494810776E-5</v>
      </c>
      <c r="CP687" s="19">
        <f t="shared" si="886"/>
        <v>7.2085412233324986E-2</v>
      </c>
      <c r="CQ687" s="19">
        <f t="shared" si="887"/>
        <v>3.3247648971892708E-3</v>
      </c>
      <c r="CR687" s="19">
        <f t="shared" si="888"/>
        <v>2.0911229738624252E-2</v>
      </c>
      <c r="CS687" s="19">
        <f t="shared" si="889"/>
        <v>4.8735097961564187E-2</v>
      </c>
      <c r="CT687" s="19">
        <f t="shared" si="890"/>
        <v>3.6603881837754385E-2</v>
      </c>
      <c r="CU687" s="19">
        <f t="shared" si="891"/>
        <v>4.5207689534602642E-2</v>
      </c>
      <c r="CV687" s="19">
        <f t="shared" si="892"/>
        <v>3.3172291447755176E-3</v>
      </c>
      <c r="CW687" s="19">
        <f t="shared" si="893"/>
        <v>0.16168598268086817</v>
      </c>
      <c r="CX687" s="19">
        <f t="shared" si="894"/>
        <v>0.99999999999999967</v>
      </c>
      <c r="CZ687" s="68">
        <f t="shared" si="895"/>
        <v>2.5805000000000001E-5</v>
      </c>
      <c r="DA687" s="19">
        <f t="shared" si="896"/>
        <v>1.8268679999999995E-5</v>
      </c>
      <c r="DB687" s="19">
        <f t="shared" si="897"/>
        <v>3.667E-5</v>
      </c>
      <c r="DC687" s="19">
        <f t="shared" si="898"/>
        <v>3.9335379999999995E-5</v>
      </c>
      <c r="DD687" s="19">
        <f t="shared" si="899"/>
        <v>1.2494439999999998E-5</v>
      </c>
      <c r="DE687" s="19">
        <f t="shared" si="900"/>
        <v>1.2494439999999998E-5</v>
      </c>
      <c r="DF687" s="19">
        <f t="shared" si="901"/>
        <v>1.1088139999999999E-5</v>
      </c>
      <c r="DG687" s="19">
        <f t="shared" si="902"/>
        <v>1.5556679999999998E-5</v>
      </c>
      <c r="DH687" s="19">
        <f t="shared" si="903"/>
        <v>2.4619759999999998E-5</v>
      </c>
      <c r="DI687" s="19">
        <f t="shared" si="904"/>
        <v>3.7875559999999991E-5</v>
      </c>
      <c r="DJ687" s="19">
        <f t="shared" si="905"/>
        <v>0</v>
      </c>
      <c r="DK687" s="19">
        <f t="shared" si="906"/>
        <v>2.0740719999999994E-5</v>
      </c>
      <c r="DM687" s="68">
        <f t="shared" si="907"/>
        <v>1167.1738842500456</v>
      </c>
      <c r="DN687" s="19">
        <f t="shared" si="908"/>
        <v>15.204582805757269</v>
      </c>
      <c r="DO687" s="19">
        <f t="shared" si="909"/>
        <v>287.26988437980782</v>
      </c>
      <c r="DP687" s="19">
        <f t="shared" si="910"/>
        <v>8.4959449600749581E-2</v>
      </c>
      <c r="DQ687" s="19">
        <f t="shared" si="911"/>
        <v>414.53133305409449</v>
      </c>
      <c r="DR687" s="19">
        <f t="shared" si="912"/>
        <v>18.87710227962253</v>
      </c>
      <c r="DS687" s="19">
        <f t="shared" si="913"/>
        <v>76.002157121623398</v>
      </c>
      <c r="DT687" s="19">
        <f t="shared" si="914"/>
        <v>175.68429084383814</v>
      </c>
      <c r="DU687" s="19">
        <f t="shared" si="915"/>
        <v>92.164774763133124</v>
      </c>
      <c r="DV687" s="19">
        <f t="shared" si="916"/>
        <v>112.43568026874243</v>
      </c>
      <c r="DX687" s="19">
        <f t="shared" si="917"/>
        <v>140.4763869291541</v>
      </c>
      <c r="DZ687" s="68">
        <f t="shared" si="918"/>
        <v>2499.9050361454201</v>
      </c>
      <c r="EA687" s="21">
        <f t="shared" si="919"/>
        <v>2.49990503614542</v>
      </c>
      <c r="EB687" s="92">
        <f t="shared" si="920"/>
        <v>982</v>
      </c>
    </row>
    <row r="688" spans="1:132" x14ac:dyDescent="0.3">
      <c r="A688" s="19">
        <f>'A. Thermody. result (all suite)'!C644</f>
        <v>980</v>
      </c>
      <c r="B688" s="19" t="str">
        <f>'A. Thermody. result (all suite)'!A644</f>
        <v>Basanite</v>
      </c>
      <c r="C688" s="24">
        <f>'A. Thermody. result (all suite)'!G644</f>
        <v>45.475003999999998</v>
      </c>
      <c r="D688" s="19">
        <f>'A. Thermody. result (all suite)'!D644</f>
        <v>5000</v>
      </c>
      <c r="E688" s="61">
        <f>'A. Thermody. result (all suite)'!I644</f>
        <v>50.402199000000003</v>
      </c>
      <c r="F688" s="21">
        <f>'A. Thermody. result (all suite)'!J644</f>
        <v>0.453903</v>
      </c>
      <c r="G688" s="21">
        <f>'A. Thermody. result (all suite)'!K644</f>
        <v>17.603114000000001</v>
      </c>
      <c r="H688" s="21">
        <f>'A. Thermody. result (all suite)'!L644</f>
        <v>5.5380000000000004E-3</v>
      </c>
      <c r="I688" s="21">
        <f>'A. Thermody. result (all suite)'!M644</f>
        <v>8.6185709999999993</v>
      </c>
      <c r="J688" s="21">
        <f>'A. Thermody. result (all suite)'!N644</f>
        <v>0.39586100000000002</v>
      </c>
      <c r="K688" s="21">
        <f>'A. Thermody. result (all suite)'!O644</f>
        <v>1.367518</v>
      </c>
      <c r="L688" s="21">
        <f>'A. Thermody. result (all suite)'!P644</f>
        <v>4.525798</v>
      </c>
      <c r="M688" s="21">
        <f>'A. Thermody. result (all suite)'!Q644</f>
        <v>3.8074499999999998</v>
      </c>
      <c r="N688" s="21">
        <f>'A. Thermody. result (all suite)'!R644</f>
        <v>7.1474979999999997</v>
      </c>
      <c r="O688" s="21">
        <f>'A. Thermody. result (all suite)'!S644</f>
        <v>0.78276500000000004</v>
      </c>
      <c r="P688" s="21">
        <f>'A. Thermody. result (all suite)'!T644</f>
        <v>4.8897849999999998</v>
      </c>
      <c r="Q688" s="21">
        <f t="shared" si="838"/>
        <v>100</v>
      </c>
      <c r="S688" s="19">
        <f t="shared" si="839"/>
        <v>1253</v>
      </c>
      <c r="T688" s="19">
        <f t="shared" si="840"/>
        <v>0.5</v>
      </c>
      <c r="V688" s="61">
        <f t="shared" si="841"/>
        <v>47.937639833627856</v>
      </c>
      <c r="W688" s="21">
        <f t="shared" si="842"/>
        <v>0.43170811919144997</v>
      </c>
      <c r="X688" s="21">
        <f t="shared" si="843"/>
        <v>16.742359572095101</v>
      </c>
      <c r="Y688" s="21">
        <f t="shared" si="844"/>
        <v>5.2672037066999996E-3</v>
      </c>
      <c r="Z688" s="21">
        <f t="shared" si="845"/>
        <v>8.1971414080276492</v>
      </c>
      <c r="AA688" s="21">
        <f t="shared" si="846"/>
        <v>0.37650424820114997</v>
      </c>
      <c r="AB688" s="21">
        <f t="shared" si="847"/>
        <v>1.3006493099637</v>
      </c>
      <c r="AC688" s="21">
        <f t="shared" si="848"/>
        <v>4.3044962082657001</v>
      </c>
      <c r="AD688" s="21">
        <f t="shared" si="849"/>
        <v>3.6212738810174994</v>
      </c>
      <c r="AE688" s="21">
        <f t="shared" si="850"/>
        <v>6.7980007149206996</v>
      </c>
      <c r="AF688" s="21">
        <f t="shared" si="851"/>
        <v>0.74448947444475</v>
      </c>
      <c r="AG688" s="21">
        <f t="shared" si="852"/>
        <v>90.459529973462253</v>
      </c>
      <c r="AH688" s="21"/>
      <c r="AI688" s="61">
        <f t="shared" si="853"/>
        <v>52.993465528387254</v>
      </c>
      <c r="AJ688" s="21">
        <f t="shared" si="854"/>
        <v>0.47723895903294922</v>
      </c>
      <c r="AK688" s="21">
        <f t="shared" si="855"/>
        <v>18.508121341119878</v>
      </c>
      <c r="AL688" s="21">
        <f t="shared" si="856"/>
        <v>5.822718411476622E-3</v>
      </c>
      <c r="AM688" s="21">
        <f t="shared" si="857"/>
        <v>9.0616670354493465</v>
      </c>
      <c r="AN688" s="21">
        <f t="shared" si="858"/>
        <v>0.41621291677239924</v>
      </c>
      <c r="AO688" s="21">
        <f t="shared" si="859"/>
        <v>1.4378245281014244</v>
      </c>
      <c r="AP688" s="21">
        <f t="shared" si="860"/>
        <v>4.7584773097190451</v>
      </c>
      <c r="AQ688" s="21">
        <f t="shared" si="861"/>
        <v>4.0031977637733229</v>
      </c>
      <c r="AR688" s="21">
        <f t="shared" si="862"/>
        <v>7.5149635609592504</v>
      </c>
      <c r="AS688" s="21">
        <f t="shared" si="863"/>
        <v>0.82300833827365438</v>
      </c>
      <c r="AT688" s="21">
        <f t="shared" si="864"/>
        <v>100</v>
      </c>
      <c r="AU688" s="21"/>
      <c r="AV688" s="21">
        <f>AR688*'[1]diagram lines'!$G$39</f>
        <v>6.2382175224285508</v>
      </c>
      <c r="AW688" s="21">
        <f>AK688*'[1]diagram lines'!$G$40</f>
        <v>9.7957263637916139</v>
      </c>
      <c r="AX688" s="21">
        <f>AQ688*'[1]diagram lines'!$G$38</f>
        <v>2.9697811096853406</v>
      </c>
      <c r="AY688" s="21">
        <f>AP688*'[1]diagram lines'!$G$41</f>
        <v>3.4006821258723239</v>
      </c>
      <c r="AZ688" s="21">
        <f t="shared" si="865"/>
        <v>11.518161324732574</v>
      </c>
      <c r="BA688" s="21">
        <f t="shared" si="866"/>
        <v>0.77690335347630213</v>
      </c>
      <c r="BB688" s="21">
        <f t="shared" si="867"/>
        <v>1.063827956015106</v>
      </c>
      <c r="BC688" s="86">
        <f t="shared" si="868"/>
        <v>0.94000161806783755</v>
      </c>
      <c r="BX688" s="61">
        <f t="shared" si="869"/>
        <v>0.83891809254327576</v>
      </c>
      <c r="BY688" s="21">
        <f t="shared" si="870"/>
        <v>5.6823109664496749E-3</v>
      </c>
      <c r="BZ688" s="21">
        <f t="shared" si="871"/>
        <v>0.17264725382502946</v>
      </c>
      <c r="CA688" s="21">
        <f t="shared" si="872"/>
        <v>3.4679691903062186E-5</v>
      </c>
      <c r="CB688" s="21">
        <f t="shared" si="873"/>
        <v>0.11995227557411274</v>
      </c>
      <c r="CC688" s="21">
        <f t="shared" si="874"/>
        <v>5.5802227234282497E-3</v>
      </c>
      <c r="CD688" s="21">
        <f t="shared" si="875"/>
        <v>3.3933449131513652E-2</v>
      </c>
      <c r="CE688" s="21">
        <f t="shared" si="876"/>
        <v>8.0702532097004287E-2</v>
      </c>
      <c r="CF688" s="21">
        <f t="shared" si="877"/>
        <v>6.1420390385546052E-2</v>
      </c>
      <c r="CG688" s="21">
        <f t="shared" si="878"/>
        <v>7.5875774946921437E-2</v>
      </c>
      <c r="CH688" s="21">
        <f t="shared" si="879"/>
        <v>5.514604351011667E-3</v>
      </c>
      <c r="CI688" s="21">
        <f t="shared" si="880"/>
        <v>0.27135321864594897</v>
      </c>
      <c r="CJ688" s="21">
        <f t="shared" si="881"/>
        <v>1.6716148048821453</v>
      </c>
      <c r="CL688" s="68">
        <f t="shared" si="882"/>
        <v>0.5018608892988492</v>
      </c>
      <c r="CM688" s="19">
        <f t="shared" si="883"/>
        <v>3.3992944725386646E-3</v>
      </c>
      <c r="CN688" s="19">
        <f t="shared" si="884"/>
        <v>0.10328172095676175</v>
      </c>
      <c r="CO688" s="19">
        <f t="shared" si="885"/>
        <v>2.0746222037383323E-5</v>
      </c>
      <c r="CP688" s="19">
        <f t="shared" si="886"/>
        <v>7.1758323283437175E-2</v>
      </c>
      <c r="CQ688" s="19">
        <f t="shared" si="887"/>
        <v>3.3382228412494079E-3</v>
      </c>
      <c r="CR688" s="19">
        <f t="shared" si="888"/>
        <v>2.0299801744042389E-2</v>
      </c>
      <c r="CS688" s="19">
        <f t="shared" si="889"/>
        <v>4.8278186973041377E-2</v>
      </c>
      <c r="CT688" s="19">
        <f t="shared" si="890"/>
        <v>3.6743148126087817E-2</v>
      </c>
      <c r="CU688" s="19">
        <f t="shared" si="891"/>
        <v>4.539070527810439E-2</v>
      </c>
      <c r="CV688" s="19">
        <f t="shared" si="892"/>
        <v>3.2989683597594516E-3</v>
      </c>
      <c r="CW688" s="19">
        <f t="shared" si="893"/>
        <v>0.1623299924440908</v>
      </c>
      <c r="CX688" s="19">
        <f t="shared" si="894"/>
        <v>0.99999999999999978</v>
      </c>
      <c r="CZ688" s="68">
        <f t="shared" si="895"/>
        <v>2.5805000000000001E-5</v>
      </c>
      <c r="DA688" s="19">
        <f t="shared" si="896"/>
        <v>1.8254199999999999E-5</v>
      </c>
      <c r="DB688" s="19">
        <f t="shared" si="897"/>
        <v>3.667E-5</v>
      </c>
      <c r="DC688" s="19">
        <f t="shared" si="898"/>
        <v>3.931719999999999E-5</v>
      </c>
      <c r="DD688" s="19">
        <f t="shared" si="899"/>
        <v>1.2488599999999998E-5</v>
      </c>
      <c r="DE688" s="19">
        <f t="shared" si="900"/>
        <v>1.2488599999999998E-5</v>
      </c>
      <c r="DF688" s="19">
        <f t="shared" si="901"/>
        <v>1.1081599999999999E-5</v>
      </c>
      <c r="DG688" s="19">
        <f t="shared" si="902"/>
        <v>1.5549199999999997E-5</v>
      </c>
      <c r="DH688" s="19">
        <f t="shared" si="903"/>
        <v>2.4604400000000001E-5</v>
      </c>
      <c r="DI688" s="19">
        <f t="shared" si="904"/>
        <v>3.7851399999999995E-5</v>
      </c>
      <c r="DJ688" s="19">
        <f t="shared" si="905"/>
        <v>0</v>
      </c>
      <c r="DK688" s="19">
        <f t="shared" si="906"/>
        <v>2.0721799999999995E-5</v>
      </c>
      <c r="DM688" s="68">
        <f t="shared" si="907"/>
        <v>1168.4480615801147</v>
      </c>
      <c r="DN688" s="19">
        <f t="shared" si="908"/>
        <v>14.875241997260275</v>
      </c>
      <c r="DO688" s="19">
        <f t="shared" si="909"/>
        <v>287.17219167579566</v>
      </c>
      <c r="DP688" s="19">
        <f t="shared" si="910"/>
        <v>8.4262465209876181E-2</v>
      </c>
      <c r="DQ688" s="19">
        <f t="shared" si="911"/>
        <v>412.84335537329736</v>
      </c>
      <c r="DR688" s="19">
        <f t="shared" si="912"/>
        <v>18.962375955530085</v>
      </c>
      <c r="DS688" s="19">
        <f t="shared" si="913"/>
        <v>73.823456024843736</v>
      </c>
      <c r="DT688" s="19">
        <f t="shared" si="914"/>
        <v>174.12090174723849</v>
      </c>
      <c r="DU688" s="19">
        <f t="shared" si="915"/>
        <v>92.573188223902378</v>
      </c>
      <c r="DV688" s="19">
        <f t="shared" si="916"/>
        <v>112.96291384724037</v>
      </c>
      <c r="DX688" s="19">
        <f t="shared" si="917"/>
        <v>141.16468954639637</v>
      </c>
      <c r="DZ688" s="68">
        <f t="shared" si="918"/>
        <v>2497.0306384368291</v>
      </c>
      <c r="EA688" s="21">
        <f t="shared" si="919"/>
        <v>2.4970306384368293</v>
      </c>
      <c r="EB688" s="92">
        <f t="shared" si="920"/>
        <v>980</v>
      </c>
    </row>
    <row r="689" spans="1:132" x14ac:dyDescent="0.3">
      <c r="A689" s="19">
        <f>'A. Thermody. result (all suite)'!C645</f>
        <v>978</v>
      </c>
      <c r="B689" s="19" t="str">
        <f>'A. Thermody. result (all suite)'!A645</f>
        <v>Basanite</v>
      </c>
      <c r="C689" s="24">
        <f>'A. Thermody. result (all suite)'!G645</f>
        <v>45.283051999999998</v>
      </c>
      <c r="D689" s="19">
        <f>'A. Thermody. result (all suite)'!D645</f>
        <v>5000</v>
      </c>
      <c r="E689" s="61">
        <f>'A. Thermody. result (all suite)'!I645</f>
        <v>50.469462</v>
      </c>
      <c r="F689" s="21">
        <f>'A. Thermody. result (all suite)'!J645</f>
        <v>0.443832</v>
      </c>
      <c r="G689" s="21">
        <f>'A. Thermody. result (all suite)'!K645</f>
        <v>17.601047000000001</v>
      </c>
      <c r="H689" s="21">
        <f>'A. Thermody. result (all suite)'!L645</f>
        <v>5.4900000000000001E-3</v>
      </c>
      <c r="I689" s="21">
        <f>'A. Thermody. result (all suite)'!M645</f>
        <v>8.5809429999999995</v>
      </c>
      <c r="J689" s="21">
        <f>'A. Thermody. result (all suite)'!N645</f>
        <v>0.39753899999999998</v>
      </c>
      <c r="K689" s="21">
        <f>'A. Thermody. result (all suite)'!O645</f>
        <v>1.327556</v>
      </c>
      <c r="L689" s="21">
        <f>'A. Thermody. result (all suite)'!P645</f>
        <v>4.4847169999999998</v>
      </c>
      <c r="M689" s="21">
        <f>'A. Thermody. result (all suite)'!Q645</f>
        <v>3.8226689999999999</v>
      </c>
      <c r="N689" s="21">
        <f>'A. Thermody. result (all suite)'!R645</f>
        <v>7.1777959999999998</v>
      </c>
      <c r="O689" s="21">
        <f>'A. Thermody. result (all suite)'!S645</f>
        <v>0.77874500000000002</v>
      </c>
      <c r="P689" s="21">
        <f>'A. Thermody. result (all suite)'!T645</f>
        <v>4.910202</v>
      </c>
      <c r="Q689" s="21">
        <f t="shared" ref="Q689:Q752" si="921">SUM(E689:P689)</f>
        <v>99.999998000000005</v>
      </c>
      <c r="S689" s="19">
        <f t="shared" ref="S689:S752" si="922">A689+273</f>
        <v>1251</v>
      </c>
      <c r="T689" s="19">
        <f t="shared" ref="T689:T752" si="923">D689/10000</f>
        <v>0.5</v>
      </c>
      <c r="V689" s="61">
        <f t="shared" ref="V689:V752" si="924">(E689*(Q689-P689))/Q689</f>
        <v>47.991309417923702</v>
      </c>
      <c r="W689" s="21">
        <f t="shared" ref="W689:W752" si="925">(F689*(Q689-P689))/Q689</f>
        <v>0.42203895182349904</v>
      </c>
      <c r="X689" s="21">
        <f t="shared" ref="X689:X752" si="926">(G689*(Q689-P689))/Q689</f>
        <v>16.736800020900123</v>
      </c>
      <c r="Y689" s="21">
        <f t="shared" ref="Y689:Y752" si="927">(H689*(Q689-P689))/Q689</f>
        <v>5.2204299048085982E-3</v>
      </c>
      <c r="Z689" s="21">
        <f t="shared" ref="Z689:Z752" si="928">(I689*(Q689-P689))/Q689</f>
        <v>8.1596013567683077</v>
      </c>
      <c r="AA689" s="21">
        <f t="shared" ref="AA689:AA752" si="929">(J689*(Q689-P689))/Q689</f>
        <v>0.37801903168082063</v>
      </c>
      <c r="AB689" s="21">
        <f t="shared" ref="AB689:AB752" si="930">(K689*(Q689-P689))/Q689</f>
        <v>1.2623703174331664</v>
      </c>
      <c r="AC689" s="21">
        <f t="shared" ref="AC689:AC752" si="931">(L689*(Q689-P689))/Q689</f>
        <v>4.2645083317674866</v>
      </c>
      <c r="AD689" s="21">
        <f t="shared" ref="AD689:AD752" si="932">(M689*(Q689-P689))/Q689</f>
        <v>3.6349682265546046</v>
      </c>
      <c r="AE689" s="21">
        <f t="shared" ref="AE689:AE752" si="933">(N689*(Q689-P689))/Q689</f>
        <v>6.8253517102031944</v>
      </c>
      <c r="AF689" s="21">
        <f t="shared" ref="AF689:AF752" si="934">(O689*(Q689-P689))/Q689</f>
        <v>0.74050704667034095</v>
      </c>
      <c r="AG689" s="21">
        <f t="shared" ref="AG689:AG752" si="935">SUM(V689:AF689)</f>
        <v>90.420694841630066</v>
      </c>
      <c r="AH689" s="21"/>
      <c r="AI689" s="61">
        <f t="shared" ref="AI689:AI752" si="936">V689*100/AG689</f>
        <v>53.075581316842857</v>
      </c>
      <c r="AJ689" s="21">
        <f t="shared" ref="AJ689:AJ752" si="937">W689*100/AG689</f>
        <v>0.46675039664613432</v>
      </c>
      <c r="AK689" s="21">
        <f t="shared" ref="AK689:AK752" si="938">X689*100/AG689</f>
        <v>18.509921926849017</v>
      </c>
      <c r="AL689" s="21">
        <f t="shared" ref="AL689:AL752" si="939">Y689*100/AG689</f>
        <v>5.7734901439897915E-3</v>
      </c>
      <c r="AM689" s="21">
        <f t="shared" ref="AM689:AM752" si="940">Z689*100/AG689</f>
        <v>9.0240418645971214</v>
      </c>
      <c r="AN689" s="21">
        <f t="shared" ref="AN689:AN752" si="941">AA689*100/AG689</f>
        <v>0.41806693959044772</v>
      </c>
      <c r="AO689" s="21">
        <f t="shared" ref="AO689:AO752" si="942">AB689*100/AG689</f>
        <v>1.3961077379953575</v>
      </c>
      <c r="AP689" s="21">
        <f t="shared" ref="AP689:AP752" si="943">AC689*100/AG689</f>
        <v>4.7162967938221252</v>
      </c>
      <c r="AQ689" s="21">
        <f t="shared" ref="AQ689:AQ752" si="944">AD689*100/AG689</f>
        <v>4.0200622577842102</v>
      </c>
      <c r="AR689" s="21">
        <f t="shared" ref="AR689:AR752" si="945">AE689*100/AG689</f>
        <v>7.548439792635584</v>
      </c>
      <c r="AS689" s="21">
        <f t="shared" ref="AS689:AS752" si="946">AF689*100/AG689</f>
        <v>0.81895748309313854</v>
      </c>
      <c r="AT689" s="21">
        <f t="shared" ref="AT689:AT752" si="947">SUM(AI689:AS689)</f>
        <v>99.999999999999986</v>
      </c>
      <c r="AU689" s="21"/>
      <c r="AV689" s="21">
        <f>AR689*'[1]diagram lines'!$G$39</f>
        <v>6.2660063484600004</v>
      </c>
      <c r="AW689" s="21">
        <f>AK689*'[1]diagram lines'!$G$40</f>
        <v>9.7966793532805045</v>
      </c>
      <c r="AX689" s="21">
        <f>AQ689*'[1]diagram lines'!$G$38</f>
        <v>2.9822920718444337</v>
      </c>
      <c r="AY689" s="21">
        <f>AP689*'[1]diagram lines'!$G$41</f>
        <v>3.3705374982668181</v>
      </c>
      <c r="AZ689" s="21">
        <f t="shared" ref="AZ689:AZ752" si="948">SUM(AQ689:AR689)</f>
        <v>11.568502050419795</v>
      </c>
      <c r="BA689" s="21">
        <f t="shared" ref="BA689:BA752" si="949">AW689/(AY689+AX689+AV689)</f>
        <v>0.77635365230977005</v>
      </c>
      <c r="BB689" s="21">
        <f t="shared" ref="BB689:BB752" si="950">AW689/(AX689+AV689)</f>
        <v>1.0592953328335635</v>
      </c>
      <c r="BC689" s="86">
        <f t="shared" ref="BC689:BC752" si="951">(AX689+AV689)/AW689</f>
        <v>0.94402379487979859</v>
      </c>
      <c r="BX689" s="61">
        <f t="shared" ref="BX689:BX752" si="952">E689/$BH$48</f>
        <v>0.8400376498002663</v>
      </c>
      <c r="BY689" s="21">
        <f t="shared" ref="BY689:BY752" si="953">F689/$BI$48</f>
        <v>5.556234351527291E-3</v>
      </c>
      <c r="BZ689" s="21">
        <f t="shared" ref="BZ689:BZ752" si="954">G689/$BJ$48</f>
        <v>0.17262698116908595</v>
      </c>
      <c r="CA689" s="21">
        <f t="shared" ref="CA689:CA752" si="955">H689/$BK$48</f>
        <v>3.4379109524704116E-5</v>
      </c>
      <c r="CB689" s="21">
        <f t="shared" ref="CB689:CB752" si="956">I689/$BL$48</f>
        <v>0.11942857341684064</v>
      </c>
      <c r="CC689" s="21">
        <f t="shared" ref="CC689:CC752" si="957">J689/$BM$48</f>
        <v>5.6038765153650968E-3</v>
      </c>
      <c r="CD689" s="21">
        <f t="shared" ref="CD689:CD752" si="958">K689/$BN$48</f>
        <v>3.2941836228287842E-2</v>
      </c>
      <c r="CE689" s="21">
        <f t="shared" ref="CE689:CE752" si="959">L689/$BO$48</f>
        <v>7.9969989300998578E-2</v>
      </c>
      <c r="CF689" s="21">
        <f t="shared" ref="CF689:CF752" si="960">M689/$BP$48</f>
        <v>6.1665897725439581E-2</v>
      </c>
      <c r="CG689" s="21">
        <f t="shared" ref="CG689:CG752" si="961">N689/$BQ$48</f>
        <v>7.6197409766454352E-2</v>
      </c>
      <c r="CH689" s="21">
        <f t="shared" ref="CH689:CH752" si="962">O689/$BR$48</f>
        <v>5.4862833230006208E-3</v>
      </c>
      <c r="CI689" s="21">
        <f t="shared" ref="CI689:CI752" si="963">P689/$BS$48</f>
        <v>0.27248623751387346</v>
      </c>
      <c r="CJ689" s="21">
        <f t="shared" ref="CJ689:CJ752" si="964">SUM(BX689:CI689)</f>
        <v>1.6720353482206647</v>
      </c>
      <c r="CL689" s="68">
        <f t="shared" ref="CL689:CL752" si="965">BX689/CJ689</f>
        <v>0.50240424085185276</v>
      </c>
      <c r="CM689" s="19">
        <f t="shared" ref="CM689:CM752" si="966">BY689/CJ689</f>
        <v>3.3230364163294077E-3</v>
      </c>
      <c r="CN689" s="19">
        <f t="shared" ref="CN689:CN752" si="967">BZ689/CJ689</f>
        <v>0.10324361943232299</v>
      </c>
      <c r="CO689" s="19">
        <f t="shared" ref="CO689:CO752" si="968">CA689/CJ689</f>
        <v>2.0561233685214519E-5</v>
      </c>
      <c r="CP689" s="19">
        <f t="shared" ref="CP689:CP752" si="969">CB689/CJ689</f>
        <v>7.1427062558176976E-2</v>
      </c>
      <c r="CQ689" s="19">
        <f t="shared" ref="CQ689:CQ752" si="970">CC689/CJ689</f>
        <v>3.3515299310679001E-3</v>
      </c>
      <c r="CR689" s="19">
        <f t="shared" ref="CR689:CR752" si="971">CD689/CJ689</f>
        <v>1.9701638642594287E-2</v>
      </c>
      <c r="CS689" s="19">
        <f t="shared" ref="CS689:CS752" si="972">CE689/CJ689</f>
        <v>4.7827929825826052E-2</v>
      </c>
      <c r="CT689" s="19">
        <f t="shared" ref="CT689:CT752" si="973">CF689/CJ689</f>
        <v>3.6880738072351628E-2</v>
      </c>
      <c r="CU689" s="19">
        <f t="shared" ref="CU689:CU752" si="974">CG689/CJ689</f>
        <v>4.557165005365562E-2</v>
      </c>
      <c r="CV689" s="19">
        <f t="shared" ref="CV689:CV752" si="975">CH689/CJ689</f>
        <v>3.2812005612435028E-3</v>
      </c>
      <c r="CW689" s="19">
        <f t="shared" ref="CW689:CW752" si="976">CI689/CJ689</f>
        <v>0.16296679242089351</v>
      </c>
      <c r="CX689" s="19">
        <f t="shared" ref="CX689:CX752" si="977">SUM(CL689:CW689)</f>
        <v>0.99999999999999978</v>
      </c>
      <c r="CZ689" s="68">
        <f t="shared" ref="CZ689:CZ752" si="978">($BH$49*$DC$46)+(($BH$50*$DD$46)*(S689-1673))+(($BH$51*$DC$46)*T689)</f>
        <v>2.5805000000000001E-5</v>
      </c>
      <c r="DA689" s="19">
        <f t="shared" ref="DA689:DA752" si="979">($BI$49*$DC$46)+(($BI$50*$DD$46)*(S689-1673))+(($BI$51*$DC$46)*T689)</f>
        <v>1.8239719999999996E-5</v>
      </c>
      <c r="DB689" s="19">
        <f t="shared" ref="DB689:DB752" si="980">($BJ$49*$DC$46)+(($BJ$50*$DD$46)*(S689-1673))+(($BJ$51*$DC$46)*T689)</f>
        <v>3.667E-5</v>
      </c>
      <c r="DC689" s="19">
        <f t="shared" ref="DC689:DC752" si="981">($BK$49*$DC$46)+(($BK$50*$DD$46)*(S689-1673))+(($BK$51*$DC$46)*T689)</f>
        <v>3.9299019999999992E-5</v>
      </c>
      <c r="DD689" s="19">
        <f t="shared" ref="DD689:DD752" si="982">($BL$49*$DC$46)+(($BL$50*$DD$46)*(S689-1673))+(($BL$51*$DC$46)*T689)</f>
        <v>1.2482759999999997E-5</v>
      </c>
      <c r="DE689" s="19">
        <f t="shared" ref="DE689:DE752" si="983">($BM$49*$DC$46)+(($BM$50*$DD$46)*(S689-1673))+(($BM$51*$DC$46)*T689)</f>
        <v>1.2482759999999997E-5</v>
      </c>
      <c r="DF689" s="19">
        <f t="shared" ref="DF689:DF752" si="984">($BN$49*$DC$46)+(($BN$50*$DD$46)*(S689-1673))+(($BN$51*$DC$46)*T689)</f>
        <v>1.1075059999999999E-5</v>
      </c>
      <c r="DG689" s="19">
        <f t="shared" ref="DG689:DG752" si="985">($BO$49*$DC$46)+(($BO$50*$DD$46)*(S689-1673))+(($BO$51*$DC$46)*T689)</f>
        <v>1.5541719999999999E-5</v>
      </c>
      <c r="DH689" s="19">
        <f t="shared" ref="DH689:DH752" si="986">($BP$49*$DC$46)+(($BP$50*$DD$46)*(S689-1673))+(($BP$51*$DC$46)*T689)</f>
        <v>2.4589040000000001E-5</v>
      </c>
      <c r="DI689" s="19">
        <f t="shared" ref="DI689:DI752" si="987">($BQ$49*$DC$46)+(($BQ$50*$DD$46)*(S689-1673))+(($BQ$51*$DC$46)*T689)</f>
        <v>3.7827239999999992E-5</v>
      </c>
      <c r="DJ689" s="19">
        <f t="shared" ref="DJ689:DJ752" si="988">($BR$49*$DC$46)+(($BR$50*$DD$46)*(S689-1673))+(($BR$51*$DC$46)*T689)</f>
        <v>0</v>
      </c>
      <c r="DK689" s="19">
        <f t="shared" ref="DK689:DK752" si="989">($BS$49*$DC$46)+(($BS$50*$DD$46)*(S689-1673))+(($BS$51*$DC$46)*T689)</f>
        <v>2.0702879999999997E-5</v>
      </c>
      <c r="DM689" s="68">
        <f t="shared" ref="DM689:DM752" si="990">((CL689*$BH$48)/CZ689)/1000</f>
        <v>1169.7131094896072</v>
      </c>
      <c r="DN689" s="19">
        <f t="shared" ref="DN689:DN752" si="991">((CM689*$BI$48)/DA689)/1000</f>
        <v>14.553082445146806</v>
      </c>
      <c r="DO689" s="19">
        <f t="shared" ref="DO689:DO752" si="992">((CN689*$BJ$48)/DB689)/1000</f>
        <v>287.06625135859429</v>
      </c>
      <c r="DP689" s="19">
        <f t="shared" ref="DP689:DP752" si="993">((CO689*$BK$48)/DC689)/1000</f>
        <v>8.3549752823146903E-2</v>
      </c>
      <c r="DQ689" s="19">
        <f t="shared" ref="DQ689:DQ752" si="994">((CP689*$BL$48)/DD689)/1000</f>
        <v>411.12978578495591</v>
      </c>
      <c r="DR689" s="19">
        <f t="shared" ref="DR689:DR752" si="995">((CQ689*$BM$48)/DE689)/1000</f>
        <v>19.046872110811783</v>
      </c>
      <c r="DS689" s="19">
        <f t="shared" ref="DS689:DS752" si="996">((CR689*$BN$48)/DF689)/1000</f>
        <v>71.690450191380435</v>
      </c>
      <c r="DT689" s="19">
        <f t="shared" ref="DT689:DT752" si="997">((CS689*$BO$48)/DG689)/1000</f>
        <v>172.58001718164562</v>
      </c>
      <c r="DU689" s="19">
        <f t="shared" ref="DU689:DU752" si="998">((CT689*$BP$48)/DH689)/1000</f>
        <v>92.977885802173546</v>
      </c>
      <c r="DV689" s="19">
        <f t="shared" ref="DV689:DV752" si="999">((CU689*$BQ$48)/DI689)/1000</f>
        <v>113.48566363959834</v>
      </c>
      <c r="DX689" s="19">
        <f t="shared" ref="DX689:DX752" si="1000">((CW689*$BS$48)/DK689)/1000</f>
        <v>141.84797474672612</v>
      </c>
      <c r="DZ689" s="68">
        <f t="shared" ref="DZ689:DZ752" si="1001">SUM(DM689:DX689)</f>
        <v>2494.1746425034635</v>
      </c>
      <c r="EA689" s="21">
        <f t="shared" ref="EA689:EA752" si="1002">DZ689/1000</f>
        <v>2.4941746425034634</v>
      </c>
      <c r="EB689" s="92">
        <f t="shared" ref="EB689:EB752" si="1003">A689</f>
        <v>978</v>
      </c>
    </row>
    <row r="690" spans="1:132" x14ac:dyDescent="0.3">
      <c r="A690" s="19">
        <f>'A. Thermody. result (all suite)'!C646</f>
        <v>976</v>
      </c>
      <c r="B690" s="19" t="str">
        <f>'A. Thermody. result (all suite)'!A646</f>
        <v>Basanite</v>
      </c>
      <c r="C690" s="24">
        <f>'A. Thermody. result (all suite)'!G646</f>
        <v>45.094493999999997</v>
      </c>
      <c r="D690" s="19">
        <f>'A. Thermody. result (all suite)'!D646</f>
        <v>5000</v>
      </c>
      <c r="E690" s="61">
        <f>'A. Thermody. result (all suite)'!I646</f>
        <v>50.536512999999999</v>
      </c>
      <c r="F690" s="21">
        <f>'A. Thermody. result (all suite)'!J646</f>
        <v>0.43398900000000001</v>
      </c>
      <c r="G690" s="21">
        <f>'A. Thermody. result (all suite)'!K646</f>
        <v>17.598524999999999</v>
      </c>
      <c r="H690" s="21">
        <f>'A. Thermody. result (all suite)'!L646</f>
        <v>5.4419999999999998E-3</v>
      </c>
      <c r="I690" s="21">
        <f>'A. Thermody. result (all suite)'!M646</f>
        <v>8.5428149999999992</v>
      </c>
      <c r="J690" s="21">
        <f>'A. Thermody. result (all suite)'!N646</f>
        <v>0.399202</v>
      </c>
      <c r="K690" s="21">
        <f>'A. Thermody. result (all suite)'!O646</f>
        <v>1.288456</v>
      </c>
      <c r="L690" s="21">
        <f>'A. Thermody. result (all suite)'!P646</f>
        <v>4.4442409999999999</v>
      </c>
      <c r="M690" s="21">
        <f>'A. Thermody. result (all suite)'!Q646</f>
        <v>3.837736</v>
      </c>
      <c r="N690" s="21">
        <f>'A. Thermody. result (all suite)'!R646</f>
        <v>7.2078090000000001</v>
      </c>
      <c r="O690" s="21">
        <f>'A. Thermody. result (all suite)'!S646</f>
        <v>0.774841</v>
      </c>
      <c r="P690" s="21">
        <f>'A. Thermody. result (all suite)'!T646</f>
        <v>4.9304309999999996</v>
      </c>
      <c r="Q690" s="21">
        <f t="shared" si="921"/>
        <v>100</v>
      </c>
      <c r="S690" s="19">
        <f t="shared" si="922"/>
        <v>1249</v>
      </c>
      <c r="T690" s="19">
        <f t="shared" si="923"/>
        <v>0.5</v>
      </c>
      <c r="V690" s="61">
        <f t="shared" si="924"/>
        <v>48.04484509672897</v>
      </c>
      <c r="W690" s="21">
        <f t="shared" si="925"/>
        <v>0.41259147180741002</v>
      </c>
      <c r="X690" s="21">
        <f t="shared" si="926"/>
        <v>16.730841867857247</v>
      </c>
      <c r="Y690" s="21">
        <f t="shared" si="927"/>
        <v>5.1736859449799995E-3</v>
      </c>
      <c r="Z690" s="21">
        <f t="shared" si="928"/>
        <v>8.1216174009673487</v>
      </c>
      <c r="AA690" s="21">
        <f t="shared" si="929"/>
        <v>0.37951962083938001</v>
      </c>
      <c r="AB690" s="21">
        <f t="shared" si="930"/>
        <v>1.22492956595464</v>
      </c>
      <c r="AC690" s="21">
        <f t="shared" si="931"/>
        <v>4.2251207640212893</v>
      </c>
      <c r="AD690" s="21">
        <f t="shared" si="932"/>
        <v>3.6485190745578397</v>
      </c>
      <c r="AE690" s="21">
        <f t="shared" si="933"/>
        <v>6.8524329506432107</v>
      </c>
      <c r="AF690" s="21">
        <f t="shared" si="934"/>
        <v>0.73663799913529004</v>
      </c>
      <c r="AG690" s="21">
        <f t="shared" si="935"/>
        <v>90.382229498457605</v>
      </c>
      <c r="AH690" s="21"/>
      <c r="AI690" s="61">
        <f t="shared" si="936"/>
        <v>53.157402028403013</v>
      </c>
      <c r="AJ690" s="21">
        <f t="shared" si="937"/>
        <v>0.45649623172268727</v>
      </c>
      <c r="AK690" s="21">
        <f t="shared" si="938"/>
        <v>18.511207303359079</v>
      </c>
      <c r="AL690" s="21">
        <f t="shared" si="939"/>
        <v>5.7242291694832442E-3</v>
      </c>
      <c r="AM690" s="21">
        <f t="shared" si="940"/>
        <v>8.9858564521313848</v>
      </c>
      <c r="AN690" s="21">
        <f t="shared" si="941"/>
        <v>0.41990513284014153</v>
      </c>
      <c r="AO690" s="21">
        <f t="shared" si="942"/>
        <v>1.3552769972061196</v>
      </c>
      <c r="AP690" s="21">
        <f t="shared" si="943"/>
        <v>4.6747250952615547</v>
      </c>
      <c r="AQ690" s="21">
        <f t="shared" si="944"/>
        <v>4.0367659603042902</v>
      </c>
      <c r="AR690" s="21">
        <f t="shared" si="945"/>
        <v>7.5816153116251117</v>
      </c>
      <c r="AS690" s="21">
        <f t="shared" si="946"/>
        <v>0.81502525797713476</v>
      </c>
      <c r="AT690" s="21">
        <f t="shared" si="947"/>
        <v>100.00000000000001</v>
      </c>
      <c r="AU690" s="21"/>
      <c r="AV690" s="21">
        <f>AR690*'[1]diagram lines'!$G$39</f>
        <v>6.2935455510386111</v>
      </c>
      <c r="AW690" s="21">
        <f>AK690*'[1]diagram lines'!$G$40</f>
        <v>9.7973596598516011</v>
      </c>
      <c r="AX690" s="21">
        <f>AQ690*'[1]diagram lines'!$G$38</f>
        <v>2.9946837504806596</v>
      </c>
      <c r="AY690" s="21">
        <f>AP690*'[1]diagram lines'!$G$41</f>
        <v>3.3408279666172009</v>
      </c>
      <c r="AZ690" s="21">
        <f t="shared" si="948"/>
        <v>11.618381271929401</v>
      </c>
      <c r="BA690" s="21">
        <f t="shared" si="949"/>
        <v>0.77577917748228631</v>
      </c>
      <c r="BB690" s="21">
        <f t="shared" si="950"/>
        <v>1.0548145767944221</v>
      </c>
      <c r="BC690" s="86">
        <f t="shared" si="951"/>
        <v>0.94803392179030799</v>
      </c>
      <c r="BX690" s="61">
        <f t="shared" si="952"/>
        <v>0.84115367842876165</v>
      </c>
      <c r="BY690" s="21">
        <f t="shared" si="953"/>
        <v>5.4330120180270409E-3</v>
      </c>
      <c r="BZ690" s="21">
        <f t="shared" si="954"/>
        <v>0.17260224597881521</v>
      </c>
      <c r="CA690" s="21">
        <f t="shared" si="955"/>
        <v>3.4078527146346046E-5</v>
      </c>
      <c r="CB690" s="21">
        <f t="shared" si="956"/>
        <v>0.11889791231732777</v>
      </c>
      <c r="CC690" s="21">
        <f t="shared" si="957"/>
        <v>5.6273188610093039E-3</v>
      </c>
      <c r="CD690" s="21">
        <f t="shared" si="958"/>
        <v>3.197161290322581E-2</v>
      </c>
      <c r="CE690" s="21">
        <f t="shared" si="959"/>
        <v>7.9248234664764619E-2</v>
      </c>
      <c r="CF690" s="21">
        <f t="shared" si="960"/>
        <v>6.1908953056944667E-2</v>
      </c>
      <c r="CG690" s="21">
        <f t="shared" si="961"/>
        <v>7.651601910828025E-2</v>
      </c>
      <c r="CH690" s="21">
        <f t="shared" si="962"/>
        <v>5.4587795186834247E-3</v>
      </c>
      <c r="CI690" s="21">
        <f t="shared" si="963"/>
        <v>0.27360882352941174</v>
      </c>
      <c r="CJ690" s="21">
        <f t="shared" si="964"/>
        <v>1.672460668912398</v>
      </c>
      <c r="CL690" s="68">
        <f t="shared" si="965"/>
        <v>0.50294377264833634</v>
      </c>
      <c r="CM690" s="19">
        <f t="shared" si="966"/>
        <v>3.2485140721187373E-3</v>
      </c>
      <c r="CN690" s="19">
        <f t="shared" si="967"/>
        <v>0.10320257401990716</v>
      </c>
      <c r="CO690" s="19">
        <f t="shared" si="968"/>
        <v>2.0376280160003601E-5</v>
      </c>
      <c r="CP690" s="19">
        <f t="shared" si="969"/>
        <v>7.1091604440926645E-2</v>
      </c>
      <c r="CQ690" s="19">
        <f t="shared" si="970"/>
        <v>3.3646942888461181E-3</v>
      </c>
      <c r="CR690" s="19">
        <f t="shared" si="971"/>
        <v>1.9116511077068837E-2</v>
      </c>
      <c r="CS690" s="19">
        <f t="shared" si="972"/>
        <v>4.738421425258376E-2</v>
      </c>
      <c r="CT690" s="19">
        <f t="shared" si="973"/>
        <v>3.701668697369373E-2</v>
      </c>
      <c r="CU690" s="19">
        <f t="shared" si="974"/>
        <v>4.5750564142138336E-2</v>
      </c>
      <c r="CV690" s="19">
        <f t="shared" si="975"/>
        <v>3.2639210118066762E-3</v>
      </c>
      <c r="CW690" s="19">
        <f t="shared" si="976"/>
        <v>0.16359656679241355</v>
      </c>
      <c r="CX690" s="19">
        <f t="shared" si="977"/>
        <v>1</v>
      </c>
      <c r="CZ690" s="68">
        <f t="shared" si="978"/>
        <v>2.5805000000000001E-5</v>
      </c>
      <c r="DA690" s="19">
        <f t="shared" si="979"/>
        <v>1.8225239999999999E-5</v>
      </c>
      <c r="DB690" s="19">
        <f t="shared" si="980"/>
        <v>3.667E-5</v>
      </c>
      <c r="DC690" s="19">
        <f t="shared" si="981"/>
        <v>3.9280839999999994E-5</v>
      </c>
      <c r="DD690" s="19">
        <f t="shared" si="982"/>
        <v>1.2476919999999999E-5</v>
      </c>
      <c r="DE690" s="19">
        <f t="shared" si="983"/>
        <v>1.2476919999999999E-5</v>
      </c>
      <c r="DF690" s="19">
        <f t="shared" si="984"/>
        <v>1.1068519999999999E-5</v>
      </c>
      <c r="DG690" s="19">
        <f t="shared" si="985"/>
        <v>1.5534239999999997E-5</v>
      </c>
      <c r="DH690" s="19">
        <f t="shared" si="986"/>
        <v>2.457368E-5</v>
      </c>
      <c r="DI690" s="19">
        <f t="shared" si="987"/>
        <v>3.7803079999999996E-5</v>
      </c>
      <c r="DJ690" s="19">
        <f t="shared" si="988"/>
        <v>0</v>
      </c>
      <c r="DK690" s="19">
        <f t="shared" si="989"/>
        <v>2.0683959999999994E-5</v>
      </c>
      <c r="DM690" s="68">
        <f t="shared" si="990"/>
        <v>1170.9692641236986</v>
      </c>
      <c r="DN690" s="19">
        <f t="shared" si="991"/>
        <v>14.238018488691765</v>
      </c>
      <c r="DO690" s="19">
        <f t="shared" si="992"/>
        <v>286.95212563593492</v>
      </c>
      <c r="DP690" s="19">
        <f t="shared" si="993"/>
        <v>8.2836522303264784E-2</v>
      </c>
      <c r="DQ690" s="19">
        <f t="shared" si="994"/>
        <v>409.3904408364067</v>
      </c>
      <c r="DR690" s="19">
        <f t="shared" si="995"/>
        <v>19.130635834063504</v>
      </c>
      <c r="DS690" s="19">
        <f t="shared" si="996"/>
        <v>69.602385540783615</v>
      </c>
      <c r="DT690" s="19">
        <f t="shared" si="997"/>
        <v>171.06126436085043</v>
      </c>
      <c r="DU690" s="19">
        <f t="shared" si="998"/>
        <v>93.378949571219067</v>
      </c>
      <c r="DV690" s="19">
        <f t="shared" si="999"/>
        <v>114.00402142337164</v>
      </c>
      <c r="DX690" s="19">
        <f t="shared" si="1000"/>
        <v>142.52638922137217</v>
      </c>
      <c r="DZ690" s="68">
        <f t="shared" si="1001"/>
        <v>2491.3363315586957</v>
      </c>
      <c r="EA690" s="21">
        <f t="shared" si="1002"/>
        <v>2.4913363315586956</v>
      </c>
      <c r="EB690" s="92">
        <f t="shared" si="1003"/>
        <v>976</v>
      </c>
    </row>
    <row r="691" spans="1:132" x14ac:dyDescent="0.3">
      <c r="A691" s="19">
        <f>'A. Thermody. result (all suite)'!C647</f>
        <v>974</v>
      </c>
      <c r="B691" s="19" t="str">
        <f>'A. Thermody. result (all suite)'!A647</f>
        <v>Basanite</v>
      </c>
      <c r="C691" s="24">
        <f>'A. Thermody. result (all suite)'!G647</f>
        <v>44.909224000000002</v>
      </c>
      <c r="D691" s="19">
        <f>'A. Thermody. result (all suite)'!D647</f>
        <v>5000</v>
      </c>
      <c r="E691" s="61">
        <f>'A. Thermody. result (all suite)'!I647</f>
        <v>50.603368000000003</v>
      </c>
      <c r="F691" s="21">
        <f>'A. Thermody. result (all suite)'!J647</f>
        <v>0.42436699999999999</v>
      </c>
      <c r="G691" s="21">
        <f>'A. Thermody. result (all suite)'!K647</f>
        <v>17.595551</v>
      </c>
      <c r="H691" s="21">
        <f>'A. Thermody. result (all suite)'!L647</f>
        <v>5.3940000000000004E-3</v>
      </c>
      <c r="I691" s="21">
        <f>'A. Thermody. result (all suite)'!M647</f>
        <v>8.5041869999999999</v>
      </c>
      <c r="J691" s="21">
        <f>'A. Thermody. result (all suite)'!N647</f>
        <v>0.40084900000000001</v>
      </c>
      <c r="K691" s="21">
        <f>'A. Thermody. result (all suite)'!O647</f>
        <v>1.250202</v>
      </c>
      <c r="L691" s="21">
        <f>'A. Thermody. result (all suite)'!P647</f>
        <v>4.4043590000000004</v>
      </c>
      <c r="M691" s="21">
        <f>'A. Thermody. result (all suite)'!Q647</f>
        <v>3.8526530000000001</v>
      </c>
      <c r="N691" s="21">
        <f>'A. Thermody. result (all suite)'!R647</f>
        <v>7.2375439999999998</v>
      </c>
      <c r="O691" s="21">
        <f>'A. Thermody. result (all suite)'!S647</f>
        <v>0.77105000000000001</v>
      </c>
      <c r="P691" s="21">
        <f>'A. Thermody. result (all suite)'!T647</f>
        <v>4.950475</v>
      </c>
      <c r="Q691" s="21">
        <f t="shared" si="921"/>
        <v>99.999999000000003</v>
      </c>
      <c r="S691" s="19">
        <f t="shared" si="922"/>
        <v>1247</v>
      </c>
      <c r="T691" s="19">
        <f t="shared" si="923"/>
        <v>0.5</v>
      </c>
      <c r="V691" s="61">
        <f t="shared" si="924"/>
        <v>48.098260892950933</v>
      </c>
      <c r="W691" s="21">
        <f t="shared" si="925"/>
        <v>0.40335881754666819</v>
      </c>
      <c r="X691" s="21">
        <f t="shared" si="926"/>
        <v>16.724487637922117</v>
      </c>
      <c r="Y691" s="21">
        <f t="shared" si="927"/>
        <v>5.1269713758297138E-3</v>
      </c>
      <c r="Z691" s="21">
        <f t="shared" si="928"/>
        <v>8.0831893444017737</v>
      </c>
      <c r="AA691" s="21">
        <f t="shared" si="929"/>
        <v>0.3810050702688107</v>
      </c>
      <c r="AB691" s="21">
        <f t="shared" si="930"/>
        <v>1.1883110619215906</v>
      </c>
      <c r="AC691" s="21">
        <f t="shared" si="931"/>
        <v>4.1863223066143833</v>
      </c>
      <c r="AD691" s="21">
        <f t="shared" si="932"/>
        <v>3.6619283744910041</v>
      </c>
      <c r="AE691" s="21">
        <f t="shared" si="933"/>
        <v>6.879251190083072</v>
      </c>
      <c r="AF691" s="21">
        <f t="shared" si="934"/>
        <v>0.73287936213079363</v>
      </c>
      <c r="AG691" s="21">
        <f t="shared" si="935"/>
        <v>90.344121029706969</v>
      </c>
      <c r="AH691" s="21"/>
      <c r="AI691" s="61">
        <f t="shared" si="936"/>
        <v>53.238949413360558</v>
      </c>
      <c r="AJ691" s="21">
        <f t="shared" si="937"/>
        <v>0.44646935843676616</v>
      </c>
      <c r="AK691" s="21">
        <f t="shared" si="938"/>
        <v>18.511982237806894</v>
      </c>
      <c r="AL691" s="21">
        <f t="shared" si="939"/>
        <v>5.6749363626481713E-3</v>
      </c>
      <c r="AM691" s="21">
        <f t="shared" si="940"/>
        <v>8.9471116130997146</v>
      </c>
      <c r="AN691" s="21">
        <f t="shared" si="941"/>
        <v>0.42172646756232046</v>
      </c>
      <c r="AO691" s="21">
        <f t="shared" si="942"/>
        <v>1.3153164238886668</v>
      </c>
      <c r="AP691" s="21">
        <f t="shared" si="943"/>
        <v>4.633751769235583</v>
      </c>
      <c r="AQ691" s="21">
        <f t="shared" si="944"/>
        <v>4.0533111980655478</v>
      </c>
      <c r="AR691" s="21">
        <f t="shared" si="945"/>
        <v>7.6144978905943814</v>
      </c>
      <c r="AS691" s="21">
        <f t="shared" si="946"/>
        <v>0.81120869158692477</v>
      </c>
      <c r="AT691" s="21">
        <f t="shared" si="947"/>
        <v>100</v>
      </c>
      <c r="AU691" s="21"/>
      <c r="AV691" s="21">
        <f>AR691*'[1]diagram lines'!$G$39</f>
        <v>6.3208415823027408</v>
      </c>
      <c r="AW691" s="21">
        <f>AK691*'[1]diagram lines'!$G$40</f>
        <v>9.797769806600737</v>
      </c>
      <c r="AX691" s="21">
        <f>AQ691*'[1]diagram lines'!$G$38</f>
        <v>3.0069578716852838</v>
      </c>
      <c r="AY691" s="21">
        <f>AP691*'[1]diagram lines'!$G$41</f>
        <v>3.3115460664661862</v>
      </c>
      <c r="AZ691" s="21">
        <f t="shared" si="948"/>
        <v>11.667809088659929</v>
      </c>
      <c r="BA691" s="21">
        <f t="shared" si="949"/>
        <v>0.77518015396802309</v>
      </c>
      <c r="BB691" s="21">
        <f t="shared" si="950"/>
        <v>1.0503838397181429</v>
      </c>
      <c r="BC691" s="86">
        <f t="shared" si="951"/>
        <v>0.95203292566680897</v>
      </c>
      <c r="BX691" s="61">
        <f t="shared" si="952"/>
        <v>0.84226644474034629</v>
      </c>
      <c r="BY691" s="21">
        <f t="shared" si="953"/>
        <v>5.3125563345017531E-3</v>
      </c>
      <c r="BZ691" s="21">
        <f t="shared" si="954"/>
        <v>0.17257307767752061</v>
      </c>
      <c r="CA691" s="21">
        <f t="shared" si="955"/>
        <v>3.3777944767987983E-5</v>
      </c>
      <c r="CB691" s="21">
        <f t="shared" si="956"/>
        <v>0.11836029227557412</v>
      </c>
      <c r="CC691" s="21">
        <f t="shared" si="957"/>
        <v>5.6505356639413593E-3</v>
      </c>
      <c r="CD691" s="21">
        <f t="shared" si="958"/>
        <v>3.1022382133995042E-2</v>
      </c>
      <c r="CE691" s="21">
        <f t="shared" si="959"/>
        <v>7.8537072039942951E-2</v>
      </c>
      <c r="CF691" s="21">
        <f t="shared" si="960"/>
        <v>6.2149588643329569E-2</v>
      </c>
      <c r="CG691" s="21">
        <f t="shared" si="961"/>
        <v>7.6831677282377914E-2</v>
      </c>
      <c r="CH691" s="21">
        <f t="shared" si="962"/>
        <v>5.43207180296455E-3</v>
      </c>
      <c r="CI691" s="21">
        <f t="shared" si="963"/>
        <v>0.27472114317425084</v>
      </c>
      <c r="CJ691" s="21">
        <f t="shared" si="964"/>
        <v>1.6728906197135129</v>
      </c>
      <c r="CL691" s="68">
        <f t="shared" si="965"/>
        <v>0.50347968648696628</v>
      </c>
      <c r="CM691" s="19">
        <f t="shared" si="966"/>
        <v>3.1756746507500548E-3</v>
      </c>
      <c r="CN691" s="19">
        <f t="shared" si="967"/>
        <v>0.10315861398462156</v>
      </c>
      <c r="CO691" s="19">
        <f t="shared" si="968"/>
        <v>2.0191364796924111E-5</v>
      </c>
      <c r="CP691" s="19">
        <f t="shared" si="969"/>
        <v>7.0751961234526886E-2</v>
      </c>
      <c r="CQ691" s="19">
        <f t="shared" si="970"/>
        <v>3.3777077815816967E-3</v>
      </c>
      <c r="CR691" s="19">
        <f t="shared" si="971"/>
        <v>1.8544178422919073E-2</v>
      </c>
      <c r="CS691" s="19">
        <f t="shared" si="972"/>
        <v>4.694692594629566E-2</v>
      </c>
      <c r="CT691" s="19">
        <f t="shared" si="973"/>
        <v>3.7151017472961179E-2</v>
      </c>
      <c r="CU691" s="19">
        <f t="shared" si="974"/>
        <v>4.5927496022146116E-2</v>
      </c>
      <c r="CV691" s="19">
        <f t="shared" si="975"/>
        <v>3.2471171390122369E-3</v>
      </c>
      <c r="CW691" s="19">
        <f t="shared" si="976"/>
        <v>0.16421942949342233</v>
      </c>
      <c r="CX691" s="19">
        <f t="shared" si="977"/>
        <v>1</v>
      </c>
      <c r="CZ691" s="68">
        <f t="shared" si="978"/>
        <v>2.5805000000000001E-5</v>
      </c>
      <c r="DA691" s="19">
        <f t="shared" si="979"/>
        <v>1.8210759999999996E-5</v>
      </c>
      <c r="DB691" s="19">
        <f t="shared" si="980"/>
        <v>3.667E-5</v>
      </c>
      <c r="DC691" s="19">
        <f t="shared" si="981"/>
        <v>3.926265999999999E-5</v>
      </c>
      <c r="DD691" s="19">
        <f t="shared" si="982"/>
        <v>1.2471079999999999E-5</v>
      </c>
      <c r="DE691" s="19">
        <f t="shared" si="983"/>
        <v>1.2471079999999999E-5</v>
      </c>
      <c r="DF691" s="19">
        <f t="shared" si="984"/>
        <v>1.1061979999999999E-5</v>
      </c>
      <c r="DG691" s="19">
        <f t="shared" si="985"/>
        <v>1.5526759999999999E-5</v>
      </c>
      <c r="DH691" s="19">
        <f t="shared" si="986"/>
        <v>2.455832E-5</v>
      </c>
      <c r="DI691" s="19">
        <f t="shared" si="987"/>
        <v>3.7778919999999993E-5</v>
      </c>
      <c r="DJ691" s="19">
        <f t="shared" si="988"/>
        <v>0</v>
      </c>
      <c r="DK691" s="19">
        <f t="shared" si="989"/>
        <v>2.0665039999999996E-5</v>
      </c>
      <c r="DM691" s="68">
        <f t="shared" si="990"/>
        <v>1172.2169953162927</v>
      </c>
      <c r="DN691" s="19">
        <f t="shared" si="991"/>
        <v>13.929835498458848</v>
      </c>
      <c r="DO691" s="19">
        <f t="shared" si="992"/>
        <v>286.82989587870236</v>
      </c>
      <c r="DP691" s="19">
        <f t="shared" si="993"/>
        <v>8.2122786495382946E-2</v>
      </c>
      <c r="DQ691" s="19">
        <f t="shared" si="994"/>
        <v>407.62535519784632</v>
      </c>
      <c r="DR691" s="19">
        <f t="shared" si="995"/>
        <v>19.213619832877793</v>
      </c>
      <c r="DS691" s="19">
        <f t="shared" si="996"/>
        <v>67.558465161177168</v>
      </c>
      <c r="DT691" s="19">
        <f t="shared" si="997"/>
        <v>169.56426241329555</v>
      </c>
      <c r="DU691" s="19">
        <f t="shared" si="998"/>
        <v>93.776429867713404</v>
      </c>
      <c r="DV691" s="19">
        <f t="shared" si="999"/>
        <v>114.51809965150315</v>
      </c>
      <c r="DX691" s="19">
        <f t="shared" si="1000"/>
        <v>143.20001894365899</v>
      </c>
      <c r="DZ691" s="68">
        <f t="shared" si="1001"/>
        <v>2488.515100548022</v>
      </c>
      <c r="EA691" s="21">
        <f t="shared" si="1002"/>
        <v>2.4885151005480219</v>
      </c>
      <c r="EB691" s="92">
        <f t="shared" si="1003"/>
        <v>974</v>
      </c>
    </row>
    <row r="692" spans="1:132" x14ac:dyDescent="0.3">
      <c r="A692" s="19">
        <f>'A. Thermody. result (all suite)'!C648</f>
        <v>972</v>
      </c>
      <c r="B692" s="19" t="str">
        <f>'A. Thermody. result (all suite)'!A648</f>
        <v>Basanite</v>
      </c>
      <c r="C692" s="24">
        <f>'A. Thermody. result (all suite)'!G648</f>
        <v>44.727134999999997</v>
      </c>
      <c r="D692" s="19">
        <f>'A. Thermody. result (all suite)'!D648</f>
        <v>5000</v>
      </c>
      <c r="E692" s="61">
        <f>'A. Thermody. result (all suite)'!I648</f>
        <v>50.670037999999998</v>
      </c>
      <c r="F692" s="21">
        <f>'A. Thermody. result (all suite)'!J648</f>
        <v>0.41496100000000002</v>
      </c>
      <c r="G692" s="21">
        <f>'A. Thermody. result (all suite)'!K648</f>
        <v>17.592129</v>
      </c>
      <c r="H692" s="21">
        <f>'A. Thermody. result (all suite)'!L648</f>
        <v>5.3460000000000001E-3</v>
      </c>
      <c r="I692" s="21">
        <f>'A. Thermody. result (all suite)'!M648</f>
        <v>8.4650569999999998</v>
      </c>
      <c r="J692" s="21">
        <f>'A. Thermody. result (all suite)'!N648</f>
        <v>0.40248099999999998</v>
      </c>
      <c r="K692" s="21">
        <f>'A. Thermody. result (all suite)'!O648</f>
        <v>1.21278</v>
      </c>
      <c r="L692" s="21">
        <f>'A. Thermody. result (all suite)'!P648</f>
        <v>4.3650609999999999</v>
      </c>
      <c r="M692" s="21">
        <f>'A. Thermody. result (all suite)'!Q648</f>
        <v>3.867426</v>
      </c>
      <c r="N692" s="21">
        <f>'A. Thermody. result (all suite)'!R648</f>
        <v>7.2670089999999998</v>
      </c>
      <c r="O692" s="21">
        <f>'A. Thermody. result (all suite)'!S648</f>
        <v>0.76737100000000003</v>
      </c>
      <c r="P692" s="21">
        <f>'A. Thermody. result (all suite)'!T648</f>
        <v>4.9703410000000003</v>
      </c>
      <c r="Q692" s="21">
        <f t="shared" si="921"/>
        <v>99.999999999999986</v>
      </c>
      <c r="S692" s="19">
        <f t="shared" si="922"/>
        <v>1245</v>
      </c>
      <c r="T692" s="19">
        <f t="shared" si="923"/>
        <v>0.5</v>
      </c>
      <c r="V692" s="61">
        <f t="shared" si="924"/>
        <v>48.151564326570416</v>
      </c>
      <c r="W692" s="21">
        <f t="shared" si="925"/>
        <v>0.39433602328299</v>
      </c>
      <c r="X692" s="21">
        <f t="shared" si="926"/>
        <v>16.717740199540106</v>
      </c>
      <c r="Y692" s="21">
        <f t="shared" si="927"/>
        <v>5.0802855701399989E-3</v>
      </c>
      <c r="Z692" s="21">
        <f t="shared" si="928"/>
        <v>8.0443148012556307</v>
      </c>
      <c r="AA692" s="21">
        <f t="shared" si="929"/>
        <v>0.38247632183978997</v>
      </c>
      <c r="AB692" s="21">
        <f t="shared" si="930"/>
        <v>1.1525006984201998</v>
      </c>
      <c r="AC692" s="21">
        <f t="shared" si="931"/>
        <v>4.1481025834419896</v>
      </c>
      <c r="AD692" s="21">
        <f t="shared" si="932"/>
        <v>3.6752017398773398</v>
      </c>
      <c r="AE692" s="21">
        <f t="shared" si="933"/>
        <v>6.9058138721993103</v>
      </c>
      <c r="AF692" s="21">
        <f t="shared" si="934"/>
        <v>0.72923004456488993</v>
      </c>
      <c r="AG692" s="21">
        <f t="shared" si="935"/>
        <v>90.306360896562794</v>
      </c>
      <c r="AH692" s="21"/>
      <c r="AI692" s="61">
        <f t="shared" si="936"/>
        <v>53.320235527731406</v>
      </c>
      <c r="AJ692" s="21">
        <f t="shared" si="937"/>
        <v>0.43666472590415178</v>
      </c>
      <c r="AK692" s="21">
        <f t="shared" si="938"/>
        <v>18.512251001553103</v>
      </c>
      <c r="AL692" s="21">
        <f t="shared" si="939"/>
        <v>5.6256121049534646E-3</v>
      </c>
      <c r="AM692" s="21">
        <f t="shared" si="940"/>
        <v>8.907805298975136</v>
      </c>
      <c r="AN692" s="21">
        <f t="shared" si="941"/>
        <v>0.42353198384096064</v>
      </c>
      <c r="AO692" s="21">
        <f t="shared" si="942"/>
        <v>1.276212092900386</v>
      </c>
      <c r="AP692" s="21">
        <f t="shared" si="943"/>
        <v>4.5933670034531007</v>
      </c>
      <c r="AQ692" s="21">
        <f t="shared" si="944"/>
        <v>4.0697041751986092</v>
      </c>
      <c r="AR692" s="21">
        <f t="shared" si="945"/>
        <v>7.6470957346063946</v>
      </c>
      <c r="AS692" s="21">
        <f t="shared" si="946"/>
        <v>0.80750684373180814</v>
      </c>
      <c r="AT692" s="21">
        <f t="shared" si="947"/>
        <v>100</v>
      </c>
      <c r="AU692" s="21"/>
      <c r="AV692" s="21">
        <f>AR692*'[1]diagram lines'!$G$39</f>
        <v>6.3479012533257064</v>
      </c>
      <c r="AW692" s="21">
        <f>AK692*'[1]diagram lines'!$G$40</f>
        <v>9.7979120542154927</v>
      </c>
      <c r="AX692" s="21">
        <f>AQ692*'[1]diagram lines'!$G$38</f>
        <v>3.0191190380063255</v>
      </c>
      <c r="AY692" s="21">
        <f>AP692*'[1]diagram lines'!$G$41</f>
        <v>3.2826847853850465</v>
      </c>
      <c r="AZ692" s="21">
        <f t="shared" si="948"/>
        <v>11.716799909805005</v>
      </c>
      <c r="BA692" s="21">
        <f t="shared" si="949"/>
        <v>0.7745565603936041</v>
      </c>
      <c r="BB692" s="21">
        <f t="shared" si="950"/>
        <v>1.0460009426137569</v>
      </c>
      <c r="BC692" s="86">
        <f t="shared" si="951"/>
        <v>0.9560220830214462</v>
      </c>
      <c r="BX692" s="61">
        <f t="shared" si="952"/>
        <v>0.84337613182423432</v>
      </c>
      <c r="BY692" s="21">
        <f t="shared" si="953"/>
        <v>5.1948047070605914E-3</v>
      </c>
      <c r="BZ692" s="21">
        <f t="shared" si="954"/>
        <v>0.17253951549627305</v>
      </c>
      <c r="CA692" s="21">
        <f t="shared" si="955"/>
        <v>3.3477362389629906E-5</v>
      </c>
      <c r="CB692" s="21">
        <f t="shared" si="956"/>
        <v>0.11781568545581073</v>
      </c>
      <c r="CC692" s="21">
        <f t="shared" si="957"/>
        <v>5.6735410205807722E-3</v>
      </c>
      <c r="CD692" s="21">
        <f t="shared" si="958"/>
        <v>3.0093796526054591E-2</v>
      </c>
      <c r="CE692" s="21">
        <f t="shared" si="959"/>
        <v>7.7836323109843078E-2</v>
      </c>
      <c r="CF692" s="21">
        <f t="shared" si="960"/>
        <v>6.2387901274399096E-2</v>
      </c>
      <c r="CG692" s="21">
        <f t="shared" si="961"/>
        <v>7.7144469214437364E-2</v>
      </c>
      <c r="CH692" s="21">
        <f t="shared" si="962"/>
        <v>5.4061531308121523E-3</v>
      </c>
      <c r="CI692" s="21">
        <f t="shared" si="963"/>
        <v>0.27582358490566039</v>
      </c>
      <c r="CJ692" s="21">
        <f t="shared" si="964"/>
        <v>1.6733253840275557</v>
      </c>
      <c r="CL692" s="68">
        <f t="shared" si="965"/>
        <v>0.50401203488247925</v>
      </c>
      <c r="CM692" s="19">
        <f t="shared" si="966"/>
        <v>3.1044797124616173E-3</v>
      </c>
      <c r="CN692" s="19">
        <f t="shared" si="967"/>
        <v>0.1031117540815551</v>
      </c>
      <c r="CO692" s="19">
        <f t="shared" si="968"/>
        <v>2.0006486908752119E-5</v>
      </c>
      <c r="CP692" s="19">
        <f t="shared" si="969"/>
        <v>7.0408114632336552E-2</v>
      </c>
      <c r="CQ692" s="19">
        <f t="shared" si="970"/>
        <v>3.3905784701150164E-3</v>
      </c>
      <c r="CR692" s="19">
        <f t="shared" si="971"/>
        <v>1.7984425989894037E-2</v>
      </c>
      <c r="CS692" s="19">
        <f t="shared" si="972"/>
        <v>4.651595191994129E-2</v>
      </c>
      <c r="CT692" s="19">
        <f t="shared" si="973"/>
        <v>3.728378345892093E-2</v>
      </c>
      <c r="CU692" s="19">
        <f t="shared" si="974"/>
        <v>4.6102491452533284E-2</v>
      </c>
      <c r="CV692" s="19">
        <f t="shared" si="975"/>
        <v>3.2307841513764578E-3</v>
      </c>
      <c r="CW692" s="19">
        <f t="shared" si="976"/>
        <v>0.1648355947614778</v>
      </c>
      <c r="CX692" s="19">
        <f t="shared" si="977"/>
        <v>1</v>
      </c>
      <c r="CZ692" s="68">
        <f t="shared" si="978"/>
        <v>2.5805000000000001E-5</v>
      </c>
      <c r="DA692" s="19">
        <f t="shared" si="979"/>
        <v>1.8196279999999999E-5</v>
      </c>
      <c r="DB692" s="19">
        <f t="shared" si="980"/>
        <v>3.667E-5</v>
      </c>
      <c r="DC692" s="19">
        <f t="shared" si="981"/>
        <v>3.9244479999999992E-5</v>
      </c>
      <c r="DD692" s="19">
        <f t="shared" si="982"/>
        <v>1.2465239999999998E-5</v>
      </c>
      <c r="DE692" s="19">
        <f t="shared" si="983"/>
        <v>1.2465239999999998E-5</v>
      </c>
      <c r="DF692" s="19">
        <f t="shared" si="984"/>
        <v>1.1055439999999999E-5</v>
      </c>
      <c r="DG692" s="19">
        <f t="shared" si="985"/>
        <v>1.5519279999999998E-5</v>
      </c>
      <c r="DH692" s="19">
        <f t="shared" si="986"/>
        <v>2.4542959999999999E-5</v>
      </c>
      <c r="DI692" s="19">
        <f t="shared" si="987"/>
        <v>3.775475999999999E-5</v>
      </c>
      <c r="DJ692" s="19">
        <f t="shared" si="988"/>
        <v>0</v>
      </c>
      <c r="DK692" s="19">
        <f t="shared" si="989"/>
        <v>2.0646119999999997E-5</v>
      </c>
      <c r="DM692" s="68">
        <f t="shared" si="990"/>
        <v>1173.4564253338249</v>
      </c>
      <c r="DN692" s="19">
        <f t="shared" si="991"/>
        <v>13.628381154358692</v>
      </c>
      <c r="DO692" s="19">
        <f t="shared" si="992"/>
        <v>286.69960311304493</v>
      </c>
      <c r="DP692" s="19">
        <f t="shared" si="993"/>
        <v>8.1408541900889655E-2</v>
      </c>
      <c r="DQ692" s="19">
        <f t="shared" si="994"/>
        <v>405.83438717051433</v>
      </c>
      <c r="DR692" s="19">
        <f t="shared" si="995"/>
        <v>19.295868885794359</v>
      </c>
      <c r="DS692" s="19">
        <f t="shared" si="996"/>
        <v>65.557984792349259</v>
      </c>
      <c r="DT692" s="19">
        <f t="shared" si="997"/>
        <v>168.08863450303801</v>
      </c>
      <c r="DU692" s="19">
        <f t="shared" si="998"/>
        <v>94.170456074512146</v>
      </c>
      <c r="DV692" s="19">
        <f t="shared" si="999"/>
        <v>115.02800427889454</v>
      </c>
      <c r="DX692" s="19">
        <f t="shared" si="1000"/>
        <v>143.8690377466483</v>
      </c>
      <c r="DZ692" s="68">
        <f t="shared" si="1001"/>
        <v>2485.7101915948801</v>
      </c>
      <c r="EA692" s="21">
        <f t="shared" si="1002"/>
        <v>2.48571019159488</v>
      </c>
      <c r="EB692" s="92">
        <f t="shared" si="1003"/>
        <v>972</v>
      </c>
    </row>
    <row r="693" spans="1:132" x14ac:dyDescent="0.3">
      <c r="A693" s="19">
        <f>'A. Thermody. result (all suite)'!C649</f>
        <v>970</v>
      </c>
      <c r="B693" s="19" t="str">
        <f>'A. Thermody. result (all suite)'!A649</f>
        <v>Basanite</v>
      </c>
      <c r="C693" s="24">
        <f>'A. Thermody. result (all suite)'!G649</f>
        <v>44.548127000000001</v>
      </c>
      <c r="D693" s="19">
        <f>'A. Thermody. result (all suite)'!D649</f>
        <v>5000</v>
      </c>
      <c r="E693" s="61">
        <f>'A. Thermody. result (all suite)'!I649</f>
        <v>50.736539</v>
      </c>
      <c r="F693" s="21">
        <f>'A. Thermody. result (all suite)'!J649</f>
        <v>0.40576600000000002</v>
      </c>
      <c r="G693" s="21">
        <f>'A. Thermody. result (all suite)'!K649</f>
        <v>17.588263000000001</v>
      </c>
      <c r="H693" s="21">
        <f>'A. Thermody. result (all suite)'!L649</f>
        <v>5.2979999999999998E-3</v>
      </c>
      <c r="I693" s="21">
        <f>'A. Thermody. result (all suite)'!M649</f>
        <v>8.4254230000000003</v>
      </c>
      <c r="J693" s="21">
        <f>'A. Thermody. result (all suite)'!N649</f>
        <v>0.40409800000000001</v>
      </c>
      <c r="K693" s="21">
        <f>'A. Thermody. result (all suite)'!O649</f>
        <v>1.176177</v>
      </c>
      <c r="L693" s="21">
        <f>'A. Thermody. result (all suite)'!P649</f>
        <v>4.3263360000000004</v>
      </c>
      <c r="M693" s="21">
        <f>'A. Thermody. result (all suite)'!Q649</f>
        <v>3.8820570000000001</v>
      </c>
      <c r="N693" s="21">
        <f>'A. Thermody. result (all suite)'!R649</f>
        <v>7.2962100000000003</v>
      </c>
      <c r="O693" s="21">
        <f>'A. Thermody. result (all suite)'!S649</f>
        <v>0.76380199999999998</v>
      </c>
      <c r="P693" s="21">
        <f>'A. Thermody. result (all suite)'!T649</f>
        <v>4.9900320000000002</v>
      </c>
      <c r="Q693" s="21">
        <f t="shared" si="921"/>
        <v>100.000001</v>
      </c>
      <c r="S693" s="19">
        <f t="shared" si="922"/>
        <v>1243</v>
      </c>
      <c r="T693" s="19">
        <f t="shared" si="923"/>
        <v>0.5</v>
      </c>
      <c r="V693" s="61">
        <f t="shared" si="924"/>
        <v>48.204769493525212</v>
      </c>
      <c r="W693" s="21">
        <f t="shared" si="925"/>
        <v>0.38551814695735853</v>
      </c>
      <c r="X693" s="21">
        <f t="shared" si="926"/>
        <v>16.71060305683244</v>
      </c>
      <c r="Y693" s="21">
        <f t="shared" si="927"/>
        <v>5.0336281072837184E-3</v>
      </c>
      <c r="Z693" s="21">
        <f t="shared" si="928"/>
        <v>8.0049917003689544</v>
      </c>
      <c r="AA693" s="21">
        <f t="shared" si="929"/>
        <v>0.38393338069028621</v>
      </c>
      <c r="AB693" s="21">
        <f t="shared" si="930"/>
        <v>1.1174853919102761</v>
      </c>
      <c r="AC693" s="21">
        <f t="shared" si="931"/>
        <v>4.110450451331336</v>
      </c>
      <c r="AD693" s="21">
        <f t="shared" si="932"/>
        <v>3.6883411153789187</v>
      </c>
      <c r="AE693" s="21">
        <f t="shared" si="933"/>
        <v>6.9321267898536325</v>
      </c>
      <c r="AF693" s="21">
        <f t="shared" si="934"/>
        <v>0.72568803616449962</v>
      </c>
      <c r="AG693" s="21">
        <f t="shared" si="935"/>
        <v>90.268941191120177</v>
      </c>
      <c r="AH693" s="21"/>
      <c r="AI693" s="61">
        <f t="shared" si="936"/>
        <v>53.401279396270517</v>
      </c>
      <c r="AJ693" s="21">
        <f t="shared" si="937"/>
        <v>0.42707728912110277</v>
      </c>
      <c r="AK693" s="21">
        <f t="shared" si="938"/>
        <v>18.51201845987341</v>
      </c>
      <c r="AL693" s="21">
        <f t="shared" si="939"/>
        <v>5.5762569504680089E-3</v>
      </c>
      <c r="AM693" s="21">
        <f t="shared" si="940"/>
        <v>8.8679357426166536</v>
      </c>
      <c r="AN693" s="21">
        <f t="shared" si="941"/>
        <v>0.42532168387508906</v>
      </c>
      <c r="AO693" s="21">
        <f t="shared" si="942"/>
        <v>1.2379511459476429</v>
      </c>
      <c r="AP693" s="21">
        <f t="shared" si="943"/>
        <v>4.5535600585239653</v>
      </c>
      <c r="AQ693" s="21">
        <f t="shared" si="944"/>
        <v>4.0859470230960717</v>
      </c>
      <c r="AR693" s="21">
        <f t="shared" si="945"/>
        <v>7.6794151990513777</v>
      </c>
      <c r="AS693" s="21">
        <f t="shared" si="946"/>
        <v>0.80391774467371957</v>
      </c>
      <c r="AT693" s="21">
        <f t="shared" si="947"/>
        <v>100.00000000000001</v>
      </c>
      <c r="AU693" s="21"/>
      <c r="AV693" s="21">
        <f>AR693*'[1]diagram lines'!$G$39</f>
        <v>6.3747298397560668</v>
      </c>
      <c r="AW693" s="21">
        <f>AK693*'[1]diagram lines'!$G$40</f>
        <v>9.7977889777227212</v>
      </c>
      <c r="AX693" s="21">
        <f>AQ693*'[1]diagram lines'!$G$38</f>
        <v>3.0311688306220939</v>
      </c>
      <c r="AY693" s="21">
        <f>AP693*'[1]diagram lines'!$G$41</f>
        <v>3.2542364483866533</v>
      </c>
      <c r="AZ693" s="21">
        <f t="shared" si="948"/>
        <v>11.765362222147449</v>
      </c>
      <c r="BA693" s="21">
        <f t="shared" si="949"/>
        <v>0.77390872102150543</v>
      </c>
      <c r="BB693" s="21">
        <f t="shared" si="950"/>
        <v>1.0416643131164844</v>
      </c>
      <c r="BC693" s="86">
        <f t="shared" si="951"/>
        <v>0.96000216903674862</v>
      </c>
      <c r="BX693" s="61">
        <f t="shared" si="952"/>
        <v>0.84448300599201065</v>
      </c>
      <c r="BY693" s="21">
        <f t="shared" si="953"/>
        <v>5.0796945418127197E-3</v>
      </c>
      <c r="BZ693" s="21">
        <f t="shared" si="954"/>
        <v>0.17250159866614362</v>
      </c>
      <c r="CA693" s="21">
        <f t="shared" si="955"/>
        <v>3.3176780011271836E-5</v>
      </c>
      <c r="CB693" s="21">
        <f t="shared" si="956"/>
        <v>0.11726406402226863</v>
      </c>
      <c r="CC693" s="21">
        <f t="shared" si="957"/>
        <v>5.6963349309275451E-3</v>
      </c>
      <c r="CD693" s="21">
        <f t="shared" si="958"/>
        <v>2.9185533498759308E-2</v>
      </c>
      <c r="CE693" s="21">
        <f t="shared" si="959"/>
        <v>7.714579172610557E-2</v>
      </c>
      <c r="CF693" s="21">
        <f t="shared" si="960"/>
        <v>6.2623923213421515E-2</v>
      </c>
      <c r="CG693" s="21">
        <f t="shared" si="961"/>
        <v>7.7454458598726114E-2</v>
      </c>
      <c r="CH693" s="21">
        <f t="shared" si="962"/>
        <v>5.3810094121625436E-3</v>
      </c>
      <c r="CI693" s="21">
        <f t="shared" si="963"/>
        <v>0.27691631520532745</v>
      </c>
      <c r="CJ693" s="21">
        <f t="shared" si="964"/>
        <v>1.6737649065876767</v>
      </c>
      <c r="CL693" s="68">
        <f t="shared" si="965"/>
        <v>0.50454099178938316</v>
      </c>
      <c r="CM693" s="19">
        <f t="shared" si="966"/>
        <v>3.0348912931677783E-3</v>
      </c>
      <c r="CN693" s="19">
        <f t="shared" si="967"/>
        <v>0.10306202381660909</v>
      </c>
      <c r="CO693" s="19">
        <f t="shared" si="968"/>
        <v>1.9821648715834118E-5</v>
      </c>
      <c r="CP693" s="19">
        <f t="shared" si="969"/>
        <v>7.0060056559159312E-2</v>
      </c>
      <c r="CQ693" s="19">
        <f t="shared" si="970"/>
        <v>3.4033064670597776E-3</v>
      </c>
      <c r="CR693" s="19">
        <f t="shared" si="971"/>
        <v>1.7437056652275129E-2</v>
      </c>
      <c r="CS693" s="19">
        <f t="shared" si="972"/>
        <v>4.6091175303336694E-2</v>
      </c>
      <c r="CT693" s="19">
        <f t="shared" si="973"/>
        <v>3.7415005516571384E-2</v>
      </c>
      <c r="CU693" s="19">
        <f t="shared" si="974"/>
        <v>4.6275590014988058E-2</v>
      </c>
      <c r="CV693" s="19">
        <f t="shared" si="975"/>
        <v>3.2149135108423725E-3</v>
      </c>
      <c r="CW693" s="19">
        <f t="shared" si="976"/>
        <v>0.16544516742789156</v>
      </c>
      <c r="CX693" s="19">
        <f t="shared" si="977"/>
        <v>1.0000000000000002</v>
      </c>
      <c r="CZ693" s="68">
        <f t="shared" si="978"/>
        <v>2.5805000000000001E-5</v>
      </c>
      <c r="DA693" s="19">
        <f t="shared" si="979"/>
        <v>1.8181799999999996E-5</v>
      </c>
      <c r="DB693" s="19">
        <f t="shared" si="980"/>
        <v>3.667E-5</v>
      </c>
      <c r="DC693" s="19">
        <f t="shared" si="981"/>
        <v>3.9226299999999994E-5</v>
      </c>
      <c r="DD693" s="19">
        <f t="shared" si="982"/>
        <v>1.2459399999999998E-5</v>
      </c>
      <c r="DE693" s="19">
        <f t="shared" si="983"/>
        <v>1.2459399999999998E-5</v>
      </c>
      <c r="DF693" s="19">
        <f t="shared" si="984"/>
        <v>1.1048899999999999E-5</v>
      </c>
      <c r="DG693" s="19">
        <f t="shared" si="985"/>
        <v>1.5511799999999999E-5</v>
      </c>
      <c r="DH693" s="19">
        <f t="shared" si="986"/>
        <v>2.4527599999999999E-5</v>
      </c>
      <c r="DI693" s="19">
        <f t="shared" si="987"/>
        <v>3.7730599999999994E-5</v>
      </c>
      <c r="DJ693" s="19">
        <f t="shared" si="988"/>
        <v>0</v>
      </c>
      <c r="DK693" s="19">
        <f t="shared" si="989"/>
        <v>2.0627199999999995E-5</v>
      </c>
      <c r="DM693" s="68">
        <f t="shared" si="990"/>
        <v>1174.6879591825671</v>
      </c>
      <c r="DN693" s="19">
        <f t="shared" si="991"/>
        <v>13.33350474090806</v>
      </c>
      <c r="DO693" s="19">
        <f t="shared" si="992"/>
        <v>286.56132937936906</v>
      </c>
      <c r="DP693" s="19">
        <f t="shared" si="993"/>
        <v>8.0693796851386709E-2</v>
      </c>
      <c r="DQ693" s="19">
        <f t="shared" si="994"/>
        <v>404.01745379196404</v>
      </c>
      <c r="DR693" s="19">
        <f t="shared" si="995"/>
        <v>19.37738260054422</v>
      </c>
      <c r="DS693" s="19">
        <f t="shared" si="996"/>
        <v>63.60030257190197</v>
      </c>
      <c r="DT693" s="19">
        <f t="shared" si="997"/>
        <v>166.63398902842493</v>
      </c>
      <c r="DU693" s="19">
        <f t="shared" si="998"/>
        <v>94.561073728055746</v>
      </c>
      <c r="DV693" s="19">
        <f t="shared" si="999"/>
        <v>115.53382610962656</v>
      </c>
      <c r="DX693" s="19">
        <f t="shared" si="1000"/>
        <v>144.5335245234742</v>
      </c>
      <c r="DZ693" s="68">
        <f t="shared" si="1001"/>
        <v>2482.9210394536872</v>
      </c>
      <c r="EA693" s="21">
        <f t="shared" si="1002"/>
        <v>2.4829210394536871</v>
      </c>
      <c r="EB693" s="92">
        <f t="shared" si="1003"/>
        <v>970</v>
      </c>
    </row>
    <row r="694" spans="1:132" x14ac:dyDescent="0.3">
      <c r="A694" s="19">
        <f>'A. Thermody. result (all suite)'!C650</f>
        <v>968</v>
      </c>
      <c r="B694" s="19" t="str">
        <f>'A. Thermody. result (all suite)'!A650</f>
        <v>Basanite</v>
      </c>
      <c r="C694" s="24">
        <f>'A. Thermody. result (all suite)'!G650</f>
        <v>44.372104</v>
      </c>
      <c r="D694" s="19">
        <f>'A. Thermody. result (all suite)'!D650</f>
        <v>5000</v>
      </c>
      <c r="E694" s="61">
        <f>'A. Thermody. result (all suite)'!I650</f>
        <v>50.802881999999997</v>
      </c>
      <c r="F694" s="21">
        <f>'A. Thermody. result (all suite)'!J650</f>
        <v>0.39677600000000002</v>
      </c>
      <c r="G694" s="21">
        <f>'A. Thermody. result (all suite)'!K650</f>
        <v>17.583957999999999</v>
      </c>
      <c r="H694" s="21">
        <f>'A. Thermody. result (all suite)'!L650</f>
        <v>5.2490000000000002E-3</v>
      </c>
      <c r="I694" s="21">
        <f>'A. Thermody. result (all suite)'!M650</f>
        <v>8.3852860000000007</v>
      </c>
      <c r="J694" s="21">
        <f>'A. Thermody. result (all suite)'!N650</f>
        <v>0.40570099999999998</v>
      </c>
      <c r="K694" s="21">
        <f>'A. Thermody. result (all suite)'!O650</f>
        <v>1.140377</v>
      </c>
      <c r="L694" s="21">
        <f>'A. Thermody. result (all suite)'!P650</f>
        <v>4.2881739999999997</v>
      </c>
      <c r="M694" s="21">
        <f>'A. Thermody. result (all suite)'!Q650</f>
        <v>3.89655</v>
      </c>
      <c r="N694" s="21">
        <f>'A. Thermody. result (all suite)'!R650</f>
        <v>7.3251540000000004</v>
      </c>
      <c r="O694" s="21">
        <f>'A. Thermody. result (all suite)'!S650</f>
        <v>0.76034100000000004</v>
      </c>
      <c r="P694" s="21">
        <f>'A. Thermody. result (all suite)'!T650</f>
        <v>5.0095530000000004</v>
      </c>
      <c r="Q694" s="21">
        <f t="shared" si="921"/>
        <v>100.00000099999998</v>
      </c>
      <c r="S694" s="19">
        <f t="shared" si="922"/>
        <v>1241</v>
      </c>
      <c r="T694" s="19">
        <f t="shared" si="923"/>
        <v>0.5</v>
      </c>
      <c r="V694" s="61">
        <f t="shared" si="924"/>
        <v>48.257884726132509</v>
      </c>
      <c r="W694" s="21">
        <f t="shared" si="925"/>
        <v>0.37689929618748702</v>
      </c>
      <c r="X694" s="21">
        <f t="shared" si="926"/>
        <v>16.703080313301037</v>
      </c>
      <c r="Y694" s="21">
        <f t="shared" si="927"/>
        <v>4.9860485656595148E-3</v>
      </c>
      <c r="Z694" s="21">
        <f t="shared" si="928"/>
        <v>7.9652206578290743</v>
      </c>
      <c r="AA694" s="21">
        <f t="shared" si="929"/>
        <v>0.38537719358670802</v>
      </c>
      <c r="AB694" s="21">
        <f t="shared" si="930"/>
        <v>1.0832492103564679</v>
      </c>
      <c r="AC694" s="21">
        <f t="shared" si="931"/>
        <v>4.0733556528859634</v>
      </c>
      <c r="AD694" s="21">
        <f t="shared" si="932"/>
        <v>3.7013502645304972</v>
      </c>
      <c r="AE694" s="21">
        <f t="shared" si="933"/>
        <v>6.958196531707955</v>
      </c>
      <c r="AF694" s="21">
        <f t="shared" si="934"/>
        <v>0.72225131500516693</v>
      </c>
      <c r="AG694" s="21">
        <f t="shared" si="935"/>
        <v>90.231851210088536</v>
      </c>
      <c r="AH694" s="21"/>
      <c r="AI694" s="61">
        <f t="shared" si="936"/>
        <v>53.482095378684804</v>
      </c>
      <c r="AJ694" s="21">
        <f t="shared" si="937"/>
        <v>0.41770094609933822</v>
      </c>
      <c r="AK694" s="21">
        <f t="shared" si="938"/>
        <v>18.511290735253716</v>
      </c>
      <c r="AL694" s="21">
        <f t="shared" si="939"/>
        <v>5.5258187644298719E-3</v>
      </c>
      <c r="AM694" s="21">
        <f t="shared" si="940"/>
        <v>8.8275044244448662</v>
      </c>
      <c r="AN694" s="21">
        <f t="shared" si="941"/>
        <v>0.42709662765249817</v>
      </c>
      <c r="AO694" s="21">
        <f t="shared" si="942"/>
        <v>1.200517550985758</v>
      </c>
      <c r="AP694" s="21">
        <f t="shared" si="943"/>
        <v>4.5143212715451133</v>
      </c>
      <c r="AQ694" s="21">
        <f t="shared" si="944"/>
        <v>4.1020440286795985</v>
      </c>
      <c r="AR694" s="21">
        <f t="shared" si="945"/>
        <v>7.7114637884432335</v>
      </c>
      <c r="AS694" s="21">
        <f t="shared" si="946"/>
        <v>0.80043942944663238</v>
      </c>
      <c r="AT694" s="21">
        <f t="shared" si="947"/>
        <v>99.999999999999986</v>
      </c>
      <c r="AU694" s="21"/>
      <c r="AV694" s="21">
        <f>AR694*'[1]diagram lines'!$G$39</f>
        <v>6.401333571137017</v>
      </c>
      <c r="AW694" s="21">
        <f>AK694*'[1]diagram lines'!$G$40</f>
        <v>9.797403817548366</v>
      </c>
      <c r="AX694" s="21">
        <f>AQ694*'[1]diagram lines'!$G$38</f>
        <v>3.043110429794901</v>
      </c>
      <c r="AY694" s="21">
        <f>AP694*'[1]diagram lines'!$G$41</f>
        <v>3.2261941498035855</v>
      </c>
      <c r="AZ694" s="21">
        <f t="shared" si="948"/>
        <v>11.813507817122833</v>
      </c>
      <c r="BA694" s="21">
        <f t="shared" si="949"/>
        <v>0.77323680946406381</v>
      </c>
      <c r="BB694" s="21">
        <f t="shared" si="950"/>
        <v>1.0373722176320406</v>
      </c>
      <c r="BC694" s="86">
        <f t="shared" si="951"/>
        <v>0.96397414833669992</v>
      </c>
      <c r="BX694" s="61">
        <f t="shared" si="952"/>
        <v>0.84558725033288951</v>
      </c>
      <c r="BY694" s="21">
        <f t="shared" si="953"/>
        <v>4.9671507260891342E-3</v>
      </c>
      <c r="BZ694" s="21">
        <f t="shared" si="954"/>
        <v>0.17245937622597096</v>
      </c>
      <c r="CA694" s="21">
        <f t="shared" si="955"/>
        <v>3.2869935500031315E-5</v>
      </c>
      <c r="CB694" s="21">
        <f t="shared" si="956"/>
        <v>0.11670544189283232</v>
      </c>
      <c r="CC694" s="21">
        <f t="shared" si="957"/>
        <v>5.7189314914011836E-3</v>
      </c>
      <c r="CD694" s="21">
        <f t="shared" si="958"/>
        <v>2.8297196029776678E-2</v>
      </c>
      <c r="CE694" s="21">
        <f t="shared" si="959"/>
        <v>7.6465299572039944E-2</v>
      </c>
      <c r="CF694" s="21">
        <f t="shared" si="960"/>
        <v>6.2857718986933375E-2</v>
      </c>
      <c r="CG694" s="21">
        <f t="shared" si="961"/>
        <v>7.7761719745222932E-2</v>
      </c>
      <c r="CH694" s="21">
        <f t="shared" si="962"/>
        <v>5.3566265569520381E-3</v>
      </c>
      <c r="CI694" s="21">
        <f t="shared" si="963"/>
        <v>0.27799961154273034</v>
      </c>
      <c r="CJ694" s="21">
        <f t="shared" si="964"/>
        <v>1.6742091930383385</v>
      </c>
      <c r="CL694" s="68">
        <f t="shared" si="965"/>
        <v>0.50506666302454473</v>
      </c>
      <c r="CM694" s="19">
        <f t="shared" si="966"/>
        <v>2.9668638463720282E-3</v>
      </c>
      <c r="CN694" s="19">
        <f t="shared" si="967"/>
        <v>0.10300945481788532</v>
      </c>
      <c r="CO694" s="19">
        <f t="shared" si="968"/>
        <v>1.9633111343976841E-5</v>
      </c>
      <c r="CP694" s="19">
        <f t="shared" si="969"/>
        <v>6.9707801377578399E-2</v>
      </c>
      <c r="CQ694" s="19">
        <f t="shared" si="970"/>
        <v>3.4159001845059296E-3</v>
      </c>
      <c r="CR694" s="19">
        <f t="shared" si="971"/>
        <v>1.6901828127238509E-2</v>
      </c>
      <c r="CS694" s="19">
        <f t="shared" si="972"/>
        <v>4.5672488175310673E-2</v>
      </c>
      <c r="CT694" s="19">
        <f t="shared" si="973"/>
        <v>3.7544722157963901E-2</v>
      </c>
      <c r="CU694" s="19">
        <f t="shared" si="974"/>
        <v>4.6446835956086063E-2</v>
      </c>
      <c r="CV694" s="19">
        <f t="shared" si="975"/>
        <v>3.1994965618549046E-3</v>
      </c>
      <c r="CW694" s="19">
        <f t="shared" si="976"/>
        <v>0.16604831265931549</v>
      </c>
      <c r="CX694" s="19">
        <f t="shared" si="977"/>
        <v>1</v>
      </c>
      <c r="CZ694" s="68">
        <f t="shared" si="978"/>
        <v>2.5805000000000001E-5</v>
      </c>
      <c r="DA694" s="19">
        <f t="shared" si="979"/>
        <v>1.8167319999999999E-5</v>
      </c>
      <c r="DB694" s="19">
        <f t="shared" si="980"/>
        <v>3.667E-5</v>
      </c>
      <c r="DC694" s="19">
        <f t="shared" si="981"/>
        <v>3.9208119999999996E-5</v>
      </c>
      <c r="DD694" s="19">
        <f t="shared" si="982"/>
        <v>1.2453559999999998E-5</v>
      </c>
      <c r="DE694" s="19">
        <f t="shared" si="983"/>
        <v>1.2453559999999998E-5</v>
      </c>
      <c r="DF694" s="19">
        <f t="shared" si="984"/>
        <v>1.1042359999999998E-5</v>
      </c>
      <c r="DG694" s="19">
        <f t="shared" si="985"/>
        <v>1.5504319999999998E-5</v>
      </c>
      <c r="DH694" s="19">
        <f t="shared" si="986"/>
        <v>2.4512239999999998E-5</v>
      </c>
      <c r="DI694" s="19">
        <f t="shared" si="987"/>
        <v>3.7706439999999991E-5</v>
      </c>
      <c r="DJ694" s="19">
        <f t="shared" si="988"/>
        <v>0</v>
      </c>
      <c r="DK694" s="19">
        <f t="shared" si="989"/>
        <v>2.0608279999999996E-5</v>
      </c>
      <c r="DM694" s="68">
        <f t="shared" si="990"/>
        <v>1175.9118432286241</v>
      </c>
      <c r="DN694" s="19">
        <f t="shared" si="991"/>
        <v>13.045021722972768</v>
      </c>
      <c r="DO694" s="19">
        <f t="shared" si="992"/>
        <v>286.4151626188052</v>
      </c>
      <c r="DP694" s="19">
        <f t="shared" si="993"/>
        <v>7.9963322661725747E-2</v>
      </c>
      <c r="DQ694" s="19">
        <f t="shared" si="994"/>
        <v>402.17460139743247</v>
      </c>
      <c r="DR694" s="19">
        <f t="shared" si="995"/>
        <v>19.458207860953067</v>
      </c>
      <c r="DS694" s="19">
        <f t="shared" si="996"/>
        <v>61.68461031226223</v>
      </c>
      <c r="DT694" s="19">
        <f t="shared" si="997"/>
        <v>165.19996600118048</v>
      </c>
      <c r="DU694" s="19">
        <f t="shared" si="998"/>
        <v>94.948373815374779</v>
      </c>
      <c r="DV694" s="19">
        <f t="shared" si="999"/>
        <v>116.03566783454785</v>
      </c>
      <c r="DX694" s="19">
        <f t="shared" si="1000"/>
        <v>145.19361121456356</v>
      </c>
      <c r="DZ694" s="68">
        <f t="shared" si="1001"/>
        <v>2480.1470293293787</v>
      </c>
      <c r="EA694" s="21">
        <f t="shared" si="1002"/>
        <v>2.4801470293293786</v>
      </c>
      <c r="EB694" s="92">
        <f t="shared" si="1003"/>
        <v>968</v>
      </c>
    </row>
    <row r="695" spans="1:132" x14ac:dyDescent="0.3">
      <c r="A695" s="19">
        <f>'A. Thermody. result (all suite)'!C651</f>
        <v>966</v>
      </c>
      <c r="B695" s="19" t="str">
        <f>'A. Thermody. result (all suite)'!A651</f>
        <v>Basanite</v>
      </c>
      <c r="C695" s="24">
        <f>'A. Thermody. result (all suite)'!G651</f>
        <v>44.198974999999997</v>
      </c>
      <c r="D695" s="19">
        <f>'A. Thermody. result (all suite)'!D651</f>
        <v>5000</v>
      </c>
      <c r="E695" s="61">
        <f>'A. Thermody. result (all suite)'!I651</f>
        <v>50.869078999999999</v>
      </c>
      <c r="F695" s="21">
        <f>'A. Thermody. result (all suite)'!J651</f>
        <v>0.387988</v>
      </c>
      <c r="G695" s="21">
        <f>'A. Thermody. result (all suite)'!K651</f>
        <v>17.579218000000001</v>
      </c>
      <c r="H695" s="21">
        <f>'A. Thermody. result (all suite)'!L651</f>
        <v>5.1999999999999998E-3</v>
      </c>
      <c r="I695" s="21">
        <f>'A. Thermody. result (all suite)'!M651</f>
        <v>8.3446429999999996</v>
      </c>
      <c r="J695" s="21">
        <f>'A. Thermody. result (all suite)'!N651</f>
        <v>0.40728999999999999</v>
      </c>
      <c r="K695" s="21">
        <f>'A. Thermody. result (all suite)'!O651</f>
        <v>1.1053679999999999</v>
      </c>
      <c r="L695" s="21">
        <f>'A. Thermody. result (all suite)'!P651</f>
        <v>4.2505660000000001</v>
      </c>
      <c r="M695" s="21">
        <f>'A. Thermody. result (all suite)'!Q651</f>
        <v>3.9109080000000001</v>
      </c>
      <c r="N695" s="21">
        <f>'A. Thermody. result (all suite)'!R651</f>
        <v>7.353847</v>
      </c>
      <c r="O695" s="21">
        <f>'A. Thermody. result (all suite)'!S651</f>
        <v>0.75698699999999997</v>
      </c>
      <c r="P695" s="21">
        <f>'A. Thermody. result (all suite)'!T651</f>
        <v>5.0289070000000002</v>
      </c>
      <c r="Q695" s="21">
        <f t="shared" si="921"/>
        <v>100.00000100000003</v>
      </c>
      <c r="S695" s="19">
        <f t="shared" si="922"/>
        <v>1239</v>
      </c>
      <c r="T695" s="19">
        <f t="shared" si="923"/>
        <v>0.5</v>
      </c>
      <c r="V695" s="61">
        <f t="shared" si="924"/>
        <v>48.310920350915055</v>
      </c>
      <c r="W695" s="21">
        <f t="shared" si="925"/>
        <v>0.3684764445039555</v>
      </c>
      <c r="X695" s="21">
        <f t="shared" si="926"/>
        <v>16.695175484293166</v>
      </c>
      <c r="Y695" s="21">
        <f t="shared" si="927"/>
        <v>4.9384968386150313E-3</v>
      </c>
      <c r="Z695" s="21">
        <f t="shared" si="928"/>
        <v>7.9249986682444327</v>
      </c>
      <c r="AA695" s="21">
        <f t="shared" si="929"/>
        <v>0.38680776488452234</v>
      </c>
      <c r="AB695" s="21">
        <f t="shared" si="930"/>
        <v>1.0497800718281192</v>
      </c>
      <c r="AC695" s="21">
        <f t="shared" si="931"/>
        <v>4.0368089910239497</v>
      </c>
      <c r="AD695" s="21">
        <f t="shared" si="932"/>
        <v>3.7142320757911991</v>
      </c>
      <c r="AE695" s="21">
        <f t="shared" si="933"/>
        <v>6.9840288771458914</v>
      </c>
      <c r="AF695" s="21">
        <f t="shared" si="934"/>
        <v>0.71891882814859165</v>
      </c>
      <c r="AG695" s="21">
        <f t="shared" si="935"/>
        <v>90.195086053617487</v>
      </c>
      <c r="AH695" s="21"/>
      <c r="AI695" s="61">
        <f t="shared" si="936"/>
        <v>53.56269666641937</v>
      </c>
      <c r="AJ695" s="21">
        <f t="shared" si="937"/>
        <v>0.40853272681053876</v>
      </c>
      <c r="AK695" s="21">
        <f t="shared" si="938"/>
        <v>18.510072127841344</v>
      </c>
      <c r="AL695" s="21">
        <f t="shared" si="939"/>
        <v>5.4753502155087319E-3</v>
      </c>
      <c r="AM695" s="21">
        <f t="shared" si="940"/>
        <v>8.7865082400756602</v>
      </c>
      <c r="AN695" s="21">
        <f t="shared" si="941"/>
        <v>0.42885680562972139</v>
      </c>
      <c r="AO695" s="21">
        <f t="shared" si="942"/>
        <v>1.1638994071185493</v>
      </c>
      <c r="AP695" s="21">
        <f t="shared" si="943"/>
        <v>4.4756418200257864</v>
      </c>
      <c r="AQ695" s="21">
        <f t="shared" si="944"/>
        <v>4.1179982616605431</v>
      </c>
      <c r="AR695" s="21">
        <f t="shared" si="945"/>
        <v>7.7432476454362016</v>
      </c>
      <c r="AS695" s="21">
        <f t="shared" si="946"/>
        <v>0.79707094876678997</v>
      </c>
      <c r="AT695" s="21">
        <f t="shared" si="947"/>
        <v>100.00000000000001</v>
      </c>
      <c r="AU695" s="21"/>
      <c r="AV695" s="21">
        <f>AR695*'[1]diagram lines'!$G$39</f>
        <v>6.427717546523664</v>
      </c>
      <c r="AW695" s="21">
        <f>AK695*'[1]diagram lines'!$G$40</f>
        <v>9.7967588496158324</v>
      </c>
      <c r="AX695" s="21">
        <f>AQ695*'[1]diagram lines'!$G$38</f>
        <v>3.0549461127968986</v>
      </c>
      <c r="AY695" s="21">
        <f>AP695*'[1]diagram lines'!$G$41</f>
        <v>3.1985515845754904</v>
      </c>
      <c r="AZ695" s="21">
        <f t="shared" si="948"/>
        <v>11.861245907096745</v>
      </c>
      <c r="BA695" s="21">
        <f t="shared" si="949"/>
        <v>0.77254101134600506</v>
      </c>
      <c r="BB695" s="21">
        <f t="shared" si="950"/>
        <v>1.0331230972203198</v>
      </c>
      <c r="BC695" s="86">
        <f t="shared" si="951"/>
        <v>0.9679388668112836</v>
      </c>
      <c r="BX695" s="61">
        <f t="shared" si="952"/>
        <v>0.84668906458055926</v>
      </c>
      <c r="BY695" s="21">
        <f t="shared" si="953"/>
        <v>4.8571357035553332E-3</v>
      </c>
      <c r="BZ695" s="21">
        <f t="shared" si="954"/>
        <v>0.17241288740682623</v>
      </c>
      <c r="CA695" s="21">
        <f t="shared" si="955"/>
        <v>3.2563090988790781E-5</v>
      </c>
      <c r="CB695" s="21">
        <f t="shared" si="956"/>
        <v>0.11613977731384829</v>
      </c>
      <c r="CC695" s="21">
        <f t="shared" si="957"/>
        <v>5.7413307020016914E-3</v>
      </c>
      <c r="CD695" s="21">
        <f t="shared" si="958"/>
        <v>2.7428486352357319E-2</v>
      </c>
      <c r="CE695" s="21">
        <f t="shared" si="959"/>
        <v>7.579468616262483E-2</v>
      </c>
      <c r="CF695" s="21">
        <f t="shared" si="960"/>
        <v>6.3089336989837069E-2</v>
      </c>
      <c r="CG695" s="21">
        <f t="shared" si="961"/>
        <v>7.806631634819533E-2</v>
      </c>
      <c r="CH695" s="21">
        <f t="shared" si="962"/>
        <v>5.3329975201487911E-3</v>
      </c>
      <c r="CI695" s="21">
        <f t="shared" si="963"/>
        <v>0.27907364039955607</v>
      </c>
      <c r="CJ695" s="21">
        <f t="shared" si="964"/>
        <v>1.6746582225704993</v>
      </c>
      <c r="CL695" s="68">
        <f t="shared" si="965"/>
        <v>0.50558917226760614</v>
      </c>
      <c r="CM695" s="19">
        <f t="shared" si="966"/>
        <v>2.9003743200209072E-3</v>
      </c>
      <c r="CN695" s="19">
        <f t="shared" si="967"/>
        <v>0.10295407449896424</v>
      </c>
      <c r="CO695" s="19">
        <f t="shared" si="968"/>
        <v>1.9444618937712794E-5</v>
      </c>
      <c r="CP695" s="19">
        <f t="shared" si="969"/>
        <v>6.9351331363351712E-2</v>
      </c>
      <c r="CQ695" s="19">
        <f t="shared" si="970"/>
        <v>3.4283596644508721E-3</v>
      </c>
      <c r="CR695" s="19">
        <f t="shared" si="971"/>
        <v>1.6378557715649136E-2</v>
      </c>
      <c r="CS695" s="19">
        <f t="shared" si="972"/>
        <v>4.5259793993239143E-2</v>
      </c>
      <c r="CT695" s="19">
        <f t="shared" si="973"/>
        <v>3.7672962840739371E-2</v>
      </c>
      <c r="CU695" s="19">
        <f t="shared" si="974"/>
        <v>4.6616267902335466E-2</v>
      </c>
      <c r="CV695" s="19">
        <f t="shared" si="975"/>
        <v>3.1845289076137349E-3</v>
      </c>
      <c r="CW695" s="19">
        <f t="shared" si="976"/>
        <v>0.16664513190709138</v>
      </c>
      <c r="CX695" s="19">
        <f t="shared" si="977"/>
        <v>0.99999999999999967</v>
      </c>
      <c r="CZ695" s="68">
        <f t="shared" si="978"/>
        <v>2.5805000000000001E-5</v>
      </c>
      <c r="DA695" s="19">
        <f t="shared" si="979"/>
        <v>1.8152839999999996E-5</v>
      </c>
      <c r="DB695" s="19">
        <f t="shared" si="980"/>
        <v>3.667E-5</v>
      </c>
      <c r="DC695" s="19">
        <f t="shared" si="981"/>
        <v>3.9189939999999992E-5</v>
      </c>
      <c r="DD695" s="19">
        <f t="shared" si="982"/>
        <v>1.2447719999999997E-5</v>
      </c>
      <c r="DE695" s="19">
        <f t="shared" si="983"/>
        <v>1.2447719999999997E-5</v>
      </c>
      <c r="DF695" s="19">
        <f t="shared" si="984"/>
        <v>1.1035819999999998E-5</v>
      </c>
      <c r="DG695" s="19">
        <f t="shared" si="985"/>
        <v>1.549684E-5</v>
      </c>
      <c r="DH695" s="19">
        <f t="shared" si="986"/>
        <v>2.4496880000000001E-5</v>
      </c>
      <c r="DI695" s="19">
        <f t="shared" si="987"/>
        <v>3.7682279999999995E-5</v>
      </c>
      <c r="DJ695" s="19">
        <f t="shared" si="988"/>
        <v>0</v>
      </c>
      <c r="DK695" s="19">
        <f t="shared" si="989"/>
        <v>2.0589359999999997E-5</v>
      </c>
      <c r="DM695" s="68">
        <f t="shared" si="990"/>
        <v>1177.1283654267691</v>
      </c>
      <c r="DN695" s="19">
        <f t="shared" si="991"/>
        <v>12.762845961473252</v>
      </c>
      <c r="DO695" s="19">
        <f t="shared" si="992"/>
        <v>286.26117905411485</v>
      </c>
      <c r="DP695" s="19">
        <f t="shared" si="993"/>
        <v>7.9232353970517866E-2</v>
      </c>
      <c r="DQ695" s="19">
        <f t="shared" si="994"/>
        <v>400.30569119941811</v>
      </c>
      <c r="DR695" s="19">
        <f t="shared" si="995"/>
        <v>19.538343937375274</v>
      </c>
      <c r="DS695" s="19">
        <f t="shared" si="996"/>
        <v>59.810315494513333</v>
      </c>
      <c r="DT695" s="19">
        <f t="shared" si="997"/>
        <v>163.78624591470592</v>
      </c>
      <c r="DU695" s="19">
        <f t="shared" si="998"/>
        <v>95.332424639277875</v>
      </c>
      <c r="DV695" s="19">
        <f t="shared" si="999"/>
        <v>116.53361835854948</v>
      </c>
      <c r="DX695" s="19">
        <f t="shared" si="1000"/>
        <v>145.84937448108084</v>
      </c>
      <c r="DZ695" s="68">
        <f t="shared" si="1001"/>
        <v>2477.3876368212486</v>
      </c>
      <c r="EA695" s="21">
        <f t="shared" si="1002"/>
        <v>2.4773876368212489</v>
      </c>
      <c r="EB695" s="92">
        <f t="shared" si="1003"/>
        <v>966</v>
      </c>
    </row>
    <row r="696" spans="1:132" x14ac:dyDescent="0.3">
      <c r="A696" s="19">
        <f>'A. Thermody. result (all suite)'!C652</f>
        <v>964</v>
      </c>
      <c r="B696" s="19" t="str">
        <f>'A. Thermody. result (all suite)'!A652</f>
        <v>Basanite</v>
      </c>
      <c r="C696" s="24">
        <f>'A. Thermody. result (all suite)'!G652</f>
        <v>44.028649999999999</v>
      </c>
      <c r="D696" s="19">
        <f>'A. Thermody. result (all suite)'!D652</f>
        <v>5000</v>
      </c>
      <c r="E696" s="61">
        <f>'A. Thermody. result (all suite)'!I652</f>
        <v>50.935138999999999</v>
      </c>
      <c r="F696" s="21">
        <f>'A. Thermody. result (all suite)'!J652</f>
        <v>0.37939499999999998</v>
      </c>
      <c r="G696" s="21">
        <f>'A. Thermody. result (all suite)'!K652</f>
        <v>17.574048999999999</v>
      </c>
      <c r="H696" s="21">
        <f>'A. Thermody. result (all suite)'!L652</f>
        <v>5.1510000000000002E-3</v>
      </c>
      <c r="I696" s="21">
        <f>'A. Thermody. result (all suite)'!M652</f>
        <v>8.3034940000000006</v>
      </c>
      <c r="J696" s="21">
        <f>'A. Thermody. result (all suite)'!N652</f>
        <v>0.40886600000000001</v>
      </c>
      <c r="K696" s="21">
        <f>'A. Thermody. result (all suite)'!O652</f>
        <v>1.071137</v>
      </c>
      <c r="L696" s="21">
        <f>'A. Thermody. result (all suite)'!P652</f>
        <v>4.2135020000000001</v>
      </c>
      <c r="M696" s="21">
        <f>'A. Thermody. result (all suite)'!Q652</f>
        <v>3.9251339999999999</v>
      </c>
      <c r="N696" s="21">
        <f>'A. Thermody. result (all suite)'!R652</f>
        <v>7.3822950000000001</v>
      </c>
      <c r="O696" s="21">
        <f>'A. Thermody. result (all suite)'!S652</f>
        <v>0.75373699999999999</v>
      </c>
      <c r="P696" s="21">
        <f>'A. Thermody. result (all suite)'!T652</f>
        <v>5.0480999999999998</v>
      </c>
      <c r="Q696" s="21">
        <f t="shared" si="921"/>
        <v>99.999999000000003</v>
      </c>
      <c r="S696" s="19">
        <f t="shared" si="922"/>
        <v>1237</v>
      </c>
      <c r="T696" s="19">
        <f t="shared" si="923"/>
        <v>0.5</v>
      </c>
      <c r="V696" s="61">
        <f t="shared" si="924"/>
        <v>48.363882222428423</v>
      </c>
      <c r="W696" s="21">
        <f t="shared" si="925"/>
        <v>0.36024276081347761</v>
      </c>
      <c r="X696" s="21">
        <f t="shared" si="926"/>
        <v>16.686893423559439</v>
      </c>
      <c r="Y696" s="21">
        <f t="shared" si="927"/>
        <v>4.8909723663997234E-3</v>
      </c>
      <c r="Z696" s="21">
        <f t="shared" si="928"/>
        <v>7.8843253151943129</v>
      </c>
      <c r="AA696" s="21">
        <f t="shared" si="929"/>
        <v>0.38822603524760035</v>
      </c>
      <c r="AB696" s="21">
        <f t="shared" si="930"/>
        <v>1.0170649325622794</v>
      </c>
      <c r="AC696" s="21">
        <f t="shared" si="931"/>
        <v>4.0008002034109822</v>
      </c>
      <c r="AD696" s="21">
        <f t="shared" si="932"/>
        <v>3.7269893085645527</v>
      </c>
      <c r="AE696" s="21">
        <f t="shared" si="933"/>
        <v>7.0096293623783437</v>
      </c>
      <c r="AF696" s="21">
        <f t="shared" si="934"/>
        <v>0.71568760212250604</v>
      </c>
      <c r="AG696" s="21">
        <f t="shared" si="935"/>
        <v>90.158632138648301</v>
      </c>
      <c r="AH696" s="21"/>
      <c r="AI696" s="61">
        <f t="shared" si="936"/>
        <v>53.643096700993844</v>
      </c>
      <c r="AJ696" s="21">
        <f t="shared" si="937"/>
        <v>0.39956546840627188</v>
      </c>
      <c r="AK696" s="21">
        <f t="shared" si="938"/>
        <v>18.508370222274333</v>
      </c>
      <c r="AL696" s="21">
        <f t="shared" si="939"/>
        <v>5.4248520084890575E-3</v>
      </c>
      <c r="AM696" s="21">
        <f t="shared" si="940"/>
        <v>8.7449477971999308</v>
      </c>
      <c r="AN696" s="21">
        <f t="shared" si="941"/>
        <v>0.43060328893474803</v>
      </c>
      <c r="AO696" s="21">
        <f t="shared" si="942"/>
        <v>1.1280838100984165</v>
      </c>
      <c r="AP696" s="21">
        <f t="shared" si="943"/>
        <v>4.4375120923068661</v>
      </c>
      <c r="AQ696" s="21">
        <f t="shared" si="944"/>
        <v>4.1338130583359902</v>
      </c>
      <c r="AR696" s="21">
        <f t="shared" si="945"/>
        <v>7.7747734144843195</v>
      </c>
      <c r="AS696" s="21">
        <f t="shared" si="946"/>
        <v>0.79380929495680785</v>
      </c>
      <c r="AT696" s="21">
        <f t="shared" si="947"/>
        <v>100</v>
      </c>
      <c r="AU696" s="21"/>
      <c r="AV696" s="21">
        <f>AR696*'[1]diagram lines'!$G$39</f>
        <v>6.453887281518214</v>
      </c>
      <c r="AW696" s="21">
        <f>AK696*'[1]diagram lines'!$G$40</f>
        <v>9.7958580882190276</v>
      </c>
      <c r="AX696" s="21">
        <f>AQ696*'[1]diagram lines'!$G$38</f>
        <v>3.0666783546674545</v>
      </c>
      <c r="AY696" s="21">
        <f>AP696*'[1]diagram lines'!$G$41</f>
        <v>3.1713018836568225</v>
      </c>
      <c r="AZ696" s="21">
        <f t="shared" si="948"/>
        <v>11.908586472820311</v>
      </c>
      <c r="BA696" s="21">
        <f t="shared" si="949"/>
        <v>0.77182164664925501</v>
      </c>
      <c r="BB696" s="21">
        <f t="shared" si="950"/>
        <v>1.0289155563391139</v>
      </c>
      <c r="BC696" s="86">
        <f t="shared" si="951"/>
        <v>0.97189705592362152</v>
      </c>
      <c r="BX696" s="61">
        <f t="shared" si="952"/>
        <v>0.84778859853528632</v>
      </c>
      <c r="BY696" s="21">
        <f t="shared" si="953"/>
        <v>4.749561842764146E-3</v>
      </c>
      <c r="BZ696" s="21">
        <f t="shared" si="954"/>
        <v>0.17236219105531581</v>
      </c>
      <c r="CA696" s="21">
        <f t="shared" si="955"/>
        <v>3.2256246477550254E-5</v>
      </c>
      <c r="CB696" s="21">
        <f t="shared" si="956"/>
        <v>0.11556707028531665</v>
      </c>
      <c r="CC696" s="21">
        <f t="shared" si="957"/>
        <v>5.7635466591485765E-3</v>
      </c>
      <c r="CD696" s="21">
        <f t="shared" si="958"/>
        <v>2.657908188585608E-2</v>
      </c>
      <c r="CE696" s="21">
        <f t="shared" si="959"/>
        <v>7.5133773181169761E-2</v>
      </c>
      <c r="CF696" s="21">
        <f t="shared" si="960"/>
        <v>6.3318825617035002E-2</v>
      </c>
      <c r="CG696" s="21">
        <f t="shared" si="961"/>
        <v>7.8368312101910823E-2</v>
      </c>
      <c r="CH696" s="21">
        <f t="shared" si="962"/>
        <v>5.3101011666572733E-3</v>
      </c>
      <c r="CI696" s="21">
        <f t="shared" si="963"/>
        <v>0.28013873473917866</v>
      </c>
      <c r="CJ696" s="21">
        <f t="shared" si="964"/>
        <v>1.6751120533161163</v>
      </c>
      <c r="CL696" s="68">
        <f t="shared" si="965"/>
        <v>0.50610858948628024</v>
      </c>
      <c r="CM696" s="19">
        <f t="shared" si="966"/>
        <v>2.8353696299669808E-3</v>
      </c>
      <c r="CN696" s="19">
        <f t="shared" si="967"/>
        <v>0.10289591715019958</v>
      </c>
      <c r="CO696" s="19">
        <f t="shared" si="968"/>
        <v>1.9256172393777805E-5</v>
      </c>
      <c r="CP696" s="19">
        <f t="shared" si="969"/>
        <v>6.899065053978666E-2</v>
      </c>
      <c r="CQ696" s="19">
        <f t="shared" si="970"/>
        <v>3.4406932048150676E-3</v>
      </c>
      <c r="CR696" s="19">
        <f t="shared" si="971"/>
        <v>1.5867047122751644E-2</v>
      </c>
      <c r="CS696" s="19">
        <f t="shared" si="972"/>
        <v>4.4852983436201803E-2</v>
      </c>
      <c r="CT696" s="19">
        <f t="shared" si="973"/>
        <v>3.7799755241260793E-2</v>
      </c>
      <c r="CU696" s="19">
        <f t="shared" si="974"/>
        <v>4.6783922273599482E-2</v>
      </c>
      <c r="CV696" s="19">
        <f t="shared" si="975"/>
        <v>3.1699975868152777E-3</v>
      </c>
      <c r="CW696" s="19">
        <f t="shared" si="976"/>
        <v>0.16723581815592886</v>
      </c>
      <c r="CX696" s="19">
        <f t="shared" si="977"/>
        <v>1.0000000000000002</v>
      </c>
      <c r="CZ696" s="68">
        <f t="shared" si="978"/>
        <v>2.5805000000000001E-5</v>
      </c>
      <c r="DA696" s="19">
        <f t="shared" si="979"/>
        <v>1.813836E-5</v>
      </c>
      <c r="DB696" s="19">
        <f t="shared" si="980"/>
        <v>3.667E-5</v>
      </c>
      <c r="DC696" s="19">
        <f t="shared" si="981"/>
        <v>3.9171759999999994E-5</v>
      </c>
      <c r="DD696" s="19">
        <f t="shared" si="982"/>
        <v>1.2441879999999999E-5</v>
      </c>
      <c r="DE696" s="19">
        <f t="shared" si="983"/>
        <v>1.2441879999999999E-5</v>
      </c>
      <c r="DF696" s="19">
        <f t="shared" si="984"/>
        <v>1.1029279999999998E-5</v>
      </c>
      <c r="DG696" s="19">
        <f t="shared" si="985"/>
        <v>1.5489359999999998E-5</v>
      </c>
      <c r="DH696" s="19">
        <f t="shared" si="986"/>
        <v>2.4481520000000001E-5</v>
      </c>
      <c r="DI696" s="19">
        <f t="shared" si="987"/>
        <v>3.7658119999999992E-5</v>
      </c>
      <c r="DJ696" s="19">
        <f t="shared" si="988"/>
        <v>0</v>
      </c>
      <c r="DK696" s="19">
        <f t="shared" si="989"/>
        <v>2.0570439999999995E-5</v>
      </c>
      <c r="DM696" s="68">
        <f t="shared" si="990"/>
        <v>1178.337688677997</v>
      </c>
      <c r="DN696" s="19">
        <f t="shared" si="991"/>
        <v>12.486758783140397</v>
      </c>
      <c r="DO696" s="19">
        <f t="shared" si="992"/>
        <v>286.09947402875235</v>
      </c>
      <c r="DP696" s="19">
        <f t="shared" si="993"/>
        <v>7.8500893744942235E-2</v>
      </c>
      <c r="DQ696" s="19">
        <f t="shared" si="994"/>
        <v>398.41070973869478</v>
      </c>
      <c r="DR696" s="19">
        <f t="shared" si="995"/>
        <v>19.617837171679916</v>
      </c>
      <c r="DS696" s="19">
        <f t="shared" si="996"/>
        <v>57.976767209363743</v>
      </c>
      <c r="DT696" s="19">
        <f t="shared" si="997"/>
        <v>162.39246238076959</v>
      </c>
      <c r="DU696" s="19">
        <f t="shared" si="998"/>
        <v>95.713290163591012</v>
      </c>
      <c r="DV696" s="19">
        <f t="shared" si="999"/>
        <v>117.02776129485679</v>
      </c>
      <c r="DX696" s="19">
        <f t="shared" si="1000"/>
        <v>146.50097145077302</v>
      </c>
      <c r="DZ696" s="68">
        <f t="shared" si="1001"/>
        <v>2474.6422217933632</v>
      </c>
      <c r="EA696" s="21">
        <f t="shared" si="1002"/>
        <v>2.474642221793363</v>
      </c>
      <c r="EB696" s="92">
        <f t="shared" si="1003"/>
        <v>964</v>
      </c>
    </row>
    <row r="697" spans="1:132" x14ac:dyDescent="0.3">
      <c r="A697" s="19">
        <f>'A. Thermody. result (all suite)'!C653</f>
        <v>962</v>
      </c>
      <c r="B697" s="19" t="str">
        <f>'A. Thermody. result (all suite)'!A653</f>
        <v>Basanite</v>
      </c>
      <c r="C697" s="24">
        <f>'A. Thermody. result (all suite)'!G653</f>
        <v>43.861046999999999</v>
      </c>
      <c r="D697" s="19">
        <f>'A. Thermody. result (all suite)'!D653</f>
        <v>5000</v>
      </c>
      <c r="E697" s="61">
        <f>'A. Thermody. result (all suite)'!I653</f>
        <v>51.001074000000003</v>
      </c>
      <c r="F697" s="21">
        <f>'A. Thermody. result (all suite)'!J653</f>
        <v>0.37099300000000002</v>
      </c>
      <c r="G697" s="21">
        <f>'A. Thermody. result (all suite)'!K653</f>
        <v>17.568456999999999</v>
      </c>
      <c r="H697" s="21">
        <f>'A. Thermody. result (all suite)'!L653</f>
        <v>5.1019999999999998E-3</v>
      </c>
      <c r="I697" s="21">
        <f>'A. Thermody. result (all suite)'!M653</f>
        <v>8.2618399999999994</v>
      </c>
      <c r="J697" s="21">
        <f>'A. Thermody. result (all suite)'!N653</f>
        <v>0.41042800000000002</v>
      </c>
      <c r="K697" s="21">
        <f>'A. Thermody. result (all suite)'!O653</f>
        <v>1.0376700000000001</v>
      </c>
      <c r="L697" s="21">
        <f>'A. Thermody. result (all suite)'!P653</f>
        <v>4.1769730000000003</v>
      </c>
      <c r="M697" s="21">
        <f>'A. Thermody. result (all suite)'!Q653</f>
        <v>3.9392309999999999</v>
      </c>
      <c r="N697" s="21">
        <f>'A. Thermody. result (all suite)'!R653</f>
        <v>7.4105049999999997</v>
      </c>
      <c r="O697" s="21">
        <f>'A. Thermody. result (all suite)'!S653</f>
        <v>0.75059200000000004</v>
      </c>
      <c r="P697" s="21">
        <f>'A. Thermody. result (all suite)'!T653</f>
        <v>5.0671350000000004</v>
      </c>
      <c r="Q697" s="21">
        <f t="shared" si="921"/>
        <v>100</v>
      </c>
      <c r="S697" s="19">
        <f t="shared" si="922"/>
        <v>1235</v>
      </c>
      <c r="T697" s="19">
        <f t="shared" si="923"/>
        <v>0.5</v>
      </c>
      <c r="V697" s="61">
        <f t="shared" si="924"/>
        <v>48.416780728970096</v>
      </c>
      <c r="W697" s="21">
        <f t="shared" si="925"/>
        <v>0.35219428384944995</v>
      </c>
      <c r="X697" s="21">
        <f t="shared" si="926"/>
        <v>16.678239566393046</v>
      </c>
      <c r="Y697" s="21">
        <f t="shared" si="927"/>
        <v>4.8434747722999995E-3</v>
      </c>
      <c r="Z697" s="21">
        <f t="shared" si="928"/>
        <v>7.8432014137159989</v>
      </c>
      <c r="AA697" s="21">
        <f t="shared" si="929"/>
        <v>0.38963105916220003</v>
      </c>
      <c r="AB697" s="21">
        <f t="shared" si="930"/>
        <v>0.98508986024549994</v>
      </c>
      <c r="AC697" s="21">
        <f t="shared" si="931"/>
        <v>3.9653201391764497</v>
      </c>
      <c r="AD697" s="21">
        <f t="shared" si="932"/>
        <v>3.7396248472681499</v>
      </c>
      <c r="AE697" s="21">
        <f t="shared" si="933"/>
        <v>7.0350047074682491</v>
      </c>
      <c r="AF697" s="21">
        <f t="shared" si="934"/>
        <v>0.71255849006079996</v>
      </c>
      <c r="AG697" s="21">
        <f t="shared" si="935"/>
        <v>90.122488571082229</v>
      </c>
      <c r="AH697" s="21"/>
      <c r="AI697" s="61">
        <f t="shared" si="936"/>
        <v>53.723306465047706</v>
      </c>
      <c r="AJ697" s="21">
        <f t="shared" si="937"/>
        <v>0.3907951161065244</v>
      </c>
      <c r="AK697" s="21">
        <f t="shared" si="938"/>
        <v>18.50619066431841</v>
      </c>
      <c r="AL697" s="21">
        <f t="shared" si="939"/>
        <v>5.3743242658904275E-3</v>
      </c>
      <c r="AM697" s="21">
        <f t="shared" si="940"/>
        <v>8.7028238323998757</v>
      </c>
      <c r="AN697" s="21">
        <f t="shared" si="941"/>
        <v>0.43233499800095587</v>
      </c>
      <c r="AO697" s="21">
        <f t="shared" si="942"/>
        <v>1.0930566564066093</v>
      </c>
      <c r="AP697" s="21">
        <f t="shared" si="943"/>
        <v>4.3999230403506742</v>
      </c>
      <c r="AQ697" s="21">
        <f t="shared" si="944"/>
        <v>4.1494913273711909</v>
      </c>
      <c r="AR697" s="21">
        <f t="shared" si="945"/>
        <v>7.8060479898083779</v>
      </c>
      <c r="AS697" s="21">
        <f t="shared" si="946"/>
        <v>0.79065558592380014</v>
      </c>
      <c r="AT697" s="21">
        <f t="shared" si="947"/>
        <v>100</v>
      </c>
      <c r="AU697" s="21"/>
      <c r="AV697" s="21">
        <f>AR697*'[1]diagram lines'!$G$39</f>
        <v>6.4798484990557945</v>
      </c>
      <c r="AW697" s="21">
        <f>AK697*'[1]diagram lines'!$G$40</f>
        <v>9.794704521471937</v>
      </c>
      <c r="AX697" s="21">
        <f>AQ697*'[1]diagram lines'!$G$38</f>
        <v>3.0783093132063146</v>
      </c>
      <c r="AY697" s="21">
        <f>AP697*'[1]diagram lines'!$G$41</f>
        <v>3.1444385807984014</v>
      </c>
      <c r="AZ697" s="21">
        <f t="shared" si="948"/>
        <v>11.955539317179568</v>
      </c>
      <c r="BA697" s="21">
        <f t="shared" si="949"/>
        <v>0.77107893680876383</v>
      </c>
      <c r="BB697" s="21">
        <f t="shared" si="950"/>
        <v>1.0247481485298728</v>
      </c>
      <c r="BC697" s="86">
        <f t="shared" si="951"/>
        <v>0.97584953086728954</v>
      </c>
      <c r="BX697" s="61">
        <f t="shared" si="952"/>
        <v>0.84888605193075906</v>
      </c>
      <c r="BY697" s="21">
        <f t="shared" si="953"/>
        <v>4.6443790686029052E-3</v>
      </c>
      <c r="BZ697" s="21">
        <f t="shared" si="954"/>
        <v>0.17230734601804629</v>
      </c>
      <c r="CA697" s="21">
        <f t="shared" si="955"/>
        <v>3.1949401966309727E-5</v>
      </c>
      <c r="CB697" s="21">
        <f t="shared" si="956"/>
        <v>0.11498733472512178</v>
      </c>
      <c r="CC697" s="21">
        <f t="shared" si="957"/>
        <v>5.785565266422329E-3</v>
      </c>
      <c r="CD697" s="21">
        <f t="shared" si="958"/>
        <v>2.5748635235732013E-2</v>
      </c>
      <c r="CE697" s="21">
        <f t="shared" si="959"/>
        <v>7.4482400142653366E-2</v>
      </c>
      <c r="CF697" s="21">
        <f t="shared" si="960"/>
        <v>6.3546233263429577E-2</v>
      </c>
      <c r="CG697" s="21">
        <f t="shared" si="961"/>
        <v>7.866778131634819E-2</v>
      </c>
      <c r="CH697" s="21">
        <f t="shared" si="962"/>
        <v>5.287944541509328E-3</v>
      </c>
      <c r="CI697" s="21">
        <f t="shared" si="963"/>
        <v>0.28119506104328529</v>
      </c>
      <c r="CJ697" s="21">
        <f t="shared" si="964"/>
        <v>1.6755706819538765</v>
      </c>
      <c r="CL697" s="68">
        <f t="shared" si="965"/>
        <v>0.50662503293557049</v>
      </c>
      <c r="CM697" s="19">
        <f t="shared" si="966"/>
        <v>2.7718192485840783E-3</v>
      </c>
      <c r="CN697" s="19">
        <f t="shared" si="967"/>
        <v>0.10283502085219071</v>
      </c>
      <c r="CO697" s="19">
        <f t="shared" si="968"/>
        <v>1.9067773332637723E-5</v>
      </c>
      <c r="CP697" s="19">
        <f t="shared" si="969"/>
        <v>6.8625773871285156E-2</v>
      </c>
      <c r="CQ697" s="19">
        <f t="shared" si="970"/>
        <v>3.4528923958467711E-3</v>
      </c>
      <c r="CR697" s="19">
        <f t="shared" si="971"/>
        <v>1.5367083891505328E-2</v>
      </c>
      <c r="CS697" s="19">
        <f t="shared" si="972"/>
        <v>4.4451959529274963E-2</v>
      </c>
      <c r="CT697" s="19">
        <f t="shared" si="973"/>
        <v>3.792512840420946E-2</v>
      </c>
      <c r="CU697" s="19">
        <f t="shared" si="974"/>
        <v>4.6949843515174179E-2</v>
      </c>
      <c r="CV697" s="19">
        <f t="shared" si="975"/>
        <v>3.1559065806421706E-3</v>
      </c>
      <c r="CW697" s="19">
        <f t="shared" si="976"/>
        <v>0.16782047100238398</v>
      </c>
      <c r="CX697" s="19">
        <f t="shared" si="977"/>
        <v>0.99999999999999967</v>
      </c>
      <c r="CZ697" s="68">
        <f t="shared" si="978"/>
        <v>2.5805000000000001E-5</v>
      </c>
      <c r="DA697" s="19">
        <f t="shared" si="979"/>
        <v>1.8123879999999996E-5</v>
      </c>
      <c r="DB697" s="19">
        <f t="shared" si="980"/>
        <v>3.667E-5</v>
      </c>
      <c r="DC697" s="19">
        <f t="shared" si="981"/>
        <v>3.9153579999999989E-5</v>
      </c>
      <c r="DD697" s="19">
        <f t="shared" si="982"/>
        <v>1.2436039999999999E-5</v>
      </c>
      <c r="DE697" s="19">
        <f t="shared" si="983"/>
        <v>1.2436039999999999E-5</v>
      </c>
      <c r="DF697" s="19">
        <f t="shared" si="984"/>
        <v>1.1022739999999998E-5</v>
      </c>
      <c r="DG697" s="19">
        <f t="shared" si="985"/>
        <v>1.5481879999999997E-5</v>
      </c>
      <c r="DH697" s="19">
        <f t="shared" si="986"/>
        <v>2.446616E-5</v>
      </c>
      <c r="DI697" s="19">
        <f t="shared" si="987"/>
        <v>3.763395999999999E-5</v>
      </c>
      <c r="DJ697" s="19">
        <f t="shared" si="988"/>
        <v>0</v>
      </c>
      <c r="DK697" s="19">
        <f t="shared" si="989"/>
        <v>2.0551519999999996E-5</v>
      </c>
      <c r="DM697" s="68">
        <f t="shared" si="990"/>
        <v>1179.5400883072689</v>
      </c>
      <c r="DN697" s="19">
        <f t="shared" si="991"/>
        <v>12.216640232494157</v>
      </c>
      <c r="DO697" s="19">
        <f t="shared" si="992"/>
        <v>285.93015342485313</v>
      </c>
      <c r="DP697" s="19">
        <f t="shared" si="993"/>
        <v>7.7768947909461122E-2</v>
      </c>
      <c r="DQ697" s="19">
        <f t="shared" si="994"/>
        <v>396.48970674361283</v>
      </c>
      <c r="DR697" s="19">
        <f t="shared" si="995"/>
        <v>19.696638685736776</v>
      </c>
      <c r="DS697" s="19">
        <f t="shared" si="996"/>
        <v>56.183261224311266</v>
      </c>
      <c r="DT697" s="19">
        <f t="shared" si="997"/>
        <v>161.01829302395709</v>
      </c>
      <c r="DU697" s="19">
        <f t="shared" si="998"/>
        <v>96.091037979680678</v>
      </c>
      <c r="DV697" s="19">
        <f t="shared" si="999"/>
        <v>117.5182005595321</v>
      </c>
      <c r="DX697" s="19">
        <f t="shared" si="1000"/>
        <v>147.14847794532764</v>
      </c>
      <c r="DZ697" s="68">
        <f t="shared" si="1001"/>
        <v>2471.9102670746838</v>
      </c>
      <c r="EA697" s="21">
        <f t="shared" si="1002"/>
        <v>2.471910267074684</v>
      </c>
      <c r="EB697" s="92">
        <f t="shared" si="1003"/>
        <v>962</v>
      </c>
    </row>
    <row r="698" spans="1:132" x14ac:dyDescent="0.3">
      <c r="A698" s="19">
        <f>'A. Thermody. result (all suite)'!C654</f>
        <v>960</v>
      </c>
      <c r="B698" s="19" t="str">
        <f>'A. Thermody. result (all suite)'!A654</f>
        <v>Basanite</v>
      </c>
      <c r="C698" s="24">
        <f>'A. Thermody. result (all suite)'!G654</f>
        <v>43.696084999999997</v>
      </c>
      <c r="D698" s="19">
        <f>'A. Thermody. result (all suite)'!D654</f>
        <v>5000</v>
      </c>
      <c r="E698" s="61">
        <f>'A. Thermody. result (all suite)'!I654</f>
        <v>51.066890000000001</v>
      </c>
      <c r="F698" s="21">
        <f>'A. Thermody. result (all suite)'!J654</f>
        <v>0.36277799999999999</v>
      </c>
      <c r="G698" s="21">
        <f>'A. Thermody. result (all suite)'!K654</f>
        <v>17.562446999999999</v>
      </c>
      <c r="H698" s="21">
        <f>'A. Thermody. result (all suite)'!L654</f>
        <v>5.0520000000000001E-3</v>
      </c>
      <c r="I698" s="21">
        <f>'A. Thermody. result (all suite)'!M654</f>
        <v>8.2196809999999996</v>
      </c>
      <c r="J698" s="21">
        <f>'A. Thermody. result (all suite)'!N654</f>
        <v>0.41197699999999998</v>
      </c>
      <c r="K698" s="21">
        <f>'A. Thermody. result (all suite)'!O654</f>
        <v>1.004955</v>
      </c>
      <c r="L698" s="21">
        <f>'A. Thermody. result (all suite)'!P654</f>
        <v>4.1409700000000003</v>
      </c>
      <c r="M698" s="21">
        <f>'A. Thermody. result (all suite)'!Q654</f>
        <v>3.9532029999999998</v>
      </c>
      <c r="N698" s="21">
        <f>'A. Thermody. result (all suite)'!R654</f>
        <v>7.4384810000000003</v>
      </c>
      <c r="O698" s="21">
        <f>'A. Thermody. result (all suite)'!S654</f>
        <v>0.74754799999999999</v>
      </c>
      <c r="P698" s="21">
        <f>'A. Thermody. result (all suite)'!T654</f>
        <v>5.0860159999999999</v>
      </c>
      <c r="Q698" s="21">
        <f t="shared" si="921"/>
        <v>99.999997999999977</v>
      </c>
      <c r="S698" s="19">
        <f t="shared" si="922"/>
        <v>1233</v>
      </c>
      <c r="T698" s="19">
        <f t="shared" si="923"/>
        <v>0.5</v>
      </c>
      <c r="V698" s="61">
        <f t="shared" si="924"/>
        <v>48.469619751952202</v>
      </c>
      <c r="W698" s="21">
        <f t="shared" si="925"/>
        <v>0.34432705250650103</v>
      </c>
      <c r="X698" s="21">
        <f t="shared" si="926"/>
        <v>16.669218117723901</v>
      </c>
      <c r="Y698" s="21">
        <f t="shared" si="927"/>
        <v>4.7950544665410896E-3</v>
      </c>
      <c r="Z698" s="21">
        <f t="shared" si="928"/>
        <v>7.8016267008299529</v>
      </c>
      <c r="AA698" s="21">
        <f t="shared" si="929"/>
        <v>0.39102378344461569</v>
      </c>
      <c r="AB698" s="21">
        <f t="shared" si="930"/>
        <v>0.95384282688495647</v>
      </c>
      <c r="AC698" s="21">
        <f t="shared" si="931"/>
        <v>3.9303595990325921</v>
      </c>
      <c r="AD698" s="21">
        <f t="shared" si="932"/>
        <v>3.752142458886309</v>
      </c>
      <c r="AE698" s="21">
        <f t="shared" si="933"/>
        <v>7.0601586586165936</v>
      </c>
      <c r="AF698" s="21">
        <f t="shared" si="934"/>
        <v>0.70952758835191176</v>
      </c>
      <c r="AG698" s="21">
        <f t="shared" si="935"/>
        <v>90.086641592696068</v>
      </c>
      <c r="AH698" s="21"/>
      <c r="AI698" s="61">
        <f t="shared" si="936"/>
        <v>53.80333742609178</v>
      </c>
      <c r="AJ698" s="21">
        <f t="shared" si="937"/>
        <v>0.38221765893248477</v>
      </c>
      <c r="AK698" s="21">
        <f t="shared" si="938"/>
        <v>18.503540395133776</v>
      </c>
      <c r="AL698" s="21">
        <f t="shared" si="939"/>
        <v>5.322714202423833E-3</v>
      </c>
      <c r="AM698" s="21">
        <f t="shared" si="940"/>
        <v>8.6601371334309825</v>
      </c>
      <c r="AN698" s="21">
        <f t="shared" si="941"/>
        <v>0.43405301444417332</v>
      </c>
      <c r="AO698" s="21">
        <f t="shared" si="942"/>
        <v>1.0588060671608952</v>
      </c>
      <c r="AP698" s="21">
        <f t="shared" si="943"/>
        <v>4.3628661581177788</v>
      </c>
      <c r="AQ698" s="21">
        <f t="shared" si="944"/>
        <v>4.165037560008809</v>
      </c>
      <c r="AR698" s="21">
        <f t="shared" si="945"/>
        <v>7.8370761011796981</v>
      </c>
      <c r="AS698" s="21">
        <f t="shared" si="946"/>
        <v>0.78760577129721521</v>
      </c>
      <c r="AT698" s="21">
        <f t="shared" si="947"/>
        <v>100.00000000000003</v>
      </c>
      <c r="AU698" s="21"/>
      <c r="AV698" s="21">
        <f>AR698*'[1]diagram lines'!$G$39</f>
        <v>6.5056051253487004</v>
      </c>
      <c r="AW698" s="21">
        <f>AK698*'[1]diagram lines'!$G$40</f>
        <v>9.7933018230972824</v>
      </c>
      <c r="AX698" s="21">
        <f>AQ698*'[1]diagram lines'!$G$38</f>
        <v>3.0898423202517757</v>
      </c>
      <c r="AY698" s="21">
        <f>AP698*'[1]diagram lines'!$G$41</f>
        <v>3.117955597094229</v>
      </c>
      <c r="AZ698" s="21">
        <f t="shared" si="948"/>
        <v>12.002113661188506</v>
      </c>
      <c r="BA698" s="21">
        <f t="shared" si="949"/>
        <v>0.77031317187136983</v>
      </c>
      <c r="BB698" s="21">
        <f t="shared" si="950"/>
        <v>1.0206196093114472</v>
      </c>
      <c r="BC698" s="86">
        <f t="shared" si="951"/>
        <v>0.97979696928872639</v>
      </c>
      <c r="BX698" s="61">
        <f t="shared" si="952"/>
        <v>0.84998152463382159</v>
      </c>
      <c r="BY698" s="21">
        <f t="shared" si="953"/>
        <v>4.5415373059589387E-3</v>
      </c>
      <c r="BZ698" s="21">
        <f t="shared" si="954"/>
        <v>0.17224840133385641</v>
      </c>
      <c r="CA698" s="21">
        <f t="shared" si="955"/>
        <v>3.1636295322186736E-5</v>
      </c>
      <c r="CB698" s="21">
        <f t="shared" si="956"/>
        <v>0.11440057063326374</v>
      </c>
      <c r="CC698" s="21">
        <f t="shared" si="957"/>
        <v>5.807400620242458E-3</v>
      </c>
      <c r="CD698" s="21">
        <f t="shared" si="958"/>
        <v>2.4936848635235733E-2</v>
      </c>
      <c r="CE698" s="21">
        <f t="shared" si="959"/>
        <v>7.384040656205422E-2</v>
      </c>
      <c r="CF698" s="21">
        <f t="shared" si="960"/>
        <v>6.3771624455557341E-2</v>
      </c>
      <c r="CG698" s="21">
        <f t="shared" si="961"/>
        <v>7.8964766454352436E-2</v>
      </c>
      <c r="CH698" s="21">
        <f t="shared" si="962"/>
        <v>5.2664994645775804E-3</v>
      </c>
      <c r="CI698" s="21">
        <f t="shared" si="963"/>
        <v>0.28224284128745836</v>
      </c>
      <c r="CJ698" s="21">
        <f t="shared" si="964"/>
        <v>1.6760340576817008</v>
      </c>
      <c r="CL698" s="68">
        <f t="shared" si="965"/>
        <v>0.50713857557854203</v>
      </c>
      <c r="CM698" s="19">
        <f t="shared" si="966"/>
        <v>2.7096927327603455E-3</v>
      </c>
      <c r="CN698" s="19">
        <f t="shared" si="967"/>
        <v>0.10277142075031059</v>
      </c>
      <c r="CO698" s="19">
        <f t="shared" si="968"/>
        <v>1.8875687625313668E-5</v>
      </c>
      <c r="CP698" s="19">
        <f t="shared" si="969"/>
        <v>6.8256710004749671E-2</v>
      </c>
      <c r="CQ698" s="19">
        <f t="shared" si="970"/>
        <v>3.4649657586763396E-3</v>
      </c>
      <c r="CR698" s="19">
        <f t="shared" si="971"/>
        <v>1.4878485625601496E-2</v>
      </c>
      <c r="CS698" s="19">
        <f t="shared" si="972"/>
        <v>4.4056626548621969E-2</v>
      </c>
      <c r="CT698" s="19">
        <f t="shared" si="973"/>
        <v>3.8049122070804811E-2</v>
      </c>
      <c r="CU698" s="19">
        <f t="shared" si="974"/>
        <v>4.7114058388274593E-2</v>
      </c>
      <c r="CV698" s="19">
        <f t="shared" si="975"/>
        <v>3.1422389303128067E-3</v>
      </c>
      <c r="CW698" s="19">
        <f t="shared" si="976"/>
        <v>0.16839922792372022</v>
      </c>
      <c r="CX698" s="19">
        <f t="shared" si="977"/>
        <v>1.0000000000000002</v>
      </c>
      <c r="CZ698" s="68">
        <f t="shared" si="978"/>
        <v>2.5805000000000001E-5</v>
      </c>
      <c r="DA698" s="19">
        <f t="shared" si="979"/>
        <v>1.81094E-5</v>
      </c>
      <c r="DB698" s="19">
        <f t="shared" si="980"/>
        <v>3.667E-5</v>
      </c>
      <c r="DC698" s="19">
        <f t="shared" si="981"/>
        <v>3.9135399999999991E-5</v>
      </c>
      <c r="DD698" s="19">
        <f t="shared" si="982"/>
        <v>1.2430199999999998E-5</v>
      </c>
      <c r="DE698" s="19">
        <f t="shared" si="983"/>
        <v>1.2430199999999998E-5</v>
      </c>
      <c r="DF698" s="19">
        <f t="shared" si="984"/>
        <v>1.1016199999999998E-5</v>
      </c>
      <c r="DG698" s="19">
        <f t="shared" si="985"/>
        <v>1.5474399999999999E-5</v>
      </c>
      <c r="DH698" s="19">
        <f t="shared" si="986"/>
        <v>2.44508E-5</v>
      </c>
      <c r="DI698" s="19">
        <f t="shared" si="987"/>
        <v>3.7609799999999994E-5</v>
      </c>
      <c r="DJ698" s="19">
        <f t="shared" si="988"/>
        <v>0</v>
      </c>
      <c r="DK698" s="19">
        <f t="shared" si="989"/>
        <v>2.0532599999999997E-5</v>
      </c>
      <c r="DM698" s="68">
        <f t="shared" si="990"/>
        <v>1180.7357341894517</v>
      </c>
      <c r="DN698" s="19">
        <f t="shared" si="991"/>
        <v>11.952370343186212</v>
      </c>
      <c r="DO698" s="19">
        <f t="shared" si="992"/>
        <v>285.75331496323065</v>
      </c>
      <c r="DP698" s="19">
        <f t="shared" si="993"/>
        <v>7.702127886482163E-2</v>
      </c>
      <c r="DQ698" s="19">
        <f t="shared" si="994"/>
        <v>394.5426955190797</v>
      </c>
      <c r="DR698" s="19">
        <f t="shared" si="995"/>
        <v>19.774796135259251</v>
      </c>
      <c r="DS698" s="19">
        <f t="shared" si="996"/>
        <v>54.429201604159367</v>
      </c>
      <c r="DT698" s="19">
        <f t="shared" si="997"/>
        <v>159.66341937953783</v>
      </c>
      <c r="DU698" s="19">
        <f t="shared" si="998"/>
        <v>96.465762967640757</v>
      </c>
      <c r="DV698" s="19">
        <f t="shared" si="999"/>
        <v>118.00499604293211</v>
      </c>
      <c r="DX698" s="19">
        <f t="shared" si="1000"/>
        <v>147.79200331109743</v>
      </c>
      <c r="DZ698" s="68">
        <f t="shared" si="1001"/>
        <v>2469.1913157344393</v>
      </c>
      <c r="EA698" s="21">
        <f t="shared" si="1002"/>
        <v>2.4691913157344394</v>
      </c>
      <c r="EB698" s="92">
        <f t="shared" si="1003"/>
        <v>960</v>
      </c>
    </row>
    <row r="699" spans="1:132" x14ac:dyDescent="0.3">
      <c r="A699" s="19">
        <f>'A. Thermody. result (all suite)'!C655</f>
        <v>958</v>
      </c>
      <c r="B699" s="19" t="str">
        <f>'A. Thermody. result (all suite)'!A655</f>
        <v>Basanite</v>
      </c>
      <c r="C699" s="24">
        <f>'A. Thermody. result (all suite)'!G655</f>
        <v>43.533686000000003</v>
      </c>
      <c r="D699" s="19">
        <f>'A. Thermody. result (all suite)'!D655</f>
        <v>5000</v>
      </c>
      <c r="E699" s="61">
        <f>'A. Thermody. result (all suite)'!I655</f>
        <v>51.132595999999999</v>
      </c>
      <c r="F699" s="21">
        <f>'A. Thermody. result (all suite)'!J655</f>
        <v>0.35474499999999998</v>
      </c>
      <c r="G699" s="21">
        <f>'A. Thermody. result (all suite)'!K655</f>
        <v>17.556025999999999</v>
      </c>
      <c r="H699" s="21">
        <f>'A. Thermody. result (all suite)'!L655</f>
        <v>5.0020000000000004E-3</v>
      </c>
      <c r="I699" s="21">
        <f>'A. Thermody. result (all suite)'!M655</f>
        <v>8.1770180000000003</v>
      </c>
      <c r="J699" s="21">
        <f>'A. Thermody. result (all suite)'!N655</f>
        <v>0.41351399999999999</v>
      </c>
      <c r="K699" s="21">
        <f>'A. Thermody. result (all suite)'!O655</f>
        <v>0.97298099999999998</v>
      </c>
      <c r="L699" s="21">
        <f>'A. Thermody. result (all suite)'!P655</f>
        <v>4.1054849999999998</v>
      </c>
      <c r="M699" s="21">
        <f>'A. Thermody. result (all suite)'!Q655</f>
        <v>3.9670510000000001</v>
      </c>
      <c r="N699" s="21">
        <f>'A. Thermody. result (all suite)'!R655</f>
        <v>7.4662300000000004</v>
      </c>
      <c r="O699" s="21">
        <f>'A. Thermody. result (all suite)'!S655</f>
        <v>0.74460599999999999</v>
      </c>
      <c r="P699" s="21">
        <f>'A. Thermody. result (all suite)'!T655</f>
        <v>5.1047469999999997</v>
      </c>
      <c r="Q699" s="21">
        <f t="shared" si="921"/>
        <v>100.00000100000003</v>
      </c>
      <c r="S699" s="19">
        <f t="shared" si="922"/>
        <v>1231</v>
      </c>
      <c r="T699" s="19">
        <f t="shared" si="923"/>
        <v>0.5</v>
      </c>
      <c r="V699" s="61">
        <f t="shared" si="924"/>
        <v>48.522406365769768</v>
      </c>
      <c r="W699" s="21">
        <f t="shared" si="925"/>
        <v>0.33663616543593833</v>
      </c>
      <c r="X699" s="21">
        <f t="shared" si="926"/>
        <v>16.659835298407685</v>
      </c>
      <c r="Y699" s="21">
        <f t="shared" si="927"/>
        <v>4.7466605576133945E-3</v>
      </c>
      <c r="Z699" s="21">
        <f t="shared" si="928"/>
        <v>7.7596019231297007</v>
      </c>
      <c r="AA699" s="21">
        <f t="shared" si="929"/>
        <v>0.39240515670150844</v>
      </c>
      <c r="AB699" s="21">
        <f t="shared" si="930"/>
        <v>0.92331278208861212</v>
      </c>
      <c r="AC699" s="21">
        <f t="shared" si="931"/>
        <v>3.8959103797227961</v>
      </c>
      <c r="AD699" s="21">
        <f t="shared" si="932"/>
        <v>3.7645430851141093</v>
      </c>
      <c r="AE699" s="21">
        <f t="shared" si="933"/>
        <v>7.0850978518732219</v>
      </c>
      <c r="AF699" s="21">
        <f t="shared" si="934"/>
        <v>0.7065957479332825</v>
      </c>
      <c r="AG699" s="21">
        <f t="shared" si="935"/>
        <v>90.051091416734238</v>
      </c>
      <c r="AH699" s="21"/>
      <c r="AI699" s="61">
        <f t="shared" si="936"/>
        <v>53.883196308215787</v>
      </c>
      <c r="AJ699" s="21">
        <f t="shared" si="937"/>
        <v>0.37382796825645254</v>
      </c>
      <c r="AK699" s="21">
        <f t="shared" si="938"/>
        <v>18.500425743104078</v>
      </c>
      <c r="AL699" s="21">
        <f t="shared" si="939"/>
        <v>5.2710749896933739E-3</v>
      </c>
      <c r="AM699" s="21">
        <f t="shared" si="940"/>
        <v>8.6168882587110218</v>
      </c>
      <c r="AN699" s="21">
        <f t="shared" si="941"/>
        <v>0.43575835731468721</v>
      </c>
      <c r="AO699" s="21">
        <f t="shared" si="942"/>
        <v>1.0253210344955712</v>
      </c>
      <c r="AP699" s="21">
        <f t="shared" si="943"/>
        <v>4.326333327481267</v>
      </c>
      <c r="AQ699" s="21">
        <f t="shared" si="944"/>
        <v>4.1804524807952994</v>
      </c>
      <c r="AR699" s="21">
        <f t="shared" si="945"/>
        <v>7.867864498260368</v>
      </c>
      <c r="AS699" s="21">
        <f t="shared" si="946"/>
        <v>0.78466094837577438</v>
      </c>
      <c r="AT699" s="21">
        <f t="shared" si="947"/>
        <v>100</v>
      </c>
      <c r="AU699" s="21"/>
      <c r="AV699" s="21">
        <f>AR699*'[1]diagram lines'!$G$39</f>
        <v>6.5311627633329898</v>
      </c>
      <c r="AW699" s="21">
        <f>AK699*'[1]diagram lines'!$G$40</f>
        <v>9.791653342495767</v>
      </c>
      <c r="AX699" s="21">
        <f>AQ699*'[1]diagram lines'!$G$38</f>
        <v>3.1012779133102271</v>
      </c>
      <c r="AY699" s="21">
        <f>AP699*'[1]diagram lines'!$G$41</f>
        <v>3.0918471308629503</v>
      </c>
      <c r="AZ699" s="21">
        <f t="shared" si="948"/>
        <v>12.048316979055667</v>
      </c>
      <c r="BA699" s="21">
        <f t="shared" si="949"/>
        <v>0.7695246673624897</v>
      </c>
      <c r="BB699" s="21">
        <f t="shared" si="950"/>
        <v>1.0165287979648407</v>
      </c>
      <c r="BC699" s="86">
        <f t="shared" si="951"/>
        <v>0.98373996093575256</v>
      </c>
      <c r="BX699" s="61">
        <f t="shared" si="952"/>
        <v>0.85107516644474035</v>
      </c>
      <c r="BY699" s="21">
        <f t="shared" si="953"/>
        <v>4.4409739609414123E-3</v>
      </c>
      <c r="BZ699" s="21">
        <f t="shared" si="954"/>
        <v>0.17218542565712044</v>
      </c>
      <c r="CA699" s="21">
        <f t="shared" si="955"/>
        <v>3.1323188678063751E-5</v>
      </c>
      <c r="CB699" s="21">
        <f t="shared" si="956"/>
        <v>0.11380679192762702</v>
      </c>
      <c r="CC699" s="21">
        <f t="shared" si="957"/>
        <v>5.8290668170284752E-3</v>
      </c>
      <c r="CD699" s="21">
        <f t="shared" si="958"/>
        <v>2.4143449131513648E-2</v>
      </c>
      <c r="CE699" s="21">
        <f t="shared" si="959"/>
        <v>7.3207649786019971E-2</v>
      </c>
      <c r="CF699" s="21">
        <f t="shared" si="960"/>
        <v>6.3995015325052432E-2</v>
      </c>
      <c r="CG699" s="21">
        <f t="shared" si="961"/>
        <v>7.9259341825902344E-2</v>
      </c>
      <c r="CH699" s="21">
        <f t="shared" si="962"/>
        <v>5.245772980893874E-3</v>
      </c>
      <c r="CI699" s="21">
        <f t="shared" si="963"/>
        <v>0.28328229744728078</v>
      </c>
      <c r="CJ699" s="21">
        <f t="shared" si="964"/>
        <v>1.6765022744927989</v>
      </c>
      <c r="CL699" s="68">
        <f t="shared" si="965"/>
        <v>0.50764927634960744</v>
      </c>
      <c r="CM699" s="19">
        <f t="shared" si="966"/>
        <v>2.6489519450756272E-3</v>
      </c>
      <c r="CN699" s="19">
        <f t="shared" si="967"/>
        <v>0.10270515481955586</v>
      </c>
      <c r="CO699" s="19">
        <f t="shared" si="968"/>
        <v>1.868365414985203E-5</v>
      </c>
      <c r="CP699" s="19">
        <f t="shared" si="969"/>
        <v>6.7883470043043986E-2</v>
      </c>
      <c r="CQ699" s="19">
        <f t="shared" si="970"/>
        <v>3.4769215083778958E-3</v>
      </c>
      <c r="CR699" s="19">
        <f t="shared" si="971"/>
        <v>1.4401083433553882E-2</v>
      </c>
      <c r="CS699" s="19">
        <f t="shared" si="972"/>
        <v>4.3666895595574344E-2</v>
      </c>
      <c r="CT699" s="19">
        <f t="shared" si="973"/>
        <v>3.8171743813716678E-2</v>
      </c>
      <c r="CU699" s="19">
        <f t="shared" si="974"/>
        <v>4.7276608586696425E-2</v>
      </c>
      <c r="CV699" s="19">
        <f t="shared" si="975"/>
        <v>3.1289984276823635E-3</v>
      </c>
      <c r="CW699" s="19">
        <f t="shared" si="976"/>
        <v>0.16897221182296557</v>
      </c>
      <c r="CX699" s="19">
        <f t="shared" si="977"/>
        <v>0.99999999999999978</v>
      </c>
      <c r="CZ699" s="68">
        <f t="shared" si="978"/>
        <v>2.5805000000000001E-5</v>
      </c>
      <c r="DA699" s="19">
        <f t="shared" si="979"/>
        <v>1.8094919999999996E-5</v>
      </c>
      <c r="DB699" s="19">
        <f t="shared" si="980"/>
        <v>3.667E-5</v>
      </c>
      <c r="DC699" s="19">
        <f t="shared" si="981"/>
        <v>3.9117219999999993E-5</v>
      </c>
      <c r="DD699" s="19">
        <f t="shared" si="982"/>
        <v>1.2424359999999998E-5</v>
      </c>
      <c r="DE699" s="19">
        <f t="shared" si="983"/>
        <v>1.2424359999999998E-5</v>
      </c>
      <c r="DF699" s="19">
        <f t="shared" si="984"/>
        <v>1.1009659999999998E-5</v>
      </c>
      <c r="DG699" s="19">
        <f t="shared" si="985"/>
        <v>1.5466919999999997E-5</v>
      </c>
      <c r="DH699" s="19">
        <f t="shared" si="986"/>
        <v>2.4435439999999999E-5</v>
      </c>
      <c r="DI699" s="19">
        <f t="shared" si="987"/>
        <v>3.7585639999999991E-5</v>
      </c>
      <c r="DJ699" s="19">
        <f t="shared" si="988"/>
        <v>0</v>
      </c>
      <c r="DK699" s="19">
        <f t="shared" si="989"/>
        <v>2.0513679999999995E-5</v>
      </c>
      <c r="DM699" s="68">
        <f t="shared" si="990"/>
        <v>1181.92476353747</v>
      </c>
      <c r="DN699" s="19">
        <f t="shared" si="991"/>
        <v>11.693794798354519</v>
      </c>
      <c r="DO699" s="19">
        <f t="shared" si="992"/>
        <v>285.56906423239474</v>
      </c>
      <c r="DP699" s="19">
        <f t="shared" si="993"/>
        <v>7.6273128079906272E-2</v>
      </c>
      <c r="DQ699" s="19">
        <f t="shared" si="994"/>
        <v>392.56970359782804</v>
      </c>
      <c r="DR699" s="19">
        <f t="shared" si="995"/>
        <v>19.852355518057102</v>
      </c>
      <c r="DS699" s="19">
        <f t="shared" si="996"/>
        <v>52.714040431059765</v>
      </c>
      <c r="DT699" s="19">
        <f t="shared" si="997"/>
        <v>158.32754711344015</v>
      </c>
      <c r="DU699" s="19">
        <f t="shared" si="998"/>
        <v>96.837478638088655</v>
      </c>
      <c r="DV699" s="19">
        <f t="shared" si="999"/>
        <v>118.48824521457676</v>
      </c>
      <c r="DX699" s="19">
        <f t="shared" si="1000"/>
        <v>148.43164449527538</v>
      </c>
      <c r="DZ699" s="68">
        <f t="shared" si="1001"/>
        <v>2466.4849107046252</v>
      </c>
      <c r="EA699" s="21">
        <f t="shared" si="1002"/>
        <v>2.4664849107046254</v>
      </c>
      <c r="EB699" s="92">
        <f t="shared" si="1003"/>
        <v>958</v>
      </c>
    </row>
    <row r="700" spans="1:132" x14ac:dyDescent="0.3">
      <c r="A700" s="19">
        <f>'A. Thermody. result (all suite)'!C656</f>
        <v>956</v>
      </c>
      <c r="B700" s="19" t="str">
        <f>'A. Thermody. result (all suite)'!A656</f>
        <v>Basanite</v>
      </c>
      <c r="C700" s="24">
        <f>'A. Thermody. result (all suite)'!G656</f>
        <v>43.373778999999999</v>
      </c>
      <c r="D700" s="19">
        <f>'A. Thermody. result (all suite)'!D656</f>
        <v>5000</v>
      </c>
      <c r="E700" s="61">
        <f>'A. Thermody. result (all suite)'!I656</f>
        <v>51.198197</v>
      </c>
      <c r="F700" s="21">
        <f>'A. Thermody. result (all suite)'!J656</f>
        <v>0.346889</v>
      </c>
      <c r="G700" s="21">
        <f>'A. Thermody. result (all suite)'!K656</f>
        <v>17.549202000000001</v>
      </c>
      <c r="H700" s="21">
        <f>'A. Thermody. result (all suite)'!L656</f>
        <v>4.9519999999999998E-3</v>
      </c>
      <c r="I700" s="21">
        <f>'A. Thermody. result (all suite)'!M656</f>
        <v>8.1338519999999992</v>
      </c>
      <c r="J700" s="21">
        <f>'A. Thermody. result (all suite)'!N656</f>
        <v>0.41503899999999999</v>
      </c>
      <c r="K700" s="21">
        <f>'A. Thermody. result (all suite)'!O656</f>
        <v>0.94173300000000004</v>
      </c>
      <c r="L700" s="21">
        <f>'A. Thermody. result (all suite)'!P656</f>
        <v>4.0705080000000002</v>
      </c>
      <c r="M700" s="21">
        <f>'A. Thermody. result (all suite)'!Q656</f>
        <v>3.9807800000000002</v>
      </c>
      <c r="N700" s="21">
        <f>'A. Thermody. result (all suite)'!R656</f>
        <v>7.4937560000000003</v>
      </c>
      <c r="O700" s="21">
        <f>'A. Thermody. result (all suite)'!S656</f>
        <v>0.74176200000000003</v>
      </c>
      <c r="P700" s="21">
        <f>'A. Thermody. result (all suite)'!T656</f>
        <v>5.1233300000000002</v>
      </c>
      <c r="Q700" s="21">
        <f t="shared" si="921"/>
        <v>100</v>
      </c>
      <c r="S700" s="19">
        <f t="shared" si="922"/>
        <v>1229</v>
      </c>
      <c r="T700" s="19">
        <f t="shared" si="923"/>
        <v>0.5</v>
      </c>
      <c r="V700" s="61">
        <f t="shared" si="924"/>
        <v>48.575144413639897</v>
      </c>
      <c r="W700" s="21">
        <f t="shared" si="925"/>
        <v>0.32911673179630002</v>
      </c>
      <c r="X700" s="21">
        <f t="shared" si="926"/>
        <v>16.6500984691734</v>
      </c>
      <c r="Y700" s="21">
        <f t="shared" si="927"/>
        <v>4.6982926983999999E-3</v>
      </c>
      <c r="Z700" s="21">
        <f t="shared" si="928"/>
        <v>7.7171279203283998</v>
      </c>
      <c r="AA700" s="21">
        <f t="shared" si="929"/>
        <v>0.39377518240129999</v>
      </c>
      <c r="AB700" s="21">
        <f t="shared" si="930"/>
        <v>0.89348491069110014</v>
      </c>
      <c r="AC700" s="21">
        <f t="shared" si="931"/>
        <v>3.8619624424836001</v>
      </c>
      <c r="AD700" s="21">
        <f t="shared" si="932"/>
        <v>3.7768315040260005</v>
      </c>
      <c r="AE700" s="21">
        <f t="shared" si="933"/>
        <v>7.1098261507252003</v>
      </c>
      <c r="AF700" s="21">
        <f t="shared" si="934"/>
        <v>0.70375908492540007</v>
      </c>
      <c r="AG700" s="21">
        <f t="shared" si="935"/>
        <v>90.015825102888982</v>
      </c>
      <c r="AH700" s="21"/>
      <c r="AI700" s="61">
        <f t="shared" si="936"/>
        <v>53.96289414457739</v>
      </c>
      <c r="AJ700" s="21">
        <f t="shared" si="937"/>
        <v>0.36562096877978545</v>
      </c>
      <c r="AK700" s="21">
        <f t="shared" si="938"/>
        <v>18.496857025019956</v>
      </c>
      <c r="AL700" s="21">
        <f t="shared" si="939"/>
        <v>5.2194074686643206E-3</v>
      </c>
      <c r="AM700" s="21">
        <f t="shared" si="940"/>
        <v>8.5730791352605458</v>
      </c>
      <c r="AN700" s="21">
        <f t="shared" si="941"/>
        <v>0.43745106146748203</v>
      </c>
      <c r="AO700" s="21">
        <f t="shared" si="942"/>
        <v>0.99258648095469659</v>
      </c>
      <c r="AP700" s="21">
        <f t="shared" si="943"/>
        <v>4.290314995245935</v>
      </c>
      <c r="AQ700" s="21">
        <f t="shared" si="944"/>
        <v>4.1957416928734972</v>
      </c>
      <c r="AR700" s="21">
        <f t="shared" si="945"/>
        <v>7.8984180199410474</v>
      </c>
      <c r="AS700" s="21">
        <f t="shared" si="946"/>
        <v>0.78181706841102261</v>
      </c>
      <c r="AT700" s="21">
        <f t="shared" si="947"/>
        <v>100.00000000000001</v>
      </c>
      <c r="AU700" s="21"/>
      <c r="AV700" s="21">
        <f>AR700*'[1]diagram lines'!$G$39</f>
        <v>6.5565254298015931</v>
      </c>
      <c r="AW700" s="21">
        <f>AK700*'[1]diagram lines'!$G$40</f>
        <v>9.7897645399978117</v>
      </c>
      <c r="AX700" s="21">
        <f>AQ700*'[1]diagram lines'!$G$38</f>
        <v>3.1126202490855666</v>
      </c>
      <c r="AY700" s="21">
        <f>AP700*'[1]diagram lines'!$G$41</f>
        <v>3.0661063548407026</v>
      </c>
      <c r="AZ700" s="21">
        <f t="shared" si="948"/>
        <v>12.094159712814545</v>
      </c>
      <c r="BA700" s="21">
        <f t="shared" si="949"/>
        <v>0.76871384359498629</v>
      </c>
      <c r="BB700" s="21">
        <f t="shared" si="950"/>
        <v>1.0124746141092926</v>
      </c>
      <c r="BC700" s="86">
        <f t="shared" si="951"/>
        <v>0.98767908455634024</v>
      </c>
      <c r="BX700" s="61">
        <f t="shared" si="952"/>
        <v>0.85216706058588554</v>
      </c>
      <c r="BY700" s="21">
        <f t="shared" si="953"/>
        <v>4.3426264396594898E-3</v>
      </c>
      <c r="BZ700" s="21">
        <f t="shared" si="954"/>
        <v>0.1721184974499804</v>
      </c>
      <c r="CA700" s="21">
        <f t="shared" si="955"/>
        <v>3.101008203394076E-5</v>
      </c>
      <c r="CB700" s="21">
        <f t="shared" si="956"/>
        <v>0.11320601252609604</v>
      </c>
      <c r="CC700" s="21">
        <f t="shared" si="957"/>
        <v>5.850563856780378E-3</v>
      </c>
      <c r="CD700" s="21">
        <f t="shared" si="958"/>
        <v>2.3368064516129036E-2</v>
      </c>
      <c r="CE700" s="21">
        <f t="shared" si="959"/>
        <v>7.2583951497860205E-2</v>
      </c>
      <c r="CF700" s="21">
        <f t="shared" si="960"/>
        <v>6.4216486530085493E-2</v>
      </c>
      <c r="CG700" s="21">
        <f t="shared" si="961"/>
        <v>7.9551549893842888E-2</v>
      </c>
      <c r="CH700" s="21">
        <f t="shared" si="962"/>
        <v>5.2257369103308349E-3</v>
      </c>
      <c r="CI700" s="21">
        <f t="shared" si="963"/>
        <v>0.28431354051054386</v>
      </c>
      <c r="CJ700" s="21">
        <f t="shared" si="964"/>
        <v>1.6769751007992277</v>
      </c>
      <c r="CL700" s="68">
        <f t="shared" si="965"/>
        <v>0.50815725300855819</v>
      </c>
      <c r="CM700" s="19">
        <f t="shared" si="966"/>
        <v>2.5895592830149014E-3</v>
      </c>
      <c r="CN700" s="19">
        <f t="shared" si="967"/>
        <v>0.10263628682855853</v>
      </c>
      <c r="CO700" s="19">
        <f t="shared" si="968"/>
        <v>1.8491677079261164E-5</v>
      </c>
      <c r="CP700" s="19">
        <f t="shared" si="969"/>
        <v>6.7506078338398293E-2</v>
      </c>
      <c r="CQ700" s="19">
        <f t="shared" si="970"/>
        <v>3.4887601217168129E-3</v>
      </c>
      <c r="CR700" s="19">
        <f t="shared" si="971"/>
        <v>1.3934652044023835E-2</v>
      </c>
      <c r="CS700" s="19">
        <f t="shared" si="972"/>
        <v>4.3282664997988045E-2</v>
      </c>
      <c r="CT700" s="19">
        <f t="shared" si="973"/>
        <v>3.8293047105756449E-2</v>
      </c>
      <c r="CU700" s="19">
        <f t="shared" si="974"/>
        <v>4.7437525969186725E-2</v>
      </c>
      <c r="CV700" s="19">
        <f t="shared" si="975"/>
        <v>3.1161684558347388E-3</v>
      </c>
      <c r="CW700" s="19">
        <f t="shared" si="976"/>
        <v>0.16953951216988444</v>
      </c>
      <c r="CX700" s="19">
        <f t="shared" si="977"/>
        <v>1.0000000000000002</v>
      </c>
      <c r="CZ700" s="68">
        <f t="shared" si="978"/>
        <v>2.5805000000000001E-5</v>
      </c>
      <c r="DA700" s="19">
        <f t="shared" si="979"/>
        <v>1.808044E-5</v>
      </c>
      <c r="DB700" s="19">
        <f t="shared" si="980"/>
        <v>3.667E-5</v>
      </c>
      <c r="DC700" s="19">
        <f t="shared" si="981"/>
        <v>3.9099039999999996E-5</v>
      </c>
      <c r="DD700" s="19">
        <f t="shared" si="982"/>
        <v>1.2418519999999998E-5</v>
      </c>
      <c r="DE700" s="19">
        <f t="shared" si="983"/>
        <v>1.2418519999999998E-5</v>
      </c>
      <c r="DF700" s="19">
        <f t="shared" si="984"/>
        <v>1.1003119999999998E-5</v>
      </c>
      <c r="DG700" s="19">
        <f t="shared" si="985"/>
        <v>1.5459439999999999E-5</v>
      </c>
      <c r="DH700" s="19">
        <f t="shared" si="986"/>
        <v>2.4420079999999999E-5</v>
      </c>
      <c r="DI700" s="19">
        <f t="shared" si="987"/>
        <v>3.7561479999999995E-5</v>
      </c>
      <c r="DJ700" s="19">
        <f t="shared" si="988"/>
        <v>0</v>
      </c>
      <c r="DK700" s="19">
        <f t="shared" si="989"/>
        <v>2.0494759999999996E-5</v>
      </c>
      <c r="DM700" s="68">
        <f t="shared" si="990"/>
        <v>1183.1074505233162</v>
      </c>
      <c r="DN700" s="19">
        <f t="shared" si="991"/>
        <v>11.440761150017938</v>
      </c>
      <c r="DO700" s="19">
        <f t="shared" si="992"/>
        <v>285.37757853940082</v>
      </c>
      <c r="DP700" s="19">
        <f t="shared" si="993"/>
        <v>7.552451192630856E-2</v>
      </c>
      <c r="DQ700" s="19">
        <f t="shared" si="994"/>
        <v>390.57083522142074</v>
      </c>
      <c r="DR700" s="19">
        <f t="shared" si="995"/>
        <v>19.929318713871762</v>
      </c>
      <c r="DS700" s="19">
        <f t="shared" si="996"/>
        <v>51.037021987778068</v>
      </c>
      <c r="DT700" s="19">
        <f t="shared" si="997"/>
        <v>157.01033498543092</v>
      </c>
      <c r="DU700" s="19">
        <f t="shared" si="998"/>
        <v>97.206315052442193</v>
      </c>
      <c r="DV700" s="19">
        <f t="shared" si="999"/>
        <v>118.96802112955586</v>
      </c>
      <c r="DX700" s="19">
        <f t="shared" si="1000"/>
        <v>149.06746940687856</v>
      </c>
      <c r="DZ700" s="68">
        <f t="shared" si="1001"/>
        <v>2463.7906312220393</v>
      </c>
      <c r="EA700" s="21">
        <f t="shared" si="1002"/>
        <v>2.4637906312220395</v>
      </c>
      <c r="EB700" s="92">
        <f t="shared" si="1003"/>
        <v>956</v>
      </c>
    </row>
    <row r="701" spans="1:132" x14ac:dyDescent="0.3">
      <c r="A701" s="19">
        <f>'A. Thermody. result (all suite)'!C657</f>
        <v>954</v>
      </c>
      <c r="B701" s="19" t="str">
        <f>'A. Thermody. result (all suite)'!A657</f>
        <v>Basanite</v>
      </c>
      <c r="C701" s="24">
        <f>'A. Thermody. result (all suite)'!G657</f>
        <v>43.216293</v>
      </c>
      <c r="D701" s="19">
        <f>'A. Thermody. result (all suite)'!D657</f>
        <v>5000</v>
      </c>
      <c r="E701" s="61">
        <f>'A. Thermody. result (all suite)'!I657</f>
        <v>51.263699000000003</v>
      </c>
      <c r="F701" s="21">
        <f>'A. Thermody. result (all suite)'!J657</f>
        <v>0.33920699999999998</v>
      </c>
      <c r="G701" s="21">
        <f>'A. Thermody. result (all suite)'!K657</f>
        <v>17.541981</v>
      </c>
      <c r="H701" s="21">
        <f>'A. Thermody. result (all suite)'!L657</f>
        <v>4.9020000000000001E-3</v>
      </c>
      <c r="I701" s="21">
        <f>'A. Thermody. result (all suite)'!M657</f>
        <v>8.0901859999999992</v>
      </c>
      <c r="J701" s="21">
        <f>'A. Thermody. result (all suite)'!N657</f>
        <v>0.416551</v>
      </c>
      <c r="K701" s="21">
        <f>'A. Thermody. result (all suite)'!O657</f>
        <v>0.91120199999999996</v>
      </c>
      <c r="L701" s="21">
        <f>'A. Thermody. result (all suite)'!P657</f>
        <v>4.0360310000000004</v>
      </c>
      <c r="M701" s="21">
        <f>'A. Thermody. result (all suite)'!Q657</f>
        <v>3.9943900000000001</v>
      </c>
      <c r="N701" s="21">
        <f>'A. Thermody. result (all suite)'!R657</f>
        <v>7.521064</v>
      </c>
      <c r="O701" s="21">
        <f>'A. Thermody. result (all suite)'!S657</f>
        <v>0.73901700000000003</v>
      </c>
      <c r="P701" s="21">
        <f>'A. Thermody. result (all suite)'!T657</f>
        <v>5.1417700000000002</v>
      </c>
      <c r="Q701" s="21">
        <f t="shared" si="921"/>
        <v>100</v>
      </c>
      <c r="S701" s="19">
        <f t="shared" si="922"/>
        <v>1227</v>
      </c>
      <c r="T701" s="19">
        <f t="shared" si="923"/>
        <v>0.5</v>
      </c>
      <c r="V701" s="61">
        <f t="shared" si="924"/>
        <v>48.627837503927701</v>
      </c>
      <c r="W701" s="21">
        <f t="shared" si="925"/>
        <v>0.32176575623609999</v>
      </c>
      <c r="X701" s="21">
        <f t="shared" si="926"/>
        <v>16.640012683536302</v>
      </c>
      <c r="Y701" s="21">
        <f t="shared" si="927"/>
        <v>4.6499504346E-3</v>
      </c>
      <c r="Z701" s="21">
        <f t="shared" si="928"/>
        <v>7.6742072433077997</v>
      </c>
      <c r="AA701" s="21">
        <f t="shared" si="929"/>
        <v>0.39513290564730008</v>
      </c>
      <c r="AB701" s="21">
        <f t="shared" si="930"/>
        <v>0.86435008892460008</v>
      </c>
      <c r="AC701" s="21">
        <f t="shared" si="931"/>
        <v>3.8285075688513008</v>
      </c>
      <c r="AD701" s="21">
        <f t="shared" si="932"/>
        <v>3.7890076532970003</v>
      </c>
      <c r="AE701" s="21">
        <f t="shared" si="933"/>
        <v>7.1343481875672001</v>
      </c>
      <c r="AF701" s="21">
        <f t="shared" si="934"/>
        <v>0.70101844559910009</v>
      </c>
      <c r="AG701" s="21">
        <f t="shared" si="935"/>
        <v>89.980837987329011</v>
      </c>
      <c r="AH701" s="21"/>
      <c r="AI701" s="61">
        <f t="shared" si="936"/>
        <v>54.042436802795073</v>
      </c>
      <c r="AJ701" s="21">
        <f t="shared" si="937"/>
        <v>0.35759364263912574</v>
      </c>
      <c r="AK701" s="21">
        <f t="shared" si="938"/>
        <v>18.492840315489758</v>
      </c>
      <c r="AL701" s="21">
        <f t="shared" si="939"/>
        <v>5.1677118580011443E-3</v>
      </c>
      <c r="AM701" s="21">
        <f t="shared" si="940"/>
        <v>8.5287127959271416</v>
      </c>
      <c r="AN701" s="21">
        <f t="shared" si="941"/>
        <v>0.4391300575606355</v>
      </c>
      <c r="AO701" s="21">
        <f t="shared" si="942"/>
        <v>0.9605935088605384</v>
      </c>
      <c r="AP701" s="21">
        <f t="shared" si="943"/>
        <v>4.254803194198332</v>
      </c>
      <c r="AQ701" s="21">
        <f t="shared" si="944"/>
        <v>4.2109050527297418</v>
      </c>
      <c r="AR701" s="21">
        <f t="shared" si="945"/>
        <v>7.9287416600541665</v>
      </c>
      <c r="AS701" s="21">
        <f t="shared" si="946"/>
        <v>0.77907525788748111</v>
      </c>
      <c r="AT701" s="21">
        <f t="shared" si="947"/>
        <v>100</v>
      </c>
      <c r="AU701" s="21"/>
      <c r="AV701" s="21">
        <f>AR701*'[1]diagram lines'!$G$39</f>
        <v>6.5816972701655576</v>
      </c>
      <c r="AW701" s="21">
        <f>AK701*'[1]diagram lines'!$G$40</f>
        <v>9.787638630689381</v>
      </c>
      <c r="AX701" s="21">
        <f>AQ701*'[1]diagram lines'!$G$38</f>
        <v>3.1238692211118675</v>
      </c>
      <c r="AY701" s="21">
        <f>AP701*'[1]diagram lines'!$G$41</f>
        <v>3.0407275751975886</v>
      </c>
      <c r="AZ701" s="21">
        <f t="shared" si="948"/>
        <v>12.139646712783907</v>
      </c>
      <c r="BA701" s="21">
        <f t="shared" si="949"/>
        <v>0.7678811252623291</v>
      </c>
      <c r="BB701" s="21">
        <f t="shared" si="950"/>
        <v>1.0084561925865652</v>
      </c>
      <c r="BC701" s="86">
        <f t="shared" si="951"/>
        <v>0.99161471499830234</v>
      </c>
      <c r="BX701" s="61">
        <f t="shared" si="952"/>
        <v>0.85325730692410129</v>
      </c>
      <c r="BY701" s="21">
        <f t="shared" si="953"/>
        <v>4.246457185778668E-3</v>
      </c>
      <c r="BZ701" s="21">
        <f t="shared" si="954"/>
        <v>0.17204767555904277</v>
      </c>
      <c r="CA701" s="21">
        <f t="shared" si="955"/>
        <v>3.0696975389817775E-5</v>
      </c>
      <c r="CB701" s="21">
        <f t="shared" si="956"/>
        <v>0.11259827418232428</v>
      </c>
      <c r="CC701" s="21">
        <f t="shared" si="957"/>
        <v>5.8718776430786582E-3</v>
      </c>
      <c r="CD701" s="21">
        <f t="shared" si="958"/>
        <v>2.261047146401985E-2</v>
      </c>
      <c r="CE701" s="21">
        <f t="shared" si="959"/>
        <v>7.1969169044222542E-2</v>
      </c>
      <c r="CF701" s="21">
        <f t="shared" si="960"/>
        <v>6.4436038070656551E-2</v>
      </c>
      <c r="CG701" s="21">
        <f t="shared" si="961"/>
        <v>7.9841443736730355E-2</v>
      </c>
      <c r="CH701" s="21">
        <f t="shared" si="962"/>
        <v>5.2063982979203074E-3</v>
      </c>
      <c r="CI701" s="21">
        <f t="shared" si="963"/>
        <v>0.28533684794672587</v>
      </c>
      <c r="CJ701" s="21">
        <f t="shared" si="964"/>
        <v>1.677452657029991</v>
      </c>
      <c r="CL701" s="68">
        <f t="shared" si="965"/>
        <v>0.50866252668783718</v>
      </c>
      <c r="CM701" s="19">
        <f t="shared" si="966"/>
        <v>2.531491525547565E-3</v>
      </c>
      <c r="CN701" s="19">
        <f t="shared" si="967"/>
        <v>0.10256484726290951</v>
      </c>
      <c r="CO701" s="19">
        <f t="shared" si="968"/>
        <v>1.8299756634663072E-5</v>
      </c>
      <c r="CP701" s="19">
        <f t="shared" si="969"/>
        <v>6.7124561584757228E-2</v>
      </c>
      <c r="CQ701" s="19">
        <f t="shared" si="970"/>
        <v>3.5004729453736679E-3</v>
      </c>
      <c r="CR701" s="19">
        <f t="shared" si="971"/>
        <v>1.3479051923917039E-2</v>
      </c>
      <c r="CS701" s="19">
        <f t="shared" si="972"/>
        <v>4.2903845150328919E-2</v>
      </c>
      <c r="CT701" s="19">
        <f t="shared" si="973"/>
        <v>3.8413029304054158E-2</v>
      </c>
      <c r="CU701" s="19">
        <f t="shared" si="974"/>
        <v>4.7596838815167158E-2</v>
      </c>
      <c r="CV701" s="19">
        <f t="shared" si="975"/>
        <v>3.10375275039862E-3</v>
      </c>
      <c r="CW701" s="19">
        <f t="shared" si="976"/>
        <v>0.1701012822930742</v>
      </c>
      <c r="CX701" s="19">
        <f t="shared" si="977"/>
        <v>1</v>
      </c>
      <c r="CZ701" s="68">
        <f t="shared" si="978"/>
        <v>2.5805000000000001E-5</v>
      </c>
      <c r="DA701" s="19">
        <f t="shared" si="979"/>
        <v>1.8065959999999997E-5</v>
      </c>
      <c r="DB701" s="19">
        <f t="shared" si="980"/>
        <v>3.667E-5</v>
      </c>
      <c r="DC701" s="19">
        <f t="shared" si="981"/>
        <v>3.9080859999999991E-5</v>
      </c>
      <c r="DD701" s="19">
        <f t="shared" si="982"/>
        <v>1.2412679999999998E-5</v>
      </c>
      <c r="DE701" s="19">
        <f t="shared" si="983"/>
        <v>1.2412679999999998E-5</v>
      </c>
      <c r="DF701" s="19">
        <f t="shared" si="984"/>
        <v>1.0996579999999999E-5</v>
      </c>
      <c r="DG701" s="19">
        <f t="shared" si="985"/>
        <v>1.5451959999999998E-5</v>
      </c>
      <c r="DH701" s="19">
        <f t="shared" si="986"/>
        <v>2.4404719999999998E-5</v>
      </c>
      <c r="DI701" s="19">
        <f t="shared" si="987"/>
        <v>3.7537319999999992E-5</v>
      </c>
      <c r="DJ701" s="19">
        <f t="shared" si="988"/>
        <v>0</v>
      </c>
      <c r="DK701" s="19">
        <f t="shared" si="989"/>
        <v>2.0475839999999997E-5</v>
      </c>
      <c r="DM701" s="68">
        <f t="shared" si="990"/>
        <v>1184.2838443481983</v>
      </c>
      <c r="DN701" s="19">
        <f t="shared" si="991"/>
        <v>11.19318005025692</v>
      </c>
      <c r="DO701" s="19">
        <f t="shared" si="992"/>
        <v>285.17894264865708</v>
      </c>
      <c r="DP701" s="19">
        <f t="shared" si="993"/>
        <v>7.4775430658111083E-2</v>
      </c>
      <c r="DQ701" s="19">
        <f t="shared" si="994"/>
        <v>388.54620838246109</v>
      </c>
      <c r="DR701" s="19">
        <f t="shared" si="995"/>
        <v>20.005635426419438</v>
      </c>
      <c r="DS701" s="19">
        <f t="shared" si="996"/>
        <v>49.397702970728773</v>
      </c>
      <c r="DT701" s="19">
        <f t="shared" si="997"/>
        <v>155.71148488803013</v>
      </c>
      <c r="DU701" s="19">
        <f t="shared" si="998"/>
        <v>97.572260061099541</v>
      </c>
      <c r="DV701" s="19">
        <f t="shared" si="999"/>
        <v>119.44438804871385</v>
      </c>
      <c r="DX701" s="19">
        <f t="shared" si="1000"/>
        <v>149.69960240562526</v>
      </c>
      <c r="DZ701" s="68">
        <f t="shared" si="1001"/>
        <v>2461.1080246608485</v>
      </c>
      <c r="EA701" s="21">
        <f t="shared" si="1002"/>
        <v>2.4611080246608483</v>
      </c>
      <c r="EB701" s="92">
        <f t="shared" si="1003"/>
        <v>954</v>
      </c>
    </row>
    <row r="702" spans="1:132" x14ac:dyDescent="0.3">
      <c r="A702" s="19">
        <f>'A. Thermody. result (all suite)'!C658</f>
        <v>952</v>
      </c>
      <c r="B702" s="19" t="str">
        <f>'A. Thermody. result (all suite)'!A658</f>
        <v>Basanite</v>
      </c>
      <c r="C702" s="24">
        <f>'A. Thermody. result (all suite)'!G658</f>
        <v>43.039026</v>
      </c>
      <c r="D702" s="19">
        <f>'A. Thermody. result (all suite)'!D658</f>
        <v>5000</v>
      </c>
      <c r="E702" s="61">
        <f>'A. Thermody. result (all suite)'!I658</f>
        <v>51.330039999999997</v>
      </c>
      <c r="F702" s="21">
        <f>'A. Thermody. result (all suite)'!J658</f>
        <v>0.33360099999999998</v>
      </c>
      <c r="G702" s="21">
        <f>'A. Thermody. result (all suite)'!K658</f>
        <v>17.534997000000001</v>
      </c>
      <c r="H702" s="21">
        <f>'A. Thermody. result (all suite)'!L658</f>
        <v>4.8659999999999997E-3</v>
      </c>
      <c r="I702" s="21">
        <f>'A. Thermody. result (all suite)'!M658</f>
        <v>8.0569140000000008</v>
      </c>
      <c r="J702" s="21">
        <f>'A. Thermody. result (all suite)'!N658</f>
        <v>0.418267</v>
      </c>
      <c r="K702" s="21">
        <f>'A. Thermody. result (all suite)'!O658</f>
        <v>0.878359</v>
      </c>
      <c r="L702" s="21">
        <f>'A. Thermody. result (all suite)'!P658</f>
        <v>3.9970979999999998</v>
      </c>
      <c r="M702" s="21">
        <f>'A. Thermody. result (all suite)'!Q658</f>
        <v>4.0004359999999997</v>
      </c>
      <c r="N702" s="21">
        <f>'A. Thermody. result (all suite)'!R658</f>
        <v>7.552041</v>
      </c>
      <c r="O702" s="21">
        <f>'A. Thermody. result (all suite)'!S658</f>
        <v>0.73661699999999997</v>
      </c>
      <c r="P702" s="21">
        <f>'A. Thermody. result (all suite)'!T658</f>
        <v>5.1567639999999999</v>
      </c>
      <c r="Q702" s="21">
        <f t="shared" si="921"/>
        <v>100</v>
      </c>
      <c r="S702" s="19">
        <f t="shared" si="922"/>
        <v>1225</v>
      </c>
      <c r="T702" s="19">
        <f t="shared" si="923"/>
        <v>0.5</v>
      </c>
      <c r="V702" s="61">
        <f t="shared" si="924"/>
        <v>48.683070976094399</v>
      </c>
      <c r="W702" s="21">
        <f t="shared" si="925"/>
        <v>0.31639798372836003</v>
      </c>
      <c r="X702" s="21">
        <f t="shared" si="926"/>
        <v>16.630758587302921</v>
      </c>
      <c r="Y702" s="21">
        <f t="shared" si="927"/>
        <v>4.6150718637599994E-3</v>
      </c>
      <c r="Z702" s="21">
        <f t="shared" si="928"/>
        <v>7.6414379593370416</v>
      </c>
      <c r="AA702" s="21">
        <f t="shared" si="929"/>
        <v>0.39669795792012003</v>
      </c>
      <c r="AB702" s="21">
        <f t="shared" si="930"/>
        <v>0.83306409929724001</v>
      </c>
      <c r="AC702" s="21">
        <f t="shared" si="931"/>
        <v>3.79097708929128</v>
      </c>
      <c r="AD702" s="21">
        <f t="shared" si="932"/>
        <v>3.7941429565089599</v>
      </c>
      <c r="AE702" s="21">
        <f t="shared" si="933"/>
        <v>7.1626000684467606</v>
      </c>
      <c r="AF702" s="21">
        <f t="shared" si="934"/>
        <v>0.69863139972611998</v>
      </c>
      <c r="AG702" s="21">
        <f t="shared" si="935"/>
        <v>89.952394149516977</v>
      </c>
      <c r="AH702" s="21"/>
      <c r="AI702" s="61">
        <f t="shared" si="936"/>
        <v>54.12092856047213</v>
      </c>
      <c r="AJ702" s="21">
        <f t="shared" si="937"/>
        <v>0.35173936916281512</v>
      </c>
      <c r="AK702" s="21">
        <f t="shared" si="938"/>
        <v>18.488400163824014</v>
      </c>
      <c r="AL702" s="21">
        <f t="shared" si="939"/>
        <v>5.1305714621546639E-3</v>
      </c>
      <c r="AM702" s="21">
        <f t="shared" si="940"/>
        <v>8.4949800742775157</v>
      </c>
      <c r="AN702" s="21">
        <f t="shared" si="941"/>
        <v>0.44100878211283295</v>
      </c>
      <c r="AO702" s="21">
        <f t="shared" si="942"/>
        <v>0.92611665000548882</v>
      </c>
      <c r="AP702" s="21">
        <f t="shared" si="943"/>
        <v>4.2144260029255003</v>
      </c>
      <c r="AQ702" s="21">
        <f t="shared" si="944"/>
        <v>4.2179454948163082</v>
      </c>
      <c r="AR702" s="21">
        <f t="shared" si="945"/>
        <v>7.9626563986070646</v>
      </c>
      <c r="AS702" s="21">
        <f t="shared" si="946"/>
        <v>0.77666793233415177</v>
      </c>
      <c r="AT702" s="21">
        <f t="shared" si="947"/>
        <v>99.999999999999986</v>
      </c>
      <c r="AU702" s="21"/>
      <c r="AV702" s="21">
        <f>AR702*'[1]diagram lines'!$G$39</f>
        <v>6.6098501034551802</v>
      </c>
      <c r="AW702" s="21">
        <f>AK702*'[1]diagram lines'!$G$40</f>
        <v>9.7852886076951648</v>
      </c>
      <c r="AX702" s="21">
        <f>AQ702*'[1]diagram lines'!$G$38</f>
        <v>3.1290921886359127</v>
      </c>
      <c r="AY702" s="21">
        <f>AP702*'[1]diagram lines'!$G$41</f>
        <v>3.0118717072975789</v>
      </c>
      <c r="AZ702" s="21">
        <f t="shared" si="948"/>
        <v>12.180601893423372</v>
      </c>
      <c r="BA702" s="21">
        <f t="shared" si="949"/>
        <v>0.76742462153116753</v>
      </c>
      <c r="BB702" s="21">
        <f t="shared" si="950"/>
        <v>1.0047588654100261</v>
      </c>
      <c r="BC702" s="86">
        <f t="shared" si="951"/>
        <v>0.99526367412733996</v>
      </c>
      <c r="BX702" s="61">
        <f t="shared" si="952"/>
        <v>0.85436151797603188</v>
      </c>
      <c r="BY702" s="21">
        <f t="shared" si="953"/>
        <v>4.1762769153730599E-3</v>
      </c>
      <c r="BZ702" s="21">
        <f t="shared" si="954"/>
        <v>0.17197917810906238</v>
      </c>
      <c r="CA702" s="21">
        <f t="shared" si="955"/>
        <v>3.0471538606049219E-5</v>
      </c>
      <c r="CB702" s="21">
        <f t="shared" si="956"/>
        <v>0.11213519832985389</v>
      </c>
      <c r="CC702" s="21">
        <f t="shared" si="957"/>
        <v>5.8960670989568649E-3</v>
      </c>
      <c r="CD702" s="21">
        <f t="shared" si="958"/>
        <v>2.1795508684863525E-2</v>
      </c>
      <c r="CE702" s="21">
        <f t="shared" si="959"/>
        <v>7.1274928673323829E-2</v>
      </c>
      <c r="CF702" s="21">
        <f t="shared" si="960"/>
        <v>6.4533569930633972E-2</v>
      </c>
      <c r="CG702" s="21">
        <f t="shared" si="961"/>
        <v>8.0170286624203821E-2</v>
      </c>
      <c r="CH702" s="21">
        <f t="shared" si="962"/>
        <v>5.1894902214958015E-3</v>
      </c>
      <c r="CI702" s="21">
        <f t="shared" si="963"/>
        <v>0.28616892341842398</v>
      </c>
      <c r="CJ702" s="21">
        <f t="shared" si="964"/>
        <v>1.6777114175208292</v>
      </c>
      <c r="CL702" s="68">
        <f t="shared" si="965"/>
        <v>0.5092422385957952</v>
      </c>
      <c r="CM702" s="19">
        <f t="shared" si="966"/>
        <v>2.4892701281990356E-3</v>
      </c>
      <c r="CN702" s="19">
        <f t="shared" si="967"/>
        <v>0.10250820034544303</v>
      </c>
      <c r="CO702" s="19">
        <f t="shared" si="968"/>
        <v>1.8162562576511109E-5</v>
      </c>
      <c r="CP702" s="19">
        <f t="shared" si="969"/>
        <v>6.6838192289086981E-2</v>
      </c>
      <c r="CQ702" s="19">
        <f t="shared" si="970"/>
        <v>3.5143511794594219E-3</v>
      </c>
      <c r="CR702" s="19">
        <f t="shared" si="971"/>
        <v>1.2991214375277343E-2</v>
      </c>
      <c r="CS702" s="19">
        <f t="shared" si="972"/>
        <v>4.2483425891353531E-2</v>
      </c>
      <c r="CT702" s="19">
        <f t="shared" si="973"/>
        <v>3.8465238572433315E-2</v>
      </c>
      <c r="CU702" s="19">
        <f t="shared" si="974"/>
        <v>4.7785504579012907E-2</v>
      </c>
      <c r="CV702" s="19">
        <f t="shared" si="975"/>
        <v>3.0931959854957431E-3</v>
      </c>
      <c r="CW702" s="19">
        <f t="shared" si="976"/>
        <v>0.17057100549586687</v>
      </c>
      <c r="CX702" s="19">
        <f t="shared" si="977"/>
        <v>0.99999999999999989</v>
      </c>
      <c r="CZ702" s="68">
        <f t="shared" si="978"/>
        <v>2.5805000000000001E-5</v>
      </c>
      <c r="DA702" s="19">
        <f t="shared" si="979"/>
        <v>1.805148E-5</v>
      </c>
      <c r="DB702" s="19">
        <f t="shared" si="980"/>
        <v>3.667E-5</v>
      </c>
      <c r="DC702" s="19">
        <f t="shared" si="981"/>
        <v>3.9062679999999993E-5</v>
      </c>
      <c r="DD702" s="19">
        <f t="shared" si="982"/>
        <v>1.2406839999999999E-5</v>
      </c>
      <c r="DE702" s="19">
        <f t="shared" si="983"/>
        <v>1.2406839999999999E-5</v>
      </c>
      <c r="DF702" s="19">
        <f t="shared" si="984"/>
        <v>1.0990039999999999E-5</v>
      </c>
      <c r="DG702" s="19">
        <f t="shared" si="985"/>
        <v>1.544448E-5</v>
      </c>
      <c r="DH702" s="19">
        <f t="shared" si="986"/>
        <v>2.4389360000000001E-5</v>
      </c>
      <c r="DI702" s="19">
        <f t="shared" si="987"/>
        <v>3.7513159999999989E-5</v>
      </c>
      <c r="DJ702" s="19">
        <f t="shared" si="988"/>
        <v>0</v>
      </c>
      <c r="DK702" s="19">
        <f t="shared" si="989"/>
        <v>2.0456919999999995E-5</v>
      </c>
      <c r="DM702" s="68">
        <f t="shared" si="990"/>
        <v>1185.633547561921</v>
      </c>
      <c r="DN702" s="19">
        <f t="shared" si="991"/>
        <v>11.015323831649203</v>
      </c>
      <c r="DO702" s="19">
        <f t="shared" si="992"/>
        <v>285.02143733900658</v>
      </c>
      <c r="DP702" s="19">
        <f t="shared" si="993"/>
        <v>7.4249376075657361E-2</v>
      </c>
      <c r="DQ702" s="19">
        <f t="shared" si="994"/>
        <v>387.07068971397229</v>
      </c>
      <c r="DR702" s="19">
        <f t="shared" si="995"/>
        <v>20.094405398219966</v>
      </c>
      <c r="DS702" s="19">
        <f t="shared" si="996"/>
        <v>47.638219635567928</v>
      </c>
      <c r="DT702" s="19">
        <f t="shared" si="997"/>
        <v>154.26032627755069</v>
      </c>
      <c r="DU702" s="19">
        <f t="shared" si="998"/>
        <v>97.766408757964172</v>
      </c>
      <c r="DV702" s="19">
        <f t="shared" si="999"/>
        <v>119.99507723004454</v>
      </c>
      <c r="DX702" s="19">
        <f t="shared" si="1000"/>
        <v>150.25182280790665</v>
      </c>
      <c r="DZ702" s="68">
        <f t="shared" si="1001"/>
        <v>2458.8215079298789</v>
      </c>
      <c r="EA702" s="21">
        <f t="shared" si="1002"/>
        <v>2.458821507929879</v>
      </c>
      <c r="EB702" s="92">
        <f t="shared" si="1003"/>
        <v>952</v>
      </c>
    </row>
    <row r="703" spans="1:132" x14ac:dyDescent="0.3">
      <c r="A703" s="19">
        <f>'A. Thermody. result (all suite)'!C659</f>
        <v>950</v>
      </c>
      <c r="B703" s="19" t="str">
        <f>'A. Thermody. result (all suite)'!A659</f>
        <v>Basanite</v>
      </c>
      <c r="C703" s="24">
        <f>'A. Thermody. result (all suite)'!G659</f>
        <v>42.856610000000003</v>
      </c>
      <c r="D703" s="19">
        <f>'A. Thermody. result (all suite)'!D659</f>
        <v>5000</v>
      </c>
      <c r="E703" s="61">
        <f>'A. Thermody. result (all suite)'!I659</f>
        <v>51.397108000000003</v>
      </c>
      <c r="F703" s="21">
        <f>'A. Thermody. result (all suite)'!J659</f>
        <v>0.32934000000000002</v>
      </c>
      <c r="G703" s="21">
        <f>'A. Thermody. result (all suite)'!K659</f>
        <v>17.527051</v>
      </c>
      <c r="H703" s="21">
        <f>'A. Thermody. result (all suite)'!L659</f>
        <v>4.8329999999999996E-3</v>
      </c>
      <c r="I703" s="21">
        <f>'A. Thermody. result (all suite)'!M659</f>
        <v>8.0263580000000001</v>
      </c>
      <c r="J703" s="21">
        <f>'A. Thermody. result (all suite)'!N659</f>
        <v>0.420047</v>
      </c>
      <c r="K703" s="21">
        <f>'A. Thermody. result (all suite)'!O659</f>
        <v>0.84527699999999995</v>
      </c>
      <c r="L703" s="21">
        <f>'A. Thermody. result (all suite)'!P659</f>
        <v>3.9545840000000001</v>
      </c>
      <c r="M703" s="21">
        <f>'A. Thermody. result (all suite)'!Q659</f>
        <v>4.0051589999999999</v>
      </c>
      <c r="N703" s="21">
        <f>'A. Thermody. result (all suite)'!R659</f>
        <v>7.5841859999999999</v>
      </c>
      <c r="O703" s="21">
        <f>'A. Thermody. result (all suite)'!S659</f>
        <v>0.73464399999999996</v>
      </c>
      <c r="P703" s="21">
        <f>'A. Thermody. result (all suite)'!T659</f>
        <v>5.1714130000000003</v>
      </c>
      <c r="Q703" s="21">
        <f t="shared" si="921"/>
        <v>100.00000000000001</v>
      </c>
      <c r="S703" s="19">
        <f t="shared" si="922"/>
        <v>1223</v>
      </c>
      <c r="T703" s="19">
        <f t="shared" si="923"/>
        <v>0.5</v>
      </c>
      <c r="V703" s="61">
        <f t="shared" si="924"/>
        <v>48.739151275263957</v>
      </c>
      <c r="W703" s="21">
        <f t="shared" si="925"/>
        <v>0.31230846842580001</v>
      </c>
      <c r="X703" s="21">
        <f t="shared" si="926"/>
        <v>16.620654806069368</v>
      </c>
      <c r="Y703" s="21">
        <f t="shared" si="927"/>
        <v>4.5830656097099994E-3</v>
      </c>
      <c r="Z703" s="21">
        <f t="shared" si="928"/>
        <v>7.61128187896146</v>
      </c>
      <c r="AA703" s="21">
        <f t="shared" si="929"/>
        <v>0.39832463483588998</v>
      </c>
      <c r="AB703" s="21">
        <f t="shared" si="930"/>
        <v>0.80156423533598997</v>
      </c>
      <c r="AC703" s="21">
        <f t="shared" si="931"/>
        <v>3.7500761289280802</v>
      </c>
      <c r="AD703" s="21">
        <f t="shared" si="932"/>
        <v>3.7980356868033303</v>
      </c>
      <c r="AE703" s="21">
        <f t="shared" si="933"/>
        <v>7.1919764192518203</v>
      </c>
      <c r="AF703" s="21">
        <f t="shared" si="934"/>
        <v>0.69665252468027994</v>
      </c>
      <c r="AG703" s="21">
        <f t="shared" si="935"/>
        <v>89.924609124165684</v>
      </c>
      <c r="AH703" s="21"/>
      <c r="AI703" s="61">
        <f t="shared" si="936"/>
        <v>54.200014601082266</v>
      </c>
      <c r="AJ703" s="21">
        <f t="shared" si="937"/>
        <v>0.3473003346554136</v>
      </c>
      <c r="AK703" s="21">
        <f t="shared" si="938"/>
        <v>18.482876898714096</v>
      </c>
      <c r="AL703" s="21">
        <f t="shared" si="939"/>
        <v>5.0965643936042191E-3</v>
      </c>
      <c r="AM703" s="21">
        <f t="shared" si="940"/>
        <v>8.4640700171985053</v>
      </c>
      <c r="AN703" s="21">
        <f t="shared" si="941"/>
        <v>0.44295397968968997</v>
      </c>
      <c r="AO703" s="21">
        <f t="shared" si="942"/>
        <v>0.89137361078679789</v>
      </c>
      <c r="AP703" s="21">
        <f t="shared" si="943"/>
        <v>4.1702445698152184</v>
      </c>
      <c r="AQ703" s="21">
        <f t="shared" si="944"/>
        <v>4.2235776433112946</v>
      </c>
      <c r="AR703" s="21">
        <f t="shared" si="945"/>
        <v>7.9977844655641661</v>
      </c>
      <c r="AS703" s="21">
        <f t="shared" si="946"/>
        <v>0.77470731478894661</v>
      </c>
      <c r="AT703" s="21">
        <f t="shared" si="947"/>
        <v>100.00000000000003</v>
      </c>
      <c r="AU703" s="21"/>
      <c r="AV703" s="21">
        <f>AR703*'[1]diagram lines'!$G$39</f>
        <v>6.639010128123731</v>
      </c>
      <c r="AW703" s="21">
        <f>AK703*'[1]diagram lines'!$G$40</f>
        <v>9.7823653291703359</v>
      </c>
      <c r="AX703" s="21">
        <f>AQ703*'[1]diagram lines'!$G$38</f>
        <v>3.1332704104461655</v>
      </c>
      <c r="AY703" s="21">
        <f>AP703*'[1]diagram lines'!$G$41</f>
        <v>2.9802971089346353</v>
      </c>
      <c r="AZ703" s="21">
        <f t="shared" si="948"/>
        <v>12.221362108875461</v>
      </c>
      <c r="BA703" s="21">
        <f t="shared" si="949"/>
        <v>0.76708925831042341</v>
      </c>
      <c r="BB703" s="21">
        <f t="shared" si="950"/>
        <v>1.0010319792356182</v>
      </c>
      <c r="BC703" s="86">
        <f t="shared" si="951"/>
        <v>0.99896908464761924</v>
      </c>
      <c r="BX703" s="61">
        <f t="shared" si="952"/>
        <v>0.85547782956058593</v>
      </c>
      <c r="BY703" s="21">
        <f t="shared" si="953"/>
        <v>4.1229344016024041E-3</v>
      </c>
      <c r="BZ703" s="21">
        <f t="shared" si="954"/>
        <v>0.17190124558650452</v>
      </c>
      <c r="CA703" s="21">
        <f t="shared" si="955"/>
        <v>3.0264888220928045E-5</v>
      </c>
      <c r="CB703" s="21">
        <f t="shared" si="956"/>
        <v>0.11170992345163536</v>
      </c>
      <c r="CC703" s="21">
        <f t="shared" si="957"/>
        <v>5.9211587256836765E-3</v>
      </c>
      <c r="CD703" s="21">
        <f t="shared" si="958"/>
        <v>2.0974615384615383E-2</v>
      </c>
      <c r="CE703" s="21">
        <f t="shared" si="959"/>
        <v>7.0516833095577755E-2</v>
      </c>
      <c r="CF703" s="21">
        <f t="shared" si="960"/>
        <v>6.4609759638651398E-2</v>
      </c>
      <c r="CG703" s="21">
        <f t="shared" si="961"/>
        <v>8.0511528662420381E-2</v>
      </c>
      <c r="CH703" s="21">
        <f t="shared" si="962"/>
        <v>5.1755903736684893E-3</v>
      </c>
      <c r="CI703" s="21">
        <f t="shared" si="963"/>
        <v>0.28698185349611544</v>
      </c>
      <c r="CJ703" s="21">
        <f t="shared" si="964"/>
        <v>1.6779335372652817</v>
      </c>
      <c r="CL703" s="68">
        <f t="shared" si="965"/>
        <v>0.50984011616744662</v>
      </c>
      <c r="CM703" s="19">
        <f t="shared" si="966"/>
        <v>2.4571500062642629E-3</v>
      </c>
      <c r="CN703" s="19">
        <f t="shared" si="967"/>
        <v>0.10244818508525161</v>
      </c>
      <c r="CO703" s="19">
        <f t="shared" si="968"/>
        <v>1.8037000601498293E-5</v>
      </c>
      <c r="CP703" s="19">
        <f t="shared" si="969"/>
        <v>6.6575892888881438E-2</v>
      </c>
      <c r="CQ703" s="19">
        <f t="shared" si="970"/>
        <v>3.5288398462635529E-3</v>
      </c>
      <c r="CR703" s="19">
        <f t="shared" si="971"/>
        <v>1.2500265903737814E-2</v>
      </c>
      <c r="CS703" s="19">
        <f t="shared" si="972"/>
        <v>4.2025998962096571E-2</v>
      </c>
      <c r="CT703" s="19">
        <f t="shared" si="973"/>
        <v>3.8505553529821712E-2</v>
      </c>
      <c r="CU703" s="19">
        <f t="shared" si="974"/>
        <v>4.7982549293125835E-2</v>
      </c>
      <c r="CV703" s="19">
        <f t="shared" si="975"/>
        <v>3.0845026091460897E-3</v>
      </c>
      <c r="CW703" s="19">
        <f t="shared" si="976"/>
        <v>0.1710329087073629</v>
      </c>
      <c r="CX703" s="19">
        <f t="shared" si="977"/>
        <v>0.99999999999999978</v>
      </c>
      <c r="CZ703" s="68">
        <f t="shared" si="978"/>
        <v>2.5805000000000001E-5</v>
      </c>
      <c r="DA703" s="19">
        <f t="shared" si="979"/>
        <v>1.8036999999999997E-5</v>
      </c>
      <c r="DB703" s="19">
        <f t="shared" si="980"/>
        <v>3.667E-5</v>
      </c>
      <c r="DC703" s="19">
        <f t="shared" si="981"/>
        <v>3.9044499999999995E-5</v>
      </c>
      <c r="DD703" s="19">
        <f t="shared" si="982"/>
        <v>1.2400999999999999E-5</v>
      </c>
      <c r="DE703" s="19">
        <f t="shared" si="983"/>
        <v>1.2400999999999999E-5</v>
      </c>
      <c r="DF703" s="19">
        <f t="shared" si="984"/>
        <v>1.0983499999999999E-5</v>
      </c>
      <c r="DG703" s="19">
        <f t="shared" si="985"/>
        <v>1.5436999999999998E-5</v>
      </c>
      <c r="DH703" s="19">
        <f t="shared" si="986"/>
        <v>2.4374000000000001E-5</v>
      </c>
      <c r="DI703" s="19">
        <f t="shared" si="987"/>
        <v>3.7488999999999993E-5</v>
      </c>
      <c r="DJ703" s="19">
        <f t="shared" si="988"/>
        <v>0</v>
      </c>
      <c r="DK703" s="19">
        <f t="shared" si="989"/>
        <v>2.0437999999999996E-5</v>
      </c>
      <c r="DM703" s="68">
        <f t="shared" si="990"/>
        <v>1187.0255446363183</v>
      </c>
      <c r="DN703" s="19">
        <f t="shared" si="991"/>
        <v>10.881917308886695</v>
      </c>
      <c r="DO703" s="19">
        <f t="shared" si="992"/>
        <v>284.85456643829434</v>
      </c>
      <c r="DP703" s="19">
        <f t="shared" si="993"/>
        <v>7.3770406230154378E-2</v>
      </c>
      <c r="DQ703" s="19">
        <f t="shared" si="994"/>
        <v>385.73323958278615</v>
      </c>
      <c r="DR703" s="19">
        <f t="shared" si="995"/>
        <v>20.186750963143009</v>
      </c>
      <c r="DS703" s="19">
        <f t="shared" si="996"/>
        <v>45.865226559897479</v>
      </c>
      <c r="DT703" s="19">
        <f t="shared" si="997"/>
        <v>152.67331876623541</v>
      </c>
      <c r="DU703" s="19">
        <f t="shared" si="998"/>
        <v>97.93055154318732</v>
      </c>
      <c r="DV703" s="19">
        <f t="shared" si="999"/>
        <v>120.56753029988676</v>
      </c>
      <c r="DX703" s="19">
        <f t="shared" si="1000"/>
        <v>150.79817080471082</v>
      </c>
      <c r="DZ703" s="68">
        <f t="shared" si="1001"/>
        <v>2456.5905873095762</v>
      </c>
      <c r="EA703" s="21">
        <f t="shared" si="1002"/>
        <v>2.4565905873095764</v>
      </c>
      <c r="EB703" s="92">
        <f t="shared" si="1003"/>
        <v>950</v>
      </c>
    </row>
    <row r="704" spans="1:132" x14ac:dyDescent="0.3">
      <c r="A704" s="19">
        <f>'A. Thermody. result (all suite)'!C660</f>
        <v>948</v>
      </c>
      <c r="B704" s="19" t="str">
        <f>'A. Thermody. result (all suite)'!A660</f>
        <v>Basanite</v>
      </c>
      <c r="C704" s="24">
        <f>'A. Thermody. result (all suite)'!G660</f>
        <v>42.676645000000001</v>
      </c>
      <c r="D704" s="19">
        <f>'A. Thermody. result (all suite)'!D660</f>
        <v>5000</v>
      </c>
      <c r="E704" s="61">
        <f>'A. Thermody. result (all suite)'!I660</f>
        <v>51.464176999999999</v>
      </c>
      <c r="F704" s="21">
        <f>'A. Thermody. result (all suite)'!J660</f>
        <v>0.32505400000000001</v>
      </c>
      <c r="G704" s="21">
        <f>'A. Thermody. result (all suite)'!K660</f>
        <v>17.519210999999999</v>
      </c>
      <c r="H704" s="21">
        <f>'A. Thermody. result (all suite)'!L660</f>
        <v>4.7990000000000003E-3</v>
      </c>
      <c r="I704" s="21">
        <f>'A. Thermody. result (all suite)'!M660</f>
        <v>7.9939200000000001</v>
      </c>
      <c r="J704" s="21">
        <f>'A. Thermody. result (all suite)'!N660</f>
        <v>0.421819</v>
      </c>
      <c r="K704" s="21">
        <f>'A. Thermody. result (all suite)'!O660</f>
        <v>0.812836</v>
      </c>
      <c r="L704" s="21">
        <f>'A. Thermody. result (all suite)'!P660</f>
        <v>3.9130389999999999</v>
      </c>
      <c r="M704" s="21">
        <f>'A. Thermody. result (all suite)'!Q660</f>
        <v>4.0101000000000004</v>
      </c>
      <c r="N704" s="21">
        <f>'A. Thermody. result (all suite)'!R660</f>
        <v>7.616168</v>
      </c>
      <c r="O704" s="21">
        <f>'A. Thermody. result (all suite)'!S660</f>
        <v>0.73274099999999998</v>
      </c>
      <c r="P704" s="21">
        <f>'A. Thermody. result (all suite)'!T660</f>
        <v>5.1861350000000002</v>
      </c>
      <c r="Q704" s="21">
        <f t="shared" si="921"/>
        <v>99.999999000000003</v>
      </c>
      <c r="S704" s="19">
        <f t="shared" si="922"/>
        <v>1221</v>
      </c>
      <c r="T704" s="19">
        <f t="shared" si="923"/>
        <v>0.5</v>
      </c>
      <c r="V704" s="61">
        <f t="shared" si="924"/>
        <v>48.79517527745103</v>
      </c>
      <c r="W704" s="21">
        <f t="shared" si="925"/>
        <v>0.30819626056852256</v>
      </c>
      <c r="X704" s="21">
        <f t="shared" si="926"/>
        <v>16.610641057519448</v>
      </c>
      <c r="Y704" s="21">
        <f t="shared" si="927"/>
        <v>4.5501173788611736E-3</v>
      </c>
      <c r="Z704" s="21">
        <f t="shared" si="928"/>
        <v>7.579344512862245</v>
      </c>
      <c r="AA704" s="21">
        <f t="shared" si="929"/>
        <v>0.39994289698558894</v>
      </c>
      <c r="AB704" s="21">
        <f t="shared" si="930"/>
        <v>0.77068122728985211</v>
      </c>
      <c r="AC704" s="21">
        <f t="shared" si="931"/>
        <v>3.7101035128279949</v>
      </c>
      <c r="AD704" s="21">
        <f t="shared" si="932"/>
        <v>3.8021307982853081</v>
      </c>
      <c r="AE704" s="21">
        <f t="shared" si="933"/>
        <v>7.2211832417433524</v>
      </c>
      <c r="AF704" s="21">
        <f t="shared" si="934"/>
        <v>0.69474006215964057</v>
      </c>
      <c r="AG704" s="21">
        <f t="shared" si="935"/>
        <v>89.896688965071846</v>
      </c>
      <c r="AH704" s="21"/>
      <c r="AI704" s="61">
        <f t="shared" si="936"/>
        <v>54.279168497974091</v>
      </c>
      <c r="AJ704" s="21">
        <f t="shared" si="937"/>
        <v>0.34283382860548745</v>
      </c>
      <c r="AK704" s="21">
        <f t="shared" si="938"/>
        <v>18.477478146023032</v>
      </c>
      <c r="AL704" s="21">
        <f t="shared" si="939"/>
        <v>5.0614960698152755E-3</v>
      </c>
      <c r="AM704" s="21">
        <f t="shared" si="940"/>
        <v>8.4311720488472037</v>
      </c>
      <c r="AN704" s="21">
        <f t="shared" si="941"/>
        <v>0.44489168799195866</v>
      </c>
      <c r="AO704" s="21">
        <f t="shared" si="942"/>
        <v>0.8572965658271241</v>
      </c>
      <c r="AP704" s="21">
        <f t="shared" si="943"/>
        <v>4.1270747071335476</v>
      </c>
      <c r="AQ704" s="21">
        <f t="shared" si="944"/>
        <v>4.2294447571507057</v>
      </c>
      <c r="AR704" s="21">
        <f t="shared" si="945"/>
        <v>8.0327577409987221</v>
      </c>
      <c r="AS704" s="21">
        <f t="shared" si="946"/>
        <v>0.77282052337831098</v>
      </c>
      <c r="AT704" s="21">
        <f t="shared" si="947"/>
        <v>99.999999999999986</v>
      </c>
      <c r="AU704" s="21"/>
      <c r="AV704" s="21">
        <f>AR704*'[1]diagram lines'!$G$39</f>
        <v>6.6680416593963479</v>
      </c>
      <c r="AW704" s="21">
        <f>AK704*'[1]diagram lines'!$G$40</f>
        <v>9.7795079508825697</v>
      </c>
      <c r="AX704" s="21">
        <f>AQ704*'[1]diagram lines'!$G$38</f>
        <v>3.1376229418165451</v>
      </c>
      <c r="AY704" s="21">
        <f>AP704*'[1]diagram lines'!$G$41</f>
        <v>2.9494454370987579</v>
      </c>
      <c r="AZ704" s="21">
        <f t="shared" si="948"/>
        <v>12.262202498149428</v>
      </c>
      <c r="BA704" s="21">
        <f t="shared" si="949"/>
        <v>0.76671294261739265</v>
      </c>
      <c r="BB704" s="21">
        <f t="shared" si="950"/>
        <v>0.99733249592005346</v>
      </c>
      <c r="BC704" s="86">
        <f t="shared" si="951"/>
        <v>1.0026746386895633</v>
      </c>
      <c r="BX704" s="61">
        <f t="shared" si="952"/>
        <v>0.8565941577896139</v>
      </c>
      <c r="BY704" s="21">
        <f t="shared" si="953"/>
        <v>4.0692789183775667E-3</v>
      </c>
      <c r="BZ704" s="21">
        <f t="shared" si="954"/>
        <v>0.17182435268732835</v>
      </c>
      <c r="CA704" s="21">
        <f t="shared" si="955"/>
        <v>3.0051975702924418E-5</v>
      </c>
      <c r="CB704" s="21">
        <f t="shared" si="956"/>
        <v>0.11125845511482256</v>
      </c>
      <c r="CC704" s="21">
        <f t="shared" si="957"/>
        <v>5.9461375810544127E-3</v>
      </c>
      <c r="CD704" s="21">
        <f t="shared" si="958"/>
        <v>2.0169627791563276E-2</v>
      </c>
      <c r="CE704" s="21">
        <f t="shared" si="959"/>
        <v>6.9776016405135519E-2</v>
      </c>
      <c r="CF704" s="21">
        <f t="shared" si="960"/>
        <v>6.4689466042910149E-2</v>
      </c>
      <c r="CG704" s="21">
        <f t="shared" si="961"/>
        <v>8.0851040339702765E-2</v>
      </c>
      <c r="CH704" s="21">
        <f t="shared" si="962"/>
        <v>5.1621836780702248E-3</v>
      </c>
      <c r="CI704" s="21">
        <f t="shared" si="963"/>
        <v>0.28779883462819089</v>
      </c>
      <c r="CJ704" s="21">
        <f t="shared" si="964"/>
        <v>1.6781696029524724</v>
      </c>
      <c r="CL704" s="68">
        <f t="shared" si="965"/>
        <v>0.51043360354196188</v>
      </c>
      <c r="CM704" s="19">
        <f t="shared" si="966"/>
        <v>2.4248317400209834E-3</v>
      </c>
      <c r="CN704" s="19">
        <f t="shared" si="967"/>
        <v>0.10238795434325038</v>
      </c>
      <c r="CO704" s="19">
        <f t="shared" si="968"/>
        <v>1.7907591491380103E-5</v>
      </c>
      <c r="CP704" s="19">
        <f t="shared" si="969"/>
        <v>6.6297503493735685E-2</v>
      </c>
      <c r="CQ704" s="19">
        <f t="shared" si="970"/>
        <v>3.5432280328478896E-3</v>
      </c>
      <c r="CR704" s="19">
        <f t="shared" si="971"/>
        <v>1.2018825603847207E-2</v>
      </c>
      <c r="CS704" s="19">
        <f t="shared" si="972"/>
        <v>4.1578643947772456E-2</v>
      </c>
      <c r="CT704" s="19">
        <f t="shared" si="973"/>
        <v>3.8547633045610721E-2</v>
      </c>
      <c r="CU704" s="19">
        <f t="shared" si="974"/>
        <v>4.8178110363492593E-2</v>
      </c>
      <c r="CV704" s="19">
        <f t="shared" si="975"/>
        <v>3.0760798366197216E-3</v>
      </c>
      <c r="CW704" s="19">
        <f t="shared" si="976"/>
        <v>0.17149567845934918</v>
      </c>
      <c r="CX704" s="19">
        <f t="shared" si="977"/>
        <v>1</v>
      </c>
      <c r="CZ704" s="68">
        <f t="shared" si="978"/>
        <v>2.5805000000000001E-5</v>
      </c>
      <c r="DA704" s="19">
        <f t="shared" si="979"/>
        <v>1.8022519999999994E-5</v>
      </c>
      <c r="DB704" s="19">
        <f t="shared" si="980"/>
        <v>3.667E-5</v>
      </c>
      <c r="DC704" s="19">
        <f t="shared" si="981"/>
        <v>3.9026319999999991E-5</v>
      </c>
      <c r="DD704" s="19">
        <f t="shared" si="982"/>
        <v>1.2395159999999998E-5</v>
      </c>
      <c r="DE704" s="19">
        <f t="shared" si="983"/>
        <v>1.2395159999999998E-5</v>
      </c>
      <c r="DF704" s="19">
        <f t="shared" si="984"/>
        <v>1.0976959999999999E-5</v>
      </c>
      <c r="DG704" s="19">
        <f t="shared" si="985"/>
        <v>1.542952E-5</v>
      </c>
      <c r="DH704" s="19">
        <f t="shared" si="986"/>
        <v>2.435864E-5</v>
      </c>
      <c r="DI704" s="19">
        <f t="shared" si="987"/>
        <v>3.746483999999999E-5</v>
      </c>
      <c r="DJ704" s="19">
        <f t="shared" si="988"/>
        <v>0</v>
      </c>
      <c r="DK704" s="19">
        <f t="shared" si="989"/>
        <v>2.0419079999999998E-5</v>
      </c>
      <c r="DM704" s="68">
        <f t="shared" si="990"/>
        <v>1188.4073203178093</v>
      </c>
      <c r="DN704" s="19">
        <f t="shared" si="991"/>
        <v>10.747418196394079</v>
      </c>
      <c r="DO704" s="19">
        <f t="shared" si="992"/>
        <v>284.68709639590423</v>
      </c>
      <c r="DP704" s="19">
        <f t="shared" si="993"/>
        <v>7.3275248223724124E-2</v>
      </c>
      <c r="DQ704" s="19">
        <f t="shared" si="994"/>
        <v>384.30126162348125</v>
      </c>
      <c r="DR704" s="19">
        <f t="shared" si="995"/>
        <v>20.278608477036954</v>
      </c>
      <c r="DS704" s="19">
        <f t="shared" si="996"/>
        <v>44.12502840814237</v>
      </c>
      <c r="DT704" s="19">
        <f t="shared" si="997"/>
        <v>151.12137983495788</v>
      </c>
      <c r="DU704" s="19">
        <f t="shared" si="998"/>
        <v>98.099391940494584</v>
      </c>
      <c r="DV704" s="19">
        <f t="shared" si="999"/>
        <v>121.13699127611392</v>
      </c>
      <c r="DX704" s="19">
        <f t="shared" si="1000"/>
        <v>151.34629600537696</v>
      </c>
      <c r="DZ704" s="68">
        <f t="shared" si="1001"/>
        <v>2454.3240677239351</v>
      </c>
      <c r="EA704" s="21">
        <f t="shared" si="1002"/>
        <v>2.4543240677239351</v>
      </c>
      <c r="EB704" s="92">
        <f t="shared" si="1003"/>
        <v>948</v>
      </c>
    </row>
    <row r="705" spans="1:132" x14ac:dyDescent="0.3">
      <c r="A705" s="19">
        <f>'A. Thermody. result (all suite)'!C661</f>
        <v>946</v>
      </c>
      <c r="B705" s="19" t="str">
        <f>'A. Thermody. result (all suite)'!A661</f>
        <v>Basanite</v>
      </c>
      <c r="C705" s="24">
        <f>'A. Thermody. result (all suite)'!G661</f>
        <v>42.499341000000001</v>
      </c>
      <c r="D705" s="19">
        <f>'A. Thermody. result (all suite)'!D661</f>
        <v>5000</v>
      </c>
      <c r="E705" s="61">
        <f>'A. Thermody. result (all suite)'!I661</f>
        <v>51.531447999999997</v>
      </c>
      <c r="F705" s="21">
        <f>'A. Thermody. result (all suite)'!J661</f>
        <v>0.320822</v>
      </c>
      <c r="G705" s="21">
        <f>'A. Thermody. result (all suite)'!K661</f>
        <v>17.510904</v>
      </c>
      <c r="H705" s="21">
        <f>'A. Thermody. result (all suite)'!L661</f>
        <v>4.7629999999999999E-3</v>
      </c>
      <c r="I705" s="21">
        <f>'A. Thermody. result (all suite)'!M661</f>
        <v>7.9603840000000003</v>
      </c>
      <c r="J705" s="21">
        <f>'A. Thermody. result (all suite)'!N661</f>
        <v>0.42357800000000001</v>
      </c>
      <c r="K705" s="21">
        <f>'A. Thermody. result (all suite)'!O661</f>
        <v>0.781227</v>
      </c>
      <c r="L705" s="21">
        <f>'A. Thermody. result (all suite)'!P661</f>
        <v>3.8721489999999998</v>
      </c>
      <c r="M705" s="21">
        <f>'A. Thermody. result (all suite)'!Q661</f>
        <v>4.0150490000000003</v>
      </c>
      <c r="N705" s="21">
        <f>'A. Thermody. result (all suite)'!R661</f>
        <v>7.6479419999999996</v>
      </c>
      <c r="O705" s="21">
        <f>'A. Thermody. result (all suite)'!S661</f>
        <v>0.73094499999999996</v>
      </c>
      <c r="P705" s="21">
        <f>'A. Thermody. result (all suite)'!T661</f>
        <v>5.2007890000000003</v>
      </c>
      <c r="Q705" s="21">
        <f t="shared" si="921"/>
        <v>100.00000000000001</v>
      </c>
      <c r="S705" s="19">
        <f t="shared" si="922"/>
        <v>1219</v>
      </c>
      <c r="T705" s="19">
        <f t="shared" si="923"/>
        <v>0.5</v>
      </c>
      <c r="V705" s="61">
        <f t="shared" si="924"/>
        <v>48.851406120875275</v>
      </c>
      <c r="W705" s="21">
        <f t="shared" si="925"/>
        <v>0.30413672471441999</v>
      </c>
      <c r="X705" s="21">
        <f t="shared" si="926"/>
        <v>16.60019883096744</v>
      </c>
      <c r="Y705" s="21">
        <f t="shared" si="927"/>
        <v>4.5152864199299999E-3</v>
      </c>
      <c r="Z705" s="21">
        <f t="shared" si="928"/>
        <v>7.54638122457024</v>
      </c>
      <c r="AA705" s="21">
        <f t="shared" si="929"/>
        <v>0.40154860196957998</v>
      </c>
      <c r="AB705" s="21">
        <f t="shared" si="930"/>
        <v>0.7405970321189701</v>
      </c>
      <c r="AC705" s="21">
        <f t="shared" si="931"/>
        <v>3.67076670074439</v>
      </c>
      <c r="AD705" s="21">
        <f t="shared" si="932"/>
        <v>3.8062347732633901</v>
      </c>
      <c r="AE705" s="21">
        <f t="shared" si="933"/>
        <v>7.25018867373762</v>
      </c>
      <c r="AF705" s="21">
        <f t="shared" si="934"/>
        <v>0.69293009284395002</v>
      </c>
      <c r="AG705" s="21">
        <f t="shared" si="935"/>
        <v>89.868904062225212</v>
      </c>
      <c r="AH705" s="21"/>
      <c r="AI705" s="61">
        <f t="shared" si="936"/>
        <v>54.358519924812441</v>
      </c>
      <c r="AJ705" s="21">
        <f t="shared" si="937"/>
        <v>0.33842264784250153</v>
      </c>
      <c r="AK705" s="21">
        <f t="shared" si="938"/>
        <v>18.471571456433324</v>
      </c>
      <c r="AL705" s="21">
        <f t="shared" si="939"/>
        <v>5.0243034195717089E-3</v>
      </c>
      <c r="AM705" s="21">
        <f t="shared" si="940"/>
        <v>8.3970994231165061</v>
      </c>
      <c r="AN705" s="21">
        <f t="shared" si="941"/>
        <v>0.4468159550399633</v>
      </c>
      <c r="AO705" s="21">
        <f t="shared" si="942"/>
        <v>0.82408597261426586</v>
      </c>
      <c r="AP705" s="21">
        <f t="shared" si="943"/>
        <v>4.0845793537247896</v>
      </c>
      <c r="AQ705" s="21">
        <f t="shared" si="944"/>
        <v>4.2353190049229417</v>
      </c>
      <c r="AR705" s="21">
        <f t="shared" si="945"/>
        <v>8.0675165112924834</v>
      </c>
      <c r="AS705" s="21">
        <f t="shared" si="946"/>
        <v>0.77104544678119735</v>
      </c>
      <c r="AT705" s="21">
        <f t="shared" si="947"/>
        <v>100</v>
      </c>
      <c r="AU705" s="21"/>
      <c r="AV705" s="21">
        <f>AR705*'[1]diagram lines'!$G$39</f>
        <v>6.6968951286308593</v>
      </c>
      <c r="AW705" s="21">
        <f>AK705*'[1]diagram lines'!$G$40</f>
        <v>9.7763817386717129</v>
      </c>
      <c r="AX705" s="21">
        <f>AQ705*'[1]diagram lines'!$G$38</f>
        <v>3.1419807655107594</v>
      </c>
      <c r="AY705" s="21">
        <f>AP705*'[1]diagram lines'!$G$41</f>
        <v>2.9190758084625918</v>
      </c>
      <c r="AZ705" s="21">
        <f t="shared" si="948"/>
        <v>12.302835516215424</v>
      </c>
      <c r="BA705" s="21">
        <f t="shared" si="949"/>
        <v>0.76629712720076493</v>
      </c>
      <c r="BB705" s="21">
        <f t="shared" si="950"/>
        <v>0.99364824232541471</v>
      </c>
      <c r="BC705" s="86">
        <f t="shared" si="951"/>
        <v>1.0063923603988072</v>
      </c>
      <c r="BX705" s="61">
        <f t="shared" si="952"/>
        <v>0.85771384820239682</v>
      </c>
      <c r="BY705" s="21">
        <f t="shared" si="953"/>
        <v>4.0162994491737608E-3</v>
      </c>
      <c r="BZ705" s="21">
        <f t="shared" si="954"/>
        <v>0.17174287956061202</v>
      </c>
      <c r="CA705" s="21">
        <f t="shared" si="955"/>
        <v>2.9826538919155865E-5</v>
      </c>
      <c r="CB705" s="21">
        <f t="shared" si="956"/>
        <v>0.110791704940849</v>
      </c>
      <c r="CC705" s="21">
        <f t="shared" si="957"/>
        <v>5.9709331829715254E-3</v>
      </c>
      <c r="CD705" s="21">
        <f t="shared" si="958"/>
        <v>1.9385285359801489E-2</v>
      </c>
      <c r="CE705" s="21">
        <f t="shared" si="959"/>
        <v>6.9046879457917265E-2</v>
      </c>
      <c r="CF705" s="21">
        <f t="shared" si="960"/>
        <v>6.4769301500241974E-2</v>
      </c>
      <c r="CG705" s="21">
        <f t="shared" si="961"/>
        <v>8.1188343949044575E-2</v>
      </c>
      <c r="CH705" s="21">
        <f t="shared" si="962"/>
        <v>5.14953080087922E-3</v>
      </c>
      <c r="CI705" s="21">
        <f t="shared" si="963"/>
        <v>0.28861204217536074</v>
      </c>
      <c r="CJ705" s="21">
        <f t="shared" si="964"/>
        <v>1.6784168751181681</v>
      </c>
      <c r="CL705" s="68">
        <f t="shared" si="965"/>
        <v>0.51102551512538263</v>
      </c>
      <c r="CM705" s="19">
        <f t="shared" si="966"/>
        <v>2.3929093592382975E-3</v>
      </c>
      <c r="CN705" s="19">
        <f t="shared" si="967"/>
        <v>0.1023243284231878</v>
      </c>
      <c r="CO705" s="19">
        <f t="shared" si="968"/>
        <v>1.7770638130086689E-5</v>
      </c>
      <c r="CP705" s="19">
        <f t="shared" si="969"/>
        <v>6.6009646699392702E-2</v>
      </c>
      <c r="CQ705" s="19">
        <f t="shared" si="970"/>
        <v>3.5574792362303583E-3</v>
      </c>
      <c r="CR705" s="19">
        <f t="shared" si="971"/>
        <v>1.154974407561094E-2</v>
      </c>
      <c r="CS705" s="19">
        <f t="shared" si="972"/>
        <v>4.1138098932099965E-2</v>
      </c>
      <c r="CT705" s="19">
        <f t="shared" si="973"/>
        <v>3.8589519958015156E-2</v>
      </c>
      <c r="CU705" s="19">
        <f t="shared" si="974"/>
        <v>4.8371977875477777E-2</v>
      </c>
      <c r="CV705" s="19">
        <f t="shared" si="975"/>
        <v>3.0680880758641501E-3</v>
      </c>
      <c r="CW705" s="19">
        <f t="shared" si="976"/>
        <v>0.17195492160136983</v>
      </c>
      <c r="CX705" s="19">
        <f t="shared" si="977"/>
        <v>0.99999999999999978</v>
      </c>
      <c r="CZ705" s="68">
        <f t="shared" si="978"/>
        <v>2.5805000000000001E-5</v>
      </c>
      <c r="DA705" s="19">
        <f t="shared" si="979"/>
        <v>1.8008039999999997E-5</v>
      </c>
      <c r="DB705" s="19">
        <f t="shared" si="980"/>
        <v>3.667E-5</v>
      </c>
      <c r="DC705" s="19">
        <f t="shared" si="981"/>
        <v>3.9008139999999993E-5</v>
      </c>
      <c r="DD705" s="19">
        <f t="shared" si="982"/>
        <v>1.2389319999999998E-5</v>
      </c>
      <c r="DE705" s="19">
        <f t="shared" si="983"/>
        <v>1.2389319999999998E-5</v>
      </c>
      <c r="DF705" s="19">
        <f t="shared" si="984"/>
        <v>1.0970419999999999E-5</v>
      </c>
      <c r="DG705" s="19">
        <f t="shared" si="985"/>
        <v>1.5422039999999998E-5</v>
      </c>
      <c r="DH705" s="19">
        <f t="shared" si="986"/>
        <v>2.434328E-5</v>
      </c>
      <c r="DI705" s="19">
        <f t="shared" si="987"/>
        <v>3.7440679999999994E-5</v>
      </c>
      <c r="DJ705" s="19">
        <f t="shared" si="988"/>
        <v>0</v>
      </c>
      <c r="DK705" s="19">
        <f t="shared" si="989"/>
        <v>2.0400159999999995E-5</v>
      </c>
      <c r="DM705" s="68">
        <f t="shared" si="990"/>
        <v>1189.7854271936828</v>
      </c>
      <c r="DN705" s="19">
        <f t="shared" si="991"/>
        <v>10.614458853709522</v>
      </c>
      <c r="DO705" s="19">
        <f t="shared" si="992"/>
        <v>284.51018614748369</v>
      </c>
      <c r="DP705" s="19">
        <f t="shared" si="993"/>
        <v>7.2748744313200886E-2</v>
      </c>
      <c r="DQ705" s="19">
        <f t="shared" si="994"/>
        <v>382.8130289113015</v>
      </c>
      <c r="DR705" s="19">
        <f t="shared" si="995"/>
        <v>20.369768237335194</v>
      </c>
      <c r="DS705" s="19">
        <f t="shared" si="996"/>
        <v>42.428155553490278</v>
      </c>
      <c r="DT705" s="19">
        <f t="shared" si="997"/>
        <v>149.59269902763617</v>
      </c>
      <c r="DU705" s="19">
        <f t="shared" si="998"/>
        <v>98.267954942692981</v>
      </c>
      <c r="DV705" s="19">
        <f t="shared" si="999"/>
        <v>121.70292622543199</v>
      </c>
      <c r="DX705" s="19">
        <f t="shared" si="1000"/>
        <v>151.89232276887458</v>
      </c>
      <c r="DZ705" s="68">
        <f t="shared" si="1001"/>
        <v>2452.0496766059518</v>
      </c>
      <c r="EA705" s="21">
        <f t="shared" si="1002"/>
        <v>2.4520496766059519</v>
      </c>
      <c r="EB705" s="92">
        <f t="shared" si="1003"/>
        <v>946</v>
      </c>
    </row>
    <row r="706" spans="1:132" x14ac:dyDescent="0.3">
      <c r="A706" s="19">
        <f>'A. Thermody. result (all suite)'!C662</f>
        <v>944</v>
      </c>
      <c r="B706" s="19" t="str">
        <f>'A. Thermody. result (all suite)'!A662</f>
        <v>Basanite</v>
      </c>
      <c r="C706" s="24">
        <f>'A. Thermody. result (all suite)'!G662</f>
        <v>42.324603000000003</v>
      </c>
      <c r="D706" s="19">
        <f>'A. Thermody. result (all suite)'!D662</f>
        <v>5000</v>
      </c>
      <c r="E706" s="61">
        <f>'A. Thermody. result (all suite)'!I662</f>
        <v>51.598914999999998</v>
      </c>
      <c r="F706" s="21">
        <f>'A. Thermody. result (all suite)'!J662</f>
        <v>0.31664700000000001</v>
      </c>
      <c r="G706" s="21">
        <f>'A. Thermody. result (all suite)'!K662</f>
        <v>17.502151000000001</v>
      </c>
      <c r="H706" s="21">
        <f>'A. Thermody. result (all suite)'!L662</f>
        <v>4.7270000000000003E-3</v>
      </c>
      <c r="I706" s="21">
        <f>'A. Thermody. result (all suite)'!M662</f>
        <v>7.9257530000000003</v>
      </c>
      <c r="J706" s="21">
        <f>'A. Thermody. result (all suite)'!N662</f>
        <v>0.42532700000000001</v>
      </c>
      <c r="K706" s="21">
        <f>'A. Thermody. result (all suite)'!O662</f>
        <v>0.75043599999999999</v>
      </c>
      <c r="L706" s="21">
        <f>'A. Thermody. result (all suite)'!P662</f>
        <v>3.8318949999999998</v>
      </c>
      <c r="M706" s="21">
        <f>'A. Thermody. result (all suite)'!Q662</f>
        <v>4.0200040000000001</v>
      </c>
      <c r="N706" s="21">
        <f>'A. Thermody. result (all suite)'!R662</f>
        <v>7.6795169999999997</v>
      </c>
      <c r="O706" s="21">
        <f>'A. Thermody. result (all suite)'!S662</f>
        <v>0.72925300000000004</v>
      </c>
      <c r="P706" s="21">
        <f>'A. Thermody. result (all suite)'!T662</f>
        <v>5.2153749999999999</v>
      </c>
      <c r="Q706" s="21">
        <f t="shared" si="921"/>
        <v>100</v>
      </c>
      <c r="S706" s="19">
        <f t="shared" si="922"/>
        <v>1217</v>
      </c>
      <c r="T706" s="19">
        <f t="shared" si="923"/>
        <v>0.5</v>
      </c>
      <c r="V706" s="61">
        <f t="shared" si="924"/>
        <v>48.907838086818749</v>
      </c>
      <c r="W706" s="21">
        <f t="shared" si="925"/>
        <v>0.30013267152375006</v>
      </c>
      <c r="X706" s="21">
        <f t="shared" si="926"/>
        <v>16.589348192283754</v>
      </c>
      <c r="Y706" s="21">
        <f t="shared" si="927"/>
        <v>4.4804692237500002E-3</v>
      </c>
      <c r="Z706" s="21">
        <f t="shared" si="928"/>
        <v>7.5123952594762509</v>
      </c>
      <c r="AA706" s="21">
        <f t="shared" si="929"/>
        <v>0.40314460197375007</v>
      </c>
      <c r="AB706" s="21">
        <f t="shared" si="930"/>
        <v>0.71129794846500005</v>
      </c>
      <c r="AC706" s="21">
        <f t="shared" si="931"/>
        <v>3.6320473061437504</v>
      </c>
      <c r="AD706" s="21">
        <f t="shared" si="932"/>
        <v>3.8103457163850005</v>
      </c>
      <c r="AE706" s="21">
        <f t="shared" si="933"/>
        <v>7.27900139026125</v>
      </c>
      <c r="AF706" s="21">
        <f t="shared" si="934"/>
        <v>0.69121972135125009</v>
      </c>
      <c r="AG706" s="21">
        <f t="shared" si="935"/>
        <v>89.841251363906252</v>
      </c>
      <c r="AH706" s="21"/>
      <c r="AI706" s="61">
        <f t="shared" si="936"/>
        <v>54.438064190262921</v>
      </c>
      <c r="AJ706" s="21">
        <f t="shared" si="937"/>
        <v>0.33407000344201399</v>
      </c>
      <c r="AK706" s="21">
        <f t="shared" si="938"/>
        <v>18.46517934738889</v>
      </c>
      <c r="AL706" s="21">
        <f t="shared" si="939"/>
        <v>4.9870957446948808E-3</v>
      </c>
      <c r="AM706" s="21">
        <f t="shared" si="940"/>
        <v>8.361855100444826</v>
      </c>
      <c r="AN706" s="21">
        <f t="shared" si="941"/>
        <v>0.44872994960944357</v>
      </c>
      <c r="AO706" s="21">
        <f t="shared" si="942"/>
        <v>0.7917275613001582</v>
      </c>
      <c r="AP706" s="21">
        <f t="shared" si="943"/>
        <v>4.0427389990728981</v>
      </c>
      <c r="AQ706" s="21">
        <f t="shared" si="944"/>
        <v>4.241198401111995</v>
      </c>
      <c r="AR706" s="21">
        <f t="shared" si="945"/>
        <v>8.1020703515997443</v>
      </c>
      <c r="AS706" s="21">
        <f t="shared" si="946"/>
        <v>0.76937900002241932</v>
      </c>
      <c r="AT706" s="21">
        <f t="shared" si="947"/>
        <v>100.00000000000003</v>
      </c>
      <c r="AU706" s="21"/>
      <c r="AV706" s="21">
        <f>AR706*'[1]diagram lines'!$G$39</f>
        <v>6.7255784842218</v>
      </c>
      <c r="AW706" s="21">
        <f>AK706*'[1]diagram lines'!$G$40</f>
        <v>9.7729986102637696</v>
      </c>
      <c r="AX706" s="21">
        <f>AQ706*'[1]diagram lines'!$G$38</f>
        <v>3.1463424085693696</v>
      </c>
      <c r="AY706" s="21">
        <f>AP706*'[1]diagram lines'!$G$41</f>
        <v>2.8891742796869408</v>
      </c>
      <c r="AZ706" s="21">
        <f t="shared" si="948"/>
        <v>12.34326875271174</v>
      </c>
      <c r="BA706" s="21">
        <f t="shared" si="949"/>
        <v>0.76584325076904236</v>
      </c>
      <c r="BB706" s="21">
        <f t="shared" si="950"/>
        <v>0.98997942917070603</v>
      </c>
      <c r="BC706" s="86">
        <f t="shared" si="951"/>
        <v>1.010121999037584</v>
      </c>
      <c r="BX706" s="61">
        <f t="shared" si="952"/>
        <v>0.85883680093209058</v>
      </c>
      <c r="BY706" s="21">
        <f t="shared" si="953"/>
        <v>3.9640335503254888E-3</v>
      </c>
      <c r="BZ706" s="21">
        <f t="shared" si="954"/>
        <v>0.17165703216947825</v>
      </c>
      <c r="CA706" s="21">
        <f t="shared" si="955"/>
        <v>2.9601102135387316E-5</v>
      </c>
      <c r="CB706" s="21">
        <f t="shared" si="956"/>
        <v>0.11030971468336814</v>
      </c>
      <c r="CC706" s="21">
        <f t="shared" si="957"/>
        <v>5.9955878206935445E-3</v>
      </c>
      <c r="CD706" s="21">
        <f t="shared" si="958"/>
        <v>1.8621240694789085E-2</v>
      </c>
      <c r="CE706" s="21">
        <f t="shared" si="959"/>
        <v>6.8329083452211128E-2</v>
      </c>
      <c r="CF706" s="21">
        <f t="shared" si="960"/>
        <v>6.484923374737861E-2</v>
      </c>
      <c r="CG706" s="21">
        <f t="shared" si="961"/>
        <v>8.152353503184713E-2</v>
      </c>
      <c r="CH706" s="21">
        <f t="shared" si="962"/>
        <v>5.1376106069999442E-3</v>
      </c>
      <c r="CI706" s="21">
        <f t="shared" si="963"/>
        <v>0.28942147613762487</v>
      </c>
      <c r="CJ706" s="21">
        <f t="shared" si="964"/>
        <v>1.6786749499289426</v>
      </c>
      <c r="CL706" s="68">
        <f t="shared" si="965"/>
        <v>0.51161590334593643</v>
      </c>
      <c r="CM706" s="19">
        <f t="shared" si="966"/>
        <v>2.361406268970228E-3</v>
      </c>
      <c r="CN706" s="19">
        <f t="shared" si="967"/>
        <v>0.10225745739325198</v>
      </c>
      <c r="CO706" s="19">
        <f t="shared" si="968"/>
        <v>1.7633611639132586E-5</v>
      </c>
      <c r="CP706" s="19">
        <f t="shared" si="969"/>
        <v>6.571237313575061E-2</v>
      </c>
      <c r="CQ706" s="19">
        <f t="shared" si="970"/>
        <v>3.5716192827845166E-3</v>
      </c>
      <c r="CR706" s="19">
        <f t="shared" si="971"/>
        <v>1.1092820975006096E-2</v>
      </c>
      <c r="CS706" s="19">
        <f t="shared" si="972"/>
        <v>4.0704177693902839E-2</v>
      </c>
      <c r="CT706" s="19">
        <f t="shared" si="973"/>
        <v>3.8631203587164771E-2</v>
      </c>
      <c r="CU706" s="19">
        <f t="shared" si="974"/>
        <v>4.856421729251275E-2</v>
      </c>
      <c r="CV706" s="19">
        <f t="shared" si="975"/>
        <v>3.0605154423835397E-3</v>
      </c>
      <c r="CW706" s="19">
        <f t="shared" si="976"/>
        <v>0.17241067197069684</v>
      </c>
      <c r="CX706" s="19">
        <f t="shared" si="977"/>
        <v>0.99999999999999956</v>
      </c>
      <c r="CZ706" s="68">
        <f t="shared" si="978"/>
        <v>2.5805000000000001E-5</v>
      </c>
      <c r="DA706" s="19">
        <f t="shared" si="979"/>
        <v>1.7993559999999994E-5</v>
      </c>
      <c r="DB706" s="19">
        <f t="shared" si="980"/>
        <v>3.667E-5</v>
      </c>
      <c r="DC706" s="19">
        <f t="shared" si="981"/>
        <v>3.8989959999999995E-5</v>
      </c>
      <c r="DD706" s="19">
        <f t="shared" si="982"/>
        <v>1.2383479999999998E-5</v>
      </c>
      <c r="DE706" s="19">
        <f t="shared" si="983"/>
        <v>1.2383479999999998E-5</v>
      </c>
      <c r="DF706" s="19">
        <f t="shared" si="984"/>
        <v>1.0963879999999999E-5</v>
      </c>
      <c r="DG706" s="19">
        <f t="shared" si="985"/>
        <v>1.5414559999999997E-5</v>
      </c>
      <c r="DH706" s="19">
        <f t="shared" si="986"/>
        <v>2.4327919999999999E-5</v>
      </c>
      <c r="DI706" s="19">
        <f t="shared" si="987"/>
        <v>3.7416519999999991E-5</v>
      </c>
      <c r="DJ706" s="19">
        <f t="shared" si="988"/>
        <v>0</v>
      </c>
      <c r="DK706" s="19">
        <f t="shared" si="989"/>
        <v>2.0381239999999997E-5</v>
      </c>
      <c r="DM706" s="68">
        <f t="shared" si="990"/>
        <v>1191.1599873289617</v>
      </c>
      <c r="DN706" s="19">
        <f t="shared" si="991"/>
        <v>10.483146901743838</v>
      </c>
      <c r="DO706" s="19">
        <f t="shared" si="992"/>
        <v>284.32425295380341</v>
      </c>
      <c r="DP706" s="19">
        <f t="shared" si="993"/>
        <v>7.2221449897693732E-2</v>
      </c>
      <c r="DQ706" s="19">
        <f t="shared" si="994"/>
        <v>381.26875561665071</v>
      </c>
      <c r="DR706" s="19">
        <f t="shared" si="995"/>
        <v>20.460377205820468</v>
      </c>
      <c r="DS706" s="19">
        <f t="shared" si="996"/>
        <v>40.773949121364488</v>
      </c>
      <c r="DT706" s="19">
        <f t="shared" si="997"/>
        <v>148.08663270791197</v>
      </c>
      <c r="DU706" s="19">
        <f t="shared" si="998"/>
        <v>98.436212810973743</v>
      </c>
      <c r="DV706" s="19">
        <f t="shared" si="999"/>
        <v>122.26549312856199</v>
      </c>
      <c r="DX706" s="19">
        <f t="shared" si="1000"/>
        <v>152.43627516833899</v>
      </c>
      <c r="DZ706" s="68">
        <f t="shared" si="1001"/>
        <v>2449.7673043940285</v>
      </c>
      <c r="EA706" s="21">
        <f t="shared" si="1002"/>
        <v>2.4497673043940287</v>
      </c>
      <c r="EB706" s="92">
        <f t="shared" si="1003"/>
        <v>944</v>
      </c>
    </row>
    <row r="707" spans="1:132" x14ac:dyDescent="0.3">
      <c r="A707" s="19">
        <f>'A. Thermody. result (all suite)'!C663</f>
        <v>942</v>
      </c>
      <c r="B707" s="19" t="str">
        <f>'A. Thermody. result (all suite)'!A663</f>
        <v>Basanite</v>
      </c>
      <c r="C707" s="24">
        <f>'A. Thermody. result (all suite)'!G663</f>
        <v>42.152343000000002</v>
      </c>
      <c r="D707" s="19">
        <f>'A. Thermody. result (all suite)'!D663</f>
        <v>5000</v>
      </c>
      <c r="E707" s="61">
        <f>'A. Thermody. result (all suite)'!I663</f>
        <v>51.666569000000003</v>
      </c>
      <c r="F707" s="21">
        <f>'A. Thermody. result (all suite)'!J663</f>
        <v>0.312527</v>
      </c>
      <c r="G707" s="21">
        <f>'A. Thermody. result (all suite)'!K663</f>
        <v>17.492975000000001</v>
      </c>
      <c r="H707" s="21">
        <f>'A. Thermody. result (all suite)'!L663</f>
        <v>4.6889999999999996E-3</v>
      </c>
      <c r="I707" s="21">
        <f>'A. Thermody. result (all suite)'!M663</f>
        <v>7.8900329999999999</v>
      </c>
      <c r="J707" s="21">
        <f>'A. Thermody. result (all suite)'!N663</f>
        <v>0.42706499999999997</v>
      </c>
      <c r="K707" s="21">
        <f>'A. Thermody. result (all suite)'!O663</f>
        <v>0.72045199999999998</v>
      </c>
      <c r="L707" s="21">
        <f>'A. Thermody. result (all suite)'!P663</f>
        <v>3.792262</v>
      </c>
      <c r="M707" s="21">
        <f>'A. Thermody. result (all suite)'!Q663</f>
        <v>4.0249639999999998</v>
      </c>
      <c r="N707" s="21">
        <f>'A. Thermody. result (all suite)'!R663</f>
        <v>7.7108999999999996</v>
      </c>
      <c r="O707" s="21">
        <f>'A. Thermody. result (all suite)'!S663</f>
        <v>0.72766699999999995</v>
      </c>
      <c r="P707" s="21">
        <f>'A. Thermody. result (all suite)'!T663</f>
        <v>5.2298970000000002</v>
      </c>
      <c r="Q707" s="21">
        <f t="shared" si="921"/>
        <v>99.999999999999972</v>
      </c>
      <c r="S707" s="19">
        <f t="shared" si="922"/>
        <v>1215</v>
      </c>
      <c r="T707" s="19">
        <f t="shared" si="923"/>
        <v>0.5</v>
      </c>
      <c r="V707" s="61">
        <f t="shared" si="924"/>
        <v>48.96446065786607</v>
      </c>
      <c r="W707" s="21">
        <f t="shared" si="925"/>
        <v>0.29618215980281004</v>
      </c>
      <c r="X707" s="21">
        <f t="shared" si="926"/>
        <v>16.578110425264253</v>
      </c>
      <c r="Y707" s="21">
        <f t="shared" si="927"/>
        <v>4.4437701296699992E-3</v>
      </c>
      <c r="Z707" s="21">
        <f t="shared" si="928"/>
        <v>7.4773924008339909</v>
      </c>
      <c r="AA707" s="21">
        <f t="shared" si="929"/>
        <v>0.40472994037694998</v>
      </c>
      <c r="AB707" s="21">
        <f t="shared" si="930"/>
        <v>0.68277310246556</v>
      </c>
      <c r="AC707" s="21">
        <f t="shared" si="931"/>
        <v>3.5939306034298601</v>
      </c>
      <c r="AD707" s="21">
        <f t="shared" si="932"/>
        <v>3.8144625285129199</v>
      </c>
      <c r="AE707" s="21">
        <f t="shared" si="933"/>
        <v>7.3076278722270001</v>
      </c>
      <c r="AF707" s="21">
        <f t="shared" si="934"/>
        <v>0.68961076539701005</v>
      </c>
      <c r="AG707" s="21">
        <f t="shared" si="935"/>
        <v>89.813724226306093</v>
      </c>
      <c r="AH707" s="21"/>
      <c r="AI707" s="61">
        <f t="shared" si="936"/>
        <v>54.517793443782573</v>
      </c>
      <c r="AJ707" s="21">
        <f t="shared" si="937"/>
        <v>0.32977383173256658</v>
      </c>
      <c r="AK707" s="21">
        <f t="shared" si="938"/>
        <v>18.458326461880077</v>
      </c>
      <c r="AL707" s="21">
        <f t="shared" si="939"/>
        <v>4.9477629036659369E-3</v>
      </c>
      <c r="AM707" s="21">
        <f t="shared" si="940"/>
        <v>8.3254452092343936</v>
      </c>
      <c r="AN707" s="21">
        <f t="shared" si="941"/>
        <v>0.45063262197784038</v>
      </c>
      <c r="AO707" s="21">
        <f t="shared" si="942"/>
        <v>0.76021021101981912</v>
      </c>
      <c r="AP707" s="21">
        <f t="shared" si="943"/>
        <v>4.0015383332441878</v>
      </c>
      <c r="AQ707" s="21">
        <f t="shared" si="944"/>
        <v>4.2470820148839552</v>
      </c>
      <c r="AR707" s="21">
        <f t="shared" si="945"/>
        <v>8.136426737871119</v>
      </c>
      <c r="AS707" s="21">
        <f t="shared" si="946"/>
        <v>0.76782337146979796</v>
      </c>
      <c r="AT707" s="21">
        <f t="shared" si="947"/>
        <v>100.00000000000001</v>
      </c>
      <c r="AU707" s="21"/>
      <c r="AV707" s="21">
        <f>AR707*'[1]diagram lines'!$G$39</f>
        <v>6.7540979320018044</v>
      </c>
      <c r="AW707" s="21">
        <f>AK707*'[1]diagram lines'!$G$40</f>
        <v>9.7693716083650095</v>
      </c>
      <c r="AX707" s="21">
        <f>AQ707*'[1]diagram lines'!$G$38</f>
        <v>3.1507071804511821</v>
      </c>
      <c r="AY707" s="21">
        <f>AP707*'[1]diagram lines'!$G$41</f>
        <v>2.8597299094108521</v>
      </c>
      <c r="AZ707" s="21">
        <f t="shared" si="948"/>
        <v>12.383508752755073</v>
      </c>
      <c r="BA707" s="21">
        <f t="shared" si="949"/>
        <v>0.76535272077137639</v>
      </c>
      <c r="BB707" s="21">
        <f t="shared" si="950"/>
        <v>0.98632648471622109</v>
      </c>
      <c r="BC707" s="86">
        <f t="shared" si="951"/>
        <v>1.0138630722135713</v>
      </c>
      <c r="BX707" s="61">
        <f t="shared" si="952"/>
        <v>0.85996286617842888</v>
      </c>
      <c r="BY707" s="21">
        <f t="shared" si="953"/>
        <v>3.9124561842764152E-3</v>
      </c>
      <c r="BZ707" s="21">
        <f t="shared" si="954"/>
        <v>0.17156703609258536</v>
      </c>
      <c r="CA707" s="21">
        <f t="shared" si="955"/>
        <v>2.9363141085853839E-5</v>
      </c>
      <c r="CB707" s="21">
        <f t="shared" si="956"/>
        <v>0.10981256784968685</v>
      </c>
      <c r="CC707" s="21">
        <f t="shared" si="957"/>
        <v>6.0200873978009583E-3</v>
      </c>
      <c r="CD707" s="21">
        <f t="shared" si="958"/>
        <v>1.7877220843672458E-2</v>
      </c>
      <c r="CE707" s="21">
        <f t="shared" si="959"/>
        <v>6.7622360912981461E-2</v>
      </c>
      <c r="CF707" s="21">
        <f t="shared" si="960"/>
        <v>6.4929246652685915E-2</v>
      </c>
      <c r="CG707" s="21">
        <f t="shared" si="961"/>
        <v>8.185668789808917E-2</v>
      </c>
      <c r="CH707" s="21">
        <f t="shared" si="962"/>
        <v>5.1264371864960826E-3</v>
      </c>
      <c r="CI707" s="21">
        <f t="shared" si="963"/>
        <v>0.29022735849056608</v>
      </c>
      <c r="CJ707" s="21">
        <f t="shared" si="964"/>
        <v>1.6789436888283553</v>
      </c>
      <c r="CL707" s="68">
        <f t="shared" si="965"/>
        <v>0.51220471055735695</v>
      </c>
      <c r="CM707" s="19">
        <f t="shared" si="966"/>
        <v>2.33030816358511E-3</v>
      </c>
      <c r="CN707" s="19">
        <f t="shared" si="967"/>
        <v>0.10218748683126638</v>
      </c>
      <c r="CO707" s="19">
        <f t="shared" si="968"/>
        <v>1.7489056530743328E-5</v>
      </c>
      <c r="CP707" s="19">
        <f t="shared" si="969"/>
        <v>6.5405748019053064E-2</v>
      </c>
      <c r="CQ707" s="19">
        <f t="shared" si="970"/>
        <v>3.5856398507337992E-3</v>
      </c>
      <c r="CR707" s="19">
        <f t="shared" si="971"/>
        <v>1.0647897819698772E-2</v>
      </c>
      <c r="CS707" s="19">
        <f t="shared" si="972"/>
        <v>4.0276729566893023E-2</v>
      </c>
      <c r="CT707" s="19">
        <f t="shared" si="973"/>
        <v>3.8672676805495812E-2</v>
      </c>
      <c r="CU707" s="19">
        <f t="shared" si="974"/>
        <v>4.8754873938156057E-2</v>
      </c>
      <c r="CV707" s="19">
        <f t="shared" si="975"/>
        <v>3.0533705332747331E-3</v>
      </c>
      <c r="CW707" s="19">
        <f t="shared" si="976"/>
        <v>0.17286306885795566</v>
      </c>
      <c r="CX707" s="19">
        <f t="shared" si="977"/>
        <v>1</v>
      </c>
      <c r="CZ707" s="68">
        <f t="shared" si="978"/>
        <v>2.5805000000000001E-5</v>
      </c>
      <c r="DA707" s="19">
        <f t="shared" si="979"/>
        <v>1.7979079999999997E-5</v>
      </c>
      <c r="DB707" s="19">
        <f t="shared" si="980"/>
        <v>3.667E-5</v>
      </c>
      <c r="DC707" s="19">
        <f t="shared" si="981"/>
        <v>3.897177999999999E-5</v>
      </c>
      <c r="DD707" s="19">
        <f t="shared" si="982"/>
        <v>1.2377639999999998E-5</v>
      </c>
      <c r="DE707" s="19">
        <f t="shared" si="983"/>
        <v>1.2377639999999998E-5</v>
      </c>
      <c r="DF707" s="19">
        <f t="shared" si="984"/>
        <v>1.0957339999999999E-5</v>
      </c>
      <c r="DG707" s="19">
        <f t="shared" si="985"/>
        <v>1.5407079999999999E-5</v>
      </c>
      <c r="DH707" s="19">
        <f t="shared" si="986"/>
        <v>2.4312559999999999E-5</v>
      </c>
      <c r="DI707" s="19">
        <f t="shared" si="987"/>
        <v>3.7392359999999995E-5</v>
      </c>
      <c r="DJ707" s="19">
        <f t="shared" si="988"/>
        <v>0</v>
      </c>
      <c r="DK707" s="19">
        <f t="shared" si="989"/>
        <v>2.0362319999999994E-5</v>
      </c>
      <c r="DM707" s="68">
        <f t="shared" si="990"/>
        <v>1192.5308665098239</v>
      </c>
      <c r="DN707" s="19">
        <f t="shared" si="991"/>
        <v>10.353422761741902</v>
      </c>
      <c r="DO707" s="19">
        <f t="shared" si="992"/>
        <v>284.12970159028964</v>
      </c>
      <c r="DP707" s="19">
        <f t="shared" si="993"/>
        <v>7.1662814410694164E-2</v>
      </c>
      <c r="DQ707" s="19">
        <f t="shared" si="994"/>
        <v>379.66874098527376</v>
      </c>
      <c r="DR707" s="19">
        <f t="shared" si="995"/>
        <v>20.550386908251955</v>
      </c>
      <c r="DS707" s="19">
        <f t="shared" si="996"/>
        <v>39.161902627267246</v>
      </c>
      <c r="DT707" s="19">
        <f t="shared" si="997"/>
        <v>146.60266540521377</v>
      </c>
      <c r="DU707" s="19">
        <f t="shared" si="998"/>
        <v>98.604146793784182</v>
      </c>
      <c r="DV707" s="19">
        <f t="shared" si="999"/>
        <v>122.82479963752759</v>
      </c>
      <c r="DX707" s="19">
        <f t="shared" si="1000"/>
        <v>152.97827068921231</v>
      </c>
      <c r="DZ707" s="68">
        <f t="shared" si="1001"/>
        <v>2447.4765667227975</v>
      </c>
      <c r="EA707" s="21">
        <f t="shared" si="1002"/>
        <v>2.4474765667227976</v>
      </c>
      <c r="EB707" s="92">
        <f t="shared" si="1003"/>
        <v>942</v>
      </c>
    </row>
    <row r="708" spans="1:132" x14ac:dyDescent="0.3">
      <c r="A708" s="19">
        <f>'A. Thermody. result (all suite)'!C664</f>
        <v>940</v>
      </c>
      <c r="B708" s="19" t="str">
        <f>'A. Thermody. result (all suite)'!A664</f>
        <v>Basanite</v>
      </c>
      <c r="C708" s="24">
        <f>'A. Thermody. result (all suite)'!G664</f>
        <v>41.982478</v>
      </c>
      <c r="D708" s="19">
        <f>'A. Thermody. result (all suite)'!D664</f>
        <v>5000</v>
      </c>
      <c r="E708" s="61">
        <f>'A. Thermody. result (all suite)'!I664</f>
        <v>51.734399000000003</v>
      </c>
      <c r="F708" s="21">
        <f>'A. Thermody. result (all suite)'!J664</f>
        <v>0.30846600000000002</v>
      </c>
      <c r="G708" s="21">
        <f>'A. Thermody. result (all suite)'!K664</f>
        <v>17.483401000000001</v>
      </c>
      <c r="H708" s="21">
        <f>'A. Thermody. result (all suite)'!L664</f>
        <v>4.6499999999999996E-3</v>
      </c>
      <c r="I708" s="21">
        <f>'A. Thermody. result (all suite)'!M664</f>
        <v>7.8532270000000004</v>
      </c>
      <c r="J708" s="21">
        <f>'A. Thermody. result (all suite)'!N664</f>
        <v>0.42879299999999998</v>
      </c>
      <c r="K708" s="21">
        <f>'A. Thermody. result (all suite)'!O664</f>
        <v>0.69126100000000001</v>
      </c>
      <c r="L708" s="21">
        <f>'A. Thermody. result (all suite)'!P664</f>
        <v>3.7532329999999998</v>
      </c>
      <c r="M708" s="21">
        <f>'A. Thermody. result (all suite)'!Q664</f>
        <v>4.029928</v>
      </c>
      <c r="N708" s="21">
        <f>'A. Thermody. result (all suite)'!R664</f>
        <v>7.7420989999999996</v>
      </c>
      <c r="O708" s="21">
        <f>'A. Thermody. result (all suite)'!S664</f>
        <v>0.72618499999999997</v>
      </c>
      <c r="P708" s="21">
        <f>'A. Thermody. result (all suite)'!T664</f>
        <v>5.2443569999999999</v>
      </c>
      <c r="Q708" s="21">
        <f t="shared" si="921"/>
        <v>99.999998999999988</v>
      </c>
      <c r="S708" s="19">
        <f t="shared" si="922"/>
        <v>1213</v>
      </c>
      <c r="T708" s="19">
        <f t="shared" si="923"/>
        <v>0.5</v>
      </c>
      <c r="V708" s="61">
        <f t="shared" si="924"/>
        <v>49.021262397504209</v>
      </c>
      <c r="W708" s="21">
        <f t="shared" si="925"/>
        <v>0.29228894157460944</v>
      </c>
      <c r="X708" s="21">
        <f t="shared" si="926"/>
        <v>16.566509026649513</v>
      </c>
      <c r="Y708" s="21">
        <f t="shared" si="927"/>
        <v>4.4061373970613734E-3</v>
      </c>
      <c r="Z708" s="21">
        <f t="shared" si="928"/>
        <v>7.4413757359810981</v>
      </c>
      <c r="AA708" s="21">
        <f t="shared" si="929"/>
        <v>0.40630556406411567</v>
      </c>
      <c r="AB708" s="21">
        <f t="shared" si="930"/>
        <v>0.65500880499570802</v>
      </c>
      <c r="AC708" s="21">
        <f t="shared" si="931"/>
        <v>3.5564000604698607</v>
      </c>
      <c r="AD708" s="21">
        <f t="shared" si="932"/>
        <v>3.8185841867236019</v>
      </c>
      <c r="AE708" s="21">
        <f t="shared" si="933"/>
        <v>7.3360756850863362</v>
      </c>
      <c r="AF708" s="21">
        <f t="shared" si="934"/>
        <v>0.68810126573871266</v>
      </c>
      <c r="AG708" s="21">
        <f t="shared" si="935"/>
        <v>89.786317806184798</v>
      </c>
      <c r="AH708" s="21"/>
      <c r="AI708" s="61">
        <f t="shared" si="936"/>
        <v>54.597697728648193</v>
      </c>
      <c r="AJ708" s="21">
        <f t="shared" si="937"/>
        <v>0.32553839907495963</v>
      </c>
      <c r="AK708" s="21">
        <f t="shared" si="938"/>
        <v>18.451039569759875</v>
      </c>
      <c r="AL708" s="21">
        <f t="shared" si="939"/>
        <v>4.9073595005561781E-3</v>
      </c>
      <c r="AM708" s="21">
        <f t="shared" si="940"/>
        <v>8.2878727158009262</v>
      </c>
      <c r="AN708" s="21">
        <f t="shared" si="941"/>
        <v>0.45252503275741629</v>
      </c>
      <c r="AO708" s="21">
        <f t="shared" si="942"/>
        <v>0.72951962058364828</v>
      </c>
      <c r="AP708" s="21">
        <f t="shared" si="943"/>
        <v>3.960959918355047</v>
      </c>
      <c r="AQ708" s="21">
        <f t="shared" si="944"/>
        <v>4.2529689155607233</v>
      </c>
      <c r="AR708" s="21">
        <f t="shared" si="945"/>
        <v>8.1705942111605356</v>
      </c>
      <c r="AS708" s="21">
        <f t="shared" si="946"/>
        <v>0.76637652879814822</v>
      </c>
      <c r="AT708" s="21">
        <f t="shared" si="947"/>
        <v>100.00000000000003</v>
      </c>
      <c r="AU708" s="21"/>
      <c r="AV708" s="21">
        <f>AR708*'[1]diagram lines'!$G$39</f>
        <v>6.7824605619523268</v>
      </c>
      <c r="AW708" s="21">
        <f>AK708*'[1]diagram lines'!$G$40</f>
        <v>9.7655149013585891</v>
      </c>
      <c r="AX708" s="21">
        <f>AQ708*'[1]diagram lines'!$G$38</f>
        <v>3.1550743907305918</v>
      </c>
      <c r="AY708" s="21">
        <f>AP708*'[1]diagram lines'!$G$41</f>
        <v>2.8307302355177177</v>
      </c>
      <c r="AZ708" s="21">
        <f t="shared" si="948"/>
        <v>12.423563126721259</v>
      </c>
      <c r="BA708" s="21">
        <f t="shared" si="949"/>
        <v>0.76482707379723458</v>
      </c>
      <c r="BB708" s="21">
        <f t="shared" si="950"/>
        <v>0.98268986704012673</v>
      </c>
      <c r="BC708" s="86">
        <f t="shared" si="951"/>
        <v>1.0176150518494829</v>
      </c>
      <c r="BX708" s="61">
        <f t="shared" si="952"/>
        <v>0.86109186085219713</v>
      </c>
      <c r="BY708" s="21">
        <f t="shared" si="953"/>
        <v>3.8616174261392093E-3</v>
      </c>
      <c r="BZ708" s="21">
        <f t="shared" si="954"/>
        <v>0.17147313652412713</v>
      </c>
      <c r="CA708" s="21">
        <f t="shared" si="955"/>
        <v>2.9118917903437908E-5</v>
      </c>
      <c r="CB708" s="21">
        <f t="shared" si="956"/>
        <v>0.10930030619345861</v>
      </c>
      <c r="CC708" s="21">
        <f t="shared" si="957"/>
        <v>6.0444460107132785E-3</v>
      </c>
      <c r="CD708" s="21">
        <f t="shared" si="958"/>
        <v>1.7152878411910672E-2</v>
      </c>
      <c r="CE708" s="21">
        <f t="shared" si="959"/>
        <v>6.6926408701854498E-2</v>
      </c>
      <c r="CF708" s="21">
        <f t="shared" si="960"/>
        <v>6.5009324084529765E-2</v>
      </c>
      <c r="CG708" s="21">
        <f t="shared" si="961"/>
        <v>8.2187887473460716E-2</v>
      </c>
      <c r="CH708" s="21">
        <f t="shared" si="962"/>
        <v>5.1159964493039511E-3</v>
      </c>
      <c r="CI708" s="21">
        <f t="shared" si="963"/>
        <v>0.29102980022197561</v>
      </c>
      <c r="CJ708" s="21">
        <f t="shared" si="964"/>
        <v>1.6792227812675735</v>
      </c>
      <c r="CL708" s="68">
        <f t="shared" si="965"/>
        <v>0.51279191210245234</v>
      </c>
      <c r="CM708" s="19">
        <f t="shared" si="966"/>
        <v>2.2996456868124666E-3</v>
      </c>
      <c r="CN708" s="19">
        <f t="shared" si="967"/>
        <v>0.10211458445953751</v>
      </c>
      <c r="CO708" s="19">
        <f t="shared" si="968"/>
        <v>1.7340711565059452E-5</v>
      </c>
      <c r="CP708" s="19">
        <f t="shared" si="969"/>
        <v>6.5089818583185535E-2</v>
      </c>
      <c r="CQ708" s="19">
        <f t="shared" si="970"/>
        <v>3.5995497906183625E-3</v>
      </c>
      <c r="CR708" s="19">
        <f t="shared" si="971"/>
        <v>1.0214772335903339E-2</v>
      </c>
      <c r="CS708" s="19">
        <f t="shared" si="972"/>
        <v>3.985558643465676E-2</v>
      </c>
      <c r="CT708" s="19">
        <f t="shared" si="973"/>
        <v>3.8713936476884266E-2</v>
      </c>
      <c r="CU708" s="19">
        <f t="shared" si="974"/>
        <v>4.8944004565862662E-2</v>
      </c>
      <c r="CV708" s="19">
        <f t="shared" si="975"/>
        <v>3.046645451916811E-3</v>
      </c>
      <c r="CW708" s="19">
        <f t="shared" si="976"/>
        <v>0.17331220340060516</v>
      </c>
      <c r="CX708" s="19">
        <f t="shared" si="977"/>
        <v>1.0000000000000002</v>
      </c>
      <c r="CZ708" s="68">
        <f t="shared" si="978"/>
        <v>2.5805000000000001E-5</v>
      </c>
      <c r="DA708" s="19">
        <f t="shared" si="979"/>
        <v>1.7964599999999994E-5</v>
      </c>
      <c r="DB708" s="19">
        <f t="shared" si="980"/>
        <v>3.667E-5</v>
      </c>
      <c r="DC708" s="19">
        <f t="shared" si="981"/>
        <v>3.8953599999999992E-5</v>
      </c>
      <c r="DD708" s="19">
        <f t="shared" si="982"/>
        <v>1.2371799999999997E-5</v>
      </c>
      <c r="DE708" s="19">
        <f t="shared" si="983"/>
        <v>1.2371799999999997E-5</v>
      </c>
      <c r="DF708" s="19">
        <f t="shared" si="984"/>
        <v>1.0950799999999999E-5</v>
      </c>
      <c r="DG708" s="19">
        <f t="shared" si="985"/>
        <v>1.5399599999999997E-5</v>
      </c>
      <c r="DH708" s="19">
        <f t="shared" si="986"/>
        <v>2.4297199999999998E-5</v>
      </c>
      <c r="DI708" s="19">
        <f t="shared" si="987"/>
        <v>3.7368199999999992E-5</v>
      </c>
      <c r="DJ708" s="19">
        <f t="shared" si="988"/>
        <v>0</v>
      </c>
      <c r="DK708" s="19">
        <f t="shared" si="989"/>
        <v>2.0343399999999996E-5</v>
      </c>
      <c r="DM708" s="68">
        <f t="shared" si="990"/>
        <v>1193.8980073286316</v>
      </c>
      <c r="DN708" s="19">
        <f t="shared" si="991"/>
        <v>10.225426531210264</v>
      </c>
      <c r="DO708" s="19">
        <f t="shared" si="992"/>
        <v>283.92699840453895</v>
      </c>
      <c r="DP708" s="19">
        <f t="shared" si="993"/>
        <v>7.1088120990726006E-2</v>
      </c>
      <c r="DQ708" s="19">
        <f t="shared" si="994"/>
        <v>378.01318039427417</v>
      </c>
      <c r="DR708" s="19">
        <f t="shared" si="995"/>
        <v>20.639847245062697</v>
      </c>
      <c r="DS708" s="19">
        <f t="shared" si="996"/>
        <v>37.591347220011741</v>
      </c>
      <c r="DT708" s="19">
        <f t="shared" si="997"/>
        <v>145.1402171001553</v>
      </c>
      <c r="DU708" s="19">
        <f t="shared" si="998"/>
        <v>98.771748275606058</v>
      </c>
      <c r="DV708" s="19">
        <f t="shared" si="999"/>
        <v>123.38098249592605</v>
      </c>
      <c r="DX708" s="19">
        <f t="shared" si="1000"/>
        <v>153.51838460035717</v>
      </c>
      <c r="DZ708" s="68">
        <f t="shared" si="1001"/>
        <v>2445.1772277167652</v>
      </c>
      <c r="EA708" s="21">
        <f t="shared" si="1002"/>
        <v>2.4451772277167652</v>
      </c>
      <c r="EB708" s="92">
        <f t="shared" si="1003"/>
        <v>940</v>
      </c>
    </row>
    <row r="709" spans="1:132" x14ac:dyDescent="0.3">
      <c r="A709" s="19">
        <f>'A. Thermody. result (all suite)'!C665</f>
        <v>938</v>
      </c>
      <c r="B709" s="19" t="str">
        <f>'A. Thermody. result (all suite)'!A665</f>
        <v>Basanite</v>
      </c>
      <c r="C709" s="24">
        <f>'A. Thermody. result (all suite)'!G665</f>
        <v>41.814929999999997</v>
      </c>
      <c r="D709" s="19">
        <f>'A. Thermody. result (all suite)'!D665</f>
        <v>5000</v>
      </c>
      <c r="E709" s="61">
        <f>'A. Thermody. result (all suite)'!I665</f>
        <v>51.802394</v>
      </c>
      <c r="F709" s="21">
        <f>'A. Thermody. result (all suite)'!J665</f>
        <v>0.30446299999999998</v>
      </c>
      <c r="G709" s="21">
        <f>'A. Thermody. result (all suite)'!K665</f>
        <v>17.473452000000002</v>
      </c>
      <c r="H709" s="21">
        <f>'A. Thermody. result (all suite)'!L665</f>
        <v>4.6100000000000004E-3</v>
      </c>
      <c r="I709" s="21">
        <f>'A. Thermody. result (all suite)'!M665</f>
        <v>7.8153449999999998</v>
      </c>
      <c r="J709" s="21">
        <f>'A. Thermody. result (all suite)'!N665</f>
        <v>0.43051099999999998</v>
      </c>
      <c r="K709" s="21">
        <f>'A. Thermody. result (all suite)'!O665</f>
        <v>0.662852</v>
      </c>
      <c r="L709" s="21">
        <f>'A. Thermody. result (all suite)'!P665</f>
        <v>3.7147929999999998</v>
      </c>
      <c r="M709" s="21">
        <f>'A. Thermody. result (all suite)'!Q665</f>
        <v>4.0348959999999998</v>
      </c>
      <c r="N709" s="21">
        <f>'A. Thermody. result (all suite)'!R665</f>
        <v>7.7731209999999997</v>
      </c>
      <c r="O709" s="21">
        <f>'A. Thermody. result (all suite)'!S665</f>
        <v>0.72480699999999998</v>
      </c>
      <c r="P709" s="21">
        <f>'A. Thermody. result (all suite)'!T665</f>
        <v>5.258756</v>
      </c>
      <c r="Q709" s="21">
        <f t="shared" si="921"/>
        <v>100</v>
      </c>
      <c r="S709" s="19">
        <f t="shared" si="922"/>
        <v>1211</v>
      </c>
      <c r="T709" s="19">
        <f t="shared" si="923"/>
        <v>0.5</v>
      </c>
      <c r="V709" s="61">
        <f t="shared" si="924"/>
        <v>49.078232497381357</v>
      </c>
      <c r="W709" s="21">
        <f t="shared" si="925"/>
        <v>0.28845203371972</v>
      </c>
      <c r="X709" s="21">
        <f t="shared" si="926"/>
        <v>16.554565794542881</v>
      </c>
      <c r="Y709" s="21">
        <f t="shared" si="927"/>
        <v>4.3675713484000005E-3</v>
      </c>
      <c r="Z709" s="21">
        <f t="shared" si="928"/>
        <v>7.4043550758917993</v>
      </c>
      <c r="AA709" s="21">
        <f t="shared" si="929"/>
        <v>0.40787147695684001</v>
      </c>
      <c r="AB709" s="21">
        <f t="shared" si="930"/>
        <v>0.62799423067887994</v>
      </c>
      <c r="AC709" s="21">
        <f t="shared" si="931"/>
        <v>3.5194411002249195</v>
      </c>
      <c r="AD709" s="21">
        <f t="shared" si="932"/>
        <v>3.8227106645062396</v>
      </c>
      <c r="AE709" s="21">
        <f t="shared" si="933"/>
        <v>7.36435153302524</v>
      </c>
      <c r="AF709" s="21">
        <f t="shared" si="934"/>
        <v>0.68669116839907995</v>
      </c>
      <c r="AG709" s="21">
        <f t="shared" si="935"/>
        <v>89.759033146675378</v>
      </c>
      <c r="AH709" s="21"/>
      <c r="AI709" s="61">
        <f t="shared" si="936"/>
        <v>54.677764205840475</v>
      </c>
      <c r="AJ709" s="21">
        <f t="shared" si="937"/>
        <v>0.32136267917275813</v>
      </c>
      <c r="AK709" s="21">
        <f t="shared" si="938"/>
        <v>18.443342373676241</v>
      </c>
      <c r="AL709" s="21">
        <f t="shared" si="939"/>
        <v>4.8658850204669046E-3</v>
      </c>
      <c r="AM709" s="21">
        <f t="shared" si="940"/>
        <v>8.2491475412756845</v>
      </c>
      <c r="AN709" s="21">
        <f t="shared" si="941"/>
        <v>0.45440716400135078</v>
      </c>
      <c r="AO709" s="21">
        <f t="shared" si="942"/>
        <v>0.69964460251334659</v>
      </c>
      <c r="AP709" s="21">
        <f t="shared" si="943"/>
        <v>3.9209882023503919</v>
      </c>
      <c r="AQ709" s="21">
        <f t="shared" si="944"/>
        <v>4.2588590033713283</v>
      </c>
      <c r="AR709" s="21">
        <f t="shared" si="945"/>
        <v>8.2045798343116516</v>
      </c>
      <c r="AS709" s="21">
        <f t="shared" si="946"/>
        <v>0.76503850846628085</v>
      </c>
      <c r="AT709" s="21">
        <f t="shared" si="947"/>
        <v>99.999999999999957</v>
      </c>
      <c r="AU709" s="21"/>
      <c r="AV709" s="21">
        <f>AR709*'[1]diagram lines'!$G$39</f>
        <v>6.8106722369833737</v>
      </c>
      <c r="AW709" s="21">
        <f>AK709*'[1]diagram lines'!$G$40</f>
        <v>9.7614410342591658</v>
      </c>
      <c r="AX709" s="21">
        <f>AQ709*'[1]diagram lines'!$G$38</f>
        <v>3.1594439653922826</v>
      </c>
      <c r="AY709" s="21">
        <f>AP709*'[1]diagram lines'!$G$41</f>
        <v>2.802164143612679</v>
      </c>
      <c r="AZ709" s="21">
        <f t="shared" si="948"/>
        <v>12.463438837682979</v>
      </c>
      <c r="BA709" s="21">
        <f t="shared" si="949"/>
        <v>0.7642676773318049</v>
      </c>
      <c r="BB709" s="21">
        <f t="shared" si="950"/>
        <v>0.97906993620929228</v>
      </c>
      <c r="BC709" s="86">
        <f t="shared" si="951"/>
        <v>1.0213774961487874</v>
      </c>
      <c r="BX709" s="61">
        <f t="shared" si="952"/>
        <v>0.86222360186418112</v>
      </c>
      <c r="BY709" s="21">
        <f t="shared" si="953"/>
        <v>3.8115047571357034E-3</v>
      </c>
      <c r="BZ709" s="21">
        <f t="shared" si="954"/>
        <v>0.17137555904276189</v>
      </c>
      <c r="CA709" s="21">
        <f t="shared" si="955"/>
        <v>2.8868432588139523E-5</v>
      </c>
      <c r="CB709" s="21">
        <f t="shared" si="956"/>
        <v>0.10877306889352818</v>
      </c>
      <c r="CC709" s="21">
        <f t="shared" si="957"/>
        <v>6.0686636594305043E-3</v>
      </c>
      <c r="CD709" s="21">
        <f t="shared" si="958"/>
        <v>1.6447940446650124E-2</v>
      </c>
      <c r="CE709" s="21">
        <f t="shared" si="959"/>
        <v>6.6240959343794578E-2</v>
      </c>
      <c r="CF709" s="21">
        <f t="shared" si="960"/>
        <v>6.5089466042910146E-2</v>
      </c>
      <c r="CG709" s="21">
        <f t="shared" si="961"/>
        <v>8.2517208067940551E-2</v>
      </c>
      <c r="CH709" s="21">
        <f t="shared" si="962"/>
        <v>5.1062883954235477E-3</v>
      </c>
      <c r="CI709" s="21">
        <f t="shared" si="963"/>
        <v>0.29182885682574916</v>
      </c>
      <c r="CJ709" s="21">
        <f t="shared" si="964"/>
        <v>1.6795119857720939</v>
      </c>
      <c r="CL709" s="68">
        <f t="shared" si="965"/>
        <v>0.51337746272040174</v>
      </c>
      <c r="CM709" s="19">
        <f t="shared" si="966"/>
        <v>2.2694120610181321E-3</v>
      </c>
      <c r="CN709" s="19">
        <f t="shared" si="967"/>
        <v>0.1020389020706978</v>
      </c>
      <c r="CO709" s="19">
        <f t="shared" si="968"/>
        <v>1.7188583846198823E-5</v>
      </c>
      <c r="CP709" s="19">
        <f t="shared" si="969"/>
        <v>6.4764687489576783E-2</v>
      </c>
      <c r="CQ709" s="19">
        <f t="shared" si="970"/>
        <v>3.6133494198558273E-3</v>
      </c>
      <c r="CR709" s="19">
        <f t="shared" si="971"/>
        <v>9.7932855412691724E-3</v>
      </c>
      <c r="CS709" s="19">
        <f t="shared" si="972"/>
        <v>3.9440599355617417E-2</v>
      </c>
      <c r="CT709" s="19">
        <f t="shared" si="973"/>
        <v>3.8754987516798019E-2</v>
      </c>
      <c r="CU709" s="19">
        <f t="shared" si="974"/>
        <v>4.9131657747596424E-2</v>
      </c>
      <c r="CV709" s="19">
        <f t="shared" si="975"/>
        <v>3.0403405505177858E-3</v>
      </c>
      <c r="CW709" s="19">
        <f t="shared" si="976"/>
        <v>0.17375812694280449</v>
      </c>
      <c r="CX709" s="19">
        <f t="shared" si="977"/>
        <v>0.99999999999999978</v>
      </c>
      <c r="CZ709" s="68">
        <f t="shared" si="978"/>
        <v>2.5805000000000001E-5</v>
      </c>
      <c r="DA709" s="19">
        <f t="shared" si="979"/>
        <v>1.7950119999999997E-5</v>
      </c>
      <c r="DB709" s="19">
        <f t="shared" si="980"/>
        <v>3.667E-5</v>
      </c>
      <c r="DC709" s="19">
        <f t="shared" si="981"/>
        <v>3.8935419999999995E-5</v>
      </c>
      <c r="DD709" s="19">
        <f t="shared" si="982"/>
        <v>1.2365959999999999E-5</v>
      </c>
      <c r="DE709" s="19">
        <f t="shared" si="983"/>
        <v>1.2365959999999999E-5</v>
      </c>
      <c r="DF709" s="19">
        <f t="shared" si="984"/>
        <v>1.0944259999999998E-5</v>
      </c>
      <c r="DG709" s="19">
        <f t="shared" si="985"/>
        <v>1.5392119999999999E-5</v>
      </c>
      <c r="DH709" s="19">
        <f t="shared" si="986"/>
        <v>2.4281840000000001E-5</v>
      </c>
      <c r="DI709" s="19">
        <f t="shared" si="987"/>
        <v>3.7344039999999989E-5</v>
      </c>
      <c r="DJ709" s="19">
        <f t="shared" si="988"/>
        <v>0</v>
      </c>
      <c r="DK709" s="19">
        <f t="shared" si="989"/>
        <v>2.0324479999999997E-5</v>
      </c>
      <c r="DM709" s="68">
        <f t="shared" si="990"/>
        <v>1195.2613044077402</v>
      </c>
      <c r="DN709" s="19">
        <f t="shared" si="991"/>
        <v>10.099132230543775</v>
      </c>
      <c r="DO709" s="19">
        <f t="shared" si="992"/>
        <v>283.71656545209567</v>
      </c>
      <c r="DP709" s="19">
        <f t="shared" si="993"/>
        <v>7.0497376281018431E-2</v>
      </c>
      <c r="DQ709" s="19">
        <f t="shared" si="994"/>
        <v>376.30259164076966</v>
      </c>
      <c r="DR709" s="19">
        <f t="shared" si="995"/>
        <v>20.728759258850296</v>
      </c>
      <c r="DS709" s="19">
        <f t="shared" si="996"/>
        <v>36.061771861518977</v>
      </c>
      <c r="DT709" s="19">
        <f t="shared" si="997"/>
        <v>143.69877650791605</v>
      </c>
      <c r="DU709" s="19">
        <f t="shared" si="998"/>
        <v>98.939029174325711</v>
      </c>
      <c r="DV709" s="19">
        <f t="shared" si="999"/>
        <v>123.934158163487</v>
      </c>
      <c r="DX709" s="19">
        <f t="shared" si="1000"/>
        <v>154.05665716954812</v>
      </c>
      <c r="DZ709" s="68">
        <f t="shared" si="1001"/>
        <v>2442.8692432430767</v>
      </c>
      <c r="EA709" s="21">
        <f t="shared" si="1002"/>
        <v>2.4428692432430767</v>
      </c>
      <c r="EB709" s="92">
        <f t="shared" si="1003"/>
        <v>938</v>
      </c>
    </row>
    <row r="710" spans="1:132" x14ac:dyDescent="0.3">
      <c r="A710" s="19">
        <f>'A. Thermody. result (all suite)'!C666</f>
        <v>936</v>
      </c>
      <c r="B710" s="19" t="str">
        <f>'A. Thermody. result (all suite)'!A666</f>
        <v>Basanite</v>
      </c>
      <c r="C710" s="24">
        <f>'A. Thermody. result (all suite)'!G666</f>
        <v>41.649625</v>
      </c>
      <c r="D710" s="19">
        <f>'A. Thermody. result (all suite)'!D666</f>
        <v>5000</v>
      </c>
      <c r="E710" s="61">
        <f>'A. Thermody. result (all suite)'!I666</f>
        <v>51.870539999999998</v>
      </c>
      <c r="F710" s="21">
        <f>'A. Thermody. result (all suite)'!J666</f>
        <v>0.30052000000000001</v>
      </c>
      <c r="G710" s="21">
        <f>'A. Thermody. result (all suite)'!K666</f>
        <v>17.463152000000001</v>
      </c>
      <c r="H710" s="21">
        <f>'A. Thermody. result (all suite)'!L666</f>
        <v>4.5690000000000001E-3</v>
      </c>
      <c r="I710" s="21">
        <f>'A. Thermody. result (all suite)'!M666</f>
        <v>7.7763939999999998</v>
      </c>
      <c r="J710" s="21">
        <f>'A. Thermody. result (all suite)'!N666</f>
        <v>0.43221999999999999</v>
      </c>
      <c r="K710" s="21">
        <f>'A. Thermody. result (all suite)'!O666</f>
        <v>0.635212</v>
      </c>
      <c r="L710" s="21">
        <f>'A. Thermody. result (all suite)'!P666</f>
        <v>3.6769250000000002</v>
      </c>
      <c r="M710" s="21">
        <f>'A. Thermody. result (all suite)'!Q666</f>
        <v>4.039866</v>
      </c>
      <c r="N710" s="21">
        <f>'A. Thermody. result (all suite)'!R666</f>
        <v>7.8039719999999999</v>
      </c>
      <c r="O710" s="21">
        <f>'A. Thermody. result (all suite)'!S666</f>
        <v>0.72353299999999998</v>
      </c>
      <c r="P710" s="21">
        <f>'A. Thermody. result (all suite)'!T666</f>
        <v>5.2730969999999999</v>
      </c>
      <c r="Q710" s="21">
        <f t="shared" si="921"/>
        <v>100</v>
      </c>
      <c r="S710" s="19">
        <f t="shared" si="922"/>
        <v>1209</v>
      </c>
      <c r="T710" s="19">
        <f t="shared" si="923"/>
        <v>0.5</v>
      </c>
      <c r="V710" s="61">
        <f t="shared" si="924"/>
        <v>49.135356111376197</v>
      </c>
      <c r="W710" s="21">
        <f t="shared" si="925"/>
        <v>0.28467328889559995</v>
      </c>
      <c r="X710" s="21">
        <f t="shared" si="926"/>
        <v>16.542303055782558</v>
      </c>
      <c r="Y710" s="21">
        <f t="shared" si="927"/>
        <v>4.3280721980700002E-3</v>
      </c>
      <c r="Z710" s="21">
        <f t="shared" si="928"/>
        <v>7.366337201277819</v>
      </c>
      <c r="AA710" s="21">
        <f t="shared" si="929"/>
        <v>0.40942862014659992</v>
      </c>
      <c r="AB710" s="21">
        <f t="shared" si="930"/>
        <v>0.6017166550843599</v>
      </c>
      <c r="AC710" s="21">
        <f t="shared" si="931"/>
        <v>3.4830371781327498</v>
      </c>
      <c r="AD710" s="21">
        <f t="shared" si="932"/>
        <v>3.8268399471499799</v>
      </c>
      <c r="AE710" s="21">
        <f t="shared" si="933"/>
        <v>7.3924609865871593</v>
      </c>
      <c r="AF710" s="21">
        <f t="shared" si="934"/>
        <v>0.68538040308298986</v>
      </c>
      <c r="AG710" s="21">
        <f t="shared" si="935"/>
        <v>89.731861519714059</v>
      </c>
      <c r="AH710" s="21"/>
      <c r="AI710" s="61">
        <f t="shared" si="936"/>
        <v>54.757981478609103</v>
      </c>
      <c r="AJ710" s="21">
        <f t="shared" si="937"/>
        <v>0.31724883901250317</v>
      </c>
      <c r="AK710" s="21">
        <f t="shared" si="938"/>
        <v>18.435261205573251</v>
      </c>
      <c r="AL710" s="21">
        <f t="shared" si="939"/>
        <v>4.8233393632640996E-3</v>
      </c>
      <c r="AM710" s="21">
        <f t="shared" si="940"/>
        <v>8.2092771469579251</v>
      </c>
      <c r="AN710" s="21">
        <f t="shared" si="941"/>
        <v>0.45628009183410134</v>
      </c>
      <c r="AO710" s="21">
        <f t="shared" si="942"/>
        <v>0.67057190711703107</v>
      </c>
      <c r="AP710" s="21">
        <f t="shared" si="943"/>
        <v>3.881605841162147</v>
      </c>
      <c r="AQ710" s="21">
        <f t="shared" si="944"/>
        <v>4.2647504268138077</v>
      </c>
      <c r="AR710" s="21">
        <f t="shared" si="945"/>
        <v>8.2383903124120952</v>
      </c>
      <c r="AS710" s="21">
        <f t="shared" si="946"/>
        <v>0.76380941114479395</v>
      </c>
      <c r="AT710" s="21">
        <f t="shared" si="947"/>
        <v>100.00000000000003</v>
      </c>
      <c r="AU710" s="21"/>
      <c r="AV710" s="21">
        <f>AR710*'[1]diagram lines'!$G$39</f>
        <v>6.8387385230294706</v>
      </c>
      <c r="AW710" s="21">
        <f>AK710*'[1]diagram lines'!$G$40</f>
        <v>9.7571639436794317</v>
      </c>
      <c r="AX710" s="21">
        <f>AQ710*'[1]diagram lines'!$G$38</f>
        <v>3.1638145308954324</v>
      </c>
      <c r="AY710" s="21">
        <f>AP710*'[1]diagram lines'!$G$41</f>
        <v>2.774019238625117</v>
      </c>
      <c r="AZ710" s="21">
        <f t="shared" si="948"/>
        <v>12.503140739225902</v>
      </c>
      <c r="BA710" s="21">
        <f t="shared" si="949"/>
        <v>0.76367618170710805</v>
      </c>
      <c r="BB710" s="21">
        <f t="shared" si="950"/>
        <v>0.97546735229270465</v>
      </c>
      <c r="BC710" s="86">
        <f t="shared" si="951"/>
        <v>1.0251496348387619</v>
      </c>
      <c r="BX710" s="61">
        <f t="shared" si="952"/>
        <v>0.86335785619174432</v>
      </c>
      <c r="BY710" s="21">
        <f t="shared" si="953"/>
        <v>3.7621432148222337E-3</v>
      </c>
      <c r="BZ710" s="21">
        <f t="shared" si="954"/>
        <v>0.17127453903491568</v>
      </c>
      <c r="CA710" s="21">
        <f t="shared" si="955"/>
        <v>2.8611685139958671E-5</v>
      </c>
      <c r="CB710" s="21">
        <f t="shared" si="956"/>
        <v>0.10823095337508699</v>
      </c>
      <c r="CC710" s="21">
        <f t="shared" si="957"/>
        <v>6.0927544403721456E-3</v>
      </c>
      <c r="CD710" s="21">
        <f t="shared" si="958"/>
        <v>1.576208436724566E-2</v>
      </c>
      <c r="CE710" s="21">
        <f t="shared" si="959"/>
        <v>6.5565709700427965E-2</v>
      </c>
      <c r="CF710" s="21">
        <f t="shared" si="960"/>
        <v>6.5169640264558792E-2</v>
      </c>
      <c r="CG710" s="21">
        <f t="shared" si="961"/>
        <v>8.2844713375796172E-2</v>
      </c>
      <c r="CH710" s="21">
        <f t="shared" si="962"/>
        <v>5.0973130248548725E-3</v>
      </c>
      <c r="CI710" s="21">
        <f t="shared" si="963"/>
        <v>0.29262469478357384</v>
      </c>
      <c r="CJ710" s="21">
        <f t="shared" si="964"/>
        <v>1.6798110134585387</v>
      </c>
      <c r="CL710" s="68">
        <f t="shared" si="965"/>
        <v>0.51396130235757254</v>
      </c>
      <c r="CM710" s="19">
        <f t="shared" si="966"/>
        <v>2.2396229008383576E-3</v>
      </c>
      <c r="CN710" s="19">
        <f t="shared" si="967"/>
        <v>0.10196060012863055</v>
      </c>
      <c r="CO710" s="19">
        <f t="shared" si="968"/>
        <v>1.7032681004424709E-5</v>
      </c>
      <c r="CP710" s="19">
        <f t="shared" si="969"/>
        <v>6.443043444050997E-2</v>
      </c>
      <c r="CQ710" s="19">
        <f t="shared" si="970"/>
        <v>3.6270475616348419E-3</v>
      </c>
      <c r="CR710" s="19">
        <f t="shared" si="971"/>
        <v>9.3832486160412374E-3</v>
      </c>
      <c r="CS710" s="19">
        <f t="shared" si="972"/>
        <v>3.9031598897209079E-2</v>
      </c>
      <c r="CT710" s="19">
        <f t="shared" si="973"/>
        <v>3.8795816757018375E-2</v>
      </c>
      <c r="CU710" s="19">
        <f t="shared" si="974"/>
        <v>4.9317877256458982E-2</v>
      </c>
      <c r="CV710" s="19">
        <f t="shared" si="975"/>
        <v>3.0344562477656865E-3</v>
      </c>
      <c r="CW710" s="19">
        <f t="shared" si="976"/>
        <v>0.17420096215531594</v>
      </c>
      <c r="CX710" s="19">
        <f t="shared" si="977"/>
        <v>0.99999999999999978</v>
      </c>
      <c r="CZ710" s="68">
        <f t="shared" si="978"/>
        <v>2.5805000000000001E-5</v>
      </c>
      <c r="DA710" s="19">
        <f t="shared" si="979"/>
        <v>1.7935639999999994E-5</v>
      </c>
      <c r="DB710" s="19">
        <f t="shared" si="980"/>
        <v>3.667E-5</v>
      </c>
      <c r="DC710" s="19">
        <f t="shared" si="981"/>
        <v>3.891723999999999E-5</v>
      </c>
      <c r="DD710" s="19">
        <f t="shared" si="982"/>
        <v>1.2360119999999998E-5</v>
      </c>
      <c r="DE710" s="19">
        <f t="shared" si="983"/>
        <v>1.2360119999999998E-5</v>
      </c>
      <c r="DF710" s="19">
        <f t="shared" si="984"/>
        <v>1.0937719999999998E-5</v>
      </c>
      <c r="DG710" s="19">
        <f t="shared" si="985"/>
        <v>1.5384639999999998E-5</v>
      </c>
      <c r="DH710" s="19">
        <f t="shared" si="986"/>
        <v>2.4266480000000001E-5</v>
      </c>
      <c r="DI710" s="19">
        <f t="shared" si="987"/>
        <v>3.7319879999999993E-5</v>
      </c>
      <c r="DJ710" s="19">
        <f t="shared" si="988"/>
        <v>0</v>
      </c>
      <c r="DK710" s="19">
        <f t="shared" si="989"/>
        <v>2.0305559999999995E-5</v>
      </c>
      <c r="DM710" s="68">
        <f t="shared" si="990"/>
        <v>1196.6206179284229</v>
      </c>
      <c r="DN710" s="19">
        <f t="shared" si="991"/>
        <v>9.9746135247455925</v>
      </c>
      <c r="DO710" s="19">
        <f t="shared" si="992"/>
        <v>283.49884889869566</v>
      </c>
      <c r="DP710" s="19">
        <f t="shared" si="993"/>
        <v>6.9890589096158473E-2</v>
      </c>
      <c r="DQ710" s="19">
        <f t="shared" si="994"/>
        <v>374.53736003781847</v>
      </c>
      <c r="DR710" s="19">
        <f t="shared" si="995"/>
        <v>20.817172812430275</v>
      </c>
      <c r="DS710" s="19">
        <f t="shared" si="996"/>
        <v>34.572554355611764</v>
      </c>
      <c r="DT710" s="19">
        <f t="shared" si="997"/>
        <v>142.2777566556959</v>
      </c>
      <c r="DU710" s="19">
        <f t="shared" si="998"/>
        <v>99.105955242275314</v>
      </c>
      <c r="DV710" s="19">
        <f t="shared" si="999"/>
        <v>124.48443128859033</v>
      </c>
      <c r="DX710" s="19">
        <f t="shared" si="1000"/>
        <v>154.59319211283972</v>
      </c>
      <c r="DZ710" s="68">
        <f t="shared" si="1001"/>
        <v>2440.5523934462221</v>
      </c>
      <c r="EA710" s="21">
        <f t="shared" si="1002"/>
        <v>2.4405523934462221</v>
      </c>
      <c r="EB710" s="92">
        <f t="shared" si="1003"/>
        <v>936</v>
      </c>
    </row>
    <row r="711" spans="1:132" x14ac:dyDescent="0.3">
      <c r="A711" s="19">
        <f>'A. Thermody. result (all suite)'!C667</f>
        <v>934</v>
      </c>
      <c r="B711" s="19" t="str">
        <f>'A. Thermody. result (all suite)'!A667</f>
        <v>Basanite</v>
      </c>
      <c r="C711" s="24">
        <f>'A. Thermody. result (all suite)'!G667</f>
        <v>41.486496000000002</v>
      </c>
      <c r="D711" s="19">
        <f>'A. Thermody. result (all suite)'!D667</f>
        <v>5000</v>
      </c>
      <c r="E711" s="61">
        <f>'A. Thermody. result (all suite)'!I667</f>
        <v>51.938822000000002</v>
      </c>
      <c r="F711" s="21">
        <f>'A. Thermody. result (all suite)'!J667</f>
        <v>0.29663699999999998</v>
      </c>
      <c r="G711" s="21">
        <f>'A. Thermody. result (all suite)'!K667</f>
        <v>17.452527</v>
      </c>
      <c r="H711" s="21">
        <f>'A. Thermody. result (all suite)'!L667</f>
        <v>4.5259999999999996E-3</v>
      </c>
      <c r="I711" s="21">
        <f>'A. Thermody. result (all suite)'!M667</f>
        <v>7.7363850000000003</v>
      </c>
      <c r="J711" s="21">
        <f>'A. Thermody. result (all suite)'!N667</f>
        <v>0.43391999999999997</v>
      </c>
      <c r="K711" s="21">
        <f>'A. Thermody. result (all suite)'!O667</f>
        <v>0.60832900000000001</v>
      </c>
      <c r="L711" s="21">
        <f>'A. Thermody. result (all suite)'!P667</f>
        <v>3.6396160000000002</v>
      </c>
      <c r="M711" s="21">
        <f>'A. Thermody. result (all suite)'!Q667</f>
        <v>4.0448360000000001</v>
      </c>
      <c r="N711" s="21">
        <f>'A. Thermody. result (all suite)'!R667</f>
        <v>7.8346580000000001</v>
      </c>
      <c r="O711" s="21">
        <f>'A. Thermody. result (all suite)'!S667</f>
        <v>0.72236299999999998</v>
      </c>
      <c r="P711" s="21">
        <f>'A. Thermody. result (all suite)'!T667</f>
        <v>5.2873799999999997</v>
      </c>
      <c r="Q711" s="21">
        <f t="shared" si="921"/>
        <v>99.999999000000003</v>
      </c>
      <c r="S711" s="19">
        <f t="shared" si="922"/>
        <v>1207</v>
      </c>
      <c r="T711" s="19">
        <f t="shared" si="923"/>
        <v>0.5</v>
      </c>
      <c r="V711" s="61">
        <f t="shared" si="924"/>
        <v>49.192619085874369</v>
      </c>
      <c r="W711" s="21">
        <f t="shared" si="925"/>
        <v>0.28095267443255673</v>
      </c>
      <c r="X711" s="21">
        <f t="shared" si="926"/>
        <v>16.529745568679587</v>
      </c>
      <c r="Y711" s="21">
        <f t="shared" si="927"/>
        <v>4.2866931788069313E-3</v>
      </c>
      <c r="Z711" s="21">
        <f t="shared" si="928"/>
        <v>7.3273329226964803</v>
      </c>
      <c r="AA711" s="21">
        <f t="shared" si="929"/>
        <v>0.41097700047457003</v>
      </c>
      <c r="AB711" s="21">
        <f t="shared" si="930"/>
        <v>0.57616433379815335</v>
      </c>
      <c r="AC711" s="21">
        <f t="shared" si="931"/>
        <v>3.4471756696147966</v>
      </c>
      <c r="AD711" s="21">
        <f t="shared" si="932"/>
        <v>3.8309701481645417</v>
      </c>
      <c r="AE711" s="21">
        <f t="shared" si="933"/>
        <v>7.4204098556971188</v>
      </c>
      <c r="AF711" s="21">
        <f t="shared" si="934"/>
        <v>0.68416892282865927</v>
      </c>
      <c r="AG711" s="21">
        <f t="shared" si="935"/>
        <v>89.70480287543964</v>
      </c>
      <c r="AH711" s="21"/>
      <c r="AI711" s="61">
        <f t="shared" si="936"/>
        <v>54.838333633240566</v>
      </c>
      <c r="AJ711" s="21">
        <f t="shared" si="937"/>
        <v>0.31319691413031242</v>
      </c>
      <c r="AK711" s="21">
        <f t="shared" si="938"/>
        <v>18.426823357086136</v>
      </c>
      <c r="AL711" s="21">
        <f t="shared" si="939"/>
        <v>4.7786662936646273E-3</v>
      </c>
      <c r="AM711" s="21">
        <f t="shared" si="940"/>
        <v>8.1682726986992105</v>
      </c>
      <c r="AN711" s="21">
        <f t="shared" si="941"/>
        <v>0.45814380869353855</v>
      </c>
      <c r="AO711" s="21">
        <f t="shared" si="942"/>
        <v>0.64228928143144259</v>
      </c>
      <c r="AP711" s="21">
        <f t="shared" si="943"/>
        <v>3.8427994478750498</v>
      </c>
      <c r="AQ711" s="21">
        <f t="shared" si="944"/>
        <v>4.2706410642070836</v>
      </c>
      <c r="AR711" s="21">
        <f t="shared" si="945"/>
        <v>8.2720318398121808</v>
      </c>
      <c r="AS711" s="21">
        <f t="shared" si="946"/>
        <v>0.76268928853081353</v>
      </c>
      <c r="AT711" s="21">
        <f t="shared" si="947"/>
        <v>100</v>
      </c>
      <c r="AU711" s="21"/>
      <c r="AV711" s="21">
        <f>AR711*'[1]diagram lines'!$G$39</f>
        <v>6.8666645620589515</v>
      </c>
      <c r="AW711" s="21">
        <f>AK711*'[1]diagram lines'!$G$40</f>
        <v>9.752698074164341</v>
      </c>
      <c r="AX711" s="21">
        <f>AQ711*'[1]diagram lines'!$G$38</f>
        <v>3.1681845132662425</v>
      </c>
      <c r="AY711" s="21">
        <f>AP711*'[1]diagram lines'!$G$41</f>
        <v>2.7462859534938708</v>
      </c>
      <c r="AZ711" s="21">
        <f t="shared" si="948"/>
        <v>12.542672904019264</v>
      </c>
      <c r="BA711" s="21">
        <f t="shared" si="949"/>
        <v>0.76305414598733479</v>
      </c>
      <c r="BB711" s="21">
        <f t="shared" si="950"/>
        <v>0.97188288542827839</v>
      </c>
      <c r="BC711" s="86">
        <f t="shared" si="951"/>
        <v>1.028930558396788</v>
      </c>
      <c r="BX711" s="61">
        <f t="shared" si="952"/>
        <v>0.8644943741677763</v>
      </c>
      <c r="BY711" s="21">
        <f t="shared" si="953"/>
        <v>3.7135327991987981E-3</v>
      </c>
      <c r="BZ711" s="21">
        <f t="shared" si="954"/>
        <v>0.17117033150255004</v>
      </c>
      <c r="CA711" s="21">
        <f t="shared" si="955"/>
        <v>2.8342413426012897E-5</v>
      </c>
      <c r="CB711" s="21">
        <f t="shared" si="956"/>
        <v>0.10767411273486431</v>
      </c>
      <c r="CC711" s="21">
        <f t="shared" si="957"/>
        <v>6.1167183535382015E-3</v>
      </c>
      <c r="CD711" s="21">
        <f t="shared" si="958"/>
        <v>1.5095012406947892E-2</v>
      </c>
      <c r="CE711" s="21">
        <f t="shared" si="959"/>
        <v>6.4900427960057072E-2</v>
      </c>
      <c r="CF711" s="21">
        <f t="shared" si="960"/>
        <v>6.5249814486207453E-2</v>
      </c>
      <c r="CG711" s="21">
        <f t="shared" si="961"/>
        <v>8.3170467091295122E-2</v>
      </c>
      <c r="CH711" s="21">
        <f t="shared" si="962"/>
        <v>5.0890703375979264E-3</v>
      </c>
      <c r="CI711" s="21">
        <f t="shared" si="963"/>
        <v>0.29341731409544947</v>
      </c>
      <c r="CJ711" s="21">
        <f t="shared" si="964"/>
        <v>1.6801195183489088</v>
      </c>
      <c r="CL711" s="68">
        <f t="shared" si="965"/>
        <v>0.51454337904325664</v>
      </c>
      <c r="CM711" s="19">
        <f t="shared" si="966"/>
        <v>2.2102789466121853E-3</v>
      </c>
      <c r="CN711" s="19">
        <f t="shared" si="967"/>
        <v>0.10187985416106764</v>
      </c>
      <c r="CO711" s="19">
        <f t="shared" si="968"/>
        <v>1.6869284069662867E-5</v>
      </c>
      <c r="CP711" s="19">
        <f t="shared" si="969"/>
        <v>6.4087174489037585E-2</v>
      </c>
      <c r="CQ711" s="19">
        <f t="shared" si="970"/>
        <v>3.6406447795745136E-3</v>
      </c>
      <c r="CR711" s="19">
        <f t="shared" si="971"/>
        <v>8.9844872594433637E-3</v>
      </c>
      <c r="CS711" s="19">
        <f t="shared" si="972"/>
        <v>3.8628459018103772E-2</v>
      </c>
      <c r="CT711" s="19">
        <f t="shared" si="973"/>
        <v>3.883641239423842E-2</v>
      </c>
      <c r="CU711" s="19">
        <f t="shared" si="974"/>
        <v>4.950270869600313E-2</v>
      </c>
      <c r="CV711" s="19">
        <f t="shared" si="975"/>
        <v>3.02899304604179E-3</v>
      </c>
      <c r="CW711" s="19">
        <f t="shared" si="976"/>
        <v>0.17464073888255119</v>
      </c>
      <c r="CX711" s="19">
        <f t="shared" si="977"/>
        <v>0.99999999999999967</v>
      </c>
      <c r="CZ711" s="68">
        <f t="shared" si="978"/>
        <v>2.5805000000000001E-5</v>
      </c>
      <c r="DA711" s="19">
        <f t="shared" si="979"/>
        <v>1.7921159999999998E-5</v>
      </c>
      <c r="DB711" s="19">
        <f t="shared" si="980"/>
        <v>3.667E-5</v>
      </c>
      <c r="DC711" s="19">
        <f t="shared" si="981"/>
        <v>3.8899059999999992E-5</v>
      </c>
      <c r="DD711" s="19">
        <f t="shared" si="982"/>
        <v>1.2354279999999998E-5</v>
      </c>
      <c r="DE711" s="19">
        <f t="shared" si="983"/>
        <v>1.2354279999999998E-5</v>
      </c>
      <c r="DF711" s="19">
        <f t="shared" si="984"/>
        <v>1.0931179999999998E-5</v>
      </c>
      <c r="DG711" s="19">
        <f t="shared" si="985"/>
        <v>1.5377159999999996E-5</v>
      </c>
      <c r="DH711" s="19">
        <f t="shared" si="986"/>
        <v>2.425112E-5</v>
      </c>
      <c r="DI711" s="19">
        <f t="shared" si="987"/>
        <v>3.7295719999999991E-5</v>
      </c>
      <c r="DJ711" s="19">
        <f t="shared" si="988"/>
        <v>0</v>
      </c>
      <c r="DK711" s="19">
        <f t="shared" si="989"/>
        <v>2.0286639999999996E-5</v>
      </c>
      <c r="DM711" s="68">
        <f t="shared" si="990"/>
        <v>1197.9758268908683</v>
      </c>
      <c r="DN711" s="19">
        <f t="shared" si="991"/>
        <v>9.8518780176830845</v>
      </c>
      <c r="DO711" s="19">
        <f t="shared" si="992"/>
        <v>283.27433679472199</v>
      </c>
      <c r="DP711" s="19">
        <f t="shared" si="993"/>
        <v>6.9252469676245737E-2</v>
      </c>
      <c r="DQ711" s="19">
        <f t="shared" si="994"/>
        <v>372.71807721998783</v>
      </c>
      <c r="DR711" s="19">
        <f t="shared" si="995"/>
        <v>20.905090435299833</v>
      </c>
      <c r="DS711" s="19">
        <f t="shared" si="996"/>
        <v>33.123124544245691</v>
      </c>
      <c r="DT711" s="19">
        <f t="shared" si="997"/>
        <v>140.8767276750232</v>
      </c>
      <c r="DU711" s="19">
        <f t="shared" si="998"/>
        <v>99.272495633968234</v>
      </c>
      <c r="DV711" s="19">
        <f t="shared" si="999"/>
        <v>125.03191141405759</v>
      </c>
      <c r="DX711" s="19">
        <f t="shared" si="1000"/>
        <v>155.12801107840298</v>
      </c>
      <c r="DZ711" s="68">
        <f t="shared" si="1001"/>
        <v>2438.226732173935</v>
      </c>
      <c r="EA711" s="21">
        <f t="shared" si="1002"/>
        <v>2.438226732173935</v>
      </c>
      <c r="EB711" s="92">
        <f t="shared" si="1003"/>
        <v>934</v>
      </c>
    </row>
    <row r="712" spans="1:132" x14ac:dyDescent="0.3">
      <c r="A712" s="19">
        <f>'A. Thermody. result (all suite)'!C668</f>
        <v>932</v>
      </c>
      <c r="B712" s="19" t="str">
        <f>'A. Thermody. result (all suite)'!A668</f>
        <v>Basanite</v>
      </c>
      <c r="C712" s="24">
        <f>'A. Thermody. result (all suite)'!G668</f>
        <v>41.325476999999999</v>
      </c>
      <c r="D712" s="19">
        <f>'A. Thermody. result (all suite)'!D668</f>
        <v>5000</v>
      </c>
      <c r="E712" s="61">
        <f>'A. Thermody. result (all suite)'!I668</f>
        <v>52.007224000000001</v>
      </c>
      <c r="F712" s="21">
        <f>'A. Thermody. result (all suite)'!J668</f>
        <v>0.29281499999999999</v>
      </c>
      <c r="G712" s="21">
        <f>'A. Thermody. result (all suite)'!K668</f>
        <v>17.441602</v>
      </c>
      <c r="H712" s="21">
        <f>'A. Thermody. result (all suite)'!L668</f>
        <v>4.483E-3</v>
      </c>
      <c r="I712" s="21">
        <f>'A. Thermody. result (all suite)'!M668</f>
        <v>7.6953300000000002</v>
      </c>
      <c r="J712" s="21">
        <f>'A. Thermody. result (all suite)'!N668</f>
        <v>0.43561</v>
      </c>
      <c r="K712" s="21">
        <f>'A. Thermody. result (all suite)'!O668</f>
        <v>0.58219299999999996</v>
      </c>
      <c r="L712" s="21">
        <f>'A. Thermody. result (all suite)'!P668</f>
        <v>3.602849</v>
      </c>
      <c r="M712" s="21">
        <f>'A. Thermody. result (all suite)'!Q668</f>
        <v>4.0498050000000001</v>
      </c>
      <c r="N712" s="21">
        <f>'A. Thermody. result (all suite)'!R668</f>
        <v>7.8651850000000003</v>
      </c>
      <c r="O712" s="21">
        <f>'A. Thermody. result (all suite)'!S668</f>
        <v>0.72129699999999997</v>
      </c>
      <c r="P712" s="21">
        <f>'A. Thermody. result (all suite)'!T668</f>
        <v>5.3016069999999997</v>
      </c>
      <c r="Q712" s="21">
        <f t="shared" si="921"/>
        <v>100.00000000000001</v>
      </c>
      <c r="S712" s="19">
        <f t="shared" si="922"/>
        <v>1205</v>
      </c>
      <c r="T712" s="19">
        <f t="shared" si="923"/>
        <v>0.5</v>
      </c>
      <c r="V712" s="61">
        <f t="shared" si="924"/>
        <v>49.250005371910319</v>
      </c>
      <c r="W712" s="21">
        <f t="shared" si="925"/>
        <v>0.27729109946294994</v>
      </c>
      <c r="X712" s="21">
        <f t="shared" si="926"/>
        <v>16.516916807455861</v>
      </c>
      <c r="Y712" s="21">
        <f t="shared" si="927"/>
        <v>4.24532895819E-3</v>
      </c>
      <c r="Z712" s="21">
        <f t="shared" si="928"/>
        <v>7.2873538460469005</v>
      </c>
      <c r="AA712" s="21">
        <f t="shared" si="929"/>
        <v>0.41251566974729997</v>
      </c>
      <c r="AB712" s="21">
        <f t="shared" si="930"/>
        <v>0.55132741515848993</v>
      </c>
      <c r="AC712" s="21">
        <f t="shared" si="931"/>
        <v>3.4118401052165699</v>
      </c>
      <c r="AD712" s="21">
        <f t="shared" si="932"/>
        <v>3.8351002546336499</v>
      </c>
      <c r="AE712" s="21">
        <f t="shared" si="933"/>
        <v>7.4482038014770504</v>
      </c>
      <c r="AF712" s="21">
        <f t="shared" si="934"/>
        <v>0.68305666775720997</v>
      </c>
      <c r="AG712" s="21">
        <f t="shared" si="935"/>
        <v>89.677856367824489</v>
      </c>
      <c r="AH712" s="21"/>
      <c r="AI712" s="61">
        <f t="shared" si="936"/>
        <v>54.91880310999575</v>
      </c>
      <c r="AJ712" s="21">
        <f t="shared" si="937"/>
        <v>0.30920799257913484</v>
      </c>
      <c r="AK712" s="21">
        <f t="shared" si="938"/>
        <v>18.418054887161603</v>
      </c>
      <c r="AL712" s="21">
        <f t="shared" si="939"/>
        <v>4.7339768479492568E-3</v>
      </c>
      <c r="AM712" s="21">
        <f t="shared" si="940"/>
        <v>8.1261463433703671</v>
      </c>
      <c r="AN712" s="21">
        <f t="shared" si="941"/>
        <v>0.4599972462045897</v>
      </c>
      <c r="AO712" s="21">
        <f t="shared" si="942"/>
        <v>0.61478656770870432</v>
      </c>
      <c r="AP712" s="21">
        <f t="shared" si="943"/>
        <v>3.8045513612886759</v>
      </c>
      <c r="AQ712" s="21">
        <f t="shared" si="944"/>
        <v>4.2765298034149319</v>
      </c>
      <c r="AR712" s="21">
        <f t="shared" si="945"/>
        <v>8.3055105275123307</v>
      </c>
      <c r="AS712" s="21">
        <f t="shared" si="946"/>
        <v>0.76167818391596143</v>
      </c>
      <c r="AT712" s="21">
        <f t="shared" si="947"/>
        <v>99.999999999999986</v>
      </c>
      <c r="AU712" s="21"/>
      <c r="AV712" s="21">
        <f>AR712*'[1]diagram lines'!$G$39</f>
        <v>6.8944554268508931</v>
      </c>
      <c r="AW712" s="21">
        <f>AK712*'[1]diagram lines'!$G$40</f>
        <v>9.748057217838257</v>
      </c>
      <c r="AX712" s="21">
        <f>AQ712*'[1]diagram lines'!$G$38</f>
        <v>3.1725530874639976</v>
      </c>
      <c r="AY712" s="21">
        <f>AP712*'[1]diagram lines'!$G$41</f>
        <v>2.7189516665072677</v>
      </c>
      <c r="AZ712" s="21">
        <f t="shared" si="948"/>
        <v>12.582040330927263</v>
      </c>
      <c r="BA712" s="21">
        <f t="shared" si="949"/>
        <v>0.76240322040573105</v>
      </c>
      <c r="BB712" s="21">
        <f t="shared" si="950"/>
        <v>0.96831717227385894</v>
      </c>
      <c r="BC712" s="86">
        <f t="shared" si="951"/>
        <v>1.0327194731574796</v>
      </c>
      <c r="BX712" s="61">
        <f t="shared" si="952"/>
        <v>0.8656328894806925</v>
      </c>
      <c r="BY712" s="21">
        <f t="shared" si="953"/>
        <v>3.6656860290435653E-3</v>
      </c>
      <c r="BZ712" s="21">
        <f t="shared" si="954"/>
        <v>0.17106318163985879</v>
      </c>
      <c r="CA712" s="21">
        <f t="shared" si="955"/>
        <v>2.807314171206713E-5</v>
      </c>
      <c r="CB712" s="21">
        <f t="shared" si="956"/>
        <v>0.10710271398747391</v>
      </c>
      <c r="CC712" s="21">
        <f t="shared" si="957"/>
        <v>6.1405413025091629E-3</v>
      </c>
      <c r="CD712" s="21">
        <f t="shared" si="958"/>
        <v>1.4446476426799007E-2</v>
      </c>
      <c r="CE712" s="21">
        <f t="shared" si="959"/>
        <v>6.4244810984308134E-2</v>
      </c>
      <c r="CF712" s="21">
        <f t="shared" si="960"/>
        <v>6.5329972576221973E-2</v>
      </c>
      <c r="CG712" s="21">
        <f t="shared" si="961"/>
        <v>8.3494532908704885E-2</v>
      </c>
      <c r="CH712" s="21">
        <f t="shared" si="962"/>
        <v>5.0815603336527085E-3</v>
      </c>
      <c r="CI712" s="21">
        <f t="shared" si="963"/>
        <v>0.29420682574916757</v>
      </c>
      <c r="CJ712" s="21">
        <f t="shared" si="964"/>
        <v>1.6804372645601444</v>
      </c>
      <c r="CL712" s="68">
        <f t="shared" si="965"/>
        <v>0.51512359773054217</v>
      </c>
      <c r="CM712" s="19">
        <f t="shared" si="966"/>
        <v>2.1813882055293872E-3</v>
      </c>
      <c r="CN712" s="19">
        <f t="shared" si="967"/>
        <v>0.10179682708038178</v>
      </c>
      <c r="CO712" s="19">
        <f t="shared" si="968"/>
        <v>1.6705855258104677E-5</v>
      </c>
      <c r="CP712" s="19">
        <f t="shared" si="969"/>
        <v>6.3735026737524847E-2</v>
      </c>
      <c r="CQ712" s="19">
        <f t="shared" si="970"/>
        <v>3.6541330235951735E-3</v>
      </c>
      <c r="CR712" s="19">
        <f t="shared" si="971"/>
        <v>8.5968555515105061E-3</v>
      </c>
      <c r="CS712" s="19">
        <f t="shared" si="972"/>
        <v>3.8231008285289518E-2</v>
      </c>
      <c r="CT712" s="19">
        <f t="shared" si="973"/>
        <v>3.8876769727742344E-2</v>
      </c>
      <c r="CU712" s="19">
        <f t="shared" si="974"/>
        <v>4.9686194581360726E-2</v>
      </c>
      <c r="CV712" s="19">
        <f t="shared" si="975"/>
        <v>3.023951230326239E-3</v>
      </c>
      <c r="CW712" s="19">
        <f t="shared" si="976"/>
        <v>0.17507754199093914</v>
      </c>
      <c r="CX712" s="19">
        <f t="shared" si="977"/>
        <v>0.99999999999999989</v>
      </c>
      <c r="CZ712" s="68">
        <f t="shared" si="978"/>
        <v>2.5805000000000001E-5</v>
      </c>
      <c r="DA712" s="19">
        <f t="shared" si="979"/>
        <v>1.7906679999999994E-5</v>
      </c>
      <c r="DB712" s="19">
        <f t="shared" si="980"/>
        <v>3.667E-5</v>
      </c>
      <c r="DC712" s="19">
        <f t="shared" si="981"/>
        <v>3.8880879999999994E-5</v>
      </c>
      <c r="DD712" s="19">
        <f t="shared" si="982"/>
        <v>1.2348439999999998E-5</v>
      </c>
      <c r="DE712" s="19">
        <f t="shared" si="983"/>
        <v>1.2348439999999998E-5</v>
      </c>
      <c r="DF712" s="19">
        <f t="shared" si="984"/>
        <v>1.0924639999999998E-5</v>
      </c>
      <c r="DG712" s="19">
        <f t="shared" si="985"/>
        <v>1.5369679999999998E-5</v>
      </c>
      <c r="DH712" s="19">
        <f t="shared" si="986"/>
        <v>2.423576E-5</v>
      </c>
      <c r="DI712" s="19">
        <f t="shared" si="987"/>
        <v>3.7271559999999995E-5</v>
      </c>
      <c r="DJ712" s="19">
        <f t="shared" si="988"/>
        <v>0</v>
      </c>
      <c r="DK712" s="19">
        <f t="shared" si="989"/>
        <v>2.0267719999999994E-5</v>
      </c>
      <c r="DM712" s="68">
        <f t="shared" si="990"/>
        <v>1199.3267100039129</v>
      </c>
      <c r="DN712" s="19">
        <f t="shared" si="991"/>
        <v>9.7309657545501178</v>
      </c>
      <c r="DO712" s="19">
        <f t="shared" si="992"/>
        <v>283.04348211387304</v>
      </c>
      <c r="DP712" s="19">
        <f t="shared" si="993"/>
        <v>6.8613622586904843E-2</v>
      </c>
      <c r="DQ712" s="19">
        <f t="shared" si="994"/>
        <v>370.84535950218498</v>
      </c>
      <c r="DR712" s="19">
        <f t="shared" si="995"/>
        <v>20.992465177288928</v>
      </c>
      <c r="DS712" s="19">
        <f t="shared" si="996"/>
        <v>31.713015598305613</v>
      </c>
      <c r="DT712" s="19">
        <f t="shared" si="997"/>
        <v>139.49509323805285</v>
      </c>
      <c r="DU712" s="19">
        <f t="shared" si="998"/>
        <v>99.438637592662573</v>
      </c>
      <c r="DV712" s="19">
        <f t="shared" si="999"/>
        <v>125.57670056107609</v>
      </c>
      <c r="DX712" s="19">
        <f t="shared" si="1000"/>
        <v>155.66118471523802</v>
      </c>
      <c r="DZ712" s="68">
        <f t="shared" si="1001"/>
        <v>2435.8922278797322</v>
      </c>
      <c r="EA712" s="21">
        <f t="shared" si="1002"/>
        <v>2.4358922278797324</v>
      </c>
      <c r="EB712" s="92">
        <f t="shared" si="1003"/>
        <v>932</v>
      </c>
    </row>
    <row r="713" spans="1:132" x14ac:dyDescent="0.3">
      <c r="A713" s="19">
        <f>'A. Thermody. result (all suite)'!C669</f>
        <v>930</v>
      </c>
      <c r="B713" s="19" t="str">
        <f>'A. Thermody. result (all suite)'!A669</f>
        <v>Basanite</v>
      </c>
      <c r="C713" s="24">
        <f>'A. Thermody. result (all suite)'!G669</f>
        <v>41.166510000000002</v>
      </c>
      <c r="D713" s="19">
        <f>'A. Thermody. result (all suite)'!D669</f>
        <v>5000</v>
      </c>
      <c r="E713" s="61">
        <f>'A. Thermody. result (all suite)'!I669</f>
        <v>52.07573</v>
      </c>
      <c r="F713" s="21">
        <f>'A. Thermody. result (all suite)'!J669</f>
        <v>0.28905500000000001</v>
      </c>
      <c r="G713" s="21">
        <f>'A. Thermody. result (all suite)'!K669</f>
        <v>17.430399000000001</v>
      </c>
      <c r="H713" s="21">
        <f>'A. Thermody. result (all suite)'!L669</f>
        <v>4.4390000000000002E-3</v>
      </c>
      <c r="I713" s="21">
        <f>'A. Thermody. result (all suite)'!M669</f>
        <v>7.6532400000000003</v>
      </c>
      <c r="J713" s="21">
        <f>'A. Thermody. result (all suite)'!N669</f>
        <v>0.43729200000000001</v>
      </c>
      <c r="K713" s="21">
        <f>'A. Thermody. result (all suite)'!O669</f>
        <v>0.55679199999999995</v>
      </c>
      <c r="L713" s="21">
        <f>'A. Thermody. result (all suite)'!P669</f>
        <v>3.5666120000000001</v>
      </c>
      <c r="M713" s="21">
        <f>'A. Thermody. result (all suite)'!Q669</f>
        <v>4.0547719999999998</v>
      </c>
      <c r="N713" s="21">
        <f>'A. Thermody. result (all suite)'!R669</f>
        <v>7.895556</v>
      </c>
      <c r="O713" s="21">
        <f>'A. Thermody. result (all suite)'!S669</f>
        <v>0.72033400000000003</v>
      </c>
      <c r="P713" s="21">
        <f>'A. Thermody. result (all suite)'!T669</f>
        <v>5.3157779999999999</v>
      </c>
      <c r="Q713" s="21">
        <f t="shared" si="921"/>
        <v>99.999999000000003</v>
      </c>
      <c r="S713" s="19">
        <f t="shared" si="922"/>
        <v>1203</v>
      </c>
      <c r="T713" s="19">
        <f t="shared" si="923"/>
        <v>0.5</v>
      </c>
      <c r="V713" s="61">
        <f t="shared" si="924"/>
        <v>49.307499773638305</v>
      </c>
      <c r="W713" s="21">
        <f t="shared" si="925"/>
        <v>0.27368947774844482</v>
      </c>
      <c r="X713" s="21">
        <f t="shared" si="926"/>
        <v>16.503837675380169</v>
      </c>
      <c r="Y713" s="21">
        <f t="shared" si="927"/>
        <v>4.2030326122203263E-3</v>
      </c>
      <c r="Z713" s="21">
        <f t="shared" si="928"/>
        <v>7.2464107477245081</v>
      </c>
      <c r="AA713" s="21">
        <f t="shared" si="929"/>
        <v>0.41404652783578527</v>
      </c>
      <c r="AB713" s="21">
        <f t="shared" si="930"/>
        <v>0.52719417306226179</v>
      </c>
      <c r="AC713" s="21">
        <f t="shared" si="931"/>
        <v>3.3770188220627086</v>
      </c>
      <c r="AD713" s="21">
        <f t="shared" si="932"/>
        <v>3.8392293199184135</v>
      </c>
      <c r="AE713" s="21">
        <f t="shared" si="933"/>
        <v>7.4758457669772183</v>
      </c>
      <c r="AF713" s="21">
        <f t="shared" si="934"/>
        <v>0.68204264331856657</v>
      </c>
      <c r="AG713" s="21">
        <f t="shared" si="935"/>
        <v>89.651017960278594</v>
      </c>
      <c r="AH713" s="21"/>
      <c r="AI713" s="61">
        <f t="shared" si="936"/>
        <v>54.999375239090789</v>
      </c>
      <c r="AJ713" s="21">
        <f t="shared" si="937"/>
        <v>0.30528317912654107</v>
      </c>
      <c r="AK713" s="21">
        <f t="shared" si="938"/>
        <v>18.40897967571598</v>
      </c>
      <c r="AL713" s="21">
        <f t="shared" si="939"/>
        <v>4.6882151567788685E-3</v>
      </c>
      <c r="AM713" s="21">
        <f t="shared" si="940"/>
        <v>8.0829096117292867</v>
      </c>
      <c r="AN713" s="21">
        <f t="shared" si="941"/>
        <v>0.46184252812303328</v>
      </c>
      <c r="AO713" s="21">
        <f t="shared" si="942"/>
        <v>0.58805151916495146</v>
      </c>
      <c r="AP713" s="21">
        <f t="shared" si="943"/>
        <v>3.7668493887698564</v>
      </c>
      <c r="AQ713" s="21">
        <f t="shared" si="944"/>
        <v>4.2824157575315533</v>
      </c>
      <c r="AR713" s="21">
        <f t="shared" si="945"/>
        <v>8.338829761296763</v>
      </c>
      <c r="AS713" s="21">
        <f t="shared" si="946"/>
        <v>0.76077512429446947</v>
      </c>
      <c r="AT713" s="21">
        <f t="shared" si="947"/>
        <v>100</v>
      </c>
      <c r="AU713" s="21"/>
      <c r="AV713" s="21">
        <f>AR713*'[1]diagram lines'!$G$39</f>
        <v>6.9221139279656221</v>
      </c>
      <c r="AW713" s="21">
        <f>AK713*'[1]diagram lines'!$G$40</f>
        <v>9.7432540135380243</v>
      </c>
      <c r="AX713" s="21">
        <f>AQ713*'[1]diagram lines'!$G$38</f>
        <v>3.1769195955356699</v>
      </c>
      <c r="AY713" s="21">
        <f>AP713*'[1]diagram lines'!$G$41</f>
        <v>2.6920076641069604</v>
      </c>
      <c r="AZ713" s="21">
        <f t="shared" si="948"/>
        <v>12.621245518828317</v>
      </c>
      <c r="BA713" s="21">
        <f t="shared" si="949"/>
        <v>0.76172485653295574</v>
      </c>
      <c r="BB713" s="21">
        <f t="shared" si="950"/>
        <v>0.96477093484883092</v>
      </c>
      <c r="BC713" s="86">
        <f t="shared" si="951"/>
        <v>1.0365154710601736</v>
      </c>
      <c r="BX713" s="61">
        <f t="shared" si="952"/>
        <v>0.86677313581890814</v>
      </c>
      <c r="BY713" s="21">
        <f t="shared" si="953"/>
        <v>3.6186154231347021E-3</v>
      </c>
      <c r="BZ713" s="21">
        <f t="shared" si="954"/>
        <v>0.17095330521773247</v>
      </c>
      <c r="CA713" s="21">
        <f t="shared" si="955"/>
        <v>2.7797607865238903E-5</v>
      </c>
      <c r="CB713" s="21">
        <f t="shared" si="956"/>
        <v>0.1065169102296451</v>
      </c>
      <c r="CC713" s="21">
        <f t="shared" si="957"/>
        <v>6.164251480124049E-3</v>
      </c>
      <c r="CD713" s="21">
        <f t="shared" si="958"/>
        <v>1.3816178660049628E-2</v>
      </c>
      <c r="CE713" s="21">
        <f t="shared" si="959"/>
        <v>6.3598644793152637E-2</v>
      </c>
      <c r="CF713" s="21">
        <f t="shared" si="960"/>
        <v>6.5410098402968214E-2</v>
      </c>
      <c r="CG713" s="21">
        <f t="shared" si="961"/>
        <v>8.3816942675159239E-2</v>
      </c>
      <c r="CH713" s="21">
        <f t="shared" si="962"/>
        <v>5.0747759679873761E-3</v>
      </c>
      <c r="CI713" s="21">
        <f t="shared" si="963"/>
        <v>0.29499322974472808</v>
      </c>
      <c r="CJ713" s="21">
        <f t="shared" si="964"/>
        <v>1.6807638860214551</v>
      </c>
      <c r="CL713" s="68">
        <f t="shared" si="965"/>
        <v>0.51570190377581904</v>
      </c>
      <c r="CM713" s="19">
        <f t="shared" si="966"/>
        <v>2.1529588142807764E-3</v>
      </c>
      <c r="CN713" s="19">
        <f t="shared" si="967"/>
        <v>0.10171167207929302</v>
      </c>
      <c r="CO713" s="19">
        <f t="shared" si="968"/>
        <v>1.6538675120536271E-5</v>
      </c>
      <c r="CP713" s="19">
        <f t="shared" si="969"/>
        <v>6.3374106925739485E-2</v>
      </c>
      <c r="CQ713" s="19">
        <f t="shared" si="970"/>
        <v>3.6675297056241972E-3</v>
      </c>
      <c r="CR713" s="19">
        <f t="shared" si="971"/>
        <v>8.2201782028729665E-3</v>
      </c>
      <c r="CS713" s="19">
        <f t="shared" si="972"/>
        <v>3.7839130958303324E-2</v>
      </c>
      <c r="CT713" s="19">
        <f t="shared" si="973"/>
        <v>3.8916887105303527E-2</v>
      </c>
      <c r="CU713" s="19">
        <f t="shared" si="974"/>
        <v>4.9868362458431181E-2</v>
      </c>
      <c r="CV713" s="19">
        <f t="shared" si="975"/>
        <v>3.019327110841193E-3</v>
      </c>
      <c r="CW713" s="19">
        <f t="shared" si="976"/>
        <v>0.17551140418837061</v>
      </c>
      <c r="CX713" s="19">
        <f t="shared" si="977"/>
        <v>0.99999999999999989</v>
      </c>
      <c r="CZ713" s="68">
        <f t="shared" si="978"/>
        <v>2.5805000000000001E-5</v>
      </c>
      <c r="DA713" s="19">
        <f t="shared" si="979"/>
        <v>1.7892199999999998E-5</v>
      </c>
      <c r="DB713" s="19">
        <f t="shared" si="980"/>
        <v>3.667E-5</v>
      </c>
      <c r="DC713" s="19">
        <f t="shared" si="981"/>
        <v>3.886269999999999E-5</v>
      </c>
      <c r="DD713" s="19">
        <f t="shared" si="982"/>
        <v>1.2342599999999998E-5</v>
      </c>
      <c r="DE713" s="19">
        <f t="shared" si="983"/>
        <v>1.2342599999999998E-5</v>
      </c>
      <c r="DF713" s="19">
        <f t="shared" si="984"/>
        <v>1.0918099999999998E-5</v>
      </c>
      <c r="DG713" s="19">
        <f t="shared" si="985"/>
        <v>1.5362199999999997E-5</v>
      </c>
      <c r="DH713" s="19">
        <f t="shared" si="986"/>
        <v>2.4220399999999999E-5</v>
      </c>
      <c r="DI713" s="19">
        <f t="shared" si="987"/>
        <v>3.7247399999999992E-5</v>
      </c>
      <c r="DJ713" s="19">
        <f t="shared" si="988"/>
        <v>0</v>
      </c>
      <c r="DK713" s="19">
        <f t="shared" si="989"/>
        <v>2.0248799999999995E-5</v>
      </c>
      <c r="DM713" s="68">
        <f t="shared" si="990"/>
        <v>1200.6731400446117</v>
      </c>
      <c r="DN713" s="19">
        <f t="shared" si="991"/>
        <v>9.611917488332816</v>
      </c>
      <c r="DO713" s="19">
        <f t="shared" si="992"/>
        <v>282.80671080460093</v>
      </c>
      <c r="DP713" s="19">
        <f t="shared" si="993"/>
        <v>6.795876328712204E-2</v>
      </c>
      <c r="DQ713" s="19">
        <f t="shared" si="994"/>
        <v>368.91980479107991</v>
      </c>
      <c r="DR713" s="19">
        <f t="shared" si="995"/>
        <v>21.079396344123651</v>
      </c>
      <c r="DS713" s="19">
        <f t="shared" si="996"/>
        <v>30.341651164193454</v>
      </c>
      <c r="DT713" s="19">
        <f t="shared" si="997"/>
        <v>138.13245916220663</v>
      </c>
      <c r="DU713" s="19">
        <f t="shared" si="998"/>
        <v>99.604376131598386</v>
      </c>
      <c r="DV713" s="19">
        <f t="shared" si="999"/>
        <v>126.11886315781018</v>
      </c>
      <c r="DX713" s="19">
        <f t="shared" si="1000"/>
        <v>156.19273751898575</v>
      </c>
      <c r="DZ713" s="68">
        <f t="shared" si="1001"/>
        <v>2433.5490153708306</v>
      </c>
      <c r="EA713" s="21">
        <f t="shared" si="1002"/>
        <v>2.4335490153708306</v>
      </c>
      <c r="EB713" s="92">
        <f t="shared" si="1003"/>
        <v>930</v>
      </c>
    </row>
    <row r="714" spans="1:132" x14ac:dyDescent="0.3">
      <c r="A714" s="19">
        <f>'A. Thermody. result (all suite)'!C670</f>
        <v>928</v>
      </c>
      <c r="B714" s="19" t="str">
        <f>'A. Thermody. result (all suite)'!A670</f>
        <v>Basanite</v>
      </c>
      <c r="C714" s="24">
        <f>'A. Thermody. result (all suite)'!G670</f>
        <v>41.009538999999997</v>
      </c>
      <c r="D714" s="19">
        <f>'A. Thermody. result (all suite)'!D670</f>
        <v>5000</v>
      </c>
      <c r="E714" s="61">
        <f>'A. Thermody. result (all suite)'!I670</f>
        <v>52.144322000000003</v>
      </c>
      <c r="F714" s="21">
        <f>'A. Thermody. result (all suite)'!J670</f>
        <v>0.28535700000000003</v>
      </c>
      <c r="G714" s="21">
        <f>'A. Thermody. result (all suite)'!K670</f>
        <v>17.418942999999999</v>
      </c>
      <c r="H714" s="21">
        <f>'A. Thermody. result (all suite)'!L670</f>
        <v>4.3940000000000003E-3</v>
      </c>
      <c r="I714" s="21">
        <f>'A. Thermody. result (all suite)'!M670</f>
        <v>7.610131</v>
      </c>
      <c r="J714" s="21">
        <f>'A. Thermody. result (all suite)'!N670</f>
        <v>0.43896600000000002</v>
      </c>
      <c r="K714" s="21">
        <f>'A. Thermody. result (all suite)'!O670</f>
        <v>0.532115</v>
      </c>
      <c r="L714" s="21">
        <f>'A. Thermody. result (all suite)'!P670</f>
        <v>3.5308890000000002</v>
      </c>
      <c r="M714" s="21">
        <f>'A. Thermody. result (all suite)'!Q670</f>
        <v>4.0597349999999999</v>
      </c>
      <c r="N714" s="21">
        <f>'A. Thermody. result (all suite)'!R670</f>
        <v>7.9257780000000002</v>
      </c>
      <c r="O714" s="21">
        <f>'A. Thermody. result (all suite)'!S670</f>
        <v>0.71947499999999998</v>
      </c>
      <c r="P714" s="21">
        <f>'A. Thermody. result (all suite)'!T670</f>
        <v>5.3298949999999996</v>
      </c>
      <c r="Q714" s="21">
        <f t="shared" si="921"/>
        <v>100</v>
      </c>
      <c r="S714" s="19">
        <f t="shared" si="922"/>
        <v>1201</v>
      </c>
      <c r="T714" s="19">
        <f t="shared" si="923"/>
        <v>0.5</v>
      </c>
      <c r="V714" s="61">
        <f t="shared" si="924"/>
        <v>49.365084388938101</v>
      </c>
      <c r="W714" s="21">
        <f t="shared" si="925"/>
        <v>0.27014777152485003</v>
      </c>
      <c r="X714" s="21">
        <f t="shared" si="926"/>
        <v>16.490531627990148</v>
      </c>
      <c r="Y714" s="21">
        <f t="shared" si="927"/>
        <v>4.1598044137000009E-3</v>
      </c>
      <c r="Z714" s="21">
        <f t="shared" si="928"/>
        <v>7.2045190083375505</v>
      </c>
      <c r="AA714" s="21">
        <f t="shared" si="929"/>
        <v>0.41556957311430004</v>
      </c>
      <c r="AB714" s="21">
        <f t="shared" si="930"/>
        <v>0.50375382922075007</v>
      </c>
      <c r="AC714" s="21">
        <f t="shared" si="931"/>
        <v>3.3426963237334504</v>
      </c>
      <c r="AD714" s="21">
        <f t="shared" si="932"/>
        <v>3.8433553872217501</v>
      </c>
      <c r="AE714" s="21">
        <f t="shared" si="933"/>
        <v>7.5033423546669011</v>
      </c>
      <c r="AF714" s="21">
        <f t="shared" si="934"/>
        <v>0.68112773794874992</v>
      </c>
      <c r="AG714" s="21">
        <f t="shared" si="935"/>
        <v>89.624287807110264</v>
      </c>
      <c r="AH714" s="21"/>
      <c r="AI714" s="61">
        <f t="shared" si="936"/>
        <v>55.080029751736298</v>
      </c>
      <c r="AJ714" s="21">
        <f t="shared" si="937"/>
        <v>0.30142250291155798</v>
      </c>
      <c r="AK714" s="21">
        <f t="shared" si="938"/>
        <v>18.399623619304101</v>
      </c>
      <c r="AL714" s="21">
        <f t="shared" si="939"/>
        <v>4.6413807188657929E-3</v>
      </c>
      <c r="AM714" s="21">
        <f t="shared" si="940"/>
        <v>8.0385788100689233</v>
      </c>
      <c r="AN714" s="21">
        <f t="shared" si="941"/>
        <v>0.46367963783287236</v>
      </c>
      <c r="AO714" s="21">
        <f t="shared" si="942"/>
        <v>0.56207289513410807</v>
      </c>
      <c r="AP714" s="21">
        <f t="shared" si="943"/>
        <v>3.7296768605041684</v>
      </c>
      <c r="AQ714" s="21">
        <f t="shared" si="944"/>
        <v>4.2882967120401938</v>
      </c>
      <c r="AR714" s="21">
        <f t="shared" si="945"/>
        <v>8.3719966297702957</v>
      </c>
      <c r="AS714" s="21">
        <f t="shared" si="946"/>
        <v>0.75998119997859925</v>
      </c>
      <c r="AT714" s="21">
        <f t="shared" si="947"/>
        <v>99.999999999999972</v>
      </c>
      <c r="AU714" s="21"/>
      <c r="AV714" s="21">
        <f>AR714*'[1]diagram lines'!$G$39</f>
        <v>6.9496459496976426</v>
      </c>
      <c r="AW714" s="21">
        <f>AK714*'[1]diagram lines'!$G$40</f>
        <v>9.7383021674394517</v>
      </c>
      <c r="AX714" s="21">
        <f>AQ714*'[1]diagram lines'!$G$38</f>
        <v>3.1812823946371109</v>
      </c>
      <c r="AY714" s="21">
        <f>AP714*'[1]diagram lines'!$G$41</f>
        <v>2.6654420330828477</v>
      </c>
      <c r="AZ714" s="21">
        <f t="shared" si="948"/>
        <v>12.66029334181049</v>
      </c>
      <c r="BA714" s="21">
        <f t="shared" si="949"/>
        <v>0.7610206550933476</v>
      </c>
      <c r="BB714" s="21">
        <f t="shared" si="950"/>
        <v>0.96124479775687488</v>
      </c>
      <c r="BC714" s="86">
        <f t="shared" si="951"/>
        <v>1.0403177237822903</v>
      </c>
      <c r="BX714" s="61">
        <f t="shared" si="952"/>
        <v>0.86791481358189093</v>
      </c>
      <c r="BY714" s="21">
        <f t="shared" si="953"/>
        <v>3.572320981472209E-3</v>
      </c>
      <c r="BZ714" s="21">
        <f t="shared" si="954"/>
        <v>0.17084094743036485</v>
      </c>
      <c r="CA714" s="21">
        <f t="shared" si="955"/>
        <v>2.7515811885528215E-5</v>
      </c>
      <c r="CB714" s="21">
        <f t="shared" si="956"/>
        <v>0.10591692414752958</v>
      </c>
      <c r="CC714" s="21">
        <f t="shared" si="957"/>
        <v>6.1878488863828596E-3</v>
      </c>
      <c r="CD714" s="21">
        <f t="shared" si="958"/>
        <v>1.3203846153846155E-2</v>
      </c>
      <c r="CE714" s="21">
        <f t="shared" si="959"/>
        <v>6.2961644079885887E-2</v>
      </c>
      <c r="CF714" s="21">
        <f t="shared" si="960"/>
        <v>6.5490159703177925E-2</v>
      </c>
      <c r="CG714" s="21">
        <f t="shared" si="961"/>
        <v>8.4137770700636938E-2</v>
      </c>
      <c r="CH714" s="21">
        <f t="shared" si="962"/>
        <v>5.0687242856337711E-3</v>
      </c>
      <c r="CI714" s="21">
        <f t="shared" si="963"/>
        <v>0.2957766370699223</v>
      </c>
      <c r="CJ714" s="21">
        <f t="shared" si="964"/>
        <v>1.6810991528326289</v>
      </c>
      <c r="CL714" s="68">
        <f t="shared" si="965"/>
        <v>0.51627818152157556</v>
      </c>
      <c r="CM714" s="19">
        <f t="shared" si="966"/>
        <v>2.124991244836985E-3</v>
      </c>
      <c r="CN714" s="19">
        <f t="shared" si="967"/>
        <v>0.10162455149804829</v>
      </c>
      <c r="CO714" s="19">
        <f t="shared" si="968"/>
        <v>1.6367750729732063E-5</v>
      </c>
      <c r="CP714" s="19">
        <f t="shared" si="969"/>
        <v>6.3004566963858755E-2</v>
      </c>
      <c r="CQ714" s="19">
        <f t="shared" si="970"/>
        <v>3.6808351702256347E-3</v>
      </c>
      <c r="CR714" s="19">
        <f t="shared" si="971"/>
        <v>7.8542935029131712E-3</v>
      </c>
      <c r="CS714" s="19">
        <f t="shared" si="972"/>
        <v>3.7452665402749379E-2</v>
      </c>
      <c r="CT714" s="19">
        <f t="shared" si="973"/>
        <v>3.8956750167191453E-2</v>
      </c>
      <c r="CU714" s="19">
        <f t="shared" si="974"/>
        <v>5.0049261257948979E-2</v>
      </c>
      <c r="CV714" s="19">
        <f t="shared" si="975"/>
        <v>3.0151251204267402E-3</v>
      </c>
      <c r="CW714" s="19">
        <f t="shared" si="976"/>
        <v>0.17594241039949532</v>
      </c>
      <c r="CX714" s="19">
        <f t="shared" si="977"/>
        <v>1.0000000000000002</v>
      </c>
      <c r="CZ714" s="68">
        <f t="shared" si="978"/>
        <v>2.5805000000000001E-5</v>
      </c>
      <c r="DA714" s="19">
        <f t="shared" si="979"/>
        <v>1.7877719999999995E-5</v>
      </c>
      <c r="DB714" s="19">
        <f t="shared" si="980"/>
        <v>3.667E-5</v>
      </c>
      <c r="DC714" s="19">
        <f t="shared" si="981"/>
        <v>3.8844519999999992E-5</v>
      </c>
      <c r="DD714" s="19">
        <f t="shared" si="982"/>
        <v>1.2336759999999999E-5</v>
      </c>
      <c r="DE714" s="19">
        <f t="shared" si="983"/>
        <v>1.2336759999999999E-5</v>
      </c>
      <c r="DF714" s="19">
        <f t="shared" si="984"/>
        <v>1.0911559999999998E-5</v>
      </c>
      <c r="DG714" s="19">
        <f t="shared" si="985"/>
        <v>1.5354719999999999E-5</v>
      </c>
      <c r="DH714" s="19">
        <f t="shared" si="986"/>
        <v>2.4205039999999999E-5</v>
      </c>
      <c r="DI714" s="19">
        <f t="shared" si="987"/>
        <v>3.7223239999999996E-5</v>
      </c>
      <c r="DJ714" s="19">
        <f t="shared" si="988"/>
        <v>0</v>
      </c>
      <c r="DK714" s="19">
        <f t="shared" si="989"/>
        <v>2.0229879999999996E-5</v>
      </c>
      <c r="DM714" s="68">
        <f t="shared" si="990"/>
        <v>1202.0148477355651</v>
      </c>
      <c r="DN714" s="19">
        <f t="shared" si="991"/>
        <v>9.4947398570722896</v>
      </c>
      <c r="DO714" s="19">
        <f t="shared" si="992"/>
        <v>282.56447424982287</v>
      </c>
      <c r="DP714" s="19">
        <f t="shared" si="993"/>
        <v>6.7287898371016397E-2</v>
      </c>
      <c r="DQ714" s="19">
        <f t="shared" si="994"/>
        <v>366.94222278404146</v>
      </c>
      <c r="DR714" s="19">
        <f t="shared" si="995"/>
        <v>21.165885287207217</v>
      </c>
      <c r="DS714" s="19">
        <f t="shared" si="996"/>
        <v>29.00850365735063</v>
      </c>
      <c r="DT714" s="19">
        <f t="shared" si="997"/>
        <v>136.7882628785276</v>
      </c>
      <c r="DU714" s="19">
        <f t="shared" si="998"/>
        <v>99.769673706971702</v>
      </c>
      <c r="DV714" s="19">
        <f t="shared" si="999"/>
        <v>126.65851791780605</v>
      </c>
      <c r="DX714" s="19">
        <f t="shared" si="1000"/>
        <v>156.72274058960835</v>
      </c>
      <c r="DZ714" s="68">
        <f t="shared" si="1001"/>
        <v>2431.1971565623444</v>
      </c>
      <c r="EA714" s="21">
        <f t="shared" si="1002"/>
        <v>2.4311971565623445</v>
      </c>
      <c r="EB714" s="92">
        <f t="shared" si="1003"/>
        <v>928</v>
      </c>
    </row>
    <row r="715" spans="1:132" x14ac:dyDescent="0.3">
      <c r="A715" s="19">
        <f>'A. Thermody. result (all suite)'!C671</f>
        <v>926</v>
      </c>
      <c r="B715" s="19" t="str">
        <f>'A. Thermody. result (all suite)'!A671</f>
        <v>Basanite</v>
      </c>
      <c r="C715" s="24">
        <f>'A. Thermody. result (all suite)'!G671</f>
        <v>40.854511000000002</v>
      </c>
      <c r="D715" s="19">
        <f>'A. Thermody. result (all suite)'!D671</f>
        <v>5000</v>
      </c>
      <c r="E715" s="61">
        <f>'A. Thermody. result (all suite)'!I671</f>
        <v>52.212981999999997</v>
      </c>
      <c r="F715" s="21">
        <f>'A. Thermody. result (all suite)'!J671</f>
        <v>0.281721</v>
      </c>
      <c r="G715" s="21">
        <f>'A. Thermody. result (all suite)'!K671</f>
        <v>17.407256</v>
      </c>
      <c r="H715" s="21">
        <f>'A. Thermody. result (all suite)'!L671</f>
        <v>4.3480000000000003E-3</v>
      </c>
      <c r="I715" s="21">
        <f>'A. Thermody. result (all suite)'!M671</f>
        <v>7.5660160000000003</v>
      </c>
      <c r="J715" s="21">
        <f>'A. Thermody. result (all suite)'!N671</f>
        <v>0.44063200000000002</v>
      </c>
      <c r="K715" s="21">
        <f>'A. Thermody. result (all suite)'!O671</f>
        <v>0.50815200000000005</v>
      </c>
      <c r="L715" s="21">
        <f>'A. Thermody. result (all suite)'!P671</f>
        <v>3.4956680000000002</v>
      </c>
      <c r="M715" s="21">
        <f>'A. Thermody. result (all suite)'!Q671</f>
        <v>4.0646940000000003</v>
      </c>
      <c r="N715" s="21">
        <f>'A. Thermody. result (all suite)'!R671</f>
        <v>7.9558530000000003</v>
      </c>
      <c r="O715" s="21">
        <f>'A. Thermody. result (all suite)'!S671</f>
        <v>0.718719</v>
      </c>
      <c r="P715" s="21">
        <f>'A. Thermody. result (all suite)'!T671</f>
        <v>5.3439579999999998</v>
      </c>
      <c r="Q715" s="21">
        <f t="shared" si="921"/>
        <v>99.999998999999974</v>
      </c>
      <c r="S715" s="19">
        <f t="shared" si="922"/>
        <v>1199</v>
      </c>
      <c r="T715" s="19">
        <f t="shared" si="923"/>
        <v>0.5</v>
      </c>
      <c r="V715" s="61">
        <f t="shared" si="924"/>
        <v>49.422742143470039</v>
      </c>
      <c r="W715" s="21">
        <f t="shared" si="925"/>
        <v>0.26666594793226944</v>
      </c>
      <c r="X715" s="21">
        <f t="shared" si="926"/>
        <v>16.477019541105157</v>
      </c>
      <c r="Y715" s="21">
        <f t="shared" si="927"/>
        <v>4.1156447038364474E-3</v>
      </c>
      <c r="Z715" s="21">
        <f t="shared" si="928"/>
        <v>7.161691278643473</v>
      </c>
      <c r="AA715" s="21">
        <f t="shared" si="929"/>
        <v>0.41708481074996812</v>
      </c>
      <c r="AB715" s="21">
        <f t="shared" si="930"/>
        <v>0.48099657027228576</v>
      </c>
      <c r="AC715" s="21">
        <f t="shared" si="931"/>
        <v>3.3088609683924899</v>
      </c>
      <c r="AD715" s="21">
        <f t="shared" si="932"/>
        <v>3.8474784576393248</v>
      </c>
      <c r="AE715" s="21">
        <f t="shared" si="933"/>
        <v>7.5306955528866855</v>
      </c>
      <c r="AF715" s="21">
        <f t="shared" si="934"/>
        <v>0.68031095811789954</v>
      </c>
      <c r="AG715" s="21">
        <f t="shared" si="935"/>
        <v>89.597661873913424</v>
      </c>
      <c r="AH715" s="21"/>
      <c r="AI715" s="61">
        <f t="shared" si="936"/>
        <v>55.160749856419628</v>
      </c>
      <c r="AJ715" s="21">
        <f t="shared" si="937"/>
        <v>0.29762601205769845</v>
      </c>
      <c r="AK715" s="21">
        <f t="shared" si="938"/>
        <v>18.390010628059127</v>
      </c>
      <c r="AL715" s="21">
        <f t="shared" si="939"/>
        <v>4.5934733315119323E-3</v>
      </c>
      <c r="AM715" s="21">
        <f t="shared" si="940"/>
        <v>7.9931675993083218</v>
      </c>
      <c r="AN715" s="21">
        <f t="shared" si="941"/>
        <v>0.46550858808895251</v>
      </c>
      <c r="AO715" s="21">
        <f t="shared" si="942"/>
        <v>0.53684053825999345</v>
      </c>
      <c r="AP715" s="21">
        <f t="shared" si="943"/>
        <v>3.6930215579162033</v>
      </c>
      <c r="AQ715" s="21">
        <f t="shared" si="944"/>
        <v>4.2941728357305804</v>
      </c>
      <c r="AR715" s="21">
        <f t="shared" si="945"/>
        <v>8.4050134739947548</v>
      </c>
      <c r="AS715" s="21">
        <f t="shared" si="946"/>
        <v>0.75929543683323919</v>
      </c>
      <c r="AT715" s="21">
        <f t="shared" si="947"/>
        <v>100</v>
      </c>
      <c r="AU715" s="21"/>
      <c r="AV715" s="21">
        <f>AR715*'[1]diagram lines'!$G$39</f>
        <v>6.9770534353767912</v>
      </c>
      <c r="AW715" s="21">
        <f>AK715*'[1]diagram lines'!$G$40</f>
        <v>9.733214334372132</v>
      </c>
      <c r="AX715" s="21">
        <f>AQ715*'[1]diagram lines'!$G$38</f>
        <v>3.1856416099853515</v>
      </c>
      <c r="AY715" s="21">
        <f>AP715*'[1]diagram lines'!$G$41</f>
        <v>2.639246041336762</v>
      </c>
      <c r="AZ715" s="21">
        <f t="shared" si="948"/>
        <v>12.699186309725334</v>
      </c>
      <c r="BA715" s="21">
        <f t="shared" si="949"/>
        <v>0.7602920735578802</v>
      </c>
      <c r="BB715" s="21">
        <f t="shared" si="950"/>
        <v>0.9577394865168164</v>
      </c>
      <c r="BC715" s="86">
        <f t="shared" si="951"/>
        <v>1.0441252700532166</v>
      </c>
      <c r="BX715" s="61">
        <f t="shared" si="952"/>
        <v>0.86905762316910784</v>
      </c>
      <c r="BY715" s="21">
        <f t="shared" si="953"/>
        <v>3.5268027040560842E-3</v>
      </c>
      <c r="BZ715" s="21">
        <f t="shared" si="954"/>
        <v>0.17072632404864654</v>
      </c>
      <c r="CA715" s="21">
        <f t="shared" si="955"/>
        <v>2.7227753772935063E-5</v>
      </c>
      <c r="CB715" s="21">
        <f t="shared" si="956"/>
        <v>0.10530293667362563</v>
      </c>
      <c r="CC715" s="21">
        <f t="shared" si="957"/>
        <v>6.211333521285594E-3</v>
      </c>
      <c r="CD715" s="21">
        <f t="shared" si="958"/>
        <v>1.2609230769230772E-2</v>
      </c>
      <c r="CE715" s="21">
        <f t="shared" si="959"/>
        <v>6.2333594864479321E-2</v>
      </c>
      <c r="CF715" s="21">
        <f t="shared" si="960"/>
        <v>6.5570156476851105E-2</v>
      </c>
      <c r="CG715" s="21">
        <f t="shared" si="961"/>
        <v>8.4457038216560504E-2</v>
      </c>
      <c r="CH715" s="21">
        <f t="shared" si="962"/>
        <v>5.0633982415600525E-3</v>
      </c>
      <c r="CI715" s="21">
        <f t="shared" si="963"/>
        <v>0.29655704772475028</v>
      </c>
      <c r="CJ715" s="21">
        <f t="shared" si="964"/>
        <v>1.6814427141639268</v>
      </c>
      <c r="CL715" s="68">
        <f t="shared" si="965"/>
        <v>0.51685235295169374</v>
      </c>
      <c r="CM715" s="19">
        <f t="shared" si="966"/>
        <v>2.0974860899794236E-3</v>
      </c>
      <c r="CN715" s="19">
        <f t="shared" si="967"/>
        <v>0.10153561736626737</v>
      </c>
      <c r="CO715" s="19">
        <f t="shared" si="968"/>
        <v>1.6193090340561304E-5</v>
      </c>
      <c r="CP715" s="19">
        <f t="shared" si="969"/>
        <v>6.2626538380753577E-2</v>
      </c>
      <c r="CQ715" s="19">
        <f t="shared" si="970"/>
        <v>3.6940500374846789E-3</v>
      </c>
      <c r="CR715" s="19">
        <f t="shared" si="971"/>
        <v>7.4990546291079149E-3</v>
      </c>
      <c r="CS715" s="19">
        <f t="shared" si="972"/>
        <v>3.7071494817754645E-2</v>
      </c>
      <c r="CT715" s="19">
        <f t="shared" si="973"/>
        <v>3.899636658716317E-2</v>
      </c>
      <c r="CU715" s="19">
        <f t="shared" si="974"/>
        <v>5.022891205577322E-2</v>
      </c>
      <c r="CV715" s="19">
        <f t="shared" si="975"/>
        <v>3.0113415098282159E-3</v>
      </c>
      <c r="CW715" s="19">
        <f t="shared" si="976"/>
        <v>0.17637059248385337</v>
      </c>
      <c r="CX715" s="19">
        <f t="shared" si="977"/>
        <v>0.99999999999999978</v>
      </c>
      <c r="CZ715" s="68">
        <f t="shared" si="978"/>
        <v>2.5805000000000001E-5</v>
      </c>
      <c r="DA715" s="19">
        <f t="shared" si="979"/>
        <v>1.7863239999999998E-5</v>
      </c>
      <c r="DB715" s="19">
        <f t="shared" si="980"/>
        <v>3.667E-5</v>
      </c>
      <c r="DC715" s="19">
        <f t="shared" si="981"/>
        <v>3.8826339999999994E-5</v>
      </c>
      <c r="DD715" s="19">
        <f t="shared" si="982"/>
        <v>1.2330919999999999E-5</v>
      </c>
      <c r="DE715" s="19">
        <f t="shared" si="983"/>
        <v>1.2330919999999999E-5</v>
      </c>
      <c r="DF715" s="19">
        <f t="shared" si="984"/>
        <v>1.0905019999999998E-5</v>
      </c>
      <c r="DG715" s="19">
        <f t="shared" si="985"/>
        <v>1.5347239999999997E-5</v>
      </c>
      <c r="DH715" s="19">
        <f t="shared" si="986"/>
        <v>2.4189679999999998E-5</v>
      </c>
      <c r="DI715" s="19">
        <f t="shared" si="987"/>
        <v>3.7199079999999993E-5</v>
      </c>
      <c r="DJ715" s="19">
        <f t="shared" si="988"/>
        <v>0</v>
      </c>
      <c r="DK715" s="19">
        <f t="shared" si="989"/>
        <v>2.0210959999999994E-5</v>
      </c>
      <c r="DM715" s="68">
        <f t="shared" si="990"/>
        <v>1203.3516514372316</v>
      </c>
      <c r="DN715" s="19">
        <f t="shared" si="991"/>
        <v>9.379440060568875</v>
      </c>
      <c r="DO715" s="19">
        <f t="shared" si="992"/>
        <v>282.31719516402018</v>
      </c>
      <c r="DP715" s="19">
        <f t="shared" si="993"/>
        <v>6.6601039306930163E-2</v>
      </c>
      <c r="DQ715" s="19">
        <f t="shared" si="994"/>
        <v>364.91330595423085</v>
      </c>
      <c r="DR715" s="19">
        <f t="shared" si="995"/>
        <v>21.251934945580956</v>
      </c>
      <c r="DS715" s="19">
        <f t="shared" si="996"/>
        <v>27.71309924723192</v>
      </c>
      <c r="DT715" s="19">
        <f t="shared" si="997"/>
        <v>135.46210454646445</v>
      </c>
      <c r="DU715" s="19">
        <f t="shared" si="998"/>
        <v>99.934549144025269</v>
      </c>
      <c r="DV715" s="19">
        <f t="shared" si="999"/>
        <v>127.19571332554025</v>
      </c>
      <c r="DX715" s="19">
        <f t="shared" si="1000"/>
        <v>157.25121798069159</v>
      </c>
      <c r="DZ715" s="68">
        <f t="shared" si="1001"/>
        <v>2428.8368128448928</v>
      </c>
      <c r="EA715" s="21">
        <f t="shared" si="1002"/>
        <v>2.4288368128448927</v>
      </c>
      <c r="EB715" s="92">
        <f t="shared" si="1003"/>
        <v>926</v>
      </c>
    </row>
    <row r="716" spans="1:132" x14ac:dyDescent="0.3">
      <c r="A716" s="19">
        <f>'A. Thermody. result (all suite)'!C672</f>
        <v>924</v>
      </c>
      <c r="B716" s="19" t="str">
        <f>'A. Thermody. result (all suite)'!A672</f>
        <v>Basanite</v>
      </c>
      <c r="C716" s="24">
        <f>'A. Thermody. result (all suite)'!G672</f>
        <v>40.701379000000003</v>
      </c>
      <c r="D716" s="19">
        <f>'A. Thermody. result (all suite)'!D672</f>
        <v>5000</v>
      </c>
      <c r="E716" s="61">
        <f>'A. Thermody. result (all suite)'!I672</f>
        <v>52.281692</v>
      </c>
      <c r="F716" s="21">
        <f>'A. Thermody. result (all suite)'!J672</f>
        <v>0.27814800000000001</v>
      </c>
      <c r="G716" s="21">
        <f>'A. Thermody. result (all suite)'!K672</f>
        <v>17.395363</v>
      </c>
      <c r="H716" s="21">
        <f>'A. Thermody. result (all suite)'!L672</f>
        <v>4.3020000000000003E-3</v>
      </c>
      <c r="I716" s="21">
        <f>'A. Thermody. result (all suite)'!M672</f>
        <v>7.5209109999999999</v>
      </c>
      <c r="J716" s="21">
        <f>'A. Thermody. result (all suite)'!N672</f>
        <v>0.44229000000000002</v>
      </c>
      <c r="K716" s="21">
        <f>'A. Thermody. result (all suite)'!O672</f>
        <v>0.48489100000000002</v>
      </c>
      <c r="L716" s="21">
        <f>'A. Thermody. result (all suite)'!P672</f>
        <v>3.4609369999999999</v>
      </c>
      <c r="M716" s="21">
        <f>'A. Thermody. result (all suite)'!Q672</f>
        <v>4.0696450000000004</v>
      </c>
      <c r="N716" s="21">
        <f>'A. Thermody. result (all suite)'!R672</f>
        <v>7.9857860000000001</v>
      </c>
      <c r="O716" s="21">
        <f>'A. Thermody. result (all suite)'!S672</f>
        <v>0.71806599999999998</v>
      </c>
      <c r="P716" s="21">
        <f>'A. Thermody. result (all suite)'!T672</f>
        <v>5.3579679999999996</v>
      </c>
      <c r="Q716" s="21">
        <f t="shared" si="921"/>
        <v>99.999998999999988</v>
      </c>
      <c r="S716" s="19">
        <f t="shared" si="922"/>
        <v>1197</v>
      </c>
      <c r="T716" s="19">
        <f t="shared" si="923"/>
        <v>0.5</v>
      </c>
      <c r="V716" s="61">
        <f t="shared" si="924"/>
        <v>49.480455644769073</v>
      </c>
      <c r="W716" s="21">
        <f t="shared" si="925"/>
        <v>0.26324491901832919</v>
      </c>
      <c r="X716" s="21">
        <f t="shared" si="926"/>
        <v>16.463325007655779</v>
      </c>
      <c r="Y716" s="21">
        <f t="shared" si="927"/>
        <v>4.0715002143350025E-3</v>
      </c>
      <c r="Z716" s="21">
        <f t="shared" si="928"/>
        <v>7.1179429912818399</v>
      </c>
      <c r="AA716" s="21">
        <f t="shared" si="929"/>
        <v>0.41859224309582244</v>
      </c>
      <c r="AB716" s="21">
        <f t="shared" si="930"/>
        <v>0.45891069512531696</v>
      </c>
      <c r="AC716" s="21">
        <f t="shared" si="931"/>
        <v>3.2755011011854807</v>
      </c>
      <c r="AD716" s="21">
        <f t="shared" si="932"/>
        <v>3.8515947210058976</v>
      </c>
      <c r="AE716" s="21">
        <f t="shared" si="933"/>
        <v>7.5579101372927608</v>
      </c>
      <c r="AF716" s="21">
        <f t="shared" si="934"/>
        <v>0.67959225311638249</v>
      </c>
      <c r="AG716" s="21">
        <f t="shared" si="935"/>
        <v>89.57114121376101</v>
      </c>
      <c r="AH716" s="21"/>
      <c r="AI716" s="61">
        <f t="shared" si="936"/>
        <v>55.241515262917382</v>
      </c>
      <c r="AJ716" s="21">
        <f t="shared" si="937"/>
        <v>0.2938947918393679</v>
      </c>
      <c r="AK716" s="21">
        <f t="shared" si="938"/>
        <v>18.380166630194147</v>
      </c>
      <c r="AL716" s="21">
        <f t="shared" si="939"/>
        <v>4.5455491123177622E-3</v>
      </c>
      <c r="AM716" s="21">
        <f t="shared" si="940"/>
        <v>7.9466923105232183</v>
      </c>
      <c r="AN716" s="21">
        <f t="shared" si="941"/>
        <v>0.46732936236332467</v>
      </c>
      <c r="AO716" s="21">
        <f t="shared" si="942"/>
        <v>0.51234213264083484</v>
      </c>
      <c r="AP716" s="21">
        <f t="shared" si="943"/>
        <v>3.6568710153737083</v>
      </c>
      <c r="AQ716" s="21">
        <f t="shared" si="944"/>
        <v>4.3000397994417527</v>
      </c>
      <c r="AR716" s="21">
        <f t="shared" si="945"/>
        <v>8.4378852774197135</v>
      </c>
      <c r="AS716" s="21">
        <f t="shared" si="946"/>
        <v>0.75871786817423648</v>
      </c>
      <c r="AT716" s="21">
        <f t="shared" si="947"/>
        <v>100.00000000000001</v>
      </c>
      <c r="AU716" s="21"/>
      <c r="AV716" s="21">
        <f>AR716*'[1]diagram lines'!$G$39</f>
        <v>7.0043405217952426</v>
      </c>
      <c r="AW716" s="21">
        <f>AK716*'[1]diagram lines'!$G$40</f>
        <v>9.7280042372675251</v>
      </c>
      <c r="AX716" s="21">
        <f>AQ716*'[1]diagram lines'!$G$38</f>
        <v>3.1899940299827656</v>
      </c>
      <c r="AY716" s="21">
        <f>AP716*'[1]diagram lines'!$G$41</f>
        <v>2.6134107802094775</v>
      </c>
      <c r="AZ716" s="21">
        <f t="shared" si="948"/>
        <v>12.737925076861465</v>
      </c>
      <c r="BA716" s="21">
        <f t="shared" si="949"/>
        <v>0.75954072985599796</v>
      </c>
      <c r="BB716" s="21">
        <f t="shared" si="950"/>
        <v>0.95425593380892626</v>
      </c>
      <c r="BC716" s="86">
        <f t="shared" si="951"/>
        <v>1.0479368946740373</v>
      </c>
      <c r="BX716" s="61">
        <f t="shared" si="952"/>
        <v>0.8702012649800267</v>
      </c>
      <c r="BY716" s="21">
        <f t="shared" si="953"/>
        <v>3.4820731096644971E-3</v>
      </c>
      <c r="BZ716" s="21">
        <f t="shared" si="954"/>
        <v>0.17060968026677129</v>
      </c>
      <c r="CA716" s="21">
        <f t="shared" si="955"/>
        <v>2.6939695660341914E-5</v>
      </c>
      <c r="CB716" s="21">
        <f t="shared" si="956"/>
        <v>0.10467517049408491</v>
      </c>
      <c r="CC716" s="21">
        <f t="shared" si="957"/>
        <v>6.234705384832253E-3</v>
      </c>
      <c r="CD716" s="21">
        <f t="shared" si="958"/>
        <v>1.2032034739454096E-2</v>
      </c>
      <c r="CE716" s="21">
        <f t="shared" si="959"/>
        <v>6.1714283166904423E-2</v>
      </c>
      <c r="CF716" s="21">
        <f t="shared" si="960"/>
        <v>6.5650024197451209E-2</v>
      </c>
      <c r="CG716" s="21">
        <f t="shared" si="961"/>
        <v>8.4774798301486196E-2</v>
      </c>
      <c r="CH716" s="21">
        <f t="shared" si="962"/>
        <v>5.0587978357662178E-3</v>
      </c>
      <c r="CI716" s="21">
        <f t="shared" si="963"/>
        <v>0.29733451720310766</v>
      </c>
      <c r="CJ716" s="21">
        <f t="shared" si="964"/>
        <v>1.6817942893752094</v>
      </c>
      <c r="CL716" s="68">
        <f t="shared" si="965"/>
        <v>0.51742431906063169</v>
      </c>
      <c r="CM716" s="19">
        <f t="shared" si="966"/>
        <v>2.0704512624775862E-3</v>
      </c>
      <c r="CN716" s="19">
        <f t="shared" si="967"/>
        <v>0.10144503483250213</v>
      </c>
      <c r="CO716" s="19">
        <f t="shared" si="968"/>
        <v>1.6018424982492999E-5</v>
      </c>
      <c r="CP716" s="19">
        <f t="shared" si="969"/>
        <v>6.2240174767730951E-2</v>
      </c>
      <c r="CQ716" s="19">
        <f t="shared" si="970"/>
        <v>3.7071747860128964E-3</v>
      </c>
      <c r="CR716" s="19">
        <f t="shared" si="971"/>
        <v>7.1542844540898199E-3</v>
      </c>
      <c r="CS716" s="19">
        <f t="shared" si="972"/>
        <v>3.6695500488250217E-2</v>
      </c>
      <c r="CT716" s="19">
        <f t="shared" si="973"/>
        <v>3.9035704076412554E-2</v>
      </c>
      <c r="CU716" s="19">
        <f t="shared" si="974"/>
        <v>5.040735293076791E-2</v>
      </c>
      <c r="CV716" s="19">
        <f t="shared" si="975"/>
        <v>3.0079765805635914E-3</v>
      </c>
      <c r="CW716" s="19">
        <f t="shared" si="976"/>
        <v>0.1767960083355784</v>
      </c>
      <c r="CX716" s="19">
        <f t="shared" si="977"/>
        <v>1.0000000000000002</v>
      </c>
      <c r="CZ716" s="68">
        <f t="shared" si="978"/>
        <v>2.5805000000000001E-5</v>
      </c>
      <c r="DA716" s="19">
        <f t="shared" si="979"/>
        <v>1.7848759999999995E-5</v>
      </c>
      <c r="DB716" s="19">
        <f t="shared" si="980"/>
        <v>3.667E-5</v>
      </c>
      <c r="DC716" s="19">
        <f t="shared" si="981"/>
        <v>3.8808159999999989E-5</v>
      </c>
      <c r="DD716" s="19">
        <f t="shared" si="982"/>
        <v>1.2325079999999999E-5</v>
      </c>
      <c r="DE716" s="19">
        <f t="shared" si="983"/>
        <v>1.2325079999999999E-5</v>
      </c>
      <c r="DF716" s="19">
        <f t="shared" si="984"/>
        <v>1.0898479999999998E-5</v>
      </c>
      <c r="DG716" s="19">
        <f t="shared" si="985"/>
        <v>1.5339759999999999E-5</v>
      </c>
      <c r="DH716" s="19">
        <f t="shared" si="986"/>
        <v>2.4174320000000001E-5</v>
      </c>
      <c r="DI716" s="19">
        <f t="shared" si="987"/>
        <v>3.717491999999999E-5</v>
      </c>
      <c r="DJ716" s="19">
        <f t="shared" si="988"/>
        <v>0</v>
      </c>
      <c r="DK716" s="19">
        <f t="shared" si="989"/>
        <v>2.0192039999999995E-5</v>
      </c>
      <c r="DM716" s="68">
        <f t="shared" si="990"/>
        <v>1204.6833206418428</v>
      </c>
      <c r="DN716" s="19">
        <f t="shared" si="991"/>
        <v>9.2660580817216207</v>
      </c>
      <c r="DO716" s="19">
        <f t="shared" si="992"/>
        <v>282.06533273853057</v>
      </c>
      <c r="DP716" s="19">
        <f t="shared" si="993"/>
        <v>6.591351626705072E-2</v>
      </c>
      <c r="DQ716" s="19">
        <f t="shared" si="994"/>
        <v>362.83387670193366</v>
      </c>
      <c r="DR716" s="19">
        <f t="shared" si="995"/>
        <v>21.337547449570703</v>
      </c>
      <c r="DS716" s="19">
        <f t="shared" si="996"/>
        <v>26.454850905797855</v>
      </c>
      <c r="DT716" s="19">
        <f t="shared" si="997"/>
        <v>134.15357654755172</v>
      </c>
      <c r="DU716" s="19">
        <f t="shared" si="998"/>
        <v>100.09891884019133</v>
      </c>
      <c r="DV716" s="19">
        <f t="shared" si="999"/>
        <v>127.73054107657363</v>
      </c>
      <c r="DX716" s="19">
        <f t="shared" si="1000"/>
        <v>157.77821707004958</v>
      </c>
      <c r="DZ716" s="68">
        <f t="shared" si="1001"/>
        <v>2426.4681535700302</v>
      </c>
      <c r="EA716" s="21">
        <f t="shared" si="1002"/>
        <v>2.4264681535700303</v>
      </c>
      <c r="EB716" s="92">
        <f t="shared" si="1003"/>
        <v>924</v>
      </c>
    </row>
    <row r="717" spans="1:132" x14ac:dyDescent="0.3">
      <c r="A717" s="19">
        <f>'A. Thermody. result (all suite)'!C673</f>
        <v>922</v>
      </c>
      <c r="B717" s="19" t="str">
        <f>'A. Thermody. result (all suite)'!A673</f>
        <v>Basanite</v>
      </c>
      <c r="C717" s="24">
        <f>'A. Thermody. result (all suite)'!G673</f>
        <v>40.550097000000001</v>
      </c>
      <c r="D717" s="19">
        <f>'A. Thermody. result (all suite)'!D673</f>
        <v>5000</v>
      </c>
      <c r="E717" s="61">
        <f>'A. Thermody. result (all suite)'!I673</f>
        <v>52.350433000000002</v>
      </c>
      <c r="F717" s="21">
        <f>'A. Thermody. result (all suite)'!J673</f>
        <v>0.27463900000000002</v>
      </c>
      <c r="G717" s="21">
        <f>'A. Thermody. result (all suite)'!K673</f>
        <v>17.383282999999999</v>
      </c>
      <c r="H717" s="21">
        <f>'A. Thermody. result (all suite)'!L673</f>
        <v>4.254E-3</v>
      </c>
      <c r="I717" s="21">
        <f>'A. Thermody. result (all suite)'!M673</f>
        <v>7.4748349999999997</v>
      </c>
      <c r="J717" s="21">
        <f>'A. Thermody. result (all suite)'!N673</f>
        <v>0.44394</v>
      </c>
      <c r="K717" s="21">
        <f>'A. Thermody. result (all suite)'!O673</f>
        <v>0.46232299999999998</v>
      </c>
      <c r="L717" s="21">
        <f>'A. Thermody. result (all suite)'!P673</f>
        <v>3.4266839999999998</v>
      </c>
      <c r="M717" s="21">
        <f>'A. Thermody. result (all suite)'!Q673</f>
        <v>4.0745889999999996</v>
      </c>
      <c r="N717" s="21">
        <f>'A. Thermody. result (all suite)'!R673</f>
        <v>8.0155790000000007</v>
      </c>
      <c r="O717" s="21">
        <f>'A. Thermody. result (all suite)'!S673</f>
        <v>0.71751699999999996</v>
      </c>
      <c r="P717" s="21">
        <f>'A. Thermody. result (all suite)'!T673</f>
        <v>5.3719250000000001</v>
      </c>
      <c r="Q717" s="21">
        <f t="shared" si="921"/>
        <v>100.000001</v>
      </c>
      <c r="S717" s="19">
        <f t="shared" si="922"/>
        <v>1195</v>
      </c>
      <c r="T717" s="19">
        <f t="shared" si="923"/>
        <v>0.5</v>
      </c>
      <c r="V717" s="61">
        <f t="shared" si="924"/>
        <v>49.53820703018701</v>
      </c>
      <c r="W717" s="21">
        <f t="shared" si="925"/>
        <v>0.25988559904678399</v>
      </c>
      <c r="X717" s="21">
        <f t="shared" si="926"/>
        <v>16.449466084040417</v>
      </c>
      <c r="Y717" s="21">
        <f t="shared" si="927"/>
        <v>4.0254783127852169E-3</v>
      </c>
      <c r="Z717" s="21">
        <f t="shared" si="928"/>
        <v>7.0732924739416747</v>
      </c>
      <c r="AA717" s="21">
        <f t="shared" si="929"/>
        <v>0.42009187639348122</v>
      </c>
      <c r="AB717" s="21">
        <f t="shared" si="930"/>
        <v>0.43748735543060646</v>
      </c>
      <c r="AC717" s="21">
        <f t="shared" si="931"/>
        <v>3.2426051073737887</v>
      </c>
      <c r="AD717" s="21">
        <f t="shared" si="932"/>
        <v>3.8557051370505877</v>
      </c>
      <c r="AE717" s="21">
        <f t="shared" si="933"/>
        <v>7.5849881121101594</v>
      </c>
      <c r="AF717" s="21">
        <f t="shared" si="934"/>
        <v>0.67897252528319474</v>
      </c>
      <c r="AG717" s="21">
        <f t="shared" si="935"/>
        <v>89.544726779170489</v>
      </c>
      <c r="AH717" s="21"/>
      <c r="AI717" s="61">
        <f t="shared" si="936"/>
        <v>55.322305189846624</v>
      </c>
      <c r="AJ717" s="21">
        <f t="shared" si="937"/>
        <v>0.29022993133665742</v>
      </c>
      <c r="AK717" s="21">
        <f t="shared" si="938"/>
        <v>18.370111424436018</v>
      </c>
      <c r="AL717" s="21">
        <f t="shared" si="939"/>
        <v>4.4954945506870498E-3</v>
      </c>
      <c r="AM717" s="21">
        <f t="shared" si="940"/>
        <v>7.8991725457886304</v>
      </c>
      <c r="AN717" s="21">
        <f t="shared" si="941"/>
        <v>0.46914194894969646</v>
      </c>
      <c r="AO717" s="21">
        <f t="shared" si="942"/>
        <v>0.48856853012630208</v>
      </c>
      <c r="AP717" s="21">
        <f t="shared" si="943"/>
        <v>3.6212127994655621</v>
      </c>
      <c r="AQ717" s="21">
        <f t="shared" si="944"/>
        <v>4.305898600326608</v>
      </c>
      <c r="AR717" s="21">
        <f t="shared" si="945"/>
        <v>8.4706139433713101</v>
      </c>
      <c r="AS717" s="21">
        <f t="shared" si="946"/>
        <v>0.75824959180190876</v>
      </c>
      <c r="AT717" s="21">
        <f t="shared" si="947"/>
        <v>100.00000000000001</v>
      </c>
      <c r="AU717" s="21"/>
      <c r="AV717" s="21">
        <f>AR717*'[1]diagram lines'!$G$39</f>
        <v>7.0315087889157422</v>
      </c>
      <c r="AW717" s="21">
        <f>AK717*'[1]diagram lines'!$G$40</f>
        <v>9.7226823549260999</v>
      </c>
      <c r="AX717" s="21">
        <f>AQ717*'[1]diagram lines'!$G$38</f>
        <v>3.1943403943694326</v>
      </c>
      <c r="AY717" s="21">
        <f>AP717*'[1]diagram lines'!$G$41</f>
        <v>2.5879273640688449</v>
      </c>
      <c r="AZ717" s="21">
        <f t="shared" si="948"/>
        <v>12.776512543697919</v>
      </c>
      <c r="BA717" s="21">
        <f t="shared" si="949"/>
        <v>0.75876790257699511</v>
      </c>
      <c r="BB717" s="21">
        <f t="shared" si="950"/>
        <v>0.95079461672664467</v>
      </c>
      <c r="BC717" s="86">
        <f t="shared" si="951"/>
        <v>1.0517518530371548</v>
      </c>
      <c r="BX717" s="61">
        <f t="shared" si="952"/>
        <v>0.87134542276964055</v>
      </c>
      <c r="BY717" s="21">
        <f t="shared" si="953"/>
        <v>3.4381447170756139E-3</v>
      </c>
      <c r="BZ717" s="21">
        <f t="shared" si="954"/>
        <v>0.17049120243232641</v>
      </c>
      <c r="CA717" s="21">
        <f t="shared" si="955"/>
        <v>2.6639113281983844E-5</v>
      </c>
      <c r="CB717" s="21">
        <f t="shared" si="956"/>
        <v>0.10403389004871259</v>
      </c>
      <c r="CC717" s="21">
        <f t="shared" si="957"/>
        <v>6.2579644770228366E-3</v>
      </c>
      <c r="CD717" s="21">
        <f t="shared" si="958"/>
        <v>1.1472034739454094E-2</v>
      </c>
      <c r="CE717" s="21">
        <f t="shared" si="959"/>
        <v>6.1103495007132663E-2</v>
      </c>
      <c r="CF717" s="21">
        <f t="shared" si="960"/>
        <v>6.5729778996612351E-2</v>
      </c>
      <c r="CG717" s="21">
        <f t="shared" si="961"/>
        <v>8.5091072186836522E-2</v>
      </c>
      <c r="CH717" s="21">
        <f t="shared" si="962"/>
        <v>5.0549301132841121E-3</v>
      </c>
      <c r="CI717" s="21">
        <f t="shared" si="963"/>
        <v>0.29810904550499445</v>
      </c>
      <c r="CJ717" s="21">
        <f t="shared" si="964"/>
        <v>1.682153620106374</v>
      </c>
      <c r="CL717" s="68">
        <f t="shared" si="965"/>
        <v>0.51799396461456326</v>
      </c>
      <c r="CM717" s="19">
        <f t="shared" si="966"/>
        <v>2.0438946098503157E-3</v>
      </c>
      <c r="CN717" s="19">
        <f t="shared" si="967"/>
        <v>0.101352932570775</v>
      </c>
      <c r="CO717" s="19">
        <f t="shared" si="968"/>
        <v>1.5836314212669395E-5</v>
      </c>
      <c r="CP717" s="19">
        <f t="shared" si="969"/>
        <v>6.1845653574810734E-2</v>
      </c>
      <c r="CQ717" s="19">
        <f t="shared" si="970"/>
        <v>3.7202098561171259E-3</v>
      </c>
      <c r="CR717" s="19">
        <f t="shared" si="971"/>
        <v>6.8198496274844622E-3</v>
      </c>
      <c r="CS717" s="19">
        <f t="shared" si="972"/>
        <v>3.632456291552532E-2</v>
      </c>
      <c r="CT717" s="19">
        <f t="shared" si="973"/>
        <v>3.9074777838932338E-2</v>
      </c>
      <c r="CU717" s="19">
        <f t="shared" si="974"/>
        <v>5.0584602482058469E-2</v>
      </c>
      <c r="CV717" s="19">
        <f t="shared" si="975"/>
        <v>3.0050347678498321E-3</v>
      </c>
      <c r="CW717" s="19">
        <f t="shared" si="976"/>
        <v>0.17721868082782058</v>
      </c>
      <c r="CX717" s="19">
        <f t="shared" si="977"/>
        <v>1.0000000000000002</v>
      </c>
      <c r="CZ717" s="68">
        <f t="shared" si="978"/>
        <v>2.5805000000000001E-5</v>
      </c>
      <c r="DA717" s="19">
        <f t="shared" si="979"/>
        <v>1.7834279999999998E-5</v>
      </c>
      <c r="DB717" s="19">
        <f t="shared" si="980"/>
        <v>3.667E-5</v>
      </c>
      <c r="DC717" s="19">
        <f t="shared" si="981"/>
        <v>3.8789979999999991E-5</v>
      </c>
      <c r="DD717" s="19">
        <f t="shared" si="982"/>
        <v>1.2319239999999998E-5</v>
      </c>
      <c r="DE717" s="19">
        <f t="shared" si="983"/>
        <v>1.2319239999999998E-5</v>
      </c>
      <c r="DF717" s="19">
        <f t="shared" si="984"/>
        <v>1.0891939999999998E-5</v>
      </c>
      <c r="DG717" s="19">
        <f t="shared" si="985"/>
        <v>1.5332279999999997E-5</v>
      </c>
      <c r="DH717" s="19">
        <f t="shared" si="986"/>
        <v>2.4158960000000001E-5</v>
      </c>
      <c r="DI717" s="19">
        <f t="shared" si="987"/>
        <v>3.7150759999999994E-5</v>
      </c>
      <c r="DJ717" s="19">
        <f t="shared" si="988"/>
        <v>0</v>
      </c>
      <c r="DK717" s="19">
        <f t="shared" si="989"/>
        <v>2.0173119999999996E-5</v>
      </c>
      <c r="DM717" s="68">
        <f t="shared" si="990"/>
        <v>1206.0095870584366</v>
      </c>
      <c r="DN717" s="19">
        <f t="shared" si="991"/>
        <v>9.1546337410225274</v>
      </c>
      <c r="DO717" s="19">
        <f t="shared" si="992"/>
        <v>281.8092447481925</v>
      </c>
      <c r="DP717" s="19">
        <f t="shared" si="993"/>
        <v>6.519469761575479E-2</v>
      </c>
      <c r="DQ717" s="19">
        <f t="shared" si="994"/>
        <v>360.70489813902088</v>
      </c>
      <c r="DR717" s="19">
        <f t="shared" si="995"/>
        <v>21.422724712965159</v>
      </c>
      <c r="DS717" s="19">
        <f t="shared" si="996"/>
        <v>25.233332169257622</v>
      </c>
      <c r="DT717" s="19">
        <f t="shared" si="997"/>
        <v>132.86226760160002</v>
      </c>
      <c r="DU717" s="19">
        <f t="shared" si="998"/>
        <v>100.26282084309159</v>
      </c>
      <c r="DV717" s="19">
        <f t="shared" si="999"/>
        <v>128.26304371188931</v>
      </c>
      <c r="DX717" s="19">
        <f t="shared" si="1000"/>
        <v>158.30375413011609</v>
      </c>
      <c r="DZ717" s="68">
        <f t="shared" si="1001"/>
        <v>2424.0915015532078</v>
      </c>
      <c r="EA717" s="21">
        <f t="shared" si="1002"/>
        <v>2.4240915015532076</v>
      </c>
      <c r="EB717" s="92">
        <f t="shared" si="1003"/>
        <v>922</v>
      </c>
    </row>
    <row r="718" spans="1:132" x14ac:dyDescent="0.3">
      <c r="A718" s="19">
        <f>'A. Thermody. result (all suite)'!C674</f>
        <v>920</v>
      </c>
      <c r="B718" s="19" t="str">
        <f>'A. Thermody. result (all suite)'!A674</f>
        <v>Basanite</v>
      </c>
      <c r="C718" s="24">
        <f>'A. Thermody. result (all suite)'!G674</f>
        <v>40.400624000000001</v>
      </c>
      <c r="D718" s="19">
        <f>'A. Thermody. result (all suite)'!D674</f>
        <v>5000</v>
      </c>
      <c r="E718" s="61">
        <f>'A. Thermody. result (all suite)'!I674</f>
        <v>52.419187000000001</v>
      </c>
      <c r="F718" s="21">
        <f>'A. Thermody. result (all suite)'!J674</f>
        <v>0.27119199999999999</v>
      </c>
      <c r="G718" s="21">
        <f>'A. Thermody. result (all suite)'!K674</f>
        <v>17.371037999999999</v>
      </c>
      <c r="H718" s="21">
        <f>'A. Thermody. result (all suite)'!L674</f>
        <v>4.2059999999999997E-3</v>
      </c>
      <c r="I718" s="21">
        <f>'A. Thermody. result (all suite)'!M674</f>
        <v>7.4278029999999999</v>
      </c>
      <c r="J718" s="21">
        <f>'A. Thermody. result (all suite)'!N674</f>
        <v>0.44558199999999998</v>
      </c>
      <c r="K718" s="21">
        <f>'A. Thermody. result (all suite)'!O674</f>
        <v>0.44043700000000002</v>
      </c>
      <c r="L718" s="21">
        <f>'A. Thermody. result (all suite)'!P674</f>
        <v>3.3928970000000001</v>
      </c>
      <c r="M718" s="21">
        <f>'A. Thermody. result (all suite)'!Q674</f>
        <v>4.079523</v>
      </c>
      <c r="N718" s="21">
        <f>'A. Thermody. result (all suite)'!R674</f>
        <v>8.0452349999999999</v>
      </c>
      <c r="O718" s="21">
        <f>'A. Thermody. result (all suite)'!S674</f>
        <v>0.71707100000000001</v>
      </c>
      <c r="P718" s="21">
        <f>'A. Thermody. result (all suite)'!T674</f>
        <v>5.3858280000000001</v>
      </c>
      <c r="Q718" s="21">
        <f t="shared" si="921"/>
        <v>99.999999000000017</v>
      </c>
      <c r="S718" s="19">
        <f t="shared" si="922"/>
        <v>1193</v>
      </c>
      <c r="T718" s="19">
        <f t="shared" si="923"/>
        <v>0.5</v>
      </c>
      <c r="V718" s="61">
        <f t="shared" si="924"/>
        <v>49.595979720949565</v>
      </c>
      <c r="W718" s="21">
        <f t="shared" si="925"/>
        <v>0.25658606518418065</v>
      </c>
      <c r="X718" s="21">
        <f t="shared" si="926"/>
        <v>16.435463762149617</v>
      </c>
      <c r="Y718" s="21">
        <f t="shared" si="927"/>
        <v>3.9794720720547202E-3</v>
      </c>
      <c r="Z718" s="21">
        <f t="shared" si="928"/>
        <v>7.0277543022406732</v>
      </c>
      <c r="AA718" s="21">
        <f t="shared" si="929"/>
        <v>0.42158371964105718</v>
      </c>
      <c r="AB718" s="21">
        <f t="shared" si="930"/>
        <v>0.41671582049442818</v>
      </c>
      <c r="AC718" s="21">
        <f t="shared" si="931"/>
        <v>3.2101614015354838</v>
      </c>
      <c r="AD718" s="21">
        <f t="shared" si="932"/>
        <v>3.8598069058023987</v>
      </c>
      <c r="AE718" s="21">
        <f t="shared" si="933"/>
        <v>7.6119324763711749</v>
      </c>
      <c r="AF718" s="21">
        <f t="shared" si="934"/>
        <v>0.67845078891591781</v>
      </c>
      <c r="AG718" s="21">
        <f t="shared" si="935"/>
        <v>89.518414435356576</v>
      </c>
      <c r="AH718" s="21"/>
      <c r="AI718" s="61">
        <f t="shared" si="936"/>
        <v>55.403103410376005</v>
      </c>
      <c r="AJ718" s="21">
        <f t="shared" si="937"/>
        <v>0.286629367602872</v>
      </c>
      <c r="AK718" s="21">
        <f t="shared" si="938"/>
        <v>18.359869157443651</v>
      </c>
      <c r="AL718" s="21">
        <f t="shared" si="939"/>
        <v>4.445422874338769E-3</v>
      </c>
      <c r="AM718" s="21">
        <f t="shared" si="940"/>
        <v>7.850624194551151</v>
      </c>
      <c r="AN718" s="21">
        <f t="shared" si="941"/>
        <v>0.4709463659518825</v>
      </c>
      <c r="AO718" s="21">
        <f t="shared" si="942"/>
        <v>0.46550849132314426</v>
      </c>
      <c r="AP718" s="21">
        <f t="shared" si="943"/>
        <v>3.5860346966417951</v>
      </c>
      <c r="AQ718" s="21">
        <f t="shared" si="944"/>
        <v>4.3117462816431571</v>
      </c>
      <c r="AR718" s="21">
        <f t="shared" si="945"/>
        <v>8.5032029715717723</v>
      </c>
      <c r="AS718" s="21">
        <f t="shared" si="946"/>
        <v>0.75788964002020354</v>
      </c>
      <c r="AT718" s="21">
        <f t="shared" si="947"/>
        <v>99.999999999999972</v>
      </c>
      <c r="AU718" s="21"/>
      <c r="AV718" s="21">
        <f>AR718*'[1]diagram lines'!$G$39</f>
        <v>7.0585611418792595</v>
      </c>
      <c r="AW718" s="21">
        <f>AK718*'[1]diagram lines'!$G$40</f>
        <v>9.7172614673625848</v>
      </c>
      <c r="AX718" s="21">
        <f>AQ718*'[1]diagram lines'!$G$38</f>
        <v>3.1986785096797736</v>
      </c>
      <c r="AY718" s="21">
        <f>AP718*'[1]diagram lines'!$G$41</f>
        <v>2.5627870644081647</v>
      </c>
      <c r="AZ718" s="21">
        <f t="shared" si="948"/>
        <v>12.81494925321493</v>
      </c>
      <c r="BA718" s="21">
        <f t="shared" si="949"/>
        <v>0.7579751339566122</v>
      </c>
      <c r="BB718" s="21">
        <f t="shared" si="950"/>
        <v>0.94735638412090972</v>
      </c>
      <c r="BC718" s="86">
        <f t="shared" si="951"/>
        <v>1.0555689672455635</v>
      </c>
      <c r="BX718" s="61">
        <f t="shared" si="952"/>
        <v>0.87248979693741679</v>
      </c>
      <c r="BY718" s="21">
        <f t="shared" si="953"/>
        <v>3.3949924887330999E-3</v>
      </c>
      <c r="BZ718" s="21">
        <f t="shared" si="954"/>
        <v>0.17037110631620242</v>
      </c>
      <c r="CA718" s="21">
        <f t="shared" si="955"/>
        <v>2.6338530903625774E-5</v>
      </c>
      <c r="CB718" s="21">
        <f t="shared" si="956"/>
        <v>0.10337930410577593</v>
      </c>
      <c r="CC718" s="21">
        <f t="shared" si="957"/>
        <v>6.2811107978573439E-3</v>
      </c>
      <c r="CD718" s="21">
        <f t="shared" si="958"/>
        <v>1.0928957816377172E-2</v>
      </c>
      <c r="CE718" s="21">
        <f t="shared" si="959"/>
        <v>6.050101640513552E-2</v>
      </c>
      <c r="CF718" s="21">
        <f t="shared" si="960"/>
        <v>6.5809372479432166E-2</v>
      </c>
      <c r="CG718" s="21">
        <f t="shared" si="961"/>
        <v>8.5405891719745219E-2</v>
      </c>
      <c r="CH718" s="21">
        <f t="shared" si="962"/>
        <v>5.051788029081892E-3</v>
      </c>
      <c r="CI718" s="21">
        <f t="shared" si="963"/>
        <v>0.298880577136515</v>
      </c>
      <c r="CJ718" s="21">
        <f t="shared" si="964"/>
        <v>1.6825202527631764</v>
      </c>
      <c r="CL718" s="68">
        <f t="shared" si="965"/>
        <v>0.51856124495651124</v>
      </c>
      <c r="CM718" s="19">
        <f t="shared" si="966"/>
        <v>2.0178018559702669E-3</v>
      </c>
      <c r="CN718" s="19">
        <f t="shared" si="967"/>
        <v>0.10125946836978909</v>
      </c>
      <c r="CO718" s="19">
        <f t="shared" si="968"/>
        <v>1.5654213291263757E-5</v>
      </c>
      <c r="CP718" s="19">
        <f t="shared" si="969"/>
        <v>6.1443126129386995E-2</v>
      </c>
      <c r="CQ718" s="19">
        <f t="shared" si="970"/>
        <v>3.7331561314296068E-3</v>
      </c>
      <c r="CR718" s="19">
        <f t="shared" si="971"/>
        <v>6.4955876747567927E-3</v>
      </c>
      <c r="CS718" s="19">
        <f t="shared" si="972"/>
        <v>3.5958566505084062E-2</v>
      </c>
      <c r="CT718" s="19">
        <f t="shared" si="973"/>
        <v>3.9113569284740836E-2</v>
      </c>
      <c r="CU718" s="19">
        <f t="shared" si="974"/>
        <v>5.0760691634757132E-2</v>
      </c>
      <c r="CV718" s="19">
        <f t="shared" si="975"/>
        <v>3.0025124635411791E-3</v>
      </c>
      <c r="CW718" s="19">
        <f t="shared" si="976"/>
        <v>0.17763862078074136</v>
      </c>
      <c r="CX718" s="19">
        <f t="shared" si="977"/>
        <v>0.99999999999999989</v>
      </c>
      <c r="CZ718" s="68">
        <f t="shared" si="978"/>
        <v>2.5805000000000001E-5</v>
      </c>
      <c r="DA718" s="19">
        <f t="shared" si="979"/>
        <v>1.7819799999999995E-5</v>
      </c>
      <c r="DB718" s="19">
        <f t="shared" si="980"/>
        <v>3.667E-5</v>
      </c>
      <c r="DC718" s="19">
        <f t="shared" si="981"/>
        <v>3.8771799999999994E-5</v>
      </c>
      <c r="DD718" s="19">
        <f t="shared" si="982"/>
        <v>1.2313399999999998E-5</v>
      </c>
      <c r="DE718" s="19">
        <f t="shared" si="983"/>
        <v>1.2313399999999998E-5</v>
      </c>
      <c r="DF718" s="19">
        <f t="shared" si="984"/>
        <v>1.0885399999999999E-5</v>
      </c>
      <c r="DG718" s="19">
        <f t="shared" si="985"/>
        <v>1.5324799999999996E-5</v>
      </c>
      <c r="DH718" s="19">
        <f t="shared" si="986"/>
        <v>2.41436E-5</v>
      </c>
      <c r="DI718" s="19">
        <f t="shared" si="987"/>
        <v>3.7126599999999991E-5</v>
      </c>
      <c r="DJ718" s="19">
        <f t="shared" si="988"/>
        <v>0</v>
      </c>
      <c r="DK718" s="19">
        <f t="shared" si="989"/>
        <v>2.0154199999999994E-5</v>
      </c>
      <c r="DM718" s="68">
        <f t="shared" si="990"/>
        <v>1207.3303467152564</v>
      </c>
      <c r="DN718" s="19">
        <f t="shared" si="991"/>
        <v>9.0451078157389517</v>
      </c>
      <c r="DO718" s="19">
        <f t="shared" si="992"/>
        <v>281.54936992047169</v>
      </c>
      <c r="DP718" s="19">
        <f t="shared" si="993"/>
        <v>6.4475245422753388E-2</v>
      </c>
      <c r="DQ718" s="19">
        <f t="shared" si="994"/>
        <v>358.5271827761996</v>
      </c>
      <c r="DR718" s="19">
        <f t="shared" si="995"/>
        <v>21.507471207271454</v>
      </c>
      <c r="DS718" s="19">
        <f t="shared" si="996"/>
        <v>24.048007725274108</v>
      </c>
      <c r="DT718" s="19">
        <f t="shared" si="997"/>
        <v>131.58777991263278</v>
      </c>
      <c r="DU718" s="19">
        <f t="shared" si="998"/>
        <v>100.42620652931147</v>
      </c>
      <c r="DV718" s="19">
        <f t="shared" si="999"/>
        <v>128.79329515749149</v>
      </c>
      <c r="DX718" s="19">
        <f t="shared" si="1000"/>
        <v>158.82783471777398</v>
      </c>
      <c r="DZ718" s="68">
        <f t="shared" si="1001"/>
        <v>2421.707077722845</v>
      </c>
      <c r="EA718" s="21">
        <f t="shared" si="1002"/>
        <v>2.4217070777228451</v>
      </c>
      <c r="EB718" s="92">
        <f t="shared" si="1003"/>
        <v>920</v>
      </c>
    </row>
    <row r="719" spans="1:132" x14ac:dyDescent="0.3">
      <c r="A719" s="19">
        <f>'A. Thermody. result (all suite)'!C675</f>
        <v>918</v>
      </c>
      <c r="B719" s="19" t="str">
        <f>'A. Thermody. result (all suite)'!A675</f>
        <v>Basanite</v>
      </c>
      <c r="C719" s="24">
        <f>'A. Thermody. result (all suite)'!G675</f>
        <v>40.252921000000001</v>
      </c>
      <c r="D719" s="19">
        <f>'A. Thermody. result (all suite)'!D675</f>
        <v>5000</v>
      </c>
      <c r="E719" s="61">
        <f>'A. Thermody. result (all suite)'!I675</f>
        <v>52.487934000000003</v>
      </c>
      <c r="F719" s="21">
        <f>'A. Thermody. result (all suite)'!J675</f>
        <v>0.26780900000000002</v>
      </c>
      <c r="G719" s="21">
        <f>'A. Thermody. result (all suite)'!K675</f>
        <v>17.358647999999999</v>
      </c>
      <c r="H719" s="21">
        <f>'A. Thermody. result (all suite)'!L675</f>
        <v>4.1570000000000001E-3</v>
      </c>
      <c r="I719" s="21">
        <f>'A. Thermody. result (all suite)'!M675</f>
        <v>7.3798360000000001</v>
      </c>
      <c r="J719" s="21">
        <f>'A. Thermody. result (all suite)'!N675</f>
        <v>0.44721699999999998</v>
      </c>
      <c r="K719" s="21">
        <f>'A. Thermody. result (all suite)'!O675</f>
        <v>0.41922399999999999</v>
      </c>
      <c r="L719" s="21">
        <f>'A. Thermody. result (all suite)'!P675</f>
        <v>3.3595649999999999</v>
      </c>
      <c r="M719" s="21">
        <f>'A. Thermody. result (all suite)'!Q675</f>
        <v>4.0844459999999998</v>
      </c>
      <c r="N719" s="21">
        <f>'A. Thermody. result (all suite)'!R675</f>
        <v>8.0747560000000007</v>
      </c>
      <c r="O719" s="21">
        <f>'A. Thermody. result (all suite)'!S675</f>
        <v>0.71672899999999995</v>
      </c>
      <c r="P719" s="21">
        <f>'A. Thermody. result (all suite)'!T675</f>
        <v>5.3996789999999999</v>
      </c>
      <c r="Q719" s="21">
        <f t="shared" si="921"/>
        <v>100</v>
      </c>
      <c r="S719" s="19">
        <f t="shared" si="922"/>
        <v>1191</v>
      </c>
      <c r="T719" s="19">
        <f t="shared" si="923"/>
        <v>0.5</v>
      </c>
      <c r="V719" s="61">
        <f t="shared" si="924"/>
        <v>49.653754050268134</v>
      </c>
      <c r="W719" s="21">
        <f t="shared" si="925"/>
        <v>0.25334817366689</v>
      </c>
      <c r="X719" s="21">
        <f t="shared" si="926"/>
        <v>16.42133672926008</v>
      </c>
      <c r="Y719" s="21">
        <f t="shared" si="927"/>
        <v>3.9325353439700001E-3</v>
      </c>
      <c r="Z719" s="21">
        <f t="shared" si="928"/>
        <v>6.9813485452735593</v>
      </c>
      <c r="AA719" s="21">
        <f t="shared" si="929"/>
        <v>0.42306871756656994</v>
      </c>
      <c r="AB719" s="21">
        <f t="shared" si="930"/>
        <v>0.39658724970903997</v>
      </c>
      <c r="AC719" s="21">
        <f t="shared" si="931"/>
        <v>3.1781592742036495</v>
      </c>
      <c r="AD719" s="21">
        <f t="shared" si="932"/>
        <v>3.8638990270716596</v>
      </c>
      <c r="AE719" s="21">
        <f t="shared" si="933"/>
        <v>7.63874509596676</v>
      </c>
      <c r="AF719" s="21">
        <f t="shared" si="934"/>
        <v>0.67802793470008993</v>
      </c>
      <c r="AG719" s="21">
        <f t="shared" si="935"/>
        <v>89.492207333030393</v>
      </c>
      <c r="AH719" s="21"/>
      <c r="AI719" s="61">
        <f t="shared" si="936"/>
        <v>55.483885725926875</v>
      </c>
      <c r="AJ719" s="21">
        <f t="shared" si="937"/>
        <v>0.28309523389460806</v>
      </c>
      <c r="AK719" s="21">
        <f t="shared" si="938"/>
        <v>18.349459934707838</v>
      </c>
      <c r="AL719" s="21">
        <f t="shared" si="939"/>
        <v>4.3942768439443249E-3</v>
      </c>
      <c r="AM719" s="21">
        <f t="shared" si="940"/>
        <v>7.8010686665640394</v>
      </c>
      <c r="AN719" s="21">
        <f t="shared" si="941"/>
        <v>0.47274363899885713</v>
      </c>
      <c r="AO719" s="21">
        <f t="shared" si="942"/>
        <v>0.44315283031650604</v>
      </c>
      <c r="AP719" s="21">
        <f t="shared" si="943"/>
        <v>3.5513251588226642</v>
      </c>
      <c r="AQ719" s="21">
        <f t="shared" si="944"/>
        <v>4.3175815439357761</v>
      </c>
      <c r="AR719" s="21">
        <f t="shared" si="945"/>
        <v>8.5356539117874686</v>
      </c>
      <c r="AS719" s="21">
        <f t="shared" si="946"/>
        <v>0.75763907820143661</v>
      </c>
      <c r="AT719" s="21">
        <f t="shared" si="947"/>
        <v>100</v>
      </c>
      <c r="AU719" s="21"/>
      <c r="AV719" s="21">
        <f>AR719*'[1]diagram lines'!$G$39</f>
        <v>7.0854988671563994</v>
      </c>
      <c r="AW719" s="21">
        <f>AK719*'[1]diagram lines'!$G$40</f>
        <v>9.7117522157372864</v>
      </c>
      <c r="AX719" s="21">
        <f>AQ719*'[1]diagram lines'!$G$38</f>
        <v>3.2030074119097613</v>
      </c>
      <c r="AY719" s="21">
        <f>AP719*'[1]diagram lines'!$G$41</f>
        <v>2.5379816283041148</v>
      </c>
      <c r="AZ719" s="21">
        <f t="shared" si="948"/>
        <v>12.853235455723244</v>
      </c>
      <c r="BA719" s="21">
        <f t="shared" si="949"/>
        <v>0.75716379151277891</v>
      </c>
      <c r="BB719" s="21">
        <f t="shared" si="950"/>
        <v>0.94394190490971608</v>
      </c>
      <c r="BC719" s="86">
        <f t="shared" si="951"/>
        <v>1.0593872300813318</v>
      </c>
      <c r="BX719" s="61">
        <f t="shared" si="952"/>
        <v>0.87363405459387489</v>
      </c>
      <c r="BY719" s="21">
        <f t="shared" si="953"/>
        <v>3.3526414621932905E-3</v>
      </c>
      <c r="BZ719" s="21">
        <f t="shared" si="954"/>
        <v>0.1702495880737544</v>
      </c>
      <c r="CA719" s="21">
        <f t="shared" si="955"/>
        <v>2.6031686392385247E-5</v>
      </c>
      <c r="CB719" s="21">
        <f t="shared" si="956"/>
        <v>0.102711704940849</v>
      </c>
      <c r="CC719" s="21">
        <f t="shared" si="957"/>
        <v>6.3041584437552858E-3</v>
      </c>
      <c r="CD719" s="21">
        <f t="shared" si="958"/>
        <v>1.0402580645161291E-2</v>
      </c>
      <c r="CE719" s="21">
        <f t="shared" si="959"/>
        <v>5.9906651212553494E-2</v>
      </c>
      <c r="CF719" s="21">
        <f t="shared" si="960"/>
        <v>6.5888788514276486E-2</v>
      </c>
      <c r="CG719" s="21">
        <f t="shared" si="961"/>
        <v>8.5719278131634824E-2</v>
      </c>
      <c r="CH719" s="21">
        <f t="shared" si="962"/>
        <v>5.0493786281913993E-3</v>
      </c>
      <c r="CI719" s="21">
        <f t="shared" si="963"/>
        <v>0.2996492230854606</v>
      </c>
      <c r="CJ719" s="21">
        <f t="shared" si="964"/>
        <v>1.6828940794180975</v>
      </c>
      <c r="CL719" s="68">
        <f t="shared" si="965"/>
        <v>0.51912598973308854</v>
      </c>
      <c r="CM719" s="19">
        <f t="shared" si="966"/>
        <v>1.9921880427272937E-3</v>
      </c>
      <c r="CN719" s="19">
        <f t="shared" si="967"/>
        <v>0.10116476738252143</v>
      </c>
      <c r="CO719" s="19">
        <f t="shared" si="968"/>
        <v>1.5468404524535703E-5</v>
      </c>
      <c r="CP719" s="19">
        <f t="shared" si="969"/>
        <v>6.1032780492260165E-2</v>
      </c>
      <c r="CQ719" s="19">
        <f t="shared" si="970"/>
        <v>3.7460221180022841E-3</v>
      </c>
      <c r="CR719" s="19">
        <f t="shared" si="971"/>
        <v>6.1813638614488685E-3</v>
      </c>
      <c r="CS719" s="19">
        <f t="shared" si="972"/>
        <v>3.5597398520332134E-2</v>
      </c>
      <c r="CT719" s="19">
        <f t="shared" si="973"/>
        <v>3.9152071018669916E-2</v>
      </c>
      <c r="CU719" s="19">
        <f t="shared" si="974"/>
        <v>5.0935634737793119E-2</v>
      </c>
      <c r="CV719" s="19">
        <f t="shared" si="975"/>
        <v>3.0004138049718183E-3</v>
      </c>
      <c r="CW719" s="19">
        <f t="shared" si="976"/>
        <v>0.17805590188365972</v>
      </c>
      <c r="CX719" s="19">
        <f t="shared" si="977"/>
        <v>0.99999999999999978</v>
      </c>
      <c r="CZ719" s="68">
        <f t="shared" si="978"/>
        <v>2.5805000000000001E-5</v>
      </c>
      <c r="DA719" s="19">
        <f t="shared" si="979"/>
        <v>1.7805319999999998E-5</v>
      </c>
      <c r="DB719" s="19">
        <f t="shared" si="980"/>
        <v>3.667E-5</v>
      </c>
      <c r="DC719" s="19">
        <f t="shared" si="981"/>
        <v>3.8753619999999996E-5</v>
      </c>
      <c r="DD719" s="19">
        <f t="shared" si="982"/>
        <v>1.2307559999999998E-5</v>
      </c>
      <c r="DE719" s="19">
        <f t="shared" si="983"/>
        <v>1.2307559999999998E-5</v>
      </c>
      <c r="DF719" s="19">
        <f t="shared" si="984"/>
        <v>1.0878859999999999E-5</v>
      </c>
      <c r="DG719" s="19">
        <f t="shared" si="985"/>
        <v>1.5317319999999998E-5</v>
      </c>
      <c r="DH719" s="19">
        <f t="shared" si="986"/>
        <v>2.412824E-5</v>
      </c>
      <c r="DI719" s="19">
        <f t="shared" si="987"/>
        <v>3.7102439999999995E-5</v>
      </c>
      <c r="DJ719" s="19">
        <f t="shared" si="988"/>
        <v>0</v>
      </c>
      <c r="DK719" s="19">
        <f t="shared" si="989"/>
        <v>2.0135279999999995E-5</v>
      </c>
      <c r="DM719" s="68">
        <f t="shared" si="990"/>
        <v>1208.6452029902716</v>
      </c>
      <c r="DN719" s="19">
        <f t="shared" si="991"/>
        <v>8.9375524198978855</v>
      </c>
      <c r="DO719" s="19">
        <f t="shared" si="992"/>
        <v>281.28605624002955</v>
      </c>
      <c r="DP719" s="19">
        <f t="shared" si="993"/>
        <v>6.3739839491719907E-2</v>
      </c>
      <c r="DQ719" s="19">
        <f t="shared" si="994"/>
        <v>356.30175911138298</v>
      </c>
      <c r="DR719" s="19">
        <f t="shared" si="995"/>
        <v>21.591835347630404</v>
      </c>
      <c r="DS719" s="19">
        <f t="shared" si="996"/>
        <v>22.89844373550072</v>
      </c>
      <c r="DT719" s="19">
        <f t="shared" si="997"/>
        <v>130.32972537103268</v>
      </c>
      <c r="DU719" s="19">
        <f t="shared" si="998"/>
        <v>100.58905591320993</v>
      </c>
      <c r="DV719" s="19">
        <f t="shared" si="999"/>
        <v>129.32132744639202</v>
      </c>
      <c r="DX719" s="19">
        <f t="shared" si="1000"/>
        <v>159.35052067532953</v>
      </c>
      <c r="DZ719" s="68">
        <f t="shared" si="1001"/>
        <v>2419.3152190901687</v>
      </c>
      <c r="EA719" s="21">
        <f t="shared" si="1002"/>
        <v>2.4193152190901688</v>
      </c>
      <c r="EB719" s="92">
        <f t="shared" si="1003"/>
        <v>918</v>
      </c>
    </row>
    <row r="720" spans="1:132" x14ac:dyDescent="0.3">
      <c r="A720" s="19">
        <f>'A. Thermody. result (all suite)'!C676</f>
        <v>916</v>
      </c>
      <c r="B720" s="19" t="str">
        <f>'A. Thermody. result (all suite)'!A676</f>
        <v>Basanite</v>
      </c>
      <c r="C720" s="24">
        <f>'A. Thermody. result (all suite)'!G676</f>
        <v>40.106952</v>
      </c>
      <c r="D720" s="19">
        <f>'A. Thermody. result (all suite)'!D676</f>
        <v>5000</v>
      </c>
      <c r="E720" s="61">
        <f>'A. Thermody. result (all suite)'!I676</f>
        <v>52.556655999999997</v>
      </c>
      <c r="F720" s="21">
        <f>'A. Thermody. result (all suite)'!J676</f>
        <v>0.26448899999999997</v>
      </c>
      <c r="G720" s="21">
        <f>'A. Thermody. result (all suite)'!K676</f>
        <v>17.346132000000001</v>
      </c>
      <c r="H720" s="21">
        <f>'A. Thermody. result (all suite)'!L676</f>
        <v>4.1079999999999997E-3</v>
      </c>
      <c r="I720" s="21">
        <f>'A. Thermody. result (all suite)'!M676</f>
        <v>7.3309509999999998</v>
      </c>
      <c r="J720" s="21">
        <f>'A. Thermody. result (all suite)'!N676</f>
        <v>0.44884499999999999</v>
      </c>
      <c r="K720" s="21">
        <f>'A. Thermody. result (all suite)'!O676</f>
        <v>0.398673</v>
      </c>
      <c r="L720" s="21">
        <f>'A. Thermody. result (all suite)'!P676</f>
        <v>3.3266779999999998</v>
      </c>
      <c r="M720" s="21">
        <f>'A. Thermody. result (all suite)'!Q676</f>
        <v>4.0893569999999997</v>
      </c>
      <c r="N720" s="21">
        <f>'A. Thermody. result (all suite)'!R676</f>
        <v>8.1041439999999998</v>
      </c>
      <c r="O720" s="21">
        <f>'A. Thermody. result (all suite)'!S676</f>
        <v>0.71648999999999996</v>
      </c>
      <c r="P720" s="21">
        <f>'A. Thermody. result (all suite)'!T676</f>
        <v>5.4134770000000003</v>
      </c>
      <c r="Q720" s="21">
        <f t="shared" si="921"/>
        <v>100.00000000000001</v>
      </c>
      <c r="S720" s="19">
        <f t="shared" si="922"/>
        <v>1189</v>
      </c>
      <c r="T720" s="19">
        <f t="shared" si="923"/>
        <v>0.5</v>
      </c>
      <c r="V720" s="61">
        <f t="shared" si="924"/>
        <v>49.711513515470884</v>
      </c>
      <c r="W720" s="21">
        <f t="shared" si="925"/>
        <v>0.25017094881746998</v>
      </c>
      <c r="X720" s="21">
        <f t="shared" si="926"/>
        <v>16.407103133790361</v>
      </c>
      <c r="Y720" s="21">
        <f t="shared" si="927"/>
        <v>3.8856143648399997E-3</v>
      </c>
      <c r="Z720" s="21">
        <f t="shared" si="928"/>
        <v>6.9340916537337298</v>
      </c>
      <c r="AA720" s="21">
        <f t="shared" si="929"/>
        <v>0.42454687915934997</v>
      </c>
      <c r="AB720" s="21">
        <f t="shared" si="930"/>
        <v>0.37709092883979001</v>
      </c>
      <c r="AC720" s="21">
        <f t="shared" si="931"/>
        <v>3.14658905160594</v>
      </c>
      <c r="AD720" s="21">
        <f t="shared" si="932"/>
        <v>3.8679805993571095</v>
      </c>
      <c r="AE720" s="21">
        <f t="shared" si="933"/>
        <v>7.6654280285131202</v>
      </c>
      <c r="AF720" s="21">
        <f t="shared" si="934"/>
        <v>0.67770297864270002</v>
      </c>
      <c r="AG720" s="21">
        <f t="shared" si="935"/>
        <v>89.46610333229529</v>
      </c>
      <c r="AH720" s="21"/>
      <c r="AI720" s="61">
        <f t="shared" si="936"/>
        <v>55.564634720741353</v>
      </c>
      <c r="AJ720" s="21">
        <f t="shared" si="937"/>
        <v>0.27962651719420956</v>
      </c>
      <c r="AK720" s="21">
        <f t="shared" si="938"/>
        <v>18.338904370128926</v>
      </c>
      <c r="AL720" s="21">
        <f t="shared" si="939"/>
        <v>4.3431134475680009E-3</v>
      </c>
      <c r="AM720" s="21">
        <f t="shared" si="940"/>
        <v>7.7505238246256285</v>
      </c>
      <c r="AN720" s="21">
        <f t="shared" si="941"/>
        <v>0.47453377686797937</v>
      </c>
      <c r="AO720" s="21">
        <f t="shared" si="942"/>
        <v>0.42149027932869471</v>
      </c>
      <c r="AP720" s="21">
        <f t="shared" si="943"/>
        <v>3.5170739916087204</v>
      </c>
      <c r="AQ720" s="21">
        <f t="shared" si="944"/>
        <v>4.3234034514621067</v>
      </c>
      <c r="AR720" s="21">
        <f t="shared" si="945"/>
        <v>8.5679690329667793</v>
      </c>
      <c r="AS720" s="21">
        <f t="shared" si="946"/>
        <v>0.75749692162804216</v>
      </c>
      <c r="AT720" s="21">
        <f t="shared" si="947"/>
        <v>100.00000000000003</v>
      </c>
      <c r="AU720" s="21"/>
      <c r="AV720" s="21">
        <f>AR720*'[1]diagram lines'!$G$39</f>
        <v>7.1123238482151825</v>
      </c>
      <c r="AW720" s="21">
        <f>AK720*'[1]diagram lines'!$G$40</f>
        <v>9.7061655102945981</v>
      </c>
      <c r="AX720" s="21">
        <f>AQ720*'[1]diagram lines'!$G$38</f>
        <v>3.2073264068768581</v>
      </c>
      <c r="AY720" s="21">
        <f>AP720*'[1]diagram lines'!$G$41</f>
        <v>2.5135037702513254</v>
      </c>
      <c r="AZ720" s="21">
        <f t="shared" si="948"/>
        <v>12.891372484428885</v>
      </c>
      <c r="BA720" s="21">
        <f t="shared" si="949"/>
        <v>0.75633515277121433</v>
      </c>
      <c r="BB720" s="21">
        <f t="shared" si="950"/>
        <v>0.94055178909820802</v>
      </c>
      <c r="BC720" s="86">
        <f t="shared" si="951"/>
        <v>1.0632056752119843</v>
      </c>
      <c r="BX720" s="61">
        <f t="shared" si="952"/>
        <v>0.874777896138482</v>
      </c>
      <c r="BY720" s="21">
        <f t="shared" si="953"/>
        <v>3.3110791186780168E-3</v>
      </c>
      <c r="BZ720" s="21">
        <f t="shared" si="954"/>
        <v>0.17012683405256965</v>
      </c>
      <c r="CA720" s="21">
        <f t="shared" si="955"/>
        <v>2.5724841881144716E-5</v>
      </c>
      <c r="CB720" s="21">
        <f t="shared" si="956"/>
        <v>0.10203132915796799</v>
      </c>
      <c r="CC720" s="21">
        <f t="shared" si="957"/>
        <v>6.3271074147166623E-3</v>
      </c>
      <c r="CD720" s="21">
        <f t="shared" si="958"/>
        <v>9.8926302729528542E-3</v>
      </c>
      <c r="CE720" s="21">
        <f t="shared" si="959"/>
        <v>5.9320221112696143E-2</v>
      </c>
      <c r="CF720" s="21">
        <f t="shared" si="960"/>
        <v>6.5968010969511201E-2</v>
      </c>
      <c r="CG720" s="21">
        <f t="shared" si="961"/>
        <v>8.6031252653927803E-2</v>
      </c>
      <c r="CH720" s="21">
        <f t="shared" si="962"/>
        <v>5.0476948655807929E-3</v>
      </c>
      <c r="CI720" s="21">
        <f t="shared" si="963"/>
        <v>0.30041492785793567</v>
      </c>
      <c r="CJ720" s="21">
        <f t="shared" si="964"/>
        <v>1.6832747084568997</v>
      </c>
      <c r="CL720" s="68">
        <f t="shared" si="965"/>
        <v>0.51968813631163802</v>
      </c>
      <c r="CM720" s="19">
        <f t="shared" si="966"/>
        <v>1.967046199911936E-3</v>
      </c>
      <c r="CN720" s="19">
        <f t="shared" si="967"/>
        <v>0.1010689658662603</v>
      </c>
      <c r="CO720" s="19">
        <f t="shared" si="968"/>
        <v>1.5282616528307092E-5</v>
      </c>
      <c r="CP720" s="19">
        <f t="shared" si="969"/>
        <v>6.06147817972639E-2</v>
      </c>
      <c r="CQ720" s="19">
        <f t="shared" si="970"/>
        <v>3.7588085788545357E-3</v>
      </c>
      <c r="CR720" s="19">
        <f t="shared" si="971"/>
        <v>5.8770147399301673E-3</v>
      </c>
      <c r="CS720" s="19">
        <f t="shared" si="972"/>
        <v>3.524096263947106E-2</v>
      </c>
      <c r="CT720" s="19">
        <f t="shared" si="973"/>
        <v>3.9190282274237778E-2</v>
      </c>
      <c r="CU720" s="19">
        <f t="shared" si="974"/>
        <v>5.1109454815485712E-2</v>
      </c>
      <c r="CV720" s="19">
        <f t="shared" si="975"/>
        <v>2.9987350491401023E-3</v>
      </c>
      <c r="CW720" s="19">
        <f t="shared" si="976"/>
        <v>0.17847052911127834</v>
      </c>
      <c r="CX720" s="19">
        <f t="shared" si="977"/>
        <v>1.0000000000000002</v>
      </c>
      <c r="CZ720" s="68">
        <f t="shared" si="978"/>
        <v>2.5805000000000001E-5</v>
      </c>
      <c r="DA720" s="19">
        <f t="shared" si="979"/>
        <v>1.7790839999999995E-5</v>
      </c>
      <c r="DB720" s="19">
        <f t="shared" si="980"/>
        <v>3.667E-5</v>
      </c>
      <c r="DC720" s="19">
        <f t="shared" si="981"/>
        <v>3.8735439999999991E-5</v>
      </c>
      <c r="DD720" s="19">
        <f t="shared" si="982"/>
        <v>1.2301719999999997E-5</v>
      </c>
      <c r="DE720" s="19">
        <f t="shared" si="983"/>
        <v>1.2301719999999997E-5</v>
      </c>
      <c r="DF720" s="19">
        <f t="shared" si="984"/>
        <v>1.0872319999999999E-5</v>
      </c>
      <c r="DG720" s="19">
        <f t="shared" si="985"/>
        <v>1.5309839999999996E-5</v>
      </c>
      <c r="DH720" s="19">
        <f t="shared" si="986"/>
        <v>2.4112879999999999E-5</v>
      </c>
      <c r="DI720" s="19">
        <f t="shared" si="987"/>
        <v>3.7078279999999992E-5</v>
      </c>
      <c r="DJ720" s="19">
        <f t="shared" si="988"/>
        <v>0</v>
      </c>
      <c r="DK720" s="19">
        <f t="shared" si="989"/>
        <v>2.0116359999999997E-5</v>
      </c>
      <c r="DM720" s="68">
        <f t="shared" si="990"/>
        <v>1209.9540100601903</v>
      </c>
      <c r="DN720" s="19">
        <f t="shared" si="991"/>
        <v>8.8319410690538209</v>
      </c>
      <c r="DO720" s="19">
        <f t="shared" si="992"/>
        <v>281.01968256678214</v>
      </c>
      <c r="DP720" s="19">
        <f t="shared" si="993"/>
        <v>6.3003828881390278E-2</v>
      </c>
      <c r="DQ720" s="19">
        <f t="shared" si="994"/>
        <v>354.02952368720895</v>
      </c>
      <c r="DR720" s="19">
        <f t="shared" si="995"/>
        <v>21.675820989580384</v>
      </c>
      <c r="DS720" s="19">
        <f t="shared" si="996"/>
        <v>21.784098887742982</v>
      </c>
      <c r="DT720" s="19">
        <f t="shared" si="997"/>
        <v>129.08777523615777</v>
      </c>
      <c r="DU720" s="19">
        <f t="shared" si="998"/>
        <v>100.75136599941607</v>
      </c>
      <c r="DV720" s="19">
        <f t="shared" si="999"/>
        <v>129.84719473553668</v>
      </c>
      <c r="DX720" s="19">
        <f t="shared" si="1000"/>
        <v>159.87181252399719</v>
      </c>
      <c r="DZ720" s="68">
        <f t="shared" si="1001"/>
        <v>2416.9162295845476</v>
      </c>
      <c r="EA720" s="21">
        <f t="shared" si="1002"/>
        <v>2.4169162295845474</v>
      </c>
      <c r="EB720" s="92">
        <f t="shared" si="1003"/>
        <v>916</v>
      </c>
    </row>
    <row r="721" spans="1:132" x14ac:dyDescent="0.3">
      <c r="A721" s="19">
        <f>'A. Thermody. result (all suite)'!C677</f>
        <v>914</v>
      </c>
      <c r="B721" s="19" t="str">
        <f>'A. Thermody. result (all suite)'!A677</f>
        <v>Basanite</v>
      </c>
      <c r="C721" s="24">
        <f>'A. Thermody. result (all suite)'!G677</f>
        <v>39.962685</v>
      </c>
      <c r="D721" s="19">
        <f>'A. Thermody. result (all suite)'!D677</f>
        <v>5000</v>
      </c>
      <c r="E721" s="61">
        <f>'A. Thermody. result (all suite)'!I677</f>
        <v>52.625334000000002</v>
      </c>
      <c r="F721" s="21">
        <f>'A. Thermody. result (all suite)'!J677</f>
        <v>0.26123200000000002</v>
      </c>
      <c r="G721" s="21">
        <f>'A. Thermody. result (all suite)'!K677</f>
        <v>17.333507999999998</v>
      </c>
      <c r="H721" s="21">
        <f>'A. Thermody. result (all suite)'!L677</f>
        <v>4.0569999999999998E-3</v>
      </c>
      <c r="I721" s="21">
        <f>'A. Thermody. result (all suite)'!M677</f>
        <v>7.2811700000000004</v>
      </c>
      <c r="J721" s="21">
        <f>'A. Thermody. result (all suite)'!N677</f>
        <v>0.450465</v>
      </c>
      <c r="K721" s="21">
        <f>'A. Thermody. result (all suite)'!O677</f>
        <v>0.378774</v>
      </c>
      <c r="L721" s="21">
        <f>'A. Thermody. result (all suite)'!P677</f>
        <v>3.2942269999999998</v>
      </c>
      <c r="M721" s="21">
        <f>'A. Thermody. result (all suite)'!Q677</f>
        <v>4.0942550000000004</v>
      </c>
      <c r="N721" s="21">
        <f>'A. Thermody. result (all suite)'!R677</f>
        <v>8.1334</v>
      </c>
      <c r="O721" s="21">
        <f>'A. Thermody. result (all suite)'!S677</f>
        <v>0.71635599999999999</v>
      </c>
      <c r="P721" s="21">
        <f>'A. Thermody. result (all suite)'!T677</f>
        <v>5.4272210000000003</v>
      </c>
      <c r="Q721" s="21">
        <f t="shared" si="921"/>
        <v>99.999999000000017</v>
      </c>
      <c r="S721" s="19">
        <f t="shared" si="922"/>
        <v>1187</v>
      </c>
      <c r="T721" s="19">
        <f t="shared" si="923"/>
        <v>0.5</v>
      </c>
      <c r="V721" s="61">
        <f t="shared" si="924"/>
        <v>49.769240793270932</v>
      </c>
      <c r="W721" s="21">
        <f t="shared" si="925"/>
        <v>0.24705436189550364</v>
      </c>
      <c r="X721" s="21">
        <f t="shared" si="926"/>
        <v>16.392780204380042</v>
      </c>
      <c r="Y721" s="21">
        <f t="shared" si="927"/>
        <v>3.8368176418281763E-3</v>
      </c>
      <c r="Z721" s="21">
        <f t="shared" si="928"/>
        <v>6.8860048087626486</v>
      </c>
      <c r="AA721" s="21">
        <f t="shared" si="929"/>
        <v>0.42601726867787265</v>
      </c>
      <c r="AB721" s="21">
        <f t="shared" si="930"/>
        <v>0.35821709772389099</v>
      </c>
      <c r="AC721" s="21">
        <f t="shared" si="931"/>
        <v>3.1154420186804797</v>
      </c>
      <c r="AD721" s="21">
        <f t="shared" si="932"/>
        <v>3.8720507306244074</v>
      </c>
      <c r="AE721" s="21">
        <f t="shared" si="933"/>
        <v>7.6919824027718242</v>
      </c>
      <c r="AF721" s="21">
        <f t="shared" si="934"/>
        <v>0.67747777634445772</v>
      </c>
      <c r="AG721" s="21">
        <f t="shared" si="935"/>
        <v>89.440104280773895</v>
      </c>
      <c r="AH721" s="21"/>
      <c r="AI721" s="61">
        <f t="shared" si="936"/>
        <v>55.645329568303467</v>
      </c>
      <c r="AJ721" s="21">
        <f t="shared" si="937"/>
        <v>0.27622324893533318</v>
      </c>
      <c r="AK721" s="21">
        <f t="shared" si="938"/>
        <v>18.328221256226605</v>
      </c>
      <c r="AL721" s="21">
        <f t="shared" si="939"/>
        <v>4.2898179431717651E-3</v>
      </c>
      <c r="AM721" s="21">
        <f t="shared" si="940"/>
        <v>7.6990125001932377</v>
      </c>
      <c r="AN721" s="21">
        <f t="shared" si="941"/>
        <v>0.47631571106011067</v>
      </c>
      <c r="AO721" s="21">
        <f t="shared" si="942"/>
        <v>0.40051059936084354</v>
      </c>
      <c r="AP721" s="21">
        <f t="shared" si="943"/>
        <v>3.4832718988121498</v>
      </c>
      <c r="AQ721" s="21">
        <f t="shared" si="944"/>
        <v>4.3292108856102329</v>
      </c>
      <c r="AR721" s="21">
        <f t="shared" si="945"/>
        <v>8.6001491888077979</v>
      </c>
      <c r="AS721" s="21">
        <f t="shared" si="946"/>
        <v>0.75746532474704276</v>
      </c>
      <c r="AT721" s="21">
        <f t="shared" si="947"/>
        <v>100</v>
      </c>
      <c r="AU721" s="21"/>
      <c r="AV721" s="21">
        <f>AR721*'[1]diagram lines'!$G$39</f>
        <v>7.1390367937156531</v>
      </c>
      <c r="AW721" s="21">
        <f>AK721*'[1]diagram lines'!$G$40</f>
        <v>9.70051129728337</v>
      </c>
      <c r="AX721" s="21">
        <f>AQ721*'[1]diagram lines'!$G$38</f>
        <v>3.2116346647363425</v>
      </c>
      <c r="AY721" s="21">
        <f>AP721*'[1]diagram lines'!$G$41</f>
        <v>2.4893468466582269</v>
      </c>
      <c r="AZ721" s="21">
        <f t="shared" si="948"/>
        <v>12.929360074418032</v>
      </c>
      <c r="BA721" s="21">
        <f t="shared" si="949"/>
        <v>0.75549045700523998</v>
      </c>
      <c r="BB721" s="21">
        <f t="shared" si="950"/>
        <v>0.93718666815207174</v>
      </c>
      <c r="BC721" s="86">
        <f t="shared" si="951"/>
        <v>1.0670232878704757</v>
      </c>
      <c r="BX721" s="61">
        <f t="shared" si="952"/>
        <v>0.87592100532623174</v>
      </c>
      <c r="BY721" s="21">
        <f t="shared" si="953"/>
        <v>3.2703054581872813E-3</v>
      </c>
      <c r="BZ721" s="21">
        <f t="shared" si="954"/>
        <v>0.17000302079246762</v>
      </c>
      <c r="CA721" s="21">
        <f t="shared" si="955"/>
        <v>2.5405473104139271E-5</v>
      </c>
      <c r="CB721" s="21">
        <f t="shared" si="956"/>
        <v>0.10133848295059153</v>
      </c>
      <c r="CC721" s="21">
        <f t="shared" si="957"/>
        <v>6.3499436143219625E-3</v>
      </c>
      <c r="CD721" s="21">
        <f t="shared" si="958"/>
        <v>9.3988585607940461E-3</v>
      </c>
      <c r="CE721" s="21">
        <f t="shared" si="959"/>
        <v>5.8741565620542079E-2</v>
      </c>
      <c r="CF721" s="21">
        <f t="shared" si="960"/>
        <v>6.6047023713502184E-2</v>
      </c>
      <c r="CG721" s="21">
        <f t="shared" si="961"/>
        <v>8.6341825902335453E-2</v>
      </c>
      <c r="CH721" s="21">
        <f t="shared" si="962"/>
        <v>5.0467508313137583E-3</v>
      </c>
      <c r="CI721" s="21">
        <f t="shared" si="963"/>
        <v>0.30117763596004443</v>
      </c>
      <c r="CJ721" s="21">
        <f t="shared" si="964"/>
        <v>1.683661824203436</v>
      </c>
      <c r="CL721" s="68">
        <f t="shared" si="965"/>
        <v>0.52024758935223958</v>
      </c>
      <c r="CM721" s="19">
        <f t="shared" si="966"/>
        <v>1.9423766763462186E-3</v>
      </c>
      <c r="CN721" s="19">
        <f t="shared" si="967"/>
        <v>0.10097218951489764</v>
      </c>
      <c r="CO721" s="19">
        <f t="shared" si="968"/>
        <v>1.5089415664668262E-5</v>
      </c>
      <c r="CP721" s="19">
        <f t="shared" si="969"/>
        <v>6.018933344796612E-2</v>
      </c>
      <c r="CQ721" s="19">
        <f t="shared" si="970"/>
        <v>3.7715077476002104E-3</v>
      </c>
      <c r="CR721" s="19">
        <f t="shared" si="971"/>
        <v>5.5823909681154511E-3</v>
      </c>
      <c r="CS721" s="19">
        <f t="shared" si="972"/>
        <v>3.488917119584483E-2</v>
      </c>
      <c r="CT721" s="19">
        <f t="shared" si="973"/>
        <v>3.922820055907008E-2</v>
      </c>
      <c r="CU721" s="19">
        <f t="shared" si="974"/>
        <v>5.1282166442887057E-2</v>
      </c>
      <c r="CV721" s="19">
        <f t="shared" si="975"/>
        <v>2.9974848623187419E-3</v>
      </c>
      <c r="CW721" s="19">
        <f t="shared" si="976"/>
        <v>0.17888249981704954</v>
      </c>
      <c r="CX721" s="19">
        <f t="shared" si="977"/>
        <v>0.99999999999999989</v>
      </c>
      <c r="CZ721" s="68">
        <f t="shared" si="978"/>
        <v>2.5805000000000001E-5</v>
      </c>
      <c r="DA721" s="19">
        <f t="shared" si="979"/>
        <v>1.7776359999999999E-5</v>
      </c>
      <c r="DB721" s="19">
        <f t="shared" si="980"/>
        <v>3.667E-5</v>
      </c>
      <c r="DC721" s="19">
        <f t="shared" si="981"/>
        <v>3.8717259999999993E-5</v>
      </c>
      <c r="DD721" s="19">
        <f t="shared" si="982"/>
        <v>1.2295879999999999E-5</v>
      </c>
      <c r="DE721" s="19">
        <f t="shared" si="983"/>
        <v>1.2295879999999999E-5</v>
      </c>
      <c r="DF721" s="19">
        <f t="shared" si="984"/>
        <v>1.0865779999999999E-5</v>
      </c>
      <c r="DG721" s="19">
        <f t="shared" si="985"/>
        <v>1.5302359999999998E-5</v>
      </c>
      <c r="DH721" s="19">
        <f t="shared" si="986"/>
        <v>2.4097519999999999E-5</v>
      </c>
      <c r="DI721" s="19">
        <f t="shared" si="987"/>
        <v>3.7054119999999996E-5</v>
      </c>
      <c r="DJ721" s="19">
        <f t="shared" si="988"/>
        <v>0</v>
      </c>
      <c r="DK721" s="19">
        <f t="shared" si="989"/>
        <v>2.0097439999999994E-5</v>
      </c>
      <c r="DM721" s="68">
        <f t="shared" si="990"/>
        <v>1211.2565459516586</v>
      </c>
      <c r="DN721" s="19">
        <f t="shared" si="991"/>
        <v>8.7282800813291317</v>
      </c>
      <c r="DO721" s="19">
        <f t="shared" si="992"/>
        <v>280.75059838939086</v>
      </c>
      <c r="DP721" s="19">
        <f t="shared" si="993"/>
        <v>6.2236552573474331E-2</v>
      </c>
      <c r="DQ721" s="19">
        <f t="shared" si="994"/>
        <v>351.71159837574584</v>
      </c>
      <c r="DR721" s="19">
        <f t="shared" si="995"/>
        <v>21.759382786328345</v>
      </c>
      <c r="DS721" s="19">
        <f t="shared" si="996"/>
        <v>20.70448288250385</v>
      </c>
      <c r="DT721" s="19">
        <f t="shared" si="997"/>
        <v>127.86163184391023</v>
      </c>
      <c r="DU721" s="19">
        <f t="shared" si="998"/>
        <v>100.91312934512574</v>
      </c>
      <c r="DV721" s="19">
        <f t="shared" si="999"/>
        <v>130.37092984315811</v>
      </c>
      <c r="DX721" s="19">
        <f t="shared" si="1000"/>
        <v>160.39170395350021</v>
      </c>
      <c r="DZ721" s="68">
        <f t="shared" si="1001"/>
        <v>2414.5105200052244</v>
      </c>
      <c r="EA721" s="21">
        <f t="shared" si="1002"/>
        <v>2.4145105200052246</v>
      </c>
      <c r="EB721" s="92">
        <f t="shared" si="1003"/>
        <v>914</v>
      </c>
    </row>
    <row r="722" spans="1:132" x14ac:dyDescent="0.3">
      <c r="A722" s="19">
        <f>'A. Thermody. result (all suite)'!C678</f>
        <v>912</v>
      </c>
      <c r="B722" s="19" t="str">
        <f>'A. Thermody. result (all suite)'!A678</f>
        <v>Basanite</v>
      </c>
      <c r="C722" s="24">
        <f>'A. Thermody. result (all suite)'!G678</f>
        <v>39.820087000000001</v>
      </c>
      <c r="D722" s="19">
        <f>'A. Thermody. result (all suite)'!D678</f>
        <v>5000</v>
      </c>
      <c r="E722" s="61">
        <f>'A. Thermody. result (all suite)'!I678</f>
        <v>52.693949000000003</v>
      </c>
      <c r="F722" s="21">
        <f>'A. Thermody. result (all suite)'!J678</f>
        <v>0.25803799999999999</v>
      </c>
      <c r="G722" s="21">
        <f>'A. Thermody. result (all suite)'!K678</f>
        <v>17.320793999999999</v>
      </c>
      <c r="H722" s="21">
        <f>'A. Thermody. result (all suite)'!L678</f>
        <v>4.0070000000000001E-3</v>
      </c>
      <c r="I722" s="21">
        <f>'A. Thermody. result (all suite)'!M678</f>
        <v>7.2305120000000001</v>
      </c>
      <c r="J722" s="21">
        <f>'A. Thermody. result (all suite)'!N678</f>
        <v>0.45207799999999998</v>
      </c>
      <c r="K722" s="21">
        <f>'A. Thermody. result (all suite)'!O678</f>
        <v>0.35951899999999998</v>
      </c>
      <c r="L722" s="21">
        <f>'A. Thermody. result (all suite)'!P678</f>
        <v>3.262203</v>
      </c>
      <c r="M722" s="21">
        <f>'A. Thermody. result (all suite)'!Q678</f>
        <v>4.0991369999999998</v>
      </c>
      <c r="N722" s="21">
        <f>'A. Thermody. result (all suite)'!R678</f>
        <v>8.1625259999999997</v>
      </c>
      <c r="O722" s="21">
        <f>'A. Thermody. result (all suite)'!S678</f>
        <v>0.71632499999999999</v>
      </c>
      <c r="P722" s="21">
        <f>'A. Thermody. result (all suite)'!T678</f>
        <v>5.440912</v>
      </c>
      <c r="Q722" s="21">
        <f t="shared" si="921"/>
        <v>100.00000000000001</v>
      </c>
      <c r="S722" s="19">
        <f t="shared" si="922"/>
        <v>1185</v>
      </c>
      <c r="T722" s="19">
        <f t="shared" si="923"/>
        <v>0.5</v>
      </c>
      <c r="V722" s="61">
        <f t="shared" si="924"/>
        <v>49.826917605585123</v>
      </c>
      <c r="W722" s="21">
        <f t="shared" si="925"/>
        <v>0.24399837949344</v>
      </c>
      <c r="X722" s="21">
        <f t="shared" si="926"/>
        <v>16.37838484075872</v>
      </c>
      <c r="Y722" s="21">
        <f t="shared" si="927"/>
        <v>3.7889826561600002E-3</v>
      </c>
      <c r="Z722" s="21">
        <f t="shared" si="928"/>
        <v>6.83710620493056</v>
      </c>
      <c r="AA722" s="21">
        <f t="shared" si="929"/>
        <v>0.42748083384864</v>
      </c>
      <c r="AB722" s="21">
        <f t="shared" si="930"/>
        <v>0.33995788758672002</v>
      </c>
      <c r="AC722" s="21">
        <f t="shared" si="931"/>
        <v>3.0847094055086401</v>
      </c>
      <c r="AD722" s="21">
        <f t="shared" si="932"/>
        <v>3.87610656307056</v>
      </c>
      <c r="AE722" s="21">
        <f t="shared" si="933"/>
        <v>7.7184101433628802</v>
      </c>
      <c r="AF722" s="21">
        <f t="shared" si="934"/>
        <v>0.67735038711600004</v>
      </c>
      <c r="AG722" s="21">
        <f t="shared" si="935"/>
        <v>89.414211233917442</v>
      </c>
      <c r="AH722" s="21"/>
      <c r="AI722" s="61">
        <f t="shared" si="936"/>
        <v>55.725948837408417</v>
      </c>
      <c r="AJ722" s="21">
        <f t="shared" si="937"/>
        <v>0.27288545760932043</v>
      </c>
      <c r="AK722" s="21">
        <f t="shared" si="938"/>
        <v>18.317429203631914</v>
      </c>
      <c r="AL722" s="21">
        <f t="shared" si="939"/>
        <v>4.2375620204797241E-3</v>
      </c>
      <c r="AM722" s="21">
        <f t="shared" si="940"/>
        <v>7.6465542899483125</v>
      </c>
      <c r="AN722" s="21">
        <f t="shared" si="941"/>
        <v>0.47809048242935681</v>
      </c>
      <c r="AO722" s="21">
        <f t="shared" si="942"/>
        <v>0.38020565511376336</v>
      </c>
      <c r="AP722" s="21">
        <f t="shared" si="943"/>
        <v>3.4499095422747734</v>
      </c>
      <c r="AQ722" s="21">
        <f t="shared" si="944"/>
        <v>4.3350005659953066</v>
      </c>
      <c r="AR722" s="21">
        <f t="shared" si="945"/>
        <v>8.6321961988465876</v>
      </c>
      <c r="AS722" s="21">
        <f t="shared" si="946"/>
        <v>0.75754220472177136</v>
      </c>
      <c r="AT722" s="21">
        <f t="shared" si="947"/>
        <v>99.999999999999986</v>
      </c>
      <c r="AU722" s="21"/>
      <c r="AV722" s="21">
        <f>AR722*'[1]diagram lines'!$G$39</f>
        <v>7.1656392140658989</v>
      </c>
      <c r="AW722" s="21">
        <f>AK722*'[1]diagram lines'!$G$40</f>
        <v>9.6947994266849005</v>
      </c>
      <c r="AX722" s="21">
        <f>AQ722*'[1]diagram lines'!$G$38</f>
        <v>3.2159297519274639</v>
      </c>
      <c r="AY722" s="21">
        <f>AP722*'[1]diagram lines'!$G$41</f>
        <v>2.4655041839388088</v>
      </c>
      <c r="AZ722" s="21">
        <f t="shared" si="948"/>
        <v>12.967196764841894</v>
      </c>
      <c r="BA722" s="21">
        <f t="shared" si="949"/>
        <v>0.75463098197865297</v>
      </c>
      <c r="BB722" s="21">
        <f t="shared" si="950"/>
        <v>0.93384723045638907</v>
      </c>
      <c r="BC722" s="86">
        <f t="shared" si="951"/>
        <v>1.07083896314741</v>
      </c>
      <c r="BX722" s="61">
        <f t="shared" si="952"/>
        <v>0.87706306591211725</v>
      </c>
      <c r="BY722" s="21">
        <f t="shared" si="953"/>
        <v>3.2303204807210815E-3</v>
      </c>
      <c r="BZ722" s="21">
        <f t="shared" si="954"/>
        <v>0.16987832483326795</v>
      </c>
      <c r="CA722" s="21">
        <f t="shared" si="955"/>
        <v>2.5092366460016283E-5</v>
      </c>
      <c r="CB722" s="21">
        <f t="shared" si="956"/>
        <v>0.10063343075852471</v>
      </c>
      <c r="CC722" s="21">
        <f t="shared" si="957"/>
        <v>6.3726811389906964E-3</v>
      </c>
      <c r="CD722" s="21">
        <f t="shared" si="958"/>
        <v>8.9210669975186112E-3</v>
      </c>
      <c r="CE722" s="21">
        <f t="shared" si="959"/>
        <v>5.8170524251069902E-2</v>
      </c>
      <c r="CF722" s="21">
        <f t="shared" si="960"/>
        <v>6.6125778351346989E-2</v>
      </c>
      <c r="CG722" s="21">
        <f t="shared" si="961"/>
        <v>8.6651019108280256E-2</v>
      </c>
      <c r="CH722" s="21">
        <f t="shared" si="962"/>
        <v>5.0465324353266084E-3</v>
      </c>
      <c r="CI722" s="21">
        <f t="shared" si="963"/>
        <v>0.3019374028856826</v>
      </c>
      <c r="CJ722" s="21">
        <f t="shared" si="964"/>
        <v>1.6840552395193065</v>
      </c>
      <c r="CL722" s="68">
        <f t="shared" si="965"/>
        <v>0.52080421433353008</v>
      </c>
      <c r="CM722" s="19">
        <f t="shared" si="966"/>
        <v>1.918179644536564E-3</v>
      </c>
      <c r="CN722" s="19">
        <f t="shared" si="967"/>
        <v>0.10087455615871466</v>
      </c>
      <c r="CO722" s="19">
        <f t="shared" si="968"/>
        <v>1.4899966385412988E-5</v>
      </c>
      <c r="CP722" s="19">
        <f t="shared" si="969"/>
        <v>5.975660916398997E-2</v>
      </c>
      <c r="CQ722" s="19">
        <f t="shared" si="970"/>
        <v>3.7841283287178289E-3</v>
      </c>
      <c r="CR722" s="19">
        <f t="shared" si="971"/>
        <v>5.2973719556046297E-3</v>
      </c>
      <c r="CS722" s="19">
        <f t="shared" si="972"/>
        <v>3.4541933593386157E-2</v>
      </c>
      <c r="CT722" s="19">
        <f t="shared" si="973"/>
        <v>3.9265801263277923E-2</v>
      </c>
      <c r="CU722" s="19">
        <f t="shared" si="974"/>
        <v>5.1453786713679152E-2</v>
      </c>
      <c r="CV722" s="19">
        <f t="shared" si="975"/>
        <v>2.9966549296607877E-3</v>
      </c>
      <c r="CW722" s="19">
        <f t="shared" si="976"/>
        <v>0.17929186394851693</v>
      </c>
      <c r="CX722" s="19">
        <f t="shared" si="977"/>
        <v>1.0000000000000002</v>
      </c>
      <c r="CZ722" s="68">
        <f t="shared" si="978"/>
        <v>2.5805000000000001E-5</v>
      </c>
      <c r="DA722" s="19">
        <f t="shared" si="979"/>
        <v>1.7761879999999995E-5</v>
      </c>
      <c r="DB722" s="19">
        <f t="shared" si="980"/>
        <v>3.667E-5</v>
      </c>
      <c r="DC722" s="19">
        <f t="shared" si="981"/>
        <v>3.8699079999999989E-5</v>
      </c>
      <c r="DD722" s="19">
        <f t="shared" si="982"/>
        <v>1.2290039999999999E-5</v>
      </c>
      <c r="DE722" s="19">
        <f t="shared" si="983"/>
        <v>1.2290039999999999E-5</v>
      </c>
      <c r="DF722" s="19">
        <f t="shared" si="984"/>
        <v>1.0859239999999999E-5</v>
      </c>
      <c r="DG722" s="19">
        <f t="shared" si="985"/>
        <v>1.5294879999999997E-5</v>
      </c>
      <c r="DH722" s="19">
        <f t="shared" si="986"/>
        <v>2.4082159999999998E-5</v>
      </c>
      <c r="DI722" s="19">
        <f t="shared" si="987"/>
        <v>3.7029959999999993E-5</v>
      </c>
      <c r="DJ722" s="19">
        <f t="shared" si="988"/>
        <v>0</v>
      </c>
      <c r="DK722" s="19">
        <f t="shared" si="989"/>
        <v>2.0078519999999996E-5</v>
      </c>
      <c r="DM722" s="68">
        <f t="shared" si="990"/>
        <v>1212.5524974678738</v>
      </c>
      <c r="DN722" s="19">
        <f t="shared" si="991"/>
        <v>8.6265750025099113</v>
      </c>
      <c r="DO722" s="19">
        <f t="shared" si="992"/>
        <v>280.47913133194839</v>
      </c>
      <c r="DP722" s="19">
        <f t="shared" si="993"/>
        <v>6.1484036108522495E-2</v>
      </c>
      <c r="DQ722" s="19">
        <f t="shared" si="994"/>
        <v>349.34893364323295</v>
      </c>
      <c r="DR722" s="19">
        <f t="shared" si="995"/>
        <v>21.842570377252052</v>
      </c>
      <c r="DS722" s="19">
        <f t="shared" si="996"/>
        <v>19.659210940256092</v>
      </c>
      <c r="DT722" s="19">
        <f t="shared" si="997"/>
        <v>126.65098620695919</v>
      </c>
      <c r="DU722" s="19">
        <f t="shared" si="998"/>
        <v>101.0742815557491</v>
      </c>
      <c r="DV722" s="19">
        <f t="shared" si="999"/>
        <v>130.89257208024466</v>
      </c>
      <c r="DX722" s="19">
        <f t="shared" si="1000"/>
        <v>160.91023583173836</v>
      </c>
      <c r="DZ722" s="68">
        <f t="shared" si="1001"/>
        <v>2412.098478473873</v>
      </c>
      <c r="EA722" s="21">
        <f t="shared" si="1002"/>
        <v>2.4120984784738728</v>
      </c>
      <c r="EB722" s="92">
        <f t="shared" si="1003"/>
        <v>912</v>
      </c>
    </row>
    <row r="723" spans="1:132" x14ac:dyDescent="0.3">
      <c r="A723" s="19">
        <f>'A. Thermody. result (all suite)'!C679</f>
        <v>910</v>
      </c>
      <c r="B723" s="19" t="str">
        <f>'A. Thermody. result (all suite)'!A679</f>
        <v>Basanite</v>
      </c>
      <c r="C723" s="24">
        <f>'A. Thermody. result (all suite)'!G679</f>
        <v>39.679132000000003</v>
      </c>
      <c r="D723" s="19">
        <f>'A. Thermody. result (all suite)'!D679</f>
        <v>5000</v>
      </c>
      <c r="E723" s="61">
        <f>'A. Thermody. result (all suite)'!I679</f>
        <v>52.762481000000001</v>
      </c>
      <c r="F723" s="21">
        <f>'A. Thermody. result (all suite)'!J679</f>
        <v>0.25490699999999999</v>
      </c>
      <c r="G723" s="21">
        <f>'A. Thermody. result (all suite)'!K679</f>
        <v>17.308004</v>
      </c>
      <c r="H723" s="21">
        <f>'A. Thermody. result (all suite)'!L679</f>
        <v>3.9550000000000002E-3</v>
      </c>
      <c r="I723" s="21">
        <f>'A. Thermody. result (all suite)'!M679</f>
        <v>7.1790000000000003</v>
      </c>
      <c r="J723" s="21">
        <f>'A. Thermody. result (all suite)'!N679</f>
        <v>0.45368399999999998</v>
      </c>
      <c r="K723" s="21">
        <f>'A. Thermody. result (all suite)'!O679</f>
        <v>0.34089599999999998</v>
      </c>
      <c r="L723" s="21">
        <f>'A. Thermody. result (all suite)'!P679</f>
        <v>3.2305980000000001</v>
      </c>
      <c r="M723" s="21">
        <f>'A. Thermody. result (all suite)'!Q679</f>
        <v>4.1040039999999998</v>
      </c>
      <c r="N723" s="21">
        <f>'A. Thermody. result (all suite)'!R679</f>
        <v>8.1915220000000009</v>
      </c>
      <c r="O723" s="21">
        <f>'A. Thermody. result (all suite)'!S679</f>
        <v>0.71639900000000001</v>
      </c>
      <c r="P723" s="21">
        <f>'A. Thermody. result (all suite)'!T679</f>
        <v>5.4545490000000001</v>
      </c>
      <c r="Q723" s="21">
        <f t="shared" si="921"/>
        <v>99.999999000000017</v>
      </c>
      <c r="S723" s="19">
        <f t="shared" si="922"/>
        <v>1183</v>
      </c>
      <c r="T723" s="19">
        <f t="shared" si="923"/>
        <v>0.5</v>
      </c>
      <c r="V723" s="61">
        <f t="shared" si="924"/>
        <v>49.884525591459763</v>
      </c>
      <c r="W723" s="21">
        <f t="shared" si="925"/>
        <v>0.2410029726415297</v>
      </c>
      <c r="X723" s="21">
        <f t="shared" si="926"/>
        <v>16.363930431457305</v>
      </c>
      <c r="Y723" s="21">
        <f t="shared" si="927"/>
        <v>3.7392725848927263E-3</v>
      </c>
      <c r="Z723" s="21">
        <f t="shared" si="928"/>
        <v>6.7874179233741794</v>
      </c>
      <c r="AA723" s="21">
        <f t="shared" si="929"/>
        <v>0.42893758366737578</v>
      </c>
      <c r="AB723" s="21">
        <f t="shared" si="930"/>
        <v>0.32230166045501657</v>
      </c>
      <c r="AC723" s="21">
        <f t="shared" si="931"/>
        <v>3.0543834473348346</v>
      </c>
      <c r="AD723" s="21">
        <f t="shared" si="932"/>
        <v>3.8801490886194907</v>
      </c>
      <c r="AE723" s="21">
        <f t="shared" si="933"/>
        <v>7.7447114141961153</v>
      </c>
      <c r="AF723" s="21">
        <f t="shared" si="934"/>
        <v>0.67732266511872663</v>
      </c>
      <c r="AG723" s="21">
        <f t="shared" si="935"/>
        <v>89.388422050909227</v>
      </c>
      <c r="AH723" s="21"/>
      <c r="AI723" s="61">
        <f t="shared" si="936"/>
        <v>55.806472971465048</v>
      </c>
      <c r="AJ723" s="21">
        <f t="shared" si="937"/>
        <v>0.26961318603909545</v>
      </c>
      <c r="AK723" s="21">
        <f t="shared" si="938"/>
        <v>18.30654357242998</v>
      </c>
      <c r="AL723" s="21">
        <f t="shared" si="939"/>
        <v>4.1831732780371776E-3</v>
      </c>
      <c r="AM723" s="21">
        <f t="shared" si="940"/>
        <v>7.5931734419794914</v>
      </c>
      <c r="AN723" s="21">
        <f t="shared" si="941"/>
        <v>0.4798580999931778</v>
      </c>
      <c r="AO723" s="21">
        <f t="shared" si="942"/>
        <v>0.360563094257841</v>
      </c>
      <c r="AP723" s="21">
        <f t="shared" si="943"/>
        <v>3.4169788181239817</v>
      </c>
      <c r="AQ723" s="21">
        <f t="shared" si="944"/>
        <v>4.3407736702295034</v>
      </c>
      <c r="AR723" s="21">
        <f t="shared" si="945"/>
        <v>8.6641102242360688</v>
      </c>
      <c r="AS723" s="21">
        <f t="shared" si="946"/>
        <v>0.75772974796777626</v>
      </c>
      <c r="AT723" s="21">
        <f t="shared" si="947"/>
        <v>100</v>
      </c>
      <c r="AU723" s="21"/>
      <c r="AV723" s="21">
        <f>AR723*'[1]diagram lines'!$G$39</f>
        <v>7.1921312430399524</v>
      </c>
      <c r="AW723" s="21">
        <f>AK723*'[1]diagram lines'!$G$40</f>
        <v>9.6890380280758279</v>
      </c>
      <c r="AX723" s="21">
        <f>AQ723*'[1]diagram lines'!$G$38</f>
        <v>3.2202125420644174</v>
      </c>
      <c r="AY723" s="21">
        <f>AP723*'[1]diagram lines'!$G$41</f>
        <v>2.441969990598662</v>
      </c>
      <c r="AZ723" s="21">
        <f t="shared" si="948"/>
        <v>13.004883894465571</v>
      </c>
      <c r="BA723" s="21">
        <f t="shared" si="949"/>
        <v>0.75375770322254421</v>
      </c>
      <c r="BB723" s="21">
        <f t="shared" si="950"/>
        <v>0.93053381909428656</v>
      </c>
      <c r="BC723" s="86">
        <f t="shared" si="951"/>
        <v>1.0746519680212447</v>
      </c>
      <c r="BX723" s="61">
        <f t="shared" si="952"/>
        <v>0.87820374500665788</v>
      </c>
      <c r="BY723" s="21">
        <f t="shared" si="953"/>
        <v>3.1911241862794195E-3</v>
      </c>
      <c r="BZ723" s="21">
        <f t="shared" si="954"/>
        <v>0.16975288348371911</v>
      </c>
      <c r="CA723" s="21">
        <f t="shared" si="955"/>
        <v>2.4766735550128374E-5</v>
      </c>
      <c r="CB723" s="21">
        <f t="shared" si="956"/>
        <v>9.9916492693110662E-2</v>
      </c>
      <c r="CC723" s="21">
        <f t="shared" si="957"/>
        <v>6.395319988722864E-3</v>
      </c>
      <c r="CD723" s="21">
        <f t="shared" si="958"/>
        <v>8.458957816377172E-3</v>
      </c>
      <c r="CE723" s="21">
        <f t="shared" si="959"/>
        <v>5.7606954350927247E-2</v>
      </c>
      <c r="CF723" s="21">
        <f t="shared" si="960"/>
        <v>6.6204291014679784E-2</v>
      </c>
      <c r="CG723" s="21">
        <f t="shared" si="961"/>
        <v>8.695883227176221E-2</v>
      </c>
      <c r="CH723" s="21">
        <f t="shared" si="962"/>
        <v>5.0470537676830301E-3</v>
      </c>
      <c r="CI723" s="21">
        <f t="shared" si="963"/>
        <v>0.30269417314095448</v>
      </c>
      <c r="CJ723" s="21">
        <f t="shared" si="964"/>
        <v>1.684454594456424</v>
      </c>
      <c r="CL723" s="68">
        <f t="shared" si="965"/>
        <v>0.52135792077557042</v>
      </c>
      <c r="CM723" s="19">
        <f t="shared" si="966"/>
        <v>1.8944554497232976E-3</v>
      </c>
      <c r="CN723" s="19">
        <f t="shared" si="967"/>
        <v>0.10077617054349787</v>
      </c>
      <c r="CO723" s="19">
        <f t="shared" si="968"/>
        <v>1.470311852372645E-5</v>
      </c>
      <c r="CP723" s="19">
        <f t="shared" si="969"/>
        <v>5.9316821612133669E-2</v>
      </c>
      <c r="CQ723" s="19">
        <f t="shared" si="970"/>
        <v>3.7966710469786473E-3</v>
      </c>
      <c r="CR723" s="19">
        <f t="shared" si="971"/>
        <v>5.0217784701444505E-3</v>
      </c>
      <c r="CS723" s="19">
        <f t="shared" si="972"/>
        <v>3.4199173157004624E-2</v>
      </c>
      <c r="CT723" s="19">
        <f t="shared" si="973"/>
        <v>3.9303102162895648E-2</v>
      </c>
      <c r="CU723" s="19">
        <f t="shared" si="974"/>
        <v>5.1624325498559345E-2</v>
      </c>
      <c r="CV723" s="19">
        <f t="shared" si="975"/>
        <v>2.9962539710437978E-3</v>
      </c>
      <c r="CW723" s="19">
        <f t="shared" si="976"/>
        <v>0.17969862419392452</v>
      </c>
      <c r="CX723" s="19">
        <f t="shared" si="977"/>
        <v>1</v>
      </c>
      <c r="CZ723" s="68">
        <f t="shared" si="978"/>
        <v>2.5805000000000001E-5</v>
      </c>
      <c r="DA723" s="19">
        <f t="shared" si="979"/>
        <v>1.7747399999999999E-5</v>
      </c>
      <c r="DB723" s="19">
        <f t="shared" si="980"/>
        <v>3.667E-5</v>
      </c>
      <c r="DC723" s="19">
        <f t="shared" si="981"/>
        <v>3.8680899999999991E-5</v>
      </c>
      <c r="DD723" s="19">
        <f t="shared" si="982"/>
        <v>1.2284199999999998E-5</v>
      </c>
      <c r="DE723" s="19">
        <f t="shared" si="983"/>
        <v>1.2284199999999998E-5</v>
      </c>
      <c r="DF723" s="19">
        <f t="shared" si="984"/>
        <v>1.0852699999999999E-5</v>
      </c>
      <c r="DG723" s="19">
        <f t="shared" si="985"/>
        <v>1.5287399999999999E-5</v>
      </c>
      <c r="DH723" s="19">
        <f t="shared" si="986"/>
        <v>2.4066800000000001E-5</v>
      </c>
      <c r="DI723" s="19">
        <f t="shared" si="987"/>
        <v>3.7005799999999991E-5</v>
      </c>
      <c r="DJ723" s="19">
        <f t="shared" si="988"/>
        <v>0</v>
      </c>
      <c r="DK723" s="19">
        <f t="shared" si="989"/>
        <v>2.0059599999999997E-5</v>
      </c>
      <c r="DM723" s="68">
        <f t="shared" si="990"/>
        <v>1213.84165395064</v>
      </c>
      <c r="DN723" s="19">
        <f t="shared" si="991"/>
        <v>8.5268321739464383</v>
      </c>
      <c r="DO723" s="19">
        <f t="shared" si="992"/>
        <v>280.2055726374432</v>
      </c>
      <c r="DP723" s="19">
        <f t="shared" si="993"/>
        <v>6.0700268014805166E-2</v>
      </c>
      <c r="DQ723" s="19">
        <f t="shared" si="994"/>
        <v>346.94270956446525</v>
      </c>
      <c r="DR723" s="19">
        <f t="shared" si="995"/>
        <v>21.925387414130775</v>
      </c>
      <c r="DS723" s="19">
        <f t="shared" si="996"/>
        <v>18.647679595568047</v>
      </c>
      <c r="DT723" s="19">
        <f t="shared" si="997"/>
        <v>125.45557980067372</v>
      </c>
      <c r="DU723" s="19">
        <f t="shared" si="998"/>
        <v>101.23486724773967</v>
      </c>
      <c r="DV723" s="19">
        <f t="shared" si="999"/>
        <v>131.41214247399844</v>
      </c>
      <c r="DX723" s="19">
        <f t="shared" si="1000"/>
        <v>161.42740672668052</v>
      </c>
      <c r="DZ723" s="68">
        <f t="shared" si="1001"/>
        <v>2409.6805318533006</v>
      </c>
      <c r="EA723" s="21">
        <f t="shared" si="1002"/>
        <v>2.4096805318533008</v>
      </c>
      <c r="EB723" s="92">
        <f t="shared" si="1003"/>
        <v>910</v>
      </c>
    </row>
    <row r="724" spans="1:132" x14ac:dyDescent="0.3">
      <c r="A724" s="19">
        <f>'A. Thermody. result (all suite)'!C680</f>
        <v>908</v>
      </c>
      <c r="B724" s="19" t="str">
        <f>'A. Thermody. result (all suite)'!A680</f>
        <v>Basanite</v>
      </c>
      <c r="C724" s="24">
        <f>'A. Thermody. result (all suite)'!G680</f>
        <v>39.539793000000003</v>
      </c>
      <c r="D724" s="19">
        <f>'A. Thermody. result (all suite)'!D680</f>
        <v>5000</v>
      </c>
      <c r="E724" s="61">
        <f>'A. Thermody. result (all suite)'!I680</f>
        <v>52.830914</v>
      </c>
      <c r="F724" s="21">
        <f>'A. Thermody. result (all suite)'!J680</f>
        <v>0.25183800000000001</v>
      </c>
      <c r="G724" s="21">
        <f>'A. Thermody. result (all suite)'!K680</f>
        <v>17.295155000000001</v>
      </c>
      <c r="H724" s="21">
        <f>'A. Thermody. result (all suite)'!L680</f>
        <v>3.9039999999999999E-3</v>
      </c>
      <c r="I724" s="21">
        <f>'A. Thermody. result (all suite)'!M680</f>
        <v>7.1266550000000004</v>
      </c>
      <c r="J724" s="21">
        <f>'A. Thermody. result (all suite)'!N680</f>
        <v>0.45528299999999999</v>
      </c>
      <c r="K724" s="21">
        <f>'A. Thermody. result (all suite)'!O680</f>
        <v>0.32289699999999999</v>
      </c>
      <c r="L724" s="21">
        <f>'A. Thermody. result (all suite)'!P680</f>
        <v>3.1994039999999999</v>
      </c>
      <c r="M724" s="21">
        <f>'A. Thermody. result (all suite)'!Q680</f>
        <v>4.1088529999999999</v>
      </c>
      <c r="N724" s="21">
        <f>'A. Thermody. result (all suite)'!R680</f>
        <v>8.2203900000000001</v>
      </c>
      <c r="O724" s="21">
        <f>'A. Thermody. result (all suite)'!S680</f>
        <v>0.71657700000000002</v>
      </c>
      <c r="P724" s="21">
        <f>'A. Thermody. result (all suite)'!T680</f>
        <v>5.4681309999999996</v>
      </c>
      <c r="Q724" s="21">
        <f t="shared" si="921"/>
        <v>100.00000099999998</v>
      </c>
      <c r="S724" s="19">
        <f t="shared" si="922"/>
        <v>1181</v>
      </c>
      <c r="T724" s="19">
        <f t="shared" si="923"/>
        <v>0.5</v>
      </c>
      <c r="V724" s="61">
        <f t="shared" si="924"/>
        <v>49.942050442871292</v>
      </c>
      <c r="W724" s="21">
        <f t="shared" si="925"/>
        <v>0.23806716838992831</v>
      </c>
      <c r="X724" s="21">
        <f t="shared" si="926"/>
        <v>16.34943327740417</v>
      </c>
      <c r="Y724" s="21">
        <f t="shared" si="927"/>
        <v>3.6905241678947581E-3</v>
      </c>
      <c r="Z724" s="21">
        <f t="shared" si="928"/>
        <v>6.7369601725788986</v>
      </c>
      <c r="AA724" s="21">
        <f t="shared" si="929"/>
        <v>0.43038752938822472</v>
      </c>
      <c r="AB724" s="21">
        <f t="shared" si="930"/>
        <v>0.30524056922149428</v>
      </c>
      <c r="AC724" s="21">
        <f t="shared" si="931"/>
        <v>3.0244563998102358</v>
      </c>
      <c r="AD724" s="21">
        <f t="shared" si="932"/>
        <v>3.8841755376093445</v>
      </c>
      <c r="AE724" s="21">
        <f t="shared" si="933"/>
        <v>7.7708883105841169</v>
      </c>
      <c r="AF724" s="21">
        <f t="shared" si="934"/>
        <v>0.67739363131596375</v>
      </c>
      <c r="AG724" s="21">
        <f t="shared" si="935"/>
        <v>89.362743563341567</v>
      </c>
      <c r="AH724" s="21"/>
      <c r="AI724" s="61">
        <f t="shared" si="936"/>
        <v>55.886881323727117</v>
      </c>
      <c r="AJ724" s="21">
        <f t="shared" si="937"/>
        <v>0.26640539322875978</v>
      </c>
      <c r="AK724" s="21">
        <f t="shared" si="938"/>
        <v>18.295581162204876</v>
      </c>
      <c r="AL724" s="21">
        <f t="shared" si="939"/>
        <v>4.129824153483899E-3</v>
      </c>
      <c r="AM724" s="21">
        <f t="shared" si="940"/>
        <v>7.5388913812876011</v>
      </c>
      <c r="AN724" s="21">
        <f t="shared" si="941"/>
        <v>0.48161852716972592</v>
      </c>
      <c r="AO724" s="21">
        <f t="shared" si="942"/>
        <v>0.34157475145683669</v>
      </c>
      <c r="AP724" s="21">
        <f t="shared" si="943"/>
        <v>3.3844712899469775</v>
      </c>
      <c r="AQ724" s="21">
        <f t="shared" si="944"/>
        <v>4.3465267322015313</v>
      </c>
      <c r="AR724" s="21">
        <f t="shared" si="945"/>
        <v>8.695892718508583</v>
      </c>
      <c r="AS724" s="21">
        <f t="shared" si="946"/>
        <v>0.75802689611450624</v>
      </c>
      <c r="AT724" s="21">
        <f t="shared" si="947"/>
        <v>99.999999999999986</v>
      </c>
      <c r="AU724" s="21"/>
      <c r="AV724" s="21">
        <f>AR724*'[1]diagram lines'!$G$39</f>
        <v>7.2185140872239604</v>
      </c>
      <c r="AW724" s="21">
        <f>AK724*'[1]diagram lines'!$G$40</f>
        <v>9.6832359929111789</v>
      </c>
      <c r="AX724" s="21">
        <f>AQ724*'[1]diagram lines'!$G$38</f>
        <v>3.2244804638048792</v>
      </c>
      <c r="AY724" s="21">
        <f>AP724*'[1]diagram lines'!$G$41</f>
        <v>2.4187382374909947</v>
      </c>
      <c r="AZ724" s="21">
        <f t="shared" si="948"/>
        <v>13.042419450710113</v>
      </c>
      <c r="BA724" s="21">
        <f t="shared" si="949"/>
        <v>0.75287180601001691</v>
      </c>
      <c r="BB724" s="21">
        <f t="shared" si="950"/>
        <v>0.92724705979638677</v>
      </c>
      <c r="BC724" s="86">
        <f t="shared" si="951"/>
        <v>1.0784612250154657</v>
      </c>
      <c r="BX724" s="61">
        <f t="shared" si="952"/>
        <v>0.87934277629826896</v>
      </c>
      <c r="BY724" s="21">
        <f t="shared" si="953"/>
        <v>3.1527040560841266E-3</v>
      </c>
      <c r="BZ724" s="21">
        <f t="shared" si="954"/>
        <v>0.16962686347587291</v>
      </c>
      <c r="CA724" s="21">
        <f t="shared" si="955"/>
        <v>2.4447366773122925E-5</v>
      </c>
      <c r="CB724" s="21">
        <f t="shared" si="956"/>
        <v>9.9187961029923472E-2</v>
      </c>
      <c r="CC724" s="21">
        <f t="shared" si="957"/>
        <v>6.4178601635184662E-3</v>
      </c>
      <c r="CD724" s="21">
        <f t="shared" si="958"/>
        <v>8.0123325062034737E-3</v>
      </c>
      <c r="CE724" s="21">
        <f t="shared" si="959"/>
        <v>5.7050713266761768E-2</v>
      </c>
      <c r="CF724" s="21">
        <f t="shared" si="960"/>
        <v>6.6282513308598162E-2</v>
      </c>
      <c r="CG724" s="21">
        <f t="shared" si="961"/>
        <v>8.7265286624203825E-2</v>
      </c>
      <c r="CH724" s="21">
        <f t="shared" si="962"/>
        <v>5.0483077833511809E-3</v>
      </c>
      <c r="CI724" s="21">
        <f t="shared" si="963"/>
        <v>0.30344789123196447</v>
      </c>
      <c r="CJ724" s="21">
        <f t="shared" si="964"/>
        <v>1.6848596571115242</v>
      </c>
      <c r="CL724" s="68">
        <f t="shared" si="965"/>
        <v>0.52190861867141469</v>
      </c>
      <c r="CM724" s="19">
        <f t="shared" si="966"/>
        <v>1.8711968339778717E-3</v>
      </c>
      <c r="CN724" s="19">
        <f t="shared" si="967"/>
        <v>0.10067714706082785</v>
      </c>
      <c r="CO724" s="19">
        <f t="shared" si="968"/>
        <v>1.4510031544725096E-5</v>
      </c>
      <c r="CP724" s="19">
        <f t="shared" si="969"/>
        <v>5.8870162040658335E-2</v>
      </c>
      <c r="CQ724" s="19">
        <f t="shared" si="970"/>
        <v>3.8091363493865504E-3</v>
      </c>
      <c r="CR724" s="19">
        <f t="shared" si="971"/>
        <v>4.755489558067756E-3</v>
      </c>
      <c r="CS724" s="19">
        <f t="shared" si="972"/>
        <v>3.3860810320883283E-2</v>
      </c>
      <c r="CT724" s="19">
        <f t="shared" si="973"/>
        <v>3.9340079767967752E-2</v>
      </c>
      <c r="CU724" s="19">
        <f t="shared" si="974"/>
        <v>5.1793801493121967E-2</v>
      </c>
      <c r="CV724" s="19">
        <f t="shared" si="975"/>
        <v>2.9962779167054527E-3</v>
      </c>
      <c r="CW724" s="19">
        <f t="shared" si="976"/>
        <v>0.18010276995544364</v>
      </c>
      <c r="CX724" s="19">
        <f t="shared" si="977"/>
        <v>0.99999999999999967</v>
      </c>
      <c r="CZ724" s="68">
        <f t="shared" si="978"/>
        <v>2.5805000000000001E-5</v>
      </c>
      <c r="DA724" s="19">
        <f t="shared" si="979"/>
        <v>1.7732919999999996E-5</v>
      </c>
      <c r="DB724" s="19">
        <f t="shared" si="980"/>
        <v>3.667E-5</v>
      </c>
      <c r="DC724" s="19">
        <f t="shared" si="981"/>
        <v>3.8662719999999993E-5</v>
      </c>
      <c r="DD724" s="19">
        <f t="shared" si="982"/>
        <v>1.2278359999999998E-5</v>
      </c>
      <c r="DE724" s="19">
        <f t="shared" si="983"/>
        <v>1.2278359999999998E-5</v>
      </c>
      <c r="DF724" s="19">
        <f t="shared" si="984"/>
        <v>1.0846159999999998E-5</v>
      </c>
      <c r="DG724" s="19">
        <f t="shared" si="985"/>
        <v>1.5279919999999997E-5</v>
      </c>
      <c r="DH724" s="19">
        <f t="shared" si="986"/>
        <v>2.4051440000000001E-5</v>
      </c>
      <c r="DI724" s="19">
        <f t="shared" si="987"/>
        <v>3.6981639999999994E-5</v>
      </c>
      <c r="DJ724" s="19">
        <f t="shared" si="988"/>
        <v>0</v>
      </c>
      <c r="DK724" s="19">
        <f t="shared" si="989"/>
        <v>2.0040679999999995E-5</v>
      </c>
      <c r="DM724" s="68">
        <f t="shared" si="990"/>
        <v>1215.1238058429992</v>
      </c>
      <c r="DN724" s="19">
        <f t="shared" si="991"/>
        <v>8.4290237083431485</v>
      </c>
      <c r="DO724" s="19">
        <f t="shared" si="992"/>
        <v>279.93024036874851</v>
      </c>
      <c r="DP724" s="19">
        <f t="shared" si="993"/>
        <v>5.9931296540366295E-2</v>
      </c>
      <c r="DQ724" s="19">
        <f t="shared" si="994"/>
        <v>344.49398312325928</v>
      </c>
      <c r="DR724" s="19">
        <f t="shared" si="995"/>
        <v>22.007835950850271</v>
      </c>
      <c r="DS724" s="19">
        <f t="shared" si="996"/>
        <v>17.669500467458583</v>
      </c>
      <c r="DT724" s="19">
        <f t="shared" si="997"/>
        <v>124.2751429847234</v>
      </c>
      <c r="DU724" s="19">
        <f t="shared" si="998"/>
        <v>101.39482479287398</v>
      </c>
      <c r="DV724" s="19">
        <f t="shared" si="999"/>
        <v>131.92968458543456</v>
      </c>
      <c r="DX724" s="19">
        <f t="shared" si="1000"/>
        <v>161.94320325443525</v>
      </c>
      <c r="DZ724" s="68">
        <f t="shared" si="1001"/>
        <v>2407.2571763756659</v>
      </c>
      <c r="EA724" s="21">
        <f t="shared" si="1002"/>
        <v>2.4072571763756661</v>
      </c>
      <c r="EB724" s="92">
        <f t="shared" si="1003"/>
        <v>908</v>
      </c>
    </row>
    <row r="725" spans="1:132" x14ac:dyDescent="0.3">
      <c r="A725" s="19">
        <f>'A. Thermody. result (all suite)'!C681</f>
        <v>906</v>
      </c>
      <c r="B725" s="19" t="str">
        <f>'A. Thermody. result (all suite)'!A681</f>
        <v>Basanite</v>
      </c>
      <c r="C725" s="24">
        <f>'A. Thermody. result (all suite)'!G681</f>
        <v>39.402045999999999</v>
      </c>
      <c r="D725" s="19">
        <f>'A. Thermody. result (all suite)'!D681</f>
        <v>5000</v>
      </c>
      <c r="E725" s="61">
        <f>'A. Thermody. result (all suite)'!I681</f>
        <v>52.899228000000001</v>
      </c>
      <c r="F725" s="21">
        <f>'A. Thermody. result (all suite)'!J681</f>
        <v>0.248831</v>
      </c>
      <c r="G725" s="21">
        <f>'A. Thermody. result (all suite)'!K681</f>
        <v>17.282260999999998</v>
      </c>
      <c r="H725" s="21">
        <f>'A. Thermody. result (all suite)'!L681</f>
        <v>3.852E-3</v>
      </c>
      <c r="I725" s="21">
        <f>'A. Thermody. result (all suite)'!M681</f>
        <v>7.073499</v>
      </c>
      <c r="J725" s="21">
        <f>'A. Thermody. result (all suite)'!N681</f>
        <v>0.45687499999999998</v>
      </c>
      <c r="K725" s="21">
        <f>'A. Thermody. result (all suite)'!O681</f>
        <v>0.30551200000000001</v>
      </c>
      <c r="L725" s="21">
        <f>'A. Thermody. result (all suite)'!P681</f>
        <v>3.1686139999999998</v>
      </c>
      <c r="M725" s="21">
        <f>'A. Thermody. result (all suite)'!Q681</f>
        <v>4.113683</v>
      </c>
      <c r="N725" s="21">
        <f>'A. Thermody. result (all suite)'!R681</f>
        <v>8.2491269999999997</v>
      </c>
      <c r="O725" s="21">
        <f>'A. Thermody. result (all suite)'!S681</f>
        <v>0.71686000000000005</v>
      </c>
      <c r="P725" s="21">
        <f>'A. Thermody. result (all suite)'!T681</f>
        <v>5.4816580000000004</v>
      </c>
      <c r="Q725" s="21">
        <f t="shared" si="921"/>
        <v>99.999999999999972</v>
      </c>
      <c r="S725" s="19">
        <f t="shared" si="922"/>
        <v>1179</v>
      </c>
      <c r="T725" s="19">
        <f t="shared" si="923"/>
        <v>0.5</v>
      </c>
      <c r="V725" s="61">
        <f t="shared" si="924"/>
        <v>49.999473236399758</v>
      </c>
      <c r="W725" s="21">
        <f t="shared" si="925"/>
        <v>0.23519093558202001</v>
      </c>
      <c r="X725" s="21">
        <f t="shared" si="926"/>
        <v>16.334906557312618</v>
      </c>
      <c r="Y725" s="21">
        <f t="shared" si="927"/>
        <v>3.6408465338400001E-3</v>
      </c>
      <c r="Z725" s="21">
        <f t="shared" si="928"/>
        <v>6.6857539761865796</v>
      </c>
      <c r="AA725" s="21">
        <f t="shared" si="929"/>
        <v>0.4318306750125</v>
      </c>
      <c r="AB725" s="21">
        <f t="shared" si="930"/>
        <v>0.28876487701104003</v>
      </c>
      <c r="AC725" s="21">
        <f t="shared" si="931"/>
        <v>2.9949214171798801</v>
      </c>
      <c r="AD725" s="21">
        <f t="shared" si="932"/>
        <v>3.8881849667358601</v>
      </c>
      <c r="AE725" s="21">
        <f t="shared" si="933"/>
        <v>7.7969380698743391</v>
      </c>
      <c r="AF725" s="21">
        <f t="shared" si="934"/>
        <v>0.67756418646119998</v>
      </c>
      <c r="AG725" s="21">
        <f t="shared" si="935"/>
        <v>89.337169744289639</v>
      </c>
      <c r="AH725" s="21"/>
      <c r="AI725" s="61">
        <f t="shared" si="936"/>
        <v>55.967156089132416</v>
      </c>
      <c r="AJ725" s="21">
        <f t="shared" si="937"/>
        <v>0.26326212958750378</v>
      </c>
      <c r="AK725" s="21">
        <f t="shared" si="938"/>
        <v>18.284557932681466</v>
      </c>
      <c r="AL725" s="21">
        <f t="shared" si="939"/>
        <v>4.075399460561846E-3</v>
      </c>
      <c r="AM725" s="21">
        <f t="shared" si="940"/>
        <v>7.4837315703231431</v>
      </c>
      <c r="AN725" s="21">
        <f t="shared" si="941"/>
        <v>0.48337178830326921</v>
      </c>
      <c r="AO725" s="21">
        <f t="shared" si="942"/>
        <v>0.32323038421473799</v>
      </c>
      <c r="AP725" s="21">
        <f t="shared" si="943"/>
        <v>3.3523800068350758</v>
      </c>
      <c r="AQ725" s="21">
        <f t="shared" si="944"/>
        <v>4.3522589509663643</v>
      </c>
      <c r="AR725" s="21">
        <f t="shared" si="945"/>
        <v>8.7275409464969247</v>
      </c>
      <c r="AS725" s="21">
        <f t="shared" si="946"/>
        <v>0.75843480199853697</v>
      </c>
      <c r="AT725" s="21">
        <f t="shared" si="947"/>
        <v>100</v>
      </c>
      <c r="AU725" s="21"/>
      <c r="AV725" s="21">
        <f>AR725*'[1]diagram lines'!$G$39</f>
        <v>7.2447854761387838</v>
      </c>
      <c r="AW725" s="21">
        <f>AK725*'[1]diagram lines'!$G$40</f>
        <v>9.677401768136745</v>
      </c>
      <c r="AX725" s="21">
        <f>AQ725*'[1]diagram lines'!$G$38</f>
        <v>3.2287329229660124</v>
      </c>
      <c r="AY725" s="21">
        <f>AP725*'[1]diagram lines'!$G$41</f>
        <v>2.3958039570958665</v>
      </c>
      <c r="AZ725" s="21">
        <f t="shared" si="948"/>
        <v>13.079799897463289</v>
      </c>
      <c r="BA725" s="21">
        <f t="shared" si="949"/>
        <v>0.75197446301234383</v>
      </c>
      <c r="BB725" s="21">
        <f t="shared" si="950"/>
        <v>0.92398766101025831</v>
      </c>
      <c r="BC725" s="86">
        <f t="shared" si="951"/>
        <v>1.0822655347005741</v>
      </c>
      <c r="BX725" s="61">
        <f t="shared" si="952"/>
        <v>0.88047982689747006</v>
      </c>
      <c r="BY725" s="21">
        <f t="shared" si="953"/>
        <v>3.1150600901352029E-3</v>
      </c>
      <c r="BZ725" s="21">
        <f t="shared" si="954"/>
        <v>0.16950040211847783</v>
      </c>
      <c r="CA725" s="21">
        <f t="shared" si="955"/>
        <v>2.4121735863235019E-5</v>
      </c>
      <c r="CB725" s="21">
        <f t="shared" si="956"/>
        <v>9.8448141962421715E-2</v>
      </c>
      <c r="CC725" s="21">
        <f t="shared" si="957"/>
        <v>6.4403016633775021E-3</v>
      </c>
      <c r="CD725" s="21">
        <f t="shared" si="958"/>
        <v>7.5809429280397026E-3</v>
      </c>
      <c r="CE725" s="21">
        <f t="shared" si="959"/>
        <v>5.6501676176890156E-2</v>
      </c>
      <c r="CF725" s="21">
        <f t="shared" si="960"/>
        <v>6.6360429101467971E-2</v>
      </c>
      <c r="CG725" s="21">
        <f t="shared" si="961"/>
        <v>8.7570350318471338E-2</v>
      </c>
      <c r="CH725" s="21">
        <f t="shared" si="962"/>
        <v>5.0503015273629043E-3</v>
      </c>
      <c r="CI725" s="21">
        <f t="shared" si="963"/>
        <v>0.30419855715871258</v>
      </c>
      <c r="CJ725" s="21">
        <f t="shared" si="964"/>
        <v>1.6852701116786899</v>
      </c>
      <c r="CL725" s="68">
        <f t="shared" si="965"/>
        <v>0.52245620497026923</v>
      </c>
      <c r="CM725" s="19">
        <f t="shared" si="966"/>
        <v>1.8484040442824359E-3</v>
      </c>
      <c r="CN725" s="19">
        <f t="shared" si="967"/>
        <v>0.10057758749998791</v>
      </c>
      <c r="CO725" s="19">
        <f t="shared" si="968"/>
        <v>1.4313275774651618E-5</v>
      </c>
      <c r="CP725" s="19">
        <f t="shared" si="969"/>
        <v>5.841683257786965E-2</v>
      </c>
      <c r="CQ725" s="19">
        <f t="shared" si="970"/>
        <v>3.8215248812324492E-3</v>
      </c>
      <c r="CR725" s="19">
        <f t="shared" si="971"/>
        <v>4.4983548189128919E-3</v>
      </c>
      <c r="CS725" s="19">
        <f t="shared" si="972"/>
        <v>3.3526777568379879E-2</v>
      </c>
      <c r="CT725" s="19">
        <f t="shared" si="973"/>
        <v>3.9376731742644298E-2</v>
      </c>
      <c r="CU725" s="19">
        <f t="shared" si="974"/>
        <v>5.1962204581699319E-2</v>
      </c>
      <c r="CV725" s="19">
        <f t="shared" si="975"/>
        <v>2.9967312019390899E-3</v>
      </c>
      <c r="CW725" s="19">
        <f t="shared" si="976"/>
        <v>0.18050433283700842</v>
      </c>
      <c r="CX725" s="19">
        <f t="shared" si="977"/>
        <v>1.0000000000000002</v>
      </c>
      <c r="CZ725" s="68">
        <f t="shared" si="978"/>
        <v>2.5805000000000001E-5</v>
      </c>
      <c r="DA725" s="19">
        <f t="shared" si="979"/>
        <v>1.7718439999999999E-5</v>
      </c>
      <c r="DB725" s="19">
        <f t="shared" si="980"/>
        <v>3.667E-5</v>
      </c>
      <c r="DC725" s="19">
        <f t="shared" si="981"/>
        <v>3.8644539999999995E-5</v>
      </c>
      <c r="DD725" s="19">
        <f t="shared" si="982"/>
        <v>1.2272519999999998E-5</v>
      </c>
      <c r="DE725" s="19">
        <f t="shared" si="983"/>
        <v>1.2272519999999998E-5</v>
      </c>
      <c r="DF725" s="19">
        <f t="shared" si="984"/>
        <v>1.0839619999999998E-5</v>
      </c>
      <c r="DG725" s="19">
        <f t="shared" si="985"/>
        <v>1.5272439999999999E-5</v>
      </c>
      <c r="DH725" s="19">
        <f t="shared" si="986"/>
        <v>2.403608E-5</v>
      </c>
      <c r="DI725" s="19">
        <f t="shared" si="987"/>
        <v>3.6957479999999992E-5</v>
      </c>
      <c r="DJ725" s="19">
        <f t="shared" si="988"/>
        <v>0</v>
      </c>
      <c r="DK725" s="19">
        <f t="shared" si="989"/>
        <v>2.0021759999999996E-5</v>
      </c>
      <c r="DM725" s="68">
        <f t="shared" si="990"/>
        <v>1216.3987132189022</v>
      </c>
      <c r="DN725" s="19">
        <f t="shared" si="991"/>
        <v>8.3331554616140568</v>
      </c>
      <c r="DO725" s="19">
        <f t="shared" si="992"/>
        <v>279.65341754837107</v>
      </c>
      <c r="DP725" s="19">
        <f t="shared" si="993"/>
        <v>5.9146441087256245E-2</v>
      </c>
      <c r="DQ725" s="19">
        <f t="shared" si="994"/>
        <v>342.00387701302867</v>
      </c>
      <c r="DR725" s="19">
        <f t="shared" si="995"/>
        <v>22.089919191382862</v>
      </c>
      <c r="DS725" s="19">
        <f t="shared" si="996"/>
        <v>16.724174759095757</v>
      </c>
      <c r="DT725" s="19">
        <f t="shared" si="997"/>
        <v>123.10944983478367</v>
      </c>
      <c r="DU725" s="19">
        <f t="shared" si="998"/>
        <v>101.55414696267111</v>
      </c>
      <c r="DV725" s="19">
        <f t="shared" si="999"/>
        <v>132.44516865316783</v>
      </c>
      <c r="DX725" s="19">
        <f t="shared" si="1000"/>
        <v>162.4576499629849</v>
      </c>
      <c r="DZ725" s="68">
        <f t="shared" si="1001"/>
        <v>2404.8288190470894</v>
      </c>
      <c r="EA725" s="21">
        <f t="shared" si="1002"/>
        <v>2.4048288190470894</v>
      </c>
      <c r="EB725" s="92">
        <f t="shared" si="1003"/>
        <v>906</v>
      </c>
    </row>
    <row r="726" spans="1:132" x14ac:dyDescent="0.3">
      <c r="A726" s="19">
        <f>'A. Thermody. result (all suite)'!C682</f>
        <v>904</v>
      </c>
      <c r="B726" s="19" t="str">
        <f>'A. Thermody. result (all suite)'!A682</f>
        <v>Basanite</v>
      </c>
      <c r="C726" s="24">
        <f>'A. Thermody. result (all suite)'!G682</f>
        <v>39.26587</v>
      </c>
      <c r="D726" s="19">
        <f>'A. Thermody. result (all suite)'!D682</f>
        <v>5000</v>
      </c>
      <c r="E726" s="61">
        <f>'A. Thermody. result (all suite)'!I682</f>
        <v>52.967404999999999</v>
      </c>
      <c r="F726" s="21">
        <f>'A. Thermody. result (all suite)'!J682</f>
        <v>0.24588499999999999</v>
      </c>
      <c r="G726" s="21">
        <f>'A. Thermody. result (all suite)'!K682</f>
        <v>17.269335000000002</v>
      </c>
      <c r="H726" s="21">
        <f>'A. Thermody. result (all suite)'!L682</f>
        <v>3.7989999999999999E-3</v>
      </c>
      <c r="I726" s="21">
        <f>'A. Thermody. result (all suite)'!M682</f>
        <v>7.0195569999999998</v>
      </c>
      <c r="J726" s="21">
        <f>'A. Thermody. result (all suite)'!N682</f>
        <v>0.45845900000000001</v>
      </c>
      <c r="K726" s="21">
        <f>'A. Thermody. result (all suite)'!O682</f>
        <v>0.28873199999999999</v>
      </c>
      <c r="L726" s="21">
        <f>'A. Thermody. result (all suite)'!P682</f>
        <v>3.1382210000000001</v>
      </c>
      <c r="M726" s="21">
        <f>'A. Thermody. result (all suite)'!Q682</f>
        <v>4.1184940000000001</v>
      </c>
      <c r="N726" s="21">
        <f>'A. Thermody. result (all suite)'!R682</f>
        <v>8.2777360000000009</v>
      </c>
      <c r="O726" s="21">
        <f>'A. Thermody. result (all suite)'!S682</f>
        <v>0.71724900000000003</v>
      </c>
      <c r="P726" s="21">
        <f>'A. Thermody. result (all suite)'!T682</f>
        <v>5.4951290000000004</v>
      </c>
      <c r="Q726" s="21">
        <f t="shared" si="921"/>
        <v>100.00000100000001</v>
      </c>
      <c r="S726" s="19">
        <f t="shared" si="922"/>
        <v>1177</v>
      </c>
      <c r="T726" s="19">
        <f t="shared" si="923"/>
        <v>0.5</v>
      </c>
      <c r="V726" s="61">
        <f t="shared" si="924"/>
        <v>50.056777796403821</v>
      </c>
      <c r="W726" s="21">
        <f t="shared" si="925"/>
        <v>0.23237330219346697</v>
      </c>
      <c r="X726" s="21">
        <f t="shared" si="926"/>
        <v>16.320362773797573</v>
      </c>
      <c r="Y726" s="21">
        <f t="shared" si="927"/>
        <v>3.590240051377599E-3</v>
      </c>
      <c r="Z726" s="21">
        <f t="shared" si="928"/>
        <v>6.633823291478806</v>
      </c>
      <c r="AA726" s="21">
        <f t="shared" si="929"/>
        <v>0.43326608678981909</v>
      </c>
      <c r="AB726" s="21">
        <f t="shared" si="930"/>
        <v>0.27286580429438195</v>
      </c>
      <c r="AC726" s="21">
        <f t="shared" si="931"/>
        <v>2.9657717094694029</v>
      </c>
      <c r="AD726" s="21">
        <f t="shared" si="932"/>
        <v>3.8921774441059056</v>
      </c>
      <c r="AE726" s="21">
        <f t="shared" si="933"/>
        <v>7.8228637330692834</v>
      </c>
      <c r="AF726" s="21">
        <f t="shared" si="934"/>
        <v>0.6778352425929276</v>
      </c>
      <c r="AG726" s="21">
        <f t="shared" si="935"/>
        <v>89.311707424246777</v>
      </c>
      <c r="AH726" s="21"/>
      <c r="AI726" s="61">
        <f t="shared" si="936"/>
        <v>56.047274472791194</v>
      </c>
      <c r="AJ726" s="21">
        <f t="shared" si="937"/>
        <v>0.26018235334999446</v>
      </c>
      <c r="AK726" s="21">
        <f t="shared" si="938"/>
        <v>18.273486471681586</v>
      </c>
      <c r="AL726" s="21">
        <f t="shared" si="939"/>
        <v>4.0198985720016622E-3</v>
      </c>
      <c r="AM726" s="21">
        <f t="shared" si="940"/>
        <v>7.4277197052867256</v>
      </c>
      <c r="AN726" s="21">
        <f t="shared" si="941"/>
        <v>0.48511678847625966</v>
      </c>
      <c r="AO726" s="21">
        <f t="shared" si="942"/>
        <v>0.30552075664416534</v>
      </c>
      <c r="AP726" s="21">
        <f t="shared" si="943"/>
        <v>3.3206975826600762</v>
      </c>
      <c r="AQ726" s="21">
        <f t="shared" si="944"/>
        <v>4.3579700314286436</v>
      </c>
      <c r="AR726" s="21">
        <f t="shared" si="945"/>
        <v>8.7590574166377362</v>
      </c>
      <c r="AS726" s="21">
        <f t="shared" si="946"/>
        <v>0.75895452247160333</v>
      </c>
      <c r="AT726" s="21">
        <f t="shared" si="947"/>
        <v>99.999999999999986</v>
      </c>
      <c r="AU726" s="21"/>
      <c r="AV726" s="21">
        <f>AR726*'[1]diagram lines'!$G$39</f>
        <v>7.270947492053125</v>
      </c>
      <c r="AW726" s="21">
        <f>AK726*'[1]diagram lines'!$G$40</f>
        <v>9.6715420160634071</v>
      </c>
      <c r="AX726" s="21">
        <f>AQ726*'[1]diagram lines'!$G$38</f>
        <v>3.2329697006306719</v>
      </c>
      <c r="AY726" s="21">
        <f>AP726*'[1]diagram lines'!$G$41</f>
        <v>2.3731618708603879</v>
      </c>
      <c r="AZ726" s="21">
        <f t="shared" si="948"/>
        <v>13.117027448066381</v>
      </c>
      <c r="BA726" s="21">
        <f t="shared" si="949"/>
        <v>0.75106644669474354</v>
      </c>
      <c r="BB726" s="21">
        <f t="shared" si="950"/>
        <v>0.92075573699303748</v>
      </c>
      <c r="BC726" s="86">
        <f t="shared" si="951"/>
        <v>1.0860643706285826</v>
      </c>
      <c r="BX726" s="61">
        <f t="shared" si="952"/>
        <v>0.88161459720372837</v>
      </c>
      <c r="BY726" s="21">
        <f t="shared" si="953"/>
        <v>3.078179769654482E-3</v>
      </c>
      <c r="BZ726" s="21">
        <f t="shared" si="954"/>
        <v>0.16937362691251473</v>
      </c>
      <c r="CA726" s="21">
        <f t="shared" si="955"/>
        <v>2.378984282046465E-5</v>
      </c>
      <c r="CB726" s="21">
        <f t="shared" si="956"/>
        <v>9.7697383437717472E-2</v>
      </c>
      <c r="CC726" s="21">
        <f t="shared" si="957"/>
        <v>6.4626303918804626E-3</v>
      </c>
      <c r="CD726" s="21">
        <f t="shared" si="958"/>
        <v>7.1645657568238218E-3</v>
      </c>
      <c r="CE726" s="21">
        <f t="shared" si="959"/>
        <v>5.5959718259629108E-2</v>
      </c>
      <c r="CF726" s="21">
        <f t="shared" si="960"/>
        <v>6.6438038393289239E-2</v>
      </c>
      <c r="CG726" s="21">
        <f t="shared" si="961"/>
        <v>8.7874055201698525E-2</v>
      </c>
      <c r="CH726" s="21">
        <f t="shared" si="962"/>
        <v>5.0530420447500429E-3</v>
      </c>
      <c r="CI726" s="21">
        <f t="shared" si="963"/>
        <v>0.30494611542730304</v>
      </c>
      <c r="CJ726" s="21">
        <f t="shared" si="964"/>
        <v>1.6856857426418097</v>
      </c>
      <c r="CL726" s="68">
        <f t="shared" si="965"/>
        <v>0.52300056582436316</v>
      </c>
      <c r="CM726" s="19">
        <f t="shared" si="966"/>
        <v>1.8260697660231456E-3</v>
      </c>
      <c r="CN726" s="19">
        <f t="shared" si="967"/>
        <v>0.10047758169151509</v>
      </c>
      <c r="CO726" s="19">
        <f t="shared" si="968"/>
        <v>1.4112857585887371E-5</v>
      </c>
      <c r="CP726" s="19">
        <f t="shared" si="969"/>
        <v>5.7957056268747913E-2</v>
      </c>
      <c r="CQ726" s="19">
        <f t="shared" si="970"/>
        <v>3.8338287074506645E-3</v>
      </c>
      <c r="CR726" s="19">
        <f t="shared" si="971"/>
        <v>4.250238093368163E-3</v>
      </c>
      <c r="CS726" s="19">
        <f t="shared" si="972"/>
        <v>3.3197005138056714E-2</v>
      </c>
      <c r="CT726" s="19">
        <f t="shared" si="973"/>
        <v>3.9413063012069753E-2</v>
      </c>
      <c r="CU726" s="19">
        <f t="shared" si="974"/>
        <v>5.2129559489529853E-2</v>
      </c>
      <c r="CV726" s="19">
        <f t="shared" si="975"/>
        <v>2.9976180713440137E-3</v>
      </c>
      <c r="CW726" s="19">
        <f t="shared" si="976"/>
        <v>0.18090330107994562</v>
      </c>
      <c r="CX726" s="19">
        <f t="shared" si="977"/>
        <v>1</v>
      </c>
      <c r="CZ726" s="68">
        <f t="shared" si="978"/>
        <v>2.5805000000000001E-5</v>
      </c>
      <c r="DA726" s="19">
        <f t="shared" si="979"/>
        <v>1.7703959999999996E-5</v>
      </c>
      <c r="DB726" s="19">
        <f t="shared" si="980"/>
        <v>3.667E-5</v>
      </c>
      <c r="DC726" s="19">
        <f t="shared" si="981"/>
        <v>3.862635999999999E-5</v>
      </c>
      <c r="DD726" s="19">
        <f t="shared" si="982"/>
        <v>1.2266679999999998E-5</v>
      </c>
      <c r="DE726" s="19">
        <f t="shared" si="983"/>
        <v>1.2266679999999998E-5</v>
      </c>
      <c r="DF726" s="19">
        <f t="shared" si="984"/>
        <v>1.0833079999999998E-5</v>
      </c>
      <c r="DG726" s="19">
        <f t="shared" si="985"/>
        <v>1.5264959999999998E-5</v>
      </c>
      <c r="DH726" s="19">
        <f t="shared" si="986"/>
        <v>2.402072E-5</v>
      </c>
      <c r="DI726" s="19">
        <f t="shared" si="987"/>
        <v>3.6933319999999989E-5</v>
      </c>
      <c r="DJ726" s="19">
        <f t="shared" si="988"/>
        <v>0</v>
      </c>
      <c r="DK726" s="19">
        <f t="shared" si="989"/>
        <v>2.0002839999999997E-5</v>
      </c>
      <c r="DM726" s="68">
        <f t="shared" si="990"/>
        <v>1217.6661110144444</v>
      </c>
      <c r="DN726" s="19">
        <f t="shared" si="991"/>
        <v>8.2391991910244329</v>
      </c>
      <c r="DO726" s="19">
        <f t="shared" si="992"/>
        <v>279.37535394782867</v>
      </c>
      <c r="DP726" s="19">
        <f t="shared" si="993"/>
        <v>5.834570557231783E-2</v>
      </c>
      <c r="DQ726" s="19">
        <f t="shared" si="994"/>
        <v>339.47363858106172</v>
      </c>
      <c r="DR726" s="19">
        <f t="shared" si="995"/>
        <v>22.171590724348412</v>
      </c>
      <c r="DS726" s="19">
        <f t="shared" si="996"/>
        <v>15.811255447456954</v>
      </c>
      <c r="DT726" s="19">
        <f t="shared" si="997"/>
        <v>121.95826573683919</v>
      </c>
      <c r="DU726" s="19">
        <f t="shared" si="998"/>
        <v>101.71284524852729</v>
      </c>
      <c r="DV726" s="19">
        <f t="shared" si="999"/>
        <v>132.95865370114885</v>
      </c>
      <c r="DX726" s="19">
        <f t="shared" si="1000"/>
        <v>162.9707324290261</v>
      </c>
      <c r="DZ726" s="68">
        <f t="shared" si="1001"/>
        <v>2402.3959917272782</v>
      </c>
      <c r="EA726" s="21">
        <f t="shared" si="1002"/>
        <v>2.4023959917272784</v>
      </c>
      <c r="EB726" s="92">
        <f t="shared" si="1003"/>
        <v>904</v>
      </c>
    </row>
    <row r="727" spans="1:132" x14ac:dyDescent="0.3">
      <c r="A727" s="19">
        <f>'A. Thermody. result (all suite)'!C683</f>
        <v>902</v>
      </c>
      <c r="B727" s="19" t="str">
        <f>'A. Thermody. result (all suite)'!A683</f>
        <v>Basanite</v>
      </c>
      <c r="C727" s="24">
        <f>'A. Thermody. result (all suite)'!G683</f>
        <v>39.046647</v>
      </c>
      <c r="D727" s="19">
        <f>'A. Thermody. result (all suite)'!D683</f>
        <v>5000</v>
      </c>
      <c r="E727" s="61">
        <f>'A. Thermody. result (all suite)'!I683</f>
        <v>53.065514999999998</v>
      </c>
      <c r="F727" s="21">
        <f>'A. Thermody. result (all suite)'!J683</f>
        <v>0.239731</v>
      </c>
      <c r="G727" s="21">
        <f>'A. Thermody. result (all suite)'!K683</f>
        <v>17.300205999999999</v>
      </c>
      <c r="H727" s="21">
        <f>'A. Thermody. result (all suite)'!L683</f>
        <v>3.656E-3</v>
      </c>
      <c r="I727" s="21">
        <f>'A. Thermody. result (all suite)'!M683</f>
        <v>6.8895229999999996</v>
      </c>
      <c r="J727" s="21">
        <f>'A. Thermody. result (all suite)'!N683</f>
        <v>0.46103300000000003</v>
      </c>
      <c r="K727" s="21">
        <f>'A. Thermody. result (all suite)'!O683</f>
        <v>0.26905099999999998</v>
      </c>
      <c r="L727" s="21">
        <f>'A. Thermody. result (all suite)'!P683</f>
        <v>3.120358</v>
      </c>
      <c r="M727" s="21">
        <f>'A. Thermody. result (all suite)'!Q683</f>
        <v>4.137251</v>
      </c>
      <c r="N727" s="21">
        <f>'A. Thermody. result (all suite)'!R683</f>
        <v>8.2889520000000001</v>
      </c>
      <c r="O727" s="21">
        <f>'A. Thermody. result (all suite)'!S683</f>
        <v>0.714916</v>
      </c>
      <c r="P727" s="21">
        <f>'A. Thermody. result (all suite)'!T683</f>
        <v>5.5098070000000003</v>
      </c>
      <c r="Q727" s="21">
        <f t="shared" si="921"/>
        <v>99.999999000000003</v>
      </c>
      <c r="S727" s="19">
        <f t="shared" si="922"/>
        <v>1175</v>
      </c>
      <c r="T727" s="19">
        <f t="shared" si="923"/>
        <v>0.5</v>
      </c>
      <c r="V727" s="61">
        <f t="shared" si="924"/>
        <v>50.141707510705878</v>
      </c>
      <c r="W727" s="21">
        <f t="shared" si="925"/>
        <v>0.22652228444874284</v>
      </c>
      <c r="X727" s="21">
        <f t="shared" si="926"/>
        <v>16.346998029265499</v>
      </c>
      <c r="Y727" s="21">
        <f t="shared" si="927"/>
        <v>3.4545614540656146E-3</v>
      </c>
      <c r="Z727" s="21">
        <f t="shared" si="928"/>
        <v>6.5099235756833957</v>
      </c>
      <c r="AA727" s="21">
        <f t="shared" si="929"/>
        <v>0.43563097123966971</v>
      </c>
      <c r="AB727" s="21">
        <f t="shared" si="930"/>
        <v>0.25422680902018807</v>
      </c>
      <c r="AC727" s="21">
        <f t="shared" si="931"/>
        <v>2.948432294771683</v>
      </c>
      <c r="AD727" s="21">
        <f t="shared" si="932"/>
        <v>3.909296452514885</v>
      </c>
      <c r="AE727" s="21">
        <f t="shared" si="933"/>
        <v>7.8322467379103076</v>
      </c>
      <c r="AF727" s="21">
        <f t="shared" si="934"/>
        <v>0.67552550779397513</v>
      </c>
      <c r="AG727" s="21">
        <f t="shared" si="935"/>
        <v>89.283964734808279</v>
      </c>
      <c r="AH727" s="21"/>
      <c r="AI727" s="61">
        <f t="shared" si="936"/>
        <v>56.15981286184708</v>
      </c>
      <c r="AJ727" s="21">
        <f t="shared" si="937"/>
        <v>0.25370993002109682</v>
      </c>
      <c r="AK727" s="21">
        <f t="shared" si="938"/>
        <v>18.308996557018318</v>
      </c>
      <c r="AL727" s="21">
        <f t="shared" si="939"/>
        <v>3.8691846451111033E-3</v>
      </c>
      <c r="AM727" s="21">
        <f t="shared" si="940"/>
        <v>7.2912572767340773</v>
      </c>
      <c r="AN727" s="21">
        <f t="shared" si="941"/>
        <v>0.48791624849275361</v>
      </c>
      <c r="AO727" s="21">
        <f t="shared" si="942"/>
        <v>0.28473960556668149</v>
      </c>
      <c r="AP727" s="21">
        <f t="shared" si="943"/>
        <v>3.3023088787881818</v>
      </c>
      <c r="AQ727" s="21">
        <f t="shared" si="944"/>
        <v>4.3784978233508101</v>
      </c>
      <c r="AR727" s="21">
        <f t="shared" si="945"/>
        <v>8.7722882391857144</v>
      </c>
      <c r="AS727" s="21">
        <f t="shared" si="946"/>
        <v>0.75660339435017765</v>
      </c>
      <c r="AT727" s="21">
        <f t="shared" si="947"/>
        <v>100</v>
      </c>
      <c r="AU727" s="21"/>
      <c r="AV727" s="21">
        <f>AR727*'[1]diagram lines'!$G$39</f>
        <v>7.2819304793138651</v>
      </c>
      <c r="AW727" s="21">
        <f>AK727*'[1]diagram lines'!$G$40</f>
        <v>9.6903363103465718</v>
      </c>
      <c r="AX727" s="21">
        <f>AQ727*'[1]diagram lines'!$G$38</f>
        <v>3.2481982884425662</v>
      </c>
      <c r="AY727" s="21">
        <f>AP727*'[1]diagram lines'!$G$41</f>
        <v>2.36002024329659</v>
      </c>
      <c r="AZ727" s="21">
        <f t="shared" si="948"/>
        <v>13.150786062536525</v>
      </c>
      <c r="BA727" s="21">
        <f t="shared" si="949"/>
        <v>0.75176293943827333</v>
      </c>
      <c r="BB727" s="21">
        <f t="shared" si="950"/>
        <v>0.92024860512804663</v>
      </c>
      <c r="BC727" s="86">
        <f t="shared" si="951"/>
        <v>1.086662880473322</v>
      </c>
      <c r="BX727" s="61">
        <f t="shared" si="952"/>
        <v>0.88324758655126501</v>
      </c>
      <c r="BY727" s="21">
        <f t="shared" si="953"/>
        <v>3.0011392088132201E-3</v>
      </c>
      <c r="BZ727" s="21">
        <f t="shared" si="954"/>
        <v>0.16967640251078855</v>
      </c>
      <c r="CA727" s="21">
        <f t="shared" si="955"/>
        <v>2.2894357818272904E-5</v>
      </c>
      <c r="CB727" s="21">
        <f t="shared" si="956"/>
        <v>9.5887585247042453E-2</v>
      </c>
      <c r="CC727" s="21">
        <f t="shared" si="957"/>
        <v>6.498914575697773E-3</v>
      </c>
      <c r="CD727" s="21">
        <f t="shared" si="958"/>
        <v>6.6762034739454093E-3</v>
      </c>
      <c r="CE727" s="21">
        <f t="shared" si="959"/>
        <v>5.5641191155492153E-2</v>
      </c>
      <c r="CF727" s="21">
        <f t="shared" si="960"/>
        <v>6.6740619454750766E-2</v>
      </c>
      <c r="CG727" s="21">
        <f t="shared" si="961"/>
        <v>8.7993121019108278E-2</v>
      </c>
      <c r="CH727" s="21">
        <f t="shared" si="962"/>
        <v>5.0366059854590551E-3</v>
      </c>
      <c r="CI727" s="21">
        <f t="shared" si="963"/>
        <v>0.30576065482796894</v>
      </c>
      <c r="CJ727" s="21">
        <f t="shared" si="964"/>
        <v>1.6861829183681498</v>
      </c>
      <c r="CL727" s="68">
        <f t="shared" si="965"/>
        <v>0.5238148109139027</v>
      </c>
      <c r="CM727" s="19">
        <f t="shared" si="966"/>
        <v>1.7798420183959968E-3</v>
      </c>
      <c r="CN727" s="19">
        <f t="shared" si="967"/>
        <v>0.10062751832108321</v>
      </c>
      <c r="CO727" s="19">
        <f t="shared" si="968"/>
        <v>1.3577624093375083E-5</v>
      </c>
      <c r="CP727" s="19">
        <f t="shared" si="969"/>
        <v>5.6866656756219734E-2</v>
      </c>
      <c r="CQ727" s="19">
        <f t="shared" si="970"/>
        <v>3.8542168260056135E-3</v>
      </c>
      <c r="CR727" s="19">
        <f t="shared" si="971"/>
        <v>3.9593589765495249E-3</v>
      </c>
      <c r="CS727" s="19">
        <f t="shared" si="972"/>
        <v>3.2998312667845343E-2</v>
      </c>
      <c r="CT727" s="19">
        <f t="shared" si="973"/>
        <v>3.9580889313800452E-2</v>
      </c>
      <c r="CU727" s="19">
        <f t="shared" si="974"/>
        <v>5.2184801577913061E-2</v>
      </c>
      <c r="CV727" s="19">
        <f t="shared" si="975"/>
        <v>2.986986720475955E-3</v>
      </c>
      <c r="CW727" s="19">
        <f t="shared" si="976"/>
        <v>0.18133302828371509</v>
      </c>
      <c r="CX727" s="19">
        <f t="shared" si="977"/>
        <v>1</v>
      </c>
      <c r="CZ727" s="68">
        <f t="shared" si="978"/>
        <v>2.5805000000000001E-5</v>
      </c>
      <c r="DA727" s="19">
        <f t="shared" si="979"/>
        <v>1.7689479999999999E-5</v>
      </c>
      <c r="DB727" s="19">
        <f t="shared" si="980"/>
        <v>3.667E-5</v>
      </c>
      <c r="DC727" s="19">
        <f t="shared" si="981"/>
        <v>3.8608179999999993E-5</v>
      </c>
      <c r="DD727" s="19">
        <f t="shared" si="982"/>
        <v>1.2260839999999997E-5</v>
      </c>
      <c r="DE727" s="19">
        <f t="shared" si="983"/>
        <v>1.2260839999999997E-5</v>
      </c>
      <c r="DF727" s="19">
        <f t="shared" si="984"/>
        <v>1.0826539999999998E-5</v>
      </c>
      <c r="DG727" s="19">
        <f t="shared" si="985"/>
        <v>1.5257479999999998E-5</v>
      </c>
      <c r="DH727" s="19">
        <f t="shared" si="986"/>
        <v>2.4005359999999999E-5</v>
      </c>
      <c r="DI727" s="19">
        <f t="shared" si="987"/>
        <v>3.6909159999999993E-5</v>
      </c>
      <c r="DJ727" s="19">
        <f t="shared" si="988"/>
        <v>0</v>
      </c>
      <c r="DK727" s="19">
        <f t="shared" si="989"/>
        <v>1.9983919999999995E-5</v>
      </c>
      <c r="DM727" s="68">
        <f t="shared" si="990"/>
        <v>1219.5618616433742</v>
      </c>
      <c r="DN727" s="19">
        <f t="shared" si="991"/>
        <v>8.0371938818705928</v>
      </c>
      <c r="DO727" s="19">
        <f t="shared" si="992"/>
        <v>279.79224892330637</v>
      </c>
      <c r="DP727" s="19">
        <f t="shared" si="993"/>
        <v>5.6159362898511853E-2</v>
      </c>
      <c r="DQ727" s="19">
        <f t="shared" si="994"/>
        <v>333.24546180640056</v>
      </c>
      <c r="DR727" s="19">
        <f t="shared" si="995"/>
        <v>22.300114970657656</v>
      </c>
      <c r="DS727" s="19">
        <f t="shared" si="996"/>
        <v>14.738057288380762</v>
      </c>
      <c r="DT727" s="19">
        <f t="shared" si="997"/>
        <v>121.28774702065918</v>
      </c>
      <c r="DU727" s="19">
        <f t="shared" si="998"/>
        <v>102.21131149720271</v>
      </c>
      <c r="DV727" s="19">
        <f t="shared" si="999"/>
        <v>133.18667530335046</v>
      </c>
      <c r="DX727" s="19">
        <f t="shared" si="1000"/>
        <v>163.51252255175893</v>
      </c>
      <c r="DZ727" s="68">
        <f t="shared" si="1001"/>
        <v>2397.9293542498604</v>
      </c>
      <c r="EA727" s="21">
        <f t="shared" si="1002"/>
        <v>2.3979293542498605</v>
      </c>
      <c r="EB727" s="92">
        <f t="shared" si="1003"/>
        <v>902</v>
      </c>
    </row>
    <row r="728" spans="1:132" x14ac:dyDescent="0.3">
      <c r="A728" s="19">
        <f>'A. Thermody. result (all suite)'!C684</f>
        <v>900</v>
      </c>
      <c r="B728" s="19" t="str">
        <f>'A. Thermody. result (all suite)'!A684</f>
        <v>Basanite</v>
      </c>
      <c r="C728" s="24">
        <f>'A. Thermody. result (all suite)'!G684</f>
        <v>38.818691000000001</v>
      </c>
      <c r="D728" s="19">
        <f>'A. Thermody. result (all suite)'!D684</f>
        <v>5000</v>
      </c>
      <c r="E728" s="61">
        <f>'A. Thermody. result (all suite)'!I684</f>
        <v>53.171464</v>
      </c>
      <c r="F728" s="21">
        <f>'A. Thermody. result (all suite)'!J684</f>
        <v>0.233322</v>
      </c>
      <c r="G728" s="21">
        <f>'A. Thermody. result (all suite)'!K684</f>
        <v>17.332336000000002</v>
      </c>
      <c r="H728" s="21">
        <f>'A. Thermody. result (all suite)'!L684</f>
        <v>3.5010000000000002E-3</v>
      </c>
      <c r="I728" s="21">
        <f>'A. Thermody. result (all suite)'!M684</f>
        <v>6.7461279999999997</v>
      </c>
      <c r="J728" s="21">
        <f>'A. Thermody. result (all suite)'!N684</f>
        <v>0.46374100000000001</v>
      </c>
      <c r="K728" s="21">
        <f>'A. Thermody. result (all suite)'!O684</f>
        <v>0.250496</v>
      </c>
      <c r="L728" s="21">
        <f>'A. Thermody. result (all suite)'!P684</f>
        <v>3.104778</v>
      </c>
      <c r="M728" s="21">
        <f>'A. Thermody. result (all suite)'!Q684</f>
        <v>4.1577849999999996</v>
      </c>
      <c r="N728" s="21">
        <f>'A. Thermody. result (all suite)'!R684</f>
        <v>8.2989339999999991</v>
      </c>
      <c r="O728" s="21">
        <f>'A. Thermody. result (all suite)'!S684</f>
        <v>0.71249700000000005</v>
      </c>
      <c r="P728" s="21">
        <f>'A. Thermody. result (all suite)'!T684</f>
        <v>5.5250180000000002</v>
      </c>
      <c r="Q728" s="21">
        <f t="shared" si="921"/>
        <v>100</v>
      </c>
      <c r="S728" s="19">
        <f t="shared" si="922"/>
        <v>1173</v>
      </c>
      <c r="T728" s="19">
        <f t="shared" si="923"/>
        <v>0.5</v>
      </c>
      <c r="V728" s="61">
        <f t="shared" si="924"/>
        <v>50.23373104313648</v>
      </c>
      <c r="W728" s="21">
        <f t="shared" si="925"/>
        <v>0.22043091750204</v>
      </c>
      <c r="X728" s="21">
        <f t="shared" si="926"/>
        <v>16.374721316179521</v>
      </c>
      <c r="Y728" s="21">
        <f t="shared" si="927"/>
        <v>3.3075691198200001E-3</v>
      </c>
      <c r="Z728" s="21">
        <f t="shared" si="928"/>
        <v>6.3734032136969594</v>
      </c>
      <c r="AA728" s="21">
        <f t="shared" si="929"/>
        <v>0.43811922627661998</v>
      </c>
      <c r="AB728" s="21">
        <f t="shared" si="930"/>
        <v>0.23665605091071998</v>
      </c>
      <c r="AC728" s="21">
        <f t="shared" si="931"/>
        <v>2.9332384566399599</v>
      </c>
      <c r="AD728" s="21">
        <f t="shared" si="932"/>
        <v>3.9280666303486993</v>
      </c>
      <c r="AE728" s="21">
        <f t="shared" si="933"/>
        <v>7.8404164026918792</v>
      </c>
      <c r="AF728" s="21">
        <f t="shared" si="934"/>
        <v>0.67313141250053998</v>
      </c>
      <c r="AG728" s="21">
        <f t="shared" si="935"/>
        <v>89.255222239003245</v>
      </c>
      <c r="AH728" s="21"/>
      <c r="AI728" s="61">
        <f t="shared" si="936"/>
        <v>56.280999344355514</v>
      </c>
      <c r="AJ728" s="21">
        <f t="shared" si="937"/>
        <v>0.24696696952003649</v>
      </c>
      <c r="AK728" s="21">
        <f t="shared" si="938"/>
        <v>18.345953217540703</v>
      </c>
      <c r="AL728" s="21">
        <f t="shared" si="939"/>
        <v>3.705742965899692E-3</v>
      </c>
      <c r="AM728" s="21">
        <f t="shared" si="940"/>
        <v>7.1406502093855906</v>
      </c>
      <c r="AN728" s="21">
        <f t="shared" si="941"/>
        <v>0.4908611678804024</v>
      </c>
      <c r="AO728" s="21">
        <f t="shared" si="942"/>
        <v>0.26514532704541821</v>
      </c>
      <c r="AP728" s="21">
        <f t="shared" si="943"/>
        <v>3.286349395652703</v>
      </c>
      <c r="AQ728" s="21">
        <f t="shared" si="944"/>
        <v>4.4009375942511415</v>
      </c>
      <c r="AR728" s="21">
        <f t="shared" si="945"/>
        <v>8.7842662939062528</v>
      </c>
      <c r="AS728" s="21">
        <f t="shared" si="946"/>
        <v>0.75416473749632462</v>
      </c>
      <c r="AT728" s="21">
        <f t="shared" si="947"/>
        <v>100</v>
      </c>
      <c r="AU728" s="21"/>
      <c r="AV728" s="21">
        <f>AR728*'[1]diagram lines'!$G$39</f>
        <v>7.2918735362876141</v>
      </c>
      <c r="AW728" s="21">
        <f>AK728*'[1]diagram lines'!$G$40</f>
        <v>9.709896228240158</v>
      </c>
      <c r="AX728" s="21">
        <f>AQ728*'[1]diagram lines'!$G$38</f>
        <v>3.2648452820856324</v>
      </c>
      <c r="AY728" s="21">
        <f>AP728*'[1]diagram lines'!$G$41</f>
        <v>2.3486146768717733</v>
      </c>
      <c r="AZ728" s="21">
        <f t="shared" si="948"/>
        <v>13.185203888157394</v>
      </c>
      <c r="BA728" s="21">
        <f t="shared" si="949"/>
        <v>0.75239405721810881</v>
      </c>
      <c r="BB728" s="21">
        <f t="shared" si="950"/>
        <v>0.91978354214955016</v>
      </c>
      <c r="BC728" s="86">
        <f t="shared" si="951"/>
        <v>1.0872123213500675</v>
      </c>
      <c r="BX728" s="61">
        <f t="shared" si="952"/>
        <v>0.88501105193075902</v>
      </c>
      <c r="BY728" s="21">
        <f t="shared" si="953"/>
        <v>2.9209063595393089E-3</v>
      </c>
      <c r="BZ728" s="21">
        <f t="shared" si="954"/>
        <v>0.16999152608866225</v>
      </c>
      <c r="CA728" s="21">
        <f t="shared" si="955"/>
        <v>2.192372722149164E-5</v>
      </c>
      <c r="CB728" s="21">
        <f t="shared" si="956"/>
        <v>9.3891830201809329E-2</v>
      </c>
      <c r="CC728" s="21">
        <f t="shared" si="957"/>
        <v>6.5370876797293488E-3</v>
      </c>
      <c r="CD728" s="21">
        <f t="shared" si="958"/>
        <v>6.2157816377171222E-3</v>
      </c>
      <c r="CE728" s="21">
        <f t="shared" si="959"/>
        <v>5.5363373751783171E-2</v>
      </c>
      <c r="CF728" s="21">
        <f t="shared" si="960"/>
        <v>6.7071866430069363E-2</v>
      </c>
      <c r="CG728" s="21">
        <f t="shared" si="961"/>
        <v>8.8099087048832264E-2</v>
      </c>
      <c r="CH728" s="21">
        <f t="shared" si="962"/>
        <v>5.0195640534295219E-3</v>
      </c>
      <c r="CI728" s="21">
        <f t="shared" si="963"/>
        <v>0.30660477247502776</v>
      </c>
      <c r="CJ728" s="21">
        <f t="shared" si="964"/>
        <v>1.6867487713845799</v>
      </c>
      <c r="CL728" s="68">
        <f t="shared" si="965"/>
        <v>0.5246845688847257</v>
      </c>
      <c r="CM728" s="19">
        <f t="shared" si="966"/>
        <v>1.7316783679300752E-3</v>
      </c>
      <c r="CN728" s="19">
        <f t="shared" si="967"/>
        <v>0.1007805839094363</v>
      </c>
      <c r="CO728" s="19">
        <f t="shared" si="968"/>
        <v>1.299762453865337E-5</v>
      </c>
      <c r="CP728" s="19">
        <f t="shared" si="969"/>
        <v>5.5664383335959119E-2</v>
      </c>
      <c r="CQ728" s="19">
        <f t="shared" si="970"/>
        <v>3.8755550267058048E-3</v>
      </c>
      <c r="CR728" s="19">
        <f t="shared" si="971"/>
        <v>3.6850666460630371E-3</v>
      </c>
      <c r="CS728" s="19">
        <f t="shared" si="972"/>
        <v>3.282253687746145E-2</v>
      </c>
      <c r="CT728" s="19">
        <f t="shared" si="973"/>
        <v>3.9763993054527581E-2</v>
      </c>
      <c r="CU728" s="19">
        <f t="shared" si="974"/>
        <v>5.2230117812100428E-2</v>
      </c>
      <c r="CV728" s="19">
        <f t="shared" si="975"/>
        <v>2.9758812566433213E-3</v>
      </c>
      <c r="CW728" s="19">
        <f t="shared" si="976"/>
        <v>0.18177263720390857</v>
      </c>
      <c r="CX728" s="19">
        <f t="shared" si="977"/>
        <v>1</v>
      </c>
      <c r="CZ728" s="68">
        <f t="shared" si="978"/>
        <v>2.5805000000000001E-5</v>
      </c>
      <c r="DA728" s="19">
        <f t="shared" si="979"/>
        <v>1.7674999999999996E-5</v>
      </c>
      <c r="DB728" s="19">
        <f t="shared" si="980"/>
        <v>3.667E-5</v>
      </c>
      <c r="DC728" s="19">
        <f t="shared" si="981"/>
        <v>3.8589999999999995E-5</v>
      </c>
      <c r="DD728" s="19">
        <f t="shared" si="982"/>
        <v>1.2254999999999999E-5</v>
      </c>
      <c r="DE728" s="19">
        <f t="shared" si="983"/>
        <v>1.2254999999999999E-5</v>
      </c>
      <c r="DF728" s="19">
        <f t="shared" si="984"/>
        <v>1.0819999999999998E-5</v>
      </c>
      <c r="DG728" s="19">
        <f t="shared" si="985"/>
        <v>1.5249999999999998E-5</v>
      </c>
      <c r="DH728" s="19">
        <f t="shared" si="986"/>
        <v>2.3989999999999999E-5</v>
      </c>
      <c r="DI728" s="19">
        <f t="shared" si="987"/>
        <v>3.688499999999999E-5</v>
      </c>
      <c r="DJ728" s="19">
        <f t="shared" si="988"/>
        <v>0</v>
      </c>
      <c r="DK728" s="19">
        <f t="shared" si="989"/>
        <v>1.9964999999999996E-5</v>
      </c>
      <c r="DM728" s="68">
        <f t="shared" si="990"/>
        <v>1221.5868590813532</v>
      </c>
      <c r="DN728" s="19">
        <f t="shared" si="991"/>
        <v>7.8261085165631918</v>
      </c>
      <c r="DO728" s="19">
        <f t="shared" si="992"/>
        <v>280.21784388890444</v>
      </c>
      <c r="DP728" s="19">
        <f t="shared" si="993"/>
        <v>5.3785712945777581E-2</v>
      </c>
      <c r="DQ728" s="19">
        <f t="shared" si="994"/>
        <v>326.35544207985822</v>
      </c>
      <c r="DR728" s="19">
        <f t="shared" si="995"/>
        <v>22.43426141122071</v>
      </c>
      <c r="DS728" s="19">
        <f t="shared" si="996"/>
        <v>13.725340650308725</v>
      </c>
      <c r="DT728" s="19">
        <f t="shared" si="997"/>
        <v>120.70084380905169</v>
      </c>
      <c r="DU728" s="19">
        <f t="shared" si="998"/>
        <v>102.74989284911067</v>
      </c>
      <c r="DV728" s="19">
        <f t="shared" si="999"/>
        <v>133.38964614070386</v>
      </c>
      <c r="DX728" s="19">
        <f t="shared" si="1000"/>
        <v>164.06425857322481</v>
      </c>
      <c r="DZ728" s="68">
        <f t="shared" si="1001"/>
        <v>2393.1042827132451</v>
      </c>
      <c r="EA728" s="21">
        <f t="shared" si="1002"/>
        <v>2.3931042827132449</v>
      </c>
      <c r="EB728" s="92">
        <f t="shared" si="1003"/>
        <v>900</v>
      </c>
    </row>
    <row r="729" spans="1:132" x14ac:dyDescent="0.3">
      <c r="A729" s="19">
        <f>'A. Thermody. result (all suite)'!C685</f>
        <v>898</v>
      </c>
      <c r="B729" s="19" t="str">
        <f>'A. Thermody. result (all suite)'!A685</f>
        <v>Basanite</v>
      </c>
      <c r="C729" s="24">
        <f>'A. Thermody. result (all suite)'!G685</f>
        <v>38.592573000000002</v>
      </c>
      <c r="D729" s="19">
        <f>'A. Thermody. result (all suite)'!D685</f>
        <v>5000</v>
      </c>
      <c r="E729" s="61">
        <f>'A. Thermody. result (all suite)'!I685</f>
        <v>53.277926999999998</v>
      </c>
      <c r="F729" s="21">
        <f>'A. Thermody. result (all suite)'!J685</f>
        <v>0.227072</v>
      </c>
      <c r="G729" s="21">
        <f>'A. Thermody. result (all suite)'!K685</f>
        <v>17.364650000000001</v>
      </c>
      <c r="H729" s="21">
        <f>'A. Thermody. result (all suite)'!L685</f>
        <v>3.3479999999999998E-3</v>
      </c>
      <c r="I729" s="21">
        <f>'A. Thermody. result (all suite)'!M685</f>
        <v>6.5998859999999997</v>
      </c>
      <c r="J729" s="21">
        <f>'A. Thermody. result (all suite)'!N685</f>
        <v>0.46645799999999998</v>
      </c>
      <c r="K729" s="21">
        <f>'A. Thermody. result (all suite)'!O685</f>
        <v>0.233262</v>
      </c>
      <c r="L729" s="21">
        <f>'A. Thermody. result (all suite)'!P685</f>
        <v>3.0894940000000002</v>
      </c>
      <c r="M729" s="21">
        <f>'A. Thermody. result (all suite)'!Q685</f>
        <v>4.1783489999999999</v>
      </c>
      <c r="N729" s="21">
        <f>'A. Thermody. result (all suite)'!R685</f>
        <v>8.3090240000000009</v>
      </c>
      <c r="O729" s="21">
        <f>'A. Thermody. result (all suite)'!S685</f>
        <v>0.71024100000000001</v>
      </c>
      <c r="P729" s="21">
        <f>'A. Thermody. result (all suite)'!T685</f>
        <v>5.5402899999999997</v>
      </c>
      <c r="Q729" s="21">
        <f t="shared" si="921"/>
        <v>100.000001</v>
      </c>
      <c r="S729" s="19">
        <f t="shared" si="922"/>
        <v>1171</v>
      </c>
      <c r="T729" s="19">
        <f t="shared" si="923"/>
        <v>0.5</v>
      </c>
      <c r="V729" s="61">
        <f t="shared" si="924"/>
        <v>50.326175367729213</v>
      </c>
      <c r="W729" s="21">
        <f t="shared" si="925"/>
        <v>0.21449155281700447</v>
      </c>
      <c r="X729" s="21">
        <f t="shared" si="926"/>
        <v>16.402598042135523</v>
      </c>
      <c r="Y729" s="21">
        <f t="shared" si="927"/>
        <v>3.1625110926548888E-3</v>
      </c>
      <c r="Z729" s="21">
        <f t="shared" si="928"/>
        <v>6.234233179587128</v>
      </c>
      <c r="AA729" s="21">
        <f t="shared" si="929"/>
        <v>0.44061487433023128</v>
      </c>
      <c r="AB729" s="21">
        <f t="shared" si="930"/>
        <v>0.22033860886943391</v>
      </c>
      <c r="AC729" s="21">
        <f t="shared" si="931"/>
        <v>2.9183270745790693</v>
      </c>
      <c r="AD729" s="21">
        <f t="shared" si="932"/>
        <v>3.9468563505028267</v>
      </c>
      <c r="AE729" s="21">
        <f t="shared" si="933"/>
        <v>7.8486799788338404</v>
      </c>
      <c r="AF729" s="21">
        <f t="shared" si="934"/>
        <v>0.67089158929459414</v>
      </c>
      <c r="AG729" s="21">
        <f t="shared" si="935"/>
        <v>89.226369129771527</v>
      </c>
      <c r="AH729" s="21"/>
      <c r="AI729" s="61">
        <f t="shared" si="936"/>
        <v>56.402805424632298</v>
      </c>
      <c r="AJ729" s="21">
        <f t="shared" si="937"/>
        <v>0.2403903183654669</v>
      </c>
      <c r="AK729" s="21">
        <f t="shared" si="938"/>
        <v>18.383128442982429</v>
      </c>
      <c r="AL729" s="21">
        <f t="shared" si="939"/>
        <v>3.5443682439384124E-3</v>
      </c>
      <c r="AM729" s="21">
        <f t="shared" si="940"/>
        <v>6.986985170852364</v>
      </c>
      <c r="AN729" s="21">
        <f t="shared" si="941"/>
        <v>0.49381688241667387</v>
      </c>
      <c r="AO729" s="21">
        <f t="shared" si="942"/>
        <v>0.24694337673762307</v>
      </c>
      <c r="AP729" s="21">
        <f t="shared" si="943"/>
        <v>3.2707002459493015</v>
      </c>
      <c r="AQ729" s="21">
        <f t="shared" si="944"/>
        <v>4.4234192077932564</v>
      </c>
      <c r="AR729" s="21">
        <f t="shared" si="945"/>
        <v>8.7963682209444833</v>
      </c>
      <c r="AS729" s="21">
        <f t="shared" si="946"/>
        <v>0.75189834108215725</v>
      </c>
      <c r="AT729" s="21">
        <f t="shared" si="947"/>
        <v>99.999999999999986</v>
      </c>
      <c r="AU729" s="21"/>
      <c r="AV729" s="21">
        <f>AR729*'[1]diagram lines'!$G$39</f>
        <v>7.3019194204349764</v>
      </c>
      <c r="AW729" s="21">
        <f>AK729*'[1]diagram lines'!$G$40</f>
        <v>9.7295718251971728</v>
      </c>
      <c r="AX729" s="21">
        <f>AQ729*'[1]diagram lines'!$G$38</f>
        <v>3.2815233167849942</v>
      </c>
      <c r="AY729" s="21">
        <f>AP729*'[1]diagram lines'!$G$41</f>
        <v>2.3374308926026415</v>
      </c>
      <c r="AZ729" s="21">
        <f t="shared" si="948"/>
        <v>13.219787428737739</v>
      </c>
      <c r="BA729" s="21">
        <f t="shared" si="949"/>
        <v>0.75301191730104</v>
      </c>
      <c r="BB729" s="21">
        <f t="shared" si="950"/>
        <v>0.91932011792156298</v>
      </c>
      <c r="BC729" s="86">
        <f t="shared" si="951"/>
        <v>1.0877603791167341</v>
      </c>
      <c r="BX729" s="61">
        <f t="shared" si="952"/>
        <v>0.88678307256990674</v>
      </c>
      <c r="BY729" s="21">
        <f t="shared" si="953"/>
        <v>2.8426639959939909E-3</v>
      </c>
      <c r="BZ729" s="21">
        <f t="shared" si="954"/>
        <v>0.1703084542958023</v>
      </c>
      <c r="CA729" s="21">
        <f t="shared" si="955"/>
        <v>2.0965620890475295E-5</v>
      </c>
      <c r="CB729" s="21">
        <f t="shared" si="956"/>
        <v>9.1856450939457199E-2</v>
      </c>
      <c r="CC729" s="21">
        <f t="shared" si="957"/>
        <v>6.5753876515365099E-3</v>
      </c>
      <c r="CD729" s="21">
        <f t="shared" si="958"/>
        <v>5.7881389578163774E-3</v>
      </c>
      <c r="CE729" s="21">
        <f t="shared" si="959"/>
        <v>5.5090834522111276E-2</v>
      </c>
      <c r="CF729" s="21">
        <f t="shared" si="960"/>
        <v>6.7403597354411995E-2</v>
      </c>
      <c r="CG729" s="21">
        <f t="shared" si="961"/>
        <v>8.8206199575371555E-2</v>
      </c>
      <c r="CH729" s="21">
        <f t="shared" si="962"/>
        <v>5.0036704615904872E-3</v>
      </c>
      <c r="CI729" s="21">
        <f t="shared" si="963"/>
        <v>0.30745227524972252</v>
      </c>
      <c r="CJ729" s="21">
        <f t="shared" si="964"/>
        <v>1.6873317111946116</v>
      </c>
      <c r="CL729" s="68">
        <f t="shared" si="965"/>
        <v>0.52555349175656429</v>
      </c>
      <c r="CM729" s="19">
        <f t="shared" si="966"/>
        <v>1.684709637787473E-3</v>
      </c>
      <c r="CN729" s="19">
        <f t="shared" si="967"/>
        <v>0.10093359424580829</v>
      </c>
      <c r="CO729" s="19">
        <f t="shared" si="968"/>
        <v>1.24253107740338E-5</v>
      </c>
      <c r="CP729" s="19">
        <f t="shared" si="969"/>
        <v>5.4438881418535E-2</v>
      </c>
      <c r="CQ729" s="19">
        <f t="shared" si="970"/>
        <v>3.8969146421607942E-3</v>
      </c>
      <c r="CR729" s="19">
        <f t="shared" si="971"/>
        <v>3.4303503688189688E-3</v>
      </c>
      <c r="CS729" s="19">
        <f t="shared" si="972"/>
        <v>3.2649676502024369E-2</v>
      </c>
      <c r="CT729" s="19">
        <f t="shared" si="973"/>
        <v>3.9946856274449452E-2</v>
      </c>
      <c r="CU729" s="19">
        <f t="shared" si="974"/>
        <v>5.2275553757549297E-2</v>
      </c>
      <c r="CV729" s="19">
        <f t="shared" si="975"/>
        <v>2.9654337842367376E-3</v>
      </c>
      <c r="CW729" s="19">
        <f t="shared" si="976"/>
        <v>0.18221211230129125</v>
      </c>
      <c r="CX729" s="19">
        <f t="shared" si="977"/>
        <v>1</v>
      </c>
      <c r="CZ729" s="68">
        <f t="shared" si="978"/>
        <v>2.5805000000000001E-5</v>
      </c>
      <c r="DA729" s="19">
        <f t="shared" si="979"/>
        <v>1.7660519999999999E-5</v>
      </c>
      <c r="DB729" s="19">
        <f t="shared" si="980"/>
        <v>3.667E-5</v>
      </c>
      <c r="DC729" s="19">
        <f t="shared" si="981"/>
        <v>3.857181999999999E-5</v>
      </c>
      <c r="DD729" s="19">
        <f t="shared" si="982"/>
        <v>1.2249159999999998E-5</v>
      </c>
      <c r="DE729" s="19">
        <f t="shared" si="983"/>
        <v>1.2249159999999998E-5</v>
      </c>
      <c r="DF729" s="19">
        <f t="shared" si="984"/>
        <v>1.0813459999999998E-5</v>
      </c>
      <c r="DG729" s="19">
        <f t="shared" si="985"/>
        <v>1.5242519999999998E-5</v>
      </c>
      <c r="DH729" s="19">
        <f t="shared" si="986"/>
        <v>2.3974639999999999E-5</v>
      </c>
      <c r="DI729" s="19">
        <f t="shared" si="987"/>
        <v>3.6860839999999994E-5</v>
      </c>
      <c r="DJ729" s="19">
        <f t="shared" si="988"/>
        <v>0</v>
      </c>
      <c r="DK729" s="19">
        <f t="shared" si="989"/>
        <v>1.9946079999999997E-5</v>
      </c>
      <c r="DM729" s="68">
        <f t="shared" si="990"/>
        <v>1223.6099122160194</v>
      </c>
      <c r="DN729" s="19">
        <f t="shared" si="991"/>
        <v>7.6200817340861615</v>
      </c>
      <c r="DO729" s="19">
        <f t="shared" si="992"/>
        <v>280.64328522777782</v>
      </c>
      <c r="DP729" s="19">
        <f t="shared" si="993"/>
        <v>5.1441645157149912E-2</v>
      </c>
      <c r="DQ729" s="19">
        <f t="shared" si="994"/>
        <v>319.32260089032553</v>
      </c>
      <c r="DR729" s="19">
        <f t="shared" si="995"/>
        <v>22.568659786865936</v>
      </c>
      <c r="DS729" s="19">
        <f t="shared" si="996"/>
        <v>12.784355780980782</v>
      </c>
      <c r="DT729" s="19">
        <f t="shared" si="997"/>
        <v>120.12409091367613</v>
      </c>
      <c r="DU729" s="19">
        <f t="shared" si="998"/>
        <v>103.28854241202879</v>
      </c>
      <c r="DV729" s="19">
        <f t="shared" si="999"/>
        <v>133.5931889767337</v>
      </c>
      <c r="DX729" s="19">
        <f t="shared" si="1000"/>
        <v>164.61692040086416</v>
      </c>
      <c r="DZ729" s="68">
        <f t="shared" si="1001"/>
        <v>2388.2230799845161</v>
      </c>
      <c r="EA729" s="21">
        <f t="shared" si="1002"/>
        <v>2.3882230799845159</v>
      </c>
      <c r="EB729" s="92">
        <f t="shared" si="1003"/>
        <v>898</v>
      </c>
    </row>
    <row r="730" spans="1:132" x14ac:dyDescent="0.3">
      <c r="A730" s="19">
        <f>'A. Thermody. result (all suite)'!C686</f>
        <v>896</v>
      </c>
      <c r="B730" s="19" t="str">
        <f>'A. Thermody. result (all suite)'!A686</f>
        <v>Basanite</v>
      </c>
      <c r="C730" s="24">
        <f>'A. Thermody. result (all suite)'!G686</f>
        <v>38.369374999999998</v>
      </c>
      <c r="D730" s="19">
        <f>'A. Thermody. result (all suite)'!D686</f>
        <v>5000</v>
      </c>
      <c r="E730" s="61">
        <f>'A. Thermody. result (all suite)'!I686</f>
        <v>53.384345000000003</v>
      </c>
      <c r="F730" s="21">
        <f>'A. Thermody. result (all suite)'!J686</f>
        <v>0.22098599999999999</v>
      </c>
      <c r="G730" s="21">
        <f>'A. Thermody. result (all suite)'!K686</f>
        <v>17.396940000000001</v>
      </c>
      <c r="H730" s="21">
        <f>'A. Thermody. result (all suite)'!L686</f>
        <v>3.1979999999999999E-3</v>
      </c>
      <c r="I730" s="21">
        <f>'A. Thermody. result (all suite)'!M686</f>
        <v>6.4518969999999998</v>
      </c>
      <c r="J730" s="21">
        <f>'A. Thermody. result (all suite)'!N686</f>
        <v>0.469171</v>
      </c>
      <c r="K730" s="21">
        <f>'A. Thermody. result (all suite)'!O686</f>
        <v>0.21725700000000001</v>
      </c>
      <c r="L730" s="21">
        <f>'A. Thermody. result (all suite)'!P686</f>
        <v>3.0744630000000002</v>
      </c>
      <c r="M730" s="21">
        <f>'A. Thermody. result (all suite)'!Q686</f>
        <v>4.1988260000000004</v>
      </c>
      <c r="N730" s="21">
        <f>'A. Thermody. result (all suite)'!R686</f>
        <v>8.3192210000000006</v>
      </c>
      <c r="O730" s="21">
        <f>'A. Thermody. result (all suite)'!S686</f>
        <v>0.70813999999999999</v>
      </c>
      <c r="P730" s="21">
        <f>'A. Thermody. result (all suite)'!T686</f>
        <v>5.5555570000000003</v>
      </c>
      <c r="Q730" s="21">
        <f t="shared" si="921"/>
        <v>100.000001</v>
      </c>
      <c r="S730" s="19">
        <f t="shared" si="922"/>
        <v>1169</v>
      </c>
      <c r="T730" s="19">
        <f t="shared" si="923"/>
        <v>0.5</v>
      </c>
      <c r="V730" s="61">
        <f t="shared" si="924"/>
        <v>50.418547314106334</v>
      </c>
      <c r="W730" s="21">
        <f t="shared" si="925"/>
        <v>0.20870899693075004</v>
      </c>
      <c r="X730" s="21">
        <f t="shared" si="926"/>
        <v>16.430443091709172</v>
      </c>
      <c r="Y730" s="21">
        <f t="shared" si="927"/>
        <v>3.0203332889166671E-3</v>
      </c>
      <c r="Z730" s="21">
        <f t="shared" si="928"/>
        <v>6.093458188168098</v>
      </c>
      <c r="AA730" s="21">
        <f t="shared" si="929"/>
        <v>0.44310593792818065</v>
      </c>
      <c r="AB730" s="21">
        <f t="shared" si="930"/>
        <v>0.20518716364920839</v>
      </c>
      <c r="AC730" s="21">
        <f t="shared" si="931"/>
        <v>2.9036594572991259</v>
      </c>
      <c r="AD730" s="21">
        <f t="shared" si="932"/>
        <v>3.965557830571862</v>
      </c>
      <c r="AE730" s="21">
        <f t="shared" si="933"/>
        <v>7.8570419400108218</v>
      </c>
      <c r="AF730" s="21">
        <f t="shared" si="934"/>
        <v>0.66879887905361124</v>
      </c>
      <c r="AG730" s="21">
        <f t="shared" si="935"/>
        <v>89.197529132716099</v>
      </c>
      <c r="AH730" s="21"/>
      <c r="AI730" s="61">
        <f t="shared" si="936"/>
        <v>56.524600854233405</v>
      </c>
      <c r="AJ730" s="21">
        <f t="shared" si="937"/>
        <v>0.23398517757169487</v>
      </c>
      <c r="AK730" s="21">
        <f t="shared" si="938"/>
        <v>18.420289498448419</v>
      </c>
      <c r="AL730" s="21">
        <f t="shared" si="939"/>
        <v>3.386117662993494E-3</v>
      </c>
      <c r="AM730" s="21">
        <f t="shared" si="940"/>
        <v>6.8314203850890349</v>
      </c>
      <c r="AN730" s="21">
        <f t="shared" si="941"/>
        <v>0.49676929645538481</v>
      </c>
      <c r="AO730" s="21">
        <f t="shared" si="942"/>
        <v>0.23003682461193795</v>
      </c>
      <c r="AP730" s="21">
        <f t="shared" si="943"/>
        <v>3.2553137800250056</v>
      </c>
      <c r="AQ730" s="21">
        <f t="shared" si="944"/>
        <v>4.4458157856273672</v>
      </c>
      <c r="AR730" s="21">
        <f t="shared" si="945"/>
        <v>8.8085869826286434</v>
      </c>
      <c r="AS730" s="21">
        <f t="shared" si="946"/>
        <v>0.74979529764609532</v>
      </c>
      <c r="AT730" s="21">
        <f t="shared" si="947"/>
        <v>100</v>
      </c>
      <c r="AU730" s="21"/>
      <c r="AV730" s="21">
        <f>AR730*'[1]diagram lines'!$G$39</f>
        <v>7.3120622897412879</v>
      </c>
      <c r="AW730" s="21">
        <f>AK730*'[1]diagram lines'!$G$40</f>
        <v>9.74923992246244</v>
      </c>
      <c r="AX730" s="21">
        <f>AQ730*'[1]diagram lines'!$G$38</f>
        <v>3.298138267556411</v>
      </c>
      <c r="AY730" s="21">
        <f>AP730*'[1]diagram lines'!$G$41</f>
        <v>2.3264348373010377</v>
      </c>
      <c r="AZ730" s="21">
        <f t="shared" si="948"/>
        <v>13.254402768256011</v>
      </c>
      <c r="BA730" s="21">
        <f t="shared" si="949"/>
        <v>0.75361480207851506</v>
      </c>
      <c r="BB730" s="21">
        <f t="shared" si="950"/>
        <v>0.91885538542029821</v>
      </c>
      <c r="BC730" s="86">
        <f t="shared" si="951"/>
        <v>1.0883105392505099</v>
      </c>
      <c r="BX730" s="61">
        <f t="shared" si="952"/>
        <v>0.88855434420772317</v>
      </c>
      <c r="BY730" s="21">
        <f t="shared" si="953"/>
        <v>2.7664747120681021E-3</v>
      </c>
      <c r="BZ730" s="21">
        <f t="shared" si="954"/>
        <v>0.1706251471165163</v>
      </c>
      <c r="CA730" s="21">
        <f t="shared" si="955"/>
        <v>2.0026300958106331E-5</v>
      </c>
      <c r="CB730" s="21">
        <f t="shared" si="956"/>
        <v>8.9796757132915794E-2</v>
      </c>
      <c r="CC730" s="21">
        <f t="shared" si="957"/>
        <v>6.6136312376656329E-3</v>
      </c>
      <c r="CD730" s="21">
        <f t="shared" si="958"/>
        <v>5.3909925558312663E-3</v>
      </c>
      <c r="CE730" s="21">
        <f t="shared" si="959"/>
        <v>5.4822806704707565E-2</v>
      </c>
      <c r="CF730" s="21">
        <f t="shared" si="960"/>
        <v>6.773392482658494E-2</v>
      </c>
      <c r="CG730" s="21">
        <f t="shared" si="961"/>
        <v>8.8314447983014868E-2</v>
      </c>
      <c r="CH730" s="21">
        <f t="shared" si="962"/>
        <v>4.9888688496872013E-3</v>
      </c>
      <c r="CI730" s="21">
        <f t="shared" si="963"/>
        <v>0.30829950055493899</v>
      </c>
      <c r="CJ730" s="21">
        <f t="shared" si="964"/>
        <v>1.6879269221826123</v>
      </c>
      <c r="CL730" s="68">
        <f t="shared" si="965"/>
        <v>0.52641754363320292</v>
      </c>
      <c r="CM730" s="19">
        <f t="shared" si="966"/>
        <v>1.6389777754660427E-3</v>
      </c>
      <c r="CN730" s="19">
        <f t="shared" si="967"/>
        <v>0.10108562454581006</v>
      </c>
      <c r="CO730" s="19">
        <f t="shared" si="968"/>
        <v>1.1864436010186309E-5</v>
      </c>
      <c r="CP730" s="19">
        <f t="shared" si="969"/>
        <v>5.3199434141853755E-2</v>
      </c>
      <c r="CQ730" s="19">
        <f t="shared" si="970"/>
        <v>3.918197613148872E-3</v>
      </c>
      <c r="CR730" s="19">
        <f t="shared" si="971"/>
        <v>3.1938542391754263E-3</v>
      </c>
      <c r="CS730" s="19">
        <f t="shared" si="972"/>
        <v>3.2479372172000011E-2</v>
      </c>
      <c r="CT730" s="19">
        <f t="shared" si="973"/>
        <v>4.012846998079754E-2</v>
      </c>
      <c r="CU730" s="19">
        <f t="shared" si="974"/>
        <v>5.2321250892081193E-2</v>
      </c>
      <c r="CV730" s="19">
        <f t="shared" si="975"/>
        <v>2.9556189809664454E-3</v>
      </c>
      <c r="CW730" s="19">
        <f t="shared" si="976"/>
        <v>0.18264979158948735</v>
      </c>
      <c r="CX730" s="19">
        <f t="shared" si="977"/>
        <v>0.99999999999999978</v>
      </c>
      <c r="CZ730" s="68">
        <f t="shared" si="978"/>
        <v>2.5805000000000001E-5</v>
      </c>
      <c r="DA730" s="19">
        <f t="shared" si="979"/>
        <v>1.7646039999999996E-5</v>
      </c>
      <c r="DB730" s="19">
        <f t="shared" si="980"/>
        <v>3.667E-5</v>
      </c>
      <c r="DC730" s="19">
        <f t="shared" si="981"/>
        <v>3.8553639999999992E-5</v>
      </c>
      <c r="DD730" s="19">
        <f t="shared" si="982"/>
        <v>1.2243319999999998E-5</v>
      </c>
      <c r="DE730" s="19">
        <f t="shared" si="983"/>
        <v>1.2243319999999998E-5</v>
      </c>
      <c r="DF730" s="19">
        <f t="shared" si="984"/>
        <v>1.0806919999999998E-5</v>
      </c>
      <c r="DG730" s="19">
        <f t="shared" si="985"/>
        <v>1.5235039999999998E-5</v>
      </c>
      <c r="DH730" s="19">
        <f t="shared" si="986"/>
        <v>2.3959280000000001E-5</v>
      </c>
      <c r="DI730" s="19">
        <f t="shared" si="987"/>
        <v>3.6836679999999991E-5</v>
      </c>
      <c r="DJ730" s="19">
        <f t="shared" si="988"/>
        <v>0</v>
      </c>
      <c r="DK730" s="19">
        <f t="shared" si="989"/>
        <v>1.9927159999999995E-5</v>
      </c>
      <c r="DM730" s="68">
        <f t="shared" si="990"/>
        <v>1225.6216245488406</v>
      </c>
      <c r="DN730" s="19">
        <f t="shared" si="991"/>
        <v>7.4193158750760801</v>
      </c>
      <c r="DO730" s="19">
        <f t="shared" si="992"/>
        <v>281.06600160051249</v>
      </c>
      <c r="DP730" s="19">
        <f t="shared" si="993"/>
        <v>4.9142747259834661E-2</v>
      </c>
      <c r="DQ730" s="19">
        <f t="shared" si="994"/>
        <v>312.2012120153841</v>
      </c>
      <c r="DR730" s="19">
        <f t="shared" si="995"/>
        <v>22.702742285326284</v>
      </c>
      <c r="DS730" s="19">
        <f t="shared" si="996"/>
        <v>11.91017661264909</v>
      </c>
      <c r="DT730" s="19">
        <f t="shared" si="997"/>
        <v>119.55618045018331</v>
      </c>
      <c r="DU730" s="19">
        <f t="shared" si="998"/>
        <v>103.82464974363334</v>
      </c>
      <c r="DV730" s="19">
        <f t="shared" si="999"/>
        <v>133.79766672876193</v>
      </c>
      <c r="DX730" s="19">
        <f t="shared" si="1000"/>
        <v>165.16900774834761</v>
      </c>
      <c r="DZ730" s="68">
        <f t="shared" si="1001"/>
        <v>2383.3177203559749</v>
      </c>
      <c r="EA730" s="21">
        <f t="shared" si="1002"/>
        <v>2.3833177203559748</v>
      </c>
      <c r="EB730" s="92">
        <f t="shared" si="1003"/>
        <v>896</v>
      </c>
    </row>
    <row r="731" spans="1:132" x14ac:dyDescent="0.3">
      <c r="A731" s="19">
        <f>'A. Thermody. result (all suite)'!C687</f>
        <v>894</v>
      </c>
      <c r="B731" s="19" t="str">
        <f>'A. Thermody. result (all suite)'!A687</f>
        <v>Basanite</v>
      </c>
      <c r="C731" s="24">
        <f>'A. Thermody. result (all suite)'!G687</f>
        <v>38.149909000000001</v>
      </c>
      <c r="D731" s="19">
        <f>'A. Thermody. result (all suite)'!D687</f>
        <v>5000</v>
      </c>
      <c r="E731" s="61">
        <f>'A. Thermody. result (all suite)'!I687</f>
        <v>53.490276000000001</v>
      </c>
      <c r="F731" s="21">
        <f>'A. Thermody. result (all suite)'!J687</f>
        <v>0.21506500000000001</v>
      </c>
      <c r="G731" s="21">
        <f>'A. Thermody. result (all suite)'!K687</f>
        <v>17.429044000000001</v>
      </c>
      <c r="H731" s="21">
        <f>'A. Thermody. result (all suite)'!L687</f>
        <v>3.0509999999999999E-3</v>
      </c>
      <c r="I731" s="21">
        <f>'A. Thermody. result (all suite)'!M687</f>
        <v>6.303058</v>
      </c>
      <c r="J731" s="21">
        <f>'A. Thermody. result (all suite)'!N687</f>
        <v>0.47187000000000001</v>
      </c>
      <c r="K731" s="21">
        <f>'A. Thermody. result (all suite)'!O687</f>
        <v>0.20238800000000001</v>
      </c>
      <c r="L731" s="21">
        <f>'A. Thermody. result (all suite)'!P687</f>
        <v>3.0596580000000002</v>
      </c>
      <c r="M731" s="21">
        <f>'A. Thermody. result (all suite)'!Q687</f>
        <v>4.2191270000000003</v>
      </c>
      <c r="N731" s="21">
        <f>'A. Thermody. result (all suite)'!R687</f>
        <v>8.3295130000000004</v>
      </c>
      <c r="O731" s="21">
        <f>'A. Thermody. result (all suite)'!S687</f>
        <v>0.70618400000000003</v>
      </c>
      <c r="P731" s="21">
        <f>'A. Thermody. result (all suite)'!T687</f>
        <v>5.5707649999999997</v>
      </c>
      <c r="Q731" s="21">
        <f t="shared" si="921"/>
        <v>99.999998999999988</v>
      </c>
      <c r="S731" s="19">
        <f t="shared" si="922"/>
        <v>1167</v>
      </c>
      <c r="T731" s="19">
        <f t="shared" si="923"/>
        <v>0.5</v>
      </c>
      <c r="V731" s="61">
        <f t="shared" si="924"/>
        <v>50.510458396390433</v>
      </c>
      <c r="W731" s="21">
        <f t="shared" si="925"/>
        <v>0.20308423413294235</v>
      </c>
      <c r="X731" s="21">
        <f t="shared" si="926"/>
        <v>16.458112907304091</v>
      </c>
      <c r="Y731" s="21">
        <f t="shared" si="927"/>
        <v>2.8810359581503595E-3</v>
      </c>
      <c r="Z731" s="21">
        <f t="shared" si="928"/>
        <v>5.9519294474950151</v>
      </c>
      <c r="AA731" s="21">
        <f t="shared" si="929"/>
        <v>0.44558323093163232</v>
      </c>
      <c r="AB731" s="21">
        <f t="shared" si="930"/>
        <v>0.19111344001905442</v>
      </c>
      <c r="AC731" s="21">
        <f t="shared" si="931"/>
        <v>2.8892116413118369</v>
      </c>
      <c r="AD731" s="21">
        <f t="shared" si="932"/>
        <v>3.9840893474280739</v>
      </c>
      <c r="AE731" s="21">
        <f t="shared" si="933"/>
        <v>7.8654954004853748</v>
      </c>
      <c r="AF731" s="21">
        <f t="shared" si="934"/>
        <v>0.66684414849900153</v>
      </c>
      <c r="AG731" s="21">
        <f t="shared" si="935"/>
        <v>89.168803229955586</v>
      </c>
      <c r="AH731" s="21"/>
      <c r="AI731" s="61">
        <f t="shared" si="936"/>
        <v>56.645885743391723</v>
      </c>
      <c r="AJ731" s="21">
        <f t="shared" si="937"/>
        <v>0.22775256230501673</v>
      </c>
      <c r="AK731" s="21">
        <f t="shared" si="938"/>
        <v>18.457254455754668</v>
      </c>
      <c r="AL731" s="21">
        <f t="shared" si="939"/>
        <v>3.2309909450287401E-3</v>
      </c>
      <c r="AM731" s="21">
        <f t="shared" si="940"/>
        <v>6.6749011222520362</v>
      </c>
      <c r="AN731" s="21">
        <f t="shared" si="941"/>
        <v>0.49970753760429748</v>
      </c>
      <c r="AO731" s="21">
        <f t="shared" si="942"/>
        <v>0.21432769432398452</v>
      </c>
      <c r="AP731" s="21">
        <f t="shared" si="943"/>
        <v>3.2401597157930992</v>
      </c>
      <c r="AQ731" s="21">
        <f t="shared" si="944"/>
        <v>4.4680305253773431</v>
      </c>
      <c r="AR731" s="21">
        <f t="shared" si="945"/>
        <v>8.820904975253745</v>
      </c>
      <c r="AS731" s="21">
        <f t="shared" si="946"/>
        <v>0.74784467699907431</v>
      </c>
      <c r="AT731" s="21">
        <f t="shared" si="947"/>
        <v>100.00000000000001</v>
      </c>
      <c r="AU731" s="21"/>
      <c r="AV731" s="21">
        <f>AR731*'[1]diagram lines'!$G$39</f>
        <v>7.322287531262651</v>
      </c>
      <c r="AW731" s="21">
        <f>AK731*'[1]diagram lines'!$G$40</f>
        <v>9.7688042315647792</v>
      </c>
      <c r="AX731" s="21">
        <f>AQ731*'[1]diagram lines'!$G$38</f>
        <v>3.314618321343179</v>
      </c>
      <c r="AY731" s="21">
        <f>AP731*'[1]diagram lines'!$G$41</f>
        <v>2.3156048696425793</v>
      </c>
      <c r="AZ731" s="21">
        <f t="shared" si="948"/>
        <v>13.288935500631087</v>
      </c>
      <c r="BA731" s="21">
        <f t="shared" si="949"/>
        <v>0.7542015938875074</v>
      </c>
      <c r="BB731" s="21">
        <f t="shared" si="950"/>
        <v>0.91838776867350169</v>
      </c>
      <c r="BC731" s="86">
        <f t="shared" si="951"/>
        <v>1.0888646758050546</v>
      </c>
      <c r="BX731" s="61">
        <f t="shared" si="952"/>
        <v>0.89031750998668446</v>
      </c>
      <c r="BY731" s="21">
        <f t="shared" si="953"/>
        <v>2.6923510265398098E-3</v>
      </c>
      <c r="BZ731" s="21">
        <f t="shared" si="954"/>
        <v>0.17094001569242842</v>
      </c>
      <c r="CA731" s="21">
        <f t="shared" si="955"/>
        <v>1.9105767424384746E-5</v>
      </c>
      <c r="CB731" s="21">
        <f t="shared" si="956"/>
        <v>8.772523312456508E-2</v>
      </c>
      <c r="CC731" s="21">
        <f t="shared" si="957"/>
        <v>6.6516774739216241E-3</v>
      </c>
      <c r="CD731" s="21">
        <f t="shared" si="958"/>
        <v>5.0220347394540951E-3</v>
      </c>
      <c r="CE731" s="21">
        <f t="shared" si="959"/>
        <v>5.4558808844507853E-2</v>
      </c>
      <c r="CF731" s="21">
        <f t="shared" si="960"/>
        <v>6.8061413131150189E-2</v>
      </c>
      <c r="CG731" s="21">
        <f t="shared" si="961"/>
        <v>8.8423704883227178E-2</v>
      </c>
      <c r="CH731" s="21">
        <f t="shared" si="962"/>
        <v>4.9750887674012293E-3</v>
      </c>
      <c r="CI731" s="21">
        <f t="shared" si="963"/>
        <v>0.30914345172031077</v>
      </c>
      <c r="CJ731" s="21">
        <f t="shared" si="964"/>
        <v>1.6885303951576152</v>
      </c>
      <c r="CL731" s="68">
        <f t="shared" si="965"/>
        <v>0.5272736058171924</v>
      </c>
      <c r="CM731" s="19">
        <f t="shared" si="966"/>
        <v>1.5944936699161364E-3</v>
      </c>
      <c r="CN731" s="19">
        <f t="shared" si="967"/>
        <v>0.10123597193313899</v>
      </c>
      <c r="CO731" s="19">
        <f t="shared" si="968"/>
        <v>1.1315027244505909E-5</v>
      </c>
      <c r="CP731" s="19">
        <f t="shared" si="969"/>
        <v>5.1953600229018328E-2</v>
      </c>
      <c r="CQ731" s="19">
        <f t="shared" si="970"/>
        <v>3.9393294269368046E-3</v>
      </c>
      <c r="CR731" s="19">
        <f t="shared" si="971"/>
        <v>2.9742045235645969E-3</v>
      </c>
      <c r="CS731" s="19">
        <f t="shared" si="972"/>
        <v>3.2311416484400973E-2</v>
      </c>
      <c r="CT731" s="19">
        <f t="shared" si="973"/>
        <v>4.0308076968195189E-2</v>
      </c>
      <c r="CU731" s="19">
        <f t="shared" si="974"/>
        <v>5.2367256838733604E-2</v>
      </c>
      <c r="CV731" s="19">
        <f t="shared" si="975"/>
        <v>2.9464016648257205E-3</v>
      </c>
      <c r="CW731" s="19">
        <f t="shared" si="976"/>
        <v>0.18308432741683273</v>
      </c>
      <c r="CX731" s="19">
        <f t="shared" si="977"/>
        <v>0.99999999999999978</v>
      </c>
      <c r="CZ731" s="68">
        <f t="shared" si="978"/>
        <v>2.5805000000000001E-5</v>
      </c>
      <c r="DA731" s="19">
        <f t="shared" si="979"/>
        <v>1.763156E-5</v>
      </c>
      <c r="DB731" s="19">
        <f t="shared" si="980"/>
        <v>3.667E-5</v>
      </c>
      <c r="DC731" s="19">
        <f t="shared" si="981"/>
        <v>3.8535459999999994E-5</v>
      </c>
      <c r="DD731" s="19">
        <f t="shared" si="982"/>
        <v>1.2237479999999998E-5</v>
      </c>
      <c r="DE731" s="19">
        <f t="shared" si="983"/>
        <v>1.2237479999999998E-5</v>
      </c>
      <c r="DF731" s="19">
        <f t="shared" si="984"/>
        <v>1.0800379999999998E-5</v>
      </c>
      <c r="DG731" s="19">
        <f t="shared" si="985"/>
        <v>1.5227559999999999E-5</v>
      </c>
      <c r="DH731" s="19">
        <f t="shared" si="986"/>
        <v>2.3943919999999998E-5</v>
      </c>
      <c r="DI731" s="19">
        <f t="shared" si="987"/>
        <v>3.6812519999999995E-5</v>
      </c>
      <c r="DJ731" s="19">
        <f t="shared" si="988"/>
        <v>0</v>
      </c>
      <c r="DK731" s="19">
        <f t="shared" si="989"/>
        <v>1.9908239999999996E-5</v>
      </c>
      <c r="DM731" s="68">
        <f t="shared" si="990"/>
        <v>1227.6147350318511</v>
      </c>
      <c r="DN731" s="19">
        <f t="shared" si="991"/>
        <v>7.2238732337297984</v>
      </c>
      <c r="DO731" s="19">
        <f t="shared" si="992"/>
        <v>281.48403867747072</v>
      </c>
      <c r="DP731" s="19">
        <f t="shared" si="993"/>
        <v>4.6889195060215938E-2</v>
      </c>
      <c r="DQ731" s="19">
        <f t="shared" si="994"/>
        <v>305.03552826684637</v>
      </c>
      <c r="DR731" s="19">
        <f t="shared" si="995"/>
        <v>22.836076508145219</v>
      </c>
      <c r="DS731" s="19">
        <f t="shared" si="996"/>
        <v>11.097798623720024</v>
      </c>
      <c r="DT731" s="19">
        <f t="shared" si="997"/>
        <v>118.99636162623602</v>
      </c>
      <c r="DU731" s="19">
        <f t="shared" si="998"/>
        <v>104.35624957226803</v>
      </c>
      <c r="DV731" s="19">
        <f t="shared" si="999"/>
        <v>134.00320310070339</v>
      </c>
      <c r="DX731" s="19">
        <f t="shared" si="1000"/>
        <v>165.71929914705302</v>
      </c>
      <c r="DZ731" s="68">
        <f t="shared" si="1001"/>
        <v>2378.4140529830838</v>
      </c>
      <c r="EA731" s="21">
        <f t="shared" si="1002"/>
        <v>2.3784140529830839</v>
      </c>
      <c r="EB731" s="92">
        <f t="shared" si="1003"/>
        <v>894</v>
      </c>
    </row>
    <row r="732" spans="1:132" x14ac:dyDescent="0.3">
      <c r="A732" s="19">
        <f>'A. Thermody. result (all suite)'!C688</f>
        <v>892</v>
      </c>
      <c r="B732" s="19" t="str">
        <f>'A. Thermody. result (all suite)'!A688</f>
        <v>Basanite</v>
      </c>
      <c r="C732" s="24">
        <f>'A. Thermody. result (all suite)'!G688</f>
        <v>37.934770999999998</v>
      </c>
      <c r="D732" s="19">
        <f>'A. Thermody. result (all suite)'!D688</f>
        <v>5000</v>
      </c>
      <c r="E732" s="61">
        <f>'A. Thermody. result (all suite)'!I688</f>
        <v>53.595368999999998</v>
      </c>
      <c r="F732" s="21">
        <f>'A. Thermody. result (all suite)'!J688</f>
        <v>0.20930799999999999</v>
      </c>
      <c r="G732" s="21">
        <f>'A. Thermody. result (all suite)'!K688</f>
        <v>17.460842</v>
      </c>
      <c r="H732" s="21">
        <f>'A. Thermody. result (all suite)'!L688</f>
        <v>2.9090000000000001E-3</v>
      </c>
      <c r="I732" s="21">
        <f>'A. Thermody. result (all suite)'!M688</f>
        <v>6.1540920000000003</v>
      </c>
      <c r="J732" s="21">
        <f>'A. Thermody. result (all suite)'!N688</f>
        <v>0.47454600000000002</v>
      </c>
      <c r="K732" s="21">
        <f>'A. Thermody. result (all suite)'!O688</f>
        <v>0.18856899999999999</v>
      </c>
      <c r="L732" s="21">
        <f>'A. Thermody. result (all suite)'!P688</f>
        <v>3.0450629999999999</v>
      </c>
      <c r="M732" s="21">
        <f>'A. Thermody. result (all suite)'!Q688</f>
        <v>4.2391860000000001</v>
      </c>
      <c r="N732" s="21">
        <f>'A. Thermody. result (all suite)'!R688</f>
        <v>8.3398830000000004</v>
      </c>
      <c r="O732" s="21">
        <f>'A. Thermody. result (all suite)'!S688</f>
        <v>0.70436200000000004</v>
      </c>
      <c r="P732" s="21">
        <f>'A. Thermody. result (all suite)'!T688</f>
        <v>5.5858699999999999</v>
      </c>
      <c r="Q732" s="21">
        <f t="shared" si="921"/>
        <v>99.999999000000017</v>
      </c>
      <c r="S732" s="19">
        <f t="shared" si="922"/>
        <v>1165</v>
      </c>
      <c r="T732" s="19">
        <f t="shared" si="923"/>
        <v>0.5</v>
      </c>
      <c r="V732" s="61">
        <f t="shared" si="924"/>
        <v>50.601601331702021</v>
      </c>
      <c r="W732" s="21">
        <f t="shared" si="925"/>
        <v>0.19761632710348326</v>
      </c>
      <c r="X732" s="21">
        <f t="shared" si="926"/>
        <v>16.4855020552212</v>
      </c>
      <c r="Y732" s="21">
        <f t="shared" si="927"/>
        <v>2.7465070400750705E-3</v>
      </c>
      <c r="Z732" s="21">
        <f t="shared" si="928"/>
        <v>5.8103324177620044</v>
      </c>
      <c r="AA732" s="21">
        <f t="shared" si="929"/>
        <v>0.44803847708472483</v>
      </c>
      <c r="AB732" s="21">
        <f t="shared" si="930"/>
        <v>0.17803578069436779</v>
      </c>
      <c r="AC732" s="21">
        <f t="shared" si="931"/>
        <v>2.8749697377009675</v>
      </c>
      <c r="AD732" s="21">
        <f t="shared" si="932"/>
        <v>4.0023905786138458</v>
      </c>
      <c r="AE732" s="21">
        <f t="shared" si="933"/>
        <v>7.8740279728093503</v>
      </c>
      <c r="AF732" s="21">
        <f t="shared" si="934"/>
        <v>0.66501725395715261</v>
      </c>
      <c r="AG732" s="21">
        <f t="shared" si="935"/>
        <v>89.140278439689169</v>
      </c>
      <c r="AH732" s="21"/>
      <c r="AI732" s="61">
        <f t="shared" si="936"/>
        <v>56.766258999222472</v>
      </c>
      <c r="AJ732" s="21">
        <f t="shared" si="937"/>
        <v>0.22169139536308177</v>
      </c>
      <c r="AK732" s="21">
        <f t="shared" si="938"/>
        <v>18.493886651223573</v>
      </c>
      <c r="AL732" s="21">
        <f t="shared" si="939"/>
        <v>3.0811066424178955E-3</v>
      </c>
      <c r="AM732" s="21">
        <f t="shared" si="940"/>
        <v>6.5181896662945453</v>
      </c>
      <c r="AN732" s="21">
        <f t="shared" si="941"/>
        <v>0.50262180568334236</v>
      </c>
      <c r="AO732" s="21">
        <f t="shared" si="942"/>
        <v>0.19972540338745276</v>
      </c>
      <c r="AP732" s="21">
        <f t="shared" si="943"/>
        <v>3.2252196066967911</v>
      </c>
      <c r="AQ732" s="21">
        <f t="shared" si="944"/>
        <v>4.489991111393933</v>
      </c>
      <c r="AR732" s="21">
        <f t="shared" si="945"/>
        <v>8.8332997278405259</v>
      </c>
      <c r="AS732" s="21">
        <f t="shared" si="946"/>
        <v>0.74603452625189204</v>
      </c>
      <c r="AT732" s="21">
        <f t="shared" si="947"/>
        <v>100.00000000000003</v>
      </c>
      <c r="AU732" s="21"/>
      <c r="AV732" s="21">
        <f>AR732*'[1]diagram lines'!$G$39</f>
        <v>7.3325764917008245</v>
      </c>
      <c r="AW732" s="21">
        <f>AK732*'[1]diagram lines'!$G$40</f>
        <v>9.788192421014406</v>
      </c>
      <c r="AX732" s="21">
        <f>AQ732*'[1]diagram lines'!$G$38</f>
        <v>3.3309098306210561</v>
      </c>
      <c r="AY732" s="21">
        <f>AP732*'[1]diagram lines'!$G$41</f>
        <v>2.3049278066546721</v>
      </c>
      <c r="AZ732" s="21">
        <f t="shared" si="948"/>
        <v>13.32329083923446</v>
      </c>
      <c r="BA732" s="21">
        <f t="shared" si="949"/>
        <v>0.7547717341277469</v>
      </c>
      <c r="BB732" s="21">
        <f t="shared" si="950"/>
        <v>0.91791672302563743</v>
      </c>
      <c r="BC732" s="86">
        <f t="shared" si="951"/>
        <v>1.0894234465015515</v>
      </c>
      <c r="BX732" s="61">
        <f t="shared" si="952"/>
        <v>0.89206672769640483</v>
      </c>
      <c r="BY732" s="21">
        <f t="shared" si="953"/>
        <v>2.6202804206309463E-3</v>
      </c>
      <c r="BZ732" s="21">
        <f t="shared" si="954"/>
        <v>0.1712518830914084</v>
      </c>
      <c r="CA732" s="21">
        <f t="shared" si="955"/>
        <v>1.821654455507546E-5</v>
      </c>
      <c r="CB732" s="21">
        <f t="shared" si="956"/>
        <v>8.5651941544885188E-2</v>
      </c>
      <c r="CC732" s="21">
        <f t="shared" si="957"/>
        <v>6.6893994925288983E-3</v>
      </c>
      <c r="CD732" s="21">
        <f t="shared" si="958"/>
        <v>4.6791315136476431E-3</v>
      </c>
      <c r="CE732" s="21">
        <f t="shared" si="959"/>
        <v>5.429855563480742E-2</v>
      </c>
      <c r="CF732" s="21">
        <f t="shared" si="960"/>
        <v>6.8384997580254875E-2</v>
      </c>
      <c r="CG732" s="21">
        <f t="shared" si="961"/>
        <v>8.8533789808917199E-2</v>
      </c>
      <c r="CH732" s="21">
        <f t="shared" si="962"/>
        <v>4.9622527193822919E-3</v>
      </c>
      <c r="CI732" s="21">
        <f t="shared" si="963"/>
        <v>0.30998168701442841</v>
      </c>
      <c r="CJ732" s="21">
        <f t="shared" si="964"/>
        <v>1.6891388630618511</v>
      </c>
      <c r="CL732" s="68">
        <f t="shared" si="965"/>
        <v>0.52811923708828912</v>
      </c>
      <c r="CM732" s="19">
        <f t="shared" si="966"/>
        <v>1.5512522255756065E-3</v>
      </c>
      <c r="CN732" s="19">
        <f t="shared" si="967"/>
        <v>0.10138413533448948</v>
      </c>
      <c r="CO732" s="19">
        <f t="shared" si="968"/>
        <v>1.0784515680407044E-5</v>
      </c>
      <c r="CP732" s="19">
        <f t="shared" si="969"/>
        <v>5.0707460125348422E-2</v>
      </c>
      <c r="CQ732" s="19">
        <f t="shared" si="970"/>
        <v>3.9602424873483909E-3</v>
      </c>
      <c r="CR732" s="19">
        <f t="shared" si="971"/>
        <v>2.7701283867010923E-3</v>
      </c>
      <c r="CS732" s="19">
        <f t="shared" si="972"/>
        <v>3.2145702654891299E-2</v>
      </c>
      <c r="CT732" s="19">
        <f t="shared" si="973"/>
        <v>4.0485124743560426E-2</v>
      </c>
      <c r="CU732" s="19">
        <f t="shared" si="974"/>
        <v>5.2413565127756676E-2</v>
      </c>
      <c r="CV732" s="19">
        <f t="shared" si="975"/>
        <v>2.937741134193885E-3</v>
      </c>
      <c r="CW732" s="19">
        <f t="shared" si="976"/>
        <v>0.18351462617616526</v>
      </c>
      <c r="CX732" s="19">
        <f t="shared" si="977"/>
        <v>1</v>
      </c>
      <c r="CZ732" s="68">
        <f t="shared" si="978"/>
        <v>2.5805000000000001E-5</v>
      </c>
      <c r="DA732" s="19">
        <f t="shared" si="979"/>
        <v>1.7617079999999996E-5</v>
      </c>
      <c r="DB732" s="19">
        <f t="shared" si="980"/>
        <v>3.667E-5</v>
      </c>
      <c r="DC732" s="19">
        <f t="shared" si="981"/>
        <v>3.851727999999999E-5</v>
      </c>
      <c r="DD732" s="19">
        <f t="shared" si="982"/>
        <v>1.2231639999999998E-5</v>
      </c>
      <c r="DE732" s="19">
        <f t="shared" si="983"/>
        <v>1.2231639999999998E-5</v>
      </c>
      <c r="DF732" s="19">
        <f t="shared" si="984"/>
        <v>1.0793839999999999E-5</v>
      </c>
      <c r="DG732" s="19">
        <f t="shared" si="985"/>
        <v>1.5220079999999999E-5</v>
      </c>
      <c r="DH732" s="19">
        <f t="shared" si="986"/>
        <v>2.392856E-5</v>
      </c>
      <c r="DI732" s="19">
        <f t="shared" si="987"/>
        <v>3.6788359999999992E-5</v>
      </c>
      <c r="DJ732" s="19">
        <f t="shared" si="988"/>
        <v>0</v>
      </c>
      <c r="DK732" s="19">
        <f t="shared" si="989"/>
        <v>1.9889319999999997E-5</v>
      </c>
      <c r="DM732" s="68">
        <f t="shared" si="990"/>
        <v>1229.5835599404925</v>
      </c>
      <c r="DN732" s="19">
        <f t="shared" si="991"/>
        <v>7.0337438314964489</v>
      </c>
      <c r="DO732" s="19">
        <f t="shared" si="992"/>
        <v>281.89600323710243</v>
      </c>
      <c r="DP732" s="19">
        <f t="shared" si="993"/>
        <v>4.4711862026711159E-2</v>
      </c>
      <c r="DQ732" s="19">
        <f t="shared" si="994"/>
        <v>297.86120340414567</v>
      </c>
      <c r="DR732" s="19">
        <f t="shared" si="995"/>
        <v>22.96826934511602</v>
      </c>
      <c r="DS732" s="19">
        <f t="shared" si="996"/>
        <v>10.342581878557958</v>
      </c>
      <c r="DT732" s="19">
        <f t="shared" si="997"/>
        <v>118.44425291367091</v>
      </c>
      <c r="DU732" s="19">
        <f t="shared" si="998"/>
        <v>104.88190191358406</v>
      </c>
      <c r="DV732" s="19">
        <f t="shared" si="999"/>
        <v>134.20978361184572</v>
      </c>
      <c r="DX732" s="19">
        <f t="shared" si="1000"/>
        <v>166.26679864844544</v>
      </c>
      <c r="DZ732" s="68">
        <f t="shared" si="1001"/>
        <v>2373.5328105864833</v>
      </c>
      <c r="EA732" s="21">
        <f t="shared" si="1002"/>
        <v>2.3735328105864832</v>
      </c>
      <c r="EB732" s="92">
        <f t="shared" si="1003"/>
        <v>892</v>
      </c>
    </row>
    <row r="733" spans="1:132" x14ac:dyDescent="0.3">
      <c r="A733" s="19">
        <f>'A. Thermody. result (all suite)'!C689</f>
        <v>890</v>
      </c>
      <c r="B733" s="19" t="str">
        <f>'A. Thermody. result (all suite)'!A689</f>
        <v>Basanite</v>
      </c>
      <c r="C733" s="24">
        <f>'A. Thermody. result (all suite)'!G689</f>
        <v>37.72439</v>
      </c>
      <c r="D733" s="19">
        <f>'A. Thermody. result (all suite)'!D689</f>
        <v>5000</v>
      </c>
      <c r="E733" s="61">
        <f>'A. Thermody. result (all suite)'!I689</f>
        <v>53.699350000000003</v>
      </c>
      <c r="F733" s="21">
        <f>'A. Thermody. result (all suite)'!J689</f>
        <v>0.203709</v>
      </c>
      <c r="G733" s="21">
        <f>'A. Thermody. result (all suite)'!K689</f>
        <v>17.492239000000001</v>
      </c>
      <c r="H733" s="21">
        <f>'A. Thermody. result (all suite)'!L689</f>
        <v>2.7720000000000002E-3</v>
      </c>
      <c r="I733" s="21">
        <f>'A. Thermody. result (all suite)'!M689</f>
        <v>6.0055880000000004</v>
      </c>
      <c r="J733" s="21">
        <f>'A. Thermody. result (all suite)'!N689</f>
        <v>0.47719299999999998</v>
      </c>
      <c r="K733" s="21">
        <f>'A. Thermody. result (all suite)'!O689</f>
        <v>0.17571700000000001</v>
      </c>
      <c r="L733" s="21">
        <f>'A. Thermody. result (all suite)'!P689</f>
        <v>3.0306690000000001</v>
      </c>
      <c r="M733" s="21">
        <f>'A. Thermody. result (all suite)'!Q689</f>
        <v>4.2589540000000001</v>
      </c>
      <c r="N733" s="21">
        <f>'A. Thermody. result (all suite)'!R689</f>
        <v>8.3503080000000001</v>
      </c>
      <c r="O733" s="21">
        <f>'A. Thermody. result (all suite)'!S689</f>
        <v>0.70266600000000001</v>
      </c>
      <c r="P733" s="21">
        <f>'A. Thermody. result (all suite)'!T689</f>
        <v>5.600835</v>
      </c>
      <c r="Q733" s="21">
        <f t="shared" si="921"/>
        <v>100.00000000000001</v>
      </c>
      <c r="S733" s="19">
        <f t="shared" si="922"/>
        <v>1163</v>
      </c>
      <c r="T733" s="19">
        <f t="shared" si="923"/>
        <v>0.5</v>
      </c>
      <c r="V733" s="61">
        <f t="shared" si="924"/>
        <v>50.6917380104275</v>
      </c>
      <c r="W733" s="21">
        <f t="shared" si="925"/>
        <v>0.19229959502985</v>
      </c>
      <c r="X733" s="21">
        <f t="shared" si="926"/>
        <v>16.51252755580435</v>
      </c>
      <c r="Y733" s="21">
        <f t="shared" si="927"/>
        <v>2.6167448538000002E-3</v>
      </c>
      <c r="Z733" s="21">
        <f t="shared" si="928"/>
        <v>5.6692249253401998</v>
      </c>
      <c r="AA733" s="21">
        <f t="shared" si="929"/>
        <v>0.45046620743844995</v>
      </c>
      <c r="AB733" s="21">
        <f t="shared" si="930"/>
        <v>0.16587538076305</v>
      </c>
      <c r="AC733" s="21">
        <f t="shared" si="931"/>
        <v>2.8609262299138498</v>
      </c>
      <c r="AD733" s="21">
        <f t="shared" si="932"/>
        <v>4.0204170137341002</v>
      </c>
      <c r="AE733" s="21">
        <f t="shared" si="933"/>
        <v>7.8826210269282004</v>
      </c>
      <c r="AF733" s="21">
        <f t="shared" si="934"/>
        <v>0.66331083673890001</v>
      </c>
      <c r="AG733" s="21">
        <f t="shared" si="935"/>
        <v>89.112023526972266</v>
      </c>
      <c r="AH733" s="21"/>
      <c r="AI733" s="61">
        <f t="shared" si="936"/>
        <v>56.885407831732401</v>
      </c>
      <c r="AJ733" s="21">
        <f t="shared" si="937"/>
        <v>0.2157953409863318</v>
      </c>
      <c r="AK733" s="21">
        <f t="shared" si="938"/>
        <v>18.530078099737423</v>
      </c>
      <c r="AL733" s="21">
        <f t="shared" si="939"/>
        <v>2.9364666520090509E-3</v>
      </c>
      <c r="AM733" s="21">
        <f t="shared" si="940"/>
        <v>6.3619079681478103</v>
      </c>
      <c r="AN733" s="21">
        <f t="shared" si="941"/>
        <v>0.50550553068981052</v>
      </c>
      <c r="AO733" s="21">
        <f t="shared" si="942"/>
        <v>0.18614253632434141</v>
      </c>
      <c r="AP733" s="21">
        <f t="shared" si="943"/>
        <v>3.2104828469616224</v>
      </c>
      <c r="AQ733" s="21">
        <f t="shared" si="944"/>
        <v>4.5116437205774007</v>
      </c>
      <c r="AR733" s="21">
        <f t="shared" si="945"/>
        <v>8.8457434978370824</v>
      </c>
      <c r="AS733" s="21">
        <f t="shared" si="946"/>
        <v>0.74435616035374885</v>
      </c>
      <c r="AT733" s="21">
        <f t="shared" si="947"/>
        <v>99.999999999999972</v>
      </c>
      <c r="AU733" s="21"/>
      <c r="AV733" s="21">
        <f>AR733*'[1]diagram lines'!$G$39</f>
        <v>7.3429061417926587</v>
      </c>
      <c r="AW733" s="21">
        <f>AK733*'[1]diagram lines'!$G$40</f>
        <v>9.8073473379190883</v>
      </c>
      <c r="AX733" s="21">
        <f>AQ733*'[1]diagram lines'!$G$38</f>
        <v>3.3469728666045322</v>
      </c>
      <c r="AY733" s="21">
        <f>AP733*'[1]diagram lines'!$G$41</f>
        <v>2.2943960688396565</v>
      </c>
      <c r="AZ733" s="21">
        <f t="shared" si="948"/>
        <v>13.357387218414484</v>
      </c>
      <c r="BA733" s="21">
        <f t="shared" si="949"/>
        <v>0.75532498191698549</v>
      </c>
      <c r="BB733" s="21">
        <f t="shared" si="950"/>
        <v>0.91744231438121515</v>
      </c>
      <c r="BC733" s="86">
        <f t="shared" si="951"/>
        <v>1.0899867864438619</v>
      </c>
      <c r="BX733" s="61">
        <f t="shared" si="952"/>
        <v>0.89379743675099876</v>
      </c>
      <c r="BY733" s="21">
        <f t="shared" si="953"/>
        <v>2.550187781672509E-3</v>
      </c>
      <c r="BZ733" s="21">
        <f t="shared" si="954"/>
        <v>0.17155981757551983</v>
      </c>
      <c r="CA733" s="21">
        <f t="shared" si="955"/>
        <v>1.7358632350178471E-5</v>
      </c>
      <c r="CB733" s="21">
        <f t="shared" si="956"/>
        <v>8.3585080027835781E-2</v>
      </c>
      <c r="CC733" s="21">
        <f t="shared" si="957"/>
        <v>6.7267127149703973E-3</v>
      </c>
      <c r="CD733" s="21">
        <f t="shared" si="958"/>
        <v>4.3602233250620353E-3</v>
      </c>
      <c r="CE733" s="21">
        <f t="shared" si="959"/>
        <v>5.4041886590584884E-2</v>
      </c>
      <c r="CF733" s="21">
        <f t="shared" si="960"/>
        <v>6.8703887723826421E-2</v>
      </c>
      <c r="CG733" s="21">
        <f t="shared" si="961"/>
        <v>8.8644458598726106E-2</v>
      </c>
      <c r="CH733" s="21">
        <f t="shared" si="962"/>
        <v>4.9503043453756413E-3</v>
      </c>
      <c r="CI733" s="21">
        <f t="shared" si="963"/>
        <v>0.31081215316315208</v>
      </c>
      <c r="CJ733" s="21">
        <f t="shared" si="964"/>
        <v>1.6897495072300746</v>
      </c>
      <c r="CL733" s="68">
        <f t="shared" si="965"/>
        <v>0.52895262459117864</v>
      </c>
      <c r="CM733" s="19">
        <f t="shared" si="966"/>
        <v>1.5092105491144128E-3</v>
      </c>
      <c r="CN733" s="19">
        <f t="shared" si="967"/>
        <v>0.1015297337513355</v>
      </c>
      <c r="CO733" s="19">
        <f t="shared" si="968"/>
        <v>1.0272902744403605E-5</v>
      </c>
      <c r="CP733" s="19">
        <f t="shared" si="969"/>
        <v>4.9465959108254333E-2</v>
      </c>
      <c r="CQ733" s="19">
        <f t="shared" si="970"/>
        <v>3.9808934319484875E-3</v>
      </c>
      <c r="CR733" s="19">
        <f t="shared" si="971"/>
        <v>2.5803962696278816E-3</v>
      </c>
      <c r="CS733" s="19">
        <f t="shared" si="972"/>
        <v>3.1982188105012771E-2</v>
      </c>
      <c r="CT733" s="19">
        <f t="shared" si="973"/>
        <v>4.065921453437759E-2</v>
      </c>
      <c r="CU733" s="19">
        <f t="shared" si="974"/>
        <v>5.246011803491319E-2</v>
      </c>
      <c r="CV733" s="19">
        <f t="shared" si="975"/>
        <v>2.9296083970993063E-3</v>
      </c>
      <c r="CW733" s="19">
        <f t="shared" si="976"/>
        <v>0.18393978032439351</v>
      </c>
      <c r="CX733" s="19">
        <f t="shared" si="977"/>
        <v>1.0000000000000002</v>
      </c>
      <c r="CZ733" s="68">
        <f t="shared" si="978"/>
        <v>2.5805000000000001E-5</v>
      </c>
      <c r="DA733" s="19">
        <f t="shared" si="979"/>
        <v>1.76026E-5</v>
      </c>
      <c r="DB733" s="19">
        <f t="shared" si="980"/>
        <v>3.667E-5</v>
      </c>
      <c r="DC733" s="19">
        <f t="shared" si="981"/>
        <v>3.8499099999999992E-5</v>
      </c>
      <c r="DD733" s="19">
        <f t="shared" si="982"/>
        <v>1.2225799999999999E-5</v>
      </c>
      <c r="DE733" s="19">
        <f t="shared" si="983"/>
        <v>1.2225799999999999E-5</v>
      </c>
      <c r="DF733" s="19">
        <f t="shared" si="984"/>
        <v>1.0787299999999999E-5</v>
      </c>
      <c r="DG733" s="19">
        <f t="shared" si="985"/>
        <v>1.5212599999999997E-5</v>
      </c>
      <c r="DH733" s="19">
        <f t="shared" si="986"/>
        <v>2.39132E-5</v>
      </c>
      <c r="DI733" s="19">
        <f t="shared" si="987"/>
        <v>3.6764199999999989E-5</v>
      </c>
      <c r="DJ733" s="19">
        <f t="shared" si="988"/>
        <v>0</v>
      </c>
      <c r="DK733" s="19">
        <f t="shared" si="989"/>
        <v>1.9870399999999995E-5</v>
      </c>
      <c r="DM733" s="68">
        <f t="shared" si="990"/>
        <v>1231.5238785288902</v>
      </c>
      <c r="DN733" s="19">
        <f t="shared" si="991"/>
        <v>6.8487461320065952</v>
      </c>
      <c r="DO733" s="19">
        <f t="shared" si="992"/>
        <v>282.30083592272069</v>
      </c>
      <c r="DP733" s="19">
        <f t="shared" si="993"/>
        <v>4.2610862052718426E-2</v>
      </c>
      <c r="DQ733" s="19">
        <f t="shared" si="994"/>
        <v>290.70728802434803</v>
      </c>
      <c r="DR733" s="19">
        <f t="shared" si="995"/>
        <v>23.099067550788146</v>
      </c>
      <c r="DS733" s="19">
        <f t="shared" si="996"/>
        <v>9.6400368642759204</v>
      </c>
      <c r="DT733" s="19">
        <f t="shared" si="997"/>
        <v>117.89970872363151</v>
      </c>
      <c r="DU733" s="19">
        <f t="shared" si="998"/>
        <v>105.40056157210523</v>
      </c>
      <c r="DV733" s="19">
        <f t="shared" si="999"/>
        <v>134.41726241530685</v>
      </c>
      <c r="DX733" s="19">
        <f t="shared" si="1000"/>
        <v>166.81067524788489</v>
      </c>
      <c r="DZ733" s="68">
        <f t="shared" si="1001"/>
        <v>2368.6906718440109</v>
      </c>
      <c r="EA733" s="21">
        <f t="shared" si="1002"/>
        <v>2.3686906718440111</v>
      </c>
      <c r="EB733" s="92">
        <f t="shared" si="1003"/>
        <v>890</v>
      </c>
    </row>
    <row r="734" spans="1:132" x14ac:dyDescent="0.3">
      <c r="A734" s="19">
        <f>'A. Thermody. result (all suite)'!C690</f>
        <v>888</v>
      </c>
      <c r="B734" s="19" t="str">
        <f>'A. Thermody. result (all suite)'!A690</f>
        <v>Basanite</v>
      </c>
      <c r="C734" s="24">
        <f>'A. Thermody. result (all suite)'!G690</f>
        <v>37.519058999999999</v>
      </c>
      <c r="D734" s="19">
        <f>'A. Thermody. result (all suite)'!D690</f>
        <v>5000</v>
      </c>
      <c r="E734" s="61">
        <f>'A. Thermody. result (all suite)'!I690</f>
        <v>53.802002000000002</v>
      </c>
      <c r="F734" s="21">
        <f>'A. Thermody. result (all suite)'!J690</f>
        <v>0.198266</v>
      </c>
      <c r="G734" s="21">
        <f>'A. Thermody. result (all suite)'!K690</f>
        <v>17.523164000000001</v>
      </c>
      <c r="H734" s="21">
        <f>'A. Thermody. result (all suite)'!L690</f>
        <v>2.64E-3</v>
      </c>
      <c r="I734" s="21">
        <f>'A. Thermody. result (all suite)'!M690</f>
        <v>5.8580199999999998</v>
      </c>
      <c r="J734" s="21">
        <f>'A. Thermody. result (all suite)'!N690</f>
        <v>0.47980400000000001</v>
      </c>
      <c r="K734" s="21">
        <f>'A. Thermody. result (all suite)'!O690</f>
        <v>0.16375700000000001</v>
      </c>
      <c r="L734" s="21">
        <f>'A. Thermody. result (all suite)'!P690</f>
        <v>3.0164719999999998</v>
      </c>
      <c r="M734" s="21">
        <f>'A. Thermody. result (all suite)'!Q690</f>
        <v>4.2783920000000002</v>
      </c>
      <c r="N734" s="21">
        <f>'A. Thermody. result (all suite)'!R690</f>
        <v>8.3607669999999992</v>
      </c>
      <c r="O734" s="21">
        <f>'A. Thermody. result (all suite)'!S690</f>
        <v>0.70108400000000004</v>
      </c>
      <c r="P734" s="21">
        <f>'A. Thermody. result (all suite)'!T690</f>
        <v>5.6156319999999997</v>
      </c>
      <c r="Q734" s="21">
        <f t="shared" si="921"/>
        <v>99.999999999999986</v>
      </c>
      <c r="S734" s="19">
        <f t="shared" si="922"/>
        <v>1161</v>
      </c>
      <c r="T734" s="19">
        <f t="shared" si="923"/>
        <v>0.5</v>
      </c>
      <c r="V734" s="61">
        <f t="shared" si="924"/>
        <v>50.780679559047357</v>
      </c>
      <c r="W734" s="21">
        <f t="shared" si="925"/>
        <v>0.18713211105888</v>
      </c>
      <c r="X734" s="21">
        <f t="shared" si="926"/>
        <v>16.539127595003521</v>
      </c>
      <c r="Y734" s="21">
        <f t="shared" si="927"/>
        <v>2.4917473151999997E-3</v>
      </c>
      <c r="Z734" s="21">
        <f t="shared" si="928"/>
        <v>5.5290551543135988</v>
      </c>
      <c r="AA734" s="21">
        <f t="shared" si="929"/>
        <v>0.45285997303872</v>
      </c>
      <c r="AB734" s="21">
        <f t="shared" si="930"/>
        <v>0.15456100950575999</v>
      </c>
      <c r="AC734" s="21">
        <f t="shared" si="931"/>
        <v>2.8470780330969596</v>
      </c>
      <c r="AD734" s="21">
        <f t="shared" si="932"/>
        <v>4.0381332497625602</v>
      </c>
      <c r="AE734" s="21">
        <f t="shared" si="933"/>
        <v>7.8912570929025581</v>
      </c>
      <c r="AF734" s="21">
        <f t="shared" si="934"/>
        <v>0.66171370254911999</v>
      </c>
      <c r="AG734" s="21">
        <f t="shared" si="935"/>
        <v>89.084089227594262</v>
      </c>
      <c r="AH734" s="21"/>
      <c r="AI734" s="61">
        <f t="shared" si="936"/>
        <v>57.003085510939677</v>
      </c>
      <c r="AJ734" s="21">
        <f t="shared" si="937"/>
        <v>0.21006232727012586</v>
      </c>
      <c r="AK734" s="21">
        <f t="shared" si="938"/>
        <v>18.565748090827917</v>
      </c>
      <c r="AL734" s="21">
        <f t="shared" si="939"/>
        <v>2.7970733458743922E-3</v>
      </c>
      <c r="AM734" s="21">
        <f t="shared" si="940"/>
        <v>6.2065574248481452</v>
      </c>
      <c r="AN734" s="21">
        <f t="shared" si="941"/>
        <v>0.50835112865299892</v>
      </c>
      <c r="AO734" s="21">
        <f t="shared" si="942"/>
        <v>0.17350012875013365</v>
      </c>
      <c r="AP734" s="21">
        <f t="shared" si="943"/>
        <v>3.1959444809759163</v>
      </c>
      <c r="AQ734" s="21">
        <f t="shared" si="944"/>
        <v>4.5329455403038761</v>
      </c>
      <c r="AR734" s="21">
        <f t="shared" si="945"/>
        <v>8.8582115631690161</v>
      </c>
      <c r="AS734" s="21">
        <f t="shared" si="946"/>
        <v>0.74279673091628895</v>
      </c>
      <c r="AT734" s="21">
        <f t="shared" si="947"/>
        <v>99.999999999999957</v>
      </c>
      <c r="AU734" s="21"/>
      <c r="AV734" s="21">
        <f>AR734*'[1]diagram lines'!$G$39</f>
        <v>7.3532559595919782</v>
      </c>
      <c r="AW734" s="21">
        <f>AK734*'[1]diagram lines'!$G$40</f>
        <v>9.8262262649415231</v>
      </c>
      <c r="AX734" s="21">
        <f>AQ734*'[1]diagram lines'!$G$38</f>
        <v>3.3627756686539567</v>
      </c>
      <c r="AY734" s="21">
        <f>AP734*'[1]diagram lines'!$G$41</f>
        <v>2.284006114631826</v>
      </c>
      <c r="AZ734" s="21">
        <f t="shared" si="948"/>
        <v>13.391157103472892</v>
      </c>
      <c r="BA734" s="21">
        <f t="shared" si="949"/>
        <v>0.75586136435064954</v>
      </c>
      <c r="BB734" s="21">
        <f t="shared" si="950"/>
        <v>0.91696503013680819</v>
      </c>
      <c r="BC734" s="86">
        <f t="shared" si="951"/>
        <v>1.0905541292570375</v>
      </c>
      <c r="BX734" s="61">
        <f t="shared" si="952"/>
        <v>0.89550602529960055</v>
      </c>
      <c r="BY734" s="21">
        <f t="shared" si="953"/>
        <v>2.4820480721081625E-3</v>
      </c>
      <c r="BZ734" s="21">
        <f t="shared" si="954"/>
        <v>0.17186312279325228</v>
      </c>
      <c r="CA734" s="21">
        <f t="shared" si="955"/>
        <v>1.6532030809693782E-5</v>
      </c>
      <c r="CB734" s="21">
        <f t="shared" si="956"/>
        <v>8.1531245650661097E-2</v>
      </c>
      <c r="CC734" s="21">
        <f t="shared" si="957"/>
        <v>6.7635184663095574E-3</v>
      </c>
      <c r="CD734" s="21">
        <f t="shared" si="958"/>
        <v>4.0634491315136483E-3</v>
      </c>
      <c r="CE734" s="21">
        <f t="shared" si="959"/>
        <v>5.3788730385164046E-2</v>
      </c>
      <c r="CF734" s="21">
        <f t="shared" si="960"/>
        <v>6.9017454428133576E-2</v>
      </c>
      <c r="CG734" s="21">
        <f t="shared" si="961"/>
        <v>8.875548832271761E-2</v>
      </c>
      <c r="CH734" s="21">
        <f t="shared" si="962"/>
        <v>4.9391591049991555E-3</v>
      </c>
      <c r="CI734" s="21">
        <f t="shared" si="963"/>
        <v>0.31163329633740289</v>
      </c>
      <c r="CJ734" s="21">
        <f t="shared" si="964"/>
        <v>1.6903600700226724</v>
      </c>
      <c r="CL734" s="68">
        <f t="shared" si="965"/>
        <v>0.52977234920580518</v>
      </c>
      <c r="CM734" s="19">
        <f t="shared" si="966"/>
        <v>1.4683546518434213E-3</v>
      </c>
      <c r="CN734" s="19">
        <f t="shared" si="967"/>
        <v>0.10167249324041777</v>
      </c>
      <c r="CO734" s="19">
        <f t="shared" si="968"/>
        <v>9.7801829934802249E-6</v>
      </c>
      <c r="CP734" s="19">
        <f t="shared" si="969"/>
        <v>4.8233064124359931E-2</v>
      </c>
      <c r="CQ734" s="19">
        <f t="shared" si="970"/>
        <v>4.00122943404528E-3</v>
      </c>
      <c r="CR734" s="19">
        <f t="shared" si="971"/>
        <v>2.4038955980894331E-3</v>
      </c>
      <c r="CS734" s="19">
        <f t="shared" si="972"/>
        <v>3.1820871386557655E-2</v>
      </c>
      <c r="CT734" s="19">
        <f t="shared" si="973"/>
        <v>4.0830031217672966E-2</v>
      </c>
      <c r="CU734" s="19">
        <f t="shared" si="974"/>
        <v>5.2506853360259009E-2</v>
      </c>
      <c r="CV734" s="19">
        <f t="shared" si="975"/>
        <v>2.9219568023355568E-3</v>
      </c>
      <c r="CW734" s="19">
        <f t="shared" si="976"/>
        <v>0.1843591207956202</v>
      </c>
      <c r="CX734" s="19">
        <f t="shared" si="977"/>
        <v>0.99999999999999967</v>
      </c>
      <c r="CZ734" s="68">
        <f t="shared" si="978"/>
        <v>2.5805000000000001E-5</v>
      </c>
      <c r="DA734" s="19">
        <f t="shared" si="979"/>
        <v>1.7588119999999997E-5</v>
      </c>
      <c r="DB734" s="19">
        <f t="shared" si="980"/>
        <v>3.667E-5</v>
      </c>
      <c r="DC734" s="19">
        <f t="shared" si="981"/>
        <v>3.8480919999999994E-5</v>
      </c>
      <c r="DD734" s="19">
        <f t="shared" si="982"/>
        <v>1.2219959999999999E-5</v>
      </c>
      <c r="DE734" s="19">
        <f t="shared" si="983"/>
        <v>1.2219959999999999E-5</v>
      </c>
      <c r="DF734" s="19">
        <f t="shared" si="984"/>
        <v>1.0780759999999999E-5</v>
      </c>
      <c r="DG734" s="19">
        <f t="shared" si="985"/>
        <v>1.5205119999999999E-5</v>
      </c>
      <c r="DH734" s="19">
        <f t="shared" si="986"/>
        <v>2.389784E-5</v>
      </c>
      <c r="DI734" s="19">
        <f t="shared" si="987"/>
        <v>3.6740039999999993E-5</v>
      </c>
      <c r="DJ734" s="19">
        <f t="shared" si="988"/>
        <v>0</v>
      </c>
      <c r="DK734" s="19">
        <f t="shared" si="989"/>
        <v>1.9851479999999996E-5</v>
      </c>
      <c r="DM734" s="68">
        <f t="shared" si="990"/>
        <v>1233.43238675779</v>
      </c>
      <c r="DN734" s="19">
        <f t="shared" si="991"/>
        <v>6.6688292773333648</v>
      </c>
      <c r="DO734" s="19">
        <f t="shared" si="992"/>
        <v>282.69777504207786</v>
      </c>
      <c r="DP734" s="19">
        <f t="shared" si="993"/>
        <v>4.058628073936011E-2</v>
      </c>
      <c r="DQ734" s="19">
        <f t="shared" si="994"/>
        <v>283.59713594277406</v>
      </c>
      <c r="DR734" s="19">
        <f t="shared" si="995"/>
        <v>23.228162453164508</v>
      </c>
      <c r="DS734" s="19">
        <f t="shared" si="996"/>
        <v>8.9861004792801396</v>
      </c>
      <c r="DT734" s="19">
        <f t="shared" si="997"/>
        <v>117.36273487865623</v>
      </c>
      <c r="DU734" s="19">
        <f t="shared" si="998"/>
        <v>105.91139764863884</v>
      </c>
      <c r="DV734" s="19">
        <f t="shared" si="999"/>
        <v>134.62548180503885</v>
      </c>
      <c r="DX734" s="19">
        <f t="shared" si="1000"/>
        <v>167.35031124818281</v>
      </c>
      <c r="DZ734" s="68">
        <f t="shared" si="1001"/>
        <v>2363.9009018136758</v>
      </c>
      <c r="EA734" s="21">
        <f t="shared" si="1002"/>
        <v>2.3639009018136758</v>
      </c>
      <c r="EB734" s="92">
        <f t="shared" si="1003"/>
        <v>888</v>
      </c>
    </row>
    <row r="735" spans="1:132" x14ac:dyDescent="0.3">
      <c r="A735" s="19">
        <f>'A. Thermody. result (all suite)'!C691</f>
        <v>886</v>
      </c>
      <c r="B735" s="19" t="str">
        <f>'A. Thermody. result (all suite)'!A691</f>
        <v>Basanite</v>
      </c>
      <c r="C735" s="24">
        <f>'A. Thermody. result (all suite)'!G691</f>
        <v>37.318972000000002</v>
      </c>
      <c r="D735" s="19">
        <f>'A. Thermody. result (all suite)'!D691</f>
        <v>5000</v>
      </c>
      <c r="E735" s="61">
        <f>'A. Thermody. result (all suite)'!I691</f>
        <v>53.903156000000003</v>
      </c>
      <c r="F735" s="21">
        <f>'A. Thermody. result (all suite)'!J691</f>
        <v>0.192972</v>
      </c>
      <c r="G735" s="21">
        <f>'A. Thermody. result (all suite)'!K691</f>
        <v>17.553563</v>
      </c>
      <c r="H735" s="21">
        <f>'A. Thermody. result (all suite)'!L691</f>
        <v>2.513E-3</v>
      </c>
      <c r="I735" s="21">
        <f>'A. Thermody. result (all suite)'!M691</f>
        <v>5.7117719999999998</v>
      </c>
      <c r="J735" s="21">
        <f>'A. Thermody. result (all suite)'!N691</f>
        <v>0.482377</v>
      </c>
      <c r="K735" s="21">
        <f>'A. Thermody. result (all suite)'!O691</f>
        <v>0.152618</v>
      </c>
      <c r="L735" s="21">
        <f>'A. Thermody. result (all suite)'!P691</f>
        <v>3.0024690000000001</v>
      </c>
      <c r="M735" s="21">
        <f>'A. Thermody. result (all suite)'!Q691</f>
        <v>4.2974730000000001</v>
      </c>
      <c r="N735" s="21">
        <f>'A. Thermody. result (all suite)'!R691</f>
        <v>8.3712400000000002</v>
      </c>
      <c r="O735" s="21">
        <f>'A. Thermody. result (all suite)'!S691</f>
        <v>0.69960900000000004</v>
      </c>
      <c r="P735" s="21">
        <f>'A. Thermody. result (all suite)'!T691</f>
        <v>5.630236</v>
      </c>
      <c r="Q735" s="21">
        <f t="shared" si="921"/>
        <v>99.999997999999991</v>
      </c>
      <c r="S735" s="19">
        <f t="shared" si="922"/>
        <v>1159</v>
      </c>
      <c r="T735" s="19">
        <f t="shared" si="923"/>
        <v>0.5</v>
      </c>
      <c r="V735" s="61">
        <f t="shared" si="924"/>
        <v>50.868281045054339</v>
      </c>
      <c r="W735" s="21">
        <f t="shared" si="925"/>
        <v>0.18210722076878444</v>
      </c>
      <c r="X735" s="21">
        <f t="shared" si="926"/>
        <v>16.565255956925181</v>
      </c>
      <c r="Y735" s="21">
        <f t="shared" si="927"/>
        <v>2.3715121664902436E-3</v>
      </c>
      <c r="Z735" s="21">
        <f t="shared" si="928"/>
        <v>5.3901857501863546</v>
      </c>
      <c r="AA735" s="21">
        <f t="shared" si="929"/>
        <v>0.45521803594710075</v>
      </c>
      <c r="AB735" s="21">
        <f t="shared" si="930"/>
        <v>0.14402524624966492</v>
      </c>
      <c r="AC735" s="21">
        <f t="shared" si="931"/>
        <v>2.8334229060922382</v>
      </c>
      <c r="AD735" s="21">
        <f t="shared" si="932"/>
        <v>4.0555151232245628</v>
      </c>
      <c r="AE735" s="21">
        <f t="shared" si="933"/>
        <v>7.8999194224471889</v>
      </c>
      <c r="AF735" s="21">
        <f t="shared" si="934"/>
        <v>0.66021936143496729</v>
      </c>
      <c r="AG735" s="21">
        <f t="shared" si="935"/>
        <v>89.056521580496877</v>
      </c>
      <c r="AH735" s="21"/>
      <c r="AI735" s="61">
        <f t="shared" si="936"/>
        <v>57.119097110788509</v>
      </c>
      <c r="AJ735" s="21">
        <f t="shared" si="937"/>
        <v>0.2044849917074073</v>
      </c>
      <c r="AK735" s="21">
        <f t="shared" si="938"/>
        <v>18.600834237560122</v>
      </c>
      <c r="AL735" s="21">
        <f t="shared" si="939"/>
        <v>2.662929254817873E-3</v>
      </c>
      <c r="AM735" s="21">
        <f t="shared" si="940"/>
        <v>6.0525446699759602</v>
      </c>
      <c r="AN735" s="21">
        <f t="shared" si="941"/>
        <v>0.51115631721101518</v>
      </c>
      <c r="AO735" s="21">
        <f t="shared" si="942"/>
        <v>0.16172341305682214</v>
      </c>
      <c r="AP735" s="21">
        <f t="shared" si="943"/>
        <v>3.1816006911196828</v>
      </c>
      <c r="AQ735" s="21">
        <f t="shared" si="944"/>
        <v>4.5538665234739071</v>
      </c>
      <c r="AR735" s="21">
        <f t="shared" si="945"/>
        <v>8.8706804198573685</v>
      </c>
      <c r="AS735" s="21">
        <f t="shared" si="946"/>
        <v>0.74134869599438014</v>
      </c>
      <c r="AT735" s="21">
        <f t="shared" si="947"/>
        <v>99.999999999999986</v>
      </c>
      <c r="AU735" s="21"/>
      <c r="AV735" s="21">
        <f>AR735*'[1]diagram lines'!$G$39</f>
        <v>7.3636064343011327</v>
      </c>
      <c r="AW735" s="21">
        <f>AK735*'[1]diagram lines'!$G$40</f>
        <v>9.8447961827745623</v>
      </c>
      <c r="AX735" s="21">
        <f>AQ735*'[1]diagram lines'!$G$38</f>
        <v>3.3782959462621855</v>
      </c>
      <c r="AY735" s="21">
        <f>AP735*'[1]diagram lines'!$G$41</f>
        <v>2.2737552157399192</v>
      </c>
      <c r="AZ735" s="21">
        <f t="shared" si="948"/>
        <v>13.424546943331276</v>
      </c>
      <c r="BA735" s="21">
        <f t="shared" si="949"/>
        <v>0.75638100571812239</v>
      </c>
      <c r="BB735" s="21">
        <f t="shared" si="950"/>
        <v>0.91648535184866298</v>
      </c>
      <c r="BC735" s="86">
        <f t="shared" si="951"/>
        <v>1.0911249132164282</v>
      </c>
      <c r="BX735" s="61">
        <f t="shared" si="952"/>
        <v>0.89718968042609859</v>
      </c>
      <c r="BY735" s="21">
        <f t="shared" si="953"/>
        <v>2.4157736604907363E-3</v>
      </c>
      <c r="BZ735" s="21">
        <f t="shared" si="954"/>
        <v>0.17216126912514712</v>
      </c>
      <c r="CA735" s="21">
        <f t="shared" si="955"/>
        <v>1.5736739933621393E-5</v>
      </c>
      <c r="CB735" s="21">
        <f t="shared" si="956"/>
        <v>7.9495782881002092E-2</v>
      </c>
      <c r="CC735" s="21">
        <f t="shared" si="957"/>
        <v>6.7997885537073588E-3</v>
      </c>
      <c r="CD735" s="21">
        <f t="shared" si="958"/>
        <v>3.7870471464019856E-3</v>
      </c>
      <c r="CE735" s="21">
        <f t="shared" si="959"/>
        <v>5.3539033523537803E-2</v>
      </c>
      <c r="CF735" s="21">
        <f t="shared" si="960"/>
        <v>6.9325262139054683E-2</v>
      </c>
      <c r="CG735" s="21">
        <f t="shared" si="961"/>
        <v>8.8866666666666663E-2</v>
      </c>
      <c r="CH735" s="21">
        <f t="shared" si="962"/>
        <v>4.9287676830299283E-3</v>
      </c>
      <c r="CI735" s="21">
        <f t="shared" si="963"/>
        <v>0.31244372918978913</v>
      </c>
      <c r="CJ735" s="21">
        <f t="shared" si="964"/>
        <v>1.6909685377348596</v>
      </c>
      <c r="CL735" s="68">
        <f t="shared" si="965"/>
        <v>0.53057739420032668</v>
      </c>
      <c r="CM735" s="19">
        <f t="shared" si="966"/>
        <v>1.428633121540387E-3</v>
      </c>
      <c r="CN735" s="19">
        <f t="shared" si="967"/>
        <v>0.10181222493693827</v>
      </c>
      <c r="CO735" s="19">
        <f t="shared" si="968"/>
        <v>9.3063469736116893E-6</v>
      </c>
      <c r="CP735" s="19">
        <f t="shared" si="969"/>
        <v>4.7011982249824016E-2</v>
      </c>
      <c r="CQ735" s="19">
        <f t="shared" si="970"/>
        <v>4.0212389538696151E-3</v>
      </c>
      <c r="CR735" s="19">
        <f t="shared" si="971"/>
        <v>2.2395728021497858E-3</v>
      </c>
      <c r="CS735" s="19">
        <f t="shared" si="972"/>
        <v>3.1661756164461895E-2</v>
      </c>
      <c r="CT735" s="19">
        <f t="shared" si="973"/>
        <v>4.0997369609206025E-2</v>
      </c>
      <c r="CU735" s="19">
        <f t="shared" si="974"/>
        <v>5.2553707939302169E-2</v>
      </c>
      <c r="CV735" s="19">
        <f t="shared" si="975"/>
        <v>2.9147601348232469E-3</v>
      </c>
      <c r="CW735" s="19">
        <f t="shared" si="976"/>
        <v>0.18477205354058437</v>
      </c>
      <c r="CX735" s="19">
        <f t="shared" si="977"/>
        <v>1.0000000000000002</v>
      </c>
      <c r="CZ735" s="68">
        <f t="shared" si="978"/>
        <v>2.5805000000000001E-5</v>
      </c>
      <c r="DA735" s="19">
        <f t="shared" si="979"/>
        <v>1.757364E-5</v>
      </c>
      <c r="DB735" s="19">
        <f t="shared" si="980"/>
        <v>3.667E-5</v>
      </c>
      <c r="DC735" s="19">
        <f t="shared" si="981"/>
        <v>3.8462739999999989E-5</v>
      </c>
      <c r="DD735" s="19">
        <f t="shared" si="982"/>
        <v>1.2214119999999999E-5</v>
      </c>
      <c r="DE735" s="19">
        <f t="shared" si="983"/>
        <v>1.2214119999999999E-5</v>
      </c>
      <c r="DF735" s="19">
        <f t="shared" si="984"/>
        <v>1.0774219999999999E-5</v>
      </c>
      <c r="DG735" s="19">
        <f t="shared" si="985"/>
        <v>1.5197639999999998E-5</v>
      </c>
      <c r="DH735" s="19">
        <f t="shared" si="986"/>
        <v>2.3882479999999999E-5</v>
      </c>
      <c r="DI735" s="19">
        <f t="shared" si="987"/>
        <v>3.671587999999999E-5</v>
      </c>
      <c r="DJ735" s="19">
        <f t="shared" si="988"/>
        <v>0</v>
      </c>
      <c r="DK735" s="19">
        <f t="shared" si="989"/>
        <v>1.9832559999999998E-5</v>
      </c>
      <c r="DM735" s="68">
        <f t="shared" si="990"/>
        <v>1235.3067174406367</v>
      </c>
      <c r="DN735" s="19">
        <f t="shared" si="991"/>
        <v>6.4937721353485163</v>
      </c>
      <c r="DO735" s="19">
        <f t="shared" si="992"/>
        <v>283.08629546141873</v>
      </c>
      <c r="DP735" s="19">
        <f t="shared" si="993"/>
        <v>3.8638187196649305E-2</v>
      </c>
      <c r="DQ735" s="19">
        <f t="shared" si="994"/>
        <v>276.54967567453531</v>
      </c>
      <c r="DR735" s="19">
        <f t="shared" si="995"/>
        <v>23.355484585668925</v>
      </c>
      <c r="DS735" s="19">
        <f t="shared" si="996"/>
        <v>8.3769204570387785</v>
      </c>
      <c r="DT735" s="19">
        <f t="shared" si="997"/>
        <v>116.83335608048507</v>
      </c>
      <c r="DU735" s="19">
        <f t="shared" si="998"/>
        <v>106.41386246632182</v>
      </c>
      <c r="DV735" s="19">
        <f t="shared" si="999"/>
        <v>134.83428118520558</v>
      </c>
      <c r="DX735" s="19">
        <f t="shared" si="1000"/>
        <v>167.8851547556811</v>
      </c>
      <c r="DZ735" s="68">
        <f t="shared" si="1001"/>
        <v>2359.1741584295373</v>
      </c>
      <c r="EA735" s="21">
        <f t="shared" si="1002"/>
        <v>2.3591741584295374</v>
      </c>
      <c r="EB735" s="92">
        <f t="shared" si="1003"/>
        <v>886</v>
      </c>
    </row>
    <row r="736" spans="1:132" x14ac:dyDescent="0.3">
      <c r="A736" s="19">
        <f>'A. Thermody. result (all suite)'!C692</f>
        <v>884</v>
      </c>
      <c r="B736" s="19" t="str">
        <f>'A. Thermody. result (all suite)'!A692</f>
        <v>Basanite</v>
      </c>
      <c r="C736" s="24">
        <f>'A. Thermody. result (all suite)'!G692</f>
        <v>37.124240999999998</v>
      </c>
      <c r="D736" s="19">
        <f>'A. Thermody. result (all suite)'!D692</f>
        <v>5000</v>
      </c>
      <c r="E736" s="61">
        <f>'A. Thermody. result (all suite)'!I692</f>
        <v>54.002681000000003</v>
      </c>
      <c r="F736" s="21">
        <f>'A. Thermody. result (all suite)'!J692</f>
        <v>0.18782299999999999</v>
      </c>
      <c r="G736" s="21">
        <f>'A. Thermody. result (all suite)'!K692</f>
        <v>17.583396</v>
      </c>
      <c r="H736" s="21">
        <f>'A. Thermody. result (all suite)'!L692</f>
        <v>2.3909999999999999E-3</v>
      </c>
      <c r="I736" s="21">
        <f>'A. Thermody. result (all suite)'!M692</f>
        <v>5.5671540000000004</v>
      </c>
      <c r="J736" s="21">
        <f>'A. Thermody. result (all suite)'!N692</f>
        <v>0.48490699999999998</v>
      </c>
      <c r="K736" s="21">
        <f>'A. Thermody. result (all suite)'!O692</f>
        <v>0.142238</v>
      </c>
      <c r="L736" s="21">
        <f>'A. Thermody. result (all suite)'!P692</f>
        <v>2.988661</v>
      </c>
      <c r="M736" s="21">
        <f>'A. Thermody. result (all suite)'!Q692</f>
        <v>4.3161779999999998</v>
      </c>
      <c r="N736" s="21">
        <f>'A. Thermody. result (all suite)'!R692</f>
        <v>8.3817079999999997</v>
      </c>
      <c r="O736" s="21">
        <f>'A. Thermody. result (all suite)'!S692</f>
        <v>0.69823299999999999</v>
      </c>
      <c r="P736" s="21">
        <f>'A. Thermody. result (all suite)'!T692</f>
        <v>5.6446300000000003</v>
      </c>
      <c r="Q736" s="21">
        <f t="shared" si="921"/>
        <v>100.00000000000001</v>
      </c>
      <c r="S736" s="19">
        <f t="shared" si="922"/>
        <v>1157</v>
      </c>
      <c r="T736" s="19">
        <f t="shared" si="923"/>
        <v>0.5</v>
      </c>
      <c r="V736" s="61">
        <f t="shared" si="924"/>
        <v>50.954429467469701</v>
      </c>
      <c r="W736" s="21">
        <f t="shared" si="925"/>
        <v>0.17722108659509997</v>
      </c>
      <c r="X736" s="21">
        <f t="shared" si="926"/>
        <v>16.590878354365199</v>
      </c>
      <c r="Y736" s="21">
        <f t="shared" si="927"/>
        <v>2.2560368966999997E-3</v>
      </c>
      <c r="Z736" s="21">
        <f t="shared" si="928"/>
        <v>5.2529087551698002</v>
      </c>
      <c r="AA736" s="21">
        <f t="shared" si="929"/>
        <v>0.45753579400589994</v>
      </c>
      <c r="AB736" s="21">
        <f t="shared" si="930"/>
        <v>0.13420919118060001</v>
      </c>
      <c r="AC736" s="21">
        <f t="shared" si="931"/>
        <v>2.8199621445956997</v>
      </c>
      <c r="AD736" s="21">
        <f t="shared" si="932"/>
        <v>4.0725457217585994</v>
      </c>
      <c r="AE736" s="21">
        <f t="shared" si="933"/>
        <v>7.9085915957195994</v>
      </c>
      <c r="AF736" s="21">
        <f t="shared" si="934"/>
        <v>0.65882033061209999</v>
      </c>
      <c r="AG736" s="21">
        <f t="shared" si="935"/>
        <v>89.029358478369005</v>
      </c>
      <c r="AH736" s="21"/>
      <c r="AI736" s="61">
        <f t="shared" si="936"/>
        <v>57.233288365039527</v>
      </c>
      <c r="AJ736" s="21">
        <f t="shared" si="937"/>
        <v>0.1990591526481216</v>
      </c>
      <c r="AK736" s="21">
        <f t="shared" si="938"/>
        <v>18.635289120269462</v>
      </c>
      <c r="AL736" s="21">
        <f t="shared" si="939"/>
        <v>2.5340370134736365E-3</v>
      </c>
      <c r="AM736" s="21">
        <f t="shared" si="940"/>
        <v>5.9001983670881684</v>
      </c>
      <c r="AN736" s="21">
        <f t="shared" si="941"/>
        <v>0.51391563617417846</v>
      </c>
      <c r="AO736" s="21">
        <f t="shared" si="942"/>
        <v>0.15074711698973783</v>
      </c>
      <c r="AP736" s="21">
        <f t="shared" si="943"/>
        <v>3.167451942586839</v>
      </c>
      <c r="AQ736" s="21">
        <f t="shared" si="944"/>
        <v>4.5743851144879182</v>
      </c>
      <c r="AR736" s="21">
        <f t="shared" si="945"/>
        <v>8.8831276905596344</v>
      </c>
      <c r="AS736" s="21">
        <f t="shared" si="946"/>
        <v>0.7400034571429267</v>
      </c>
      <c r="AT736" s="21">
        <f t="shared" si="947"/>
        <v>99.999999999999986</v>
      </c>
      <c r="AU736" s="21"/>
      <c r="AV736" s="21">
        <f>AR736*'[1]diagram lines'!$G$39</f>
        <v>7.3739389903503296</v>
      </c>
      <c r="AW736" s="21">
        <f>AK736*'[1]diagram lines'!$G$40</f>
        <v>9.8630319937840447</v>
      </c>
      <c r="AX736" s="21">
        <f>AQ736*'[1]diagram lines'!$G$38</f>
        <v>3.3935177083600272</v>
      </c>
      <c r="AY736" s="21">
        <f>AP736*'[1]diagram lines'!$G$41</f>
        <v>2.2636437046183193</v>
      </c>
      <c r="AZ736" s="21">
        <f t="shared" si="948"/>
        <v>13.457512805047553</v>
      </c>
      <c r="BA736" s="21">
        <f t="shared" si="949"/>
        <v>0.75688404574525592</v>
      </c>
      <c r="BB736" s="21">
        <f t="shared" si="950"/>
        <v>0.91600386885840579</v>
      </c>
      <c r="BC736" s="86">
        <f t="shared" si="951"/>
        <v>1.0916984458223704</v>
      </c>
      <c r="BX736" s="61">
        <f t="shared" si="952"/>
        <v>0.89884622170439421</v>
      </c>
      <c r="BY736" s="21">
        <f t="shared" si="953"/>
        <v>2.3513144717075612E-3</v>
      </c>
      <c r="BZ736" s="21">
        <f t="shared" si="954"/>
        <v>0.17245386426049433</v>
      </c>
      <c r="CA736" s="21">
        <f t="shared" si="955"/>
        <v>1.49727597219613E-5</v>
      </c>
      <c r="CB736" s="21">
        <f t="shared" si="956"/>
        <v>7.7483006263048035E-2</v>
      </c>
      <c r="CC736" s="21">
        <f t="shared" si="957"/>
        <v>6.8354524950662533E-3</v>
      </c>
      <c r="CD736" s="21">
        <f t="shared" si="958"/>
        <v>3.5294789081885859E-3</v>
      </c>
      <c r="CE736" s="21">
        <f t="shared" si="959"/>
        <v>5.3292813837375178E-2</v>
      </c>
      <c r="CF736" s="21">
        <f t="shared" si="960"/>
        <v>6.9627004355541214E-2</v>
      </c>
      <c r="CG736" s="21">
        <f t="shared" si="961"/>
        <v>8.8977791932059444E-2</v>
      </c>
      <c r="CH736" s="21">
        <f t="shared" si="962"/>
        <v>4.9190737192132111E-3</v>
      </c>
      <c r="CI736" s="21">
        <f t="shared" si="963"/>
        <v>0.31324250832408435</v>
      </c>
      <c r="CJ736" s="21">
        <f t="shared" si="964"/>
        <v>1.6915735030308943</v>
      </c>
      <c r="CL736" s="68">
        <f t="shared" si="965"/>
        <v>0.5313669314953664</v>
      </c>
      <c r="CM736" s="19">
        <f t="shared" si="966"/>
        <v>1.3900161402945655E-3</v>
      </c>
      <c r="CN736" s="19">
        <f t="shared" si="967"/>
        <v>0.10194878552513287</v>
      </c>
      <c r="CO736" s="19">
        <f t="shared" si="968"/>
        <v>8.85137991055884E-6</v>
      </c>
      <c r="CP736" s="19">
        <f t="shared" si="969"/>
        <v>4.5805284916213843E-2</v>
      </c>
      <c r="CQ736" s="19">
        <f t="shared" si="970"/>
        <v>4.0408841134120157E-3</v>
      </c>
      <c r="CR736" s="19">
        <f t="shared" si="971"/>
        <v>2.0865063811088347E-3</v>
      </c>
      <c r="CS736" s="19">
        <f t="shared" si="972"/>
        <v>3.1504876224348055E-2</v>
      </c>
      <c r="CT736" s="19">
        <f t="shared" si="973"/>
        <v>4.1161087136199703E-2</v>
      </c>
      <c r="CU736" s="19">
        <f t="shared" si="974"/>
        <v>5.2600606342338992E-2</v>
      </c>
      <c r="CV736" s="19">
        <f t="shared" si="975"/>
        <v>2.9079869780411021E-3</v>
      </c>
      <c r="CW736" s="19">
        <f t="shared" si="976"/>
        <v>0.18517818336763306</v>
      </c>
      <c r="CX736" s="19">
        <f t="shared" si="977"/>
        <v>0.99999999999999989</v>
      </c>
      <c r="CZ736" s="68">
        <f t="shared" si="978"/>
        <v>2.5805000000000001E-5</v>
      </c>
      <c r="DA736" s="19">
        <f t="shared" si="979"/>
        <v>1.7559159999999997E-5</v>
      </c>
      <c r="DB736" s="19">
        <f t="shared" si="980"/>
        <v>3.667E-5</v>
      </c>
      <c r="DC736" s="19">
        <f t="shared" si="981"/>
        <v>3.8444559999999992E-5</v>
      </c>
      <c r="DD736" s="19">
        <f t="shared" si="982"/>
        <v>1.2208279999999998E-5</v>
      </c>
      <c r="DE736" s="19">
        <f t="shared" si="983"/>
        <v>1.2208279999999998E-5</v>
      </c>
      <c r="DF736" s="19">
        <f t="shared" si="984"/>
        <v>1.0767679999999999E-5</v>
      </c>
      <c r="DG736" s="19">
        <f t="shared" si="985"/>
        <v>1.5190159999999998E-5</v>
      </c>
      <c r="DH736" s="19">
        <f t="shared" si="986"/>
        <v>2.3867119999999999E-5</v>
      </c>
      <c r="DI736" s="19">
        <f t="shared" si="987"/>
        <v>3.6691719999999994E-5</v>
      </c>
      <c r="DJ736" s="19">
        <f t="shared" si="988"/>
        <v>0</v>
      </c>
      <c r="DK736" s="19">
        <f t="shared" si="989"/>
        <v>1.9813639999999996E-5</v>
      </c>
      <c r="DM736" s="68">
        <f t="shared" si="990"/>
        <v>1237.1449426173845</v>
      </c>
      <c r="DN736" s="19">
        <f t="shared" si="991"/>
        <v>6.3234510811866791</v>
      </c>
      <c r="DO736" s="19">
        <f t="shared" si="992"/>
        <v>283.46599869491536</v>
      </c>
      <c r="DP736" s="19">
        <f t="shared" si="993"/>
        <v>3.676662856636001E-2</v>
      </c>
      <c r="DQ736" s="19">
        <f t="shared" si="994"/>
        <v>269.58013096275357</v>
      </c>
      <c r="DR736" s="19">
        <f t="shared" si="995"/>
        <v>23.480811302284057</v>
      </c>
      <c r="DS736" s="19">
        <f t="shared" si="996"/>
        <v>7.8091294650923908</v>
      </c>
      <c r="DT736" s="19">
        <f t="shared" si="997"/>
        <v>116.31170828098183</v>
      </c>
      <c r="DU736" s="19">
        <f t="shared" si="998"/>
        <v>106.90756955900082</v>
      </c>
      <c r="DV736" s="19">
        <f t="shared" si="999"/>
        <v>135.04346804805917</v>
      </c>
      <c r="DX736" s="19">
        <f t="shared" si="1000"/>
        <v>168.41483262463376</v>
      </c>
      <c r="DZ736" s="68">
        <f t="shared" si="1001"/>
        <v>2354.5188092648586</v>
      </c>
      <c r="EA736" s="21">
        <f t="shared" si="1002"/>
        <v>2.3545188092648588</v>
      </c>
      <c r="EB736" s="92">
        <f t="shared" si="1003"/>
        <v>884</v>
      </c>
    </row>
    <row r="737" spans="1:132" x14ac:dyDescent="0.3">
      <c r="A737" s="19">
        <f>'A. Thermody. result (all suite)'!C693</f>
        <v>882</v>
      </c>
      <c r="B737" s="19" t="str">
        <f>'A. Thermody. result (all suite)'!A693</f>
        <v>Basanite</v>
      </c>
      <c r="C737" s="24">
        <f>'A. Thermody. result (all suite)'!G693</f>
        <v>36.934916000000001</v>
      </c>
      <c r="D737" s="19">
        <f>'A. Thermody. result (all suite)'!D693</f>
        <v>5000</v>
      </c>
      <c r="E737" s="61">
        <f>'A. Thermody. result (all suite)'!I693</f>
        <v>54.100475000000003</v>
      </c>
      <c r="F737" s="21">
        <f>'A. Thermody. result (all suite)'!J693</f>
        <v>0.182814</v>
      </c>
      <c r="G737" s="21">
        <f>'A. Thermody. result (all suite)'!K693</f>
        <v>17.612632999999999</v>
      </c>
      <c r="H737" s="21">
        <f>'A. Thermody. result (all suite)'!L693</f>
        <v>2.2750000000000001E-3</v>
      </c>
      <c r="I737" s="21">
        <f>'A. Thermody. result (all suite)'!M693</f>
        <v>5.4244139999999996</v>
      </c>
      <c r="J737" s="21">
        <f>'A. Thermody. result (all suite)'!N693</f>
        <v>0.48739199999999999</v>
      </c>
      <c r="K737" s="21">
        <f>'A. Thermody. result (all suite)'!O693</f>
        <v>0.13255900000000001</v>
      </c>
      <c r="L737" s="21">
        <f>'A. Thermody. result (all suite)'!P693</f>
        <v>2.9750480000000001</v>
      </c>
      <c r="M737" s="21">
        <f>'A. Thermody. result (all suite)'!Q693</f>
        <v>4.3344909999999999</v>
      </c>
      <c r="N737" s="21">
        <f>'A. Thermody. result (all suite)'!R693</f>
        <v>8.3921510000000001</v>
      </c>
      <c r="O737" s="21">
        <f>'A. Thermody. result (all suite)'!S693</f>
        <v>0.69694999999999996</v>
      </c>
      <c r="P737" s="21">
        <f>'A. Thermody. result (all suite)'!T693</f>
        <v>5.6587969999999999</v>
      </c>
      <c r="Q737" s="21">
        <f t="shared" si="921"/>
        <v>99.999999000000003</v>
      </c>
      <c r="S737" s="19">
        <f t="shared" si="922"/>
        <v>1155</v>
      </c>
      <c r="T737" s="19">
        <f t="shared" si="923"/>
        <v>0.5</v>
      </c>
      <c r="V737" s="61">
        <f t="shared" si="924"/>
        <v>51.039038913099901</v>
      </c>
      <c r="W737" s="21">
        <f t="shared" si="925"/>
        <v>0.17246892674896927</v>
      </c>
      <c r="X737" s="21">
        <f t="shared" si="926"/>
        <v>16.615969842208358</v>
      </c>
      <c r="Y737" s="21">
        <f t="shared" si="927"/>
        <v>2.1462623669626243E-3</v>
      </c>
      <c r="Z737" s="21">
        <f t="shared" si="928"/>
        <v>5.1174574202308545</v>
      </c>
      <c r="AA737" s="21">
        <f t="shared" si="929"/>
        <v>0.45981147584995474</v>
      </c>
      <c r="AB737" s="21">
        <f t="shared" si="930"/>
        <v>0.12505775520975757</v>
      </c>
      <c r="AC737" s="21">
        <f t="shared" si="931"/>
        <v>2.8066960713439211</v>
      </c>
      <c r="AD737" s="21">
        <f t="shared" si="932"/>
        <v>4.0892109508739294</v>
      </c>
      <c r="AE737" s="21">
        <f t="shared" si="933"/>
        <v>7.9172562062275826</v>
      </c>
      <c r="AF737" s="21">
        <f t="shared" si="934"/>
        <v>0.65751101391411015</v>
      </c>
      <c r="AG737" s="21">
        <f t="shared" si="935"/>
        <v>89.002624838074297</v>
      </c>
      <c r="AH737" s="21"/>
      <c r="AI737" s="61">
        <f t="shared" si="936"/>
        <v>57.345543466787724</v>
      </c>
      <c r="AJ737" s="21">
        <f t="shared" si="937"/>
        <v>0.19377959589702914</v>
      </c>
      <c r="AK737" s="21">
        <f t="shared" si="938"/>
        <v>18.669078437224066</v>
      </c>
      <c r="AL737" s="21">
        <f t="shared" si="939"/>
        <v>2.4114596292720549E-3</v>
      </c>
      <c r="AM737" s="21">
        <f t="shared" si="940"/>
        <v>5.7497825817398418</v>
      </c>
      <c r="AN737" s="21">
        <f t="shared" si="941"/>
        <v>0.5166268710462264</v>
      </c>
      <c r="AO737" s="21">
        <f t="shared" si="942"/>
        <v>0.14051018769084583</v>
      </c>
      <c r="AP737" s="21">
        <f t="shared" si="943"/>
        <v>3.1534980866578315</v>
      </c>
      <c r="AQ737" s="21">
        <f t="shared" si="944"/>
        <v>4.594483542832112</v>
      </c>
      <c r="AR737" s="21">
        <f t="shared" si="945"/>
        <v>8.8955311381341104</v>
      </c>
      <c r="AS737" s="21">
        <f t="shared" si="946"/>
        <v>0.73875463236094863</v>
      </c>
      <c r="AT737" s="21">
        <f t="shared" si="947"/>
        <v>100</v>
      </c>
      <c r="AU737" s="21"/>
      <c r="AV737" s="21">
        <f>AR737*'[1]diagram lines'!$G$39</f>
        <v>7.3842351685513252</v>
      </c>
      <c r="AW737" s="21">
        <f>AK737*'[1]diagram lines'!$G$40</f>
        <v>9.880915543216549</v>
      </c>
      <c r="AX737" s="21">
        <f>AQ737*'[1]diagram lines'!$G$38</f>
        <v>3.4084277718525415</v>
      </c>
      <c r="AY737" s="21">
        <f>AP737*'[1]diagram lines'!$G$41</f>
        <v>2.253671474983463</v>
      </c>
      <c r="AZ737" s="21">
        <f t="shared" si="948"/>
        <v>13.490014680966222</v>
      </c>
      <c r="BA737" s="21">
        <f t="shared" si="949"/>
        <v>0.75737101538364915</v>
      </c>
      <c r="BB737" s="21">
        <f t="shared" si="950"/>
        <v>0.91552155364974275</v>
      </c>
      <c r="BC737" s="86">
        <f t="shared" si="951"/>
        <v>1.0922735745690337</v>
      </c>
      <c r="BX737" s="61">
        <f t="shared" si="952"/>
        <v>0.90047395139813591</v>
      </c>
      <c r="BY737" s="21">
        <f t="shared" si="953"/>
        <v>2.288607911867802E-3</v>
      </c>
      <c r="BZ737" s="21">
        <f t="shared" si="954"/>
        <v>0.17274061396626128</v>
      </c>
      <c r="CA737" s="21">
        <f t="shared" si="955"/>
        <v>1.4246352307595968E-5</v>
      </c>
      <c r="CB737" s="21">
        <f t="shared" si="956"/>
        <v>7.549636743215031E-2</v>
      </c>
      <c r="CC737" s="21">
        <f t="shared" si="957"/>
        <v>6.8704820975472227E-3</v>
      </c>
      <c r="CD737" s="21">
        <f t="shared" si="958"/>
        <v>3.2893052109181148E-3</v>
      </c>
      <c r="CE737" s="21">
        <f t="shared" si="959"/>
        <v>5.3050071326676183E-2</v>
      </c>
      <c r="CF737" s="21">
        <f t="shared" si="960"/>
        <v>6.9922422971447004E-2</v>
      </c>
      <c r="CG737" s="21">
        <f t="shared" si="961"/>
        <v>8.9088651804670918E-2</v>
      </c>
      <c r="CH737" s="21">
        <f t="shared" si="962"/>
        <v>4.9100349433579445E-3</v>
      </c>
      <c r="CI737" s="21">
        <f t="shared" si="963"/>
        <v>0.31402869034406217</v>
      </c>
      <c r="CJ737" s="21">
        <f t="shared" si="964"/>
        <v>1.6921734457594024</v>
      </c>
      <c r="CL737" s="68">
        <f t="shared" si="965"/>
        <v>0.53214045738321292</v>
      </c>
      <c r="CM737" s="19">
        <f t="shared" si="966"/>
        <v>1.3524665084439589E-3</v>
      </c>
      <c r="CN737" s="19">
        <f t="shared" si="967"/>
        <v>0.10208209708003065</v>
      </c>
      <c r="CO737" s="19">
        <f t="shared" si="968"/>
        <v>8.4189669465015057E-6</v>
      </c>
      <c r="CP737" s="19">
        <f t="shared" si="969"/>
        <v>4.4615029045246335E-2</v>
      </c>
      <c r="CQ737" s="19">
        <f t="shared" si="970"/>
        <v>4.0601524121328669E-3</v>
      </c>
      <c r="CR737" s="19">
        <f t="shared" si="971"/>
        <v>1.9438345514528282E-3</v>
      </c>
      <c r="CS737" s="19">
        <f t="shared" si="972"/>
        <v>3.135025635795196E-2</v>
      </c>
      <c r="CT737" s="19">
        <f t="shared" si="973"/>
        <v>4.1321073289900069E-2</v>
      </c>
      <c r="CU737" s="19">
        <f t="shared" si="974"/>
        <v>5.2647470640747644E-2</v>
      </c>
      <c r="CV737" s="19">
        <f t="shared" si="975"/>
        <v>2.9016144625496421E-3</v>
      </c>
      <c r="CW737" s="19">
        <f t="shared" si="976"/>
        <v>0.18557712930138462</v>
      </c>
      <c r="CX737" s="19">
        <f t="shared" si="977"/>
        <v>1.0000000000000002</v>
      </c>
      <c r="CZ737" s="68">
        <f t="shared" si="978"/>
        <v>2.5805000000000001E-5</v>
      </c>
      <c r="DA737" s="19">
        <f t="shared" si="979"/>
        <v>1.7544679999999993E-5</v>
      </c>
      <c r="DB737" s="19">
        <f t="shared" si="980"/>
        <v>3.667E-5</v>
      </c>
      <c r="DC737" s="19">
        <f t="shared" si="981"/>
        <v>3.8426379999999994E-5</v>
      </c>
      <c r="DD737" s="19">
        <f t="shared" si="982"/>
        <v>1.2202439999999998E-5</v>
      </c>
      <c r="DE737" s="19">
        <f t="shared" si="983"/>
        <v>1.2202439999999998E-5</v>
      </c>
      <c r="DF737" s="19">
        <f t="shared" si="984"/>
        <v>1.0761139999999999E-5</v>
      </c>
      <c r="DG737" s="19">
        <f t="shared" si="985"/>
        <v>1.5182679999999998E-5</v>
      </c>
      <c r="DH737" s="19">
        <f t="shared" si="986"/>
        <v>2.3851760000000001E-5</v>
      </c>
      <c r="DI737" s="19">
        <f t="shared" si="987"/>
        <v>3.6667559999999992E-5</v>
      </c>
      <c r="DJ737" s="19">
        <f t="shared" si="988"/>
        <v>0</v>
      </c>
      <c r="DK737" s="19">
        <f t="shared" si="989"/>
        <v>1.9794719999999997E-5</v>
      </c>
      <c r="DM737" s="68">
        <f t="shared" si="990"/>
        <v>1238.9458895401444</v>
      </c>
      <c r="DN737" s="19">
        <f t="shared" si="991"/>
        <v>6.1577084731384941</v>
      </c>
      <c r="DO737" s="19">
        <f t="shared" si="992"/>
        <v>283.83666807417302</v>
      </c>
      <c r="DP737" s="19">
        <f t="shared" si="993"/>
        <v>3.4987027965861624E-2</v>
      </c>
      <c r="DQ737" s="19">
        <f t="shared" si="994"/>
        <v>262.70072517471499</v>
      </c>
      <c r="DR737" s="19">
        <f t="shared" si="995"/>
        <v>23.604067065005491</v>
      </c>
      <c r="DS737" s="19">
        <f t="shared" si="996"/>
        <v>7.2795756233585838</v>
      </c>
      <c r="DT737" s="19">
        <f t="shared" si="997"/>
        <v>115.79789447936372</v>
      </c>
      <c r="DU737" s="19">
        <f t="shared" si="998"/>
        <v>107.39221479844277</v>
      </c>
      <c r="DV737" s="19">
        <f t="shared" si="999"/>
        <v>135.25284295869236</v>
      </c>
      <c r="DX737" s="19">
        <f t="shared" si="1000"/>
        <v>168.93898322436243</v>
      </c>
      <c r="DZ737" s="68">
        <f t="shared" si="1001"/>
        <v>2349.9415564393621</v>
      </c>
      <c r="EA737" s="21">
        <f t="shared" si="1002"/>
        <v>2.349941556439362</v>
      </c>
      <c r="EB737" s="92">
        <f t="shared" si="1003"/>
        <v>882</v>
      </c>
    </row>
    <row r="738" spans="1:132" x14ac:dyDescent="0.3">
      <c r="A738" s="19">
        <f>'A. Thermody. result (all suite)'!C694</f>
        <v>880</v>
      </c>
      <c r="B738" s="19" t="str">
        <f>'A. Thermody. result (all suite)'!A694</f>
        <v>Basanite</v>
      </c>
      <c r="C738" s="24">
        <f>'A. Thermody. result (all suite)'!G694</f>
        <v>36.751001000000002</v>
      </c>
      <c r="D738" s="19">
        <f>'A. Thermody. result (all suite)'!D694</f>
        <v>5000</v>
      </c>
      <c r="E738" s="61">
        <f>'A. Thermody. result (all suite)'!I694</f>
        <v>54.196461999999997</v>
      </c>
      <c r="F738" s="21">
        <f>'A. Thermody. result (all suite)'!J694</f>
        <v>0.17793999999999999</v>
      </c>
      <c r="G738" s="21">
        <f>'A. Thermody. result (all suite)'!K694</f>
        <v>17.641252999999999</v>
      </c>
      <c r="H738" s="21">
        <f>'A. Thermody. result (all suite)'!L694</f>
        <v>2.1649999999999998E-3</v>
      </c>
      <c r="I738" s="21">
        <f>'A. Thermody. result (all suite)'!M694</f>
        <v>5.2837519999999998</v>
      </c>
      <c r="J738" s="21">
        <f>'A. Thermody. result (all suite)'!N694</f>
        <v>0.48983199999999999</v>
      </c>
      <c r="K738" s="21">
        <f>'A. Thermody. result (all suite)'!O694</f>
        <v>0.123526</v>
      </c>
      <c r="L738" s="21">
        <f>'A. Thermody. result (all suite)'!P694</f>
        <v>2.9616319999999998</v>
      </c>
      <c r="M738" s="21">
        <f>'A. Thermody. result (all suite)'!Q694</f>
        <v>4.3524029999999998</v>
      </c>
      <c r="N738" s="21">
        <f>'A. Thermody. result (all suite)'!R694</f>
        <v>8.4025560000000006</v>
      </c>
      <c r="O738" s="21">
        <f>'A. Thermody. result (all suite)'!S694</f>
        <v>0.69575200000000004</v>
      </c>
      <c r="P738" s="21">
        <f>'A. Thermody. result (all suite)'!T694</f>
        <v>5.6727280000000002</v>
      </c>
      <c r="Q738" s="21">
        <f t="shared" si="921"/>
        <v>100.000001</v>
      </c>
      <c r="S738" s="19">
        <f t="shared" si="922"/>
        <v>1153</v>
      </c>
      <c r="T738" s="19">
        <f t="shared" si="923"/>
        <v>0.5</v>
      </c>
      <c r="V738" s="61">
        <f t="shared" si="924"/>
        <v>51.122044155860813</v>
      </c>
      <c r="W738" s="21">
        <f t="shared" si="925"/>
        <v>0.16784594789774052</v>
      </c>
      <c r="X738" s="21">
        <f t="shared" si="926"/>
        <v>16.64051271152556</v>
      </c>
      <c r="Y738" s="21">
        <f t="shared" si="927"/>
        <v>2.0421854400281456E-3</v>
      </c>
      <c r="Z738" s="21">
        <f t="shared" si="928"/>
        <v>4.984019123842768</v>
      </c>
      <c r="AA738" s="21">
        <f t="shared" si="929"/>
        <v>0.46204516326090833</v>
      </c>
      <c r="AB738" s="21">
        <f t="shared" si="930"/>
        <v>0.11651870608079293</v>
      </c>
      <c r="AC738" s="21">
        <f t="shared" si="931"/>
        <v>2.7936266739590927</v>
      </c>
      <c r="AD738" s="21">
        <f t="shared" si="932"/>
        <v>4.1055030188151589</v>
      </c>
      <c r="AE738" s="21">
        <f t="shared" si="933"/>
        <v>7.9259018578388609</v>
      </c>
      <c r="AF738" s="21">
        <f t="shared" si="934"/>
        <v>0.65628388188012121</v>
      </c>
      <c r="AG738" s="21">
        <f t="shared" si="935"/>
        <v>88.976343426401868</v>
      </c>
      <c r="AH738" s="21"/>
      <c r="AI738" s="61">
        <f t="shared" si="936"/>
        <v>57.455771036654461</v>
      </c>
      <c r="AJ738" s="21">
        <f t="shared" si="937"/>
        <v>0.18864109428881715</v>
      </c>
      <c r="AK738" s="21">
        <f t="shared" si="938"/>
        <v>18.702176410845667</v>
      </c>
      <c r="AL738" s="21">
        <f t="shared" si="939"/>
        <v>2.2952004559699288E-3</v>
      </c>
      <c r="AM738" s="21">
        <f t="shared" si="940"/>
        <v>5.6015103924397334</v>
      </c>
      <c r="AN738" s="21">
        <f t="shared" si="941"/>
        <v>0.51928989826728045</v>
      </c>
      <c r="AO738" s="21">
        <f t="shared" si="942"/>
        <v>0.13095470278251337</v>
      </c>
      <c r="AP738" s="21">
        <f t="shared" si="943"/>
        <v>3.1397409315543334</v>
      </c>
      <c r="AQ738" s="21">
        <f t="shared" si="944"/>
        <v>4.614151200999947</v>
      </c>
      <c r="AR738" s="21">
        <f t="shared" si="945"/>
        <v>8.9078754561260336</v>
      </c>
      <c r="AS738" s="21">
        <f t="shared" si="946"/>
        <v>0.73759367558521483</v>
      </c>
      <c r="AT738" s="21">
        <f t="shared" si="947"/>
        <v>99.999999999999972</v>
      </c>
      <c r="AU738" s="21"/>
      <c r="AV738" s="21">
        <f>AR738*'[1]diagram lines'!$G$39</f>
        <v>7.394482262921775</v>
      </c>
      <c r="AW738" s="21">
        <f>AK738*'[1]diagram lines'!$G$40</f>
        <v>9.8984331878665692</v>
      </c>
      <c r="AX738" s="21">
        <f>AQ738*'[1]diagram lines'!$G$38</f>
        <v>3.4230182675375538</v>
      </c>
      <c r="AY738" s="21">
        <f>AP738*'[1]diagram lines'!$G$41</f>
        <v>2.2438398190947684</v>
      </c>
      <c r="AZ738" s="21">
        <f t="shared" si="948"/>
        <v>13.522026657125981</v>
      </c>
      <c r="BA738" s="21">
        <f t="shared" si="949"/>
        <v>0.75784206849831404</v>
      </c>
      <c r="BB738" s="21">
        <f t="shared" si="950"/>
        <v>0.91503884469384589</v>
      </c>
      <c r="BC738" s="86">
        <f t="shared" si="951"/>
        <v>1.0928497798741872</v>
      </c>
      <c r="BX738" s="61">
        <f t="shared" si="952"/>
        <v>0.90207160452729696</v>
      </c>
      <c r="BY738" s="21">
        <f t="shared" si="953"/>
        <v>2.2275913870806207E-3</v>
      </c>
      <c r="BZ738" s="21">
        <f t="shared" si="954"/>
        <v>0.17302131227932521</v>
      </c>
      <c r="CA738" s="21">
        <f t="shared" si="955"/>
        <v>1.3557517690525392E-5</v>
      </c>
      <c r="CB738" s="21">
        <f t="shared" si="956"/>
        <v>7.3538649965205288E-2</v>
      </c>
      <c r="CC738" s="21">
        <f t="shared" si="957"/>
        <v>6.9048773611502679E-3</v>
      </c>
      <c r="CD738" s="21">
        <f t="shared" si="958"/>
        <v>3.0651612903225809E-3</v>
      </c>
      <c r="CE738" s="21">
        <f t="shared" si="959"/>
        <v>5.2810841654778888E-2</v>
      </c>
      <c r="CF738" s="21">
        <f t="shared" si="960"/>
        <v>7.0211372802064839E-2</v>
      </c>
      <c r="CG738" s="21">
        <f t="shared" si="961"/>
        <v>8.9199108280254777E-2</v>
      </c>
      <c r="CH738" s="21">
        <f t="shared" si="962"/>
        <v>4.9015949952093789E-3</v>
      </c>
      <c r="CI738" s="21">
        <f t="shared" si="963"/>
        <v>0.31480177580466151</v>
      </c>
      <c r="CJ738" s="21">
        <f t="shared" si="964"/>
        <v>1.6927674478650405</v>
      </c>
      <c r="CL738" s="68">
        <f t="shared" si="965"/>
        <v>0.53289753749991564</v>
      </c>
      <c r="CM738" s="19">
        <f t="shared" si="966"/>
        <v>1.3159464933533032E-3</v>
      </c>
      <c r="CN738" s="19">
        <f t="shared" si="967"/>
        <v>0.10221209800409613</v>
      </c>
      <c r="CO738" s="19">
        <f t="shared" si="968"/>
        <v>8.009084595538781E-6</v>
      </c>
      <c r="CP738" s="19">
        <f t="shared" si="969"/>
        <v>4.3442854514927035E-2</v>
      </c>
      <c r="CQ738" s="19">
        <f t="shared" si="970"/>
        <v>4.0790466344676393E-3</v>
      </c>
      <c r="CR738" s="19">
        <f t="shared" si="971"/>
        <v>1.8107397411194531E-3</v>
      </c>
      <c r="CS738" s="19">
        <f t="shared" si="972"/>
        <v>3.1197930773884625E-2</v>
      </c>
      <c r="CT738" s="19">
        <f t="shared" si="973"/>
        <v>4.1477270188895188E-2</v>
      </c>
      <c r="CU738" s="19">
        <f t="shared" si="974"/>
        <v>5.2694248340346375E-2</v>
      </c>
      <c r="CV738" s="19">
        <f t="shared" si="975"/>
        <v>2.8956103813263835E-3</v>
      </c>
      <c r="CW738" s="19">
        <f t="shared" si="976"/>
        <v>0.18596870834307286</v>
      </c>
      <c r="CX738" s="19">
        <f t="shared" si="977"/>
        <v>1.0000000000000002</v>
      </c>
      <c r="CZ738" s="68">
        <f t="shared" si="978"/>
        <v>2.5805000000000001E-5</v>
      </c>
      <c r="DA738" s="19">
        <f t="shared" si="979"/>
        <v>1.7530199999999997E-5</v>
      </c>
      <c r="DB738" s="19">
        <f t="shared" si="980"/>
        <v>3.667E-5</v>
      </c>
      <c r="DC738" s="19">
        <f t="shared" si="981"/>
        <v>3.8408199999999996E-5</v>
      </c>
      <c r="DD738" s="19">
        <f t="shared" si="982"/>
        <v>1.2196599999999998E-5</v>
      </c>
      <c r="DE738" s="19">
        <f t="shared" si="983"/>
        <v>1.2196599999999998E-5</v>
      </c>
      <c r="DF738" s="19">
        <f t="shared" si="984"/>
        <v>1.0754599999999999E-5</v>
      </c>
      <c r="DG738" s="19">
        <f t="shared" si="985"/>
        <v>1.5175199999999998E-5</v>
      </c>
      <c r="DH738" s="19">
        <f t="shared" si="986"/>
        <v>2.3836399999999998E-5</v>
      </c>
      <c r="DI738" s="19">
        <f t="shared" si="987"/>
        <v>3.6643399999999995E-5</v>
      </c>
      <c r="DJ738" s="19">
        <f t="shared" si="988"/>
        <v>0</v>
      </c>
      <c r="DK738" s="19">
        <f t="shared" si="989"/>
        <v>1.9775799999999995E-5</v>
      </c>
      <c r="DM738" s="68">
        <f t="shared" si="990"/>
        <v>1240.7085469093172</v>
      </c>
      <c r="DN738" s="19">
        <f t="shared" si="991"/>
        <v>5.9963837200409511</v>
      </c>
      <c r="DO738" s="19">
        <f t="shared" si="992"/>
        <v>284.19813232881489</v>
      </c>
      <c r="DP738" s="19">
        <f t="shared" si="993"/>
        <v>3.3299418328939866E-2</v>
      </c>
      <c r="DQ738" s="19">
        <f t="shared" si="994"/>
        <v>255.92124829030286</v>
      </c>
      <c r="DR738" s="19">
        <f t="shared" si="995"/>
        <v>23.725265094299594</v>
      </c>
      <c r="DS738" s="19">
        <f t="shared" si="996"/>
        <v>6.7852650556147101</v>
      </c>
      <c r="DT738" s="19">
        <f t="shared" si="997"/>
        <v>115.29205267801743</v>
      </c>
      <c r="DU738" s="19">
        <f t="shared" si="998"/>
        <v>107.86763013750453</v>
      </c>
      <c r="DV738" s="19">
        <f t="shared" si="999"/>
        <v>135.46227134110453</v>
      </c>
      <c r="DX738" s="19">
        <f t="shared" si="1000"/>
        <v>169.45742393947017</v>
      </c>
      <c r="DZ738" s="68">
        <f t="shared" si="1001"/>
        <v>2345.4475189128157</v>
      </c>
      <c r="EA738" s="21">
        <f t="shared" si="1002"/>
        <v>2.3454475189128159</v>
      </c>
      <c r="EB738" s="92">
        <f t="shared" si="1003"/>
        <v>880</v>
      </c>
    </row>
    <row r="739" spans="1:132" x14ac:dyDescent="0.3">
      <c r="A739" s="19">
        <f>'A. Thermody. result (all suite)'!C695</f>
        <v>878</v>
      </c>
      <c r="B739" s="19" t="str">
        <f>'A. Thermody. result (all suite)'!A695</f>
        <v>Basanite</v>
      </c>
      <c r="C739" s="24">
        <f>'A. Thermody. result (all suite)'!G695</f>
        <v>36.292310999999998</v>
      </c>
      <c r="D739" s="19">
        <f>'A. Thermody. result (all suite)'!D695</f>
        <v>5000</v>
      </c>
      <c r="E739" s="61">
        <f>'A. Thermody. result (all suite)'!I695</f>
        <v>54.295301000000002</v>
      </c>
      <c r="F739" s="21">
        <f>'A. Thermody. result (all suite)'!J695</f>
        <v>0.17818800000000001</v>
      </c>
      <c r="G739" s="21">
        <f>'A. Thermody. result (all suite)'!K695</f>
        <v>17.620104999999999</v>
      </c>
      <c r="H739" s="21">
        <f>'A. Thermody. result (all suite)'!L695</f>
        <v>2.0309999999999998E-3</v>
      </c>
      <c r="I739" s="21">
        <f>'A. Thermody. result (all suite)'!M695</f>
        <v>5.1134919999999999</v>
      </c>
      <c r="J739" s="21">
        <f>'A. Thermody. result (all suite)'!N695</f>
        <v>0.49602200000000002</v>
      </c>
      <c r="K739" s="21">
        <f>'A. Thermody. result (all suite)'!O695</f>
        <v>0.118217</v>
      </c>
      <c r="L739" s="21">
        <f>'A. Thermody. result (all suite)'!P695</f>
        <v>2.9325139999999998</v>
      </c>
      <c r="M739" s="21">
        <f>'A. Thermody. result (all suite)'!Q695</f>
        <v>4.3714969999999997</v>
      </c>
      <c r="N739" s="21">
        <f>'A. Thermody. result (all suite)'!R695</f>
        <v>8.4460169999999994</v>
      </c>
      <c r="O739" s="21">
        <f>'A. Thermody. result (all suite)'!S695</f>
        <v>0.703071</v>
      </c>
      <c r="P739" s="21">
        <f>'A. Thermody. result (all suite)'!T695</f>
        <v>5.7235449999999997</v>
      </c>
      <c r="Q739" s="21">
        <f t="shared" si="921"/>
        <v>99.999999999999986</v>
      </c>
      <c r="S739" s="19">
        <f t="shared" si="922"/>
        <v>1151</v>
      </c>
      <c r="T739" s="19">
        <f t="shared" si="923"/>
        <v>0.5</v>
      </c>
      <c r="V739" s="61">
        <f t="shared" si="924"/>
        <v>51.187685014379547</v>
      </c>
      <c r="W739" s="21">
        <f t="shared" si="925"/>
        <v>0.1679893296354</v>
      </c>
      <c r="X739" s="21">
        <f t="shared" si="926"/>
        <v>16.611610361277748</v>
      </c>
      <c r="Y739" s="21">
        <f t="shared" si="927"/>
        <v>1.9147548010499998E-3</v>
      </c>
      <c r="Z739" s="21">
        <f t="shared" si="928"/>
        <v>4.8208189843086</v>
      </c>
      <c r="AA739" s="21">
        <f t="shared" si="929"/>
        <v>0.46763195762010001</v>
      </c>
      <c r="AB739" s="21">
        <f t="shared" si="930"/>
        <v>0.11145079680735</v>
      </c>
      <c r="AC739" s="21">
        <f t="shared" si="931"/>
        <v>2.7646702415786999</v>
      </c>
      <c r="AD739" s="21">
        <f t="shared" si="932"/>
        <v>4.1212924020313491</v>
      </c>
      <c r="AE739" s="21">
        <f t="shared" si="933"/>
        <v>7.9626054162973494</v>
      </c>
      <c r="AF739" s="21">
        <f t="shared" si="934"/>
        <v>0.66283041493305006</v>
      </c>
      <c r="AG739" s="21">
        <f t="shared" si="935"/>
        <v>88.880499673670229</v>
      </c>
      <c r="AH739" s="21"/>
      <c r="AI739" s="61">
        <f t="shared" si="936"/>
        <v>57.591581058070133</v>
      </c>
      <c r="AJ739" s="21">
        <f t="shared" si="937"/>
        <v>0.189005833959285</v>
      </c>
      <c r="AK739" s="21">
        <f t="shared" si="938"/>
        <v>18.689825577340603</v>
      </c>
      <c r="AL739" s="21">
        <f t="shared" si="939"/>
        <v>2.1543024713858833E-3</v>
      </c>
      <c r="AM739" s="21">
        <f t="shared" si="940"/>
        <v>5.4239332609610758</v>
      </c>
      <c r="AN739" s="21">
        <f t="shared" si="941"/>
        <v>0.5261356083022003</v>
      </c>
      <c r="AO739" s="21">
        <f t="shared" si="942"/>
        <v>0.12539398092556622</v>
      </c>
      <c r="AP739" s="21">
        <f t="shared" si="943"/>
        <v>3.1105475911244231</v>
      </c>
      <c r="AQ739" s="21">
        <f t="shared" si="944"/>
        <v>4.6368915759507505</v>
      </c>
      <c r="AR739" s="21">
        <f t="shared" si="945"/>
        <v>8.9587766107667086</v>
      </c>
      <c r="AS739" s="21">
        <f t="shared" si="946"/>
        <v>0.74575460012789008</v>
      </c>
      <c r="AT739" s="21">
        <f t="shared" si="947"/>
        <v>100.00000000000003</v>
      </c>
      <c r="AU739" s="21"/>
      <c r="AV739" s="21">
        <f>AR739*'[1]diagram lines'!$G$39</f>
        <v>7.4367356247931369</v>
      </c>
      <c r="AW739" s="21">
        <f>AK739*'[1]diagram lines'!$G$40</f>
        <v>9.8918963069400565</v>
      </c>
      <c r="AX739" s="21">
        <f>AQ739*'[1]diagram lines'!$G$38</f>
        <v>3.4398882649599147</v>
      </c>
      <c r="AY739" s="21">
        <f>AP739*'[1]diagram lines'!$G$41</f>
        <v>2.2229765755542914</v>
      </c>
      <c r="AZ739" s="21">
        <f t="shared" si="948"/>
        <v>13.595668186717459</v>
      </c>
      <c r="BA739" s="21">
        <f t="shared" si="949"/>
        <v>0.75512961888704233</v>
      </c>
      <c r="BB739" s="21">
        <f t="shared" si="950"/>
        <v>0.90946385635889138</v>
      </c>
      <c r="BC739" s="86">
        <f t="shared" si="951"/>
        <v>1.0995489188581689</v>
      </c>
      <c r="BX739" s="61">
        <f t="shared" si="952"/>
        <v>0.90371672769640488</v>
      </c>
      <c r="BY739" s="21">
        <f t="shared" si="953"/>
        <v>2.2306960440660996E-3</v>
      </c>
      <c r="BZ739" s="21">
        <f t="shared" si="954"/>
        <v>0.17281389760690466</v>
      </c>
      <c r="CA739" s="21">
        <f t="shared" si="955"/>
        <v>1.2718391884275784E-5</v>
      </c>
      <c r="CB739" s="21">
        <f t="shared" si="956"/>
        <v>7.1168990953375089E-2</v>
      </c>
      <c r="CC739" s="21">
        <f t="shared" si="957"/>
        <v>6.9921341979137302E-3</v>
      </c>
      <c r="CD739" s="21">
        <f t="shared" si="958"/>
        <v>2.9334243176178665E-3</v>
      </c>
      <c r="CE739" s="21">
        <f t="shared" si="959"/>
        <v>5.2291619115549214E-2</v>
      </c>
      <c r="CF739" s="21">
        <f t="shared" si="960"/>
        <v>7.0519390224229705E-2</v>
      </c>
      <c r="CG739" s="21">
        <f t="shared" si="961"/>
        <v>8.9660477707006359E-2</v>
      </c>
      <c r="CH739" s="21">
        <f t="shared" si="962"/>
        <v>4.9531575832722765E-3</v>
      </c>
      <c r="CI739" s="21">
        <f t="shared" si="963"/>
        <v>0.31762180910099885</v>
      </c>
      <c r="CJ739" s="21">
        <f t="shared" si="964"/>
        <v>1.6949150429392226</v>
      </c>
      <c r="CL739" s="68">
        <f t="shared" si="965"/>
        <v>0.53319293581183402</v>
      </c>
      <c r="CM739" s="19">
        <f t="shared" si="966"/>
        <v>1.3161108300730855E-3</v>
      </c>
      <c r="CN739" s="19">
        <f t="shared" si="967"/>
        <v>0.10196021229903117</v>
      </c>
      <c r="CO739" s="19">
        <f t="shared" si="968"/>
        <v>7.5038521471968839E-6</v>
      </c>
      <c r="CP739" s="19">
        <f t="shared" si="969"/>
        <v>4.1989709897174543E-2</v>
      </c>
      <c r="CQ739" s="19">
        <f t="shared" si="970"/>
        <v>4.1253596910606092E-3</v>
      </c>
      <c r="CR739" s="19">
        <f t="shared" si="971"/>
        <v>1.7307205631563064E-3</v>
      </c>
      <c r="CS739" s="19">
        <f t="shared" si="972"/>
        <v>3.0852059124372479E-2</v>
      </c>
      <c r="CT739" s="19">
        <f t="shared" si="973"/>
        <v>4.1606445419198772E-2</v>
      </c>
      <c r="CU739" s="19">
        <f t="shared" si="974"/>
        <v>5.2899688441918835E-2</v>
      </c>
      <c r="CV739" s="19">
        <f t="shared" si="975"/>
        <v>2.9223633384495781E-3</v>
      </c>
      <c r="CW739" s="19">
        <f t="shared" si="976"/>
        <v>0.18739689073158361</v>
      </c>
      <c r="CX739" s="19">
        <f t="shared" si="977"/>
        <v>1.0000000000000002</v>
      </c>
      <c r="CZ739" s="68">
        <f t="shared" si="978"/>
        <v>2.5805000000000001E-5</v>
      </c>
      <c r="DA739" s="19">
        <f t="shared" si="979"/>
        <v>1.7515719999999994E-5</v>
      </c>
      <c r="DB739" s="19">
        <f t="shared" si="980"/>
        <v>3.667E-5</v>
      </c>
      <c r="DC739" s="19">
        <f t="shared" si="981"/>
        <v>3.8390019999999991E-5</v>
      </c>
      <c r="DD739" s="19">
        <f t="shared" si="982"/>
        <v>1.2190759999999997E-5</v>
      </c>
      <c r="DE739" s="19">
        <f t="shared" si="983"/>
        <v>1.2190759999999997E-5</v>
      </c>
      <c r="DF739" s="19">
        <f t="shared" si="984"/>
        <v>1.0748059999999999E-5</v>
      </c>
      <c r="DG739" s="19">
        <f t="shared" si="985"/>
        <v>1.5167719999999998E-5</v>
      </c>
      <c r="DH739" s="19">
        <f t="shared" si="986"/>
        <v>2.3821040000000001E-5</v>
      </c>
      <c r="DI739" s="19">
        <f t="shared" si="987"/>
        <v>3.6619239999999993E-5</v>
      </c>
      <c r="DJ739" s="19">
        <f t="shared" si="988"/>
        <v>0</v>
      </c>
      <c r="DK739" s="19">
        <f t="shared" si="989"/>
        <v>1.9756879999999996E-5</v>
      </c>
      <c r="DM739" s="68">
        <f t="shared" si="990"/>
        <v>1241.3963024055411</v>
      </c>
      <c r="DN739" s="19">
        <f t="shared" si="991"/>
        <v>6.0020902998128598</v>
      </c>
      <c r="DO739" s="19">
        <f t="shared" si="992"/>
        <v>283.49777054838336</v>
      </c>
      <c r="DP739" s="19">
        <f t="shared" si="993"/>
        <v>3.1213584920921387E-2</v>
      </c>
      <c r="DQ739" s="19">
        <f t="shared" si="994"/>
        <v>247.47929219441536</v>
      </c>
      <c r="DR739" s="19">
        <f t="shared" si="995"/>
        <v>24.006133865635913</v>
      </c>
      <c r="DS739" s="19">
        <f t="shared" si="996"/>
        <v>6.4893607493072389</v>
      </c>
      <c r="DT739" s="19">
        <f t="shared" si="997"/>
        <v>114.07010913273773</v>
      </c>
      <c r="DU739" s="19">
        <f t="shared" si="998"/>
        <v>108.2733395156606</v>
      </c>
      <c r="DV739" s="19">
        <f t="shared" si="999"/>
        <v>136.08012212238035</v>
      </c>
      <c r="DX739" s="19">
        <f t="shared" si="1000"/>
        <v>170.9223303974685</v>
      </c>
      <c r="DZ739" s="68">
        <f t="shared" si="1001"/>
        <v>2338.2480648162646</v>
      </c>
      <c r="EA739" s="21">
        <f t="shared" si="1002"/>
        <v>2.3382480648162645</v>
      </c>
      <c r="EB739" s="92">
        <f t="shared" si="1003"/>
        <v>878</v>
      </c>
    </row>
    <row r="740" spans="1:132" x14ac:dyDescent="0.3">
      <c r="A740" s="19">
        <f>'A. Thermody. result (all suite)'!C696</f>
        <v>876</v>
      </c>
      <c r="B740" s="19" t="str">
        <f>'A. Thermody. result (all suite)'!A696</f>
        <v>Basanite</v>
      </c>
      <c r="C740" s="24">
        <f>'A. Thermody. result (all suite)'!G696</f>
        <v>35.835509999999999</v>
      </c>
      <c r="D740" s="19">
        <f>'A. Thermody. result (all suite)'!D696</f>
        <v>5000</v>
      </c>
      <c r="E740" s="61">
        <f>'A. Thermody. result (all suite)'!I696</f>
        <v>54.390121000000001</v>
      </c>
      <c r="F740" s="21">
        <f>'A. Thermody. result (all suite)'!J696</f>
        <v>0.17927100000000001</v>
      </c>
      <c r="G740" s="21">
        <f>'A. Thermody. result (all suite)'!K696</f>
        <v>17.595807000000001</v>
      </c>
      <c r="H740" s="21">
        <f>'A. Thermody. result (all suite)'!L696</f>
        <v>1.905E-3</v>
      </c>
      <c r="I740" s="21">
        <f>'A. Thermody. result (all suite)'!M696</f>
        <v>4.946949</v>
      </c>
      <c r="J740" s="21">
        <f>'A. Thermody. result (all suite)'!N696</f>
        <v>0.50234500000000004</v>
      </c>
      <c r="K740" s="21">
        <f>'A. Thermody. result (all suite)'!O696</f>
        <v>0.11254599999999999</v>
      </c>
      <c r="L740" s="21">
        <f>'A. Thermody. result (all suite)'!P696</f>
        <v>2.9017729999999999</v>
      </c>
      <c r="M740" s="21">
        <f>'A. Thermody. result (all suite)'!Q696</f>
        <v>4.3888379999999998</v>
      </c>
      <c r="N740" s="21">
        <f>'A. Thermody. result (all suite)'!R696</f>
        <v>8.4930540000000008</v>
      </c>
      <c r="O740" s="21">
        <f>'A. Thermody. result (all suite)'!S696</f>
        <v>0.711256</v>
      </c>
      <c r="P740" s="21">
        <f>'A. Thermody. result (all suite)'!T696</f>
        <v>5.776135</v>
      </c>
      <c r="Q740" s="21">
        <f t="shared" si="921"/>
        <v>100</v>
      </c>
      <c r="S740" s="19">
        <f t="shared" si="922"/>
        <v>1149</v>
      </c>
      <c r="T740" s="19">
        <f t="shared" si="923"/>
        <v>0.5</v>
      </c>
      <c r="V740" s="61">
        <f t="shared" si="924"/>
        <v>51.248474184376654</v>
      </c>
      <c r="W740" s="21">
        <f t="shared" si="925"/>
        <v>0.16891606502415002</v>
      </c>
      <c r="X740" s="21">
        <f t="shared" si="926"/>
        <v>16.57944943334055</v>
      </c>
      <c r="Y740" s="21">
        <f t="shared" si="927"/>
        <v>1.79496462825E-3</v>
      </c>
      <c r="Z740" s="21">
        <f t="shared" si="928"/>
        <v>4.6612065473788507</v>
      </c>
      <c r="AA740" s="21">
        <f t="shared" si="929"/>
        <v>0.47332887463425005</v>
      </c>
      <c r="AB740" s="21">
        <f t="shared" si="930"/>
        <v>0.10604519110289999</v>
      </c>
      <c r="AC740" s="21">
        <f t="shared" si="931"/>
        <v>2.7341626741264502</v>
      </c>
      <c r="AD740" s="21">
        <f t="shared" si="932"/>
        <v>4.1353327921887004</v>
      </c>
      <c r="AE740" s="21">
        <f t="shared" si="933"/>
        <v>8.0024837353371012</v>
      </c>
      <c r="AF740" s="21">
        <f t="shared" si="934"/>
        <v>0.67017289324439999</v>
      </c>
      <c r="AG740" s="21">
        <f t="shared" si="935"/>
        <v>88.781367355382258</v>
      </c>
      <c r="AH740" s="21"/>
      <c r="AI740" s="61">
        <f t="shared" si="936"/>
        <v>57.724357836520504</v>
      </c>
      <c r="AJ740" s="21">
        <f t="shared" si="937"/>
        <v>0.19026071579636433</v>
      </c>
      <c r="AK740" s="21">
        <f t="shared" si="938"/>
        <v>18.674469573074717</v>
      </c>
      <c r="AL740" s="21">
        <f t="shared" si="939"/>
        <v>2.0217807877017141E-3</v>
      </c>
      <c r="AM740" s="21">
        <f t="shared" si="940"/>
        <v>5.2502081081050962</v>
      </c>
      <c r="AN740" s="21">
        <f t="shared" si="941"/>
        <v>0.53313987915906436</v>
      </c>
      <c r="AO740" s="21">
        <f t="shared" si="942"/>
        <v>0.1194453231142662</v>
      </c>
      <c r="AP740" s="21">
        <f t="shared" si="943"/>
        <v>3.0796582161005599</v>
      </c>
      <c r="AQ740" s="21">
        <f t="shared" si="944"/>
        <v>4.6578836476300358</v>
      </c>
      <c r="AR740" s="21">
        <f t="shared" si="945"/>
        <v>9.0136973260436744</v>
      </c>
      <c r="AS740" s="21">
        <f t="shared" si="946"/>
        <v>0.75485759366801597</v>
      </c>
      <c r="AT740" s="21">
        <f t="shared" si="947"/>
        <v>99.999999999999986</v>
      </c>
      <c r="AU740" s="21"/>
      <c r="AV740" s="21">
        <f>AR740*'[1]diagram lines'!$G$39</f>
        <v>7.4823256486975698</v>
      </c>
      <c r="AW740" s="21">
        <f>AK740*'[1]diagram lines'!$G$40</f>
        <v>9.8837688901667704</v>
      </c>
      <c r="AX740" s="21">
        <f>AQ740*'[1]diagram lines'!$G$38</f>
        <v>3.4554612797358675</v>
      </c>
      <c r="AY740" s="21">
        <f>AP740*'[1]diagram lines'!$G$41</f>
        <v>2.2009012479471872</v>
      </c>
      <c r="AZ740" s="21">
        <f t="shared" si="948"/>
        <v>13.671580973673709</v>
      </c>
      <c r="BA740" s="21">
        <f t="shared" si="949"/>
        <v>0.75226451510850134</v>
      </c>
      <c r="BB740" s="21">
        <f t="shared" si="950"/>
        <v>0.9036351644840801</v>
      </c>
      <c r="BC740" s="86">
        <f t="shared" si="951"/>
        <v>1.1066413075800767</v>
      </c>
      <c r="BX740" s="61">
        <f t="shared" si="952"/>
        <v>0.90529495672436755</v>
      </c>
      <c r="BY740" s="21">
        <f t="shared" si="953"/>
        <v>2.2442538808212322E-3</v>
      </c>
      <c r="BZ740" s="21">
        <f t="shared" si="954"/>
        <v>0.17257558846606513</v>
      </c>
      <c r="CA740" s="21">
        <f t="shared" si="955"/>
        <v>1.1929363141085853E-5</v>
      </c>
      <c r="CB740" s="21">
        <f t="shared" si="956"/>
        <v>6.8851064718162852E-2</v>
      </c>
      <c r="CC740" s="21">
        <f t="shared" si="957"/>
        <v>7.0812658584719487E-3</v>
      </c>
      <c r="CD740" s="21">
        <f t="shared" si="958"/>
        <v>2.7927047146401986E-3</v>
      </c>
      <c r="CE740" s="21">
        <f t="shared" si="959"/>
        <v>5.174345577746077E-2</v>
      </c>
      <c r="CF740" s="21">
        <f t="shared" si="960"/>
        <v>7.0799128891756727E-2</v>
      </c>
      <c r="CG740" s="21">
        <f t="shared" si="961"/>
        <v>9.0159808917197451E-2</v>
      </c>
      <c r="CH740" s="21">
        <f t="shared" si="962"/>
        <v>5.0108211689116836E-3</v>
      </c>
      <c r="CI740" s="21">
        <f t="shared" si="963"/>
        <v>0.3205402330743618</v>
      </c>
      <c r="CJ740" s="21">
        <f t="shared" si="964"/>
        <v>1.6971052115553587</v>
      </c>
      <c r="CL740" s="68">
        <f t="shared" si="965"/>
        <v>0.53343478681247181</v>
      </c>
      <c r="CM740" s="19">
        <f t="shared" si="966"/>
        <v>1.3224011484617528E-3</v>
      </c>
      <c r="CN740" s="19">
        <f t="shared" si="967"/>
        <v>0.10168820842162372</v>
      </c>
      <c r="CO740" s="19">
        <f t="shared" si="968"/>
        <v>7.0292419467340276E-6</v>
      </c>
      <c r="CP740" s="19">
        <f t="shared" si="969"/>
        <v>4.0569709084248465E-2</v>
      </c>
      <c r="CQ740" s="19">
        <f t="shared" si="970"/>
        <v>4.1725556024791938E-3</v>
      </c>
      <c r="CR740" s="19">
        <f t="shared" si="971"/>
        <v>1.645569582619305E-3</v>
      </c>
      <c r="CS740" s="19">
        <f t="shared" si="972"/>
        <v>3.0489244523643329E-2</v>
      </c>
      <c r="CT740" s="19">
        <f t="shared" si="973"/>
        <v>4.1717583806646211E-2</v>
      </c>
      <c r="CU740" s="19">
        <f t="shared" si="974"/>
        <v>5.3125644953130526E-2</v>
      </c>
      <c r="CV740" s="19">
        <f t="shared" si="975"/>
        <v>2.9525695488963697E-3</v>
      </c>
      <c r="CW740" s="19">
        <f t="shared" si="976"/>
        <v>0.18887469727383249</v>
      </c>
      <c r="CX740" s="19">
        <f t="shared" si="977"/>
        <v>1</v>
      </c>
      <c r="CZ740" s="68">
        <f t="shared" si="978"/>
        <v>2.5805000000000001E-5</v>
      </c>
      <c r="DA740" s="19">
        <f t="shared" si="979"/>
        <v>1.7501239999999997E-5</v>
      </c>
      <c r="DB740" s="19">
        <f t="shared" si="980"/>
        <v>3.667E-5</v>
      </c>
      <c r="DC740" s="19">
        <f t="shared" si="981"/>
        <v>3.8371839999999993E-5</v>
      </c>
      <c r="DD740" s="19">
        <f t="shared" si="982"/>
        <v>1.2184919999999999E-5</v>
      </c>
      <c r="DE740" s="19">
        <f t="shared" si="983"/>
        <v>1.2184919999999999E-5</v>
      </c>
      <c r="DF740" s="19">
        <f t="shared" si="984"/>
        <v>1.0741519999999998E-5</v>
      </c>
      <c r="DG740" s="19">
        <f t="shared" si="985"/>
        <v>1.5160239999999999E-5</v>
      </c>
      <c r="DH740" s="19">
        <f t="shared" si="986"/>
        <v>2.380568E-5</v>
      </c>
      <c r="DI740" s="19">
        <f t="shared" si="987"/>
        <v>3.659507999999999E-5</v>
      </c>
      <c r="DJ740" s="19">
        <f t="shared" si="988"/>
        <v>0</v>
      </c>
      <c r="DK740" s="19">
        <f t="shared" si="989"/>
        <v>1.9737959999999994E-5</v>
      </c>
      <c r="DM740" s="68">
        <f t="shared" si="990"/>
        <v>1241.9593873936565</v>
      </c>
      <c r="DN740" s="19">
        <f t="shared" si="991"/>
        <v>6.0357668221865888</v>
      </c>
      <c r="DO740" s="19">
        <f t="shared" si="992"/>
        <v>282.74147070272028</v>
      </c>
      <c r="DP740" s="19">
        <f t="shared" si="993"/>
        <v>2.9253213983847455E-2</v>
      </c>
      <c r="DQ740" s="19">
        <f t="shared" si="994"/>
        <v>239.22468081064562</v>
      </c>
      <c r="DR740" s="19">
        <f t="shared" si="995"/>
        <v>24.292411804088498</v>
      </c>
      <c r="DS740" s="19">
        <f t="shared" si="996"/>
        <v>6.1738426386170673</v>
      </c>
      <c r="DT740" s="19">
        <f t="shared" si="997"/>
        <v>112.78428526764208</v>
      </c>
      <c r="DU740" s="19">
        <f t="shared" si="998"/>
        <v>108.63260449497761</v>
      </c>
      <c r="DV740" s="19">
        <f t="shared" si="999"/>
        <v>136.75160034039814</v>
      </c>
      <c r="DX740" s="19">
        <f t="shared" si="1000"/>
        <v>172.43535020207065</v>
      </c>
      <c r="DZ740" s="68">
        <f t="shared" si="1001"/>
        <v>2331.0606536909872</v>
      </c>
      <c r="EA740" s="21">
        <f t="shared" si="1002"/>
        <v>2.331060653690987</v>
      </c>
      <c r="EB740" s="92">
        <f t="shared" si="1003"/>
        <v>876</v>
      </c>
    </row>
    <row r="741" spans="1:132" x14ac:dyDescent="0.3">
      <c r="A741" s="19">
        <f>'A. Thermody. result (all suite)'!C697</f>
        <v>874</v>
      </c>
      <c r="B741" s="19" t="str">
        <f>'A. Thermody. result (all suite)'!A697</f>
        <v>Basanite</v>
      </c>
      <c r="C741" s="24">
        <f>'A. Thermody. result (all suite)'!G697</f>
        <v>35.394812999999999</v>
      </c>
      <c r="D741" s="19">
        <f>'A. Thermody. result (all suite)'!D697</f>
        <v>5000</v>
      </c>
      <c r="E741" s="61">
        <f>'A. Thermody. result (all suite)'!I697</f>
        <v>54.480305999999999</v>
      </c>
      <c r="F741" s="21">
        <f>'A. Thermody. result (all suite)'!J697</f>
        <v>0.18034900000000001</v>
      </c>
      <c r="G741" s="21">
        <f>'A. Thermody. result (all suite)'!K697</f>
        <v>17.571135999999999</v>
      </c>
      <c r="H741" s="21">
        <f>'A. Thermody. result (all suite)'!L697</f>
        <v>1.7880000000000001E-3</v>
      </c>
      <c r="I741" s="21">
        <f>'A. Thermody. result (all suite)'!M697</f>
        <v>4.785374</v>
      </c>
      <c r="J741" s="21">
        <f>'A. Thermody. result (all suite)'!N697</f>
        <v>0.50860000000000005</v>
      </c>
      <c r="K741" s="21">
        <f>'A. Thermody. result (all suite)'!O697</f>
        <v>0.107248</v>
      </c>
      <c r="L741" s="21">
        <f>'A. Thermody. result (all suite)'!P697</f>
        <v>2.8720819999999998</v>
      </c>
      <c r="M741" s="21">
        <f>'A. Thermody. result (all suite)'!Q697</f>
        <v>4.4049430000000003</v>
      </c>
      <c r="N741" s="21">
        <f>'A. Thermody. result (all suite)'!R697</f>
        <v>8.5400510000000001</v>
      </c>
      <c r="O741" s="21">
        <f>'A. Thermody. result (all suite)'!S697</f>
        <v>0.71964300000000003</v>
      </c>
      <c r="P741" s="21">
        <f>'A. Thermody. result (all suite)'!T697</f>
        <v>5.8284799999999999</v>
      </c>
      <c r="Q741" s="21">
        <f t="shared" si="921"/>
        <v>100.00000000000003</v>
      </c>
      <c r="S741" s="19">
        <f t="shared" si="922"/>
        <v>1147</v>
      </c>
      <c r="T741" s="19">
        <f t="shared" si="923"/>
        <v>0.5</v>
      </c>
      <c r="V741" s="61">
        <f t="shared" si="924"/>
        <v>51.304932260851203</v>
      </c>
      <c r="W741" s="21">
        <f t="shared" si="925"/>
        <v>0.16983739460480002</v>
      </c>
      <c r="X741" s="21">
        <f t="shared" si="926"/>
        <v>16.547005852467201</v>
      </c>
      <c r="Y741" s="21">
        <f t="shared" si="927"/>
        <v>1.6837867776000003E-3</v>
      </c>
      <c r="Z741" s="21">
        <f t="shared" si="928"/>
        <v>4.5064594334848005</v>
      </c>
      <c r="AA741" s="21">
        <f t="shared" si="929"/>
        <v>0.47895635072000003</v>
      </c>
      <c r="AB741" s="21">
        <f t="shared" si="930"/>
        <v>0.1009970717696</v>
      </c>
      <c r="AC741" s="21">
        <f t="shared" si="931"/>
        <v>2.7046832750463996</v>
      </c>
      <c r="AD741" s="21">
        <f t="shared" si="932"/>
        <v>4.1482017782336005</v>
      </c>
      <c r="AE741" s="21">
        <f t="shared" si="933"/>
        <v>8.0422958354752012</v>
      </c>
      <c r="AF741" s="21">
        <f t="shared" si="934"/>
        <v>0.67769875167360005</v>
      </c>
      <c r="AG741" s="21">
        <f t="shared" si="935"/>
        <v>88.68275179110401</v>
      </c>
      <c r="AH741" s="21"/>
      <c r="AI741" s="61">
        <f t="shared" si="936"/>
        <v>57.852210519698517</v>
      </c>
      <c r="AJ741" s="21">
        <f t="shared" si="937"/>
        <v>0.19151119149398885</v>
      </c>
      <c r="AK741" s="21">
        <f t="shared" si="938"/>
        <v>18.65865178771671</v>
      </c>
      <c r="AL741" s="21">
        <f t="shared" si="939"/>
        <v>1.8986632051813544E-3</v>
      </c>
      <c r="AM741" s="21">
        <f t="shared" si="940"/>
        <v>5.0815511950959271</v>
      </c>
      <c r="AN741" s="21">
        <f t="shared" si="941"/>
        <v>0.54007835914722413</v>
      </c>
      <c r="AO741" s="21">
        <f t="shared" si="942"/>
        <v>0.11388581176134781</v>
      </c>
      <c r="AP741" s="21">
        <f t="shared" si="943"/>
        <v>3.0498413957850516</v>
      </c>
      <c r="AQ741" s="21">
        <f t="shared" si="944"/>
        <v>4.6775744938597148</v>
      </c>
      <c r="AR741" s="21">
        <f t="shared" si="945"/>
        <v>9.0686133132395028</v>
      </c>
      <c r="AS741" s="21">
        <f t="shared" si="946"/>
        <v>0.76418326899682609</v>
      </c>
      <c r="AT741" s="21">
        <f t="shared" si="947"/>
        <v>99.999999999999986</v>
      </c>
      <c r="AU741" s="21"/>
      <c r="AV741" s="21">
        <f>AR741*'[1]diagram lines'!$G$39</f>
        <v>7.5279117477927393</v>
      </c>
      <c r="AW741" s="21">
        <f>AK741*'[1]diagram lines'!$G$40</f>
        <v>9.8753970681869809</v>
      </c>
      <c r="AX741" s="21">
        <f>AQ741*'[1]diagram lines'!$G$38</f>
        <v>3.4700689775358131</v>
      </c>
      <c r="AY741" s="21">
        <f>AP741*'[1]diagram lines'!$G$41</f>
        <v>2.179592429748098</v>
      </c>
      <c r="AZ741" s="21">
        <f t="shared" si="948"/>
        <v>13.746187807099219</v>
      </c>
      <c r="BA741" s="21">
        <f t="shared" si="949"/>
        <v>0.74940939063445766</v>
      </c>
      <c r="BB741" s="21">
        <f t="shared" si="950"/>
        <v>0.89792820289671527</v>
      </c>
      <c r="BC741" s="86">
        <f t="shared" si="951"/>
        <v>1.1136747868860797</v>
      </c>
      <c r="BX741" s="61">
        <f t="shared" si="952"/>
        <v>0.90679603861517977</v>
      </c>
      <c r="BY741" s="21">
        <f t="shared" si="953"/>
        <v>2.2577491236855287E-3</v>
      </c>
      <c r="BZ741" s="21">
        <f t="shared" si="954"/>
        <v>0.17233362102785407</v>
      </c>
      <c r="CA741" s="21">
        <f t="shared" si="955"/>
        <v>1.1196693593838062E-5</v>
      </c>
      <c r="CB741" s="21">
        <f t="shared" si="956"/>
        <v>6.6602282533054988E-2</v>
      </c>
      <c r="CC741" s="21">
        <f t="shared" si="957"/>
        <v>7.169438962503525E-3</v>
      </c>
      <c r="CD741" s="21">
        <f t="shared" si="958"/>
        <v>2.6612406947890818E-3</v>
      </c>
      <c r="CE741" s="21">
        <f t="shared" si="959"/>
        <v>5.1214015691868758E-2</v>
      </c>
      <c r="CF741" s="21">
        <f t="shared" si="960"/>
        <v>7.105892885949347E-2</v>
      </c>
      <c r="CG741" s="21">
        <f t="shared" si="961"/>
        <v>9.0658715498938433E-2</v>
      </c>
      <c r="CH741" s="21">
        <f t="shared" si="962"/>
        <v>5.069907850983487E-3</v>
      </c>
      <c r="CI741" s="21">
        <f t="shared" si="963"/>
        <v>0.32344506104328524</v>
      </c>
      <c r="CJ741" s="21">
        <f t="shared" si="964"/>
        <v>1.6992781965952299</v>
      </c>
      <c r="CL741" s="68">
        <f t="shared" si="965"/>
        <v>0.53363601112053793</v>
      </c>
      <c r="CM741" s="19">
        <f t="shared" si="966"/>
        <v>1.3286518524213886E-3</v>
      </c>
      <c r="CN741" s="19">
        <f t="shared" si="967"/>
        <v>0.10141577840117733</v>
      </c>
      <c r="CO741" s="19">
        <f t="shared" si="968"/>
        <v>6.5890880117642837E-6</v>
      </c>
      <c r="CP741" s="19">
        <f t="shared" si="969"/>
        <v>3.9194454837649946E-2</v>
      </c>
      <c r="CQ741" s="19">
        <f t="shared" si="970"/>
        <v>4.2191084290192265E-3</v>
      </c>
      <c r="CR741" s="19">
        <f t="shared" si="971"/>
        <v>1.5661006538666207E-3</v>
      </c>
      <c r="CS741" s="19">
        <f t="shared" si="972"/>
        <v>3.0138688176240984E-2</v>
      </c>
      <c r="CT741" s="19">
        <f t="shared" si="973"/>
        <v>4.1817125060435167E-2</v>
      </c>
      <c r="CU741" s="19">
        <f t="shared" si="974"/>
        <v>5.3351308620676337E-2</v>
      </c>
      <c r="CV741" s="19">
        <f t="shared" si="975"/>
        <v>2.983565528670845E-3</v>
      </c>
      <c r="CW741" s="19">
        <f t="shared" si="976"/>
        <v>0.19034261823129262</v>
      </c>
      <c r="CX741" s="19">
        <f t="shared" si="977"/>
        <v>1.0000000000000002</v>
      </c>
      <c r="CZ741" s="68">
        <f t="shared" si="978"/>
        <v>2.5805000000000001E-5</v>
      </c>
      <c r="DA741" s="19">
        <f t="shared" si="979"/>
        <v>1.7486759999999994E-5</v>
      </c>
      <c r="DB741" s="19">
        <f t="shared" si="980"/>
        <v>3.667E-5</v>
      </c>
      <c r="DC741" s="19">
        <f t="shared" si="981"/>
        <v>3.8353659999999989E-5</v>
      </c>
      <c r="DD741" s="19">
        <f t="shared" si="982"/>
        <v>1.2179079999999999E-5</v>
      </c>
      <c r="DE741" s="19">
        <f t="shared" si="983"/>
        <v>1.2179079999999999E-5</v>
      </c>
      <c r="DF741" s="19">
        <f t="shared" si="984"/>
        <v>1.0734979999999998E-5</v>
      </c>
      <c r="DG741" s="19">
        <f t="shared" si="985"/>
        <v>1.5152759999999999E-5</v>
      </c>
      <c r="DH741" s="19">
        <f t="shared" si="986"/>
        <v>2.379032E-5</v>
      </c>
      <c r="DI741" s="19">
        <f t="shared" si="987"/>
        <v>3.6570919999999994E-5</v>
      </c>
      <c r="DJ741" s="19">
        <f t="shared" si="988"/>
        <v>0</v>
      </c>
      <c r="DK741" s="19">
        <f t="shared" si="989"/>
        <v>1.9719039999999995E-5</v>
      </c>
      <c r="DM741" s="68">
        <f t="shared" si="990"/>
        <v>1242.4278840582026</v>
      </c>
      <c r="DN741" s="19">
        <f t="shared" si="991"/>
        <v>6.069318156789512</v>
      </c>
      <c r="DO741" s="19">
        <f t="shared" si="992"/>
        <v>281.98398597720319</v>
      </c>
      <c r="DP741" s="19">
        <f t="shared" si="993"/>
        <v>2.7434447314770967E-2</v>
      </c>
      <c r="DQ741" s="19">
        <f t="shared" si="994"/>
        <v>231.22613367226</v>
      </c>
      <c r="DR741" s="19">
        <f t="shared" si="995"/>
        <v>24.575218485683973</v>
      </c>
      <c r="DS741" s="19">
        <f t="shared" si="996"/>
        <v>5.8792709768276064</v>
      </c>
      <c r="DT741" s="19">
        <f t="shared" si="997"/>
        <v>111.54255943627395</v>
      </c>
      <c r="DU741" s="19">
        <f t="shared" si="998"/>
        <v>108.96211494828049</v>
      </c>
      <c r="DV741" s="19">
        <f t="shared" si="999"/>
        <v>137.42321144963572</v>
      </c>
      <c r="DX741" s="19">
        <f t="shared" si="1000"/>
        <v>173.94223960841367</v>
      </c>
      <c r="DZ741" s="68">
        <f t="shared" si="1001"/>
        <v>2324.0593712168857</v>
      </c>
      <c r="EA741" s="21">
        <f t="shared" si="1002"/>
        <v>2.3240593712168858</v>
      </c>
      <c r="EB741" s="92">
        <f t="shared" si="1003"/>
        <v>874</v>
      </c>
    </row>
    <row r="742" spans="1:132" x14ac:dyDescent="0.3">
      <c r="A742" s="19">
        <f>'A. Thermody. result (all suite)'!C698</f>
        <v>872</v>
      </c>
      <c r="B742" s="19" t="str">
        <f>'A. Thermody. result (all suite)'!A698</f>
        <v>Basanite</v>
      </c>
      <c r="C742" s="24">
        <f>'A. Thermody. result (all suite)'!G698</f>
        <v>34.969237</v>
      </c>
      <c r="D742" s="19">
        <f>'A. Thermody. result (all suite)'!D698</f>
        <v>5000</v>
      </c>
      <c r="E742" s="61">
        <f>'A. Thermody. result (all suite)'!I698</f>
        <v>54.565944999999999</v>
      </c>
      <c r="F742" s="21">
        <f>'A. Thermody. result (all suite)'!J698</f>
        <v>0.181424</v>
      </c>
      <c r="G742" s="21">
        <f>'A. Thermody. result (all suite)'!K698</f>
        <v>17.546092000000002</v>
      </c>
      <c r="H742" s="21">
        <f>'A. Thermody. result (all suite)'!L698</f>
        <v>1.678E-3</v>
      </c>
      <c r="I742" s="21">
        <f>'A. Thermody. result (all suite)'!M698</f>
        <v>4.6286610000000001</v>
      </c>
      <c r="J742" s="21">
        <f>'A. Thermody. result (all suite)'!N698</f>
        <v>0.51478999999999997</v>
      </c>
      <c r="K742" s="21">
        <f>'A. Thermody. result (all suite)'!O698</f>
        <v>0.10229000000000001</v>
      </c>
      <c r="L742" s="21">
        <f>'A. Thermody. result (all suite)'!P698</f>
        <v>2.8434309999999998</v>
      </c>
      <c r="M742" s="21">
        <f>'A. Thermody. result (all suite)'!Q698</f>
        <v>4.419842</v>
      </c>
      <c r="N742" s="21">
        <f>'A. Thermody. result (all suite)'!R698</f>
        <v>8.5870049999999996</v>
      </c>
      <c r="O742" s="21">
        <f>'A. Thermody. result (all suite)'!S698</f>
        <v>0.72823899999999997</v>
      </c>
      <c r="P742" s="21">
        <f>'A. Thermody. result (all suite)'!T698</f>
        <v>5.8806019999999997</v>
      </c>
      <c r="Q742" s="21">
        <f t="shared" si="921"/>
        <v>99.999999000000003</v>
      </c>
      <c r="S742" s="19">
        <f t="shared" si="922"/>
        <v>1145</v>
      </c>
      <c r="T742" s="19">
        <f t="shared" si="923"/>
        <v>0.5</v>
      </c>
      <c r="V742" s="61">
        <f t="shared" si="924"/>
        <v>51.357138914923034</v>
      </c>
      <c r="W742" s="21">
        <f t="shared" si="925"/>
        <v>0.1707551765208318</v>
      </c>
      <c r="X742" s="21">
        <f t="shared" si="926"/>
        <v>16.514276152608002</v>
      </c>
      <c r="Y742" s="21">
        <f t="shared" si="927"/>
        <v>1.5793234974532352E-3</v>
      </c>
      <c r="Z742" s="21">
        <f t="shared" si="928"/>
        <v>4.3564678659388489</v>
      </c>
      <c r="AA742" s="21">
        <f t="shared" si="929"/>
        <v>0.4845172486614725</v>
      </c>
      <c r="AB742" s="21">
        <f t="shared" si="930"/>
        <v>9.6274732154047346E-2</v>
      </c>
      <c r="AC742" s="21">
        <f t="shared" si="931"/>
        <v>2.6762201380732713</v>
      </c>
      <c r="AD742" s="21">
        <f t="shared" si="932"/>
        <v>4.159928680352027</v>
      </c>
      <c r="AE742" s="21">
        <f t="shared" si="933"/>
        <v>8.0820374071802235</v>
      </c>
      <c r="AF742" s="21">
        <f t="shared" si="934"/>
        <v>0.6854141623729717</v>
      </c>
      <c r="AG742" s="21">
        <f t="shared" si="935"/>
        <v>88.584609802282188</v>
      </c>
      <c r="AH742" s="21"/>
      <c r="AI742" s="61">
        <f t="shared" si="936"/>
        <v>57.975238621641395</v>
      </c>
      <c r="AJ742" s="21">
        <f t="shared" si="937"/>
        <v>0.19275941600008345</v>
      </c>
      <c r="AK742" s="21">
        <f t="shared" si="938"/>
        <v>18.642376129970319</v>
      </c>
      <c r="AL742" s="21">
        <f t="shared" si="939"/>
        <v>1.7828418513986021E-3</v>
      </c>
      <c r="AM742" s="21">
        <f t="shared" si="940"/>
        <v>4.9178608740980359</v>
      </c>
      <c r="AN742" s="21">
        <f t="shared" si="941"/>
        <v>0.5469542054120895</v>
      </c>
      <c r="AO742" s="21">
        <f t="shared" si="942"/>
        <v>0.10868110427864303</v>
      </c>
      <c r="AP742" s="21">
        <f t="shared" si="943"/>
        <v>3.0210892660096405</v>
      </c>
      <c r="AQ742" s="21">
        <f t="shared" si="944"/>
        <v>4.6959948117814658</v>
      </c>
      <c r="AR742" s="21">
        <f t="shared" si="945"/>
        <v>9.1235231776931158</v>
      </c>
      <c r="AS742" s="21">
        <f t="shared" si="946"/>
        <v>0.773739551263806</v>
      </c>
      <c r="AT742" s="21">
        <f t="shared" si="947"/>
        <v>99.999999999999986</v>
      </c>
      <c r="AU742" s="21"/>
      <c r="AV742" s="21">
        <f>AR742*'[1]diagram lines'!$G$39</f>
        <v>7.5734927643618981</v>
      </c>
      <c r="AW742" s="21">
        <f>AK742*'[1]diagram lines'!$G$40</f>
        <v>9.8667829097461581</v>
      </c>
      <c r="AX742" s="21">
        <f>AQ742*'[1]diagram lines'!$G$38</f>
        <v>3.483734131102159</v>
      </c>
      <c r="AY742" s="21">
        <f>AP742*'[1]diagram lines'!$G$41</f>
        <v>2.1590445007691583</v>
      </c>
      <c r="AZ742" s="21">
        <f t="shared" si="948"/>
        <v>13.819517989474582</v>
      </c>
      <c r="BA742" s="21">
        <f t="shared" si="949"/>
        <v>0.74656327900154207</v>
      </c>
      <c r="BB742" s="21">
        <f t="shared" si="950"/>
        <v>0.89233792550587454</v>
      </c>
      <c r="BC742" s="86">
        <f t="shared" si="951"/>
        <v>1.1206516852156552</v>
      </c>
      <c r="BX742" s="61">
        <f t="shared" si="952"/>
        <v>0.90822145472703064</v>
      </c>
      <c r="BY742" s="21">
        <f t="shared" si="953"/>
        <v>2.2712068102153232E-3</v>
      </c>
      <c r="BZ742" s="21">
        <f t="shared" si="954"/>
        <v>0.17208799529227151</v>
      </c>
      <c r="CA742" s="21">
        <f t="shared" si="955"/>
        <v>1.0507858976767486E-5</v>
      </c>
      <c r="CB742" s="21">
        <f t="shared" si="956"/>
        <v>6.4421169102296463E-2</v>
      </c>
      <c r="CC742" s="21">
        <f t="shared" si="957"/>
        <v>7.2566957992669856E-3</v>
      </c>
      <c r="CD742" s="21">
        <f t="shared" si="958"/>
        <v>2.5382133995037223E-3</v>
      </c>
      <c r="CE742" s="21">
        <f t="shared" si="959"/>
        <v>5.0703120542082737E-2</v>
      </c>
      <c r="CF742" s="21">
        <f t="shared" si="960"/>
        <v>7.1299274076463942E-2</v>
      </c>
      <c r="CG742" s="21">
        <f t="shared" si="961"/>
        <v>9.1157165605095528E-2</v>
      </c>
      <c r="CH742" s="21">
        <f t="shared" si="962"/>
        <v>5.1304669447105903E-3</v>
      </c>
      <c r="CI742" s="21">
        <f t="shared" si="963"/>
        <v>0.32633751387347393</v>
      </c>
      <c r="CJ742" s="21">
        <f t="shared" si="964"/>
        <v>1.7014347840313881</v>
      </c>
      <c r="CL742" s="68">
        <f t="shared" si="965"/>
        <v>0.53379739455842445</v>
      </c>
      <c r="CM742" s="19">
        <f t="shared" si="966"/>
        <v>1.3348773820374793E-3</v>
      </c>
      <c r="CN742" s="19">
        <f t="shared" si="967"/>
        <v>0.10114286889358483</v>
      </c>
      <c r="CO742" s="19">
        <f t="shared" si="968"/>
        <v>6.1758811300837008E-6</v>
      </c>
      <c r="CP742" s="19">
        <f t="shared" si="969"/>
        <v>3.7862849465000722E-2</v>
      </c>
      <c r="CQ742" s="19">
        <f t="shared" si="970"/>
        <v>4.2650449299460862E-3</v>
      </c>
      <c r="CR742" s="19">
        <f t="shared" si="971"/>
        <v>1.4918076339603607E-3</v>
      </c>
      <c r="CS742" s="19">
        <f t="shared" si="972"/>
        <v>2.980021392412497E-2</v>
      </c>
      <c r="CT742" s="19">
        <f t="shared" si="973"/>
        <v>4.1905381708211634E-2</v>
      </c>
      <c r="CU742" s="19">
        <f t="shared" si="974"/>
        <v>5.3576643936423633E-2</v>
      </c>
      <c r="CV742" s="19">
        <f t="shared" si="975"/>
        <v>3.0153767825026102E-3</v>
      </c>
      <c r="CW742" s="19">
        <f t="shared" si="976"/>
        <v>0.1918013649046531</v>
      </c>
      <c r="CX742" s="19">
        <f t="shared" si="977"/>
        <v>1</v>
      </c>
      <c r="CZ742" s="68">
        <f t="shared" si="978"/>
        <v>2.5805000000000001E-5</v>
      </c>
      <c r="DA742" s="19">
        <f t="shared" si="979"/>
        <v>1.7472279999999997E-5</v>
      </c>
      <c r="DB742" s="19">
        <f t="shared" si="980"/>
        <v>3.667E-5</v>
      </c>
      <c r="DC742" s="19">
        <f t="shared" si="981"/>
        <v>3.8335479999999991E-5</v>
      </c>
      <c r="DD742" s="19">
        <f t="shared" si="982"/>
        <v>1.2173239999999998E-5</v>
      </c>
      <c r="DE742" s="19">
        <f t="shared" si="983"/>
        <v>1.2173239999999998E-5</v>
      </c>
      <c r="DF742" s="19">
        <f t="shared" si="984"/>
        <v>1.0728439999999998E-5</v>
      </c>
      <c r="DG742" s="19">
        <f t="shared" si="985"/>
        <v>1.5145279999999997E-5</v>
      </c>
      <c r="DH742" s="19">
        <f t="shared" si="986"/>
        <v>2.3774959999999999E-5</v>
      </c>
      <c r="DI742" s="19">
        <f t="shared" si="987"/>
        <v>3.6546759999999991E-5</v>
      </c>
      <c r="DJ742" s="19">
        <f t="shared" si="988"/>
        <v>0</v>
      </c>
      <c r="DK742" s="19">
        <f t="shared" si="989"/>
        <v>1.9700119999999996E-5</v>
      </c>
      <c r="DM742" s="68">
        <f t="shared" si="990"/>
        <v>1242.8036219752039</v>
      </c>
      <c r="DN742" s="19">
        <f t="shared" si="991"/>
        <v>6.10281000974995</v>
      </c>
      <c r="DO742" s="19">
        <f t="shared" si="992"/>
        <v>281.22516804990204</v>
      </c>
      <c r="DP742" s="19">
        <f t="shared" si="993"/>
        <v>2.5726206054106179E-2</v>
      </c>
      <c r="DQ742" s="19">
        <f t="shared" si="994"/>
        <v>223.47754041325908</v>
      </c>
      <c r="DR742" s="19">
        <f t="shared" si="995"/>
        <v>24.854704855106391</v>
      </c>
      <c r="DS742" s="19">
        <f t="shared" si="996"/>
        <v>5.6037828098588927</v>
      </c>
      <c r="DT742" s="19">
        <f t="shared" si="997"/>
        <v>110.34434469781533</v>
      </c>
      <c r="DU742" s="19">
        <f t="shared" si="998"/>
        <v>109.26262807979653</v>
      </c>
      <c r="DV742" s="19">
        <f t="shared" si="999"/>
        <v>138.09486419072738</v>
      </c>
      <c r="DX742" s="19">
        <f t="shared" si="1000"/>
        <v>175.44363159117052</v>
      </c>
      <c r="DZ742" s="68">
        <f t="shared" si="1001"/>
        <v>2317.238822878644</v>
      </c>
      <c r="EA742" s="21">
        <f t="shared" si="1002"/>
        <v>2.317238822878644</v>
      </c>
      <c r="EB742" s="92">
        <f t="shared" si="1003"/>
        <v>872</v>
      </c>
    </row>
    <row r="743" spans="1:132" x14ac:dyDescent="0.3">
      <c r="A743" s="19">
        <f>'A. Thermody. result (all suite)'!C699</f>
        <v>870</v>
      </c>
      <c r="B743" s="19" t="str">
        <f>'A. Thermody. result (all suite)'!A699</f>
        <v>Basanite</v>
      </c>
      <c r="C743" s="24">
        <f>'A. Thermody. result (all suite)'!G699</f>
        <v>34.478574000000002</v>
      </c>
      <c r="D743" s="19">
        <f>'A. Thermody. result (all suite)'!D699</f>
        <v>5000</v>
      </c>
      <c r="E743" s="61">
        <f>'A. Thermody. result (all suite)'!I699</f>
        <v>54.622346</v>
      </c>
      <c r="F743" s="21">
        <f>'A. Thermody. result (all suite)'!J699</f>
        <v>0.18149499999999999</v>
      </c>
      <c r="G743" s="21">
        <f>'A. Thermody. result (all suite)'!K699</f>
        <v>17.520916</v>
      </c>
      <c r="H743" s="21">
        <f>'A. Thermody. result (all suite)'!L699</f>
        <v>1.5820000000000001E-3</v>
      </c>
      <c r="I743" s="21">
        <f>'A. Thermody. result (all suite)'!M699</f>
        <v>4.4890059999999998</v>
      </c>
      <c r="J743" s="21">
        <f>'A. Thermody. result (all suite)'!N699</f>
        <v>0.52211600000000002</v>
      </c>
      <c r="K743" s="21">
        <f>'A. Thermody. result (all suite)'!O699</f>
        <v>9.7743999999999998E-2</v>
      </c>
      <c r="L743" s="21">
        <f>'A. Thermody. result (all suite)'!P699</f>
        <v>2.8214169999999998</v>
      </c>
      <c r="M743" s="21">
        <f>'A. Thermody. result (all suite)'!Q699</f>
        <v>4.4395290000000003</v>
      </c>
      <c r="N743" s="21">
        <f>'A. Thermody. result (all suite)'!R699</f>
        <v>8.6199270000000006</v>
      </c>
      <c r="O743" s="21">
        <f>'A. Thermody. result (all suite)'!S699</f>
        <v>0.73751900000000004</v>
      </c>
      <c r="P743" s="21">
        <f>'A. Thermody. result (all suite)'!T699</f>
        <v>5.946402</v>
      </c>
      <c r="Q743" s="21">
        <f t="shared" si="921"/>
        <v>99.999999000000031</v>
      </c>
      <c r="S743" s="19">
        <f t="shared" si="922"/>
        <v>1143</v>
      </c>
      <c r="T743" s="19">
        <f t="shared" si="923"/>
        <v>0.5</v>
      </c>
      <c r="V743" s="61">
        <f t="shared" si="924"/>
        <v>51.374281692528434</v>
      </c>
      <c r="W743" s="21">
        <f t="shared" si="925"/>
        <v>0.17070257758217575</v>
      </c>
      <c r="X743" s="21">
        <f t="shared" si="926"/>
        <v>16.47905189013904</v>
      </c>
      <c r="Y743" s="21">
        <f t="shared" si="927"/>
        <v>1.4879279194192792E-3</v>
      </c>
      <c r="Z743" s="21">
        <f t="shared" si="928"/>
        <v>4.2220716547665367</v>
      </c>
      <c r="AA743" s="21">
        <f t="shared" si="929"/>
        <v>0.49106888342320887</v>
      </c>
      <c r="AB743" s="21">
        <f t="shared" si="930"/>
        <v>9.1931748770997482E-2</v>
      </c>
      <c r="AC743" s="21">
        <f t="shared" si="931"/>
        <v>2.6536442014059314</v>
      </c>
      <c r="AD743" s="21">
        <f t="shared" si="932"/>
        <v>4.1755367561134982</v>
      </c>
      <c r="AE743" s="21">
        <f t="shared" si="933"/>
        <v>8.1073514833477045</v>
      </c>
      <c r="AF743" s="21">
        <f t="shared" si="934"/>
        <v>0.69366315499506148</v>
      </c>
      <c r="AG743" s="21">
        <f t="shared" si="935"/>
        <v>88.460791970992005</v>
      </c>
      <c r="AH743" s="21"/>
      <c r="AI743" s="61">
        <f t="shared" si="936"/>
        <v>58.075765034270837</v>
      </c>
      <c r="AJ743" s="21">
        <f t="shared" si="937"/>
        <v>0.19296975957230003</v>
      </c>
      <c r="AK743" s="21">
        <f t="shared" si="938"/>
        <v>18.628650640549136</v>
      </c>
      <c r="AL743" s="21">
        <f t="shared" si="939"/>
        <v>1.68201966799845E-3</v>
      </c>
      <c r="AM743" s="21">
        <f t="shared" si="940"/>
        <v>4.7728169290537608</v>
      </c>
      <c r="AN743" s="21">
        <f t="shared" si="941"/>
        <v>0.55512603095870972</v>
      </c>
      <c r="AO743" s="21">
        <f t="shared" si="942"/>
        <v>0.1039237234063467</v>
      </c>
      <c r="AP743" s="21">
        <f t="shared" si="943"/>
        <v>2.9997970199906332</v>
      </c>
      <c r="AQ743" s="21">
        <f t="shared" si="944"/>
        <v>4.7202118170982885</v>
      </c>
      <c r="AR743" s="21">
        <f t="shared" si="945"/>
        <v>9.1649094505125621</v>
      </c>
      <c r="AS743" s="21">
        <f t="shared" si="946"/>
        <v>0.78414757491943654</v>
      </c>
      <c r="AT743" s="21">
        <f t="shared" si="947"/>
        <v>100.00000000000001</v>
      </c>
      <c r="AU743" s="21"/>
      <c r="AV743" s="21">
        <f>AR743*'[1]diagram lines'!$G$39</f>
        <v>7.607847764249259</v>
      </c>
      <c r="AW743" s="21">
        <f>AK743*'[1]diagram lines'!$G$40</f>
        <v>9.8595184696605873</v>
      </c>
      <c r="AX743" s="21">
        <f>AQ743*'[1]diagram lines'!$G$38</f>
        <v>3.5016995700254809</v>
      </c>
      <c r="AY743" s="21">
        <f>AP743*'[1]diagram lines'!$G$41</f>
        <v>2.1438278346502249</v>
      </c>
      <c r="AZ743" s="21">
        <f t="shared" si="948"/>
        <v>13.885121267610851</v>
      </c>
      <c r="BA743" s="21">
        <f t="shared" si="949"/>
        <v>0.74392510164339765</v>
      </c>
      <c r="BB743" s="21">
        <f t="shared" si="950"/>
        <v>0.8874815663499076</v>
      </c>
      <c r="BC743" s="86">
        <f t="shared" si="951"/>
        <v>1.1267839670325386</v>
      </c>
      <c r="BX743" s="61">
        <f t="shared" si="952"/>
        <v>0.90916021970705729</v>
      </c>
      <c r="BY743" s="21">
        <f t="shared" si="953"/>
        <v>2.2720956434651978E-3</v>
      </c>
      <c r="BZ743" s="21">
        <f t="shared" si="954"/>
        <v>0.17184107493134562</v>
      </c>
      <c r="CA743" s="21">
        <f t="shared" si="955"/>
        <v>9.9066942200513498E-6</v>
      </c>
      <c r="CB743" s="21">
        <f t="shared" si="956"/>
        <v>6.247746694502436E-2</v>
      </c>
      <c r="CC743" s="21">
        <f t="shared" si="957"/>
        <v>7.3599661685931775E-3</v>
      </c>
      <c r="CD743" s="21">
        <f t="shared" si="958"/>
        <v>2.4254094292803972E-3</v>
      </c>
      <c r="CE743" s="21">
        <f t="shared" si="959"/>
        <v>5.0310574179743224E-2</v>
      </c>
      <c r="CF743" s="21">
        <f t="shared" si="960"/>
        <v>7.1616857557670596E-2</v>
      </c>
      <c r="CG743" s="21">
        <f t="shared" si="961"/>
        <v>9.1506656050955412E-2</v>
      </c>
      <c r="CH743" s="21">
        <f t="shared" si="962"/>
        <v>5.1958448402186783E-3</v>
      </c>
      <c r="CI743" s="21">
        <f t="shared" si="963"/>
        <v>0.32998901220865706</v>
      </c>
      <c r="CJ743" s="21">
        <f t="shared" si="964"/>
        <v>1.704165084356231</v>
      </c>
      <c r="CL743" s="68">
        <f t="shared" si="965"/>
        <v>0.53349304480704318</v>
      </c>
      <c r="CM743" s="19">
        <f t="shared" si="966"/>
        <v>1.3332602952157711E-3</v>
      </c>
      <c r="CN743" s="19">
        <f t="shared" si="967"/>
        <v>0.10083593221619176</v>
      </c>
      <c r="CO743" s="19">
        <f t="shared" si="968"/>
        <v>5.8132244997812072E-6</v>
      </c>
      <c r="CP743" s="19">
        <f t="shared" si="969"/>
        <v>3.6661628335511863E-2</v>
      </c>
      <c r="CQ743" s="19">
        <f t="shared" si="970"/>
        <v>4.3188105636922458E-3</v>
      </c>
      <c r="CR743" s="19">
        <f t="shared" si="971"/>
        <v>1.423224458443018E-3</v>
      </c>
      <c r="CS743" s="19">
        <f t="shared" si="972"/>
        <v>2.9522124729335509E-2</v>
      </c>
      <c r="CT743" s="19">
        <f t="shared" si="973"/>
        <v>4.2024600911668562E-2</v>
      </c>
      <c r="CU743" s="19">
        <f t="shared" si="974"/>
        <v>5.3695887147883418E-2</v>
      </c>
      <c r="CV743" s="19">
        <f t="shared" si="975"/>
        <v>3.0489093386052274E-3</v>
      </c>
      <c r="CW743" s="19">
        <f t="shared" si="976"/>
        <v>0.19363676397190968</v>
      </c>
      <c r="CX743" s="19">
        <f t="shared" si="977"/>
        <v>1</v>
      </c>
      <c r="CZ743" s="68">
        <f t="shared" si="978"/>
        <v>2.5805000000000001E-5</v>
      </c>
      <c r="DA743" s="19">
        <f t="shared" si="979"/>
        <v>1.7457799999999994E-5</v>
      </c>
      <c r="DB743" s="19">
        <f t="shared" si="980"/>
        <v>3.667E-5</v>
      </c>
      <c r="DC743" s="19">
        <f t="shared" si="981"/>
        <v>3.8317299999999993E-5</v>
      </c>
      <c r="DD743" s="19">
        <f t="shared" si="982"/>
        <v>1.2167399999999998E-5</v>
      </c>
      <c r="DE743" s="19">
        <f t="shared" si="983"/>
        <v>1.2167399999999998E-5</v>
      </c>
      <c r="DF743" s="19">
        <f t="shared" si="984"/>
        <v>1.0721899999999998E-5</v>
      </c>
      <c r="DG743" s="19">
        <f t="shared" si="985"/>
        <v>1.5137799999999999E-5</v>
      </c>
      <c r="DH743" s="19">
        <f t="shared" si="986"/>
        <v>2.3759599999999999E-5</v>
      </c>
      <c r="DI743" s="19">
        <f t="shared" si="987"/>
        <v>3.6522599999999995E-5</v>
      </c>
      <c r="DJ743" s="19">
        <f t="shared" si="988"/>
        <v>0</v>
      </c>
      <c r="DK743" s="19">
        <f t="shared" si="989"/>
        <v>1.9681199999999994E-5</v>
      </c>
      <c r="DM743" s="68">
        <f t="shared" si="990"/>
        <v>1242.0950254604593</v>
      </c>
      <c r="DN743" s="19">
        <f t="shared" si="991"/>
        <v>6.1004727045696381</v>
      </c>
      <c r="DO743" s="19">
        <f t="shared" si="992"/>
        <v>280.37173844458448</v>
      </c>
      <c r="DP743" s="19">
        <f t="shared" si="993"/>
        <v>2.422701548308626E-2</v>
      </c>
      <c r="DQ743" s="19">
        <f t="shared" si="994"/>
        <v>216.49144401486984</v>
      </c>
      <c r="DR743" s="19">
        <f t="shared" si="995"/>
        <v>25.180105970735571</v>
      </c>
      <c r="DS743" s="19">
        <f t="shared" si="996"/>
        <v>5.3494199419182822</v>
      </c>
      <c r="DT743" s="19">
        <f t="shared" si="997"/>
        <v>109.36865032046502</v>
      </c>
      <c r="DU743" s="19">
        <f t="shared" si="998"/>
        <v>109.64431263633793</v>
      </c>
      <c r="DV743" s="19">
        <f t="shared" si="999"/>
        <v>138.49377014042315</v>
      </c>
      <c r="DX743" s="19">
        <f t="shared" si="1000"/>
        <v>177.29277111018706</v>
      </c>
      <c r="DZ743" s="68">
        <f t="shared" si="1001"/>
        <v>2310.4119377600337</v>
      </c>
      <c r="EA743" s="21">
        <f t="shared" si="1002"/>
        <v>2.3104119377600338</v>
      </c>
      <c r="EB743" s="92">
        <f t="shared" si="1003"/>
        <v>870</v>
      </c>
    </row>
    <row r="744" spans="1:132" x14ac:dyDescent="0.3">
      <c r="A744" s="19">
        <f>'A. Thermody. result (all suite)'!C700</f>
        <v>868</v>
      </c>
      <c r="B744" s="19" t="str">
        <f>'A. Thermody. result (all suite)'!A700</f>
        <v>Basanite</v>
      </c>
      <c r="C744" s="24">
        <f>'A. Thermody. result (all suite)'!G700</f>
        <v>33.798780999999998</v>
      </c>
      <c r="D744" s="19">
        <f>'A. Thermody. result (all suite)'!D700</f>
        <v>5000</v>
      </c>
      <c r="E744" s="61">
        <f>'A. Thermody. result (all suite)'!I700</f>
        <v>54.609594000000001</v>
      </c>
      <c r="F744" s="21">
        <f>'A. Thermody. result (all suite)'!J700</f>
        <v>0.178896</v>
      </c>
      <c r="G744" s="21">
        <f>'A. Thermody. result (all suite)'!K700</f>
        <v>17.495747000000001</v>
      </c>
      <c r="H744" s="21">
        <f>'A. Thermody. result (all suite)'!L700</f>
        <v>1.508E-3</v>
      </c>
      <c r="I744" s="21">
        <f>'A. Thermody. result (all suite)'!M700</f>
        <v>4.3851190000000004</v>
      </c>
      <c r="J744" s="21">
        <f>'A. Thermody. result (all suite)'!N700</f>
        <v>0.53261700000000001</v>
      </c>
      <c r="K744" s="21">
        <f>'A. Thermody. result (all suite)'!O700</f>
        <v>9.3717999999999996E-2</v>
      </c>
      <c r="L744" s="21">
        <f>'A. Thermody. result (all suite)'!P700</f>
        <v>2.8150149999999998</v>
      </c>
      <c r="M744" s="21">
        <f>'A. Thermody. result (all suite)'!Q700</f>
        <v>4.4741739999999997</v>
      </c>
      <c r="N744" s="21">
        <f>'A. Thermody. result (all suite)'!R700</f>
        <v>8.6159510000000008</v>
      </c>
      <c r="O744" s="21">
        <f>'A. Thermody. result (all suite)'!S700</f>
        <v>0.74835600000000002</v>
      </c>
      <c r="P744" s="21">
        <f>'A. Thermody. result (all suite)'!T700</f>
        <v>6.0493059999999996</v>
      </c>
      <c r="Q744" s="21">
        <f t="shared" si="921"/>
        <v>100.00000100000001</v>
      </c>
      <c r="S744" s="19">
        <f t="shared" si="922"/>
        <v>1141</v>
      </c>
      <c r="T744" s="19">
        <f t="shared" si="923"/>
        <v>0.5</v>
      </c>
      <c r="V744" s="61">
        <f t="shared" si="924"/>
        <v>51.306092586617375</v>
      </c>
      <c r="W744" s="21">
        <f t="shared" si="925"/>
        <v>0.16807403364645968</v>
      </c>
      <c r="X744" s="21">
        <f t="shared" si="926"/>
        <v>16.437375737567894</v>
      </c>
      <c r="Y744" s="21">
        <f t="shared" si="927"/>
        <v>1.4167764664322353E-3</v>
      </c>
      <c r="Z744" s="21">
        <f t="shared" si="928"/>
        <v>4.1198497358785531</v>
      </c>
      <c r="AA744" s="21">
        <f t="shared" si="929"/>
        <v>0.50039736818417635</v>
      </c>
      <c r="AB744" s="21">
        <f t="shared" si="930"/>
        <v>8.8048711459612891E-2</v>
      </c>
      <c r="AC744" s="21">
        <f t="shared" si="931"/>
        <v>2.6447261304069887</v>
      </c>
      <c r="AD744" s="21">
        <f t="shared" si="932"/>
        <v>4.2035175264741245</v>
      </c>
      <c r="AE744" s="21">
        <f t="shared" si="933"/>
        <v>8.0947457644119929</v>
      </c>
      <c r="AF744" s="21">
        <f t="shared" si="934"/>
        <v>0.70308565604334339</v>
      </c>
      <c r="AG744" s="21">
        <f t="shared" si="935"/>
        <v>88.267330027156973</v>
      </c>
      <c r="AH744" s="21"/>
      <c r="AI744" s="61">
        <f t="shared" si="936"/>
        <v>58.125800985293395</v>
      </c>
      <c r="AJ744" s="21">
        <f t="shared" si="937"/>
        <v>0.19041477021537728</v>
      </c>
      <c r="AK744" s="21">
        <f t="shared" si="938"/>
        <v>18.622264582502556</v>
      </c>
      <c r="AL744" s="21">
        <f t="shared" si="939"/>
        <v>1.6050972267953945E-3</v>
      </c>
      <c r="AM744" s="21">
        <f t="shared" si="940"/>
        <v>4.6674683992492012</v>
      </c>
      <c r="AN744" s="21">
        <f t="shared" si="941"/>
        <v>0.56691118676663321</v>
      </c>
      <c r="AO744" s="21">
        <f t="shared" si="942"/>
        <v>9.9752322215391792E-2</v>
      </c>
      <c r="AP744" s="21">
        <f t="shared" si="943"/>
        <v>2.9962684150447205</v>
      </c>
      <c r="AQ744" s="21">
        <f t="shared" si="944"/>
        <v>4.7622574798408879</v>
      </c>
      <c r="AR744" s="21">
        <f t="shared" si="945"/>
        <v>9.1707155545789174</v>
      </c>
      <c r="AS744" s="21">
        <f t="shared" si="946"/>
        <v>0.7965412070661102</v>
      </c>
      <c r="AT744" s="21">
        <f t="shared" si="947"/>
        <v>100</v>
      </c>
      <c r="AU744" s="21"/>
      <c r="AV744" s="21">
        <f>AR744*'[1]diagram lines'!$G$39</f>
        <v>7.6126674469835764</v>
      </c>
      <c r="AW744" s="21">
        <f>AK744*'[1]diagram lines'!$G$40</f>
        <v>9.8561385438423681</v>
      </c>
      <c r="AX744" s="21">
        <f>AQ744*'[1]diagram lines'!$G$38</f>
        <v>3.5328912378684096</v>
      </c>
      <c r="AY744" s="21">
        <f>AP744*'[1]diagram lines'!$G$41</f>
        <v>2.1413060901954766</v>
      </c>
      <c r="AZ744" s="21">
        <f t="shared" si="948"/>
        <v>13.932973034419806</v>
      </c>
      <c r="BA744" s="21">
        <f t="shared" si="949"/>
        <v>0.74179565388157276</v>
      </c>
      <c r="BB744" s="21">
        <f t="shared" si="950"/>
        <v>0.88431085623710559</v>
      </c>
      <c r="BC744" s="86">
        <f t="shared" si="951"/>
        <v>1.1308240681960771</v>
      </c>
      <c r="BX744" s="61">
        <f t="shared" si="952"/>
        <v>0.90894796937416777</v>
      </c>
      <c r="BY744" s="21">
        <f t="shared" si="953"/>
        <v>2.239559339008513E-3</v>
      </c>
      <c r="BZ744" s="21">
        <f t="shared" si="954"/>
        <v>0.17159422322479406</v>
      </c>
      <c r="CA744" s="21">
        <f t="shared" si="955"/>
        <v>9.4432963867493269E-6</v>
      </c>
      <c r="CB744" s="21">
        <f t="shared" si="956"/>
        <v>6.1031579679888669E-2</v>
      </c>
      <c r="CC744" s="21">
        <f t="shared" si="957"/>
        <v>7.507992669861855E-3</v>
      </c>
      <c r="CD744" s="21">
        <f t="shared" si="958"/>
        <v>2.3255086848635235E-3</v>
      </c>
      <c r="CE744" s="21">
        <f t="shared" si="959"/>
        <v>5.0196415834522112E-2</v>
      </c>
      <c r="CF744" s="21">
        <f t="shared" si="960"/>
        <v>7.2175738022261654E-2</v>
      </c>
      <c r="CG744" s="21">
        <f t="shared" si="961"/>
        <v>9.1464447983014868E-2</v>
      </c>
      <c r="CH744" s="21">
        <f t="shared" si="962"/>
        <v>5.2721918503071639E-3</v>
      </c>
      <c r="CI744" s="21">
        <f t="shared" si="963"/>
        <v>0.33569955604883461</v>
      </c>
      <c r="CJ744" s="21">
        <f t="shared" si="964"/>
        <v>1.7084646260079115</v>
      </c>
      <c r="CL744" s="68">
        <f t="shared" si="965"/>
        <v>0.53202621554890694</v>
      </c>
      <c r="CM744" s="19">
        <f t="shared" si="966"/>
        <v>1.3108608190744841E-3</v>
      </c>
      <c r="CN744" s="19">
        <f t="shared" si="967"/>
        <v>0.10043767989844202</v>
      </c>
      <c r="CO744" s="19">
        <f t="shared" si="968"/>
        <v>5.5273584498000592E-6</v>
      </c>
      <c r="CP744" s="19">
        <f t="shared" si="969"/>
        <v>3.572305727072516E-2</v>
      </c>
      <c r="CQ744" s="19">
        <f t="shared" si="970"/>
        <v>4.3945847959436105E-3</v>
      </c>
      <c r="CR744" s="19">
        <f t="shared" si="971"/>
        <v>1.3611687649029232E-3</v>
      </c>
      <c r="CS744" s="19">
        <f t="shared" si="972"/>
        <v>2.9381009750148415E-2</v>
      </c>
      <c r="CT744" s="19">
        <f t="shared" si="973"/>
        <v>4.2245965718887189E-2</v>
      </c>
      <c r="CU744" s="19">
        <f t="shared" si="974"/>
        <v>5.3536050200076735E-2</v>
      </c>
      <c r="CV744" s="19">
        <f t="shared" si="975"/>
        <v>3.0859239167429797E-3</v>
      </c>
      <c r="CW744" s="19">
        <f t="shared" si="976"/>
        <v>0.1964919559576998</v>
      </c>
      <c r="CX744" s="19">
        <f t="shared" si="977"/>
        <v>1</v>
      </c>
      <c r="CZ744" s="68">
        <f t="shared" si="978"/>
        <v>2.5805000000000001E-5</v>
      </c>
      <c r="DA744" s="19">
        <f t="shared" si="979"/>
        <v>1.7443319999999998E-5</v>
      </c>
      <c r="DB744" s="19">
        <f t="shared" si="980"/>
        <v>3.667E-5</v>
      </c>
      <c r="DC744" s="19">
        <f t="shared" si="981"/>
        <v>3.8299119999999995E-5</v>
      </c>
      <c r="DD744" s="19">
        <f t="shared" si="982"/>
        <v>1.2161559999999998E-5</v>
      </c>
      <c r="DE744" s="19">
        <f t="shared" si="983"/>
        <v>1.2161559999999998E-5</v>
      </c>
      <c r="DF744" s="19">
        <f t="shared" si="984"/>
        <v>1.0715359999999998E-5</v>
      </c>
      <c r="DG744" s="19">
        <f t="shared" si="985"/>
        <v>1.5130319999999998E-5</v>
      </c>
      <c r="DH744" s="19">
        <f t="shared" si="986"/>
        <v>2.3744240000000002E-5</v>
      </c>
      <c r="DI744" s="19">
        <f t="shared" si="987"/>
        <v>3.6498439999999992E-5</v>
      </c>
      <c r="DJ744" s="19">
        <f t="shared" si="988"/>
        <v>0</v>
      </c>
      <c r="DK744" s="19">
        <f t="shared" si="989"/>
        <v>1.9662279999999995E-5</v>
      </c>
      <c r="DM744" s="68">
        <f t="shared" si="990"/>
        <v>1238.6799081642444</v>
      </c>
      <c r="DN744" s="19">
        <f t="shared" si="991"/>
        <v>6.0029605733122935</v>
      </c>
      <c r="DO744" s="19">
        <f t="shared" si="992"/>
        <v>279.26440802959223</v>
      </c>
      <c r="DP744" s="19">
        <f t="shared" si="993"/>
        <v>2.3046583599011451E-2</v>
      </c>
      <c r="DQ744" s="19">
        <f t="shared" si="994"/>
        <v>211.05036400770979</v>
      </c>
      <c r="DR744" s="19">
        <f t="shared" si="995"/>
        <v>25.634198690319316</v>
      </c>
      <c r="DS744" s="19">
        <f t="shared" si="996"/>
        <v>5.1192961529605929</v>
      </c>
      <c r="DT744" s="19">
        <f t="shared" si="997"/>
        <v>108.89968135428222</v>
      </c>
      <c r="DU744" s="19">
        <f t="shared" si="998"/>
        <v>110.29316646537505</v>
      </c>
      <c r="DV744" s="19">
        <f t="shared" si="999"/>
        <v>138.17291722186565</v>
      </c>
      <c r="DX744" s="19">
        <f t="shared" si="1000"/>
        <v>180.08008462689736</v>
      </c>
      <c r="DZ744" s="68">
        <f t="shared" si="1001"/>
        <v>2303.220031870158</v>
      </c>
      <c r="EA744" s="21">
        <f t="shared" si="1002"/>
        <v>2.3032200318701581</v>
      </c>
      <c r="EB744" s="92">
        <f t="shared" si="1003"/>
        <v>868</v>
      </c>
    </row>
    <row r="745" spans="1:132" x14ac:dyDescent="0.3">
      <c r="A745" s="19">
        <f>'A. Thermody. result (all suite)'!C701</f>
        <v>866</v>
      </c>
      <c r="B745" s="19" t="str">
        <f>'A. Thermody. result (all suite)'!A701</f>
        <v>Basanite</v>
      </c>
      <c r="C745" s="24">
        <f>'A. Thermody. result (all suite)'!G701</f>
        <v>33.139105999999998</v>
      </c>
      <c r="D745" s="19">
        <f>'A. Thermody. result (all suite)'!D701</f>
        <v>5000</v>
      </c>
      <c r="E745" s="61">
        <f>'A. Thermody. result (all suite)'!I701</f>
        <v>54.592672</v>
      </c>
      <c r="F745" s="21">
        <f>'A. Thermody. result (all suite)'!J701</f>
        <v>0.17624100000000001</v>
      </c>
      <c r="G745" s="21">
        <f>'A. Thermody. result (all suite)'!K701</f>
        <v>17.4697</v>
      </c>
      <c r="H745" s="21">
        <f>'A. Thermody. result (all suite)'!L701</f>
        <v>1.4369999999999999E-3</v>
      </c>
      <c r="I745" s="21">
        <f>'A. Thermody. result (all suite)'!M701</f>
        <v>4.2842330000000004</v>
      </c>
      <c r="J745" s="21">
        <f>'A. Thermody. result (all suite)'!N701</f>
        <v>0.54321900000000001</v>
      </c>
      <c r="K745" s="21">
        <f>'A. Thermody. result (all suite)'!O701</f>
        <v>8.9936000000000002E-2</v>
      </c>
      <c r="L745" s="21">
        <f>'A. Thermody. result (all suite)'!P701</f>
        <v>2.8093859999999999</v>
      </c>
      <c r="M745" s="21">
        <f>'A. Thermody. result (all suite)'!Q701</f>
        <v>4.5087339999999996</v>
      </c>
      <c r="N745" s="21">
        <f>'A. Thermody. result (all suite)'!R701</f>
        <v>8.6112559999999991</v>
      </c>
      <c r="O745" s="21">
        <f>'A. Thermody. result (all suite)'!S701</f>
        <v>0.75959699999999997</v>
      </c>
      <c r="P745" s="21">
        <f>'A. Thermody. result (all suite)'!T701</f>
        <v>6.1535890000000002</v>
      </c>
      <c r="Q745" s="21">
        <f t="shared" si="921"/>
        <v>99.999999999999986</v>
      </c>
      <c r="S745" s="19">
        <f t="shared" si="922"/>
        <v>1139</v>
      </c>
      <c r="T745" s="19">
        <f t="shared" si="923"/>
        <v>0.5</v>
      </c>
      <c r="V745" s="61">
        <f t="shared" si="924"/>
        <v>51.233263341001916</v>
      </c>
      <c r="W745" s="21">
        <f t="shared" si="925"/>
        <v>0.16539585321051001</v>
      </c>
      <c r="X745" s="21">
        <f t="shared" si="926"/>
        <v>16.394686462467</v>
      </c>
      <c r="Y745" s="21">
        <f t="shared" si="927"/>
        <v>1.3485729260699999E-3</v>
      </c>
      <c r="Z745" s="21">
        <f t="shared" si="928"/>
        <v>4.0205989093776306</v>
      </c>
      <c r="AA745" s="21">
        <f t="shared" si="929"/>
        <v>0.50979153537009003</v>
      </c>
      <c r="AB745" s="21">
        <f t="shared" si="930"/>
        <v>8.4401708196959996E-2</v>
      </c>
      <c r="AC745" s="21">
        <f t="shared" si="931"/>
        <v>2.63650793213646</v>
      </c>
      <c r="AD745" s="21">
        <f t="shared" si="932"/>
        <v>4.2312850405367399</v>
      </c>
      <c r="AE745" s="21">
        <f t="shared" si="933"/>
        <v>8.0813546980221602</v>
      </c>
      <c r="AF745" s="21">
        <f t="shared" si="934"/>
        <v>0.7128545225636701</v>
      </c>
      <c r="AG745" s="21">
        <f t="shared" si="935"/>
        <v>88.071488575809212</v>
      </c>
      <c r="AH745" s="21"/>
      <c r="AI745" s="61">
        <f t="shared" si="936"/>
        <v>58.172359942459586</v>
      </c>
      <c r="AJ745" s="21">
        <f t="shared" si="937"/>
        <v>0.18779727228993337</v>
      </c>
      <c r="AK745" s="21">
        <f t="shared" si="938"/>
        <v>18.615203089652518</v>
      </c>
      <c r="AL745" s="21">
        <f t="shared" si="939"/>
        <v>1.5312253123883448E-3</v>
      </c>
      <c r="AM745" s="21">
        <f t="shared" si="940"/>
        <v>4.5651538022056064</v>
      </c>
      <c r="AN745" s="21">
        <f t="shared" si="941"/>
        <v>0.57883833192086598</v>
      </c>
      <c r="AO745" s="21">
        <f t="shared" si="942"/>
        <v>9.5833180024327197E-2</v>
      </c>
      <c r="AP745" s="21">
        <f t="shared" si="943"/>
        <v>2.9935998298325974</v>
      </c>
      <c r="AQ745" s="21">
        <f t="shared" si="944"/>
        <v>4.8043755237480523</v>
      </c>
      <c r="AR745" s="21">
        <f t="shared" si="945"/>
        <v>9.1759033811106523</v>
      </c>
      <c r="AS745" s="21">
        <f t="shared" si="946"/>
        <v>0.80940442144345837</v>
      </c>
      <c r="AT745" s="21">
        <f t="shared" si="947"/>
        <v>100</v>
      </c>
      <c r="AU745" s="21"/>
      <c r="AV745" s="21">
        <f>AR745*'[1]diagram lines'!$G$39</f>
        <v>7.6169738937296021</v>
      </c>
      <c r="AW745" s="21">
        <f>AK745*'[1]diagram lines'!$G$40</f>
        <v>9.8524011330914902</v>
      </c>
      <c r="AX745" s="21">
        <f>AQ745*'[1]diagram lines'!$G$38</f>
        <v>3.5641366018382619</v>
      </c>
      <c r="AY745" s="21">
        <f>AP745*'[1]diagram lines'!$G$41</f>
        <v>2.1393989654071124</v>
      </c>
      <c r="AZ745" s="21">
        <f t="shared" si="948"/>
        <v>13.980278904858704</v>
      </c>
      <c r="BA745" s="21">
        <f t="shared" si="949"/>
        <v>0.73964146506227979</v>
      </c>
      <c r="BB745" s="21">
        <f t="shared" si="950"/>
        <v>0.88116481247519485</v>
      </c>
      <c r="BC745" s="86">
        <f t="shared" si="951"/>
        <v>1.134861476357637</v>
      </c>
      <c r="BX745" s="61">
        <f t="shared" si="952"/>
        <v>0.90866631158455391</v>
      </c>
      <c r="BY745" s="21">
        <f t="shared" si="953"/>
        <v>2.206321982974462E-3</v>
      </c>
      <c r="BZ745" s="21">
        <f t="shared" si="954"/>
        <v>0.17133876029815615</v>
      </c>
      <c r="CA745" s="21">
        <f t="shared" si="955"/>
        <v>8.9986849520946826E-6</v>
      </c>
      <c r="CB745" s="21">
        <f t="shared" si="956"/>
        <v>5.9627459986082126E-2</v>
      </c>
      <c r="CC745" s="21">
        <f t="shared" si="957"/>
        <v>7.6574429095009871E-3</v>
      </c>
      <c r="CD745" s="21">
        <f t="shared" si="958"/>
        <v>2.23166253101737E-3</v>
      </c>
      <c r="CE745" s="21">
        <f t="shared" si="959"/>
        <v>5.0096041369472183E-2</v>
      </c>
      <c r="CF745" s="21">
        <f t="shared" si="960"/>
        <v>7.2733247297951276E-2</v>
      </c>
      <c r="CG745" s="21">
        <f t="shared" si="961"/>
        <v>9.1414607218683636E-2</v>
      </c>
      <c r="CH745" s="21">
        <f t="shared" si="962"/>
        <v>5.3513850532604414E-3</v>
      </c>
      <c r="CI745" s="21">
        <f t="shared" si="963"/>
        <v>0.34148662597114321</v>
      </c>
      <c r="CJ745" s="21">
        <f t="shared" si="964"/>
        <v>1.712818864887748</v>
      </c>
      <c r="CL745" s="68">
        <f t="shared" si="965"/>
        <v>0.53050928513921092</v>
      </c>
      <c r="CM745" s="19">
        <f t="shared" si="966"/>
        <v>1.288123355133093E-3</v>
      </c>
      <c r="CN745" s="19">
        <f t="shared" si="967"/>
        <v>0.10003320480089707</v>
      </c>
      <c r="CO745" s="19">
        <f t="shared" si="968"/>
        <v>5.2537283051727853E-6</v>
      </c>
      <c r="CP745" s="19">
        <f t="shared" si="969"/>
        <v>3.4812472707083299E-2</v>
      </c>
      <c r="CQ745" s="19">
        <f t="shared" si="970"/>
        <v>4.4706670778073363E-3</v>
      </c>
      <c r="CR745" s="19">
        <f t="shared" si="971"/>
        <v>1.3029180007096811E-3</v>
      </c>
      <c r="CS745" s="19">
        <f t="shared" si="972"/>
        <v>2.9247716963203402E-2</v>
      </c>
      <c r="CT745" s="19">
        <f t="shared" si="973"/>
        <v>4.2464062481421788E-2</v>
      </c>
      <c r="CU745" s="19">
        <f t="shared" si="974"/>
        <v>5.3370854964675217E-2</v>
      </c>
      <c r="CV745" s="19">
        <f t="shared" si="975"/>
        <v>3.1243146388460355E-3</v>
      </c>
      <c r="CW745" s="19">
        <f t="shared" si="976"/>
        <v>0.19937112614270688</v>
      </c>
      <c r="CX745" s="19">
        <f t="shared" si="977"/>
        <v>0.99999999999999978</v>
      </c>
      <c r="CZ745" s="68">
        <f t="shared" si="978"/>
        <v>2.5805000000000001E-5</v>
      </c>
      <c r="DA745" s="19">
        <f t="shared" si="979"/>
        <v>1.7428839999999994E-5</v>
      </c>
      <c r="DB745" s="19">
        <f t="shared" si="980"/>
        <v>3.667E-5</v>
      </c>
      <c r="DC745" s="19">
        <f t="shared" si="981"/>
        <v>3.8280939999999991E-5</v>
      </c>
      <c r="DD745" s="19">
        <f t="shared" si="982"/>
        <v>1.2155719999999998E-5</v>
      </c>
      <c r="DE745" s="19">
        <f t="shared" si="983"/>
        <v>1.2155719999999998E-5</v>
      </c>
      <c r="DF745" s="19">
        <f t="shared" si="984"/>
        <v>1.0708819999999998E-5</v>
      </c>
      <c r="DG745" s="19">
        <f t="shared" si="985"/>
        <v>1.5122839999999998E-5</v>
      </c>
      <c r="DH745" s="19">
        <f t="shared" si="986"/>
        <v>2.3728879999999998E-5</v>
      </c>
      <c r="DI745" s="19">
        <f t="shared" si="987"/>
        <v>3.6474279999999996E-5</v>
      </c>
      <c r="DJ745" s="19">
        <f t="shared" si="988"/>
        <v>0</v>
      </c>
      <c r="DK745" s="19">
        <f t="shared" si="989"/>
        <v>1.9643359999999996E-5</v>
      </c>
      <c r="DM745" s="68">
        <f t="shared" si="990"/>
        <v>1235.1481438156864</v>
      </c>
      <c r="DN745" s="19">
        <f t="shared" si="991"/>
        <v>5.9037373461476212</v>
      </c>
      <c r="DO745" s="19">
        <f t="shared" si="992"/>
        <v>278.13977533404591</v>
      </c>
      <c r="DP745" s="19">
        <f t="shared" si="993"/>
        <v>2.1916072934808871E-2</v>
      </c>
      <c r="DQ745" s="19">
        <f t="shared" si="994"/>
        <v>205.76947840226126</v>
      </c>
      <c r="DR745" s="19">
        <f t="shared" si="995"/>
        <v>26.090525489206108</v>
      </c>
      <c r="DS745" s="19">
        <f t="shared" si="996"/>
        <v>4.9032101976315001</v>
      </c>
      <c r="DT745" s="19">
        <f t="shared" si="997"/>
        <v>108.45925549013592</v>
      </c>
      <c r="DU745" s="19">
        <f t="shared" si="998"/>
        <v>110.93432278402256</v>
      </c>
      <c r="DV745" s="19">
        <f t="shared" si="999"/>
        <v>137.83780070977156</v>
      </c>
      <c r="DX745" s="19">
        <f t="shared" si="1000"/>
        <v>182.89476408779245</v>
      </c>
      <c r="DZ745" s="68">
        <f t="shared" si="1001"/>
        <v>2296.1029297296359</v>
      </c>
      <c r="EA745" s="21">
        <f t="shared" si="1002"/>
        <v>2.2961029297296358</v>
      </c>
      <c r="EB745" s="92">
        <f t="shared" si="1003"/>
        <v>866</v>
      </c>
    </row>
    <row r="746" spans="1:132" x14ac:dyDescent="0.3">
      <c r="A746" s="19">
        <f>'A. Thermody. result (all suite)'!C702</f>
        <v>864</v>
      </c>
      <c r="B746" s="19" t="str">
        <f>'A. Thermody. result (all suite)'!A702</f>
        <v>Basanite</v>
      </c>
      <c r="C746" s="24">
        <f>'A. Thermody. result (all suite)'!G702</f>
        <v>32.498373999999998</v>
      </c>
      <c r="D746" s="19">
        <f>'A. Thermody. result (all suite)'!D702</f>
        <v>5000</v>
      </c>
      <c r="E746" s="61">
        <f>'A. Thermody. result (all suite)'!I702</f>
        <v>54.571587999999998</v>
      </c>
      <c r="F746" s="21">
        <f>'A. Thermody. result (all suite)'!J702</f>
        <v>0.173537</v>
      </c>
      <c r="G746" s="21">
        <f>'A. Thermody. result (all suite)'!K702</f>
        <v>17.442755999999999</v>
      </c>
      <c r="H746" s="21">
        <f>'A. Thermody. result (all suite)'!L702</f>
        <v>1.371E-3</v>
      </c>
      <c r="I746" s="21">
        <f>'A. Thermody. result (all suite)'!M702</f>
        <v>4.1862579999999996</v>
      </c>
      <c r="J746" s="21">
        <f>'A. Thermody. result (all suite)'!N702</f>
        <v>0.553929</v>
      </c>
      <c r="K746" s="21">
        <f>'A. Thermody. result (all suite)'!O702</f>
        <v>8.6378999999999997E-2</v>
      </c>
      <c r="L746" s="21">
        <f>'A. Thermody. result (all suite)'!P702</f>
        <v>2.804535</v>
      </c>
      <c r="M746" s="21">
        <f>'A. Thermody. result (all suite)'!Q702</f>
        <v>4.5432350000000001</v>
      </c>
      <c r="N746" s="21">
        <f>'A. Thermody. result (all suite)'!R702</f>
        <v>8.6058420000000009</v>
      </c>
      <c r="O746" s="21">
        <f>'A. Thermody. result (all suite)'!S702</f>
        <v>0.77125900000000003</v>
      </c>
      <c r="P746" s="21">
        <f>'A. Thermody. result (all suite)'!T702</f>
        <v>6.2593100000000002</v>
      </c>
      <c r="Q746" s="21">
        <f t="shared" si="921"/>
        <v>99.999998999999988</v>
      </c>
      <c r="S746" s="19">
        <f t="shared" si="922"/>
        <v>1137</v>
      </c>
      <c r="T746" s="19">
        <f t="shared" si="923"/>
        <v>0.5</v>
      </c>
      <c r="V746" s="61">
        <f t="shared" si="924"/>
        <v>51.155783100999152</v>
      </c>
      <c r="W746" s="21">
        <f t="shared" si="925"/>
        <v>0.1626747810966778</v>
      </c>
      <c r="X746" s="21">
        <f t="shared" si="926"/>
        <v>16.350959818498438</v>
      </c>
      <c r="Y746" s="21">
        <f t="shared" si="927"/>
        <v>1.2851848590418485E-3</v>
      </c>
      <c r="Z746" s="21">
        <f t="shared" si="928"/>
        <v>3.9242271317598911</v>
      </c>
      <c r="AA746" s="21">
        <f t="shared" si="929"/>
        <v>0.51925686636337864</v>
      </c>
      <c r="AB746" s="21">
        <f t="shared" si="930"/>
        <v>8.0972270561032705E-2</v>
      </c>
      <c r="AC746" s="21">
        <f t="shared" si="931"/>
        <v>2.6289904585360544</v>
      </c>
      <c r="AD746" s="21">
        <f t="shared" si="932"/>
        <v>4.2588598344777484</v>
      </c>
      <c r="AE746" s="21">
        <f t="shared" si="933"/>
        <v>8.0671756657231377</v>
      </c>
      <c r="AF746" s="21">
        <f t="shared" si="934"/>
        <v>0.72298350780434506</v>
      </c>
      <c r="AG746" s="21">
        <f t="shared" si="935"/>
        <v>87.873168620678896</v>
      </c>
      <c r="AH746" s="21"/>
      <c r="AI746" s="61">
        <f t="shared" si="936"/>
        <v>58.215475672469189</v>
      </c>
      <c r="AJ746" s="21">
        <f t="shared" si="937"/>
        <v>0.18512451940693544</v>
      </c>
      <c r="AK746" s="21">
        <f t="shared" si="938"/>
        <v>18.607454442755376</v>
      </c>
      <c r="AL746" s="21">
        <f t="shared" si="939"/>
        <v>1.4625452560947147E-3</v>
      </c>
      <c r="AM746" s="21">
        <f t="shared" si="940"/>
        <v>4.4657853965634917</v>
      </c>
      <c r="AN746" s="21">
        <f t="shared" si="941"/>
        <v>0.59091628822997022</v>
      </c>
      <c r="AO746" s="21">
        <f t="shared" si="942"/>
        <v>9.2146751769661084E-2</v>
      </c>
      <c r="AP746" s="21">
        <f t="shared" si="943"/>
        <v>2.9918011377108611</v>
      </c>
      <c r="AQ746" s="21">
        <f t="shared" si="944"/>
        <v>4.8465986845904236</v>
      </c>
      <c r="AR746" s="21">
        <f t="shared" si="945"/>
        <v>9.1804765804527015</v>
      </c>
      <c r="AS746" s="21">
        <f t="shared" si="946"/>
        <v>0.82275798079529794</v>
      </c>
      <c r="AT746" s="21">
        <f t="shared" si="947"/>
        <v>100</v>
      </c>
      <c r="AU746" s="21"/>
      <c r="AV746" s="21">
        <f>AR746*'[1]diagram lines'!$G$39</f>
        <v>7.6207701346611394</v>
      </c>
      <c r="AW746" s="21">
        <f>AK746*'[1]diagram lines'!$G$40</f>
        <v>9.8483000348063072</v>
      </c>
      <c r="AX746" s="21">
        <f>AQ746*'[1]diagram lines'!$G$38</f>
        <v>3.5954599470388464</v>
      </c>
      <c r="AY746" s="21">
        <f>AP746*'[1]diagram lines'!$G$41</f>
        <v>2.1381135163547773</v>
      </c>
      <c r="AZ746" s="21">
        <f t="shared" si="948"/>
        <v>14.027075265043125</v>
      </c>
      <c r="BA746" s="21">
        <f t="shared" si="949"/>
        <v>0.73746043468889344</v>
      </c>
      <c r="BB746" s="21">
        <f t="shared" si="950"/>
        <v>0.87804012248950325</v>
      </c>
      <c r="BC746" s="86">
        <f t="shared" si="951"/>
        <v>1.1389001190113095</v>
      </c>
      <c r="BX746" s="61">
        <f t="shared" si="952"/>
        <v>0.90831537949400798</v>
      </c>
      <c r="BY746" s="21">
        <f t="shared" si="953"/>
        <v>2.1724712068102153E-3</v>
      </c>
      <c r="BZ746" s="21">
        <f t="shared" si="954"/>
        <v>0.17107449980384465</v>
      </c>
      <c r="CA746" s="21">
        <f t="shared" si="955"/>
        <v>8.5853841818523397E-6</v>
      </c>
      <c r="CB746" s="21">
        <f t="shared" si="956"/>
        <v>5.8263855254001393E-2</v>
      </c>
      <c r="CC746" s="21">
        <f t="shared" si="957"/>
        <v>7.8084155624471383E-3</v>
      </c>
      <c r="CD746" s="21">
        <f t="shared" si="958"/>
        <v>2.1433995037220843E-3</v>
      </c>
      <c r="CE746" s="21">
        <f t="shared" si="959"/>
        <v>5.0009539942938663E-2</v>
      </c>
      <c r="CF746" s="21">
        <f t="shared" si="960"/>
        <v>7.3289804807226966E-2</v>
      </c>
      <c r="CG746" s="21">
        <f t="shared" si="961"/>
        <v>9.1357133757961784E-2</v>
      </c>
      <c r="CH746" s="21">
        <f t="shared" si="962"/>
        <v>5.4335442146198508E-3</v>
      </c>
      <c r="CI746" s="21">
        <f t="shared" si="963"/>
        <v>0.34735349611542732</v>
      </c>
      <c r="CJ746" s="21">
        <f t="shared" si="964"/>
        <v>1.7172301250471897</v>
      </c>
      <c r="CL746" s="68">
        <f t="shared" si="965"/>
        <v>0.52894214132718365</v>
      </c>
      <c r="CM746" s="19">
        <f t="shared" si="966"/>
        <v>1.2651019657313055E-3</v>
      </c>
      <c r="CN746" s="19">
        <f t="shared" si="967"/>
        <v>9.9622349566656651E-2</v>
      </c>
      <c r="CO746" s="19">
        <f t="shared" si="968"/>
        <v>4.9995536746226207E-6</v>
      </c>
      <c r="CP746" s="19">
        <f t="shared" si="969"/>
        <v>3.392897341141176E-2</v>
      </c>
      <c r="CQ746" s="19">
        <f t="shared" si="970"/>
        <v>4.5470991036990812E-3</v>
      </c>
      <c r="CR746" s="19">
        <f t="shared" si="971"/>
        <v>1.2481725497700451E-3</v>
      </c>
      <c r="CS746" s="19">
        <f t="shared" si="972"/>
        <v>2.9122212109786039E-2</v>
      </c>
      <c r="CT746" s="19">
        <f t="shared" si="973"/>
        <v>4.2679081701535462E-2</v>
      </c>
      <c r="CU746" s="19">
        <f t="shared" si="974"/>
        <v>5.3200285986976424E-2</v>
      </c>
      <c r="CV746" s="19">
        <f t="shared" si="975"/>
        <v>3.1641328295883091E-3</v>
      </c>
      <c r="CW746" s="19">
        <f t="shared" si="976"/>
        <v>0.20227544989398669</v>
      </c>
      <c r="CX746" s="19">
        <f t="shared" si="977"/>
        <v>1</v>
      </c>
      <c r="CZ746" s="68">
        <f t="shared" si="978"/>
        <v>2.5805000000000001E-5</v>
      </c>
      <c r="DA746" s="19">
        <f t="shared" si="979"/>
        <v>1.7414359999999998E-5</v>
      </c>
      <c r="DB746" s="19">
        <f t="shared" si="980"/>
        <v>3.667E-5</v>
      </c>
      <c r="DC746" s="19">
        <f t="shared" si="981"/>
        <v>3.8262759999999993E-5</v>
      </c>
      <c r="DD746" s="19">
        <f t="shared" si="982"/>
        <v>1.2149879999999997E-5</v>
      </c>
      <c r="DE746" s="19">
        <f t="shared" si="983"/>
        <v>1.2149879999999997E-5</v>
      </c>
      <c r="DF746" s="19">
        <f t="shared" si="984"/>
        <v>1.0702279999999998E-5</v>
      </c>
      <c r="DG746" s="19">
        <f t="shared" si="985"/>
        <v>1.5115359999999998E-5</v>
      </c>
      <c r="DH746" s="19">
        <f t="shared" si="986"/>
        <v>2.3713520000000001E-5</v>
      </c>
      <c r="DI746" s="19">
        <f t="shared" si="987"/>
        <v>3.6450119999999993E-5</v>
      </c>
      <c r="DJ746" s="19">
        <f t="shared" si="988"/>
        <v>0</v>
      </c>
      <c r="DK746" s="19">
        <f t="shared" si="989"/>
        <v>1.9624439999999994E-5</v>
      </c>
      <c r="DM746" s="68">
        <f t="shared" si="990"/>
        <v>1231.4994710690637</v>
      </c>
      <c r="DN746" s="19">
        <f t="shared" si="991"/>
        <v>5.8030467397375896</v>
      </c>
      <c r="DO746" s="19">
        <f t="shared" si="992"/>
        <v>276.99740283109657</v>
      </c>
      <c r="DP746" s="19">
        <f t="shared" si="993"/>
        <v>2.0865685755561972E-2</v>
      </c>
      <c r="DQ746" s="19">
        <f t="shared" si="994"/>
        <v>200.64368862984122</v>
      </c>
      <c r="DR746" s="19">
        <f t="shared" si="995"/>
        <v>26.54933303180055</v>
      </c>
      <c r="DS746" s="19">
        <f t="shared" si="996"/>
        <v>4.7000595906416978</v>
      </c>
      <c r="DT746" s="19">
        <f t="shared" si="997"/>
        <v>108.04728799822176</v>
      </c>
      <c r="DU746" s="19">
        <f t="shared" si="998"/>
        <v>111.56826463039579</v>
      </c>
      <c r="DV746" s="19">
        <f t="shared" si="999"/>
        <v>137.48835230098504</v>
      </c>
      <c r="DX746" s="19">
        <f t="shared" si="1000"/>
        <v>185.73796791600887</v>
      </c>
      <c r="DZ746" s="68">
        <f t="shared" si="1001"/>
        <v>2289.0557404235483</v>
      </c>
      <c r="EA746" s="21">
        <f t="shared" si="1002"/>
        <v>2.2890557404235481</v>
      </c>
      <c r="EB746" s="92">
        <f t="shared" si="1003"/>
        <v>864</v>
      </c>
    </row>
    <row r="747" spans="1:132" x14ac:dyDescent="0.3">
      <c r="A747" s="19">
        <f>'A. Thermody. result (all suite)'!C703</f>
        <v>862</v>
      </c>
      <c r="B747" s="19" t="str">
        <f>'A. Thermody. result (all suite)'!A703</f>
        <v>Basanite</v>
      </c>
      <c r="C747" s="24">
        <f>'A. Thermody. result (all suite)'!G703</f>
        <v>31.875498</v>
      </c>
      <c r="D747" s="19">
        <f>'A. Thermody. result (all suite)'!D703</f>
        <v>5000</v>
      </c>
      <c r="E747" s="61">
        <f>'A. Thermody. result (all suite)'!I703</f>
        <v>54.546342000000003</v>
      </c>
      <c r="F747" s="21">
        <f>'A. Thermody. result (all suite)'!J703</f>
        <v>0.170789</v>
      </c>
      <c r="G747" s="21">
        <f>'A. Thermody. result (all suite)'!K703</f>
        <v>17.41489</v>
      </c>
      <c r="H747" s="21">
        <f>'A. Thermody. result (all suite)'!L703</f>
        <v>1.3079999999999999E-3</v>
      </c>
      <c r="I747" s="21">
        <f>'A. Thermody. result (all suite)'!M703</f>
        <v>4.0911090000000003</v>
      </c>
      <c r="J747" s="21">
        <f>'A. Thermody. result (all suite)'!N703</f>
        <v>0.56475399999999998</v>
      </c>
      <c r="K747" s="21">
        <f>'A. Thermody. result (all suite)'!O703</f>
        <v>8.3027000000000004E-2</v>
      </c>
      <c r="L747" s="21">
        <f>'A. Thermody. result (all suite)'!P703</f>
        <v>2.800475</v>
      </c>
      <c r="M747" s="21">
        <f>'A. Thermody. result (all suite)'!Q703</f>
        <v>4.5777020000000004</v>
      </c>
      <c r="N747" s="21">
        <f>'A. Thermody. result (all suite)'!R703</f>
        <v>8.5997109999999992</v>
      </c>
      <c r="O747" s="21">
        <f>'A. Thermody. result (all suite)'!S703</f>
        <v>0.78336300000000003</v>
      </c>
      <c r="P747" s="21">
        <f>'A. Thermody. result (all suite)'!T703</f>
        <v>6.3665310000000002</v>
      </c>
      <c r="Q747" s="21">
        <f t="shared" si="921"/>
        <v>100.000001</v>
      </c>
      <c r="S747" s="19">
        <f t="shared" si="922"/>
        <v>1135</v>
      </c>
      <c r="T747" s="19">
        <f t="shared" si="923"/>
        <v>0.5</v>
      </c>
      <c r="V747" s="61">
        <f t="shared" si="924"/>
        <v>51.073632261931088</v>
      </c>
      <c r="W747" s="21">
        <f t="shared" si="925"/>
        <v>0.15991566547914335</v>
      </c>
      <c r="X747" s="21">
        <f t="shared" si="926"/>
        <v>16.306165640621344</v>
      </c>
      <c r="Y747" s="21">
        <f t="shared" si="927"/>
        <v>1.2247257753527422E-3</v>
      </c>
      <c r="Z747" s="21">
        <f t="shared" si="928"/>
        <v>3.8306472798758278</v>
      </c>
      <c r="AA747" s="21">
        <f t="shared" si="929"/>
        <v>0.52879876187581232</v>
      </c>
      <c r="AB747" s="21">
        <f t="shared" si="930"/>
        <v>7.7741060359489397E-2</v>
      </c>
      <c r="AC747" s="21">
        <f t="shared" si="931"/>
        <v>2.6221818927606808</v>
      </c>
      <c r="AD747" s="21">
        <f t="shared" si="932"/>
        <v>4.2862611859967892</v>
      </c>
      <c r="AE747" s="21">
        <f t="shared" si="933"/>
        <v>8.0522077387496225</v>
      </c>
      <c r="AF747" s="21">
        <f t="shared" si="934"/>
        <v>0.73348995226120062</v>
      </c>
      <c r="AG747" s="21">
        <f t="shared" si="935"/>
        <v>87.672266165686366</v>
      </c>
      <c r="AH747" s="21"/>
      <c r="AI747" s="61">
        <f t="shared" si="936"/>
        <v>58.255175206045436</v>
      </c>
      <c r="AJ747" s="21">
        <f t="shared" si="937"/>
        <v>0.18240165615991796</v>
      </c>
      <c r="AK747" s="21">
        <f t="shared" si="938"/>
        <v>18.59900097689426</v>
      </c>
      <c r="AL747" s="21">
        <f t="shared" si="939"/>
        <v>1.3969363732861757E-3</v>
      </c>
      <c r="AM747" s="21">
        <f t="shared" si="940"/>
        <v>4.369280557475868</v>
      </c>
      <c r="AN747" s="21">
        <f t="shared" si="941"/>
        <v>0.60315397902053591</v>
      </c>
      <c r="AO747" s="21">
        <f t="shared" si="942"/>
        <v>8.8672351884427625E-2</v>
      </c>
      <c r="AP747" s="21">
        <f t="shared" si="943"/>
        <v>2.9908909709316536</v>
      </c>
      <c r="AQ747" s="21">
        <f t="shared" si="944"/>
        <v>4.8889590442392015</v>
      </c>
      <c r="AR747" s="21">
        <f t="shared" si="945"/>
        <v>9.184441204624795</v>
      </c>
      <c r="AS747" s="21">
        <f t="shared" si="946"/>
        <v>0.8366271163505955</v>
      </c>
      <c r="AT747" s="21">
        <f t="shared" si="947"/>
        <v>99.999999999999957</v>
      </c>
      <c r="AU747" s="21"/>
      <c r="AV747" s="21">
        <f>AR747*'[1]diagram lines'!$G$39</f>
        <v>7.6240611935970319</v>
      </c>
      <c r="AW747" s="21">
        <f>AK747*'[1]diagram lines'!$G$40</f>
        <v>9.8438258995402297</v>
      </c>
      <c r="AX747" s="21">
        <f>AQ747*'[1]diagram lines'!$G$38</f>
        <v>3.6268850734772267</v>
      </c>
      <c r="AY747" s="21">
        <f>AP747*'[1]diagram lines'!$G$41</f>
        <v>2.1374630587196655</v>
      </c>
      <c r="AZ747" s="21">
        <f t="shared" si="948"/>
        <v>14.073400248863997</v>
      </c>
      <c r="BA747" s="21">
        <f t="shared" si="949"/>
        <v>0.73524984634098778</v>
      </c>
      <c r="BB747" s="21">
        <f t="shared" si="950"/>
        <v>0.87493315369819624</v>
      </c>
      <c r="BC747" s="86">
        <f t="shared" si="951"/>
        <v>1.142944458983143</v>
      </c>
      <c r="BX747" s="61">
        <f t="shared" si="952"/>
        <v>0.90789517310252998</v>
      </c>
      <c r="BY747" s="21">
        <f t="shared" si="953"/>
        <v>2.1380696044066101E-3</v>
      </c>
      <c r="BZ747" s="21">
        <f t="shared" si="954"/>
        <v>0.17080119654766576</v>
      </c>
      <c r="CA747" s="21">
        <f t="shared" si="955"/>
        <v>8.1908698102573737E-6</v>
      </c>
      <c r="CB747" s="21">
        <f t="shared" si="956"/>
        <v>5.693958246346556E-2</v>
      </c>
      <c r="CC747" s="21">
        <f t="shared" si="957"/>
        <v>7.9610093036368759E-3</v>
      </c>
      <c r="CD747" s="21">
        <f t="shared" si="958"/>
        <v>2.0602233250620349E-3</v>
      </c>
      <c r="CE747" s="21">
        <f t="shared" si="959"/>
        <v>4.993714336661912E-2</v>
      </c>
      <c r="CF747" s="21">
        <f t="shared" si="960"/>
        <v>7.384581384094209E-2</v>
      </c>
      <c r="CG747" s="21">
        <f t="shared" si="961"/>
        <v>9.1292048832271752E-2</v>
      </c>
      <c r="CH747" s="21">
        <f t="shared" si="962"/>
        <v>5.5188172800541063E-3</v>
      </c>
      <c r="CI747" s="21">
        <f t="shared" si="963"/>
        <v>0.35330360710321868</v>
      </c>
      <c r="CJ747" s="21">
        <f t="shared" si="964"/>
        <v>1.7217008756396828</v>
      </c>
      <c r="CL747" s="68">
        <f t="shared" si="965"/>
        <v>0.52732456952791495</v>
      </c>
      <c r="CM747" s="19">
        <f t="shared" si="966"/>
        <v>1.2418356955369667E-3</v>
      </c>
      <c r="CN747" s="19">
        <f t="shared" si="967"/>
        <v>9.92049193703326E-2</v>
      </c>
      <c r="CO747" s="19">
        <f t="shared" si="968"/>
        <v>4.7574290785059448E-6</v>
      </c>
      <c r="CP747" s="19">
        <f t="shared" si="969"/>
        <v>3.3071704422703602E-2</v>
      </c>
      <c r="CQ747" s="19">
        <f t="shared" si="970"/>
        <v>4.6239212724330141E-3</v>
      </c>
      <c r="CR747" s="19">
        <f t="shared" si="971"/>
        <v>1.1966209428200339E-3</v>
      </c>
      <c r="CS747" s="19">
        <f t="shared" si="972"/>
        <v>2.9004540842825218E-2</v>
      </c>
      <c r="CT747" s="19">
        <f t="shared" si="973"/>
        <v>4.2891198399086214E-2</v>
      </c>
      <c r="CU747" s="19">
        <f t="shared" si="974"/>
        <v>5.3024337806852187E-2</v>
      </c>
      <c r="CV747" s="19">
        <f t="shared" si="975"/>
        <v>3.2054448935583181E-3</v>
      </c>
      <c r="CW747" s="19">
        <f t="shared" si="976"/>
        <v>0.20520614939685841</v>
      </c>
      <c r="CX747" s="19">
        <f t="shared" si="977"/>
        <v>1</v>
      </c>
      <c r="CZ747" s="68">
        <f t="shared" si="978"/>
        <v>2.5805000000000001E-5</v>
      </c>
      <c r="DA747" s="19">
        <f t="shared" si="979"/>
        <v>1.7399879999999994E-5</v>
      </c>
      <c r="DB747" s="19">
        <f t="shared" si="980"/>
        <v>3.667E-5</v>
      </c>
      <c r="DC747" s="19">
        <f t="shared" si="981"/>
        <v>3.8244579999999995E-5</v>
      </c>
      <c r="DD747" s="19">
        <f t="shared" si="982"/>
        <v>1.2144039999999999E-5</v>
      </c>
      <c r="DE747" s="19">
        <f t="shared" si="983"/>
        <v>1.2144039999999999E-5</v>
      </c>
      <c r="DF747" s="19">
        <f t="shared" si="984"/>
        <v>1.0695739999999998E-5</v>
      </c>
      <c r="DG747" s="19">
        <f t="shared" si="985"/>
        <v>1.5107879999999998E-5</v>
      </c>
      <c r="DH747" s="19">
        <f t="shared" si="986"/>
        <v>2.369816E-5</v>
      </c>
      <c r="DI747" s="19">
        <f t="shared" si="987"/>
        <v>3.642595999999999E-5</v>
      </c>
      <c r="DJ747" s="19">
        <f t="shared" si="988"/>
        <v>0</v>
      </c>
      <c r="DK747" s="19">
        <f t="shared" si="989"/>
        <v>1.9605519999999995E-5</v>
      </c>
      <c r="DM747" s="68">
        <f t="shared" si="990"/>
        <v>1227.7333903211443</v>
      </c>
      <c r="DN747" s="19">
        <f t="shared" si="991"/>
        <v>5.7010643383456046</v>
      </c>
      <c r="DO747" s="19">
        <f t="shared" si="992"/>
        <v>275.83674881371996</v>
      </c>
      <c r="DP747" s="19">
        <f t="shared" si="993"/>
        <v>1.9864614791079271E-2</v>
      </c>
      <c r="DQ747" s="19">
        <f t="shared" si="994"/>
        <v>195.66816008274458</v>
      </c>
      <c r="DR747" s="19">
        <f t="shared" si="995"/>
        <v>27.010860888666212</v>
      </c>
      <c r="DS747" s="19">
        <f t="shared" si="996"/>
        <v>4.5086944891748839</v>
      </c>
      <c r="DT747" s="19">
        <f t="shared" si="997"/>
        <v>107.66399061057133</v>
      </c>
      <c r="DU747" s="19">
        <f t="shared" si="998"/>
        <v>112.19543579583203</v>
      </c>
      <c r="DV747" s="19">
        <f t="shared" si="999"/>
        <v>137.12452935778435</v>
      </c>
      <c r="DX747" s="19">
        <f t="shared" si="1000"/>
        <v>188.61090203837438</v>
      </c>
      <c r="DZ747" s="68">
        <f t="shared" si="1001"/>
        <v>2282.0736413511486</v>
      </c>
      <c r="EA747" s="21">
        <f t="shared" si="1002"/>
        <v>2.2820736413511487</v>
      </c>
      <c r="EB747" s="92">
        <f t="shared" si="1003"/>
        <v>862</v>
      </c>
    </row>
    <row r="748" spans="1:132" x14ac:dyDescent="0.3">
      <c r="A748" s="19">
        <f>'A. Thermody. result (all suite)'!C704</f>
        <v>860</v>
      </c>
      <c r="B748" s="19" t="str">
        <f>'A. Thermody. result (all suite)'!A704</f>
        <v>Basanite</v>
      </c>
      <c r="C748" s="24">
        <f>'A. Thermody. result (all suite)'!G704</f>
        <v>31.269472</v>
      </c>
      <c r="D748" s="19">
        <f>'A. Thermody. result (all suite)'!D704</f>
        <v>5000</v>
      </c>
      <c r="E748" s="61">
        <f>'A. Thermody. result (all suite)'!I704</f>
        <v>54.516928999999998</v>
      </c>
      <c r="F748" s="21">
        <f>'A. Thermody. result (all suite)'!J704</f>
        <v>0.16800200000000001</v>
      </c>
      <c r="G748" s="21">
        <f>'A. Thermody. result (all suite)'!K704</f>
        <v>17.38608</v>
      </c>
      <c r="H748" s="21">
        <f>'A. Thermody. result (all suite)'!L704</f>
        <v>1.248E-3</v>
      </c>
      <c r="I748" s="21">
        <f>'A. Thermody. result (all suite)'!M704</f>
        <v>3.9986989999999998</v>
      </c>
      <c r="J748" s="21">
        <f>'A. Thermody. result (all suite)'!N704</f>
        <v>0.57569899999999996</v>
      </c>
      <c r="K748" s="21">
        <f>'A. Thermody. result (all suite)'!O704</f>
        <v>7.9865000000000005E-2</v>
      </c>
      <c r="L748" s="21">
        <f>'A. Thermody. result (all suite)'!P704</f>
        <v>2.797215</v>
      </c>
      <c r="M748" s="21">
        <f>'A. Thermody. result (all suite)'!Q704</f>
        <v>4.6121569999999998</v>
      </c>
      <c r="N748" s="21">
        <f>'A. Thermody. result (all suite)'!R704</f>
        <v>8.5928620000000002</v>
      </c>
      <c r="O748" s="21">
        <f>'A. Thermody. result (all suite)'!S704</f>
        <v>0.79593000000000003</v>
      </c>
      <c r="P748" s="21">
        <f>'A. Thermody. result (all suite)'!T704</f>
        <v>6.475314</v>
      </c>
      <c r="Q748" s="21">
        <f t="shared" si="921"/>
        <v>99.999999999999986</v>
      </c>
      <c r="S748" s="19">
        <f t="shared" si="922"/>
        <v>1133</v>
      </c>
      <c r="T748" s="19">
        <f t="shared" si="923"/>
        <v>0.5</v>
      </c>
      <c r="V748" s="61">
        <f t="shared" si="924"/>
        <v>50.986786664092939</v>
      </c>
      <c r="W748" s="21">
        <f t="shared" si="925"/>
        <v>0.15712334297372002</v>
      </c>
      <c r="X748" s="21">
        <f t="shared" si="926"/>
        <v>16.260276727708799</v>
      </c>
      <c r="Y748" s="21">
        <f t="shared" si="927"/>
        <v>1.1671880812799999E-3</v>
      </c>
      <c r="Z748" s="21">
        <f t="shared" si="928"/>
        <v>3.7397706838351401</v>
      </c>
      <c r="AA748" s="21">
        <f t="shared" si="929"/>
        <v>0.53842068205513993</v>
      </c>
      <c r="AB748" s="21">
        <f t="shared" si="930"/>
        <v>7.4693490473900004E-2</v>
      </c>
      <c r="AC748" s="21">
        <f t="shared" si="931"/>
        <v>2.6160865454949001</v>
      </c>
      <c r="AD748" s="21">
        <f t="shared" si="932"/>
        <v>4.3135053520770201</v>
      </c>
      <c r="AE748" s="21">
        <f t="shared" si="933"/>
        <v>8.0364472039133208</v>
      </c>
      <c r="AF748" s="21">
        <f t="shared" si="934"/>
        <v>0.74439103327980005</v>
      </c>
      <c r="AG748" s="21">
        <f t="shared" si="935"/>
        <v>87.468668913985979</v>
      </c>
      <c r="AH748" s="21"/>
      <c r="AI748" s="61">
        <f t="shared" si="936"/>
        <v>58.291485736717675</v>
      </c>
      <c r="AJ748" s="21">
        <f t="shared" si="937"/>
        <v>0.17963385624197659</v>
      </c>
      <c r="AK748" s="21">
        <f t="shared" si="938"/>
        <v>18.589829855189244</v>
      </c>
      <c r="AL748" s="21">
        <f t="shared" si="939"/>
        <v>1.3344070462850842E-3</v>
      </c>
      <c r="AM748" s="21">
        <f t="shared" si="940"/>
        <v>4.2755545845938459</v>
      </c>
      <c r="AN748" s="21">
        <f t="shared" si="941"/>
        <v>0.61555833504749735</v>
      </c>
      <c r="AO748" s="21">
        <f t="shared" si="942"/>
        <v>8.5394566307338354E-2</v>
      </c>
      <c r="AP748" s="21">
        <f t="shared" si="943"/>
        <v>2.9908841394025094</v>
      </c>
      <c r="AQ748" s="21">
        <f t="shared" si="944"/>
        <v>4.9314862174463752</v>
      </c>
      <c r="AR748" s="21">
        <f t="shared" si="945"/>
        <v>9.1878009619834469</v>
      </c>
      <c r="AS748" s="21">
        <f t="shared" si="946"/>
        <v>0.85103734002378784</v>
      </c>
      <c r="AT748" s="21">
        <f t="shared" si="947"/>
        <v>100</v>
      </c>
      <c r="AU748" s="21"/>
      <c r="AV748" s="21">
        <f>AR748*'[1]diagram lines'!$G$39</f>
        <v>7.6268501488668523</v>
      </c>
      <c r="AW748" s="21">
        <f>AK748*'[1]diagram lines'!$G$40</f>
        <v>9.8389719331643022</v>
      </c>
      <c r="AX748" s="21">
        <f>AQ748*'[1]diagram lines'!$G$38</f>
        <v>3.6584339509226256</v>
      </c>
      <c r="AY748" s="21">
        <f>AP748*'[1]diagram lines'!$G$41</f>
        <v>2.1374581765152247</v>
      </c>
      <c r="AZ748" s="21">
        <f t="shared" si="948"/>
        <v>14.119287179429822</v>
      </c>
      <c r="BA748" s="21">
        <f t="shared" si="949"/>
        <v>0.73300758746840688</v>
      </c>
      <c r="BB748" s="21">
        <f t="shared" si="950"/>
        <v>0.87184087225131024</v>
      </c>
      <c r="BC748" s="86">
        <f t="shared" si="951"/>
        <v>1.1469983019008398</v>
      </c>
      <c r="BX748" s="61">
        <f t="shared" si="952"/>
        <v>0.90740560918774971</v>
      </c>
      <c r="BY748" s="21">
        <f t="shared" si="953"/>
        <v>2.1031797696544818E-3</v>
      </c>
      <c r="BZ748" s="21">
        <f t="shared" si="954"/>
        <v>0.17051863475872892</v>
      </c>
      <c r="CA748" s="21">
        <f t="shared" si="955"/>
        <v>7.8151418373097879E-6</v>
      </c>
      <c r="CB748" s="21">
        <f t="shared" si="956"/>
        <v>5.5653430758524705E-2</v>
      </c>
      <c r="CC748" s="21">
        <f t="shared" si="957"/>
        <v>8.1152946151677469E-3</v>
      </c>
      <c r="CD748" s="21">
        <f t="shared" si="958"/>
        <v>1.9817617866004964E-3</v>
      </c>
      <c r="CE748" s="21">
        <f t="shared" si="959"/>
        <v>4.9879012125534951E-2</v>
      </c>
      <c r="CF748" s="21">
        <f t="shared" si="960"/>
        <v>7.440162929504758E-2</v>
      </c>
      <c r="CG748" s="21">
        <f t="shared" si="961"/>
        <v>9.1219341825902342E-2</v>
      </c>
      <c r="CH748" s="21">
        <f t="shared" si="962"/>
        <v>5.607352195231923E-3</v>
      </c>
      <c r="CI748" s="21">
        <f t="shared" si="963"/>
        <v>0.35934039955604885</v>
      </c>
      <c r="CJ748" s="21">
        <f t="shared" si="964"/>
        <v>1.7262334610160293</v>
      </c>
      <c r="CL748" s="68">
        <f t="shared" si="965"/>
        <v>0.52565636669658078</v>
      </c>
      <c r="CM748" s="19">
        <f t="shared" si="966"/>
        <v>1.2183634584493506E-3</v>
      </c>
      <c r="CN748" s="19">
        <f t="shared" si="967"/>
        <v>9.8780749307434218E-2</v>
      </c>
      <c r="CO748" s="19">
        <f t="shared" si="968"/>
        <v>4.5272797763460911E-6</v>
      </c>
      <c r="CP748" s="19">
        <f t="shared" si="969"/>
        <v>3.2239805342301801E-2</v>
      </c>
      <c r="CQ748" s="19">
        <f t="shared" si="970"/>
        <v>4.7011570557734606E-3</v>
      </c>
      <c r="CR748" s="19">
        <f t="shared" si="971"/>
        <v>1.1480265163172471E-3</v>
      </c>
      <c r="CS748" s="19">
        <f t="shared" si="972"/>
        <v>2.8894708190963396E-2</v>
      </c>
      <c r="CT748" s="19">
        <f t="shared" si="973"/>
        <v>4.3100560251714826E-2</v>
      </c>
      <c r="CU748" s="19">
        <f t="shared" si="974"/>
        <v>5.2842992495471801E-2</v>
      </c>
      <c r="CV748" s="19">
        <f t="shared" si="975"/>
        <v>3.2483162456667584E-3</v>
      </c>
      <c r="CW748" s="19">
        <f t="shared" si="976"/>
        <v>0.20816442715954986</v>
      </c>
      <c r="CX748" s="19">
        <f t="shared" si="977"/>
        <v>0.99999999999999989</v>
      </c>
      <c r="CZ748" s="68">
        <f t="shared" si="978"/>
        <v>2.5805000000000001E-5</v>
      </c>
      <c r="DA748" s="19">
        <f t="shared" si="979"/>
        <v>1.7385399999999998E-5</v>
      </c>
      <c r="DB748" s="19">
        <f t="shared" si="980"/>
        <v>3.667E-5</v>
      </c>
      <c r="DC748" s="19">
        <f t="shared" si="981"/>
        <v>3.822639999999999E-5</v>
      </c>
      <c r="DD748" s="19">
        <f t="shared" si="982"/>
        <v>1.2138199999999998E-5</v>
      </c>
      <c r="DE748" s="19">
        <f t="shared" si="983"/>
        <v>1.2138199999999998E-5</v>
      </c>
      <c r="DF748" s="19">
        <f t="shared" si="984"/>
        <v>1.0689199999999998E-5</v>
      </c>
      <c r="DG748" s="19">
        <f t="shared" si="985"/>
        <v>1.5100399999999999E-5</v>
      </c>
      <c r="DH748" s="19">
        <f t="shared" si="986"/>
        <v>2.36828E-5</v>
      </c>
      <c r="DI748" s="19">
        <f t="shared" si="987"/>
        <v>3.6401799999999994E-5</v>
      </c>
      <c r="DJ748" s="19">
        <f t="shared" si="988"/>
        <v>0</v>
      </c>
      <c r="DK748" s="19">
        <f t="shared" si="989"/>
        <v>1.9586599999999996E-5</v>
      </c>
      <c r="DM748" s="68">
        <f t="shared" si="990"/>
        <v>1223.8494288366817</v>
      </c>
      <c r="DN748" s="19">
        <f t="shared" si="991"/>
        <v>5.5979657103623808</v>
      </c>
      <c r="DO748" s="19">
        <f t="shared" si="992"/>
        <v>274.65735476918445</v>
      </c>
      <c r="DP748" s="19">
        <f t="shared" si="993"/>
        <v>1.8912618177089849E-2</v>
      </c>
      <c r="DQ748" s="19">
        <f t="shared" si="994"/>
        <v>190.8380166618102</v>
      </c>
      <c r="DR748" s="19">
        <f t="shared" si="995"/>
        <v>27.475250163662597</v>
      </c>
      <c r="DS748" s="19">
        <f t="shared" si="996"/>
        <v>4.3282442659492819</v>
      </c>
      <c r="DT748" s="19">
        <f t="shared" si="997"/>
        <v>107.30942460790622</v>
      </c>
      <c r="DU748" s="19">
        <f t="shared" si="998"/>
        <v>112.8162096544244</v>
      </c>
      <c r="DV748" s="19">
        <f t="shared" si="999"/>
        <v>136.74625686294203</v>
      </c>
      <c r="DX748" s="19">
        <f t="shared" si="1000"/>
        <v>191.51475893800298</v>
      </c>
      <c r="DZ748" s="68">
        <f t="shared" si="1001"/>
        <v>2275.1518230891033</v>
      </c>
      <c r="EA748" s="21">
        <f t="shared" si="1002"/>
        <v>2.2751518230891032</v>
      </c>
      <c r="EB748" s="92">
        <f t="shared" si="1003"/>
        <v>860</v>
      </c>
    </row>
    <row r="749" spans="1:132" x14ac:dyDescent="0.3">
      <c r="A749" s="19">
        <f>'A. Thermody. result (all suite)'!C705</f>
        <v>858</v>
      </c>
      <c r="B749" s="19" t="str">
        <f>'A. Thermody. result (all suite)'!A705</f>
        <v>Basanite</v>
      </c>
      <c r="C749" s="24">
        <f>'A. Thermody. result (all suite)'!G705</f>
        <v>30.679362000000001</v>
      </c>
      <c r="D749" s="19">
        <f>'A. Thermody. result (all suite)'!D705</f>
        <v>5000</v>
      </c>
      <c r="E749" s="61">
        <f>'A. Thermody. result (all suite)'!I705</f>
        <v>54.483334999999997</v>
      </c>
      <c r="F749" s="21">
        <f>'A. Thermody. result (all suite)'!J705</f>
        <v>0.165183</v>
      </c>
      <c r="G749" s="21">
        <f>'A. Thermody. result (all suite)'!K705</f>
        <v>17.356300000000001</v>
      </c>
      <c r="H749" s="21">
        <f>'A. Thermody. result (all suite)'!L705</f>
        <v>1.1919999999999999E-3</v>
      </c>
      <c r="I749" s="21">
        <f>'A. Thermody. result (all suite)'!M705</f>
        <v>3.9089429999999998</v>
      </c>
      <c r="J749" s="21">
        <f>'A. Thermody. result (all suite)'!N705</f>
        <v>0.58677199999999996</v>
      </c>
      <c r="K749" s="21">
        <f>'A. Thermody. result (all suite)'!O705</f>
        <v>7.6878000000000002E-2</v>
      </c>
      <c r="L749" s="21">
        <f>'A. Thermody. result (all suite)'!P705</f>
        <v>2.794772</v>
      </c>
      <c r="M749" s="21">
        <f>'A. Thermody. result (all suite)'!Q705</f>
        <v>4.6466250000000002</v>
      </c>
      <c r="N749" s="21">
        <f>'A. Thermody. result (all suite)'!R705</f>
        <v>8.5852939999999993</v>
      </c>
      <c r="O749" s="21">
        <f>'A. Thermody. result (all suite)'!S705</f>
        <v>0.80898199999999998</v>
      </c>
      <c r="P749" s="21">
        <f>'A. Thermody. result (all suite)'!T705</f>
        <v>6.5857250000000001</v>
      </c>
      <c r="Q749" s="21">
        <f t="shared" si="921"/>
        <v>100.00000099999998</v>
      </c>
      <c r="S749" s="19">
        <f t="shared" si="922"/>
        <v>1131</v>
      </c>
      <c r="T749" s="19">
        <f t="shared" si="923"/>
        <v>0.5</v>
      </c>
      <c r="V749" s="61">
        <f t="shared" si="924"/>
        <v>50.895212421952472</v>
      </c>
      <c r="W749" s="21">
        <f t="shared" si="925"/>
        <v>0.15430450198203499</v>
      </c>
      <c r="X749" s="21">
        <f t="shared" si="926"/>
        <v>16.213261823255383</v>
      </c>
      <c r="Y749" s="21">
        <f t="shared" si="927"/>
        <v>1.1134981587850184E-3</v>
      </c>
      <c r="Z749" s="21">
        <f t="shared" si="928"/>
        <v>3.6515107661875721</v>
      </c>
      <c r="AA749" s="21">
        <f t="shared" si="929"/>
        <v>0.54812881008943193</v>
      </c>
      <c r="AB749" s="21">
        <f t="shared" si="930"/>
        <v>7.1815026385129738E-2</v>
      </c>
      <c r="AC749" s="21">
        <f t="shared" si="931"/>
        <v>2.6107160035435601</v>
      </c>
      <c r="AD749" s="21">
        <f t="shared" si="932"/>
        <v>4.3406110587788893</v>
      </c>
      <c r="AE749" s="21">
        <f t="shared" si="933"/>
        <v>8.0198901523725379</v>
      </c>
      <c r="AF749" s="21">
        <f t="shared" si="934"/>
        <v>0.7557046707132733</v>
      </c>
      <c r="AG749" s="21">
        <f t="shared" si="935"/>
        <v>87.262268733419063</v>
      </c>
      <c r="AH749" s="21"/>
      <c r="AI749" s="61">
        <f t="shared" si="936"/>
        <v>58.32442034876982</v>
      </c>
      <c r="AJ749" s="21">
        <f t="shared" si="937"/>
        <v>0.17682843251924366</v>
      </c>
      <c r="AK749" s="21">
        <f t="shared" si="938"/>
        <v>18.579922409289995</v>
      </c>
      <c r="AL749" s="21">
        <f t="shared" si="939"/>
        <v>1.2760362238422745E-3</v>
      </c>
      <c r="AM749" s="21">
        <f t="shared" si="940"/>
        <v>4.1845242155492377</v>
      </c>
      <c r="AN749" s="21">
        <f t="shared" si="941"/>
        <v>0.62813953618823759</v>
      </c>
      <c r="AO749" s="21">
        <f t="shared" si="942"/>
        <v>8.2297913436699996E-2</v>
      </c>
      <c r="AP749" s="21">
        <f t="shared" si="943"/>
        <v>2.9918039508222494</v>
      </c>
      <c r="AQ749" s="21">
        <f t="shared" si="944"/>
        <v>4.9742129350764328</v>
      </c>
      <c r="AR749" s="21">
        <f t="shared" si="945"/>
        <v>9.1905588392078315</v>
      </c>
      <c r="AS749" s="21">
        <f t="shared" si="946"/>
        <v>0.86601538291641855</v>
      </c>
      <c r="AT749" s="21">
        <f t="shared" si="947"/>
        <v>100.00000000000001</v>
      </c>
      <c r="AU749" s="21"/>
      <c r="AV749" s="21">
        <f>AR749*'[1]diagram lines'!$G$39</f>
        <v>7.629139479731375</v>
      </c>
      <c r="AW749" s="21">
        <f>AK749*'[1]diagram lines'!$G$40</f>
        <v>9.833728255148344</v>
      </c>
      <c r="AX749" s="21">
        <f>AQ749*'[1]diagram lines'!$G$38</f>
        <v>3.6901308608392127</v>
      </c>
      <c r="AY749" s="21">
        <f>AP749*'[1]diagram lines'!$G$41</f>
        <v>2.1381155267663003</v>
      </c>
      <c r="AZ749" s="21">
        <f t="shared" si="948"/>
        <v>14.164771774284265</v>
      </c>
      <c r="BA749" s="21">
        <f t="shared" si="949"/>
        <v>0.73073094225649649</v>
      </c>
      <c r="BB749" s="21">
        <f t="shared" si="950"/>
        <v>0.86875990759777544</v>
      </c>
      <c r="BC749" s="86">
        <f t="shared" si="951"/>
        <v>1.1510660094399603</v>
      </c>
      <c r="BX749" s="61">
        <f t="shared" si="952"/>
        <v>0.90684645472703063</v>
      </c>
      <c r="BY749" s="21">
        <f t="shared" si="953"/>
        <v>2.0678893340010016E-3</v>
      </c>
      <c r="BZ749" s="21">
        <f t="shared" si="954"/>
        <v>0.17022655943507259</v>
      </c>
      <c r="CA749" s="21">
        <f t="shared" si="955"/>
        <v>7.4644623958920404E-6</v>
      </c>
      <c r="CB749" s="21">
        <f t="shared" si="956"/>
        <v>5.4404217118997913E-2</v>
      </c>
      <c r="CC749" s="21">
        <f t="shared" si="957"/>
        <v>8.2713842683958278E-3</v>
      </c>
      <c r="CD749" s="21">
        <f t="shared" si="958"/>
        <v>1.9076426799007446E-3</v>
      </c>
      <c r="CE749" s="21">
        <f t="shared" si="959"/>
        <v>4.9835449358059919E-2</v>
      </c>
      <c r="CF749" s="21">
        <f t="shared" si="960"/>
        <v>7.4957654460396844E-2</v>
      </c>
      <c r="CG749" s="21">
        <f t="shared" si="961"/>
        <v>9.1139002123142243E-2</v>
      </c>
      <c r="CH749" s="21">
        <f t="shared" si="962"/>
        <v>5.6993039508538585E-3</v>
      </c>
      <c r="CI749" s="21">
        <f t="shared" si="963"/>
        <v>0.36546753607103222</v>
      </c>
      <c r="CJ749" s="21">
        <f t="shared" si="964"/>
        <v>1.7308305579892802</v>
      </c>
      <c r="CL749" s="68">
        <f t="shared" si="965"/>
        <v>0.5239371644677463</v>
      </c>
      <c r="CM749" s="19">
        <f t="shared" si="966"/>
        <v>1.1947381703286341E-3</v>
      </c>
      <c r="CN749" s="19">
        <f t="shared" si="967"/>
        <v>9.8349638356758709E-2</v>
      </c>
      <c r="CO749" s="19">
        <f t="shared" si="968"/>
        <v>4.3126476831814009E-6</v>
      </c>
      <c r="CP749" s="19">
        <f t="shared" si="969"/>
        <v>3.1432433907452921E-2</v>
      </c>
      <c r="CQ749" s="19">
        <f t="shared" si="970"/>
        <v>4.7788526902395123E-3</v>
      </c>
      <c r="CR749" s="19">
        <f t="shared" si="971"/>
        <v>1.1021544951903717E-3</v>
      </c>
      <c r="CS749" s="19">
        <f t="shared" si="972"/>
        <v>2.8792794955015216E-2</v>
      </c>
      <c r="CT749" s="19">
        <f t="shared" si="973"/>
        <v>4.3307332490983841E-2</v>
      </c>
      <c r="CU749" s="19">
        <f t="shared" si="974"/>
        <v>5.265622432100988E-2</v>
      </c>
      <c r="CV749" s="19">
        <f t="shared" si="975"/>
        <v>3.292814495645828E-3</v>
      </c>
      <c r="CW749" s="19">
        <f t="shared" si="976"/>
        <v>0.21115153900194528</v>
      </c>
      <c r="CX749" s="19">
        <f t="shared" si="977"/>
        <v>0.99999999999999956</v>
      </c>
      <c r="CZ749" s="68">
        <f t="shared" si="978"/>
        <v>2.5805000000000001E-5</v>
      </c>
      <c r="DA749" s="19">
        <f t="shared" si="979"/>
        <v>1.7370919999999995E-5</v>
      </c>
      <c r="DB749" s="19">
        <f t="shared" si="980"/>
        <v>3.667E-5</v>
      </c>
      <c r="DC749" s="19">
        <f t="shared" si="981"/>
        <v>3.8208219999999992E-5</v>
      </c>
      <c r="DD749" s="19">
        <f t="shared" si="982"/>
        <v>1.2132359999999998E-5</v>
      </c>
      <c r="DE749" s="19">
        <f t="shared" si="983"/>
        <v>1.2132359999999998E-5</v>
      </c>
      <c r="DF749" s="19">
        <f t="shared" si="984"/>
        <v>1.0682659999999999E-5</v>
      </c>
      <c r="DG749" s="19">
        <f t="shared" si="985"/>
        <v>1.5092919999999999E-5</v>
      </c>
      <c r="DH749" s="19">
        <f t="shared" si="986"/>
        <v>2.3667439999999999E-5</v>
      </c>
      <c r="DI749" s="19">
        <f t="shared" si="987"/>
        <v>3.6377639999999991E-5</v>
      </c>
      <c r="DJ749" s="19">
        <f t="shared" si="988"/>
        <v>0</v>
      </c>
      <c r="DK749" s="19">
        <f t="shared" si="989"/>
        <v>1.9567679999999994E-5</v>
      </c>
      <c r="DM749" s="68">
        <f t="shared" si="990"/>
        <v>1219.8467289758651</v>
      </c>
      <c r="DN749" s="19">
        <f t="shared" si="991"/>
        <v>5.4939913974534056</v>
      </c>
      <c r="DO749" s="19">
        <f t="shared" si="992"/>
        <v>273.45866176316105</v>
      </c>
      <c r="DP749" s="19">
        <f t="shared" si="993"/>
        <v>1.8024569281878032E-2</v>
      </c>
      <c r="DQ749" s="19">
        <f t="shared" si="994"/>
        <v>186.14848028334902</v>
      </c>
      <c r="DR749" s="19">
        <f t="shared" si="995"/>
        <v>27.942775341779427</v>
      </c>
      <c r="DS749" s="19">
        <f t="shared" si="996"/>
        <v>4.1578432858643799</v>
      </c>
      <c r="DT749" s="19">
        <f t="shared" si="997"/>
        <v>106.9839329352606</v>
      </c>
      <c r="DU749" s="19">
        <f t="shared" si="998"/>
        <v>113.4310065269454</v>
      </c>
      <c r="DV749" s="19">
        <f t="shared" si="999"/>
        <v>136.3534393940655</v>
      </c>
      <c r="DX749" s="19">
        <f t="shared" si="1000"/>
        <v>194.45078480509977</v>
      </c>
      <c r="DZ749" s="68">
        <f t="shared" si="1001"/>
        <v>2268.2856692781252</v>
      </c>
      <c r="EA749" s="21">
        <f t="shared" si="1002"/>
        <v>2.268285669278125</v>
      </c>
      <c r="EB749" s="92">
        <f t="shared" si="1003"/>
        <v>858</v>
      </c>
    </row>
    <row r="750" spans="1:132" x14ac:dyDescent="0.3">
      <c r="A750" s="19">
        <f>'A. Thermody. result (all suite)'!C706</f>
        <v>856</v>
      </c>
      <c r="B750" s="19" t="str">
        <f>'A. Thermody. result (all suite)'!A706</f>
        <v>Basanite</v>
      </c>
      <c r="C750" s="24">
        <f>'A. Thermody. result (all suite)'!G706</f>
        <v>30.104301</v>
      </c>
      <c r="D750" s="19">
        <f>'A. Thermody. result (all suite)'!D706</f>
        <v>5000</v>
      </c>
      <c r="E750" s="61">
        <f>'A. Thermody. result (all suite)'!I706</f>
        <v>54.445542000000003</v>
      </c>
      <c r="F750" s="21">
        <f>'A. Thermody. result (all suite)'!J706</f>
        <v>0.16233400000000001</v>
      </c>
      <c r="G750" s="21">
        <f>'A. Thermody. result (all suite)'!K706</f>
        <v>17.325523</v>
      </c>
      <c r="H750" s="21">
        <f>'A. Thermody. result (all suite)'!L706</f>
        <v>1.139E-3</v>
      </c>
      <c r="I750" s="21">
        <f>'A. Thermody. result (all suite)'!M706</f>
        <v>3.8217599999999998</v>
      </c>
      <c r="J750" s="21">
        <f>'A. Thermody. result (all suite)'!N706</f>
        <v>0.59798099999999998</v>
      </c>
      <c r="K750" s="21">
        <f>'A. Thermody. result (all suite)'!O706</f>
        <v>7.4053999999999995E-2</v>
      </c>
      <c r="L750" s="21">
        <f>'A. Thermody. result (all suite)'!P706</f>
        <v>2.7931599999999999</v>
      </c>
      <c r="M750" s="21">
        <f>'A. Thermody. result (all suite)'!Q706</f>
        <v>4.6811280000000002</v>
      </c>
      <c r="N750" s="21">
        <f>'A. Thermody. result (all suite)'!R706</f>
        <v>8.577007</v>
      </c>
      <c r="O750" s="21">
        <f>'A. Thermody. result (all suite)'!S706</f>
        <v>0.822542</v>
      </c>
      <c r="P750" s="21">
        <f>'A. Thermody. result (all suite)'!T706</f>
        <v>6.697832</v>
      </c>
      <c r="Q750" s="21">
        <f t="shared" si="921"/>
        <v>100.00000200000001</v>
      </c>
      <c r="S750" s="19">
        <f t="shared" si="922"/>
        <v>1129</v>
      </c>
      <c r="T750" s="19">
        <f t="shared" si="923"/>
        <v>0.5</v>
      </c>
      <c r="V750" s="61">
        <f t="shared" si="924"/>
        <v>50.798871138283978</v>
      </c>
      <c r="W750" s="21">
        <f t="shared" si="925"/>
        <v>0.15146114161857718</v>
      </c>
      <c r="X750" s="21">
        <f t="shared" si="926"/>
        <v>16.165088599547328</v>
      </c>
      <c r="Y750" s="21">
        <f t="shared" si="927"/>
        <v>1.062711695045766E-3</v>
      </c>
      <c r="Z750" s="21">
        <f t="shared" si="928"/>
        <v>3.5657849408763007</v>
      </c>
      <c r="AA750" s="21">
        <f t="shared" si="929"/>
        <v>0.5579292380291152</v>
      </c>
      <c r="AB750" s="21">
        <f t="shared" si="930"/>
        <v>6.9093987589920247E-2</v>
      </c>
      <c r="AC750" s="21">
        <f t="shared" si="931"/>
        <v>2.6060788394504231</v>
      </c>
      <c r="AD750" s="21">
        <f t="shared" si="932"/>
        <v>4.3675939171257214</v>
      </c>
      <c r="AE750" s="21">
        <f t="shared" si="933"/>
        <v>8.0025334920012288</v>
      </c>
      <c r="AF750" s="21">
        <f t="shared" si="934"/>
        <v>0.7674495198124095</v>
      </c>
      <c r="AG750" s="21">
        <f t="shared" si="935"/>
        <v>87.052947526030053</v>
      </c>
      <c r="AH750" s="21"/>
      <c r="AI750" s="61">
        <f t="shared" si="936"/>
        <v>58.35399326725198</v>
      </c>
      <c r="AJ750" s="21">
        <f t="shared" si="937"/>
        <v>0.17398737885731921</v>
      </c>
      <c r="AK750" s="21">
        <f t="shared" si="938"/>
        <v>18.569260500586427</v>
      </c>
      <c r="AL750" s="21">
        <f t="shared" si="939"/>
        <v>1.2207647474865803E-3</v>
      </c>
      <c r="AM750" s="21">
        <f t="shared" si="940"/>
        <v>4.0961105191872811</v>
      </c>
      <c r="AN750" s="21">
        <f t="shared" si="941"/>
        <v>0.6409079231490542</v>
      </c>
      <c r="AO750" s="21">
        <f t="shared" si="942"/>
        <v>7.937007252885972E-2</v>
      </c>
      <c r="AP750" s="21">
        <f t="shared" si="943"/>
        <v>2.9936709939329385</v>
      </c>
      <c r="AQ750" s="21">
        <f t="shared" si="944"/>
        <v>5.017169482767657</v>
      </c>
      <c r="AR750" s="21">
        <f t="shared" si="945"/>
        <v>9.1927197406019587</v>
      </c>
      <c r="AS750" s="21">
        <f t="shared" si="946"/>
        <v>0.88158935638903124</v>
      </c>
      <c r="AT750" s="21">
        <f t="shared" si="947"/>
        <v>99.999999999999986</v>
      </c>
      <c r="AU750" s="21"/>
      <c r="AV750" s="21">
        <f>AR750*'[1]diagram lines'!$G$39</f>
        <v>7.6309332572835533</v>
      </c>
      <c r="AW750" s="21">
        <f>AK750*'[1]diagram lines'!$G$40</f>
        <v>9.8280852653358757</v>
      </c>
      <c r="AX750" s="21">
        <f>AQ750*'[1]diagram lines'!$G$38</f>
        <v>3.7219982706946899</v>
      </c>
      <c r="AY750" s="21">
        <f>AP750*'[1]diagram lines'!$G$41</f>
        <v>2.1394498233745423</v>
      </c>
      <c r="AZ750" s="21">
        <f t="shared" si="948"/>
        <v>14.209889223369615</v>
      </c>
      <c r="BA750" s="21">
        <f t="shared" si="949"/>
        <v>0.72841739418745999</v>
      </c>
      <c r="BB750" s="21">
        <f t="shared" si="950"/>
        <v>0.86568700261386011</v>
      </c>
      <c r="BC750" s="86">
        <f t="shared" si="951"/>
        <v>1.1551519163168611</v>
      </c>
      <c r="BX750" s="61">
        <f t="shared" si="952"/>
        <v>0.90621741011984025</v>
      </c>
      <c r="BY750" s="21">
        <f t="shared" si="953"/>
        <v>2.0322233350025041E-3</v>
      </c>
      <c r="BZ750" s="21">
        <f t="shared" si="954"/>
        <v>0.16992470576696744</v>
      </c>
      <c r="CA750" s="21">
        <f t="shared" si="955"/>
        <v>7.132569353121674E-6</v>
      </c>
      <c r="CB750" s="21">
        <f t="shared" si="956"/>
        <v>5.3190814196242171E-2</v>
      </c>
      <c r="CC750" s="21">
        <f t="shared" si="957"/>
        <v>8.4293910346771913E-3</v>
      </c>
      <c r="CD750" s="21">
        <f t="shared" si="958"/>
        <v>1.8375682382133995E-3</v>
      </c>
      <c r="CE750" s="21">
        <f t="shared" si="959"/>
        <v>4.9806704707560628E-2</v>
      </c>
      <c r="CF750" s="21">
        <f t="shared" si="960"/>
        <v>7.55142442329408E-2</v>
      </c>
      <c r="CG750" s="21">
        <f t="shared" si="961"/>
        <v>9.1051029723991511E-2</v>
      </c>
      <c r="CH750" s="21">
        <f t="shared" si="962"/>
        <v>5.794834582652314E-3</v>
      </c>
      <c r="CI750" s="21">
        <f t="shared" si="963"/>
        <v>0.37168879023307438</v>
      </c>
      <c r="CJ750" s="21">
        <f t="shared" si="964"/>
        <v>1.7354948487405157</v>
      </c>
      <c r="CL750" s="68">
        <f t="shared" si="965"/>
        <v>0.52216658019901407</v>
      </c>
      <c r="CM750" s="19">
        <f t="shared" si="966"/>
        <v>1.1709762990523022E-3</v>
      </c>
      <c r="CN750" s="19">
        <f t="shared" si="967"/>
        <v>9.7911385844956719E-2</v>
      </c>
      <c r="CO750" s="19">
        <f t="shared" si="968"/>
        <v>4.1098187979629709E-6</v>
      </c>
      <c r="CP750" s="19">
        <f t="shared" si="969"/>
        <v>3.0648788289313469E-2</v>
      </c>
      <c r="CQ750" s="19">
        <f t="shared" si="970"/>
        <v>4.8570533302329149E-3</v>
      </c>
      <c r="CR750" s="19">
        <f t="shared" si="971"/>
        <v>1.0588151497810325E-3</v>
      </c>
      <c r="CS750" s="19">
        <f t="shared" si="972"/>
        <v>2.869884905950967E-2</v>
      </c>
      <c r="CT750" s="19">
        <f t="shared" si="973"/>
        <v>4.3511649883457182E-2</v>
      </c>
      <c r="CU750" s="19">
        <f t="shared" si="974"/>
        <v>5.246401612201218E-2</v>
      </c>
      <c r="CV750" s="19">
        <f t="shared" si="975"/>
        <v>3.339009958374549E-3</v>
      </c>
      <c r="CW750" s="19">
        <f t="shared" si="976"/>
        <v>0.21416876604549795</v>
      </c>
      <c r="CX750" s="19">
        <f t="shared" si="977"/>
        <v>1</v>
      </c>
      <c r="CZ750" s="68">
        <f t="shared" si="978"/>
        <v>2.5805000000000001E-5</v>
      </c>
      <c r="DA750" s="19">
        <f t="shared" si="979"/>
        <v>1.7356439999999998E-5</v>
      </c>
      <c r="DB750" s="19">
        <f t="shared" si="980"/>
        <v>3.667E-5</v>
      </c>
      <c r="DC750" s="19">
        <f t="shared" si="981"/>
        <v>3.8190039999999995E-5</v>
      </c>
      <c r="DD750" s="19">
        <f t="shared" si="982"/>
        <v>1.2126519999999998E-5</v>
      </c>
      <c r="DE750" s="19">
        <f t="shared" si="983"/>
        <v>1.2126519999999998E-5</v>
      </c>
      <c r="DF750" s="19">
        <f t="shared" si="984"/>
        <v>1.0676119999999999E-5</v>
      </c>
      <c r="DG750" s="19">
        <f t="shared" si="985"/>
        <v>1.5085439999999999E-5</v>
      </c>
      <c r="DH750" s="19">
        <f t="shared" si="986"/>
        <v>2.3652079999999999E-5</v>
      </c>
      <c r="DI750" s="19">
        <f t="shared" si="987"/>
        <v>3.6353479999999989E-5</v>
      </c>
      <c r="DJ750" s="19">
        <f t="shared" si="988"/>
        <v>0</v>
      </c>
      <c r="DK750" s="19">
        <f t="shared" si="989"/>
        <v>1.9548759999999995E-5</v>
      </c>
      <c r="DM750" s="68">
        <f t="shared" si="990"/>
        <v>1215.7243998588165</v>
      </c>
      <c r="DN750" s="19">
        <f t="shared" si="991"/>
        <v>5.3892149984845918</v>
      </c>
      <c r="DO750" s="19">
        <f t="shared" si="992"/>
        <v>272.24011182851888</v>
      </c>
      <c r="DP750" s="19">
        <f t="shared" si="993"/>
        <v>1.7185029495824219E-2</v>
      </c>
      <c r="DQ750" s="19">
        <f t="shared" si="994"/>
        <v>181.59500323152668</v>
      </c>
      <c r="DR750" s="19">
        <f t="shared" si="995"/>
        <v>28.413705106388562</v>
      </c>
      <c r="DS750" s="19">
        <f t="shared" si="996"/>
        <v>3.9967938292353034</v>
      </c>
      <c r="DT750" s="19">
        <f t="shared" si="997"/>
        <v>106.6877370005318</v>
      </c>
      <c r="DU750" s="19">
        <f t="shared" si="998"/>
        <v>114.04016797996249</v>
      </c>
      <c r="DV750" s="19">
        <f t="shared" si="999"/>
        <v>135.94600348284536</v>
      </c>
      <c r="DX750" s="19">
        <f t="shared" si="1000"/>
        <v>197.4202539772279</v>
      </c>
      <c r="DZ750" s="68">
        <f t="shared" si="1001"/>
        <v>2261.4705763230336</v>
      </c>
      <c r="EA750" s="21">
        <f t="shared" si="1002"/>
        <v>2.2614705763230334</v>
      </c>
      <c r="EB750" s="92">
        <f t="shared" si="1003"/>
        <v>856</v>
      </c>
    </row>
    <row r="751" spans="1:132" x14ac:dyDescent="0.3">
      <c r="A751" s="19">
        <f>'A. Thermody. result (all suite)'!C707</f>
        <v>854</v>
      </c>
      <c r="B751" s="19" t="str">
        <f>'A. Thermody. result (all suite)'!A707</f>
        <v>Basanite</v>
      </c>
      <c r="C751" s="24">
        <f>'A. Thermody. result (all suite)'!G707</f>
        <v>29.543483999999999</v>
      </c>
      <c r="D751" s="19">
        <f>'A. Thermody. result (all suite)'!D707</f>
        <v>5000</v>
      </c>
      <c r="E751" s="61">
        <f>'A. Thermody. result (all suite)'!I707</f>
        <v>54.403522000000002</v>
      </c>
      <c r="F751" s="21">
        <f>'A. Thermody. result (all suite)'!J707</f>
        <v>0.15946099999999999</v>
      </c>
      <c r="G751" s="21">
        <f>'A. Thermody. result (all suite)'!K707</f>
        <v>17.293723</v>
      </c>
      <c r="H751" s="21">
        <f>'A. Thermody. result (all suite)'!L707</f>
        <v>1.088E-3</v>
      </c>
      <c r="I751" s="21">
        <f>'A. Thermody. result (all suite)'!M707</f>
        <v>3.7370670000000001</v>
      </c>
      <c r="J751" s="21">
        <f>'A. Thermody. result (all suite)'!N707</f>
        <v>0.60933199999999998</v>
      </c>
      <c r="K751" s="21">
        <f>'A. Thermody. result (all suite)'!O707</f>
        <v>7.1379999999999999E-2</v>
      </c>
      <c r="L751" s="21">
        <f>'A. Thermody. result (all suite)'!P707</f>
        <v>2.7923979999999999</v>
      </c>
      <c r="M751" s="21">
        <f>'A. Thermody. result (all suite)'!Q707</f>
        <v>4.7156890000000002</v>
      </c>
      <c r="N751" s="21">
        <f>'A. Thermody. result (all suite)'!R707</f>
        <v>8.5679970000000001</v>
      </c>
      <c r="O751" s="21">
        <f>'A. Thermody. result (all suite)'!S707</f>
        <v>0.83663600000000005</v>
      </c>
      <c r="P751" s="21">
        <f>'A. Thermody. result (all suite)'!T707</f>
        <v>6.8117070000000002</v>
      </c>
      <c r="Q751" s="21">
        <f t="shared" si="921"/>
        <v>100</v>
      </c>
      <c r="S751" s="19">
        <f t="shared" si="922"/>
        <v>1127</v>
      </c>
      <c r="T751" s="19">
        <f t="shared" si="923"/>
        <v>0.5</v>
      </c>
      <c r="V751" s="61">
        <f t="shared" si="924"/>
        <v>50.697713483679465</v>
      </c>
      <c r="W751" s="21">
        <f t="shared" si="925"/>
        <v>0.14859898390072998</v>
      </c>
      <c r="X751" s="21">
        <f t="shared" si="926"/>
        <v>16.115725259848389</v>
      </c>
      <c r="Y751" s="21">
        <f t="shared" si="927"/>
        <v>1.0138886278399999E-3</v>
      </c>
      <c r="Z751" s="21">
        <f t="shared" si="928"/>
        <v>3.4825089455663103</v>
      </c>
      <c r="AA751" s="21">
        <f t="shared" si="929"/>
        <v>0.56782608950276003</v>
      </c>
      <c r="AB751" s="21">
        <f t="shared" si="930"/>
        <v>6.6517803543399992E-2</v>
      </c>
      <c r="AC751" s="21">
        <f t="shared" si="931"/>
        <v>2.6021880299661397</v>
      </c>
      <c r="AD751" s="21">
        <f t="shared" si="932"/>
        <v>4.3944700822887706</v>
      </c>
      <c r="AE751" s="21">
        <f t="shared" si="933"/>
        <v>7.9843701485912106</v>
      </c>
      <c r="AF751" s="21">
        <f t="shared" si="934"/>
        <v>0.7796468070234801</v>
      </c>
      <c r="AG751" s="21">
        <f t="shared" si="935"/>
        <v>86.840579522538519</v>
      </c>
      <c r="AH751" s="21"/>
      <c r="AI751" s="61">
        <f t="shared" si="936"/>
        <v>58.380210913403026</v>
      </c>
      <c r="AJ751" s="21">
        <f t="shared" si="937"/>
        <v>0.17111698783880494</v>
      </c>
      <c r="AK751" s="21">
        <f t="shared" si="938"/>
        <v>18.557827859342797</v>
      </c>
      <c r="AL751" s="21">
        <f t="shared" si="939"/>
        <v>1.1675286293740777E-3</v>
      </c>
      <c r="AM751" s="21">
        <f t="shared" si="940"/>
        <v>4.0102322724164496</v>
      </c>
      <c r="AN751" s="21">
        <f t="shared" si="941"/>
        <v>0.6538718334501521</v>
      </c>
      <c r="AO751" s="21">
        <f t="shared" si="942"/>
        <v>7.6597604379339768E-2</v>
      </c>
      <c r="AP751" s="21">
        <f t="shared" si="943"/>
        <v>2.996511589712239</v>
      </c>
      <c r="AQ751" s="21">
        <f t="shared" si="944"/>
        <v>5.0603877892687645</v>
      </c>
      <c r="AR751" s="21">
        <f t="shared" si="945"/>
        <v>9.1942847370323637</v>
      </c>
      <c r="AS751" s="21">
        <f t="shared" si="946"/>
        <v>0.89779088452666445</v>
      </c>
      <c r="AT751" s="21">
        <f t="shared" si="947"/>
        <v>99.999999999999986</v>
      </c>
      <c r="AU751" s="21"/>
      <c r="AV751" s="21">
        <f>AR751*'[1]diagram lines'!$G$39</f>
        <v>7.6322323704562915</v>
      </c>
      <c r="AW751" s="21">
        <f>AK751*'[1]diagram lines'!$G$40</f>
        <v>9.8220343527027723</v>
      </c>
      <c r="AX751" s="21">
        <f>AQ751*'[1]diagram lines'!$G$38</f>
        <v>3.7540598669018683</v>
      </c>
      <c r="AY751" s="21">
        <f>AP751*'[1]diagram lines'!$G$41</f>
        <v>2.1414798768275167</v>
      </c>
      <c r="AZ751" s="21">
        <f t="shared" si="948"/>
        <v>14.254672526301128</v>
      </c>
      <c r="BA751" s="21">
        <f t="shared" si="949"/>
        <v>0.72606444503918399</v>
      </c>
      <c r="BB751" s="21">
        <f t="shared" si="950"/>
        <v>0.86261920456221097</v>
      </c>
      <c r="BC751" s="86">
        <f t="shared" si="951"/>
        <v>1.1592600706212093</v>
      </c>
      <c r="BX751" s="61">
        <f t="shared" si="952"/>
        <v>0.90551800932090554</v>
      </c>
      <c r="BY751" s="21">
        <f t="shared" si="953"/>
        <v>1.996256885327992E-3</v>
      </c>
      <c r="BZ751" s="21">
        <f t="shared" si="954"/>
        <v>0.16961281875245196</v>
      </c>
      <c r="CA751" s="21">
        <f t="shared" si="955"/>
        <v>6.8132005761162254E-6</v>
      </c>
      <c r="CB751" s="21">
        <f t="shared" si="956"/>
        <v>5.2012066805845518E-2</v>
      </c>
      <c r="CC751" s="21">
        <f t="shared" si="957"/>
        <v>8.5893994925288972E-3</v>
      </c>
      <c r="CD751" s="21">
        <f t="shared" si="958"/>
        <v>1.7712158808933004E-3</v>
      </c>
      <c r="CE751" s="21">
        <f t="shared" si="959"/>
        <v>4.9793116975748931E-2</v>
      </c>
      <c r="CF751" s="21">
        <f t="shared" si="960"/>
        <v>7.6071769640264561E-2</v>
      </c>
      <c r="CG751" s="21">
        <f t="shared" si="961"/>
        <v>9.09553821656051E-2</v>
      </c>
      <c r="CH751" s="21">
        <f t="shared" si="962"/>
        <v>5.8941272614552228E-3</v>
      </c>
      <c r="CI751" s="21">
        <f t="shared" si="963"/>
        <v>0.37800815760266371</v>
      </c>
      <c r="CJ751" s="21">
        <f t="shared" si="964"/>
        <v>1.7402291339842668</v>
      </c>
      <c r="CL751" s="68">
        <f t="shared" si="965"/>
        <v>0.52034412689535636</v>
      </c>
      <c r="CM751" s="19">
        <f t="shared" si="966"/>
        <v>1.1471230117596916E-3</v>
      </c>
      <c r="CN751" s="19">
        <f t="shared" si="967"/>
        <v>9.7465796566755677E-2</v>
      </c>
      <c r="CO751" s="19">
        <f t="shared" si="968"/>
        <v>3.9151169481442684E-6</v>
      </c>
      <c r="CP751" s="19">
        <f t="shared" si="969"/>
        <v>2.9888056572621287E-2</v>
      </c>
      <c r="CQ751" s="19">
        <f t="shared" si="970"/>
        <v>4.9357865149995545E-3</v>
      </c>
      <c r="CR751" s="19">
        <f t="shared" si="971"/>
        <v>1.0178061304134641E-3</v>
      </c>
      <c r="CS751" s="19">
        <f t="shared" si="972"/>
        <v>2.8612965961411784E-2</v>
      </c>
      <c r="CT751" s="19">
        <f t="shared" si="973"/>
        <v>4.3713651354691269E-2</v>
      </c>
      <c r="CU751" s="19">
        <f t="shared" si="974"/>
        <v>5.2266325387486254E-2</v>
      </c>
      <c r="CV751" s="19">
        <f t="shared" si="975"/>
        <v>3.3869834416348247E-3</v>
      </c>
      <c r="CW751" s="19">
        <f t="shared" si="976"/>
        <v>0.21721746304592165</v>
      </c>
      <c r="CX751" s="19">
        <f t="shared" si="977"/>
        <v>1</v>
      </c>
      <c r="CZ751" s="68">
        <f t="shared" si="978"/>
        <v>2.5805000000000001E-5</v>
      </c>
      <c r="DA751" s="19">
        <f t="shared" si="979"/>
        <v>1.7341959999999995E-5</v>
      </c>
      <c r="DB751" s="19">
        <f t="shared" si="980"/>
        <v>3.667E-5</v>
      </c>
      <c r="DC751" s="19">
        <f t="shared" si="981"/>
        <v>3.817185999999999E-5</v>
      </c>
      <c r="DD751" s="19">
        <f t="shared" si="982"/>
        <v>1.2120679999999998E-5</v>
      </c>
      <c r="DE751" s="19">
        <f t="shared" si="983"/>
        <v>1.2120679999999998E-5</v>
      </c>
      <c r="DF751" s="19">
        <f t="shared" si="984"/>
        <v>1.0669579999999999E-5</v>
      </c>
      <c r="DG751" s="19">
        <f t="shared" si="985"/>
        <v>1.5077959999999998E-5</v>
      </c>
      <c r="DH751" s="19">
        <f t="shared" si="986"/>
        <v>2.3636720000000002E-5</v>
      </c>
      <c r="DI751" s="19">
        <f t="shared" si="987"/>
        <v>3.6329319999999993E-5</v>
      </c>
      <c r="DJ751" s="19">
        <f t="shared" si="988"/>
        <v>0</v>
      </c>
      <c r="DK751" s="19">
        <f t="shared" si="989"/>
        <v>1.9529839999999997E-5</v>
      </c>
      <c r="DM751" s="68">
        <f t="shared" si="990"/>
        <v>1211.4813076486344</v>
      </c>
      <c r="DN751" s="19">
        <f t="shared" si="991"/>
        <v>5.2838425517856225</v>
      </c>
      <c r="DO751" s="19">
        <f t="shared" si="992"/>
        <v>271.00116220197458</v>
      </c>
      <c r="DP751" s="19">
        <f t="shared" si="993"/>
        <v>1.6378689051284333E-2</v>
      </c>
      <c r="DQ751" s="19">
        <f t="shared" si="994"/>
        <v>177.17296923463365</v>
      </c>
      <c r="DR751" s="19">
        <f t="shared" si="995"/>
        <v>28.888205560584755</v>
      </c>
      <c r="DS751" s="19">
        <f t="shared" si="996"/>
        <v>3.8443487987027232</v>
      </c>
      <c r="DT751" s="19">
        <f t="shared" si="997"/>
        <v>106.42123544007102</v>
      </c>
      <c r="DU751" s="19">
        <f t="shared" si="998"/>
        <v>114.64404737532584</v>
      </c>
      <c r="DV751" s="19">
        <f t="shared" si="999"/>
        <v>135.52380973553059</v>
      </c>
      <c r="DX751" s="19">
        <f t="shared" si="1000"/>
        <v>200.42451367177145</v>
      </c>
      <c r="DZ751" s="68">
        <f t="shared" si="1001"/>
        <v>2254.7018209080657</v>
      </c>
      <c r="EA751" s="21">
        <f t="shared" si="1002"/>
        <v>2.2547018209080658</v>
      </c>
      <c r="EB751" s="92">
        <f t="shared" si="1003"/>
        <v>854</v>
      </c>
    </row>
    <row r="752" spans="1:132" x14ac:dyDescent="0.3">
      <c r="A752" s="19">
        <f>'A. Thermody. result (all suite)'!C708</f>
        <v>852</v>
      </c>
      <c r="B752" s="19" t="str">
        <f>'A. Thermody. result (all suite)'!A708</f>
        <v>Basanite</v>
      </c>
      <c r="C752" s="24">
        <f>'A. Thermody. result (all suite)'!G708</f>
        <v>28.996162999999999</v>
      </c>
      <c r="D752" s="19">
        <f>'A. Thermody. result (all suite)'!D708</f>
        <v>5000</v>
      </c>
      <c r="E752" s="61">
        <f>'A. Thermody. result (all suite)'!I708</f>
        <v>54.357244000000001</v>
      </c>
      <c r="F752" s="21">
        <f>'A. Thermody. result (all suite)'!J708</f>
        <v>0.15656700000000001</v>
      </c>
      <c r="G752" s="21">
        <f>'A. Thermody. result (all suite)'!K708</f>
        <v>17.260869</v>
      </c>
      <c r="H752" s="21">
        <f>'A. Thermody. result (all suite)'!L708</f>
        <v>1.0399999999999999E-3</v>
      </c>
      <c r="I752" s="21">
        <f>'A. Thermody. result (all suite)'!M708</f>
        <v>3.6547879999999999</v>
      </c>
      <c r="J752" s="21">
        <f>'A. Thermody. result (all suite)'!N708</f>
        <v>0.620834</v>
      </c>
      <c r="K752" s="21">
        <f>'A. Thermody. result (all suite)'!O708</f>
        <v>6.8845000000000003E-2</v>
      </c>
      <c r="L752" s="21">
        <f>'A. Thermody. result (all suite)'!P708</f>
        <v>2.7925089999999999</v>
      </c>
      <c r="M752" s="21">
        <f>'A. Thermody. result (all suite)'!Q708</f>
        <v>4.7503310000000001</v>
      </c>
      <c r="N752" s="21">
        <f>'A. Thermody. result (all suite)'!R708</f>
        <v>8.5582609999999999</v>
      </c>
      <c r="O752" s="21">
        <f>'A. Thermody. result (all suite)'!S708</f>
        <v>0.85129100000000002</v>
      </c>
      <c r="P752" s="21">
        <f>'A. Thermody. result (all suite)'!T708</f>
        <v>6.9274209999999998</v>
      </c>
      <c r="Q752" s="21">
        <f t="shared" si="921"/>
        <v>100</v>
      </c>
      <c r="S752" s="19">
        <f t="shared" si="922"/>
        <v>1125</v>
      </c>
      <c r="T752" s="19">
        <f t="shared" si="923"/>
        <v>0.5</v>
      </c>
      <c r="V752" s="61">
        <f t="shared" si="924"/>
        <v>50.591688864122759</v>
      </c>
      <c r="W752" s="21">
        <f t="shared" si="925"/>
        <v>0.14572094476293002</v>
      </c>
      <c r="X752" s="21">
        <f t="shared" si="926"/>
        <v>16.06513593611151</v>
      </c>
      <c r="Y752" s="21">
        <f t="shared" si="927"/>
        <v>9.6795482159999998E-4</v>
      </c>
      <c r="Z752" s="21">
        <f t="shared" si="928"/>
        <v>3.4016054485825205</v>
      </c>
      <c r="AA752" s="21">
        <f t="shared" si="929"/>
        <v>0.57782621510886001</v>
      </c>
      <c r="AB752" s="21">
        <f t="shared" si="930"/>
        <v>6.4075817012549996E-2</v>
      </c>
      <c r="AC752" s="21">
        <f t="shared" si="931"/>
        <v>2.5990601451071105</v>
      </c>
      <c r="AD752" s="21">
        <f t="shared" si="932"/>
        <v>4.4212555727364897</v>
      </c>
      <c r="AE752" s="21">
        <f t="shared" si="933"/>
        <v>7.9653942302511904</v>
      </c>
      <c r="AF752" s="21">
        <f t="shared" si="934"/>
        <v>0.79231848849489017</v>
      </c>
      <c r="AG752" s="21">
        <f t="shared" si="935"/>
        <v>86.625049617112396</v>
      </c>
      <c r="AH752" s="21"/>
      <c r="AI752" s="61">
        <f t="shared" si="936"/>
        <v>58.403070575706309</v>
      </c>
      <c r="AJ752" s="21">
        <f t="shared" si="937"/>
        <v>0.16822033050142518</v>
      </c>
      <c r="AK752" s="21">
        <f t="shared" si="938"/>
        <v>18.545600847699731</v>
      </c>
      <c r="AL752" s="21">
        <f t="shared" si="939"/>
        <v>1.1174075234339431E-3</v>
      </c>
      <c r="AM752" s="21">
        <f t="shared" si="940"/>
        <v>3.9268150074577828</v>
      </c>
      <c r="AN752" s="21">
        <f t="shared" si="941"/>
        <v>0.66704286769575827</v>
      </c>
      <c r="AO752" s="21">
        <f t="shared" si="942"/>
        <v>7.3969154760394035E-2</v>
      </c>
      <c r="AP752" s="21">
        <f t="shared" si="943"/>
        <v>3.0003563133240361</v>
      </c>
      <c r="AQ752" s="21">
        <f t="shared" si="944"/>
        <v>5.1038996136552743</v>
      </c>
      <c r="AR752" s="21">
        <f t="shared" si="945"/>
        <v>9.1952550277993286</v>
      </c>
      <c r="AS752" s="21">
        <f t="shared" si="946"/>
        <v>0.91465285387654327</v>
      </c>
      <c r="AT752" s="21">
        <f t="shared" si="947"/>
        <v>100.00000000000001</v>
      </c>
      <c r="AU752" s="21"/>
      <c r="AV752" s="21">
        <f>AR752*'[1]diagram lines'!$G$39</f>
        <v>7.633037814796138</v>
      </c>
      <c r="AW752" s="21">
        <f>AK752*'[1]diagram lines'!$G$40</f>
        <v>9.8155630065247959</v>
      </c>
      <c r="AX752" s="21">
        <f>AQ752*'[1]diagram lines'!$G$38</f>
        <v>3.7863392100011217</v>
      </c>
      <c r="AY752" s="21">
        <f>AP752*'[1]diagram lines'!$G$41</f>
        <v>2.1442275378994426</v>
      </c>
      <c r="AZ752" s="21">
        <f t="shared" si="948"/>
        <v>14.299154641454603</v>
      </c>
      <c r="BA752" s="21">
        <f t="shared" si="949"/>
        <v>0.72366921058138511</v>
      </c>
      <c r="BB752" s="21">
        <f t="shared" si="950"/>
        <v>0.85955328256613561</v>
      </c>
      <c r="BC752" s="86">
        <f t="shared" si="951"/>
        <v>1.1633950102715804</v>
      </c>
      <c r="BX752" s="61">
        <f t="shared" si="952"/>
        <v>0.90474773635153138</v>
      </c>
      <c r="BY752" s="21">
        <f t="shared" si="953"/>
        <v>1.9600275413119684E-3</v>
      </c>
      <c r="BZ752" s="21">
        <f t="shared" si="954"/>
        <v>0.16929059435072577</v>
      </c>
      <c r="CA752" s="21">
        <f t="shared" si="955"/>
        <v>6.5126181977581563E-6</v>
      </c>
      <c r="CB752" s="21">
        <f t="shared" si="956"/>
        <v>5.0866917188587338E-2</v>
      </c>
      <c r="CC752" s="21">
        <f t="shared" si="957"/>
        <v>8.7515365097265291E-3</v>
      </c>
      <c r="CD752" s="21">
        <f t="shared" si="958"/>
        <v>1.7083126550868489E-3</v>
      </c>
      <c r="CE752" s="21">
        <f t="shared" si="959"/>
        <v>4.9795096291012836E-2</v>
      </c>
      <c r="CF752" s="21">
        <f t="shared" si="960"/>
        <v>7.6630601709953214E-2</v>
      </c>
      <c r="CG752" s="21">
        <f t="shared" si="961"/>
        <v>9.0852027600849247E-2</v>
      </c>
      <c r="CH752" s="21">
        <f t="shared" si="962"/>
        <v>5.9973722031223592E-3</v>
      </c>
      <c r="CI752" s="21">
        <f t="shared" si="963"/>
        <v>0.3844295782463929</v>
      </c>
      <c r="CJ752" s="21">
        <f t="shared" si="964"/>
        <v>1.7450363132664981</v>
      </c>
      <c r="CL752" s="68">
        <f t="shared" si="965"/>
        <v>0.51846928884703403</v>
      </c>
      <c r="CM752" s="19">
        <f t="shared" si="966"/>
        <v>1.1232015783345119E-3</v>
      </c>
      <c r="CN752" s="19">
        <f t="shared" si="967"/>
        <v>9.7012648426687539E-2</v>
      </c>
      <c r="CO752" s="19">
        <f t="shared" si="968"/>
        <v>3.7320817614203787E-6</v>
      </c>
      <c r="CP752" s="19">
        <f t="shared" si="969"/>
        <v>2.9149489212273519E-2</v>
      </c>
      <c r="CQ752" s="19">
        <f t="shared" si="970"/>
        <v>5.0151028051357311E-3</v>
      </c>
      <c r="CR752" s="19">
        <f t="shared" si="971"/>
        <v>9.7895536161599593E-4</v>
      </c>
      <c r="CS752" s="19">
        <f t="shared" si="972"/>
        <v>2.8535277983873245E-2</v>
      </c>
      <c r="CT752" s="19">
        <f t="shared" si="973"/>
        <v>4.3913471099354916E-2</v>
      </c>
      <c r="CU752" s="19">
        <f t="shared" si="974"/>
        <v>5.2063115770230123E-2</v>
      </c>
      <c r="CV752" s="19">
        <f t="shared" si="975"/>
        <v>3.4368179948622386E-3</v>
      </c>
      <c r="CW752" s="19">
        <f t="shared" si="976"/>
        <v>0.22029889883883674</v>
      </c>
      <c r="CX752" s="19">
        <f t="shared" si="977"/>
        <v>1.0000000000000002</v>
      </c>
      <c r="CZ752" s="68">
        <f t="shared" si="978"/>
        <v>2.5805000000000001E-5</v>
      </c>
      <c r="DA752" s="19">
        <f t="shared" si="979"/>
        <v>1.7327479999999998E-5</v>
      </c>
      <c r="DB752" s="19">
        <f t="shared" si="980"/>
        <v>3.667E-5</v>
      </c>
      <c r="DC752" s="19">
        <f t="shared" si="981"/>
        <v>3.8153679999999992E-5</v>
      </c>
      <c r="DD752" s="19">
        <f t="shared" si="982"/>
        <v>1.2114839999999999E-5</v>
      </c>
      <c r="DE752" s="19">
        <f t="shared" si="983"/>
        <v>1.2114839999999999E-5</v>
      </c>
      <c r="DF752" s="19">
        <f t="shared" si="984"/>
        <v>1.0663039999999999E-5</v>
      </c>
      <c r="DG752" s="19">
        <f t="shared" si="985"/>
        <v>1.5070479999999998E-5</v>
      </c>
      <c r="DH752" s="19">
        <f t="shared" si="986"/>
        <v>2.3621359999999998E-5</v>
      </c>
      <c r="DI752" s="19">
        <f t="shared" si="987"/>
        <v>3.630515999999999E-5</v>
      </c>
      <c r="DJ752" s="19">
        <f t="shared" si="988"/>
        <v>0</v>
      </c>
      <c r="DK752" s="19">
        <f t="shared" si="989"/>
        <v>1.9510919999999994E-5</v>
      </c>
      <c r="DM752" s="68">
        <f t="shared" si="990"/>
        <v>1207.1162516539353</v>
      </c>
      <c r="DN752" s="19">
        <f t="shared" si="991"/>
        <v>5.1779798376544548</v>
      </c>
      <c r="DO752" s="19">
        <f t="shared" si="992"/>
        <v>269.74119535274235</v>
      </c>
      <c r="DP752" s="19">
        <f t="shared" si="993"/>
        <v>1.5620410311173663E-2</v>
      </c>
      <c r="DQ752" s="19">
        <f t="shared" si="994"/>
        <v>172.87812302117504</v>
      </c>
      <c r="DR752" s="19">
        <f t="shared" si="995"/>
        <v>29.366577932216092</v>
      </c>
      <c r="DS752" s="19">
        <f t="shared" si="996"/>
        <v>3.6998736826575387</v>
      </c>
      <c r="DT752" s="19">
        <f t="shared" si="997"/>
        <v>106.18496486745025</v>
      </c>
      <c r="DU752" s="19">
        <f t="shared" si="998"/>
        <v>115.242986578631</v>
      </c>
      <c r="DV752" s="19">
        <f t="shared" si="999"/>
        <v>135.08673438033819</v>
      </c>
      <c r="DX752" s="19">
        <f t="shared" si="1000"/>
        <v>203.46483697723323</v>
      </c>
      <c r="DZ752" s="68">
        <f t="shared" si="1001"/>
        <v>2247.9751446943442</v>
      </c>
      <c r="EA752" s="21">
        <f t="shared" si="1002"/>
        <v>2.2479751446943443</v>
      </c>
      <c r="EB752" s="92">
        <f t="shared" si="1003"/>
        <v>852</v>
      </c>
    </row>
    <row r="753" spans="1:132" x14ac:dyDescent="0.3">
      <c r="A753" s="19">
        <f>'A. Thermody. result (all suite)'!C709</f>
        <v>850</v>
      </c>
      <c r="B753" s="19" t="str">
        <f>'A. Thermody. result (all suite)'!A709</f>
        <v>Basanite</v>
      </c>
      <c r="C753" s="24">
        <f>'A. Thermody. result (all suite)'!G709</f>
        <v>28.461639000000002</v>
      </c>
      <c r="D753" s="19">
        <f>'A. Thermody. result (all suite)'!D709</f>
        <v>5000</v>
      </c>
      <c r="E753" s="61">
        <f>'A. Thermody. result (all suite)'!I709</f>
        <v>54.306663999999998</v>
      </c>
      <c r="F753" s="21">
        <f>'A. Thermody. result (all suite)'!J709</f>
        <v>0.15365699999999999</v>
      </c>
      <c r="G753" s="21">
        <f>'A. Thermody. result (all suite)'!K709</f>
        <v>17.226929999999999</v>
      </c>
      <c r="H753" s="21">
        <f>'A. Thermody. result (all suite)'!L709</f>
        <v>9.9400000000000009E-4</v>
      </c>
      <c r="I753" s="21">
        <f>'A. Thermody. result (all suite)'!M709</f>
        <v>3.5748449999999998</v>
      </c>
      <c r="J753" s="21">
        <f>'A. Thermody. result (all suite)'!N709</f>
        <v>0.63249299999999997</v>
      </c>
      <c r="K753" s="21">
        <f>'A. Thermody. result (all suite)'!O709</f>
        <v>6.6441E-2</v>
      </c>
      <c r="L753" s="21">
        <f>'A. Thermody. result (all suite)'!P709</f>
        <v>2.7935140000000001</v>
      </c>
      <c r="M753" s="21">
        <f>'A. Thermody. result (all suite)'!Q709</f>
        <v>4.7850760000000001</v>
      </c>
      <c r="N753" s="21">
        <f>'A. Thermody. result (all suite)'!R709</f>
        <v>8.5477959999999999</v>
      </c>
      <c r="O753" s="21">
        <f>'A. Thermody. result (all suite)'!S709</f>
        <v>0.866537</v>
      </c>
      <c r="P753" s="21">
        <f>'A. Thermody. result (all suite)'!T709</f>
        <v>7.0450520000000001</v>
      </c>
      <c r="Q753" s="21">
        <f t="shared" ref="Q753:Q816" si="1004">SUM(E753:P753)</f>
        <v>99.999999000000003</v>
      </c>
      <c r="S753" s="19">
        <f t="shared" ref="S753:S816" si="1005">A753+273</f>
        <v>1123</v>
      </c>
      <c r="T753" s="19">
        <f t="shared" ref="T753:T816" si="1006">D753/10000</f>
        <v>0.5</v>
      </c>
      <c r="V753" s="61">
        <f t="shared" ref="V753:V816" si="1007">(E753*(Q753-P753))/Q753</f>
        <v>50.48073124347539</v>
      </c>
      <c r="W753" s="21">
        <f t="shared" ref="W753:W816" si="1008">(F753*(Q753-P753))/Q753</f>
        <v>0.14283178434010785</v>
      </c>
      <c r="X753" s="21">
        <f t="shared" ref="X753:X816" si="1009">(G753*(Q753-P753))/Q753</f>
        <v>16.013283811359937</v>
      </c>
      <c r="Y753" s="21">
        <f t="shared" ref="Y753:Y816" si="1010">(H753*(Q753-P753))/Q753</f>
        <v>9.2397218241972202E-4</v>
      </c>
      <c r="Z753" s="21">
        <f t="shared" ref="Z753:Z816" si="1011">(I753*(Q753-P753))/Q753</f>
        <v>3.3229953083121031</v>
      </c>
      <c r="AA753" s="21">
        <f t="shared" ref="AA753:AA816" si="1012">(J753*(Q753-P753))/Q753</f>
        <v>0.58793353880804533</v>
      </c>
      <c r="AB753" s="21">
        <f t="shared" ref="AB753:AB816" si="1013">(K753*(Q753-P753))/Q753</f>
        <v>6.1760196953871964E-2</v>
      </c>
      <c r="AC753" s="21">
        <f t="shared" ref="AC753:AC816" si="1014">(L753*(Q753-P753))/Q753</f>
        <v>2.5967094841046747</v>
      </c>
      <c r="AD753" s="21">
        <f t="shared" ref="AD753:AD816" si="1015">(M753*(Q753-P753))/Q753</f>
        <v>4.4479649041893694</v>
      </c>
      <c r="AE753" s="21">
        <f t="shared" ref="AE753:AE816" si="1016">(N753*(Q753-P753))/Q753</f>
        <v>7.9455993209241136</v>
      </c>
      <c r="AF753" s="21">
        <f t="shared" ref="AF753:AF816" si="1017">(O753*(Q753-P753))/Q753</f>
        <v>0.80548901714028021</v>
      </c>
      <c r="AG753" s="21">
        <f t="shared" ref="AG753:AG816" si="1018">SUM(V753:AF753)</f>
        <v>86.406222581790303</v>
      </c>
      <c r="AH753" s="21"/>
      <c r="AI753" s="61">
        <f t="shared" ref="AI753:AI816" si="1019">V753*100/AG753</f>
        <v>58.422564643063062</v>
      </c>
      <c r="AJ753" s="21">
        <f t="shared" ref="AJ753:AJ816" si="1020">W753*100/AG753</f>
        <v>0.16530266000797142</v>
      </c>
      <c r="AK753" s="21">
        <f t="shared" ref="AK753:AK816" si="1021">X753*100/AG753</f>
        <v>18.532558573778758</v>
      </c>
      <c r="AL753" s="21">
        <f t="shared" ref="AL753:AL816" si="1022">Y753*100/AG753</f>
        <v>1.0693352339816839E-3</v>
      </c>
      <c r="AM753" s="21">
        <f t="shared" ref="AM753:AM816" si="1023">Z753*100/AG753</f>
        <v>3.8457824089771147</v>
      </c>
      <c r="AN753" s="21">
        <f t="shared" ref="AN753:AN816" si="1024">AA753*100/AG753</f>
        <v>0.68042962791426265</v>
      </c>
      <c r="AO753" s="21">
        <f t="shared" ref="AO753:AO816" si="1025">AB753*100/AG753</f>
        <v>7.1476561650882328E-2</v>
      </c>
      <c r="AP753" s="21">
        <f t="shared" ref="AP753:AP816" si="1026">AC753*100/AG753</f>
        <v>3.0052343529387415</v>
      </c>
      <c r="AQ753" s="21">
        <f t="shared" ref="AQ753:AQ816" si="1027">AD753*100/AG753</f>
        <v>5.1477367847888731</v>
      </c>
      <c r="AR753" s="21">
        <f t="shared" ref="AR753:AR816" si="1028">AE753*100/AG753</f>
        <v>9.1956332350982919</v>
      </c>
      <c r="AS753" s="21">
        <f t="shared" ref="AS753:AS816" si="1029">AF753*100/AG753</f>
        <v>0.93221181654807483</v>
      </c>
      <c r="AT753" s="21">
        <f t="shared" ref="AT753:AT816" si="1030">SUM(AI753:AS753)</f>
        <v>100.00000000000001</v>
      </c>
      <c r="AU753" s="21"/>
      <c r="AV753" s="21">
        <f>AR753*'[1]diagram lines'!$G$39</f>
        <v>7.6333517670036724</v>
      </c>
      <c r="AW753" s="21">
        <f>AK753*'[1]diagram lines'!$G$40</f>
        <v>9.8086601694330788</v>
      </c>
      <c r="AX753" s="21">
        <f>AQ753*'[1]diagram lines'!$G$38</f>
        <v>3.8188599123038465</v>
      </c>
      <c r="AY753" s="21">
        <f>AP753*'[1]diagram lines'!$G$41</f>
        <v>2.1477136661390674</v>
      </c>
      <c r="AZ753" s="21">
        <f t="shared" ref="AZ753:AZ816" si="1031">SUM(AQ753:AR753)</f>
        <v>14.343370019887164</v>
      </c>
      <c r="BA753" s="21">
        <f t="shared" ref="BA753:BA816" si="1032">AW753/(AY753+AX753+AV753)</f>
        <v>0.72122897150440113</v>
      </c>
      <c r="BB753" s="21">
        <f t="shared" ref="BB753:BB816" si="1033">AW753/(AX753+AV753)</f>
        <v>0.8564861045273815</v>
      </c>
      <c r="BC753" s="86">
        <f t="shared" ref="BC753:BC816" si="1034">(AX753+AV753)/AW753</f>
        <v>1.1675612654005765</v>
      </c>
      <c r="BX753" s="61">
        <f t="shared" ref="BX753:BX756" si="1035">E753/$BH$48</f>
        <v>0.90390585885486019</v>
      </c>
      <c r="BY753" s="21">
        <f t="shared" ref="BY753:BY756" si="1036">F753/$BI$48</f>
        <v>1.923597896845268E-3</v>
      </c>
      <c r="BZ753" s="21">
        <f t="shared" ref="BZ753:BZ756" si="1037">G753/$BJ$48</f>
        <v>0.16895772852098861</v>
      </c>
      <c r="CA753" s="21">
        <f t="shared" ref="CA753:CA756" si="1038">H753/$BK$48</f>
        <v>6.2245600851650076E-6</v>
      </c>
      <c r="CB753" s="21">
        <f t="shared" ref="CB753:CB756" si="1039">I753/$BL$48</f>
        <v>4.9754279749478082E-2</v>
      </c>
      <c r="CC753" s="21">
        <f t="shared" ref="CC753:CC756" si="1040">J753/$BM$48</f>
        <v>8.9158866647871433E-3</v>
      </c>
      <c r="CD753" s="21">
        <f t="shared" ref="CD753:CD756" si="1041">K753/$BN$48</f>
        <v>1.6486600496277916E-3</v>
      </c>
      <c r="CE753" s="21">
        <f t="shared" ref="CE753:CE756" si="1042">L753/$BO$48</f>
        <v>4.9813017118402282E-2</v>
      </c>
      <c r="CF753" s="21">
        <f t="shared" ref="CF753:CF756" si="1043">M753/$BP$48</f>
        <v>7.7191095337957732E-2</v>
      </c>
      <c r="CG753" s="21">
        <f t="shared" ref="CG753:CG756" si="1044">N753/$BQ$48</f>
        <v>9.074093418259023E-2</v>
      </c>
      <c r="CH753" s="21">
        <f t="shared" ref="CH753:CH756" si="1045">O753/$BR$48</f>
        <v>6.1047807586090295E-3</v>
      </c>
      <c r="CI753" s="21">
        <f t="shared" ref="CI753:CI756" si="1046">P753/$BS$48</f>
        <v>0.3909573806881243</v>
      </c>
      <c r="CJ753" s="21">
        <f t="shared" ref="CJ753:CJ756" si="1047">SUM(BX753:CI753)</f>
        <v>1.7499194443823558</v>
      </c>
      <c r="CL753" s="68">
        <f t="shared" ref="CL753:CL756" si="1048">BX753/CJ753</f>
        <v>0.51654141095271899</v>
      </c>
      <c r="CM753" s="19">
        <f t="shared" ref="CM753:CM756" si="1049">BY753/CJ753</f>
        <v>1.0992493986054386E-3</v>
      </c>
      <c r="CN753" s="19">
        <f t="shared" ref="CN753:CN756" si="1050">BZ753/CJ753</f>
        <v>9.6551717888147259E-2</v>
      </c>
      <c r="CO753" s="19">
        <f t="shared" ref="CO753:CO756" si="1051">CA753/CJ753</f>
        <v>3.5570552148256184E-6</v>
      </c>
      <c r="CP753" s="19">
        <f t="shared" ref="CP753:CP756" si="1052">CB753/CJ753</f>
        <v>2.8432325790310388E-2</v>
      </c>
      <c r="CQ753" s="19">
        <f t="shared" ref="CQ753:CQ756" si="1053">CC753/CJ753</f>
        <v>5.0950269130440214E-3</v>
      </c>
      <c r="CR753" s="19">
        <f t="shared" ref="CR753:CR756" si="1054">CD753/CJ753</f>
        <v>9.4213482507458837E-4</v>
      </c>
      <c r="CS753" s="19">
        <f t="shared" ref="CS753:CS756" si="1055">CE753/CJ753</f>
        <v>2.846589154621576E-2</v>
      </c>
      <c r="CT753" s="19">
        <f t="shared" ref="CT753:CT756" si="1056">CF753/CJ753</f>
        <v>4.4111227854378619E-2</v>
      </c>
      <c r="CU753" s="19">
        <f t="shared" ref="CU753:CU756" si="1057">CG753/CJ753</f>
        <v>5.1854349338130684E-2</v>
      </c>
      <c r="CV753" s="19">
        <f t="shared" ref="CV753:CV756" si="1058">CH753/CJ753</f>
        <v>3.4886067345595712E-3</v>
      </c>
      <c r="CW753" s="19">
        <f t="shared" ref="CW753:CW756" si="1059">CI753/CJ753</f>
        <v>0.22341450170359983</v>
      </c>
      <c r="CX753" s="19">
        <f t="shared" ref="CX753:CX756" si="1060">SUM(CL753:CW753)</f>
        <v>0.99999999999999978</v>
      </c>
      <c r="CZ753" s="68">
        <f t="shared" ref="CZ753:CZ756" si="1061">($BH$49*$DC$46)+(($BH$50*$DD$46)*(S753-1673))+(($BH$51*$DC$46)*T753)</f>
        <v>2.5805000000000001E-5</v>
      </c>
      <c r="DA753" s="19">
        <f t="shared" ref="DA753:DA756" si="1062">($BI$49*$DC$46)+(($BI$50*$DD$46)*(S753-1673))+(($BI$51*$DC$46)*T753)</f>
        <v>1.7312999999999995E-5</v>
      </c>
      <c r="DB753" s="19">
        <f t="shared" ref="DB753:DB756" si="1063">($BJ$49*$DC$46)+(($BJ$50*$DD$46)*(S753-1673))+(($BJ$51*$DC$46)*T753)</f>
        <v>3.667E-5</v>
      </c>
      <c r="DC753" s="19">
        <f t="shared" ref="DC753:DC756" si="1064">($BK$49*$DC$46)+(($BK$50*$DD$46)*(S753-1673))+(($BK$51*$DC$46)*T753)</f>
        <v>3.8135499999999994E-5</v>
      </c>
      <c r="DD753" s="19">
        <f t="shared" ref="DD753:DD756" si="1065">($BL$49*$DC$46)+(($BL$50*$DD$46)*(S753-1673))+(($BL$51*$DC$46)*T753)</f>
        <v>1.2108999999999999E-5</v>
      </c>
      <c r="DE753" s="19">
        <f t="shared" ref="DE753:DE756" si="1066">($BM$49*$DC$46)+(($BM$50*$DD$46)*(S753-1673))+(($BM$51*$DC$46)*T753)</f>
        <v>1.2108999999999999E-5</v>
      </c>
      <c r="DF753" s="19">
        <f t="shared" ref="DF753:DF756" si="1067">($BN$49*$DC$46)+(($BN$50*$DD$46)*(S753-1673))+(($BN$51*$DC$46)*T753)</f>
        <v>1.0656499999999999E-5</v>
      </c>
      <c r="DG753" s="19">
        <f t="shared" ref="DG753:DG756" si="1068">($BO$49*$DC$46)+(($BO$50*$DD$46)*(S753-1673))+(($BO$51*$DC$46)*T753)</f>
        <v>1.5062999999999998E-5</v>
      </c>
      <c r="DH753" s="19">
        <f t="shared" ref="DH753:DH756" si="1069">($BP$49*$DC$46)+(($BP$50*$DD$46)*(S753-1673))+(($BP$51*$DC$46)*T753)</f>
        <v>2.3606000000000001E-5</v>
      </c>
      <c r="DI753" s="19">
        <f t="shared" ref="DI753:DI756" si="1070">($BQ$49*$DC$46)+(($BQ$50*$DD$46)*(S753-1673))+(($BQ$51*$DC$46)*T753)</f>
        <v>3.6280999999999994E-5</v>
      </c>
      <c r="DJ753" s="19">
        <f t="shared" ref="DJ753:DJ756" si="1071">($BR$49*$DC$46)+(($BR$50*$DD$46)*(S753-1673))+(($BR$51*$DC$46)*T753)</f>
        <v>0</v>
      </c>
      <c r="DK753" s="19">
        <f t="shared" ref="DK753:DK756" si="1072">($BS$49*$DC$46)+(($BS$50*$DD$46)*(S753-1673))+(($BS$51*$DC$46)*T753)</f>
        <v>1.9491999999999996E-5</v>
      </c>
      <c r="DM753" s="68">
        <f t="shared" ref="DM753:DM756" si="1073">((CL753*$BH$48)/CZ753)/1000</f>
        <v>1202.6277066475238</v>
      </c>
      <c r="DN753" s="19">
        <f t="shared" ref="DN753:DN756" si="1074">((CM753*$BI$48)/DA753)/1000</f>
        <v>5.0717981840583644</v>
      </c>
      <c r="DO753" s="19">
        <f t="shared" ref="DO753:DO756" si="1075">((CN753*$BJ$48)/DB753)/1000</f>
        <v>268.4595897429914</v>
      </c>
      <c r="DP753" s="19">
        <f t="shared" ref="DP753:DP756" si="1076">((CO753*$BK$48)/DC753)/1000</f>
        <v>1.4894944271230301E-2</v>
      </c>
      <c r="DQ753" s="19">
        <f t="shared" ref="DQ753:DQ756" si="1077">((CP753*$BL$48)/DD753)/1000</f>
        <v>168.70613659540848</v>
      </c>
      <c r="DR753" s="19">
        <f t="shared" ref="DR753:DR756" si="1078">((CQ753*$BM$48)/DE753)/1000</f>
        <v>29.84897259983012</v>
      </c>
      <c r="DS753" s="19">
        <f t="shared" ref="DS753:DS756" si="1079">((CR753*$BN$48)/DF753)/1000</f>
        <v>3.5628990241172911</v>
      </c>
      <c r="DT753" s="19">
        <f t="shared" ref="DT753:DT756" si="1080">((CS753*$BO$48)/DG753)/1000</f>
        <v>105.97936652139546</v>
      </c>
      <c r="DU753" s="19">
        <f t="shared" ref="DU753:DU756" si="1081">((CT753*$BP$48)/DH753)/1000</f>
        <v>115.83728775281413</v>
      </c>
      <c r="DV753" s="19">
        <f t="shared" ref="DV753:DV756" si="1082">((CU753*$BQ$48)/DI753)/1000</f>
        <v>134.63464920073622</v>
      </c>
      <c r="DX753" s="19">
        <f t="shared" ref="DX753:DX756" si="1083">((CW753*$BS$48)/DK753)/1000</f>
        <v>206.54264932787143</v>
      </c>
      <c r="DZ753" s="68">
        <f t="shared" ref="DZ753:DZ756" si="1084">SUM(DM753:DX753)</f>
        <v>2241.2859505410174</v>
      </c>
      <c r="EA753" s="21">
        <f t="shared" ref="EA753:EA756" si="1085">DZ753/1000</f>
        <v>2.2412859505410174</v>
      </c>
      <c r="EB753" s="92">
        <f t="shared" ref="EB753:EB816" si="1086">A753</f>
        <v>850</v>
      </c>
    </row>
    <row r="754" spans="1:132" x14ac:dyDescent="0.3">
      <c r="A754" s="19">
        <f>'A. Thermody. result (all suite)'!C710</f>
        <v>848</v>
      </c>
      <c r="B754" s="19" t="str">
        <f>'A. Thermody. result (all suite)'!A710</f>
        <v>Basanite</v>
      </c>
      <c r="C754" s="24">
        <f>'A. Thermody. result (all suite)'!G710</f>
        <v>27.939263</v>
      </c>
      <c r="D754" s="19">
        <f>'A. Thermody. result (all suite)'!D710</f>
        <v>5000</v>
      </c>
      <c r="E754" s="61">
        <f>'A. Thermody. result (all suite)'!I710</f>
        <v>54.251736000000001</v>
      </c>
      <c r="F754" s="21">
        <f>'A. Thermody. result (all suite)'!J710</f>
        <v>0.15073300000000001</v>
      </c>
      <c r="G754" s="21">
        <f>'A. Thermody. result (all suite)'!K710</f>
        <v>17.191873999999999</v>
      </c>
      <c r="H754" s="21">
        <f>'A. Thermody. result (all suite)'!L710</f>
        <v>9.5100000000000002E-4</v>
      </c>
      <c r="I754" s="21">
        <f>'A. Thermody. result (all suite)'!M710</f>
        <v>3.4971649999999999</v>
      </c>
      <c r="J754" s="21">
        <f>'A. Thermody. result (all suite)'!N710</f>
        <v>0.64431899999999998</v>
      </c>
      <c r="K754" s="21">
        <f>'A. Thermody. result (all suite)'!O710</f>
        <v>6.4158000000000007E-2</v>
      </c>
      <c r="L754" s="21">
        <f>'A. Thermody. result (all suite)'!P710</f>
        <v>2.7954409999999998</v>
      </c>
      <c r="M754" s="21">
        <f>'A. Thermody. result (all suite)'!Q710</f>
        <v>4.8199459999999998</v>
      </c>
      <c r="N754" s="21">
        <f>'A. Thermody. result (all suite)'!R710</f>
        <v>8.5365959999999994</v>
      </c>
      <c r="O754" s="21">
        <f>'A. Thermody. result (all suite)'!S710</f>
        <v>0.88240300000000005</v>
      </c>
      <c r="P754" s="21">
        <f>'A. Thermody. result (all suite)'!T710</f>
        <v>7.1646780000000003</v>
      </c>
      <c r="Q754" s="21">
        <f t="shared" si="1004"/>
        <v>100</v>
      </c>
      <c r="S754" s="19">
        <f t="shared" si="1005"/>
        <v>1121</v>
      </c>
      <c r="T754" s="19">
        <f t="shared" si="1006"/>
        <v>0.5</v>
      </c>
      <c r="V754" s="61">
        <f t="shared" si="1007"/>
        <v>50.364773806189923</v>
      </c>
      <c r="W754" s="21">
        <f t="shared" si="1008"/>
        <v>0.13993346591026001</v>
      </c>
      <c r="X754" s="21">
        <f t="shared" si="1009"/>
        <v>15.960131585734279</v>
      </c>
      <c r="Y754" s="21">
        <f t="shared" si="1010"/>
        <v>8.8286391222000007E-4</v>
      </c>
      <c r="Z754" s="21">
        <f t="shared" si="1011"/>
        <v>3.2466043886212996</v>
      </c>
      <c r="AA754" s="21">
        <f t="shared" si="1012"/>
        <v>0.59815561835718001</v>
      </c>
      <c r="AB754" s="21">
        <f t="shared" si="1013"/>
        <v>5.9561285888760009E-2</v>
      </c>
      <c r="AC754" s="21">
        <f t="shared" si="1014"/>
        <v>2.5951566536700197</v>
      </c>
      <c r="AD754" s="21">
        <f t="shared" si="1015"/>
        <v>4.4746123893261203</v>
      </c>
      <c r="AE754" s="21">
        <f t="shared" si="1016"/>
        <v>7.9249763844391206</v>
      </c>
      <c r="AF754" s="21">
        <f t="shared" si="1017"/>
        <v>0.8191816663876601</v>
      </c>
      <c r="AG754" s="21">
        <f t="shared" si="1018"/>
        <v>86.183970108436853</v>
      </c>
      <c r="AH754" s="21"/>
      <c r="AI754" s="61">
        <f t="shared" si="1019"/>
        <v>58.438679191525821</v>
      </c>
      <c r="AJ754" s="21">
        <f t="shared" si="1020"/>
        <v>0.16236600116494451</v>
      </c>
      <c r="AK754" s="21">
        <f t="shared" si="1021"/>
        <v>18.518677621433788</v>
      </c>
      <c r="AL754" s="21">
        <f t="shared" si="1022"/>
        <v>1.0243945725744346E-3</v>
      </c>
      <c r="AM754" s="21">
        <f t="shared" si="1023"/>
        <v>3.7670629289140605</v>
      </c>
      <c r="AN754" s="21">
        <f t="shared" si="1024"/>
        <v>0.69404509632658995</v>
      </c>
      <c r="AO754" s="21">
        <f t="shared" si="1025"/>
        <v>6.9109471069643089E-2</v>
      </c>
      <c r="AP754" s="21">
        <f t="shared" si="1026"/>
        <v>3.0111825324416923</v>
      </c>
      <c r="AQ754" s="21">
        <f t="shared" si="1027"/>
        <v>5.1919311487926976</v>
      </c>
      <c r="AR754" s="21">
        <f t="shared" si="1028"/>
        <v>9.1954180974349384</v>
      </c>
      <c r="AS754" s="21">
        <f t="shared" si="1029"/>
        <v>0.95050351632323737</v>
      </c>
      <c r="AT754" s="21">
        <f t="shared" si="1030"/>
        <v>99.999999999999986</v>
      </c>
      <c r="AU754" s="21"/>
      <c r="AV754" s="21">
        <f>AR754*'[1]diagram lines'!$G$39</f>
        <v>7.6331731799046958</v>
      </c>
      <c r="AW754" s="21">
        <f>AK754*'[1]diagram lines'!$G$40</f>
        <v>9.8013134480487736</v>
      </c>
      <c r="AX754" s="21">
        <f>AQ754*'[1]diagram lines'!$G$38</f>
        <v>3.8516455989268836</v>
      </c>
      <c r="AY754" s="21">
        <f>AP754*'[1]diagram lines'!$G$41</f>
        <v>2.1519645780170857</v>
      </c>
      <c r="AZ754" s="21">
        <f t="shared" si="1031"/>
        <v>14.387349246227636</v>
      </c>
      <c r="BA754" s="21">
        <f t="shared" si="1032"/>
        <v>0.71874086370422241</v>
      </c>
      <c r="BB754" s="21">
        <f t="shared" si="1033"/>
        <v>0.85341472397581186</v>
      </c>
      <c r="BC754" s="86">
        <f t="shared" si="1034"/>
        <v>1.1717632376217857</v>
      </c>
      <c r="BX754" s="61">
        <f t="shared" si="1035"/>
        <v>0.90299161118508664</v>
      </c>
      <c r="BY754" s="21">
        <f t="shared" si="1036"/>
        <v>1.8869929894842264E-3</v>
      </c>
      <c r="BZ754" s="21">
        <f t="shared" si="1037"/>
        <v>0.16861390741467241</v>
      </c>
      <c r="CA754" s="21">
        <f t="shared" si="1038"/>
        <v>5.9552883712192374E-6</v>
      </c>
      <c r="CB754" s="21">
        <f t="shared" si="1039"/>
        <v>4.8673138482950594E-2</v>
      </c>
      <c r="CC754" s="21">
        <f t="shared" si="1040"/>
        <v>9.0825909219058362E-3</v>
      </c>
      <c r="CD754" s="21">
        <f t="shared" si="1041"/>
        <v>1.5920099255583129E-3</v>
      </c>
      <c r="CE754" s="21">
        <f t="shared" si="1042"/>
        <v>4.9847378744650499E-2</v>
      </c>
      <c r="CF754" s="21">
        <f t="shared" si="1043"/>
        <v>7.7753605420229063E-2</v>
      </c>
      <c r="CG754" s="21">
        <f t="shared" si="1044"/>
        <v>9.0622038216560494E-2</v>
      </c>
      <c r="CH754" s="21">
        <f t="shared" si="1045"/>
        <v>6.2165572338386977E-3</v>
      </c>
      <c r="CI754" s="21">
        <f t="shared" si="1046"/>
        <v>0.39759589345172036</v>
      </c>
      <c r="CJ754" s="21">
        <f t="shared" si="1047"/>
        <v>1.7548816792750286</v>
      </c>
      <c r="CL754" s="68">
        <f t="shared" si="1048"/>
        <v>0.51455982579869874</v>
      </c>
      <c r="CM754" s="19">
        <f t="shared" si="1049"/>
        <v>1.0752821752995764E-3</v>
      </c>
      <c r="CN754" s="19">
        <f t="shared" si="1050"/>
        <v>9.6082778346816916E-2</v>
      </c>
      <c r="CO754" s="19">
        <f t="shared" si="1051"/>
        <v>3.3935554981002867E-6</v>
      </c>
      <c r="CP754" s="19">
        <f t="shared" si="1052"/>
        <v>2.7735851970976354E-2</v>
      </c>
      <c r="CQ754" s="19">
        <f t="shared" si="1053"/>
        <v>5.1756144184364663E-3</v>
      </c>
      <c r="CR754" s="19">
        <f t="shared" si="1054"/>
        <v>9.0718932470478528E-4</v>
      </c>
      <c r="CS754" s="19">
        <f t="shared" si="1055"/>
        <v>2.8404979853253295E-2</v>
      </c>
      <c r="CT754" s="19">
        <f t="shared" si="1056"/>
        <v>4.4307035818135838E-2</v>
      </c>
      <c r="CU754" s="19">
        <f t="shared" si="1057"/>
        <v>5.163997053863939E-2</v>
      </c>
      <c r="CV754" s="19">
        <f t="shared" si="1058"/>
        <v>3.5424366823447965E-3</v>
      </c>
      <c r="CW754" s="19">
        <f t="shared" si="1059"/>
        <v>0.2265656415171956</v>
      </c>
      <c r="CX754" s="19">
        <f t="shared" si="1060"/>
        <v>1</v>
      </c>
      <c r="CZ754" s="68">
        <f t="shared" si="1061"/>
        <v>2.5805000000000001E-5</v>
      </c>
      <c r="DA754" s="19">
        <f t="shared" si="1062"/>
        <v>1.7298519999999998E-5</v>
      </c>
      <c r="DB754" s="19">
        <f t="shared" si="1063"/>
        <v>3.667E-5</v>
      </c>
      <c r="DC754" s="19">
        <f t="shared" si="1064"/>
        <v>3.811731999999999E-5</v>
      </c>
      <c r="DD754" s="19">
        <f t="shared" si="1065"/>
        <v>1.2103159999999998E-5</v>
      </c>
      <c r="DE754" s="19">
        <f t="shared" si="1066"/>
        <v>1.2103159999999998E-5</v>
      </c>
      <c r="DF754" s="19">
        <f t="shared" si="1067"/>
        <v>1.0649959999999999E-5</v>
      </c>
      <c r="DG754" s="19">
        <f t="shared" si="1068"/>
        <v>1.5055519999999998E-5</v>
      </c>
      <c r="DH754" s="19">
        <f t="shared" si="1069"/>
        <v>2.359064E-5</v>
      </c>
      <c r="DI754" s="19">
        <f t="shared" si="1070"/>
        <v>3.6256839999999991E-5</v>
      </c>
      <c r="DJ754" s="19">
        <f t="shared" si="1071"/>
        <v>0</v>
      </c>
      <c r="DK754" s="19">
        <f t="shared" si="1072"/>
        <v>1.9473079999999997E-5</v>
      </c>
      <c r="DM754" s="68">
        <f t="shared" si="1073"/>
        <v>1198.0141187361291</v>
      </c>
      <c r="DN754" s="19">
        <f t="shared" si="1074"/>
        <v>4.9653693011269269</v>
      </c>
      <c r="DO754" s="19">
        <f t="shared" si="1075"/>
        <v>267.15571530519367</v>
      </c>
      <c r="DP754" s="19">
        <f t="shared" si="1076"/>
        <v>1.4217077105411263E-2</v>
      </c>
      <c r="DQ754" s="19">
        <f t="shared" si="1077"/>
        <v>164.65294717368448</v>
      </c>
      <c r="DR754" s="19">
        <f t="shared" si="1078"/>
        <v>30.335721154135197</v>
      </c>
      <c r="DS754" s="19">
        <f t="shared" si="1079"/>
        <v>3.4328513708598765</v>
      </c>
      <c r="DT754" s="19">
        <f t="shared" si="1080"/>
        <v>105.80513128543186</v>
      </c>
      <c r="DU754" s="19">
        <f t="shared" si="1081"/>
        <v>116.42724192163674</v>
      </c>
      <c r="DV754" s="19">
        <f t="shared" si="1082"/>
        <v>134.16737985825108</v>
      </c>
      <c r="DX754" s="19">
        <f t="shared" si="1083"/>
        <v>209.65932765334838</v>
      </c>
      <c r="DZ754" s="68">
        <f t="shared" si="1084"/>
        <v>2234.6300208369025</v>
      </c>
      <c r="EA754" s="21">
        <f t="shared" si="1085"/>
        <v>2.2346300208369025</v>
      </c>
      <c r="EB754" s="92">
        <f t="shared" si="1086"/>
        <v>848</v>
      </c>
    </row>
    <row r="755" spans="1:132" x14ac:dyDescent="0.3">
      <c r="A755" s="19">
        <f>'A. Thermody. result (all suite)'!C711</f>
        <v>846</v>
      </c>
      <c r="B755" s="19" t="str">
        <f>'A. Thermody. result (all suite)'!A711</f>
        <v>Basanite</v>
      </c>
      <c r="C755" s="24">
        <f>'A. Thermody. result (all suite)'!G711</f>
        <v>27.428429000000001</v>
      </c>
      <c r="D755" s="19">
        <f>'A. Thermody. result (all suite)'!D711</f>
        <v>5000</v>
      </c>
      <c r="E755" s="61">
        <f>'A. Thermody. result (all suite)'!I711</f>
        <v>54.192402000000001</v>
      </c>
      <c r="F755" s="21">
        <f>'A. Thermody. result (all suite)'!J711</f>
        <v>0.14779900000000001</v>
      </c>
      <c r="G755" s="21">
        <f>'A. Thermody. result (all suite)'!K711</f>
        <v>17.155664999999999</v>
      </c>
      <c r="H755" s="21">
        <f>'A. Thermody. result (all suite)'!L711</f>
        <v>9.0899999999999998E-4</v>
      </c>
      <c r="I755" s="21">
        <f>'A. Thermody. result (all suite)'!M711</f>
        <v>3.4216760000000002</v>
      </c>
      <c r="J755" s="21">
        <f>'A. Thermody. result (all suite)'!N711</f>
        <v>0.65631899999999999</v>
      </c>
      <c r="K755" s="21">
        <f>'A. Thermody. result (all suite)'!O711</f>
        <v>6.1989000000000002E-2</v>
      </c>
      <c r="L755" s="21">
        <f>'A. Thermody. result (all suite)'!P711</f>
        <v>2.7983180000000001</v>
      </c>
      <c r="M755" s="21">
        <f>'A. Thermody. result (all suite)'!Q711</f>
        <v>4.8549620000000004</v>
      </c>
      <c r="N755" s="21">
        <f>'A. Thermody. result (all suite)'!R711</f>
        <v>8.5246560000000002</v>
      </c>
      <c r="O755" s="21">
        <f>'A. Thermody. result (all suite)'!S711</f>
        <v>0.89892300000000003</v>
      </c>
      <c r="P755" s="21">
        <f>'A. Thermody. result (all suite)'!T711</f>
        <v>7.2863800000000003</v>
      </c>
      <c r="Q755" s="21">
        <f t="shared" si="1004"/>
        <v>99.999997999999991</v>
      </c>
      <c r="S755" s="19">
        <f t="shared" si="1005"/>
        <v>1119</v>
      </c>
      <c r="T755" s="19">
        <f t="shared" si="1006"/>
        <v>0.5</v>
      </c>
      <c r="V755" s="61">
        <f t="shared" si="1007"/>
        <v>50.243737580179115</v>
      </c>
      <c r="W755" s="21">
        <f t="shared" si="1008"/>
        <v>0.13702980300841608</v>
      </c>
      <c r="X755" s="21">
        <f t="shared" si="1009"/>
        <v>15.90563803157246</v>
      </c>
      <c r="Y755" s="21">
        <f t="shared" si="1010"/>
        <v>8.4276680447533617E-4</v>
      </c>
      <c r="Z755" s="21">
        <f t="shared" si="1011"/>
        <v>3.1723596792848738</v>
      </c>
      <c r="AA755" s="21">
        <f t="shared" si="1012"/>
        <v>0.60849710269136204</v>
      </c>
      <c r="AB755" s="21">
        <f t="shared" si="1013"/>
        <v>5.7472245811464921E-2</v>
      </c>
      <c r="AC755" s="21">
        <f t="shared" si="1014"/>
        <v>2.5944219128336785</v>
      </c>
      <c r="AD755" s="21">
        <f t="shared" si="1015"/>
        <v>4.5012110127493807</v>
      </c>
      <c r="AE755" s="21">
        <f t="shared" si="1016"/>
        <v>7.9035171577244236</v>
      </c>
      <c r="AF755" s="21">
        <f t="shared" si="1017"/>
        <v>0.83342405300262112</v>
      </c>
      <c r="AG755" s="21">
        <f t="shared" si="1018"/>
        <v>85.958151345662287</v>
      </c>
      <c r="AH755" s="21"/>
      <c r="AI755" s="61">
        <f t="shared" si="1019"/>
        <v>58.451393839468103</v>
      </c>
      <c r="AJ755" s="21">
        <f t="shared" si="1020"/>
        <v>0.15941455331837009</v>
      </c>
      <c r="AK755" s="21">
        <f t="shared" si="1021"/>
        <v>18.503932183943025</v>
      </c>
      <c r="AL755" s="21">
        <f t="shared" si="1022"/>
        <v>9.8043849394379139E-4</v>
      </c>
      <c r="AM755" s="21">
        <f t="shared" si="1023"/>
        <v>3.6905862092449029</v>
      </c>
      <c r="AN755" s="21">
        <f t="shared" si="1024"/>
        <v>0.70789924302166685</v>
      </c>
      <c r="AO755" s="21">
        <f t="shared" si="1025"/>
        <v>6.6860728053995247E-2</v>
      </c>
      <c r="AP755" s="21">
        <f t="shared" si="1026"/>
        <v>3.0182383778831707</v>
      </c>
      <c r="AQ755" s="21">
        <f t="shared" si="1027"/>
        <v>5.2365144460223734</v>
      </c>
      <c r="AR755" s="21">
        <f t="shared" si="1028"/>
        <v>9.1946104400758024</v>
      </c>
      <c r="AS755" s="21">
        <f t="shared" si="1029"/>
        <v>0.96956954047462574</v>
      </c>
      <c r="AT755" s="21">
        <f t="shared" si="1030"/>
        <v>99.999999999999972</v>
      </c>
      <c r="AU755" s="21"/>
      <c r="AV755" s="21">
        <f>AR755*'[1]diagram lines'!$G$39</f>
        <v>7.6325027385580402</v>
      </c>
      <c r="AW755" s="21">
        <f>AK755*'[1]diagram lines'!$G$40</f>
        <v>9.7935091837416763</v>
      </c>
      <c r="AX755" s="21">
        <f>AQ755*'[1]diagram lines'!$G$38</f>
        <v>3.8847198165232131</v>
      </c>
      <c r="AY755" s="21">
        <f>AP755*'[1]diagram lines'!$G$41</f>
        <v>2.1570070918117286</v>
      </c>
      <c r="AZ755" s="21">
        <f t="shared" si="1031"/>
        <v>14.431124886098175</v>
      </c>
      <c r="BA755" s="21">
        <f t="shared" si="1032"/>
        <v>0.71620189485167296</v>
      </c>
      <c r="BB755" s="21">
        <f t="shared" si="1033"/>
        <v>0.85033601954847204</v>
      </c>
      <c r="BC755" s="86">
        <f t="shared" si="1034"/>
        <v>1.1760056930564924</v>
      </c>
      <c r="BX755" s="61">
        <f t="shared" si="1035"/>
        <v>0.90200402796271639</v>
      </c>
      <c r="BY755" s="21">
        <f t="shared" si="1036"/>
        <v>1.8502628943415126E-3</v>
      </c>
      <c r="BZ755" s="21">
        <f t="shared" si="1037"/>
        <v>0.16825877795213809</v>
      </c>
      <c r="CA755" s="21">
        <f t="shared" si="1038"/>
        <v>5.692278790155927E-6</v>
      </c>
      <c r="CB755" s="21">
        <f t="shared" si="1039"/>
        <v>4.7622491301322206E-2</v>
      </c>
      <c r="CC755" s="21">
        <f t="shared" si="1040"/>
        <v>9.2517479560191712E-3</v>
      </c>
      <c r="CD755" s="21">
        <f t="shared" si="1041"/>
        <v>1.5381885856079406E-3</v>
      </c>
      <c r="CE755" s="21">
        <f t="shared" si="1042"/>
        <v>4.9898680456490728E-2</v>
      </c>
      <c r="CF755" s="21">
        <f t="shared" si="1043"/>
        <v>7.8318470721084055E-2</v>
      </c>
      <c r="CG755" s="21">
        <f t="shared" si="1044"/>
        <v>9.0495286624203822E-2</v>
      </c>
      <c r="CH755" s="21">
        <f t="shared" si="1045"/>
        <v>6.3329411598940432E-3</v>
      </c>
      <c r="CI755" s="21">
        <f t="shared" si="1046"/>
        <v>0.4043496115427303</v>
      </c>
      <c r="CJ755" s="21">
        <f t="shared" si="1047"/>
        <v>1.7599261794353382</v>
      </c>
      <c r="CL755" s="68">
        <f t="shared" si="1048"/>
        <v>0.5125237856579411</v>
      </c>
      <c r="CM755" s="19">
        <f t="shared" si="1049"/>
        <v>1.0513298318769019E-3</v>
      </c>
      <c r="CN755" s="19">
        <f t="shared" si="1050"/>
        <v>9.560558841514756E-2</v>
      </c>
      <c r="CO755" s="19">
        <f t="shared" si="1051"/>
        <v>3.2343849740233199E-6</v>
      </c>
      <c r="CP755" s="19">
        <f t="shared" si="1052"/>
        <v>2.7059368658634078E-2</v>
      </c>
      <c r="CQ755" s="19">
        <f t="shared" si="1053"/>
        <v>5.2568954676198631E-3</v>
      </c>
      <c r="CR755" s="19">
        <f t="shared" si="1054"/>
        <v>8.7400744621087413E-4</v>
      </c>
      <c r="CS755" s="19">
        <f t="shared" si="1055"/>
        <v>2.8352712198701665E-2</v>
      </c>
      <c r="CT755" s="19">
        <f t="shared" si="1056"/>
        <v>4.4500997619236544E-2</v>
      </c>
      <c r="CU755" s="19">
        <f t="shared" si="1057"/>
        <v>5.1419933223130238E-2</v>
      </c>
      <c r="CV755" s="19">
        <f t="shared" si="1058"/>
        <v>3.5984129527102831E-3</v>
      </c>
      <c r="CW755" s="19">
        <f t="shared" si="1059"/>
        <v>0.229753734143817</v>
      </c>
      <c r="CX755" s="19">
        <f t="shared" si="1060"/>
        <v>1.0000000000000002</v>
      </c>
      <c r="CZ755" s="68">
        <f t="shared" si="1061"/>
        <v>2.5805000000000001E-5</v>
      </c>
      <c r="DA755" s="19">
        <f t="shared" si="1062"/>
        <v>1.7284039999999995E-5</v>
      </c>
      <c r="DB755" s="19">
        <f t="shared" si="1063"/>
        <v>3.667E-5</v>
      </c>
      <c r="DC755" s="19">
        <f t="shared" si="1064"/>
        <v>3.8099139999999992E-5</v>
      </c>
      <c r="DD755" s="19">
        <f t="shared" si="1065"/>
        <v>1.2097319999999998E-5</v>
      </c>
      <c r="DE755" s="19">
        <f t="shared" si="1066"/>
        <v>1.2097319999999998E-5</v>
      </c>
      <c r="DF755" s="19">
        <f t="shared" si="1067"/>
        <v>1.0643419999999998E-5</v>
      </c>
      <c r="DG755" s="19">
        <f t="shared" si="1068"/>
        <v>1.5048039999999998E-5</v>
      </c>
      <c r="DH755" s="19">
        <f t="shared" si="1069"/>
        <v>2.357528E-5</v>
      </c>
      <c r="DI755" s="19">
        <f t="shared" si="1070"/>
        <v>3.6232679999999995E-5</v>
      </c>
      <c r="DJ755" s="19">
        <f t="shared" si="1071"/>
        <v>0</v>
      </c>
      <c r="DK755" s="19">
        <f t="shared" si="1072"/>
        <v>1.9454159999999995E-5</v>
      </c>
      <c r="DM755" s="68">
        <f t="shared" si="1073"/>
        <v>1193.2737470385234</v>
      </c>
      <c r="DN755" s="19">
        <f t="shared" si="1074"/>
        <v>4.8588308619007448</v>
      </c>
      <c r="DO755" s="19">
        <f t="shared" si="1075"/>
        <v>265.82890086742412</v>
      </c>
      <c r="DP755" s="19">
        <f t="shared" si="1076"/>
        <v>1.35567085372999E-2</v>
      </c>
      <c r="DQ755" s="19">
        <f t="shared" si="1077"/>
        <v>160.71457464321509</v>
      </c>
      <c r="DR755" s="19">
        <f t="shared" si="1078"/>
        <v>30.827006681889301</v>
      </c>
      <c r="DS755" s="19">
        <f t="shared" si="1079"/>
        <v>3.3093216355549471</v>
      </c>
      <c r="DT755" s="19">
        <f t="shared" si="1080"/>
        <v>105.66293684115603</v>
      </c>
      <c r="DU755" s="19">
        <f t="shared" si="1081"/>
        <v>117.01311044519825</v>
      </c>
      <c r="DV755" s="19">
        <f t="shared" si="1082"/>
        <v>133.68477599832164</v>
      </c>
      <c r="DX755" s="19">
        <f t="shared" si="1083"/>
        <v>212.81629683685046</v>
      </c>
      <c r="DZ755" s="68">
        <f t="shared" si="1084"/>
        <v>2228.0030585585714</v>
      </c>
      <c r="EA755" s="21">
        <f t="shared" si="1085"/>
        <v>2.2280030585585715</v>
      </c>
      <c r="EB755" s="92">
        <f t="shared" si="1086"/>
        <v>846</v>
      </c>
    </row>
    <row r="756" spans="1:132" x14ac:dyDescent="0.3">
      <c r="A756" s="19">
        <f>'A. Thermody. result (all suite)'!C712</f>
        <v>844</v>
      </c>
      <c r="B756" s="19" t="str">
        <f>'A. Thermody. result (all suite)'!A712</f>
        <v>Basanite</v>
      </c>
      <c r="C756" s="24">
        <f>'A. Thermody. result (all suite)'!G712</f>
        <v>26.928571000000002</v>
      </c>
      <c r="D756" s="19">
        <f>'A. Thermody. result (all suite)'!D712</f>
        <v>5000</v>
      </c>
      <c r="E756" s="61">
        <f>'A. Thermody. result (all suite)'!I712</f>
        <v>54.128597999999997</v>
      </c>
      <c r="F756" s="21">
        <f>'A. Thermody. result (all suite)'!J712</f>
        <v>0.14485899999999999</v>
      </c>
      <c r="G756" s="21">
        <f>'A. Thermody. result (all suite)'!K712</f>
        <v>17.118266999999999</v>
      </c>
      <c r="H756" s="21">
        <f>'A. Thermody. result (all suite)'!L712</f>
        <v>8.7000000000000001E-4</v>
      </c>
      <c r="I756" s="21">
        <f>'A. Thermody. result (all suite)'!M712</f>
        <v>3.3483100000000001</v>
      </c>
      <c r="J756" s="21">
        <f>'A. Thermody. result (all suite)'!N712</f>
        <v>0.66850200000000004</v>
      </c>
      <c r="K756" s="21">
        <f>'A. Thermody. result (all suite)'!O712</f>
        <v>5.9924999999999999E-2</v>
      </c>
      <c r="L756" s="21">
        <f>'A. Thermody. result (all suite)'!P712</f>
        <v>2.8021769999999999</v>
      </c>
      <c r="M756" s="21">
        <f>'A. Thermody. result (all suite)'!Q712</f>
        <v>4.8901450000000004</v>
      </c>
      <c r="N756" s="21">
        <f>'A. Thermody. result (all suite)'!R712</f>
        <v>8.5119699999999998</v>
      </c>
      <c r="O756" s="21">
        <f>'A. Thermody. result (all suite)'!S712</f>
        <v>0.91613199999999995</v>
      </c>
      <c r="P756" s="21">
        <f>'A. Thermody. result (all suite)'!T712</f>
        <v>7.4102449999999997</v>
      </c>
      <c r="Q756" s="21">
        <f t="shared" si="1004"/>
        <v>100.00000000000003</v>
      </c>
      <c r="S756" s="19">
        <f t="shared" si="1005"/>
        <v>1117</v>
      </c>
      <c r="T756" s="19">
        <f t="shared" si="1006"/>
        <v>0.5</v>
      </c>
      <c r="V756" s="61">
        <f t="shared" si="1007"/>
        <v>50.117536273134895</v>
      </c>
      <c r="W756" s="21">
        <f t="shared" si="1008"/>
        <v>0.13412459319544998</v>
      </c>
      <c r="X756" s="21">
        <f t="shared" si="1009"/>
        <v>15.849761475545849</v>
      </c>
      <c r="Y756" s="21">
        <f t="shared" si="1010"/>
        <v>8.0553086850000005E-4</v>
      </c>
      <c r="Z756" s="21">
        <f t="shared" si="1011"/>
        <v>3.1001920256405002</v>
      </c>
      <c r="AA756" s="21">
        <f t="shared" si="1012"/>
        <v>0.61896436397010002</v>
      </c>
      <c r="AB756" s="21">
        <f t="shared" si="1013"/>
        <v>5.5484410683749999E-2</v>
      </c>
      <c r="AC756" s="21">
        <f t="shared" si="1014"/>
        <v>2.5945288189663498</v>
      </c>
      <c r="AD756" s="21">
        <f t="shared" si="1015"/>
        <v>4.5277732746447503</v>
      </c>
      <c r="AE756" s="21">
        <f t="shared" si="1016"/>
        <v>7.8812121686734997</v>
      </c>
      <c r="AF756" s="21">
        <f t="shared" si="1017"/>
        <v>0.84824437427659993</v>
      </c>
      <c r="AG756" s="21">
        <f t="shared" si="1018"/>
        <v>85.728627309600242</v>
      </c>
      <c r="AH756" s="21"/>
      <c r="AI756" s="61">
        <f t="shared" si="1019"/>
        <v>58.460677425920395</v>
      </c>
      <c r="AJ756" s="21">
        <f t="shared" si="1020"/>
        <v>0.15645251464376375</v>
      </c>
      <c r="AK756" s="21">
        <f t="shared" si="1021"/>
        <v>18.488294952287109</v>
      </c>
      <c r="AL756" s="21">
        <f t="shared" si="1022"/>
        <v>9.3962879586407828E-4</v>
      </c>
      <c r="AM756" s="21">
        <f t="shared" si="1023"/>
        <v>3.616285624689255</v>
      </c>
      <c r="AN756" s="21">
        <f t="shared" si="1024"/>
        <v>0.72200428654336546</v>
      </c>
      <c r="AO756" s="21">
        <f t="shared" si="1025"/>
        <v>6.4720983439258487E-2</v>
      </c>
      <c r="AP756" s="21">
        <f t="shared" si="1026"/>
        <v>3.026443908400017</v>
      </c>
      <c r="AQ756" s="21">
        <f t="shared" si="1027"/>
        <v>5.2815184574146468</v>
      </c>
      <c r="AR756" s="21">
        <f t="shared" si="1028"/>
        <v>9.1932093350932842</v>
      </c>
      <c r="AS756" s="21">
        <f t="shared" si="1029"/>
        <v>0.98945288277304544</v>
      </c>
      <c r="AT756" s="21">
        <f t="shared" si="1030"/>
        <v>100</v>
      </c>
      <c r="AU756" s="21"/>
      <c r="AV756" s="21">
        <f>AR756*'[1]diagram lines'!$G$39</f>
        <v>7.6313396726852902</v>
      </c>
      <c r="AW756" s="21">
        <f>AK756*'[1]diagram lines'!$G$40</f>
        <v>9.7852329227660011</v>
      </c>
      <c r="AX756" s="21">
        <f>AQ756*'[1]diagram lines'!$G$38</f>
        <v>3.9181061418510081</v>
      </c>
      <c r="AY756" s="21">
        <f>AP756*'[1]diagram lines'!$G$41</f>
        <v>2.1628712368198273</v>
      </c>
      <c r="AZ756" s="21">
        <f t="shared" si="1031"/>
        <v>14.474727792507931</v>
      </c>
      <c r="BA756" s="21">
        <f t="shared" si="1032"/>
        <v>0.71360900467206279</v>
      </c>
      <c r="BB756" s="21">
        <f t="shared" si="1033"/>
        <v>0.84724696577650216</v>
      </c>
      <c r="BC756" s="86">
        <f t="shared" si="1034"/>
        <v>1.1802933977857326</v>
      </c>
      <c r="BX756" s="61">
        <f t="shared" si="1035"/>
        <v>0.90094204394141142</v>
      </c>
      <c r="BY756" s="21">
        <f t="shared" si="1036"/>
        <v>1.8134576865297947E-3</v>
      </c>
      <c r="BZ756" s="21">
        <f t="shared" si="1037"/>
        <v>0.16789198705374658</v>
      </c>
      <c r="CA756" s="21">
        <f t="shared" si="1038"/>
        <v>5.4480556077399968E-6</v>
      </c>
      <c r="CB756" s="21">
        <f t="shared" si="1039"/>
        <v>4.660139178844816E-2</v>
      </c>
      <c r="CC756" s="21">
        <f t="shared" si="1040"/>
        <v>9.4234846349027356E-3</v>
      </c>
      <c r="CD756" s="21">
        <f t="shared" si="1041"/>
        <v>1.4869727047146402E-3</v>
      </c>
      <c r="CE756" s="21">
        <f t="shared" si="1042"/>
        <v>4.9967492867332382E-2</v>
      </c>
      <c r="CF756" s="21">
        <f t="shared" si="1043"/>
        <v>7.88860300048395E-2</v>
      </c>
      <c r="CG756" s="21">
        <f t="shared" si="1044"/>
        <v>9.0360615711252645E-2</v>
      </c>
      <c r="CH756" s="21">
        <f t="shared" si="1045"/>
        <v>6.45417911288959E-3</v>
      </c>
      <c r="CI756" s="21">
        <f t="shared" si="1046"/>
        <v>0.41122336293007766</v>
      </c>
      <c r="CJ756" s="21">
        <f t="shared" si="1047"/>
        <v>1.765056466491753</v>
      </c>
      <c r="CL756" s="68">
        <f t="shared" si="1048"/>
        <v>0.51043242017754509</v>
      </c>
      <c r="CM756" s="19">
        <f t="shared" si="1049"/>
        <v>1.0274219102657065E-3</v>
      </c>
      <c r="CN756" s="19">
        <f t="shared" si="1050"/>
        <v>9.51198957319766E-2</v>
      </c>
      <c r="CO756" s="19">
        <f t="shared" si="1051"/>
        <v>3.086618310046826E-6</v>
      </c>
      <c r="CP756" s="19">
        <f t="shared" si="1052"/>
        <v>2.6402210168988891E-2</v>
      </c>
      <c r="CQ756" s="19">
        <f t="shared" si="1053"/>
        <v>5.3389139745953652E-3</v>
      </c>
      <c r="CR756" s="19">
        <f t="shared" si="1054"/>
        <v>8.4245050112768613E-4</v>
      </c>
      <c r="CS756" s="19">
        <f t="shared" si="1055"/>
        <v>2.8309288578539562E-2</v>
      </c>
      <c r="CT756" s="19">
        <f t="shared" si="1056"/>
        <v>4.469320472315217E-2</v>
      </c>
      <c r="CU756" s="19">
        <f t="shared" si="1057"/>
        <v>5.1194178445097833E-2</v>
      </c>
      <c r="CV756" s="19">
        <f t="shared" si="1058"/>
        <v>3.6566417196374416E-3</v>
      </c>
      <c r="CW756" s="19">
        <f t="shared" si="1059"/>
        <v>0.23298028745076357</v>
      </c>
      <c r="CX756" s="19">
        <f t="shared" si="1060"/>
        <v>1</v>
      </c>
      <c r="CZ756" s="68">
        <f t="shared" si="1061"/>
        <v>2.5805000000000001E-5</v>
      </c>
      <c r="DA756" s="19">
        <f t="shared" si="1062"/>
        <v>1.7269559999999999E-5</v>
      </c>
      <c r="DB756" s="19">
        <f t="shared" si="1063"/>
        <v>3.667E-5</v>
      </c>
      <c r="DC756" s="19">
        <f t="shared" si="1064"/>
        <v>3.8080959999999994E-5</v>
      </c>
      <c r="DD756" s="19">
        <f t="shared" si="1065"/>
        <v>1.2091479999999998E-5</v>
      </c>
      <c r="DE756" s="19">
        <f t="shared" si="1066"/>
        <v>1.2091479999999998E-5</v>
      </c>
      <c r="DF756" s="19">
        <f t="shared" si="1067"/>
        <v>1.0636879999999998E-5</v>
      </c>
      <c r="DG756" s="19">
        <f t="shared" si="1068"/>
        <v>1.5040559999999999E-5</v>
      </c>
      <c r="DH756" s="19">
        <f t="shared" si="1069"/>
        <v>2.3559919999999999E-5</v>
      </c>
      <c r="DI756" s="19">
        <f t="shared" si="1070"/>
        <v>3.6208519999999992E-5</v>
      </c>
      <c r="DJ756" s="19">
        <f t="shared" si="1071"/>
        <v>0</v>
      </c>
      <c r="DK756" s="19">
        <f t="shared" si="1072"/>
        <v>1.9435239999999996E-5</v>
      </c>
      <c r="DM756" s="68">
        <f t="shared" si="1073"/>
        <v>1188.4045651721335</v>
      </c>
      <c r="DN756" s="19">
        <f t="shared" si="1074"/>
        <v>4.7523192363919309</v>
      </c>
      <c r="DO756" s="19">
        <f t="shared" si="1075"/>
        <v>264.47844474590494</v>
      </c>
      <c r="DP756" s="19">
        <f t="shared" si="1076"/>
        <v>1.2943530781035398E-2</v>
      </c>
      <c r="DQ756" s="19">
        <f t="shared" si="1077"/>
        <v>156.88722973877904</v>
      </c>
      <c r="DR756" s="19">
        <f t="shared" si="1078"/>
        <v>31.323093397813608</v>
      </c>
      <c r="DS756" s="19">
        <f t="shared" si="1079"/>
        <v>3.1917963909948925</v>
      </c>
      <c r="DT756" s="19">
        <f t="shared" si="1080"/>
        <v>105.553576694252</v>
      </c>
      <c r="DU756" s="19">
        <f t="shared" si="1081"/>
        <v>117.59512599313594</v>
      </c>
      <c r="DV756" s="19">
        <f t="shared" si="1082"/>
        <v>133.18665357016019</v>
      </c>
      <c r="DX756" s="19">
        <f t="shared" si="1083"/>
        <v>216.01507261360086</v>
      </c>
      <c r="DZ756" s="68">
        <f t="shared" si="1084"/>
        <v>2221.4008210839479</v>
      </c>
      <c r="EA756" s="21">
        <f t="shared" si="1085"/>
        <v>2.221400821083948</v>
      </c>
      <c r="EB756" s="92">
        <f t="shared" si="1086"/>
        <v>844</v>
      </c>
    </row>
    <row r="757" spans="1:132" x14ac:dyDescent="0.3">
      <c r="A757" s="19">
        <f>'A. Thermody. result (all suite)'!C713</f>
        <v>842</v>
      </c>
      <c r="B757" s="19" t="str">
        <f>'A. Thermody. result (all suite)'!A713</f>
        <v>Basanite</v>
      </c>
      <c r="C757" s="24">
        <f>'A. Thermody. result (all suite)'!G713</f>
        <v>26.439162</v>
      </c>
      <c r="D757" s="19">
        <f>'A. Thermody. result (all suite)'!D713</f>
        <v>5000</v>
      </c>
      <c r="E757" s="61">
        <f>'A. Thermody. result (all suite)'!I713</f>
        <v>54.060251000000001</v>
      </c>
      <c r="F757" s="21">
        <f>'A. Thermody. result (all suite)'!J713</f>
        <v>0.14191400000000001</v>
      </c>
      <c r="G757" s="21">
        <f>'A. Thermody. result (all suite)'!K713</f>
        <v>17.079640000000001</v>
      </c>
      <c r="H757" s="21">
        <f>'A. Thermody. result (all suite)'!L713</f>
        <v>8.3299999999999997E-4</v>
      </c>
      <c r="I757" s="21">
        <f>'A. Thermody. result (all suite)'!M713</f>
        <v>3.2769979999999999</v>
      </c>
      <c r="J757" s="21">
        <f>'A. Thermody. result (all suite)'!N713</f>
        <v>0.68087600000000004</v>
      </c>
      <c r="K757" s="21">
        <f>'A. Thermody. result (all suite)'!O713</f>
        <v>5.7962E-2</v>
      </c>
      <c r="L757" s="21">
        <f>'A. Thermody. result (all suite)'!P713</f>
        <v>2.8070539999999999</v>
      </c>
      <c r="M757" s="21">
        <f>'A. Thermody. result (all suite)'!Q713</f>
        <v>4.9255180000000003</v>
      </c>
      <c r="N757" s="21">
        <f>'A. Thermody. result (all suite)'!R713</f>
        <v>8.4985289999999996</v>
      </c>
      <c r="O757" s="21">
        <f>'A. Thermody. result (all suite)'!S713</f>
        <v>0.93406599999999995</v>
      </c>
      <c r="P757" s="21">
        <f>'A. Thermody. result (all suite)'!T713</f>
        <v>7.536359</v>
      </c>
      <c r="Q757" s="21">
        <f t="shared" si="1004"/>
        <v>100.00000000000001</v>
      </c>
      <c r="S757" s="19">
        <f t="shared" si="1005"/>
        <v>1115</v>
      </c>
      <c r="T757" s="19">
        <f t="shared" si="1006"/>
        <v>0.5</v>
      </c>
      <c r="V757" s="61">
        <f t="shared" si="1007"/>
        <v>49.986076408338903</v>
      </c>
      <c r="W757" s="21">
        <f t="shared" si="1008"/>
        <v>0.13121885148873999</v>
      </c>
      <c r="X757" s="21">
        <f t="shared" si="1009"/>
        <v>15.792457013692401</v>
      </c>
      <c r="Y757" s="21">
        <f t="shared" si="1010"/>
        <v>7.7022212952999999E-4</v>
      </c>
      <c r="Z757" s="21">
        <f t="shared" si="1011"/>
        <v>3.0300316662971798</v>
      </c>
      <c r="AA757" s="21">
        <f t="shared" si="1012"/>
        <v>0.62956274029516002</v>
      </c>
      <c r="AB757" s="21">
        <f t="shared" si="1013"/>
        <v>5.359377559642E-2</v>
      </c>
      <c r="AC757" s="21">
        <f t="shared" si="1014"/>
        <v>2.5955043332361396</v>
      </c>
      <c r="AD757" s="21">
        <f t="shared" si="1015"/>
        <v>4.5543132809103799</v>
      </c>
      <c r="AE757" s="21">
        <f t="shared" si="1016"/>
        <v>7.8580493448408895</v>
      </c>
      <c r="AF757" s="21">
        <f t="shared" si="1017"/>
        <v>0.86367143294305992</v>
      </c>
      <c r="AG757" s="21">
        <f t="shared" si="1018"/>
        <v>85.495249069768803</v>
      </c>
      <c r="AH757" s="21"/>
      <c r="AI757" s="61">
        <f t="shared" si="1019"/>
        <v>58.466496035993217</v>
      </c>
      <c r="AJ757" s="21">
        <f t="shared" si="1020"/>
        <v>0.15348086930732047</v>
      </c>
      <c r="AK757" s="21">
        <f t="shared" si="1021"/>
        <v>18.471736366081455</v>
      </c>
      <c r="AL757" s="21">
        <f t="shared" si="1022"/>
        <v>9.0089465544624194E-4</v>
      </c>
      <c r="AM757" s="21">
        <f t="shared" si="1023"/>
        <v>3.5440936183769787</v>
      </c>
      <c r="AN757" s="21">
        <f t="shared" si="1024"/>
        <v>0.73637160794911816</v>
      </c>
      <c r="AO757" s="21">
        <f t="shared" si="1025"/>
        <v>6.2686261727461071E-2</v>
      </c>
      <c r="AP757" s="21">
        <f t="shared" si="1026"/>
        <v>3.0358462738883492</v>
      </c>
      <c r="AQ757" s="21">
        <f t="shared" si="1027"/>
        <v>5.3269782010855486</v>
      </c>
      <c r="AR757" s="21">
        <f t="shared" si="1028"/>
        <v>9.1912117109902685</v>
      </c>
      <c r="AS757" s="21">
        <f t="shared" si="1029"/>
        <v>1.0101981599448371</v>
      </c>
      <c r="AT757" s="21">
        <f t="shared" si="1030"/>
        <v>100.00000000000001</v>
      </c>
      <c r="AU757" s="21"/>
      <c r="AV757" s="21">
        <f>AR757*'[1]diagram lines'!$G$39</f>
        <v>7.6296814326177804</v>
      </c>
      <c r="AW757" s="21">
        <f>AK757*'[1]diagram lines'!$G$40</f>
        <v>9.7764690198040363</v>
      </c>
      <c r="AX757" s="21">
        <f>AQ757*'[1]diagram lines'!$G$38</f>
        <v>3.9518305531770497</v>
      </c>
      <c r="AY757" s="21">
        <f>AP757*'[1]diagram lines'!$G$41</f>
        <v>2.1695907090744879</v>
      </c>
      <c r="AZ757" s="21">
        <f t="shared" si="1031"/>
        <v>14.518189912075817</v>
      </c>
      <c r="BA757" s="21">
        <f t="shared" si="1032"/>
        <v>0.71095891265881839</v>
      </c>
      <c r="BB757" s="21">
        <f t="shared" si="1033"/>
        <v>0.84414444606155503</v>
      </c>
      <c r="BC757" s="86">
        <f t="shared" si="1034"/>
        <v>1.184631379932197</v>
      </c>
      <c r="BX757" s="61">
        <f>E757/$BH$48</f>
        <v>0.89980444407456728</v>
      </c>
      <c r="BY757" s="21">
        <f>F757/$BI$48</f>
        <v>1.7765898848272411E-3</v>
      </c>
      <c r="BZ757" s="21">
        <f>G757/$BJ$48</f>
        <v>0.16751314240878779</v>
      </c>
      <c r="CA757" s="21">
        <f>H757/$BK$48</f>
        <v>5.2163566910889845E-6</v>
      </c>
      <c r="CB757" s="21">
        <f>I757/$BL$48</f>
        <v>4.5608879610299233E-2</v>
      </c>
      <c r="CC757" s="21">
        <f>J757/$BM$48</f>
        <v>9.5979137299126022E-3</v>
      </c>
      <c r="CD757" s="21">
        <f>K757/$BN$48</f>
        <v>1.4382630272952853E-3</v>
      </c>
      <c r="CE757" s="21">
        <f>L757/$BO$48</f>
        <v>5.0054457917261055E-2</v>
      </c>
      <c r="CF757" s="21">
        <f>M757/$BP$48</f>
        <v>7.9456654299080498E-2</v>
      </c>
      <c r="CG757" s="21">
        <f>N757/$BQ$48</f>
        <v>9.021792993630573E-2</v>
      </c>
      <c r="CH757" s="21">
        <f>O757/$BR$48</f>
        <v>6.5805247139717072E-3</v>
      </c>
      <c r="CI757" s="21">
        <f>P757/$BS$48</f>
        <v>0.41822192008879022</v>
      </c>
      <c r="CJ757" s="21">
        <f>SUM(BX757:CI757)</f>
        <v>1.7702759360477895</v>
      </c>
      <c r="CL757" s="68">
        <f>BX757/CJ757</f>
        <v>0.5082848530853421</v>
      </c>
      <c r="CM757" s="19">
        <f>BY757/CJ757</f>
        <v>1.0035666466740477E-3</v>
      </c>
      <c r="CN757" s="19">
        <f>BZ757/CJ757</f>
        <v>9.4625441716598965E-2</v>
      </c>
      <c r="CO757" s="19">
        <f>CA757/CJ757</f>
        <v>2.9466348069638826E-6</v>
      </c>
      <c r="CP757" s="19">
        <f>CB757/CJ757</f>
        <v>2.5763712131862813E-2</v>
      </c>
      <c r="CQ757" s="19">
        <f>CC757/CJ757</f>
        <v>5.4217049073944489E-3</v>
      </c>
      <c r="CR757" s="19">
        <f>CD757/CJ757</f>
        <v>8.1245132355256663E-4</v>
      </c>
      <c r="CS757" s="19">
        <f>CE757/CJ757</f>
        <v>2.8274946802366637E-2</v>
      </c>
      <c r="CT757" s="19">
        <f>CF757/CJ757</f>
        <v>4.4883767937596554E-2</v>
      </c>
      <c r="CU757" s="19">
        <f>CG757/CJ757</f>
        <v>5.0962637009979807E-2</v>
      </c>
      <c r="CV757" s="19">
        <f>CH757/CJ757</f>
        <v>3.7172310711419297E-3</v>
      </c>
      <c r="CW757" s="19">
        <f>CI757/CJ757</f>
        <v>0.2362467407326832</v>
      </c>
      <c r="CX757" s="19">
        <f>SUM(CL757:CW757)</f>
        <v>1</v>
      </c>
      <c r="CZ757" s="68">
        <f>($BH$49*$DC$46)+(($BH$50*$DD$46)*(S757-1673))+(($BH$51*$DC$46)*T757)</f>
        <v>2.5805000000000001E-5</v>
      </c>
      <c r="DA757" s="19">
        <f>($BI$49*$DC$46)+(($BI$50*$DD$46)*(S757-1673))+(($BI$51*$DC$46)*T757)</f>
        <v>1.7255079999999995E-5</v>
      </c>
      <c r="DB757" s="19">
        <f>($BJ$49*$DC$46)+(($BJ$50*$DD$46)*(S757-1673))+(($BJ$51*$DC$46)*T757)</f>
        <v>3.667E-5</v>
      </c>
      <c r="DC757" s="19">
        <f>($BK$49*$DC$46)+(($BK$50*$DD$46)*(S757-1673))+(($BK$51*$DC$46)*T757)</f>
        <v>3.8062779999999996E-5</v>
      </c>
      <c r="DD757" s="19">
        <f>($BL$49*$DC$46)+(($BL$50*$DD$46)*(S757-1673))+(($BL$51*$DC$46)*T757)</f>
        <v>1.2085639999999998E-5</v>
      </c>
      <c r="DE757" s="19">
        <f>($BM$49*$DC$46)+(($BM$50*$DD$46)*(S757-1673))+(($BM$51*$DC$46)*T757)</f>
        <v>1.2085639999999998E-5</v>
      </c>
      <c r="DF757" s="19">
        <f>($BN$49*$DC$46)+(($BN$50*$DD$46)*(S757-1673))+(($BN$51*$DC$46)*T757)</f>
        <v>1.0630339999999998E-5</v>
      </c>
      <c r="DG757" s="19">
        <f>($BO$49*$DC$46)+(($BO$50*$DD$46)*(S757-1673))+(($BO$51*$DC$46)*T757)</f>
        <v>1.5033079999999999E-5</v>
      </c>
      <c r="DH757" s="19">
        <f>($BP$49*$DC$46)+(($BP$50*$DD$46)*(S757-1673))+(($BP$51*$DC$46)*T757)</f>
        <v>2.3544559999999999E-5</v>
      </c>
      <c r="DI757" s="19">
        <f>($BQ$49*$DC$46)+(($BQ$50*$DD$46)*(S757-1673))+(($BQ$51*$DC$46)*T757)</f>
        <v>3.6184359999999989E-5</v>
      </c>
      <c r="DJ757" s="19">
        <f>($BR$49*$DC$46)+(($BR$50*$DD$46)*(S757-1673))+(($BR$51*$DC$46)*T757)</f>
        <v>0</v>
      </c>
      <c r="DK757" s="19">
        <f>($BS$49*$DC$46)+(($BS$50*$DD$46)*(S757-1673))+(($BS$51*$DC$46)*T757)</f>
        <v>1.9416319999999997E-5</v>
      </c>
      <c r="DM757" s="68">
        <f>((CL757*$BH$48)/CZ757)/1000</f>
        <v>1183.4045329729645</v>
      </c>
      <c r="DN757" s="19">
        <f>((CM757*$BI$48)/DA757)/1000</f>
        <v>4.6458726204875855</v>
      </c>
      <c r="DO757" s="19">
        <f>((CN757*$BJ$48)/DB757)/1000</f>
        <v>263.10362796357867</v>
      </c>
      <c r="DP757" s="19">
        <f>((CO757*$BK$48)/DC757)/1000</f>
        <v>1.2362421040293494E-2</v>
      </c>
      <c r="DQ757" s="19">
        <f>((CP757*$BL$48)/DD757)/1000</f>
        <v>153.16712368350733</v>
      </c>
      <c r="DR757" s="19">
        <f>((CQ757*$BM$48)/DE757)/1000</f>
        <v>31.824193516484215</v>
      </c>
      <c r="DS757" s="19">
        <f>((CR757*$BN$48)/DF757)/1000</f>
        <v>3.0800320910872498</v>
      </c>
      <c r="DT757" s="19">
        <f>((CS757*$BO$48)/DG757)/1000</f>
        <v>105.47798699113696</v>
      </c>
      <c r="DU757" s="19">
        <f>((CT757*$BP$48)/DH757)/1000</f>
        <v>118.17357276804539</v>
      </c>
      <c r="DV757" s="19">
        <f>((CU757*$BQ$48)/DI757)/1000</f>
        <v>132.67280135229973</v>
      </c>
      <c r="DX757" s="19">
        <f>((CW757*$BS$48)/DK757)/1000</f>
        <v>219.25711298551693</v>
      </c>
      <c r="DZ757" s="68">
        <f>SUM(DM757:DX757)</f>
        <v>2214.8192193661489</v>
      </c>
      <c r="EA757" s="21">
        <f>DZ757/1000</f>
        <v>2.2148192193661491</v>
      </c>
      <c r="EB757" s="92">
        <f t="shared" si="1086"/>
        <v>842</v>
      </c>
    </row>
    <row r="758" spans="1:132" x14ac:dyDescent="0.3">
      <c r="A758" s="19">
        <f>'A. Thermody. result (all suite)'!C714</f>
        <v>840</v>
      </c>
      <c r="B758" s="19" t="str">
        <f>'A. Thermody. result (all suite)'!A714</f>
        <v>Basanite</v>
      </c>
      <c r="C758" s="24">
        <f>'A. Thermody. result (all suite)'!G714</f>
        <v>25.959707999999999</v>
      </c>
      <c r="D758" s="19">
        <f>'A. Thermody. result (all suite)'!D714</f>
        <v>5000</v>
      </c>
      <c r="E758" s="61">
        <f>'A. Thermody. result (all suite)'!I714</f>
        <v>53.987281000000003</v>
      </c>
      <c r="F758" s="21">
        <f>'A. Thermody. result (all suite)'!J714</f>
        <v>0.13896800000000001</v>
      </c>
      <c r="G758" s="21">
        <f>'A. Thermody. result (all suite)'!K714</f>
        <v>17.039742</v>
      </c>
      <c r="H758" s="21">
        <f>'A. Thermody. result (all suite)'!L714</f>
        <v>7.9799999999999999E-4</v>
      </c>
      <c r="I758" s="21">
        <f>'A. Thermody. result (all suite)'!M714</f>
        <v>3.2076750000000001</v>
      </c>
      <c r="J758" s="21">
        <f>'A. Thermody. result (all suite)'!N714</f>
        <v>0.69345199999999996</v>
      </c>
      <c r="K758" s="21">
        <f>'A. Thermody. result (all suite)'!O714</f>
        <v>5.6091000000000002E-2</v>
      </c>
      <c r="L758" s="21">
        <f>'A. Thermody. result (all suite)'!P714</f>
        <v>2.8129870000000001</v>
      </c>
      <c r="M758" s="21">
        <f>'A. Thermody. result (all suite)'!Q714</f>
        <v>4.9611010000000002</v>
      </c>
      <c r="N758" s="21">
        <f>'A. Thermody. result (all suite)'!R714</f>
        <v>8.4843250000000001</v>
      </c>
      <c r="O758" s="21">
        <f>'A. Thermody. result (all suite)'!S714</f>
        <v>0.95276700000000003</v>
      </c>
      <c r="P758" s="21">
        <f>'A. Thermody. result (all suite)'!T714</f>
        <v>7.6648139999999998</v>
      </c>
      <c r="Q758" s="21">
        <f t="shared" si="1004"/>
        <v>100.000001</v>
      </c>
      <c r="S758" s="19">
        <f t="shared" si="1005"/>
        <v>1113</v>
      </c>
      <c r="T758" s="19">
        <f t="shared" si="1006"/>
        <v>0.5</v>
      </c>
      <c r="V758" s="61">
        <f t="shared" si="1007"/>
        <v>49.849256369072904</v>
      </c>
      <c r="W758" s="21">
        <f t="shared" si="1008"/>
        <v>0.1283163613869964</v>
      </c>
      <c r="X758" s="21">
        <f t="shared" si="1009"/>
        <v>15.733677482680763</v>
      </c>
      <c r="Y758" s="21">
        <f t="shared" si="1010"/>
        <v>7.3683478489165212E-4</v>
      </c>
      <c r="Z758" s="21">
        <f t="shared" si="1011"/>
        <v>2.9618126799841233</v>
      </c>
      <c r="AA758" s="21">
        <f t="shared" si="1012"/>
        <v>0.64030019455223797</v>
      </c>
      <c r="AB758" s="21">
        <f t="shared" si="1013"/>
        <v>5.1791729222252704E-2</v>
      </c>
      <c r="AC758" s="21">
        <f t="shared" si="1014"/>
        <v>2.5973767807619224</v>
      </c>
      <c r="AD758" s="21">
        <f t="shared" si="1015"/>
        <v>4.5808418398004509</v>
      </c>
      <c r="AE758" s="21">
        <f t="shared" si="1016"/>
        <v>7.8340172760975761</v>
      </c>
      <c r="AF758" s="21">
        <f t="shared" si="1017"/>
        <v>0.87973918232689807</v>
      </c>
      <c r="AG758" s="21">
        <f t="shared" si="1018"/>
        <v>85.257866730671012</v>
      </c>
      <c r="AH758" s="21"/>
      <c r="AI758" s="61">
        <f t="shared" si="1019"/>
        <v>58.468805613617263</v>
      </c>
      <c r="AJ758" s="21">
        <f t="shared" si="1020"/>
        <v>0.1505038377189836</v>
      </c>
      <c r="AK758" s="21">
        <f t="shared" si="1021"/>
        <v>18.454223740295237</v>
      </c>
      <c r="AL758" s="21">
        <f t="shared" si="1022"/>
        <v>8.6424257742609E-4</v>
      </c>
      <c r="AM758" s="21">
        <f t="shared" si="1023"/>
        <v>3.473946503189516</v>
      </c>
      <c r="AN758" s="21">
        <f t="shared" si="1024"/>
        <v>0.75101596967578566</v>
      </c>
      <c r="AO758" s="21">
        <f t="shared" si="1025"/>
        <v>6.0747155902765436E-2</v>
      </c>
      <c r="AP758" s="21">
        <f t="shared" si="1026"/>
        <v>3.0464951568246681</v>
      </c>
      <c r="AQ758" s="21">
        <f t="shared" si="1027"/>
        <v>5.3729257081593396</v>
      </c>
      <c r="AR758" s="21">
        <f t="shared" si="1028"/>
        <v>9.1886151700759537</v>
      </c>
      <c r="AS758" s="21">
        <f t="shared" si="1029"/>
        <v>1.0318569019630621</v>
      </c>
      <c r="AT758" s="21">
        <f t="shared" si="1030"/>
        <v>99.999999999999986</v>
      </c>
      <c r="AU758" s="21"/>
      <c r="AV758" s="21">
        <f>AR758*'[1]diagram lines'!$G$39</f>
        <v>7.6275260280176136</v>
      </c>
      <c r="AW758" s="21">
        <f>AK758*'[1]diagram lines'!$G$40</f>
        <v>9.7672001757678704</v>
      </c>
      <c r="AX758" s="21">
        <f>AQ758*'[1]diagram lines'!$G$38</f>
        <v>3.9859168128616722</v>
      </c>
      <c r="AY758" s="21">
        <f>AP758*'[1]diagram lines'!$G$41</f>
        <v>2.1772010145367164</v>
      </c>
      <c r="AZ758" s="21">
        <f t="shared" si="1031"/>
        <v>14.561540878235293</v>
      </c>
      <c r="BA758" s="21">
        <f t="shared" si="1032"/>
        <v>0.70824830792305582</v>
      </c>
      <c r="BB758" s="21">
        <f t="shared" si="1033"/>
        <v>0.84102537977690417</v>
      </c>
      <c r="BC758" s="86">
        <f t="shared" si="1034"/>
        <v>1.1890247595919952</v>
      </c>
      <c r="BX758" s="61">
        <f t="shared" ref="BX758:BX821" si="1087">E758/$BH$48</f>
        <v>0.89858989680426105</v>
      </c>
      <c r="BY758" s="21">
        <f t="shared" ref="BY758:BY821" si="1088">F758/$BI$48</f>
        <v>1.7397095643465199E-3</v>
      </c>
      <c r="BZ758" s="21">
        <f t="shared" ref="BZ758:BZ821" si="1089">G758/$BJ$48</f>
        <v>0.16712183209101611</v>
      </c>
      <c r="CA758" s="21">
        <f t="shared" ref="CA758:CA821" si="1090">H758/$BK$48</f>
        <v>4.9971820402028935E-6</v>
      </c>
      <c r="CB758" s="21">
        <f t="shared" ref="CB758:CB821" si="1091">I758/$BL$48</f>
        <v>4.4644050104384138E-2</v>
      </c>
      <c r="CC758" s="21">
        <f t="shared" ref="CC758:CC821" si="1092">J758/$BM$48</f>
        <v>9.7751903016633779E-3</v>
      </c>
      <c r="CD758" s="21">
        <f t="shared" ref="CD758:CD821" si="1093">K758/$BN$48</f>
        <v>1.3918362282878413E-3</v>
      </c>
      <c r="CE758" s="21">
        <f t="shared" ref="CE758:CE821" si="1094">L758/$BO$48</f>
        <v>5.0160253209700432E-2</v>
      </c>
      <c r="CF758" s="21">
        <f t="shared" ref="CF758:CF821" si="1095">M758/$BP$48</f>
        <v>8.0030666236489759E-2</v>
      </c>
      <c r="CG758" s="21">
        <f t="shared" ref="CG758:CG821" si="1096">N758/$BQ$48</f>
        <v>9.0067144373673039E-2</v>
      </c>
      <c r="CH758" s="21">
        <f t="shared" ref="CH758:CH821" si="1097">O758/$BR$48</f>
        <v>6.7122738544778231E-3</v>
      </c>
      <c r="CI758" s="21">
        <f t="shared" ref="CI758:CI821" si="1098">P758/$BS$48</f>
        <v>0.42535038845726969</v>
      </c>
      <c r="CJ758" s="21">
        <f t="shared" ref="CJ758:CJ821" si="1099">SUM(BX758:CI758)</f>
        <v>1.77558823840761</v>
      </c>
      <c r="CL758" s="68">
        <f t="shared" ref="CL758:CL821" si="1100">BX758/CJ758</f>
        <v>0.50608011326440072</v>
      </c>
      <c r="CM758" s="19">
        <f t="shared" ref="CM758:CM821" si="1101">BY758/CJ758</f>
        <v>9.7979335902040722E-4</v>
      </c>
      <c r="CN758" s="19">
        <f t="shared" ref="CN758:CN821" si="1102">BZ758/CJ758</f>
        <v>9.412195264420932E-2</v>
      </c>
      <c r="CO758" s="19">
        <f t="shared" ref="CO758:CO821" si="1103">CA758/CJ758</f>
        <v>2.8143811341555661E-6</v>
      </c>
      <c r="CP758" s="19">
        <f t="shared" ref="CP758:CP821" si="1104">CB758/CJ758</f>
        <v>2.5143245003932887E-2</v>
      </c>
      <c r="CQ758" s="19">
        <f t="shared" ref="CQ758:CQ821" si="1105">CC758/CJ758</f>
        <v>5.5053249904549956E-3</v>
      </c>
      <c r="CR758" s="19">
        <f t="shared" ref="CR758:CR821" si="1106">CD758/CJ758</f>
        <v>7.8387330923980058E-4</v>
      </c>
      <c r="CS758" s="19">
        <f t="shared" ref="CS758:CS821" si="1107">CE758/CJ758</f>
        <v>2.8249935500071429E-2</v>
      </c>
      <c r="CT758" s="19">
        <f t="shared" ref="CT758:CT821" si="1108">CF758/CJ758</f>
        <v>4.5072762088277388E-2</v>
      </c>
      <c r="CU758" s="19">
        <f t="shared" ref="CU758:CU821" si="1109">CG758/CJ758</f>
        <v>5.0725242725445964E-2</v>
      </c>
      <c r="CV758" s="19">
        <f t="shared" ref="CV758:CV821" si="1110">CH758/CJ758</f>
        <v>3.7803099329479397E-3</v>
      </c>
      <c r="CW758" s="19">
        <f t="shared" ref="CW758:CW821" si="1111">CI758/CJ758</f>
        <v>0.23955463280086495</v>
      </c>
      <c r="CX758" s="19">
        <f t="shared" ref="CX758:CX821" si="1112">SUM(CL758:CW758)</f>
        <v>0.99999999999999989</v>
      </c>
      <c r="CZ758" s="68">
        <f t="shared" ref="CZ758:CZ821" si="1113">($BH$49*$DC$46)+(($BH$50*$DD$46)*(S758-1673))+(($BH$51*$DC$46)*T758)</f>
        <v>2.5805000000000001E-5</v>
      </c>
      <c r="DA758" s="19">
        <f t="shared" ref="DA758:DA821" si="1114">($BI$49*$DC$46)+(($BI$50*$DD$46)*(S758-1673))+(($BI$51*$DC$46)*T758)</f>
        <v>1.7240599999999999E-5</v>
      </c>
      <c r="DB758" s="19">
        <f t="shared" ref="DB758:DB821" si="1115">($BJ$49*$DC$46)+(($BJ$50*$DD$46)*(S758-1673))+(($BJ$51*$DC$46)*T758)</f>
        <v>3.667E-5</v>
      </c>
      <c r="DC758" s="19">
        <f t="shared" ref="DC758:DC821" si="1116">($BK$49*$DC$46)+(($BK$50*$DD$46)*(S758-1673))+(($BK$51*$DC$46)*T758)</f>
        <v>3.8044599999999991E-5</v>
      </c>
      <c r="DD758" s="19">
        <f t="shared" ref="DD758:DD821" si="1117">($BL$49*$DC$46)+(($BL$50*$DD$46)*(S758-1673))+(($BL$51*$DC$46)*T758)</f>
        <v>1.2079799999999997E-5</v>
      </c>
      <c r="DE758" s="19">
        <f t="shared" ref="DE758:DE821" si="1118">($BM$49*$DC$46)+(($BM$50*$DD$46)*(S758-1673))+(($BM$51*$DC$46)*T758)</f>
        <v>1.2079799999999997E-5</v>
      </c>
      <c r="DF758" s="19">
        <f t="shared" ref="DF758:DF821" si="1119">($BN$49*$DC$46)+(($BN$50*$DD$46)*(S758-1673))+(($BN$51*$DC$46)*T758)</f>
        <v>1.0623799999999998E-5</v>
      </c>
      <c r="DG758" s="19">
        <f t="shared" ref="DG758:DG821" si="1120">($BO$49*$DC$46)+(($BO$50*$DD$46)*(S758-1673))+(($BO$51*$DC$46)*T758)</f>
        <v>1.5025599999999999E-5</v>
      </c>
      <c r="DH758" s="19">
        <f t="shared" ref="DH758:DH821" si="1121">($BP$49*$DC$46)+(($BP$50*$DD$46)*(S758-1673))+(($BP$51*$DC$46)*T758)</f>
        <v>2.3529200000000002E-5</v>
      </c>
      <c r="DI758" s="19">
        <f t="shared" ref="DI758:DI821" si="1122">($BQ$49*$DC$46)+(($BQ$50*$DD$46)*(S758-1673))+(($BQ$51*$DC$46)*T758)</f>
        <v>3.6160199999999993E-5</v>
      </c>
      <c r="DJ758" s="19">
        <f t="shared" ref="DJ758:DJ821" si="1123">($BR$49*$DC$46)+(($BR$50*$DD$46)*(S758-1673))+(($BR$51*$DC$46)*T758)</f>
        <v>0</v>
      </c>
      <c r="DK758" s="19">
        <f t="shared" ref="DK758:DK821" si="1124">($BS$49*$DC$46)+(($BS$50*$DD$46)*(S758-1673))+(($BS$51*$DC$46)*T758)</f>
        <v>1.9397399999999995E-5</v>
      </c>
      <c r="DM758" s="68">
        <f t="shared" ref="DM758:DM821" si="1125">((CL758*$BH$48)/CZ758)/1000</f>
        <v>1178.2713894565081</v>
      </c>
      <c r="DN758" s="19">
        <f t="shared" ref="DN758:DN821" si="1126">((CM758*$BI$48)/DA758)/1000</f>
        <v>4.5396270152169951</v>
      </c>
      <c r="DO758" s="19">
        <f t="shared" ref="DO758:DO821" si="1127">((CN758*$BJ$48)/DB758)/1000</f>
        <v>261.70368943560356</v>
      </c>
      <c r="DP758" s="19">
        <f t="shared" ref="DP758:DP821" si="1128">((CO758*$BK$48)/DC758)/1000</f>
        <v>1.1813201434981638E-2</v>
      </c>
      <c r="DQ758" s="19">
        <f t="shared" ref="DQ758:DQ821" si="1129">((CP758*$BL$48)/DD758)/1000</f>
        <v>149.55066752202671</v>
      </c>
      <c r="DR758" s="19">
        <f t="shared" ref="DR758:DR821" si="1130">((CQ758*$BM$48)/DE758)/1000</f>
        <v>32.330647429831416</v>
      </c>
      <c r="DS758" s="19">
        <f t="shared" ref="DS758:DS821" si="1131">((CR758*$BN$48)/DF758)/1000</f>
        <v>2.9735211847327667</v>
      </c>
      <c r="DT758" s="19">
        <f t="shared" ref="DT758:DT821" si="1132">((CS758*$BO$48)/DG758)/1000</f>
        <v>105.43714612687718</v>
      </c>
      <c r="DU758" s="19">
        <f t="shared" ref="DU758:DU821" si="1133">((CT758*$BP$48)/DH758)/1000</f>
        <v>118.74864091649165</v>
      </c>
      <c r="DV758" s="19">
        <f t="shared" ref="DV758:DV821" si="1134">((CU758*$BQ$48)/DI758)/1000</f>
        <v>132.14301537981015</v>
      </c>
      <c r="DX758" s="19">
        <f t="shared" ref="DX758:DX821" si="1135">((CW758*$BS$48)/DK758)/1000</f>
        <v>222.54397409300148</v>
      </c>
      <c r="DZ758" s="68">
        <f t="shared" ref="DZ758:DZ821" si="1136">SUM(DM758:DX758)</f>
        <v>2208.2541317615355</v>
      </c>
      <c r="EA758" s="21">
        <f t="shared" ref="EA758:EA821" si="1137">DZ758/1000</f>
        <v>2.2082541317615356</v>
      </c>
      <c r="EB758" s="92">
        <f t="shared" si="1086"/>
        <v>840</v>
      </c>
    </row>
    <row r="759" spans="1:132" x14ac:dyDescent="0.3">
      <c r="A759" s="19">
        <f>'A. Thermody. result (all suite)'!C715</f>
        <v>838</v>
      </c>
      <c r="B759" s="19" t="str">
        <f>'A. Thermody. result (all suite)'!A715</f>
        <v>Basanite</v>
      </c>
      <c r="C759" s="24">
        <f>'A. Thermody. result (all suite)'!G715</f>
        <v>25.489749</v>
      </c>
      <c r="D759" s="19">
        <f>'A. Thermody. result (all suite)'!D715</f>
        <v>5000</v>
      </c>
      <c r="E759" s="61">
        <f>'A. Thermody. result (all suite)'!I715</f>
        <v>53.909596999999998</v>
      </c>
      <c r="F759" s="21">
        <f>'A. Thermody. result (all suite)'!J715</f>
        <v>0.13602300000000001</v>
      </c>
      <c r="G759" s="21">
        <f>'A. Thermody. result (all suite)'!K715</f>
        <v>16.998529999999999</v>
      </c>
      <c r="H759" s="21">
        <f>'A. Thermody. result (all suite)'!L715</f>
        <v>7.6400000000000003E-4</v>
      </c>
      <c r="I759" s="21">
        <f>'A. Thermody. result (all suite)'!M715</f>
        <v>3.1402800000000002</v>
      </c>
      <c r="J759" s="21">
        <f>'A. Thermody. result (all suite)'!N715</f>
        <v>0.706237</v>
      </c>
      <c r="K759" s="21">
        <f>'A. Thermody. result (all suite)'!O715</f>
        <v>5.4309000000000003E-2</v>
      </c>
      <c r="L759" s="21">
        <f>'A. Thermody. result (all suite)'!P715</f>
        <v>2.8200159999999999</v>
      </c>
      <c r="M759" s="21">
        <f>'A. Thermody. result (all suite)'!Q715</f>
        <v>4.9969150000000004</v>
      </c>
      <c r="N759" s="21">
        <f>'A. Thermody. result (all suite)'!R715</f>
        <v>8.4693489999999994</v>
      </c>
      <c r="O759" s="21">
        <f>'A. Thermody. result (all suite)'!S715</f>
        <v>0.97227600000000003</v>
      </c>
      <c r="P759" s="21">
        <f>'A. Thermody. result (all suite)'!T715</f>
        <v>7.795706</v>
      </c>
      <c r="Q759" s="21">
        <f t="shared" si="1004"/>
        <v>100.00000199999999</v>
      </c>
      <c r="S759" s="19">
        <f t="shared" si="1005"/>
        <v>1111</v>
      </c>
      <c r="T759" s="19">
        <f t="shared" si="1006"/>
        <v>0.5</v>
      </c>
      <c r="V759" s="61">
        <f t="shared" si="1007"/>
        <v>49.706963396147856</v>
      </c>
      <c r="W759" s="21">
        <f t="shared" si="1008"/>
        <v>0.12541904703969908</v>
      </c>
      <c r="X759" s="21">
        <f t="shared" si="1009"/>
        <v>15.673374603381308</v>
      </c>
      <c r="Y759" s="21">
        <f t="shared" si="1010"/>
        <v>7.0444080735118382E-4</v>
      </c>
      <c r="Z759" s="21">
        <f t="shared" si="1011"/>
        <v>2.8954730085193403</v>
      </c>
      <c r="AA759" s="21">
        <f t="shared" si="1012"/>
        <v>0.65118084091790329</v>
      </c>
      <c r="AB759" s="21">
        <f t="shared" si="1013"/>
        <v>5.0075230113135409E-2</v>
      </c>
      <c r="AC759" s="21">
        <f t="shared" si="1014"/>
        <v>2.6001758478838433</v>
      </c>
      <c r="AD759" s="21">
        <f t="shared" si="1015"/>
        <v>4.6073702053209971</v>
      </c>
      <c r="AE759" s="21">
        <f t="shared" si="1016"/>
        <v>7.8091034650509705</v>
      </c>
      <c r="AF759" s="21">
        <f t="shared" si="1017"/>
        <v>0.89648022304735564</v>
      </c>
      <c r="AG759" s="21">
        <f t="shared" si="1018"/>
        <v>85.01632030822978</v>
      </c>
      <c r="AH759" s="21"/>
      <c r="AI759" s="61">
        <f t="shared" si="1019"/>
        <v>58.467554483578496</v>
      </c>
      <c r="AJ759" s="21">
        <f t="shared" si="1020"/>
        <v>0.14752349500071016</v>
      </c>
      <c r="AK759" s="21">
        <f t="shared" si="1021"/>
        <v>18.435724513313342</v>
      </c>
      <c r="AL759" s="21">
        <f t="shared" si="1022"/>
        <v>8.2859479779553839E-4</v>
      </c>
      <c r="AM759" s="21">
        <f t="shared" si="1023"/>
        <v>3.4057849104991806</v>
      </c>
      <c r="AN759" s="21">
        <f t="shared" si="1024"/>
        <v>0.76594804216063839</v>
      </c>
      <c r="AO759" s="21">
        <f t="shared" si="1025"/>
        <v>5.8900726274185751E-2</v>
      </c>
      <c r="AP759" s="21">
        <f t="shared" si="1026"/>
        <v>3.0584431770944809</v>
      </c>
      <c r="AQ759" s="21">
        <f t="shared" si="1027"/>
        <v>5.4193949921812745</v>
      </c>
      <c r="AR759" s="21">
        <f t="shared" si="1028"/>
        <v>9.1854169137628876</v>
      </c>
      <c r="AS759" s="21">
        <f t="shared" si="1029"/>
        <v>1.054480151336983</v>
      </c>
      <c r="AT759" s="21">
        <f t="shared" si="1030"/>
        <v>100</v>
      </c>
      <c r="AU759" s="21"/>
      <c r="AV759" s="21">
        <f>AR759*'[1]diagram lines'!$G$39</f>
        <v>7.6248711357601131</v>
      </c>
      <c r="AW759" s="21">
        <f>AK759*'[1]diagram lines'!$G$40</f>
        <v>9.7574091568893788</v>
      </c>
      <c r="AX759" s="21">
        <f>AQ759*'[1]diagram lines'!$G$38</f>
        <v>4.0203901539286067</v>
      </c>
      <c r="AY759" s="21">
        <f>AP759*'[1]diagram lines'!$G$41</f>
        <v>2.1857397584092837</v>
      </c>
      <c r="AZ759" s="21">
        <f t="shared" si="1031"/>
        <v>14.604811905944162</v>
      </c>
      <c r="BA759" s="21">
        <f t="shared" si="1032"/>
        <v>0.70547382094452149</v>
      </c>
      <c r="BB759" s="21">
        <f t="shared" si="1033"/>
        <v>0.83788666601487627</v>
      </c>
      <c r="BC759" s="86">
        <f t="shared" si="1034"/>
        <v>1.1934788325921939</v>
      </c>
      <c r="BX759" s="61">
        <f t="shared" si="1087"/>
        <v>0.89729688748335557</v>
      </c>
      <c r="BY759" s="21">
        <f t="shared" si="1088"/>
        <v>1.7028417626439661E-3</v>
      </c>
      <c r="BZ759" s="21">
        <f t="shared" si="1089"/>
        <v>0.1667176343664182</v>
      </c>
      <c r="CA759" s="21">
        <f t="shared" si="1090"/>
        <v>4.7842695221992614E-6</v>
      </c>
      <c r="CB759" s="21">
        <f t="shared" si="1091"/>
        <v>4.3706054279749482E-2</v>
      </c>
      <c r="CC759" s="21">
        <f t="shared" si="1092"/>
        <v>9.9554130250916265E-3</v>
      </c>
      <c r="CD759" s="21">
        <f t="shared" si="1093"/>
        <v>1.347617866004963E-3</v>
      </c>
      <c r="CE759" s="21">
        <f t="shared" si="1094"/>
        <v>5.0285592011412264E-2</v>
      </c>
      <c r="CF759" s="21">
        <f t="shared" si="1095"/>
        <v>8.0608404581384102E-2</v>
      </c>
      <c r="CG759" s="21">
        <f t="shared" si="1096"/>
        <v>8.9908163481953282E-2</v>
      </c>
      <c r="CH759" s="21">
        <f t="shared" si="1097"/>
        <v>6.8497153807135216E-3</v>
      </c>
      <c r="CI759" s="21">
        <f t="shared" si="1098"/>
        <v>0.43261409544950058</v>
      </c>
      <c r="CJ759" s="21">
        <f t="shared" si="1099"/>
        <v>1.7809972039577495</v>
      </c>
      <c r="CL759" s="68">
        <f t="shared" si="1100"/>
        <v>0.50381712306418758</v>
      </c>
      <c r="CM759" s="19">
        <f t="shared" si="1101"/>
        <v>9.5611703312048686E-4</v>
      </c>
      <c r="CN759" s="19">
        <f t="shared" si="1102"/>
        <v>9.3609149972799871E-2</v>
      </c>
      <c r="CO759" s="19">
        <f t="shared" si="1103"/>
        <v>2.6862869360870475E-6</v>
      </c>
      <c r="CP759" s="19">
        <f t="shared" si="1104"/>
        <v>2.4540214988898048E-2</v>
      </c>
      <c r="CQ759" s="19">
        <f t="shared" si="1105"/>
        <v>5.5897971108369009E-3</v>
      </c>
      <c r="CR759" s="19">
        <f t="shared" si="1106"/>
        <v>7.5666478476792295E-4</v>
      </c>
      <c r="CS759" s="19">
        <f t="shared" si="1107"/>
        <v>2.8234514854749423E-2</v>
      </c>
      <c r="CT759" s="19">
        <f t="shared" si="1108"/>
        <v>4.5260264531721509E-2</v>
      </c>
      <c r="CU759" s="19">
        <f t="shared" si="1109"/>
        <v>5.0481922870040712E-2</v>
      </c>
      <c r="CV759" s="19">
        <f t="shared" si="1110"/>
        <v>3.8460000754027106E-3</v>
      </c>
      <c r="CW759" s="19">
        <f t="shared" si="1111"/>
        <v>0.24290554442653883</v>
      </c>
      <c r="CX759" s="19">
        <f t="shared" si="1112"/>
        <v>1</v>
      </c>
      <c r="CZ759" s="68">
        <f t="shared" si="1113"/>
        <v>2.5805000000000001E-5</v>
      </c>
      <c r="DA759" s="19">
        <f t="shared" si="1114"/>
        <v>1.7226119999999996E-5</v>
      </c>
      <c r="DB759" s="19">
        <f t="shared" si="1115"/>
        <v>3.667E-5</v>
      </c>
      <c r="DC759" s="19">
        <f t="shared" si="1116"/>
        <v>3.8026419999999994E-5</v>
      </c>
      <c r="DD759" s="19">
        <f t="shared" si="1117"/>
        <v>1.2073959999999999E-5</v>
      </c>
      <c r="DE759" s="19">
        <f t="shared" si="1118"/>
        <v>1.2073959999999999E-5</v>
      </c>
      <c r="DF759" s="19">
        <f t="shared" si="1119"/>
        <v>1.0617259999999998E-5</v>
      </c>
      <c r="DG759" s="19">
        <f t="shared" si="1120"/>
        <v>1.5018119999999999E-5</v>
      </c>
      <c r="DH759" s="19">
        <f t="shared" si="1121"/>
        <v>2.3513839999999998E-5</v>
      </c>
      <c r="DI759" s="19">
        <f t="shared" si="1122"/>
        <v>3.613603999999999E-5</v>
      </c>
      <c r="DJ759" s="19">
        <f t="shared" si="1123"/>
        <v>0</v>
      </c>
      <c r="DK759" s="19">
        <f t="shared" si="1124"/>
        <v>1.9378479999999996E-5</v>
      </c>
      <c r="DM759" s="68">
        <f t="shared" si="1125"/>
        <v>1173.0026256034253</v>
      </c>
      <c r="DN759" s="19">
        <f t="shared" si="1126"/>
        <v>4.4336524188653339</v>
      </c>
      <c r="DO759" s="19">
        <f t="shared" si="1127"/>
        <v>260.27785468302903</v>
      </c>
      <c r="DP759" s="19">
        <f t="shared" si="1128"/>
        <v>1.1280924179129688E-2</v>
      </c>
      <c r="DQ759" s="19">
        <f t="shared" si="1129"/>
        <v>146.03447807946398</v>
      </c>
      <c r="DR759" s="19">
        <f t="shared" si="1130"/>
        <v>32.842597378388682</v>
      </c>
      <c r="DS759" s="19">
        <f t="shared" si="1131"/>
        <v>2.8720772427299792</v>
      </c>
      <c r="DT759" s="19">
        <f t="shared" si="1132"/>
        <v>105.43207758723113</v>
      </c>
      <c r="DU759" s="19">
        <f t="shared" si="1133"/>
        <v>119.32052775392775</v>
      </c>
      <c r="DV759" s="19">
        <f t="shared" si="1134"/>
        <v>131.59707412206308</v>
      </c>
      <c r="DX759" s="19">
        <f t="shared" si="1135"/>
        <v>225.87725717219465</v>
      </c>
      <c r="DZ759" s="68">
        <f t="shared" si="1136"/>
        <v>2201.7015029654981</v>
      </c>
      <c r="EA759" s="21">
        <f t="shared" si="1137"/>
        <v>2.201701502965498</v>
      </c>
      <c r="EB759" s="92">
        <f t="shared" si="1086"/>
        <v>838</v>
      </c>
    </row>
    <row r="760" spans="1:132" x14ac:dyDescent="0.3">
      <c r="A760" s="19">
        <f>'A. Thermody. result (all suite)'!C716</f>
        <v>836</v>
      </c>
      <c r="B760" s="19" t="str">
        <f>'A. Thermody. result (all suite)'!A716</f>
        <v>Basanite</v>
      </c>
      <c r="C760" s="24">
        <f>'A. Thermody. result (all suite)'!G716</f>
        <v>25.028853999999999</v>
      </c>
      <c r="D760" s="19">
        <f>'A. Thermody. result (all suite)'!D716</f>
        <v>5000</v>
      </c>
      <c r="E760" s="61">
        <f>'A. Thermody. result (all suite)'!I716</f>
        <v>53.827100000000002</v>
      </c>
      <c r="F760" s="21">
        <f>'A. Thermody. result (all suite)'!J716</f>
        <v>0.133081</v>
      </c>
      <c r="G760" s="21">
        <f>'A. Thermody. result (all suite)'!K716</f>
        <v>16.955956</v>
      </c>
      <c r="H760" s="21">
        <f>'A. Thermody. result (all suite)'!L716</f>
        <v>7.3200000000000001E-4</v>
      </c>
      <c r="I760" s="21">
        <f>'A. Thermody. result (all suite)'!M716</f>
        <v>3.0747490000000002</v>
      </c>
      <c r="J760" s="21">
        <f>'A. Thermody. result (all suite)'!N716</f>
        <v>0.71924200000000005</v>
      </c>
      <c r="K760" s="21">
        <f>'A. Thermody. result (all suite)'!O716</f>
        <v>5.2609000000000003E-2</v>
      </c>
      <c r="L760" s="21">
        <f>'A. Thermody. result (all suite)'!P716</f>
        <v>2.8281890000000001</v>
      </c>
      <c r="M760" s="21">
        <f>'A. Thermody. result (all suite)'!Q716</f>
        <v>5.0329800000000002</v>
      </c>
      <c r="N760" s="21">
        <f>'A. Thermody. result (all suite)'!R716</f>
        <v>8.4535900000000002</v>
      </c>
      <c r="O760" s="21">
        <f>'A. Thermody. result (all suite)'!S716</f>
        <v>0.99263999999999997</v>
      </c>
      <c r="P760" s="21">
        <f>'A. Thermody. result (all suite)'!T716</f>
        <v>7.9291320000000001</v>
      </c>
      <c r="Q760" s="21">
        <f t="shared" si="1004"/>
        <v>99.999999999999972</v>
      </c>
      <c r="S760" s="19">
        <f t="shared" si="1005"/>
        <v>1109</v>
      </c>
      <c r="T760" s="19">
        <f t="shared" si="1006"/>
        <v>0.5</v>
      </c>
      <c r="V760" s="61">
        <f t="shared" si="1007"/>
        <v>49.559078189227996</v>
      </c>
      <c r="W760" s="21">
        <f t="shared" si="1008"/>
        <v>0.12252883184308</v>
      </c>
      <c r="X760" s="21">
        <f t="shared" si="1009"/>
        <v>15.61149586689808</v>
      </c>
      <c r="Y760" s="21">
        <f t="shared" si="1010"/>
        <v>6.7395875376000005E-4</v>
      </c>
      <c r="Z760" s="21">
        <f t="shared" si="1011"/>
        <v>2.8309480931213202</v>
      </c>
      <c r="AA760" s="21">
        <f t="shared" si="1012"/>
        <v>0.66221235242055998</v>
      </c>
      <c r="AB760" s="21">
        <f t="shared" si="1013"/>
        <v>4.8437562946119998E-2</v>
      </c>
      <c r="AC760" s="21">
        <f t="shared" si="1014"/>
        <v>2.6039381609805203</v>
      </c>
      <c r="AD760" s="21">
        <f t="shared" si="1015"/>
        <v>4.6339083722664007</v>
      </c>
      <c r="AE760" s="21">
        <f t="shared" si="1016"/>
        <v>7.7832936901612007</v>
      </c>
      <c r="AF760" s="21">
        <f t="shared" si="1017"/>
        <v>0.91393226411520001</v>
      </c>
      <c r="AG760" s="21">
        <f t="shared" si="1018"/>
        <v>84.770447342734244</v>
      </c>
      <c r="AH760" s="21"/>
      <c r="AI760" s="61">
        <f t="shared" si="1019"/>
        <v>58.462683332148004</v>
      </c>
      <c r="AJ760" s="21">
        <f t="shared" si="1020"/>
        <v>0.14454191960045387</v>
      </c>
      <c r="AK760" s="21">
        <f t="shared" si="1021"/>
        <v>18.416200876915813</v>
      </c>
      <c r="AL760" s="21">
        <f t="shared" si="1022"/>
        <v>7.9503975133589486E-4</v>
      </c>
      <c r="AM760" s="21">
        <f t="shared" si="1023"/>
        <v>3.3395460114484861</v>
      </c>
      <c r="AN760" s="21">
        <f t="shared" si="1024"/>
        <v>0.78118303392121813</v>
      </c>
      <c r="AO760" s="21">
        <f t="shared" si="1025"/>
        <v>5.7139680707691376E-2</v>
      </c>
      <c r="AP760" s="21">
        <f t="shared" si="1026"/>
        <v>3.0717522941132693</v>
      </c>
      <c r="AQ760" s="21">
        <f t="shared" si="1027"/>
        <v>5.4664196279761379</v>
      </c>
      <c r="AR760" s="21">
        <f t="shared" si="1028"/>
        <v>9.1816121468519221</v>
      </c>
      <c r="AS760" s="21">
        <f t="shared" si="1029"/>
        <v>1.0781260365656593</v>
      </c>
      <c r="AT760" s="21">
        <f t="shared" si="1030"/>
        <v>100</v>
      </c>
      <c r="AU760" s="21"/>
      <c r="AV760" s="21">
        <f>AR760*'[1]diagram lines'!$G$39</f>
        <v>7.621712775320943</v>
      </c>
      <c r="AW760" s="21">
        <f>AK760*'[1]diagram lines'!$G$40</f>
        <v>9.7470759525488901</v>
      </c>
      <c r="AX760" s="21">
        <f>AQ760*'[1]diagram lines'!$G$38</f>
        <v>4.0552754839358318</v>
      </c>
      <c r="AY760" s="21">
        <f>AP760*'[1]diagram lines'!$G$41</f>
        <v>2.1952512204613344</v>
      </c>
      <c r="AZ760" s="21">
        <f t="shared" si="1031"/>
        <v>14.648031774828059</v>
      </c>
      <c r="BA760" s="21">
        <f t="shared" si="1032"/>
        <v>0.70263175364003705</v>
      </c>
      <c r="BB760" s="21">
        <f t="shared" si="1033"/>
        <v>0.83472516509743233</v>
      </c>
      <c r="BC760" s="86">
        <f t="shared" si="1034"/>
        <v>1.1979991041521745</v>
      </c>
      <c r="BX760" s="61">
        <f t="shared" si="1087"/>
        <v>0.89592376830892151</v>
      </c>
      <c r="BY760" s="21">
        <f t="shared" si="1088"/>
        <v>1.666011517275914E-3</v>
      </c>
      <c r="BZ760" s="21">
        <f t="shared" si="1089"/>
        <v>0.16630007846214204</v>
      </c>
      <c r="CA760" s="21">
        <f t="shared" si="1090"/>
        <v>4.5838812699605489E-6</v>
      </c>
      <c r="CB760" s="21">
        <f t="shared" si="1091"/>
        <v>4.2794001391788454E-2</v>
      </c>
      <c r="CC760" s="21">
        <f t="shared" si="1092"/>
        <v>1.0138736960811955E-2</v>
      </c>
      <c r="CD760" s="21">
        <f t="shared" si="1093"/>
        <v>1.3054342431761789E-3</v>
      </c>
      <c r="CE760" s="21">
        <f t="shared" si="1094"/>
        <v>5.0431330242510702E-2</v>
      </c>
      <c r="CF760" s="21">
        <f t="shared" si="1095"/>
        <v>8.1190191966446196E-2</v>
      </c>
      <c r="CG760" s="21">
        <f t="shared" si="1096"/>
        <v>8.9740870488322716E-2</v>
      </c>
      <c r="CH760" s="21">
        <f t="shared" si="1097"/>
        <v>6.9931804091754495E-3</v>
      </c>
      <c r="CI760" s="21">
        <f t="shared" si="1098"/>
        <v>0.44001842397336294</v>
      </c>
      <c r="CJ760" s="21">
        <f t="shared" si="1099"/>
        <v>1.786506611845204</v>
      </c>
      <c r="CL760" s="68">
        <f t="shared" si="1100"/>
        <v>0.50149479569155431</v>
      </c>
      <c r="CM760" s="19">
        <f t="shared" si="1101"/>
        <v>9.3255267359753237E-4</v>
      </c>
      <c r="CN760" s="19">
        <f t="shared" si="1102"/>
        <v>9.3086741106643889E-2</v>
      </c>
      <c r="CO760" s="19">
        <f t="shared" si="1103"/>
        <v>2.5658350434124951E-6</v>
      </c>
      <c r="CP760" s="19">
        <f t="shared" si="1104"/>
        <v>2.3954012321056241E-2</v>
      </c>
      <c r="CQ760" s="19">
        <f t="shared" si="1105"/>
        <v>5.6751746081365462E-3</v>
      </c>
      <c r="CR760" s="19">
        <f t="shared" si="1106"/>
        <v>7.3071895425444488E-4</v>
      </c>
      <c r="CS760" s="19">
        <f t="shared" si="1107"/>
        <v>2.8229019645453428E-2</v>
      </c>
      <c r="CT760" s="19">
        <f t="shared" si="1108"/>
        <v>4.5446342839217606E-2</v>
      </c>
      <c r="CU760" s="19">
        <f t="shared" si="1109"/>
        <v>5.0232599136945437E-2</v>
      </c>
      <c r="CV760" s="19">
        <f t="shared" si="1110"/>
        <v>3.9144441799476475E-3</v>
      </c>
      <c r="CW760" s="19">
        <f t="shared" si="1111"/>
        <v>0.24630103300814951</v>
      </c>
      <c r="CX760" s="19">
        <f t="shared" si="1112"/>
        <v>1</v>
      </c>
      <c r="CZ760" s="68">
        <f t="shared" si="1113"/>
        <v>2.5805000000000001E-5</v>
      </c>
      <c r="DA760" s="19">
        <f t="shared" si="1114"/>
        <v>1.7211639999999999E-5</v>
      </c>
      <c r="DB760" s="19">
        <f t="shared" si="1115"/>
        <v>3.667E-5</v>
      </c>
      <c r="DC760" s="19">
        <f t="shared" si="1116"/>
        <v>3.8008239999999989E-5</v>
      </c>
      <c r="DD760" s="19">
        <f t="shared" si="1117"/>
        <v>1.2068119999999999E-5</v>
      </c>
      <c r="DE760" s="19">
        <f t="shared" si="1118"/>
        <v>1.2068119999999999E-5</v>
      </c>
      <c r="DF760" s="19">
        <f t="shared" si="1119"/>
        <v>1.0610719999999998E-5</v>
      </c>
      <c r="DG760" s="19">
        <f t="shared" si="1120"/>
        <v>1.5010639999999998E-5</v>
      </c>
      <c r="DH760" s="19">
        <f t="shared" si="1121"/>
        <v>2.3498480000000001E-5</v>
      </c>
      <c r="DI760" s="19">
        <f t="shared" si="1122"/>
        <v>3.6111879999999994E-5</v>
      </c>
      <c r="DJ760" s="19">
        <f t="shared" si="1123"/>
        <v>0</v>
      </c>
      <c r="DK760" s="19">
        <f t="shared" si="1124"/>
        <v>1.9359559999999997E-5</v>
      </c>
      <c r="DM760" s="68">
        <f t="shared" si="1125"/>
        <v>1167.5957111082573</v>
      </c>
      <c r="DN760" s="19">
        <f t="shared" si="1126"/>
        <v>4.3280191525601799</v>
      </c>
      <c r="DO760" s="19">
        <f t="shared" si="1127"/>
        <v>258.82531015089751</v>
      </c>
      <c r="DP760" s="19">
        <f t="shared" si="1128"/>
        <v>1.0780246548710001E-2</v>
      </c>
      <c r="DQ760" s="19">
        <f t="shared" si="1129"/>
        <v>142.61507055513957</v>
      </c>
      <c r="DR760" s="19">
        <f t="shared" si="1130"/>
        <v>33.360364887091499</v>
      </c>
      <c r="DS760" s="19">
        <f t="shared" si="1131"/>
        <v>2.775304018620238</v>
      </c>
      <c r="DT760" s="19">
        <f t="shared" si="1132"/>
        <v>105.46408558975689</v>
      </c>
      <c r="DU760" s="19">
        <f t="shared" si="1133"/>
        <v>119.88940529783626</v>
      </c>
      <c r="DV760" s="19">
        <f t="shared" si="1134"/>
        <v>131.03474088583206</v>
      </c>
      <c r="DX760" s="19">
        <f t="shared" si="1135"/>
        <v>229.25854796322099</v>
      </c>
      <c r="DZ760" s="68">
        <f t="shared" si="1136"/>
        <v>2195.1573398557612</v>
      </c>
      <c r="EA760" s="21">
        <f t="shared" si="1137"/>
        <v>2.1951573398557613</v>
      </c>
      <c r="EB760" s="92">
        <f t="shared" si="1086"/>
        <v>836</v>
      </c>
    </row>
    <row r="761" spans="1:132" x14ac:dyDescent="0.3">
      <c r="A761" s="19">
        <f>'A. Thermody. result (all suite)'!C717</f>
        <v>834</v>
      </c>
      <c r="B761" s="19" t="str">
        <f>'A. Thermody. result (all suite)'!A717</f>
        <v>Basanite</v>
      </c>
      <c r="C761" s="24">
        <f>'A. Thermody. result (all suite)'!G717</f>
        <v>24.576622</v>
      </c>
      <c r="D761" s="19">
        <f>'A. Thermody. result (all suite)'!D717</f>
        <v>5000</v>
      </c>
      <c r="E761" s="61">
        <f>'A. Thermody. result (all suite)'!I717</f>
        <v>53.739682000000002</v>
      </c>
      <c r="F761" s="21">
        <f>'A. Thermody. result (all suite)'!J717</f>
        <v>0.13014500000000001</v>
      </c>
      <c r="G761" s="21">
        <f>'A. Thermody. result (all suite)'!K717</f>
        <v>16.911971999999999</v>
      </c>
      <c r="H761" s="21">
        <f>'A. Thermody. result (all suite)'!L717</f>
        <v>7.0100000000000002E-4</v>
      </c>
      <c r="I761" s="21">
        <f>'A. Thermody. result (all suite)'!M717</f>
        <v>3.0110250000000001</v>
      </c>
      <c r="J761" s="21">
        <f>'A. Thermody. result (all suite)'!N717</f>
        <v>0.73247700000000004</v>
      </c>
      <c r="K761" s="21">
        <f>'A. Thermody. result (all suite)'!O717</f>
        <v>5.0986999999999998E-2</v>
      </c>
      <c r="L761" s="21">
        <f>'A. Thermody. result (all suite)'!P717</f>
        <v>2.8375539999999999</v>
      </c>
      <c r="M761" s="21">
        <f>'A. Thermody. result (all suite)'!Q717</f>
        <v>5.069318</v>
      </c>
      <c r="N761" s="21">
        <f>'A. Thermody. result (all suite)'!R717</f>
        <v>8.4370379999999994</v>
      </c>
      <c r="O761" s="21">
        <f>'A. Thermody. result (all suite)'!S717</f>
        <v>1.013906</v>
      </c>
      <c r="P761" s="21">
        <f>'A. Thermody. result (all suite)'!T717</f>
        <v>8.0651949999999992</v>
      </c>
      <c r="Q761" s="21">
        <f t="shared" si="1004"/>
        <v>100.00000000000003</v>
      </c>
      <c r="S761" s="19">
        <f t="shared" si="1005"/>
        <v>1107</v>
      </c>
      <c r="T761" s="19">
        <f t="shared" si="1006"/>
        <v>0.5</v>
      </c>
      <c r="V761" s="61">
        <f t="shared" si="1007"/>
        <v>49.405471854320098</v>
      </c>
      <c r="W761" s="21">
        <f t="shared" si="1008"/>
        <v>0.11964855196725001</v>
      </c>
      <c r="X761" s="21">
        <f t="shared" si="1009"/>
        <v>15.547988479854599</v>
      </c>
      <c r="Y761" s="21">
        <f t="shared" si="1010"/>
        <v>6.4446298305000007E-4</v>
      </c>
      <c r="Z761" s="21">
        <f t="shared" si="1011"/>
        <v>2.7681799622512497</v>
      </c>
      <c r="AA761" s="21">
        <f t="shared" si="1012"/>
        <v>0.67340130161985001</v>
      </c>
      <c r="AB761" s="21">
        <f t="shared" si="1013"/>
        <v>4.6874799025349995E-2</v>
      </c>
      <c r="AC761" s="21">
        <f t="shared" si="1014"/>
        <v>2.6086997366697</v>
      </c>
      <c r="AD761" s="21">
        <f t="shared" si="1015"/>
        <v>4.6604676181298998</v>
      </c>
      <c r="AE761" s="21">
        <f t="shared" si="1016"/>
        <v>7.7565744330758992</v>
      </c>
      <c r="AF761" s="21">
        <f t="shared" si="1017"/>
        <v>0.93213250398329994</v>
      </c>
      <c r="AG761" s="21">
        <f t="shared" si="1018"/>
        <v>84.520083703880246</v>
      </c>
      <c r="AH761" s="21"/>
      <c r="AI761" s="61">
        <f t="shared" si="1019"/>
        <v>58.454120830516793</v>
      </c>
      <c r="AJ761" s="21">
        <f t="shared" si="1020"/>
        <v>0.14156227339580479</v>
      </c>
      <c r="AK761" s="21">
        <f t="shared" si="1021"/>
        <v>18.395614152877137</v>
      </c>
      <c r="AL761" s="21">
        <f t="shared" si="1022"/>
        <v>7.6249685850750444E-4</v>
      </c>
      <c r="AM761" s="21">
        <f t="shared" si="1023"/>
        <v>3.2751741845756892</v>
      </c>
      <c r="AN761" s="21">
        <f t="shared" si="1024"/>
        <v>0.79673525168188486</v>
      </c>
      <c r="AO761" s="21">
        <f t="shared" si="1025"/>
        <v>5.5459953387620713E-2</v>
      </c>
      <c r="AP761" s="21">
        <f t="shared" si="1026"/>
        <v>3.086485036869334</v>
      </c>
      <c r="AQ761" s="21">
        <f t="shared" si="1027"/>
        <v>5.5140357343445716</v>
      </c>
      <c r="AR761" s="21">
        <f t="shared" si="1028"/>
        <v>9.1771968189849318</v>
      </c>
      <c r="AS761" s="21">
        <f t="shared" si="1029"/>
        <v>1.1028532665077171</v>
      </c>
      <c r="AT761" s="21">
        <f t="shared" si="1030"/>
        <v>100.00000000000001</v>
      </c>
      <c r="AU761" s="21"/>
      <c r="AV761" s="21">
        <f>AR761*'[1]diagram lines'!$G$39</f>
        <v>7.6180475844728841</v>
      </c>
      <c r="AW761" s="21">
        <f>AK761*'[1]diagram lines'!$G$40</f>
        <v>9.7361800916620407</v>
      </c>
      <c r="AX761" s="21">
        <f>AQ761*'[1]diagram lines'!$G$38</f>
        <v>4.0905995976954408</v>
      </c>
      <c r="AY761" s="21">
        <f>AP761*'[1]diagram lines'!$G$41</f>
        <v>2.2057800875115761</v>
      </c>
      <c r="AZ761" s="21">
        <f t="shared" si="1031"/>
        <v>14.691232553329503</v>
      </c>
      <c r="BA761" s="21">
        <f t="shared" si="1032"/>
        <v>0.699718350095341</v>
      </c>
      <c r="BB761" s="21">
        <f t="shared" si="1033"/>
        <v>0.83153757562101194</v>
      </c>
      <c r="BC761" s="86">
        <f t="shared" si="1034"/>
        <v>1.202591475500282</v>
      </c>
      <c r="BX761" s="61">
        <f t="shared" si="1087"/>
        <v>0.89446874167776302</v>
      </c>
      <c r="BY761" s="21">
        <f t="shared" si="1088"/>
        <v>1.6292563845768655E-3</v>
      </c>
      <c r="BZ761" s="21">
        <f t="shared" si="1089"/>
        <v>0.16586869360533543</v>
      </c>
      <c r="CA761" s="21">
        <f t="shared" si="1090"/>
        <v>4.3897551506042962E-6</v>
      </c>
      <c r="CB761" s="21">
        <f t="shared" si="1091"/>
        <v>4.1907098121085597E-2</v>
      </c>
      <c r="CC761" s="21">
        <f t="shared" si="1092"/>
        <v>1.0325303073019454E-2</v>
      </c>
      <c r="CD761" s="21">
        <f t="shared" si="1093"/>
        <v>1.2651861042183624E-3</v>
      </c>
      <c r="CE761" s="21">
        <f t="shared" si="1094"/>
        <v>5.0598323823109845E-2</v>
      </c>
      <c r="CF761" s="21">
        <f t="shared" si="1095"/>
        <v>8.1776383287627027E-2</v>
      </c>
      <c r="CG761" s="21">
        <f t="shared" si="1096"/>
        <v>8.9565159235668781E-2</v>
      </c>
      <c r="CH761" s="21">
        <f t="shared" si="1097"/>
        <v>7.143000056360255E-3</v>
      </c>
      <c r="CI761" s="21">
        <f t="shared" si="1098"/>
        <v>0.44756908990011096</v>
      </c>
      <c r="CJ761" s="21">
        <f t="shared" si="1099"/>
        <v>1.7921206250240262</v>
      </c>
      <c r="CL761" s="68">
        <f t="shared" si="1100"/>
        <v>0.49911190641298003</v>
      </c>
      <c r="CM761" s="19">
        <f t="shared" si="1101"/>
        <v>9.091220545241048E-4</v>
      </c>
      <c r="CN761" s="19">
        <f t="shared" si="1102"/>
        <v>9.2554424791083292E-2</v>
      </c>
      <c r="CO761" s="19">
        <f t="shared" si="1103"/>
        <v>2.4494752693030607E-6</v>
      </c>
      <c r="CP761" s="19">
        <f t="shared" si="1104"/>
        <v>2.3384083379166379E-2</v>
      </c>
      <c r="CQ761" s="19">
        <f t="shared" si="1105"/>
        <v>5.7615000513043186E-3</v>
      </c>
      <c r="CR761" s="19">
        <f t="shared" si="1106"/>
        <v>7.0597151026114693E-4</v>
      </c>
      <c r="CS761" s="19">
        <f t="shared" si="1107"/>
        <v>2.823377127442607E-2</v>
      </c>
      <c r="CT761" s="19">
        <f t="shared" si="1108"/>
        <v>4.563107089207831E-2</v>
      </c>
      <c r="CU761" s="19">
        <f t="shared" si="1109"/>
        <v>4.9977193490794193E-2</v>
      </c>
      <c r="CV761" s="19">
        <f t="shared" si="1110"/>
        <v>3.985780843443221E-3</v>
      </c>
      <c r="CW761" s="19">
        <f t="shared" si="1111"/>
        <v>0.24974272582466964</v>
      </c>
      <c r="CX761" s="19">
        <f t="shared" si="1112"/>
        <v>1.0000000000000002</v>
      </c>
      <c r="CZ761" s="68">
        <f t="shared" si="1113"/>
        <v>2.5805000000000001E-5</v>
      </c>
      <c r="DA761" s="19">
        <f t="shared" si="1114"/>
        <v>1.7197159999999996E-5</v>
      </c>
      <c r="DB761" s="19">
        <f t="shared" si="1115"/>
        <v>3.667E-5</v>
      </c>
      <c r="DC761" s="19">
        <f t="shared" si="1116"/>
        <v>3.7990059999999991E-5</v>
      </c>
      <c r="DD761" s="19">
        <f t="shared" si="1117"/>
        <v>1.2062279999999998E-5</v>
      </c>
      <c r="DE761" s="19">
        <f t="shared" si="1118"/>
        <v>1.2062279999999998E-5</v>
      </c>
      <c r="DF761" s="19">
        <f t="shared" si="1119"/>
        <v>1.0604179999999998E-5</v>
      </c>
      <c r="DG761" s="19">
        <f t="shared" si="1120"/>
        <v>1.5003159999999998E-5</v>
      </c>
      <c r="DH761" s="19">
        <f t="shared" si="1121"/>
        <v>2.348312E-5</v>
      </c>
      <c r="DI761" s="19">
        <f t="shared" si="1122"/>
        <v>3.6087719999999991E-5</v>
      </c>
      <c r="DJ761" s="19">
        <f t="shared" si="1123"/>
        <v>0</v>
      </c>
      <c r="DK761" s="19">
        <f t="shared" si="1124"/>
        <v>1.9340639999999995E-5</v>
      </c>
      <c r="DM761" s="68">
        <f t="shared" si="1125"/>
        <v>1162.0477945084997</v>
      </c>
      <c r="DN761" s="19">
        <f t="shared" si="1126"/>
        <v>4.2228292180444624</v>
      </c>
      <c r="DO761" s="19">
        <f t="shared" si="1127"/>
        <v>257.34521820831338</v>
      </c>
      <c r="DP761" s="19">
        <f t="shared" si="1128"/>
        <v>1.0296290812781181E-2</v>
      </c>
      <c r="DQ761" s="19">
        <f t="shared" si="1129"/>
        <v>139.28928782892658</v>
      </c>
      <c r="DR761" s="19">
        <f t="shared" si="1130"/>
        <v>33.884208759830514</v>
      </c>
      <c r="DS761" s="19">
        <f t="shared" si="1131"/>
        <v>2.6829657610040782</v>
      </c>
      <c r="DT761" s="19">
        <f t="shared" si="1132"/>
        <v>105.53442695204305</v>
      </c>
      <c r="DU761" s="19">
        <f t="shared" si="1133"/>
        <v>120.45546267275961</v>
      </c>
      <c r="DV761" s="19">
        <f t="shared" si="1134"/>
        <v>130.45577905261996</v>
      </c>
      <c r="DX761" s="19">
        <f t="shared" si="1135"/>
        <v>232.6895035200773</v>
      </c>
      <c r="DZ761" s="68">
        <f t="shared" si="1136"/>
        <v>2188.6177727729309</v>
      </c>
      <c r="EA761" s="21">
        <f t="shared" si="1137"/>
        <v>2.1886177727729308</v>
      </c>
      <c r="EB761" s="92">
        <f t="shared" si="1086"/>
        <v>834</v>
      </c>
    </row>
    <row r="762" spans="1:132" x14ac:dyDescent="0.3">
      <c r="A762" s="19">
        <f>'A. Thermody. result (all suite)'!C718</f>
        <v>832</v>
      </c>
      <c r="B762" s="19" t="str">
        <f>'A. Thermody. result (all suite)'!A718</f>
        <v>Basanite</v>
      </c>
      <c r="C762" s="24">
        <f>'A. Thermody. result (all suite)'!G718</f>
        <v>24.132676</v>
      </c>
      <c r="D762" s="19">
        <f>'A. Thermody. result (all suite)'!D718</f>
        <v>5000</v>
      </c>
      <c r="E762" s="61">
        <f>'A. Thermody. result (all suite)'!I718</f>
        <v>53.647226000000003</v>
      </c>
      <c r="F762" s="21">
        <f>'A. Thermody. result (all suite)'!J718</f>
        <v>0.127216</v>
      </c>
      <c r="G762" s="21">
        <f>'A. Thermody. result (all suite)'!K718</f>
        <v>16.866526</v>
      </c>
      <c r="H762" s="21">
        <f>'A. Thermody. result (all suite)'!L718</f>
        <v>6.7199999999999996E-4</v>
      </c>
      <c r="I762" s="21">
        <f>'A. Thermody. result (all suite)'!M718</f>
        <v>2.949049</v>
      </c>
      <c r="J762" s="21">
        <f>'A. Thermody. result (all suite)'!N718</f>
        <v>0.74595100000000003</v>
      </c>
      <c r="K762" s="21">
        <f>'A. Thermody. result (all suite)'!O718</f>
        <v>4.9438000000000003E-2</v>
      </c>
      <c r="L762" s="21">
        <f>'A. Thermody. result (all suite)'!P718</f>
        <v>2.8481649999999998</v>
      </c>
      <c r="M762" s="21">
        <f>'A. Thermody. result (all suite)'!Q718</f>
        <v>5.1059489999999998</v>
      </c>
      <c r="N762" s="21">
        <f>'A. Thermody. result (all suite)'!R718</f>
        <v>8.4196799999999996</v>
      </c>
      <c r="O762" s="21">
        <f>'A. Thermody. result (all suite)'!S718</f>
        <v>1.036127</v>
      </c>
      <c r="P762" s="21">
        <f>'A. Thermody. result (all suite)'!T718</f>
        <v>8.2040000000000006</v>
      </c>
      <c r="Q762" s="21">
        <f t="shared" si="1004"/>
        <v>99.999998999999974</v>
      </c>
      <c r="S762" s="19">
        <f t="shared" si="1005"/>
        <v>1105</v>
      </c>
      <c r="T762" s="19">
        <f t="shared" si="1006"/>
        <v>0.5</v>
      </c>
      <c r="V762" s="61">
        <f t="shared" si="1007"/>
        <v>49.246007534947815</v>
      </c>
      <c r="W762" s="21">
        <f t="shared" si="1008"/>
        <v>0.11677919925563197</v>
      </c>
      <c r="X762" s="21">
        <f t="shared" si="1009"/>
        <v>15.482796193122701</v>
      </c>
      <c r="Y762" s="21">
        <f t="shared" si="1010"/>
        <v>6.168691194486911E-4</v>
      </c>
      <c r="Z762" s="21">
        <f t="shared" si="1011"/>
        <v>2.7071090176206001</v>
      </c>
      <c r="AA762" s="21">
        <f t="shared" si="1012"/>
        <v>0.68475317934802171</v>
      </c>
      <c r="AB762" s="21">
        <f t="shared" si="1013"/>
        <v>4.5382106439441058E-2</v>
      </c>
      <c r="AC762" s="21">
        <f t="shared" si="1014"/>
        <v>2.614501541063365</v>
      </c>
      <c r="AD762" s="21">
        <f t="shared" si="1015"/>
        <v>4.6870569398510789</v>
      </c>
      <c r="AE762" s="21">
        <f t="shared" si="1016"/>
        <v>7.7289294458924926</v>
      </c>
      <c r="AF762" s="21">
        <f t="shared" si="1017"/>
        <v>0.95112314006996124</v>
      </c>
      <c r="AG762" s="21">
        <f t="shared" si="1018"/>
        <v>84.265055166730562</v>
      </c>
      <c r="AH762" s="21"/>
      <c r="AI762" s="61">
        <f t="shared" si="1019"/>
        <v>58.44179112860899</v>
      </c>
      <c r="AJ762" s="21">
        <f t="shared" si="1020"/>
        <v>0.13858556079334131</v>
      </c>
      <c r="AK762" s="21">
        <f t="shared" si="1021"/>
        <v>18.3739228111674</v>
      </c>
      <c r="AL762" s="21">
        <f t="shared" si="1022"/>
        <v>7.3205804971957422E-4</v>
      </c>
      <c r="AM762" s="21">
        <f t="shared" si="1023"/>
        <v>3.2126116956361028</v>
      </c>
      <c r="AN762" s="21">
        <f t="shared" si="1024"/>
        <v>0.8126182057237592</v>
      </c>
      <c r="AO762" s="21">
        <f t="shared" si="1025"/>
        <v>5.3856377770887365E-2</v>
      </c>
      <c r="AP762" s="21">
        <f t="shared" si="1026"/>
        <v>3.1027114809219509</v>
      </c>
      <c r="AQ762" s="21">
        <f t="shared" si="1027"/>
        <v>5.5622783733744203</v>
      </c>
      <c r="AR762" s="21">
        <f t="shared" si="1028"/>
        <v>9.172164464379323</v>
      </c>
      <c r="AS762" s="21">
        <f t="shared" si="1029"/>
        <v>1.1287278435740973</v>
      </c>
      <c r="AT762" s="21">
        <f t="shared" si="1030"/>
        <v>100</v>
      </c>
      <c r="AU762" s="21"/>
      <c r="AV762" s="21">
        <f>AR762*'[1]diagram lines'!$G$39</f>
        <v>7.6138701959299944</v>
      </c>
      <c r="AW762" s="21">
        <f>AK762*'[1]diagram lines'!$G$40</f>
        <v>9.7246995937802811</v>
      </c>
      <c r="AX762" s="21">
        <f>AQ762*'[1]diagram lines'!$G$38</f>
        <v>4.1263885060948029</v>
      </c>
      <c r="AY762" s="21">
        <f>AP762*'[1]diagram lines'!$G$41</f>
        <v>2.2173764395932589</v>
      </c>
      <c r="AZ762" s="21">
        <f t="shared" si="1031"/>
        <v>14.734442837753743</v>
      </c>
      <c r="BA762" s="21">
        <f t="shared" si="1032"/>
        <v>0.69672974648719277</v>
      </c>
      <c r="BB762" s="21">
        <f t="shared" si="1033"/>
        <v>0.82832072449162475</v>
      </c>
      <c r="BC762" s="86">
        <f t="shared" si="1034"/>
        <v>1.2072618376338973</v>
      </c>
      <c r="BX762" s="61">
        <f t="shared" si="1087"/>
        <v>0.89292986018641818</v>
      </c>
      <c r="BY762" s="21">
        <f t="shared" si="1088"/>
        <v>1.5925888833249876E-3</v>
      </c>
      <c r="BZ762" s="21">
        <f t="shared" si="1089"/>
        <v>0.16542296979207533</v>
      </c>
      <c r="CA762" s="21">
        <f t="shared" si="1090"/>
        <v>4.2081532970129622E-6</v>
      </c>
      <c r="CB762" s="21">
        <f t="shared" si="1091"/>
        <v>4.1044523312456511E-2</v>
      </c>
      <c r="CC762" s="21">
        <f t="shared" si="1092"/>
        <v>1.051523822948971E-2</v>
      </c>
      <c r="CD762" s="21">
        <f t="shared" si="1093"/>
        <v>1.2267493796526056E-3</v>
      </c>
      <c r="CE762" s="21">
        <f t="shared" si="1094"/>
        <v>5.0787535663338088E-2</v>
      </c>
      <c r="CF762" s="21">
        <f t="shared" si="1095"/>
        <v>8.2367301177609292E-2</v>
      </c>
      <c r="CG762" s="21">
        <f t="shared" si="1096"/>
        <v>8.9380891719745212E-2</v>
      </c>
      <c r="CH762" s="21">
        <f t="shared" si="1097"/>
        <v>7.299547708955645E-3</v>
      </c>
      <c r="CI762" s="21">
        <f t="shared" si="1098"/>
        <v>0.45527192008879031</v>
      </c>
      <c r="CJ762" s="21">
        <f t="shared" si="1099"/>
        <v>1.7978433342951528</v>
      </c>
      <c r="CL762" s="68">
        <f t="shared" si="1100"/>
        <v>0.49666722519873663</v>
      </c>
      <c r="CM762" s="19">
        <f t="shared" si="1101"/>
        <v>8.8583296049506144E-4</v>
      </c>
      <c r="CN762" s="19">
        <f t="shared" si="1102"/>
        <v>9.2011893715382972E-2</v>
      </c>
      <c r="CO762" s="19">
        <f t="shared" si="1103"/>
        <v>2.3406674078544088E-6</v>
      </c>
      <c r="CP762" s="19">
        <f t="shared" si="1104"/>
        <v>2.2829866501436889E-2</v>
      </c>
      <c r="CQ762" s="19">
        <f t="shared" si="1105"/>
        <v>5.848806750234567E-3</v>
      </c>
      <c r="CR762" s="19">
        <f t="shared" si="1106"/>
        <v>6.8234498315369321E-4</v>
      </c>
      <c r="CS762" s="19">
        <f t="shared" si="1107"/>
        <v>2.8249144235501154E-2</v>
      </c>
      <c r="CT762" s="19">
        <f t="shared" si="1108"/>
        <v>4.5814504304348365E-2</v>
      </c>
      <c r="CU762" s="19">
        <f t="shared" si="1109"/>
        <v>4.971561760401505E-2</v>
      </c>
      <c r="CV762" s="19">
        <f t="shared" si="1110"/>
        <v>4.0601689645096044E-3</v>
      </c>
      <c r="CW762" s="19">
        <f t="shared" si="1111"/>
        <v>0.25323225411477823</v>
      </c>
      <c r="CX762" s="19">
        <f t="shared" si="1112"/>
        <v>1</v>
      </c>
      <c r="CZ762" s="68">
        <f t="shared" si="1113"/>
        <v>2.5805000000000001E-5</v>
      </c>
      <c r="DA762" s="19">
        <f t="shared" si="1114"/>
        <v>1.7182679999999999E-5</v>
      </c>
      <c r="DB762" s="19">
        <f t="shared" si="1115"/>
        <v>3.667E-5</v>
      </c>
      <c r="DC762" s="19">
        <f t="shared" si="1116"/>
        <v>3.7971879999999993E-5</v>
      </c>
      <c r="DD762" s="19">
        <f t="shared" si="1117"/>
        <v>1.2056439999999998E-5</v>
      </c>
      <c r="DE762" s="19">
        <f t="shared" si="1118"/>
        <v>1.2056439999999998E-5</v>
      </c>
      <c r="DF762" s="19">
        <f t="shared" si="1119"/>
        <v>1.0597639999999999E-5</v>
      </c>
      <c r="DG762" s="19">
        <f t="shared" si="1120"/>
        <v>1.4995679999999998E-5</v>
      </c>
      <c r="DH762" s="19">
        <f t="shared" si="1121"/>
        <v>2.346776E-5</v>
      </c>
      <c r="DI762" s="19">
        <f t="shared" si="1122"/>
        <v>3.6063559999999995E-5</v>
      </c>
      <c r="DJ762" s="19">
        <f t="shared" si="1123"/>
        <v>0</v>
      </c>
      <c r="DK762" s="19">
        <f t="shared" si="1124"/>
        <v>1.9321719999999996E-5</v>
      </c>
      <c r="DM762" s="68">
        <f t="shared" si="1125"/>
        <v>1156.3560120108541</v>
      </c>
      <c r="DN762" s="19">
        <f t="shared" si="1126"/>
        <v>4.118119925666166</v>
      </c>
      <c r="DO762" s="19">
        <f t="shared" si="1127"/>
        <v>255.83672438561351</v>
      </c>
      <c r="DP762" s="19">
        <f t="shared" si="1128"/>
        <v>9.8436310859580985E-3</v>
      </c>
      <c r="DQ762" s="19">
        <f t="shared" si="1129"/>
        <v>136.05391874618383</v>
      </c>
      <c r="DR762" s="19">
        <f t="shared" si="1130"/>
        <v>34.414333821728491</v>
      </c>
      <c r="DS762" s="19">
        <f t="shared" si="1131"/>
        <v>2.5947760842125072</v>
      </c>
      <c r="DT762" s="19">
        <f t="shared" si="1132"/>
        <v>105.6445595482769</v>
      </c>
      <c r="DU762" s="19">
        <f t="shared" si="1133"/>
        <v>121.01884124545997</v>
      </c>
      <c r="DV762" s="19">
        <f t="shared" si="1134"/>
        <v>129.85992448605236</v>
      </c>
      <c r="DX762" s="19">
        <f t="shared" si="1135"/>
        <v>236.17179108010595</v>
      </c>
      <c r="DZ762" s="68">
        <f t="shared" si="1136"/>
        <v>2182.0788449652396</v>
      </c>
      <c r="EA762" s="21">
        <f t="shared" si="1137"/>
        <v>2.1820788449652397</v>
      </c>
      <c r="EB762" s="92">
        <f t="shared" si="1086"/>
        <v>832</v>
      </c>
    </row>
    <row r="763" spans="1:132" x14ac:dyDescent="0.3">
      <c r="A763" s="19">
        <f>'A. Thermody. result (all suite)'!C719</f>
        <v>830</v>
      </c>
      <c r="B763" s="19" t="str">
        <f>'A. Thermody. result (all suite)'!A719</f>
        <v>Basanite</v>
      </c>
      <c r="C763" s="24">
        <f>'A. Thermody. result (all suite)'!G719</f>
        <v>23.696667000000001</v>
      </c>
      <c r="D763" s="19">
        <f>'A. Thermody. result (all suite)'!D719</f>
        <v>5000</v>
      </c>
      <c r="E763" s="61">
        <f>'A. Thermody. result (all suite)'!I719</f>
        <v>53.549604000000002</v>
      </c>
      <c r="F763" s="21">
        <f>'A. Thermody. result (all suite)'!J719</f>
        <v>0.124297</v>
      </c>
      <c r="G763" s="21">
        <f>'A. Thermody. result (all suite)'!K719</f>
        <v>16.819562000000001</v>
      </c>
      <c r="H763" s="21">
        <f>'A. Thermody. result (all suite)'!L719</f>
        <v>6.4400000000000004E-4</v>
      </c>
      <c r="I763" s="21">
        <f>'A. Thermody. result (all suite)'!M719</f>
        <v>2.8887649999999998</v>
      </c>
      <c r="J763" s="21">
        <f>'A. Thermody. result (all suite)'!N719</f>
        <v>0.75967600000000002</v>
      </c>
      <c r="K763" s="21">
        <f>'A. Thermody. result (all suite)'!O719</f>
        <v>4.7959000000000002E-2</v>
      </c>
      <c r="L763" s="21">
        <f>'A. Thermody. result (all suite)'!P719</f>
        <v>2.86008</v>
      </c>
      <c r="M763" s="21">
        <f>'A. Thermody. result (all suite)'!Q719</f>
        <v>5.1428929999999999</v>
      </c>
      <c r="N763" s="21">
        <f>'A. Thermody. result (all suite)'!R719</f>
        <v>8.4015039999999992</v>
      </c>
      <c r="O763" s="21">
        <f>'A. Thermody. result (all suite)'!S719</f>
        <v>1.0593589999999999</v>
      </c>
      <c r="P763" s="21">
        <f>'A. Thermody. result (all suite)'!T719</f>
        <v>8.345656</v>
      </c>
      <c r="Q763" s="21">
        <f t="shared" si="1004"/>
        <v>99.999999000000017</v>
      </c>
      <c r="S763" s="19">
        <f t="shared" si="1005"/>
        <v>1103</v>
      </c>
      <c r="T763" s="19">
        <f t="shared" si="1006"/>
        <v>0.5</v>
      </c>
      <c r="V763" s="61">
        <f t="shared" si="1007"/>
        <v>49.080538216107101</v>
      </c>
      <c r="W763" s="21">
        <f t="shared" si="1008"/>
        <v>0.11392359985794599</v>
      </c>
      <c r="X763" s="21">
        <f t="shared" si="1009"/>
        <v>15.415859200736254</v>
      </c>
      <c r="Y763" s="21">
        <f t="shared" si="1010"/>
        <v>5.9025397482253975E-4</v>
      </c>
      <c r="Z763" s="21">
        <f t="shared" si="1011"/>
        <v>2.6476786080407355</v>
      </c>
      <c r="AA763" s="21">
        <f t="shared" si="1012"/>
        <v>0.69627605369144063</v>
      </c>
      <c r="AB763" s="21">
        <f t="shared" si="1013"/>
        <v>4.395650679893507E-2</v>
      </c>
      <c r="AC763" s="21">
        <f t="shared" si="1014"/>
        <v>2.6213875594882756</v>
      </c>
      <c r="AD763" s="21">
        <f t="shared" si="1015"/>
        <v>4.7136848374798381</v>
      </c>
      <c r="AE763" s="21">
        <f t="shared" si="1016"/>
        <v>7.7003433703221535</v>
      </c>
      <c r="AF763" s="21">
        <f t="shared" si="1017"/>
        <v>0.97094854117085538</v>
      </c>
      <c r="AG763" s="21">
        <f t="shared" si="1018"/>
        <v>84.005186747668347</v>
      </c>
      <c r="AH763" s="21"/>
      <c r="AI763" s="61">
        <f t="shared" si="1019"/>
        <v>58.425604556458389</v>
      </c>
      <c r="AJ763" s="21">
        <f t="shared" si="1020"/>
        <v>0.135614959347862</v>
      </c>
      <c r="AK763" s="21">
        <f t="shared" si="1021"/>
        <v>18.351080210132547</v>
      </c>
      <c r="AL763" s="21">
        <f t="shared" si="1022"/>
        <v>7.0263991745595736E-4</v>
      </c>
      <c r="AM763" s="21">
        <f t="shared" si="1023"/>
        <v>3.1518037284932583</v>
      </c>
      <c r="AN763" s="21">
        <f t="shared" si="1024"/>
        <v>0.82884888498955278</v>
      </c>
      <c r="AO763" s="21">
        <f t="shared" si="1025"/>
        <v>5.2325943790792327E-2</v>
      </c>
      <c r="AP763" s="21">
        <f t="shared" si="1026"/>
        <v>3.120506793660613</v>
      </c>
      <c r="AQ763" s="21">
        <f t="shared" si="1027"/>
        <v>5.6111830947279833</v>
      </c>
      <c r="AR763" s="21">
        <f t="shared" si="1028"/>
        <v>9.1665094364377264</v>
      </c>
      <c r="AS763" s="21">
        <f t="shared" si="1029"/>
        <v>1.1558197520438285</v>
      </c>
      <c r="AT763" s="21">
        <f t="shared" si="1030"/>
        <v>99.999999999999986</v>
      </c>
      <c r="AU763" s="21"/>
      <c r="AV763" s="21">
        <f>AR763*'[1]diagram lines'!$G$39</f>
        <v>7.6091759224170312</v>
      </c>
      <c r="AW763" s="21">
        <f>AK763*'[1]diagram lines'!$G$40</f>
        <v>9.7126097730442602</v>
      </c>
      <c r="AX763" s="21">
        <f>AQ763*'[1]diagram lines'!$G$38</f>
        <v>4.1626685817294717</v>
      </c>
      <c r="AY763" s="21">
        <f>AP763*'[1]diagram lines'!$G$41</f>
        <v>2.2300939956549586</v>
      </c>
      <c r="AZ763" s="21">
        <f t="shared" si="1031"/>
        <v>14.777692531165709</v>
      </c>
      <c r="BA763" s="21">
        <f t="shared" si="1032"/>
        <v>0.6936617935567978</v>
      </c>
      <c r="BB763" s="21">
        <f t="shared" si="1033"/>
        <v>0.82507119165761145</v>
      </c>
      <c r="BC763" s="86">
        <f t="shared" si="1034"/>
        <v>1.212016623669707</v>
      </c>
      <c r="BX763" s="61">
        <f t="shared" si="1087"/>
        <v>0.89130499334221047</v>
      </c>
      <c r="BY763" s="21">
        <f t="shared" si="1088"/>
        <v>1.5560465698547822E-3</v>
      </c>
      <c r="BZ763" s="21">
        <f t="shared" si="1089"/>
        <v>0.16496235778736762</v>
      </c>
      <c r="CA763" s="21">
        <f t="shared" si="1090"/>
        <v>4.0328135763040898E-6</v>
      </c>
      <c r="CB763" s="21">
        <f t="shared" si="1091"/>
        <v>4.0205497564370217E-2</v>
      </c>
      <c r="CC763" s="21">
        <f t="shared" si="1092"/>
        <v>1.0708711587256838E-2</v>
      </c>
      <c r="CD763" s="21">
        <f t="shared" si="1093"/>
        <v>1.1900496277915634E-3</v>
      </c>
      <c r="CE763" s="21">
        <f t="shared" si="1094"/>
        <v>5.1000000000000004E-2</v>
      </c>
      <c r="CF763" s="21">
        <f t="shared" si="1095"/>
        <v>8.2963268269075657E-2</v>
      </c>
      <c r="CG763" s="21">
        <f t="shared" si="1096"/>
        <v>8.9187940552016967E-2</v>
      </c>
      <c r="CH763" s="21">
        <f t="shared" si="1097"/>
        <v>7.4632178887448575E-3</v>
      </c>
      <c r="CI763" s="21">
        <f t="shared" si="1098"/>
        <v>0.46313296337402887</v>
      </c>
      <c r="CJ763" s="21">
        <f t="shared" si="1099"/>
        <v>1.803679079376294</v>
      </c>
      <c r="CL763" s="68">
        <f t="shared" si="1100"/>
        <v>0.49415941202268682</v>
      </c>
      <c r="CM763" s="19">
        <f t="shared" si="1101"/>
        <v>8.6270700128808823E-4</v>
      </c>
      <c r="CN763" s="19">
        <f t="shared" si="1102"/>
        <v>9.1458818629981023E-2</v>
      </c>
      <c r="CO763" s="19">
        <f t="shared" si="1103"/>
        <v>2.2358819938736678E-6</v>
      </c>
      <c r="CP763" s="19">
        <f t="shared" si="1104"/>
        <v>2.229082658001064E-2</v>
      </c>
      <c r="CQ763" s="19">
        <f t="shared" si="1105"/>
        <v>5.9371490802897558E-3</v>
      </c>
      <c r="CR763" s="19">
        <f t="shared" si="1106"/>
        <v>6.5979011532532627E-4</v>
      </c>
      <c r="CS763" s="19">
        <f t="shared" si="1107"/>
        <v>2.8275540024357119E-2</v>
      </c>
      <c r="CT763" s="19">
        <f t="shared" si="1108"/>
        <v>4.5996690441053444E-2</v>
      </c>
      <c r="CU763" s="19">
        <f t="shared" si="1109"/>
        <v>4.9447787897422331E-2</v>
      </c>
      <c r="CV763" s="19">
        <f t="shared" si="1110"/>
        <v>4.1377748259549653E-3</v>
      </c>
      <c r="CW763" s="19">
        <f t="shared" si="1111"/>
        <v>0.25677126749963669</v>
      </c>
      <c r="CX763" s="19">
        <f t="shared" si="1112"/>
        <v>1.0000000000000002</v>
      </c>
      <c r="CZ763" s="68">
        <f t="shared" si="1113"/>
        <v>2.5805000000000001E-5</v>
      </c>
      <c r="DA763" s="19">
        <f t="shared" si="1114"/>
        <v>1.7168199999999996E-5</v>
      </c>
      <c r="DB763" s="19">
        <f t="shared" si="1115"/>
        <v>3.667E-5</v>
      </c>
      <c r="DC763" s="19">
        <f t="shared" si="1116"/>
        <v>3.7953699999999995E-5</v>
      </c>
      <c r="DD763" s="19">
        <f t="shared" si="1117"/>
        <v>1.2050599999999998E-5</v>
      </c>
      <c r="DE763" s="19">
        <f t="shared" si="1118"/>
        <v>1.2050599999999998E-5</v>
      </c>
      <c r="DF763" s="19">
        <f t="shared" si="1119"/>
        <v>1.0591099999999999E-5</v>
      </c>
      <c r="DG763" s="19">
        <f t="shared" si="1120"/>
        <v>1.4988199999999998E-5</v>
      </c>
      <c r="DH763" s="19">
        <f t="shared" si="1121"/>
        <v>2.3452399999999999E-5</v>
      </c>
      <c r="DI763" s="19">
        <f t="shared" si="1122"/>
        <v>3.6039399999999992E-5</v>
      </c>
      <c r="DJ763" s="19">
        <f t="shared" si="1123"/>
        <v>0</v>
      </c>
      <c r="DK763" s="19">
        <f t="shared" si="1124"/>
        <v>1.9302799999999998E-5</v>
      </c>
      <c r="DM763" s="68">
        <f t="shared" si="1125"/>
        <v>1150.5172437249767</v>
      </c>
      <c r="DN763" s="19">
        <f t="shared" si="1126"/>
        <v>4.0139930372952612</v>
      </c>
      <c r="DO763" s="19">
        <f t="shared" si="1127"/>
        <v>254.29891321278606</v>
      </c>
      <c r="DP763" s="19">
        <f t="shared" si="1128"/>
        <v>9.4074621341710043E-3</v>
      </c>
      <c r="DQ763" s="19">
        <f t="shared" si="1129"/>
        <v>132.90590425155301</v>
      </c>
      <c r="DR763" s="19">
        <f t="shared" si="1130"/>
        <v>34.95106930408074</v>
      </c>
      <c r="DS763" s="19">
        <f t="shared" si="1131"/>
        <v>2.5105552442721386</v>
      </c>
      <c r="DT763" s="19">
        <f t="shared" si="1132"/>
        <v>105.79604519328187</v>
      </c>
      <c r="DU763" s="19">
        <f t="shared" si="1133"/>
        <v>121.57966094902454</v>
      </c>
      <c r="DV763" s="19">
        <f t="shared" si="1134"/>
        <v>129.24692475283121</v>
      </c>
      <c r="DX763" s="19">
        <f t="shared" si="1135"/>
        <v>239.70710157818834</v>
      </c>
      <c r="DZ763" s="68">
        <f t="shared" si="1136"/>
        <v>2175.5368187104241</v>
      </c>
      <c r="EA763" s="21">
        <f t="shared" si="1137"/>
        <v>2.175536818710424</v>
      </c>
      <c r="EB763" s="92">
        <f t="shared" si="1086"/>
        <v>830</v>
      </c>
    </row>
    <row r="764" spans="1:132" x14ac:dyDescent="0.3">
      <c r="A764" s="19">
        <f>'A. Thermody. result (all suite)'!C720</f>
        <v>828</v>
      </c>
      <c r="B764" s="19" t="str">
        <f>'A. Thermody. result (all suite)'!A720</f>
        <v>Basanite</v>
      </c>
      <c r="C764" s="24">
        <f>'A. Thermody. result (all suite)'!G720</f>
        <v>23.268267999999999</v>
      </c>
      <c r="D764" s="19">
        <f>'A. Thermody. result (all suite)'!D720</f>
        <v>5000</v>
      </c>
      <c r="E764" s="61">
        <f>'A. Thermody. result (all suite)'!I720</f>
        <v>53.446679000000003</v>
      </c>
      <c r="F764" s="21">
        <f>'A. Thermody. result (all suite)'!J720</f>
        <v>0.12139</v>
      </c>
      <c r="G764" s="21">
        <f>'A. Thermody. result (all suite)'!K720</f>
        <v>16.771021999999999</v>
      </c>
      <c r="H764" s="21">
        <f>'A. Thermody. result (all suite)'!L720</f>
        <v>6.1700000000000004E-4</v>
      </c>
      <c r="I764" s="21">
        <f>'A. Thermody. result (all suite)'!M720</f>
        <v>2.83012</v>
      </c>
      <c r="J764" s="21">
        <f>'A. Thermody. result (all suite)'!N720</f>
        <v>0.77366299999999999</v>
      </c>
      <c r="K764" s="21">
        <f>'A. Thermody. result (all suite)'!O720</f>
        <v>4.6545000000000003E-2</v>
      </c>
      <c r="L764" s="21">
        <f>'A. Thermody. result (all suite)'!P720</f>
        <v>2.8733610000000001</v>
      </c>
      <c r="M764" s="21">
        <f>'A. Thermody. result (all suite)'!Q720</f>
        <v>5.1801700000000004</v>
      </c>
      <c r="N764" s="21">
        <f>'A. Thermody. result (all suite)'!R720</f>
        <v>8.3824939999999994</v>
      </c>
      <c r="O764" s="21">
        <f>'A. Thermody. result (all suite)'!S720</f>
        <v>1.083661</v>
      </c>
      <c r="P764" s="21">
        <f>'A. Thermody. result (all suite)'!T720</f>
        <v>8.4902759999999997</v>
      </c>
      <c r="Q764" s="21">
        <f t="shared" si="1004"/>
        <v>99.999997999999991</v>
      </c>
      <c r="S764" s="19">
        <f t="shared" si="1005"/>
        <v>1101</v>
      </c>
      <c r="T764" s="19">
        <f t="shared" si="1006"/>
        <v>0.5</v>
      </c>
      <c r="V764" s="61">
        <f t="shared" si="1007"/>
        <v>48.908908349310551</v>
      </c>
      <c r="W764" s="21">
        <f t="shared" si="1008"/>
        <v>0.11108365375747307</v>
      </c>
      <c r="X764" s="21">
        <f t="shared" si="1009"/>
        <v>15.347115915701158</v>
      </c>
      <c r="Y764" s="21">
        <f t="shared" si="1010"/>
        <v>5.646149960323E-4</v>
      </c>
      <c r="Z764" s="21">
        <f t="shared" si="1011"/>
        <v>2.5898349960631002</v>
      </c>
      <c r="AA764" s="21">
        <f t="shared" si="1012"/>
        <v>0.70797687467639758</v>
      </c>
      <c r="AB764" s="21">
        <f t="shared" si="1013"/>
        <v>4.259320095676402E-2</v>
      </c>
      <c r="AC764" s="21">
        <f t="shared" si="1014"/>
        <v>2.6294047157445144</v>
      </c>
      <c r="AD764" s="21">
        <f t="shared" si="1015"/>
        <v>4.7403592609345857</v>
      </c>
      <c r="AE764" s="21">
        <f t="shared" si="1016"/>
        <v>7.6707971094826215</v>
      </c>
      <c r="AF764" s="21">
        <f t="shared" si="1017"/>
        <v>0.9916551883555238</v>
      </c>
      <c r="AG764" s="21">
        <f t="shared" si="1018"/>
        <v>83.740293879978722</v>
      </c>
      <c r="AH764" s="21"/>
      <c r="AI764" s="61">
        <f t="shared" si="1019"/>
        <v>58.405465377766092</v>
      </c>
      <c r="AJ764" s="21">
        <f t="shared" si="1020"/>
        <v>0.13265257214965639</v>
      </c>
      <c r="AK764" s="21">
        <f t="shared" si="1021"/>
        <v>18.327038519470094</v>
      </c>
      <c r="AL764" s="21">
        <f t="shared" si="1022"/>
        <v>6.7424530040644209E-4</v>
      </c>
      <c r="AM764" s="21">
        <f t="shared" si="1023"/>
        <v>3.0926987189404862</v>
      </c>
      <c r="AN764" s="21">
        <f t="shared" si="1024"/>
        <v>0.84544350380607658</v>
      </c>
      <c r="AO764" s="21">
        <f t="shared" si="1025"/>
        <v>5.0863448148165062E-2</v>
      </c>
      <c r="AP764" s="21">
        <f t="shared" si="1026"/>
        <v>3.1399516217522772</v>
      </c>
      <c r="AQ764" s="21">
        <f t="shared" si="1027"/>
        <v>5.6607865118418781</v>
      </c>
      <c r="AR764" s="21">
        <f t="shared" si="1028"/>
        <v>9.1602223422774678</v>
      </c>
      <c r="AS764" s="21">
        <f t="shared" si="1029"/>
        <v>1.1842031385473992</v>
      </c>
      <c r="AT764" s="21">
        <f t="shared" si="1030"/>
        <v>100</v>
      </c>
      <c r="AU764" s="21"/>
      <c r="AV764" s="21">
        <f>AR764*'[1]diagram lines'!$G$39</f>
        <v>7.6039569668442546</v>
      </c>
      <c r="AW764" s="21">
        <f>AK764*'[1]diagram lines'!$G$40</f>
        <v>9.6998853144829749</v>
      </c>
      <c r="AX764" s="21">
        <f>AQ764*'[1]diagram lines'!$G$38</f>
        <v>4.1994669863583347</v>
      </c>
      <c r="AY764" s="21">
        <f>AP764*'[1]diagram lines'!$G$41</f>
        <v>2.2439903904527068</v>
      </c>
      <c r="AZ764" s="21">
        <f t="shared" si="1031"/>
        <v>14.821008854119345</v>
      </c>
      <c r="BA764" s="21">
        <f t="shared" si="1032"/>
        <v>0.69051037274087801</v>
      </c>
      <c r="BB764" s="21">
        <f t="shared" si="1033"/>
        <v>0.82178572530652283</v>
      </c>
      <c r="BC764" s="86">
        <f t="shared" si="1034"/>
        <v>1.2168622174922836</v>
      </c>
      <c r="BX764" s="61">
        <f t="shared" si="1087"/>
        <v>0.8895918608521971</v>
      </c>
      <c r="BY764" s="21">
        <f t="shared" si="1088"/>
        <v>1.519654481722584E-3</v>
      </c>
      <c r="BZ764" s="21">
        <f t="shared" si="1089"/>
        <v>0.16448628874068261</v>
      </c>
      <c r="CA764" s="21">
        <f t="shared" si="1090"/>
        <v>3.8637359884776754E-6</v>
      </c>
      <c r="CB764" s="21">
        <f t="shared" si="1091"/>
        <v>3.9389283228949204E-2</v>
      </c>
      <c r="CC764" s="21">
        <f t="shared" si="1092"/>
        <v>1.0905878206935438E-2</v>
      </c>
      <c r="CD764" s="21">
        <f t="shared" si="1093"/>
        <v>1.1549627791563276E-3</v>
      </c>
      <c r="CE764" s="21">
        <f t="shared" si="1094"/>
        <v>5.1236822396576322E-2</v>
      </c>
      <c r="CF764" s="21">
        <f t="shared" si="1095"/>
        <v>8.3564607194708831E-2</v>
      </c>
      <c r="CG764" s="21">
        <f t="shared" si="1096"/>
        <v>8.8986135881104031E-2</v>
      </c>
      <c r="CH764" s="21">
        <f t="shared" si="1097"/>
        <v>7.6344262526066627E-3</v>
      </c>
      <c r="CI764" s="21">
        <f t="shared" si="1098"/>
        <v>0.47115849056603776</v>
      </c>
      <c r="CJ764" s="21">
        <f t="shared" si="1099"/>
        <v>1.8096322743166651</v>
      </c>
      <c r="CL764" s="68">
        <f t="shared" si="1100"/>
        <v>0.49158708842552873</v>
      </c>
      <c r="CM764" s="19">
        <f t="shared" si="1101"/>
        <v>8.3975871965282032E-4</v>
      </c>
      <c r="CN764" s="19">
        <f t="shared" si="1102"/>
        <v>9.0894869126267236E-2</v>
      </c>
      <c r="CO764" s="19">
        <f t="shared" si="1103"/>
        <v>2.1350945400974683E-6</v>
      </c>
      <c r="CP764" s="19">
        <f t="shared" si="1104"/>
        <v>2.1766457079697578E-2</v>
      </c>
      <c r="CQ764" s="19">
        <f t="shared" si="1105"/>
        <v>6.0265714541666232E-3</v>
      </c>
      <c r="CR764" s="19">
        <f t="shared" si="1106"/>
        <v>6.3823064804282019E-4</v>
      </c>
      <c r="CS764" s="19">
        <f t="shared" si="1107"/>
        <v>2.8313388926445762E-2</v>
      </c>
      <c r="CT764" s="19">
        <f t="shared" si="1108"/>
        <v>4.6177672879018278E-2</v>
      </c>
      <c r="CU764" s="19">
        <f t="shared" si="1109"/>
        <v>4.9173601258137412E-2</v>
      </c>
      <c r="CV764" s="19">
        <f t="shared" si="1110"/>
        <v>4.218772156619221E-3</v>
      </c>
      <c r="CW764" s="19">
        <f t="shared" si="1111"/>
        <v>0.26036145423188356</v>
      </c>
      <c r="CX764" s="19">
        <f t="shared" si="1112"/>
        <v>1.0000000000000002</v>
      </c>
      <c r="CZ764" s="68">
        <f t="shared" si="1113"/>
        <v>2.5805000000000001E-5</v>
      </c>
      <c r="DA764" s="19">
        <f t="shared" si="1114"/>
        <v>1.7153719999999999E-5</v>
      </c>
      <c r="DB764" s="19">
        <f t="shared" si="1115"/>
        <v>3.667E-5</v>
      </c>
      <c r="DC764" s="19">
        <f t="shared" si="1116"/>
        <v>3.7935519999999991E-5</v>
      </c>
      <c r="DD764" s="19">
        <f t="shared" si="1117"/>
        <v>1.2044759999999997E-5</v>
      </c>
      <c r="DE764" s="19">
        <f t="shared" si="1118"/>
        <v>1.2044759999999997E-5</v>
      </c>
      <c r="DF764" s="19">
        <f t="shared" si="1119"/>
        <v>1.0584559999999999E-5</v>
      </c>
      <c r="DG764" s="19">
        <f t="shared" si="1120"/>
        <v>1.4980719999999998E-5</v>
      </c>
      <c r="DH764" s="19">
        <f t="shared" si="1121"/>
        <v>2.3437039999999999E-5</v>
      </c>
      <c r="DI764" s="19">
        <f t="shared" si="1122"/>
        <v>3.601523999999999E-5</v>
      </c>
      <c r="DJ764" s="19">
        <f t="shared" si="1123"/>
        <v>0</v>
      </c>
      <c r="DK764" s="19">
        <f t="shared" si="1124"/>
        <v>1.9283879999999995E-5</v>
      </c>
      <c r="DM764" s="68">
        <f t="shared" si="1125"/>
        <v>1144.5282802792392</v>
      </c>
      <c r="DN764" s="19">
        <f t="shared" si="1126"/>
        <v>3.9105177492618091</v>
      </c>
      <c r="DO764" s="19">
        <f t="shared" si="1127"/>
        <v>252.73086599711502</v>
      </c>
      <c r="DP764" s="19">
        <f t="shared" si="1128"/>
        <v>8.9877045868401121E-3</v>
      </c>
      <c r="DQ764" s="19">
        <f t="shared" si="1129"/>
        <v>129.8423497999355</v>
      </c>
      <c r="DR764" s="19">
        <f t="shared" si="1130"/>
        <v>35.49468639961114</v>
      </c>
      <c r="DS764" s="19">
        <f t="shared" si="1131"/>
        <v>2.4300202479957269</v>
      </c>
      <c r="DT764" s="19">
        <f t="shared" si="1132"/>
        <v>105.9905565950821</v>
      </c>
      <c r="DU764" s="19">
        <f t="shared" si="1133"/>
        <v>122.13803201130959</v>
      </c>
      <c r="DV764" s="19">
        <f t="shared" si="1134"/>
        <v>128.61647565076743</v>
      </c>
      <c r="DX764" s="19">
        <f t="shared" si="1135"/>
        <v>243.2971686848571</v>
      </c>
      <c r="DZ764" s="68">
        <f t="shared" si="1136"/>
        <v>2168.9879411197612</v>
      </c>
      <c r="EA764" s="21">
        <f t="shared" si="1137"/>
        <v>2.1689879411197612</v>
      </c>
      <c r="EB764" s="92">
        <f t="shared" si="1086"/>
        <v>828</v>
      </c>
    </row>
    <row r="765" spans="1:132" x14ac:dyDescent="0.3">
      <c r="A765" s="19">
        <f>'A. Thermody. result (all suite)'!C721</f>
        <v>826</v>
      </c>
      <c r="B765" s="19" t="str">
        <f>'A. Thermody. result (all suite)'!A721</f>
        <v>Basanite</v>
      </c>
      <c r="C765" s="24">
        <f>'A. Thermody. result (all suite)'!G721</f>
        <v>22.847176000000001</v>
      </c>
      <c r="D765" s="19">
        <f>'A. Thermody. result (all suite)'!D721</f>
        <v>5000</v>
      </c>
      <c r="E765" s="61">
        <f>'A. Thermody. result (all suite)'!I721</f>
        <v>53.338303000000003</v>
      </c>
      <c r="F765" s="21">
        <f>'A. Thermody. result (all suite)'!J721</f>
        <v>0.118496</v>
      </c>
      <c r="G765" s="21">
        <f>'A. Thermody. result (all suite)'!K721</f>
        <v>16.720845000000001</v>
      </c>
      <c r="H765" s="21">
        <f>'A. Thermody. result (all suite)'!L721</f>
        <v>5.9199999999999997E-4</v>
      </c>
      <c r="I765" s="21">
        <f>'A. Thermody. result (all suite)'!M721</f>
        <v>2.7730600000000001</v>
      </c>
      <c r="J765" s="21">
        <f>'A. Thermody. result (all suite)'!N721</f>
        <v>0.78792200000000001</v>
      </c>
      <c r="K765" s="21">
        <f>'A. Thermody. result (all suite)'!O721</f>
        <v>4.5192999999999997E-2</v>
      </c>
      <c r="L765" s="21">
        <f>'A. Thermody. result (all suite)'!P721</f>
        <v>2.8880780000000001</v>
      </c>
      <c r="M765" s="21">
        <f>'A. Thermody. result (all suite)'!Q721</f>
        <v>5.2178000000000004</v>
      </c>
      <c r="N765" s="21">
        <f>'A. Thermody. result (all suite)'!R721</f>
        <v>8.3626369999999994</v>
      </c>
      <c r="O765" s="21">
        <f>'A. Thermody. result (all suite)'!S721</f>
        <v>1.1090960000000001</v>
      </c>
      <c r="P765" s="21">
        <f>'A. Thermody. result (all suite)'!T721</f>
        <v>8.6379769999999994</v>
      </c>
      <c r="Q765" s="21">
        <f t="shared" si="1004"/>
        <v>99.999998999999974</v>
      </c>
      <c r="S765" s="19">
        <f t="shared" si="1005"/>
        <v>1099</v>
      </c>
      <c r="T765" s="19">
        <f t="shared" si="1006"/>
        <v>0.5</v>
      </c>
      <c r="V765" s="61">
        <f t="shared" si="1007"/>
        <v>48.730952608596183</v>
      </c>
      <c r="W765" s="21">
        <f t="shared" si="1008"/>
        <v>0.10826034267172342</v>
      </c>
      <c r="X765" s="21">
        <f t="shared" si="1009"/>
        <v>15.27650224025092</v>
      </c>
      <c r="Y765" s="21">
        <f t="shared" si="1010"/>
        <v>5.4086317564863164E-4</v>
      </c>
      <c r="Z765" s="21">
        <f t="shared" si="1011"/>
        <v>2.5335237126084369</v>
      </c>
      <c r="AA765" s="21">
        <f t="shared" si="1012"/>
        <v>0.71986147818145474</v>
      </c>
      <c r="AB765" s="21">
        <f t="shared" si="1013"/>
        <v>4.1289239015352384E-2</v>
      </c>
      <c r="AC765" s="21">
        <f t="shared" si="1014"/>
        <v>2.6386064841232248</v>
      </c>
      <c r="AD765" s="21">
        <f t="shared" si="1015"/>
        <v>4.7670876315868762</v>
      </c>
      <c r="AE765" s="21">
        <f t="shared" si="1016"/>
        <v>7.6402743321228828</v>
      </c>
      <c r="AF765" s="21">
        <f t="shared" si="1017"/>
        <v>1.0132925416540455</v>
      </c>
      <c r="AG765" s="21">
        <f t="shared" si="1018"/>
        <v>83.470191473986759</v>
      </c>
      <c r="AH765" s="21"/>
      <c r="AI765" s="61">
        <f t="shared" si="1019"/>
        <v>58.381263715901547</v>
      </c>
      <c r="AJ765" s="21">
        <f t="shared" si="1020"/>
        <v>0.12969940617119879</v>
      </c>
      <c r="AK765" s="21">
        <f t="shared" si="1021"/>
        <v>18.301745773533774</v>
      </c>
      <c r="AL765" s="21">
        <f t="shared" si="1022"/>
        <v>6.4797164843834112E-4</v>
      </c>
      <c r="AM765" s="21">
        <f t="shared" si="1023"/>
        <v>3.0352436814500443</v>
      </c>
      <c r="AN765" s="21">
        <f t="shared" si="1024"/>
        <v>0.86241742767032881</v>
      </c>
      <c r="AO765" s="21">
        <f t="shared" si="1025"/>
        <v>4.9465849168706E-2</v>
      </c>
      <c r="AP765" s="21">
        <f t="shared" si="1026"/>
        <v>3.1611362541866681</v>
      </c>
      <c r="AQ765" s="21">
        <f t="shared" si="1027"/>
        <v>5.7111257892256369</v>
      </c>
      <c r="AR765" s="21">
        <f t="shared" si="1028"/>
        <v>9.1532967604416626</v>
      </c>
      <c r="AS765" s="21">
        <f t="shared" si="1029"/>
        <v>1.2139573706019773</v>
      </c>
      <c r="AT765" s="21">
        <f t="shared" si="1030"/>
        <v>99.999999999999972</v>
      </c>
      <c r="AU765" s="21"/>
      <c r="AV765" s="21">
        <f>AR765*'[1]diagram lines'!$G$39</f>
        <v>7.598207998720766</v>
      </c>
      <c r="AW765" s="21">
        <f>AK765*'[1]diagram lines'!$G$40</f>
        <v>9.6864987144269961</v>
      </c>
      <c r="AX765" s="21">
        <f>AQ765*'[1]diagram lines'!$G$38</f>
        <v>4.2368112905549342</v>
      </c>
      <c r="AY765" s="21">
        <f>AP765*'[1]diagram lines'!$G$41</f>
        <v>2.2591301497020919</v>
      </c>
      <c r="AZ765" s="21">
        <f t="shared" si="1031"/>
        <v>14.864422549667299</v>
      </c>
      <c r="BA765" s="21">
        <f t="shared" si="1032"/>
        <v>0.6872708960810856</v>
      </c>
      <c r="BB765" s="21">
        <f t="shared" si="1033"/>
        <v>0.81846074583118045</v>
      </c>
      <c r="BC765" s="86">
        <f t="shared" si="1034"/>
        <v>1.2218056945229048</v>
      </c>
      <c r="BX765" s="61">
        <f t="shared" si="1087"/>
        <v>0.88778799933422115</v>
      </c>
      <c r="BY765" s="21">
        <f t="shared" si="1088"/>
        <v>1.4834251377065599E-3</v>
      </c>
      <c r="BZ765" s="21">
        <f t="shared" si="1089"/>
        <v>0.16399416437818753</v>
      </c>
      <c r="CA765" s="21">
        <f t="shared" si="1090"/>
        <v>3.707182666416181E-6</v>
      </c>
      <c r="CB765" s="21">
        <f t="shared" si="1091"/>
        <v>3.8595128740431459E-2</v>
      </c>
      <c r="CC765" s="21">
        <f t="shared" si="1092"/>
        <v>1.1106879052720609E-2</v>
      </c>
      <c r="CD765" s="21">
        <f t="shared" si="1093"/>
        <v>1.1214143920595533E-3</v>
      </c>
      <c r="CE765" s="21">
        <f t="shared" si="1094"/>
        <v>5.1499251069900144E-2</v>
      </c>
      <c r="CF765" s="21">
        <f t="shared" si="1095"/>
        <v>8.4171640587191482E-2</v>
      </c>
      <c r="CG765" s="21">
        <f t="shared" si="1096"/>
        <v>8.8775339702760081E-2</v>
      </c>
      <c r="CH765" s="21">
        <f t="shared" si="1097"/>
        <v>7.8136166375472032E-3</v>
      </c>
      <c r="CI765" s="21">
        <f t="shared" si="1098"/>
        <v>0.47935499445061042</v>
      </c>
      <c r="CJ765" s="21">
        <f t="shared" si="1099"/>
        <v>1.8157075606660023</v>
      </c>
      <c r="CL765" s="68">
        <f t="shared" si="1100"/>
        <v>0.48894878149242282</v>
      </c>
      <c r="CM765" s="19">
        <f t="shared" si="1101"/>
        <v>8.1699562740292773E-4</v>
      </c>
      <c r="CN765" s="19">
        <f t="shared" si="1102"/>
        <v>9.0319701217763504E-2</v>
      </c>
      <c r="CO765" s="19">
        <f t="shared" si="1103"/>
        <v>2.0417289362701034E-6</v>
      </c>
      <c r="CP765" s="19">
        <f t="shared" si="1104"/>
        <v>2.1256247193394265E-2</v>
      </c>
      <c r="CQ765" s="19">
        <f t="shared" si="1105"/>
        <v>6.1171078940964489E-3</v>
      </c>
      <c r="CR765" s="19">
        <f t="shared" si="1106"/>
        <v>6.1761839646039588E-4</v>
      </c>
      <c r="CS765" s="19">
        <f t="shared" si="1107"/>
        <v>2.8363185892672164E-2</v>
      </c>
      <c r="CT765" s="19">
        <f t="shared" si="1108"/>
        <v>4.6357487522008939E-2</v>
      </c>
      <c r="CU765" s="19">
        <f t="shared" si="1109"/>
        <v>4.8892972428994708E-2</v>
      </c>
      <c r="CV765" s="19">
        <f t="shared" si="1110"/>
        <v>4.3033453221294985E-3</v>
      </c>
      <c r="CW765" s="19">
        <f t="shared" si="1111"/>
        <v>0.26400451528371827</v>
      </c>
      <c r="CX765" s="19">
        <f t="shared" si="1112"/>
        <v>1.0000000000000002</v>
      </c>
      <c r="CZ765" s="68">
        <f t="shared" si="1113"/>
        <v>2.5805000000000001E-5</v>
      </c>
      <c r="DA765" s="19">
        <f t="shared" si="1114"/>
        <v>1.7139239999999996E-5</v>
      </c>
      <c r="DB765" s="19">
        <f t="shared" si="1115"/>
        <v>3.667E-5</v>
      </c>
      <c r="DC765" s="19">
        <f t="shared" si="1116"/>
        <v>3.7917339999999993E-5</v>
      </c>
      <c r="DD765" s="19">
        <f t="shared" si="1117"/>
        <v>1.2038919999999997E-5</v>
      </c>
      <c r="DE765" s="19">
        <f t="shared" si="1118"/>
        <v>1.2038919999999997E-5</v>
      </c>
      <c r="DF765" s="19">
        <f t="shared" si="1119"/>
        <v>1.0578019999999999E-5</v>
      </c>
      <c r="DG765" s="19">
        <f t="shared" si="1120"/>
        <v>1.4973239999999999E-5</v>
      </c>
      <c r="DH765" s="19">
        <f t="shared" si="1121"/>
        <v>2.3421679999999998E-5</v>
      </c>
      <c r="DI765" s="19">
        <f t="shared" si="1122"/>
        <v>3.5991079999999994E-5</v>
      </c>
      <c r="DJ765" s="19">
        <f t="shared" si="1123"/>
        <v>0</v>
      </c>
      <c r="DK765" s="19">
        <f t="shared" si="1124"/>
        <v>1.9264959999999997E-5</v>
      </c>
      <c r="DM765" s="68">
        <f t="shared" si="1125"/>
        <v>1138.3856923877063</v>
      </c>
      <c r="DN765" s="19">
        <f t="shared" si="1126"/>
        <v>3.8077307230043966</v>
      </c>
      <c r="DO765" s="19">
        <f t="shared" si="1127"/>
        <v>251.13162629296883</v>
      </c>
      <c r="DP765" s="19">
        <f t="shared" si="1128"/>
        <v>8.5988018630255413E-3</v>
      </c>
      <c r="DQ765" s="19">
        <f t="shared" si="1129"/>
        <v>126.86032973434313</v>
      </c>
      <c r="DR765" s="19">
        <f t="shared" si="1130"/>
        <v>36.045395600868034</v>
      </c>
      <c r="DS765" s="19">
        <f t="shared" si="1131"/>
        <v>2.3529943578622419</v>
      </c>
      <c r="DT765" s="19">
        <f t="shared" si="1132"/>
        <v>106.23001199880954</v>
      </c>
      <c r="DU765" s="19">
        <f t="shared" si="1133"/>
        <v>122.69404464109041</v>
      </c>
      <c r="DV765" s="19">
        <f t="shared" si="1134"/>
        <v>127.96831889488458</v>
      </c>
      <c r="DX765" s="19">
        <f t="shared" si="1135"/>
        <v>246.94374477873839</v>
      </c>
      <c r="DZ765" s="68">
        <f t="shared" si="1136"/>
        <v>2162.4284882121383</v>
      </c>
      <c r="EA765" s="21">
        <f t="shared" si="1137"/>
        <v>2.1624284882121385</v>
      </c>
      <c r="EB765" s="92">
        <f t="shared" si="1086"/>
        <v>826</v>
      </c>
    </row>
    <row r="766" spans="1:132" x14ac:dyDescent="0.3">
      <c r="A766" s="19">
        <f>'A. Thermody. result (all suite)'!C722</f>
        <v>824</v>
      </c>
      <c r="B766" s="19" t="str">
        <f>'A. Thermody. result (all suite)'!A722</f>
        <v>Basanite</v>
      </c>
      <c r="C766" s="24">
        <f>'A. Thermody. result (all suite)'!G722</f>
        <v>22.433107</v>
      </c>
      <c r="D766" s="19">
        <f>'A. Thermody. result (all suite)'!D722</f>
        <v>5000</v>
      </c>
      <c r="E766" s="61">
        <f>'A. Thermody. result (all suite)'!I722</f>
        <v>53.224316000000002</v>
      </c>
      <c r="F766" s="21">
        <f>'A. Thermody. result (all suite)'!J722</f>
        <v>0.115617</v>
      </c>
      <c r="G766" s="21">
        <f>'A. Thermody. result (all suite)'!K722</f>
        <v>16.668965</v>
      </c>
      <c r="H766" s="21">
        <f>'A. Thermody. result (all suite)'!L722</f>
        <v>5.6800000000000004E-4</v>
      </c>
      <c r="I766" s="21">
        <f>'A. Thermody. result (all suite)'!M722</f>
        <v>2.7175340000000001</v>
      </c>
      <c r="J766" s="21">
        <f>'A. Thermody. result (all suite)'!N722</f>
        <v>0.80246600000000001</v>
      </c>
      <c r="K766" s="21">
        <f>'A. Thermody. result (all suite)'!O722</f>
        <v>4.3900000000000002E-2</v>
      </c>
      <c r="L766" s="21">
        <f>'A. Thermody. result (all suite)'!P722</f>
        <v>2.9043040000000002</v>
      </c>
      <c r="M766" s="21">
        <f>'A. Thermody. result (all suite)'!Q722</f>
        <v>5.2558020000000001</v>
      </c>
      <c r="N766" s="21">
        <f>'A. Thermody. result (all suite)'!R722</f>
        <v>8.3419170000000005</v>
      </c>
      <c r="O766" s="21">
        <f>'A. Thermody. result (all suite)'!S722</f>
        <v>1.135732</v>
      </c>
      <c r="P766" s="21">
        <f>'A. Thermody. result (all suite)'!T722</f>
        <v>8.7888789999999997</v>
      </c>
      <c r="Q766" s="21">
        <f t="shared" si="1004"/>
        <v>99.999999999999986</v>
      </c>
      <c r="S766" s="19">
        <f t="shared" si="1005"/>
        <v>1097</v>
      </c>
      <c r="T766" s="19">
        <f t="shared" si="1006"/>
        <v>0.5</v>
      </c>
      <c r="V766" s="61">
        <f t="shared" si="1007"/>
        <v>48.546495268182369</v>
      </c>
      <c r="W766" s="21">
        <f t="shared" si="1008"/>
        <v>0.10545556176657001</v>
      </c>
      <c r="X766" s="21">
        <f t="shared" si="1009"/>
        <v>15.203949835597649</v>
      </c>
      <c r="Y766" s="21">
        <f t="shared" si="1010"/>
        <v>5.1807916728000003E-4</v>
      </c>
      <c r="Z766" s="21">
        <f t="shared" si="1011"/>
        <v>2.4786932249561402</v>
      </c>
      <c r="AA766" s="21">
        <f t="shared" si="1012"/>
        <v>0.73193823424386006</v>
      </c>
      <c r="AB766" s="21">
        <f t="shared" si="1013"/>
        <v>4.0041682118999999E-2</v>
      </c>
      <c r="AC766" s="21">
        <f t="shared" si="1014"/>
        <v>2.6490482356478404</v>
      </c>
      <c r="AD766" s="21">
        <f t="shared" si="1015"/>
        <v>4.7938759217404208</v>
      </c>
      <c r="AE766" s="21">
        <f t="shared" si="1016"/>
        <v>7.6087560085895714</v>
      </c>
      <c r="AF766" s="21">
        <f t="shared" si="1017"/>
        <v>1.03591388875572</v>
      </c>
      <c r="AG766" s="21">
        <f t="shared" si="1018"/>
        <v>83.194685940766405</v>
      </c>
      <c r="AH766" s="21"/>
      <c r="AI766" s="61">
        <f t="shared" si="1019"/>
        <v>58.352880017777672</v>
      </c>
      <c r="AJ766" s="21">
        <f t="shared" si="1020"/>
        <v>0.12675756939770538</v>
      </c>
      <c r="AK766" s="21">
        <f t="shared" si="1021"/>
        <v>18.275145417848776</v>
      </c>
      <c r="AL766" s="21">
        <f t="shared" si="1022"/>
        <v>6.2273108122418543E-4</v>
      </c>
      <c r="AM766" s="21">
        <f t="shared" si="1023"/>
        <v>2.9793888839497988</v>
      </c>
      <c r="AN766" s="21">
        <f t="shared" si="1024"/>
        <v>0.87978964758036482</v>
      </c>
      <c r="AO766" s="21">
        <f t="shared" si="1025"/>
        <v>4.8130095890390384E-2</v>
      </c>
      <c r="AP766" s="21">
        <f t="shared" si="1026"/>
        <v>3.1841555812037448</v>
      </c>
      <c r="AQ766" s="21">
        <f t="shared" si="1027"/>
        <v>5.7622381376060501</v>
      </c>
      <c r="AR766" s="21">
        <f t="shared" si="1028"/>
        <v>9.1457235790359395</v>
      </c>
      <c r="AS766" s="21">
        <f t="shared" si="1029"/>
        <v>1.2451683386283565</v>
      </c>
      <c r="AT766" s="21">
        <f t="shared" si="1030"/>
        <v>100.00000000000001</v>
      </c>
      <c r="AU766" s="21"/>
      <c r="AV766" s="21">
        <f>AR766*'[1]diagram lines'!$G$39</f>
        <v>7.5919214542069451</v>
      </c>
      <c r="AW766" s="21">
        <f>AK766*'[1]diagram lines'!$G$40</f>
        <v>9.6724200404942255</v>
      </c>
      <c r="AX766" s="21">
        <f>AQ766*'[1]diagram lines'!$G$38</f>
        <v>4.27472909917919</v>
      </c>
      <c r="AY766" s="21">
        <f>AP766*'[1]diagram lines'!$G$41</f>
        <v>2.2755810874372986</v>
      </c>
      <c r="AZ766" s="21">
        <f t="shared" si="1031"/>
        <v>14.907961716641989</v>
      </c>
      <c r="BA766" s="21">
        <f t="shared" si="1032"/>
        <v>0.68393873655509207</v>
      </c>
      <c r="BB766" s="21">
        <f t="shared" si="1033"/>
        <v>0.8150926832284795</v>
      </c>
      <c r="BC766" s="86">
        <f t="shared" si="1034"/>
        <v>1.2268543450042098</v>
      </c>
      <c r="BX766" s="61">
        <f t="shared" si="1087"/>
        <v>0.88589074567243675</v>
      </c>
      <c r="BY766" s="21">
        <f t="shared" si="1088"/>
        <v>1.4473835753630445E-3</v>
      </c>
      <c r="BZ766" s="21">
        <f t="shared" si="1089"/>
        <v>0.16348533738721069</v>
      </c>
      <c r="CA766" s="21">
        <f t="shared" si="1090"/>
        <v>3.5568914772371473E-6</v>
      </c>
      <c r="CB766" s="21">
        <f t="shared" si="1091"/>
        <v>3.7822324286708425E-2</v>
      </c>
      <c r="CC766" s="21">
        <f t="shared" si="1092"/>
        <v>1.1311897378065972E-2</v>
      </c>
      <c r="CD766" s="21">
        <f t="shared" si="1093"/>
        <v>1.0893300248138958E-3</v>
      </c>
      <c r="CE766" s="21">
        <f t="shared" si="1094"/>
        <v>5.1788587731811705E-2</v>
      </c>
      <c r="CF766" s="21">
        <f t="shared" si="1095"/>
        <v>8.4784674947572192E-2</v>
      </c>
      <c r="CG766" s="21">
        <f t="shared" si="1096"/>
        <v>8.8555382165605101E-2</v>
      </c>
      <c r="CH766" s="21">
        <f t="shared" si="1097"/>
        <v>8.0012681057318388E-3</v>
      </c>
      <c r="CI766" s="21">
        <f t="shared" si="1098"/>
        <v>0.48772913429522752</v>
      </c>
      <c r="CJ766" s="21">
        <f t="shared" si="1099"/>
        <v>1.8219096224620239</v>
      </c>
      <c r="CL766" s="68">
        <f t="shared" si="1100"/>
        <v>0.48624296987646121</v>
      </c>
      <c r="CM766" s="19">
        <f t="shared" si="1101"/>
        <v>7.9443214829017352E-4</v>
      </c>
      <c r="CN766" s="19">
        <f t="shared" si="1102"/>
        <v>8.9732956767792901E-2</v>
      </c>
      <c r="CO766" s="19">
        <f t="shared" si="1103"/>
        <v>1.9522875522390451E-6</v>
      </c>
      <c r="CP766" s="19">
        <f t="shared" si="1104"/>
        <v>2.0759714873011929E-2</v>
      </c>
      <c r="CQ766" s="19">
        <f t="shared" si="1105"/>
        <v>6.2088136747308707E-3</v>
      </c>
      <c r="CR766" s="19">
        <f t="shared" si="1106"/>
        <v>5.9790563230125424E-4</v>
      </c>
      <c r="CS766" s="19">
        <f t="shared" si="1107"/>
        <v>2.8425442784493112E-2</v>
      </c>
      <c r="CT766" s="19">
        <f t="shared" si="1108"/>
        <v>4.6536158491220357E-2</v>
      </c>
      <c r="CU766" s="19">
        <f t="shared" si="1109"/>
        <v>4.8605804082606716E-2</v>
      </c>
      <c r="CV766" s="19">
        <f t="shared" si="1110"/>
        <v>4.3916932031564685E-3</v>
      </c>
      <c r="CW766" s="19">
        <f t="shared" si="1111"/>
        <v>0.267702156178383</v>
      </c>
      <c r="CX766" s="19">
        <f t="shared" si="1112"/>
        <v>1.0000000000000004</v>
      </c>
      <c r="CZ766" s="68">
        <f t="shared" si="1113"/>
        <v>2.5805000000000001E-5</v>
      </c>
      <c r="DA766" s="19">
        <f t="shared" si="1114"/>
        <v>1.712476E-5</v>
      </c>
      <c r="DB766" s="19">
        <f t="shared" si="1115"/>
        <v>3.667E-5</v>
      </c>
      <c r="DC766" s="19">
        <f t="shared" si="1116"/>
        <v>3.7899159999999995E-5</v>
      </c>
      <c r="DD766" s="19">
        <f t="shared" si="1117"/>
        <v>1.2033079999999999E-5</v>
      </c>
      <c r="DE766" s="19">
        <f t="shared" si="1118"/>
        <v>1.2033079999999999E-5</v>
      </c>
      <c r="DF766" s="19">
        <f t="shared" si="1119"/>
        <v>1.0571479999999999E-5</v>
      </c>
      <c r="DG766" s="19">
        <f t="shared" si="1120"/>
        <v>1.4965759999999999E-5</v>
      </c>
      <c r="DH766" s="19">
        <f t="shared" si="1121"/>
        <v>2.3406319999999998E-5</v>
      </c>
      <c r="DI766" s="19">
        <f t="shared" si="1122"/>
        <v>3.5966919999999991E-5</v>
      </c>
      <c r="DJ766" s="19">
        <f t="shared" si="1123"/>
        <v>0</v>
      </c>
      <c r="DK766" s="19">
        <f t="shared" si="1124"/>
        <v>1.9246039999999994E-5</v>
      </c>
      <c r="DM766" s="68">
        <f t="shared" si="1125"/>
        <v>1132.0859380034019</v>
      </c>
      <c r="DN766" s="19">
        <f t="shared" si="1126"/>
        <v>3.7057009853229506</v>
      </c>
      <c r="DO766" s="19">
        <f t="shared" si="1127"/>
        <v>249.50019831044895</v>
      </c>
      <c r="DP766" s="19">
        <f t="shared" si="1128"/>
        <v>8.2260609263385565E-3</v>
      </c>
      <c r="DQ766" s="19">
        <f t="shared" si="1129"/>
        <v>123.95708443938767</v>
      </c>
      <c r="DR766" s="19">
        <f t="shared" si="1130"/>
        <v>36.603533100869264</v>
      </c>
      <c r="DS766" s="19">
        <f t="shared" si="1131"/>
        <v>2.2793021395055892</v>
      </c>
      <c r="DT766" s="19">
        <f t="shared" si="1132"/>
        <v>106.5163968521728</v>
      </c>
      <c r="DU766" s="19">
        <f t="shared" si="1133"/>
        <v>123.24775807861937</v>
      </c>
      <c r="DV766" s="19">
        <f t="shared" si="1134"/>
        <v>127.30216389342078</v>
      </c>
      <c r="DX766" s="19">
        <f t="shared" si="1135"/>
        <v>250.64859339035266</v>
      </c>
      <c r="DZ766" s="68">
        <f t="shared" si="1136"/>
        <v>2155.8548952544284</v>
      </c>
      <c r="EA766" s="21">
        <f t="shared" si="1137"/>
        <v>2.1558548952544285</v>
      </c>
      <c r="EB766" s="92">
        <f t="shared" si="1086"/>
        <v>824</v>
      </c>
    </row>
    <row r="767" spans="1:132" x14ac:dyDescent="0.3">
      <c r="A767" s="19">
        <f>'A. Thermody. result (all suite)'!C723</f>
        <v>822</v>
      </c>
      <c r="B767" s="19" t="str">
        <f>'A. Thermody. result (all suite)'!A723</f>
        <v>Basanite</v>
      </c>
      <c r="C767" s="24">
        <f>'A. Thermody. result (all suite)'!G723</f>
        <v>22.025803</v>
      </c>
      <c r="D767" s="19">
        <f>'A. Thermody. result (all suite)'!D723</f>
        <v>5000</v>
      </c>
      <c r="E767" s="61">
        <f>'A. Thermody. result (all suite)'!I723</f>
        <v>53.104551000000001</v>
      </c>
      <c r="F767" s="21">
        <f>'A. Thermody. result (all suite)'!J723</f>
        <v>0.11275399999999999</v>
      </c>
      <c r="G767" s="21">
        <f>'A. Thermody. result (all suite)'!K723</f>
        <v>16.615314999999999</v>
      </c>
      <c r="H767" s="21">
        <f>'A. Thermody. result (all suite)'!L723</f>
        <v>5.4500000000000002E-4</v>
      </c>
      <c r="I767" s="21">
        <f>'A. Thermody. result (all suite)'!M723</f>
        <v>2.6634910000000001</v>
      </c>
      <c r="J767" s="21">
        <f>'A. Thermody. result (all suite)'!N723</f>
        <v>0.81730499999999995</v>
      </c>
      <c r="K767" s="21">
        <f>'A. Thermody. result (all suite)'!O723</f>
        <v>4.2663E-2</v>
      </c>
      <c r="L767" s="21">
        <f>'A. Thermody. result (all suite)'!P723</f>
        <v>2.9221170000000001</v>
      </c>
      <c r="M767" s="21">
        <f>'A. Thermody. result (all suite)'!Q723</f>
        <v>5.2941940000000001</v>
      </c>
      <c r="N767" s="21">
        <f>'A. Thermody. result (all suite)'!R723</f>
        <v>8.3203169999999993</v>
      </c>
      <c r="O767" s="21">
        <f>'A. Thermody. result (all suite)'!S723</f>
        <v>1.163643</v>
      </c>
      <c r="P767" s="21">
        <f>'A. Thermody. result (all suite)'!T723</f>
        <v>8.9431060000000002</v>
      </c>
      <c r="Q767" s="21">
        <f t="shared" si="1004"/>
        <v>100.00000100000001</v>
      </c>
      <c r="S767" s="19">
        <f t="shared" si="1005"/>
        <v>1095</v>
      </c>
      <c r="T767" s="19">
        <f t="shared" si="1006"/>
        <v>0.5</v>
      </c>
      <c r="V767" s="61">
        <f t="shared" si="1007"/>
        <v>48.355354760737903</v>
      </c>
      <c r="W767" s="21">
        <f t="shared" si="1008"/>
        <v>0.1026702903615971</v>
      </c>
      <c r="X767" s="21">
        <f t="shared" si="1009"/>
        <v>15.129389782175352</v>
      </c>
      <c r="Y767" s="21">
        <f t="shared" si="1010"/>
        <v>4.9626007278739926E-4</v>
      </c>
      <c r="Z767" s="21">
        <f t="shared" si="1011"/>
        <v>2.4252921789515285</v>
      </c>
      <c r="AA767" s="21">
        <f t="shared" si="1012"/>
        <v>0.7442125482376245</v>
      </c>
      <c r="AB767" s="21">
        <f t="shared" si="1013"/>
        <v>3.8847602725373971E-2</v>
      </c>
      <c r="AC767" s="21">
        <f t="shared" si="1014"/>
        <v>2.6607889818592603</v>
      </c>
      <c r="AD767" s="21">
        <f t="shared" si="1015"/>
        <v>4.8207286234690141</v>
      </c>
      <c r="AE767" s="21">
        <f t="shared" si="1016"/>
        <v>7.5762222385949265</v>
      </c>
      <c r="AF767" s="21">
        <f t="shared" si="1017"/>
        <v>1.0595771740890783</v>
      </c>
      <c r="AG767" s="21">
        <f t="shared" si="1018"/>
        <v>82.913580441274433</v>
      </c>
      <c r="AH767" s="21"/>
      <c r="AI767" s="61">
        <f t="shared" si="1019"/>
        <v>58.320186516353324</v>
      </c>
      <c r="AJ767" s="21">
        <f t="shared" si="1020"/>
        <v>0.12382807474381814</v>
      </c>
      <c r="AK767" s="21">
        <f t="shared" si="1021"/>
        <v>18.247179414584696</v>
      </c>
      <c r="AL767" s="21">
        <f t="shared" si="1022"/>
        <v>5.9852688805169571E-4</v>
      </c>
      <c r="AM767" s="21">
        <f t="shared" si="1023"/>
        <v>2.9250843662086221</v>
      </c>
      <c r="AN767" s="21">
        <f t="shared" si="1024"/>
        <v>0.89757618025521313</v>
      </c>
      <c r="AO767" s="21">
        <f t="shared" si="1025"/>
        <v>4.6853124082476133E-2</v>
      </c>
      <c r="AP767" s="21">
        <f t="shared" si="1026"/>
        <v>3.2091111826292789</v>
      </c>
      <c r="AQ767" s="21">
        <f t="shared" si="1027"/>
        <v>5.8141604762604757</v>
      </c>
      <c r="AR767" s="21">
        <f t="shared" si="1028"/>
        <v>9.1374925534194862</v>
      </c>
      <c r="AS767" s="21">
        <f t="shared" si="1029"/>
        <v>1.2779295845745675</v>
      </c>
      <c r="AT767" s="21">
        <f t="shared" si="1030"/>
        <v>100</v>
      </c>
      <c r="AU767" s="21"/>
      <c r="AV767" s="21">
        <f>AR767*'[1]diagram lines'!$G$39</f>
        <v>7.585088829163376</v>
      </c>
      <c r="AW767" s="21">
        <f>AK767*'[1]diagram lines'!$G$40</f>
        <v>9.6576185752123234</v>
      </c>
      <c r="AX767" s="21">
        <f>AQ767*'[1]diagram lines'!$G$38</f>
        <v>4.3132478008786173</v>
      </c>
      <c r="AY767" s="21">
        <f>AP767*'[1]diagram lines'!$G$41</f>
        <v>2.2934157984560675</v>
      </c>
      <c r="AZ767" s="21">
        <f t="shared" si="1031"/>
        <v>14.951653029679962</v>
      </c>
      <c r="BA767" s="21">
        <f t="shared" si="1032"/>
        <v>0.68050923406887587</v>
      </c>
      <c r="BB767" s="21">
        <f t="shared" si="1033"/>
        <v>0.81167804168760005</v>
      </c>
      <c r="BC767" s="86">
        <f t="shared" si="1034"/>
        <v>1.2320155882507926</v>
      </c>
      <c r="BX767" s="61">
        <f t="shared" si="1087"/>
        <v>0.88389732023968048</v>
      </c>
      <c r="BY767" s="21">
        <f t="shared" si="1088"/>
        <v>1.4115423134702053E-3</v>
      </c>
      <c r="BZ767" s="21">
        <f t="shared" si="1089"/>
        <v>0.16295915064731267</v>
      </c>
      <c r="CA767" s="21">
        <f t="shared" si="1090"/>
        <v>3.4128624209405725E-6</v>
      </c>
      <c r="CB767" s="21">
        <f t="shared" si="1091"/>
        <v>3.7070160055671542E-2</v>
      </c>
      <c r="CC767" s="21">
        <f t="shared" si="1092"/>
        <v>1.152107414716662E-2</v>
      </c>
      <c r="CD767" s="21">
        <f t="shared" si="1093"/>
        <v>1.0586352357320099E-3</v>
      </c>
      <c r="CE767" s="21">
        <f t="shared" si="1094"/>
        <v>5.2106223252496434E-2</v>
      </c>
      <c r="CF767" s="21">
        <f t="shared" si="1095"/>
        <v>8.5404000645265363E-2</v>
      </c>
      <c r="CG767" s="21">
        <f t="shared" si="1096"/>
        <v>8.8326082802547765E-2</v>
      </c>
      <c r="CH767" s="21">
        <f t="shared" si="1097"/>
        <v>8.1979019895169931E-3</v>
      </c>
      <c r="CI767" s="21">
        <f t="shared" si="1098"/>
        <v>0.49628779134295231</v>
      </c>
      <c r="CJ767" s="21">
        <f t="shared" si="1099"/>
        <v>1.8282432955342336</v>
      </c>
      <c r="CL767" s="68">
        <f t="shared" si="1100"/>
        <v>0.48346810427186365</v>
      </c>
      <c r="CM767" s="19">
        <f t="shared" si="1101"/>
        <v>7.7207574993881569E-4</v>
      </c>
      <c r="CN767" s="19">
        <f t="shared" si="1102"/>
        <v>8.9134280456745305E-2</v>
      </c>
      <c r="CO767" s="19">
        <f t="shared" si="1103"/>
        <v>1.8667441194927478E-6</v>
      </c>
      <c r="CP767" s="19">
        <f t="shared" si="1104"/>
        <v>2.0276382331728567E-2</v>
      </c>
      <c r="CQ767" s="19">
        <f t="shared" si="1105"/>
        <v>6.3017182534231752E-3</v>
      </c>
      <c r="CR767" s="19">
        <f t="shared" si="1106"/>
        <v>5.7904505287556085E-4</v>
      </c>
      <c r="CS767" s="19">
        <f t="shared" si="1107"/>
        <v>2.8500705228770112E-2</v>
      </c>
      <c r="CT767" s="19">
        <f t="shared" si="1108"/>
        <v>4.6713695520655164E-2</v>
      </c>
      <c r="CU767" s="19">
        <f t="shared" si="1109"/>
        <v>4.8311996011853486E-2</v>
      </c>
      <c r="CV767" s="19">
        <f t="shared" si="1110"/>
        <v>4.4840323000454232E-3</v>
      </c>
      <c r="CW767" s="19">
        <f t="shared" si="1111"/>
        <v>0.2714560980779811</v>
      </c>
      <c r="CX767" s="19">
        <f t="shared" si="1112"/>
        <v>0.99999999999999989</v>
      </c>
      <c r="CZ767" s="68">
        <f t="shared" si="1113"/>
        <v>2.5805000000000001E-5</v>
      </c>
      <c r="DA767" s="19">
        <f t="shared" si="1114"/>
        <v>1.7110279999999996E-5</v>
      </c>
      <c r="DB767" s="19">
        <f t="shared" si="1115"/>
        <v>3.667E-5</v>
      </c>
      <c r="DC767" s="19">
        <f t="shared" si="1116"/>
        <v>3.788097999999999E-5</v>
      </c>
      <c r="DD767" s="19">
        <f t="shared" si="1117"/>
        <v>1.2027239999999998E-5</v>
      </c>
      <c r="DE767" s="19">
        <f t="shared" si="1118"/>
        <v>1.2027239999999998E-5</v>
      </c>
      <c r="DF767" s="19">
        <f t="shared" si="1119"/>
        <v>1.0564939999999999E-5</v>
      </c>
      <c r="DG767" s="19">
        <f t="shared" si="1120"/>
        <v>1.4958279999999997E-5</v>
      </c>
      <c r="DH767" s="19">
        <f t="shared" si="1121"/>
        <v>2.3390960000000001E-5</v>
      </c>
      <c r="DI767" s="19">
        <f t="shared" si="1122"/>
        <v>3.5942759999999995E-5</v>
      </c>
      <c r="DJ767" s="19">
        <f t="shared" si="1123"/>
        <v>0</v>
      </c>
      <c r="DK767" s="19">
        <f t="shared" si="1124"/>
        <v>1.9227119999999996E-5</v>
      </c>
      <c r="DM767" s="68">
        <f t="shared" si="1125"/>
        <v>1125.6254099846374</v>
      </c>
      <c r="DN767" s="19">
        <f t="shared" si="1126"/>
        <v>3.6044653217312987</v>
      </c>
      <c r="DO767" s="19">
        <f t="shared" si="1127"/>
        <v>247.83559409243938</v>
      </c>
      <c r="DP767" s="19">
        <f t="shared" si="1128"/>
        <v>7.8693943092759747E-3</v>
      </c>
      <c r="DQ767" s="19">
        <f t="shared" si="1129"/>
        <v>121.1298743963451</v>
      </c>
      <c r="DR767" s="19">
        <f t="shared" si="1130"/>
        <v>37.169283468014285</v>
      </c>
      <c r="DS767" s="19">
        <f t="shared" si="1131"/>
        <v>2.2087693475670567</v>
      </c>
      <c r="DT767" s="19">
        <f t="shared" si="1132"/>
        <v>106.85182716391377</v>
      </c>
      <c r="DU767" s="19">
        <f t="shared" si="1133"/>
        <v>123.79919359125977</v>
      </c>
      <c r="DV767" s="19">
        <f t="shared" si="1134"/>
        <v>126.6177117259943</v>
      </c>
      <c r="DX767" s="19">
        <f t="shared" si="1135"/>
        <v>254.41349964868479</v>
      </c>
      <c r="DZ767" s="68">
        <f t="shared" si="1136"/>
        <v>2149.2634981348965</v>
      </c>
      <c r="EA767" s="21">
        <f t="shared" si="1137"/>
        <v>2.1492634981348964</v>
      </c>
      <c r="EB767" s="92">
        <f t="shared" si="1086"/>
        <v>822</v>
      </c>
    </row>
    <row r="768" spans="1:132" x14ac:dyDescent="0.3">
      <c r="A768" s="19">
        <f>'A. Thermody. result (all suite)'!C724</f>
        <v>820</v>
      </c>
      <c r="B768" s="19" t="str">
        <f>'A. Thermody. result (all suite)'!A724</f>
        <v>Basanite</v>
      </c>
      <c r="C768" s="24">
        <f>'A. Thermody. result (all suite)'!G724</f>
        <v>21.625021</v>
      </c>
      <c r="D768" s="19">
        <f>'A. Thermody. result (all suite)'!D724</f>
        <v>5000</v>
      </c>
      <c r="E768" s="61">
        <f>'A. Thermody. result (all suite)'!I724</f>
        <v>52.978825999999998</v>
      </c>
      <c r="F768" s="21">
        <f>'A. Thermody. result (all suite)'!J724</f>
        <v>0.10990900000000001</v>
      </c>
      <c r="G768" s="21">
        <f>'A. Thermody. result (all suite)'!K724</f>
        <v>16.559822</v>
      </c>
      <c r="H768" s="21">
        <f>'A. Thermody. result (all suite)'!L724</f>
        <v>5.22E-4</v>
      </c>
      <c r="I768" s="21">
        <f>'A. Thermody. result (all suite)'!M724</f>
        <v>2.6108799999999999</v>
      </c>
      <c r="J768" s="21">
        <f>'A. Thermody. result (all suite)'!N724</f>
        <v>0.83245199999999997</v>
      </c>
      <c r="K768" s="21">
        <f>'A. Thermody. result (all suite)'!O724</f>
        <v>4.1479000000000002E-2</v>
      </c>
      <c r="L768" s="21">
        <f>'A. Thermody. result (all suite)'!P724</f>
        <v>2.9416039999999999</v>
      </c>
      <c r="M768" s="21">
        <f>'A. Thermody. result (all suite)'!Q724</f>
        <v>5.3329959999999996</v>
      </c>
      <c r="N768" s="21">
        <f>'A. Thermody. result (all suite)'!R724</f>
        <v>8.2978190000000005</v>
      </c>
      <c r="O768" s="21">
        <f>'A. Thermody. result (all suite)'!S724</f>
        <v>1.1929069999999999</v>
      </c>
      <c r="P768" s="21">
        <f>'A. Thermody. result (all suite)'!T724</f>
        <v>9.1007829999999998</v>
      </c>
      <c r="Q768" s="21">
        <f t="shared" si="1004"/>
        <v>99.999999000000003</v>
      </c>
      <c r="S768" s="19">
        <f t="shared" si="1005"/>
        <v>1093</v>
      </c>
      <c r="T768" s="19">
        <f t="shared" si="1006"/>
        <v>0.5</v>
      </c>
      <c r="V768" s="61">
        <f t="shared" si="1007"/>
        <v>48.157337961577532</v>
      </c>
      <c r="W768" s="21">
        <f t="shared" si="1008"/>
        <v>9.9906420312504199E-2</v>
      </c>
      <c r="X768" s="21">
        <f t="shared" si="1009"/>
        <v>15.052748519523004</v>
      </c>
      <c r="Y768" s="21">
        <f t="shared" si="1010"/>
        <v>4.7449391226493909E-4</v>
      </c>
      <c r="Z768" s="21">
        <f t="shared" si="1011"/>
        <v>2.3732694744334943</v>
      </c>
      <c r="AA768" s="21">
        <f t="shared" si="1012"/>
        <v>0.75669234914324335</v>
      </c>
      <c r="AB768" s="21">
        <f t="shared" si="1013"/>
        <v>3.7704086181680863E-2</v>
      </c>
      <c r="AC768" s="21">
        <f t="shared" si="1014"/>
        <v>2.6738950005635895</v>
      </c>
      <c r="AD768" s="21">
        <f t="shared" si="1015"/>
        <v>4.8476516017878755</v>
      </c>
      <c r="AE768" s="21">
        <f t="shared" si="1016"/>
        <v>7.5426524915255646</v>
      </c>
      <c r="AF768" s="21">
        <f t="shared" si="1017"/>
        <v>1.0843431214525512</v>
      </c>
      <c r="AG768" s="21">
        <f t="shared" si="1018"/>
        <v>82.626675520413286</v>
      </c>
      <c r="AH768" s="21"/>
      <c r="AI768" s="61">
        <f t="shared" si="1019"/>
        <v>58.283039536886669</v>
      </c>
      <c r="AJ768" s="21">
        <f t="shared" si="1020"/>
        <v>0.12091303405741149</v>
      </c>
      <c r="AK768" s="21">
        <f t="shared" si="1021"/>
        <v>18.217783088470206</v>
      </c>
      <c r="AL768" s="21">
        <f t="shared" si="1022"/>
        <v>5.742623786766215E-4</v>
      </c>
      <c r="AM768" s="21">
        <f t="shared" si="1023"/>
        <v>2.8722799985425622</v>
      </c>
      <c r="AN768" s="21">
        <f t="shared" si="1024"/>
        <v>0.91579667749829674</v>
      </c>
      <c r="AO768" s="21">
        <f t="shared" si="1025"/>
        <v>4.5631856714803805E-2</v>
      </c>
      <c r="AP768" s="21">
        <f t="shared" si="1026"/>
        <v>3.2361159198556786</v>
      </c>
      <c r="AQ768" s="21">
        <f t="shared" si="1027"/>
        <v>5.866932889718214</v>
      </c>
      <c r="AR768" s="21">
        <f t="shared" si="1028"/>
        <v>9.1285924842300084</v>
      </c>
      <c r="AS768" s="21">
        <f t="shared" si="1029"/>
        <v>1.3123402516474953</v>
      </c>
      <c r="AT768" s="21">
        <f t="shared" si="1030"/>
        <v>100.00000000000003</v>
      </c>
      <c r="AU768" s="21"/>
      <c r="AV768" s="21">
        <f>AR768*'[1]diagram lines'!$G$39</f>
        <v>7.5777008269304638</v>
      </c>
      <c r="AW768" s="21">
        <f>AK768*'[1]diagram lines'!$G$40</f>
        <v>9.6420600881346221</v>
      </c>
      <c r="AX768" s="21">
        <f>AQ768*'[1]diagram lines'!$G$38</f>
        <v>4.3523971324498794</v>
      </c>
      <c r="AY768" s="21">
        <f>AP768*'[1]diagram lines'!$G$41</f>
        <v>2.3127149400138358</v>
      </c>
      <c r="AZ768" s="21">
        <f t="shared" si="1031"/>
        <v>14.995525373948222</v>
      </c>
      <c r="BA768" s="21">
        <f t="shared" si="1032"/>
        <v>0.67697723450012803</v>
      </c>
      <c r="BB768" s="21">
        <f t="shared" si="1033"/>
        <v>0.80821298542258035</v>
      </c>
      <c r="BC768" s="86">
        <f t="shared" si="1034"/>
        <v>1.2372976158965601</v>
      </c>
      <c r="BX768" s="61">
        <f t="shared" si="1087"/>
        <v>0.8818046937416778</v>
      </c>
      <c r="BY768" s="21">
        <f t="shared" si="1088"/>
        <v>1.3759263895843767E-3</v>
      </c>
      <c r="BZ768" s="21">
        <f t="shared" si="1089"/>
        <v>0.16241488819144764</v>
      </c>
      <c r="CA768" s="21">
        <f t="shared" si="1090"/>
        <v>3.2688333646439977E-6</v>
      </c>
      <c r="CB768" s="21">
        <f t="shared" si="1091"/>
        <v>3.6337926235212252E-2</v>
      </c>
      <c r="CC768" s="21">
        <f t="shared" si="1092"/>
        <v>1.1734592613476176E-2</v>
      </c>
      <c r="CD768" s="21">
        <f t="shared" si="1093"/>
        <v>1.0292555831265509E-3</v>
      </c>
      <c r="CE768" s="21">
        <f t="shared" si="1094"/>
        <v>5.2453708987161195E-2</v>
      </c>
      <c r="CF768" s="21">
        <f t="shared" si="1095"/>
        <v>8.602994031295369E-2</v>
      </c>
      <c r="CG768" s="21">
        <f t="shared" si="1096"/>
        <v>8.808725053078556E-2</v>
      </c>
      <c r="CH768" s="21">
        <f t="shared" si="1097"/>
        <v>8.4040678013864618E-3</v>
      </c>
      <c r="CI768" s="21">
        <f t="shared" si="1098"/>
        <v>0.50503790233074364</v>
      </c>
      <c r="CJ768" s="21">
        <f t="shared" si="1099"/>
        <v>1.8347134215509198</v>
      </c>
      <c r="CL768" s="68">
        <f t="shared" si="1100"/>
        <v>0.48062257755561122</v>
      </c>
      <c r="CM768" s="19">
        <f t="shared" si="1101"/>
        <v>7.4994076645565648E-4</v>
      </c>
      <c r="CN768" s="19">
        <f t="shared" si="1102"/>
        <v>8.8523300851069756E-2</v>
      </c>
      <c r="CO768" s="19">
        <f t="shared" si="1103"/>
        <v>1.781658828156818E-6</v>
      </c>
      <c r="CP768" s="19">
        <f t="shared" si="1104"/>
        <v>1.9805777735301615E-2</v>
      </c>
      <c r="CQ768" s="19">
        <f t="shared" si="1105"/>
        <v>6.3958722248604319E-3</v>
      </c>
      <c r="CR768" s="19">
        <f t="shared" si="1106"/>
        <v>5.6098983690679096E-4</v>
      </c>
      <c r="CS768" s="19">
        <f t="shared" si="1107"/>
        <v>2.8589592451349177E-2</v>
      </c>
      <c r="CT768" s="19">
        <f t="shared" si="1108"/>
        <v>4.6890124257242788E-2</v>
      </c>
      <c r="CU768" s="19">
        <f t="shared" si="1109"/>
        <v>4.801144936102536E-2</v>
      </c>
      <c r="CV768" s="19">
        <f t="shared" si="1110"/>
        <v>4.5805888280265241E-3</v>
      </c>
      <c r="CW768" s="19">
        <f t="shared" si="1111"/>
        <v>0.27526800447332261</v>
      </c>
      <c r="CX768" s="19">
        <f t="shared" si="1112"/>
        <v>1</v>
      </c>
      <c r="CZ768" s="68">
        <f t="shared" si="1113"/>
        <v>2.5805000000000001E-5</v>
      </c>
      <c r="DA768" s="19">
        <f t="shared" si="1114"/>
        <v>1.70958E-5</v>
      </c>
      <c r="DB768" s="19">
        <f t="shared" si="1115"/>
        <v>3.667E-5</v>
      </c>
      <c r="DC768" s="19">
        <f t="shared" si="1116"/>
        <v>3.7862799999999993E-5</v>
      </c>
      <c r="DD768" s="19">
        <f t="shared" si="1117"/>
        <v>1.2021399999999998E-5</v>
      </c>
      <c r="DE768" s="19">
        <f t="shared" si="1118"/>
        <v>1.2021399999999998E-5</v>
      </c>
      <c r="DF768" s="19">
        <f t="shared" si="1119"/>
        <v>1.0558399999999999E-5</v>
      </c>
      <c r="DG768" s="19">
        <f t="shared" si="1120"/>
        <v>1.4950799999999999E-5</v>
      </c>
      <c r="DH768" s="19">
        <f t="shared" si="1121"/>
        <v>2.33756E-5</v>
      </c>
      <c r="DI768" s="19">
        <f t="shared" si="1122"/>
        <v>3.5918599999999992E-5</v>
      </c>
      <c r="DJ768" s="19">
        <f t="shared" si="1123"/>
        <v>0</v>
      </c>
      <c r="DK768" s="19">
        <f t="shared" si="1124"/>
        <v>1.9208199999999997E-5</v>
      </c>
      <c r="DM768" s="68">
        <f t="shared" si="1125"/>
        <v>1119.0003665778386</v>
      </c>
      <c r="DN768" s="19">
        <f t="shared" si="1126"/>
        <v>3.5040927259606356</v>
      </c>
      <c r="DO768" s="19">
        <f t="shared" si="1127"/>
        <v>246.13678087742218</v>
      </c>
      <c r="DP768" s="19">
        <f t="shared" si="1128"/>
        <v>7.5143174373887385E-3</v>
      </c>
      <c r="DQ768" s="19">
        <f t="shared" si="1129"/>
        <v>118.37599034067756</v>
      </c>
      <c r="DR768" s="19">
        <f t="shared" si="1130"/>
        <v>37.742956363784508</v>
      </c>
      <c r="DS768" s="19">
        <f t="shared" si="1131"/>
        <v>2.1412231424594328</v>
      </c>
      <c r="DT768" s="19">
        <f t="shared" si="1132"/>
        <v>107.23869924496762</v>
      </c>
      <c r="DU768" s="19">
        <f t="shared" si="1133"/>
        <v>124.34841470193194</v>
      </c>
      <c r="DV768" s="19">
        <f t="shared" si="1134"/>
        <v>125.91466621217393</v>
      </c>
      <c r="DX768" s="19">
        <f t="shared" si="1135"/>
        <v>258.24020161229447</v>
      </c>
      <c r="DZ768" s="68">
        <f t="shared" si="1136"/>
        <v>2142.6509061169481</v>
      </c>
      <c r="EA768" s="21">
        <f t="shared" si="1137"/>
        <v>2.1426509061169483</v>
      </c>
      <c r="EB768" s="92">
        <f t="shared" si="1086"/>
        <v>820</v>
      </c>
    </row>
    <row r="769" spans="1:132" x14ac:dyDescent="0.3">
      <c r="A769" s="19">
        <f>'A. Thermody. result (all suite)'!C725</f>
        <v>818</v>
      </c>
      <c r="B769" s="19" t="str">
        <f>'A. Thermody. result (all suite)'!A725</f>
        <v>Basanite</v>
      </c>
      <c r="C769" s="24">
        <f>'A. Thermody. result (all suite)'!G725</f>
        <v>21.230540999999999</v>
      </c>
      <c r="D769" s="19">
        <f>'A. Thermody. result (all suite)'!D725</f>
        <v>5000</v>
      </c>
      <c r="E769" s="61">
        <f>'A. Thermody. result (all suite)'!I725</f>
        <v>52.84695</v>
      </c>
      <c r="F769" s="21">
        <f>'A. Thermody. result (all suite)'!J725</f>
        <v>0.107083</v>
      </c>
      <c r="G769" s="21">
        <f>'A. Thermody. result (all suite)'!K725</f>
        <v>16.502412</v>
      </c>
      <c r="H769" s="21">
        <f>'A. Thermody. result (all suite)'!L725</f>
        <v>5.0100000000000003E-4</v>
      </c>
      <c r="I769" s="21">
        <f>'A. Thermody. result (all suite)'!M725</f>
        <v>2.5596549999999998</v>
      </c>
      <c r="J769" s="21">
        <f>'A. Thermody. result (all suite)'!N725</f>
        <v>0.84792000000000001</v>
      </c>
      <c r="K769" s="21">
        <f>'A. Thermody. result (all suite)'!O725</f>
        <v>4.0344999999999999E-2</v>
      </c>
      <c r="L769" s="21">
        <f>'A. Thermody. result (all suite)'!P725</f>
        <v>2.9628580000000002</v>
      </c>
      <c r="M769" s="21">
        <f>'A. Thermody. result (all suite)'!Q725</f>
        <v>5.3722240000000001</v>
      </c>
      <c r="N769" s="21">
        <f>'A. Thermody. result (all suite)'!R725</f>
        <v>8.2744070000000001</v>
      </c>
      <c r="O769" s="21">
        <f>'A. Thermody. result (all suite)'!S725</f>
        <v>1.2236050000000001</v>
      </c>
      <c r="P769" s="21">
        <f>'A. Thermody. result (all suite)'!T725</f>
        <v>9.262041</v>
      </c>
      <c r="Q769" s="21">
        <f t="shared" si="1004"/>
        <v>100.00000100000001</v>
      </c>
      <c r="S769" s="19">
        <f t="shared" si="1005"/>
        <v>1091</v>
      </c>
      <c r="T769" s="19">
        <f t="shared" si="1006"/>
        <v>0.5</v>
      </c>
      <c r="V769" s="61">
        <f t="shared" si="1007"/>
        <v>47.952243872697558</v>
      </c>
      <c r="W769" s="21">
        <f t="shared" si="1008"/>
        <v>9.7164928735150716E-2</v>
      </c>
      <c r="X769" s="21">
        <f t="shared" si="1009"/>
        <v>14.973951849855681</v>
      </c>
      <c r="Y769" s="21">
        <f t="shared" si="1010"/>
        <v>4.5459717505402835E-4</v>
      </c>
      <c r="Z769" s="21">
        <f t="shared" si="1011"/>
        <v>2.3225787068122128</v>
      </c>
      <c r="AA769" s="21">
        <f t="shared" si="1012"/>
        <v>0.76938530273814698</v>
      </c>
      <c r="AB769" s="21">
        <f t="shared" si="1013"/>
        <v>3.660822959591771E-2</v>
      </c>
      <c r="AC769" s="21">
        <f t="shared" si="1014"/>
        <v>2.6884368800124312</v>
      </c>
      <c r="AD769" s="21">
        <f t="shared" si="1015"/>
        <v>4.8746464154839364</v>
      </c>
      <c r="AE769" s="21">
        <f t="shared" si="1016"/>
        <v>7.5080280388169198</v>
      </c>
      <c r="AF769" s="21">
        <f t="shared" si="1017"/>
        <v>1.110274204355258</v>
      </c>
      <c r="AG769" s="21">
        <f t="shared" si="1018"/>
        <v>82.333773026278266</v>
      </c>
      <c r="AH769" s="21"/>
      <c r="AI769" s="61">
        <f t="shared" si="1019"/>
        <v>58.241280716471913</v>
      </c>
      <c r="AJ769" s="21">
        <f t="shared" si="1020"/>
        <v>0.1180134532449264</v>
      </c>
      <c r="AK769" s="21">
        <f t="shared" si="1021"/>
        <v>18.186888927192104</v>
      </c>
      <c r="AL769" s="21">
        <f t="shared" si="1022"/>
        <v>5.5213936923422142E-4</v>
      </c>
      <c r="AM769" s="21">
        <f t="shared" si="1023"/>
        <v>2.8209307328487436</v>
      </c>
      <c r="AN769" s="21">
        <f t="shared" si="1024"/>
        <v>0.9344710857506604</v>
      </c>
      <c r="AO769" s="21">
        <f t="shared" si="1025"/>
        <v>4.4463199304899524E-2</v>
      </c>
      <c r="AP769" s="21">
        <f t="shared" si="1026"/>
        <v>3.2652905134741843</v>
      </c>
      <c r="AQ769" s="21">
        <f t="shared" si="1027"/>
        <v>5.920591558373145</v>
      </c>
      <c r="AR769" s="21">
        <f t="shared" si="1028"/>
        <v>9.1190136961421668</v>
      </c>
      <c r="AS769" s="21">
        <f t="shared" si="1029"/>
        <v>1.3485039778280228</v>
      </c>
      <c r="AT769" s="21">
        <f t="shared" si="1030"/>
        <v>99.999999999999986</v>
      </c>
      <c r="AU769" s="21"/>
      <c r="AV769" s="21">
        <f>AR769*'[1]diagram lines'!$G$39</f>
        <v>7.5697494159610699</v>
      </c>
      <c r="AW769" s="21">
        <f>AK769*'[1]diagram lines'!$G$40</f>
        <v>9.6257088472635797</v>
      </c>
      <c r="AX769" s="21">
        <f>AQ769*'[1]diagram lines'!$G$38</f>
        <v>4.3922039343981485</v>
      </c>
      <c r="AY769" s="21">
        <f>AP769*'[1]diagram lines'!$G$41</f>
        <v>2.3335647860024675</v>
      </c>
      <c r="AZ769" s="21">
        <f t="shared" si="1031"/>
        <v>15.039605254515312</v>
      </c>
      <c r="BA769" s="21">
        <f t="shared" si="1032"/>
        <v>0.67333752826907978</v>
      </c>
      <c r="BB769" s="21">
        <f t="shared" si="1033"/>
        <v>0.80469372896981906</v>
      </c>
      <c r="BC769" s="86">
        <f t="shared" si="1034"/>
        <v>1.2427088269722382</v>
      </c>
      <c r="BX769" s="61">
        <f t="shared" si="1087"/>
        <v>0.8796096870838882</v>
      </c>
      <c r="BY769" s="21">
        <f t="shared" si="1088"/>
        <v>1.3405483224837257E-3</v>
      </c>
      <c r="BZ769" s="21">
        <f t="shared" si="1089"/>
        <v>0.16185182424480188</v>
      </c>
      <c r="CA769" s="21">
        <f t="shared" si="1090"/>
        <v>3.1373285741123429E-6</v>
      </c>
      <c r="CB769" s="21">
        <f t="shared" si="1091"/>
        <v>3.5624982602644399E-2</v>
      </c>
      <c r="CC769" s="21">
        <f t="shared" si="1092"/>
        <v>1.1952636030448266E-2</v>
      </c>
      <c r="CD769" s="21">
        <f t="shared" si="1093"/>
        <v>1.0011166253101737E-3</v>
      </c>
      <c r="CE769" s="21">
        <f t="shared" si="1094"/>
        <v>5.2832703281027113E-2</v>
      </c>
      <c r="CF769" s="21">
        <f t="shared" si="1095"/>
        <v>8.6662752056783351E-2</v>
      </c>
      <c r="CG769" s="21">
        <f t="shared" si="1096"/>
        <v>8.783871549893843E-2</v>
      </c>
      <c r="CH769" s="21">
        <f t="shared" si="1097"/>
        <v>8.6203361889195754E-3</v>
      </c>
      <c r="CI769" s="21">
        <f t="shared" si="1098"/>
        <v>0.51398673695893449</v>
      </c>
      <c r="CJ769" s="21">
        <f t="shared" si="1099"/>
        <v>1.8413251762227536</v>
      </c>
      <c r="CL769" s="68">
        <f t="shared" si="1100"/>
        <v>0.47770469792212178</v>
      </c>
      <c r="CM769" s="19">
        <f t="shared" si="1101"/>
        <v>7.2803453718788089E-4</v>
      </c>
      <c r="CN769" s="19">
        <f t="shared" si="1102"/>
        <v>8.7899642243973702E-2</v>
      </c>
      <c r="CO769" s="19">
        <f t="shared" si="1103"/>
        <v>1.7038427620634487E-6</v>
      </c>
      <c r="CP769" s="19">
        <f t="shared" si="1104"/>
        <v>1.9347469454430943E-2</v>
      </c>
      <c r="CQ769" s="19">
        <f t="shared" si="1105"/>
        <v>6.4913227629720413E-3</v>
      </c>
      <c r="CR769" s="19">
        <f t="shared" si="1106"/>
        <v>5.4369355192537925E-4</v>
      </c>
      <c r="CS769" s="19">
        <f t="shared" si="1107"/>
        <v>2.8692761041483581E-2</v>
      </c>
      <c r="CT769" s="19">
        <f t="shared" si="1108"/>
        <v>4.7065425040546643E-2</v>
      </c>
      <c r="CU769" s="19">
        <f t="shared" si="1109"/>
        <v>4.7704075647913791E-2</v>
      </c>
      <c r="CV769" s="19">
        <f t="shared" si="1110"/>
        <v>4.6815936154216429E-3</v>
      </c>
      <c r="CW769" s="19">
        <f t="shared" si="1111"/>
        <v>0.27913958033926056</v>
      </c>
      <c r="CX769" s="19">
        <f t="shared" si="1112"/>
        <v>1</v>
      </c>
      <c r="CZ769" s="68">
        <f t="shared" si="1113"/>
        <v>2.5805000000000001E-5</v>
      </c>
      <c r="DA769" s="19">
        <f t="shared" si="1114"/>
        <v>1.7081319999999997E-5</v>
      </c>
      <c r="DB769" s="19">
        <f t="shared" si="1115"/>
        <v>3.667E-5</v>
      </c>
      <c r="DC769" s="19">
        <f t="shared" si="1116"/>
        <v>3.7844619999999995E-5</v>
      </c>
      <c r="DD769" s="19">
        <f t="shared" si="1117"/>
        <v>1.2015559999999998E-5</v>
      </c>
      <c r="DE769" s="19">
        <f t="shared" si="1118"/>
        <v>1.2015559999999998E-5</v>
      </c>
      <c r="DF769" s="19">
        <f t="shared" si="1119"/>
        <v>1.0551859999999999E-5</v>
      </c>
      <c r="DG769" s="19">
        <f t="shared" si="1120"/>
        <v>1.4943319999999998E-5</v>
      </c>
      <c r="DH769" s="19">
        <f t="shared" si="1121"/>
        <v>2.336024E-5</v>
      </c>
      <c r="DI769" s="19">
        <f t="shared" si="1122"/>
        <v>3.5894439999999996E-5</v>
      </c>
      <c r="DJ769" s="19">
        <f t="shared" si="1123"/>
        <v>0</v>
      </c>
      <c r="DK769" s="19">
        <f t="shared" si="1124"/>
        <v>1.9189279999999995E-5</v>
      </c>
      <c r="DM769" s="68">
        <f t="shared" si="1125"/>
        <v>1112.2068688688655</v>
      </c>
      <c r="DN769" s="19">
        <f t="shared" si="1126"/>
        <v>3.4046197150201469</v>
      </c>
      <c r="DO769" s="19">
        <f t="shared" si="1127"/>
        <v>244.40271402224045</v>
      </c>
      <c r="DP769" s="19">
        <f t="shared" si="1128"/>
        <v>7.1895728025254879E-3</v>
      </c>
      <c r="DQ769" s="19">
        <f t="shared" si="1129"/>
        <v>115.69295815599634</v>
      </c>
      <c r="DR769" s="19">
        <f t="shared" si="1130"/>
        <v>38.324841855497098</v>
      </c>
      <c r="DS769" s="19">
        <f t="shared" si="1131"/>
        <v>2.0764917410383368</v>
      </c>
      <c r="DT769" s="19">
        <f t="shared" si="1132"/>
        <v>107.67955442340786</v>
      </c>
      <c r="DU769" s="19">
        <f t="shared" si="1133"/>
        <v>124.89536487054443</v>
      </c>
      <c r="DV769" s="19">
        <f t="shared" si="1134"/>
        <v>125.19275759793103</v>
      </c>
      <c r="DX769" s="19">
        <f t="shared" si="1135"/>
        <v>262.13048315066936</v>
      </c>
      <c r="DZ769" s="68">
        <f t="shared" si="1136"/>
        <v>2136.0138439740131</v>
      </c>
      <c r="EA769" s="21">
        <f t="shared" si="1137"/>
        <v>2.1360138439740131</v>
      </c>
      <c r="EB769" s="92">
        <f t="shared" si="1086"/>
        <v>818</v>
      </c>
    </row>
    <row r="770" spans="1:132" x14ac:dyDescent="0.3">
      <c r="A770" s="19">
        <f>'A. Thermody. result (all suite)'!C726</f>
        <v>816</v>
      </c>
      <c r="B770" s="19" t="str">
        <f>'A. Thermody. result (all suite)'!A726</f>
        <v>Basanite</v>
      </c>
      <c r="C770" s="24">
        <f>'A. Thermody. result (all suite)'!G726</f>
        <v>20.842161999999998</v>
      </c>
      <c r="D770" s="19">
        <f>'A. Thermody. result (all suite)'!D726</f>
        <v>5000</v>
      </c>
      <c r="E770" s="61">
        <f>'A. Thermody. result (all suite)'!I726</f>
        <v>52.70872</v>
      </c>
      <c r="F770" s="21">
        <f>'A. Thermody. result (all suite)'!J726</f>
        <v>0.104278</v>
      </c>
      <c r="G770" s="21">
        <f>'A. Thermody. result (all suite)'!K726</f>
        <v>16.443003999999998</v>
      </c>
      <c r="H770" s="21">
        <f>'A. Thermody. result (all suite)'!L726</f>
        <v>4.8099999999999998E-4</v>
      </c>
      <c r="I770" s="21">
        <f>'A. Thermody. result (all suite)'!M726</f>
        <v>2.5097659999999999</v>
      </c>
      <c r="J770" s="21">
        <f>'A. Thermody. result (all suite)'!N726</f>
        <v>0.86372000000000004</v>
      </c>
      <c r="K770" s="21">
        <f>'A. Thermody. result (all suite)'!O726</f>
        <v>3.9259000000000002E-2</v>
      </c>
      <c r="L770" s="21">
        <f>'A. Thermody. result (all suite)'!P726</f>
        <v>2.9859770000000001</v>
      </c>
      <c r="M770" s="21">
        <f>'A. Thermody. result (all suite)'!Q726</f>
        <v>5.4118959999999996</v>
      </c>
      <c r="N770" s="21">
        <f>'A. Thermody. result (all suite)'!R726</f>
        <v>8.2500599999999995</v>
      </c>
      <c r="O770" s="21">
        <f>'A. Thermody. result (all suite)'!S726</f>
        <v>1.2558279999999999</v>
      </c>
      <c r="P770" s="21">
        <f>'A. Thermody. result (all suite)'!T726</f>
        <v>9.4270110000000003</v>
      </c>
      <c r="Q770" s="21">
        <f t="shared" si="1004"/>
        <v>100</v>
      </c>
      <c r="S770" s="19">
        <f t="shared" si="1005"/>
        <v>1089</v>
      </c>
      <c r="T770" s="19">
        <f t="shared" si="1006"/>
        <v>0.5</v>
      </c>
      <c r="V770" s="61">
        <f t="shared" si="1007"/>
        <v>47.739863167640806</v>
      </c>
      <c r="W770" s="21">
        <f t="shared" si="1008"/>
        <v>9.4447701469419998E-2</v>
      </c>
      <c r="X770" s="21">
        <f t="shared" si="1009"/>
        <v>14.892920204189558</v>
      </c>
      <c r="Y770" s="21">
        <f t="shared" si="1010"/>
        <v>4.3565607709000005E-4</v>
      </c>
      <c r="Z770" s="21">
        <f t="shared" si="1011"/>
        <v>2.27317008310574</v>
      </c>
      <c r="AA770" s="21">
        <f t="shared" si="1012"/>
        <v>0.78229702059080009</v>
      </c>
      <c r="AB770" s="21">
        <f t="shared" si="1013"/>
        <v>3.5558049751510008E-2</v>
      </c>
      <c r="AC770" s="21">
        <f t="shared" si="1014"/>
        <v>2.7044886197525302</v>
      </c>
      <c r="AD770" s="21">
        <f t="shared" si="1015"/>
        <v>4.9017159687714402</v>
      </c>
      <c r="AE770" s="21">
        <f t="shared" si="1016"/>
        <v>7.4723259362934007</v>
      </c>
      <c r="AF770" s="21">
        <f t="shared" si="1017"/>
        <v>1.1374409562989201</v>
      </c>
      <c r="AG770" s="21">
        <f t="shared" si="1018"/>
        <v>82.03466336394122</v>
      </c>
      <c r="AH770" s="21"/>
      <c r="AI770" s="61">
        <f t="shared" si="1019"/>
        <v>58.194745013880464</v>
      </c>
      <c r="AJ770" s="21">
        <f t="shared" si="1020"/>
        <v>0.11513145491974433</v>
      </c>
      <c r="AK770" s="21">
        <f t="shared" si="1021"/>
        <v>18.154423500366093</v>
      </c>
      <c r="AL770" s="21">
        <f t="shared" si="1022"/>
        <v>5.3106340566943199E-4</v>
      </c>
      <c r="AM770" s="21">
        <f t="shared" si="1023"/>
        <v>2.7709872752460445</v>
      </c>
      <c r="AN770" s="21">
        <f t="shared" si="1024"/>
        <v>0.95361763980208269</v>
      </c>
      <c r="AO770" s="21">
        <f t="shared" si="1025"/>
        <v>4.334515227271566E-2</v>
      </c>
      <c r="AP770" s="21">
        <f t="shared" si="1026"/>
        <v>3.2967632325791962</v>
      </c>
      <c r="AQ770" s="21">
        <f t="shared" si="1027"/>
        <v>5.9751765507043153</v>
      </c>
      <c r="AR770" s="21">
        <f t="shared" si="1028"/>
        <v>9.1087421217820239</v>
      </c>
      <c r="AS770" s="21">
        <f t="shared" si="1029"/>
        <v>1.3865369950416453</v>
      </c>
      <c r="AT770" s="21">
        <f t="shared" si="1030"/>
        <v>100</v>
      </c>
      <c r="AU770" s="21"/>
      <c r="AV770" s="21">
        <f>AR770*'[1]diagram lines'!$G$39</f>
        <v>7.5612229188414766</v>
      </c>
      <c r="AW770" s="21">
        <f>AK770*'[1]diagram lines'!$G$40</f>
        <v>9.6085259883655922</v>
      </c>
      <c r="AX770" s="21">
        <f>AQ770*'[1]diagram lines'!$G$38</f>
        <v>4.4326979316131725</v>
      </c>
      <c r="AY770" s="21">
        <f>AP770*'[1]diagram lines'!$G$41</f>
        <v>2.35605700490922</v>
      </c>
      <c r="AZ770" s="21">
        <f t="shared" si="1031"/>
        <v>15.083918672486339</v>
      </c>
      <c r="BA770" s="21">
        <f t="shared" si="1032"/>
        <v>0.66958472585893414</v>
      </c>
      <c r="BB770" s="21">
        <f t="shared" si="1033"/>
        <v>0.80111634120058117</v>
      </c>
      <c r="BC770" s="86">
        <f t="shared" si="1034"/>
        <v>1.2482581475012291</v>
      </c>
      <c r="BX770" s="61">
        <f t="shared" si="1087"/>
        <v>0.87730892143808259</v>
      </c>
      <c r="BY770" s="21">
        <f t="shared" si="1088"/>
        <v>1.3054331497245868E-3</v>
      </c>
      <c r="BZ770" s="21">
        <f t="shared" si="1089"/>
        <v>0.16126916437818753</v>
      </c>
      <c r="CA770" s="21">
        <f t="shared" si="1090"/>
        <v>3.0120859164631471E-6</v>
      </c>
      <c r="CB770" s="21">
        <f t="shared" si="1091"/>
        <v>3.4930633263743911E-2</v>
      </c>
      <c r="CC770" s="21">
        <f t="shared" si="1092"/>
        <v>1.2175359458697492E-2</v>
      </c>
      <c r="CD770" s="21">
        <f t="shared" si="1093"/>
        <v>9.7416873449131529E-4</v>
      </c>
      <c r="CE770" s="21">
        <f t="shared" si="1094"/>
        <v>5.3244953637660491E-2</v>
      </c>
      <c r="CF770" s="21">
        <f t="shared" si="1095"/>
        <v>8.7302726246168721E-2</v>
      </c>
      <c r="CG770" s="21">
        <f t="shared" si="1096"/>
        <v>8.7580254777070057E-2</v>
      </c>
      <c r="CH770" s="21">
        <f t="shared" si="1097"/>
        <v>8.8473482500140907E-3</v>
      </c>
      <c r="CI770" s="21">
        <f t="shared" si="1098"/>
        <v>0.52314156492785802</v>
      </c>
      <c r="CJ770" s="21">
        <f t="shared" si="1099"/>
        <v>1.8480835403476155</v>
      </c>
      <c r="CL770" s="68">
        <f t="shared" si="1100"/>
        <v>0.4747128050678191</v>
      </c>
      <c r="CM770" s="19">
        <f t="shared" si="1101"/>
        <v>7.0637128745762283E-4</v>
      </c>
      <c r="CN770" s="19">
        <f t="shared" si="1102"/>
        <v>8.7262919049565041E-2</v>
      </c>
      <c r="CO770" s="19">
        <f t="shared" si="1103"/>
        <v>1.629842943082859E-6</v>
      </c>
      <c r="CP770" s="19">
        <f t="shared" si="1104"/>
        <v>1.8901003391423327E-2</v>
      </c>
      <c r="CQ770" s="19">
        <f t="shared" si="1105"/>
        <v>6.588100155043514E-3</v>
      </c>
      <c r="CR770" s="19">
        <f t="shared" si="1106"/>
        <v>5.2712375453984022E-4</v>
      </c>
      <c r="CS770" s="19">
        <f t="shared" si="1107"/>
        <v>2.881090192905748E-2</v>
      </c>
      <c r="CT770" s="19">
        <f t="shared" si="1108"/>
        <v>4.7239599477060169E-2</v>
      </c>
      <c r="CU770" s="19">
        <f t="shared" si="1109"/>
        <v>4.7389770464919913E-2</v>
      </c>
      <c r="CV770" s="19">
        <f t="shared" si="1110"/>
        <v>4.7873096950746871E-3</v>
      </c>
      <c r="CW770" s="19">
        <f t="shared" si="1111"/>
        <v>0.2830724658850961</v>
      </c>
      <c r="CX770" s="19">
        <f t="shared" si="1112"/>
        <v>0.99999999999999978</v>
      </c>
      <c r="CZ770" s="68">
        <f t="shared" si="1113"/>
        <v>2.5805000000000001E-5</v>
      </c>
      <c r="DA770" s="19">
        <f t="shared" si="1114"/>
        <v>1.706684E-5</v>
      </c>
      <c r="DB770" s="19">
        <f t="shared" si="1115"/>
        <v>3.667E-5</v>
      </c>
      <c r="DC770" s="19">
        <f t="shared" si="1116"/>
        <v>3.782643999999999E-5</v>
      </c>
      <c r="DD770" s="19">
        <f t="shared" si="1117"/>
        <v>1.2009719999999998E-5</v>
      </c>
      <c r="DE770" s="19">
        <f t="shared" si="1118"/>
        <v>1.2009719999999998E-5</v>
      </c>
      <c r="DF770" s="19">
        <f t="shared" si="1119"/>
        <v>1.0545319999999999E-5</v>
      </c>
      <c r="DG770" s="19">
        <f t="shared" si="1120"/>
        <v>1.4935839999999998E-5</v>
      </c>
      <c r="DH770" s="19">
        <f t="shared" si="1121"/>
        <v>2.3344879999999999E-5</v>
      </c>
      <c r="DI770" s="19">
        <f t="shared" si="1122"/>
        <v>3.5870279999999993E-5</v>
      </c>
      <c r="DJ770" s="19">
        <f t="shared" si="1123"/>
        <v>0</v>
      </c>
      <c r="DK770" s="19">
        <f t="shared" si="1124"/>
        <v>1.9170359999999996E-5</v>
      </c>
      <c r="DM770" s="68">
        <f t="shared" si="1125"/>
        <v>1105.2410512875247</v>
      </c>
      <c r="DN770" s="19">
        <f t="shared" si="1126"/>
        <v>3.3061151591105857</v>
      </c>
      <c r="DO770" s="19">
        <f t="shared" si="1127"/>
        <v>242.63232141515275</v>
      </c>
      <c r="DP770" s="19">
        <f t="shared" si="1128"/>
        <v>6.8806268731845194E-3</v>
      </c>
      <c r="DQ770" s="19">
        <f t="shared" si="1129"/>
        <v>113.07816449290793</v>
      </c>
      <c r="DR770" s="19">
        <f t="shared" si="1130"/>
        <v>38.915130827262161</v>
      </c>
      <c r="DS770" s="19">
        <f t="shared" si="1131"/>
        <v>2.0144563946808218</v>
      </c>
      <c r="DT770" s="19">
        <f t="shared" si="1132"/>
        <v>108.17706805787579</v>
      </c>
      <c r="DU770" s="19">
        <f t="shared" si="1133"/>
        <v>125.44004388041232</v>
      </c>
      <c r="DV770" s="19">
        <f t="shared" si="1134"/>
        <v>124.45167358034163</v>
      </c>
      <c r="DX770" s="19">
        <f t="shared" si="1135"/>
        <v>266.08607429643644</v>
      </c>
      <c r="DZ770" s="68">
        <f t="shared" si="1136"/>
        <v>2129.348980018578</v>
      </c>
      <c r="EA770" s="21">
        <f t="shared" si="1137"/>
        <v>2.1293489800185781</v>
      </c>
      <c r="EB770" s="92">
        <f t="shared" si="1086"/>
        <v>816</v>
      </c>
    </row>
    <row r="771" spans="1:132" x14ac:dyDescent="0.3">
      <c r="A771" s="19">
        <f>'A. Thermody. result (all suite)'!C727</f>
        <v>814</v>
      </c>
      <c r="B771" s="19" t="str">
        <f>'A. Thermody. result (all suite)'!A727</f>
        <v>Basanite</v>
      </c>
      <c r="C771" s="24">
        <f>'A. Thermody. result (all suite)'!G727</f>
        <v>20.459714000000002</v>
      </c>
      <c r="D771" s="19">
        <f>'A. Thermody. result (all suite)'!D727</f>
        <v>5000</v>
      </c>
      <c r="E771" s="61">
        <f>'A. Thermody. result (all suite)'!I727</f>
        <v>52.563873000000001</v>
      </c>
      <c r="F771" s="21">
        <f>'A. Thermody. result (all suite)'!J727</f>
        <v>0.101494</v>
      </c>
      <c r="G771" s="21">
        <f>'A. Thermody. result (all suite)'!K727</f>
        <v>16.381497</v>
      </c>
      <c r="H771" s="21">
        <f>'A. Thermody. result (all suite)'!L727</f>
        <v>4.6200000000000001E-4</v>
      </c>
      <c r="I771" s="21">
        <f>'A. Thermody. result (all suite)'!M727</f>
        <v>2.4611649999999998</v>
      </c>
      <c r="J771" s="21">
        <f>'A. Thermody. result (all suite)'!N727</f>
        <v>0.87986600000000004</v>
      </c>
      <c r="K771" s="21">
        <f>'A. Thermody. result (all suite)'!O727</f>
        <v>3.8218000000000002E-2</v>
      </c>
      <c r="L771" s="21">
        <f>'A. Thermody. result (all suite)'!P727</f>
        <v>3.0111150000000002</v>
      </c>
      <c r="M771" s="21">
        <f>'A. Thermody. result (all suite)'!Q727</f>
        <v>5.4520210000000002</v>
      </c>
      <c r="N771" s="21">
        <f>'A. Thermody. result (all suite)'!R727</f>
        <v>8.2247570000000003</v>
      </c>
      <c r="O771" s="21">
        <f>'A. Thermody. result (all suite)'!S727</f>
        <v>1.2897099999999999</v>
      </c>
      <c r="P771" s="21">
        <f>'A. Thermody. result (all suite)'!T727</f>
        <v>9.5958240000000004</v>
      </c>
      <c r="Q771" s="21">
        <f t="shared" si="1004"/>
        <v>100.00000199999999</v>
      </c>
      <c r="S771" s="19">
        <f t="shared" si="1005"/>
        <v>1087</v>
      </c>
      <c r="T771" s="19">
        <f t="shared" si="1006"/>
        <v>0.5</v>
      </c>
      <c r="V771" s="61">
        <f t="shared" si="1007"/>
        <v>47.519936360215219</v>
      </c>
      <c r="W771" s="21">
        <f t="shared" si="1008"/>
        <v>9.1754814584223715E-2</v>
      </c>
      <c r="X771" s="21">
        <f t="shared" si="1009"/>
        <v>14.809557410753513</v>
      </c>
      <c r="Y771" s="21">
        <f t="shared" si="1010"/>
        <v>4.1766729400665413E-4</v>
      </c>
      <c r="Z771" s="21">
        <f t="shared" si="1011"/>
        <v>2.2249959429737811</v>
      </c>
      <c r="AA771" s="21">
        <f t="shared" si="1012"/>
        <v>0.79543560889276799</v>
      </c>
      <c r="AB771" s="21">
        <f t="shared" si="1013"/>
        <v>3.4550668057026647E-2</v>
      </c>
      <c r="AC771" s="21">
        <f t="shared" si="1014"/>
        <v>2.722173709941226</v>
      </c>
      <c r="AD771" s="21">
        <f t="shared" si="1015"/>
        <v>4.9288546708602867</v>
      </c>
      <c r="AE771" s="21">
        <f t="shared" si="1016"/>
        <v>7.435523809636984</v>
      </c>
      <c r="AF771" s="21">
        <f t="shared" si="1017"/>
        <v>1.165951700764766</v>
      </c>
      <c r="AG771" s="21">
        <f t="shared" si="1018"/>
        <v>81.72915236397381</v>
      </c>
      <c r="AH771" s="21"/>
      <c r="AI771" s="61">
        <f t="shared" si="1019"/>
        <v>58.14319001938162</v>
      </c>
      <c r="AJ771" s="21">
        <f t="shared" si="1020"/>
        <v>0.11226693527372152</v>
      </c>
      <c r="AK771" s="21">
        <f t="shared" si="1021"/>
        <v>18.12028753803834</v>
      </c>
      <c r="AL771" s="21">
        <f t="shared" si="1022"/>
        <v>5.1103832833920566E-4</v>
      </c>
      <c r="AM771" s="21">
        <f t="shared" si="1023"/>
        <v>2.7224018341276213</v>
      </c>
      <c r="AN771" s="21">
        <f t="shared" si="1024"/>
        <v>0.97325811645563554</v>
      </c>
      <c r="AO771" s="21">
        <f t="shared" si="1025"/>
        <v>4.2274594875471354E-2</v>
      </c>
      <c r="AP771" s="21">
        <f t="shared" si="1026"/>
        <v>3.3307254892578078</v>
      </c>
      <c r="AQ771" s="21">
        <f t="shared" si="1027"/>
        <v>6.0307179608446848</v>
      </c>
      <c r="AR771" s="21">
        <f t="shared" si="1028"/>
        <v>9.0977620525458445</v>
      </c>
      <c r="AS771" s="21">
        <f t="shared" si="1029"/>
        <v>1.4266044208709023</v>
      </c>
      <c r="AT771" s="21">
        <f t="shared" si="1030"/>
        <v>99.999999999999986</v>
      </c>
      <c r="AU771" s="21"/>
      <c r="AV771" s="21">
        <f>AR771*'[1]diagram lines'!$G$39</f>
        <v>7.5521082957630021</v>
      </c>
      <c r="AW771" s="21">
        <f>AK771*'[1]diagram lines'!$G$40</f>
        <v>9.5904589711916532</v>
      </c>
      <c r="AX771" s="21">
        <f>AQ771*'[1]diagram lines'!$G$38</f>
        <v>4.4739014494940079</v>
      </c>
      <c r="AY771" s="21">
        <f>AP771*'[1]diagram lines'!$G$41</f>
        <v>2.3803283908429824</v>
      </c>
      <c r="AZ771" s="21">
        <f t="shared" si="1031"/>
        <v>15.128480013390529</v>
      </c>
      <c r="BA771" s="21">
        <f t="shared" si="1032"/>
        <v>0.66571108359309483</v>
      </c>
      <c r="BB771" s="21">
        <f t="shared" si="1033"/>
        <v>0.79747640109588935</v>
      </c>
      <c r="BC771" s="86">
        <f t="shared" si="1034"/>
        <v>1.2539556012263227</v>
      </c>
      <c r="BX771" s="61">
        <f t="shared" si="1087"/>
        <v>0.87489801930758992</v>
      </c>
      <c r="BY771" s="21">
        <f t="shared" si="1088"/>
        <v>1.2705808713069605E-3</v>
      </c>
      <c r="BZ771" s="21">
        <f t="shared" si="1089"/>
        <v>0.16066591800706159</v>
      </c>
      <c r="CA771" s="21">
        <f t="shared" si="1090"/>
        <v>2.8931053916964119E-6</v>
      </c>
      <c r="CB771" s="21">
        <f t="shared" si="1091"/>
        <v>3.425421016005567E-2</v>
      </c>
      <c r="CC771" s="21">
        <f t="shared" si="1092"/>
        <v>1.2402960248096985E-2</v>
      </c>
      <c r="CD771" s="21">
        <f t="shared" si="1093"/>
        <v>9.4833746898263034E-4</v>
      </c>
      <c r="CE771" s="21">
        <f t="shared" si="1094"/>
        <v>5.369320613409416E-2</v>
      </c>
      <c r="CF771" s="21">
        <f t="shared" si="1095"/>
        <v>8.795000806581707E-2</v>
      </c>
      <c r="CG771" s="21">
        <f t="shared" si="1096"/>
        <v>8.7311645435244167E-2</v>
      </c>
      <c r="CH771" s="21">
        <f t="shared" si="1097"/>
        <v>9.0860480189370457E-3</v>
      </c>
      <c r="CI771" s="21">
        <f t="shared" si="1098"/>
        <v>0.53250965593784683</v>
      </c>
      <c r="CJ771" s="21">
        <f t="shared" si="1099"/>
        <v>1.8549934827604246</v>
      </c>
      <c r="CL771" s="68">
        <f t="shared" si="1100"/>
        <v>0.47164479414000421</v>
      </c>
      <c r="CM771" s="19">
        <f t="shared" si="1101"/>
        <v>6.8495166323506598E-4</v>
      </c>
      <c r="CN771" s="19">
        <f t="shared" si="1102"/>
        <v>8.6612659020221389E-2</v>
      </c>
      <c r="CO771" s="19">
        <f t="shared" si="1103"/>
        <v>1.5596310275932442E-6</v>
      </c>
      <c r="CP771" s="19">
        <f t="shared" si="1104"/>
        <v>1.8465946364987666E-2</v>
      </c>
      <c r="CQ771" s="19">
        <f t="shared" si="1105"/>
        <v>6.6862554307415036E-3</v>
      </c>
      <c r="CR771" s="19">
        <f t="shared" si="1106"/>
        <v>5.1123493305831177E-4</v>
      </c>
      <c r="CS771" s="19">
        <f t="shared" si="1107"/>
        <v>2.8945226294915628E-2</v>
      </c>
      <c r="CT771" s="19">
        <f t="shared" si="1108"/>
        <v>4.7412569846303848E-2</v>
      </c>
      <c r="CU771" s="19">
        <f t="shared" si="1109"/>
        <v>4.7068437839099732E-2</v>
      </c>
      <c r="CV771" s="19">
        <f t="shared" si="1110"/>
        <v>4.8981563026388938E-3</v>
      </c>
      <c r="CW771" s="19">
        <f t="shared" si="1111"/>
        <v>0.28706820853376619</v>
      </c>
      <c r="CX771" s="19">
        <f t="shared" si="1112"/>
        <v>1</v>
      </c>
      <c r="CZ771" s="68">
        <f t="shared" si="1113"/>
        <v>2.5805000000000001E-5</v>
      </c>
      <c r="DA771" s="19">
        <f t="shared" si="1114"/>
        <v>1.7052359999999997E-5</v>
      </c>
      <c r="DB771" s="19">
        <f t="shared" si="1115"/>
        <v>3.667E-5</v>
      </c>
      <c r="DC771" s="19">
        <f t="shared" si="1116"/>
        <v>3.7808259999999992E-5</v>
      </c>
      <c r="DD771" s="19">
        <f t="shared" si="1117"/>
        <v>1.2003879999999999E-5</v>
      </c>
      <c r="DE771" s="19">
        <f t="shared" si="1118"/>
        <v>1.2003879999999999E-5</v>
      </c>
      <c r="DF771" s="19">
        <f t="shared" si="1119"/>
        <v>1.0538779999999998E-5</v>
      </c>
      <c r="DG771" s="19">
        <f t="shared" si="1120"/>
        <v>1.4928359999999998E-5</v>
      </c>
      <c r="DH771" s="19">
        <f t="shared" si="1121"/>
        <v>2.3329519999999999E-5</v>
      </c>
      <c r="DI771" s="19">
        <f t="shared" si="1122"/>
        <v>3.584611999999999E-5</v>
      </c>
      <c r="DJ771" s="19">
        <f t="shared" si="1123"/>
        <v>0</v>
      </c>
      <c r="DK771" s="19">
        <f t="shared" si="1124"/>
        <v>1.9151439999999994E-5</v>
      </c>
      <c r="DM771" s="68">
        <f t="shared" si="1125"/>
        <v>1098.0980132505892</v>
      </c>
      <c r="DN771" s="19">
        <f t="shared" si="1126"/>
        <v>3.2085845513006457</v>
      </c>
      <c r="DO771" s="19">
        <f t="shared" si="1127"/>
        <v>240.82428998368621</v>
      </c>
      <c r="DP771" s="19">
        <f t="shared" si="1128"/>
        <v>6.5873827252659924E-3</v>
      </c>
      <c r="DQ771" s="19">
        <f t="shared" si="1129"/>
        <v>110.5291161128205</v>
      </c>
      <c r="DR771" s="19">
        <f t="shared" si="1130"/>
        <v>39.514137117065673</v>
      </c>
      <c r="DS771" s="19">
        <f t="shared" si="1131"/>
        <v>1.9549480871837124</v>
      </c>
      <c r="DT771" s="19">
        <f t="shared" si="1132"/>
        <v>108.73587524810954</v>
      </c>
      <c r="DU771" s="19">
        <f t="shared" si="1133"/>
        <v>125.98224073072981</v>
      </c>
      <c r="DV771" s="19">
        <f t="shared" si="1134"/>
        <v>123.69112317994794</v>
      </c>
      <c r="DX771" s="19">
        <f t="shared" si="1135"/>
        <v>270.10862461404821</v>
      </c>
      <c r="DZ771" s="68">
        <f t="shared" si="1136"/>
        <v>2122.6535402582067</v>
      </c>
      <c r="EA771" s="21">
        <f t="shared" si="1137"/>
        <v>2.1226535402582067</v>
      </c>
      <c r="EB771" s="92">
        <f t="shared" si="1086"/>
        <v>814</v>
      </c>
    </row>
    <row r="772" spans="1:132" x14ac:dyDescent="0.3">
      <c r="A772" s="19">
        <f>'A. Thermody. result (all suite)'!C728</f>
        <v>812</v>
      </c>
      <c r="B772" s="19" t="str">
        <f>'A. Thermody. result (all suite)'!A728</f>
        <v>Basanite</v>
      </c>
      <c r="C772" s="24">
        <f>'A. Thermody. result (all suite)'!G728</f>
        <v>20.079567000000001</v>
      </c>
      <c r="D772" s="19">
        <f>'A. Thermody. result (all suite)'!D728</f>
        <v>5000</v>
      </c>
      <c r="E772" s="61">
        <f>'A. Thermody. result (all suite)'!I728</f>
        <v>52.426482999999998</v>
      </c>
      <c r="F772" s="21">
        <f>'A. Thermody. result (all suite)'!J728</f>
        <v>9.8755999999999997E-2</v>
      </c>
      <c r="G772" s="21">
        <f>'A. Thermody. result (all suite)'!K728</f>
        <v>16.323468999999999</v>
      </c>
      <c r="H772" s="21">
        <f>'A. Thermody. result (all suite)'!L728</f>
        <v>4.4299999999999998E-4</v>
      </c>
      <c r="I772" s="21">
        <f>'A. Thermody. result (all suite)'!M728</f>
        <v>2.4144209999999999</v>
      </c>
      <c r="J772" s="21">
        <f>'A. Thermody. result (all suite)'!N728</f>
        <v>0.89652299999999996</v>
      </c>
      <c r="K772" s="21">
        <f>'A. Thermody. result (all suite)'!O728</f>
        <v>3.7228999999999998E-2</v>
      </c>
      <c r="L772" s="21">
        <f>'A. Thermody. result (all suite)'!P728</f>
        <v>3.0249570000000001</v>
      </c>
      <c r="M772" s="21">
        <f>'A. Thermody. result (all suite)'!Q728</f>
        <v>5.4943989999999996</v>
      </c>
      <c r="N772" s="21">
        <f>'A. Thermody. result (all suite)'!R728</f>
        <v>8.1993620000000007</v>
      </c>
      <c r="O772" s="21">
        <f>'A. Thermody. result (all suite)'!S728</f>
        <v>1.314127</v>
      </c>
      <c r="P772" s="21">
        <f>'A. Thermody. result (all suite)'!T728</f>
        <v>9.7698319999999992</v>
      </c>
      <c r="Q772" s="21">
        <f t="shared" si="1004"/>
        <v>100.000001</v>
      </c>
      <c r="S772" s="19">
        <f t="shared" si="1005"/>
        <v>1085</v>
      </c>
      <c r="T772" s="19">
        <f t="shared" si="1006"/>
        <v>0.5</v>
      </c>
      <c r="V772" s="61">
        <f t="shared" si="1007"/>
        <v>47.304503738611231</v>
      </c>
      <c r="W772" s="21">
        <f t="shared" si="1008"/>
        <v>8.9107704806562965E-2</v>
      </c>
      <c r="X772" s="21">
        <f t="shared" si="1009"/>
        <v>14.728693518075675</v>
      </c>
      <c r="Y772" s="21">
        <f t="shared" si="1010"/>
        <v>3.9971964467280357E-4</v>
      </c>
      <c r="Z772" s="21">
        <f t="shared" si="1011"/>
        <v>2.1785361268861285</v>
      </c>
      <c r="AA772" s="21">
        <f t="shared" si="1012"/>
        <v>0.80893420993452791</v>
      </c>
      <c r="AB772" s="21">
        <f t="shared" si="1013"/>
        <v>3.3591789281092112E-2</v>
      </c>
      <c r="AC772" s="21">
        <f t="shared" si="1014"/>
        <v>2.7294237859830925</v>
      </c>
      <c r="AD772" s="21">
        <f t="shared" si="1015"/>
        <v>4.9576054536582559</v>
      </c>
      <c r="AE772" s="21">
        <f t="shared" si="1016"/>
        <v>7.3982981155388003</v>
      </c>
      <c r="AF772" s="21">
        <f t="shared" si="1017"/>
        <v>1.1857390011172402</v>
      </c>
      <c r="AG772" s="21">
        <f t="shared" si="1018"/>
        <v>81.414833163537281</v>
      </c>
      <c r="AH772" s="21"/>
      <c r="AI772" s="61">
        <f t="shared" si="1019"/>
        <v>58.103053093029224</v>
      </c>
      <c r="AJ772" s="21">
        <f t="shared" si="1020"/>
        <v>0.10944898041806839</v>
      </c>
      <c r="AK772" s="21">
        <f t="shared" si="1021"/>
        <v>18.090921452225142</v>
      </c>
      <c r="AL772" s="21">
        <f t="shared" si="1022"/>
        <v>4.9096660785374348E-4</v>
      </c>
      <c r="AM772" s="21">
        <f t="shared" si="1023"/>
        <v>2.6758467004533704</v>
      </c>
      <c r="AN772" s="21">
        <f t="shared" si="1024"/>
        <v>0.9935956121283559</v>
      </c>
      <c r="AO772" s="21">
        <f t="shared" si="1025"/>
        <v>4.1260035764756245E-2</v>
      </c>
      <c r="AP772" s="21">
        <f t="shared" si="1026"/>
        <v>3.3524895647707367</v>
      </c>
      <c r="AQ772" s="21">
        <f t="shared" si="1027"/>
        <v>6.0893147612302494</v>
      </c>
      <c r="AR772" s="21">
        <f t="shared" si="1028"/>
        <v>9.0871624101690447</v>
      </c>
      <c r="AS772" s="21">
        <f t="shared" si="1029"/>
        <v>1.4564164232031973</v>
      </c>
      <c r="AT772" s="21">
        <f t="shared" si="1030"/>
        <v>100</v>
      </c>
      <c r="AU772" s="21"/>
      <c r="AV772" s="21">
        <f>AR772*'[1]diagram lines'!$G$39</f>
        <v>7.5433094673628291</v>
      </c>
      <c r="AW772" s="21">
        <f>AK772*'[1]diagram lines'!$G$40</f>
        <v>9.5749164892887162</v>
      </c>
      <c r="AX772" s="21">
        <f>AQ772*'[1]diagram lines'!$G$38</f>
        <v>4.5173716153818475</v>
      </c>
      <c r="AY772" s="21">
        <f>AP772*'[1]diagram lines'!$G$41</f>
        <v>2.3958822535107278</v>
      </c>
      <c r="AZ772" s="21">
        <f t="shared" si="1031"/>
        <v>15.176477171399295</v>
      </c>
      <c r="BA772" s="21">
        <f t="shared" si="1032"/>
        <v>0.66232314462151065</v>
      </c>
      <c r="BB772" s="21">
        <f t="shared" si="1033"/>
        <v>0.79389517255270392</v>
      </c>
      <c r="BC772" s="86">
        <f t="shared" si="1034"/>
        <v>1.2596121434831038</v>
      </c>
      <c r="BX772" s="61">
        <f t="shared" si="1087"/>
        <v>0.8726112350199734</v>
      </c>
      <c r="BY772" s="21">
        <f t="shared" si="1088"/>
        <v>1.2363044566850276E-3</v>
      </c>
      <c r="BZ772" s="21">
        <f t="shared" si="1089"/>
        <v>0.16009679285994508</v>
      </c>
      <c r="CA772" s="21">
        <f t="shared" si="1090"/>
        <v>2.7741248669296763E-6</v>
      </c>
      <c r="CB772" s="21">
        <f t="shared" si="1091"/>
        <v>3.3603632567849685E-2</v>
      </c>
      <c r="CC772" s="21">
        <f t="shared" si="1092"/>
        <v>1.2637764307865802E-2</v>
      </c>
      <c r="CD772" s="21">
        <f t="shared" si="1093"/>
        <v>9.2379652605459057E-4</v>
      </c>
      <c r="CE772" s="21">
        <f t="shared" si="1094"/>
        <v>5.3940032097004285E-2</v>
      </c>
      <c r="CF772" s="21">
        <f t="shared" si="1095"/>
        <v>8.8633634457170499E-2</v>
      </c>
      <c r="CG772" s="21">
        <f t="shared" si="1096"/>
        <v>8.7042059447983017E-2</v>
      </c>
      <c r="CH772" s="21">
        <f t="shared" si="1097"/>
        <v>9.2580665614608593E-3</v>
      </c>
      <c r="CI772" s="21">
        <f t="shared" si="1098"/>
        <v>0.54216603773584904</v>
      </c>
      <c r="CJ772" s="21">
        <f t="shared" si="1099"/>
        <v>1.8621521301627084</v>
      </c>
      <c r="CL772" s="68">
        <f t="shared" si="1100"/>
        <v>0.46860362313348031</v>
      </c>
      <c r="CM772" s="19">
        <f t="shared" si="1101"/>
        <v>6.6391163034408129E-4</v>
      </c>
      <c r="CN772" s="19">
        <f t="shared" si="1102"/>
        <v>8.5974067460297329E-2</v>
      </c>
      <c r="CO772" s="19">
        <f t="shared" si="1103"/>
        <v>1.4897412633452686E-6</v>
      </c>
      <c r="CP772" s="19">
        <f t="shared" si="1104"/>
        <v>1.8045589306880914E-2</v>
      </c>
      <c r="CQ772" s="19">
        <f t="shared" si="1105"/>
        <v>6.7866443901989666E-3</v>
      </c>
      <c r="CR772" s="19">
        <f t="shared" si="1106"/>
        <v>4.960907925250299E-4</v>
      </c>
      <c r="CS772" s="19">
        <f t="shared" si="1107"/>
        <v>2.8966501298844576E-2</v>
      </c>
      <c r="CT772" s="19">
        <f t="shared" si="1108"/>
        <v>4.7597418611242039E-2</v>
      </c>
      <c r="CU772" s="19">
        <f t="shared" si="1109"/>
        <v>4.6742722056966196E-2</v>
      </c>
      <c r="CV772" s="19">
        <f t="shared" si="1110"/>
        <v>4.9717025862177659E-3</v>
      </c>
      <c r="CW772" s="19">
        <f t="shared" si="1111"/>
        <v>0.29115023899173931</v>
      </c>
      <c r="CX772" s="19">
        <f t="shared" si="1112"/>
        <v>0.99999999999999978</v>
      </c>
      <c r="CZ772" s="68">
        <f t="shared" si="1113"/>
        <v>2.5805000000000001E-5</v>
      </c>
      <c r="DA772" s="19">
        <f t="shared" si="1114"/>
        <v>1.703788E-5</v>
      </c>
      <c r="DB772" s="19">
        <f t="shared" si="1115"/>
        <v>3.667E-5</v>
      </c>
      <c r="DC772" s="19">
        <f t="shared" si="1116"/>
        <v>3.7790079999999994E-5</v>
      </c>
      <c r="DD772" s="19">
        <f t="shared" si="1117"/>
        <v>1.1998039999999999E-5</v>
      </c>
      <c r="DE772" s="19">
        <f t="shared" si="1118"/>
        <v>1.1998039999999999E-5</v>
      </c>
      <c r="DF772" s="19">
        <f t="shared" si="1119"/>
        <v>1.0532239999999998E-5</v>
      </c>
      <c r="DG772" s="19">
        <f t="shared" si="1120"/>
        <v>1.4920879999999998E-5</v>
      </c>
      <c r="DH772" s="19">
        <f t="shared" si="1121"/>
        <v>2.3314159999999998E-5</v>
      </c>
      <c r="DI772" s="19">
        <f t="shared" si="1122"/>
        <v>3.5821959999999994E-5</v>
      </c>
      <c r="DJ772" s="19">
        <f t="shared" si="1123"/>
        <v>0</v>
      </c>
      <c r="DK772" s="19">
        <f t="shared" si="1124"/>
        <v>1.9132519999999995E-5</v>
      </c>
      <c r="DM772" s="68">
        <f t="shared" si="1125"/>
        <v>1091.0174647494475</v>
      </c>
      <c r="DN772" s="19">
        <f t="shared" si="1126"/>
        <v>3.1126678337847906</v>
      </c>
      <c r="DO772" s="19">
        <f t="shared" si="1127"/>
        <v>239.04870243392187</v>
      </c>
      <c r="DP772" s="19">
        <f t="shared" si="1128"/>
        <v>6.2952177487744397E-3</v>
      </c>
      <c r="DQ772" s="19">
        <f t="shared" si="1129"/>
        <v>108.06561669234254</v>
      </c>
      <c r="DR772" s="19">
        <f t="shared" si="1130"/>
        <v>40.126933485862246</v>
      </c>
      <c r="DS772" s="19">
        <f t="shared" si="1131"/>
        <v>1.8982152836204558</v>
      </c>
      <c r="DT772" s="19">
        <f t="shared" si="1132"/>
        <v>108.87034764968313</v>
      </c>
      <c r="DU772" s="19">
        <f t="shared" si="1133"/>
        <v>126.55673546509477</v>
      </c>
      <c r="DV772" s="19">
        <f t="shared" si="1134"/>
        <v>122.91802061546092</v>
      </c>
      <c r="DX772" s="19">
        <f t="shared" si="1135"/>
        <v>274.22040100473663</v>
      </c>
      <c r="DZ772" s="68">
        <f t="shared" si="1136"/>
        <v>2115.8414004317033</v>
      </c>
      <c r="EA772" s="21">
        <f t="shared" si="1137"/>
        <v>2.1158414004317034</v>
      </c>
      <c r="EB772" s="92">
        <f t="shared" si="1086"/>
        <v>812</v>
      </c>
    </row>
    <row r="773" spans="1:132" x14ac:dyDescent="0.3">
      <c r="C773" s="24"/>
      <c r="E773" s="6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V773" s="6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6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86"/>
      <c r="BX773" s="6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L773" s="68"/>
      <c r="CZ773" s="68"/>
      <c r="DM773" s="68"/>
      <c r="DZ773" s="68"/>
      <c r="EA773" s="21"/>
      <c r="EB773" s="92"/>
    </row>
    <row r="774" spans="1:132" x14ac:dyDescent="0.3">
      <c r="A774" s="19">
        <f>'A. Thermody. result (all suite)'!C730</f>
        <v>1200</v>
      </c>
      <c r="B774" s="19" t="s">
        <v>1450</v>
      </c>
      <c r="C774" s="24">
        <f>'A. Thermody. result (all suite)'!G730</f>
        <v>100</v>
      </c>
      <c r="D774" s="19">
        <f>'A. Thermody. result (all suite)'!D730</f>
        <v>5000</v>
      </c>
      <c r="E774" s="61">
        <f>'A. Thermody. result (all suite)'!I730</f>
        <v>46.42</v>
      </c>
      <c r="F774" s="21">
        <f>'A. Thermody. result (all suite)'!J730</f>
        <v>2.94</v>
      </c>
      <c r="G774" s="21">
        <f>'A. Thermody. result (all suite)'!K730</f>
        <v>14.59</v>
      </c>
      <c r="H774" s="21">
        <f>'A. Thermody. result (all suite)'!L730</f>
        <v>1.63</v>
      </c>
      <c r="I774" s="21">
        <f>'A. Thermody. result (all suite)'!M730</f>
        <v>8.1300000000000008</v>
      </c>
      <c r="J774" s="21">
        <f>'A. Thermody. result (all suite)'!N730</f>
        <v>0.16</v>
      </c>
      <c r="K774" s="21">
        <f>'A. Thermody. result (all suite)'!O730</f>
        <v>6.1</v>
      </c>
      <c r="L774" s="21">
        <f>'A. Thermody. result (all suite)'!P730</f>
        <v>7.97</v>
      </c>
      <c r="M774" s="21">
        <f>'A. Thermody. result (all suite)'!Q730</f>
        <v>3.73</v>
      </c>
      <c r="N774" s="21">
        <f>'A. Thermody. result (all suite)'!R730</f>
        <v>4.26</v>
      </c>
      <c r="O774" s="21">
        <f>'A. Thermody. result (all suite)'!S730</f>
        <v>0.75</v>
      </c>
      <c r="P774" s="21">
        <f>'A. Thermody. result (all suite)'!T730</f>
        <v>3.32</v>
      </c>
      <c r="Q774" s="21">
        <f t="shared" si="1004"/>
        <v>99.999999999999986</v>
      </c>
      <c r="S774" s="19">
        <f t="shared" si="1005"/>
        <v>1473</v>
      </c>
      <c r="T774" s="19">
        <f t="shared" si="1006"/>
        <v>0.5</v>
      </c>
      <c r="V774" s="61">
        <f t="shared" si="1007"/>
        <v>44.878855999999999</v>
      </c>
      <c r="W774" s="21">
        <f t="shared" si="1008"/>
        <v>2.8423920000000003</v>
      </c>
      <c r="X774" s="21">
        <f t="shared" si="1009"/>
        <v>14.105612000000001</v>
      </c>
      <c r="Y774" s="21">
        <f t="shared" si="1010"/>
        <v>1.5758840000000001</v>
      </c>
      <c r="Z774" s="21">
        <f t="shared" si="1011"/>
        <v>7.8600840000000014</v>
      </c>
      <c r="AA774" s="21">
        <f t="shared" si="1012"/>
        <v>0.15468800000000002</v>
      </c>
      <c r="AB774" s="21">
        <f t="shared" si="1013"/>
        <v>5.8974799999999998</v>
      </c>
      <c r="AC774" s="21">
        <f t="shared" si="1014"/>
        <v>7.7053960000000004</v>
      </c>
      <c r="AD774" s="21">
        <f t="shared" si="1015"/>
        <v>3.6061640000000006</v>
      </c>
      <c r="AE774" s="21">
        <f t="shared" si="1016"/>
        <v>4.1185679999999998</v>
      </c>
      <c r="AF774" s="21">
        <f t="shared" si="1017"/>
        <v>0.72509999999999997</v>
      </c>
      <c r="AG774" s="21">
        <f t="shared" si="1018"/>
        <v>93.470224000000016</v>
      </c>
      <c r="AH774" s="21"/>
      <c r="AI774" s="61">
        <f t="shared" si="1019"/>
        <v>48.014067025237885</v>
      </c>
      <c r="AJ774" s="21">
        <f t="shared" si="1020"/>
        <v>3.0409598676044682</v>
      </c>
      <c r="AK774" s="21">
        <f t="shared" si="1021"/>
        <v>15.091021928009928</v>
      </c>
      <c r="AL774" s="21">
        <f t="shared" si="1022"/>
        <v>1.6859743483657423</v>
      </c>
      <c r="AM774" s="21">
        <f t="shared" si="1023"/>
        <v>8.4091849400082754</v>
      </c>
      <c r="AN774" s="21">
        <f t="shared" si="1024"/>
        <v>0.16549441456350847</v>
      </c>
      <c r="AO774" s="21">
        <f t="shared" si="1025"/>
        <v>6.3094745552337592</v>
      </c>
      <c r="AP774" s="21">
        <f t="shared" si="1026"/>
        <v>8.2436905254447659</v>
      </c>
      <c r="AQ774" s="21">
        <f t="shared" si="1027"/>
        <v>3.8580885395117912</v>
      </c>
      <c r="AR774" s="21">
        <f t="shared" si="1028"/>
        <v>4.4062887877534118</v>
      </c>
      <c r="AS774" s="21">
        <f t="shared" si="1029"/>
        <v>0.7757550682664458</v>
      </c>
      <c r="AT774" s="21">
        <f t="shared" si="1030"/>
        <v>100</v>
      </c>
      <c r="AU774" s="21"/>
      <c r="AV774" s="21">
        <f>AR774*'[1]diagram lines'!$G$39</f>
        <v>3.6576874527299972</v>
      </c>
      <c r="AW774" s="21">
        <f>AK774*'[1]diagram lines'!$G$40</f>
        <v>7.9871705308270666</v>
      </c>
      <c r="AX774" s="21">
        <f>AQ774*'[1]diagram lines'!$G$38</f>
        <v>2.8621315109188799</v>
      </c>
      <c r="AY774" s="21">
        <f>AP774*'[1]diagram lines'!$G$41</f>
        <v>5.8914163494788765</v>
      </c>
      <c r="AZ774" s="21">
        <f t="shared" si="1031"/>
        <v>8.264377327265203</v>
      </c>
      <c r="BA774" s="21">
        <f t="shared" si="1032"/>
        <v>0.64354355785832096</v>
      </c>
      <c r="BB774" s="21">
        <f t="shared" si="1033"/>
        <v>1.2250601704371515</v>
      </c>
      <c r="BC774" s="86">
        <f t="shared" si="1034"/>
        <v>0.81628643566393888</v>
      </c>
      <c r="BX774" s="61">
        <f t="shared" si="1087"/>
        <v>0.7726364846870839</v>
      </c>
      <c r="BY774" s="21">
        <f t="shared" si="1088"/>
        <v>3.6805207811717575E-2</v>
      </c>
      <c r="BZ774" s="21">
        <f t="shared" si="1089"/>
        <v>0.14309533150255002</v>
      </c>
      <c r="CA774" s="21">
        <f t="shared" si="1090"/>
        <v>1.0207276598409417E-2</v>
      </c>
      <c r="CB774" s="21">
        <f t="shared" si="1091"/>
        <v>0.11315240083507309</v>
      </c>
      <c r="CC774" s="21">
        <f t="shared" si="1092"/>
        <v>2.2554271215111362E-3</v>
      </c>
      <c r="CD774" s="21">
        <f t="shared" si="1093"/>
        <v>0.15136476426799009</v>
      </c>
      <c r="CE774" s="21">
        <f t="shared" si="1094"/>
        <v>0.14211840228245365</v>
      </c>
      <c r="CF774" s="21">
        <f t="shared" si="1095"/>
        <v>6.0170995321826098E-2</v>
      </c>
      <c r="CG774" s="21">
        <f t="shared" si="1096"/>
        <v>4.5222929936305729E-2</v>
      </c>
      <c r="CH774" s="21">
        <f t="shared" si="1097"/>
        <v>5.2837738826579496E-3</v>
      </c>
      <c r="CI774" s="21">
        <f t="shared" si="1098"/>
        <v>0.18423973362930077</v>
      </c>
      <c r="CJ774" s="21">
        <f t="shared" si="1099"/>
        <v>1.6665527278768792</v>
      </c>
      <c r="CL774" s="68">
        <f t="shared" si="1100"/>
        <v>0.4636135849547296</v>
      </c>
      <c r="CM774" s="19">
        <f t="shared" si="1101"/>
        <v>2.2084634464944845E-2</v>
      </c>
      <c r="CN774" s="19">
        <f t="shared" si="1102"/>
        <v>8.5863068782016688E-2</v>
      </c>
      <c r="CO774" s="19">
        <f t="shared" si="1103"/>
        <v>6.1247846693774123E-3</v>
      </c>
      <c r="CP774" s="19">
        <f t="shared" si="1104"/>
        <v>6.7896082099499294E-2</v>
      </c>
      <c r="CQ774" s="19">
        <f t="shared" si="1105"/>
        <v>1.353348792260812E-3</v>
      </c>
      <c r="CR774" s="19">
        <f t="shared" si="1106"/>
        <v>9.0825067659768957E-2</v>
      </c>
      <c r="CS774" s="19">
        <f t="shared" si="1107"/>
        <v>8.5276871175571353E-2</v>
      </c>
      <c r="CT774" s="19">
        <f t="shared" si="1108"/>
        <v>3.6105065453573441E-2</v>
      </c>
      <c r="CU774" s="19">
        <f t="shared" si="1109"/>
        <v>2.7135613041129464E-2</v>
      </c>
      <c r="CV774" s="19">
        <f t="shared" si="1110"/>
        <v>3.1704810740607434E-3</v>
      </c>
      <c r="CW774" s="19">
        <f t="shared" si="1111"/>
        <v>0.1105513978330675</v>
      </c>
      <c r="CX774" s="19">
        <f t="shared" si="1112"/>
        <v>1</v>
      </c>
      <c r="CZ774" s="68">
        <f t="shared" si="1113"/>
        <v>2.5805000000000001E-5</v>
      </c>
      <c r="DA774" s="19">
        <f t="shared" si="1114"/>
        <v>1.9846999999999995E-5</v>
      </c>
      <c r="DB774" s="19">
        <f t="shared" si="1115"/>
        <v>3.667E-5</v>
      </c>
      <c r="DC774" s="19">
        <f t="shared" si="1116"/>
        <v>4.1316999999999991E-5</v>
      </c>
      <c r="DD774" s="19">
        <f t="shared" si="1117"/>
        <v>1.3130999999999998E-5</v>
      </c>
      <c r="DE774" s="19">
        <f t="shared" si="1118"/>
        <v>1.3130999999999998E-5</v>
      </c>
      <c r="DF774" s="19">
        <f t="shared" si="1119"/>
        <v>1.1800999999999999E-5</v>
      </c>
      <c r="DG774" s="19">
        <f t="shared" si="1120"/>
        <v>1.6371999999999998E-5</v>
      </c>
      <c r="DH774" s="19">
        <f t="shared" si="1121"/>
        <v>2.6293999999999999E-5</v>
      </c>
      <c r="DI774" s="19">
        <f t="shared" si="1122"/>
        <v>4.0508999999999995E-5</v>
      </c>
      <c r="DJ774" s="19">
        <f t="shared" si="1123"/>
        <v>0</v>
      </c>
      <c r="DK774" s="19">
        <f t="shared" si="1124"/>
        <v>2.2802999999999995E-5</v>
      </c>
      <c r="DM774" s="68">
        <f t="shared" si="1125"/>
        <v>1079.3995033551696</v>
      </c>
      <c r="DN774" s="19">
        <f t="shared" si="1126"/>
        <v>88.886008014299122</v>
      </c>
      <c r="DO774" s="19">
        <f t="shared" si="1127"/>
        <v>238.7400734391716</v>
      </c>
      <c r="DP774" s="19">
        <f t="shared" si="1128"/>
        <v>23.672262358178937</v>
      </c>
      <c r="DQ774" s="19">
        <f t="shared" si="1129"/>
        <v>371.5127179079297</v>
      </c>
      <c r="DR774" s="19">
        <f t="shared" si="1130"/>
        <v>7.3114434028620829</v>
      </c>
      <c r="DS774" s="19">
        <f t="shared" si="1131"/>
        <v>310.16441205734168</v>
      </c>
      <c r="DT774" s="19">
        <f t="shared" si="1132"/>
        <v>292.10401511886403</v>
      </c>
      <c r="DU774" s="19">
        <f t="shared" si="1133"/>
        <v>85.120293887085182</v>
      </c>
      <c r="DV774" s="19">
        <f t="shared" si="1134"/>
        <v>63.10140335417799</v>
      </c>
      <c r="DX774" s="19">
        <f t="shared" si="1135"/>
        <v>87.362899133968199</v>
      </c>
      <c r="DZ774" s="68">
        <f t="shared" si="1136"/>
        <v>2647.3750320290478</v>
      </c>
      <c r="EA774" s="21">
        <f t="shared" si="1137"/>
        <v>2.6473750320290477</v>
      </c>
      <c r="EB774" s="92">
        <f t="shared" si="1086"/>
        <v>1200</v>
      </c>
    </row>
    <row r="775" spans="1:132" x14ac:dyDescent="0.3">
      <c r="A775" s="19">
        <f>'A. Thermody. result (all suite)'!C731</f>
        <v>1198</v>
      </c>
      <c r="B775" s="19" t="s">
        <v>1450</v>
      </c>
      <c r="C775" s="24">
        <f>'A. Thermody. result (all suite)'!G731</f>
        <v>100</v>
      </c>
      <c r="D775" s="19">
        <f>'A. Thermody. result (all suite)'!D731</f>
        <v>5000</v>
      </c>
      <c r="E775" s="61">
        <f>'A. Thermody. result (all suite)'!I731</f>
        <v>46.42</v>
      </c>
      <c r="F775" s="21">
        <f>'A. Thermody. result (all suite)'!J731</f>
        <v>2.94</v>
      </c>
      <c r="G775" s="21">
        <f>'A. Thermody. result (all suite)'!K731</f>
        <v>14.59</v>
      </c>
      <c r="H775" s="21">
        <f>'A. Thermody. result (all suite)'!L731</f>
        <v>1.63</v>
      </c>
      <c r="I775" s="21">
        <f>'A. Thermody. result (all suite)'!M731</f>
        <v>8.1300000000000008</v>
      </c>
      <c r="J775" s="21">
        <f>'A. Thermody. result (all suite)'!N731</f>
        <v>0.16</v>
      </c>
      <c r="K775" s="21">
        <f>'A. Thermody. result (all suite)'!O731</f>
        <v>6.1</v>
      </c>
      <c r="L775" s="21">
        <f>'A. Thermody. result (all suite)'!P731</f>
        <v>7.97</v>
      </c>
      <c r="M775" s="21">
        <f>'A. Thermody. result (all suite)'!Q731</f>
        <v>3.73</v>
      </c>
      <c r="N775" s="21">
        <f>'A. Thermody. result (all suite)'!R731</f>
        <v>4.26</v>
      </c>
      <c r="O775" s="21">
        <f>'A. Thermody. result (all suite)'!S731</f>
        <v>0.75</v>
      </c>
      <c r="P775" s="21">
        <f>'A. Thermody. result (all suite)'!T731</f>
        <v>3.32</v>
      </c>
      <c r="Q775" s="21">
        <f t="shared" si="1004"/>
        <v>99.999999999999986</v>
      </c>
      <c r="S775" s="19">
        <f t="shared" si="1005"/>
        <v>1471</v>
      </c>
      <c r="T775" s="19">
        <f t="shared" si="1006"/>
        <v>0.5</v>
      </c>
      <c r="V775" s="61">
        <f t="shared" si="1007"/>
        <v>44.878855999999999</v>
      </c>
      <c r="W775" s="21">
        <f t="shared" si="1008"/>
        <v>2.8423920000000003</v>
      </c>
      <c r="X775" s="21">
        <f t="shared" si="1009"/>
        <v>14.105612000000001</v>
      </c>
      <c r="Y775" s="21">
        <f t="shared" si="1010"/>
        <v>1.5758840000000001</v>
      </c>
      <c r="Z775" s="21">
        <f t="shared" si="1011"/>
        <v>7.8600840000000014</v>
      </c>
      <c r="AA775" s="21">
        <f t="shared" si="1012"/>
        <v>0.15468800000000002</v>
      </c>
      <c r="AB775" s="21">
        <f t="shared" si="1013"/>
        <v>5.8974799999999998</v>
      </c>
      <c r="AC775" s="21">
        <f t="shared" si="1014"/>
        <v>7.7053960000000004</v>
      </c>
      <c r="AD775" s="21">
        <f t="shared" si="1015"/>
        <v>3.6061640000000006</v>
      </c>
      <c r="AE775" s="21">
        <f t="shared" si="1016"/>
        <v>4.1185679999999998</v>
      </c>
      <c r="AF775" s="21">
        <f t="shared" si="1017"/>
        <v>0.72509999999999997</v>
      </c>
      <c r="AG775" s="21">
        <f t="shared" si="1018"/>
        <v>93.470224000000016</v>
      </c>
      <c r="AH775" s="21"/>
      <c r="AI775" s="61">
        <f t="shared" si="1019"/>
        <v>48.014067025237885</v>
      </c>
      <c r="AJ775" s="21">
        <f t="shared" si="1020"/>
        <v>3.0409598676044682</v>
      </c>
      <c r="AK775" s="21">
        <f t="shared" si="1021"/>
        <v>15.091021928009928</v>
      </c>
      <c r="AL775" s="21">
        <f t="shared" si="1022"/>
        <v>1.6859743483657423</v>
      </c>
      <c r="AM775" s="21">
        <f t="shared" si="1023"/>
        <v>8.4091849400082754</v>
      </c>
      <c r="AN775" s="21">
        <f t="shared" si="1024"/>
        <v>0.16549441456350847</v>
      </c>
      <c r="AO775" s="21">
        <f t="shared" si="1025"/>
        <v>6.3094745552337592</v>
      </c>
      <c r="AP775" s="21">
        <f t="shared" si="1026"/>
        <v>8.2436905254447659</v>
      </c>
      <c r="AQ775" s="21">
        <f t="shared" si="1027"/>
        <v>3.8580885395117912</v>
      </c>
      <c r="AR775" s="21">
        <f t="shared" si="1028"/>
        <v>4.4062887877534118</v>
      </c>
      <c r="AS775" s="21">
        <f t="shared" si="1029"/>
        <v>0.7757550682664458</v>
      </c>
      <c r="AT775" s="21">
        <f t="shared" si="1030"/>
        <v>100</v>
      </c>
      <c r="AU775" s="21"/>
      <c r="AV775" s="21">
        <f>AR775*'[1]diagram lines'!$G$39</f>
        <v>3.6576874527299972</v>
      </c>
      <c r="AW775" s="21">
        <f>AK775*'[1]diagram lines'!$G$40</f>
        <v>7.9871705308270666</v>
      </c>
      <c r="AX775" s="21">
        <f>AQ775*'[1]diagram lines'!$G$38</f>
        <v>2.8621315109188799</v>
      </c>
      <c r="AY775" s="21">
        <f>AP775*'[1]diagram lines'!$G$41</f>
        <v>5.8914163494788765</v>
      </c>
      <c r="AZ775" s="21">
        <f t="shared" si="1031"/>
        <v>8.264377327265203</v>
      </c>
      <c r="BA775" s="21">
        <f t="shared" si="1032"/>
        <v>0.64354355785832096</v>
      </c>
      <c r="BB775" s="21">
        <f t="shared" si="1033"/>
        <v>1.2250601704371515</v>
      </c>
      <c r="BC775" s="86">
        <f t="shared" si="1034"/>
        <v>0.81628643566393888</v>
      </c>
      <c r="BX775" s="61">
        <f t="shared" si="1087"/>
        <v>0.7726364846870839</v>
      </c>
      <c r="BY775" s="21">
        <f t="shared" si="1088"/>
        <v>3.6805207811717575E-2</v>
      </c>
      <c r="BZ775" s="21">
        <f t="shared" si="1089"/>
        <v>0.14309533150255002</v>
      </c>
      <c r="CA775" s="21">
        <f t="shared" si="1090"/>
        <v>1.0207276598409417E-2</v>
      </c>
      <c r="CB775" s="21">
        <f t="shared" si="1091"/>
        <v>0.11315240083507309</v>
      </c>
      <c r="CC775" s="21">
        <f t="shared" si="1092"/>
        <v>2.2554271215111362E-3</v>
      </c>
      <c r="CD775" s="21">
        <f t="shared" si="1093"/>
        <v>0.15136476426799009</v>
      </c>
      <c r="CE775" s="21">
        <f t="shared" si="1094"/>
        <v>0.14211840228245365</v>
      </c>
      <c r="CF775" s="21">
        <f t="shared" si="1095"/>
        <v>6.0170995321826098E-2</v>
      </c>
      <c r="CG775" s="21">
        <f t="shared" si="1096"/>
        <v>4.5222929936305729E-2</v>
      </c>
      <c r="CH775" s="21">
        <f t="shared" si="1097"/>
        <v>5.2837738826579496E-3</v>
      </c>
      <c r="CI775" s="21">
        <f t="shared" si="1098"/>
        <v>0.18423973362930077</v>
      </c>
      <c r="CJ775" s="21">
        <f t="shared" si="1099"/>
        <v>1.6665527278768792</v>
      </c>
      <c r="CL775" s="68">
        <f t="shared" si="1100"/>
        <v>0.4636135849547296</v>
      </c>
      <c r="CM775" s="19">
        <f t="shared" si="1101"/>
        <v>2.2084634464944845E-2</v>
      </c>
      <c r="CN775" s="19">
        <f t="shared" si="1102"/>
        <v>8.5863068782016688E-2</v>
      </c>
      <c r="CO775" s="19">
        <f t="shared" si="1103"/>
        <v>6.1247846693774123E-3</v>
      </c>
      <c r="CP775" s="19">
        <f t="shared" si="1104"/>
        <v>6.7896082099499294E-2</v>
      </c>
      <c r="CQ775" s="19">
        <f t="shared" si="1105"/>
        <v>1.353348792260812E-3</v>
      </c>
      <c r="CR775" s="19">
        <f t="shared" si="1106"/>
        <v>9.0825067659768957E-2</v>
      </c>
      <c r="CS775" s="19">
        <f t="shared" si="1107"/>
        <v>8.5276871175571353E-2</v>
      </c>
      <c r="CT775" s="19">
        <f t="shared" si="1108"/>
        <v>3.6105065453573441E-2</v>
      </c>
      <c r="CU775" s="19">
        <f t="shared" si="1109"/>
        <v>2.7135613041129464E-2</v>
      </c>
      <c r="CV775" s="19">
        <f t="shared" si="1110"/>
        <v>3.1704810740607434E-3</v>
      </c>
      <c r="CW775" s="19">
        <f t="shared" si="1111"/>
        <v>0.1105513978330675</v>
      </c>
      <c r="CX775" s="19">
        <f t="shared" si="1112"/>
        <v>1</v>
      </c>
      <c r="CZ775" s="68">
        <f t="shared" si="1113"/>
        <v>2.5805000000000001E-5</v>
      </c>
      <c r="DA775" s="19">
        <f t="shared" si="1114"/>
        <v>1.9832519999999998E-5</v>
      </c>
      <c r="DB775" s="19">
        <f t="shared" si="1115"/>
        <v>3.667E-5</v>
      </c>
      <c r="DC775" s="19">
        <f t="shared" si="1116"/>
        <v>4.1298819999999993E-5</v>
      </c>
      <c r="DD775" s="19">
        <f t="shared" si="1117"/>
        <v>1.3125159999999998E-5</v>
      </c>
      <c r="DE775" s="19">
        <f t="shared" si="1118"/>
        <v>1.3125159999999998E-5</v>
      </c>
      <c r="DF775" s="19">
        <f t="shared" si="1119"/>
        <v>1.1794459999999999E-5</v>
      </c>
      <c r="DG775" s="19">
        <f t="shared" si="1120"/>
        <v>1.6364519999999997E-5</v>
      </c>
      <c r="DH775" s="19">
        <f t="shared" si="1121"/>
        <v>2.6278639999999999E-5</v>
      </c>
      <c r="DI775" s="19">
        <f t="shared" si="1122"/>
        <v>4.0484839999999992E-5</v>
      </c>
      <c r="DJ775" s="19">
        <f t="shared" si="1123"/>
        <v>0</v>
      </c>
      <c r="DK775" s="19">
        <f t="shared" si="1124"/>
        <v>2.2784079999999996E-5</v>
      </c>
      <c r="DM775" s="68">
        <f t="shared" si="1125"/>
        <v>1079.3995033551696</v>
      </c>
      <c r="DN775" s="19">
        <f t="shared" si="1126"/>
        <v>88.95090493088091</v>
      </c>
      <c r="DO775" s="19">
        <f t="shared" si="1127"/>
        <v>238.7400734391716</v>
      </c>
      <c r="DP775" s="19">
        <f t="shared" si="1128"/>
        <v>23.682683036776332</v>
      </c>
      <c r="DQ775" s="19">
        <f t="shared" si="1129"/>
        <v>371.67802136118905</v>
      </c>
      <c r="DR775" s="19">
        <f t="shared" si="1130"/>
        <v>7.3146966073542723</v>
      </c>
      <c r="DS775" s="19">
        <f t="shared" si="1131"/>
        <v>310.33639748565759</v>
      </c>
      <c r="DT775" s="19">
        <f t="shared" si="1132"/>
        <v>292.23753189986888</v>
      </c>
      <c r="DU775" s="19">
        <f t="shared" si="1133"/>
        <v>85.170047135887458</v>
      </c>
      <c r="DV775" s="19">
        <f t="shared" si="1134"/>
        <v>63.139060163616712</v>
      </c>
      <c r="DX775" s="19">
        <f t="shared" si="1135"/>
        <v>87.435445668724682</v>
      </c>
      <c r="DZ775" s="68">
        <f t="shared" si="1136"/>
        <v>2648.0843650842971</v>
      </c>
      <c r="EA775" s="21">
        <f t="shared" si="1137"/>
        <v>2.6480843650842973</v>
      </c>
      <c r="EB775" s="92">
        <f t="shared" si="1086"/>
        <v>1198</v>
      </c>
    </row>
    <row r="776" spans="1:132" x14ac:dyDescent="0.3">
      <c r="A776" s="19">
        <f>'A. Thermody. result (all suite)'!C732</f>
        <v>1196</v>
      </c>
      <c r="B776" s="19" t="s">
        <v>1450</v>
      </c>
      <c r="C776" s="24">
        <f>'A. Thermody. result (all suite)'!G732</f>
        <v>100</v>
      </c>
      <c r="D776" s="19">
        <f>'A. Thermody. result (all suite)'!D732</f>
        <v>5000</v>
      </c>
      <c r="E776" s="61">
        <f>'A. Thermody. result (all suite)'!I732</f>
        <v>46.42</v>
      </c>
      <c r="F776" s="21">
        <f>'A. Thermody. result (all suite)'!J732</f>
        <v>2.94</v>
      </c>
      <c r="G776" s="21">
        <f>'A. Thermody. result (all suite)'!K732</f>
        <v>14.59</v>
      </c>
      <c r="H776" s="21">
        <f>'A. Thermody. result (all suite)'!L732</f>
        <v>1.63</v>
      </c>
      <c r="I776" s="21">
        <f>'A. Thermody. result (all suite)'!M732</f>
        <v>8.1300000000000008</v>
      </c>
      <c r="J776" s="21">
        <f>'A. Thermody. result (all suite)'!N732</f>
        <v>0.16</v>
      </c>
      <c r="K776" s="21">
        <f>'A. Thermody. result (all suite)'!O732</f>
        <v>6.1</v>
      </c>
      <c r="L776" s="21">
        <f>'A. Thermody. result (all suite)'!P732</f>
        <v>7.97</v>
      </c>
      <c r="M776" s="21">
        <f>'A. Thermody. result (all suite)'!Q732</f>
        <v>3.73</v>
      </c>
      <c r="N776" s="21">
        <f>'A. Thermody. result (all suite)'!R732</f>
        <v>4.26</v>
      </c>
      <c r="O776" s="21">
        <f>'A. Thermody. result (all suite)'!S732</f>
        <v>0.75</v>
      </c>
      <c r="P776" s="21">
        <f>'A. Thermody. result (all suite)'!T732</f>
        <v>3.32</v>
      </c>
      <c r="Q776" s="21">
        <f t="shared" si="1004"/>
        <v>99.999999999999986</v>
      </c>
      <c r="S776" s="19">
        <f t="shared" si="1005"/>
        <v>1469</v>
      </c>
      <c r="T776" s="19">
        <f t="shared" si="1006"/>
        <v>0.5</v>
      </c>
      <c r="V776" s="61">
        <f t="shared" si="1007"/>
        <v>44.878855999999999</v>
      </c>
      <c r="W776" s="21">
        <f t="shared" si="1008"/>
        <v>2.8423920000000003</v>
      </c>
      <c r="X776" s="21">
        <f t="shared" si="1009"/>
        <v>14.105612000000001</v>
      </c>
      <c r="Y776" s="21">
        <f t="shared" si="1010"/>
        <v>1.5758840000000001</v>
      </c>
      <c r="Z776" s="21">
        <f t="shared" si="1011"/>
        <v>7.8600840000000014</v>
      </c>
      <c r="AA776" s="21">
        <f t="shared" si="1012"/>
        <v>0.15468800000000002</v>
      </c>
      <c r="AB776" s="21">
        <f t="shared" si="1013"/>
        <v>5.8974799999999998</v>
      </c>
      <c r="AC776" s="21">
        <f t="shared" si="1014"/>
        <v>7.7053960000000004</v>
      </c>
      <c r="AD776" s="21">
        <f t="shared" si="1015"/>
        <v>3.6061640000000006</v>
      </c>
      <c r="AE776" s="21">
        <f t="shared" si="1016"/>
        <v>4.1185679999999998</v>
      </c>
      <c r="AF776" s="21">
        <f t="shared" si="1017"/>
        <v>0.72509999999999997</v>
      </c>
      <c r="AG776" s="21">
        <f t="shared" si="1018"/>
        <v>93.470224000000016</v>
      </c>
      <c r="AH776" s="21"/>
      <c r="AI776" s="61">
        <f t="shared" si="1019"/>
        <v>48.014067025237885</v>
      </c>
      <c r="AJ776" s="21">
        <f t="shared" si="1020"/>
        <v>3.0409598676044682</v>
      </c>
      <c r="AK776" s="21">
        <f t="shared" si="1021"/>
        <v>15.091021928009928</v>
      </c>
      <c r="AL776" s="21">
        <f t="shared" si="1022"/>
        <v>1.6859743483657423</v>
      </c>
      <c r="AM776" s="21">
        <f t="shared" si="1023"/>
        <v>8.4091849400082754</v>
      </c>
      <c r="AN776" s="21">
        <f t="shared" si="1024"/>
        <v>0.16549441456350847</v>
      </c>
      <c r="AO776" s="21">
        <f t="shared" si="1025"/>
        <v>6.3094745552337592</v>
      </c>
      <c r="AP776" s="21">
        <f t="shared" si="1026"/>
        <v>8.2436905254447659</v>
      </c>
      <c r="AQ776" s="21">
        <f t="shared" si="1027"/>
        <v>3.8580885395117912</v>
      </c>
      <c r="AR776" s="21">
        <f t="shared" si="1028"/>
        <v>4.4062887877534118</v>
      </c>
      <c r="AS776" s="21">
        <f t="shared" si="1029"/>
        <v>0.7757550682664458</v>
      </c>
      <c r="AT776" s="21">
        <f t="shared" si="1030"/>
        <v>100</v>
      </c>
      <c r="AU776" s="21"/>
      <c r="AV776" s="21">
        <f>AR776*'[1]diagram lines'!$G$39</f>
        <v>3.6576874527299972</v>
      </c>
      <c r="AW776" s="21">
        <f>AK776*'[1]diagram lines'!$G$40</f>
        <v>7.9871705308270666</v>
      </c>
      <c r="AX776" s="21">
        <f>AQ776*'[1]diagram lines'!$G$38</f>
        <v>2.8621315109188799</v>
      </c>
      <c r="AY776" s="21">
        <f>AP776*'[1]diagram lines'!$G$41</f>
        <v>5.8914163494788765</v>
      </c>
      <c r="AZ776" s="21">
        <f t="shared" si="1031"/>
        <v>8.264377327265203</v>
      </c>
      <c r="BA776" s="21">
        <f t="shared" si="1032"/>
        <v>0.64354355785832096</v>
      </c>
      <c r="BB776" s="21">
        <f t="shared" si="1033"/>
        <v>1.2250601704371515</v>
      </c>
      <c r="BC776" s="86">
        <f t="shared" si="1034"/>
        <v>0.81628643566393888</v>
      </c>
      <c r="BX776" s="61">
        <f t="shared" si="1087"/>
        <v>0.7726364846870839</v>
      </c>
      <c r="BY776" s="21">
        <f t="shared" si="1088"/>
        <v>3.6805207811717575E-2</v>
      </c>
      <c r="BZ776" s="21">
        <f t="shared" si="1089"/>
        <v>0.14309533150255002</v>
      </c>
      <c r="CA776" s="21">
        <f t="shared" si="1090"/>
        <v>1.0207276598409417E-2</v>
      </c>
      <c r="CB776" s="21">
        <f t="shared" si="1091"/>
        <v>0.11315240083507309</v>
      </c>
      <c r="CC776" s="21">
        <f t="shared" si="1092"/>
        <v>2.2554271215111362E-3</v>
      </c>
      <c r="CD776" s="21">
        <f t="shared" si="1093"/>
        <v>0.15136476426799009</v>
      </c>
      <c r="CE776" s="21">
        <f t="shared" si="1094"/>
        <v>0.14211840228245365</v>
      </c>
      <c r="CF776" s="21">
        <f t="shared" si="1095"/>
        <v>6.0170995321826098E-2</v>
      </c>
      <c r="CG776" s="21">
        <f t="shared" si="1096"/>
        <v>4.5222929936305729E-2</v>
      </c>
      <c r="CH776" s="21">
        <f t="shared" si="1097"/>
        <v>5.2837738826579496E-3</v>
      </c>
      <c r="CI776" s="21">
        <f t="shared" si="1098"/>
        <v>0.18423973362930077</v>
      </c>
      <c r="CJ776" s="21">
        <f t="shared" si="1099"/>
        <v>1.6665527278768792</v>
      </c>
      <c r="CL776" s="68">
        <f t="shared" si="1100"/>
        <v>0.4636135849547296</v>
      </c>
      <c r="CM776" s="19">
        <f t="shared" si="1101"/>
        <v>2.2084634464944845E-2</v>
      </c>
      <c r="CN776" s="19">
        <f t="shared" si="1102"/>
        <v>8.5863068782016688E-2</v>
      </c>
      <c r="CO776" s="19">
        <f t="shared" si="1103"/>
        <v>6.1247846693774123E-3</v>
      </c>
      <c r="CP776" s="19">
        <f t="shared" si="1104"/>
        <v>6.7896082099499294E-2</v>
      </c>
      <c r="CQ776" s="19">
        <f t="shared" si="1105"/>
        <v>1.353348792260812E-3</v>
      </c>
      <c r="CR776" s="19">
        <f t="shared" si="1106"/>
        <v>9.0825067659768957E-2</v>
      </c>
      <c r="CS776" s="19">
        <f t="shared" si="1107"/>
        <v>8.5276871175571353E-2</v>
      </c>
      <c r="CT776" s="19">
        <f t="shared" si="1108"/>
        <v>3.6105065453573441E-2</v>
      </c>
      <c r="CU776" s="19">
        <f t="shared" si="1109"/>
        <v>2.7135613041129464E-2</v>
      </c>
      <c r="CV776" s="19">
        <f t="shared" si="1110"/>
        <v>3.1704810740607434E-3</v>
      </c>
      <c r="CW776" s="19">
        <f t="shared" si="1111"/>
        <v>0.1105513978330675</v>
      </c>
      <c r="CX776" s="19">
        <f t="shared" si="1112"/>
        <v>1</v>
      </c>
      <c r="CZ776" s="68">
        <f t="shared" si="1113"/>
        <v>2.5805000000000001E-5</v>
      </c>
      <c r="DA776" s="19">
        <f t="shared" si="1114"/>
        <v>1.9818039999999995E-5</v>
      </c>
      <c r="DB776" s="19">
        <f t="shared" si="1115"/>
        <v>3.667E-5</v>
      </c>
      <c r="DC776" s="19">
        <f t="shared" si="1116"/>
        <v>4.1280639999999995E-5</v>
      </c>
      <c r="DD776" s="19">
        <f t="shared" si="1117"/>
        <v>1.3119319999999998E-5</v>
      </c>
      <c r="DE776" s="19">
        <f t="shared" si="1118"/>
        <v>1.3119319999999998E-5</v>
      </c>
      <c r="DF776" s="19">
        <f t="shared" si="1119"/>
        <v>1.1787919999999999E-5</v>
      </c>
      <c r="DG776" s="19">
        <f t="shared" si="1120"/>
        <v>1.6357039999999999E-5</v>
      </c>
      <c r="DH776" s="19">
        <f t="shared" si="1121"/>
        <v>2.6263279999999998E-5</v>
      </c>
      <c r="DI776" s="19">
        <f t="shared" si="1122"/>
        <v>4.0460679999999996E-5</v>
      </c>
      <c r="DJ776" s="19">
        <f t="shared" si="1123"/>
        <v>0</v>
      </c>
      <c r="DK776" s="19">
        <f t="shared" si="1124"/>
        <v>2.2765159999999997E-5</v>
      </c>
      <c r="DM776" s="68">
        <f t="shared" si="1125"/>
        <v>1079.3995033551696</v>
      </c>
      <c r="DN776" s="19">
        <f t="shared" si="1126"/>
        <v>89.015896680993407</v>
      </c>
      <c r="DO776" s="19">
        <f t="shared" si="1127"/>
        <v>238.7400734391716</v>
      </c>
      <c r="DP776" s="19">
        <f t="shared" si="1128"/>
        <v>23.693112893910538</v>
      </c>
      <c r="DQ776" s="19">
        <f t="shared" si="1129"/>
        <v>371.84347198246746</v>
      </c>
      <c r="DR776" s="19">
        <f t="shared" si="1130"/>
        <v>7.3179527081420384</v>
      </c>
      <c r="DS776" s="19">
        <f t="shared" si="1131"/>
        <v>310.50857375081341</v>
      </c>
      <c r="DT776" s="19">
        <f t="shared" si="1132"/>
        <v>292.37117079410706</v>
      </c>
      <c r="DU776" s="19">
        <f t="shared" si="1133"/>
        <v>85.219858580764395</v>
      </c>
      <c r="DV776" s="19">
        <f t="shared" si="1134"/>
        <v>63.17676194454458</v>
      </c>
      <c r="DX776" s="19">
        <f t="shared" si="1135"/>
        <v>87.50811278953789</v>
      </c>
      <c r="DZ776" s="68">
        <f t="shared" si="1136"/>
        <v>2648.7944889196215</v>
      </c>
      <c r="EA776" s="21">
        <f t="shared" si="1137"/>
        <v>2.6487944889196213</v>
      </c>
      <c r="EB776" s="92">
        <f t="shared" si="1086"/>
        <v>1196</v>
      </c>
    </row>
    <row r="777" spans="1:132" x14ac:dyDescent="0.3">
      <c r="A777" s="19">
        <f>'A. Thermody. result (all suite)'!C733</f>
        <v>1194</v>
      </c>
      <c r="B777" s="19" t="s">
        <v>1450</v>
      </c>
      <c r="C777" s="24">
        <f>'A. Thermody. result (all suite)'!G733</f>
        <v>100</v>
      </c>
      <c r="D777" s="19">
        <f>'A. Thermody. result (all suite)'!D733</f>
        <v>5000</v>
      </c>
      <c r="E777" s="61">
        <f>'A. Thermody. result (all suite)'!I733</f>
        <v>46.42</v>
      </c>
      <c r="F777" s="21">
        <f>'A. Thermody. result (all suite)'!J733</f>
        <v>2.94</v>
      </c>
      <c r="G777" s="21">
        <f>'A. Thermody. result (all suite)'!K733</f>
        <v>14.59</v>
      </c>
      <c r="H777" s="21">
        <f>'A. Thermody. result (all suite)'!L733</f>
        <v>1.63</v>
      </c>
      <c r="I777" s="21">
        <f>'A. Thermody. result (all suite)'!M733</f>
        <v>8.1300000000000008</v>
      </c>
      <c r="J777" s="21">
        <f>'A. Thermody. result (all suite)'!N733</f>
        <v>0.16</v>
      </c>
      <c r="K777" s="21">
        <f>'A. Thermody. result (all suite)'!O733</f>
        <v>6.1</v>
      </c>
      <c r="L777" s="21">
        <f>'A. Thermody. result (all suite)'!P733</f>
        <v>7.97</v>
      </c>
      <c r="M777" s="21">
        <f>'A. Thermody. result (all suite)'!Q733</f>
        <v>3.73</v>
      </c>
      <c r="N777" s="21">
        <f>'A. Thermody. result (all suite)'!R733</f>
        <v>4.26</v>
      </c>
      <c r="O777" s="21">
        <f>'A. Thermody. result (all suite)'!S733</f>
        <v>0.75</v>
      </c>
      <c r="P777" s="21">
        <f>'A. Thermody. result (all suite)'!T733</f>
        <v>3.32</v>
      </c>
      <c r="Q777" s="21">
        <f t="shared" si="1004"/>
        <v>99.999999999999986</v>
      </c>
      <c r="S777" s="19">
        <f t="shared" si="1005"/>
        <v>1467</v>
      </c>
      <c r="T777" s="19">
        <f t="shared" si="1006"/>
        <v>0.5</v>
      </c>
      <c r="V777" s="61">
        <f t="shared" si="1007"/>
        <v>44.878855999999999</v>
      </c>
      <c r="W777" s="21">
        <f t="shared" si="1008"/>
        <v>2.8423920000000003</v>
      </c>
      <c r="X777" s="21">
        <f t="shared" si="1009"/>
        <v>14.105612000000001</v>
      </c>
      <c r="Y777" s="21">
        <f t="shared" si="1010"/>
        <v>1.5758840000000001</v>
      </c>
      <c r="Z777" s="21">
        <f t="shared" si="1011"/>
        <v>7.8600840000000014</v>
      </c>
      <c r="AA777" s="21">
        <f t="shared" si="1012"/>
        <v>0.15468800000000002</v>
      </c>
      <c r="AB777" s="21">
        <f t="shared" si="1013"/>
        <v>5.8974799999999998</v>
      </c>
      <c r="AC777" s="21">
        <f t="shared" si="1014"/>
        <v>7.7053960000000004</v>
      </c>
      <c r="AD777" s="21">
        <f t="shared" si="1015"/>
        <v>3.6061640000000006</v>
      </c>
      <c r="AE777" s="21">
        <f t="shared" si="1016"/>
        <v>4.1185679999999998</v>
      </c>
      <c r="AF777" s="21">
        <f t="shared" si="1017"/>
        <v>0.72509999999999997</v>
      </c>
      <c r="AG777" s="21">
        <f t="shared" si="1018"/>
        <v>93.470224000000016</v>
      </c>
      <c r="AH777" s="21"/>
      <c r="AI777" s="61">
        <f t="shared" si="1019"/>
        <v>48.014067025237885</v>
      </c>
      <c r="AJ777" s="21">
        <f t="shared" si="1020"/>
        <v>3.0409598676044682</v>
      </c>
      <c r="AK777" s="21">
        <f t="shared" si="1021"/>
        <v>15.091021928009928</v>
      </c>
      <c r="AL777" s="21">
        <f t="shared" si="1022"/>
        <v>1.6859743483657423</v>
      </c>
      <c r="AM777" s="21">
        <f t="shared" si="1023"/>
        <v>8.4091849400082754</v>
      </c>
      <c r="AN777" s="21">
        <f t="shared" si="1024"/>
        <v>0.16549441456350847</v>
      </c>
      <c r="AO777" s="21">
        <f t="shared" si="1025"/>
        <v>6.3094745552337592</v>
      </c>
      <c r="AP777" s="21">
        <f t="shared" si="1026"/>
        <v>8.2436905254447659</v>
      </c>
      <c r="AQ777" s="21">
        <f t="shared" si="1027"/>
        <v>3.8580885395117912</v>
      </c>
      <c r="AR777" s="21">
        <f t="shared" si="1028"/>
        <v>4.4062887877534118</v>
      </c>
      <c r="AS777" s="21">
        <f t="shared" si="1029"/>
        <v>0.7757550682664458</v>
      </c>
      <c r="AT777" s="21">
        <f t="shared" si="1030"/>
        <v>100</v>
      </c>
      <c r="AU777" s="21"/>
      <c r="AV777" s="21">
        <f>AR777*'[1]diagram lines'!$G$39</f>
        <v>3.6576874527299972</v>
      </c>
      <c r="AW777" s="21">
        <f>AK777*'[1]diagram lines'!$G$40</f>
        <v>7.9871705308270666</v>
      </c>
      <c r="AX777" s="21">
        <f>AQ777*'[1]diagram lines'!$G$38</f>
        <v>2.8621315109188799</v>
      </c>
      <c r="AY777" s="21">
        <f>AP777*'[1]diagram lines'!$G$41</f>
        <v>5.8914163494788765</v>
      </c>
      <c r="AZ777" s="21">
        <f t="shared" si="1031"/>
        <v>8.264377327265203</v>
      </c>
      <c r="BA777" s="21">
        <f t="shared" si="1032"/>
        <v>0.64354355785832096</v>
      </c>
      <c r="BB777" s="21">
        <f t="shared" si="1033"/>
        <v>1.2250601704371515</v>
      </c>
      <c r="BC777" s="86">
        <f t="shared" si="1034"/>
        <v>0.81628643566393888</v>
      </c>
      <c r="BX777" s="61">
        <f t="shared" si="1087"/>
        <v>0.7726364846870839</v>
      </c>
      <c r="BY777" s="21">
        <f t="shared" si="1088"/>
        <v>3.6805207811717575E-2</v>
      </c>
      <c r="BZ777" s="21">
        <f t="shared" si="1089"/>
        <v>0.14309533150255002</v>
      </c>
      <c r="CA777" s="21">
        <f t="shared" si="1090"/>
        <v>1.0207276598409417E-2</v>
      </c>
      <c r="CB777" s="21">
        <f t="shared" si="1091"/>
        <v>0.11315240083507309</v>
      </c>
      <c r="CC777" s="21">
        <f t="shared" si="1092"/>
        <v>2.2554271215111362E-3</v>
      </c>
      <c r="CD777" s="21">
        <f t="shared" si="1093"/>
        <v>0.15136476426799009</v>
      </c>
      <c r="CE777" s="21">
        <f t="shared" si="1094"/>
        <v>0.14211840228245365</v>
      </c>
      <c r="CF777" s="21">
        <f t="shared" si="1095"/>
        <v>6.0170995321826098E-2</v>
      </c>
      <c r="CG777" s="21">
        <f t="shared" si="1096"/>
        <v>4.5222929936305729E-2</v>
      </c>
      <c r="CH777" s="21">
        <f t="shared" si="1097"/>
        <v>5.2837738826579496E-3</v>
      </c>
      <c r="CI777" s="21">
        <f t="shared" si="1098"/>
        <v>0.18423973362930077</v>
      </c>
      <c r="CJ777" s="21">
        <f t="shared" si="1099"/>
        <v>1.6665527278768792</v>
      </c>
      <c r="CL777" s="68">
        <f t="shared" si="1100"/>
        <v>0.4636135849547296</v>
      </c>
      <c r="CM777" s="19">
        <f t="shared" si="1101"/>
        <v>2.2084634464944845E-2</v>
      </c>
      <c r="CN777" s="19">
        <f t="shared" si="1102"/>
        <v>8.5863068782016688E-2</v>
      </c>
      <c r="CO777" s="19">
        <f t="shared" si="1103"/>
        <v>6.1247846693774123E-3</v>
      </c>
      <c r="CP777" s="19">
        <f t="shared" si="1104"/>
        <v>6.7896082099499294E-2</v>
      </c>
      <c r="CQ777" s="19">
        <f t="shared" si="1105"/>
        <v>1.353348792260812E-3</v>
      </c>
      <c r="CR777" s="19">
        <f t="shared" si="1106"/>
        <v>9.0825067659768957E-2</v>
      </c>
      <c r="CS777" s="19">
        <f t="shared" si="1107"/>
        <v>8.5276871175571353E-2</v>
      </c>
      <c r="CT777" s="19">
        <f t="shared" si="1108"/>
        <v>3.6105065453573441E-2</v>
      </c>
      <c r="CU777" s="19">
        <f t="shared" si="1109"/>
        <v>2.7135613041129464E-2</v>
      </c>
      <c r="CV777" s="19">
        <f t="shared" si="1110"/>
        <v>3.1704810740607434E-3</v>
      </c>
      <c r="CW777" s="19">
        <f t="shared" si="1111"/>
        <v>0.1105513978330675</v>
      </c>
      <c r="CX777" s="19">
        <f t="shared" si="1112"/>
        <v>1</v>
      </c>
      <c r="CZ777" s="68">
        <f t="shared" si="1113"/>
        <v>2.5805000000000001E-5</v>
      </c>
      <c r="DA777" s="19">
        <f t="shared" si="1114"/>
        <v>1.9803559999999998E-5</v>
      </c>
      <c r="DB777" s="19">
        <f t="shared" si="1115"/>
        <v>3.667E-5</v>
      </c>
      <c r="DC777" s="19">
        <f t="shared" si="1116"/>
        <v>4.1262459999999991E-5</v>
      </c>
      <c r="DD777" s="19">
        <f t="shared" si="1117"/>
        <v>1.3113479999999998E-5</v>
      </c>
      <c r="DE777" s="19">
        <f t="shared" si="1118"/>
        <v>1.3113479999999998E-5</v>
      </c>
      <c r="DF777" s="19">
        <f t="shared" si="1119"/>
        <v>1.1781379999999999E-5</v>
      </c>
      <c r="DG777" s="19">
        <f t="shared" si="1120"/>
        <v>1.6349559999999997E-5</v>
      </c>
      <c r="DH777" s="19">
        <f t="shared" si="1121"/>
        <v>2.6247920000000001E-5</v>
      </c>
      <c r="DI777" s="19">
        <f t="shared" si="1122"/>
        <v>4.0436519999999993E-5</v>
      </c>
      <c r="DJ777" s="19">
        <f t="shared" si="1123"/>
        <v>0</v>
      </c>
      <c r="DK777" s="19">
        <f t="shared" si="1124"/>
        <v>2.2746239999999995E-5</v>
      </c>
      <c r="DM777" s="68">
        <f t="shared" si="1125"/>
        <v>1079.3995033551696</v>
      </c>
      <c r="DN777" s="19">
        <f t="shared" si="1126"/>
        <v>89.080983472658161</v>
      </c>
      <c r="DO777" s="19">
        <f t="shared" si="1127"/>
        <v>238.7400734391716</v>
      </c>
      <c r="DP777" s="19">
        <f t="shared" si="1128"/>
        <v>23.703551941713588</v>
      </c>
      <c r="DQ777" s="19">
        <f t="shared" si="1129"/>
        <v>372.00906996838557</v>
      </c>
      <c r="DR777" s="19">
        <f t="shared" si="1130"/>
        <v>7.3212117090949169</v>
      </c>
      <c r="DS777" s="19">
        <f t="shared" si="1131"/>
        <v>310.68094117061747</v>
      </c>
      <c r="DT777" s="19">
        <f t="shared" si="1132"/>
        <v>292.50493196918092</v>
      </c>
      <c r="DU777" s="19">
        <f t="shared" si="1133"/>
        <v>85.269728323883101</v>
      </c>
      <c r="DV777" s="19">
        <f t="shared" si="1134"/>
        <v>63.214508777570281</v>
      </c>
      <c r="DX777" s="19">
        <f t="shared" si="1135"/>
        <v>87.580900797313163</v>
      </c>
      <c r="DZ777" s="68">
        <f t="shared" si="1136"/>
        <v>2649.5054049247578</v>
      </c>
      <c r="EA777" s="21">
        <f t="shared" si="1137"/>
        <v>2.6495054049247577</v>
      </c>
      <c r="EB777" s="92">
        <f t="shared" si="1086"/>
        <v>1194</v>
      </c>
    </row>
    <row r="778" spans="1:132" x14ac:dyDescent="0.3">
      <c r="A778" s="19">
        <f>'A. Thermody. result (all suite)'!C734</f>
        <v>1192</v>
      </c>
      <c r="B778" s="19" t="s">
        <v>1450</v>
      </c>
      <c r="C778" s="24">
        <f>'A. Thermody. result (all suite)'!G734</f>
        <v>100</v>
      </c>
      <c r="D778" s="19">
        <f>'A. Thermody. result (all suite)'!D734</f>
        <v>5000</v>
      </c>
      <c r="E778" s="61">
        <f>'A. Thermody. result (all suite)'!I734</f>
        <v>46.42</v>
      </c>
      <c r="F778" s="21">
        <f>'A. Thermody. result (all suite)'!J734</f>
        <v>2.94</v>
      </c>
      <c r="G778" s="21">
        <f>'A. Thermody. result (all suite)'!K734</f>
        <v>14.59</v>
      </c>
      <c r="H778" s="21">
        <f>'A. Thermody. result (all suite)'!L734</f>
        <v>1.63</v>
      </c>
      <c r="I778" s="21">
        <f>'A. Thermody. result (all suite)'!M734</f>
        <v>8.1300000000000008</v>
      </c>
      <c r="J778" s="21">
        <f>'A. Thermody. result (all suite)'!N734</f>
        <v>0.16</v>
      </c>
      <c r="K778" s="21">
        <f>'A. Thermody. result (all suite)'!O734</f>
        <v>6.1</v>
      </c>
      <c r="L778" s="21">
        <f>'A. Thermody. result (all suite)'!P734</f>
        <v>7.97</v>
      </c>
      <c r="M778" s="21">
        <f>'A. Thermody. result (all suite)'!Q734</f>
        <v>3.73</v>
      </c>
      <c r="N778" s="21">
        <f>'A. Thermody. result (all suite)'!R734</f>
        <v>4.26</v>
      </c>
      <c r="O778" s="21">
        <f>'A. Thermody. result (all suite)'!S734</f>
        <v>0.75</v>
      </c>
      <c r="P778" s="21">
        <f>'A. Thermody. result (all suite)'!T734</f>
        <v>3.32</v>
      </c>
      <c r="Q778" s="21">
        <f t="shared" si="1004"/>
        <v>99.999999999999986</v>
      </c>
      <c r="S778" s="19">
        <f t="shared" si="1005"/>
        <v>1465</v>
      </c>
      <c r="T778" s="19">
        <f t="shared" si="1006"/>
        <v>0.5</v>
      </c>
      <c r="V778" s="61">
        <f t="shared" si="1007"/>
        <v>44.878855999999999</v>
      </c>
      <c r="W778" s="21">
        <f t="shared" si="1008"/>
        <v>2.8423920000000003</v>
      </c>
      <c r="X778" s="21">
        <f t="shared" si="1009"/>
        <v>14.105612000000001</v>
      </c>
      <c r="Y778" s="21">
        <f t="shared" si="1010"/>
        <v>1.5758840000000001</v>
      </c>
      <c r="Z778" s="21">
        <f t="shared" si="1011"/>
        <v>7.8600840000000014</v>
      </c>
      <c r="AA778" s="21">
        <f t="shared" si="1012"/>
        <v>0.15468800000000002</v>
      </c>
      <c r="AB778" s="21">
        <f t="shared" si="1013"/>
        <v>5.8974799999999998</v>
      </c>
      <c r="AC778" s="21">
        <f t="shared" si="1014"/>
        <v>7.7053960000000004</v>
      </c>
      <c r="AD778" s="21">
        <f t="shared" si="1015"/>
        <v>3.6061640000000006</v>
      </c>
      <c r="AE778" s="21">
        <f t="shared" si="1016"/>
        <v>4.1185679999999998</v>
      </c>
      <c r="AF778" s="21">
        <f t="shared" si="1017"/>
        <v>0.72509999999999997</v>
      </c>
      <c r="AG778" s="21">
        <f t="shared" si="1018"/>
        <v>93.470224000000016</v>
      </c>
      <c r="AH778" s="21"/>
      <c r="AI778" s="61">
        <f t="shared" si="1019"/>
        <v>48.014067025237885</v>
      </c>
      <c r="AJ778" s="21">
        <f t="shared" si="1020"/>
        <v>3.0409598676044682</v>
      </c>
      <c r="AK778" s="21">
        <f t="shared" si="1021"/>
        <v>15.091021928009928</v>
      </c>
      <c r="AL778" s="21">
        <f t="shared" si="1022"/>
        <v>1.6859743483657423</v>
      </c>
      <c r="AM778" s="21">
        <f t="shared" si="1023"/>
        <v>8.4091849400082754</v>
      </c>
      <c r="AN778" s="21">
        <f t="shared" si="1024"/>
        <v>0.16549441456350847</v>
      </c>
      <c r="AO778" s="21">
        <f t="shared" si="1025"/>
        <v>6.3094745552337592</v>
      </c>
      <c r="AP778" s="21">
        <f t="shared" si="1026"/>
        <v>8.2436905254447659</v>
      </c>
      <c r="AQ778" s="21">
        <f t="shared" si="1027"/>
        <v>3.8580885395117912</v>
      </c>
      <c r="AR778" s="21">
        <f t="shared" si="1028"/>
        <v>4.4062887877534118</v>
      </c>
      <c r="AS778" s="21">
        <f t="shared" si="1029"/>
        <v>0.7757550682664458</v>
      </c>
      <c r="AT778" s="21">
        <f t="shared" si="1030"/>
        <v>100</v>
      </c>
      <c r="AU778" s="21"/>
      <c r="AV778" s="21">
        <f>AR778*'[1]diagram lines'!$G$39</f>
        <v>3.6576874527299972</v>
      </c>
      <c r="AW778" s="21">
        <f>AK778*'[1]diagram lines'!$G$40</f>
        <v>7.9871705308270666</v>
      </c>
      <c r="AX778" s="21">
        <f>AQ778*'[1]diagram lines'!$G$38</f>
        <v>2.8621315109188799</v>
      </c>
      <c r="AY778" s="21">
        <f>AP778*'[1]diagram lines'!$G$41</f>
        <v>5.8914163494788765</v>
      </c>
      <c r="AZ778" s="21">
        <f t="shared" si="1031"/>
        <v>8.264377327265203</v>
      </c>
      <c r="BA778" s="21">
        <f t="shared" si="1032"/>
        <v>0.64354355785832096</v>
      </c>
      <c r="BB778" s="21">
        <f t="shared" si="1033"/>
        <v>1.2250601704371515</v>
      </c>
      <c r="BC778" s="86">
        <f t="shared" si="1034"/>
        <v>0.81628643566393888</v>
      </c>
      <c r="BX778" s="61">
        <f t="shared" si="1087"/>
        <v>0.7726364846870839</v>
      </c>
      <c r="BY778" s="21">
        <f t="shared" si="1088"/>
        <v>3.6805207811717575E-2</v>
      </c>
      <c r="BZ778" s="21">
        <f t="shared" si="1089"/>
        <v>0.14309533150255002</v>
      </c>
      <c r="CA778" s="21">
        <f t="shared" si="1090"/>
        <v>1.0207276598409417E-2</v>
      </c>
      <c r="CB778" s="21">
        <f t="shared" si="1091"/>
        <v>0.11315240083507309</v>
      </c>
      <c r="CC778" s="21">
        <f t="shared" si="1092"/>
        <v>2.2554271215111362E-3</v>
      </c>
      <c r="CD778" s="21">
        <f t="shared" si="1093"/>
        <v>0.15136476426799009</v>
      </c>
      <c r="CE778" s="21">
        <f t="shared" si="1094"/>
        <v>0.14211840228245365</v>
      </c>
      <c r="CF778" s="21">
        <f t="shared" si="1095"/>
        <v>6.0170995321826098E-2</v>
      </c>
      <c r="CG778" s="21">
        <f t="shared" si="1096"/>
        <v>4.5222929936305729E-2</v>
      </c>
      <c r="CH778" s="21">
        <f t="shared" si="1097"/>
        <v>5.2837738826579496E-3</v>
      </c>
      <c r="CI778" s="21">
        <f t="shared" si="1098"/>
        <v>0.18423973362930077</v>
      </c>
      <c r="CJ778" s="21">
        <f t="shared" si="1099"/>
        <v>1.6665527278768792</v>
      </c>
      <c r="CL778" s="68">
        <f t="shared" si="1100"/>
        <v>0.4636135849547296</v>
      </c>
      <c r="CM778" s="19">
        <f t="shared" si="1101"/>
        <v>2.2084634464944845E-2</v>
      </c>
      <c r="CN778" s="19">
        <f t="shared" si="1102"/>
        <v>8.5863068782016688E-2</v>
      </c>
      <c r="CO778" s="19">
        <f t="shared" si="1103"/>
        <v>6.1247846693774123E-3</v>
      </c>
      <c r="CP778" s="19">
        <f t="shared" si="1104"/>
        <v>6.7896082099499294E-2</v>
      </c>
      <c r="CQ778" s="19">
        <f t="shared" si="1105"/>
        <v>1.353348792260812E-3</v>
      </c>
      <c r="CR778" s="19">
        <f t="shared" si="1106"/>
        <v>9.0825067659768957E-2</v>
      </c>
      <c r="CS778" s="19">
        <f t="shared" si="1107"/>
        <v>8.5276871175571353E-2</v>
      </c>
      <c r="CT778" s="19">
        <f t="shared" si="1108"/>
        <v>3.6105065453573441E-2</v>
      </c>
      <c r="CU778" s="19">
        <f t="shared" si="1109"/>
        <v>2.7135613041129464E-2</v>
      </c>
      <c r="CV778" s="19">
        <f t="shared" si="1110"/>
        <v>3.1704810740607434E-3</v>
      </c>
      <c r="CW778" s="19">
        <f t="shared" si="1111"/>
        <v>0.1105513978330675</v>
      </c>
      <c r="CX778" s="19">
        <f t="shared" si="1112"/>
        <v>1</v>
      </c>
      <c r="CZ778" s="68">
        <f t="shared" si="1113"/>
        <v>2.5805000000000001E-5</v>
      </c>
      <c r="DA778" s="19">
        <f t="shared" si="1114"/>
        <v>1.9789079999999995E-5</v>
      </c>
      <c r="DB778" s="19">
        <f t="shared" si="1115"/>
        <v>3.667E-5</v>
      </c>
      <c r="DC778" s="19">
        <f t="shared" si="1116"/>
        <v>4.1244279999999993E-5</v>
      </c>
      <c r="DD778" s="19">
        <f t="shared" si="1117"/>
        <v>1.3107639999999997E-5</v>
      </c>
      <c r="DE778" s="19">
        <f t="shared" si="1118"/>
        <v>1.3107639999999997E-5</v>
      </c>
      <c r="DF778" s="19">
        <f t="shared" si="1119"/>
        <v>1.1774839999999999E-5</v>
      </c>
      <c r="DG778" s="19">
        <f t="shared" si="1120"/>
        <v>1.6342079999999999E-5</v>
      </c>
      <c r="DH778" s="19">
        <f t="shared" si="1121"/>
        <v>2.6232560000000001E-5</v>
      </c>
      <c r="DI778" s="19">
        <f t="shared" si="1122"/>
        <v>4.041235999999999E-5</v>
      </c>
      <c r="DJ778" s="19">
        <f t="shared" si="1123"/>
        <v>0</v>
      </c>
      <c r="DK778" s="19">
        <f t="shared" si="1124"/>
        <v>2.2727319999999996E-5</v>
      </c>
      <c r="DM778" s="68">
        <f t="shared" si="1125"/>
        <v>1079.3995033551696</v>
      </c>
      <c r="DN778" s="19">
        <f t="shared" si="1126"/>
        <v>89.146165514505697</v>
      </c>
      <c r="DO778" s="19">
        <f t="shared" si="1127"/>
        <v>238.7400734391716</v>
      </c>
      <c r="DP778" s="19">
        <f t="shared" si="1128"/>
        <v>23.71400019233889</v>
      </c>
      <c r="DQ778" s="19">
        <f t="shared" si="1129"/>
        <v>372.17481551591476</v>
      </c>
      <c r="DR778" s="19">
        <f t="shared" si="1130"/>
        <v>7.3244736140893414</v>
      </c>
      <c r="DS778" s="19">
        <f t="shared" si="1131"/>
        <v>310.85350006358379</v>
      </c>
      <c r="DT778" s="19">
        <f t="shared" si="1132"/>
        <v>292.63881559299921</v>
      </c>
      <c r="DU778" s="19">
        <f t="shared" si="1133"/>
        <v>85.319656467650049</v>
      </c>
      <c r="DV778" s="19">
        <f t="shared" si="1134"/>
        <v>63.252300743495219</v>
      </c>
      <c r="DX778" s="19">
        <f t="shared" si="1135"/>
        <v>87.653809993957779</v>
      </c>
      <c r="DZ778" s="68">
        <f t="shared" si="1136"/>
        <v>2650.2171144928761</v>
      </c>
      <c r="EA778" s="21">
        <f t="shared" si="1137"/>
        <v>2.6502171144928761</v>
      </c>
      <c r="EB778" s="92">
        <f t="shared" si="1086"/>
        <v>1192</v>
      </c>
    </row>
    <row r="779" spans="1:132" x14ac:dyDescent="0.3">
      <c r="A779" s="19">
        <f>'A. Thermody. result (all suite)'!C735</f>
        <v>1190</v>
      </c>
      <c r="B779" s="19" t="s">
        <v>1450</v>
      </c>
      <c r="C779" s="24">
        <f>'A. Thermody. result (all suite)'!G735</f>
        <v>100</v>
      </c>
      <c r="D779" s="19">
        <f>'A. Thermody. result (all suite)'!D735</f>
        <v>5000</v>
      </c>
      <c r="E779" s="61">
        <f>'A. Thermody. result (all suite)'!I735</f>
        <v>46.42</v>
      </c>
      <c r="F779" s="21">
        <f>'A. Thermody. result (all suite)'!J735</f>
        <v>2.94</v>
      </c>
      <c r="G779" s="21">
        <f>'A. Thermody. result (all suite)'!K735</f>
        <v>14.59</v>
      </c>
      <c r="H779" s="21">
        <f>'A. Thermody. result (all suite)'!L735</f>
        <v>1.63</v>
      </c>
      <c r="I779" s="21">
        <f>'A. Thermody. result (all suite)'!M735</f>
        <v>8.1300000000000008</v>
      </c>
      <c r="J779" s="21">
        <f>'A. Thermody. result (all suite)'!N735</f>
        <v>0.16</v>
      </c>
      <c r="K779" s="21">
        <f>'A. Thermody. result (all suite)'!O735</f>
        <v>6.1</v>
      </c>
      <c r="L779" s="21">
        <f>'A. Thermody. result (all suite)'!P735</f>
        <v>7.97</v>
      </c>
      <c r="M779" s="21">
        <f>'A. Thermody. result (all suite)'!Q735</f>
        <v>3.73</v>
      </c>
      <c r="N779" s="21">
        <f>'A. Thermody. result (all suite)'!R735</f>
        <v>4.26</v>
      </c>
      <c r="O779" s="21">
        <f>'A. Thermody. result (all suite)'!S735</f>
        <v>0.75</v>
      </c>
      <c r="P779" s="21">
        <f>'A. Thermody. result (all suite)'!T735</f>
        <v>3.32</v>
      </c>
      <c r="Q779" s="21">
        <f t="shared" si="1004"/>
        <v>99.999999999999986</v>
      </c>
      <c r="S779" s="19">
        <f t="shared" si="1005"/>
        <v>1463</v>
      </c>
      <c r="T779" s="19">
        <f t="shared" si="1006"/>
        <v>0.5</v>
      </c>
      <c r="V779" s="61">
        <f t="shared" si="1007"/>
        <v>44.878855999999999</v>
      </c>
      <c r="W779" s="21">
        <f t="shared" si="1008"/>
        <v>2.8423920000000003</v>
      </c>
      <c r="X779" s="21">
        <f t="shared" si="1009"/>
        <v>14.105612000000001</v>
      </c>
      <c r="Y779" s="21">
        <f t="shared" si="1010"/>
        <v>1.5758840000000001</v>
      </c>
      <c r="Z779" s="21">
        <f t="shared" si="1011"/>
        <v>7.8600840000000014</v>
      </c>
      <c r="AA779" s="21">
        <f t="shared" si="1012"/>
        <v>0.15468800000000002</v>
      </c>
      <c r="AB779" s="21">
        <f t="shared" si="1013"/>
        <v>5.8974799999999998</v>
      </c>
      <c r="AC779" s="21">
        <f t="shared" si="1014"/>
        <v>7.7053960000000004</v>
      </c>
      <c r="AD779" s="21">
        <f t="shared" si="1015"/>
        <v>3.6061640000000006</v>
      </c>
      <c r="AE779" s="21">
        <f t="shared" si="1016"/>
        <v>4.1185679999999998</v>
      </c>
      <c r="AF779" s="21">
        <f t="shared" si="1017"/>
        <v>0.72509999999999997</v>
      </c>
      <c r="AG779" s="21">
        <f t="shared" si="1018"/>
        <v>93.470224000000016</v>
      </c>
      <c r="AH779" s="21"/>
      <c r="AI779" s="61">
        <f t="shared" si="1019"/>
        <v>48.014067025237885</v>
      </c>
      <c r="AJ779" s="21">
        <f t="shared" si="1020"/>
        <v>3.0409598676044682</v>
      </c>
      <c r="AK779" s="21">
        <f t="shared" si="1021"/>
        <v>15.091021928009928</v>
      </c>
      <c r="AL779" s="21">
        <f t="shared" si="1022"/>
        <v>1.6859743483657423</v>
      </c>
      <c r="AM779" s="21">
        <f t="shared" si="1023"/>
        <v>8.4091849400082754</v>
      </c>
      <c r="AN779" s="21">
        <f t="shared" si="1024"/>
        <v>0.16549441456350847</v>
      </c>
      <c r="AO779" s="21">
        <f t="shared" si="1025"/>
        <v>6.3094745552337592</v>
      </c>
      <c r="AP779" s="21">
        <f t="shared" si="1026"/>
        <v>8.2436905254447659</v>
      </c>
      <c r="AQ779" s="21">
        <f t="shared" si="1027"/>
        <v>3.8580885395117912</v>
      </c>
      <c r="AR779" s="21">
        <f t="shared" si="1028"/>
        <v>4.4062887877534118</v>
      </c>
      <c r="AS779" s="21">
        <f t="shared" si="1029"/>
        <v>0.7757550682664458</v>
      </c>
      <c r="AT779" s="21">
        <f t="shared" si="1030"/>
        <v>100</v>
      </c>
      <c r="AU779" s="21"/>
      <c r="AV779" s="21">
        <f>AR779*'[1]diagram lines'!$G$39</f>
        <v>3.6576874527299972</v>
      </c>
      <c r="AW779" s="21">
        <f>AK779*'[1]diagram lines'!$G$40</f>
        <v>7.9871705308270666</v>
      </c>
      <c r="AX779" s="21">
        <f>AQ779*'[1]diagram lines'!$G$38</f>
        <v>2.8621315109188799</v>
      </c>
      <c r="AY779" s="21">
        <f>AP779*'[1]diagram lines'!$G$41</f>
        <v>5.8914163494788765</v>
      </c>
      <c r="AZ779" s="21">
        <f t="shared" si="1031"/>
        <v>8.264377327265203</v>
      </c>
      <c r="BA779" s="21">
        <f t="shared" si="1032"/>
        <v>0.64354355785832096</v>
      </c>
      <c r="BB779" s="21">
        <f t="shared" si="1033"/>
        <v>1.2250601704371515</v>
      </c>
      <c r="BC779" s="86">
        <f t="shared" si="1034"/>
        <v>0.81628643566393888</v>
      </c>
      <c r="BX779" s="61">
        <f t="shared" si="1087"/>
        <v>0.7726364846870839</v>
      </c>
      <c r="BY779" s="21">
        <f t="shared" si="1088"/>
        <v>3.6805207811717575E-2</v>
      </c>
      <c r="BZ779" s="21">
        <f t="shared" si="1089"/>
        <v>0.14309533150255002</v>
      </c>
      <c r="CA779" s="21">
        <f t="shared" si="1090"/>
        <v>1.0207276598409417E-2</v>
      </c>
      <c r="CB779" s="21">
        <f t="shared" si="1091"/>
        <v>0.11315240083507309</v>
      </c>
      <c r="CC779" s="21">
        <f t="shared" si="1092"/>
        <v>2.2554271215111362E-3</v>
      </c>
      <c r="CD779" s="21">
        <f t="shared" si="1093"/>
        <v>0.15136476426799009</v>
      </c>
      <c r="CE779" s="21">
        <f t="shared" si="1094"/>
        <v>0.14211840228245365</v>
      </c>
      <c r="CF779" s="21">
        <f t="shared" si="1095"/>
        <v>6.0170995321826098E-2</v>
      </c>
      <c r="CG779" s="21">
        <f t="shared" si="1096"/>
        <v>4.5222929936305729E-2</v>
      </c>
      <c r="CH779" s="21">
        <f t="shared" si="1097"/>
        <v>5.2837738826579496E-3</v>
      </c>
      <c r="CI779" s="21">
        <f t="shared" si="1098"/>
        <v>0.18423973362930077</v>
      </c>
      <c r="CJ779" s="21">
        <f t="shared" si="1099"/>
        <v>1.6665527278768792</v>
      </c>
      <c r="CL779" s="68">
        <f t="shared" si="1100"/>
        <v>0.4636135849547296</v>
      </c>
      <c r="CM779" s="19">
        <f t="shared" si="1101"/>
        <v>2.2084634464944845E-2</v>
      </c>
      <c r="CN779" s="19">
        <f t="shared" si="1102"/>
        <v>8.5863068782016688E-2</v>
      </c>
      <c r="CO779" s="19">
        <f t="shared" si="1103"/>
        <v>6.1247846693774123E-3</v>
      </c>
      <c r="CP779" s="19">
        <f t="shared" si="1104"/>
        <v>6.7896082099499294E-2</v>
      </c>
      <c r="CQ779" s="19">
        <f t="shared" si="1105"/>
        <v>1.353348792260812E-3</v>
      </c>
      <c r="CR779" s="19">
        <f t="shared" si="1106"/>
        <v>9.0825067659768957E-2</v>
      </c>
      <c r="CS779" s="19">
        <f t="shared" si="1107"/>
        <v>8.5276871175571353E-2</v>
      </c>
      <c r="CT779" s="19">
        <f t="shared" si="1108"/>
        <v>3.6105065453573441E-2</v>
      </c>
      <c r="CU779" s="19">
        <f t="shared" si="1109"/>
        <v>2.7135613041129464E-2</v>
      </c>
      <c r="CV779" s="19">
        <f t="shared" si="1110"/>
        <v>3.1704810740607434E-3</v>
      </c>
      <c r="CW779" s="19">
        <f t="shared" si="1111"/>
        <v>0.1105513978330675</v>
      </c>
      <c r="CX779" s="19">
        <f t="shared" si="1112"/>
        <v>1</v>
      </c>
      <c r="CZ779" s="68">
        <f t="shared" si="1113"/>
        <v>2.5805000000000001E-5</v>
      </c>
      <c r="DA779" s="19">
        <f t="shared" si="1114"/>
        <v>1.9774599999999999E-5</v>
      </c>
      <c r="DB779" s="19">
        <f t="shared" si="1115"/>
        <v>3.667E-5</v>
      </c>
      <c r="DC779" s="19">
        <f t="shared" si="1116"/>
        <v>4.1226099999999995E-5</v>
      </c>
      <c r="DD779" s="19">
        <f t="shared" si="1117"/>
        <v>1.3101799999999999E-5</v>
      </c>
      <c r="DE779" s="19">
        <f t="shared" si="1118"/>
        <v>1.3101799999999999E-5</v>
      </c>
      <c r="DF779" s="19">
        <f t="shared" si="1119"/>
        <v>1.1768299999999999E-5</v>
      </c>
      <c r="DG779" s="19">
        <f t="shared" si="1120"/>
        <v>1.6334599999999998E-5</v>
      </c>
      <c r="DH779" s="19">
        <f t="shared" si="1121"/>
        <v>2.62172E-5</v>
      </c>
      <c r="DI779" s="19">
        <f t="shared" si="1122"/>
        <v>4.0388199999999994E-5</v>
      </c>
      <c r="DJ779" s="19">
        <f t="shared" si="1123"/>
        <v>0</v>
      </c>
      <c r="DK779" s="19">
        <f t="shared" si="1124"/>
        <v>2.2708399999999998E-5</v>
      </c>
      <c r="DM779" s="68">
        <f t="shared" si="1125"/>
        <v>1079.3995033551696</v>
      </c>
      <c r="DN779" s="19">
        <f t="shared" si="1126"/>
        <v>89.211443015777519</v>
      </c>
      <c r="DO779" s="19">
        <f t="shared" si="1127"/>
        <v>238.7400734391716</v>
      </c>
      <c r="DP779" s="19">
        <f t="shared" si="1128"/>
        <v>23.72445765796132</v>
      </c>
      <c r="DQ779" s="19">
        <f t="shared" si="1129"/>
        <v>372.34070882237745</v>
      </c>
      <c r="DR779" s="19">
        <f t="shared" si="1130"/>
        <v>7.3277384270086552</v>
      </c>
      <c r="DS779" s="19">
        <f t="shared" si="1131"/>
        <v>311.02625074893473</v>
      </c>
      <c r="DT779" s="19">
        <f t="shared" si="1132"/>
        <v>292.77282183377872</v>
      </c>
      <c r="DU779" s="19">
        <f t="shared" si="1133"/>
        <v>85.369643114711621</v>
      </c>
      <c r="DV779" s="19">
        <f t="shared" si="1134"/>
        <v>63.290137923314141</v>
      </c>
      <c r="DX779" s="19">
        <f t="shared" si="1135"/>
        <v>87.726840682385216</v>
      </c>
      <c r="DZ779" s="68">
        <f t="shared" si="1136"/>
        <v>2650.9296190205905</v>
      </c>
      <c r="EA779" s="21">
        <f t="shared" si="1137"/>
        <v>2.6509296190205904</v>
      </c>
      <c r="EB779" s="92">
        <f t="shared" si="1086"/>
        <v>1190</v>
      </c>
    </row>
    <row r="780" spans="1:132" x14ac:dyDescent="0.3">
      <c r="A780" s="19">
        <f>'A. Thermody. result (all suite)'!C736</f>
        <v>1188</v>
      </c>
      <c r="B780" s="19" t="s">
        <v>1450</v>
      </c>
      <c r="C780" s="24">
        <f>'A. Thermody. result (all suite)'!G736</f>
        <v>100</v>
      </c>
      <c r="D780" s="19">
        <f>'A. Thermody. result (all suite)'!D736</f>
        <v>5000</v>
      </c>
      <c r="E780" s="61">
        <f>'A. Thermody. result (all suite)'!I736</f>
        <v>46.42</v>
      </c>
      <c r="F780" s="21">
        <f>'A. Thermody. result (all suite)'!J736</f>
        <v>2.94</v>
      </c>
      <c r="G780" s="21">
        <f>'A. Thermody. result (all suite)'!K736</f>
        <v>14.59</v>
      </c>
      <c r="H780" s="21">
        <f>'A. Thermody. result (all suite)'!L736</f>
        <v>1.63</v>
      </c>
      <c r="I780" s="21">
        <f>'A. Thermody. result (all suite)'!M736</f>
        <v>8.1300000000000008</v>
      </c>
      <c r="J780" s="21">
        <f>'A. Thermody. result (all suite)'!N736</f>
        <v>0.16</v>
      </c>
      <c r="K780" s="21">
        <f>'A. Thermody. result (all suite)'!O736</f>
        <v>6.1</v>
      </c>
      <c r="L780" s="21">
        <f>'A. Thermody. result (all suite)'!P736</f>
        <v>7.97</v>
      </c>
      <c r="M780" s="21">
        <f>'A. Thermody. result (all suite)'!Q736</f>
        <v>3.73</v>
      </c>
      <c r="N780" s="21">
        <f>'A. Thermody. result (all suite)'!R736</f>
        <v>4.26</v>
      </c>
      <c r="O780" s="21">
        <f>'A. Thermody. result (all suite)'!S736</f>
        <v>0.75</v>
      </c>
      <c r="P780" s="21">
        <f>'A. Thermody. result (all suite)'!T736</f>
        <v>3.32</v>
      </c>
      <c r="Q780" s="21">
        <f t="shared" si="1004"/>
        <v>99.999999999999986</v>
      </c>
      <c r="S780" s="19">
        <f t="shared" si="1005"/>
        <v>1461</v>
      </c>
      <c r="T780" s="19">
        <f t="shared" si="1006"/>
        <v>0.5</v>
      </c>
      <c r="V780" s="61">
        <f t="shared" si="1007"/>
        <v>44.878855999999999</v>
      </c>
      <c r="W780" s="21">
        <f t="shared" si="1008"/>
        <v>2.8423920000000003</v>
      </c>
      <c r="X780" s="21">
        <f t="shared" si="1009"/>
        <v>14.105612000000001</v>
      </c>
      <c r="Y780" s="21">
        <f t="shared" si="1010"/>
        <v>1.5758840000000001</v>
      </c>
      <c r="Z780" s="21">
        <f t="shared" si="1011"/>
        <v>7.8600840000000014</v>
      </c>
      <c r="AA780" s="21">
        <f t="shared" si="1012"/>
        <v>0.15468800000000002</v>
      </c>
      <c r="AB780" s="21">
        <f t="shared" si="1013"/>
        <v>5.8974799999999998</v>
      </c>
      <c r="AC780" s="21">
        <f t="shared" si="1014"/>
        <v>7.7053960000000004</v>
      </c>
      <c r="AD780" s="21">
        <f t="shared" si="1015"/>
        <v>3.6061640000000006</v>
      </c>
      <c r="AE780" s="21">
        <f t="shared" si="1016"/>
        <v>4.1185679999999998</v>
      </c>
      <c r="AF780" s="21">
        <f t="shared" si="1017"/>
        <v>0.72509999999999997</v>
      </c>
      <c r="AG780" s="21">
        <f t="shared" si="1018"/>
        <v>93.470224000000016</v>
      </c>
      <c r="AH780" s="21"/>
      <c r="AI780" s="61">
        <f t="shared" si="1019"/>
        <v>48.014067025237885</v>
      </c>
      <c r="AJ780" s="21">
        <f t="shared" si="1020"/>
        <v>3.0409598676044682</v>
      </c>
      <c r="AK780" s="21">
        <f t="shared" si="1021"/>
        <v>15.091021928009928</v>
      </c>
      <c r="AL780" s="21">
        <f t="shared" si="1022"/>
        <v>1.6859743483657423</v>
      </c>
      <c r="AM780" s="21">
        <f t="shared" si="1023"/>
        <v>8.4091849400082754</v>
      </c>
      <c r="AN780" s="21">
        <f t="shared" si="1024"/>
        <v>0.16549441456350847</v>
      </c>
      <c r="AO780" s="21">
        <f t="shared" si="1025"/>
        <v>6.3094745552337592</v>
      </c>
      <c r="AP780" s="21">
        <f t="shared" si="1026"/>
        <v>8.2436905254447659</v>
      </c>
      <c r="AQ780" s="21">
        <f t="shared" si="1027"/>
        <v>3.8580885395117912</v>
      </c>
      <c r="AR780" s="21">
        <f t="shared" si="1028"/>
        <v>4.4062887877534118</v>
      </c>
      <c r="AS780" s="21">
        <f t="shared" si="1029"/>
        <v>0.7757550682664458</v>
      </c>
      <c r="AT780" s="21">
        <f t="shared" si="1030"/>
        <v>100</v>
      </c>
      <c r="AU780" s="21"/>
      <c r="AV780" s="21">
        <f>AR780*'[1]diagram lines'!$G$39</f>
        <v>3.6576874527299972</v>
      </c>
      <c r="AW780" s="21">
        <f>AK780*'[1]diagram lines'!$G$40</f>
        <v>7.9871705308270666</v>
      </c>
      <c r="AX780" s="21">
        <f>AQ780*'[1]diagram lines'!$G$38</f>
        <v>2.8621315109188799</v>
      </c>
      <c r="AY780" s="21">
        <f>AP780*'[1]diagram lines'!$G$41</f>
        <v>5.8914163494788765</v>
      </c>
      <c r="AZ780" s="21">
        <f t="shared" si="1031"/>
        <v>8.264377327265203</v>
      </c>
      <c r="BA780" s="21">
        <f t="shared" si="1032"/>
        <v>0.64354355785832096</v>
      </c>
      <c r="BB780" s="21">
        <f t="shared" si="1033"/>
        <v>1.2250601704371515</v>
      </c>
      <c r="BC780" s="86">
        <f t="shared" si="1034"/>
        <v>0.81628643566393888</v>
      </c>
      <c r="BX780" s="61">
        <f t="shared" si="1087"/>
        <v>0.7726364846870839</v>
      </c>
      <c r="BY780" s="21">
        <f t="shared" si="1088"/>
        <v>3.6805207811717575E-2</v>
      </c>
      <c r="BZ780" s="21">
        <f t="shared" si="1089"/>
        <v>0.14309533150255002</v>
      </c>
      <c r="CA780" s="21">
        <f t="shared" si="1090"/>
        <v>1.0207276598409417E-2</v>
      </c>
      <c r="CB780" s="21">
        <f t="shared" si="1091"/>
        <v>0.11315240083507309</v>
      </c>
      <c r="CC780" s="21">
        <f t="shared" si="1092"/>
        <v>2.2554271215111362E-3</v>
      </c>
      <c r="CD780" s="21">
        <f t="shared" si="1093"/>
        <v>0.15136476426799009</v>
      </c>
      <c r="CE780" s="21">
        <f t="shared" si="1094"/>
        <v>0.14211840228245365</v>
      </c>
      <c r="CF780" s="21">
        <f t="shared" si="1095"/>
        <v>6.0170995321826098E-2</v>
      </c>
      <c r="CG780" s="21">
        <f t="shared" si="1096"/>
        <v>4.5222929936305729E-2</v>
      </c>
      <c r="CH780" s="21">
        <f t="shared" si="1097"/>
        <v>5.2837738826579496E-3</v>
      </c>
      <c r="CI780" s="21">
        <f t="shared" si="1098"/>
        <v>0.18423973362930077</v>
      </c>
      <c r="CJ780" s="21">
        <f t="shared" si="1099"/>
        <v>1.6665527278768792</v>
      </c>
      <c r="CL780" s="68">
        <f t="shared" si="1100"/>
        <v>0.4636135849547296</v>
      </c>
      <c r="CM780" s="19">
        <f t="shared" si="1101"/>
        <v>2.2084634464944845E-2</v>
      </c>
      <c r="CN780" s="19">
        <f t="shared" si="1102"/>
        <v>8.5863068782016688E-2</v>
      </c>
      <c r="CO780" s="19">
        <f t="shared" si="1103"/>
        <v>6.1247846693774123E-3</v>
      </c>
      <c r="CP780" s="19">
        <f t="shared" si="1104"/>
        <v>6.7896082099499294E-2</v>
      </c>
      <c r="CQ780" s="19">
        <f t="shared" si="1105"/>
        <v>1.353348792260812E-3</v>
      </c>
      <c r="CR780" s="19">
        <f t="shared" si="1106"/>
        <v>9.0825067659768957E-2</v>
      </c>
      <c r="CS780" s="19">
        <f t="shared" si="1107"/>
        <v>8.5276871175571353E-2</v>
      </c>
      <c r="CT780" s="19">
        <f t="shared" si="1108"/>
        <v>3.6105065453573441E-2</v>
      </c>
      <c r="CU780" s="19">
        <f t="shared" si="1109"/>
        <v>2.7135613041129464E-2</v>
      </c>
      <c r="CV780" s="19">
        <f t="shared" si="1110"/>
        <v>3.1704810740607434E-3</v>
      </c>
      <c r="CW780" s="19">
        <f t="shared" si="1111"/>
        <v>0.1105513978330675</v>
      </c>
      <c r="CX780" s="19">
        <f t="shared" si="1112"/>
        <v>1</v>
      </c>
      <c r="CZ780" s="68">
        <f t="shared" si="1113"/>
        <v>2.5805000000000001E-5</v>
      </c>
      <c r="DA780" s="19">
        <f t="shared" si="1114"/>
        <v>1.9760119999999995E-5</v>
      </c>
      <c r="DB780" s="19">
        <f t="shared" si="1115"/>
        <v>3.667E-5</v>
      </c>
      <c r="DC780" s="19">
        <f t="shared" si="1116"/>
        <v>4.120791999999999E-5</v>
      </c>
      <c r="DD780" s="19">
        <f t="shared" si="1117"/>
        <v>1.3095959999999999E-5</v>
      </c>
      <c r="DE780" s="19">
        <f t="shared" si="1118"/>
        <v>1.3095959999999999E-5</v>
      </c>
      <c r="DF780" s="19">
        <f t="shared" si="1119"/>
        <v>1.1761759999999999E-5</v>
      </c>
      <c r="DG780" s="19">
        <f t="shared" si="1120"/>
        <v>1.632712E-5</v>
      </c>
      <c r="DH780" s="19">
        <f t="shared" si="1121"/>
        <v>2.620184E-5</v>
      </c>
      <c r="DI780" s="19">
        <f t="shared" si="1122"/>
        <v>4.0364039999999991E-5</v>
      </c>
      <c r="DJ780" s="19">
        <f t="shared" si="1123"/>
        <v>0</v>
      </c>
      <c r="DK780" s="19">
        <f t="shared" si="1124"/>
        <v>2.2689479999999995E-5</v>
      </c>
      <c r="DM780" s="68">
        <f t="shared" si="1125"/>
        <v>1079.3995033551696</v>
      </c>
      <c r="DN780" s="19">
        <f t="shared" si="1126"/>
        <v>89.276816186328546</v>
      </c>
      <c r="DO780" s="19">
        <f t="shared" si="1127"/>
        <v>238.7400734391716</v>
      </c>
      <c r="DP780" s="19">
        <f t="shared" si="1128"/>
        <v>23.734924350777213</v>
      </c>
      <c r="DQ780" s="19">
        <f t="shared" si="1129"/>
        <v>372.50675008544806</v>
      </c>
      <c r="DR780" s="19">
        <f t="shared" si="1130"/>
        <v>7.3310061517431331</v>
      </c>
      <c r="DS780" s="19">
        <f t="shared" si="1131"/>
        <v>311.1991935466026</v>
      </c>
      <c r="DT780" s="19">
        <f t="shared" si="1132"/>
        <v>292.90695086004399</v>
      </c>
      <c r="DU780" s="19">
        <f t="shared" si="1133"/>
        <v>85.41968836795499</v>
      </c>
      <c r="DV780" s="19">
        <f t="shared" si="1134"/>
        <v>63.328020398215749</v>
      </c>
      <c r="DX780" s="19">
        <f t="shared" si="1135"/>
        <v>87.799993166519315</v>
      </c>
      <c r="DZ780" s="68">
        <f t="shared" si="1136"/>
        <v>2651.6429199079753</v>
      </c>
      <c r="EA780" s="21">
        <f t="shared" si="1137"/>
        <v>2.6516429199079754</v>
      </c>
      <c r="EB780" s="92">
        <f t="shared" si="1086"/>
        <v>1188</v>
      </c>
    </row>
    <row r="781" spans="1:132" x14ac:dyDescent="0.3">
      <c r="A781" s="19">
        <f>'A. Thermody. result (all suite)'!C737</f>
        <v>1186</v>
      </c>
      <c r="B781" s="19" t="s">
        <v>1450</v>
      </c>
      <c r="C781" s="24">
        <f>'A. Thermody. result (all suite)'!G737</f>
        <v>100</v>
      </c>
      <c r="D781" s="19">
        <f>'A. Thermody. result (all suite)'!D737</f>
        <v>5000</v>
      </c>
      <c r="E781" s="61">
        <f>'A. Thermody. result (all suite)'!I737</f>
        <v>46.42</v>
      </c>
      <c r="F781" s="21">
        <f>'A. Thermody. result (all suite)'!J737</f>
        <v>2.94</v>
      </c>
      <c r="G781" s="21">
        <f>'A. Thermody. result (all suite)'!K737</f>
        <v>14.59</v>
      </c>
      <c r="H781" s="21">
        <f>'A. Thermody. result (all suite)'!L737</f>
        <v>1.63</v>
      </c>
      <c r="I781" s="21">
        <f>'A. Thermody. result (all suite)'!M737</f>
        <v>8.1300000000000008</v>
      </c>
      <c r="J781" s="21">
        <f>'A. Thermody. result (all suite)'!N737</f>
        <v>0.16</v>
      </c>
      <c r="K781" s="21">
        <f>'A. Thermody. result (all suite)'!O737</f>
        <v>6.1</v>
      </c>
      <c r="L781" s="21">
        <f>'A. Thermody. result (all suite)'!P737</f>
        <v>7.97</v>
      </c>
      <c r="M781" s="21">
        <f>'A. Thermody. result (all suite)'!Q737</f>
        <v>3.73</v>
      </c>
      <c r="N781" s="21">
        <f>'A. Thermody. result (all suite)'!R737</f>
        <v>4.26</v>
      </c>
      <c r="O781" s="21">
        <f>'A. Thermody. result (all suite)'!S737</f>
        <v>0.75</v>
      </c>
      <c r="P781" s="21">
        <f>'A. Thermody. result (all suite)'!T737</f>
        <v>3.32</v>
      </c>
      <c r="Q781" s="21">
        <f t="shared" si="1004"/>
        <v>99.999999999999986</v>
      </c>
      <c r="S781" s="19">
        <f t="shared" si="1005"/>
        <v>1459</v>
      </c>
      <c r="T781" s="19">
        <f t="shared" si="1006"/>
        <v>0.5</v>
      </c>
      <c r="V781" s="61">
        <f t="shared" si="1007"/>
        <v>44.878855999999999</v>
      </c>
      <c r="W781" s="21">
        <f t="shared" si="1008"/>
        <v>2.8423920000000003</v>
      </c>
      <c r="X781" s="21">
        <f t="shared" si="1009"/>
        <v>14.105612000000001</v>
      </c>
      <c r="Y781" s="21">
        <f t="shared" si="1010"/>
        <v>1.5758840000000001</v>
      </c>
      <c r="Z781" s="21">
        <f t="shared" si="1011"/>
        <v>7.8600840000000014</v>
      </c>
      <c r="AA781" s="21">
        <f t="shared" si="1012"/>
        <v>0.15468800000000002</v>
      </c>
      <c r="AB781" s="21">
        <f t="shared" si="1013"/>
        <v>5.8974799999999998</v>
      </c>
      <c r="AC781" s="21">
        <f t="shared" si="1014"/>
        <v>7.7053960000000004</v>
      </c>
      <c r="AD781" s="21">
        <f t="shared" si="1015"/>
        <v>3.6061640000000006</v>
      </c>
      <c r="AE781" s="21">
        <f t="shared" si="1016"/>
        <v>4.1185679999999998</v>
      </c>
      <c r="AF781" s="21">
        <f t="shared" si="1017"/>
        <v>0.72509999999999997</v>
      </c>
      <c r="AG781" s="21">
        <f t="shared" si="1018"/>
        <v>93.470224000000016</v>
      </c>
      <c r="AH781" s="21"/>
      <c r="AI781" s="61">
        <f t="shared" si="1019"/>
        <v>48.014067025237885</v>
      </c>
      <c r="AJ781" s="21">
        <f t="shared" si="1020"/>
        <v>3.0409598676044682</v>
      </c>
      <c r="AK781" s="21">
        <f t="shared" si="1021"/>
        <v>15.091021928009928</v>
      </c>
      <c r="AL781" s="21">
        <f t="shared" si="1022"/>
        <v>1.6859743483657423</v>
      </c>
      <c r="AM781" s="21">
        <f t="shared" si="1023"/>
        <v>8.4091849400082754</v>
      </c>
      <c r="AN781" s="21">
        <f t="shared" si="1024"/>
        <v>0.16549441456350847</v>
      </c>
      <c r="AO781" s="21">
        <f t="shared" si="1025"/>
        <v>6.3094745552337592</v>
      </c>
      <c r="AP781" s="21">
        <f t="shared" si="1026"/>
        <v>8.2436905254447659</v>
      </c>
      <c r="AQ781" s="21">
        <f t="shared" si="1027"/>
        <v>3.8580885395117912</v>
      </c>
      <c r="AR781" s="21">
        <f t="shared" si="1028"/>
        <v>4.4062887877534118</v>
      </c>
      <c r="AS781" s="21">
        <f t="shared" si="1029"/>
        <v>0.7757550682664458</v>
      </c>
      <c r="AT781" s="21">
        <f t="shared" si="1030"/>
        <v>100</v>
      </c>
      <c r="AU781" s="21"/>
      <c r="AV781" s="21">
        <f>AR781*'[1]diagram lines'!$G$39</f>
        <v>3.6576874527299972</v>
      </c>
      <c r="AW781" s="21">
        <f>AK781*'[1]diagram lines'!$G$40</f>
        <v>7.9871705308270666</v>
      </c>
      <c r="AX781" s="21">
        <f>AQ781*'[1]diagram lines'!$G$38</f>
        <v>2.8621315109188799</v>
      </c>
      <c r="AY781" s="21">
        <f>AP781*'[1]diagram lines'!$G$41</f>
        <v>5.8914163494788765</v>
      </c>
      <c r="AZ781" s="21">
        <f t="shared" si="1031"/>
        <v>8.264377327265203</v>
      </c>
      <c r="BA781" s="21">
        <f t="shared" si="1032"/>
        <v>0.64354355785832096</v>
      </c>
      <c r="BB781" s="21">
        <f t="shared" si="1033"/>
        <v>1.2250601704371515</v>
      </c>
      <c r="BC781" s="86">
        <f t="shared" si="1034"/>
        <v>0.81628643566393888</v>
      </c>
      <c r="BX781" s="61">
        <f t="shared" si="1087"/>
        <v>0.7726364846870839</v>
      </c>
      <c r="BY781" s="21">
        <f t="shared" si="1088"/>
        <v>3.6805207811717575E-2</v>
      </c>
      <c r="BZ781" s="21">
        <f t="shared" si="1089"/>
        <v>0.14309533150255002</v>
      </c>
      <c r="CA781" s="21">
        <f t="shared" si="1090"/>
        <v>1.0207276598409417E-2</v>
      </c>
      <c r="CB781" s="21">
        <f t="shared" si="1091"/>
        <v>0.11315240083507309</v>
      </c>
      <c r="CC781" s="21">
        <f t="shared" si="1092"/>
        <v>2.2554271215111362E-3</v>
      </c>
      <c r="CD781" s="21">
        <f t="shared" si="1093"/>
        <v>0.15136476426799009</v>
      </c>
      <c r="CE781" s="21">
        <f t="shared" si="1094"/>
        <v>0.14211840228245365</v>
      </c>
      <c r="CF781" s="21">
        <f t="shared" si="1095"/>
        <v>6.0170995321826098E-2</v>
      </c>
      <c r="CG781" s="21">
        <f t="shared" si="1096"/>
        <v>4.5222929936305729E-2</v>
      </c>
      <c r="CH781" s="21">
        <f t="shared" si="1097"/>
        <v>5.2837738826579496E-3</v>
      </c>
      <c r="CI781" s="21">
        <f t="shared" si="1098"/>
        <v>0.18423973362930077</v>
      </c>
      <c r="CJ781" s="21">
        <f t="shared" si="1099"/>
        <v>1.6665527278768792</v>
      </c>
      <c r="CL781" s="68">
        <f t="shared" si="1100"/>
        <v>0.4636135849547296</v>
      </c>
      <c r="CM781" s="19">
        <f t="shared" si="1101"/>
        <v>2.2084634464944845E-2</v>
      </c>
      <c r="CN781" s="19">
        <f t="shared" si="1102"/>
        <v>8.5863068782016688E-2</v>
      </c>
      <c r="CO781" s="19">
        <f t="shared" si="1103"/>
        <v>6.1247846693774123E-3</v>
      </c>
      <c r="CP781" s="19">
        <f t="shared" si="1104"/>
        <v>6.7896082099499294E-2</v>
      </c>
      <c r="CQ781" s="19">
        <f t="shared" si="1105"/>
        <v>1.353348792260812E-3</v>
      </c>
      <c r="CR781" s="19">
        <f t="shared" si="1106"/>
        <v>9.0825067659768957E-2</v>
      </c>
      <c r="CS781" s="19">
        <f t="shared" si="1107"/>
        <v>8.5276871175571353E-2</v>
      </c>
      <c r="CT781" s="19">
        <f t="shared" si="1108"/>
        <v>3.6105065453573441E-2</v>
      </c>
      <c r="CU781" s="19">
        <f t="shared" si="1109"/>
        <v>2.7135613041129464E-2</v>
      </c>
      <c r="CV781" s="19">
        <f t="shared" si="1110"/>
        <v>3.1704810740607434E-3</v>
      </c>
      <c r="CW781" s="19">
        <f t="shared" si="1111"/>
        <v>0.1105513978330675</v>
      </c>
      <c r="CX781" s="19">
        <f t="shared" si="1112"/>
        <v>1</v>
      </c>
      <c r="CZ781" s="68">
        <f t="shared" si="1113"/>
        <v>2.5805000000000001E-5</v>
      </c>
      <c r="DA781" s="19">
        <f t="shared" si="1114"/>
        <v>1.9745639999999999E-5</v>
      </c>
      <c r="DB781" s="19">
        <f t="shared" si="1115"/>
        <v>3.667E-5</v>
      </c>
      <c r="DC781" s="19">
        <f t="shared" si="1116"/>
        <v>4.1189739999999992E-5</v>
      </c>
      <c r="DD781" s="19">
        <f t="shared" si="1117"/>
        <v>1.3090119999999998E-5</v>
      </c>
      <c r="DE781" s="19">
        <f t="shared" si="1118"/>
        <v>1.3090119999999998E-5</v>
      </c>
      <c r="DF781" s="19">
        <f t="shared" si="1119"/>
        <v>1.1755219999999999E-5</v>
      </c>
      <c r="DG781" s="19">
        <f t="shared" si="1120"/>
        <v>1.6319639999999998E-5</v>
      </c>
      <c r="DH781" s="19">
        <f t="shared" si="1121"/>
        <v>2.6186479999999999E-5</v>
      </c>
      <c r="DI781" s="19">
        <f t="shared" si="1122"/>
        <v>4.0339879999999995E-5</v>
      </c>
      <c r="DJ781" s="19">
        <f t="shared" si="1123"/>
        <v>0</v>
      </c>
      <c r="DK781" s="19">
        <f t="shared" si="1124"/>
        <v>2.2670559999999997E-5</v>
      </c>
      <c r="DM781" s="68">
        <f t="shared" si="1125"/>
        <v>1079.3995033551696</v>
      </c>
      <c r="DN781" s="19">
        <f t="shared" si="1126"/>
        <v>89.342285236629166</v>
      </c>
      <c r="DO781" s="19">
        <f t="shared" si="1127"/>
        <v>238.7400734391716</v>
      </c>
      <c r="DP781" s="19">
        <f t="shared" si="1128"/>
        <v>23.745400283004436</v>
      </c>
      <c r="DQ781" s="19">
        <f t="shared" si="1129"/>
        <v>372.67293950315383</v>
      </c>
      <c r="DR781" s="19">
        <f t="shared" si="1130"/>
        <v>7.3342767921899874</v>
      </c>
      <c r="DS781" s="19">
        <f t="shared" si="1131"/>
        <v>311.3723287772317</v>
      </c>
      <c r="DT781" s="19">
        <f t="shared" si="1132"/>
        <v>293.0412028406289</v>
      </c>
      <c r="DU781" s="19">
        <f t="shared" si="1133"/>
        <v>85.469792330508625</v>
      </c>
      <c r="DV781" s="19">
        <f t="shared" si="1134"/>
        <v>63.365948249583191</v>
      </c>
      <c r="DX781" s="19">
        <f t="shared" si="1135"/>
        <v>87.873267751298457</v>
      </c>
      <c r="DZ781" s="68">
        <f t="shared" si="1136"/>
        <v>2652.3570185585695</v>
      </c>
      <c r="EA781" s="21">
        <f t="shared" si="1137"/>
        <v>2.6523570185585696</v>
      </c>
      <c r="EB781" s="92">
        <f t="shared" si="1086"/>
        <v>1186</v>
      </c>
    </row>
    <row r="782" spans="1:132" x14ac:dyDescent="0.3">
      <c r="A782" s="19">
        <f>'A. Thermody. result (all suite)'!C738</f>
        <v>1184</v>
      </c>
      <c r="B782" s="19" t="s">
        <v>1450</v>
      </c>
      <c r="C782" s="24">
        <f>'A. Thermody. result (all suite)'!G738</f>
        <v>100</v>
      </c>
      <c r="D782" s="19">
        <f>'A. Thermody. result (all suite)'!D738</f>
        <v>5000</v>
      </c>
      <c r="E782" s="61">
        <f>'A. Thermody. result (all suite)'!I738</f>
        <v>46.42</v>
      </c>
      <c r="F782" s="21">
        <f>'A. Thermody. result (all suite)'!J738</f>
        <v>2.94</v>
      </c>
      <c r="G782" s="21">
        <f>'A. Thermody. result (all suite)'!K738</f>
        <v>14.59</v>
      </c>
      <c r="H782" s="21">
        <f>'A. Thermody. result (all suite)'!L738</f>
        <v>1.63</v>
      </c>
      <c r="I782" s="21">
        <f>'A. Thermody. result (all suite)'!M738</f>
        <v>8.1300000000000008</v>
      </c>
      <c r="J782" s="21">
        <f>'A. Thermody. result (all suite)'!N738</f>
        <v>0.16</v>
      </c>
      <c r="K782" s="21">
        <f>'A. Thermody. result (all suite)'!O738</f>
        <v>6.1</v>
      </c>
      <c r="L782" s="21">
        <f>'A. Thermody. result (all suite)'!P738</f>
        <v>7.97</v>
      </c>
      <c r="M782" s="21">
        <f>'A. Thermody. result (all suite)'!Q738</f>
        <v>3.73</v>
      </c>
      <c r="N782" s="21">
        <f>'A. Thermody. result (all suite)'!R738</f>
        <v>4.26</v>
      </c>
      <c r="O782" s="21">
        <f>'A. Thermody. result (all suite)'!S738</f>
        <v>0.75</v>
      </c>
      <c r="P782" s="21">
        <f>'A. Thermody. result (all suite)'!T738</f>
        <v>3.32</v>
      </c>
      <c r="Q782" s="21">
        <f t="shared" si="1004"/>
        <v>99.999999999999986</v>
      </c>
      <c r="S782" s="19">
        <f t="shared" si="1005"/>
        <v>1457</v>
      </c>
      <c r="T782" s="19">
        <f t="shared" si="1006"/>
        <v>0.5</v>
      </c>
      <c r="V782" s="61">
        <f t="shared" si="1007"/>
        <v>44.878855999999999</v>
      </c>
      <c r="W782" s="21">
        <f t="shared" si="1008"/>
        <v>2.8423920000000003</v>
      </c>
      <c r="X782" s="21">
        <f t="shared" si="1009"/>
        <v>14.105612000000001</v>
      </c>
      <c r="Y782" s="21">
        <f t="shared" si="1010"/>
        <v>1.5758840000000001</v>
      </c>
      <c r="Z782" s="21">
        <f t="shared" si="1011"/>
        <v>7.8600840000000014</v>
      </c>
      <c r="AA782" s="21">
        <f t="shared" si="1012"/>
        <v>0.15468800000000002</v>
      </c>
      <c r="AB782" s="21">
        <f t="shared" si="1013"/>
        <v>5.8974799999999998</v>
      </c>
      <c r="AC782" s="21">
        <f t="shared" si="1014"/>
        <v>7.7053960000000004</v>
      </c>
      <c r="AD782" s="21">
        <f t="shared" si="1015"/>
        <v>3.6061640000000006</v>
      </c>
      <c r="AE782" s="21">
        <f t="shared" si="1016"/>
        <v>4.1185679999999998</v>
      </c>
      <c r="AF782" s="21">
        <f t="shared" si="1017"/>
        <v>0.72509999999999997</v>
      </c>
      <c r="AG782" s="21">
        <f t="shared" si="1018"/>
        <v>93.470224000000016</v>
      </c>
      <c r="AH782" s="21"/>
      <c r="AI782" s="61">
        <f t="shared" si="1019"/>
        <v>48.014067025237885</v>
      </c>
      <c r="AJ782" s="21">
        <f t="shared" si="1020"/>
        <v>3.0409598676044682</v>
      </c>
      <c r="AK782" s="21">
        <f t="shared" si="1021"/>
        <v>15.091021928009928</v>
      </c>
      <c r="AL782" s="21">
        <f t="shared" si="1022"/>
        <v>1.6859743483657423</v>
      </c>
      <c r="AM782" s="21">
        <f t="shared" si="1023"/>
        <v>8.4091849400082754</v>
      </c>
      <c r="AN782" s="21">
        <f t="shared" si="1024"/>
        <v>0.16549441456350847</v>
      </c>
      <c r="AO782" s="21">
        <f t="shared" si="1025"/>
        <v>6.3094745552337592</v>
      </c>
      <c r="AP782" s="21">
        <f t="shared" si="1026"/>
        <v>8.2436905254447659</v>
      </c>
      <c r="AQ782" s="21">
        <f t="shared" si="1027"/>
        <v>3.8580885395117912</v>
      </c>
      <c r="AR782" s="21">
        <f t="shared" si="1028"/>
        <v>4.4062887877534118</v>
      </c>
      <c r="AS782" s="21">
        <f t="shared" si="1029"/>
        <v>0.7757550682664458</v>
      </c>
      <c r="AT782" s="21">
        <f t="shared" si="1030"/>
        <v>100</v>
      </c>
      <c r="AU782" s="21"/>
      <c r="AV782" s="21">
        <f>AR782*'[1]diagram lines'!$G$39</f>
        <v>3.6576874527299972</v>
      </c>
      <c r="AW782" s="21">
        <f>AK782*'[1]diagram lines'!$G$40</f>
        <v>7.9871705308270666</v>
      </c>
      <c r="AX782" s="21">
        <f>AQ782*'[1]diagram lines'!$G$38</f>
        <v>2.8621315109188799</v>
      </c>
      <c r="AY782" s="21">
        <f>AP782*'[1]diagram lines'!$G$41</f>
        <v>5.8914163494788765</v>
      </c>
      <c r="AZ782" s="21">
        <f t="shared" si="1031"/>
        <v>8.264377327265203</v>
      </c>
      <c r="BA782" s="21">
        <f t="shared" si="1032"/>
        <v>0.64354355785832096</v>
      </c>
      <c r="BB782" s="21">
        <f t="shared" si="1033"/>
        <v>1.2250601704371515</v>
      </c>
      <c r="BC782" s="86">
        <f t="shared" si="1034"/>
        <v>0.81628643566393888</v>
      </c>
      <c r="BX782" s="61">
        <f t="shared" si="1087"/>
        <v>0.7726364846870839</v>
      </c>
      <c r="BY782" s="21">
        <f t="shared" si="1088"/>
        <v>3.6805207811717575E-2</v>
      </c>
      <c r="BZ782" s="21">
        <f t="shared" si="1089"/>
        <v>0.14309533150255002</v>
      </c>
      <c r="CA782" s="21">
        <f t="shared" si="1090"/>
        <v>1.0207276598409417E-2</v>
      </c>
      <c r="CB782" s="21">
        <f t="shared" si="1091"/>
        <v>0.11315240083507309</v>
      </c>
      <c r="CC782" s="21">
        <f t="shared" si="1092"/>
        <v>2.2554271215111362E-3</v>
      </c>
      <c r="CD782" s="21">
        <f t="shared" si="1093"/>
        <v>0.15136476426799009</v>
      </c>
      <c r="CE782" s="21">
        <f t="shared" si="1094"/>
        <v>0.14211840228245365</v>
      </c>
      <c r="CF782" s="21">
        <f t="shared" si="1095"/>
        <v>6.0170995321826098E-2</v>
      </c>
      <c r="CG782" s="21">
        <f t="shared" si="1096"/>
        <v>4.5222929936305729E-2</v>
      </c>
      <c r="CH782" s="21">
        <f t="shared" si="1097"/>
        <v>5.2837738826579496E-3</v>
      </c>
      <c r="CI782" s="21">
        <f t="shared" si="1098"/>
        <v>0.18423973362930077</v>
      </c>
      <c r="CJ782" s="21">
        <f t="shared" si="1099"/>
        <v>1.6665527278768792</v>
      </c>
      <c r="CL782" s="68">
        <f t="shared" si="1100"/>
        <v>0.4636135849547296</v>
      </c>
      <c r="CM782" s="19">
        <f t="shared" si="1101"/>
        <v>2.2084634464944845E-2</v>
      </c>
      <c r="CN782" s="19">
        <f t="shared" si="1102"/>
        <v>8.5863068782016688E-2</v>
      </c>
      <c r="CO782" s="19">
        <f t="shared" si="1103"/>
        <v>6.1247846693774123E-3</v>
      </c>
      <c r="CP782" s="19">
        <f t="shared" si="1104"/>
        <v>6.7896082099499294E-2</v>
      </c>
      <c r="CQ782" s="19">
        <f t="shared" si="1105"/>
        <v>1.353348792260812E-3</v>
      </c>
      <c r="CR782" s="19">
        <f t="shared" si="1106"/>
        <v>9.0825067659768957E-2</v>
      </c>
      <c r="CS782" s="19">
        <f t="shared" si="1107"/>
        <v>8.5276871175571353E-2</v>
      </c>
      <c r="CT782" s="19">
        <f t="shared" si="1108"/>
        <v>3.6105065453573441E-2</v>
      </c>
      <c r="CU782" s="19">
        <f t="shared" si="1109"/>
        <v>2.7135613041129464E-2</v>
      </c>
      <c r="CV782" s="19">
        <f t="shared" si="1110"/>
        <v>3.1704810740607434E-3</v>
      </c>
      <c r="CW782" s="19">
        <f t="shared" si="1111"/>
        <v>0.1105513978330675</v>
      </c>
      <c r="CX782" s="19">
        <f t="shared" si="1112"/>
        <v>1</v>
      </c>
      <c r="CZ782" s="68">
        <f t="shared" si="1113"/>
        <v>2.5805000000000001E-5</v>
      </c>
      <c r="DA782" s="19">
        <f t="shared" si="1114"/>
        <v>1.9731159999999996E-5</v>
      </c>
      <c r="DB782" s="19">
        <f t="shared" si="1115"/>
        <v>3.667E-5</v>
      </c>
      <c r="DC782" s="19">
        <f t="shared" si="1116"/>
        <v>4.1171559999999994E-5</v>
      </c>
      <c r="DD782" s="19">
        <f t="shared" si="1117"/>
        <v>1.3084279999999998E-5</v>
      </c>
      <c r="DE782" s="19">
        <f t="shared" si="1118"/>
        <v>1.3084279999999998E-5</v>
      </c>
      <c r="DF782" s="19">
        <f t="shared" si="1119"/>
        <v>1.1748679999999998E-5</v>
      </c>
      <c r="DG782" s="19">
        <f t="shared" si="1120"/>
        <v>1.631216E-5</v>
      </c>
      <c r="DH782" s="19">
        <f t="shared" si="1121"/>
        <v>2.6171119999999999E-5</v>
      </c>
      <c r="DI782" s="19">
        <f t="shared" si="1122"/>
        <v>4.0315719999999992E-5</v>
      </c>
      <c r="DJ782" s="19">
        <f t="shared" si="1123"/>
        <v>0</v>
      </c>
      <c r="DK782" s="19">
        <f t="shared" si="1124"/>
        <v>2.2651639999999998E-5</v>
      </c>
      <c r="DM782" s="68">
        <f t="shared" si="1125"/>
        <v>1079.3995033551696</v>
      </c>
      <c r="DN782" s="19">
        <f t="shared" si="1126"/>
        <v>89.407850377767687</v>
      </c>
      <c r="DO782" s="19">
        <f t="shared" si="1127"/>
        <v>238.7400734391716</v>
      </c>
      <c r="DP782" s="19">
        <f t="shared" si="1128"/>
        <v>23.755885466882457</v>
      </c>
      <c r="DQ782" s="19">
        <f t="shared" si="1129"/>
        <v>372.83927727387555</v>
      </c>
      <c r="DR782" s="19">
        <f t="shared" si="1130"/>
        <v>7.337550352253392</v>
      </c>
      <c r="DS782" s="19">
        <f t="shared" si="1131"/>
        <v>311.54565676218004</v>
      </c>
      <c r="DT782" s="19">
        <f t="shared" si="1132"/>
        <v>293.17557794467689</v>
      </c>
      <c r="DU782" s="19">
        <f t="shared" si="1133"/>
        <v>85.519955105743193</v>
      </c>
      <c r="DV782" s="19">
        <f t="shared" si="1134"/>
        <v>63.40392155899476</v>
      </c>
      <c r="DX782" s="19">
        <f t="shared" si="1135"/>
        <v>87.946664742679843</v>
      </c>
      <c r="DZ782" s="68">
        <f t="shared" si="1136"/>
        <v>2653.0719163793947</v>
      </c>
      <c r="EA782" s="21">
        <f t="shared" si="1137"/>
        <v>2.6530719163793948</v>
      </c>
      <c r="EB782" s="92">
        <f t="shared" si="1086"/>
        <v>1184</v>
      </c>
    </row>
    <row r="783" spans="1:132" x14ac:dyDescent="0.3">
      <c r="A783" s="19">
        <f>'A. Thermody. result (all suite)'!C739</f>
        <v>1182</v>
      </c>
      <c r="B783" s="19" t="s">
        <v>1450</v>
      </c>
      <c r="C783" s="24">
        <f>'A. Thermody. result (all suite)'!G739</f>
        <v>100</v>
      </c>
      <c r="D783" s="19">
        <f>'A. Thermody. result (all suite)'!D739</f>
        <v>5000</v>
      </c>
      <c r="E783" s="61">
        <f>'A. Thermody. result (all suite)'!I739</f>
        <v>46.42</v>
      </c>
      <c r="F783" s="21">
        <f>'A. Thermody. result (all suite)'!J739</f>
        <v>2.94</v>
      </c>
      <c r="G783" s="21">
        <f>'A. Thermody. result (all suite)'!K739</f>
        <v>14.59</v>
      </c>
      <c r="H783" s="21">
        <f>'A. Thermody. result (all suite)'!L739</f>
        <v>1.63</v>
      </c>
      <c r="I783" s="21">
        <f>'A. Thermody. result (all suite)'!M739</f>
        <v>8.1300000000000008</v>
      </c>
      <c r="J783" s="21">
        <f>'A. Thermody. result (all suite)'!N739</f>
        <v>0.16</v>
      </c>
      <c r="K783" s="21">
        <f>'A. Thermody. result (all suite)'!O739</f>
        <v>6.1</v>
      </c>
      <c r="L783" s="21">
        <f>'A. Thermody. result (all suite)'!P739</f>
        <v>7.97</v>
      </c>
      <c r="M783" s="21">
        <f>'A. Thermody. result (all suite)'!Q739</f>
        <v>3.73</v>
      </c>
      <c r="N783" s="21">
        <f>'A. Thermody. result (all suite)'!R739</f>
        <v>4.26</v>
      </c>
      <c r="O783" s="21">
        <f>'A. Thermody. result (all suite)'!S739</f>
        <v>0.75</v>
      </c>
      <c r="P783" s="21">
        <f>'A. Thermody. result (all suite)'!T739</f>
        <v>3.32</v>
      </c>
      <c r="Q783" s="21">
        <f t="shared" si="1004"/>
        <v>99.999999999999986</v>
      </c>
      <c r="S783" s="19">
        <f t="shared" si="1005"/>
        <v>1455</v>
      </c>
      <c r="T783" s="19">
        <f t="shared" si="1006"/>
        <v>0.5</v>
      </c>
      <c r="V783" s="61">
        <f t="shared" si="1007"/>
        <v>44.878855999999999</v>
      </c>
      <c r="W783" s="21">
        <f t="shared" si="1008"/>
        <v>2.8423920000000003</v>
      </c>
      <c r="X783" s="21">
        <f t="shared" si="1009"/>
        <v>14.105612000000001</v>
      </c>
      <c r="Y783" s="21">
        <f t="shared" si="1010"/>
        <v>1.5758840000000001</v>
      </c>
      <c r="Z783" s="21">
        <f t="shared" si="1011"/>
        <v>7.8600840000000014</v>
      </c>
      <c r="AA783" s="21">
        <f t="shared" si="1012"/>
        <v>0.15468800000000002</v>
      </c>
      <c r="AB783" s="21">
        <f t="shared" si="1013"/>
        <v>5.8974799999999998</v>
      </c>
      <c r="AC783" s="21">
        <f t="shared" si="1014"/>
        <v>7.7053960000000004</v>
      </c>
      <c r="AD783" s="21">
        <f t="shared" si="1015"/>
        <v>3.6061640000000006</v>
      </c>
      <c r="AE783" s="21">
        <f t="shared" si="1016"/>
        <v>4.1185679999999998</v>
      </c>
      <c r="AF783" s="21">
        <f t="shared" si="1017"/>
        <v>0.72509999999999997</v>
      </c>
      <c r="AG783" s="21">
        <f t="shared" si="1018"/>
        <v>93.470224000000016</v>
      </c>
      <c r="AH783" s="21"/>
      <c r="AI783" s="61">
        <f t="shared" si="1019"/>
        <v>48.014067025237885</v>
      </c>
      <c r="AJ783" s="21">
        <f t="shared" si="1020"/>
        <v>3.0409598676044682</v>
      </c>
      <c r="AK783" s="21">
        <f t="shared" si="1021"/>
        <v>15.091021928009928</v>
      </c>
      <c r="AL783" s="21">
        <f t="shared" si="1022"/>
        <v>1.6859743483657423</v>
      </c>
      <c r="AM783" s="21">
        <f t="shared" si="1023"/>
        <v>8.4091849400082754</v>
      </c>
      <c r="AN783" s="21">
        <f t="shared" si="1024"/>
        <v>0.16549441456350847</v>
      </c>
      <c r="AO783" s="21">
        <f t="shared" si="1025"/>
        <v>6.3094745552337592</v>
      </c>
      <c r="AP783" s="21">
        <f t="shared" si="1026"/>
        <v>8.2436905254447659</v>
      </c>
      <c r="AQ783" s="21">
        <f t="shared" si="1027"/>
        <v>3.8580885395117912</v>
      </c>
      <c r="AR783" s="21">
        <f t="shared" si="1028"/>
        <v>4.4062887877534118</v>
      </c>
      <c r="AS783" s="21">
        <f t="shared" si="1029"/>
        <v>0.7757550682664458</v>
      </c>
      <c r="AT783" s="21">
        <f t="shared" si="1030"/>
        <v>100</v>
      </c>
      <c r="AU783" s="21"/>
      <c r="AV783" s="21">
        <f>AR783*'[1]diagram lines'!$G$39</f>
        <v>3.6576874527299972</v>
      </c>
      <c r="AW783" s="21">
        <f>AK783*'[1]diagram lines'!$G$40</f>
        <v>7.9871705308270666</v>
      </c>
      <c r="AX783" s="21">
        <f>AQ783*'[1]diagram lines'!$G$38</f>
        <v>2.8621315109188799</v>
      </c>
      <c r="AY783" s="21">
        <f>AP783*'[1]diagram lines'!$G$41</f>
        <v>5.8914163494788765</v>
      </c>
      <c r="AZ783" s="21">
        <f t="shared" si="1031"/>
        <v>8.264377327265203</v>
      </c>
      <c r="BA783" s="21">
        <f t="shared" si="1032"/>
        <v>0.64354355785832096</v>
      </c>
      <c r="BB783" s="21">
        <f t="shared" si="1033"/>
        <v>1.2250601704371515</v>
      </c>
      <c r="BC783" s="86">
        <f t="shared" si="1034"/>
        <v>0.81628643566393888</v>
      </c>
      <c r="BX783" s="61">
        <f t="shared" si="1087"/>
        <v>0.7726364846870839</v>
      </c>
      <c r="BY783" s="21">
        <f t="shared" si="1088"/>
        <v>3.6805207811717575E-2</v>
      </c>
      <c r="BZ783" s="21">
        <f t="shared" si="1089"/>
        <v>0.14309533150255002</v>
      </c>
      <c r="CA783" s="21">
        <f t="shared" si="1090"/>
        <v>1.0207276598409417E-2</v>
      </c>
      <c r="CB783" s="21">
        <f t="shared" si="1091"/>
        <v>0.11315240083507309</v>
      </c>
      <c r="CC783" s="21">
        <f t="shared" si="1092"/>
        <v>2.2554271215111362E-3</v>
      </c>
      <c r="CD783" s="21">
        <f t="shared" si="1093"/>
        <v>0.15136476426799009</v>
      </c>
      <c r="CE783" s="21">
        <f t="shared" si="1094"/>
        <v>0.14211840228245365</v>
      </c>
      <c r="CF783" s="21">
        <f t="shared" si="1095"/>
        <v>6.0170995321826098E-2</v>
      </c>
      <c r="CG783" s="21">
        <f t="shared" si="1096"/>
        <v>4.5222929936305729E-2</v>
      </c>
      <c r="CH783" s="21">
        <f t="shared" si="1097"/>
        <v>5.2837738826579496E-3</v>
      </c>
      <c r="CI783" s="21">
        <f t="shared" si="1098"/>
        <v>0.18423973362930077</v>
      </c>
      <c r="CJ783" s="21">
        <f t="shared" si="1099"/>
        <v>1.6665527278768792</v>
      </c>
      <c r="CL783" s="68">
        <f t="shared" si="1100"/>
        <v>0.4636135849547296</v>
      </c>
      <c r="CM783" s="19">
        <f t="shared" si="1101"/>
        <v>2.2084634464944845E-2</v>
      </c>
      <c r="CN783" s="19">
        <f t="shared" si="1102"/>
        <v>8.5863068782016688E-2</v>
      </c>
      <c r="CO783" s="19">
        <f t="shared" si="1103"/>
        <v>6.1247846693774123E-3</v>
      </c>
      <c r="CP783" s="19">
        <f t="shared" si="1104"/>
        <v>6.7896082099499294E-2</v>
      </c>
      <c r="CQ783" s="19">
        <f t="shared" si="1105"/>
        <v>1.353348792260812E-3</v>
      </c>
      <c r="CR783" s="19">
        <f t="shared" si="1106"/>
        <v>9.0825067659768957E-2</v>
      </c>
      <c r="CS783" s="19">
        <f t="shared" si="1107"/>
        <v>8.5276871175571353E-2</v>
      </c>
      <c r="CT783" s="19">
        <f t="shared" si="1108"/>
        <v>3.6105065453573441E-2</v>
      </c>
      <c r="CU783" s="19">
        <f t="shared" si="1109"/>
        <v>2.7135613041129464E-2</v>
      </c>
      <c r="CV783" s="19">
        <f t="shared" si="1110"/>
        <v>3.1704810740607434E-3</v>
      </c>
      <c r="CW783" s="19">
        <f t="shared" si="1111"/>
        <v>0.1105513978330675</v>
      </c>
      <c r="CX783" s="19">
        <f t="shared" si="1112"/>
        <v>1</v>
      </c>
      <c r="CZ783" s="68">
        <f t="shared" si="1113"/>
        <v>2.5805000000000001E-5</v>
      </c>
      <c r="DA783" s="19">
        <f t="shared" si="1114"/>
        <v>1.9716679999999999E-5</v>
      </c>
      <c r="DB783" s="19">
        <f t="shared" si="1115"/>
        <v>3.667E-5</v>
      </c>
      <c r="DC783" s="19">
        <f t="shared" si="1116"/>
        <v>4.115337999999999E-5</v>
      </c>
      <c r="DD783" s="19">
        <f t="shared" si="1117"/>
        <v>1.3078439999999998E-5</v>
      </c>
      <c r="DE783" s="19">
        <f t="shared" si="1118"/>
        <v>1.3078439999999998E-5</v>
      </c>
      <c r="DF783" s="19">
        <f t="shared" si="1119"/>
        <v>1.1742139999999998E-5</v>
      </c>
      <c r="DG783" s="19">
        <f t="shared" si="1120"/>
        <v>1.6304679999999999E-5</v>
      </c>
      <c r="DH783" s="19">
        <f t="shared" si="1121"/>
        <v>2.6155759999999998E-5</v>
      </c>
      <c r="DI783" s="19">
        <f t="shared" si="1122"/>
        <v>4.0291559999999996E-5</v>
      </c>
      <c r="DJ783" s="19">
        <f t="shared" si="1123"/>
        <v>0</v>
      </c>
      <c r="DK783" s="19">
        <f t="shared" si="1124"/>
        <v>2.2632719999999996E-5</v>
      </c>
      <c r="DM783" s="68">
        <f t="shared" si="1125"/>
        <v>1079.3995033551696</v>
      </c>
      <c r="DN783" s="19">
        <f t="shared" si="1126"/>
        <v>89.473511821452391</v>
      </c>
      <c r="DO783" s="19">
        <f t="shared" si="1127"/>
        <v>238.7400734391716</v>
      </c>
      <c r="DP783" s="19">
        <f t="shared" si="1128"/>
        <v>23.76637991467236</v>
      </c>
      <c r="DQ783" s="19">
        <f t="shared" si="1129"/>
        <v>373.00576359634823</v>
      </c>
      <c r="DR783" s="19">
        <f t="shared" si="1130"/>
        <v>7.3408268358444895</v>
      </c>
      <c r="DS783" s="19">
        <f t="shared" si="1131"/>
        <v>311.71917782352187</v>
      </c>
      <c r="DT783" s="19">
        <f t="shared" si="1132"/>
        <v>293.31007634164189</v>
      </c>
      <c r="DU783" s="19">
        <f t="shared" si="1133"/>
        <v>85.570176797272097</v>
      </c>
      <c r="DV783" s="19">
        <f t="shared" si="1134"/>
        <v>63.441940408224347</v>
      </c>
      <c r="DX783" s="19">
        <f t="shared" si="1135"/>
        <v>88.0201844476438</v>
      </c>
      <c r="DZ783" s="68">
        <f t="shared" si="1136"/>
        <v>2653.787614780962</v>
      </c>
      <c r="EA783" s="21">
        <f t="shared" si="1137"/>
        <v>2.653787614780962</v>
      </c>
      <c r="EB783" s="92">
        <f t="shared" si="1086"/>
        <v>1182</v>
      </c>
    </row>
    <row r="784" spans="1:132" x14ac:dyDescent="0.3">
      <c r="A784" s="19">
        <f>'A. Thermody. result (all suite)'!C740</f>
        <v>1180</v>
      </c>
      <c r="B784" s="19" t="s">
        <v>1450</v>
      </c>
      <c r="C784" s="24">
        <f>'A. Thermody. result (all suite)'!G740</f>
        <v>100</v>
      </c>
      <c r="D784" s="19">
        <f>'A. Thermody. result (all suite)'!D740</f>
        <v>5000</v>
      </c>
      <c r="E784" s="61">
        <f>'A. Thermody. result (all suite)'!I740</f>
        <v>46.42</v>
      </c>
      <c r="F784" s="21">
        <f>'A. Thermody. result (all suite)'!J740</f>
        <v>2.94</v>
      </c>
      <c r="G784" s="21">
        <f>'A. Thermody. result (all suite)'!K740</f>
        <v>14.59</v>
      </c>
      <c r="H784" s="21">
        <f>'A. Thermody. result (all suite)'!L740</f>
        <v>1.63</v>
      </c>
      <c r="I784" s="21">
        <f>'A. Thermody. result (all suite)'!M740</f>
        <v>8.1300000000000008</v>
      </c>
      <c r="J784" s="21">
        <f>'A. Thermody. result (all suite)'!N740</f>
        <v>0.16</v>
      </c>
      <c r="K784" s="21">
        <f>'A. Thermody. result (all suite)'!O740</f>
        <v>6.1</v>
      </c>
      <c r="L784" s="21">
        <f>'A. Thermody. result (all suite)'!P740</f>
        <v>7.97</v>
      </c>
      <c r="M784" s="21">
        <f>'A. Thermody. result (all suite)'!Q740</f>
        <v>3.73</v>
      </c>
      <c r="N784" s="21">
        <f>'A. Thermody. result (all suite)'!R740</f>
        <v>4.26</v>
      </c>
      <c r="O784" s="21">
        <f>'A. Thermody. result (all suite)'!S740</f>
        <v>0.75</v>
      </c>
      <c r="P784" s="21">
        <f>'A. Thermody. result (all suite)'!T740</f>
        <v>3.32</v>
      </c>
      <c r="Q784" s="21">
        <f t="shared" si="1004"/>
        <v>99.999999999999986</v>
      </c>
      <c r="S784" s="19">
        <f t="shared" si="1005"/>
        <v>1453</v>
      </c>
      <c r="T784" s="19">
        <f t="shared" si="1006"/>
        <v>0.5</v>
      </c>
      <c r="V784" s="61">
        <f t="shared" si="1007"/>
        <v>44.878855999999999</v>
      </c>
      <c r="W784" s="21">
        <f t="shared" si="1008"/>
        <v>2.8423920000000003</v>
      </c>
      <c r="X784" s="21">
        <f t="shared" si="1009"/>
        <v>14.105612000000001</v>
      </c>
      <c r="Y784" s="21">
        <f t="shared" si="1010"/>
        <v>1.5758840000000001</v>
      </c>
      <c r="Z784" s="21">
        <f t="shared" si="1011"/>
        <v>7.8600840000000014</v>
      </c>
      <c r="AA784" s="21">
        <f t="shared" si="1012"/>
        <v>0.15468800000000002</v>
      </c>
      <c r="AB784" s="21">
        <f t="shared" si="1013"/>
        <v>5.8974799999999998</v>
      </c>
      <c r="AC784" s="21">
        <f t="shared" si="1014"/>
        <v>7.7053960000000004</v>
      </c>
      <c r="AD784" s="21">
        <f t="shared" si="1015"/>
        <v>3.6061640000000006</v>
      </c>
      <c r="AE784" s="21">
        <f t="shared" si="1016"/>
        <v>4.1185679999999998</v>
      </c>
      <c r="AF784" s="21">
        <f t="shared" si="1017"/>
        <v>0.72509999999999997</v>
      </c>
      <c r="AG784" s="21">
        <f t="shared" si="1018"/>
        <v>93.470224000000016</v>
      </c>
      <c r="AH784" s="21"/>
      <c r="AI784" s="61">
        <f t="shared" si="1019"/>
        <v>48.014067025237885</v>
      </c>
      <c r="AJ784" s="21">
        <f t="shared" si="1020"/>
        <v>3.0409598676044682</v>
      </c>
      <c r="AK784" s="21">
        <f t="shared" si="1021"/>
        <v>15.091021928009928</v>
      </c>
      <c r="AL784" s="21">
        <f t="shared" si="1022"/>
        <v>1.6859743483657423</v>
      </c>
      <c r="AM784" s="21">
        <f t="shared" si="1023"/>
        <v>8.4091849400082754</v>
      </c>
      <c r="AN784" s="21">
        <f t="shared" si="1024"/>
        <v>0.16549441456350847</v>
      </c>
      <c r="AO784" s="21">
        <f t="shared" si="1025"/>
        <v>6.3094745552337592</v>
      </c>
      <c r="AP784" s="21">
        <f t="shared" si="1026"/>
        <v>8.2436905254447659</v>
      </c>
      <c r="AQ784" s="21">
        <f t="shared" si="1027"/>
        <v>3.8580885395117912</v>
      </c>
      <c r="AR784" s="21">
        <f t="shared" si="1028"/>
        <v>4.4062887877534118</v>
      </c>
      <c r="AS784" s="21">
        <f t="shared" si="1029"/>
        <v>0.7757550682664458</v>
      </c>
      <c r="AT784" s="21">
        <f t="shared" si="1030"/>
        <v>100</v>
      </c>
      <c r="AU784" s="21"/>
      <c r="AV784" s="21">
        <f>AR784*'[1]diagram lines'!$G$39</f>
        <v>3.6576874527299972</v>
      </c>
      <c r="AW784" s="21">
        <f>AK784*'[1]diagram lines'!$G$40</f>
        <v>7.9871705308270666</v>
      </c>
      <c r="AX784" s="21">
        <f>AQ784*'[1]diagram lines'!$G$38</f>
        <v>2.8621315109188799</v>
      </c>
      <c r="AY784" s="21">
        <f>AP784*'[1]diagram lines'!$G$41</f>
        <v>5.8914163494788765</v>
      </c>
      <c r="AZ784" s="21">
        <f t="shared" si="1031"/>
        <v>8.264377327265203</v>
      </c>
      <c r="BA784" s="21">
        <f t="shared" si="1032"/>
        <v>0.64354355785832096</v>
      </c>
      <c r="BB784" s="21">
        <f t="shared" si="1033"/>
        <v>1.2250601704371515</v>
      </c>
      <c r="BC784" s="86">
        <f t="shared" si="1034"/>
        <v>0.81628643566393888</v>
      </c>
      <c r="BX784" s="61">
        <f t="shared" si="1087"/>
        <v>0.7726364846870839</v>
      </c>
      <c r="BY784" s="21">
        <f t="shared" si="1088"/>
        <v>3.6805207811717575E-2</v>
      </c>
      <c r="BZ784" s="21">
        <f t="shared" si="1089"/>
        <v>0.14309533150255002</v>
      </c>
      <c r="CA784" s="21">
        <f t="shared" si="1090"/>
        <v>1.0207276598409417E-2</v>
      </c>
      <c r="CB784" s="21">
        <f t="shared" si="1091"/>
        <v>0.11315240083507309</v>
      </c>
      <c r="CC784" s="21">
        <f t="shared" si="1092"/>
        <v>2.2554271215111362E-3</v>
      </c>
      <c r="CD784" s="21">
        <f t="shared" si="1093"/>
        <v>0.15136476426799009</v>
      </c>
      <c r="CE784" s="21">
        <f t="shared" si="1094"/>
        <v>0.14211840228245365</v>
      </c>
      <c r="CF784" s="21">
        <f t="shared" si="1095"/>
        <v>6.0170995321826098E-2</v>
      </c>
      <c r="CG784" s="21">
        <f t="shared" si="1096"/>
        <v>4.5222929936305729E-2</v>
      </c>
      <c r="CH784" s="21">
        <f t="shared" si="1097"/>
        <v>5.2837738826579496E-3</v>
      </c>
      <c r="CI784" s="21">
        <f t="shared" si="1098"/>
        <v>0.18423973362930077</v>
      </c>
      <c r="CJ784" s="21">
        <f t="shared" si="1099"/>
        <v>1.6665527278768792</v>
      </c>
      <c r="CL784" s="68">
        <f t="shared" si="1100"/>
        <v>0.4636135849547296</v>
      </c>
      <c r="CM784" s="19">
        <f t="shared" si="1101"/>
        <v>2.2084634464944845E-2</v>
      </c>
      <c r="CN784" s="19">
        <f t="shared" si="1102"/>
        <v>8.5863068782016688E-2</v>
      </c>
      <c r="CO784" s="19">
        <f t="shared" si="1103"/>
        <v>6.1247846693774123E-3</v>
      </c>
      <c r="CP784" s="19">
        <f t="shared" si="1104"/>
        <v>6.7896082099499294E-2</v>
      </c>
      <c r="CQ784" s="19">
        <f t="shared" si="1105"/>
        <v>1.353348792260812E-3</v>
      </c>
      <c r="CR784" s="19">
        <f t="shared" si="1106"/>
        <v>9.0825067659768957E-2</v>
      </c>
      <c r="CS784" s="19">
        <f t="shared" si="1107"/>
        <v>8.5276871175571353E-2</v>
      </c>
      <c r="CT784" s="19">
        <f t="shared" si="1108"/>
        <v>3.6105065453573441E-2</v>
      </c>
      <c r="CU784" s="19">
        <f t="shared" si="1109"/>
        <v>2.7135613041129464E-2</v>
      </c>
      <c r="CV784" s="19">
        <f t="shared" si="1110"/>
        <v>3.1704810740607434E-3</v>
      </c>
      <c r="CW784" s="19">
        <f t="shared" si="1111"/>
        <v>0.1105513978330675</v>
      </c>
      <c r="CX784" s="19">
        <f t="shared" si="1112"/>
        <v>1</v>
      </c>
      <c r="CZ784" s="68">
        <f t="shared" si="1113"/>
        <v>2.5805000000000001E-5</v>
      </c>
      <c r="DA784" s="19">
        <f t="shared" si="1114"/>
        <v>1.9702199999999996E-5</v>
      </c>
      <c r="DB784" s="19">
        <f t="shared" si="1115"/>
        <v>3.667E-5</v>
      </c>
      <c r="DC784" s="19">
        <f t="shared" si="1116"/>
        <v>4.1135199999999992E-5</v>
      </c>
      <c r="DD784" s="19">
        <f t="shared" si="1117"/>
        <v>1.3072599999999997E-5</v>
      </c>
      <c r="DE784" s="19">
        <f t="shared" si="1118"/>
        <v>1.3072599999999997E-5</v>
      </c>
      <c r="DF784" s="19">
        <f t="shared" si="1119"/>
        <v>1.1735599999999998E-5</v>
      </c>
      <c r="DG784" s="19">
        <f t="shared" si="1120"/>
        <v>1.6297199999999997E-5</v>
      </c>
      <c r="DH784" s="19">
        <f t="shared" si="1121"/>
        <v>2.6140400000000001E-5</v>
      </c>
      <c r="DI784" s="19">
        <f t="shared" si="1122"/>
        <v>4.0267399999999993E-5</v>
      </c>
      <c r="DJ784" s="19">
        <f t="shared" si="1123"/>
        <v>0</v>
      </c>
      <c r="DK784" s="19">
        <f t="shared" si="1124"/>
        <v>2.2613799999999997E-5</v>
      </c>
      <c r="DM784" s="68">
        <f t="shared" si="1125"/>
        <v>1079.3995033551696</v>
      </c>
      <c r="DN784" s="19">
        <f t="shared" si="1126"/>
        <v>89.539269780014138</v>
      </c>
      <c r="DO784" s="19">
        <f t="shared" si="1127"/>
        <v>238.7400734391716</v>
      </c>
      <c r="DP784" s="19">
        <f t="shared" si="1128"/>
        <v>23.776883638656898</v>
      </c>
      <c r="DQ784" s="19">
        <f t="shared" si="1129"/>
        <v>373.17239866966213</v>
      </c>
      <c r="DR784" s="19">
        <f t="shared" si="1130"/>
        <v>7.3441062468814167</v>
      </c>
      <c r="DS784" s="19">
        <f t="shared" si="1131"/>
        <v>311.89289228404931</v>
      </c>
      <c r="DT784" s="19">
        <f t="shared" si="1132"/>
        <v>293.4446982012887</v>
      </c>
      <c r="DU784" s="19">
        <f t="shared" si="1133"/>
        <v>85.620457508952327</v>
      </c>
      <c r="DV784" s="19">
        <f t="shared" si="1134"/>
        <v>63.480004879242173</v>
      </c>
      <c r="DX784" s="19">
        <f t="shared" si="1135"/>
        <v>88.093827174197898</v>
      </c>
      <c r="DZ784" s="68">
        <f t="shared" si="1136"/>
        <v>2654.5041151772862</v>
      </c>
      <c r="EA784" s="21">
        <f t="shared" si="1137"/>
        <v>2.6545041151772861</v>
      </c>
      <c r="EB784" s="92">
        <f t="shared" si="1086"/>
        <v>1180</v>
      </c>
    </row>
    <row r="785" spans="1:132" x14ac:dyDescent="0.3">
      <c r="A785" s="19">
        <f>'A. Thermody. result (all suite)'!C741</f>
        <v>1178</v>
      </c>
      <c r="B785" s="19" t="s">
        <v>1450</v>
      </c>
      <c r="C785" s="24">
        <f>'A. Thermody. result (all suite)'!G741</f>
        <v>100</v>
      </c>
      <c r="D785" s="19">
        <f>'A. Thermody. result (all suite)'!D741</f>
        <v>5000</v>
      </c>
      <c r="E785" s="61">
        <f>'A. Thermody. result (all suite)'!I741</f>
        <v>46.42</v>
      </c>
      <c r="F785" s="21">
        <f>'A. Thermody. result (all suite)'!J741</f>
        <v>2.94</v>
      </c>
      <c r="G785" s="21">
        <f>'A. Thermody. result (all suite)'!K741</f>
        <v>14.59</v>
      </c>
      <c r="H785" s="21">
        <f>'A. Thermody. result (all suite)'!L741</f>
        <v>1.63</v>
      </c>
      <c r="I785" s="21">
        <f>'A. Thermody. result (all suite)'!M741</f>
        <v>8.1300000000000008</v>
      </c>
      <c r="J785" s="21">
        <f>'A. Thermody. result (all suite)'!N741</f>
        <v>0.16</v>
      </c>
      <c r="K785" s="21">
        <f>'A. Thermody. result (all suite)'!O741</f>
        <v>6.1</v>
      </c>
      <c r="L785" s="21">
        <f>'A. Thermody. result (all suite)'!P741</f>
        <v>7.97</v>
      </c>
      <c r="M785" s="21">
        <f>'A. Thermody. result (all suite)'!Q741</f>
        <v>3.73</v>
      </c>
      <c r="N785" s="21">
        <f>'A. Thermody. result (all suite)'!R741</f>
        <v>4.26</v>
      </c>
      <c r="O785" s="21">
        <f>'A. Thermody. result (all suite)'!S741</f>
        <v>0.75</v>
      </c>
      <c r="P785" s="21">
        <f>'A. Thermody. result (all suite)'!T741</f>
        <v>3.32</v>
      </c>
      <c r="Q785" s="21">
        <f t="shared" si="1004"/>
        <v>99.999999999999986</v>
      </c>
      <c r="S785" s="19">
        <f t="shared" si="1005"/>
        <v>1451</v>
      </c>
      <c r="T785" s="19">
        <f t="shared" si="1006"/>
        <v>0.5</v>
      </c>
      <c r="V785" s="61">
        <f t="shared" si="1007"/>
        <v>44.878855999999999</v>
      </c>
      <c r="W785" s="21">
        <f t="shared" si="1008"/>
        <v>2.8423920000000003</v>
      </c>
      <c r="X785" s="21">
        <f t="shared" si="1009"/>
        <v>14.105612000000001</v>
      </c>
      <c r="Y785" s="21">
        <f t="shared" si="1010"/>
        <v>1.5758840000000001</v>
      </c>
      <c r="Z785" s="21">
        <f t="shared" si="1011"/>
        <v>7.8600840000000014</v>
      </c>
      <c r="AA785" s="21">
        <f t="shared" si="1012"/>
        <v>0.15468800000000002</v>
      </c>
      <c r="AB785" s="21">
        <f t="shared" si="1013"/>
        <v>5.8974799999999998</v>
      </c>
      <c r="AC785" s="21">
        <f t="shared" si="1014"/>
        <v>7.7053960000000004</v>
      </c>
      <c r="AD785" s="21">
        <f t="shared" si="1015"/>
        <v>3.6061640000000006</v>
      </c>
      <c r="AE785" s="21">
        <f t="shared" si="1016"/>
        <v>4.1185679999999998</v>
      </c>
      <c r="AF785" s="21">
        <f t="shared" si="1017"/>
        <v>0.72509999999999997</v>
      </c>
      <c r="AG785" s="21">
        <f t="shared" si="1018"/>
        <v>93.470224000000016</v>
      </c>
      <c r="AH785" s="21"/>
      <c r="AI785" s="61">
        <f t="shared" si="1019"/>
        <v>48.014067025237885</v>
      </c>
      <c r="AJ785" s="21">
        <f t="shared" si="1020"/>
        <v>3.0409598676044682</v>
      </c>
      <c r="AK785" s="21">
        <f t="shared" si="1021"/>
        <v>15.091021928009928</v>
      </c>
      <c r="AL785" s="21">
        <f t="shared" si="1022"/>
        <v>1.6859743483657423</v>
      </c>
      <c r="AM785" s="21">
        <f t="shared" si="1023"/>
        <v>8.4091849400082754</v>
      </c>
      <c r="AN785" s="21">
        <f t="shared" si="1024"/>
        <v>0.16549441456350847</v>
      </c>
      <c r="AO785" s="21">
        <f t="shared" si="1025"/>
        <v>6.3094745552337592</v>
      </c>
      <c r="AP785" s="21">
        <f t="shared" si="1026"/>
        <v>8.2436905254447659</v>
      </c>
      <c r="AQ785" s="21">
        <f t="shared" si="1027"/>
        <v>3.8580885395117912</v>
      </c>
      <c r="AR785" s="21">
        <f t="shared" si="1028"/>
        <v>4.4062887877534118</v>
      </c>
      <c r="AS785" s="21">
        <f t="shared" si="1029"/>
        <v>0.7757550682664458</v>
      </c>
      <c r="AT785" s="21">
        <f t="shared" si="1030"/>
        <v>100</v>
      </c>
      <c r="AU785" s="21"/>
      <c r="AV785" s="21">
        <f>AR785*'[1]diagram lines'!$G$39</f>
        <v>3.6576874527299972</v>
      </c>
      <c r="AW785" s="21">
        <f>AK785*'[1]diagram lines'!$G$40</f>
        <v>7.9871705308270666</v>
      </c>
      <c r="AX785" s="21">
        <f>AQ785*'[1]diagram lines'!$G$38</f>
        <v>2.8621315109188799</v>
      </c>
      <c r="AY785" s="21">
        <f>AP785*'[1]diagram lines'!$G$41</f>
        <v>5.8914163494788765</v>
      </c>
      <c r="AZ785" s="21">
        <f t="shared" si="1031"/>
        <v>8.264377327265203</v>
      </c>
      <c r="BA785" s="21">
        <f t="shared" si="1032"/>
        <v>0.64354355785832096</v>
      </c>
      <c r="BB785" s="21">
        <f t="shared" si="1033"/>
        <v>1.2250601704371515</v>
      </c>
      <c r="BC785" s="86">
        <f t="shared" si="1034"/>
        <v>0.81628643566393888</v>
      </c>
      <c r="BX785" s="61">
        <f t="shared" si="1087"/>
        <v>0.7726364846870839</v>
      </c>
      <c r="BY785" s="21">
        <f t="shared" si="1088"/>
        <v>3.6805207811717575E-2</v>
      </c>
      <c r="BZ785" s="21">
        <f t="shared" si="1089"/>
        <v>0.14309533150255002</v>
      </c>
      <c r="CA785" s="21">
        <f t="shared" si="1090"/>
        <v>1.0207276598409417E-2</v>
      </c>
      <c r="CB785" s="21">
        <f t="shared" si="1091"/>
        <v>0.11315240083507309</v>
      </c>
      <c r="CC785" s="21">
        <f t="shared" si="1092"/>
        <v>2.2554271215111362E-3</v>
      </c>
      <c r="CD785" s="21">
        <f t="shared" si="1093"/>
        <v>0.15136476426799009</v>
      </c>
      <c r="CE785" s="21">
        <f t="shared" si="1094"/>
        <v>0.14211840228245365</v>
      </c>
      <c r="CF785" s="21">
        <f t="shared" si="1095"/>
        <v>6.0170995321826098E-2</v>
      </c>
      <c r="CG785" s="21">
        <f t="shared" si="1096"/>
        <v>4.5222929936305729E-2</v>
      </c>
      <c r="CH785" s="21">
        <f t="shared" si="1097"/>
        <v>5.2837738826579496E-3</v>
      </c>
      <c r="CI785" s="21">
        <f t="shared" si="1098"/>
        <v>0.18423973362930077</v>
      </c>
      <c r="CJ785" s="21">
        <f t="shared" si="1099"/>
        <v>1.6665527278768792</v>
      </c>
      <c r="CL785" s="68">
        <f t="shared" si="1100"/>
        <v>0.4636135849547296</v>
      </c>
      <c r="CM785" s="19">
        <f t="shared" si="1101"/>
        <v>2.2084634464944845E-2</v>
      </c>
      <c r="CN785" s="19">
        <f t="shared" si="1102"/>
        <v>8.5863068782016688E-2</v>
      </c>
      <c r="CO785" s="19">
        <f t="shared" si="1103"/>
        <v>6.1247846693774123E-3</v>
      </c>
      <c r="CP785" s="19">
        <f t="shared" si="1104"/>
        <v>6.7896082099499294E-2</v>
      </c>
      <c r="CQ785" s="19">
        <f t="shared" si="1105"/>
        <v>1.353348792260812E-3</v>
      </c>
      <c r="CR785" s="19">
        <f t="shared" si="1106"/>
        <v>9.0825067659768957E-2</v>
      </c>
      <c r="CS785" s="19">
        <f t="shared" si="1107"/>
        <v>8.5276871175571353E-2</v>
      </c>
      <c r="CT785" s="19">
        <f t="shared" si="1108"/>
        <v>3.6105065453573441E-2</v>
      </c>
      <c r="CU785" s="19">
        <f t="shared" si="1109"/>
        <v>2.7135613041129464E-2</v>
      </c>
      <c r="CV785" s="19">
        <f t="shared" si="1110"/>
        <v>3.1704810740607434E-3</v>
      </c>
      <c r="CW785" s="19">
        <f t="shared" si="1111"/>
        <v>0.1105513978330675</v>
      </c>
      <c r="CX785" s="19">
        <f t="shared" si="1112"/>
        <v>1</v>
      </c>
      <c r="CZ785" s="68">
        <f t="shared" si="1113"/>
        <v>2.5805000000000001E-5</v>
      </c>
      <c r="DA785" s="19">
        <f t="shared" si="1114"/>
        <v>1.9687719999999999E-5</v>
      </c>
      <c r="DB785" s="19">
        <f t="shared" si="1115"/>
        <v>3.667E-5</v>
      </c>
      <c r="DC785" s="19">
        <f t="shared" si="1116"/>
        <v>4.1117019999999994E-5</v>
      </c>
      <c r="DD785" s="19">
        <f t="shared" si="1117"/>
        <v>1.3066759999999999E-5</v>
      </c>
      <c r="DE785" s="19">
        <f t="shared" si="1118"/>
        <v>1.3066759999999999E-5</v>
      </c>
      <c r="DF785" s="19">
        <f t="shared" si="1119"/>
        <v>1.1729059999999998E-5</v>
      </c>
      <c r="DG785" s="19">
        <f t="shared" si="1120"/>
        <v>1.6289719999999999E-5</v>
      </c>
      <c r="DH785" s="19">
        <f t="shared" si="1121"/>
        <v>2.6125040000000001E-5</v>
      </c>
      <c r="DI785" s="19">
        <f t="shared" si="1122"/>
        <v>4.024323999999999E-5</v>
      </c>
      <c r="DJ785" s="19">
        <f t="shared" si="1123"/>
        <v>0</v>
      </c>
      <c r="DK785" s="19">
        <f t="shared" si="1124"/>
        <v>2.2594879999999995E-5</v>
      </c>
      <c r="DM785" s="68">
        <f t="shared" si="1125"/>
        <v>1079.3995033551696</v>
      </c>
      <c r="DN785" s="19">
        <f t="shared" si="1126"/>
        <v>89.605124466408199</v>
      </c>
      <c r="DO785" s="19">
        <f t="shared" si="1127"/>
        <v>238.7400734391716</v>
      </c>
      <c r="DP785" s="19">
        <f t="shared" si="1128"/>
        <v>23.787396651140554</v>
      </c>
      <c r="DQ785" s="19">
        <f t="shared" si="1129"/>
        <v>373.33918269326324</v>
      </c>
      <c r="DR785" s="19">
        <f t="shared" si="1130"/>
        <v>7.3473885892893112</v>
      </c>
      <c r="DS785" s="19">
        <f t="shared" si="1131"/>
        <v>312.06680046727439</v>
      </c>
      <c r="DT785" s="19">
        <f t="shared" si="1132"/>
        <v>293.57944369369403</v>
      </c>
      <c r="DU785" s="19">
        <f t="shared" si="1133"/>
        <v>85.670797344885131</v>
      </c>
      <c r="DV785" s="19">
        <f t="shared" si="1134"/>
        <v>63.518115054215222</v>
      </c>
      <c r="DX785" s="19">
        <f t="shared" si="1135"/>
        <v>88.167593231381488</v>
      </c>
      <c r="DZ785" s="68">
        <f t="shared" si="1136"/>
        <v>2655.2214189858928</v>
      </c>
      <c r="EA785" s="21">
        <f t="shared" si="1137"/>
        <v>2.6552214189858927</v>
      </c>
      <c r="EB785" s="92">
        <f t="shared" si="1086"/>
        <v>1178</v>
      </c>
    </row>
    <row r="786" spans="1:132" x14ac:dyDescent="0.3">
      <c r="A786" s="19">
        <f>'A. Thermody. result (all suite)'!C742</f>
        <v>1176</v>
      </c>
      <c r="B786" s="19" t="s">
        <v>1450</v>
      </c>
      <c r="C786" s="24">
        <f>'A. Thermody. result (all suite)'!G742</f>
        <v>100</v>
      </c>
      <c r="D786" s="19">
        <f>'A. Thermody. result (all suite)'!D742</f>
        <v>5000</v>
      </c>
      <c r="E786" s="61">
        <f>'A. Thermody. result (all suite)'!I742</f>
        <v>46.42</v>
      </c>
      <c r="F786" s="21">
        <f>'A. Thermody. result (all suite)'!J742</f>
        <v>2.94</v>
      </c>
      <c r="G786" s="21">
        <f>'A. Thermody. result (all suite)'!K742</f>
        <v>14.59</v>
      </c>
      <c r="H786" s="21">
        <f>'A. Thermody. result (all suite)'!L742</f>
        <v>1.63</v>
      </c>
      <c r="I786" s="21">
        <f>'A. Thermody. result (all suite)'!M742</f>
        <v>8.1300000000000008</v>
      </c>
      <c r="J786" s="21">
        <f>'A. Thermody. result (all suite)'!N742</f>
        <v>0.16</v>
      </c>
      <c r="K786" s="21">
        <f>'A. Thermody. result (all suite)'!O742</f>
        <v>6.1</v>
      </c>
      <c r="L786" s="21">
        <f>'A. Thermody. result (all suite)'!P742</f>
        <v>7.97</v>
      </c>
      <c r="M786" s="21">
        <f>'A. Thermody. result (all suite)'!Q742</f>
        <v>3.73</v>
      </c>
      <c r="N786" s="21">
        <f>'A. Thermody. result (all suite)'!R742</f>
        <v>4.26</v>
      </c>
      <c r="O786" s="21">
        <f>'A. Thermody. result (all suite)'!S742</f>
        <v>0.75</v>
      </c>
      <c r="P786" s="21">
        <f>'A. Thermody. result (all suite)'!T742</f>
        <v>3.32</v>
      </c>
      <c r="Q786" s="21">
        <f t="shared" si="1004"/>
        <v>99.999999999999986</v>
      </c>
      <c r="S786" s="19">
        <f t="shared" si="1005"/>
        <v>1449</v>
      </c>
      <c r="T786" s="19">
        <f t="shared" si="1006"/>
        <v>0.5</v>
      </c>
      <c r="V786" s="61">
        <f t="shared" si="1007"/>
        <v>44.878855999999999</v>
      </c>
      <c r="W786" s="21">
        <f t="shared" si="1008"/>
        <v>2.8423920000000003</v>
      </c>
      <c r="X786" s="21">
        <f t="shared" si="1009"/>
        <v>14.105612000000001</v>
      </c>
      <c r="Y786" s="21">
        <f t="shared" si="1010"/>
        <v>1.5758840000000001</v>
      </c>
      <c r="Z786" s="21">
        <f t="shared" si="1011"/>
        <v>7.8600840000000014</v>
      </c>
      <c r="AA786" s="21">
        <f t="shared" si="1012"/>
        <v>0.15468800000000002</v>
      </c>
      <c r="AB786" s="21">
        <f t="shared" si="1013"/>
        <v>5.8974799999999998</v>
      </c>
      <c r="AC786" s="21">
        <f t="shared" si="1014"/>
        <v>7.7053960000000004</v>
      </c>
      <c r="AD786" s="21">
        <f t="shared" si="1015"/>
        <v>3.6061640000000006</v>
      </c>
      <c r="AE786" s="21">
        <f t="shared" si="1016"/>
        <v>4.1185679999999998</v>
      </c>
      <c r="AF786" s="21">
        <f t="shared" si="1017"/>
        <v>0.72509999999999997</v>
      </c>
      <c r="AG786" s="21">
        <f t="shared" si="1018"/>
        <v>93.470224000000016</v>
      </c>
      <c r="AH786" s="21"/>
      <c r="AI786" s="61">
        <f t="shared" si="1019"/>
        <v>48.014067025237885</v>
      </c>
      <c r="AJ786" s="21">
        <f t="shared" si="1020"/>
        <v>3.0409598676044682</v>
      </c>
      <c r="AK786" s="21">
        <f t="shared" si="1021"/>
        <v>15.091021928009928</v>
      </c>
      <c r="AL786" s="21">
        <f t="shared" si="1022"/>
        <v>1.6859743483657423</v>
      </c>
      <c r="AM786" s="21">
        <f t="shared" si="1023"/>
        <v>8.4091849400082754</v>
      </c>
      <c r="AN786" s="21">
        <f t="shared" si="1024"/>
        <v>0.16549441456350847</v>
      </c>
      <c r="AO786" s="21">
        <f t="shared" si="1025"/>
        <v>6.3094745552337592</v>
      </c>
      <c r="AP786" s="21">
        <f t="shared" si="1026"/>
        <v>8.2436905254447659</v>
      </c>
      <c r="AQ786" s="21">
        <f t="shared" si="1027"/>
        <v>3.8580885395117912</v>
      </c>
      <c r="AR786" s="21">
        <f t="shared" si="1028"/>
        <v>4.4062887877534118</v>
      </c>
      <c r="AS786" s="21">
        <f t="shared" si="1029"/>
        <v>0.7757550682664458</v>
      </c>
      <c r="AT786" s="21">
        <f t="shared" si="1030"/>
        <v>100</v>
      </c>
      <c r="AU786" s="21"/>
      <c r="AV786" s="21">
        <f>AR786*'[1]diagram lines'!$G$39</f>
        <v>3.6576874527299972</v>
      </c>
      <c r="AW786" s="21">
        <f>AK786*'[1]diagram lines'!$G$40</f>
        <v>7.9871705308270666</v>
      </c>
      <c r="AX786" s="21">
        <f>AQ786*'[1]diagram lines'!$G$38</f>
        <v>2.8621315109188799</v>
      </c>
      <c r="AY786" s="21">
        <f>AP786*'[1]diagram lines'!$G$41</f>
        <v>5.8914163494788765</v>
      </c>
      <c r="AZ786" s="21">
        <f t="shared" si="1031"/>
        <v>8.264377327265203</v>
      </c>
      <c r="BA786" s="21">
        <f t="shared" si="1032"/>
        <v>0.64354355785832096</v>
      </c>
      <c r="BB786" s="21">
        <f t="shared" si="1033"/>
        <v>1.2250601704371515</v>
      </c>
      <c r="BC786" s="86">
        <f t="shared" si="1034"/>
        <v>0.81628643566393888</v>
      </c>
      <c r="BX786" s="61">
        <f t="shared" si="1087"/>
        <v>0.7726364846870839</v>
      </c>
      <c r="BY786" s="21">
        <f t="shared" si="1088"/>
        <v>3.6805207811717575E-2</v>
      </c>
      <c r="BZ786" s="21">
        <f t="shared" si="1089"/>
        <v>0.14309533150255002</v>
      </c>
      <c r="CA786" s="21">
        <f t="shared" si="1090"/>
        <v>1.0207276598409417E-2</v>
      </c>
      <c r="CB786" s="21">
        <f t="shared" si="1091"/>
        <v>0.11315240083507309</v>
      </c>
      <c r="CC786" s="21">
        <f t="shared" si="1092"/>
        <v>2.2554271215111362E-3</v>
      </c>
      <c r="CD786" s="21">
        <f t="shared" si="1093"/>
        <v>0.15136476426799009</v>
      </c>
      <c r="CE786" s="21">
        <f t="shared" si="1094"/>
        <v>0.14211840228245365</v>
      </c>
      <c r="CF786" s="21">
        <f t="shared" si="1095"/>
        <v>6.0170995321826098E-2</v>
      </c>
      <c r="CG786" s="21">
        <f t="shared" si="1096"/>
        <v>4.5222929936305729E-2</v>
      </c>
      <c r="CH786" s="21">
        <f t="shared" si="1097"/>
        <v>5.2837738826579496E-3</v>
      </c>
      <c r="CI786" s="21">
        <f t="shared" si="1098"/>
        <v>0.18423973362930077</v>
      </c>
      <c r="CJ786" s="21">
        <f t="shared" si="1099"/>
        <v>1.6665527278768792</v>
      </c>
      <c r="CL786" s="68">
        <f t="shared" si="1100"/>
        <v>0.4636135849547296</v>
      </c>
      <c r="CM786" s="19">
        <f t="shared" si="1101"/>
        <v>2.2084634464944845E-2</v>
      </c>
      <c r="CN786" s="19">
        <f t="shared" si="1102"/>
        <v>8.5863068782016688E-2</v>
      </c>
      <c r="CO786" s="19">
        <f t="shared" si="1103"/>
        <v>6.1247846693774123E-3</v>
      </c>
      <c r="CP786" s="19">
        <f t="shared" si="1104"/>
        <v>6.7896082099499294E-2</v>
      </c>
      <c r="CQ786" s="19">
        <f t="shared" si="1105"/>
        <v>1.353348792260812E-3</v>
      </c>
      <c r="CR786" s="19">
        <f t="shared" si="1106"/>
        <v>9.0825067659768957E-2</v>
      </c>
      <c r="CS786" s="19">
        <f t="shared" si="1107"/>
        <v>8.5276871175571353E-2</v>
      </c>
      <c r="CT786" s="19">
        <f t="shared" si="1108"/>
        <v>3.6105065453573441E-2</v>
      </c>
      <c r="CU786" s="19">
        <f t="shared" si="1109"/>
        <v>2.7135613041129464E-2</v>
      </c>
      <c r="CV786" s="19">
        <f t="shared" si="1110"/>
        <v>3.1704810740607434E-3</v>
      </c>
      <c r="CW786" s="19">
        <f t="shared" si="1111"/>
        <v>0.1105513978330675</v>
      </c>
      <c r="CX786" s="19">
        <f t="shared" si="1112"/>
        <v>1</v>
      </c>
      <c r="CZ786" s="68">
        <f t="shared" si="1113"/>
        <v>2.5805000000000001E-5</v>
      </c>
      <c r="DA786" s="19">
        <f t="shared" si="1114"/>
        <v>1.9673239999999996E-5</v>
      </c>
      <c r="DB786" s="19">
        <f t="shared" si="1115"/>
        <v>3.667E-5</v>
      </c>
      <c r="DC786" s="19">
        <f t="shared" si="1116"/>
        <v>4.109883999999999E-5</v>
      </c>
      <c r="DD786" s="19">
        <f t="shared" si="1117"/>
        <v>1.3060919999999999E-5</v>
      </c>
      <c r="DE786" s="19">
        <f t="shared" si="1118"/>
        <v>1.3060919999999999E-5</v>
      </c>
      <c r="DF786" s="19">
        <f t="shared" si="1119"/>
        <v>1.1722519999999998E-5</v>
      </c>
      <c r="DG786" s="19">
        <f t="shared" si="1120"/>
        <v>1.6282239999999997E-5</v>
      </c>
      <c r="DH786" s="19">
        <f t="shared" si="1121"/>
        <v>2.610968E-5</v>
      </c>
      <c r="DI786" s="19">
        <f t="shared" si="1122"/>
        <v>4.0219079999999994E-5</v>
      </c>
      <c r="DJ786" s="19">
        <f t="shared" si="1123"/>
        <v>0</v>
      </c>
      <c r="DK786" s="19">
        <f t="shared" si="1124"/>
        <v>2.2575959999999996E-5</v>
      </c>
      <c r="DM786" s="68">
        <f t="shared" si="1125"/>
        <v>1079.3995033551696</v>
      </c>
      <c r="DN786" s="19">
        <f t="shared" si="1126"/>
        <v>89.671076094217042</v>
      </c>
      <c r="DO786" s="19">
        <f t="shared" si="1127"/>
        <v>238.7400734391716</v>
      </c>
      <c r="DP786" s="19">
        <f t="shared" si="1128"/>
        <v>23.797918964449586</v>
      </c>
      <c r="DQ786" s="19">
        <f t="shared" si="1129"/>
        <v>373.50611586695453</v>
      </c>
      <c r="DR786" s="19">
        <f t="shared" si="1130"/>
        <v>7.3506738670003342</v>
      </c>
      <c r="DS786" s="19">
        <f t="shared" si="1131"/>
        <v>312.24090269743107</v>
      </c>
      <c r="DT786" s="19">
        <f t="shared" si="1132"/>
        <v>293.71431298924728</v>
      </c>
      <c r="DU786" s="19">
        <f t="shared" si="1133"/>
        <v>85.721196409416649</v>
      </c>
      <c r="DV786" s="19">
        <f t="shared" si="1134"/>
        <v>63.55627101550796</v>
      </c>
      <c r="DX786" s="19">
        <f t="shared" si="1135"/>
        <v>88.24148292926975</v>
      </c>
      <c r="DZ786" s="68">
        <f t="shared" si="1136"/>
        <v>2655.939527627836</v>
      </c>
      <c r="EA786" s="21">
        <f t="shared" si="1137"/>
        <v>2.6559395276278361</v>
      </c>
      <c r="EB786" s="92">
        <f t="shared" si="1086"/>
        <v>1176</v>
      </c>
    </row>
    <row r="787" spans="1:132" x14ac:dyDescent="0.3">
      <c r="A787" s="19">
        <f>'A. Thermody. result (all suite)'!C743</f>
        <v>1174</v>
      </c>
      <c r="B787" s="19" t="s">
        <v>1450</v>
      </c>
      <c r="C787" s="24">
        <f>'A. Thermody. result (all suite)'!G743</f>
        <v>100</v>
      </c>
      <c r="D787" s="19">
        <f>'A. Thermody. result (all suite)'!D743</f>
        <v>5000</v>
      </c>
      <c r="E787" s="61">
        <f>'A. Thermody. result (all suite)'!I743</f>
        <v>46.42</v>
      </c>
      <c r="F787" s="21">
        <f>'A. Thermody. result (all suite)'!J743</f>
        <v>2.94</v>
      </c>
      <c r="G787" s="21">
        <f>'A. Thermody. result (all suite)'!K743</f>
        <v>14.59</v>
      </c>
      <c r="H787" s="21">
        <f>'A. Thermody. result (all suite)'!L743</f>
        <v>1.63</v>
      </c>
      <c r="I787" s="21">
        <f>'A. Thermody. result (all suite)'!M743</f>
        <v>8.1300000000000008</v>
      </c>
      <c r="J787" s="21">
        <f>'A. Thermody. result (all suite)'!N743</f>
        <v>0.16</v>
      </c>
      <c r="K787" s="21">
        <f>'A. Thermody. result (all suite)'!O743</f>
        <v>6.1</v>
      </c>
      <c r="L787" s="21">
        <f>'A. Thermody. result (all suite)'!P743</f>
        <v>7.97</v>
      </c>
      <c r="M787" s="21">
        <f>'A. Thermody. result (all suite)'!Q743</f>
        <v>3.73</v>
      </c>
      <c r="N787" s="21">
        <f>'A. Thermody. result (all suite)'!R743</f>
        <v>4.26</v>
      </c>
      <c r="O787" s="21">
        <f>'A. Thermody. result (all suite)'!S743</f>
        <v>0.75</v>
      </c>
      <c r="P787" s="21">
        <f>'A. Thermody. result (all suite)'!T743</f>
        <v>3.32</v>
      </c>
      <c r="Q787" s="21">
        <f t="shared" si="1004"/>
        <v>99.999999999999986</v>
      </c>
      <c r="S787" s="19">
        <f t="shared" si="1005"/>
        <v>1447</v>
      </c>
      <c r="T787" s="19">
        <f t="shared" si="1006"/>
        <v>0.5</v>
      </c>
      <c r="V787" s="61">
        <f t="shared" si="1007"/>
        <v>44.878855999999999</v>
      </c>
      <c r="W787" s="21">
        <f t="shared" si="1008"/>
        <v>2.8423920000000003</v>
      </c>
      <c r="X787" s="21">
        <f t="shared" si="1009"/>
        <v>14.105612000000001</v>
      </c>
      <c r="Y787" s="21">
        <f t="shared" si="1010"/>
        <v>1.5758840000000001</v>
      </c>
      <c r="Z787" s="21">
        <f t="shared" si="1011"/>
        <v>7.8600840000000014</v>
      </c>
      <c r="AA787" s="21">
        <f t="shared" si="1012"/>
        <v>0.15468800000000002</v>
      </c>
      <c r="AB787" s="21">
        <f t="shared" si="1013"/>
        <v>5.8974799999999998</v>
      </c>
      <c r="AC787" s="21">
        <f t="shared" si="1014"/>
        <v>7.7053960000000004</v>
      </c>
      <c r="AD787" s="21">
        <f t="shared" si="1015"/>
        <v>3.6061640000000006</v>
      </c>
      <c r="AE787" s="21">
        <f t="shared" si="1016"/>
        <v>4.1185679999999998</v>
      </c>
      <c r="AF787" s="21">
        <f t="shared" si="1017"/>
        <v>0.72509999999999997</v>
      </c>
      <c r="AG787" s="21">
        <f t="shared" si="1018"/>
        <v>93.470224000000016</v>
      </c>
      <c r="AH787" s="21"/>
      <c r="AI787" s="61">
        <f t="shared" si="1019"/>
        <v>48.014067025237885</v>
      </c>
      <c r="AJ787" s="21">
        <f t="shared" si="1020"/>
        <v>3.0409598676044682</v>
      </c>
      <c r="AK787" s="21">
        <f t="shared" si="1021"/>
        <v>15.091021928009928</v>
      </c>
      <c r="AL787" s="21">
        <f t="shared" si="1022"/>
        <v>1.6859743483657423</v>
      </c>
      <c r="AM787" s="21">
        <f t="shared" si="1023"/>
        <v>8.4091849400082754</v>
      </c>
      <c r="AN787" s="21">
        <f t="shared" si="1024"/>
        <v>0.16549441456350847</v>
      </c>
      <c r="AO787" s="21">
        <f t="shared" si="1025"/>
        <v>6.3094745552337592</v>
      </c>
      <c r="AP787" s="21">
        <f t="shared" si="1026"/>
        <v>8.2436905254447659</v>
      </c>
      <c r="AQ787" s="21">
        <f t="shared" si="1027"/>
        <v>3.8580885395117912</v>
      </c>
      <c r="AR787" s="21">
        <f t="shared" si="1028"/>
        <v>4.4062887877534118</v>
      </c>
      <c r="AS787" s="21">
        <f t="shared" si="1029"/>
        <v>0.7757550682664458</v>
      </c>
      <c r="AT787" s="21">
        <f t="shared" si="1030"/>
        <v>100</v>
      </c>
      <c r="AU787" s="21"/>
      <c r="AV787" s="21">
        <f>AR787*'[1]diagram lines'!$G$39</f>
        <v>3.6576874527299972</v>
      </c>
      <c r="AW787" s="21">
        <f>AK787*'[1]diagram lines'!$G$40</f>
        <v>7.9871705308270666</v>
      </c>
      <c r="AX787" s="21">
        <f>AQ787*'[1]diagram lines'!$G$38</f>
        <v>2.8621315109188799</v>
      </c>
      <c r="AY787" s="21">
        <f>AP787*'[1]diagram lines'!$G$41</f>
        <v>5.8914163494788765</v>
      </c>
      <c r="AZ787" s="21">
        <f t="shared" si="1031"/>
        <v>8.264377327265203</v>
      </c>
      <c r="BA787" s="21">
        <f t="shared" si="1032"/>
        <v>0.64354355785832096</v>
      </c>
      <c r="BB787" s="21">
        <f t="shared" si="1033"/>
        <v>1.2250601704371515</v>
      </c>
      <c r="BC787" s="86">
        <f t="shared" si="1034"/>
        <v>0.81628643566393888</v>
      </c>
      <c r="BX787" s="61">
        <f t="shared" si="1087"/>
        <v>0.7726364846870839</v>
      </c>
      <c r="BY787" s="21">
        <f t="shared" si="1088"/>
        <v>3.6805207811717575E-2</v>
      </c>
      <c r="BZ787" s="21">
        <f t="shared" si="1089"/>
        <v>0.14309533150255002</v>
      </c>
      <c r="CA787" s="21">
        <f t="shared" si="1090"/>
        <v>1.0207276598409417E-2</v>
      </c>
      <c r="CB787" s="21">
        <f t="shared" si="1091"/>
        <v>0.11315240083507309</v>
      </c>
      <c r="CC787" s="21">
        <f t="shared" si="1092"/>
        <v>2.2554271215111362E-3</v>
      </c>
      <c r="CD787" s="21">
        <f t="shared" si="1093"/>
        <v>0.15136476426799009</v>
      </c>
      <c r="CE787" s="21">
        <f t="shared" si="1094"/>
        <v>0.14211840228245365</v>
      </c>
      <c r="CF787" s="21">
        <f t="shared" si="1095"/>
        <v>6.0170995321826098E-2</v>
      </c>
      <c r="CG787" s="21">
        <f t="shared" si="1096"/>
        <v>4.5222929936305729E-2</v>
      </c>
      <c r="CH787" s="21">
        <f t="shared" si="1097"/>
        <v>5.2837738826579496E-3</v>
      </c>
      <c r="CI787" s="21">
        <f t="shared" si="1098"/>
        <v>0.18423973362930077</v>
      </c>
      <c r="CJ787" s="21">
        <f t="shared" si="1099"/>
        <v>1.6665527278768792</v>
      </c>
      <c r="CL787" s="68">
        <f t="shared" si="1100"/>
        <v>0.4636135849547296</v>
      </c>
      <c r="CM787" s="19">
        <f t="shared" si="1101"/>
        <v>2.2084634464944845E-2</v>
      </c>
      <c r="CN787" s="19">
        <f t="shared" si="1102"/>
        <v>8.5863068782016688E-2</v>
      </c>
      <c r="CO787" s="19">
        <f t="shared" si="1103"/>
        <v>6.1247846693774123E-3</v>
      </c>
      <c r="CP787" s="19">
        <f t="shared" si="1104"/>
        <v>6.7896082099499294E-2</v>
      </c>
      <c r="CQ787" s="19">
        <f t="shared" si="1105"/>
        <v>1.353348792260812E-3</v>
      </c>
      <c r="CR787" s="19">
        <f t="shared" si="1106"/>
        <v>9.0825067659768957E-2</v>
      </c>
      <c r="CS787" s="19">
        <f t="shared" si="1107"/>
        <v>8.5276871175571353E-2</v>
      </c>
      <c r="CT787" s="19">
        <f t="shared" si="1108"/>
        <v>3.6105065453573441E-2</v>
      </c>
      <c r="CU787" s="19">
        <f t="shared" si="1109"/>
        <v>2.7135613041129464E-2</v>
      </c>
      <c r="CV787" s="19">
        <f t="shared" si="1110"/>
        <v>3.1704810740607434E-3</v>
      </c>
      <c r="CW787" s="19">
        <f t="shared" si="1111"/>
        <v>0.1105513978330675</v>
      </c>
      <c r="CX787" s="19">
        <f t="shared" si="1112"/>
        <v>1</v>
      </c>
      <c r="CZ787" s="68">
        <f t="shared" si="1113"/>
        <v>2.5805000000000001E-5</v>
      </c>
      <c r="DA787" s="19">
        <f t="shared" si="1114"/>
        <v>1.9658759999999999E-5</v>
      </c>
      <c r="DB787" s="19">
        <f t="shared" si="1115"/>
        <v>3.667E-5</v>
      </c>
      <c r="DC787" s="19">
        <f t="shared" si="1116"/>
        <v>4.1080659999999992E-5</v>
      </c>
      <c r="DD787" s="19">
        <f t="shared" si="1117"/>
        <v>1.3055079999999998E-5</v>
      </c>
      <c r="DE787" s="19">
        <f t="shared" si="1118"/>
        <v>1.3055079999999998E-5</v>
      </c>
      <c r="DF787" s="19">
        <f t="shared" si="1119"/>
        <v>1.1715979999999998E-5</v>
      </c>
      <c r="DG787" s="19">
        <f t="shared" si="1120"/>
        <v>1.6274759999999999E-5</v>
      </c>
      <c r="DH787" s="19">
        <f t="shared" si="1121"/>
        <v>2.609432E-5</v>
      </c>
      <c r="DI787" s="19">
        <f t="shared" si="1122"/>
        <v>4.0194919999999992E-5</v>
      </c>
      <c r="DJ787" s="19">
        <f t="shared" si="1123"/>
        <v>0</v>
      </c>
      <c r="DK787" s="19">
        <f t="shared" si="1124"/>
        <v>2.2557039999999997E-5</v>
      </c>
      <c r="DM787" s="68">
        <f t="shared" si="1125"/>
        <v>1079.3995033551696</v>
      </c>
      <c r="DN787" s="19">
        <f t="shared" si="1126"/>
        <v>89.737124877652207</v>
      </c>
      <c r="DO787" s="19">
        <f t="shared" si="1127"/>
        <v>238.7400734391716</v>
      </c>
      <c r="DP787" s="19">
        <f t="shared" si="1128"/>
        <v>23.808450590932065</v>
      </c>
      <c r="DQ787" s="19">
        <f t="shared" si="1129"/>
        <v>373.67319839089646</v>
      </c>
      <c r="DR787" s="19">
        <f t="shared" si="1130"/>
        <v>7.3539620839536788</v>
      </c>
      <c r="DS787" s="19">
        <f t="shared" si="1131"/>
        <v>312.41519929947719</v>
      </c>
      <c r="DT787" s="19">
        <f t="shared" si="1132"/>
        <v>293.84930625865093</v>
      </c>
      <c r="DU787" s="19">
        <f t="shared" si="1133"/>
        <v>85.771654807138788</v>
      </c>
      <c r="DV787" s="19">
        <f t="shared" si="1134"/>
        <v>63.594472845682894</v>
      </c>
      <c r="DX787" s="19">
        <f t="shared" si="1135"/>
        <v>88.315496578978284</v>
      </c>
      <c r="DZ787" s="68">
        <f t="shared" si="1136"/>
        <v>2656.6584425277038</v>
      </c>
      <c r="EA787" s="21">
        <f t="shared" si="1137"/>
        <v>2.6566584425277036</v>
      </c>
      <c r="EB787" s="92">
        <f t="shared" si="1086"/>
        <v>1174</v>
      </c>
    </row>
    <row r="788" spans="1:132" x14ac:dyDescent="0.3">
      <c r="A788" s="19">
        <f>'A. Thermody. result (all suite)'!C744</f>
        <v>1172</v>
      </c>
      <c r="B788" s="19" t="s">
        <v>1450</v>
      </c>
      <c r="C788" s="24">
        <f>'A. Thermody. result (all suite)'!G744</f>
        <v>100</v>
      </c>
      <c r="D788" s="19">
        <f>'A. Thermody. result (all suite)'!D744</f>
        <v>5000</v>
      </c>
      <c r="E788" s="61">
        <f>'A. Thermody. result (all suite)'!I744</f>
        <v>46.42</v>
      </c>
      <c r="F788" s="21">
        <f>'A. Thermody. result (all suite)'!J744</f>
        <v>2.94</v>
      </c>
      <c r="G788" s="21">
        <f>'A. Thermody. result (all suite)'!K744</f>
        <v>14.59</v>
      </c>
      <c r="H788" s="21">
        <f>'A. Thermody. result (all suite)'!L744</f>
        <v>1.63</v>
      </c>
      <c r="I788" s="21">
        <f>'A. Thermody. result (all suite)'!M744</f>
        <v>8.1300000000000008</v>
      </c>
      <c r="J788" s="21">
        <f>'A. Thermody. result (all suite)'!N744</f>
        <v>0.16</v>
      </c>
      <c r="K788" s="21">
        <f>'A. Thermody. result (all suite)'!O744</f>
        <v>6.1</v>
      </c>
      <c r="L788" s="21">
        <f>'A. Thermody. result (all suite)'!P744</f>
        <v>7.97</v>
      </c>
      <c r="M788" s="21">
        <f>'A. Thermody. result (all suite)'!Q744</f>
        <v>3.73</v>
      </c>
      <c r="N788" s="21">
        <f>'A. Thermody. result (all suite)'!R744</f>
        <v>4.26</v>
      </c>
      <c r="O788" s="21">
        <f>'A. Thermody. result (all suite)'!S744</f>
        <v>0.75</v>
      </c>
      <c r="P788" s="21">
        <f>'A. Thermody. result (all suite)'!T744</f>
        <v>3.32</v>
      </c>
      <c r="Q788" s="21">
        <f t="shared" si="1004"/>
        <v>99.999999999999986</v>
      </c>
      <c r="S788" s="19">
        <f t="shared" si="1005"/>
        <v>1445</v>
      </c>
      <c r="T788" s="19">
        <f t="shared" si="1006"/>
        <v>0.5</v>
      </c>
      <c r="V788" s="61">
        <f t="shared" si="1007"/>
        <v>44.878855999999999</v>
      </c>
      <c r="W788" s="21">
        <f t="shared" si="1008"/>
        <v>2.8423920000000003</v>
      </c>
      <c r="X788" s="21">
        <f t="shared" si="1009"/>
        <v>14.105612000000001</v>
      </c>
      <c r="Y788" s="21">
        <f t="shared" si="1010"/>
        <v>1.5758840000000001</v>
      </c>
      <c r="Z788" s="21">
        <f t="shared" si="1011"/>
        <v>7.8600840000000014</v>
      </c>
      <c r="AA788" s="21">
        <f t="shared" si="1012"/>
        <v>0.15468800000000002</v>
      </c>
      <c r="AB788" s="21">
        <f t="shared" si="1013"/>
        <v>5.8974799999999998</v>
      </c>
      <c r="AC788" s="21">
        <f t="shared" si="1014"/>
        <v>7.7053960000000004</v>
      </c>
      <c r="AD788" s="21">
        <f t="shared" si="1015"/>
        <v>3.6061640000000006</v>
      </c>
      <c r="AE788" s="21">
        <f t="shared" si="1016"/>
        <v>4.1185679999999998</v>
      </c>
      <c r="AF788" s="21">
        <f t="shared" si="1017"/>
        <v>0.72509999999999997</v>
      </c>
      <c r="AG788" s="21">
        <f t="shared" si="1018"/>
        <v>93.470224000000016</v>
      </c>
      <c r="AH788" s="21"/>
      <c r="AI788" s="61">
        <f t="shared" si="1019"/>
        <v>48.014067025237885</v>
      </c>
      <c r="AJ788" s="21">
        <f t="shared" si="1020"/>
        <v>3.0409598676044682</v>
      </c>
      <c r="AK788" s="21">
        <f t="shared" si="1021"/>
        <v>15.091021928009928</v>
      </c>
      <c r="AL788" s="21">
        <f t="shared" si="1022"/>
        <v>1.6859743483657423</v>
      </c>
      <c r="AM788" s="21">
        <f t="shared" si="1023"/>
        <v>8.4091849400082754</v>
      </c>
      <c r="AN788" s="21">
        <f t="shared" si="1024"/>
        <v>0.16549441456350847</v>
      </c>
      <c r="AO788" s="21">
        <f t="shared" si="1025"/>
        <v>6.3094745552337592</v>
      </c>
      <c r="AP788" s="21">
        <f t="shared" si="1026"/>
        <v>8.2436905254447659</v>
      </c>
      <c r="AQ788" s="21">
        <f t="shared" si="1027"/>
        <v>3.8580885395117912</v>
      </c>
      <c r="AR788" s="21">
        <f t="shared" si="1028"/>
        <v>4.4062887877534118</v>
      </c>
      <c r="AS788" s="21">
        <f t="shared" si="1029"/>
        <v>0.7757550682664458</v>
      </c>
      <c r="AT788" s="21">
        <f t="shared" si="1030"/>
        <v>100</v>
      </c>
      <c r="AU788" s="21"/>
      <c r="AV788" s="21">
        <f>AR788*'[1]diagram lines'!$G$39</f>
        <v>3.6576874527299972</v>
      </c>
      <c r="AW788" s="21">
        <f>AK788*'[1]diagram lines'!$G$40</f>
        <v>7.9871705308270666</v>
      </c>
      <c r="AX788" s="21">
        <f>AQ788*'[1]diagram lines'!$G$38</f>
        <v>2.8621315109188799</v>
      </c>
      <c r="AY788" s="21">
        <f>AP788*'[1]diagram lines'!$G$41</f>
        <v>5.8914163494788765</v>
      </c>
      <c r="AZ788" s="21">
        <f t="shared" si="1031"/>
        <v>8.264377327265203</v>
      </c>
      <c r="BA788" s="21">
        <f t="shared" si="1032"/>
        <v>0.64354355785832096</v>
      </c>
      <c r="BB788" s="21">
        <f t="shared" si="1033"/>
        <v>1.2250601704371515</v>
      </c>
      <c r="BC788" s="86">
        <f t="shared" si="1034"/>
        <v>0.81628643566393888</v>
      </c>
      <c r="BX788" s="61">
        <f t="shared" si="1087"/>
        <v>0.7726364846870839</v>
      </c>
      <c r="BY788" s="21">
        <f t="shared" si="1088"/>
        <v>3.6805207811717575E-2</v>
      </c>
      <c r="BZ788" s="21">
        <f t="shared" si="1089"/>
        <v>0.14309533150255002</v>
      </c>
      <c r="CA788" s="21">
        <f t="shared" si="1090"/>
        <v>1.0207276598409417E-2</v>
      </c>
      <c r="CB788" s="21">
        <f t="shared" si="1091"/>
        <v>0.11315240083507309</v>
      </c>
      <c r="CC788" s="21">
        <f t="shared" si="1092"/>
        <v>2.2554271215111362E-3</v>
      </c>
      <c r="CD788" s="21">
        <f t="shared" si="1093"/>
        <v>0.15136476426799009</v>
      </c>
      <c r="CE788" s="21">
        <f t="shared" si="1094"/>
        <v>0.14211840228245365</v>
      </c>
      <c r="CF788" s="21">
        <f t="shared" si="1095"/>
        <v>6.0170995321826098E-2</v>
      </c>
      <c r="CG788" s="21">
        <f t="shared" si="1096"/>
        <v>4.5222929936305729E-2</v>
      </c>
      <c r="CH788" s="21">
        <f t="shared" si="1097"/>
        <v>5.2837738826579496E-3</v>
      </c>
      <c r="CI788" s="21">
        <f t="shared" si="1098"/>
        <v>0.18423973362930077</v>
      </c>
      <c r="CJ788" s="21">
        <f t="shared" si="1099"/>
        <v>1.6665527278768792</v>
      </c>
      <c r="CL788" s="68">
        <f t="shared" si="1100"/>
        <v>0.4636135849547296</v>
      </c>
      <c r="CM788" s="19">
        <f t="shared" si="1101"/>
        <v>2.2084634464944845E-2</v>
      </c>
      <c r="CN788" s="19">
        <f t="shared" si="1102"/>
        <v>8.5863068782016688E-2</v>
      </c>
      <c r="CO788" s="19">
        <f t="shared" si="1103"/>
        <v>6.1247846693774123E-3</v>
      </c>
      <c r="CP788" s="19">
        <f t="shared" si="1104"/>
        <v>6.7896082099499294E-2</v>
      </c>
      <c r="CQ788" s="19">
        <f t="shared" si="1105"/>
        <v>1.353348792260812E-3</v>
      </c>
      <c r="CR788" s="19">
        <f t="shared" si="1106"/>
        <v>9.0825067659768957E-2</v>
      </c>
      <c r="CS788" s="19">
        <f t="shared" si="1107"/>
        <v>8.5276871175571353E-2</v>
      </c>
      <c r="CT788" s="19">
        <f t="shared" si="1108"/>
        <v>3.6105065453573441E-2</v>
      </c>
      <c r="CU788" s="19">
        <f t="shared" si="1109"/>
        <v>2.7135613041129464E-2</v>
      </c>
      <c r="CV788" s="19">
        <f t="shared" si="1110"/>
        <v>3.1704810740607434E-3</v>
      </c>
      <c r="CW788" s="19">
        <f t="shared" si="1111"/>
        <v>0.1105513978330675</v>
      </c>
      <c r="CX788" s="19">
        <f t="shared" si="1112"/>
        <v>1</v>
      </c>
      <c r="CZ788" s="68">
        <f t="shared" si="1113"/>
        <v>2.5805000000000001E-5</v>
      </c>
      <c r="DA788" s="19">
        <f t="shared" si="1114"/>
        <v>1.9644279999999996E-5</v>
      </c>
      <c r="DB788" s="19">
        <f t="shared" si="1115"/>
        <v>3.667E-5</v>
      </c>
      <c r="DC788" s="19">
        <f t="shared" si="1116"/>
        <v>4.1062479999999994E-5</v>
      </c>
      <c r="DD788" s="19">
        <f t="shared" si="1117"/>
        <v>1.3049239999999998E-5</v>
      </c>
      <c r="DE788" s="19">
        <f t="shared" si="1118"/>
        <v>1.3049239999999998E-5</v>
      </c>
      <c r="DF788" s="19">
        <f t="shared" si="1119"/>
        <v>1.1709439999999998E-5</v>
      </c>
      <c r="DG788" s="19">
        <f t="shared" si="1120"/>
        <v>1.6267279999999998E-5</v>
      </c>
      <c r="DH788" s="19">
        <f t="shared" si="1121"/>
        <v>2.6078959999999999E-5</v>
      </c>
      <c r="DI788" s="19">
        <f t="shared" si="1122"/>
        <v>4.0170759999999996E-5</v>
      </c>
      <c r="DJ788" s="19">
        <f t="shared" si="1123"/>
        <v>0</v>
      </c>
      <c r="DK788" s="19">
        <f t="shared" si="1124"/>
        <v>2.2538119999999995E-5</v>
      </c>
      <c r="DM788" s="68">
        <f t="shared" si="1125"/>
        <v>1079.3995033551696</v>
      </c>
      <c r="DN788" s="19">
        <f t="shared" si="1126"/>
        <v>89.803271031557003</v>
      </c>
      <c r="DO788" s="19">
        <f t="shared" si="1127"/>
        <v>238.7400734391716</v>
      </c>
      <c r="DP788" s="19">
        <f t="shared" si="1128"/>
        <v>23.818991542957932</v>
      </c>
      <c r="DQ788" s="19">
        <f t="shared" si="1129"/>
        <v>373.84043046560754</v>
      </c>
      <c r="DR788" s="19">
        <f t="shared" si="1130"/>
        <v>7.3572532440955953</v>
      </c>
      <c r="DS788" s="19">
        <f t="shared" si="1131"/>
        <v>312.58969059909691</v>
      </c>
      <c r="DT788" s="19">
        <f t="shared" si="1132"/>
        <v>293.98442367292142</v>
      </c>
      <c r="DU788" s="19">
        <f t="shared" si="1133"/>
        <v>85.822172642889811</v>
      </c>
      <c r="DV788" s="19">
        <f t="shared" si="1134"/>
        <v>63.632720627501101</v>
      </c>
      <c r="DX788" s="19">
        <f t="shared" si="1135"/>
        <v>88.389634492667398</v>
      </c>
      <c r="DZ788" s="68">
        <f t="shared" si="1136"/>
        <v>2657.3781651136355</v>
      </c>
      <c r="EA788" s="21">
        <f t="shared" si="1137"/>
        <v>2.6573781651136357</v>
      </c>
      <c r="EB788" s="92">
        <f t="shared" si="1086"/>
        <v>1172</v>
      </c>
    </row>
    <row r="789" spans="1:132" x14ac:dyDescent="0.3">
      <c r="A789" s="19">
        <f>'A. Thermody. result (all suite)'!C745</f>
        <v>1170</v>
      </c>
      <c r="B789" s="19" t="s">
        <v>1450</v>
      </c>
      <c r="C789" s="24">
        <f>'A. Thermody. result (all suite)'!G745</f>
        <v>100</v>
      </c>
      <c r="D789" s="19">
        <f>'A. Thermody. result (all suite)'!D745</f>
        <v>5000</v>
      </c>
      <c r="E789" s="61">
        <f>'A. Thermody. result (all suite)'!I745</f>
        <v>46.42</v>
      </c>
      <c r="F789" s="21">
        <f>'A. Thermody. result (all suite)'!J745</f>
        <v>2.94</v>
      </c>
      <c r="G789" s="21">
        <f>'A. Thermody. result (all suite)'!K745</f>
        <v>14.59</v>
      </c>
      <c r="H789" s="21">
        <f>'A. Thermody. result (all suite)'!L745</f>
        <v>1.63</v>
      </c>
      <c r="I789" s="21">
        <f>'A. Thermody. result (all suite)'!M745</f>
        <v>8.1300000000000008</v>
      </c>
      <c r="J789" s="21">
        <f>'A. Thermody. result (all suite)'!N745</f>
        <v>0.16</v>
      </c>
      <c r="K789" s="21">
        <f>'A. Thermody. result (all suite)'!O745</f>
        <v>6.1</v>
      </c>
      <c r="L789" s="21">
        <f>'A. Thermody. result (all suite)'!P745</f>
        <v>7.97</v>
      </c>
      <c r="M789" s="21">
        <f>'A. Thermody. result (all suite)'!Q745</f>
        <v>3.73</v>
      </c>
      <c r="N789" s="21">
        <f>'A. Thermody. result (all suite)'!R745</f>
        <v>4.26</v>
      </c>
      <c r="O789" s="21">
        <f>'A. Thermody. result (all suite)'!S745</f>
        <v>0.75</v>
      </c>
      <c r="P789" s="21">
        <f>'A. Thermody. result (all suite)'!T745</f>
        <v>3.32</v>
      </c>
      <c r="Q789" s="21">
        <f t="shared" si="1004"/>
        <v>99.999999999999986</v>
      </c>
      <c r="S789" s="19">
        <f t="shared" si="1005"/>
        <v>1443</v>
      </c>
      <c r="T789" s="19">
        <f t="shared" si="1006"/>
        <v>0.5</v>
      </c>
      <c r="V789" s="61">
        <f t="shared" si="1007"/>
        <v>44.878855999999999</v>
      </c>
      <c r="W789" s="21">
        <f t="shared" si="1008"/>
        <v>2.8423920000000003</v>
      </c>
      <c r="X789" s="21">
        <f t="shared" si="1009"/>
        <v>14.105612000000001</v>
      </c>
      <c r="Y789" s="21">
        <f t="shared" si="1010"/>
        <v>1.5758840000000001</v>
      </c>
      <c r="Z789" s="21">
        <f t="shared" si="1011"/>
        <v>7.8600840000000014</v>
      </c>
      <c r="AA789" s="21">
        <f t="shared" si="1012"/>
        <v>0.15468800000000002</v>
      </c>
      <c r="AB789" s="21">
        <f t="shared" si="1013"/>
        <v>5.8974799999999998</v>
      </c>
      <c r="AC789" s="21">
        <f t="shared" si="1014"/>
        <v>7.7053960000000004</v>
      </c>
      <c r="AD789" s="21">
        <f t="shared" si="1015"/>
        <v>3.6061640000000006</v>
      </c>
      <c r="AE789" s="21">
        <f t="shared" si="1016"/>
        <v>4.1185679999999998</v>
      </c>
      <c r="AF789" s="21">
        <f t="shared" si="1017"/>
        <v>0.72509999999999997</v>
      </c>
      <c r="AG789" s="21">
        <f t="shared" si="1018"/>
        <v>93.470224000000016</v>
      </c>
      <c r="AH789" s="21"/>
      <c r="AI789" s="61">
        <f t="shared" si="1019"/>
        <v>48.014067025237885</v>
      </c>
      <c r="AJ789" s="21">
        <f t="shared" si="1020"/>
        <v>3.0409598676044682</v>
      </c>
      <c r="AK789" s="21">
        <f t="shared" si="1021"/>
        <v>15.091021928009928</v>
      </c>
      <c r="AL789" s="21">
        <f t="shared" si="1022"/>
        <v>1.6859743483657423</v>
      </c>
      <c r="AM789" s="21">
        <f t="shared" si="1023"/>
        <v>8.4091849400082754</v>
      </c>
      <c r="AN789" s="21">
        <f t="shared" si="1024"/>
        <v>0.16549441456350847</v>
      </c>
      <c r="AO789" s="21">
        <f t="shared" si="1025"/>
        <v>6.3094745552337592</v>
      </c>
      <c r="AP789" s="21">
        <f t="shared" si="1026"/>
        <v>8.2436905254447659</v>
      </c>
      <c r="AQ789" s="21">
        <f t="shared" si="1027"/>
        <v>3.8580885395117912</v>
      </c>
      <c r="AR789" s="21">
        <f t="shared" si="1028"/>
        <v>4.4062887877534118</v>
      </c>
      <c r="AS789" s="21">
        <f t="shared" si="1029"/>
        <v>0.7757550682664458</v>
      </c>
      <c r="AT789" s="21">
        <f t="shared" si="1030"/>
        <v>100</v>
      </c>
      <c r="AU789" s="21"/>
      <c r="AV789" s="21">
        <f>AR789*'[1]diagram lines'!$G$39</f>
        <v>3.6576874527299972</v>
      </c>
      <c r="AW789" s="21">
        <f>AK789*'[1]diagram lines'!$G$40</f>
        <v>7.9871705308270666</v>
      </c>
      <c r="AX789" s="21">
        <f>AQ789*'[1]diagram lines'!$G$38</f>
        <v>2.8621315109188799</v>
      </c>
      <c r="AY789" s="21">
        <f>AP789*'[1]diagram lines'!$G$41</f>
        <v>5.8914163494788765</v>
      </c>
      <c r="AZ789" s="21">
        <f t="shared" si="1031"/>
        <v>8.264377327265203</v>
      </c>
      <c r="BA789" s="21">
        <f t="shared" si="1032"/>
        <v>0.64354355785832096</v>
      </c>
      <c r="BB789" s="21">
        <f t="shared" si="1033"/>
        <v>1.2250601704371515</v>
      </c>
      <c r="BC789" s="86">
        <f t="shared" si="1034"/>
        <v>0.81628643566393888</v>
      </c>
      <c r="BX789" s="61">
        <f t="shared" si="1087"/>
        <v>0.7726364846870839</v>
      </c>
      <c r="BY789" s="21">
        <f t="shared" si="1088"/>
        <v>3.6805207811717575E-2</v>
      </c>
      <c r="BZ789" s="21">
        <f t="shared" si="1089"/>
        <v>0.14309533150255002</v>
      </c>
      <c r="CA789" s="21">
        <f t="shared" si="1090"/>
        <v>1.0207276598409417E-2</v>
      </c>
      <c r="CB789" s="21">
        <f t="shared" si="1091"/>
        <v>0.11315240083507309</v>
      </c>
      <c r="CC789" s="21">
        <f t="shared" si="1092"/>
        <v>2.2554271215111362E-3</v>
      </c>
      <c r="CD789" s="21">
        <f t="shared" si="1093"/>
        <v>0.15136476426799009</v>
      </c>
      <c r="CE789" s="21">
        <f t="shared" si="1094"/>
        <v>0.14211840228245365</v>
      </c>
      <c r="CF789" s="21">
        <f t="shared" si="1095"/>
        <v>6.0170995321826098E-2</v>
      </c>
      <c r="CG789" s="21">
        <f t="shared" si="1096"/>
        <v>4.5222929936305729E-2</v>
      </c>
      <c r="CH789" s="21">
        <f t="shared" si="1097"/>
        <v>5.2837738826579496E-3</v>
      </c>
      <c r="CI789" s="21">
        <f t="shared" si="1098"/>
        <v>0.18423973362930077</v>
      </c>
      <c r="CJ789" s="21">
        <f t="shared" si="1099"/>
        <v>1.6665527278768792</v>
      </c>
      <c r="CL789" s="68">
        <f t="shared" si="1100"/>
        <v>0.4636135849547296</v>
      </c>
      <c r="CM789" s="19">
        <f t="shared" si="1101"/>
        <v>2.2084634464944845E-2</v>
      </c>
      <c r="CN789" s="19">
        <f t="shared" si="1102"/>
        <v>8.5863068782016688E-2</v>
      </c>
      <c r="CO789" s="19">
        <f t="shared" si="1103"/>
        <v>6.1247846693774123E-3</v>
      </c>
      <c r="CP789" s="19">
        <f t="shared" si="1104"/>
        <v>6.7896082099499294E-2</v>
      </c>
      <c r="CQ789" s="19">
        <f t="shared" si="1105"/>
        <v>1.353348792260812E-3</v>
      </c>
      <c r="CR789" s="19">
        <f t="shared" si="1106"/>
        <v>9.0825067659768957E-2</v>
      </c>
      <c r="CS789" s="19">
        <f t="shared" si="1107"/>
        <v>8.5276871175571353E-2</v>
      </c>
      <c r="CT789" s="19">
        <f t="shared" si="1108"/>
        <v>3.6105065453573441E-2</v>
      </c>
      <c r="CU789" s="19">
        <f t="shared" si="1109"/>
        <v>2.7135613041129464E-2</v>
      </c>
      <c r="CV789" s="19">
        <f t="shared" si="1110"/>
        <v>3.1704810740607434E-3</v>
      </c>
      <c r="CW789" s="19">
        <f t="shared" si="1111"/>
        <v>0.1105513978330675</v>
      </c>
      <c r="CX789" s="19">
        <f t="shared" si="1112"/>
        <v>1</v>
      </c>
      <c r="CZ789" s="68">
        <f t="shared" si="1113"/>
        <v>2.5805000000000001E-5</v>
      </c>
      <c r="DA789" s="19">
        <f t="shared" si="1114"/>
        <v>1.96298E-5</v>
      </c>
      <c r="DB789" s="19">
        <f t="shared" si="1115"/>
        <v>3.667E-5</v>
      </c>
      <c r="DC789" s="19">
        <f t="shared" si="1116"/>
        <v>4.1044299999999996E-5</v>
      </c>
      <c r="DD789" s="19">
        <f t="shared" si="1117"/>
        <v>1.3043399999999998E-5</v>
      </c>
      <c r="DE789" s="19">
        <f t="shared" si="1118"/>
        <v>1.3043399999999998E-5</v>
      </c>
      <c r="DF789" s="19">
        <f t="shared" si="1119"/>
        <v>1.1702899999999998E-5</v>
      </c>
      <c r="DG789" s="19">
        <f t="shared" si="1120"/>
        <v>1.62598E-5</v>
      </c>
      <c r="DH789" s="19">
        <f t="shared" si="1121"/>
        <v>2.6063599999999999E-5</v>
      </c>
      <c r="DI789" s="19">
        <f t="shared" si="1122"/>
        <v>4.0146599999999993E-5</v>
      </c>
      <c r="DJ789" s="19">
        <f t="shared" si="1123"/>
        <v>0</v>
      </c>
      <c r="DK789" s="19">
        <f t="shared" si="1124"/>
        <v>2.2519199999999996E-5</v>
      </c>
      <c r="DM789" s="68">
        <f t="shared" si="1125"/>
        <v>1079.3995033551696</v>
      </c>
      <c r="DN789" s="19">
        <f t="shared" si="1126"/>
        <v>89.869514771408475</v>
      </c>
      <c r="DO789" s="19">
        <f t="shared" si="1127"/>
        <v>238.7400734391716</v>
      </c>
      <c r="DP789" s="19">
        <f t="shared" si="1128"/>
        <v>23.829541832919045</v>
      </c>
      <c r="DQ789" s="19">
        <f t="shared" si="1129"/>
        <v>374.00781229196565</v>
      </c>
      <c r="DR789" s="19">
        <f t="shared" si="1130"/>
        <v>7.3605473513793962</v>
      </c>
      <c r="DS789" s="19">
        <f t="shared" si="1131"/>
        <v>312.76437692270201</v>
      </c>
      <c r="DT789" s="19">
        <f t="shared" si="1132"/>
        <v>294.11966540339</v>
      </c>
      <c r="DU789" s="19">
        <f t="shared" si="1133"/>
        <v>85.872750021755152</v>
      </c>
      <c r="DV789" s="19">
        <f t="shared" si="1134"/>
        <v>63.671014443922928</v>
      </c>
      <c r="DX789" s="19">
        <f t="shared" si="1135"/>
        <v>88.463896983546334</v>
      </c>
      <c r="DZ789" s="68">
        <f t="shared" si="1136"/>
        <v>2658.0986968173302</v>
      </c>
      <c r="EA789" s="21">
        <f t="shared" si="1137"/>
        <v>2.6580986968173304</v>
      </c>
      <c r="EB789" s="92">
        <f t="shared" si="1086"/>
        <v>1170</v>
      </c>
    </row>
    <row r="790" spans="1:132" x14ac:dyDescent="0.3">
      <c r="A790" s="19">
        <f>'A. Thermody. result (all suite)'!C746</f>
        <v>1168</v>
      </c>
      <c r="B790" s="19" t="s">
        <v>1450</v>
      </c>
      <c r="C790" s="24">
        <f>'A. Thermody. result (all suite)'!G746</f>
        <v>100</v>
      </c>
      <c r="D790" s="19">
        <f>'A. Thermody. result (all suite)'!D746</f>
        <v>5000</v>
      </c>
      <c r="E790" s="61">
        <f>'A. Thermody. result (all suite)'!I746</f>
        <v>46.42</v>
      </c>
      <c r="F790" s="21">
        <f>'A. Thermody. result (all suite)'!J746</f>
        <v>2.94</v>
      </c>
      <c r="G790" s="21">
        <f>'A. Thermody. result (all suite)'!K746</f>
        <v>14.59</v>
      </c>
      <c r="H790" s="21">
        <f>'A. Thermody. result (all suite)'!L746</f>
        <v>1.63</v>
      </c>
      <c r="I790" s="21">
        <f>'A. Thermody. result (all suite)'!M746</f>
        <v>8.1300000000000008</v>
      </c>
      <c r="J790" s="21">
        <f>'A. Thermody. result (all suite)'!N746</f>
        <v>0.16</v>
      </c>
      <c r="K790" s="21">
        <f>'A. Thermody. result (all suite)'!O746</f>
        <v>6.1</v>
      </c>
      <c r="L790" s="21">
        <f>'A. Thermody. result (all suite)'!P746</f>
        <v>7.97</v>
      </c>
      <c r="M790" s="21">
        <f>'A. Thermody. result (all suite)'!Q746</f>
        <v>3.73</v>
      </c>
      <c r="N790" s="21">
        <f>'A. Thermody. result (all suite)'!R746</f>
        <v>4.26</v>
      </c>
      <c r="O790" s="21">
        <f>'A. Thermody. result (all suite)'!S746</f>
        <v>0.75</v>
      </c>
      <c r="P790" s="21">
        <f>'A. Thermody. result (all suite)'!T746</f>
        <v>3.32</v>
      </c>
      <c r="Q790" s="21">
        <f t="shared" si="1004"/>
        <v>99.999999999999986</v>
      </c>
      <c r="S790" s="19">
        <f t="shared" si="1005"/>
        <v>1441</v>
      </c>
      <c r="T790" s="19">
        <f t="shared" si="1006"/>
        <v>0.5</v>
      </c>
      <c r="V790" s="61">
        <f t="shared" si="1007"/>
        <v>44.878855999999999</v>
      </c>
      <c r="W790" s="21">
        <f t="shared" si="1008"/>
        <v>2.8423920000000003</v>
      </c>
      <c r="X790" s="21">
        <f t="shared" si="1009"/>
        <v>14.105612000000001</v>
      </c>
      <c r="Y790" s="21">
        <f t="shared" si="1010"/>
        <v>1.5758840000000001</v>
      </c>
      <c r="Z790" s="21">
        <f t="shared" si="1011"/>
        <v>7.8600840000000014</v>
      </c>
      <c r="AA790" s="21">
        <f t="shared" si="1012"/>
        <v>0.15468800000000002</v>
      </c>
      <c r="AB790" s="21">
        <f t="shared" si="1013"/>
        <v>5.8974799999999998</v>
      </c>
      <c r="AC790" s="21">
        <f t="shared" si="1014"/>
        <v>7.7053960000000004</v>
      </c>
      <c r="AD790" s="21">
        <f t="shared" si="1015"/>
        <v>3.6061640000000006</v>
      </c>
      <c r="AE790" s="21">
        <f t="shared" si="1016"/>
        <v>4.1185679999999998</v>
      </c>
      <c r="AF790" s="21">
        <f t="shared" si="1017"/>
        <v>0.72509999999999997</v>
      </c>
      <c r="AG790" s="21">
        <f t="shared" si="1018"/>
        <v>93.470224000000016</v>
      </c>
      <c r="AH790" s="21"/>
      <c r="AI790" s="61">
        <f t="shared" si="1019"/>
        <v>48.014067025237885</v>
      </c>
      <c r="AJ790" s="21">
        <f t="shared" si="1020"/>
        <v>3.0409598676044682</v>
      </c>
      <c r="AK790" s="21">
        <f t="shared" si="1021"/>
        <v>15.091021928009928</v>
      </c>
      <c r="AL790" s="21">
        <f t="shared" si="1022"/>
        <v>1.6859743483657423</v>
      </c>
      <c r="AM790" s="21">
        <f t="shared" si="1023"/>
        <v>8.4091849400082754</v>
      </c>
      <c r="AN790" s="21">
        <f t="shared" si="1024"/>
        <v>0.16549441456350847</v>
      </c>
      <c r="AO790" s="21">
        <f t="shared" si="1025"/>
        <v>6.3094745552337592</v>
      </c>
      <c r="AP790" s="21">
        <f t="shared" si="1026"/>
        <v>8.2436905254447659</v>
      </c>
      <c r="AQ790" s="21">
        <f t="shared" si="1027"/>
        <v>3.8580885395117912</v>
      </c>
      <c r="AR790" s="21">
        <f t="shared" si="1028"/>
        <v>4.4062887877534118</v>
      </c>
      <c r="AS790" s="21">
        <f t="shared" si="1029"/>
        <v>0.7757550682664458</v>
      </c>
      <c r="AT790" s="21">
        <f t="shared" si="1030"/>
        <v>100</v>
      </c>
      <c r="AU790" s="21"/>
      <c r="AV790" s="21">
        <f>AR790*'[1]diagram lines'!$G$39</f>
        <v>3.6576874527299972</v>
      </c>
      <c r="AW790" s="21">
        <f>AK790*'[1]diagram lines'!$G$40</f>
        <v>7.9871705308270666</v>
      </c>
      <c r="AX790" s="21">
        <f>AQ790*'[1]diagram lines'!$G$38</f>
        <v>2.8621315109188799</v>
      </c>
      <c r="AY790" s="21">
        <f>AP790*'[1]diagram lines'!$G$41</f>
        <v>5.8914163494788765</v>
      </c>
      <c r="AZ790" s="21">
        <f t="shared" si="1031"/>
        <v>8.264377327265203</v>
      </c>
      <c r="BA790" s="21">
        <f t="shared" si="1032"/>
        <v>0.64354355785832096</v>
      </c>
      <c r="BB790" s="21">
        <f t="shared" si="1033"/>
        <v>1.2250601704371515</v>
      </c>
      <c r="BC790" s="86">
        <f t="shared" si="1034"/>
        <v>0.81628643566393888</v>
      </c>
      <c r="BX790" s="61">
        <f t="shared" si="1087"/>
        <v>0.7726364846870839</v>
      </c>
      <c r="BY790" s="21">
        <f t="shared" si="1088"/>
        <v>3.6805207811717575E-2</v>
      </c>
      <c r="BZ790" s="21">
        <f t="shared" si="1089"/>
        <v>0.14309533150255002</v>
      </c>
      <c r="CA790" s="21">
        <f t="shared" si="1090"/>
        <v>1.0207276598409417E-2</v>
      </c>
      <c r="CB790" s="21">
        <f t="shared" si="1091"/>
        <v>0.11315240083507309</v>
      </c>
      <c r="CC790" s="21">
        <f t="shared" si="1092"/>
        <v>2.2554271215111362E-3</v>
      </c>
      <c r="CD790" s="21">
        <f t="shared" si="1093"/>
        <v>0.15136476426799009</v>
      </c>
      <c r="CE790" s="21">
        <f t="shared" si="1094"/>
        <v>0.14211840228245365</v>
      </c>
      <c r="CF790" s="21">
        <f t="shared" si="1095"/>
        <v>6.0170995321826098E-2</v>
      </c>
      <c r="CG790" s="21">
        <f t="shared" si="1096"/>
        <v>4.5222929936305729E-2</v>
      </c>
      <c r="CH790" s="21">
        <f t="shared" si="1097"/>
        <v>5.2837738826579496E-3</v>
      </c>
      <c r="CI790" s="21">
        <f t="shared" si="1098"/>
        <v>0.18423973362930077</v>
      </c>
      <c r="CJ790" s="21">
        <f t="shared" si="1099"/>
        <v>1.6665527278768792</v>
      </c>
      <c r="CL790" s="68">
        <f t="shared" si="1100"/>
        <v>0.4636135849547296</v>
      </c>
      <c r="CM790" s="19">
        <f t="shared" si="1101"/>
        <v>2.2084634464944845E-2</v>
      </c>
      <c r="CN790" s="19">
        <f t="shared" si="1102"/>
        <v>8.5863068782016688E-2</v>
      </c>
      <c r="CO790" s="19">
        <f t="shared" si="1103"/>
        <v>6.1247846693774123E-3</v>
      </c>
      <c r="CP790" s="19">
        <f t="shared" si="1104"/>
        <v>6.7896082099499294E-2</v>
      </c>
      <c r="CQ790" s="19">
        <f t="shared" si="1105"/>
        <v>1.353348792260812E-3</v>
      </c>
      <c r="CR790" s="19">
        <f t="shared" si="1106"/>
        <v>9.0825067659768957E-2</v>
      </c>
      <c r="CS790" s="19">
        <f t="shared" si="1107"/>
        <v>8.5276871175571353E-2</v>
      </c>
      <c r="CT790" s="19">
        <f t="shared" si="1108"/>
        <v>3.6105065453573441E-2</v>
      </c>
      <c r="CU790" s="19">
        <f t="shared" si="1109"/>
        <v>2.7135613041129464E-2</v>
      </c>
      <c r="CV790" s="19">
        <f t="shared" si="1110"/>
        <v>3.1704810740607434E-3</v>
      </c>
      <c r="CW790" s="19">
        <f t="shared" si="1111"/>
        <v>0.1105513978330675</v>
      </c>
      <c r="CX790" s="19">
        <f t="shared" si="1112"/>
        <v>1</v>
      </c>
      <c r="CZ790" s="68">
        <f t="shared" si="1113"/>
        <v>2.5805000000000001E-5</v>
      </c>
      <c r="DA790" s="19">
        <f t="shared" si="1114"/>
        <v>1.9615319999999996E-5</v>
      </c>
      <c r="DB790" s="19">
        <f t="shared" si="1115"/>
        <v>3.667E-5</v>
      </c>
      <c r="DC790" s="19">
        <f t="shared" si="1116"/>
        <v>4.1026119999999991E-5</v>
      </c>
      <c r="DD790" s="19">
        <f t="shared" si="1117"/>
        <v>1.3037559999999998E-5</v>
      </c>
      <c r="DE790" s="19">
        <f t="shared" si="1118"/>
        <v>1.3037559999999998E-5</v>
      </c>
      <c r="DF790" s="19">
        <f t="shared" si="1119"/>
        <v>1.1696359999999999E-5</v>
      </c>
      <c r="DG790" s="19">
        <f t="shared" si="1120"/>
        <v>1.6252319999999998E-5</v>
      </c>
      <c r="DH790" s="19">
        <f t="shared" si="1121"/>
        <v>2.6048239999999998E-5</v>
      </c>
      <c r="DI790" s="19">
        <f t="shared" si="1122"/>
        <v>4.012243999999999E-5</v>
      </c>
      <c r="DJ790" s="19">
        <f t="shared" si="1123"/>
        <v>0</v>
      </c>
      <c r="DK790" s="19">
        <f t="shared" si="1124"/>
        <v>2.2500279999999997E-5</v>
      </c>
      <c r="DM790" s="68">
        <f t="shared" si="1125"/>
        <v>1079.3995033551696</v>
      </c>
      <c r="DN790" s="19">
        <f t="shared" si="1126"/>
        <v>89.93585631332013</v>
      </c>
      <c r="DO790" s="19">
        <f t="shared" si="1127"/>
        <v>238.7400734391716</v>
      </c>
      <c r="DP790" s="19">
        <f t="shared" si="1128"/>
        <v>23.840101473229232</v>
      </c>
      <c r="DQ790" s="19">
        <f t="shared" si="1129"/>
        <v>374.17534407120849</v>
      </c>
      <c r="DR790" s="19">
        <f t="shared" si="1130"/>
        <v>7.3638444097654787</v>
      </c>
      <c r="DS790" s="19">
        <f t="shared" si="1131"/>
        <v>312.9392585974345</v>
      </c>
      <c r="DT790" s="19">
        <f t="shared" si="1132"/>
        <v>294.25503162170338</v>
      </c>
      <c r="DU790" s="19">
        <f t="shared" si="1133"/>
        <v>85.923387049068111</v>
      </c>
      <c r="DV790" s="19">
        <f t="shared" si="1134"/>
        <v>63.709354378108515</v>
      </c>
      <c r="DX790" s="19">
        <f t="shared" si="1135"/>
        <v>88.538284365877956</v>
      </c>
      <c r="DZ790" s="68">
        <f t="shared" si="1136"/>
        <v>2658.8200390740567</v>
      </c>
      <c r="EA790" s="21">
        <f t="shared" si="1137"/>
        <v>2.6588200390740568</v>
      </c>
      <c r="EB790" s="92">
        <f t="shared" si="1086"/>
        <v>1168</v>
      </c>
    </row>
    <row r="791" spans="1:132" x14ac:dyDescent="0.3">
      <c r="A791" s="19">
        <f>'A. Thermody. result (all suite)'!C747</f>
        <v>1166</v>
      </c>
      <c r="B791" s="19" t="s">
        <v>1450</v>
      </c>
      <c r="C791" s="24">
        <f>'A. Thermody. result (all suite)'!G747</f>
        <v>100</v>
      </c>
      <c r="D791" s="19">
        <f>'A. Thermody. result (all suite)'!D747</f>
        <v>5000</v>
      </c>
      <c r="E791" s="61">
        <f>'A. Thermody. result (all suite)'!I747</f>
        <v>46.42</v>
      </c>
      <c r="F791" s="21">
        <f>'A. Thermody. result (all suite)'!J747</f>
        <v>2.94</v>
      </c>
      <c r="G791" s="21">
        <f>'A. Thermody. result (all suite)'!K747</f>
        <v>14.59</v>
      </c>
      <c r="H791" s="21">
        <f>'A. Thermody. result (all suite)'!L747</f>
        <v>1.63</v>
      </c>
      <c r="I791" s="21">
        <f>'A. Thermody. result (all suite)'!M747</f>
        <v>8.1300000000000008</v>
      </c>
      <c r="J791" s="21">
        <f>'A. Thermody. result (all suite)'!N747</f>
        <v>0.16</v>
      </c>
      <c r="K791" s="21">
        <f>'A. Thermody. result (all suite)'!O747</f>
        <v>6.1</v>
      </c>
      <c r="L791" s="21">
        <f>'A. Thermody. result (all suite)'!P747</f>
        <v>7.97</v>
      </c>
      <c r="M791" s="21">
        <f>'A. Thermody. result (all suite)'!Q747</f>
        <v>3.73</v>
      </c>
      <c r="N791" s="21">
        <f>'A. Thermody. result (all suite)'!R747</f>
        <v>4.26</v>
      </c>
      <c r="O791" s="21">
        <f>'A. Thermody. result (all suite)'!S747</f>
        <v>0.75</v>
      </c>
      <c r="P791" s="21">
        <f>'A. Thermody. result (all suite)'!T747</f>
        <v>3.32</v>
      </c>
      <c r="Q791" s="21">
        <f t="shared" si="1004"/>
        <v>99.999999999999986</v>
      </c>
      <c r="S791" s="19">
        <f t="shared" si="1005"/>
        <v>1439</v>
      </c>
      <c r="T791" s="19">
        <f t="shared" si="1006"/>
        <v>0.5</v>
      </c>
      <c r="V791" s="61">
        <f t="shared" si="1007"/>
        <v>44.878855999999999</v>
      </c>
      <c r="W791" s="21">
        <f t="shared" si="1008"/>
        <v>2.8423920000000003</v>
      </c>
      <c r="X791" s="21">
        <f t="shared" si="1009"/>
        <v>14.105612000000001</v>
      </c>
      <c r="Y791" s="21">
        <f t="shared" si="1010"/>
        <v>1.5758840000000001</v>
      </c>
      <c r="Z791" s="21">
        <f t="shared" si="1011"/>
        <v>7.8600840000000014</v>
      </c>
      <c r="AA791" s="21">
        <f t="shared" si="1012"/>
        <v>0.15468800000000002</v>
      </c>
      <c r="AB791" s="21">
        <f t="shared" si="1013"/>
        <v>5.8974799999999998</v>
      </c>
      <c r="AC791" s="21">
        <f t="shared" si="1014"/>
        <v>7.7053960000000004</v>
      </c>
      <c r="AD791" s="21">
        <f t="shared" si="1015"/>
        <v>3.6061640000000006</v>
      </c>
      <c r="AE791" s="21">
        <f t="shared" si="1016"/>
        <v>4.1185679999999998</v>
      </c>
      <c r="AF791" s="21">
        <f t="shared" si="1017"/>
        <v>0.72509999999999997</v>
      </c>
      <c r="AG791" s="21">
        <f t="shared" si="1018"/>
        <v>93.470224000000016</v>
      </c>
      <c r="AH791" s="21"/>
      <c r="AI791" s="61">
        <f t="shared" si="1019"/>
        <v>48.014067025237885</v>
      </c>
      <c r="AJ791" s="21">
        <f t="shared" si="1020"/>
        <v>3.0409598676044682</v>
      </c>
      <c r="AK791" s="21">
        <f t="shared" si="1021"/>
        <v>15.091021928009928</v>
      </c>
      <c r="AL791" s="21">
        <f t="shared" si="1022"/>
        <v>1.6859743483657423</v>
      </c>
      <c r="AM791" s="21">
        <f t="shared" si="1023"/>
        <v>8.4091849400082754</v>
      </c>
      <c r="AN791" s="21">
        <f t="shared" si="1024"/>
        <v>0.16549441456350847</v>
      </c>
      <c r="AO791" s="21">
        <f t="shared" si="1025"/>
        <v>6.3094745552337592</v>
      </c>
      <c r="AP791" s="21">
        <f t="shared" si="1026"/>
        <v>8.2436905254447659</v>
      </c>
      <c r="AQ791" s="21">
        <f t="shared" si="1027"/>
        <v>3.8580885395117912</v>
      </c>
      <c r="AR791" s="21">
        <f t="shared" si="1028"/>
        <v>4.4062887877534118</v>
      </c>
      <c r="AS791" s="21">
        <f t="shared" si="1029"/>
        <v>0.7757550682664458</v>
      </c>
      <c r="AT791" s="21">
        <f t="shared" si="1030"/>
        <v>100</v>
      </c>
      <c r="AU791" s="21"/>
      <c r="AV791" s="21">
        <f>AR791*'[1]diagram lines'!$G$39</f>
        <v>3.6576874527299972</v>
      </c>
      <c r="AW791" s="21">
        <f>AK791*'[1]diagram lines'!$G$40</f>
        <v>7.9871705308270666</v>
      </c>
      <c r="AX791" s="21">
        <f>AQ791*'[1]diagram lines'!$G$38</f>
        <v>2.8621315109188799</v>
      </c>
      <c r="AY791" s="21">
        <f>AP791*'[1]diagram lines'!$G$41</f>
        <v>5.8914163494788765</v>
      </c>
      <c r="AZ791" s="21">
        <f t="shared" si="1031"/>
        <v>8.264377327265203</v>
      </c>
      <c r="BA791" s="21">
        <f t="shared" si="1032"/>
        <v>0.64354355785832096</v>
      </c>
      <c r="BB791" s="21">
        <f t="shared" si="1033"/>
        <v>1.2250601704371515</v>
      </c>
      <c r="BC791" s="86">
        <f t="shared" si="1034"/>
        <v>0.81628643566393888</v>
      </c>
      <c r="BX791" s="61">
        <f t="shared" si="1087"/>
        <v>0.7726364846870839</v>
      </c>
      <c r="BY791" s="21">
        <f t="shared" si="1088"/>
        <v>3.6805207811717575E-2</v>
      </c>
      <c r="BZ791" s="21">
        <f t="shared" si="1089"/>
        <v>0.14309533150255002</v>
      </c>
      <c r="CA791" s="21">
        <f t="shared" si="1090"/>
        <v>1.0207276598409417E-2</v>
      </c>
      <c r="CB791" s="21">
        <f t="shared" si="1091"/>
        <v>0.11315240083507309</v>
      </c>
      <c r="CC791" s="21">
        <f t="shared" si="1092"/>
        <v>2.2554271215111362E-3</v>
      </c>
      <c r="CD791" s="21">
        <f t="shared" si="1093"/>
        <v>0.15136476426799009</v>
      </c>
      <c r="CE791" s="21">
        <f t="shared" si="1094"/>
        <v>0.14211840228245365</v>
      </c>
      <c r="CF791" s="21">
        <f t="shared" si="1095"/>
        <v>6.0170995321826098E-2</v>
      </c>
      <c r="CG791" s="21">
        <f t="shared" si="1096"/>
        <v>4.5222929936305729E-2</v>
      </c>
      <c r="CH791" s="21">
        <f t="shared" si="1097"/>
        <v>5.2837738826579496E-3</v>
      </c>
      <c r="CI791" s="21">
        <f t="shared" si="1098"/>
        <v>0.18423973362930077</v>
      </c>
      <c r="CJ791" s="21">
        <f t="shared" si="1099"/>
        <v>1.6665527278768792</v>
      </c>
      <c r="CL791" s="68">
        <f t="shared" si="1100"/>
        <v>0.4636135849547296</v>
      </c>
      <c r="CM791" s="19">
        <f t="shared" si="1101"/>
        <v>2.2084634464944845E-2</v>
      </c>
      <c r="CN791" s="19">
        <f t="shared" si="1102"/>
        <v>8.5863068782016688E-2</v>
      </c>
      <c r="CO791" s="19">
        <f t="shared" si="1103"/>
        <v>6.1247846693774123E-3</v>
      </c>
      <c r="CP791" s="19">
        <f t="shared" si="1104"/>
        <v>6.7896082099499294E-2</v>
      </c>
      <c r="CQ791" s="19">
        <f t="shared" si="1105"/>
        <v>1.353348792260812E-3</v>
      </c>
      <c r="CR791" s="19">
        <f t="shared" si="1106"/>
        <v>9.0825067659768957E-2</v>
      </c>
      <c r="CS791" s="19">
        <f t="shared" si="1107"/>
        <v>8.5276871175571353E-2</v>
      </c>
      <c r="CT791" s="19">
        <f t="shared" si="1108"/>
        <v>3.6105065453573441E-2</v>
      </c>
      <c r="CU791" s="19">
        <f t="shared" si="1109"/>
        <v>2.7135613041129464E-2</v>
      </c>
      <c r="CV791" s="19">
        <f t="shared" si="1110"/>
        <v>3.1704810740607434E-3</v>
      </c>
      <c r="CW791" s="19">
        <f t="shared" si="1111"/>
        <v>0.1105513978330675</v>
      </c>
      <c r="CX791" s="19">
        <f t="shared" si="1112"/>
        <v>1</v>
      </c>
      <c r="CZ791" s="68">
        <f t="shared" si="1113"/>
        <v>2.5805000000000001E-5</v>
      </c>
      <c r="DA791" s="19">
        <f t="shared" si="1114"/>
        <v>1.960084E-5</v>
      </c>
      <c r="DB791" s="19">
        <f t="shared" si="1115"/>
        <v>3.667E-5</v>
      </c>
      <c r="DC791" s="19">
        <f t="shared" si="1116"/>
        <v>4.1007939999999993E-5</v>
      </c>
      <c r="DD791" s="19">
        <f t="shared" si="1117"/>
        <v>1.3031719999999999E-5</v>
      </c>
      <c r="DE791" s="19">
        <f t="shared" si="1118"/>
        <v>1.3031719999999999E-5</v>
      </c>
      <c r="DF791" s="19">
        <f t="shared" si="1119"/>
        <v>1.1689819999999999E-5</v>
      </c>
      <c r="DG791" s="19">
        <f t="shared" si="1120"/>
        <v>1.624484E-5</v>
      </c>
      <c r="DH791" s="19">
        <f t="shared" si="1121"/>
        <v>2.6032879999999998E-5</v>
      </c>
      <c r="DI791" s="19">
        <f t="shared" si="1122"/>
        <v>4.0098279999999994E-5</v>
      </c>
      <c r="DJ791" s="19">
        <f t="shared" si="1123"/>
        <v>0</v>
      </c>
      <c r="DK791" s="19">
        <f t="shared" si="1124"/>
        <v>2.2481359999999995E-5</v>
      </c>
      <c r="DM791" s="68">
        <f t="shared" si="1125"/>
        <v>1079.3995033551696</v>
      </c>
      <c r="DN791" s="19">
        <f t="shared" si="1126"/>
        <v>90.002295874043881</v>
      </c>
      <c r="DO791" s="19">
        <f t="shared" si="1127"/>
        <v>238.7400734391716</v>
      </c>
      <c r="DP791" s="19">
        <f t="shared" si="1128"/>
        <v>23.850670476324321</v>
      </c>
      <c r="DQ791" s="19">
        <f t="shared" si="1129"/>
        <v>374.34302600493447</v>
      </c>
      <c r="DR791" s="19">
        <f t="shared" si="1130"/>
        <v>7.3671444232213394</v>
      </c>
      <c r="DS791" s="19">
        <f t="shared" si="1131"/>
        <v>313.11433595116853</v>
      </c>
      <c r="DT791" s="19">
        <f t="shared" si="1132"/>
        <v>294.39052249982399</v>
      </c>
      <c r="DU791" s="19">
        <f t="shared" si="1133"/>
        <v>85.974083830410535</v>
      </c>
      <c r="DV791" s="19">
        <f t="shared" si="1134"/>
        <v>63.747740513418435</v>
      </c>
      <c r="DX791" s="19">
        <f t="shared" si="1135"/>
        <v>88.612796954982997</v>
      </c>
      <c r="DZ791" s="68">
        <f t="shared" si="1136"/>
        <v>2659.5421933226698</v>
      </c>
      <c r="EA791" s="21">
        <f t="shared" si="1137"/>
        <v>2.6595421933226699</v>
      </c>
      <c r="EB791" s="92">
        <f t="shared" si="1086"/>
        <v>1166</v>
      </c>
    </row>
    <row r="792" spans="1:132" x14ac:dyDescent="0.3">
      <c r="A792" s="19">
        <f>'A. Thermody. result (all suite)'!C748</f>
        <v>1164</v>
      </c>
      <c r="B792" s="19" t="s">
        <v>1450</v>
      </c>
      <c r="C792" s="24">
        <f>'A. Thermody. result (all suite)'!G748</f>
        <v>100</v>
      </c>
      <c r="D792" s="19">
        <f>'A. Thermody. result (all suite)'!D748</f>
        <v>5000</v>
      </c>
      <c r="E792" s="61">
        <f>'A. Thermody. result (all suite)'!I748</f>
        <v>46.42</v>
      </c>
      <c r="F792" s="21">
        <f>'A. Thermody. result (all suite)'!J748</f>
        <v>2.94</v>
      </c>
      <c r="G792" s="21">
        <f>'A. Thermody. result (all suite)'!K748</f>
        <v>14.59</v>
      </c>
      <c r="H792" s="21">
        <f>'A. Thermody. result (all suite)'!L748</f>
        <v>1.63</v>
      </c>
      <c r="I792" s="21">
        <f>'A. Thermody. result (all suite)'!M748</f>
        <v>8.1300000000000008</v>
      </c>
      <c r="J792" s="21">
        <f>'A. Thermody. result (all suite)'!N748</f>
        <v>0.16</v>
      </c>
      <c r="K792" s="21">
        <f>'A. Thermody. result (all suite)'!O748</f>
        <v>6.1</v>
      </c>
      <c r="L792" s="21">
        <f>'A. Thermody. result (all suite)'!P748</f>
        <v>7.97</v>
      </c>
      <c r="M792" s="21">
        <f>'A. Thermody. result (all suite)'!Q748</f>
        <v>3.73</v>
      </c>
      <c r="N792" s="21">
        <f>'A. Thermody. result (all suite)'!R748</f>
        <v>4.26</v>
      </c>
      <c r="O792" s="21">
        <f>'A. Thermody. result (all suite)'!S748</f>
        <v>0.75</v>
      </c>
      <c r="P792" s="21">
        <f>'A. Thermody. result (all suite)'!T748</f>
        <v>3.32</v>
      </c>
      <c r="Q792" s="21">
        <f t="shared" si="1004"/>
        <v>99.999999999999986</v>
      </c>
      <c r="S792" s="19">
        <f t="shared" si="1005"/>
        <v>1437</v>
      </c>
      <c r="T792" s="19">
        <f t="shared" si="1006"/>
        <v>0.5</v>
      </c>
      <c r="V792" s="61">
        <f t="shared" si="1007"/>
        <v>44.878855999999999</v>
      </c>
      <c r="W792" s="21">
        <f t="shared" si="1008"/>
        <v>2.8423920000000003</v>
      </c>
      <c r="X792" s="21">
        <f t="shared" si="1009"/>
        <v>14.105612000000001</v>
      </c>
      <c r="Y792" s="21">
        <f t="shared" si="1010"/>
        <v>1.5758840000000001</v>
      </c>
      <c r="Z792" s="21">
        <f t="shared" si="1011"/>
        <v>7.8600840000000014</v>
      </c>
      <c r="AA792" s="21">
        <f t="shared" si="1012"/>
        <v>0.15468800000000002</v>
      </c>
      <c r="AB792" s="21">
        <f t="shared" si="1013"/>
        <v>5.8974799999999998</v>
      </c>
      <c r="AC792" s="21">
        <f t="shared" si="1014"/>
        <v>7.7053960000000004</v>
      </c>
      <c r="AD792" s="21">
        <f t="shared" si="1015"/>
        <v>3.6061640000000006</v>
      </c>
      <c r="AE792" s="21">
        <f t="shared" si="1016"/>
        <v>4.1185679999999998</v>
      </c>
      <c r="AF792" s="21">
        <f t="shared" si="1017"/>
        <v>0.72509999999999997</v>
      </c>
      <c r="AG792" s="21">
        <f t="shared" si="1018"/>
        <v>93.470224000000016</v>
      </c>
      <c r="AH792" s="21"/>
      <c r="AI792" s="61">
        <f t="shared" si="1019"/>
        <v>48.014067025237885</v>
      </c>
      <c r="AJ792" s="21">
        <f t="shared" si="1020"/>
        <v>3.0409598676044682</v>
      </c>
      <c r="AK792" s="21">
        <f t="shared" si="1021"/>
        <v>15.091021928009928</v>
      </c>
      <c r="AL792" s="21">
        <f t="shared" si="1022"/>
        <v>1.6859743483657423</v>
      </c>
      <c r="AM792" s="21">
        <f t="shared" si="1023"/>
        <v>8.4091849400082754</v>
      </c>
      <c r="AN792" s="21">
        <f t="shared" si="1024"/>
        <v>0.16549441456350847</v>
      </c>
      <c r="AO792" s="21">
        <f t="shared" si="1025"/>
        <v>6.3094745552337592</v>
      </c>
      <c r="AP792" s="21">
        <f t="shared" si="1026"/>
        <v>8.2436905254447659</v>
      </c>
      <c r="AQ792" s="21">
        <f t="shared" si="1027"/>
        <v>3.8580885395117912</v>
      </c>
      <c r="AR792" s="21">
        <f t="shared" si="1028"/>
        <v>4.4062887877534118</v>
      </c>
      <c r="AS792" s="21">
        <f t="shared" si="1029"/>
        <v>0.7757550682664458</v>
      </c>
      <c r="AT792" s="21">
        <f t="shared" si="1030"/>
        <v>100</v>
      </c>
      <c r="AU792" s="21"/>
      <c r="AV792" s="21">
        <f>AR792*'[1]diagram lines'!$G$39</f>
        <v>3.6576874527299972</v>
      </c>
      <c r="AW792" s="21">
        <f>AK792*'[1]diagram lines'!$G$40</f>
        <v>7.9871705308270666</v>
      </c>
      <c r="AX792" s="21">
        <f>AQ792*'[1]diagram lines'!$G$38</f>
        <v>2.8621315109188799</v>
      </c>
      <c r="AY792" s="21">
        <f>AP792*'[1]diagram lines'!$G$41</f>
        <v>5.8914163494788765</v>
      </c>
      <c r="AZ792" s="21">
        <f t="shared" si="1031"/>
        <v>8.264377327265203</v>
      </c>
      <c r="BA792" s="21">
        <f t="shared" si="1032"/>
        <v>0.64354355785832096</v>
      </c>
      <c r="BB792" s="21">
        <f t="shared" si="1033"/>
        <v>1.2250601704371515</v>
      </c>
      <c r="BC792" s="86">
        <f t="shared" si="1034"/>
        <v>0.81628643566393888</v>
      </c>
      <c r="BX792" s="61">
        <f t="shared" si="1087"/>
        <v>0.7726364846870839</v>
      </c>
      <c r="BY792" s="21">
        <f t="shared" si="1088"/>
        <v>3.6805207811717575E-2</v>
      </c>
      <c r="BZ792" s="21">
        <f t="shared" si="1089"/>
        <v>0.14309533150255002</v>
      </c>
      <c r="CA792" s="21">
        <f t="shared" si="1090"/>
        <v>1.0207276598409417E-2</v>
      </c>
      <c r="CB792" s="21">
        <f t="shared" si="1091"/>
        <v>0.11315240083507309</v>
      </c>
      <c r="CC792" s="21">
        <f t="shared" si="1092"/>
        <v>2.2554271215111362E-3</v>
      </c>
      <c r="CD792" s="21">
        <f t="shared" si="1093"/>
        <v>0.15136476426799009</v>
      </c>
      <c r="CE792" s="21">
        <f t="shared" si="1094"/>
        <v>0.14211840228245365</v>
      </c>
      <c r="CF792" s="21">
        <f t="shared" si="1095"/>
        <v>6.0170995321826098E-2</v>
      </c>
      <c r="CG792" s="21">
        <f t="shared" si="1096"/>
        <v>4.5222929936305729E-2</v>
      </c>
      <c r="CH792" s="21">
        <f t="shared" si="1097"/>
        <v>5.2837738826579496E-3</v>
      </c>
      <c r="CI792" s="21">
        <f t="shared" si="1098"/>
        <v>0.18423973362930077</v>
      </c>
      <c r="CJ792" s="21">
        <f t="shared" si="1099"/>
        <v>1.6665527278768792</v>
      </c>
      <c r="CL792" s="68">
        <f t="shared" si="1100"/>
        <v>0.4636135849547296</v>
      </c>
      <c r="CM792" s="19">
        <f t="shared" si="1101"/>
        <v>2.2084634464944845E-2</v>
      </c>
      <c r="CN792" s="19">
        <f t="shared" si="1102"/>
        <v>8.5863068782016688E-2</v>
      </c>
      <c r="CO792" s="19">
        <f t="shared" si="1103"/>
        <v>6.1247846693774123E-3</v>
      </c>
      <c r="CP792" s="19">
        <f t="shared" si="1104"/>
        <v>6.7896082099499294E-2</v>
      </c>
      <c r="CQ792" s="19">
        <f t="shared" si="1105"/>
        <v>1.353348792260812E-3</v>
      </c>
      <c r="CR792" s="19">
        <f t="shared" si="1106"/>
        <v>9.0825067659768957E-2</v>
      </c>
      <c r="CS792" s="19">
        <f t="shared" si="1107"/>
        <v>8.5276871175571353E-2</v>
      </c>
      <c r="CT792" s="19">
        <f t="shared" si="1108"/>
        <v>3.6105065453573441E-2</v>
      </c>
      <c r="CU792" s="19">
        <f t="shared" si="1109"/>
        <v>2.7135613041129464E-2</v>
      </c>
      <c r="CV792" s="19">
        <f t="shared" si="1110"/>
        <v>3.1704810740607434E-3</v>
      </c>
      <c r="CW792" s="19">
        <f t="shared" si="1111"/>
        <v>0.1105513978330675</v>
      </c>
      <c r="CX792" s="19">
        <f t="shared" si="1112"/>
        <v>1</v>
      </c>
      <c r="CZ792" s="68">
        <f t="shared" si="1113"/>
        <v>2.5805000000000001E-5</v>
      </c>
      <c r="DA792" s="19">
        <f t="shared" si="1114"/>
        <v>1.9586359999999997E-5</v>
      </c>
      <c r="DB792" s="19">
        <f t="shared" si="1115"/>
        <v>3.667E-5</v>
      </c>
      <c r="DC792" s="19">
        <f t="shared" si="1116"/>
        <v>4.0989759999999996E-5</v>
      </c>
      <c r="DD792" s="19">
        <f t="shared" si="1117"/>
        <v>1.3025879999999999E-5</v>
      </c>
      <c r="DE792" s="19">
        <f t="shared" si="1118"/>
        <v>1.3025879999999999E-5</v>
      </c>
      <c r="DF792" s="19">
        <f t="shared" si="1119"/>
        <v>1.1683279999999999E-5</v>
      </c>
      <c r="DG792" s="19">
        <f t="shared" si="1120"/>
        <v>1.6237359999999999E-5</v>
      </c>
      <c r="DH792" s="19">
        <f t="shared" si="1121"/>
        <v>2.6017520000000001E-5</v>
      </c>
      <c r="DI792" s="19">
        <f t="shared" si="1122"/>
        <v>4.0074119999999991E-5</v>
      </c>
      <c r="DJ792" s="19">
        <f t="shared" si="1123"/>
        <v>0</v>
      </c>
      <c r="DK792" s="19">
        <f t="shared" si="1124"/>
        <v>2.2462439999999996E-5</v>
      </c>
      <c r="DM792" s="68">
        <f t="shared" si="1125"/>
        <v>1079.3995033551696</v>
      </c>
      <c r="DN792" s="19">
        <f t="shared" si="1126"/>
        <v>90.068833670972779</v>
      </c>
      <c r="DO792" s="19">
        <f t="shared" si="1127"/>
        <v>238.7400734391716</v>
      </c>
      <c r="DP792" s="19">
        <f t="shared" si="1128"/>
        <v>23.861248854662215</v>
      </c>
      <c r="DQ792" s="19">
        <f t="shared" si="1129"/>
        <v>374.51085829510367</v>
      </c>
      <c r="DR792" s="19">
        <f t="shared" si="1130"/>
        <v>7.3704473957215946</v>
      </c>
      <c r="DS792" s="19">
        <f t="shared" si="1131"/>
        <v>313.28960931251231</v>
      </c>
      <c r="DT792" s="19">
        <f t="shared" si="1132"/>
        <v>294.52613821003177</v>
      </c>
      <c r="DU792" s="19">
        <f t="shared" si="1133"/>
        <v>86.024840471613658</v>
      </c>
      <c r="DV792" s="19">
        <f t="shared" si="1134"/>
        <v>63.786172933414292</v>
      </c>
      <c r="DX792" s="19">
        <f t="shared" si="1135"/>
        <v>88.68743506724455</v>
      </c>
      <c r="DZ792" s="68">
        <f t="shared" si="1136"/>
        <v>2660.2651610056178</v>
      </c>
      <c r="EA792" s="21">
        <f t="shared" si="1137"/>
        <v>2.6602651610056176</v>
      </c>
      <c r="EB792" s="92">
        <f t="shared" si="1086"/>
        <v>1164</v>
      </c>
    </row>
    <row r="793" spans="1:132" x14ac:dyDescent="0.3">
      <c r="A793" s="19">
        <f>'A. Thermody. result (all suite)'!C749</f>
        <v>1162</v>
      </c>
      <c r="B793" s="19" t="s">
        <v>1450</v>
      </c>
      <c r="C793" s="24">
        <f>'A. Thermody. result (all suite)'!G749</f>
        <v>100</v>
      </c>
      <c r="D793" s="19">
        <f>'A. Thermody. result (all suite)'!D749</f>
        <v>5000</v>
      </c>
      <c r="E793" s="61">
        <f>'A. Thermody. result (all suite)'!I749</f>
        <v>46.42</v>
      </c>
      <c r="F793" s="21">
        <f>'A. Thermody. result (all suite)'!J749</f>
        <v>2.94</v>
      </c>
      <c r="G793" s="21">
        <f>'A. Thermody. result (all suite)'!K749</f>
        <v>14.59</v>
      </c>
      <c r="H793" s="21">
        <f>'A. Thermody. result (all suite)'!L749</f>
        <v>1.63</v>
      </c>
      <c r="I793" s="21">
        <f>'A. Thermody. result (all suite)'!M749</f>
        <v>8.1300000000000008</v>
      </c>
      <c r="J793" s="21">
        <f>'A. Thermody. result (all suite)'!N749</f>
        <v>0.16</v>
      </c>
      <c r="K793" s="21">
        <f>'A. Thermody. result (all suite)'!O749</f>
        <v>6.1</v>
      </c>
      <c r="L793" s="21">
        <f>'A. Thermody. result (all suite)'!P749</f>
        <v>7.97</v>
      </c>
      <c r="M793" s="21">
        <f>'A. Thermody. result (all suite)'!Q749</f>
        <v>3.73</v>
      </c>
      <c r="N793" s="21">
        <f>'A. Thermody. result (all suite)'!R749</f>
        <v>4.26</v>
      </c>
      <c r="O793" s="21">
        <f>'A. Thermody. result (all suite)'!S749</f>
        <v>0.75</v>
      </c>
      <c r="P793" s="21">
        <f>'A. Thermody. result (all suite)'!T749</f>
        <v>3.32</v>
      </c>
      <c r="Q793" s="21">
        <f t="shared" si="1004"/>
        <v>99.999999999999986</v>
      </c>
      <c r="S793" s="19">
        <f t="shared" si="1005"/>
        <v>1435</v>
      </c>
      <c r="T793" s="19">
        <f t="shared" si="1006"/>
        <v>0.5</v>
      </c>
      <c r="V793" s="61">
        <f t="shared" si="1007"/>
        <v>44.878855999999999</v>
      </c>
      <c r="W793" s="21">
        <f t="shared" si="1008"/>
        <v>2.8423920000000003</v>
      </c>
      <c r="X793" s="21">
        <f t="shared" si="1009"/>
        <v>14.105612000000001</v>
      </c>
      <c r="Y793" s="21">
        <f t="shared" si="1010"/>
        <v>1.5758840000000001</v>
      </c>
      <c r="Z793" s="21">
        <f t="shared" si="1011"/>
        <v>7.8600840000000014</v>
      </c>
      <c r="AA793" s="21">
        <f t="shared" si="1012"/>
        <v>0.15468800000000002</v>
      </c>
      <c r="AB793" s="21">
        <f t="shared" si="1013"/>
        <v>5.8974799999999998</v>
      </c>
      <c r="AC793" s="21">
        <f t="shared" si="1014"/>
        <v>7.7053960000000004</v>
      </c>
      <c r="AD793" s="21">
        <f t="shared" si="1015"/>
        <v>3.6061640000000006</v>
      </c>
      <c r="AE793" s="21">
        <f t="shared" si="1016"/>
        <v>4.1185679999999998</v>
      </c>
      <c r="AF793" s="21">
        <f t="shared" si="1017"/>
        <v>0.72509999999999997</v>
      </c>
      <c r="AG793" s="21">
        <f t="shared" si="1018"/>
        <v>93.470224000000016</v>
      </c>
      <c r="AH793" s="21"/>
      <c r="AI793" s="61">
        <f t="shared" si="1019"/>
        <v>48.014067025237885</v>
      </c>
      <c r="AJ793" s="21">
        <f t="shared" si="1020"/>
        <v>3.0409598676044682</v>
      </c>
      <c r="AK793" s="21">
        <f t="shared" si="1021"/>
        <v>15.091021928009928</v>
      </c>
      <c r="AL793" s="21">
        <f t="shared" si="1022"/>
        <v>1.6859743483657423</v>
      </c>
      <c r="AM793" s="21">
        <f t="shared" si="1023"/>
        <v>8.4091849400082754</v>
      </c>
      <c r="AN793" s="21">
        <f t="shared" si="1024"/>
        <v>0.16549441456350847</v>
      </c>
      <c r="AO793" s="21">
        <f t="shared" si="1025"/>
        <v>6.3094745552337592</v>
      </c>
      <c r="AP793" s="21">
        <f t="shared" si="1026"/>
        <v>8.2436905254447659</v>
      </c>
      <c r="AQ793" s="21">
        <f t="shared" si="1027"/>
        <v>3.8580885395117912</v>
      </c>
      <c r="AR793" s="21">
        <f t="shared" si="1028"/>
        <v>4.4062887877534118</v>
      </c>
      <c r="AS793" s="21">
        <f t="shared" si="1029"/>
        <v>0.7757550682664458</v>
      </c>
      <c r="AT793" s="21">
        <f t="shared" si="1030"/>
        <v>100</v>
      </c>
      <c r="AU793" s="21"/>
      <c r="AV793" s="21">
        <f>AR793*'[1]diagram lines'!$G$39</f>
        <v>3.6576874527299972</v>
      </c>
      <c r="AW793" s="21">
        <f>AK793*'[1]diagram lines'!$G$40</f>
        <v>7.9871705308270666</v>
      </c>
      <c r="AX793" s="21">
        <f>AQ793*'[1]diagram lines'!$G$38</f>
        <v>2.8621315109188799</v>
      </c>
      <c r="AY793" s="21">
        <f>AP793*'[1]diagram lines'!$G$41</f>
        <v>5.8914163494788765</v>
      </c>
      <c r="AZ793" s="21">
        <f t="shared" si="1031"/>
        <v>8.264377327265203</v>
      </c>
      <c r="BA793" s="21">
        <f t="shared" si="1032"/>
        <v>0.64354355785832096</v>
      </c>
      <c r="BB793" s="21">
        <f t="shared" si="1033"/>
        <v>1.2250601704371515</v>
      </c>
      <c r="BC793" s="86">
        <f t="shared" si="1034"/>
        <v>0.81628643566393888</v>
      </c>
      <c r="BX793" s="61">
        <f t="shared" si="1087"/>
        <v>0.7726364846870839</v>
      </c>
      <c r="BY793" s="21">
        <f t="shared" si="1088"/>
        <v>3.6805207811717575E-2</v>
      </c>
      <c r="BZ793" s="21">
        <f t="shared" si="1089"/>
        <v>0.14309533150255002</v>
      </c>
      <c r="CA793" s="21">
        <f t="shared" si="1090"/>
        <v>1.0207276598409417E-2</v>
      </c>
      <c r="CB793" s="21">
        <f t="shared" si="1091"/>
        <v>0.11315240083507309</v>
      </c>
      <c r="CC793" s="21">
        <f t="shared" si="1092"/>
        <v>2.2554271215111362E-3</v>
      </c>
      <c r="CD793" s="21">
        <f t="shared" si="1093"/>
        <v>0.15136476426799009</v>
      </c>
      <c r="CE793" s="21">
        <f t="shared" si="1094"/>
        <v>0.14211840228245365</v>
      </c>
      <c r="CF793" s="21">
        <f t="shared" si="1095"/>
        <v>6.0170995321826098E-2</v>
      </c>
      <c r="CG793" s="21">
        <f t="shared" si="1096"/>
        <v>4.5222929936305729E-2</v>
      </c>
      <c r="CH793" s="21">
        <f t="shared" si="1097"/>
        <v>5.2837738826579496E-3</v>
      </c>
      <c r="CI793" s="21">
        <f t="shared" si="1098"/>
        <v>0.18423973362930077</v>
      </c>
      <c r="CJ793" s="21">
        <f t="shared" si="1099"/>
        <v>1.6665527278768792</v>
      </c>
      <c r="CL793" s="68">
        <f t="shared" si="1100"/>
        <v>0.4636135849547296</v>
      </c>
      <c r="CM793" s="19">
        <f t="shared" si="1101"/>
        <v>2.2084634464944845E-2</v>
      </c>
      <c r="CN793" s="19">
        <f t="shared" si="1102"/>
        <v>8.5863068782016688E-2</v>
      </c>
      <c r="CO793" s="19">
        <f t="shared" si="1103"/>
        <v>6.1247846693774123E-3</v>
      </c>
      <c r="CP793" s="19">
        <f t="shared" si="1104"/>
        <v>6.7896082099499294E-2</v>
      </c>
      <c r="CQ793" s="19">
        <f t="shared" si="1105"/>
        <v>1.353348792260812E-3</v>
      </c>
      <c r="CR793" s="19">
        <f t="shared" si="1106"/>
        <v>9.0825067659768957E-2</v>
      </c>
      <c r="CS793" s="19">
        <f t="shared" si="1107"/>
        <v>8.5276871175571353E-2</v>
      </c>
      <c r="CT793" s="19">
        <f t="shared" si="1108"/>
        <v>3.6105065453573441E-2</v>
      </c>
      <c r="CU793" s="19">
        <f t="shared" si="1109"/>
        <v>2.7135613041129464E-2</v>
      </c>
      <c r="CV793" s="19">
        <f t="shared" si="1110"/>
        <v>3.1704810740607434E-3</v>
      </c>
      <c r="CW793" s="19">
        <f t="shared" si="1111"/>
        <v>0.1105513978330675</v>
      </c>
      <c r="CX793" s="19">
        <f t="shared" si="1112"/>
        <v>1</v>
      </c>
      <c r="CZ793" s="68">
        <f t="shared" si="1113"/>
        <v>2.5805000000000001E-5</v>
      </c>
      <c r="DA793" s="19">
        <f t="shared" si="1114"/>
        <v>1.957188E-5</v>
      </c>
      <c r="DB793" s="19">
        <f t="shared" si="1115"/>
        <v>3.667E-5</v>
      </c>
      <c r="DC793" s="19">
        <f t="shared" si="1116"/>
        <v>4.0971579999999991E-5</v>
      </c>
      <c r="DD793" s="19">
        <f t="shared" si="1117"/>
        <v>1.3020039999999998E-5</v>
      </c>
      <c r="DE793" s="19">
        <f t="shared" si="1118"/>
        <v>1.3020039999999998E-5</v>
      </c>
      <c r="DF793" s="19">
        <f t="shared" si="1119"/>
        <v>1.1676739999999999E-5</v>
      </c>
      <c r="DG793" s="19">
        <f t="shared" si="1120"/>
        <v>1.6229879999999997E-5</v>
      </c>
      <c r="DH793" s="19">
        <f t="shared" si="1121"/>
        <v>2.600216E-5</v>
      </c>
      <c r="DI793" s="19">
        <f t="shared" si="1122"/>
        <v>4.0049959999999995E-5</v>
      </c>
      <c r="DJ793" s="19">
        <f t="shared" si="1123"/>
        <v>0</v>
      </c>
      <c r="DK793" s="19">
        <f t="shared" si="1124"/>
        <v>2.2443519999999998E-5</v>
      </c>
      <c r="DM793" s="68">
        <f t="shared" si="1125"/>
        <v>1079.3995033551696</v>
      </c>
      <c r="DN793" s="19">
        <f t="shared" si="1126"/>
        <v>90.135469922143088</v>
      </c>
      <c r="DO793" s="19">
        <f t="shared" si="1127"/>
        <v>238.7400734391716</v>
      </c>
      <c r="DP793" s="19">
        <f t="shared" si="1128"/>
        <v>23.871836620722931</v>
      </c>
      <c r="DQ793" s="19">
        <f t="shared" si="1129"/>
        <v>374.6788411440383</v>
      </c>
      <c r="DR793" s="19">
        <f t="shared" si="1130"/>
        <v>7.3737533312479844</v>
      </c>
      <c r="DS793" s="19">
        <f t="shared" si="1131"/>
        <v>313.46507901081031</v>
      </c>
      <c r="DT793" s="19">
        <f t="shared" si="1132"/>
        <v>294.66187892492377</v>
      </c>
      <c r="DU793" s="19">
        <f t="shared" si="1133"/>
        <v>86.075657078758752</v>
      </c>
      <c r="DV793" s="19">
        <f t="shared" si="1134"/>
        <v>63.824651721859297</v>
      </c>
      <c r="DX793" s="19">
        <f t="shared" si="1135"/>
        <v>88.762199020112561</v>
      </c>
      <c r="DZ793" s="68">
        <f t="shared" si="1136"/>
        <v>2660.9889435689579</v>
      </c>
      <c r="EA793" s="21">
        <f t="shared" si="1137"/>
        <v>2.6609889435689578</v>
      </c>
      <c r="EB793" s="92">
        <f t="shared" si="1086"/>
        <v>1162</v>
      </c>
    </row>
    <row r="794" spans="1:132" x14ac:dyDescent="0.3">
      <c r="A794" s="19">
        <f>'A. Thermody. result (all suite)'!C750</f>
        <v>1160</v>
      </c>
      <c r="B794" s="19" t="s">
        <v>1450</v>
      </c>
      <c r="C794" s="24">
        <f>'A. Thermody. result (all suite)'!G750</f>
        <v>100</v>
      </c>
      <c r="D794" s="19">
        <f>'A. Thermody. result (all suite)'!D750</f>
        <v>5000</v>
      </c>
      <c r="E794" s="61">
        <f>'A. Thermody. result (all suite)'!I750</f>
        <v>46.42</v>
      </c>
      <c r="F794" s="21">
        <f>'A. Thermody. result (all suite)'!J750</f>
        <v>2.94</v>
      </c>
      <c r="G794" s="21">
        <f>'A. Thermody. result (all suite)'!K750</f>
        <v>14.59</v>
      </c>
      <c r="H794" s="21">
        <f>'A. Thermody. result (all suite)'!L750</f>
        <v>1.63</v>
      </c>
      <c r="I794" s="21">
        <f>'A. Thermody. result (all suite)'!M750</f>
        <v>8.1300000000000008</v>
      </c>
      <c r="J794" s="21">
        <f>'A. Thermody. result (all suite)'!N750</f>
        <v>0.16</v>
      </c>
      <c r="K794" s="21">
        <f>'A. Thermody. result (all suite)'!O750</f>
        <v>6.1</v>
      </c>
      <c r="L794" s="21">
        <f>'A. Thermody. result (all suite)'!P750</f>
        <v>7.97</v>
      </c>
      <c r="M794" s="21">
        <f>'A. Thermody. result (all suite)'!Q750</f>
        <v>3.73</v>
      </c>
      <c r="N794" s="21">
        <f>'A. Thermody. result (all suite)'!R750</f>
        <v>4.26</v>
      </c>
      <c r="O794" s="21">
        <f>'A. Thermody. result (all suite)'!S750</f>
        <v>0.75</v>
      </c>
      <c r="P794" s="21">
        <f>'A. Thermody. result (all suite)'!T750</f>
        <v>3.32</v>
      </c>
      <c r="Q794" s="21">
        <f t="shared" si="1004"/>
        <v>99.999999999999986</v>
      </c>
      <c r="S794" s="19">
        <f t="shared" si="1005"/>
        <v>1433</v>
      </c>
      <c r="T794" s="19">
        <f t="shared" si="1006"/>
        <v>0.5</v>
      </c>
      <c r="V794" s="61">
        <f t="shared" si="1007"/>
        <v>44.878855999999999</v>
      </c>
      <c r="W794" s="21">
        <f t="shared" si="1008"/>
        <v>2.8423920000000003</v>
      </c>
      <c r="X794" s="21">
        <f t="shared" si="1009"/>
        <v>14.105612000000001</v>
      </c>
      <c r="Y794" s="21">
        <f t="shared" si="1010"/>
        <v>1.5758840000000001</v>
      </c>
      <c r="Z794" s="21">
        <f t="shared" si="1011"/>
        <v>7.8600840000000014</v>
      </c>
      <c r="AA794" s="21">
        <f t="shared" si="1012"/>
        <v>0.15468800000000002</v>
      </c>
      <c r="AB794" s="21">
        <f t="shared" si="1013"/>
        <v>5.8974799999999998</v>
      </c>
      <c r="AC794" s="21">
        <f t="shared" si="1014"/>
        <v>7.7053960000000004</v>
      </c>
      <c r="AD794" s="21">
        <f t="shared" si="1015"/>
        <v>3.6061640000000006</v>
      </c>
      <c r="AE794" s="21">
        <f t="shared" si="1016"/>
        <v>4.1185679999999998</v>
      </c>
      <c r="AF794" s="21">
        <f t="shared" si="1017"/>
        <v>0.72509999999999997</v>
      </c>
      <c r="AG794" s="21">
        <f t="shared" si="1018"/>
        <v>93.470224000000016</v>
      </c>
      <c r="AH794" s="21"/>
      <c r="AI794" s="61">
        <f t="shared" si="1019"/>
        <v>48.014067025237885</v>
      </c>
      <c r="AJ794" s="21">
        <f t="shared" si="1020"/>
        <v>3.0409598676044682</v>
      </c>
      <c r="AK794" s="21">
        <f t="shared" si="1021"/>
        <v>15.091021928009928</v>
      </c>
      <c r="AL794" s="21">
        <f t="shared" si="1022"/>
        <v>1.6859743483657423</v>
      </c>
      <c r="AM794" s="21">
        <f t="shared" si="1023"/>
        <v>8.4091849400082754</v>
      </c>
      <c r="AN794" s="21">
        <f t="shared" si="1024"/>
        <v>0.16549441456350847</v>
      </c>
      <c r="AO794" s="21">
        <f t="shared" si="1025"/>
        <v>6.3094745552337592</v>
      </c>
      <c r="AP794" s="21">
        <f t="shared" si="1026"/>
        <v>8.2436905254447659</v>
      </c>
      <c r="AQ794" s="21">
        <f t="shared" si="1027"/>
        <v>3.8580885395117912</v>
      </c>
      <c r="AR794" s="21">
        <f t="shared" si="1028"/>
        <v>4.4062887877534118</v>
      </c>
      <c r="AS794" s="21">
        <f t="shared" si="1029"/>
        <v>0.7757550682664458</v>
      </c>
      <c r="AT794" s="21">
        <f t="shared" si="1030"/>
        <v>100</v>
      </c>
      <c r="AU794" s="21"/>
      <c r="AV794" s="21">
        <f>AR794*'[1]diagram lines'!$G$39</f>
        <v>3.6576874527299972</v>
      </c>
      <c r="AW794" s="21">
        <f>AK794*'[1]diagram lines'!$G$40</f>
        <v>7.9871705308270666</v>
      </c>
      <c r="AX794" s="21">
        <f>AQ794*'[1]diagram lines'!$G$38</f>
        <v>2.8621315109188799</v>
      </c>
      <c r="AY794" s="21">
        <f>AP794*'[1]diagram lines'!$G$41</f>
        <v>5.8914163494788765</v>
      </c>
      <c r="AZ794" s="21">
        <f t="shared" si="1031"/>
        <v>8.264377327265203</v>
      </c>
      <c r="BA794" s="21">
        <f t="shared" si="1032"/>
        <v>0.64354355785832096</v>
      </c>
      <c r="BB794" s="21">
        <f t="shared" si="1033"/>
        <v>1.2250601704371515</v>
      </c>
      <c r="BC794" s="86">
        <f t="shared" si="1034"/>
        <v>0.81628643566393888</v>
      </c>
      <c r="BX794" s="61">
        <f t="shared" si="1087"/>
        <v>0.7726364846870839</v>
      </c>
      <c r="BY794" s="21">
        <f t="shared" si="1088"/>
        <v>3.6805207811717575E-2</v>
      </c>
      <c r="BZ794" s="21">
        <f t="shared" si="1089"/>
        <v>0.14309533150255002</v>
      </c>
      <c r="CA794" s="21">
        <f t="shared" si="1090"/>
        <v>1.0207276598409417E-2</v>
      </c>
      <c r="CB794" s="21">
        <f t="shared" si="1091"/>
        <v>0.11315240083507309</v>
      </c>
      <c r="CC794" s="21">
        <f t="shared" si="1092"/>
        <v>2.2554271215111362E-3</v>
      </c>
      <c r="CD794" s="21">
        <f t="shared" si="1093"/>
        <v>0.15136476426799009</v>
      </c>
      <c r="CE794" s="21">
        <f t="shared" si="1094"/>
        <v>0.14211840228245365</v>
      </c>
      <c r="CF794" s="21">
        <f t="shared" si="1095"/>
        <v>6.0170995321826098E-2</v>
      </c>
      <c r="CG794" s="21">
        <f t="shared" si="1096"/>
        <v>4.5222929936305729E-2</v>
      </c>
      <c r="CH794" s="21">
        <f t="shared" si="1097"/>
        <v>5.2837738826579496E-3</v>
      </c>
      <c r="CI794" s="21">
        <f t="shared" si="1098"/>
        <v>0.18423973362930077</v>
      </c>
      <c r="CJ794" s="21">
        <f t="shared" si="1099"/>
        <v>1.6665527278768792</v>
      </c>
      <c r="CL794" s="68">
        <f t="shared" si="1100"/>
        <v>0.4636135849547296</v>
      </c>
      <c r="CM794" s="19">
        <f t="shared" si="1101"/>
        <v>2.2084634464944845E-2</v>
      </c>
      <c r="CN794" s="19">
        <f t="shared" si="1102"/>
        <v>8.5863068782016688E-2</v>
      </c>
      <c r="CO794" s="19">
        <f t="shared" si="1103"/>
        <v>6.1247846693774123E-3</v>
      </c>
      <c r="CP794" s="19">
        <f t="shared" si="1104"/>
        <v>6.7896082099499294E-2</v>
      </c>
      <c r="CQ794" s="19">
        <f t="shared" si="1105"/>
        <v>1.353348792260812E-3</v>
      </c>
      <c r="CR794" s="19">
        <f t="shared" si="1106"/>
        <v>9.0825067659768957E-2</v>
      </c>
      <c r="CS794" s="19">
        <f t="shared" si="1107"/>
        <v>8.5276871175571353E-2</v>
      </c>
      <c r="CT794" s="19">
        <f t="shared" si="1108"/>
        <v>3.6105065453573441E-2</v>
      </c>
      <c r="CU794" s="19">
        <f t="shared" si="1109"/>
        <v>2.7135613041129464E-2</v>
      </c>
      <c r="CV794" s="19">
        <f t="shared" si="1110"/>
        <v>3.1704810740607434E-3</v>
      </c>
      <c r="CW794" s="19">
        <f t="shared" si="1111"/>
        <v>0.1105513978330675</v>
      </c>
      <c r="CX794" s="19">
        <f t="shared" si="1112"/>
        <v>1</v>
      </c>
      <c r="CZ794" s="68">
        <f t="shared" si="1113"/>
        <v>2.5805000000000001E-5</v>
      </c>
      <c r="DA794" s="19">
        <f t="shared" si="1114"/>
        <v>1.9557399999999997E-5</v>
      </c>
      <c r="DB794" s="19">
        <f t="shared" si="1115"/>
        <v>3.667E-5</v>
      </c>
      <c r="DC794" s="19">
        <f t="shared" si="1116"/>
        <v>4.0953399999999993E-5</v>
      </c>
      <c r="DD794" s="19">
        <f t="shared" si="1117"/>
        <v>1.3014199999999998E-5</v>
      </c>
      <c r="DE794" s="19">
        <f t="shared" si="1118"/>
        <v>1.3014199999999998E-5</v>
      </c>
      <c r="DF794" s="19">
        <f t="shared" si="1119"/>
        <v>1.1670199999999999E-5</v>
      </c>
      <c r="DG794" s="19">
        <f t="shared" si="1120"/>
        <v>1.6222399999999999E-5</v>
      </c>
      <c r="DH794" s="19">
        <f t="shared" si="1121"/>
        <v>2.59868E-5</v>
      </c>
      <c r="DI794" s="19">
        <f t="shared" si="1122"/>
        <v>4.0025799999999992E-5</v>
      </c>
      <c r="DJ794" s="19">
        <f t="shared" si="1123"/>
        <v>0</v>
      </c>
      <c r="DK794" s="19">
        <f t="shared" si="1124"/>
        <v>2.2424599999999995E-5</v>
      </c>
      <c r="DM794" s="68">
        <f t="shared" si="1125"/>
        <v>1079.3995033551696</v>
      </c>
      <c r="DN794" s="19">
        <f t="shared" si="1126"/>
        <v>90.202204846236938</v>
      </c>
      <c r="DO794" s="19">
        <f t="shared" si="1127"/>
        <v>238.7400734391716</v>
      </c>
      <c r="DP794" s="19">
        <f t="shared" si="1128"/>
        <v>23.882433787008626</v>
      </c>
      <c r="DQ794" s="19">
        <f t="shared" si="1129"/>
        <v>374.84697475442402</v>
      </c>
      <c r="DR794" s="19">
        <f t="shared" si="1130"/>
        <v>7.377062233789399</v>
      </c>
      <c r="DS794" s="19">
        <f t="shared" si="1131"/>
        <v>313.64074537614511</v>
      </c>
      <c r="DT794" s="19">
        <f t="shared" si="1132"/>
        <v>294.79774481741549</v>
      </c>
      <c r="DU794" s="19">
        <f t="shared" si="1133"/>
        <v>86.126533758177914</v>
      </c>
      <c r="DV794" s="19">
        <f t="shared" si="1134"/>
        <v>63.863176962718953</v>
      </c>
      <c r="DX794" s="19">
        <f t="shared" si="1135"/>
        <v>88.837089132108346</v>
      </c>
      <c r="DZ794" s="68">
        <f t="shared" si="1136"/>
        <v>2661.7135424623666</v>
      </c>
      <c r="EA794" s="21">
        <f t="shared" si="1137"/>
        <v>2.6617135424623668</v>
      </c>
      <c r="EB794" s="92">
        <f t="shared" si="1086"/>
        <v>1160</v>
      </c>
    </row>
    <row r="795" spans="1:132" x14ac:dyDescent="0.3">
      <c r="A795" s="19">
        <f>'A. Thermody. result (all suite)'!C751</f>
        <v>1158</v>
      </c>
      <c r="B795" s="19" t="s">
        <v>1450</v>
      </c>
      <c r="C795" s="24">
        <f>'A. Thermody. result (all suite)'!G751</f>
        <v>100</v>
      </c>
      <c r="D795" s="19">
        <f>'A. Thermody. result (all suite)'!D751</f>
        <v>5000</v>
      </c>
      <c r="E795" s="61">
        <f>'A. Thermody. result (all suite)'!I751</f>
        <v>46.42</v>
      </c>
      <c r="F795" s="21">
        <f>'A. Thermody. result (all suite)'!J751</f>
        <v>2.94</v>
      </c>
      <c r="G795" s="21">
        <f>'A. Thermody. result (all suite)'!K751</f>
        <v>14.59</v>
      </c>
      <c r="H795" s="21">
        <f>'A. Thermody. result (all suite)'!L751</f>
        <v>1.63</v>
      </c>
      <c r="I795" s="21">
        <f>'A. Thermody. result (all suite)'!M751</f>
        <v>8.1300000000000008</v>
      </c>
      <c r="J795" s="21">
        <f>'A. Thermody. result (all suite)'!N751</f>
        <v>0.16</v>
      </c>
      <c r="K795" s="21">
        <f>'A. Thermody. result (all suite)'!O751</f>
        <v>6.1</v>
      </c>
      <c r="L795" s="21">
        <f>'A. Thermody. result (all suite)'!P751</f>
        <v>7.97</v>
      </c>
      <c r="M795" s="21">
        <f>'A. Thermody. result (all suite)'!Q751</f>
        <v>3.73</v>
      </c>
      <c r="N795" s="21">
        <f>'A. Thermody. result (all suite)'!R751</f>
        <v>4.26</v>
      </c>
      <c r="O795" s="21">
        <f>'A. Thermody. result (all suite)'!S751</f>
        <v>0.75</v>
      </c>
      <c r="P795" s="21">
        <f>'A. Thermody. result (all suite)'!T751</f>
        <v>3.32</v>
      </c>
      <c r="Q795" s="21">
        <f t="shared" si="1004"/>
        <v>99.999999999999986</v>
      </c>
      <c r="S795" s="19">
        <f t="shared" si="1005"/>
        <v>1431</v>
      </c>
      <c r="T795" s="19">
        <f t="shared" si="1006"/>
        <v>0.5</v>
      </c>
      <c r="V795" s="61">
        <f t="shared" si="1007"/>
        <v>44.878855999999999</v>
      </c>
      <c r="W795" s="21">
        <f t="shared" si="1008"/>
        <v>2.8423920000000003</v>
      </c>
      <c r="X795" s="21">
        <f t="shared" si="1009"/>
        <v>14.105612000000001</v>
      </c>
      <c r="Y795" s="21">
        <f t="shared" si="1010"/>
        <v>1.5758840000000001</v>
      </c>
      <c r="Z795" s="21">
        <f t="shared" si="1011"/>
        <v>7.8600840000000014</v>
      </c>
      <c r="AA795" s="21">
        <f t="shared" si="1012"/>
        <v>0.15468800000000002</v>
      </c>
      <c r="AB795" s="21">
        <f t="shared" si="1013"/>
        <v>5.8974799999999998</v>
      </c>
      <c r="AC795" s="21">
        <f t="shared" si="1014"/>
        <v>7.7053960000000004</v>
      </c>
      <c r="AD795" s="21">
        <f t="shared" si="1015"/>
        <v>3.6061640000000006</v>
      </c>
      <c r="AE795" s="21">
        <f t="shared" si="1016"/>
        <v>4.1185679999999998</v>
      </c>
      <c r="AF795" s="21">
        <f t="shared" si="1017"/>
        <v>0.72509999999999997</v>
      </c>
      <c r="AG795" s="21">
        <f t="shared" si="1018"/>
        <v>93.470224000000016</v>
      </c>
      <c r="AH795" s="21"/>
      <c r="AI795" s="61">
        <f t="shared" si="1019"/>
        <v>48.014067025237885</v>
      </c>
      <c r="AJ795" s="21">
        <f t="shared" si="1020"/>
        <v>3.0409598676044682</v>
      </c>
      <c r="AK795" s="21">
        <f t="shared" si="1021"/>
        <v>15.091021928009928</v>
      </c>
      <c r="AL795" s="21">
        <f t="shared" si="1022"/>
        <v>1.6859743483657423</v>
      </c>
      <c r="AM795" s="21">
        <f t="shared" si="1023"/>
        <v>8.4091849400082754</v>
      </c>
      <c r="AN795" s="21">
        <f t="shared" si="1024"/>
        <v>0.16549441456350847</v>
      </c>
      <c r="AO795" s="21">
        <f t="shared" si="1025"/>
        <v>6.3094745552337592</v>
      </c>
      <c r="AP795" s="21">
        <f t="shared" si="1026"/>
        <v>8.2436905254447659</v>
      </c>
      <c r="AQ795" s="21">
        <f t="shared" si="1027"/>
        <v>3.8580885395117912</v>
      </c>
      <c r="AR795" s="21">
        <f t="shared" si="1028"/>
        <v>4.4062887877534118</v>
      </c>
      <c r="AS795" s="21">
        <f t="shared" si="1029"/>
        <v>0.7757550682664458</v>
      </c>
      <c r="AT795" s="21">
        <f t="shared" si="1030"/>
        <v>100</v>
      </c>
      <c r="AU795" s="21"/>
      <c r="AV795" s="21">
        <f>AR795*'[1]diagram lines'!$G$39</f>
        <v>3.6576874527299972</v>
      </c>
      <c r="AW795" s="21">
        <f>AK795*'[1]diagram lines'!$G$40</f>
        <v>7.9871705308270666</v>
      </c>
      <c r="AX795" s="21">
        <f>AQ795*'[1]diagram lines'!$G$38</f>
        <v>2.8621315109188799</v>
      </c>
      <c r="AY795" s="21">
        <f>AP795*'[1]diagram lines'!$G$41</f>
        <v>5.8914163494788765</v>
      </c>
      <c r="AZ795" s="21">
        <f t="shared" si="1031"/>
        <v>8.264377327265203</v>
      </c>
      <c r="BA795" s="21">
        <f t="shared" si="1032"/>
        <v>0.64354355785832096</v>
      </c>
      <c r="BB795" s="21">
        <f t="shared" si="1033"/>
        <v>1.2250601704371515</v>
      </c>
      <c r="BC795" s="86">
        <f t="shared" si="1034"/>
        <v>0.81628643566393888</v>
      </c>
      <c r="BX795" s="61">
        <f t="shared" si="1087"/>
        <v>0.7726364846870839</v>
      </c>
      <c r="BY795" s="21">
        <f t="shared" si="1088"/>
        <v>3.6805207811717575E-2</v>
      </c>
      <c r="BZ795" s="21">
        <f t="shared" si="1089"/>
        <v>0.14309533150255002</v>
      </c>
      <c r="CA795" s="21">
        <f t="shared" si="1090"/>
        <v>1.0207276598409417E-2</v>
      </c>
      <c r="CB795" s="21">
        <f t="shared" si="1091"/>
        <v>0.11315240083507309</v>
      </c>
      <c r="CC795" s="21">
        <f t="shared" si="1092"/>
        <v>2.2554271215111362E-3</v>
      </c>
      <c r="CD795" s="21">
        <f t="shared" si="1093"/>
        <v>0.15136476426799009</v>
      </c>
      <c r="CE795" s="21">
        <f t="shared" si="1094"/>
        <v>0.14211840228245365</v>
      </c>
      <c r="CF795" s="21">
        <f t="shared" si="1095"/>
        <v>6.0170995321826098E-2</v>
      </c>
      <c r="CG795" s="21">
        <f t="shared" si="1096"/>
        <v>4.5222929936305729E-2</v>
      </c>
      <c r="CH795" s="21">
        <f t="shared" si="1097"/>
        <v>5.2837738826579496E-3</v>
      </c>
      <c r="CI795" s="21">
        <f t="shared" si="1098"/>
        <v>0.18423973362930077</v>
      </c>
      <c r="CJ795" s="21">
        <f t="shared" si="1099"/>
        <v>1.6665527278768792</v>
      </c>
      <c r="CL795" s="68">
        <f t="shared" si="1100"/>
        <v>0.4636135849547296</v>
      </c>
      <c r="CM795" s="19">
        <f t="shared" si="1101"/>
        <v>2.2084634464944845E-2</v>
      </c>
      <c r="CN795" s="19">
        <f t="shared" si="1102"/>
        <v>8.5863068782016688E-2</v>
      </c>
      <c r="CO795" s="19">
        <f t="shared" si="1103"/>
        <v>6.1247846693774123E-3</v>
      </c>
      <c r="CP795" s="19">
        <f t="shared" si="1104"/>
        <v>6.7896082099499294E-2</v>
      </c>
      <c r="CQ795" s="19">
        <f t="shared" si="1105"/>
        <v>1.353348792260812E-3</v>
      </c>
      <c r="CR795" s="19">
        <f t="shared" si="1106"/>
        <v>9.0825067659768957E-2</v>
      </c>
      <c r="CS795" s="19">
        <f t="shared" si="1107"/>
        <v>8.5276871175571353E-2</v>
      </c>
      <c r="CT795" s="19">
        <f t="shared" si="1108"/>
        <v>3.6105065453573441E-2</v>
      </c>
      <c r="CU795" s="19">
        <f t="shared" si="1109"/>
        <v>2.7135613041129464E-2</v>
      </c>
      <c r="CV795" s="19">
        <f t="shared" si="1110"/>
        <v>3.1704810740607434E-3</v>
      </c>
      <c r="CW795" s="19">
        <f t="shared" si="1111"/>
        <v>0.1105513978330675</v>
      </c>
      <c r="CX795" s="19">
        <f t="shared" si="1112"/>
        <v>1</v>
      </c>
      <c r="CZ795" s="68">
        <f t="shared" si="1113"/>
        <v>2.5805000000000001E-5</v>
      </c>
      <c r="DA795" s="19">
        <f t="shared" si="1114"/>
        <v>1.9542919999999993E-5</v>
      </c>
      <c r="DB795" s="19">
        <f t="shared" si="1115"/>
        <v>3.667E-5</v>
      </c>
      <c r="DC795" s="19">
        <f t="shared" si="1116"/>
        <v>4.0935219999999995E-5</v>
      </c>
      <c r="DD795" s="19">
        <f t="shared" si="1117"/>
        <v>1.3008359999999998E-5</v>
      </c>
      <c r="DE795" s="19">
        <f t="shared" si="1118"/>
        <v>1.3008359999999998E-5</v>
      </c>
      <c r="DF795" s="19">
        <f t="shared" si="1119"/>
        <v>1.1663659999999999E-5</v>
      </c>
      <c r="DG795" s="19">
        <f t="shared" si="1120"/>
        <v>1.6214919999999998E-5</v>
      </c>
      <c r="DH795" s="19">
        <f t="shared" si="1121"/>
        <v>2.5971439999999999E-5</v>
      </c>
      <c r="DI795" s="19">
        <f t="shared" si="1122"/>
        <v>4.0001639999999989E-5</v>
      </c>
      <c r="DJ795" s="19">
        <f t="shared" si="1123"/>
        <v>0</v>
      </c>
      <c r="DK795" s="19">
        <f t="shared" si="1124"/>
        <v>2.2405679999999997E-5</v>
      </c>
      <c r="DM795" s="68">
        <f t="shared" si="1125"/>
        <v>1079.3995033551696</v>
      </c>
      <c r="DN795" s="19">
        <f t="shared" si="1126"/>
        <v>90.269038662584435</v>
      </c>
      <c r="DO795" s="19">
        <f t="shared" si="1127"/>
        <v>238.7400734391716</v>
      </c>
      <c r="DP795" s="19">
        <f t="shared" si="1128"/>
        <v>23.893040366043692</v>
      </c>
      <c r="DQ795" s="19">
        <f t="shared" si="1129"/>
        <v>375.01525932931014</v>
      </c>
      <c r="DR795" s="19">
        <f t="shared" si="1130"/>
        <v>7.3803741073418943</v>
      </c>
      <c r="DS795" s="19">
        <f t="shared" si="1131"/>
        <v>313.81660873933987</v>
      </c>
      <c r="DT795" s="19">
        <f t="shared" si="1132"/>
        <v>294.93373606074169</v>
      </c>
      <c r="DU795" s="19">
        <f t="shared" si="1133"/>
        <v>86.177470616454755</v>
      </c>
      <c r="DV795" s="19">
        <f t="shared" si="1134"/>
        <v>63.901748740161565</v>
      </c>
      <c r="DX795" s="19">
        <f t="shared" si="1135"/>
        <v>88.912105722829054</v>
      </c>
      <c r="DZ795" s="68">
        <f t="shared" si="1136"/>
        <v>2662.4389591391482</v>
      </c>
      <c r="EA795" s="21">
        <f t="shared" si="1137"/>
        <v>2.6624389591391484</v>
      </c>
      <c r="EB795" s="92">
        <f t="shared" si="1086"/>
        <v>1158</v>
      </c>
    </row>
    <row r="796" spans="1:132" x14ac:dyDescent="0.3">
      <c r="A796" s="19">
        <f>'A. Thermody. result (all suite)'!C752</f>
        <v>1156</v>
      </c>
      <c r="B796" s="19" t="s">
        <v>1450</v>
      </c>
      <c r="C796" s="24">
        <f>'A. Thermody. result (all suite)'!G752</f>
        <v>100</v>
      </c>
      <c r="D796" s="19">
        <f>'A. Thermody. result (all suite)'!D752</f>
        <v>5000</v>
      </c>
      <c r="E796" s="61">
        <f>'A. Thermody. result (all suite)'!I752</f>
        <v>46.42</v>
      </c>
      <c r="F796" s="21">
        <f>'A. Thermody. result (all suite)'!J752</f>
        <v>2.94</v>
      </c>
      <c r="G796" s="21">
        <f>'A. Thermody. result (all suite)'!K752</f>
        <v>14.59</v>
      </c>
      <c r="H796" s="21">
        <f>'A. Thermody. result (all suite)'!L752</f>
        <v>1.63</v>
      </c>
      <c r="I796" s="21">
        <f>'A. Thermody. result (all suite)'!M752</f>
        <v>8.1300000000000008</v>
      </c>
      <c r="J796" s="21">
        <f>'A. Thermody. result (all suite)'!N752</f>
        <v>0.16</v>
      </c>
      <c r="K796" s="21">
        <f>'A. Thermody. result (all suite)'!O752</f>
        <v>6.1</v>
      </c>
      <c r="L796" s="21">
        <f>'A. Thermody. result (all suite)'!P752</f>
        <v>7.97</v>
      </c>
      <c r="M796" s="21">
        <f>'A. Thermody. result (all suite)'!Q752</f>
        <v>3.73</v>
      </c>
      <c r="N796" s="21">
        <f>'A. Thermody. result (all suite)'!R752</f>
        <v>4.26</v>
      </c>
      <c r="O796" s="21">
        <f>'A. Thermody. result (all suite)'!S752</f>
        <v>0.75</v>
      </c>
      <c r="P796" s="21">
        <f>'A. Thermody. result (all suite)'!T752</f>
        <v>3.32</v>
      </c>
      <c r="Q796" s="21">
        <f t="shared" si="1004"/>
        <v>99.999999999999986</v>
      </c>
      <c r="S796" s="19">
        <f t="shared" si="1005"/>
        <v>1429</v>
      </c>
      <c r="T796" s="19">
        <f t="shared" si="1006"/>
        <v>0.5</v>
      </c>
      <c r="V796" s="61">
        <f t="shared" si="1007"/>
        <v>44.878855999999999</v>
      </c>
      <c r="W796" s="21">
        <f t="shared" si="1008"/>
        <v>2.8423920000000003</v>
      </c>
      <c r="X796" s="21">
        <f t="shared" si="1009"/>
        <v>14.105612000000001</v>
      </c>
      <c r="Y796" s="21">
        <f t="shared" si="1010"/>
        <v>1.5758840000000001</v>
      </c>
      <c r="Z796" s="21">
        <f t="shared" si="1011"/>
        <v>7.8600840000000014</v>
      </c>
      <c r="AA796" s="21">
        <f t="shared" si="1012"/>
        <v>0.15468800000000002</v>
      </c>
      <c r="AB796" s="21">
        <f t="shared" si="1013"/>
        <v>5.8974799999999998</v>
      </c>
      <c r="AC796" s="21">
        <f t="shared" si="1014"/>
        <v>7.7053960000000004</v>
      </c>
      <c r="AD796" s="21">
        <f t="shared" si="1015"/>
        <v>3.6061640000000006</v>
      </c>
      <c r="AE796" s="21">
        <f t="shared" si="1016"/>
        <v>4.1185679999999998</v>
      </c>
      <c r="AF796" s="21">
        <f t="shared" si="1017"/>
        <v>0.72509999999999997</v>
      </c>
      <c r="AG796" s="21">
        <f t="shared" si="1018"/>
        <v>93.470224000000016</v>
      </c>
      <c r="AH796" s="21"/>
      <c r="AI796" s="61">
        <f t="shared" si="1019"/>
        <v>48.014067025237885</v>
      </c>
      <c r="AJ796" s="21">
        <f t="shared" si="1020"/>
        <v>3.0409598676044682</v>
      </c>
      <c r="AK796" s="21">
        <f t="shared" si="1021"/>
        <v>15.091021928009928</v>
      </c>
      <c r="AL796" s="21">
        <f t="shared" si="1022"/>
        <v>1.6859743483657423</v>
      </c>
      <c r="AM796" s="21">
        <f t="shared" si="1023"/>
        <v>8.4091849400082754</v>
      </c>
      <c r="AN796" s="21">
        <f t="shared" si="1024"/>
        <v>0.16549441456350847</v>
      </c>
      <c r="AO796" s="21">
        <f t="shared" si="1025"/>
        <v>6.3094745552337592</v>
      </c>
      <c r="AP796" s="21">
        <f t="shared" si="1026"/>
        <v>8.2436905254447659</v>
      </c>
      <c r="AQ796" s="21">
        <f t="shared" si="1027"/>
        <v>3.8580885395117912</v>
      </c>
      <c r="AR796" s="21">
        <f t="shared" si="1028"/>
        <v>4.4062887877534118</v>
      </c>
      <c r="AS796" s="21">
        <f t="shared" si="1029"/>
        <v>0.7757550682664458</v>
      </c>
      <c r="AT796" s="21">
        <f t="shared" si="1030"/>
        <v>100</v>
      </c>
      <c r="AU796" s="21"/>
      <c r="AV796" s="21">
        <f>AR796*'[1]diagram lines'!$G$39</f>
        <v>3.6576874527299972</v>
      </c>
      <c r="AW796" s="21">
        <f>AK796*'[1]diagram lines'!$G$40</f>
        <v>7.9871705308270666</v>
      </c>
      <c r="AX796" s="21">
        <f>AQ796*'[1]diagram lines'!$G$38</f>
        <v>2.8621315109188799</v>
      </c>
      <c r="AY796" s="21">
        <f>AP796*'[1]diagram lines'!$G$41</f>
        <v>5.8914163494788765</v>
      </c>
      <c r="AZ796" s="21">
        <f t="shared" si="1031"/>
        <v>8.264377327265203</v>
      </c>
      <c r="BA796" s="21">
        <f t="shared" si="1032"/>
        <v>0.64354355785832096</v>
      </c>
      <c r="BB796" s="21">
        <f t="shared" si="1033"/>
        <v>1.2250601704371515</v>
      </c>
      <c r="BC796" s="86">
        <f t="shared" si="1034"/>
        <v>0.81628643566393888</v>
      </c>
      <c r="BX796" s="61">
        <f t="shared" si="1087"/>
        <v>0.7726364846870839</v>
      </c>
      <c r="BY796" s="21">
        <f t="shared" si="1088"/>
        <v>3.6805207811717575E-2</v>
      </c>
      <c r="BZ796" s="21">
        <f t="shared" si="1089"/>
        <v>0.14309533150255002</v>
      </c>
      <c r="CA796" s="21">
        <f t="shared" si="1090"/>
        <v>1.0207276598409417E-2</v>
      </c>
      <c r="CB796" s="21">
        <f t="shared" si="1091"/>
        <v>0.11315240083507309</v>
      </c>
      <c r="CC796" s="21">
        <f t="shared" si="1092"/>
        <v>2.2554271215111362E-3</v>
      </c>
      <c r="CD796" s="21">
        <f t="shared" si="1093"/>
        <v>0.15136476426799009</v>
      </c>
      <c r="CE796" s="21">
        <f t="shared" si="1094"/>
        <v>0.14211840228245365</v>
      </c>
      <c r="CF796" s="21">
        <f t="shared" si="1095"/>
        <v>6.0170995321826098E-2</v>
      </c>
      <c r="CG796" s="21">
        <f t="shared" si="1096"/>
        <v>4.5222929936305729E-2</v>
      </c>
      <c r="CH796" s="21">
        <f t="shared" si="1097"/>
        <v>5.2837738826579496E-3</v>
      </c>
      <c r="CI796" s="21">
        <f t="shared" si="1098"/>
        <v>0.18423973362930077</v>
      </c>
      <c r="CJ796" s="21">
        <f t="shared" si="1099"/>
        <v>1.6665527278768792</v>
      </c>
      <c r="CL796" s="68">
        <f t="shared" si="1100"/>
        <v>0.4636135849547296</v>
      </c>
      <c r="CM796" s="19">
        <f t="shared" si="1101"/>
        <v>2.2084634464944845E-2</v>
      </c>
      <c r="CN796" s="19">
        <f t="shared" si="1102"/>
        <v>8.5863068782016688E-2</v>
      </c>
      <c r="CO796" s="19">
        <f t="shared" si="1103"/>
        <v>6.1247846693774123E-3</v>
      </c>
      <c r="CP796" s="19">
        <f t="shared" si="1104"/>
        <v>6.7896082099499294E-2</v>
      </c>
      <c r="CQ796" s="19">
        <f t="shared" si="1105"/>
        <v>1.353348792260812E-3</v>
      </c>
      <c r="CR796" s="19">
        <f t="shared" si="1106"/>
        <v>9.0825067659768957E-2</v>
      </c>
      <c r="CS796" s="19">
        <f t="shared" si="1107"/>
        <v>8.5276871175571353E-2</v>
      </c>
      <c r="CT796" s="19">
        <f t="shared" si="1108"/>
        <v>3.6105065453573441E-2</v>
      </c>
      <c r="CU796" s="19">
        <f t="shared" si="1109"/>
        <v>2.7135613041129464E-2</v>
      </c>
      <c r="CV796" s="19">
        <f t="shared" si="1110"/>
        <v>3.1704810740607434E-3</v>
      </c>
      <c r="CW796" s="19">
        <f t="shared" si="1111"/>
        <v>0.1105513978330675</v>
      </c>
      <c r="CX796" s="19">
        <f t="shared" si="1112"/>
        <v>1</v>
      </c>
      <c r="CZ796" s="68">
        <f t="shared" si="1113"/>
        <v>2.5805000000000001E-5</v>
      </c>
      <c r="DA796" s="19">
        <f t="shared" si="1114"/>
        <v>1.9528439999999997E-5</v>
      </c>
      <c r="DB796" s="19">
        <f t="shared" si="1115"/>
        <v>3.667E-5</v>
      </c>
      <c r="DC796" s="19">
        <f t="shared" si="1116"/>
        <v>4.0917039999999991E-5</v>
      </c>
      <c r="DD796" s="19">
        <f t="shared" si="1117"/>
        <v>1.3002519999999998E-5</v>
      </c>
      <c r="DE796" s="19">
        <f t="shared" si="1118"/>
        <v>1.3002519999999998E-5</v>
      </c>
      <c r="DF796" s="19">
        <f t="shared" si="1119"/>
        <v>1.1657119999999999E-5</v>
      </c>
      <c r="DG796" s="19">
        <f t="shared" si="1120"/>
        <v>1.6207439999999999E-5</v>
      </c>
      <c r="DH796" s="19">
        <f t="shared" si="1121"/>
        <v>2.5956079999999999E-5</v>
      </c>
      <c r="DI796" s="19">
        <f t="shared" si="1122"/>
        <v>3.9977479999999993E-5</v>
      </c>
      <c r="DJ796" s="19">
        <f t="shared" si="1123"/>
        <v>0</v>
      </c>
      <c r="DK796" s="19">
        <f t="shared" si="1124"/>
        <v>2.2386759999999994E-5</v>
      </c>
      <c r="DM796" s="68">
        <f t="shared" si="1125"/>
        <v>1079.3995033551696</v>
      </c>
      <c r="DN796" s="19">
        <f t="shared" si="1126"/>
        <v>90.335971591166242</v>
      </c>
      <c r="DO796" s="19">
        <f t="shared" si="1127"/>
        <v>238.7400734391716</v>
      </c>
      <c r="DP796" s="19">
        <f t="shared" si="1128"/>
        <v>23.903656370374765</v>
      </c>
      <c r="DQ796" s="19">
        <f t="shared" si="1129"/>
        <v>375.18369507211105</v>
      </c>
      <c r="DR796" s="19">
        <f t="shared" si="1130"/>
        <v>7.3836889559087009</v>
      </c>
      <c r="DS796" s="19">
        <f t="shared" si="1131"/>
        <v>313.99266943196</v>
      </c>
      <c r="DT796" s="19">
        <f t="shared" si="1132"/>
        <v>295.06985282845659</v>
      </c>
      <c r="DU796" s="19">
        <f t="shared" si="1133"/>
        <v>86.228467760425218</v>
      </c>
      <c r="DV796" s="19">
        <f t="shared" si="1134"/>
        <v>63.940367138558912</v>
      </c>
      <c r="DX796" s="19">
        <f t="shared" si="1135"/>
        <v>88.987249112952341</v>
      </c>
      <c r="DZ796" s="68">
        <f t="shared" si="1136"/>
        <v>2663.165195056255</v>
      </c>
      <c r="EA796" s="21">
        <f t="shared" si="1137"/>
        <v>2.6631651950562549</v>
      </c>
      <c r="EB796" s="92">
        <f t="shared" si="1086"/>
        <v>1156</v>
      </c>
    </row>
    <row r="797" spans="1:132" x14ac:dyDescent="0.3">
      <c r="A797" s="19">
        <f>'A. Thermody. result (all suite)'!C753</f>
        <v>1154</v>
      </c>
      <c r="B797" s="19" t="s">
        <v>1450</v>
      </c>
      <c r="C797" s="24">
        <f>'A. Thermody. result (all suite)'!G753</f>
        <v>100</v>
      </c>
      <c r="D797" s="19">
        <f>'A. Thermody. result (all suite)'!D753</f>
        <v>5000</v>
      </c>
      <c r="E797" s="61">
        <f>'A. Thermody. result (all suite)'!I753</f>
        <v>46.42</v>
      </c>
      <c r="F797" s="21">
        <f>'A. Thermody. result (all suite)'!J753</f>
        <v>2.94</v>
      </c>
      <c r="G797" s="21">
        <f>'A. Thermody. result (all suite)'!K753</f>
        <v>14.59</v>
      </c>
      <c r="H797" s="21">
        <f>'A. Thermody. result (all suite)'!L753</f>
        <v>1.63</v>
      </c>
      <c r="I797" s="21">
        <f>'A. Thermody. result (all suite)'!M753</f>
        <v>8.1300000000000008</v>
      </c>
      <c r="J797" s="21">
        <f>'A. Thermody. result (all suite)'!N753</f>
        <v>0.16</v>
      </c>
      <c r="K797" s="21">
        <f>'A. Thermody. result (all suite)'!O753</f>
        <v>6.1</v>
      </c>
      <c r="L797" s="21">
        <f>'A. Thermody. result (all suite)'!P753</f>
        <v>7.97</v>
      </c>
      <c r="M797" s="21">
        <f>'A. Thermody. result (all suite)'!Q753</f>
        <v>3.73</v>
      </c>
      <c r="N797" s="21">
        <f>'A. Thermody. result (all suite)'!R753</f>
        <v>4.26</v>
      </c>
      <c r="O797" s="21">
        <f>'A. Thermody. result (all suite)'!S753</f>
        <v>0.75</v>
      </c>
      <c r="P797" s="21">
        <f>'A. Thermody. result (all suite)'!T753</f>
        <v>3.32</v>
      </c>
      <c r="Q797" s="21">
        <f t="shared" si="1004"/>
        <v>99.999999999999986</v>
      </c>
      <c r="S797" s="19">
        <f t="shared" si="1005"/>
        <v>1427</v>
      </c>
      <c r="T797" s="19">
        <f t="shared" si="1006"/>
        <v>0.5</v>
      </c>
      <c r="V797" s="61">
        <f t="shared" si="1007"/>
        <v>44.878855999999999</v>
      </c>
      <c r="W797" s="21">
        <f t="shared" si="1008"/>
        <v>2.8423920000000003</v>
      </c>
      <c r="X797" s="21">
        <f t="shared" si="1009"/>
        <v>14.105612000000001</v>
      </c>
      <c r="Y797" s="21">
        <f t="shared" si="1010"/>
        <v>1.5758840000000001</v>
      </c>
      <c r="Z797" s="21">
        <f t="shared" si="1011"/>
        <v>7.8600840000000014</v>
      </c>
      <c r="AA797" s="21">
        <f t="shared" si="1012"/>
        <v>0.15468800000000002</v>
      </c>
      <c r="AB797" s="21">
        <f t="shared" si="1013"/>
        <v>5.8974799999999998</v>
      </c>
      <c r="AC797" s="21">
        <f t="shared" si="1014"/>
        <v>7.7053960000000004</v>
      </c>
      <c r="AD797" s="21">
        <f t="shared" si="1015"/>
        <v>3.6061640000000006</v>
      </c>
      <c r="AE797" s="21">
        <f t="shared" si="1016"/>
        <v>4.1185679999999998</v>
      </c>
      <c r="AF797" s="21">
        <f t="shared" si="1017"/>
        <v>0.72509999999999997</v>
      </c>
      <c r="AG797" s="21">
        <f t="shared" si="1018"/>
        <v>93.470224000000016</v>
      </c>
      <c r="AH797" s="21"/>
      <c r="AI797" s="61">
        <f t="shared" si="1019"/>
        <v>48.014067025237885</v>
      </c>
      <c r="AJ797" s="21">
        <f t="shared" si="1020"/>
        <v>3.0409598676044682</v>
      </c>
      <c r="AK797" s="21">
        <f t="shared" si="1021"/>
        <v>15.091021928009928</v>
      </c>
      <c r="AL797" s="21">
        <f t="shared" si="1022"/>
        <v>1.6859743483657423</v>
      </c>
      <c r="AM797" s="21">
        <f t="shared" si="1023"/>
        <v>8.4091849400082754</v>
      </c>
      <c r="AN797" s="21">
        <f t="shared" si="1024"/>
        <v>0.16549441456350847</v>
      </c>
      <c r="AO797" s="21">
        <f t="shared" si="1025"/>
        <v>6.3094745552337592</v>
      </c>
      <c r="AP797" s="21">
        <f t="shared" si="1026"/>
        <v>8.2436905254447659</v>
      </c>
      <c r="AQ797" s="21">
        <f t="shared" si="1027"/>
        <v>3.8580885395117912</v>
      </c>
      <c r="AR797" s="21">
        <f t="shared" si="1028"/>
        <v>4.4062887877534118</v>
      </c>
      <c r="AS797" s="21">
        <f t="shared" si="1029"/>
        <v>0.7757550682664458</v>
      </c>
      <c r="AT797" s="21">
        <f t="shared" si="1030"/>
        <v>100</v>
      </c>
      <c r="AU797" s="21"/>
      <c r="AV797" s="21">
        <f>AR797*'[1]diagram lines'!$G$39</f>
        <v>3.6576874527299972</v>
      </c>
      <c r="AW797" s="21">
        <f>AK797*'[1]diagram lines'!$G$40</f>
        <v>7.9871705308270666</v>
      </c>
      <c r="AX797" s="21">
        <f>AQ797*'[1]diagram lines'!$G$38</f>
        <v>2.8621315109188799</v>
      </c>
      <c r="AY797" s="21">
        <f>AP797*'[1]diagram lines'!$G$41</f>
        <v>5.8914163494788765</v>
      </c>
      <c r="AZ797" s="21">
        <f t="shared" si="1031"/>
        <v>8.264377327265203</v>
      </c>
      <c r="BA797" s="21">
        <f t="shared" si="1032"/>
        <v>0.64354355785832096</v>
      </c>
      <c r="BB797" s="21">
        <f t="shared" si="1033"/>
        <v>1.2250601704371515</v>
      </c>
      <c r="BC797" s="86">
        <f t="shared" si="1034"/>
        <v>0.81628643566393888</v>
      </c>
      <c r="BX797" s="61">
        <f t="shared" si="1087"/>
        <v>0.7726364846870839</v>
      </c>
      <c r="BY797" s="21">
        <f t="shared" si="1088"/>
        <v>3.6805207811717575E-2</v>
      </c>
      <c r="BZ797" s="21">
        <f t="shared" si="1089"/>
        <v>0.14309533150255002</v>
      </c>
      <c r="CA797" s="21">
        <f t="shared" si="1090"/>
        <v>1.0207276598409417E-2</v>
      </c>
      <c r="CB797" s="21">
        <f t="shared" si="1091"/>
        <v>0.11315240083507309</v>
      </c>
      <c r="CC797" s="21">
        <f t="shared" si="1092"/>
        <v>2.2554271215111362E-3</v>
      </c>
      <c r="CD797" s="21">
        <f t="shared" si="1093"/>
        <v>0.15136476426799009</v>
      </c>
      <c r="CE797" s="21">
        <f t="shared" si="1094"/>
        <v>0.14211840228245365</v>
      </c>
      <c r="CF797" s="21">
        <f t="shared" si="1095"/>
        <v>6.0170995321826098E-2</v>
      </c>
      <c r="CG797" s="21">
        <f t="shared" si="1096"/>
        <v>4.5222929936305729E-2</v>
      </c>
      <c r="CH797" s="21">
        <f t="shared" si="1097"/>
        <v>5.2837738826579496E-3</v>
      </c>
      <c r="CI797" s="21">
        <f t="shared" si="1098"/>
        <v>0.18423973362930077</v>
      </c>
      <c r="CJ797" s="21">
        <f t="shared" si="1099"/>
        <v>1.6665527278768792</v>
      </c>
      <c r="CL797" s="68">
        <f t="shared" si="1100"/>
        <v>0.4636135849547296</v>
      </c>
      <c r="CM797" s="19">
        <f t="shared" si="1101"/>
        <v>2.2084634464944845E-2</v>
      </c>
      <c r="CN797" s="19">
        <f t="shared" si="1102"/>
        <v>8.5863068782016688E-2</v>
      </c>
      <c r="CO797" s="19">
        <f t="shared" si="1103"/>
        <v>6.1247846693774123E-3</v>
      </c>
      <c r="CP797" s="19">
        <f t="shared" si="1104"/>
        <v>6.7896082099499294E-2</v>
      </c>
      <c r="CQ797" s="19">
        <f t="shared" si="1105"/>
        <v>1.353348792260812E-3</v>
      </c>
      <c r="CR797" s="19">
        <f t="shared" si="1106"/>
        <v>9.0825067659768957E-2</v>
      </c>
      <c r="CS797" s="19">
        <f t="shared" si="1107"/>
        <v>8.5276871175571353E-2</v>
      </c>
      <c r="CT797" s="19">
        <f t="shared" si="1108"/>
        <v>3.6105065453573441E-2</v>
      </c>
      <c r="CU797" s="19">
        <f t="shared" si="1109"/>
        <v>2.7135613041129464E-2</v>
      </c>
      <c r="CV797" s="19">
        <f t="shared" si="1110"/>
        <v>3.1704810740607434E-3</v>
      </c>
      <c r="CW797" s="19">
        <f t="shared" si="1111"/>
        <v>0.1105513978330675</v>
      </c>
      <c r="CX797" s="19">
        <f t="shared" si="1112"/>
        <v>1</v>
      </c>
      <c r="CZ797" s="68">
        <f t="shared" si="1113"/>
        <v>2.5805000000000001E-5</v>
      </c>
      <c r="DA797" s="19">
        <f t="shared" si="1114"/>
        <v>1.9513959999999994E-5</v>
      </c>
      <c r="DB797" s="19">
        <f t="shared" si="1115"/>
        <v>3.667E-5</v>
      </c>
      <c r="DC797" s="19">
        <f t="shared" si="1116"/>
        <v>4.0898859999999993E-5</v>
      </c>
      <c r="DD797" s="19">
        <f t="shared" si="1117"/>
        <v>1.2996679999999997E-5</v>
      </c>
      <c r="DE797" s="19">
        <f t="shared" si="1118"/>
        <v>1.2996679999999997E-5</v>
      </c>
      <c r="DF797" s="19">
        <f t="shared" si="1119"/>
        <v>1.1650579999999998E-5</v>
      </c>
      <c r="DG797" s="19">
        <f t="shared" si="1120"/>
        <v>1.6199959999999998E-5</v>
      </c>
      <c r="DH797" s="19">
        <f t="shared" si="1121"/>
        <v>2.5940719999999999E-5</v>
      </c>
      <c r="DI797" s="19">
        <f t="shared" si="1122"/>
        <v>3.995331999999999E-5</v>
      </c>
      <c r="DJ797" s="19">
        <f t="shared" si="1123"/>
        <v>0</v>
      </c>
      <c r="DK797" s="19">
        <f t="shared" si="1124"/>
        <v>2.2367839999999996E-5</v>
      </c>
      <c r="DM797" s="68">
        <f t="shared" si="1125"/>
        <v>1079.3995033551696</v>
      </c>
      <c r="DN797" s="19">
        <f t="shared" si="1126"/>
        <v>90.40300385261601</v>
      </c>
      <c r="DO797" s="19">
        <f t="shared" si="1127"/>
        <v>238.7400734391716</v>
      </c>
      <c r="DP797" s="19">
        <f t="shared" si="1128"/>
        <v>23.914281812570795</v>
      </c>
      <c r="DQ797" s="19">
        <f t="shared" si="1129"/>
        <v>375.35228218660649</v>
      </c>
      <c r="DR797" s="19">
        <f t="shared" si="1130"/>
        <v>7.3870067835002482</v>
      </c>
      <c r="DS797" s="19">
        <f t="shared" si="1131"/>
        <v>314.16892778631529</v>
      </c>
      <c r="DT797" s="19">
        <f t="shared" si="1132"/>
        <v>295.20609529443539</v>
      </c>
      <c r="DU797" s="19">
        <f t="shared" si="1133"/>
        <v>86.279525297178253</v>
      </c>
      <c r="DV797" s="19">
        <f t="shared" si="1134"/>
        <v>63.979032242486895</v>
      </c>
      <c r="DX797" s="19">
        <f t="shared" si="1135"/>
        <v>89.062519624240721</v>
      </c>
      <c r="DZ797" s="68">
        <f t="shared" si="1136"/>
        <v>2663.8922516742914</v>
      </c>
      <c r="EA797" s="21">
        <f t="shared" si="1137"/>
        <v>2.6638922516742913</v>
      </c>
      <c r="EB797" s="92">
        <f t="shared" si="1086"/>
        <v>1154</v>
      </c>
    </row>
    <row r="798" spans="1:132" x14ac:dyDescent="0.3">
      <c r="A798" s="19">
        <f>'A. Thermody. result (all suite)'!C754</f>
        <v>1152</v>
      </c>
      <c r="B798" s="19" t="s">
        <v>1450</v>
      </c>
      <c r="C798" s="24">
        <f>'A. Thermody. result (all suite)'!G754</f>
        <v>100</v>
      </c>
      <c r="D798" s="19">
        <f>'A. Thermody. result (all suite)'!D754</f>
        <v>5000</v>
      </c>
      <c r="E798" s="61">
        <f>'A. Thermody. result (all suite)'!I754</f>
        <v>46.42</v>
      </c>
      <c r="F798" s="21">
        <f>'A. Thermody. result (all suite)'!J754</f>
        <v>2.94</v>
      </c>
      <c r="G798" s="21">
        <f>'A. Thermody. result (all suite)'!K754</f>
        <v>14.59</v>
      </c>
      <c r="H798" s="21">
        <f>'A. Thermody. result (all suite)'!L754</f>
        <v>1.63</v>
      </c>
      <c r="I798" s="21">
        <f>'A. Thermody. result (all suite)'!M754</f>
        <v>8.1300000000000008</v>
      </c>
      <c r="J798" s="21">
        <f>'A. Thermody. result (all suite)'!N754</f>
        <v>0.16</v>
      </c>
      <c r="K798" s="21">
        <f>'A. Thermody. result (all suite)'!O754</f>
        <v>6.1</v>
      </c>
      <c r="L798" s="21">
        <f>'A. Thermody. result (all suite)'!P754</f>
        <v>7.97</v>
      </c>
      <c r="M798" s="21">
        <f>'A. Thermody. result (all suite)'!Q754</f>
        <v>3.73</v>
      </c>
      <c r="N798" s="21">
        <f>'A. Thermody. result (all suite)'!R754</f>
        <v>4.26</v>
      </c>
      <c r="O798" s="21">
        <f>'A. Thermody. result (all suite)'!S754</f>
        <v>0.75</v>
      </c>
      <c r="P798" s="21">
        <f>'A. Thermody. result (all suite)'!T754</f>
        <v>3.32</v>
      </c>
      <c r="Q798" s="21">
        <f t="shared" si="1004"/>
        <v>99.999999999999986</v>
      </c>
      <c r="S798" s="19">
        <f t="shared" si="1005"/>
        <v>1425</v>
      </c>
      <c r="T798" s="19">
        <f t="shared" si="1006"/>
        <v>0.5</v>
      </c>
      <c r="V798" s="61">
        <f t="shared" si="1007"/>
        <v>44.878855999999999</v>
      </c>
      <c r="W798" s="21">
        <f t="shared" si="1008"/>
        <v>2.8423920000000003</v>
      </c>
      <c r="X798" s="21">
        <f t="shared" si="1009"/>
        <v>14.105612000000001</v>
      </c>
      <c r="Y798" s="21">
        <f t="shared" si="1010"/>
        <v>1.5758840000000001</v>
      </c>
      <c r="Z798" s="21">
        <f t="shared" si="1011"/>
        <v>7.8600840000000014</v>
      </c>
      <c r="AA798" s="21">
        <f t="shared" si="1012"/>
        <v>0.15468800000000002</v>
      </c>
      <c r="AB798" s="21">
        <f t="shared" si="1013"/>
        <v>5.8974799999999998</v>
      </c>
      <c r="AC798" s="21">
        <f t="shared" si="1014"/>
        <v>7.7053960000000004</v>
      </c>
      <c r="AD798" s="21">
        <f t="shared" si="1015"/>
        <v>3.6061640000000006</v>
      </c>
      <c r="AE798" s="21">
        <f t="shared" si="1016"/>
        <v>4.1185679999999998</v>
      </c>
      <c r="AF798" s="21">
        <f t="shared" si="1017"/>
        <v>0.72509999999999997</v>
      </c>
      <c r="AG798" s="21">
        <f t="shared" si="1018"/>
        <v>93.470224000000016</v>
      </c>
      <c r="AH798" s="21"/>
      <c r="AI798" s="61">
        <f t="shared" si="1019"/>
        <v>48.014067025237885</v>
      </c>
      <c r="AJ798" s="21">
        <f t="shared" si="1020"/>
        <v>3.0409598676044682</v>
      </c>
      <c r="AK798" s="21">
        <f t="shared" si="1021"/>
        <v>15.091021928009928</v>
      </c>
      <c r="AL798" s="21">
        <f t="shared" si="1022"/>
        <v>1.6859743483657423</v>
      </c>
      <c r="AM798" s="21">
        <f t="shared" si="1023"/>
        <v>8.4091849400082754</v>
      </c>
      <c r="AN798" s="21">
        <f t="shared" si="1024"/>
        <v>0.16549441456350847</v>
      </c>
      <c r="AO798" s="21">
        <f t="shared" si="1025"/>
        <v>6.3094745552337592</v>
      </c>
      <c r="AP798" s="21">
        <f t="shared" si="1026"/>
        <v>8.2436905254447659</v>
      </c>
      <c r="AQ798" s="21">
        <f t="shared" si="1027"/>
        <v>3.8580885395117912</v>
      </c>
      <c r="AR798" s="21">
        <f t="shared" si="1028"/>
        <v>4.4062887877534118</v>
      </c>
      <c r="AS798" s="21">
        <f t="shared" si="1029"/>
        <v>0.7757550682664458</v>
      </c>
      <c r="AT798" s="21">
        <f t="shared" si="1030"/>
        <v>100</v>
      </c>
      <c r="AU798" s="21"/>
      <c r="AV798" s="21">
        <f>AR798*'[1]diagram lines'!$G$39</f>
        <v>3.6576874527299972</v>
      </c>
      <c r="AW798" s="21">
        <f>AK798*'[1]diagram lines'!$G$40</f>
        <v>7.9871705308270666</v>
      </c>
      <c r="AX798" s="21">
        <f>AQ798*'[1]diagram lines'!$G$38</f>
        <v>2.8621315109188799</v>
      </c>
      <c r="AY798" s="21">
        <f>AP798*'[1]diagram lines'!$G$41</f>
        <v>5.8914163494788765</v>
      </c>
      <c r="AZ798" s="21">
        <f t="shared" si="1031"/>
        <v>8.264377327265203</v>
      </c>
      <c r="BA798" s="21">
        <f t="shared" si="1032"/>
        <v>0.64354355785832096</v>
      </c>
      <c r="BB798" s="21">
        <f t="shared" si="1033"/>
        <v>1.2250601704371515</v>
      </c>
      <c r="BC798" s="86">
        <f t="shared" si="1034"/>
        <v>0.81628643566393888</v>
      </c>
      <c r="BX798" s="61">
        <f t="shared" si="1087"/>
        <v>0.7726364846870839</v>
      </c>
      <c r="BY798" s="21">
        <f t="shared" si="1088"/>
        <v>3.6805207811717575E-2</v>
      </c>
      <c r="BZ798" s="21">
        <f t="shared" si="1089"/>
        <v>0.14309533150255002</v>
      </c>
      <c r="CA798" s="21">
        <f t="shared" si="1090"/>
        <v>1.0207276598409417E-2</v>
      </c>
      <c r="CB798" s="21">
        <f t="shared" si="1091"/>
        <v>0.11315240083507309</v>
      </c>
      <c r="CC798" s="21">
        <f t="shared" si="1092"/>
        <v>2.2554271215111362E-3</v>
      </c>
      <c r="CD798" s="21">
        <f t="shared" si="1093"/>
        <v>0.15136476426799009</v>
      </c>
      <c r="CE798" s="21">
        <f t="shared" si="1094"/>
        <v>0.14211840228245365</v>
      </c>
      <c r="CF798" s="21">
        <f t="shared" si="1095"/>
        <v>6.0170995321826098E-2</v>
      </c>
      <c r="CG798" s="21">
        <f t="shared" si="1096"/>
        <v>4.5222929936305729E-2</v>
      </c>
      <c r="CH798" s="21">
        <f t="shared" si="1097"/>
        <v>5.2837738826579496E-3</v>
      </c>
      <c r="CI798" s="21">
        <f t="shared" si="1098"/>
        <v>0.18423973362930077</v>
      </c>
      <c r="CJ798" s="21">
        <f t="shared" si="1099"/>
        <v>1.6665527278768792</v>
      </c>
      <c r="CL798" s="68">
        <f t="shared" si="1100"/>
        <v>0.4636135849547296</v>
      </c>
      <c r="CM798" s="19">
        <f t="shared" si="1101"/>
        <v>2.2084634464944845E-2</v>
      </c>
      <c r="CN798" s="19">
        <f t="shared" si="1102"/>
        <v>8.5863068782016688E-2</v>
      </c>
      <c r="CO798" s="19">
        <f t="shared" si="1103"/>
        <v>6.1247846693774123E-3</v>
      </c>
      <c r="CP798" s="19">
        <f t="shared" si="1104"/>
        <v>6.7896082099499294E-2</v>
      </c>
      <c r="CQ798" s="19">
        <f t="shared" si="1105"/>
        <v>1.353348792260812E-3</v>
      </c>
      <c r="CR798" s="19">
        <f t="shared" si="1106"/>
        <v>9.0825067659768957E-2</v>
      </c>
      <c r="CS798" s="19">
        <f t="shared" si="1107"/>
        <v>8.5276871175571353E-2</v>
      </c>
      <c r="CT798" s="19">
        <f t="shared" si="1108"/>
        <v>3.6105065453573441E-2</v>
      </c>
      <c r="CU798" s="19">
        <f t="shared" si="1109"/>
        <v>2.7135613041129464E-2</v>
      </c>
      <c r="CV798" s="19">
        <f t="shared" si="1110"/>
        <v>3.1704810740607434E-3</v>
      </c>
      <c r="CW798" s="19">
        <f t="shared" si="1111"/>
        <v>0.1105513978330675</v>
      </c>
      <c r="CX798" s="19">
        <f t="shared" si="1112"/>
        <v>1</v>
      </c>
      <c r="CZ798" s="68">
        <f t="shared" si="1113"/>
        <v>2.5805000000000001E-5</v>
      </c>
      <c r="DA798" s="19">
        <f t="shared" si="1114"/>
        <v>1.9499479999999997E-5</v>
      </c>
      <c r="DB798" s="19">
        <f t="shared" si="1115"/>
        <v>3.667E-5</v>
      </c>
      <c r="DC798" s="19">
        <f t="shared" si="1116"/>
        <v>4.0880679999999995E-5</v>
      </c>
      <c r="DD798" s="19">
        <f t="shared" si="1117"/>
        <v>1.2990839999999999E-5</v>
      </c>
      <c r="DE798" s="19">
        <f t="shared" si="1118"/>
        <v>1.2990839999999999E-5</v>
      </c>
      <c r="DF798" s="19">
        <f t="shared" si="1119"/>
        <v>1.1644039999999998E-5</v>
      </c>
      <c r="DG798" s="19">
        <f t="shared" si="1120"/>
        <v>1.619248E-5</v>
      </c>
      <c r="DH798" s="19">
        <f t="shared" si="1121"/>
        <v>2.5925359999999998E-5</v>
      </c>
      <c r="DI798" s="19">
        <f t="shared" si="1122"/>
        <v>3.9929159999999994E-5</v>
      </c>
      <c r="DJ798" s="19">
        <f t="shared" si="1123"/>
        <v>0</v>
      </c>
      <c r="DK798" s="19">
        <f t="shared" si="1124"/>
        <v>2.2348919999999997E-5</v>
      </c>
      <c r="DM798" s="68">
        <f t="shared" si="1125"/>
        <v>1079.3995033551696</v>
      </c>
      <c r="DN798" s="19">
        <f t="shared" si="1126"/>
        <v>90.470135668222667</v>
      </c>
      <c r="DO798" s="19">
        <f t="shared" si="1127"/>
        <v>238.7400734391716</v>
      </c>
      <c r="DP798" s="19">
        <f t="shared" si="1128"/>
        <v>23.92491670522308</v>
      </c>
      <c r="DQ798" s="19">
        <f t="shared" si="1129"/>
        <v>375.52102087694283</v>
      </c>
      <c r="DR798" s="19">
        <f t="shared" si="1130"/>
        <v>7.3903275941341748</v>
      </c>
      <c r="DS798" s="19">
        <f t="shared" si="1131"/>
        <v>314.34538413546233</v>
      </c>
      <c r="DT798" s="19">
        <f t="shared" si="1132"/>
        <v>295.34246363287406</v>
      </c>
      <c r="DU798" s="19">
        <f t="shared" si="1133"/>
        <v>86.330643334056617</v>
      </c>
      <c r="DV798" s="19">
        <f t="shared" si="1134"/>
        <v>64.017744136726051</v>
      </c>
      <c r="DX798" s="19">
        <f t="shared" si="1135"/>
        <v>89.137917579546425</v>
      </c>
      <c r="DZ798" s="68">
        <f t="shared" si="1136"/>
        <v>2664.6201304575293</v>
      </c>
      <c r="EA798" s="21">
        <f t="shared" si="1137"/>
        <v>2.6646201304575294</v>
      </c>
      <c r="EB798" s="92">
        <f t="shared" si="1086"/>
        <v>1152</v>
      </c>
    </row>
    <row r="799" spans="1:132" x14ac:dyDescent="0.3">
      <c r="A799" s="19">
        <f>'A. Thermody. result (all suite)'!C755</f>
        <v>1150</v>
      </c>
      <c r="B799" s="19" t="s">
        <v>1450</v>
      </c>
      <c r="C799" s="24">
        <f>'A. Thermody. result (all suite)'!G755</f>
        <v>100</v>
      </c>
      <c r="D799" s="19">
        <f>'A. Thermody. result (all suite)'!D755</f>
        <v>5000</v>
      </c>
      <c r="E799" s="61">
        <f>'A. Thermody. result (all suite)'!I755</f>
        <v>46.42</v>
      </c>
      <c r="F799" s="21">
        <f>'A. Thermody. result (all suite)'!J755</f>
        <v>2.94</v>
      </c>
      <c r="G799" s="21">
        <f>'A. Thermody. result (all suite)'!K755</f>
        <v>14.59</v>
      </c>
      <c r="H799" s="21">
        <f>'A. Thermody. result (all suite)'!L755</f>
        <v>1.63</v>
      </c>
      <c r="I799" s="21">
        <f>'A. Thermody. result (all suite)'!M755</f>
        <v>8.1300000000000008</v>
      </c>
      <c r="J799" s="21">
        <f>'A. Thermody. result (all suite)'!N755</f>
        <v>0.16</v>
      </c>
      <c r="K799" s="21">
        <f>'A. Thermody. result (all suite)'!O755</f>
        <v>6.1</v>
      </c>
      <c r="L799" s="21">
        <f>'A. Thermody. result (all suite)'!P755</f>
        <v>7.97</v>
      </c>
      <c r="M799" s="21">
        <f>'A. Thermody. result (all suite)'!Q755</f>
        <v>3.73</v>
      </c>
      <c r="N799" s="21">
        <f>'A. Thermody. result (all suite)'!R755</f>
        <v>4.26</v>
      </c>
      <c r="O799" s="21">
        <f>'A. Thermody. result (all suite)'!S755</f>
        <v>0.75</v>
      </c>
      <c r="P799" s="21">
        <f>'A. Thermody. result (all suite)'!T755</f>
        <v>3.32</v>
      </c>
      <c r="Q799" s="21">
        <f t="shared" si="1004"/>
        <v>99.999999999999986</v>
      </c>
      <c r="S799" s="19">
        <f t="shared" si="1005"/>
        <v>1423</v>
      </c>
      <c r="T799" s="19">
        <f t="shared" si="1006"/>
        <v>0.5</v>
      </c>
      <c r="V799" s="61">
        <f t="shared" si="1007"/>
        <v>44.878855999999999</v>
      </c>
      <c r="W799" s="21">
        <f t="shared" si="1008"/>
        <v>2.8423920000000003</v>
      </c>
      <c r="X799" s="21">
        <f t="shared" si="1009"/>
        <v>14.105612000000001</v>
      </c>
      <c r="Y799" s="21">
        <f t="shared" si="1010"/>
        <v>1.5758840000000001</v>
      </c>
      <c r="Z799" s="21">
        <f t="shared" si="1011"/>
        <v>7.8600840000000014</v>
      </c>
      <c r="AA799" s="21">
        <f t="shared" si="1012"/>
        <v>0.15468800000000002</v>
      </c>
      <c r="AB799" s="21">
        <f t="shared" si="1013"/>
        <v>5.8974799999999998</v>
      </c>
      <c r="AC799" s="21">
        <f t="shared" si="1014"/>
        <v>7.7053960000000004</v>
      </c>
      <c r="AD799" s="21">
        <f t="shared" si="1015"/>
        <v>3.6061640000000006</v>
      </c>
      <c r="AE799" s="21">
        <f t="shared" si="1016"/>
        <v>4.1185679999999998</v>
      </c>
      <c r="AF799" s="21">
        <f t="shared" si="1017"/>
        <v>0.72509999999999997</v>
      </c>
      <c r="AG799" s="21">
        <f t="shared" si="1018"/>
        <v>93.470224000000016</v>
      </c>
      <c r="AH799" s="21"/>
      <c r="AI799" s="61">
        <f t="shared" si="1019"/>
        <v>48.014067025237885</v>
      </c>
      <c r="AJ799" s="21">
        <f t="shared" si="1020"/>
        <v>3.0409598676044682</v>
      </c>
      <c r="AK799" s="21">
        <f t="shared" si="1021"/>
        <v>15.091021928009928</v>
      </c>
      <c r="AL799" s="21">
        <f t="shared" si="1022"/>
        <v>1.6859743483657423</v>
      </c>
      <c r="AM799" s="21">
        <f t="shared" si="1023"/>
        <v>8.4091849400082754</v>
      </c>
      <c r="AN799" s="21">
        <f t="shared" si="1024"/>
        <v>0.16549441456350847</v>
      </c>
      <c r="AO799" s="21">
        <f t="shared" si="1025"/>
        <v>6.3094745552337592</v>
      </c>
      <c r="AP799" s="21">
        <f t="shared" si="1026"/>
        <v>8.2436905254447659</v>
      </c>
      <c r="AQ799" s="21">
        <f t="shared" si="1027"/>
        <v>3.8580885395117912</v>
      </c>
      <c r="AR799" s="21">
        <f t="shared" si="1028"/>
        <v>4.4062887877534118</v>
      </c>
      <c r="AS799" s="21">
        <f t="shared" si="1029"/>
        <v>0.7757550682664458</v>
      </c>
      <c r="AT799" s="21">
        <f t="shared" si="1030"/>
        <v>100</v>
      </c>
      <c r="AU799" s="21"/>
      <c r="AV799" s="21">
        <f>AR799*'[1]diagram lines'!$G$39</f>
        <v>3.6576874527299972</v>
      </c>
      <c r="AW799" s="21">
        <f>AK799*'[1]diagram lines'!$G$40</f>
        <v>7.9871705308270666</v>
      </c>
      <c r="AX799" s="21">
        <f>AQ799*'[1]diagram lines'!$G$38</f>
        <v>2.8621315109188799</v>
      </c>
      <c r="AY799" s="21">
        <f>AP799*'[1]diagram lines'!$G$41</f>
        <v>5.8914163494788765</v>
      </c>
      <c r="AZ799" s="21">
        <f t="shared" si="1031"/>
        <v>8.264377327265203</v>
      </c>
      <c r="BA799" s="21">
        <f t="shared" si="1032"/>
        <v>0.64354355785832096</v>
      </c>
      <c r="BB799" s="21">
        <f t="shared" si="1033"/>
        <v>1.2250601704371515</v>
      </c>
      <c r="BC799" s="86">
        <f t="shared" si="1034"/>
        <v>0.81628643566393888</v>
      </c>
      <c r="BX799" s="61">
        <f t="shared" si="1087"/>
        <v>0.7726364846870839</v>
      </c>
      <c r="BY799" s="21">
        <f t="shared" si="1088"/>
        <v>3.6805207811717575E-2</v>
      </c>
      <c r="BZ799" s="21">
        <f t="shared" si="1089"/>
        <v>0.14309533150255002</v>
      </c>
      <c r="CA799" s="21">
        <f t="shared" si="1090"/>
        <v>1.0207276598409417E-2</v>
      </c>
      <c r="CB799" s="21">
        <f t="shared" si="1091"/>
        <v>0.11315240083507309</v>
      </c>
      <c r="CC799" s="21">
        <f t="shared" si="1092"/>
        <v>2.2554271215111362E-3</v>
      </c>
      <c r="CD799" s="21">
        <f t="shared" si="1093"/>
        <v>0.15136476426799009</v>
      </c>
      <c r="CE799" s="21">
        <f t="shared" si="1094"/>
        <v>0.14211840228245365</v>
      </c>
      <c r="CF799" s="21">
        <f t="shared" si="1095"/>
        <v>6.0170995321826098E-2</v>
      </c>
      <c r="CG799" s="21">
        <f t="shared" si="1096"/>
        <v>4.5222929936305729E-2</v>
      </c>
      <c r="CH799" s="21">
        <f t="shared" si="1097"/>
        <v>5.2837738826579496E-3</v>
      </c>
      <c r="CI799" s="21">
        <f t="shared" si="1098"/>
        <v>0.18423973362930077</v>
      </c>
      <c r="CJ799" s="21">
        <f t="shared" si="1099"/>
        <v>1.6665527278768792</v>
      </c>
      <c r="CL799" s="68">
        <f t="shared" si="1100"/>
        <v>0.4636135849547296</v>
      </c>
      <c r="CM799" s="19">
        <f t="shared" si="1101"/>
        <v>2.2084634464944845E-2</v>
      </c>
      <c r="CN799" s="19">
        <f t="shared" si="1102"/>
        <v>8.5863068782016688E-2</v>
      </c>
      <c r="CO799" s="19">
        <f t="shared" si="1103"/>
        <v>6.1247846693774123E-3</v>
      </c>
      <c r="CP799" s="19">
        <f t="shared" si="1104"/>
        <v>6.7896082099499294E-2</v>
      </c>
      <c r="CQ799" s="19">
        <f t="shared" si="1105"/>
        <v>1.353348792260812E-3</v>
      </c>
      <c r="CR799" s="19">
        <f t="shared" si="1106"/>
        <v>9.0825067659768957E-2</v>
      </c>
      <c r="CS799" s="19">
        <f t="shared" si="1107"/>
        <v>8.5276871175571353E-2</v>
      </c>
      <c r="CT799" s="19">
        <f t="shared" si="1108"/>
        <v>3.6105065453573441E-2</v>
      </c>
      <c r="CU799" s="19">
        <f t="shared" si="1109"/>
        <v>2.7135613041129464E-2</v>
      </c>
      <c r="CV799" s="19">
        <f t="shared" si="1110"/>
        <v>3.1704810740607434E-3</v>
      </c>
      <c r="CW799" s="19">
        <f t="shared" si="1111"/>
        <v>0.1105513978330675</v>
      </c>
      <c r="CX799" s="19">
        <f t="shared" si="1112"/>
        <v>1</v>
      </c>
      <c r="CZ799" s="68">
        <f t="shared" si="1113"/>
        <v>2.5805000000000001E-5</v>
      </c>
      <c r="DA799" s="19">
        <f t="shared" si="1114"/>
        <v>1.9484999999999994E-5</v>
      </c>
      <c r="DB799" s="19">
        <f t="shared" si="1115"/>
        <v>3.667E-5</v>
      </c>
      <c r="DC799" s="19">
        <f t="shared" si="1116"/>
        <v>4.086249999999999E-5</v>
      </c>
      <c r="DD799" s="19">
        <f t="shared" si="1117"/>
        <v>1.2984999999999998E-5</v>
      </c>
      <c r="DE799" s="19">
        <f t="shared" si="1118"/>
        <v>1.2984999999999998E-5</v>
      </c>
      <c r="DF799" s="19">
        <f t="shared" si="1119"/>
        <v>1.1637499999999998E-5</v>
      </c>
      <c r="DG799" s="19">
        <f t="shared" si="1120"/>
        <v>1.6184999999999998E-5</v>
      </c>
      <c r="DH799" s="19">
        <f t="shared" si="1121"/>
        <v>2.5910000000000001E-5</v>
      </c>
      <c r="DI799" s="19">
        <f t="shared" si="1122"/>
        <v>3.9904999999999991E-5</v>
      </c>
      <c r="DJ799" s="19">
        <f t="shared" si="1123"/>
        <v>0</v>
      </c>
      <c r="DK799" s="19">
        <f t="shared" si="1124"/>
        <v>2.2329999999999995E-5</v>
      </c>
      <c r="DM799" s="68">
        <f t="shared" si="1125"/>
        <v>1079.3995033551696</v>
      </c>
      <c r="DN799" s="19">
        <f t="shared" si="1126"/>
        <v>90.537367259933006</v>
      </c>
      <c r="DO799" s="19">
        <f t="shared" si="1127"/>
        <v>238.7400734391716</v>
      </c>
      <c r="DP799" s="19">
        <f t="shared" si="1128"/>
        <v>23.935561060945346</v>
      </c>
      <c r="DQ799" s="19">
        <f t="shared" si="1129"/>
        <v>375.68991134763377</v>
      </c>
      <c r="DR799" s="19">
        <f t="shared" si="1130"/>
        <v>7.3936513918353484</v>
      </c>
      <c r="DS799" s="19">
        <f t="shared" si="1131"/>
        <v>314.52203881320639</v>
      </c>
      <c r="DT799" s="19">
        <f t="shared" si="1132"/>
        <v>295.47895801829111</v>
      </c>
      <c r="DU799" s="19">
        <f t="shared" si="1133"/>
        <v>86.38182197865757</v>
      </c>
      <c r="DV799" s="19">
        <f t="shared" si="1134"/>
        <v>64.056502906262281</v>
      </c>
      <c r="DX799" s="19">
        <f t="shared" si="1135"/>
        <v>89.21344330281579</v>
      </c>
      <c r="DZ799" s="68">
        <f t="shared" si="1136"/>
        <v>2665.3488328739218</v>
      </c>
      <c r="EA799" s="21">
        <f t="shared" si="1137"/>
        <v>2.6653488328739217</v>
      </c>
      <c r="EB799" s="92">
        <f t="shared" si="1086"/>
        <v>1150</v>
      </c>
    </row>
    <row r="800" spans="1:132" x14ac:dyDescent="0.3">
      <c r="A800" s="19">
        <f>'A. Thermody. result (all suite)'!C756</f>
        <v>1148</v>
      </c>
      <c r="B800" s="19" t="s">
        <v>1450</v>
      </c>
      <c r="C800" s="24">
        <f>'A. Thermody. result (all suite)'!G756</f>
        <v>100</v>
      </c>
      <c r="D800" s="19">
        <f>'A. Thermody. result (all suite)'!D756</f>
        <v>5000</v>
      </c>
      <c r="E800" s="61">
        <f>'A. Thermody. result (all suite)'!I756</f>
        <v>46.42</v>
      </c>
      <c r="F800" s="21">
        <f>'A. Thermody. result (all suite)'!J756</f>
        <v>2.94</v>
      </c>
      <c r="G800" s="21">
        <f>'A. Thermody. result (all suite)'!K756</f>
        <v>14.59</v>
      </c>
      <c r="H800" s="21">
        <f>'A. Thermody. result (all suite)'!L756</f>
        <v>1.63</v>
      </c>
      <c r="I800" s="21">
        <f>'A. Thermody. result (all suite)'!M756</f>
        <v>8.1300000000000008</v>
      </c>
      <c r="J800" s="21">
        <f>'A. Thermody. result (all suite)'!N756</f>
        <v>0.16</v>
      </c>
      <c r="K800" s="21">
        <f>'A. Thermody. result (all suite)'!O756</f>
        <v>6.1</v>
      </c>
      <c r="L800" s="21">
        <f>'A. Thermody. result (all suite)'!P756</f>
        <v>7.97</v>
      </c>
      <c r="M800" s="21">
        <f>'A. Thermody. result (all suite)'!Q756</f>
        <v>3.73</v>
      </c>
      <c r="N800" s="21">
        <f>'A. Thermody. result (all suite)'!R756</f>
        <v>4.26</v>
      </c>
      <c r="O800" s="21">
        <f>'A. Thermody. result (all suite)'!S756</f>
        <v>0.75</v>
      </c>
      <c r="P800" s="21">
        <f>'A. Thermody. result (all suite)'!T756</f>
        <v>3.32</v>
      </c>
      <c r="Q800" s="21">
        <f t="shared" si="1004"/>
        <v>99.999999999999986</v>
      </c>
      <c r="S800" s="19">
        <f t="shared" si="1005"/>
        <v>1421</v>
      </c>
      <c r="T800" s="19">
        <f t="shared" si="1006"/>
        <v>0.5</v>
      </c>
      <c r="V800" s="61">
        <f t="shared" si="1007"/>
        <v>44.878855999999999</v>
      </c>
      <c r="W800" s="21">
        <f t="shared" si="1008"/>
        <v>2.8423920000000003</v>
      </c>
      <c r="X800" s="21">
        <f t="shared" si="1009"/>
        <v>14.105612000000001</v>
      </c>
      <c r="Y800" s="21">
        <f t="shared" si="1010"/>
        <v>1.5758840000000001</v>
      </c>
      <c r="Z800" s="21">
        <f t="shared" si="1011"/>
        <v>7.8600840000000014</v>
      </c>
      <c r="AA800" s="21">
        <f t="shared" si="1012"/>
        <v>0.15468800000000002</v>
      </c>
      <c r="AB800" s="21">
        <f t="shared" si="1013"/>
        <v>5.8974799999999998</v>
      </c>
      <c r="AC800" s="21">
        <f t="shared" si="1014"/>
        <v>7.7053960000000004</v>
      </c>
      <c r="AD800" s="21">
        <f t="shared" si="1015"/>
        <v>3.6061640000000006</v>
      </c>
      <c r="AE800" s="21">
        <f t="shared" si="1016"/>
        <v>4.1185679999999998</v>
      </c>
      <c r="AF800" s="21">
        <f t="shared" si="1017"/>
        <v>0.72509999999999997</v>
      </c>
      <c r="AG800" s="21">
        <f t="shared" si="1018"/>
        <v>93.470224000000016</v>
      </c>
      <c r="AH800" s="21"/>
      <c r="AI800" s="61">
        <f t="shared" si="1019"/>
        <v>48.014067025237885</v>
      </c>
      <c r="AJ800" s="21">
        <f t="shared" si="1020"/>
        <v>3.0409598676044682</v>
      </c>
      <c r="AK800" s="21">
        <f t="shared" si="1021"/>
        <v>15.091021928009928</v>
      </c>
      <c r="AL800" s="21">
        <f t="shared" si="1022"/>
        <v>1.6859743483657423</v>
      </c>
      <c r="AM800" s="21">
        <f t="shared" si="1023"/>
        <v>8.4091849400082754</v>
      </c>
      <c r="AN800" s="21">
        <f t="shared" si="1024"/>
        <v>0.16549441456350847</v>
      </c>
      <c r="AO800" s="21">
        <f t="shared" si="1025"/>
        <v>6.3094745552337592</v>
      </c>
      <c r="AP800" s="21">
        <f t="shared" si="1026"/>
        <v>8.2436905254447659</v>
      </c>
      <c r="AQ800" s="21">
        <f t="shared" si="1027"/>
        <v>3.8580885395117912</v>
      </c>
      <c r="AR800" s="21">
        <f t="shared" si="1028"/>
        <v>4.4062887877534118</v>
      </c>
      <c r="AS800" s="21">
        <f t="shared" si="1029"/>
        <v>0.7757550682664458</v>
      </c>
      <c r="AT800" s="21">
        <f t="shared" si="1030"/>
        <v>100</v>
      </c>
      <c r="AU800" s="21"/>
      <c r="AV800" s="21">
        <f>AR800*'[1]diagram lines'!$G$39</f>
        <v>3.6576874527299972</v>
      </c>
      <c r="AW800" s="21">
        <f>AK800*'[1]diagram lines'!$G$40</f>
        <v>7.9871705308270666</v>
      </c>
      <c r="AX800" s="21">
        <f>AQ800*'[1]diagram lines'!$G$38</f>
        <v>2.8621315109188799</v>
      </c>
      <c r="AY800" s="21">
        <f>AP800*'[1]diagram lines'!$G$41</f>
        <v>5.8914163494788765</v>
      </c>
      <c r="AZ800" s="21">
        <f t="shared" si="1031"/>
        <v>8.264377327265203</v>
      </c>
      <c r="BA800" s="21">
        <f t="shared" si="1032"/>
        <v>0.64354355785832096</v>
      </c>
      <c r="BB800" s="21">
        <f t="shared" si="1033"/>
        <v>1.2250601704371515</v>
      </c>
      <c r="BC800" s="86">
        <f t="shared" si="1034"/>
        <v>0.81628643566393888</v>
      </c>
      <c r="BX800" s="61">
        <f t="shared" si="1087"/>
        <v>0.7726364846870839</v>
      </c>
      <c r="BY800" s="21">
        <f t="shared" si="1088"/>
        <v>3.6805207811717575E-2</v>
      </c>
      <c r="BZ800" s="21">
        <f t="shared" si="1089"/>
        <v>0.14309533150255002</v>
      </c>
      <c r="CA800" s="21">
        <f t="shared" si="1090"/>
        <v>1.0207276598409417E-2</v>
      </c>
      <c r="CB800" s="21">
        <f t="shared" si="1091"/>
        <v>0.11315240083507309</v>
      </c>
      <c r="CC800" s="21">
        <f t="shared" si="1092"/>
        <v>2.2554271215111362E-3</v>
      </c>
      <c r="CD800" s="21">
        <f t="shared" si="1093"/>
        <v>0.15136476426799009</v>
      </c>
      <c r="CE800" s="21">
        <f t="shared" si="1094"/>
        <v>0.14211840228245365</v>
      </c>
      <c r="CF800" s="21">
        <f t="shared" si="1095"/>
        <v>6.0170995321826098E-2</v>
      </c>
      <c r="CG800" s="21">
        <f t="shared" si="1096"/>
        <v>4.5222929936305729E-2</v>
      </c>
      <c r="CH800" s="21">
        <f t="shared" si="1097"/>
        <v>5.2837738826579496E-3</v>
      </c>
      <c r="CI800" s="21">
        <f t="shared" si="1098"/>
        <v>0.18423973362930077</v>
      </c>
      <c r="CJ800" s="21">
        <f t="shared" si="1099"/>
        <v>1.6665527278768792</v>
      </c>
      <c r="CL800" s="68">
        <f t="shared" si="1100"/>
        <v>0.4636135849547296</v>
      </c>
      <c r="CM800" s="19">
        <f t="shared" si="1101"/>
        <v>2.2084634464944845E-2</v>
      </c>
      <c r="CN800" s="19">
        <f t="shared" si="1102"/>
        <v>8.5863068782016688E-2</v>
      </c>
      <c r="CO800" s="19">
        <f t="shared" si="1103"/>
        <v>6.1247846693774123E-3</v>
      </c>
      <c r="CP800" s="19">
        <f t="shared" si="1104"/>
        <v>6.7896082099499294E-2</v>
      </c>
      <c r="CQ800" s="19">
        <f t="shared" si="1105"/>
        <v>1.353348792260812E-3</v>
      </c>
      <c r="CR800" s="19">
        <f t="shared" si="1106"/>
        <v>9.0825067659768957E-2</v>
      </c>
      <c r="CS800" s="19">
        <f t="shared" si="1107"/>
        <v>8.5276871175571353E-2</v>
      </c>
      <c r="CT800" s="19">
        <f t="shared" si="1108"/>
        <v>3.6105065453573441E-2</v>
      </c>
      <c r="CU800" s="19">
        <f t="shared" si="1109"/>
        <v>2.7135613041129464E-2</v>
      </c>
      <c r="CV800" s="19">
        <f t="shared" si="1110"/>
        <v>3.1704810740607434E-3</v>
      </c>
      <c r="CW800" s="19">
        <f t="shared" si="1111"/>
        <v>0.1105513978330675</v>
      </c>
      <c r="CX800" s="19">
        <f t="shared" si="1112"/>
        <v>1</v>
      </c>
      <c r="CZ800" s="68">
        <f t="shared" si="1113"/>
        <v>2.5805000000000001E-5</v>
      </c>
      <c r="DA800" s="19">
        <f t="shared" si="1114"/>
        <v>1.9470519999999997E-5</v>
      </c>
      <c r="DB800" s="19">
        <f t="shared" si="1115"/>
        <v>3.667E-5</v>
      </c>
      <c r="DC800" s="19">
        <f t="shared" si="1116"/>
        <v>4.0844319999999993E-5</v>
      </c>
      <c r="DD800" s="19">
        <f t="shared" si="1117"/>
        <v>1.2979159999999998E-5</v>
      </c>
      <c r="DE800" s="19">
        <f t="shared" si="1118"/>
        <v>1.2979159999999998E-5</v>
      </c>
      <c r="DF800" s="19">
        <f t="shared" si="1119"/>
        <v>1.1630959999999998E-5</v>
      </c>
      <c r="DG800" s="19">
        <f t="shared" si="1120"/>
        <v>1.617752E-5</v>
      </c>
      <c r="DH800" s="19">
        <f t="shared" si="1121"/>
        <v>2.589464E-5</v>
      </c>
      <c r="DI800" s="19">
        <f t="shared" si="1122"/>
        <v>3.9880839999999995E-5</v>
      </c>
      <c r="DJ800" s="19">
        <f t="shared" si="1123"/>
        <v>0</v>
      </c>
      <c r="DK800" s="19">
        <f t="shared" si="1124"/>
        <v>2.2311079999999996E-5</v>
      </c>
      <c r="DM800" s="68">
        <f t="shared" si="1125"/>
        <v>1079.3995033551696</v>
      </c>
      <c r="DN800" s="19">
        <f t="shared" si="1126"/>
        <v>90.604698850353984</v>
      </c>
      <c r="DO800" s="19">
        <f t="shared" si="1127"/>
        <v>238.7400734391716</v>
      </c>
      <c r="DP800" s="19">
        <f t="shared" si="1128"/>
        <v>23.946214892373757</v>
      </c>
      <c r="DQ800" s="19">
        <f t="shared" si="1129"/>
        <v>375.85895380356084</v>
      </c>
      <c r="DR800" s="19">
        <f t="shared" si="1130"/>
        <v>7.3969781806358812</v>
      </c>
      <c r="DS800" s="19">
        <f t="shared" si="1131"/>
        <v>314.69889215410331</v>
      </c>
      <c r="DT800" s="19">
        <f t="shared" si="1132"/>
        <v>295.61557862552735</v>
      </c>
      <c r="DU800" s="19">
        <f t="shared" si="1133"/>
        <v>86.433061338833738</v>
      </c>
      <c r="DV800" s="19">
        <f t="shared" si="1134"/>
        <v>64.095308636287399</v>
      </c>
      <c r="DX800" s="19">
        <f t="shared" si="1135"/>
        <v>89.289097119094038</v>
      </c>
      <c r="DZ800" s="68">
        <f t="shared" si="1136"/>
        <v>2666.0783603951113</v>
      </c>
      <c r="EA800" s="21">
        <f t="shared" si="1137"/>
        <v>2.6660783603951113</v>
      </c>
      <c r="EB800" s="92">
        <f t="shared" si="1086"/>
        <v>1148</v>
      </c>
    </row>
    <row r="801" spans="1:132" x14ac:dyDescent="0.3">
      <c r="A801" s="19">
        <f>'A. Thermody. result (all suite)'!C757</f>
        <v>1146</v>
      </c>
      <c r="B801" s="19" t="s">
        <v>1450</v>
      </c>
      <c r="C801" s="24">
        <f>'A. Thermody. result (all suite)'!G757</f>
        <v>100</v>
      </c>
      <c r="D801" s="19">
        <f>'A. Thermody. result (all suite)'!D757</f>
        <v>5000</v>
      </c>
      <c r="E801" s="61">
        <f>'A. Thermody. result (all suite)'!I757</f>
        <v>46.42</v>
      </c>
      <c r="F801" s="21">
        <f>'A. Thermody. result (all suite)'!J757</f>
        <v>2.94</v>
      </c>
      <c r="G801" s="21">
        <f>'A. Thermody. result (all suite)'!K757</f>
        <v>14.59</v>
      </c>
      <c r="H801" s="21">
        <f>'A. Thermody. result (all suite)'!L757</f>
        <v>1.63</v>
      </c>
      <c r="I801" s="21">
        <f>'A. Thermody. result (all suite)'!M757</f>
        <v>8.1300000000000008</v>
      </c>
      <c r="J801" s="21">
        <f>'A. Thermody. result (all suite)'!N757</f>
        <v>0.16</v>
      </c>
      <c r="K801" s="21">
        <f>'A. Thermody. result (all suite)'!O757</f>
        <v>6.1</v>
      </c>
      <c r="L801" s="21">
        <f>'A. Thermody. result (all suite)'!P757</f>
        <v>7.97</v>
      </c>
      <c r="M801" s="21">
        <f>'A. Thermody. result (all suite)'!Q757</f>
        <v>3.73</v>
      </c>
      <c r="N801" s="21">
        <f>'A. Thermody. result (all suite)'!R757</f>
        <v>4.26</v>
      </c>
      <c r="O801" s="21">
        <f>'A. Thermody. result (all suite)'!S757</f>
        <v>0.75</v>
      </c>
      <c r="P801" s="21">
        <f>'A. Thermody. result (all suite)'!T757</f>
        <v>3.32</v>
      </c>
      <c r="Q801" s="21">
        <f t="shared" si="1004"/>
        <v>99.999999999999986</v>
      </c>
      <c r="S801" s="19">
        <f t="shared" si="1005"/>
        <v>1419</v>
      </c>
      <c r="T801" s="19">
        <f t="shared" si="1006"/>
        <v>0.5</v>
      </c>
      <c r="V801" s="61">
        <f t="shared" si="1007"/>
        <v>44.878855999999999</v>
      </c>
      <c r="W801" s="21">
        <f t="shared" si="1008"/>
        <v>2.8423920000000003</v>
      </c>
      <c r="X801" s="21">
        <f t="shared" si="1009"/>
        <v>14.105612000000001</v>
      </c>
      <c r="Y801" s="21">
        <f t="shared" si="1010"/>
        <v>1.5758840000000001</v>
      </c>
      <c r="Z801" s="21">
        <f t="shared" si="1011"/>
        <v>7.8600840000000014</v>
      </c>
      <c r="AA801" s="21">
        <f t="shared" si="1012"/>
        <v>0.15468800000000002</v>
      </c>
      <c r="AB801" s="21">
        <f t="shared" si="1013"/>
        <v>5.8974799999999998</v>
      </c>
      <c r="AC801" s="21">
        <f t="shared" si="1014"/>
        <v>7.7053960000000004</v>
      </c>
      <c r="AD801" s="21">
        <f t="shared" si="1015"/>
        <v>3.6061640000000006</v>
      </c>
      <c r="AE801" s="21">
        <f t="shared" si="1016"/>
        <v>4.1185679999999998</v>
      </c>
      <c r="AF801" s="21">
        <f t="shared" si="1017"/>
        <v>0.72509999999999997</v>
      </c>
      <c r="AG801" s="21">
        <f t="shared" si="1018"/>
        <v>93.470224000000016</v>
      </c>
      <c r="AH801" s="21"/>
      <c r="AI801" s="61">
        <f t="shared" si="1019"/>
        <v>48.014067025237885</v>
      </c>
      <c r="AJ801" s="21">
        <f t="shared" si="1020"/>
        <v>3.0409598676044682</v>
      </c>
      <c r="AK801" s="21">
        <f t="shared" si="1021"/>
        <v>15.091021928009928</v>
      </c>
      <c r="AL801" s="21">
        <f t="shared" si="1022"/>
        <v>1.6859743483657423</v>
      </c>
      <c r="AM801" s="21">
        <f t="shared" si="1023"/>
        <v>8.4091849400082754</v>
      </c>
      <c r="AN801" s="21">
        <f t="shared" si="1024"/>
        <v>0.16549441456350847</v>
      </c>
      <c r="AO801" s="21">
        <f t="shared" si="1025"/>
        <v>6.3094745552337592</v>
      </c>
      <c r="AP801" s="21">
        <f t="shared" si="1026"/>
        <v>8.2436905254447659</v>
      </c>
      <c r="AQ801" s="21">
        <f t="shared" si="1027"/>
        <v>3.8580885395117912</v>
      </c>
      <c r="AR801" s="21">
        <f t="shared" si="1028"/>
        <v>4.4062887877534118</v>
      </c>
      <c r="AS801" s="21">
        <f t="shared" si="1029"/>
        <v>0.7757550682664458</v>
      </c>
      <c r="AT801" s="21">
        <f t="shared" si="1030"/>
        <v>100</v>
      </c>
      <c r="AU801" s="21"/>
      <c r="AV801" s="21">
        <f>AR801*'[1]diagram lines'!$G$39</f>
        <v>3.6576874527299972</v>
      </c>
      <c r="AW801" s="21">
        <f>AK801*'[1]diagram lines'!$G$40</f>
        <v>7.9871705308270666</v>
      </c>
      <c r="AX801" s="21">
        <f>AQ801*'[1]diagram lines'!$G$38</f>
        <v>2.8621315109188799</v>
      </c>
      <c r="AY801" s="21">
        <f>AP801*'[1]diagram lines'!$G$41</f>
        <v>5.8914163494788765</v>
      </c>
      <c r="AZ801" s="21">
        <f t="shared" si="1031"/>
        <v>8.264377327265203</v>
      </c>
      <c r="BA801" s="21">
        <f t="shared" si="1032"/>
        <v>0.64354355785832096</v>
      </c>
      <c r="BB801" s="21">
        <f t="shared" si="1033"/>
        <v>1.2250601704371515</v>
      </c>
      <c r="BC801" s="86">
        <f t="shared" si="1034"/>
        <v>0.81628643566393888</v>
      </c>
      <c r="BX801" s="61">
        <f t="shared" si="1087"/>
        <v>0.7726364846870839</v>
      </c>
      <c r="BY801" s="21">
        <f t="shared" si="1088"/>
        <v>3.6805207811717575E-2</v>
      </c>
      <c r="BZ801" s="21">
        <f t="shared" si="1089"/>
        <v>0.14309533150255002</v>
      </c>
      <c r="CA801" s="21">
        <f t="shared" si="1090"/>
        <v>1.0207276598409417E-2</v>
      </c>
      <c r="CB801" s="21">
        <f t="shared" si="1091"/>
        <v>0.11315240083507309</v>
      </c>
      <c r="CC801" s="21">
        <f t="shared" si="1092"/>
        <v>2.2554271215111362E-3</v>
      </c>
      <c r="CD801" s="21">
        <f t="shared" si="1093"/>
        <v>0.15136476426799009</v>
      </c>
      <c r="CE801" s="21">
        <f t="shared" si="1094"/>
        <v>0.14211840228245365</v>
      </c>
      <c r="CF801" s="21">
        <f t="shared" si="1095"/>
        <v>6.0170995321826098E-2</v>
      </c>
      <c r="CG801" s="21">
        <f t="shared" si="1096"/>
        <v>4.5222929936305729E-2</v>
      </c>
      <c r="CH801" s="21">
        <f t="shared" si="1097"/>
        <v>5.2837738826579496E-3</v>
      </c>
      <c r="CI801" s="21">
        <f t="shared" si="1098"/>
        <v>0.18423973362930077</v>
      </c>
      <c r="CJ801" s="21">
        <f t="shared" si="1099"/>
        <v>1.6665527278768792</v>
      </c>
      <c r="CL801" s="68">
        <f t="shared" si="1100"/>
        <v>0.4636135849547296</v>
      </c>
      <c r="CM801" s="19">
        <f t="shared" si="1101"/>
        <v>2.2084634464944845E-2</v>
      </c>
      <c r="CN801" s="19">
        <f t="shared" si="1102"/>
        <v>8.5863068782016688E-2</v>
      </c>
      <c r="CO801" s="19">
        <f t="shared" si="1103"/>
        <v>6.1247846693774123E-3</v>
      </c>
      <c r="CP801" s="19">
        <f t="shared" si="1104"/>
        <v>6.7896082099499294E-2</v>
      </c>
      <c r="CQ801" s="19">
        <f t="shared" si="1105"/>
        <v>1.353348792260812E-3</v>
      </c>
      <c r="CR801" s="19">
        <f t="shared" si="1106"/>
        <v>9.0825067659768957E-2</v>
      </c>
      <c r="CS801" s="19">
        <f t="shared" si="1107"/>
        <v>8.5276871175571353E-2</v>
      </c>
      <c r="CT801" s="19">
        <f t="shared" si="1108"/>
        <v>3.6105065453573441E-2</v>
      </c>
      <c r="CU801" s="19">
        <f t="shared" si="1109"/>
        <v>2.7135613041129464E-2</v>
      </c>
      <c r="CV801" s="19">
        <f t="shared" si="1110"/>
        <v>3.1704810740607434E-3</v>
      </c>
      <c r="CW801" s="19">
        <f t="shared" si="1111"/>
        <v>0.1105513978330675</v>
      </c>
      <c r="CX801" s="19">
        <f t="shared" si="1112"/>
        <v>1</v>
      </c>
      <c r="CZ801" s="68">
        <f t="shared" si="1113"/>
        <v>2.5805000000000001E-5</v>
      </c>
      <c r="DA801" s="19">
        <f t="shared" si="1114"/>
        <v>1.9456039999999994E-5</v>
      </c>
      <c r="DB801" s="19">
        <f t="shared" si="1115"/>
        <v>3.667E-5</v>
      </c>
      <c r="DC801" s="19">
        <f t="shared" si="1116"/>
        <v>4.0826139999999995E-5</v>
      </c>
      <c r="DD801" s="19">
        <f t="shared" si="1117"/>
        <v>1.2973319999999998E-5</v>
      </c>
      <c r="DE801" s="19">
        <f t="shared" si="1118"/>
        <v>1.2973319999999998E-5</v>
      </c>
      <c r="DF801" s="19">
        <f t="shared" si="1119"/>
        <v>1.1624419999999998E-5</v>
      </c>
      <c r="DG801" s="19">
        <f t="shared" si="1120"/>
        <v>1.6170039999999999E-5</v>
      </c>
      <c r="DH801" s="19">
        <f t="shared" si="1121"/>
        <v>2.587928E-5</v>
      </c>
      <c r="DI801" s="19">
        <f t="shared" si="1122"/>
        <v>3.9856679999999993E-5</v>
      </c>
      <c r="DJ801" s="19">
        <f t="shared" si="1123"/>
        <v>0</v>
      </c>
      <c r="DK801" s="19">
        <f t="shared" si="1124"/>
        <v>2.2292159999999997E-5</v>
      </c>
      <c r="DM801" s="68">
        <f t="shared" si="1125"/>
        <v>1079.3995033551696</v>
      </c>
      <c r="DN801" s="19">
        <f t="shared" si="1126"/>
        <v>90.67213066275535</v>
      </c>
      <c r="DO801" s="19">
        <f t="shared" si="1127"/>
        <v>238.7400734391716</v>
      </c>
      <c r="DP801" s="19">
        <f t="shared" si="1128"/>
        <v>23.956878212166988</v>
      </c>
      <c r="DQ801" s="19">
        <f t="shared" si="1129"/>
        <v>376.02814844997459</v>
      </c>
      <c r="DR801" s="19">
        <f t="shared" si="1130"/>
        <v>7.4003079645751439</v>
      </c>
      <c r="DS801" s="19">
        <f t="shared" si="1131"/>
        <v>314.87594449346199</v>
      </c>
      <c r="DT801" s="19">
        <f t="shared" si="1132"/>
        <v>295.75232562974742</v>
      </c>
      <c r="DU801" s="19">
        <f t="shared" si="1133"/>
        <v>86.484361522693746</v>
      </c>
      <c r="DV801" s="19">
        <f t="shared" si="1134"/>
        <v>64.134161412199816</v>
      </c>
      <c r="DX801" s="19">
        <f t="shared" si="1135"/>
        <v>89.364879354529862</v>
      </c>
      <c r="DZ801" s="68">
        <f t="shared" si="1136"/>
        <v>2666.8087144964456</v>
      </c>
      <c r="EA801" s="21">
        <f t="shared" si="1137"/>
        <v>2.6668087144964456</v>
      </c>
      <c r="EB801" s="92">
        <f t="shared" si="1086"/>
        <v>1146</v>
      </c>
    </row>
    <row r="802" spans="1:132" x14ac:dyDescent="0.3">
      <c r="A802" s="19">
        <f>'A. Thermody. result (all suite)'!C758</f>
        <v>1144</v>
      </c>
      <c r="B802" s="19" t="s">
        <v>1450</v>
      </c>
      <c r="C802" s="24">
        <f>'A. Thermody. result (all suite)'!G758</f>
        <v>100</v>
      </c>
      <c r="D802" s="19">
        <f>'A. Thermody. result (all suite)'!D758</f>
        <v>5000</v>
      </c>
      <c r="E802" s="61">
        <f>'A. Thermody. result (all suite)'!I758</f>
        <v>46.42</v>
      </c>
      <c r="F802" s="21">
        <f>'A. Thermody. result (all suite)'!J758</f>
        <v>2.94</v>
      </c>
      <c r="G802" s="21">
        <f>'A. Thermody. result (all suite)'!K758</f>
        <v>14.59</v>
      </c>
      <c r="H802" s="21">
        <f>'A. Thermody. result (all suite)'!L758</f>
        <v>1.63</v>
      </c>
      <c r="I802" s="21">
        <f>'A. Thermody. result (all suite)'!M758</f>
        <v>8.1300000000000008</v>
      </c>
      <c r="J802" s="21">
        <f>'A. Thermody. result (all suite)'!N758</f>
        <v>0.16</v>
      </c>
      <c r="K802" s="21">
        <f>'A. Thermody. result (all suite)'!O758</f>
        <v>6.1</v>
      </c>
      <c r="L802" s="21">
        <f>'A. Thermody. result (all suite)'!P758</f>
        <v>7.97</v>
      </c>
      <c r="M802" s="21">
        <f>'A. Thermody. result (all suite)'!Q758</f>
        <v>3.73</v>
      </c>
      <c r="N802" s="21">
        <f>'A. Thermody. result (all suite)'!R758</f>
        <v>4.26</v>
      </c>
      <c r="O802" s="21">
        <f>'A. Thermody. result (all suite)'!S758</f>
        <v>0.75</v>
      </c>
      <c r="P802" s="21">
        <f>'A. Thermody. result (all suite)'!T758</f>
        <v>3.32</v>
      </c>
      <c r="Q802" s="21">
        <f t="shared" si="1004"/>
        <v>99.999999999999986</v>
      </c>
      <c r="S802" s="19">
        <f t="shared" si="1005"/>
        <v>1417</v>
      </c>
      <c r="T802" s="19">
        <f t="shared" si="1006"/>
        <v>0.5</v>
      </c>
      <c r="V802" s="61">
        <f t="shared" si="1007"/>
        <v>44.878855999999999</v>
      </c>
      <c r="W802" s="21">
        <f t="shared" si="1008"/>
        <v>2.8423920000000003</v>
      </c>
      <c r="X802" s="21">
        <f t="shared" si="1009"/>
        <v>14.105612000000001</v>
      </c>
      <c r="Y802" s="21">
        <f t="shared" si="1010"/>
        <v>1.5758840000000001</v>
      </c>
      <c r="Z802" s="21">
        <f t="shared" si="1011"/>
        <v>7.8600840000000014</v>
      </c>
      <c r="AA802" s="21">
        <f t="shared" si="1012"/>
        <v>0.15468800000000002</v>
      </c>
      <c r="AB802" s="21">
        <f t="shared" si="1013"/>
        <v>5.8974799999999998</v>
      </c>
      <c r="AC802" s="21">
        <f t="shared" si="1014"/>
        <v>7.7053960000000004</v>
      </c>
      <c r="AD802" s="21">
        <f t="shared" si="1015"/>
        <v>3.6061640000000006</v>
      </c>
      <c r="AE802" s="21">
        <f t="shared" si="1016"/>
        <v>4.1185679999999998</v>
      </c>
      <c r="AF802" s="21">
        <f t="shared" si="1017"/>
        <v>0.72509999999999997</v>
      </c>
      <c r="AG802" s="21">
        <f t="shared" si="1018"/>
        <v>93.470224000000016</v>
      </c>
      <c r="AH802" s="21"/>
      <c r="AI802" s="61">
        <f t="shared" si="1019"/>
        <v>48.014067025237885</v>
      </c>
      <c r="AJ802" s="21">
        <f t="shared" si="1020"/>
        <v>3.0409598676044682</v>
      </c>
      <c r="AK802" s="21">
        <f t="shared" si="1021"/>
        <v>15.091021928009928</v>
      </c>
      <c r="AL802" s="21">
        <f t="shared" si="1022"/>
        <v>1.6859743483657423</v>
      </c>
      <c r="AM802" s="21">
        <f t="shared" si="1023"/>
        <v>8.4091849400082754</v>
      </c>
      <c r="AN802" s="21">
        <f t="shared" si="1024"/>
        <v>0.16549441456350847</v>
      </c>
      <c r="AO802" s="21">
        <f t="shared" si="1025"/>
        <v>6.3094745552337592</v>
      </c>
      <c r="AP802" s="21">
        <f t="shared" si="1026"/>
        <v>8.2436905254447659</v>
      </c>
      <c r="AQ802" s="21">
        <f t="shared" si="1027"/>
        <v>3.8580885395117912</v>
      </c>
      <c r="AR802" s="21">
        <f t="shared" si="1028"/>
        <v>4.4062887877534118</v>
      </c>
      <c r="AS802" s="21">
        <f t="shared" si="1029"/>
        <v>0.7757550682664458</v>
      </c>
      <c r="AT802" s="21">
        <f t="shared" si="1030"/>
        <v>100</v>
      </c>
      <c r="AU802" s="21"/>
      <c r="AV802" s="21">
        <f>AR802*'[1]diagram lines'!$G$39</f>
        <v>3.6576874527299972</v>
      </c>
      <c r="AW802" s="21">
        <f>AK802*'[1]diagram lines'!$G$40</f>
        <v>7.9871705308270666</v>
      </c>
      <c r="AX802" s="21">
        <f>AQ802*'[1]diagram lines'!$G$38</f>
        <v>2.8621315109188799</v>
      </c>
      <c r="AY802" s="21">
        <f>AP802*'[1]diagram lines'!$G$41</f>
        <v>5.8914163494788765</v>
      </c>
      <c r="AZ802" s="21">
        <f t="shared" si="1031"/>
        <v>8.264377327265203</v>
      </c>
      <c r="BA802" s="21">
        <f t="shared" si="1032"/>
        <v>0.64354355785832096</v>
      </c>
      <c r="BB802" s="21">
        <f t="shared" si="1033"/>
        <v>1.2250601704371515</v>
      </c>
      <c r="BC802" s="86">
        <f t="shared" si="1034"/>
        <v>0.81628643566393888</v>
      </c>
      <c r="BX802" s="61">
        <f t="shared" si="1087"/>
        <v>0.7726364846870839</v>
      </c>
      <c r="BY802" s="21">
        <f t="shared" si="1088"/>
        <v>3.6805207811717575E-2</v>
      </c>
      <c r="BZ802" s="21">
        <f t="shared" si="1089"/>
        <v>0.14309533150255002</v>
      </c>
      <c r="CA802" s="21">
        <f t="shared" si="1090"/>
        <v>1.0207276598409417E-2</v>
      </c>
      <c r="CB802" s="21">
        <f t="shared" si="1091"/>
        <v>0.11315240083507309</v>
      </c>
      <c r="CC802" s="21">
        <f t="shared" si="1092"/>
        <v>2.2554271215111362E-3</v>
      </c>
      <c r="CD802" s="21">
        <f t="shared" si="1093"/>
        <v>0.15136476426799009</v>
      </c>
      <c r="CE802" s="21">
        <f t="shared" si="1094"/>
        <v>0.14211840228245365</v>
      </c>
      <c r="CF802" s="21">
        <f t="shared" si="1095"/>
        <v>6.0170995321826098E-2</v>
      </c>
      <c r="CG802" s="21">
        <f t="shared" si="1096"/>
        <v>4.5222929936305729E-2</v>
      </c>
      <c r="CH802" s="21">
        <f t="shared" si="1097"/>
        <v>5.2837738826579496E-3</v>
      </c>
      <c r="CI802" s="21">
        <f t="shared" si="1098"/>
        <v>0.18423973362930077</v>
      </c>
      <c r="CJ802" s="21">
        <f t="shared" si="1099"/>
        <v>1.6665527278768792</v>
      </c>
      <c r="CL802" s="68">
        <f t="shared" si="1100"/>
        <v>0.4636135849547296</v>
      </c>
      <c r="CM802" s="19">
        <f t="shared" si="1101"/>
        <v>2.2084634464944845E-2</v>
      </c>
      <c r="CN802" s="19">
        <f t="shared" si="1102"/>
        <v>8.5863068782016688E-2</v>
      </c>
      <c r="CO802" s="19">
        <f t="shared" si="1103"/>
        <v>6.1247846693774123E-3</v>
      </c>
      <c r="CP802" s="19">
        <f t="shared" si="1104"/>
        <v>6.7896082099499294E-2</v>
      </c>
      <c r="CQ802" s="19">
        <f t="shared" si="1105"/>
        <v>1.353348792260812E-3</v>
      </c>
      <c r="CR802" s="19">
        <f t="shared" si="1106"/>
        <v>9.0825067659768957E-2</v>
      </c>
      <c r="CS802" s="19">
        <f t="shared" si="1107"/>
        <v>8.5276871175571353E-2</v>
      </c>
      <c r="CT802" s="19">
        <f t="shared" si="1108"/>
        <v>3.6105065453573441E-2</v>
      </c>
      <c r="CU802" s="19">
        <f t="shared" si="1109"/>
        <v>2.7135613041129464E-2</v>
      </c>
      <c r="CV802" s="19">
        <f t="shared" si="1110"/>
        <v>3.1704810740607434E-3</v>
      </c>
      <c r="CW802" s="19">
        <f t="shared" si="1111"/>
        <v>0.1105513978330675</v>
      </c>
      <c r="CX802" s="19">
        <f t="shared" si="1112"/>
        <v>1</v>
      </c>
      <c r="CZ802" s="68">
        <f t="shared" si="1113"/>
        <v>2.5805000000000001E-5</v>
      </c>
      <c r="DA802" s="19">
        <f t="shared" si="1114"/>
        <v>1.9441559999999998E-5</v>
      </c>
      <c r="DB802" s="19">
        <f t="shared" si="1115"/>
        <v>3.667E-5</v>
      </c>
      <c r="DC802" s="19">
        <f t="shared" si="1116"/>
        <v>4.080795999999999E-5</v>
      </c>
      <c r="DD802" s="19">
        <f t="shared" si="1117"/>
        <v>1.2967479999999998E-5</v>
      </c>
      <c r="DE802" s="19">
        <f t="shared" si="1118"/>
        <v>1.2967479999999998E-5</v>
      </c>
      <c r="DF802" s="19">
        <f t="shared" si="1119"/>
        <v>1.1617879999999998E-5</v>
      </c>
      <c r="DG802" s="19">
        <f t="shared" si="1120"/>
        <v>1.6162559999999997E-5</v>
      </c>
      <c r="DH802" s="19">
        <f t="shared" si="1121"/>
        <v>2.586392E-5</v>
      </c>
      <c r="DI802" s="19">
        <f t="shared" si="1122"/>
        <v>3.983251999999999E-5</v>
      </c>
      <c r="DJ802" s="19">
        <f t="shared" si="1123"/>
        <v>0</v>
      </c>
      <c r="DK802" s="19">
        <f t="shared" si="1124"/>
        <v>2.2273239999999995E-5</v>
      </c>
      <c r="DM802" s="68">
        <f t="shared" si="1125"/>
        <v>1079.3995033551696</v>
      </c>
      <c r="DN802" s="19">
        <f t="shared" si="1126"/>
        <v>90.739662921071883</v>
      </c>
      <c r="DO802" s="19">
        <f t="shared" si="1127"/>
        <v>238.7400734391716</v>
      </c>
      <c r="DP802" s="19">
        <f t="shared" si="1128"/>
        <v>23.967551033006288</v>
      </c>
      <c r="DQ802" s="19">
        <f t="shared" si="1129"/>
        <v>376.19749549249542</v>
      </c>
      <c r="DR802" s="19">
        <f t="shared" si="1130"/>
        <v>7.403640747699785</v>
      </c>
      <c r="DS802" s="19">
        <f t="shared" si="1131"/>
        <v>315.0531961673463</v>
      </c>
      <c r="DT802" s="19">
        <f t="shared" si="1132"/>
        <v>295.8891992064402</v>
      </c>
      <c r="DU802" s="19">
        <f t="shared" si="1133"/>
        <v>86.535722638603033</v>
      </c>
      <c r="DV802" s="19">
        <f t="shared" si="1134"/>
        <v>64.173061319605097</v>
      </c>
      <c r="DX802" s="19">
        <f t="shared" si="1135"/>
        <v>89.440790336380189</v>
      </c>
      <c r="DZ802" s="68">
        <f t="shared" si="1136"/>
        <v>2667.5398966569892</v>
      </c>
      <c r="EA802" s="21">
        <f t="shared" si="1137"/>
        <v>2.6675398966569892</v>
      </c>
      <c r="EB802" s="92">
        <f t="shared" si="1086"/>
        <v>1144</v>
      </c>
    </row>
    <row r="803" spans="1:132" x14ac:dyDescent="0.3">
      <c r="A803" s="19">
        <f>'A. Thermody. result (all suite)'!C759</f>
        <v>1142</v>
      </c>
      <c r="B803" s="19" t="s">
        <v>1450</v>
      </c>
      <c r="C803" s="24">
        <f>'A. Thermody. result (all suite)'!G759</f>
        <v>100</v>
      </c>
      <c r="D803" s="19">
        <f>'A. Thermody. result (all suite)'!D759</f>
        <v>5000</v>
      </c>
      <c r="E803" s="61">
        <f>'A. Thermody. result (all suite)'!I759</f>
        <v>46.42</v>
      </c>
      <c r="F803" s="21">
        <f>'A. Thermody. result (all suite)'!J759</f>
        <v>2.94</v>
      </c>
      <c r="G803" s="21">
        <f>'A. Thermody. result (all suite)'!K759</f>
        <v>14.59</v>
      </c>
      <c r="H803" s="21">
        <f>'A. Thermody. result (all suite)'!L759</f>
        <v>1.63</v>
      </c>
      <c r="I803" s="21">
        <f>'A. Thermody. result (all suite)'!M759</f>
        <v>8.1300000000000008</v>
      </c>
      <c r="J803" s="21">
        <f>'A. Thermody. result (all suite)'!N759</f>
        <v>0.16</v>
      </c>
      <c r="K803" s="21">
        <f>'A. Thermody. result (all suite)'!O759</f>
        <v>6.1</v>
      </c>
      <c r="L803" s="21">
        <f>'A. Thermody. result (all suite)'!P759</f>
        <v>7.97</v>
      </c>
      <c r="M803" s="21">
        <f>'A. Thermody. result (all suite)'!Q759</f>
        <v>3.73</v>
      </c>
      <c r="N803" s="21">
        <f>'A. Thermody. result (all suite)'!R759</f>
        <v>4.26</v>
      </c>
      <c r="O803" s="21">
        <f>'A. Thermody. result (all suite)'!S759</f>
        <v>0.75</v>
      </c>
      <c r="P803" s="21">
        <f>'A. Thermody. result (all suite)'!T759</f>
        <v>3.32</v>
      </c>
      <c r="Q803" s="21">
        <f t="shared" si="1004"/>
        <v>99.999999999999986</v>
      </c>
      <c r="S803" s="19">
        <f t="shared" si="1005"/>
        <v>1415</v>
      </c>
      <c r="T803" s="19">
        <f t="shared" si="1006"/>
        <v>0.5</v>
      </c>
      <c r="V803" s="61">
        <f t="shared" si="1007"/>
        <v>44.878855999999999</v>
      </c>
      <c r="W803" s="21">
        <f t="shared" si="1008"/>
        <v>2.8423920000000003</v>
      </c>
      <c r="X803" s="21">
        <f t="shared" si="1009"/>
        <v>14.105612000000001</v>
      </c>
      <c r="Y803" s="21">
        <f t="shared" si="1010"/>
        <v>1.5758840000000001</v>
      </c>
      <c r="Z803" s="21">
        <f t="shared" si="1011"/>
        <v>7.8600840000000014</v>
      </c>
      <c r="AA803" s="21">
        <f t="shared" si="1012"/>
        <v>0.15468800000000002</v>
      </c>
      <c r="AB803" s="21">
        <f t="shared" si="1013"/>
        <v>5.8974799999999998</v>
      </c>
      <c r="AC803" s="21">
        <f t="shared" si="1014"/>
        <v>7.7053960000000004</v>
      </c>
      <c r="AD803" s="21">
        <f t="shared" si="1015"/>
        <v>3.6061640000000006</v>
      </c>
      <c r="AE803" s="21">
        <f t="shared" si="1016"/>
        <v>4.1185679999999998</v>
      </c>
      <c r="AF803" s="21">
        <f t="shared" si="1017"/>
        <v>0.72509999999999997</v>
      </c>
      <c r="AG803" s="21">
        <f t="shared" si="1018"/>
        <v>93.470224000000016</v>
      </c>
      <c r="AH803" s="21"/>
      <c r="AI803" s="61">
        <f t="shared" si="1019"/>
        <v>48.014067025237885</v>
      </c>
      <c r="AJ803" s="21">
        <f t="shared" si="1020"/>
        <v>3.0409598676044682</v>
      </c>
      <c r="AK803" s="21">
        <f t="shared" si="1021"/>
        <v>15.091021928009928</v>
      </c>
      <c r="AL803" s="21">
        <f t="shared" si="1022"/>
        <v>1.6859743483657423</v>
      </c>
      <c r="AM803" s="21">
        <f t="shared" si="1023"/>
        <v>8.4091849400082754</v>
      </c>
      <c r="AN803" s="21">
        <f t="shared" si="1024"/>
        <v>0.16549441456350847</v>
      </c>
      <c r="AO803" s="21">
        <f t="shared" si="1025"/>
        <v>6.3094745552337592</v>
      </c>
      <c r="AP803" s="21">
        <f t="shared" si="1026"/>
        <v>8.2436905254447659</v>
      </c>
      <c r="AQ803" s="21">
        <f t="shared" si="1027"/>
        <v>3.8580885395117912</v>
      </c>
      <c r="AR803" s="21">
        <f t="shared" si="1028"/>
        <v>4.4062887877534118</v>
      </c>
      <c r="AS803" s="21">
        <f t="shared" si="1029"/>
        <v>0.7757550682664458</v>
      </c>
      <c r="AT803" s="21">
        <f t="shared" si="1030"/>
        <v>100</v>
      </c>
      <c r="AU803" s="21"/>
      <c r="AV803" s="21">
        <f>AR803*'[1]diagram lines'!$G$39</f>
        <v>3.6576874527299972</v>
      </c>
      <c r="AW803" s="21">
        <f>AK803*'[1]diagram lines'!$G$40</f>
        <v>7.9871705308270666</v>
      </c>
      <c r="AX803" s="21">
        <f>AQ803*'[1]diagram lines'!$G$38</f>
        <v>2.8621315109188799</v>
      </c>
      <c r="AY803" s="21">
        <f>AP803*'[1]diagram lines'!$G$41</f>
        <v>5.8914163494788765</v>
      </c>
      <c r="AZ803" s="21">
        <f t="shared" si="1031"/>
        <v>8.264377327265203</v>
      </c>
      <c r="BA803" s="21">
        <f t="shared" si="1032"/>
        <v>0.64354355785832096</v>
      </c>
      <c r="BB803" s="21">
        <f t="shared" si="1033"/>
        <v>1.2250601704371515</v>
      </c>
      <c r="BC803" s="86">
        <f t="shared" si="1034"/>
        <v>0.81628643566393888</v>
      </c>
      <c r="BX803" s="61">
        <f t="shared" si="1087"/>
        <v>0.7726364846870839</v>
      </c>
      <c r="BY803" s="21">
        <f t="shared" si="1088"/>
        <v>3.6805207811717575E-2</v>
      </c>
      <c r="BZ803" s="21">
        <f t="shared" si="1089"/>
        <v>0.14309533150255002</v>
      </c>
      <c r="CA803" s="21">
        <f t="shared" si="1090"/>
        <v>1.0207276598409417E-2</v>
      </c>
      <c r="CB803" s="21">
        <f t="shared" si="1091"/>
        <v>0.11315240083507309</v>
      </c>
      <c r="CC803" s="21">
        <f t="shared" si="1092"/>
        <v>2.2554271215111362E-3</v>
      </c>
      <c r="CD803" s="21">
        <f t="shared" si="1093"/>
        <v>0.15136476426799009</v>
      </c>
      <c r="CE803" s="21">
        <f t="shared" si="1094"/>
        <v>0.14211840228245365</v>
      </c>
      <c r="CF803" s="21">
        <f t="shared" si="1095"/>
        <v>6.0170995321826098E-2</v>
      </c>
      <c r="CG803" s="21">
        <f t="shared" si="1096"/>
        <v>4.5222929936305729E-2</v>
      </c>
      <c r="CH803" s="21">
        <f t="shared" si="1097"/>
        <v>5.2837738826579496E-3</v>
      </c>
      <c r="CI803" s="21">
        <f t="shared" si="1098"/>
        <v>0.18423973362930077</v>
      </c>
      <c r="CJ803" s="21">
        <f t="shared" si="1099"/>
        <v>1.6665527278768792</v>
      </c>
      <c r="CL803" s="68">
        <f t="shared" si="1100"/>
        <v>0.4636135849547296</v>
      </c>
      <c r="CM803" s="19">
        <f t="shared" si="1101"/>
        <v>2.2084634464944845E-2</v>
      </c>
      <c r="CN803" s="19">
        <f t="shared" si="1102"/>
        <v>8.5863068782016688E-2</v>
      </c>
      <c r="CO803" s="19">
        <f t="shared" si="1103"/>
        <v>6.1247846693774123E-3</v>
      </c>
      <c r="CP803" s="19">
        <f t="shared" si="1104"/>
        <v>6.7896082099499294E-2</v>
      </c>
      <c r="CQ803" s="19">
        <f t="shared" si="1105"/>
        <v>1.353348792260812E-3</v>
      </c>
      <c r="CR803" s="19">
        <f t="shared" si="1106"/>
        <v>9.0825067659768957E-2</v>
      </c>
      <c r="CS803" s="19">
        <f t="shared" si="1107"/>
        <v>8.5276871175571353E-2</v>
      </c>
      <c r="CT803" s="19">
        <f t="shared" si="1108"/>
        <v>3.6105065453573441E-2</v>
      </c>
      <c r="CU803" s="19">
        <f t="shared" si="1109"/>
        <v>2.7135613041129464E-2</v>
      </c>
      <c r="CV803" s="19">
        <f t="shared" si="1110"/>
        <v>3.1704810740607434E-3</v>
      </c>
      <c r="CW803" s="19">
        <f t="shared" si="1111"/>
        <v>0.1105513978330675</v>
      </c>
      <c r="CX803" s="19">
        <f t="shared" si="1112"/>
        <v>1</v>
      </c>
      <c r="CZ803" s="68">
        <f t="shared" si="1113"/>
        <v>2.5805000000000001E-5</v>
      </c>
      <c r="DA803" s="19">
        <f t="shared" si="1114"/>
        <v>1.9427079999999994E-5</v>
      </c>
      <c r="DB803" s="19">
        <f t="shared" si="1115"/>
        <v>3.667E-5</v>
      </c>
      <c r="DC803" s="19">
        <f t="shared" si="1116"/>
        <v>4.0789779999999992E-5</v>
      </c>
      <c r="DD803" s="19">
        <f t="shared" si="1117"/>
        <v>1.2961639999999999E-5</v>
      </c>
      <c r="DE803" s="19">
        <f t="shared" si="1118"/>
        <v>1.2961639999999999E-5</v>
      </c>
      <c r="DF803" s="19">
        <f t="shared" si="1119"/>
        <v>1.1611339999999998E-5</v>
      </c>
      <c r="DG803" s="19">
        <f t="shared" si="1120"/>
        <v>1.6155079999999999E-5</v>
      </c>
      <c r="DH803" s="19">
        <f t="shared" si="1121"/>
        <v>2.5848559999999999E-5</v>
      </c>
      <c r="DI803" s="19">
        <f t="shared" si="1122"/>
        <v>3.9808359999999994E-5</v>
      </c>
      <c r="DJ803" s="19">
        <f t="shared" si="1123"/>
        <v>0</v>
      </c>
      <c r="DK803" s="19">
        <f t="shared" si="1124"/>
        <v>2.2254319999999996E-5</v>
      </c>
      <c r="DM803" s="68">
        <f t="shared" si="1125"/>
        <v>1079.3995033551696</v>
      </c>
      <c r="DN803" s="19">
        <f t="shared" si="1126"/>
        <v>90.80729584990614</v>
      </c>
      <c r="DO803" s="19">
        <f t="shared" si="1127"/>
        <v>238.7400734391716</v>
      </c>
      <c r="DP803" s="19">
        <f t="shared" si="1128"/>
        <v>23.97823336759549</v>
      </c>
      <c r="DQ803" s="19">
        <f t="shared" si="1129"/>
        <v>376.36699513711415</v>
      </c>
      <c r="DR803" s="19">
        <f t="shared" si="1130"/>
        <v>7.4069765340637455</v>
      </c>
      <c r="DS803" s="19">
        <f t="shared" si="1131"/>
        <v>315.23064751257732</v>
      </c>
      <c r="DT803" s="19">
        <f t="shared" si="1132"/>
        <v>296.02619953141931</v>
      </c>
      <c r="DU803" s="19">
        <f t="shared" si="1133"/>
        <v>86.587144795184628</v>
      </c>
      <c r="DV803" s="19">
        <f t="shared" si="1134"/>
        <v>64.212008444316623</v>
      </c>
      <c r="DX803" s="19">
        <f t="shared" si="1135"/>
        <v>89.516830393014786</v>
      </c>
      <c r="DZ803" s="68">
        <f t="shared" si="1136"/>
        <v>2668.2719083595334</v>
      </c>
      <c r="EA803" s="21">
        <f t="shared" si="1137"/>
        <v>2.6682719083595332</v>
      </c>
      <c r="EB803" s="92">
        <f t="shared" si="1086"/>
        <v>1142</v>
      </c>
    </row>
    <row r="804" spans="1:132" x14ac:dyDescent="0.3">
      <c r="A804" s="19">
        <f>'A. Thermody. result (all suite)'!C760</f>
        <v>1140</v>
      </c>
      <c r="B804" s="19" t="s">
        <v>1450</v>
      </c>
      <c r="C804" s="24">
        <f>'A. Thermody. result (all suite)'!G760</f>
        <v>100</v>
      </c>
      <c r="D804" s="19">
        <f>'A. Thermody. result (all suite)'!D760</f>
        <v>5000</v>
      </c>
      <c r="E804" s="61">
        <f>'A. Thermody. result (all suite)'!I760</f>
        <v>46.42</v>
      </c>
      <c r="F804" s="21">
        <f>'A. Thermody. result (all suite)'!J760</f>
        <v>2.94</v>
      </c>
      <c r="G804" s="21">
        <f>'A. Thermody. result (all suite)'!K760</f>
        <v>14.59</v>
      </c>
      <c r="H804" s="21">
        <f>'A. Thermody. result (all suite)'!L760</f>
        <v>1.63</v>
      </c>
      <c r="I804" s="21">
        <f>'A. Thermody. result (all suite)'!M760</f>
        <v>8.1300000000000008</v>
      </c>
      <c r="J804" s="21">
        <f>'A. Thermody. result (all suite)'!N760</f>
        <v>0.16</v>
      </c>
      <c r="K804" s="21">
        <f>'A. Thermody. result (all suite)'!O760</f>
        <v>6.1</v>
      </c>
      <c r="L804" s="21">
        <f>'A. Thermody. result (all suite)'!P760</f>
        <v>7.97</v>
      </c>
      <c r="M804" s="21">
        <f>'A. Thermody. result (all suite)'!Q760</f>
        <v>3.73</v>
      </c>
      <c r="N804" s="21">
        <f>'A. Thermody. result (all suite)'!R760</f>
        <v>4.26</v>
      </c>
      <c r="O804" s="21">
        <f>'A. Thermody. result (all suite)'!S760</f>
        <v>0.75</v>
      </c>
      <c r="P804" s="21">
        <f>'A. Thermody. result (all suite)'!T760</f>
        <v>3.32</v>
      </c>
      <c r="Q804" s="21">
        <f t="shared" si="1004"/>
        <v>99.999999999999986</v>
      </c>
      <c r="S804" s="19">
        <f t="shared" si="1005"/>
        <v>1413</v>
      </c>
      <c r="T804" s="19">
        <f t="shared" si="1006"/>
        <v>0.5</v>
      </c>
      <c r="V804" s="61">
        <f t="shared" si="1007"/>
        <v>44.878855999999999</v>
      </c>
      <c r="W804" s="21">
        <f t="shared" si="1008"/>
        <v>2.8423920000000003</v>
      </c>
      <c r="X804" s="21">
        <f t="shared" si="1009"/>
        <v>14.105612000000001</v>
      </c>
      <c r="Y804" s="21">
        <f t="shared" si="1010"/>
        <v>1.5758840000000001</v>
      </c>
      <c r="Z804" s="21">
        <f t="shared" si="1011"/>
        <v>7.8600840000000014</v>
      </c>
      <c r="AA804" s="21">
        <f t="shared" si="1012"/>
        <v>0.15468800000000002</v>
      </c>
      <c r="AB804" s="21">
        <f t="shared" si="1013"/>
        <v>5.8974799999999998</v>
      </c>
      <c r="AC804" s="21">
        <f t="shared" si="1014"/>
        <v>7.7053960000000004</v>
      </c>
      <c r="AD804" s="21">
        <f t="shared" si="1015"/>
        <v>3.6061640000000006</v>
      </c>
      <c r="AE804" s="21">
        <f t="shared" si="1016"/>
        <v>4.1185679999999998</v>
      </c>
      <c r="AF804" s="21">
        <f t="shared" si="1017"/>
        <v>0.72509999999999997</v>
      </c>
      <c r="AG804" s="21">
        <f t="shared" si="1018"/>
        <v>93.470224000000016</v>
      </c>
      <c r="AH804" s="21"/>
      <c r="AI804" s="61">
        <f t="shared" si="1019"/>
        <v>48.014067025237885</v>
      </c>
      <c r="AJ804" s="21">
        <f t="shared" si="1020"/>
        <v>3.0409598676044682</v>
      </c>
      <c r="AK804" s="21">
        <f t="shared" si="1021"/>
        <v>15.091021928009928</v>
      </c>
      <c r="AL804" s="21">
        <f t="shared" si="1022"/>
        <v>1.6859743483657423</v>
      </c>
      <c r="AM804" s="21">
        <f t="shared" si="1023"/>
        <v>8.4091849400082754</v>
      </c>
      <c r="AN804" s="21">
        <f t="shared" si="1024"/>
        <v>0.16549441456350847</v>
      </c>
      <c r="AO804" s="21">
        <f t="shared" si="1025"/>
        <v>6.3094745552337592</v>
      </c>
      <c r="AP804" s="21">
        <f t="shared" si="1026"/>
        <v>8.2436905254447659</v>
      </c>
      <c r="AQ804" s="21">
        <f t="shared" si="1027"/>
        <v>3.8580885395117912</v>
      </c>
      <c r="AR804" s="21">
        <f t="shared" si="1028"/>
        <v>4.4062887877534118</v>
      </c>
      <c r="AS804" s="21">
        <f t="shared" si="1029"/>
        <v>0.7757550682664458</v>
      </c>
      <c r="AT804" s="21">
        <f t="shared" si="1030"/>
        <v>100</v>
      </c>
      <c r="AU804" s="21"/>
      <c r="AV804" s="21">
        <f>AR804*'[1]diagram lines'!$G$39</f>
        <v>3.6576874527299972</v>
      </c>
      <c r="AW804" s="21">
        <f>AK804*'[1]diagram lines'!$G$40</f>
        <v>7.9871705308270666</v>
      </c>
      <c r="AX804" s="21">
        <f>AQ804*'[1]diagram lines'!$G$38</f>
        <v>2.8621315109188799</v>
      </c>
      <c r="AY804" s="21">
        <f>AP804*'[1]diagram lines'!$G$41</f>
        <v>5.8914163494788765</v>
      </c>
      <c r="AZ804" s="21">
        <f t="shared" si="1031"/>
        <v>8.264377327265203</v>
      </c>
      <c r="BA804" s="21">
        <f t="shared" si="1032"/>
        <v>0.64354355785832096</v>
      </c>
      <c r="BB804" s="21">
        <f t="shared" si="1033"/>
        <v>1.2250601704371515</v>
      </c>
      <c r="BC804" s="86">
        <f t="shared" si="1034"/>
        <v>0.81628643566393888</v>
      </c>
      <c r="BX804" s="61">
        <f t="shared" si="1087"/>
        <v>0.7726364846870839</v>
      </c>
      <c r="BY804" s="21">
        <f t="shared" si="1088"/>
        <v>3.6805207811717575E-2</v>
      </c>
      <c r="BZ804" s="21">
        <f t="shared" si="1089"/>
        <v>0.14309533150255002</v>
      </c>
      <c r="CA804" s="21">
        <f t="shared" si="1090"/>
        <v>1.0207276598409417E-2</v>
      </c>
      <c r="CB804" s="21">
        <f t="shared" si="1091"/>
        <v>0.11315240083507309</v>
      </c>
      <c r="CC804" s="21">
        <f t="shared" si="1092"/>
        <v>2.2554271215111362E-3</v>
      </c>
      <c r="CD804" s="21">
        <f t="shared" si="1093"/>
        <v>0.15136476426799009</v>
      </c>
      <c r="CE804" s="21">
        <f t="shared" si="1094"/>
        <v>0.14211840228245365</v>
      </c>
      <c r="CF804" s="21">
        <f t="shared" si="1095"/>
        <v>6.0170995321826098E-2</v>
      </c>
      <c r="CG804" s="21">
        <f t="shared" si="1096"/>
        <v>4.5222929936305729E-2</v>
      </c>
      <c r="CH804" s="21">
        <f t="shared" si="1097"/>
        <v>5.2837738826579496E-3</v>
      </c>
      <c r="CI804" s="21">
        <f t="shared" si="1098"/>
        <v>0.18423973362930077</v>
      </c>
      <c r="CJ804" s="21">
        <f t="shared" si="1099"/>
        <v>1.6665527278768792</v>
      </c>
      <c r="CL804" s="68">
        <f t="shared" si="1100"/>
        <v>0.4636135849547296</v>
      </c>
      <c r="CM804" s="19">
        <f t="shared" si="1101"/>
        <v>2.2084634464944845E-2</v>
      </c>
      <c r="CN804" s="19">
        <f t="shared" si="1102"/>
        <v>8.5863068782016688E-2</v>
      </c>
      <c r="CO804" s="19">
        <f t="shared" si="1103"/>
        <v>6.1247846693774123E-3</v>
      </c>
      <c r="CP804" s="19">
        <f t="shared" si="1104"/>
        <v>6.7896082099499294E-2</v>
      </c>
      <c r="CQ804" s="19">
        <f t="shared" si="1105"/>
        <v>1.353348792260812E-3</v>
      </c>
      <c r="CR804" s="19">
        <f t="shared" si="1106"/>
        <v>9.0825067659768957E-2</v>
      </c>
      <c r="CS804" s="19">
        <f t="shared" si="1107"/>
        <v>8.5276871175571353E-2</v>
      </c>
      <c r="CT804" s="19">
        <f t="shared" si="1108"/>
        <v>3.6105065453573441E-2</v>
      </c>
      <c r="CU804" s="19">
        <f t="shared" si="1109"/>
        <v>2.7135613041129464E-2</v>
      </c>
      <c r="CV804" s="19">
        <f t="shared" si="1110"/>
        <v>3.1704810740607434E-3</v>
      </c>
      <c r="CW804" s="19">
        <f t="shared" si="1111"/>
        <v>0.1105513978330675</v>
      </c>
      <c r="CX804" s="19">
        <f t="shared" si="1112"/>
        <v>1</v>
      </c>
      <c r="CZ804" s="68">
        <f t="shared" si="1113"/>
        <v>2.5805000000000001E-5</v>
      </c>
      <c r="DA804" s="19">
        <f t="shared" si="1114"/>
        <v>1.9412599999999998E-5</v>
      </c>
      <c r="DB804" s="19">
        <f t="shared" si="1115"/>
        <v>3.667E-5</v>
      </c>
      <c r="DC804" s="19">
        <f t="shared" si="1116"/>
        <v>4.0771599999999994E-5</v>
      </c>
      <c r="DD804" s="19">
        <f t="shared" si="1117"/>
        <v>1.2955799999999999E-5</v>
      </c>
      <c r="DE804" s="19">
        <f t="shared" si="1118"/>
        <v>1.2955799999999999E-5</v>
      </c>
      <c r="DF804" s="19">
        <f t="shared" si="1119"/>
        <v>1.1604799999999998E-5</v>
      </c>
      <c r="DG804" s="19">
        <f t="shared" si="1120"/>
        <v>1.6147599999999998E-5</v>
      </c>
      <c r="DH804" s="19">
        <f t="shared" si="1121"/>
        <v>2.5833199999999999E-5</v>
      </c>
      <c r="DI804" s="19">
        <f t="shared" si="1122"/>
        <v>3.9784199999999991E-5</v>
      </c>
      <c r="DJ804" s="19">
        <f t="shared" si="1123"/>
        <v>0</v>
      </c>
      <c r="DK804" s="19">
        <f t="shared" si="1124"/>
        <v>2.2235399999999997E-5</v>
      </c>
      <c r="DM804" s="68">
        <f t="shared" si="1125"/>
        <v>1079.3995033551696</v>
      </c>
      <c r="DN804" s="19">
        <f t="shared" si="1126"/>
        <v>90.87502967453068</v>
      </c>
      <c r="DO804" s="19">
        <f t="shared" si="1127"/>
        <v>238.7400734391716</v>
      </c>
      <c r="DP804" s="19">
        <f t="shared" si="1128"/>
        <v>23.988925228661106</v>
      </c>
      <c r="DQ804" s="19">
        <f t="shared" si="1129"/>
        <v>376.53664759019313</v>
      </c>
      <c r="DR804" s="19">
        <f t="shared" si="1130"/>
        <v>7.4103153277282763</v>
      </c>
      <c r="DS804" s="19">
        <f t="shared" si="1131"/>
        <v>315.40829886673527</v>
      </c>
      <c r="DT804" s="19">
        <f t="shared" si="1132"/>
        <v>296.16332678082449</v>
      </c>
      <c r="DU804" s="19">
        <f t="shared" si="1133"/>
        <v>86.638628101319924</v>
      </c>
      <c r="DV804" s="19">
        <f t="shared" si="1134"/>
        <v>64.251002872356267</v>
      </c>
      <c r="DX804" s="19">
        <f t="shared" si="1135"/>
        <v>89.592999853921071</v>
      </c>
      <c r="DZ804" s="68">
        <f t="shared" si="1136"/>
        <v>2669.0047510906111</v>
      </c>
      <c r="EA804" s="21">
        <f t="shared" si="1137"/>
        <v>2.6690047510906112</v>
      </c>
      <c r="EB804" s="92">
        <f t="shared" si="1086"/>
        <v>1140</v>
      </c>
    </row>
    <row r="805" spans="1:132" x14ac:dyDescent="0.3">
      <c r="A805" s="19">
        <f>'A. Thermody. result (all suite)'!C761</f>
        <v>1138</v>
      </c>
      <c r="B805" s="19" t="s">
        <v>1450</v>
      </c>
      <c r="C805" s="24">
        <f>'A. Thermody. result (all suite)'!G761</f>
        <v>100</v>
      </c>
      <c r="D805" s="19">
        <f>'A. Thermody. result (all suite)'!D761</f>
        <v>5000</v>
      </c>
      <c r="E805" s="61">
        <f>'A. Thermody. result (all suite)'!I761</f>
        <v>46.42</v>
      </c>
      <c r="F805" s="21">
        <f>'A. Thermody. result (all suite)'!J761</f>
        <v>2.94</v>
      </c>
      <c r="G805" s="21">
        <f>'A. Thermody. result (all suite)'!K761</f>
        <v>14.59</v>
      </c>
      <c r="H805" s="21">
        <f>'A. Thermody. result (all suite)'!L761</f>
        <v>1.63</v>
      </c>
      <c r="I805" s="21">
        <f>'A. Thermody. result (all suite)'!M761</f>
        <v>8.1300000000000008</v>
      </c>
      <c r="J805" s="21">
        <f>'A. Thermody. result (all suite)'!N761</f>
        <v>0.16</v>
      </c>
      <c r="K805" s="21">
        <f>'A. Thermody. result (all suite)'!O761</f>
        <v>6.1</v>
      </c>
      <c r="L805" s="21">
        <f>'A. Thermody. result (all suite)'!P761</f>
        <v>7.97</v>
      </c>
      <c r="M805" s="21">
        <f>'A. Thermody. result (all suite)'!Q761</f>
        <v>3.73</v>
      </c>
      <c r="N805" s="21">
        <f>'A. Thermody. result (all suite)'!R761</f>
        <v>4.26</v>
      </c>
      <c r="O805" s="21">
        <f>'A. Thermody. result (all suite)'!S761</f>
        <v>0.75</v>
      </c>
      <c r="P805" s="21">
        <f>'A. Thermody. result (all suite)'!T761</f>
        <v>3.32</v>
      </c>
      <c r="Q805" s="21">
        <f t="shared" si="1004"/>
        <v>99.999999999999986</v>
      </c>
      <c r="S805" s="19">
        <f t="shared" si="1005"/>
        <v>1411</v>
      </c>
      <c r="T805" s="19">
        <f t="shared" si="1006"/>
        <v>0.5</v>
      </c>
      <c r="V805" s="61">
        <f t="shared" si="1007"/>
        <v>44.878855999999999</v>
      </c>
      <c r="W805" s="21">
        <f t="shared" si="1008"/>
        <v>2.8423920000000003</v>
      </c>
      <c r="X805" s="21">
        <f t="shared" si="1009"/>
        <v>14.105612000000001</v>
      </c>
      <c r="Y805" s="21">
        <f t="shared" si="1010"/>
        <v>1.5758840000000001</v>
      </c>
      <c r="Z805" s="21">
        <f t="shared" si="1011"/>
        <v>7.8600840000000014</v>
      </c>
      <c r="AA805" s="21">
        <f t="shared" si="1012"/>
        <v>0.15468800000000002</v>
      </c>
      <c r="AB805" s="21">
        <f t="shared" si="1013"/>
        <v>5.8974799999999998</v>
      </c>
      <c r="AC805" s="21">
        <f t="shared" si="1014"/>
        <v>7.7053960000000004</v>
      </c>
      <c r="AD805" s="21">
        <f t="shared" si="1015"/>
        <v>3.6061640000000006</v>
      </c>
      <c r="AE805" s="21">
        <f t="shared" si="1016"/>
        <v>4.1185679999999998</v>
      </c>
      <c r="AF805" s="21">
        <f t="shared" si="1017"/>
        <v>0.72509999999999997</v>
      </c>
      <c r="AG805" s="21">
        <f t="shared" si="1018"/>
        <v>93.470224000000016</v>
      </c>
      <c r="AH805" s="21"/>
      <c r="AI805" s="61">
        <f t="shared" si="1019"/>
        <v>48.014067025237885</v>
      </c>
      <c r="AJ805" s="21">
        <f t="shared" si="1020"/>
        <v>3.0409598676044682</v>
      </c>
      <c r="AK805" s="21">
        <f t="shared" si="1021"/>
        <v>15.091021928009928</v>
      </c>
      <c r="AL805" s="21">
        <f t="shared" si="1022"/>
        <v>1.6859743483657423</v>
      </c>
      <c r="AM805" s="21">
        <f t="shared" si="1023"/>
        <v>8.4091849400082754</v>
      </c>
      <c r="AN805" s="21">
        <f t="shared" si="1024"/>
        <v>0.16549441456350847</v>
      </c>
      <c r="AO805" s="21">
        <f t="shared" si="1025"/>
        <v>6.3094745552337592</v>
      </c>
      <c r="AP805" s="21">
        <f t="shared" si="1026"/>
        <v>8.2436905254447659</v>
      </c>
      <c r="AQ805" s="21">
        <f t="shared" si="1027"/>
        <v>3.8580885395117912</v>
      </c>
      <c r="AR805" s="21">
        <f t="shared" si="1028"/>
        <v>4.4062887877534118</v>
      </c>
      <c r="AS805" s="21">
        <f t="shared" si="1029"/>
        <v>0.7757550682664458</v>
      </c>
      <c r="AT805" s="21">
        <f t="shared" si="1030"/>
        <v>100</v>
      </c>
      <c r="AU805" s="21"/>
      <c r="AV805" s="21">
        <f>AR805*'[1]diagram lines'!$G$39</f>
        <v>3.6576874527299972</v>
      </c>
      <c r="AW805" s="21">
        <f>AK805*'[1]diagram lines'!$G$40</f>
        <v>7.9871705308270666</v>
      </c>
      <c r="AX805" s="21">
        <f>AQ805*'[1]diagram lines'!$G$38</f>
        <v>2.8621315109188799</v>
      </c>
      <c r="AY805" s="21">
        <f>AP805*'[1]diagram lines'!$G$41</f>
        <v>5.8914163494788765</v>
      </c>
      <c r="AZ805" s="21">
        <f t="shared" si="1031"/>
        <v>8.264377327265203</v>
      </c>
      <c r="BA805" s="21">
        <f t="shared" si="1032"/>
        <v>0.64354355785832096</v>
      </c>
      <c r="BB805" s="21">
        <f t="shared" si="1033"/>
        <v>1.2250601704371515</v>
      </c>
      <c r="BC805" s="86">
        <f t="shared" si="1034"/>
        <v>0.81628643566393888</v>
      </c>
      <c r="BX805" s="61">
        <f t="shared" si="1087"/>
        <v>0.7726364846870839</v>
      </c>
      <c r="BY805" s="21">
        <f t="shared" si="1088"/>
        <v>3.6805207811717575E-2</v>
      </c>
      <c r="BZ805" s="21">
        <f t="shared" si="1089"/>
        <v>0.14309533150255002</v>
      </c>
      <c r="CA805" s="21">
        <f t="shared" si="1090"/>
        <v>1.0207276598409417E-2</v>
      </c>
      <c r="CB805" s="21">
        <f t="shared" si="1091"/>
        <v>0.11315240083507309</v>
      </c>
      <c r="CC805" s="21">
        <f t="shared" si="1092"/>
        <v>2.2554271215111362E-3</v>
      </c>
      <c r="CD805" s="21">
        <f t="shared" si="1093"/>
        <v>0.15136476426799009</v>
      </c>
      <c r="CE805" s="21">
        <f t="shared" si="1094"/>
        <v>0.14211840228245365</v>
      </c>
      <c r="CF805" s="21">
        <f t="shared" si="1095"/>
        <v>6.0170995321826098E-2</v>
      </c>
      <c r="CG805" s="21">
        <f t="shared" si="1096"/>
        <v>4.5222929936305729E-2</v>
      </c>
      <c r="CH805" s="21">
        <f t="shared" si="1097"/>
        <v>5.2837738826579496E-3</v>
      </c>
      <c r="CI805" s="21">
        <f t="shared" si="1098"/>
        <v>0.18423973362930077</v>
      </c>
      <c r="CJ805" s="21">
        <f t="shared" si="1099"/>
        <v>1.6665527278768792</v>
      </c>
      <c r="CL805" s="68">
        <f t="shared" si="1100"/>
        <v>0.4636135849547296</v>
      </c>
      <c r="CM805" s="19">
        <f t="shared" si="1101"/>
        <v>2.2084634464944845E-2</v>
      </c>
      <c r="CN805" s="19">
        <f t="shared" si="1102"/>
        <v>8.5863068782016688E-2</v>
      </c>
      <c r="CO805" s="19">
        <f t="shared" si="1103"/>
        <v>6.1247846693774123E-3</v>
      </c>
      <c r="CP805" s="19">
        <f t="shared" si="1104"/>
        <v>6.7896082099499294E-2</v>
      </c>
      <c r="CQ805" s="19">
        <f t="shared" si="1105"/>
        <v>1.353348792260812E-3</v>
      </c>
      <c r="CR805" s="19">
        <f t="shared" si="1106"/>
        <v>9.0825067659768957E-2</v>
      </c>
      <c r="CS805" s="19">
        <f t="shared" si="1107"/>
        <v>8.5276871175571353E-2</v>
      </c>
      <c r="CT805" s="19">
        <f t="shared" si="1108"/>
        <v>3.6105065453573441E-2</v>
      </c>
      <c r="CU805" s="19">
        <f t="shared" si="1109"/>
        <v>2.7135613041129464E-2</v>
      </c>
      <c r="CV805" s="19">
        <f t="shared" si="1110"/>
        <v>3.1704810740607434E-3</v>
      </c>
      <c r="CW805" s="19">
        <f t="shared" si="1111"/>
        <v>0.1105513978330675</v>
      </c>
      <c r="CX805" s="19">
        <f t="shared" si="1112"/>
        <v>1</v>
      </c>
      <c r="CZ805" s="68">
        <f t="shared" si="1113"/>
        <v>2.5805000000000001E-5</v>
      </c>
      <c r="DA805" s="19">
        <f t="shared" si="1114"/>
        <v>1.9398119999999994E-5</v>
      </c>
      <c r="DB805" s="19">
        <f t="shared" si="1115"/>
        <v>3.667E-5</v>
      </c>
      <c r="DC805" s="19">
        <f t="shared" si="1116"/>
        <v>4.075341999999999E-5</v>
      </c>
      <c r="DD805" s="19">
        <f t="shared" si="1117"/>
        <v>1.2949959999999999E-5</v>
      </c>
      <c r="DE805" s="19">
        <f t="shared" si="1118"/>
        <v>1.2949959999999999E-5</v>
      </c>
      <c r="DF805" s="19">
        <f t="shared" si="1119"/>
        <v>1.1598259999999999E-5</v>
      </c>
      <c r="DG805" s="19">
        <f t="shared" si="1120"/>
        <v>1.614012E-5</v>
      </c>
      <c r="DH805" s="19">
        <f t="shared" si="1121"/>
        <v>2.5817839999999998E-5</v>
      </c>
      <c r="DI805" s="19">
        <f t="shared" si="1122"/>
        <v>3.9760039999999995E-5</v>
      </c>
      <c r="DJ805" s="19">
        <f t="shared" si="1123"/>
        <v>0</v>
      </c>
      <c r="DK805" s="19">
        <f t="shared" si="1124"/>
        <v>2.2216479999999995E-5</v>
      </c>
      <c r="DM805" s="68">
        <f t="shared" si="1125"/>
        <v>1079.3995033551696</v>
      </c>
      <c r="DN805" s="19">
        <f t="shared" si="1126"/>
        <v>90.942864620890816</v>
      </c>
      <c r="DO805" s="19">
        <f t="shared" si="1127"/>
        <v>238.7400734391716</v>
      </c>
      <c r="DP805" s="19">
        <f t="shared" si="1128"/>
        <v>23.999626628952349</v>
      </c>
      <c r="DQ805" s="19">
        <f t="shared" si="1129"/>
        <v>376.70645305846693</v>
      </c>
      <c r="DR805" s="19">
        <f t="shared" si="1130"/>
        <v>7.4136571327619549</v>
      </c>
      <c r="DS805" s="19">
        <f t="shared" si="1131"/>
        <v>315.58615056816188</v>
      </c>
      <c r="DT805" s="19">
        <f t="shared" si="1132"/>
        <v>296.30058113112176</v>
      </c>
      <c r="DU805" s="19">
        <f t="shared" si="1133"/>
        <v>86.69017266614938</v>
      </c>
      <c r="DV805" s="19">
        <f t="shared" si="1134"/>
        <v>64.290044689954939</v>
      </c>
      <c r="DX805" s="19">
        <f t="shared" si="1135"/>
        <v>89.669299049708897</v>
      </c>
      <c r="DZ805" s="68">
        <f t="shared" si="1136"/>
        <v>2669.7384263405102</v>
      </c>
      <c r="EA805" s="21">
        <f t="shared" si="1137"/>
        <v>2.6697384263405102</v>
      </c>
      <c r="EB805" s="92">
        <f t="shared" si="1086"/>
        <v>1138</v>
      </c>
    </row>
    <row r="806" spans="1:132" x14ac:dyDescent="0.3">
      <c r="A806" s="19">
        <f>'A. Thermody. result (all suite)'!C762</f>
        <v>1136</v>
      </c>
      <c r="B806" s="19" t="s">
        <v>1450</v>
      </c>
      <c r="C806" s="24">
        <f>'A. Thermody. result (all suite)'!G762</f>
        <v>100</v>
      </c>
      <c r="D806" s="19">
        <f>'A. Thermody. result (all suite)'!D762</f>
        <v>5000</v>
      </c>
      <c r="E806" s="61">
        <f>'A. Thermody. result (all suite)'!I762</f>
        <v>46.42</v>
      </c>
      <c r="F806" s="21">
        <f>'A. Thermody. result (all suite)'!J762</f>
        <v>2.94</v>
      </c>
      <c r="G806" s="21">
        <f>'A. Thermody. result (all suite)'!K762</f>
        <v>14.59</v>
      </c>
      <c r="H806" s="21">
        <f>'A. Thermody. result (all suite)'!L762</f>
        <v>1.63</v>
      </c>
      <c r="I806" s="21">
        <f>'A. Thermody. result (all suite)'!M762</f>
        <v>8.1300000000000008</v>
      </c>
      <c r="J806" s="21">
        <f>'A. Thermody. result (all suite)'!N762</f>
        <v>0.16</v>
      </c>
      <c r="K806" s="21">
        <f>'A. Thermody. result (all suite)'!O762</f>
        <v>6.1</v>
      </c>
      <c r="L806" s="21">
        <f>'A. Thermody. result (all suite)'!P762</f>
        <v>7.97</v>
      </c>
      <c r="M806" s="21">
        <f>'A. Thermody. result (all suite)'!Q762</f>
        <v>3.73</v>
      </c>
      <c r="N806" s="21">
        <f>'A. Thermody. result (all suite)'!R762</f>
        <v>4.26</v>
      </c>
      <c r="O806" s="21">
        <f>'A. Thermody. result (all suite)'!S762</f>
        <v>0.75</v>
      </c>
      <c r="P806" s="21">
        <f>'A. Thermody. result (all suite)'!T762</f>
        <v>3.32</v>
      </c>
      <c r="Q806" s="21">
        <f t="shared" si="1004"/>
        <v>99.999999999999986</v>
      </c>
      <c r="S806" s="19">
        <f t="shared" si="1005"/>
        <v>1409</v>
      </c>
      <c r="T806" s="19">
        <f t="shared" si="1006"/>
        <v>0.5</v>
      </c>
      <c r="V806" s="61">
        <f t="shared" si="1007"/>
        <v>44.878855999999999</v>
      </c>
      <c r="W806" s="21">
        <f t="shared" si="1008"/>
        <v>2.8423920000000003</v>
      </c>
      <c r="X806" s="21">
        <f t="shared" si="1009"/>
        <v>14.105612000000001</v>
      </c>
      <c r="Y806" s="21">
        <f t="shared" si="1010"/>
        <v>1.5758840000000001</v>
      </c>
      <c r="Z806" s="21">
        <f t="shared" si="1011"/>
        <v>7.8600840000000014</v>
      </c>
      <c r="AA806" s="21">
        <f t="shared" si="1012"/>
        <v>0.15468800000000002</v>
      </c>
      <c r="AB806" s="21">
        <f t="shared" si="1013"/>
        <v>5.8974799999999998</v>
      </c>
      <c r="AC806" s="21">
        <f t="shared" si="1014"/>
        <v>7.7053960000000004</v>
      </c>
      <c r="AD806" s="21">
        <f t="shared" si="1015"/>
        <v>3.6061640000000006</v>
      </c>
      <c r="AE806" s="21">
        <f t="shared" si="1016"/>
        <v>4.1185679999999998</v>
      </c>
      <c r="AF806" s="21">
        <f t="shared" si="1017"/>
        <v>0.72509999999999997</v>
      </c>
      <c r="AG806" s="21">
        <f t="shared" si="1018"/>
        <v>93.470224000000016</v>
      </c>
      <c r="AH806" s="21"/>
      <c r="AI806" s="61">
        <f t="shared" si="1019"/>
        <v>48.014067025237885</v>
      </c>
      <c r="AJ806" s="21">
        <f t="shared" si="1020"/>
        <v>3.0409598676044682</v>
      </c>
      <c r="AK806" s="21">
        <f t="shared" si="1021"/>
        <v>15.091021928009928</v>
      </c>
      <c r="AL806" s="21">
        <f t="shared" si="1022"/>
        <v>1.6859743483657423</v>
      </c>
      <c r="AM806" s="21">
        <f t="shared" si="1023"/>
        <v>8.4091849400082754</v>
      </c>
      <c r="AN806" s="21">
        <f t="shared" si="1024"/>
        <v>0.16549441456350847</v>
      </c>
      <c r="AO806" s="21">
        <f t="shared" si="1025"/>
        <v>6.3094745552337592</v>
      </c>
      <c r="AP806" s="21">
        <f t="shared" si="1026"/>
        <v>8.2436905254447659</v>
      </c>
      <c r="AQ806" s="21">
        <f t="shared" si="1027"/>
        <v>3.8580885395117912</v>
      </c>
      <c r="AR806" s="21">
        <f t="shared" si="1028"/>
        <v>4.4062887877534118</v>
      </c>
      <c r="AS806" s="21">
        <f t="shared" si="1029"/>
        <v>0.7757550682664458</v>
      </c>
      <c r="AT806" s="21">
        <f t="shared" si="1030"/>
        <v>100</v>
      </c>
      <c r="AU806" s="21"/>
      <c r="AV806" s="21">
        <f>AR806*'[1]diagram lines'!$G$39</f>
        <v>3.6576874527299972</v>
      </c>
      <c r="AW806" s="21">
        <f>AK806*'[1]diagram lines'!$G$40</f>
        <v>7.9871705308270666</v>
      </c>
      <c r="AX806" s="21">
        <f>AQ806*'[1]diagram lines'!$G$38</f>
        <v>2.8621315109188799</v>
      </c>
      <c r="AY806" s="21">
        <f>AP806*'[1]diagram lines'!$G$41</f>
        <v>5.8914163494788765</v>
      </c>
      <c r="AZ806" s="21">
        <f t="shared" si="1031"/>
        <v>8.264377327265203</v>
      </c>
      <c r="BA806" s="21">
        <f t="shared" si="1032"/>
        <v>0.64354355785832096</v>
      </c>
      <c r="BB806" s="21">
        <f t="shared" si="1033"/>
        <v>1.2250601704371515</v>
      </c>
      <c r="BC806" s="86">
        <f t="shared" si="1034"/>
        <v>0.81628643566393888</v>
      </c>
      <c r="BX806" s="61">
        <f t="shared" si="1087"/>
        <v>0.7726364846870839</v>
      </c>
      <c r="BY806" s="21">
        <f t="shared" si="1088"/>
        <v>3.6805207811717575E-2</v>
      </c>
      <c r="BZ806" s="21">
        <f t="shared" si="1089"/>
        <v>0.14309533150255002</v>
      </c>
      <c r="CA806" s="21">
        <f t="shared" si="1090"/>
        <v>1.0207276598409417E-2</v>
      </c>
      <c r="CB806" s="21">
        <f t="shared" si="1091"/>
        <v>0.11315240083507309</v>
      </c>
      <c r="CC806" s="21">
        <f t="shared" si="1092"/>
        <v>2.2554271215111362E-3</v>
      </c>
      <c r="CD806" s="21">
        <f t="shared" si="1093"/>
        <v>0.15136476426799009</v>
      </c>
      <c r="CE806" s="21">
        <f t="shared" si="1094"/>
        <v>0.14211840228245365</v>
      </c>
      <c r="CF806" s="21">
        <f t="shared" si="1095"/>
        <v>6.0170995321826098E-2</v>
      </c>
      <c r="CG806" s="21">
        <f t="shared" si="1096"/>
        <v>4.5222929936305729E-2</v>
      </c>
      <c r="CH806" s="21">
        <f t="shared" si="1097"/>
        <v>5.2837738826579496E-3</v>
      </c>
      <c r="CI806" s="21">
        <f t="shared" si="1098"/>
        <v>0.18423973362930077</v>
      </c>
      <c r="CJ806" s="21">
        <f t="shared" si="1099"/>
        <v>1.6665527278768792</v>
      </c>
      <c r="CL806" s="68">
        <f t="shared" si="1100"/>
        <v>0.4636135849547296</v>
      </c>
      <c r="CM806" s="19">
        <f t="shared" si="1101"/>
        <v>2.2084634464944845E-2</v>
      </c>
      <c r="CN806" s="19">
        <f t="shared" si="1102"/>
        <v>8.5863068782016688E-2</v>
      </c>
      <c r="CO806" s="19">
        <f t="shared" si="1103"/>
        <v>6.1247846693774123E-3</v>
      </c>
      <c r="CP806" s="19">
        <f t="shared" si="1104"/>
        <v>6.7896082099499294E-2</v>
      </c>
      <c r="CQ806" s="19">
        <f t="shared" si="1105"/>
        <v>1.353348792260812E-3</v>
      </c>
      <c r="CR806" s="19">
        <f t="shared" si="1106"/>
        <v>9.0825067659768957E-2</v>
      </c>
      <c r="CS806" s="19">
        <f t="shared" si="1107"/>
        <v>8.5276871175571353E-2</v>
      </c>
      <c r="CT806" s="19">
        <f t="shared" si="1108"/>
        <v>3.6105065453573441E-2</v>
      </c>
      <c r="CU806" s="19">
        <f t="shared" si="1109"/>
        <v>2.7135613041129464E-2</v>
      </c>
      <c r="CV806" s="19">
        <f t="shared" si="1110"/>
        <v>3.1704810740607434E-3</v>
      </c>
      <c r="CW806" s="19">
        <f t="shared" si="1111"/>
        <v>0.1105513978330675</v>
      </c>
      <c r="CX806" s="19">
        <f t="shared" si="1112"/>
        <v>1</v>
      </c>
      <c r="CZ806" s="68">
        <f t="shared" si="1113"/>
        <v>2.5805000000000001E-5</v>
      </c>
      <c r="DA806" s="19">
        <f t="shared" si="1114"/>
        <v>1.9383639999999998E-5</v>
      </c>
      <c r="DB806" s="19">
        <f t="shared" si="1115"/>
        <v>3.667E-5</v>
      </c>
      <c r="DC806" s="19">
        <f t="shared" si="1116"/>
        <v>4.0735239999999992E-5</v>
      </c>
      <c r="DD806" s="19">
        <f t="shared" si="1117"/>
        <v>1.2944119999999998E-5</v>
      </c>
      <c r="DE806" s="19">
        <f t="shared" si="1118"/>
        <v>1.2944119999999998E-5</v>
      </c>
      <c r="DF806" s="19">
        <f t="shared" si="1119"/>
        <v>1.1591719999999999E-5</v>
      </c>
      <c r="DG806" s="19">
        <f t="shared" si="1120"/>
        <v>1.6132639999999998E-5</v>
      </c>
      <c r="DH806" s="19">
        <f t="shared" si="1121"/>
        <v>2.5802479999999998E-5</v>
      </c>
      <c r="DI806" s="19">
        <f t="shared" si="1122"/>
        <v>3.9735879999999992E-5</v>
      </c>
      <c r="DJ806" s="19">
        <f t="shared" si="1123"/>
        <v>0</v>
      </c>
      <c r="DK806" s="19">
        <f t="shared" si="1124"/>
        <v>2.2197559999999996E-5</v>
      </c>
      <c r="DM806" s="68">
        <f t="shared" si="1125"/>
        <v>1079.3995033551696</v>
      </c>
      <c r="DN806" s="19">
        <f t="shared" si="1126"/>
        <v>91.010800915606893</v>
      </c>
      <c r="DO806" s="19">
        <f t="shared" si="1127"/>
        <v>238.7400734391716</v>
      </c>
      <c r="DP806" s="19">
        <f t="shared" si="1128"/>
        <v>24.010337581241188</v>
      </c>
      <c r="DQ806" s="19">
        <f t="shared" si="1129"/>
        <v>376.87641174904314</v>
      </c>
      <c r="DR806" s="19">
        <f t="shared" si="1130"/>
        <v>7.4170019532406997</v>
      </c>
      <c r="DS806" s="19">
        <f t="shared" si="1131"/>
        <v>315.76420295596245</v>
      </c>
      <c r="DT806" s="19">
        <f t="shared" si="1132"/>
        <v>296.43796275910461</v>
      </c>
      <c r="DU806" s="19">
        <f t="shared" si="1133"/>
        <v>86.741778599073342</v>
      </c>
      <c r="DV806" s="19">
        <f t="shared" si="1134"/>
        <v>64.329133983553305</v>
      </c>
      <c r="DX806" s="19">
        <f t="shared" si="1135"/>
        <v>89.745728312115233</v>
      </c>
      <c r="DZ806" s="68">
        <f t="shared" si="1136"/>
        <v>2670.4729356032822</v>
      </c>
      <c r="EA806" s="21">
        <f t="shared" si="1137"/>
        <v>2.6704729356032821</v>
      </c>
      <c r="EB806" s="92">
        <f t="shared" si="1086"/>
        <v>1136</v>
      </c>
    </row>
    <row r="807" spans="1:132" x14ac:dyDescent="0.3">
      <c r="A807" s="19">
        <f>'A. Thermody. result (all suite)'!C763</f>
        <v>1134</v>
      </c>
      <c r="B807" s="19" t="s">
        <v>1450</v>
      </c>
      <c r="C807" s="24">
        <f>'A. Thermody. result (all suite)'!G763</f>
        <v>100</v>
      </c>
      <c r="D807" s="19">
        <f>'A. Thermody. result (all suite)'!D763</f>
        <v>5000</v>
      </c>
      <c r="E807" s="61">
        <f>'A. Thermody. result (all suite)'!I763</f>
        <v>46.42</v>
      </c>
      <c r="F807" s="21">
        <f>'A. Thermody. result (all suite)'!J763</f>
        <v>2.94</v>
      </c>
      <c r="G807" s="21">
        <f>'A. Thermody. result (all suite)'!K763</f>
        <v>14.59</v>
      </c>
      <c r="H807" s="21">
        <f>'A. Thermody. result (all suite)'!L763</f>
        <v>1.63</v>
      </c>
      <c r="I807" s="21">
        <f>'A. Thermody. result (all suite)'!M763</f>
        <v>8.1300000000000008</v>
      </c>
      <c r="J807" s="21">
        <f>'A. Thermody. result (all suite)'!N763</f>
        <v>0.16</v>
      </c>
      <c r="K807" s="21">
        <f>'A. Thermody. result (all suite)'!O763</f>
        <v>6.1</v>
      </c>
      <c r="L807" s="21">
        <f>'A. Thermody. result (all suite)'!P763</f>
        <v>7.97</v>
      </c>
      <c r="M807" s="21">
        <f>'A. Thermody. result (all suite)'!Q763</f>
        <v>3.73</v>
      </c>
      <c r="N807" s="21">
        <f>'A. Thermody. result (all suite)'!R763</f>
        <v>4.26</v>
      </c>
      <c r="O807" s="21">
        <f>'A. Thermody. result (all suite)'!S763</f>
        <v>0.75</v>
      </c>
      <c r="P807" s="21">
        <f>'A. Thermody. result (all suite)'!T763</f>
        <v>3.32</v>
      </c>
      <c r="Q807" s="21">
        <f t="shared" si="1004"/>
        <v>99.999999999999986</v>
      </c>
      <c r="S807" s="19">
        <f t="shared" si="1005"/>
        <v>1407</v>
      </c>
      <c r="T807" s="19">
        <f t="shared" si="1006"/>
        <v>0.5</v>
      </c>
      <c r="V807" s="61">
        <f t="shared" si="1007"/>
        <v>44.878855999999999</v>
      </c>
      <c r="W807" s="21">
        <f t="shared" si="1008"/>
        <v>2.8423920000000003</v>
      </c>
      <c r="X807" s="21">
        <f t="shared" si="1009"/>
        <v>14.105612000000001</v>
      </c>
      <c r="Y807" s="21">
        <f t="shared" si="1010"/>
        <v>1.5758840000000001</v>
      </c>
      <c r="Z807" s="21">
        <f t="shared" si="1011"/>
        <v>7.8600840000000014</v>
      </c>
      <c r="AA807" s="21">
        <f t="shared" si="1012"/>
        <v>0.15468800000000002</v>
      </c>
      <c r="AB807" s="21">
        <f t="shared" si="1013"/>
        <v>5.8974799999999998</v>
      </c>
      <c r="AC807" s="21">
        <f t="shared" si="1014"/>
        <v>7.7053960000000004</v>
      </c>
      <c r="AD807" s="21">
        <f t="shared" si="1015"/>
        <v>3.6061640000000006</v>
      </c>
      <c r="AE807" s="21">
        <f t="shared" si="1016"/>
        <v>4.1185679999999998</v>
      </c>
      <c r="AF807" s="21">
        <f t="shared" si="1017"/>
        <v>0.72509999999999997</v>
      </c>
      <c r="AG807" s="21">
        <f t="shared" si="1018"/>
        <v>93.470224000000016</v>
      </c>
      <c r="AH807" s="21"/>
      <c r="AI807" s="61">
        <f t="shared" si="1019"/>
        <v>48.014067025237885</v>
      </c>
      <c r="AJ807" s="21">
        <f t="shared" si="1020"/>
        <v>3.0409598676044682</v>
      </c>
      <c r="AK807" s="21">
        <f t="shared" si="1021"/>
        <v>15.091021928009928</v>
      </c>
      <c r="AL807" s="21">
        <f t="shared" si="1022"/>
        <v>1.6859743483657423</v>
      </c>
      <c r="AM807" s="21">
        <f t="shared" si="1023"/>
        <v>8.4091849400082754</v>
      </c>
      <c r="AN807" s="21">
        <f t="shared" si="1024"/>
        <v>0.16549441456350847</v>
      </c>
      <c r="AO807" s="21">
        <f t="shared" si="1025"/>
        <v>6.3094745552337592</v>
      </c>
      <c r="AP807" s="21">
        <f t="shared" si="1026"/>
        <v>8.2436905254447659</v>
      </c>
      <c r="AQ807" s="21">
        <f t="shared" si="1027"/>
        <v>3.8580885395117912</v>
      </c>
      <c r="AR807" s="21">
        <f t="shared" si="1028"/>
        <v>4.4062887877534118</v>
      </c>
      <c r="AS807" s="21">
        <f t="shared" si="1029"/>
        <v>0.7757550682664458</v>
      </c>
      <c r="AT807" s="21">
        <f t="shared" si="1030"/>
        <v>100</v>
      </c>
      <c r="AU807" s="21"/>
      <c r="AV807" s="21">
        <f>AR807*'[1]diagram lines'!$G$39</f>
        <v>3.6576874527299972</v>
      </c>
      <c r="AW807" s="21">
        <f>AK807*'[1]diagram lines'!$G$40</f>
        <v>7.9871705308270666</v>
      </c>
      <c r="AX807" s="21">
        <f>AQ807*'[1]diagram lines'!$G$38</f>
        <v>2.8621315109188799</v>
      </c>
      <c r="AY807" s="21">
        <f>AP807*'[1]diagram lines'!$G$41</f>
        <v>5.8914163494788765</v>
      </c>
      <c r="AZ807" s="21">
        <f t="shared" si="1031"/>
        <v>8.264377327265203</v>
      </c>
      <c r="BA807" s="21">
        <f t="shared" si="1032"/>
        <v>0.64354355785832096</v>
      </c>
      <c r="BB807" s="21">
        <f t="shared" si="1033"/>
        <v>1.2250601704371515</v>
      </c>
      <c r="BC807" s="86">
        <f t="shared" si="1034"/>
        <v>0.81628643566393888</v>
      </c>
      <c r="BX807" s="61">
        <f t="shared" si="1087"/>
        <v>0.7726364846870839</v>
      </c>
      <c r="BY807" s="21">
        <f t="shared" si="1088"/>
        <v>3.6805207811717575E-2</v>
      </c>
      <c r="BZ807" s="21">
        <f t="shared" si="1089"/>
        <v>0.14309533150255002</v>
      </c>
      <c r="CA807" s="21">
        <f t="shared" si="1090"/>
        <v>1.0207276598409417E-2</v>
      </c>
      <c r="CB807" s="21">
        <f t="shared" si="1091"/>
        <v>0.11315240083507309</v>
      </c>
      <c r="CC807" s="21">
        <f t="shared" si="1092"/>
        <v>2.2554271215111362E-3</v>
      </c>
      <c r="CD807" s="21">
        <f t="shared" si="1093"/>
        <v>0.15136476426799009</v>
      </c>
      <c r="CE807" s="21">
        <f t="shared" si="1094"/>
        <v>0.14211840228245365</v>
      </c>
      <c r="CF807" s="21">
        <f t="shared" si="1095"/>
        <v>6.0170995321826098E-2</v>
      </c>
      <c r="CG807" s="21">
        <f t="shared" si="1096"/>
        <v>4.5222929936305729E-2</v>
      </c>
      <c r="CH807" s="21">
        <f t="shared" si="1097"/>
        <v>5.2837738826579496E-3</v>
      </c>
      <c r="CI807" s="21">
        <f t="shared" si="1098"/>
        <v>0.18423973362930077</v>
      </c>
      <c r="CJ807" s="21">
        <f t="shared" si="1099"/>
        <v>1.6665527278768792</v>
      </c>
      <c r="CL807" s="68">
        <f t="shared" si="1100"/>
        <v>0.4636135849547296</v>
      </c>
      <c r="CM807" s="19">
        <f t="shared" si="1101"/>
        <v>2.2084634464944845E-2</v>
      </c>
      <c r="CN807" s="19">
        <f t="shared" si="1102"/>
        <v>8.5863068782016688E-2</v>
      </c>
      <c r="CO807" s="19">
        <f t="shared" si="1103"/>
        <v>6.1247846693774123E-3</v>
      </c>
      <c r="CP807" s="19">
        <f t="shared" si="1104"/>
        <v>6.7896082099499294E-2</v>
      </c>
      <c r="CQ807" s="19">
        <f t="shared" si="1105"/>
        <v>1.353348792260812E-3</v>
      </c>
      <c r="CR807" s="19">
        <f t="shared" si="1106"/>
        <v>9.0825067659768957E-2</v>
      </c>
      <c r="CS807" s="19">
        <f t="shared" si="1107"/>
        <v>8.5276871175571353E-2</v>
      </c>
      <c r="CT807" s="19">
        <f t="shared" si="1108"/>
        <v>3.6105065453573441E-2</v>
      </c>
      <c r="CU807" s="19">
        <f t="shared" si="1109"/>
        <v>2.7135613041129464E-2</v>
      </c>
      <c r="CV807" s="19">
        <f t="shared" si="1110"/>
        <v>3.1704810740607434E-3</v>
      </c>
      <c r="CW807" s="19">
        <f t="shared" si="1111"/>
        <v>0.1105513978330675</v>
      </c>
      <c r="CX807" s="19">
        <f t="shared" si="1112"/>
        <v>1</v>
      </c>
      <c r="CZ807" s="68">
        <f t="shared" si="1113"/>
        <v>2.5805000000000001E-5</v>
      </c>
      <c r="DA807" s="19">
        <f t="shared" si="1114"/>
        <v>1.9369159999999995E-5</v>
      </c>
      <c r="DB807" s="19">
        <f t="shared" si="1115"/>
        <v>3.667E-5</v>
      </c>
      <c r="DC807" s="19">
        <f t="shared" si="1116"/>
        <v>4.0717059999999994E-5</v>
      </c>
      <c r="DD807" s="19">
        <f t="shared" si="1117"/>
        <v>1.2938279999999998E-5</v>
      </c>
      <c r="DE807" s="19">
        <f t="shared" si="1118"/>
        <v>1.2938279999999998E-5</v>
      </c>
      <c r="DF807" s="19">
        <f t="shared" si="1119"/>
        <v>1.1585179999999999E-5</v>
      </c>
      <c r="DG807" s="19">
        <f t="shared" si="1120"/>
        <v>1.612516E-5</v>
      </c>
      <c r="DH807" s="19">
        <f t="shared" si="1121"/>
        <v>2.5787120000000001E-5</v>
      </c>
      <c r="DI807" s="19">
        <f t="shared" si="1122"/>
        <v>3.9711719999999996E-5</v>
      </c>
      <c r="DJ807" s="19">
        <f t="shared" si="1123"/>
        <v>0</v>
      </c>
      <c r="DK807" s="19">
        <f t="shared" si="1124"/>
        <v>2.2178639999999997E-5</v>
      </c>
      <c r="DM807" s="68">
        <f t="shared" si="1125"/>
        <v>1079.3995033551696</v>
      </c>
      <c r="DN807" s="19">
        <f t="shared" si="1126"/>
        <v>91.078838785977013</v>
      </c>
      <c r="DO807" s="19">
        <f t="shared" si="1127"/>
        <v>238.7400734391716</v>
      </c>
      <c r="DP807" s="19">
        <f t="shared" si="1128"/>
        <v>24.021058098322403</v>
      </c>
      <c r="DQ807" s="19">
        <f t="shared" si="1129"/>
        <v>377.04652386940342</v>
      </c>
      <c r="DR807" s="19">
        <f t="shared" si="1130"/>
        <v>7.4203497932477891</v>
      </c>
      <c r="DS807" s="19">
        <f t="shared" si="1131"/>
        <v>315.94245637000802</v>
      </c>
      <c r="DT807" s="19">
        <f t="shared" si="1132"/>
        <v>296.57547184189434</v>
      </c>
      <c r="DU807" s="19">
        <f t="shared" si="1133"/>
        <v>86.793446009752842</v>
      </c>
      <c r="DV807" s="19">
        <f t="shared" si="1134"/>
        <v>64.368270839802349</v>
      </c>
      <c r="DX807" s="19">
        <f t="shared" si="1135"/>
        <v>89.822287974009072</v>
      </c>
      <c r="DZ807" s="68">
        <f t="shared" si="1136"/>
        <v>2671.2082803767585</v>
      </c>
      <c r="EA807" s="21">
        <f t="shared" si="1137"/>
        <v>2.6712082803767583</v>
      </c>
      <c r="EB807" s="92">
        <f t="shared" si="1086"/>
        <v>1134</v>
      </c>
    </row>
    <row r="808" spans="1:132" x14ac:dyDescent="0.3">
      <c r="A808" s="19">
        <f>'A. Thermody. result (all suite)'!C764</f>
        <v>1132</v>
      </c>
      <c r="B808" s="19" t="s">
        <v>1450</v>
      </c>
      <c r="C808" s="24">
        <f>'A. Thermody. result (all suite)'!G764</f>
        <v>100</v>
      </c>
      <c r="D808" s="19">
        <f>'A. Thermody. result (all suite)'!D764</f>
        <v>5000</v>
      </c>
      <c r="E808" s="61">
        <f>'A. Thermody. result (all suite)'!I764</f>
        <v>46.42</v>
      </c>
      <c r="F808" s="21">
        <f>'A. Thermody. result (all suite)'!J764</f>
        <v>2.94</v>
      </c>
      <c r="G808" s="21">
        <f>'A. Thermody. result (all suite)'!K764</f>
        <v>14.59</v>
      </c>
      <c r="H808" s="21">
        <f>'A. Thermody. result (all suite)'!L764</f>
        <v>1.63</v>
      </c>
      <c r="I808" s="21">
        <f>'A. Thermody. result (all suite)'!M764</f>
        <v>8.1300000000000008</v>
      </c>
      <c r="J808" s="21">
        <f>'A. Thermody. result (all suite)'!N764</f>
        <v>0.16</v>
      </c>
      <c r="K808" s="21">
        <f>'A. Thermody. result (all suite)'!O764</f>
        <v>6.1</v>
      </c>
      <c r="L808" s="21">
        <f>'A. Thermody. result (all suite)'!P764</f>
        <v>7.97</v>
      </c>
      <c r="M808" s="21">
        <f>'A. Thermody. result (all suite)'!Q764</f>
        <v>3.73</v>
      </c>
      <c r="N808" s="21">
        <f>'A. Thermody. result (all suite)'!R764</f>
        <v>4.26</v>
      </c>
      <c r="O808" s="21">
        <f>'A. Thermody. result (all suite)'!S764</f>
        <v>0.75</v>
      </c>
      <c r="P808" s="21">
        <f>'A. Thermody. result (all suite)'!T764</f>
        <v>3.32</v>
      </c>
      <c r="Q808" s="21">
        <f t="shared" si="1004"/>
        <v>99.999999999999986</v>
      </c>
      <c r="S808" s="19">
        <f t="shared" si="1005"/>
        <v>1405</v>
      </c>
      <c r="T808" s="19">
        <f t="shared" si="1006"/>
        <v>0.5</v>
      </c>
      <c r="V808" s="61">
        <f t="shared" si="1007"/>
        <v>44.878855999999999</v>
      </c>
      <c r="W808" s="21">
        <f t="shared" si="1008"/>
        <v>2.8423920000000003</v>
      </c>
      <c r="X808" s="21">
        <f t="shared" si="1009"/>
        <v>14.105612000000001</v>
      </c>
      <c r="Y808" s="21">
        <f t="shared" si="1010"/>
        <v>1.5758840000000001</v>
      </c>
      <c r="Z808" s="21">
        <f t="shared" si="1011"/>
        <v>7.8600840000000014</v>
      </c>
      <c r="AA808" s="21">
        <f t="shared" si="1012"/>
        <v>0.15468800000000002</v>
      </c>
      <c r="AB808" s="21">
        <f t="shared" si="1013"/>
        <v>5.8974799999999998</v>
      </c>
      <c r="AC808" s="21">
        <f t="shared" si="1014"/>
        <v>7.7053960000000004</v>
      </c>
      <c r="AD808" s="21">
        <f t="shared" si="1015"/>
        <v>3.6061640000000006</v>
      </c>
      <c r="AE808" s="21">
        <f t="shared" si="1016"/>
        <v>4.1185679999999998</v>
      </c>
      <c r="AF808" s="21">
        <f t="shared" si="1017"/>
        <v>0.72509999999999997</v>
      </c>
      <c r="AG808" s="21">
        <f t="shared" si="1018"/>
        <v>93.470224000000016</v>
      </c>
      <c r="AH808" s="21"/>
      <c r="AI808" s="61">
        <f t="shared" si="1019"/>
        <v>48.014067025237885</v>
      </c>
      <c r="AJ808" s="21">
        <f t="shared" si="1020"/>
        <v>3.0409598676044682</v>
      </c>
      <c r="AK808" s="21">
        <f t="shared" si="1021"/>
        <v>15.091021928009928</v>
      </c>
      <c r="AL808" s="21">
        <f t="shared" si="1022"/>
        <v>1.6859743483657423</v>
      </c>
      <c r="AM808" s="21">
        <f t="shared" si="1023"/>
        <v>8.4091849400082754</v>
      </c>
      <c r="AN808" s="21">
        <f t="shared" si="1024"/>
        <v>0.16549441456350847</v>
      </c>
      <c r="AO808" s="21">
        <f t="shared" si="1025"/>
        <v>6.3094745552337592</v>
      </c>
      <c r="AP808" s="21">
        <f t="shared" si="1026"/>
        <v>8.2436905254447659</v>
      </c>
      <c r="AQ808" s="21">
        <f t="shared" si="1027"/>
        <v>3.8580885395117912</v>
      </c>
      <c r="AR808" s="21">
        <f t="shared" si="1028"/>
        <v>4.4062887877534118</v>
      </c>
      <c r="AS808" s="21">
        <f t="shared" si="1029"/>
        <v>0.7757550682664458</v>
      </c>
      <c r="AT808" s="21">
        <f t="shared" si="1030"/>
        <v>100</v>
      </c>
      <c r="AU808" s="21"/>
      <c r="AV808" s="21">
        <f>AR808*'[1]diagram lines'!$G$39</f>
        <v>3.6576874527299972</v>
      </c>
      <c r="AW808" s="21">
        <f>AK808*'[1]diagram lines'!$G$40</f>
        <v>7.9871705308270666</v>
      </c>
      <c r="AX808" s="21">
        <f>AQ808*'[1]diagram lines'!$G$38</f>
        <v>2.8621315109188799</v>
      </c>
      <c r="AY808" s="21">
        <f>AP808*'[1]diagram lines'!$G$41</f>
        <v>5.8914163494788765</v>
      </c>
      <c r="AZ808" s="21">
        <f t="shared" si="1031"/>
        <v>8.264377327265203</v>
      </c>
      <c r="BA808" s="21">
        <f t="shared" si="1032"/>
        <v>0.64354355785832096</v>
      </c>
      <c r="BB808" s="21">
        <f t="shared" si="1033"/>
        <v>1.2250601704371515</v>
      </c>
      <c r="BC808" s="86">
        <f t="shared" si="1034"/>
        <v>0.81628643566393888</v>
      </c>
      <c r="BX808" s="61">
        <f t="shared" si="1087"/>
        <v>0.7726364846870839</v>
      </c>
      <c r="BY808" s="21">
        <f t="shared" si="1088"/>
        <v>3.6805207811717575E-2</v>
      </c>
      <c r="BZ808" s="21">
        <f t="shared" si="1089"/>
        <v>0.14309533150255002</v>
      </c>
      <c r="CA808" s="21">
        <f t="shared" si="1090"/>
        <v>1.0207276598409417E-2</v>
      </c>
      <c r="CB808" s="21">
        <f t="shared" si="1091"/>
        <v>0.11315240083507309</v>
      </c>
      <c r="CC808" s="21">
        <f t="shared" si="1092"/>
        <v>2.2554271215111362E-3</v>
      </c>
      <c r="CD808" s="21">
        <f t="shared" si="1093"/>
        <v>0.15136476426799009</v>
      </c>
      <c r="CE808" s="21">
        <f t="shared" si="1094"/>
        <v>0.14211840228245365</v>
      </c>
      <c r="CF808" s="21">
        <f t="shared" si="1095"/>
        <v>6.0170995321826098E-2</v>
      </c>
      <c r="CG808" s="21">
        <f t="shared" si="1096"/>
        <v>4.5222929936305729E-2</v>
      </c>
      <c r="CH808" s="21">
        <f t="shared" si="1097"/>
        <v>5.2837738826579496E-3</v>
      </c>
      <c r="CI808" s="21">
        <f t="shared" si="1098"/>
        <v>0.18423973362930077</v>
      </c>
      <c r="CJ808" s="21">
        <f t="shared" si="1099"/>
        <v>1.6665527278768792</v>
      </c>
      <c r="CL808" s="68">
        <f t="shared" si="1100"/>
        <v>0.4636135849547296</v>
      </c>
      <c r="CM808" s="19">
        <f t="shared" si="1101"/>
        <v>2.2084634464944845E-2</v>
      </c>
      <c r="CN808" s="19">
        <f t="shared" si="1102"/>
        <v>8.5863068782016688E-2</v>
      </c>
      <c r="CO808" s="19">
        <f t="shared" si="1103"/>
        <v>6.1247846693774123E-3</v>
      </c>
      <c r="CP808" s="19">
        <f t="shared" si="1104"/>
        <v>6.7896082099499294E-2</v>
      </c>
      <c r="CQ808" s="19">
        <f t="shared" si="1105"/>
        <v>1.353348792260812E-3</v>
      </c>
      <c r="CR808" s="19">
        <f t="shared" si="1106"/>
        <v>9.0825067659768957E-2</v>
      </c>
      <c r="CS808" s="19">
        <f t="shared" si="1107"/>
        <v>8.5276871175571353E-2</v>
      </c>
      <c r="CT808" s="19">
        <f t="shared" si="1108"/>
        <v>3.6105065453573441E-2</v>
      </c>
      <c r="CU808" s="19">
        <f t="shared" si="1109"/>
        <v>2.7135613041129464E-2</v>
      </c>
      <c r="CV808" s="19">
        <f t="shared" si="1110"/>
        <v>3.1704810740607434E-3</v>
      </c>
      <c r="CW808" s="19">
        <f t="shared" si="1111"/>
        <v>0.1105513978330675</v>
      </c>
      <c r="CX808" s="19">
        <f t="shared" si="1112"/>
        <v>1</v>
      </c>
      <c r="CZ808" s="68">
        <f t="shared" si="1113"/>
        <v>2.5805000000000001E-5</v>
      </c>
      <c r="DA808" s="19">
        <f t="shared" si="1114"/>
        <v>1.9354679999999998E-5</v>
      </c>
      <c r="DB808" s="19">
        <f t="shared" si="1115"/>
        <v>3.667E-5</v>
      </c>
      <c r="DC808" s="19">
        <f t="shared" si="1116"/>
        <v>4.0698879999999996E-5</v>
      </c>
      <c r="DD808" s="19">
        <f t="shared" si="1117"/>
        <v>1.2932439999999998E-5</v>
      </c>
      <c r="DE808" s="19">
        <f t="shared" si="1118"/>
        <v>1.2932439999999998E-5</v>
      </c>
      <c r="DF808" s="19">
        <f t="shared" si="1119"/>
        <v>1.1578639999999999E-5</v>
      </c>
      <c r="DG808" s="19">
        <f t="shared" si="1120"/>
        <v>1.6117679999999998E-5</v>
      </c>
      <c r="DH808" s="19">
        <f t="shared" si="1121"/>
        <v>2.577176E-5</v>
      </c>
      <c r="DI808" s="19">
        <f t="shared" si="1122"/>
        <v>3.9687559999999993E-5</v>
      </c>
      <c r="DJ808" s="19">
        <f t="shared" si="1123"/>
        <v>0</v>
      </c>
      <c r="DK808" s="19">
        <f t="shared" si="1124"/>
        <v>2.2159719999999995E-5</v>
      </c>
      <c r="DM808" s="68">
        <f t="shared" si="1125"/>
        <v>1079.3995033551696</v>
      </c>
      <c r="DN808" s="19">
        <f t="shared" si="1126"/>
        <v>91.146978459979408</v>
      </c>
      <c r="DO808" s="19">
        <f t="shared" si="1127"/>
        <v>238.7400734391716</v>
      </c>
      <c r="DP808" s="19">
        <f t="shared" si="1128"/>
        <v>24.031788193013643</v>
      </c>
      <c r="DQ808" s="19">
        <f t="shared" si="1129"/>
        <v>377.21678962740401</v>
      </c>
      <c r="DR808" s="19">
        <f t="shared" si="1130"/>
        <v>7.4237006568738773</v>
      </c>
      <c r="DS808" s="19">
        <f t="shared" si="1131"/>
        <v>316.12091115093733</v>
      </c>
      <c r="DT808" s="19">
        <f t="shared" si="1132"/>
        <v>296.71310855694128</v>
      </c>
      <c r="DU808" s="19">
        <f t="shared" si="1133"/>
        <v>86.845175008110331</v>
      </c>
      <c r="DV808" s="19">
        <f t="shared" si="1134"/>
        <v>64.407455345564102</v>
      </c>
      <c r="DX808" s="19">
        <f t="shared" si="1135"/>
        <v>89.898978369396204</v>
      </c>
      <c r="DZ808" s="68">
        <f t="shared" si="1136"/>
        <v>2671.9444621625612</v>
      </c>
      <c r="EA808" s="21">
        <f t="shared" si="1137"/>
        <v>2.671944462162561</v>
      </c>
      <c r="EB808" s="92">
        <f t="shared" si="1086"/>
        <v>1132</v>
      </c>
    </row>
    <row r="809" spans="1:132" x14ac:dyDescent="0.3">
      <c r="A809" s="19">
        <f>'A. Thermody. result (all suite)'!C765</f>
        <v>1130</v>
      </c>
      <c r="B809" s="19" t="s">
        <v>1450</v>
      </c>
      <c r="C809" s="24">
        <f>'A. Thermody. result (all suite)'!G765</f>
        <v>100</v>
      </c>
      <c r="D809" s="19">
        <f>'A. Thermody. result (all suite)'!D765</f>
        <v>5000</v>
      </c>
      <c r="E809" s="61">
        <f>'A. Thermody. result (all suite)'!I765</f>
        <v>46.42</v>
      </c>
      <c r="F809" s="21">
        <f>'A. Thermody. result (all suite)'!J765</f>
        <v>2.94</v>
      </c>
      <c r="G809" s="21">
        <f>'A. Thermody. result (all suite)'!K765</f>
        <v>14.59</v>
      </c>
      <c r="H809" s="21">
        <f>'A. Thermody. result (all suite)'!L765</f>
        <v>1.63</v>
      </c>
      <c r="I809" s="21">
        <f>'A. Thermody. result (all suite)'!M765</f>
        <v>8.1300000000000008</v>
      </c>
      <c r="J809" s="21">
        <f>'A. Thermody. result (all suite)'!N765</f>
        <v>0.16</v>
      </c>
      <c r="K809" s="21">
        <f>'A. Thermody. result (all suite)'!O765</f>
        <v>6.1</v>
      </c>
      <c r="L809" s="21">
        <f>'A. Thermody. result (all suite)'!P765</f>
        <v>7.97</v>
      </c>
      <c r="M809" s="21">
        <f>'A. Thermody. result (all suite)'!Q765</f>
        <v>3.73</v>
      </c>
      <c r="N809" s="21">
        <f>'A. Thermody. result (all suite)'!R765</f>
        <v>4.26</v>
      </c>
      <c r="O809" s="21">
        <f>'A. Thermody. result (all suite)'!S765</f>
        <v>0.75</v>
      </c>
      <c r="P809" s="21">
        <f>'A. Thermody. result (all suite)'!T765</f>
        <v>3.32</v>
      </c>
      <c r="Q809" s="21">
        <f t="shared" si="1004"/>
        <v>99.999999999999986</v>
      </c>
      <c r="S809" s="19">
        <f t="shared" si="1005"/>
        <v>1403</v>
      </c>
      <c r="T809" s="19">
        <f t="shared" si="1006"/>
        <v>0.5</v>
      </c>
      <c r="V809" s="61">
        <f t="shared" si="1007"/>
        <v>44.878855999999999</v>
      </c>
      <c r="W809" s="21">
        <f t="shared" si="1008"/>
        <v>2.8423920000000003</v>
      </c>
      <c r="X809" s="21">
        <f t="shared" si="1009"/>
        <v>14.105612000000001</v>
      </c>
      <c r="Y809" s="21">
        <f t="shared" si="1010"/>
        <v>1.5758840000000001</v>
      </c>
      <c r="Z809" s="21">
        <f t="shared" si="1011"/>
        <v>7.8600840000000014</v>
      </c>
      <c r="AA809" s="21">
        <f t="shared" si="1012"/>
        <v>0.15468800000000002</v>
      </c>
      <c r="AB809" s="21">
        <f t="shared" si="1013"/>
        <v>5.8974799999999998</v>
      </c>
      <c r="AC809" s="21">
        <f t="shared" si="1014"/>
        <v>7.7053960000000004</v>
      </c>
      <c r="AD809" s="21">
        <f t="shared" si="1015"/>
        <v>3.6061640000000006</v>
      </c>
      <c r="AE809" s="21">
        <f t="shared" si="1016"/>
        <v>4.1185679999999998</v>
      </c>
      <c r="AF809" s="21">
        <f t="shared" si="1017"/>
        <v>0.72509999999999997</v>
      </c>
      <c r="AG809" s="21">
        <f t="shared" si="1018"/>
        <v>93.470224000000016</v>
      </c>
      <c r="AH809" s="21"/>
      <c r="AI809" s="61">
        <f t="shared" si="1019"/>
        <v>48.014067025237885</v>
      </c>
      <c r="AJ809" s="21">
        <f t="shared" si="1020"/>
        <v>3.0409598676044682</v>
      </c>
      <c r="AK809" s="21">
        <f t="shared" si="1021"/>
        <v>15.091021928009928</v>
      </c>
      <c r="AL809" s="21">
        <f t="shared" si="1022"/>
        <v>1.6859743483657423</v>
      </c>
      <c r="AM809" s="21">
        <f t="shared" si="1023"/>
        <v>8.4091849400082754</v>
      </c>
      <c r="AN809" s="21">
        <f t="shared" si="1024"/>
        <v>0.16549441456350847</v>
      </c>
      <c r="AO809" s="21">
        <f t="shared" si="1025"/>
        <v>6.3094745552337592</v>
      </c>
      <c r="AP809" s="21">
        <f t="shared" si="1026"/>
        <v>8.2436905254447659</v>
      </c>
      <c r="AQ809" s="21">
        <f t="shared" si="1027"/>
        <v>3.8580885395117912</v>
      </c>
      <c r="AR809" s="21">
        <f t="shared" si="1028"/>
        <v>4.4062887877534118</v>
      </c>
      <c r="AS809" s="21">
        <f t="shared" si="1029"/>
        <v>0.7757550682664458</v>
      </c>
      <c r="AT809" s="21">
        <f t="shared" si="1030"/>
        <v>100</v>
      </c>
      <c r="AU809" s="21"/>
      <c r="AV809" s="21">
        <f>AR809*'[1]diagram lines'!$G$39</f>
        <v>3.6576874527299972</v>
      </c>
      <c r="AW809" s="21">
        <f>AK809*'[1]diagram lines'!$G$40</f>
        <v>7.9871705308270666</v>
      </c>
      <c r="AX809" s="21">
        <f>AQ809*'[1]diagram lines'!$G$38</f>
        <v>2.8621315109188799</v>
      </c>
      <c r="AY809" s="21">
        <f>AP809*'[1]diagram lines'!$G$41</f>
        <v>5.8914163494788765</v>
      </c>
      <c r="AZ809" s="21">
        <f t="shared" si="1031"/>
        <v>8.264377327265203</v>
      </c>
      <c r="BA809" s="21">
        <f t="shared" si="1032"/>
        <v>0.64354355785832096</v>
      </c>
      <c r="BB809" s="21">
        <f t="shared" si="1033"/>
        <v>1.2250601704371515</v>
      </c>
      <c r="BC809" s="86">
        <f t="shared" si="1034"/>
        <v>0.81628643566393888</v>
      </c>
      <c r="BX809" s="61">
        <f t="shared" si="1087"/>
        <v>0.7726364846870839</v>
      </c>
      <c r="BY809" s="21">
        <f t="shared" si="1088"/>
        <v>3.6805207811717575E-2</v>
      </c>
      <c r="BZ809" s="21">
        <f t="shared" si="1089"/>
        <v>0.14309533150255002</v>
      </c>
      <c r="CA809" s="21">
        <f t="shared" si="1090"/>
        <v>1.0207276598409417E-2</v>
      </c>
      <c r="CB809" s="21">
        <f t="shared" si="1091"/>
        <v>0.11315240083507309</v>
      </c>
      <c r="CC809" s="21">
        <f t="shared" si="1092"/>
        <v>2.2554271215111362E-3</v>
      </c>
      <c r="CD809" s="21">
        <f t="shared" si="1093"/>
        <v>0.15136476426799009</v>
      </c>
      <c r="CE809" s="21">
        <f t="shared" si="1094"/>
        <v>0.14211840228245365</v>
      </c>
      <c r="CF809" s="21">
        <f t="shared" si="1095"/>
        <v>6.0170995321826098E-2</v>
      </c>
      <c r="CG809" s="21">
        <f t="shared" si="1096"/>
        <v>4.5222929936305729E-2</v>
      </c>
      <c r="CH809" s="21">
        <f t="shared" si="1097"/>
        <v>5.2837738826579496E-3</v>
      </c>
      <c r="CI809" s="21">
        <f t="shared" si="1098"/>
        <v>0.18423973362930077</v>
      </c>
      <c r="CJ809" s="21">
        <f t="shared" si="1099"/>
        <v>1.6665527278768792</v>
      </c>
      <c r="CL809" s="68">
        <f t="shared" si="1100"/>
        <v>0.4636135849547296</v>
      </c>
      <c r="CM809" s="19">
        <f t="shared" si="1101"/>
        <v>2.2084634464944845E-2</v>
      </c>
      <c r="CN809" s="19">
        <f t="shared" si="1102"/>
        <v>8.5863068782016688E-2</v>
      </c>
      <c r="CO809" s="19">
        <f t="shared" si="1103"/>
        <v>6.1247846693774123E-3</v>
      </c>
      <c r="CP809" s="19">
        <f t="shared" si="1104"/>
        <v>6.7896082099499294E-2</v>
      </c>
      <c r="CQ809" s="19">
        <f t="shared" si="1105"/>
        <v>1.353348792260812E-3</v>
      </c>
      <c r="CR809" s="19">
        <f t="shared" si="1106"/>
        <v>9.0825067659768957E-2</v>
      </c>
      <c r="CS809" s="19">
        <f t="shared" si="1107"/>
        <v>8.5276871175571353E-2</v>
      </c>
      <c r="CT809" s="19">
        <f t="shared" si="1108"/>
        <v>3.6105065453573441E-2</v>
      </c>
      <c r="CU809" s="19">
        <f t="shared" si="1109"/>
        <v>2.7135613041129464E-2</v>
      </c>
      <c r="CV809" s="19">
        <f t="shared" si="1110"/>
        <v>3.1704810740607434E-3</v>
      </c>
      <c r="CW809" s="19">
        <f t="shared" si="1111"/>
        <v>0.1105513978330675</v>
      </c>
      <c r="CX809" s="19">
        <f t="shared" si="1112"/>
        <v>1</v>
      </c>
      <c r="CZ809" s="68">
        <f t="shared" si="1113"/>
        <v>2.5805000000000001E-5</v>
      </c>
      <c r="DA809" s="19">
        <f t="shared" si="1114"/>
        <v>1.9340199999999995E-5</v>
      </c>
      <c r="DB809" s="19">
        <f t="shared" si="1115"/>
        <v>3.667E-5</v>
      </c>
      <c r="DC809" s="19">
        <f t="shared" si="1116"/>
        <v>4.0680699999999992E-5</v>
      </c>
      <c r="DD809" s="19">
        <f t="shared" si="1117"/>
        <v>1.2926599999999997E-5</v>
      </c>
      <c r="DE809" s="19">
        <f t="shared" si="1118"/>
        <v>1.2926599999999997E-5</v>
      </c>
      <c r="DF809" s="19">
        <f t="shared" si="1119"/>
        <v>1.1572099999999999E-5</v>
      </c>
      <c r="DG809" s="19">
        <f t="shared" si="1120"/>
        <v>1.6110199999999997E-5</v>
      </c>
      <c r="DH809" s="19">
        <f t="shared" si="1121"/>
        <v>2.57564E-5</v>
      </c>
      <c r="DI809" s="19">
        <f t="shared" si="1122"/>
        <v>3.966339999999999E-5</v>
      </c>
      <c r="DJ809" s="19">
        <f t="shared" si="1123"/>
        <v>0</v>
      </c>
      <c r="DK809" s="19">
        <f t="shared" si="1124"/>
        <v>2.2140799999999996E-5</v>
      </c>
      <c r="DM809" s="68">
        <f t="shared" si="1125"/>
        <v>1079.3995033551696</v>
      </c>
      <c r="DN809" s="19">
        <f t="shared" si="1126"/>
        <v>91.215220166275145</v>
      </c>
      <c r="DO809" s="19">
        <f t="shared" si="1127"/>
        <v>238.7400734391716</v>
      </c>
      <c r="DP809" s="19">
        <f t="shared" si="1128"/>
        <v>24.042527878155468</v>
      </c>
      <c r="DQ809" s="19">
        <f t="shared" si="1129"/>
        <v>377.38720923127693</v>
      </c>
      <c r="DR809" s="19">
        <f t="shared" si="1130"/>
        <v>7.4270545482170114</v>
      </c>
      <c r="DS809" s="19">
        <f t="shared" si="1131"/>
        <v>316.29956764015947</v>
      </c>
      <c r="DT809" s="19">
        <f t="shared" si="1132"/>
        <v>296.85087308202515</v>
      </c>
      <c r="DU809" s="19">
        <f t="shared" si="1133"/>
        <v>86.896965704330484</v>
      </c>
      <c r="DV809" s="19">
        <f t="shared" si="1134"/>
        <v>64.44668758791218</v>
      </c>
      <c r="DX809" s="19">
        <f t="shared" si="1135"/>
        <v>89.975799833424119</v>
      </c>
      <c r="DZ809" s="68">
        <f t="shared" si="1136"/>
        <v>2672.6814824661164</v>
      </c>
      <c r="EA809" s="21">
        <f t="shared" si="1137"/>
        <v>2.6726814824661163</v>
      </c>
      <c r="EB809" s="92">
        <f t="shared" si="1086"/>
        <v>1130</v>
      </c>
    </row>
    <row r="810" spans="1:132" x14ac:dyDescent="0.3">
      <c r="A810" s="19">
        <f>'A. Thermody. result (all suite)'!C766</f>
        <v>1128</v>
      </c>
      <c r="B810" s="19" t="s">
        <v>1450</v>
      </c>
      <c r="C810" s="24">
        <f>'A. Thermody. result (all suite)'!G766</f>
        <v>100</v>
      </c>
      <c r="D810" s="19">
        <f>'A. Thermody. result (all suite)'!D766</f>
        <v>5000</v>
      </c>
      <c r="E810" s="61">
        <f>'A. Thermody. result (all suite)'!I766</f>
        <v>46.42</v>
      </c>
      <c r="F810" s="21">
        <f>'A. Thermody. result (all suite)'!J766</f>
        <v>2.94</v>
      </c>
      <c r="G810" s="21">
        <f>'A. Thermody. result (all suite)'!K766</f>
        <v>14.59</v>
      </c>
      <c r="H810" s="21">
        <f>'A. Thermody. result (all suite)'!L766</f>
        <v>1.63</v>
      </c>
      <c r="I810" s="21">
        <f>'A. Thermody. result (all suite)'!M766</f>
        <v>8.1300000000000008</v>
      </c>
      <c r="J810" s="21">
        <f>'A. Thermody. result (all suite)'!N766</f>
        <v>0.16</v>
      </c>
      <c r="K810" s="21">
        <f>'A. Thermody. result (all suite)'!O766</f>
        <v>6.1</v>
      </c>
      <c r="L810" s="21">
        <f>'A. Thermody. result (all suite)'!P766</f>
        <v>7.97</v>
      </c>
      <c r="M810" s="21">
        <f>'A. Thermody. result (all suite)'!Q766</f>
        <v>3.73</v>
      </c>
      <c r="N810" s="21">
        <f>'A. Thermody. result (all suite)'!R766</f>
        <v>4.26</v>
      </c>
      <c r="O810" s="21">
        <f>'A. Thermody. result (all suite)'!S766</f>
        <v>0.75</v>
      </c>
      <c r="P810" s="21">
        <f>'A. Thermody. result (all suite)'!T766</f>
        <v>3.32</v>
      </c>
      <c r="Q810" s="21">
        <f t="shared" si="1004"/>
        <v>99.999999999999986</v>
      </c>
      <c r="S810" s="19">
        <f t="shared" si="1005"/>
        <v>1401</v>
      </c>
      <c r="T810" s="19">
        <f t="shared" si="1006"/>
        <v>0.5</v>
      </c>
      <c r="V810" s="61">
        <f t="shared" si="1007"/>
        <v>44.878855999999999</v>
      </c>
      <c r="W810" s="21">
        <f t="shared" si="1008"/>
        <v>2.8423920000000003</v>
      </c>
      <c r="X810" s="21">
        <f t="shared" si="1009"/>
        <v>14.105612000000001</v>
      </c>
      <c r="Y810" s="21">
        <f t="shared" si="1010"/>
        <v>1.5758840000000001</v>
      </c>
      <c r="Z810" s="21">
        <f t="shared" si="1011"/>
        <v>7.8600840000000014</v>
      </c>
      <c r="AA810" s="21">
        <f t="shared" si="1012"/>
        <v>0.15468800000000002</v>
      </c>
      <c r="AB810" s="21">
        <f t="shared" si="1013"/>
        <v>5.8974799999999998</v>
      </c>
      <c r="AC810" s="21">
        <f t="shared" si="1014"/>
        <v>7.7053960000000004</v>
      </c>
      <c r="AD810" s="21">
        <f t="shared" si="1015"/>
        <v>3.6061640000000006</v>
      </c>
      <c r="AE810" s="21">
        <f t="shared" si="1016"/>
        <v>4.1185679999999998</v>
      </c>
      <c r="AF810" s="21">
        <f t="shared" si="1017"/>
        <v>0.72509999999999997</v>
      </c>
      <c r="AG810" s="21">
        <f t="shared" si="1018"/>
        <v>93.470224000000016</v>
      </c>
      <c r="AH810" s="21"/>
      <c r="AI810" s="61">
        <f t="shared" si="1019"/>
        <v>48.014067025237885</v>
      </c>
      <c r="AJ810" s="21">
        <f t="shared" si="1020"/>
        <v>3.0409598676044682</v>
      </c>
      <c r="AK810" s="21">
        <f t="shared" si="1021"/>
        <v>15.091021928009928</v>
      </c>
      <c r="AL810" s="21">
        <f t="shared" si="1022"/>
        <v>1.6859743483657423</v>
      </c>
      <c r="AM810" s="21">
        <f t="shared" si="1023"/>
        <v>8.4091849400082754</v>
      </c>
      <c r="AN810" s="21">
        <f t="shared" si="1024"/>
        <v>0.16549441456350847</v>
      </c>
      <c r="AO810" s="21">
        <f t="shared" si="1025"/>
        <v>6.3094745552337592</v>
      </c>
      <c r="AP810" s="21">
        <f t="shared" si="1026"/>
        <v>8.2436905254447659</v>
      </c>
      <c r="AQ810" s="21">
        <f t="shared" si="1027"/>
        <v>3.8580885395117912</v>
      </c>
      <c r="AR810" s="21">
        <f t="shared" si="1028"/>
        <v>4.4062887877534118</v>
      </c>
      <c r="AS810" s="21">
        <f t="shared" si="1029"/>
        <v>0.7757550682664458</v>
      </c>
      <c r="AT810" s="21">
        <f t="shared" si="1030"/>
        <v>100</v>
      </c>
      <c r="AU810" s="21"/>
      <c r="AV810" s="21">
        <f>AR810*'[1]diagram lines'!$G$39</f>
        <v>3.6576874527299972</v>
      </c>
      <c r="AW810" s="21">
        <f>AK810*'[1]diagram lines'!$G$40</f>
        <v>7.9871705308270666</v>
      </c>
      <c r="AX810" s="21">
        <f>AQ810*'[1]diagram lines'!$G$38</f>
        <v>2.8621315109188799</v>
      </c>
      <c r="AY810" s="21">
        <f>AP810*'[1]diagram lines'!$G$41</f>
        <v>5.8914163494788765</v>
      </c>
      <c r="AZ810" s="21">
        <f t="shared" si="1031"/>
        <v>8.264377327265203</v>
      </c>
      <c r="BA810" s="21">
        <f t="shared" si="1032"/>
        <v>0.64354355785832096</v>
      </c>
      <c r="BB810" s="21">
        <f t="shared" si="1033"/>
        <v>1.2250601704371515</v>
      </c>
      <c r="BC810" s="86">
        <f t="shared" si="1034"/>
        <v>0.81628643566393888</v>
      </c>
      <c r="BX810" s="61">
        <f t="shared" si="1087"/>
        <v>0.7726364846870839</v>
      </c>
      <c r="BY810" s="21">
        <f t="shared" si="1088"/>
        <v>3.6805207811717575E-2</v>
      </c>
      <c r="BZ810" s="21">
        <f t="shared" si="1089"/>
        <v>0.14309533150255002</v>
      </c>
      <c r="CA810" s="21">
        <f t="shared" si="1090"/>
        <v>1.0207276598409417E-2</v>
      </c>
      <c r="CB810" s="21">
        <f t="shared" si="1091"/>
        <v>0.11315240083507309</v>
      </c>
      <c r="CC810" s="21">
        <f t="shared" si="1092"/>
        <v>2.2554271215111362E-3</v>
      </c>
      <c r="CD810" s="21">
        <f t="shared" si="1093"/>
        <v>0.15136476426799009</v>
      </c>
      <c r="CE810" s="21">
        <f t="shared" si="1094"/>
        <v>0.14211840228245365</v>
      </c>
      <c r="CF810" s="21">
        <f t="shared" si="1095"/>
        <v>6.0170995321826098E-2</v>
      </c>
      <c r="CG810" s="21">
        <f t="shared" si="1096"/>
        <v>4.5222929936305729E-2</v>
      </c>
      <c r="CH810" s="21">
        <f t="shared" si="1097"/>
        <v>5.2837738826579496E-3</v>
      </c>
      <c r="CI810" s="21">
        <f t="shared" si="1098"/>
        <v>0.18423973362930077</v>
      </c>
      <c r="CJ810" s="21">
        <f t="shared" si="1099"/>
        <v>1.6665527278768792</v>
      </c>
      <c r="CL810" s="68">
        <f t="shared" si="1100"/>
        <v>0.4636135849547296</v>
      </c>
      <c r="CM810" s="19">
        <f t="shared" si="1101"/>
        <v>2.2084634464944845E-2</v>
      </c>
      <c r="CN810" s="19">
        <f t="shared" si="1102"/>
        <v>8.5863068782016688E-2</v>
      </c>
      <c r="CO810" s="19">
        <f t="shared" si="1103"/>
        <v>6.1247846693774123E-3</v>
      </c>
      <c r="CP810" s="19">
        <f t="shared" si="1104"/>
        <v>6.7896082099499294E-2</v>
      </c>
      <c r="CQ810" s="19">
        <f t="shared" si="1105"/>
        <v>1.353348792260812E-3</v>
      </c>
      <c r="CR810" s="19">
        <f t="shared" si="1106"/>
        <v>9.0825067659768957E-2</v>
      </c>
      <c r="CS810" s="19">
        <f t="shared" si="1107"/>
        <v>8.5276871175571353E-2</v>
      </c>
      <c r="CT810" s="19">
        <f t="shared" si="1108"/>
        <v>3.6105065453573441E-2</v>
      </c>
      <c r="CU810" s="19">
        <f t="shared" si="1109"/>
        <v>2.7135613041129464E-2</v>
      </c>
      <c r="CV810" s="19">
        <f t="shared" si="1110"/>
        <v>3.1704810740607434E-3</v>
      </c>
      <c r="CW810" s="19">
        <f t="shared" si="1111"/>
        <v>0.1105513978330675</v>
      </c>
      <c r="CX810" s="19">
        <f t="shared" si="1112"/>
        <v>1</v>
      </c>
      <c r="CZ810" s="68">
        <f t="shared" si="1113"/>
        <v>2.5805000000000001E-5</v>
      </c>
      <c r="DA810" s="19">
        <f t="shared" si="1114"/>
        <v>1.9325719999999998E-5</v>
      </c>
      <c r="DB810" s="19">
        <f t="shared" si="1115"/>
        <v>3.667E-5</v>
      </c>
      <c r="DC810" s="19">
        <f t="shared" si="1116"/>
        <v>4.0662519999999994E-5</v>
      </c>
      <c r="DD810" s="19">
        <f t="shared" si="1117"/>
        <v>1.2920759999999999E-5</v>
      </c>
      <c r="DE810" s="19">
        <f t="shared" si="1118"/>
        <v>1.2920759999999999E-5</v>
      </c>
      <c r="DF810" s="19">
        <f t="shared" si="1119"/>
        <v>1.1565559999999999E-5</v>
      </c>
      <c r="DG810" s="19">
        <f t="shared" si="1120"/>
        <v>1.6102719999999999E-5</v>
      </c>
      <c r="DH810" s="19">
        <f t="shared" si="1121"/>
        <v>2.5741039999999999E-5</v>
      </c>
      <c r="DI810" s="19">
        <f t="shared" si="1122"/>
        <v>3.9639239999999994E-5</v>
      </c>
      <c r="DJ810" s="19">
        <f t="shared" si="1123"/>
        <v>0</v>
      </c>
      <c r="DK810" s="19">
        <f t="shared" si="1124"/>
        <v>2.2121879999999998E-5</v>
      </c>
      <c r="DM810" s="68">
        <f t="shared" si="1125"/>
        <v>1079.3995033551696</v>
      </c>
      <c r="DN810" s="19">
        <f t="shared" si="1126"/>
        <v>91.283564134210479</v>
      </c>
      <c r="DO810" s="19">
        <f t="shared" si="1127"/>
        <v>238.7400734391716</v>
      </c>
      <c r="DP810" s="19">
        <f t="shared" si="1128"/>
        <v>24.053277166611394</v>
      </c>
      <c r="DQ810" s="19">
        <f t="shared" si="1129"/>
        <v>377.55778288963063</v>
      </c>
      <c r="DR810" s="19">
        <f t="shared" si="1130"/>
        <v>7.4304114713826426</v>
      </c>
      <c r="DS810" s="19">
        <f t="shared" si="1131"/>
        <v>316.47842617985549</v>
      </c>
      <c r="DT810" s="19">
        <f t="shared" si="1132"/>
        <v>296.98876559525604</v>
      </c>
      <c r="DU810" s="19">
        <f t="shared" si="1133"/>
        <v>86.948818208860942</v>
      </c>
      <c r="DV810" s="19">
        <f t="shared" si="1134"/>
        <v>64.485967654132523</v>
      </c>
      <c r="DX810" s="19">
        <f t="shared" si="1135"/>
        <v>90.052752702386798</v>
      </c>
      <c r="DZ810" s="68">
        <f t="shared" si="1136"/>
        <v>2673.4193427966679</v>
      </c>
      <c r="EA810" s="21">
        <f t="shared" si="1137"/>
        <v>2.6734193427966679</v>
      </c>
      <c r="EB810" s="92">
        <f t="shared" si="1086"/>
        <v>1128</v>
      </c>
    </row>
    <row r="811" spans="1:132" x14ac:dyDescent="0.3">
      <c r="A811" s="19">
        <f>'A. Thermody. result (all suite)'!C767</f>
        <v>1126</v>
      </c>
      <c r="B811" s="19" t="s">
        <v>1450</v>
      </c>
      <c r="C811" s="24">
        <f>'A. Thermody. result (all suite)'!G767</f>
        <v>100</v>
      </c>
      <c r="D811" s="19">
        <f>'A. Thermody. result (all suite)'!D767</f>
        <v>5000</v>
      </c>
      <c r="E811" s="61">
        <f>'A. Thermody. result (all suite)'!I767</f>
        <v>46.42</v>
      </c>
      <c r="F811" s="21">
        <f>'A. Thermody. result (all suite)'!J767</f>
        <v>2.94</v>
      </c>
      <c r="G811" s="21">
        <f>'A. Thermody. result (all suite)'!K767</f>
        <v>14.59</v>
      </c>
      <c r="H811" s="21">
        <f>'A. Thermody. result (all suite)'!L767</f>
        <v>1.63</v>
      </c>
      <c r="I811" s="21">
        <f>'A. Thermody. result (all suite)'!M767</f>
        <v>8.1300000000000008</v>
      </c>
      <c r="J811" s="21">
        <f>'A. Thermody. result (all suite)'!N767</f>
        <v>0.16</v>
      </c>
      <c r="K811" s="21">
        <f>'A. Thermody. result (all suite)'!O767</f>
        <v>6.1</v>
      </c>
      <c r="L811" s="21">
        <f>'A. Thermody. result (all suite)'!P767</f>
        <v>7.97</v>
      </c>
      <c r="M811" s="21">
        <f>'A. Thermody. result (all suite)'!Q767</f>
        <v>3.73</v>
      </c>
      <c r="N811" s="21">
        <f>'A. Thermody. result (all suite)'!R767</f>
        <v>4.26</v>
      </c>
      <c r="O811" s="21">
        <f>'A. Thermody. result (all suite)'!S767</f>
        <v>0.75</v>
      </c>
      <c r="P811" s="21">
        <f>'A. Thermody. result (all suite)'!T767</f>
        <v>3.32</v>
      </c>
      <c r="Q811" s="21">
        <f t="shared" si="1004"/>
        <v>99.999999999999986</v>
      </c>
      <c r="S811" s="19">
        <f t="shared" si="1005"/>
        <v>1399</v>
      </c>
      <c r="T811" s="19">
        <f t="shared" si="1006"/>
        <v>0.5</v>
      </c>
      <c r="V811" s="61">
        <f t="shared" si="1007"/>
        <v>44.878855999999999</v>
      </c>
      <c r="W811" s="21">
        <f t="shared" si="1008"/>
        <v>2.8423920000000003</v>
      </c>
      <c r="X811" s="21">
        <f t="shared" si="1009"/>
        <v>14.105612000000001</v>
      </c>
      <c r="Y811" s="21">
        <f t="shared" si="1010"/>
        <v>1.5758840000000001</v>
      </c>
      <c r="Z811" s="21">
        <f t="shared" si="1011"/>
        <v>7.8600840000000014</v>
      </c>
      <c r="AA811" s="21">
        <f t="shared" si="1012"/>
        <v>0.15468800000000002</v>
      </c>
      <c r="AB811" s="21">
        <f t="shared" si="1013"/>
        <v>5.8974799999999998</v>
      </c>
      <c r="AC811" s="21">
        <f t="shared" si="1014"/>
        <v>7.7053960000000004</v>
      </c>
      <c r="AD811" s="21">
        <f t="shared" si="1015"/>
        <v>3.6061640000000006</v>
      </c>
      <c r="AE811" s="21">
        <f t="shared" si="1016"/>
        <v>4.1185679999999998</v>
      </c>
      <c r="AF811" s="21">
        <f t="shared" si="1017"/>
        <v>0.72509999999999997</v>
      </c>
      <c r="AG811" s="21">
        <f t="shared" si="1018"/>
        <v>93.470224000000016</v>
      </c>
      <c r="AH811" s="21"/>
      <c r="AI811" s="61">
        <f t="shared" si="1019"/>
        <v>48.014067025237885</v>
      </c>
      <c r="AJ811" s="21">
        <f t="shared" si="1020"/>
        <v>3.0409598676044682</v>
      </c>
      <c r="AK811" s="21">
        <f t="shared" si="1021"/>
        <v>15.091021928009928</v>
      </c>
      <c r="AL811" s="21">
        <f t="shared" si="1022"/>
        <v>1.6859743483657423</v>
      </c>
      <c r="AM811" s="21">
        <f t="shared" si="1023"/>
        <v>8.4091849400082754</v>
      </c>
      <c r="AN811" s="21">
        <f t="shared" si="1024"/>
        <v>0.16549441456350847</v>
      </c>
      <c r="AO811" s="21">
        <f t="shared" si="1025"/>
        <v>6.3094745552337592</v>
      </c>
      <c r="AP811" s="21">
        <f t="shared" si="1026"/>
        <v>8.2436905254447659</v>
      </c>
      <c r="AQ811" s="21">
        <f t="shared" si="1027"/>
        <v>3.8580885395117912</v>
      </c>
      <c r="AR811" s="21">
        <f t="shared" si="1028"/>
        <v>4.4062887877534118</v>
      </c>
      <c r="AS811" s="21">
        <f t="shared" si="1029"/>
        <v>0.7757550682664458</v>
      </c>
      <c r="AT811" s="21">
        <f t="shared" si="1030"/>
        <v>100</v>
      </c>
      <c r="AU811" s="21"/>
      <c r="AV811" s="21">
        <f>AR811*'[1]diagram lines'!$G$39</f>
        <v>3.6576874527299972</v>
      </c>
      <c r="AW811" s="21">
        <f>AK811*'[1]diagram lines'!$G$40</f>
        <v>7.9871705308270666</v>
      </c>
      <c r="AX811" s="21">
        <f>AQ811*'[1]diagram lines'!$G$38</f>
        <v>2.8621315109188799</v>
      </c>
      <c r="AY811" s="21">
        <f>AP811*'[1]diagram lines'!$G$41</f>
        <v>5.8914163494788765</v>
      </c>
      <c r="AZ811" s="21">
        <f t="shared" si="1031"/>
        <v>8.264377327265203</v>
      </c>
      <c r="BA811" s="21">
        <f t="shared" si="1032"/>
        <v>0.64354355785832096</v>
      </c>
      <c r="BB811" s="21">
        <f t="shared" si="1033"/>
        <v>1.2250601704371515</v>
      </c>
      <c r="BC811" s="86">
        <f t="shared" si="1034"/>
        <v>0.81628643566393888</v>
      </c>
      <c r="BX811" s="61">
        <f t="shared" si="1087"/>
        <v>0.7726364846870839</v>
      </c>
      <c r="BY811" s="21">
        <f t="shared" si="1088"/>
        <v>3.6805207811717575E-2</v>
      </c>
      <c r="BZ811" s="21">
        <f t="shared" si="1089"/>
        <v>0.14309533150255002</v>
      </c>
      <c r="CA811" s="21">
        <f t="shared" si="1090"/>
        <v>1.0207276598409417E-2</v>
      </c>
      <c r="CB811" s="21">
        <f t="shared" si="1091"/>
        <v>0.11315240083507309</v>
      </c>
      <c r="CC811" s="21">
        <f t="shared" si="1092"/>
        <v>2.2554271215111362E-3</v>
      </c>
      <c r="CD811" s="21">
        <f t="shared" si="1093"/>
        <v>0.15136476426799009</v>
      </c>
      <c r="CE811" s="21">
        <f t="shared" si="1094"/>
        <v>0.14211840228245365</v>
      </c>
      <c r="CF811" s="21">
        <f t="shared" si="1095"/>
        <v>6.0170995321826098E-2</v>
      </c>
      <c r="CG811" s="21">
        <f t="shared" si="1096"/>
        <v>4.5222929936305729E-2</v>
      </c>
      <c r="CH811" s="21">
        <f t="shared" si="1097"/>
        <v>5.2837738826579496E-3</v>
      </c>
      <c r="CI811" s="21">
        <f t="shared" si="1098"/>
        <v>0.18423973362930077</v>
      </c>
      <c r="CJ811" s="21">
        <f t="shared" si="1099"/>
        <v>1.6665527278768792</v>
      </c>
      <c r="CL811" s="68">
        <f t="shared" si="1100"/>
        <v>0.4636135849547296</v>
      </c>
      <c r="CM811" s="19">
        <f t="shared" si="1101"/>
        <v>2.2084634464944845E-2</v>
      </c>
      <c r="CN811" s="19">
        <f t="shared" si="1102"/>
        <v>8.5863068782016688E-2</v>
      </c>
      <c r="CO811" s="19">
        <f t="shared" si="1103"/>
        <v>6.1247846693774123E-3</v>
      </c>
      <c r="CP811" s="19">
        <f t="shared" si="1104"/>
        <v>6.7896082099499294E-2</v>
      </c>
      <c r="CQ811" s="19">
        <f t="shared" si="1105"/>
        <v>1.353348792260812E-3</v>
      </c>
      <c r="CR811" s="19">
        <f t="shared" si="1106"/>
        <v>9.0825067659768957E-2</v>
      </c>
      <c r="CS811" s="19">
        <f t="shared" si="1107"/>
        <v>8.5276871175571353E-2</v>
      </c>
      <c r="CT811" s="19">
        <f t="shared" si="1108"/>
        <v>3.6105065453573441E-2</v>
      </c>
      <c r="CU811" s="19">
        <f t="shared" si="1109"/>
        <v>2.7135613041129464E-2</v>
      </c>
      <c r="CV811" s="19">
        <f t="shared" si="1110"/>
        <v>3.1704810740607434E-3</v>
      </c>
      <c r="CW811" s="19">
        <f t="shared" si="1111"/>
        <v>0.1105513978330675</v>
      </c>
      <c r="CX811" s="19">
        <f t="shared" si="1112"/>
        <v>1</v>
      </c>
      <c r="CZ811" s="68">
        <f t="shared" si="1113"/>
        <v>2.5805000000000001E-5</v>
      </c>
      <c r="DA811" s="19">
        <f t="shared" si="1114"/>
        <v>1.9311239999999995E-5</v>
      </c>
      <c r="DB811" s="19">
        <f t="shared" si="1115"/>
        <v>3.667E-5</v>
      </c>
      <c r="DC811" s="19">
        <f t="shared" si="1116"/>
        <v>4.0644339999999989E-5</v>
      </c>
      <c r="DD811" s="19">
        <f t="shared" si="1117"/>
        <v>1.2914919999999999E-5</v>
      </c>
      <c r="DE811" s="19">
        <f t="shared" si="1118"/>
        <v>1.2914919999999999E-5</v>
      </c>
      <c r="DF811" s="19">
        <f t="shared" si="1119"/>
        <v>1.1559019999999999E-5</v>
      </c>
      <c r="DG811" s="19">
        <f t="shared" si="1120"/>
        <v>1.6095239999999997E-5</v>
      </c>
      <c r="DH811" s="19">
        <f t="shared" si="1121"/>
        <v>2.5725679999999999E-5</v>
      </c>
      <c r="DI811" s="19">
        <f t="shared" si="1122"/>
        <v>3.9615079999999991E-5</v>
      </c>
      <c r="DJ811" s="19">
        <f t="shared" si="1123"/>
        <v>0</v>
      </c>
      <c r="DK811" s="19">
        <f t="shared" si="1124"/>
        <v>2.2102959999999995E-5</v>
      </c>
      <c r="DM811" s="68">
        <f t="shared" si="1125"/>
        <v>1079.3995033551696</v>
      </c>
      <c r="DN811" s="19">
        <f t="shared" si="1126"/>
        <v>91.352010593819699</v>
      </c>
      <c r="DO811" s="19">
        <f t="shared" si="1127"/>
        <v>238.7400734391716</v>
      </c>
      <c r="DP811" s="19">
        <f t="shared" si="1128"/>
        <v>24.06403607126796</v>
      </c>
      <c r="DQ811" s="19">
        <f t="shared" si="1129"/>
        <v>377.72851081145097</v>
      </c>
      <c r="DR811" s="19">
        <f t="shared" si="1130"/>
        <v>7.4337714304836577</v>
      </c>
      <c r="DS811" s="19">
        <f t="shared" si="1131"/>
        <v>316.65748711298096</v>
      </c>
      <c r="DT811" s="19">
        <f t="shared" si="1132"/>
        <v>297.12678627507523</v>
      </c>
      <c r="DU811" s="19">
        <f t="shared" si="1133"/>
        <v>87.000732632413133</v>
      </c>
      <c r="DV811" s="19">
        <f t="shared" si="1134"/>
        <v>64.525295631723992</v>
      </c>
      <c r="DX811" s="19">
        <f t="shared" si="1135"/>
        <v>90.12983731372978</v>
      </c>
      <c r="DZ811" s="68">
        <f t="shared" si="1136"/>
        <v>2674.158044667286</v>
      </c>
      <c r="EA811" s="21">
        <f t="shared" si="1137"/>
        <v>2.6741580446672861</v>
      </c>
      <c r="EB811" s="92">
        <f t="shared" si="1086"/>
        <v>1126</v>
      </c>
    </row>
    <row r="812" spans="1:132" x14ac:dyDescent="0.3">
      <c r="A812" s="19">
        <f>'A. Thermody. result (all suite)'!C768</f>
        <v>1124</v>
      </c>
      <c r="B812" s="19" t="s">
        <v>1450</v>
      </c>
      <c r="C812" s="24">
        <f>'A. Thermody. result (all suite)'!G768</f>
        <v>99.277631</v>
      </c>
      <c r="D812" s="19">
        <f>'A. Thermody. result (all suite)'!D768</f>
        <v>5000</v>
      </c>
      <c r="E812" s="61">
        <f>'A. Thermody. result (all suite)'!I768</f>
        <v>46.519331999999999</v>
      </c>
      <c r="F812" s="21">
        <f>'A. Thermody. result (all suite)'!J768</f>
        <v>2.871308</v>
      </c>
      <c r="G812" s="21">
        <f>'A. Thermody. result (all suite)'!K768</f>
        <v>14.582969</v>
      </c>
      <c r="H812" s="21">
        <f>'A. Thermody. result (all suite)'!L768</f>
        <v>1.6152489999999999</v>
      </c>
      <c r="I812" s="21">
        <f>'A. Thermody. result (all suite)'!M768</f>
        <v>8.1626589999999997</v>
      </c>
      <c r="J812" s="21">
        <f>'A. Thermody. result (all suite)'!N768</f>
        <v>0.161164</v>
      </c>
      <c r="K812" s="21">
        <f>'A. Thermody. result (all suite)'!O768</f>
        <v>6.0760370000000004</v>
      </c>
      <c r="L812" s="21">
        <f>'A. Thermody. result (all suite)'!P768</f>
        <v>7.8656379999999997</v>
      </c>
      <c r="M812" s="21">
        <f>'A. Thermody. result (all suite)'!Q768</f>
        <v>3.7550319999999999</v>
      </c>
      <c r="N812" s="21">
        <f>'A. Thermody. result (all suite)'!R768</f>
        <v>4.290997</v>
      </c>
      <c r="O812" s="21">
        <f>'A. Thermody. result (all suite)'!S768</f>
        <v>0.75545700000000005</v>
      </c>
      <c r="P812" s="21">
        <f>'A. Thermody. result (all suite)'!T768</f>
        <v>3.344157</v>
      </c>
      <c r="Q812" s="21">
        <f t="shared" si="1004"/>
        <v>99.999999000000017</v>
      </c>
      <c r="S812" s="19">
        <f t="shared" si="1005"/>
        <v>1397</v>
      </c>
      <c r="T812" s="19">
        <f t="shared" si="1006"/>
        <v>0.5</v>
      </c>
      <c r="V812" s="61">
        <f t="shared" si="1007"/>
        <v>44.96365248701197</v>
      </c>
      <c r="W812" s="21">
        <f t="shared" si="1008"/>
        <v>2.7752869515662293</v>
      </c>
      <c r="X812" s="21">
        <f t="shared" si="1009"/>
        <v>14.095291616501898</v>
      </c>
      <c r="Y812" s="21">
        <f t="shared" si="1010"/>
        <v>1.5612325369589055</v>
      </c>
      <c r="Z812" s="21">
        <f t="shared" si="1011"/>
        <v>7.8896868649356486</v>
      </c>
      <c r="AA812" s="21">
        <f t="shared" si="1012"/>
        <v>0.15577442275862424</v>
      </c>
      <c r="AB812" s="21">
        <f t="shared" si="1013"/>
        <v>5.8728447813099889</v>
      </c>
      <c r="AC812" s="21">
        <f t="shared" si="1014"/>
        <v>7.6025987135979474</v>
      </c>
      <c r="AD812" s="21">
        <f t="shared" si="1015"/>
        <v>3.6294578332640182</v>
      </c>
      <c r="AE812" s="21">
        <f t="shared" si="1016"/>
        <v>4.1474993220197334</v>
      </c>
      <c r="AF812" s="21">
        <f t="shared" si="1017"/>
        <v>0.73019333159987343</v>
      </c>
      <c r="AG812" s="21">
        <f t="shared" si="1018"/>
        <v>93.423518861524826</v>
      </c>
      <c r="AH812" s="21"/>
      <c r="AI812" s="61">
        <f t="shared" si="1019"/>
        <v>48.128836330451712</v>
      </c>
      <c r="AJ812" s="21">
        <f t="shared" si="1020"/>
        <v>2.9706512721703877</v>
      </c>
      <c r="AK812" s="21">
        <f t="shared" si="1021"/>
        <v>15.08751949002731</v>
      </c>
      <c r="AL812" s="21">
        <f t="shared" si="1022"/>
        <v>1.6711343738539883</v>
      </c>
      <c r="AM812" s="21">
        <f t="shared" si="1023"/>
        <v>8.4450756737497574</v>
      </c>
      <c r="AN812" s="21">
        <f t="shared" si="1024"/>
        <v>0.16674005074623427</v>
      </c>
      <c r="AO812" s="21">
        <f t="shared" si="1025"/>
        <v>6.2862594482390426</v>
      </c>
      <c r="AP812" s="21">
        <f t="shared" si="1026"/>
        <v>8.1377781593377456</v>
      </c>
      <c r="AQ812" s="21">
        <f t="shared" si="1027"/>
        <v>3.8849508961910444</v>
      </c>
      <c r="AR812" s="21">
        <f t="shared" si="1028"/>
        <v>4.4394595414108551</v>
      </c>
      <c r="AS812" s="21">
        <f t="shared" si="1029"/>
        <v>0.78159476382193238</v>
      </c>
      <c r="AT812" s="21">
        <f t="shared" si="1030"/>
        <v>99.999999999999986</v>
      </c>
      <c r="AU812" s="21"/>
      <c r="AV812" s="21">
        <f>AR812*'[1]diagram lines'!$G$39</f>
        <v>3.6852226995771038</v>
      </c>
      <c r="AW812" s="21">
        <f>AK812*'[1]diagram lines'!$G$40</f>
        <v>7.9853168081584318</v>
      </c>
      <c r="AX812" s="21">
        <f>AQ812*'[1]diagram lines'!$G$38</f>
        <v>2.8820594095976806</v>
      </c>
      <c r="AY812" s="21">
        <f>AP812*'[1]diagram lines'!$G$41</f>
        <v>5.8157252687221508</v>
      </c>
      <c r="AZ812" s="21">
        <f t="shared" si="1031"/>
        <v>8.3244104376018999</v>
      </c>
      <c r="BA812" s="21">
        <f t="shared" si="1032"/>
        <v>0.64486086170083645</v>
      </c>
      <c r="BB812" s="21">
        <f t="shared" si="1033"/>
        <v>1.2159241335167543</v>
      </c>
      <c r="BC812" s="86">
        <f t="shared" si="1034"/>
        <v>0.82241973198422502</v>
      </c>
      <c r="BX812" s="61">
        <f t="shared" si="1087"/>
        <v>0.77428981358189086</v>
      </c>
      <c r="BY812" s="21">
        <f t="shared" si="1088"/>
        <v>3.5945267901852783E-2</v>
      </c>
      <c r="BZ812" s="21">
        <f t="shared" si="1089"/>
        <v>0.14302637308748531</v>
      </c>
      <c r="CA812" s="21">
        <f t="shared" si="1090"/>
        <v>1.0114903876260253E-2</v>
      </c>
      <c r="CB812" s="21">
        <f t="shared" si="1091"/>
        <v>0.1136069450243563</v>
      </c>
      <c r="CC812" s="21">
        <f t="shared" si="1092"/>
        <v>2.2718353538201297E-3</v>
      </c>
      <c r="CD812" s="21">
        <f t="shared" si="1093"/>
        <v>0.1507701488833747</v>
      </c>
      <c r="CE812" s="21">
        <f t="shared" si="1094"/>
        <v>0.14025745363766048</v>
      </c>
      <c r="CF812" s="21">
        <f t="shared" si="1095"/>
        <v>6.0574802387481849E-2</v>
      </c>
      <c r="CG812" s="21">
        <f t="shared" si="1096"/>
        <v>4.5551985138004243E-2</v>
      </c>
      <c r="CH812" s="21">
        <f t="shared" si="1097"/>
        <v>5.3222186214281694E-3</v>
      </c>
      <c r="CI812" s="21">
        <f t="shared" si="1098"/>
        <v>0.18558029966703662</v>
      </c>
      <c r="CJ812" s="21">
        <f t="shared" si="1099"/>
        <v>1.6673120471606513</v>
      </c>
      <c r="CL812" s="68">
        <f t="shared" si="1100"/>
        <v>0.4643940616277964</v>
      </c>
      <c r="CM812" s="19">
        <f t="shared" si="1101"/>
        <v>2.1558812558852298E-2</v>
      </c>
      <c r="CN812" s="19">
        <f t="shared" si="1102"/>
        <v>8.5782606399954969E-2</v>
      </c>
      <c r="CO812" s="19">
        <f t="shared" si="1103"/>
        <v>6.0665931692183393E-3</v>
      </c>
      <c r="CP812" s="19">
        <f t="shared" si="1104"/>
        <v>6.8137782137316902E-2</v>
      </c>
      <c r="CQ812" s="19">
        <f t="shared" si="1105"/>
        <v>1.3625735852439568E-3</v>
      </c>
      <c r="CR812" s="19">
        <f t="shared" si="1106"/>
        <v>9.0427073408441264E-2</v>
      </c>
      <c r="CS812" s="19">
        <f t="shared" si="1107"/>
        <v>8.412189780342072E-2</v>
      </c>
      <c r="CT812" s="19">
        <f t="shared" si="1108"/>
        <v>3.633081311362063E-2</v>
      </c>
      <c r="CU812" s="19">
        <f t="shared" si="1109"/>
        <v>2.7320611768850939E-2</v>
      </c>
      <c r="CV812" s="19">
        <f t="shared" si="1110"/>
        <v>3.1920951033081301E-3</v>
      </c>
      <c r="CW812" s="19">
        <f t="shared" si="1111"/>
        <v>0.11130507932397571</v>
      </c>
      <c r="CX812" s="19">
        <f t="shared" si="1112"/>
        <v>1</v>
      </c>
      <c r="CZ812" s="68">
        <f t="shared" si="1113"/>
        <v>2.5805000000000001E-5</v>
      </c>
      <c r="DA812" s="19">
        <f t="shared" si="1114"/>
        <v>1.9296759999999999E-5</v>
      </c>
      <c r="DB812" s="19">
        <f t="shared" si="1115"/>
        <v>3.667E-5</v>
      </c>
      <c r="DC812" s="19">
        <f t="shared" si="1116"/>
        <v>4.0626159999999991E-5</v>
      </c>
      <c r="DD812" s="19">
        <f t="shared" si="1117"/>
        <v>1.2909079999999998E-5</v>
      </c>
      <c r="DE812" s="19">
        <f t="shared" si="1118"/>
        <v>1.2909079999999998E-5</v>
      </c>
      <c r="DF812" s="19">
        <f t="shared" si="1119"/>
        <v>1.1552479999999999E-5</v>
      </c>
      <c r="DG812" s="19">
        <f t="shared" si="1120"/>
        <v>1.6087759999999999E-5</v>
      </c>
      <c r="DH812" s="19">
        <f t="shared" si="1121"/>
        <v>2.5710319999999998E-5</v>
      </c>
      <c r="DI812" s="19">
        <f t="shared" si="1122"/>
        <v>3.9590919999999995E-5</v>
      </c>
      <c r="DJ812" s="19">
        <f t="shared" si="1123"/>
        <v>0</v>
      </c>
      <c r="DK812" s="19">
        <f t="shared" si="1124"/>
        <v>2.2084039999999997E-5</v>
      </c>
      <c r="DM812" s="68">
        <f t="shared" si="1125"/>
        <v>1081.2166333112964</v>
      </c>
      <c r="DN812" s="19">
        <f t="shared" si="1126"/>
        <v>89.243891057416974</v>
      </c>
      <c r="DO812" s="19">
        <f t="shared" si="1127"/>
        <v>238.51634983745319</v>
      </c>
      <c r="DP812" s="19">
        <f t="shared" si="1128"/>
        <v>23.846070196948883</v>
      </c>
      <c r="DQ812" s="19">
        <f t="shared" si="1129"/>
        <v>379.24465930695442</v>
      </c>
      <c r="DR812" s="19">
        <f t="shared" si="1130"/>
        <v>7.4878279580889027</v>
      </c>
      <c r="DS812" s="19">
        <f t="shared" si="1131"/>
        <v>315.44837631055697</v>
      </c>
      <c r="DT812" s="19">
        <f t="shared" si="1132"/>
        <v>293.23883678124457</v>
      </c>
      <c r="DU812" s="19">
        <f t="shared" si="1133"/>
        <v>87.597007929630706</v>
      </c>
      <c r="DV812" s="19">
        <f t="shared" si="1134"/>
        <v>65.004845268201876</v>
      </c>
      <c r="DX812" s="19">
        <f t="shared" si="1135"/>
        <v>90.822038423134643</v>
      </c>
      <c r="DZ812" s="68">
        <f t="shared" si="1136"/>
        <v>2671.666536380927</v>
      </c>
      <c r="EA812" s="21">
        <f t="shared" si="1137"/>
        <v>2.6716665363809269</v>
      </c>
      <c r="EB812" s="92">
        <f t="shared" si="1086"/>
        <v>1124</v>
      </c>
    </row>
    <row r="813" spans="1:132" x14ac:dyDescent="0.3">
      <c r="A813" s="19">
        <f>'A. Thermody. result (all suite)'!C769</f>
        <v>1122</v>
      </c>
      <c r="B813" s="19" t="s">
        <v>1450</v>
      </c>
      <c r="C813" s="24">
        <f>'A. Thermody. result (all suite)'!G769</f>
        <v>98.577955000000003</v>
      </c>
      <c r="D813" s="19">
        <f>'A. Thermody. result (all suite)'!D769</f>
        <v>5000</v>
      </c>
      <c r="E813" s="61">
        <f>'A. Thermody. result (all suite)'!I769</f>
        <v>46.616357999999998</v>
      </c>
      <c r="F813" s="21">
        <f>'A. Thermody. result (all suite)'!J769</f>
        <v>2.8041480000000001</v>
      </c>
      <c r="G813" s="21">
        <f>'A. Thermody. result (all suite)'!K769</f>
        <v>14.576446000000001</v>
      </c>
      <c r="H813" s="21">
        <f>'A. Thermody. result (all suite)'!L769</f>
        <v>1.60083</v>
      </c>
      <c r="I813" s="21">
        <f>'A. Thermody. result (all suite)'!M769</f>
        <v>8.1945390000000007</v>
      </c>
      <c r="J813" s="21">
        <f>'A. Thermody. result (all suite)'!N769</f>
        <v>0.16230800000000001</v>
      </c>
      <c r="K813" s="21">
        <f>'A. Thermody. result (all suite)'!O769</f>
        <v>6.0523230000000003</v>
      </c>
      <c r="L813" s="21">
        <f>'A. Thermody. result (all suite)'!P769</f>
        <v>7.76328</v>
      </c>
      <c r="M813" s="21">
        <f>'A. Thermody. result (all suite)'!Q769</f>
        <v>3.7796029999999998</v>
      </c>
      <c r="N813" s="21">
        <f>'A. Thermody. result (all suite)'!R769</f>
        <v>4.321453</v>
      </c>
      <c r="O813" s="21">
        <f>'A. Thermody. result (all suite)'!S769</f>
        <v>0.76081900000000002</v>
      </c>
      <c r="P813" s="21">
        <f>'A. Thermody. result (all suite)'!T769</f>
        <v>3.367893</v>
      </c>
      <c r="Q813" s="21">
        <f t="shared" si="1004"/>
        <v>99.999999999999986</v>
      </c>
      <c r="S813" s="19">
        <f t="shared" si="1005"/>
        <v>1395</v>
      </c>
      <c r="T813" s="19">
        <f t="shared" si="1006"/>
        <v>0.5</v>
      </c>
      <c r="V813" s="61">
        <f t="shared" si="1007"/>
        <v>45.046368942063062</v>
      </c>
      <c r="W813" s="21">
        <f t="shared" si="1008"/>
        <v>2.7097072957983599</v>
      </c>
      <c r="X813" s="21">
        <f t="shared" si="1009"/>
        <v>14.085526895517221</v>
      </c>
      <c r="Y813" s="21">
        <f t="shared" si="1010"/>
        <v>1.5469157584880999</v>
      </c>
      <c r="Z813" s="21">
        <f t="shared" si="1011"/>
        <v>7.9185556946367308</v>
      </c>
      <c r="AA813" s="21">
        <f t="shared" si="1012"/>
        <v>0.15684164022956001</v>
      </c>
      <c r="AB813" s="21">
        <f t="shared" si="1013"/>
        <v>5.8484872373456103</v>
      </c>
      <c r="AC813" s="21">
        <f t="shared" si="1014"/>
        <v>7.5018210363096003</v>
      </c>
      <c r="AD813" s="21">
        <f t="shared" si="1015"/>
        <v>3.6523100151352099</v>
      </c>
      <c r="AE813" s="21">
        <f t="shared" si="1016"/>
        <v>4.1759110869147102</v>
      </c>
      <c r="AF813" s="21">
        <f t="shared" si="1017"/>
        <v>0.73519543015633004</v>
      </c>
      <c r="AG813" s="21">
        <f t="shared" si="1018"/>
        <v>93.377641032594482</v>
      </c>
      <c r="AH813" s="21"/>
      <c r="AI813" s="61">
        <f t="shared" si="1019"/>
        <v>48.241065466988118</v>
      </c>
      <c r="AJ813" s="21">
        <f t="shared" si="1020"/>
        <v>2.9018802208255687</v>
      </c>
      <c r="AK813" s="21">
        <f t="shared" si="1021"/>
        <v>15.08447497683146</v>
      </c>
      <c r="AL813" s="21">
        <f t="shared" si="1022"/>
        <v>1.6566233001625434</v>
      </c>
      <c r="AM813" s="21">
        <f t="shared" si="1023"/>
        <v>8.4801410777475876</v>
      </c>
      <c r="AN813" s="21">
        <f t="shared" si="1024"/>
        <v>0.16796487734661525</v>
      </c>
      <c r="AO813" s="21">
        <f t="shared" si="1025"/>
        <v>6.2632629960143591</v>
      </c>
      <c r="AP813" s="21">
        <f t="shared" si="1026"/>
        <v>8.0338515230760734</v>
      </c>
      <c r="AQ813" s="21">
        <f t="shared" si="1027"/>
        <v>3.9113324932467841</v>
      </c>
      <c r="AR813" s="21">
        <f t="shared" si="1028"/>
        <v>4.4720674464854637</v>
      </c>
      <c r="AS813" s="21">
        <f t="shared" si="1029"/>
        <v>0.78733562127544221</v>
      </c>
      <c r="AT813" s="21">
        <f t="shared" si="1030"/>
        <v>100.00000000000004</v>
      </c>
      <c r="AU813" s="21"/>
      <c r="AV813" s="21">
        <f>AR813*'[1]diagram lines'!$G$39</f>
        <v>3.7122907223500774</v>
      </c>
      <c r="AW813" s="21">
        <f>AK813*'[1]diagram lines'!$G$40</f>
        <v>7.9837054496835318</v>
      </c>
      <c r="AX813" s="21">
        <f>AQ813*'[1]diagram lines'!$G$38</f>
        <v>2.9016306556871112</v>
      </c>
      <c r="AY813" s="21">
        <f>AP813*'[1]diagram lines'!$G$41</f>
        <v>5.741453304954403</v>
      </c>
      <c r="AZ813" s="21">
        <f t="shared" si="1031"/>
        <v>8.3833999397322483</v>
      </c>
      <c r="BA813" s="21">
        <f t="shared" si="1032"/>
        <v>0.6461726701557583</v>
      </c>
      <c r="BB813" s="21">
        <f t="shared" si="1033"/>
        <v>1.2071061921290716</v>
      </c>
      <c r="BC813" s="86">
        <f t="shared" si="1034"/>
        <v>0.82842752901152683</v>
      </c>
      <c r="BX813" s="61">
        <f t="shared" si="1087"/>
        <v>0.77590476031957389</v>
      </c>
      <c r="BY813" s="21">
        <f t="shared" si="1088"/>
        <v>3.5104506760140215E-2</v>
      </c>
      <c r="BZ813" s="21">
        <f t="shared" si="1089"/>
        <v>0.14296239701843863</v>
      </c>
      <c r="CA813" s="21">
        <f t="shared" si="1090"/>
        <v>1.0024610182228067E-2</v>
      </c>
      <c r="CB813" s="21">
        <f t="shared" si="1091"/>
        <v>0.11405064718162841</v>
      </c>
      <c r="CC813" s="21">
        <f t="shared" si="1092"/>
        <v>2.2879616577389343E-3</v>
      </c>
      <c r="CD813" s="21">
        <f t="shared" si="1093"/>
        <v>0.15018171215880896</v>
      </c>
      <c r="CE813" s="21">
        <f t="shared" si="1094"/>
        <v>0.13843223965763196</v>
      </c>
      <c r="CF813" s="21">
        <f t="shared" si="1095"/>
        <v>6.0971172769801574E-2</v>
      </c>
      <c r="CG813" s="21">
        <f t="shared" si="1096"/>
        <v>4.5875297239915069E-2</v>
      </c>
      <c r="CH813" s="21">
        <f t="shared" si="1097"/>
        <v>5.3599940821732524E-3</v>
      </c>
      <c r="CI813" s="21">
        <f t="shared" si="1098"/>
        <v>0.1868975027746948</v>
      </c>
      <c r="CJ813" s="21">
        <f t="shared" si="1099"/>
        <v>1.6680528018027738</v>
      </c>
      <c r="CL813" s="68">
        <f t="shared" si="1100"/>
        <v>0.46515599475088731</v>
      </c>
      <c r="CM813" s="19">
        <f t="shared" si="1101"/>
        <v>2.1045201160419188E-2</v>
      </c>
      <c r="CN813" s="19">
        <f t="shared" si="1102"/>
        <v>8.57061580208551E-2</v>
      </c>
      <c r="CO813" s="19">
        <f t="shared" si="1103"/>
        <v>6.0097678990699904E-3</v>
      </c>
      <c r="CP813" s="19">
        <f t="shared" si="1104"/>
        <v>6.8373523343125839E-2</v>
      </c>
      <c r="CQ813" s="19">
        <f t="shared" si="1105"/>
        <v>1.3716362307393294E-3</v>
      </c>
      <c r="CR813" s="19">
        <f t="shared" si="1106"/>
        <v>9.0034147598024333E-2</v>
      </c>
      <c r="CS813" s="19">
        <f t="shared" si="1107"/>
        <v>8.2990322313549775E-2</v>
      </c>
      <c r="CT813" s="19">
        <f t="shared" si="1108"/>
        <v>3.6552303802317311E-2</v>
      </c>
      <c r="CU813" s="19">
        <f t="shared" si="1109"/>
        <v>2.7502305197014527E-2</v>
      </c>
      <c r="CV813" s="19">
        <f t="shared" si="1110"/>
        <v>3.2133239885334302E-3</v>
      </c>
      <c r="CW813" s="19">
        <f t="shared" si="1111"/>
        <v>0.11204531569546386</v>
      </c>
      <c r="CX813" s="19">
        <f t="shared" si="1112"/>
        <v>1.0000000000000002</v>
      </c>
      <c r="CZ813" s="68">
        <f t="shared" si="1113"/>
        <v>2.5805000000000001E-5</v>
      </c>
      <c r="DA813" s="19">
        <f t="shared" si="1114"/>
        <v>1.9282279999999995E-5</v>
      </c>
      <c r="DB813" s="19">
        <f t="shared" si="1115"/>
        <v>3.667E-5</v>
      </c>
      <c r="DC813" s="19">
        <f t="shared" si="1116"/>
        <v>4.0607979999999993E-5</v>
      </c>
      <c r="DD813" s="19">
        <f t="shared" si="1117"/>
        <v>1.2903239999999998E-5</v>
      </c>
      <c r="DE813" s="19">
        <f t="shared" si="1118"/>
        <v>1.2903239999999998E-5</v>
      </c>
      <c r="DF813" s="19">
        <f t="shared" si="1119"/>
        <v>1.1545939999999998E-5</v>
      </c>
      <c r="DG813" s="19">
        <f t="shared" si="1120"/>
        <v>1.6080279999999998E-5</v>
      </c>
      <c r="DH813" s="19">
        <f t="shared" si="1121"/>
        <v>2.5694959999999998E-5</v>
      </c>
      <c r="DI813" s="19">
        <f t="shared" si="1122"/>
        <v>3.9566759999999992E-5</v>
      </c>
      <c r="DJ813" s="19">
        <f t="shared" si="1123"/>
        <v>0</v>
      </c>
      <c r="DK813" s="19">
        <f t="shared" si="1124"/>
        <v>2.2065119999999998E-5</v>
      </c>
      <c r="DM813" s="68">
        <f t="shared" si="1125"/>
        <v>1082.9905896002056</v>
      </c>
      <c r="DN813" s="19">
        <f t="shared" si="1126"/>
        <v>87.183189368388241</v>
      </c>
      <c r="DO813" s="19">
        <f t="shared" si="1127"/>
        <v>238.30378706862248</v>
      </c>
      <c r="DP813" s="19">
        <f t="shared" si="1128"/>
        <v>23.633281827918722</v>
      </c>
      <c r="DQ813" s="19">
        <f t="shared" si="1129"/>
        <v>380.72899924387917</v>
      </c>
      <c r="DR813" s="19">
        <f t="shared" si="1130"/>
        <v>7.5410419560240713</v>
      </c>
      <c r="DS813" s="19">
        <f t="shared" si="1131"/>
        <v>314.25558665646804</v>
      </c>
      <c r="DT813" s="19">
        <f t="shared" si="1132"/>
        <v>289.42887035200079</v>
      </c>
      <c r="DU813" s="19">
        <f t="shared" si="1133"/>
        <v>88.183726018863254</v>
      </c>
      <c r="DV813" s="19">
        <f t="shared" si="1134"/>
        <v>65.477111331803997</v>
      </c>
      <c r="DX813" s="19">
        <f t="shared" si="1135"/>
        <v>91.504446331234959</v>
      </c>
      <c r="DZ813" s="68">
        <f t="shared" si="1136"/>
        <v>2669.2306297554087</v>
      </c>
      <c r="EA813" s="21">
        <f t="shared" si="1137"/>
        <v>2.6692306297554085</v>
      </c>
      <c r="EB813" s="92">
        <f t="shared" si="1086"/>
        <v>1122</v>
      </c>
    </row>
    <row r="814" spans="1:132" x14ac:dyDescent="0.3">
      <c r="A814" s="19">
        <f>'A. Thermody. result (all suite)'!C770</f>
        <v>1120</v>
      </c>
      <c r="B814" s="19" t="s">
        <v>1450</v>
      </c>
      <c r="C814" s="24">
        <f>'A. Thermody. result (all suite)'!G770</f>
        <v>97.899872999999999</v>
      </c>
      <c r="D814" s="19">
        <f>'A. Thermody. result (all suite)'!D770</f>
        <v>5000</v>
      </c>
      <c r="E814" s="61">
        <f>'A. Thermody. result (all suite)'!I770</f>
        <v>46.711137000000001</v>
      </c>
      <c r="F814" s="21">
        <f>'A. Thermody. result (all suite)'!J770</f>
        <v>2.7384810000000002</v>
      </c>
      <c r="G814" s="21">
        <f>'A. Thermody. result (all suite)'!K770</f>
        <v>14.570421</v>
      </c>
      <c r="H814" s="21">
        <f>'A. Thermody. result (all suite)'!L770</f>
        <v>1.58673</v>
      </c>
      <c r="I814" s="21">
        <f>'A. Thermody. result (all suite)'!M770</f>
        <v>8.2256660000000004</v>
      </c>
      <c r="J814" s="21">
        <f>'A. Thermody. result (all suite)'!N770</f>
        <v>0.16343199999999999</v>
      </c>
      <c r="K814" s="21">
        <f>'A. Thermody. result (all suite)'!O770</f>
        <v>6.0288469999999998</v>
      </c>
      <c r="L814" s="21">
        <f>'A. Thermody. result (all suite)'!P770</f>
        <v>7.6628639999999999</v>
      </c>
      <c r="M814" s="21">
        <f>'A. Thermody. result (all suite)'!Q770</f>
        <v>3.803728</v>
      </c>
      <c r="N814" s="21">
        <f>'A. Thermody. result (all suite)'!R770</f>
        <v>4.3513849999999996</v>
      </c>
      <c r="O814" s="21">
        <f>'A. Thermody. result (all suite)'!S770</f>
        <v>0.76608900000000002</v>
      </c>
      <c r="P814" s="21">
        <f>'A. Thermody. result (all suite)'!T770</f>
        <v>3.3912200000000001</v>
      </c>
      <c r="Q814" s="21">
        <f t="shared" si="1004"/>
        <v>100</v>
      </c>
      <c r="S814" s="19">
        <f t="shared" si="1005"/>
        <v>1393</v>
      </c>
      <c r="T814" s="19">
        <f t="shared" si="1006"/>
        <v>0.5</v>
      </c>
      <c r="V814" s="61">
        <f t="shared" si="1007"/>
        <v>45.127059579828604</v>
      </c>
      <c r="W814" s="21">
        <f t="shared" si="1008"/>
        <v>2.6456130846318002</v>
      </c>
      <c r="X814" s="21">
        <f t="shared" si="1009"/>
        <v>14.076305968963799</v>
      </c>
      <c r="Y814" s="21">
        <f t="shared" si="1010"/>
        <v>1.5329204948940001</v>
      </c>
      <c r="Z814" s="21">
        <f t="shared" si="1011"/>
        <v>7.9467155694748</v>
      </c>
      <c r="AA814" s="21">
        <f t="shared" si="1012"/>
        <v>0.1578896613296</v>
      </c>
      <c r="AB814" s="21">
        <f t="shared" si="1013"/>
        <v>5.8243955347665999</v>
      </c>
      <c r="AC814" s="21">
        <f t="shared" si="1014"/>
        <v>7.4029994234591996</v>
      </c>
      <c r="AD814" s="21">
        <f t="shared" si="1015"/>
        <v>3.6747352153184001</v>
      </c>
      <c r="AE814" s="21">
        <f t="shared" si="1016"/>
        <v>4.2038199616029992</v>
      </c>
      <c r="AF814" s="21">
        <f t="shared" si="1017"/>
        <v>0.74010923661419992</v>
      </c>
      <c r="AG814" s="21">
        <f t="shared" si="1018"/>
        <v>93.332563730884004</v>
      </c>
      <c r="AH814" s="21"/>
      <c r="AI814" s="61">
        <f t="shared" si="1019"/>
        <v>48.350819666701099</v>
      </c>
      <c r="AJ814" s="21">
        <f t="shared" si="1020"/>
        <v>2.8346088212686258</v>
      </c>
      <c r="AK814" s="21">
        <f t="shared" si="1021"/>
        <v>15.081880756593758</v>
      </c>
      <c r="AL814" s="21">
        <f t="shared" si="1022"/>
        <v>1.6424283589959421</v>
      </c>
      <c r="AM814" s="21">
        <f t="shared" si="1023"/>
        <v>8.514408317753313</v>
      </c>
      <c r="AN814" s="21">
        <f t="shared" si="1024"/>
        <v>0.16916888920448017</v>
      </c>
      <c r="AO814" s="21">
        <f t="shared" si="1025"/>
        <v>6.2404752445895699</v>
      </c>
      <c r="AP814" s="21">
        <f t="shared" si="1026"/>
        <v>7.9318505005445665</v>
      </c>
      <c r="AQ814" s="21">
        <f t="shared" si="1027"/>
        <v>3.9372487676585912</v>
      </c>
      <c r="AR814" s="21">
        <f t="shared" si="1028"/>
        <v>4.5041299558901366</v>
      </c>
      <c r="AS814" s="21">
        <f t="shared" si="1029"/>
        <v>0.79298072079991067</v>
      </c>
      <c r="AT814" s="21">
        <f t="shared" si="1030"/>
        <v>100</v>
      </c>
      <c r="AU814" s="21"/>
      <c r="AV814" s="21">
        <f>AR814*'[1]diagram lines'!$G$39</f>
        <v>3.7389060088193746</v>
      </c>
      <c r="AW814" s="21">
        <f>AK814*'[1]diagram lines'!$G$40</f>
        <v>7.982332416132067</v>
      </c>
      <c r="AX814" s="21">
        <f>AQ814*'[1]diagram lines'!$G$38</f>
        <v>2.9208567011445954</v>
      </c>
      <c r="AY814" s="21">
        <f>AP814*'[1]diagram lines'!$G$41</f>
        <v>5.6685574957351141</v>
      </c>
      <c r="AZ814" s="21">
        <f t="shared" si="1031"/>
        <v>8.441378723548727</v>
      </c>
      <c r="BA814" s="21">
        <f t="shared" si="1032"/>
        <v>0.64747932264462349</v>
      </c>
      <c r="BB814" s="21">
        <f t="shared" si="1033"/>
        <v>1.1985911155947555</v>
      </c>
      <c r="BC814" s="86">
        <f t="shared" si="1034"/>
        <v>0.83431287533262566</v>
      </c>
      <c r="BX814" s="61">
        <f t="shared" si="1087"/>
        <v>0.77748230692410125</v>
      </c>
      <c r="BY814" s="21">
        <f t="shared" si="1088"/>
        <v>3.4282436154231349E-2</v>
      </c>
      <c r="BZ814" s="21">
        <f t="shared" si="1089"/>
        <v>0.14290330521773245</v>
      </c>
      <c r="CA814" s="21">
        <f t="shared" si="1090"/>
        <v>9.9363141085853837E-3</v>
      </c>
      <c r="CB814" s="21">
        <f t="shared" si="1091"/>
        <v>0.11448386917188588</v>
      </c>
      <c r="CC814" s="21">
        <f t="shared" si="1092"/>
        <v>2.30380603326755E-3</v>
      </c>
      <c r="CD814" s="21">
        <f t="shared" si="1093"/>
        <v>0.14959918114143922</v>
      </c>
      <c r="CE814" s="21">
        <f t="shared" si="1094"/>
        <v>0.13664165477888732</v>
      </c>
      <c r="CF814" s="21">
        <f t="shared" si="1095"/>
        <v>6.1360348443297304E-2</v>
      </c>
      <c r="CG814" s="21">
        <f t="shared" si="1096"/>
        <v>4.6193046709129507E-2</v>
      </c>
      <c r="CH814" s="21">
        <f t="shared" si="1097"/>
        <v>5.3971213999887283E-3</v>
      </c>
      <c r="CI814" s="21">
        <f t="shared" si="1098"/>
        <v>0.18819200887902332</v>
      </c>
      <c r="CJ814" s="21">
        <f t="shared" si="1099"/>
        <v>1.6687753989615697</v>
      </c>
      <c r="CL814" s="68">
        <f t="shared" si="1100"/>
        <v>0.46589990924357216</v>
      </c>
      <c r="CM814" s="19">
        <f t="shared" si="1101"/>
        <v>2.0543469286258841E-2</v>
      </c>
      <c r="CN814" s="19">
        <f t="shared" si="1102"/>
        <v>8.5633636082277476E-2</v>
      </c>
      <c r="CO814" s="19">
        <f t="shared" si="1103"/>
        <v>5.9542549073820618E-3</v>
      </c>
      <c r="CP814" s="19">
        <f t="shared" si="1104"/>
        <v>6.8603521626173211E-2</v>
      </c>
      <c r="CQ814" s="19">
        <f t="shared" si="1105"/>
        <v>1.3805369103002964E-3</v>
      </c>
      <c r="CR814" s="19">
        <f t="shared" si="1106"/>
        <v>8.9646084928223679E-2</v>
      </c>
      <c r="CS814" s="19">
        <f t="shared" si="1107"/>
        <v>8.1881393304284955E-2</v>
      </c>
      <c r="CT814" s="19">
        <f t="shared" si="1108"/>
        <v>3.6769686610600844E-2</v>
      </c>
      <c r="CU814" s="19">
        <f t="shared" si="1109"/>
        <v>2.7680805180777531E-2</v>
      </c>
      <c r="CV814" s="19">
        <f t="shared" si="1110"/>
        <v>3.2341808270586921E-3</v>
      </c>
      <c r="CW814" s="19">
        <f t="shared" si="1111"/>
        <v>0.11277252109309001</v>
      </c>
      <c r="CX814" s="19">
        <f t="shared" si="1112"/>
        <v>0.99999999999999978</v>
      </c>
      <c r="CZ814" s="68">
        <f t="shared" si="1113"/>
        <v>2.5805000000000001E-5</v>
      </c>
      <c r="DA814" s="19">
        <f t="shared" si="1114"/>
        <v>1.9267799999999999E-5</v>
      </c>
      <c r="DB814" s="19">
        <f t="shared" si="1115"/>
        <v>3.667E-5</v>
      </c>
      <c r="DC814" s="19">
        <f t="shared" si="1116"/>
        <v>4.0589799999999995E-5</v>
      </c>
      <c r="DD814" s="19">
        <f t="shared" si="1117"/>
        <v>1.2897399999999998E-5</v>
      </c>
      <c r="DE814" s="19">
        <f t="shared" si="1118"/>
        <v>1.2897399999999998E-5</v>
      </c>
      <c r="DF814" s="19">
        <f t="shared" si="1119"/>
        <v>1.1539399999999998E-5</v>
      </c>
      <c r="DG814" s="19">
        <f t="shared" si="1120"/>
        <v>1.60728E-5</v>
      </c>
      <c r="DH814" s="19">
        <f t="shared" si="1121"/>
        <v>2.5679600000000001E-5</v>
      </c>
      <c r="DI814" s="19">
        <f t="shared" si="1122"/>
        <v>3.954259999999999E-5</v>
      </c>
      <c r="DJ814" s="19">
        <f t="shared" si="1123"/>
        <v>0</v>
      </c>
      <c r="DK814" s="19">
        <f t="shared" si="1124"/>
        <v>2.2046199999999996E-5</v>
      </c>
      <c r="DM814" s="68">
        <f t="shared" si="1125"/>
        <v>1084.7225943558929</v>
      </c>
      <c r="DN814" s="19">
        <f t="shared" si="1126"/>
        <v>85.168640248827373</v>
      </c>
      <c r="DO814" s="19">
        <f t="shared" si="1127"/>
        <v>238.10214166754869</v>
      </c>
      <c r="DP814" s="19">
        <f t="shared" si="1128"/>
        <v>23.425465662798079</v>
      </c>
      <c r="DQ814" s="19">
        <f t="shared" si="1129"/>
        <v>382.18269021977653</v>
      </c>
      <c r="DR814" s="19">
        <f t="shared" si="1130"/>
        <v>7.5934132783896793</v>
      </c>
      <c r="DS814" s="19">
        <f t="shared" si="1131"/>
        <v>313.07842891375759</v>
      </c>
      <c r="DT814" s="19">
        <f t="shared" si="1132"/>
        <v>285.69437412923077</v>
      </c>
      <c r="DU814" s="19">
        <f t="shared" si="1133"/>
        <v>88.761229652765095</v>
      </c>
      <c r="DV814" s="19">
        <f t="shared" si="1134"/>
        <v>65.942346937966747</v>
      </c>
      <c r="DX814" s="19">
        <f t="shared" si="1135"/>
        <v>92.177374336506176</v>
      </c>
      <c r="DZ814" s="68">
        <f t="shared" si="1136"/>
        <v>2666.8486994034597</v>
      </c>
      <c r="EA814" s="21">
        <f t="shared" si="1137"/>
        <v>2.6668486994034599</v>
      </c>
      <c r="EB814" s="92">
        <f t="shared" si="1086"/>
        <v>1120</v>
      </c>
    </row>
    <row r="815" spans="1:132" x14ac:dyDescent="0.3">
      <c r="A815" s="19">
        <f>'A. Thermody. result (all suite)'!C771</f>
        <v>1118</v>
      </c>
      <c r="B815" s="19" t="s">
        <v>1450</v>
      </c>
      <c r="C815" s="24">
        <f>'A. Thermody. result (all suite)'!G771</f>
        <v>97.242440000000002</v>
      </c>
      <c r="D815" s="19">
        <f>'A. Thermody. result (all suite)'!D771</f>
        <v>5000</v>
      </c>
      <c r="E815" s="61">
        <f>'A. Thermody. result (all suite)'!I771</f>
        <v>46.803711</v>
      </c>
      <c r="F815" s="21">
        <f>'A. Thermody. result (all suite)'!J771</f>
        <v>2.6742819999999998</v>
      </c>
      <c r="G815" s="21">
        <f>'A. Thermody. result (all suite)'!K771</f>
        <v>14.564888</v>
      </c>
      <c r="H815" s="21">
        <f>'A. Thermody. result (all suite)'!L771</f>
        <v>1.57294</v>
      </c>
      <c r="I815" s="21">
        <f>'A. Thermody. result (all suite)'!M771</f>
        <v>8.2560570000000002</v>
      </c>
      <c r="J815" s="21">
        <f>'A. Thermody. result (all suite)'!N771</f>
        <v>0.16453699999999999</v>
      </c>
      <c r="K815" s="21">
        <f>'A. Thermody. result (all suite)'!O771</f>
        <v>6.0056019999999997</v>
      </c>
      <c r="L815" s="21">
        <f>'A. Thermody. result (all suite)'!P771</f>
        <v>7.5643469999999997</v>
      </c>
      <c r="M815" s="21">
        <f>'A. Thermody. result (all suite)'!Q771</f>
        <v>3.8274159999999999</v>
      </c>
      <c r="N815" s="21">
        <f>'A. Thermody. result (all suite)'!R771</f>
        <v>4.3808030000000002</v>
      </c>
      <c r="O815" s="21">
        <f>'A. Thermody. result (all suite)'!S771</f>
        <v>0.77126799999999995</v>
      </c>
      <c r="P815" s="21">
        <f>'A. Thermody. result (all suite)'!T771</f>
        <v>3.4141469999999998</v>
      </c>
      <c r="Q815" s="21">
        <f t="shared" si="1004"/>
        <v>99.999997999999991</v>
      </c>
      <c r="S815" s="19">
        <f t="shared" si="1005"/>
        <v>1391</v>
      </c>
      <c r="T815" s="19">
        <f t="shared" si="1006"/>
        <v>0.5</v>
      </c>
      <c r="V815" s="61">
        <f t="shared" si="1007"/>
        <v>45.205763473045877</v>
      </c>
      <c r="W815" s="21">
        <f t="shared" si="1008"/>
        <v>2.5829780794993815</v>
      </c>
      <c r="X815" s="21">
        <f t="shared" si="1009"/>
        <v>14.067621303349306</v>
      </c>
      <c r="Y815" s="21">
        <f t="shared" si="1010"/>
        <v>1.5192375151041502</v>
      </c>
      <c r="Z815" s="21">
        <f t="shared" si="1011"/>
        <v>7.9741830719787323</v>
      </c>
      <c r="AA815" s="21">
        <f t="shared" si="1012"/>
        <v>0.15891946483825928</v>
      </c>
      <c r="AB815" s="21">
        <f t="shared" si="1013"/>
        <v>5.8005619153842574</v>
      </c>
      <c r="AC815" s="21">
        <f t="shared" si="1014"/>
        <v>7.3060890686647504</v>
      </c>
      <c r="AD815" s="21">
        <f t="shared" si="1015"/>
        <v>3.6967423888450077</v>
      </c>
      <c r="AE815" s="21">
        <f t="shared" si="1016"/>
        <v>4.2312359428082491</v>
      </c>
      <c r="AF815" s="21">
        <f t="shared" si="1017"/>
        <v>0.74493577618939544</v>
      </c>
      <c r="AG815" s="21">
        <f t="shared" si="1018"/>
        <v>93.288267999707386</v>
      </c>
      <c r="AH815" s="21"/>
      <c r="AI815" s="61">
        <f t="shared" si="1019"/>
        <v>48.458144247235545</v>
      </c>
      <c r="AJ815" s="21">
        <f t="shared" si="1020"/>
        <v>2.7688134155384718</v>
      </c>
      <c r="AK815" s="21">
        <f t="shared" si="1021"/>
        <v>15.079732537636385</v>
      </c>
      <c r="AL815" s="21">
        <f t="shared" si="1022"/>
        <v>1.628540809771402</v>
      </c>
      <c r="AM815" s="21">
        <f t="shared" si="1023"/>
        <v>8.54789486712707</v>
      </c>
      <c r="AN815" s="21">
        <f t="shared" si="1024"/>
        <v>0.17035310896623973</v>
      </c>
      <c r="AO815" s="21">
        <f t="shared" si="1025"/>
        <v>6.2178900302902527</v>
      </c>
      <c r="AP815" s="21">
        <f t="shared" si="1026"/>
        <v>7.8317340704488885</v>
      </c>
      <c r="AQ815" s="21">
        <f t="shared" si="1027"/>
        <v>3.9627087822625273</v>
      </c>
      <c r="AR815" s="21">
        <f t="shared" si="1028"/>
        <v>4.5356570912234337</v>
      </c>
      <c r="AS815" s="21">
        <f t="shared" si="1029"/>
        <v>0.79853103949977078</v>
      </c>
      <c r="AT815" s="21">
        <f t="shared" si="1030"/>
        <v>99.999999999999972</v>
      </c>
      <c r="AU815" s="21"/>
      <c r="AV815" s="21">
        <f>AR815*'[1]diagram lines'!$G$39</f>
        <v>3.7650768779756643</v>
      </c>
      <c r="AW815" s="21">
        <f>AK815*'[1]diagram lines'!$G$40</f>
        <v>7.981195436063258</v>
      </c>
      <c r="AX815" s="21">
        <f>AQ815*'[1]diagram lines'!$G$38</f>
        <v>2.9397442692550988</v>
      </c>
      <c r="AY815" s="21">
        <f>AP815*'[1]diagram lines'!$G$41</f>
        <v>5.5970085248832131</v>
      </c>
      <c r="AZ815" s="21">
        <f t="shared" si="1031"/>
        <v>8.4983658734859606</v>
      </c>
      <c r="BA815" s="21">
        <f t="shared" si="1032"/>
        <v>0.64878116904473038</v>
      </c>
      <c r="BB815" s="21">
        <f t="shared" si="1033"/>
        <v>1.1903666422719814</v>
      </c>
      <c r="BC815" s="86">
        <f t="shared" si="1034"/>
        <v>0.8400773043264721</v>
      </c>
      <c r="BX815" s="61">
        <f t="shared" si="1087"/>
        <v>0.77902315246338216</v>
      </c>
      <c r="BY815" s="21">
        <f t="shared" si="1088"/>
        <v>3.3478743114672006E-2</v>
      </c>
      <c r="BZ815" s="21">
        <f t="shared" si="1089"/>
        <v>0.14284903883876029</v>
      </c>
      <c r="CA815" s="21">
        <f t="shared" si="1090"/>
        <v>9.849959296136265E-3</v>
      </c>
      <c r="CB815" s="21">
        <f t="shared" si="1091"/>
        <v>0.11490684759916493</v>
      </c>
      <c r="CC815" s="21">
        <f t="shared" si="1092"/>
        <v>2.3193825768254863E-3</v>
      </c>
      <c r="CD815" s="21">
        <f t="shared" si="1093"/>
        <v>0.14902238213399505</v>
      </c>
      <c r="CE815" s="21">
        <f t="shared" si="1094"/>
        <v>0.13488493223965764</v>
      </c>
      <c r="CF815" s="21">
        <f t="shared" si="1095"/>
        <v>6.1742474592676233E-2</v>
      </c>
      <c r="CG815" s="21">
        <f t="shared" si="1096"/>
        <v>4.6505339702760086E-2</v>
      </c>
      <c r="CH815" s="21">
        <f t="shared" si="1097"/>
        <v>5.4336076199064422E-3</v>
      </c>
      <c r="CI815" s="21">
        <f t="shared" si="1098"/>
        <v>0.18946431742508324</v>
      </c>
      <c r="CJ815" s="21">
        <f t="shared" si="1099"/>
        <v>1.6694801776030201</v>
      </c>
      <c r="CL815" s="68">
        <f t="shared" si="1100"/>
        <v>0.46662617676711543</v>
      </c>
      <c r="CM815" s="19">
        <f t="shared" si="1101"/>
        <v>2.0053393603474579E-2</v>
      </c>
      <c r="CN815" s="19">
        <f t="shared" si="1102"/>
        <v>8.5564980498215815E-2</v>
      </c>
      <c r="CO815" s="19">
        <f t="shared" si="1103"/>
        <v>5.9000157224259374E-3</v>
      </c>
      <c r="CP815" s="19">
        <f t="shared" si="1104"/>
        <v>6.8827919696623219E-2</v>
      </c>
      <c r="CQ815" s="19">
        <f t="shared" si="1105"/>
        <v>1.3892842861755765E-3</v>
      </c>
      <c r="CR815" s="19">
        <f t="shared" si="1106"/>
        <v>8.9262744256092957E-2</v>
      </c>
      <c r="CS815" s="19">
        <f t="shared" si="1107"/>
        <v>8.0794569500861391E-2</v>
      </c>
      <c r="CT815" s="19">
        <f t="shared" si="1108"/>
        <v>3.6983053420450829E-2</v>
      </c>
      <c r="CU815" s="19">
        <f t="shared" si="1109"/>
        <v>2.7856179622049053E-2</v>
      </c>
      <c r="CV815" s="19">
        <f t="shared" si="1110"/>
        <v>3.2546703415837026E-3</v>
      </c>
      <c r="CW815" s="19">
        <f t="shared" si="1111"/>
        <v>0.1134870122849313</v>
      </c>
      <c r="CX815" s="19">
        <f t="shared" si="1112"/>
        <v>0.99999999999999967</v>
      </c>
      <c r="CZ815" s="68">
        <f t="shared" si="1113"/>
        <v>2.5805000000000001E-5</v>
      </c>
      <c r="DA815" s="19">
        <f t="shared" si="1114"/>
        <v>1.9253319999999995E-5</v>
      </c>
      <c r="DB815" s="19">
        <f t="shared" si="1115"/>
        <v>3.667E-5</v>
      </c>
      <c r="DC815" s="19">
        <f t="shared" si="1116"/>
        <v>4.0571619999999991E-5</v>
      </c>
      <c r="DD815" s="19">
        <f t="shared" si="1117"/>
        <v>1.2891559999999998E-5</v>
      </c>
      <c r="DE815" s="19">
        <f t="shared" si="1118"/>
        <v>1.2891559999999998E-5</v>
      </c>
      <c r="DF815" s="19">
        <f t="shared" si="1119"/>
        <v>1.1532859999999998E-5</v>
      </c>
      <c r="DG815" s="19">
        <f t="shared" si="1120"/>
        <v>1.6065319999999998E-5</v>
      </c>
      <c r="DH815" s="19">
        <f t="shared" si="1121"/>
        <v>2.566424E-5</v>
      </c>
      <c r="DI815" s="19">
        <f t="shared" si="1122"/>
        <v>3.9518439999999994E-5</v>
      </c>
      <c r="DJ815" s="19">
        <f t="shared" si="1123"/>
        <v>0</v>
      </c>
      <c r="DK815" s="19">
        <f t="shared" si="1124"/>
        <v>2.2027279999999997E-5</v>
      </c>
      <c r="DM815" s="68">
        <f t="shared" si="1125"/>
        <v>1086.4135128916216</v>
      </c>
      <c r="DN815" s="19">
        <f t="shared" si="1126"/>
        <v>83.199421245039801</v>
      </c>
      <c r="DO815" s="19">
        <f t="shared" si="1127"/>
        <v>237.91124656662348</v>
      </c>
      <c r="DP815" s="19">
        <f t="shared" si="1128"/>
        <v>23.222476960845988</v>
      </c>
      <c r="DQ815" s="19">
        <f t="shared" si="1129"/>
        <v>383.606485964645</v>
      </c>
      <c r="DR815" s="19">
        <f t="shared" si="1130"/>
        <v>7.6449884468051508</v>
      </c>
      <c r="DS815" s="19">
        <f t="shared" si="1131"/>
        <v>311.91643647113955</v>
      </c>
      <c r="DT815" s="19">
        <f t="shared" si="1132"/>
        <v>282.03356407518231</v>
      </c>
      <c r="DU815" s="19">
        <f t="shared" si="1133"/>
        <v>89.329724220695681</v>
      </c>
      <c r="DV815" s="19">
        <f t="shared" si="1134"/>
        <v>66.400701049864864</v>
      </c>
      <c r="DX815" s="19">
        <f t="shared" si="1135"/>
        <v>92.841057151607558</v>
      </c>
      <c r="DZ815" s="68">
        <f t="shared" si="1136"/>
        <v>2664.5196150440711</v>
      </c>
      <c r="EA815" s="21">
        <f t="shared" si="1137"/>
        <v>2.6645196150440711</v>
      </c>
      <c r="EB815" s="92">
        <f t="shared" si="1086"/>
        <v>1118</v>
      </c>
    </row>
    <row r="816" spans="1:132" x14ac:dyDescent="0.3">
      <c r="A816" s="19">
        <f>'A. Thermody. result (all suite)'!C772</f>
        <v>1116</v>
      </c>
      <c r="B816" s="19" t="s">
        <v>1450</v>
      </c>
      <c r="C816" s="24">
        <f>'A. Thermody. result (all suite)'!G772</f>
        <v>96.604749999999996</v>
      </c>
      <c r="D816" s="19">
        <f>'A. Thermody. result (all suite)'!D772</f>
        <v>5000</v>
      </c>
      <c r="E816" s="61">
        <f>'A. Thermody. result (all suite)'!I772</f>
        <v>46.894123</v>
      </c>
      <c r="F816" s="21">
        <f>'A. Thermody. result (all suite)'!J772</f>
        <v>2.6115240000000002</v>
      </c>
      <c r="G816" s="21">
        <f>'A. Thermody. result (all suite)'!K772</f>
        <v>14.559841</v>
      </c>
      <c r="H816" s="21">
        <f>'A. Thermody. result (all suite)'!L772</f>
        <v>1.5594509999999999</v>
      </c>
      <c r="I816" s="21">
        <f>'A. Thermody. result (all suite)'!M772</f>
        <v>8.2857319999999994</v>
      </c>
      <c r="J816" s="21">
        <f>'A. Thermody. result (all suite)'!N772</f>
        <v>0.16562299999999999</v>
      </c>
      <c r="K816" s="21">
        <f>'A. Thermody. result (all suite)'!O772</f>
        <v>5.9825780000000002</v>
      </c>
      <c r="L816" s="21">
        <f>'A. Thermody. result (all suite)'!P772</f>
        <v>7.4676850000000004</v>
      </c>
      <c r="M816" s="21">
        <f>'A. Thermody. result (all suite)'!Q772</f>
        <v>3.8506779999999998</v>
      </c>
      <c r="N816" s="21">
        <f>'A. Thermody. result (all suite)'!R772</f>
        <v>4.4097210000000002</v>
      </c>
      <c r="O816" s="21">
        <f>'A. Thermody. result (all suite)'!S772</f>
        <v>0.77635900000000002</v>
      </c>
      <c r="P816" s="21">
        <f>'A. Thermody. result (all suite)'!T772</f>
        <v>3.4366840000000001</v>
      </c>
      <c r="Q816" s="21">
        <f t="shared" si="1004"/>
        <v>99.999999000000003</v>
      </c>
      <c r="S816" s="19">
        <f t="shared" si="1005"/>
        <v>1389</v>
      </c>
      <c r="T816" s="19">
        <f t="shared" si="1006"/>
        <v>0.5</v>
      </c>
      <c r="V816" s="61">
        <f t="shared" si="1007"/>
        <v>45.282520161802651</v>
      </c>
      <c r="W816" s="21">
        <f t="shared" si="1008"/>
        <v>2.5217741716383419</v>
      </c>
      <c r="X816" s="21">
        <f t="shared" si="1009"/>
        <v>14.059465268923802</v>
      </c>
      <c r="Y816" s="21">
        <f t="shared" si="1010"/>
        <v>1.5058575964592258</v>
      </c>
      <c r="Z816" s="21">
        <f t="shared" si="1011"/>
        <v>8.000977571225576</v>
      </c>
      <c r="AA816" s="21">
        <f t="shared" si="1012"/>
        <v>0.15993106080176062</v>
      </c>
      <c r="AB816" s="21">
        <f t="shared" si="1013"/>
        <v>5.7769756970304575</v>
      </c>
      <c r="AC816" s="21">
        <f t="shared" si="1014"/>
        <v>7.2110442618681931</v>
      </c>
      <c r="AD816" s="21">
        <f t="shared" si="1015"/>
        <v>3.7183423639591235</v>
      </c>
      <c r="AE816" s="21">
        <f t="shared" si="1016"/>
        <v>4.2581728224328783</v>
      </c>
      <c r="AF816" s="21">
        <f t="shared" si="1017"/>
        <v>0.74967799419762993</v>
      </c>
      <c r="AG816" s="21">
        <f t="shared" si="1018"/>
        <v>93.24473897033964</v>
      </c>
      <c r="AH816" s="21"/>
      <c r="AI816" s="61">
        <f t="shared" si="1019"/>
        <v>48.563083195725</v>
      </c>
      <c r="AJ816" s="21">
        <f t="shared" si="1020"/>
        <v>2.7044680477259924</v>
      </c>
      <c r="AK816" s="21">
        <f t="shared" si="1021"/>
        <v>15.078025231424583</v>
      </c>
      <c r="AL816" s="21">
        <f t="shared" si="1022"/>
        <v>1.6149518064909014</v>
      </c>
      <c r="AM816" s="21">
        <f t="shared" si="1023"/>
        <v>8.5806209117820789</v>
      </c>
      <c r="AN816" s="21">
        <f t="shared" si="1024"/>
        <v>0.17151751677125004</v>
      </c>
      <c r="AO816" s="21">
        <f t="shared" si="1025"/>
        <v>6.1954977415595147</v>
      </c>
      <c r="AP816" s="21">
        <f t="shared" si="1026"/>
        <v>7.7334596476933299</v>
      </c>
      <c r="AQ816" s="21">
        <f t="shared" si="1027"/>
        <v>3.9877234952010499</v>
      </c>
      <c r="AR816" s="21">
        <f t="shared" si="1028"/>
        <v>4.5666628159979803</v>
      </c>
      <c r="AS816" s="21">
        <f t="shared" si="1029"/>
        <v>0.80398958962831801</v>
      </c>
      <c r="AT816" s="21">
        <f t="shared" si="1030"/>
        <v>100</v>
      </c>
      <c r="AU816" s="21"/>
      <c r="AV816" s="21">
        <f>AR816*'[1]diagram lines'!$G$39</f>
        <v>3.7908149210167519</v>
      </c>
      <c r="AW816" s="21">
        <f>AK816*'[1]diagram lines'!$G$40</f>
        <v>7.9802918162867416</v>
      </c>
      <c r="AX816" s="21">
        <f>AQ816*'[1]diagram lines'!$G$38</f>
        <v>2.9583014893408244</v>
      </c>
      <c r="AY816" s="21">
        <f>AP816*'[1]diagram lines'!$G$41</f>
        <v>5.5267759586350449</v>
      </c>
      <c r="AZ816" s="21">
        <f t="shared" si="1031"/>
        <v>8.5543863111990301</v>
      </c>
      <c r="BA816" s="21">
        <f t="shared" si="1032"/>
        <v>0.65007834676393605</v>
      </c>
      <c r="BB816" s="21">
        <f t="shared" si="1033"/>
        <v>1.1824202356385103</v>
      </c>
      <c r="BC816" s="86">
        <f t="shared" si="1034"/>
        <v>0.84572300934954581</v>
      </c>
      <c r="BX816" s="61">
        <f t="shared" si="1087"/>
        <v>0.78052801264980032</v>
      </c>
      <c r="BY816" s="21">
        <f t="shared" si="1088"/>
        <v>3.269308963445168E-2</v>
      </c>
      <c r="BZ816" s="21">
        <f t="shared" si="1089"/>
        <v>0.14279953903491566</v>
      </c>
      <c r="CA816" s="21">
        <f t="shared" si="1090"/>
        <v>9.7654893856847641E-3</v>
      </c>
      <c r="CB816" s="21">
        <f t="shared" si="1091"/>
        <v>0.11531986082115518</v>
      </c>
      <c r="CC816" s="21">
        <f t="shared" si="1092"/>
        <v>2.3346912884127432E-3</v>
      </c>
      <c r="CD816" s="21">
        <f t="shared" si="1093"/>
        <v>0.14845106699751862</v>
      </c>
      <c r="CE816" s="21">
        <f t="shared" si="1094"/>
        <v>0.13316128744650502</v>
      </c>
      <c r="CF816" s="21">
        <f t="shared" si="1095"/>
        <v>6.2117728665913849E-2</v>
      </c>
      <c r="CG816" s="21">
        <f t="shared" si="1096"/>
        <v>4.6812324840764336E-2</v>
      </c>
      <c r="CH816" s="21">
        <f t="shared" si="1097"/>
        <v>5.4694738770219246E-3</v>
      </c>
      <c r="CI816" s="21">
        <f t="shared" si="1098"/>
        <v>0.19071498335183132</v>
      </c>
      <c r="CJ816" s="21">
        <f t="shared" si="1099"/>
        <v>1.6701675479939755</v>
      </c>
      <c r="CL816" s="68">
        <f t="shared" si="1100"/>
        <v>0.46733515663580344</v>
      </c>
      <c r="CM816" s="19">
        <f t="shared" si="1101"/>
        <v>1.95747364830068E-2</v>
      </c>
      <c r="CN816" s="19">
        <f t="shared" si="1102"/>
        <v>8.5500127940116549E-2</v>
      </c>
      <c r="CO816" s="19">
        <f t="shared" si="1103"/>
        <v>5.8470118147212315E-3</v>
      </c>
      <c r="CP816" s="19">
        <f t="shared" si="1104"/>
        <v>6.9046881529739285E-2</v>
      </c>
      <c r="CQ816" s="19">
        <f t="shared" si="1105"/>
        <v>1.3978784890275959E-3</v>
      </c>
      <c r="CR816" s="19">
        <f t="shared" si="1106"/>
        <v>8.888393692945476E-2</v>
      </c>
      <c r="CS816" s="19">
        <f t="shared" si="1107"/>
        <v>7.9729298779900218E-2</v>
      </c>
      <c r="CT816" s="19">
        <f t="shared" si="1108"/>
        <v>3.7192513254447404E-2</v>
      </c>
      <c r="CU816" s="19">
        <f t="shared" si="1109"/>
        <v>2.8028520190678016E-2</v>
      </c>
      <c r="CV816" s="19">
        <f t="shared" si="1110"/>
        <v>3.2748055029516439E-3</v>
      </c>
      <c r="CW816" s="19">
        <f t="shared" si="1111"/>
        <v>0.114189132450153</v>
      </c>
      <c r="CX816" s="19">
        <f t="shared" si="1112"/>
        <v>1</v>
      </c>
      <c r="CZ816" s="68">
        <f t="shared" si="1113"/>
        <v>2.5805000000000001E-5</v>
      </c>
      <c r="DA816" s="19">
        <f t="shared" si="1114"/>
        <v>1.9238839999999999E-5</v>
      </c>
      <c r="DB816" s="19">
        <f t="shared" si="1115"/>
        <v>3.667E-5</v>
      </c>
      <c r="DC816" s="19">
        <f t="shared" si="1116"/>
        <v>4.0553439999999993E-5</v>
      </c>
      <c r="DD816" s="19">
        <f t="shared" si="1117"/>
        <v>1.2885719999999999E-5</v>
      </c>
      <c r="DE816" s="19">
        <f t="shared" si="1118"/>
        <v>1.2885719999999999E-5</v>
      </c>
      <c r="DF816" s="19">
        <f t="shared" si="1119"/>
        <v>1.1526319999999998E-5</v>
      </c>
      <c r="DG816" s="19">
        <f t="shared" si="1120"/>
        <v>1.605784E-5</v>
      </c>
      <c r="DH816" s="19">
        <f t="shared" si="1121"/>
        <v>2.564888E-5</v>
      </c>
      <c r="DI816" s="19">
        <f t="shared" si="1122"/>
        <v>3.9494279999999991E-5</v>
      </c>
      <c r="DJ816" s="19">
        <f t="shared" si="1123"/>
        <v>0</v>
      </c>
      <c r="DK816" s="19">
        <f t="shared" si="1124"/>
        <v>2.2008359999999995E-5</v>
      </c>
      <c r="DM816" s="68">
        <f t="shared" si="1125"/>
        <v>1088.0641817740386</v>
      </c>
      <c r="DN816" s="19">
        <f t="shared" si="1126"/>
        <v>81.27464806935258</v>
      </c>
      <c r="DO816" s="19">
        <f t="shared" si="1127"/>
        <v>237.73092568241839</v>
      </c>
      <c r="DP816" s="19">
        <f t="shared" si="1128"/>
        <v>23.024170494360863</v>
      </c>
      <c r="DQ816" s="19">
        <f t="shared" si="1129"/>
        <v>385.00126014780449</v>
      </c>
      <c r="DR816" s="19">
        <f t="shared" si="1130"/>
        <v>7.695767098122392</v>
      </c>
      <c r="DS816" s="19">
        <f t="shared" si="1131"/>
        <v>310.76897554961403</v>
      </c>
      <c r="DT816" s="19">
        <f t="shared" si="1132"/>
        <v>278.44461494054019</v>
      </c>
      <c r="DU816" s="19">
        <f t="shared" si="1133"/>
        <v>89.889457030606977</v>
      </c>
      <c r="DV816" s="19">
        <f t="shared" si="1134"/>
        <v>66.852379685409375</v>
      </c>
      <c r="DX816" s="19">
        <f t="shared" si="1135"/>
        <v>93.495751921168022</v>
      </c>
      <c r="DZ816" s="68">
        <f t="shared" si="1136"/>
        <v>2662.2421323934359</v>
      </c>
      <c r="EA816" s="21">
        <f t="shared" si="1137"/>
        <v>2.6622421323934358</v>
      </c>
      <c r="EB816" s="92">
        <f t="shared" si="1086"/>
        <v>1116</v>
      </c>
    </row>
    <row r="817" spans="1:132" x14ac:dyDescent="0.3">
      <c r="A817" s="19">
        <f>'A. Thermody. result (all suite)'!C773</f>
        <v>1114</v>
      </c>
      <c r="B817" s="19" t="s">
        <v>1450</v>
      </c>
      <c r="C817" s="24">
        <f>'A. Thermody. result (all suite)'!G773</f>
        <v>95.985934999999998</v>
      </c>
      <c r="D817" s="19">
        <f>'A. Thermody. result (all suite)'!D773</f>
        <v>5000</v>
      </c>
      <c r="E817" s="61">
        <f>'A. Thermody. result (all suite)'!I773</f>
        <v>46.982413000000001</v>
      </c>
      <c r="F817" s="21">
        <f>'A. Thermody. result (all suite)'!J773</f>
        <v>2.5501809999999998</v>
      </c>
      <c r="G817" s="21">
        <f>'A. Thermody. result (all suite)'!K773</f>
        <v>14.555274000000001</v>
      </c>
      <c r="H817" s="21">
        <f>'A. Thermody. result (all suite)'!L773</f>
        <v>1.5462530000000001</v>
      </c>
      <c r="I817" s="21">
        <f>'A. Thermody. result (all suite)'!M773</f>
        <v>8.3147110000000009</v>
      </c>
      <c r="J817" s="21">
        <f>'A. Thermody. result (all suite)'!N773</f>
        <v>0.16669100000000001</v>
      </c>
      <c r="K817" s="21">
        <f>'A. Thermody. result (all suite)'!O773</f>
        <v>5.9597639999999998</v>
      </c>
      <c r="L817" s="21">
        <f>'A. Thermody. result (all suite)'!P773</f>
        <v>7.3728319999999998</v>
      </c>
      <c r="M817" s="21">
        <f>'A. Thermody. result (all suite)'!Q773</f>
        <v>3.8735249999999999</v>
      </c>
      <c r="N817" s="21">
        <f>'A. Thermody. result (all suite)'!R773</f>
        <v>4.4381500000000003</v>
      </c>
      <c r="O817" s="21">
        <f>'A. Thermody. result (all suite)'!S773</f>
        <v>0.78136399999999995</v>
      </c>
      <c r="P817" s="21">
        <f>'A. Thermody. result (all suite)'!T773</f>
        <v>3.4588399999999999</v>
      </c>
      <c r="Q817" s="21">
        <f t="shared" ref="Q817:Q880" si="1138">SUM(E817:P817)</f>
        <v>99.999997999999991</v>
      </c>
      <c r="S817" s="19">
        <f t="shared" ref="S817:S880" si="1139">A817+273</f>
        <v>1387</v>
      </c>
      <c r="T817" s="19">
        <f t="shared" ref="T817:T880" si="1140">D817/10000</f>
        <v>0.5</v>
      </c>
      <c r="V817" s="61">
        <f t="shared" ref="V817:V880" si="1141">(E817*(Q817-P817))/Q817</f>
        <v>45.357366473689872</v>
      </c>
      <c r="W817" s="21">
        <f t="shared" ref="W817:W880" si="1142">(F817*(Q817-P817))/Q817</f>
        <v>2.4619743177354665</v>
      </c>
      <c r="X817" s="21">
        <f t="shared" ref="X817:X880" si="1143">(G817*(Q817-P817))/Q817</f>
        <v>14.051830350709528</v>
      </c>
      <c r="Y817" s="21">
        <f t="shared" ref="Y817:Y880" si="1144">(H817*(Q817-P817))/Q817</f>
        <v>1.4927705816651518</v>
      </c>
      <c r="Z817" s="21">
        <f t="shared" ref="Z817:Z880" si="1145">(I817*(Q817-P817))/Q817</f>
        <v>8.0271184442957502</v>
      </c>
      <c r="AA817" s="21">
        <f t="shared" ref="AA817:AA880" si="1146">(J817*(Q817-P817))/Q817</f>
        <v>0.16092542490028849</v>
      </c>
      <c r="AB817" s="21">
        <f t="shared" ref="AB817:AB880" si="1147">(K817*(Q817-P817))/Q817</f>
        <v>5.753625294739626</v>
      </c>
      <c r="AC817" s="21">
        <f t="shared" ref="AC817:AC880" si="1148">(L817*(Q817-P817))/Q817</f>
        <v>7.1178175325509105</v>
      </c>
      <c r="AD817" s="21">
        <f t="shared" ref="AD817:AD880" si="1149">(M817*(Q817-P817))/Q817</f>
        <v>3.7395459652104197</v>
      </c>
      <c r="AE817" s="21">
        <f t="shared" ref="AE817:AE880" si="1150">(N817*(Q817-P817))/Q817</f>
        <v>4.2846414894698306</v>
      </c>
      <c r="AF817" s="21">
        <f t="shared" ref="AF817:AF880" si="1151">(O817*(Q817-P817))/Q817</f>
        <v>0.75433786888187737</v>
      </c>
      <c r="AG817" s="21">
        <f t="shared" ref="AG817:AG880" si="1152">SUM(V817:AF817)</f>
        <v>93.201953743848733</v>
      </c>
      <c r="AH817" s="21"/>
      <c r="AI817" s="61">
        <f t="shared" ref="AI817:AI880" si="1153">V817*100/AG817</f>
        <v>48.66568205034374</v>
      </c>
      <c r="AJ817" s="21">
        <f t="shared" ref="AJ817:AJ880" si="1154">W817*100/AG817</f>
        <v>2.6415479706593117</v>
      </c>
      <c r="AK817" s="21">
        <f t="shared" ref="AK817:AK880" si="1155">X817*100/AG817</f>
        <v>15.076755138984348</v>
      </c>
      <c r="AL817" s="21">
        <f t="shared" ref="AL817:AL880" si="1156">Y817*100/AG817</f>
        <v>1.6016515981712172</v>
      </c>
      <c r="AM817" s="21">
        <f t="shared" ref="AM817:AM880" si="1157">Z817*100/AG817</f>
        <v>8.6126074849858334</v>
      </c>
      <c r="AN817" s="21">
        <f t="shared" ref="AN817:AN880" si="1158">AA817*100/AG817</f>
        <v>0.17266314539131583</v>
      </c>
      <c r="AO817" s="21">
        <f t="shared" ref="AO817:AO880" si="1159">AB817*100/AG817</f>
        <v>6.1732882880895197</v>
      </c>
      <c r="AP817" s="21">
        <f t="shared" ref="AP817:AP880" si="1160">AC817*100/AG817</f>
        <v>7.6369831818259302</v>
      </c>
      <c r="AQ817" s="21">
        <f t="shared" ref="AQ817:AQ880" si="1161">AD817*100/AG817</f>
        <v>4.0123042650886784</v>
      </c>
      <c r="AR817" s="21">
        <f t="shared" ref="AR817:AR880" si="1162">AE817*100/AG817</f>
        <v>4.5971584471775238</v>
      </c>
      <c r="AS817" s="21">
        <f t="shared" ref="AS817:AS880" si="1163">AF817*100/AG817</f>
        <v>0.80935842928256552</v>
      </c>
      <c r="AT817" s="21">
        <f t="shared" ref="AT817:AT880" si="1164">SUM(AI817:AS817)</f>
        <v>99.999999999999972</v>
      </c>
      <c r="AU817" s="21"/>
      <c r="AV817" s="21">
        <f>AR817*'[1]diagram lines'!$G$39</f>
        <v>3.8161295322239237</v>
      </c>
      <c r="AW817" s="21">
        <f>AK817*'[1]diagram lines'!$G$40</f>
        <v>7.9796195990599381</v>
      </c>
      <c r="AX817" s="21">
        <f>AQ817*'[1]diagram lines'!$G$38</f>
        <v>2.9765367878150606</v>
      </c>
      <c r="AY817" s="21">
        <f>AP817*'[1]diagram lines'!$G$41</f>
        <v>5.4578283159989249</v>
      </c>
      <c r="AZ817" s="21">
        <f t="shared" ref="AZ817:AZ880" si="1165">SUM(AQ817:AR817)</f>
        <v>8.6094627122662022</v>
      </c>
      <c r="BA817" s="21">
        <f t="shared" ref="BA817:BA880" si="1166">AW817/(AY817+AX817+AV817)</f>
        <v>0.65137121692914191</v>
      </c>
      <c r="BB817" s="21">
        <f t="shared" ref="BB817:BB880" si="1167">AW817/(AX817+AV817)</f>
        <v>1.1747404072417533</v>
      </c>
      <c r="BC817" s="86">
        <f t="shared" ref="BC817:BC880" si="1168">(AX817+AV817)/AW817</f>
        <v>0.85125189687478509</v>
      </c>
      <c r="BX817" s="61">
        <f t="shared" si="1087"/>
        <v>0.7819975532623169</v>
      </c>
      <c r="BY817" s="21">
        <f t="shared" si="1088"/>
        <v>3.1925150225338005E-2</v>
      </c>
      <c r="BZ817" s="21">
        <f t="shared" si="1089"/>
        <v>0.142754746959592</v>
      </c>
      <c r="CA817" s="21">
        <f t="shared" si="1090"/>
        <v>9.6828417559020608E-3</v>
      </c>
      <c r="CB817" s="21">
        <f t="shared" si="1091"/>
        <v>0.11572318719554629</v>
      </c>
      <c r="CC817" s="21">
        <f t="shared" si="1092"/>
        <v>2.3497462644488302E-3</v>
      </c>
      <c r="CD817" s="21">
        <f t="shared" si="1093"/>
        <v>0.14788496277915633</v>
      </c>
      <c r="CE817" s="21">
        <f t="shared" si="1094"/>
        <v>0.13146990014265336</v>
      </c>
      <c r="CF817" s="21">
        <f t="shared" si="1095"/>
        <v>6.2486288110985638E-2</v>
      </c>
      <c r="CG817" s="21">
        <f t="shared" si="1096"/>
        <v>4.7114118895966034E-2</v>
      </c>
      <c r="CH817" s="21">
        <f t="shared" si="1097"/>
        <v>5.5047342613988616E-3</v>
      </c>
      <c r="CI817" s="21">
        <f t="shared" si="1098"/>
        <v>0.19194450610432853</v>
      </c>
      <c r="CJ817" s="21">
        <f t="shared" si="1099"/>
        <v>1.670837735957633</v>
      </c>
      <c r="CL817" s="68">
        <f t="shared" si="1100"/>
        <v>0.46802722755966403</v>
      </c>
      <c r="CM817" s="19">
        <f t="shared" si="1101"/>
        <v>1.9107271483212132E-2</v>
      </c>
      <c r="CN817" s="19">
        <f t="shared" si="1102"/>
        <v>8.5439024919899104E-2</v>
      </c>
      <c r="CO817" s="19">
        <f t="shared" si="1103"/>
        <v>5.7952017407318038E-3</v>
      </c>
      <c r="CP817" s="19">
        <f t="shared" si="1104"/>
        <v>6.9260577915556884E-2</v>
      </c>
      <c r="CQ817" s="19">
        <f t="shared" si="1105"/>
        <v>1.4063282231904369E-3</v>
      </c>
      <c r="CR817" s="19">
        <f t="shared" si="1106"/>
        <v>8.8509470187658132E-2</v>
      </c>
      <c r="CS817" s="19">
        <f t="shared" si="1107"/>
        <v>7.868501968403413E-2</v>
      </c>
      <c r="CT817" s="19">
        <f t="shared" si="1108"/>
        <v>3.7398178629938536E-2</v>
      </c>
      <c r="CU817" s="19">
        <f t="shared" si="1109"/>
        <v>2.8197902095479541E-2</v>
      </c>
      <c r="CV817" s="19">
        <f t="shared" si="1110"/>
        <v>3.2945953655061835E-3</v>
      </c>
      <c r="CW817" s="19">
        <f t="shared" si="1111"/>
        <v>0.11487920219512904</v>
      </c>
      <c r="CX817" s="19">
        <f t="shared" si="1112"/>
        <v>0.99999999999999978</v>
      </c>
      <c r="CZ817" s="68">
        <f t="shared" si="1113"/>
        <v>2.5805000000000001E-5</v>
      </c>
      <c r="DA817" s="19">
        <f t="shared" si="1114"/>
        <v>1.9224359999999996E-5</v>
      </c>
      <c r="DB817" s="19">
        <f t="shared" si="1115"/>
        <v>3.667E-5</v>
      </c>
      <c r="DC817" s="19">
        <f t="shared" si="1116"/>
        <v>4.0535259999999995E-5</v>
      </c>
      <c r="DD817" s="19">
        <f t="shared" si="1117"/>
        <v>1.2879879999999999E-5</v>
      </c>
      <c r="DE817" s="19">
        <f t="shared" si="1118"/>
        <v>1.2879879999999999E-5</v>
      </c>
      <c r="DF817" s="19">
        <f t="shared" si="1119"/>
        <v>1.1519779999999998E-5</v>
      </c>
      <c r="DG817" s="19">
        <f t="shared" si="1120"/>
        <v>1.6050359999999999E-5</v>
      </c>
      <c r="DH817" s="19">
        <f t="shared" si="1121"/>
        <v>2.5633519999999999E-5</v>
      </c>
      <c r="DI817" s="19">
        <f t="shared" si="1122"/>
        <v>3.9470119999999995E-5</v>
      </c>
      <c r="DJ817" s="19">
        <f t="shared" si="1123"/>
        <v>0</v>
      </c>
      <c r="DK817" s="19">
        <f t="shared" si="1124"/>
        <v>2.1989439999999996E-5</v>
      </c>
      <c r="DM817" s="68">
        <f t="shared" si="1125"/>
        <v>1089.6754827275572</v>
      </c>
      <c r="DN817" s="19">
        <f t="shared" si="1126"/>
        <v>79.393480255206697</v>
      </c>
      <c r="DO817" s="19">
        <f t="shared" si="1127"/>
        <v>237.5610302926892</v>
      </c>
      <c r="DP817" s="19">
        <f t="shared" si="1128"/>
        <v>22.830389295084373</v>
      </c>
      <c r="DQ817" s="19">
        <f t="shared" si="1129"/>
        <v>386.36792603912164</v>
      </c>
      <c r="DR817" s="19">
        <f t="shared" si="1130"/>
        <v>7.74579609073451</v>
      </c>
      <c r="DS817" s="19">
        <f t="shared" si="1131"/>
        <v>309.6353965581481</v>
      </c>
      <c r="DT817" s="19">
        <f t="shared" si="1132"/>
        <v>274.92566546050267</v>
      </c>
      <c r="DU817" s="19">
        <f t="shared" si="1133"/>
        <v>90.440684434673429</v>
      </c>
      <c r="DV817" s="19">
        <f t="shared" si="1134"/>
        <v>67.297550080774357</v>
      </c>
      <c r="DX817" s="19">
        <f t="shared" si="1135"/>
        <v>94.14169817677147</v>
      </c>
      <c r="DZ817" s="68">
        <f t="shared" si="1136"/>
        <v>2660.0150994112637</v>
      </c>
      <c r="EA817" s="21">
        <f t="shared" si="1137"/>
        <v>2.6600150994112637</v>
      </c>
      <c r="EB817" s="92">
        <f t="shared" ref="EB817:EB880" si="1169">A817</f>
        <v>1114</v>
      </c>
    </row>
    <row r="818" spans="1:132" x14ac:dyDescent="0.3">
      <c r="A818" s="19">
        <f>'A. Thermody. result (all suite)'!C774</f>
        <v>1112</v>
      </c>
      <c r="B818" s="19" t="s">
        <v>1450</v>
      </c>
      <c r="C818" s="24">
        <f>'A. Thermody. result (all suite)'!G774</f>
        <v>95.385166999999996</v>
      </c>
      <c r="D818" s="19">
        <f>'A. Thermody. result (all suite)'!D774</f>
        <v>5000</v>
      </c>
      <c r="E818" s="61">
        <f>'A. Thermody. result (all suite)'!I774</f>
        <v>47.068621999999998</v>
      </c>
      <c r="F818" s="21">
        <f>'A. Thermody. result (all suite)'!J774</f>
        <v>2.490227</v>
      </c>
      <c r="G818" s="21">
        <f>'A. Thermody. result (all suite)'!K774</f>
        <v>14.551185</v>
      </c>
      <c r="H818" s="21">
        <f>'A. Thermody. result (all suite)'!L774</f>
        <v>1.5333380000000001</v>
      </c>
      <c r="I818" s="21">
        <f>'A. Thermody. result (all suite)'!M774</f>
        <v>8.3430110000000006</v>
      </c>
      <c r="J818" s="21">
        <f>'A. Thermody. result (all suite)'!N774</f>
        <v>0.167741</v>
      </c>
      <c r="K818" s="21">
        <f>'A. Thermody. result (all suite)'!O774</f>
        <v>5.9371520000000002</v>
      </c>
      <c r="L818" s="21">
        <f>'A. Thermody. result (all suite)'!P774</f>
        <v>7.279744</v>
      </c>
      <c r="M818" s="21">
        <f>'A. Thermody. result (all suite)'!Q774</f>
        <v>3.8959670000000002</v>
      </c>
      <c r="N818" s="21">
        <f>'A. Thermody. result (all suite)'!R774</f>
        <v>4.4661030000000004</v>
      </c>
      <c r="O818" s="21">
        <f>'A. Thermody. result (all suite)'!S774</f>
        <v>0.78628600000000004</v>
      </c>
      <c r="P818" s="21">
        <f>'A. Thermody. result (all suite)'!T774</f>
        <v>3.4806249999999999</v>
      </c>
      <c r="Q818" s="21">
        <f t="shared" si="1138"/>
        <v>100.00000100000001</v>
      </c>
      <c r="S818" s="19">
        <f t="shared" si="1139"/>
        <v>1385</v>
      </c>
      <c r="T818" s="19">
        <f t="shared" si="1140"/>
        <v>0.5</v>
      </c>
      <c r="V818" s="61">
        <f t="shared" si="1141"/>
        <v>45.430339791895321</v>
      </c>
      <c r="W818" s="21">
        <f t="shared" si="1142"/>
        <v>2.4035515373480045</v>
      </c>
      <c r="X818" s="21">
        <f t="shared" si="1143"/>
        <v>14.044712822158472</v>
      </c>
      <c r="Y818" s="21">
        <f t="shared" si="1144"/>
        <v>1.4799682547711974</v>
      </c>
      <c r="Z818" s="21">
        <f t="shared" si="1145"/>
        <v>8.0526220762851395</v>
      </c>
      <c r="AA818" s="21">
        <f t="shared" si="1146"/>
        <v>0.16190256487713434</v>
      </c>
      <c r="AB818" s="21">
        <f t="shared" si="1147"/>
        <v>5.7305020052664997</v>
      </c>
      <c r="AC818" s="21">
        <f t="shared" si="1148"/>
        <v>7.0263634129338062</v>
      </c>
      <c r="AD818" s="21">
        <f t="shared" si="1149"/>
        <v>3.7603629999622905</v>
      </c>
      <c r="AE818" s="21">
        <f t="shared" si="1150"/>
        <v>4.3106547040107337</v>
      </c>
      <c r="AF818" s="21">
        <f t="shared" si="1151"/>
        <v>0.75891833318617663</v>
      </c>
      <c r="AG818" s="21">
        <f t="shared" si="1152"/>
        <v>93.159898502694787</v>
      </c>
      <c r="AH818" s="21"/>
      <c r="AI818" s="61">
        <f t="shared" si="1153"/>
        <v>48.765982490396532</v>
      </c>
      <c r="AJ818" s="21">
        <f t="shared" si="1154"/>
        <v>2.5800280764351395</v>
      </c>
      <c r="AK818" s="21">
        <f t="shared" si="1155"/>
        <v>15.075921129038379</v>
      </c>
      <c r="AL818" s="21">
        <f t="shared" si="1156"/>
        <v>1.5886323177224018</v>
      </c>
      <c r="AM818" s="21">
        <f t="shared" si="1157"/>
        <v>8.6438716719428434</v>
      </c>
      <c r="AN818" s="21">
        <f t="shared" si="1158"/>
        <v>0.17378997560033951</v>
      </c>
      <c r="AO818" s="21">
        <f t="shared" si="1159"/>
        <v>6.1512540238552713</v>
      </c>
      <c r="AP818" s="21">
        <f t="shared" si="1160"/>
        <v>7.5422617734287876</v>
      </c>
      <c r="AQ818" s="21">
        <f t="shared" si="1161"/>
        <v>4.0364610314099005</v>
      </c>
      <c r="AR818" s="21">
        <f t="shared" si="1162"/>
        <v>4.6271569347899639</v>
      </c>
      <c r="AS818" s="21">
        <f t="shared" si="1163"/>
        <v>0.81464057538042911</v>
      </c>
      <c r="AT818" s="21">
        <f t="shared" si="1164"/>
        <v>100</v>
      </c>
      <c r="AU818" s="21"/>
      <c r="AV818" s="21">
        <f>AR818*'[1]diagram lines'!$G$39</f>
        <v>3.8410314614950742</v>
      </c>
      <c r="AW818" s="21">
        <f>AK818*'[1]diagram lines'!$G$40</f>
        <v>7.9791781856358082</v>
      </c>
      <c r="AX818" s="21">
        <f>AQ818*'[1]diagram lines'!$G$38</f>
        <v>2.9944575383063445</v>
      </c>
      <c r="AY818" s="21">
        <f>AP818*'[1]diagram lines'!$G$41</f>
        <v>5.3901349385784414</v>
      </c>
      <c r="AZ818" s="21">
        <f t="shared" si="1165"/>
        <v>8.6636179661998654</v>
      </c>
      <c r="BA818" s="21">
        <f t="shared" si="1166"/>
        <v>0.65266020170854444</v>
      </c>
      <c r="BB818" s="21">
        <f t="shared" si="1167"/>
        <v>1.1673163669589133</v>
      </c>
      <c r="BC818" s="86">
        <f t="shared" si="1168"/>
        <v>0.85666579198679005</v>
      </c>
      <c r="BX818" s="61">
        <f t="shared" si="1087"/>
        <v>0.78343245672436745</v>
      </c>
      <c r="BY818" s="21">
        <f t="shared" si="1088"/>
        <v>3.1174599399098651E-2</v>
      </c>
      <c r="BZ818" s="21">
        <f t="shared" si="1089"/>
        <v>0.14271464299725384</v>
      </c>
      <c r="CA818" s="21">
        <f t="shared" si="1090"/>
        <v>9.6019663097250928E-3</v>
      </c>
      <c r="CB818" s="21">
        <f t="shared" si="1091"/>
        <v>0.11611706332637441</v>
      </c>
      <c r="CC818" s="21">
        <f t="shared" si="1092"/>
        <v>2.364547504933747E-3</v>
      </c>
      <c r="CD818" s="21">
        <f t="shared" si="1093"/>
        <v>0.14732387096774194</v>
      </c>
      <c r="CE818" s="21">
        <f t="shared" si="1094"/>
        <v>0.12980998573466476</v>
      </c>
      <c r="CF818" s="21">
        <f t="shared" si="1095"/>
        <v>6.2848314244232942E-2</v>
      </c>
      <c r="CG818" s="21">
        <f t="shared" si="1096"/>
        <v>4.7410859872611469E-2</v>
      </c>
      <c r="CH818" s="21">
        <f t="shared" si="1097"/>
        <v>5.5394099081327855E-3</v>
      </c>
      <c r="CI818" s="21">
        <f t="shared" si="1098"/>
        <v>0.19315344062153164</v>
      </c>
      <c r="CJ818" s="21">
        <f t="shared" si="1099"/>
        <v>1.6714911576106686</v>
      </c>
      <c r="CL818" s="68">
        <f t="shared" si="1100"/>
        <v>0.46870272280964598</v>
      </c>
      <c r="CM818" s="19">
        <f t="shared" si="1101"/>
        <v>1.8650771352964574E-2</v>
      </c>
      <c r="CN818" s="19">
        <f t="shared" si="1102"/>
        <v>8.5381632051980974E-2</v>
      </c>
      <c r="CO818" s="19">
        <f t="shared" si="1103"/>
        <v>5.7445510650805534E-3</v>
      </c>
      <c r="CP818" s="19">
        <f t="shared" si="1104"/>
        <v>6.9469146036260948E-2</v>
      </c>
      <c r="CQ818" s="19">
        <f t="shared" si="1105"/>
        <v>1.4146335708492622E-3</v>
      </c>
      <c r="CR818" s="19">
        <f t="shared" si="1106"/>
        <v>8.8139186556233817E-2</v>
      </c>
      <c r="CS818" s="19">
        <f t="shared" si="1107"/>
        <v>7.7661186027584539E-2</v>
      </c>
      <c r="CT818" s="19">
        <f t="shared" si="1108"/>
        <v>3.7600147603575815E-2</v>
      </c>
      <c r="CU818" s="19">
        <f t="shared" si="1109"/>
        <v>2.8364409621157341E-2</v>
      </c>
      <c r="CV818" s="19">
        <f t="shared" si="1110"/>
        <v>3.3140527743210774E-3</v>
      </c>
      <c r="CW818" s="19">
        <f t="shared" si="1111"/>
        <v>0.11555756053034523</v>
      </c>
      <c r="CX818" s="19">
        <f t="shared" si="1112"/>
        <v>1</v>
      </c>
      <c r="CZ818" s="68">
        <f t="shared" si="1113"/>
        <v>2.5805000000000001E-5</v>
      </c>
      <c r="DA818" s="19">
        <f t="shared" si="1114"/>
        <v>1.9209879999999999E-5</v>
      </c>
      <c r="DB818" s="19">
        <f t="shared" si="1115"/>
        <v>3.667E-5</v>
      </c>
      <c r="DC818" s="19">
        <f t="shared" si="1116"/>
        <v>4.0517079999999991E-5</v>
      </c>
      <c r="DD818" s="19">
        <f t="shared" si="1117"/>
        <v>1.2874039999999998E-5</v>
      </c>
      <c r="DE818" s="19">
        <f t="shared" si="1118"/>
        <v>1.2874039999999998E-5</v>
      </c>
      <c r="DF818" s="19">
        <f t="shared" si="1119"/>
        <v>1.1513239999999998E-5</v>
      </c>
      <c r="DG818" s="19">
        <f t="shared" si="1120"/>
        <v>1.6042879999999997E-5</v>
      </c>
      <c r="DH818" s="19">
        <f t="shared" si="1121"/>
        <v>2.5618159999999999E-5</v>
      </c>
      <c r="DI818" s="19">
        <f t="shared" si="1122"/>
        <v>3.9445959999999992E-5</v>
      </c>
      <c r="DJ818" s="19">
        <f t="shared" si="1123"/>
        <v>0</v>
      </c>
      <c r="DK818" s="19">
        <f t="shared" si="1124"/>
        <v>2.1970519999999997E-5</v>
      </c>
      <c r="DM818" s="68">
        <f t="shared" si="1125"/>
        <v>1091.248191683919</v>
      </c>
      <c r="DN818" s="19">
        <f t="shared" si="1126"/>
        <v>77.55507143588666</v>
      </c>
      <c r="DO818" s="19">
        <f t="shared" si="1127"/>
        <v>237.40145088682789</v>
      </c>
      <c r="DP818" s="19">
        <f t="shared" si="1128"/>
        <v>22.641003734294618</v>
      </c>
      <c r="DQ818" s="19">
        <f t="shared" si="1129"/>
        <v>387.70721100022598</v>
      </c>
      <c r="DR818" s="19">
        <f t="shared" si="1130"/>
        <v>7.7950748573133737</v>
      </c>
      <c r="DS818" s="19">
        <f t="shared" si="1131"/>
        <v>308.51517194258287</v>
      </c>
      <c r="DT818" s="19">
        <f t="shared" si="1132"/>
        <v>271.47490428320481</v>
      </c>
      <c r="DU818" s="19">
        <f t="shared" si="1133"/>
        <v>90.98362840835037</v>
      </c>
      <c r="DV818" s="19">
        <f t="shared" si="1134"/>
        <v>67.736401555774592</v>
      </c>
      <c r="DX818" s="19">
        <f t="shared" si="1135"/>
        <v>94.779151369963998</v>
      </c>
      <c r="DZ818" s="68">
        <f t="shared" si="1136"/>
        <v>2657.8372611583445</v>
      </c>
      <c r="EA818" s="21">
        <f t="shared" si="1137"/>
        <v>2.6578372611583445</v>
      </c>
      <c r="EB818" s="92">
        <f t="shared" si="1169"/>
        <v>1112</v>
      </c>
    </row>
    <row r="819" spans="1:132" x14ac:dyDescent="0.3">
      <c r="A819" s="19">
        <f>'A. Thermody. result (all suite)'!C775</f>
        <v>1110</v>
      </c>
      <c r="B819" s="19" t="s">
        <v>1450</v>
      </c>
      <c r="C819" s="24">
        <f>'A. Thermody. result (all suite)'!G775</f>
        <v>94.801648999999998</v>
      </c>
      <c r="D819" s="19">
        <f>'A. Thermody. result (all suite)'!D775</f>
        <v>5000</v>
      </c>
      <c r="E819" s="61">
        <f>'A. Thermody. result (all suite)'!I775</f>
        <v>47.152791000000001</v>
      </c>
      <c r="F819" s="21">
        <f>'A. Thermody. result (all suite)'!J775</f>
        <v>2.4316360000000001</v>
      </c>
      <c r="G819" s="21">
        <f>'A. Thermody. result (all suite)'!K775</f>
        <v>14.54757</v>
      </c>
      <c r="H819" s="21">
        <f>'A. Thermody. result (all suite)'!L775</f>
        <v>1.5206949999999999</v>
      </c>
      <c r="I819" s="21">
        <f>'A. Thermody. result (all suite)'!M775</f>
        <v>8.3706499999999995</v>
      </c>
      <c r="J819" s="21">
        <f>'A. Thermody. result (all suite)'!N775</f>
        <v>0.16877300000000001</v>
      </c>
      <c r="K819" s="21">
        <f>'A. Thermody. result (all suite)'!O775</f>
        <v>5.9147280000000002</v>
      </c>
      <c r="L819" s="21">
        <f>'A. Thermody. result (all suite)'!P775</f>
        <v>7.1883739999999996</v>
      </c>
      <c r="M819" s="21">
        <f>'A. Thermody. result (all suite)'!Q775</f>
        <v>3.918015</v>
      </c>
      <c r="N819" s="21">
        <f>'A. Thermody. result (all suite)'!R775</f>
        <v>4.4935929999999997</v>
      </c>
      <c r="O819" s="21">
        <f>'A. Thermody. result (all suite)'!S775</f>
        <v>0.79112499999999997</v>
      </c>
      <c r="P819" s="21">
        <f>'A. Thermody. result (all suite)'!T775</f>
        <v>3.502049</v>
      </c>
      <c r="Q819" s="21">
        <f t="shared" si="1138"/>
        <v>99.999998999999988</v>
      </c>
      <c r="S819" s="19">
        <f t="shared" si="1139"/>
        <v>1383</v>
      </c>
      <c r="T819" s="19">
        <f t="shared" si="1140"/>
        <v>0.5</v>
      </c>
      <c r="V819" s="61">
        <f t="shared" si="1141"/>
        <v>45.50147713779927</v>
      </c>
      <c r="W819" s="21">
        <f t="shared" si="1142"/>
        <v>2.3464789149267893</v>
      </c>
      <c r="X819" s="21">
        <f t="shared" si="1143"/>
        <v>14.038106965196071</v>
      </c>
      <c r="Y819" s="21">
        <f t="shared" si="1144"/>
        <v>1.4674395154268951</v>
      </c>
      <c r="Z819" s="21">
        <f t="shared" si="1145"/>
        <v>8.0775057324500565</v>
      </c>
      <c r="AA819" s="21">
        <f t="shared" si="1146"/>
        <v>0.16286248678212489</v>
      </c>
      <c r="AB819" s="21">
        <f t="shared" si="1147"/>
        <v>5.7075913251519133</v>
      </c>
      <c r="AC819" s="21">
        <f t="shared" si="1148"/>
        <v>6.9366336176993357</v>
      </c>
      <c r="AD819" s="21">
        <f t="shared" si="1149"/>
        <v>3.7808041935005421</v>
      </c>
      <c r="AE819" s="21">
        <f t="shared" si="1150"/>
        <v>4.3362251697057514</v>
      </c>
      <c r="AF819" s="21">
        <f t="shared" si="1151"/>
        <v>0.76341941457169415</v>
      </c>
      <c r="AG819" s="21">
        <f t="shared" si="1152"/>
        <v>93.118544473210463</v>
      </c>
      <c r="AH819" s="21"/>
      <c r="AI819" s="61">
        <f t="shared" si="1153"/>
        <v>48.864033899165719</v>
      </c>
      <c r="AJ819" s="21">
        <f t="shared" si="1154"/>
        <v>2.5198835830191206</v>
      </c>
      <c r="AK819" s="21">
        <f t="shared" si="1155"/>
        <v>15.075522329748972</v>
      </c>
      <c r="AL819" s="21">
        <f t="shared" si="1156"/>
        <v>1.5758832182445321</v>
      </c>
      <c r="AM819" s="21">
        <f t="shared" si="1157"/>
        <v>8.6744329801824769</v>
      </c>
      <c r="AN819" s="21">
        <f t="shared" si="1158"/>
        <v>0.17489801596821483</v>
      </c>
      <c r="AO819" s="21">
        <f t="shared" si="1159"/>
        <v>6.1293820231414236</v>
      </c>
      <c r="AP819" s="21">
        <f t="shared" si="1160"/>
        <v>7.449250476305453</v>
      </c>
      <c r="AQ819" s="21">
        <f t="shared" si="1161"/>
        <v>4.0602054240530494</v>
      </c>
      <c r="AR819" s="21">
        <f t="shared" si="1162"/>
        <v>4.6566719811146235</v>
      </c>
      <c r="AS819" s="21">
        <f t="shared" si="1163"/>
        <v>0.81983606905638906</v>
      </c>
      <c r="AT819" s="21">
        <f t="shared" si="1164"/>
        <v>99.999999999999972</v>
      </c>
      <c r="AU819" s="21"/>
      <c r="AV819" s="21">
        <f>AR819*'[1]diagram lines'!$G$39</f>
        <v>3.8655320831766353</v>
      </c>
      <c r="AW819" s="21">
        <f>AK819*'[1]diagram lines'!$G$40</f>
        <v>7.9789671145799677</v>
      </c>
      <c r="AX819" s="21">
        <f>AQ819*'[1]diagram lines'!$G$38</f>
        <v>3.0120723684730435</v>
      </c>
      <c r="AY819" s="21">
        <f>AP819*'[1]diagram lines'!$G$41</f>
        <v>5.3236637052312767</v>
      </c>
      <c r="AZ819" s="21">
        <f t="shared" si="1165"/>
        <v>8.7168774051676721</v>
      </c>
      <c r="BA819" s="21">
        <f t="shared" si="1166"/>
        <v>0.65394572203383605</v>
      </c>
      <c r="BB819" s="21">
        <f t="shared" si="1167"/>
        <v>1.1601375407197361</v>
      </c>
      <c r="BC819" s="86">
        <f t="shared" si="1168"/>
        <v>0.86196676247508675</v>
      </c>
      <c r="BX819" s="61">
        <f t="shared" si="1087"/>
        <v>0.78483340545938751</v>
      </c>
      <c r="BY819" s="21">
        <f t="shared" si="1088"/>
        <v>3.0441111667501256E-2</v>
      </c>
      <c r="BZ819" s="21">
        <f t="shared" si="1089"/>
        <v>0.14267918791683015</v>
      </c>
      <c r="CA819" s="21">
        <f t="shared" si="1090"/>
        <v>9.5227941636921529E-3</v>
      </c>
      <c r="CB819" s="21">
        <f t="shared" si="1091"/>
        <v>0.1165017397355602</v>
      </c>
      <c r="CC819" s="21">
        <f t="shared" si="1092"/>
        <v>2.3790950098674939E-3</v>
      </c>
      <c r="CD819" s="21">
        <f t="shared" si="1093"/>
        <v>0.1467674441687345</v>
      </c>
      <c r="CE819" s="21">
        <f t="shared" si="1094"/>
        <v>0.12818070613409416</v>
      </c>
      <c r="CF819" s="21">
        <f t="shared" si="1095"/>
        <v>6.3203984513631226E-2</v>
      </c>
      <c r="CG819" s="21">
        <f t="shared" si="1096"/>
        <v>4.7702685774946914E-2</v>
      </c>
      <c r="CH819" s="21">
        <f t="shared" si="1097"/>
        <v>5.5735008172236944E-3</v>
      </c>
      <c r="CI819" s="21">
        <f t="shared" si="1098"/>
        <v>0.19434234184239735</v>
      </c>
      <c r="CJ819" s="21">
        <f t="shared" si="1099"/>
        <v>1.6721279972038665</v>
      </c>
      <c r="CL819" s="68">
        <f t="shared" si="1100"/>
        <v>0.4693620385351997</v>
      </c>
      <c r="CM819" s="19">
        <f t="shared" si="1101"/>
        <v>1.8205012844952601E-2</v>
      </c>
      <c r="CN819" s="19">
        <f t="shared" si="1102"/>
        <v>8.5327910396463896E-2</v>
      </c>
      <c r="CO819" s="19">
        <f t="shared" si="1103"/>
        <v>5.6950150823478676E-3</v>
      </c>
      <c r="CP819" s="19">
        <f t="shared" si="1104"/>
        <v>6.9672740322735155E-2</v>
      </c>
      <c r="CQ819" s="19">
        <f t="shared" si="1105"/>
        <v>1.4227947943254453E-3</v>
      </c>
      <c r="CR819" s="19">
        <f t="shared" si="1106"/>
        <v>8.777285256520978E-2</v>
      </c>
      <c r="CS819" s="19">
        <f t="shared" si="1107"/>
        <v>7.665723338670126E-2</v>
      </c>
      <c r="CT819" s="19">
        <f t="shared" si="1108"/>
        <v>3.7798532540164971E-2</v>
      </c>
      <c r="CU819" s="19">
        <f t="shared" si="1109"/>
        <v>2.8528130534693143E-2</v>
      </c>
      <c r="CV819" s="19">
        <f t="shared" si="1110"/>
        <v>3.3331783371510471E-3</v>
      </c>
      <c r="CW819" s="19">
        <f t="shared" si="1111"/>
        <v>0.11622456066005517</v>
      </c>
      <c r="CX819" s="19">
        <f t="shared" si="1112"/>
        <v>1.0000000000000002</v>
      </c>
      <c r="CZ819" s="68">
        <f t="shared" si="1113"/>
        <v>2.5805000000000001E-5</v>
      </c>
      <c r="DA819" s="19">
        <f t="shared" si="1114"/>
        <v>1.9195399999999996E-5</v>
      </c>
      <c r="DB819" s="19">
        <f t="shared" si="1115"/>
        <v>3.667E-5</v>
      </c>
      <c r="DC819" s="19">
        <f t="shared" si="1116"/>
        <v>4.0498899999999993E-5</v>
      </c>
      <c r="DD819" s="19">
        <f t="shared" si="1117"/>
        <v>1.2868199999999998E-5</v>
      </c>
      <c r="DE819" s="19">
        <f t="shared" si="1118"/>
        <v>1.2868199999999998E-5</v>
      </c>
      <c r="DF819" s="19">
        <f t="shared" si="1119"/>
        <v>1.1506699999999998E-5</v>
      </c>
      <c r="DG819" s="19">
        <f t="shared" si="1120"/>
        <v>1.6035399999999999E-5</v>
      </c>
      <c r="DH819" s="19">
        <f t="shared" si="1121"/>
        <v>2.5602799999999998E-5</v>
      </c>
      <c r="DI819" s="19">
        <f t="shared" si="1122"/>
        <v>3.9421799999999996E-5</v>
      </c>
      <c r="DJ819" s="19">
        <f t="shared" si="1123"/>
        <v>0</v>
      </c>
      <c r="DK819" s="19">
        <f t="shared" si="1124"/>
        <v>2.1951599999999995E-5</v>
      </c>
      <c r="DM819" s="68">
        <f t="shared" si="1125"/>
        <v>1092.7832309705402</v>
      </c>
      <c r="DN819" s="19">
        <f t="shared" si="1126"/>
        <v>75.758589352387233</v>
      </c>
      <c r="DO819" s="19">
        <f t="shared" si="1127"/>
        <v>237.25207919344038</v>
      </c>
      <c r="DP819" s="19">
        <f t="shared" si="1128"/>
        <v>22.455843455010658</v>
      </c>
      <c r="DQ819" s="19">
        <f t="shared" si="1129"/>
        <v>389.01994002179958</v>
      </c>
      <c r="DR819" s="19">
        <f t="shared" si="1130"/>
        <v>7.8436038225584852</v>
      </c>
      <c r="DS819" s="19">
        <f t="shared" si="1131"/>
        <v>307.4075067897794</v>
      </c>
      <c r="DT819" s="19">
        <f t="shared" si="1132"/>
        <v>268.09045289336132</v>
      </c>
      <c r="DU819" s="19">
        <f t="shared" si="1133"/>
        <v>91.518546102958524</v>
      </c>
      <c r="DV819" s="19">
        <f t="shared" si="1134"/>
        <v>68.169132215375626</v>
      </c>
      <c r="DX819" s="19">
        <f t="shared" si="1135"/>
        <v>95.40837948460225</v>
      </c>
      <c r="DZ819" s="68">
        <f t="shared" si="1136"/>
        <v>2655.707304301814</v>
      </c>
      <c r="EA819" s="21">
        <f t="shared" si="1137"/>
        <v>2.655707304301814</v>
      </c>
      <c r="EB819" s="92">
        <f t="shared" si="1169"/>
        <v>1110</v>
      </c>
    </row>
    <row r="820" spans="1:132" x14ac:dyDescent="0.3">
      <c r="A820" s="19">
        <f>'A. Thermody. result (all suite)'!C776</f>
        <v>1108</v>
      </c>
      <c r="B820" s="19" t="s">
        <v>1450</v>
      </c>
      <c r="C820" s="24">
        <f>'A. Thermody. result (all suite)'!G776</f>
        <v>94.234616000000003</v>
      </c>
      <c r="D820" s="19">
        <f>'A. Thermody. result (all suite)'!D776</f>
        <v>5000</v>
      </c>
      <c r="E820" s="61">
        <f>'A. Thermody. result (all suite)'!I776</f>
        <v>47.234957000000001</v>
      </c>
      <c r="F820" s="21">
        <f>'A. Thermody. result (all suite)'!J776</f>
        <v>2.3743840000000001</v>
      </c>
      <c r="G820" s="21">
        <f>'A. Thermody. result (all suite)'!K776</f>
        <v>14.544427000000001</v>
      </c>
      <c r="H820" s="21">
        <f>'A. Thermody. result (all suite)'!L776</f>
        <v>1.5083169999999999</v>
      </c>
      <c r="I820" s="21">
        <f>'A. Thermody. result (all suite)'!M776</f>
        <v>8.3976480000000002</v>
      </c>
      <c r="J820" s="21">
        <f>'A. Thermody. result (all suite)'!N776</f>
        <v>0.169789</v>
      </c>
      <c r="K820" s="21">
        <f>'A. Thermody. result (all suite)'!O776</f>
        <v>5.8924820000000002</v>
      </c>
      <c r="L820" s="21">
        <f>'A. Thermody. result (all suite)'!P776</f>
        <v>7.0986760000000002</v>
      </c>
      <c r="M820" s="21">
        <f>'A. Thermody. result (all suite)'!Q776</f>
        <v>3.9396810000000002</v>
      </c>
      <c r="N820" s="21">
        <f>'A. Thermody. result (all suite)'!R776</f>
        <v>4.520632</v>
      </c>
      <c r="O820" s="21">
        <f>'A. Thermody. result (all suite)'!S776</f>
        <v>0.79588599999999998</v>
      </c>
      <c r="P820" s="21">
        <f>'A. Thermody. result (all suite)'!T776</f>
        <v>3.5231210000000002</v>
      </c>
      <c r="Q820" s="21">
        <f t="shared" si="1138"/>
        <v>100</v>
      </c>
      <c r="S820" s="19">
        <f t="shared" si="1139"/>
        <v>1381</v>
      </c>
      <c r="T820" s="19">
        <f t="shared" si="1140"/>
        <v>0.5</v>
      </c>
      <c r="V820" s="61">
        <f t="shared" si="1141"/>
        <v>45.570812310592025</v>
      </c>
      <c r="W820" s="21">
        <f t="shared" si="1142"/>
        <v>2.2907315786753601</v>
      </c>
      <c r="X820" s="21">
        <f t="shared" si="1143"/>
        <v>14.032009238033332</v>
      </c>
      <c r="Y820" s="21">
        <f t="shared" si="1144"/>
        <v>1.45517716702643</v>
      </c>
      <c r="Z820" s="21">
        <f t="shared" si="1145"/>
        <v>8.1017886998059208</v>
      </c>
      <c r="AA820" s="21">
        <f t="shared" si="1146"/>
        <v>0.16380712808530998</v>
      </c>
      <c r="AB820" s="21">
        <f t="shared" si="1147"/>
        <v>5.6848827292367794</v>
      </c>
      <c r="AC820" s="21">
        <f t="shared" si="1148"/>
        <v>6.8485810551220405</v>
      </c>
      <c r="AD820" s="21">
        <f t="shared" si="1149"/>
        <v>3.8008812713559901</v>
      </c>
      <c r="AE820" s="21">
        <f t="shared" si="1150"/>
        <v>4.3613646646752802</v>
      </c>
      <c r="AF820" s="21">
        <f t="shared" si="1151"/>
        <v>0.76784597319794001</v>
      </c>
      <c r="AG820" s="21">
        <f t="shared" si="1152"/>
        <v>93.077881815806393</v>
      </c>
      <c r="AH820" s="21"/>
      <c r="AI820" s="61">
        <f t="shared" si="1153"/>
        <v>48.959872551432767</v>
      </c>
      <c r="AJ820" s="21">
        <f t="shared" si="1154"/>
        <v>2.4610912216594412</v>
      </c>
      <c r="AK820" s="21">
        <f t="shared" si="1155"/>
        <v>15.0755571187165</v>
      </c>
      <c r="AL820" s="21">
        <f t="shared" si="1156"/>
        <v>1.5633973814596553</v>
      </c>
      <c r="AM820" s="21">
        <f t="shared" si="1157"/>
        <v>8.7043114236728183</v>
      </c>
      <c r="AN820" s="21">
        <f t="shared" si="1158"/>
        <v>0.17598931656982811</v>
      </c>
      <c r="AO820" s="21">
        <f t="shared" si="1159"/>
        <v>6.1076623343091363</v>
      </c>
      <c r="AP820" s="21">
        <f t="shared" si="1160"/>
        <v>7.3579038559072805</v>
      </c>
      <c r="AQ820" s="21">
        <f t="shared" si="1161"/>
        <v>4.0835493859622058</v>
      </c>
      <c r="AR820" s="21">
        <f t="shared" si="1162"/>
        <v>4.6857154241069523</v>
      </c>
      <c r="AS820" s="21">
        <f t="shared" si="1163"/>
        <v>0.8249499862034303</v>
      </c>
      <c r="AT820" s="21">
        <f t="shared" si="1164"/>
        <v>100.00000000000001</v>
      </c>
      <c r="AU820" s="21"/>
      <c r="AV820" s="21">
        <f>AR820*'[1]diagram lines'!$G$39</f>
        <v>3.8896412240283142</v>
      </c>
      <c r="AW820" s="21">
        <f>AK820*'[1]diagram lines'!$G$40</f>
        <v>7.9789855272108392</v>
      </c>
      <c r="AX820" s="21">
        <f>AQ820*'[1]diagram lines'!$G$38</f>
        <v>3.0293901382146213</v>
      </c>
      <c r="AY820" s="21">
        <f>AP820*'[1]diagram lines'!$G$41</f>
        <v>5.2583821458104856</v>
      </c>
      <c r="AZ820" s="21">
        <f t="shared" si="1165"/>
        <v>8.7692648100691581</v>
      </c>
      <c r="BA820" s="21">
        <f t="shared" si="1166"/>
        <v>0.65522826517585286</v>
      </c>
      <c r="BB820" s="21">
        <f t="shared" si="1167"/>
        <v>1.1531940107616885</v>
      </c>
      <c r="BC820" s="86">
        <f t="shared" si="1168"/>
        <v>0.8671567755884344</v>
      </c>
      <c r="BX820" s="61">
        <f t="shared" si="1087"/>
        <v>0.7862010153129162</v>
      </c>
      <c r="BY820" s="21">
        <f t="shared" si="1088"/>
        <v>2.9724386579869807E-2</v>
      </c>
      <c r="BZ820" s="21">
        <f t="shared" si="1089"/>
        <v>0.14264836210278542</v>
      </c>
      <c r="CA820" s="21">
        <f t="shared" si="1090"/>
        <v>9.445281482873066E-3</v>
      </c>
      <c r="CB820" s="21">
        <f t="shared" si="1091"/>
        <v>0.11687749478079333</v>
      </c>
      <c r="CC820" s="21">
        <f t="shared" si="1092"/>
        <v>2.3934169720890896E-3</v>
      </c>
      <c r="CD820" s="21">
        <f t="shared" si="1093"/>
        <v>0.14621543424317621</v>
      </c>
      <c r="CE820" s="21">
        <f t="shared" si="1094"/>
        <v>0.12658124108416549</v>
      </c>
      <c r="CF820" s="21">
        <f t="shared" si="1095"/>
        <v>6.3553492498790123E-2</v>
      </c>
      <c r="CG820" s="21">
        <f t="shared" si="1096"/>
        <v>4.798972399150743E-2</v>
      </c>
      <c r="CH820" s="21">
        <f t="shared" si="1097"/>
        <v>5.6070422138308068E-3</v>
      </c>
      <c r="CI820" s="21">
        <f t="shared" si="1098"/>
        <v>0.19551170921198668</v>
      </c>
      <c r="CJ820" s="21">
        <f t="shared" si="1099"/>
        <v>1.6727486004747838</v>
      </c>
      <c r="CL820" s="68">
        <f t="shared" si="1100"/>
        <v>0.47000548384244062</v>
      </c>
      <c r="CM820" s="19">
        <f t="shared" si="1101"/>
        <v>1.7769787146396654E-2</v>
      </c>
      <c r="CN820" s="19">
        <f t="shared" si="1102"/>
        <v>8.5277824810193761E-2</v>
      </c>
      <c r="CO820" s="19">
        <f t="shared" si="1103"/>
        <v>5.6465636738193469E-3</v>
      </c>
      <c r="CP820" s="19">
        <f t="shared" si="1104"/>
        <v>6.9871524476313687E-2</v>
      </c>
      <c r="CQ820" s="19">
        <f t="shared" si="1105"/>
        <v>1.4308288594052658E-3</v>
      </c>
      <c r="CR820" s="19">
        <f t="shared" si="1106"/>
        <v>8.741028640028467E-2</v>
      </c>
      <c r="CS820" s="19">
        <f t="shared" si="1107"/>
        <v>7.5672603192277282E-2</v>
      </c>
      <c r="CT820" s="19">
        <f t="shared" si="1108"/>
        <v>3.7993451305684219E-2</v>
      </c>
      <c r="CU820" s="19">
        <f t="shared" si="1109"/>
        <v>2.8689143113248633E-2</v>
      </c>
      <c r="CV820" s="19">
        <f t="shared" si="1110"/>
        <v>3.3519933672276482E-3</v>
      </c>
      <c r="CW820" s="19">
        <f t="shared" si="1111"/>
        <v>0.11688050981270809</v>
      </c>
      <c r="CX820" s="19">
        <f t="shared" si="1112"/>
        <v>1</v>
      </c>
      <c r="CZ820" s="68">
        <f t="shared" si="1113"/>
        <v>2.5805000000000001E-5</v>
      </c>
      <c r="DA820" s="19">
        <f t="shared" si="1114"/>
        <v>1.9180919999999999E-5</v>
      </c>
      <c r="DB820" s="19">
        <f t="shared" si="1115"/>
        <v>3.667E-5</v>
      </c>
      <c r="DC820" s="19">
        <f t="shared" si="1116"/>
        <v>4.0480719999999995E-5</v>
      </c>
      <c r="DD820" s="19">
        <f t="shared" si="1117"/>
        <v>1.2862359999999998E-5</v>
      </c>
      <c r="DE820" s="19">
        <f t="shared" si="1118"/>
        <v>1.2862359999999998E-5</v>
      </c>
      <c r="DF820" s="19">
        <f t="shared" si="1119"/>
        <v>1.1500159999999998E-5</v>
      </c>
      <c r="DG820" s="19">
        <f t="shared" si="1120"/>
        <v>1.6027919999999997E-5</v>
      </c>
      <c r="DH820" s="19">
        <f t="shared" si="1121"/>
        <v>2.5587439999999998E-5</v>
      </c>
      <c r="DI820" s="19">
        <f t="shared" si="1122"/>
        <v>3.9397639999999993E-5</v>
      </c>
      <c r="DJ820" s="19">
        <f t="shared" si="1123"/>
        <v>0</v>
      </c>
      <c r="DK820" s="19">
        <f t="shared" si="1124"/>
        <v>2.1932679999999996E-5</v>
      </c>
      <c r="DM820" s="68">
        <f t="shared" si="1125"/>
        <v>1094.2813202578504</v>
      </c>
      <c r="DN820" s="19">
        <f t="shared" si="1126"/>
        <v>74.003259345962803</v>
      </c>
      <c r="DO820" s="19">
        <f t="shared" si="1127"/>
        <v>237.11281749788262</v>
      </c>
      <c r="DP820" s="19">
        <f t="shared" si="1128"/>
        <v>22.274795336451813</v>
      </c>
      <c r="DQ820" s="19">
        <f t="shared" si="1129"/>
        <v>390.30699137818709</v>
      </c>
      <c r="DR820" s="19">
        <f t="shared" si="1130"/>
        <v>7.8914755368540117</v>
      </c>
      <c r="DS820" s="19">
        <f t="shared" si="1131"/>
        <v>306.31178539528776</v>
      </c>
      <c r="DT820" s="19">
        <f t="shared" si="1132"/>
        <v>264.77044975411098</v>
      </c>
      <c r="DU820" s="19">
        <f t="shared" si="1133"/>
        <v>92.04570861482685</v>
      </c>
      <c r="DV820" s="19">
        <f t="shared" si="1134"/>
        <v>68.595917960264146</v>
      </c>
      <c r="DX820" s="19">
        <f t="shared" si="1135"/>
        <v>96.029613655285161</v>
      </c>
      <c r="DZ820" s="68">
        <f t="shared" si="1136"/>
        <v>2653.6241347329633</v>
      </c>
      <c r="EA820" s="21">
        <f t="shared" si="1137"/>
        <v>2.6536241347329632</v>
      </c>
      <c r="EB820" s="92">
        <f t="shared" si="1169"/>
        <v>1108</v>
      </c>
    </row>
    <row r="821" spans="1:132" x14ac:dyDescent="0.3">
      <c r="A821" s="19">
        <f>'A. Thermody. result (all suite)'!C777</f>
        <v>1106</v>
      </c>
      <c r="B821" s="19" t="s">
        <v>1450</v>
      </c>
      <c r="C821" s="24">
        <f>'A. Thermody. result (all suite)'!G777</f>
        <v>93.683334000000002</v>
      </c>
      <c r="D821" s="19">
        <f>'A. Thermody. result (all suite)'!D777</f>
        <v>5000</v>
      </c>
      <c r="E821" s="61">
        <f>'A. Thermody. result (all suite)'!I777</f>
        <v>47.315159000000001</v>
      </c>
      <c r="F821" s="21">
        <f>'A. Thermody. result (all suite)'!J777</f>
        <v>2.3184459999999998</v>
      </c>
      <c r="G821" s="21">
        <f>'A. Thermody. result (all suite)'!K777</f>
        <v>14.541758</v>
      </c>
      <c r="H821" s="21">
        <f>'A. Thermody. result (all suite)'!L777</f>
        <v>1.496194</v>
      </c>
      <c r="I821" s="21">
        <f>'A. Thermody. result (all suite)'!M777</f>
        <v>8.4240220000000008</v>
      </c>
      <c r="J821" s="21">
        <f>'A. Thermody. result (all suite)'!N777</f>
        <v>0.170788</v>
      </c>
      <c r="K821" s="21">
        <f>'A. Thermody. result (all suite)'!O777</f>
        <v>5.8704000000000001</v>
      </c>
      <c r="L821" s="21">
        <f>'A. Thermody. result (all suite)'!P777</f>
        <v>7.0106039999999998</v>
      </c>
      <c r="M821" s="21">
        <f>'A. Thermody. result (all suite)'!Q777</f>
        <v>3.9609740000000002</v>
      </c>
      <c r="N821" s="21">
        <f>'A. Thermody. result (all suite)'!R777</f>
        <v>4.5472340000000004</v>
      </c>
      <c r="O821" s="21">
        <f>'A. Thermody. result (all suite)'!S777</f>
        <v>0.80056899999999998</v>
      </c>
      <c r="P821" s="21">
        <f>'A. Thermody. result (all suite)'!T777</f>
        <v>3.5438529999999999</v>
      </c>
      <c r="Q821" s="21">
        <f t="shared" si="1138"/>
        <v>100.00000100000001</v>
      </c>
      <c r="S821" s="19">
        <f t="shared" si="1139"/>
        <v>1379</v>
      </c>
      <c r="T821" s="19">
        <f t="shared" si="1140"/>
        <v>0.5</v>
      </c>
      <c r="V821" s="61">
        <f t="shared" si="1141"/>
        <v>45.638379335091528</v>
      </c>
      <c r="W821" s="21">
        <f t="shared" si="1142"/>
        <v>2.236283682697243</v>
      </c>
      <c r="X821" s="21">
        <f t="shared" si="1143"/>
        <v>14.026419478017644</v>
      </c>
      <c r="Y821" s="21">
        <f t="shared" si="1144"/>
        <v>1.4431710845754091</v>
      </c>
      <c r="Z821" s="21">
        <f t="shared" si="1145"/>
        <v>8.1254870466176907</v>
      </c>
      <c r="AA821" s="21">
        <f t="shared" si="1146"/>
        <v>0.16473552439888475</v>
      </c>
      <c r="AB821" s="21">
        <f t="shared" si="1147"/>
        <v>5.6623616555683833</v>
      </c>
      <c r="AC821" s="21">
        <f t="shared" si="1148"/>
        <v>6.7621585023123352</v>
      </c>
      <c r="AD821" s="21">
        <f t="shared" si="1149"/>
        <v>3.8206029054754915</v>
      </c>
      <c r="AE821" s="21">
        <f t="shared" si="1150"/>
        <v>4.3860867130854535</v>
      </c>
      <c r="AF821" s="21">
        <f t="shared" si="1151"/>
        <v>0.77219801176013991</v>
      </c>
      <c r="AG821" s="21">
        <f t="shared" si="1152"/>
        <v>93.037883939600192</v>
      </c>
      <c r="AH821" s="21"/>
      <c r="AI821" s="61">
        <f t="shared" si="1153"/>
        <v>49.053544000119111</v>
      </c>
      <c r="AJ821" s="21">
        <f t="shared" si="1154"/>
        <v>2.4036269829062631</v>
      </c>
      <c r="AK821" s="21">
        <f t="shared" si="1155"/>
        <v>15.076030197681128</v>
      </c>
      <c r="AL821" s="21">
        <f t="shared" si="1156"/>
        <v>1.5511649915773125</v>
      </c>
      <c r="AM821" s="21">
        <f t="shared" si="1157"/>
        <v>8.733525207745183</v>
      </c>
      <c r="AN821" s="21">
        <f t="shared" si="1158"/>
        <v>0.17706284518017454</v>
      </c>
      <c r="AO821" s="21">
        <f t="shared" si="1159"/>
        <v>6.0860817290775504</v>
      </c>
      <c r="AP821" s="21">
        <f t="shared" si="1160"/>
        <v>7.268177451996114</v>
      </c>
      <c r="AQ821" s="21">
        <f t="shared" si="1161"/>
        <v>4.1065023662358993</v>
      </c>
      <c r="AR821" s="21">
        <f t="shared" si="1162"/>
        <v>4.7143018815140749</v>
      </c>
      <c r="AS821" s="21">
        <f t="shared" si="1163"/>
        <v>0.82998234596720577</v>
      </c>
      <c r="AT821" s="21">
        <f t="shared" si="1164"/>
        <v>100.00000000000001</v>
      </c>
      <c r="AU821" s="21"/>
      <c r="AV821" s="21">
        <f>AR821*'[1]diagram lines'!$G$39</f>
        <v>3.9133710183320018</v>
      </c>
      <c r="AW821" s="21">
        <f>AK821*'[1]diagram lines'!$G$40</f>
        <v>7.9792359120014158</v>
      </c>
      <c r="AX821" s="21">
        <f>AQ821*'[1]diagram lines'!$G$38</f>
        <v>3.046417857365709</v>
      </c>
      <c r="AY821" s="21">
        <f>AP821*'[1]diagram lines'!$G$41</f>
        <v>5.1942584864675521</v>
      </c>
      <c r="AZ821" s="21">
        <f t="shared" si="1165"/>
        <v>8.8208042477499742</v>
      </c>
      <c r="BA821" s="21">
        <f t="shared" si="1166"/>
        <v>0.65650854190680907</v>
      </c>
      <c r="BB821" s="21">
        <f t="shared" si="1167"/>
        <v>1.1464767185486651</v>
      </c>
      <c r="BC821" s="86">
        <f t="shared" si="1168"/>
        <v>0.8722375115178167</v>
      </c>
      <c r="BX821" s="61">
        <f t="shared" si="1087"/>
        <v>0.78753593541944078</v>
      </c>
      <c r="BY821" s="21">
        <f t="shared" si="1088"/>
        <v>2.9024111166750126E-2</v>
      </c>
      <c r="BZ821" s="21">
        <f t="shared" si="1089"/>
        <v>0.14262218517065517</v>
      </c>
      <c r="CA821" s="21">
        <f t="shared" si="1090"/>
        <v>9.3693656459390064E-3</v>
      </c>
      <c r="CB821" s="21">
        <f t="shared" si="1091"/>
        <v>0.11724456506610997</v>
      </c>
      <c r="CC821" s="21">
        <f t="shared" si="1092"/>
        <v>2.4074992951790245E-3</v>
      </c>
      <c r="CD821" s="21">
        <f t="shared" si="1093"/>
        <v>0.14566749379652608</v>
      </c>
      <c r="CE821" s="21">
        <f t="shared" si="1094"/>
        <v>0.1250107703281027</v>
      </c>
      <c r="CF821" s="21">
        <f t="shared" si="1095"/>
        <v>6.3896983384416836E-2</v>
      </c>
      <c r="CG821" s="21">
        <f t="shared" si="1096"/>
        <v>4.8272123142250531E-2</v>
      </c>
      <c r="CH821" s="21">
        <f t="shared" si="1097"/>
        <v>5.6400340979541226E-3</v>
      </c>
      <c r="CI821" s="21">
        <f t="shared" si="1098"/>
        <v>0.19666220865704773</v>
      </c>
      <c r="CJ821" s="21">
        <f t="shared" si="1099"/>
        <v>1.6733532751703719</v>
      </c>
      <c r="CL821" s="68">
        <f t="shared" si="1100"/>
        <v>0.47063339648900981</v>
      </c>
      <c r="CM821" s="19">
        <f t="shared" si="1101"/>
        <v>1.7344879648199241E-2</v>
      </c>
      <c r="CN821" s="19">
        <f t="shared" si="1102"/>
        <v>8.523136583704008E-2</v>
      </c>
      <c r="CO821" s="19">
        <f t="shared" si="1103"/>
        <v>5.5991557700122039E-3</v>
      </c>
      <c r="CP821" s="19">
        <f t="shared" si="1104"/>
        <v>7.0065638144564998E-2</v>
      </c>
      <c r="CQ821" s="19">
        <f t="shared" si="1105"/>
        <v>1.4387274527752699E-3</v>
      </c>
      <c r="CR821" s="19">
        <f t="shared" si="1106"/>
        <v>8.7051249702006284E-2</v>
      </c>
      <c r="CS821" s="19">
        <f t="shared" si="1107"/>
        <v>7.4706741357633985E-2</v>
      </c>
      <c r="CT821" s="19">
        <f t="shared" si="1108"/>
        <v>3.8184993170620941E-2</v>
      </c>
      <c r="CU821" s="19">
        <f t="shared" si="1109"/>
        <v>2.8847538567333141E-2</v>
      </c>
      <c r="CV821" s="19">
        <f t="shared" si="1110"/>
        <v>3.3704981378662462E-3</v>
      </c>
      <c r="CW821" s="19">
        <f t="shared" si="1111"/>
        <v>0.1175258157229379</v>
      </c>
      <c r="CX821" s="19">
        <f t="shared" si="1112"/>
        <v>1.0000000000000002</v>
      </c>
      <c r="CZ821" s="68">
        <f t="shared" si="1113"/>
        <v>2.5805000000000001E-5</v>
      </c>
      <c r="DA821" s="19">
        <f t="shared" si="1114"/>
        <v>1.9166439999999996E-5</v>
      </c>
      <c r="DB821" s="19">
        <f t="shared" si="1115"/>
        <v>3.667E-5</v>
      </c>
      <c r="DC821" s="19">
        <f t="shared" si="1116"/>
        <v>4.046253999999999E-5</v>
      </c>
      <c r="DD821" s="19">
        <f t="shared" si="1117"/>
        <v>1.2856519999999998E-5</v>
      </c>
      <c r="DE821" s="19">
        <f t="shared" si="1118"/>
        <v>1.2856519999999998E-5</v>
      </c>
      <c r="DF821" s="19">
        <f t="shared" si="1119"/>
        <v>1.1493619999999998E-5</v>
      </c>
      <c r="DG821" s="19">
        <f t="shared" si="1120"/>
        <v>1.6020439999999999E-5</v>
      </c>
      <c r="DH821" s="19">
        <f t="shared" si="1121"/>
        <v>2.5572080000000001E-5</v>
      </c>
      <c r="DI821" s="19">
        <f t="shared" si="1122"/>
        <v>3.937347999999999E-5</v>
      </c>
      <c r="DJ821" s="19">
        <f t="shared" si="1123"/>
        <v>0</v>
      </c>
      <c r="DK821" s="19">
        <f t="shared" si="1124"/>
        <v>2.1913759999999997E-5</v>
      </c>
      <c r="DM821" s="68">
        <f t="shared" si="1125"/>
        <v>1095.743245923647</v>
      </c>
      <c r="DN821" s="19">
        <f t="shared" si="1126"/>
        <v>72.28828025956598</v>
      </c>
      <c r="DO821" s="19">
        <f t="shared" si="1127"/>
        <v>236.9836395076249</v>
      </c>
      <c r="DP821" s="19">
        <f t="shared" si="1128"/>
        <v>22.097702836086142</v>
      </c>
      <c r="DQ821" s="19">
        <f t="shared" si="1129"/>
        <v>391.56911051256446</v>
      </c>
      <c r="DR821" s="19">
        <f t="shared" si="1130"/>
        <v>7.9386432331515575</v>
      </c>
      <c r="DS821" s="19">
        <f t="shared" si="1131"/>
        <v>305.22719238941721</v>
      </c>
      <c r="DT821" s="19">
        <f t="shared" si="1132"/>
        <v>261.51304554282615</v>
      </c>
      <c r="DU821" s="19">
        <f t="shared" si="1133"/>
        <v>92.565318372490324</v>
      </c>
      <c r="DV821" s="19">
        <f t="shared" si="1134"/>
        <v>69.016966065554342</v>
      </c>
      <c r="DX821" s="19">
        <f t="shared" si="1135"/>
        <v>96.643168462524969</v>
      </c>
      <c r="DZ821" s="68">
        <f t="shared" si="1136"/>
        <v>2651.586313105453</v>
      </c>
      <c r="EA821" s="21">
        <f t="shared" si="1137"/>
        <v>2.6515863131054531</v>
      </c>
      <c r="EB821" s="92">
        <f t="shared" si="1169"/>
        <v>1106</v>
      </c>
    </row>
    <row r="822" spans="1:132" x14ac:dyDescent="0.3">
      <c r="A822" s="19">
        <f>'A. Thermody. result (all suite)'!C778</f>
        <v>1104</v>
      </c>
      <c r="B822" s="19" t="s">
        <v>1450</v>
      </c>
      <c r="C822" s="24">
        <f>'A. Thermody. result (all suite)'!G778</f>
        <v>93.147093999999996</v>
      </c>
      <c r="D822" s="19">
        <f>'A. Thermody. result (all suite)'!D778</f>
        <v>5000</v>
      </c>
      <c r="E822" s="61">
        <f>'A. Thermody. result (all suite)'!I778</f>
        <v>47.393433000000002</v>
      </c>
      <c r="F822" s="21">
        <f>'A. Thermody. result (all suite)'!J778</f>
        <v>2.2637990000000001</v>
      </c>
      <c r="G822" s="21">
        <f>'A. Thermody. result (all suite)'!K778</f>
        <v>14.539562999999999</v>
      </c>
      <c r="H822" s="21">
        <f>'A. Thermody. result (all suite)'!L778</f>
        <v>1.484316</v>
      </c>
      <c r="I822" s="21">
        <f>'A. Thermody. result (all suite)'!M778</f>
        <v>8.4497879999999999</v>
      </c>
      <c r="J822" s="21">
        <f>'A. Thermody. result (all suite)'!N778</f>
        <v>0.17177100000000001</v>
      </c>
      <c r="K822" s="21">
        <f>'A. Thermody. result (all suite)'!O778</f>
        <v>5.8484689999999997</v>
      </c>
      <c r="L822" s="21">
        <f>'A. Thermody. result (all suite)'!P778</f>
        <v>6.9241099999999998</v>
      </c>
      <c r="M822" s="21">
        <f>'A. Thermody. result (all suite)'!Q778</f>
        <v>3.9819070000000001</v>
      </c>
      <c r="N822" s="21">
        <f>'A. Thermody. result (all suite)'!R778</f>
        <v>4.5734120000000003</v>
      </c>
      <c r="O822" s="21">
        <f>'A. Thermody. result (all suite)'!S778</f>
        <v>0.80517799999999995</v>
      </c>
      <c r="P822" s="21">
        <f>'A. Thermody. result (all suite)'!T778</f>
        <v>3.5642550000000002</v>
      </c>
      <c r="Q822" s="21">
        <f t="shared" si="1138"/>
        <v>100.00000100000001</v>
      </c>
      <c r="S822" s="19">
        <f t="shared" si="1139"/>
        <v>1377</v>
      </c>
      <c r="T822" s="19">
        <f t="shared" si="1140"/>
        <v>0.5</v>
      </c>
      <c r="V822" s="61">
        <f t="shared" si="1141"/>
        <v>45.704210211518081</v>
      </c>
      <c r="W822" s="21">
        <f t="shared" si="1142"/>
        <v>2.1831114317594258</v>
      </c>
      <c r="X822" s="21">
        <f t="shared" si="1143"/>
        <v>14.02133590397662</v>
      </c>
      <c r="Y822" s="21">
        <f t="shared" si="1144"/>
        <v>1.4314111932832478</v>
      </c>
      <c r="Z822" s="21">
        <f t="shared" si="1145"/>
        <v>8.1486160117323188</v>
      </c>
      <c r="AA822" s="21">
        <f t="shared" si="1146"/>
        <v>0.16564864360517356</v>
      </c>
      <c r="AB822" s="21">
        <f t="shared" si="1147"/>
        <v>5.6400146533285929</v>
      </c>
      <c r="AC822" s="21">
        <f t="shared" si="1148"/>
        <v>6.6773170655874292</v>
      </c>
      <c r="AD822" s="21">
        <f t="shared" si="1149"/>
        <v>3.8399816820764032</v>
      </c>
      <c r="AE822" s="21">
        <f t="shared" si="1150"/>
        <v>4.4104039357494811</v>
      </c>
      <c r="AF822" s="21">
        <f t="shared" si="1151"/>
        <v>0.77647940316308595</v>
      </c>
      <c r="AG822" s="21">
        <f t="shared" si="1152"/>
        <v>92.998530135779845</v>
      </c>
      <c r="AH822" s="21"/>
      <c r="AI822" s="61">
        <f t="shared" si="1153"/>
        <v>49.145088793112059</v>
      </c>
      <c r="AJ822" s="21">
        <f t="shared" si="1154"/>
        <v>2.347468748777036</v>
      </c>
      <c r="AK822" s="21">
        <f t="shared" si="1155"/>
        <v>15.076943564059743</v>
      </c>
      <c r="AL822" s="21">
        <f t="shared" si="1156"/>
        <v>1.5391761474007781</v>
      </c>
      <c r="AM822" s="21">
        <f t="shared" si="1157"/>
        <v>8.7620911855651542</v>
      </c>
      <c r="AN822" s="21">
        <f t="shared" si="1158"/>
        <v>0.17811963626018926</v>
      </c>
      <c r="AO822" s="21">
        <f t="shared" si="1159"/>
        <v>6.0646277366900865</v>
      </c>
      <c r="AP822" s="21">
        <f t="shared" si="1160"/>
        <v>7.1800243034361975</v>
      </c>
      <c r="AQ822" s="21">
        <f t="shared" si="1161"/>
        <v>4.1290778214128201</v>
      </c>
      <c r="AR822" s="21">
        <f t="shared" si="1162"/>
        <v>4.7424447776864822</v>
      </c>
      <c r="AS822" s="21">
        <f t="shared" si="1163"/>
        <v>0.83493728559947067</v>
      </c>
      <c r="AT822" s="21">
        <f t="shared" si="1164"/>
        <v>100.00000000000003</v>
      </c>
      <c r="AU822" s="21"/>
      <c r="AV822" s="21">
        <f>AR822*'[1]diagram lines'!$G$39</f>
        <v>3.9367326097236957</v>
      </c>
      <c r="AW822" s="21">
        <f>AK822*'[1]diagram lines'!$G$40</f>
        <v>7.9797193261172996</v>
      </c>
      <c r="AX822" s="21">
        <f>AQ822*'[1]diagram lines'!$G$38</f>
        <v>3.0631655086892784</v>
      </c>
      <c r="AY822" s="21">
        <f>AP822*'[1]diagram lines'!$G$41</f>
        <v>5.1312591660684017</v>
      </c>
      <c r="AZ822" s="21">
        <f t="shared" si="1165"/>
        <v>8.8715225990993023</v>
      </c>
      <c r="BA822" s="21">
        <f t="shared" si="1166"/>
        <v>0.6577871458583141</v>
      </c>
      <c r="BB822" s="21">
        <f t="shared" si="1167"/>
        <v>1.1399764955331195</v>
      </c>
      <c r="BC822" s="86">
        <f t="shared" si="1168"/>
        <v>0.87721106875308119</v>
      </c>
      <c r="BX822" s="61">
        <f t="shared" ref="BX822:BX885" si="1170">E822/$BH$48</f>
        <v>0.7888387649800267</v>
      </c>
      <c r="BY822" s="21">
        <f t="shared" ref="BY822:BY885" si="1171">F822/$BI$48</f>
        <v>2.8339997496244371E-2</v>
      </c>
      <c r="BZ822" s="21">
        <f t="shared" ref="BZ822:BZ885" si="1172">G822/$BJ$48</f>
        <v>0.1426006571204394</v>
      </c>
      <c r="CA822" s="21">
        <f t="shared" ref="CA822:CA885" si="1173">H822/$BK$48</f>
        <v>9.2949840315611505E-3</v>
      </c>
      <c r="CB822" s="21">
        <f t="shared" ref="CB822:CB885" si="1174">I822/$BL$48</f>
        <v>0.1176031732776618</v>
      </c>
      <c r="CC822" s="21">
        <f t="shared" ref="CC822:CC885" si="1175">J822/$BM$48</f>
        <v>2.4213560755568086E-3</v>
      </c>
      <c r="CD822" s="21">
        <f t="shared" ref="CD822:CD885" si="1176">K822/$BN$48</f>
        <v>0.14512330024813896</v>
      </c>
      <c r="CE822" s="21">
        <f t="shared" ref="CE822:CE885" si="1177">L822/$BO$48</f>
        <v>0.12346843794579172</v>
      </c>
      <c r="CF822" s="21">
        <f t="shared" ref="CF822:CF885" si="1178">M822/$BP$48</f>
        <v>6.4234666881755123E-2</v>
      </c>
      <c r="CG822" s="21">
        <f t="shared" ref="CG822:CG885" si="1179">N822/$BQ$48</f>
        <v>4.8550021231422505E-2</v>
      </c>
      <c r="CH822" s="21">
        <f t="shared" ref="CH822:CH885" si="1180">O822/$BR$48</f>
        <v>5.6725046497210167E-3</v>
      </c>
      <c r="CI822" s="21">
        <f t="shared" ref="CI822:CI885" si="1181">P822/$BS$48</f>
        <v>0.19779439511653721</v>
      </c>
      <c r="CJ822" s="21">
        <f t="shared" ref="CJ822:CJ885" si="1182">SUM(BX822:CI822)</f>
        <v>1.6739422590548567</v>
      </c>
      <c r="CL822" s="68">
        <f t="shared" ref="CL822:CL885" si="1183">BX822/CJ822</f>
        <v>0.47124610225529628</v>
      </c>
      <c r="CM822" s="19">
        <f t="shared" ref="CM822:CM885" si="1184">BY822/CJ822</f>
        <v>1.6930092625922315E-2</v>
      </c>
      <c r="CN822" s="19">
        <f t="shared" ref="CN822:CN885" si="1185">BZ822/CJ822</f>
        <v>8.5188516120594721E-2</v>
      </c>
      <c r="CO822" s="19">
        <f t="shared" ref="CO822:CO885" si="1186">CA822/CJ822</f>
        <v>5.5527506885508079E-3</v>
      </c>
      <c r="CP822" s="19">
        <f t="shared" ref="CP822:CP885" si="1187">CB822/CJ822</f>
        <v>7.0255214982184067E-2</v>
      </c>
      <c r="CQ822" s="19">
        <f t="shared" ref="CQ822:CQ885" si="1188">CC822/CJ822</f>
        <v>1.4464991623569846E-3</v>
      </c>
      <c r="CR822" s="19">
        <f t="shared" ref="CR822:CR885" si="1189">CD822/CJ822</f>
        <v>8.6695523374909392E-2</v>
      </c>
      <c r="CS822" s="19">
        <f t="shared" ref="CS822:CS885" si="1190">CE822/CJ822</f>
        <v>7.3759078174837775E-2</v>
      </c>
      <c r="CT822" s="19">
        <f t="shared" ref="CT822:CT885" si="1191">CF822/CJ822</f>
        <v>3.8373287091768252E-2</v>
      </c>
      <c r="CU822" s="19">
        <f t="shared" ref="CU822:CU885" si="1192">CG822/CJ822</f>
        <v>2.9003402577837348E-2</v>
      </c>
      <c r="CV822" s="19">
        <f t="shared" ref="CV822:CV885" si="1193">CH822/CJ822</f>
        <v>3.3887098668049834E-3</v>
      </c>
      <c r="CW822" s="19">
        <f t="shared" ref="CW822:CW885" si="1194">CI822/CJ822</f>
        <v>0.11816082307893709</v>
      </c>
      <c r="CX822" s="19">
        <f t="shared" ref="CX822:CX885" si="1195">SUM(CL822:CW822)</f>
        <v>0.99999999999999978</v>
      </c>
      <c r="CZ822" s="68">
        <f t="shared" ref="CZ822:CZ885" si="1196">($BH$49*$DC$46)+(($BH$50*$DD$46)*(S822-1673))+(($BH$51*$DC$46)*T822)</f>
        <v>2.5805000000000001E-5</v>
      </c>
      <c r="DA822" s="19">
        <f t="shared" ref="DA822:DA885" si="1197">($BI$49*$DC$46)+(($BI$50*$DD$46)*(S822-1673))+(($BI$51*$DC$46)*T822)</f>
        <v>1.915196E-5</v>
      </c>
      <c r="DB822" s="19">
        <f t="shared" ref="DB822:DB885" si="1198">($BJ$49*$DC$46)+(($BJ$50*$DD$46)*(S822-1673))+(($BJ$51*$DC$46)*T822)</f>
        <v>3.667E-5</v>
      </c>
      <c r="DC822" s="19">
        <f t="shared" ref="DC822:DC885" si="1199">($BK$49*$DC$46)+(($BK$50*$DD$46)*(S822-1673))+(($BK$51*$DC$46)*T822)</f>
        <v>4.0444359999999992E-5</v>
      </c>
      <c r="DD822" s="19">
        <f t="shared" ref="DD822:DD885" si="1200">($BL$49*$DC$46)+(($BL$50*$DD$46)*(S822-1673))+(($BL$51*$DC$46)*T822)</f>
        <v>1.2850679999999999E-5</v>
      </c>
      <c r="DE822" s="19">
        <f t="shared" ref="DE822:DE885" si="1201">($BM$49*$DC$46)+(($BM$50*$DD$46)*(S822-1673))+(($BM$51*$DC$46)*T822)</f>
        <v>1.2850679999999999E-5</v>
      </c>
      <c r="DF822" s="19">
        <f t="shared" ref="DF822:DF885" si="1202">($BN$49*$DC$46)+(($BN$50*$DD$46)*(S822-1673))+(($BN$51*$DC$46)*T822)</f>
        <v>1.1487079999999999E-5</v>
      </c>
      <c r="DG822" s="19">
        <f t="shared" ref="DG822:DG885" si="1203">($BO$49*$DC$46)+(($BO$50*$DD$46)*(S822-1673))+(($BO$51*$DC$46)*T822)</f>
        <v>1.6012959999999998E-5</v>
      </c>
      <c r="DH822" s="19">
        <f t="shared" ref="DH822:DH885" si="1204">($BP$49*$DC$46)+(($BP$50*$DD$46)*(S822-1673))+(($BP$51*$DC$46)*T822)</f>
        <v>2.555672E-5</v>
      </c>
      <c r="DI822" s="19">
        <f t="shared" ref="DI822:DI885" si="1205">($BQ$49*$DC$46)+(($BQ$50*$DD$46)*(S822-1673))+(($BQ$51*$DC$46)*T822)</f>
        <v>3.9349319999999994E-5</v>
      </c>
      <c r="DJ822" s="19">
        <f t="shared" ref="DJ822:DJ885" si="1206">($BR$49*$DC$46)+(($BR$50*$DD$46)*(S822-1673))+(($BR$51*$DC$46)*T822)</f>
        <v>0</v>
      </c>
      <c r="DK822" s="19">
        <f t="shared" ref="DK822:DK885" si="1207">($BS$49*$DC$46)+(($BS$50*$DD$46)*(S822-1673))+(($BS$51*$DC$46)*T822)</f>
        <v>2.1894839999999995E-5</v>
      </c>
      <c r="DM822" s="68">
        <f t="shared" ref="DM822:DM885" si="1208">((CL822*$BH$48)/CZ822)/1000</f>
        <v>1097.1697664599185</v>
      </c>
      <c r="DN822" s="19">
        <f t="shared" ref="DN822:DN885" si="1209">((CM822*$BI$48)/DA822)/1000</f>
        <v>70.612918936687123</v>
      </c>
      <c r="DO822" s="19">
        <f t="shared" ref="DO822:DO885" si="1210">((CN822*$BJ$48)/DB822)/1000</f>
        <v>236.86449696361703</v>
      </c>
      <c r="DP822" s="19">
        <f t="shared" ref="DP822:DP885" si="1211">((CO822*$BK$48)/DC822)/1000</f>
        <v>21.924410658363207</v>
      </c>
      <c r="DQ822" s="19">
        <f t="shared" ref="DQ822:DQ885" si="1212">((CP822*$BL$48)/DD822)/1000</f>
        <v>392.80701071615869</v>
      </c>
      <c r="DR822" s="19">
        <f t="shared" ref="DR822:DR885" si="1213">((CQ822*$BM$48)/DE822)/1000</f>
        <v>7.9851533597914264</v>
      </c>
      <c r="DS822" s="19">
        <f t="shared" ref="DS822:DS885" si="1214">((CR822*$BN$48)/DF822)/1000</f>
        <v>304.1529781292416</v>
      </c>
      <c r="DT822" s="19">
        <f t="shared" ref="DT822:DT885" si="1215">((CS822*$BO$48)/DG822)/1000</f>
        <v>258.31633277326006</v>
      </c>
      <c r="DU822" s="19">
        <f t="shared" ref="DU822:DU885" si="1216">((CT822*$BP$48)/DH822)/1000</f>
        <v>93.077674553648279</v>
      </c>
      <c r="DV822" s="19">
        <f t="shared" ref="DV822:DV885" si="1217">((CU822*$BQ$48)/DI822)/1000</f>
        <v>69.43247107783003</v>
      </c>
      <c r="DX822" s="19">
        <f t="shared" ref="DX822:DX885" si="1218">((CW822*$BS$48)/DK822)/1000</f>
        <v>97.249307685392836</v>
      </c>
      <c r="DZ822" s="68">
        <f t="shared" ref="DZ822:DZ885" si="1219">SUM(DM822:DX822)</f>
        <v>2649.5925213139089</v>
      </c>
      <c r="EA822" s="21">
        <f t="shared" ref="EA822:EA885" si="1220">DZ822/1000</f>
        <v>2.6495925213139091</v>
      </c>
      <c r="EB822" s="92">
        <f t="shared" si="1169"/>
        <v>1104</v>
      </c>
    </row>
    <row r="823" spans="1:132" x14ac:dyDescent="0.3">
      <c r="A823" s="19">
        <f>'A. Thermody. result (all suite)'!C779</f>
        <v>1102</v>
      </c>
      <c r="B823" s="19" t="s">
        <v>1450</v>
      </c>
      <c r="C823" s="24">
        <f>'A. Thermody. result (all suite)'!G779</f>
        <v>92.625212000000005</v>
      </c>
      <c r="D823" s="19">
        <f>'A. Thermody. result (all suite)'!D779</f>
        <v>5000</v>
      </c>
      <c r="E823" s="61">
        <f>'A. Thermody. result (all suite)'!I779</f>
        <v>47.469811999999997</v>
      </c>
      <c r="F823" s="21">
        <f>'A. Thermody. result (all suite)'!J779</f>
        <v>2.2104200000000001</v>
      </c>
      <c r="G823" s="21">
        <f>'A. Thermody. result (all suite)'!K779</f>
        <v>14.537845000000001</v>
      </c>
      <c r="H823" s="21">
        <f>'A. Thermody. result (all suite)'!L779</f>
        <v>1.4726760000000001</v>
      </c>
      <c r="I823" s="21">
        <f>'A. Thermody. result (all suite)'!M779</f>
        <v>8.4749649999999992</v>
      </c>
      <c r="J823" s="21">
        <f>'A. Thermody. result (all suite)'!N779</f>
        <v>0.172739</v>
      </c>
      <c r="K823" s="21">
        <f>'A. Thermody. result (all suite)'!O779</f>
        <v>5.8266730000000004</v>
      </c>
      <c r="L823" s="21">
        <f>'A. Thermody. result (all suite)'!P779</f>
        <v>6.8391479999999998</v>
      </c>
      <c r="M823" s="21">
        <f>'A. Thermody. result (all suite)'!Q779</f>
        <v>4.002491</v>
      </c>
      <c r="N823" s="21">
        <f>'A. Thermody. result (all suite)'!R779</f>
        <v>4.5991799999999996</v>
      </c>
      <c r="O823" s="21">
        <f>'A. Thermody. result (all suite)'!S779</f>
        <v>0.80971499999999996</v>
      </c>
      <c r="P823" s="21">
        <f>'A. Thermody. result (all suite)'!T779</f>
        <v>3.5843370000000001</v>
      </c>
      <c r="Q823" s="21">
        <f t="shared" si="1138"/>
        <v>100.00000100000001</v>
      </c>
      <c r="S823" s="19">
        <f t="shared" si="1139"/>
        <v>1375</v>
      </c>
      <c r="T823" s="19">
        <f t="shared" si="1140"/>
        <v>0.5</v>
      </c>
      <c r="V823" s="61">
        <f t="shared" si="1141"/>
        <v>45.768333981668341</v>
      </c>
      <c r="W823" s="21">
        <f t="shared" si="1142"/>
        <v>2.1311910988768892</v>
      </c>
      <c r="X823" s="21">
        <f t="shared" si="1143"/>
        <v>14.016759647873203</v>
      </c>
      <c r="Y823" s="21">
        <f t="shared" si="1144"/>
        <v>1.4198903297697367</v>
      </c>
      <c r="Z823" s="21">
        <f t="shared" si="1145"/>
        <v>8.1711936968056609</v>
      </c>
      <c r="AA823" s="21">
        <f t="shared" si="1146"/>
        <v>0.16654745217148548</v>
      </c>
      <c r="AB823" s="21">
        <f t="shared" si="1147"/>
        <v>5.617825405880466</v>
      </c>
      <c r="AC823" s="21">
        <f t="shared" si="1148"/>
        <v>6.5940098902026207</v>
      </c>
      <c r="AD823" s="21">
        <f t="shared" si="1149"/>
        <v>3.8590282355999577</v>
      </c>
      <c r="AE823" s="21">
        <f t="shared" si="1150"/>
        <v>4.4343298912119007</v>
      </c>
      <c r="AF823" s="21">
        <f t="shared" si="1151"/>
        <v>0.78069208595067896</v>
      </c>
      <c r="AG823" s="21">
        <f t="shared" si="1152"/>
        <v>92.959801716010944</v>
      </c>
      <c r="AH823" s="21"/>
      <c r="AI823" s="61">
        <f t="shared" si="1153"/>
        <v>49.234543465883299</v>
      </c>
      <c r="AJ823" s="21">
        <f t="shared" si="1154"/>
        <v>2.2925942821904957</v>
      </c>
      <c r="AK823" s="21">
        <f t="shared" si="1155"/>
        <v>15.078302007026576</v>
      </c>
      <c r="AL823" s="21">
        <f t="shared" si="1156"/>
        <v>1.5274240086133724</v>
      </c>
      <c r="AM823" s="21">
        <f t="shared" si="1157"/>
        <v>8.7900291803207402</v>
      </c>
      <c r="AN823" s="21">
        <f t="shared" si="1158"/>
        <v>0.17916072226604174</v>
      </c>
      <c r="AO823" s="21">
        <f t="shared" si="1159"/>
        <v>6.0432846264482496</v>
      </c>
      <c r="AP823" s="21">
        <f t="shared" si="1160"/>
        <v>7.0933992634225902</v>
      </c>
      <c r="AQ823" s="21">
        <f t="shared" si="1161"/>
        <v>4.1512870771703652</v>
      </c>
      <c r="AR823" s="21">
        <f t="shared" si="1162"/>
        <v>4.7701585086838172</v>
      </c>
      <c r="AS823" s="21">
        <f t="shared" si="1163"/>
        <v>0.83981685797444672</v>
      </c>
      <c r="AT823" s="21">
        <f t="shared" si="1164"/>
        <v>100</v>
      </c>
      <c r="AU823" s="21"/>
      <c r="AV823" s="21">
        <f>AR823*'[1]diagram lines'!$G$39</f>
        <v>3.9597379484611435</v>
      </c>
      <c r="AW823" s="21">
        <f>AK823*'[1]diagram lines'!$G$40</f>
        <v>7.9804383043073956</v>
      </c>
      <c r="AX823" s="21">
        <f>AQ823*'[1]diagram lines'!$G$38</f>
        <v>3.0796414941641399</v>
      </c>
      <c r="AY823" s="21">
        <f>AP823*'[1]diagram lines'!$G$41</f>
        <v>5.0693519201043262</v>
      </c>
      <c r="AZ823" s="21">
        <f t="shared" si="1165"/>
        <v>8.9214455858541832</v>
      </c>
      <c r="BA823" s="21">
        <f t="shared" si="1166"/>
        <v>0.65906477443797273</v>
      </c>
      <c r="BB823" s="21">
        <f t="shared" si="1167"/>
        <v>1.1336849177334802</v>
      </c>
      <c r="BC823" s="86">
        <f t="shared" si="1168"/>
        <v>0.88207930118647981</v>
      </c>
      <c r="BX823" s="61">
        <f t="shared" si="1170"/>
        <v>0.79011005326231687</v>
      </c>
      <c r="BY823" s="21">
        <f t="shared" si="1171"/>
        <v>2.7671757636454686E-2</v>
      </c>
      <c r="BZ823" s="21">
        <f t="shared" si="1172"/>
        <v>0.14258380737544138</v>
      </c>
      <c r="CA823" s="21">
        <f t="shared" si="1173"/>
        <v>9.2220928048093193E-3</v>
      </c>
      <c r="CB823" s="21">
        <f t="shared" si="1174"/>
        <v>0.11795358385525399</v>
      </c>
      <c r="CC823" s="21">
        <f t="shared" si="1175"/>
        <v>2.435001409641951E-3</v>
      </c>
      <c r="CD823" s="21">
        <f t="shared" si="1176"/>
        <v>0.14458245657568242</v>
      </c>
      <c r="CE823" s="21">
        <f t="shared" si="1177"/>
        <v>0.12195342368045649</v>
      </c>
      <c r="CF823" s="21">
        <f t="shared" si="1178"/>
        <v>6.4566720438780451E-2</v>
      </c>
      <c r="CG823" s="21">
        <f t="shared" si="1179"/>
        <v>4.8823566878980887E-2</v>
      </c>
      <c r="CH823" s="21">
        <f t="shared" si="1180"/>
        <v>5.7044679591951759E-3</v>
      </c>
      <c r="CI823" s="21">
        <f t="shared" si="1181"/>
        <v>0.19890882352941178</v>
      </c>
      <c r="CJ823" s="21">
        <f t="shared" si="1182"/>
        <v>1.6745157554064254</v>
      </c>
      <c r="CL823" s="68">
        <f t="shared" si="1183"/>
        <v>0.47184390514769897</v>
      </c>
      <c r="CM823" s="19">
        <f t="shared" si="1184"/>
        <v>1.6525229784857064E-2</v>
      </c>
      <c r="CN823" s="19">
        <f t="shared" si="1185"/>
        <v>8.5149277882329955E-2</v>
      </c>
      <c r="CO823" s="19">
        <f t="shared" si="1186"/>
        <v>5.5073192205175791E-3</v>
      </c>
      <c r="CP823" s="19">
        <f t="shared" si="1187"/>
        <v>7.044041447470599E-2</v>
      </c>
      <c r="CQ823" s="19">
        <f t="shared" si="1188"/>
        <v>1.4541525821899159E-3</v>
      </c>
      <c r="CR823" s="19">
        <f t="shared" si="1189"/>
        <v>8.6342846347594079E-2</v>
      </c>
      <c r="CS823" s="19">
        <f t="shared" si="1190"/>
        <v>7.2829069112495093E-2</v>
      </c>
      <c r="CT823" s="19">
        <f t="shared" si="1191"/>
        <v>3.8558443078434528E-2</v>
      </c>
      <c r="CU823" s="19">
        <f t="shared" si="1192"/>
        <v>2.9156827411952784E-2</v>
      </c>
      <c r="CV823" s="19">
        <f t="shared" si="1193"/>
        <v>3.4066373760757072E-3</v>
      </c>
      <c r="CW823" s="19">
        <f t="shared" si="1194"/>
        <v>0.11878587758114834</v>
      </c>
      <c r="CX823" s="19">
        <f t="shared" si="1195"/>
        <v>1</v>
      </c>
      <c r="CZ823" s="68">
        <f t="shared" si="1196"/>
        <v>2.5805000000000001E-5</v>
      </c>
      <c r="DA823" s="19">
        <f t="shared" si="1197"/>
        <v>1.9137479999999996E-5</v>
      </c>
      <c r="DB823" s="19">
        <f t="shared" si="1198"/>
        <v>3.667E-5</v>
      </c>
      <c r="DC823" s="19">
        <f t="shared" si="1199"/>
        <v>4.0426179999999995E-5</v>
      </c>
      <c r="DD823" s="19">
        <f t="shared" si="1200"/>
        <v>1.2844839999999999E-5</v>
      </c>
      <c r="DE823" s="19">
        <f t="shared" si="1201"/>
        <v>1.2844839999999999E-5</v>
      </c>
      <c r="DF823" s="19">
        <f t="shared" si="1202"/>
        <v>1.1480539999999999E-5</v>
      </c>
      <c r="DG823" s="19">
        <f t="shared" si="1203"/>
        <v>1.600548E-5</v>
      </c>
      <c r="DH823" s="19">
        <f t="shared" si="1204"/>
        <v>2.554136E-5</v>
      </c>
      <c r="DI823" s="19">
        <f t="shared" si="1205"/>
        <v>3.9325159999999991E-5</v>
      </c>
      <c r="DJ823" s="19">
        <f t="shared" si="1206"/>
        <v>0</v>
      </c>
      <c r="DK823" s="19">
        <f t="shared" si="1207"/>
        <v>2.1875919999999996E-5</v>
      </c>
      <c r="DM823" s="68">
        <f t="shared" si="1208"/>
        <v>1098.5615896637767</v>
      </c>
      <c r="DN823" s="19">
        <f t="shared" si="1209"/>
        <v>68.976445969604271</v>
      </c>
      <c r="DO823" s="19">
        <f t="shared" si="1210"/>
        <v>236.75539604260598</v>
      </c>
      <c r="DP823" s="19">
        <f t="shared" si="1211"/>
        <v>21.754808550410957</v>
      </c>
      <c r="DQ823" s="19">
        <f t="shared" si="1212"/>
        <v>394.02155106701412</v>
      </c>
      <c r="DR823" s="19">
        <f t="shared" si="1213"/>
        <v>8.031052483374852</v>
      </c>
      <c r="DS823" s="19">
        <f t="shared" si="1214"/>
        <v>303.08824391605634</v>
      </c>
      <c r="DT823" s="19">
        <f t="shared" si="1215"/>
        <v>255.17848860694738</v>
      </c>
      <c r="DU823" s="19">
        <f t="shared" si="1216"/>
        <v>93.583031069299238</v>
      </c>
      <c r="DV823" s="19">
        <f t="shared" si="1217"/>
        <v>69.842643798676292</v>
      </c>
      <c r="DX823" s="19">
        <f t="shared" si="1218"/>
        <v>97.848296849334488</v>
      </c>
      <c r="DZ823" s="68">
        <f t="shared" si="1219"/>
        <v>2647.6415480171004</v>
      </c>
      <c r="EA823" s="21">
        <f t="shared" si="1220"/>
        <v>2.6476415480171003</v>
      </c>
      <c r="EB823" s="92">
        <f t="shared" si="1169"/>
        <v>1102</v>
      </c>
    </row>
    <row r="824" spans="1:132" x14ac:dyDescent="0.3">
      <c r="A824" s="19">
        <f>'A. Thermody. result (all suite)'!C780</f>
        <v>1100</v>
      </c>
      <c r="B824" s="19" t="s">
        <v>1450</v>
      </c>
      <c r="C824" s="24">
        <f>'A. Thermody. result (all suite)'!G780</f>
        <v>92.117024000000001</v>
      </c>
      <c r="D824" s="19">
        <f>'A. Thermody. result (all suite)'!D780</f>
        <v>5000</v>
      </c>
      <c r="E824" s="61">
        <f>'A. Thermody. result (all suite)'!I780</f>
        <v>47.544328999999998</v>
      </c>
      <c r="F824" s="21">
        <f>'A. Thermody. result (all suite)'!J780</f>
        <v>2.1582880000000002</v>
      </c>
      <c r="G824" s="21">
        <f>'A. Thermody. result (all suite)'!K780</f>
        <v>14.536611000000001</v>
      </c>
      <c r="H824" s="21">
        <f>'A. Thermody. result (all suite)'!L780</f>
        <v>1.461263</v>
      </c>
      <c r="I824" s="21">
        <f>'A. Thermody. result (all suite)'!M780</f>
        <v>8.4995689999999993</v>
      </c>
      <c r="J824" s="21">
        <f>'A. Thermody. result (all suite)'!N780</f>
        <v>0.17369200000000001</v>
      </c>
      <c r="K824" s="21">
        <f>'A. Thermody. result (all suite)'!O780</f>
        <v>5.8049949999999999</v>
      </c>
      <c r="L824" s="21">
        <f>'A. Thermody. result (all suite)'!P780</f>
        <v>6.7556700000000003</v>
      </c>
      <c r="M824" s="21">
        <f>'A. Thermody. result (all suite)'!Q780</f>
        <v>4.0227370000000002</v>
      </c>
      <c r="N824" s="21">
        <f>'A. Thermody. result (all suite)'!R780</f>
        <v>4.6245520000000004</v>
      </c>
      <c r="O824" s="21">
        <f>'A. Thermody. result (all suite)'!S780</f>
        <v>0.81418199999999996</v>
      </c>
      <c r="P824" s="21">
        <f>'A. Thermody. result (all suite)'!T780</f>
        <v>3.6041110000000001</v>
      </c>
      <c r="Q824" s="21">
        <f t="shared" si="1138"/>
        <v>99.999999000000003</v>
      </c>
      <c r="S824" s="19">
        <f t="shared" si="1139"/>
        <v>1373</v>
      </c>
      <c r="T824" s="19">
        <f t="shared" si="1140"/>
        <v>0.5</v>
      </c>
      <c r="V824" s="61">
        <f t="shared" si="1141"/>
        <v>45.830778591499303</v>
      </c>
      <c r="W824" s="21">
        <f t="shared" si="1142"/>
        <v>2.0805009040024491</v>
      </c>
      <c r="X824" s="21">
        <f t="shared" si="1143"/>
        <v>14.012695398682633</v>
      </c>
      <c r="Y824" s="21">
        <f t="shared" si="1144"/>
        <v>1.4085974589514145</v>
      </c>
      <c r="Z824" s="21">
        <f t="shared" si="1145"/>
        <v>8.193235095655071</v>
      </c>
      <c r="AA824" s="21">
        <f t="shared" si="1146"/>
        <v>0.1674319474592795</v>
      </c>
      <c r="AB824" s="21">
        <f t="shared" si="1147"/>
        <v>5.595776534563365</v>
      </c>
      <c r="AC824" s="21">
        <f t="shared" si="1148"/>
        <v>6.5121881519714808</v>
      </c>
      <c r="AD824" s="21">
        <f t="shared" si="1149"/>
        <v>3.877753091832091</v>
      </c>
      <c r="AE824" s="21">
        <f t="shared" si="1150"/>
        <v>4.45787801100054</v>
      </c>
      <c r="AF824" s="21">
        <f t="shared" si="1151"/>
        <v>0.7848379766845397</v>
      </c>
      <c r="AG824" s="21">
        <f t="shared" si="1152"/>
        <v>92.921673162302184</v>
      </c>
      <c r="AH824" s="21"/>
      <c r="AI824" s="61">
        <f t="shared" si="1153"/>
        <v>49.32194721832947</v>
      </c>
      <c r="AJ824" s="21">
        <f t="shared" si="1154"/>
        <v>2.2389834719920834</v>
      </c>
      <c r="AK824" s="21">
        <f t="shared" si="1155"/>
        <v>15.080115243090034</v>
      </c>
      <c r="AL824" s="21">
        <f t="shared" si="1156"/>
        <v>1.5158976490781431</v>
      </c>
      <c r="AM824" s="21">
        <f t="shared" si="1157"/>
        <v>8.8173564000987259</v>
      </c>
      <c r="AN824" s="21">
        <f t="shared" si="1158"/>
        <v>0.18018610918341249</v>
      </c>
      <c r="AO824" s="21">
        <f t="shared" si="1159"/>
        <v>6.0220359192085029</v>
      </c>
      <c r="AP824" s="21">
        <f t="shared" si="1160"/>
        <v>7.0082553728847836</v>
      </c>
      <c r="AQ824" s="21">
        <f t="shared" si="1161"/>
        <v>4.1731417008161173</v>
      </c>
      <c r="AR824" s="21">
        <f t="shared" si="1162"/>
        <v>4.7974577504799782</v>
      </c>
      <c r="AS824" s="21">
        <f t="shared" si="1163"/>
        <v>0.84462316483873234</v>
      </c>
      <c r="AT824" s="21">
        <f t="shared" si="1164"/>
        <v>100</v>
      </c>
      <c r="AU824" s="21"/>
      <c r="AV824" s="21">
        <f>AR824*'[1]diagram lines'!$G$39</f>
        <v>3.9823992171606406</v>
      </c>
      <c r="AW824" s="21">
        <f>AK824*'[1]diagram lines'!$G$40</f>
        <v>7.9813979891929243</v>
      </c>
      <c r="AX824" s="21">
        <f>AQ824*'[1]diagram lines'!$G$38</f>
        <v>3.0958543950229926</v>
      </c>
      <c r="AY824" s="21">
        <f>AP824*'[1]diagram lines'!$G$41</f>
        <v>5.0085031889171967</v>
      </c>
      <c r="AZ824" s="21">
        <f t="shared" si="1165"/>
        <v>8.9705994512960956</v>
      </c>
      <c r="BA824" s="21">
        <f t="shared" si="1166"/>
        <v>0.66034239958116803</v>
      </c>
      <c r="BB824" s="21">
        <f t="shared" si="1167"/>
        <v>1.1275942381401436</v>
      </c>
      <c r="BC824" s="86">
        <f t="shared" si="1168"/>
        <v>0.88684383635145403</v>
      </c>
      <c r="BX824" s="61">
        <f t="shared" si="1170"/>
        <v>0.79135034953395467</v>
      </c>
      <c r="BY824" s="21">
        <f t="shared" si="1171"/>
        <v>2.7019128693039563E-2</v>
      </c>
      <c r="BZ824" s="21">
        <f t="shared" si="1172"/>
        <v>0.14257170459003532</v>
      </c>
      <c r="CA824" s="21">
        <f t="shared" si="1173"/>
        <v>9.1506230822218041E-3</v>
      </c>
      <c r="CB824" s="21">
        <f t="shared" si="1174"/>
        <v>0.11829601948503828</v>
      </c>
      <c r="CC824" s="21">
        <f t="shared" si="1175"/>
        <v>2.4484352974344517E-3</v>
      </c>
      <c r="CD824" s="21">
        <f t="shared" si="1176"/>
        <v>0.14404454094292804</v>
      </c>
      <c r="CE824" s="21">
        <f t="shared" si="1177"/>
        <v>0.1204648716119829</v>
      </c>
      <c r="CF824" s="21">
        <f t="shared" si="1178"/>
        <v>6.4893321503468299E-2</v>
      </c>
      <c r="CG824" s="21">
        <f t="shared" si="1179"/>
        <v>4.9092908704883233E-2</v>
      </c>
      <c r="CH824" s="21">
        <f t="shared" si="1180"/>
        <v>5.7359381164402866E-3</v>
      </c>
      <c r="CI824" s="21">
        <f t="shared" si="1181"/>
        <v>0.20000615982241954</v>
      </c>
      <c r="CJ824" s="21">
        <f t="shared" si="1182"/>
        <v>1.6750740013838468</v>
      </c>
      <c r="CL824" s="68">
        <f t="shared" si="1183"/>
        <v>0.47242709807458533</v>
      </c>
      <c r="CM824" s="19">
        <f t="shared" si="1184"/>
        <v>1.6130110473159969E-2</v>
      </c>
      <c r="CN824" s="19">
        <f t="shared" si="1185"/>
        <v>8.5113675259869737E-2</v>
      </c>
      <c r="CO824" s="19">
        <f t="shared" si="1186"/>
        <v>5.4628172096648281E-3</v>
      </c>
      <c r="CP824" s="19">
        <f t="shared" si="1187"/>
        <v>7.0621369197605074E-2</v>
      </c>
      <c r="CQ824" s="19">
        <f t="shared" si="1188"/>
        <v>1.4616878391114064E-3</v>
      </c>
      <c r="CR824" s="19">
        <f t="shared" si="1189"/>
        <v>8.5992941699248496E-2</v>
      </c>
      <c r="CS824" s="19">
        <f t="shared" si="1190"/>
        <v>7.1916149085032646E-2</v>
      </c>
      <c r="CT824" s="19">
        <f t="shared" si="1191"/>
        <v>3.8740569938914511E-2</v>
      </c>
      <c r="CU824" s="19">
        <f t="shared" si="1192"/>
        <v>2.9307904405611682E-2</v>
      </c>
      <c r="CV824" s="19">
        <f t="shared" si="1193"/>
        <v>3.4242893816640906E-3</v>
      </c>
      <c r="CW824" s="19">
        <f t="shared" si="1194"/>
        <v>0.119401387435532</v>
      </c>
      <c r="CX824" s="19">
        <f t="shared" si="1195"/>
        <v>0.99999999999999967</v>
      </c>
      <c r="CZ824" s="68">
        <f t="shared" si="1196"/>
        <v>2.5805000000000001E-5</v>
      </c>
      <c r="DA824" s="19">
        <f t="shared" si="1197"/>
        <v>1.9123E-5</v>
      </c>
      <c r="DB824" s="19">
        <f t="shared" si="1198"/>
        <v>3.667E-5</v>
      </c>
      <c r="DC824" s="19">
        <f t="shared" si="1199"/>
        <v>4.040799999999999E-5</v>
      </c>
      <c r="DD824" s="19">
        <f t="shared" si="1200"/>
        <v>1.2838999999999999E-5</v>
      </c>
      <c r="DE824" s="19">
        <f t="shared" si="1201"/>
        <v>1.2838999999999999E-5</v>
      </c>
      <c r="DF824" s="19">
        <f t="shared" si="1202"/>
        <v>1.1473999999999999E-5</v>
      </c>
      <c r="DG824" s="19">
        <f t="shared" si="1203"/>
        <v>1.5997999999999998E-5</v>
      </c>
      <c r="DH824" s="19">
        <f t="shared" si="1204"/>
        <v>2.5525999999999999E-5</v>
      </c>
      <c r="DI824" s="19">
        <f t="shared" si="1205"/>
        <v>3.9300999999999995E-5</v>
      </c>
      <c r="DJ824" s="19">
        <f t="shared" si="1206"/>
        <v>0</v>
      </c>
      <c r="DK824" s="19">
        <f t="shared" si="1207"/>
        <v>2.1856999999999994E-5</v>
      </c>
      <c r="DM824" s="68">
        <f t="shared" si="1208"/>
        <v>1099.9193974935511</v>
      </c>
      <c r="DN824" s="19">
        <f t="shared" si="1209"/>
        <v>67.378195084245064</v>
      </c>
      <c r="DO824" s="19">
        <f t="shared" si="1210"/>
        <v>236.65640385863969</v>
      </c>
      <c r="DP824" s="19">
        <f t="shared" si="1211"/>
        <v>21.588726989986554</v>
      </c>
      <c r="DQ824" s="19">
        <f t="shared" si="1212"/>
        <v>395.21344161133459</v>
      </c>
      <c r="DR824" s="19">
        <f t="shared" si="1213"/>
        <v>8.0763404709528146</v>
      </c>
      <c r="DS824" s="19">
        <f t="shared" si="1214"/>
        <v>302.0320333344705</v>
      </c>
      <c r="DT824" s="19">
        <f t="shared" si="1215"/>
        <v>252.09761474488255</v>
      </c>
      <c r="DU824" s="19">
        <f t="shared" si="1216"/>
        <v>94.081639524927951</v>
      </c>
      <c r="DV824" s="19">
        <f t="shared" si="1217"/>
        <v>70.247693315911064</v>
      </c>
      <c r="DX824" s="19">
        <f t="shared" si="1218"/>
        <v>98.440453931842754</v>
      </c>
      <c r="DZ824" s="68">
        <f t="shared" si="1219"/>
        <v>2645.7319403607453</v>
      </c>
      <c r="EA824" s="21">
        <f t="shared" si="1220"/>
        <v>2.6457319403607453</v>
      </c>
      <c r="EB824" s="92">
        <f t="shared" si="1169"/>
        <v>1100</v>
      </c>
    </row>
    <row r="825" spans="1:132" x14ac:dyDescent="0.3">
      <c r="A825" s="19">
        <f>'A. Thermody. result (all suite)'!C781</f>
        <v>1098</v>
      </c>
      <c r="B825" s="19" t="s">
        <v>1450</v>
      </c>
      <c r="C825" s="24">
        <f>'A. Thermody. result (all suite)'!G781</f>
        <v>91.621887000000001</v>
      </c>
      <c r="D825" s="19">
        <f>'A. Thermody. result (all suite)'!D781</f>
        <v>5000</v>
      </c>
      <c r="E825" s="61">
        <f>'A. Thermody. result (all suite)'!I781</f>
        <v>47.617013999999998</v>
      </c>
      <c r="F825" s="21">
        <f>'A. Thermody. result (all suite)'!J781</f>
        <v>2.1073840000000001</v>
      </c>
      <c r="G825" s="21">
        <f>'A. Thermody. result (all suite)'!K781</f>
        <v>14.535868000000001</v>
      </c>
      <c r="H825" s="21">
        <f>'A. Thermody. result (all suite)'!L781</f>
        <v>1.45007</v>
      </c>
      <c r="I825" s="21">
        <f>'A. Thermody. result (all suite)'!M781</f>
        <v>8.5236160000000005</v>
      </c>
      <c r="J825" s="21">
        <f>'A. Thermody. result (all suite)'!N781</f>
        <v>0.17463100000000001</v>
      </c>
      <c r="K825" s="21">
        <f>'A. Thermody. result (all suite)'!O781</f>
        <v>5.7834180000000002</v>
      </c>
      <c r="L825" s="21">
        <f>'A. Thermody. result (all suite)'!P781</f>
        <v>6.6736259999999996</v>
      </c>
      <c r="M825" s="21">
        <f>'A. Thermody. result (all suite)'!Q781</f>
        <v>4.0426589999999996</v>
      </c>
      <c r="N825" s="21">
        <f>'A. Thermody. result (all suite)'!R781</f>
        <v>4.6495439999999997</v>
      </c>
      <c r="O825" s="21">
        <f>'A. Thermody. result (all suite)'!S781</f>
        <v>0.81858200000000003</v>
      </c>
      <c r="P825" s="21">
        <f>'A. Thermody. result (all suite)'!T781</f>
        <v>3.6235879999999998</v>
      </c>
      <c r="Q825" s="21">
        <f t="shared" si="1138"/>
        <v>100.00000000000001</v>
      </c>
      <c r="S825" s="19">
        <f t="shared" si="1139"/>
        <v>1371</v>
      </c>
      <c r="T825" s="19">
        <f t="shared" si="1140"/>
        <v>0.5</v>
      </c>
      <c r="V825" s="61">
        <f t="shared" si="1141"/>
        <v>45.891569594737675</v>
      </c>
      <c r="W825" s="21">
        <f t="shared" si="1142"/>
        <v>2.0310210862620801</v>
      </c>
      <c r="X825" s="21">
        <f t="shared" si="1143"/>
        <v>14.009148031456162</v>
      </c>
      <c r="Y825" s="21">
        <f t="shared" si="1144"/>
        <v>1.3975254374884001</v>
      </c>
      <c r="Z825" s="21">
        <f t="shared" si="1145"/>
        <v>8.2147552734579214</v>
      </c>
      <c r="AA825" s="21">
        <f t="shared" si="1146"/>
        <v>0.16830309203972002</v>
      </c>
      <c r="AB825" s="21">
        <f t="shared" si="1147"/>
        <v>5.5738507593621609</v>
      </c>
      <c r="AC825" s="21">
        <f t="shared" si="1148"/>
        <v>6.431801289099119</v>
      </c>
      <c r="AD825" s="21">
        <f t="shared" si="1149"/>
        <v>3.8961696935950796</v>
      </c>
      <c r="AE825" s="21">
        <f t="shared" si="1150"/>
        <v>4.4810636815612801</v>
      </c>
      <c r="AF825" s="21">
        <f t="shared" si="1151"/>
        <v>0.78891996087784011</v>
      </c>
      <c r="AG825" s="21">
        <f t="shared" si="1152"/>
        <v>92.884127899937425</v>
      </c>
      <c r="AH825" s="21"/>
      <c r="AI825" s="61">
        <f t="shared" si="1153"/>
        <v>49.407332159242451</v>
      </c>
      <c r="AJ825" s="21">
        <f t="shared" si="1154"/>
        <v>2.1866180284860577</v>
      </c>
      <c r="AK825" s="21">
        <f t="shared" si="1155"/>
        <v>15.082391737098495</v>
      </c>
      <c r="AL825" s="21">
        <f t="shared" si="1156"/>
        <v>1.5045901480540698</v>
      </c>
      <c r="AM825" s="21">
        <f t="shared" si="1157"/>
        <v>8.8440893607867483</v>
      </c>
      <c r="AN825" s="21">
        <f t="shared" si="1158"/>
        <v>0.18119682645998489</v>
      </c>
      <c r="AO825" s="21">
        <f t="shared" si="1159"/>
        <v>6.0008646099006073</v>
      </c>
      <c r="AP825" s="21">
        <f t="shared" si="1160"/>
        <v>6.9245429057890222</v>
      </c>
      <c r="AQ825" s="21">
        <f t="shared" si="1161"/>
        <v>4.1946560533919861</v>
      </c>
      <c r="AR825" s="21">
        <f t="shared" si="1162"/>
        <v>4.8243588898080167</v>
      </c>
      <c r="AS825" s="21">
        <f t="shared" si="1163"/>
        <v>0.84935928098257096</v>
      </c>
      <c r="AT825" s="21">
        <f t="shared" si="1164"/>
        <v>99.999999999999986</v>
      </c>
      <c r="AU825" s="21"/>
      <c r="AV825" s="21">
        <f>AR825*'[1]diagram lines'!$G$39</f>
        <v>4.0047300185501875</v>
      </c>
      <c r="AW825" s="21">
        <f>AK825*'[1]diagram lines'!$G$40</f>
        <v>7.9826028609335342</v>
      </c>
      <c r="AX825" s="21">
        <f>AQ825*'[1]diagram lines'!$G$38</f>
        <v>3.1118148650365205</v>
      </c>
      <c r="AY825" s="21">
        <f>AP825*'[1]diagram lines'!$G$41</f>
        <v>4.9486774354174834</v>
      </c>
      <c r="AZ825" s="21">
        <f t="shared" si="1165"/>
        <v>9.019014943200002</v>
      </c>
      <c r="BA825" s="21">
        <f t="shared" si="1166"/>
        <v>0.66162086780282237</v>
      </c>
      <c r="BB825" s="21">
        <f t="shared" si="1167"/>
        <v>1.1216964118844055</v>
      </c>
      <c r="BC825" s="86">
        <f t="shared" si="1168"/>
        <v>0.89150681896186124</v>
      </c>
      <c r="BX825" s="61">
        <f t="shared" si="1170"/>
        <v>0.79256015312916106</v>
      </c>
      <c r="BY825" s="21">
        <f t="shared" si="1171"/>
        <v>2.6381872809213825E-2</v>
      </c>
      <c r="BZ825" s="21">
        <f t="shared" si="1172"/>
        <v>0.14256441741859555</v>
      </c>
      <c r="CA825" s="21">
        <f t="shared" si="1173"/>
        <v>9.080531028868433E-3</v>
      </c>
      <c r="CB825" s="21">
        <f t="shared" si="1174"/>
        <v>0.11863070285316633</v>
      </c>
      <c r="CC825" s="21">
        <f t="shared" si="1175"/>
        <v>2.4616718353538203E-3</v>
      </c>
      <c r="CD825" s="21">
        <f t="shared" si="1176"/>
        <v>0.14350913151364766</v>
      </c>
      <c r="CE825" s="21">
        <f t="shared" si="1177"/>
        <v>0.11900189015691869</v>
      </c>
      <c r="CF825" s="21">
        <f t="shared" si="1178"/>
        <v>6.5214695918696552E-2</v>
      </c>
      <c r="CG825" s="21">
        <f t="shared" si="1179"/>
        <v>4.9358216560509552E-2</v>
      </c>
      <c r="CH825" s="21">
        <f t="shared" si="1180"/>
        <v>5.7669362565518807E-3</v>
      </c>
      <c r="CI825" s="21">
        <f t="shared" si="1181"/>
        <v>0.20108701442841287</v>
      </c>
      <c r="CJ825" s="21">
        <f t="shared" si="1182"/>
        <v>1.6756172339090962</v>
      </c>
      <c r="CL825" s="68">
        <f t="shared" si="1183"/>
        <v>0.47299594268326689</v>
      </c>
      <c r="CM825" s="19">
        <f t="shared" si="1184"/>
        <v>1.5744569986110006E-2</v>
      </c>
      <c r="CN825" s="19">
        <f t="shared" si="1185"/>
        <v>8.5081732589967971E-2</v>
      </c>
      <c r="CO825" s="19">
        <f t="shared" si="1186"/>
        <v>5.4192155852230035E-3</v>
      </c>
      <c r="CP825" s="19">
        <f t="shared" si="1187"/>
        <v>7.0798211221789184E-2</v>
      </c>
      <c r="CQ825" s="19">
        <f t="shared" si="1188"/>
        <v>1.4691134619157112E-3</v>
      </c>
      <c r="CR825" s="19">
        <f t="shared" si="1189"/>
        <v>8.5645533245591557E-2</v>
      </c>
      <c r="CS825" s="19">
        <f t="shared" si="1190"/>
        <v>7.1019733951587324E-2</v>
      </c>
      <c r="CT825" s="19">
        <f t="shared" si="1191"/>
        <v>3.8919804952444473E-2</v>
      </c>
      <c r="CU825" s="19">
        <f t="shared" si="1192"/>
        <v>2.9456737231903691E-2</v>
      </c>
      <c r="CV825" s="19">
        <f t="shared" si="1193"/>
        <v>3.4416787675894374E-3</v>
      </c>
      <c r="CW825" s="19">
        <f t="shared" si="1194"/>
        <v>0.12000772632261075</v>
      </c>
      <c r="CX825" s="19">
        <f t="shared" si="1195"/>
        <v>1</v>
      </c>
      <c r="CZ825" s="68">
        <f t="shared" si="1196"/>
        <v>2.5805000000000001E-5</v>
      </c>
      <c r="DA825" s="19">
        <f t="shared" si="1197"/>
        <v>1.9108519999999996E-5</v>
      </c>
      <c r="DB825" s="19">
        <f t="shared" si="1198"/>
        <v>3.667E-5</v>
      </c>
      <c r="DC825" s="19">
        <f t="shared" si="1199"/>
        <v>4.0389819999999992E-5</v>
      </c>
      <c r="DD825" s="19">
        <f t="shared" si="1200"/>
        <v>1.2833159999999998E-5</v>
      </c>
      <c r="DE825" s="19">
        <f t="shared" si="1201"/>
        <v>1.2833159999999998E-5</v>
      </c>
      <c r="DF825" s="19">
        <f t="shared" si="1202"/>
        <v>1.1467459999999999E-5</v>
      </c>
      <c r="DG825" s="19">
        <f t="shared" si="1203"/>
        <v>1.5990519999999997E-5</v>
      </c>
      <c r="DH825" s="19">
        <f t="shared" si="1204"/>
        <v>2.5510639999999999E-5</v>
      </c>
      <c r="DI825" s="19">
        <f t="shared" si="1205"/>
        <v>3.9276839999999992E-5</v>
      </c>
      <c r="DJ825" s="19">
        <f t="shared" si="1206"/>
        <v>0</v>
      </c>
      <c r="DK825" s="19">
        <f t="shared" si="1207"/>
        <v>2.1838079999999995E-5</v>
      </c>
      <c r="DM825" s="68">
        <f t="shared" si="1208"/>
        <v>1101.2437991246143</v>
      </c>
      <c r="DN825" s="19">
        <f t="shared" si="1209"/>
        <v>65.81756465128997</v>
      </c>
      <c r="DO825" s="19">
        <f t="shared" si="1210"/>
        <v>236.56758807944189</v>
      </c>
      <c r="DP825" s="19">
        <f t="shared" si="1211"/>
        <v>21.426055793372232</v>
      </c>
      <c r="DQ825" s="19">
        <f t="shared" si="1212"/>
        <v>396.38339086285475</v>
      </c>
      <c r="DR825" s="19">
        <f t="shared" si="1213"/>
        <v>8.1210636342335452</v>
      </c>
      <c r="DS825" s="19">
        <f t="shared" si="1214"/>
        <v>300.98339037566643</v>
      </c>
      <c r="DT825" s="19">
        <f t="shared" si="1215"/>
        <v>249.07174250774946</v>
      </c>
      <c r="DU825" s="19">
        <f t="shared" si="1216"/>
        <v>94.573821315421057</v>
      </c>
      <c r="DV825" s="19">
        <f t="shared" si="1217"/>
        <v>70.647858820753612</v>
      </c>
      <c r="DX825" s="19">
        <f t="shared" si="1218"/>
        <v>99.02606952321112</v>
      </c>
      <c r="DZ825" s="68">
        <f t="shared" si="1219"/>
        <v>2643.8623446886081</v>
      </c>
      <c r="EA825" s="21">
        <f t="shared" si="1220"/>
        <v>2.6438623446886083</v>
      </c>
      <c r="EB825" s="92">
        <f t="shared" si="1169"/>
        <v>1098</v>
      </c>
    </row>
    <row r="826" spans="1:132" x14ac:dyDescent="0.3">
      <c r="A826" s="19">
        <f>'A. Thermody. result (all suite)'!C782</f>
        <v>1096</v>
      </c>
      <c r="B826" s="19" t="s">
        <v>1450</v>
      </c>
      <c r="C826" s="24">
        <f>'A. Thermody. result (all suite)'!G782</f>
        <v>91.139168999999995</v>
      </c>
      <c r="D826" s="19">
        <f>'A. Thermody. result (all suite)'!D782</f>
        <v>5000</v>
      </c>
      <c r="E826" s="61">
        <f>'A. Thermody. result (all suite)'!I782</f>
        <v>47.687893000000003</v>
      </c>
      <c r="F826" s="21">
        <f>'A. Thermody. result (all suite)'!J782</f>
        <v>2.0576889999999999</v>
      </c>
      <c r="G826" s="21">
        <f>'A. Thermody. result (all suite)'!K782</f>
        <v>14.535628000000001</v>
      </c>
      <c r="H826" s="21">
        <f>'A. Thermody. result (all suite)'!L782</f>
        <v>1.4390860000000001</v>
      </c>
      <c r="I826" s="21">
        <f>'A. Thermody. result (all suite)'!M782</f>
        <v>8.5471240000000002</v>
      </c>
      <c r="J826" s="21">
        <f>'A. Thermody. result (all suite)'!N782</f>
        <v>0.17555599999999999</v>
      </c>
      <c r="K826" s="21">
        <f>'A. Thermody. result (all suite)'!O782</f>
        <v>5.7619199999999999</v>
      </c>
      <c r="L826" s="21">
        <f>'A. Thermody. result (all suite)'!P782</f>
        <v>6.5929669999999998</v>
      </c>
      <c r="M826" s="21">
        <f>'A. Thermody. result (all suite)'!Q782</f>
        <v>4.0622689999999997</v>
      </c>
      <c r="N826" s="21">
        <f>'A. Thermody. result (all suite)'!R782</f>
        <v>4.6741700000000002</v>
      </c>
      <c r="O826" s="21">
        <f>'A. Thermody. result (all suite)'!S782</f>
        <v>0.82291700000000001</v>
      </c>
      <c r="P826" s="21">
        <f>'A. Thermody. result (all suite)'!T782</f>
        <v>3.6427809999999998</v>
      </c>
      <c r="Q826" s="21">
        <f t="shared" si="1138"/>
        <v>100.00000000000001</v>
      </c>
      <c r="S826" s="19">
        <f t="shared" si="1139"/>
        <v>1369</v>
      </c>
      <c r="T826" s="19">
        <f t="shared" si="1140"/>
        <v>0.5</v>
      </c>
      <c r="V826" s="61">
        <f t="shared" si="1141"/>
        <v>45.950727494495673</v>
      </c>
      <c r="W826" s="21">
        <f t="shared" si="1142"/>
        <v>1.9827318960689098</v>
      </c>
      <c r="X826" s="21">
        <f t="shared" si="1143"/>
        <v>14.006126904985322</v>
      </c>
      <c r="Y826" s="21">
        <f t="shared" si="1144"/>
        <v>1.3866632486183401</v>
      </c>
      <c r="Z826" s="21">
        <f t="shared" si="1145"/>
        <v>8.2357709908815604</v>
      </c>
      <c r="AA826" s="21">
        <f t="shared" si="1146"/>
        <v>0.16916087938763999</v>
      </c>
      <c r="AB826" s="21">
        <f t="shared" si="1147"/>
        <v>5.5520258730048004</v>
      </c>
      <c r="AC826" s="21">
        <f t="shared" si="1148"/>
        <v>6.3527996507877305</v>
      </c>
      <c r="AD826" s="21">
        <f t="shared" si="1149"/>
        <v>3.9142894366991094</v>
      </c>
      <c r="AE826" s="21">
        <f t="shared" si="1150"/>
        <v>4.5039002233323</v>
      </c>
      <c r="AF826" s="21">
        <f t="shared" si="1151"/>
        <v>0.79293993587822997</v>
      </c>
      <c r="AG826" s="21">
        <f t="shared" si="1152"/>
        <v>92.847136534139608</v>
      </c>
      <c r="AH826" s="21"/>
      <c r="AI826" s="61">
        <f t="shared" si="1153"/>
        <v>49.490731981378595</v>
      </c>
      <c r="AJ826" s="21">
        <f t="shared" si="1154"/>
        <v>2.1354798543947182</v>
      </c>
      <c r="AK826" s="21">
        <f t="shared" si="1155"/>
        <v>15.085146863775719</v>
      </c>
      <c r="AL826" s="21">
        <f t="shared" si="1156"/>
        <v>1.493490591504099</v>
      </c>
      <c r="AM826" s="21">
        <f t="shared" si="1157"/>
        <v>8.8702476977879581</v>
      </c>
      <c r="AN826" s="21">
        <f t="shared" si="1158"/>
        <v>0.18219288790391508</v>
      </c>
      <c r="AO826" s="21">
        <f t="shared" si="1159"/>
        <v>5.9797491664843507</v>
      </c>
      <c r="AP826" s="21">
        <f t="shared" si="1160"/>
        <v>6.8422138667161008</v>
      </c>
      <c r="AQ826" s="21">
        <f t="shared" si="1161"/>
        <v>4.2158429250640781</v>
      </c>
      <c r="AR826" s="21">
        <f t="shared" si="1162"/>
        <v>4.8508768190995628</v>
      </c>
      <c r="AS826" s="21">
        <f t="shared" si="1163"/>
        <v>0.85402734589091867</v>
      </c>
      <c r="AT826" s="21">
        <f t="shared" si="1164"/>
        <v>100.00000000000003</v>
      </c>
      <c r="AU826" s="21"/>
      <c r="AV826" s="21">
        <f>AR826*'[1]diagram lines'!$G$39</f>
        <v>4.0267427149289743</v>
      </c>
      <c r="AW826" s="21">
        <f>AK826*'[1]diagram lines'!$G$40</f>
        <v>7.9840610568535979</v>
      </c>
      <c r="AX826" s="21">
        <f>AQ826*'[1]diagram lines'!$G$38</f>
        <v>3.1275323926177205</v>
      </c>
      <c r="AY826" s="21">
        <f>AP826*'[1]diagram lines'!$G$41</f>
        <v>4.8898403593125526</v>
      </c>
      <c r="AZ826" s="21">
        <f t="shared" si="1165"/>
        <v>9.0667197441636418</v>
      </c>
      <c r="BA826" s="21">
        <f t="shared" si="1166"/>
        <v>0.6629014043266731</v>
      </c>
      <c r="BB826" s="21">
        <f t="shared" si="1167"/>
        <v>1.1159846297260223</v>
      </c>
      <c r="BC826" s="86">
        <f t="shared" si="1168"/>
        <v>0.89606968892170402</v>
      </c>
      <c r="BX826" s="61">
        <f t="shared" si="1170"/>
        <v>0.79373989680426105</v>
      </c>
      <c r="BY826" s="21">
        <f t="shared" si="1171"/>
        <v>2.5759752128192287E-2</v>
      </c>
      <c r="BZ826" s="21">
        <f t="shared" si="1172"/>
        <v>0.14256206355433504</v>
      </c>
      <c r="CA826" s="21">
        <f t="shared" si="1173"/>
        <v>9.0117477612874954E-3</v>
      </c>
      <c r="CB826" s="21">
        <f t="shared" si="1174"/>
        <v>0.11895788448155882</v>
      </c>
      <c r="CC826" s="21">
        <f t="shared" si="1175"/>
        <v>2.4747110234000563E-3</v>
      </c>
      <c r="CD826" s="21">
        <f t="shared" si="1176"/>
        <v>0.14297568238213401</v>
      </c>
      <c r="CE826" s="21">
        <f t="shared" si="1177"/>
        <v>0.11756360556348074</v>
      </c>
      <c r="CF826" s="21">
        <f t="shared" si="1178"/>
        <v>6.5531037264074846E-2</v>
      </c>
      <c r="CG826" s="21">
        <f t="shared" si="1179"/>
        <v>4.9619639065817407E-2</v>
      </c>
      <c r="CH826" s="21">
        <f t="shared" si="1180"/>
        <v>5.7974764695936428E-3</v>
      </c>
      <c r="CI826" s="21">
        <f t="shared" si="1181"/>
        <v>0.20215210876803552</v>
      </c>
      <c r="CJ826" s="21">
        <f t="shared" si="1182"/>
        <v>1.676145605266171</v>
      </c>
      <c r="CL826" s="68">
        <f t="shared" si="1183"/>
        <v>0.47355068337169648</v>
      </c>
      <c r="CM826" s="19">
        <f t="shared" si="1184"/>
        <v>1.5368445347026789E-2</v>
      </c>
      <c r="CN826" s="19">
        <f t="shared" si="1185"/>
        <v>8.5053507944911663E-2</v>
      </c>
      <c r="CO826" s="19">
        <f t="shared" si="1186"/>
        <v>5.3764707152970971E-3</v>
      </c>
      <c r="CP826" s="19">
        <f t="shared" si="1187"/>
        <v>7.0971092313109857E-2</v>
      </c>
      <c r="CQ826" s="19">
        <f t="shared" si="1188"/>
        <v>1.4764296225965843E-3</v>
      </c>
      <c r="CR826" s="19">
        <f t="shared" si="1189"/>
        <v>8.5300275783278118E-2</v>
      </c>
      <c r="CS826" s="19">
        <f t="shared" si="1190"/>
        <v>7.0139255917931839E-2</v>
      </c>
      <c r="CT826" s="19">
        <f t="shared" si="1191"/>
        <v>3.9096267685926098E-2</v>
      </c>
      <c r="CU826" s="19">
        <f t="shared" si="1192"/>
        <v>2.9603418050270065E-2</v>
      </c>
      <c r="CV826" s="19">
        <f t="shared" si="1193"/>
        <v>3.4588143484545349E-3</v>
      </c>
      <c r="CW826" s="19">
        <f t="shared" si="1194"/>
        <v>0.12060533889950084</v>
      </c>
      <c r="CX826" s="19">
        <f t="shared" si="1195"/>
        <v>1</v>
      </c>
      <c r="CZ826" s="68">
        <f t="shared" si="1196"/>
        <v>2.5805000000000001E-5</v>
      </c>
      <c r="DA826" s="19">
        <f t="shared" si="1197"/>
        <v>1.909404E-5</v>
      </c>
      <c r="DB826" s="19">
        <f t="shared" si="1198"/>
        <v>3.667E-5</v>
      </c>
      <c r="DC826" s="19">
        <f t="shared" si="1199"/>
        <v>4.0371639999999994E-5</v>
      </c>
      <c r="DD826" s="19">
        <f t="shared" si="1200"/>
        <v>1.2827319999999998E-5</v>
      </c>
      <c r="DE826" s="19">
        <f t="shared" si="1201"/>
        <v>1.2827319999999998E-5</v>
      </c>
      <c r="DF826" s="19">
        <f t="shared" si="1202"/>
        <v>1.1460919999999999E-5</v>
      </c>
      <c r="DG826" s="19">
        <f t="shared" si="1203"/>
        <v>1.5983039999999999E-5</v>
      </c>
      <c r="DH826" s="19">
        <f t="shared" si="1204"/>
        <v>2.5495279999999998E-5</v>
      </c>
      <c r="DI826" s="19">
        <f t="shared" si="1205"/>
        <v>3.925267999999999E-5</v>
      </c>
      <c r="DJ826" s="19">
        <f t="shared" si="1206"/>
        <v>0</v>
      </c>
      <c r="DK826" s="19">
        <f t="shared" si="1207"/>
        <v>2.1819159999999997E-5</v>
      </c>
      <c r="DM826" s="68">
        <f t="shared" si="1208"/>
        <v>1102.5353635718473</v>
      </c>
      <c r="DN826" s="19">
        <f t="shared" si="1209"/>
        <v>64.293958445698223</v>
      </c>
      <c r="DO826" s="19">
        <f t="shared" si="1210"/>
        <v>236.48911017352583</v>
      </c>
      <c r="DP826" s="19">
        <f t="shared" si="1211"/>
        <v>21.266626981856412</v>
      </c>
      <c r="DQ826" s="19">
        <f t="shared" si="1212"/>
        <v>397.5322189433914</v>
      </c>
      <c r="DR826" s="19">
        <f t="shared" si="1213"/>
        <v>8.1652221529518005</v>
      </c>
      <c r="DS826" s="19">
        <f t="shared" si="1214"/>
        <v>299.94111415716264</v>
      </c>
      <c r="DT826" s="19">
        <f t="shared" si="1215"/>
        <v>246.09895688665097</v>
      </c>
      <c r="DU826" s="19">
        <f t="shared" si="1216"/>
        <v>95.05985554387162</v>
      </c>
      <c r="DV826" s="19">
        <f t="shared" si="1217"/>
        <v>71.043352462441817</v>
      </c>
      <c r="DX826" s="19">
        <f t="shared" si="1218"/>
        <v>99.605493839772265</v>
      </c>
      <c r="DZ826" s="68">
        <f t="shared" si="1219"/>
        <v>2642.0312731591707</v>
      </c>
      <c r="EA826" s="21">
        <f t="shared" si="1220"/>
        <v>2.6420312731591706</v>
      </c>
      <c r="EB826" s="92">
        <f t="shared" si="1169"/>
        <v>1096</v>
      </c>
    </row>
    <row r="827" spans="1:132" x14ac:dyDescent="0.3">
      <c r="A827" s="19">
        <f>'A. Thermody. result (all suite)'!C783</f>
        <v>1094</v>
      </c>
      <c r="B827" s="19" t="s">
        <v>1450</v>
      </c>
      <c r="C827" s="24">
        <f>'A. Thermody. result (all suite)'!G783</f>
        <v>90.243728000000004</v>
      </c>
      <c r="D827" s="19">
        <f>'A. Thermody. result (all suite)'!D783</f>
        <v>5000</v>
      </c>
      <c r="E827" s="61">
        <f>'A. Thermody. result (all suite)'!I783</f>
        <v>47.746938999999998</v>
      </c>
      <c r="F827" s="21">
        <f>'A. Thermody. result (all suite)'!J783</f>
        <v>2.0089790000000001</v>
      </c>
      <c r="G827" s="21">
        <f>'A. Thermody. result (all suite)'!K783</f>
        <v>14.580736</v>
      </c>
      <c r="H827" s="21">
        <f>'A. Thermody. result (all suite)'!L783</f>
        <v>1.4270130000000001</v>
      </c>
      <c r="I827" s="21">
        <f>'A. Thermody. result (all suite)'!M783</f>
        <v>8.5536569999999994</v>
      </c>
      <c r="J827" s="21">
        <f>'A. Thermody. result (all suite)'!N783</f>
        <v>0.17729800000000001</v>
      </c>
      <c r="K827" s="21">
        <f>'A. Thermody. result (all suite)'!O783</f>
        <v>5.6591839999999998</v>
      </c>
      <c r="L827" s="21">
        <f>'A. Thermody. result (all suite)'!P783</f>
        <v>6.5153999999999996</v>
      </c>
      <c r="M827" s="21">
        <f>'A. Thermody. result (all suite)'!Q783</f>
        <v>4.1002359999999998</v>
      </c>
      <c r="N827" s="21">
        <f>'A. Thermody. result (all suite)'!R783</f>
        <v>4.7205500000000002</v>
      </c>
      <c r="O827" s="21">
        <f>'A. Thermody. result (all suite)'!S783</f>
        <v>0.83108300000000002</v>
      </c>
      <c r="P827" s="21">
        <f>'A. Thermody. result (all suite)'!T783</f>
        <v>3.6789260000000001</v>
      </c>
      <c r="Q827" s="21">
        <f t="shared" si="1138"/>
        <v>100.000001</v>
      </c>
      <c r="S827" s="19">
        <f t="shared" si="1139"/>
        <v>1367</v>
      </c>
      <c r="T827" s="19">
        <f t="shared" si="1140"/>
        <v>0.5</v>
      </c>
      <c r="V827" s="61">
        <f t="shared" si="1141"/>
        <v>45.990364464490597</v>
      </c>
      <c r="W827" s="21">
        <f t="shared" si="1142"/>
        <v>1.9350701499735485</v>
      </c>
      <c r="X827" s="21">
        <f t="shared" si="1143"/>
        <v>14.044321517668784</v>
      </c>
      <c r="Y827" s="21">
        <f t="shared" si="1144"/>
        <v>1.3745142482446073</v>
      </c>
      <c r="Z827" s="21">
        <f t="shared" si="1145"/>
        <v>8.2389742918230056</v>
      </c>
      <c r="AA827" s="21">
        <f t="shared" si="1146"/>
        <v>0.17077533784574661</v>
      </c>
      <c r="AB827" s="21">
        <f t="shared" si="1147"/>
        <v>5.4509868105181321</v>
      </c>
      <c r="AC827" s="21">
        <f t="shared" si="1148"/>
        <v>6.2757032577929666</v>
      </c>
      <c r="AD827" s="21">
        <f t="shared" si="1149"/>
        <v>3.9493913532430858</v>
      </c>
      <c r="AE827" s="21">
        <f t="shared" si="1150"/>
        <v>4.5468844604436551</v>
      </c>
      <c r="AF827" s="21">
        <f t="shared" si="1151"/>
        <v>0.8005080717371692</v>
      </c>
      <c r="AG827" s="21">
        <f t="shared" si="1152"/>
        <v>92.777493963781296</v>
      </c>
      <c r="AH827" s="21"/>
      <c r="AI827" s="61">
        <f t="shared" si="1153"/>
        <v>49.570604356315577</v>
      </c>
      <c r="AJ827" s="21">
        <f t="shared" si="1154"/>
        <v>2.085710733606327</v>
      </c>
      <c r="AK827" s="21">
        <f t="shared" si="1155"/>
        <v>15.137638362113382</v>
      </c>
      <c r="AL827" s="21">
        <f t="shared" si="1156"/>
        <v>1.4815168954457787</v>
      </c>
      <c r="AM827" s="21">
        <f t="shared" si="1157"/>
        <v>8.8803587376905835</v>
      </c>
      <c r="AN827" s="21">
        <f t="shared" si="1158"/>
        <v>0.18406978950349134</v>
      </c>
      <c r="AO827" s="21">
        <f t="shared" si="1159"/>
        <v>5.8753330981823044</v>
      </c>
      <c r="AP827" s="21">
        <f t="shared" si="1160"/>
        <v>6.7642517486437939</v>
      </c>
      <c r="AQ827" s="21">
        <f t="shared" si="1161"/>
        <v>4.2568420254861143</v>
      </c>
      <c r="AR827" s="21">
        <f t="shared" si="1162"/>
        <v>4.9008485422323202</v>
      </c>
      <c r="AS827" s="21">
        <f t="shared" si="1163"/>
        <v>0.86282571078032511</v>
      </c>
      <c r="AT827" s="21">
        <f t="shared" si="1164"/>
        <v>100.00000000000001</v>
      </c>
      <c r="AU827" s="21"/>
      <c r="AV827" s="21">
        <f>AR827*'[1]diagram lines'!$G$39</f>
        <v>4.0682245499829985</v>
      </c>
      <c r="AW827" s="21">
        <f>AK827*'[1]diagram lines'!$G$40</f>
        <v>8.0118430421055944</v>
      </c>
      <c r="AX827" s="21">
        <f>AQ827*'[1]diagram lines'!$G$38</f>
        <v>3.1579476658898282</v>
      </c>
      <c r="AY827" s="21">
        <f>AP827*'[1]diagram lines'!$G$41</f>
        <v>4.8341241366288523</v>
      </c>
      <c r="AZ827" s="21">
        <f t="shared" si="1165"/>
        <v>9.1576905677184346</v>
      </c>
      <c r="BA827" s="21">
        <f t="shared" si="1166"/>
        <v>0.66431560286192226</v>
      </c>
      <c r="BB827" s="21">
        <f t="shared" si="1167"/>
        <v>1.1087257268110746</v>
      </c>
      <c r="BC827" s="86">
        <f t="shared" si="1168"/>
        <v>0.90193631825988885</v>
      </c>
      <c r="BX827" s="61">
        <f t="shared" si="1170"/>
        <v>0.79472268641810917</v>
      </c>
      <c r="BY827" s="21">
        <f t="shared" si="1171"/>
        <v>2.5149962443665502E-2</v>
      </c>
      <c r="BZ827" s="21">
        <f t="shared" si="1172"/>
        <v>0.14300447234209496</v>
      </c>
      <c r="CA827" s="21">
        <f t="shared" si="1173"/>
        <v>8.9361450309975582E-3</v>
      </c>
      <c r="CB827" s="21">
        <f t="shared" si="1174"/>
        <v>0.11904881002087683</v>
      </c>
      <c r="CC827" s="21">
        <f t="shared" si="1175"/>
        <v>2.4992669861855091E-3</v>
      </c>
      <c r="CD827" s="21">
        <f t="shared" si="1176"/>
        <v>0.14042640198511167</v>
      </c>
      <c r="CE827" s="21">
        <f t="shared" si="1177"/>
        <v>0.11618045649072753</v>
      </c>
      <c r="CF827" s="21">
        <f t="shared" si="1178"/>
        <v>6.6143507017260836E-2</v>
      </c>
      <c r="CG827" s="21">
        <f t="shared" si="1179"/>
        <v>5.0111995753715499E-2</v>
      </c>
      <c r="CH827" s="21">
        <f t="shared" si="1180"/>
        <v>5.8550061996280227E-3</v>
      </c>
      <c r="CI827" s="21">
        <f t="shared" si="1181"/>
        <v>0.20415793562708104</v>
      </c>
      <c r="CJ827" s="21">
        <f t="shared" si="1182"/>
        <v>1.6762366463154541</v>
      </c>
      <c r="CL827" s="68">
        <f t="shared" si="1183"/>
        <v>0.47411127072361409</v>
      </c>
      <c r="CM827" s="19">
        <f t="shared" si="1184"/>
        <v>1.5003825682338939E-2</v>
      </c>
      <c r="CN827" s="19">
        <f t="shared" si="1185"/>
        <v>8.53128182446279E-2</v>
      </c>
      <c r="CO827" s="19">
        <f t="shared" si="1186"/>
        <v>5.3310760450442085E-3</v>
      </c>
      <c r="CP827" s="19">
        <f t="shared" si="1187"/>
        <v>7.1021481532788783E-2</v>
      </c>
      <c r="CQ827" s="19">
        <f t="shared" si="1188"/>
        <v>1.4909988942666079E-3</v>
      </c>
      <c r="CR827" s="19">
        <f t="shared" si="1189"/>
        <v>8.377480727067016E-2</v>
      </c>
      <c r="CS827" s="19">
        <f t="shared" si="1190"/>
        <v>6.9310295026722202E-2</v>
      </c>
      <c r="CT827" s="19">
        <f t="shared" si="1191"/>
        <v>3.9459528081939553E-2</v>
      </c>
      <c r="CU827" s="19">
        <f t="shared" si="1192"/>
        <v>2.9895537640145846E-2</v>
      </c>
      <c r="CV827" s="19">
        <f t="shared" si="1193"/>
        <v>3.492947259265538E-3</v>
      </c>
      <c r="CW827" s="19">
        <f t="shared" si="1194"/>
        <v>0.12179541359857621</v>
      </c>
      <c r="CX827" s="19">
        <f t="shared" si="1195"/>
        <v>1</v>
      </c>
      <c r="CZ827" s="68">
        <f t="shared" si="1196"/>
        <v>2.5805000000000001E-5</v>
      </c>
      <c r="DA827" s="19">
        <f t="shared" si="1197"/>
        <v>1.9079559999999997E-5</v>
      </c>
      <c r="DB827" s="19">
        <f t="shared" si="1198"/>
        <v>3.667E-5</v>
      </c>
      <c r="DC827" s="19">
        <f t="shared" si="1199"/>
        <v>4.035345999999999E-5</v>
      </c>
      <c r="DD827" s="19">
        <f t="shared" si="1200"/>
        <v>1.2821479999999998E-5</v>
      </c>
      <c r="DE827" s="19">
        <f t="shared" si="1201"/>
        <v>1.2821479999999998E-5</v>
      </c>
      <c r="DF827" s="19">
        <f t="shared" si="1202"/>
        <v>1.1454379999999999E-5</v>
      </c>
      <c r="DG827" s="19">
        <f t="shared" si="1203"/>
        <v>1.5975559999999997E-5</v>
      </c>
      <c r="DH827" s="19">
        <f t="shared" si="1204"/>
        <v>2.5479919999999998E-5</v>
      </c>
      <c r="DI827" s="19">
        <f t="shared" si="1205"/>
        <v>3.9228519999999994E-5</v>
      </c>
      <c r="DJ827" s="19">
        <f t="shared" si="1206"/>
        <v>0</v>
      </c>
      <c r="DK827" s="19">
        <f t="shared" si="1207"/>
        <v>2.1800239999999994E-5</v>
      </c>
      <c r="DM827" s="68">
        <f t="shared" si="1208"/>
        <v>1103.8405404020436</v>
      </c>
      <c r="DN827" s="19">
        <f t="shared" si="1209"/>
        <v>62.81620726606036</v>
      </c>
      <c r="DO827" s="19">
        <f t="shared" si="1210"/>
        <v>237.21011585007525</v>
      </c>
      <c r="DP827" s="19">
        <f t="shared" si="1211"/>
        <v>21.096568513161198</v>
      </c>
      <c r="DQ827" s="19">
        <f t="shared" si="1212"/>
        <v>397.99566416130392</v>
      </c>
      <c r="DR827" s="19">
        <f t="shared" si="1213"/>
        <v>8.249551655446421</v>
      </c>
      <c r="DS827" s="19">
        <f t="shared" si="1214"/>
        <v>294.74530555193803</v>
      </c>
      <c r="DT827" s="19">
        <f t="shared" si="1215"/>
        <v>243.30423128194451</v>
      </c>
      <c r="DU827" s="19">
        <f t="shared" si="1216"/>
        <v>96.000935081406567</v>
      </c>
      <c r="DV827" s="19">
        <f t="shared" si="1217"/>
        <v>71.788577435542791</v>
      </c>
      <c r="DX827" s="19">
        <f t="shared" si="1218"/>
        <v>100.67565095826211</v>
      </c>
      <c r="DZ827" s="68">
        <f t="shared" si="1219"/>
        <v>2637.7233481571843</v>
      </c>
      <c r="EA827" s="21">
        <f t="shared" si="1220"/>
        <v>2.6377233481571842</v>
      </c>
      <c r="EB827" s="92">
        <f t="shared" si="1169"/>
        <v>1094</v>
      </c>
    </row>
    <row r="828" spans="1:132" x14ac:dyDescent="0.3">
      <c r="A828" s="19">
        <f>'A. Thermody. result (all suite)'!C784</f>
        <v>1092</v>
      </c>
      <c r="B828" s="19" t="s">
        <v>1450</v>
      </c>
      <c r="C828" s="24">
        <f>'A. Thermody. result (all suite)'!G784</f>
        <v>89.353376999999995</v>
      </c>
      <c r="D828" s="19">
        <f>'A. Thermody. result (all suite)'!D784</f>
        <v>5000</v>
      </c>
      <c r="E828" s="61">
        <f>'A. Thermody. result (all suite)'!I784</f>
        <v>47.804602000000003</v>
      </c>
      <c r="F828" s="21">
        <f>'A. Thermody. result (all suite)'!J784</f>
        <v>1.9610810000000001</v>
      </c>
      <c r="G828" s="21">
        <f>'A. Thermody. result (all suite)'!K784</f>
        <v>14.627881</v>
      </c>
      <c r="H828" s="21">
        <f>'A. Thermody. result (all suite)'!L784</f>
        <v>1.4150529999999999</v>
      </c>
      <c r="I828" s="21">
        <f>'A. Thermody. result (all suite)'!M784</f>
        <v>8.5578889999999994</v>
      </c>
      <c r="J828" s="21">
        <f>'A. Thermody. result (all suite)'!N784</f>
        <v>0.179064</v>
      </c>
      <c r="K828" s="21">
        <f>'A. Thermody. result (all suite)'!O784</f>
        <v>5.5532769999999996</v>
      </c>
      <c r="L828" s="21">
        <f>'A. Thermody. result (all suite)'!P784</f>
        <v>6.4398410000000004</v>
      </c>
      <c r="M828" s="21">
        <f>'A. Thermody. result (all suite)'!Q784</f>
        <v>4.138776</v>
      </c>
      <c r="N828" s="21">
        <f>'A. Thermody. result (all suite)'!R784</f>
        <v>4.7675869999999998</v>
      </c>
      <c r="O828" s="21">
        <f>'A. Thermody. result (all suite)'!S784</f>
        <v>0.839364</v>
      </c>
      <c r="P828" s="21">
        <f>'A. Thermody. result (all suite)'!T784</f>
        <v>3.7155840000000002</v>
      </c>
      <c r="Q828" s="21">
        <f t="shared" si="1138"/>
        <v>99.999999000000003</v>
      </c>
      <c r="S828" s="19">
        <f t="shared" si="1139"/>
        <v>1365</v>
      </c>
      <c r="T828" s="19">
        <f t="shared" si="1140"/>
        <v>0.5</v>
      </c>
      <c r="V828" s="61">
        <f t="shared" si="1141"/>
        <v>46.028381839062121</v>
      </c>
      <c r="W828" s="21">
        <f t="shared" si="1142"/>
        <v>1.8882153874083039</v>
      </c>
      <c r="X828" s="21">
        <f t="shared" si="1143"/>
        <v>14.084369788589848</v>
      </c>
      <c r="Y828" s="21">
        <f t="shared" si="1144"/>
        <v>1.3624755166147049</v>
      </c>
      <c r="Z828" s="21">
        <f t="shared" si="1145"/>
        <v>8.2399134423984837</v>
      </c>
      <c r="AA828" s="21">
        <f t="shared" si="1146"/>
        <v>0.17241072659970727</v>
      </c>
      <c r="AB828" s="21">
        <f t="shared" si="1147"/>
        <v>5.3469403262489523</v>
      </c>
      <c r="AC828" s="21">
        <f t="shared" si="1148"/>
        <v>6.2005632957857832</v>
      </c>
      <c r="AD828" s="21">
        <f t="shared" si="1149"/>
        <v>3.9849962996103625</v>
      </c>
      <c r="AE828" s="21">
        <f t="shared" si="1150"/>
        <v>4.5904432984704826</v>
      </c>
      <c r="AF828" s="21">
        <f t="shared" si="1151"/>
        <v>0.80817672520236716</v>
      </c>
      <c r="AG828" s="21">
        <f t="shared" si="1152"/>
        <v>92.706886645991119</v>
      </c>
      <c r="AH828" s="21"/>
      <c r="AI828" s="61">
        <f t="shared" si="1153"/>
        <v>49.649366410960695</v>
      </c>
      <c r="AJ828" s="21">
        <f t="shared" si="1154"/>
        <v>2.0367584930541458</v>
      </c>
      <c r="AK828" s="21">
        <f t="shared" si="1155"/>
        <v>15.192366282746796</v>
      </c>
      <c r="AL828" s="21">
        <f t="shared" si="1156"/>
        <v>1.4696594459238286</v>
      </c>
      <c r="AM828" s="21">
        <f t="shared" si="1157"/>
        <v>8.8881352189759877</v>
      </c>
      <c r="AN828" s="21">
        <f t="shared" si="1158"/>
        <v>0.18597402289872145</v>
      </c>
      <c r="AO828" s="21">
        <f t="shared" si="1159"/>
        <v>5.7675761960022287</v>
      </c>
      <c r="AP828" s="21">
        <f t="shared" si="1160"/>
        <v>6.6883524192362804</v>
      </c>
      <c r="AQ828" s="21">
        <f t="shared" si="1161"/>
        <v>4.2984900515831139</v>
      </c>
      <c r="AR828" s="21">
        <f t="shared" si="1162"/>
        <v>4.9515666683959179</v>
      </c>
      <c r="AS828" s="21">
        <f t="shared" si="1163"/>
        <v>0.87175479022228031</v>
      </c>
      <c r="AT828" s="21">
        <f t="shared" si="1164"/>
        <v>99.999999999999986</v>
      </c>
      <c r="AU828" s="21"/>
      <c r="AV828" s="21">
        <f>AR828*'[1]diagram lines'!$G$39</f>
        <v>4.1103259787886106</v>
      </c>
      <c r="AW828" s="21">
        <f>AK828*'[1]diagram lines'!$G$40</f>
        <v>8.0408086904879177</v>
      </c>
      <c r="AX828" s="21">
        <f>AQ828*'[1]diagram lines'!$G$38</f>
        <v>3.1888443461082865</v>
      </c>
      <c r="AY828" s="21">
        <f>AP828*'[1]diagram lines'!$G$41</f>
        <v>4.779882101607555</v>
      </c>
      <c r="AZ828" s="21">
        <f t="shared" si="1165"/>
        <v>9.2500567199790318</v>
      </c>
      <c r="BA828" s="21">
        <f t="shared" si="1166"/>
        <v>0.66568207559430559</v>
      </c>
      <c r="BB828" s="21">
        <f t="shared" si="1167"/>
        <v>1.101605844579534</v>
      </c>
      <c r="BC828" s="86">
        <f t="shared" si="1168"/>
        <v>0.90776569942916796</v>
      </c>
      <c r="BX828" s="61">
        <f t="shared" si="1170"/>
        <v>0.79568245672436755</v>
      </c>
      <c r="BY828" s="21">
        <f t="shared" si="1171"/>
        <v>2.4550338007010519E-2</v>
      </c>
      <c r="BZ828" s="21">
        <f t="shared" si="1172"/>
        <v>0.14346685955276581</v>
      </c>
      <c r="CA828" s="21">
        <f t="shared" si="1173"/>
        <v>8.8612499217233381E-3</v>
      </c>
      <c r="CB828" s="21">
        <f t="shared" si="1174"/>
        <v>0.11910771050800278</v>
      </c>
      <c r="CC828" s="21">
        <f t="shared" si="1175"/>
        <v>2.5241612630391881E-3</v>
      </c>
      <c r="CD828" s="21">
        <f t="shared" si="1176"/>
        <v>0.13779843672456576</v>
      </c>
      <c r="CE828" s="21">
        <f t="shared" si="1177"/>
        <v>0.11483311340941513</v>
      </c>
      <c r="CF828" s="21">
        <f t="shared" si="1178"/>
        <v>6.6765220196805933E-2</v>
      </c>
      <c r="CG828" s="21">
        <f t="shared" si="1179"/>
        <v>5.0611326963906578E-2</v>
      </c>
      <c r="CH828" s="21">
        <f t="shared" si="1180"/>
        <v>5.9133461083244101E-3</v>
      </c>
      <c r="CI828" s="21">
        <f t="shared" si="1181"/>
        <v>0.206192230854606</v>
      </c>
      <c r="CJ828" s="21">
        <f t="shared" si="1182"/>
        <v>1.6763064502345331</v>
      </c>
      <c r="CL828" s="68">
        <f t="shared" si="1183"/>
        <v>0.47466407864328336</v>
      </c>
      <c r="CM828" s="19">
        <f t="shared" si="1184"/>
        <v>1.4645495162042516E-2</v>
      </c>
      <c r="CN828" s="19">
        <f t="shared" si="1185"/>
        <v>8.5585102612170505E-2</v>
      </c>
      <c r="CO828" s="19">
        <f t="shared" si="1186"/>
        <v>5.2861754009737036E-3</v>
      </c>
      <c r="CP828" s="19">
        <f t="shared" si="1187"/>
        <v>7.105366115565466E-2</v>
      </c>
      <c r="CQ828" s="19">
        <f t="shared" si="1188"/>
        <v>1.5057874785878388E-3</v>
      </c>
      <c r="CR828" s="19">
        <f t="shared" si="1189"/>
        <v>8.2203607046483829E-2</v>
      </c>
      <c r="CS828" s="19">
        <f t="shared" si="1190"/>
        <v>6.8503651819360814E-2</v>
      </c>
      <c r="CT828" s="19">
        <f t="shared" si="1191"/>
        <v>3.9828767697854275E-2</v>
      </c>
      <c r="CU828" s="19">
        <f t="shared" si="1192"/>
        <v>3.0192168595918435E-2</v>
      </c>
      <c r="CV828" s="19">
        <f t="shared" si="1193"/>
        <v>3.5276044588965641E-3</v>
      </c>
      <c r="CW828" s="19">
        <f t="shared" si="1194"/>
        <v>0.12300389992877347</v>
      </c>
      <c r="CX828" s="19">
        <f t="shared" si="1195"/>
        <v>1</v>
      </c>
      <c r="CZ828" s="68">
        <f t="shared" si="1196"/>
        <v>2.5805000000000001E-5</v>
      </c>
      <c r="DA828" s="19">
        <f t="shared" si="1197"/>
        <v>1.906508E-5</v>
      </c>
      <c r="DB828" s="19">
        <f t="shared" si="1198"/>
        <v>3.667E-5</v>
      </c>
      <c r="DC828" s="19">
        <f t="shared" si="1199"/>
        <v>4.0335279999999992E-5</v>
      </c>
      <c r="DD828" s="19">
        <f t="shared" si="1200"/>
        <v>1.2815639999999997E-5</v>
      </c>
      <c r="DE828" s="19">
        <f t="shared" si="1201"/>
        <v>1.2815639999999997E-5</v>
      </c>
      <c r="DF828" s="19">
        <f t="shared" si="1202"/>
        <v>1.1447839999999998E-5</v>
      </c>
      <c r="DG828" s="19">
        <f t="shared" si="1203"/>
        <v>1.5968079999999999E-5</v>
      </c>
      <c r="DH828" s="19">
        <f t="shared" si="1204"/>
        <v>2.5464560000000001E-5</v>
      </c>
      <c r="DI828" s="19">
        <f t="shared" si="1205"/>
        <v>3.9204359999999991E-5</v>
      </c>
      <c r="DJ828" s="19">
        <f t="shared" si="1206"/>
        <v>0</v>
      </c>
      <c r="DK828" s="19">
        <f t="shared" si="1207"/>
        <v>2.1781319999999996E-5</v>
      </c>
      <c r="DM828" s="68">
        <f t="shared" si="1208"/>
        <v>1105.1276049172045</v>
      </c>
      <c r="DN828" s="19">
        <f t="shared" si="1209"/>
        <v>61.362562000471861</v>
      </c>
      <c r="DO828" s="19">
        <f t="shared" si="1210"/>
        <v>237.96719559140723</v>
      </c>
      <c r="DP828" s="19">
        <f t="shared" si="1211"/>
        <v>20.92831262808863</v>
      </c>
      <c r="DQ828" s="19">
        <f t="shared" si="1212"/>
        <v>398.3574409107768</v>
      </c>
      <c r="DR828" s="19">
        <f t="shared" si="1213"/>
        <v>8.3351720031946357</v>
      </c>
      <c r="DS828" s="19">
        <f t="shared" si="1214"/>
        <v>289.38257033408036</v>
      </c>
      <c r="DT828" s="19">
        <f t="shared" si="1215"/>
        <v>240.58526723499347</v>
      </c>
      <c r="DU828" s="19">
        <f t="shared" si="1216"/>
        <v>96.957705516607646</v>
      </c>
      <c r="DV828" s="19">
        <f t="shared" si="1217"/>
        <v>72.545560793123968</v>
      </c>
      <c r="DX828" s="19">
        <f t="shared" si="1218"/>
        <v>101.76289943476789</v>
      </c>
      <c r="DZ828" s="68">
        <f t="shared" si="1219"/>
        <v>2633.3122913647171</v>
      </c>
      <c r="EA828" s="21">
        <f t="shared" si="1220"/>
        <v>2.6333122913647169</v>
      </c>
      <c r="EB828" s="92">
        <f t="shared" si="1169"/>
        <v>1092</v>
      </c>
    </row>
    <row r="829" spans="1:132" x14ac:dyDescent="0.3">
      <c r="A829" s="19">
        <f>'A. Thermody. result (all suite)'!C785</f>
        <v>1090</v>
      </c>
      <c r="B829" s="19" t="s">
        <v>1450</v>
      </c>
      <c r="C829" s="24">
        <f>'A. Thermody. result (all suite)'!G785</f>
        <v>88.492790999999997</v>
      </c>
      <c r="D829" s="19">
        <f>'A. Thermody. result (all suite)'!D785</f>
        <v>5000</v>
      </c>
      <c r="E829" s="61">
        <f>'A. Thermody. result (all suite)'!I785</f>
        <v>47.861482000000002</v>
      </c>
      <c r="F829" s="21">
        <f>'A. Thermody. result (all suite)'!J785</f>
        <v>1.9140109999999999</v>
      </c>
      <c r="G829" s="21">
        <f>'A. Thermody. result (all suite)'!K785</f>
        <v>14.674365</v>
      </c>
      <c r="H829" s="21">
        <f>'A. Thermody. result (all suite)'!L785</f>
        <v>1.4032800000000001</v>
      </c>
      <c r="I829" s="21">
        <f>'A. Thermody. result (all suite)'!M785</f>
        <v>8.5608350000000009</v>
      </c>
      <c r="J829" s="21">
        <f>'A. Thermody. result (all suite)'!N785</f>
        <v>0.18080599999999999</v>
      </c>
      <c r="K829" s="21">
        <f>'A. Thermody. result (all suite)'!O785</f>
        <v>5.44909</v>
      </c>
      <c r="L829" s="21">
        <f>'A. Thermody. result (all suite)'!P785</f>
        <v>6.3661690000000002</v>
      </c>
      <c r="M829" s="21">
        <f>'A. Thermody. result (all suite)'!Q785</f>
        <v>4.1767669999999999</v>
      </c>
      <c r="N829" s="21">
        <f>'A. Thermody. result (all suite)'!R785</f>
        <v>4.8139510000000003</v>
      </c>
      <c r="O829" s="21">
        <f>'A. Thermody. result (all suite)'!S785</f>
        <v>0.84752700000000003</v>
      </c>
      <c r="P829" s="21">
        <f>'A. Thermody. result (all suite)'!T785</f>
        <v>3.7517179999999999</v>
      </c>
      <c r="Q829" s="21">
        <f t="shared" si="1138"/>
        <v>100.000001</v>
      </c>
      <c r="S829" s="19">
        <f t="shared" si="1139"/>
        <v>1363</v>
      </c>
      <c r="T829" s="19">
        <f t="shared" si="1140"/>
        <v>0.5</v>
      </c>
      <c r="V829" s="61">
        <f t="shared" si="1141"/>
        <v>46.065854182695517</v>
      </c>
      <c r="W829" s="21">
        <f t="shared" si="1142"/>
        <v>1.8422027055091028</v>
      </c>
      <c r="X829" s="21">
        <f t="shared" si="1143"/>
        <v>14.123824212414707</v>
      </c>
      <c r="Y829" s="21">
        <f t="shared" si="1144"/>
        <v>1.3506328921760711</v>
      </c>
      <c r="Z829" s="21">
        <f t="shared" si="1145"/>
        <v>8.239656615566485</v>
      </c>
      <c r="AA829" s="21">
        <f t="shared" si="1146"/>
        <v>0.17402266882075332</v>
      </c>
      <c r="AB829" s="21">
        <f t="shared" si="1147"/>
        <v>5.2446555116781459</v>
      </c>
      <c r="AC829" s="21">
        <f t="shared" si="1148"/>
        <v>6.1273282941049869</v>
      </c>
      <c r="AD829" s="21">
        <f t="shared" si="1149"/>
        <v>4.0200664822099448</v>
      </c>
      <c r="AE829" s="21">
        <f t="shared" si="1150"/>
        <v>4.633345135627879</v>
      </c>
      <c r="AF829" s="21">
        <f t="shared" si="1151"/>
        <v>0.81573017730410824</v>
      </c>
      <c r="AG829" s="21">
        <f t="shared" si="1152"/>
        <v>92.637318878107692</v>
      </c>
      <c r="AH829" s="21"/>
      <c r="AI829" s="61">
        <f t="shared" si="1153"/>
        <v>49.727102144772815</v>
      </c>
      <c r="AJ829" s="21">
        <f t="shared" si="1154"/>
        <v>1.9886183320278035</v>
      </c>
      <c r="AK829" s="21">
        <f t="shared" si="1155"/>
        <v>15.246365485813394</v>
      </c>
      <c r="AL829" s="21">
        <f t="shared" si="1156"/>
        <v>1.457979255588383</v>
      </c>
      <c r="AM829" s="21">
        <f t="shared" si="1157"/>
        <v>8.8945326951962365</v>
      </c>
      <c r="AN829" s="21">
        <f t="shared" si="1158"/>
        <v>0.18785374072595146</v>
      </c>
      <c r="AO829" s="21">
        <f t="shared" si="1159"/>
        <v>5.6614932029488791</v>
      </c>
      <c r="AP829" s="21">
        <f t="shared" si="1160"/>
        <v>6.614319551030329</v>
      </c>
      <c r="AQ829" s="21">
        <f t="shared" si="1161"/>
        <v>4.339575595338153</v>
      </c>
      <c r="AR829" s="21">
        <f t="shared" si="1162"/>
        <v>5.0015967557571921</v>
      </c>
      <c r="AS829" s="21">
        <f t="shared" si="1163"/>
        <v>0.88056324080087756</v>
      </c>
      <c r="AT829" s="21">
        <f t="shared" si="1164"/>
        <v>100.00000000000001</v>
      </c>
      <c r="AU829" s="21"/>
      <c r="AV829" s="21">
        <f>AR829*'[1]diagram lines'!$G$39</f>
        <v>4.1518562623480824</v>
      </c>
      <c r="AW829" s="21">
        <f>AK829*'[1]diagram lines'!$G$40</f>
        <v>8.0693886531623562</v>
      </c>
      <c r="AX829" s="21">
        <f>AQ829*'[1]diagram lines'!$G$38</f>
        <v>3.2193237475580556</v>
      </c>
      <c r="AY829" s="21">
        <f>AP829*'[1]diagram lines'!$G$41</f>
        <v>4.7269739473287018</v>
      </c>
      <c r="AZ829" s="21">
        <f t="shared" si="1165"/>
        <v>9.341172351095345</v>
      </c>
      <c r="BA829" s="21">
        <f t="shared" si="1166"/>
        <v>0.66699338441934497</v>
      </c>
      <c r="BB829" s="21">
        <f t="shared" si="1167"/>
        <v>1.0947214207654534</v>
      </c>
      <c r="BC829" s="86">
        <f t="shared" si="1168"/>
        <v>0.91347440639352606</v>
      </c>
      <c r="BX829" s="61">
        <f t="shared" si="1170"/>
        <v>0.79662919440745683</v>
      </c>
      <c r="BY829" s="21">
        <f t="shared" si="1171"/>
        <v>2.3961079118678019E-2</v>
      </c>
      <c r="BZ829" s="21">
        <f t="shared" si="1172"/>
        <v>0.14392276382895253</v>
      </c>
      <c r="CA829" s="21">
        <f t="shared" si="1173"/>
        <v>8.7875258312981406E-3</v>
      </c>
      <c r="CB829" s="21">
        <f t="shared" si="1174"/>
        <v>0.11914871259568548</v>
      </c>
      <c r="CC829" s="21">
        <f t="shared" si="1175"/>
        <v>2.5487172258246405E-3</v>
      </c>
      <c r="CD829" s="21">
        <f t="shared" si="1176"/>
        <v>0.13521315136476428</v>
      </c>
      <c r="CE829" s="21">
        <f t="shared" si="1177"/>
        <v>0.11351941868758916</v>
      </c>
      <c r="CF829" s="21">
        <f t="shared" si="1178"/>
        <v>6.7378077109211162E-2</v>
      </c>
      <c r="CG829" s="21">
        <f t="shared" si="1179"/>
        <v>5.1103513800424633E-2</v>
      </c>
      <c r="CH829" s="21">
        <f t="shared" si="1180"/>
        <v>5.9708547032632595E-3</v>
      </c>
      <c r="CI829" s="21">
        <f t="shared" si="1181"/>
        <v>0.20819744728079911</v>
      </c>
      <c r="CJ829" s="21">
        <f t="shared" si="1182"/>
        <v>1.6763804559539472</v>
      </c>
      <c r="CL829" s="68">
        <f t="shared" si="1183"/>
        <v>0.47520787514438873</v>
      </c>
      <c r="CM829" s="19">
        <f t="shared" si="1184"/>
        <v>1.4293341963977338E-2</v>
      </c>
      <c r="CN829" s="19">
        <f t="shared" si="1185"/>
        <v>8.585328188346901E-2</v>
      </c>
      <c r="CO829" s="19">
        <f t="shared" si="1186"/>
        <v>5.2419638991183437E-3</v>
      </c>
      <c r="CP829" s="19">
        <f t="shared" si="1187"/>
        <v>7.107498311168492E-2</v>
      </c>
      <c r="CQ829" s="19">
        <f t="shared" si="1188"/>
        <v>1.5203692078206009E-3</v>
      </c>
      <c r="CR829" s="19">
        <f t="shared" si="1189"/>
        <v>8.0657795123136894E-2</v>
      </c>
      <c r="CS829" s="19">
        <f t="shared" si="1190"/>
        <v>6.7716978138468414E-2</v>
      </c>
      <c r="CT829" s="19">
        <f t="shared" si="1191"/>
        <v>4.0192592838878896E-2</v>
      </c>
      <c r="CU829" s="19">
        <f t="shared" si="1192"/>
        <v>3.0484436643795212E-2</v>
      </c>
      <c r="CV829" s="19">
        <f t="shared" si="1193"/>
        <v>3.5617539455657364E-3</v>
      </c>
      <c r="CW829" s="19">
        <f t="shared" si="1194"/>
        <v>0.12419462809969589</v>
      </c>
      <c r="CX829" s="19">
        <f t="shared" si="1195"/>
        <v>1</v>
      </c>
      <c r="CZ829" s="68">
        <f t="shared" si="1196"/>
        <v>2.5805000000000001E-5</v>
      </c>
      <c r="DA829" s="19">
        <f t="shared" si="1197"/>
        <v>1.9050599999999997E-5</v>
      </c>
      <c r="DB829" s="19">
        <f t="shared" si="1198"/>
        <v>3.667E-5</v>
      </c>
      <c r="DC829" s="19">
        <f t="shared" si="1199"/>
        <v>4.0317099999999994E-5</v>
      </c>
      <c r="DD829" s="19">
        <f t="shared" si="1200"/>
        <v>1.2809799999999999E-5</v>
      </c>
      <c r="DE829" s="19">
        <f t="shared" si="1201"/>
        <v>1.2809799999999999E-5</v>
      </c>
      <c r="DF829" s="19">
        <f t="shared" si="1202"/>
        <v>1.1441299999999998E-5</v>
      </c>
      <c r="DG829" s="19">
        <f t="shared" si="1203"/>
        <v>1.5960599999999998E-5</v>
      </c>
      <c r="DH829" s="19">
        <f t="shared" si="1204"/>
        <v>2.54492E-5</v>
      </c>
      <c r="DI829" s="19">
        <f t="shared" si="1205"/>
        <v>3.9180199999999995E-5</v>
      </c>
      <c r="DJ829" s="19">
        <f t="shared" si="1206"/>
        <v>0</v>
      </c>
      <c r="DK829" s="19">
        <f t="shared" si="1207"/>
        <v>2.1762399999999997E-5</v>
      </c>
      <c r="DM829" s="68">
        <f t="shared" si="1208"/>
        <v>1106.3936887686446</v>
      </c>
      <c r="DN829" s="19">
        <f t="shared" si="1209"/>
        <v>59.932608741063795</v>
      </c>
      <c r="DO829" s="19">
        <f t="shared" si="1210"/>
        <v>238.71286121730296</v>
      </c>
      <c r="DP829" s="19">
        <f t="shared" si="1211"/>
        <v>20.762634590538713</v>
      </c>
      <c r="DQ829" s="19">
        <f t="shared" si="1212"/>
        <v>398.65864701826422</v>
      </c>
      <c r="DR829" s="19">
        <f t="shared" si="1213"/>
        <v>8.4197248671168516</v>
      </c>
      <c r="DS829" s="19">
        <f t="shared" si="1214"/>
        <v>284.10313019171048</v>
      </c>
      <c r="DT829" s="19">
        <f t="shared" si="1215"/>
        <v>237.93392065494464</v>
      </c>
      <c r="DU829" s="19">
        <f t="shared" si="1216"/>
        <v>97.9024421232142</v>
      </c>
      <c r="DV829" s="19">
        <f t="shared" si="1217"/>
        <v>73.292988086980387</v>
      </c>
      <c r="DX829" s="19">
        <f t="shared" si="1218"/>
        <v>102.83733404204133</v>
      </c>
      <c r="DZ829" s="68">
        <f t="shared" si="1219"/>
        <v>2628.9499803018225</v>
      </c>
      <c r="EA829" s="21">
        <f t="shared" si="1220"/>
        <v>2.6289499803018224</v>
      </c>
      <c r="EB829" s="92">
        <f t="shared" si="1169"/>
        <v>1090</v>
      </c>
    </row>
    <row r="830" spans="1:132" x14ac:dyDescent="0.3">
      <c r="A830" s="19">
        <f>'A. Thermody. result (all suite)'!C786</f>
        <v>1088</v>
      </c>
      <c r="B830" s="19" t="s">
        <v>1450</v>
      </c>
      <c r="C830" s="24">
        <f>'A. Thermody. result (all suite)'!G786</f>
        <v>87.660748999999996</v>
      </c>
      <c r="D830" s="19">
        <f>'A. Thermody. result (all suite)'!D786</f>
        <v>5000</v>
      </c>
      <c r="E830" s="61">
        <f>'A. Thermody. result (all suite)'!I786</f>
        <v>47.917549999999999</v>
      </c>
      <c r="F830" s="21">
        <f>'A. Thermody. result (all suite)'!J786</f>
        <v>1.8677870000000001</v>
      </c>
      <c r="G830" s="21">
        <f>'A. Thermody. result (all suite)'!K786</f>
        <v>14.720209000000001</v>
      </c>
      <c r="H830" s="21">
        <f>'A. Thermody. result (all suite)'!L786</f>
        <v>1.3916900000000001</v>
      </c>
      <c r="I830" s="21">
        <f>'A. Thermody. result (all suite)'!M786</f>
        <v>8.5625350000000005</v>
      </c>
      <c r="J830" s="21">
        <f>'A. Thermody. result (all suite)'!N786</f>
        <v>0.18252199999999999</v>
      </c>
      <c r="K830" s="21">
        <f>'A. Thermody. result (all suite)'!O786</f>
        <v>5.3466209999999998</v>
      </c>
      <c r="L830" s="21">
        <f>'A. Thermody. result (all suite)'!P786</f>
        <v>6.2943340000000001</v>
      </c>
      <c r="M830" s="21">
        <f>'A. Thermody. result (all suite)'!Q786</f>
        <v>4.2142090000000003</v>
      </c>
      <c r="N830" s="21">
        <f>'A. Thermody. result (all suite)'!R786</f>
        <v>4.8596440000000003</v>
      </c>
      <c r="O830" s="21">
        <f>'A. Thermody. result (all suite)'!S786</f>
        <v>0.85557099999999997</v>
      </c>
      <c r="P830" s="21">
        <f>'A. Thermody. result (all suite)'!T786</f>
        <v>3.787328</v>
      </c>
      <c r="Q830" s="21">
        <f t="shared" si="1138"/>
        <v>100</v>
      </c>
      <c r="S830" s="19">
        <f t="shared" si="1139"/>
        <v>1361</v>
      </c>
      <c r="T830" s="19">
        <f t="shared" si="1140"/>
        <v>0.5</v>
      </c>
      <c r="V830" s="61">
        <f t="shared" si="1141"/>
        <v>46.102755211936</v>
      </c>
      <c r="W830" s="21">
        <f t="shared" si="1142"/>
        <v>1.7970477799686402</v>
      </c>
      <c r="X830" s="21">
        <f t="shared" si="1143"/>
        <v>14.16270640288448</v>
      </c>
      <c r="Y830" s="21">
        <f t="shared" si="1144"/>
        <v>1.3389821349568001</v>
      </c>
      <c r="Z830" s="21">
        <f t="shared" si="1145"/>
        <v>8.2382437144351996</v>
      </c>
      <c r="AA830" s="21">
        <f t="shared" si="1146"/>
        <v>0.17560929318783999</v>
      </c>
      <c r="AB830" s="21">
        <f t="shared" si="1147"/>
        <v>5.1441269258131195</v>
      </c>
      <c r="AC830" s="21">
        <f t="shared" si="1148"/>
        <v>6.0559469260044798</v>
      </c>
      <c r="AD830" s="21">
        <f t="shared" si="1149"/>
        <v>4.0546030825644799</v>
      </c>
      <c r="AE830" s="21">
        <f t="shared" si="1150"/>
        <v>4.6755933420876801</v>
      </c>
      <c r="AF830" s="21">
        <f t="shared" si="1151"/>
        <v>0.8231677199571199</v>
      </c>
      <c r="AG830" s="21">
        <f t="shared" si="1152"/>
        <v>92.568782533795869</v>
      </c>
      <c r="AH830" s="21"/>
      <c r="AI830" s="61">
        <f t="shared" si="1153"/>
        <v>49.803782603605462</v>
      </c>
      <c r="AJ830" s="21">
        <f t="shared" si="1154"/>
        <v>1.9413108077904744</v>
      </c>
      <c r="AK830" s="21">
        <f t="shared" si="1155"/>
        <v>15.299657201080535</v>
      </c>
      <c r="AL830" s="21">
        <f t="shared" si="1156"/>
        <v>1.4464726642245209</v>
      </c>
      <c r="AM830" s="21">
        <f t="shared" si="1157"/>
        <v>8.8995917294553433</v>
      </c>
      <c r="AN830" s="21">
        <f t="shared" si="1158"/>
        <v>0.18970681949255075</v>
      </c>
      <c r="AO830" s="21">
        <f t="shared" si="1159"/>
        <v>5.557086076977467</v>
      </c>
      <c r="AP830" s="21">
        <f t="shared" si="1160"/>
        <v>6.5421049734488168</v>
      </c>
      <c r="AQ830" s="21">
        <f t="shared" si="1161"/>
        <v>4.3800976653054589</v>
      </c>
      <c r="AR830" s="21">
        <f t="shared" si="1162"/>
        <v>5.0509396516916176</v>
      </c>
      <c r="AS830" s="21">
        <f t="shared" si="1163"/>
        <v>0.88924980692771904</v>
      </c>
      <c r="AT830" s="21">
        <f t="shared" si="1164"/>
        <v>99.999999999999957</v>
      </c>
      <c r="AU830" s="21"/>
      <c r="AV830" s="21">
        <f>AR830*'[1]diagram lines'!$G$39</f>
        <v>4.1928161040730112</v>
      </c>
      <c r="AW830" s="21">
        <f>AK830*'[1]diagram lines'!$G$40</f>
        <v>8.097594166331012</v>
      </c>
      <c r="AX830" s="21">
        <f>AQ830*'[1]diagram lines'!$G$38</f>
        <v>3.2493851347328979</v>
      </c>
      <c r="AY830" s="21">
        <f>AP830*'[1]diagram lines'!$G$41</f>
        <v>4.6753652483217145</v>
      </c>
      <c r="AZ830" s="21">
        <f t="shared" si="1165"/>
        <v>9.4310373169970774</v>
      </c>
      <c r="BA830" s="21">
        <f t="shared" si="1166"/>
        <v>0.66825250556149285</v>
      </c>
      <c r="BB830" s="21">
        <f t="shared" si="1167"/>
        <v>1.0880643920387001</v>
      </c>
      <c r="BC830" s="86">
        <f t="shared" si="1168"/>
        <v>0.91906325334873396</v>
      </c>
      <c r="BX830" s="61">
        <f t="shared" si="1170"/>
        <v>0.79756241677762985</v>
      </c>
      <c r="BY830" s="21">
        <f t="shared" si="1171"/>
        <v>2.3382411116675016E-2</v>
      </c>
      <c r="BZ830" s="21">
        <f t="shared" si="1172"/>
        <v>0.14437239113377798</v>
      </c>
      <c r="CA830" s="21">
        <f t="shared" si="1173"/>
        <v>8.7149477111904319E-3</v>
      </c>
      <c r="CB830" s="21">
        <f t="shared" si="1174"/>
        <v>0.11917237299930412</v>
      </c>
      <c r="CC830" s="21">
        <f t="shared" si="1175"/>
        <v>2.5729066817028476E-3</v>
      </c>
      <c r="CD830" s="21">
        <f t="shared" si="1176"/>
        <v>0.13267049627791563</v>
      </c>
      <c r="CE830" s="21">
        <f t="shared" si="1177"/>
        <v>0.11223848074179743</v>
      </c>
      <c r="CF830" s="21">
        <f t="shared" si="1178"/>
        <v>6.7982077754476525E-2</v>
      </c>
      <c r="CG830" s="21">
        <f t="shared" si="1179"/>
        <v>5.1588577494692145E-2</v>
      </c>
      <c r="CH830" s="21">
        <f t="shared" si="1180"/>
        <v>6.0275249394127267E-3</v>
      </c>
      <c r="CI830" s="21">
        <f t="shared" si="1181"/>
        <v>0.21017358490566038</v>
      </c>
      <c r="CJ830" s="21">
        <f t="shared" si="1182"/>
        <v>1.6764581885342353</v>
      </c>
      <c r="CL830" s="68">
        <f t="shared" si="1183"/>
        <v>0.47574250418673214</v>
      </c>
      <c r="CM830" s="19">
        <f t="shared" si="1184"/>
        <v>1.3947506282348011E-2</v>
      </c>
      <c r="CN830" s="19">
        <f t="shared" si="1185"/>
        <v>8.611750183880576E-2</v>
      </c>
      <c r="CO830" s="19">
        <f t="shared" si="1186"/>
        <v>5.1984283120177933E-3</v>
      </c>
      <c r="CP830" s="19">
        <f t="shared" si="1187"/>
        <v>7.1085800895218973E-2</v>
      </c>
      <c r="CQ830" s="19">
        <f t="shared" si="1188"/>
        <v>1.5347276176045864E-3</v>
      </c>
      <c r="CR830" s="19">
        <f t="shared" si="1189"/>
        <v>7.9137372578264184E-2</v>
      </c>
      <c r="CS830" s="19">
        <f t="shared" si="1190"/>
        <v>6.6949764395812364E-2</v>
      </c>
      <c r="CT830" s="19">
        <f t="shared" si="1191"/>
        <v>4.0551012974510726E-2</v>
      </c>
      <c r="CU830" s="19">
        <f t="shared" si="1192"/>
        <v>3.0772361546217378E-2</v>
      </c>
      <c r="CV830" s="19">
        <f t="shared" si="1193"/>
        <v>3.5953923459807404E-3</v>
      </c>
      <c r="CW830" s="19">
        <f t="shared" si="1194"/>
        <v>0.12536762702648721</v>
      </c>
      <c r="CX830" s="19">
        <f t="shared" si="1195"/>
        <v>0.99999999999999978</v>
      </c>
      <c r="CZ830" s="68">
        <f t="shared" si="1196"/>
        <v>2.5805000000000001E-5</v>
      </c>
      <c r="DA830" s="19">
        <f t="shared" si="1197"/>
        <v>1.9036119999999994E-5</v>
      </c>
      <c r="DB830" s="19">
        <f t="shared" si="1198"/>
        <v>3.667E-5</v>
      </c>
      <c r="DC830" s="19">
        <f t="shared" si="1199"/>
        <v>4.0298919999999989E-5</v>
      </c>
      <c r="DD830" s="19">
        <f t="shared" si="1200"/>
        <v>1.2803959999999999E-5</v>
      </c>
      <c r="DE830" s="19">
        <f t="shared" si="1201"/>
        <v>1.2803959999999999E-5</v>
      </c>
      <c r="DF830" s="19">
        <f t="shared" si="1202"/>
        <v>1.1434759999999998E-5</v>
      </c>
      <c r="DG830" s="19">
        <f t="shared" si="1203"/>
        <v>1.5953119999999999E-5</v>
      </c>
      <c r="DH830" s="19">
        <f t="shared" si="1204"/>
        <v>2.543384E-5</v>
      </c>
      <c r="DI830" s="19">
        <f t="shared" si="1205"/>
        <v>3.9156039999999992E-5</v>
      </c>
      <c r="DJ830" s="19">
        <f t="shared" si="1206"/>
        <v>0</v>
      </c>
      <c r="DK830" s="19">
        <f t="shared" si="1207"/>
        <v>2.1743479999999995E-5</v>
      </c>
      <c r="DM830" s="68">
        <f t="shared" si="1208"/>
        <v>1107.6384286587431</v>
      </c>
      <c r="DN830" s="19">
        <f t="shared" si="1209"/>
        <v>58.52698984004931</v>
      </c>
      <c r="DO830" s="19">
        <f t="shared" si="1210"/>
        <v>239.44751806612038</v>
      </c>
      <c r="DP830" s="19">
        <f t="shared" si="1211"/>
        <v>20.599485473708022</v>
      </c>
      <c r="DQ830" s="19">
        <f t="shared" si="1212"/>
        <v>398.90118325279707</v>
      </c>
      <c r="DR830" s="19">
        <f t="shared" si="1213"/>
        <v>8.5031175661958773</v>
      </c>
      <c r="DS830" s="19">
        <f t="shared" si="1214"/>
        <v>278.90713184221153</v>
      </c>
      <c r="DT830" s="19">
        <f t="shared" si="1215"/>
        <v>235.34849529854705</v>
      </c>
      <c r="DU830" s="19">
        <f t="shared" si="1216"/>
        <v>98.83514617886722</v>
      </c>
      <c r="DV830" s="19">
        <f t="shared" si="1217"/>
        <v>74.030889171981585</v>
      </c>
      <c r="DX830" s="19">
        <f t="shared" si="1218"/>
        <v>103.89894529382141</v>
      </c>
      <c r="DZ830" s="68">
        <f t="shared" si="1219"/>
        <v>2624.6373306430423</v>
      </c>
      <c r="EA830" s="21">
        <f t="shared" si="1220"/>
        <v>2.6246373306430422</v>
      </c>
      <c r="EB830" s="92">
        <f t="shared" si="1169"/>
        <v>1088</v>
      </c>
    </row>
    <row r="831" spans="1:132" x14ac:dyDescent="0.3">
      <c r="A831" s="19">
        <f>'A. Thermody. result (all suite)'!C787</f>
        <v>1086</v>
      </c>
      <c r="B831" s="19" t="s">
        <v>1450</v>
      </c>
      <c r="C831" s="24">
        <f>'A. Thermody. result (all suite)'!G787</f>
        <v>86.856067999999993</v>
      </c>
      <c r="D831" s="19">
        <f>'A. Thermody. result (all suite)'!D787</f>
        <v>5000</v>
      </c>
      <c r="E831" s="61">
        <f>'A. Thermody. result (all suite)'!I787</f>
        <v>47.972783999999997</v>
      </c>
      <c r="F831" s="21">
        <f>'A. Thermody. result (all suite)'!J787</f>
        <v>1.8224210000000001</v>
      </c>
      <c r="G831" s="21">
        <f>'A. Thermody. result (all suite)'!K787</f>
        <v>14.765433</v>
      </c>
      <c r="H831" s="21">
        <f>'A. Thermody. result (all suite)'!L787</f>
        <v>1.3802810000000001</v>
      </c>
      <c r="I831" s="21">
        <f>'A. Thermody. result (all suite)'!M787</f>
        <v>8.5630319999999998</v>
      </c>
      <c r="J831" s="21">
        <f>'A. Thermody. result (all suite)'!N787</f>
        <v>0.18421299999999999</v>
      </c>
      <c r="K831" s="21">
        <f>'A. Thermody. result (all suite)'!O787</f>
        <v>5.2458650000000002</v>
      </c>
      <c r="L831" s="21">
        <f>'A. Thermody. result (all suite)'!P787</f>
        <v>6.2242889999999997</v>
      </c>
      <c r="M831" s="21">
        <f>'A. Thermody. result (all suite)'!Q787</f>
        <v>4.2511039999999998</v>
      </c>
      <c r="N831" s="21">
        <f>'A. Thermody. result (all suite)'!R787</f>
        <v>4.9046659999999997</v>
      </c>
      <c r="O831" s="21">
        <f>'A. Thermody. result (all suite)'!S787</f>
        <v>0.86349799999999999</v>
      </c>
      <c r="P831" s="21">
        <f>'A. Thermody. result (all suite)'!T787</f>
        <v>3.822416</v>
      </c>
      <c r="Q831" s="21">
        <f t="shared" si="1138"/>
        <v>100.00000200000001</v>
      </c>
      <c r="S831" s="19">
        <f t="shared" si="1139"/>
        <v>1359</v>
      </c>
      <c r="T831" s="19">
        <f t="shared" si="1140"/>
        <v>0.5</v>
      </c>
      <c r="V831" s="61">
        <f t="shared" si="1141"/>
        <v>46.139064665412945</v>
      </c>
      <c r="W831" s="21">
        <f t="shared" si="1142"/>
        <v>1.75276048950185</v>
      </c>
      <c r="X831" s="21">
        <f t="shared" si="1143"/>
        <v>14.201036737826644</v>
      </c>
      <c r="Y831" s="21">
        <f t="shared" si="1144"/>
        <v>1.3275209192662418</v>
      </c>
      <c r="Z831" s="21">
        <f t="shared" si="1145"/>
        <v>8.2357173012931728</v>
      </c>
      <c r="AA831" s="21">
        <f t="shared" si="1146"/>
        <v>0.17717161295474773</v>
      </c>
      <c r="AB831" s="21">
        <f t="shared" si="1147"/>
        <v>5.0453462209119762</v>
      </c>
      <c r="AC831" s="21">
        <f t="shared" si="1148"/>
        <v>5.9863707861361242</v>
      </c>
      <c r="AD831" s="21">
        <f t="shared" si="1149"/>
        <v>4.0886091237772577</v>
      </c>
      <c r="AE831" s="21">
        <f t="shared" si="1150"/>
        <v>4.7171892658189742</v>
      </c>
      <c r="AF831" s="21">
        <f t="shared" si="1151"/>
        <v>0.83049151494844975</v>
      </c>
      <c r="AG831" s="21">
        <f t="shared" si="1152"/>
        <v>92.501278637848387</v>
      </c>
      <c r="AH831" s="21"/>
      <c r="AI831" s="61">
        <f t="shared" si="1153"/>
        <v>49.879380420298752</v>
      </c>
      <c r="AJ831" s="21">
        <f t="shared" si="1154"/>
        <v>1.894850012143162</v>
      </c>
      <c r="AK831" s="21">
        <f t="shared" si="1155"/>
        <v>15.352259932995198</v>
      </c>
      <c r="AL831" s="21">
        <f t="shared" si="1156"/>
        <v>1.4351379124861798</v>
      </c>
      <c r="AM831" s="21">
        <f t="shared" si="1157"/>
        <v>8.9033550914867003</v>
      </c>
      <c r="AN831" s="21">
        <f t="shared" si="1158"/>
        <v>0.19153423127089092</v>
      </c>
      <c r="AO831" s="21">
        <f t="shared" si="1159"/>
        <v>5.4543529508008239</v>
      </c>
      <c r="AP831" s="21">
        <f t="shared" si="1160"/>
        <v>6.4716627427101363</v>
      </c>
      <c r="AQ831" s="21">
        <f t="shared" si="1161"/>
        <v>4.4200568727104459</v>
      </c>
      <c r="AR831" s="21">
        <f t="shared" si="1162"/>
        <v>5.0995935789030931</v>
      </c>
      <c r="AS831" s="21">
        <f t="shared" si="1163"/>
        <v>0.89781625419461042</v>
      </c>
      <c r="AT831" s="21">
        <f t="shared" si="1164"/>
        <v>100</v>
      </c>
      <c r="AU831" s="21"/>
      <c r="AV831" s="21">
        <f>AR831*'[1]diagram lines'!$G$39</f>
        <v>4.2332040286189621</v>
      </c>
      <c r="AW831" s="21">
        <f>AK831*'[1]diagram lines'!$G$40</f>
        <v>8.1254350237755268</v>
      </c>
      <c r="AX831" s="21">
        <f>AQ831*'[1]diagram lines'!$G$38</f>
        <v>3.279028961071738</v>
      </c>
      <c r="AY831" s="21">
        <f>AP831*'[1]diagram lines'!$G$41</f>
        <v>4.625023170512427</v>
      </c>
      <c r="AZ831" s="21">
        <f t="shared" si="1165"/>
        <v>9.5196504516135398</v>
      </c>
      <c r="BA831" s="21">
        <f t="shared" si="1166"/>
        <v>0.66946226696755662</v>
      </c>
      <c r="BB831" s="21">
        <f t="shared" si="1167"/>
        <v>1.081627132029364</v>
      </c>
      <c r="BC831" s="86">
        <f t="shared" si="1168"/>
        <v>0.9245330210271131</v>
      </c>
      <c r="BX831" s="61">
        <f t="shared" si="1170"/>
        <v>0.79848175765645801</v>
      </c>
      <c r="BY831" s="21">
        <f t="shared" si="1171"/>
        <v>2.2814484226339513E-2</v>
      </c>
      <c r="BZ831" s="21">
        <f t="shared" si="1172"/>
        <v>0.14481593762259709</v>
      </c>
      <c r="CA831" s="21">
        <f t="shared" si="1173"/>
        <v>8.6435030371344486E-3</v>
      </c>
      <c r="CB831" s="21">
        <f t="shared" si="1174"/>
        <v>0.11917929018789145</v>
      </c>
      <c r="CC831" s="21">
        <f t="shared" si="1175"/>
        <v>2.5967437270933182E-3</v>
      </c>
      <c r="CD831" s="21">
        <f t="shared" si="1176"/>
        <v>0.13017034739454095</v>
      </c>
      <c r="CE831" s="21">
        <f t="shared" si="1177"/>
        <v>0.11098946148359487</v>
      </c>
      <c r="CF831" s="21">
        <f t="shared" si="1178"/>
        <v>6.8577254395870299E-2</v>
      </c>
      <c r="CG831" s="21">
        <f t="shared" si="1179"/>
        <v>5.2066518046709122E-2</v>
      </c>
      <c r="CH831" s="21">
        <f t="shared" si="1180"/>
        <v>6.0833709068364994E-3</v>
      </c>
      <c r="CI831" s="21">
        <f t="shared" si="1181"/>
        <v>0.21212075471698114</v>
      </c>
      <c r="CJ831" s="21">
        <f t="shared" si="1182"/>
        <v>1.6765394234020468</v>
      </c>
      <c r="CL831" s="68">
        <f t="shared" si="1183"/>
        <v>0.47626780886319553</v>
      </c>
      <c r="CM831" s="19">
        <f t="shared" si="1184"/>
        <v>1.3608080971960793E-2</v>
      </c>
      <c r="CN831" s="19">
        <f t="shared" si="1185"/>
        <v>8.637788983735048E-2</v>
      </c>
      <c r="CO831" s="19">
        <f t="shared" si="1186"/>
        <v>5.1555620562712358E-3</v>
      </c>
      <c r="CP831" s="19">
        <f t="shared" si="1187"/>
        <v>7.1086482384083702E-2</v>
      </c>
      <c r="CQ831" s="19">
        <f t="shared" si="1188"/>
        <v>1.5488712587646675E-3</v>
      </c>
      <c r="CR831" s="19">
        <f t="shared" si="1189"/>
        <v>7.7642282416716613E-2</v>
      </c>
      <c r="CS831" s="19">
        <f t="shared" si="1190"/>
        <v>6.6201521976962635E-2</v>
      </c>
      <c r="CT831" s="19">
        <f t="shared" si="1191"/>
        <v>4.0904051189391541E-2</v>
      </c>
      <c r="CU831" s="19">
        <f t="shared" si="1192"/>
        <v>3.1055946147126885E-2</v>
      </c>
      <c r="CV831" s="19">
        <f t="shared" si="1193"/>
        <v>3.6285283971981262E-3</v>
      </c>
      <c r="CW831" s="19">
        <f t="shared" si="1194"/>
        <v>0.12652297450097777</v>
      </c>
      <c r="CX831" s="19">
        <f t="shared" si="1195"/>
        <v>1</v>
      </c>
      <c r="CZ831" s="68">
        <f t="shared" si="1196"/>
        <v>2.5805000000000001E-5</v>
      </c>
      <c r="DA831" s="19">
        <f t="shared" si="1197"/>
        <v>1.9021639999999997E-5</v>
      </c>
      <c r="DB831" s="19">
        <f t="shared" si="1198"/>
        <v>3.667E-5</v>
      </c>
      <c r="DC831" s="19">
        <f t="shared" si="1199"/>
        <v>4.0280739999999991E-5</v>
      </c>
      <c r="DD831" s="19">
        <f t="shared" si="1200"/>
        <v>1.2798119999999998E-5</v>
      </c>
      <c r="DE831" s="19">
        <f t="shared" si="1201"/>
        <v>1.2798119999999998E-5</v>
      </c>
      <c r="DF831" s="19">
        <f t="shared" si="1202"/>
        <v>1.1428219999999998E-5</v>
      </c>
      <c r="DG831" s="19">
        <f t="shared" si="1203"/>
        <v>1.5945639999999998E-5</v>
      </c>
      <c r="DH831" s="19">
        <f t="shared" si="1204"/>
        <v>2.5418479999999999E-5</v>
      </c>
      <c r="DI831" s="19">
        <f t="shared" si="1205"/>
        <v>3.9131879999999996E-5</v>
      </c>
      <c r="DJ831" s="19">
        <f t="shared" si="1206"/>
        <v>0</v>
      </c>
      <c r="DK831" s="19">
        <f t="shared" si="1207"/>
        <v>2.1724559999999996E-5</v>
      </c>
      <c r="DM831" s="68">
        <f t="shared" si="1208"/>
        <v>1108.8614592714894</v>
      </c>
      <c r="DN831" s="19">
        <f t="shared" si="1209"/>
        <v>57.14615080719792</v>
      </c>
      <c r="DO831" s="19">
        <f t="shared" si="1210"/>
        <v>240.17152025678362</v>
      </c>
      <c r="DP831" s="19">
        <f t="shared" si="1211"/>
        <v>20.438842602344291</v>
      </c>
      <c r="DQ831" s="19">
        <f t="shared" si="1212"/>
        <v>399.08703460323966</v>
      </c>
      <c r="DR831" s="19">
        <f t="shared" si="1213"/>
        <v>8.5853959094590078</v>
      </c>
      <c r="DS831" s="19">
        <f t="shared" si="1214"/>
        <v>273.79451755336174</v>
      </c>
      <c r="DT831" s="19">
        <f t="shared" si="1215"/>
        <v>232.82736550355239</v>
      </c>
      <c r="DU831" s="19">
        <f t="shared" si="1216"/>
        <v>99.755852168594714</v>
      </c>
      <c r="DV831" s="19">
        <f t="shared" si="1217"/>
        <v>74.759253249763432</v>
      </c>
      <c r="DX831" s="19">
        <f t="shared" si="1218"/>
        <v>104.94776421283652</v>
      </c>
      <c r="DZ831" s="68">
        <f t="shared" si="1219"/>
        <v>2620.3751561386221</v>
      </c>
      <c r="EA831" s="21">
        <f t="shared" si="1220"/>
        <v>2.6203751561386222</v>
      </c>
      <c r="EB831" s="92">
        <f t="shared" si="1169"/>
        <v>1086</v>
      </c>
    </row>
    <row r="832" spans="1:132" x14ac:dyDescent="0.3">
      <c r="A832" s="19">
        <f>'A. Thermody. result (all suite)'!C788</f>
        <v>1084</v>
      </c>
      <c r="B832" s="19" t="s">
        <v>1450</v>
      </c>
      <c r="C832" s="24">
        <f>'A. Thermody. result (all suite)'!G788</f>
        <v>86.077600000000004</v>
      </c>
      <c r="D832" s="19">
        <f>'A. Thermody. result (all suite)'!D788</f>
        <v>5000</v>
      </c>
      <c r="E832" s="61">
        <f>'A. Thermody. result (all suite)'!I788</f>
        <v>48.027168000000003</v>
      </c>
      <c r="F832" s="21">
        <f>'A. Thermody. result (all suite)'!J788</f>
        <v>1.7779210000000001</v>
      </c>
      <c r="G832" s="21">
        <f>'A. Thermody. result (all suite)'!K788</f>
        <v>14.810053999999999</v>
      </c>
      <c r="H832" s="21">
        <f>'A. Thermody. result (all suite)'!L788</f>
        <v>1.369046</v>
      </c>
      <c r="I832" s="21">
        <f>'A. Thermody. result (all suite)'!M788</f>
        <v>8.5623660000000008</v>
      </c>
      <c r="J832" s="21">
        <f>'A. Thermody. result (all suite)'!N788</f>
        <v>0.18587899999999999</v>
      </c>
      <c r="K832" s="21">
        <f>'A. Thermody. result (all suite)'!O788</f>
        <v>5.1468119999999997</v>
      </c>
      <c r="L832" s="21">
        <f>'A. Thermody. result (all suite)'!P788</f>
        <v>6.1559860000000004</v>
      </c>
      <c r="M832" s="21">
        <f>'A. Thermody. result (all suite)'!Q788</f>
        <v>4.2874540000000003</v>
      </c>
      <c r="N832" s="21">
        <f>'A. Thermody. result (all suite)'!R788</f>
        <v>4.9490230000000004</v>
      </c>
      <c r="O832" s="21">
        <f>'A. Thermody. result (all suite)'!S788</f>
        <v>0.87130700000000005</v>
      </c>
      <c r="P832" s="21">
        <f>'A. Thermody. result (all suite)'!T788</f>
        <v>3.8569849999999999</v>
      </c>
      <c r="Q832" s="21">
        <f t="shared" si="1138"/>
        <v>100.00000099999998</v>
      </c>
      <c r="S832" s="19">
        <f t="shared" si="1139"/>
        <v>1357</v>
      </c>
      <c r="T832" s="19">
        <f t="shared" si="1140"/>
        <v>0.5</v>
      </c>
      <c r="V832" s="61">
        <f t="shared" si="1141"/>
        <v>46.174767352839211</v>
      </c>
      <c r="W832" s="21">
        <f t="shared" si="1142"/>
        <v>1.7093468544038917</v>
      </c>
      <c r="X832" s="21">
        <f t="shared" si="1143"/>
        <v>14.238832444440314</v>
      </c>
      <c r="Y832" s="21">
        <f t="shared" si="1144"/>
        <v>1.3162421016649388</v>
      </c>
      <c r="Z832" s="21">
        <f t="shared" si="1145"/>
        <v>8.2321168310373931</v>
      </c>
      <c r="AA832" s="21">
        <f t="shared" si="1146"/>
        <v>0.17870967492354325</v>
      </c>
      <c r="AB832" s="21">
        <f t="shared" si="1147"/>
        <v>4.9483002351669176</v>
      </c>
      <c r="AC832" s="21">
        <f t="shared" si="1148"/>
        <v>5.9185505457522556</v>
      </c>
      <c r="AD832" s="21">
        <f t="shared" si="1149"/>
        <v>4.122087543991765</v>
      </c>
      <c r="AE832" s="21">
        <f t="shared" si="1150"/>
        <v>4.7581399271522811</v>
      </c>
      <c r="AF832" s="21">
        <f t="shared" si="1151"/>
        <v>0.83770082004211199</v>
      </c>
      <c r="AG832" s="21">
        <f t="shared" si="1152"/>
        <v>92.434794331414622</v>
      </c>
      <c r="AH832" s="21"/>
      <c r="AI832" s="61">
        <f t="shared" si="1153"/>
        <v>49.953881205474147</v>
      </c>
      <c r="AJ832" s="21">
        <f t="shared" si="1154"/>
        <v>1.849246127248598</v>
      </c>
      <c r="AK832" s="21">
        <f t="shared" si="1155"/>
        <v>15.40419118950876</v>
      </c>
      <c r="AL832" s="21">
        <f t="shared" si="1156"/>
        <v>1.423968226667655</v>
      </c>
      <c r="AM832" s="21">
        <f t="shared" si="1157"/>
        <v>8.9058637394940909</v>
      </c>
      <c r="AN832" s="21">
        <f t="shared" si="1158"/>
        <v>0.19333593612249483</v>
      </c>
      <c r="AO832" s="21">
        <f t="shared" si="1159"/>
        <v>5.3532874400362056</v>
      </c>
      <c r="AP832" s="21">
        <f t="shared" si="1160"/>
        <v>6.4029466269292001</v>
      </c>
      <c r="AQ832" s="21">
        <f t="shared" si="1161"/>
        <v>4.4594544444081095</v>
      </c>
      <c r="AR832" s="21">
        <f t="shared" si="1162"/>
        <v>5.1475637086317327</v>
      </c>
      <c r="AS832" s="21">
        <f t="shared" si="1163"/>
        <v>0.90626135547900866</v>
      </c>
      <c r="AT832" s="21">
        <f t="shared" si="1164"/>
        <v>100</v>
      </c>
      <c r="AU832" s="21"/>
      <c r="AV832" s="21">
        <f>AR832*'[1]diagram lines'!$G$39</f>
        <v>4.2730243286641922</v>
      </c>
      <c r="AW832" s="21">
        <f>AK832*'[1]diagram lines'!$G$40</f>
        <v>8.1529204918659346</v>
      </c>
      <c r="AX832" s="21">
        <f>AQ832*'[1]diagram lines'!$G$38</f>
        <v>3.3082561367196659</v>
      </c>
      <c r="AY832" s="21">
        <f>AP832*'[1]diagram lines'!$G$41</f>
        <v>4.5759146739313215</v>
      </c>
      <c r="AZ832" s="21">
        <f t="shared" si="1165"/>
        <v>9.6070181530398422</v>
      </c>
      <c r="BA832" s="21">
        <f t="shared" si="1166"/>
        <v>0.67062512351226378</v>
      </c>
      <c r="BB832" s="21">
        <f t="shared" si="1167"/>
        <v>1.075401514175895</v>
      </c>
      <c r="BC832" s="86">
        <f t="shared" si="1168"/>
        <v>0.92988524455102994</v>
      </c>
      <c r="BX832" s="61">
        <f t="shared" si="1170"/>
        <v>0.79938695073235688</v>
      </c>
      <c r="BY832" s="21">
        <f t="shared" si="1171"/>
        <v>2.2257398597896848E-2</v>
      </c>
      <c r="BZ832" s="21">
        <f t="shared" si="1172"/>
        <v>0.14525357002746175</v>
      </c>
      <c r="CA832" s="21">
        <f t="shared" si="1173"/>
        <v>8.573147974200012E-3</v>
      </c>
      <c r="CB832" s="21">
        <f t="shared" si="1174"/>
        <v>0.11917002087682674</v>
      </c>
      <c r="CC832" s="21">
        <f t="shared" si="1175"/>
        <v>2.620228361996053E-3</v>
      </c>
      <c r="CD832" s="21">
        <f t="shared" si="1176"/>
        <v>0.12771245657568239</v>
      </c>
      <c r="CE832" s="21">
        <f t="shared" si="1177"/>
        <v>0.10977150499286735</v>
      </c>
      <c r="CF832" s="21">
        <f t="shared" si="1178"/>
        <v>6.916363929666075E-2</v>
      </c>
      <c r="CG832" s="21">
        <f t="shared" si="1179"/>
        <v>5.2537399150743104E-2</v>
      </c>
      <c r="CH832" s="21">
        <f t="shared" si="1180"/>
        <v>6.1383855605027342E-3</v>
      </c>
      <c r="CI832" s="21">
        <f t="shared" si="1181"/>
        <v>0.21403912319644838</v>
      </c>
      <c r="CJ832" s="21">
        <f t="shared" si="1182"/>
        <v>1.6766238253436434</v>
      </c>
      <c r="CL832" s="68">
        <f t="shared" si="1183"/>
        <v>0.47678372372438005</v>
      </c>
      <c r="CM832" s="19">
        <f t="shared" si="1184"/>
        <v>1.3275129615514641E-2</v>
      </c>
      <c r="CN832" s="19">
        <f t="shared" si="1185"/>
        <v>8.6634561570595806E-2</v>
      </c>
      <c r="CO832" s="19">
        <f t="shared" si="1186"/>
        <v>5.1133401807903133E-3</v>
      </c>
      <c r="CP832" s="19">
        <f t="shared" si="1187"/>
        <v>7.1077375303551751E-2</v>
      </c>
      <c r="CQ832" s="19">
        <f t="shared" si="1188"/>
        <v>1.5628003863412873E-3</v>
      </c>
      <c r="CR832" s="19">
        <f t="shared" si="1189"/>
        <v>7.6172397555847843E-2</v>
      </c>
      <c r="CS832" s="19">
        <f t="shared" si="1190"/>
        <v>6.5471755401285928E-2</v>
      </c>
      <c r="CT832" s="19">
        <f t="shared" si="1191"/>
        <v>4.1251733544037446E-2</v>
      </c>
      <c r="CU832" s="19">
        <f t="shared" si="1192"/>
        <v>3.1335233554834495E-2</v>
      </c>
      <c r="CV832" s="19">
        <f t="shared" si="1193"/>
        <v>3.6611584946579182E-3</v>
      </c>
      <c r="CW832" s="19">
        <f t="shared" si="1194"/>
        <v>0.1276607906681623</v>
      </c>
      <c r="CX832" s="19">
        <f t="shared" si="1195"/>
        <v>0.99999999999999967</v>
      </c>
      <c r="CZ832" s="68">
        <f t="shared" si="1196"/>
        <v>2.5805000000000001E-5</v>
      </c>
      <c r="DA832" s="19">
        <f t="shared" si="1197"/>
        <v>1.9007159999999994E-5</v>
      </c>
      <c r="DB832" s="19">
        <f t="shared" si="1198"/>
        <v>3.667E-5</v>
      </c>
      <c r="DC832" s="19">
        <f t="shared" si="1199"/>
        <v>4.0262559999999994E-5</v>
      </c>
      <c r="DD832" s="19">
        <f t="shared" si="1200"/>
        <v>1.2792279999999998E-5</v>
      </c>
      <c r="DE832" s="19">
        <f t="shared" si="1201"/>
        <v>1.2792279999999998E-5</v>
      </c>
      <c r="DF832" s="19">
        <f t="shared" si="1202"/>
        <v>1.1421679999999998E-5</v>
      </c>
      <c r="DG832" s="19">
        <f t="shared" si="1203"/>
        <v>1.593816E-5</v>
      </c>
      <c r="DH832" s="19">
        <f t="shared" si="1204"/>
        <v>2.5403119999999999E-5</v>
      </c>
      <c r="DI832" s="19">
        <f t="shared" si="1205"/>
        <v>3.9107719999999993E-5</v>
      </c>
      <c r="DJ832" s="19">
        <f t="shared" si="1206"/>
        <v>0</v>
      </c>
      <c r="DK832" s="19">
        <f t="shared" si="1207"/>
        <v>2.1705639999999997E-5</v>
      </c>
      <c r="DM832" s="68">
        <f t="shared" si="1208"/>
        <v>1110.0626282255669</v>
      </c>
      <c r="DN832" s="19">
        <f t="shared" si="1209"/>
        <v>55.790415490126342</v>
      </c>
      <c r="DO832" s="19">
        <f t="shared" si="1210"/>
        <v>240.88518946653801</v>
      </c>
      <c r="DP832" s="19">
        <f t="shared" si="1211"/>
        <v>20.280610410028704</v>
      </c>
      <c r="DQ832" s="19">
        <f t="shared" si="1212"/>
        <v>399.21807649302502</v>
      </c>
      <c r="DR832" s="19">
        <f t="shared" si="1213"/>
        <v>8.6665597850462106</v>
      </c>
      <c r="DS832" s="19">
        <f t="shared" si="1214"/>
        <v>268.76498216555433</v>
      </c>
      <c r="DT832" s="19">
        <f t="shared" si="1215"/>
        <v>230.36887839650967</v>
      </c>
      <c r="DU832" s="19">
        <f t="shared" si="1216"/>
        <v>100.66460192271192</v>
      </c>
      <c r="DV832" s="19">
        <f t="shared" si="1217"/>
        <v>75.478166481334384</v>
      </c>
      <c r="DX832" s="19">
        <f t="shared" si="1218"/>
        <v>105.98385709153403</v>
      </c>
      <c r="DZ832" s="68">
        <f t="shared" si="1219"/>
        <v>2616.1639659279758</v>
      </c>
      <c r="EA832" s="21">
        <f t="shared" si="1220"/>
        <v>2.6161639659279756</v>
      </c>
      <c r="EB832" s="92">
        <f t="shared" si="1169"/>
        <v>1084</v>
      </c>
    </row>
    <row r="833" spans="1:132" x14ac:dyDescent="0.3">
      <c r="A833" s="19">
        <f>'A. Thermody. result (all suite)'!C789</f>
        <v>1082</v>
      </c>
      <c r="B833" s="19" t="s">
        <v>1450</v>
      </c>
      <c r="C833" s="24">
        <f>'A. Thermody. result (all suite)'!G789</f>
        <v>85.324240000000003</v>
      </c>
      <c r="D833" s="19">
        <f>'A. Thermody. result (all suite)'!D789</f>
        <v>5000</v>
      </c>
      <c r="E833" s="61">
        <f>'A. Thermody. result (all suite)'!I789</f>
        <v>48.080691000000002</v>
      </c>
      <c r="F833" s="21">
        <f>'A. Thermody. result (all suite)'!J789</f>
        <v>1.7342900000000001</v>
      </c>
      <c r="G833" s="21">
        <f>'A. Thermody. result (all suite)'!K789</f>
        <v>14.854089999999999</v>
      </c>
      <c r="H833" s="21">
        <f>'A. Thermody. result (all suite)'!L789</f>
        <v>1.3579829999999999</v>
      </c>
      <c r="I833" s="21">
        <f>'A. Thermody. result (all suite)'!M789</f>
        <v>8.560575</v>
      </c>
      <c r="J833" s="21">
        <f>'A. Thermody. result (all suite)'!N789</f>
        <v>0.18751999999999999</v>
      </c>
      <c r="K833" s="21">
        <f>'A. Thermody. result (all suite)'!O789</f>
        <v>5.0494510000000004</v>
      </c>
      <c r="L833" s="21">
        <f>'A. Thermody. result (all suite)'!P789</f>
        <v>6.089378</v>
      </c>
      <c r="M833" s="21">
        <f>'A. Thermody. result (all suite)'!Q789</f>
        <v>4.3232629999999999</v>
      </c>
      <c r="N833" s="21">
        <f>'A. Thermody. result (all suite)'!R789</f>
        <v>4.9927200000000003</v>
      </c>
      <c r="O833" s="21">
        <f>'A. Thermody. result (all suite)'!S789</f>
        <v>0.879</v>
      </c>
      <c r="P833" s="21">
        <f>'A. Thermody. result (all suite)'!T789</f>
        <v>3.8910399999999998</v>
      </c>
      <c r="Q833" s="21">
        <f t="shared" si="1138"/>
        <v>100.00000100000003</v>
      </c>
      <c r="S833" s="19">
        <f t="shared" si="1139"/>
        <v>1355</v>
      </c>
      <c r="T833" s="19">
        <f t="shared" si="1140"/>
        <v>0.5</v>
      </c>
      <c r="V833" s="61">
        <f t="shared" si="1141"/>
        <v>46.209852099621983</v>
      </c>
      <c r="W833" s="21">
        <f t="shared" si="1142"/>
        <v>1.6668080830588192</v>
      </c>
      <c r="X833" s="21">
        <f t="shared" si="1143"/>
        <v>14.276111422243785</v>
      </c>
      <c r="Y833" s="21">
        <f t="shared" si="1144"/>
        <v>1.3051433388051965</v>
      </c>
      <c r="Z833" s="21">
        <f t="shared" si="1145"/>
        <v>8.2274796058509541</v>
      </c>
      <c r="AA833" s="21">
        <f t="shared" si="1146"/>
        <v>0.18022352186496476</v>
      </c>
      <c r="AB833" s="21">
        <f t="shared" si="1147"/>
        <v>4.8529748437743621</v>
      </c>
      <c r="AC833" s="21">
        <f t="shared" si="1148"/>
        <v>5.8524378686382006</v>
      </c>
      <c r="AD833" s="21">
        <f t="shared" si="1149"/>
        <v>4.155043109046999</v>
      </c>
      <c r="AE833" s="21">
        <f t="shared" si="1150"/>
        <v>4.798451269654687</v>
      </c>
      <c r="AF833" s="21">
        <f t="shared" si="1151"/>
        <v>0.84479775874202234</v>
      </c>
      <c r="AG833" s="21">
        <f t="shared" si="1152"/>
        <v>92.369322921301972</v>
      </c>
      <c r="AH833" s="21"/>
      <c r="AI833" s="61">
        <f t="shared" si="1153"/>
        <v>50.0272716505592</v>
      </c>
      <c r="AJ833" s="21">
        <f t="shared" si="1154"/>
        <v>1.8045039525502728</v>
      </c>
      <c r="AK833" s="21">
        <f t="shared" si="1155"/>
        <v>15.455468299152667</v>
      </c>
      <c r="AL833" s="21">
        <f t="shared" si="1156"/>
        <v>1.4129618985268189</v>
      </c>
      <c r="AM833" s="21">
        <f t="shared" si="1157"/>
        <v>8.9071559102589823</v>
      </c>
      <c r="AN833" s="21">
        <f t="shared" si="1158"/>
        <v>0.19511187931789212</v>
      </c>
      <c r="AO833" s="21">
        <f t="shared" si="1159"/>
        <v>5.2538815813439088</v>
      </c>
      <c r="AP833" s="21">
        <f t="shared" si="1160"/>
        <v>6.3359107586232257</v>
      </c>
      <c r="AQ833" s="21">
        <f t="shared" si="1161"/>
        <v>4.498293348525535</v>
      </c>
      <c r="AR833" s="21">
        <f t="shared" si="1162"/>
        <v>5.1948537868388778</v>
      </c>
      <c r="AS833" s="21">
        <f t="shared" si="1163"/>
        <v>0.91458693430261928</v>
      </c>
      <c r="AT833" s="21">
        <f t="shared" si="1164"/>
        <v>99.999999999999986</v>
      </c>
      <c r="AU833" s="21"/>
      <c r="AV833" s="21">
        <f>AR833*'[1]diagram lines'!$G$39</f>
        <v>4.3122801137542766</v>
      </c>
      <c r="AW833" s="21">
        <f>AK833*'[1]diagram lines'!$G$40</f>
        <v>8.1800597420113235</v>
      </c>
      <c r="AX833" s="21">
        <f>AQ833*'[1]diagram lines'!$G$38</f>
        <v>3.3370688635883208</v>
      </c>
      <c r="AY833" s="21">
        <f>AP833*'[1]diagram lines'!$G$41</f>
        <v>4.5280069790317707</v>
      </c>
      <c r="AZ833" s="21">
        <f t="shared" si="1165"/>
        <v>9.6931471353644127</v>
      </c>
      <c r="BA833" s="21">
        <f t="shared" si="1166"/>
        <v>0.67174350255643001</v>
      </c>
      <c r="BB833" s="21">
        <f t="shared" si="1167"/>
        <v>1.0693798604614189</v>
      </c>
      <c r="BC833" s="86">
        <f t="shared" si="1168"/>
        <v>0.93512140725047643</v>
      </c>
      <c r="BX833" s="61">
        <f t="shared" si="1170"/>
        <v>0.80027781291611189</v>
      </c>
      <c r="BY833" s="21">
        <f t="shared" si="1171"/>
        <v>2.1711191787681525E-2</v>
      </c>
      <c r="BZ833" s="21">
        <f t="shared" si="1172"/>
        <v>0.14568546488819145</v>
      </c>
      <c r="CA833" s="21">
        <f t="shared" si="1173"/>
        <v>8.5038699981213606E-3</v>
      </c>
      <c r="CB833" s="21">
        <f t="shared" si="1174"/>
        <v>0.11914509394572026</v>
      </c>
      <c r="CC833" s="21">
        <f t="shared" si="1175"/>
        <v>2.6433605864110516E-3</v>
      </c>
      <c r="CD833" s="21">
        <f t="shared" si="1176"/>
        <v>0.12529655086848637</v>
      </c>
      <c r="CE833" s="21">
        <f t="shared" si="1177"/>
        <v>0.10858377318116975</v>
      </c>
      <c r="CF833" s="21">
        <f t="shared" si="1178"/>
        <v>6.974129698338441E-2</v>
      </c>
      <c r="CG833" s="21">
        <f t="shared" si="1179"/>
        <v>5.3001273885350322E-2</v>
      </c>
      <c r="CH833" s="21">
        <f t="shared" si="1180"/>
        <v>6.1925829904751171E-3</v>
      </c>
      <c r="CI833" s="21">
        <f t="shared" si="1181"/>
        <v>0.21592896781354051</v>
      </c>
      <c r="CJ833" s="21">
        <f t="shared" si="1182"/>
        <v>1.6767112398446442</v>
      </c>
      <c r="CL833" s="68">
        <f t="shared" si="1183"/>
        <v>0.47729018205320894</v>
      </c>
      <c r="CM833" s="19">
        <f t="shared" si="1184"/>
        <v>1.2948676714121136E-2</v>
      </c>
      <c r="CN833" s="19">
        <f t="shared" si="1185"/>
        <v>8.6887629441602568E-2</v>
      </c>
      <c r="CO833" s="19">
        <f t="shared" si="1186"/>
        <v>5.0717558253556448E-3</v>
      </c>
      <c r="CP833" s="19">
        <f t="shared" si="1187"/>
        <v>7.105880315847328E-2</v>
      </c>
      <c r="CQ833" s="19">
        <f t="shared" si="1188"/>
        <v>1.5765150990792978E-3</v>
      </c>
      <c r="CR833" s="19">
        <f t="shared" si="1189"/>
        <v>7.4727566614329929E-2</v>
      </c>
      <c r="CS833" s="19">
        <f t="shared" si="1190"/>
        <v>6.4759972141196234E-2</v>
      </c>
      <c r="CT833" s="19">
        <f t="shared" si="1191"/>
        <v>4.1594101194100834E-2</v>
      </c>
      <c r="CU833" s="19">
        <f t="shared" si="1192"/>
        <v>3.1610257405002638E-2</v>
      </c>
      <c r="CV833" s="19">
        <f t="shared" si="1193"/>
        <v>3.6932912736058784E-3</v>
      </c>
      <c r="CW833" s="19">
        <f t="shared" si="1194"/>
        <v>0.12878124907992353</v>
      </c>
      <c r="CX833" s="19">
        <f t="shared" si="1195"/>
        <v>0.99999999999999978</v>
      </c>
      <c r="CZ833" s="68">
        <f t="shared" si="1196"/>
        <v>2.5805000000000001E-5</v>
      </c>
      <c r="DA833" s="19">
        <f t="shared" si="1197"/>
        <v>1.8992679999999997E-5</v>
      </c>
      <c r="DB833" s="19">
        <f t="shared" si="1198"/>
        <v>3.667E-5</v>
      </c>
      <c r="DC833" s="19">
        <f t="shared" si="1199"/>
        <v>4.0244379999999996E-5</v>
      </c>
      <c r="DD833" s="19">
        <f t="shared" si="1200"/>
        <v>1.2786439999999998E-5</v>
      </c>
      <c r="DE833" s="19">
        <f t="shared" si="1201"/>
        <v>1.2786439999999998E-5</v>
      </c>
      <c r="DF833" s="19">
        <f t="shared" si="1202"/>
        <v>1.1415139999999998E-5</v>
      </c>
      <c r="DG833" s="19">
        <f t="shared" si="1203"/>
        <v>1.5930679999999998E-5</v>
      </c>
      <c r="DH833" s="19">
        <f t="shared" si="1204"/>
        <v>2.5387759999999998E-5</v>
      </c>
      <c r="DI833" s="19">
        <f t="shared" si="1205"/>
        <v>3.908355999999999E-5</v>
      </c>
      <c r="DJ833" s="19">
        <f t="shared" si="1206"/>
        <v>0</v>
      </c>
      <c r="DK833" s="19">
        <f t="shared" si="1207"/>
        <v>2.1686719999999995E-5</v>
      </c>
      <c r="DM833" s="68">
        <f t="shared" si="1208"/>
        <v>1111.2417801882114</v>
      </c>
      <c r="DN833" s="19">
        <f t="shared" si="1209"/>
        <v>54.459944353508632</v>
      </c>
      <c r="DO833" s="19">
        <f t="shared" si="1210"/>
        <v>241.58883822922817</v>
      </c>
      <c r="DP833" s="19">
        <f t="shared" si="1211"/>
        <v>20.12476494236072</v>
      </c>
      <c r="DQ833" s="19">
        <f t="shared" si="1212"/>
        <v>399.29605167163851</v>
      </c>
      <c r="DR833" s="19">
        <f t="shared" si="1213"/>
        <v>8.7466082137549943</v>
      </c>
      <c r="DS833" s="19">
        <f t="shared" si="1214"/>
        <v>263.81813403580651</v>
      </c>
      <c r="DT833" s="19">
        <f t="shared" si="1215"/>
        <v>227.97138839511464</v>
      </c>
      <c r="DU833" s="19">
        <f t="shared" si="1216"/>
        <v>101.56147423098024</v>
      </c>
      <c r="DV833" s="19">
        <f t="shared" si="1217"/>
        <v>76.187692409577053</v>
      </c>
      <c r="DX833" s="19">
        <f t="shared" si="1218"/>
        <v>107.00733483072693</v>
      </c>
      <c r="DZ833" s="68">
        <f t="shared" si="1219"/>
        <v>2612.0040115009083</v>
      </c>
      <c r="EA833" s="21">
        <f t="shared" si="1220"/>
        <v>2.6120040115009084</v>
      </c>
      <c r="EB833" s="92">
        <f t="shared" si="1169"/>
        <v>1082</v>
      </c>
    </row>
    <row r="834" spans="1:132" x14ac:dyDescent="0.3">
      <c r="A834" s="19">
        <f>'A. Thermody. result (all suite)'!C790</f>
        <v>1080</v>
      </c>
      <c r="B834" s="19" t="s">
        <v>1450</v>
      </c>
      <c r="C834" s="24">
        <f>'A. Thermody. result (all suite)'!G790</f>
        <v>84.594925000000003</v>
      </c>
      <c r="D834" s="19">
        <f>'A. Thermody. result (all suite)'!D790</f>
        <v>5000</v>
      </c>
      <c r="E834" s="61">
        <f>'A. Thermody. result (all suite)'!I790</f>
        <v>48.133347000000001</v>
      </c>
      <c r="F834" s="21">
        <f>'A. Thermody. result (all suite)'!J790</f>
        <v>1.6915290000000001</v>
      </c>
      <c r="G834" s="21">
        <f>'A. Thermody. result (all suite)'!K790</f>
        <v>14.897556</v>
      </c>
      <c r="H834" s="21">
        <f>'A. Thermody. result (all suite)'!L790</f>
        <v>1.3470869999999999</v>
      </c>
      <c r="I834" s="21">
        <f>'A. Thermody. result (all suite)'!M790</f>
        <v>8.5576969999999992</v>
      </c>
      <c r="J834" s="21">
        <f>'A. Thermody. result (all suite)'!N790</f>
        <v>0.189137</v>
      </c>
      <c r="K834" s="21">
        <f>'A. Thermody. result (all suite)'!O790</f>
        <v>4.9537659999999999</v>
      </c>
      <c r="L834" s="21">
        <f>'A. Thermody. result (all suite)'!P790</f>
        <v>6.0244179999999998</v>
      </c>
      <c r="M834" s="21">
        <f>'A. Thermody. result (all suite)'!Q790</f>
        <v>4.3585370000000001</v>
      </c>
      <c r="N834" s="21">
        <f>'A. Thermody. result (all suite)'!R790</f>
        <v>5.0357630000000002</v>
      </c>
      <c r="O834" s="21">
        <f>'A. Thermody. result (all suite)'!S790</f>
        <v>0.88657799999999998</v>
      </c>
      <c r="P834" s="21">
        <f>'A. Thermody. result (all suite)'!T790</f>
        <v>3.924585</v>
      </c>
      <c r="Q834" s="21">
        <f t="shared" si="1138"/>
        <v>100</v>
      </c>
      <c r="S834" s="19">
        <f t="shared" si="1139"/>
        <v>1353</v>
      </c>
      <c r="T834" s="19">
        <f t="shared" si="1140"/>
        <v>0.5</v>
      </c>
      <c r="V834" s="61">
        <f t="shared" si="1141"/>
        <v>46.244312883640049</v>
      </c>
      <c r="W834" s="21">
        <f t="shared" si="1142"/>
        <v>1.6251435065953501</v>
      </c>
      <c r="X834" s="21">
        <f t="shared" si="1143"/>
        <v>14.312888751857402</v>
      </c>
      <c r="Y834" s="21">
        <f t="shared" si="1144"/>
        <v>1.29421942566105</v>
      </c>
      <c r="Z834" s="21">
        <f t="shared" si="1145"/>
        <v>8.2218429071925492</v>
      </c>
      <c r="AA834" s="21">
        <f t="shared" si="1146"/>
        <v>0.18171415766855004</v>
      </c>
      <c r="AB834" s="21">
        <f t="shared" si="1147"/>
        <v>4.7593512426289006</v>
      </c>
      <c r="AC834" s="21">
        <f t="shared" si="1148"/>
        <v>5.7879845948346995</v>
      </c>
      <c r="AD834" s="21">
        <f t="shared" si="1149"/>
        <v>4.1874825106785503</v>
      </c>
      <c r="AE834" s="21">
        <f t="shared" si="1150"/>
        <v>4.8381302006664502</v>
      </c>
      <c r="AF834" s="21">
        <f t="shared" si="1151"/>
        <v>0.85178349279870003</v>
      </c>
      <c r="AG834" s="21">
        <f t="shared" si="1152"/>
        <v>92.304853674222244</v>
      </c>
      <c r="AH834" s="21"/>
      <c r="AI834" s="61">
        <f t="shared" si="1153"/>
        <v>50.099546278306477</v>
      </c>
      <c r="AJ834" s="21">
        <f t="shared" si="1154"/>
        <v>1.7606262746822381</v>
      </c>
      <c r="AK834" s="21">
        <f t="shared" si="1155"/>
        <v>15.506106322829833</v>
      </c>
      <c r="AL834" s="21">
        <f t="shared" si="1156"/>
        <v>1.402114162088189</v>
      </c>
      <c r="AM834" s="21">
        <f t="shared" si="1157"/>
        <v>8.9072703979472792</v>
      </c>
      <c r="AN834" s="21">
        <f t="shared" si="1158"/>
        <v>0.19686305804663976</v>
      </c>
      <c r="AO834" s="21">
        <f t="shared" si="1159"/>
        <v>5.1561224065490645</v>
      </c>
      <c r="AP834" s="21">
        <f t="shared" si="1160"/>
        <v>6.2705094742499945</v>
      </c>
      <c r="AQ834" s="21">
        <f t="shared" si="1161"/>
        <v>4.5365788948192423</v>
      </c>
      <c r="AR834" s="21">
        <f t="shared" si="1162"/>
        <v>5.2414689023201211</v>
      </c>
      <c r="AS834" s="21">
        <f t="shared" si="1163"/>
        <v>0.9227938281609297</v>
      </c>
      <c r="AT834" s="21">
        <f t="shared" si="1164"/>
        <v>100</v>
      </c>
      <c r="AU834" s="21"/>
      <c r="AV834" s="21">
        <f>AR834*'[1]diagram lines'!$G$39</f>
        <v>4.3509756081297679</v>
      </c>
      <c r="AW834" s="21">
        <f>AK834*'[1]diagram lines'!$G$40</f>
        <v>8.2068607454412419</v>
      </c>
      <c r="AX834" s="21">
        <f>AQ834*'[1]diagram lines'!$G$38</f>
        <v>3.3654710807323132</v>
      </c>
      <c r="AY834" s="21">
        <f>AP834*'[1]diagram lines'!$G$41</f>
        <v>4.4812674520148237</v>
      </c>
      <c r="AZ834" s="21">
        <f t="shared" si="1165"/>
        <v>9.7780477971393633</v>
      </c>
      <c r="BA834" s="21">
        <f t="shared" si="1166"/>
        <v>0.6728195669005278</v>
      </c>
      <c r="BB834" s="21">
        <f t="shared" si="1167"/>
        <v>1.063554389261449</v>
      </c>
      <c r="BC834" s="86">
        <f t="shared" si="1168"/>
        <v>0.94024340465974443</v>
      </c>
      <c r="BX834" s="61">
        <f t="shared" si="1170"/>
        <v>0.8011542443408789</v>
      </c>
      <c r="BY834" s="21">
        <f t="shared" si="1171"/>
        <v>2.1175876314471709E-2</v>
      </c>
      <c r="BZ834" s="21">
        <f t="shared" si="1172"/>
        <v>0.14611176932130249</v>
      </c>
      <c r="CA834" s="21">
        <f t="shared" si="1173"/>
        <v>8.4356377982340788E-3</v>
      </c>
      <c r="CB834" s="21">
        <f t="shared" si="1174"/>
        <v>0.11910503827418233</v>
      </c>
      <c r="CC834" s="21">
        <f t="shared" si="1175"/>
        <v>2.6661544967578237E-3</v>
      </c>
      <c r="CD834" s="21">
        <f t="shared" si="1176"/>
        <v>0.12292223325062035</v>
      </c>
      <c r="CE834" s="21">
        <f t="shared" si="1177"/>
        <v>0.10742542796005707</v>
      </c>
      <c r="CF834" s="21">
        <f t="shared" si="1178"/>
        <v>7.0310324245846101E-2</v>
      </c>
      <c r="CG834" s="21">
        <f t="shared" si="1179"/>
        <v>5.3458205944798304E-2</v>
      </c>
      <c r="CH834" s="21">
        <f t="shared" si="1180"/>
        <v>6.2459702417854935E-3</v>
      </c>
      <c r="CI834" s="21">
        <f t="shared" si="1181"/>
        <v>0.21779051054384019</v>
      </c>
      <c r="CJ834" s="21">
        <f t="shared" si="1182"/>
        <v>1.676801392732775</v>
      </c>
      <c r="CL834" s="68">
        <f t="shared" si="1183"/>
        <v>0.47778720116351647</v>
      </c>
      <c r="CM834" s="19">
        <f t="shared" si="1184"/>
        <v>1.2628732541759299E-2</v>
      </c>
      <c r="CN834" s="19">
        <f t="shared" si="1185"/>
        <v>8.7137194634109974E-2</v>
      </c>
      <c r="CO834" s="19">
        <f t="shared" si="1186"/>
        <v>5.0307912641258355E-3</v>
      </c>
      <c r="CP834" s="19">
        <f t="shared" si="1187"/>
        <v>7.1031094553225732E-2</v>
      </c>
      <c r="CQ834" s="19">
        <f t="shared" si="1188"/>
        <v>1.5900240233058525E-3</v>
      </c>
      <c r="CR834" s="19">
        <f t="shared" si="1189"/>
        <v>7.3307568674121429E-2</v>
      </c>
      <c r="CS834" s="19">
        <f t="shared" si="1190"/>
        <v>6.4065683882203822E-2</v>
      </c>
      <c r="CT834" s="19">
        <f t="shared" si="1191"/>
        <v>4.1931217704475734E-2</v>
      </c>
      <c r="CU834" s="19">
        <f t="shared" si="1192"/>
        <v>3.1881060080511107E-2</v>
      </c>
      <c r="CV834" s="19">
        <f t="shared" si="1193"/>
        <v>3.7249314491599353E-3</v>
      </c>
      <c r="CW834" s="19">
        <f t="shared" si="1194"/>
        <v>0.12988450002948476</v>
      </c>
      <c r="CX834" s="19">
        <f t="shared" si="1195"/>
        <v>1</v>
      </c>
      <c r="CZ834" s="68">
        <f t="shared" si="1196"/>
        <v>2.5805000000000001E-5</v>
      </c>
      <c r="DA834" s="19">
        <f t="shared" si="1197"/>
        <v>1.8978199999999994E-5</v>
      </c>
      <c r="DB834" s="19">
        <f t="shared" si="1198"/>
        <v>3.667E-5</v>
      </c>
      <c r="DC834" s="19">
        <f t="shared" si="1199"/>
        <v>4.0226199999999991E-5</v>
      </c>
      <c r="DD834" s="19">
        <f t="shared" si="1200"/>
        <v>1.2780599999999998E-5</v>
      </c>
      <c r="DE834" s="19">
        <f t="shared" si="1201"/>
        <v>1.2780599999999998E-5</v>
      </c>
      <c r="DF834" s="19">
        <f t="shared" si="1202"/>
        <v>1.1408599999999998E-5</v>
      </c>
      <c r="DG834" s="19">
        <f t="shared" si="1203"/>
        <v>1.5923199999999997E-5</v>
      </c>
      <c r="DH834" s="19">
        <f t="shared" si="1204"/>
        <v>2.5372399999999998E-5</v>
      </c>
      <c r="DI834" s="19">
        <f t="shared" si="1205"/>
        <v>3.9059399999999994E-5</v>
      </c>
      <c r="DJ834" s="19">
        <f t="shared" si="1206"/>
        <v>0</v>
      </c>
      <c r="DK834" s="19">
        <f t="shared" si="1207"/>
        <v>2.1667799999999996E-5</v>
      </c>
      <c r="DM834" s="68">
        <f t="shared" si="1208"/>
        <v>1112.3989554700279</v>
      </c>
      <c r="DN834" s="19">
        <f t="shared" si="1209"/>
        <v>53.154838469176902</v>
      </c>
      <c r="DO834" s="19">
        <f t="shared" si="1210"/>
        <v>242.2827478836611</v>
      </c>
      <c r="DP834" s="19">
        <f t="shared" si="1211"/>
        <v>19.971239067280898</v>
      </c>
      <c r="DQ834" s="19">
        <f t="shared" si="1212"/>
        <v>399.32273474244317</v>
      </c>
      <c r="DR834" s="19">
        <f t="shared" si="1213"/>
        <v>8.8255875477925301</v>
      </c>
      <c r="DS834" s="19">
        <f t="shared" si="1214"/>
        <v>258.95333499001578</v>
      </c>
      <c r="DT834" s="19">
        <f t="shared" si="1215"/>
        <v>225.63326166310733</v>
      </c>
      <c r="DU834" s="19">
        <f t="shared" si="1216"/>
        <v>102.44660282434658</v>
      </c>
      <c r="DV834" s="19">
        <f t="shared" si="1217"/>
        <v>76.887915830354459</v>
      </c>
      <c r="DX834" s="19">
        <f t="shared" si="1218"/>
        <v>108.01828937553955</v>
      </c>
      <c r="DZ834" s="68">
        <f t="shared" si="1219"/>
        <v>2607.8955078637464</v>
      </c>
      <c r="EA834" s="21">
        <f t="shared" si="1220"/>
        <v>2.6078955078637462</v>
      </c>
      <c r="EB834" s="92">
        <f t="shared" si="1169"/>
        <v>1080</v>
      </c>
    </row>
    <row r="835" spans="1:132" x14ac:dyDescent="0.3">
      <c r="A835" s="19">
        <f>'A. Thermody. result (all suite)'!C791</f>
        <v>1078</v>
      </c>
      <c r="B835" s="19" t="s">
        <v>1450</v>
      </c>
      <c r="C835" s="24">
        <f>'A. Thermody. result (all suite)'!G791</f>
        <v>83.888636000000005</v>
      </c>
      <c r="D835" s="19">
        <f>'A. Thermody. result (all suite)'!D791</f>
        <v>5000</v>
      </c>
      <c r="E835" s="61">
        <f>'A. Thermody. result (all suite)'!I791</f>
        <v>48.185133</v>
      </c>
      <c r="F835" s="21">
        <f>'A. Thermody. result (all suite)'!J791</f>
        <v>1.649635</v>
      </c>
      <c r="G835" s="21">
        <f>'A. Thermody. result (all suite)'!K791</f>
        <v>14.940466000000001</v>
      </c>
      <c r="H835" s="21">
        <f>'A. Thermody. result (all suite)'!L791</f>
        <v>1.336355</v>
      </c>
      <c r="I835" s="21">
        <f>'A. Thermody. result (all suite)'!M791</f>
        <v>8.5537690000000008</v>
      </c>
      <c r="J835" s="21">
        <f>'A. Thermody. result (all suite)'!N791</f>
        <v>0.19072900000000001</v>
      </c>
      <c r="K835" s="21">
        <f>'A. Thermody. result (all suite)'!O791</f>
        <v>4.859737</v>
      </c>
      <c r="L835" s="21">
        <f>'A. Thermody. result (all suite)'!P791</f>
        <v>5.9610620000000001</v>
      </c>
      <c r="M835" s="21">
        <f>'A. Thermody. result (all suite)'!Q791</f>
        <v>4.3932830000000003</v>
      </c>
      <c r="N835" s="21">
        <f>'A. Thermody. result (all suite)'!R791</f>
        <v>5.0781609999999997</v>
      </c>
      <c r="O835" s="21">
        <f>'A. Thermody. result (all suite)'!S791</f>
        <v>0.894042</v>
      </c>
      <c r="P835" s="21">
        <f>'A. Thermody. result (all suite)'!T791</f>
        <v>3.9576280000000001</v>
      </c>
      <c r="Q835" s="21">
        <f t="shared" si="1138"/>
        <v>99.999999999999986</v>
      </c>
      <c r="S835" s="19">
        <f t="shared" si="1139"/>
        <v>1351</v>
      </c>
      <c r="T835" s="19">
        <f t="shared" si="1140"/>
        <v>0.5</v>
      </c>
      <c r="V835" s="61">
        <f t="shared" si="1141"/>
        <v>46.278144684554761</v>
      </c>
      <c r="W835" s="21">
        <f t="shared" si="1142"/>
        <v>1.5843485833422</v>
      </c>
      <c r="X835" s="21">
        <f t="shared" si="1143"/>
        <v>14.34917793425352</v>
      </c>
      <c r="Y835" s="21">
        <f t="shared" si="1144"/>
        <v>1.2834670403405999</v>
      </c>
      <c r="Z835" s="21">
        <f t="shared" si="1145"/>
        <v>8.215242643000682</v>
      </c>
      <c r="AA835" s="21">
        <f t="shared" si="1146"/>
        <v>0.18318065569188</v>
      </c>
      <c r="AB835" s="21">
        <f t="shared" si="1147"/>
        <v>4.6674066877616402</v>
      </c>
      <c r="AC835" s="21">
        <f t="shared" si="1148"/>
        <v>5.7251453411906397</v>
      </c>
      <c r="AD835" s="21">
        <f t="shared" si="1149"/>
        <v>4.2194132018727597</v>
      </c>
      <c r="AE835" s="21">
        <f t="shared" si="1150"/>
        <v>4.8771862783789199</v>
      </c>
      <c r="AF835" s="21">
        <f t="shared" si="1151"/>
        <v>0.85865914347623995</v>
      </c>
      <c r="AG835" s="21">
        <f t="shared" si="1152"/>
        <v>92.241372193863839</v>
      </c>
      <c r="AH835" s="21"/>
      <c r="AI835" s="61">
        <f t="shared" si="1153"/>
        <v>50.170702781060015</v>
      </c>
      <c r="AJ835" s="21">
        <f t="shared" si="1154"/>
        <v>1.7176116808110486</v>
      </c>
      <c r="AK835" s="21">
        <f t="shared" si="1155"/>
        <v>15.556119334495405</v>
      </c>
      <c r="AL835" s="21">
        <f t="shared" si="1156"/>
        <v>1.3914223193071491</v>
      </c>
      <c r="AM835" s="21">
        <f t="shared" si="1157"/>
        <v>8.9062450477587145</v>
      </c>
      <c r="AN835" s="21">
        <f t="shared" si="1158"/>
        <v>0.19858838971615569</v>
      </c>
      <c r="AO835" s="21">
        <f t="shared" si="1159"/>
        <v>5.059992687394268</v>
      </c>
      <c r="AP835" s="21">
        <f t="shared" si="1160"/>
        <v>6.2067001010762199</v>
      </c>
      <c r="AQ835" s="21">
        <f t="shared" si="1161"/>
        <v>4.5743174689604702</v>
      </c>
      <c r="AR835" s="21">
        <f t="shared" si="1162"/>
        <v>5.2874173078524134</v>
      </c>
      <c r="AS835" s="21">
        <f t="shared" si="1163"/>
        <v>0.93088288156814791</v>
      </c>
      <c r="AT835" s="21">
        <f t="shared" si="1164"/>
        <v>100.00000000000001</v>
      </c>
      <c r="AU835" s="21"/>
      <c r="AV835" s="21">
        <f>AR835*'[1]diagram lines'!$G$39</f>
        <v>4.3891176624716275</v>
      </c>
      <c r="AW835" s="21">
        <f>AK835*'[1]diagram lines'!$G$40</f>
        <v>8.2333309510269714</v>
      </c>
      <c r="AX835" s="21">
        <f>AQ835*'[1]diagram lines'!$G$38</f>
        <v>3.393467525375967</v>
      </c>
      <c r="AY835" s="21">
        <f>AP835*'[1]diagram lines'!$G$41</f>
        <v>4.435665596485963</v>
      </c>
      <c r="AZ835" s="21">
        <f t="shared" si="1165"/>
        <v>9.8617347768128845</v>
      </c>
      <c r="BA835" s="21">
        <f t="shared" si="1166"/>
        <v>0.67385512839398287</v>
      </c>
      <c r="BB835" s="21">
        <f t="shared" si="1167"/>
        <v>1.0579172283116427</v>
      </c>
      <c r="BC835" s="86">
        <f t="shared" si="1168"/>
        <v>0.94525353519001276</v>
      </c>
      <c r="BX835" s="61">
        <f t="shared" si="1170"/>
        <v>0.80201619507323574</v>
      </c>
      <c r="BY835" s="21">
        <f t="shared" si="1171"/>
        <v>2.0651414621932901E-2</v>
      </c>
      <c r="BZ835" s="21">
        <f t="shared" si="1172"/>
        <v>0.14653262063554337</v>
      </c>
      <c r="CA835" s="21">
        <f t="shared" si="1173"/>
        <v>8.36843258813952E-3</v>
      </c>
      <c r="CB835" s="21">
        <f t="shared" si="1174"/>
        <v>0.11905036882393878</v>
      </c>
      <c r="CC835" s="21">
        <f t="shared" si="1175"/>
        <v>2.6885959966168596E-3</v>
      </c>
      <c r="CD835" s="21">
        <f t="shared" si="1176"/>
        <v>0.12058900744416874</v>
      </c>
      <c r="CE835" s="21">
        <f t="shared" si="1177"/>
        <v>0.1062956847360913</v>
      </c>
      <c r="CF835" s="21">
        <f t="shared" si="1178"/>
        <v>7.0870834005484759E-2</v>
      </c>
      <c r="CG835" s="21">
        <f t="shared" si="1179"/>
        <v>5.3908290870488318E-2</v>
      </c>
      <c r="CH835" s="21">
        <f t="shared" si="1180"/>
        <v>6.2985543594657051E-3</v>
      </c>
      <c r="CI835" s="21">
        <f t="shared" si="1181"/>
        <v>0.21962419533851277</v>
      </c>
      <c r="CJ835" s="21">
        <f t="shared" si="1182"/>
        <v>1.6768941944936184</v>
      </c>
      <c r="CL835" s="68">
        <f t="shared" si="1183"/>
        <v>0.47827477589629636</v>
      </c>
      <c r="CM835" s="19">
        <f t="shared" si="1184"/>
        <v>1.2315275877121831E-2</v>
      </c>
      <c r="CN835" s="19">
        <f t="shared" si="1185"/>
        <v>8.7383343037807273E-2</v>
      </c>
      <c r="CO835" s="19">
        <f t="shared" si="1186"/>
        <v>4.9904356611280322E-3</v>
      </c>
      <c r="CP835" s="19">
        <f t="shared" si="1187"/>
        <v>7.0994561979439097E-2</v>
      </c>
      <c r="CQ835" s="19">
        <f t="shared" si="1188"/>
        <v>1.6033188053517894E-3</v>
      </c>
      <c r="CR835" s="19">
        <f t="shared" si="1189"/>
        <v>7.1912114574756283E-2</v>
      </c>
      <c r="CS835" s="19">
        <f t="shared" si="1190"/>
        <v>6.3388426702848735E-2</v>
      </c>
      <c r="CT835" s="19">
        <f t="shared" si="1191"/>
        <v>4.2263151866230919E-2</v>
      </c>
      <c r="CU835" s="19">
        <f t="shared" si="1192"/>
        <v>3.2147699626789705E-2</v>
      </c>
      <c r="CV835" s="19">
        <f t="shared" si="1193"/>
        <v>3.7560833475052471E-3</v>
      </c>
      <c r="CW835" s="19">
        <f t="shared" si="1194"/>
        <v>0.13097081262472496</v>
      </c>
      <c r="CX835" s="19">
        <f t="shared" si="1195"/>
        <v>1.0000000000000002</v>
      </c>
      <c r="CZ835" s="68">
        <f t="shared" si="1196"/>
        <v>2.5805000000000001E-5</v>
      </c>
      <c r="DA835" s="19">
        <f t="shared" si="1197"/>
        <v>1.8963719999999997E-5</v>
      </c>
      <c r="DB835" s="19">
        <f t="shared" si="1198"/>
        <v>3.667E-5</v>
      </c>
      <c r="DC835" s="19">
        <f t="shared" si="1199"/>
        <v>4.0208019999999993E-5</v>
      </c>
      <c r="DD835" s="19">
        <f t="shared" si="1200"/>
        <v>1.2774759999999999E-5</v>
      </c>
      <c r="DE835" s="19">
        <f t="shared" si="1201"/>
        <v>1.2774759999999999E-5</v>
      </c>
      <c r="DF835" s="19">
        <f t="shared" si="1202"/>
        <v>1.1402059999999999E-5</v>
      </c>
      <c r="DG835" s="19">
        <f t="shared" si="1203"/>
        <v>1.5915719999999999E-5</v>
      </c>
      <c r="DH835" s="19">
        <f t="shared" si="1204"/>
        <v>2.5357040000000001E-5</v>
      </c>
      <c r="DI835" s="19">
        <f t="shared" si="1205"/>
        <v>3.9035239999999991E-5</v>
      </c>
      <c r="DJ835" s="19">
        <f t="shared" si="1206"/>
        <v>0</v>
      </c>
      <c r="DK835" s="19">
        <f t="shared" si="1207"/>
        <v>2.1648879999999997E-5</v>
      </c>
      <c r="DM835" s="68">
        <f t="shared" si="1208"/>
        <v>1113.5341420596583</v>
      </c>
      <c r="DN835" s="19">
        <f t="shared" si="1209"/>
        <v>51.875066551525329</v>
      </c>
      <c r="DO835" s="19">
        <f t="shared" si="1210"/>
        <v>242.96715724392772</v>
      </c>
      <c r="DP835" s="19">
        <f t="shared" si="1211"/>
        <v>19.819992895087488</v>
      </c>
      <c r="DQ835" s="19">
        <f t="shared" si="1212"/>
        <v>399.2998129297693</v>
      </c>
      <c r="DR835" s="19">
        <f t="shared" si="1213"/>
        <v>8.9034499318700266</v>
      </c>
      <c r="DS835" s="19">
        <f t="shared" si="1214"/>
        <v>254.16970419053033</v>
      </c>
      <c r="DT835" s="19">
        <f t="shared" si="1215"/>
        <v>223.35294724308781</v>
      </c>
      <c r="DU835" s="19">
        <f t="shared" si="1216"/>
        <v>103.32013453414338</v>
      </c>
      <c r="DV835" s="19">
        <f t="shared" si="1217"/>
        <v>77.578959546389129</v>
      </c>
      <c r="DX835" s="19">
        <f t="shared" si="1218"/>
        <v>109.01691189094049</v>
      </c>
      <c r="DZ835" s="68">
        <f t="shared" si="1219"/>
        <v>2603.8382790169298</v>
      </c>
      <c r="EA835" s="21">
        <f t="shared" si="1220"/>
        <v>2.6038382790169297</v>
      </c>
      <c r="EB835" s="92">
        <f t="shared" si="1169"/>
        <v>1078</v>
      </c>
    </row>
    <row r="836" spans="1:132" x14ac:dyDescent="0.3">
      <c r="A836" s="19">
        <f>'A. Thermody. result (all suite)'!C792</f>
        <v>1076</v>
      </c>
      <c r="B836" s="19" t="s">
        <v>1450</v>
      </c>
      <c r="C836" s="24">
        <f>'A. Thermody. result (all suite)'!G792</f>
        <v>83.204396000000003</v>
      </c>
      <c r="D836" s="19">
        <f>'A. Thermody. result (all suite)'!D792</f>
        <v>5000</v>
      </c>
      <c r="E836" s="61">
        <f>'A. Thermody. result (all suite)'!I792</f>
        <v>48.236051000000003</v>
      </c>
      <c r="F836" s="21">
        <f>'A. Thermody. result (all suite)'!J792</f>
        <v>1.608603</v>
      </c>
      <c r="G836" s="21">
        <f>'A. Thermody. result (all suite)'!K792</f>
        <v>14.982835</v>
      </c>
      <c r="H836" s="21">
        <f>'A. Thermody. result (all suite)'!L792</f>
        <v>1.3257810000000001</v>
      </c>
      <c r="I836" s="21">
        <f>'A. Thermody. result (all suite)'!M792</f>
        <v>8.5488280000000003</v>
      </c>
      <c r="J836" s="21">
        <f>'A. Thermody. result (all suite)'!N792</f>
        <v>0.192298</v>
      </c>
      <c r="K836" s="21">
        <f>'A. Thermody. result (all suite)'!O792</f>
        <v>4.7673459999999999</v>
      </c>
      <c r="L836" s="21">
        <f>'A. Thermody. result (all suite)'!P792</f>
        <v>5.8992630000000004</v>
      </c>
      <c r="M836" s="21">
        <f>'A. Thermody. result (all suite)'!Q792</f>
        <v>4.427505</v>
      </c>
      <c r="N836" s="21">
        <f>'A. Thermody. result (all suite)'!R792</f>
        <v>5.1199219999999999</v>
      </c>
      <c r="O836" s="21">
        <f>'A. Thermody. result (all suite)'!S792</f>
        <v>0.90139499999999995</v>
      </c>
      <c r="P836" s="21">
        <f>'A. Thermody. result (all suite)'!T792</f>
        <v>3.9901740000000001</v>
      </c>
      <c r="Q836" s="21">
        <f t="shared" si="1138"/>
        <v>100.000001</v>
      </c>
      <c r="S836" s="19">
        <f t="shared" si="1139"/>
        <v>1349</v>
      </c>
      <c r="T836" s="19">
        <f t="shared" si="1140"/>
        <v>0.5</v>
      </c>
      <c r="V836" s="61">
        <f t="shared" si="1141"/>
        <v>46.311348653618289</v>
      </c>
      <c r="W836" s="21">
        <f t="shared" si="1142"/>
        <v>1.5444169419726406</v>
      </c>
      <c r="X836" s="21">
        <f t="shared" si="1143"/>
        <v>14.384993819345512</v>
      </c>
      <c r="Y836" s="21">
        <f t="shared" si="1144"/>
        <v>1.2728800317700699</v>
      </c>
      <c r="Z836" s="21">
        <f t="shared" si="1145"/>
        <v>8.2077148912504114</v>
      </c>
      <c r="AA836" s="21">
        <f t="shared" si="1146"/>
        <v>0.18462497527821026</v>
      </c>
      <c r="AB836" s="21">
        <f t="shared" si="1147"/>
        <v>4.5771206013202139</v>
      </c>
      <c r="AC836" s="21">
        <f t="shared" si="1148"/>
        <v>5.6638721439362891</v>
      </c>
      <c r="AD836" s="21">
        <f t="shared" si="1149"/>
        <v>4.2508398484079519</v>
      </c>
      <c r="AE836" s="21">
        <f t="shared" si="1150"/>
        <v>4.915628205578658</v>
      </c>
      <c r="AF836" s="21">
        <f t="shared" si="1151"/>
        <v>0.86542777143237226</v>
      </c>
      <c r="AG836" s="21">
        <f t="shared" si="1152"/>
        <v>92.178867883910613</v>
      </c>
      <c r="AH836" s="21"/>
      <c r="AI836" s="61">
        <f t="shared" si="1153"/>
        <v>50.240743585549843</v>
      </c>
      <c r="AJ836" s="21">
        <f t="shared" si="1154"/>
        <v>1.6754566175814483</v>
      </c>
      <c r="AK836" s="21">
        <f t="shared" si="1155"/>
        <v>15.605522338874747</v>
      </c>
      <c r="AL836" s="21">
        <f t="shared" si="1156"/>
        <v>1.3808805217407591</v>
      </c>
      <c r="AM836" s="21">
        <f t="shared" si="1157"/>
        <v>8.9041177003683174</v>
      </c>
      <c r="AN836" s="21">
        <f t="shared" si="1158"/>
        <v>0.2002899140730667</v>
      </c>
      <c r="AO836" s="21">
        <f t="shared" si="1159"/>
        <v>4.9654771276694412</v>
      </c>
      <c r="AP836" s="21">
        <f t="shared" si="1160"/>
        <v>6.1444366523022698</v>
      </c>
      <c r="AQ836" s="21">
        <f t="shared" si="1161"/>
        <v>4.6115123194628822</v>
      </c>
      <c r="AR836" s="21">
        <f t="shared" si="1162"/>
        <v>5.3327062030848156</v>
      </c>
      <c r="AS836" s="21">
        <f t="shared" si="1163"/>
        <v>0.93885701929241061</v>
      </c>
      <c r="AT836" s="21">
        <f t="shared" si="1164"/>
        <v>100.00000000000001</v>
      </c>
      <c r="AU836" s="21"/>
      <c r="AV836" s="21">
        <f>AR836*'[1]diagram lines'!$G$39</f>
        <v>4.4267122532528687</v>
      </c>
      <c r="AW836" s="21">
        <f>AK836*'[1]diagram lines'!$G$40</f>
        <v>8.2594783002651706</v>
      </c>
      <c r="AX836" s="21">
        <f>AQ836*'[1]diagram lines'!$G$38</f>
        <v>3.4210606074363237</v>
      </c>
      <c r="AY836" s="21">
        <f>AP836*'[1]diagram lines'!$G$41</f>
        <v>4.3911685476278608</v>
      </c>
      <c r="AZ836" s="21">
        <f t="shared" si="1165"/>
        <v>9.9442185225476969</v>
      </c>
      <c r="BA836" s="21">
        <f t="shared" si="1166"/>
        <v>0.67485234422744989</v>
      </c>
      <c r="BB836" s="21">
        <f t="shared" si="1167"/>
        <v>1.052461436752111</v>
      </c>
      <c r="BC836" s="86">
        <f t="shared" si="1168"/>
        <v>0.95015357815483803</v>
      </c>
      <c r="BX836" s="61">
        <f t="shared" si="1170"/>
        <v>0.80286369840213057</v>
      </c>
      <c r="BY836" s="21">
        <f t="shared" si="1171"/>
        <v>2.0137744116174264E-2</v>
      </c>
      <c r="BZ836" s="21">
        <f t="shared" si="1172"/>
        <v>0.14694816594743038</v>
      </c>
      <c r="CA836" s="21">
        <f t="shared" si="1173"/>
        <v>8.3022167950403923E-3</v>
      </c>
      <c r="CB836" s="21">
        <f t="shared" si="1174"/>
        <v>0.11898160055671539</v>
      </c>
      <c r="CC836" s="21">
        <f t="shared" si="1175"/>
        <v>2.7107132788271779E-3</v>
      </c>
      <c r="CD836" s="21">
        <f t="shared" si="1176"/>
        <v>0.11829642679900745</v>
      </c>
      <c r="CE836" s="21">
        <f t="shared" si="1177"/>
        <v>0.1051937054208274</v>
      </c>
      <c r="CF836" s="21">
        <f t="shared" si="1178"/>
        <v>7.1422890788836901E-2</v>
      </c>
      <c r="CG836" s="21">
        <f t="shared" si="1179"/>
        <v>5.4351613588110401E-2</v>
      </c>
      <c r="CH836" s="21">
        <f t="shared" si="1180"/>
        <v>6.3503564786112831E-3</v>
      </c>
      <c r="CI836" s="21">
        <f t="shared" si="1181"/>
        <v>0.22143029966703665</v>
      </c>
      <c r="CJ836" s="21">
        <f t="shared" si="1182"/>
        <v>1.6769894318387482</v>
      </c>
      <c r="CL836" s="68">
        <f t="shared" si="1183"/>
        <v>0.47875298624978474</v>
      </c>
      <c r="CM836" s="19">
        <f t="shared" si="1184"/>
        <v>1.2008271330663114E-2</v>
      </c>
      <c r="CN836" s="19">
        <f t="shared" si="1185"/>
        <v>8.7626172924839429E-2</v>
      </c>
      <c r="CO836" s="19">
        <f t="shared" si="1186"/>
        <v>4.9506673312409381E-3</v>
      </c>
      <c r="CP836" s="19">
        <f t="shared" si="1187"/>
        <v>7.0949523173951715E-2</v>
      </c>
      <c r="CQ836" s="19">
        <f t="shared" si="1188"/>
        <v>1.6164164349294647E-3</v>
      </c>
      <c r="CR836" s="19">
        <f t="shared" si="1189"/>
        <v>7.054094948547196E-2</v>
      </c>
      <c r="CS836" s="19">
        <f t="shared" si="1190"/>
        <v>6.2727709205350771E-2</v>
      </c>
      <c r="CT836" s="19">
        <f t="shared" si="1191"/>
        <v>4.2589946861218267E-2</v>
      </c>
      <c r="CU836" s="19">
        <f t="shared" si="1192"/>
        <v>3.2410230235330795E-2</v>
      </c>
      <c r="CV836" s="19">
        <f t="shared" si="1193"/>
        <v>3.7867599867033061E-3</v>
      </c>
      <c r="CW836" s="19">
        <f t="shared" si="1194"/>
        <v>0.13204036678051553</v>
      </c>
      <c r="CX836" s="19">
        <f t="shared" si="1195"/>
        <v>1.0000000000000002</v>
      </c>
      <c r="CZ836" s="68">
        <f t="shared" si="1196"/>
        <v>2.5805000000000001E-5</v>
      </c>
      <c r="DA836" s="19">
        <f t="shared" si="1197"/>
        <v>1.8949239999999994E-5</v>
      </c>
      <c r="DB836" s="19">
        <f t="shared" si="1198"/>
        <v>3.667E-5</v>
      </c>
      <c r="DC836" s="19">
        <f t="shared" si="1199"/>
        <v>4.0189839999999995E-5</v>
      </c>
      <c r="DD836" s="19">
        <f t="shared" si="1200"/>
        <v>1.2768919999999999E-5</v>
      </c>
      <c r="DE836" s="19">
        <f t="shared" si="1201"/>
        <v>1.2768919999999999E-5</v>
      </c>
      <c r="DF836" s="19">
        <f t="shared" si="1202"/>
        <v>1.1395519999999999E-5</v>
      </c>
      <c r="DG836" s="19">
        <f t="shared" si="1203"/>
        <v>1.5908239999999997E-5</v>
      </c>
      <c r="DH836" s="19">
        <f t="shared" si="1204"/>
        <v>2.534168E-5</v>
      </c>
      <c r="DI836" s="19">
        <f t="shared" si="1205"/>
        <v>3.9011079999999995E-5</v>
      </c>
      <c r="DJ836" s="19">
        <f t="shared" si="1206"/>
        <v>0</v>
      </c>
      <c r="DK836" s="19">
        <f t="shared" si="1207"/>
        <v>2.1629959999999995E-5</v>
      </c>
      <c r="DM836" s="68">
        <f t="shared" si="1208"/>
        <v>1114.6475262114732</v>
      </c>
      <c r="DN836" s="19">
        <f t="shared" si="1209"/>
        <v>50.620537493502106</v>
      </c>
      <c r="DO836" s="19">
        <f t="shared" si="1210"/>
        <v>243.6423395532214</v>
      </c>
      <c r="DP836" s="19">
        <f t="shared" si="1211"/>
        <v>19.670943355979162</v>
      </c>
      <c r="DQ836" s="19">
        <f t="shared" si="1212"/>
        <v>399.22900605912093</v>
      </c>
      <c r="DR836" s="19">
        <f t="shared" si="1213"/>
        <v>8.980288222801633</v>
      </c>
      <c r="DS836" s="19">
        <f t="shared" si="1214"/>
        <v>249.46648018383715</v>
      </c>
      <c r="DT836" s="19">
        <f t="shared" si="1215"/>
        <v>221.12879440064216</v>
      </c>
      <c r="DU836" s="19">
        <f t="shared" si="1216"/>
        <v>104.18215390325032</v>
      </c>
      <c r="DV836" s="19">
        <f t="shared" si="1217"/>
        <v>78.260937358518689</v>
      </c>
      <c r="DX836" s="19">
        <f t="shared" si="1218"/>
        <v>110.0033199037303</v>
      </c>
      <c r="DZ836" s="68">
        <f t="shared" si="1219"/>
        <v>2599.8323266460775</v>
      </c>
      <c r="EA836" s="21">
        <f t="shared" si="1220"/>
        <v>2.5998323266460774</v>
      </c>
      <c r="EB836" s="92">
        <f t="shared" si="1169"/>
        <v>1076</v>
      </c>
    </row>
    <row r="837" spans="1:132" x14ac:dyDescent="0.3">
      <c r="A837" s="19">
        <f>'A. Thermody. result (all suite)'!C793</f>
        <v>1074</v>
      </c>
      <c r="B837" s="19" t="s">
        <v>1450</v>
      </c>
      <c r="C837" s="24">
        <f>'A. Thermody. result (all suite)'!G793</f>
        <v>82.541270999999995</v>
      </c>
      <c r="D837" s="19">
        <f>'A. Thermody. result (all suite)'!D793</f>
        <v>5000</v>
      </c>
      <c r="E837" s="61">
        <f>'A. Thermody. result (all suite)'!I793</f>
        <v>48.286102999999997</v>
      </c>
      <c r="F837" s="21">
        <f>'A. Thermody. result (all suite)'!J793</f>
        <v>1.568427</v>
      </c>
      <c r="G837" s="21">
        <f>'A. Thermody. result (all suite)'!K793</f>
        <v>15.024675999999999</v>
      </c>
      <c r="H837" s="21">
        <f>'A. Thermody. result (all suite)'!L793</f>
        <v>1.3153630000000001</v>
      </c>
      <c r="I837" s="21">
        <f>'A. Thermody. result (all suite)'!M793</f>
        <v>8.5429049999999993</v>
      </c>
      <c r="J837" s="21">
        <f>'A. Thermody. result (all suite)'!N793</f>
        <v>0.19384199999999999</v>
      </c>
      <c r="K837" s="21">
        <f>'A. Thermody. result (all suite)'!O793</f>
        <v>4.676571</v>
      </c>
      <c r="L837" s="21">
        <f>'A. Thermody. result (all suite)'!P793</f>
        <v>5.838978</v>
      </c>
      <c r="M837" s="21">
        <f>'A. Thermody. result (all suite)'!Q793</f>
        <v>4.4612119999999997</v>
      </c>
      <c r="N837" s="21">
        <f>'A. Thermody. result (all suite)'!R793</f>
        <v>5.161054</v>
      </c>
      <c r="O837" s="21">
        <f>'A. Thermody. result (all suite)'!S793</f>
        <v>0.908636</v>
      </c>
      <c r="P837" s="21">
        <f>'A. Thermody. result (all suite)'!T793</f>
        <v>4.0222300000000004</v>
      </c>
      <c r="Q837" s="21">
        <f t="shared" si="1138"/>
        <v>99.999997000000008</v>
      </c>
      <c r="S837" s="19">
        <f t="shared" si="1139"/>
        <v>1347</v>
      </c>
      <c r="T837" s="19">
        <f t="shared" si="1140"/>
        <v>0.5</v>
      </c>
      <c r="V837" s="61">
        <f t="shared" si="1141"/>
        <v>46.343924821037746</v>
      </c>
      <c r="W837" s="21">
        <f t="shared" si="1142"/>
        <v>1.5053412567853275</v>
      </c>
      <c r="X837" s="21">
        <f t="shared" si="1143"/>
        <v>14.420348956395387</v>
      </c>
      <c r="Y837" s="21">
        <f t="shared" si="1144"/>
        <v>1.2624560732178922</v>
      </c>
      <c r="Z837" s="21">
        <f t="shared" si="1145"/>
        <v>8.1992897019100397</v>
      </c>
      <c r="AA837" s="21">
        <f t="shared" si="1146"/>
        <v>0.18604522868949683</v>
      </c>
      <c r="AB837" s="21">
        <f t="shared" si="1147"/>
        <v>4.4884685526236261</v>
      </c>
      <c r="AC837" s="21">
        <f t="shared" si="1148"/>
        <v>5.6041208681448857</v>
      </c>
      <c r="AD837" s="21">
        <f t="shared" si="1149"/>
        <v>4.2817717871891929</v>
      </c>
      <c r="AE837" s="21">
        <f t="shared" si="1150"/>
        <v>4.9534645314681152</v>
      </c>
      <c r="AF837" s="21">
        <f t="shared" si="1151"/>
        <v>0.87208856912077704</v>
      </c>
      <c r="AG837" s="21">
        <f t="shared" si="1152"/>
        <v>92.117320346582503</v>
      </c>
      <c r="AH837" s="21"/>
      <c r="AI837" s="61">
        <f t="shared" si="1153"/>
        <v>50.309675364712319</v>
      </c>
      <c r="AJ837" s="21">
        <f t="shared" si="1154"/>
        <v>1.6341565854517117</v>
      </c>
      <c r="AK837" s="21">
        <f t="shared" si="1155"/>
        <v>15.654329611565142</v>
      </c>
      <c r="AL837" s="21">
        <f t="shared" si="1156"/>
        <v>1.3704871879338472</v>
      </c>
      <c r="AM837" s="21">
        <f t="shared" si="1157"/>
        <v>8.9009207726201822</v>
      </c>
      <c r="AN837" s="21">
        <f t="shared" si="1158"/>
        <v>0.20196552395306297</v>
      </c>
      <c r="AO837" s="21">
        <f t="shared" si="1159"/>
        <v>4.8725565786501361</v>
      </c>
      <c r="AP837" s="21">
        <f t="shared" si="1160"/>
        <v>6.0836776917304185</v>
      </c>
      <c r="AQ837" s="21">
        <f t="shared" si="1161"/>
        <v>4.6481723209917973</v>
      </c>
      <c r="AR837" s="21">
        <f t="shared" si="1162"/>
        <v>5.3773432757609365</v>
      </c>
      <c r="AS837" s="21">
        <f t="shared" si="1163"/>
        <v>0.94671508663042758</v>
      </c>
      <c r="AT837" s="21">
        <f t="shared" si="1164"/>
        <v>99.999999999999986</v>
      </c>
      <c r="AU837" s="21"/>
      <c r="AV837" s="21">
        <f>AR837*'[1]diagram lines'!$G$39</f>
        <v>4.4637657621167959</v>
      </c>
      <c r="AW837" s="21">
        <f>AK837*'[1]diagram lines'!$G$40</f>
        <v>8.2853103487495225</v>
      </c>
      <c r="AX837" s="21">
        <f>AQ837*'[1]diagram lines'!$G$38</f>
        <v>3.4482569106034666</v>
      </c>
      <c r="AY837" s="21">
        <f>AP837*'[1]diagram lines'!$G$41</f>
        <v>4.3477466927455737</v>
      </c>
      <c r="AZ837" s="21">
        <f t="shared" si="1165"/>
        <v>10.025515596752733</v>
      </c>
      <c r="BA837" s="21">
        <f t="shared" si="1166"/>
        <v>0.6758129049383389</v>
      </c>
      <c r="BB837" s="21">
        <f t="shared" si="1167"/>
        <v>1.0471798036317961</v>
      </c>
      <c r="BC837" s="86">
        <f t="shared" si="1168"/>
        <v>0.95494584266410731</v>
      </c>
      <c r="BX837" s="61">
        <f t="shared" si="1170"/>
        <v>0.80369678761651131</v>
      </c>
      <c r="BY837" s="21">
        <f t="shared" si="1171"/>
        <v>1.9634789684526793E-2</v>
      </c>
      <c r="BZ837" s="21">
        <f t="shared" si="1172"/>
        <v>0.1473585327579443</v>
      </c>
      <c r="CA837" s="21">
        <f t="shared" si="1173"/>
        <v>8.2369778946709254E-3</v>
      </c>
      <c r="CB837" s="21">
        <f t="shared" si="1174"/>
        <v>0.1188991649269311</v>
      </c>
      <c r="CC837" s="21">
        <f t="shared" si="1175"/>
        <v>2.7324781505497601E-3</v>
      </c>
      <c r="CD837" s="21">
        <f t="shared" si="1176"/>
        <v>0.11604394540942929</v>
      </c>
      <c r="CE837" s="21">
        <f t="shared" si="1177"/>
        <v>0.10411872325249644</v>
      </c>
      <c r="CF837" s="21">
        <f t="shared" si="1178"/>
        <v>7.196663978060977E-2</v>
      </c>
      <c r="CG837" s="21">
        <f t="shared" si="1179"/>
        <v>5.478825902335456E-2</v>
      </c>
      <c r="CH837" s="21">
        <f t="shared" si="1180"/>
        <v>6.4013695541903851E-3</v>
      </c>
      <c r="CI837" s="21">
        <f t="shared" si="1181"/>
        <v>0.2232092119866815</v>
      </c>
      <c r="CJ837" s="21">
        <f t="shared" si="1182"/>
        <v>1.6770868800378964</v>
      </c>
      <c r="CL837" s="68">
        <f t="shared" si="1183"/>
        <v>0.47922191580101714</v>
      </c>
      <c r="CM837" s="19">
        <f t="shared" si="1184"/>
        <v>1.1707675922002987E-2</v>
      </c>
      <c r="CN837" s="19">
        <f t="shared" si="1185"/>
        <v>8.786577160189489E-2</v>
      </c>
      <c r="CO837" s="19">
        <f t="shared" si="1186"/>
        <v>4.9114795379502328E-3</v>
      </c>
      <c r="CP837" s="19">
        <f t="shared" si="1187"/>
        <v>7.0896246546418865E-2</v>
      </c>
      <c r="CQ837" s="19">
        <f t="shared" si="1188"/>
        <v>1.6293002962899665E-3</v>
      </c>
      <c r="CR837" s="19">
        <f t="shared" si="1189"/>
        <v>6.9193759005977726E-2</v>
      </c>
      <c r="CS837" s="19">
        <f t="shared" si="1190"/>
        <v>6.2083082571216412E-2</v>
      </c>
      <c r="CT837" s="19">
        <f t="shared" si="1191"/>
        <v>4.2911694460923556E-2</v>
      </c>
      <c r="CU837" s="19">
        <f t="shared" si="1192"/>
        <v>3.2668706478770217E-2</v>
      </c>
      <c r="CV837" s="19">
        <f t="shared" si="1193"/>
        <v>3.8169576247866991E-3</v>
      </c>
      <c r="CW837" s="19">
        <f t="shared" si="1194"/>
        <v>0.13309341015275114</v>
      </c>
      <c r="CX837" s="19">
        <f t="shared" si="1195"/>
        <v>0.99999999999999978</v>
      </c>
      <c r="CZ837" s="68">
        <f t="shared" si="1196"/>
        <v>2.5805000000000001E-5</v>
      </c>
      <c r="DA837" s="19">
        <f t="shared" si="1197"/>
        <v>1.8934759999999998E-5</v>
      </c>
      <c r="DB837" s="19">
        <f t="shared" si="1198"/>
        <v>3.667E-5</v>
      </c>
      <c r="DC837" s="19">
        <f t="shared" si="1199"/>
        <v>4.0171659999999991E-5</v>
      </c>
      <c r="DD837" s="19">
        <f t="shared" si="1200"/>
        <v>1.2763079999999998E-5</v>
      </c>
      <c r="DE837" s="19">
        <f t="shared" si="1201"/>
        <v>1.2763079999999998E-5</v>
      </c>
      <c r="DF837" s="19">
        <f t="shared" si="1202"/>
        <v>1.1388979999999999E-5</v>
      </c>
      <c r="DG837" s="19">
        <f t="shared" si="1203"/>
        <v>1.5900759999999999E-5</v>
      </c>
      <c r="DH837" s="19">
        <f t="shared" si="1204"/>
        <v>2.532632E-5</v>
      </c>
      <c r="DI837" s="19">
        <f t="shared" si="1205"/>
        <v>3.8986919999999992E-5</v>
      </c>
      <c r="DJ837" s="19">
        <f t="shared" si="1206"/>
        <v>0</v>
      </c>
      <c r="DK837" s="19">
        <f t="shared" si="1207"/>
        <v>2.1611039999999996E-5</v>
      </c>
      <c r="DM837" s="68">
        <f t="shared" si="1208"/>
        <v>1115.7393025121141</v>
      </c>
      <c r="DN837" s="19">
        <f t="shared" si="1209"/>
        <v>49.391127885940918</v>
      </c>
      <c r="DO837" s="19">
        <f t="shared" si="1210"/>
        <v>244.30853756556323</v>
      </c>
      <c r="DP837" s="19">
        <f t="shared" si="1211"/>
        <v>19.524066653339016</v>
      </c>
      <c r="DQ837" s="19">
        <f t="shared" si="1212"/>
        <v>399.11175941545423</v>
      </c>
      <c r="DR837" s="19">
        <f t="shared" si="1213"/>
        <v>9.0560086608256185</v>
      </c>
      <c r="DS837" s="19">
        <f t="shared" si="1214"/>
        <v>244.84268898012834</v>
      </c>
      <c r="DT837" s="19">
        <f t="shared" si="1215"/>
        <v>218.95929946705797</v>
      </c>
      <c r="DU837" s="19">
        <f t="shared" si="1216"/>
        <v>105.03286461012304</v>
      </c>
      <c r="DV837" s="19">
        <f t="shared" si="1217"/>
        <v>78.93396427058498</v>
      </c>
      <c r="DX837" s="19">
        <f t="shared" si="1218"/>
        <v>110.97768783698405</v>
      </c>
      <c r="DZ837" s="68">
        <f t="shared" si="1219"/>
        <v>2595.8773078581157</v>
      </c>
      <c r="EA837" s="21">
        <f t="shared" si="1220"/>
        <v>2.5958773078581157</v>
      </c>
      <c r="EB837" s="92">
        <f t="shared" si="1169"/>
        <v>1074</v>
      </c>
    </row>
    <row r="838" spans="1:132" x14ac:dyDescent="0.3">
      <c r="A838" s="19">
        <f>'A. Thermody. result (all suite)'!C794</f>
        <v>1072</v>
      </c>
      <c r="B838" s="19" t="s">
        <v>1450</v>
      </c>
      <c r="C838" s="24">
        <f>'A. Thermody. result (all suite)'!G794</f>
        <v>81.89837</v>
      </c>
      <c r="D838" s="19">
        <f>'A. Thermody. result (all suite)'!D794</f>
        <v>5000</v>
      </c>
      <c r="E838" s="61">
        <f>'A. Thermody. result (all suite)'!I794</f>
        <v>48.335295000000002</v>
      </c>
      <c r="F838" s="21">
        <f>'A. Thermody. result (all suite)'!J794</f>
        <v>1.5290980000000001</v>
      </c>
      <c r="G838" s="21">
        <f>'A. Thermody. result (all suite)'!K794</f>
        <v>15.066001999999999</v>
      </c>
      <c r="H838" s="21">
        <f>'A. Thermody. result (all suite)'!L794</f>
        <v>1.305096</v>
      </c>
      <c r="I838" s="21">
        <f>'A. Thermody. result (all suite)'!M794</f>
        <v>8.5360359999999993</v>
      </c>
      <c r="J838" s="21">
        <f>'A. Thermody. result (all suite)'!N794</f>
        <v>0.19536400000000001</v>
      </c>
      <c r="K838" s="21">
        <f>'A. Thermody. result (all suite)'!O794</f>
        <v>4.5873889999999999</v>
      </c>
      <c r="L838" s="21">
        <f>'A. Thermody. result (all suite)'!P794</f>
        <v>5.7801650000000002</v>
      </c>
      <c r="M838" s="21">
        <f>'A. Thermody. result (all suite)'!Q794</f>
        <v>4.4944119999999996</v>
      </c>
      <c r="N838" s="21">
        <f>'A. Thermody. result (all suite)'!R794</f>
        <v>5.2015690000000001</v>
      </c>
      <c r="O838" s="21">
        <f>'A. Thermody. result (all suite)'!S794</f>
        <v>0.91576900000000006</v>
      </c>
      <c r="P838" s="21">
        <f>'A. Thermody. result (all suite)'!T794</f>
        <v>4.0538049999999997</v>
      </c>
      <c r="Q838" s="21">
        <f t="shared" si="1138"/>
        <v>100</v>
      </c>
      <c r="S838" s="19">
        <f t="shared" si="1139"/>
        <v>1345</v>
      </c>
      <c r="T838" s="19">
        <f t="shared" si="1140"/>
        <v>0.5</v>
      </c>
      <c r="V838" s="61">
        <f t="shared" si="1141"/>
        <v>46.375876394525257</v>
      </c>
      <c r="W838" s="21">
        <f t="shared" si="1142"/>
        <v>1.4671113488211001</v>
      </c>
      <c r="X838" s="21">
        <f t="shared" si="1143"/>
        <v>14.4552556576239</v>
      </c>
      <c r="Y838" s="21">
        <f t="shared" si="1144"/>
        <v>1.2521899530972</v>
      </c>
      <c r="Z838" s="21">
        <f t="shared" si="1145"/>
        <v>8.1900017458301999</v>
      </c>
      <c r="AA838" s="21">
        <f t="shared" si="1146"/>
        <v>0.18744432439980002</v>
      </c>
      <c r="AB838" s="21">
        <f t="shared" si="1147"/>
        <v>4.4014251953485504</v>
      </c>
      <c r="AC838" s="21">
        <f t="shared" si="1148"/>
        <v>5.5458483822217497</v>
      </c>
      <c r="AD838" s="21">
        <f t="shared" si="1149"/>
        <v>4.3122173016233996</v>
      </c>
      <c r="AE838" s="21">
        <f t="shared" si="1150"/>
        <v>4.9907075357995501</v>
      </c>
      <c r="AF838" s="21">
        <f t="shared" si="1151"/>
        <v>0.87864551048955009</v>
      </c>
      <c r="AG838" s="21">
        <f t="shared" si="1152"/>
        <v>92.056723349780256</v>
      </c>
      <c r="AH838" s="21"/>
      <c r="AI838" s="61">
        <f t="shared" si="1153"/>
        <v>50.377500639811721</v>
      </c>
      <c r="AJ838" s="21">
        <f t="shared" si="1154"/>
        <v>1.5937036377523881</v>
      </c>
      <c r="AK838" s="21">
        <f t="shared" si="1155"/>
        <v>15.70255287351416</v>
      </c>
      <c r="AL838" s="21">
        <f t="shared" si="1156"/>
        <v>1.3602373705387691</v>
      </c>
      <c r="AM838" s="21">
        <f t="shared" si="1157"/>
        <v>8.89669048366118</v>
      </c>
      <c r="AN838" s="21">
        <f t="shared" si="1158"/>
        <v>0.20361828835421772</v>
      </c>
      <c r="AO838" s="21">
        <f t="shared" si="1159"/>
        <v>4.781209927084654</v>
      </c>
      <c r="AP838" s="21">
        <f t="shared" si="1160"/>
        <v>6.0243816860064117</v>
      </c>
      <c r="AQ838" s="21">
        <f t="shared" si="1161"/>
        <v>4.6843045729953117</v>
      </c>
      <c r="AR838" s="21">
        <f t="shared" si="1162"/>
        <v>5.4213395330580854</v>
      </c>
      <c r="AS838" s="21">
        <f t="shared" si="1163"/>
        <v>0.95446098722309936</v>
      </c>
      <c r="AT838" s="21">
        <f t="shared" si="1164"/>
        <v>100.00000000000001</v>
      </c>
      <c r="AU838" s="21"/>
      <c r="AV838" s="21">
        <f>AR838*'[1]diagram lines'!$G$39</f>
        <v>4.5002873261890661</v>
      </c>
      <c r="AW838" s="21">
        <f>AK838*'[1]diagram lines'!$G$40</f>
        <v>8.3108332999835035</v>
      </c>
      <c r="AX838" s="21">
        <f>AQ838*'[1]diagram lines'!$G$38</f>
        <v>3.4750617016186585</v>
      </c>
      <c r="AY838" s="21">
        <f>AP838*'[1]diagram lines'!$G$41</f>
        <v>4.3053703497105031</v>
      </c>
      <c r="AZ838" s="21">
        <f t="shared" si="1165"/>
        <v>10.105644106053397</v>
      </c>
      <c r="BA838" s="21">
        <f t="shared" si="1166"/>
        <v>0.67673831186125633</v>
      </c>
      <c r="BB838" s="21">
        <f t="shared" si="1167"/>
        <v>1.0420651523846847</v>
      </c>
      <c r="BC838" s="86">
        <f t="shared" si="1168"/>
        <v>0.95963289599654888</v>
      </c>
      <c r="BX838" s="61">
        <f t="shared" si="1170"/>
        <v>0.80451556258322243</v>
      </c>
      <c r="BY838" s="21">
        <f t="shared" si="1171"/>
        <v>1.9142438657986982E-2</v>
      </c>
      <c r="BZ838" s="21">
        <f t="shared" si="1172"/>
        <v>0.1477638485680659</v>
      </c>
      <c r="CA838" s="21">
        <f t="shared" si="1173"/>
        <v>8.1726845763667108E-3</v>
      </c>
      <c r="CB838" s="21">
        <f t="shared" si="1174"/>
        <v>0.11880356297842729</v>
      </c>
      <c r="CC838" s="21">
        <f t="shared" si="1175"/>
        <v>2.7539329010431352E-3</v>
      </c>
      <c r="CD838" s="21">
        <f t="shared" si="1176"/>
        <v>0.11383099255583128</v>
      </c>
      <c r="CE838" s="21">
        <f t="shared" si="1177"/>
        <v>0.10306998930099857</v>
      </c>
      <c r="CF838" s="21">
        <f t="shared" si="1178"/>
        <v>7.2502210033876427E-2</v>
      </c>
      <c r="CG838" s="21">
        <f t="shared" si="1179"/>
        <v>5.5218354564755837E-2</v>
      </c>
      <c r="CH838" s="21">
        <f t="shared" si="1180"/>
        <v>6.4516217663303848E-3</v>
      </c>
      <c r="CI838" s="21">
        <f t="shared" si="1181"/>
        <v>0.22496143174250832</v>
      </c>
      <c r="CJ838" s="21">
        <f t="shared" si="1182"/>
        <v>1.6771866302294129</v>
      </c>
      <c r="CL838" s="68">
        <f t="shared" si="1183"/>
        <v>0.47968159779164066</v>
      </c>
      <c r="CM838" s="19">
        <f t="shared" si="1184"/>
        <v>1.1413421925125049E-2</v>
      </c>
      <c r="CN838" s="19">
        <f t="shared" si="1185"/>
        <v>8.8102209917958932E-2</v>
      </c>
      <c r="CO838" s="19">
        <f t="shared" si="1186"/>
        <v>4.8728534016806557E-3</v>
      </c>
      <c r="CP838" s="19">
        <f t="shared" si="1187"/>
        <v>7.0835028634933017E-2</v>
      </c>
      <c r="CQ838" s="19">
        <f t="shared" si="1188"/>
        <v>1.6419955009219459E-3</v>
      </c>
      <c r="CR838" s="19">
        <f t="shared" si="1189"/>
        <v>6.7870200312925802E-2</v>
      </c>
      <c r="CS838" s="19">
        <f t="shared" si="1190"/>
        <v>6.1454096665974622E-2</v>
      </c>
      <c r="CT838" s="19">
        <f t="shared" si="1191"/>
        <v>4.3228468869895093E-2</v>
      </c>
      <c r="CU838" s="19">
        <f t="shared" si="1192"/>
        <v>3.2923202206305943E-2</v>
      </c>
      <c r="CV838" s="19">
        <f t="shared" si="1193"/>
        <v>3.8466928188235698E-3</v>
      </c>
      <c r="CW838" s="19">
        <f t="shared" si="1194"/>
        <v>0.13413023195381488</v>
      </c>
      <c r="CX838" s="19">
        <f t="shared" si="1195"/>
        <v>1</v>
      </c>
      <c r="CZ838" s="68">
        <f t="shared" si="1196"/>
        <v>2.5805000000000001E-5</v>
      </c>
      <c r="DA838" s="19">
        <f t="shared" si="1197"/>
        <v>1.8920279999999994E-5</v>
      </c>
      <c r="DB838" s="19">
        <f t="shared" si="1198"/>
        <v>3.667E-5</v>
      </c>
      <c r="DC838" s="19">
        <f t="shared" si="1199"/>
        <v>4.0153479999999993E-5</v>
      </c>
      <c r="DD838" s="19">
        <f t="shared" si="1200"/>
        <v>1.2757239999999998E-5</v>
      </c>
      <c r="DE838" s="19">
        <f t="shared" si="1201"/>
        <v>1.2757239999999998E-5</v>
      </c>
      <c r="DF838" s="19">
        <f t="shared" si="1202"/>
        <v>1.1382439999999999E-5</v>
      </c>
      <c r="DG838" s="19">
        <f t="shared" si="1203"/>
        <v>1.5893279999999998E-5</v>
      </c>
      <c r="DH838" s="19">
        <f t="shared" si="1204"/>
        <v>2.5310959999999999E-5</v>
      </c>
      <c r="DI838" s="19">
        <f t="shared" si="1205"/>
        <v>3.8962759999999996E-5</v>
      </c>
      <c r="DJ838" s="19">
        <f t="shared" si="1206"/>
        <v>0</v>
      </c>
      <c r="DK838" s="19">
        <f t="shared" si="1207"/>
        <v>2.1592119999999997E-5</v>
      </c>
      <c r="DM838" s="68">
        <f t="shared" si="1208"/>
        <v>1116.8095483558136</v>
      </c>
      <c r="DN838" s="19">
        <f t="shared" si="1209"/>
        <v>48.186609467671154</v>
      </c>
      <c r="DO838" s="19">
        <f t="shared" si="1210"/>
        <v>244.96594827475028</v>
      </c>
      <c r="DP838" s="19">
        <f t="shared" si="1211"/>
        <v>19.379290654617833</v>
      </c>
      <c r="DQ838" s="19">
        <f t="shared" si="1212"/>
        <v>398.94967935226879</v>
      </c>
      <c r="DR838" s="19">
        <f t="shared" si="1213"/>
        <v>9.1307493498125663</v>
      </c>
      <c r="DS838" s="19">
        <f t="shared" si="1214"/>
        <v>240.29725371808769</v>
      </c>
      <c r="DT838" s="19">
        <f t="shared" si="1215"/>
        <v>216.84295129940813</v>
      </c>
      <c r="DU838" s="19">
        <f t="shared" si="1216"/>
        <v>105.87242780379712</v>
      </c>
      <c r="DV838" s="19">
        <f t="shared" si="1217"/>
        <v>79.598202176489053</v>
      </c>
      <c r="DX838" s="19">
        <f t="shared" si="1218"/>
        <v>111.9402254066643</v>
      </c>
      <c r="DZ838" s="68">
        <f t="shared" si="1219"/>
        <v>2591.9728858593803</v>
      </c>
      <c r="EA838" s="21">
        <f t="shared" si="1220"/>
        <v>2.5919728858593802</v>
      </c>
      <c r="EB838" s="92">
        <f t="shared" si="1169"/>
        <v>1072</v>
      </c>
    </row>
    <row r="839" spans="1:132" x14ac:dyDescent="0.3">
      <c r="A839" s="19">
        <f>'A. Thermody. result (all suite)'!C795</f>
        <v>1070</v>
      </c>
      <c r="B839" s="19" t="s">
        <v>1450</v>
      </c>
      <c r="C839" s="24">
        <f>'A. Thermody. result (all suite)'!G795</f>
        <v>81.274840999999995</v>
      </c>
      <c r="D839" s="19">
        <f>'A. Thermody. result (all suite)'!D795</f>
        <v>5000</v>
      </c>
      <c r="E839" s="61">
        <f>'A. Thermody. result (all suite)'!I795</f>
        <v>48.383634000000001</v>
      </c>
      <c r="F839" s="21">
        <f>'A. Thermody. result (all suite)'!J795</f>
        <v>1.490607</v>
      </c>
      <c r="G839" s="21">
        <f>'A. Thermody. result (all suite)'!K795</f>
        <v>15.106826</v>
      </c>
      <c r="H839" s="21">
        <f>'A. Thermody. result (all suite)'!L795</f>
        <v>1.294977</v>
      </c>
      <c r="I839" s="21">
        <f>'A. Thermody. result (all suite)'!M795</f>
        <v>8.5282509999999991</v>
      </c>
      <c r="J839" s="21">
        <f>'A. Thermody. result (all suite)'!N795</f>
        <v>0.19686300000000001</v>
      </c>
      <c r="K839" s="21">
        <f>'A. Thermody. result (all suite)'!O795</f>
        <v>4.4997769999999999</v>
      </c>
      <c r="L839" s="21">
        <f>'A. Thermody. result (all suite)'!P795</f>
        <v>5.7227810000000003</v>
      </c>
      <c r="M839" s="21">
        <f>'A. Thermody. result (all suite)'!Q795</f>
        <v>4.5271119999999998</v>
      </c>
      <c r="N839" s="21">
        <f>'A. Thermody. result (all suite)'!R795</f>
        <v>5.2414740000000002</v>
      </c>
      <c r="O839" s="21">
        <f>'A. Thermody. result (all suite)'!S795</f>
        <v>0.92279500000000003</v>
      </c>
      <c r="P839" s="21">
        <f>'A. Thermody. result (all suite)'!T795</f>
        <v>4.084905</v>
      </c>
      <c r="Q839" s="21">
        <f t="shared" si="1138"/>
        <v>100.00000199999998</v>
      </c>
      <c r="S839" s="19">
        <f t="shared" si="1139"/>
        <v>1343</v>
      </c>
      <c r="T839" s="19">
        <f t="shared" si="1140"/>
        <v>0.5</v>
      </c>
      <c r="V839" s="61">
        <f t="shared" si="1141"/>
        <v>46.407208555080807</v>
      </c>
      <c r="W839" s="21">
        <f t="shared" si="1142"/>
        <v>1.4297171213444475</v>
      </c>
      <c r="X839" s="21">
        <f t="shared" si="1143"/>
        <v>14.489726521726688</v>
      </c>
      <c r="Y839" s="21">
        <f t="shared" si="1144"/>
        <v>1.2420784208361215</v>
      </c>
      <c r="Z839" s="21">
        <f t="shared" si="1145"/>
        <v>8.1798800554558682</v>
      </c>
      <c r="AA839" s="21">
        <f t="shared" si="1146"/>
        <v>0.18882133363068332</v>
      </c>
      <c r="AB839" s="21">
        <f t="shared" si="1147"/>
        <v>4.3159653880143818</v>
      </c>
      <c r="AC839" s="21">
        <f t="shared" si="1148"/>
        <v>5.4890108374673527</v>
      </c>
      <c r="AD839" s="21">
        <f t="shared" si="1149"/>
        <v>4.342183779254964</v>
      </c>
      <c r="AE839" s="21">
        <f t="shared" si="1150"/>
        <v>5.0273647707824844</v>
      </c>
      <c r="AF839" s="21">
        <f t="shared" si="1151"/>
        <v>0.88509970165915597</v>
      </c>
      <c r="AG839" s="21">
        <f t="shared" si="1152"/>
        <v>91.997056485252955</v>
      </c>
      <c r="AH839" s="21"/>
      <c r="AI839" s="61">
        <f t="shared" si="1153"/>
        <v>50.444231944007733</v>
      </c>
      <c r="AJ839" s="21">
        <f t="shared" si="1154"/>
        <v>1.5540900719727155</v>
      </c>
      <c r="AK839" s="21">
        <f t="shared" si="1155"/>
        <v>15.75020666454625</v>
      </c>
      <c r="AL839" s="21">
        <f t="shared" si="1156"/>
        <v>1.3501284370280102</v>
      </c>
      <c r="AM839" s="21">
        <f t="shared" si="1157"/>
        <v>8.8914584530941987</v>
      </c>
      <c r="AN839" s="21">
        <f t="shared" si="1158"/>
        <v>0.20524714685947718</v>
      </c>
      <c r="AO839" s="21">
        <f t="shared" si="1159"/>
        <v>4.6914168266962184</v>
      </c>
      <c r="AP839" s="21">
        <f t="shared" si="1160"/>
        <v>5.9665070244364138</v>
      </c>
      <c r="AQ839" s="21">
        <f t="shared" si="1161"/>
        <v>4.7199159898675802</v>
      </c>
      <c r="AR839" s="21">
        <f t="shared" si="1162"/>
        <v>5.4647017663965878</v>
      </c>
      <c r="AS839" s="21">
        <f t="shared" si="1163"/>
        <v>0.96209567509481864</v>
      </c>
      <c r="AT839" s="21">
        <f t="shared" si="1164"/>
        <v>100</v>
      </c>
      <c r="AU839" s="21"/>
      <c r="AV839" s="21">
        <f>AR839*'[1]diagram lines'!$G$39</f>
        <v>4.5362825830695064</v>
      </c>
      <c r="AW839" s="21">
        <f>AK839*'[1]diagram lines'!$G$40</f>
        <v>8.3360548494073541</v>
      </c>
      <c r="AX839" s="21">
        <f>AQ839*'[1]diagram lines'!$G$38</f>
        <v>3.5014801099404864</v>
      </c>
      <c r="AY839" s="21">
        <f>AP839*'[1]diagram lines'!$G$41</f>
        <v>4.2640097811227289</v>
      </c>
      <c r="AZ839" s="21">
        <f t="shared" si="1165"/>
        <v>10.184617756264167</v>
      </c>
      <c r="BA839" s="21">
        <f t="shared" si="1166"/>
        <v>0.67763038756697924</v>
      </c>
      <c r="BB839" s="21">
        <f t="shared" si="1167"/>
        <v>1.0371113415250204</v>
      </c>
      <c r="BC839" s="86">
        <f t="shared" si="1168"/>
        <v>0.9642166274351508</v>
      </c>
      <c r="BX839" s="61">
        <f t="shared" si="1170"/>
        <v>0.80532013981358197</v>
      </c>
      <c r="BY839" s="21">
        <f t="shared" si="1171"/>
        <v>1.8660578367551327E-2</v>
      </c>
      <c r="BZ839" s="21">
        <f t="shared" si="1172"/>
        <v>0.148164240878776</v>
      </c>
      <c r="CA839" s="21">
        <f t="shared" si="1173"/>
        <v>8.1093180537291001E-3</v>
      </c>
      <c r="CB839" s="21">
        <f t="shared" si="1174"/>
        <v>0.11869521224773834</v>
      </c>
      <c r="CC839" s="21">
        <f t="shared" si="1175"/>
        <v>2.7750634338877928E-3</v>
      </c>
      <c r="CD839" s="21">
        <f t="shared" si="1176"/>
        <v>0.11165699751861043</v>
      </c>
      <c r="CE839" s="21">
        <f t="shared" si="1177"/>
        <v>0.10204673680456491</v>
      </c>
      <c r="CF839" s="21">
        <f t="shared" si="1178"/>
        <v>7.3029714470075807E-2</v>
      </c>
      <c r="CG839" s="21">
        <f t="shared" si="1179"/>
        <v>5.5641974522292997E-2</v>
      </c>
      <c r="CH839" s="21">
        <f t="shared" si="1180"/>
        <v>6.5011201600631242E-3</v>
      </c>
      <c r="CI839" s="21">
        <f t="shared" si="1181"/>
        <v>0.22668729189789125</v>
      </c>
      <c r="CJ839" s="21">
        <f t="shared" si="1182"/>
        <v>1.677288388168763</v>
      </c>
      <c r="CL839" s="68">
        <f t="shared" si="1183"/>
        <v>0.4801321856719093</v>
      </c>
      <c r="CM839" s="19">
        <f t="shared" si="1184"/>
        <v>1.1125444198611934E-2</v>
      </c>
      <c r="CN839" s="19">
        <f t="shared" si="1185"/>
        <v>8.8335578976099255E-2</v>
      </c>
      <c r="CO839" s="19">
        <f t="shared" si="1186"/>
        <v>4.8347786289647697E-3</v>
      </c>
      <c r="CP839" s="19">
        <f t="shared" si="1187"/>
        <v>7.0766132458192174E-2</v>
      </c>
      <c r="CQ839" s="19">
        <f t="shared" si="1188"/>
        <v>1.6544939161699933E-3</v>
      </c>
      <c r="CR839" s="19">
        <f t="shared" si="1189"/>
        <v>6.6569946054724535E-2</v>
      </c>
      <c r="CS839" s="19">
        <f t="shared" si="1190"/>
        <v>6.0840304818408672E-2</v>
      </c>
      <c r="CT839" s="19">
        <f t="shared" si="1191"/>
        <v>4.3540344633166209E-2</v>
      </c>
      <c r="CU839" s="19">
        <f t="shared" si="1192"/>
        <v>3.3173767203529041E-2</v>
      </c>
      <c r="CV839" s="19">
        <f t="shared" si="1193"/>
        <v>3.8759704090964016E-3</v>
      </c>
      <c r="CW839" s="19">
        <f t="shared" si="1194"/>
        <v>0.13515105303112773</v>
      </c>
      <c r="CX839" s="19">
        <f t="shared" si="1195"/>
        <v>1</v>
      </c>
      <c r="CZ839" s="68">
        <f t="shared" si="1196"/>
        <v>2.5805000000000001E-5</v>
      </c>
      <c r="DA839" s="19">
        <f t="shared" si="1197"/>
        <v>1.8905799999999998E-5</v>
      </c>
      <c r="DB839" s="19">
        <f t="shared" si="1198"/>
        <v>3.667E-5</v>
      </c>
      <c r="DC839" s="19">
        <f t="shared" si="1199"/>
        <v>4.0135299999999995E-5</v>
      </c>
      <c r="DD839" s="19">
        <f t="shared" si="1200"/>
        <v>1.2751399999999998E-5</v>
      </c>
      <c r="DE839" s="19">
        <f t="shared" si="1201"/>
        <v>1.2751399999999998E-5</v>
      </c>
      <c r="DF839" s="19">
        <f t="shared" si="1202"/>
        <v>1.1375899999999999E-5</v>
      </c>
      <c r="DG839" s="19">
        <f t="shared" si="1203"/>
        <v>1.58858E-5</v>
      </c>
      <c r="DH839" s="19">
        <f t="shared" si="1204"/>
        <v>2.5295599999999999E-5</v>
      </c>
      <c r="DI839" s="19">
        <f t="shared" si="1205"/>
        <v>3.8938599999999993E-5</v>
      </c>
      <c r="DJ839" s="19">
        <f t="shared" si="1206"/>
        <v>0</v>
      </c>
      <c r="DK839" s="19">
        <f t="shared" si="1207"/>
        <v>2.1573199999999995E-5</v>
      </c>
      <c r="DM839" s="68">
        <f t="shared" si="1208"/>
        <v>1117.8586210102039</v>
      </c>
      <c r="DN839" s="19">
        <f t="shared" si="1209"/>
        <v>47.006764198559239</v>
      </c>
      <c r="DO839" s="19">
        <f t="shared" si="1210"/>
        <v>245.6148249905394</v>
      </c>
      <c r="DP839" s="19">
        <f t="shared" si="1211"/>
        <v>19.236577258906351</v>
      </c>
      <c r="DQ839" s="19">
        <f t="shared" si="1212"/>
        <v>398.74418629492516</v>
      </c>
      <c r="DR839" s="19">
        <f t="shared" si="1213"/>
        <v>9.2044636991310238</v>
      </c>
      <c r="DS839" s="19">
        <f t="shared" si="1214"/>
        <v>235.82914986993546</v>
      </c>
      <c r="DT839" s="19">
        <f t="shared" si="1215"/>
        <v>214.77824813458301</v>
      </c>
      <c r="DU839" s="19">
        <f t="shared" si="1216"/>
        <v>106.70100585912068</v>
      </c>
      <c r="DV839" s="19">
        <f t="shared" si="1217"/>
        <v>80.253755157412854</v>
      </c>
      <c r="DX839" s="19">
        <f t="shared" si="1218"/>
        <v>112.89108595947388</v>
      </c>
      <c r="DZ839" s="68">
        <f t="shared" si="1219"/>
        <v>2588.118682432791</v>
      </c>
      <c r="EA839" s="21">
        <f t="shared" si="1220"/>
        <v>2.5881186824327909</v>
      </c>
      <c r="EB839" s="92">
        <f t="shared" si="1169"/>
        <v>1070</v>
      </c>
    </row>
    <row r="840" spans="1:132" x14ac:dyDescent="0.3">
      <c r="A840" s="19">
        <f>'A. Thermody. result (all suite)'!C796</f>
        <v>1068</v>
      </c>
      <c r="B840" s="19" t="s">
        <v>1450</v>
      </c>
      <c r="C840" s="24">
        <f>'A. Thermody. result (all suite)'!G796</f>
        <v>80.669870000000003</v>
      </c>
      <c r="D840" s="19">
        <f>'A. Thermody. result (all suite)'!D796</f>
        <v>5000</v>
      </c>
      <c r="E840" s="61">
        <f>'A. Thermody. result (all suite)'!I796</f>
        <v>48.431128999999999</v>
      </c>
      <c r="F840" s="21">
        <f>'A. Thermody. result (all suite)'!J796</f>
        <v>1.452942</v>
      </c>
      <c r="G840" s="21">
        <f>'A. Thermody. result (all suite)'!K796</f>
        <v>15.147157999999999</v>
      </c>
      <c r="H840" s="21">
        <f>'A. Thermody. result (all suite)'!L796</f>
        <v>1.2850010000000001</v>
      </c>
      <c r="I840" s="21">
        <f>'A. Thermody. result (all suite)'!M796</f>
        <v>8.5195799999999995</v>
      </c>
      <c r="J840" s="21">
        <f>'A. Thermody. result (all suite)'!N796</f>
        <v>0.19833899999999999</v>
      </c>
      <c r="K840" s="21">
        <f>'A. Thermody. result (all suite)'!O796</f>
        <v>4.4137089999999999</v>
      </c>
      <c r="L840" s="21">
        <f>'A. Thermody. result (all suite)'!P796</f>
        <v>5.666785</v>
      </c>
      <c r="M840" s="21">
        <f>'A. Thermody. result (all suite)'!Q796</f>
        <v>4.5593209999999997</v>
      </c>
      <c r="N840" s="21">
        <f>'A. Thermody. result (all suite)'!R796</f>
        <v>5.2807820000000003</v>
      </c>
      <c r="O840" s="21">
        <f>'A. Thermody. result (all suite)'!S796</f>
        <v>0.92971499999999996</v>
      </c>
      <c r="P840" s="21">
        <f>'A. Thermody. result (all suite)'!T796</f>
        <v>4.1155390000000001</v>
      </c>
      <c r="Q840" s="21">
        <f t="shared" si="1138"/>
        <v>100</v>
      </c>
      <c r="S840" s="19">
        <f t="shared" si="1139"/>
        <v>1341</v>
      </c>
      <c r="T840" s="19">
        <f t="shared" si="1140"/>
        <v>0.5</v>
      </c>
      <c r="V840" s="61">
        <f t="shared" si="1141"/>
        <v>46.437926997864686</v>
      </c>
      <c r="W840" s="21">
        <f t="shared" si="1142"/>
        <v>1.3931456053426201</v>
      </c>
      <c r="X840" s="21">
        <f t="shared" si="1143"/>
        <v>14.52377080511838</v>
      </c>
      <c r="Y840" s="21">
        <f t="shared" si="1144"/>
        <v>1.2321162826946099</v>
      </c>
      <c r="Z840" s="21">
        <f t="shared" si="1145"/>
        <v>8.1689533624637996</v>
      </c>
      <c r="AA840" s="21">
        <f t="shared" si="1146"/>
        <v>0.19017628110278997</v>
      </c>
      <c r="AB840" s="21">
        <f t="shared" si="1147"/>
        <v>4.2320610847584899</v>
      </c>
      <c r="AC840" s="21">
        <f t="shared" si="1148"/>
        <v>5.4335662532788502</v>
      </c>
      <c r="AD840" s="21">
        <f t="shared" si="1149"/>
        <v>4.3716803661098105</v>
      </c>
      <c r="AE840" s="21">
        <f t="shared" si="1150"/>
        <v>5.0634493572850205</v>
      </c>
      <c r="AF840" s="21">
        <f t="shared" si="1151"/>
        <v>0.89145221658615004</v>
      </c>
      <c r="AG840" s="21">
        <f t="shared" si="1152"/>
        <v>91.938298612605209</v>
      </c>
      <c r="AH840" s="21"/>
      <c r="AI840" s="61">
        <f t="shared" si="1153"/>
        <v>50.509882930874483</v>
      </c>
      <c r="AJ840" s="21">
        <f t="shared" si="1154"/>
        <v>1.5153049668809215</v>
      </c>
      <c r="AK840" s="21">
        <f t="shared" si="1155"/>
        <v>15.797302130112614</v>
      </c>
      <c r="AL840" s="21">
        <f t="shared" si="1156"/>
        <v>1.3401556275109059</v>
      </c>
      <c r="AM840" s="21">
        <f t="shared" si="1157"/>
        <v>8.8852561834810757</v>
      </c>
      <c r="AN840" s="21">
        <f t="shared" si="1158"/>
        <v>0.20685207793992813</v>
      </c>
      <c r="AO840" s="21">
        <f t="shared" si="1159"/>
        <v>4.6031535808497681</v>
      </c>
      <c r="AP840" s="21">
        <f t="shared" si="1160"/>
        <v>5.9100139281170909</v>
      </c>
      <c r="AQ840" s="21">
        <f t="shared" si="1161"/>
        <v>4.7550155181036065</v>
      </c>
      <c r="AR840" s="21">
        <f t="shared" si="1162"/>
        <v>5.5074429630469535</v>
      </c>
      <c r="AS840" s="21">
        <f t="shared" si="1163"/>
        <v>0.96962009308265285</v>
      </c>
      <c r="AT840" s="21">
        <f t="shared" si="1164"/>
        <v>100</v>
      </c>
      <c r="AU840" s="21"/>
      <c r="AV840" s="21">
        <f>AR840*'[1]diagram lines'!$G$39</f>
        <v>4.5717623135713321</v>
      </c>
      <c r="AW840" s="21">
        <f>AK840*'[1]diagram lines'!$G$40</f>
        <v>8.36098089593367</v>
      </c>
      <c r="AX840" s="21">
        <f>AQ840*'[1]diagram lines'!$G$38</f>
        <v>3.5275187725460446</v>
      </c>
      <c r="AY840" s="21">
        <f>AP840*'[1]diagram lines'!$G$41</f>
        <v>4.2236365586853921</v>
      </c>
      <c r="AZ840" s="21">
        <f t="shared" si="1165"/>
        <v>10.26245848115056</v>
      </c>
      <c r="BA840" s="21">
        <f t="shared" si="1166"/>
        <v>0.67849036542575136</v>
      </c>
      <c r="BB840" s="21">
        <f t="shared" si="1167"/>
        <v>1.0323114862953531</v>
      </c>
      <c r="BC840" s="86">
        <f t="shared" si="1168"/>
        <v>0.96869986750674542</v>
      </c>
      <c r="BX840" s="61">
        <f t="shared" si="1170"/>
        <v>0.80611066910785623</v>
      </c>
      <c r="BY840" s="21">
        <f t="shared" si="1171"/>
        <v>1.8189058587881824E-2</v>
      </c>
      <c r="BZ840" s="21">
        <f t="shared" si="1172"/>
        <v>0.14855980776775207</v>
      </c>
      <c r="CA840" s="21">
        <f t="shared" si="1173"/>
        <v>8.0468470160936813E-3</v>
      </c>
      <c r="CB840" s="21">
        <f t="shared" si="1174"/>
        <v>0.11857453027139875</v>
      </c>
      <c r="CC840" s="21">
        <f t="shared" si="1175"/>
        <v>2.7958697490837328E-3</v>
      </c>
      <c r="CD840" s="21">
        <f t="shared" si="1176"/>
        <v>0.10952131513647644</v>
      </c>
      <c r="CE840" s="21">
        <f t="shared" si="1177"/>
        <v>0.10104823466476462</v>
      </c>
      <c r="CF840" s="21">
        <f t="shared" si="1178"/>
        <v>7.354929827391514E-2</v>
      </c>
      <c r="CG840" s="21">
        <f t="shared" si="1179"/>
        <v>5.6059256900212316E-2</v>
      </c>
      <c r="CH840" s="21">
        <f t="shared" si="1180"/>
        <v>6.5498717804204475E-3</v>
      </c>
      <c r="CI840" s="21">
        <f t="shared" si="1181"/>
        <v>0.22838729189789125</v>
      </c>
      <c r="CJ840" s="21">
        <f t="shared" si="1182"/>
        <v>1.6773920511537466</v>
      </c>
      <c r="CL840" s="68">
        <f t="shared" si="1183"/>
        <v>0.48057379820859164</v>
      </c>
      <c r="CM840" s="19">
        <f t="shared" si="1184"/>
        <v>1.0843653739369396E-2</v>
      </c>
      <c r="CN840" s="19">
        <f t="shared" si="1185"/>
        <v>8.8565942389895916E-2</v>
      </c>
      <c r="CO840" s="19">
        <f t="shared" si="1186"/>
        <v>4.7972368836247227E-3</v>
      </c>
      <c r="CP840" s="19">
        <f t="shared" si="1187"/>
        <v>7.068981290917685E-2</v>
      </c>
      <c r="CQ840" s="19">
        <f t="shared" si="1188"/>
        <v>1.666795635022041E-3</v>
      </c>
      <c r="CR840" s="19">
        <f t="shared" si="1189"/>
        <v>6.5292616035198994E-2</v>
      </c>
      <c r="CS840" s="19">
        <f t="shared" si="1190"/>
        <v>6.0241274301533414E-2</v>
      </c>
      <c r="CT840" s="19">
        <f t="shared" si="1191"/>
        <v>4.3847410760845293E-2</v>
      </c>
      <c r="CU840" s="19">
        <f t="shared" si="1192"/>
        <v>3.3420485605409625E-2</v>
      </c>
      <c r="CV840" s="19">
        <f t="shared" si="1193"/>
        <v>3.904794812825841E-3</v>
      </c>
      <c r="CW840" s="19">
        <f t="shared" si="1194"/>
        <v>0.13615617871850622</v>
      </c>
      <c r="CX840" s="19">
        <f t="shared" si="1195"/>
        <v>1</v>
      </c>
      <c r="CZ840" s="68">
        <f t="shared" si="1196"/>
        <v>2.5805000000000001E-5</v>
      </c>
      <c r="DA840" s="19">
        <f t="shared" si="1197"/>
        <v>1.8891319999999994E-5</v>
      </c>
      <c r="DB840" s="19">
        <f t="shared" si="1198"/>
        <v>3.667E-5</v>
      </c>
      <c r="DC840" s="19">
        <f t="shared" si="1199"/>
        <v>4.011711999999999E-5</v>
      </c>
      <c r="DD840" s="19">
        <f t="shared" si="1200"/>
        <v>1.2745559999999998E-5</v>
      </c>
      <c r="DE840" s="19">
        <f t="shared" si="1201"/>
        <v>1.2745559999999998E-5</v>
      </c>
      <c r="DF840" s="19">
        <f t="shared" si="1202"/>
        <v>1.1369359999999999E-5</v>
      </c>
      <c r="DG840" s="19">
        <f t="shared" si="1203"/>
        <v>1.5878319999999998E-5</v>
      </c>
      <c r="DH840" s="19">
        <f t="shared" si="1204"/>
        <v>2.5280239999999998E-5</v>
      </c>
      <c r="DI840" s="19">
        <f t="shared" si="1205"/>
        <v>3.8914439999999991E-5</v>
      </c>
      <c r="DJ840" s="19">
        <f t="shared" si="1206"/>
        <v>0</v>
      </c>
      <c r="DK840" s="19">
        <f t="shared" si="1207"/>
        <v>2.1554279999999997E-5</v>
      </c>
      <c r="DM840" s="68">
        <f t="shared" si="1208"/>
        <v>1118.8867969917528</v>
      </c>
      <c r="DN840" s="19">
        <f t="shared" si="1209"/>
        <v>45.851272473327832</v>
      </c>
      <c r="DO840" s="19">
        <f t="shared" si="1210"/>
        <v>246.2553445888679</v>
      </c>
      <c r="DP840" s="19">
        <f t="shared" si="1211"/>
        <v>19.095856281458691</v>
      </c>
      <c r="DQ840" s="19">
        <f t="shared" si="1212"/>
        <v>398.49665746537283</v>
      </c>
      <c r="DR840" s="19">
        <f t="shared" si="1213"/>
        <v>9.2771508155360465</v>
      </c>
      <c r="DS840" s="19">
        <f t="shared" si="1214"/>
        <v>231.43716323685058</v>
      </c>
      <c r="DT840" s="19">
        <f t="shared" si="1215"/>
        <v>212.7637346287261</v>
      </c>
      <c r="DU840" s="19">
        <f t="shared" si="1216"/>
        <v>107.51879701556631</v>
      </c>
      <c r="DV840" s="19">
        <f t="shared" si="1217"/>
        <v>80.900810702391894</v>
      </c>
      <c r="DX840" s="19">
        <f t="shared" si="1218"/>
        <v>113.83049401360113</v>
      </c>
      <c r="DZ840" s="68">
        <f t="shared" si="1219"/>
        <v>2584.3140782134524</v>
      </c>
      <c r="EA840" s="21">
        <f t="shared" si="1220"/>
        <v>2.5843140782134522</v>
      </c>
      <c r="EB840" s="92">
        <f t="shared" si="1169"/>
        <v>1068</v>
      </c>
    </row>
    <row r="841" spans="1:132" x14ac:dyDescent="0.3">
      <c r="A841" s="19">
        <f>'A. Thermody. result (all suite)'!C797</f>
        <v>1066</v>
      </c>
      <c r="B841" s="19" t="s">
        <v>1450</v>
      </c>
      <c r="C841" s="24">
        <f>'A. Thermody. result (all suite)'!G797</f>
        <v>80.082684999999998</v>
      </c>
      <c r="D841" s="19">
        <f>'A. Thermody. result (all suite)'!D797</f>
        <v>5000</v>
      </c>
      <c r="E841" s="61">
        <f>'A. Thermody. result (all suite)'!I797</f>
        <v>48.477791000000003</v>
      </c>
      <c r="F841" s="21">
        <f>'A. Thermody. result (all suite)'!J797</f>
        <v>1.416093</v>
      </c>
      <c r="G841" s="21">
        <f>'A. Thermody. result (all suite)'!K797</f>
        <v>15.187010000000001</v>
      </c>
      <c r="H841" s="21">
        <f>'A. Thermody. result (all suite)'!L797</f>
        <v>1.275164</v>
      </c>
      <c r="I841" s="21">
        <f>'A. Thermody. result (all suite)'!M797</f>
        <v>8.5100540000000002</v>
      </c>
      <c r="J841" s="21">
        <f>'A. Thermody. result (all suite)'!N797</f>
        <v>0.199794</v>
      </c>
      <c r="K841" s="21">
        <f>'A. Thermody. result (all suite)'!O797</f>
        <v>4.3291599999999999</v>
      </c>
      <c r="L841" s="21">
        <f>'A. Thermody. result (all suite)'!P797</f>
        <v>5.612139</v>
      </c>
      <c r="M841" s="21">
        <f>'A. Thermody. result (all suite)'!Q797</f>
        <v>4.5910469999999997</v>
      </c>
      <c r="N841" s="21">
        <f>'A. Thermody. result (all suite)'!R797</f>
        <v>5.319502</v>
      </c>
      <c r="O841" s="21">
        <f>'A. Thermody. result (all suite)'!S797</f>
        <v>0.93653200000000003</v>
      </c>
      <c r="P841" s="21">
        <f>'A. Thermody. result (all suite)'!T797</f>
        <v>4.145715</v>
      </c>
      <c r="Q841" s="21">
        <f t="shared" si="1138"/>
        <v>100.000001</v>
      </c>
      <c r="S841" s="19">
        <f t="shared" si="1139"/>
        <v>1339</v>
      </c>
      <c r="T841" s="19">
        <f t="shared" si="1140"/>
        <v>0.5</v>
      </c>
      <c r="V841" s="61">
        <f t="shared" si="1141"/>
        <v>46.468039966941866</v>
      </c>
      <c r="W841" s="21">
        <f t="shared" si="1142"/>
        <v>1.3573858206721219</v>
      </c>
      <c r="X841" s="21">
        <f t="shared" si="1143"/>
        <v>14.557399854674603</v>
      </c>
      <c r="Y841" s="21">
        <f t="shared" si="1144"/>
        <v>1.2222993353060467</v>
      </c>
      <c r="Z841" s="21">
        <f t="shared" si="1145"/>
        <v>8.1572514183419269</v>
      </c>
      <c r="AA841" s="21">
        <f t="shared" si="1146"/>
        <v>0.19151111025572892</v>
      </c>
      <c r="AB841" s="21">
        <f t="shared" si="1147"/>
        <v>4.1496853663007469</v>
      </c>
      <c r="AC841" s="21">
        <f t="shared" si="1148"/>
        <v>5.3794757139827825</v>
      </c>
      <c r="AD841" s="21">
        <f t="shared" si="1149"/>
        <v>4.4007152777672669</v>
      </c>
      <c r="AE841" s="21">
        <f t="shared" si="1150"/>
        <v>5.0989706098660141</v>
      </c>
      <c r="AF841" s="21">
        <f t="shared" si="1151"/>
        <v>0.89770605278445947</v>
      </c>
      <c r="AG841" s="21">
        <f t="shared" si="1152"/>
        <v>91.880440526893565</v>
      </c>
      <c r="AH841" s="21"/>
      <c r="AI841" s="61">
        <f t="shared" si="1153"/>
        <v>50.574463618663856</v>
      </c>
      <c r="AJ841" s="21">
        <f t="shared" si="1154"/>
        <v>1.4773392605522093</v>
      </c>
      <c r="AK841" s="21">
        <f t="shared" si="1155"/>
        <v>15.843850738192344</v>
      </c>
      <c r="AL841" s="21">
        <f t="shared" si="1156"/>
        <v>1.3303150575864702</v>
      </c>
      <c r="AM841" s="21">
        <f t="shared" si="1157"/>
        <v>8.8781152675843824</v>
      </c>
      <c r="AN841" s="21">
        <f t="shared" si="1158"/>
        <v>0.20843512412162768</v>
      </c>
      <c r="AO841" s="21">
        <f t="shared" si="1159"/>
        <v>4.5163968985174021</v>
      </c>
      <c r="AP841" s="21">
        <f t="shared" si="1160"/>
        <v>5.8548649561689903</v>
      </c>
      <c r="AQ841" s="21">
        <f t="shared" si="1161"/>
        <v>4.7896105553381298</v>
      </c>
      <c r="AR841" s="21">
        <f t="shared" si="1162"/>
        <v>5.5495713566736073</v>
      </c>
      <c r="AS841" s="21">
        <f t="shared" si="1163"/>
        <v>0.97703716660097994</v>
      </c>
      <c r="AT841" s="21">
        <f t="shared" si="1164"/>
        <v>100</v>
      </c>
      <c r="AU841" s="21"/>
      <c r="AV841" s="21">
        <f>AR841*'[1]diagram lines'!$G$39</f>
        <v>4.6067333525100782</v>
      </c>
      <c r="AW841" s="21">
        <f>AK841*'[1]diagram lines'!$G$40</f>
        <v>8.385617509178223</v>
      </c>
      <c r="AX841" s="21">
        <f>AQ841*'[1]diagram lines'!$G$38</f>
        <v>3.5531831773870155</v>
      </c>
      <c r="AY841" s="21">
        <f>AP841*'[1]diagram lines'!$G$41</f>
        <v>4.1842239249882462</v>
      </c>
      <c r="AZ841" s="21">
        <f t="shared" si="1165"/>
        <v>10.339181912011737</v>
      </c>
      <c r="BA841" s="21">
        <f t="shared" si="1166"/>
        <v>0.6793196772043788</v>
      </c>
      <c r="BB841" s="21">
        <f t="shared" si="1167"/>
        <v>1.027659716671633</v>
      </c>
      <c r="BC841" s="86">
        <f t="shared" si="1168"/>
        <v>0.97308475147666884</v>
      </c>
      <c r="BX841" s="61">
        <f t="shared" si="1170"/>
        <v>0.80688733355525977</v>
      </c>
      <c r="BY841" s="21">
        <f t="shared" si="1171"/>
        <v>1.7727754131196798E-2</v>
      </c>
      <c r="BZ841" s="21">
        <f t="shared" si="1172"/>
        <v>0.14895066692820716</v>
      </c>
      <c r="CA841" s="21">
        <f t="shared" si="1173"/>
        <v>7.9852464149289242E-3</v>
      </c>
      <c r="CB841" s="21">
        <f t="shared" si="1174"/>
        <v>0.11844194850382743</v>
      </c>
      <c r="CC841" s="21">
        <f t="shared" si="1175"/>
        <v>2.8163800394699749E-3</v>
      </c>
      <c r="CD841" s="21">
        <f t="shared" si="1176"/>
        <v>0.10742332506203474</v>
      </c>
      <c r="CE841" s="21">
        <f t="shared" si="1177"/>
        <v>0.10007380527817404</v>
      </c>
      <c r="CF841" s="21">
        <f t="shared" si="1178"/>
        <v>7.4061090498467486E-2</v>
      </c>
      <c r="CG841" s="21">
        <f t="shared" si="1179"/>
        <v>5.647029723991507E-2</v>
      </c>
      <c r="CH841" s="21">
        <f t="shared" si="1180"/>
        <v>6.597897762497887E-3</v>
      </c>
      <c r="CI841" s="21">
        <f t="shared" si="1181"/>
        <v>0.2300618756936737</v>
      </c>
      <c r="CJ841" s="21">
        <f t="shared" si="1182"/>
        <v>1.6774976211076529</v>
      </c>
      <c r="CL841" s="68">
        <f t="shared" si="1183"/>
        <v>0.48100654415382804</v>
      </c>
      <c r="CM841" s="19">
        <f t="shared" si="1184"/>
        <v>1.0567975720580247E-2</v>
      </c>
      <c r="CN841" s="19">
        <f t="shared" si="1185"/>
        <v>8.8793369989910886E-2</v>
      </c>
      <c r="CO841" s="19">
        <f t="shared" si="1186"/>
        <v>4.7602132572064455E-3</v>
      </c>
      <c r="CP841" s="19">
        <f t="shared" si="1187"/>
        <v>7.0606328744371116E-2</v>
      </c>
      <c r="CQ841" s="19">
        <f t="shared" si="1188"/>
        <v>1.6789174565924672E-3</v>
      </c>
      <c r="CR841" s="19">
        <f t="shared" si="1189"/>
        <v>6.4037840477593672E-2</v>
      </c>
      <c r="CS841" s="19">
        <f t="shared" si="1190"/>
        <v>5.9656600414190297E-2</v>
      </c>
      <c r="CT841" s="19">
        <f t="shared" si="1191"/>
        <v>4.4149743979705253E-2</v>
      </c>
      <c r="CU841" s="19">
        <f t="shared" si="1192"/>
        <v>3.366341420062801E-2</v>
      </c>
      <c r="CV841" s="19">
        <f t="shared" si="1193"/>
        <v>3.9331786104956088E-3</v>
      </c>
      <c r="CW841" s="19">
        <f t="shared" si="1194"/>
        <v>0.137145872994898</v>
      </c>
      <c r="CX841" s="19">
        <f t="shared" si="1195"/>
        <v>1</v>
      </c>
      <c r="CZ841" s="68">
        <f t="shared" si="1196"/>
        <v>2.5805000000000001E-5</v>
      </c>
      <c r="DA841" s="19">
        <f t="shared" si="1197"/>
        <v>1.8876839999999998E-5</v>
      </c>
      <c r="DB841" s="19">
        <f t="shared" si="1198"/>
        <v>3.667E-5</v>
      </c>
      <c r="DC841" s="19">
        <f t="shared" si="1199"/>
        <v>4.0098939999999993E-5</v>
      </c>
      <c r="DD841" s="19">
        <f t="shared" si="1200"/>
        <v>1.2739719999999999E-5</v>
      </c>
      <c r="DE841" s="19">
        <f t="shared" si="1201"/>
        <v>1.2739719999999999E-5</v>
      </c>
      <c r="DF841" s="19">
        <f t="shared" si="1202"/>
        <v>1.1362819999999999E-5</v>
      </c>
      <c r="DG841" s="19">
        <f t="shared" si="1203"/>
        <v>1.587084E-5</v>
      </c>
      <c r="DH841" s="19">
        <f t="shared" si="1204"/>
        <v>2.5264879999999998E-5</v>
      </c>
      <c r="DI841" s="19">
        <f t="shared" si="1205"/>
        <v>3.8890279999999995E-5</v>
      </c>
      <c r="DJ841" s="19">
        <f t="shared" si="1206"/>
        <v>0</v>
      </c>
      <c r="DK841" s="19">
        <f t="shared" si="1207"/>
        <v>2.1535359999999998E-5</v>
      </c>
      <c r="DM841" s="68">
        <f t="shared" si="1208"/>
        <v>1119.8943295005613</v>
      </c>
      <c r="DN841" s="19">
        <f t="shared" si="1209"/>
        <v>44.71987369495902</v>
      </c>
      <c r="DO841" s="19">
        <f t="shared" si="1210"/>
        <v>246.88770123183295</v>
      </c>
      <c r="DP841" s="19">
        <f t="shared" si="1211"/>
        <v>18.957071060813512</v>
      </c>
      <c r="DQ841" s="19">
        <f t="shared" si="1212"/>
        <v>398.20849440043139</v>
      </c>
      <c r="DR841" s="19">
        <f t="shared" si="1213"/>
        <v>9.3489028307270203</v>
      </c>
      <c r="DS841" s="19">
        <f t="shared" si="1214"/>
        <v>227.12011377871207</v>
      </c>
      <c r="DT841" s="19">
        <f t="shared" si="1215"/>
        <v>210.79805172428124</v>
      </c>
      <c r="DU841" s="19">
        <f t="shared" si="1216"/>
        <v>108.32596985625615</v>
      </c>
      <c r="DV841" s="19">
        <f t="shared" si="1217"/>
        <v>81.539490528202904</v>
      </c>
      <c r="DX841" s="19">
        <f t="shared" si="1218"/>
        <v>114.75864027200205</v>
      </c>
      <c r="DZ841" s="68">
        <f t="shared" si="1219"/>
        <v>2580.5586388787797</v>
      </c>
      <c r="EA841" s="21">
        <f t="shared" si="1220"/>
        <v>2.5805586388787796</v>
      </c>
      <c r="EB841" s="92">
        <f t="shared" si="1169"/>
        <v>1066</v>
      </c>
    </row>
    <row r="842" spans="1:132" x14ac:dyDescent="0.3">
      <c r="A842" s="19">
        <f>'A. Thermody. result (all suite)'!C798</f>
        <v>1064</v>
      </c>
      <c r="B842" s="19" t="s">
        <v>1450</v>
      </c>
      <c r="C842" s="24">
        <f>'A. Thermody. result (all suite)'!G798</f>
        <v>79.512546999999998</v>
      </c>
      <c r="D842" s="19">
        <f>'A. Thermody. result (all suite)'!D798</f>
        <v>5000</v>
      </c>
      <c r="E842" s="61">
        <f>'A. Thermody. result (all suite)'!I798</f>
        <v>48.523629</v>
      </c>
      <c r="F842" s="21">
        <f>'A. Thermody. result (all suite)'!J798</f>
        <v>1.380047</v>
      </c>
      <c r="G842" s="21">
        <f>'A. Thermody. result (all suite)'!K798</f>
        <v>15.226394000000001</v>
      </c>
      <c r="H842" s="21">
        <f>'A. Thermody. result (all suite)'!L798</f>
        <v>1.2654639999999999</v>
      </c>
      <c r="I842" s="21">
        <f>'A. Thermody. result (all suite)'!M798</f>
        <v>8.4997000000000007</v>
      </c>
      <c r="J842" s="21">
        <f>'A. Thermody. result (all suite)'!N798</f>
        <v>0.20122599999999999</v>
      </c>
      <c r="K842" s="21">
        <f>'A. Thermody. result (all suite)'!O798</f>
        <v>4.2461039999999999</v>
      </c>
      <c r="L842" s="21">
        <f>'A. Thermody. result (all suite)'!P798</f>
        <v>5.5588030000000002</v>
      </c>
      <c r="M842" s="21">
        <f>'A. Thermody. result (all suite)'!Q798</f>
        <v>4.6222979999999998</v>
      </c>
      <c r="N842" s="21">
        <f>'A. Thermody. result (all suite)'!R798</f>
        <v>5.3576449999999998</v>
      </c>
      <c r="O842" s="21">
        <f>'A. Thermody. result (all suite)'!S798</f>
        <v>0.94324699999999995</v>
      </c>
      <c r="P842" s="21">
        <f>'A. Thermody. result (all suite)'!T798</f>
        <v>4.1754420000000003</v>
      </c>
      <c r="Q842" s="21">
        <f t="shared" si="1138"/>
        <v>99.999999000000017</v>
      </c>
      <c r="S842" s="19">
        <f t="shared" si="1139"/>
        <v>1337</v>
      </c>
      <c r="T842" s="19">
        <f t="shared" si="1140"/>
        <v>0.5</v>
      </c>
      <c r="V842" s="61">
        <f t="shared" si="1141"/>
        <v>46.497552994549054</v>
      </c>
      <c r="W842" s="21">
        <f t="shared" si="1142"/>
        <v>1.3224239373660294</v>
      </c>
      <c r="X842" s="21">
        <f t="shared" si="1143"/>
        <v>14.590624743480829</v>
      </c>
      <c r="Y842" s="21">
        <f t="shared" si="1144"/>
        <v>1.2126252841207328</v>
      </c>
      <c r="Z842" s="21">
        <f t="shared" si="1145"/>
        <v>8.1447999527769994</v>
      </c>
      <c r="AA842" s="21">
        <f t="shared" si="1146"/>
        <v>0.19282392499705925</v>
      </c>
      <c r="AB842" s="21">
        <f t="shared" si="1147"/>
        <v>4.0688103884473836</v>
      </c>
      <c r="AC842" s="21">
        <f t="shared" si="1148"/>
        <v>5.3266984025196935</v>
      </c>
      <c r="AD842" s="21">
        <f t="shared" si="1149"/>
        <v>4.4292966260128255</v>
      </c>
      <c r="AE842" s="21">
        <f t="shared" si="1150"/>
        <v>5.1339396382220457</v>
      </c>
      <c r="AF842" s="21">
        <f t="shared" si="1151"/>
        <v>0.90386226820441262</v>
      </c>
      <c r="AG842" s="21">
        <f t="shared" si="1152"/>
        <v>91.823458160697072</v>
      </c>
      <c r="AH842" s="21"/>
      <c r="AI842" s="61">
        <f t="shared" si="1153"/>
        <v>50.63798938303465</v>
      </c>
      <c r="AJ842" s="21">
        <f t="shared" si="1154"/>
        <v>1.4401809339958649</v>
      </c>
      <c r="AK842" s="21">
        <f t="shared" si="1155"/>
        <v>15.889866310574231</v>
      </c>
      <c r="AL842" s="21">
        <f t="shared" si="1156"/>
        <v>1.3206051137810113</v>
      </c>
      <c r="AM842" s="21">
        <f t="shared" si="1157"/>
        <v>8.8700644867056351</v>
      </c>
      <c r="AN842" s="21">
        <f t="shared" si="1158"/>
        <v>0.20999418760683652</v>
      </c>
      <c r="AO842" s="21">
        <f t="shared" si="1159"/>
        <v>4.431123015783939</v>
      </c>
      <c r="AP842" s="21">
        <f t="shared" si="1160"/>
        <v>5.8010213394464216</v>
      </c>
      <c r="AQ842" s="21">
        <f t="shared" si="1161"/>
        <v>4.8237092293575632</v>
      </c>
      <c r="AR842" s="21">
        <f t="shared" si="1162"/>
        <v>5.5910981148600554</v>
      </c>
      <c r="AS842" s="21">
        <f t="shared" si="1163"/>
        <v>0.984347884853775</v>
      </c>
      <c r="AT842" s="21">
        <f t="shared" si="1164"/>
        <v>99.999999999999986</v>
      </c>
      <c r="AU842" s="21"/>
      <c r="AV842" s="21">
        <f>AR842*'[1]diagram lines'!$G$39</f>
        <v>4.641204970165572</v>
      </c>
      <c r="AW842" s="21">
        <f>AK842*'[1]diagram lines'!$G$40</f>
        <v>8.4099720045491146</v>
      </c>
      <c r="AX842" s="21">
        <f>AQ842*'[1]diagram lines'!$G$38</f>
        <v>3.5784793540797155</v>
      </c>
      <c r="AY842" s="21">
        <f>AP842*'[1]diagram lines'!$G$41</f>
        <v>4.1457441733654372</v>
      </c>
      <c r="AZ842" s="21">
        <f t="shared" si="1165"/>
        <v>10.414807344217618</v>
      </c>
      <c r="BA842" s="21">
        <f t="shared" si="1166"/>
        <v>0.68011973917233093</v>
      </c>
      <c r="BB842" s="21">
        <f t="shared" si="1167"/>
        <v>1.0231502418824703</v>
      </c>
      <c r="BC842" s="86">
        <f t="shared" si="1168"/>
        <v>0.97737356554803068</v>
      </c>
      <c r="BX842" s="61">
        <f t="shared" si="1170"/>
        <v>0.80765028295605856</v>
      </c>
      <c r="BY842" s="21">
        <f t="shared" si="1171"/>
        <v>1.7276502253380073E-2</v>
      </c>
      <c r="BZ842" s="21">
        <f t="shared" si="1172"/>
        <v>0.14933693605335427</v>
      </c>
      <c r="CA842" s="21">
        <f t="shared" si="1173"/>
        <v>7.9245037259690655E-3</v>
      </c>
      <c r="CB842" s="21">
        <f t="shared" si="1174"/>
        <v>0.11829784272790538</v>
      </c>
      <c r="CC842" s="21">
        <f t="shared" si="1175"/>
        <v>2.8365661122074994E-3</v>
      </c>
      <c r="CD842" s="21">
        <f t="shared" si="1176"/>
        <v>0.10536238213399504</v>
      </c>
      <c r="CE842" s="21">
        <f t="shared" si="1177"/>
        <v>9.9122735378031387E-2</v>
      </c>
      <c r="CF842" s="21">
        <f t="shared" si="1178"/>
        <v>7.4565220196805934E-2</v>
      </c>
      <c r="CG842" s="21">
        <f t="shared" si="1179"/>
        <v>5.687521231422505E-2</v>
      </c>
      <c r="CH842" s="21">
        <f t="shared" si="1180"/>
        <v>6.6452051513272844E-3</v>
      </c>
      <c r="CI842" s="21">
        <f t="shared" si="1181"/>
        <v>0.2317115427302997</v>
      </c>
      <c r="CJ842" s="21">
        <f t="shared" si="1182"/>
        <v>1.6776049317335593</v>
      </c>
      <c r="CL842" s="68">
        <f t="shared" si="1183"/>
        <v>0.48143056072294099</v>
      </c>
      <c r="CM842" s="19">
        <f t="shared" si="1184"/>
        <v>1.0298313939460905E-2</v>
      </c>
      <c r="CN842" s="19">
        <f t="shared" si="1185"/>
        <v>8.9017940534447754E-2</v>
      </c>
      <c r="CO842" s="19">
        <f t="shared" si="1186"/>
        <v>4.7237007808389369E-3</v>
      </c>
      <c r="CP842" s="19">
        <f t="shared" si="1187"/>
        <v>7.0515912590732463E-2</v>
      </c>
      <c r="CQ842" s="19">
        <f t="shared" si="1188"/>
        <v>1.6908427357067454E-3</v>
      </c>
      <c r="CR842" s="19">
        <f t="shared" si="1189"/>
        <v>6.280524105584169E-2</v>
      </c>
      <c r="CS842" s="19">
        <f t="shared" si="1190"/>
        <v>5.9085863127263542E-2</v>
      </c>
      <c r="CT842" s="19">
        <f t="shared" si="1191"/>
        <v>4.4447425485184815E-2</v>
      </c>
      <c r="CU842" s="19">
        <f t="shared" si="1192"/>
        <v>3.3902625843769331E-2</v>
      </c>
      <c r="CV842" s="19">
        <f t="shared" si="1193"/>
        <v>3.9611263806076423E-3</v>
      </c>
      <c r="CW842" s="19">
        <f t="shared" si="1194"/>
        <v>0.13812044680320515</v>
      </c>
      <c r="CX842" s="19">
        <f t="shared" si="1195"/>
        <v>0.99999999999999989</v>
      </c>
      <c r="CZ842" s="68">
        <f t="shared" si="1196"/>
        <v>2.5805000000000001E-5</v>
      </c>
      <c r="DA842" s="19">
        <f t="shared" si="1197"/>
        <v>1.8862359999999995E-5</v>
      </c>
      <c r="DB842" s="19">
        <f t="shared" si="1198"/>
        <v>3.667E-5</v>
      </c>
      <c r="DC842" s="19">
        <f t="shared" si="1199"/>
        <v>4.0080759999999995E-5</v>
      </c>
      <c r="DD842" s="19">
        <f t="shared" si="1200"/>
        <v>1.2733879999999999E-5</v>
      </c>
      <c r="DE842" s="19">
        <f t="shared" si="1201"/>
        <v>1.2733879999999999E-5</v>
      </c>
      <c r="DF842" s="19">
        <f t="shared" si="1202"/>
        <v>1.1356279999999999E-5</v>
      </c>
      <c r="DG842" s="19">
        <f t="shared" si="1203"/>
        <v>1.5863359999999998E-5</v>
      </c>
      <c r="DH842" s="19">
        <f t="shared" si="1204"/>
        <v>2.5249520000000001E-5</v>
      </c>
      <c r="DI842" s="19">
        <f t="shared" si="1205"/>
        <v>3.8866119999999992E-5</v>
      </c>
      <c r="DJ842" s="19">
        <f t="shared" si="1206"/>
        <v>0</v>
      </c>
      <c r="DK842" s="19">
        <f t="shared" si="1207"/>
        <v>2.1516439999999996E-5</v>
      </c>
      <c r="DM842" s="68">
        <f t="shared" si="1208"/>
        <v>1120.8815380055917</v>
      </c>
      <c r="DN842" s="19">
        <f t="shared" si="1209"/>
        <v>43.612215941384711</v>
      </c>
      <c r="DO842" s="19">
        <f t="shared" si="1210"/>
        <v>247.51211390488936</v>
      </c>
      <c r="DP842" s="19">
        <f t="shared" si="1211"/>
        <v>18.820196465640123</v>
      </c>
      <c r="DQ842" s="19">
        <f t="shared" si="1212"/>
        <v>397.88095377403647</v>
      </c>
      <c r="DR842" s="19">
        <f t="shared" si="1213"/>
        <v>9.419625728453271</v>
      </c>
      <c r="DS842" s="19">
        <f t="shared" si="1214"/>
        <v>222.87678839817443</v>
      </c>
      <c r="DT842" s="19">
        <f t="shared" si="1215"/>
        <v>208.87978361311474</v>
      </c>
      <c r="DU842" s="19">
        <f t="shared" si="1216"/>
        <v>109.12270434553238</v>
      </c>
      <c r="DV842" s="19">
        <f t="shared" si="1217"/>
        <v>82.169955593279496</v>
      </c>
      <c r="DX842" s="19">
        <f t="shared" si="1218"/>
        <v>115.67575544066571</v>
      </c>
      <c r="DZ842" s="68">
        <f t="shared" si="1219"/>
        <v>2576.8516312107627</v>
      </c>
      <c r="EA842" s="21">
        <f t="shared" si="1220"/>
        <v>2.5768516312107628</v>
      </c>
      <c r="EB842" s="92">
        <f t="shared" si="1169"/>
        <v>1064</v>
      </c>
    </row>
    <row r="843" spans="1:132" x14ac:dyDescent="0.3">
      <c r="A843" s="19">
        <f>'A. Thermody. result (all suite)'!C799</f>
        <v>1062</v>
      </c>
      <c r="B843" s="19" t="s">
        <v>1450</v>
      </c>
      <c r="C843" s="24">
        <f>'A. Thermody. result (all suite)'!G799</f>
        <v>78.958753000000002</v>
      </c>
      <c r="D843" s="19">
        <f>'A. Thermody. result (all suite)'!D799</f>
        <v>5000</v>
      </c>
      <c r="E843" s="61">
        <f>'A. Thermody. result (all suite)'!I799</f>
        <v>48.568655999999997</v>
      </c>
      <c r="F843" s="21">
        <f>'A. Thermody. result (all suite)'!J799</f>
        <v>1.344792</v>
      </c>
      <c r="G843" s="21">
        <f>'A. Thermody. result (all suite)'!K799</f>
        <v>15.265319999999999</v>
      </c>
      <c r="H843" s="21">
        <f>'A. Thermody. result (all suite)'!L799</f>
        <v>1.2558959999999999</v>
      </c>
      <c r="I843" s="21">
        <f>'A. Thermody. result (all suite)'!M799</f>
        <v>8.4885450000000002</v>
      </c>
      <c r="J843" s="21">
        <f>'A. Thermody. result (all suite)'!N799</f>
        <v>0.20263700000000001</v>
      </c>
      <c r="K843" s="21">
        <f>'A. Thermody. result (all suite)'!O799</f>
        <v>4.1645159999999999</v>
      </c>
      <c r="L843" s="21">
        <f>'A. Thermody. result (all suite)'!P799</f>
        <v>5.5067399999999997</v>
      </c>
      <c r="M843" s="21">
        <f>'A. Thermody. result (all suite)'!Q799</f>
        <v>4.6530849999999999</v>
      </c>
      <c r="N843" s="21">
        <f>'A. Thermody. result (all suite)'!R799</f>
        <v>5.3952220000000004</v>
      </c>
      <c r="O843" s="21">
        <f>'A. Thermody. result (all suite)'!S799</f>
        <v>0.94986300000000001</v>
      </c>
      <c r="P843" s="21">
        <f>'A. Thermody. result (all suite)'!T799</f>
        <v>4.2047270000000001</v>
      </c>
      <c r="Q843" s="21">
        <f t="shared" si="1138"/>
        <v>99.999999000000003</v>
      </c>
      <c r="S843" s="19">
        <f t="shared" si="1139"/>
        <v>1335</v>
      </c>
      <c r="T843" s="19">
        <f t="shared" si="1140"/>
        <v>0.5</v>
      </c>
      <c r="V843" s="61">
        <f t="shared" si="1141"/>
        <v>46.526476587209082</v>
      </c>
      <c r="W843" s="21">
        <f t="shared" si="1142"/>
        <v>1.2882471671167115</v>
      </c>
      <c r="X843" s="21">
        <f t="shared" si="1143"/>
        <v>14.623454961904947</v>
      </c>
      <c r="Y843" s="21">
        <f t="shared" si="1144"/>
        <v>1.20308900126801</v>
      </c>
      <c r="Z843" s="21">
        <f t="shared" si="1145"/>
        <v>8.131624852908649</v>
      </c>
      <c r="AA843" s="21">
        <f t="shared" si="1146"/>
        <v>0.19411666726380666</v>
      </c>
      <c r="AB843" s="21">
        <f t="shared" si="1147"/>
        <v>3.9894094695776143</v>
      </c>
      <c r="AC843" s="21">
        <f t="shared" si="1148"/>
        <v>5.2751966140847655</v>
      </c>
      <c r="AD843" s="21">
        <f t="shared" si="1149"/>
        <v>4.4574354767155544</v>
      </c>
      <c r="AE843" s="21">
        <f t="shared" si="1150"/>
        <v>5.1683676415875173</v>
      </c>
      <c r="AF843" s="21">
        <f t="shared" si="1151"/>
        <v>0.90992385357659855</v>
      </c>
      <c r="AG843" s="21">
        <f t="shared" si="1152"/>
        <v>91.767342293213261</v>
      </c>
      <c r="AH843" s="21"/>
      <c r="AI843" s="61">
        <f t="shared" si="1153"/>
        <v>50.700472983677102</v>
      </c>
      <c r="AJ843" s="21">
        <f t="shared" si="1154"/>
        <v>1.403818760491645</v>
      </c>
      <c r="AK843" s="21">
        <f t="shared" si="1155"/>
        <v>15.935358479904934</v>
      </c>
      <c r="AL843" s="21">
        <f t="shared" si="1156"/>
        <v>1.3110208612383292</v>
      </c>
      <c r="AM843" s="21">
        <f t="shared" si="1157"/>
        <v>8.8611314763008355</v>
      </c>
      <c r="AN843" s="21">
        <f t="shared" si="1158"/>
        <v>0.21153131649336512</v>
      </c>
      <c r="AO843" s="21">
        <f t="shared" si="1159"/>
        <v>4.3473084976469396</v>
      </c>
      <c r="AP843" s="21">
        <f t="shared" si="1160"/>
        <v>5.748446541286504</v>
      </c>
      <c r="AQ843" s="21">
        <f t="shared" si="1161"/>
        <v>4.8573221860051712</v>
      </c>
      <c r="AR843" s="21">
        <f t="shared" si="1162"/>
        <v>5.6320336978635037</v>
      </c>
      <c r="AS843" s="21">
        <f t="shared" si="1163"/>
        <v>0.9915551990916629</v>
      </c>
      <c r="AT843" s="21">
        <f t="shared" si="1164"/>
        <v>100</v>
      </c>
      <c r="AU843" s="21"/>
      <c r="AV843" s="21">
        <f>AR843*'[1]diagram lines'!$G$39</f>
        <v>4.6751858496617249</v>
      </c>
      <c r="AW843" s="21">
        <f>AK843*'[1]diagram lines'!$G$40</f>
        <v>8.4340494802823631</v>
      </c>
      <c r="AX843" s="21">
        <f>AQ843*'[1]diagram lines'!$G$38</f>
        <v>3.6034152002665016</v>
      </c>
      <c r="AY843" s="21">
        <f>AP843*'[1]diagram lines'!$G$41</f>
        <v>4.1081711926119926</v>
      </c>
      <c r="AZ843" s="21">
        <f t="shared" si="1165"/>
        <v>10.489355883868676</v>
      </c>
      <c r="BA843" s="21">
        <f t="shared" si="1166"/>
        <v>0.68089162496401479</v>
      </c>
      <c r="BB843" s="21">
        <f t="shared" si="1167"/>
        <v>1.0187771375159433</v>
      </c>
      <c r="BC843" s="86">
        <f t="shared" si="1168"/>
        <v>0.98156894493949165</v>
      </c>
      <c r="BX843" s="61">
        <f t="shared" si="1170"/>
        <v>0.80839973368841544</v>
      </c>
      <c r="BY843" s="21">
        <f t="shared" si="1171"/>
        <v>1.6835152729093642E-2</v>
      </c>
      <c r="BZ843" s="21">
        <f t="shared" si="1172"/>
        <v>0.14971871322087094</v>
      </c>
      <c r="CA843" s="21">
        <f t="shared" si="1173"/>
        <v>7.8645876385496898E-3</v>
      </c>
      <c r="CB843" s="21">
        <f t="shared" si="1174"/>
        <v>0.11814258872651358</v>
      </c>
      <c r="CC843" s="21">
        <f t="shared" si="1175"/>
        <v>2.8564561601353258E-3</v>
      </c>
      <c r="CD843" s="21">
        <f t="shared" si="1176"/>
        <v>0.10333786600496278</v>
      </c>
      <c r="CE843" s="21">
        <f t="shared" si="1177"/>
        <v>9.8194365192582025E-2</v>
      </c>
      <c r="CF843" s="21">
        <f t="shared" si="1178"/>
        <v>7.5061864816905952E-2</v>
      </c>
      <c r="CG843" s="21">
        <f t="shared" si="1179"/>
        <v>5.7274118895966029E-2</v>
      </c>
      <c r="CH843" s="21">
        <f t="shared" si="1180"/>
        <v>6.6918150820041711E-3</v>
      </c>
      <c r="CI843" s="21">
        <f t="shared" si="1181"/>
        <v>0.23333668146503886</v>
      </c>
      <c r="CJ843" s="21">
        <f t="shared" si="1182"/>
        <v>1.6777139436210384</v>
      </c>
      <c r="CL843" s="68">
        <f t="shared" si="1183"/>
        <v>0.48184598856205046</v>
      </c>
      <c r="CM843" s="19">
        <f t="shared" si="1184"/>
        <v>1.0034578774947799E-2</v>
      </c>
      <c r="CN843" s="19">
        <f t="shared" si="1185"/>
        <v>8.9239714428152456E-2</v>
      </c>
      <c r="CO843" s="19">
        <f t="shared" si="1186"/>
        <v>4.6876809175081524E-3</v>
      </c>
      <c r="CP843" s="19">
        <f t="shared" si="1187"/>
        <v>7.0418791699092889E-2</v>
      </c>
      <c r="CQ843" s="19">
        <f t="shared" si="1188"/>
        <v>1.7025883172730794E-3</v>
      </c>
      <c r="CR843" s="19">
        <f t="shared" si="1189"/>
        <v>6.1594449040536021E-2</v>
      </c>
      <c r="CS843" s="19">
        <f t="shared" si="1190"/>
        <v>5.8528669661436716E-2</v>
      </c>
      <c r="CT843" s="19">
        <f t="shared" si="1191"/>
        <v>4.4740562062027485E-2</v>
      </c>
      <c r="CU843" s="19">
        <f t="shared" si="1192"/>
        <v>3.4138190907771995E-2</v>
      </c>
      <c r="CV843" s="19">
        <f t="shared" si="1193"/>
        <v>3.9886508110918558E-3</v>
      </c>
      <c r="CW843" s="19">
        <f t="shared" si="1194"/>
        <v>0.1390801348181111</v>
      </c>
      <c r="CX843" s="19">
        <f t="shared" si="1195"/>
        <v>1</v>
      </c>
      <c r="CZ843" s="68">
        <f t="shared" si="1196"/>
        <v>2.5805000000000001E-5</v>
      </c>
      <c r="DA843" s="19">
        <f t="shared" si="1197"/>
        <v>1.8847879999999998E-5</v>
      </c>
      <c r="DB843" s="19">
        <f t="shared" si="1198"/>
        <v>3.667E-5</v>
      </c>
      <c r="DC843" s="19">
        <f t="shared" si="1199"/>
        <v>4.006257999999999E-5</v>
      </c>
      <c r="DD843" s="19">
        <f t="shared" si="1200"/>
        <v>1.2728039999999999E-5</v>
      </c>
      <c r="DE843" s="19">
        <f t="shared" si="1201"/>
        <v>1.2728039999999999E-5</v>
      </c>
      <c r="DF843" s="19">
        <f t="shared" si="1202"/>
        <v>1.1349739999999999E-5</v>
      </c>
      <c r="DG843" s="19">
        <f t="shared" si="1203"/>
        <v>1.5855879999999997E-5</v>
      </c>
      <c r="DH843" s="19">
        <f t="shared" si="1204"/>
        <v>2.523416E-5</v>
      </c>
      <c r="DI843" s="19">
        <f t="shared" si="1205"/>
        <v>3.8841959999999989E-5</v>
      </c>
      <c r="DJ843" s="19">
        <f t="shared" si="1206"/>
        <v>0</v>
      </c>
      <c r="DK843" s="19">
        <f t="shared" si="1207"/>
        <v>2.1497519999999997E-5</v>
      </c>
      <c r="DM843" s="68">
        <f t="shared" si="1208"/>
        <v>1121.848749963495</v>
      </c>
      <c r="DN843" s="19">
        <f t="shared" si="1209"/>
        <v>42.52797410333843</v>
      </c>
      <c r="DO843" s="19">
        <f t="shared" si="1210"/>
        <v>248.12875056161502</v>
      </c>
      <c r="DP843" s="19">
        <f t="shared" si="1211"/>
        <v>18.685161208211682</v>
      </c>
      <c r="DQ843" s="19">
        <f t="shared" si="1212"/>
        <v>397.51526421820046</v>
      </c>
      <c r="DR843" s="19">
        <f t="shared" si="1213"/>
        <v>9.4894119775984578</v>
      </c>
      <c r="DS843" s="19">
        <f t="shared" si="1214"/>
        <v>218.70600527709021</v>
      </c>
      <c r="DT843" s="19">
        <f t="shared" si="1215"/>
        <v>207.00760819414447</v>
      </c>
      <c r="DU843" s="19">
        <f t="shared" si="1216"/>
        <v>109.90924374835873</v>
      </c>
      <c r="DV843" s="19">
        <f t="shared" si="1217"/>
        <v>82.792361238004545</v>
      </c>
      <c r="DX843" s="19">
        <f t="shared" si="1218"/>
        <v>116.58200710697616</v>
      </c>
      <c r="DZ843" s="68">
        <f t="shared" si="1219"/>
        <v>2573.1925375970327</v>
      </c>
      <c r="EA843" s="21">
        <f t="shared" si="1220"/>
        <v>2.5731925375970328</v>
      </c>
      <c r="EB843" s="92">
        <f t="shared" si="1169"/>
        <v>1062</v>
      </c>
    </row>
    <row r="844" spans="1:132" x14ac:dyDescent="0.3">
      <c r="A844" s="19">
        <f>'A. Thermody. result (all suite)'!C800</f>
        <v>1060</v>
      </c>
      <c r="B844" s="19" t="s">
        <v>1450</v>
      </c>
      <c r="C844" s="24">
        <f>'A. Thermody. result (all suite)'!G800</f>
        <v>78.408413999999993</v>
      </c>
      <c r="D844" s="19">
        <f>'A. Thermody. result (all suite)'!D800</f>
        <v>5000</v>
      </c>
      <c r="E844" s="61">
        <f>'A. Thermody. result (all suite)'!I800</f>
        <v>48.626767000000001</v>
      </c>
      <c r="F844" s="21">
        <f>'A. Thermody. result (all suite)'!J800</f>
        <v>1.310376</v>
      </c>
      <c r="G844" s="21">
        <f>'A. Thermody. result (all suite)'!K800</f>
        <v>15.291772999999999</v>
      </c>
      <c r="H844" s="21">
        <f>'A. Thermody. result (all suite)'!L800</f>
        <v>1.2487550000000001</v>
      </c>
      <c r="I844" s="21">
        <f>'A. Thermody. result (all suite)'!M800</f>
        <v>8.4999040000000008</v>
      </c>
      <c r="J844" s="21">
        <f>'A. Thermody. result (all suite)'!N800</f>
        <v>0.20405999999999999</v>
      </c>
      <c r="K844" s="21">
        <f>'A. Thermody. result (all suite)'!O800</f>
        <v>4.0737740000000002</v>
      </c>
      <c r="L844" s="21">
        <f>'A. Thermody. result (all suite)'!P800</f>
        <v>5.4606060000000003</v>
      </c>
      <c r="M844" s="21">
        <f>'A. Thermody. result (all suite)'!Q800</f>
        <v>4.6842620000000004</v>
      </c>
      <c r="N844" s="21">
        <f>'A. Thermody. result (all suite)'!R800</f>
        <v>5.4156319999999996</v>
      </c>
      <c r="O844" s="21">
        <f>'A. Thermody. result (all suite)'!S800</f>
        <v>0.95652999999999999</v>
      </c>
      <c r="P844" s="21">
        <f>'A. Thermody. result (all suite)'!T800</f>
        <v>4.2275619999999998</v>
      </c>
      <c r="Q844" s="21">
        <f t="shared" si="1138"/>
        <v>100.00000100000001</v>
      </c>
      <c r="S844" s="19">
        <f t="shared" si="1139"/>
        <v>1333</v>
      </c>
      <c r="T844" s="19">
        <f t="shared" si="1140"/>
        <v>0.5</v>
      </c>
      <c r="V844" s="61">
        <f t="shared" si="1141"/>
        <v>46.571040297036724</v>
      </c>
      <c r="W844" s="21">
        <f t="shared" si="1142"/>
        <v>1.2549790427208496</v>
      </c>
      <c r="X844" s="21">
        <f t="shared" si="1143"/>
        <v>14.64530382199043</v>
      </c>
      <c r="Y844" s="21">
        <f t="shared" si="1144"/>
        <v>1.1959631086748188</v>
      </c>
      <c r="Z844" s="21">
        <f t="shared" si="1145"/>
        <v>8.1405652920529068</v>
      </c>
      <c r="AA844" s="21">
        <f t="shared" si="1146"/>
        <v>0.19543323706906759</v>
      </c>
      <c r="AB844" s="21">
        <f t="shared" si="1147"/>
        <v>3.9015526801323333</v>
      </c>
      <c r="AC844" s="21">
        <f t="shared" si="1148"/>
        <v>5.2297554980827847</v>
      </c>
      <c r="AD844" s="21">
        <f t="shared" si="1149"/>
        <v>4.4862319216878603</v>
      </c>
      <c r="AE844" s="21">
        <f t="shared" si="1150"/>
        <v>5.1866828017976516</v>
      </c>
      <c r="AF844" s="21">
        <f t="shared" si="1151"/>
        <v>0.91609210160577892</v>
      </c>
      <c r="AG844" s="21">
        <f t="shared" si="1152"/>
        <v>91.723599802851197</v>
      </c>
      <c r="AH844" s="21"/>
      <c r="AI844" s="61">
        <f t="shared" si="1153"/>
        <v>50.773236546685425</v>
      </c>
      <c r="AJ844" s="21">
        <f t="shared" si="1154"/>
        <v>1.3682182616232632</v>
      </c>
      <c r="AK844" s="21">
        <f t="shared" si="1155"/>
        <v>15.966778292030343</v>
      </c>
      <c r="AL844" s="21">
        <f t="shared" si="1156"/>
        <v>1.3038772041714424</v>
      </c>
      <c r="AM844" s="21">
        <f t="shared" si="1157"/>
        <v>8.8751044546333429</v>
      </c>
      <c r="AN844" s="21">
        <f t="shared" si="1158"/>
        <v>0.21306756111745256</v>
      </c>
      <c r="AO844" s="21">
        <f t="shared" si="1159"/>
        <v>4.2535974258732212</v>
      </c>
      <c r="AP844" s="21">
        <f t="shared" si="1160"/>
        <v>5.7016465874905835</v>
      </c>
      <c r="AQ844" s="21">
        <f t="shared" si="1161"/>
        <v>4.8910334214209588</v>
      </c>
      <c r="AR844" s="21">
        <f t="shared" si="1162"/>
        <v>5.6546873573930805</v>
      </c>
      <c r="AS844" s="21">
        <f t="shared" si="1163"/>
        <v>0.99875288756089842</v>
      </c>
      <c r="AT844" s="21">
        <f t="shared" si="1164"/>
        <v>100.00000000000003</v>
      </c>
      <c r="AU844" s="21"/>
      <c r="AV844" s="21">
        <f>AR844*'[1]diagram lines'!$G$39</f>
        <v>4.693990791918357</v>
      </c>
      <c r="AW844" s="21">
        <f>AK844*'[1]diagram lines'!$G$40</f>
        <v>8.4506789304739645</v>
      </c>
      <c r="AX844" s="21">
        <f>AQ844*'[1]diagram lines'!$G$38</f>
        <v>3.6284239547746968</v>
      </c>
      <c r="AY844" s="21">
        <f>AP844*'[1]diagram lines'!$G$41</f>
        <v>4.0747252484566268</v>
      </c>
      <c r="AZ844" s="21">
        <f t="shared" si="1165"/>
        <v>10.54572077881404</v>
      </c>
      <c r="BA844" s="21">
        <f t="shared" si="1166"/>
        <v>0.68166358803564786</v>
      </c>
      <c r="BB844" s="21">
        <f t="shared" si="1167"/>
        <v>1.0154118951872564</v>
      </c>
      <c r="BC844" s="86">
        <f t="shared" si="1168"/>
        <v>0.98482202615480074</v>
      </c>
      <c r="BX844" s="61">
        <f t="shared" si="1170"/>
        <v>0.80936696071904135</v>
      </c>
      <c r="BY844" s="21">
        <f t="shared" si="1171"/>
        <v>1.6404306459689533E-2</v>
      </c>
      <c r="BZ844" s="21">
        <f t="shared" si="1172"/>
        <v>0.14997815810121617</v>
      </c>
      <c r="CA844" s="21">
        <f t="shared" si="1173"/>
        <v>7.8198697476360452E-3</v>
      </c>
      <c r="CB844" s="21">
        <f t="shared" si="1174"/>
        <v>0.11830068197633961</v>
      </c>
      <c r="CC844" s="21">
        <f t="shared" si="1175"/>
        <v>2.8765153650972654E-3</v>
      </c>
      <c r="CD844" s="21">
        <f t="shared" si="1176"/>
        <v>0.10108620347394542</v>
      </c>
      <c r="CE844" s="21">
        <f t="shared" si="1177"/>
        <v>9.7371718972895871E-2</v>
      </c>
      <c r="CF844" s="21">
        <f t="shared" si="1178"/>
        <v>7.5564800774318444E-2</v>
      </c>
      <c r="CG844" s="21">
        <f t="shared" si="1179"/>
        <v>5.7490785562632693E-2</v>
      </c>
      <c r="CH844" s="21">
        <f t="shared" si="1180"/>
        <v>6.7387843093050783E-3</v>
      </c>
      <c r="CI844" s="21">
        <f t="shared" si="1181"/>
        <v>0.23460388457269699</v>
      </c>
      <c r="CJ844" s="21">
        <f t="shared" si="1182"/>
        <v>1.6776026700348143</v>
      </c>
      <c r="CL844" s="68">
        <f t="shared" si="1183"/>
        <v>0.48245450199614015</v>
      </c>
      <c r="CM844" s="19">
        <f t="shared" si="1184"/>
        <v>9.7784217638072213E-3</v>
      </c>
      <c r="CN844" s="19">
        <f t="shared" si="1185"/>
        <v>8.9400285764986154E-2</v>
      </c>
      <c r="CO844" s="19">
        <f t="shared" si="1186"/>
        <v>4.6613360167540533E-3</v>
      </c>
      <c r="CP844" s="19">
        <f t="shared" si="1187"/>
        <v>7.0517700102304071E-2</v>
      </c>
      <c r="CQ844" s="19">
        <f t="shared" si="1188"/>
        <v>1.7146583136026905E-3</v>
      </c>
      <c r="CR844" s="19">
        <f t="shared" si="1189"/>
        <v>6.025634393622397E-2</v>
      </c>
      <c r="CS844" s="19">
        <f t="shared" si="1190"/>
        <v>5.8042181687082778E-2</v>
      </c>
      <c r="CT844" s="19">
        <f t="shared" si="1191"/>
        <v>4.5043324098161031E-2</v>
      </c>
      <c r="CU844" s="19">
        <f t="shared" si="1192"/>
        <v>3.4269607809720298E-2</v>
      </c>
      <c r="CV844" s="19">
        <f t="shared" si="1193"/>
        <v>4.0169131998134171E-3</v>
      </c>
      <c r="CW844" s="19">
        <f t="shared" si="1194"/>
        <v>0.13984472531140427</v>
      </c>
      <c r="CX844" s="19">
        <f t="shared" si="1195"/>
        <v>1</v>
      </c>
      <c r="CZ844" s="68">
        <f t="shared" si="1196"/>
        <v>2.5805000000000001E-5</v>
      </c>
      <c r="DA844" s="19">
        <f t="shared" si="1197"/>
        <v>1.8833399999999995E-5</v>
      </c>
      <c r="DB844" s="19">
        <f t="shared" si="1198"/>
        <v>3.667E-5</v>
      </c>
      <c r="DC844" s="19">
        <f t="shared" si="1199"/>
        <v>4.0044399999999992E-5</v>
      </c>
      <c r="DD844" s="19">
        <f t="shared" si="1200"/>
        <v>1.2722199999999998E-5</v>
      </c>
      <c r="DE844" s="19">
        <f t="shared" si="1201"/>
        <v>1.2722199999999998E-5</v>
      </c>
      <c r="DF844" s="19">
        <f t="shared" si="1202"/>
        <v>1.1343199999999998E-5</v>
      </c>
      <c r="DG844" s="19">
        <f t="shared" si="1203"/>
        <v>1.5848399999999999E-5</v>
      </c>
      <c r="DH844" s="19">
        <f t="shared" si="1204"/>
        <v>2.52188E-5</v>
      </c>
      <c r="DI844" s="19">
        <f t="shared" si="1205"/>
        <v>3.8817799999999993E-5</v>
      </c>
      <c r="DJ844" s="19">
        <f t="shared" si="1206"/>
        <v>0</v>
      </c>
      <c r="DK844" s="19">
        <f t="shared" si="1207"/>
        <v>2.1478599999999995E-5</v>
      </c>
      <c r="DM844" s="68">
        <f t="shared" si="1208"/>
        <v>1123.2655097821389</v>
      </c>
      <c r="DN844" s="19">
        <f t="shared" si="1209"/>
        <v>41.474207020130251</v>
      </c>
      <c r="DO844" s="19">
        <f t="shared" si="1210"/>
        <v>248.57521506948424</v>
      </c>
      <c r="DP844" s="19">
        <f t="shared" si="1211"/>
        <v>18.58858538311112</v>
      </c>
      <c r="DQ844" s="19">
        <f t="shared" si="1212"/>
        <v>398.25633556700478</v>
      </c>
      <c r="DR844" s="19">
        <f t="shared" si="1213"/>
        <v>9.5610712586639792</v>
      </c>
      <c r="DS844" s="19">
        <f t="shared" si="1214"/>
        <v>214.0780961836013</v>
      </c>
      <c r="DT844" s="19">
        <f t="shared" si="1215"/>
        <v>205.38385887607598</v>
      </c>
      <c r="DU844" s="19">
        <f t="shared" si="1216"/>
        <v>110.72040148004673</v>
      </c>
      <c r="DV844" s="19">
        <f t="shared" si="1217"/>
        <v>83.162803035608746</v>
      </c>
      <c r="DX844" s="19">
        <f t="shared" si="1218"/>
        <v>117.32617349880836</v>
      </c>
      <c r="DZ844" s="68">
        <f t="shared" si="1219"/>
        <v>2570.3922571546746</v>
      </c>
      <c r="EA844" s="21">
        <f t="shared" si="1220"/>
        <v>2.5703922571546745</v>
      </c>
      <c r="EB844" s="92">
        <f t="shared" si="1169"/>
        <v>1060</v>
      </c>
    </row>
    <row r="845" spans="1:132" x14ac:dyDescent="0.3">
      <c r="A845" s="19">
        <f>'A. Thermody. result (all suite)'!C801</f>
        <v>1058</v>
      </c>
      <c r="B845" s="19" t="s">
        <v>1450</v>
      </c>
      <c r="C845" s="24">
        <f>'A. Thermody. result (all suite)'!G801</f>
        <v>77.870001999999999</v>
      </c>
      <c r="D845" s="19">
        <f>'A. Thermody. result (all suite)'!D801</f>
        <v>5000</v>
      </c>
      <c r="E845" s="61">
        <f>'A. Thermody. result (all suite)'!I801</f>
        <v>48.690640999999999</v>
      </c>
      <c r="F845" s="21">
        <f>'A. Thermody. result (all suite)'!J801</f>
        <v>1.276778</v>
      </c>
      <c r="G845" s="21">
        <f>'A. Thermody. result (all suite)'!K801</f>
        <v>15.31179</v>
      </c>
      <c r="H845" s="21">
        <f>'A. Thermody. result (all suite)'!L801</f>
        <v>1.2428779999999999</v>
      </c>
      <c r="I845" s="21">
        <f>'A. Thermody. result (all suite)'!M801</f>
        <v>8.5220900000000004</v>
      </c>
      <c r="J845" s="21">
        <f>'A. Thermody. result (all suite)'!N801</f>
        <v>0.20547099999999999</v>
      </c>
      <c r="K845" s="21">
        <f>'A. Thermody. result (all suite)'!O801</f>
        <v>3.9796960000000001</v>
      </c>
      <c r="L845" s="21">
        <f>'A. Thermody. result (all suite)'!P801</f>
        <v>5.4179089999999999</v>
      </c>
      <c r="M845" s="21">
        <f>'A. Thermody. result (all suite)'!Q801</f>
        <v>4.7152599999999998</v>
      </c>
      <c r="N845" s="21">
        <f>'A. Thermody. result (all suite)'!R801</f>
        <v>5.4273800000000003</v>
      </c>
      <c r="O845" s="21">
        <f>'A. Thermody. result (all suite)'!S801</f>
        <v>0.963144</v>
      </c>
      <c r="P845" s="21">
        <f>'A. Thermody. result (all suite)'!T801</f>
        <v>4.2469640000000002</v>
      </c>
      <c r="Q845" s="21">
        <f t="shared" si="1138"/>
        <v>100.00000100000001</v>
      </c>
      <c r="S845" s="19">
        <f t="shared" si="1139"/>
        <v>1331</v>
      </c>
      <c r="T845" s="19">
        <f t="shared" si="1140"/>
        <v>0.5</v>
      </c>
      <c r="V845" s="61">
        <f t="shared" si="1141"/>
        <v>46.622767026039497</v>
      </c>
      <c r="W845" s="21">
        <f t="shared" si="1142"/>
        <v>1.2225536985223229</v>
      </c>
      <c r="X845" s="21">
        <f t="shared" si="1143"/>
        <v>14.661503797447262</v>
      </c>
      <c r="Y845" s="21">
        <f t="shared" si="1144"/>
        <v>1.1900934193039256</v>
      </c>
      <c r="Z845" s="21">
        <f t="shared" si="1145"/>
        <v>8.1601599092717017</v>
      </c>
      <c r="AA845" s="21">
        <f t="shared" si="1146"/>
        <v>0.19674472068682275</v>
      </c>
      <c r="AB845" s="21">
        <f t="shared" si="1147"/>
        <v>3.8106797452607224</v>
      </c>
      <c r="AC845" s="21">
        <f t="shared" si="1148"/>
        <v>5.1878123575182054</v>
      </c>
      <c r="AD845" s="21">
        <f t="shared" si="1149"/>
        <v>4.5150046072961532</v>
      </c>
      <c r="AE845" s="21">
        <f t="shared" si="1150"/>
        <v>5.196881127561789</v>
      </c>
      <c r="AF845" s="21">
        <f t="shared" si="1151"/>
        <v>0.92223962146088367</v>
      </c>
      <c r="AG845" s="21">
        <f t="shared" si="1152"/>
        <v>91.686440030369312</v>
      </c>
      <c r="AH845" s="21"/>
      <c r="AI845" s="61">
        <f t="shared" si="1153"/>
        <v>50.850231517983069</v>
      </c>
      <c r="AJ845" s="21">
        <f t="shared" si="1154"/>
        <v>1.3334073153209747</v>
      </c>
      <c r="AK845" s="21">
        <f t="shared" si="1155"/>
        <v>15.990918387267442</v>
      </c>
      <c r="AL845" s="21">
        <f t="shared" si="1156"/>
        <v>1.298003738513275</v>
      </c>
      <c r="AM845" s="21">
        <f t="shared" si="1157"/>
        <v>8.9000727987353532</v>
      </c>
      <c r="AN845" s="21">
        <f t="shared" si="1158"/>
        <v>0.21458431652669135</v>
      </c>
      <c r="AO845" s="21">
        <f t="shared" si="1159"/>
        <v>4.1562086432830316</v>
      </c>
      <c r="AP845" s="21">
        <f t="shared" si="1160"/>
        <v>5.6582111332928244</v>
      </c>
      <c r="AQ845" s="21">
        <f t="shared" si="1161"/>
        <v>4.9243973326924326</v>
      </c>
      <c r="AR845" s="21">
        <f t="shared" si="1162"/>
        <v>5.6681022033797213</v>
      </c>
      <c r="AS845" s="21">
        <f t="shared" si="1163"/>
        <v>1.005862613005162</v>
      </c>
      <c r="AT845" s="21">
        <f t="shared" si="1164"/>
        <v>99.999999999999986</v>
      </c>
      <c r="AU845" s="21"/>
      <c r="AV845" s="21">
        <f>AR845*'[1]diagram lines'!$G$39</f>
        <v>4.7051265381685843</v>
      </c>
      <c r="AW845" s="21">
        <f>AK845*'[1]diagram lines'!$G$40</f>
        <v>8.463455471268146</v>
      </c>
      <c r="AX845" s="21">
        <f>AQ845*'[1]diagram lines'!$G$38</f>
        <v>3.6531750460987102</v>
      </c>
      <c r="AY845" s="21">
        <f>AP845*'[1]diagram lines'!$G$41</f>
        <v>4.0436837696167949</v>
      </c>
      <c r="AZ845" s="21">
        <f t="shared" si="1165"/>
        <v>10.592499536072154</v>
      </c>
      <c r="BA845" s="21">
        <f t="shared" si="1166"/>
        <v>0.68242746864860115</v>
      </c>
      <c r="BB845" s="21">
        <f t="shared" si="1167"/>
        <v>1.0125807720552678</v>
      </c>
      <c r="BC845" s="86">
        <f t="shared" si="1168"/>
        <v>0.98757553727814495</v>
      </c>
      <c r="BX845" s="61">
        <f t="shared" si="1170"/>
        <v>0.81043010985352859</v>
      </c>
      <c r="BY845" s="21">
        <f t="shared" si="1171"/>
        <v>1.5983700550826239E-2</v>
      </c>
      <c r="BZ845" s="21">
        <f t="shared" si="1172"/>
        <v>0.15017448018830915</v>
      </c>
      <c r="CA845" s="21">
        <f t="shared" si="1173"/>
        <v>7.7830671926858285E-3</v>
      </c>
      <c r="CB845" s="21">
        <f t="shared" si="1174"/>
        <v>0.11860946416144748</v>
      </c>
      <c r="CC845" s="21">
        <f t="shared" si="1175"/>
        <v>2.8964054130250915E-3</v>
      </c>
      <c r="CD845" s="21">
        <f t="shared" si="1176"/>
        <v>9.87517617866005E-2</v>
      </c>
      <c r="CE845" s="21">
        <f t="shared" si="1177"/>
        <v>9.6610360199714695E-2</v>
      </c>
      <c r="CF845" s="21">
        <f t="shared" si="1178"/>
        <v>7.6064849169220836E-2</v>
      </c>
      <c r="CG845" s="21">
        <f t="shared" si="1179"/>
        <v>5.7615498938428877E-2</v>
      </c>
      <c r="CH845" s="21">
        <f t="shared" si="1180"/>
        <v>6.785380149918278E-3</v>
      </c>
      <c r="CI845" s="21">
        <f t="shared" si="1181"/>
        <v>0.235680577136515</v>
      </c>
      <c r="CJ845" s="21">
        <f t="shared" si="1182"/>
        <v>1.6773856547402206</v>
      </c>
      <c r="CL845" s="68">
        <f t="shared" si="1183"/>
        <v>0.48315073374050121</v>
      </c>
      <c r="CM845" s="19">
        <f t="shared" si="1184"/>
        <v>9.5289359996951085E-3</v>
      </c>
      <c r="CN845" s="19">
        <f t="shared" si="1185"/>
        <v>8.9528892633558926E-2</v>
      </c>
      <c r="CO845" s="19">
        <f t="shared" si="1186"/>
        <v>4.6399986614236331E-3</v>
      </c>
      <c r="CP845" s="19">
        <f t="shared" si="1187"/>
        <v>7.0710908863601027E-2</v>
      </c>
      <c r="CQ845" s="19">
        <f t="shared" si="1188"/>
        <v>1.7267379179260135E-3</v>
      </c>
      <c r="CR845" s="19">
        <f t="shared" si="1189"/>
        <v>5.887242537667603E-2</v>
      </c>
      <c r="CS845" s="19">
        <f t="shared" si="1190"/>
        <v>5.7595794936422591E-2</v>
      </c>
      <c r="CT845" s="19">
        <f t="shared" si="1191"/>
        <v>4.5347263435969419E-2</v>
      </c>
      <c r="CU845" s="19">
        <f t="shared" si="1192"/>
        <v>3.4348391364627404E-2</v>
      </c>
      <c r="CV845" s="19">
        <f t="shared" si="1193"/>
        <v>4.0452117440870454E-3</v>
      </c>
      <c r="CW845" s="19">
        <f t="shared" si="1194"/>
        <v>0.14050470532551157</v>
      </c>
      <c r="CX845" s="19">
        <f t="shared" si="1195"/>
        <v>1</v>
      </c>
      <c r="CZ845" s="68">
        <f t="shared" si="1196"/>
        <v>2.5805000000000001E-5</v>
      </c>
      <c r="DA845" s="19">
        <f t="shared" si="1197"/>
        <v>1.8818919999999998E-5</v>
      </c>
      <c r="DB845" s="19">
        <f t="shared" si="1198"/>
        <v>3.667E-5</v>
      </c>
      <c r="DC845" s="19">
        <f t="shared" si="1199"/>
        <v>4.0026219999999994E-5</v>
      </c>
      <c r="DD845" s="19">
        <f t="shared" si="1200"/>
        <v>1.2716359999999998E-5</v>
      </c>
      <c r="DE845" s="19">
        <f t="shared" si="1201"/>
        <v>1.2716359999999998E-5</v>
      </c>
      <c r="DF845" s="19">
        <f t="shared" si="1202"/>
        <v>1.1336659999999998E-5</v>
      </c>
      <c r="DG845" s="19">
        <f t="shared" si="1203"/>
        <v>1.5840919999999997E-5</v>
      </c>
      <c r="DH845" s="19">
        <f t="shared" si="1204"/>
        <v>2.5203439999999999E-5</v>
      </c>
      <c r="DI845" s="19">
        <f t="shared" si="1205"/>
        <v>3.879363999999999E-5</v>
      </c>
      <c r="DJ845" s="19">
        <f t="shared" si="1206"/>
        <v>0</v>
      </c>
      <c r="DK845" s="19">
        <f t="shared" si="1207"/>
        <v>2.1459679999999996E-5</v>
      </c>
      <c r="DM845" s="68">
        <f t="shared" si="1208"/>
        <v>1124.8864980867781</v>
      </c>
      <c r="DN845" s="19">
        <f t="shared" si="1209"/>
        <v>40.447135524017597</v>
      </c>
      <c r="DO845" s="19">
        <f t="shared" si="1210"/>
        <v>248.93280318837381</v>
      </c>
      <c r="DP845" s="19">
        <f t="shared" si="1211"/>
        <v>18.511900105549312</v>
      </c>
      <c r="DQ845" s="19">
        <f t="shared" si="1212"/>
        <v>399.53090364300272</v>
      </c>
      <c r="DR845" s="19">
        <f t="shared" si="1213"/>
        <v>9.6328499584528444</v>
      </c>
      <c r="DS845" s="19">
        <f t="shared" si="1214"/>
        <v>209.28198805292249</v>
      </c>
      <c r="DT845" s="19">
        <f t="shared" si="1215"/>
        <v>203.90054239492272</v>
      </c>
      <c r="DU845" s="19">
        <f t="shared" si="1216"/>
        <v>111.53544359007121</v>
      </c>
      <c r="DV845" s="19">
        <f t="shared" si="1217"/>
        <v>83.405900208072822</v>
      </c>
      <c r="DX845" s="19">
        <f t="shared" si="1218"/>
        <v>117.98380916983473</v>
      </c>
      <c r="DZ845" s="68">
        <f t="shared" si="1219"/>
        <v>2568.0497739219986</v>
      </c>
      <c r="EA845" s="21">
        <f t="shared" si="1220"/>
        <v>2.5680497739219987</v>
      </c>
      <c r="EB845" s="92">
        <f t="shared" si="1169"/>
        <v>1058</v>
      </c>
    </row>
    <row r="846" spans="1:132" x14ac:dyDescent="0.3">
      <c r="A846" s="19">
        <f>'A. Thermody. result (all suite)'!C802</f>
        <v>1056</v>
      </c>
      <c r="B846" s="19" t="s">
        <v>1450</v>
      </c>
      <c r="C846" s="24">
        <f>'A. Thermody. result (all suite)'!G802</f>
        <v>77.348973999999998</v>
      </c>
      <c r="D846" s="19">
        <f>'A. Thermody. result (all suite)'!D802</f>
        <v>5000</v>
      </c>
      <c r="E846" s="61">
        <f>'A. Thermody. result (all suite)'!I802</f>
        <v>48.753231999999997</v>
      </c>
      <c r="F846" s="21">
        <f>'A. Thermody. result (all suite)'!J802</f>
        <v>1.2439579999999999</v>
      </c>
      <c r="G846" s="21">
        <f>'A. Thermody. result (all suite)'!K802</f>
        <v>15.331531</v>
      </c>
      <c r="H846" s="21">
        <f>'A. Thermody. result (all suite)'!L802</f>
        <v>1.237085</v>
      </c>
      <c r="I846" s="21">
        <f>'A. Thermody. result (all suite)'!M802</f>
        <v>8.543158</v>
      </c>
      <c r="J846" s="21">
        <f>'A. Thermody. result (all suite)'!N802</f>
        <v>0.20685500000000001</v>
      </c>
      <c r="K846" s="21">
        <f>'A. Thermody. result (all suite)'!O802</f>
        <v>3.8877169999999999</v>
      </c>
      <c r="L846" s="21">
        <f>'A. Thermody. result (all suite)'!P802</f>
        <v>5.3761960000000002</v>
      </c>
      <c r="M846" s="21">
        <f>'A. Thermody. result (all suite)'!Q802</f>
        <v>4.7456610000000001</v>
      </c>
      <c r="N846" s="21">
        <f>'A. Thermody. result (all suite)'!R802</f>
        <v>5.4389589999999997</v>
      </c>
      <c r="O846" s="21">
        <f>'A. Thermody. result (all suite)'!S802</f>
        <v>0.96963100000000002</v>
      </c>
      <c r="P846" s="21">
        <f>'A. Thermody. result (all suite)'!T802</f>
        <v>4.2660179999999999</v>
      </c>
      <c r="Q846" s="21">
        <f t="shared" si="1138"/>
        <v>100.00000100000001</v>
      </c>
      <c r="S846" s="19">
        <f t="shared" si="1139"/>
        <v>1329</v>
      </c>
      <c r="T846" s="19">
        <f t="shared" si="1140"/>
        <v>0.5</v>
      </c>
      <c r="V846" s="61">
        <f t="shared" si="1141"/>
        <v>46.673410368096455</v>
      </c>
      <c r="W846" s="21">
        <f t="shared" si="1142"/>
        <v>1.1908905283382345</v>
      </c>
      <c r="X846" s="21">
        <f t="shared" si="1143"/>
        <v>14.677485134404879</v>
      </c>
      <c r="Y846" s="21">
        <f t="shared" si="1144"/>
        <v>1.1843107317524426</v>
      </c>
      <c r="Z846" s="21">
        <f t="shared" si="1145"/>
        <v>8.1787053455960859</v>
      </c>
      <c r="AA846" s="21">
        <f t="shared" si="1146"/>
        <v>0.19803052855434472</v>
      </c>
      <c r="AB846" s="21">
        <f t="shared" si="1147"/>
        <v>3.721866294649447</v>
      </c>
      <c r="AC846" s="21">
        <f t="shared" si="1148"/>
        <v>5.1468465132182155</v>
      </c>
      <c r="AD846" s="21">
        <f t="shared" si="1149"/>
        <v>4.5432102495455275</v>
      </c>
      <c r="AE846" s="21">
        <f t="shared" si="1150"/>
        <v>5.2069320323676491</v>
      </c>
      <c r="AF846" s="21">
        <f t="shared" si="1151"/>
        <v>0.92826636742006641</v>
      </c>
      <c r="AG846" s="21">
        <f t="shared" si="1152"/>
        <v>91.64995409394335</v>
      </c>
      <c r="AH846" s="21"/>
      <c r="AI846" s="61">
        <f t="shared" si="1153"/>
        <v>50.925732401627954</v>
      </c>
      <c r="AJ846" s="21">
        <f t="shared" si="1154"/>
        <v>1.2993902071326122</v>
      </c>
      <c r="AK846" s="21">
        <f t="shared" si="1155"/>
        <v>16.014721752462759</v>
      </c>
      <c r="AL846" s="21">
        <f t="shared" si="1156"/>
        <v>1.292210938303904</v>
      </c>
      <c r="AM846" s="21">
        <f t="shared" si="1157"/>
        <v>8.9238510007465148</v>
      </c>
      <c r="AN846" s="21">
        <f t="shared" si="1158"/>
        <v>0.21607269803033266</v>
      </c>
      <c r="AO846" s="21">
        <f t="shared" si="1159"/>
        <v>4.0609581657121696</v>
      </c>
      <c r="AP846" s="21">
        <f t="shared" si="1160"/>
        <v>5.6157655113963036</v>
      </c>
      <c r="AQ846" s="21">
        <f t="shared" si="1161"/>
        <v>4.9571331425748788</v>
      </c>
      <c r="AR846" s="21">
        <f t="shared" si="1162"/>
        <v>5.6813253032624784</v>
      </c>
      <c r="AS846" s="21">
        <f t="shared" si="1163"/>
        <v>1.0128388787500882</v>
      </c>
      <c r="AT846" s="21">
        <f t="shared" si="1164"/>
        <v>99.999999999999986</v>
      </c>
      <c r="AU846" s="21"/>
      <c r="AV846" s="21">
        <f>AR846*'[1]diagram lines'!$G$39</f>
        <v>4.7161031147973747</v>
      </c>
      <c r="AW846" s="21">
        <f>AK846*'[1]diagram lines'!$G$40</f>
        <v>8.4760537921724222</v>
      </c>
      <c r="AX846" s="21">
        <f>AQ846*'[1]diagram lines'!$G$38</f>
        <v>3.6774601790189245</v>
      </c>
      <c r="AY846" s="21">
        <f>AP846*'[1]diagram lines'!$G$41</f>
        <v>4.0133496819853978</v>
      </c>
      <c r="AZ846" s="21">
        <f t="shared" si="1165"/>
        <v>10.638458445837358</v>
      </c>
      <c r="BA846" s="21">
        <f t="shared" si="1166"/>
        <v>0.68317185819744386</v>
      </c>
      <c r="BB846" s="21">
        <f t="shared" si="1167"/>
        <v>1.009827828237966</v>
      </c>
      <c r="BC846" s="86">
        <f t="shared" si="1168"/>
        <v>0.9902678179753529</v>
      </c>
      <c r="BX846" s="61">
        <f t="shared" si="1170"/>
        <v>0.81147190412782955</v>
      </c>
      <c r="BY846" s="21">
        <f t="shared" si="1171"/>
        <v>1.5572834251377066E-2</v>
      </c>
      <c r="BZ846" s="21">
        <f t="shared" si="1172"/>
        <v>0.15036809533150255</v>
      </c>
      <c r="CA846" s="21">
        <f t="shared" si="1173"/>
        <v>7.7467906568977393E-3</v>
      </c>
      <c r="CB846" s="21">
        <f t="shared" si="1174"/>
        <v>0.11890268615170495</v>
      </c>
      <c r="CC846" s="21">
        <f t="shared" si="1175"/>
        <v>2.9159148576261631E-3</v>
      </c>
      <c r="CD846" s="21">
        <f t="shared" si="1176"/>
        <v>9.6469404466501249E-2</v>
      </c>
      <c r="CE846" s="21">
        <f t="shared" si="1177"/>
        <v>9.5866547788873047E-2</v>
      </c>
      <c r="CF846" s="21">
        <f t="shared" si="1178"/>
        <v>7.6555266978544922E-2</v>
      </c>
      <c r="CG846" s="21">
        <f t="shared" si="1179"/>
        <v>5.7738418259023351E-2</v>
      </c>
      <c r="CH846" s="21">
        <f t="shared" si="1180"/>
        <v>6.8310812714873475E-3</v>
      </c>
      <c r="CI846" s="21">
        <f t="shared" si="1181"/>
        <v>0.2367379578246393</v>
      </c>
      <c r="CJ846" s="21">
        <f t="shared" si="1182"/>
        <v>1.6771769019660072</v>
      </c>
      <c r="CL846" s="68">
        <f t="shared" si="1183"/>
        <v>0.48383202939213643</v>
      </c>
      <c r="CM846" s="19">
        <f t="shared" si="1184"/>
        <v>9.2851471023255808E-3</v>
      </c>
      <c r="CN846" s="19">
        <f t="shared" si="1185"/>
        <v>8.9655477102766709E-2</v>
      </c>
      <c r="CO846" s="19">
        <f t="shared" si="1186"/>
        <v>4.6189466643720509E-3</v>
      </c>
      <c r="CP846" s="19">
        <f t="shared" si="1187"/>
        <v>7.0894540708452261E-2</v>
      </c>
      <c r="CQ846" s="19">
        <f t="shared" si="1188"/>
        <v>1.738585151159721E-3</v>
      </c>
      <c r="CR846" s="19">
        <f t="shared" si="1189"/>
        <v>5.7518920248316466E-2</v>
      </c>
      <c r="CS846" s="19">
        <f t="shared" si="1190"/>
        <v>5.7159472967041887E-2</v>
      </c>
      <c r="CT846" s="19">
        <f t="shared" si="1191"/>
        <v>4.5645314390393703E-2</v>
      </c>
      <c r="CU846" s="19">
        <f t="shared" si="1192"/>
        <v>3.4425956016530916E-2</v>
      </c>
      <c r="CV846" s="19">
        <f t="shared" si="1193"/>
        <v>4.0729640764071281E-3</v>
      </c>
      <c r="CW846" s="19">
        <f t="shared" si="1194"/>
        <v>0.14115264618009715</v>
      </c>
      <c r="CX846" s="19">
        <f t="shared" si="1195"/>
        <v>1</v>
      </c>
      <c r="CZ846" s="68">
        <f t="shared" si="1196"/>
        <v>2.5805000000000001E-5</v>
      </c>
      <c r="DA846" s="19">
        <f t="shared" si="1197"/>
        <v>1.8804439999999995E-5</v>
      </c>
      <c r="DB846" s="19">
        <f t="shared" si="1198"/>
        <v>3.667E-5</v>
      </c>
      <c r="DC846" s="19">
        <f t="shared" si="1199"/>
        <v>4.000803999999999E-5</v>
      </c>
      <c r="DD846" s="19">
        <f t="shared" si="1200"/>
        <v>1.2710519999999998E-5</v>
      </c>
      <c r="DE846" s="19">
        <f t="shared" si="1201"/>
        <v>1.2710519999999998E-5</v>
      </c>
      <c r="DF846" s="19">
        <f t="shared" si="1202"/>
        <v>1.1330119999999998E-5</v>
      </c>
      <c r="DG846" s="19">
        <f t="shared" si="1203"/>
        <v>1.5833439999999999E-5</v>
      </c>
      <c r="DH846" s="19">
        <f t="shared" si="1204"/>
        <v>2.5188079999999999E-5</v>
      </c>
      <c r="DI846" s="19">
        <f t="shared" si="1205"/>
        <v>3.8769479999999994E-5</v>
      </c>
      <c r="DJ846" s="19">
        <f t="shared" si="1206"/>
        <v>0</v>
      </c>
      <c r="DK846" s="19">
        <f t="shared" si="1207"/>
        <v>2.1440759999999997E-5</v>
      </c>
      <c r="DM846" s="68">
        <f t="shared" si="1208"/>
        <v>1126.4727117178668</v>
      </c>
      <c r="DN846" s="19">
        <f t="shared" si="1209"/>
        <v>39.442682182174401</v>
      </c>
      <c r="DO846" s="19">
        <f t="shared" si="1210"/>
        <v>249.28476807739548</v>
      </c>
      <c r="DP846" s="19">
        <f t="shared" si="1211"/>
        <v>18.43628412772965</v>
      </c>
      <c r="DQ846" s="19">
        <f t="shared" si="1212"/>
        <v>400.75250657740952</v>
      </c>
      <c r="DR846" s="19">
        <f t="shared" si="1213"/>
        <v>9.7033977070387856</v>
      </c>
      <c r="DS846" s="19">
        <f t="shared" si="1214"/>
        <v>204.58852033404361</v>
      </c>
      <c r="DT846" s="19">
        <f t="shared" si="1215"/>
        <v>202.45147257902951</v>
      </c>
      <c r="DU846" s="19">
        <f t="shared" si="1216"/>
        <v>112.33698793478922</v>
      </c>
      <c r="DV846" s="19">
        <f t="shared" si="1217"/>
        <v>83.646338737512409</v>
      </c>
      <c r="DX846" s="19">
        <f t="shared" si="1218"/>
        <v>118.63248710238587</v>
      </c>
      <c r="DZ846" s="68">
        <f t="shared" si="1219"/>
        <v>2565.7481570773753</v>
      </c>
      <c r="EA846" s="21">
        <f t="shared" si="1220"/>
        <v>2.5657481570773752</v>
      </c>
      <c r="EB846" s="92">
        <f t="shared" si="1169"/>
        <v>1056</v>
      </c>
    </row>
    <row r="847" spans="1:132" x14ac:dyDescent="0.3">
      <c r="A847" s="19">
        <f>'A. Thermody. result (all suite)'!C803</f>
        <v>1054</v>
      </c>
      <c r="B847" s="19" t="s">
        <v>1450</v>
      </c>
      <c r="C847" s="24">
        <f>'A. Thermody. result (all suite)'!G803</f>
        <v>76.844472999999994</v>
      </c>
      <c r="D847" s="19">
        <f>'A. Thermody. result (all suite)'!D803</f>
        <v>5000</v>
      </c>
      <c r="E847" s="61">
        <f>'A. Thermody. result (all suite)'!I803</f>
        <v>48.814562000000002</v>
      </c>
      <c r="F847" s="21">
        <f>'A. Thermody. result (all suite)'!J803</f>
        <v>1.2118949999999999</v>
      </c>
      <c r="G847" s="21">
        <f>'A. Thermody. result (all suite)'!K803</f>
        <v>15.351018</v>
      </c>
      <c r="H847" s="21">
        <f>'A. Thermody. result (all suite)'!L803</f>
        <v>1.231371</v>
      </c>
      <c r="I847" s="21">
        <f>'A. Thermody. result (all suite)'!M803</f>
        <v>8.5631170000000001</v>
      </c>
      <c r="J847" s="21">
        <f>'A. Thermody. result (all suite)'!N803</f>
        <v>0.20821300000000001</v>
      </c>
      <c r="K847" s="21">
        <f>'A. Thermody. result (all suite)'!O803</f>
        <v>3.7977789999999998</v>
      </c>
      <c r="L847" s="21">
        <f>'A. Thermody. result (all suite)'!P803</f>
        <v>5.3354330000000001</v>
      </c>
      <c r="M847" s="21">
        <f>'A. Thermody. result (all suite)'!Q803</f>
        <v>4.7754849999999998</v>
      </c>
      <c r="N847" s="21">
        <f>'A. Thermody. result (all suite)'!R803</f>
        <v>5.4503909999999998</v>
      </c>
      <c r="O847" s="21">
        <f>'A. Thermody. result (all suite)'!S803</f>
        <v>0.975997</v>
      </c>
      <c r="P847" s="21">
        <f>'A. Thermody. result (all suite)'!T803</f>
        <v>4.2847400000000002</v>
      </c>
      <c r="Q847" s="21">
        <f t="shared" si="1138"/>
        <v>100.00000100000001</v>
      </c>
      <c r="S847" s="19">
        <f t="shared" si="1139"/>
        <v>1327</v>
      </c>
      <c r="T847" s="19">
        <f t="shared" si="1140"/>
        <v>0.5</v>
      </c>
      <c r="V847" s="61">
        <f t="shared" si="1141"/>
        <v>46.722984957076967</v>
      </c>
      <c r="W847" s="21">
        <f t="shared" si="1142"/>
        <v>1.1599684506962655</v>
      </c>
      <c r="X847" s="21">
        <f t="shared" si="1143"/>
        <v>14.693266797924313</v>
      </c>
      <c r="Y847" s="21">
        <f t="shared" si="1144"/>
        <v>1.1786099547422104</v>
      </c>
      <c r="Z847" s="21">
        <f t="shared" si="1145"/>
        <v>8.1962097043232731</v>
      </c>
      <c r="AA847" s="21">
        <f t="shared" si="1146"/>
        <v>0.19929161439301388</v>
      </c>
      <c r="AB847" s="21">
        <f t="shared" si="1147"/>
        <v>3.6350540457026495</v>
      </c>
      <c r="AC847" s="21">
        <f t="shared" si="1148"/>
        <v>5.106823570361894</v>
      </c>
      <c r="AD847" s="21">
        <f t="shared" si="1149"/>
        <v>4.5708678860571714</v>
      </c>
      <c r="AE847" s="21">
        <f t="shared" si="1150"/>
        <v>5.2168559190019508</v>
      </c>
      <c r="AF847" s="21">
        <f t="shared" si="1151"/>
        <v>0.93417806656038926</v>
      </c>
      <c r="AG847" s="21">
        <f t="shared" si="1152"/>
        <v>91.614110966840101</v>
      </c>
      <c r="AH847" s="21"/>
      <c r="AI847" s="61">
        <f t="shared" si="1153"/>
        <v>50.999768991906109</v>
      </c>
      <c r="AJ847" s="21">
        <f t="shared" si="1154"/>
        <v>1.266146053762524</v>
      </c>
      <c r="AK847" s="21">
        <f t="shared" si="1155"/>
        <v>16.038213592710154</v>
      </c>
      <c r="AL847" s="21">
        <f t="shared" si="1156"/>
        <v>1.2864939061285117</v>
      </c>
      <c r="AM847" s="21">
        <f t="shared" si="1157"/>
        <v>8.9464489889444074</v>
      </c>
      <c r="AN847" s="21">
        <f t="shared" si="1158"/>
        <v>0.21753375357770799</v>
      </c>
      <c r="AO847" s="21">
        <f t="shared" si="1159"/>
        <v>3.9677883759832193</v>
      </c>
      <c r="AP847" s="21">
        <f t="shared" si="1160"/>
        <v>5.5742761856962391</v>
      </c>
      <c r="AQ847" s="21">
        <f t="shared" si="1161"/>
        <v>4.9892618482229283</v>
      </c>
      <c r="AR847" s="21">
        <f t="shared" si="1162"/>
        <v>5.6943803350230633</v>
      </c>
      <c r="AS847" s="21">
        <f t="shared" si="1163"/>
        <v>1.0196879680451374</v>
      </c>
      <c r="AT847" s="21">
        <f t="shared" si="1164"/>
        <v>100</v>
      </c>
      <c r="AU847" s="21"/>
      <c r="AV847" s="21">
        <f>AR847*'[1]diagram lines'!$G$39</f>
        <v>4.7269401770431356</v>
      </c>
      <c r="AW847" s="21">
        <f>AK847*'[1]diagram lines'!$G$40</f>
        <v>8.4884872333955546</v>
      </c>
      <c r="AX847" s="21">
        <f>AQ847*'[1]diagram lines'!$G$38</f>
        <v>3.7012949303209139</v>
      </c>
      <c r="AY847" s="21">
        <f>AP847*'[1]diagram lines'!$G$41</f>
        <v>3.9836990187292067</v>
      </c>
      <c r="AZ847" s="21">
        <f t="shared" si="1165"/>
        <v>10.683642183245992</v>
      </c>
      <c r="BA847" s="21">
        <f t="shared" si="1166"/>
        <v>0.68389721917315438</v>
      </c>
      <c r="BB847" s="21">
        <f t="shared" si="1167"/>
        <v>1.0071488425825783</v>
      </c>
      <c r="BC847" s="86">
        <f t="shared" si="1168"/>
        <v>0.99290190061257788</v>
      </c>
      <c r="BX847" s="61">
        <f t="shared" si="1170"/>
        <v>0.81249270972037291</v>
      </c>
      <c r="BY847" s="21">
        <f t="shared" si="1171"/>
        <v>1.5171444667000501E-2</v>
      </c>
      <c r="BZ847" s="21">
        <f t="shared" si="1172"/>
        <v>0.15055921930168695</v>
      </c>
      <c r="CA847" s="21">
        <f t="shared" si="1173"/>
        <v>7.7110088296073647E-3</v>
      </c>
      <c r="CB847" s="21">
        <f t="shared" si="1174"/>
        <v>0.11918047320807239</v>
      </c>
      <c r="CC847" s="21">
        <f t="shared" si="1175"/>
        <v>2.9350577953199892E-3</v>
      </c>
      <c r="CD847" s="21">
        <f t="shared" si="1176"/>
        <v>9.4237692307692314E-2</v>
      </c>
      <c r="CE847" s="21">
        <f t="shared" si="1177"/>
        <v>9.5139675463623397E-2</v>
      </c>
      <c r="CF847" s="21">
        <f t="shared" si="1178"/>
        <v>7.7036376834973372E-2</v>
      </c>
      <c r="CG847" s="21">
        <f t="shared" si="1179"/>
        <v>5.7859777070063692E-2</v>
      </c>
      <c r="CH847" s="21">
        <f t="shared" si="1180"/>
        <v>6.8759299442033486E-3</v>
      </c>
      <c r="CI847" s="21">
        <f t="shared" si="1181"/>
        <v>0.2377769145394007</v>
      </c>
      <c r="CJ847" s="21">
        <f t="shared" si="1182"/>
        <v>1.6769762796820169</v>
      </c>
      <c r="CL847" s="68">
        <f t="shared" si="1183"/>
        <v>0.48449862980437342</v>
      </c>
      <c r="CM847" s="19">
        <f t="shared" si="1184"/>
        <v>9.046904748036903E-3</v>
      </c>
      <c r="CN847" s="19">
        <f t="shared" si="1185"/>
        <v>8.9780172281408485E-2</v>
      </c>
      <c r="CO847" s="19">
        <f t="shared" si="1186"/>
        <v>4.5981621344515994E-3</v>
      </c>
      <c r="CP847" s="19">
        <f t="shared" si="1187"/>
        <v>7.1068669635965878E-2</v>
      </c>
      <c r="CQ847" s="19">
        <f t="shared" si="1188"/>
        <v>1.7502082950609926E-3</v>
      </c>
      <c r="CR847" s="19">
        <f t="shared" si="1189"/>
        <v>5.6195006124690909E-2</v>
      </c>
      <c r="CS847" s="19">
        <f t="shared" si="1190"/>
        <v>5.6732868923860681E-2</v>
      </c>
      <c r="CT847" s="19">
        <f t="shared" si="1191"/>
        <v>4.5937666363164521E-2</v>
      </c>
      <c r="CU847" s="19">
        <f t="shared" si="1192"/>
        <v>3.4502442146071906E-2</v>
      </c>
      <c r="CV847" s="19">
        <f t="shared" si="1193"/>
        <v>4.1001951115892596E-3</v>
      </c>
      <c r="CW847" s="19">
        <f t="shared" si="1194"/>
        <v>0.14178907443132543</v>
      </c>
      <c r="CX847" s="19">
        <f t="shared" si="1195"/>
        <v>1</v>
      </c>
      <c r="CZ847" s="68">
        <f t="shared" si="1196"/>
        <v>2.5805000000000001E-5</v>
      </c>
      <c r="DA847" s="19">
        <f t="shared" si="1197"/>
        <v>1.8789959999999999E-5</v>
      </c>
      <c r="DB847" s="19">
        <f t="shared" si="1198"/>
        <v>3.667E-5</v>
      </c>
      <c r="DC847" s="19">
        <f t="shared" si="1199"/>
        <v>3.9989859999999992E-5</v>
      </c>
      <c r="DD847" s="19">
        <f t="shared" si="1200"/>
        <v>1.2704679999999997E-5</v>
      </c>
      <c r="DE847" s="19">
        <f t="shared" si="1201"/>
        <v>1.2704679999999997E-5</v>
      </c>
      <c r="DF847" s="19">
        <f t="shared" si="1202"/>
        <v>1.1323579999999998E-5</v>
      </c>
      <c r="DG847" s="19">
        <f t="shared" si="1203"/>
        <v>1.5825959999999998E-5</v>
      </c>
      <c r="DH847" s="19">
        <f t="shared" si="1204"/>
        <v>2.5172719999999998E-5</v>
      </c>
      <c r="DI847" s="19">
        <f t="shared" si="1205"/>
        <v>3.8745319999999991E-5</v>
      </c>
      <c r="DJ847" s="19">
        <f t="shared" si="1206"/>
        <v>0</v>
      </c>
      <c r="DK847" s="19">
        <f t="shared" si="1207"/>
        <v>2.1421839999999995E-5</v>
      </c>
      <c r="DM847" s="68">
        <f t="shared" si="1208"/>
        <v>1128.02471143758</v>
      </c>
      <c r="DN847" s="19">
        <f t="shared" si="1209"/>
        <v>38.460260227972164</v>
      </c>
      <c r="DO847" s="19">
        <f t="shared" si="1210"/>
        <v>249.63147984217099</v>
      </c>
      <c r="DP847" s="19">
        <f t="shared" si="1211"/>
        <v>18.361667463966519</v>
      </c>
      <c r="DQ847" s="19">
        <f t="shared" si="1212"/>
        <v>401.92148982454881</v>
      </c>
      <c r="DR847" s="19">
        <f t="shared" si="1213"/>
        <v>9.7727590503363206</v>
      </c>
      <c r="DS847" s="19">
        <f t="shared" si="1214"/>
        <v>199.9949438980467</v>
      </c>
      <c r="DT847" s="19">
        <f t="shared" si="1215"/>
        <v>201.03546889099349</v>
      </c>
      <c r="DU847" s="19">
        <f t="shared" si="1216"/>
        <v>113.12547622396661</v>
      </c>
      <c r="DV847" s="19">
        <f t="shared" si="1217"/>
        <v>83.884454952494238</v>
      </c>
      <c r="DX847" s="19">
        <f t="shared" si="1218"/>
        <v>119.27262649952036</v>
      </c>
      <c r="DZ847" s="68">
        <f t="shared" si="1219"/>
        <v>2563.485338311596</v>
      </c>
      <c r="EA847" s="21">
        <f t="shared" si="1220"/>
        <v>2.5634853383115961</v>
      </c>
      <c r="EB847" s="92">
        <f t="shared" si="1169"/>
        <v>1054</v>
      </c>
    </row>
    <row r="848" spans="1:132" x14ac:dyDescent="0.3">
      <c r="A848" s="19">
        <f>'A. Thermody. result (all suite)'!C804</f>
        <v>1052</v>
      </c>
      <c r="B848" s="19" t="s">
        <v>1450</v>
      </c>
      <c r="C848" s="24">
        <f>'A. Thermody. result (all suite)'!G804</f>
        <v>76.355690999999993</v>
      </c>
      <c r="D848" s="19">
        <f>'A. Thermody. result (all suite)'!D804</f>
        <v>5000</v>
      </c>
      <c r="E848" s="61">
        <f>'A. Thermody. result (all suite)'!I804</f>
        <v>48.874653000000002</v>
      </c>
      <c r="F848" s="21">
        <f>'A. Thermody. result (all suite)'!J804</f>
        <v>1.1805699999999999</v>
      </c>
      <c r="G848" s="21">
        <f>'A. Thermody. result (all suite)'!K804</f>
        <v>15.370276</v>
      </c>
      <c r="H848" s="21">
        <f>'A. Thermody. result (all suite)'!L804</f>
        <v>1.2257309999999999</v>
      </c>
      <c r="I848" s="21">
        <f>'A. Thermody. result (all suite)'!M804</f>
        <v>8.5819759999999992</v>
      </c>
      <c r="J848" s="21">
        <f>'A. Thermody. result (all suite)'!N804</f>
        <v>0.20954600000000001</v>
      </c>
      <c r="K848" s="21">
        <f>'A. Thermody. result (all suite)'!O804</f>
        <v>3.7098239999999998</v>
      </c>
      <c r="L848" s="21">
        <f>'A. Thermody. result (all suite)'!P804</f>
        <v>5.2955870000000003</v>
      </c>
      <c r="M848" s="21">
        <f>'A. Thermody. result (all suite)'!Q804</f>
        <v>4.8047490000000002</v>
      </c>
      <c r="N848" s="21">
        <f>'A. Thermody. result (all suite)'!R804</f>
        <v>5.4616949999999997</v>
      </c>
      <c r="O848" s="21">
        <f>'A. Thermody. result (all suite)'!S804</f>
        <v>0.98224500000000003</v>
      </c>
      <c r="P848" s="21">
        <f>'A. Thermody. result (all suite)'!T804</f>
        <v>4.3031470000000001</v>
      </c>
      <c r="Q848" s="21">
        <f t="shared" si="1138"/>
        <v>99.999999000000003</v>
      </c>
      <c r="S848" s="19">
        <f t="shared" si="1139"/>
        <v>1325</v>
      </c>
      <c r="T848" s="19">
        <f t="shared" si="1140"/>
        <v>0.5</v>
      </c>
      <c r="V848" s="61">
        <f t="shared" si="1141"/>
        <v>46.771504814638611</v>
      </c>
      <c r="W848" s="21">
        <f t="shared" si="1142"/>
        <v>1.1297683369540832</v>
      </c>
      <c r="X848" s="21">
        <f t="shared" si="1143"/>
        <v>14.708870422800226</v>
      </c>
      <c r="Y848" s="21">
        <f t="shared" si="1144"/>
        <v>1.1729859927179798</v>
      </c>
      <c r="Z848" s="21">
        <f t="shared" si="1145"/>
        <v>8.2126809535223284</v>
      </c>
      <c r="AA848" s="21">
        <f t="shared" si="1146"/>
        <v>0.2005289274972093</v>
      </c>
      <c r="AB848" s="21">
        <f t="shared" si="1147"/>
        <v>3.5501848182423279</v>
      </c>
      <c r="AC848" s="21">
        <f t="shared" si="1148"/>
        <v>5.0677101045983415</v>
      </c>
      <c r="AD848" s="21">
        <f t="shared" si="1149"/>
        <v>4.597993585481416</v>
      </c>
      <c r="AE848" s="21">
        <f t="shared" si="1150"/>
        <v>5.226670233108103</v>
      </c>
      <c r="AF848" s="21">
        <f t="shared" si="1151"/>
        <v>0.93997755332717559</v>
      </c>
      <c r="AG848" s="21">
        <f t="shared" si="1152"/>
        <v>91.578875742887817</v>
      </c>
      <c r="AH848" s="21"/>
      <c r="AI848" s="61">
        <f t="shared" si="1153"/>
        <v>51.072372788187423</v>
      </c>
      <c r="AJ848" s="21">
        <f t="shared" si="1154"/>
        <v>1.2336560454465102</v>
      </c>
      <c r="AK848" s="21">
        <f t="shared" si="1155"/>
        <v>16.061422793719483</v>
      </c>
      <c r="AL848" s="21">
        <f t="shared" si="1156"/>
        <v>1.2808477754315257</v>
      </c>
      <c r="AM848" s="21">
        <f t="shared" si="1157"/>
        <v>8.9678770206568519</v>
      </c>
      <c r="AN848" s="21">
        <f t="shared" si="1158"/>
        <v>0.2189685403653612</v>
      </c>
      <c r="AO848" s="21">
        <f t="shared" si="1159"/>
        <v>3.8766416266232024</v>
      </c>
      <c r="AP848" s="21">
        <f t="shared" si="1160"/>
        <v>5.5337107640698564</v>
      </c>
      <c r="AQ848" s="21">
        <f t="shared" si="1161"/>
        <v>5.0208015202004752</v>
      </c>
      <c r="AR848" s="21">
        <f t="shared" si="1162"/>
        <v>5.7072880516487627</v>
      </c>
      <c r="AS848" s="21">
        <f t="shared" si="1163"/>
        <v>1.0264130736505312</v>
      </c>
      <c r="AT848" s="21">
        <f t="shared" si="1164"/>
        <v>99.999999999999986</v>
      </c>
      <c r="AU848" s="21"/>
      <c r="AV848" s="21">
        <f>AR848*'[1]diagram lines'!$G$39</f>
        <v>4.737654952088393</v>
      </c>
      <c r="AW848" s="21">
        <f>AK848*'[1]diagram lines'!$G$40</f>
        <v>8.500771083172598</v>
      </c>
      <c r="AX848" s="21">
        <f>AQ848*'[1]diagram lines'!$G$38</f>
        <v>3.7246927056924468</v>
      </c>
      <c r="AY848" s="21">
        <f>AP848*'[1]diagram lines'!$G$41</f>
        <v>3.9547086305704662</v>
      </c>
      <c r="AZ848" s="21">
        <f t="shared" si="1165"/>
        <v>10.728089571849239</v>
      </c>
      <c r="BA848" s="21">
        <f t="shared" si="1166"/>
        <v>0.6846043768962653</v>
      </c>
      <c r="BB848" s="21">
        <f t="shared" si="1167"/>
        <v>1.0045405160536545</v>
      </c>
      <c r="BC848" s="86">
        <f t="shared" si="1168"/>
        <v>0.99548000704691142</v>
      </c>
      <c r="BX848" s="61">
        <f t="shared" si="1170"/>
        <v>0.81349289280958725</v>
      </c>
      <c r="BY848" s="21">
        <f t="shared" si="1171"/>
        <v>1.4779293940911367E-2</v>
      </c>
      <c r="BZ848" s="21">
        <f t="shared" si="1172"/>
        <v>0.1507480972930561</v>
      </c>
      <c r="CA848" s="21">
        <f t="shared" si="1173"/>
        <v>7.6756904001502903E-3</v>
      </c>
      <c r="CB848" s="21">
        <f t="shared" si="1174"/>
        <v>0.11944295059151008</v>
      </c>
      <c r="CC848" s="21">
        <f t="shared" si="1175"/>
        <v>2.9538483225260786E-3</v>
      </c>
      <c r="CD848" s="21">
        <f t="shared" si="1176"/>
        <v>9.2055186104218367E-2</v>
      </c>
      <c r="CE848" s="21">
        <f t="shared" si="1177"/>
        <v>9.4429154778887317E-2</v>
      </c>
      <c r="CF848" s="21">
        <f t="shared" si="1178"/>
        <v>7.7508452976286502E-2</v>
      </c>
      <c r="CG848" s="21">
        <f t="shared" si="1179"/>
        <v>5.7979777070063687E-2</v>
      </c>
      <c r="CH848" s="21">
        <f t="shared" si="1180"/>
        <v>6.9199473031618108E-3</v>
      </c>
      <c r="CI848" s="21">
        <f t="shared" si="1181"/>
        <v>0.23879839067702555</v>
      </c>
      <c r="CJ848" s="21">
        <f t="shared" si="1182"/>
        <v>1.6767836822673843</v>
      </c>
      <c r="CL848" s="68">
        <f t="shared" si="1183"/>
        <v>0.48515076894687098</v>
      </c>
      <c r="CM848" s="19">
        <f t="shared" si="1184"/>
        <v>8.8140730955387613E-3</v>
      </c>
      <c r="CN848" s="19">
        <f t="shared" si="1185"/>
        <v>8.9903127569330332E-2</v>
      </c>
      <c r="CO848" s="19">
        <f t="shared" si="1186"/>
        <v>4.5776270853083749E-3</v>
      </c>
      <c r="CP848" s="19">
        <f t="shared" si="1187"/>
        <v>7.1233368892281115E-2</v>
      </c>
      <c r="CQ848" s="19">
        <f t="shared" si="1188"/>
        <v>1.7616156179023755E-3</v>
      </c>
      <c r="CR848" s="19">
        <f t="shared" si="1189"/>
        <v>5.4899858030428406E-2</v>
      </c>
      <c r="CS848" s="19">
        <f t="shared" si="1190"/>
        <v>5.631564511123946E-2</v>
      </c>
      <c r="CT848" s="19">
        <f t="shared" si="1191"/>
        <v>4.6224479517523599E-2</v>
      </c>
      <c r="CU848" s="19">
        <f t="shared" si="1192"/>
        <v>3.4577970720505904E-2</v>
      </c>
      <c r="CV848" s="19">
        <f t="shared" si="1193"/>
        <v>4.1269171308993798E-3</v>
      </c>
      <c r="CW848" s="19">
        <f t="shared" si="1194"/>
        <v>0.1424145482821714</v>
      </c>
      <c r="CX848" s="19">
        <f t="shared" si="1195"/>
        <v>1.0000000000000002</v>
      </c>
      <c r="CZ848" s="68">
        <f t="shared" si="1196"/>
        <v>2.5805000000000001E-5</v>
      </c>
      <c r="DA848" s="19">
        <f t="shared" si="1197"/>
        <v>1.8775479999999995E-5</v>
      </c>
      <c r="DB848" s="19">
        <f t="shared" si="1198"/>
        <v>3.667E-5</v>
      </c>
      <c r="DC848" s="19">
        <f t="shared" si="1199"/>
        <v>3.9971679999999994E-5</v>
      </c>
      <c r="DD848" s="19">
        <f t="shared" si="1200"/>
        <v>1.2698839999999999E-5</v>
      </c>
      <c r="DE848" s="19">
        <f t="shared" si="1201"/>
        <v>1.2698839999999999E-5</v>
      </c>
      <c r="DF848" s="19">
        <f t="shared" si="1202"/>
        <v>1.1317039999999998E-5</v>
      </c>
      <c r="DG848" s="19">
        <f t="shared" si="1203"/>
        <v>1.581848E-5</v>
      </c>
      <c r="DH848" s="19">
        <f t="shared" si="1204"/>
        <v>2.5157359999999998E-5</v>
      </c>
      <c r="DI848" s="19">
        <f t="shared" si="1205"/>
        <v>3.8721159999999995E-5</v>
      </c>
      <c r="DJ848" s="19">
        <f t="shared" si="1206"/>
        <v>0</v>
      </c>
      <c r="DK848" s="19">
        <f t="shared" si="1207"/>
        <v>2.1402919999999996E-5</v>
      </c>
      <c r="DM848" s="68">
        <f t="shared" si="1208"/>
        <v>1129.5430419813217</v>
      </c>
      <c r="DN848" s="19">
        <f t="shared" si="1209"/>
        <v>37.499342699714546</v>
      </c>
      <c r="DO848" s="19">
        <f t="shared" si="1210"/>
        <v>249.97335388516279</v>
      </c>
      <c r="DP848" s="19">
        <f t="shared" si="1211"/>
        <v>18.287979620893957</v>
      </c>
      <c r="DQ848" s="19">
        <f t="shared" si="1212"/>
        <v>403.03819521392484</v>
      </c>
      <c r="DR848" s="19">
        <f t="shared" si="1213"/>
        <v>9.8409785408741683</v>
      </c>
      <c r="DS848" s="19">
        <f t="shared" si="1214"/>
        <v>195.49849418454517</v>
      </c>
      <c r="DT848" s="19">
        <f t="shared" si="1215"/>
        <v>199.65138103271042</v>
      </c>
      <c r="DU848" s="19">
        <f t="shared" si="1216"/>
        <v>113.90127919985595</v>
      </c>
      <c r="DV848" s="19">
        <f t="shared" si="1217"/>
        <v>84.120538792527313</v>
      </c>
      <c r="DX848" s="19">
        <f t="shared" si="1218"/>
        <v>119.90467469133787</v>
      </c>
      <c r="DZ848" s="68">
        <f t="shared" si="1219"/>
        <v>2561.2592598428691</v>
      </c>
      <c r="EA848" s="21">
        <f t="shared" si="1220"/>
        <v>2.5612592598428692</v>
      </c>
      <c r="EB848" s="92">
        <f t="shared" si="1169"/>
        <v>1052</v>
      </c>
    </row>
    <row r="849" spans="1:132" x14ac:dyDescent="0.3">
      <c r="A849" s="19">
        <f>'A. Thermody. result (all suite)'!C805</f>
        <v>1050</v>
      </c>
      <c r="B849" s="19" t="s">
        <v>1450</v>
      </c>
      <c r="C849" s="24">
        <f>'A. Thermody. result (all suite)'!G805</f>
        <v>75.881870000000006</v>
      </c>
      <c r="D849" s="19">
        <f>'A. Thermody. result (all suite)'!D805</f>
        <v>5000</v>
      </c>
      <c r="E849" s="61">
        <f>'A. Thermody. result (all suite)'!I805</f>
        <v>48.933529</v>
      </c>
      <c r="F849" s="21">
        <f>'A. Thermody. result (all suite)'!J805</f>
        <v>1.1499649999999999</v>
      </c>
      <c r="G849" s="21">
        <f>'A. Thermody. result (all suite)'!K805</f>
        <v>15.389326000000001</v>
      </c>
      <c r="H849" s="21">
        <f>'A. Thermody. result (all suite)'!L805</f>
        <v>1.2201599999999999</v>
      </c>
      <c r="I849" s="21">
        <f>'A. Thermody. result (all suite)'!M805</f>
        <v>8.5997439999999994</v>
      </c>
      <c r="J849" s="21">
        <f>'A. Thermody. result (all suite)'!N805</f>
        <v>0.21085400000000001</v>
      </c>
      <c r="K849" s="21">
        <f>'A. Thermody. result (all suite)'!O805</f>
        <v>3.6237979999999999</v>
      </c>
      <c r="L849" s="21">
        <f>'A. Thermody. result (all suite)'!P805</f>
        <v>5.2566290000000002</v>
      </c>
      <c r="M849" s="21">
        <f>'A. Thermody. result (all suite)'!Q805</f>
        <v>4.8334710000000003</v>
      </c>
      <c r="N849" s="21">
        <f>'A. Thermody. result (all suite)'!R805</f>
        <v>5.4728909999999997</v>
      </c>
      <c r="O849" s="21">
        <f>'A. Thermody. result (all suite)'!S805</f>
        <v>0.98837799999999998</v>
      </c>
      <c r="P849" s="21">
        <f>'A. Thermody. result (all suite)'!T805</f>
        <v>4.3212549999999998</v>
      </c>
      <c r="Q849" s="21">
        <f t="shared" si="1138"/>
        <v>100</v>
      </c>
      <c r="S849" s="19">
        <f t="shared" si="1139"/>
        <v>1323</v>
      </c>
      <c r="T849" s="19">
        <f t="shared" si="1140"/>
        <v>0.5</v>
      </c>
      <c r="V849" s="61">
        <f t="shared" si="1141"/>
        <v>46.818986431411048</v>
      </c>
      <c r="W849" s="21">
        <f t="shared" si="1142"/>
        <v>1.10027207993925</v>
      </c>
      <c r="X849" s="21">
        <f t="shared" si="1143"/>
        <v>14.724313980758701</v>
      </c>
      <c r="Y849" s="21">
        <f t="shared" si="1144"/>
        <v>1.1674337749919999</v>
      </c>
      <c r="Z849" s="21">
        <f t="shared" si="1145"/>
        <v>8.2281271324127996</v>
      </c>
      <c r="AA849" s="21">
        <f t="shared" si="1146"/>
        <v>0.20174246098230003</v>
      </c>
      <c r="AB849" s="21">
        <f t="shared" si="1147"/>
        <v>3.4672044477350998</v>
      </c>
      <c r="AC849" s="21">
        <f t="shared" si="1148"/>
        <v>5.0294766565060511</v>
      </c>
      <c r="AD849" s="21">
        <f t="shared" si="1149"/>
        <v>4.6246043927389504</v>
      </c>
      <c r="AE849" s="21">
        <f t="shared" si="1150"/>
        <v>5.2363934240179502</v>
      </c>
      <c r="AF849" s="21">
        <f t="shared" si="1151"/>
        <v>0.94566766625609999</v>
      </c>
      <c r="AG849" s="21">
        <f t="shared" si="1152"/>
        <v>91.544222447750244</v>
      </c>
      <c r="AH849" s="21"/>
      <c r="AI849" s="61">
        <f t="shared" si="1153"/>
        <v>51.143573214719737</v>
      </c>
      <c r="AJ849" s="21">
        <f t="shared" si="1154"/>
        <v>1.2019022615733517</v>
      </c>
      <c r="AK849" s="21">
        <f t="shared" si="1155"/>
        <v>16.084372762205444</v>
      </c>
      <c r="AL849" s="21">
        <f t="shared" si="1156"/>
        <v>1.2752675633443977</v>
      </c>
      <c r="AM849" s="21">
        <f t="shared" si="1157"/>
        <v>8.9881446500996649</v>
      </c>
      <c r="AN849" s="21">
        <f t="shared" si="1158"/>
        <v>0.22037705448582134</v>
      </c>
      <c r="AO849" s="21">
        <f t="shared" si="1159"/>
        <v>3.7874639764557951</v>
      </c>
      <c r="AP849" s="21">
        <f t="shared" si="1160"/>
        <v>5.4940404997996177</v>
      </c>
      <c r="AQ849" s="21">
        <f t="shared" si="1161"/>
        <v>5.0517709027224393</v>
      </c>
      <c r="AR849" s="21">
        <f t="shared" si="1162"/>
        <v>5.7200698023369778</v>
      </c>
      <c r="AS849" s="21">
        <f t="shared" si="1163"/>
        <v>1.033017312256761</v>
      </c>
      <c r="AT849" s="21">
        <f t="shared" si="1164"/>
        <v>100.00000000000003</v>
      </c>
      <c r="AU849" s="21"/>
      <c r="AV849" s="21">
        <f>AR849*'[1]diagram lines'!$G$39</f>
        <v>4.7482651620333574</v>
      </c>
      <c r="AW849" s="21">
        <f>AK849*'[1]diagram lines'!$G$40</f>
        <v>8.5129177298906882</v>
      </c>
      <c r="AX849" s="21">
        <f>AQ849*'[1]diagram lines'!$G$38</f>
        <v>3.7476674105707932</v>
      </c>
      <c r="AY849" s="21">
        <f>AP849*'[1]diagram lines'!$G$41</f>
        <v>3.926357973448094</v>
      </c>
      <c r="AZ849" s="21">
        <f t="shared" si="1165"/>
        <v>10.771840705059418</v>
      </c>
      <c r="BA849" s="21">
        <f t="shared" si="1166"/>
        <v>0.68529372246860376</v>
      </c>
      <c r="BB849" s="21">
        <f t="shared" si="1167"/>
        <v>1.0019992104623461</v>
      </c>
      <c r="BC849" s="86">
        <f t="shared" si="1168"/>
        <v>0.99800477840554025</v>
      </c>
      <c r="BX849" s="61">
        <f t="shared" si="1170"/>
        <v>0.81447285286284954</v>
      </c>
      <c r="BY849" s="21">
        <f t="shared" si="1171"/>
        <v>1.4396156735102654E-2</v>
      </c>
      <c r="BZ849" s="21">
        <f t="shared" si="1172"/>
        <v>0.15093493526873286</v>
      </c>
      <c r="CA849" s="21">
        <f t="shared" si="1173"/>
        <v>7.6408040578621076E-3</v>
      </c>
      <c r="CB849" s="21">
        <f t="shared" si="1174"/>
        <v>0.11969024356297843</v>
      </c>
      <c r="CC849" s="21">
        <f t="shared" si="1175"/>
        <v>2.9722864392444323E-3</v>
      </c>
      <c r="CD849" s="21">
        <f t="shared" si="1176"/>
        <v>8.9920545905707194E-2</v>
      </c>
      <c r="CE849" s="21">
        <f t="shared" si="1177"/>
        <v>9.3734468616262487E-2</v>
      </c>
      <c r="CF849" s="21">
        <f t="shared" si="1178"/>
        <v>7.79717857718987E-2</v>
      </c>
      <c r="CG849" s="21">
        <f t="shared" si="1179"/>
        <v>5.8098630573248405E-2</v>
      </c>
      <c r="CH849" s="21">
        <f t="shared" si="1180"/>
        <v>6.9631544834582657E-3</v>
      </c>
      <c r="CI849" s="21">
        <f t="shared" si="1181"/>
        <v>0.23980327413984462</v>
      </c>
      <c r="CJ849" s="21">
        <f t="shared" si="1182"/>
        <v>1.6765991384171899</v>
      </c>
      <c r="CL849" s="68">
        <f t="shared" si="1183"/>
        <v>0.48578866241799501</v>
      </c>
      <c r="CM849" s="19">
        <f t="shared" si="1184"/>
        <v>8.586522803950317E-3</v>
      </c>
      <c r="CN849" s="19">
        <f t="shared" si="1185"/>
        <v>9.0024461906394918E-2</v>
      </c>
      <c r="CO849" s="19">
        <f t="shared" si="1186"/>
        <v>4.5573231446817304E-3</v>
      </c>
      <c r="CP849" s="19">
        <f t="shared" si="1187"/>
        <v>7.1388706352296702E-2</v>
      </c>
      <c r="CQ849" s="19">
        <f t="shared" si="1188"/>
        <v>1.7728068511656573E-3</v>
      </c>
      <c r="CR849" s="19">
        <f t="shared" si="1189"/>
        <v>5.3632704350902616E-2</v>
      </c>
      <c r="CS849" s="19">
        <f t="shared" si="1190"/>
        <v>5.5907501362999296E-2</v>
      </c>
      <c r="CT849" s="19">
        <f t="shared" si="1191"/>
        <v>4.6505920219849776E-2</v>
      </c>
      <c r="CU849" s="19">
        <f t="shared" si="1192"/>
        <v>3.4652666366092134E-2</v>
      </c>
      <c r="CV849" s="19">
        <f t="shared" si="1193"/>
        <v>4.1531421100644847E-3</v>
      </c>
      <c r="CW849" s="19">
        <f t="shared" si="1194"/>
        <v>0.14302958211360725</v>
      </c>
      <c r="CX849" s="19">
        <f t="shared" si="1195"/>
        <v>0.99999999999999978</v>
      </c>
      <c r="CZ849" s="68">
        <f t="shared" si="1196"/>
        <v>2.5805000000000001E-5</v>
      </c>
      <c r="DA849" s="19">
        <f t="shared" si="1197"/>
        <v>1.8760999999999999E-5</v>
      </c>
      <c r="DB849" s="19">
        <f t="shared" si="1198"/>
        <v>3.667E-5</v>
      </c>
      <c r="DC849" s="19">
        <f t="shared" si="1199"/>
        <v>3.9953499999999989E-5</v>
      </c>
      <c r="DD849" s="19">
        <f t="shared" si="1200"/>
        <v>1.2692999999999999E-5</v>
      </c>
      <c r="DE849" s="19">
        <f t="shared" si="1201"/>
        <v>1.2692999999999999E-5</v>
      </c>
      <c r="DF849" s="19">
        <f t="shared" si="1202"/>
        <v>1.1310499999999998E-5</v>
      </c>
      <c r="DG849" s="19">
        <f t="shared" si="1203"/>
        <v>1.5810999999999998E-5</v>
      </c>
      <c r="DH849" s="19">
        <f t="shared" si="1204"/>
        <v>2.5142000000000001E-5</v>
      </c>
      <c r="DI849" s="19">
        <f t="shared" si="1205"/>
        <v>3.8696999999999992E-5</v>
      </c>
      <c r="DJ849" s="19">
        <f t="shared" si="1206"/>
        <v>0</v>
      </c>
      <c r="DK849" s="19">
        <f t="shared" si="1207"/>
        <v>2.1383999999999997E-5</v>
      </c>
      <c r="DM849" s="68">
        <f t="shared" si="1208"/>
        <v>1131.0282053118831</v>
      </c>
      <c r="DN849" s="19">
        <f t="shared" si="1209"/>
        <v>36.559428686080238</v>
      </c>
      <c r="DO849" s="19">
        <f t="shared" si="1210"/>
        <v>250.31072091562652</v>
      </c>
      <c r="DP849" s="19">
        <f t="shared" si="1211"/>
        <v>18.215148434410647</v>
      </c>
      <c r="DQ849" s="19">
        <f t="shared" si="1212"/>
        <v>404.10293479969414</v>
      </c>
      <c r="DR849" s="19">
        <f t="shared" si="1213"/>
        <v>9.9080531018428868</v>
      </c>
      <c r="DS849" s="19">
        <f t="shared" si="1214"/>
        <v>191.09659036659525</v>
      </c>
      <c r="DT849" s="19">
        <f t="shared" si="1215"/>
        <v>198.29818964246417</v>
      </c>
      <c r="DU849" s="19">
        <f t="shared" si="1216"/>
        <v>114.66478380512639</v>
      </c>
      <c r="DV849" s="19">
        <f t="shared" si="1217"/>
        <v>84.35488982830401</v>
      </c>
      <c r="DX849" s="19">
        <f t="shared" si="1218"/>
        <v>120.52904366288827</v>
      </c>
      <c r="DZ849" s="68">
        <f t="shared" si="1219"/>
        <v>2559.0679885549152</v>
      </c>
      <c r="EA849" s="21">
        <f t="shared" si="1220"/>
        <v>2.5590679885549155</v>
      </c>
      <c r="EB849" s="92">
        <f t="shared" si="1169"/>
        <v>1050</v>
      </c>
    </row>
    <row r="850" spans="1:132" x14ac:dyDescent="0.3">
      <c r="A850" s="19">
        <f>'A. Thermody. result (all suite)'!C806</f>
        <v>1048</v>
      </c>
      <c r="B850" s="19" t="s">
        <v>1450</v>
      </c>
      <c r="C850" s="24">
        <f>'A. Thermody. result (all suite)'!G806</f>
        <v>75.422292999999996</v>
      </c>
      <c r="D850" s="19">
        <f>'A. Thermody. result (all suite)'!D806</f>
        <v>5000</v>
      </c>
      <c r="E850" s="61">
        <f>'A. Thermody. result (all suite)'!I806</f>
        <v>48.991210000000002</v>
      </c>
      <c r="F850" s="21">
        <f>'A. Thermody. result (all suite)'!J806</f>
        <v>1.1200619999999999</v>
      </c>
      <c r="G850" s="21">
        <f>'A. Thermody. result (all suite)'!K806</f>
        <v>15.408192</v>
      </c>
      <c r="H850" s="21">
        <f>'A. Thermody. result (all suite)'!L806</f>
        <v>1.2146520000000001</v>
      </c>
      <c r="I850" s="21">
        <f>'A. Thermody. result (all suite)'!M806</f>
        <v>8.6164240000000003</v>
      </c>
      <c r="J850" s="21">
        <f>'A. Thermody. result (all suite)'!N806</f>
        <v>0.21213899999999999</v>
      </c>
      <c r="K850" s="21">
        <f>'A. Thermody. result (all suite)'!O806</f>
        <v>3.5396489999999998</v>
      </c>
      <c r="L850" s="21">
        <f>'A. Thermody. result (all suite)'!P806</f>
        <v>5.2185269999999999</v>
      </c>
      <c r="M850" s="21">
        <f>'A. Thermody. result (all suite)'!Q806</f>
        <v>4.8616679999999999</v>
      </c>
      <c r="N850" s="21">
        <f>'A. Thermody. result (all suite)'!R806</f>
        <v>5.4839969999999996</v>
      </c>
      <c r="O850" s="21">
        <f>'A. Thermody. result (all suite)'!S806</f>
        <v>0.99440099999999998</v>
      </c>
      <c r="P850" s="21">
        <f>'A. Thermody. result (all suite)'!T806</f>
        <v>4.3390789999999999</v>
      </c>
      <c r="Q850" s="21">
        <f t="shared" si="1138"/>
        <v>99.999999999999972</v>
      </c>
      <c r="S850" s="19">
        <f t="shared" si="1139"/>
        <v>1321</v>
      </c>
      <c r="T850" s="19">
        <f t="shared" si="1140"/>
        <v>0.5</v>
      </c>
      <c r="V850" s="61">
        <f t="shared" si="1141"/>
        <v>46.865442695044095</v>
      </c>
      <c r="W850" s="21">
        <f t="shared" si="1142"/>
        <v>1.0714616249710198</v>
      </c>
      <c r="X850" s="21">
        <f t="shared" si="1143"/>
        <v>14.73961837664832</v>
      </c>
      <c r="Y850" s="21">
        <f t="shared" si="1144"/>
        <v>1.1619472901449199</v>
      </c>
      <c r="Z850" s="21">
        <f t="shared" si="1145"/>
        <v>8.2425505556650407</v>
      </c>
      <c r="AA850" s="21">
        <f t="shared" si="1146"/>
        <v>0.20293412120018997</v>
      </c>
      <c r="AB850" s="21">
        <f t="shared" si="1147"/>
        <v>3.3860608335672899</v>
      </c>
      <c r="AC850" s="21">
        <f t="shared" si="1148"/>
        <v>4.9920909908336704</v>
      </c>
      <c r="AD850" s="21">
        <f t="shared" si="1149"/>
        <v>4.6507163847622799</v>
      </c>
      <c r="AE850" s="21">
        <f t="shared" si="1150"/>
        <v>5.2460420378123702</v>
      </c>
      <c r="AF850" s="21">
        <f t="shared" si="1151"/>
        <v>0.95125315503321006</v>
      </c>
      <c r="AG850" s="21">
        <f t="shared" si="1152"/>
        <v>91.510118065682406</v>
      </c>
      <c r="AH850" s="21"/>
      <c r="AI850" s="61">
        <f t="shared" si="1153"/>
        <v>51.213399879350938</v>
      </c>
      <c r="AJ850" s="21">
        <f t="shared" si="1154"/>
        <v>1.1708668370441466</v>
      </c>
      <c r="AK850" s="21">
        <f t="shared" si="1155"/>
        <v>16.107091421375717</v>
      </c>
      <c r="AL850" s="21">
        <f t="shared" si="1156"/>
        <v>1.2697473401912993</v>
      </c>
      <c r="AM850" s="21">
        <f t="shared" si="1157"/>
        <v>9.0072559514663268</v>
      </c>
      <c r="AN850" s="21">
        <f t="shared" si="1158"/>
        <v>0.22176140244353279</v>
      </c>
      <c r="AO850" s="21">
        <f t="shared" si="1159"/>
        <v>3.7002037645027483</v>
      </c>
      <c r="AP850" s="21">
        <f t="shared" si="1160"/>
        <v>5.4552339089438631</v>
      </c>
      <c r="AQ850" s="21">
        <f t="shared" si="1161"/>
        <v>5.0821881591543532</v>
      </c>
      <c r="AR850" s="21">
        <f t="shared" si="1162"/>
        <v>5.7327453495874252</v>
      </c>
      <c r="AS850" s="21">
        <f t="shared" si="1163"/>
        <v>1.0395059859396505</v>
      </c>
      <c r="AT850" s="21">
        <f t="shared" si="1164"/>
        <v>100.00000000000003</v>
      </c>
      <c r="AU850" s="21"/>
      <c r="AV850" s="21">
        <f>AR850*'[1]diagram lines'!$G$39</f>
        <v>4.7587872118507244</v>
      </c>
      <c r="AW850" s="21">
        <f>AK850*'[1]diagram lines'!$G$40</f>
        <v>8.5249419523648413</v>
      </c>
      <c r="AX850" s="21">
        <f>AQ850*'[1]diagram lines'!$G$38</f>
        <v>3.7702325194888218</v>
      </c>
      <c r="AY850" s="21">
        <f>AP850*'[1]diagram lines'!$G$41</f>
        <v>3.8986245471228993</v>
      </c>
      <c r="AZ850" s="21">
        <f t="shared" si="1165"/>
        <v>10.814933508741778</v>
      </c>
      <c r="BA850" s="21">
        <f t="shared" si="1166"/>
        <v>0.68596604162052444</v>
      </c>
      <c r="BB850" s="21">
        <f t="shared" si="1167"/>
        <v>0.99952189359350163</v>
      </c>
      <c r="BC850" s="86">
        <f t="shared" si="1168"/>
        <v>1.0004783351015749</v>
      </c>
      <c r="BX850" s="61">
        <f t="shared" si="1170"/>
        <v>0.81543292276964052</v>
      </c>
      <c r="BY850" s="21">
        <f t="shared" si="1171"/>
        <v>1.4021807711567351E-2</v>
      </c>
      <c r="BZ850" s="21">
        <f t="shared" si="1172"/>
        <v>0.15111996861514321</v>
      </c>
      <c r="CA850" s="21">
        <f t="shared" si="1173"/>
        <v>7.6063122299455197E-3</v>
      </c>
      <c r="CB850" s="21">
        <f t="shared" si="1174"/>
        <v>0.11992239387613084</v>
      </c>
      <c r="CC850" s="21">
        <f t="shared" si="1175"/>
        <v>2.9904003383140684E-3</v>
      </c>
      <c r="CD850" s="21">
        <f t="shared" si="1176"/>
        <v>8.7832481389578165E-2</v>
      </c>
      <c r="CE850" s="21">
        <f t="shared" si="1177"/>
        <v>9.3055046362339522E-2</v>
      </c>
      <c r="CF850" s="21">
        <f t="shared" si="1178"/>
        <v>7.8426649459590256E-2</v>
      </c>
      <c r="CG850" s="21">
        <f t="shared" si="1179"/>
        <v>5.8216528662420379E-2</v>
      </c>
      <c r="CH850" s="21">
        <f t="shared" si="1180"/>
        <v>7.0055867102519305E-3</v>
      </c>
      <c r="CI850" s="21">
        <f t="shared" si="1181"/>
        <v>0.24079239733629301</v>
      </c>
      <c r="CJ850" s="21">
        <f t="shared" si="1182"/>
        <v>1.6764224954612146</v>
      </c>
      <c r="CL850" s="68">
        <f t="shared" si="1183"/>
        <v>0.48641253918827898</v>
      </c>
      <c r="CM850" s="19">
        <f t="shared" si="1184"/>
        <v>8.3641252426105706E-3</v>
      </c>
      <c r="CN850" s="19">
        <f t="shared" si="1185"/>
        <v>9.0144321627924309E-2</v>
      </c>
      <c r="CO850" s="19">
        <f t="shared" si="1186"/>
        <v>4.5372286822319714E-3</v>
      </c>
      <c r="CP850" s="19">
        <f t="shared" si="1187"/>
        <v>7.1534708106585021E-2</v>
      </c>
      <c r="CQ850" s="19">
        <f t="shared" si="1188"/>
        <v>1.7837987419104361E-3</v>
      </c>
      <c r="CR850" s="19">
        <f t="shared" si="1189"/>
        <v>5.2392807676691217E-2</v>
      </c>
      <c r="CS850" s="19">
        <f t="shared" si="1190"/>
        <v>5.5508111239427366E-2</v>
      </c>
      <c r="CT850" s="19">
        <f t="shared" si="1191"/>
        <v>4.6782150485288998E-2</v>
      </c>
      <c r="CU850" s="19">
        <f t="shared" si="1192"/>
        <v>3.4726644876239235E-2</v>
      </c>
      <c r="CV850" s="19">
        <f t="shared" si="1193"/>
        <v>4.1788908996503085E-3</v>
      </c>
      <c r="CW850" s="19">
        <f t="shared" si="1194"/>
        <v>0.14363467323316167</v>
      </c>
      <c r="CX850" s="19">
        <f t="shared" si="1195"/>
        <v>1</v>
      </c>
      <c r="CZ850" s="68">
        <f t="shared" si="1196"/>
        <v>2.5805000000000001E-5</v>
      </c>
      <c r="DA850" s="19">
        <f t="shared" si="1197"/>
        <v>1.8746519999999995E-5</v>
      </c>
      <c r="DB850" s="19">
        <f t="shared" si="1198"/>
        <v>3.667E-5</v>
      </c>
      <c r="DC850" s="19">
        <f t="shared" si="1199"/>
        <v>3.9935319999999992E-5</v>
      </c>
      <c r="DD850" s="19">
        <f t="shared" si="1200"/>
        <v>1.2687159999999998E-5</v>
      </c>
      <c r="DE850" s="19">
        <f t="shared" si="1201"/>
        <v>1.2687159999999998E-5</v>
      </c>
      <c r="DF850" s="19">
        <f t="shared" si="1202"/>
        <v>1.1303959999999998E-5</v>
      </c>
      <c r="DG850" s="19">
        <f t="shared" si="1203"/>
        <v>1.580352E-5</v>
      </c>
      <c r="DH850" s="19">
        <f t="shared" si="1204"/>
        <v>2.512664E-5</v>
      </c>
      <c r="DI850" s="19">
        <f t="shared" si="1205"/>
        <v>3.8672839999999989E-5</v>
      </c>
      <c r="DJ850" s="19">
        <f t="shared" si="1206"/>
        <v>0</v>
      </c>
      <c r="DK850" s="19">
        <f t="shared" si="1207"/>
        <v>2.1365079999999995E-5</v>
      </c>
      <c r="DM850" s="68">
        <f t="shared" si="1208"/>
        <v>1132.4807345255492</v>
      </c>
      <c r="DN850" s="19">
        <f t="shared" si="1209"/>
        <v>35.640018754399883</v>
      </c>
      <c r="DO850" s="19">
        <f t="shared" si="1210"/>
        <v>250.64398781519398</v>
      </c>
      <c r="DP850" s="19">
        <f t="shared" si="1211"/>
        <v>18.143088580875869</v>
      </c>
      <c r="DQ850" s="19">
        <f t="shared" si="1212"/>
        <v>405.11578457733128</v>
      </c>
      <c r="DR850" s="19">
        <f t="shared" si="1213"/>
        <v>9.9740747930290432</v>
      </c>
      <c r="DS850" s="19">
        <f t="shared" si="1214"/>
        <v>186.78676759035386</v>
      </c>
      <c r="DT850" s="19">
        <f t="shared" si="1215"/>
        <v>196.97478019498735</v>
      </c>
      <c r="DU850" s="19">
        <f t="shared" si="1216"/>
        <v>115.41636719366637</v>
      </c>
      <c r="DV850" s="19">
        <f t="shared" si="1217"/>
        <v>84.587786863900789</v>
      </c>
      <c r="DX850" s="19">
        <f t="shared" si="1218"/>
        <v>121.14613245827181</v>
      </c>
      <c r="DZ850" s="68">
        <f t="shared" si="1219"/>
        <v>2556.90952334756</v>
      </c>
      <c r="EA850" s="21">
        <f t="shared" si="1220"/>
        <v>2.5569095233475601</v>
      </c>
      <c r="EB850" s="92">
        <f t="shared" si="1169"/>
        <v>1048</v>
      </c>
    </row>
    <row r="851" spans="1:132" x14ac:dyDescent="0.3">
      <c r="A851" s="19">
        <f>'A. Thermody. result (all suite)'!C807</f>
        <v>1046</v>
      </c>
      <c r="B851" s="19" t="s">
        <v>1450</v>
      </c>
      <c r="C851" s="24">
        <f>'A. Thermody. result (all suite)'!G807</f>
        <v>74.976286999999999</v>
      </c>
      <c r="D851" s="19">
        <f>'A. Thermody. result (all suite)'!D807</f>
        <v>5000</v>
      </c>
      <c r="E851" s="61">
        <f>'A. Thermody. result (all suite)'!I807</f>
        <v>49.047719000000001</v>
      </c>
      <c r="F851" s="21">
        <f>'A. Thermody. result (all suite)'!J807</f>
        <v>1.0908439999999999</v>
      </c>
      <c r="G851" s="21">
        <f>'A. Thermody. result (all suite)'!K807</f>
        <v>15.426894000000001</v>
      </c>
      <c r="H851" s="21">
        <f>'A. Thermody. result (all suite)'!L807</f>
        <v>1.2092020000000001</v>
      </c>
      <c r="I851" s="21">
        <f>'A. Thermody. result (all suite)'!M807</f>
        <v>8.6320209999999999</v>
      </c>
      <c r="J851" s="21">
        <f>'A. Thermody. result (all suite)'!N807</f>
        <v>0.21340100000000001</v>
      </c>
      <c r="K851" s="21">
        <f>'A. Thermody. result (all suite)'!O807</f>
        <v>3.4573269999999998</v>
      </c>
      <c r="L851" s="21">
        <f>'A. Thermody. result (all suite)'!P807</f>
        <v>5.181254</v>
      </c>
      <c r="M851" s="21">
        <f>'A. Thermody. result (all suite)'!Q807</f>
        <v>4.8893560000000003</v>
      </c>
      <c r="N851" s="21">
        <f>'A. Thermody. result (all suite)'!R807</f>
        <v>5.4950320000000001</v>
      </c>
      <c r="O851" s="21">
        <f>'A. Thermody. result (all suite)'!S807</f>
        <v>1.000316</v>
      </c>
      <c r="P851" s="21">
        <f>'A. Thermody. result (all suite)'!T807</f>
        <v>4.3566339999999997</v>
      </c>
      <c r="Q851" s="21">
        <f t="shared" si="1138"/>
        <v>100</v>
      </c>
      <c r="S851" s="19">
        <f t="shared" si="1139"/>
        <v>1319</v>
      </c>
      <c r="T851" s="19">
        <f t="shared" si="1140"/>
        <v>0.5</v>
      </c>
      <c r="V851" s="61">
        <f t="shared" si="1141"/>
        <v>46.910889397821535</v>
      </c>
      <c r="W851" s="21">
        <f t="shared" si="1142"/>
        <v>1.0433199194090399</v>
      </c>
      <c r="X851" s="21">
        <f t="shared" si="1143"/>
        <v>14.754800690852042</v>
      </c>
      <c r="Y851" s="21">
        <f t="shared" si="1144"/>
        <v>1.1565214945393201</v>
      </c>
      <c r="Z851" s="21">
        <f t="shared" si="1145"/>
        <v>8.2559554382268594</v>
      </c>
      <c r="AA851" s="21">
        <f t="shared" si="1146"/>
        <v>0.20410389947766</v>
      </c>
      <c r="AB851" s="21">
        <f t="shared" si="1147"/>
        <v>3.3067039164268199</v>
      </c>
      <c r="AC851" s="21">
        <f t="shared" si="1148"/>
        <v>4.9555257266096397</v>
      </c>
      <c r="AD851" s="21">
        <f t="shared" si="1149"/>
        <v>4.6763446541229605</v>
      </c>
      <c r="AE851" s="21">
        <f t="shared" si="1150"/>
        <v>5.25563356757712</v>
      </c>
      <c r="AF851" s="21">
        <f t="shared" si="1151"/>
        <v>0.95673589303656004</v>
      </c>
      <c r="AG851" s="21">
        <f t="shared" si="1152"/>
        <v>91.476534598099562</v>
      </c>
      <c r="AH851" s="21"/>
      <c r="AI851" s="61">
        <f t="shared" si="1153"/>
        <v>51.281882948368839</v>
      </c>
      <c r="AJ851" s="21">
        <f t="shared" si="1154"/>
        <v>1.1405328415564127</v>
      </c>
      <c r="AK851" s="21">
        <f t="shared" si="1155"/>
        <v>16.129601712260943</v>
      </c>
      <c r="AL851" s="21">
        <f t="shared" si="1156"/>
        <v>1.2642821458207567</v>
      </c>
      <c r="AM851" s="21">
        <f t="shared" si="1157"/>
        <v>9.0252166574731376</v>
      </c>
      <c r="AN851" s="21">
        <f t="shared" si="1158"/>
        <v>0.22312159109916729</v>
      </c>
      <c r="AO851" s="21">
        <f t="shared" si="1159"/>
        <v>3.614811088936372</v>
      </c>
      <c r="AP851" s="21">
        <f t="shared" si="1160"/>
        <v>5.4172643819331912</v>
      </c>
      <c r="AQ851" s="21">
        <f t="shared" si="1161"/>
        <v>5.1120701879103674</v>
      </c>
      <c r="AR851" s="21">
        <f t="shared" si="1162"/>
        <v>5.745335227955068</v>
      </c>
      <c r="AS851" s="21">
        <f t="shared" si="1163"/>
        <v>1.0458812166857447</v>
      </c>
      <c r="AT851" s="21">
        <f t="shared" si="1164"/>
        <v>100.00000000000001</v>
      </c>
      <c r="AU851" s="21"/>
      <c r="AV851" s="21">
        <f>AR851*'[1]diagram lines'!$G$39</f>
        <v>4.769238147401003</v>
      </c>
      <c r="AW851" s="21">
        <f>AK851*'[1]diagram lines'!$G$40</f>
        <v>8.536855892511273</v>
      </c>
      <c r="AX851" s="21">
        <f>AQ851*'[1]diagram lines'!$G$38</f>
        <v>3.7924005685724218</v>
      </c>
      <c r="AY851" s="21">
        <f>AP851*'[1]diagram lines'!$G$41</f>
        <v>3.8714893348630257</v>
      </c>
      <c r="AZ851" s="21">
        <f t="shared" si="1165"/>
        <v>10.857405415865436</v>
      </c>
      <c r="BA851" s="21">
        <f t="shared" si="1166"/>
        <v>0.6866217300751557</v>
      </c>
      <c r="BB851" s="21">
        <f t="shared" si="1167"/>
        <v>0.99710536448870302</v>
      </c>
      <c r="BC851" s="86">
        <f t="shared" si="1168"/>
        <v>1.0029030387503544</v>
      </c>
      <c r="BX851" s="61">
        <f t="shared" si="1170"/>
        <v>0.81637348535286292</v>
      </c>
      <c r="BY851" s="21">
        <f t="shared" si="1171"/>
        <v>1.3656034051076614E-2</v>
      </c>
      <c r="BZ851" s="21">
        <f t="shared" si="1172"/>
        <v>0.15130339348764224</v>
      </c>
      <c r="CA851" s="21">
        <f t="shared" si="1173"/>
        <v>7.5721836057361146E-3</v>
      </c>
      <c r="CB851" s="21">
        <f t="shared" si="1174"/>
        <v>0.12013947112038971</v>
      </c>
      <c r="CC851" s="21">
        <f t="shared" si="1175"/>
        <v>3.0081900197349875E-3</v>
      </c>
      <c r="CD851" s="21">
        <f t="shared" si="1176"/>
        <v>8.5789751861042179E-2</v>
      </c>
      <c r="CE851" s="21">
        <f t="shared" si="1177"/>
        <v>9.2390406562054217E-2</v>
      </c>
      <c r="CF851" s="21">
        <f t="shared" si="1178"/>
        <v>7.8873302145507335E-2</v>
      </c>
      <c r="CG851" s="21">
        <f t="shared" si="1179"/>
        <v>5.8333673036093416E-2</v>
      </c>
      <c r="CH851" s="21">
        <f t="shared" si="1180"/>
        <v>7.0472580736064931E-3</v>
      </c>
      <c r="CI851" s="21">
        <f t="shared" si="1181"/>
        <v>0.24176659267480577</v>
      </c>
      <c r="CJ851" s="21">
        <f t="shared" si="1182"/>
        <v>1.6762537419905521</v>
      </c>
      <c r="CL851" s="68">
        <f t="shared" si="1183"/>
        <v>0.48702261769952504</v>
      </c>
      <c r="CM851" s="19">
        <f t="shared" si="1184"/>
        <v>8.1467582794834317E-3</v>
      </c>
      <c r="CN851" s="19">
        <f t="shared" si="1185"/>
        <v>9.0262822207316531E-2</v>
      </c>
      <c r="CO851" s="19">
        <f t="shared" si="1186"/>
        <v>4.5173254001176118E-3</v>
      </c>
      <c r="CP851" s="19">
        <f t="shared" si="1187"/>
        <v>7.167141114192177E-2</v>
      </c>
      <c r="CQ851" s="19">
        <f t="shared" si="1188"/>
        <v>1.7945910839028227E-3</v>
      </c>
      <c r="CR851" s="19">
        <f t="shared" si="1189"/>
        <v>5.1179454346313234E-2</v>
      </c>
      <c r="CS851" s="19">
        <f t="shared" si="1190"/>
        <v>5.5117196309635415E-2</v>
      </c>
      <c r="CT851" s="19">
        <f t="shared" si="1191"/>
        <v>4.7053319058870675E-2</v>
      </c>
      <c r="CU851" s="19">
        <f t="shared" si="1192"/>
        <v>3.4800025541969648E-2</v>
      </c>
      <c r="CV851" s="19">
        <f t="shared" si="1193"/>
        <v>4.2041714193209621E-3</v>
      </c>
      <c r="CW851" s="19">
        <f t="shared" si="1194"/>
        <v>0.1442303075116228</v>
      </c>
      <c r="CX851" s="19">
        <f t="shared" si="1195"/>
        <v>0.99999999999999978</v>
      </c>
      <c r="CZ851" s="68">
        <f t="shared" si="1196"/>
        <v>2.5805000000000001E-5</v>
      </c>
      <c r="DA851" s="19">
        <f t="shared" si="1197"/>
        <v>1.8732039999999999E-5</v>
      </c>
      <c r="DB851" s="19">
        <f t="shared" si="1198"/>
        <v>3.667E-5</v>
      </c>
      <c r="DC851" s="19">
        <f t="shared" si="1199"/>
        <v>3.9917139999999994E-5</v>
      </c>
      <c r="DD851" s="19">
        <f t="shared" si="1200"/>
        <v>1.2681319999999998E-5</v>
      </c>
      <c r="DE851" s="19">
        <f t="shared" si="1201"/>
        <v>1.2681319999999998E-5</v>
      </c>
      <c r="DF851" s="19">
        <f t="shared" si="1202"/>
        <v>1.1297419999999998E-5</v>
      </c>
      <c r="DG851" s="19">
        <f t="shared" si="1203"/>
        <v>1.5796039999999999E-5</v>
      </c>
      <c r="DH851" s="19">
        <f t="shared" si="1204"/>
        <v>2.511128E-5</v>
      </c>
      <c r="DI851" s="19">
        <f t="shared" si="1205"/>
        <v>3.8648679999999993E-5</v>
      </c>
      <c r="DJ851" s="19">
        <f t="shared" si="1206"/>
        <v>0</v>
      </c>
      <c r="DK851" s="19">
        <f t="shared" si="1207"/>
        <v>2.1346159999999996E-5</v>
      </c>
      <c r="DM851" s="68">
        <f t="shared" si="1208"/>
        <v>1133.9011382052881</v>
      </c>
      <c r="DN851" s="19">
        <f t="shared" si="1209"/>
        <v>34.740639640163934</v>
      </c>
      <c r="DO851" s="19">
        <f t="shared" si="1210"/>
        <v>250.97347565470392</v>
      </c>
      <c r="DP851" s="19">
        <f t="shared" si="1211"/>
        <v>18.0717279129913</v>
      </c>
      <c r="DQ851" s="19">
        <f t="shared" si="1212"/>
        <v>406.07688241816152</v>
      </c>
      <c r="DR851" s="19">
        <f t="shared" si="1213"/>
        <v>10.03904100614654</v>
      </c>
      <c r="DS851" s="19">
        <f t="shared" si="1214"/>
        <v>182.56664000775606</v>
      </c>
      <c r="DT851" s="19">
        <f t="shared" si="1215"/>
        <v>195.6802064976003</v>
      </c>
      <c r="DU851" s="19">
        <f t="shared" si="1216"/>
        <v>116.15637468338504</v>
      </c>
      <c r="DV851" s="19">
        <f t="shared" si="1217"/>
        <v>84.819517925412754</v>
      </c>
      <c r="DX851" s="19">
        <f t="shared" si="1218"/>
        <v>121.75633188168004</v>
      </c>
      <c r="DZ851" s="68">
        <f t="shared" si="1219"/>
        <v>2554.7819758332894</v>
      </c>
      <c r="EA851" s="21">
        <f t="shared" si="1220"/>
        <v>2.5547819758332895</v>
      </c>
      <c r="EB851" s="92">
        <f t="shared" si="1169"/>
        <v>1046</v>
      </c>
    </row>
    <row r="852" spans="1:132" x14ac:dyDescent="0.3">
      <c r="A852" s="19">
        <f>'A. Thermody. result (all suite)'!C808</f>
        <v>1044</v>
      </c>
      <c r="B852" s="19" t="s">
        <v>1450</v>
      </c>
      <c r="C852" s="24">
        <f>'A. Thermody. result (all suite)'!G808</f>
        <v>74.543212999999994</v>
      </c>
      <c r="D852" s="19">
        <f>'A. Thermody. result (all suite)'!D808</f>
        <v>5000</v>
      </c>
      <c r="E852" s="61">
        <f>'A. Thermody. result (all suite)'!I808</f>
        <v>49.103076000000001</v>
      </c>
      <c r="F852" s="21">
        <f>'A. Thermody. result (all suite)'!J808</f>
        <v>1.0622940000000001</v>
      </c>
      <c r="G852" s="21">
        <f>'A. Thermody. result (all suite)'!K808</f>
        <v>15.445452</v>
      </c>
      <c r="H852" s="21">
        <f>'A. Thermody. result (all suite)'!L808</f>
        <v>1.203805</v>
      </c>
      <c r="I852" s="21">
        <f>'A. Thermody. result (all suite)'!M808</f>
        <v>8.6465379999999996</v>
      </c>
      <c r="J852" s="21">
        <f>'A. Thermody. result (all suite)'!N808</f>
        <v>0.214641</v>
      </c>
      <c r="K852" s="21">
        <f>'A. Thermody. result (all suite)'!O808</f>
        <v>3.376782</v>
      </c>
      <c r="L852" s="21">
        <f>'A. Thermody. result (all suite)'!P808</f>
        <v>5.1447830000000003</v>
      </c>
      <c r="M852" s="21">
        <f>'A. Thermody. result (all suite)'!Q808</f>
        <v>4.9165530000000004</v>
      </c>
      <c r="N852" s="21">
        <f>'A. Thermody. result (all suite)'!R808</f>
        <v>5.5060140000000004</v>
      </c>
      <c r="O852" s="21">
        <f>'A. Thermody. result (all suite)'!S808</f>
        <v>1.0061279999999999</v>
      </c>
      <c r="P852" s="21">
        <f>'A. Thermody. result (all suite)'!T808</f>
        <v>4.3739350000000004</v>
      </c>
      <c r="Q852" s="21">
        <f t="shared" si="1138"/>
        <v>100.000001</v>
      </c>
      <c r="S852" s="19">
        <f t="shared" si="1139"/>
        <v>1317</v>
      </c>
      <c r="T852" s="19">
        <f t="shared" si="1140"/>
        <v>0.5</v>
      </c>
      <c r="V852" s="61">
        <f t="shared" si="1141"/>
        <v>46.955339394236766</v>
      </c>
      <c r="W852" s="21">
        <f t="shared" si="1142"/>
        <v>1.0158299513957405</v>
      </c>
      <c r="X852" s="21">
        <f t="shared" si="1143"/>
        <v>14.76987797581954</v>
      </c>
      <c r="Y852" s="21">
        <f t="shared" si="1144"/>
        <v>1.1511513522997865</v>
      </c>
      <c r="Z852" s="21">
        <f t="shared" si="1145"/>
        <v>8.2683440519116385</v>
      </c>
      <c r="AA852" s="21">
        <f t="shared" si="1146"/>
        <v>0.20525274227053256</v>
      </c>
      <c r="AB852" s="21">
        <f t="shared" si="1147"/>
        <v>3.2290837517052826</v>
      </c>
      <c r="AC852" s="21">
        <f t="shared" si="1148"/>
        <v>4.9197535379392452</v>
      </c>
      <c r="AD852" s="21">
        <f t="shared" si="1149"/>
        <v>4.7015061696899183</v>
      </c>
      <c r="AE852" s="21">
        <f t="shared" si="1150"/>
        <v>5.265184528957394</v>
      </c>
      <c r="AF852" s="21">
        <f t="shared" si="1151"/>
        <v>0.96212061570327378</v>
      </c>
      <c r="AG852" s="21">
        <f t="shared" si="1152"/>
        <v>91.443444071929108</v>
      </c>
      <c r="AH852" s="21"/>
      <c r="AI852" s="61">
        <f t="shared" si="1153"/>
        <v>51.349049536347131</v>
      </c>
      <c r="AJ852" s="21">
        <f t="shared" si="1154"/>
        <v>1.1108833024669238</v>
      </c>
      <c r="AK852" s="21">
        <f t="shared" si="1155"/>
        <v>16.151926609633822</v>
      </c>
      <c r="AL852" s="21">
        <f t="shared" si="1156"/>
        <v>1.2588670122642085</v>
      </c>
      <c r="AM852" s="21">
        <f t="shared" si="1157"/>
        <v>9.0420304438749994</v>
      </c>
      <c r="AN852" s="21">
        <f t="shared" si="1158"/>
        <v>0.22445867426983768</v>
      </c>
      <c r="AO852" s="21">
        <f t="shared" si="1159"/>
        <v>3.5312359289150308</v>
      </c>
      <c r="AP852" s="21">
        <f t="shared" si="1160"/>
        <v>5.3801052528920321</v>
      </c>
      <c r="AQ852" s="21">
        <f t="shared" si="1161"/>
        <v>5.1414360180831871</v>
      </c>
      <c r="AR852" s="21">
        <f t="shared" si="1162"/>
        <v>5.7578589502991786</v>
      </c>
      <c r="AS852" s="21">
        <f t="shared" si="1163"/>
        <v>1.052148270953654</v>
      </c>
      <c r="AT852" s="21">
        <f t="shared" si="1164"/>
        <v>100</v>
      </c>
      <c r="AU852" s="21"/>
      <c r="AV852" s="21">
        <f>AR852*'[1]diagram lines'!$G$39</f>
        <v>4.7796341664288162</v>
      </c>
      <c r="AW852" s="21">
        <f>AK852*'[1]diagram lines'!$G$40</f>
        <v>8.5486717101047418</v>
      </c>
      <c r="AX852" s="21">
        <f>AQ852*'[1]diagram lines'!$G$38</f>
        <v>3.8141856745960787</v>
      </c>
      <c r="AY852" s="21">
        <f>AP852*'[1]diagram lines'!$G$41</f>
        <v>3.8449332796969848</v>
      </c>
      <c r="AZ852" s="21">
        <f t="shared" si="1165"/>
        <v>10.899294968382366</v>
      </c>
      <c r="BA852" s="21">
        <f t="shared" si="1166"/>
        <v>0.68726114483801426</v>
      </c>
      <c r="BB852" s="21">
        <f t="shared" si="1167"/>
        <v>0.99474644200654205</v>
      </c>
      <c r="BC852" s="86">
        <f t="shared" si="1168"/>
        <v>1.0052813036283506</v>
      </c>
      <c r="BX852" s="61">
        <f t="shared" si="1170"/>
        <v>0.81729487350199737</v>
      </c>
      <c r="BY852" s="21">
        <f t="shared" si="1171"/>
        <v>1.3298622934401604E-2</v>
      </c>
      <c r="BZ852" s="21">
        <f t="shared" si="1172"/>
        <v>0.15148540604158495</v>
      </c>
      <c r="CA852" s="21">
        <f t="shared" si="1173"/>
        <v>7.5383868745694787E-3</v>
      </c>
      <c r="CB852" s="21">
        <f t="shared" si="1174"/>
        <v>0.1203415170494085</v>
      </c>
      <c r="CC852" s="21">
        <f t="shared" si="1175"/>
        <v>3.0256695799266986E-3</v>
      </c>
      <c r="CD852" s="21">
        <f t="shared" si="1176"/>
        <v>8.3791116625310177E-2</v>
      </c>
      <c r="CE852" s="21">
        <f t="shared" si="1177"/>
        <v>9.1740067760342381E-2</v>
      </c>
      <c r="CF852" s="21">
        <f t="shared" si="1178"/>
        <v>7.9312034199064366E-2</v>
      </c>
      <c r="CG852" s="21">
        <f t="shared" si="1179"/>
        <v>5.8450254777070068E-2</v>
      </c>
      <c r="CH852" s="21">
        <f t="shared" si="1180"/>
        <v>7.0882037986811702E-3</v>
      </c>
      <c r="CI852" s="21">
        <f t="shared" si="1181"/>
        <v>0.24272669256381801</v>
      </c>
      <c r="CJ852" s="21">
        <f t="shared" si="1182"/>
        <v>1.6760928457061748</v>
      </c>
      <c r="CL852" s="68">
        <f t="shared" si="1183"/>
        <v>0.48761909317598279</v>
      </c>
      <c r="CM852" s="19">
        <f t="shared" si="1184"/>
        <v>7.9342996830217977E-3</v>
      </c>
      <c r="CN852" s="19">
        <f t="shared" si="1185"/>
        <v>9.0380080333652885E-2</v>
      </c>
      <c r="CO852" s="19">
        <f t="shared" si="1186"/>
        <v>4.4975950430677907E-3</v>
      </c>
      <c r="CP852" s="19">
        <f t="shared" si="1187"/>
        <v>7.1798837014130909E-2</v>
      </c>
      <c r="CQ852" s="19">
        <f t="shared" si="1188"/>
        <v>1.8051921095408755E-3</v>
      </c>
      <c r="CR852" s="19">
        <f t="shared" si="1189"/>
        <v>4.9991930244178771E-2</v>
      </c>
      <c r="CS852" s="19">
        <f t="shared" si="1190"/>
        <v>5.473447846004633E-2</v>
      </c>
      <c r="CT852" s="19">
        <f t="shared" si="1191"/>
        <v>4.7319594736202376E-2</v>
      </c>
      <c r="CU852" s="19">
        <f t="shared" si="1192"/>
        <v>3.4872921823399163E-2</v>
      </c>
      <c r="CV852" s="19">
        <f t="shared" si="1193"/>
        <v>4.2290042683731845E-3</v>
      </c>
      <c r="CW852" s="19">
        <f t="shared" si="1194"/>
        <v>0.14481697310840314</v>
      </c>
      <c r="CX852" s="19">
        <f t="shared" si="1195"/>
        <v>1</v>
      </c>
      <c r="CZ852" s="68">
        <f t="shared" si="1196"/>
        <v>2.5805000000000001E-5</v>
      </c>
      <c r="DA852" s="19">
        <f t="shared" si="1197"/>
        <v>1.8717559999999996E-5</v>
      </c>
      <c r="DB852" s="19">
        <f t="shared" si="1198"/>
        <v>3.667E-5</v>
      </c>
      <c r="DC852" s="19">
        <f t="shared" si="1199"/>
        <v>3.9898959999999996E-5</v>
      </c>
      <c r="DD852" s="19">
        <f t="shared" si="1200"/>
        <v>1.2675479999999998E-5</v>
      </c>
      <c r="DE852" s="19">
        <f t="shared" si="1201"/>
        <v>1.2675479999999998E-5</v>
      </c>
      <c r="DF852" s="19">
        <f t="shared" si="1202"/>
        <v>1.1290879999999998E-5</v>
      </c>
      <c r="DG852" s="19">
        <f t="shared" si="1203"/>
        <v>1.5788559999999997E-5</v>
      </c>
      <c r="DH852" s="19">
        <f t="shared" si="1204"/>
        <v>2.5095919999999999E-5</v>
      </c>
      <c r="DI852" s="19">
        <f t="shared" si="1205"/>
        <v>3.862451999999999E-5</v>
      </c>
      <c r="DJ852" s="19">
        <f t="shared" si="1206"/>
        <v>0</v>
      </c>
      <c r="DK852" s="19">
        <f t="shared" si="1207"/>
        <v>2.1327239999999994E-5</v>
      </c>
      <c r="DM852" s="68">
        <f t="shared" si="1208"/>
        <v>1135.2898708782423</v>
      </c>
      <c r="DN852" s="19">
        <f t="shared" si="1209"/>
        <v>33.860816189705353</v>
      </c>
      <c r="DO852" s="19">
        <f t="shared" si="1210"/>
        <v>251.29950888517172</v>
      </c>
      <c r="DP852" s="19">
        <f t="shared" si="1211"/>
        <v>18.000994322345637</v>
      </c>
      <c r="DQ852" s="19">
        <f t="shared" si="1212"/>
        <v>406.98627897841396</v>
      </c>
      <c r="DR852" s="19">
        <f t="shared" si="1213"/>
        <v>10.102996356021999</v>
      </c>
      <c r="DS852" s="19">
        <f t="shared" si="1214"/>
        <v>178.43381462210252</v>
      </c>
      <c r="DT852" s="19">
        <f t="shared" si="1215"/>
        <v>194.41352169161715</v>
      </c>
      <c r="DU852" s="19">
        <f t="shared" si="1216"/>
        <v>116.88520196498816</v>
      </c>
      <c r="DV852" s="19">
        <f t="shared" si="1217"/>
        <v>85.050357538791474</v>
      </c>
      <c r="DX852" s="19">
        <f t="shared" si="1218"/>
        <v>122.36003605780333</v>
      </c>
      <c r="DZ852" s="68">
        <f t="shared" si="1219"/>
        <v>2552.6833974852034</v>
      </c>
      <c r="EA852" s="21">
        <f t="shared" si="1220"/>
        <v>2.5526833974852035</v>
      </c>
      <c r="EB852" s="92">
        <f t="shared" si="1169"/>
        <v>1044</v>
      </c>
    </row>
    <row r="853" spans="1:132" x14ac:dyDescent="0.3">
      <c r="A853" s="19">
        <f>'A. Thermody. result (all suite)'!C809</f>
        <v>1042</v>
      </c>
      <c r="B853" s="19" t="s">
        <v>1450</v>
      </c>
      <c r="C853" s="24">
        <f>'A. Thermody. result (all suite)'!G809</f>
        <v>74.122471000000004</v>
      </c>
      <c r="D853" s="19">
        <f>'A. Thermody. result (all suite)'!D809</f>
        <v>5000</v>
      </c>
      <c r="E853" s="61">
        <f>'A. Thermody. result (all suite)'!I809</f>
        <v>49.157302000000001</v>
      </c>
      <c r="F853" s="21">
        <f>'A. Thermody. result (all suite)'!J809</f>
        <v>1.0343960000000001</v>
      </c>
      <c r="G853" s="21">
        <f>'A. Thermody. result (all suite)'!K809</f>
        <v>15.463887</v>
      </c>
      <c r="H853" s="21">
        <f>'A. Thermody. result (all suite)'!L809</f>
        <v>1.198456</v>
      </c>
      <c r="I853" s="21">
        <f>'A. Thermody. result (all suite)'!M809</f>
        <v>8.6599760000000003</v>
      </c>
      <c r="J853" s="21">
        <f>'A. Thermody. result (all suite)'!N809</f>
        <v>0.215859</v>
      </c>
      <c r="K853" s="21">
        <f>'A. Thermody. result (all suite)'!O809</f>
        <v>3.2979690000000002</v>
      </c>
      <c r="L853" s="21">
        <f>'A. Thermody. result (all suite)'!P809</f>
        <v>5.1090879999999999</v>
      </c>
      <c r="M853" s="21">
        <f>'A. Thermody. result (all suite)'!Q809</f>
        <v>4.9432729999999996</v>
      </c>
      <c r="N853" s="21">
        <f>'A. Thermody. result (all suite)'!R809</f>
        <v>5.5169600000000001</v>
      </c>
      <c r="O853" s="21">
        <f>'A. Thermody. result (all suite)'!S809</f>
        <v>1.0118389999999999</v>
      </c>
      <c r="P853" s="21">
        <f>'A. Thermody. result (all suite)'!T809</f>
        <v>4.3909950000000002</v>
      </c>
      <c r="Q853" s="21">
        <f t="shared" si="1138"/>
        <v>99.999999999999986</v>
      </c>
      <c r="S853" s="19">
        <f t="shared" si="1139"/>
        <v>1315</v>
      </c>
      <c r="T853" s="19">
        <f t="shared" si="1140"/>
        <v>0.5</v>
      </c>
      <c r="V853" s="61">
        <f t="shared" si="1141"/>
        <v>46.998807327045107</v>
      </c>
      <c r="W853" s="21">
        <f t="shared" si="1142"/>
        <v>0.9889757233598</v>
      </c>
      <c r="X853" s="21">
        <f t="shared" si="1143"/>
        <v>14.78486849502435</v>
      </c>
      <c r="Y853" s="21">
        <f t="shared" si="1144"/>
        <v>1.1458318569627999</v>
      </c>
      <c r="Z853" s="21">
        <f t="shared" si="1145"/>
        <v>8.2797168868388002</v>
      </c>
      <c r="AA853" s="21">
        <f t="shared" si="1146"/>
        <v>0.20638064210294998</v>
      </c>
      <c r="AB853" s="21">
        <f t="shared" si="1147"/>
        <v>3.1531553461084503</v>
      </c>
      <c r="AC853" s="21">
        <f t="shared" si="1148"/>
        <v>4.8847482013743999</v>
      </c>
      <c r="AD853" s="21">
        <f t="shared" si="1149"/>
        <v>4.7262141297336493</v>
      </c>
      <c r="AE853" s="21">
        <f t="shared" si="1150"/>
        <v>5.2747105622479999</v>
      </c>
      <c r="AF853" s="21">
        <f t="shared" si="1151"/>
        <v>0.96740920010194986</v>
      </c>
      <c r="AG853" s="21">
        <f t="shared" si="1152"/>
        <v>91.410818370900259</v>
      </c>
      <c r="AH853" s="21"/>
      <c r="AI853" s="61">
        <f t="shared" si="1153"/>
        <v>51.414928959881969</v>
      </c>
      <c r="AJ853" s="21">
        <f t="shared" si="1154"/>
        <v>1.081902274790957</v>
      </c>
      <c r="AK853" s="21">
        <f t="shared" si="1155"/>
        <v>16.174090505387017</v>
      </c>
      <c r="AL853" s="21">
        <f t="shared" si="1156"/>
        <v>1.2534969901632171</v>
      </c>
      <c r="AM853" s="21">
        <f t="shared" si="1157"/>
        <v>9.0576991152663915</v>
      </c>
      <c r="AN853" s="21">
        <f t="shared" si="1158"/>
        <v>0.22577266649726138</v>
      </c>
      <c r="AO853" s="21">
        <f t="shared" si="1159"/>
        <v>3.4494334503324242</v>
      </c>
      <c r="AP853" s="21">
        <f t="shared" si="1160"/>
        <v>5.3437309592333895</v>
      </c>
      <c r="AQ853" s="21">
        <f t="shared" si="1161"/>
        <v>5.1703006427061959</v>
      </c>
      <c r="AR853" s="21">
        <f t="shared" si="1162"/>
        <v>5.7703351269056711</v>
      </c>
      <c r="AS853" s="21">
        <f t="shared" si="1163"/>
        <v>1.0583093088355011</v>
      </c>
      <c r="AT853" s="21">
        <f t="shared" si="1164"/>
        <v>99.999999999999972</v>
      </c>
      <c r="AU853" s="21"/>
      <c r="AV853" s="21">
        <f>AR853*'[1]diagram lines'!$G$39</f>
        <v>4.7899907174470888</v>
      </c>
      <c r="AW853" s="21">
        <f>AK853*'[1]diagram lines'!$G$40</f>
        <v>8.5604023149539525</v>
      </c>
      <c r="AX853" s="21">
        <f>AQ853*'[1]diagram lines'!$G$38</f>
        <v>3.8355989601747482</v>
      </c>
      <c r="AY853" s="21">
        <f>AP853*'[1]diagram lines'!$G$41</f>
        <v>3.8189381131268871</v>
      </c>
      <c r="AZ853" s="21">
        <f t="shared" si="1165"/>
        <v>10.940635769611866</v>
      </c>
      <c r="BA853" s="21">
        <f t="shared" si="1166"/>
        <v>0.68788486464852172</v>
      </c>
      <c r="BB853" s="21">
        <f t="shared" si="1167"/>
        <v>0.99244256159819355</v>
      </c>
      <c r="BC853" s="86">
        <f t="shared" si="1168"/>
        <v>1.0076149882061045</v>
      </c>
      <c r="BX853" s="61">
        <f t="shared" si="1170"/>
        <v>0.81819743675099876</v>
      </c>
      <c r="BY853" s="21">
        <f t="shared" si="1171"/>
        <v>1.294937406109164E-2</v>
      </c>
      <c r="BZ853" s="21">
        <f t="shared" si="1172"/>
        <v>0.15166621224009416</v>
      </c>
      <c r="CA853" s="21">
        <f t="shared" si="1173"/>
        <v>7.5048907257812009E-3</v>
      </c>
      <c r="CB853" s="21">
        <f t="shared" si="1174"/>
        <v>0.12052854558107169</v>
      </c>
      <c r="CC853" s="21">
        <f t="shared" si="1175"/>
        <v>3.0428390188892021E-3</v>
      </c>
      <c r="CD853" s="21">
        <f t="shared" si="1176"/>
        <v>8.1835459057071971E-2</v>
      </c>
      <c r="CE853" s="21">
        <f t="shared" si="1177"/>
        <v>9.1103566333808839E-2</v>
      </c>
      <c r="CF853" s="21">
        <f t="shared" si="1178"/>
        <v>7.9743071463139206E-2</v>
      </c>
      <c r="CG853" s="21">
        <f t="shared" si="1179"/>
        <v>5.8566454352441615E-2</v>
      </c>
      <c r="CH853" s="21">
        <f t="shared" si="1180"/>
        <v>7.1284379755396496E-3</v>
      </c>
      <c r="CI853" s="21">
        <f t="shared" si="1181"/>
        <v>0.24367341842397339</v>
      </c>
      <c r="CJ853" s="21">
        <f t="shared" si="1182"/>
        <v>1.6759397059839016</v>
      </c>
      <c r="CL853" s="68">
        <f t="shared" si="1183"/>
        <v>0.48820219118244224</v>
      </c>
      <c r="CM853" s="19">
        <f t="shared" si="1184"/>
        <v>7.7266348036604286E-3</v>
      </c>
      <c r="CN853" s="19">
        <f t="shared" si="1185"/>
        <v>9.0496222327434372E-2</v>
      </c>
      <c r="CO853" s="19">
        <f t="shared" si="1186"/>
        <v>4.4780195247986383E-3</v>
      </c>
      <c r="CP853" s="19">
        <f t="shared" si="1187"/>
        <v>7.1916993881538507E-2</v>
      </c>
      <c r="CQ853" s="19">
        <f t="shared" si="1188"/>
        <v>1.8156017236329088E-3</v>
      </c>
      <c r="CR853" s="19">
        <f t="shared" si="1189"/>
        <v>4.882959617513713E-2</v>
      </c>
      <c r="CS853" s="19">
        <f t="shared" si="1190"/>
        <v>5.4359692063220284E-2</v>
      </c>
      <c r="CT853" s="19">
        <f t="shared" si="1191"/>
        <v>4.7581109975745862E-2</v>
      </c>
      <c r="CU853" s="19">
        <f t="shared" si="1192"/>
        <v>3.4945442335026451E-2</v>
      </c>
      <c r="CV853" s="19">
        <f t="shared" si="1193"/>
        <v>4.2533976312439737E-3</v>
      </c>
      <c r="CW853" s="19">
        <f t="shared" si="1194"/>
        <v>0.14539509837611903</v>
      </c>
      <c r="CX853" s="19">
        <f t="shared" si="1195"/>
        <v>1</v>
      </c>
      <c r="CZ853" s="68">
        <f t="shared" si="1196"/>
        <v>2.5805000000000001E-5</v>
      </c>
      <c r="DA853" s="19">
        <f t="shared" si="1197"/>
        <v>1.8703079999999999E-5</v>
      </c>
      <c r="DB853" s="19">
        <f t="shared" si="1198"/>
        <v>3.667E-5</v>
      </c>
      <c r="DC853" s="19">
        <f t="shared" si="1199"/>
        <v>3.9880779999999991E-5</v>
      </c>
      <c r="DD853" s="19">
        <f t="shared" si="1200"/>
        <v>1.2669639999999998E-5</v>
      </c>
      <c r="DE853" s="19">
        <f t="shared" si="1201"/>
        <v>1.2669639999999998E-5</v>
      </c>
      <c r="DF853" s="19">
        <f t="shared" si="1202"/>
        <v>1.1284339999999999E-5</v>
      </c>
      <c r="DG853" s="19">
        <f t="shared" si="1203"/>
        <v>1.5781079999999999E-5</v>
      </c>
      <c r="DH853" s="19">
        <f t="shared" si="1204"/>
        <v>2.5080559999999999E-5</v>
      </c>
      <c r="DI853" s="19">
        <f t="shared" si="1205"/>
        <v>3.8600359999999994E-5</v>
      </c>
      <c r="DJ853" s="19">
        <f t="shared" si="1206"/>
        <v>0</v>
      </c>
      <c r="DK853" s="19">
        <f t="shared" si="1207"/>
        <v>2.1308319999999995E-5</v>
      </c>
      <c r="DM853" s="68">
        <f t="shared" si="1208"/>
        <v>1136.6474577113399</v>
      </c>
      <c r="DN853" s="19">
        <f t="shared" si="1209"/>
        <v>33.000104160191526</v>
      </c>
      <c r="DO853" s="19">
        <f t="shared" si="1210"/>
        <v>251.62243873752956</v>
      </c>
      <c r="DP853" s="19">
        <f t="shared" si="1211"/>
        <v>17.93081624569767</v>
      </c>
      <c r="DQ853" s="19">
        <f t="shared" si="1212"/>
        <v>407.84394903000737</v>
      </c>
      <c r="DR853" s="19">
        <f t="shared" si="1213"/>
        <v>10.165938911801643</v>
      </c>
      <c r="DS853" s="19">
        <f t="shared" si="1214"/>
        <v>174.38616045404748</v>
      </c>
      <c r="DT853" s="19">
        <f t="shared" si="1215"/>
        <v>193.17382149418123</v>
      </c>
      <c r="DU853" s="19">
        <f t="shared" si="1216"/>
        <v>117.60315588633132</v>
      </c>
      <c r="DV853" s="19">
        <f t="shared" si="1217"/>
        <v>85.280569092088584</v>
      </c>
      <c r="DX853" s="19">
        <f t="shared" si="1218"/>
        <v>122.95758993377541</v>
      </c>
      <c r="DZ853" s="68">
        <f t="shared" si="1219"/>
        <v>2550.6120016569921</v>
      </c>
      <c r="EA853" s="21">
        <f t="shared" si="1220"/>
        <v>2.550612001656992</v>
      </c>
      <c r="EB853" s="92">
        <f t="shared" si="1169"/>
        <v>1042</v>
      </c>
    </row>
    <row r="854" spans="1:132" x14ac:dyDescent="0.3">
      <c r="A854" s="19">
        <f>'A. Thermody. result (all suite)'!C810</f>
        <v>1040</v>
      </c>
      <c r="B854" s="19" t="s">
        <v>1450</v>
      </c>
      <c r="C854" s="24">
        <f>'A. Thermody. result (all suite)'!G810</f>
        <v>73.700401999999997</v>
      </c>
      <c r="D854" s="19">
        <f>'A. Thermody. result (all suite)'!D810</f>
        <v>5000</v>
      </c>
      <c r="E854" s="61">
        <f>'A. Thermody. result (all suite)'!I810</f>
        <v>49.216807000000003</v>
      </c>
      <c r="F854" s="21">
        <f>'A. Thermody. result (all suite)'!J810</f>
        <v>1.007215</v>
      </c>
      <c r="G854" s="21">
        <f>'A. Thermody. result (all suite)'!K810</f>
        <v>15.484355000000001</v>
      </c>
      <c r="H854" s="21">
        <f>'A. Thermody. result (all suite)'!L810</f>
        <v>1.193316</v>
      </c>
      <c r="I854" s="21">
        <f>'A. Thermody. result (all suite)'!M810</f>
        <v>8.6736269999999998</v>
      </c>
      <c r="J854" s="21">
        <f>'A. Thermody. result (all suite)'!N810</f>
        <v>0.21709500000000001</v>
      </c>
      <c r="K854" s="21">
        <f>'A. Thermody. result (all suite)'!O810</f>
        <v>3.2200859999999998</v>
      </c>
      <c r="L854" s="21">
        <f>'A. Thermody. result (all suite)'!P810</f>
        <v>5.0679800000000004</v>
      </c>
      <c r="M854" s="21">
        <f>'A. Thermody. result (all suite)'!Q810</f>
        <v>4.9704110000000004</v>
      </c>
      <c r="N854" s="21">
        <f>'A. Thermody. result (all suite)'!R810</f>
        <v>5.5284509999999996</v>
      </c>
      <c r="O854" s="21">
        <f>'A. Thermody. result (all suite)'!S810</f>
        <v>1.0124249999999999</v>
      </c>
      <c r="P854" s="21">
        <f>'A. Thermody. result (all suite)'!T810</f>
        <v>4.4082319999999999</v>
      </c>
      <c r="Q854" s="21">
        <f t="shared" si="1138"/>
        <v>100</v>
      </c>
      <c r="S854" s="19">
        <f t="shared" si="1139"/>
        <v>1313</v>
      </c>
      <c r="T854" s="19">
        <f t="shared" si="1140"/>
        <v>0.5</v>
      </c>
      <c r="V854" s="61">
        <f t="shared" si="1141"/>
        <v>47.047215964447759</v>
      </c>
      <c r="W854" s="21">
        <f t="shared" si="1142"/>
        <v>0.96281462606120005</v>
      </c>
      <c r="X854" s="21">
        <f t="shared" si="1143"/>
        <v>14.801768707896402</v>
      </c>
      <c r="Y854" s="21">
        <f t="shared" si="1144"/>
        <v>1.1407118622268801</v>
      </c>
      <c r="Z854" s="21">
        <f t="shared" si="1145"/>
        <v>8.2912733990253589</v>
      </c>
      <c r="AA854" s="21">
        <f t="shared" si="1146"/>
        <v>0.20752494873960001</v>
      </c>
      <c r="AB854" s="21">
        <f t="shared" si="1147"/>
        <v>3.0781371385204803</v>
      </c>
      <c r="AC854" s="21">
        <f t="shared" si="1148"/>
        <v>4.844571683886401</v>
      </c>
      <c r="AD854" s="21">
        <f t="shared" si="1149"/>
        <v>4.7513037517664802</v>
      </c>
      <c r="AE854" s="21">
        <f t="shared" si="1150"/>
        <v>5.2847440539136805</v>
      </c>
      <c r="AF854" s="21">
        <f t="shared" si="1151"/>
        <v>0.96779495717399999</v>
      </c>
      <c r="AG854" s="21">
        <f t="shared" si="1152"/>
        <v>91.37786109365824</v>
      </c>
      <c r="AH854" s="21"/>
      <c r="AI854" s="61">
        <f t="shared" si="1153"/>
        <v>51.486449126037712</v>
      </c>
      <c r="AJ854" s="21">
        <f t="shared" si="1154"/>
        <v>1.0536629053664957</v>
      </c>
      <c r="AK854" s="21">
        <f t="shared" si="1155"/>
        <v>16.19841888477259</v>
      </c>
      <c r="AL854" s="21">
        <f t="shared" si="1156"/>
        <v>1.248345987282085</v>
      </c>
      <c r="AM854" s="21">
        <f t="shared" si="1157"/>
        <v>9.0736129077558214</v>
      </c>
      <c r="AN854" s="21">
        <f t="shared" si="1158"/>
        <v>0.22710637593814564</v>
      </c>
      <c r="AO854" s="21">
        <f t="shared" si="1159"/>
        <v>3.3685808593894824</v>
      </c>
      <c r="AP854" s="21">
        <f t="shared" si="1160"/>
        <v>5.3016908317879441</v>
      </c>
      <c r="AQ854" s="21">
        <f t="shared" si="1161"/>
        <v>5.1996224193698355</v>
      </c>
      <c r="AR854" s="21">
        <f t="shared" si="1162"/>
        <v>5.7833965368231288</v>
      </c>
      <c r="AS854" s="21">
        <f t="shared" si="1163"/>
        <v>1.0591131654767594</v>
      </c>
      <c r="AT854" s="21">
        <f t="shared" si="1164"/>
        <v>99.999999999999986</v>
      </c>
      <c r="AU854" s="21"/>
      <c r="AV854" s="21">
        <f>AR854*'[1]diagram lines'!$G$39</f>
        <v>4.8008330742401419</v>
      </c>
      <c r="AW854" s="21">
        <f>AK854*'[1]diagram lines'!$G$40</f>
        <v>8.5732785082176139</v>
      </c>
      <c r="AX854" s="21">
        <f>AQ854*'[1]diagram lines'!$G$38</f>
        <v>3.8573513850052445</v>
      </c>
      <c r="AY854" s="21">
        <f>AP854*'[1]diagram lines'!$G$41</f>
        <v>3.7888938151996658</v>
      </c>
      <c r="AZ854" s="21">
        <f t="shared" si="1165"/>
        <v>10.983018956192964</v>
      </c>
      <c r="BA854" s="21">
        <f t="shared" si="1166"/>
        <v>0.68877838792251422</v>
      </c>
      <c r="BB854" s="21">
        <f t="shared" si="1167"/>
        <v>0.99019356177644047</v>
      </c>
      <c r="BC854" s="86">
        <f t="shared" si="1168"/>
        <v>1.0099035568419235</v>
      </c>
      <c r="BX854" s="61">
        <f t="shared" si="1170"/>
        <v>0.81918786617842887</v>
      </c>
      <c r="BY854" s="21">
        <f t="shared" si="1171"/>
        <v>1.2609101151727592E-2</v>
      </c>
      <c r="BZ854" s="21">
        <f t="shared" si="1172"/>
        <v>0.15186695763044333</v>
      </c>
      <c r="CA854" s="21">
        <f t="shared" si="1173"/>
        <v>7.4727033627653584E-3</v>
      </c>
      <c r="CB854" s="21">
        <f t="shared" si="1174"/>
        <v>0.12071853862212945</v>
      </c>
      <c r="CC854" s="21">
        <f t="shared" si="1175"/>
        <v>3.060262193402876E-3</v>
      </c>
      <c r="CD854" s="21">
        <f t="shared" si="1176"/>
        <v>7.9902878411910669E-2</v>
      </c>
      <c r="CE854" s="21">
        <f t="shared" si="1177"/>
        <v>9.0370542082738953E-2</v>
      </c>
      <c r="CF854" s="21">
        <f t="shared" si="1178"/>
        <v>8.0180851750282306E-2</v>
      </c>
      <c r="CG854" s="21">
        <f t="shared" si="1179"/>
        <v>5.8688439490445853E-2</v>
      </c>
      <c r="CH854" s="21">
        <f t="shared" si="1180"/>
        <v>7.1325663641999661E-3</v>
      </c>
      <c r="CI854" s="21">
        <f t="shared" si="1181"/>
        <v>0.2446299667036626</v>
      </c>
      <c r="CJ854" s="21">
        <f t="shared" si="1182"/>
        <v>1.6758206739421377</v>
      </c>
      <c r="CL854" s="68">
        <f t="shared" si="1183"/>
        <v>0.48882787932876021</v>
      </c>
      <c r="CM854" s="19">
        <f t="shared" si="1184"/>
        <v>7.5241350985761589E-3</v>
      </c>
      <c r="CN854" s="19">
        <f t="shared" si="1185"/>
        <v>9.0622439495985682E-2</v>
      </c>
      <c r="CO854" s="19">
        <f t="shared" si="1186"/>
        <v>4.459130668907939E-3</v>
      </c>
      <c r="CP854" s="19">
        <f t="shared" si="1187"/>
        <v>7.2035475214752953E-2</v>
      </c>
      <c r="CQ854" s="19">
        <f t="shared" si="1188"/>
        <v>1.8261274854689733E-3</v>
      </c>
      <c r="CR854" s="19">
        <f t="shared" si="1189"/>
        <v>4.7679850030701756E-2</v>
      </c>
      <c r="CS854" s="19">
        <f t="shared" si="1190"/>
        <v>5.3926141076989266E-2</v>
      </c>
      <c r="CT854" s="19">
        <f t="shared" si="1191"/>
        <v>4.7845722992346115E-2</v>
      </c>
      <c r="CU854" s="19">
        <f t="shared" si="1192"/>
        <v>3.5020715762140213E-2</v>
      </c>
      <c r="CV854" s="19">
        <f t="shared" si="1193"/>
        <v>4.2561632489122982E-3</v>
      </c>
      <c r="CW854" s="19">
        <f t="shared" si="1194"/>
        <v>0.14597621959645851</v>
      </c>
      <c r="CX854" s="19">
        <f t="shared" si="1195"/>
        <v>1</v>
      </c>
      <c r="CZ854" s="68">
        <f t="shared" si="1196"/>
        <v>2.5805000000000001E-5</v>
      </c>
      <c r="DA854" s="19">
        <f t="shared" si="1197"/>
        <v>1.8688599999999996E-5</v>
      </c>
      <c r="DB854" s="19">
        <f t="shared" si="1198"/>
        <v>3.667E-5</v>
      </c>
      <c r="DC854" s="19">
        <f t="shared" si="1199"/>
        <v>3.9862599999999993E-5</v>
      </c>
      <c r="DD854" s="19">
        <f t="shared" si="1200"/>
        <v>1.2663799999999999E-5</v>
      </c>
      <c r="DE854" s="19">
        <f t="shared" si="1201"/>
        <v>1.2663799999999999E-5</v>
      </c>
      <c r="DF854" s="19">
        <f t="shared" si="1202"/>
        <v>1.1277799999999999E-5</v>
      </c>
      <c r="DG854" s="19">
        <f t="shared" si="1203"/>
        <v>1.5773599999999998E-5</v>
      </c>
      <c r="DH854" s="19">
        <f t="shared" si="1204"/>
        <v>2.5065199999999998E-5</v>
      </c>
      <c r="DI854" s="19">
        <f t="shared" si="1205"/>
        <v>3.8576199999999992E-5</v>
      </c>
      <c r="DJ854" s="19">
        <f t="shared" si="1206"/>
        <v>0</v>
      </c>
      <c r="DK854" s="19">
        <f t="shared" si="1207"/>
        <v>2.1289399999999996E-5</v>
      </c>
      <c r="DM854" s="68">
        <f t="shared" si="1208"/>
        <v>1138.1042042267743</v>
      </c>
      <c r="DN854" s="19">
        <f t="shared" si="1209"/>
        <v>32.160135680268382</v>
      </c>
      <c r="DO854" s="19">
        <f t="shared" si="1210"/>
        <v>251.97338235644122</v>
      </c>
      <c r="DP854" s="19">
        <f t="shared" si="1211"/>
        <v>17.86332493409634</v>
      </c>
      <c r="DQ854" s="19">
        <f t="shared" si="1212"/>
        <v>408.70425102891704</v>
      </c>
      <c r="DR854" s="19">
        <f t="shared" si="1213"/>
        <v>10.229590156127623</v>
      </c>
      <c r="DS854" s="19">
        <f t="shared" si="1214"/>
        <v>170.37879340272755</v>
      </c>
      <c r="DT854" s="19">
        <f t="shared" si="1215"/>
        <v>191.72401934863052</v>
      </c>
      <c r="DU854" s="19">
        <f t="shared" si="1216"/>
        <v>118.32965100200819</v>
      </c>
      <c r="DV854" s="19">
        <f t="shared" si="1217"/>
        <v>85.517791404897551</v>
      </c>
      <c r="DX854" s="19">
        <f t="shared" si="1218"/>
        <v>123.55874177422487</v>
      </c>
      <c r="DZ854" s="68">
        <f t="shared" si="1219"/>
        <v>2548.543885315114</v>
      </c>
      <c r="EA854" s="21">
        <f t="shared" si="1220"/>
        <v>2.5485438853151141</v>
      </c>
      <c r="EB854" s="92">
        <f t="shared" si="1169"/>
        <v>1040</v>
      </c>
    </row>
    <row r="855" spans="1:132" x14ac:dyDescent="0.3">
      <c r="A855" s="19">
        <f>'A. Thermody. result (all suite)'!C811</f>
        <v>1038</v>
      </c>
      <c r="B855" s="19" t="s">
        <v>1450</v>
      </c>
      <c r="C855" s="24">
        <f>'A. Thermody. result (all suite)'!G811</f>
        <v>73.253652000000002</v>
      </c>
      <c r="D855" s="19">
        <f>'A. Thermody. result (all suite)'!D811</f>
        <v>5000</v>
      </c>
      <c r="E855" s="61">
        <f>'A. Thermody. result (all suite)'!I811</f>
        <v>49.293246000000003</v>
      </c>
      <c r="F855" s="21">
        <f>'A. Thermody. result (all suite)'!J811</f>
        <v>0.98088600000000004</v>
      </c>
      <c r="G855" s="21">
        <f>'A. Thermody. result (all suite)'!K811</f>
        <v>15.510732000000001</v>
      </c>
      <c r="H855" s="21">
        <f>'A. Thermody. result (all suite)'!L811</f>
        <v>1.18868</v>
      </c>
      <c r="I855" s="21">
        <f>'A. Thermody. result (all suite)'!M811</f>
        <v>8.6898490000000006</v>
      </c>
      <c r="J855" s="21">
        <f>'A. Thermody. result (all suite)'!N811</f>
        <v>0.218419</v>
      </c>
      <c r="K855" s="21">
        <f>'A. Thermody. result (all suite)'!O811</f>
        <v>3.141794</v>
      </c>
      <c r="L855" s="21">
        <f>'A. Thermody. result (all suite)'!P811</f>
        <v>5.0102120000000001</v>
      </c>
      <c r="M855" s="21">
        <f>'A. Thermody. result (all suite)'!Q811</f>
        <v>4.9995609999999999</v>
      </c>
      <c r="N855" s="21">
        <f>'A. Thermody. result (all suite)'!R811</f>
        <v>5.5415179999999999</v>
      </c>
      <c r="O855" s="21">
        <f>'A. Thermody. result (all suite)'!S811</f>
        <v>0.99872499999999997</v>
      </c>
      <c r="P855" s="21">
        <f>'A. Thermody. result (all suite)'!T811</f>
        <v>4.4263779999999997</v>
      </c>
      <c r="Q855" s="21">
        <f t="shared" si="1138"/>
        <v>99.999999999999986</v>
      </c>
      <c r="S855" s="19">
        <f t="shared" si="1139"/>
        <v>1311</v>
      </c>
      <c r="T855" s="19">
        <f t="shared" si="1140"/>
        <v>0.5</v>
      </c>
      <c r="V855" s="61">
        <f t="shared" si="1141"/>
        <v>47.11134060357012</v>
      </c>
      <c r="W855" s="21">
        <f t="shared" si="1142"/>
        <v>0.93746827789092013</v>
      </c>
      <c r="X855" s="21">
        <f t="shared" si="1143"/>
        <v>14.824168371113041</v>
      </c>
      <c r="Y855" s="21">
        <f t="shared" si="1144"/>
        <v>1.1360645299895999</v>
      </c>
      <c r="Z855" s="21">
        <f t="shared" si="1145"/>
        <v>8.3052034356307818</v>
      </c>
      <c r="AA855" s="21">
        <f t="shared" si="1146"/>
        <v>0.20875094943618003</v>
      </c>
      <c r="AB855" s="21">
        <f t="shared" si="1147"/>
        <v>3.0027263215786801</v>
      </c>
      <c r="AC855" s="21">
        <f t="shared" si="1148"/>
        <v>4.7884410782786402</v>
      </c>
      <c r="AD855" s="21">
        <f t="shared" si="1149"/>
        <v>4.7782615317994201</v>
      </c>
      <c r="AE855" s="21">
        <f t="shared" si="1150"/>
        <v>5.29622946638196</v>
      </c>
      <c r="AF855" s="21">
        <f t="shared" si="1151"/>
        <v>0.95451765631949992</v>
      </c>
      <c r="AG855" s="21">
        <f t="shared" si="1152"/>
        <v>91.343172221988837</v>
      </c>
      <c r="AH855" s="21"/>
      <c r="AI855" s="61">
        <f t="shared" si="1153"/>
        <v>51.576203735377952</v>
      </c>
      <c r="AJ855" s="21">
        <f t="shared" si="1154"/>
        <v>1.0263145619823848</v>
      </c>
      <c r="AK855" s="21">
        <f t="shared" si="1155"/>
        <v>16.22909300225119</v>
      </c>
      <c r="AL855" s="21">
        <f t="shared" si="1156"/>
        <v>1.2437322925775482</v>
      </c>
      <c r="AM855" s="21">
        <f t="shared" si="1157"/>
        <v>9.0923089636594518</v>
      </c>
      <c r="AN855" s="21">
        <f t="shared" si="1158"/>
        <v>0.22853481476301069</v>
      </c>
      <c r="AO855" s="21">
        <f t="shared" si="1159"/>
        <v>3.287302431627003</v>
      </c>
      <c r="AP855" s="21">
        <f t="shared" si="1160"/>
        <v>5.2422539767301073</v>
      </c>
      <c r="AQ855" s="21">
        <f t="shared" si="1161"/>
        <v>5.2311096884033548</v>
      </c>
      <c r="AR855" s="21">
        <f t="shared" si="1162"/>
        <v>5.798166778695486</v>
      </c>
      <c r="AS855" s="21">
        <f t="shared" si="1163"/>
        <v>1.0449797539325234</v>
      </c>
      <c r="AT855" s="21">
        <f t="shared" si="1164"/>
        <v>100</v>
      </c>
      <c r="AU855" s="21"/>
      <c r="AV855" s="21">
        <f>AR855*'[1]diagram lines'!$G$39</f>
        <v>4.8130939429604265</v>
      </c>
      <c r="AW855" s="21">
        <f>AK855*'[1]diagram lines'!$G$40</f>
        <v>8.5895132873036797</v>
      </c>
      <c r="AX855" s="21">
        <f>AQ855*'[1]diagram lines'!$G$38</f>
        <v>3.8807102851369195</v>
      </c>
      <c r="AY855" s="21">
        <f>AP855*'[1]diagram lines'!$G$41</f>
        <v>3.7464168131132181</v>
      </c>
      <c r="AZ855" s="21">
        <f t="shared" si="1165"/>
        <v>11.029276467098841</v>
      </c>
      <c r="BA855" s="21">
        <f t="shared" si="1166"/>
        <v>0.69046307608597202</v>
      </c>
      <c r="BB855" s="21">
        <f t="shared" si="1167"/>
        <v>0.98800399249196225</v>
      </c>
      <c r="BC855" s="86">
        <f t="shared" si="1168"/>
        <v>1.01214165893984</v>
      </c>
      <c r="BX855" s="61">
        <f t="shared" si="1170"/>
        <v>0.82046015312916121</v>
      </c>
      <c r="BY855" s="21">
        <f t="shared" si="1171"/>
        <v>1.2279494241362043E-2</v>
      </c>
      <c r="BZ855" s="21">
        <f t="shared" si="1172"/>
        <v>0.15212565712043941</v>
      </c>
      <c r="CA855" s="21">
        <f t="shared" si="1173"/>
        <v>7.4436721147222744E-3</v>
      </c>
      <c r="CB855" s="21">
        <f t="shared" si="1174"/>
        <v>0.1209443145441893</v>
      </c>
      <c r="CC855" s="21">
        <f t="shared" si="1175"/>
        <v>3.0789258528333805E-3</v>
      </c>
      <c r="CD855" s="21">
        <f t="shared" si="1176"/>
        <v>7.79601488833747E-2</v>
      </c>
      <c r="CE855" s="21">
        <f t="shared" si="1177"/>
        <v>8.9340442225392308E-2</v>
      </c>
      <c r="CF855" s="21">
        <f t="shared" si="1178"/>
        <v>8.0651088885304076E-2</v>
      </c>
      <c r="CG855" s="21">
        <f t="shared" si="1179"/>
        <v>5.8827154989384289E-2</v>
      </c>
      <c r="CH855" s="21">
        <f t="shared" si="1180"/>
        <v>7.036049427943415E-3</v>
      </c>
      <c r="CI855" s="21">
        <f t="shared" si="1181"/>
        <v>0.2456369589345172</v>
      </c>
      <c r="CJ855" s="21">
        <f t="shared" si="1182"/>
        <v>1.6757840603486236</v>
      </c>
      <c r="CL855" s="68">
        <f t="shared" si="1183"/>
        <v>0.48959777846226554</v>
      </c>
      <c r="CM855" s="19">
        <f t="shared" si="1184"/>
        <v>7.3276113145553283E-3</v>
      </c>
      <c r="CN855" s="19">
        <f t="shared" si="1185"/>
        <v>9.077879466689269E-2</v>
      </c>
      <c r="CO855" s="19">
        <f t="shared" si="1186"/>
        <v>4.4419041157210447E-3</v>
      </c>
      <c r="CP855" s="19">
        <f t="shared" si="1187"/>
        <v>7.2171777620935545E-2</v>
      </c>
      <c r="CQ855" s="19">
        <f t="shared" si="1188"/>
        <v>1.837304653794626E-3</v>
      </c>
      <c r="CR855" s="19">
        <f t="shared" si="1189"/>
        <v>4.6521595907265151E-2</v>
      </c>
      <c r="CS855" s="19">
        <f t="shared" si="1190"/>
        <v>5.331262203723687E-2</v>
      </c>
      <c r="CT855" s="19">
        <f t="shared" si="1191"/>
        <v>4.8127375593085504E-2</v>
      </c>
      <c r="CU855" s="19">
        <f t="shared" si="1192"/>
        <v>3.5104257392892323E-2</v>
      </c>
      <c r="CV855" s="19">
        <f t="shared" si="1193"/>
        <v>4.1986611487876682E-3</v>
      </c>
      <c r="CW855" s="19">
        <f t="shared" si="1194"/>
        <v>0.14658031708656774</v>
      </c>
      <c r="CX855" s="19">
        <f t="shared" si="1195"/>
        <v>1</v>
      </c>
      <c r="CZ855" s="68">
        <f t="shared" si="1196"/>
        <v>2.5805000000000001E-5</v>
      </c>
      <c r="DA855" s="19">
        <f t="shared" si="1197"/>
        <v>1.8674119999999999E-5</v>
      </c>
      <c r="DB855" s="19">
        <f t="shared" si="1198"/>
        <v>3.667E-5</v>
      </c>
      <c r="DC855" s="19">
        <f t="shared" si="1199"/>
        <v>3.9844419999999996E-5</v>
      </c>
      <c r="DD855" s="19">
        <f t="shared" si="1200"/>
        <v>1.2657959999999999E-5</v>
      </c>
      <c r="DE855" s="19">
        <f t="shared" si="1201"/>
        <v>1.2657959999999999E-5</v>
      </c>
      <c r="DF855" s="19">
        <f t="shared" si="1202"/>
        <v>1.1271259999999999E-5</v>
      </c>
      <c r="DG855" s="19">
        <f t="shared" si="1203"/>
        <v>1.5766119999999999E-5</v>
      </c>
      <c r="DH855" s="19">
        <f t="shared" si="1204"/>
        <v>2.5049839999999998E-5</v>
      </c>
      <c r="DI855" s="19">
        <f t="shared" si="1205"/>
        <v>3.8552039999999996E-5</v>
      </c>
      <c r="DJ855" s="19">
        <f t="shared" si="1206"/>
        <v>0</v>
      </c>
      <c r="DK855" s="19">
        <f t="shared" si="1207"/>
        <v>2.1270479999999994E-5</v>
      </c>
      <c r="DM855" s="68">
        <f t="shared" si="1208"/>
        <v>1139.8967072277819</v>
      </c>
      <c r="DN855" s="19">
        <f t="shared" si="1209"/>
        <v>31.344427036276919</v>
      </c>
      <c r="DO855" s="19">
        <f t="shared" si="1210"/>
        <v>252.40812392245377</v>
      </c>
      <c r="DP855" s="19">
        <f t="shared" si="1211"/>
        <v>17.802434274096441</v>
      </c>
      <c r="DQ855" s="19">
        <f t="shared" si="1212"/>
        <v>409.66650408629977</v>
      </c>
      <c r="DR855" s="19">
        <f t="shared" si="1213"/>
        <v>10.296950862555324</v>
      </c>
      <c r="DS855" s="19">
        <f t="shared" si="1214"/>
        <v>166.33635592318743</v>
      </c>
      <c r="DT855" s="19">
        <f t="shared" si="1215"/>
        <v>189.63269617688076</v>
      </c>
      <c r="DU855" s="19">
        <f t="shared" si="1216"/>
        <v>119.099204346829</v>
      </c>
      <c r="DV855" s="19">
        <f t="shared" si="1217"/>
        <v>85.775513991229957</v>
      </c>
      <c r="DX855" s="19">
        <f t="shared" si="1218"/>
        <v>124.18042817557252</v>
      </c>
      <c r="DZ855" s="68">
        <f t="shared" si="1219"/>
        <v>2546.4393460231645</v>
      </c>
      <c r="EA855" s="21">
        <f t="shared" si="1220"/>
        <v>2.5464393460231647</v>
      </c>
      <c r="EB855" s="92">
        <f t="shared" si="1169"/>
        <v>1038</v>
      </c>
    </row>
    <row r="856" spans="1:132" x14ac:dyDescent="0.3">
      <c r="A856" s="19">
        <f>'A. Thermody. result (all suite)'!C812</f>
        <v>1036</v>
      </c>
      <c r="B856" s="19" t="s">
        <v>1450</v>
      </c>
      <c r="C856" s="24">
        <f>'A. Thermody. result (all suite)'!G812</f>
        <v>72.820452000000003</v>
      </c>
      <c r="D856" s="19">
        <f>'A. Thermody. result (all suite)'!D812</f>
        <v>5000</v>
      </c>
      <c r="E856" s="61">
        <f>'A. Thermody. result (all suite)'!I812</f>
        <v>49.367970999999997</v>
      </c>
      <c r="F856" s="21">
        <f>'A. Thermody. result (all suite)'!J812</f>
        <v>0.95515799999999995</v>
      </c>
      <c r="G856" s="21">
        <f>'A. Thermody. result (all suite)'!K812</f>
        <v>15.536769</v>
      </c>
      <c r="H856" s="21">
        <f>'A. Thermody. result (all suite)'!L812</f>
        <v>1.184061</v>
      </c>
      <c r="I856" s="21">
        <f>'A. Thermody. result (all suite)'!M812</f>
        <v>8.7048609999999993</v>
      </c>
      <c r="J856" s="21">
        <f>'A. Thermody. result (all suite)'!N812</f>
        <v>0.219718</v>
      </c>
      <c r="K856" s="21">
        <f>'A. Thermody. result (all suite)'!O812</f>
        <v>3.0653060000000001</v>
      </c>
      <c r="L856" s="21">
        <f>'A. Thermody. result (all suite)'!P812</f>
        <v>4.9537800000000001</v>
      </c>
      <c r="M856" s="21">
        <f>'A. Thermody. result (all suite)'!Q812</f>
        <v>5.0281609999999999</v>
      </c>
      <c r="N856" s="21">
        <f>'A. Thermody. result (all suite)'!R812</f>
        <v>5.554519</v>
      </c>
      <c r="O856" s="21">
        <f>'A. Thermody. result (all suite)'!S812</f>
        <v>0.98543400000000003</v>
      </c>
      <c r="P856" s="21">
        <f>'A. Thermody. result (all suite)'!T812</f>
        <v>4.4442599999999999</v>
      </c>
      <c r="Q856" s="21">
        <f t="shared" si="1138"/>
        <v>99.999997999999977</v>
      </c>
      <c r="S856" s="19">
        <f t="shared" si="1139"/>
        <v>1309</v>
      </c>
      <c r="T856" s="19">
        <f t="shared" si="1140"/>
        <v>0.5</v>
      </c>
      <c r="V856" s="61">
        <f t="shared" si="1141"/>
        <v>47.173929968154575</v>
      </c>
      <c r="W856" s="21">
        <f t="shared" si="1142"/>
        <v>0.91270829422020594</v>
      </c>
      <c r="X856" s="21">
        <f t="shared" si="1143"/>
        <v>14.846274576230712</v>
      </c>
      <c r="Y856" s="21">
        <f t="shared" si="1144"/>
        <v>1.131438249548945</v>
      </c>
      <c r="Z856" s="21">
        <f t="shared" si="1145"/>
        <v>8.3179943367840661</v>
      </c>
      <c r="AA856" s="21">
        <f t="shared" si="1146"/>
        <v>0.2099531606179032</v>
      </c>
      <c r="AB856" s="21">
        <f t="shared" si="1147"/>
        <v>2.9290758288397969</v>
      </c>
      <c r="AC856" s="21">
        <f t="shared" si="1148"/>
        <v>4.7336211325688229</v>
      </c>
      <c r="AD856" s="21">
        <f t="shared" si="1149"/>
        <v>4.804696447472109</v>
      </c>
      <c r="AE856" s="21">
        <f t="shared" si="1150"/>
        <v>5.3076617289534544</v>
      </c>
      <c r="AF856" s="21">
        <f t="shared" si="1151"/>
        <v>0.94163875003569508</v>
      </c>
      <c r="AG856" s="21">
        <f t="shared" si="1152"/>
        <v>91.308992473426287</v>
      </c>
      <c r="AH856" s="21"/>
      <c r="AI856" s="61">
        <f t="shared" si="1153"/>
        <v>51.664057055370129</v>
      </c>
      <c r="AJ856" s="21">
        <f t="shared" si="1154"/>
        <v>0.99958204498404912</v>
      </c>
      <c r="AK856" s="21">
        <f t="shared" si="1155"/>
        <v>16.259378374535711</v>
      </c>
      <c r="AL856" s="21">
        <f t="shared" si="1156"/>
        <v>1.2391312387750069</v>
      </c>
      <c r="AM856" s="21">
        <f t="shared" si="1157"/>
        <v>9.1097208626027246</v>
      </c>
      <c r="AN856" s="21">
        <f t="shared" si="1158"/>
        <v>0.22993700284121085</v>
      </c>
      <c r="AO856" s="21">
        <f t="shared" si="1159"/>
        <v>3.2078722472950814</v>
      </c>
      <c r="AP856" s="21">
        <f t="shared" si="1160"/>
        <v>5.1841784739290073</v>
      </c>
      <c r="AQ856" s="21">
        <f t="shared" si="1161"/>
        <v>5.2620189067034362</v>
      </c>
      <c r="AR856" s="21">
        <f t="shared" si="1162"/>
        <v>5.8128576224276562</v>
      </c>
      <c r="AS856" s="21">
        <f t="shared" si="1163"/>
        <v>1.031266170535986</v>
      </c>
      <c r="AT856" s="21">
        <f t="shared" si="1164"/>
        <v>100</v>
      </c>
      <c r="AU856" s="21"/>
      <c r="AV856" s="21">
        <f>AR856*'[1]diagram lines'!$G$39</f>
        <v>4.8252889027956787</v>
      </c>
      <c r="AW856" s="21">
        <f>AK856*'[1]diagram lines'!$G$40</f>
        <v>8.6055423166285312</v>
      </c>
      <c r="AX856" s="21">
        <f>AQ856*'[1]diagram lines'!$G$38</f>
        <v>3.9036403570542757</v>
      </c>
      <c r="AY856" s="21">
        <f>AP856*'[1]diagram lines'!$G$41</f>
        <v>3.7049127118068257</v>
      </c>
      <c r="AZ856" s="21">
        <f t="shared" si="1165"/>
        <v>11.074876529131092</v>
      </c>
      <c r="BA856" s="21">
        <f t="shared" si="1166"/>
        <v>0.69210645721934194</v>
      </c>
      <c r="BB856" s="21">
        <f t="shared" si="1167"/>
        <v>0.98586459581142905</v>
      </c>
      <c r="BC856" s="86">
        <f t="shared" si="1168"/>
        <v>1.0143380787266598</v>
      </c>
      <c r="BX856" s="61">
        <f t="shared" si="1170"/>
        <v>0.82170391145139809</v>
      </c>
      <c r="BY856" s="21">
        <f t="shared" si="1171"/>
        <v>1.1957411116675013E-2</v>
      </c>
      <c r="BZ856" s="21">
        <f t="shared" si="1172"/>
        <v>0.15238102196939976</v>
      </c>
      <c r="CA856" s="21">
        <f t="shared" si="1173"/>
        <v>7.4147473229381929E-3</v>
      </c>
      <c r="CB856" s="21">
        <f t="shared" si="1174"/>
        <v>0.12115324982602645</v>
      </c>
      <c r="CC856" s="21">
        <f t="shared" si="1175"/>
        <v>3.0972371017761488E-3</v>
      </c>
      <c r="CD856" s="21">
        <f t="shared" si="1176"/>
        <v>7.6062183622828794E-2</v>
      </c>
      <c r="CE856" s="21">
        <f t="shared" si="1177"/>
        <v>8.8334165477888735E-2</v>
      </c>
      <c r="CF856" s="21">
        <f t="shared" si="1178"/>
        <v>8.1112453621551853E-2</v>
      </c>
      <c r="CG856" s="21">
        <f t="shared" si="1179"/>
        <v>5.8965169851380041E-2</v>
      </c>
      <c r="CH856" s="21">
        <f t="shared" si="1180"/>
        <v>6.9424139097108723E-3</v>
      </c>
      <c r="CI856" s="21">
        <f t="shared" si="1181"/>
        <v>0.24662930077691453</v>
      </c>
      <c r="CJ856" s="21">
        <f t="shared" si="1182"/>
        <v>1.6757532660484884</v>
      </c>
      <c r="CL856" s="68">
        <f t="shared" si="1183"/>
        <v>0.49034898400587207</v>
      </c>
      <c r="CM856" s="19">
        <f t="shared" si="1184"/>
        <v>7.1355439723362127E-3</v>
      </c>
      <c r="CN856" s="19">
        <f t="shared" si="1185"/>
        <v>9.0932850949305907E-2</v>
      </c>
      <c r="CO856" s="19">
        <f t="shared" si="1186"/>
        <v>4.4247249718465682E-3</v>
      </c>
      <c r="CP856" s="19">
        <f t="shared" si="1187"/>
        <v>7.2297785288947689E-2</v>
      </c>
      <c r="CQ856" s="19">
        <f t="shared" si="1188"/>
        <v>1.8482655916760298E-3</v>
      </c>
      <c r="CR856" s="19">
        <f t="shared" si="1189"/>
        <v>4.538984656266689E-2</v>
      </c>
      <c r="CS856" s="19">
        <f t="shared" si="1190"/>
        <v>5.2713109541588539E-2</v>
      </c>
      <c r="CT856" s="19">
        <f t="shared" si="1191"/>
        <v>4.8403577820748729E-2</v>
      </c>
      <c r="CU856" s="19">
        <f t="shared" si="1192"/>
        <v>3.5187262376890911E-2</v>
      </c>
      <c r="CV856" s="19">
        <f t="shared" si="1193"/>
        <v>4.1428616314628693E-3</v>
      </c>
      <c r="CW856" s="19">
        <f t="shared" si="1194"/>
        <v>0.14717518728665765</v>
      </c>
      <c r="CX856" s="19">
        <f t="shared" si="1195"/>
        <v>1.0000000000000002</v>
      </c>
      <c r="CZ856" s="68">
        <f t="shared" si="1196"/>
        <v>2.5805000000000001E-5</v>
      </c>
      <c r="DA856" s="19">
        <f t="shared" si="1197"/>
        <v>1.8659639999999996E-5</v>
      </c>
      <c r="DB856" s="19">
        <f t="shared" si="1198"/>
        <v>3.667E-5</v>
      </c>
      <c r="DC856" s="19">
        <f t="shared" si="1199"/>
        <v>3.9826239999999991E-5</v>
      </c>
      <c r="DD856" s="19">
        <f t="shared" si="1200"/>
        <v>1.2652119999999998E-5</v>
      </c>
      <c r="DE856" s="19">
        <f t="shared" si="1201"/>
        <v>1.2652119999999998E-5</v>
      </c>
      <c r="DF856" s="19">
        <f t="shared" si="1202"/>
        <v>1.1264719999999999E-5</v>
      </c>
      <c r="DG856" s="19">
        <f t="shared" si="1203"/>
        <v>1.5758639999999998E-5</v>
      </c>
      <c r="DH856" s="19">
        <f t="shared" si="1204"/>
        <v>2.5034480000000001E-5</v>
      </c>
      <c r="DI856" s="19">
        <f t="shared" si="1205"/>
        <v>3.8527879999999993E-5</v>
      </c>
      <c r="DJ856" s="19">
        <f t="shared" si="1206"/>
        <v>0</v>
      </c>
      <c r="DK856" s="19">
        <f t="shared" si="1207"/>
        <v>2.1251559999999995E-5</v>
      </c>
      <c r="DM856" s="68">
        <f t="shared" si="1208"/>
        <v>1141.6456872339777</v>
      </c>
      <c r="DN856" s="19">
        <f t="shared" si="1209"/>
        <v>30.546529971115024</v>
      </c>
      <c r="DO856" s="19">
        <f t="shared" si="1210"/>
        <v>252.83647348762557</v>
      </c>
      <c r="DP856" s="19">
        <f t="shared" si="1211"/>
        <v>17.741678118601669</v>
      </c>
      <c r="DQ856" s="19">
        <f t="shared" si="1212"/>
        <v>410.57118277497301</v>
      </c>
      <c r="DR856" s="19">
        <f t="shared" si="1213"/>
        <v>10.363161357424492</v>
      </c>
      <c r="DS856" s="19">
        <f t="shared" si="1214"/>
        <v>162.38404651651135</v>
      </c>
      <c r="DT856" s="19">
        <f t="shared" si="1215"/>
        <v>187.5892325157682</v>
      </c>
      <c r="DU856" s="19">
        <f t="shared" si="1216"/>
        <v>119.85620588517172</v>
      </c>
      <c r="DV856" s="19">
        <f t="shared" si="1217"/>
        <v>86.032247710051124</v>
      </c>
      <c r="DX856" s="19">
        <f t="shared" si="1218"/>
        <v>124.7953973687377</v>
      </c>
      <c r="DZ856" s="68">
        <f t="shared" si="1219"/>
        <v>2544.3618429399576</v>
      </c>
      <c r="EA856" s="21">
        <f t="shared" si="1220"/>
        <v>2.5443618429399577</v>
      </c>
      <c r="EB856" s="92">
        <f t="shared" si="1169"/>
        <v>1036</v>
      </c>
    </row>
    <row r="857" spans="1:132" x14ac:dyDescent="0.3">
      <c r="A857" s="19">
        <f>'A. Thermody. result (all suite)'!C813</f>
        <v>1034</v>
      </c>
      <c r="B857" s="19" t="s">
        <v>1450</v>
      </c>
      <c r="C857" s="24">
        <f>'A. Thermody. result (all suite)'!G813</f>
        <v>72.400125000000003</v>
      </c>
      <c r="D857" s="19">
        <f>'A. Thermody. result (all suite)'!D813</f>
        <v>5000</v>
      </c>
      <c r="E857" s="61">
        <f>'A. Thermody. result (all suite)'!I813</f>
        <v>49.441026000000001</v>
      </c>
      <c r="F857" s="21">
        <f>'A. Thermody. result (all suite)'!J813</f>
        <v>0.93001699999999998</v>
      </c>
      <c r="G857" s="21">
        <f>'A. Thermody. result (all suite)'!K813</f>
        <v>15.562497</v>
      </c>
      <c r="H857" s="21">
        <f>'A. Thermody. result (all suite)'!L813</f>
        <v>1.1794549999999999</v>
      </c>
      <c r="I857" s="21">
        <f>'A. Thermody. result (all suite)'!M813</f>
        <v>8.7186660000000007</v>
      </c>
      <c r="J857" s="21">
        <f>'A. Thermody. result (all suite)'!N813</f>
        <v>0.220994</v>
      </c>
      <c r="K857" s="21">
        <f>'A. Thermody. result (all suite)'!O813</f>
        <v>2.9905719999999998</v>
      </c>
      <c r="L857" s="21">
        <f>'A. Thermody. result (all suite)'!P813</f>
        <v>4.898638</v>
      </c>
      <c r="M857" s="21">
        <f>'A. Thermody. result (all suite)'!Q813</f>
        <v>5.0562310000000004</v>
      </c>
      <c r="N857" s="21">
        <f>'A. Thermody. result (all suite)'!R813</f>
        <v>5.5674729999999997</v>
      </c>
      <c r="O857" s="21">
        <f>'A. Thermody. result (all suite)'!S813</f>
        <v>0.97253599999999996</v>
      </c>
      <c r="P857" s="21">
        <f>'A. Thermody. result (all suite)'!T813</f>
        <v>4.4618950000000002</v>
      </c>
      <c r="Q857" s="21">
        <f t="shared" si="1138"/>
        <v>100.00000000000001</v>
      </c>
      <c r="S857" s="19">
        <f t="shared" si="1139"/>
        <v>1307</v>
      </c>
      <c r="T857" s="19">
        <f t="shared" si="1140"/>
        <v>0.5</v>
      </c>
      <c r="V857" s="61">
        <f t="shared" si="1141"/>
        <v>47.2350193329573</v>
      </c>
      <c r="W857" s="21">
        <f t="shared" si="1142"/>
        <v>0.88852061797784998</v>
      </c>
      <c r="X857" s="21">
        <f t="shared" si="1143"/>
        <v>14.868114724481851</v>
      </c>
      <c r="Y857" s="21">
        <f t="shared" si="1144"/>
        <v>1.12682895632775</v>
      </c>
      <c r="Z857" s="21">
        <f t="shared" si="1145"/>
        <v>8.3296482776793006</v>
      </c>
      <c r="AA857" s="21">
        <f t="shared" si="1146"/>
        <v>0.2111334797637</v>
      </c>
      <c r="AB857" s="21">
        <f t="shared" si="1147"/>
        <v>2.8571358174605996</v>
      </c>
      <c r="AC857" s="21">
        <f t="shared" si="1148"/>
        <v>4.6800659160098999</v>
      </c>
      <c r="AD857" s="21">
        <f t="shared" si="1149"/>
        <v>4.8306272818225509</v>
      </c>
      <c r="AE857" s="21">
        <f t="shared" si="1150"/>
        <v>5.3190582005866505</v>
      </c>
      <c r="AF857" s="21">
        <f t="shared" si="1151"/>
        <v>0.92914246484280005</v>
      </c>
      <c r="AG857" s="21">
        <f t="shared" si="1152"/>
        <v>91.275295069910257</v>
      </c>
      <c r="AH857" s="21"/>
      <c r="AI857" s="61">
        <f t="shared" si="1153"/>
        <v>51.75005930879621</v>
      </c>
      <c r="AJ857" s="21">
        <f t="shared" si="1154"/>
        <v>0.97345137837933871</v>
      </c>
      <c r="AK857" s="21">
        <f t="shared" si="1155"/>
        <v>16.28930885744489</v>
      </c>
      <c r="AL857" s="21">
        <f t="shared" si="1156"/>
        <v>1.2345388261573744</v>
      </c>
      <c r="AM857" s="21">
        <f t="shared" si="1157"/>
        <v>9.1258519310174719</v>
      </c>
      <c r="AN857" s="21">
        <f t="shared" si="1158"/>
        <v>0.23131503393331906</v>
      </c>
      <c r="AO857" s="21">
        <f t="shared" si="1159"/>
        <v>3.1302400230777021</v>
      </c>
      <c r="AP857" s="21">
        <f t="shared" si="1160"/>
        <v>5.1274180077153497</v>
      </c>
      <c r="AQ857" s="21">
        <f t="shared" si="1161"/>
        <v>5.2923710387598755</v>
      </c>
      <c r="AR857" s="21">
        <f t="shared" si="1162"/>
        <v>5.8274894608805567</v>
      </c>
      <c r="AS857" s="21">
        <f t="shared" si="1163"/>
        <v>1.0179561338379068</v>
      </c>
      <c r="AT857" s="21">
        <f t="shared" si="1164"/>
        <v>100.00000000000001</v>
      </c>
      <c r="AU857" s="21"/>
      <c r="AV857" s="21">
        <f>AR857*'[1]diagram lines'!$G$39</f>
        <v>4.837434881985307</v>
      </c>
      <c r="AW857" s="21">
        <f>AK857*'[1]diagram lines'!$G$40</f>
        <v>8.6213835149387599</v>
      </c>
      <c r="AX857" s="21">
        <f>AQ857*'[1]diagram lines'!$G$38</f>
        <v>3.9261571533104078</v>
      </c>
      <c r="AY857" s="21">
        <f>AP857*'[1]diagram lines'!$G$41</f>
        <v>3.6643484114339482</v>
      </c>
      <c r="AZ857" s="21">
        <f t="shared" si="1165"/>
        <v>11.119860499640431</v>
      </c>
      <c r="BA857" s="21">
        <f t="shared" si="1166"/>
        <v>0.69370975439518001</v>
      </c>
      <c r="BB857" s="21">
        <f t="shared" si="1167"/>
        <v>0.9837728046006472</v>
      </c>
      <c r="BC857" s="86">
        <f t="shared" si="1168"/>
        <v>1.0164948607274624</v>
      </c>
      <c r="BX857" s="61">
        <f t="shared" si="1170"/>
        <v>0.82291987350199736</v>
      </c>
      <c r="BY857" s="21">
        <f t="shared" si="1171"/>
        <v>1.1642676514772158E-2</v>
      </c>
      <c r="BZ857" s="21">
        <f t="shared" si="1172"/>
        <v>0.15263335621812477</v>
      </c>
      <c r="CA857" s="21">
        <f t="shared" si="1173"/>
        <v>7.3859039388815828E-3</v>
      </c>
      <c r="CB857" s="21">
        <f t="shared" si="1174"/>
        <v>0.12134538622129439</v>
      </c>
      <c r="CC857" s="21">
        <f t="shared" si="1175"/>
        <v>3.1152241330702E-3</v>
      </c>
      <c r="CD857" s="21">
        <f t="shared" si="1176"/>
        <v>7.4207741935483865E-2</v>
      </c>
      <c r="CE857" s="21">
        <f t="shared" si="1177"/>
        <v>8.7350891583452217E-2</v>
      </c>
      <c r="CF857" s="21">
        <f t="shared" si="1178"/>
        <v>8.1565268591708345E-2</v>
      </c>
      <c r="CG857" s="21">
        <f t="shared" si="1179"/>
        <v>5.9102685774946914E-2</v>
      </c>
      <c r="CH857" s="21">
        <f t="shared" si="1180"/>
        <v>6.8515470889928421E-3</v>
      </c>
      <c r="CI857" s="21">
        <f t="shared" si="1181"/>
        <v>0.24760793562708103</v>
      </c>
      <c r="CJ857" s="21">
        <f t="shared" si="1182"/>
        <v>1.6757284911298058</v>
      </c>
      <c r="CL857" s="68">
        <f t="shared" si="1183"/>
        <v>0.49108186550386229</v>
      </c>
      <c r="CM857" s="19">
        <f t="shared" si="1184"/>
        <v>6.947829899891754E-3</v>
      </c>
      <c r="CN857" s="19">
        <f t="shared" si="1185"/>
        <v>9.1084777173667711E-2</v>
      </c>
      <c r="CO857" s="19">
        <f t="shared" si="1186"/>
        <v>4.40757794474323E-3</v>
      </c>
      <c r="CP857" s="19">
        <f t="shared" si="1187"/>
        <v>7.2413512608764663E-2</v>
      </c>
      <c r="CQ857" s="19">
        <f t="shared" si="1188"/>
        <v>1.8590267752563309E-3</v>
      </c>
      <c r="CR857" s="19">
        <f t="shared" si="1189"/>
        <v>4.4283869569736616E-2</v>
      </c>
      <c r="CS857" s="19">
        <f t="shared" si="1190"/>
        <v>5.2127114891123379E-2</v>
      </c>
      <c r="CT857" s="19">
        <f t="shared" si="1191"/>
        <v>4.8674513218257449E-2</v>
      </c>
      <c r="CU857" s="19">
        <f t="shared" si="1192"/>
        <v>3.5269845973137828E-2</v>
      </c>
      <c r="CV857" s="19">
        <f t="shared" si="1193"/>
        <v>4.0886976173409853E-3</v>
      </c>
      <c r="CW857" s="19">
        <f t="shared" si="1194"/>
        <v>0.14776136882421767</v>
      </c>
      <c r="CX857" s="19">
        <f t="shared" si="1195"/>
        <v>0.99999999999999989</v>
      </c>
      <c r="CZ857" s="68">
        <f t="shared" si="1196"/>
        <v>2.5805000000000001E-5</v>
      </c>
      <c r="DA857" s="19">
        <f t="shared" si="1197"/>
        <v>1.864516E-5</v>
      </c>
      <c r="DB857" s="19">
        <f t="shared" si="1198"/>
        <v>3.667E-5</v>
      </c>
      <c r="DC857" s="19">
        <f t="shared" si="1199"/>
        <v>3.9808059999999993E-5</v>
      </c>
      <c r="DD857" s="19">
        <f t="shared" si="1200"/>
        <v>1.2646279999999998E-5</v>
      </c>
      <c r="DE857" s="19">
        <f t="shared" si="1201"/>
        <v>1.2646279999999998E-5</v>
      </c>
      <c r="DF857" s="19">
        <f t="shared" si="1202"/>
        <v>1.1258179999999999E-5</v>
      </c>
      <c r="DG857" s="19">
        <f t="shared" si="1203"/>
        <v>1.575116E-5</v>
      </c>
      <c r="DH857" s="19">
        <f t="shared" si="1204"/>
        <v>2.501912E-5</v>
      </c>
      <c r="DI857" s="19">
        <f t="shared" si="1205"/>
        <v>3.850371999999999E-5</v>
      </c>
      <c r="DJ857" s="19">
        <f t="shared" si="1206"/>
        <v>0</v>
      </c>
      <c r="DK857" s="19">
        <f t="shared" si="1207"/>
        <v>2.1232639999999997E-5</v>
      </c>
      <c r="DM857" s="68">
        <f t="shared" si="1208"/>
        <v>1143.3520046298022</v>
      </c>
      <c r="DN857" s="19">
        <f t="shared" si="1209"/>
        <v>29.766043970840329</v>
      </c>
      <c r="DO857" s="19">
        <f t="shared" si="1210"/>
        <v>253.25890048069701</v>
      </c>
      <c r="DP857" s="19">
        <f t="shared" si="1211"/>
        <v>17.680995305876412</v>
      </c>
      <c r="DQ857" s="19">
        <f t="shared" si="1212"/>
        <v>411.41828908894485</v>
      </c>
      <c r="DR857" s="19">
        <f t="shared" si="1213"/>
        <v>10.428312471073243</v>
      </c>
      <c r="DS857" s="19">
        <f t="shared" si="1214"/>
        <v>158.51940044131339</v>
      </c>
      <c r="DT857" s="19">
        <f t="shared" si="1215"/>
        <v>185.5919565983838</v>
      </c>
      <c r="DU857" s="19">
        <f t="shared" si="1216"/>
        <v>120.60108726445132</v>
      </c>
      <c r="DV857" s="19">
        <f t="shared" si="1217"/>
        <v>86.2882726829923</v>
      </c>
      <c r="DX857" s="19">
        <f t="shared" si="1218"/>
        <v>125.4040885265517</v>
      </c>
      <c r="DZ857" s="68">
        <f t="shared" si="1219"/>
        <v>2542.3093514609268</v>
      </c>
      <c r="EA857" s="21">
        <f t="shared" si="1220"/>
        <v>2.542309351460927</v>
      </c>
      <c r="EB857" s="92">
        <f t="shared" si="1169"/>
        <v>1034</v>
      </c>
    </row>
    <row r="858" spans="1:132" x14ac:dyDescent="0.3">
      <c r="A858" s="19">
        <f>'A. Thermody. result (all suite)'!C814</f>
        <v>1032</v>
      </c>
      <c r="B858" s="19" t="s">
        <v>1450</v>
      </c>
      <c r="C858" s="24">
        <f>'A. Thermody. result (all suite)'!G814</f>
        <v>71.992031999999995</v>
      </c>
      <c r="D858" s="19">
        <f>'A. Thermody. result (all suite)'!D814</f>
        <v>5000</v>
      </c>
      <c r="E858" s="61">
        <f>'A. Thermody. result (all suite)'!I814</f>
        <v>49.512453000000001</v>
      </c>
      <c r="F858" s="21">
        <f>'A. Thermody. result (all suite)'!J814</f>
        <v>0.90544899999999995</v>
      </c>
      <c r="G858" s="21">
        <f>'A. Thermody. result (all suite)'!K814</f>
        <v>15.587944</v>
      </c>
      <c r="H858" s="21">
        <f>'A. Thermody. result (all suite)'!L814</f>
        <v>1.174857</v>
      </c>
      <c r="I858" s="21">
        <f>'A. Thermody. result (all suite)'!M814</f>
        <v>8.7312619999999992</v>
      </c>
      <c r="J858" s="21">
        <f>'A. Thermody. result (all suite)'!N814</f>
        <v>0.222247</v>
      </c>
      <c r="K858" s="21">
        <f>'A. Thermody. result (all suite)'!O814</f>
        <v>2.9175399999999998</v>
      </c>
      <c r="L858" s="21">
        <f>'A. Thermody. result (all suite)'!P814</f>
        <v>4.8447399999999998</v>
      </c>
      <c r="M858" s="21">
        <f>'A. Thermody. result (all suite)'!Q814</f>
        <v>5.0837899999999996</v>
      </c>
      <c r="N858" s="21">
        <f>'A. Thermody. result (all suite)'!R814</f>
        <v>5.5804</v>
      </c>
      <c r="O858" s="21">
        <f>'A. Thermody. result (all suite)'!S814</f>
        <v>0.96001700000000001</v>
      </c>
      <c r="P858" s="21">
        <f>'A. Thermody. result (all suite)'!T814</f>
        <v>4.4792990000000001</v>
      </c>
      <c r="Q858" s="21">
        <f t="shared" si="1138"/>
        <v>99.999997999999977</v>
      </c>
      <c r="S858" s="19">
        <f t="shared" si="1139"/>
        <v>1305</v>
      </c>
      <c r="T858" s="19">
        <f t="shared" si="1140"/>
        <v>0.5</v>
      </c>
      <c r="V858" s="61">
        <f t="shared" si="1141"/>
        <v>47.294642143539313</v>
      </c>
      <c r="W858" s="21">
        <f t="shared" si="1142"/>
        <v>0.8648912311863346</v>
      </c>
      <c r="X858" s="21">
        <f t="shared" si="1143"/>
        <v>14.889713366322827</v>
      </c>
      <c r="Y858" s="21">
        <f t="shared" si="1144"/>
        <v>1.122231641095063</v>
      </c>
      <c r="Z858" s="21">
        <f t="shared" si="1145"/>
        <v>8.3401626607246335</v>
      </c>
      <c r="AA858" s="21">
        <f t="shared" si="1146"/>
        <v>0.21229189215236782</v>
      </c>
      <c r="AB858" s="21">
        <f t="shared" si="1147"/>
        <v>2.786854657341693</v>
      </c>
      <c r="AC858" s="21">
        <f t="shared" si="1148"/>
        <v>4.6277296052871923</v>
      </c>
      <c r="AD858" s="21">
        <f t="shared" si="1149"/>
        <v>4.856071840813537</v>
      </c>
      <c r="AE858" s="21">
        <f t="shared" si="1150"/>
        <v>5.3304371936047437</v>
      </c>
      <c r="AF858" s="21">
        <f t="shared" si="1151"/>
        <v>0.91701496725912945</v>
      </c>
      <c r="AG858" s="21">
        <f t="shared" si="1152"/>
        <v>91.242041199326835</v>
      </c>
      <c r="AH858" s="21"/>
      <c r="AI858" s="61">
        <f t="shared" si="1153"/>
        <v>51.83426578568065</v>
      </c>
      <c r="AJ858" s="21">
        <f t="shared" si="1154"/>
        <v>0.94790868312217857</v>
      </c>
      <c r="AK858" s="21">
        <f t="shared" si="1155"/>
        <v>16.318917431707654</v>
      </c>
      <c r="AL858" s="21">
        <f t="shared" si="1156"/>
        <v>1.2299501702767064</v>
      </c>
      <c r="AM858" s="21">
        <f t="shared" si="1157"/>
        <v>9.1407015352766638</v>
      </c>
      <c r="AN858" s="21">
        <f t="shared" si="1158"/>
        <v>0.23266894225721693</v>
      </c>
      <c r="AO858" s="21">
        <f t="shared" si="1159"/>
        <v>3.0543536956319803</v>
      </c>
      <c r="AP858" s="21">
        <f t="shared" si="1160"/>
        <v>5.0719268710544094</v>
      </c>
      <c r="AQ858" s="21">
        <f t="shared" si="1161"/>
        <v>5.3221867649858803</v>
      </c>
      <c r="AR858" s="21">
        <f t="shared" si="1162"/>
        <v>5.8420845517472602</v>
      </c>
      <c r="AS858" s="21">
        <f t="shared" si="1163"/>
        <v>1.005035568259399</v>
      </c>
      <c r="AT858" s="21">
        <f t="shared" si="1164"/>
        <v>100.00000000000001</v>
      </c>
      <c r="AU858" s="21"/>
      <c r="AV858" s="21">
        <f>AR858*'[1]diagram lines'!$G$39</f>
        <v>4.8495503567773746</v>
      </c>
      <c r="AW858" s="21">
        <f>AK858*'[1]diagram lines'!$G$40</f>
        <v>8.6370543378253402</v>
      </c>
      <c r="AX858" s="21">
        <f>AQ858*'[1]diagram lines'!$G$38</f>
        <v>3.9482760157155661</v>
      </c>
      <c r="AY858" s="21">
        <f>AP858*'[1]diagram lines'!$G$41</f>
        <v>3.6246912471133856</v>
      </c>
      <c r="AZ858" s="21">
        <f t="shared" si="1165"/>
        <v>11.16427131673314</v>
      </c>
      <c r="BA858" s="21">
        <f t="shared" si="1166"/>
        <v>0.69527406620004062</v>
      </c>
      <c r="BB858" s="21">
        <f t="shared" si="1167"/>
        <v>0.98172593685523668</v>
      </c>
      <c r="BC858" s="86">
        <f t="shared" si="1168"/>
        <v>1.0186142205871638</v>
      </c>
      <c r="BX858" s="61">
        <f t="shared" si="1170"/>
        <v>0.82410873834886822</v>
      </c>
      <c r="BY858" s="21">
        <f t="shared" si="1171"/>
        <v>1.1335115172759138E-2</v>
      </c>
      <c r="BZ858" s="21">
        <f t="shared" si="1172"/>
        <v>0.15288293448411142</v>
      </c>
      <c r="CA858" s="21">
        <f t="shared" si="1173"/>
        <v>7.3571106518880332E-3</v>
      </c>
      <c r="CB858" s="21">
        <f t="shared" si="1174"/>
        <v>0.12152069589422408</v>
      </c>
      <c r="CC858" s="21">
        <f t="shared" si="1175"/>
        <v>3.1328869467155342E-3</v>
      </c>
      <c r="CD858" s="21">
        <f t="shared" si="1176"/>
        <v>7.239553349875931E-2</v>
      </c>
      <c r="CE858" s="21">
        <f t="shared" si="1177"/>
        <v>8.6389800285306698E-2</v>
      </c>
      <c r="CF858" s="21">
        <f t="shared" si="1178"/>
        <v>8.2009840296822054E-2</v>
      </c>
      <c r="CG858" s="21">
        <f t="shared" si="1179"/>
        <v>5.9239915074309979E-2</v>
      </c>
      <c r="CH858" s="21">
        <f t="shared" si="1180"/>
        <v>6.7633503353435164E-3</v>
      </c>
      <c r="CI858" s="21">
        <f t="shared" si="1181"/>
        <v>0.24857375138734741</v>
      </c>
      <c r="CJ858" s="21">
        <f t="shared" si="1182"/>
        <v>1.6757096723764553</v>
      </c>
      <c r="CL858" s="68">
        <f t="shared" si="1183"/>
        <v>0.49179684997588813</v>
      </c>
      <c r="CM858" s="19">
        <f t="shared" si="1184"/>
        <v>6.7643669781316728E-3</v>
      </c>
      <c r="CN858" s="19">
        <f t="shared" si="1185"/>
        <v>9.1234738931414136E-2</v>
      </c>
      <c r="CO858" s="19">
        <f t="shared" si="1186"/>
        <v>4.39044470123177E-3</v>
      </c>
      <c r="CP858" s="19">
        <f t="shared" si="1187"/>
        <v>7.251894400172916E-2</v>
      </c>
      <c r="CQ858" s="19">
        <f t="shared" si="1188"/>
        <v>1.8695881502387829E-3</v>
      </c>
      <c r="CR858" s="19">
        <f t="shared" si="1189"/>
        <v>4.3202909604316796E-2</v>
      </c>
      <c r="CS858" s="19">
        <f t="shared" si="1190"/>
        <v>5.1554157447089598E-2</v>
      </c>
      <c r="CT858" s="19">
        <f t="shared" si="1191"/>
        <v>4.8940363386765842E-2</v>
      </c>
      <c r="CU858" s="19">
        <f t="shared" si="1192"/>
        <v>3.5352135307721418E-2</v>
      </c>
      <c r="CV858" s="19">
        <f t="shared" si="1193"/>
        <v>4.0361110560111994E-3</v>
      </c>
      <c r="CW858" s="19">
        <f t="shared" si="1194"/>
        <v>0.14833939045946157</v>
      </c>
      <c r="CX858" s="19">
        <f t="shared" si="1195"/>
        <v>1</v>
      </c>
      <c r="CZ858" s="68">
        <f t="shared" si="1196"/>
        <v>2.5805000000000001E-5</v>
      </c>
      <c r="DA858" s="19">
        <f t="shared" si="1197"/>
        <v>1.8630679999999996E-5</v>
      </c>
      <c r="DB858" s="19">
        <f t="shared" si="1198"/>
        <v>3.667E-5</v>
      </c>
      <c r="DC858" s="19">
        <f t="shared" si="1199"/>
        <v>3.9789879999999995E-5</v>
      </c>
      <c r="DD858" s="19">
        <f t="shared" si="1200"/>
        <v>1.2640439999999998E-5</v>
      </c>
      <c r="DE858" s="19">
        <f t="shared" si="1201"/>
        <v>1.2640439999999998E-5</v>
      </c>
      <c r="DF858" s="19">
        <f t="shared" si="1202"/>
        <v>1.1251639999999999E-5</v>
      </c>
      <c r="DG858" s="19">
        <f t="shared" si="1203"/>
        <v>1.5743679999999998E-5</v>
      </c>
      <c r="DH858" s="19">
        <f t="shared" si="1204"/>
        <v>2.500376E-5</v>
      </c>
      <c r="DI858" s="19">
        <f t="shared" si="1205"/>
        <v>3.8479559999999994E-5</v>
      </c>
      <c r="DJ858" s="19">
        <f t="shared" si="1206"/>
        <v>0</v>
      </c>
      <c r="DK858" s="19">
        <f t="shared" si="1207"/>
        <v>2.1213719999999994E-5</v>
      </c>
      <c r="DM858" s="68">
        <f t="shared" si="1208"/>
        <v>1145.016653615631</v>
      </c>
      <c r="DN858" s="19">
        <f t="shared" si="1209"/>
        <v>29.002571790893196</v>
      </c>
      <c r="DO858" s="19">
        <f t="shared" si="1210"/>
        <v>253.67586532443372</v>
      </c>
      <c r="DP858" s="19">
        <f t="shared" si="1211"/>
        <v>17.620312359316024</v>
      </c>
      <c r="DQ858" s="19">
        <f t="shared" si="1212"/>
        <v>412.20765468007761</v>
      </c>
      <c r="DR858" s="19">
        <f t="shared" si="1213"/>
        <v>10.492402430448566</v>
      </c>
      <c r="DS858" s="19">
        <f t="shared" si="1214"/>
        <v>154.73986521555676</v>
      </c>
      <c r="DT858" s="19">
        <f t="shared" si="1215"/>
        <v>183.63922219155782</v>
      </c>
      <c r="DU858" s="19">
        <f t="shared" si="1216"/>
        <v>121.33427637865724</v>
      </c>
      <c r="DV858" s="19">
        <f t="shared" si="1217"/>
        <v>86.543898786455927</v>
      </c>
      <c r="DX858" s="19">
        <f t="shared" si="1218"/>
        <v>126.00693400683605</v>
      </c>
      <c r="DZ858" s="68">
        <f t="shared" si="1219"/>
        <v>2540.2796567798641</v>
      </c>
      <c r="EA858" s="21">
        <f t="shared" si="1220"/>
        <v>2.5402796567798642</v>
      </c>
      <c r="EB858" s="92">
        <f t="shared" si="1169"/>
        <v>1032</v>
      </c>
    </row>
    <row r="859" spans="1:132" x14ac:dyDescent="0.3">
      <c r="A859" s="19">
        <f>'A. Thermody. result (all suite)'!C815</f>
        <v>1030</v>
      </c>
      <c r="B859" s="19" t="s">
        <v>1450</v>
      </c>
      <c r="C859" s="24">
        <f>'A. Thermody. result (all suite)'!G815</f>
        <v>71.595571000000007</v>
      </c>
      <c r="D859" s="19">
        <f>'A. Thermody. result (all suite)'!D815</f>
        <v>5000</v>
      </c>
      <c r="E859" s="61">
        <f>'A. Thermody. result (all suite)'!I815</f>
        <v>49.582295000000002</v>
      </c>
      <c r="F859" s="21">
        <f>'A. Thermody. result (all suite)'!J815</f>
        <v>0.88144100000000003</v>
      </c>
      <c r="G859" s="21">
        <f>'A. Thermody. result (all suite)'!K815</f>
        <v>15.613137999999999</v>
      </c>
      <c r="H859" s="21">
        <f>'A. Thermody. result (all suite)'!L815</f>
        <v>1.170264</v>
      </c>
      <c r="I859" s="21">
        <f>'A. Thermody. result (all suite)'!M815</f>
        <v>8.7426499999999994</v>
      </c>
      <c r="J859" s="21">
        <f>'A. Thermody. result (all suite)'!N815</f>
        <v>0.22347800000000001</v>
      </c>
      <c r="K859" s="21">
        <f>'A. Thermody. result (all suite)'!O815</f>
        <v>2.8461650000000001</v>
      </c>
      <c r="L859" s="21">
        <f>'A. Thermody. result (all suite)'!P815</f>
        <v>4.7920449999999999</v>
      </c>
      <c r="M859" s="21">
        <f>'A. Thermody. result (all suite)'!Q815</f>
        <v>5.1108570000000002</v>
      </c>
      <c r="N859" s="21">
        <f>'A. Thermody. result (all suite)'!R815</f>
        <v>5.593318</v>
      </c>
      <c r="O859" s="21">
        <f>'A. Thermody. result (all suite)'!S815</f>
        <v>0.94786400000000004</v>
      </c>
      <c r="P859" s="21">
        <f>'A. Thermody. result (all suite)'!T815</f>
        <v>4.4964849999999998</v>
      </c>
      <c r="Q859" s="21">
        <f t="shared" si="1138"/>
        <v>100</v>
      </c>
      <c r="S859" s="19">
        <f t="shared" si="1139"/>
        <v>1303</v>
      </c>
      <c r="T859" s="19">
        <f t="shared" si="1140"/>
        <v>0.5</v>
      </c>
      <c r="V859" s="61">
        <f t="shared" si="1141"/>
        <v>47.35283454266925</v>
      </c>
      <c r="W859" s="21">
        <f t="shared" si="1142"/>
        <v>0.84180713765115001</v>
      </c>
      <c r="X859" s="21">
        <f t="shared" si="1143"/>
        <v>14.911095591800699</v>
      </c>
      <c r="Y859" s="21">
        <f t="shared" si="1144"/>
        <v>1.1176432547795998</v>
      </c>
      <c r="Z859" s="21">
        <f t="shared" si="1145"/>
        <v>8.3495380541474997</v>
      </c>
      <c r="AA859" s="21">
        <f t="shared" si="1146"/>
        <v>0.21342934525169999</v>
      </c>
      <c r="AB859" s="21">
        <f t="shared" si="1147"/>
        <v>2.7181876176997495</v>
      </c>
      <c r="AC859" s="21">
        <f t="shared" si="1148"/>
        <v>4.5765714153817498</v>
      </c>
      <c r="AD859" s="21">
        <f t="shared" si="1149"/>
        <v>4.8810480816235495</v>
      </c>
      <c r="AE859" s="21">
        <f t="shared" si="1150"/>
        <v>5.3418152951276996</v>
      </c>
      <c r="AF859" s="21">
        <f t="shared" si="1151"/>
        <v>0.90524343741960001</v>
      </c>
      <c r="AG859" s="21">
        <f t="shared" si="1152"/>
        <v>91.20921377355225</v>
      </c>
      <c r="AH859" s="21"/>
      <c r="AI859" s="61">
        <f t="shared" si="1153"/>
        <v>51.916722646281663</v>
      </c>
      <c r="AJ859" s="21">
        <f t="shared" si="1154"/>
        <v>0.92294089908627974</v>
      </c>
      <c r="AK859" s="21">
        <f t="shared" si="1155"/>
        <v>16.34823388437588</v>
      </c>
      <c r="AL859" s="21">
        <f t="shared" si="1156"/>
        <v>1.2253622288143005</v>
      </c>
      <c r="AM859" s="21">
        <f t="shared" si="1157"/>
        <v>9.1542703951786475</v>
      </c>
      <c r="AN859" s="21">
        <f t="shared" si="1158"/>
        <v>0.23399976430186886</v>
      </c>
      <c r="AO859" s="21">
        <f t="shared" si="1159"/>
        <v>2.9801677980124603</v>
      </c>
      <c r="AP859" s="21">
        <f t="shared" si="1160"/>
        <v>5.0176634859983951</v>
      </c>
      <c r="AQ859" s="21">
        <f t="shared" si="1161"/>
        <v>5.3514857542154335</v>
      </c>
      <c r="AR859" s="21">
        <f t="shared" si="1162"/>
        <v>5.8566619249563745</v>
      </c>
      <c r="AS859" s="21">
        <f t="shared" si="1163"/>
        <v>0.9924912187787015</v>
      </c>
      <c r="AT859" s="21">
        <f t="shared" si="1164"/>
        <v>100</v>
      </c>
      <c r="AU859" s="21"/>
      <c r="AV859" s="21">
        <f>AR859*'[1]diagram lines'!$G$39</f>
        <v>4.8616511240327878</v>
      </c>
      <c r="AW859" s="21">
        <f>AK859*'[1]diagram lines'!$G$40</f>
        <v>8.6525705505733619</v>
      </c>
      <c r="AX859" s="21">
        <f>AQ859*'[1]diagram lines'!$G$38</f>
        <v>3.9700115356377159</v>
      </c>
      <c r="AY859" s="21">
        <f>AP859*'[1]diagram lines'!$G$41</f>
        <v>3.5859115048474273</v>
      </c>
      <c r="AZ859" s="21">
        <f t="shared" si="1165"/>
        <v>11.208147679171809</v>
      </c>
      <c r="BA859" s="21">
        <f t="shared" si="1166"/>
        <v>0.69680039240653635</v>
      </c>
      <c r="BB859" s="21">
        <f t="shared" si="1167"/>
        <v>0.97972158629711259</v>
      </c>
      <c r="BC859" s="86">
        <f t="shared" si="1168"/>
        <v>1.020698139131067</v>
      </c>
      <c r="BX859" s="61">
        <f t="shared" si="1170"/>
        <v>0.82527122170439415</v>
      </c>
      <c r="BY859" s="21">
        <f t="shared" si="1171"/>
        <v>1.103456434651978E-2</v>
      </c>
      <c r="BZ859" s="21">
        <f t="shared" si="1172"/>
        <v>0.15313003138485681</v>
      </c>
      <c r="CA859" s="21">
        <f t="shared" si="1173"/>
        <v>7.3283486755588954E-3</v>
      </c>
      <c r="CB859" s="21">
        <f t="shared" si="1174"/>
        <v>0.12167919276270008</v>
      </c>
      <c r="CC859" s="21">
        <f t="shared" si="1175"/>
        <v>3.1502396391316608E-3</v>
      </c>
      <c r="CD859" s="21">
        <f t="shared" si="1176"/>
        <v>7.0624441687344913E-2</v>
      </c>
      <c r="CE859" s="21">
        <f t="shared" si="1177"/>
        <v>8.5450160485021395E-2</v>
      </c>
      <c r="CF859" s="21">
        <f t="shared" si="1178"/>
        <v>8.2446475237941602E-2</v>
      </c>
      <c r="CG859" s="21">
        <f t="shared" si="1179"/>
        <v>5.937704883227176E-2</v>
      </c>
      <c r="CH859" s="21">
        <f t="shared" si="1180"/>
        <v>6.6777320633489273E-3</v>
      </c>
      <c r="CI859" s="21">
        <f t="shared" si="1181"/>
        <v>0.24952746947835738</v>
      </c>
      <c r="CJ859" s="21">
        <f t="shared" si="1182"/>
        <v>1.6756969262974473</v>
      </c>
      <c r="CL859" s="68">
        <f t="shared" si="1183"/>
        <v>0.49249432206567351</v>
      </c>
      <c r="CM859" s="19">
        <f t="shared" si="1184"/>
        <v>6.5850597284923774E-3</v>
      </c>
      <c r="CN859" s="19">
        <f t="shared" si="1185"/>
        <v>9.1382892086104603E-2</v>
      </c>
      <c r="CO859" s="19">
        <f t="shared" si="1186"/>
        <v>4.3733139093065721E-3</v>
      </c>
      <c r="CP859" s="19">
        <f t="shared" si="1187"/>
        <v>7.2614081253677257E-2</v>
      </c>
      <c r="CQ859" s="19">
        <f t="shared" si="1188"/>
        <v>1.8799578788345121E-3</v>
      </c>
      <c r="CR859" s="19">
        <f t="shared" si="1189"/>
        <v>4.2146309740744022E-2</v>
      </c>
      <c r="CS859" s="19">
        <f t="shared" si="1190"/>
        <v>5.0993803917650335E-2</v>
      </c>
      <c r="CT859" s="19">
        <f t="shared" si="1191"/>
        <v>4.9201304808806939E-2</v>
      </c>
      <c r="CU859" s="19">
        <f t="shared" si="1192"/>
        <v>3.5434241061400584E-2</v>
      </c>
      <c r="CV859" s="19">
        <f t="shared" si="1193"/>
        <v>3.9850476291698978E-3</v>
      </c>
      <c r="CW859" s="19">
        <f t="shared" si="1194"/>
        <v>0.14890966592013943</v>
      </c>
      <c r="CX859" s="19">
        <f t="shared" si="1195"/>
        <v>1</v>
      </c>
      <c r="CZ859" s="68">
        <f t="shared" si="1196"/>
        <v>2.5805000000000001E-5</v>
      </c>
      <c r="DA859" s="19">
        <f t="shared" si="1197"/>
        <v>1.86162E-5</v>
      </c>
      <c r="DB859" s="19">
        <f t="shared" si="1198"/>
        <v>3.667E-5</v>
      </c>
      <c r="DC859" s="19">
        <f t="shared" si="1199"/>
        <v>3.9771699999999991E-5</v>
      </c>
      <c r="DD859" s="19">
        <f t="shared" si="1200"/>
        <v>1.2634599999999998E-5</v>
      </c>
      <c r="DE859" s="19">
        <f t="shared" si="1201"/>
        <v>1.2634599999999998E-5</v>
      </c>
      <c r="DF859" s="19">
        <f t="shared" si="1202"/>
        <v>1.1245099999999998E-5</v>
      </c>
      <c r="DG859" s="19">
        <f t="shared" si="1203"/>
        <v>1.57362E-5</v>
      </c>
      <c r="DH859" s="19">
        <f t="shared" si="1204"/>
        <v>2.4988399999999999E-5</v>
      </c>
      <c r="DI859" s="19">
        <f t="shared" si="1205"/>
        <v>3.8455399999999991E-5</v>
      </c>
      <c r="DJ859" s="19">
        <f t="shared" si="1206"/>
        <v>0</v>
      </c>
      <c r="DK859" s="19">
        <f t="shared" si="1207"/>
        <v>2.1194799999999996E-5</v>
      </c>
      <c r="DM859" s="68">
        <f t="shared" si="1208"/>
        <v>1146.6405297308918</v>
      </c>
      <c r="DN859" s="19">
        <f t="shared" si="1209"/>
        <v>28.255743444525255</v>
      </c>
      <c r="DO859" s="19">
        <f t="shared" si="1210"/>
        <v>254.08780139348855</v>
      </c>
      <c r="DP859" s="19">
        <f t="shared" si="1211"/>
        <v>17.559583778846935</v>
      </c>
      <c r="DQ859" s="19">
        <f t="shared" si="1212"/>
        <v>412.93920963676817</v>
      </c>
      <c r="DR859" s="19">
        <f t="shared" si="1213"/>
        <v>10.555475592778585</v>
      </c>
      <c r="DS859" s="19">
        <f t="shared" si="1214"/>
        <v>151.0432350581128</v>
      </c>
      <c r="DT859" s="19">
        <f t="shared" si="1215"/>
        <v>181.72954866497824</v>
      </c>
      <c r="DU859" s="19">
        <f t="shared" si="1216"/>
        <v>122.05618947583449</v>
      </c>
      <c r="DV859" s="19">
        <f t="shared" si="1217"/>
        <v>86.799396391246376</v>
      </c>
      <c r="DX859" s="19">
        <f t="shared" si="1218"/>
        <v>126.60426990964355</v>
      </c>
      <c r="DZ859" s="68">
        <f t="shared" si="1219"/>
        <v>2538.2709830771141</v>
      </c>
      <c r="EA859" s="21">
        <f t="shared" si="1220"/>
        <v>2.5382709830771142</v>
      </c>
      <c r="EB859" s="92">
        <f t="shared" si="1169"/>
        <v>1030</v>
      </c>
    </row>
    <row r="860" spans="1:132" x14ac:dyDescent="0.3">
      <c r="A860" s="19">
        <f>'A. Thermody. result (all suite)'!C816</f>
        <v>1028</v>
      </c>
      <c r="B860" s="19" t="s">
        <v>1450</v>
      </c>
      <c r="C860" s="24">
        <f>'A. Thermody. result (all suite)'!G816</f>
        <v>71.210173999999995</v>
      </c>
      <c r="D860" s="19">
        <f>'A. Thermody. result (all suite)'!D816</f>
        <v>5000</v>
      </c>
      <c r="E860" s="61">
        <f>'A. Thermody. result (all suite)'!I816</f>
        <v>49.650590000000001</v>
      </c>
      <c r="F860" s="21">
        <f>'A. Thermody. result (all suite)'!J816</f>
        <v>0.85797999999999996</v>
      </c>
      <c r="G860" s="21">
        <f>'A. Thermody. result (all suite)'!K816</f>
        <v>15.638106000000001</v>
      </c>
      <c r="H860" s="21">
        <f>'A. Thermody. result (all suite)'!L816</f>
        <v>1.165672</v>
      </c>
      <c r="I860" s="21">
        <f>'A. Thermody. result (all suite)'!M816</f>
        <v>8.7528269999999999</v>
      </c>
      <c r="J860" s="21">
        <f>'A. Thermody. result (all suite)'!N816</f>
        <v>0.224687</v>
      </c>
      <c r="K860" s="21">
        <f>'A. Thermody. result (all suite)'!O816</f>
        <v>2.7764009999999999</v>
      </c>
      <c r="L860" s="21">
        <f>'A. Thermody. result (all suite)'!P816</f>
        <v>4.7405099999999996</v>
      </c>
      <c r="M860" s="21">
        <f>'A. Thermody. result (all suite)'!Q816</f>
        <v>5.1374490000000002</v>
      </c>
      <c r="N860" s="21">
        <f>'A. Thermody. result (all suite)'!R816</f>
        <v>5.6062440000000002</v>
      </c>
      <c r="O860" s="21">
        <f>'A. Thermody. result (all suite)'!S816</f>
        <v>0.93606299999999998</v>
      </c>
      <c r="P860" s="21">
        <f>'A. Thermody. result (all suite)'!T816</f>
        <v>4.5134699999999999</v>
      </c>
      <c r="Q860" s="21">
        <f t="shared" si="1138"/>
        <v>99.999999000000003</v>
      </c>
      <c r="S860" s="19">
        <f t="shared" si="1139"/>
        <v>1301</v>
      </c>
      <c r="T860" s="19">
        <f t="shared" si="1140"/>
        <v>0.5</v>
      </c>
      <c r="V860" s="61">
        <f t="shared" si="1141"/>
        <v>47.40962549311736</v>
      </c>
      <c r="W860" s="21">
        <f t="shared" si="1142"/>
        <v>0.8192553297067533</v>
      </c>
      <c r="X860" s="21">
        <f t="shared" si="1143"/>
        <v>14.932284770063587</v>
      </c>
      <c r="Y860" s="21">
        <f t="shared" si="1144"/>
        <v>1.1130597434554776</v>
      </c>
      <c r="Z860" s="21">
        <f t="shared" si="1145"/>
        <v>8.3577707752525381</v>
      </c>
      <c r="AA860" s="21">
        <f t="shared" si="1146"/>
        <v>0.21454581955968821</v>
      </c>
      <c r="AB860" s="21">
        <f t="shared" si="1147"/>
        <v>2.6510889725321798</v>
      </c>
      <c r="AC860" s="21">
        <f t="shared" si="1148"/>
        <v>4.5265485011633846</v>
      </c>
      <c r="AD860" s="21">
        <f t="shared" si="1149"/>
        <v>4.9055717783009278</v>
      </c>
      <c r="AE860" s="21">
        <f t="shared" si="1150"/>
        <v>5.3532078564028387</v>
      </c>
      <c r="AF860" s="21">
        <f t="shared" si="1151"/>
        <v>0.89381407689141068</v>
      </c>
      <c r="AG860" s="21">
        <f t="shared" si="1152"/>
        <v>91.176773116446142</v>
      </c>
      <c r="AH860" s="21"/>
      <c r="AI860" s="61">
        <f t="shared" si="1153"/>
        <v>51.997481236332312</v>
      </c>
      <c r="AJ860" s="21">
        <f t="shared" si="1154"/>
        <v>0.89853512216367193</v>
      </c>
      <c r="AK860" s="21">
        <f t="shared" si="1155"/>
        <v>16.377290245831428</v>
      </c>
      <c r="AL860" s="21">
        <f t="shared" si="1156"/>
        <v>1.2207711519181939</v>
      </c>
      <c r="AM860" s="21">
        <f t="shared" si="1157"/>
        <v>9.166556886783475</v>
      </c>
      <c r="AN860" s="21">
        <f t="shared" si="1158"/>
        <v>0.23530753746426367</v>
      </c>
      <c r="AO860" s="21">
        <f t="shared" si="1159"/>
        <v>2.9076363221873951</v>
      </c>
      <c r="AP860" s="21">
        <f t="shared" si="1160"/>
        <v>4.9645851091728339</v>
      </c>
      <c r="AQ860" s="21">
        <f t="shared" si="1161"/>
        <v>5.3802866789722765</v>
      </c>
      <c r="AR860" s="21">
        <f t="shared" si="1162"/>
        <v>5.8712407485248512</v>
      </c>
      <c r="AS860" s="21">
        <f t="shared" si="1163"/>
        <v>0.98030896064930784</v>
      </c>
      <c r="AT860" s="21">
        <f t="shared" si="1164"/>
        <v>100.00000000000003</v>
      </c>
      <c r="AU860" s="21"/>
      <c r="AV860" s="21">
        <f>AR860*'[1]diagram lines'!$G$39</f>
        <v>4.8737530952404375</v>
      </c>
      <c r="AW860" s="21">
        <f>AK860*'[1]diagram lines'!$G$40</f>
        <v>8.667949105787045</v>
      </c>
      <c r="AX860" s="21">
        <f>AQ860*'[1]diagram lines'!$G$38</f>
        <v>3.9913775653298691</v>
      </c>
      <c r="AY860" s="21">
        <f>AP860*'[1]diagram lines'!$G$41</f>
        <v>3.5479786377572911</v>
      </c>
      <c r="AZ860" s="21">
        <f t="shared" si="1165"/>
        <v>11.251527427497127</v>
      </c>
      <c r="BA860" s="21">
        <f t="shared" si="1166"/>
        <v>0.69828992055639649</v>
      </c>
      <c r="BB860" s="21">
        <f t="shared" si="1167"/>
        <v>0.9777576256534749</v>
      </c>
      <c r="BC860" s="86">
        <f t="shared" si="1168"/>
        <v>1.0227483517008211</v>
      </c>
      <c r="BX860" s="61">
        <f t="shared" si="1170"/>
        <v>0.82640795605858863</v>
      </c>
      <c r="BY860" s="21">
        <f t="shared" si="1171"/>
        <v>1.0740861291937907E-2</v>
      </c>
      <c r="BZ860" s="21">
        <f t="shared" si="1172"/>
        <v>0.15337491173009024</v>
      </c>
      <c r="CA860" s="21">
        <f t="shared" si="1173"/>
        <v>7.2995929613626402E-3</v>
      </c>
      <c r="CB860" s="21">
        <f t="shared" si="1174"/>
        <v>0.1218208350730689</v>
      </c>
      <c r="CC860" s="21">
        <f t="shared" si="1175"/>
        <v>3.167282210318579E-3</v>
      </c>
      <c r="CD860" s="21">
        <f t="shared" si="1176"/>
        <v>6.8893325062034744E-2</v>
      </c>
      <c r="CE860" s="21">
        <f t="shared" si="1177"/>
        <v>8.4531205420827385E-2</v>
      </c>
      <c r="CF860" s="21">
        <f t="shared" si="1178"/>
        <v>8.2875447652847239E-2</v>
      </c>
      <c r="CG860" s="21">
        <f t="shared" si="1179"/>
        <v>5.951426751592357E-2</v>
      </c>
      <c r="CH860" s="21">
        <f t="shared" si="1180"/>
        <v>6.5945936425632649E-3</v>
      </c>
      <c r="CI860" s="21">
        <f t="shared" si="1181"/>
        <v>0.25047003329633738</v>
      </c>
      <c r="CJ860" s="21">
        <f t="shared" si="1182"/>
        <v>1.6756903119159003</v>
      </c>
      <c r="CL860" s="68">
        <f t="shared" si="1183"/>
        <v>0.49317463386997518</v>
      </c>
      <c r="CM860" s="19">
        <f t="shared" si="1184"/>
        <v>6.4098128488057826E-3</v>
      </c>
      <c r="CN860" s="19">
        <f t="shared" si="1185"/>
        <v>9.1529389792036842E-2</v>
      </c>
      <c r="CO860" s="19">
        <f t="shared" si="1186"/>
        <v>4.3561706536434236E-3</v>
      </c>
      <c r="CP860" s="19">
        <f t="shared" si="1187"/>
        <v>7.2698895617403822E-2</v>
      </c>
      <c r="CQ860" s="19">
        <f t="shared" si="1188"/>
        <v>1.8901357773545085E-3</v>
      </c>
      <c r="CR860" s="19">
        <f t="shared" si="1189"/>
        <v>4.1113399398523445E-2</v>
      </c>
      <c r="CS860" s="19">
        <f t="shared" si="1190"/>
        <v>5.044560132604612E-2</v>
      </c>
      <c r="CT860" s="19">
        <f t="shared" si="1191"/>
        <v>4.9457496449980431E-2</v>
      </c>
      <c r="CU860" s="19">
        <f t="shared" si="1192"/>
        <v>3.551626878350686E-2</v>
      </c>
      <c r="CV860" s="19">
        <f t="shared" si="1193"/>
        <v>3.9354489285214865E-3</v>
      </c>
      <c r="CW860" s="19">
        <f t="shared" si="1194"/>
        <v>0.14947274655420217</v>
      </c>
      <c r="CX860" s="19">
        <f t="shared" si="1195"/>
        <v>1</v>
      </c>
      <c r="CZ860" s="68">
        <f t="shared" si="1196"/>
        <v>2.5805000000000001E-5</v>
      </c>
      <c r="DA860" s="19">
        <f t="shared" si="1197"/>
        <v>1.8601719999999996E-5</v>
      </c>
      <c r="DB860" s="19">
        <f t="shared" si="1198"/>
        <v>3.667E-5</v>
      </c>
      <c r="DC860" s="19">
        <f t="shared" si="1199"/>
        <v>3.9753519999999993E-5</v>
      </c>
      <c r="DD860" s="19">
        <f t="shared" si="1200"/>
        <v>1.2628759999999999E-5</v>
      </c>
      <c r="DE860" s="19">
        <f t="shared" si="1201"/>
        <v>1.2628759999999999E-5</v>
      </c>
      <c r="DF860" s="19">
        <f t="shared" si="1202"/>
        <v>1.1238559999999998E-5</v>
      </c>
      <c r="DG860" s="19">
        <f t="shared" si="1203"/>
        <v>1.5728719999999999E-5</v>
      </c>
      <c r="DH860" s="19">
        <f t="shared" si="1204"/>
        <v>2.4973039999999999E-5</v>
      </c>
      <c r="DI860" s="19">
        <f t="shared" si="1205"/>
        <v>3.8431239999999995E-5</v>
      </c>
      <c r="DJ860" s="19">
        <f t="shared" si="1206"/>
        <v>0</v>
      </c>
      <c r="DK860" s="19">
        <f t="shared" si="1207"/>
        <v>2.1175879999999997E-5</v>
      </c>
      <c r="DM860" s="68">
        <f t="shared" si="1208"/>
        <v>1148.2244527381556</v>
      </c>
      <c r="DN860" s="19">
        <f t="shared" si="1209"/>
        <v>27.525188550446192</v>
      </c>
      <c r="DO860" s="19">
        <f t="shared" si="1210"/>
        <v>254.49513452948119</v>
      </c>
      <c r="DP860" s="19">
        <f t="shared" si="1211"/>
        <v>17.498749586962827</v>
      </c>
      <c r="DQ860" s="19">
        <f t="shared" si="1212"/>
        <v>413.61271020357225</v>
      </c>
      <c r="DR860" s="19">
        <f t="shared" si="1213"/>
        <v>10.617529515607934</v>
      </c>
      <c r="DS860" s="19">
        <f t="shared" si="1214"/>
        <v>147.4272500890234</v>
      </c>
      <c r="DT860" s="19">
        <f t="shared" si="1215"/>
        <v>179.86138238614882</v>
      </c>
      <c r="DU860" s="19">
        <f t="shared" si="1216"/>
        <v>122.76720034622487</v>
      </c>
      <c r="DV860" s="19">
        <f t="shared" si="1217"/>
        <v>87.055023970247831</v>
      </c>
      <c r="DX860" s="19">
        <f t="shared" si="1218"/>
        <v>127.19655064661887</v>
      </c>
      <c r="DZ860" s="68">
        <f t="shared" si="1219"/>
        <v>2536.2811725624902</v>
      </c>
      <c r="EA860" s="21">
        <f t="shared" si="1220"/>
        <v>2.5362811725624903</v>
      </c>
      <c r="EB860" s="92">
        <f t="shared" si="1169"/>
        <v>1028</v>
      </c>
    </row>
    <row r="861" spans="1:132" x14ac:dyDescent="0.3">
      <c r="A861" s="19">
        <f>'A. Thermody. result (all suite)'!C817</f>
        <v>1026</v>
      </c>
      <c r="B861" s="19" t="s">
        <v>1450</v>
      </c>
      <c r="C861" s="24">
        <f>'A. Thermody. result (all suite)'!G817</f>
        <v>70.835305000000005</v>
      </c>
      <c r="D861" s="19">
        <f>'A. Thermody. result (all suite)'!D817</f>
        <v>5000</v>
      </c>
      <c r="E861" s="61">
        <f>'A. Thermody. result (all suite)'!I817</f>
        <v>49.717381000000003</v>
      </c>
      <c r="F861" s="21">
        <f>'A. Thermody. result (all suite)'!J817</f>
        <v>0.83505399999999996</v>
      </c>
      <c r="G861" s="21">
        <f>'A. Thermody. result (all suite)'!K817</f>
        <v>15.662872999999999</v>
      </c>
      <c r="H861" s="21">
        <f>'A. Thermody. result (all suite)'!L817</f>
        <v>1.1610769999999999</v>
      </c>
      <c r="I861" s="21">
        <f>'A. Thermody. result (all suite)'!M817</f>
        <v>8.7617890000000003</v>
      </c>
      <c r="J861" s="21">
        <f>'A. Thermody. result (all suite)'!N817</f>
        <v>0.22587599999999999</v>
      </c>
      <c r="K861" s="21">
        <f>'A. Thermody. result (all suite)'!O817</f>
        <v>2.7082039999999998</v>
      </c>
      <c r="L861" s="21">
        <f>'A. Thermody. result (all suite)'!P817</f>
        <v>4.6900979999999999</v>
      </c>
      <c r="M861" s="21">
        <f>'A. Thermody. result (all suite)'!Q817</f>
        <v>5.1635850000000003</v>
      </c>
      <c r="N861" s="21">
        <f>'A. Thermody. result (all suite)'!R817</f>
        <v>5.6191950000000004</v>
      </c>
      <c r="O861" s="21">
        <f>'A. Thermody. result (all suite)'!S817</f>
        <v>0.92460200000000003</v>
      </c>
      <c r="P861" s="21">
        <f>'A. Thermody. result (all suite)'!T817</f>
        <v>4.5302670000000003</v>
      </c>
      <c r="Q861" s="21">
        <f t="shared" si="1138"/>
        <v>100.00000100000001</v>
      </c>
      <c r="S861" s="19">
        <f t="shared" si="1139"/>
        <v>1299</v>
      </c>
      <c r="T861" s="19">
        <f t="shared" si="1140"/>
        <v>0.5</v>
      </c>
      <c r="V861" s="61">
        <f t="shared" si="1141"/>
        <v>47.465050917816036</v>
      </c>
      <c r="W861" s="21">
        <f t="shared" si="1142"/>
        <v>0.79722382458412167</v>
      </c>
      <c r="X861" s="21">
        <f t="shared" si="1143"/>
        <v>14.953303040324791</v>
      </c>
      <c r="Y861" s="21">
        <f t="shared" si="1144"/>
        <v>1.1084771123504089</v>
      </c>
      <c r="Z861" s="21">
        <f t="shared" si="1145"/>
        <v>8.3648565682926961</v>
      </c>
      <c r="AA861" s="21">
        <f t="shared" si="1146"/>
        <v>0.21564321421340787</v>
      </c>
      <c r="AB861" s="21">
        <f t="shared" si="1147"/>
        <v>2.5855151291222089</v>
      </c>
      <c r="AC861" s="21">
        <f t="shared" si="1148"/>
        <v>4.4776240401630796</v>
      </c>
      <c r="AD861" s="21">
        <f t="shared" si="1149"/>
        <v>4.9296608150672929</v>
      </c>
      <c r="AE861" s="21">
        <f t="shared" si="1150"/>
        <v>5.3646304657949964</v>
      </c>
      <c r="AF861" s="21">
        <f t="shared" si="1151"/>
        <v>0.88271506113152953</v>
      </c>
      <c r="AG861" s="21">
        <f t="shared" si="1152"/>
        <v>91.144700188860583</v>
      </c>
      <c r="AH861" s="21"/>
      <c r="AI861" s="61">
        <f t="shared" si="1153"/>
        <v>52.076589005684241</v>
      </c>
      <c r="AJ861" s="21">
        <f t="shared" si="1154"/>
        <v>0.87467929888649287</v>
      </c>
      <c r="AK861" s="21">
        <f t="shared" si="1155"/>
        <v>16.406113585694076</v>
      </c>
      <c r="AL861" s="21">
        <f t="shared" si="1156"/>
        <v>1.2161728658424875</v>
      </c>
      <c r="AM861" s="21">
        <f t="shared" si="1157"/>
        <v>9.1775567322728691</v>
      </c>
      <c r="AN861" s="21">
        <f t="shared" si="1158"/>
        <v>0.23659435355711783</v>
      </c>
      <c r="AO861" s="21">
        <f t="shared" si="1159"/>
        <v>2.836714722594702</v>
      </c>
      <c r="AP861" s="21">
        <f t="shared" si="1160"/>
        <v>4.9126543078039777</v>
      </c>
      <c r="AQ861" s="21">
        <f t="shared" si="1161"/>
        <v>5.408609392375598</v>
      </c>
      <c r="AR861" s="21">
        <f t="shared" si="1162"/>
        <v>5.8858391707679836</v>
      </c>
      <c r="AS861" s="21">
        <f t="shared" si="1163"/>
        <v>0.96847656452043729</v>
      </c>
      <c r="AT861" s="21">
        <f t="shared" si="1164"/>
        <v>99.999999999999986</v>
      </c>
      <c r="AU861" s="21"/>
      <c r="AV861" s="21">
        <f>AR861*'[1]diagram lines'!$G$39</f>
        <v>4.8858713354285905</v>
      </c>
      <c r="AW861" s="21">
        <f>AK861*'[1]diagram lines'!$G$40</f>
        <v>8.6832043305060314</v>
      </c>
      <c r="AX861" s="21">
        <f>AQ861*'[1]diagram lines'!$G$38</f>
        <v>4.0123888328723787</v>
      </c>
      <c r="AY861" s="21">
        <f>AP861*'[1]diagram lines'!$G$41</f>
        <v>3.5108658942255322</v>
      </c>
      <c r="AZ861" s="21">
        <f t="shared" si="1165"/>
        <v>11.294448563143582</v>
      </c>
      <c r="BA861" s="21">
        <f t="shared" si="1166"/>
        <v>0.6997434216361027</v>
      </c>
      <c r="BB861" s="21">
        <f t="shared" si="1167"/>
        <v>0.97583169813790693</v>
      </c>
      <c r="BC861" s="86">
        <f t="shared" si="1168"/>
        <v>1.0247668751775652</v>
      </c>
      <c r="BX861" s="61">
        <f t="shared" si="1170"/>
        <v>0.82751965712383502</v>
      </c>
      <c r="BY861" s="21">
        <f t="shared" si="1171"/>
        <v>1.0453855783675513E-2</v>
      </c>
      <c r="BZ861" s="21">
        <f t="shared" si="1172"/>
        <v>0.15361782071400548</v>
      </c>
      <c r="CA861" s="21">
        <f t="shared" si="1173"/>
        <v>7.2708184607677374E-3</v>
      </c>
      <c r="CB861" s="21">
        <f t="shared" si="1174"/>
        <v>0.12194556715379264</v>
      </c>
      <c r="CC861" s="21">
        <f t="shared" si="1175"/>
        <v>3.1840428531153086E-3</v>
      </c>
      <c r="CD861" s="21">
        <f t="shared" si="1176"/>
        <v>6.7201091811414398E-2</v>
      </c>
      <c r="CE861" s="21">
        <f t="shared" si="1177"/>
        <v>8.3632275320970048E-2</v>
      </c>
      <c r="CF861" s="21">
        <f t="shared" si="1178"/>
        <v>8.3297064042587521E-2</v>
      </c>
      <c r="CG861" s="21">
        <f t="shared" si="1179"/>
        <v>5.9651751592356687E-2</v>
      </c>
      <c r="CH861" s="21">
        <f t="shared" si="1180"/>
        <v>6.5138505326044083E-3</v>
      </c>
      <c r="CI861" s="21">
        <f t="shared" si="1181"/>
        <v>0.25140216426193118</v>
      </c>
      <c r="CJ861" s="21">
        <f t="shared" si="1182"/>
        <v>1.6756899596510557</v>
      </c>
      <c r="CL861" s="68">
        <f t="shared" si="1183"/>
        <v>0.49383816639693717</v>
      </c>
      <c r="CM861" s="19">
        <f t="shared" si="1184"/>
        <v>6.2385381755539161E-3</v>
      </c>
      <c r="CN861" s="19">
        <f t="shared" si="1185"/>
        <v>9.1674369610709322E-2</v>
      </c>
      <c r="CO861" s="19">
        <f t="shared" si="1186"/>
        <v>4.3389998363908599E-3</v>
      </c>
      <c r="CP861" s="19">
        <f t="shared" si="1187"/>
        <v>7.2773347152588111E-2</v>
      </c>
      <c r="CQ861" s="19">
        <f t="shared" si="1188"/>
        <v>1.9001384085265696E-3</v>
      </c>
      <c r="CR861" s="19">
        <f t="shared" si="1189"/>
        <v>4.0103535516443807E-2</v>
      </c>
      <c r="CS861" s="19">
        <f t="shared" si="1190"/>
        <v>4.9909158218257491E-2</v>
      </c>
      <c r="CT861" s="19">
        <f t="shared" si="1191"/>
        <v>4.9709114483166825E-2</v>
      </c>
      <c r="CU861" s="19">
        <f t="shared" si="1192"/>
        <v>3.5598322499216094E-2</v>
      </c>
      <c r="CV861" s="19">
        <f t="shared" si="1193"/>
        <v>3.8872647622480517E-3</v>
      </c>
      <c r="CW861" s="19">
        <f t="shared" si="1194"/>
        <v>0.15002904493996191</v>
      </c>
      <c r="CX861" s="19">
        <f t="shared" si="1195"/>
        <v>1.0000000000000002</v>
      </c>
      <c r="CZ861" s="68">
        <f t="shared" si="1196"/>
        <v>2.5805000000000001E-5</v>
      </c>
      <c r="DA861" s="19">
        <f t="shared" si="1197"/>
        <v>1.858724E-5</v>
      </c>
      <c r="DB861" s="19">
        <f t="shared" si="1198"/>
        <v>3.667E-5</v>
      </c>
      <c r="DC861" s="19">
        <f t="shared" si="1199"/>
        <v>3.9735339999999995E-5</v>
      </c>
      <c r="DD861" s="19">
        <f t="shared" si="1200"/>
        <v>1.2622919999999999E-5</v>
      </c>
      <c r="DE861" s="19">
        <f t="shared" si="1201"/>
        <v>1.2622919999999999E-5</v>
      </c>
      <c r="DF861" s="19">
        <f t="shared" si="1202"/>
        <v>1.1232019999999998E-5</v>
      </c>
      <c r="DG861" s="19">
        <f t="shared" si="1203"/>
        <v>1.5721239999999997E-5</v>
      </c>
      <c r="DH861" s="19">
        <f t="shared" si="1204"/>
        <v>2.4957679999999999E-5</v>
      </c>
      <c r="DI861" s="19">
        <f t="shared" si="1205"/>
        <v>3.8407079999999992E-5</v>
      </c>
      <c r="DJ861" s="19">
        <f t="shared" si="1206"/>
        <v>0</v>
      </c>
      <c r="DK861" s="19">
        <f t="shared" si="1207"/>
        <v>2.1156959999999995E-5</v>
      </c>
      <c r="DM861" s="68">
        <f t="shared" si="1208"/>
        <v>1149.7693097123806</v>
      </c>
      <c r="DN861" s="19">
        <f t="shared" si="1209"/>
        <v>26.810566252076523</v>
      </c>
      <c r="DO861" s="19">
        <f t="shared" si="1210"/>
        <v>254.89824721865074</v>
      </c>
      <c r="DP861" s="19">
        <f t="shared" si="1211"/>
        <v>17.437748962844072</v>
      </c>
      <c r="DQ861" s="19">
        <f t="shared" si="1212"/>
        <v>414.22784846243627</v>
      </c>
      <c r="DR861" s="19">
        <f t="shared" si="1213"/>
        <v>10.678655865748564</v>
      </c>
      <c r="DS861" s="19">
        <f t="shared" si="1214"/>
        <v>143.8897439029387</v>
      </c>
      <c r="DT861" s="19">
        <f t="shared" si="1215"/>
        <v>178.03338622652413</v>
      </c>
      <c r="DU861" s="19">
        <f t="shared" si="1216"/>
        <v>123.46772643977772</v>
      </c>
      <c r="DV861" s="19">
        <f t="shared" si="1217"/>
        <v>87.311036908459499</v>
      </c>
      <c r="DX861" s="19">
        <f t="shared" si="1218"/>
        <v>127.78411406072111</v>
      </c>
      <c r="DZ861" s="68">
        <f t="shared" si="1219"/>
        <v>2534.3083840125582</v>
      </c>
      <c r="EA861" s="21">
        <f t="shared" si="1220"/>
        <v>2.5343083840125584</v>
      </c>
      <c r="EB861" s="92">
        <f t="shared" si="1169"/>
        <v>1026</v>
      </c>
    </row>
    <row r="862" spans="1:132" x14ac:dyDescent="0.3">
      <c r="A862" s="19">
        <f>'A. Thermody. result (all suite)'!C818</f>
        <v>1024</v>
      </c>
      <c r="B862" s="19" t="s">
        <v>1450</v>
      </c>
      <c r="C862" s="24">
        <f>'A. Thermody. result (all suite)'!G818</f>
        <v>70.470457999999994</v>
      </c>
      <c r="D862" s="19">
        <f>'A. Thermody. result (all suite)'!D818</f>
        <v>5000</v>
      </c>
      <c r="E862" s="61">
        <f>'A. Thermody. result (all suite)'!I818</f>
        <v>49.782702999999998</v>
      </c>
      <c r="F862" s="21">
        <f>'A. Thermody. result (all suite)'!J818</f>
        <v>0.81264999999999998</v>
      </c>
      <c r="G862" s="21">
        <f>'A. Thermody. result (all suite)'!K818</f>
        <v>15.687462</v>
      </c>
      <c r="H862" s="21">
        <f>'A. Thermody. result (all suite)'!L818</f>
        <v>1.1564749999999999</v>
      </c>
      <c r="I862" s="21">
        <f>'A. Thermody. result (all suite)'!M818</f>
        <v>8.7695319999999999</v>
      </c>
      <c r="J862" s="21">
        <f>'A. Thermody. result (all suite)'!N818</f>
        <v>0.227045</v>
      </c>
      <c r="K862" s="21">
        <f>'A. Thermody. result (all suite)'!O818</f>
        <v>2.6415320000000002</v>
      </c>
      <c r="L862" s="21">
        <f>'A. Thermody. result (all suite)'!P818</f>
        <v>4.640771</v>
      </c>
      <c r="M862" s="21">
        <f>'A. Thermody. result (all suite)'!Q818</f>
        <v>5.1892820000000004</v>
      </c>
      <c r="N862" s="21">
        <f>'A. Thermody. result (all suite)'!R818</f>
        <v>5.6321859999999999</v>
      </c>
      <c r="O862" s="21">
        <f>'A. Thermody. result (all suite)'!S818</f>
        <v>0.91346899999999998</v>
      </c>
      <c r="P862" s="21">
        <f>'A. Thermody. result (all suite)'!T818</f>
        <v>4.5468900000000003</v>
      </c>
      <c r="Q862" s="21">
        <f t="shared" si="1138"/>
        <v>99.999997000000022</v>
      </c>
      <c r="S862" s="19">
        <f t="shared" si="1139"/>
        <v>1297</v>
      </c>
      <c r="T862" s="19">
        <f t="shared" si="1140"/>
        <v>0.5</v>
      </c>
      <c r="V862" s="61">
        <f t="shared" si="1141"/>
        <v>47.519138187656353</v>
      </c>
      <c r="W862" s="21">
        <f t="shared" si="1142"/>
        <v>0.7756996973064908</v>
      </c>
      <c r="X862" s="21">
        <f t="shared" si="1143"/>
        <v>14.974170337669449</v>
      </c>
      <c r="Y862" s="21">
        <f t="shared" si="1144"/>
        <v>1.1038913522949905</v>
      </c>
      <c r="Z862" s="21">
        <f t="shared" si="1145"/>
        <v>8.37079101448297</v>
      </c>
      <c r="AA862" s="21">
        <f t="shared" si="1146"/>
        <v>0.21672151328979539</v>
      </c>
      <c r="AB862" s="21">
        <f t="shared" si="1147"/>
        <v>2.5214244420419734</v>
      </c>
      <c r="AC862" s="21">
        <f t="shared" si="1148"/>
        <v>4.4297602411477772</v>
      </c>
      <c r="AD862" s="21">
        <f t="shared" si="1149"/>
        <v>4.9533310485916715</v>
      </c>
      <c r="AE862" s="21">
        <f t="shared" si="1150"/>
        <v>5.3760966903019209</v>
      </c>
      <c r="AF862" s="21">
        <f t="shared" si="1151"/>
        <v>0.87193456813986703</v>
      </c>
      <c r="AG862" s="21">
        <f t="shared" si="1152"/>
        <v>91.112959092923262</v>
      </c>
      <c r="AH862" s="21"/>
      <c r="AI862" s="61">
        <f t="shared" si="1153"/>
        <v>52.154093842120822</v>
      </c>
      <c r="AJ862" s="21">
        <f t="shared" si="1154"/>
        <v>0.85136044864417026</v>
      </c>
      <c r="AK862" s="21">
        <f t="shared" si="1155"/>
        <v>16.434731663580106</v>
      </c>
      <c r="AL862" s="21">
        <f t="shared" si="1156"/>
        <v>1.2115634957801844</v>
      </c>
      <c r="AM862" s="21">
        <f t="shared" si="1157"/>
        <v>9.1872672096467216</v>
      </c>
      <c r="AN862" s="21">
        <f t="shared" si="1158"/>
        <v>0.23786025110738404</v>
      </c>
      <c r="AO862" s="21">
        <f t="shared" si="1159"/>
        <v>2.7673609409068267</v>
      </c>
      <c r="AP862" s="21">
        <f t="shared" si="1160"/>
        <v>4.8618333607516826</v>
      </c>
      <c r="AQ862" s="21">
        <f t="shared" si="1161"/>
        <v>5.436472591719828</v>
      </c>
      <c r="AR862" s="21">
        <f t="shared" si="1162"/>
        <v>5.9004742506705412</v>
      </c>
      <c r="AS862" s="21">
        <f t="shared" si="1163"/>
        <v>0.95698194507173029</v>
      </c>
      <c r="AT862" s="21">
        <f t="shared" si="1164"/>
        <v>100</v>
      </c>
      <c r="AU862" s="21"/>
      <c r="AV862" s="21">
        <f>AR862*'[1]diagram lines'!$G$39</f>
        <v>4.8980200053655372</v>
      </c>
      <c r="AW862" s="21">
        <f>AK862*'[1]diagram lines'!$G$40</f>
        <v>8.698350916961914</v>
      </c>
      <c r="AX862" s="21">
        <f>AQ862*'[1]diagram lines'!$G$38</f>
        <v>4.0330592088944455</v>
      </c>
      <c r="AY862" s="21">
        <f>AP862*'[1]diagram lines'!$G$41</f>
        <v>3.4745463165514616</v>
      </c>
      <c r="AZ862" s="21">
        <f t="shared" si="1165"/>
        <v>11.336946842390368</v>
      </c>
      <c r="BA862" s="21">
        <f t="shared" si="1166"/>
        <v>0.70116181528759713</v>
      </c>
      <c r="BB862" s="21">
        <f t="shared" si="1167"/>
        <v>0.97394174973540948</v>
      </c>
      <c r="BC862" s="86">
        <f t="shared" si="1168"/>
        <v>1.0267554504893848</v>
      </c>
      <c r="BX862" s="61">
        <f t="shared" si="1170"/>
        <v>0.82860690745672438</v>
      </c>
      <c r="BY862" s="21">
        <f t="shared" si="1171"/>
        <v>1.0173385077616426E-2</v>
      </c>
      <c r="BZ862" s="21">
        <f t="shared" si="1172"/>
        <v>0.1538589839152609</v>
      </c>
      <c r="CA862" s="21">
        <f t="shared" si="1173"/>
        <v>7.2420001252426576E-3</v>
      </c>
      <c r="CB862" s="21">
        <f t="shared" si="1174"/>
        <v>0.12205333333333335</v>
      </c>
      <c r="CC862" s="21">
        <f t="shared" si="1175"/>
        <v>3.2005215675218494E-3</v>
      </c>
      <c r="CD862" s="21">
        <f t="shared" si="1176"/>
        <v>6.5546699751861046E-2</v>
      </c>
      <c r="CE862" s="21">
        <f t="shared" si="1177"/>
        <v>8.275269258202568E-2</v>
      </c>
      <c r="CF862" s="21">
        <f t="shared" si="1178"/>
        <v>8.3711598644942736E-2</v>
      </c>
      <c r="CG862" s="21">
        <f t="shared" si="1179"/>
        <v>5.9789660297239915E-2</v>
      </c>
      <c r="CH862" s="21">
        <f t="shared" si="1180"/>
        <v>6.4354181930902331E-3</v>
      </c>
      <c r="CI862" s="21">
        <f t="shared" si="1181"/>
        <v>0.25232463928967813</v>
      </c>
      <c r="CJ862" s="21">
        <f t="shared" si="1182"/>
        <v>1.6756958402345372</v>
      </c>
      <c r="CL862" s="68">
        <f t="shared" si="1183"/>
        <v>0.4944852684844937</v>
      </c>
      <c r="CM862" s="19">
        <f t="shared" si="1184"/>
        <v>6.071140617137605E-3</v>
      </c>
      <c r="CN862" s="19">
        <f t="shared" si="1185"/>
        <v>9.18179661374144E-2</v>
      </c>
      <c r="CO862" s="19">
        <f t="shared" si="1186"/>
        <v>4.321786777383799E-3</v>
      </c>
      <c r="CP862" s="19">
        <f t="shared" si="1187"/>
        <v>7.2837403067283535E-2</v>
      </c>
      <c r="CQ862" s="19">
        <f t="shared" si="1188"/>
        <v>1.9099656934601517E-3</v>
      </c>
      <c r="CR862" s="19">
        <f t="shared" si="1189"/>
        <v>3.9116108173119807E-2</v>
      </c>
      <c r="CS862" s="19">
        <f t="shared" si="1190"/>
        <v>4.9384077107002475E-2</v>
      </c>
      <c r="CT862" s="19">
        <f t="shared" si="1191"/>
        <v>4.9956320613188443E-2</v>
      </c>
      <c r="CU862" s="19">
        <f t="shared" si="1192"/>
        <v>3.5680496938436938E-2</v>
      </c>
      <c r="CV862" s="19">
        <f t="shared" si="1193"/>
        <v>3.8404452876063151E-3</v>
      </c>
      <c r="CW862" s="19">
        <f t="shared" si="1194"/>
        <v>0.1505790211034729</v>
      </c>
      <c r="CX862" s="19">
        <f t="shared" si="1195"/>
        <v>1</v>
      </c>
      <c r="CZ862" s="68">
        <f t="shared" si="1196"/>
        <v>2.5805000000000001E-5</v>
      </c>
      <c r="DA862" s="19">
        <f t="shared" si="1197"/>
        <v>1.8572759999999997E-5</v>
      </c>
      <c r="DB862" s="19">
        <f t="shared" si="1198"/>
        <v>3.667E-5</v>
      </c>
      <c r="DC862" s="19">
        <f t="shared" si="1199"/>
        <v>3.971715999999999E-5</v>
      </c>
      <c r="DD862" s="19">
        <f t="shared" si="1200"/>
        <v>1.2617079999999998E-5</v>
      </c>
      <c r="DE862" s="19">
        <f t="shared" si="1201"/>
        <v>1.2617079999999998E-5</v>
      </c>
      <c r="DF862" s="19">
        <f t="shared" si="1202"/>
        <v>1.1225479999999998E-5</v>
      </c>
      <c r="DG862" s="19">
        <f t="shared" si="1203"/>
        <v>1.5713759999999999E-5</v>
      </c>
      <c r="DH862" s="19">
        <f t="shared" si="1204"/>
        <v>2.4942319999999998E-5</v>
      </c>
      <c r="DI862" s="19">
        <f t="shared" si="1205"/>
        <v>3.8382919999999996E-5</v>
      </c>
      <c r="DJ862" s="19">
        <f t="shared" si="1206"/>
        <v>0</v>
      </c>
      <c r="DK862" s="19">
        <f t="shared" si="1207"/>
        <v>2.1138039999999996E-5</v>
      </c>
      <c r="DM862" s="68">
        <f t="shared" si="1208"/>
        <v>1151.2759128288465</v>
      </c>
      <c r="DN862" s="19">
        <f t="shared" si="1209"/>
        <v>26.111504832720172</v>
      </c>
      <c r="DO862" s="19">
        <f t="shared" si="1210"/>
        <v>255.29751369977561</v>
      </c>
      <c r="DP862" s="19">
        <f t="shared" si="1211"/>
        <v>17.376522653694753</v>
      </c>
      <c r="DQ862" s="19">
        <f t="shared" si="1212"/>
        <v>414.78435663278054</v>
      </c>
      <c r="DR862" s="19">
        <f t="shared" si="1213"/>
        <v>10.738852911613714</v>
      </c>
      <c r="DS862" s="19">
        <f t="shared" si="1214"/>
        <v>140.42866401942084</v>
      </c>
      <c r="DT862" s="19">
        <f t="shared" si="1215"/>
        <v>176.24419897979215</v>
      </c>
      <c r="DU862" s="19">
        <f t="shared" si="1216"/>
        <v>124.15815027678067</v>
      </c>
      <c r="DV862" s="19">
        <f t="shared" si="1217"/>
        <v>87.567668421286342</v>
      </c>
      <c r="DX862" s="19">
        <f t="shared" si="1218"/>
        <v>128.36733965327829</v>
      </c>
      <c r="DZ862" s="68">
        <f t="shared" si="1219"/>
        <v>2532.3506849099899</v>
      </c>
      <c r="EA862" s="21">
        <f t="shared" si="1220"/>
        <v>2.5323506849099897</v>
      </c>
      <c r="EB862" s="92">
        <f t="shared" si="1169"/>
        <v>1024</v>
      </c>
    </row>
    <row r="863" spans="1:132" x14ac:dyDescent="0.3">
      <c r="A863" s="19">
        <f>'A. Thermody. result (all suite)'!C819</f>
        <v>1022</v>
      </c>
      <c r="B863" s="19" t="s">
        <v>1450</v>
      </c>
      <c r="C863" s="24">
        <f>'A. Thermody. result (all suite)'!G819</f>
        <v>70.115153000000007</v>
      </c>
      <c r="D863" s="19">
        <f>'A. Thermody. result (all suite)'!D819</f>
        <v>5000</v>
      </c>
      <c r="E863" s="61">
        <f>'A. Thermody. result (all suite)'!I819</f>
        <v>49.846597000000003</v>
      </c>
      <c r="F863" s="21">
        <f>'A. Thermody. result (all suite)'!J819</f>
        <v>0.79075799999999996</v>
      </c>
      <c r="G863" s="21">
        <f>'A. Thermody. result (all suite)'!K819</f>
        <v>15.711898</v>
      </c>
      <c r="H863" s="21">
        <f>'A. Thermody. result (all suite)'!L819</f>
        <v>1.151861</v>
      </c>
      <c r="I863" s="21">
        <f>'A. Thermody. result (all suite)'!M819</f>
        <v>8.7760510000000007</v>
      </c>
      <c r="J863" s="21">
        <f>'A. Thermody. result (all suite)'!N819</f>
        <v>0.22819600000000001</v>
      </c>
      <c r="K863" s="21">
        <f>'A. Thermody. result (all suite)'!O819</f>
        <v>2.5763470000000002</v>
      </c>
      <c r="L863" s="21">
        <f>'A. Thermody. result (all suite)'!P819</f>
        <v>4.5924940000000003</v>
      </c>
      <c r="M863" s="21">
        <f>'A. Thermody. result (all suite)'!Q819</f>
        <v>5.214556</v>
      </c>
      <c r="N863" s="21">
        <f>'A. Thermody. result (all suite)'!R819</f>
        <v>5.6452349999999996</v>
      </c>
      <c r="O863" s="21">
        <f>'A. Thermody. result (all suite)'!S819</f>
        <v>0.90265399999999996</v>
      </c>
      <c r="P863" s="21">
        <f>'A. Thermody. result (all suite)'!T819</f>
        <v>4.5633530000000002</v>
      </c>
      <c r="Q863" s="21">
        <f t="shared" si="1138"/>
        <v>100</v>
      </c>
      <c r="S863" s="19">
        <f t="shared" si="1139"/>
        <v>1295</v>
      </c>
      <c r="T863" s="19">
        <f t="shared" si="1140"/>
        <v>0.5</v>
      </c>
      <c r="V863" s="61">
        <f t="shared" si="1141"/>
        <v>47.571920820402596</v>
      </c>
      <c r="W863" s="21">
        <f t="shared" si="1142"/>
        <v>0.75467292108425998</v>
      </c>
      <c r="X863" s="21">
        <f t="shared" si="1143"/>
        <v>14.99490863126006</v>
      </c>
      <c r="Y863" s="21">
        <f t="shared" si="1144"/>
        <v>1.09929751650067</v>
      </c>
      <c r="Z863" s="21">
        <f t="shared" si="1145"/>
        <v>8.3755688134099699</v>
      </c>
      <c r="AA863" s="21">
        <f t="shared" si="1146"/>
        <v>0.21778261098811999</v>
      </c>
      <c r="AB863" s="21">
        <f t="shared" si="1147"/>
        <v>2.4587791918850899</v>
      </c>
      <c r="AC863" s="21">
        <f t="shared" si="1148"/>
        <v>4.3829222872761804</v>
      </c>
      <c r="AD863" s="21">
        <f t="shared" si="1149"/>
        <v>4.9765974023373198</v>
      </c>
      <c r="AE863" s="21">
        <f t="shared" si="1150"/>
        <v>5.3876229992704499</v>
      </c>
      <c r="AF863" s="21">
        <f t="shared" si="1151"/>
        <v>0.86146271161137988</v>
      </c>
      <c r="AG863" s="21">
        <f t="shared" si="1152"/>
        <v>91.081535906026104</v>
      </c>
      <c r="AH863" s="21"/>
      <c r="AI863" s="61">
        <f t="shared" si="1153"/>
        <v>52.23003800625979</v>
      </c>
      <c r="AJ863" s="21">
        <f t="shared" si="1154"/>
        <v>0.82856850576487651</v>
      </c>
      <c r="AK863" s="21">
        <f t="shared" si="1155"/>
        <v>16.463170588966726</v>
      </c>
      <c r="AL863" s="21">
        <f t="shared" si="1156"/>
        <v>1.2069378338490873</v>
      </c>
      <c r="AM863" s="21">
        <f t="shared" si="1157"/>
        <v>9.1956824509980937</v>
      </c>
      <c r="AN863" s="21">
        <f t="shared" si="1158"/>
        <v>0.23910731063298982</v>
      </c>
      <c r="AO863" s="21">
        <f t="shared" si="1159"/>
        <v>2.6995363741142326</v>
      </c>
      <c r="AP863" s="21">
        <f t="shared" si="1160"/>
        <v>4.8120864933572109</v>
      </c>
      <c r="AQ863" s="21">
        <f t="shared" si="1161"/>
        <v>5.4638927119893461</v>
      </c>
      <c r="AR863" s="21">
        <f t="shared" si="1162"/>
        <v>5.915164852763529</v>
      </c>
      <c r="AS863" s="21">
        <f t="shared" si="1163"/>
        <v>0.94581487130410158</v>
      </c>
      <c r="AT863" s="21">
        <f t="shared" si="1164"/>
        <v>99.999999999999972</v>
      </c>
      <c r="AU863" s="21"/>
      <c r="AV863" s="21">
        <f>AR863*'[1]diagram lines'!$G$39</f>
        <v>4.9102147646146159</v>
      </c>
      <c r="AW863" s="21">
        <f>AK863*'[1]diagram lines'!$G$40</f>
        <v>8.7134026840231495</v>
      </c>
      <c r="AX863" s="21">
        <f>AQ863*'[1]diagram lines'!$G$38</f>
        <v>4.0534008857255595</v>
      </c>
      <c r="AY863" s="21">
        <f>AP863*'[1]diagram lines'!$G$41</f>
        <v>3.4389943381021815</v>
      </c>
      <c r="AZ863" s="21">
        <f t="shared" si="1165"/>
        <v>11.379057564752875</v>
      </c>
      <c r="BA863" s="21">
        <f t="shared" si="1166"/>
        <v>0.70254589091674446</v>
      </c>
      <c r="BB863" s="21">
        <f t="shared" si="1167"/>
        <v>0.97208571004407918</v>
      </c>
      <c r="BC863" s="86">
        <f t="shared" si="1168"/>
        <v>1.0287158731658086</v>
      </c>
      <c r="BX863" s="61">
        <f t="shared" si="1170"/>
        <v>0.82967038948069249</v>
      </c>
      <c r="BY863" s="21">
        <f t="shared" si="1171"/>
        <v>9.8993239859789684E-3</v>
      </c>
      <c r="BZ863" s="21">
        <f t="shared" si="1172"/>
        <v>0.15409864652805022</v>
      </c>
      <c r="CA863" s="21">
        <f t="shared" si="1173"/>
        <v>7.2131066441229888E-3</v>
      </c>
      <c r="CB863" s="21">
        <f t="shared" si="1174"/>
        <v>0.12214406402226863</v>
      </c>
      <c r="CC863" s="21">
        <f t="shared" si="1175"/>
        <v>3.2167465463772203E-3</v>
      </c>
      <c r="CD863" s="21">
        <f t="shared" si="1176"/>
        <v>6.3929205955334995E-2</v>
      </c>
      <c r="CE863" s="21">
        <f t="shared" si="1177"/>
        <v>8.1891833095577751E-2</v>
      </c>
      <c r="CF863" s="21">
        <f t="shared" si="1178"/>
        <v>8.4119309566059036E-2</v>
      </c>
      <c r="CG863" s="21">
        <f t="shared" si="1179"/>
        <v>5.9928184713375791E-2</v>
      </c>
      <c r="CH863" s="21">
        <f t="shared" si="1180"/>
        <v>6.3592261737023051E-3</v>
      </c>
      <c r="CI863" s="21">
        <f t="shared" si="1181"/>
        <v>0.25323823529411765</v>
      </c>
      <c r="CJ863" s="21">
        <f t="shared" si="1182"/>
        <v>1.6757082720056578</v>
      </c>
      <c r="CL863" s="68">
        <f t="shared" si="1183"/>
        <v>0.49511624627099249</v>
      </c>
      <c r="CM863" s="19">
        <f t="shared" si="1184"/>
        <v>5.9075461709874192E-3</v>
      </c>
      <c r="CN863" s="19">
        <f t="shared" si="1185"/>
        <v>9.1960306637150699E-2</v>
      </c>
      <c r="CO863" s="19">
        <f t="shared" si="1186"/>
        <v>4.3045121663627109E-3</v>
      </c>
      <c r="CP863" s="19">
        <f t="shared" si="1187"/>
        <v>7.2891007380463793E-2</v>
      </c>
      <c r="CQ863" s="19">
        <f t="shared" si="1188"/>
        <v>1.9196339840986114E-3</v>
      </c>
      <c r="CR863" s="19">
        <f t="shared" si="1189"/>
        <v>3.815055819878363E-2</v>
      </c>
      <c r="CS863" s="19">
        <f t="shared" si="1190"/>
        <v>4.8869982003228576E-2</v>
      </c>
      <c r="CT863" s="19">
        <f t="shared" si="1191"/>
        <v>5.0199256619636132E-2</v>
      </c>
      <c r="CU863" s="19">
        <f t="shared" si="1192"/>
        <v>3.5762898420049961E-2</v>
      </c>
      <c r="CV863" s="19">
        <f t="shared" si="1193"/>
        <v>3.79494824960847E-3</v>
      </c>
      <c r="CW863" s="19">
        <f t="shared" si="1194"/>
        <v>0.1511231038986377</v>
      </c>
      <c r="CX863" s="19">
        <f t="shared" si="1195"/>
        <v>1.0000000000000002</v>
      </c>
      <c r="CZ863" s="68">
        <f t="shared" si="1196"/>
        <v>2.5805000000000001E-5</v>
      </c>
      <c r="DA863" s="19">
        <f t="shared" si="1197"/>
        <v>1.855828E-5</v>
      </c>
      <c r="DB863" s="19">
        <f t="shared" si="1198"/>
        <v>3.667E-5</v>
      </c>
      <c r="DC863" s="19">
        <f t="shared" si="1199"/>
        <v>3.9698979999999992E-5</v>
      </c>
      <c r="DD863" s="19">
        <f t="shared" si="1200"/>
        <v>1.2611239999999998E-5</v>
      </c>
      <c r="DE863" s="19">
        <f t="shared" si="1201"/>
        <v>1.2611239999999998E-5</v>
      </c>
      <c r="DF863" s="19">
        <f t="shared" si="1202"/>
        <v>1.1218939999999998E-5</v>
      </c>
      <c r="DG863" s="19">
        <f t="shared" si="1203"/>
        <v>1.5706279999999998E-5</v>
      </c>
      <c r="DH863" s="19">
        <f t="shared" si="1204"/>
        <v>2.4926960000000001E-5</v>
      </c>
      <c r="DI863" s="19">
        <f t="shared" si="1205"/>
        <v>3.8358759999999993E-5</v>
      </c>
      <c r="DJ863" s="19">
        <f t="shared" si="1206"/>
        <v>0</v>
      </c>
      <c r="DK863" s="19">
        <f t="shared" si="1207"/>
        <v>2.1119119999999997E-5</v>
      </c>
      <c r="DM863" s="68">
        <f t="shared" si="1208"/>
        <v>1152.7449748483327</v>
      </c>
      <c r="DN863" s="19">
        <f t="shared" si="1209"/>
        <v>25.427722188612037</v>
      </c>
      <c r="DO863" s="19">
        <f t="shared" si="1210"/>
        <v>255.69328782993964</v>
      </c>
      <c r="DP863" s="19">
        <f t="shared" si="1211"/>
        <v>17.314992673526159</v>
      </c>
      <c r="DQ863" s="19">
        <f t="shared" si="1212"/>
        <v>415.28183432289956</v>
      </c>
      <c r="DR863" s="19">
        <f t="shared" si="1213"/>
        <v>10.798211344162471</v>
      </c>
      <c r="DS863" s="19">
        <f t="shared" si="1214"/>
        <v>137.04213547901855</v>
      </c>
      <c r="DT863" s="19">
        <f t="shared" si="1215"/>
        <v>174.49253360700681</v>
      </c>
      <c r="DU863" s="19">
        <f t="shared" si="1216"/>
        <v>124.83880576898443</v>
      </c>
      <c r="DV863" s="19">
        <f t="shared" si="1217"/>
        <v>87.825180771451073</v>
      </c>
      <c r="DX863" s="19">
        <f t="shared" si="1218"/>
        <v>128.94658168775268</v>
      </c>
      <c r="DZ863" s="68">
        <f t="shared" si="1219"/>
        <v>2530.4062605216859</v>
      </c>
      <c r="EA863" s="21">
        <f t="shared" si="1220"/>
        <v>2.5304062605216857</v>
      </c>
      <c r="EB863" s="92">
        <f t="shared" si="1169"/>
        <v>1022</v>
      </c>
    </row>
    <row r="864" spans="1:132" x14ac:dyDescent="0.3">
      <c r="A864" s="19">
        <f>'A. Thermody. result (all suite)'!C820</f>
        <v>1020</v>
      </c>
      <c r="B864" s="19" t="s">
        <v>1450</v>
      </c>
      <c r="C864" s="24">
        <f>'A. Thermody. result (all suite)'!G820</f>
        <v>69.768934999999999</v>
      </c>
      <c r="D864" s="19">
        <f>'A. Thermody. result (all suite)'!D820</f>
        <v>5000</v>
      </c>
      <c r="E864" s="61">
        <f>'A. Thermody. result (all suite)'!I820</f>
        <v>49.909097000000003</v>
      </c>
      <c r="F864" s="21">
        <f>'A. Thermody. result (all suite)'!J820</f>
        <v>0.76936700000000002</v>
      </c>
      <c r="G864" s="21">
        <f>'A. Thermody. result (all suite)'!K820</f>
        <v>15.736202</v>
      </c>
      <c r="H864" s="21">
        <f>'A. Thermody. result (all suite)'!L820</f>
        <v>1.1472329999999999</v>
      </c>
      <c r="I864" s="21">
        <f>'A. Thermody. result (all suite)'!M820</f>
        <v>8.7813400000000001</v>
      </c>
      <c r="J864" s="21">
        <f>'A. Thermody. result (all suite)'!N820</f>
        <v>0.229328</v>
      </c>
      <c r="K864" s="21">
        <f>'A. Thermody. result (all suite)'!O820</f>
        <v>2.5126089999999999</v>
      </c>
      <c r="L864" s="21">
        <f>'A. Thermody. result (all suite)'!P820</f>
        <v>4.5452329999999996</v>
      </c>
      <c r="M864" s="21">
        <f>'A. Thermody. result (all suite)'!Q820</f>
        <v>5.2394239999999996</v>
      </c>
      <c r="N864" s="21">
        <f>'A. Thermody. result (all suite)'!R820</f>
        <v>5.6583540000000001</v>
      </c>
      <c r="O864" s="21">
        <f>'A. Thermody. result (all suite)'!S820</f>
        <v>0.89214599999999999</v>
      </c>
      <c r="P864" s="21">
        <f>'A. Thermody. result (all suite)'!T820</f>
        <v>4.5796669999999997</v>
      </c>
      <c r="Q864" s="21">
        <f t="shared" si="1138"/>
        <v>100</v>
      </c>
      <c r="S864" s="19">
        <f t="shared" si="1139"/>
        <v>1293</v>
      </c>
      <c r="T864" s="19">
        <f t="shared" si="1140"/>
        <v>0.5</v>
      </c>
      <c r="V864" s="61">
        <f t="shared" si="1141"/>
        <v>47.623426554693012</v>
      </c>
      <c r="W864" s="21">
        <f t="shared" si="1142"/>
        <v>0.73413255339211003</v>
      </c>
      <c r="X864" s="21">
        <f t="shared" si="1143"/>
        <v>15.015536349952662</v>
      </c>
      <c r="Y864" s="21">
        <f t="shared" si="1144"/>
        <v>1.09469354888589</v>
      </c>
      <c r="Z864" s="21">
        <f t="shared" si="1145"/>
        <v>8.3791838698621994</v>
      </c>
      <c r="AA864" s="21">
        <f t="shared" si="1146"/>
        <v>0.21882554126224002</v>
      </c>
      <c r="AB864" s="21">
        <f t="shared" si="1147"/>
        <v>2.3975398747879697</v>
      </c>
      <c r="AC864" s="21">
        <f t="shared" si="1148"/>
        <v>4.3370764642258894</v>
      </c>
      <c r="AD864" s="21">
        <f t="shared" si="1149"/>
        <v>4.9994758280819198</v>
      </c>
      <c r="AE864" s="21">
        <f t="shared" si="1150"/>
        <v>5.3992202291188196</v>
      </c>
      <c r="AF864" s="21">
        <f t="shared" si="1151"/>
        <v>0.85128868404618008</v>
      </c>
      <c r="AG864" s="21">
        <f t="shared" si="1152"/>
        <v>91.050399498308892</v>
      </c>
      <c r="AH864" s="21"/>
      <c r="AI864" s="61">
        <f t="shared" si="1153"/>
        <v>52.30446743462948</v>
      </c>
      <c r="AJ864" s="21">
        <f t="shared" si="1154"/>
        <v>0.80629251210012021</v>
      </c>
      <c r="AK864" s="21">
        <f t="shared" si="1155"/>
        <v>16.491455757128829</v>
      </c>
      <c r="AL864" s="21">
        <f t="shared" si="1156"/>
        <v>1.2022940645155786</v>
      </c>
      <c r="AM864" s="21">
        <f t="shared" si="1157"/>
        <v>9.2027974792332774</v>
      </c>
      <c r="AN864" s="21">
        <f t="shared" si="1158"/>
        <v>0.24033452073574299</v>
      </c>
      <c r="AO864" s="21">
        <f t="shared" si="1159"/>
        <v>2.6332008294290898</v>
      </c>
      <c r="AP864" s="21">
        <f t="shared" si="1160"/>
        <v>4.7633799391582494</v>
      </c>
      <c r="AQ864" s="21">
        <f t="shared" si="1161"/>
        <v>5.4908884042565642</v>
      </c>
      <c r="AR864" s="21">
        <f t="shared" si="1162"/>
        <v>5.9299248096315065</v>
      </c>
      <c r="AS864" s="21">
        <f t="shared" si="1163"/>
        <v>0.93496424918156595</v>
      </c>
      <c r="AT864" s="21">
        <f t="shared" si="1164"/>
        <v>100.00000000000001</v>
      </c>
      <c r="AU864" s="21"/>
      <c r="AV864" s="21">
        <f>AR864*'[1]diagram lines'!$G$39</f>
        <v>4.9224670956894396</v>
      </c>
      <c r="AW864" s="21">
        <f>AK864*'[1]diagram lines'!$G$40</f>
        <v>8.7283730725549233</v>
      </c>
      <c r="AX864" s="21">
        <f>AQ864*'[1]diagram lines'!$G$38</f>
        <v>4.0734276997050154</v>
      </c>
      <c r="AY864" s="21">
        <f>AP864*'[1]diagram lines'!$G$41</f>
        <v>3.4041858274176953</v>
      </c>
      <c r="AZ864" s="21">
        <f t="shared" si="1165"/>
        <v>11.420813213888071</v>
      </c>
      <c r="BA864" s="21">
        <f t="shared" si="1166"/>
        <v>0.70389647761624474</v>
      </c>
      <c r="BB864" s="21">
        <f t="shared" si="1167"/>
        <v>0.97026179952921487</v>
      </c>
      <c r="BC864" s="86">
        <f t="shared" si="1168"/>
        <v>1.030649666394384</v>
      </c>
      <c r="BX864" s="61">
        <f t="shared" si="1170"/>
        <v>0.83071066910785629</v>
      </c>
      <c r="BY864" s="21">
        <f t="shared" si="1171"/>
        <v>9.6315348022033061E-3</v>
      </c>
      <c r="BZ864" s="21">
        <f t="shared" si="1172"/>
        <v>0.15433701451549628</v>
      </c>
      <c r="CA864" s="21">
        <f t="shared" si="1173"/>
        <v>7.1841254931429644E-3</v>
      </c>
      <c r="CB864" s="21">
        <f t="shared" si="1174"/>
        <v>0.12221767571329159</v>
      </c>
      <c r="CC864" s="21">
        <f t="shared" si="1175"/>
        <v>3.2327036932619118E-3</v>
      </c>
      <c r="CD864" s="21">
        <f t="shared" si="1176"/>
        <v>6.2347617866004963E-2</v>
      </c>
      <c r="CE864" s="21">
        <f t="shared" si="1177"/>
        <v>8.1049090584878747E-2</v>
      </c>
      <c r="CF864" s="21">
        <f t="shared" si="1178"/>
        <v>8.4520471043716724E-2</v>
      </c>
      <c r="CG864" s="21">
        <f t="shared" si="1179"/>
        <v>6.0067452229299365E-2</v>
      </c>
      <c r="CH864" s="21">
        <f t="shared" si="1180"/>
        <v>6.285196979090346E-3</v>
      </c>
      <c r="CI864" s="21">
        <f t="shared" si="1181"/>
        <v>0.25414356270810212</v>
      </c>
      <c r="CJ864" s="21">
        <f t="shared" si="1182"/>
        <v>1.6757271147363448</v>
      </c>
      <c r="CL864" s="68">
        <f t="shared" si="1183"/>
        <v>0.495731471910066</v>
      </c>
      <c r="CM864" s="19">
        <f t="shared" si="1184"/>
        <v>5.7476749749428681E-3</v>
      </c>
      <c r="CN864" s="19">
        <f t="shared" si="1185"/>
        <v>9.2101520085374589E-2</v>
      </c>
      <c r="CO864" s="19">
        <f t="shared" si="1186"/>
        <v>4.2871690921306707E-3</v>
      </c>
      <c r="CP864" s="19">
        <f t="shared" si="1187"/>
        <v>7.2934115965845106E-2</v>
      </c>
      <c r="CQ864" s="19">
        <f t="shared" si="1188"/>
        <v>1.9291349199004506E-3</v>
      </c>
      <c r="CR864" s="19">
        <f t="shared" si="1189"/>
        <v>3.720630723088502E-2</v>
      </c>
      <c r="CS864" s="19">
        <f t="shared" si="1190"/>
        <v>4.8366520940153687E-2</v>
      </c>
      <c r="CT864" s="19">
        <f t="shared" si="1191"/>
        <v>5.043808762204996E-2</v>
      </c>
      <c r="CU864" s="19">
        <f t="shared" si="1192"/>
        <v>3.5845604992045643E-2</v>
      </c>
      <c r="CV864" s="19">
        <f t="shared" si="1193"/>
        <v>3.7507282204950446E-3</v>
      </c>
      <c r="CW864" s="19">
        <f t="shared" si="1194"/>
        <v>0.15166166404611081</v>
      </c>
      <c r="CX864" s="19">
        <f t="shared" si="1195"/>
        <v>0.99999999999999967</v>
      </c>
      <c r="CZ864" s="68">
        <f t="shared" si="1196"/>
        <v>2.5805000000000001E-5</v>
      </c>
      <c r="DA864" s="19">
        <f t="shared" si="1197"/>
        <v>1.8543799999999997E-5</v>
      </c>
      <c r="DB864" s="19">
        <f t="shared" si="1198"/>
        <v>3.667E-5</v>
      </c>
      <c r="DC864" s="19">
        <f t="shared" si="1199"/>
        <v>3.9680799999999995E-5</v>
      </c>
      <c r="DD864" s="19">
        <f t="shared" si="1200"/>
        <v>1.2605399999999998E-5</v>
      </c>
      <c r="DE864" s="19">
        <f t="shared" si="1201"/>
        <v>1.2605399999999998E-5</v>
      </c>
      <c r="DF864" s="19">
        <f t="shared" si="1202"/>
        <v>1.1212399999999998E-5</v>
      </c>
      <c r="DG864" s="19">
        <f t="shared" si="1203"/>
        <v>1.56988E-5</v>
      </c>
      <c r="DH864" s="19">
        <f t="shared" si="1204"/>
        <v>2.49116E-5</v>
      </c>
      <c r="DI864" s="19">
        <f t="shared" si="1205"/>
        <v>3.833459999999999E-5</v>
      </c>
      <c r="DJ864" s="19">
        <f t="shared" si="1206"/>
        <v>0</v>
      </c>
      <c r="DK864" s="19">
        <f t="shared" si="1207"/>
        <v>2.1100199999999995E-5</v>
      </c>
      <c r="DM864" s="68">
        <f t="shared" si="1208"/>
        <v>1154.1773622304502</v>
      </c>
      <c r="DN864" s="19">
        <f t="shared" si="1209"/>
        <v>24.758910093855434</v>
      </c>
      <c r="DO864" s="19">
        <f t="shared" si="1210"/>
        <v>256.08592822211051</v>
      </c>
      <c r="DP864" s="19">
        <f t="shared" si="1211"/>
        <v>17.253130791777053</v>
      </c>
      <c r="DQ864" s="19">
        <f t="shared" si="1212"/>
        <v>415.71994797039144</v>
      </c>
      <c r="DR864" s="19">
        <f t="shared" si="1213"/>
        <v>10.856682946811524</v>
      </c>
      <c r="DS864" s="19">
        <f t="shared" si="1214"/>
        <v>133.72820996438463</v>
      </c>
      <c r="DT864" s="19">
        <f t="shared" si="1215"/>
        <v>172.77718642977925</v>
      </c>
      <c r="DU864" s="19">
        <f t="shared" si="1216"/>
        <v>125.51008573077911</v>
      </c>
      <c r="DV864" s="19">
        <f t="shared" si="1217"/>
        <v>88.083767412486381</v>
      </c>
      <c r="DX864" s="19">
        <f t="shared" si="1218"/>
        <v>129.52214605126574</v>
      </c>
      <c r="DZ864" s="68">
        <f t="shared" si="1219"/>
        <v>2528.4733578440914</v>
      </c>
      <c r="EA864" s="21">
        <f t="shared" si="1220"/>
        <v>2.5284733578440912</v>
      </c>
      <c r="EB864" s="92">
        <f t="shared" si="1169"/>
        <v>1020</v>
      </c>
    </row>
    <row r="865" spans="1:132" x14ac:dyDescent="0.3">
      <c r="A865" s="19">
        <f>'A. Thermody. result (all suite)'!C821</f>
        <v>1018</v>
      </c>
      <c r="B865" s="19" t="s">
        <v>1450</v>
      </c>
      <c r="C865" s="24">
        <f>'A. Thermody. result (all suite)'!G821</f>
        <v>69.431372999999994</v>
      </c>
      <c r="D865" s="19">
        <f>'A. Thermody. result (all suite)'!D821</f>
        <v>5000</v>
      </c>
      <c r="E865" s="61">
        <f>'A. Thermody. result (all suite)'!I821</f>
        <v>49.970241999999999</v>
      </c>
      <c r="F865" s="21">
        <f>'A. Thermody. result (all suite)'!J821</f>
        <v>0.74846500000000005</v>
      </c>
      <c r="G865" s="21">
        <f>'A. Thermody. result (all suite)'!K821</f>
        <v>15.760396</v>
      </c>
      <c r="H865" s="21">
        <f>'A. Thermody. result (all suite)'!L821</f>
        <v>1.1425860000000001</v>
      </c>
      <c r="I865" s="21">
        <f>'A. Thermody. result (all suite)'!M821</f>
        <v>8.7853910000000006</v>
      </c>
      <c r="J865" s="21">
        <f>'A. Thermody. result (all suite)'!N821</f>
        <v>0.23044300000000001</v>
      </c>
      <c r="K865" s="21">
        <f>'A. Thermody. result (all suite)'!O821</f>
        <v>2.4502830000000002</v>
      </c>
      <c r="L865" s="21">
        <f>'A. Thermody. result (all suite)'!P821</f>
        <v>4.4989540000000003</v>
      </c>
      <c r="M865" s="21">
        <f>'A. Thermody. result (all suite)'!Q821</f>
        <v>5.2639009999999997</v>
      </c>
      <c r="N865" s="21">
        <f>'A. Thermody. result (all suite)'!R821</f>
        <v>5.6715590000000002</v>
      </c>
      <c r="O865" s="21">
        <f>'A. Thermody. result (all suite)'!S821</f>
        <v>0.88193600000000005</v>
      </c>
      <c r="P865" s="21">
        <f>'A. Thermody. result (all suite)'!T821</f>
        <v>4.5958459999999999</v>
      </c>
      <c r="Q865" s="21">
        <f t="shared" si="1138"/>
        <v>100.00000199999999</v>
      </c>
      <c r="S865" s="19">
        <f t="shared" si="1139"/>
        <v>1291</v>
      </c>
      <c r="T865" s="19">
        <f t="shared" si="1140"/>
        <v>0.5</v>
      </c>
      <c r="V865" s="61">
        <f t="shared" si="1141"/>
        <v>47.673686677783785</v>
      </c>
      <c r="W865" s="21">
        <f t="shared" si="1142"/>
        <v>0.71406670192406607</v>
      </c>
      <c r="X865" s="21">
        <f t="shared" si="1143"/>
        <v>15.036072485336311</v>
      </c>
      <c r="Y865" s="21">
        <f t="shared" si="1144"/>
        <v>1.0900745080726701</v>
      </c>
      <c r="Z865" s="21">
        <f t="shared" si="1145"/>
        <v>8.3816279672174012</v>
      </c>
      <c r="AA865" s="21">
        <f t="shared" si="1146"/>
        <v>0.21985219481403612</v>
      </c>
      <c r="AB865" s="21">
        <f t="shared" si="1147"/>
        <v>2.3376717690080451</v>
      </c>
      <c r="AC865" s="21">
        <f t="shared" si="1148"/>
        <v>4.2921890066844606</v>
      </c>
      <c r="AD865" s="21">
        <f t="shared" si="1149"/>
        <v>5.0219802212859559</v>
      </c>
      <c r="AE865" s="21">
        <f t="shared" si="1150"/>
        <v>5.4109028877739833</v>
      </c>
      <c r="AF865" s="21">
        <f t="shared" si="1151"/>
        <v>0.8414035804320884</v>
      </c>
      <c r="AG865" s="21">
        <f t="shared" si="1152"/>
        <v>91.019528000332812</v>
      </c>
      <c r="AH865" s="21"/>
      <c r="AI865" s="61">
        <f t="shared" si="1153"/>
        <v>52.377426828240047</v>
      </c>
      <c r="AJ865" s="21">
        <f t="shared" si="1154"/>
        <v>0.78452033053989811</v>
      </c>
      <c r="AK865" s="21">
        <f t="shared" si="1155"/>
        <v>16.519611577508215</v>
      </c>
      <c r="AL865" s="21">
        <f t="shared" si="1156"/>
        <v>1.1976270719275586</v>
      </c>
      <c r="AM865" s="21">
        <f t="shared" si="1157"/>
        <v>9.2086040780026401</v>
      </c>
      <c r="AN865" s="21">
        <f t="shared" si="1158"/>
        <v>0.2415439847295541</v>
      </c>
      <c r="AO865" s="21">
        <f t="shared" si="1159"/>
        <v>2.5683189315148915</v>
      </c>
      <c r="AP865" s="21">
        <f t="shared" si="1160"/>
        <v>4.7156792624421939</v>
      </c>
      <c r="AQ865" s="21">
        <f t="shared" si="1161"/>
        <v>5.517475569932194</v>
      </c>
      <c r="AR865" s="21">
        <f t="shared" si="1162"/>
        <v>5.9447714206496416</v>
      </c>
      <c r="AS865" s="21">
        <f t="shared" si="1163"/>
        <v>0.92442094451315082</v>
      </c>
      <c r="AT865" s="21">
        <f t="shared" si="1164"/>
        <v>99.999999999999986</v>
      </c>
      <c r="AU865" s="21"/>
      <c r="AV865" s="21">
        <f>AR865*'[1]diagram lines'!$G$39</f>
        <v>4.934791358907848</v>
      </c>
      <c r="AW865" s="21">
        <f>AK865*'[1]diagram lines'!$G$40</f>
        <v>8.7432750016541121</v>
      </c>
      <c r="AX865" s="21">
        <f>AQ865*'[1]diagram lines'!$G$38</f>
        <v>4.0931514473294985</v>
      </c>
      <c r="AY865" s="21">
        <f>AP865*'[1]diagram lines'!$G$41</f>
        <v>3.3700961747531792</v>
      </c>
      <c r="AZ865" s="21">
        <f t="shared" si="1165"/>
        <v>11.462246990581836</v>
      </c>
      <c r="BA865" s="21">
        <f t="shared" si="1166"/>
        <v>0.70521435003228061</v>
      </c>
      <c r="BB865" s="21">
        <f t="shared" si="1167"/>
        <v>0.96846814266628278</v>
      </c>
      <c r="BC865" s="86">
        <f t="shared" si="1168"/>
        <v>1.0325584868975732</v>
      </c>
      <c r="BX865" s="61">
        <f t="shared" si="1170"/>
        <v>0.83172839547270305</v>
      </c>
      <c r="BY865" s="21">
        <f t="shared" si="1171"/>
        <v>9.3698673009514274E-3</v>
      </c>
      <c r="BZ865" s="21">
        <f t="shared" si="1172"/>
        <v>0.15457430364848962</v>
      </c>
      <c r="CA865" s="21">
        <f t="shared" si="1173"/>
        <v>7.1550253616381749E-3</v>
      </c>
      <c r="CB865" s="21">
        <f t="shared" si="1174"/>
        <v>0.12227405706332639</v>
      </c>
      <c r="CC865" s="21">
        <f t="shared" si="1175"/>
        <v>3.2484212010149426E-3</v>
      </c>
      <c r="CD865" s="21">
        <f t="shared" si="1176"/>
        <v>6.0801066997518617E-2</v>
      </c>
      <c r="CE865" s="21">
        <f t="shared" si="1177"/>
        <v>8.0223858773181181E-2</v>
      </c>
      <c r="CF865" s="21">
        <f t="shared" si="1178"/>
        <v>8.4915325052427798E-2</v>
      </c>
      <c r="CG865" s="21">
        <f t="shared" si="1179"/>
        <v>6.0207632696390657E-2</v>
      </c>
      <c r="CH865" s="21">
        <f t="shared" si="1180"/>
        <v>6.2132672039677626E-3</v>
      </c>
      <c r="CI865" s="21">
        <f t="shared" si="1181"/>
        <v>0.25504139844617091</v>
      </c>
      <c r="CJ865" s="21">
        <f t="shared" si="1182"/>
        <v>1.6757526192177807</v>
      </c>
      <c r="CL865" s="68">
        <f t="shared" si="1183"/>
        <v>0.49633125196065214</v>
      </c>
      <c r="CM865" s="19">
        <f t="shared" si="1184"/>
        <v>5.5914382549646013E-3</v>
      </c>
      <c r="CN865" s="19">
        <f t="shared" si="1185"/>
        <v>9.224171985519132E-2</v>
      </c>
      <c r="CO865" s="19">
        <f t="shared" si="1186"/>
        <v>4.2697384325008818E-3</v>
      </c>
      <c r="CP865" s="19">
        <f t="shared" si="1187"/>
        <v>7.2966651318977088E-2</v>
      </c>
      <c r="CQ865" s="19">
        <f t="shared" si="1188"/>
        <v>1.9384849313446174E-3</v>
      </c>
      <c r="CR865" s="19">
        <f t="shared" si="1189"/>
        <v>3.6282841691692984E-2</v>
      </c>
      <c r="CS865" s="19">
        <f t="shared" si="1190"/>
        <v>4.787333037893661E-2</v>
      </c>
      <c r="CT865" s="19">
        <f t="shared" si="1191"/>
        <v>5.0672947831682434E-2</v>
      </c>
      <c r="CU865" s="19">
        <f t="shared" si="1192"/>
        <v>3.5928711676127226E-2</v>
      </c>
      <c r="CV865" s="19">
        <f t="shared" si="1193"/>
        <v>3.7077472729047764E-3</v>
      </c>
      <c r="CW865" s="19">
        <f t="shared" si="1194"/>
        <v>0.15219513639502522</v>
      </c>
      <c r="CX865" s="19">
        <f t="shared" si="1195"/>
        <v>0.99999999999999989</v>
      </c>
      <c r="CZ865" s="68">
        <f t="shared" si="1196"/>
        <v>2.5805000000000001E-5</v>
      </c>
      <c r="DA865" s="19">
        <f t="shared" si="1197"/>
        <v>1.8529319999999994E-5</v>
      </c>
      <c r="DB865" s="19">
        <f t="shared" si="1198"/>
        <v>3.667E-5</v>
      </c>
      <c r="DC865" s="19">
        <f t="shared" si="1199"/>
        <v>3.966261999999999E-5</v>
      </c>
      <c r="DD865" s="19">
        <f t="shared" si="1200"/>
        <v>1.2599559999999998E-5</v>
      </c>
      <c r="DE865" s="19">
        <f t="shared" si="1201"/>
        <v>1.2599559999999998E-5</v>
      </c>
      <c r="DF865" s="19">
        <f t="shared" si="1202"/>
        <v>1.1205859999999998E-5</v>
      </c>
      <c r="DG865" s="19">
        <f t="shared" si="1203"/>
        <v>1.5691319999999998E-5</v>
      </c>
      <c r="DH865" s="19">
        <f t="shared" si="1204"/>
        <v>2.489624E-5</v>
      </c>
      <c r="DI865" s="19">
        <f t="shared" si="1205"/>
        <v>3.8310439999999994E-5</v>
      </c>
      <c r="DJ865" s="19">
        <f t="shared" si="1206"/>
        <v>0</v>
      </c>
      <c r="DK865" s="19">
        <f t="shared" si="1207"/>
        <v>2.1081279999999996E-5</v>
      </c>
      <c r="DM865" s="68">
        <f t="shared" si="1208"/>
        <v>1155.5737887152093</v>
      </c>
      <c r="DN865" s="19">
        <f t="shared" si="1209"/>
        <v>24.104720939925077</v>
      </c>
      <c r="DO865" s="19">
        <f t="shared" si="1210"/>
        <v>256.47575010731674</v>
      </c>
      <c r="DP865" s="19">
        <f t="shared" si="1211"/>
        <v>17.190859562128423</v>
      </c>
      <c r="DQ865" s="19">
        <f t="shared" si="1212"/>
        <v>416.09817305274981</v>
      </c>
      <c r="DR865" s="19">
        <f t="shared" si="1213"/>
        <v>10.914358995836933</v>
      </c>
      <c r="DS865" s="19">
        <f t="shared" si="1214"/>
        <v>130.48516759759872</v>
      </c>
      <c r="DT865" s="19">
        <f t="shared" si="1215"/>
        <v>171.09691011659729</v>
      </c>
      <c r="DU865" s="19">
        <f t="shared" si="1216"/>
        <v>126.17230698635593</v>
      </c>
      <c r="DV865" s="19">
        <f t="shared" si="1217"/>
        <v>88.343664021900693</v>
      </c>
      <c r="DX865" s="19">
        <f t="shared" si="1218"/>
        <v>130.0943945452247</v>
      </c>
      <c r="DZ865" s="68">
        <f t="shared" si="1219"/>
        <v>2526.5500946408438</v>
      </c>
      <c r="EA865" s="21">
        <f t="shared" si="1220"/>
        <v>2.5265500946408439</v>
      </c>
      <c r="EB865" s="92">
        <f t="shared" si="1169"/>
        <v>1018</v>
      </c>
    </row>
    <row r="866" spans="1:132" x14ac:dyDescent="0.3">
      <c r="A866" s="19">
        <f>'A. Thermody. result (all suite)'!C822</f>
        <v>1016</v>
      </c>
      <c r="B866" s="19" t="s">
        <v>1450</v>
      </c>
      <c r="C866" s="24">
        <f>'A. Thermody. result (all suite)'!G822</f>
        <v>69.102057000000002</v>
      </c>
      <c r="D866" s="19">
        <f>'A. Thermody. result (all suite)'!D822</f>
        <v>5000</v>
      </c>
      <c r="E866" s="61">
        <f>'A. Thermody. result (all suite)'!I822</f>
        <v>50.030065</v>
      </c>
      <c r="F866" s="21">
        <f>'A. Thermody. result (all suite)'!J822</f>
        <v>0.72804199999999997</v>
      </c>
      <c r="G866" s="21">
        <f>'A. Thermody. result (all suite)'!K822</f>
        <v>15.784499</v>
      </c>
      <c r="H866" s="21">
        <f>'A. Thermody. result (all suite)'!L822</f>
        <v>1.137915</v>
      </c>
      <c r="I866" s="21">
        <f>'A. Thermody. result (all suite)'!M822</f>
        <v>8.7881970000000003</v>
      </c>
      <c r="J866" s="21">
        <f>'A. Thermody. result (all suite)'!N822</f>
        <v>0.231542</v>
      </c>
      <c r="K866" s="21">
        <f>'A. Thermody. result (all suite)'!O822</f>
        <v>2.3893330000000002</v>
      </c>
      <c r="L866" s="21">
        <f>'A. Thermody. result (all suite)'!P822</f>
        <v>4.453627</v>
      </c>
      <c r="M866" s="21">
        <f>'A. Thermody. result (all suite)'!Q822</f>
        <v>5.2880029999999998</v>
      </c>
      <c r="N866" s="21">
        <f>'A. Thermody. result (all suite)'!R822</f>
        <v>5.6848619999999999</v>
      </c>
      <c r="O866" s="21">
        <f>'A. Thermody. result (all suite)'!S822</f>
        <v>0.87201399999999996</v>
      </c>
      <c r="P866" s="21">
        <f>'A. Thermody. result (all suite)'!T822</f>
        <v>4.6119009999999996</v>
      </c>
      <c r="Q866" s="21">
        <f t="shared" si="1138"/>
        <v>100</v>
      </c>
      <c r="S866" s="19">
        <f t="shared" si="1139"/>
        <v>1289</v>
      </c>
      <c r="T866" s="19">
        <f t="shared" si="1140"/>
        <v>0.5</v>
      </c>
      <c r="V866" s="61">
        <f t="shared" si="1141"/>
        <v>47.722727931964343</v>
      </c>
      <c r="W866" s="21">
        <f t="shared" si="1142"/>
        <v>0.69446542372157993</v>
      </c>
      <c r="X866" s="21">
        <f t="shared" si="1143"/>
        <v>15.05653353277401</v>
      </c>
      <c r="Y866" s="21">
        <f t="shared" si="1144"/>
        <v>1.08543548673585</v>
      </c>
      <c r="Z866" s="21">
        <f t="shared" si="1145"/>
        <v>8.3828940546750292</v>
      </c>
      <c r="AA866" s="21">
        <f t="shared" si="1146"/>
        <v>0.22086351218657999</v>
      </c>
      <c r="AB866" s="21">
        <f t="shared" si="1147"/>
        <v>2.2791393274796703</v>
      </c>
      <c r="AC866" s="21">
        <f t="shared" si="1148"/>
        <v>4.2482301318507298</v>
      </c>
      <c r="AD866" s="21">
        <f t="shared" si="1149"/>
        <v>5.0441255367629694</v>
      </c>
      <c r="AE866" s="21">
        <f t="shared" si="1150"/>
        <v>5.4226817925733792</v>
      </c>
      <c r="AF866" s="21">
        <f t="shared" si="1151"/>
        <v>0.83179757761385997</v>
      </c>
      <c r="AG866" s="21">
        <f t="shared" si="1152"/>
        <v>90.988894308338004</v>
      </c>
      <c r="AH866" s="21"/>
      <c r="AI866" s="61">
        <f t="shared" si="1153"/>
        <v>52.448959067734435</v>
      </c>
      <c r="AJ866" s="21">
        <f t="shared" si="1154"/>
        <v>0.76324196375902198</v>
      </c>
      <c r="AK866" s="21">
        <f t="shared" si="1155"/>
        <v>16.547660730716522</v>
      </c>
      <c r="AL866" s="21">
        <f t="shared" si="1156"/>
        <v>1.1929318352386915</v>
      </c>
      <c r="AM866" s="21">
        <f t="shared" si="1157"/>
        <v>9.213095860103051</v>
      </c>
      <c r="AN866" s="21">
        <f t="shared" si="1158"/>
        <v>0.2427367799834233</v>
      </c>
      <c r="AO866" s="21">
        <f t="shared" si="1159"/>
        <v>2.5048544053697941</v>
      </c>
      <c r="AP866" s="21">
        <f t="shared" si="1160"/>
        <v>4.6689545621409225</v>
      </c>
      <c r="AQ866" s="21">
        <f t="shared" si="1161"/>
        <v>5.543671648179088</v>
      </c>
      <c r="AR866" s="21">
        <f t="shared" si="1162"/>
        <v>5.9597183082556233</v>
      </c>
      <c r="AS866" s="21">
        <f t="shared" si="1163"/>
        <v>0.91417483851942583</v>
      </c>
      <c r="AT866" s="21">
        <f t="shared" si="1164"/>
        <v>100</v>
      </c>
      <c r="AU866" s="21"/>
      <c r="AV866" s="21">
        <f>AR866*'[1]diagram lines'!$G$39</f>
        <v>4.9471988623392429</v>
      </c>
      <c r="AW866" s="21">
        <f>AK866*'[1]diagram lines'!$G$40</f>
        <v>8.7581204754059083</v>
      </c>
      <c r="AX866" s="21">
        <f>AQ866*'[1]diagram lines'!$G$38</f>
        <v>4.1125850658805172</v>
      </c>
      <c r="AY866" s="21">
        <f>AP866*'[1]diagram lines'!$G$41</f>
        <v>3.3367040110820958</v>
      </c>
      <c r="AZ866" s="21">
        <f t="shared" si="1165"/>
        <v>11.503389956434711</v>
      </c>
      <c r="BA866" s="21">
        <f t="shared" si="1166"/>
        <v>0.7065001408696685</v>
      </c>
      <c r="BB866" s="21">
        <f t="shared" si="1167"/>
        <v>0.96670301905609257</v>
      </c>
      <c r="BC866" s="86">
        <f t="shared" si="1168"/>
        <v>1.0344438574076444</v>
      </c>
      <c r="BX866" s="61">
        <f t="shared" si="1170"/>
        <v>0.83272411784287614</v>
      </c>
      <c r="BY866" s="21">
        <f t="shared" si="1171"/>
        <v>9.1141962944416618E-3</v>
      </c>
      <c r="BZ866" s="21">
        <f t="shared" si="1172"/>
        <v>0.15481070027461752</v>
      </c>
      <c r="CA866" s="21">
        <f t="shared" si="1173"/>
        <v>7.1257749389442042E-3</v>
      </c>
      <c r="CB866" s="21">
        <f t="shared" si="1174"/>
        <v>0.12231311064718164</v>
      </c>
      <c r="CC866" s="21">
        <f t="shared" si="1175"/>
        <v>3.2639131660558221E-3</v>
      </c>
      <c r="CD866" s="21">
        <f t="shared" si="1176"/>
        <v>5.9288660049627802E-2</v>
      </c>
      <c r="CE866" s="21">
        <f t="shared" si="1177"/>
        <v>7.9415602710413702E-2</v>
      </c>
      <c r="CF866" s="21">
        <f t="shared" si="1178"/>
        <v>8.5304129698338435E-2</v>
      </c>
      <c r="CG866" s="21">
        <f t="shared" si="1179"/>
        <v>6.034885350318471E-2</v>
      </c>
      <c r="CH866" s="21">
        <f t="shared" si="1180"/>
        <v>6.1433663980161191E-3</v>
      </c>
      <c r="CI866" s="21">
        <f t="shared" si="1181"/>
        <v>0.25593235294117644</v>
      </c>
      <c r="CJ866" s="21">
        <f t="shared" si="1182"/>
        <v>1.6757847784648741</v>
      </c>
      <c r="CL866" s="68">
        <f t="shared" si="1183"/>
        <v>0.49691590981373196</v>
      </c>
      <c r="CM866" s="19">
        <f t="shared" si="1184"/>
        <v>5.4387630270701275E-3</v>
      </c>
      <c r="CN866" s="19">
        <f t="shared" si="1185"/>
        <v>9.2381015906132055E-2</v>
      </c>
      <c r="CO866" s="19">
        <f t="shared" si="1186"/>
        <v>4.2522017328930923E-3</v>
      </c>
      <c r="CP866" s="19">
        <f t="shared" si="1187"/>
        <v>7.2988555701781865E-2</v>
      </c>
      <c r="CQ866" s="19">
        <f t="shared" si="1188"/>
        <v>1.9476923337648257E-3</v>
      </c>
      <c r="CR866" s="19">
        <f t="shared" si="1189"/>
        <v>3.5379638728990012E-2</v>
      </c>
      <c r="CS866" s="19">
        <f t="shared" si="1190"/>
        <v>4.7390096706310621E-2</v>
      </c>
      <c r="CT866" s="19">
        <f t="shared" si="1191"/>
        <v>5.0903988862151181E-2</v>
      </c>
      <c r="CU866" s="19">
        <f t="shared" si="1192"/>
        <v>3.6012293630252518E-2</v>
      </c>
      <c r="CV866" s="19">
        <f t="shared" si="1193"/>
        <v>3.6659638379361792E-3</v>
      </c>
      <c r="CW866" s="19">
        <f t="shared" si="1194"/>
        <v>0.15272387971898566</v>
      </c>
      <c r="CX866" s="19">
        <f t="shared" si="1195"/>
        <v>1</v>
      </c>
      <c r="CZ866" s="68">
        <f t="shared" si="1196"/>
        <v>2.5805000000000001E-5</v>
      </c>
      <c r="DA866" s="19">
        <f t="shared" si="1197"/>
        <v>1.8514839999999997E-5</v>
      </c>
      <c r="DB866" s="19">
        <f t="shared" si="1198"/>
        <v>3.667E-5</v>
      </c>
      <c r="DC866" s="19">
        <f t="shared" si="1199"/>
        <v>3.9644439999999992E-5</v>
      </c>
      <c r="DD866" s="19">
        <f t="shared" si="1200"/>
        <v>1.2593719999999997E-5</v>
      </c>
      <c r="DE866" s="19">
        <f t="shared" si="1201"/>
        <v>1.2593719999999997E-5</v>
      </c>
      <c r="DF866" s="19">
        <f t="shared" si="1202"/>
        <v>1.1199319999999999E-5</v>
      </c>
      <c r="DG866" s="19">
        <f t="shared" si="1203"/>
        <v>1.568384E-5</v>
      </c>
      <c r="DH866" s="19">
        <f t="shared" si="1204"/>
        <v>2.488088E-5</v>
      </c>
      <c r="DI866" s="19">
        <f t="shared" si="1205"/>
        <v>3.8286279999999991E-5</v>
      </c>
      <c r="DJ866" s="19">
        <f t="shared" si="1206"/>
        <v>0</v>
      </c>
      <c r="DK866" s="19">
        <f t="shared" si="1207"/>
        <v>2.1062359999999997E-5</v>
      </c>
      <c r="DM866" s="68">
        <f t="shared" si="1208"/>
        <v>1156.935007231506</v>
      </c>
      <c r="DN866" s="19">
        <f t="shared" si="1209"/>
        <v>23.464874155129714</v>
      </c>
      <c r="DO866" s="19">
        <f t="shared" si="1210"/>
        <v>256.86305922523104</v>
      </c>
      <c r="DP866" s="19">
        <f t="shared" si="1211"/>
        <v>17.12810408535719</v>
      </c>
      <c r="DQ866" s="19">
        <f t="shared" si="1212"/>
        <v>416.41609684612865</v>
      </c>
      <c r="DR866" s="19">
        <f t="shared" si="1213"/>
        <v>10.971285224483056</v>
      </c>
      <c r="DS866" s="19">
        <f t="shared" si="1214"/>
        <v>127.3112511097368</v>
      </c>
      <c r="DT866" s="19">
        <f t="shared" si="1215"/>
        <v>169.45063347304608</v>
      </c>
      <c r="DU866" s="19">
        <f t="shared" si="1216"/>
        <v>126.82583049975531</v>
      </c>
      <c r="DV866" s="19">
        <f t="shared" si="1217"/>
        <v>88.60505799910014</v>
      </c>
      <c r="DX866" s="19">
        <f t="shared" si="1218"/>
        <v>130.66362518426814</v>
      </c>
      <c r="DZ866" s="68">
        <f t="shared" si="1219"/>
        <v>2524.6348250337419</v>
      </c>
      <c r="EA866" s="21">
        <f t="shared" si="1220"/>
        <v>2.524634825033742</v>
      </c>
      <c r="EB866" s="92">
        <f t="shared" si="1169"/>
        <v>1016</v>
      </c>
    </row>
    <row r="867" spans="1:132" x14ac:dyDescent="0.3">
      <c r="A867" s="19">
        <f>'A. Thermody. result (all suite)'!C823</f>
        <v>1014</v>
      </c>
      <c r="B867" s="19" t="s">
        <v>1450</v>
      </c>
      <c r="C867" s="24">
        <f>'A. Thermody. result (all suite)'!G823</f>
        <v>68.780600000000007</v>
      </c>
      <c r="D867" s="19">
        <f>'A. Thermody. result (all suite)'!D823</f>
        <v>5000</v>
      </c>
      <c r="E867" s="61">
        <f>'A. Thermody. result (all suite)'!I823</f>
        <v>50.088602999999999</v>
      </c>
      <c r="F867" s="21">
        <f>'A. Thermody. result (all suite)'!J823</f>
        <v>0.70808899999999997</v>
      </c>
      <c r="G867" s="21">
        <f>'A. Thermody. result (all suite)'!K823</f>
        <v>15.808531</v>
      </c>
      <c r="H867" s="21">
        <f>'A. Thermody. result (all suite)'!L823</f>
        <v>1.1332180000000001</v>
      </c>
      <c r="I867" s="21">
        <f>'A. Thermody. result (all suite)'!M823</f>
        <v>8.7897510000000008</v>
      </c>
      <c r="J867" s="21">
        <f>'A. Thermody. result (all suite)'!N823</f>
        <v>0.232624</v>
      </c>
      <c r="K867" s="21">
        <f>'A. Thermody. result (all suite)'!O823</f>
        <v>2.329726</v>
      </c>
      <c r="L867" s="21">
        <f>'A. Thermody. result (all suite)'!P823</f>
        <v>4.4092219999999998</v>
      </c>
      <c r="M867" s="21">
        <f>'A. Thermody. result (all suite)'!Q823</f>
        <v>5.3117450000000002</v>
      </c>
      <c r="N867" s="21">
        <f>'A. Thermody. result (all suite)'!R823</f>
        <v>5.698277</v>
      </c>
      <c r="O867" s="21">
        <f>'A. Thermody. result (all suite)'!S823</f>
        <v>0.862371</v>
      </c>
      <c r="P867" s="21">
        <f>'A. Thermody. result (all suite)'!T823</f>
        <v>4.6278439999999996</v>
      </c>
      <c r="Q867" s="21">
        <f t="shared" si="1138"/>
        <v>100.00000099999998</v>
      </c>
      <c r="S867" s="19">
        <f t="shared" si="1139"/>
        <v>1287</v>
      </c>
      <c r="T867" s="19">
        <f t="shared" si="1140"/>
        <v>0.5</v>
      </c>
      <c r="V867" s="61">
        <f t="shared" si="1141"/>
        <v>47.770580614560906</v>
      </c>
      <c r="W867" s="21">
        <f t="shared" si="1142"/>
        <v>0.67531974602653255</v>
      </c>
      <c r="X867" s="21">
        <f t="shared" si="1143"/>
        <v>15.076936853944302</v>
      </c>
      <c r="Y867" s="21">
        <f t="shared" si="1144"/>
        <v>1.0807744393045158</v>
      </c>
      <c r="Z867" s="21">
        <f t="shared" si="1145"/>
        <v>8.3829750397993212</v>
      </c>
      <c r="AA867" s="21">
        <f t="shared" si="1146"/>
        <v>0.22185852428109479</v>
      </c>
      <c r="AB867" s="21">
        <f t="shared" si="1147"/>
        <v>2.2219099161707208</v>
      </c>
      <c r="AC867" s="21">
        <f t="shared" si="1148"/>
        <v>4.2051700862668397</v>
      </c>
      <c r="AD867" s="21">
        <f t="shared" si="1149"/>
        <v>5.0659257301803935</v>
      </c>
      <c r="AE867" s="21">
        <f t="shared" si="1150"/>
        <v>5.4345696323891941</v>
      </c>
      <c r="AF867" s="21">
        <f t="shared" si="1151"/>
        <v>0.82246181581785194</v>
      </c>
      <c r="AG867" s="21">
        <f t="shared" si="1152"/>
        <v>90.958482398741666</v>
      </c>
      <c r="AH867" s="21"/>
      <c r="AI867" s="61">
        <f t="shared" si="1153"/>
        <v>52.51910471103217</v>
      </c>
      <c r="AJ867" s="21">
        <f t="shared" si="1154"/>
        <v>0.74244834370265944</v>
      </c>
      <c r="AK867" s="21">
        <f t="shared" si="1155"/>
        <v>16.575624896477908</v>
      </c>
      <c r="AL867" s="21">
        <f t="shared" si="1156"/>
        <v>1.1882063231515254</v>
      </c>
      <c r="AM867" s="21">
        <f t="shared" si="1157"/>
        <v>9.2162652879917584</v>
      </c>
      <c r="AN867" s="21">
        <f t="shared" si="1158"/>
        <v>0.24391185783918048</v>
      </c>
      <c r="AO867" s="21">
        <f t="shared" si="1159"/>
        <v>2.4427737332185955</v>
      </c>
      <c r="AP867" s="21">
        <f t="shared" si="1160"/>
        <v>4.6231752942318378</v>
      </c>
      <c r="AQ867" s="21">
        <f t="shared" si="1161"/>
        <v>5.5694923624302639</v>
      </c>
      <c r="AR867" s="21">
        <f t="shared" si="1162"/>
        <v>5.9747804592487102</v>
      </c>
      <c r="AS867" s="21">
        <f t="shared" si="1163"/>
        <v>0.90421673067538999</v>
      </c>
      <c r="AT867" s="21">
        <f t="shared" si="1164"/>
        <v>100</v>
      </c>
      <c r="AU867" s="21"/>
      <c r="AV867" s="21">
        <f>AR867*'[1]diagram lines'!$G$39</f>
        <v>4.9597020466179629</v>
      </c>
      <c r="AW867" s="21">
        <f>AK867*'[1]diagram lines'!$G$40</f>
        <v>8.7729209681594131</v>
      </c>
      <c r="AX867" s="21">
        <f>AQ867*'[1]diagram lines'!$G$38</f>
        <v>4.1317402198216122</v>
      </c>
      <c r="AY867" s="21">
        <f>AP867*'[1]diagram lines'!$G$41</f>
        <v>3.3039875078855854</v>
      </c>
      <c r="AZ867" s="21">
        <f t="shared" si="1165"/>
        <v>11.544272821678973</v>
      </c>
      <c r="BA867" s="21">
        <f t="shared" si="1166"/>
        <v>0.70775448111778227</v>
      </c>
      <c r="BB867" s="21">
        <f t="shared" si="1167"/>
        <v>0.96496471198459222</v>
      </c>
      <c r="BC867" s="86">
        <f t="shared" si="1168"/>
        <v>1.036307325625776</v>
      </c>
      <c r="BX867" s="61">
        <f t="shared" si="1170"/>
        <v>0.8336984520639148</v>
      </c>
      <c r="BY867" s="21">
        <f t="shared" si="1171"/>
        <v>8.8644091136705055E-3</v>
      </c>
      <c r="BZ867" s="21">
        <f t="shared" si="1172"/>
        <v>0.15504640054923502</v>
      </c>
      <c r="CA867" s="21">
        <f t="shared" si="1173"/>
        <v>7.0963617007952914E-3</v>
      </c>
      <c r="CB867" s="21">
        <f t="shared" si="1174"/>
        <v>0.12233473903966599</v>
      </c>
      <c r="CC867" s="21">
        <f t="shared" si="1175"/>
        <v>3.2791654919650409E-3</v>
      </c>
      <c r="CD867" s="21">
        <f t="shared" si="1176"/>
        <v>5.7809578163771719E-2</v>
      </c>
      <c r="CE867" s="21">
        <f t="shared" si="1177"/>
        <v>7.8623787446504986E-2</v>
      </c>
      <c r="CF867" s="21">
        <f t="shared" si="1178"/>
        <v>8.5687126955960632E-2</v>
      </c>
      <c r="CG867" s="21">
        <f t="shared" si="1179"/>
        <v>6.0491263269639065E-2</v>
      </c>
      <c r="CH867" s="21">
        <f t="shared" si="1180"/>
        <v>6.0754311559488251E-3</v>
      </c>
      <c r="CI867" s="21">
        <f t="shared" si="1181"/>
        <v>0.25681709211986681</v>
      </c>
      <c r="CJ867" s="21">
        <f t="shared" si="1182"/>
        <v>1.6758238070709388</v>
      </c>
      <c r="CL867" s="68">
        <f t="shared" si="1183"/>
        <v>0.49748574315881156</v>
      </c>
      <c r="CM867" s="19">
        <f t="shared" si="1184"/>
        <v>5.2895829956993018E-3</v>
      </c>
      <c r="CN867" s="19">
        <f t="shared" si="1185"/>
        <v>9.2519511833544316E-2</v>
      </c>
      <c r="CO867" s="19">
        <f t="shared" si="1186"/>
        <v>4.2345511925854255E-3</v>
      </c>
      <c r="CP867" s="19">
        <f t="shared" si="1187"/>
        <v>7.2999761981831945E-2</v>
      </c>
      <c r="CQ867" s="19">
        <f t="shared" si="1188"/>
        <v>1.956748363478901E-3</v>
      </c>
      <c r="CR867" s="19">
        <f t="shared" si="1189"/>
        <v>3.4496214888373761E-2</v>
      </c>
      <c r="CS867" s="19">
        <f t="shared" si="1190"/>
        <v>4.6916499881885725E-2</v>
      </c>
      <c r="CT867" s="19">
        <f t="shared" si="1191"/>
        <v>5.113134602481121E-2</v>
      </c>
      <c r="CU867" s="19">
        <f t="shared" si="1192"/>
        <v>3.6096433893827856E-2</v>
      </c>
      <c r="CV867" s="19">
        <f t="shared" si="1193"/>
        <v>3.6253400448867401E-3</v>
      </c>
      <c r="CW867" s="19">
        <f t="shared" si="1194"/>
        <v>0.15324826574026321</v>
      </c>
      <c r="CX867" s="19">
        <f t="shared" si="1195"/>
        <v>0.99999999999999989</v>
      </c>
      <c r="CZ867" s="68">
        <f t="shared" si="1196"/>
        <v>2.5805000000000001E-5</v>
      </c>
      <c r="DA867" s="19">
        <f t="shared" si="1197"/>
        <v>1.8500359999999994E-5</v>
      </c>
      <c r="DB867" s="19">
        <f t="shared" si="1198"/>
        <v>3.667E-5</v>
      </c>
      <c r="DC867" s="19">
        <f t="shared" si="1199"/>
        <v>3.9626259999999994E-5</v>
      </c>
      <c r="DD867" s="19">
        <f t="shared" si="1200"/>
        <v>1.2587879999999999E-5</v>
      </c>
      <c r="DE867" s="19">
        <f t="shared" si="1201"/>
        <v>1.2587879999999999E-5</v>
      </c>
      <c r="DF867" s="19">
        <f t="shared" si="1202"/>
        <v>1.1192779999999999E-5</v>
      </c>
      <c r="DG867" s="19">
        <f t="shared" si="1203"/>
        <v>1.5676359999999998E-5</v>
      </c>
      <c r="DH867" s="19">
        <f t="shared" si="1204"/>
        <v>2.4865519999999999E-5</v>
      </c>
      <c r="DI867" s="19">
        <f t="shared" si="1205"/>
        <v>3.8262119999999995E-5</v>
      </c>
      <c r="DJ867" s="19">
        <f t="shared" si="1206"/>
        <v>0</v>
      </c>
      <c r="DK867" s="19">
        <f t="shared" si="1207"/>
        <v>2.1043439999999995E-5</v>
      </c>
      <c r="DM867" s="68">
        <f t="shared" si="1208"/>
        <v>1158.2617108692655</v>
      </c>
      <c r="DN867" s="19">
        <f t="shared" si="1209"/>
        <v>22.839117168339445</v>
      </c>
      <c r="DO867" s="19">
        <f t="shared" si="1210"/>
        <v>257.24814362007578</v>
      </c>
      <c r="DP867" s="19">
        <f t="shared" si="1211"/>
        <v>17.06483225880935</v>
      </c>
      <c r="DQ867" s="19">
        <f t="shared" si="1212"/>
        <v>416.67325223902873</v>
      </c>
      <c r="DR867" s="19">
        <f t="shared" si="1213"/>
        <v>11.027411200709986</v>
      </c>
      <c r="DS867" s="19">
        <f t="shared" si="1214"/>
        <v>124.20484097797531</v>
      </c>
      <c r="DT867" s="19">
        <f t="shared" si="1215"/>
        <v>167.83726026808208</v>
      </c>
      <c r="DU867" s="19">
        <f t="shared" si="1216"/>
        <v>127.47097748521033</v>
      </c>
      <c r="DV867" s="19">
        <f t="shared" si="1217"/>
        <v>88.868156620662546</v>
      </c>
      <c r="DX867" s="19">
        <f t="shared" si="1218"/>
        <v>131.23014814305756</v>
      </c>
      <c r="DZ867" s="68">
        <f t="shared" si="1219"/>
        <v>2522.7258508512164</v>
      </c>
      <c r="EA867" s="21">
        <f t="shared" si="1220"/>
        <v>2.5227258508512165</v>
      </c>
      <c r="EB867" s="92">
        <f t="shared" si="1169"/>
        <v>1014</v>
      </c>
    </row>
    <row r="868" spans="1:132" x14ac:dyDescent="0.3">
      <c r="A868" s="19">
        <f>'A. Thermody. result (all suite)'!C824</f>
        <v>1012</v>
      </c>
      <c r="B868" s="19" t="s">
        <v>1450</v>
      </c>
      <c r="C868" s="24">
        <f>'A. Thermody. result (all suite)'!G824</f>
        <v>68.466631000000007</v>
      </c>
      <c r="D868" s="19">
        <f>'A. Thermody. result (all suite)'!D824</f>
        <v>5000</v>
      </c>
      <c r="E868" s="61">
        <f>'A. Thermody. result (all suite)'!I824</f>
        <v>50.145888999999997</v>
      </c>
      <c r="F868" s="21">
        <f>'A. Thermody. result (all suite)'!J824</f>
        <v>0.68859599999999999</v>
      </c>
      <c r="G868" s="21">
        <f>'A. Thermody. result (all suite)'!K824</f>
        <v>15.832511</v>
      </c>
      <c r="H868" s="21">
        <f>'A. Thermody. result (all suite)'!L824</f>
        <v>1.1284890000000001</v>
      </c>
      <c r="I868" s="21">
        <f>'A. Thermody. result (all suite)'!M824</f>
        <v>8.790044</v>
      </c>
      <c r="J868" s="21">
        <f>'A. Thermody. result (all suite)'!N824</f>
        <v>0.23369000000000001</v>
      </c>
      <c r="K868" s="21">
        <f>'A. Thermody. result (all suite)'!O824</f>
        <v>2.2714279999999998</v>
      </c>
      <c r="L868" s="21">
        <f>'A. Thermody. result (all suite)'!P824</f>
        <v>4.3657110000000001</v>
      </c>
      <c r="M868" s="21">
        <f>'A. Thermody. result (all suite)'!Q824</f>
        <v>5.3351410000000001</v>
      </c>
      <c r="N868" s="21">
        <f>'A. Thermody. result (all suite)'!R824</f>
        <v>5.7118159999999998</v>
      </c>
      <c r="O868" s="21">
        <f>'A. Thermody. result (all suite)'!S824</f>
        <v>0.85299800000000003</v>
      </c>
      <c r="P868" s="21">
        <f>'A. Thermody. result (all suite)'!T824</f>
        <v>4.6436859999999998</v>
      </c>
      <c r="Q868" s="21">
        <f t="shared" si="1138"/>
        <v>99.999998999999988</v>
      </c>
      <c r="S868" s="19">
        <f t="shared" si="1139"/>
        <v>1285</v>
      </c>
      <c r="T868" s="19">
        <f t="shared" si="1140"/>
        <v>0.5</v>
      </c>
      <c r="V868" s="61">
        <f t="shared" si="1141"/>
        <v>47.817271349645274</v>
      </c>
      <c r="W868" s="21">
        <f t="shared" si="1142"/>
        <v>0.65661976363167762</v>
      </c>
      <c r="X868" s="21">
        <f t="shared" si="1143"/>
        <v>15.097298895892418</v>
      </c>
      <c r="Y868" s="21">
        <f t="shared" si="1144"/>
        <v>1.0760855137714251</v>
      </c>
      <c r="Z868" s="21">
        <f t="shared" si="1145"/>
        <v>8.3818619532963385</v>
      </c>
      <c r="AA868" s="21">
        <f t="shared" si="1146"/>
        <v>0.22283817007808168</v>
      </c>
      <c r="AB868" s="21">
        <f t="shared" si="1147"/>
        <v>2.1659500149091397</v>
      </c>
      <c r="AC868" s="21">
        <f t="shared" si="1148"/>
        <v>4.1629810874652406</v>
      </c>
      <c r="AD868" s="21">
        <f t="shared" si="1149"/>
        <v>5.087393801825268</v>
      </c>
      <c r="AE868" s="21">
        <f t="shared" si="1150"/>
        <v>5.4465771974098516</v>
      </c>
      <c r="AF868" s="21">
        <f t="shared" si="1151"/>
        <v>0.81338745089761444</v>
      </c>
      <c r="AG868" s="21">
        <f t="shared" si="1152"/>
        <v>90.928265198822331</v>
      </c>
      <c r="AH868" s="21"/>
      <c r="AI868" s="61">
        <f t="shared" si="1153"/>
        <v>52.587906791236769</v>
      </c>
      <c r="AJ868" s="21">
        <f t="shared" si="1154"/>
        <v>0.72212943048668432</v>
      </c>
      <c r="AK868" s="21">
        <f t="shared" si="1155"/>
        <v>16.603526816310527</v>
      </c>
      <c r="AL868" s="21">
        <f t="shared" si="1156"/>
        <v>1.1834444563728048</v>
      </c>
      <c r="AM868" s="21">
        <f t="shared" si="1157"/>
        <v>9.2181038920831604</v>
      </c>
      <c r="AN868" s="21">
        <f t="shared" si="1158"/>
        <v>0.24507029754810256</v>
      </c>
      <c r="AO868" s="21">
        <f t="shared" si="1159"/>
        <v>2.3820426026748747</v>
      </c>
      <c r="AP868" s="21">
        <f t="shared" si="1160"/>
        <v>4.5783135511961337</v>
      </c>
      <c r="AQ868" s="21">
        <f t="shared" si="1161"/>
        <v>5.5949531102361316</v>
      </c>
      <c r="AR868" s="21">
        <f t="shared" si="1162"/>
        <v>5.9899715292054134</v>
      </c>
      <c r="AS868" s="21">
        <f t="shared" si="1163"/>
        <v>0.8945375226493919</v>
      </c>
      <c r="AT868" s="21">
        <f t="shared" si="1164"/>
        <v>99.999999999999986</v>
      </c>
      <c r="AU868" s="21"/>
      <c r="AV868" s="21">
        <f>AR868*'[1]diagram lines'!$G$39</f>
        <v>4.972312247322149</v>
      </c>
      <c r="AW868" s="21">
        <f>AK868*'[1]diagram lines'!$G$40</f>
        <v>8.787688516235594</v>
      </c>
      <c r="AX868" s="21">
        <f>AQ868*'[1]diagram lines'!$G$38</f>
        <v>4.1506283318595889</v>
      </c>
      <c r="AY868" s="21">
        <f>AP868*'[1]diagram lines'!$G$41</f>
        <v>3.2719267208423446</v>
      </c>
      <c r="AZ868" s="21">
        <f t="shared" si="1165"/>
        <v>11.584924639441546</v>
      </c>
      <c r="BA868" s="21">
        <f t="shared" si="1166"/>
        <v>0.7089780232030819</v>
      </c>
      <c r="BB868" s="21">
        <f t="shared" si="1167"/>
        <v>0.96325175418645415</v>
      </c>
      <c r="BC868" s="86">
        <f t="shared" si="1168"/>
        <v>1.03815019869295</v>
      </c>
      <c r="BX868" s="61">
        <f t="shared" si="1170"/>
        <v>0.83465194740346205</v>
      </c>
      <c r="BY868" s="21">
        <f t="shared" si="1171"/>
        <v>8.6203805708562845E-3</v>
      </c>
      <c r="BZ868" s="21">
        <f t="shared" si="1172"/>
        <v>0.1552815908199294</v>
      </c>
      <c r="CA868" s="21">
        <f t="shared" si="1173"/>
        <v>7.0667480743941396E-3</v>
      </c>
      <c r="CB868" s="21">
        <f t="shared" si="1174"/>
        <v>0.12233881697981908</v>
      </c>
      <c r="CC868" s="21">
        <f t="shared" si="1175"/>
        <v>3.2941922751621089E-3</v>
      </c>
      <c r="CD868" s="21">
        <f t="shared" si="1176"/>
        <v>5.6362977667493798E-2</v>
      </c>
      <c r="CE868" s="21">
        <f t="shared" si="1177"/>
        <v>7.7847913694721826E-2</v>
      </c>
      <c r="CF868" s="21">
        <f t="shared" si="1178"/>
        <v>8.6064542668172289E-2</v>
      </c>
      <c r="CG868" s="21">
        <f t="shared" si="1179"/>
        <v>6.063498938428874E-2</v>
      </c>
      <c r="CH868" s="21">
        <f t="shared" si="1180"/>
        <v>6.0093980724792882E-3</v>
      </c>
      <c r="CI868" s="21">
        <f t="shared" si="1181"/>
        <v>0.25769622641509432</v>
      </c>
      <c r="CJ868" s="21">
        <f t="shared" si="1182"/>
        <v>1.6758697240258738</v>
      </c>
      <c r="CL868" s="68">
        <f t="shared" si="1183"/>
        <v>0.498041068131723</v>
      </c>
      <c r="CM868" s="19">
        <f t="shared" si="1184"/>
        <v>5.1438249926419669E-3</v>
      </c>
      <c r="CN868" s="19">
        <f t="shared" si="1185"/>
        <v>9.2657316134873977E-2</v>
      </c>
      <c r="CO868" s="19">
        <f t="shared" si="1186"/>
        <v>4.2167645689176712E-3</v>
      </c>
      <c r="CP868" s="19">
        <f t="shared" si="1187"/>
        <v>7.3000195197708756E-2</v>
      </c>
      <c r="CQ868" s="19">
        <f t="shared" si="1188"/>
        <v>1.9656613088328873E-3</v>
      </c>
      <c r="CR868" s="19">
        <f t="shared" si="1189"/>
        <v>3.3632075846620889E-2</v>
      </c>
      <c r="CS868" s="19">
        <f t="shared" si="1190"/>
        <v>4.6452246602862984E-2</v>
      </c>
      <c r="CT868" s="19">
        <f t="shared" si="1191"/>
        <v>5.1355150960912962E-2</v>
      </c>
      <c r="CU868" s="19">
        <f t="shared" si="1192"/>
        <v>3.6181206996584295E-2</v>
      </c>
      <c r="CV868" s="19">
        <f t="shared" si="1193"/>
        <v>3.5858384373954528E-3</v>
      </c>
      <c r="CW868" s="19">
        <f t="shared" si="1194"/>
        <v>0.15376865082092489</v>
      </c>
      <c r="CX868" s="19">
        <f t="shared" si="1195"/>
        <v>0.99999999999999956</v>
      </c>
      <c r="CZ868" s="68">
        <f t="shared" si="1196"/>
        <v>2.5805000000000001E-5</v>
      </c>
      <c r="DA868" s="19">
        <f t="shared" si="1197"/>
        <v>1.8485879999999997E-5</v>
      </c>
      <c r="DB868" s="19">
        <f t="shared" si="1198"/>
        <v>3.667E-5</v>
      </c>
      <c r="DC868" s="19">
        <f t="shared" si="1199"/>
        <v>3.960807999999999E-5</v>
      </c>
      <c r="DD868" s="19">
        <f t="shared" si="1200"/>
        <v>1.2582039999999999E-5</v>
      </c>
      <c r="DE868" s="19">
        <f t="shared" si="1201"/>
        <v>1.2582039999999999E-5</v>
      </c>
      <c r="DF868" s="19">
        <f t="shared" si="1202"/>
        <v>1.1186239999999999E-5</v>
      </c>
      <c r="DG868" s="19">
        <f t="shared" si="1203"/>
        <v>1.5668879999999997E-5</v>
      </c>
      <c r="DH868" s="19">
        <f t="shared" si="1204"/>
        <v>2.4850159999999999E-5</v>
      </c>
      <c r="DI868" s="19">
        <f t="shared" si="1205"/>
        <v>3.8237959999999993E-5</v>
      </c>
      <c r="DJ868" s="19">
        <f t="shared" si="1206"/>
        <v>0</v>
      </c>
      <c r="DK868" s="19">
        <f t="shared" si="1207"/>
        <v>2.1024519999999996E-5</v>
      </c>
      <c r="DM868" s="68">
        <f t="shared" si="1208"/>
        <v>1159.5546356657203</v>
      </c>
      <c r="DN868" s="19">
        <f t="shared" si="1209"/>
        <v>22.227166919413108</v>
      </c>
      <c r="DO868" s="19">
        <f t="shared" si="1210"/>
        <v>257.63130496623268</v>
      </c>
      <c r="DP868" s="19">
        <f t="shared" si="1211"/>
        <v>17.000953694560884</v>
      </c>
      <c r="DQ868" s="19">
        <f t="shared" si="1212"/>
        <v>416.86912654508922</v>
      </c>
      <c r="DR868" s="19">
        <f t="shared" si="1213"/>
        <v>11.082782541511953</v>
      </c>
      <c r="DS868" s="19">
        <f t="shared" si="1214"/>
        <v>121.16427473564146</v>
      </c>
      <c r="DT868" s="19">
        <f t="shared" si="1215"/>
        <v>166.25578787306793</v>
      </c>
      <c r="DU868" s="19">
        <f t="shared" si="1216"/>
        <v>128.10806079586587</v>
      </c>
      <c r="DV868" s="19">
        <f t="shared" si="1217"/>
        <v>89.13314672326247</v>
      </c>
      <c r="DX868" s="19">
        <f t="shared" si="1218"/>
        <v>131.79426154761521</v>
      </c>
      <c r="DZ868" s="68">
        <f t="shared" si="1219"/>
        <v>2520.8215020079815</v>
      </c>
      <c r="EA868" s="21">
        <f t="shared" si="1220"/>
        <v>2.5208215020079816</v>
      </c>
      <c r="EB868" s="92">
        <f t="shared" si="1169"/>
        <v>1012</v>
      </c>
    </row>
    <row r="869" spans="1:132" x14ac:dyDescent="0.3">
      <c r="A869" s="19">
        <f>'A. Thermody. result (all suite)'!C825</f>
        <v>1010</v>
      </c>
      <c r="B869" s="19" t="s">
        <v>1450</v>
      </c>
      <c r="C869" s="24">
        <f>'A. Thermody. result (all suite)'!G825</f>
        <v>68.159799000000007</v>
      </c>
      <c r="D869" s="19">
        <f>'A. Thermody. result (all suite)'!D825</f>
        <v>5000</v>
      </c>
      <c r="E869" s="61">
        <f>'A. Thermody. result (all suite)'!I825</f>
        <v>50.201957999999998</v>
      </c>
      <c r="F869" s="21">
        <f>'A. Thermody. result (all suite)'!J825</f>
        <v>0.66955399999999998</v>
      </c>
      <c r="G869" s="21">
        <f>'A. Thermody. result (all suite)'!K825</f>
        <v>15.856456</v>
      </c>
      <c r="H869" s="21">
        <f>'A. Thermody. result (all suite)'!L825</f>
        <v>1.123726</v>
      </c>
      <c r="I869" s="21">
        <f>'A. Thermody. result (all suite)'!M825</f>
        <v>8.7890680000000003</v>
      </c>
      <c r="J869" s="21">
        <f>'A. Thermody. result (all suite)'!N825</f>
        <v>0.23474200000000001</v>
      </c>
      <c r="K869" s="21">
        <f>'A. Thermody. result (all suite)'!O825</f>
        <v>2.21441</v>
      </c>
      <c r="L869" s="21">
        <f>'A. Thermody. result (all suite)'!P825</f>
        <v>4.3230639999999996</v>
      </c>
      <c r="M869" s="21">
        <f>'A. Thermody. result (all suite)'!Q825</f>
        <v>5.3582049999999999</v>
      </c>
      <c r="N869" s="21">
        <f>'A. Thermody. result (all suite)'!R825</f>
        <v>5.7254889999999996</v>
      </c>
      <c r="O869" s="21">
        <f>'A. Thermody. result (all suite)'!S825</f>
        <v>0.843889</v>
      </c>
      <c r="P869" s="21">
        <f>'A. Thermody. result (all suite)'!T825</f>
        <v>4.6594369999999996</v>
      </c>
      <c r="Q869" s="21">
        <f t="shared" si="1138"/>
        <v>99.999997999999991</v>
      </c>
      <c r="S869" s="19">
        <f t="shared" si="1139"/>
        <v>1283</v>
      </c>
      <c r="T869" s="19">
        <f t="shared" si="1140"/>
        <v>0.5</v>
      </c>
      <c r="V869" s="61">
        <f t="shared" si="1141"/>
        <v>47.862829347440972</v>
      </c>
      <c r="W869" s="21">
        <f t="shared" si="1142"/>
        <v>0.63835655256507107</v>
      </c>
      <c r="X869" s="21">
        <f t="shared" si="1143"/>
        <v>15.117634407470849</v>
      </c>
      <c r="Y869" s="21">
        <f t="shared" si="1144"/>
        <v>1.071366693930194</v>
      </c>
      <c r="Z869" s="21">
        <f t="shared" si="1145"/>
        <v>8.3795469054624192</v>
      </c>
      <c r="AA869" s="21">
        <f t="shared" si="1146"/>
        <v>0.2238043441787069</v>
      </c>
      <c r="AB869" s="21">
        <f t="shared" si="1147"/>
        <v>2.1112309590647191</v>
      </c>
      <c r="AC869" s="21">
        <f t="shared" si="1148"/>
        <v>4.1216335524217111</v>
      </c>
      <c r="AD869" s="21">
        <f t="shared" si="1149"/>
        <v>5.1085428087009062</v>
      </c>
      <c r="AE869" s="21">
        <f t="shared" si="1150"/>
        <v>5.4587134417675589</v>
      </c>
      <c r="AF869" s="21">
        <f t="shared" si="1151"/>
        <v>0.80456852290866043</v>
      </c>
      <c r="AG869" s="21">
        <f t="shared" si="1152"/>
        <v>90.898227535911758</v>
      </c>
      <c r="AH869" s="21"/>
      <c r="AI869" s="61">
        <f t="shared" si="1153"/>
        <v>52.655404450577976</v>
      </c>
      <c r="AJ869" s="21">
        <f t="shared" si="1154"/>
        <v>0.70227612778573856</v>
      </c>
      <c r="AK869" s="21">
        <f t="shared" si="1155"/>
        <v>16.631385250607032</v>
      </c>
      <c r="AL869" s="21">
        <f t="shared" si="1156"/>
        <v>1.1786442078938473</v>
      </c>
      <c r="AM869" s="21">
        <f t="shared" si="1157"/>
        <v>9.2186031924020266</v>
      </c>
      <c r="AN869" s="21">
        <f t="shared" si="1158"/>
        <v>0.24621420048073769</v>
      </c>
      <c r="AO869" s="21">
        <f t="shared" si="1159"/>
        <v>2.32263160272363</v>
      </c>
      <c r="AP869" s="21">
        <f t="shared" si="1160"/>
        <v>4.5343387480172268</v>
      </c>
      <c r="AQ869" s="21">
        <f t="shared" si="1161"/>
        <v>5.6200686715069788</v>
      </c>
      <c r="AR869" s="21">
        <f t="shared" si="1162"/>
        <v>6.0053024021958503</v>
      </c>
      <c r="AS869" s="21">
        <f t="shared" si="1163"/>
        <v>0.88513114580897001</v>
      </c>
      <c r="AT869" s="21">
        <f t="shared" si="1164"/>
        <v>100.00000000000003</v>
      </c>
      <c r="AU869" s="21"/>
      <c r="AV869" s="21">
        <f>AR869*'[1]diagram lines'!$G$39</f>
        <v>4.9850384993854213</v>
      </c>
      <c r="AW869" s="21">
        <f>AK869*'[1]diagram lines'!$G$40</f>
        <v>8.8024330488795393</v>
      </c>
      <c r="AX869" s="21">
        <f>AQ869*'[1]diagram lines'!$G$38</f>
        <v>4.1692603665035639</v>
      </c>
      <c r="AY869" s="21">
        <f>AP869*'[1]diagram lines'!$G$41</f>
        <v>3.2404997921368484</v>
      </c>
      <c r="AZ869" s="21">
        <f t="shared" si="1165"/>
        <v>11.62537107370283</v>
      </c>
      <c r="BA869" s="21">
        <f t="shared" si="1166"/>
        <v>0.71017152369633851</v>
      </c>
      <c r="BB869" s="21">
        <f t="shared" si="1167"/>
        <v>0.96156277808226476</v>
      </c>
      <c r="BC869" s="86">
        <f t="shared" si="1168"/>
        <v>1.0399736998913314</v>
      </c>
      <c r="BX869" s="61">
        <f t="shared" si="1170"/>
        <v>0.83558518641810919</v>
      </c>
      <c r="BY869" s="21">
        <f t="shared" si="1171"/>
        <v>8.3819979969954935E-3</v>
      </c>
      <c r="BZ869" s="21">
        <f t="shared" si="1172"/>
        <v>0.15551643781875246</v>
      </c>
      <c r="CA869" s="21">
        <f t="shared" si="1173"/>
        <v>7.0369215354749827E-3</v>
      </c>
      <c r="CB869" s="21">
        <f t="shared" si="1174"/>
        <v>0.12232523312456509</v>
      </c>
      <c r="CC869" s="21">
        <f t="shared" si="1175"/>
        <v>3.3090217084860447E-3</v>
      </c>
      <c r="CD869" s="21">
        <f t="shared" si="1176"/>
        <v>5.4948138957816382E-2</v>
      </c>
      <c r="CE869" s="21">
        <f t="shared" si="1177"/>
        <v>7.7087446504992857E-2</v>
      </c>
      <c r="CF869" s="21">
        <f t="shared" si="1178"/>
        <v>8.6436602677851262E-2</v>
      </c>
      <c r="CG869" s="21">
        <f t="shared" si="1179"/>
        <v>6.0780138004246281E-2</v>
      </c>
      <c r="CH869" s="21">
        <f t="shared" si="1180"/>
        <v>5.9452248774164466E-3</v>
      </c>
      <c r="CI869" s="21">
        <f t="shared" si="1181"/>
        <v>0.25857031076581577</v>
      </c>
      <c r="CJ869" s="21">
        <f t="shared" si="1182"/>
        <v>1.6759226603905224</v>
      </c>
      <c r="CL869" s="68">
        <f t="shared" si="1183"/>
        <v>0.49858218769081009</v>
      </c>
      <c r="CM869" s="19">
        <f t="shared" si="1184"/>
        <v>5.0014229147318321E-3</v>
      </c>
      <c r="CN869" s="19">
        <f t="shared" si="1185"/>
        <v>9.2794519397759151E-2</v>
      </c>
      <c r="CO869" s="19">
        <f t="shared" si="1186"/>
        <v>4.1988342909781073E-3</v>
      </c>
      <c r="CP869" s="19">
        <f t="shared" si="1187"/>
        <v>7.2989784084702899E-2</v>
      </c>
      <c r="CQ869" s="19">
        <f t="shared" si="1188"/>
        <v>1.9744477395603559E-3</v>
      </c>
      <c r="CR869" s="19">
        <f t="shared" si="1189"/>
        <v>3.2786798732712646E-2</v>
      </c>
      <c r="CS869" s="19">
        <f t="shared" si="1190"/>
        <v>4.5997019031313764E-2</v>
      </c>
      <c r="CT869" s="19">
        <f t="shared" si="1191"/>
        <v>5.1575531926819261E-2</v>
      </c>
      <c r="CU869" s="19">
        <f t="shared" si="1192"/>
        <v>3.6266672347567239E-2</v>
      </c>
      <c r="CV869" s="19">
        <f t="shared" si="1193"/>
        <v>3.5474339108411447E-3</v>
      </c>
      <c r="CW869" s="19">
        <f t="shared" si="1194"/>
        <v>0.15428534793220344</v>
      </c>
      <c r="CX869" s="19">
        <f t="shared" si="1195"/>
        <v>1</v>
      </c>
      <c r="CZ869" s="68">
        <f t="shared" si="1196"/>
        <v>2.5805000000000001E-5</v>
      </c>
      <c r="DA869" s="19">
        <f t="shared" si="1197"/>
        <v>1.8471399999999994E-5</v>
      </c>
      <c r="DB869" s="19">
        <f t="shared" si="1198"/>
        <v>3.667E-5</v>
      </c>
      <c r="DC869" s="19">
        <f t="shared" si="1199"/>
        <v>3.9589899999999992E-5</v>
      </c>
      <c r="DD869" s="19">
        <f t="shared" si="1200"/>
        <v>1.2576199999999998E-5</v>
      </c>
      <c r="DE869" s="19">
        <f t="shared" si="1201"/>
        <v>1.2576199999999998E-5</v>
      </c>
      <c r="DF869" s="19">
        <f t="shared" si="1202"/>
        <v>1.1179699999999999E-5</v>
      </c>
      <c r="DG869" s="19">
        <f t="shared" si="1203"/>
        <v>1.5661399999999999E-5</v>
      </c>
      <c r="DH869" s="19">
        <f t="shared" si="1204"/>
        <v>2.4834799999999998E-5</v>
      </c>
      <c r="DI869" s="19">
        <f t="shared" si="1205"/>
        <v>3.821379999999999E-5</v>
      </c>
      <c r="DJ869" s="19">
        <f t="shared" si="1206"/>
        <v>0</v>
      </c>
      <c r="DK869" s="19">
        <f t="shared" si="1207"/>
        <v>2.1005599999999998E-5</v>
      </c>
      <c r="DM869" s="68">
        <f t="shared" si="1208"/>
        <v>1160.8144869778675</v>
      </c>
      <c r="DN869" s="19">
        <f t="shared" si="1209"/>
        <v>21.628770013576602</v>
      </c>
      <c r="DO869" s="19">
        <f t="shared" si="1210"/>
        <v>258.01279514031972</v>
      </c>
      <c r="DP869" s="19">
        <f t="shared" si="1211"/>
        <v>16.936437018691485</v>
      </c>
      <c r="DQ869" s="19">
        <f t="shared" si="1212"/>
        <v>417.00322724558322</v>
      </c>
      <c r="DR869" s="19">
        <f t="shared" si="1213"/>
        <v>11.13749166237907</v>
      </c>
      <c r="DS869" s="19">
        <f t="shared" si="1214"/>
        <v>118.18814359314825</v>
      </c>
      <c r="DT869" s="19">
        <f t="shared" si="1215"/>
        <v>164.70512388905695</v>
      </c>
      <c r="DU869" s="19">
        <f t="shared" si="1216"/>
        <v>128.73738560985095</v>
      </c>
      <c r="DV869" s="19">
        <f t="shared" si="1217"/>
        <v>89.400178342400793</v>
      </c>
      <c r="DX869" s="19">
        <f t="shared" si="1218"/>
        <v>132.35622737452425</v>
      </c>
      <c r="DZ869" s="68">
        <f t="shared" si="1219"/>
        <v>2518.9202668673993</v>
      </c>
      <c r="EA869" s="21">
        <f t="shared" si="1220"/>
        <v>2.5189202668673993</v>
      </c>
      <c r="EB869" s="92">
        <f t="shared" si="1169"/>
        <v>1010</v>
      </c>
    </row>
    <row r="870" spans="1:132" x14ac:dyDescent="0.3">
      <c r="A870" s="19">
        <f>'A. Thermody. result (all suite)'!C826</f>
        <v>1008</v>
      </c>
      <c r="B870" s="19" t="s">
        <v>1450</v>
      </c>
      <c r="C870" s="24">
        <f>'A. Thermody. result (all suite)'!G826</f>
        <v>67.859769</v>
      </c>
      <c r="D870" s="19">
        <f>'A. Thermody. result (all suite)'!D826</f>
        <v>5000</v>
      </c>
      <c r="E870" s="61">
        <f>'A. Thermody. result (all suite)'!I826</f>
        <v>50.256843000000003</v>
      </c>
      <c r="F870" s="21">
        <f>'A. Thermody. result (all suite)'!J826</f>
        <v>0.650953</v>
      </c>
      <c r="G870" s="21">
        <f>'A. Thermody. result (all suite)'!K826</f>
        <v>15.880382000000001</v>
      </c>
      <c r="H870" s="21">
        <f>'A. Thermody. result (all suite)'!L826</f>
        <v>1.118924</v>
      </c>
      <c r="I870" s="21">
        <f>'A. Thermody. result (all suite)'!M826</f>
        <v>8.7868139999999997</v>
      </c>
      <c r="J870" s="21">
        <f>'A. Thermody. result (all suite)'!N826</f>
        <v>0.23577999999999999</v>
      </c>
      <c r="K870" s="21">
        <f>'A. Thermody. result (all suite)'!O826</f>
        <v>2.1586409999999998</v>
      </c>
      <c r="L870" s="21">
        <f>'A. Thermody. result (all suite)'!P826</f>
        <v>4.2812570000000001</v>
      </c>
      <c r="M870" s="21">
        <f>'A. Thermody. result (all suite)'!Q826</f>
        <v>5.3809519999999997</v>
      </c>
      <c r="N870" s="21">
        <f>'A. Thermody. result (all suite)'!R826</f>
        <v>5.7393090000000004</v>
      </c>
      <c r="O870" s="21">
        <f>'A. Thermody. result (all suite)'!S826</f>
        <v>0.83503400000000005</v>
      </c>
      <c r="P870" s="21">
        <f>'A. Thermody. result (all suite)'!T826</f>
        <v>4.6751100000000001</v>
      </c>
      <c r="Q870" s="21">
        <f t="shared" si="1138"/>
        <v>99.999999000000003</v>
      </c>
      <c r="S870" s="19">
        <f t="shared" si="1139"/>
        <v>1281</v>
      </c>
      <c r="T870" s="19">
        <f t="shared" si="1140"/>
        <v>0.5</v>
      </c>
      <c r="V870" s="61">
        <f t="shared" si="1141"/>
        <v>47.907280283727076</v>
      </c>
      <c r="W870" s="21">
        <f t="shared" si="1142"/>
        <v>0.62052023089737229</v>
      </c>
      <c r="X870" s="21">
        <f t="shared" si="1143"/>
        <v>15.137956665655548</v>
      </c>
      <c r="Y870" s="21">
        <f t="shared" si="1144"/>
        <v>1.0666130716604907</v>
      </c>
      <c r="Z870" s="21">
        <f t="shared" si="1145"/>
        <v>8.3760207758966665</v>
      </c>
      <c r="AA870" s="21">
        <f t="shared" si="1146"/>
        <v>0.22475702553177024</v>
      </c>
      <c r="AB870" s="21">
        <f t="shared" si="1147"/>
        <v>2.0577221577357112</v>
      </c>
      <c r="AC870" s="21">
        <f t="shared" si="1148"/>
        <v>4.0811035238657647</v>
      </c>
      <c r="AD870" s="21">
        <f t="shared" si="1149"/>
        <v>5.129386572437145</v>
      </c>
      <c r="AE870" s="21">
        <f t="shared" si="1150"/>
        <v>5.4709899883269095</v>
      </c>
      <c r="AF870" s="21">
        <f t="shared" si="1151"/>
        <v>0.79599524157221246</v>
      </c>
      <c r="AG870" s="21">
        <f t="shared" si="1152"/>
        <v>90.868345537306652</v>
      </c>
      <c r="AH870" s="21"/>
      <c r="AI870" s="61">
        <f t="shared" si="1153"/>
        <v>52.721638102300872</v>
      </c>
      <c r="AJ870" s="21">
        <f t="shared" si="1154"/>
        <v>0.68287831942820321</v>
      </c>
      <c r="AK870" s="21">
        <f t="shared" si="1155"/>
        <v>16.659218979001384</v>
      </c>
      <c r="AL870" s="21">
        <f t="shared" si="1156"/>
        <v>1.173800475130897</v>
      </c>
      <c r="AM870" s="21">
        <f t="shared" si="1157"/>
        <v>9.2177542425462473</v>
      </c>
      <c r="AN870" s="21">
        <f t="shared" si="1158"/>
        <v>0.24734358725558023</v>
      </c>
      <c r="AO870" s="21">
        <f t="shared" si="1159"/>
        <v>2.2645093245269869</v>
      </c>
      <c r="AP870" s="21">
        <f t="shared" si="1160"/>
        <v>4.4912268400333524</v>
      </c>
      <c r="AQ870" s="21">
        <f t="shared" si="1161"/>
        <v>5.6448552486643857</v>
      </c>
      <c r="AR870" s="21">
        <f t="shared" si="1162"/>
        <v>6.0207874986353263</v>
      </c>
      <c r="AS870" s="21">
        <f t="shared" si="1163"/>
        <v>0.87598738247678443</v>
      </c>
      <c r="AT870" s="21">
        <f t="shared" si="1164"/>
        <v>100.00000000000003</v>
      </c>
      <c r="AU870" s="21"/>
      <c r="AV870" s="21">
        <f>AR870*'[1]diagram lines'!$G$39</f>
        <v>4.9978927732833114</v>
      </c>
      <c r="AW870" s="21">
        <f>AK870*'[1]diagram lines'!$G$40</f>
        <v>8.8171645055201129</v>
      </c>
      <c r="AX870" s="21">
        <f>AQ870*'[1]diagram lines'!$G$38</f>
        <v>4.1876483435558001</v>
      </c>
      <c r="AY870" s="21">
        <f>AP870*'[1]diagram lines'!$G$41</f>
        <v>3.2096895380680586</v>
      </c>
      <c r="AZ870" s="21">
        <f t="shared" si="1165"/>
        <v>11.665642747299712</v>
      </c>
      <c r="BA870" s="21">
        <f t="shared" si="1166"/>
        <v>0.71133525071027781</v>
      </c>
      <c r="BB870" s="21">
        <f t="shared" si="1167"/>
        <v>0.95989603588582462</v>
      </c>
      <c r="BC870" s="86">
        <f t="shared" si="1168"/>
        <v>1.0417794871682808</v>
      </c>
      <c r="BX870" s="61">
        <f t="shared" si="1170"/>
        <v>0.83649871837549938</v>
      </c>
      <c r="BY870" s="21">
        <f t="shared" si="1171"/>
        <v>8.1491362043064602E-3</v>
      </c>
      <c r="BZ870" s="21">
        <f t="shared" si="1172"/>
        <v>0.15575109846998825</v>
      </c>
      <c r="CA870" s="21">
        <f t="shared" si="1173"/>
        <v>7.0068507733734115E-3</v>
      </c>
      <c r="CB870" s="21">
        <f t="shared" si="1174"/>
        <v>0.12229386221294364</v>
      </c>
      <c r="CC870" s="21">
        <f t="shared" si="1175"/>
        <v>3.3236537919368479E-3</v>
      </c>
      <c r="CD870" s="21">
        <f t="shared" si="1176"/>
        <v>5.3564292803970223E-2</v>
      </c>
      <c r="CE870" s="21">
        <f t="shared" si="1177"/>
        <v>7.6341957917261061E-2</v>
      </c>
      <c r="CF870" s="21">
        <f t="shared" si="1178"/>
        <v>8.6803548959509591E-2</v>
      </c>
      <c r="CG870" s="21">
        <f t="shared" si="1179"/>
        <v>6.0926847133757962E-2</v>
      </c>
      <c r="CH870" s="21">
        <f t="shared" si="1180"/>
        <v>5.8828411204418654E-3</v>
      </c>
      <c r="CI870" s="21">
        <f t="shared" si="1181"/>
        <v>0.25944006659267482</v>
      </c>
      <c r="CJ870" s="21">
        <f t="shared" si="1182"/>
        <v>1.6759828743556635</v>
      </c>
      <c r="CL870" s="68">
        <f t="shared" si="1183"/>
        <v>0.49910934722235378</v>
      </c>
      <c r="CM870" s="19">
        <f t="shared" si="1184"/>
        <v>4.862302789006373E-3</v>
      </c>
      <c r="CN870" s="19">
        <f t="shared" si="1185"/>
        <v>9.2931199270080381E-2</v>
      </c>
      <c r="CO870" s="19">
        <f t="shared" si="1186"/>
        <v>4.1807412716357356E-3</v>
      </c>
      <c r="CP870" s="19">
        <f t="shared" si="1187"/>
        <v>7.2968443821336701E-2</v>
      </c>
      <c r="CQ870" s="19">
        <f t="shared" si="1188"/>
        <v>1.983107251746016E-3</v>
      </c>
      <c r="CR870" s="19">
        <f t="shared" si="1189"/>
        <v>3.1959928483495499E-2</v>
      </c>
      <c r="CS870" s="19">
        <f t="shared" si="1190"/>
        <v>4.5550559665838437E-2</v>
      </c>
      <c r="CT870" s="19">
        <f t="shared" si="1191"/>
        <v>5.1792622876818753E-2</v>
      </c>
      <c r="CU870" s="19">
        <f t="shared" si="1192"/>
        <v>3.6352905549337108E-2</v>
      </c>
      <c r="CV870" s="19">
        <f t="shared" si="1193"/>
        <v>3.5100842678380834E-3</v>
      </c>
      <c r="CW870" s="19">
        <f t="shared" si="1194"/>
        <v>0.15479875753051314</v>
      </c>
      <c r="CX870" s="19">
        <f t="shared" si="1195"/>
        <v>1</v>
      </c>
      <c r="CZ870" s="68">
        <f t="shared" si="1196"/>
        <v>2.5805000000000001E-5</v>
      </c>
      <c r="DA870" s="19">
        <f t="shared" si="1197"/>
        <v>1.8456919999999997E-5</v>
      </c>
      <c r="DB870" s="19">
        <f t="shared" si="1198"/>
        <v>3.667E-5</v>
      </c>
      <c r="DC870" s="19">
        <f t="shared" si="1199"/>
        <v>3.9571719999999994E-5</v>
      </c>
      <c r="DD870" s="19">
        <f t="shared" si="1200"/>
        <v>1.2570359999999998E-5</v>
      </c>
      <c r="DE870" s="19">
        <f t="shared" si="1201"/>
        <v>1.2570359999999998E-5</v>
      </c>
      <c r="DF870" s="19">
        <f t="shared" si="1202"/>
        <v>1.1173159999999999E-5</v>
      </c>
      <c r="DG870" s="19">
        <f t="shared" si="1203"/>
        <v>1.5653919999999997E-5</v>
      </c>
      <c r="DH870" s="19">
        <f t="shared" si="1204"/>
        <v>2.4819440000000001E-5</v>
      </c>
      <c r="DI870" s="19">
        <f t="shared" si="1205"/>
        <v>3.8189639999999994E-5</v>
      </c>
      <c r="DJ870" s="19">
        <f t="shared" si="1206"/>
        <v>0</v>
      </c>
      <c r="DK870" s="19">
        <f t="shared" si="1207"/>
        <v>2.0986679999999995E-5</v>
      </c>
      <c r="DM870" s="68">
        <f t="shared" si="1208"/>
        <v>1162.0418361216437</v>
      </c>
      <c r="DN870" s="19">
        <f t="shared" si="1209"/>
        <v>21.043638201055707</v>
      </c>
      <c r="DO870" s="19">
        <f t="shared" si="1210"/>
        <v>258.39283004028897</v>
      </c>
      <c r="DP870" s="19">
        <f t="shared" si="1211"/>
        <v>16.871204326410648</v>
      </c>
      <c r="DQ870" s="19">
        <f t="shared" si="1212"/>
        <v>417.074983418378</v>
      </c>
      <c r="DR870" s="19">
        <f t="shared" si="1213"/>
        <v>11.191535360869727</v>
      </c>
      <c r="DS870" s="19">
        <f t="shared" si="1214"/>
        <v>115.27491935001991</v>
      </c>
      <c r="DT870" s="19">
        <f t="shared" si="1215"/>
        <v>163.18438998412026</v>
      </c>
      <c r="DU870" s="19">
        <f t="shared" si="1216"/>
        <v>129.35927209211789</v>
      </c>
      <c r="DV870" s="19">
        <f t="shared" si="1217"/>
        <v>89.669441836779725</v>
      </c>
      <c r="DX870" s="19">
        <f t="shared" si="1218"/>
        <v>132.91638366334493</v>
      </c>
      <c r="DZ870" s="68">
        <f t="shared" si="1219"/>
        <v>2517.020434395029</v>
      </c>
      <c r="EA870" s="21">
        <f t="shared" si="1220"/>
        <v>2.5170204343950289</v>
      </c>
      <c r="EB870" s="92">
        <f t="shared" si="1169"/>
        <v>1008</v>
      </c>
    </row>
    <row r="871" spans="1:132" x14ac:dyDescent="0.3">
      <c r="A871" s="19">
        <f>'A. Thermody. result (all suite)'!C827</f>
        <v>1006</v>
      </c>
      <c r="B871" s="19" t="s">
        <v>1450</v>
      </c>
      <c r="C871" s="24">
        <f>'A. Thermody. result (all suite)'!G827</f>
        <v>67.566221999999996</v>
      </c>
      <c r="D871" s="19">
        <f>'A. Thermody. result (all suite)'!D827</f>
        <v>5000</v>
      </c>
      <c r="E871" s="61">
        <f>'A. Thermody. result (all suite)'!I827</f>
        <v>50.310578</v>
      </c>
      <c r="F871" s="21">
        <f>'A. Thermody. result (all suite)'!J827</f>
        <v>0.63278599999999996</v>
      </c>
      <c r="G871" s="21">
        <f>'A. Thermody. result (all suite)'!K827</f>
        <v>15.904305000000001</v>
      </c>
      <c r="H871" s="21">
        <f>'A. Thermody. result (all suite)'!L827</f>
        <v>1.114079</v>
      </c>
      <c r="I871" s="21">
        <f>'A. Thermody. result (all suite)'!M827</f>
        <v>8.7832720000000002</v>
      </c>
      <c r="J871" s="21">
        <f>'A. Thermody. result (all suite)'!N827</f>
        <v>0.23680499999999999</v>
      </c>
      <c r="K871" s="21">
        <f>'A. Thermody. result (all suite)'!O827</f>
        <v>2.1040930000000002</v>
      </c>
      <c r="L871" s="21">
        <f>'A. Thermody. result (all suite)'!P827</f>
        <v>4.2402620000000004</v>
      </c>
      <c r="M871" s="21">
        <f>'A. Thermody. result (all suite)'!Q827</f>
        <v>5.4033959999999999</v>
      </c>
      <c r="N871" s="21">
        <f>'A. Thermody. result (all suite)'!R827</f>
        <v>5.7532860000000001</v>
      </c>
      <c r="O871" s="21">
        <f>'A. Thermody. result (all suite)'!S827</f>
        <v>0.82642700000000002</v>
      </c>
      <c r="P871" s="21">
        <f>'A. Thermody. result (all suite)'!T827</f>
        <v>4.6907120000000004</v>
      </c>
      <c r="Q871" s="21">
        <f t="shared" si="1138"/>
        <v>100.00000100000001</v>
      </c>
      <c r="S871" s="19">
        <f t="shared" si="1139"/>
        <v>1279</v>
      </c>
      <c r="T871" s="19">
        <f t="shared" si="1140"/>
        <v>0.5</v>
      </c>
      <c r="V871" s="61">
        <f t="shared" si="1141"/>
        <v>47.950653704083877</v>
      </c>
      <c r="W871" s="21">
        <f t="shared" si="1142"/>
        <v>0.60310383146050162</v>
      </c>
      <c r="X871" s="21">
        <f t="shared" si="1143"/>
        <v>15.158279864308652</v>
      </c>
      <c r="Y871" s="21">
        <f t="shared" si="1144"/>
        <v>1.0618207631801024</v>
      </c>
      <c r="Z871" s="21">
        <f t="shared" si="1145"/>
        <v>8.3712740104233401</v>
      </c>
      <c r="AA871" s="21">
        <f t="shared" si="1146"/>
        <v>0.22569715955947836</v>
      </c>
      <c r="AB871" s="21">
        <f t="shared" si="1147"/>
        <v>2.0053960581448096</v>
      </c>
      <c r="AC871" s="21">
        <f t="shared" si="1148"/>
        <v>4.041363523523545</v>
      </c>
      <c r="AD871" s="21">
        <f t="shared" si="1149"/>
        <v>5.1499382579550579</v>
      </c>
      <c r="AE871" s="21">
        <f t="shared" si="1150"/>
        <v>5.4834159259023805</v>
      </c>
      <c r="AF871" s="21">
        <f t="shared" si="1151"/>
        <v>0.78766168992741303</v>
      </c>
      <c r="AG871" s="21">
        <f t="shared" si="1152"/>
        <v>90.838604788469155</v>
      </c>
      <c r="AH871" s="21"/>
      <c r="AI871" s="61">
        <f t="shared" si="1153"/>
        <v>52.786647060183192</v>
      </c>
      <c r="AJ871" s="21">
        <f t="shared" si="1154"/>
        <v>0.66392899017429452</v>
      </c>
      <c r="AK871" s="21">
        <f t="shared" si="1155"/>
        <v>16.687046107331682</v>
      </c>
      <c r="AL871" s="21">
        <f t="shared" si="1156"/>
        <v>1.1689091500829476</v>
      </c>
      <c r="AM871" s="21">
        <f t="shared" si="1157"/>
        <v>9.2155466609345922</v>
      </c>
      <c r="AN871" s="21">
        <f t="shared" si="1158"/>
        <v>0.24845951793848758</v>
      </c>
      <c r="AO871" s="21">
        <f t="shared" si="1159"/>
        <v>2.2076473574364828</v>
      </c>
      <c r="AP871" s="21">
        <f t="shared" si="1160"/>
        <v>4.44894935686699</v>
      </c>
      <c r="AQ871" s="21">
        <f t="shared" si="1161"/>
        <v>5.6693277818912291</v>
      </c>
      <c r="AR871" s="21">
        <f t="shared" si="1162"/>
        <v>6.0364378544466959</v>
      </c>
      <c r="AS871" s="21">
        <f t="shared" si="1163"/>
        <v>0.86710016271341606</v>
      </c>
      <c r="AT871" s="21">
        <f t="shared" si="1164"/>
        <v>100.00000000000001</v>
      </c>
      <c r="AU871" s="21"/>
      <c r="AV871" s="21">
        <f>AR871*'[1]diagram lines'!$G$39</f>
        <v>5.0108842300033309</v>
      </c>
      <c r="AW871" s="21">
        <f>AK871*'[1]diagram lines'!$G$40</f>
        <v>8.8318924689686824</v>
      </c>
      <c r="AX871" s="21">
        <f>AQ871*'[1]diagram lines'!$G$38</f>
        <v>4.2058033464239877</v>
      </c>
      <c r="AY871" s="21">
        <f>AP871*'[1]diagram lines'!$G$41</f>
        <v>3.179475612063396</v>
      </c>
      <c r="AZ871" s="21">
        <f t="shared" si="1165"/>
        <v>11.705765636337926</v>
      </c>
      <c r="BA871" s="21">
        <f t="shared" si="1166"/>
        <v>0.71246984527992507</v>
      </c>
      <c r="BB871" s="21">
        <f t="shared" si="1167"/>
        <v>0.95825017347416752</v>
      </c>
      <c r="BC871" s="86">
        <f t="shared" si="1168"/>
        <v>1.0435688170808957</v>
      </c>
      <c r="BX871" s="61">
        <f t="shared" si="1170"/>
        <v>0.83739310918774967</v>
      </c>
      <c r="BY871" s="21">
        <f t="shared" si="1171"/>
        <v>7.9217075613420129E-3</v>
      </c>
      <c r="BZ871" s="21">
        <f t="shared" si="1172"/>
        <v>0.15598572969792077</v>
      </c>
      <c r="CA871" s="21">
        <f t="shared" si="1173"/>
        <v>6.9765107395578941E-3</v>
      </c>
      <c r="CB871" s="21">
        <f t="shared" si="1174"/>
        <v>0.12224456506610996</v>
      </c>
      <c r="CC871" s="21">
        <f t="shared" si="1175"/>
        <v>3.3381026219340285E-3</v>
      </c>
      <c r="CD871" s="21">
        <f t="shared" si="1176"/>
        <v>5.2210744416873456E-2</v>
      </c>
      <c r="CE871" s="21">
        <f t="shared" si="1177"/>
        <v>7.5610948644793161E-2</v>
      </c>
      <c r="CF871" s="21">
        <f t="shared" si="1178"/>
        <v>8.716560735602516E-2</v>
      </c>
      <c r="CG871" s="21">
        <f t="shared" si="1179"/>
        <v>6.1075222929936307E-2</v>
      </c>
      <c r="CH871" s="21">
        <f t="shared" si="1180"/>
        <v>5.822204531364482E-3</v>
      </c>
      <c r="CI871" s="21">
        <f t="shared" si="1181"/>
        <v>0.26030588235294122</v>
      </c>
      <c r="CJ871" s="21">
        <f t="shared" si="1182"/>
        <v>1.6760503351065481</v>
      </c>
      <c r="CL871" s="68">
        <f t="shared" si="1183"/>
        <v>0.49962288819596568</v>
      </c>
      <c r="CM871" s="19">
        <f t="shared" si="1184"/>
        <v>4.7264138763699016E-3</v>
      </c>
      <c r="CN871" s="19">
        <f t="shared" si="1185"/>
        <v>9.3067449366313101E-2</v>
      </c>
      <c r="CO871" s="19">
        <f t="shared" si="1186"/>
        <v>4.1624708956693656E-3</v>
      </c>
      <c r="CP871" s="19">
        <f t="shared" si="1187"/>
        <v>7.2936094164701065E-2</v>
      </c>
      <c r="CQ871" s="19">
        <f t="shared" si="1188"/>
        <v>1.9916481933830599E-3</v>
      </c>
      <c r="CR871" s="19">
        <f t="shared" si="1189"/>
        <v>3.1151059919423223E-2</v>
      </c>
      <c r="CS871" s="19">
        <f t="shared" si="1190"/>
        <v>4.5112576311729026E-2</v>
      </c>
      <c r="CT871" s="19">
        <f t="shared" si="1191"/>
        <v>5.2006557040832527E-2</v>
      </c>
      <c r="CU871" s="19">
        <f t="shared" si="1192"/>
        <v>3.6439969403456902E-2</v>
      </c>
      <c r="CV871" s="19">
        <f t="shared" si="1193"/>
        <v>3.4737647249683339E-3</v>
      </c>
      <c r="CW871" s="19">
        <f t="shared" si="1194"/>
        <v>0.15530910790718783</v>
      </c>
      <c r="CX871" s="19">
        <f t="shared" si="1195"/>
        <v>1</v>
      </c>
      <c r="CZ871" s="68">
        <f t="shared" si="1196"/>
        <v>2.5805000000000001E-5</v>
      </c>
      <c r="DA871" s="19">
        <f t="shared" si="1197"/>
        <v>1.8442439999999994E-5</v>
      </c>
      <c r="DB871" s="19">
        <f t="shared" si="1198"/>
        <v>3.667E-5</v>
      </c>
      <c r="DC871" s="19">
        <f t="shared" si="1199"/>
        <v>3.9553539999999996E-5</v>
      </c>
      <c r="DD871" s="19">
        <f t="shared" si="1200"/>
        <v>1.2564519999999998E-5</v>
      </c>
      <c r="DE871" s="19">
        <f t="shared" si="1201"/>
        <v>1.2564519999999998E-5</v>
      </c>
      <c r="DF871" s="19">
        <f t="shared" si="1202"/>
        <v>1.1166619999999999E-5</v>
      </c>
      <c r="DG871" s="19">
        <f t="shared" si="1203"/>
        <v>1.5646439999999999E-5</v>
      </c>
      <c r="DH871" s="19">
        <f t="shared" si="1204"/>
        <v>2.4804080000000001E-5</v>
      </c>
      <c r="DI871" s="19">
        <f t="shared" si="1205"/>
        <v>3.8165479999999991E-5</v>
      </c>
      <c r="DJ871" s="19">
        <f t="shared" si="1206"/>
        <v>0</v>
      </c>
      <c r="DK871" s="19">
        <f t="shared" si="1207"/>
        <v>2.0967759999999997E-5</v>
      </c>
      <c r="DM871" s="68">
        <f t="shared" si="1208"/>
        <v>1163.2374781171716</v>
      </c>
      <c r="DN871" s="19">
        <f t="shared" si="1209"/>
        <v>20.471582959978608</v>
      </c>
      <c r="DO871" s="19">
        <f t="shared" si="1210"/>
        <v>258.77166995880236</v>
      </c>
      <c r="DP871" s="19">
        <f t="shared" si="1211"/>
        <v>16.805195624195484</v>
      </c>
      <c r="DQ871" s="19">
        <f t="shared" si="1212"/>
        <v>417.08384926234925</v>
      </c>
      <c r="DR871" s="19">
        <f t="shared" si="1213"/>
        <v>11.244959842365191</v>
      </c>
      <c r="DS871" s="19">
        <f t="shared" si="1214"/>
        <v>112.42325025412846</v>
      </c>
      <c r="DT871" s="19">
        <f t="shared" si="1215"/>
        <v>161.69258179891168</v>
      </c>
      <c r="DU871" s="19">
        <f t="shared" si="1216"/>
        <v>129.97403939034257</v>
      </c>
      <c r="DV871" s="19">
        <f t="shared" si="1217"/>
        <v>89.941096451705604</v>
      </c>
      <c r="DX871" s="19">
        <f t="shared" si="1218"/>
        <v>133.47492171254942</v>
      </c>
      <c r="DZ871" s="68">
        <f t="shared" si="1219"/>
        <v>2515.1206253725004</v>
      </c>
      <c r="EA871" s="21">
        <f t="shared" si="1220"/>
        <v>2.5151206253725005</v>
      </c>
      <c r="EB871" s="92">
        <f t="shared" si="1169"/>
        <v>1006</v>
      </c>
    </row>
    <row r="872" spans="1:132" x14ac:dyDescent="0.3">
      <c r="A872" s="19">
        <f>'A. Thermody. result (all suite)'!C828</f>
        <v>1004</v>
      </c>
      <c r="B872" s="19" t="s">
        <v>1450</v>
      </c>
      <c r="C872" s="24">
        <f>'A. Thermody. result (all suite)'!G828</f>
        <v>67.278853999999995</v>
      </c>
      <c r="D872" s="19">
        <f>'A. Thermody. result (all suite)'!D828</f>
        <v>5000</v>
      </c>
      <c r="E872" s="61">
        <f>'A. Thermody. result (all suite)'!I828</f>
        <v>50.363194</v>
      </c>
      <c r="F872" s="21">
        <f>'A. Thermody. result (all suite)'!J828</f>
        <v>0.61504300000000001</v>
      </c>
      <c r="G872" s="21">
        <f>'A. Thermody. result (all suite)'!K828</f>
        <v>15.928240000000001</v>
      </c>
      <c r="H872" s="21">
        <f>'A. Thermody. result (all suite)'!L828</f>
        <v>1.1091880000000001</v>
      </c>
      <c r="I872" s="21">
        <f>'A. Thermody. result (all suite)'!M828</f>
        <v>8.7784340000000007</v>
      </c>
      <c r="J872" s="21">
        <f>'A. Thermody. result (all suite)'!N828</f>
        <v>0.237816</v>
      </c>
      <c r="K872" s="21">
        <f>'A. Thermody. result (all suite)'!O828</f>
        <v>2.0507369999999998</v>
      </c>
      <c r="L872" s="21">
        <f>'A. Thermody. result (all suite)'!P828</f>
        <v>4.2000570000000002</v>
      </c>
      <c r="M872" s="21">
        <f>'A. Thermody. result (all suite)'!Q828</f>
        <v>5.425548</v>
      </c>
      <c r="N872" s="21">
        <f>'A. Thermody. result (all suite)'!R828</f>
        <v>5.7674279999999998</v>
      </c>
      <c r="O872" s="21">
        <f>'A. Thermody. result (all suite)'!S828</f>
        <v>0.81806100000000004</v>
      </c>
      <c r="P872" s="21">
        <f>'A. Thermody. result (all suite)'!T828</f>
        <v>4.7062540000000004</v>
      </c>
      <c r="Q872" s="21">
        <f t="shared" si="1138"/>
        <v>100</v>
      </c>
      <c r="S872" s="19">
        <f t="shared" si="1139"/>
        <v>1277</v>
      </c>
      <c r="T872" s="19">
        <f t="shared" si="1140"/>
        <v>0.5</v>
      </c>
      <c r="V872" s="61">
        <f t="shared" si="1141"/>
        <v>47.992974167847244</v>
      </c>
      <c r="W872" s="21">
        <f t="shared" si="1142"/>
        <v>0.58609751421078005</v>
      </c>
      <c r="X872" s="21">
        <f t="shared" si="1143"/>
        <v>15.178616567870401</v>
      </c>
      <c r="Y872" s="21">
        <f t="shared" si="1144"/>
        <v>1.0569867953824801</v>
      </c>
      <c r="Z872" s="21">
        <f t="shared" si="1145"/>
        <v>8.36529859873764</v>
      </c>
      <c r="AA872" s="21">
        <f t="shared" si="1146"/>
        <v>0.22662377498736</v>
      </c>
      <c r="AB872" s="21">
        <f t="shared" si="1147"/>
        <v>1.9542241079080198</v>
      </c>
      <c r="AC872" s="21">
        <f t="shared" si="1148"/>
        <v>4.0023916494352196</v>
      </c>
      <c r="AD872" s="21">
        <f t="shared" si="1149"/>
        <v>5.1702079302280799</v>
      </c>
      <c r="AE872" s="21">
        <f t="shared" si="1150"/>
        <v>5.4959981890528802</v>
      </c>
      <c r="AF872" s="21">
        <f t="shared" si="1151"/>
        <v>0.77956097146505998</v>
      </c>
      <c r="AG872" s="21">
        <f t="shared" si="1152"/>
        <v>90.808980267125165</v>
      </c>
      <c r="AH872" s="21"/>
      <c r="AI872" s="61">
        <f t="shared" si="1153"/>
        <v>52.850471425480535</v>
      </c>
      <c r="AJ872" s="21">
        <f t="shared" si="1154"/>
        <v>0.64541801095740325</v>
      </c>
      <c r="AK872" s="21">
        <f t="shared" si="1155"/>
        <v>16.71488494113769</v>
      </c>
      <c r="AL872" s="21">
        <f t="shared" si="1156"/>
        <v>1.1639672555216791</v>
      </c>
      <c r="AM872" s="21">
        <f t="shared" si="1157"/>
        <v>9.2119728402743242</v>
      </c>
      <c r="AN872" s="21">
        <f t="shared" si="1158"/>
        <v>0.24956097328779581</v>
      </c>
      <c r="AO872" s="21">
        <f t="shared" si="1159"/>
        <v>2.1520163558267504</v>
      </c>
      <c r="AP872" s="21">
        <f t="shared" si="1160"/>
        <v>4.407484411411426</v>
      </c>
      <c r="AQ872" s="21">
        <f t="shared" si="1161"/>
        <v>5.69349850094045</v>
      </c>
      <c r="AR872" s="21">
        <f t="shared" si="1162"/>
        <v>6.0522628630844251</v>
      </c>
      <c r="AS872" s="21">
        <f t="shared" si="1163"/>
        <v>0.8584624220775201</v>
      </c>
      <c r="AT872" s="21">
        <f t="shared" si="1164"/>
        <v>100.00000000000001</v>
      </c>
      <c r="AU872" s="21"/>
      <c r="AV872" s="21">
        <f>AR872*'[1]diagram lines'!$G$39</f>
        <v>5.0240206671098688</v>
      </c>
      <c r="AW872" s="21">
        <f>AK872*'[1]diagram lines'!$G$40</f>
        <v>8.8466266277319949</v>
      </c>
      <c r="AX872" s="21">
        <f>AQ872*'[1]diagram lines'!$G$38</f>
        <v>4.2237344477773782</v>
      </c>
      <c r="AY872" s="21">
        <f>AP872*'[1]diagram lines'!$G$41</f>
        <v>3.1498423723350064</v>
      </c>
      <c r="AZ872" s="21">
        <f t="shared" si="1165"/>
        <v>11.745761364024876</v>
      </c>
      <c r="BA872" s="21">
        <f t="shared" si="1166"/>
        <v>0.71357588733219379</v>
      </c>
      <c r="BB872" s="21">
        <f t="shared" si="1167"/>
        <v>0.95662423126781249</v>
      </c>
      <c r="BC872" s="86">
        <f t="shared" si="1168"/>
        <v>1.0453425360914197</v>
      </c>
      <c r="BX872" s="61">
        <f t="shared" si="1170"/>
        <v>0.83826887483355528</v>
      </c>
      <c r="BY872" s="21">
        <f t="shared" si="1171"/>
        <v>7.699586880320481E-3</v>
      </c>
      <c r="BZ872" s="21">
        <f t="shared" si="1172"/>
        <v>0.15622047861906632</v>
      </c>
      <c r="CA872" s="21">
        <f t="shared" si="1173"/>
        <v>6.9458826476297836E-3</v>
      </c>
      <c r="CB872" s="21">
        <f t="shared" si="1174"/>
        <v>0.12217723034098819</v>
      </c>
      <c r="CC872" s="21">
        <f t="shared" si="1175"/>
        <v>3.3523541020580774E-3</v>
      </c>
      <c r="CD872" s="21">
        <f t="shared" si="1176"/>
        <v>5.0886774193548388E-2</v>
      </c>
      <c r="CE872" s="21">
        <f t="shared" si="1177"/>
        <v>7.4894026390870186E-2</v>
      </c>
      <c r="CF872" s="21">
        <f t="shared" si="1178"/>
        <v>8.7522955315373449E-2</v>
      </c>
      <c r="CG872" s="21">
        <f t="shared" si="1179"/>
        <v>6.122535031847133E-2</v>
      </c>
      <c r="CH872" s="21">
        <f t="shared" si="1180"/>
        <v>5.7632657949613936E-3</v>
      </c>
      <c r="CI872" s="21">
        <f t="shared" si="1181"/>
        <v>0.26116836847946728</v>
      </c>
      <c r="CJ872" s="21">
        <f t="shared" si="1182"/>
        <v>1.6761251479163102</v>
      </c>
      <c r="CL872" s="68">
        <f t="shared" si="1183"/>
        <v>0.50012308202383138</v>
      </c>
      <c r="CM872" s="19">
        <f t="shared" si="1184"/>
        <v>4.5936825719083627E-3</v>
      </c>
      <c r="CN872" s="19">
        <f t="shared" si="1185"/>
        <v>9.3203349889042109E-2</v>
      </c>
      <c r="CO872" s="19">
        <f t="shared" si="1186"/>
        <v>4.1440119529646217E-3</v>
      </c>
      <c r="CP872" s="19">
        <f t="shared" si="1187"/>
        <v>7.2892665856647942E-2</v>
      </c>
      <c r="CQ872" s="19">
        <f t="shared" si="1188"/>
        <v>2.0000619322641786E-3</v>
      </c>
      <c r="CR872" s="19">
        <f t="shared" si="1189"/>
        <v>3.035977012623952E-2</v>
      </c>
      <c r="CS872" s="19">
        <f t="shared" si="1190"/>
        <v>4.4682836770258687E-2</v>
      </c>
      <c r="CT872" s="19">
        <f t="shared" si="1191"/>
        <v>5.2217434613506267E-2</v>
      </c>
      <c r="CU872" s="19">
        <f t="shared" si="1192"/>
        <v>3.6527911054007017E-2</v>
      </c>
      <c r="CV872" s="19">
        <f t="shared" si="1193"/>
        <v>3.4384459908175999E-3</v>
      </c>
      <c r="CW872" s="19">
        <f t="shared" si="1194"/>
        <v>0.15581674721851232</v>
      </c>
      <c r="CX872" s="19">
        <f t="shared" si="1195"/>
        <v>0.99999999999999989</v>
      </c>
      <c r="CZ872" s="68">
        <f t="shared" si="1196"/>
        <v>2.5805000000000001E-5</v>
      </c>
      <c r="DA872" s="19">
        <f t="shared" si="1197"/>
        <v>1.8427959999999998E-5</v>
      </c>
      <c r="DB872" s="19">
        <f t="shared" si="1198"/>
        <v>3.667E-5</v>
      </c>
      <c r="DC872" s="19">
        <f t="shared" si="1199"/>
        <v>3.9535359999999991E-5</v>
      </c>
      <c r="DD872" s="19">
        <f t="shared" si="1200"/>
        <v>1.2558679999999997E-5</v>
      </c>
      <c r="DE872" s="19">
        <f t="shared" si="1201"/>
        <v>1.2558679999999997E-5</v>
      </c>
      <c r="DF872" s="19">
        <f t="shared" si="1202"/>
        <v>1.1160079999999999E-5</v>
      </c>
      <c r="DG872" s="19">
        <f t="shared" si="1203"/>
        <v>1.5638959999999998E-5</v>
      </c>
      <c r="DH872" s="19">
        <f t="shared" si="1204"/>
        <v>2.478872E-5</v>
      </c>
      <c r="DI872" s="19">
        <f t="shared" si="1205"/>
        <v>3.8141319999999995E-5</v>
      </c>
      <c r="DJ872" s="19">
        <f t="shared" si="1206"/>
        <v>0</v>
      </c>
      <c r="DK872" s="19">
        <f t="shared" si="1207"/>
        <v>2.0948839999999994E-5</v>
      </c>
      <c r="DM872" s="68">
        <f t="shared" si="1208"/>
        <v>1164.402044874706</v>
      </c>
      <c r="DN872" s="19">
        <f t="shared" si="1209"/>
        <v>19.912316059077622</v>
      </c>
      <c r="DO872" s="19">
        <f t="shared" si="1210"/>
        <v>259.14953789710205</v>
      </c>
      <c r="DP872" s="19">
        <f t="shared" si="1211"/>
        <v>16.738364561974915</v>
      </c>
      <c r="DQ872" s="19">
        <f t="shared" si="1212"/>
        <v>417.02934080653023</v>
      </c>
      <c r="DR872" s="19">
        <f t="shared" si="1213"/>
        <v>11.297715482424971</v>
      </c>
      <c r="DS872" s="19">
        <f t="shared" si="1214"/>
        <v>109.6317173431958</v>
      </c>
      <c r="DT872" s="19">
        <f t="shared" si="1215"/>
        <v>160.22890819313483</v>
      </c>
      <c r="DU872" s="19">
        <f t="shared" si="1216"/>
        <v>130.58192483078003</v>
      </c>
      <c r="DV872" s="19">
        <f t="shared" si="1217"/>
        <v>90.215263165707469</v>
      </c>
      <c r="DX872" s="19">
        <f t="shared" si="1218"/>
        <v>134.03213661842815</v>
      </c>
      <c r="DZ872" s="68">
        <f t="shared" si="1219"/>
        <v>2513.2192698330614</v>
      </c>
      <c r="EA872" s="21">
        <f t="shared" si="1220"/>
        <v>2.5132192698330615</v>
      </c>
      <c r="EB872" s="92">
        <f t="shared" si="1169"/>
        <v>1004</v>
      </c>
    </row>
    <row r="873" spans="1:132" x14ac:dyDescent="0.3">
      <c r="A873" s="19">
        <f>'A. Thermody. result (all suite)'!C829</f>
        <v>1002</v>
      </c>
      <c r="B873" s="19" t="s">
        <v>1450</v>
      </c>
      <c r="C873" s="24">
        <f>'A. Thermody. result (all suite)'!G829</f>
        <v>66.997376000000003</v>
      </c>
      <c r="D873" s="19">
        <f>'A. Thermody. result (all suite)'!D829</f>
        <v>5000</v>
      </c>
      <c r="E873" s="61">
        <f>'A. Thermody. result (all suite)'!I829</f>
        <v>50.414724</v>
      </c>
      <c r="F873" s="21">
        <f>'A. Thermody. result (all suite)'!J829</f>
        <v>0.59771600000000003</v>
      </c>
      <c r="G873" s="21">
        <f>'A. Thermody. result (all suite)'!K829</f>
        <v>15.952201000000001</v>
      </c>
      <c r="H873" s="21">
        <f>'A. Thermody. result (all suite)'!L829</f>
        <v>1.1042449999999999</v>
      </c>
      <c r="I873" s="21">
        <f>'A. Thermody. result (all suite)'!M829</f>
        <v>8.7722920000000002</v>
      </c>
      <c r="J873" s="21">
        <f>'A. Thermody. result (all suite)'!N829</f>
        <v>0.238815</v>
      </c>
      <c r="K873" s="21">
        <f>'A. Thermody. result (all suite)'!O829</f>
        <v>1.9985470000000001</v>
      </c>
      <c r="L873" s="21">
        <f>'A. Thermody. result (all suite)'!P829</f>
        <v>4.1606160000000001</v>
      </c>
      <c r="M873" s="21">
        <f>'A. Thermody. result (all suite)'!Q829</f>
        <v>5.4474220000000004</v>
      </c>
      <c r="N873" s="21">
        <f>'A. Thermody. result (all suite)'!R829</f>
        <v>5.7817460000000001</v>
      </c>
      <c r="O873" s="21">
        <f>'A. Thermody. result (all suite)'!S829</f>
        <v>0.80993000000000004</v>
      </c>
      <c r="P873" s="21">
        <f>'A. Thermody. result (all suite)'!T829</f>
        <v>4.7217460000000004</v>
      </c>
      <c r="Q873" s="21">
        <f t="shared" si="1138"/>
        <v>100.00000000000001</v>
      </c>
      <c r="S873" s="19">
        <f t="shared" si="1139"/>
        <v>1275</v>
      </c>
      <c r="T873" s="19">
        <f t="shared" si="1140"/>
        <v>0.5</v>
      </c>
      <c r="V873" s="61">
        <f t="shared" si="1141"/>
        <v>48.034268786118965</v>
      </c>
      <c r="W873" s="21">
        <f t="shared" si="1142"/>
        <v>0.56949336867864009</v>
      </c>
      <c r="X873" s="21">
        <f t="shared" si="1143"/>
        <v>15.198978587370542</v>
      </c>
      <c r="Y873" s="21">
        <f t="shared" si="1144"/>
        <v>1.0521053558822999</v>
      </c>
      <c r="Z873" s="21">
        <f t="shared" si="1145"/>
        <v>8.3580866533816813</v>
      </c>
      <c r="AA873" s="21">
        <f t="shared" si="1146"/>
        <v>0.22753876229010001</v>
      </c>
      <c r="AB873" s="21">
        <f t="shared" si="1147"/>
        <v>1.90418068696938</v>
      </c>
      <c r="AC873" s="21">
        <f t="shared" si="1148"/>
        <v>3.9641622804446404</v>
      </c>
      <c r="AD873" s="21">
        <f t="shared" si="1149"/>
        <v>5.1902085696118805</v>
      </c>
      <c r="AE873" s="21">
        <f t="shared" si="1150"/>
        <v>5.5087466395148397</v>
      </c>
      <c r="AF873" s="21">
        <f t="shared" si="1151"/>
        <v>0.77168716262220005</v>
      </c>
      <c r="AG873" s="21">
        <f t="shared" si="1152"/>
        <v>90.779456852885161</v>
      </c>
      <c r="AH873" s="21"/>
      <c r="AI873" s="61">
        <f t="shared" si="1153"/>
        <v>52.913148471423504</v>
      </c>
      <c r="AJ873" s="21">
        <f t="shared" si="1154"/>
        <v>0.62733727257428551</v>
      </c>
      <c r="AK873" s="21">
        <f t="shared" si="1155"/>
        <v>16.742751184336356</v>
      </c>
      <c r="AL873" s="21">
        <f t="shared" si="1156"/>
        <v>1.1589685512079178</v>
      </c>
      <c r="AM873" s="21">
        <f t="shared" si="1157"/>
        <v>9.2070243016837825</v>
      </c>
      <c r="AN873" s="21">
        <f t="shared" si="1158"/>
        <v>0.25065005914151195</v>
      </c>
      <c r="AO873" s="21">
        <f t="shared" si="1159"/>
        <v>2.0975898655741529</v>
      </c>
      <c r="AP873" s="21">
        <f t="shared" si="1160"/>
        <v>4.3668054622411541</v>
      </c>
      <c r="AQ873" s="21">
        <f t="shared" si="1161"/>
        <v>5.717382268570959</v>
      </c>
      <c r="AR873" s="21">
        <f t="shared" si="1162"/>
        <v>6.0682745088926584</v>
      </c>
      <c r="AS873" s="21">
        <f t="shared" si="1163"/>
        <v>0.85006805435372479</v>
      </c>
      <c r="AT873" s="21">
        <f t="shared" si="1164"/>
        <v>100.00000000000001</v>
      </c>
      <c r="AU873" s="21"/>
      <c r="AV873" s="21">
        <f>AR873*'[1]diagram lines'!$G$39</f>
        <v>5.0373120328807888</v>
      </c>
      <c r="AW873" s="21">
        <f>AK873*'[1]diagram lines'!$G$40</f>
        <v>8.8613752933653096</v>
      </c>
      <c r="AX873" s="21">
        <f>AQ873*'[1]diagram lines'!$G$38</f>
        <v>4.2414526735865232</v>
      </c>
      <c r="AY873" s="21">
        <f>AP873*'[1]diagram lines'!$G$41</f>
        <v>3.1207708508505885</v>
      </c>
      <c r="AZ873" s="21">
        <f t="shared" si="1165"/>
        <v>11.785656777463618</v>
      </c>
      <c r="BA873" s="21">
        <f t="shared" si="1166"/>
        <v>0.71465380718518479</v>
      </c>
      <c r="BB873" s="21">
        <f t="shared" si="1167"/>
        <v>0.95501670466855559</v>
      </c>
      <c r="BC873" s="86">
        <f t="shared" si="1168"/>
        <v>1.0471021031480869</v>
      </c>
      <c r="BX873" s="61">
        <f t="shared" si="1170"/>
        <v>0.83912656458055923</v>
      </c>
      <c r="BY873" s="21">
        <f t="shared" si="1171"/>
        <v>7.4826740110165253E-3</v>
      </c>
      <c r="BZ873" s="21">
        <f t="shared" si="1172"/>
        <v>0.15645548254217342</v>
      </c>
      <c r="CA873" s="21">
        <f t="shared" si="1173"/>
        <v>6.9149289247917838E-3</v>
      </c>
      <c r="CB873" s="21">
        <f t="shared" si="1174"/>
        <v>0.12209174669450244</v>
      </c>
      <c r="CC873" s="21">
        <f t="shared" si="1175"/>
        <v>3.3664364251480127E-3</v>
      </c>
      <c r="CD873" s="21">
        <f t="shared" si="1176"/>
        <v>4.959173697270472E-2</v>
      </c>
      <c r="CE873" s="21">
        <f t="shared" si="1177"/>
        <v>7.4190727532097003E-2</v>
      </c>
      <c r="CF873" s="21">
        <f t="shared" si="1178"/>
        <v>8.787581868043233E-2</v>
      </c>
      <c r="CG873" s="21">
        <f t="shared" si="1179"/>
        <v>6.1377346072186832E-2</v>
      </c>
      <c r="CH873" s="21">
        <f t="shared" si="1180"/>
        <v>5.7059826410415385E-3</v>
      </c>
      <c r="CI873" s="21">
        <f t="shared" si="1181"/>
        <v>0.2620280799112098</v>
      </c>
      <c r="CJ873" s="21">
        <f t="shared" si="1182"/>
        <v>1.6762075249878636</v>
      </c>
      <c r="CL873" s="68">
        <f t="shared" si="1183"/>
        <v>0.50061018822036063</v>
      </c>
      <c r="CM873" s="19">
        <f t="shared" si="1184"/>
        <v>4.4640498861086442E-3</v>
      </c>
      <c r="CN873" s="19">
        <f t="shared" si="1185"/>
        <v>9.3338969196732499E-2</v>
      </c>
      <c r="CO873" s="19">
        <f t="shared" si="1186"/>
        <v>4.1253417740394942E-3</v>
      </c>
      <c r="CP873" s="19">
        <f t="shared" si="1187"/>
        <v>7.2838085305330216E-2</v>
      </c>
      <c r="CQ873" s="19">
        <f t="shared" si="1188"/>
        <v>2.0083649398796172E-3</v>
      </c>
      <c r="CR873" s="19">
        <f t="shared" si="1189"/>
        <v>2.9585678523346197E-2</v>
      </c>
      <c r="CS873" s="19">
        <f t="shared" si="1190"/>
        <v>4.4261063398241318E-2</v>
      </c>
      <c r="CT873" s="19">
        <f t="shared" si="1191"/>
        <v>5.2425381326854849E-2</v>
      </c>
      <c r="CU873" s="19">
        <f t="shared" si="1192"/>
        <v>3.6616794255610582E-2</v>
      </c>
      <c r="CV873" s="19">
        <f t="shared" si="1193"/>
        <v>3.4041027474106178E-3</v>
      </c>
      <c r="CW873" s="19">
        <f t="shared" si="1194"/>
        <v>0.15632198042608536</v>
      </c>
      <c r="CX873" s="19">
        <f t="shared" si="1195"/>
        <v>0.99999999999999989</v>
      </c>
      <c r="CZ873" s="68">
        <f t="shared" si="1196"/>
        <v>2.5805000000000001E-5</v>
      </c>
      <c r="DA873" s="19">
        <f t="shared" si="1197"/>
        <v>1.8413479999999994E-5</v>
      </c>
      <c r="DB873" s="19">
        <f t="shared" si="1198"/>
        <v>3.667E-5</v>
      </c>
      <c r="DC873" s="19">
        <f t="shared" si="1199"/>
        <v>3.9517179999999994E-5</v>
      </c>
      <c r="DD873" s="19">
        <f t="shared" si="1200"/>
        <v>1.2552839999999999E-5</v>
      </c>
      <c r="DE873" s="19">
        <f t="shared" si="1201"/>
        <v>1.2552839999999999E-5</v>
      </c>
      <c r="DF873" s="19">
        <f t="shared" si="1202"/>
        <v>1.1153539999999999E-5</v>
      </c>
      <c r="DG873" s="19">
        <f t="shared" si="1203"/>
        <v>1.563148E-5</v>
      </c>
      <c r="DH873" s="19">
        <f t="shared" si="1204"/>
        <v>2.477336E-5</v>
      </c>
      <c r="DI873" s="19">
        <f t="shared" si="1205"/>
        <v>3.8117159999999992E-5</v>
      </c>
      <c r="DJ873" s="19">
        <f t="shared" si="1206"/>
        <v>0</v>
      </c>
      <c r="DK873" s="19">
        <f t="shared" si="1207"/>
        <v>2.0929919999999996E-5</v>
      </c>
      <c r="DM873" s="68">
        <f t="shared" si="1208"/>
        <v>1165.5361406037305</v>
      </c>
      <c r="DN873" s="19">
        <f t="shared" si="1209"/>
        <v>19.365611763901153</v>
      </c>
      <c r="DO873" s="19">
        <f t="shared" si="1210"/>
        <v>259.52662392415721</v>
      </c>
      <c r="DP873" s="19">
        <f t="shared" si="1211"/>
        <v>16.670618396767352</v>
      </c>
      <c r="DQ873" s="19">
        <f t="shared" si="1212"/>
        <v>416.91094837407121</v>
      </c>
      <c r="DR873" s="19">
        <f t="shared" si="1213"/>
        <v>11.349894433057385</v>
      </c>
      <c r="DS873" s="19">
        <f t="shared" si="1214"/>
        <v>106.89905128693239</v>
      </c>
      <c r="DT873" s="19">
        <f t="shared" si="1215"/>
        <v>158.79241347417985</v>
      </c>
      <c r="DU873" s="19">
        <f t="shared" si="1216"/>
        <v>131.18323023004277</v>
      </c>
      <c r="DV873" s="19">
        <f t="shared" si="1217"/>
        <v>90.492104314133528</v>
      </c>
      <c r="DX873" s="19">
        <f t="shared" si="1218"/>
        <v>134.58828735504284</v>
      </c>
      <c r="DZ873" s="68">
        <f t="shared" si="1219"/>
        <v>2511.3149241560163</v>
      </c>
      <c r="EA873" s="21">
        <f t="shared" si="1220"/>
        <v>2.5113149241560162</v>
      </c>
      <c r="EB873" s="92">
        <f t="shared" si="1169"/>
        <v>1002</v>
      </c>
    </row>
    <row r="874" spans="1:132" x14ac:dyDescent="0.3">
      <c r="A874" s="19">
        <f>'A. Thermody. result (all suite)'!C830</f>
        <v>1000</v>
      </c>
      <c r="B874" s="19" t="s">
        <v>1450</v>
      </c>
      <c r="C874" s="24">
        <f>'A. Thermody. result (all suite)'!G830</f>
        <v>66.721511000000007</v>
      </c>
      <c r="D874" s="19">
        <f>'A. Thermody. result (all suite)'!D830</f>
        <v>5000</v>
      </c>
      <c r="E874" s="61">
        <f>'A. Thermody. result (all suite)'!I830</f>
        <v>50.465201</v>
      </c>
      <c r="F874" s="21">
        <f>'A. Thermody. result (all suite)'!J830</f>
        <v>0.58079700000000001</v>
      </c>
      <c r="G874" s="21">
        <f>'A. Thermody. result (all suite)'!K830</f>
        <v>15.9762</v>
      </c>
      <c r="H874" s="21">
        <f>'A. Thermody. result (all suite)'!L830</f>
        <v>1.099248</v>
      </c>
      <c r="I874" s="21">
        <f>'A. Thermody. result (all suite)'!M830</f>
        <v>8.7648360000000007</v>
      </c>
      <c r="J874" s="21">
        <f>'A. Thermody. result (all suite)'!N830</f>
        <v>0.23980299999999999</v>
      </c>
      <c r="K874" s="21">
        <f>'A. Thermody. result (all suite)'!O830</f>
        <v>1.947498</v>
      </c>
      <c r="L874" s="21">
        <f>'A. Thermody. result (all suite)'!P830</f>
        <v>4.1219159999999997</v>
      </c>
      <c r="M874" s="21">
        <f>'A. Thermody. result (all suite)'!Q830</f>
        <v>5.4690320000000003</v>
      </c>
      <c r="N874" s="21">
        <f>'A. Thermody. result (all suite)'!R830</f>
        <v>5.7962470000000001</v>
      </c>
      <c r="O874" s="21">
        <f>'A. Thermody. result (all suite)'!S830</f>
        <v>0.80202600000000002</v>
      </c>
      <c r="P874" s="21">
        <f>'A. Thermody. result (all suite)'!T830</f>
        <v>4.737196</v>
      </c>
      <c r="Q874" s="21">
        <f t="shared" si="1138"/>
        <v>99.999999999999986</v>
      </c>
      <c r="S874" s="19">
        <f t="shared" si="1139"/>
        <v>1273</v>
      </c>
      <c r="T874" s="19">
        <f t="shared" si="1140"/>
        <v>0.5</v>
      </c>
      <c r="V874" s="61">
        <f t="shared" si="1141"/>
        <v>48.074565516836046</v>
      </c>
      <c r="W874" s="21">
        <f t="shared" si="1142"/>
        <v>0.55328350774788004</v>
      </c>
      <c r="X874" s="21">
        <f t="shared" si="1143"/>
        <v>15.219376092648002</v>
      </c>
      <c r="Y874" s="21">
        <f t="shared" si="1144"/>
        <v>1.0471744677139201</v>
      </c>
      <c r="Z874" s="21">
        <f t="shared" si="1145"/>
        <v>8.3496285396014418</v>
      </c>
      <c r="AA874" s="21">
        <f t="shared" si="1146"/>
        <v>0.22844306187611998</v>
      </c>
      <c r="AB874" s="21">
        <f t="shared" si="1147"/>
        <v>1.85524120264392</v>
      </c>
      <c r="AC874" s="21">
        <f t="shared" si="1148"/>
        <v>3.9266527601246399</v>
      </c>
      <c r="AD874" s="21">
        <f t="shared" si="1149"/>
        <v>5.2099532348572808</v>
      </c>
      <c r="AE874" s="21">
        <f t="shared" si="1150"/>
        <v>5.5216674189658805</v>
      </c>
      <c r="AF874" s="21">
        <f t="shared" si="1151"/>
        <v>0.76403245640904005</v>
      </c>
      <c r="AG874" s="21">
        <f t="shared" si="1152"/>
        <v>90.750018259424166</v>
      </c>
      <c r="AH874" s="21"/>
      <c r="AI874" s="61">
        <f t="shared" si="1153"/>
        <v>52.974717183424502</v>
      </c>
      <c r="AJ874" s="21">
        <f t="shared" si="1154"/>
        <v>0.60967867374552609</v>
      </c>
      <c r="AK874" s="21">
        <f t="shared" si="1155"/>
        <v>16.770658986691174</v>
      </c>
      <c r="AL874" s="21">
        <f t="shared" si="1156"/>
        <v>1.153911027015329</v>
      </c>
      <c r="AM874" s="21">
        <f t="shared" si="1157"/>
        <v>9.2006907543893011</v>
      </c>
      <c r="AN874" s="21">
        <f t="shared" si="1158"/>
        <v>0.25172784122541675</v>
      </c>
      <c r="AO874" s="21">
        <f t="shared" si="1159"/>
        <v>2.0443425116900817</v>
      </c>
      <c r="AP874" s="21">
        <f t="shared" si="1160"/>
        <v>4.3268892232061527</v>
      </c>
      <c r="AQ874" s="21">
        <f t="shared" si="1161"/>
        <v>5.7409941449970336</v>
      </c>
      <c r="AR874" s="21">
        <f t="shared" si="1162"/>
        <v>6.0844807801374401</v>
      </c>
      <c r="AS874" s="21">
        <f t="shared" si="1163"/>
        <v>0.8419088734780471</v>
      </c>
      <c r="AT874" s="21">
        <f t="shared" si="1164"/>
        <v>100</v>
      </c>
      <c r="AU874" s="21"/>
      <c r="AV874" s="21">
        <f>AR874*'[1]diagram lines'!$G$39</f>
        <v>5.0507649584249172</v>
      </c>
      <c r="AW874" s="21">
        <f>AK874*'[1]diagram lines'!$G$40</f>
        <v>8.8761459548627162</v>
      </c>
      <c r="AX874" s="21">
        <f>AQ874*'[1]diagram lines'!$G$38</f>
        <v>4.2589691963046725</v>
      </c>
      <c r="AY874" s="21">
        <f>AP874*'[1]diagram lines'!$G$41</f>
        <v>3.0922444059853107</v>
      </c>
      <c r="AZ874" s="21">
        <f t="shared" si="1165"/>
        <v>11.825474925134474</v>
      </c>
      <c r="BA874" s="21">
        <f t="shared" si="1166"/>
        <v>0.71570402346761186</v>
      </c>
      <c r="BB874" s="21">
        <f t="shared" si="1167"/>
        <v>0.95342636076814291</v>
      </c>
      <c r="BC874" s="86">
        <f t="shared" si="1168"/>
        <v>1.0488487010096241</v>
      </c>
      <c r="BX874" s="61">
        <f t="shared" si="1170"/>
        <v>0.83996672769640479</v>
      </c>
      <c r="BY874" s="21">
        <f t="shared" si="1171"/>
        <v>7.270868803204808E-3</v>
      </c>
      <c r="BZ874" s="21">
        <f t="shared" si="1172"/>
        <v>0.15669085916045508</v>
      </c>
      <c r="CA874" s="21">
        <f t="shared" si="1173"/>
        <v>6.8836370467781323E-3</v>
      </c>
      <c r="CB874" s="21">
        <f t="shared" si="1174"/>
        <v>0.12198797494780796</v>
      </c>
      <c r="CC874" s="21">
        <f t="shared" si="1175"/>
        <v>3.3803636876233436E-3</v>
      </c>
      <c r="CD874" s="21">
        <f t="shared" si="1176"/>
        <v>4.8325012406947893E-2</v>
      </c>
      <c r="CE874" s="21">
        <f t="shared" si="1177"/>
        <v>7.3500641940085584E-2</v>
      </c>
      <c r="CF874" s="21">
        <f t="shared" si="1178"/>
        <v>8.8224423294079687E-2</v>
      </c>
      <c r="CG874" s="21">
        <f t="shared" si="1179"/>
        <v>6.1531284501061573E-2</v>
      </c>
      <c r="CH874" s="21">
        <f t="shared" si="1180"/>
        <v>5.6502987093501669E-3</v>
      </c>
      <c r="CI874" s="21">
        <f t="shared" si="1181"/>
        <v>0.2628854605993341</v>
      </c>
      <c r="CJ874" s="21">
        <f t="shared" si="1182"/>
        <v>1.676297552793133</v>
      </c>
      <c r="CL874" s="68">
        <f t="shared" si="1183"/>
        <v>0.50108450393953574</v>
      </c>
      <c r="CM874" s="19">
        <f t="shared" si="1184"/>
        <v>4.3374571483980953E-3</v>
      </c>
      <c r="CN874" s="19">
        <f t="shared" si="1185"/>
        <v>9.3474370883241301E-2</v>
      </c>
      <c r="CO874" s="19">
        <f t="shared" si="1186"/>
        <v>4.1064529595645251E-3</v>
      </c>
      <c r="CP874" s="19">
        <f t="shared" si="1187"/>
        <v>7.2772268112272387E-2</v>
      </c>
      <c r="CQ874" s="19">
        <f t="shared" si="1188"/>
        <v>2.0165654253869237E-3</v>
      </c>
      <c r="CR874" s="19">
        <f t="shared" si="1189"/>
        <v>2.8828421497380508E-2</v>
      </c>
      <c r="CS874" s="19">
        <f t="shared" si="1190"/>
        <v>4.3847013805881324E-2</v>
      </c>
      <c r="CT874" s="19">
        <f t="shared" si="1191"/>
        <v>5.2630526810157077E-2</v>
      </c>
      <c r="CU874" s="19">
        <f t="shared" si="1192"/>
        <v>3.6706660102518787E-2</v>
      </c>
      <c r="CV874" s="19">
        <f t="shared" si="1193"/>
        <v>3.37070152010623E-3</v>
      </c>
      <c r="CW874" s="19">
        <f t="shared" si="1194"/>
        <v>0.15682505779555717</v>
      </c>
      <c r="CX874" s="19">
        <f t="shared" si="1195"/>
        <v>1</v>
      </c>
      <c r="CZ874" s="68">
        <f t="shared" si="1196"/>
        <v>2.5805000000000001E-5</v>
      </c>
      <c r="DA874" s="19">
        <f t="shared" si="1197"/>
        <v>1.8398999999999998E-5</v>
      </c>
      <c r="DB874" s="19">
        <f t="shared" si="1198"/>
        <v>3.667E-5</v>
      </c>
      <c r="DC874" s="19">
        <f t="shared" si="1199"/>
        <v>3.9498999999999989E-5</v>
      </c>
      <c r="DD874" s="19">
        <f t="shared" si="1200"/>
        <v>1.2546999999999999E-5</v>
      </c>
      <c r="DE874" s="19">
        <f t="shared" si="1201"/>
        <v>1.2546999999999999E-5</v>
      </c>
      <c r="DF874" s="19">
        <f t="shared" si="1202"/>
        <v>1.1146999999999998E-5</v>
      </c>
      <c r="DG874" s="19">
        <f t="shared" si="1203"/>
        <v>1.5623999999999998E-5</v>
      </c>
      <c r="DH874" s="19">
        <f t="shared" si="1204"/>
        <v>2.4757999999999999E-5</v>
      </c>
      <c r="DI874" s="19">
        <f t="shared" si="1205"/>
        <v>3.8092999999999989E-5</v>
      </c>
      <c r="DJ874" s="19">
        <f t="shared" si="1206"/>
        <v>0</v>
      </c>
      <c r="DK874" s="19">
        <f t="shared" si="1207"/>
        <v>2.0910999999999997E-5</v>
      </c>
      <c r="DM874" s="68">
        <f t="shared" si="1208"/>
        <v>1166.6404571473474</v>
      </c>
      <c r="DN874" s="19">
        <f t="shared" si="1209"/>
        <v>18.831245014079016</v>
      </c>
      <c r="DO874" s="19">
        <f t="shared" si="1210"/>
        <v>259.9031048610658</v>
      </c>
      <c r="DP874" s="19">
        <f t="shared" si="1211"/>
        <v>16.601925950349607</v>
      </c>
      <c r="DQ874" s="19">
        <f t="shared" si="1212"/>
        <v>416.72809945538944</v>
      </c>
      <c r="DR874" s="19">
        <f t="shared" si="1213"/>
        <v>11.401542303096228</v>
      </c>
      <c r="DS874" s="19">
        <f t="shared" si="1214"/>
        <v>104.22404111818734</v>
      </c>
      <c r="DT874" s="19">
        <f t="shared" si="1215"/>
        <v>157.38226665603077</v>
      </c>
      <c r="DU874" s="19">
        <f t="shared" si="1216"/>
        <v>131.77826791185223</v>
      </c>
      <c r="DV874" s="19">
        <f t="shared" si="1217"/>
        <v>90.771726607441551</v>
      </c>
      <c r="DX874" s="19">
        <f t="shared" si="1218"/>
        <v>135.14358669962894</v>
      </c>
      <c r="DZ874" s="68">
        <f t="shared" si="1219"/>
        <v>2509.4062637244683</v>
      </c>
      <c r="EA874" s="21">
        <f t="shared" si="1220"/>
        <v>2.5094062637244683</v>
      </c>
      <c r="EB874" s="92">
        <f t="shared" si="1169"/>
        <v>1000</v>
      </c>
    </row>
    <row r="875" spans="1:132" x14ac:dyDescent="0.3">
      <c r="A875" s="19">
        <f>'A. Thermody. result (all suite)'!C831</f>
        <v>998</v>
      </c>
      <c r="B875" s="19" t="s">
        <v>1450</v>
      </c>
      <c r="C875" s="24">
        <f>'A. Thermody. result (all suite)'!G831</f>
        <v>66.450996000000004</v>
      </c>
      <c r="D875" s="19">
        <f>'A. Thermody. result (all suite)'!D831</f>
        <v>5000</v>
      </c>
      <c r="E875" s="61">
        <f>'A. Thermody. result (all suite)'!I831</f>
        <v>50.514656000000002</v>
      </c>
      <c r="F875" s="21">
        <f>'A. Thermody. result (all suite)'!J831</f>
        <v>0.56427899999999998</v>
      </c>
      <c r="G875" s="21">
        <f>'A. Thermody. result (all suite)'!K831</f>
        <v>16.000250999999999</v>
      </c>
      <c r="H875" s="21">
        <f>'A. Thermody. result (all suite)'!L831</f>
        <v>1.0941920000000001</v>
      </c>
      <c r="I875" s="21">
        <f>'A. Thermody. result (all suite)'!M831</f>
        <v>8.7560579999999995</v>
      </c>
      <c r="J875" s="21">
        <f>'A. Thermody. result (all suite)'!N831</f>
        <v>0.24077899999999999</v>
      </c>
      <c r="K875" s="21">
        <f>'A. Thermody. result (all suite)'!O831</f>
        <v>1.897564</v>
      </c>
      <c r="L875" s="21">
        <f>'A. Thermody. result (all suite)'!P831</f>
        <v>4.0839369999999997</v>
      </c>
      <c r="M875" s="21">
        <f>'A. Thermody. result (all suite)'!Q831</f>
        <v>5.4903880000000003</v>
      </c>
      <c r="N875" s="21">
        <f>'A. Thermody. result (all suite)'!R831</f>
        <v>5.8109409999999997</v>
      </c>
      <c r="O875" s="21">
        <f>'A. Thermody. result (all suite)'!S831</f>
        <v>0.79434400000000005</v>
      </c>
      <c r="P875" s="21">
        <f>'A. Thermody. result (all suite)'!T831</f>
        <v>4.7526120000000001</v>
      </c>
      <c r="Q875" s="21">
        <f t="shared" si="1138"/>
        <v>100.000001</v>
      </c>
      <c r="S875" s="19">
        <f t="shared" si="1139"/>
        <v>1271</v>
      </c>
      <c r="T875" s="19">
        <f t="shared" si="1140"/>
        <v>0.5</v>
      </c>
      <c r="V875" s="61">
        <f t="shared" si="1141"/>
        <v>48.113890421192941</v>
      </c>
      <c r="W875" s="21">
        <f t="shared" si="1142"/>
        <v>0.53746100880069991</v>
      </c>
      <c r="X875" s="21">
        <f t="shared" si="1143"/>
        <v>15.239821158548176</v>
      </c>
      <c r="Y875" s="21">
        <f t="shared" si="1144"/>
        <v>1.0421893002249871</v>
      </c>
      <c r="Z875" s="21">
        <f t="shared" si="1145"/>
        <v>8.3399165409264544</v>
      </c>
      <c r="AA875" s="21">
        <f t="shared" si="1146"/>
        <v>0.22933570846695289</v>
      </c>
      <c r="AB875" s="21">
        <f t="shared" si="1147"/>
        <v>1.8073801465301587</v>
      </c>
      <c r="AC875" s="21">
        <f t="shared" si="1148"/>
        <v>3.8898433220064965</v>
      </c>
      <c r="AD875" s="21">
        <f t="shared" si="1149"/>
        <v>5.2294511636748089</v>
      </c>
      <c r="AE875" s="21">
        <f t="shared" si="1150"/>
        <v>5.5347695234827947</v>
      </c>
      <c r="AF875" s="21">
        <f t="shared" si="1151"/>
        <v>0.75659191211224086</v>
      </c>
      <c r="AG875" s="21">
        <f t="shared" si="1152"/>
        <v>90.720650205966706</v>
      </c>
      <c r="AH875" s="21"/>
      <c r="AI875" s="61">
        <f t="shared" si="1153"/>
        <v>53.035213385219421</v>
      </c>
      <c r="AJ875" s="21">
        <f t="shared" si="1154"/>
        <v>0.59243513751332333</v>
      </c>
      <c r="AK875" s="21">
        <f t="shared" si="1155"/>
        <v>16.798624264650446</v>
      </c>
      <c r="AL875" s="21">
        <f t="shared" si="1156"/>
        <v>1.1487894959514324</v>
      </c>
      <c r="AM875" s="21">
        <f t="shared" si="1157"/>
        <v>9.1929638092231603</v>
      </c>
      <c r="AN875" s="21">
        <f t="shared" si="1158"/>
        <v>0.25279328129404155</v>
      </c>
      <c r="AO875" s="21">
        <f t="shared" si="1159"/>
        <v>1.9922477874957811</v>
      </c>
      <c r="AP875" s="21">
        <f t="shared" si="1160"/>
        <v>4.2877154354330909</v>
      </c>
      <c r="AQ875" s="21">
        <f t="shared" si="1161"/>
        <v>5.7643448892861517</v>
      </c>
      <c r="AR875" s="21">
        <f t="shared" si="1162"/>
        <v>6.1008926974365671</v>
      </c>
      <c r="AS875" s="21">
        <f t="shared" si="1163"/>
        <v>0.83397981649659703</v>
      </c>
      <c r="AT875" s="21">
        <f t="shared" si="1164"/>
        <v>100</v>
      </c>
      <c r="AU875" s="21"/>
      <c r="AV875" s="21">
        <f>AR875*'[1]diagram lines'!$G$39</f>
        <v>5.0643885920249438</v>
      </c>
      <c r="AW875" s="21">
        <f>AK875*'[1]diagram lines'!$G$40</f>
        <v>8.8909470362651692</v>
      </c>
      <c r="AX875" s="21">
        <f>AQ875*'[1]diagram lines'!$G$38</f>
        <v>4.2762919975698175</v>
      </c>
      <c r="AY875" s="21">
        <f>AP875*'[1]diagram lines'!$G$41</f>
        <v>3.0642485595807321</v>
      </c>
      <c r="AZ875" s="21">
        <f t="shared" si="1165"/>
        <v>11.865237586722719</v>
      </c>
      <c r="BA875" s="21">
        <f t="shared" si="1166"/>
        <v>0.7167269501781971</v>
      </c>
      <c r="BB875" s="21">
        <f t="shared" si="1167"/>
        <v>0.95185216440967035</v>
      </c>
      <c r="BC875" s="86">
        <f t="shared" si="1168"/>
        <v>1.0505833126094644</v>
      </c>
      <c r="BX875" s="61">
        <f t="shared" si="1170"/>
        <v>0.84078988015978706</v>
      </c>
      <c r="BY875" s="21">
        <f t="shared" si="1171"/>
        <v>7.0640836254381575E-3</v>
      </c>
      <c r="BZ875" s="21">
        <f t="shared" si="1172"/>
        <v>0.15692674578265986</v>
      </c>
      <c r="CA875" s="21">
        <f t="shared" si="1173"/>
        <v>6.8519757029244163E-3</v>
      </c>
      <c r="CB875" s="21">
        <f t="shared" si="1174"/>
        <v>0.12186580375782881</v>
      </c>
      <c r="CC875" s="21">
        <f t="shared" si="1175"/>
        <v>3.3941217930645614E-3</v>
      </c>
      <c r="CD875" s="21">
        <f t="shared" si="1176"/>
        <v>4.7085955334987599E-2</v>
      </c>
      <c r="CE875" s="21">
        <f t="shared" si="1177"/>
        <v>7.282341298145506E-2</v>
      </c>
      <c r="CF875" s="21">
        <f t="shared" si="1178"/>
        <v>8.8568930472656876E-2</v>
      </c>
      <c r="CG875" s="21">
        <f t="shared" si="1179"/>
        <v>6.1687271762208062E-2</v>
      </c>
      <c r="CH875" s="21">
        <f t="shared" si="1180"/>
        <v>5.5961787747280623E-3</v>
      </c>
      <c r="CI875" s="21">
        <f t="shared" si="1181"/>
        <v>0.26374095449500556</v>
      </c>
      <c r="CJ875" s="21">
        <f t="shared" si="1182"/>
        <v>1.6763953146427444</v>
      </c>
      <c r="CL875" s="68">
        <f t="shared" si="1183"/>
        <v>0.50154630761358776</v>
      </c>
      <c r="CM875" s="19">
        <f t="shared" si="1184"/>
        <v>4.2138531190917703E-3</v>
      </c>
      <c r="CN875" s="19">
        <f t="shared" si="1185"/>
        <v>9.3609630384884734E-2</v>
      </c>
      <c r="CO875" s="19">
        <f t="shared" si="1186"/>
        <v>4.0873269228771597E-3</v>
      </c>
      <c r="CP875" s="19">
        <f t="shared" si="1187"/>
        <v>7.2695146958102516E-2</v>
      </c>
      <c r="CQ875" s="19">
        <f t="shared" si="1188"/>
        <v>2.0246547836408626E-3</v>
      </c>
      <c r="CR875" s="19">
        <f t="shared" si="1189"/>
        <v>2.8087620457840554E-2</v>
      </c>
      <c r="CS875" s="19">
        <f t="shared" si="1190"/>
        <v>4.3440477520646385E-2</v>
      </c>
      <c r="CT875" s="19">
        <f t="shared" si="1191"/>
        <v>5.2832962308494491E-2</v>
      </c>
      <c r="CU875" s="19">
        <f t="shared" si="1192"/>
        <v>3.6797568701958702E-2</v>
      </c>
      <c r="CV875" s="19">
        <f t="shared" si="1193"/>
        <v>3.3382214361059944E-3</v>
      </c>
      <c r="CW875" s="19">
        <f t="shared" si="1194"/>
        <v>0.15732622979276892</v>
      </c>
      <c r="CX875" s="19">
        <f t="shared" si="1195"/>
        <v>0.99999999999999967</v>
      </c>
      <c r="CZ875" s="68">
        <f t="shared" si="1196"/>
        <v>2.5805000000000001E-5</v>
      </c>
      <c r="DA875" s="19">
        <f t="shared" si="1197"/>
        <v>1.8384519999999995E-5</v>
      </c>
      <c r="DB875" s="19">
        <f t="shared" si="1198"/>
        <v>3.667E-5</v>
      </c>
      <c r="DC875" s="19">
        <f t="shared" si="1199"/>
        <v>3.9480819999999991E-5</v>
      </c>
      <c r="DD875" s="19">
        <f t="shared" si="1200"/>
        <v>1.2541159999999998E-5</v>
      </c>
      <c r="DE875" s="19">
        <f t="shared" si="1201"/>
        <v>1.2541159999999998E-5</v>
      </c>
      <c r="DF875" s="19">
        <f t="shared" si="1202"/>
        <v>1.1140459999999998E-5</v>
      </c>
      <c r="DG875" s="19">
        <f t="shared" si="1203"/>
        <v>1.5616519999999997E-5</v>
      </c>
      <c r="DH875" s="19">
        <f t="shared" si="1204"/>
        <v>2.4742639999999999E-5</v>
      </c>
      <c r="DI875" s="19">
        <f t="shared" si="1205"/>
        <v>3.8068839999999993E-5</v>
      </c>
      <c r="DJ875" s="19">
        <f t="shared" si="1206"/>
        <v>0</v>
      </c>
      <c r="DK875" s="19">
        <f t="shared" si="1207"/>
        <v>2.0892079999999995E-5</v>
      </c>
      <c r="DM875" s="68">
        <f t="shared" si="1208"/>
        <v>1167.7156427600989</v>
      </c>
      <c r="DN875" s="19">
        <f t="shared" si="1209"/>
        <v>18.309022327101857</v>
      </c>
      <c r="DO875" s="19">
        <f t="shared" si="1210"/>
        <v>260.2791904565816</v>
      </c>
      <c r="DP875" s="19">
        <f t="shared" si="1211"/>
        <v>16.532210737118778</v>
      </c>
      <c r="DQ875" s="19">
        <f t="shared" si="1212"/>
        <v>416.48031832299932</v>
      </c>
      <c r="DR875" s="19">
        <f t="shared" si="1213"/>
        <v>11.452609674980847</v>
      </c>
      <c r="DS875" s="19">
        <f t="shared" si="1214"/>
        <v>101.60541884724459</v>
      </c>
      <c r="DT875" s="19">
        <f t="shared" si="1215"/>
        <v>155.99774977766171</v>
      </c>
      <c r="DU875" s="19">
        <f t="shared" si="1216"/>
        <v>132.36725480803881</v>
      </c>
      <c r="DV875" s="19">
        <f t="shared" si="1217"/>
        <v>91.05428407391743</v>
      </c>
      <c r="DX875" s="19">
        <f t="shared" si="1218"/>
        <v>135.69824837286171</v>
      </c>
      <c r="DZ875" s="68">
        <f t="shared" si="1219"/>
        <v>2507.491950158606</v>
      </c>
      <c r="EA875" s="21">
        <f t="shared" si="1220"/>
        <v>2.5074919501586059</v>
      </c>
      <c r="EB875" s="92">
        <f t="shared" si="1169"/>
        <v>998</v>
      </c>
    </row>
    <row r="876" spans="1:132" x14ac:dyDescent="0.3">
      <c r="A876" s="19">
        <f>'A. Thermody. result (all suite)'!C832</f>
        <v>996</v>
      </c>
      <c r="B876" s="19" t="s">
        <v>1450</v>
      </c>
      <c r="C876" s="24">
        <f>'A. Thermody. result (all suite)'!G832</f>
        <v>66.185579000000004</v>
      </c>
      <c r="D876" s="19">
        <f>'A. Thermody. result (all suite)'!D832</f>
        <v>5000</v>
      </c>
      <c r="E876" s="61">
        <f>'A. Thermody. result (all suite)'!I832</f>
        <v>50.563119999999998</v>
      </c>
      <c r="F876" s="21">
        <f>'A. Thermody. result (all suite)'!J832</f>
        <v>0.54815400000000003</v>
      </c>
      <c r="G876" s="21">
        <f>'A. Thermody. result (all suite)'!K832</f>
        <v>16.024365</v>
      </c>
      <c r="H876" s="21">
        <f>'A. Thermody. result (all suite)'!L832</f>
        <v>1.089073</v>
      </c>
      <c r="I876" s="21">
        <f>'A. Thermody. result (all suite)'!M832</f>
        <v>8.7459500000000006</v>
      </c>
      <c r="J876" s="21">
        <f>'A. Thermody. result (all suite)'!N832</f>
        <v>0.24174499999999999</v>
      </c>
      <c r="K876" s="21">
        <f>'A. Thermody. result (all suite)'!O832</f>
        <v>1.848722</v>
      </c>
      <c r="L876" s="21">
        <f>'A. Thermody. result (all suite)'!P832</f>
        <v>4.0466550000000003</v>
      </c>
      <c r="M876" s="21">
        <f>'A. Thermody. result (all suite)'!Q832</f>
        <v>5.5115020000000001</v>
      </c>
      <c r="N876" s="21">
        <f>'A. Thermody. result (all suite)'!R832</f>
        <v>5.8258330000000003</v>
      </c>
      <c r="O876" s="21">
        <f>'A. Thermody. result (all suite)'!S832</f>
        <v>0.78687799999999997</v>
      </c>
      <c r="P876" s="21">
        <f>'A. Thermody. result (all suite)'!T832</f>
        <v>4.7680030000000002</v>
      </c>
      <c r="Q876" s="21">
        <f t="shared" si="1138"/>
        <v>100</v>
      </c>
      <c r="S876" s="19">
        <f t="shared" si="1139"/>
        <v>1269</v>
      </c>
      <c r="T876" s="19">
        <f t="shared" si="1140"/>
        <v>0.5</v>
      </c>
      <c r="V876" s="61">
        <f t="shared" si="1141"/>
        <v>48.152268921506405</v>
      </c>
      <c r="W876" s="21">
        <f t="shared" si="1142"/>
        <v>0.52201800083538008</v>
      </c>
      <c r="X876" s="21">
        <f t="shared" si="1143"/>
        <v>15.260322796069051</v>
      </c>
      <c r="Y876" s="21">
        <f t="shared" si="1144"/>
        <v>1.03714596668781</v>
      </c>
      <c r="Z876" s="21">
        <f t="shared" si="1145"/>
        <v>8.328942841621501</v>
      </c>
      <c r="AA876" s="21">
        <f t="shared" si="1146"/>
        <v>0.23021859114765</v>
      </c>
      <c r="AB876" s="21">
        <f t="shared" si="1147"/>
        <v>1.76057487957834</v>
      </c>
      <c r="AC876" s="21">
        <f t="shared" si="1148"/>
        <v>3.8537103682003506</v>
      </c>
      <c r="AD876" s="21">
        <f t="shared" si="1149"/>
        <v>5.2487134192949405</v>
      </c>
      <c r="AE876" s="21">
        <f t="shared" si="1150"/>
        <v>5.5480571077850103</v>
      </c>
      <c r="AF876" s="21">
        <f t="shared" si="1151"/>
        <v>0.74935963335365996</v>
      </c>
      <c r="AG876" s="21">
        <f t="shared" si="1152"/>
        <v>90.691332526080117</v>
      </c>
      <c r="AH876" s="21"/>
      <c r="AI876" s="61">
        <f t="shared" si="1153"/>
        <v>53.094675731729104</v>
      </c>
      <c r="AJ876" s="21">
        <f t="shared" si="1154"/>
        <v>0.57559855643896651</v>
      </c>
      <c r="AK876" s="21">
        <f t="shared" si="1155"/>
        <v>16.826660686323734</v>
      </c>
      <c r="AL876" s="21">
        <f t="shared" si="1156"/>
        <v>1.1435998764154864</v>
      </c>
      <c r="AM876" s="21">
        <f t="shared" si="1157"/>
        <v>9.1838355547663237</v>
      </c>
      <c r="AN876" s="21">
        <f t="shared" si="1158"/>
        <v>0.25384850430050304</v>
      </c>
      <c r="AO876" s="21">
        <f t="shared" si="1159"/>
        <v>1.9412824032242015</v>
      </c>
      <c r="AP876" s="21">
        <f t="shared" si="1160"/>
        <v>4.2492598364812189</v>
      </c>
      <c r="AQ876" s="21">
        <f t="shared" si="1161"/>
        <v>5.7874476789560543</v>
      </c>
      <c r="AR876" s="21">
        <f t="shared" si="1162"/>
        <v>6.1175163637490444</v>
      </c>
      <c r="AS876" s="21">
        <f t="shared" si="1163"/>
        <v>0.82627480761534355</v>
      </c>
      <c r="AT876" s="21">
        <f t="shared" si="1164"/>
        <v>100</v>
      </c>
      <c r="AU876" s="21"/>
      <c r="AV876" s="21">
        <f>AR876*'[1]diagram lines'!$G$39</f>
        <v>5.0781879997847161</v>
      </c>
      <c r="AW876" s="21">
        <f>AK876*'[1]diagram lines'!$G$40</f>
        <v>8.9057857716435258</v>
      </c>
      <c r="AX876" s="21">
        <f>AQ876*'[1]diagram lines'!$G$38</f>
        <v>4.2934308531526204</v>
      </c>
      <c r="AY876" s="21">
        <f>AP876*'[1]diagram lines'!$G$41</f>
        <v>3.0367659722984008</v>
      </c>
      <c r="AZ876" s="21">
        <f t="shared" si="1165"/>
        <v>11.9049640427051</v>
      </c>
      <c r="BA876" s="21">
        <f t="shared" si="1166"/>
        <v>0.7177232087073292</v>
      </c>
      <c r="BB876" s="21">
        <f t="shared" si="1167"/>
        <v>0.9502932109591925</v>
      </c>
      <c r="BC876" s="86">
        <f t="shared" si="1168"/>
        <v>1.0523067917013058</v>
      </c>
      <c r="BX876" s="61">
        <f t="shared" si="1170"/>
        <v>0.84159653794940081</v>
      </c>
      <c r="BY876" s="21">
        <f t="shared" si="1171"/>
        <v>6.8622183274912379E-3</v>
      </c>
      <c r="BZ876" s="21">
        <f t="shared" si="1172"/>
        <v>0.15716325029423303</v>
      </c>
      <c r="CA876" s="21">
        <f t="shared" si="1173"/>
        <v>6.8199198446991047E-3</v>
      </c>
      <c r="CB876" s="21">
        <f t="shared" si="1174"/>
        <v>0.12172512178148923</v>
      </c>
      <c r="CC876" s="21">
        <f t="shared" si="1175"/>
        <v>3.4077389343106848E-3</v>
      </c>
      <c r="CD876" s="21">
        <f t="shared" si="1176"/>
        <v>4.5873995037220845E-2</v>
      </c>
      <c r="CE876" s="21">
        <f t="shared" si="1177"/>
        <v>7.2158612696148372E-2</v>
      </c>
      <c r="CF876" s="21">
        <f t="shared" si="1178"/>
        <v>8.8909533795773515E-2</v>
      </c>
      <c r="CG876" s="21">
        <f t="shared" si="1179"/>
        <v>6.1845360934182594E-2</v>
      </c>
      <c r="CH876" s="21">
        <f t="shared" si="1180"/>
        <v>5.543580566984163E-3</v>
      </c>
      <c r="CI876" s="21">
        <f t="shared" si="1181"/>
        <v>0.26459506104328523</v>
      </c>
      <c r="CJ876" s="21">
        <f t="shared" si="1182"/>
        <v>1.676500931205219</v>
      </c>
      <c r="CL876" s="68">
        <f t="shared" si="1183"/>
        <v>0.50199586667952867</v>
      </c>
      <c r="CM876" s="19">
        <f t="shared" si="1184"/>
        <v>4.0931789537140672E-3</v>
      </c>
      <c r="CN876" s="19">
        <f t="shared" si="1185"/>
        <v>9.3744803458743087E-2</v>
      </c>
      <c r="CO876" s="19">
        <f t="shared" si="1186"/>
        <v>4.0679487364175424E-3</v>
      </c>
      <c r="CP876" s="19">
        <f t="shared" si="1187"/>
        <v>7.2606653247715355E-2</v>
      </c>
      <c r="CQ876" s="19">
        <f t="shared" si="1188"/>
        <v>2.032649592303475E-3</v>
      </c>
      <c r="CR876" s="19">
        <f t="shared" si="1189"/>
        <v>2.7362940385748852E-2</v>
      </c>
      <c r="CS876" s="19">
        <f t="shared" si="1190"/>
        <v>4.3041200486703159E-2</v>
      </c>
      <c r="CT876" s="19">
        <f t="shared" si="1191"/>
        <v>5.3032797143665988E-2</v>
      </c>
      <c r="CU876" s="19">
        <f t="shared" si="1192"/>
        <v>3.6889547618516746E-2</v>
      </c>
      <c r="CV876" s="19">
        <f t="shared" si="1193"/>
        <v>3.3066373324343703E-3</v>
      </c>
      <c r="CW876" s="19">
        <f t="shared" si="1194"/>
        <v>0.15782577636450854</v>
      </c>
      <c r="CX876" s="19">
        <f t="shared" si="1195"/>
        <v>0.99999999999999978</v>
      </c>
      <c r="CZ876" s="68">
        <f t="shared" si="1196"/>
        <v>2.5805000000000001E-5</v>
      </c>
      <c r="DA876" s="19">
        <f t="shared" si="1197"/>
        <v>1.8370039999999998E-5</v>
      </c>
      <c r="DB876" s="19">
        <f t="shared" si="1198"/>
        <v>3.667E-5</v>
      </c>
      <c r="DC876" s="19">
        <f t="shared" si="1199"/>
        <v>3.9462639999999993E-5</v>
      </c>
      <c r="DD876" s="19">
        <f t="shared" si="1200"/>
        <v>1.2535319999999998E-5</v>
      </c>
      <c r="DE876" s="19">
        <f t="shared" si="1201"/>
        <v>1.2535319999999998E-5</v>
      </c>
      <c r="DF876" s="19">
        <f t="shared" si="1202"/>
        <v>1.1133919999999998E-5</v>
      </c>
      <c r="DG876" s="19">
        <f t="shared" si="1203"/>
        <v>1.5609039999999999E-5</v>
      </c>
      <c r="DH876" s="19">
        <f t="shared" si="1204"/>
        <v>2.4727279999999998E-5</v>
      </c>
      <c r="DI876" s="19">
        <f t="shared" si="1205"/>
        <v>3.804467999999999E-5</v>
      </c>
      <c r="DJ876" s="19">
        <f t="shared" si="1206"/>
        <v>0</v>
      </c>
      <c r="DK876" s="19">
        <f t="shared" si="1207"/>
        <v>2.0873159999999996E-5</v>
      </c>
      <c r="DM876" s="68">
        <f t="shared" si="1208"/>
        <v>1168.7623200971161</v>
      </c>
      <c r="DN876" s="19">
        <f t="shared" si="1209"/>
        <v>17.798716541862717</v>
      </c>
      <c r="DO876" s="19">
        <f t="shared" si="1210"/>
        <v>260.6550357418447</v>
      </c>
      <c r="DP876" s="19">
        <f t="shared" si="1211"/>
        <v>16.461410937497273</v>
      </c>
      <c r="DQ876" s="19">
        <f t="shared" si="1212"/>
        <v>416.1671210506272</v>
      </c>
      <c r="DR876" s="19">
        <f t="shared" si="1213"/>
        <v>11.503189553837359</v>
      </c>
      <c r="DS876" s="19">
        <f t="shared" si="1214"/>
        <v>99.042071215320291</v>
      </c>
      <c r="DT876" s="19">
        <f t="shared" si="1215"/>
        <v>154.63798691619172</v>
      </c>
      <c r="DU876" s="19">
        <f t="shared" si="1216"/>
        <v>132.9504537068313</v>
      </c>
      <c r="DV876" s="19">
        <f t="shared" si="1217"/>
        <v>91.339850556353184</v>
      </c>
      <c r="DX876" s="19">
        <f t="shared" si="1218"/>
        <v>136.25251232149057</v>
      </c>
      <c r="DZ876" s="68">
        <f t="shared" si="1219"/>
        <v>2505.5706686389722</v>
      </c>
      <c r="EA876" s="21">
        <f t="shared" si="1220"/>
        <v>2.5055706686389723</v>
      </c>
      <c r="EB876" s="92">
        <f t="shared" si="1169"/>
        <v>996</v>
      </c>
    </row>
    <row r="877" spans="1:132" x14ac:dyDescent="0.3">
      <c r="A877" s="19">
        <f>'A. Thermody. result (all suite)'!C833</f>
        <v>994</v>
      </c>
      <c r="B877" s="19" t="s">
        <v>1450</v>
      </c>
      <c r="C877" s="24">
        <f>'A. Thermody. result (all suite)'!G833</f>
        <v>65.925021000000001</v>
      </c>
      <c r="D877" s="19">
        <f>'A. Thermody. result (all suite)'!D833</f>
        <v>5000</v>
      </c>
      <c r="E877" s="61">
        <f>'A. Thermody. result (all suite)'!I833</f>
        <v>50.610624999999999</v>
      </c>
      <c r="F877" s="21">
        <f>'A. Thermody. result (all suite)'!J833</f>
        <v>0.53241499999999997</v>
      </c>
      <c r="G877" s="21">
        <f>'A. Thermody. result (all suite)'!K833</f>
        <v>16.048551</v>
      </c>
      <c r="H877" s="21">
        <f>'A. Thermody. result (all suite)'!L833</f>
        <v>1.083888</v>
      </c>
      <c r="I877" s="21">
        <f>'A. Thermody. result (all suite)'!M833</f>
        <v>8.7345050000000004</v>
      </c>
      <c r="J877" s="21">
        <f>'A. Thermody. result (all suite)'!N833</f>
        <v>0.2427</v>
      </c>
      <c r="K877" s="21">
        <f>'A. Thermody. result (all suite)'!O833</f>
        <v>1.800948</v>
      </c>
      <c r="L877" s="21">
        <f>'A. Thermody. result (all suite)'!P833</f>
        <v>4.0100519999999999</v>
      </c>
      <c r="M877" s="21">
        <f>'A. Thermody. result (all suite)'!Q833</f>
        <v>5.5323869999999999</v>
      </c>
      <c r="N877" s="21">
        <f>'A. Thermody. result (all suite)'!R833</f>
        <v>5.8409300000000002</v>
      </c>
      <c r="O877" s="21">
        <f>'A. Thermody. result (all suite)'!S833</f>
        <v>0.77962200000000004</v>
      </c>
      <c r="P877" s="21">
        <f>'A. Thermody. result (all suite)'!T833</f>
        <v>4.7833769999999998</v>
      </c>
      <c r="Q877" s="21">
        <f t="shared" si="1138"/>
        <v>100.00000000000001</v>
      </c>
      <c r="S877" s="19">
        <f t="shared" si="1139"/>
        <v>1267</v>
      </c>
      <c r="T877" s="19">
        <f t="shared" si="1140"/>
        <v>0.5</v>
      </c>
      <c r="V877" s="61">
        <f t="shared" si="1141"/>
        <v>48.189728004193753</v>
      </c>
      <c r="W877" s="21">
        <f t="shared" si="1142"/>
        <v>0.50694758334544998</v>
      </c>
      <c r="X877" s="21">
        <f t="shared" si="1143"/>
        <v>15.280888302632729</v>
      </c>
      <c r="Y877" s="21">
        <f t="shared" si="1144"/>
        <v>1.0320415507022398</v>
      </c>
      <c r="Z877" s="21">
        <f t="shared" si="1145"/>
        <v>8.3167006967661514</v>
      </c>
      <c r="AA877" s="21">
        <f t="shared" si="1146"/>
        <v>0.23109074402099999</v>
      </c>
      <c r="AB877" s="21">
        <f t="shared" si="1147"/>
        <v>1.7148018675860399</v>
      </c>
      <c r="AC877" s="21">
        <f t="shared" si="1148"/>
        <v>3.81823609494396</v>
      </c>
      <c r="AD877" s="21">
        <f t="shared" si="1149"/>
        <v>5.2677520726910103</v>
      </c>
      <c r="AE877" s="21">
        <f t="shared" si="1150"/>
        <v>5.5615362977939009</v>
      </c>
      <c r="AF877" s="21">
        <f t="shared" si="1151"/>
        <v>0.74232974056505996</v>
      </c>
      <c r="AG877" s="21">
        <f t="shared" si="1152"/>
        <v>90.662052955241293</v>
      </c>
      <c r="AH877" s="21"/>
      <c r="AI877" s="61">
        <f t="shared" si="1153"/>
        <v>53.153140077232109</v>
      </c>
      <c r="AJ877" s="21">
        <f t="shared" si="1154"/>
        <v>0.55916181778469498</v>
      </c>
      <c r="AK877" s="21">
        <f t="shared" si="1155"/>
        <v>16.854778603101686</v>
      </c>
      <c r="AL877" s="21">
        <f t="shared" si="1156"/>
        <v>1.1383390482143014</v>
      </c>
      <c r="AM877" s="21">
        <f t="shared" si="1157"/>
        <v>9.1732984481081647</v>
      </c>
      <c r="AN877" s="21">
        <f t="shared" si="1158"/>
        <v>0.25489246767342294</v>
      </c>
      <c r="AO877" s="21">
        <f t="shared" si="1159"/>
        <v>1.8914218371302665</v>
      </c>
      <c r="AP877" s="21">
        <f t="shared" si="1160"/>
        <v>4.2115041194015044</v>
      </c>
      <c r="AQ877" s="21">
        <f t="shared" si="1161"/>
        <v>5.8103163352054601</v>
      </c>
      <c r="AR877" s="21">
        <f t="shared" si="1162"/>
        <v>6.13435954350114</v>
      </c>
      <c r="AS877" s="21">
        <f t="shared" si="1163"/>
        <v>0.8187877026472572</v>
      </c>
      <c r="AT877" s="21">
        <f t="shared" si="1164"/>
        <v>100.00000000000001</v>
      </c>
      <c r="AU877" s="21"/>
      <c r="AV877" s="21">
        <f>AR877*'[1]diagram lines'!$G$39</f>
        <v>5.0921696270022831</v>
      </c>
      <c r="AW877" s="21">
        <f>AK877*'[1]diagram lines'!$G$40</f>
        <v>8.9206676396408326</v>
      </c>
      <c r="AX877" s="21">
        <f>AQ877*'[1]diagram lines'!$G$38</f>
        <v>4.3103960163399009</v>
      </c>
      <c r="AY877" s="21">
        <f>AP877*'[1]diagram lines'!$G$41</f>
        <v>3.0097835609374735</v>
      </c>
      <c r="AZ877" s="21">
        <f t="shared" si="1165"/>
        <v>11.944675878706601</v>
      </c>
      <c r="BA877" s="21">
        <f t="shared" si="1166"/>
        <v>0.71869293175904791</v>
      </c>
      <c r="BB877" s="21">
        <f t="shared" si="1167"/>
        <v>0.94874824361980648</v>
      </c>
      <c r="BC877" s="86">
        <f t="shared" si="1168"/>
        <v>1.0540203965855579</v>
      </c>
      <c r="BX877" s="61">
        <f t="shared" si="1170"/>
        <v>0.8423872336884155</v>
      </c>
      <c r="BY877" s="21">
        <f t="shared" si="1171"/>
        <v>6.665185277916875E-3</v>
      </c>
      <c r="BZ877" s="21">
        <f t="shared" si="1172"/>
        <v>0.15740046096508437</v>
      </c>
      <c r="CA877" s="21">
        <f t="shared" si="1173"/>
        <v>6.7874506857035508E-3</v>
      </c>
      <c r="CB877" s="21">
        <f t="shared" si="1174"/>
        <v>0.1215658315935978</v>
      </c>
      <c r="CC877" s="21">
        <f t="shared" si="1175"/>
        <v>3.4212010149422046E-3</v>
      </c>
      <c r="CD877" s="21">
        <f t="shared" si="1176"/>
        <v>4.4688535980148887E-2</v>
      </c>
      <c r="CE877" s="21">
        <f t="shared" si="1177"/>
        <v>7.1505920114122684E-2</v>
      </c>
      <c r="CF877" s="21">
        <f t="shared" si="1178"/>
        <v>8.9246442974673337E-2</v>
      </c>
      <c r="CG877" s="21">
        <f t="shared" si="1179"/>
        <v>6.2005626326963909E-2</v>
      </c>
      <c r="CH877" s="21">
        <f t="shared" si="1180"/>
        <v>5.4924618159274087E-3</v>
      </c>
      <c r="CI877" s="21">
        <f t="shared" si="1181"/>
        <v>0.26544822419533853</v>
      </c>
      <c r="CJ877" s="21">
        <f t="shared" si="1182"/>
        <v>1.6766145746328349</v>
      </c>
      <c r="CL877" s="68">
        <f t="shared" si="1183"/>
        <v>0.50243344322167272</v>
      </c>
      <c r="CM877" s="19">
        <f t="shared" si="1184"/>
        <v>3.9753831195082487E-3</v>
      </c>
      <c r="CN877" s="19">
        <f t="shared" si="1185"/>
        <v>9.3879931229605224E-2</v>
      </c>
      <c r="CO877" s="19">
        <f t="shared" si="1186"/>
        <v>4.0483070995550353E-3</v>
      </c>
      <c r="CP877" s="19">
        <f t="shared" si="1187"/>
        <v>7.2506724820890767E-2</v>
      </c>
      <c r="CQ877" s="19">
        <f t="shared" si="1188"/>
        <v>2.0405411396900329E-3</v>
      </c>
      <c r="CR877" s="19">
        <f t="shared" si="1189"/>
        <v>2.6654030482787205E-2</v>
      </c>
      <c r="CS877" s="19">
        <f t="shared" si="1190"/>
        <v>4.2648991125334754E-2</v>
      </c>
      <c r="CT877" s="19">
        <f t="shared" si="1191"/>
        <v>5.323014861314658E-2</v>
      </c>
      <c r="CU877" s="19">
        <f t="shared" si="1192"/>
        <v>3.6982635881322119E-2</v>
      </c>
      <c r="CV877" s="19">
        <f t="shared" si="1193"/>
        <v>3.2759239356667368E-3</v>
      </c>
      <c r="CW877" s="19">
        <f t="shared" si="1194"/>
        <v>0.15832393933082059</v>
      </c>
      <c r="CX877" s="19">
        <f t="shared" si="1195"/>
        <v>1</v>
      </c>
      <c r="CZ877" s="68">
        <f t="shared" si="1196"/>
        <v>2.5805000000000001E-5</v>
      </c>
      <c r="DA877" s="19">
        <f t="shared" si="1197"/>
        <v>1.8355559999999995E-5</v>
      </c>
      <c r="DB877" s="19">
        <f t="shared" si="1198"/>
        <v>3.667E-5</v>
      </c>
      <c r="DC877" s="19">
        <f t="shared" si="1199"/>
        <v>3.9444459999999995E-5</v>
      </c>
      <c r="DD877" s="19">
        <f t="shared" si="1200"/>
        <v>1.2529479999999998E-5</v>
      </c>
      <c r="DE877" s="19">
        <f t="shared" si="1201"/>
        <v>1.2529479999999998E-5</v>
      </c>
      <c r="DF877" s="19">
        <f t="shared" si="1202"/>
        <v>1.1127379999999998E-5</v>
      </c>
      <c r="DG877" s="19">
        <f t="shared" si="1203"/>
        <v>1.5601559999999997E-5</v>
      </c>
      <c r="DH877" s="19">
        <f t="shared" si="1204"/>
        <v>2.4711920000000001E-5</v>
      </c>
      <c r="DI877" s="19">
        <f t="shared" si="1205"/>
        <v>3.8020519999999994E-5</v>
      </c>
      <c r="DJ877" s="19">
        <f t="shared" si="1206"/>
        <v>0</v>
      </c>
      <c r="DK877" s="19">
        <f t="shared" si="1207"/>
        <v>2.0854239999999997E-5</v>
      </c>
      <c r="DM877" s="68">
        <f t="shared" si="1208"/>
        <v>1169.7810993512146</v>
      </c>
      <c r="DN877" s="19">
        <f t="shared" si="1209"/>
        <v>17.300131599707065</v>
      </c>
      <c r="DO877" s="19">
        <f t="shared" si="1210"/>
        <v>261.0307550632819</v>
      </c>
      <c r="DP877" s="19">
        <f t="shared" si="1211"/>
        <v>16.389479301477156</v>
      </c>
      <c r="DQ877" s="19">
        <f t="shared" si="1212"/>
        <v>415.78805971045898</v>
      </c>
      <c r="DR877" s="19">
        <f t="shared" si="1213"/>
        <v>11.553231933776258</v>
      </c>
      <c r="DS877" s="19">
        <f t="shared" si="1214"/>
        <v>96.532825198413676</v>
      </c>
      <c r="DT877" s="19">
        <f t="shared" si="1215"/>
        <v>153.30232504369903</v>
      </c>
      <c r="DU877" s="19">
        <f t="shared" si="1216"/>
        <v>133.52814805684693</v>
      </c>
      <c r="DV877" s="19">
        <f t="shared" si="1217"/>
        <v>91.628528489892943</v>
      </c>
      <c r="DX877" s="19">
        <f t="shared" si="1218"/>
        <v>136.80658641798442</v>
      </c>
      <c r="DZ877" s="68">
        <f t="shared" si="1219"/>
        <v>2503.6411701667535</v>
      </c>
      <c r="EA877" s="21">
        <f t="shared" si="1220"/>
        <v>2.5036411701667536</v>
      </c>
      <c r="EB877" s="92">
        <f t="shared" si="1169"/>
        <v>994</v>
      </c>
    </row>
    <row r="878" spans="1:132" x14ac:dyDescent="0.3">
      <c r="A878" s="19">
        <f>'A. Thermody. result (all suite)'!C834</f>
        <v>992</v>
      </c>
      <c r="B878" s="19" t="s">
        <v>1450</v>
      </c>
      <c r="C878" s="24">
        <f>'A. Thermody. result (all suite)'!G834</f>
        <v>65.669092000000006</v>
      </c>
      <c r="D878" s="19">
        <f>'A. Thermody. result (all suite)'!D834</f>
        <v>5000</v>
      </c>
      <c r="E878" s="61">
        <f>'A. Thermody. result (all suite)'!I834</f>
        <v>50.657201000000001</v>
      </c>
      <c r="F878" s="21">
        <f>'A. Thermody. result (all suite)'!J834</f>
        <v>0.51705400000000001</v>
      </c>
      <c r="G878" s="21">
        <f>'A. Thermody. result (all suite)'!K834</f>
        <v>16.07282</v>
      </c>
      <c r="H878" s="21">
        <f>'A. Thermody. result (all suite)'!L834</f>
        <v>1.078633</v>
      </c>
      <c r="I878" s="21">
        <f>'A. Thermody. result (all suite)'!M834</f>
        <v>8.7217160000000007</v>
      </c>
      <c r="J878" s="21">
        <f>'A. Thermody. result (all suite)'!N834</f>
        <v>0.243646</v>
      </c>
      <c r="K878" s="21">
        <f>'A. Thermody. result (all suite)'!O834</f>
        <v>1.7542199999999999</v>
      </c>
      <c r="L878" s="21">
        <f>'A. Thermody. result (all suite)'!P834</f>
        <v>3.9741050000000002</v>
      </c>
      <c r="M878" s="21">
        <f>'A. Thermody. result (all suite)'!Q834</f>
        <v>5.5530540000000004</v>
      </c>
      <c r="N878" s="21">
        <f>'A. Thermody. result (all suite)'!R834</f>
        <v>5.8562390000000004</v>
      </c>
      <c r="O878" s="21">
        <f>'A. Thermody. result (all suite)'!S834</f>
        <v>0.77257200000000004</v>
      </c>
      <c r="P878" s="21">
        <f>'A. Thermody. result (all suite)'!T834</f>
        <v>4.7987409999999997</v>
      </c>
      <c r="Q878" s="21">
        <f t="shared" si="1138"/>
        <v>100.000001</v>
      </c>
      <c r="S878" s="19">
        <f t="shared" si="1139"/>
        <v>1265</v>
      </c>
      <c r="T878" s="19">
        <f t="shared" si="1140"/>
        <v>0.5</v>
      </c>
      <c r="V878" s="61">
        <f t="shared" si="1141"/>
        <v>48.226293150469665</v>
      </c>
      <c r="W878" s="21">
        <f t="shared" si="1142"/>
        <v>0.49224191795798078</v>
      </c>
      <c r="X878" s="21">
        <f t="shared" si="1143"/>
        <v>15.301527004516728</v>
      </c>
      <c r="Y878" s="21">
        <f t="shared" si="1144"/>
        <v>1.026872196507078</v>
      </c>
      <c r="Z878" s="21">
        <f t="shared" si="1145"/>
        <v>8.3031834425897646</v>
      </c>
      <c r="AA878" s="21">
        <f t="shared" si="1146"/>
        <v>0.23195405962005938</v>
      </c>
      <c r="AB878" s="21">
        <f t="shared" si="1147"/>
        <v>1.6700395264716044</v>
      </c>
      <c r="AC878" s="21">
        <f t="shared" si="1148"/>
        <v>3.78339799588902</v>
      </c>
      <c r="AD878" s="21">
        <f t="shared" si="1149"/>
        <v>5.286577323614627</v>
      </c>
      <c r="AE878" s="21">
        <f t="shared" si="1150"/>
        <v>5.5752132608592682</v>
      </c>
      <c r="AF878" s="21">
        <f t="shared" si="1151"/>
        <v>0.73549827105221732</v>
      </c>
      <c r="AG878" s="21">
        <f t="shared" si="1152"/>
        <v>90.632798149548009</v>
      </c>
      <c r="AH878" s="21"/>
      <c r="AI878" s="61">
        <f t="shared" si="1153"/>
        <v>53.210641329747105</v>
      </c>
      <c r="AJ878" s="21">
        <f t="shared" si="1154"/>
        <v>0.54311676126975628</v>
      </c>
      <c r="AK878" s="21">
        <f t="shared" si="1155"/>
        <v>16.882990834365007</v>
      </c>
      <c r="AL878" s="21">
        <f t="shared" si="1156"/>
        <v>1.1330028615167489</v>
      </c>
      <c r="AM878" s="21">
        <f t="shared" si="1157"/>
        <v>9.1613451334572673</v>
      </c>
      <c r="AN878" s="21">
        <f t="shared" si="1158"/>
        <v>0.25592728499601791</v>
      </c>
      <c r="AO878" s="21">
        <f t="shared" si="1159"/>
        <v>1.8426436792958412</v>
      </c>
      <c r="AP878" s="21">
        <f t="shared" si="1160"/>
        <v>4.1744247922769091</v>
      </c>
      <c r="AQ878" s="21">
        <f t="shared" si="1161"/>
        <v>5.8329627149892769</v>
      </c>
      <c r="AR878" s="21">
        <f t="shared" si="1162"/>
        <v>6.151430138634721</v>
      </c>
      <c r="AS878" s="21">
        <f t="shared" si="1163"/>
        <v>0.81151446945134986</v>
      </c>
      <c r="AT878" s="21">
        <f t="shared" si="1164"/>
        <v>100.00000000000001</v>
      </c>
      <c r="AU878" s="21"/>
      <c r="AV878" s="21">
        <f>AR878*'[1]diagram lines'!$G$39</f>
        <v>5.1063400331282436</v>
      </c>
      <c r="AW878" s="21">
        <f>AK878*'[1]diagram lines'!$G$40</f>
        <v>8.9355994251242947</v>
      </c>
      <c r="AX878" s="21">
        <f>AQ878*'[1]diagram lines'!$G$38</f>
        <v>4.3271962832398669</v>
      </c>
      <c r="AY878" s="21">
        <f>AP878*'[1]diagram lines'!$G$41</f>
        <v>2.9832845368201495</v>
      </c>
      <c r="AZ878" s="21">
        <f t="shared" si="1165"/>
        <v>11.984392853623998</v>
      </c>
      <c r="BA878" s="21">
        <f t="shared" si="1166"/>
        <v>0.71963665504845442</v>
      </c>
      <c r="BB878" s="21">
        <f t="shared" si="1167"/>
        <v>0.94721630631984244</v>
      </c>
      <c r="BC878" s="86">
        <f t="shared" si="1168"/>
        <v>1.055725068633198</v>
      </c>
      <c r="BX878" s="61">
        <f t="shared" si="1170"/>
        <v>0.84316246671105199</v>
      </c>
      <c r="BY878" s="21">
        <f t="shared" si="1171"/>
        <v>6.4728843264897354E-3</v>
      </c>
      <c r="BZ878" s="21">
        <f t="shared" si="1172"/>
        <v>0.15763848568065908</v>
      </c>
      <c r="CA878" s="21">
        <f t="shared" si="1173"/>
        <v>6.7545431774062243E-3</v>
      </c>
      <c r="CB878" s="21">
        <f t="shared" si="1174"/>
        <v>0.12138783576896314</v>
      </c>
      <c r="CC878" s="21">
        <f t="shared" si="1175"/>
        <v>3.4345362277981395E-3</v>
      </c>
      <c r="CD878" s="21">
        <f t="shared" si="1176"/>
        <v>4.3529032258064516E-2</v>
      </c>
      <c r="CE878" s="21">
        <f t="shared" si="1177"/>
        <v>7.0864925106990023E-2</v>
      </c>
      <c r="CF878" s="21">
        <f t="shared" si="1178"/>
        <v>8.9579835457331836E-2</v>
      </c>
      <c r="CG878" s="21">
        <f t="shared" si="1179"/>
        <v>6.2168142250530786E-2</v>
      </c>
      <c r="CH878" s="21">
        <f t="shared" si="1180"/>
        <v>5.4427943414304238E-3</v>
      </c>
      <c r="CI878" s="21">
        <f t="shared" si="1181"/>
        <v>0.26630083240843505</v>
      </c>
      <c r="CJ878" s="21">
        <f t="shared" si="1182"/>
        <v>1.6767363137151508</v>
      </c>
      <c r="CL878" s="68">
        <f t="shared" si="1183"/>
        <v>0.502859310563182</v>
      </c>
      <c r="CM878" s="19">
        <f t="shared" si="1184"/>
        <v>3.8604068353167245E-3</v>
      </c>
      <c r="CN878" s="19">
        <f t="shared" si="1185"/>
        <v>9.4015072251509194E-2</v>
      </c>
      <c r="CO878" s="19">
        <f t="shared" si="1186"/>
        <v>4.028387243811854E-3</v>
      </c>
      <c r="CP878" s="19">
        <f t="shared" si="1187"/>
        <v>7.2395304363632271E-2</v>
      </c>
      <c r="CQ878" s="19">
        <f t="shared" si="1188"/>
        <v>2.0483460635430653E-3</v>
      </c>
      <c r="CR878" s="19">
        <f t="shared" si="1189"/>
        <v>2.5960571082054684E-2</v>
      </c>
      <c r="CS878" s="19">
        <f t="shared" si="1190"/>
        <v>4.2263607299095438E-2</v>
      </c>
      <c r="CT878" s="19">
        <f t="shared" si="1191"/>
        <v>5.342511802517682E-2</v>
      </c>
      <c r="CU878" s="19">
        <f t="shared" si="1192"/>
        <v>3.7076874725033307E-2</v>
      </c>
      <c r="CV878" s="19">
        <f t="shared" si="1193"/>
        <v>3.2460645701474699E-3</v>
      </c>
      <c r="CW878" s="19">
        <f t="shared" si="1194"/>
        <v>0.15882093697749727</v>
      </c>
      <c r="CX878" s="19">
        <f t="shared" si="1195"/>
        <v>1</v>
      </c>
      <c r="CZ878" s="68">
        <f t="shared" si="1196"/>
        <v>2.5805000000000001E-5</v>
      </c>
      <c r="DA878" s="19">
        <f t="shared" si="1197"/>
        <v>1.8341079999999998E-5</v>
      </c>
      <c r="DB878" s="19">
        <f t="shared" si="1198"/>
        <v>3.667E-5</v>
      </c>
      <c r="DC878" s="19">
        <f t="shared" si="1199"/>
        <v>3.9426279999999991E-5</v>
      </c>
      <c r="DD878" s="19">
        <f t="shared" si="1200"/>
        <v>1.2523639999999998E-5</v>
      </c>
      <c r="DE878" s="19">
        <f t="shared" si="1201"/>
        <v>1.2523639999999998E-5</v>
      </c>
      <c r="DF878" s="19">
        <f t="shared" si="1202"/>
        <v>1.1120839999999998E-5</v>
      </c>
      <c r="DG878" s="19">
        <f t="shared" si="1203"/>
        <v>1.5594079999999999E-5</v>
      </c>
      <c r="DH878" s="19">
        <f t="shared" si="1204"/>
        <v>2.4696560000000001E-5</v>
      </c>
      <c r="DI878" s="19">
        <f t="shared" si="1205"/>
        <v>3.7996359999999991E-5</v>
      </c>
      <c r="DJ878" s="19">
        <f t="shared" si="1206"/>
        <v>0</v>
      </c>
      <c r="DK878" s="19">
        <f t="shared" si="1207"/>
        <v>2.0835319999999995E-5</v>
      </c>
      <c r="DM878" s="68">
        <f t="shared" si="1208"/>
        <v>1170.7726168818438</v>
      </c>
      <c r="DN878" s="19">
        <f t="shared" si="1209"/>
        <v>16.813039254236934</v>
      </c>
      <c r="DO878" s="19">
        <f t="shared" si="1210"/>
        <v>261.40651122890313</v>
      </c>
      <c r="DP878" s="19">
        <f t="shared" si="1211"/>
        <v>16.316354445925789</v>
      </c>
      <c r="DQ878" s="19">
        <f t="shared" si="1212"/>
        <v>415.34271334268465</v>
      </c>
      <c r="DR878" s="19">
        <f t="shared" si="1213"/>
        <v>11.602830307142737</v>
      </c>
      <c r="DS878" s="19">
        <f t="shared" si="1214"/>
        <v>94.076617828042117</v>
      </c>
      <c r="DT878" s="19">
        <f t="shared" si="1215"/>
        <v>151.98992805816519</v>
      </c>
      <c r="DU878" s="19">
        <f t="shared" si="1216"/>
        <v>134.10058187782877</v>
      </c>
      <c r="DV878" s="19">
        <f t="shared" si="1217"/>
        <v>91.920426038129406</v>
      </c>
      <c r="DX878" s="19">
        <f t="shared" si="1218"/>
        <v>137.36065893561997</v>
      </c>
      <c r="DZ878" s="68">
        <f t="shared" si="1219"/>
        <v>2501.7022781985224</v>
      </c>
      <c r="EA878" s="21">
        <f t="shared" si="1220"/>
        <v>2.5017022781985223</v>
      </c>
      <c r="EB878" s="92">
        <f t="shared" si="1169"/>
        <v>992</v>
      </c>
    </row>
    <row r="879" spans="1:132" x14ac:dyDescent="0.3">
      <c r="A879" s="19">
        <f>'A. Thermody. result (all suite)'!C835</f>
        <v>990</v>
      </c>
      <c r="B879" s="19" t="s">
        <v>1450</v>
      </c>
      <c r="C879" s="24">
        <f>'A. Thermody. result (all suite)'!G835</f>
        <v>65.417573000000004</v>
      </c>
      <c r="D879" s="19">
        <f>'A. Thermody. result (all suite)'!D835</f>
        <v>5000</v>
      </c>
      <c r="E879" s="61">
        <f>'A. Thermody. result (all suite)'!I835</f>
        <v>50.702877999999998</v>
      </c>
      <c r="F879" s="21">
        <f>'A. Thermody. result (all suite)'!J835</f>
        <v>0.50206499999999998</v>
      </c>
      <c r="G879" s="21">
        <f>'A. Thermody. result (all suite)'!K835</f>
        <v>16.097180999999999</v>
      </c>
      <c r="H879" s="21">
        <f>'A. Thermody. result (all suite)'!L835</f>
        <v>1.073302</v>
      </c>
      <c r="I879" s="21">
        <f>'A. Thermody. result (all suite)'!M835</f>
        <v>8.7075759999999995</v>
      </c>
      <c r="J879" s="21">
        <f>'A. Thermody. result (all suite)'!N835</f>
        <v>0.24458299999999999</v>
      </c>
      <c r="K879" s="21">
        <f>'A. Thermody. result (all suite)'!O835</f>
        <v>1.7085170000000001</v>
      </c>
      <c r="L879" s="21">
        <f>'A. Thermody. result (all suite)'!P835</f>
        <v>3.938796</v>
      </c>
      <c r="M879" s="21">
        <f>'A. Thermody. result (all suite)'!Q835</f>
        <v>5.5735130000000002</v>
      </c>
      <c r="N879" s="21">
        <f>'A. Thermody. result (all suite)'!R835</f>
        <v>5.8717649999999999</v>
      </c>
      <c r="O879" s="21">
        <f>'A. Thermody. result (all suite)'!S835</f>
        <v>0.76572099999999998</v>
      </c>
      <c r="P879" s="21">
        <f>'A. Thermody. result (all suite)'!T835</f>
        <v>4.8141020000000001</v>
      </c>
      <c r="Q879" s="21">
        <f t="shared" si="1138"/>
        <v>99.999999000000003</v>
      </c>
      <c r="S879" s="19">
        <f t="shared" si="1139"/>
        <v>1263</v>
      </c>
      <c r="T879" s="19">
        <f t="shared" si="1140"/>
        <v>0.5</v>
      </c>
      <c r="V879" s="61">
        <f t="shared" si="1141"/>
        <v>48.261989711735559</v>
      </c>
      <c r="W879" s="21">
        <f t="shared" si="1142"/>
        <v>0.47789507855200075</v>
      </c>
      <c r="X879" s="21">
        <f t="shared" si="1143"/>
        <v>15.322246279786031</v>
      </c>
      <c r="Y879" s="21">
        <f t="shared" si="1144"/>
        <v>1.0216321464352616</v>
      </c>
      <c r="Z879" s="21">
        <f t="shared" si="1145"/>
        <v>8.2883844054405635</v>
      </c>
      <c r="AA879" s="21">
        <f t="shared" si="1146"/>
        <v>0.23280852478759523</v>
      </c>
      <c r="AB879" s="21">
        <f t="shared" si="1147"/>
        <v>1.6262672481101625</v>
      </c>
      <c r="AC879" s="21">
        <f t="shared" si="1148"/>
        <v>3.7491783410919033</v>
      </c>
      <c r="AD879" s="21">
        <f t="shared" si="1149"/>
        <v>5.3051983965135943</v>
      </c>
      <c r="AE879" s="21">
        <f t="shared" si="1150"/>
        <v>5.5890922408729722</v>
      </c>
      <c r="AF879" s="21">
        <f t="shared" si="1151"/>
        <v>0.72885840965595405</v>
      </c>
      <c r="AG879" s="21">
        <f t="shared" si="1152"/>
        <v>90.603550782981614</v>
      </c>
      <c r="AH879" s="21"/>
      <c r="AI879" s="61">
        <f t="shared" si="1153"/>
        <v>53.267216676016609</v>
      </c>
      <c r="AJ879" s="21">
        <f t="shared" si="1154"/>
        <v>0.52745733960987928</v>
      </c>
      <c r="AK879" s="21">
        <f t="shared" si="1155"/>
        <v>16.911308825508044</v>
      </c>
      <c r="AL879" s="21">
        <f t="shared" si="1156"/>
        <v>1.1275851085376649</v>
      </c>
      <c r="AM879" s="21">
        <f t="shared" si="1157"/>
        <v>9.1479686323699791</v>
      </c>
      <c r="AN879" s="21">
        <f t="shared" si="1158"/>
        <v>0.25695298117535198</v>
      </c>
      <c r="AO879" s="21">
        <f t="shared" si="1159"/>
        <v>1.7949266160721264</v>
      </c>
      <c r="AP879" s="21">
        <f t="shared" si="1160"/>
        <v>4.1380037633095998</v>
      </c>
      <c r="AQ879" s="21">
        <f t="shared" si="1161"/>
        <v>5.855397885256048</v>
      </c>
      <c r="AR879" s="21">
        <f t="shared" si="1162"/>
        <v>6.1687342191039054</v>
      </c>
      <c r="AS879" s="21">
        <f t="shared" si="1163"/>
        <v>0.80444795304077432</v>
      </c>
      <c r="AT879" s="21">
        <f t="shared" si="1164"/>
        <v>99.999999999999986</v>
      </c>
      <c r="AU879" s="21"/>
      <c r="AV879" s="21">
        <f>AR879*'[1]diagram lines'!$G$39</f>
        <v>5.1207042568688843</v>
      </c>
      <c r="AW879" s="21">
        <f>AK879*'[1]diagram lines'!$G$40</f>
        <v>8.9505871857563353</v>
      </c>
      <c r="AX879" s="21">
        <f>AQ879*'[1]diagram lines'!$G$38</f>
        <v>4.3438398638927573</v>
      </c>
      <c r="AY879" s="21">
        <f>AP879*'[1]diagram lines'!$G$41</f>
        <v>2.9572559705050314</v>
      </c>
      <c r="AZ879" s="21">
        <f t="shared" si="1165"/>
        <v>12.024132104359953</v>
      </c>
      <c r="BA879" s="21">
        <f t="shared" si="1166"/>
        <v>0.72055476017917697</v>
      </c>
      <c r="BB879" s="21">
        <f t="shared" si="1167"/>
        <v>0.94569659896477443</v>
      </c>
      <c r="BC879" s="86">
        <f t="shared" si="1168"/>
        <v>1.0574215885884224</v>
      </c>
      <c r="BX879" s="61">
        <f t="shared" si="1170"/>
        <v>0.84392273635153126</v>
      </c>
      <c r="BY879" s="21">
        <f t="shared" si="1171"/>
        <v>6.2852403605408117E-3</v>
      </c>
      <c r="BZ879" s="21">
        <f t="shared" si="1172"/>
        <v>0.157877412710867</v>
      </c>
      <c r="CA879" s="21">
        <f t="shared" si="1173"/>
        <v>6.7211597470098316E-3</v>
      </c>
      <c r="CB879" s="21">
        <f t="shared" si="1174"/>
        <v>0.12119103688239388</v>
      </c>
      <c r="CC879" s="21">
        <f t="shared" si="1175"/>
        <v>3.447744572878489E-3</v>
      </c>
      <c r="CD879" s="21">
        <f t="shared" si="1176"/>
        <v>4.2394962779156331E-2</v>
      </c>
      <c r="CE879" s="21">
        <f t="shared" si="1177"/>
        <v>7.0235306704707567E-2</v>
      </c>
      <c r="CF879" s="21">
        <f t="shared" si="1178"/>
        <v>8.9909872560090337E-2</v>
      </c>
      <c r="CG879" s="21">
        <f t="shared" si="1179"/>
        <v>6.2332961783439486E-2</v>
      </c>
      <c r="CH879" s="21">
        <f t="shared" si="1180"/>
        <v>5.3945288282703039E-3</v>
      </c>
      <c r="CI879" s="21">
        <f t="shared" si="1181"/>
        <v>0.26715327413984463</v>
      </c>
      <c r="CJ879" s="21">
        <f t="shared" si="1182"/>
        <v>1.6768662374207299</v>
      </c>
      <c r="CL879" s="68">
        <f t="shared" si="1183"/>
        <v>0.50327373616252791</v>
      </c>
      <c r="CM879" s="19">
        <f t="shared" si="1184"/>
        <v>3.7482061599668484E-3</v>
      </c>
      <c r="CN879" s="19">
        <f t="shared" si="1185"/>
        <v>9.4150272208775559E-2</v>
      </c>
      <c r="CO879" s="19">
        <f t="shared" si="1186"/>
        <v>4.0081668990771596E-3</v>
      </c>
      <c r="CP879" s="19">
        <f t="shared" si="1187"/>
        <v>7.2272334058561372E-2</v>
      </c>
      <c r="CQ879" s="19">
        <f t="shared" si="1188"/>
        <v>2.0560641605985421E-3</v>
      </c>
      <c r="CR879" s="19">
        <f t="shared" si="1189"/>
        <v>2.5282256767460532E-2</v>
      </c>
      <c r="CS879" s="19">
        <f t="shared" si="1190"/>
        <v>4.1884859470210298E-2</v>
      </c>
      <c r="CT879" s="19">
        <f t="shared" si="1191"/>
        <v>5.3617796431029055E-2</v>
      </c>
      <c r="CU879" s="19">
        <f t="shared" si="1192"/>
        <v>3.7172292215339055E-2</v>
      </c>
      <c r="CV879" s="19">
        <f t="shared" si="1193"/>
        <v>3.2170299024971085E-3</v>
      </c>
      <c r="CW879" s="19">
        <f t="shared" si="1194"/>
        <v>0.1593169855639566</v>
      </c>
      <c r="CX879" s="19">
        <f t="shared" si="1195"/>
        <v>0.99999999999999989</v>
      </c>
      <c r="CZ879" s="68">
        <f t="shared" si="1196"/>
        <v>2.5805000000000001E-5</v>
      </c>
      <c r="DA879" s="19">
        <f t="shared" si="1197"/>
        <v>1.8326599999999995E-5</v>
      </c>
      <c r="DB879" s="19">
        <f t="shared" si="1198"/>
        <v>3.667E-5</v>
      </c>
      <c r="DC879" s="19">
        <f t="shared" si="1199"/>
        <v>3.9408099999999993E-5</v>
      </c>
      <c r="DD879" s="19">
        <f t="shared" si="1200"/>
        <v>1.2517799999999999E-5</v>
      </c>
      <c r="DE879" s="19">
        <f t="shared" si="1201"/>
        <v>1.2517799999999999E-5</v>
      </c>
      <c r="DF879" s="19">
        <f t="shared" si="1202"/>
        <v>1.1114299999999998E-5</v>
      </c>
      <c r="DG879" s="19">
        <f t="shared" si="1203"/>
        <v>1.5586599999999997E-5</v>
      </c>
      <c r="DH879" s="19">
        <f t="shared" si="1204"/>
        <v>2.46812E-5</v>
      </c>
      <c r="DI879" s="19">
        <f t="shared" si="1205"/>
        <v>3.7972199999999995E-5</v>
      </c>
      <c r="DJ879" s="19">
        <f t="shared" si="1206"/>
        <v>0</v>
      </c>
      <c r="DK879" s="19">
        <f t="shared" si="1207"/>
        <v>2.0816399999999996E-5</v>
      </c>
      <c r="DM879" s="68">
        <f t="shared" si="1208"/>
        <v>1171.7374953940971</v>
      </c>
      <c r="DN879" s="19">
        <f t="shared" si="1209"/>
        <v>16.337275220616586</v>
      </c>
      <c r="DO879" s="19">
        <f t="shared" si="1210"/>
        <v>261.78243126279671</v>
      </c>
      <c r="DP879" s="19">
        <f t="shared" si="1211"/>
        <v>16.241944476227776</v>
      </c>
      <c r="DQ879" s="19">
        <f t="shared" si="1212"/>
        <v>414.83065731259768</v>
      </c>
      <c r="DR879" s="19">
        <f t="shared" si="1213"/>
        <v>11.651982900578421</v>
      </c>
      <c r="DS879" s="19">
        <f t="shared" si="1214"/>
        <v>91.672435306646349</v>
      </c>
      <c r="DT879" s="19">
        <f t="shared" si="1215"/>
        <v>150.70014750422757</v>
      </c>
      <c r="DU879" s="19">
        <f t="shared" si="1216"/>
        <v>134.66797403527752</v>
      </c>
      <c r="DV879" s="19">
        <f t="shared" si="1217"/>
        <v>92.215618970850755</v>
      </c>
      <c r="DX879" s="19">
        <f t="shared" si="1218"/>
        <v>137.91491707800094</v>
      </c>
      <c r="DZ879" s="68">
        <f t="shared" si="1219"/>
        <v>2499.7528794619175</v>
      </c>
      <c r="EA879" s="21">
        <f t="shared" si="1220"/>
        <v>2.4997528794619175</v>
      </c>
      <c r="EB879" s="92">
        <f t="shared" si="1169"/>
        <v>990</v>
      </c>
    </row>
    <row r="880" spans="1:132" x14ac:dyDescent="0.3">
      <c r="A880" s="19">
        <f>'A. Thermody. result (all suite)'!C836</f>
        <v>988</v>
      </c>
      <c r="B880" s="19" t="s">
        <v>1450</v>
      </c>
      <c r="C880" s="24">
        <f>'A. Thermody. result (all suite)'!G836</f>
        <v>65.170258000000004</v>
      </c>
      <c r="D880" s="19">
        <f>'A. Thermody. result (all suite)'!D836</f>
        <v>5000</v>
      </c>
      <c r="E880" s="61">
        <f>'A. Thermody. result (all suite)'!I836</f>
        <v>50.747687999999997</v>
      </c>
      <c r="F880" s="21">
        <f>'A. Thermody. result (all suite)'!J836</f>
        <v>0.48744100000000001</v>
      </c>
      <c r="G880" s="21">
        <f>'A. Thermody. result (all suite)'!K836</f>
        <v>16.121641</v>
      </c>
      <c r="H880" s="21">
        <f>'A. Thermody. result (all suite)'!L836</f>
        <v>1.0678939999999999</v>
      </c>
      <c r="I880" s="21">
        <f>'A. Thermody. result (all suite)'!M836</f>
        <v>8.6920809999999999</v>
      </c>
      <c r="J880" s="21">
        <f>'A. Thermody. result (all suite)'!N836</f>
        <v>0.24551100000000001</v>
      </c>
      <c r="K880" s="21">
        <f>'A. Thermody. result (all suite)'!O836</f>
        <v>1.6638170000000001</v>
      </c>
      <c r="L880" s="21">
        <f>'A. Thermody. result (all suite)'!P836</f>
        <v>3.9041060000000001</v>
      </c>
      <c r="M880" s="21">
        <f>'A. Thermody. result (all suite)'!Q836</f>
        <v>5.5937749999999999</v>
      </c>
      <c r="N880" s="21">
        <f>'A. Thermody. result (all suite)'!R836</f>
        <v>5.8875120000000001</v>
      </c>
      <c r="O880" s="21">
        <f>'A. Thermody. result (all suite)'!S836</f>
        <v>0.75906600000000002</v>
      </c>
      <c r="P880" s="21">
        <f>'A. Thermody. result (all suite)'!T836</f>
        <v>4.8294680000000003</v>
      </c>
      <c r="Q880" s="21">
        <f t="shared" si="1138"/>
        <v>99.999999999999986</v>
      </c>
      <c r="S880" s="19">
        <f t="shared" si="1139"/>
        <v>1261</v>
      </c>
      <c r="T880" s="19">
        <f t="shared" si="1140"/>
        <v>0.5</v>
      </c>
      <c r="V880" s="61">
        <f t="shared" si="1141"/>
        <v>48.296844647300155</v>
      </c>
      <c r="W880" s="21">
        <f t="shared" si="1142"/>
        <v>0.46390019288611994</v>
      </c>
      <c r="X880" s="21">
        <f t="shared" si="1143"/>
        <v>15.34305150683012</v>
      </c>
      <c r="Y880" s="21">
        <f t="shared" si="1144"/>
        <v>1.0163204009960798</v>
      </c>
      <c r="Z880" s="21">
        <f t="shared" si="1145"/>
        <v>8.2722997295709195</v>
      </c>
      <c r="AA880" s="21">
        <f t="shared" si="1146"/>
        <v>0.23365412481852002</v>
      </c>
      <c r="AB880" s="21">
        <f t="shared" si="1147"/>
        <v>1.5834634904064402</v>
      </c>
      <c r="AC880" s="21">
        <f t="shared" si="1148"/>
        <v>3.7155584500439196</v>
      </c>
      <c r="AD880" s="21">
        <f t="shared" si="1149"/>
        <v>5.323625426382999</v>
      </c>
      <c r="AE880" s="21">
        <f t="shared" si="1150"/>
        <v>5.6031764919638389</v>
      </c>
      <c r="AF880" s="21">
        <f t="shared" si="1151"/>
        <v>0.72240715043112003</v>
      </c>
      <c r="AG880" s="21">
        <f t="shared" si="1152"/>
        <v>90.574301611630233</v>
      </c>
      <c r="AH880" s="21"/>
      <c r="AI880" s="61">
        <f t="shared" si="1153"/>
        <v>53.322900412072933</v>
      </c>
      <c r="AJ880" s="21">
        <f t="shared" si="1154"/>
        <v>0.51217639510515711</v>
      </c>
      <c r="AK880" s="21">
        <f t="shared" si="1155"/>
        <v>16.93974033895282</v>
      </c>
      <c r="AL880" s="21">
        <f t="shared" si="1156"/>
        <v>1.1220847226114066</v>
      </c>
      <c r="AM880" s="21">
        <f t="shared" si="1157"/>
        <v>9.1331642445794046</v>
      </c>
      <c r="AN880" s="21">
        <f t="shared" si="1158"/>
        <v>0.2579695572154625</v>
      </c>
      <c r="AO880" s="21">
        <f t="shared" si="1159"/>
        <v>1.7482480816646062</v>
      </c>
      <c r="AP880" s="21">
        <f t="shared" si="1160"/>
        <v>4.102221473344291</v>
      </c>
      <c r="AQ880" s="21">
        <f t="shared" si="1161"/>
        <v>5.8776334254388738</v>
      </c>
      <c r="AR880" s="21">
        <f t="shared" si="1162"/>
        <v>6.1862762309661132</v>
      </c>
      <c r="AS880" s="21">
        <f t="shared" si="1163"/>
        <v>0.79758511804893573</v>
      </c>
      <c r="AT880" s="21">
        <f t="shared" si="1164"/>
        <v>100</v>
      </c>
      <c r="AU880" s="21"/>
      <c r="AV880" s="21">
        <f>AR880*'[1]diagram lines'!$G$39</f>
        <v>5.1352659889238446</v>
      </c>
      <c r="AW880" s="21">
        <f>AK880*'[1]diagram lines'!$G$40</f>
        <v>8.9656350299259504</v>
      </c>
      <c r="AX880" s="21">
        <f>AQ880*'[1]diagram lines'!$G$38</f>
        <v>4.3603353485266121</v>
      </c>
      <c r="AY880" s="21">
        <f>AP880*'[1]diagram lines'!$G$41</f>
        <v>2.9316838838925201</v>
      </c>
      <c r="AZ880" s="21">
        <f t="shared" si="1165"/>
        <v>12.063909656404988</v>
      </c>
      <c r="BA880" s="21">
        <f t="shared" si="1166"/>
        <v>0.72144759456619789</v>
      </c>
      <c r="BB880" s="21">
        <f t="shared" si="1167"/>
        <v>0.94418823108818506</v>
      </c>
      <c r="BC880" s="86">
        <f t="shared" si="1168"/>
        <v>1.0591108500129167</v>
      </c>
      <c r="BX880" s="61">
        <f t="shared" si="1170"/>
        <v>0.84466857523302263</v>
      </c>
      <c r="BY880" s="21">
        <f t="shared" si="1171"/>
        <v>6.102165748622935E-3</v>
      </c>
      <c r="BZ880" s="21">
        <f t="shared" si="1172"/>
        <v>0.15811731071008239</v>
      </c>
      <c r="CA880" s="21">
        <f t="shared" si="1173"/>
        <v>6.6872941323814885E-3</v>
      </c>
      <c r="CB880" s="21">
        <f t="shared" si="1174"/>
        <v>0.12097537926235213</v>
      </c>
      <c r="CC880" s="21">
        <f t="shared" si="1175"/>
        <v>3.4608260501832536E-3</v>
      </c>
      <c r="CD880" s="21">
        <f t="shared" si="1176"/>
        <v>4.128578163771713E-2</v>
      </c>
      <c r="CE880" s="21">
        <f t="shared" si="1177"/>
        <v>6.9616726105563478E-2</v>
      </c>
      <c r="CF880" s="21">
        <f t="shared" si="1178"/>
        <v>9.0236731730924336E-2</v>
      </c>
      <c r="CG880" s="21">
        <f t="shared" si="1179"/>
        <v>6.2500127388535026E-2</v>
      </c>
      <c r="CH880" s="21">
        <f t="shared" si="1180"/>
        <v>5.3476441413515194E-3</v>
      </c>
      <c r="CI880" s="21">
        <f t="shared" si="1181"/>
        <v>0.26800599334073255</v>
      </c>
      <c r="CJ880" s="21">
        <f t="shared" si="1182"/>
        <v>1.6770045554814692</v>
      </c>
      <c r="CL880" s="68">
        <f t="shared" si="1183"/>
        <v>0.50367697122356214</v>
      </c>
      <c r="CM880" s="19">
        <f t="shared" si="1184"/>
        <v>3.6387293813110715E-3</v>
      </c>
      <c r="CN880" s="19">
        <f t="shared" si="1185"/>
        <v>9.4285558255199131E-2</v>
      </c>
      <c r="CO880" s="19">
        <f t="shared" si="1186"/>
        <v>3.9876421984206007E-3</v>
      </c>
      <c r="CP880" s="19">
        <f t="shared" si="1187"/>
        <v>7.2137776171764798E-2</v>
      </c>
      <c r="CQ880" s="19">
        <f t="shared" si="1188"/>
        <v>2.0636950799395102E-3</v>
      </c>
      <c r="CR880" s="19">
        <f t="shared" si="1189"/>
        <v>2.4618765347279543E-2</v>
      </c>
      <c r="CS880" s="19">
        <f t="shared" si="1190"/>
        <v>4.1512544422144679E-2</v>
      </c>
      <c r="CT880" s="19">
        <f t="shared" si="1191"/>
        <v>5.3808280625103788E-2</v>
      </c>
      <c r="CU880" s="19">
        <f t="shared" si="1192"/>
        <v>3.7268907340917271E-2</v>
      </c>
      <c r="CV880" s="19">
        <f t="shared" si="1193"/>
        <v>3.188807164460091E-3</v>
      </c>
      <c r="CW880" s="19">
        <f t="shared" si="1194"/>
        <v>0.15981232278989715</v>
      </c>
      <c r="CX880" s="19">
        <f t="shared" si="1195"/>
        <v>0.99999999999999978</v>
      </c>
      <c r="CZ880" s="68">
        <f t="shared" si="1196"/>
        <v>2.5805000000000001E-5</v>
      </c>
      <c r="DA880" s="19">
        <f t="shared" si="1197"/>
        <v>1.8312119999999998E-5</v>
      </c>
      <c r="DB880" s="19">
        <f t="shared" si="1198"/>
        <v>3.667E-5</v>
      </c>
      <c r="DC880" s="19">
        <f t="shared" si="1199"/>
        <v>3.9389919999999995E-5</v>
      </c>
      <c r="DD880" s="19">
        <f t="shared" si="1200"/>
        <v>1.2511959999999999E-5</v>
      </c>
      <c r="DE880" s="19">
        <f t="shared" si="1201"/>
        <v>1.2511959999999999E-5</v>
      </c>
      <c r="DF880" s="19">
        <f t="shared" si="1202"/>
        <v>1.1107759999999998E-5</v>
      </c>
      <c r="DG880" s="19">
        <f t="shared" si="1203"/>
        <v>1.5579119999999999E-5</v>
      </c>
      <c r="DH880" s="19">
        <f t="shared" si="1204"/>
        <v>2.466584E-5</v>
      </c>
      <c r="DI880" s="19">
        <f t="shared" si="1205"/>
        <v>3.7948039999999993E-5</v>
      </c>
      <c r="DJ880" s="19">
        <f t="shared" si="1206"/>
        <v>0</v>
      </c>
      <c r="DK880" s="19">
        <f t="shared" si="1207"/>
        <v>2.0797479999999994E-5</v>
      </c>
      <c r="DM880" s="68">
        <f t="shared" si="1208"/>
        <v>1172.6763197485609</v>
      </c>
      <c r="DN880" s="19">
        <f t="shared" si="1209"/>
        <v>15.872640796321146</v>
      </c>
      <c r="DO880" s="19">
        <f t="shared" si="1210"/>
        <v>262.15859066539684</v>
      </c>
      <c r="DP880" s="19">
        <f t="shared" si="1211"/>
        <v>16.166231936134569</v>
      </c>
      <c r="DQ880" s="19">
        <f t="shared" si="1212"/>
        <v>414.25158152210366</v>
      </c>
      <c r="DR880" s="19">
        <f t="shared" si="1213"/>
        <v>11.700687100255186</v>
      </c>
      <c r="DS880" s="19">
        <f t="shared" si="1214"/>
        <v>89.319200585479493</v>
      </c>
      <c r="DT880" s="19">
        <f t="shared" si="1215"/>
        <v>149.43228444186025</v>
      </c>
      <c r="DU880" s="19">
        <f t="shared" si="1216"/>
        <v>135.23055837345024</v>
      </c>
      <c r="DV880" s="19">
        <f t="shared" si="1217"/>
        <v>92.514160718561683</v>
      </c>
      <c r="DX880" s="19">
        <f t="shared" si="1218"/>
        <v>138.46956730690198</v>
      </c>
      <c r="DZ880" s="68">
        <f t="shared" si="1219"/>
        <v>2497.7918231950252</v>
      </c>
      <c r="EA880" s="21">
        <f t="shared" si="1220"/>
        <v>2.4977918231950254</v>
      </c>
      <c r="EB880" s="92">
        <f t="shared" si="1169"/>
        <v>988</v>
      </c>
    </row>
    <row r="881" spans="1:132" x14ac:dyDescent="0.3">
      <c r="A881" s="19">
        <f>'A. Thermody. result (all suite)'!C837</f>
        <v>986</v>
      </c>
      <c r="B881" s="19" t="s">
        <v>1450</v>
      </c>
      <c r="C881" s="24">
        <f>'A. Thermody. result (all suite)'!G837</f>
        <v>64.926946999999998</v>
      </c>
      <c r="D881" s="19">
        <f>'A. Thermody. result (all suite)'!D837</f>
        <v>5000</v>
      </c>
      <c r="E881" s="61">
        <f>'A. Thermody. result (all suite)'!I837</f>
        <v>50.791659000000003</v>
      </c>
      <c r="F881" s="21">
        <f>'A. Thermody. result (all suite)'!J837</f>
        <v>0.47317500000000001</v>
      </c>
      <c r="G881" s="21">
        <f>'A. Thermody. result (all suite)'!K837</f>
        <v>16.146208000000001</v>
      </c>
      <c r="H881" s="21">
        <f>'A. Thermody. result (all suite)'!L837</f>
        <v>1.0624039999999999</v>
      </c>
      <c r="I881" s="21">
        <f>'A. Thermody. result (all suite)'!M837</f>
        <v>8.6752260000000003</v>
      </c>
      <c r="J881" s="21">
        <f>'A. Thermody. result (all suite)'!N837</f>
        <v>0.24643100000000001</v>
      </c>
      <c r="K881" s="21">
        <f>'A. Thermody. result (all suite)'!O837</f>
        <v>1.6201000000000001</v>
      </c>
      <c r="L881" s="21">
        <f>'A. Thermody. result (all suite)'!P837</f>
        <v>3.8700160000000001</v>
      </c>
      <c r="M881" s="21">
        <f>'A. Thermody. result (all suite)'!Q837</f>
        <v>5.6138510000000004</v>
      </c>
      <c r="N881" s="21">
        <f>'A. Thermody. result (all suite)'!R837</f>
        <v>5.903486</v>
      </c>
      <c r="O881" s="21">
        <f>'A. Thermody. result (all suite)'!S837</f>
        <v>0.75260199999999999</v>
      </c>
      <c r="P881" s="21">
        <f>'A. Thermody. result (all suite)'!T837</f>
        <v>4.844843</v>
      </c>
      <c r="Q881" s="21">
        <f t="shared" ref="Q881:Q951" si="1221">SUM(E881:P881)</f>
        <v>100.000001</v>
      </c>
      <c r="S881" s="19">
        <f t="shared" ref="S881:S951" si="1222">A881+273</f>
        <v>1259</v>
      </c>
      <c r="T881" s="19">
        <f t="shared" ref="T881:T951" si="1223">D881/10000</f>
        <v>0.5</v>
      </c>
      <c r="V881" s="61">
        <f t="shared" ref="V881:V951" si="1224">(E881*(Q881-P881))/Q881</f>
        <v>48.330882888962392</v>
      </c>
      <c r="W881" s="21">
        <f t="shared" ref="W881:W951" si="1225">(F881*(Q881-P881))/Q881</f>
        <v>0.45025041436399588</v>
      </c>
      <c r="X881" s="21">
        <f t="shared" ref="X881:X951" si="1226">(G881*(Q881-P881))/Q881</f>
        <v>15.363949579769146</v>
      </c>
      <c r="Y881" s="21">
        <f t="shared" ref="Y881:Y951" si="1227">(H881*(Q881-P881))/Q881</f>
        <v>1.010932194688998</v>
      </c>
      <c r="Z881" s="21">
        <f t="shared" ref="Z881:Z951" si="1228">(I881*(Q881-P881))/Q881</f>
        <v>8.2549249246078311</v>
      </c>
      <c r="AA881" s="21">
        <f t="shared" ref="AA881:AA951" si="1229">(J881*(Q881-P881))/Q881</f>
        <v>0.23449180506606196</v>
      </c>
      <c r="AB881" s="21">
        <f t="shared" ref="AB881:AB951" si="1230">(K881*(Q881-P881))/Q881</f>
        <v>1.5416086993419131</v>
      </c>
      <c r="AC881" s="21">
        <f t="shared" ref="AC881:AC951" si="1231">(L881*(Q881-P881))/Q881</f>
        <v>3.682519802600082</v>
      </c>
      <c r="AD881" s="21">
        <f t="shared" ref="AD881:AD951" si="1232">(M881*(Q881-P881))/Q881</f>
        <v>5.3418687355158934</v>
      </c>
      <c r="AE881" s="21">
        <f t="shared" ref="AE881:AE951" si="1233">(N881*(Q881-P881))/Q881</f>
        <v>5.6174713746331664</v>
      </c>
      <c r="AF881" s="21">
        <f t="shared" ref="AF881:AF951" si="1234">(O881*(Q881-P881))/Q881</f>
        <v>0.71613961504976387</v>
      </c>
      <c r="AG881" s="21">
        <f t="shared" ref="AG881:AG951" si="1235">SUM(V881:AF881)</f>
        <v>90.545040034599239</v>
      </c>
      <c r="AH881" s="21"/>
      <c r="AI881" s="61">
        <f t="shared" ref="AI881:AI951" si="1236">V881*100/AG881</f>
        <v>53.377725461818905</v>
      </c>
      <c r="AJ881" s="21">
        <f t="shared" ref="AJ881:AJ951" si="1237">W881*100/AG881</f>
        <v>0.4972667903089395</v>
      </c>
      <c r="AK881" s="21">
        <f t="shared" ref="AK881:AK951" si="1238">X881*100/AG881</f>
        <v>16.968295087061914</v>
      </c>
      <c r="AL881" s="21">
        <f t="shared" ref="AL881:AL951" si="1239">Y881*100/AG881</f>
        <v>1.1164964909206498</v>
      </c>
      <c r="AM881" s="21">
        <f t="shared" ref="AM881:AM951" si="1240">Z881*100/AG881</f>
        <v>9.1169266935587459</v>
      </c>
      <c r="AN881" s="21">
        <f t="shared" ref="AN881:AN951" si="1241">AA881*100/AG881</f>
        <v>0.25897807872905854</v>
      </c>
      <c r="AO881" s="21">
        <f t="shared" ref="AO881:AO951" si="1242">AB881*100/AG881</f>
        <v>1.7025876831605913</v>
      </c>
      <c r="AP881" s="21">
        <f t="shared" ref="AP881:AP951" si="1243">AC881*100/AG881</f>
        <v>4.06705856134462</v>
      </c>
      <c r="AQ881" s="21">
        <f t="shared" ref="AQ881:AQ951" si="1244">AD881*100/AG881</f>
        <v>5.8996812343057643</v>
      </c>
      <c r="AR881" s="21">
        <f t="shared" ref="AR881:AR951" si="1245">AE881*100/AG881</f>
        <v>6.2040630524726792</v>
      </c>
      <c r="AS881" s="21">
        <f t="shared" ref="AS881:AS951" si="1246">AF881*100/AG881</f>
        <v>0.7909208663181454</v>
      </c>
      <c r="AT881" s="21">
        <f t="shared" ref="AT881:AT951" si="1247">SUM(AI881:AS881)</f>
        <v>100.00000000000001</v>
      </c>
      <c r="AU881" s="21"/>
      <c r="AV881" s="21">
        <f>AR881*'[1]diagram lines'!$G$39</f>
        <v>5.1500309389719066</v>
      </c>
      <c r="AW881" s="21">
        <f>AK881*'[1]diagram lines'!$G$40</f>
        <v>8.9807480980601131</v>
      </c>
      <c r="AX881" s="21">
        <f>AQ881*'[1]diagram lines'!$G$38</f>
        <v>4.3766915642687811</v>
      </c>
      <c r="AY881" s="21">
        <f>AP881*'[1]diagram lines'!$G$41</f>
        <v>2.9065544404702157</v>
      </c>
      <c r="AZ881" s="21">
        <f t="shared" ref="AZ881:AZ951" si="1248">SUM(AQ881:AR881)</f>
        <v>12.103744286778443</v>
      </c>
      <c r="BA881" s="21">
        <f t="shared" ref="BA881:BA951" si="1249">AW881/(AY881+AX881+AV881)</f>
        <v>0.72231545542809006</v>
      </c>
      <c r="BB881" s="21">
        <f t="shared" ref="BB881:BB951" si="1250">AW881/(AX881+AV881)</f>
        <v>0.94269021638923023</v>
      </c>
      <c r="BC881" s="86">
        <f t="shared" ref="BC881:BC951" si="1251">(AX881+AV881)/AW881</f>
        <v>1.0607938669717847</v>
      </c>
      <c r="BX881" s="61">
        <f t="shared" si="1170"/>
        <v>0.84540044940079906</v>
      </c>
      <c r="BY881" s="21">
        <f t="shared" si="1171"/>
        <v>5.9235728592889336E-3</v>
      </c>
      <c r="BZ881" s="21">
        <f t="shared" si="1172"/>
        <v>0.15835825814044727</v>
      </c>
      <c r="CA881" s="21">
        <f t="shared" si="1173"/>
        <v>6.6529150228567847E-3</v>
      </c>
      <c r="CB881" s="21">
        <f t="shared" si="1174"/>
        <v>0.12074079331941547</v>
      </c>
      <c r="CC881" s="21">
        <f t="shared" si="1175"/>
        <v>3.4737947561319427E-3</v>
      </c>
      <c r="CD881" s="21">
        <f t="shared" si="1176"/>
        <v>4.0200992555831268E-2</v>
      </c>
      <c r="CE881" s="21">
        <f t="shared" si="1177"/>
        <v>6.9008844507845946E-2</v>
      </c>
      <c r="CF881" s="21">
        <f t="shared" si="1178"/>
        <v>9.0560590417809325E-2</v>
      </c>
      <c r="CG881" s="21">
        <f t="shared" si="1179"/>
        <v>6.2669702760084919E-2</v>
      </c>
      <c r="CH881" s="21">
        <f t="shared" si="1180"/>
        <v>5.3021050555148511E-3</v>
      </c>
      <c r="CI881" s="21">
        <f t="shared" si="1181"/>
        <v>0.26885921198668145</v>
      </c>
      <c r="CJ881" s="21">
        <f t="shared" si="1182"/>
        <v>1.677151230782707</v>
      </c>
      <c r="CL881" s="68">
        <f t="shared" si="1183"/>
        <v>0.50406930149421314</v>
      </c>
      <c r="CM881" s="19">
        <f t="shared" si="1184"/>
        <v>3.5319252972342099E-3</v>
      </c>
      <c r="CN881" s="19">
        <f t="shared" si="1185"/>
        <v>9.4420977210590187E-2</v>
      </c>
      <c r="CO881" s="19">
        <f t="shared" si="1186"/>
        <v>3.9667949441577468E-3</v>
      </c>
      <c r="CP881" s="19">
        <f t="shared" si="1187"/>
        <v>7.1991595691145355E-2</v>
      </c>
      <c r="CQ881" s="19">
        <f t="shared" si="1188"/>
        <v>2.0712471793678158E-3</v>
      </c>
      <c r="CR881" s="19">
        <f t="shared" si="1189"/>
        <v>2.3969807741827748E-2</v>
      </c>
      <c r="CS881" s="19">
        <f t="shared" si="1190"/>
        <v>4.1146465054102674E-2</v>
      </c>
      <c r="CT881" s="19">
        <f t="shared" si="1191"/>
        <v>5.3996675288218193E-2</v>
      </c>
      <c r="CU881" s="19">
        <f t="shared" si="1192"/>
        <v>3.7366757159303814E-2</v>
      </c>
      <c r="CV881" s="19">
        <f t="shared" si="1193"/>
        <v>3.1613756459162126E-3</v>
      </c>
      <c r="CW881" s="19">
        <f t="shared" si="1194"/>
        <v>0.16030707729392296</v>
      </c>
      <c r="CX881" s="19">
        <f t="shared" si="1195"/>
        <v>1</v>
      </c>
      <c r="CZ881" s="68">
        <f t="shared" si="1196"/>
        <v>2.5805000000000001E-5</v>
      </c>
      <c r="DA881" s="19">
        <f t="shared" si="1197"/>
        <v>1.8297639999999995E-5</v>
      </c>
      <c r="DB881" s="19">
        <f t="shared" si="1198"/>
        <v>3.667E-5</v>
      </c>
      <c r="DC881" s="19">
        <f t="shared" si="1199"/>
        <v>3.937173999999999E-5</v>
      </c>
      <c r="DD881" s="19">
        <f t="shared" si="1200"/>
        <v>1.2506119999999998E-5</v>
      </c>
      <c r="DE881" s="19">
        <f t="shared" si="1201"/>
        <v>1.2506119999999998E-5</v>
      </c>
      <c r="DF881" s="19">
        <f t="shared" si="1202"/>
        <v>1.1101219999999998E-5</v>
      </c>
      <c r="DG881" s="19">
        <f t="shared" si="1203"/>
        <v>1.5571639999999998E-5</v>
      </c>
      <c r="DH881" s="19">
        <f t="shared" si="1204"/>
        <v>2.4650479999999999E-5</v>
      </c>
      <c r="DI881" s="19">
        <f t="shared" si="1205"/>
        <v>3.792387999999999E-5</v>
      </c>
      <c r="DJ881" s="19">
        <f t="shared" si="1206"/>
        <v>0</v>
      </c>
      <c r="DK881" s="19">
        <f t="shared" si="1207"/>
        <v>2.0778559999999995E-5</v>
      </c>
      <c r="DM881" s="68">
        <f t="shared" si="1208"/>
        <v>1173.5897552324093</v>
      </c>
      <c r="DN881" s="19">
        <f t="shared" si="1209"/>
        <v>15.418938876438094</v>
      </c>
      <c r="DO881" s="19">
        <f t="shared" si="1210"/>
        <v>262.53511961799228</v>
      </c>
      <c r="DP881" s="19">
        <f t="shared" si="1211"/>
        <v>16.089141212264195</v>
      </c>
      <c r="DQ881" s="19">
        <f t="shared" si="1212"/>
        <v>413.6051909312236</v>
      </c>
      <c r="DR881" s="19">
        <f t="shared" si="1213"/>
        <v>11.748989686997474</v>
      </c>
      <c r="DS881" s="19">
        <f t="shared" si="1214"/>
        <v>87.015954282111181</v>
      </c>
      <c r="DT881" s="19">
        <f t="shared" si="1215"/>
        <v>148.18566061340221</v>
      </c>
      <c r="DU881" s="19">
        <f t="shared" si="1216"/>
        <v>135.78858915188044</v>
      </c>
      <c r="DV881" s="19">
        <f t="shared" si="1217"/>
        <v>92.816149729574619</v>
      </c>
      <c r="DX881" s="19">
        <f t="shared" si="1218"/>
        <v>139.02472225392387</v>
      </c>
      <c r="DZ881" s="68">
        <f t="shared" si="1219"/>
        <v>2495.8182115882169</v>
      </c>
      <c r="EA881" s="21">
        <f t="shared" si="1220"/>
        <v>2.495818211588217</v>
      </c>
      <c r="EB881" s="92">
        <f t="shared" ref="EB881:EB951" si="1252">A881</f>
        <v>986</v>
      </c>
    </row>
    <row r="882" spans="1:132" x14ac:dyDescent="0.3">
      <c r="A882" s="19">
        <f>'A. Thermody. result (all suite)'!C838</f>
        <v>984</v>
      </c>
      <c r="B882" s="19" t="s">
        <v>1450</v>
      </c>
      <c r="C882" s="24">
        <f>'A. Thermody. result (all suite)'!G838</f>
        <v>64.687451999999993</v>
      </c>
      <c r="D882" s="19">
        <f>'A. Thermody. result (all suite)'!D838</f>
        <v>5000</v>
      </c>
      <c r="E882" s="61">
        <f>'A. Thermody. result (all suite)'!I838</f>
        <v>50.834822000000003</v>
      </c>
      <c r="F882" s="21">
        <f>'A. Thermody. result (all suite)'!J838</f>
        <v>0.45926</v>
      </c>
      <c r="G882" s="21">
        <f>'A. Thermody. result (all suite)'!K838</f>
        <v>16.170888999999999</v>
      </c>
      <c r="H882" s="21">
        <f>'A. Thermody. result (all suite)'!L838</f>
        <v>1.056827</v>
      </c>
      <c r="I882" s="21">
        <f>'A. Thermody. result (all suite)'!M838</f>
        <v>8.6570070000000001</v>
      </c>
      <c r="J882" s="21">
        <f>'A. Thermody. result (all suite)'!N838</f>
        <v>0.24734300000000001</v>
      </c>
      <c r="K882" s="21">
        <f>'A. Thermody. result (all suite)'!O838</f>
        <v>1.5773470000000001</v>
      </c>
      <c r="L882" s="21">
        <f>'A. Thermody. result (all suite)'!P838</f>
        <v>3.8365089999999999</v>
      </c>
      <c r="M882" s="21">
        <f>'A. Thermody. result (all suite)'!Q838</f>
        <v>5.63375</v>
      </c>
      <c r="N882" s="21">
        <f>'A. Thermody. result (all suite)'!R838</f>
        <v>5.919689</v>
      </c>
      <c r="O882" s="21">
        <f>'A. Thermody. result (all suite)'!S838</f>
        <v>0.74632299999999996</v>
      </c>
      <c r="P882" s="21">
        <f>'A. Thermody. result (all suite)'!T838</f>
        <v>4.8602340000000002</v>
      </c>
      <c r="Q882" s="21">
        <f t="shared" si="1221"/>
        <v>100.00000000000004</v>
      </c>
      <c r="S882" s="19">
        <f t="shared" si="1222"/>
        <v>1257</v>
      </c>
      <c r="T882" s="19">
        <f t="shared" si="1223"/>
        <v>0.5</v>
      </c>
      <c r="V882" s="61">
        <f t="shared" si="1224"/>
        <v>48.364130697316519</v>
      </c>
      <c r="W882" s="21">
        <f t="shared" si="1225"/>
        <v>0.43693888933159997</v>
      </c>
      <c r="X882" s="21">
        <f t="shared" si="1226"/>
        <v>15.384945954719738</v>
      </c>
      <c r="Y882" s="21">
        <f t="shared" si="1227"/>
        <v>1.00546273482482</v>
      </c>
      <c r="Z882" s="21">
        <f t="shared" si="1228"/>
        <v>8.2362562024036201</v>
      </c>
      <c r="AA882" s="21">
        <f t="shared" si="1229"/>
        <v>0.23532155141737998</v>
      </c>
      <c r="AB882" s="21">
        <f t="shared" si="1230"/>
        <v>1.50068424480802</v>
      </c>
      <c r="AC882" s="21">
        <f t="shared" si="1231"/>
        <v>3.6500456851689398</v>
      </c>
      <c r="AD882" s="21">
        <f t="shared" si="1232"/>
        <v>5.3599365670249997</v>
      </c>
      <c r="AE882" s="21">
        <f t="shared" si="1233"/>
        <v>5.6319782625277401</v>
      </c>
      <c r="AF882" s="21">
        <f t="shared" si="1234"/>
        <v>0.71004995580417996</v>
      </c>
      <c r="AG882" s="21">
        <f t="shared" si="1235"/>
        <v>90.515750745347546</v>
      </c>
      <c r="AH882" s="21"/>
      <c r="AI882" s="61">
        <f t="shared" si="1236"/>
        <v>53.431729062692895</v>
      </c>
      <c r="AJ882" s="21">
        <f t="shared" si="1237"/>
        <v>0.48272138907720252</v>
      </c>
      <c r="AK882" s="21">
        <f t="shared" si="1238"/>
        <v>16.996982103151272</v>
      </c>
      <c r="AL882" s="21">
        <f t="shared" si="1239"/>
        <v>1.1108152189485101</v>
      </c>
      <c r="AM882" s="21">
        <f t="shared" si="1240"/>
        <v>9.0992519363564561</v>
      </c>
      <c r="AN882" s="21">
        <f t="shared" si="1241"/>
        <v>0.25997856669103014</v>
      </c>
      <c r="AO882" s="21">
        <f t="shared" si="1242"/>
        <v>1.6579260873944133</v>
      </c>
      <c r="AP882" s="21">
        <f t="shared" si="1243"/>
        <v>4.0324978306127015</v>
      </c>
      <c r="AQ882" s="21">
        <f t="shared" si="1244"/>
        <v>5.9215512470358611</v>
      </c>
      <c r="AR882" s="21">
        <f t="shared" si="1245"/>
        <v>6.2220974981166144</v>
      </c>
      <c r="AS882" s="21">
        <f t="shared" si="1246"/>
        <v>0.78444905992306102</v>
      </c>
      <c r="AT882" s="21">
        <f t="shared" si="1247"/>
        <v>100.00000000000003</v>
      </c>
      <c r="AU882" s="21"/>
      <c r="AV882" s="21">
        <f>AR882*'[1]diagram lines'!$G$39</f>
        <v>5.1650014433410476</v>
      </c>
      <c r="AW882" s="21">
        <f>AK882*'[1]diagram lines'!$G$40</f>
        <v>8.9959311711892429</v>
      </c>
      <c r="AX882" s="21">
        <f>AQ882*'[1]diagram lines'!$G$38</f>
        <v>4.3929158815538711</v>
      </c>
      <c r="AY882" s="21">
        <f>AP882*'[1]diagram lines'!$G$41</f>
        <v>2.881855350486731</v>
      </c>
      <c r="AZ882" s="21">
        <f t="shared" si="1248"/>
        <v>12.143648745152475</v>
      </c>
      <c r="BA882" s="21">
        <f t="shared" si="1249"/>
        <v>0.72315880731423809</v>
      </c>
      <c r="BB882" s="21">
        <f t="shared" si="1250"/>
        <v>0.94120202816131227</v>
      </c>
      <c r="BC882" s="86">
        <f t="shared" si="1251"/>
        <v>1.0624711486794738</v>
      </c>
      <c r="BX882" s="61">
        <f t="shared" si="1170"/>
        <v>0.8461188748335553</v>
      </c>
      <c r="BY882" s="21">
        <f t="shared" si="1171"/>
        <v>5.7493740610916376E-3</v>
      </c>
      <c r="BZ882" s="21">
        <f t="shared" si="1172"/>
        <v>0.15860032365633581</v>
      </c>
      <c r="CA882" s="21">
        <f t="shared" si="1173"/>
        <v>6.6179911077713068E-3</v>
      </c>
      <c r="CB882" s="21">
        <f t="shared" si="1174"/>
        <v>0.12048722338204594</v>
      </c>
      <c r="CC882" s="21">
        <f t="shared" si="1175"/>
        <v>3.4866506907245561E-3</v>
      </c>
      <c r="CD882" s="21">
        <f t="shared" si="1176"/>
        <v>3.9140124069478914E-2</v>
      </c>
      <c r="CE882" s="21">
        <f t="shared" si="1177"/>
        <v>6.8411358773181177E-2</v>
      </c>
      <c r="CF882" s="21">
        <f t="shared" si="1178"/>
        <v>9.0881593805452493E-2</v>
      </c>
      <c r="CG882" s="21">
        <f t="shared" si="1179"/>
        <v>6.2841709129511675E-2</v>
      </c>
      <c r="CH882" s="21">
        <f t="shared" si="1180"/>
        <v>5.2578693005692389E-3</v>
      </c>
      <c r="CI882" s="21">
        <f t="shared" si="1181"/>
        <v>0.26971331853496117</v>
      </c>
      <c r="CJ882" s="21">
        <f t="shared" si="1182"/>
        <v>1.6773064113446792</v>
      </c>
      <c r="CL882" s="68">
        <f t="shared" si="1183"/>
        <v>0.50445098707709024</v>
      </c>
      <c r="CM882" s="19">
        <f t="shared" si="1184"/>
        <v>3.427742255204536E-3</v>
      </c>
      <c r="CN882" s="19">
        <f t="shared" si="1185"/>
        <v>9.4556559602718956E-2</v>
      </c>
      <c r="CO882" s="19">
        <f t="shared" si="1186"/>
        <v>3.945606517097691E-3</v>
      </c>
      <c r="CP882" s="19">
        <f t="shared" si="1187"/>
        <v>7.183375832055193E-2</v>
      </c>
      <c r="CQ882" s="19">
        <f t="shared" si="1188"/>
        <v>2.0787201832307696E-3</v>
      </c>
      <c r="CR882" s="19">
        <f t="shared" si="1189"/>
        <v>2.3335106695323894E-2</v>
      </c>
      <c r="CS882" s="19">
        <f t="shared" si="1190"/>
        <v>4.0786440873576878E-2</v>
      </c>
      <c r="CT882" s="19">
        <f t="shared" si="1191"/>
        <v>5.4183059929159672E-2</v>
      </c>
      <c r="CU882" s="19">
        <f t="shared" si="1192"/>
        <v>3.7465849235699351E-2</v>
      </c>
      <c r="CV882" s="19">
        <f t="shared" si="1193"/>
        <v>3.134710071461576E-3</v>
      </c>
      <c r="CW882" s="19">
        <f t="shared" si="1194"/>
        <v>0.16080145923888456</v>
      </c>
      <c r="CX882" s="19">
        <f t="shared" si="1195"/>
        <v>1</v>
      </c>
      <c r="CZ882" s="68">
        <f t="shared" si="1196"/>
        <v>2.5805000000000001E-5</v>
      </c>
      <c r="DA882" s="19">
        <f t="shared" si="1197"/>
        <v>1.8283159999999999E-5</v>
      </c>
      <c r="DB882" s="19">
        <f t="shared" si="1198"/>
        <v>3.667E-5</v>
      </c>
      <c r="DC882" s="19">
        <f t="shared" si="1199"/>
        <v>3.9353559999999993E-5</v>
      </c>
      <c r="DD882" s="19">
        <f t="shared" si="1200"/>
        <v>1.2500279999999998E-5</v>
      </c>
      <c r="DE882" s="19">
        <f t="shared" si="1201"/>
        <v>1.2500279999999998E-5</v>
      </c>
      <c r="DF882" s="19">
        <f t="shared" si="1202"/>
        <v>1.1094679999999998E-5</v>
      </c>
      <c r="DG882" s="19">
        <f t="shared" si="1203"/>
        <v>1.556416E-5</v>
      </c>
      <c r="DH882" s="19">
        <f t="shared" si="1204"/>
        <v>2.4635119999999999E-5</v>
      </c>
      <c r="DI882" s="19">
        <f t="shared" si="1205"/>
        <v>3.7899719999999994E-5</v>
      </c>
      <c r="DJ882" s="19">
        <f t="shared" si="1206"/>
        <v>0</v>
      </c>
      <c r="DK882" s="19">
        <f t="shared" si="1207"/>
        <v>2.0759639999999996E-5</v>
      </c>
      <c r="DM882" s="68">
        <f t="shared" si="1208"/>
        <v>1174.4784074245913</v>
      </c>
      <c r="DN882" s="19">
        <f t="shared" si="1209"/>
        <v>14.97596976374644</v>
      </c>
      <c r="DO882" s="19">
        <f t="shared" si="1210"/>
        <v>262.91210300226959</v>
      </c>
      <c r="DP882" s="19">
        <f t="shared" si="1211"/>
        <v>16.010594841110446</v>
      </c>
      <c r="DQ882" s="19">
        <f t="shared" si="1212"/>
        <v>412.89119406378552</v>
      </c>
      <c r="DR882" s="19">
        <f t="shared" si="1213"/>
        <v>11.796888533568113</v>
      </c>
      <c r="DS882" s="19">
        <f t="shared" si="1214"/>
        <v>84.761777700803719</v>
      </c>
      <c r="DT882" s="19">
        <f t="shared" si="1215"/>
        <v>146.95965629948492</v>
      </c>
      <c r="DU882" s="19">
        <f t="shared" si="1216"/>
        <v>136.3422579231848</v>
      </c>
      <c r="DV882" s="19">
        <f t="shared" si="1217"/>
        <v>93.121611399843573</v>
      </c>
      <c r="DX882" s="19">
        <f t="shared" si="1218"/>
        <v>139.5805657267997</v>
      </c>
      <c r="DZ882" s="68">
        <f t="shared" si="1219"/>
        <v>2493.8310266791877</v>
      </c>
      <c r="EA882" s="21">
        <f t="shared" si="1220"/>
        <v>2.4938310266791879</v>
      </c>
      <c r="EB882" s="92">
        <f t="shared" si="1252"/>
        <v>984</v>
      </c>
    </row>
    <row r="883" spans="1:132" x14ac:dyDescent="0.3">
      <c r="A883" s="19">
        <f>'A. Thermody. result (all suite)'!C839</f>
        <v>982</v>
      </c>
      <c r="B883" s="19" t="s">
        <v>1450</v>
      </c>
      <c r="C883" s="24">
        <f>'A. Thermody. result (all suite)'!G839</f>
        <v>64.451590999999993</v>
      </c>
      <c r="D883" s="19">
        <f>'A. Thermody. result (all suite)'!D839</f>
        <v>5000</v>
      </c>
      <c r="E883" s="61">
        <f>'A. Thermody. result (all suite)'!I839</f>
        <v>50.877204999999996</v>
      </c>
      <c r="F883" s="21">
        <f>'A. Thermody. result (all suite)'!J839</f>
        <v>0.445691</v>
      </c>
      <c r="G883" s="21">
        <f>'A. Thermody. result (all suite)'!K839</f>
        <v>16.195688000000001</v>
      </c>
      <c r="H883" s="21">
        <f>'A. Thermody. result (all suite)'!L839</f>
        <v>1.051161</v>
      </c>
      <c r="I883" s="21">
        <f>'A. Thermody. result (all suite)'!M839</f>
        <v>8.6374220000000008</v>
      </c>
      <c r="J883" s="21">
        <f>'A. Thermody. result (all suite)'!N839</f>
        <v>0.248248</v>
      </c>
      <c r="K883" s="21">
        <f>'A. Thermody. result (all suite)'!O839</f>
        <v>1.5355380000000001</v>
      </c>
      <c r="L883" s="21">
        <f>'A. Thermody. result (all suite)'!P839</f>
        <v>3.8035670000000001</v>
      </c>
      <c r="M883" s="21">
        <f>'A. Thermody. result (all suite)'!Q839</f>
        <v>5.6534820000000003</v>
      </c>
      <c r="N883" s="21">
        <f>'A. Thermody. result (all suite)'!R839</f>
        <v>5.9361240000000004</v>
      </c>
      <c r="O883" s="21">
        <f>'A. Thermody. result (all suite)'!S839</f>
        <v>0.74022600000000005</v>
      </c>
      <c r="P883" s="21">
        <f>'A. Thermody. result (all suite)'!T839</f>
        <v>4.8756469999999998</v>
      </c>
      <c r="Q883" s="21">
        <f t="shared" si="1221"/>
        <v>99.999999000000003</v>
      </c>
      <c r="S883" s="19">
        <f t="shared" si="1222"/>
        <v>1255</v>
      </c>
      <c r="T883" s="19">
        <f t="shared" si="1223"/>
        <v>0.5</v>
      </c>
      <c r="V883" s="61">
        <f t="shared" si="1224"/>
        <v>48.396612055927712</v>
      </c>
      <c r="W883" s="21">
        <f t="shared" si="1225"/>
        <v>0.42396067991192682</v>
      </c>
      <c r="X883" s="21">
        <f t="shared" si="1226"/>
        <v>15.406043416002195</v>
      </c>
      <c r="Y883" s="21">
        <f t="shared" si="1227"/>
        <v>0.99991009972582101</v>
      </c>
      <c r="Z883" s="21">
        <f t="shared" si="1228"/>
        <v>8.2162917891683591</v>
      </c>
      <c r="AA883" s="21">
        <f t="shared" si="1229"/>
        <v>0.23614430371440304</v>
      </c>
      <c r="AB883" s="21">
        <f t="shared" si="1230"/>
        <v>1.4606705868204659</v>
      </c>
      <c r="AC883" s="21">
        <f t="shared" si="1231"/>
        <v>3.6181184978170249</v>
      </c>
      <c r="AD883" s="21">
        <f t="shared" si="1232"/>
        <v>5.3778381717150223</v>
      </c>
      <c r="AE883" s="21">
        <f t="shared" si="1233"/>
        <v>5.6466995453834752</v>
      </c>
      <c r="AF883" s="21">
        <f t="shared" si="1234"/>
        <v>0.70413519287687198</v>
      </c>
      <c r="AG883" s="21">
        <f t="shared" si="1235"/>
        <v>90.486424339063291</v>
      </c>
      <c r="AH883" s="21"/>
      <c r="AI883" s="61">
        <f t="shared" si="1236"/>
        <v>53.48494253080429</v>
      </c>
      <c r="AJ883" s="21">
        <f t="shared" si="1237"/>
        <v>0.46853512337198361</v>
      </c>
      <c r="AK883" s="21">
        <f t="shared" si="1238"/>
        <v>17.025806388673217</v>
      </c>
      <c r="AL883" s="21">
        <f t="shared" si="1239"/>
        <v>1.1050388022616964</v>
      </c>
      <c r="AM883" s="21">
        <f t="shared" si="1240"/>
        <v>9.0801375445900554</v>
      </c>
      <c r="AN883" s="21">
        <f t="shared" si="1241"/>
        <v>0.26097207999903116</v>
      </c>
      <c r="AO883" s="21">
        <f t="shared" si="1242"/>
        <v>1.6142427966289852</v>
      </c>
      <c r="AP883" s="21">
        <f t="shared" si="1243"/>
        <v>3.9985207993847882</v>
      </c>
      <c r="AQ883" s="21">
        <f t="shared" si="1244"/>
        <v>5.9432541522069977</v>
      </c>
      <c r="AR883" s="21">
        <f t="shared" si="1245"/>
        <v>6.2403831145151969</v>
      </c>
      <c r="AS883" s="21">
        <f t="shared" si="1246"/>
        <v>0.77816666756373798</v>
      </c>
      <c r="AT883" s="21">
        <f t="shared" si="1247"/>
        <v>100</v>
      </c>
      <c r="AU883" s="21"/>
      <c r="AV883" s="21">
        <f>AR883*'[1]diagram lines'!$G$39</f>
        <v>5.1801804461001089</v>
      </c>
      <c r="AW883" s="21">
        <f>AK883*'[1]diagram lines'!$G$40</f>
        <v>9.0111868964139017</v>
      </c>
      <c r="AX883" s="21">
        <f>AQ883*'[1]diagram lines'!$G$38</f>
        <v>4.4090162297269728</v>
      </c>
      <c r="AY883" s="21">
        <f>AP883*'[1]diagram lines'!$G$41</f>
        <v>2.8575734058085516</v>
      </c>
      <c r="AZ883" s="21">
        <f t="shared" si="1248"/>
        <v>12.183637266722194</v>
      </c>
      <c r="BA883" s="21">
        <f t="shared" si="1249"/>
        <v>0.72397793462171345</v>
      </c>
      <c r="BB883" s="21">
        <f t="shared" si="1250"/>
        <v>0.93972281527291479</v>
      </c>
      <c r="BC883" s="86">
        <f t="shared" si="1251"/>
        <v>1.0641435790931388</v>
      </c>
      <c r="BX883" s="61">
        <f t="shared" si="1170"/>
        <v>0.84682431757656451</v>
      </c>
      <c r="BY883" s="21">
        <f t="shared" si="1171"/>
        <v>5.5795067601402109E-3</v>
      </c>
      <c r="BZ883" s="21">
        <f t="shared" si="1172"/>
        <v>0.15884354648881915</v>
      </c>
      <c r="CA883" s="21">
        <f t="shared" si="1173"/>
        <v>6.5825098628592904E-3</v>
      </c>
      <c r="CB883" s="21">
        <f t="shared" si="1174"/>
        <v>0.12021464161447462</v>
      </c>
      <c r="CC883" s="21">
        <f t="shared" si="1175"/>
        <v>3.4994079503806036E-3</v>
      </c>
      <c r="CD883" s="21">
        <f t="shared" si="1176"/>
        <v>3.8102679900744424E-2</v>
      </c>
      <c r="CE883" s="21">
        <f t="shared" si="1177"/>
        <v>6.7823947931526393E-2</v>
      </c>
      <c r="CF883" s="21">
        <f t="shared" si="1178"/>
        <v>9.1199903210195193E-2</v>
      </c>
      <c r="CG883" s="21">
        <f t="shared" si="1179"/>
        <v>6.3016178343949042E-2</v>
      </c>
      <c r="CH883" s="21">
        <f t="shared" si="1180"/>
        <v>5.2149157414191523E-3</v>
      </c>
      <c r="CI883" s="21">
        <f t="shared" si="1181"/>
        <v>0.27056864594894564</v>
      </c>
      <c r="CJ883" s="21">
        <f t="shared" si="1182"/>
        <v>1.6774702013300182</v>
      </c>
      <c r="CL883" s="68">
        <f t="shared" si="1183"/>
        <v>0.5048222715999019</v>
      </c>
      <c r="CM883" s="19">
        <f t="shared" si="1184"/>
        <v>3.3261435915322842E-3</v>
      </c>
      <c r="CN883" s="19">
        <f t="shared" si="1185"/>
        <v>9.4692320831020804E-2</v>
      </c>
      <c r="CO883" s="19">
        <f t="shared" si="1186"/>
        <v>3.9240696243904695E-3</v>
      </c>
      <c r="CP883" s="19">
        <f t="shared" si="1187"/>
        <v>7.1664248652023657E-2</v>
      </c>
      <c r="CQ883" s="19">
        <f t="shared" si="1188"/>
        <v>2.0861222736511345E-3</v>
      </c>
      <c r="CR883" s="19">
        <f t="shared" si="1189"/>
        <v>2.2714370646068047E-2</v>
      </c>
      <c r="CS883" s="19">
        <f t="shared" si="1190"/>
        <v>4.0432281823993485E-2</v>
      </c>
      <c r="CT883" s="19">
        <f t="shared" si="1191"/>
        <v>5.436752506118165E-2</v>
      </c>
      <c r="CU883" s="19">
        <f t="shared" si="1192"/>
        <v>3.7566198370609094E-2</v>
      </c>
      <c r="CV883" s="19">
        <f t="shared" si="1193"/>
        <v>3.1087978417049639E-3</v>
      </c>
      <c r="CW883" s="19">
        <f t="shared" si="1194"/>
        <v>0.16129564968392254</v>
      </c>
      <c r="CX883" s="19">
        <f t="shared" si="1195"/>
        <v>1.0000000000000002</v>
      </c>
      <c r="CZ883" s="68">
        <f t="shared" si="1196"/>
        <v>2.5805000000000001E-5</v>
      </c>
      <c r="DA883" s="19">
        <f t="shared" si="1197"/>
        <v>1.8268679999999995E-5</v>
      </c>
      <c r="DB883" s="19">
        <f t="shared" si="1198"/>
        <v>3.667E-5</v>
      </c>
      <c r="DC883" s="19">
        <f t="shared" si="1199"/>
        <v>3.9335379999999995E-5</v>
      </c>
      <c r="DD883" s="19">
        <f t="shared" si="1200"/>
        <v>1.2494439999999998E-5</v>
      </c>
      <c r="DE883" s="19">
        <f t="shared" si="1201"/>
        <v>1.2494439999999998E-5</v>
      </c>
      <c r="DF883" s="19">
        <f t="shared" si="1202"/>
        <v>1.1088139999999999E-5</v>
      </c>
      <c r="DG883" s="19">
        <f t="shared" si="1203"/>
        <v>1.5556679999999998E-5</v>
      </c>
      <c r="DH883" s="19">
        <f t="shared" si="1204"/>
        <v>2.4619759999999998E-5</v>
      </c>
      <c r="DI883" s="19">
        <f t="shared" si="1205"/>
        <v>3.7875559999999991E-5</v>
      </c>
      <c r="DJ883" s="19">
        <f t="shared" si="1206"/>
        <v>0</v>
      </c>
      <c r="DK883" s="19">
        <f t="shared" si="1207"/>
        <v>2.0740719999999994E-5</v>
      </c>
      <c r="DM883" s="68">
        <f t="shared" si="1208"/>
        <v>1175.342843546681</v>
      </c>
      <c r="DN883" s="19">
        <f t="shared" si="1209"/>
        <v>14.543598666767325</v>
      </c>
      <c r="DO883" s="19">
        <f t="shared" si="1210"/>
        <v>263.28958363596615</v>
      </c>
      <c r="DP883" s="19">
        <f t="shared" si="1211"/>
        <v>15.930561197550759</v>
      </c>
      <c r="DQ883" s="19">
        <f t="shared" si="1212"/>
        <v>412.10940751629528</v>
      </c>
      <c r="DR883" s="19">
        <f t="shared" si="1213"/>
        <v>11.84442952967972</v>
      </c>
      <c r="DS883" s="19">
        <f t="shared" si="1214"/>
        <v>82.555697983299481</v>
      </c>
      <c r="DT883" s="19">
        <f t="shared" si="1215"/>
        <v>145.75361611150674</v>
      </c>
      <c r="DU883" s="19">
        <f t="shared" si="1216"/>
        <v>136.89178442611345</v>
      </c>
      <c r="DV883" s="19">
        <f t="shared" si="1217"/>
        <v>93.430589184988364</v>
      </c>
      <c r="DX883" s="19">
        <f t="shared" si="1218"/>
        <v>140.13725691799922</v>
      </c>
      <c r="DZ883" s="68">
        <f t="shared" si="1219"/>
        <v>2491.829368716848</v>
      </c>
      <c r="EA883" s="21">
        <f t="shared" si="1220"/>
        <v>2.4918293687168478</v>
      </c>
      <c r="EB883" s="92">
        <f t="shared" si="1252"/>
        <v>982</v>
      </c>
    </row>
    <row r="884" spans="1:132" x14ac:dyDescent="0.3">
      <c r="A884" s="19">
        <f>'A. Thermody. result (all suite)'!C840</f>
        <v>980</v>
      </c>
      <c r="B884" s="19" t="s">
        <v>1450</v>
      </c>
      <c r="C884" s="24">
        <f>'A. Thermody. result (all suite)'!G840</f>
        <v>64.219194000000002</v>
      </c>
      <c r="D884" s="19">
        <f>'A. Thermody. result (all suite)'!D840</f>
        <v>5000</v>
      </c>
      <c r="E884" s="61">
        <f>'A. Thermody. result (all suite)'!I840</f>
        <v>50.918838000000001</v>
      </c>
      <c r="F884" s="21">
        <f>'A. Thermody. result (all suite)'!J840</f>
        <v>0.43246099999999998</v>
      </c>
      <c r="G884" s="21">
        <f>'A. Thermody. result (all suite)'!K840</f>
        <v>16.220611000000002</v>
      </c>
      <c r="H884" s="21">
        <f>'A. Thermody. result (all suite)'!L840</f>
        <v>1.045401</v>
      </c>
      <c r="I884" s="21">
        <f>'A. Thermody. result (all suite)'!M840</f>
        <v>8.6164710000000007</v>
      </c>
      <c r="J884" s="21">
        <f>'A. Thermody. result (all suite)'!N840</f>
        <v>0.24914700000000001</v>
      </c>
      <c r="K884" s="21">
        <f>'A. Thermody. result (all suite)'!O840</f>
        <v>1.4946550000000001</v>
      </c>
      <c r="L884" s="21">
        <f>'A. Thermody. result (all suite)'!P840</f>
        <v>3.7711730000000001</v>
      </c>
      <c r="M884" s="21">
        <f>'A. Thermody. result (all suite)'!Q840</f>
        <v>5.673057</v>
      </c>
      <c r="N884" s="21">
        <f>'A. Thermody. result (all suite)'!R840</f>
        <v>5.9527929999999998</v>
      </c>
      <c r="O884" s="21">
        <f>'A. Thermody. result (all suite)'!S840</f>
        <v>0.73430600000000001</v>
      </c>
      <c r="P884" s="21">
        <f>'A. Thermody. result (all suite)'!T840</f>
        <v>4.8910869999999997</v>
      </c>
      <c r="Q884" s="21">
        <f t="shared" si="1221"/>
        <v>100</v>
      </c>
      <c r="S884" s="19">
        <f t="shared" si="1222"/>
        <v>1253</v>
      </c>
      <c r="T884" s="19">
        <f t="shared" si="1223"/>
        <v>0.5</v>
      </c>
      <c r="V884" s="61">
        <f t="shared" si="1224"/>
        <v>48.428353334030945</v>
      </c>
      <c r="W884" s="21">
        <f t="shared" si="1225"/>
        <v>0.41130895624892999</v>
      </c>
      <c r="X884" s="21">
        <f t="shared" si="1226"/>
        <v>15.427246804058433</v>
      </c>
      <c r="Y884" s="21">
        <f t="shared" si="1227"/>
        <v>0.99426952759113008</v>
      </c>
      <c r="Z884" s="21">
        <f t="shared" si="1228"/>
        <v>8.1950319070602298</v>
      </c>
      <c r="AA884" s="21">
        <f t="shared" si="1229"/>
        <v>0.23696100347211002</v>
      </c>
      <c r="AB884" s="21">
        <f t="shared" si="1230"/>
        <v>1.42155012360015</v>
      </c>
      <c r="AC884" s="21">
        <f t="shared" si="1231"/>
        <v>3.5867216476494899</v>
      </c>
      <c r="AD884" s="21">
        <f t="shared" si="1232"/>
        <v>5.3955828465704094</v>
      </c>
      <c r="AE884" s="21">
        <f t="shared" si="1233"/>
        <v>5.6616367154400891</v>
      </c>
      <c r="AF884" s="21">
        <f t="shared" si="1234"/>
        <v>0.69839045469378003</v>
      </c>
      <c r="AG884" s="21">
        <f t="shared" si="1235"/>
        <v>90.457053320415682</v>
      </c>
      <c r="AH884" s="21"/>
      <c r="AI884" s="61">
        <f t="shared" si="1236"/>
        <v>53.53739875041996</v>
      </c>
      <c r="AJ884" s="21">
        <f t="shared" si="1237"/>
        <v>0.45470081232029225</v>
      </c>
      <c r="AK884" s="21">
        <f t="shared" si="1238"/>
        <v>17.054774876882469</v>
      </c>
      <c r="AL884" s="21">
        <f t="shared" si="1239"/>
        <v>1.0991619681322613</v>
      </c>
      <c r="AM884" s="21">
        <f t="shared" si="1240"/>
        <v>9.0595830908087454</v>
      </c>
      <c r="AN884" s="21">
        <f t="shared" si="1241"/>
        <v>0.26195967564049444</v>
      </c>
      <c r="AO884" s="21">
        <f t="shared" si="1242"/>
        <v>1.5715193801026832</v>
      </c>
      <c r="AP884" s="21">
        <f t="shared" si="1243"/>
        <v>3.9651099787040995</v>
      </c>
      <c r="AQ884" s="21">
        <f t="shared" si="1244"/>
        <v>5.9648005860397122</v>
      </c>
      <c r="AR884" s="21">
        <f t="shared" si="1245"/>
        <v>6.2589223367530229</v>
      </c>
      <c r="AS884" s="21">
        <f t="shared" si="1246"/>
        <v>0.77206854419627335</v>
      </c>
      <c r="AT884" s="21">
        <f t="shared" si="1247"/>
        <v>100.00000000000001</v>
      </c>
      <c r="AU884" s="21"/>
      <c r="AV884" s="21">
        <f>AR884*'[1]diagram lines'!$G$39</f>
        <v>5.1955699686278063</v>
      </c>
      <c r="AW884" s="21">
        <f>AK884*'[1]diagram lines'!$G$40</f>
        <v>9.0265189432727091</v>
      </c>
      <c r="AX884" s="21">
        <f>AQ884*'[1]diagram lines'!$G$38</f>
        <v>4.4250004992918033</v>
      </c>
      <c r="AY884" s="21">
        <f>AP884*'[1]diagram lines'!$G$41</f>
        <v>2.8336961078192391</v>
      </c>
      <c r="AZ884" s="21">
        <f t="shared" si="1248"/>
        <v>12.223722922792735</v>
      </c>
      <c r="BA884" s="21">
        <f t="shared" si="1249"/>
        <v>0.72477322437087877</v>
      </c>
      <c r="BB884" s="21">
        <f t="shared" si="1250"/>
        <v>0.93825194393328315</v>
      </c>
      <c r="BC884" s="86">
        <f t="shared" si="1251"/>
        <v>1.0658118072293679</v>
      </c>
      <c r="BX884" s="61">
        <f t="shared" si="1170"/>
        <v>0.84751727696404799</v>
      </c>
      <c r="BY884" s="21">
        <f t="shared" si="1171"/>
        <v>5.4138833249874809E-3</v>
      </c>
      <c r="BZ884" s="21">
        <f t="shared" si="1172"/>
        <v>0.15908798548450376</v>
      </c>
      <c r="CA884" s="21">
        <f t="shared" si="1173"/>
        <v>6.5464399774563219E-3</v>
      </c>
      <c r="CB884" s="21">
        <f t="shared" si="1174"/>
        <v>0.11992304801670148</v>
      </c>
      <c r="CC884" s="21">
        <f t="shared" si="1175"/>
        <v>3.5120806315195943E-3</v>
      </c>
      <c r="CD884" s="21">
        <f t="shared" si="1176"/>
        <v>3.7088213399503724E-2</v>
      </c>
      <c r="CE884" s="21">
        <f t="shared" si="1177"/>
        <v>6.7246308844507843E-2</v>
      </c>
      <c r="CF884" s="21">
        <f t="shared" si="1178"/>
        <v>9.1515679948378767E-2</v>
      </c>
      <c r="CG884" s="21">
        <f t="shared" si="1179"/>
        <v>6.319313163481953E-2</v>
      </c>
      <c r="CH884" s="21">
        <f t="shared" si="1180"/>
        <v>5.1732091529053713E-3</v>
      </c>
      <c r="CI884" s="21">
        <f t="shared" si="1181"/>
        <v>0.27142547169811321</v>
      </c>
      <c r="CJ884" s="21">
        <f t="shared" si="1182"/>
        <v>1.6776427290774452</v>
      </c>
      <c r="CL884" s="68">
        <f t="shared" si="1183"/>
        <v>0.50518341138706413</v>
      </c>
      <c r="CM884" s="19">
        <f t="shared" si="1184"/>
        <v>3.2270776316985182E-3</v>
      </c>
      <c r="CN884" s="19">
        <f t="shared" si="1185"/>
        <v>9.4828286575645376E-2</v>
      </c>
      <c r="CO884" s="19">
        <f t="shared" si="1186"/>
        <v>3.9021657376694763E-3</v>
      </c>
      <c r="CP884" s="19">
        <f t="shared" si="1187"/>
        <v>7.1483067245580068E-2</v>
      </c>
      <c r="CQ884" s="19">
        <f t="shared" si="1188"/>
        <v>2.0934615998073245E-3</v>
      </c>
      <c r="CR884" s="19">
        <f t="shared" si="1189"/>
        <v>2.2107337132441156E-2</v>
      </c>
      <c r="CS884" s="19">
        <f t="shared" si="1190"/>
        <v>4.0083807880529697E-2</v>
      </c>
      <c r="CT884" s="19">
        <f t="shared" si="1191"/>
        <v>5.4550160390051748E-2</v>
      </c>
      <c r="CU884" s="19">
        <f t="shared" si="1192"/>
        <v>3.7667812424860059E-2</v>
      </c>
      <c r="CV884" s="19">
        <f t="shared" si="1193"/>
        <v>3.0836179022157941E-3</v>
      </c>
      <c r="CW884" s="19">
        <f t="shared" si="1194"/>
        <v>0.16178979409243657</v>
      </c>
      <c r="CX884" s="19">
        <f t="shared" si="1195"/>
        <v>0.99999999999999978</v>
      </c>
      <c r="CZ884" s="68">
        <f t="shared" si="1196"/>
        <v>2.5805000000000001E-5</v>
      </c>
      <c r="DA884" s="19">
        <f t="shared" si="1197"/>
        <v>1.8254199999999999E-5</v>
      </c>
      <c r="DB884" s="19">
        <f t="shared" si="1198"/>
        <v>3.667E-5</v>
      </c>
      <c r="DC884" s="19">
        <f t="shared" si="1199"/>
        <v>3.931719999999999E-5</v>
      </c>
      <c r="DD884" s="19">
        <f t="shared" si="1200"/>
        <v>1.2488599999999998E-5</v>
      </c>
      <c r="DE884" s="19">
        <f t="shared" si="1201"/>
        <v>1.2488599999999998E-5</v>
      </c>
      <c r="DF884" s="19">
        <f t="shared" si="1202"/>
        <v>1.1081599999999999E-5</v>
      </c>
      <c r="DG884" s="19">
        <f t="shared" si="1203"/>
        <v>1.5549199999999997E-5</v>
      </c>
      <c r="DH884" s="19">
        <f t="shared" si="1204"/>
        <v>2.4604400000000001E-5</v>
      </c>
      <c r="DI884" s="19">
        <f t="shared" si="1205"/>
        <v>3.7851399999999995E-5</v>
      </c>
      <c r="DJ884" s="19">
        <f t="shared" si="1206"/>
        <v>0</v>
      </c>
      <c r="DK884" s="19">
        <f t="shared" si="1207"/>
        <v>2.0721799999999995E-5</v>
      </c>
      <c r="DM884" s="68">
        <f t="shared" si="1208"/>
        <v>1176.1836603811205</v>
      </c>
      <c r="DN884" s="19">
        <f t="shared" si="1209"/>
        <v>14.121624679256151</v>
      </c>
      <c r="DO884" s="19">
        <f t="shared" si="1210"/>
        <v>263.6676329220835</v>
      </c>
      <c r="DP884" s="19">
        <f t="shared" si="1211"/>
        <v>15.848962964006562</v>
      </c>
      <c r="DQ884" s="19">
        <f t="shared" si="1212"/>
        <v>411.25973940993612</v>
      </c>
      <c r="DR884" s="19">
        <f t="shared" si="1213"/>
        <v>11.891658463745465</v>
      </c>
      <c r="DS884" s="19">
        <f t="shared" si="1214"/>
        <v>80.396845801813697</v>
      </c>
      <c r="DT884" s="19">
        <f t="shared" si="1215"/>
        <v>144.56691958043538</v>
      </c>
      <c r="DU884" s="19">
        <f t="shared" si="1216"/>
        <v>137.43738691369461</v>
      </c>
      <c r="DV884" s="19">
        <f t="shared" si="1217"/>
        <v>93.743109380942798</v>
      </c>
      <c r="DX884" s="19">
        <f t="shared" si="1218"/>
        <v>140.69492464678299</v>
      </c>
      <c r="DZ884" s="68">
        <f t="shared" si="1219"/>
        <v>2489.8124651438184</v>
      </c>
      <c r="EA884" s="21">
        <f t="shared" si="1220"/>
        <v>2.4898124651438183</v>
      </c>
      <c r="EB884" s="92">
        <f t="shared" si="1252"/>
        <v>980</v>
      </c>
    </row>
    <row r="885" spans="1:132" x14ac:dyDescent="0.3">
      <c r="A885" s="19">
        <f>'A. Thermody. result (all suite)'!C841</f>
        <v>978</v>
      </c>
      <c r="B885" s="19" t="s">
        <v>1450</v>
      </c>
      <c r="C885" s="24">
        <f>'A. Thermody. result (all suite)'!G841</f>
        <v>63.990099000000001</v>
      </c>
      <c r="D885" s="19">
        <f>'A. Thermody. result (all suite)'!D841</f>
        <v>5000</v>
      </c>
      <c r="E885" s="61">
        <f>'A. Thermody. result (all suite)'!I841</f>
        <v>50.959749000000002</v>
      </c>
      <c r="F885" s="21">
        <f>'A. Thermody. result (all suite)'!J841</f>
        <v>0.41956399999999999</v>
      </c>
      <c r="G885" s="21">
        <f>'A. Thermody. result (all suite)'!K841</f>
        <v>16.245660999999998</v>
      </c>
      <c r="H885" s="21">
        <f>'A. Thermody. result (all suite)'!L841</f>
        <v>1.039544</v>
      </c>
      <c r="I885" s="21">
        <f>'A. Thermody. result (all suite)'!M841</f>
        <v>8.5941539999999996</v>
      </c>
      <c r="J885" s="21">
        <f>'A. Thermody. result (all suite)'!N841</f>
        <v>0.25003900000000001</v>
      </c>
      <c r="K885" s="21">
        <f>'A. Thermody. result (all suite)'!O841</f>
        <v>1.4546790000000001</v>
      </c>
      <c r="L885" s="21">
        <f>'A. Thermody. result (all suite)'!P841</f>
        <v>3.7393100000000001</v>
      </c>
      <c r="M885" s="21">
        <f>'A. Thermody. result (all suite)'!Q841</f>
        <v>5.6924830000000002</v>
      </c>
      <c r="N885" s="21">
        <f>'A. Thermody. result (all suite)'!R841</f>
        <v>5.9696990000000003</v>
      </c>
      <c r="O885" s="21">
        <f>'A. Thermody. result (all suite)'!S841</f>
        <v>0.72855999999999999</v>
      </c>
      <c r="P885" s="21">
        <f>'A. Thermody. result (all suite)'!T841</f>
        <v>4.9065580000000004</v>
      </c>
      <c r="Q885" s="21">
        <f t="shared" si="1221"/>
        <v>100.00000000000003</v>
      </c>
      <c r="S885" s="19">
        <f t="shared" si="1222"/>
        <v>1251</v>
      </c>
      <c r="T885" s="19">
        <f t="shared" si="1223"/>
        <v>0.5</v>
      </c>
      <c r="V885" s="61">
        <f t="shared" si="1224"/>
        <v>48.459379358660584</v>
      </c>
      <c r="W885" s="21">
        <f t="shared" si="1225"/>
        <v>0.39897784899288002</v>
      </c>
      <c r="X885" s="21">
        <f t="shared" si="1226"/>
        <v>15.448558220551618</v>
      </c>
      <c r="Y885" s="21">
        <f t="shared" si="1227"/>
        <v>0.98853817070448002</v>
      </c>
      <c r="Z885" s="21">
        <f t="shared" si="1228"/>
        <v>8.1724768493806792</v>
      </c>
      <c r="AA885" s="21">
        <f t="shared" si="1229"/>
        <v>0.23777069144238</v>
      </c>
      <c r="AB885" s="21">
        <f t="shared" si="1230"/>
        <v>1.3833043311511801</v>
      </c>
      <c r="AC885" s="21">
        <f t="shared" si="1231"/>
        <v>3.5558385860502</v>
      </c>
      <c r="AD885" s="21">
        <f t="shared" si="1232"/>
        <v>5.4131780199648603</v>
      </c>
      <c r="AE885" s="21">
        <f t="shared" si="1233"/>
        <v>5.6767922561395796</v>
      </c>
      <c r="AF885" s="21">
        <f t="shared" si="1234"/>
        <v>0.69281278103520005</v>
      </c>
      <c r="AG885" s="21">
        <f t="shared" si="1235"/>
        <v>90.427627114073644</v>
      </c>
      <c r="AH885" s="21"/>
      <c r="AI885" s="61">
        <f t="shared" si="1236"/>
        <v>53.589130783592836</v>
      </c>
      <c r="AJ885" s="21">
        <f t="shared" si="1237"/>
        <v>0.44121233933250625</v>
      </c>
      <c r="AK885" s="21">
        <f t="shared" si="1238"/>
        <v>17.083892073230452</v>
      </c>
      <c r="AL885" s="21">
        <f t="shared" si="1239"/>
        <v>1.093181588694623</v>
      </c>
      <c r="AM885" s="21">
        <f t="shared" si="1240"/>
        <v>9.0375885226659456</v>
      </c>
      <c r="AN885" s="21">
        <f t="shared" si="1241"/>
        <v>0.26294031927038669</v>
      </c>
      <c r="AO885" s="21">
        <f t="shared" si="1242"/>
        <v>1.5297364039046983</v>
      </c>
      <c r="AP885" s="21">
        <f t="shared" si="1243"/>
        <v>3.9322480303110701</v>
      </c>
      <c r="AQ885" s="21">
        <f t="shared" si="1244"/>
        <v>5.9861993427475255</v>
      </c>
      <c r="AR885" s="21">
        <f t="shared" si="1245"/>
        <v>6.2777189198809316</v>
      </c>
      <c r="AS885" s="21">
        <f t="shared" si="1246"/>
        <v>0.76615167636901826</v>
      </c>
      <c r="AT885" s="21">
        <f t="shared" si="1247"/>
        <v>99.999999999999972</v>
      </c>
      <c r="AU885" s="21"/>
      <c r="AV885" s="21">
        <f>AR885*'[1]diagram lines'!$G$39</f>
        <v>5.21117312801496</v>
      </c>
      <c r="AW885" s="21">
        <f>AK885*'[1]diagram lines'!$G$40</f>
        <v>9.0419296963496283</v>
      </c>
      <c r="AX885" s="21">
        <f>AQ885*'[1]diagram lines'!$G$38</f>
        <v>4.4408752142551027</v>
      </c>
      <c r="AY885" s="21">
        <f>AP885*'[1]diagram lines'!$G$41</f>
        <v>2.8102110655992707</v>
      </c>
      <c r="AZ885" s="21">
        <f t="shared" si="1248"/>
        <v>12.263918262628458</v>
      </c>
      <c r="BA885" s="21">
        <f t="shared" si="1249"/>
        <v>0.72554497546729557</v>
      </c>
      <c r="BB885" s="21">
        <f t="shared" si="1250"/>
        <v>0.93678868730396958</v>
      </c>
      <c r="BC885" s="86">
        <f t="shared" si="1251"/>
        <v>1.067476596966547</v>
      </c>
      <c r="BX885" s="61">
        <f t="shared" si="1170"/>
        <v>0.84819821904127835</v>
      </c>
      <c r="BY885" s="21">
        <f t="shared" si="1171"/>
        <v>5.2524286429644473E-3</v>
      </c>
      <c r="BZ885" s="21">
        <f t="shared" si="1172"/>
        <v>0.1593336700666928</v>
      </c>
      <c r="CA885" s="21">
        <f t="shared" si="1173"/>
        <v>6.5097626651637553E-3</v>
      </c>
      <c r="CB885" s="21">
        <f t="shared" si="1174"/>
        <v>0.11961244258872651</v>
      </c>
      <c r="CC885" s="21">
        <f t="shared" si="1175"/>
        <v>3.5246546377220188E-3</v>
      </c>
      <c r="CD885" s="21">
        <f t="shared" si="1176"/>
        <v>3.6096253101736975E-2</v>
      </c>
      <c r="CE885" s="21">
        <f t="shared" si="1177"/>
        <v>6.6678138373751791E-2</v>
      </c>
      <c r="CF885" s="21">
        <f t="shared" si="1178"/>
        <v>9.1829053073076303E-2</v>
      </c>
      <c r="CG885" s="21">
        <f t="shared" si="1179"/>
        <v>6.3372600849256902E-2</v>
      </c>
      <c r="CH885" s="21">
        <f t="shared" si="1180"/>
        <v>5.1327283999323681E-3</v>
      </c>
      <c r="CI885" s="21">
        <f t="shared" si="1181"/>
        <v>0.27228401775804667</v>
      </c>
      <c r="CJ885" s="21">
        <f t="shared" si="1182"/>
        <v>1.6778239691983492</v>
      </c>
      <c r="CL885" s="68">
        <f t="shared" si="1183"/>
        <v>0.50553468934320955</v>
      </c>
      <c r="CM885" s="19">
        <f t="shared" si="1184"/>
        <v>3.1305004216109844E-3</v>
      </c>
      <c r="CN885" s="19">
        <f t="shared" si="1185"/>
        <v>9.4964473622832529E-2</v>
      </c>
      <c r="CO885" s="19">
        <f t="shared" si="1186"/>
        <v>3.8798841741866804E-3</v>
      </c>
      <c r="CP885" s="19">
        <f t="shared" si="1187"/>
        <v>7.1290221611195831E-2</v>
      </c>
      <c r="CQ885" s="19">
        <f t="shared" si="1188"/>
        <v>2.1007296965760182E-3</v>
      </c>
      <c r="CR885" s="19">
        <f t="shared" si="1189"/>
        <v>2.1513730739574233E-2</v>
      </c>
      <c r="CS885" s="19">
        <f t="shared" si="1190"/>
        <v>3.9740842661587478E-2</v>
      </c>
      <c r="CT885" s="19">
        <f t="shared" si="1191"/>
        <v>5.4731041371969123E-2</v>
      </c>
      <c r="CU885" s="19">
        <f t="shared" si="1192"/>
        <v>3.7770708973442438E-2</v>
      </c>
      <c r="CV885" s="19">
        <f t="shared" si="1193"/>
        <v>3.0591578700504226E-3</v>
      </c>
      <c r="CW885" s="19">
        <f t="shared" si="1194"/>
        <v>0.16228401951376448</v>
      </c>
      <c r="CX885" s="19">
        <f t="shared" si="1195"/>
        <v>0.99999999999999989</v>
      </c>
      <c r="CZ885" s="68">
        <f t="shared" si="1196"/>
        <v>2.5805000000000001E-5</v>
      </c>
      <c r="DA885" s="19">
        <f t="shared" si="1197"/>
        <v>1.8239719999999996E-5</v>
      </c>
      <c r="DB885" s="19">
        <f t="shared" si="1198"/>
        <v>3.667E-5</v>
      </c>
      <c r="DC885" s="19">
        <f t="shared" si="1199"/>
        <v>3.9299019999999992E-5</v>
      </c>
      <c r="DD885" s="19">
        <f t="shared" si="1200"/>
        <v>1.2482759999999997E-5</v>
      </c>
      <c r="DE885" s="19">
        <f t="shared" si="1201"/>
        <v>1.2482759999999997E-5</v>
      </c>
      <c r="DF885" s="19">
        <f t="shared" si="1202"/>
        <v>1.1075059999999999E-5</v>
      </c>
      <c r="DG885" s="19">
        <f t="shared" si="1203"/>
        <v>1.5541719999999999E-5</v>
      </c>
      <c r="DH885" s="19">
        <f t="shared" si="1204"/>
        <v>2.4589040000000001E-5</v>
      </c>
      <c r="DI885" s="19">
        <f t="shared" si="1205"/>
        <v>3.7827239999999992E-5</v>
      </c>
      <c r="DJ885" s="19">
        <f t="shared" si="1206"/>
        <v>0</v>
      </c>
      <c r="DK885" s="19">
        <f t="shared" si="1207"/>
        <v>2.0702879999999997E-5</v>
      </c>
      <c r="DM885" s="68">
        <f t="shared" si="1208"/>
        <v>1177.0015165952345</v>
      </c>
      <c r="DN885" s="19">
        <f t="shared" si="1209"/>
        <v>13.709880068240384</v>
      </c>
      <c r="DO885" s="19">
        <f t="shared" si="1210"/>
        <v>264.04629753433335</v>
      </c>
      <c r="DP885" s="19">
        <f t="shared" si="1211"/>
        <v>15.765754560186771</v>
      </c>
      <c r="DQ885" s="19">
        <f t="shared" si="1212"/>
        <v>410.342137697466</v>
      </c>
      <c r="DR885" s="19">
        <f t="shared" si="1213"/>
        <v>11.938526790157207</v>
      </c>
      <c r="DS885" s="19">
        <f t="shared" si="1214"/>
        <v>78.284302640784034</v>
      </c>
      <c r="DT885" s="19">
        <f t="shared" si="1215"/>
        <v>143.39895818878642</v>
      </c>
      <c r="DU885" s="19">
        <f t="shared" si="1216"/>
        <v>137.97924826054071</v>
      </c>
      <c r="DV885" s="19">
        <f t="shared" si="1217"/>
        <v>94.05922254169954</v>
      </c>
      <c r="DX885" s="19">
        <f t="shared" si="1218"/>
        <v>141.25368217552517</v>
      </c>
      <c r="DZ885" s="68">
        <f t="shared" si="1219"/>
        <v>2487.7795270529541</v>
      </c>
      <c r="EA885" s="21">
        <f t="shared" si="1220"/>
        <v>2.4877795270529539</v>
      </c>
      <c r="EB885" s="92">
        <f t="shared" si="1252"/>
        <v>978</v>
      </c>
    </row>
    <row r="886" spans="1:132" x14ac:dyDescent="0.3">
      <c r="A886" s="19">
        <f>'A. Thermody. result (all suite)'!C842</f>
        <v>976</v>
      </c>
      <c r="B886" s="19" t="s">
        <v>1450</v>
      </c>
      <c r="C886" s="24">
        <f>'A. Thermody. result (all suite)'!G842</f>
        <v>63.764149000000003</v>
      </c>
      <c r="D886" s="19">
        <f>'A. Thermody. result (all suite)'!D842</f>
        <v>5000</v>
      </c>
      <c r="E886" s="61">
        <f>'A. Thermody. result (all suite)'!I842</f>
        <v>50.999966000000001</v>
      </c>
      <c r="F886" s="21">
        <f>'A. Thermody. result (all suite)'!J842</f>
        <v>0.40699400000000002</v>
      </c>
      <c r="G886" s="21">
        <f>'A. Thermody. result (all suite)'!K842</f>
        <v>16.270841999999998</v>
      </c>
      <c r="H886" s="21">
        <f>'A. Thermody. result (all suite)'!L842</f>
        <v>1.033587</v>
      </c>
      <c r="I886" s="21">
        <f>'A. Thermody. result (all suite)'!M842</f>
        <v>8.5704720000000005</v>
      </c>
      <c r="J886" s="21">
        <f>'A. Thermody. result (all suite)'!N842</f>
        <v>0.25092500000000001</v>
      </c>
      <c r="K886" s="21">
        <f>'A. Thermody. result (all suite)'!O842</f>
        <v>1.4155930000000001</v>
      </c>
      <c r="L886" s="21">
        <f>'A. Thermody. result (all suite)'!P842</f>
        <v>3.7079620000000002</v>
      </c>
      <c r="M886" s="21">
        <f>'A. Thermody. result (all suite)'!Q842</f>
        <v>5.7117690000000003</v>
      </c>
      <c r="N886" s="21">
        <f>'A. Thermody. result (all suite)'!R842</f>
        <v>5.9868420000000002</v>
      </c>
      <c r="O886" s="21">
        <f>'A. Thermody. result (all suite)'!S842</f>
        <v>0.72298300000000004</v>
      </c>
      <c r="P886" s="21">
        <f>'A. Thermody. result (all suite)'!T842</f>
        <v>4.9220649999999999</v>
      </c>
      <c r="Q886" s="21">
        <f t="shared" si="1221"/>
        <v>99.999999999999986</v>
      </c>
      <c r="S886" s="19">
        <f t="shared" si="1222"/>
        <v>1249</v>
      </c>
      <c r="T886" s="19">
        <f t="shared" si="1223"/>
        <v>0.5</v>
      </c>
      <c r="V886" s="61">
        <f t="shared" si="1224"/>
        <v>48.489714523502094</v>
      </c>
      <c r="W886" s="21">
        <f t="shared" si="1225"/>
        <v>0.38696149077390002</v>
      </c>
      <c r="X886" s="21">
        <f t="shared" si="1226"/>
        <v>15.469980580712697</v>
      </c>
      <c r="Y886" s="21">
        <f t="shared" si="1227"/>
        <v>0.98271317602844999</v>
      </c>
      <c r="Z886" s="21">
        <f t="shared" si="1228"/>
        <v>8.1486277973531998</v>
      </c>
      <c r="AA886" s="21">
        <f t="shared" si="1229"/>
        <v>0.23857430839875002</v>
      </c>
      <c r="AB886" s="21">
        <f t="shared" si="1230"/>
        <v>1.34591659240455</v>
      </c>
      <c r="AC886" s="21">
        <f t="shared" si="1231"/>
        <v>3.5254537001847002</v>
      </c>
      <c r="AD886" s="21">
        <f t="shared" si="1232"/>
        <v>5.4306320171701508</v>
      </c>
      <c r="AE886" s="21">
        <f t="shared" si="1233"/>
        <v>5.6921657453126997</v>
      </c>
      <c r="AF886" s="21">
        <f t="shared" si="1234"/>
        <v>0.68739730680105005</v>
      </c>
      <c r="AG886" s="21">
        <f t="shared" si="1235"/>
        <v>90.398137238642249</v>
      </c>
      <c r="AH886" s="21"/>
      <c r="AI886" s="61">
        <f t="shared" si="1236"/>
        <v>53.640170035245298</v>
      </c>
      <c r="AJ886" s="21">
        <f t="shared" si="1237"/>
        <v>0.42806356700952752</v>
      </c>
      <c r="AK886" s="21">
        <f t="shared" si="1238"/>
        <v>17.113163006748092</v>
      </c>
      <c r="AL886" s="21">
        <f t="shared" si="1239"/>
        <v>1.0870944977927846</v>
      </c>
      <c r="AM886" s="21">
        <f t="shared" si="1240"/>
        <v>9.0141545459522217</v>
      </c>
      <c r="AN886" s="21">
        <f t="shared" si="1241"/>
        <v>0.26391507135698733</v>
      </c>
      <c r="AO886" s="21">
        <f t="shared" si="1242"/>
        <v>1.4888764675000565</v>
      </c>
      <c r="AP886" s="21">
        <f t="shared" si="1243"/>
        <v>3.8999185247344719</v>
      </c>
      <c r="AQ886" s="21">
        <f t="shared" si="1244"/>
        <v>6.007460090503649</v>
      </c>
      <c r="AR886" s="21">
        <f t="shared" si="1245"/>
        <v>6.2967732734203787</v>
      </c>
      <c r="AS886" s="21">
        <f t="shared" si="1246"/>
        <v>0.76041091973652986</v>
      </c>
      <c r="AT886" s="21">
        <f t="shared" si="1247"/>
        <v>100.00000000000001</v>
      </c>
      <c r="AU886" s="21"/>
      <c r="AV886" s="21">
        <f>AR886*'[1]diagram lines'!$G$39</f>
        <v>5.2269902642078545</v>
      </c>
      <c r="AW886" s="21">
        <f>AK886*'[1]diagram lines'!$G$40</f>
        <v>9.057421817341643</v>
      </c>
      <c r="AX886" s="21">
        <f>AQ886*'[1]diagram lines'!$G$38</f>
        <v>4.456647546972536</v>
      </c>
      <c r="AY886" s="21">
        <f>AP886*'[1]diagram lines'!$G$41</f>
        <v>2.7871065377016437</v>
      </c>
      <c r="AZ886" s="21">
        <f t="shared" si="1248"/>
        <v>12.304233363924027</v>
      </c>
      <c r="BA886" s="21">
        <f t="shared" si="1249"/>
        <v>0.7262936007627816</v>
      </c>
      <c r="BB886" s="21">
        <f t="shared" si="1250"/>
        <v>0.93533256756921046</v>
      </c>
      <c r="BC886" s="86">
        <f t="shared" si="1251"/>
        <v>1.0691384376776814</v>
      </c>
      <c r="BX886" s="61">
        <f t="shared" ref="BX886:BX956" si="1253">E886/$BH$48</f>
        <v>0.84886760985352872</v>
      </c>
      <c r="BY886" s="21">
        <f t="shared" ref="BY886:BY956" si="1254">F886/$BI$48</f>
        <v>5.0950676014021035E-3</v>
      </c>
      <c r="BZ886" s="21">
        <f t="shared" ref="BZ886:BZ956" si="1255">G886/$BJ$48</f>
        <v>0.15958063946645742</v>
      </c>
      <c r="CA886" s="21">
        <f t="shared" ref="CA886:CA956" si="1256">H886/$BK$48</f>
        <v>6.4724591395829423E-3</v>
      </c>
      <c r="CB886" s="21">
        <f t="shared" ref="CB886:CB956" si="1257">I886/$BL$48</f>
        <v>0.11928283924843426</v>
      </c>
      <c r="CC886" s="21">
        <f t="shared" ref="CC886:CC956" si="1258">J886/$BM$48</f>
        <v>3.5371440654073869E-3</v>
      </c>
      <c r="CD886" s="21">
        <f t="shared" ref="CD886:CD956" si="1259">K886/$BN$48</f>
        <v>3.5126377171215889E-2</v>
      </c>
      <c r="CE886" s="21">
        <f t="shared" ref="CE886:CE956" si="1260">L886/$BO$48</f>
        <v>6.6119151212553504E-2</v>
      </c>
      <c r="CF886" s="21">
        <f t="shared" ref="CF886:CF956" si="1261">M886/$BP$48</f>
        <v>9.2140167768995002E-2</v>
      </c>
      <c r="CG886" s="21">
        <f t="shared" ref="CG886:CG956" si="1262">N886/$BQ$48</f>
        <v>6.3554585987261145E-2</v>
      </c>
      <c r="CH886" s="21">
        <f t="shared" ref="CH886:CH956" si="1263">O886/$BR$48</f>
        <v>5.0934382573409242E-3</v>
      </c>
      <c r="CI886" s="21">
        <f t="shared" ref="CI886:CI956" si="1264">P886/$BS$48</f>
        <v>0.2731445615982242</v>
      </c>
      <c r="CJ886" s="21">
        <f t="shared" ref="CJ886:CJ956" si="1265">SUM(BX886:CI886)</f>
        <v>1.6780140413704032</v>
      </c>
      <c r="CL886" s="68">
        <f t="shared" ref="CL886:CL956" si="1266">BX886/CJ886</f>
        <v>0.50587634484886324</v>
      </c>
      <c r="CM886" s="19">
        <f t="shared" ref="CM886:CM956" si="1267">BY886/CJ886</f>
        <v>3.0363676797609245E-3</v>
      </c>
      <c r="CN886" s="19">
        <f t="shared" ref="CN886:CN956" si="1268">BZ886/CJ886</f>
        <v>9.5100896376368135E-2</v>
      </c>
      <c r="CO886" s="19">
        <f t="shared" ref="CO886:CO956" si="1269">CA886/CJ886</f>
        <v>3.8572139326659054E-3</v>
      </c>
      <c r="CP886" s="19">
        <f t="shared" ref="CP886:CP956" si="1270">CB886/CJ886</f>
        <v>7.1085721756546302E-2</v>
      </c>
      <c r="CQ886" s="19">
        <f t="shared" ref="CQ886:CQ956" si="1271">CC886/CJ886</f>
        <v>2.1079347241448982E-3</v>
      </c>
      <c r="CR886" s="19">
        <f t="shared" ref="CR886:CR956" si="1272">CD886/CJ886</f>
        <v>2.0933303479706775E-2</v>
      </c>
      <c r="CS886" s="19">
        <f t="shared" ref="CS886:CS956" si="1273">CE886/CJ886</f>
        <v>3.9403216887598395E-2</v>
      </c>
      <c r="CT886" s="19">
        <f t="shared" ref="CT886:CT956" si="1274">CF886/CJ886</f>
        <v>5.491024836344386E-2</v>
      </c>
      <c r="CU886" s="19">
        <f t="shared" ref="CU886:CU956" si="1275">CG886/CJ886</f>
        <v>3.7874883296779377E-2</v>
      </c>
      <c r="CV886" s="19">
        <f t="shared" ref="CV886:CV956" si="1276">CH886/CJ886</f>
        <v>3.0353966842739926E-3</v>
      </c>
      <c r="CW886" s="19">
        <f t="shared" ref="CW886:CW956" si="1277">CI886/CJ886</f>
        <v>0.1627784719698484</v>
      </c>
      <c r="CX886" s="19">
        <f t="shared" ref="CX886:CX956" si="1278">SUM(CL886:CW886)</f>
        <v>1</v>
      </c>
      <c r="CZ886" s="68">
        <f t="shared" ref="CZ886:CZ956" si="1279">($BH$49*$DC$46)+(($BH$50*$DD$46)*(S886-1673))+(($BH$51*$DC$46)*T886)</f>
        <v>2.5805000000000001E-5</v>
      </c>
      <c r="DA886" s="19">
        <f t="shared" ref="DA886:DA956" si="1280">($BI$49*$DC$46)+(($BI$50*$DD$46)*(S886-1673))+(($BI$51*$DC$46)*T886)</f>
        <v>1.8225239999999999E-5</v>
      </c>
      <c r="DB886" s="19">
        <f t="shared" ref="DB886:DB956" si="1281">($BJ$49*$DC$46)+(($BJ$50*$DD$46)*(S886-1673))+(($BJ$51*$DC$46)*T886)</f>
        <v>3.667E-5</v>
      </c>
      <c r="DC886" s="19">
        <f t="shared" ref="DC886:DC956" si="1282">($BK$49*$DC$46)+(($BK$50*$DD$46)*(S886-1673))+(($BK$51*$DC$46)*T886)</f>
        <v>3.9280839999999994E-5</v>
      </c>
      <c r="DD886" s="19">
        <f t="shared" ref="DD886:DD956" si="1283">($BL$49*$DC$46)+(($BL$50*$DD$46)*(S886-1673))+(($BL$51*$DC$46)*T886)</f>
        <v>1.2476919999999999E-5</v>
      </c>
      <c r="DE886" s="19">
        <f t="shared" ref="DE886:DE956" si="1284">($BM$49*$DC$46)+(($BM$50*$DD$46)*(S886-1673))+(($BM$51*$DC$46)*T886)</f>
        <v>1.2476919999999999E-5</v>
      </c>
      <c r="DF886" s="19">
        <f t="shared" ref="DF886:DF956" si="1285">($BN$49*$DC$46)+(($BN$50*$DD$46)*(S886-1673))+(($BN$51*$DC$46)*T886)</f>
        <v>1.1068519999999999E-5</v>
      </c>
      <c r="DG886" s="19">
        <f t="shared" ref="DG886:DG956" si="1286">($BO$49*$DC$46)+(($BO$50*$DD$46)*(S886-1673))+(($BO$51*$DC$46)*T886)</f>
        <v>1.5534239999999997E-5</v>
      </c>
      <c r="DH886" s="19">
        <f t="shared" ref="DH886:DH956" si="1287">($BP$49*$DC$46)+(($BP$50*$DD$46)*(S886-1673))+(($BP$51*$DC$46)*T886)</f>
        <v>2.457368E-5</v>
      </c>
      <c r="DI886" s="19">
        <f t="shared" ref="DI886:DI956" si="1288">($BQ$49*$DC$46)+(($BQ$50*$DD$46)*(S886-1673))+(($BQ$51*$DC$46)*T886)</f>
        <v>3.7803079999999996E-5</v>
      </c>
      <c r="DJ886" s="19">
        <f t="shared" ref="DJ886:DJ956" si="1289">($BR$49*$DC$46)+(($BR$50*$DD$46)*(S886-1673))+(($BR$51*$DC$46)*T886)</f>
        <v>0</v>
      </c>
      <c r="DK886" s="19">
        <f t="shared" ref="DK886:DK956" si="1290">($BS$49*$DC$46)+(($BS$50*$DD$46)*(S886-1673))+(($BS$51*$DC$46)*T886)</f>
        <v>2.0683959999999994E-5</v>
      </c>
      <c r="DM886" s="68">
        <f t="shared" ref="DM886:DM956" si="1291">((CL886*$BH$48)/CZ886)/1000</f>
        <v>1177.7969695221741</v>
      </c>
      <c r="DN886" s="19">
        <f t="shared" ref="DN886:DN956" si="1292">((CM886*$BI$48)/DA886)/1000</f>
        <v>13.308195132645862</v>
      </c>
      <c r="DO886" s="19">
        <f t="shared" ref="DO886:DO956" si="1293">((CN886*$BJ$48)/DB886)/1000</f>
        <v>264.42561752207513</v>
      </c>
      <c r="DP886" s="19">
        <f t="shared" ref="DP886:DP956" si="1294">((CO886*$BK$48)/DC886)/1000</f>
        <v>15.680889026492778</v>
      </c>
      <c r="DQ886" s="19">
        <f t="shared" ref="DQ886:DQ956" si="1295">((CP886*$BL$48)/DD886)/1000</f>
        <v>409.35656461753797</v>
      </c>
      <c r="DR886" s="19">
        <f t="shared" ref="DR886:DR956" si="1296">((CQ886*$BM$48)/DE886)/1000</f>
        <v>11.985080398915686</v>
      </c>
      <c r="DS886" s="19">
        <f t="shared" ref="DS886:DS956" si="1297">((CR886*$BN$48)/DF886)/1000</f>
        <v>76.217247674683065</v>
      </c>
      <c r="DT886" s="19">
        <f t="shared" ref="DT886:DT956" si="1298">((CS886*$BO$48)/DG886)/1000</f>
        <v>142.24914788599364</v>
      </c>
      <c r="DU886" s="19">
        <f t="shared" ref="DU886:DU956" si="1299">((CT886*$BP$48)/DH886)/1000</f>
        <v>138.51756416010485</v>
      </c>
      <c r="DV886" s="19">
        <f t="shared" ref="DV886:DV956" si="1300">((CU886*$BQ$48)/DI886)/1000</f>
        <v>94.378923795537759</v>
      </c>
      <c r="DX886" s="19">
        <f t="shared" ref="DX886:DX956" si="1301">((CW886*$BS$48)/DK886)/1000</f>
        <v>141.81365971006852</v>
      </c>
      <c r="DZ886" s="68">
        <f t="shared" ref="DZ886:DZ956" si="1302">SUM(DM886:DX886)</f>
        <v>2485.7298594462295</v>
      </c>
      <c r="EA886" s="21">
        <f t="shared" ref="EA886:EA956" si="1303">DZ886/1000</f>
        <v>2.4857298594462294</v>
      </c>
      <c r="EB886" s="92">
        <f t="shared" si="1252"/>
        <v>976</v>
      </c>
    </row>
    <row r="887" spans="1:132" x14ac:dyDescent="0.3">
      <c r="A887" s="19">
        <f>'A. Thermody. result (all suite)'!C843</f>
        <v>974</v>
      </c>
      <c r="B887" s="19" t="s">
        <v>1450</v>
      </c>
      <c r="C887" s="24">
        <f>'A. Thermody. result (all suite)'!G843</f>
        <v>63.541198999999999</v>
      </c>
      <c r="D887" s="19">
        <f>'A. Thermody. result (all suite)'!D843</f>
        <v>5000</v>
      </c>
      <c r="E887" s="61">
        <f>'A. Thermody. result (all suite)'!I843</f>
        <v>51.039515999999999</v>
      </c>
      <c r="F887" s="21">
        <f>'A. Thermody. result (all suite)'!J843</f>
        <v>0.39474500000000001</v>
      </c>
      <c r="G887" s="21">
        <f>'A. Thermody. result (all suite)'!K843</f>
        <v>16.296156</v>
      </c>
      <c r="H887" s="21">
        <f>'A. Thermody. result (all suite)'!L843</f>
        <v>1.027525</v>
      </c>
      <c r="I887" s="21">
        <f>'A. Thermody. result (all suite)'!M843</f>
        <v>8.5454299999999996</v>
      </c>
      <c r="J887" s="21">
        <f>'A. Thermody. result (all suite)'!N843</f>
        <v>0.251805</v>
      </c>
      <c r="K887" s="21">
        <f>'A. Thermody. result (all suite)'!O843</f>
        <v>1.377381</v>
      </c>
      <c r="L887" s="21">
        <f>'A. Thermody. result (all suite)'!P843</f>
        <v>3.6771129999999999</v>
      </c>
      <c r="M887" s="21">
        <f>'A. Thermody. result (all suite)'!Q843</f>
        <v>5.7309229999999998</v>
      </c>
      <c r="N887" s="21">
        <f>'A. Thermody. result (all suite)'!R843</f>
        <v>6.0042229999999996</v>
      </c>
      <c r="O887" s="21">
        <f>'A. Thermody. result (all suite)'!S843</f>
        <v>0.71757199999999999</v>
      </c>
      <c r="P887" s="21">
        <f>'A. Thermody. result (all suite)'!T843</f>
        <v>4.9376129999999998</v>
      </c>
      <c r="Q887" s="21">
        <f t="shared" si="1221"/>
        <v>100.00000200000001</v>
      </c>
      <c r="S887" s="19">
        <f t="shared" si="1222"/>
        <v>1247</v>
      </c>
      <c r="T887" s="19">
        <f t="shared" si="1223"/>
        <v>0.5</v>
      </c>
      <c r="V887" s="61">
        <f t="shared" si="1224"/>
        <v>48.519382273249597</v>
      </c>
      <c r="W887" s="21">
        <f t="shared" si="1225"/>
        <v>0.37525401995296959</v>
      </c>
      <c r="X887" s="21">
        <f t="shared" si="1226"/>
        <v>15.491514898936542</v>
      </c>
      <c r="Y887" s="21">
        <f t="shared" si="1227"/>
        <v>0.97678979303645419</v>
      </c>
      <c r="Z887" s="21">
        <f t="shared" si="1228"/>
        <v>8.1234897458529041</v>
      </c>
      <c r="AA887" s="21">
        <f t="shared" si="1229"/>
        <v>0.23937184383401314</v>
      </c>
      <c r="AB887" s="21">
        <f t="shared" si="1230"/>
        <v>1.3093712580446648</v>
      </c>
      <c r="AC887" s="21">
        <f t="shared" si="1231"/>
        <v>3.4955513941185417</v>
      </c>
      <c r="AD887" s="21">
        <f t="shared" si="1232"/>
        <v>5.4479522065914257</v>
      </c>
      <c r="AE887" s="21">
        <f t="shared" si="1233"/>
        <v>5.7077577105323156</v>
      </c>
      <c r="AF887" s="21">
        <f t="shared" si="1234"/>
        <v>0.68214107235225863</v>
      </c>
      <c r="AG887" s="21">
        <f t="shared" si="1235"/>
        <v>90.36857621650168</v>
      </c>
      <c r="AH887" s="21"/>
      <c r="AI887" s="61">
        <f t="shared" si="1236"/>
        <v>53.690546321111292</v>
      </c>
      <c r="AJ887" s="21">
        <f t="shared" si="1237"/>
        <v>0.41524834811378453</v>
      </c>
      <c r="AK887" s="21">
        <f t="shared" si="1238"/>
        <v>17.142590430795927</v>
      </c>
      <c r="AL887" s="21">
        <f t="shared" si="1239"/>
        <v>1.0808954106970741</v>
      </c>
      <c r="AM887" s="21">
        <f t="shared" si="1240"/>
        <v>8.9892859730255665</v>
      </c>
      <c r="AN887" s="21">
        <f t="shared" si="1241"/>
        <v>0.26488393848380987</v>
      </c>
      <c r="AO887" s="21">
        <f t="shared" si="1242"/>
        <v>1.4489231908531146</v>
      </c>
      <c r="AP887" s="21">
        <f t="shared" si="1243"/>
        <v>3.8681049768273756</v>
      </c>
      <c r="AQ887" s="21">
        <f t="shared" si="1244"/>
        <v>6.0285913917017178</v>
      </c>
      <c r="AR887" s="21">
        <f t="shared" si="1245"/>
        <v>6.3160867964300795</v>
      </c>
      <c r="AS887" s="21">
        <f t="shared" si="1246"/>
        <v>0.75484322196026465</v>
      </c>
      <c r="AT887" s="21">
        <f t="shared" si="1247"/>
        <v>100.00000000000001</v>
      </c>
      <c r="AU887" s="21"/>
      <c r="AV887" s="21">
        <f>AR887*'[1]diagram lines'!$G$39</f>
        <v>5.243022538573741</v>
      </c>
      <c r="AW887" s="21">
        <f>AK887*'[1]diagram lines'!$G$40</f>
        <v>9.0729967635099182</v>
      </c>
      <c r="AX887" s="21">
        <f>AQ887*'[1]diagram lines'!$G$38</f>
        <v>4.4723238494747495</v>
      </c>
      <c r="AY887" s="21">
        <f>AP887*'[1]diagram lines'!$G$41</f>
        <v>2.7643707428902924</v>
      </c>
      <c r="AZ887" s="21">
        <f t="shared" si="1248"/>
        <v>12.344678188131798</v>
      </c>
      <c r="BA887" s="21">
        <f t="shared" si="1249"/>
        <v>0.72701942426377764</v>
      </c>
      <c r="BB887" s="21">
        <f t="shared" si="1250"/>
        <v>0.9338829930625252</v>
      </c>
      <c r="BC887" s="86">
        <f t="shared" si="1251"/>
        <v>1.0707979558773786</v>
      </c>
      <c r="BX887" s="61">
        <f t="shared" si="1253"/>
        <v>0.8495258988015979</v>
      </c>
      <c r="BY887" s="21">
        <f t="shared" si="1254"/>
        <v>4.9417250876314473E-3</v>
      </c>
      <c r="BZ887" s="21">
        <f t="shared" si="1255"/>
        <v>0.15982891329933308</v>
      </c>
      <c r="CA887" s="21">
        <f t="shared" si="1256"/>
        <v>6.4344980900494708E-3</v>
      </c>
      <c r="CB887" s="21">
        <f t="shared" si="1257"/>
        <v>0.11893430758524705</v>
      </c>
      <c r="CC887" s="21">
        <f t="shared" si="1258"/>
        <v>3.5495489145756978E-3</v>
      </c>
      <c r="CD887" s="21">
        <f t="shared" si="1259"/>
        <v>3.4178188585607942E-2</v>
      </c>
      <c r="CE887" s="21">
        <f t="shared" si="1260"/>
        <v>6.5569062054208274E-2</v>
      </c>
      <c r="CF887" s="21">
        <f t="shared" si="1261"/>
        <v>9.2449153089207925E-2</v>
      </c>
      <c r="CG887" s="21">
        <f t="shared" si="1262"/>
        <v>6.3739097664543512E-2</v>
      </c>
      <c r="CH887" s="21">
        <f t="shared" si="1263"/>
        <v>5.0553175900355076E-3</v>
      </c>
      <c r="CI887" s="21">
        <f t="shared" si="1264"/>
        <v>0.2740073806881243</v>
      </c>
      <c r="CJ887" s="21">
        <f t="shared" si="1265"/>
        <v>1.6782130914501618</v>
      </c>
      <c r="CL887" s="68">
        <f t="shared" si="1266"/>
        <v>0.50620859956914854</v>
      </c>
      <c r="CM887" s="19">
        <f t="shared" si="1267"/>
        <v>2.944635048318715E-3</v>
      </c>
      <c r="CN887" s="19">
        <f t="shared" si="1268"/>
        <v>9.5237556013356567E-2</v>
      </c>
      <c r="CO887" s="19">
        <f t="shared" si="1269"/>
        <v>3.8341365127174359E-3</v>
      </c>
      <c r="CP887" s="19">
        <f t="shared" si="1270"/>
        <v>7.0869610177140635E-2</v>
      </c>
      <c r="CQ887" s="19">
        <f t="shared" si="1271"/>
        <v>2.1150764063629693E-3</v>
      </c>
      <c r="CR887" s="19">
        <f t="shared" si="1272"/>
        <v>2.0365821694355992E-2</v>
      </c>
      <c r="CS887" s="19">
        <f t="shared" si="1273"/>
        <v>3.9070760672918689E-2</v>
      </c>
      <c r="CT887" s="19">
        <f t="shared" si="1274"/>
        <v>5.5087851215200344E-2</v>
      </c>
      <c r="CU887" s="19">
        <f t="shared" si="1275"/>
        <v>3.7980336340640672E-2</v>
      </c>
      <c r="CV887" s="19">
        <f t="shared" si="1276"/>
        <v>3.0123216269676181E-3</v>
      </c>
      <c r="CW887" s="19">
        <f t="shared" si="1277"/>
        <v>0.16327329472287194</v>
      </c>
      <c r="CX887" s="19">
        <f t="shared" si="1278"/>
        <v>1.0000000000000002</v>
      </c>
      <c r="CZ887" s="68">
        <f t="shared" si="1279"/>
        <v>2.5805000000000001E-5</v>
      </c>
      <c r="DA887" s="19">
        <f t="shared" si="1280"/>
        <v>1.8210759999999996E-5</v>
      </c>
      <c r="DB887" s="19">
        <f t="shared" si="1281"/>
        <v>3.667E-5</v>
      </c>
      <c r="DC887" s="19">
        <f t="shared" si="1282"/>
        <v>3.926265999999999E-5</v>
      </c>
      <c r="DD887" s="19">
        <f t="shared" si="1283"/>
        <v>1.2471079999999999E-5</v>
      </c>
      <c r="DE887" s="19">
        <f t="shared" si="1284"/>
        <v>1.2471079999999999E-5</v>
      </c>
      <c r="DF887" s="19">
        <f t="shared" si="1285"/>
        <v>1.1061979999999999E-5</v>
      </c>
      <c r="DG887" s="19">
        <f t="shared" si="1286"/>
        <v>1.5526759999999999E-5</v>
      </c>
      <c r="DH887" s="19">
        <f t="shared" si="1287"/>
        <v>2.455832E-5</v>
      </c>
      <c r="DI887" s="19">
        <f t="shared" si="1288"/>
        <v>3.7778919999999993E-5</v>
      </c>
      <c r="DJ887" s="19">
        <f t="shared" si="1289"/>
        <v>0</v>
      </c>
      <c r="DK887" s="19">
        <f t="shared" si="1290"/>
        <v>2.0665039999999996E-5</v>
      </c>
      <c r="DM887" s="68">
        <f t="shared" si="1291"/>
        <v>1178.5705352495424</v>
      </c>
      <c r="DN887" s="19">
        <f t="shared" si="1292"/>
        <v>12.916399296882668</v>
      </c>
      <c r="DO887" s="19">
        <f t="shared" si="1293"/>
        <v>264.80559615821744</v>
      </c>
      <c r="DP887" s="19">
        <f t="shared" si="1294"/>
        <v>15.594288815781903</v>
      </c>
      <c r="DQ887" s="19">
        <f t="shared" si="1295"/>
        <v>408.3031695111855</v>
      </c>
      <c r="DR887" s="19">
        <f t="shared" si="1296"/>
        <v>12.031317277043293</v>
      </c>
      <c r="DS887" s="19">
        <f t="shared" si="1297"/>
        <v>74.194910339970477</v>
      </c>
      <c r="DT887" s="19">
        <f t="shared" si="1298"/>
        <v>141.11690130698744</v>
      </c>
      <c r="DU887" s="19">
        <f t="shared" si="1299"/>
        <v>139.05250427676933</v>
      </c>
      <c r="DV887" s="19">
        <f t="shared" si="1300"/>
        <v>94.702222384556038</v>
      </c>
      <c r="DX887" s="19">
        <f t="shared" si="1301"/>
        <v>142.37498552657789</v>
      </c>
      <c r="DZ887" s="68">
        <f t="shared" si="1302"/>
        <v>2483.6628301435144</v>
      </c>
      <c r="EA887" s="21">
        <f t="shared" si="1303"/>
        <v>2.4836628301435142</v>
      </c>
      <c r="EB887" s="92">
        <f t="shared" si="1252"/>
        <v>974</v>
      </c>
    </row>
    <row r="888" spans="1:132" x14ac:dyDescent="0.3">
      <c r="A888" s="19">
        <f>'A. Thermody. result (all suite)'!C844</f>
        <v>972</v>
      </c>
      <c r="B888" s="19" t="s">
        <v>1450</v>
      </c>
      <c r="C888" s="24">
        <f>'A. Thermody. result (all suite)'!G844</f>
        <v>63.321109999999997</v>
      </c>
      <c r="D888" s="19">
        <f>'A. Thermody. result (all suite)'!D844</f>
        <v>5000</v>
      </c>
      <c r="E888" s="61">
        <f>'A. Thermody. result (all suite)'!I844</f>
        <v>51.078428000000002</v>
      </c>
      <c r="F888" s="21">
        <f>'A. Thermody. result (all suite)'!J844</f>
        <v>0.38281100000000001</v>
      </c>
      <c r="G888" s="21">
        <f>'A. Thermody. result (all suite)'!K844</f>
        <v>16.321605000000002</v>
      </c>
      <c r="H888" s="21">
        <f>'A. Thermody. result (all suite)'!L844</f>
        <v>1.021355</v>
      </c>
      <c r="I888" s="21">
        <f>'A. Thermody. result (all suite)'!M844</f>
        <v>8.519031</v>
      </c>
      <c r="J888" s="21">
        <f>'A. Thermody. result (all suite)'!N844</f>
        <v>0.25268000000000002</v>
      </c>
      <c r="K888" s="21">
        <f>'A. Thermody. result (all suite)'!O844</f>
        <v>1.3400240000000001</v>
      </c>
      <c r="L888" s="21">
        <f>'A. Thermody. result (all suite)'!P844</f>
        <v>3.6467459999999998</v>
      </c>
      <c r="M888" s="21">
        <f>'A. Thermody. result (all suite)'!Q844</f>
        <v>5.7499520000000004</v>
      </c>
      <c r="N888" s="21">
        <f>'A. Thermody. result (all suite)'!R844</f>
        <v>6.0218400000000001</v>
      </c>
      <c r="O888" s="21">
        <f>'A. Thermody. result (all suite)'!S844</f>
        <v>0.71232399999999996</v>
      </c>
      <c r="P888" s="21">
        <f>'A. Thermody. result (all suite)'!T844</f>
        <v>4.9532040000000004</v>
      </c>
      <c r="Q888" s="21">
        <f t="shared" si="1221"/>
        <v>99.999999999999972</v>
      </c>
      <c r="S888" s="19">
        <f t="shared" si="1222"/>
        <v>1245</v>
      </c>
      <c r="T888" s="19">
        <f t="shared" si="1223"/>
        <v>0.5</v>
      </c>
      <c r="V888" s="61">
        <f t="shared" si="1224"/>
        <v>48.548409261166888</v>
      </c>
      <c r="W888" s="21">
        <f t="shared" si="1225"/>
        <v>0.36384959023556002</v>
      </c>
      <c r="X888" s="21">
        <f t="shared" si="1226"/>
        <v>15.513162608275803</v>
      </c>
      <c r="Y888" s="21">
        <f t="shared" si="1227"/>
        <v>0.97076520328580007</v>
      </c>
      <c r="Z888" s="21">
        <f t="shared" si="1228"/>
        <v>8.0970660157467602</v>
      </c>
      <c r="AA888" s="21">
        <f t="shared" si="1229"/>
        <v>0.24016424413280002</v>
      </c>
      <c r="AB888" s="21">
        <f t="shared" si="1230"/>
        <v>1.2736498776310401</v>
      </c>
      <c r="AC888" s="21">
        <f t="shared" si="1231"/>
        <v>3.46611523125816</v>
      </c>
      <c r="AD888" s="21">
        <f t="shared" si="1232"/>
        <v>5.4651451475379202</v>
      </c>
      <c r="AE888" s="21">
        <f t="shared" si="1233"/>
        <v>5.7235659802464003</v>
      </c>
      <c r="AF888" s="21">
        <f t="shared" si="1234"/>
        <v>0.67704113913903996</v>
      </c>
      <c r="AG888" s="21">
        <f t="shared" si="1235"/>
        <v>90.33893429865617</v>
      </c>
      <c r="AH888" s="21"/>
      <c r="AI888" s="61">
        <f t="shared" si="1236"/>
        <v>53.740294412449217</v>
      </c>
      <c r="AJ888" s="21">
        <f t="shared" si="1237"/>
        <v>0.4027605517602087</v>
      </c>
      <c r="AK888" s="21">
        <f t="shared" si="1238"/>
        <v>17.172178007978303</v>
      </c>
      <c r="AL888" s="21">
        <f t="shared" si="1239"/>
        <v>1.0745811989285783</v>
      </c>
      <c r="AM888" s="21">
        <f t="shared" si="1240"/>
        <v>8.9629859800850085</v>
      </c>
      <c r="AN888" s="21">
        <f t="shared" si="1241"/>
        <v>0.26584799344524984</v>
      </c>
      <c r="AO888" s="21">
        <f t="shared" si="1242"/>
        <v>1.4098570981814054</v>
      </c>
      <c r="AP888" s="21">
        <f t="shared" si="1243"/>
        <v>3.8367900376147341</v>
      </c>
      <c r="AQ888" s="21">
        <f t="shared" si="1244"/>
        <v>6.0496010828181932</v>
      </c>
      <c r="AR888" s="21">
        <f t="shared" si="1245"/>
        <v>6.3356580688948201</v>
      </c>
      <c r="AS888" s="21">
        <f t="shared" si="1246"/>
        <v>0.74944556784428573</v>
      </c>
      <c r="AT888" s="21">
        <f t="shared" si="1247"/>
        <v>100.00000000000001</v>
      </c>
      <c r="AU888" s="21"/>
      <c r="AV888" s="21">
        <f>AR888*'[1]diagram lines'!$G$39</f>
        <v>5.2592687723492491</v>
      </c>
      <c r="AW888" s="21">
        <f>AK888*'[1]diagram lines'!$G$40</f>
        <v>9.0886564733477933</v>
      </c>
      <c r="AX888" s="21">
        <f>AQ888*'[1]diagram lines'!$G$38</f>
        <v>4.4879099352691281</v>
      </c>
      <c r="AY888" s="21">
        <f>AP888*'[1]diagram lines'!$G$41</f>
        <v>2.7419912825877915</v>
      </c>
      <c r="AZ888" s="21">
        <f t="shared" si="1248"/>
        <v>12.385259151713013</v>
      </c>
      <c r="BA888" s="21">
        <f t="shared" si="1249"/>
        <v>0.72772301766050029</v>
      </c>
      <c r="BB888" s="21">
        <f t="shared" si="1250"/>
        <v>0.93243970855321601</v>
      </c>
      <c r="BC888" s="86">
        <f t="shared" si="1251"/>
        <v>1.0724553993433112</v>
      </c>
      <c r="BX888" s="61">
        <f t="shared" si="1253"/>
        <v>0.85017356857523307</v>
      </c>
      <c r="BY888" s="21">
        <f t="shared" si="1254"/>
        <v>4.7923259889834759E-3</v>
      </c>
      <c r="BZ888" s="21">
        <f t="shared" si="1255"/>
        <v>0.16007851118085525</v>
      </c>
      <c r="CA888" s="21">
        <f t="shared" si="1256"/>
        <v>6.3958607301646941E-3</v>
      </c>
      <c r="CB888" s="21">
        <f t="shared" si="1257"/>
        <v>0.11856688935281838</v>
      </c>
      <c r="CC888" s="21">
        <f t="shared" si="1258"/>
        <v>3.5618832816464623E-3</v>
      </c>
      <c r="CD888" s="21">
        <f t="shared" si="1259"/>
        <v>3.3251215880893303E-2</v>
      </c>
      <c r="CE888" s="21">
        <f t="shared" si="1260"/>
        <v>6.5027567760342367E-2</v>
      </c>
      <c r="CF888" s="21">
        <f t="shared" si="1261"/>
        <v>9.2756121955154064E-2</v>
      </c>
      <c r="CG888" s="21">
        <f t="shared" si="1262"/>
        <v>6.3926114649681523E-2</v>
      </c>
      <c r="CH888" s="21">
        <f t="shared" si="1263"/>
        <v>5.0183452629205885E-3</v>
      </c>
      <c r="CI888" s="21">
        <f t="shared" si="1264"/>
        <v>0.27487258601553832</v>
      </c>
      <c r="CJ888" s="21">
        <f t="shared" si="1265"/>
        <v>1.6784209906342316</v>
      </c>
      <c r="CL888" s="68">
        <f t="shared" si="1266"/>
        <v>0.50653177797423432</v>
      </c>
      <c r="CM888" s="19">
        <f t="shared" si="1267"/>
        <v>2.8552586125442704E-3</v>
      </c>
      <c r="CN888" s="19">
        <f t="shared" si="1268"/>
        <v>9.5374469262545239E-2</v>
      </c>
      <c r="CO888" s="19">
        <f t="shared" si="1269"/>
        <v>3.8106415290646866E-3</v>
      </c>
      <c r="CP888" s="19">
        <f t="shared" si="1270"/>
        <v>7.0641924770027481E-2</v>
      </c>
      <c r="CQ888" s="19">
        <f t="shared" si="1271"/>
        <v>2.1221632126398274E-3</v>
      </c>
      <c r="CR888" s="19">
        <f t="shared" si="1272"/>
        <v>1.9811010507160384E-2</v>
      </c>
      <c r="CS888" s="19">
        <f t="shared" si="1273"/>
        <v>3.8743299877207892E-2</v>
      </c>
      <c r="CT888" s="19">
        <f t="shared" si="1274"/>
        <v>5.5263919167326397E-2</v>
      </c>
      <c r="CU888" s="19">
        <f t="shared" si="1275"/>
        <v>3.8087056231062455E-2</v>
      </c>
      <c r="CV888" s="19">
        <f t="shared" si="1276"/>
        <v>2.9899204615072687E-3</v>
      </c>
      <c r="CW888" s="19">
        <f t="shared" si="1277"/>
        <v>0.16376855839467971</v>
      </c>
      <c r="CX888" s="19">
        <f t="shared" si="1278"/>
        <v>1</v>
      </c>
      <c r="CZ888" s="68">
        <f t="shared" si="1279"/>
        <v>2.5805000000000001E-5</v>
      </c>
      <c r="DA888" s="19">
        <f t="shared" si="1280"/>
        <v>1.8196279999999999E-5</v>
      </c>
      <c r="DB888" s="19">
        <f t="shared" si="1281"/>
        <v>3.667E-5</v>
      </c>
      <c r="DC888" s="19">
        <f t="shared" si="1282"/>
        <v>3.9244479999999992E-5</v>
      </c>
      <c r="DD888" s="19">
        <f t="shared" si="1283"/>
        <v>1.2465239999999998E-5</v>
      </c>
      <c r="DE888" s="19">
        <f t="shared" si="1284"/>
        <v>1.2465239999999998E-5</v>
      </c>
      <c r="DF888" s="19">
        <f t="shared" si="1285"/>
        <v>1.1055439999999999E-5</v>
      </c>
      <c r="DG888" s="19">
        <f t="shared" si="1286"/>
        <v>1.5519279999999998E-5</v>
      </c>
      <c r="DH888" s="19">
        <f t="shared" si="1287"/>
        <v>2.4542959999999999E-5</v>
      </c>
      <c r="DI888" s="19">
        <f t="shared" si="1288"/>
        <v>3.775475999999999E-5</v>
      </c>
      <c r="DJ888" s="19">
        <f t="shared" si="1289"/>
        <v>0</v>
      </c>
      <c r="DK888" s="19">
        <f t="shared" si="1290"/>
        <v>2.0646119999999997E-5</v>
      </c>
      <c r="DM888" s="68">
        <f t="shared" si="1291"/>
        <v>1179.3229692188334</v>
      </c>
      <c r="DN888" s="19">
        <f t="shared" si="1292"/>
        <v>12.534323387529556</v>
      </c>
      <c r="DO888" s="19">
        <f t="shared" si="1293"/>
        <v>265.18627995661603</v>
      </c>
      <c r="DP888" s="19">
        <f t="shared" si="1294"/>
        <v>15.505909258482719</v>
      </c>
      <c r="DQ888" s="19">
        <f t="shared" si="1295"/>
        <v>407.18207549365076</v>
      </c>
      <c r="DR888" s="19">
        <f t="shared" si="1296"/>
        <v>12.077285178999311</v>
      </c>
      <c r="DS888" s="19">
        <f t="shared" si="1297"/>
        <v>72.216367999696402</v>
      </c>
      <c r="DT888" s="19">
        <f t="shared" si="1298"/>
        <v>140.00161457965953</v>
      </c>
      <c r="DU888" s="19">
        <f t="shared" si="1299"/>
        <v>139.58423715731777</v>
      </c>
      <c r="DV888" s="19">
        <f t="shared" si="1300"/>
        <v>95.029095588637944</v>
      </c>
      <c r="DX888" s="19">
        <f t="shared" si="1301"/>
        <v>142.93772497070293</v>
      </c>
      <c r="DZ888" s="68">
        <f t="shared" si="1302"/>
        <v>2481.5778827901263</v>
      </c>
      <c r="EA888" s="21">
        <f t="shared" si="1303"/>
        <v>2.4815778827901265</v>
      </c>
      <c r="EB888" s="92">
        <f t="shared" si="1252"/>
        <v>972</v>
      </c>
    </row>
    <row r="889" spans="1:132" x14ac:dyDescent="0.3">
      <c r="A889" s="19">
        <f>'A. Thermody. result (all suite)'!C845</f>
        <v>970</v>
      </c>
      <c r="B889" s="19" t="s">
        <v>1450</v>
      </c>
      <c r="C889" s="24">
        <f>'A. Thermody. result (all suite)'!G845</f>
        <v>63.103749000000001</v>
      </c>
      <c r="D889" s="19">
        <f>'A. Thermody. result (all suite)'!D845</f>
        <v>5000</v>
      </c>
      <c r="E889" s="61">
        <f>'A. Thermody. result (all suite)'!I845</f>
        <v>51.116726999999997</v>
      </c>
      <c r="F889" s="21">
        <f>'A. Thermody. result (all suite)'!J845</f>
        <v>0.37118800000000002</v>
      </c>
      <c r="G889" s="21">
        <f>'A. Thermody. result (all suite)'!K845</f>
        <v>16.347187999999999</v>
      </c>
      <c r="H889" s="21">
        <f>'A. Thermody. result (all suite)'!L845</f>
        <v>1.0150729999999999</v>
      </c>
      <c r="I889" s="21">
        <f>'A. Thermody. result (all suite)'!M845</f>
        <v>8.4912840000000003</v>
      </c>
      <c r="J889" s="21">
        <f>'A. Thermody. result (all suite)'!N845</f>
        <v>0.25355100000000003</v>
      </c>
      <c r="K889" s="21">
        <f>'A. Thermody. result (all suite)'!O845</f>
        <v>1.3035060000000001</v>
      </c>
      <c r="L889" s="21">
        <f>'A. Thermody. result (all suite)'!P845</f>
        <v>3.6168469999999999</v>
      </c>
      <c r="M889" s="21">
        <f>'A. Thermody. result (all suite)'!Q845</f>
        <v>5.768866</v>
      </c>
      <c r="N889" s="21">
        <f>'A. Thermody. result (all suite)'!R845</f>
        <v>6.039695</v>
      </c>
      <c r="O889" s="21">
        <f>'A. Thermody. result (all suite)'!S845</f>
        <v>0.70723400000000003</v>
      </c>
      <c r="P889" s="21">
        <f>'A. Thermody. result (all suite)'!T845</f>
        <v>4.9688410000000003</v>
      </c>
      <c r="Q889" s="21">
        <f t="shared" si="1221"/>
        <v>99.999999999999972</v>
      </c>
      <c r="S889" s="19">
        <f t="shared" si="1222"/>
        <v>1243</v>
      </c>
      <c r="T889" s="19">
        <f t="shared" si="1223"/>
        <v>0.5</v>
      </c>
      <c r="V889" s="61">
        <f t="shared" si="1224"/>
        <v>48.576818110965931</v>
      </c>
      <c r="W889" s="21">
        <f t="shared" si="1225"/>
        <v>0.35274425846892005</v>
      </c>
      <c r="X889" s="21">
        <f t="shared" si="1226"/>
        <v>15.534922220308919</v>
      </c>
      <c r="Y889" s="21">
        <f t="shared" si="1227"/>
        <v>0.96463563659606988</v>
      </c>
      <c r="Z889" s="21">
        <f t="shared" si="1228"/>
        <v>8.0693655991815607</v>
      </c>
      <c r="AA889" s="21">
        <f t="shared" si="1229"/>
        <v>0.24095245395609002</v>
      </c>
      <c r="AB889" s="21">
        <f t="shared" si="1230"/>
        <v>1.23873685943454</v>
      </c>
      <c r="AC889" s="21">
        <f t="shared" si="1231"/>
        <v>3.4371316233567302</v>
      </c>
      <c r="AD889" s="21">
        <f t="shared" si="1232"/>
        <v>5.4822202209569406</v>
      </c>
      <c r="AE889" s="21">
        <f t="shared" si="1233"/>
        <v>5.7395921585650509</v>
      </c>
      <c r="AF889" s="21">
        <f t="shared" si="1234"/>
        <v>0.67209266704206005</v>
      </c>
      <c r="AG889" s="21">
        <f t="shared" si="1235"/>
        <v>90.309211808832814</v>
      </c>
      <c r="AH889" s="21"/>
      <c r="AI889" s="61">
        <f t="shared" si="1236"/>
        <v>53.789438682948187</v>
      </c>
      <c r="AJ889" s="21">
        <f t="shared" si="1237"/>
        <v>0.39059609911734328</v>
      </c>
      <c r="AK889" s="21">
        <f t="shared" si="1238"/>
        <v>17.201924265703209</v>
      </c>
      <c r="AL889" s="21">
        <f t="shared" si="1239"/>
        <v>1.0681475535829252</v>
      </c>
      <c r="AM889" s="21">
        <f t="shared" si="1240"/>
        <v>8.935263011997991</v>
      </c>
      <c r="AN889" s="21">
        <f t="shared" si="1241"/>
        <v>0.26680827916662575</v>
      </c>
      <c r="AO889" s="21">
        <f t="shared" si="1242"/>
        <v>1.3716616883521331</v>
      </c>
      <c r="AP889" s="21">
        <f t="shared" si="1243"/>
        <v>3.8059590539140959</v>
      </c>
      <c r="AQ889" s="21">
        <f t="shared" si="1244"/>
        <v>6.0704994663908085</v>
      </c>
      <c r="AR889" s="21">
        <f t="shared" si="1245"/>
        <v>6.3554891506689941</v>
      </c>
      <c r="AS889" s="21">
        <f t="shared" si="1246"/>
        <v>0.74421274815768579</v>
      </c>
      <c r="AT889" s="21">
        <f t="shared" si="1247"/>
        <v>100</v>
      </c>
      <c r="AU889" s="21"/>
      <c r="AV889" s="21">
        <f>AR889*'[1]diagram lines'!$G$39</f>
        <v>5.2757306754321931</v>
      </c>
      <c r="AW889" s="21">
        <f>AK889*'[1]diagram lines'!$G$40</f>
        <v>9.1044001674618276</v>
      </c>
      <c r="AX889" s="21">
        <f>AQ889*'[1]diagram lines'!$G$38</f>
        <v>4.5034134473160599</v>
      </c>
      <c r="AY889" s="21">
        <f>AP889*'[1]diagram lines'!$G$41</f>
        <v>2.7199576847854701</v>
      </c>
      <c r="AZ889" s="21">
        <f t="shared" si="1248"/>
        <v>12.425988617059803</v>
      </c>
      <c r="BA889" s="21">
        <f t="shared" si="1249"/>
        <v>0.72840435318114061</v>
      </c>
      <c r="BB889" s="21">
        <f t="shared" si="1250"/>
        <v>0.93100173728733215</v>
      </c>
      <c r="BC889" s="86">
        <f t="shared" si="1251"/>
        <v>1.0741118517283423</v>
      </c>
      <c r="BX889" s="61">
        <f t="shared" si="1253"/>
        <v>0.85081103528628499</v>
      </c>
      <c r="BY889" s="21">
        <f t="shared" si="1254"/>
        <v>4.646820230345519E-3</v>
      </c>
      <c r="BZ889" s="21">
        <f t="shared" si="1255"/>
        <v>0.16032942330325617</v>
      </c>
      <c r="CA889" s="21">
        <f t="shared" si="1256"/>
        <v>6.3565220113970811E-3</v>
      </c>
      <c r="CB889" s="21">
        <f t="shared" si="1257"/>
        <v>0.11818070981210857</v>
      </c>
      <c r="CC889" s="21">
        <f t="shared" si="1258"/>
        <v>3.5741612630391887E-3</v>
      </c>
      <c r="CD889" s="21">
        <f t="shared" si="1259"/>
        <v>3.2345062034739455E-2</v>
      </c>
      <c r="CE889" s="21">
        <f t="shared" si="1260"/>
        <v>6.4494418687589164E-2</v>
      </c>
      <c r="CF889" s="21">
        <f t="shared" si="1261"/>
        <v>9.3061235683174703E-2</v>
      </c>
      <c r="CG889" s="21">
        <f t="shared" si="1262"/>
        <v>6.4115658174097659E-2</v>
      </c>
      <c r="CH889" s="21">
        <f t="shared" si="1263"/>
        <v>4.9824860508369505E-3</v>
      </c>
      <c r="CI889" s="21">
        <f t="shared" si="1264"/>
        <v>0.2757403440621532</v>
      </c>
      <c r="CJ889" s="21">
        <f t="shared" si="1265"/>
        <v>1.6786378765990224</v>
      </c>
      <c r="CL889" s="68">
        <f t="shared" si="1266"/>
        <v>0.5068460846421845</v>
      </c>
      <c r="CM889" s="19">
        <f t="shared" si="1267"/>
        <v>2.7682088526205157E-3</v>
      </c>
      <c r="CN889" s="19">
        <f t="shared" si="1268"/>
        <v>9.5511620188202265E-2</v>
      </c>
      <c r="CO889" s="19">
        <f t="shared" si="1269"/>
        <v>3.786714275907804E-3</v>
      </c>
      <c r="CP889" s="19">
        <f t="shared" si="1270"/>
        <v>7.0402742282657596E-2</v>
      </c>
      <c r="CQ889" s="19">
        <f t="shared" si="1271"/>
        <v>2.1292032741930984E-3</v>
      </c>
      <c r="CR889" s="19">
        <f t="shared" si="1272"/>
        <v>1.9268635889636693E-2</v>
      </c>
      <c r="CS889" s="19">
        <f t="shared" si="1273"/>
        <v>3.8420685954171994E-2</v>
      </c>
      <c r="CT889" s="19">
        <f t="shared" si="1274"/>
        <v>5.5438541558301982E-2</v>
      </c>
      <c r="CU889" s="19">
        <f t="shared" si="1275"/>
        <v>3.8195050324968345E-2</v>
      </c>
      <c r="CV889" s="19">
        <f t="shared" si="1276"/>
        <v>2.9681720639663138E-3</v>
      </c>
      <c r="CW889" s="19">
        <f t="shared" si="1277"/>
        <v>0.16426434069318901</v>
      </c>
      <c r="CX889" s="19">
        <f t="shared" si="1278"/>
        <v>1.0000000000000002</v>
      </c>
      <c r="CZ889" s="68">
        <f t="shared" si="1279"/>
        <v>2.5805000000000001E-5</v>
      </c>
      <c r="DA889" s="19">
        <f t="shared" si="1280"/>
        <v>1.8181799999999996E-5</v>
      </c>
      <c r="DB889" s="19">
        <f t="shared" si="1281"/>
        <v>3.667E-5</v>
      </c>
      <c r="DC889" s="19">
        <f t="shared" si="1282"/>
        <v>3.9226299999999994E-5</v>
      </c>
      <c r="DD889" s="19">
        <f t="shared" si="1283"/>
        <v>1.2459399999999998E-5</v>
      </c>
      <c r="DE889" s="19">
        <f t="shared" si="1284"/>
        <v>1.2459399999999998E-5</v>
      </c>
      <c r="DF889" s="19">
        <f t="shared" si="1285"/>
        <v>1.1048899999999999E-5</v>
      </c>
      <c r="DG889" s="19">
        <f t="shared" si="1286"/>
        <v>1.5511799999999999E-5</v>
      </c>
      <c r="DH889" s="19">
        <f t="shared" si="1287"/>
        <v>2.4527599999999999E-5</v>
      </c>
      <c r="DI889" s="19">
        <f t="shared" si="1288"/>
        <v>3.7730599999999994E-5</v>
      </c>
      <c r="DJ889" s="19">
        <f t="shared" si="1289"/>
        <v>0</v>
      </c>
      <c r="DK889" s="19">
        <f t="shared" si="1290"/>
        <v>2.0627199999999995E-5</v>
      </c>
      <c r="DM889" s="68">
        <f t="shared" si="1291"/>
        <v>1180.0547477350299</v>
      </c>
      <c r="DN889" s="19">
        <f t="shared" si="1292"/>
        <v>12.16186093496391</v>
      </c>
      <c r="DO889" s="19">
        <f t="shared" si="1293"/>
        <v>265.56762460837479</v>
      </c>
      <c r="DP889" s="19">
        <f t="shared" si="1294"/>
        <v>15.415688013391968</v>
      </c>
      <c r="DQ889" s="19">
        <f t="shared" si="1295"/>
        <v>405.99362995079611</v>
      </c>
      <c r="DR889" s="19">
        <f t="shared" si="1296"/>
        <v>12.12303002321608</v>
      </c>
      <c r="DS889" s="19">
        <f t="shared" si="1297"/>
        <v>70.280844821869934</v>
      </c>
      <c r="DT889" s="19">
        <f t="shared" si="1298"/>
        <v>138.90277519758931</v>
      </c>
      <c r="DU889" s="19">
        <f t="shared" si="1299"/>
        <v>140.11298256654302</v>
      </c>
      <c r="DV889" s="19">
        <f t="shared" si="1300"/>
        <v>95.359568642216615</v>
      </c>
      <c r="DX889" s="19">
        <f t="shared" si="1301"/>
        <v>143.50194981826263</v>
      </c>
      <c r="DZ889" s="68">
        <f t="shared" si="1302"/>
        <v>2479.4747023122545</v>
      </c>
      <c r="EA889" s="21">
        <f t="shared" si="1303"/>
        <v>2.4794747023122543</v>
      </c>
      <c r="EB889" s="92">
        <f t="shared" si="1252"/>
        <v>970</v>
      </c>
    </row>
    <row r="890" spans="1:132" x14ac:dyDescent="0.3">
      <c r="A890" s="19">
        <f>'A. Thermody. result (all suite)'!C846</f>
        <v>968</v>
      </c>
      <c r="B890" s="19" t="s">
        <v>1450</v>
      </c>
      <c r="C890" s="24">
        <f>'A. Thermody. result (all suite)'!G846</f>
        <v>62.888992999999999</v>
      </c>
      <c r="D890" s="19">
        <f>'A. Thermody. result (all suite)'!D846</f>
        <v>5000</v>
      </c>
      <c r="E890" s="61">
        <f>'A. Thermody. result (all suite)'!I846</f>
        <v>51.154439000000004</v>
      </c>
      <c r="F890" s="21">
        <f>'A. Thermody. result (all suite)'!J846</f>
        <v>0.35986899999999999</v>
      </c>
      <c r="G890" s="21">
        <f>'A. Thermody. result (all suite)'!K846</f>
        <v>16.372907999999999</v>
      </c>
      <c r="H890" s="21">
        <f>'A. Thermody. result (all suite)'!L846</f>
        <v>1.008677</v>
      </c>
      <c r="I890" s="21">
        <f>'A. Thermody. result (all suite)'!M846</f>
        <v>8.4621980000000008</v>
      </c>
      <c r="J890" s="21">
        <f>'A. Thermody. result (all suite)'!N846</f>
        <v>0.254417</v>
      </c>
      <c r="K890" s="21">
        <f>'A. Thermody. result (all suite)'!O846</f>
        <v>1.2678119999999999</v>
      </c>
      <c r="L890" s="21">
        <f>'A. Thermody. result (all suite)'!P846</f>
        <v>3.587399</v>
      </c>
      <c r="M890" s="21">
        <f>'A. Thermody. result (all suite)'!Q846</f>
        <v>5.7876700000000003</v>
      </c>
      <c r="N890" s="21">
        <f>'A. Thermody. result (all suite)'!R846</f>
        <v>6.0577839999999998</v>
      </c>
      <c r="O890" s="21">
        <f>'A. Thermody. result (all suite)'!S846</f>
        <v>0.70230000000000004</v>
      </c>
      <c r="P890" s="21">
        <f>'A. Thermody. result (all suite)'!T846</f>
        <v>4.9845280000000001</v>
      </c>
      <c r="Q890" s="21">
        <f t="shared" si="1221"/>
        <v>100.00000100000003</v>
      </c>
      <c r="S890" s="19">
        <f t="shared" si="1222"/>
        <v>1241</v>
      </c>
      <c r="T890" s="19">
        <f t="shared" si="1223"/>
        <v>0.5</v>
      </c>
      <c r="V890" s="61">
        <f t="shared" si="1224"/>
        <v>48.60463169030016</v>
      </c>
      <c r="W890" s="21">
        <f t="shared" si="1225"/>
        <v>0.34193122911105772</v>
      </c>
      <c r="X890" s="21">
        <f t="shared" si="1226"/>
        <v>15.556795824486882</v>
      </c>
      <c r="Y890" s="21">
        <f t="shared" si="1227"/>
        <v>0.95839921300821784</v>
      </c>
      <c r="Z890" s="21">
        <f t="shared" si="1228"/>
        <v>8.0403973754925673</v>
      </c>
      <c r="AA890" s="21">
        <f t="shared" si="1229"/>
        <v>0.24173551352505487</v>
      </c>
      <c r="AB890" s="21">
        <f t="shared" si="1230"/>
        <v>1.2046175565045845</v>
      </c>
      <c r="AC890" s="21">
        <f t="shared" si="1231"/>
        <v>3.4085840941614292</v>
      </c>
      <c r="AD890" s="21">
        <f t="shared" si="1232"/>
        <v>5.4991819711872809</v>
      </c>
      <c r="AE890" s="21">
        <f t="shared" si="1233"/>
        <v>5.7558320633599989</v>
      </c>
      <c r="AF890" s="21">
        <f t="shared" si="1234"/>
        <v>0.66729366020606351</v>
      </c>
      <c r="AG890" s="21">
        <f t="shared" si="1235"/>
        <v>90.279400191343299</v>
      </c>
      <c r="AH890" s="21"/>
      <c r="AI890" s="61">
        <f t="shared" si="1236"/>
        <v>53.838009099844186</v>
      </c>
      <c r="AJ890" s="21">
        <f t="shared" si="1237"/>
        <v>0.37874778563697725</v>
      </c>
      <c r="AK890" s="21">
        <f t="shared" si="1238"/>
        <v>17.231833387810422</v>
      </c>
      <c r="AL890" s="21">
        <f t="shared" si="1239"/>
        <v>1.0615923576994664</v>
      </c>
      <c r="AM890" s="21">
        <f t="shared" si="1240"/>
        <v>8.906126268507867</v>
      </c>
      <c r="AN890" s="21">
        <f t="shared" si="1241"/>
        <v>0.26776375675149244</v>
      </c>
      <c r="AO890" s="21">
        <f t="shared" si="1242"/>
        <v>1.3343216214900071</v>
      </c>
      <c r="AP890" s="21">
        <f t="shared" si="1243"/>
        <v>3.7755945286932371</v>
      </c>
      <c r="AQ890" s="21">
        <f t="shared" si="1244"/>
        <v>6.0912920993404942</v>
      </c>
      <c r="AR890" s="21">
        <f t="shared" si="1245"/>
        <v>6.3755763232373726</v>
      </c>
      <c r="AS890" s="21">
        <f t="shared" si="1246"/>
        <v>0.73914277098846837</v>
      </c>
      <c r="AT890" s="21">
        <f t="shared" si="1247"/>
        <v>99.999999999999972</v>
      </c>
      <c r="AU890" s="21"/>
      <c r="AV890" s="21">
        <f>AR890*'[1]diagram lines'!$G$39</f>
        <v>5.2924051610601861</v>
      </c>
      <c r="AW890" s="21">
        <f>AK890*'[1]diagram lines'!$G$40</f>
        <v>9.1202300602177484</v>
      </c>
      <c r="AX890" s="21">
        <f>AQ890*'[1]diagram lines'!$G$38</f>
        <v>4.5188385080296216</v>
      </c>
      <c r="AY890" s="21">
        <f>AP890*'[1]diagram lines'!$G$41</f>
        <v>2.6982574450957131</v>
      </c>
      <c r="AZ890" s="21">
        <f t="shared" si="1248"/>
        <v>12.466868422577868</v>
      </c>
      <c r="BA890" s="21">
        <f t="shared" si="1249"/>
        <v>0.72906425100163197</v>
      </c>
      <c r="BB890" s="21">
        <f t="shared" si="1250"/>
        <v>0.92956921342713261</v>
      </c>
      <c r="BC890" s="86">
        <f t="shared" si="1251"/>
        <v>1.0757671247665392</v>
      </c>
      <c r="BX890" s="61">
        <f t="shared" si="1253"/>
        <v>0.85143873169107864</v>
      </c>
      <c r="BY890" s="21">
        <f t="shared" si="1254"/>
        <v>4.5051201802704059E-3</v>
      </c>
      <c r="BZ890" s="21">
        <f t="shared" si="1255"/>
        <v>0.16058167908983914</v>
      </c>
      <c r="CA890" s="21">
        <f t="shared" si="1256"/>
        <v>6.3164694094808693E-3</v>
      </c>
      <c r="CB890" s="21">
        <f t="shared" si="1257"/>
        <v>0.11777589422407796</v>
      </c>
      <c r="CC890" s="21">
        <f t="shared" si="1258"/>
        <v>3.5863687623343674E-3</v>
      </c>
      <c r="CD890" s="21">
        <f t="shared" si="1259"/>
        <v>3.145935483870968E-2</v>
      </c>
      <c r="CE890" s="21">
        <f t="shared" si="1260"/>
        <v>6.3969311697574902E-2</v>
      </c>
      <c r="CF890" s="21">
        <f t="shared" si="1261"/>
        <v>9.3364574931440555E-2</v>
      </c>
      <c r="CG890" s="21">
        <f t="shared" si="1262"/>
        <v>6.4307685774946916E-2</v>
      </c>
      <c r="CH890" s="21">
        <f t="shared" si="1263"/>
        <v>4.9477258637209047E-3</v>
      </c>
      <c r="CI890" s="21">
        <f t="shared" si="1264"/>
        <v>0.27661087680355162</v>
      </c>
      <c r="CJ890" s="21">
        <f t="shared" si="1265"/>
        <v>1.6788637932670256</v>
      </c>
      <c r="CL890" s="68">
        <f t="shared" si="1266"/>
        <v>0.50715176246323168</v>
      </c>
      <c r="CM890" s="19">
        <f t="shared" si="1267"/>
        <v>2.6834339976464427E-3</v>
      </c>
      <c r="CN890" s="19">
        <f t="shared" si="1268"/>
        <v>9.5649021519102123E-2</v>
      </c>
      <c r="CO890" s="19">
        <f t="shared" si="1269"/>
        <v>3.7623477466204587E-3</v>
      </c>
      <c r="CP890" s="19">
        <f t="shared" si="1270"/>
        <v>7.0152143787012705E-2</v>
      </c>
      <c r="CQ890" s="19">
        <f t="shared" si="1271"/>
        <v>2.1361880437932288E-3</v>
      </c>
      <c r="CR890" s="19">
        <f t="shared" si="1272"/>
        <v>1.8738479538885397E-2</v>
      </c>
      <c r="CS890" s="19">
        <f t="shared" si="1273"/>
        <v>3.8102740647644961E-2</v>
      </c>
      <c r="CT890" s="19">
        <f t="shared" si="1274"/>
        <v>5.5611762732553485E-2</v>
      </c>
      <c r="CU890" s="19">
        <f t="shared" si="1275"/>
        <v>3.8304290099559428E-2</v>
      </c>
      <c r="CV890" s="19">
        <f t="shared" si="1276"/>
        <v>2.9470680608894174E-3</v>
      </c>
      <c r="CW890" s="19">
        <f t="shared" si="1277"/>
        <v>0.16476076136306089</v>
      </c>
      <c r="CX890" s="19">
        <f t="shared" si="1278"/>
        <v>1.0000000000000002</v>
      </c>
      <c r="CZ890" s="68">
        <f t="shared" si="1279"/>
        <v>2.5805000000000001E-5</v>
      </c>
      <c r="DA890" s="19">
        <f t="shared" si="1280"/>
        <v>1.8167319999999999E-5</v>
      </c>
      <c r="DB890" s="19">
        <f t="shared" si="1281"/>
        <v>3.667E-5</v>
      </c>
      <c r="DC890" s="19">
        <f t="shared" si="1282"/>
        <v>3.9208119999999996E-5</v>
      </c>
      <c r="DD890" s="19">
        <f t="shared" si="1283"/>
        <v>1.2453559999999998E-5</v>
      </c>
      <c r="DE890" s="19">
        <f t="shared" si="1284"/>
        <v>1.2453559999999998E-5</v>
      </c>
      <c r="DF890" s="19">
        <f t="shared" si="1285"/>
        <v>1.1042359999999998E-5</v>
      </c>
      <c r="DG890" s="19">
        <f t="shared" si="1286"/>
        <v>1.5504319999999998E-5</v>
      </c>
      <c r="DH890" s="19">
        <f t="shared" si="1287"/>
        <v>2.4512239999999998E-5</v>
      </c>
      <c r="DI890" s="19">
        <f t="shared" si="1288"/>
        <v>3.7706439999999991E-5</v>
      </c>
      <c r="DJ890" s="19">
        <f t="shared" si="1289"/>
        <v>0</v>
      </c>
      <c r="DK890" s="19">
        <f t="shared" si="1290"/>
        <v>2.0608279999999996E-5</v>
      </c>
      <c r="DM890" s="68">
        <f t="shared" si="1291"/>
        <v>1180.7664363026918</v>
      </c>
      <c r="DN890" s="19">
        <f t="shared" si="1292"/>
        <v>11.798807294196273</v>
      </c>
      <c r="DO890" s="19">
        <f t="shared" si="1293"/>
        <v>265.94966550552635</v>
      </c>
      <c r="DP890" s="19">
        <f t="shared" si="1294"/>
        <v>15.323593981497227</v>
      </c>
      <c r="DQ890" s="19">
        <f t="shared" si="1295"/>
        <v>404.73820587019804</v>
      </c>
      <c r="DR890" s="19">
        <f t="shared" si="1296"/>
        <v>12.16850280776675</v>
      </c>
      <c r="DS890" s="19">
        <f t="shared" si="1297"/>
        <v>68.387620528318365</v>
      </c>
      <c r="DT890" s="19">
        <f t="shared" si="1298"/>
        <v>137.81976220304597</v>
      </c>
      <c r="DU890" s="19">
        <f t="shared" si="1299"/>
        <v>140.63884703278816</v>
      </c>
      <c r="DV890" s="19">
        <f t="shared" si="1300"/>
        <v>95.69357720799151</v>
      </c>
      <c r="DX890" s="19">
        <f t="shared" si="1301"/>
        <v>144.06776886583248</v>
      </c>
      <c r="DZ890" s="68">
        <f t="shared" si="1302"/>
        <v>2477.3527875998529</v>
      </c>
      <c r="EA890" s="21">
        <f t="shared" si="1303"/>
        <v>2.4773527875998531</v>
      </c>
      <c r="EB890" s="92">
        <f t="shared" si="1252"/>
        <v>968</v>
      </c>
    </row>
    <row r="891" spans="1:132" x14ac:dyDescent="0.3">
      <c r="A891" s="19">
        <f>'A. Thermody. result (all suite)'!C847</f>
        <v>966</v>
      </c>
      <c r="B891" s="19" t="s">
        <v>1450</v>
      </c>
      <c r="C891" s="24">
        <f>'A. Thermody. result (all suite)'!G847</f>
        <v>62.676724</v>
      </c>
      <c r="D891" s="19">
        <f>'A. Thermody. result (all suite)'!D847</f>
        <v>5000</v>
      </c>
      <c r="E891" s="61">
        <f>'A. Thermody. result (all suite)'!I847</f>
        <v>51.191591000000003</v>
      </c>
      <c r="F891" s="21">
        <f>'A. Thermody. result (all suite)'!J847</f>
        <v>0.34884900000000002</v>
      </c>
      <c r="G891" s="21">
        <f>'A. Thermody. result (all suite)'!K847</f>
        <v>16.398762000000001</v>
      </c>
      <c r="H891" s="21">
        <f>'A. Thermody. result (all suite)'!L847</f>
        <v>1.002162</v>
      </c>
      <c r="I891" s="21">
        <f>'A. Thermody. result (all suite)'!M847</f>
        <v>8.4317820000000001</v>
      </c>
      <c r="J891" s="21">
        <f>'A. Thermody. result (all suite)'!N847</f>
        <v>0.255278</v>
      </c>
      <c r="K891" s="21">
        <f>'A. Thermody. result (all suite)'!O847</f>
        <v>1.232926</v>
      </c>
      <c r="L891" s="21">
        <f>'A. Thermody. result (all suite)'!P847</f>
        <v>3.5583870000000002</v>
      </c>
      <c r="M891" s="21">
        <f>'A. Thermody. result (all suite)'!Q847</f>
        <v>5.8063719999999996</v>
      </c>
      <c r="N891" s="21">
        <f>'A. Thermody. result (all suite)'!R847</f>
        <v>6.0761060000000002</v>
      </c>
      <c r="O891" s="21">
        <f>'A. Thermody. result (all suite)'!S847</f>
        <v>0.69751799999999997</v>
      </c>
      <c r="P891" s="21">
        <f>'A. Thermody. result (all suite)'!T847</f>
        <v>5.000267</v>
      </c>
      <c r="Q891" s="21">
        <f t="shared" si="1221"/>
        <v>100</v>
      </c>
      <c r="S891" s="19">
        <f t="shared" si="1222"/>
        <v>1239</v>
      </c>
      <c r="T891" s="19">
        <f t="shared" si="1223"/>
        <v>0.5</v>
      </c>
      <c r="V891" s="61">
        <f t="shared" si="1224"/>
        <v>48.631874768452036</v>
      </c>
      <c r="W891" s="21">
        <f t="shared" si="1225"/>
        <v>0.33140561857317002</v>
      </c>
      <c r="X891" s="21">
        <f t="shared" si="1226"/>
        <v>15.578780115305463</v>
      </c>
      <c r="Y891" s="21">
        <f t="shared" si="1227"/>
        <v>0.95205122422746002</v>
      </c>
      <c r="Z891" s="21">
        <f t="shared" si="1228"/>
        <v>8.0101703871420611</v>
      </c>
      <c r="AA891" s="21">
        <f t="shared" si="1229"/>
        <v>0.24251341840774004</v>
      </c>
      <c r="AB891" s="21">
        <f t="shared" si="1230"/>
        <v>1.1712764080875799</v>
      </c>
      <c r="AC891" s="21">
        <f t="shared" si="1231"/>
        <v>3.3804581491067101</v>
      </c>
      <c r="AD891" s="21">
        <f t="shared" si="1232"/>
        <v>5.5160378969867603</v>
      </c>
      <c r="AE891" s="21">
        <f t="shared" si="1233"/>
        <v>5.7722844767969805</v>
      </c>
      <c r="AF891" s="21">
        <f t="shared" si="1234"/>
        <v>0.66264023762693991</v>
      </c>
      <c r="AG891" s="21">
        <f t="shared" si="1235"/>
        <v>90.249492700712906</v>
      </c>
      <c r="AH891" s="21"/>
      <c r="AI891" s="61">
        <f t="shared" si="1236"/>
        <v>53.886036711282124</v>
      </c>
      <c r="AJ891" s="21">
        <f t="shared" si="1237"/>
        <v>0.36721050573900033</v>
      </c>
      <c r="AK891" s="21">
        <f t="shared" si="1238"/>
        <v>17.261903251875456</v>
      </c>
      <c r="AL891" s="21">
        <f t="shared" si="1239"/>
        <v>1.0549103332743048</v>
      </c>
      <c r="AM891" s="21">
        <f t="shared" si="1240"/>
        <v>8.8755849450650555</v>
      </c>
      <c r="AN891" s="21">
        <f t="shared" si="1241"/>
        <v>0.26871443943952977</v>
      </c>
      <c r="AO891" s="21">
        <f t="shared" si="1242"/>
        <v>1.2978204896639021</v>
      </c>
      <c r="AP891" s="21">
        <f t="shared" si="1243"/>
        <v>3.7456810536509608</v>
      </c>
      <c r="AQ891" s="21">
        <f t="shared" si="1244"/>
        <v>6.1119877042180732</v>
      </c>
      <c r="AR891" s="21">
        <f t="shared" si="1245"/>
        <v>6.3959190285303222</v>
      </c>
      <c r="AS891" s="21">
        <f t="shared" si="1246"/>
        <v>0.73423153726126766</v>
      </c>
      <c r="AT891" s="21">
        <f t="shared" si="1247"/>
        <v>100.00000000000001</v>
      </c>
      <c r="AU891" s="21"/>
      <c r="AV891" s="21">
        <f>AR891*'[1]diagram lines'!$G$39</f>
        <v>5.3092917659761891</v>
      </c>
      <c r="AW891" s="21">
        <f>AK891*'[1]diagram lines'!$G$40</f>
        <v>9.1361450282876326</v>
      </c>
      <c r="AX891" s="21">
        <f>AQ891*'[1]diagram lines'!$G$38</f>
        <v>4.5341915882534209</v>
      </c>
      <c r="AY891" s="21">
        <f>AP891*'[1]diagram lines'!$G$41</f>
        <v>2.676879551858474</v>
      </c>
      <c r="AZ891" s="21">
        <f t="shared" si="1248"/>
        <v>12.507906732748395</v>
      </c>
      <c r="BA891" s="21">
        <f t="shared" si="1249"/>
        <v>0.72970289254516252</v>
      </c>
      <c r="BB891" s="21">
        <f t="shared" si="1250"/>
        <v>0.92814146166681499</v>
      </c>
      <c r="BC891" s="86">
        <f t="shared" si="1251"/>
        <v>1.0774219677721724</v>
      </c>
      <c r="BX891" s="61">
        <f t="shared" si="1253"/>
        <v>0.85205710719041283</v>
      </c>
      <c r="BY891" s="21">
        <f t="shared" si="1254"/>
        <v>4.3671632448673012E-3</v>
      </c>
      <c r="BZ891" s="21">
        <f t="shared" si="1255"/>
        <v>0.16083524911730093</v>
      </c>
      <c r="CA891" s="21">
        <f t="shared" si="1256"/>
        <v>6.2756716137516442E-3</v>
      </c>
      <c r="CB891" s="21">
        <f t="shared" si="1257"/>
        <v>0.11735256784968685</v>
      </c>
      <c r="CC891" s="21">
        <f t="shared" si="1258"/>
        <v>3.598505779531999E-3</v>
      </c>
      <c r="CD891" s="21">
        <f t="shared" si="1259"/>
        <v>3.0593697270471464E-2</v>
      </c>
      <c r="CE891" s="21">
        <f t="shared" si="1260"/>
        <v>6.3451979315263918E-2</v>
      </c>
      <c r="CF891" s="21">
        <f t="shared" si="1261"/>
        <v>9.3666268753024667E-2</v>
      </c>
      <c r="CG891" s="21">
        <f t="shared" si="1262"/>
        <v>6.4502186836518052E-2</v>
      </c>
      <c r="CH891" s="21">
        <f t="shared" si="1263"/>
        <v>4.9140365214450773E-3</v>
      </c>
      <c r="CI891" s="21">
        <f t="shared" si="1264"/>
        <v>0.27748429522752499</v>
      </c>
      <c r="CJ891" s="21">
        <f t="shared" si="1265"/>
        <v>1.6790987287198</v>
      </c>
      <c r="CL891" s="68">
        <f t="shared" si="1266"/>
        <v>0.50744908123422205</v>
      </c>
      <c r="CM891" s="19">
        <f t="shared" si="1267"/>
        <v>2.6008972374107924E-3</v>
      </c>
      <c r="CN891" s="19">
        <f t="shared" si="1268"/>
        <v>9.5786654093846527E-2</v>
      </c>
      <c r="CO891" s="19">
        <f t="shared" si="1269"/>
        <v>3.7375238908890262E-3</v>
      </c>
      <c r="CP891" s="19">
        <f t="shared" si="1270"/>
        <v>6.9890213030630005E-2</v>
      </c>
      <c r="CQ891" s="19">
        <f t="shared" si="1271"/>
        <v>2.143117446271678E-3</v>
      </c>
      <c r="CR891" s="19">
        <f t="shared" si="1272"/>
        <v>1.8220308756827602E-2</v>
      </c>
      <c r="CS891" s="19">
        <f t="shared" si="1273"/>
        <v>3.7789308174654979E-2</v>
      </c>
      <c r="CT891" s="19">
        <f t="shared" si="1274"/>
        <v>5.5783657715254724E-2</v>
      </c>
      <c r="CU891" s="19">
        <f t="shared" si="1275"/>
        <v>3.8414767239861251E-2</v>
      </c>
      <c r="CV891" s="19">
        <f t="shared" si="1276"/>
        <v>2.9265917705695007E-3</v>
      </c>
      <c r="CW891" s="19">
        <f t="shared" si="1277"/>
        <v>0.16525787940956166</v>
      </c>
      <c r="CX891" s="19">
        <f t="shared" si="1278"/>
        <v>0.99999999999999978</v>
      </c>
      <c r="CZ891" s="68">
        <f t="shared" si="1279"/>
        <v>2.5805000000000001E-5</v>
      </c>
      <c r="DA891" s="19">
        <f t="shared" si="1280"/>
        <v>1.8152839999999996E-5</v>
      </c>
      <c r="DB891" s="19">
        <f t="shared" si="1281"/>
        <v>3.667E-5</v>
      </c>
      <c r="DC891" s="19">
        <f t="shared" si="1282"/>
        <v>3.9189939999999992E-5</v>
      </c>
      <c r="DD891" s="19">
        <f t="shared" si="1283"/>
        <v>1.2447719999999997E-5</v>
      </c>
      <c r="DE891" s="19">
        <f t="shared" si="1284"/>
        <v>1.2447719999999997E-5</v>
      </c>
      <c r="DF891" s="19">
        <f t="shared" si="1285"/>
        <v>1.1035819999999998E-5</v>
      </c>
      <c r="DG891" s="19">
        <f t="shared" si="1286"/>
        <v>1.549684E-5</v>
      </c>
      <c r="DH891" s="19">
        <f t="shared" si="1287"/>
        <v>2.4496880000000001E-5</v>
      </c>
      <c r="DI891" s="19">
        <f t="shared" si="1288"/>
        <v>3.7682279999999995E-5</v>
      </c>
      <c r="DJ891" s="19">
        <f t="shared" si="1289"/>
        <v>0</v>
      </c>
      <c r="DK891" s="19">
        <f t="shared" si="1290"/>
        <v>2.0589359999999997E-5</v>
      </c>
      <c r="DM891" s="68">
        <f t="shared" si="1291"/>
        <v>1181.4586630711899</v>
      </c>
      <c r="DN891" s="19">
        <f t="shared" si="1292"/>
        <v>11.445023000498772</v>
      </c>
      <c r="DO891" s="19">
        <f t="shared" si="1293"/>
        <v>266.33234937029158</v>
      </c>
      <c r="DP891" s="19">
        <f t="shared" si="1294"/>
        <v>15.229551005591455</v>
      </c>
      <c r="DQ891" s="19">
        <f t="shared" si="1295"/>
        <v>403.41619238308431</v>
      </c>
      <c r="DR891" s="19">
        <f t="shared" si="1296"/>
        <v>12.213702721342772</v>
      </c>
      <c r="DS891" s="19">
        <f t="shared" si="1297"/>
        <v>66.535920565952722</v>
      </c>
      <c r="DT891" s="19">
        <f t="shared" si="1298"/>
        <v>136.75203476545224</v>
      </c>
      <c r="DU891" s="19">
        <f t="shared" si="1299"/>
        <v>141.1620149900167</v>
      </c>
      <c r="DV891" s="19">
        <f t="shared" si="1300"/>
        <v>96.031107300166823</v>
      </c>
      <c r="DX891" s="19">
        <f t="shared" si="1301"/>
        <v>144.63523815020483</v>
      </c>
      <c r="DZ891" s="68">
        <f t="shared" si="1302"/>
        <v>2475.2117973237919</v>
      </c>
      <c r="EA891" s="21">
        <f t="shared" si="1303"/>
        <v>2.4752117973237917</v>
      </c>
      <c r="EB891" s="92">
        <f t="shared" si="1252"/>
        <v>966</v>
      </c>
    </row>
    <row r="892" spans="1:132" x14ac:dyDescent="0.3">
      <c r="A892" s="19">
        <f>'A. Thermody. result (all suite)'!C848</f>
        <v>964</v>
      </c>
      <c r="B892" s="19" t="s">
        <v>1450</v>
      </c>
      <c r="C892" s="24">
        <f>'A. Thermody. result (all suite)'!G848</f>
        <v>62.463569999999997</v>
      </c>
      <c r="D892" s="19">
        <f>'A. Thermody. result (all suite)'!D848</f>
        <v>5000</v>
      </c>
      <c r="E892" s="61">
        <f>'A. Thermody. result (all suite)'!I848</f>
        <v>51.226202000000001</v>
      </c>
      <c r="F892" s="21">
        <f>'A. Thermody. result (all suite)'!J848</f>
        <v>0.33973300000000001</v>
      </c>
      <c r="G892" s="21">
        <f>'A. Thermody. result (all suite)'!K848</f>
        <v>16.425809000000001</v>
      </c>
      <c r="H892" s="21">
        <f>'A. Thermody. result (all suite)'!L848</f>
        <v>0.99476699999999996</v>
      </c>
      <c r="I892" s="21">
        <f>'A. Thermody. result (all suite)'!M848</f>
        <v>8.403791</v>
      </c>
      <c r="J892" s="21">
        <f>'A. Thermody. result (all suite)'!N848</f>
        <v>0.25614900000000002</v>
      </c>
      <c r="K892" s="21">
        <f>'A. Thermody. result (all suite)'!O848</f>
        <v>1.198744</v>
      </c>
      <c r="L892" s="21">
        <f>'A. Thermody. result (all suite)'!P848</f>
        <v>3.525665</v>
      </c>
      <c r="M892" s="21">
        <f>'A. Thermody. result (all suite)'!Q848</f>
        <v>5.8250299999999999</v>
      </c>
      <c r="N892" s="21">
        <f>'A. Thermody. result (all suite)'!R848</f>
        <v>6.0946730000000002</v>
      </c>
      <c r="O892" s="21">
        <f>'A. Thermody. result (all suite)'!S848</f>
        <v>0.693218</v>
      </c>
      <c r="P892" s="21">
        <f>'A. Thermody. result (all suite)'!T848</f>
        <v>5.0162190000000004</v>
      </c>
      <c r="Q892" s="21">
        <f t="shared" si="1221"/>
        <v>100.00000000000001</v>
      </c>
      <c r="S892" s="19">
        <f t="shared" si="1222"/>
        <v>1237</v>
      </c>
      <c r="T892" s="19">
        <f t="shared" si="1223"/>
        <v>0.5</v>
      </c>
      <c r="V892" s="61">
        <f t="shared" si="1224"/>
        <v>48.656583522297616</v>
      </c>
      <c r="W892" s="21">
        <f t="shared" si="1225"/>
        <v>0.32269124870472993</v>
      </c>
      <c r="X892" s="21">
        <f t="shared" si="1226"/>
        <v>15.601854448038289</v>
      </c>
      <c r="Y892" s="21">
        <f t="shared" si="1227"/>
        <v>0.94486730874026992</v>
      </c>
      <c r="Z892" s="21">
        <f t="shared" si="1228"/>
        <v>7.982238439137709</v>
      </c>
      <c r="AA892" s="21">
        <f t="shared" si="1229"/>
        <v>0.24330000519369002</v>
      </c>
      <c r="AB892" s="21">
        <f t="shared" si="1230"/>
        <v>1.1386123757106399</v>
      </c>
      <c r="AC892" s="21">
        <f t="shared" si="1231"/>
        <v>3.3488099223936496</v>
      </c>
      <c r="AD892" s="21">
        <f t="shared" si="1232"/>
        <v>5.5328337383842996</v>
      </c>
      <c r="AE892" s="21">
        <f t="shared" si="1233"/>
        <v>5.7889508549861297</v>
      </c>
      <c r="AF892" s="21">
        <f t="shared" si="1234"/>
        <v>0.65844466697257986</v>
      </c>
      <c r="AG892" s="21">
        <f t="shared" si="1235"/>
        <v>90.219186530559597</v>
      </c>
      <c r="AH892" s="21"/>
      <c r="AI892" s="61">
        <f t="shared" si="1236"/>
        <v>53.931525425377622</v>
      </c>
      <c r="AJ892" s="21">
        <f t="shared" si="1237"/>
        <v>0.35767474870262322</v>
      </c>
      <c r="AK892" s="21">
        <f t="shared" si="1238"/>
        <v>17.293277680744254</v>
      </c>
      <c r="AL892" s="21">
        <f t="shared" si="1239"/>
        <v>1.0473019598998696</v>
      </c>
      <c r="AM892" s="21">
        <f t="shared" si="1240"/>
        <v>8.8476063087023249</v>
      </c>
      <c r="AN892" s="21">
        <f t="shared" si="1241"/>
        <v>0.26967656720256278</v>
      </c>
      <c r="AO892" s="21">
        <f t="shared" si="1242"/>
        <v>1.2620512548347598</v>
      </c>
      <c r="AP892" s="21">
        <f t="shared" si="1243"/>
        <v>3.7118600279767766</v>
      </c>
      <c r="AQ892" s="21">
        <f t="shared" si="1244"/>
        <v>6.1326575323422849</v>
      </c>
      <c r="AR892" s="21">
        <f t="shared" si="1245"/>
        <v>6.416540735517783</v>
      </c>
      <c r="AS892" s="21">
        <f t="shared" si="1246"/>
        <v>0.72982775869914041</v>
      </c>
      <c r="AT892" s="21">
        <f t="shared" si="1247"/>
        <v>100.00000000000001</v>
      </c>
      <c r="AU892" s="21"/>
      <c r="AV892" s="21">
        <f>AR892*'[1]diagram lines'!$G$39</f>
        <v>5.3264099719166511</v>
      </c>
      <c r="AW892" s="21">
        <f>AK892*'[1]diagram lines'!$G$40</f>
        <v>9.1527504586473398</v>
      </c>
      <c r="AX892" s="21">
        <f>AQ892*'[1]diagram lines'!$G$38</f>
        <v>4.549525545935758</v>
      </c>
      <c r="AY892" s="21">
        <f>AP892*'[1]diagram lines'!$G$41</f>
        <v>2.6527090977398946</v>
      </c>
      <c r="AZ892" s="21">
        <f t="shared" si="1248"/>
        <v>12.549198267860067</v>
      </c>
      <c r="BA892" s="21">
        <f t="shared" si="1249"/>
        <v>0.7305459400816946</v>
      </c>
      <c r="BB892" s="21">
        <f t="shared" si="1250"/>
        <v>0.92677300718521394</v>
      </c>
      <c r="BC892" s="86">
        <f t="shared" si="1251"/>
        <v>1.0790128674951274</v>
      </c>
      <c r="BX892" s="61">
        <f t="shared" si="1253"/>
        <v>0.8526331890812251</v>
      </c>
      <c r="BY892" s="21">
        <f t="shared" si="1254"/>
        <v>4.2530420630946426E-3</v>
      </c>
      <c r="BZ892" s="21">
        <f t="shared" si="1255"/>
        <v>0.16110051981169088</v>
      </c>
      <c r="CA892" s="21">
        <f t="shared" si="1256"/>
        <v>6.2293631410858539E-3</v>
      </c>
      <c r="CB892" s="21">
        <f t="shared" si="1257"/>
        <v>0.11696299234516354</v>
      </c>
      <c r="CC892" s="21">
        <f t="shared" si="1258"/>
        <v>3.6107837609247254E-3</v>
      </c>
      <c r="CD892" s="21">
        <f t="shared" si="1259"/>
        <v>2.9745508684863527E-2</v>
      </c>
      <c r="CE892" s="21">
        <f t="shared" si="1260"/>
        <v>6.2868491440798868E-2</v>
      </c>
      <c r="CF892" s="21">
        <f t="shared" si="1261"/>
        <v>9.3967252782706887E-2</v>
      </c>
      <c r="CG892" s="21">
        <f t="shared" si="1262"/>
        <v>6.4699288747346068E-2</v>
      </c>
      <c r="CH892" s="21">
        <f t="shared" si="1263"/>
        <v>4.8837428845178383E-3</v>
      </c>
      <c r="CI892" s="21">
        <f t="shared" si="1264"/>
        <v>0.27836953385127639</v>
      </c>
      <c r="CJ892" s="21">
        <f t="shared" si="1265"/>
        <v>1.6793237085946944</v>
      </c>
      <c r="CL892" s="68">
        <f t="shared" si="1266"/>
        <v>0.50772414199685934</v>
      </c>
      <c r="CM892" s="19">
        <f t="shared" si="1267"/>
        <v>2.5325921627425297E-3</v>
      </c>
      <c r="CN892" s="19">
        <f t="shared" si="1268"/>
        <v>9.5931784317214427E-2</v>
      </c>
      <c r="CO892" s="19">
        <f t="shared" si="1269"/>
        <v>3.7094475050904636E-3</v>
      </c>
      <c r="CP892" s="19">
        <f t="shared" si="1270"/>
        <v>6.9648866234992585E-2</v>
      </c>
      <c r="CQ892" s="19">
        <f t="shared" si="1271"/>
        <v>2.1501415971470631E-3</v>
      </c>
      <c r="CR892" s="19">
        <f t="shared" si="1272"/>
        <v>1.7712790293275507E-2</v>
      </c>
      <c r="CS892" s="19">
        <f t="shared" si="1273"/>
        <v>3.7436791441126618E-2</v>
      </c>
      <c r="CT892" s="19">
        <f t="shared" si="1274"/>
        <v>5.5955413659550694E-2</v>
      </c>
      <c r="CU892" s="19">
        <f t="shared" si="1275"/>
        <v>3.8526990607122592E-2</v>
      </c>
      <c r="CV892" s="19">
        <f t="shared" si="1276"/>
        <v>2.9081605050432428E-3</v>
      </c>
      <c r="CW892" s="19">
        <f t="shared" si="1277"/>
        <v>0.16576287967983486</v>
      </c>
      <c r="CX892" s="19">
        <f t="shared" si="1278"/>
        <v>1</v>
      </c>
      <c r="CZ892" s="68">
        <f t="shared" si="1279"/>
        <v>2.5805000000000001E-5</v>
      </c>
      <c r="DA892" s="19">
        <f t="shared" si="1280"/>
        <v>1.813836E-5</v>
      </c>
      <c r="DB892" s="19">
        <f t="shared" si="1281"/>
        <v>3.667E-5</v>
      </c>
      <c r="DC892" s="19">
        <f t="shared" si="1282"/>
        <v>3.9171759999999994E-5</v>
      </c>
      <c r="DD892" s="19">
        <f t="shared" si="1283"/>
        <v>1.2441879999999999E-5</v>
      </c>
      <c r="DE892" s="19">
        <f t="shared" si="1284"/>
        <v>1.2441879999999999E-5</v>
      </c>
      <c r="DF892" s="19">
        <f t="shared" si="1285"/>
        <v>1.1029279999999998E-5</v>
      </c>
      <c r="DG892" s="19">
        <f t="shared" si="1286"/>
        <v>1.5489359999999998E-5</v>
      </c>
      <c r="DH892" s="19">
        <f t="shared" si="1287"/>
        <v>2.4481520000000001E-5</v>
      </c>
      <c r="DI892" s="19">
        <f t="shared" si="1288"/>
        <v>3.7658119999999992E-5</v>
      </c>
      <c r="DJ892" s="19">
        <f t="shared" si="1289"/>
        <v>0</v>
      </c>
      <c r="DK892" s="19">
        <f t="shared" si="1290"/>
        <v>2.0570439999999995E-5</v>
      </c>
      <c r="DM892" s="68">
        <f t="shared" si="1291"/>
        <v>1182.0990680554662</v>
      </c>
      <c r="DN892" s="19">
        <f t="shared" si="1292"/>
        <v>11.153349142914424</v>
      </c>
      <c r="DO892" s="19">
        <f t="shared" si="1293"/>
        <v>266.73588025588168</v>
      </c>
      <c r="DP892" s="19">
        <f t="shared" si="1294"/>
        <v>15.122161273527057</v>
      </c>
      <c r="DQ892" s="19">
        <f t="shared" si="1295"/>
        <v>402.21180713720253</v>
      </c>
      <c r="DR892" s="19">
        <f t="shared" si="1296"/>
        <v>12.259485294956443</v>
      </c>
      <c r="DS892" s="19">
        <f t="shared" si="1297"/>
        <v>64.720947225839126</v>
      </c>
      <c r="DT892" s="19">
        <f t="shared" si="1298"/>
        <v>135.54176957720532</v>
      </c>
      <c r="DU892" s="19">
        <f t="shared" si="1299"/>
        <v>141.68548736988339</v>
      </c>
      <c r="DV892" s="19">
        <f t="shared" si="1300"/>
        <v>96.37343858883419</v>
      </c>
      <c r="DX892" s="19">
        <f t="shared" si="1301"/>
        <v>145.21065625385867</v>
      </c>
      <c r="DZ892" s="68">
        <f t="shared" si="1302"/>
        <v>2473.1140501755694</v>
      </c>
      <c r="EA892" s="21">
        <f t="shared" si="1303"/>
        <v>2.4731140501755693</v>
      </c>
      <c r="EB892" s="92">
        <f t="shared" si="1252"/>
        <v>964</v>
      </c>
    </row>
    <row r="893" spans="1:132" x14ac:dyDescent="0.3">
      <c r="A893" s="19">
        <f>'A. Thermody. result (all suite)'!C849</f>
        <v>962</v>
      </c>
      <c r="B893" s="19" t="s">
        <v>1450</v>
      </c>
      <c r="C893" s="24">
        <f>'A. Thermody. result (all suite)'!G849</f>
        <v>62.251375000000003</v>
      </c>
      <c r="D893" s="19">
        <f>'A. Thermody. result (all suite)'!D849</f>
        <v>5000</v>
      </c>
      <c r="E893" s="61">
        <f>'A. Thermody. result (all suite)'!I849</f>
        <v>51.259608</v>
      </c>
      <c r="F893" s="21">
        <f>'A. Thermody. result (all suite)'!J849</f>
        <v>0.33146999999999999</v>
      </c>
      <c r="G893" s="21">
        <f>'A. Thermody. result (all suite)'!K849</f>
        <v>16.453346</v>
      </c>
      <c r="H893" s="21">
        <f>'A. Thermody. result (all suite)'!L849</f>
        <v>0.98695299999999997</v>
      </c>
      <c r="I893" s="21">
        <f>'A. Thermody. result (all suite)'!M849</f>
        <v>8.3759569999999997</v>
      </c>
      <c r="J893" s="21">
        <f>'A. Thermody. result (all suite)'!N849</f>
        <v>0.25702199999999997</v>
      </c>
      <c r="K893" s="21">
        <f>'A. Thermody. result (all suite)'!O849</f>
        <v>1.1652990000000001</v>
      </c>
      <c r="L893" s="21">
        <f>'A. Thermody. result (all suite)'!P849</f>
        <v>3.4917470000000002</v>
      </c>
      <c r="M893" s="21">
        <f>'A. Thermody. result (all suite)'!Q849</f>
        <v>5.8436209999999997</v>
      </c>
      <c r="N893" s="21">
        <f>'A. Thermody. result (all suite)'!R849</f>
        <v>6.1134829999999996</v>
      </c>
      <c r="O893" s="21">
        <f>'A. Thermody. result (all suite)'!S849</f>
        <v>0.68919699999999995</v>
      </c>
      <c r="P893" s="21">
        <f>'A. Thermody. result (all suite)'!T849</f>
        <v>5.0322959999999997</v>
      </c>
      <c r="Q893" s="21">
        <f t="shared" si="1221"/>
        <v>99.999999000000017</v>
      </c>
      <c r="S893" s="19">
        <f t="shared" si="1222"/>
        <v>1235</v>
      </c>
      <c r="T893" s="19">
        <f t="shared" si="1223"/>
        <v>0.5</v>
      </c>
      <c r="V893" s="61">
        <f t="shared" si="1224"/>
        <v>48.680072771204969</v>
      </c>
      <c r="W893" s="21">
        <f t="shared" si="1225"/>
        <v>0.31478944828199446</v>
      </c>
      <c r="X893" s="21">
        <f t="shared" si="1226"/>
        <v>15.625364919096029</v>
      </c>
      <c r="Y893" s="21">
        <f t="shared" si="1227"/>
        <v>0.93728660316245593</v>
      </c>
      <c r="Z893" s="21">
        <f t="shared" si="1228"/>
        <v>7.9544540467122502</v>
      </c>
      <c r="AA893" s="21">
        <f t="shared" si="1229"/>
        <v>0.24408789204553891</v>
      </c>
      <c r="AB893" s="21">
        <f t="shared" si="1230"/>
        <v>1.1066577044485471</v>
      </c>
      <c r="AC893" s="21">
        <f t="shared" si="1231"/>
        <v>3.3160319536317298</v>
      </c>
      <c r="AD893" s="21">
        <f t="shared" si="1232"/>
        <v>5.5495526912211561</v>
      </c>
      <c r="AE893" s="21">
        <f t="shared" si="1233"/>
        <v>5.805834436453833</v>
      </c>
      <c r="AF893" s="21">
        <f t="shared" si="1234"/>
        <v>0.65451456659005558</v>
      </c>
      <c r="AG893" s="21">
        <f t="shared" si="1235"/>
        <v>90.188647032848564</v>
      </c>
      <c r="AH893" s="21"/>
      <c r="AI893" s="61">
        <f t="shared" si="1236"/>
        <v>53.975832183705656</v>
      </c>
      <c r="AJ893" s="21">
        <f t="shared" si="1237"/>
        <v>0.34903445016459961</v>
      </c>
      <c r="AK893" s="21">
        <f t="shared" si="1238"/>
        <v>17.325201600379867</v>
      </c>
      <c r="AL893" s="21">
        <f t="shared" si="1239"/>
        <v>1.0392512073288747</v>
      </c>
      <c r="AM893" s="21">
        <f t="shared" si="1240"/>
        <v>8.819795293985365</v>
      </c>
      <c r="AN893" s="21">
        <f t="shared" si="1241"/>
        <v>0.2706414832419396</v>
      </c>
      <c r="AO893" s="21">
        <f t="shared" si="1242"/>
        <v>1.2270476837794002</v>
      </c>
      <c r="AP893" s="21">
        <f t="shared" si="1243"/>
        <v>3.6767731446552943</v>
      </c>
      <c r="AQ893" s="21">
        <f t="shared" si="1244"/>
        <v>6.1532719181383158</v>
      </c>
      <c r="AR893" s="21">
        <f t="shared" si="1245"/>
        <v>6.4374337873582128</v>
      </c>
      <c r="AS893" s="21">
        <f t="shared" si="1246"/>
        <v>0.72571724726247178</v>
      </c>
      <c r="AT893" s="21">
        <f t="shared" si="1247"/>
        <v>100.00000000000001</v>
      </c>
      <c r="AU893" s="21"/>
      <c r="AV893" s="21">
        <f>AR893*'[1]diagram lines'!$G$39</f>
        <v>5.3437534228902628</v>
      </c>
      <c r="AW893" s="21">
        <f>AK893*'[1]diagram lines'!$G$40</f>
        <v>9.16964671599548</v>
      </c>
      <c r="AX893" s="21">
        <f>AQ893*'[1]diagram lines'!$G$38</f>
        <v>4.5648183736043846</v>
      </c>
      <c r="AY893" s="21">
        <f>AP893*'[1]diagram lines'!$G$41</f>
        <v>2.6276339887927054</v>
      </c>
      <c r="AZ893" s="21">
        <f t="shared" si="1248"/>
        <v>12.590705705496529</v>
      </c>
      <c r="BA893" s="21">
        <f t="shared" si="1249"/>
        <v>0.73145311053820539</v>
      </c>
      <c r="BB893" s="21">
        <f t="shared" si="1250"/>
        <v>0.92542567226887562</v>
      </c>
      <c r="BC893" s="86">
        <f t="shared" si="1251"/>
        <v>1.0805838112836115</v>
      </c>
      <c r="BX893" s="61">
        <f t="shared" si="1253"/>
        <v>0.85318921438082562</v>
      </c>
      <c r="BY893" s="21">
        <f t="shared" si="1254"/>
        <v>4.1495993990986477E-3</v>
      </c>
      <c r="BZ893" s="21">
        <f t="shared" si="1255"/>
        <v>0.16137059631227935</v>
      </c>
      <c r="CA893" s="21">
        <f t="shared" si="1256"/>
        <v>6.1804308347423132E-3</v>
      </c>
      <c r="CB893" s="21">
        <f t="shared" si="1257"/>
        <v>0.11657560194850383</v>
      </c>
      <c r="CC893" s="21">
        <f t="shared" si="1258"/>
        <v>3.62308993515647E-3</v>
      </c>
      <c r="CD893" s="21">
        <f t="shared" si="1259"/>
        <v>2.8915607940446654E-2</v>
      </c>
      <c r="CE893" s="21">
        <f t="shared" si="1260"/>
        <v>6.2263676890156924E-2</v>
      </c>
      <c r="CF893" s="21">
        <f t="shared" si="1261"/>
        <v>9.4267155992902071E-2</v>
      </c>
      <c r="CG893" s="21">
        <f t="shared" si="1262"/>
        <v>6.489897027600848E-2</v>
      </c>
      <c r="CH893" s="21">
        <f t="shared" si="1263"/>
        <v>4.8554148114749477E-3</v>
      </c>
      <c r="CI893" s="21">
        <f t="shared" si="1264"/>
        <v>0.27926170921198668</v>
      </c>
      <c r="CJ893" s="21">
        <f t="shared" si="1265"/>
        <v>1.6795510679335821</v>
      </c>
      <c r="CL893" s="68">
        <f t="shared" si="1266"/>
        <v>0.50798646773541567</v>
      </c>
      <c r="CM893" s="19">
        <f t="shared" si="1267"/>
        <v>2.4706598556744471E-3</v>
      </c>
      <c r="CN893" s="19">
        <f t="shared" si="1268"/>
        <v>9.6079600908366522E-2</v>
      </c>
      <c r="CO893" s="19">
        <f t="shared" si="1269"/>
        <v>3.6798112023746564E-3</v>
      </c>
      <c r="CP893" s="19">
        <f t="shared" si="1270"/>
        <v>6.9408786772962722E-2</v>
      </c>
      <c r="CQ893" s="19">
        <f t="shared" si="1271"/>
        <v>2.157177596043031E-3</v>
      </c>
      <c r="CR893" s="19">
        <f t="shared" si="1272"/>
        <v>1.7216271950588957E-2</v>
      </c>
      <c r="CS893" s="19">
        <f t="shared" si="1273"/>
        <v>3.70716187670092E-2</v>
      </c>
      <c r="CT893" s="19">
        <f t="shared" si="1274"/>
        <v>5.6126400555883464E-2</v>
      </c>
      <c r="CU893" s="19">
        <f t="shared" si="1275"/>
        <v>3.8640665065252371E-2</v>
      </c>
      <c r="CV893" s="19">
        <f t="shared" si="1276"/>
        <v>2.890900374615436E-3</v>
      </c>
      <c r="CW893" s="19">
        <f t="shared" si="1277"/>
        <v>0.16627163921581339</v>
      </c>
      <c r="CX893" s="19">
        <f t="shared" si="1278"/>
        <v>0.99999999999999978</v>
      </c>
      <c r="CZ893" s="68">
        <f t="shared" si="1279"/>
        <v>2.5805000000000001E-5</v>
      </c>
      <c r="DA893" s="19">
        <f t="shared" si="1280"/>
        <v>1.8123879999999996E-5</v>
      </c>
      <c r="DB893" s="19">
        <f t="shared" si="1281"/>
        <v>3.667E-5</v>
      </c>
      <c r="DC893" s="19">
        <f t="shared" si="1282"/>
        <v>3.9153579999999989E-5</v>
      </c>
      <c r="DD893" s="19">
        <f t="shared" si="1283"/>
        <v>1.2436039999999999E-5</v>
      </c>
      <c r="DE893" s="19">
        <f t="shared" si="1284"/>
        <v>1.2436039999999999E-5</v>
      </c>
      <c r="DF893" s="19">
        <f t="shared" si="1285"/>
        <v>1.1022739999999998E-5</v>
      </c>
      <c r="DG893" s="19">
        <f t="shared" si="1286"/>
        <v>1.5481879999999997E-5</v>
      </c>
      <c r="DH893" s="19">
        <f t="shared" si="1287"/>
        <v>2.446616E-5</v>
      </c>
      <c r="DI893" s="19">
        <f t="shared" si="1288"/>
        <v>3.763395999999999E-5</v>
      </c>
      <c r="DJ893" s="19">
        <f t="shared" si="1289"/>
        <v>0</v>
      </c>
      <c r="DK893" s="19">
        <f t="shared" si="1290"/>
        <v>2.0551519999999996E-5</v>
      </c>
      <c r="DM893" s="68">
        <f t="shared" si="1291"/>
        <v>1182.7098229623628</v>
      </c>
      <c r="DN893" s="19">
        <f t="shared" si="1292"/>
        <v>10.889296843240789</v>
      </c>
      <c r="DO893" s="19">
        <f t="shared" si="1293"/>
        <v>267.14688051859969</v>
      </c>
      <c r="DP893" s="19">
        <f t="shared" si="1294"/>
        <v>15.008309608143342</v>
      </c>
      <c r="DQ893" s="19">
        <f t="shared" si="1295"/>
        <v>401.01361282509316</v>
      </c>
      <c r="DR893" s="19">
        <f t="shared" si="1296"/>
        <v>12.305378453534455</v>
      </c>
      <c r="DS893" s="19">
        <f t="shared" si="1297"/>
        <v>62.944037472419289</v>
      </c>
      <c r="DT893" s="19">
        <f t="shared" si="1298"/>
        <v>134.28449131848819</v>
      </c>
      <c r="DU893" s="19">
        <f t="shared" si="1299"/>
        <v>142.20766848819824</v>
      </c>
      <c r="DV893" s="19">
        <f t="shared" si="1300"/>
        <v>96.719841577840185</v>
      </c>
      <c r="DX893" s="19">
        <f t="shared" si="1301"/>
        <v>145.79043003480803</v>
      </c>
      <c r="DZ893" s="68">
        <f t="shared" si="1302"/>
        <v>2471.0197701027282</v>
      </c>
      <c r="EA893" s="21">
        <f t="shared" si="1303"/>
        <v>2.4710197701027283</v>
      </c>
      <c r="EB893" s="92">
        <f t="shared" si="1252"/>
        <v>962</v>
      </c>
    </row>
    <row r="894" spans="1:132" x14ac:dyDescent="0.3">
      <c r="A894" s="19">
        <f>'A. Thermody. result (all suite)'!C850</f>
        <v>960</v>
      </c>
      <c r="B894" s="19" t="s">
        <v>1450</v>
      </c>
      <c r="C894" s="24">
        <f>'A. Thermody. result (all suite)'!G850</f>
        <v>62.041339000000001</v>
      </c>
      <c r="D894" s="19">
        <f>'A. Thermody. result (all suite)'!D850</f>
        <v>5000</v>
      </c>
      <c r="E894" s="61">
        <f>'A. Thermody. result (all suite)'!I850</f>
        <v>51.292625000000001</v>
      </c>
      <c r="F894" s="21">
        <f>'A. Thermody. result (all suite)'!J850</f>
        <v>0.32341199999999998</v>
      </c>
      <c r="G894" s="21">
        <f>'A. Thermody. result (all suite)'!K850</f>
        <v>16.480944999999998</v>
      </c>
      <c r="H894" s="21">
        <f>'A. Thermody. result (all suite)'!L850</f>
        <v>0.97902599999999995</v>
      </c>
      <c r="I894" s="21">
        <f>'A. Thermody. result (all suite)'!M850</f>
        <v>8.3468289999999996</v>
      </c>
      <c r="J894" s="21">
        <f>'A. Thermody. result (all suite)'!N850</f>
        <v>0.25789299999999998</v>
      </c>
      <c r="K894" s="21">
        <f>'A. Thermody. result (all suite)'!O850</f>
        <v>1.1326130000000001</v>
      </c>
      <c r="L894" s="21">
        <f>'A. Thermody. result (all suite)'!P850</f>
        <v>3.4582419999999998</v>
      </c>
      <c r="M894" s="21">
        <f>'A. Thermody. result (all suite)'!Q850</f>
        <v>5.8621309999999998</v>
      </c>
      <c r="N894" s="21">
        <f>'A. Thermody. result (all suite)'!R850</f>
        <v>6.1325260000000004</v>
      </c>
      <c r="O894" s="21">
        <f>'A. Thermody. result (all suite)'!S850</f>
        <v>0.68532099999999996</v>
      </c>
      <c r="P894" s="21">
        <f>'A. Thermody. result (all suite)'!T850</f>
        <v>5.0484369999999998</v>
      </c>
      <c r="Q894" s="21">
        <f t="shared" si="1221"/>
        <v>100</v>
      </c>
      <c r="S894" s="19">
        <f t="shared" si="1222"/>
        <v>1233</v>
      </c>
      <c r="T894" s="19">
        <f t="shared" si="1223"/>
        <v>0.5</v>
      </c>
      <c r="V894" s="61">
        <f t="shared" si="1224"/>
        <v>48.703149141228749</v>
      </c>
      <c r="W894" s="21">
        <f t="shared" si="1225"/>
        <v>0.30708474892955995</v>
      </c>
      <c r="X894" s="21">
        <f t="shared" si="1226"/>
        <v>15.648914874670346</v>
      </c>
      <c r="Y894" s="21">
        <f t="shared" si="1227"/>
        <v>0.92960048917637994</v>
      </c>
      <c r="Z894" s="21">
        <f t="shared" si="1228"/>
        <v>7.9254445964372691</v>
      </c>
      <c r="AA894" s="21">
        <f t="shared" si="1229"/>
        <v>0.24487343436758999</v>
      </c>
      <c r="AB894" s="21">
        <f t="shared" si="1230"/>
        <v>1.07543374624119</v>
      </c>
      <c r="AC894" s="21">
        <f t="shared" si="1231"/>
        <v>3.2836548313224596</v>
      </c>
      <c r="AD894" s="21">
        <f t="shared" si="1232"/>
        <v>5.5661850096075298</v>
      </c>
      <c r="AE894" s="21">
        <f t="shared" si="1233"/>
        <v>5.8229292883813795</v>
      </c>
      <c r="AF894" s="21">
        <f t="shared" si="1234"/>
        <v>0.65072300106722991</v>
      </c>
      <c r="AG894" s="21">
        <f t="shared" si="1235"/>
        <v>90.157993161429687</v>
      </c>
      <c r="AH894" s="21"/>
      <c r="AI894" s="61">
        <f t="shared" si="1236"/>
        <v>54.019779537489029</v>
      </c>
      <c r="AJ894" s="21">
        <f t="shared" si="1237"/>
        <v>0.34060734734824738</v>
      </c>
      <c r="AK894" s="21">
        <f t="shared" si="1238"/>
        <v>17.35721296130744</v>
      </c>
      <c r="AL894" s="21">
        <f t="shared" si="1239"/>
        <v>1.0310793936061904</v>
      </c>
      <c r="AM894" s="21">
        <f t="shared" si="1240"/>
        <v>8.7906178016258654</v>
      </c>
      <c r="AN894" s="21">
        <f t="shared" si="1241"/>
        <v>0.27160479706900664</v>
      </c>
      <c r="AO894" s="21">
        <f t="shared" si="1242"/>
        <v>1.1928323918164465</v>
      </c>
      <c r="AP894" s="21">
        <f t="shared" si="1243"/>
        <v>3.642111715422736</v>
      </c>
      <c r="AQ894" s="21">
        <f t="shared" si="1244"/>
        <v>6.1738120098138873</v>
      </c>
      <c r="AR894" s="21">
        <f t="shared" si="1245"/>
        <v>6.4585835201048774</v>
      </c>
      <c r="AS894" s="21">
        <f t="shared" si="1246"/>
        <v>0.72175852439627552</v>
      </c>
      <c r="AT894" s="21">
        <f t="shared" si="1247"/>
        <v>100</v>
      </c>
      <c r="AU894" s="21"/>
      <c r="AV894" s="21">
        <f>AR894*'[1]diagram lines'!$G$39</f>
        <v>5.3613099462645533</v>
      </c>
      <c r="AW894" s="21">
        <f>AK894*'[1]diagram lines'!$G$40</f>
        <v>9.1865892530795854</v>
      </c>
      <c r="AX894" s="21">
        <f>AQ894*'[1]diagram lines'!$G$38</f>
        <v>4.5800560860155297</v>
      </c>
      <c r="AY894" s="21">
        <f>AP894*'[1]diagram lines'!$G$41</f>
        <v>2.602862933857212</v>
      </c>
      <c r="AZ894" s="21">
        <f t="shared" si="1248"/>
        <v>12.632395529918764</v>
      </c>
      <c r="BA894" s="21">
        <f t="shared" si="1249"/>
        <v>0.73233590345635913</v>
      </c>
      <c r="BB894" s="21">
        <f t="shared" si="1250"/>
        <v>0.92407715632341658</v>
      </c>
      <c r="BC894" s="86">
        <f t="shared" si="1251"/>
        <v>1.0821607191099218</v>
      </c>
      <c r="BX894" s="61">
        <f t="shared" si="1253"/>
        <v>0.85373876498002665</v>
      </c>
      <c r="BY894" s="21">
        <f t="shared" si="1254"/>
        <v>4.0487230846269406E-3</v>
      </c>
      <c r="BZ894" s="21">
        <f t="shared" si="1255"/>
        <v>0.16164128089446841</v>
      </c>
      <c r="CA894" s="21">
        <f t="shared" si="1256"/>
        <v>6.1307909073830547E-3</v>
      </c>
      <c r="CB894" s="21">
        <f t="shared" si="1257"/>
        <v>0.11617020180932498</v>
      </c>
      <c r="CC894" s="21">
        <f t="shared" si="1258"/>
        <v>3.6353679165491964E-3</v>
      </c>
      <c r="CD894" s="21">
        <f t="shared" si="1259"/>
        <v>2.8104540942928045E-2</v>
      </c>
      <c r="CE894" s="21">
        <f t="shared" si="1260"/>
        <v>6.1666226818830244E-2</v>
      </c>
      <c r="CF894" s="21">
        <f t="shared" si="1261"/>
        <v>9.4565752540732365E-2</v>
      </c>
      <c r="CG894" s="21">
        <f t="shared" si="1262"/>
        <v>6.5101125265392787E-2</v>
      </c>
      <c r="CH894" s="21">
        <f t="shared" si="1263"/>
        <v>4.828108268049372E-3</v>
      </c>
      <c r="CI894" s="21">
        <f t="shared" si="1264"/>
        <v>0.28015743618201999</v>
      </c>
      <c r="CJ894" s="21">
        <f t="shared" si="1265"/>
        <v>1.6797883196103323</v>
      </c>
      <c r="CL894" s="68">
        <f t="shared" si="1266"/>
        <v>0.50824187489175543</v>
      </c>
      <c r="CM894" s="19">
        <f t="shared" si="1267"/>
        <v>2.4102579100955652E-3</v>
      </c>
      <c r="CN894" s="19">
        <f t="shared" si="1268"/>
        <v>9.6227172797561211E-2</v>
      </c>
      <c r="CO894" s="19">
        <f t="shared" si="1269"/>
        <v>3.6497401701216978E-3</v>
      </c>
      <c r="CP894" s="19">
        <f t="shared" si="1270"/>
        <v>6.9157643527532967E-2</v>
      </c>
      <c r="CQ894" s="19">
        <f t="shared" si="1271"/>
        <v>2.1641821615907583E-3</v>
      </c>
      <c r="CR894" s="19">
        <f t="shared" si="1272"/>
        <v>1.6731001528482812E-2</v>
      </c>
      <c r="CS894" s="19">
        <f t="shared" si="1273"/>
        <v>3.6710712950507492E-2</v>
      </c>
      <c r="CT894" s="19">
        <f t="shared" si="1274"/>
        <v>5.6296231755361408E-2</v>
      </c>
      <c r="CU894" s="19">
        <f t="shared" si="1275"/>
        <v>3.8755553009497394E-2</v>
      </c>
      <c r="CV894" s="19">
        <f t="shared" si="1276"/>
        <v>2.8742361234952323E-3</v>
      </c>
      <c r="CW894" s="19">
        <f t="shared" si="1277"/>
        <v>0.16678139317399784</v>
      </c>
      <c r="CX894" s="19">
        <f t="shared" si="1278"/>
        <v>0.99999999999999978</v>
      </c>
      <c r="CZ894" s="68">
        <f t="shared" si="1279"/>
        <v>2.5805000000000001E-5</v>
      </c>
      <c r="DA894" s="19">
        <f t="shared" si="1280"/>
        <v>1.81094E-5</v>
      </c>
      <c r="DB894" s="19">
        <f t="shared" si="1281"/>
        <v>3.667E-5</v>
      </c>
      <c r="DC894" s="19">
        <f t="shared" si="1282"/>
        <v>3.9135399999999991E-5</v>
      </c>
      <c r="DD894" s="19">
        <f t="shared" si="1283"/>
        <v>1.2430199999999998E-5</v>
      </c>
      <c r="DE894" s="19">
        <f t="shared" si="1284"/>
        <v>1.2430199999999998E-5</v>
      </c>
      <c r="DF894" s="19">
        <f t="shared" si="1285"/>
        <v>1.1016199999999998E-5</v>
      </c>
      <c r="DG894" s="19">
        <f t="shared" si="1286"/>
        <v>1.5474399999999999E-5</v>
      </c>
      <c r="DH894" s="19">
        <f t="shared" si="1287"/>
        <v>2.44508E-5</v>
      </c>
      <c r="DI894" s="19">
        <f t="shared" si="1288"/>
        <v>3.7609799999999994E-5</v>
      </c>
      <c r="DJ894" s="19">
        <f t="shared" si="1289"/>
        <v>0</v>
      </c>
      <c r="DK894" s="19">
        <f t="shared" si="1290"/>
        <v>2.0532599999999997E-5</v>
      </c>
      <c r="DM894" s="68">
        <f t="shared" si="1291"/>
        <v>1183.3044698119227</v>
      </c>
      <c r="DN894" s="19">
        <f t="shared" si="1292"/>
        <v>10.631572656103113</v>
      </c>
      <c r="DO894" s="19">
        <f t="shared" si="1293"/>
        <v>267.55720039376433</v>
      </c>
      <c r="DP894" s="19">
        <f t="shared" si="1294"/>
        <v>14.892578273551159</v>
      </c>
      <c r="DQ894" s="19">
        <f t="shared" si="1295"/>
        <v>399.75034089984422</v>
      </c>
      <c r="DR894" s="19">
        <f t="shared" si="1296"/>
        <v>12.351135343216395</v>
      </c>
      <c r="DS894" s="19">
        <f t="shared" si="1297"/>
        <v>61.206165610451642</v>
      </c>
      <c r="DT894" s="19">
        <f t="shared" si="1298"/>
        <v>133.04146088148556</v>
      </c>
      <c r="DU894" s="19">
        <f t="shared" si="1299"/>
        <v>142.72757564230429</v>
      </c>
      <c r="DV894" s="19">
        <f t="shared" si="1300"/>
        <v>97.069728993364905</v>
      </c>
      <c r="DX894" s="19">
        <f t="shared" si="1301"/>
        <v>146.37214502768484</v>
      </c>
      <c r="DZ894" s="68">
        <f t="shared" si="1302"/>
        <v>2468.9043735336927</v>
      </c>
      <c r="EA894" s="21">
        <f t="shared" si="1303"/>
        <v>2.4689043735336926</v>
      </c>
      <c r="EB894" s="92">
        <f t="shared" si="1252"/>
        <v>960</v>
      </c>
    </row>
    <row r="895" spans="1:132" x14ac:dyDescent="0.3">
      <c r="A895" s="19">
        <f>'A. Thermody. result (all suite)'!C851</f>
        <v>958</v>
      </c>
      <c r="B895" s="19" t="s">
        <v>1450</v>
      </c>
      <c r="C895" s="24">
        <f>'A. Thermody. result (all suite)'!G851</f>
        <v>61.833385999999997</v>
      </c>
      <c r="D895" s="19">
        <f>'A. Thermody. result (all suite)'!D851</f>
        <v>5000</v>
      </c>
      <c r="E895" s="61">
        <f>'A. Thermody. result (all suite)'!I851</f>
        <v>51.325273000000003</v>
      </c>
      <c r="F895" s="21">
        <f>'A. Thermody. result (all suite)'!J851</f>
        <v>0.31555499999999997</v>
      </c>
      <c r="G895" s="21">
        <f>'A. Thermody. result (all suite)'!K851</f>
        <v>16.508603999999998</v>
      </c>
      <c r="H895" s="21">
        <f>'A. Thermody. result (all suite)'!L851</f>
        <v>0.97098399999999996</v>
      </c>
      <c r="I895" s="21">
        <f>'A. Thermody. result (all suite)'!M851</f>
        <v>8.3164210000000001</v>
      </c>
      <c r="J895" s="21">
        <f>'A. Thermody. result (all suite)'!N851</f>
        <v>0.25875999999999999</v>
      </c>
      <c r="K895" s="21">
        <f>'A. Thermody. result (all suite)'!O851</f>
        <v>1.100671</v>
      </c>
      <c r="L895" s="21">
        <f>'A. Thermody. result (all suite)'!P851</f>
        <v>3.4251429999999998</v>
      </c>
      <c r="M895" s="21">
        <f>'A. Thermody. result (all suite)'!Q851</f>
        <v>5.8805630000000004</v>
      </c>
      <c r="N895" s="21">
        <f>'A. Thermody. result (all suite)'!R851</f>
        <v>6.151796</v>
      </c>
      <c r="O895" s="21">
        <f>'A. Thermody. result (all suite)'!S851</f>
        <v>0.68158799999999997</v>
      </c>
      <c r="P895" s="21">
        <f>'A. Thermody. result (all suite)'!T851</f>
        <v>5.0646430000000002</v>
      </c>
      <c r="Q895" s="21">
        <f t="shared" si="1221"/>
        <v>100.00000100000003</v>
      </c>
      <c r="S895" s="19">
        <f t="shared" si="1222"/>
        <v>1231</v>
      </c>
      <c r="T895" s="19">
        <f t="shared" si="1223"/>
        <v>0.5</v>
      </c>
      <c r="V895" s="61">
        <f t="shared" si="1224"/>
        <v>48.725831179769024</v>
      </c>
      <c r="W895" s="21">
        <f t="shared" si="1225"/>
        <v>0.29957326594116734</v>
      </c>
      <c r="X895" s="21">
        <f t="shared" si="1226"/>
        <v>15.672502151477296</v>
      </c>
      <c r="Y895" s="21">
        <f t="shared" si="1227"/>
        <v>0.92180712730464864</v>
      </c>
      <c r="Z895" s="21">
        <f t="shared" si="1228"/>
        <v>7.89522397018494</v>
      </c>
      <c r="AA895" s="21">
        <f t="shared" si="1229"/>
        <v>0.24565472990425269</v>
      </c>
      <c r="AB895" s="21">
        <f t="shared" si="1230"/>
        <v>1.0449259438029204</v>
      </c>
      <c r="AC895" s="21">
        <f t="shared" si="1231"/>
        <v>3.2516717365452226</v>
      </c>
      <c r="AD895" s="21">
        <f t="shared" si="1232"/>
        <v>5.582733480638205</v>
      </c>
      <c r="AE895" s="21">
        <f t="shared" si="1233"/>
        <v>5.8402294976273854</v>
      </c>
      <c r="AF895" s="21">
        <f t="shared" si="1234"/>
        <v>0.64706800141435994</v>
      </c>
      <c r="AG895" s="21">
        <f t="shared" si="1235"/>
        <v>90.127221084609431</v>
      </c>
      <c r="AH895" s="21"/>
      <c r="AI895" s="61">
        <f t="shared" si="1236"/>
        <v>54.063390164916207</v>
      </c>
      <c r="AJ895" s="21">
        <f t="shared" si="1237"/>
        <v>0.33238932958993</v>
      </c>
      <c r="AK895" s="21">
        <f t="shared" si="1238"/>
        <v>17.389310313655738</v>
      </c>
      <c r="AL895" s="21">
        <f t="shared" si="1239"/>
        <v>1.0227843666002712</v>
      </c>
      <c r="AM895" s="21">
        <f t="shared" si="1240"/>
        <v>8.7600881012109308</v>
      </c>
      <c r="AN895" s="21">
        <f t="shared" si="1241"/>
        <v>0.27256441167051793</v>
      </c>
      <c r="AO895" s="21">
        <f t="shared" si="1242"/>
        <v>1.1593899503702296</v>
      </c>
      <c r="AP895" s="21">
        <f t="shared" si="1243"/>
        <v>3.607868629936593</v>
      </c>
      <c r="AQ895" s="21">
        <f t="shared" si="1244"/>
        <v>6.1942811655063226</v>
      </c>
      <c r="AR895" s="21">
        <f t="shared" si="1245"/>
        <v>6.4799839907908714</v>
      </c>
      <c r="AS895" s="21">
        <f t="shared" si="1246"/>
        <v>0.71794957575237661</v>
      </c>
      <c r="AT895" s="21">
        <f t="shared" si="1247"/>
        <v>99.999999999999972</v>
      </c>
      <c r="AU895" s="21"/>
      <c r="AV895" s="21">
        <f>AR895*'[1]diagram lines'!$G$39</f>
        <v>5.3790746087461034</v>
      </c>
      <c r="AW895" s="21">
        <f>AK895*'[1]diagram lines'!$G$40</f>
        <v>9.2035773025315635</v>
      </c>
      <c r="AX895" s="21">
        <f>AQ895*'[1]diagram lines'!$G$38</f>
        <v>4.5952411744107895</v>
      </c>
      <c r="AY895" s="21">
        <f>AP895*'[1]diagram lines'!$G$41</f>
        <v>2.5783908514728746</v>
      </c>
      <c r="AZ895" s="21">
        <f t="shared" si="1248"/>
        <v>12.674265156297194</v>
      </c>
      <c r="BA895" s="21">
        <f t="shared" si="1249"/>
        <v>0.73319464641523624</v>
      </c>
      <c r="BB895" s="21">
        <f t="shared" si="1250"/>
        <v>0.92272768404557282</v>
      </c>
      <c r="BC895" s="86">
        <f t="shared" si="1251"/>
        <v>1.0837433592711094</v>
      </c>
      <c r="BX895" s="61">
        <f t="shared" si="1253"/>
        <v>0.85428217376830895</v>
      </c>
      <c r="BY895" s="21">
        <f t="shared" si="1254"/>
        <v>3.9503630445668503E-3</v>
      </c>
      <c r="BZ895" s="21">
        <f t="shared" si="1255"/>
        <v>0.16191255394272264</v>
      </c>
      <c r="CA895" s="21">
        <f t="shared" si="1256"/>
        <v>6.080430834742313E-3</v>
      </c>
      <c r="CB895" s="21">
        <f t="shared" si="1257"/>
        <v>0.11574698677800975</v>
      </c>
      <c r="CC895" s="21">
        <f t="shared" si="1258"/>
        <v>3.6475895122638851E-3</v>
      </c>
      <c r="CD895" s="21">
        <f t="shared" si="1259"/>
        <v>2.731193548387097E-2</v>
      </c>
      <c r="CE895" s="21">
        <f t="shared" si="1260"/>
        <v>6.1076016405135519E-2</v>
      </c>
      <c r="CF895" s="21">
        <f t="shared" si="1261"/>
        <v>9.4863090821100185E-2</v>
      </c>
      <c r="CG895" s="21">
        <f t="shared" si="1262"/>
        <v>6.5305690021231419E-2</v>
      </c>
      <c r="CH895" s="21">
        <f t="shared" si="1263"/>
        <v>4.8018091641774223E-3</v>
      </c>
      <c r="CI895" s="21">
        <f t="shared" si="1264"/>
        <v>0.28105677025527193</v>
      </c>
      <c r="CJ895" s="21">
        <f t="shared" si="1265"/>
        <v>1.6800354100314019</v>
      </c>
      <c r="CL895" s="68">
        <f t="shared" si="1266"/>
        <v>0.50849057625061689</v>
      </c>
      <c r="CM895" s="19">
        <f t="shared" si="1267"/>
        <v>2.3513570136554523E-3</v>
      </c>
      <c r="CN895" s="19">
        <f t="shared" si="1268"/>
        <v>9.6374488880383954E-2</v>
      </c>
      <c r="CO895" s="19">
        <f t="shared" si="1269"/>
        <v>3.6192277843885815E-3</v>
      </c>
      <c r="CP895" s="19">
        <f t="shared" si="1270"/>
        <v>6.8895563799959605E-2</v>
      </c>
      <c r="CQ895" s="19">
        <f t="shared" si="1271"/>
        <v>2.1711384715371609E-3</v>
      </c>
      <c r="CR895" s="19">
        <f t="shared" si="1272"/>
        <v>1.6256761804419633E-2</v>
      </c>
      <c r="CS895" s="19">
        <f t="shared" si="1273"/>
        <v>3.6354005421822586E-2</v>
      </c>
      <c r="CT895" s="19">
        <f t="shared" si="1274"/>
        <v>5.6464935354741765E-2</v>
      </c>
      <c r="CU895" s="19">
        <f t="shared" si="1275"/>
        <v>3.8871615223878393E-2</v>
      </c>
      <c r="CV895" s="19">
        <f t="shared" si="1276"/>
        <v>2.8581594980118131E-3</v>
      </c>
      <c r="CW895" s="19">
        <f t="shared" si="1277"/>
        <v>0.16729217049658412</v>
      </c>
      <c r="CX895" s="19">
        <f t="shared" si="1278"/>
        <v>0.99999999999999978</v>
      </c>
      <c r="CZ895" s="68">
        <f t="shared" si="1279"/>
        <v>2.5805000000000001E-5</v>
      </c>
      <c r="DA895" s="19">
        <f t="shared" si="1280"/>
        <v>1.8094919999999996E-5</v>
      </c>
      <c r="DB895" s="19">
        <f t="shared" si="1281"/>
        <v>3.667E-5</v>
      </c>
      <c r="DC895" s="19">
        <f t="shared" si="1282"/>
        <v>3.9117219999999993E-5</v>
      </c>
      <c r="DD895" s="19">
        <f t="shared" si="1283"/>
        <v>1.2424359999999998E-5</v>
      </c>
      <c r="DE895" s="19">
        <f t="shared" si="1284"/>
        <v>1.2424359999999998E-5</v>
      </c>
      <c r="DF895" s="19">
        <f t="shared" si="1285"/>
        <v>1.1009659999999998E-5</v>
      </c>
      <c r="DG895" s="19">
        <f t="shared" si="1286"/>
        <v>1.5466919999999997E-5</v>
      </c>
      <c r="DH895" s="19">
        <f t="shared" si="1287"/>
        <v>2.4435439999999999E-5</v>
      </c>
      <c r="DI895" s="19">
        <f t="shared" si="1288"/>
        <v>3.7585639999999991E-5</v>
      </c>
      <c r="DJ895" s="19">
        <f t="shared" si="1289"/>
        <v>0</v>
      </c>
      <c r="DK895" s="19">
        <f t="shared" si="1290"/>
        <v>2.0513679999999995E-5</v>
      </c>
      <c r="DM895" s="68">
        <f t="shared" si="1291"/>
        <v>1183.8835040161619</v>
      </c>
      <c r="DN895" s="19">
        <f t="shared" si="1292"/>
        <v>10.380062373903701</v>
      </c>
      <c r="DO895" s="19">
        <f t="shared" si="1293"/>
        <v>267.96680900583442</v>
      </c>
      <c r="DP895" s="19">
        <f t="shared" si="1294"/>
        <v>14.774937607759771</v>
      </c>
      <c r="DQ895" s="19">
        <f t="shared" si="1295"/>
        <v>398.42263577577421</v>
      </c>
      <c r="DR895" s="19">
        <f t="shared" si="1296"/>
        <v>12.396659720971238</v>
      </c>
      <c r="DS895" s="19">
        <f t="shared" si="1297"/>
        <v>59.506606082123447</v>
      </c>
      <c r="DT895" s="19">
        <f t="shared" si="1298"/>
        <v>131.81245031692225</v>
      </c>
      <c r="DU895" s="19">
        <f t="shared" si="1299"/>
        <v>143.24527582234828</v>
      </c>
      <c r="DV895" s="19">
        <f t="shared" si="1300"/>
        <v>97.423009268682023</v>
      </c>
      <c r="DX895" s="19">
        <f t="shared" si="1301"/>
        <v>146.95583202762484</v>
      </c>
      <c r="DZ895" s="68">
        <f t="shared" si="1302"/>
        <v>2466.7677820181061</v>
      </c>
      <c r="EA895" s="21">
        <f t="shared" si="1303"/>
        <v>2.4667677820181062</v>
      </c>
      <c r="EB895" s="92">
        <f t="shared" si="1252"/>
        <v>958</v>
      </c>
    </row>
    <row r="896" spans="1:132" x14ac:dyDescent="0.3">
      <c r="A896" s="19">
        <f>'A. Thermody. result (all suite)'!C852</f>
        <v>956</v>
      </c>
      <c r="B896" s="19" t="s">
        <v>1450</v>
      </c>
      <c r="C896" s="24">
        <f>'A. Thermody. result (all suite)'!G852</f>
        <v>61.627443</v>
      </c>
      <c r="D896" s="19">
        <f>'A. Thermody. result (all suite)'!D852</f>
        <v>5000</v>
      </c>
      <c r="E896" s="61">
        <f>'A. Thermody. result (all suite)'!I852</f>
        <v>51.357574999999997</v>
      </c>
      <c r="F896" s="21">
        <f>'A. Thermody. result (all suite)'!J852</f>
        <v>0.30789499999999997</v>
      </c>
      <c r="G896" s="21">
        <f>'A. Thermody. result (all suite)'!K852</f>
        <v>16.536314999999998</v>
      </c>
      <c r="H896" s="21">
        <f>'A. Thermody. result (all suite)'!L852</f>
        <v>0.96282699999999999</v>
      </c>
      <c r="I896" s="21">
        <f>'A. Thermody. result (all suite)'!M852</f>
        <v>8.2847489999999997</v>
      </c>
      <c r="J896" s="21">
        <f>'A. Thermody. result (all suite)'!N852</f>
        <v>0.25962499999999999</v>
      </c>
      <c r="K896" s="21">
        <f>'A. Thermody. result (all suite)'!O852</f>
        <v>1.0694589999999999</v>
      </c>
      <c r="L896" s="21">
        <f>'A. Thermody. result (all suite)'!P852</f>
        <v>3.3924430000000001</v>
      </c>
      <c r="M896" s="21">
        <f>'A. Thermody. result (all suite)'!Q852</f>
        <v>5.8989219999999998</v>
      </c>
      <c r="N896" s="21">
        <f>'A. Thermody. result (all suite)'!R852</f>
        <v>6.1712870000000004</v>
      </c>
      <c r="O896" s="21">
        <f>'A. Thermody. result (all suite)'!S852</f>
        <v>0.67799399999999999</v>
      </c>
      <c r="P896" s="21">
        <f>'A. Thermody. result (all suite)'!T852</f>
        <v>5.0809110000000004</v>
      </c>
      <c r="Q896" s="21">
        <f t="shared" si="1221"/>
        <v>100.00000200000001</v>
      </c>
      <c r="S896" s="19">
        <f t="shared" si="1222"/>
        <v>1229</v>
      </c>
      <c r="T896" s="19">
        <f t="shared" si="1223"/>
        <v>0.5</v>
      </c>
      <c r="V896" s="61">
        <f t="shared" si="1224"/>
        <v>48.748142374680398</v>
      </c>
      <c r="W896" s="21">
        <f t="shared" si="1225"/>
        <v>0.29225112938942738</v>
      </c>
      <c r="X896" s="21">
        <f t="shared" si="1226"/>
        <v>15.696119568974257</v>
      </c>
      <c r="Y896" s="21">
        <f t="shared" si="1227"/>
        <v>0.91390661802443762</v>
      </c>
      <c r="Z896" s="21">
        <f t="shared" si="1228"/>
        <v>7.8638082851554234</v>
      </c>
      <c r="AA896" s="21">
        <f t="shared" si="1229"/>
        <v>0.24643368508007629</v>
      </c>
      <c r="AB896" s="21">
        <f t="shared" si="1230"/>
        <v>1.0151207411152752</v>
      </c>
      <c r="AC896" s="21">
        <f t="shared" si="1231"/>
        <v>3.2200759938916104</v>
      </c>
      <c r="AD896" s="21">
        <f t="shared" si="1232"/>
        <v>5.5992030292149595</v>
      </c>
      <c r="AE896" s="21">
        <f t="shared" si="1233"/>
        <v>5.8577294062465821</v>
      </c>
      <c r="AF896" s="21">
        <f t="shared" si="1234"/>
        <v>0.64354572896362539</v>
      </c>
      <c r="AG896" s="21">
        <f t="shared" si="1235"/>
        <v>90.096336560736077</v>
      </c>
      <c r="AH896" s="21"/>
      <c r="AI896" s="61">
        <f t="shared" si="1236"/>
        <v>54.106686504193341</v>
      </c>
      <c r="AJ896" s="21">
        <f t="shared" si="1237"/>
        <v>0.32437626272674686</v>
      </c>
      <c r="AK896" s="21">
        <f t="shared" si="1238"/>
        <v>17.421484788555336</v>
      </c>
      <c r="AL896" s="21">
        <f t="shared" si="1239"/>
        <v>1.0143660141035273</v>
      </c>
      <c r="AM896" s="21">
        <f t="shared" si="1240"/>
        <v>8.7282220180553551</v>
      </c>
      <c r="AN896" s="21">
        <f t="shared" si="1241"/>
        <v>0.27352242553608103</v>
      </c>
      <c r="AO896" s="21">
        <f t="shared" si="1242"/>
        <v>1.1267059015556733</v>
      </c>
      <c r="AP896" s="21">
        <f t="shared" si="1243"/>
        <v>3.5740365444502626</v>
      </c>
      <c r="AQ896" s="21">
        <f t="shared" si="1244"/>
        <v>6.2146844621594619</v>
      </c>
      <c r="AR896" s="21">
        <f t="shared" si="1245"/>
        <v>6.5016288451392779</v>
      </c>
      <c r="AS896" s="21">
        <f t="shared" si="1246"/>
        <v>0.71428623352492915</v>
      </c>
      <c r="AT896" s="21">
        <f t="shared" si="1247"/>
        <v>100</v>
      </c>
      <c r="AU896" s="21"/>
      <c r="AV896" s="21">
        <f>AR896*'[1]diagram lines'!$G$39</f>
        <v>5.3970421356105192</v>
      </c>
      <c r="AW896" s="21">
        <f>AK896*'[1]diagram lines'!$G$40</f>
        <v>9.2206061703570033</v>
      </c>
      <c r="AX896" s="21">
        <f>AQ896*'[1]diagram lines'!$G$38</f>
        <v>4.6103774051321729</v>
      </c>
      <c r="AY896" s="21">
        <f>AP896*'[1]diagram lines'!$G$41</f>
        <v>2.5542124933751365</v>
      </c>
      <c r="AZ896" s="21">
        <f t="shared" si="1248"/>
        <v>12.716313307298741</v>
      </c>
      <c r="BA896" s="21">
        <f t="shared" si="1249"/>
        <v>0.7340293160405843</v>
      </c>
      <c r="BB896" s="21">
        <f t="shared" si="1250"/>
        <v>0.92137699761837943</v>
      </c>
      <c r="BC896" s="86">
        <f t="shared" si="1251"/>
        <v>1.0853320655766849</v>
      </c>
      <c r="BX896" s="61">
        <f t="shared" si="1253"/>
        <v>0.85481982356857522</v>
      </c>
      <c r="BY896" s="21">
        <f t="shared" si="1254"/>
        <v>3.8544692038057085E-3</v>
      </c>
      <c r="BZ896" s="21">
        <f t="shared" si="1255"/>
        <v>0.16218433699489995</v>
      </c>
      <c r="CA896" s="21">
        <f t="shared" si="1256"/>
        <v>6.0293506168200891E-3</v>
      </c>
      <c r="CB896" s="21">
        <f t="shared" si="1257"/>
        <v>0.11530617954070982</v>
      </c>
      <c r="CC896" s="21">
        <f t="shared" si="1258"/>
        <v>3.6597829151395547E-3</v>
      </c>
      <c r="CD896" s="21">
        <f t="shared" si="1259"/>
        <v>2.6537444168734492E-2</v>
      </c>
      <c r="CE896" s="21">
        <f t="shared" si="1260"/>
        <v>6.0492920827389447E-2</v>
      </c>
      <c r="CF896" s="21">
        <f t="shared" si="1261"/>
        <v>9.5159251492176147E-2</v>
      </c>
      <c r="CG896" s="21">
        <f t="shared" si="1262"/>
        <v>6.5512600849256905E-2</v>
      </c>
      <c r="CH896" s="21">
        <f t="shared" si="1263"/>
        <v>4.7764893197317256E-3</v>
      </c>
      <c r="CI896" s="21">
        <f t="shared" si="1264"/>
        <v>0.28195954495005554</v>
      </c>
      <c r="CJ896" s="21">
        <f t="shared" si="1265"/>
        <v>1.6802921944472944</v>
      </c>
      <c r="CL896" s="68">
        <f t="shared" si="1266"/>
        <v>0.50873284205772007</v>
      </c>
      <c r="CM896" s="19">
        <f t="shared" si="1267"/>
        <v>2.2939279350003617E-3</v>
      </c>
      <c r="CN896" s="19">
        <f t="shared" si="1268"/>
        <v>9.6521508301267767E-2</v>
      </c>
      <c r="CO896" s="19">
        <f t="shared" si="1269"/>
        <v>3.5882750849791033E-3</v>
      </c>
      <c r="CP896" s="19">
        <f t="shared" si="1270"/>
        <v>6.8622695458415775E-2</v>
      </c>
      <c r="CQ896" s="19">
        <f t="shared" si="1271"/>
        <v>2.1780633911373864E-3</v>
      </c>
      <c r="CR896" s="19">
        <f t="shared" si="1272"/>
        <v>1.5793350856732134E-2</v>
      </c>
      <c r="CS896" s="19">
        <f t="shared" si="1273"/>
        <v>3.6001429410488714E-2</v>
      </c>
      <c r="CT896" s="19">
        <f t="shared" si="1274"/>
        <v>5.6632561769101877E-2</v>
      </c>
      <c r="CU896" s="19">
        <f t="shared" si="1275"/>
        <v>3.8988814603644721E-2</v>
      </c>
      <c r="CV896" s="19">
        <f t="shared" si="1276"/>
        <v>2.8426539952492468E-3</v>
      </c>
      <c r="CW896" s="19">
        <f t="shared" si="1277"/>
        <v>0.16780387713626302</v>
      </c>
      <c r="CX896" s="19">
        <f t="shared" si="1278"/>
        <v>1.0000000000000002</v>
      </c>
      <c r="CZ896" s="68">
        <f t="shared" si="1279"/>
        <v>2.5805000000000001E-5</v>
      </c>
      <c r="DA896" s="19">
        <f t="shared" si="1280"/>
        <v>1.808044E-5</v>
      </c>
      <c r="DB896" s="19">
        <f t="shared" si="1281"/>
        <v>3.667E-5</v>
      </c>
      <c r="DC896" s="19">
        <f t="shared" si="1282"/>
        <v>3.9099039999999996E-5</v>
      </c>
      <c r="DD896" s="19">
        <f t="shared" si="1283"/>
        <v>1.2418519999999998E-5</v>
      </c>
      <c r="DE896" s="19">
        <f t="shared" si="1284"/>
        <v>1.2418519999999998E-5</v>
      </c>
      <c r="DF896" s="19">
        <f t="shared" si="1285"/>
        <v>1.1003119999999998E-5</v>
      </c>
      <c r="DG896" s="19">
        <f t="shared" si="1286"/>
        <v>1.5459439999999999E-5</v>
      </c>
      <c r="DH896" s="19">
        <f t="shared" si="1287"/>
        <v>2.4420079999999999E-5</v>
      </c>
      <c r="DI896" s="19">
        <f t="shared" si="1288"/>
        <v>3.7561479999999995E-5</v>
      </c>
      <c r="DJ896" s="19">
        <f t="shared" si="1289"/>
        <v>0</v>
      </c>
      <c r="DK896" s="19">
        <f t="shared" si="1290"/>
        <v>2.0494759999999996E-5</v>
      </c>
      <c r="DM896" s="68">
        <f t="shared" si="1291"/>
        <v>1184.447554769534</v>
      </c>
      <c r="DN896" s="19">
        <f t="shared" si="1292"/>
        <v>10.134651781031263</v>
      </c>
      <c r="DO896" s="19">
        <f t="shared" si="1293"/>
        <v>268.37559275694741</v>
      </c>
      <c r="DP896" s="19">
        <f t="shared" si="1294"/>
        <v>14.655389194218404</v>
      </c>
      <c r="DQ896" s="19">
        <f t="shared" si="1295"/>
        <v>397.03126207367495</v>
      </c>
      <c r="DR896" s="19">
        <f t="shared" si="1296"/>
        <v>12.442047600461747</v>
      </c>
      <c r="DS896" s="19">
        <f t="shared" si="1297"/>
        <v>57.844687645531906</v>
      </c>
      <c r="DT896" s="19">
        <f t="shared" si="1298"/>
        <v>130.59723776153643</v>
      </c>
      <c r="DU896" s="19">
        <f t="shared" si="1299"/>
        <v>143.76089284173622</v>
      </c>
      <c r="DV896" s="19">
        <f t="shared" si="1300"/>
        <v>97.779595896203588</v>
      </c>
      <c r="DX896" s="19">
        <f t="shared" si="1301"/>
        <v>147.54141380506334</v>
      </c>
      <c r="DZ896" s="68">
        <f t="shared" si="1302"/>
        <v>2464.6103261259395</v>
      </c>
      <c r="EA896" s="21">
        <f t="shared" si="1303"/>
        <v>2.4646103261259396</v>
      </c>
      <c r="EB896" s="92">
        <f t="shared" si="1252"/>
        <v>956</v>
      </c>
    </row>
    <row r="897" spans="1:132" x14ac:dyDescent="0.3">
      <c r="A897" s="19">
        <f>'A. Thermody. result (all suite)'!C853</f>
        <v>954</v>
      </c>
      <c r="B897" s="19" t="s">
        <v>1450</v>
      </c>
      <c r="C897" s="24">
        <f>'A. Thermody. result (all suite)'!G853</f>
        <v>61.423448</v>
      </c>
      <c r="D897" s="19">
        <f>'A. Thermody. result (all suite)'!D853</f>
        <v>5000</v>
      </c>
      <c r="E897" s="61">
        <f>'A. Thermody. result (all suite)'!I853</f>
        <v>51.389549000000002</v>
      </c>
      <c r="F897" s="21">
        <f>'A. Thermody. result (all suite)'!J853</f>
        <v>0.30042600000000003</v>
      </c>
      <c r="G897" s="21">
        <f>'A. Thermody. result (all suite)'!K853</f>
        <v>16.564074000000002</v>
      </c>
      <c r="H897" s="21">
        <f>'A. Thermody. result (all suite)'!L853</f>
        <v>0.95455400000000001</v>
      </c>
      <c r="I897" s="21">
        <f>'A. Thermody. result (all suite)'!M853</f>
        <v>8.2518309999999992</v>
      </c>
      <c r="J897" s="21">
        <f>'A. Thermody. result (all suite)'!N853</f>
        <v>0.26048700000000002</v>
      </c>
      <c r="K897" s="21">
        <f>'A. Thermody. result (all suite)'!O853</f>
        <v>1.0389630000000001</v>
      </c>
      <c r="L897" s="21">
        <f>'A. Thermody. result (all suite)'!P853</f>
        <v>3.3601369999999999</v>
      </c>
      <c r="M897" s="21">
        <f>'A. Thermody. result (all suite)'!Q853</f>
        <v>5.9172099999999999</v>
      </c>
      <c r="N897" s="21">
        <f>'A. Thermody. result (all suite)'!R853</f>
        <v>6.1909929999999997</v>
      </c>
      <c r="O897" s="21">
        <f>'A. Thermody. result (all suite)'!S853</f>
        <v>0.67453600000000002</v>
      </c>
      <c r="P897" s="21">
        <f>'A. Thermody. result (all suite)'!T853</f>
        <v>5.0972410000000004</v>
      </c>
      <c r="Q897" s="21">
        <f t="shared" si="1221"/>
        <v>100.000001</v>
      </c>
      <c r="S897" s="19">
        <f t="shared" si="1222"/>
        <v>1227</v>
      </c>
      <c r="T897" s="19">
        <f t="shared" si="1223"/>
        <v>0.5</v>
      </c>
      <c r="V897" s="61">
        <f t="shared" si="1224"/>
        <v>48.770099864851403</v>
      </c>
      <c r="W897" s="21">
        <f t="shared" si="1225"/>
        <v>0.28511256290647441</v>
      </c>
      <c r="X897" s="21">
        <f t="shared" si="1226"/>
        <v>15.71976323724477</v>
      </c>
      <c r="Y897" s="21">
        <f t="shared" si="1227"/>
        <v>0.90589808263141913</v>
      </c>
      <c r="Z897" s="21">
        <f t="shared" si="1228"/>
        <v>7.8312152912234465</v>
      </c>
      <c r="AA897" s="21">
        <f t="shared" si="1229"/>
        <v>0.24720934996910654</v>
      </c>
      <c r="AB897" s="21">
        <f t="shared" si="1230"/>
        <v>0.98600455251875463</v>
      </c>
      <c r="AC897" s="21">
        <f t="shared" si="1231"/>
        <v>3.1888627208925726</v>
      </c>
      <c r="AD897" s="21">
        <f t="shared" si="1232"/>
        <v>5.6155955488400453</v>
      </c>
      <c r="AE897" s="21">
        <f t="shared" si="1233"/>
        <v>5.8754231696525681</v>
      </c>
      <c r="AF897" s="21">
        <f t="shared" si="1234"/>
        <v>0.64015327479206729</v>
      </c>
      <c r="AG897" s="21">
        <f t="shared" si="1235"/>
        <v>90.065337655522626</v>
      </c>
      <c r="AH897" s="21"/>
      <c r="AI897" s="61">
        <f t="shared" si="1236"/>
        <v>54.149688586506862</v>
      </c>
      <c r="AJ897" s="21">
        <f t="shared" si="1237"/>
        <v>0.31656192085456741</v>
      </c>
      <c r="AK897" s="21">
        <f t="shared" si="1238"/>
        <v>17.4537326417061</v>
      </c>
      <c r="AL897" s="21">
        <f t="shared" si="1239"/>
        <v>1.0058232236870666</v>
      </c>
      <c r="AM897" s="21">
        <f t="shared" si="1240"/>
        <v>8.6950379525316226</v>
      </c>
      <c r="AN897" s="21">
        <f t="shared" si="1241"/>
        <v>0.27447779179446419</v>
      </c>
      <c r="AO897" s="21">
        <f t="shared" si="1242"/>
        <v>1.0947658424265008</v>
      </c>
      <c r="AP897" s="21">
        <f t="shared" si="1243"/>
        <v>3.5406104100660505</v>
      </c>
      <c r="AQ897" s="21">
        <f t="shared" si="1244"/>
        <v>6.2350241447140222</v>
      </c>
      <c r="AR897" s="21">
        <f t="shared" si="1245"/>
        <v>6.5235120664562327</v>
      </c>
      <c r="AS897" s="21">
        <f t="shared" si="1246"/>
        <v>0.7107654192565106</v>
      </c>
      <c r="AT897" s="21">
        <f t="shared" si="1247"/>
        <v>100</v>
      </c>
      <c r="AU897" s="21"/>
      <c r="AV897" s="21">
        <f>AR897*'[1]diagram lines'!$G$39</f>
        <v>5.4152075323631799</v>
      </c>
      <c r="AW897" s="21">
        <f>AK897*'[1]diagram lines'!$G$40</f>
        <v>9.2376738748237344</v>
      </c>
      <c r="AX897" s="21">
        <f>AQ897*'[1]diagram lines'!$G$38</f>
        <v>4.6254664435939139</v>
      </c>
      <c r="AY897" s="21">
        <f>AP897*'[1]diagram lines'!$G$41</f>
        <v>2.5303242513307276</v>
      </c>
      <c r="AZ897" s="21">
        <f t="shared" si="1248"/>
        <v>12.758536211170256</v>
      </c>
      <c r="BA897" s="21">
        <f t="shared" si="1249"/>
        <v>0.73484012230401463</v>
      </c>
      <c r="BB897" s="21">
        <f t="shared" si="1250"/>
        <v>0.92002527887508501</v>
      </c>
      <c r="BC897" s="86">
        <f t="shared" si="1251"/>
        <v>1.0869266562139468</v>
      </c>
      <c r="BX897" s="61">
        <f t="shared" si="1253"/>
        <v>0.85535201398135829</v>
      </c>
      <c r="BY897" s="21">
        <f t="shared" si="1254"/>
        <v>3.7609664496745122E-3</v>
      </c>
      <c r="BZ897" s="21">
        <f t="shared" si="1255"/>
        <v>0.16245659081992941</v>
      </c>
      <c r="CA897" s="21">
        <f t="shared" si="1256"/>
        <v>5.9775439914834996E-3</v>
      </c>
      <c r="CB897" s="21">
        <f t="shared" si="1257"/>
        <v>0.11484803061934586</v>
      </c>
      <c r="CC897" s="21">
        <f t="shared" si="1258"/>
        <v>3.6719340287566962E-3</v>
      </c>
      <c r="CD897" s="21">
        <f t="shared" si="1259"/>
        <v>2.5780719602977672E-2</v>
      </c>
      <c r="CE897" s="21">
        <f t="shared" si="1260"/>
        <v>5.9916850927246794E-2</v>
      </c>
      <c r="CF897" s="21">
        <f t="shared" si="1261"/>
        <v>9.5454266817228586E-2</v>
      </c>
      <c r="CG897" s="21">
        <f t="shared" si="1262"/>
        <v>6.572179405520169E-2</v>
      </c>
      <c r="CH897" s="21">
        <f t="shared" si="1263"/>
        <v>4.7521275996167504E-3</v>
      </c>
      <c r="CI897" s="21">
        <f t="shared" si="1264"/>
        <v>0.28286576026637072</v>
      </c>
      <c r="CJ897" s="21">
        <f t="shared" si="1265"/>
        <v>1.6805585991591905</v>
      </c>
      <c r="CL897" s="68">
        <f t="shared" si="1266"/>
        <v>0.5089688716652333</v>
      </c>
      <c r="CM897" s="19">
        <f t="shared" si="1267"/>
        <v>2.2379263963518926E-3</v>
      </c>
      <c r="CN897" s="19">
        <f t="shared" si="1268"/>
        <v>9.6668209547235637E-2</v>
      </c>
      <c r="CO897" s="19">
        <f t="shared" si="1269"/>
        <v>3.5568792391257034E-3</v>
      </c>
      <c r="CP897" s="19">
        <f t="shared" si="1270"/>
        <v>6.8339200237829315E-2</v>
      </c>
      <c r="CQ897" s="19">
        <f t="shared" si="1271"/>
        <v>2.1849485228267683E-3</v>
      </c>
      <c r="CR897" s="19">
        <f t="shared" si="1272"/>
        <v>1.5340565699926301E-2</v>
      </c>
      <c r="CS897" s="19">
        <f t="shared" si="1273"/>
        <v>3.5652937634679402E-2</v>
      </c>
      <c r="CT897" s="19">
        <f t="shared" si="1274"/>
        <v>5.6799130280244817E-2</v>
      </c>
      <c r="CU897" s="19">
        <f t="shared" si="1275"/>
        <v>3.9107112413743456E-2</v>
      </c>
      <c r="CV897" s="19">
        <f t="shared" si="1276"/>
        <v>2.8277071695056119E-3</v>
      </c>
      <c r="CW897" s="19">
        <f t="shared" si="1277"/>
        <v>0.16831651119329777</v>
      </c>
      <c r="CX897" s="19">
        <f t="shared" si="1278"/>
        <v>1</v>
      </c>
      <c r="CZ897" s="68">
        <f t="shared" si="1279"/>
        <v>2.5805000000000001E-5</v>
      </c>
      <c r="DA897" s="19">
        <f t="shared" si="1280"/>
        <v>1.8065959999999997E-5</v>
      </c>
      <c r="DB897" s="19">
        <f t="shared" si="1281"/>
        <v>3.667E-5</v>
      </c>
      <c r="DC897" s="19">
        <f t="shared" si="1282"/>
        <v>3.9080859999999991E-5</v>
      </c>
      <c r="DD897" s="19">
        <f t="shared" si="1283"/>
        <v>1.2412679999999998E-5</v>
      </c>
      <c r="DE897" s="19">
        <f t="shared" si="1284"/>
        <v>1.2412679999999998E-5</v>
      </c>
      <c r="DF897" s="19">
        <f t="shared" si="1285"/>
        <v>1.0996579999999999E-5</v>
      </c>
      <c r="DG897" s="19">
        <f t="shared" si="1286"/>
        <v>1.5451959999999998E-5</v>
      </c>
      <c r="DH897" s="19">
        <f t="shared" si="1287"/>
        <v>2.4404719999999998E-5</v>
      </c>
      <c r="DI897" s="19">
        <f t="shared" si="1288"/>
        <v>3.7537319999999992E-5</v>
      </c>
      <c r="DJ897" s="19">
        <f t="shared" si="1289"/>
        <v>0</v>
      </c>
      <c r="DK897" s="19">
        <f t="shared" si="1290"/>
        <v>2.0475839999999997E-5</v>
      </c>
      <c r="DM897" s="68">
        <f t="shared" si="1291"/>
        <v>1184.9970862099287</v>
      </c>
      <c r="DN897" s="19">
        <f t="shared" si="1292"/>
        <v>9.8951597667983986</v>
      </c>
      <c r="DO897" s="19">
        <f t="shared" si="1293"/>
        <v>268.78349183081934</v>
      </c>
      <c r="DP897" s="19">
        <f t="shared" si="1294"/>
        <v>14.533918795440623</v>
      </c>
      <c r="DQ897" s="19">
        <f t="shared" si="1295"/>
        <v>395.57706612013169</v>
      </c>
      <c r="DR897" s="19">
        <f t="shared" si="1296"/>
        <v>12.487250795906363</v>
      </c>
      <c r="DS897" s="19">
        <f t="shared" si="1297"/>
        <v>56.219733563256021</v>
      </c>
      <c r="DT897" s="19">
        <f t="shared" si="1298"/>
        <v>129.39567165284024</v>
      </c>
      <c r="DU897" s="19">
        <f t="shared" si="1299"/>
        <v>144.27447174449765</v>
      </c>
      <c r="DV897" s="19">
        <f t="shared" si="1300"/>
        <v>98.139398054379868</v>
      </c>
      <c r="DX897" s="19">
        <f t="shared" si="1301"/>
        <v>148.12889394052826</v>
      </c>
      <c r="DZ897" s="68">
        <f t="shared" si="1302"/>
        <v>2462.4321424745267</v>
      </c>
      <c r="EA897" s="21">
        <f t="shared" si="1303"/>
        <v>2.4624321424745266</v>
      </c>
      <c r="EB897" s="92">
        <f t="shared" si="1252"/>
        <v>954</v>
      </c>
    </row>
    <row r="898" spans="1:132" x14ac:dyDescent="0.3">
      <c r="A898" s="19">
        <f>'A. Thermody. result (all suite)'!C854</f>
        <v>952</v>
      </c>
      <c r="B898" s="19" t="s">
        <v>1450</v>
      </c>
      <c r="C898" s="24">
        <f>'A. Thermody. result (all suite)'!G854</f>
        <v>61.221341000000002</v>
      </c>
      <c r="D898" s="19">
        <f>'A. Thermody. result (all suite)'!D854</f>
        <v>5000</v>
      </c>
      <c r="E898" s="61">
        <f>'A. Thermody. result (all suite)'!I854</f>
        <v>51.421214999999997</v>
      </c>
      <c r="F898" s="21">
        <f>'A. Thermody. result (all suite)'!J854</f>
        <v>0.29314400000000002</v>
      </c>
      <c r="G898" s="21">
        <f>'A. Thermody. result (all suite)'!K854</f>
        <v>16.591874000000001</v>
      </c>
      <c r="H898" s="21">
        <f>'A. Thermody. result (all suite)'!L854</f>
        <v>0.94616699999999998</v>
      </c>
      <c r="I898" s="21">
        <f>'A. Thermody. result (all suite)'!M854</f>
        <v>8.2176860000000005</v>
      </c>
      <c r="J898" s="21">
        <f>'A. Thermody. result (all suite)'!N854</f>
        <v>0.261347</v>
      </c>
      <c r="K898" s="21">
        <f>'A. Thermody. result (all suite)'!O854</f>
        <v>1.009169</v>
      </c>
      <c r="L898" s="21">
        <f>'A. Thermody. result (all suite)'!P854</f>
        <v>3.32822</v>
      </c>
      <c r="M898" s="21">
        <f>'A. Thermody. result (all suite)'!Q854</f>
        <v>5.9354310000000003</v>
      </c>
      <c r="N898" s="21">
        <f>'A. Thermody. result (all suite)'!R854</f>
        <v>6.2109040000000002</v>
      </c>
      <c r="O898" s="21">
        <f>'A. Thermody. result (all suite)'!S854</f>
        <v>0.671211</v>
      </c>
      <c r="P898" s="21">
        <f>'A. Thermody. result (all suite)'!T854</f>
        <v>5.113632</v>
      </c>
      <c r="Q898" s="21">
        <f t="shared" si="1221"/>
        <v>99.999999999999986</v>
      </c>
      <c r="S898" s="19">
        <f t="shared" si="1222"/>
        <v>1225</v>
      </c>
      <c r="T898" s="19">
        <f t="shared" si="1223"/>
        <v>0.5</v>
      </c>
      <c r="V898" s="61">
        <f t="shared" si="1224"/>
        <v>48.791723294971199</v>
      </c>
      <c r="W898" s="21">
        <f t="shared" si="1225"/>
        <v>0.27815369460992001</v>
      </c>
      <c r="X898" s="21">
        <f t="shared" si="1226"/>
        <v>15.743426621736321</v>
      </c>
      <c r="Y898" s="21">
        <f t="shared" si="1227"/>
        <v>0.8977835015145601</v>
      </c>
      <c r="Z898" s="21">
        <f t="shared" si="1228"/>
        <v>7.797463779044481</v>
      </c>
      <c r="AA898" s="21">
        <f t="shared" si="1229"/>
        <v>0.24798267617696002</v>
      </c>
      <c r="AB898" s="21">
        <f t="shared" si="1230"/>
        <v>0.95756381108192001</v>
      </c>
      <c r="AC898" s="21">
        <f t="shared" si="1231"/>
        <v>3.1580270770496002</v>
      </c>
      <c r="AD898" s="21">
        <f t="shared" si="1232"/>
        <v>5.6319149010460805</v>
      </c>
      <c r="AE898" s="21">
        <f t="shared" si="1233"/>
        <v>5.893301225566721</v>
      </c>
      <c r="AF898" s="21">
        <f t="shared" si="1234"/>
        <v>0.63688773951648003</v>
      </c>
      <c r="AG898" s="21">
        <f t="shared" si="1235"/>
        <v>90.03422832231422</v>
      </c>
      <c r="AH898" s="21"/>
      <c r="AI898" s="61">
        <f t="shared" si="1236"/>
        <v>54.192415711390709</v>
      </c>
      <c r="AJ898" s="21">
        <f t="shared" si="1237"/>
        <v>0.30894216543307895</v>
      </c>
      <c r="AK898" s="21">
        <f t="shared" si="1238"/>
        <v>17.486046046150701</v>
      </c>
      <c r="AL898" s="21">
        <f t="shared" si="1239"/>
        <v>0.99715799007081851</v>
      </c>
      <c r="AM898" s="21">
        <f t="shared" si="1240"/>
        <v>8.6605549071074179</v>
      </c>
      <c r="AN898" s="21">
        <f t="shared" si="1241"/>
        <v>0.27543155619572252</v>
      </c>
      <c r="AO898" s="21">
        <f t="shared" si="1242"/>
        <v>1.0635553043826067</v>
      </c>
      <c r="AP898" s="21">
        <f t="shared" si="1243"/>
        <v>3.5075849883936976</v>
      </c>
      <c r="AQ898" s="21">
        <f t="shared" si="1244"/>
        <v>6.2553042392770291</v>
      </c>
      <c r="AR898" s="21">
        <f t="shared" si="1245"/>
        <v>6.5456230762252412</v>
      </c>
      <c r="AS898" s="21">
        <f t="shared" si="1246"/>
        <v>0.70738401537299878</v>
      </c>
      <c r="AT898" s="21">
        <f t="shared" si="1247"/>
        <v>100.00000000000003</v>
      </c>
      <c r="AU898" s="21"/>
      <c r="AV898" s="21">
        <f>AR898*'[1]diagram lines'!$G$39</f>
        <v>5.4335620177124087</v>
      </c>
      <c r="AW898" s="21">
        <f>AK898*'[1]diagram lines'!$G$40</f>
        <v>9.2547762733863905</v>
      </c>
      <c r="AX898" s="21">
        <f>AQ898*'[1]diagram lines'!$G$38</f>
        <v>4.6405112765724077</v>
      </c>
      <c r="AY898" s="21">
        <f>AP898*'[1]diagram lines'!$G$41</f>
        <v>2.50672238168407</v>
      </c>
      <c r="AZ898" s="21">
        <f t="shared" si="1248"/>
        <v>12.800927315502271</v>
      </c>
      <c r="BA898" s="21">
        <f t="shared" si="1249"/>
        <v>0.73562726172115911</v>
      </c>
      <c r="BB898" s="21">
        <f t="shared" si="1250"/>
        <v>0.91867271589504662</v>
      </c>
      <c r="BC898" s="86">
        <f t="shared" si="1251"/>
        <v>1.0885269396791846</v>
      </c>
      <c r="BX898" s="61">
        <f t="shared" si="1253"/>
        <v>0.85587907789613848</v>
      </c>
      <c r="BY898" s="21">
        <f t="shared" si="1254"/>
        <v>3.6698047070605911E-3</v>
      </c>
      <c r="BZ898" s="21">
        <f t="shared" si="1255"/>
        <v>0.16272924676343667</v>
      </c>
      <c r="CA898" s="21">
        <f t="shared" si="1256"/>
        <v>5.9250234829983095E-3</v>
      </c>
      <c r="CB898" s="21">
        <f t="shared" si="1257"/>
        <v>0.11437280445372305</v>
      </c>
      <c r="CC898" s="21">
        <f t="shared" si="1258"/>
        <v>3.6840569495348182E-3</v>
      </c>
      <c r="CD898" s="21">
        <f t="shared" si="1259"/>
        <v>2.5041414392059556E-2</v>
      </c>
      <c r="CE898" s="21">
        <f t="shared" si="1260"/>
        <v>5.9347717546362339E-2</v>
      </c>
      <c r="CF898" s="21">
        <f t="shared" si="1261"/>
        <v>9.5748201322794005E-2</v>
      </c>
      <c r="CG898" s="21">
        <f t="shared" si="1262"/>
        <v>6.5933163481953286E-2</v>
      </c>
      <c r="CH898" s="21">
        <f t="shared" si="1263"/>
        <v>4.7287028687369673E-3</v>
      </c>
      <c r="CI898" s="21">
        <f t="shared" si="1264"/>
        <v>0.28377536071032189</v>
      </c>
      <c r="CJ898" s="21">
        <f t="shared" si="1265"/>
        <v>1.6808345745751203</v>
      </c>
      <c r="CL898" s="68">
        <f t="shared" si="1266"/>
        <v>0.50919887705932443</v>
      </c>
      <c r="CM898" s="19">
        <f t="shared" si="1267"/>
        <v>2.1833229531158594E-3</v>
      </c>
      <c r="CN898" s="19">
        <f t="shared" si="1268"/>
        <v>9.6814552261677039E-2</v>
      </c>
      <c r="CO898" s="19">
        <f t="shared" si="1269"/>
        <v>3.5250485518457586E-3</v>
      </c>
      <c r="CP898" s="19">
        <f t="shared" si="1270"/>
        <v>6.8045247393030389E-2</v>
      </c>
      <c r="CQ898" s="19">
        <f t="shared" si="1271"/>
        <v>2.1918022185294888E-3</v>
      </c>
      <c r="CR898" s="19">
        <f t="shared" si="1272"/>
        <v>1.4898202815937137E-2</v>
      </c>
      <c r="CS898" s="19">
        <f t="shared" si="1273"/>
        <v>3.5308482133861507E-2</v>
      </c>
      <c r="CT898" s="19">
        <f t="shared" si="1274"/>
        <v>5.6964678601400816E-2</v>
      </c>
      <c r="CU898" s="19">
        <f t="shared" si="1275"/>
        <v>3.9226444100615793E-2</v>
      </c>
      <c r="CV898" s="19">
        <f t="shared" si="1276"/>
        <v>2.8133065206207364E-3</v>
      </c>
      <c r="CW898" s="19">
        <f t="shared" si="1277"/>
        <v>0.16883003539004091</v>
      </c>
      <c r="CX898" s="19">
        <f t="shared" si="1278"/>
        <v>0.99999999999999989</v>
      </c>
      <c r="CZ898" s="68">
        <f t="shared" si="1279"/>
        <v>2.5805000000000001E-5</v>
      </c>
      <c r="DA898" s="19">
        <f t="shared" si="1280"/>
        <v>1.805148E-5</v>
      </c>
      <c r="DB898" s="19">
        <f t="shared" si="1281"/>
        <v>3.667E-5</v>
      </c>
      <c r="DC898" s="19">
        <f t="shared" si="1282"/>
        <v>3.9062679999999993E-5</v>
      </c>
      <c r="DD898" s="19">
        <f t="shared" si="1283"/>
        <v>1.2406839999999999E-5</v>
      </c>
      <c r="DE898" s="19">
        <f t="shared" si="1284"/>
        <v>1.2406839999999999E-5</v>
      </c>
      <c r="DF898" s="19">
        <f t="shared" si="1285"/>
        <v>1.0990039999999999E-5</v>
      </c>
      <c r="DG898" s="19">
        <f t="shared" si="1286"/>
        <v>1.544448E-5</v>
      </c>
      <c r="DH898" s="19">
        <f t="shared" si="1287"/>
        <v>2.4389360000000001E-5</v>
      </c>
      <c r="DI898" s="19">
        <f t="shared" si="1288"/>
        <v>3.7513159999999989E-5</v>
      </c>
      <c r="DJ898" s="19">
        <f t="shared" si="1289"/>
        <v>0</v>
      </c>
      <c r="DK898" s="19">
        <f t="shared" si="1290"/>
        <v>2.0456919999999995E-5</v>
      </c>
      <c r="DM898" s="68">
        <f t="shared" si="1291"/>
        <v>1185.5325918901069</v>
      </c>
      <c r="DN898" s="19">
        <f t="shared" si="1292"/>
        <v>9.661470278054475</v>
      </c>
      <c r="DO898" s="19">
        <f t="shared" si="1293"/>
        <v>269.19039401692368</v>
      </c>
      <c r="DP898" s="19">
        <f t="shared" si="1294"/>
        <v>14.410557679202995</v>
      </c>
      <c r="DQ898" s="19">
        <f t="shared" si="1295"/>
        <v>394.0609393841811</v>
      </c>
      <c r="DR898" s="19">
        <f t="shared" si="1296"/>
        <v>12.532316801254948</v>
      </c>
      <c r="DS898" s="19">
        <f t="shared" si="1297"/>
        <v>54.631063534096924</v>
      </c>
      <c r="DT898" s="19">
        <f t="shared" si="1298"/>
        <v>128.2075976702973</v>
      </c>
      <c r="DU898" s="19">
        <f t="shared" si="1299"/>
        <v>144.78610453496265</v>
      </c>
      <c r="DV898" s="19">
        <f t="shared" si="1300"/>
        <v>98.502259854355344</v>
      </c>
      <c r="DX898" s="19">
        <f t="shared" si="1301"/>
        <v>148.71824486425805</v>
      </c>
      <c r="DZ898" s="68">
        <f t="shared" si="1302"/>
        <v>2460.2335405076947</v>
      </c>
      <c r="EA898" s="21">
        <f t="shared" si="1303"/>
        <v>2.4602335405076947</v>
      </c>
      <c r="EB898" s="92">
        <f t="shared" si="1252"/>
        <v>952</v>
      </c>
    </row>
    <row r="899" spans="1:132" x14ac:dyDescent="0.3">
      <c r="A899" s="19">
        <f>'A. Thermody. result (all suite)'!C855</f>
        <v>950</v>
      </c>
      <c r="B899" s="19" t="s">
        <v>1450</v>
      </c>
      <c r="C899" s="24">
        <f>'A. Thermody. result (all suite)'!G855</f>
        <v>61.021071999999997</v>
      </c>
      <c r="D899" s="19">
        <f>'A. Thermody. result (all suite)'!D855</f>
        <v>5000</v>
      </c>
      <c r="E899" s="61">
        <f>'A. Thermody. result (all suite)'!I855</f>
        <v>51.452593</v>
      </c>
      <c r="F899" s="21">
        <f>'A. Thermody. result (all suite)'!J855</f>
        <v>0.28604499999999999</v>
      </c>
      <c r="G899" s="21">
        <f>'A. Thermody. result (all suite)'!K855</f>
        <v>16.619706000000001</v>
      </c>
      <c r="H899" s="21">
        <f>'A. Thermody. result (all suite)'!L855</f>
        <v>0.93766499999999997</v>
      </c>
      <c r="I899" s="21">
        <f>'A. Thermody. result (all suite)'!M855</f>
        <v>8.1823370000000004</v>
      </c>
      <c r="J899" s="21">
        <f>'A. Thermody. result (all suite)'!N855</f>
        <v>0.26220500000000002</v>
      </c>
      <c r="K899" s="21">
        <f>'A. Thermody. result (all suite)'!O855</f>
        <v>0.98006400000000005</v>
      </c>
      <c r="L899" s="21">
        <f>'A. Thermody. result (all suite)'!P855</f>
        <v>3.2966859999999998</v>
      </c>
      <c r="M899" s="21">
        <f>'A. Thermody. result (all suite)'!Q855</f>
        <v>5.9535879999999999</v>
      </c>
      <c r="N899" s="21">
        <f>'A. Thermody. result (all suite)'!R855</f>
        <v>6.2310119999999998</v>
      </c>
      <c r="O899" s="21">
        <f>'A. Thermody. result (all suite)'!S855</f>
        <v>0.66801699999999997</v>
      </c>
      <c r="P899" s="21">
        <f>'A. Thermody. result (all suite)'!T855</f>
        <v>5.1300809999999997</v>
      </c>
      <c r="Q899" s="21">
        <f t="shared" si="1221"/>
        <v>99.999999000000003</v>
      </c>
      <c r="S899" s="19">
        <f t="shared" si="1222"/>
        <v>1223</v>
      </c>
      <c r="T899" s="19">
        <f t="shared" si="1223"/>
        <v>0.5</v>
      </c>
      <c r="V899" s="61">
        <f t="shared" si="1224"/>
        <v>48.813033276104072</v>
      </c>
      <c r="W899" s="21">
        <f t="shared" si="1225"/>
        <v>0.27137065965680657</v>
      </c>
      <c r="X899" s="21">
        <f t="shared" si="1226"/>
        <v>15.767101611712096</v>
      </c>
      <c r="Y899" s="21">
        <f t="shared" si="1227"/>
        <v>0.88956202551032015</v>
      </c>
      <c r="Z899" s="21">
        <f t="shared" si="1228"/>
        <v>7.7625764800094244</v>
      </c>
      <c r="AA899" s="21">
        <f t="shared" si="1229"/>
        <v>0.24875367097943671</v>
      </c>
      <c r="AB899" s="21">
        <f t="shared" si="1230"/>
        <v>0.92978592244537928</v>
      </c>
      <c r="AC899" s="21">
        <f t="shared" si="1231"/>
        <v>3.1275633361931132</v>
      </c>
      <c r="AD899" s="21">
        <f t="shared" si="1232"/>
        <v>5.6481641101394811</v>
      </c>
      <c r="AE899" s="21">
        <f t="shared" si="1233"/>
        <v>5.9113560340837195</v>
      </c>
      <c r="AF899" s="21">
        <f t="shared" si="1234"/>
        <v>0.63374718646353179</v>
      </c>
      <c r="AG899" s="21">
        <f t="shared" si="1235"/>
        <v>90.003014313297385</v>
      </c>
      <c r="AH899" s="21"/>
      <c r="AI899" s="61">
        <f t="shared" si="1236"/>
        <v>54.234887185208692</v>
      </c>
      <c r="AJ899" s="21">
        <f t="shared" si="1237"/>
        <v>0.30151285679407874</v>
      </c>
      <c r="AK899" s="21">
        <f t="shared" si="1238"/>
        <v>17.518415057552804</v>
      </c>
      <c r="AL899" s="21">
        <f t="shared" si="1239"/>
        <v>0.98836914774185847</v>
      </c>
      <c r="AM899" s="21">
        <f t="shared" si="1240"/>
        <v>8.6247961129259121</v>
      </c>
      <c r="AN899" s="21">
        <f t="shared" si="1241"/>
        <v>0.2763837110094266</v>
      </c>
      <c r="AO899" s="21">
        <f t="shared" si="1242"/>
        <v>1.0330608697269033</v>
      </c>
      <c r="AP899" s="21">
        <f t="shared" si="1243"/>
        <v>3.4749539891032684</v>
      </c>
      <c r="AQ899" s="21">
        <f t="shared" si="1244"/>
        <v>6.27552771785889</v>
      </c>
      <c r="AR899" s="21">
        <f t="shared" si="1245"/>
        <v>6.5679533948790798</v>
      </c>
      <c r="AS899" s="21">
        <f t="shared" si="1246"/>
        <v>0.70413995719907752</v>
      </c>
      <c r="AT899" s="21">
        <f t="shared" si="1247"/>
        <v>100</v>
      </c>
      <c r="AU899" s="21"/>
      <c r="AV899" s="21">
        <f>AR899*'[1]diagram lines'!$G$39</f>
        <v>5.4520985527172448</v>
      </c>
      <c r="AW899" s="21">
        <f>AK899*'[1]diagram lines'!$G$40</f>
        <v>9.2719081028420902</v>
      </c>
      <c r="AX899" s="21">
        <f>AQ899*'[1]diagram lines'!$G$38</f>
        <v>4.6555141088601451</v>
      </c>
      <c r="AY899" s="21">
        <f>AP899*'[1]diagram lines'!$G$41</f>
        <v>2.4834023890028676</v>
      </c>
      <c r="AZ899" s="21">
        <f t="shared" si="1248"/>
        <v>12.843481112737969</v>
      </c>
      <c r="BA899" s="21">
        <f t="shared" si="1249"/>
        <v>0.73639083629042235</v>
      </c>
      <c r="BB899" s="21">
        <f t="shared" si="1250"/>
        <v>0.91731929321825834</v>
      </c>
      <c r="BC899" s="86">
        <f t="shared" si="1251"/>
        <v>1.0901329639450519</v>
      </c>
      <c r="BX899" s="61">
        <f t="shared" si="1253"/>
        <v>0.85640134820239688</v>
      </c>
      <c r="BY899" s="21">
        <f t="shared" si="1254"/>
        <v>3.5809339008512769E-3</v>
      </c>
      <c r="BZ899" s="21">
        <f t="shared" si="1255"/>
        <v>0.16300221655551198</v>
      </c>
      <c r="CA899" s="21">
        <f t="shared" si="1256"/>
        <v>5.8717828292316364E-3</v>
      </c>
      <c r="CB899" s="21">
        <f t="shared" si="1257"/>
        <v>0.11388082115518443</v>
      </c>
      <c r="CC899" s="21">
        <f t="shared" si="1258"/>
        <v>3.696151677473922E-3</v>
      </c>
      <c r="CD899" s="21">
        <f t="shared" si="1259"/>
        <v>2.4319205955334992E-2</v>
      </c>
      <c r="CE899" s="21">
        <f t="shared" si="1260"/>
        <v>5.8785413694721823E-2</v>
      </c>
      <c r="CF899" s="21">
        <f t="shared" si="1261"/>
        <v>9.6041103403774794E-2</v>
      </c>
      <c r="CG899" s="21">
        <f t="shared" si="1262"/>
        <v>6.6146624203821655E-2</v>
      </c>
      <c r="CH899" s="21">
        <f t="shared" si="1263"/>
        <v>4.7062010370286875E-3</v>
      </c>
      <c r="CI899" s="21">
        <f t="shared" si="1264"/>
        <v>0.28468817980022199</v>
      </c>
      <c r="CJ899" s="21">
        <f t="shared" si="1265"/>
        <v>1.681119982415554</v>
      </c>
      <c r="CL899" s="68">
        <f t="shared" si="1266"/>
        <v>0.50942309719729695</v>
      </c>
      <c r="CM899" s="19">
        <f t="shared" si="1267"/>
        <v>2.1300882377865344E-3</v>
      </c>
      <c r="CN899" s="19">
        <f t="shared" si="1268"/>
        <v>9.6960489590575613E-2</v>
      </c>
      <c r="CO899" s="19">
        <f t="shared" si="1269"/>
        <v>3.4927803432534522E-3</v>
      </c>
      <c r="CP899" s="19">
        <f t="shared" si="1270"/>
        <v>6.7741043082214916E-2</v>
      </c>
      <c r="CQ899" s="19">
        <f t="shared" si="1271"/>
        <v>2.1986245575185094E-3</v>
      </c>
      <c r="CR899" s="19">
        <f t="shared" si="1272"/>
        <v>1.4466073932683501E-2</v>
      </c>
      <c r="CS899" s="19">
        <f t="shared" si="1273"/>
        <v>3.4968006037412458E-2</v>
      </c>
      <c r="CT899" s="19">
        <f t="shared" si="1274"/>
        <v>5.7129237893999707E-2</v>
      </c>
      <c r="CU899" s="19">
        <f t="shared" si="1275"/>
        <v>3.9346759836128668E-2</v>
      </c>
      <c r="CV899" s="19">
        <f t="shared" si="1276"/>
        <v>2.7994438744737777E-3</v>
      </c>
      <c r="CW899" s="19">
        <f t="shared" si="1277"/>
        <v>0.16934435541665596</v>
      </c>
      <c r="CX899" s="19">
        <f t="shared" si="1278"/>
        <v>0.99999999999999989</v>
      </c>
      <c r="CZ899" s="68">
        <f t="shared" si="1279"/>
        <v>2.5805000000000001E-5</v>
      </c>
      <c r="DA899" s="19">
        <f t="shared" si="1280"/>
        <v>1.8036999999999997E-5</v>
      </c>
      <c r="DB899" s="19">
        <f t="shared" si="1281"/>
        <v>3.667E-5</v>
      </c>
      <c r="DC899" s="19">
        <f t="shared" si="1282"/>
        <v>3.9044499999999995E-5</v>
      </c>
      <c r="DD899" s="19">
        <f t="shared" si="1283"/>
        <v>1.2400999999999999E-5</v>
      </c>
      <c r="DE899" s="19">
        <f t="shared" si="1284"/>
        <v>1.2400999999999999E-5</v>
      </c>
      <c r="DF899" s="19">
        <f t="shared" si="1285"/>
        <v>1.0983499999999999E-5</v>
      </c>
      <c r="DG899" s="19">
        <f t="shared" si="1286"/>
        <v>1.5436999999999998E-5</v>
      </c>
      <c r="DH899" s="19">
        <f t="shared" si="1287"/>
        <v>2.4374000000000001E-5</v>
      </c>
      <c r="DI899" s="19">
        <f t="shared" si="1288"/>
        <v>3.7488999999999993E-5</v>
      </c>
      <c r="DJ899" s="19">
        <f t="shared" si="1289"/>
        <v>0</v>
      </c>
      <c r="DK899" s="19">
        <f t="shared" si="1290"/>
        <v>2.0437999999999996E-5</v>
      </c>
      <c r="DM899" s="68">
        <f t="shared" si="1291"/>
        <v>1186.0546281578609</v>
      </c>
      <c r="DN899" s="19">
        <f t="shared" si="1292"/>
        <v>9.4334672303813498</v>
      </c>
      <c r="DO899" s="19">
        <f t="shared" si="1293"/>
        <v>269.59616903886251</v>
      </c>
      <c r="DP899" s="19">
        <f t="shared" si="1294"/>
        <v>14.285292243828039</v>
      </c>
      <c r="DQ899" s="19">
        <f t="shared" si="1295"/>
        <v>392.48398882808982</v>
      </c>
      <c r="DR899" s="19">
        <f t="shared" si="1296"/>
        <v>12.577245876168297</v>
      </c>
      <c r="DS899" s="19">
        <f t="shared" si="1297"/>
        <v>53.078051576195662</v>
      </c>
      <c r="DT899" s="19">
        <f t="shared" si="1298"/>
        <v>127.03282882542533</v>
      </c>
      <c r="DU899" s="19">
        <f t="shared" si="1299"/>
        <v>145.29586678629039</v>
      </c>
      <c r="DV899" s="19">
        <f t="shared" si="1300"/>
        <v>98.868062006543823</v>
      </c>
      <c r="DX899" s="19">
        <f t="shared" si="1301"/>
        <v>149.30938861963699</v>
      </c>
      <c r="DZ899" s="68">
        <f t="shared" si="1302"/>
        <v>2458.0149891892834</v>
      </c>
      <c r="EA899" s="21">
        <f t="shared" si="1303"/>
        <v>2.4580149891892833</v>
      </c>
      <c r="EB899" s="92">
        <f t="shared" si="1252"/>
        <v>950</v>
      </c>
    </row>
    <row r="900" spans="1:132" x14ac:dyDescent="0.3">
      <c r="A900" s="19">
        <f>'A. Thermody. result (all suite)'!C856</f>
        <v>948</v>
      </c>
      <c r="B900" s="19" t="s">
        <v>1450</v>
      </c>
      <c r="C900" s="24">
        <f>'A. Thermody. result (all suite)'!G856</f>
        <v>60.822595</v>
      </c>
      <c r="D900" s="19">
        <f>'A. Thermody. result (all suite)'!D856</f>
        <v>5000</v>
      </c>
      <c r="E900" s="61">
        <f>'A. Thermody. result (all suite)'!I856</f>
        <v>51.483699000000001</v>
      </c>
      <c r="F900" s="21">
        <f>'A. Thermody. result (all suite)'!J856</f>
        <v>0.27912399999999998</v>
      </c>
      <c r="G900" s="21">
        <f>'A. Thermody. result (all suite)'!K856</f>
        <v>16.647563999999999</v>
      </c>
      <c r="H900" s="21">
        <f>'A. Thermody. result (all suite)'!L856</f>
        <v>0.92904900000000001</v>
      </c>
      <c r="I900" s="21">
        <f>'A. Thermody. result (all suite)'!M856</f>
        <v>8.1458089999999999</v>
      </c>
      <c r="J900" s="21">
        <f>'A. Thermody. result (all suite)'!N856</f>
        <v>0.26306000000000002</v>
      </c>
      <c r="K900" s="21">
        <f>'A. Thermody. result (all suite)'!O856</f>
        <v>0.95163500000000001</v>
      </c>
      <c r="L900" s="21">
        <f>'A. Thermody. result (all suite)'!P856</f>
        <v>3.2655319999999999</v>
      </c>
      <c r="M900" s="21">
        <f>'A. Thermody. result (all suite)'!Q856</f>
        <v>5.9716820000000004</v>
      </c>
      <c r="N900" s="21">
        <f>'A. Thermody. result (all suite)'!R856</f>
        <v>6.251309</v>
      </c>
      <c r="O900" s="21">
        <f>'A. Thermody. result (all suite)'!S856</f>
        <v>0.66495099999999996</v>
      </c>
      <c r="P900" s="21">
        <f>'A. Thermody. result (all suite)'!T856</f>
        <v>5.1465860000000001</v>
      </c>
      <c r="Q900" s="21">
        <f t="shared" si="1221"/>
        <v>100</v>
      </c>
      <c r="S900" s="19">
        <f t="shared" si="1222"/>
        <v>1221</v>
      </c>
      <c r="T900" s="19">
        <f t="shared" si="1223"/>
        <v>0.5</v>
      </c>
      <c r="V900" s="61">
        <f t="shared" si="1224"/>
        <v>48.834046154983859</v>
      </c>
      <c r="W900" s="21">
        <f t="shared" si="1225"/>
        <v>0.26475864329335996</v>
      </c>
      <c r="X900" s="21">
        <f t="shared" si="1226"/>
        <v>15.790782801834959</v>
      </c>
      <c r="Y900" s="21">
        <f t="shared" si="1227"/>
        <v>0.88123469423285994</v>
      </c>
      <c r="Z900" s="21">
        <f t="shared" si="1228"/>
        <v>7.7265779344192591</v>
      </c>
      <c r="AA900" s="21">
        <f t="shared" si="1229"/>
        <v>0.24952139086840003</v>
      </c>
      <c r="AB900" s="21">
        <f t="shared" si="1230"/>
        <v>0.90265828631889999</v>
      </c>
      <c r="AC900" s="21">
        <f t="shared" si="1231"/>
        <v>3.0974685872624796</v>
      </c>
      <c r="AD900" s="21">
        <f t="shared" si="1232"/>
        <v>5.66434425022348</v>
      </c>
      <c r="AE900" s="21">
        <f t="shared" si="1233"/>
        <v>5.9295800061892603</v>
      </c>
      <c r="AF900" s="21">
        <f t="shared" si="1234"/>
        <v>0.63072872492713994</v>
      </c>
      <c r="AG900" s="21">
        <f t="shared" si="1235"/>
        <v>89.971701474553939</v>
      </c>
      <c r="AH900" s="21"/>
      <c r="AI900" s="61">
        <f t="shared" si="1236"/>
        <v>54.277117532111191</v>
      </c>
      <c r="AJ900" s="21">
        <f t="shared" si="1237"/>
        <v>0.29426879669296885</v>
      </c>
      <c r="AK900" s="21">
        <f t="shared" si="1238"/>
        <v>17.550832698546838</v>
      </c>
      <c r="AL900" s="21">
        <f t="shared" si="1239"/>
        <v>0.97945762922144286</v>
      </c>
      <c r="AM900" s="21">
        <f t="shared" si="1240"/>
        <v>8.5877868349577824</v>
      </c>
      <c r="AN900" s="21">
        <f t="shared" si="1241"/>
        <v>0.27733319119119959</v>
      </c>
      <c r="AO900" s="21">
        <f t="shared" si="1242"/>
        <v>1.0032691074250635</v>
      </c>
      <c r="AP900" s="21">
        <f t="shared" si="1243"/>
        <v>3.4427142495893723</v>
      </c>
      <c r="AQ900" s="21">
        <f t="shared" si="1244"/>
        <v>6.2956953768685668</v>
      </c>
      <c r="AR900" s="21">
        <f t="shared" si="1245"/>
        <v>6.5904944654917763</v>
      </c>
      <c r="AS900" s="21">
        <f t="shared" si="1246"/>
        <v>0.70103011790382164</v>
      </c>
      <c r="AT900" s="21">
        <f t="shared" si="1247"/>
        <v>100.00000000000003</v>
      </c>
      <c r="AU900" s="21"/>
      <c r="AV900" s="21">
        <f>AR900*'[1]diagram lines'!$G$39</f>
        <v>5.4708100342207526</v>
      </c>
      <c r="AW900" s="21">
        <f>AK900*'[1]diagram lines'!$G$40</f>
        <v>9.2890656703058205</v>
      </c>
      <c r="AX900" s="21">
        <f>AQ900*'[1]diagram lines'!$G$38</f>
        <v>4.6704755312748745</v>
      </c>
      <c r="AY900" s="21">
        <f>AP900*'[1]diagram lines'!$G$41</f>
        <v>2.4603620131070416</v>
      </c>
      <c r="AZ900" s="21">
        <f t="shared" si="1248"/>
        <v>12.886189842360343</v>
      </c>
      <c r="BA900" s="21">
        <f t="shared" si="1249"/>
        <v>0.73713104674332086</v>
      </c>
      <c r="BB900" s="21">
        <f t="shared" si="1250"/>
        <v>0.91596529949917083</v>
      </c>
      <c r="BC900" s="86">
        <f t="shared" si="1251"/>
        <v>1.0917444149322877</v>
      </c>
      <c r="BX900" s="61">
        <f t="shared" si="1253"/>
        <v>0.85691909121171772</v>
      </c>
      <c r="BY900" s="21">
        <f t="shared" si="1254"/>
        <v>3.4942914371557336E-3</v>
      </c>
      <c r="BZ900" s="21">
        <f t="shared" si="1255"/>
        <v>0.16327544134954886</v>
      </c>
      <c r="CA900" s="21">
        <f t="shared" si="1256"/>
        <v>5.8178282923163635E-3</v>
      </c>
      <c r="CB900" s="21">
        <f t="shared" si="1257"/>
        <v>0.11337242867084205</v>
      </c>
      <c r="CC900" s="21">
        <f t="shared" si="1258"/>
        <v>3.7082041161544971E-3</v>
      </c>
      <c r="CD900" s="21">
        <f t="shared" si="1259"/>
        <v>2.361377171215881E-2</v>
      </c>
      <c r="CE900" s="21">
        <f t="shared" si="1260"/>
        <v>5.8229885877318116E-2</v>
      </c>
      <c r="CF900" s="21">
        <f t="shared" si="1261"/>
        <v>9.6332989191805135E-2</v>
      </c>
      <c r="CG900" s="21">
        <f t="shared" si="1262"/>
        <v>6.6362091295116776E-2</v>
      </c>
      <c r="CH900" s="21">
        <f t="shared" si="1263"/>
        <v>4.6846009693963814E-3</v>
      </c>
      <c r="CI900" s="21">
        <f t="shared" si="1264"/>
        <v>0.28560410654827972</v>
      </c>
      <c r="CJ900" s="21">
        <f t="shared" si="1265"/>
        <v>1.6814147306718101</v>
      </c>
      <c r="CL900" s="68">
        <f t="shared" si="1266"/>
        <v>0.50964171752517906</v>
      </c>
      <c r="CM900" s="19">
        <f t="shared" si="1267"/>
        <v>2.0781853360827803E-3</v>
      </c>
      <c r="CN900" s="19">
        <f t="shared" si="1268"/>
        <v>9.7105989599789028E-2</v>
      </c>
      <c r="CO900" s="19">
        <f t="shared" si="1269"/>
        <v>3.4600792928653878E-3</v>
      </c>
      <c r="CP900" s="19">
        <f t="shared" si="1270"/>
        <v>6.7426808272069816E-2</v>
      </c>
      <c r="CQ900" s="19">
        <f t="shared" si="1271"/>
        <v>2.2054071779619073E-3</v>
      </c>
      <c r="CR900" s="19">
        <f t="shared" si="1272"/>
        <v>1.4043990028994164E-2</v>
      </c>
      <c r="CS900" s="19">
        <f t="shared" si="1273"/>
        <v>3.4631483128527332E-2</v>
      </c>
      <c r="CT900" s="19">
        <f t="shared" si="1274"/>
        <v>5.7292818621444599E-2</v>
      </c>
      <c r="CU900" s="19">
        <f t="shared" si="1275"/>
        <v>3.9468008745588763E-2</v>
      </c>
      <c r="CV900" s="19">
        <f t="shared" si="1276"/>
        <v>2.7861067730295466E-3</v>
      </c>
      <c r="CW900" s="19">
        <f t="shared" si="1277"/>
        <v>0.16985940549846762</v>
      </c>
      <c r="CX900" s="19">
        <f t="shared" si="1278"/>
        <v>1</v>
      </c>
      <c r="CZ900" s="68">
        <f t="shared" si="1279"/>
        <v>2.5805000000000001E-5</v>
      </c>
      <c r="DA900" s="19">
        <f t="shared" si="1280"/>
        <v>1.8022519999999994E-5</v>
      </c>
      <c r="DB900" s="19">
        <f t="shared" si="1281"/>
        <v>3.667E-5</v>
      </c>
      <c r="DC900" s="19">
        <f t="shared" si="1282"/>
        <v>3.9026319999999991E-5</v>
      </c>
      <c r="DD900" s="19">
        <f t="shared" si="1283"/>
        <v>1.2395159999999998E-5</v>
      </c>
      <c r="DE900" s="19">
        <f t="shared" si="1284"/>
        <v>1.2395159999999998E-5</v>
      </c>
      <c r="DF900" s="19">
        <f t="shared" si="1285"/>
        <v>1.0976959999999999E-5</v>
      </c>
      <c r="DG900" s="19">
        <f t="shared" si="1286"/>
        <v>1.542952E-5</v>
      </c>
      <c r="DH900" s="19">
        <f t="shared" si="1287"/>
        <v>2.435864E-5</v>
      </c>
      <c r="DI900" s="19">
        <f t="shared" si="1288"/>
        <v>3.746483999999999E-5</v>
      </c>
      <c r="DJ900" s="19">
        <f t="shared" si="1289"/>
        <v>0</v>
      </c>
      <c r="DK900" s="19">
        <f t="shared" si="1290"/>
        <v>2.0419079999999998E-5</v>
      </c>
      <c r="DM900" s="68">
        <f t="shared" si="1291"/>
        <v>1186.5636267743753</v>
      </c>
      <c r="DN900" s="19">
        <f t="shared" si="1292"/>
        <v>9.2110007172300286</v>
      </c>
      <c r="DO900" s="19">
        <f t="shared" si="1293"/>
        <v>270.00072810456743</v>
      </c>
      <c r="DP900" s="19">
        <f t="shared" si="1294"/>
        <v>14.158138975893035</v>
      </c>
      <c r="DQ900" s="19">
        <f t="shared" si="1295"/>
        <v>390.84740933946932</v>
      </c>
      <c r="DR900" s="19">
        <f t="shared" si="1296"/>
        <v>12.621989970651262</v>
      </c>
      <c r="DS900" s="19">
        <f t="shared" si="1297"/>
        <v>51.560067465715903</v>
      </c>
      <c r="DT900" s="19">
        <f t="shared" si="1298"/>
        <v>125.8712891812456</v>
      </c>
      <c r="DU900" s="19">
        <f t="shared" si="1299"/>
        <v>145.803781588108</v>
      </c>
      <c r="DV900" s="19">
        <f t="shared" si="1300"/>
        <v>99.236682282226823</v>
      </c>
      <c r="DX900" s="19">
        <f t="shared" si="1301"/>
        <v>149.90227214362187</v>
      </c>
      <c r="DZ900" s="68">
        <f t="shared" si="1302"/>
        <v>2455.7769865431042</v>
      </c>
      <c r="EA900" s="21">
        <f t="shared" si="1303"/>
        <v>2.4557769865431043</v>
      </c>
      <c r="EB900" s="92">
        <f t="shared" si="1252"/>
        <v>948</v>
      </c>
    </row>
    <row r="901" spans="1:132" x14ac:dyDescent="0.3">
      <c r="A901" s="19">
        <f>'A. Thermody. result (all suite)'!C857</f>
        <v>946</v>
      </c>
      <c r="B901" s="19" t="s">
        <v>1450</v>
      </c>
      <c r="C901" s="24">
        <f>'A. Thermody. result (all suite)'!G857</f>
        <v>60.625870999999997</v>
      </c>
      <c r="D901" s="19">
        <f>'A. Thermody. result (all suite)'!D857</f>
        <v>5000</v>
      </c>
      <c r="E901" s="61">
        <f>'A. Thermody. result (all suite)'!I857</f>
        <v>51.514549000000002</v>
      </c>
      <c r="F901" s="21">
        <f>'A. Thermody. result (all suite)'!J857</f>
        <v>0.27237699999999998</v>
      </c>
      <c r="G901" s="21">
        <f>'A. Thermody. result (all suite)'!K857</f>
        <v>16.675438</v>
      </c>
      <c r="H901" s="21">
        <f>'A. Thermody. result (all suite)'!L857</f>
        <v>0.92032099999999994</v>
      </c>
      <c r="I901" s="21">
        <f>'A. Thermody. result (all suite)'!M857</f>
        <v>8.1081289999999999</v>
      </c>
      <c r="J901" s="21">
        <f>'A. Thermody. result (all suite)'!N857</f>
        <v>0.26391399999999998</v>
      </c>
      <c r="K901" s="21">
        <f>'A. Thermody. result (all suite)'!O857</f>
        <v>0.92386800000000002</v>
      </c>
      <c r="L901" s="21">
        <f>'A. Thermody. result (all suite)'!P857</f>
        <v>3.2347510000000002</v>
      </c>
      <c r="M901" s="21">
        <f>'A. Thermody. result (all suite)'!Q857</f>
        <v>5.9897150000000003</v>
      </c>
      <c r="N901" s="21">
        <f>'A. Thermody. result (all suite)'!R857</f>
        <v>6.2717850000000004</v>
      </c>
      <c r="O901" s="21">
        <f>'A. Thermody. result (all suite)'!S857</f>
        <v>0.66200999999999999</v>
      </c>
      <c r="P901" s="21">
        <f>'A. Thermody. result (all suite)'!T857</f>
        <v>5.1631429999999998</v>
      </c>
      <c r="Q901" s="21">
        <f t="shared" si="1221"/>
        <v>100.00000000000001</v>
      </c>
      <c r="S901" s="19">
        <f t="shared" si="1222"/>
        <v>1219</v>
      </c>
      <c r="T901" s="19">
        <f t="shared" si="1223"/>
        <v>0.5</v>
      </c>
      <c r="V901" s="61">
        <f t="shared" si="1224"/>
        <v>48.854779169324928</v>
      </c>
      <c r="W901" s="21">
        <f t="shared" si="1225"/>
        <v>0.25831378599088994</v>
      </c>
      <c r="X901" s="21">
        <f t="shared" si="1226"/>
        <v>15.814461290183658</v>
      </c>
      <c r="Y901" s="21">
        <f t="shared" si="1227"/>
        <v>0.87280351071096984</v>
      </c>
      <c r="Z901" s="21">
        <f t="shared" si="1228"/>
        <v>7.6894947051055293</v>
      </c>
      <c r="AA901" s="21">
        <f t="shared" si="1229"/>
        <v>0.25028774278297999</v>
      </c>
      <c r="AB901" s="21">
        <f t="shared" si="1230"/>
        <v>0.87616737402875999</v>
      </c>
      <c r="AC901" s="21">
        <f t="shared" si="1231"/>
        <v>3.0677361801760696</v>
      </c>
      <c r="AD901" s="21">
        <f t="shared" si="1232"/>
        <v>5.6804574492575499</v>
      </c>
      <c r="AE901" s="21">
        <f t="shared" si="1233"/>
        <v>5.9479637717974505</v>
      </c>
      <c r="AF901" s="21">
        <f t="shared" si="1234"/>
        <v>0.62782947702570002</v>
      </c>
      <c r="AG901" s="21">
        <f t="shared" si="1235"/>
        <v>89.940294456384464</v>
      </c>
      <c r="AH901" s="21"/>
      <c r="AI901" s="61">
        <f t="shared" si="1236"/>
        <v>54.319122996663644</v>
      </c>
      <c r="AJ901" s="21">
        <f t="shared" si="1237"/>
        <v>0.28720584867126081</v>
      </c>
      <c r="AK901" s="21">
        <f t="shared" si="1238"/>
        <v>17.583288320067378</v>
      </c>
      <c r="AL901" s="21">
        <f t="shared" si="1239"/>
        <v>0.97042545389288903</v>
      </c>
      <c r="AM901" s="21">
        <f t="shared" si="1240"/>
        <v>8.5495547369310252</v>
      </c>
      <c r="AN901" s="21">
        <f t="shared" si="1241"/>
        <v>0.27828210291701261</v>
      </c>
      <c r="AO901" s="21">
        <f t="shared" si="1242"/>
        <v>0.9741655609696136</v>
      </c>
      <c r="AP901" s="21">
        <f t="shared" si="1243"/>
        <v>3.4108585019851518</v>
      </c>
      <c r="AQ901" s="21">
        <f t="shared" si="1244"/>
        <v>6.3158092639025369</v>
      </c>
      <c r="AR901" s="21">
        <f t="shared" si="1245"/>
        <v>6.6132358224397949</v>
      </c>
      <c r="AS901" s="21">
        <f t="shared" si="1246"/>
        <v>0.6980513915597184</v>
      </c>
      <c r="AT901" s="21">
        <f t="shared" si="1247"/>
        <v>100.00000000000001</v>
      </c>
      <c r="AU901" s="21"/>
      <c r="AV901" s="21">
        <f>AR901*'[1]diagram lines'!$G$39</f>
        <v>5.4896877746443966</v>
      </c>
      <c r="AW901" s="21">
        <f>AK901*'[1]diagram lines'!$G$40</f>
        <v>9.3062433395852882</v>
      </c>
      <c r="AX901" s="21">
        <f>AQ901*'[1]diagram lines'!$G$38</f>
        <v>4.6853970628305692</v>
      </c>
      <c r="AY901" s="21">
        <f>AP901*'[1]diagram lines'!$G$41</f>
        <v>2.4375960599600739</v>
      </c>
      <c r="AZ901" s="21">
        <f t="shared" si="1248"/>
        <v>12.929045086342331</v>
      </c>
      <c r="BA901" s="21">
        <f t="shared" si="1249"/>
        <v>0.73784815577771734</v>
      </c>
      <c r="BB901" s="21">
        <f t="shared" si="1250"/>
        <v>0.91461088415796554</v>
      </c>
      <c r="BC901" s="86">
        <f t="shared" si="1251"/>
        <v>1.0933611411377939</v>
      </c>
      <c r="BX901" s="61">
        <f t="shared" si="1253"/>
        <v>0.85743257323568578</v>
      </c>
      <c r="BY901" s="21">
        <f t="shared" si="1254"/>
        <v>3.4098272408612917E-3</v>
      </c>
      <c r="BZ901" s="21">
        <f t="shared" si="1255"/>
        <v>0.16354882306786975</v>
      </c>
      <c r="CA901" s="21">
        <f t="shared" si="1256"/>
        <v>5.7631723965182536E-3</v>
      </c>
      <c r="CB901" s="21">
        <f t="shared" si="1257"/>
        <v>0.1128480027835769</v>
      </c>
      <c r="CC901" s="21">
        <f t="shared" si="1258"/>
        <v>3.7202424584155624E-3</v>
      </c>
      <c r="CD901" s="21">
        <f t="shared" si="1259"/>
        <v>2.2924764267990078E-2</v>
      </c>
      <c r="CE901" s="21">
        <f t="shared" si="1260"/>
        <v>5.7681009272467908E-2</v>
      </c>
      <c r="CF901" s="21">
        <f t="shared" si="1261"/>
        <v>9.6623890950153252E-2</v>
      </c>
      <c r="CG901" s="21">
        <f t="shared" si="1262"/>
        <v>6.6579458598726118E-2</v>
      </c>
      <c r="CH901" s="21">
        <f t="shared" si="1263"/>
        <v>4.6638815307445194E-3</v>
      </c>
      <c r="CI901" s="21">
        <f t="shared" si="1264"/>
        <v>0.2865229189789123</v>
      </c>
      <c r="CJ901" s="21">
        <f t="shared" si="1265"/>
        <v>1.6817185647819219</v>
      </c>
      <c r="CL901" s="68">
        <f t="shared" si="1266"/>
        <v>0.5098549728782199</v>
      </c>
      <c r="CM901" s="19">
        <f t="shared" si="1267"/>
        <v>2.0275849433246066E-3</v>
      </c>
      <c r="CN901" s="19">
        <f t="shared" si="1268"/>
        <v>9.7251006495892522E-2</v>
      </c>
      <c r="CO901" s="19">
        <f t="shared" si="1269"/>
        <v>3.4269541391817823E-3</v>
      </c>
      <c r="CP901" s="19">
        <f t="shared" si="1270"/>
        <v>6.7102787081505841E-2</v>
      </c>
      <c r="CQ901" s="19">
        <f t="shared" si="1271"/>
        <v>2.2121670868859009E-3</v>
      </c>
      <c r="CR901" s="19">
        <f t="shared" si="1272"/>
        <v>1.3631748348430025E-2</v>
      </c>
      <c r="CS901" s="19">
        <f t="shared" si="1273"/>
        <v>3.4298847904998736E-2</v>
      </c>
      <c r="CT901" s="19">
        <f t="shared" si="1274"/>
        <v>5.745544645437331E-2</v>
      </c>
      <c r="CU901" s="19">
        <f t="shared" si="1275"/>
        <v>3.9590131186641127E-2</v>
      </c>
      <c r="CV901" s="19">
        <f t="shared" si="1276"/>
        <v>2.7732830144200208E-3</v>
      </c>
      <c r="CW901" s="19">
        <f t="shared" si="1277"/>
        <v>0.17037507046612604</v>
      </c>
      <c r="CX901" s="19">
        <f t="shared" si="1278"/>
        <v>0.99999999999999978</v>
      </c>
      <c r="CZ901" s="68">
        <f t="shared" si="1279"/>
        <v>2.5805000000000001E-5</v>
      </c>
      <c r="DA901" s="19">
        <f t="shared" si="1280"/>
        <v>1.8008039999999997E-5</v>
      </c>
      <c r="DB901" s="19">
        <f t="shared" si="1281"/>
        <v>3.667E-5</v>
      </c>
      <c r="DC901" s="19">
        <f t="shared" si="1282"/>
        <v>3.9008139999999993E-5</v>
      </c>
      <c r="DD901" s="19">
        <f t="shared" si="1283"/>
        <v>1.2389319999999998E-5</v>
      </c>
      <c r="DE901" s="19">
        <f t="shared" si="1284"/>
        <v>1.2389319999999998E-5</v>
      </c>
      <c r="DF901" s="19">
        <f t="shared" si="1285"/>
        <v>1.0970419999999999E-5</v>
      </c>
      <c r="DG901" s="19">
        <f t="shared" si="1286"/>
        <v>1.5422039999999998E-5</v>
      </c>
      <c r="DH901" s="19">
        <f t="shared" si="1287"/>
        <v>2.434328E-5</v>
      </c>
      <c r="DI901" s="19">
        <f t="shared" si="1288"/>
        <v>3.7440679999999994E-5</v>
      </c>
      <c r="DJ901" s="19">
        <f t="shared" si="1289"/>
        <v>0</v>
      </c>
      <c r="DK901" s="19">
        <f t="shared" si="1290"/>
        <v>2.0400159999999995E-5</v>
      </c>
      <c r="DM901" s="68">
        <f t="shared" si="1291"/>
        <v>1187.0601344903487</v>
      </c>
      <c r="DN901" s="19">
        <f t="shared" si="1292"/>
        <v>8.9939541045427269</v>
      </c>
      <c r="DO901" s="19">
        <f t="shared" si="1293"/>
        <v>270.40394388658854</v>
      </c>
      <c r="DP901" s="19">
        <f t="shared" si="1294"/>
        <v>14.02913100921856</v>
      </c>
      <c r="DQ901" s="19">
        <f t="shared" si="1295"/>
        <v>389.15253232672939</v>
      </c>
      <c r="DR901" s="19">
        <f t="shared" si="1296"/>
        <v>12.666646203640381</v>
      </c>
      <c r="DS901" s="19">
        <f t="shared" si="1297"/>
        <v>50.07642901928368</v>
      </c>
      <c r="DT901" s="19">
        <f t="shared" si="1298"/>
        <v>124.72275979781723</v>
      </c>
      <c r="DU901" s="19">
        <f t="shared" si="1299"/>
        <v>146.30991081344015</v>
      </c>
      <c r="DV901" s="19">
        <f t="shared" si="1300"/>
        <v>99.607976077934339</v>
      </c>
      <c r="DX901" s="19">
        <f t="shared" si="1301"/>
        <v>150.4967985446973</v>
      </c>
      <c r="DZ901" s="68">
        <f t="shared" si="1302"/>
        <v>2453.5202162742416</v>
      </c>
      <c r="EA901" s="21">
        <f t="shared" si="1303"/>
        <v>2.4535202162742418</v>
      </c>
      <c r="EB901" s="92">
        <f t="shared" si="1252"/>
        <v>946</v>
      </c>
    </row>
    <row r="902" spans="1:132" x14ac:dyDescent="0.3">
      <c r="A902" s="19">
        <f>'A. Thermody. result (all suite)'!C858</f>
        <v>944</v>
      </c>
      <c r="B902" s="19" t="s">
        <v>1450</v>
      </c>
      <c r="C902" s="24">
        <f>'A. Thermody. result (all suite)'!G858</f>
        <v>60.430866999999999</v>
      </c>
      <c r="D902" s="19">
        <f>'A. Thermody. result (all suite)'!D858</f>
        <v>5000</v>
      </c>
      <c r="E902" s="61">
        <f>'A. Thermody. result (all suite)'!I858</f>
        <v>51.545158999999998</v>
      </c>
      <c r="F902" s="21">
        <f>'A. Thermody. result (all suite)'!J858</f>
        <v>0.26579999999999998</v>
      </c>
      <c r="G902" s="21">
        <f>'A. Thermody. result (all suite)'!K858</f>
        <v>16.703319</v>
      </c>
      <c r="H902" s="21">
        <f>'A. Thermody. result (all suite)'!L858</f>
        <v>0.91148099999999999</v>
      </c>
      <c r="I902" s="21">
        <f>'A. Thermody. result (all suite)'!M858</f>
        <v>8.0693280000000005</v>
      </c>
      <c r="J902" s="21">
        <f>'A. Thermody. result (all suite)'!N858</f>
        <v>0.26476499999999997</v>
      </c>
      <c r="K902" s="21">
        <f>'A. Thermody. result (all suite)'!O858</f>
        <v>0.89674900000000002</v>
      </c>
      <c r="L902" s="21">
        <f>'A. Thermody. result (all suite)'!P858</f>
        <v>3.2043409999999999</v>
      </c>
      <c r="M902" s="21">
        <f>'A. Thermody. result (all suite)'!Q858</f>
        <v>6.0076890000000001</v>
      </c>
      <c r="N902" s="21">
        <f>'A. Thermody. result (all suite)'!R858</f>
        <v>6.2924280000000001</v>
      </c>
      <c r="O902" s="21">
        <f>'A. Thermody. result (all suite)'!S858</f>
        <v>0.65919099999999997</v>
      </c>
      <c r="P902" s="21">
        <f>'A. Thermody. result (all suite)'!T858</f>
        <v>5.1797500000000003</v>
      </c>
      <c r="Q902" s="21">
        <f t="shared" si="1221"/>
        <v>99.999999999999986</v>
      </c>
      <c r="S902" s="19">
        <f t="shared" si="1222"/>
        <v>1217</v>
      </c>
      <c r="T902" s="19">
        <f t="shared" si="1223"/>
        <v>0.5</v>
      </c>
      <c r="V902" s="61">
        <f t="shared" si="1224"/>
        <v>48.875248626697498</v>
      </c>
      <c r="W902" s="21">
        <f t="shared" si="1225"/>
        <v>0.25203222449999996</v>
      </c>
      <c r="X902" s="21">
        <f t="shared" si="1226"/>
        <v>15.838128834097501</v>
      </c>
      <c r="Y902" s="21">
        <f t="shared" si="1227"/>
        <v>0.86426856290249998</v>
      </c>
      <c r="Z902" s="21">
        <f t="shared" si="1228"/>
        <v>7.6513569829200003</v>
      </c>
      <c r="AA902" s="21">
        <f t="shared" si="1229"/>
        <v>0.25105083491249996</v>
      </c>
      <c r="AB902" s="21">
        <f t="shared" si="1230"/>
        <v>0.85029964367249999</v>
      </c>
      <c r="AC902" s="21">
        <f t="shared" si="1231"/>
        <v>3.0383641470524996</v>
      </c>
      <c r="AD902" s="21">
        <f t="shared" si="1232"/>
        <v>5.6965057290225003</v>
      </c>
      <c r="AE902" s="21">
        <f t="shared" si="1233"/>
        <v>5.9664959606700005</v>
      </c>
      <c r="AF902" s="21">
        <f t="shared" si="1234"/>
        <v>0.62504655417749999</v>
      </c>
      <c r="AG902" s="21">
        <f t="shared" si="1235"/>
        <v>89.90879810062502</v>
      </c>
      <c r="AH902" s="21"/>
      <c r="AI902" s="61">
        <f t="shared" si="1236"/>
        <v>54.360918685618309</v>
      </c>
      <c r="AJ902" s="21">
        <f t="shared" si="1237"/>
        <v>0.28031986838254475</v>
      </c>
      <c r="AK902" s="21">
        <f t="shared" si="1238"/>
        <v>17.615771947447932</v>
      </c>
      <c r="AL902" s="21">
        <f t="shared" si="1239"/>
        <v>0.9612725129916867</v>
      </c>
      <c r="AM902" s="21">
        <f t="shared" si="1240"/>
        <v>8.5101315383581024</v>
      </c>
      <c r="AN902" s="21">
        <f t="shared" si="1241"/>
        <v>0.27922832939166464</v>
      </c>
      <c r="AO902" s="21">
        <f t="shared" si="1242"/>
        <v>0.94573574737463761</v>
      </c>
      <c r="AP902" s="21">
        <f t="shared" si="1243"/>
        <v>3.3793846778509855</v>
      </c>
      <c r="AQ902" s="21">
        <f t="shared" si="1244"/>
        <v>6.3358712933155088</v>
      </c>
      <c r="AR902" s="21">
        <f t="shared" si="1245"/>
        <v>6.6361647432905935</v>
      </c>
      <c r="AS902" s="21">
        <f t="shared" si="1246"/>
        <v>0.69520065597802139</v>
      </c>
      <c r="AT902" s="21">
        <f t="shared" si="1247"/>
        <v>99.999999999999986</v>
      </c>
      <c r="AU902" s="21"/>
      <c r="AV902" s="21">
        <f>AR902*'[1]diagram lines'!$G$39</f>
        <v>5.5087212130185899</v>
      </c>
      <c r="AW902" s="21">
        <f>AK902*'[1]diagram lines'!$G$40</f>
        <v>9.3234358314248738</v>
      </c>
      <c r="AX902" s="21">
        <f>AQ902*'[1]diagram lines'!$G$38</f>
        <v>4.7002801236955003</v>
      </c>
      <c r="AY902" s="21">
        <f>AP902*'[1]diagram lines'!$G$41</f>
        <v>2.4151030513358029</v>
      </c>
      <c r="AZ902" s="21">
        <f t="shared" si="1248"/>
        <v>12.972036036606102</v>
      </c>
      <c r="BA902" s="21">
        <f t="shared" si="1249"/>
        <v>0.73854235871580198</v>
      </c>
      <c r="BB902" s="21">
        <f t="shared" si="1250"/>
        <v>0.91325640225900406</v>
      </c>
      <c r="BC902" s="86">
        <f t="shared" si="1251"/>
        <v>1.0949827425533831</v>
      </c>
      <c r="BX902" s="61">
        <f t="shared" si="1253"/>
        <v>0.85794206058588551</v>
      </c>
      <c r="BY902" s="21">
        <f t="shared" si="1254"/>
        <v>3.3274912368552829E-3</v>
      </c>
      <c r="BZ902" s="21">
        <f t="shared" si="1255"/>
        <v>0.16382227344056494</v>
      </c>
      <c r="CA902" s="21">
        <f t="shared" si="1256"/>
        <v>5.7078151418373099E-3</v>
      </c>
      <c r="CB902" s="21">
        <f t="shared" si="1257"/>
        <v>0.11230797494780795</v>
      </c>
      <c r="CC902" s="21">
        <f t="shared" si="1258"/>
        <v>3.7322385114180994E-3</v>
      </c>
      <c r="CD902" s="21">
        <f t="shared" si="1259"/>
        <v>2.2251836228287844E-2</v>
      </c>
      <c r="CE902" s="21">
        <f t="shared" si="1260"/>
        <v>5.7138748216833096E-2</v>
      </c>
      <c r="CF902" s="21">
        <f t="shared" si="1261"/>
        <v>9.6913840942087437E-2</v>
      </c>
      <c r="CG902" s="21">
        <f t="shared" si="1262"/>
        <v>6.6798598726114655E-2</v>
      </c>
      <c r="CH902" s="21">
        <f t="shared" si="1263"/>
        <v>4.6440215859775685E-3</v>
      </c>
      <c r="CI902" s="21">
        <f t="shared" si="1264"/>
        <v>0.28744450610432853</v>
      </c>
      <c r="CJ902" s="21">
        <f t="shared" si="1265"/>
        <v>1.6820314056679977</v>
      </c>
      <c r="CL902" s="68">
        <f t="shared" si="1266"/>
        <v>0.51006304501500355</v>
      </c>
      <c r="CM902" s="19">
        <f t="shared" si="1267"/>
        <v>1.9782574960506231E-3</v>
      </c>
      <c r="CN902" s="19">
        <f t="shared" si="1268"/>
        <v>9.7395490291398559E-2</v>
      </c>
      <c r="CO902" s="19">
        <f t="shared" si="1269"/>
        <v>3.3934058083597567E-3</v>
      </c>
      <c r="CP902" s="19">
        <f t="shared" si="1270"/>
        <v>6.6769249711604667E-2</v>
      </c>
      <c r="CQ902" s="19">
        <f t="shared" si="1271"/>
        <v>2.2188875301860892E-3</v>
      </c>
      <c r="CR902" s="19">
        <f t="shared" si="1272"/>
        <v>1.3229144327094657E-2</v>
      </c>
      <c r="CS902" s="19">
        <f t="shared" si="1273"/>
        <v>3.3970084044977242E-2</v>
      </c>
      <c r="CT902" s="19">
        <f t="shared" si="1274"/>
        <v>5.7617141163662948E-2</v>
      </c>
      <c r="CU902" s="19">
        <f t="shared" si="1275"/>
        <v>3.9713050839015954E-2</v>
      </c>
      <c r="CV902" s="19">
        <f t="shared" si="1276"/>
        <v>2.7609600928546595E-3</v>
      </c>
      <c r="CW902" s="19">
        <f t="shared" si="1277"/>
        <v>0.17089128367979167</v>
      </c>
      <c r="CX902" s="19">
        <f t="shared" si="1278"/>
        <v>1.0000000000000004</v>
      </c>
      <c r="CZ902" s="68">
        <f t="shared" si="1279"/>
        <v>2.5805000000000001E-5</v>
      </c>
      <c r="DA902" s="19">
        <f t="shared" si="1280"/>
        <v>1.7993559999999994E-5</v>
      </c>
      <c r="DB902" s="19">
        <f t="shared" si="1281"/>
        <v>3.667E-5</v>
      </c>
      <c r="DC902" s="19">
        <f t="shared" si="1282"/>
        <v>3.8989959999999995E-5</v>
      </c>
      <c r="DD902" s="19">
        <f t="shared" si="1283"/>
        <v>1.2383479999999998E-5</v>
      </c>
      <c r="DE902" s="19">
        <f t="shared" si="1284"/>
        <v>1.2383479999999998E-5</v>
      </c>
      <c r="DF902" s="19">
        <f t="shared" si="1285"/>
        <v>1.0963879999999999E-5</v>
      </c>
      <c r="DG902" s="19">
        <f t="shared" si="1286"/>
        <v>1.5414559999999997E-5</v>
      </c>
      <c r="DH902" s="19">
        <f t="shared" si="1287"/>
        <v>2.4327919999999999E-5</v>
      </c>
      <c r="DI902" s="19">
        <f t="shared" si="1288"/>
        <v>3.7416519999999991E-5</v>
      </c>
      <c r="DJ902" s="19">
        <f t="shared" si="1289"/>
        <v>0</v>
      </c>
      <c r="DK902" s="19">
        <f t="shared" si="1290"/>
        <v>2.0381239999999997E-5</v>
      </c>
      <c r="DM902" s="68">
        <f t="shared" si="1291"/>
        <v>1187.5445744817443</v>
      </c>
      <c r="DN902" s="19">
        <f t="shared" si="1292"/>
        <v>8.7822092339994864</v>
      </c>
      <c r="DO902" s="19">
        <f t="shared" si="1293"/>
        <v>270.80567739599115</v>
      </c>
      <c r="DP902" s="19">
        <f t="shared" si="1294"/>
        <v>13.898269542645583</v>
      </c>
      <c r="DQ902" s="19">
        <f t="shared" si="1295"/>
        <v>387.40084304079267</v>
      </c>
      <c r="DR902" s="19">
        <f t="shared" si="1296"/>
        <v>12.711118473272553</v>
      </c>
      <c r="DS902" s="19">
        <f t="shared" si="1297"/>
        <v>48.626445782142333</v>
      </c>
      <c r="DT902" s="19">
        <f t="shared" si="1298"/>
        <v>123.5872002342152</v>
      </c>
      <c r="DU902" s="19">
        <f t="shared" si="1299"/>
        <v>146.8143014583847</v>
      </c>
      <c r="DV902" s="19">
        <f t="shared" si="1300"/>
        <v>99.981756428318391</v>
      </c>
      <c r="DX902" s="19">
        <f t="shared" si="1301"/>
        <v>151.09291347876018</v>
      </c>
      <c r="DZ902" s="68">
        <f t="shared" si="1302"/>
        <v>2451.2453095502665</v>
      </c>
      <c r="EA902" s="21">
        <f t="shared" si="1303"/>
        <v>2.4512453095502664</v>
      </c>
      <c r="EB902" s="92">
        <f t="shared" si="1252"/>
        <v>944</v>
      </c>
    </row>
    <row r="903" spans="1:132" x14ac:dyDescent="0.3">
      <c r="A903" s="19">
        <f>'A. Thermody. result (all suite)'!C859</f>
        <v>942</v>
      </c>
      <c r="B903" s="19" t="s">
        <v>1450</v>
      </c>
      <c r="C903" s="24">
        <f>'A. Thermody. result (all suite)'!G859</f>
        <v>60.237555</v>
      </c>
      <c r="D903" s="19">
        <f>'A. Thermody. result (all suite)'!D859</f>
        <v>5000</v>
      </c>
      <c r="E903" s="61">
        <f>'A. Thermody. result (all suite)'!I859</f>
        <v>51.575544000000001</v>
      </c>
      <c r="F903" s="21">
        <f>'A. Thermody. result (all suite)'!J859</f>
        <v>0.25938800000000001</v>
      </c>
      <c r="G903" s="21">
        <f>'A. Thermody. result (all suite)'!K859</f>
        <v>16.731196000000001</v>
      </c>
      <c r="H903" s="21">
        <f>'A. Thermody. result (all suite)'!L859</f>
        <v>0.90253300000000003</v>
      </c>
      <c r="I903" s="21">
        <f>'A. Thermody. result (all suite)'!M859</f>
        <v>8.029439</v>
      </c>
      <c r="J903" s="21">
        <f>'A. Thermody. result (all suite)'!N859</f>
        <v>0.26561499999999999</v>
      </c>
      <c r="K903" s="21">
        <f>'A. Thermody. result (all suite)'!O859</f>
        <v>0.87026499999999996</v>
      </c>
      <c r="L903" s="21">
        <f>'A. Thermody. result (all suite)'!P859</f>
        <v>3.1742979999999998</v>
      </c>
      <c r="M903" s="21">
        <f>'A. Thermody. result (all suite)'!Q859</f>
        <v>6.0256030000000003</v>
      </c>
      <c r="N903" s="21">
        <f>'A. Thermody. result (all suite)'!R859</f>
        <v>6.3132279999999996</v>
      </c>
      <c r="O903" s="21">
        <f>'A. Thermody. result (all suite)'!S859</f>
        <v>0.65649100000000005</v>
      </c>
      <c r="P903" s="21">
        <f>'A. Thermody. result (all suite)'!T859</f>
        <v>5.1963999999999997</v>
      </c>
      <c r="Q903" s="21">
        <f t="shared" si="1221"/>
        <v>100</v>
      </c>
      <c r="S903" s="19">
        <f t="shared" si="1222"/>
        <v>1215</v>
      </c>
      <c r="T903" s="19">
        <f t="shared" si="1223"/>
        <v>0.5</v>
      </c>
      <c r="V903" s="61">
        <f t="shared" si="1224"/>
        <v>48.895472431584004</v>
      </c>
      <c r="W903" s="21">
        <f t="shared" si="1225"/>
        <v>0.24590916196800003</v>
      </c>
      <c r="X903" s="21">
        <f t="shared" si="1226"/>
        <v>15.861776131056001</v>
      </c>
      <c r="Y903" s="21">
        <f t="shared" si="1227"/>
        <v>0.8556337751880001</v>
      </c>
      <c r="Z903" s="21">
        <f t="shared" si="1228"/>
        <v>7.6121972318040001</v>
      </c>
      <c r="AA903" s="21">
        <f t="shared" si="1229"/>
        <v>0.25181258214000002</v>
      </c>
      <c r="AB903" s="21">
        <f t="shared" si="1230"/>
        <v>0.82504254954</v>
      </c>
      <c r="AC903" s="21">
        <f t="shared" si="1231"/>
        <v>3.0093487787279996</v>
      </c>
      <c r="AD903" s="21">
        <f t="shared" si="1232"/>
        <v>5.7124885657080009</v>
      </c>
      <c r="AE903" s="21">
        <f t="shared" si="1233"/>
        <v>5.9851674202079996</v>
      </c>
      <c r="AF903" s="21">
        <f t="shared" si="1234"/>
        <v>0.62237710167600002</v>
      </c>
      <c r="AG903" s="21">
        <f t="shared" si="1235"/>
        <v>89.877225729599999</v>
      </c>
      <c r="AH903" s="21"/>
      <c r="AI903" s="61">
        <f t="shared" si="1236"/>
        <v>54.402516360138229</v>
      </c>
      <c r="AJ903" s="21">
        <f t="shared" si="1237"/>
        <v>0.27360564366754009</v>
      </c>
      <c r="AK903" s="21">
        <f t="shared" si="1238"/>
        <v>17.648270740773558</v>
      </c>
      <c r="AL903" s="21">
        <f t="shared" si="1239"/>
        <v>0.95200287752785773</v>
      </c>
      <c r="AM903" s="21">
        <f t="shared" si="1240"/>
        <v>8.4695507343602987</v>
      </c>
      <c r="AN903" s="21">
        <f t="shared" si="1241"/>
        <v>0.28017395963866354</v>
      </c>
      <c r="AO903" s="21">
        <f t="shared" si="1242"/>
        <v>0.91796619537654689</v>
      </c>
      <c r="AP903" s="21">
        <f t="shared" si="1243"/>
        <v>3.3482884616196005</v>
      </c>
      <c r="AQ903" s="21">
        <f t="shared" si="1244"/>
        <v>6.3558799454873025</v>
      </c>
      <c r="AR903" s="21">
        <f t="shared" si="1245"/>
        <v>6.6592703230678998</v>
      </c>
      <c r="AS903" s="21">
        <f t="shared" si="1246"/>
        <v>0.69247475834251015</v>
      </c>
      <c r="AT903" s="21">
        <f t="shared" si="1247"/>
        <v>100.00000000000001</v>
      </c>
      <c r="AU903" s="21"/>
      <c r="AV903" s="21">
        <f>AR903*'[1]diagram lines'!$G$39</f>
        <v>5.5279012970553865</v>
      </c>
      <c r="AW903" s="21">
        <f>AK903*'[1]diagram lines'!$G$40</f>
        <v>9.3406363500892926</v>
      </c>
      <c r="AX903" s="21">
        <f>AQ903*'[1]diagram lines'!$G$38</f>
        <v>4.7151235865360794</v>
      </c>
      <c r="AY903" s="21">
        <f>AP903*'[1]diagram lines'!$G$41</f>
        <v>2.3928799030811407</v>
      </c>
      <c r="AZ903" s="21">
        <f t="shared" si="1248"/>
        <v>13.015150268555203</v>
      </c>
      <c r="BA903" s="21">
        <f t="shared" si="1249"/>
        <v>0.73921389150867034</v>
      </c>
      <c r="BB903" s="21">
        <f t="shared" si="1250"/>
        <v>0.91190214377515266</v>
      </c>
      <c r="BC903" s="86">
        <f t="shared" si="1251"/>
        <v>1.0966088925508322</v>
      </c>
      <c r="BX903" s="61">
        <f t="shared" si="1253"/>
        <v>0.85844780292942746</v>
      </c>
      <c r="BY903" s="21">
        <f t="shared" si="1254"/>
        <v>3.2472208312468707E-3</v>
      </c>
      <c r="BZ903" s="21">
        <f t="shared" si="1255"/>
        <v>0.16409568458218912</v>
      </c>
      <c r="CA903" s="21">
        <f t="shared" si="1256"/>
        <v>5.6517815768050601E-3</v>
      </c>
      <c r="CB903" s="21">
        <f t="shared" si="1257"/>
        <v>0.11175280445372304</v>
      </c>
      <c r="CC903" s="21">
        <f t="shared" si="1258"/>
        <v>3.7442204680011278E-3</v>
      </c>
      <c r="CD903" s="21">
        <f t="shared" si="1259"/>
        <v>2.1594665012406949E-2</v>
      </c>
      <c r="CE903" s="21">
        <f t="shared" si="1260"/>
        <v>5.6603031383737519E-2</v>
      </c>
      <c r="CF903" s="21">
        <f t="shared" si="1261"/>
        <v>9.7202823035973551E-2</v>
      </c>
      <c r="CG903" s="21">
        <f t="shared" si="1262"/>
        <v>6.7019405520169842E-2</v>
      </c>
      <c r="CH903" s="21">
        <f t="shared" si="1263"/>
        <v>4.6250000000000006E-3</v>
      </c>
      <c r="CI903" s="21">
        <f t="shared" si="1264"/>
        <v>0.28836847946725858</v>
      </c>
      <c r="CJ903" s="21">
        <f t="shared" si="1265"/>
        <v>1.6823529192609394</v>
      </c>
      <c r="CL903" s="68">
        <f t="shared" si="1266"/>
        <v>0.51026618321353467</v>
      </c>
      <c r="CM903" s="19">
        <f t="shared" si="1267"/>
        <v>1.9301662535072489E-3</v>
      </c>
      <c r="CN903" s="19">
        <f t="shared" si="1268"/>
        <v>9.7539394204086888E-2</v>
      </c>
      <c r="CO903" s="19">
        <f t="shared" si="1269"/>
        <v>3.3594506313740029E-3</v>
      </c>
      <c r="CP903" s="19">
        <f t="shared" si="1270"/>
        <v>6.6426493023126351E-2</v>
      </c>
      <c r="CQ903" s="19">
        <f t="shared" si="1271"/>
        <v>2.2255856218598713E-3</v>
      </c>
      <c r="CR903" s="19">
        <f t="shared" si="1272"/>
        <v>1.2835989859900218E-2</v>
      </c>
      <c r="CS903" s="19">
        <f t="shared" si="1273"/>
        <v>3.3645158953094889E-2</v>
      </c>
      <c r="CT903" s="19">
        <f t="shared" si="1274"/>
        <v>5.7777902557255893E-2</v>
      </c>
      <c r="CU903" s="19">
        <f t="shared" si="1275"/>
        <v>3.9836710093867571E-2</v>
      </c>
      <c r="CV903" s="19">
        <f t="shared" si="1276"/>
        <v>2.7491259099379525E-3</v>
      </c>
      <c r="CW903" s="19">
        <f t="shared" si="1277"/>
        <v>0.17140783967845424</v>
      </c>
      <c r="CX903" s="19">
        <f t="shared" si="1278"/>
        <v>0.99999999999999956</v>
      </c>
      <c r="CZ903" s="68">
        <f t="shared" si="1279"/>
        <v>2.5805000000000001E-5</v>
      </c>
      <c r="DA903" s="19">
        <f t="shared" si="1280"/>
        <v>1.7979079999999997E-5</v>
      </c>
      <c r="DB903" s="19">
        <f t="shared" si="1281"/>
        <v>3.667E-5</v>
      </c>
      <c r="DC903" s="19">
        <f t="shared" si="1282"/>
        <v>3.897177999999999E-5</v>
      </c>
      <c r="DD903" s="19">
        <f t="shared" si="1283"/>
        <v>1.2377639999999998E-5</v>
      </c>
      <c r="DE903" s="19">
        <f t="shared" si="1284"/>
        <v>1.2377639999999998E-5</v>
      </c>
      <c r="DF903" s="19">
        <f t="shared" si="1285"/>
        <v>1.0957339999999999E-5</v>
      </c>
      <c r="DG903" s="19">
        <f t="shared" si="1286"/>
        <v>1.5407079999999999E-5</v>
      </c>
      <c r="DH903" s="19">
        <f t="shared" si="1287"/>
        <v>2.4312559999999999E-5</v>
      </c>
      <c r="DI903" s="19">
        <f t="shared" si="1288"/>
        <v>3.7392359999999995E-5</v>
      </c>
      <c r="DJ903" s="19">
        <f t="shared" si="1289"/>
        <v>0</v>
      </c>
      <c r="DK903" s="19">
        <f t="shared" si="1290"/>
        <v>2.0362319999999994E-5</v>
      </c>
      <c r="DM903" s="68">
        <f t="shared" si="1291"/>
        <v>1188.0175271253308</v>
      </c>
      <c r="DN903" s="19">
        <f t="shared" si="1292"/>
        <v>8.5756156783416646</v>
      </c>
      <c r="DO903" s="19">
        <f t="shared" si="1293"/>
        <v>271.20579855600488</v>
      </c>
      <c r="DP903" s="19">
        <f t="shared" si="1294"/>
        <v>13.765618899729873</v>
      </c>
      <c r="DQ903" s="19">
        <f t="shared" si="1295"/>
        <v>385.59398429035167</v>
      </c>
      <c r="DR903" s="19">
        <f t="shared" si="1296"/>
        <v>12.755504604653174</v>
      </c>
      <c r="DS903" s="19">
        <f t="shared" si="1297"/>
        <v>47.209486184966316</v>
      </c>
      <c r="DT903" s="19">
        <f t="shared" si="1298"/>
        <v>122.46451073724297</v>
      </c>
      <c r="DU903" s="19">
        <f t="shared" si="1299"/>
        <v>147.31694973808982</v>
      </c>
      <c r="DV903" s="19">
        <f t="shared" si="1300"/>
        <v>100.35788302322523</v>
      </c>
      <c r="DX903" s="19">
        <f t="shared" si="1301"/>
        <v>151.69043954744581</v>
      </c>
      <c r="DZ903" s="68">
        <f t="shared" si="1302"/>
        <v>2448.9533183853828</v>
      </c>
      <c r="EA903" s="21">
        <f t="shared" si="1303"/>
        <v>2.4489533183853829</v>
      </c>
      <c r="EB903" s="92">
        <f t="shared" si="1252"/>
        <v>942</v>
      </c>
    </row>
    <row r="904" spans="1:132" x14ac:dyDescent="0.3">
      <c r="A904" s="19">
        <f>'A. Thermody. result (all suite)'!C860</f>
        <v>940</v>
      </c>
      <c r="B904" s="19" t="s">
        <v>1450</v>
      </c>
      <c r="C904" s="24">
        <f>'A. Thermody. result (all suite)'!G860</f>
        <v>60.045949</v>
      </c>
      <c r="D904" s="19">
        <f>'A. Thermody. result (all suite)'!D860</f>
        <v>5000</v>
      </c>
      <c r="E904" s="61">
        <f>'A. Thermody. result (all suite)'!I860</f>
        <v>51.605719000000001</v>
      </c>
      <c r="F904" s="21">
        <f>'A. Thermody. result (all suite)'!J860</f>
        <v>0.253139</v>
      </c>
      <c r="G904" s="21">
        <f>'A. Thermody. result (all suite)'!K860</f>
        <v>16.759046000000001</v>
      </c>
      <c r="H904" s="21">
        <f>'A. Thermody. result (all suite)'!L860</f>
        <v>0.89348300000000003</v>
      </c>
      <c r="I904" s="21">
        <f>'A. Thermody. result (all suite)'!M860</f>
        <v>7.9885339999999996</v>
      </c>
      <c r="J904" s="21">
        <f>'A. Thermody. result (all suite)'!N860</f>
        <v>0.26646300000000001</v>
      </c>
      <c r="K904" s="21">
        <f>'A. Thermody. result (all suite)'!O860</f>
        <v>0.84439600000000004</v>
      </c>
      <c r="L904" s="21">
        <f>'A. Thermody. result (all suite)'!P860</f>
        <v>3.1446190000000001</v>
      </c>
      <c r="M904" s="21">
        <f>'A. Thermody. result (all suite)'!Q860</f>
        <v>6.0434539999999997</v>
      </c>
      <c r="N904" s="21">
        <f>'A. Thermody. result (all suite)'!R860</f>
        <v>6.3341580000000004</v>
      </c>
      <c r="O904" s="21">
        <f>'A. Thermody. result (all suite)'!S860</f>
        <v>0.65390599999999999</v>
      </c>
      <c r="P904" s="21">
        <f>'A. Thermody. result (all suite)'!T860</f>
        <v>5.2130840000000003</v>
      </c>
      <c r="Q904" s="21">
        <f t="shared" si="1221"/>
        <v>100.00000100000001</v>
      </c>
      <c r="S904" s="19">
        <f t="shared" si="1222"/>
        <v>1213</v>
      </c>
      <c r="T904" s="19">
        <f t="shared" si="1223"/>
        <v>0.5</v>
      </c>
      <c r="V904" s="61">
        <f t="shared" si="1224"/>
        <v>48.915469546628536</v>
      </c>
      <c r="W904" s="21">
        <f t="shared" si="1225"/>
        <v>0.23994265142520352</v>
      </c>
      <c r="X904" s="21">
        <f t="shared" si="1226"/>
        <v>15.885382863157993</v>
      </c>
      <c r="Y904" s="21">
        <f t="shared" si="1227"/>
        <v>0.8469049811500603</v>
      </c>
      <c r="Z904" s="21">
        <f t="shared" si="1228"/>
        <v>7.5720850163759303</v>
      </c>
      <c r="AA904" s="21">
        <f t="shared" si="1229"/>
        <v>0.25257206011998939</v>
      </c>
      <c r="AB904" s="21">
        <f t="shared" si="1230"/>
        <v>0.80037692766755086</v>
      </c>
      <c r="AC904" s="21">
        <f t="shared" si="1231"/>
        <v>2.9806873716893567</v>
      </c>
      <c r="AD904" s="21">
        <f t="shared" si="1232"/>
        <v>5.7284036696291434</v>
      </c>
      <c r="AE904" s="21">
        <f t="shared" si="1233"/>
        <v>6.0039530260693299</v>
      </c>
      <c r="AF904" s="21">
        <f t="shared" si="1234"/>
        <v>0.61981733127984673</v>
      </c>
      <c r="AG904" s="21">
        <f t="shared" si="1235"/>
        <v>89.845595445192941</v>
      </c>
      <c r="AH904" s="21"/>
      <c r="AI904" s="61">
        <f t="shared" si="1236"/>
        <v>54.443926053634598</v>
      </c>
      <c r="AJ904" s="21">
        <f t="shared" si="1237"/>
        <v>0.26706111772788221</v>
      </c>
      <c r="AK904" s="21">
        <f t="shared" si="1238"/>
        <v>17.680758621994215</v>
      </c>
      <c r="AL904" s="21">
        <f t="shared" si="1239"/>
        <v>0.94262270393286463</v>
      </c>
      <c r="AM904" s="21">
        <f t="shared" si="1240"/>
        <v>8.4278867304018341</v>
      </c>
      <c r="AN904" s="21">
        <f t="shared" si="1241"/>
        <v>0.28111790997485442</v>
      </c>
      <c r="AO904" s="21">
        <f t="shared" si="1242"/>
        <v>0.89083602117790173</v>
      </c>
      <c r="AP904" s="21">
        <f t="shared" si="1243"/>
        <v>3.3175664949625912</v>
      </c>
      <c r="AQ904" s="21">
        <f t="shared" si="1244"/>
        <v>6.3758313818773109</v>
      </c>
      <c r="AR904" s="21">
        <f t="shared" si="1245"/>
        <v>6.6825234963597344</v>
      </c>
      <c r="AS904" s="21">
        <f t="shared" si="1246"/>
        <v>0.68986946795621595</v>
      </c>
      <c r="AT904" s="21">
        <f t="shared" si="1247"/>
        <v>100.00000000000001</v>
      </c>
      <c r="AU904" s="21"/>
      <c r="AV904" s="21">
        <f>AR904*'[1]diagram lines'!$G$39</f>
        <v>5.5472038993773429</v>
      </c>
      <c r="AW904" s="21">
        <f>AK904*'[1]diagram lines'!$G$40</f>
        <v>9.3578310933434263</v>
      </c>
      <c r="AX904" s="21">
        <f>AQ904*'[1]diagram lines'!$G$38</f>
        <v>4.7299246037224716</v>
      </c>
      <c r="AY904" s="21">
        <f>AP904*'[1]diagram lines'!$G$41</f>
        <v>2.3709242151410619</v>
      </c>
      <c r="AZ904" s="21">
        <f t="shared" si="1248"/>
        <v>13.058354878237045</v>
      </c>
      <c r="BA904" s="21">
        <f t="shared" si="1249"/>
        <v>0.73986338464953338</v>
      </c>
      <c r="BB904" s="21">
        <f t="shared" si="1250"/>
        <v>0.91054919577203819</v>
      </c>
      <c r="BC904" s="86">
        <f t="shared" si="1251"/>
        <v>1.0982382990873085</v>
      </c>
      <c r="BX904" s="61">
        <f t="shared" si="1253"/>
        <v>0.85895004993342217</v>
      </c>
      <c r="BY904" s="21">
        <f t="shared" si="1254"/>
        <v>3.16899098647972E-3</v>
      </c>
      <c r="BZ904" s="21">
        <f t="shared" si="1255"/>
        <v>0.16436883091408397</v>
      </c>
      <c r="CA904" s="21">
        <f t="shared" si="1256"/>
        <v>5.5951092742187996E-3</v>
      </c>
      <c r="CB904" s="21">
        <f t="shared" si="1257"/>
        <v>0.11118349338900488</v>
      </c>
      <c r="CC904" s="21">
        <f t="shared" si="1258"/>
        <v>3.7561742317451371E-3</v>
      </c>
      <c r="CD904" s="21">
        <f t="shared" si="1259"/>
        <v>2.0952754342431764E-2</v>
      </c>
      <c r="CE904" s="21">
        <f t="shared" si="1260"/>
        <v>5.6073805278174037E-2</v>
      </c>
      <c r="CF904" s="21">
        <f t="shared" si="1261"/>
        <v>9.7490788836909176E-2</v>
      </c>
      <c r="CG904" s="21">
        <f t="shared" si="1262"/>
        <v>6.7241592356687904E-2</v>
      </c>
      <c r="CH904" s="21">
        <f t="shared" si="1263"/>
        <v>4.6067885926844394E-3</v>
      </c>
      <c r="CI904" s="21">
        <f t="shared" si="1264"/>
        <v>0.28929433962264151</v>
      </c>
      <c r="CJ904" s="21">
        <f t="shared" si="1265"/>
        <v>1.6826827177584831</v>
      </c>
      <c r="CL904" s="68">
        <f t="shared" si="1266"/>
        <v>0.51046465318051004</v>
      </c>
      <c r="CM904" s="19">
        <f t="shared" si="1267"/>
        <v>1.8832968051761781E-3</v>
      </c>
      <c r="CN904" s="19">
        <f t="shared" si="1268"/>
        <v>9.7682604794943867E-2</v>
      </c>
      <c r="CO904" s="19">
        <f t="shared" si="1269"/>
        <v>3.3251124618859196E-3</v>
      </c>
      <c r="CP904" s="19">
        <f t="shared" si="1270"/>
        <v>6.6075138358295746E-2</v>
      </c>
      <c r="CQ904" s="19">
        <f t="shared" si="1271"/>
        <v>2.2322534082650893E-3</v>
      </c>
      <c r="CR904" s="19">
        <f t="shared" si="1272"/>
        <v>1.2451993546557082E-2</v>
      </c>
      <c r="CS904" s="19">
        <f t="shared" si="1273"/>
        <v>3.3324051341580584E-2</v>
      </c>
      <c r="CT904" s="19">
        <f t="shared" si="1274"/>
        <v>5.7937713276557293E-2</v>
      </c>
      <c r="CU904" s="19">
        <f t="shared" si="1275"/>
        <v>3.996094548725207E-2</v>
      </c>
      <c r="CV904" s="19">
        <f t="shared" si="1276"/>
        <v>2.7377642523251111E-3</v>
      </c>
      <c r="CW904" s="19">
        <f t="shared" si="1277"/>
        <v>0.17192447308665124</v>
      </c>
      <c r="CX904" s="19">
        <f t="shared" si="1278"/>
        <v>1</v>
      </c>
      <c r="CZ904" s="68">
        <f t="shared" si="1279"/>
        <v>2.5805000000000001E-5</v>
      </c>
      <c r="DA904" s="19">
        <f t="shared" si="1280"/>
        <v>1.7964599999999994E-5</v>
      </c>
      <c r="DB904" s="19">
        <f t="shared" si="1281"/>
        <v>3.667E-5</v>
      </c>
      <c r="DC904" s="19">
        <f t="shared" si="1282"/>
        <v>3.8953599999999992E-5</v>
      </c>
      <c r="DD904" s="19">
        <f t="shared" si="1283"/>
        <v>1.2371799999999997E-5</v>
      </c>
      <c r="DE904" s="19">
        <f t="shared" si="1284"/>
        <v>1.2371799999999997E-5</v>
      </c>
      <c r="DF904" s="19">
        <f t="shared" si="1285"/>
        <v>1.0950799999999999E-5</v>
      </c>
      <c r="DG904" s="19">
        <f t="shared" si="1286"/>
        <v>1.5399599999999997E-5</v>
      </c>
      <c r="DH904" s="19">
        <f t="shared" si="1287"/>
        <v>2.4297199999999998E-5</v>
      </c>
      <c r="DI904" s="19">
        <f t="shared" si="1288"/>
        <v>3.7368199999999992E-5</v>
      </c>
      <c r="DJ904" s="19">
        <f t="shared" si="1289"/>
        <v>0</v>
      </c>
      <c r="DK904" s="19">
        <f t="shared" si="1290"/>
        <v>2.0343399999999996E-5</v>
      </c>
      <c r="DM904" s="68">
        <f t="shared" si="1291"/>
        <v>1188.4796110476668</v>
      </c>
      <c r="DN904" s="19">
        <f t="shared" si="1292"/>
        <v>8.374121817211245</v>
      </c>
      <c r="DO904" s="19">
        <f t="shared" si="1293"/>
        <v>271.60399195234459</v>
      </c>
      <c r="DP904" s="19">
        <f t="shared" si="1294"/>
        <v>13.631274363308206</v>
      </c>
      <c r="DQ904" s="19">
        <f t="shared" si="1295"/>
        <v>383.73548643233403</v>
      </c>
      <c r="DR904" s="19">
        <f t="shared" si="1296"/>
        <v>12.799758869552162</v>
      </c>
      <c r="DS904" s="19">
        <f t="shared" si="1297"/>
        <v>45.824537013391755</v>
      </c>
      <c r="DT904" s="19">
        <f t="shared" si="1298"/>
        <v>121.35463253823731</v>
      </c>
      <c r="DU904" s="19">
        <f t="shared" si="1299"/>
        <v>147.81780806075543</v>
      </c>
      <c r="DV904" s="19">
        <f t="shared" si="1300"/>
        <v>100.73594834375606</v>
      </c>
      <c r="DX904" s="19">
        <f t="shared" si="1301"/>
        <v>152.28914562076426</v>
      </c>
      <c r="DZ904" s="68">
        <f t="shared" si="1302"/>
        <v>2446.6463160593225</v>
      </c>
      <c r="EA904" s="21">
        <f t="shared" si="1303"/>
        <v>2.4466463160593226</v>
      </c>
      <c r="EB904" s="92">
        <f t="shared" si="1252"/>
        <v>940</v>
      </c>
    </row>
    <row r="905" spans="1:132" x14ac:dyDescent="0.3">
      <c r="A905" s="19">
        <f>'A. Thermody. result (all suite)'!C861</f>
        <v>938</v>
      </c>
      <c r="B905" s="19" t="s">
        <v>1450</v>
      </c>
      <c r="C905" s="24">
        <f>'A. Thermody. result (all suite)'!G861</f>
        <v>59.859127999999998</v>
      </c>
      <c r="D905" s="19">
        <f>'A. Thermody. result (all suite)'!D861</f>
        <v>5000</v>
      </c>
      <c r="E905" s="61">
        <f>'A. Thermody. result (all suite)'!I861</f>
        <v>51.635874000000001</v>
      </c>
      <c r="F905" s="21">
        <f>'A. Thermody. result (all suite)'!J861</f>
        <v>0.247063</v>
      </c>
      <c r="G905" s="21">
        <f>'A. Thermody. result (all suite)'!K861</f>
        <v>16.785838999999999</v>
      </c>
      <c r="H905" s="21">
        <f>'A. Thermody. result (all suite)'!L861</f>
        <v>0.88467099999999999</v>
      </c>
      <c r="I905" s="21">
        <f>'A. Thermody. result (all suite)'!M861</f>
        <v>7.9499180000000003</v>
      </c>
      <c r="J905" s="21">
        <f>'A. Thermody. result (all suite)'!N861</f>
        <v>0.26729399999999998</v>
      </c>
      <c r="K905" s="21">
        <f>'A. Thermody. result (all suite)'!O861</f>
        <v>0.81858799999999998</v>
      </c>
      <c r="L905" s="21">
        <f>'A. Thermody. result (all suite)'!P861</f>
        <v>3.115421</v>
      </c>
      <c r="M905" s="21">
        <f>'A. Thermody. result (all suite)'!Q861</f>
        <v>6.0609529999999996</v>
      </c>
      <c r="N905" s="21">
        <f>'A. Thermody. result (all suite)'!R861</f>
        <v>6.3539269999999997</v>
      </c>
      <c r="O905" s="21">
        <f>'A. Thermody. result (all suite)'!S861</f>
        <v>0.65129599999999999</v>
      </c>
      <c r="P905" s="21">
        <f>'A. Thermody. result (all suite)'!T861</f>
        <v>5.229158</v>
      </c>
      <c r="Q905" s="21">
        <f t="shared" si="1221"/>
        <v>100.00000199999999</v>
      </c>
      <c r="S905" s="19">
        <f t="shared" si="1222"/>
        <v>1211</v>
      </c>
      <c r="T905" s="19">
        <f t="shared" si="1223"/>
        <v>0.5</v>
      </c>
      <c r="V905" s="61">
        <f t="shared" si="1224"/>
        <v>48.93575261786151</v>
      </c>
      <c r="W905" s="21">
        <f t="shared" si="1225"/>
        <v>0.2341436856288463</v>
      </c>
      <c r="X905" s="21">
        <f t="shared" si="1226"/>
        <v>15.908080974619541</v>
      </c>
      <c r="Y905" s="21">
        <f t="shared" si="1227"/>
        <v>0.83841015655503692</v>
      </c>
      <c r="Z905" s="21">
        <f t="shared" si="1228"/>
        <v>7.534204235223835</v>
      </c>
      <c r="AA905" s="21">
        <f t="shared" si="1229"/>
        <v>0.2533167746950245</v>
      </c>
      <c r="AB905" s="21">
        <f t="shared" si="1230"/>
        <v>0.77578274096706523</v>
      </c>
      <c r="AC905" s="21">
        <f t="shared" si="1231"/>
        <v>2.9525107168030256</v>
      </c>
      <c r="AD905" s="21">
        <f t="shared" si="1232"/>
        <v>5.7440161976629955</v>
      </c>
      <c r="AE905" s="21">
        <f t="shared" si="1233"/>
        <v>6.0216701246104778</v>
      </c>
      <c r="AF905" s="21">
        <f t="shared" si="1234"/>
        <v>0.6172387037934659</v>
      </c>
      <c r="AG905" s="21">
        <f t="shared" si="1235"/>
        <v>89.815126928420824</v>
      </c>
      <c r="AH905" s="21"/>
      <c r="AI905" s="61">
        <f t="shared" si="1236"/>
        <v>54.48497852356364</v>
      </c>
      <c r="AJ905" s="21">
        <f t="shared" si="1237"/>
        <v>0.26069515641329521</v>
      </c>
      <c r="AK905" s="21">
        <f t="shared" si="1238"/>
        <v>17.712028606603948</v>
      </c>
      <c r="AL905" s="21">
        <f t="shared" si="1239"/>
        <v>0.93348435305693811</v>
      </c>
      <c r="AM905" s="21">
        <f t="shared" si="1240"/>
        <v>8.3885693789959284</v>
      </c>
      <c r="AN905" s="21">
        <f t="shared" si="1241"/>
        <v>0.28204243912821964</v>
      </c>
      <c r="AO905" s="21">
        <f t="shared" si="1242"/>
        <v>0.8637551017272781</v>
      </c>
      <c r="AP905" s="21">
        <f t="shared" si="1243"/>
        <v>3.287320096041352</v>
      </c>
      <c r="AQ905" s="21">
        <f t="shared" si="1244"/>
        <v>6.3953772533670783</v>
      </c>
      <c r="AR905" s="21">
        <f t="shared" si="1245"/>
        <v>6.7045166338288595</v>
      </c>
      <c r="AS905" s="21">
        <f t="shared" si="1246"/>
        <v>0.68723245727346272</v>
      </c>
      <c r="AT905" s="21">
        <f t="shared" si="1247"/>
        <v>100</v>
      </c>
      <c r="AU905" s="21"/>
      <c r="AV905" s="21">
        <f>AR905*'[1]diagram lines'!$G$39</f>
        <v>5.565460538204686</v>
      </c>
      <c r="AW905" s="21">
        <f>AK905*'[1]diagram lines'!$G$40</f>
        <v>9.374381244868335</v>
      </c>
      <c r="AX905" s="21">
        <f>AQ905*'[1]diagram lines'!$G$38</f>
        <v>4.7444247516911631</v>
      </c>
      <c r="AY905" s="21">
        <f>AP905*'[1]diagram lines'!$G$41</f>
        <v>2.3493083953128626</v>
      </c>
      <c r="AZ905" s="21">
        <f t="shared" si="1248"/>
        <v>13.099893887195938</v>
      </c>
      <c r="BA905" s="21">
        <f t="shared" si="1249"/>
        <v>0.74051961586001913</v>
      </c>
      <c r="BB905" s="21">
        <f t="shared" si="1250"/>
        <v>0.90926144969388267</v>
      </c>
      <c r="BC905" s="86">
        <f t="shared" si="1251"/>
        <v>1.0997936845740748</v>
      </c>
      <c r="BX905" s="61">
        <f t="shared" si="1253"/>
        <v>0.85945196404793611</v>
      </c>
      <c r="BY905" s="21">
        <f t="shared" si="1254"/>
        <v>3.0929268903355034E-3</v>
      </c>
      <c r="BZ905" s="21">
        <f t="shared" si="1255"/>
        <v>0.1646316104354649</v>
      </c>
      <c r="CA905" s="21">
        <f t="shared" si="1256"/>
        <v>5.539927359258563E-3</v>
      </c>
      <c r="CB905" s="21">
        <f t="shared" si="1257"/>
        <v>0.11064604036186501</v>
      </c>
      <c r="CC905" s="21">
        <f t="shared" si="1258"/>
        <v>3.7678883563574848E-3</v>
      </c>
      <c r="CD905" s="21">
        <f t="shared" si="1259"/>
        <v>2.0312357320099256E-2</v>
      </c>
      <c r="CE905" s="21">
        <f t="shared" si="1260"/>
        <v>5.5553156205420826E-2</v>
      </c>
      <c r="CF905" s="21">
        <f t="shared" si="1261"/>
        <v>9.777307630262945E-2</v>
      </c>
      <c r="CG905" s="21">
        <f t="shared" si="1262"/>
        <v>6.7451454352441612E-2</v>
      </c>
      <c r="CH905" s="21">
        <f t="shared" si="1263"/>
        <v>4.5884010595727892E-3</v>
      </c>
      <c r="CI905" s="21">
        <f t="shared" si="1264"/>
        <v>0.2901863485016648</v>
      </c>
      <c r="CJ905" s="21">
        <f t="shared" si="1265"/>
        <v>1.6829951511930457</v>
      </c>
      <c r="CL905" s="68">
        <f t="shared" si="1266"/>
        <v>0.5106681165650927</v>
      </c>
      <c r="CM905" s="19">
        <f t="shared" si="1267"/>
        <v>1.8377515158870077E-3</v>
      </c>
      <c r="CN905" s="19">
        <f t="shared" si="1268"/>
        <v>9.7820608882182719E-2</v>
      </c>
      <c r="CO905" s="19">
        <f t="shared" si="1269"/>
        <v>3.2917072609100545E-3</v>
      </c>
      <c r="CP905" s="19">
        <f t="shared" si="1270"/>
        <v>6.5743528900502168E-2</v>
      </c>
      <c r="CQ905" s="19">
        <f t="shared" si="1271"/>
        <v>2.2387992940362872E-3</v>
      </c>
      <c r="CR905" s="19">
        <f t="shared" si="1272"/>
        <v>1.2069171622806033E-2</v>
      </c>
      <c r="CS905" s="19">
        <f t="shared" si="1273"/>
        <v>3.3008506391738662E-2</v>
      </c>
      <c r="CT905" s="19">
        <f t="shared" si="1274"/>
        <v>5.8094686864260919E-2</v>
      </c>
      <c r="CU905" s="19">
        <f t="shared" si="1275"/>
        <v>4.0078222628643023E-2</v>
      </c>
      <c r="CV905" s="19">
        <f t="shared" si="1276"/>
        <v>2.7263305282372039E-3</v>
      </c>
      <c r="CW905" s="19">
        <f t="shared" si="1277"/>
        <v>0.17242256954570356</v>
      </c>
      <c r="CX905" s="19">
        <f t="shared" si="1278"/>
        <v>1.0000000000000004</v>
      </c>
      <c r="CZ905" s="68">
        <f t="shared" si="1279"/>
        <v>2.5805000000000001E-5</v>
      </c>
      <c r="DA905" s="19">
        <f t="shared" si="1280"/>
        <v>1.7950119999999997E-5</v>
      </c>
      <c r="DB905" s="19">
        <f t="shared" si="1281"/>
        <v>3.667E-5</v>
      </c>
      <c r="DC905" s="19">
        <f t="shared" si="1282"/>
        <v>3.8935419999999995E-5</v>
      </c>
      <c r="DD905" s="19">
        <f t="shared" si="1283"/>
        <v>1.2365959999999999E-5</v>
      </c>
      <c r="DE905" s="19">
        <f t="shared" si="1284"/>
        <v>1.2365959999999999E-5</v>
      </c>
      <c r="DF905" s="19">
        <f t="shared" si="1285"/>
        <v>1.0944259999999998E-5</v>
      </c>
      <c r="DG905" s="19">
        <f t="shared" si="1286"/>
        <v>1.5392119999999999E-5</v>
      </c>
      <c r="DH905" s="19">
        <f t="shared" si="1287"/>
        <v>2.4281840000000001E-5</v>
      </c>
      <c r="DI905" s="19">
        <f t="shared" si="1288"/>
        <v>3.7344039999999989E-5</v>
      </c>
      <c r="DJ905" s="19">
        <f t="shared" si="1289"/>
        <v>0</v>
      </c>
      <c r="DK905" s="19">
        <f t="shared" si="1290"/>
        <v>2.0324479999999997E-5</v>
      </c>
      <c r="DM905" s="68">
        <f t="shared" si="1291"/>
        <v>1188.9533207994871</v>
      </c>
      <c r="DN905" s="19">
        <f t="shared" si="1292"/>
        <v>8.1781955267738695</v>
      </c>
      <c r="DO905" s="19">
        <f t="shared" si="1293"/>
        <v>271.98770879812787</v>
      </c>
      <c r="DP905" s="19">
        <f t="shared" si="1294"/>
        <v>13.500630852183605</v>
      </c>
      <c r="DQ905" s="19">
        <f t="shared" si="1295"/>
        <v>381.98995884679232</v>
      </c>
      <c r="DR905" s="19">
        <f t="shared" si="1296"/>
        <v>12.843355624547888</v>
      </c>
      <c r="DS905" s="19">
        <f t="shared" si="1297"/>
        <v>44.442257073487212</v>
      </c>
      <c r="DT905" s="19">
        <f t="shared" si="1298"/>
        <v>120.26394274789335</v>
      </c>
      <c r="DU905" s="19">
        <f t="shared" si="1299"/>
        <v>148.3120570235013</v>
      </c>
      <c r="DV905" s="19">
        <f t="shared" si="1300"/>
        <v>101.09695072140492</v>
      </c>
      <c r="DX905" s="19">
        <f t="shared" si="1301"/>
        <v>152.8725312142588</v>
      </c>
      <c r="DZ905" s="68">
        <f t="shared" si="1302"/>
        <v>2444.4409092284582</v>
      </c>
      <c r="EA905" s="21">
        <f t="shared" si="1303"/>
        <v>2.444440909228458</v>
      </c>
      <c r="EB905" s="92">
        <f t="shared" si="1252"/>
        <v>938</v>
      </c>
    </row>
    <row r="906" spans="1:132" x14ac:dyDescent="0.3">
      <c r="A906" s="19">
        <f>'A. Thermody. result (all suite)'!C862</f>
        <v>936</v>
      </c>
      <c r="B906" s="19" t="s">
        <v>1450</v>
      </c>
      <c r="C906" s="24">
        <f>'A. Thermody. result (all suite)'!G862</f>
        <v>59.674458000000001</v>
      </c>
      <c r="D906" s="19">
        <f>'A. Thermody. result (all suite)'!D862</f>
        <v>5000</v>
      </c>
      <c r="E906" s="61">
        <f>'A. Thermody. result (all suite)'!I862</f>
        <v>51.665869000000001</v>
      </c>
      <c r="F906" s="21">
        <f>'A. Thermody. result (all suite)'!J862</f>
        <v>0.241143</v>
      </c>
      <c r="G906" s="21">
        <f>'A. Thermody. result (all suite)'!K862</f>
        <v>16.812418000000001</v>
      </c>
      <c r="H906" s="21">
        <f>'A. Thermody. result (all suite)'!L862</f>
        <v>0.87581900000000001</v>
      </c>
      <c r="I906" s="21">
        <f>'A. Thermody. result (all suite)'!M862</f>
        <v>7.9108939999999999</v>
      </c>
      <c r="J906" s="21">
        <f>'A. Thermody. result (all suite)'!N862</f>
        <v>0.268121</v>
      </c>
      <c r="K906" s="21">
        <f>'A. Thermody. result (all suite)'!O862</f>
        <v>0.79328600000000005</v>
      </c>
      <c r="L906" s="21">
        <f>'A. Thermody. result (all suite)'!P862</f>
        <v>3.0865990000000001</v>
      </c>
      <c r="M906" s="21">
        <f>'A. Thermody. result (all suite)'!Q862</f>
        <v>6.0783389999999997</v>
      </c>
      <c r="N906" s="21">
        <f>'A. Thermody. result (all suite)'!R862</f>
        <v>6.3735900000000001</v>
      </c>
      <c r="O906" s="21">
        <f>'A. Thermody. result (all suite)'!S862</f>
        <v>0.64877499999999999</v>
      </c>
      <c r="P906" s="21">
        <f>'A. Thermody. result (all suite)'!T862</f>
        <v>5.2451480000000004</v>
      </c>
      <c r="Q906" s="21">
        <f t="shared" si="1221"/>
        <v>100.000001</v>
      </c>
      <c r="S906" s="19">
        <f t="shared" si="1222"/>
        <v>1209</v>
      </c>
      <c r="T906" s="19">
        <f t="shared" si="1223"/>
        <v>0.5</v>
      </c>
      <c r="V906" s="61">
        <f t="shared" si="1224"/>
        <v>48.9559177325634</v>
      </c>
      <c r="W906" s="21">
        <f t="shared" si="1225"/>
        <v>0.22849469288484306</v>
      </c>
      <c r="X906" s="21">
        <f t="shared" si="1226"/>
        <v>15.930581802339724</v>
      </c>
      <c r="Y906" s="21">
        <f t="shared" si="1227"/>
        <v>0.82988099769725998</v>
      </c>
      <c r="Z906" s="21">
        <f t="shared" si="1228"/>
        <v>7.4959559057262606</v>
      </c>
      <c r="AA906" s="21">
        <f t="shared" si="1229"/>
        <v>0.25405765687155341</v>
      </c>
      <c r="AB906" s="21">
        <f t="shared" si="1230"/>
        <v>0.75167697565281022</v>
      </c>
      <c r="AC906" s="21">
        <f t="shared" si="1231"/>
        <v>2.9247023159024468</v>
      </c>
      <c r="AD906" s="21">
        <f t="shared" si="1232"/>
        <v>5.7595211266964581</v>
      </c>
      <c r="AE906" s="21">
        <f t="shared" si="1233"/>
        <v>6.0392857749298416</v>
      </c>
      <c r="AF906" s="21">
        <f t="shared" si="1234"/>
        <v>0.61474579140329211</v>
      </c>
      <c r="AG906" s="21">
        <f t="shared" si="1235"/>
        <v>89.784820772667899</v>
      </c>
      <c r="AH906" s="21"/>
      <c r="AI906" s="61">
        <f t="shared" si="1236"/>
        <v>54.525828877598492</v>
      </c>
      <c r="AJ906" s="21">
        <f t="shared" si="1237"/>
        <v>0.25449145069118512</v>
      </c>
      <c r="AK906" s="21">
        <f t="shared" si="1238"/>
        <v>17.743067998849618</v>
      </c>
      <c r="AL906" s="21">
        <f t="shared" si="1239"/>
        <v>0.92429988783793449</v>
      </c>
      <c r="AM906" s="21">
        <f t="shared" si="1240"/>
        <v>8.34880087883203</v>
      </c>
      <c r="AN906" s="21">
        <f t="shared" si="1241"/>
        <v>0.28296281563541653</v>
      </c>
      <c r="AO906" s="21">
        <f t="shared" si="1242"/>
        <v>0.83719828049334821</v>
      </c>
      <c r="AP906" s="21">
        <f t="shared" si="1243"/>
        <v>3.2574574307027837</v>
      </c>
      <c r="AQ906" s="21">
        <f t="shared" si="1244"/>
        <v>6.4148049493570509</v>
      </c>
      <c r="AR906" s="21">
        <f t="shared" si="1245"/>
        <v>6.7263995438840452</v>
      </c>
      <c r="AS906" s="21">
        <f t="shared" si="1246"/>
        <v>0.68468788611808618</v>
      </c>
      <c r="AT906" s="21">
        <f t="shared" si="1247"/>
        <v>99.999999999999972</v>
      </c>
      <c r="AU906" s="21"/>
      <c r="AV906" s="21">
        <f>AR906*'[1]diagram lines'!$G$39</f>
        <v>5.5836256765770358</v>
      </c>
      <c r="AW906" s="21">
        <f>AK906*'[1]diagram lines'!$G$40</f>
        <v>9.3908093516076967</v>
      </c>
      <c r="AX906" s="21">
        <f>AQ906*'[1]diagram lines'!$G$38</f>
        <v>4.7588372309041178</v>
      </c>
      <c r="AY906" s="21">
        <f>AP906*'[1]diagram lines'!$G$41</f>
        <v>2.3279668136181559</v>
      </c>
      <c r="AZ906" s="21">
        <f t="shared" si="1248"/>
        <v>13.141204493241096</v>
      </c>
      <c r="BA906" s="21">
        <f t="shared" si="1249"/>
        <v>0.74115949958427552</v>
      </c>
      <c r="BB906" s="21">
        <f t="shared" si="1250"/>
        <v>0.90798578980785283</v>
      </c>
      <c r="BC906" s="86">
        <f t="shared" si="1251"/>
        <v>1.1013388218461206</v>
      </c>
      <c r="BX906" s="61">
        <f t="shared" si="1253"/>
        <v>0.85995121504660454</v>
      </c>
      <c r="BY906" s="21">
        <f t="shared" si="1254"/>
        <v>3.018815723585378E-3</v>
      </c>
      <c r="BZ906" s="21">
        <f t="shared" si="1255"/>
        <v>0.16489229109454689</v>
      </c>
      <c r="CA906" s="21">
        <f t="shared" si="1256"/>
        <v>5.4844949589830296E-3</v>
      </c>
      <c r="CB906" s="21">
        <f t="shared" si="1257"/>
        <v>0.11010290883785666</v>
      </c>
      <c r="CC906" s="21">
        <f t="shared" si="1258"/>
        <v>3.7795460952917961E-3</v>
      </c>
      <c r="CD906" s="21">
        <f t="shared" si="1259"/>
        <v>1.968451612903226E-2</v>
      </c>
      <c r="CE906" s="21">
        <f t="shared" si="1260"/>
        <v>5.5039211840228246E-2</v>
      </c>
      <c r="CF906" s="21">
        <f t="shared" si="1261"/>
        <v>9.8053540893692517E-2</v>
      </c>
      <c r="CG906" s="21">
        <f t="shared" si="1262"/>
        <v>6.7660191082802551E-2</v>
      </c>
      <c r="CH906" s="21">
        <f t="shared" si="1263"/>
        <v>4.5706405342952157E-3</v>
      </c>
      <c r="CI906" s="21">
        <f t="shared" si="1264"/>
        <v>0.29107369589345172</v>
      </c>
      <c r="CJ906" s="21">
        <f t="shared" si="1265"/>
        <v>1.6833110681303707</v>
      </c>
      <c r="CL906" s="68">
        <f t="shared" si="1266"/>
        <v>0.51086886513598462</v>
      </c>
      <c r="CM906" s="19">
        <f t="shared" si="1267"/>
        <v>1.7933795961659856E-3</v>
      </c>
      <c r="CN906" s="19">
        <f t="shared" si="1268"/>
        <v>9.795711215615685E-2</v>
      </c>
      <c r="CO906" s="19">
        <f t="shared" si="1269"/>
        <v>3.2581589124074249E-3</v>
      </c>
      <c r="CP906" s="19">
        <f t="shared" si="1270"/>
        <v>6.5408533765625609E-2</v>
      </c>
      <c r="CQ906" s="19">
        <f t="shared" si="1271"/>
        <v>2.245304606408656E-3</v>
      </c>
      <c r="CR906" s="19">
        <f t="shared" si="1272"/>
        <v>1.1693926631692364E-2</v>
      </c>
      <c r="CS906" s="19">
        <f t="shared" si="1273"/>
        <v>3.2696993967585269E-2</v>
      </c>
      <c r="CT906" s="19">
        <f t="shared" si="1274"/>
        <v>5.8250398723154108E-2</v>
      </c>
      <c r="CU906" s="19">
        <f t="shared" si="1275"/>
        <v>4.019470456993534E-2</v>
      </c>
      <c r="CV906" s="19">
        <f t="shared" si="1276"/>
        <v>2.7152679150216487E-3</v>
      </c>
      <c r="CW906" s="19">
        <f t="shared" si="1277"/>
        <v>0.17291735401986222</v>
      </c>
      <c r="CX906" s="19">
        <f t="shared" si="1278"/>
        <v>1.0000000000000002</v>
      </c>
      <c r="CZ906" s="68">
        <f t="shared" si="1279"/>
        <v>2.5805000000000001E-5</v>
      </c>
      <c r="DA906" s="19">
        <f t="shared" si="1280"/>
        <v>1.7935639999999994E-5</v>
      </c>
      <c r="DB906" s="19">
        <f t="shared" si="1281"/>
        <v>3.667E-5</v>
      </c>
      <c r="DC906" s="19">
        <f t="shared" si="1282"/>
        <v>3.891723999999999E-5</v>
      </c>
      <c r="DD906" s="19">
        <f t="shared" si="1283"/>
        <v>1.2360119999999998E-5</v>
      </c>
      <c r="DE906" s="19">
        <f t="shared" si="1284"/>
        <v>1.2360119999999998E-5</v>
      </c>
      <c r="DF906" s="19">
        <f t="shared" si="1285"/>
        <v>1.0937719999999998E-5</v>
      </c>
      <c r="DG906" s="19">
        <f t="shared" si="1286"/>
        <v>1.5384639999999998E-5</v>
      </c>
      <c r="DH906" s="19">
        <f t="shared" si="1287"/>
        <v>2.4266480000000001E-5</v>
      </c>
      <c r="DI906" s="19">
        <f t="shared" si="1288"/>
        <v>3.7319879999999993E-5</v>
      </c>
      <c r="DJ906" s="19">
        <f t="shared" si="1289"/>
        <v>0</v>
      </c>
      <c r="DK906" s="19">
        <f t="shared" si="1290"/>
        <v>2.0305559999999995E-5</v>
      </c>
      <c r="DM906" s="68">
        <f t="shared" si="1291"/>
        <v>1189.4207098380141</v>
      </c>
      <c r="DN906" s="19">
        <f t="shared" si="1292"/>
        <v>7.9871787202318378</v>
      </c>
      <c r="DO906" s="19">
        <f t="shared" si="1293"/>
        <v>272.36725267089588</v>
      </c>
      <c r="DP906" s="19">
        <f t="shared" si="1294"/>
        <v>13.369277901576316</v>
      </c>
      <c r="DQ906" s="19">
        <f t="shared" si="1295"/>
        <v>380.22310067055986</v>
      </c>
      <c r="DR906" s="19">
        <f t="shared" si="1296"/>
        <v>12.886760709332115</v>
      </c>
      <c r="DS906" s="19">
        <f t="shared" si="1297"/>
        <v>43.086241305976223</v>
      </c>
      <c r="DT906" s="19">
        <f t="shared" si="1298"/>
        <v>119.1868917116151</v>
      </c>
      <c r="DU906" s="19">
        <f t="shared" si="1299"/>
        <v>148.80370852502395</v>
      </c>
      <c r="DV906" s="19">
        <f t="shared" si="1300"/>
        <v>101.45641332415617</v>
      </c>
      <c r="DX906" s="19">
        <f t="shared" si="1301"/>
        <v>153.45406477033472</v>
      </c>
      <c r="DZ906" s="68">
        <f t="shared" si="1302"/>
        <v>2442.2416001477163</v>
      </c>
      <c r="EA906" s="21">
        <f t="shared" si="1303"/>
        <v>2.4422416001477165</v>
      </c>
      <c r="EB906" s="92">
        <f t="shared" si="1252"/>
        <v>936</v>
      </c>
    </row>
    <row r="907" spans="1:132" x14ac:dyDescent="0.3">
      <c r="A907" s="19">
        <f>'A. Thermody. result (all suite)'!C863</f>
        <v>934</v>
      </c>
      <c r="B907" s="19" t="s">
        <v>1450</v>
      </c>
      <c r="C907" s="24">
        <f>'A. Thermody. result (all suite)'!G863</f>
        <v>59.491886000000001</v>
      </c>
      <c r="D907" s="19">
        <f>'A. Thermody. result (all suite)'!D863</f>
        <v>5000</v>
      </c>
      <c r="E907" s="61">
        <f>'A. Thermody. result (all suite)'!I863</f>
        <v>51.695711000000003</v>
      </c>
      <c r="F907" s="21">
        <f>'A. Thermody. result (all suite)'!J863</f>
        <v>0.235374</v>
      </c>
      <c r="G907" s="21">
        <f>'A. Thermody. result (all suite)'!K863</f>
        <v>16.838787</v>
      </c>
      <c r="H907" s="21">
        <f>'A. Thermody. result (all suite)'!L863</f>
        <v>0.86692599999999997</v>
      </c>
      <c r="I907" s="21">
        <f>'A. Thermody. result (all suite)'!M863</f>
        <v>7.8714649999999997</v>
      </c>
      <c r="J907" s="21">
        <f>'A. Thermody. result (all suite)'!N863</f>
        <v>0.26894400000000002</v>
      </c>
      <c r="K907" s="21">
        <f>'A. Thermody. result (all suite)'!O863</f>
        <v>0.76848300000000003</v>
      </c>
      <c r="L907" s="21">
        <f>'A. Thermody. result (all suite)'!P863</f>
        <v>3.0581480000000001</v>
      </c>
      <c r="M907" s="21">
        <f>'A. Thermody. result (all suite)'!Q863</f>
        <v>6.0956159999999997</v>
      </c>
      <c r="N907" s="21">
        <f>'A. Thermody. result (all suite)'!R863</f>
        <v>6.3931490000000002</v>
      </c>
      <c r="O907" s="21">
        <f>'A. Thermody. result (all suite)'!S863</f>
        <v>0.64634000000000003</v>
      </c>
      <c r="P907" s="21">
        <f>'A. Thermody. result (all suite)'!T863</f>
        <v>5.2610570000000001</v>
      </c>
      <c r="Q907" s="21">
        <f t="shared" si="1221"/>
        <v>100.00000000000001</v>
      </c>
      <c r="S907" s="19">
        <f t="shared" si="1222"/>
        <v>1207</v>
      </c>
      <c r="T907" s="19">
        <f t="shared" si="1223"/>
        <v>0.5</v>
      </c>
      <c r="V907" s="61">
        <f t="shared" si="1224"/>
        <v>48.975970177734737</v>
      </c>
      <c r="W907" s="21">
        <f t="shared" si="1225"/>
        <v>0.22299083969682001</v>
      </c>
      <c r="X907" s="21">
        <f t="shared" si="1226"/>
        <v>15.95288881782141</v>
      </c>
      <c r="Y907" s="21">
        <f t="shared" si="1227"/>
        <v>0.82131652899217999</v>
      </c>
      <c r="Z907" s="21">
        <f t="shared" si="1228"/>
        <v>7.4573427396149494</v>
      </c>
      <c r="AA907" s="21">
        <f t="shared" si="1229"/>
        <v>0.25479470286192002</v>
      </c>
      <c r="AB907" s="21">
        <f t="shared" si="1230"/>
        <v>0.72805267133469009</v>
      </c>
      <c r="AC907" s="21">
        <f t="shared" si="1231"/>
        <v>2.8972570905756405</v>
      </c>
      <c r="AD907" s="21">
        <f t="shared" si="1232"/>
        <v>5.7749221677388807</v>
      </c>
      <c r="AE907" s="21">
        <f t="shared" si="1233"/>
        <v>6.056801787015071</v>
      </c>
      <c r="AF907" s="21">
        <f t="shared" si="1234"/>
        <v>0.6123356841862001</v>
      </c>
      <c r="AG907" s="21">
        <f t="shared" si="1235"/>
        <v>89.754673207572495</v>
      </c>
      <c r="AH907" s="21"/>
      <c r="AI907" s="61">
        <f t="shared" si="1236"/>
        <v>54.566484872012985</v>
      </c>
      <c r="AJ907" s="21">
        <f t="shared" si="1237"/>
        <v>0.24844482379331592</v>
      </c>
      <c r="AK907" s="21">
        <f t="shared" si="1238"/>
        <v>17.773881011106489</v>
      </c>
      <c r="AL907" s="21">
        <f t="shared" si="1239"/>
        <v>0.91506826290008314</v>
      </c>
      <c r="AM907" s="21">
        <f t="shared" si="1240"/>
        <v>8.3085843590211894</v>
      </c>
      <c r="AN907" s="21">
        <f t="shared" si="1241"/>
        <v>0.2838790380002445</v>
      </c>
      <c r="AO907" s="21">
        <f t="shared" si="1242"/>
        <v>0.81115851165871689</v>
      </c>
      <c r="AP907" s="21">
        <f t="shared" si="1243"/>
        <v>3.2279735272115087</v>
      </c>
      <c r="AQ907" s="21">
        <f t="shared" si="1244"/>
        <v>6.434118649603259</v>
      </c>
      <c r="AR907" s="21">
        <f t="shared" si="1245"/>
        <v>6.7481742961814559</v>
      </c>
      <c r="AS907" s="21">
        <f t="shared" si="1246"/>
        <v>0.68223264851076082</v>
      </c>
      <c r="AT907" s="21">
        <f t="shared" si="1247"/>
        <v>100.00000000000003</v>
      </c>
      <c r="AU907" s="21"/>
      <c r="AV907" s="21">
        <f>AR907*'[1]diagram lines'!$G$39</f>
        <v>5.601701032528716</v>
      </c>
      <c r="AW907" s="21">
        <f>AK907*'[1]diagram lines'!$G$40</f>
        <v>9.4071176430301158</v>
      </c>
      <c r="AX907" s="21">
        <f>AQ907*'[1]diagram lines'!$G$38</f>
        <v>4.7731651421225854</v>
      </c>
      <c r="AY907" s="21">
        <f>AP907*'[1]diagram lines'!$G$41</f>
        <v>2.306895916968311</v>
      </c>
      <c r="AZ907" s="21">
        <f t="shared" si="1248"/>
        <v>13.182292945784715</v>
      </c>
      <c r="BA907" s="21">
        <f t="shared" si="1249"/>
        <v>0.7417831666505198</v>
      </c>
      <c r="BB907" s="21">
        <f t="shared" si="1250"/>
        <v>0.90672182991760741</v>
      </c>
      <c r="BC907" s="86">
        <f t="shared" si="1251"/>
        <v>1.1028740756036157</v>
      </c>
      <c r="BX907" s="61">
        <f t="shared" si="1253"/>
        <v>0.86044791944074572</v>
      </c>
      <c r="BY907" s="21">
        <f t="shared" si="1254"/>
        <v>2.9465948923385081E-3</v>
      </c>
      <c r="BZ907" s="21">
        <f t="shared" si="1255"/>
        <v>0.16515091212240096</v>
      </c>
      <c r="CA907" s="21">
        <f t="shared" si="1256"/>
        <v>5.428805811259315E-3</v>
      </c>
      <c r="CB907" s="21">
        <f t="shared" si="1257"/>
        <v>0.10955414057063327</v>
      </c>
      <c r="CC907" s="21">
        <f t="shared" si="1258"/>
        <v>3.7911474485480693E-3</v>
      </c>
      <c r="CD907" s="21">
        <f t="shared" si="1259"/>
        <v>1.9069057071960299E-2</v>
      </c>
      <c r="CE907" s="21">
        <f t="shared" si="1260"/>
        <v>5.4531883024251077E-2</v>
      </c>
      <c r="CF907" s="21">
        <f t="shared" si="1261"/>
        <v>9.8332247136634937E-2</v>
      </c>
      <c r="CG907" s="21">
        <f t="shared" si="1262"/>
        <v>6.7867823779193204E-2</v>
      </c>
      <c r="CH907" s="21">
        <f t="shared" si="1263"/>
        <v>4.5534858817561858E-3</v>
      </c>
      <c r="CI907" s="21">
        <f t="shared" si="1264"/>
        <v>0.29195654827968925</v>
      </c>
      <c r="CJ907" s="21">
        <f t="shared" si="1265"/>
        <v>1.683630565459411</v>
      </c>
      <c r="CL907" s="68">
        <f t="shared" si="1266"/>
        <v>0.51106693896707434</v>
      </c>
      <c r="CM907" s="19">
        <f t="shared" si="1267"/>
        <v>1.7501433822772591E-3</v>
      </c>
      <c r="CN907" s="19">
        <f t="shared" si="1268"/>
        <v>9.8092132270915594E-2</v>
      </c>
      <c r="CO907" s="19">
        <f t="shared" si="1269"/>
        <v>3.2244638002149602E-3</v>
      </c>
      <c r="CP907" s="19">
        <f t="shared" si="1270"/>
        <v>6.5070177994030004E-2</v>
      </c>
      <c r="CQ907" s="19">
        <f t="shared" si="1271"/>
        <v>2.2517691982585158E-3</v>
      </c>
      <c r="CR907" s="19">
        <f t="shared" si="1272"/>
        <v>1.1326152817115754E-2</v>
      </c>
      <c r="CS907" s="19">
        <f t="shared" si="1273"/>
        <v>3.2389458912781735E-2</v>
      </c>
      <c r="CT907" s="19">
        <f t="shared" si="1274"/>
        <v>5.840488356173499E-2</v>
      </c>
      <c r="CU907" s="19">
        <f t="shared" si="1275"/>
        <v>4.0310401326477556E-2</v>
      </c>
      <c r="CV907" s="19">
        <f t="shared" si="1276"/>
        <v>2.7045635635117374E-3</v>
      </c>
      <c r="CW907" s="19">
        <f t="shared" si="1277"/>
        <v>0.17340891420560739</v>
      </c>
      <c r="CX907" s="19">
        <f t="shared" si="1278"/>
        <v>1</v>
      </c>
      <c r="CZ907" s="68">
        <f t="shared" si="1279"/>
        <v>2.5805000000000001E-5</v>
      </c>
      <c r="DA907" s="19">
        <f t="shared" si="1280"/>
        <v>1.7921159999999998E-5</v>
      </c>
      <c r="DB907" s="19">
        <f t="shared" si="1281"/>
        <v>3.667E-5</v>
      </c>
      <c r="DC907" s="19">
        <f t="shared" si="1282"/>
        <v>3.8899059999999992E-5</v>
      </c>
      <c r="DD907" s="19">
        <f t="shared" si="1283"/>
        <v>1.2354279999999998E-5</v>
      </c>
      <c r="DE907" s="19">
        <f t="shared" si="1284"/>
        <v>1.2354279999999998E-5</v>
      </c>
      <c r="DF907" s="19">
        <f t="shared" si="1285"/>
        <v>1.0931179999999998E-5</v>
      </c>
      <c r="DG907" s="19">
        <f t="shared" si="1286"/>
        <v>1.5377159999999996E-5</v>
      </c>
      <c r="DH907" s="19">
        <f t="shared" si="1287"/>
        <v>2.425112E-5</v>
      </c>
      <c r="DI907" s="19">
        <f t="shared" si="1288"/>
        <v>3.7295719999999991E-5</v>
      </c>
      <c r="DJ907" s="19">
        <f t="shared" si="1289"/>
        <v>0</v>
      </c>
      <c r="DK907" s="19">
        <f t="shared" si="1290"/>
        <v>2.0286639999999996E-5</v>
      </c>
      <c r="DM907" s="68">
        <f t="shared" si="1291"/>
        <v>1189.8818714645156</v>
      </c>
      <c r="DN907" s="19">
        <f t="shared" si="1292"/>
        <v>7.800915419331532</v>
      </c>
      <c r="DO907" s="19">
        <f t="shared" si="1293"/>
        <v>272.74267265728264</v>
      </c>
      <c r="DP907" s="19">
        <f t="shared" si="1294"/>
        <v>13.237199671568595</v>
      </c>
      <c r="DQ907" s="19">
        <f t="shared" si="1295"/>
        <v>378.4350272837475</v>
      </c>
      <c r="DR907" s="19">
        <f t="shared" si="1296"/>
        <v>12.929973007286474</v>
      </c>
      <c r="DS907" s="19">
        <f t="shared" si="1297"/>
        <v>41.756146960324955</v>
      </c>
      <c r="DT907" s="19">
        <f t="shared" si="1298"/>
        <v>118.12329817916964</v>
      </c>
      <c r="DU907" s="19">
        <f t="shared" si="1299"/>
        <v>149.29284635068203</v>
      </c>
      <c r="DV907" s="19">
        <f t="shared" si="1300"/>
        <v>101.8143584559887</v>
      </c>
      <c r="DX907" s="19">
        <f t="shared" si="1301"/>
        <v>154.03381900526878</v>
      </c>
      <c r="DZ907" s="68">
        <f t="shared" si="1302"/>
        <v>2440.0481284551665</v>
      </c>
      <c r="EA907" s="21">
        <f t="shared" si="1303"/>
        <v>2.4400481284551665</v>
      </c>
      <c r="EB907" s="92">
        <f t="shared" si="1252"/>
        <v>934</v>
      </c>
    </row>
    <row r="908" spans="1:132" x14ac:dyDescent="0.3">
      <c r="A908" s="19">
        <f>'A. Thermody. result (all suite)'!C864</f>
        <v>932</v>
      </c>
      <c r="B908" s="19" t="s">
        <v>1450</v>
      </c>
      <c r="C908" s="24">
        <f>'A. Thermody. result (all suite)'!G864</f>
        <v>59.311363999999998</v>
      </c>
      <c r="D908" s="19">
        <f>'A. Thermody. result (all suite)'!D864</f>
        <v>5000</v>
      </c>
      <c r="E908" s="61">
        <f>'A. Thermody. result (all suite)'!I864</f>
        <v>51.725406999999997</v>
      </c>
      <c r="F908" s="21">
        <f>'A. Thermody. result (all suite)'!J864</f>
        <v>0.22975300000000001</v>
      </c>
      <c r="G908" s="21">
        <f>'A. Thermody. result (all suite)'!K864</f>
        <v>16.864947000000001</v>
      </c>
      <c r="H908" s="21">
        <f>'A. Thermody. result (all suite)'!L864</f>
        <v>0.85799099999999995</v>
      </c>
      <c r="I908" s="21">
        <f>'A. Thermody. result (all suite)'!M864</f>
        <v>7.8316290000000004</v>
      </c>
      <c r="J908" s="21">
        <f>'A. Thermody. result (all suite)'!N864</f>
        <v>0.26976299999999998</v>
      </c>
      <c r="K908" s="21">
        <f>'A. Thermody. result (all suite)'!O864</f>
        <v>0.74417500000000003</v>
      </c>
      <c r="L908" s="21">
        <f>'A. Thermody. result (all suite)'!P864</f>
        <v>3.0300639999999999</v>
      </c>
      <c r="M908" s="21">
        <f>'A. Thermody. result (all suite)'!Q864</f>
        <v>6.1127849999999997</v>
      </c>
      <c r="N908" s="21">
        <f>'A. Thermody. result (all suite)'!R864</f>
        <v>6.4126079999999996</v>
      </c>
      <c r="O908" s="21">
        <f>'A. Thermody. result (all suite)'!S864</f>
        <v>0.64399099999999998</v>
      </c>
      <c r="P908" s="21">
        <f>'A. Thermody. result (all suite)'!T864</f>
        <v>5.2768870000000003</v>
      </c>
      <c r="Q908" s="21">
        <f t="shared" si="1221"/>
        <v>100.00000000000001</v>
      </c>
      <c r="S908" s="19">
        <f t="shared" si="1222"/>
        <v>1205</v>
      </c>
      <c r="T908" s="19">
        <f t="shared" si="1223"/>
        <v>0.5</v>
      </c>
      <c r="V908" s="61">
        <f t="shared" si="1224"/>
        <v>48.995915722319907</v>
      </c>
      <c r="W908" s="21">
        <f t="shared" si="1225"/>
        <v>0.21762919381088999</v>
      </c>
      <c r="X908" s="21">
        <f t="shared" si="1226"/>
        <v>15.975002804200109</v>
      </c>
      <c r="Y908" s="21">
        <f t="shared" si="1227"/>
        <v>0.81271578445982995</v>
      </c>
      <c r="Z908" s="21">
        <f t="shared" si="1228"/>
        <v>7.4183627874107696</v>
      </c>
      <c r="AA908" s="21">
        <f t="shared" si="1229"/>
        <v>0.25552791132218994</v>
      </c>
      <c r="AB908" s="21">
        <f t="shared" si="1230"/>
        <v>0.70490572616775005</v>
      </c>
      <c r="AC908" s="21">
        <f t="shared" si="1231"/>
        <v>2.87017094669232</v>
      </c>
      <c r="AD908" s="21">
        <f t="shared" si="1232"/>
        <v>5.7902202429970497</v>
      </c>
      <c r="AE908" s="21">
        <f t="shared" si="1233"/>
        <v>6.0742219220870393</v>
      </c>
      <c r="AF908" s="21">
        <f t="shared" si="1234"/>
        <v>0.61000832263982996</v>
      </c>
      <c r="AG908" s="21">
        <f t="shared" si="1235"/>
        <v>89.724681364107695</v>
      </c>
      <c r="AH908" s="21"/>
      <c r="AI908" s="61">
        <f t="shared" si="1236"/>
        <v>54.606954271023582</v>
      </c>
      <c r="AJ908" s="21">
        <f t="shared" si="1237"/>
        <v>0.24255220581696885</v>
      </c>
      <c r="AK908" s="21">
        <f t="shared" si="1238"/>
        <v>17.80446869392901</v>
      </c>
      <c r="AL908" s="21">
        <f t="shared" si="1239"/>
        <v>0.90578843201658699</v>
      </c>
      <c r="AM908" s="21">
        <f t="shared" si="1240"/>
        <v>8.2679176728492862</v>
      </c>
      <c r="AN908" s="21">
        <f t="shared" si="1241"/>
        <v>0.28479110478558689</v>
      </c>
      <c r="AO908" s="21">
        <f t="shared" si="1242"/>
        <v>0.78563190802227967</v>
      </c>
      <c r="AP908" s="21">
        <f t="shared" si="1243"/>
        <v>3.198864462995425</v>
      </c>
      <c r="AQ908" s="21">
        <f t="shared" si="1244"/>
        <v>6.4533193709543726</v>
      </c>
      <c r="AR908" s="21">
        <f t="shared" si="1245"/>
        <v>6.7698450746651435</v>
      </c>
      <c r="AS908" s="21">
        <f t="shared" si="1246"/>
        <v>0.67986680294174862</v>
      </c>
      <c r="AT908" s="21">
        <f t="shared" si="1247"/>
        <v>100.00000000000001</v>
      </c>
      <c r="AU908" s="21"/>
      <c r="AV908" s="21">
        <f>AR908*'[1]diagram lines'!$G$39</f>
        <v>5.6196900791774471</v>
      </c>
      <c r="AW908" s="21">
        <f>AK908*'[1]diagram lines'!$G$40</f>
        <v>9.4233066751587398</v>
      </c>
      <c r="AX908" s="21">
        <f>AQ908*'[1]diagram lines'!$G$38</f>
        <v>4.7874092396980004</v>
      </c>
      <c r="AY908" s="21">
        <f>AP908*'[1]diagram lines'!$G$41</f>
        <v>2.2860929020672374</v>
      </c>
      <c r="AZ908" s="21">
        <f t="shared" si="1248"/>
        <v>13.223164445619517</v>
      </c>
      <c r="BA908" s="21">
        <f t="shared" si="1249"/>
        <v>0.7423906068018955</v>
      </c>
      <c r="BB908" s="21">
        <f t="shared" si="1250"/>
        <v>0.90546908282768146</v>
      </c>
      <c r="BC908" s="86">
        <f t="shared" si="1251"/>
        <v>1.1043999391752932</v>
      </c>
      <c r="BX908" s="61">
        <f t="shared" si="1253"/>
        <v>0.86094219374167769</v>
      </c>
      <c r="BY908" s="21">
        <f t="shared" si="1254"/>
        <v>2.8762268402603907E-3</v>
      </c>
      <c r="BZ908" s="21">
        <f t="shared" si="1255"/>
        <v>0.16540748332679484</v>
      </c>
      <c r="CA908" s="21">
        <f t="shared" si="1256"/>
        <v>5.3728536539545367E-3</v>
      </c>
      <c r="CB908" s="21">
        <f t="shared" si="1257"/>
        <v>0.1089997077244259</v>
      </c>
      <c r="CC908" s="21">
        <f t="shared" si="1258"/>
        <v>3.8026924161263039E-3</v>
      </c>
      <c r="CD908" s="21">
        <f t="shared" si="1259"/>
        <v>1.846588089330025E-2</v>
      </c>
      <c r="CE908" s="21">
        <f t="shared" si="1260"/>
        <v>5.4031098430813121E-2</v>
      </c>
      <c r="CF908" s="21">
        <f t="shared" si="1261"/>
        <v>9.8609211163090807E-2</v>
      </c>
      <c r="CG908" s="21">
        <f t="shared" si="1262"/>
        <v>6.8074394904458588E-2</v>
      </c>
      <c r="CH908" s="21">
        <f t="shared" si="1263"/>
        <v>4.5369371019557013E-3</v>
      </c>
      <c r="CI908" s="21">
        <f t="shared" si="1264"/>
        <v>0.29283501664816874</v>
      </c>
      <c r="CJ908" s="21">
        <f t="shared" si="1265"/>
        <v>1.6839536968450268</v>
      </c>
      <c r="CL908" s="68">
        <f t="shared" si="1266"/>
        <v>0.51126239121342631</v>
      </c>
      <c r="CM908" s="19">
        <f t="shared" si="1267"/>
        <v>1.7080201466638592E-3</v>
      </c>
      <c r="CN908" s="19">
        <f t="shared" si="1268"/>
        <v>9.8225671903386769E-2</v>
      </c>
      <c r="CO908" s="19">
        <f t="shared" si="1269"/>
        <v>3.1906184024067005E-3</v>
      </c>
      <c r="CP908" s="19">
        <f t="shared" si="1270"/>
        <v>6.4728447063979497E-2</v>
      </c>
      <c r="CQ908" s="19">
        <f t="shared" si="1271"/>
        <v>2.2581929795640119E-3</v>
      </c>
      <c r="CR908" s="19">
        <f t="shared" si="1272"/>
        <v>1.096578898095418E-2</v>
      </c>
      <c r="CS908" s="19">
        <f t="shared" si="1273"/>
        <v>3.2085857545871448E-2</v>
      </c>
      <c r="CT908" s="19">
        <f t="shared" si="1274"/>
        <v>5.8558148806490462E-2</v>
      </c>
      <c r="CU908" s="19">
        <f t="shared" si="1275"/>
        <v>4.042533653508374E-2</v>
      </c>
      <c r="CV908" s="19">
        <f t="shared" si="1276"/>
        <v>2.6942172522058561E-3</v>
      </c>
      <c r="CW908" s="19">
        <f t="shared" si="1277"/>
        <v>0.17389730916996712</v>
      </c>
      <c r="CX908" s="19">
        <f t="shared" si="1278"/>
        <v>0.99999999999999989</v>
      </c>
      <c r="CZ908" s="68">
        <f t="shared" si="1279"/>
        <v>2.5805000000000001E-5</v>
      </c>
      <c r="DA908" s="19">
        <f t="shared" si="1280"/>
        <v>1.7906679999999994E-5</v>
      </c>
      <c r="DB908" s="19">
        <f t="shared" si="1281"/>
        <v>3.667E-5</v>
      </c>
      <c r="DC908" s="19">
        <f t="shared" si="1282"/>
        <v>3.8880879999999994E-5</v>
      </c>
      <c r="DD908" s="19">
        <f t="shared" si="1283"/>
        <v>1.2348439999999998E-5</v>
      </c>
      <c r="DE908" s="19">
        <f t="shared" si="1284"/>
        <v>1.2348439999999998E-5</v>
      </c>
      <c r="DF908" s="19">
        <f t="shared" si="1285"/>
        <v>1.0924639999999998E-5</v>
      </c>
      <c r="DG908" s="19">
        <f t="shared" si="1286"/>
        <v>1.5369679999999998E-5</v>
      </c>
      <c r="DH908" s="19">
        <f t="shared" si="1287"/>
        <v>2.423576E-5</v>
      </c>
      <c r="DI908" s="19">
        <f t="shared" si="1288"/>
        <v>3.7271559999999995E-5</v>
      </c>
      <c r="DJ908" s="19">
        <f t="shared" si="1289"/>
        <v>0</v>
      </c>
      <c r="DK908" s="19">
        <f t="shared" si="1290"/>
        <v>2.0267719999999994E-5</v>
      </c>
      <c r="DM908" s="68">
        <f t="shared" si="1291"/>
        <v>1190.3369294362585</v>
      </c>
      <c r="DN908" s="19">
        <f t="shared" si="1292"/>
        <v>7.6193157701767777</v>
      </c>
      <c r="DO908" s="19">
        <f t="shared" si="1293"/>
        <v>273.1139762004176</v>
      </c>
      <c r="DP908" s="19">
        <f t="shared" si="1294"/>
        <v>13.104380679663786</v>
      </c>
      <c r="DQ908" s="19">
        <f t="shared" si="1295"/>
        <v>376.62562409072945</v>
      </c>
      <c r="DR908" s="19">
        <f t="shared" si="1296"/>
        <v>12.972991727721967</v>
      </c>
      <c r="DS908" s="19">
        <f t="shared" si="1297"/>
        <v>40.451794835569274</v>
      </c>
      <c r="DT908" s="19">
        <f t="shared" si="1298"/>
        <v>117.07302241637242</v>
      </c>
      <c r="DU908" s="19">
        <f t="shared" si="1299"/>
        <v>149.77948471656526</v>
      </c>
      <c r="DV908" s="19">
        <f t="shared" si="1300"/>
        <v>102.1708429055529</v>
      </c>
      <c r="DX908" s="19">
        <f t="shared" si="1301"/>
        <v>154.61184145245784</v>
      </c>
      <c r="DZ908" s="68">
        <f t="shared" si="1302"/>
        <v>2437.860204231486</v>
      </c>
      <c r="EA908" s="21">
        <f t="shared" si="1303"/>
        <v>2.4378602042314861</v>
      </c>
      <c r="EB908" s="92">
        <f t="shared" si="1252"/>
        <v>932</v>
      </c>
    </row>
    <row r="909" spans="1:132" x14ac:dyDescent="0.3">
      <c r="A909" s="19">
        <f>'A. Thermody. result (all suite)'!C865</f>
        <v>930</v>
      </c>
      <c r="B909" s="19" t="s">
        <v>1450</v>
      </c>
      <c r="C909" s="24">
        <f>'A. Thermody. result (all suite)'!G865</f>
        <v>59.132841999999997</v>
      </c>
      <c r="D909" s="19">
        <f>'A. Thermody. result (all suite)'!D865</f>
        <v>5000</v>
      </c>
      <c r="E909" s="61">
        <f>'A. Thermody. result (all suite)'!I865</f>
        <v>51.754964000000001</v>
      </c>
      <c r="F909" s="21">
        <f>'A. Thermody. result (all suite)'!J865</f>
        <v>0.224274</v>
      </c>
      <c r="G909" s="21">
        <f>'A. Thermody. result (all suite)'!K865</f>
        <v>16.890899000000001</v>
      </c>
      <c r="H909" s="21">
        <f>'A. Thermody. result (all suite)'!L865</f>
        <v>0.84901499999999996</v>
      </c>
      <c r="I909" s="21">
        <f>'A. Thermody. result (all suite)'!M865</f>
        <v>7.7913889999999997</v>
      </c>
      <c r="J909" s="21">
        <f>'A. Thermody. result (all suite)'!N865</f>
        <v>0.27057700000000001</v>
      </c>
      <c r="K909" s="21">
        <f>'A. Thermody. result (all suite)'!O865</f>
        <v>0.72035700000000003</v>
      </c>
      <c r="L909" s="21">
        <f>'A. Thermody. result (all suite)'!P865</f>
        <v>3.0023409999999999</v>
      </c>
      <c r="M909" s="21">
        <f>'A. Thermody. result (all suite)'!Q865</f>
        <v>6.129848</v>
      </c>
      <c r="N909" s="21">
        <f>'A. Thermody. result (all suite)'!R865</f>
        <v>6.4319670000000002</v>
      </c>
      <c r="O909" s="21">
        <f>'A. Thermody. result (all suite)'!S865</f>
        <v>0.64172799999999997</v>
      </c>
      <c r="P909" s="21">
        <f>'A. Thermody. result (all suite)'!T865</f>
        <v>5.2926399999999996</v>
      </c>
      <c r="Q909" s="21">
        <f t="shared" si="1221"/>
        <v>99.999999000000003</v>
      </c>
      <c r="S909" s="19">
        <f t="shared" si="1222"/>
        <v>1203</v>
      </c>
      <c r="T909" s="19">
        <f t="shared" si="1223"/>
        <v>0.5</v>
      </c>
      <c r="V909" s="61">
        <f t="shared" si="1224"/>
        <v>49.015760045958359</v>
      </c>
      <c r="W909" s="21">
        <f t="shared" si="1225"/>
        <v>0.21240398444769984</v>
      </c>
      <c r="X909" s="21">
        <f t="shared" si="1226"/>
        <v>15.996924514226654</v>
      </c>
      <c r="Y909" s="21">
        <f t="shared" si="1227"/>
        <v>0.8040796920546468</v>
      </c>
      <c r="Z909" s="21">
        <f t="shared" si="1228"/>
        <v>7.3790188251066979</v>
      </c>
      <c r="AA909" s="21">
        <f t="shared" si="1229"/>
        <v>0.25625633332399333</v>
      </c>
      <c r="AB909" s="21">
        <f t="shared" si="1230"/>
        <v>0.68223109689394101</v>
      </c>
      <c r="AC909" s="21">
        <f t="shared" si="1231"/>
        <v>2.8434378977085686</v>
      </c>
      <c r="AD909" s="21">
        <f t="shared" si="1232"/>
        <v>5.8054172095684917</v>
      </c>
      <c r="AE909" s="21">
        <f t="shared" si="1233"/>
        <v>6.0915461383669918</v>
      </c>
      <c r="AF909" s="21">
        <f t="shared" si="1234"/>
        <v>0.60776364684115636</v>
      </c>
      <c r="AG909" s="21">
        <f t="shared" si="1235"/>
        <v>89.694839384497186</v>
      </c>
      <c r="AH909" s="21"/>
      <c r="AI909" s="61">
        <f t="shared" si="1236"/>
        <v>54.647246577744831</v>
      </c>
      <c r="AJ909" s="21">
        <f t="shared" si="1237"/>
        <v>0.23680736361785787</v>
      </c>
      <c r="AK909" s="21">
        <f t="shared" si="1238"/>
        <v>17.834832665959993</v>
      </c>
      <c r="AL909" s="21">
        <f t="shared" si="1239"/>
        <v>0.89646148827780114</v>
      </c>
      <c r="AM909" s="21">
        <f t="shared" si="1240"/>
        <v>8.2268042127539438</v>
      </c>
      <c r="AN909" s="21">
        <f t="shared" si="1241"/>
        <v>0.28569796777882911</v>
      </c>
      <c r="AO909" s="21">
        <f t="shared" si="1242"/>
        <v>0.76061354429701733</v>
      </c>
      <c r="AP909" s="21">
        <f t="shared" si="1243"/>
        <v>3.1701242983662969</v>
      </c>
      <c r="AQ909" s="21">
        <f t="shared" si="1244"/>
        <v>6.4724093932341633</v>
      </c>
      <c r="AR909" s="21">
        <f t="shared" si="1245"/>
        <v>6.791412059119927</v>
      </c>
      <c r="AS909" s="21">
        <f t="shared" si="1246"/>
        <v>0.67759042884935694</v>
      </c>
      <c r="AT909" s="21">
        <f t="shared" si="1247"/>
        <v>100.00000000000001</v>
      </c>
      <c r="AU909" s="21"/>
      <c r="AV909" s="21">
        <f>AR909*'[1]diagram lines'!$G$39</f>
        <v>5.6375929657637132</v>
      </c>
      <c r="AW909" s="21">
        <f>AK909*'[1]diagram lines'!$G$40</f>
        <v>9.4393773046867899</v>
      </c>
      <c r="AX909" s="21">
        <f>AQ909*'[1]diagram lines'!$G$38</f>
        <v>4.8015712149226664</v>
      </c>
      <c r="AY909" s="21">
        <f>AP909*'[1]diagram lines'!$G$41</f>
        <v>2.2655535240714064</v>
      </c>
      <c r="AZ909" s="21">
        <f t="shared" si="1248"/>
        <v>13.26382145235409</v>
      </c>
      <c r="BA909" s="21">
        <f t="shared" si="1249"/>
        <v>0.74298205785019844</v>
      </c>
      <c r="BB909" s="21">
        <f t="shared" si="1250"/>
        <v>0.90422730606638924</v>
      </c>
      <c r="BC909" s="86">
        <f t="shared" si="1251"/>
        <v>1.1059166133239722</v>
      </c>
      <c r="BX909" s="61">
        <f t="shared" si="1253"/>
        <v>0.86143415446071914</v>
      </c>
      <c r="BY909" s="21">
        <f t="shared" si="1254"/>
        <v>2.807636454682023E-3</v>
      </c>
      <c r="BZ909" s="21">
        <f t="shared" si="1255"/>
        <v>0.16566201451549628</v>
      </c>
      <c r="CA909" s="21">
        <f t="shared" si="1256"/>
        <v>5.3166447492015781E-3</v>
      </c>
      <c r="CB909" s="21">
        <f t="shared" si="1257"/>
        <v>0.10843965205288797</v>
      </c>
      <c r="CC909" s="21">
        <f t="shared" si="1258"/>
        <v>3.8141669016069921E-3</v>
      </c>
      <c r="CD909" s="21">
        <f t="shared" si="1259"/>
        <v>1.7874863523573203E-2</v>
      </c>
      <c r="CE909" s="21">
        <f t="shared" si="1260"/>
        <v>5.3536751069900142E-2</v>
      </c>
      <c r="CF909" s="21">
        <f t="shared" si="1261"/>
        <v>9.8884465236328434E-2</v>
      </c>
      <c r="CG909" s="21">
        <f t="shared" si="1262"/>
        <v>6.8279904458598731E-2</v>
      </c>
      <c r="CH909" s="21">
        <f t="shared" si="1263"/>
        <v>4.5209941948937613E-3</v>
      </c>
      <c r="CI909" s="21">
        <f t="shared" si="1264"/>
        <v>0.29370921198668143</v>
      </c>
      <c r="CJ909" s="21">
        <f t="shared" si="1265"/>
        <v>1.6842804596045697</v>
      </c>
      <c r="CL909" s="68">
        <f t="shared" si="1266"/>
        <v>0.51145529210910878</v>
      </c>
      <c r="CM909" s="19">
        <f t="shared" si="1267"/>
        <v>1.6669649277657661E-3</v>
      </c>
      <c r="CN909" s="19">
        <f t="shared" si="1268"/>
        <v>9.835773702105996E-2</v>
      </c>
      <c r="CO909" s="19">
        <f t="shared" si="1269"/>
        <v>3.1566267475725534E-3</v>
      </c>
      <c r="CP909" s="19">
        <f t="shared" si="1270"/>
        <v>6.4383370022797218E-2</v>
      </c>
      <c r="CQ909" s="19">
        <f t="shared" si="1271"/>
        <v>2.2645675664387096E-3</v>
      </c>
      <c r="CR909" s="19">
        <f t="shared" si="1272"/>
        <v>1.0612759544672156E-2</v>
      </c>
      <c r="CS909" s="19">
        <f t="shared" si="1273"/>
        <v>3.178612609592902E-2</v>
      </c>
      <c r="CT909" s="19">
        <f t="shared" si="1274"/>
        <v>5.8710213416323924E-2</v>
      </c>
      <c r="CU909" s="19">
        <f t="shared" si="1275"/>
        <v>4.053950995467185E-2</v>
      </c>
      <c r="CV909" s="19">
        <f t="shared" si="1276"/>
        <v>2.6842288462784795E-3</v>
      </c>
      <c r="CW909" s="19">
        <f t="shared" si="1277"/>
        <v>0.1743826037473816</v>
      </c>
      <c r="CX909" s="19">
        <f t="shared" si="1278"/>
        <v>0.99999999999999989</v>
      </c>
      <c r="CZ909" s="68">
        <f t="shared" si="1279"/>
        <v>2.5805000000000001E-5</v>
      </c>
      <c r="DA909" s="19">
        <f t="shared" si="1280"/>
        <v>1.7892199999999998E-5</v>
      </c>
      <c r="DB909" s="19">
        <f t="shared" si="1281"/>
        <v>3.667E-5</v>
      </c>
      <c r="DC909" s="19">
        <f t="shared" si="1282"/>
        <v>3.886269999999999E-5</v>
      </c>
      <c r="DD909" s="19">
        <f t="shared" si="1283"/>
        <v>1.2342599999999998E-5</v>
      </c>
      <c r="DE909" s="19">
        <f t="shared" si="1284"/>
        <v>1.2342599999999998E-5</v>
      </c>
      <c r="DF909" s="19">
        <f t="shared" si="1285"/>
        <v>1.0918099999999998E-5</v>
      </c>
      <c r="DG909" s="19">
        <f t="shared" si="1286"/>
        <v>1.5362199999999997E-5</v>
      </c>
      <c r="DH909" s="19">
        <f t="shared" si="1287"/>
        <v>2.4220399999999999E-5</v>
      </c>
      <c r="DI909" s="19">
        <f t="shared" si="1288"/>
        <v>3.7247399999999992E-5</v>
      </c>
      <c r="DJ909" s="19">
        <f t="shared" si="1289"/>
        <v>0</v>
      </c>
      <c r="DK909" s="19">
        <f t="shared" si="1290"/>
        <v>2.0248799999999995E-5</v>
      </c>
      <c r="DM909" s="68">
        <f t="shared" si="1291"/>
        <v>1190.7860472743751</v>
      </c>
      <c r="DN909" s="19">
        <f t="shared" si="1292"/>
        <v>7.4421903639535332</v>
      </c>
      <c r="DO909" s="19">
        <f t="shared" si="1293"/>
        <v>273.48117989275352</v>
      </c>
      <c r="DP909" s="19">
        <f t="shared" si="1294"/>
        <v>12.970836440079077</v>
      </c>
      <c r="DQ909" s="19">
        <f t="shared" si="1295"/>
        <v>374.79502990763541</v>
      </c>
      <c r="DR909" s="19">
        <f t="shared" si="1296"/>
        <v>13.015768408857296</v>
      </c>
      <c r="DS909" s="19">
        <f t="shared" si="1297"/>
        <v>39.172952221566753</v>
      </c>
      <c r="DT909" s="19">
        <f t="shared" si="1298"/>
        <v>116.03585107990391</v>
      </c>
      <c r="DU909" s="19">
        <f t="shared" si="1299"/>
        <v>150.26366739103898</v>
      </c>
      <c r="DV909" s="19">
        <f t="shared" si="1300"/>
        <v>102.52586322079095</v>
      </c>
      <c r="DX909" s="19">
        <f t="shared" si="1301"/>
        <v>155.1881849555439</v>
      </c>
      <c r="DZ909" s="68">
        <f t="shared" si="1302"/>
        <v>2435.6775711564983</v>
      </c>
      <c r="EA909" s="21">
        <f t="shared" si="1303"/>
        <v>2.4356775711564982</v>
      </c>
      <c r="EB909" s="92">
        <f t="shared" si="1252"/>
        <v>930</v>
      </c>
    </row>
    <row r="910" spans="1:132" x14ac:dyDescent="0.3">
      <c r="A910" s="19">
        <f>'A. Thermody. result (all suite)'!C866</f>
        <v>928</v>
      </c>
      <c r="B910" s="19" t="s">
        <v>1450</v>
      </c>
      <c r="C910" s="24">
        <f>'A. Thermody. result (all suite)'!G866</f>
        <v>58.956277</v>
      </c>
      <c r="D910" s="19">
        <f>'A. Thermody. result (all suite)'!D866</f>
        <v>5000</v>
      </c>
      <c r="E910" s="61">
        <f>'A. Thermody. result (all suite)'!I866</f>
        <v>51.784387000000002</v>
      </c>
      <c r="F910" s="21">
        <f>'A. Thermody. result (all suite)'!J866</f>
        <v>0.21893499999999999</v>
      </c>
      <c r="G910" s="21">
        <f>'A. Thermody. result (all suite)'!K866</f>
        <v>16.916644999999999</v>
      </c>
      <c r="H910" s="21">
        <f>'A. Thermody. result (all suite)'!L866</f>
        <v>0.83999800000000002</v>
      </c>
      <c r="I910" s="21">
        <f>'A. Thermody. result (all suite)'!M866</f>
        <v>7.7507440000000001</v>
      </c>
      <c r="J910" s="21">
        <f>'A. Thermody. result (all suite)'!N866</f>
        <v>0.27138800000000002</v>
      </c>
      <c r="K910" s="21">
        <f>'A. Thermody. result (all suite)'!O866</f>
        <v>0.69702299999999995</v>
      </c>
      <c r="L910" s="21">
        <f>'A. Thermody. result (all suite)'!P866</f>
        <v>2.9749750000000001</v>
      </c>
      <c r="M910" s="21">
        <f>'A. Thermody. result (all suite)'!Q866</f>
        <v>6.146808</v>
      </c>
      <c r="N910" s="21">
        <f>'A. Thermody. result (all suite)'!R866</f>
        <v>6.4512299999999998</v>
      </c>
      <c r="O910" s="21">
        <f>'A. Thermody. result (all suite)'!S866</f>
        <v>0.63954999999999995</v>
      </c>
      <c r="P910" s="21">
        <f>'A. Thermody. result (all suite)'!T866</f>
        <v>5.3083169999999997</v>
      </c>
      <c r="Q910" s="21">
        <f t="shared" si="1221"/>
        <v>99.999999999999986</v>
      </c>
      <c r="S910" s="19">
        <f t="shared" si="1222"/>
        <v>1201</v>
      </c>
      <c r="T910" s="19">
        <f t="shared" si="1223"/>
        <v>0.5</v>
      </c>
      <c r="V910" s="61">
        <f t="shared" si="1224"/>
        <v>49.03550758153321</v>
      </c>
      <c r="W910" s="21">
        <f t="shared" si="1225"/>
        <v>0.20731323617604999</v>
      </c>
      <c r="X910" s="21">
        <f t="shared" si="1226"/>
        <v>16.018655857635348</v>
      </c>
      <c r="Y910" s="21">
        <f t="shared" si="1227"/>
        <v>0.79540824336633997</v>
      </c>
      <c r="Z910" s="21">
        <f t="shared" si="1228"/>
        <v>7.3393099386215201</v>
      </c>
      <c r="AA910" s="21">
        <f t="shared" si="1229"/>
        <v>0.25698186466003997</v>
      </c>
      <c r="AB910" s="21">
        <f t="shared" si="1230"/>
        <v>0.66002280959708992</v>
      </c>
      <c r="AC910" s="21">
        <f t="shared" si="1231"/>
        <v>2.81705389632925</v>
      </c>
      <c r="AD910" s="21">
        <f t="shared" si="1232"/>
        <v>5.8205159459786397</v>
      </c>
      <c r="AE910" s="21">
        <f t="shared" si="1233"/>
        <v>6.1087782612008992</v>
      </c>
      <c r="AF910" s="21">
        <f t="shared" si="1234"/>
        <v>0.60560065862649992</v>
      </c>
      <c r="AG910" s="21">
        <f t="shared" si="1235"/>
        <v>89.665148293724897</v>
      </c>
      <c r="AH910" s="21"/>
      <c r="AI910" s="61">
        <f t="shared" si="1236"/>
        <v>54.687365732004146</v>
      </c>
      <c r="AJ910" s="21">
        <f t="shared" si="1237"/>
        <v>0.23120826778419387</v>
      </c>
      <c r="AK910" s="21">
        <f t="shared" si="1238"/>
        <v>17.864974477219924</v>
      </c>
      <c r="AL910" s="21">
        <f t="shared" si="1239"/>
        <v>0.88708741189022899</v>
      </c>
      <c r="AM910" s="21">
        <f t="shared" si="1240"/>
        <v>8.1852426257963966</v>
      </c>
      <c r="AN910" s="21">
        <f t="shared" si="1241"/>
        <v>0.2866017282637166</v>
      </c>
      <c r="AO910" s="21">
        <f t="shared" si="1242"/>
        <v>0.73609738249134293</v>
      </c>
      <c r="AP910" s="21">
        <f t="shared" si="1243"/>
        <v>3.1417489960549121</v>
      </c>
      <c r="AQ910" s="21">
        <f t="shared" si="1244"/>
        <v>6.491391646296961</v>
      </c>
      <c r="AR910" s="21">
        <f t="shared" si="1245"/>
        <v>6.8128792261512539</v>
      </c>
      <c r="AS910" s="21">
        <f t="shared" si="1246"/>
        <v>0.67540250604691421</v>
      </c>
      <c r="AT910" s="21">
        <f t="shared" si="1247"/>
        <v>99.999999999999986</v>
      </c>
      <c r="AU910" s="21"/>
      <c r="AV910" s="21">
        <f>AR910*'[1]diagram lines'!$G$39</f>
        <v>5.6554129932921802</v>
      </c>
      <c r="AW910" s="21">
        <f>AK910*'[1]diagram lines'!$G$40</f>
        <v>9.4553303519879943</v>
      </c>
      <c r="AX910" s="21">
        <f>AQ910*'[1]diagram lines'!$G$38</f>
        <v>4.8156532413154931</v>
      </c>
      <c r="AY910" s="21">
        <f>AP910*'[1]diagram lines'!$G$41</f>
        <v>2.2452748977155634</v>
      </c>
      <c r="AZ910" s="21">
        <f t="shared" si="1248"/>
        <v>13.304270872448214</v>
      </c>
      <c r="BA910" s="21">
        <f t="shared" si="1249"/>
        <v>0.74355746307825998</v>
      </c>
      <c r="BB910" s="21">
        <f t="shared" si="1250"/>
        <v>0.90299594522068882</v>
      </c>
      <c r="BC910" s="86">
        <f t="shared" si="1251"/>
        <v>1.1074246847870437</v>
      </c>
      <c r="BX910" s="61">
        <f t="shared" si="1253"/>
        <v>0.86192388482023974</v>
      </c>
      <c r="BY910" s="21">
        <f t="shared" si="1254"/>
        <v>2.7407986980470707E-3</v>
      </c>
      <c r="BZ910" s="21">
        <f t="shared" si="1255"/>
        <v>0.1659145253040408</v>
      </c>
      <c r="CA910" s="21">
        <f t="shared" si="1256"/>
        <v>5.2601790970004383E-3</v>
      </c>
      <c r="CB910" s="21">
        <f t="shared" si="1257"/>
        <v>0.10787395963813501</v>
      </c>
      <c r="CC910" s="21">
        <f t="shared" si="1258"/>
        <v>3.8255990978291517E-3</v>
      </c>
      <c r="CD910" s="21">
        <f t="shared" si="1259"/>
        <v>1.7295856079404467E-2</v>
      </c>
      <c r="CE910" s="21">
        <f t="shared" si="1260"/>
        <v>5.3048769614835956E-2</v>
      </c>
      <c r="CF910" s="21">
        <f t="shared" si="1261"/>
        <v>9.9158057751250195E-2</v>
      </c>
      <c r="CG910" s="21">
        <f t="shared" si="1262"/>
        <v>6.8484394904458595E-2</v>
      </c>
      <c r="CH910" s="21">
        <f t="shared" si="1263"/>
        <v>4.5056501155385223E-3</v>
      </c>
      <c r="CI910" s="21">
        <f t="shared" si="1264"/>
        <v>0.29457918978912317</v>
      </c>
      <c r="CJ910" s="21">
        <f t="shared" si="1265"/>
        <v>1.6846108649099032</v>
      </c>
      <c r="CL910" s="68">
        <f t="shared" si="1266"/>
        <v>0.51164568789976161</v>
      </c>
      <c r="CM910" s="19">
        <f t="shared" si="1267"/>
        <v>1.6269624962876247E-3</v>
      </c>
      <c r="CN910" s="19">
        <f t="shared" si="1268"/>
        <v>9.8488338618731561E-2</v>
      </c>
      <c r="CO910" s="19">
        <f t="shared" si="1269"/>
        <v>3.1224891199320174E-3</v>
      </c>
      <c r="CP910" s="19">
        <f t="shared" si="1270"/>
        <v>6.4034942362730371E-2</v>
      </c>
      <c r="CQ910" s="19">
        <f t="shared" si="1271"/>
        <v>2.2709096667459482E-3</v>
      </c>
      <c r="CR910" s="19">
        <f t="shared" si="1272"/>
        <v>1.0266974076728093E-2</v>
      </c>
      <c r="CS910" s="19">
        <f t="shared" si="1273"/>
        <v>3.1490221700352816E-2</v>
      </c>
      <c r="CT910" s="19">
        <f t="shared" si="1274"/>
        <v>5.8861105443810249E-2</v>
      </c>
      <c r="CU910" s="19">
        <f t="shared" si="1275"/>
        <v>4.0652946226914718E-2</v>
      </c>
      <c r="CV910" s="19">
        <f t="shared" si="1276"/>
        <v>2.6745940023243852E-3</v>
      </c>
      <c r="CW910" s="19">
        <f t="shared" si="1277"/>
        <v>0.1748648283856806</v>
      </c>
      <c r="CX910" s="19">
        <f t="shared" si="1278"/>
        <v>1</v>
      </c>
      <c r="CZ910" s="68">
        <f t="shared" si="1279"/>
        <v>2.5805000000000001E-5</v>
      </c>
      <c r="DA910" s="19">
        <f t="shared" si="1280"/>
        <v>1.7877719999999995E-5</v>
      </c>
      <c r="DB910" s="19">
        <f t="shared" si="1281"/>
        <v>3.667E-5</v>
      </c>
      <c r="DC910" s="19">
        <f t="shared" si="1282"/>
        <v>3.8844519999999992E-5</v>
      </c>
      <c r="DD910" s="19">
        <f t="shared" si="1283"/>
        <v>1.2336759999999999E-5</v>
      </c>
      <c r="DE910" s="19">
        <f t="shared" si="1284"/>
        <v>1.2336759999999999E-5</v>
      </c>
      <c r="DF910" s="19">
        <f t="shared" si="1285"/>
        <v>1.0911559999999998E-5</v>
      </c>
      <c r="DG910" s="19">
        <f t="shared" si="1286"/>
        <v>1.5354719999999999E-5</v>
      </c>
      <c r="DH910" s="19">
        <f t="shared" si="1287"/>
        <v>2.4205039999999999E-5</v>
      </c>
      <c r="DI910" s="19">
        <f t="shared" si="1288"/>
        <v>3.7223239999999996E-5</v>
      </c>
      <c r="DJ910" s="19">
        <f t="shared" si="1289"/>
        <v>0</v>
      </c>
      <c r="DK910" s="19">
        <f t="shared" si="1290"/>
        <v>2.0229879999999996E-5</v>
      </c>
      <c r="DM910" s="68">
        <f t="shared" si="1291"/>
        <v>1191.2293326493966</v>
      </c>
      <c r="DN910" s="19">
        <f t="shared" si="1292"/>
        <v>7.2694820258654627</v>
      </c>
      <c r="DO910" s="19">
        <f t="shared" si="1293"/>
        <v>273.84431430504145</v>
      </c>
      <c r="DP910" s="19">
        <f t="shared" si="1294"/>
        <v>12.836567102951559</v>
      </c>
      <c r="DQ910" s="19">
        <f t="shared" si="1295"/>
        <v>372.9431883867544</v>
      </c>
      <c r="DR910" s="19">
        <f t="shared" si="1296"/>
        <v>13.058398782091697</v>
      </c>
      <c r="DS910" s="19">
        <f t="shared" si="1297"/>
        <v>37.919330993198237</v>
      </c>
      <c r="DT910" s="19">
        <f t="shared" si="1298"/>
        <v>115.0116467741376</v>
      </c>
      <c r="DU910" s="19">
        <f t="shared" si="1299"/>
        <v>150.74546154279432</v>
      </c>
      <c r="DV910" s="19">
        <f t="shared" si="1300"/>
        <v>102.87947891089993</v>
      </c>
      <c r="DX910" s="19">
        <f t="shared" si="1301"/>
        <v>155.76287192558556</v>
      </c>
      <c r="DZ910" s="68">
        <f t="shared" si="1302"/>
        <v>2433.5000733987163</v>
      </c>
      <c r="EA910" s="21">
        <f t="shared" si="1303"/>
        <v>2.4335000733987164</v>
      </c>
      <c r="EB910" s="92">
        <f t="shared" si="1252"/>
        <v>928</v>
      </c>
    </row>
    <row r="911" spans="1:132" x14ac:dyDescent="0.3">
      <c r="A911" s="19">
        <f>'A. Thermody. result (all suite)'!C867</f>
        <v>926</v>
      </c>
      <c r="B911" s="19" t="s">
        <v>1450</v>
      </c>
      <c r="C911" s="24">
        <f>'A. Thermody. result (all suite)'!G867</f>
        <v>58.781624000000001</v>
      </c>
      <c r="D911" s="19">
        <f>'A. Thermody. result (all suite)'!D867</f>
        <v>5000</v>
      </c>
      <c r="E911" s="61">
        <f>'A. Thermody. result (all suite)'!I867</f>
        <v>51.813681000000003</v>
      </c>
      <c r="F911" s="21">
        <f>'A. Thermody. result (all suite)'!J867</f>
        <v>0.21373200000000001</v>
      </c>
      <c r="G911" s="21">
        <f>'A. Thermody. result (all suite)'!K867</f>
        <v>16.942187000000001</v>
      </c>
      <c r="H911" s="21">
        <f>'A. Thermody. result (all suite)'!L867</f>
        <v>0.83093799999999995</v>
      </c>
      <c r="I911" s="21">
        <f>'A. Thermody. result (all suite)'!M867</f>
        <v>7.7096970000000002</v>
      </c>
      <c r="J911" s="21">
        <f>'A. Thermody. result (all suite)'!N867</f>
        <v>0.27219399999999999</v>
      </c>
      <c r="K911" s="21">
        <f>'A. Thermody. result (all suite)'!O867</f>
        <v>0.67416799999999999</v>
      </c>
      <c r="L911" s="21">
        <f>'A. Thermody. result (all suite)'!P867</f>
        <v>2.947962</v>
      </c>
      <c r="M911" s="21">
        <f>'A. Thermody. result (all suite)'!Q867</f>
        <v>6.1636660000000001</v>
      </c>
      <c r="N911" s="21">
        <f>'A. Thermody. result (all suite)'!R867</f>
        <v>6.4703980000000003</v>
      </c>
      <c r="O911" s="21">
        <f>'A. Thermody. result (all suite)'!S867</f>
        <v>0.63745499999999999</v>
      </c>
      <c r="P911" s="21">
        <f>'A. Thermody. result (all suite)'!T867</f>
        <v>5.3239210000000003</v>
      </c>
      <c r="Q911" s="21">
        <f t="shared" si="1221"/>
        <v>99.999999000000017</v>
      </c>
      <c r="S911" s="19">
        <f t="shared" si="1222"/>
        <v>1199</v>
      </c>
      <c r="T911" s="19">
        <f t="shared" si="1223"/>
        <v>0.5</v>
      </c>
      <c r="V911" s="61">
        <f t="shared" si="1224"/>
        <v>49.055161528782797</v>
      </c>
      <c r="W911" s="21">
        <f t="shared" si="1225"/>
        <v>0.20235307705449077</v>
      </c>
      <c r="X911" s="21">
        <f t="shared" si="1226"/>
        <v>16.040198339427842</v>
      </c>
      <c r="Y911" s="21">
        <f t="shared" si="1227"/>
        <v>0.78669951687863515</v>
      </c>
      <c r="Z911" s="21">
        <f t="shared" si="1228"/>
        <v>7.2992388182760486</v>
      </c>
      <c r="AA911" s="21">
        <f t="shared" si="1229"/>
        <v>0.25770260632834607</v>
      </c>
      <c r="AB911" s="21">
        <f t="shared" si="1230"/>
        <v>0.63827582791379833</v>
      </c>
      <c r="AC911" s="21">
        <f t="shared" si="1231"/>
        <v>2.7910148304405085</v>
      </c>
      <c r="AD911" s="21">
        <f t="shared" si="1232"/>
        <v>5.8355172881746533</v>
      </c>
      <c r="AE911" s="21">
        <f t="shared" si="1233"/>
        <v>6.1259191186496311</v>
      </c>
      <c r="AF911" s="21">
        <f t="shared" si="1234"/>
        <v>0.60351739905007407</v>
      </c>
      <c r="AG911" s="21">
        <f t="shared" si="1235"/>
        <v>89.635598350976849</v>
      </c>
      <c r="AH911" s="21"/>
      <c r="AI911" s="61">
        <f t="shared" si="1236"/>
        <v>54.727320876135146</v>
      </c>
      <c r="AJ911" s="21">
        <f t="shared" si="1237"/>
        <v>0.2257507963099189</v>
      </c>
      <c r="AK911" s="21">
        <f t="shared" si="1238"/>
        <v>17.894897378406398</v>
      </c>
      <c r="AL911" s="21">
        <f t="shared" si="1239"/>
        <v>0.87766415503607975</v>
      </c>
      <c r="AM911" s="21">
        <f t="shared" si="1240"/>
        <v>8.1432365628833914</v>
      </c>
      <c r="AN911" s="21">
        <f t="shared" si="1241"/>
        <v>0.28750029125625581</v>
      </c>
      <c r="AO911" s="21">
        <f t="shared" si="1242"/>
        <v>0.71207850413913409</v>
      </c>
      <c r="AP911" s="21">
        <f t="shared" si="1243"/>
        <v>3.1137348127158364</v>
      </c>
      <c r="AQ911" s="21">
        <f t="shared" si="1244"/>
        <v>6.5102675672729058</v>
      </c>
      <c r="AR911" s="21">
        <f t="shared" si="1245"/>
        <v>6.8342480346513694</v>
      </c>
      <c r="AS911" s="21">
        <f t="shared" si="1246"/>
        <v>0.67330102119354784</v>
      </c>
      <c r="AT911" s="21">
        <f t="shared" si="1247"/>
        <v>99.999999999999972</v>
      </c>
      <c r="AU911" s="21"/>
      <c r="AV911" s="21">
        <f>AR911*'[1]diagram lines'!$G$39</f>
        <v>5.6731513727982845</v>
      </c>
      <c r="AW911" s="21">
        <f>AK911*'[1]diagram lines'!$G$40</f>
        <v>9.4711675375473003</v>
      </c>
      <c r="AX911" s="21">
        <f>AQ911*'[1]diagram lines'!$G$38</f>
        <v>4.8296563850146539</v>
      </c>
      <c r="AY911" s="21">
        <f>AP911*'[1]diagram lines'!$G$41</f>
        <v>2.2252543477893245</v>
      </c>
      <c r="AZ911" s="21">
        <f t="shared" si="1248"/>
        <v>13.344515601924275</v>
      </c>
      <c r="BA911" s="21">
        <f t="shared" si="1249"/>
        <v>0.74411701160529076</v>
      </c>
      <c r="BB911" s="21">
        <f t="shared" si="1250"/>
        <v>0.90177481640581203</v>
      </c>
      <c r="BC911" s="86">
        <f t="shared" si="1251"/>
        <v>1.1089242921926812</v>
      </c>
      <c r="BX911" s="61">
        <f t="shared" si="1253"/>
        <v>0.86241146804260993</v>
      </c>
      <c r="BY911" s="21">
        <f t="shared" si="1254"/>
        <v>2.6756634952428645E-3</v>
      </c>
      <c r="BZ911" s="21">
        <f t="shared" si="1255"/>
        <v>0.16616503530796392</v>
      </c>
      <c r="CA911" s="21">
        <f t="shared" si="1256"/>
        <v>5.2034441730853523E-3</v>
      </c>
      <c r="CB911" s="21">
        <f t="shared" si="1257"/>
        <v>0.10730267223382046</v>
      </c>
      <c r="CC911" s="21">
        <f t="shared" si="1258"/>
        <v>3.8369608119537637E-3</v>
      </c>
      <c r="CD911" s="21">
        <f t="shared" si="1259"/>
        <v>1.6728734491315136E-2</v>
      </c>
      <c r="CE911" s="21">
        <f t="shared" si="1260"/>
        <v>5.2567082738944365E-2</v>
      </c>
      <c r="CF911" s="21">
        <f t="shared" si="1261"/>
        <v>9.9430004839490244E-2</v>
      </c>
      <c r="CG911" s="21">
        <f t="shared" si="1262"/>
        <v>6.8687876857749464E-2</v>
      </c>
      <c r="CH911" s="21">
        <f t="shared" si="1263"/>
        <v>4.4908907738262982E-3</v>
      </c>
      <c r="CI911" s="21">
        <f t="shared" si="1264"/>
        <v>0.29544511653718092</v>
      </c>
      <c r="CJ911" s="21">
        <f t="shared" si="1265"/>
        <v>1.6849449503031828</v>
      </c>
      <c r="CL911" s="68">
        <f t="shared" si="1266"/>
        <v>0.51183361681189099</v>
      </c>
      <c r="CM911" s="19">
        <f t="shared" si="1267"/>
        <v>1.5879827378107608E-3</v>
      </c>
      <c r="CN911" s="19">
        <f t="shared" si="1268"/>
        <v>9.8617486154704809E-2</v>
      </c>
      <c r="CO911" s="19">
        <f t="shared" si="1269"/>
        <v>3.0881983249061423E-3</v>
      </c>
      <c r="CP911" s="19">
        <f t="shared" si="1270"/>
        <v>6.3683191676091738E-2</v>
      </c>
      <c r="CQ911" s="19">
        <f t="shared" si="1271"/>
        <v>2.2772024755250047E-3</v>
      </c>
      <c r="CR911" s="19">
        <f t="shared" si="1272"/>
        <v>9.9283567028733075E-3</v>
      </c>
      <c r="CS911" s="19">
        <f t="shared" si="1273"/>
        <v>3.1198100999967764E-2</v>
      </c>
      <c r="CT911" s="19">
        <f t="shared" si="1274"/>
        <v>5.9010832859316367E-2</v>
      </c>
      <c r="CU911" s="19">
        <f t="shared" si="1275"/>
        <v>4.0765650441808216E-2</v>
      </c>
      <c r="CV911" s="19">
        <f t="shared" si="1276"/>
        <v>2.6653041531227617E-3</v>
      </c>
      <c r="CW911" s="19">
        <f t="shared" si="1277"/>
        <v>0.1753440766619821</v>
      </c>
      <c r="CX911" s="19">
        <f t="shared" si="1278"/>
        <v>1</v>
      </c>
      <c r="CZ911" s="68">
        <f t="shared" si="1279"/>
        <v>2.5805000000000001E-5</v>
      </c>
      <c r="DA911" s="19">
        <f t="shared" si="1280"/>
        <v>1.7863239999999998E-5</v>
      </c>
      <c r="DB911" s="19">
        <f t="shared" si="1281"/>
        <v>3.667E-5</v>
      </c>
      <c r="DC911" s="19">
        <f t="shared" si="1282"/>
        <v>3.8826339999999994E-5</v>
      </c>
      <c r="DD911" s="19">
        <f t="shared" si="1283"/>
        <v>1.2330919999999999E-5</v>
      </c>
      <c r="DE911" s="19">
        <f t="shared" si="1284"/>
        <v>1.2330919999999999E-5</v>
      </c>
      <c r="DF911" s="19">
        <f t="shared" si="1285"/>
        <v>1.0905019999999998E-5</v>
      </c>
      <c r="DG911" s="19">
        <f t="shared" si="1286"/>
        <v>1.5347239999999997E-5</v>
      </c>
      <c r="DH911" s="19">
        <f t="shared" si="1287"/>
        <v>2.4189679999999998E-5</v>
      </c>
      <c r="DI911" s="19">
        <f t="shared" si="1288"/>
        <v>3.7199079999999993E-5</v>
      </c>
      <c r="DJ911" s="19">
        <f t="shared" si="1289"/>
        <v>0</v>
      </c>
      <c r="DK911" s="19">
        <f t="shared" si="1290"/>
        <v>2.0210959999999994E-5</v>
      </c>
      <c r="DM911" s="68">
        <f t="shared" si="1291"/>
        <v>1191.6668745614575</v>
      </c>
      <c r="DN911" s="19">
        <f t="shared" si="1292"/>
        <v>7.101066833134615</v>
      </c>
      <c r="DO911" s="19">
        <f t="shared" si="1293"/>
        <v>274.20340573585224</v>
      </c>
      <c r="DP911" s="19">
        <f t="shared" si="1294"/>
        <v>12.701542058928602</v>
      </c>
      <c r="DQ911" s="19">
        <f t="shared" si="1295"/>
        <v>371.07023011480015</v>
      </c>
      <c r="DR911" s="19">
        <f t="shared" si="1296"/>
        <v>13.100785960313086</v>
      </c>
      <c r="DS911" s="19">
        <f t="shared" si="1297"/>
        <v>36.690696131304144</v>
      </c>
      <c r="DT911" s="19">
        <f t="shared" si="1298"/>
        <v>114.0002700210717</v>
      </c>
      <c r="DU911" s="19">
        <f t="shared" si="1299"/>
        <v>151.22488304719295</v>
      </c>
      <c r="DV911" s="19">
        <f t="shared" si="1300"/>
        <v>103.23170012856056</v>
      </c>
      <c r="DX911" s="19">
        <f t="shared" si="1301"/>
        <v>156.33598114334589</v>
      </c>
      <c r="DZ911" s="68">
        <f t="shared" si="1302"/>
        <v>2431.3274357359614</v>
      </c>
      <c r="EA911" s="21">
        <f t="shared" si="1303"/>
        <v>2.4313274357359616</v>
      </c>
      <c r="EB911" s="92">
        <f t="shared" si="1252"/>
        <v>926</v>
      </c>
    </row>
    <row r="912" spans="1:132" x14ac:dyDescent="0.3">
      <c r="A912" s="19">
        <f>'A. Thermody. result (all suite)'!C868</f>
        <v>924</v>
      </c>
      <c r="B912" s="19" t="s">
        <v>1450</v>
      </c>
      <c r="C912" s="24">
        <f>'A. Thermody. result (all suite)'!G868</f>
        <v>58.596452999999997</v>
      </c>
      <c r="D912" s="19">
        <f>'A. Thermody. result (all suite)'!D868</f>
        <v>5000</v>
      </c>
      <c r="E912" s="61">
        <f>'A. Thermody. result (all suite)'!I868</f>
        <v>51.853267000000002</v>
      </c>
      <c r="F912" s="21">
        <f>'A. Thermody. result (all suite)'!J868</f>
        <v>0.21007700000000001</v>
      </c>
      <c r="G912" s="21">
        <f>'A. Thermody. result (all suite)'!K868</f>
        <v>16.951364000000002</v>
      </c>
      <c r="H912" s="21">
        <f>'A. Thermody. result (all suite)'!L868</f>
        <v>0.82960599999999995</v>
      </c>
      <c r="I912" s="21">
        <f>'A. Thermody. result (all suite)'!M868</f>
        <v>7.6767209999999997</v>
      </c>
      <c r="J912" s="21">
        <f>'A. Thermody. result (all suite)'!N868</f>
        <v>0.27305400000000002</v>
      </c>
      <c r="K912" s="21">
        <f>'A. Thermody. result (all suite)'!O868</f>
        <v>0.64911700000000006</v>
      </c>
      <c r="L912" s="21">
        <f>'A. Thermody. result (all suite)'!P868</f>
        <v>2.917484</v>
      </c>
      <c r="M912" s="21">
        <f>'A. Thermody. result (all suite)'!Q868</f>
        <v>6.1759490000000001</v>
      </c>
      <c r="N912" s="21">
        <f>'A. Thermody. result (all suite)'!R868</f>
        <v>6.4908450000000002</v>
      </c>
      <c r="O912" s="21">
        <f>'A. Thermody. result (all suite)'!S868</f>
        <v>0.63590400000000002</v>
      </c>
      <c r="P912" s="21">
        <f>'A. Thermody. result (all suite)'!T868</f>
        <v>5.3366110000000004</v>
      </c>
      <c r="Q912" s="21">
        <f t="shared" si="1221"/>
        <v>99.999999000000017</v>
      </c>
      <c r="S912" s="19">
        <f t="shared" si="1222"/>
        <v>1197</v>
      </c>
      <c r="T912" s="19">
        <f t="shared" si="1223"/>
        <v>0.5</v>
      </c>
      <c r="V912" s="61">
        <f t="shared" si="1224"/>
        <v>49.086059821746552</v>
      </c>
      <c r="W912" s="21">
        <f t="shared" si="1225"/>
        <v>0.1988660075974201</v>
      </c>
      <c r="X912" s="21">
        <f t="shared" si="1226"/>
        <v>16.046735635079678</v>
      </c>
      <c r="Y912" s="21">
        <f t="shared" si="1227"/>
        <v>0.7853331545046115</v>
      </c>
      <c r="Z912" s="21">
        <f t="shared" si="1228"/>
        <v>7.267044258577922</v>
      </c>
      <c r="AA912" s="21">
        <f t="shared" si="1229"/>
        <v>0.25848217005434171</v>
      </c>
      <c r="AB912" s="21">
        <f t="shared" si="1230"/>
        <v>0.6144761504287215</v>
      </c>
      <c r="AC912" s="21">
        <f t="shared" si="1231"/>
        <v>2.7617892263758121</v>
      </c>
      <c r="AD912" s="21">
        <f t="shared" si="1232"/>
        <v>5.8463626230157466</v>
      </c>
      <c r="AE912" s="21">
        <f t="shared" si="1233"/>
        <v>6.1444538482731383</v>
      </c>
      <c r="AF912" s="21">
        <f t="shared" si="1234"/>
        <v>0.60196827684720278</v>
      </c>
      <c r="AG912" s="21">
        <f t="shared" si="1235"/>
        <v>89.611571172501144</v>
      </c>
      <c r="AH912" s="21"/>
      <c r="AI912" s="61">
        <f t="shared" si="1236"/>
        <v>54.77647493453329</v>
      </c>
      <c r="AJ912" s="21">
        <f t="shared" si="1237"/>
        <v>0.22192000987752522</v>
      </c>
      <c r="AK912" s="21">
        <f t="shared" si="1238"/>
        <v>17.906990609717038</v>
      </c>
      <c r="AL912" s="21">
        <f t="shared" si="1239"/>
        <v>0.87637471838637337</v>
      </c>
      <c r="AM912" s="21">
        <f t="shared" si="1240"/>
        <v>8.1094931865316298</v>
      </c>
      <c r="AN912" s="21">
        <f t="shared" si="1241"/>
        <v>0.28844731397105716</v>
      </c>
      <c r="AO912" s="21">
        <f t="shared" si="1242"/>
        <v>0.68571072060087268</v>
      </c>
      <c r="AP912" s="21">
        <f t="shared" si="1243"/>
        <v>3.0819560356322762</v>
      </c>
      <c r="AQ912" s="21">
        <f t="shared" si="1244"/>
        <v>6.5241157436706168</v>
      </c>
      <c r="AR912" s="21">
        <f t="shared" si="1245"/>
        <v>6.8567638842590348</v>
      </c>
      <c r="AS912" s="21">
        <f t="shared" si="1246"/>
        <v>0.67175284282028869</v>
      </c>
      <c r="AT912" s="21">
        <f t="shared" si="1247"/>
        <v>100</v>
      </c>
      <c r="AU912" s="21"/>
      <c r="AV912" s="21">
        <f>AR912*'[1]diagram lines'!$G$39</f>
        <v>5.6918419181902271</v>
      </c>
      <c r="AW912" s="21">
        <f>AK912*'[1]diagram lines'!$G$40</f>
        <v>9.4775680782931566</v>
      </c>
      <c r="AX912" s="21">
        <f>AQ912*'[1]diagram lines'!$G$38</f>
        <v>4.8399296852851723</v>
      </c>
      <c r="AY912" s="21">
        <f>AP912*'[1]diagram lines'!$G$41</f>
        <v>2.202543402212382</v>
      </c>
      <c r="AZ912" s="21">
        <f t="shared" si="1248"/>
        <v>13.380879627929652</v>
      </c>
      <c r="BA912" s="21">
        <f t="shared" si="1249"/>
        <v>0.74425425113639809</v>
      </c>
      <c r="BB912" s="21">
        <f t="shared" si="1250"/>
        <v>0.8999025458514156</v>
      </c>
      <c r="BC912" s="86">
        <f t="shared" si="1251"/>
        <v>1.111231437904068</v>
      </c>
      <c r="BX912" s="61">
        <f t="shared" si="1253"/>
        <v>0.86307035619174444</v>
      </c>
      <c r="BY912" s="21">
        <f t="shared" si="1254"/>
        <v>2.6299073610415629E-3</v>
      </c>
      <c r="BZ912" s="21">
        <f t="shared" si="1255"/>
        <v>0.16625504119262458</v>
      </c>
      <c r="CA912" s="21">
        <f t="shared" si="1256"/>
        <v>5.195103012085916E-3</v>
      </c>
      <c r="CB912" s="21">
        <f t="shared" si="1257"/>
        <v>0.10684371607515658</v>
      </c>
      <c r="CC912" s="21">
        <f t="shared" si="1258"/>
        <v>3.8490837327318866E-3</v>
      </c>
      <c r="CD912" s="21">
        <f t="shared" si="1259"/>
        <v>1.6107121588089333E-2</v>
      </c>
      <c r="CE912" s="21">
        <f t="shared" si="1260"/>
        <v>5.2023609129814553E-2</v>
      </c>
      <c r="CF912" s="21">
        <f t="shared" si="1261"/>
        <v>9.9628149701564764E-2</v>
      </c>
      <c r="CG912" s="21">
        <f t="shared" si="1262"/>
        <v>6.8904936305732481E-2</v>
      </c>
      <c r="CH912" s="21">
        <f t="shared" si="1263"/>
        <v>4.4799639294369614E-3</v>
      </c>
      <c r="CI912" s="21">
        <f t="shared" si="1264"/>
        <v>0.29614933407325195</v>
      </c>
      <c r="CJ912" s="21">
        <f t="shared" si="1265"/>
        <v>1.6851363222932749</v>
      </c>
      <c r="CL912" s="68">
        <f t="shared" si="1266"/>
        <v>0.51216649049330676</v>
      </c>
      <c r="CM912" s="19">
        <f t="shared" si="1267"/>
        <v>1.5606496200037776E-3</v>
      </c>
      <c r="CN912" s="19">
        <f t="shared" si="1268"/>
        <v>9.8659698324210801E-2</v>
      </c>
      <c r="CO912" s="19">
        <f t="shared" si="1269"/>
        <v>3.0828977711524156E-3</v>
      </c>
      <c r="CP912" s="19">
        <f t="shared" si="1270"/>
        <v>6.3403604006205677E-2</v>
      </c>
      <c r="CQ912" s="19">
        <f t="shared" si="1271"/>
        <v>2.2841378954396581E-3</v>
      </c>
      <c r="CR912" s="19">
        <f t="shared" si="1272"/>
        <v>9.5583493008858829E-3</v>
      </c>
      <c r="CS912" s="19">
        <f t="shared" si="1273"/>
        <v>3.0872047822823295E-2</v>
      </c>
      <c r="CT912" s="19">
        <f t="shared" si="1274"/>
        <v>5.9121715189179719E-2</v>
      </c>
      <c r="CU912" s="19">
        <f t="shared" si="1275"/>
        <v>4.0889829145668681E-2</v>
      </c>
      <c r="CV912" s="19">
        <f t="shared" si="1276"/>
        <v>2.6585172191530776E-3</v>
      </c>
      <c r="CW912" s="19">
        <f t="shared" si="1277"/>
        <v>0.17574206321197033</v>
      </c>
      <c r="CX912" s="19">
        <f t="shared" si="1278"/>
        <v>1.0000000000000002</v>
      </c>
      <c r="CZ912" s="68">
        <f t="shared" si="1279"/>
        <v>2.5805000000000001E-5</v>
      </c>
      <c r="DA912" s="19">
        <f t="shared" si="1280"/>
        <v>1.7848759999999995E-5</v>
      </c>
      <c r="DB912" s="19">
        <f t="shared" si="1281"/>
        <v>3.667E-5</v>
      </c>
      <c r="DC912" s="19">
        <f t="shared" si="1282"/>
        <v>3.8808159999999989E-5</v>
      </c>
      <c r="DD912" s="19">
        <f t="shared" si="1283"/>
        <v>1.2325079999999999E-5</v>
      </c>
      <c r="DE912" s="19">
        <f t="shared" si="1284"/>
        <v>1.2325079999999999E-5</v>
      </c>
      <c r="DF912" s="19">
        <f t="shared" si="1285"/>
        <v>1.0898479999999998E-5</v>
      </c>
      <c r="DG912" s="19">
        <f t="shared" si="1286"/>
        <v>1.5339759999999999E-5</v>
      </c>
      <c r="DH912" s="19">
        <f t="shared" si="1287"/>
        <v>2.4174320000000001E-5</v>
      </c>
      <c r="DI912" s="19">
        <f t="shared" si="1288"/>
        <v>3.717491999999999E-5</v>
      </c>
      <c r="DJ912" s="19">
        <f t="shared" si="1289"/>
        <v>0</v>
      </c>
      <c r="DK912" s="19">
        <f t="shared" si="1290"/>
        <v>2.0192039999999995E-5</v>
      </c>
      <c r="DM912" s="68">
        <f t="shared" si="1291"/>
        <v>1192.4418813732946</v>
      </c>
      <c r="DN912" s="19">
        <f t="shared" si="1292"/>
        <v>6.9845015365718286</v>
      </c>
      <c r="DO912" s="19">
        <f t="shared" si="1293"/>
        <v>274.32077559685115</v>
      </c>
      <c r="DP912" s="19">
        <f t="shared" si="1294"/>
        <v>12.685681183424553</v>
      </c>
      <c r="DQ912" s="19">
        <f t="shared" si="1295"/>
        <v>369.61617675876164</v>
      </c>
      <c r="DR912" s="19">
        <f t="shared" si="1296"/>
        <v>13.146912012132121</v>
      </c>
      <c r="DS912" s="19">
        <f t="shared" si="1297"/>
        <v>35.344513806118016</v>
      </c>
      <c r="DT912" s="19">
        <f t="shared" si="1298"/>
        <v>112.86385457816358</v>
      </c>
      <c r="DU912" s="19">
        <f t="shared" si="1299"/>
        <v>151.60530366840723</v>
      </c>
      <c r="DV912" s="19">
        <f t="shared" si="1300"/>
        <v>103.6134551337835</v>
      </c>
      <c r="DX912" s="19">
        <f t="shared" si="1301"/>
        <v>156.83764389728358</v>
      </c>
      <c r="DZ912" s="68">
        <f t="shared" si="1302"/>
        <v>2429.4606995447916</v>
      </c>
      <c r="EA912" s="21">
        <f t="shared" si="1303"/>
        <v>2.4294606995447916</v>
      </c>
      <c r="EB912" s="92">
        <f t="shared" si="1252"/>
        <v>924</v>
      </c>
    </row>
    <row r="913" spans="1:132" x14ac:dyDescent="0.3">
      <c r="A913" s="19">
        <f>'A. Thermody. result (all suite)'!C869</f>
        <v>922</v>
      </c>
      <c r="B913" s="19" t="s">
        <v>1450</v>
      </c>
      <c r="C913" s="24">
        <f>'A. Thermody. result (all suite)'!G869</f>
        <v>58.409481</v>
      </c>
      <c r="D913" s="19">
        <f>'A. Thermody. result (all suite)'!D869</f>
        <v>5000</v>
      </c>
      <c r="E913" s="61">
        <f>'A. Thermody. result (all suite)'!I869</f>
        <v>51.893929999999997</v>
      </c>
      <c r="F913" s="21">
        <f>'A. Thermody. result (all suite)'!J869</f>
        <v>0.20718</v>
      </c>
      <c r="G913" s="21">
        <f>'A. Thermody. result (all suite)'!K869</f>
        <v>16.958176999999999</v>
      </c>
      <c r="H913" s="21">
        <f>'A. Thermody. result (all suite)'!L869</f>
        <v>0.82913999999999999</v>
      </c>
      <c r="I913" s="21">
        <f>'A. Thermody. result (all suite)'!M869</f>
        <v>7.6455289999999998</v>
      </c>
      <c r="J913" s="21">
        <f>'A. Thermody. result (all suite)'!N869</f>
        <v>0.273928</v>
      </c>
      <c r="K913" s="21">
        <f>'A. Thermody. result (all suite)'!O869</f>
        <v>0.62418099999999999</v>
      </c>
      <c r="L913" s="21">
        <f>'A. Thermody. result (all suite)'!P869</f>
        <v>2.8852139999999999</v>
      </c>
      <c r="M913" s="21">
        <f>'A. Thermody. result (all suite)'!Q869</f>
        <v>6.1874820000000001</v>
      </c>
      <c r="N913" s="21">
        <f>'A. Thermody. result (all suite)'!R869</f>
        <v>6.5116230000000002</v>
      </c>
      <c r="O913" s="21">
        <f>'A. Thermody. result (all suite)'!S869</f>
        <v>0.63468199999999997</v>
      </c>
      <c r="P913" s="21">
        <f>'A. Thermody. result (all suite)'!T869</f>
        <v>5.3489339999999999</v>
      </c>
      <c r="Q913" s="21">
        <f t="shared" si="1221"/>
        <v>99.999999999999986</v>
      </c>
      <c r="S913" s="19">
        <f t="shared" si="1222"/>
        <v>1195</v>
      </c>
      <c r="T913" s="19">
        <f t="shared" si="1223"/>
        <v>0.5</v>
      </c>
      <c r="V913" s="61">
        <f t="shared" si="1224"/>
        <v>49.118157934293805</v>
      </c>
      <c r="W913" s="21">
        <f t="shared" si="1225"/>
        <v>0.19609807853879999</v>
      </c>
      <c r="X913" s="21">
        <f t="shared" si="1226"/>
        <v>16.05109530466682</v>
      </c>
      <c r="Y913" s="21">
        <f t="shared" si="1227"/>
        <v>0.78478984863239998</v>
      </c>
      <c r="Z913" s="21">
        <f t="shared" si="1228"/>
        <v>7.2365746998391396</v>
      </c>
      <c r="AA913" s="21">
        <f t="shared" si="1229"/>
        <v>0.25927577207247998</v>
      </c>
      <c r="AB913" s="21">
        <f t="shared" si="1230"/>
        <v>0.59079397026946001</v>
      </c>
      <c r="AC913" s="21">
        <f t="shared" si="1231"/>
        <v>2.7308858073812399</v>
      </c>
      <c r="AD913" s="21">
        <f t="shared" si="1232"/>
        <v>5.8565176715581204</v>
      </c>
      <c r="AE913" s="21">
        <f t="shared" si="1233"/>
        <v>6.1633205834011795</v>
      </c>
      <c r="AF913" s="21">
        <f t="shared" si="1234"/>
        <v>0.60073327871011994</v>
      </c>
      <c r="AG913" s="21">
        <f t="shared" si="1235"/>
        <v>89.588242949363575</v>
      </c>
      <c r="AH913" s="21"/>
      <c r="AI913" s="61">
        <f t="shared" si="1236"/>
        <v>54.826566876700568</v>
      </c>
      <c r="AJ913" s="21">
        <f t="shared" si="1237"/>
        <v>0.2188881845239862</v>
      </c>
      <c r="AK913" s="21">
        <f t="shared" si="1238"/>
        <v>17.916519820283902</v>
      </c>
      <c r="AL913" s="21">
        <f t="shared" si="1239"/>
        <v>0.87599647319344498</v>
      </c>
      <c r="AM913" s="21">
        <f t="shared" si="1240"/>
        <v>8.0775941815594532</v>
      </c>
      <c r="AN913" s="21">
        <f t="shared" si="1241"/>
        <v>0.28940825663812381</v>
      </c>
      <c r="AO913" s="21">
        <f t="shared" si="1242"/>
        <v>0.65945480212552476</v>
      </c>
      <c r="AP913" s="21">
        <f t="shared" si="1243"/>
        <v>3.0482636085683383</v>
      </c>
      <c r="AQ913" s="21">
        <f t="shared" si="1244"/>
        <v>6.5371498298814723</v>
      </c>
      <c r="AR913" s="21">
        <f t="shared" si="1245"/>
        <v>6.8796087304500064</v>
      </c>
      <c r="AS913" s="21">
        <f t="shared" si="1246"/>
        <v>0.67054923607516459</v>
      </c>
      <c r="AT913" s="21">
        <f t="shared" si="1247"/>
        <v>99.999999999999957</v>
      </c>
      <c r="AU913" s="21"/>
      <c r="AV913" s="21">
        <f>AR913*'[1]diagram lines'!$G$39</f>
        <v>5.7108055656716417</v>
      </c>
      <c r="AW913" s="21">
        <f>AK913*'[1]diagram lines'!$G$40</f>
        <v>9.4826115690643427</v>
      </c>
      <c r="AX913" s="21">
        <f>AQ913*'[1]diagram lines'!$G$38</f>
        <v>4.8495990509511149</v>
      </c>
      <c r="AY913" s="21">
        <f>AP913*'[1]diagram lines'!$G$41</f>
        <v>2.1784648520720737</v>
      </c>
      <c r="AZ913" s="21">
        <f t="shared" si="1248"/>
        <v>13.416758560331479</v>
      </c>
      <c r="BA913" s="21">
        <f t="shared" si="1249"/>
        <v>0.7443840752405394</v>
      </c>
      <c r="BB913" s="21">
        <f t="shared" si="1250"/>
        <v>0.89794017495675327</v>
      </c>
      <c r="BC913" s="86">
        <f t="shared" si="1251"/>
        <v>1.1136599384788215</v>
      </c>
      <c r="BX913" s="61">
        <f t="shared" si="1253"/>
        <v>0.86374717043941407</v>
      </c>
      <c r="BY913" s="21">
        <f t="shared" si="1254"/>
        <v>2.5936404606910369E-3</v>
      </c>
      <c r="BZ913" s="21">
        <f t="shared" si="1255"/>
        <v>0.16632186151431935</v>
      </c>
      <c r="CA913" s="21">
        <f t="shared" si="1256"/>
        <v>5.1921848581626901E-3</v>
      </c>
      <c r="CB913" s="21">
        <f t="shared" si="1257"/>
        <v>0.1064095894224078</v>
      </c>
      <c r="CC913" s="21">
        <f t="shared" si="1258"/>
        <v>3.8614040033831407E-3</v>
      </c>
      <c r="CD913" s="21">
        <f t="shared" si="1259"/>
        <v>1.5488362282878412E-2</v>
      </c>
      <c r="CE913" s="21">
        <f t="shared" si="1260"/>
        <v>5.1448181169757488E-2</v>
      </c>
      <c r="CF913" s="21">
        <f t="shared" si="1261"/>
        <v>9.9814195838038397E-2</v>
      </c>
      <c r="CG913" s="21">
        <f t="shared" si="1262"/>
        <v>6.9125509554140124E-2</v>
      </c>
      <c r="CH913" s="21">
        <f t="shared" si="1263"/>
        <v>4.4713549005241503E-3</v>
      </c>
      <c r="CI913" s="21">
        <f t="shared" si="1264"/>
        <v>0.29683318534961156</v>
      </c>
      <c r="CJ913" s="21">
        <f t="shared" si="1265"/>
        <v>1.6853066397933278</v>
      </c>
      <c r="CL913" s="68">
        <f t="shared" si="1266"/>
        <v>0.51251632791605028</v>
      </c>
      <c r="CM913" s="19">
        <f t="shared" si="1267"/>
        <v>1.5389724335323925E-3</v>
      </c>
      <c r="CN913" s="19">
        <f t="shared" si="1268"/>
        <v>9.8689376512938742E-2</v>
      </c>
      <c r="CO913" s="19">
        <f t="shared" si="1269"/>
        <v>3.0808546857676992E-3</v>
      </c>
      <c r="CP913" s="19">
        <f t="shared" si="1270"/>
        <v>6.3139601369788106E-2</v>
      </c>
      <c r="CQ913" s="19">
        <f t="shared" si="1271"/>
        <v>2.291217462868758E-3</v>
      </c>
      <c r="CR913" s="19">
        <f t="shared" si="1272"/>
        <v>9.1902339415085767E-3</v>
      </c>
      <c r="CS913" s="19">
        <f t="shared" si="1273"/>
        <v>3.0527489748730041E-2</v>
      </c>
      <c r="CT913" s="19">
        <f t="shared" si="1274"/>
        <v>5.9226133382040663E-2</v>
      </c>
      <c r="CU913" s="19">
        <f t="shared" si="1275"/>
        <v>4.1016576996704357E-2</v>
      </c>
      <c r="CV913" s="19">
        <f t="shared" si="1276"/>
        <v>2.6531402623990613E-3</v>
      </c>
      <c r="CW913" s="19">
        <f t="shared" si="1277"/>
        <v>0.17613007528767152</v>
      </c>
      <c r="CX913" s="19">
        <f t="shared" si="1278"/>
        <v>1</v>
      </c>
      <c r="CZ913" s="68">
        <f t="shared" si="1279"/>
        <v>2.5805000000000001E-5</v>
      </c>
      <c r="DA913" s="19">
        <f t="shared" si="1280"/>
        <v>1.7834279999999998E-5</v>
      </c>
      <c r="DB913" s="19">
        <f t="shared" si="1281"/>
        <v>3.667E-5</v>
      </c>
      <c r="DC913" s="19">
        <f t="shared" si="1282"/>
        <v>3.8789979999999991E-5</v>
      </c>
      <c r="DD913" s="19">
        <f t="shared" si="1283"/>
        <v>1.2319239999999998E-5</v>
      </c>
      <c r="DE913" s="19">
        <f t="shared" si="1284"/>
        <v>1.2319239999999998E-5</v>
      </c>
      <c r="DF913" s="19">
        <f t="shared" si="1285"/>
        <v>1.0891939999999998E-5</v>
      </c>
      <c r="DG913" s="19">
        <f t="shared" si="1286"/>
        <v>1.5332279999999997E-5</v>
      </c>
      <c r="DH913" s="19">
        <f t="shared" si="1287"/>
        <v>2.4158960000000001E-5</v>
      </c>
      <c r="DI913" s="19">
        <f t="shared" si="1288"/>
        <v>3.7150759999999994E-5</v>
      </c>
      <c r="DJ913" s="19">
        <f t="shared" si="1289"/>
        <v>0</v>
      </c>
      <c r="DK913" s="19">
        <f t="shared" si="1290"/>
        <v>2.0173119999999996E-5</v>
      </c>
      <c r="DM913" s="68">
        <f t="shared" si="1291"/>
        <v>1193.2563836929394</v>
      </c>
      <c r="DN913" s="19">
        <f t="shared" si="1292"/>
        <v>6.8930799556005358</v>
      </c>
      <c r="DO913" s="19">
        <f t="shared" si="1293"/>
        <v>274.40329504388421</v>
      </c>
      <c r="DP913" s="19">
        <f t="shared" si="1294"/>
        <v>12.683215736905355</v>
      </c>
      <c r="DQ913" s="19">
        <f t="shared" si="1295"/>
        <v>368.2516420184424</v>
      </c>
      <c r="DR913" s="19">
        <f t="shared" si="1296"/>
        <v>13.193911865984404</v>
      </c>
      <c r="DS913" s="19">
        <f t="shared" si="1297"/>
        <v>34.003715393474039</v>
      </c>
      <c r="DT913" s="19">
        <f t="shared" si="1298"/>
        <v>111.65864601408147</v>
      </c>
      <c r="DU913" s="19">
        <f t="shared" si="1299"/>
        <v>151.96962155459923</v>
      </c>
      <c r="DV913" s="19">
        <f t="shared" si="1300"/>
        <v>104.00222103368951</v>
      </c>
      <c r="DX913" s="19">
        <f t="shared" si="1301"/>
        <v>157.33133777441671</v>
      </c>
      <c r="DZ913" s="68">
        <f t="shared" si="1302"/>
        <v>2427.6470700840173</v>
      </c>
      <c r="EA913" s="21">
        <f t="shared" si="1303"/>
        <v>2.4276470700840171</v>
      </c>
      <c r="EB913" s="92">
        <f t="shared" si="1252"/>
        <v>922</v>
      </c>
    </row>
    <row r="914" spans="1:132" x14ac:dyDescent="0.3">
      <c r="A914" s="19">
        <f>'A. Thermody. result (all suite)'!C870</f>
        <v>920</v>
      </c>
      <c r="B914" s="19" t="s">
        <v>1450</v>
      </c>
      <c r="C914" s="24">
        <f>'A. Thermody. result (all suite)'!G870</f>
        <v>58.224784999999997</v>
      </c>
      <c r="D914" s="19">
        <f>'A. Thermody. result (all suite)'!D870</f>
        <v>5000</v>
      </c>
      <c r="E914" s="61">
        <f>'A. Thermody. result (all suite)'!I870</f>
        <v>51.934370999999999</v>
      </c>
      <c r="F914" s="21">
        <f>'A. Thermody. result (all suite)'!J870</f>
        <v>0.204314</v>
      </c>
      <c r="G914" s="21">
        <f>'A. Thermody. result (all suite)'!K870</f>
        <v>16.965088000000002</v>
      </c>
      <c r="H914" s="21">
        <f>'A. Thermody. result (all suite)'!L870</f>
        <v>0.82861399999999996</v>
      </c>
      <c r="I914" s="21">
        <f>'A. Thermody. result (all suite)'!M870</f>
        <v>7.6135089999999996</v>
      </c>
      <c r="J914" s="21">
        <f>'A. Thermody. result (all suite)'!N870</f>
        <v>0.27479700000000001</v>
      </c>
      <c r="K914" s="21">
        <f>'A. Thermody. result (all suite)'!O870</f>
        <v>0.59983500000000001</v>
      </c>
      <c r="L914" s="21">
        <f>'A. Thermody. result (all suite)'!P870</f>
        <v>2.8534410000000001</v>
      </c>
      <c r="M914" s="21">
        <f>'A. Thermody. result (all suite)'!Q870</f>
        <v>6.1989919999999996</v>
      </c>
      <c r="N914" s="21">
        <f>'A. Thermody. result (all suite)'!R870</f>
        <v>6.5322779999999998</v>
      </c>
      <c r="O914" s="21">
        <f>'A. Thermody. result (all suite)'!S870</f>
        <v>0.63354299999999997</v>
      </c>
      <c r="P914" s="21">
        <f>'A. Thermody. result (all suite)'!T870</f>
        <v>5.3612169999999999</v>
      </c>
      <c r="Q914" s="21">
        <f t="shared" si="1221"/>
        <v>99.999999000000003</v>
      </c>
      <c r="S914" s="19">
        <f t="shared" si="1222"/>
        <v>1193</v>
      </c>
      <c r="T914" s="19">
        <f t="shared" si="1223"/>
        <v>0.5</v>
      </c>
      <c r="V914" s="61">
        <f t="shared" si="1224"/>
        <v>49.150056645261792</v>
      </c>
      <c r="W914" s="21">
        <f t="shared" si="1225"/>
        <v>0.19336028298908281</v>
      </c>
      <c r="X914" s="21">
        <f t="shared" si="1226"/>
        <v>16.055552808983691</v>
      </c>
      <c r="Y914" s="21">
        <f t="shared" si="1227"/>
        <v>0.78419020492338198</v>
      </c>
      <c r="Z914" s="21">
        <f t="shared" si="1228"/>
        <v>7.2053322571137022</v>
      </c>
      <c r="AA914" s="21">
        <f t="shared" si="1229"/>
        <v>0.26006453637318538</v>
      </c>
      <c r="AB914" s="21">
        <f t="shared" si="1230"/>
        <v>0.56767654368646547</v>
      </c>
      <c r="AC914" s="21">
        <f t="shared" si="1231"/>
        <v>2.7004618344932383</v>
      </c>
      <c r="AD914" s="21">
        <f t="shared" si="1232"/>
        <v>5.8666505837439455</v>
      </c>
      <c r="AE914" s="21">
        <f t="shared" si="1233"/>
        <v>6.1820683978746436</v>
      </c>
      <c r="AF914" s="21">
        <f t="shared" si="1234"/>
        <v>0.59957738464203381</v>
      </c>
      <c r="AG914" s="21">
        <f t="shared" si="1235"/>
        <v>89.564991480085141</v>
      </c>
      <c r="AH914" s="21"/>
      <c r="AI914" s="61">
        <f t="shared" si="1236"/>
        <v>54.876415252258866</v>
      </c>
      <c r="AJ914" s="21">
        <f t="shared" si="1237"/>
        <v>0.21588823913646735</v>
      </c>
      <c r="AK914" s="21">
        <f t="shared" si="1238"/>
        <v>17.926147866104202</v>
      </c>
      <c r="AL914" s="21">
        <f t="shared" si="1239"/>
        <v>0.875554378964852</v>
      </c>
      <c r="AM914" s="21">
        <f t="shared" si="1240"/>
        <v>8.0448087339078391</v>
      </c>
      <c r="AN914" s="21">
        <f t="shared" si="1241"/>
        <v>0.29036404969793472</v>
      </c>
      <c r="AO914" s="21">
        <f t="shared" si="1242"/>
        <v>0.63381521541560004</v>
      </c>
      <c r="AP914" s="21">
        <f t="shared" si="1243"/>
        <v>3.0150863522313722</v>
      </c>
      <c r="AQ914" s="21">
        <f t="shared" si="1244"/>
        <v>6.5501603771696901</v>
      </c>
      <c r="AR914" s="21">
        <f t="shared" si="1245"/>
        <v>6.9023267860738109</v>
      </c>
      <c r="AS914" s="21">
        <f t="shared" si="1246"/>
        <v>0.66943274903939498</v>
      </c>
      <c r="AT914" s="21">
        <f t="shared" si="1247"/>
        <v>100.00000000000004</v>
      </c>
      <c r="AU914" s="21"/>
      <c r="AV914" s="21">
        <f>AR914*'[1]diagram lines'!$G$39</f>
        <v>5.7296639635225866</v>
      </c>
      <c r="AW914" s="21">
        <f>AK914*'[1]diagram lines'!$G$40</f>
        <v>9.487707370012231</v>
      </c>
      <c r="AX914" s="21">
        <f>AQ914*'[1]diagram lines'!$G$38</f>
        <v>4.8592509542152689</v>
      </c>
      <c r="AY914" s="21">
        <f>AP914*'[1]diagram lines'!$G$41</f>
        <v>2.154754472623555</v>
      </c>
      <c r="AZ914" s="21">
        <f t="shared" si="1248"/>
        <v>13.4524871632435</v>
      </c>
      <c r="BA914" s="21">
        <f t="shared" si="1249"/>
        <v>0.74450357109767729</v>
      </c>
      <c r="BB914" s="21">
        <f t="shared" si="1250"/>
        <v>0.89600374011118411</v>
      </c>
      <c r="BC914" s="86">
        <f t="shared" si="1251"/>
        <v>1.1160667698506606</v>
      </c>
      <c r="BX914" s="61">
        <f t="shared" si="1253"/>
        <v>0.8644202896138482</v>
      </c>
      <c r="BY914" s="21">
        <f t="shared" si="1254"/>
        <v>2.5577616424636955E-3</v>
      </c>
      <c r="BZ914" s="21">
        <f t="shared" si="1255"/>
        <v>0.16638964299725384</v>
      </c>
      <c r="CA914" s="21">
        <f t="shared" si="1256"/>
        <v>5.1888909762665162E-3</v>
      </c>
      <c r="CB914" s="21">
        <f t="shared" si="1257"/>
        <v>0.10596393876130829</v>
      </c>
      <c r="CC914" s="21">
        <f t="shared" si="1258"/>
        <v>3.8736537919368485E-3</v>
      </c>
      <c r="CD914" s="21">
        <f t="shared" si="1259"/>
        <v>1.4884243176178662E-2</v>
      </c>
      <c r="CE914" s="21">
        <f t="shared" si="1260"/>
        <v>5.0881615549215407E-2</v>
      </c>
      <c r="CF914" s="21">
        <f t="shared" si="1261"/>
        <v>9.9999870946926916E-2</v>
      </c>
      <c r="CG914" s="21">
        <f t="shared" si="1262"/>
        <v>6.9344777070063687E-2</v>
      </c>
      <c r="CH914" s="21">
        <f t="shared" si="1263"/>
        <v>4.4633306092543542E-3</v>
      </c>
      <c r="CI914" s="21">
        <f t="shared" si="1264"/>
        <v>0.29751481687014431</v>
      </c>
      <c r="CJ914" s="21">
        <f t="shared" si="1265"/>
        <v>1.6854828320048605</v>
      </c>
      <c r="CL914" s="68">
        <f t="shared" si="1266"/>
        <v>0.51286211476009591</v>
      </c>
      <c r="CM914" s="19">
        <f t="shared" si="1267"/>
        <v>1.517524589331634E-3</v>
      </c>
      <c r="CN914" s="19">
        <f t="shared" si="1268"/>
        <v>9.8719274879433494E-2</v>
      </c>
      <c r="CO914" s="19">
        <f t="shared" si="1269"/>
        <v>3.0785783620794261E-3</v>
      </c>
      <c r="CP914" s="19">
        <f t="shared" si="1270"/>
        <v>6.2868595721776374E-2</v>
      </c>
      <c r="CQ914" s="19">
        <f t="shared" si="1271"/>
        <v>2.2982457717051832E-3</v>
      </c>
      <c r="CR914" s="19">
        <f t="shared" si="1272"/>
        <v>8.8308482848644884E-3</v>
      </c>
      <c r="CS914" s="19">
        <f t="shared" si="1273"/>
        <v>3.0188154149687996E-2</v>
      </c>
      <c r="CT914" s="19">
        <f t="shared" si="1274"/>
        <v>5.9330103545450139E-2</v>
      </c>
      <c r="CU914" s="19">
        <f t="shared" si="1275"/>
        <v>4.1142381134537546E-2</v>
      </c>
      <c r="CV914" s="19">
        <f t="shared" si="1276"/>
        <v>2.6481020895035038E-3</v>
      </c>
      <c r="CW914" s="19">
        <f t="shared" si="1277"/>
        <v>0.17651607671153446</v>
      </c>
      <c r="CX914" s="19">
        <f t="shared" si="1278"/>
        <v>1</v>
      </c>
      <c r="CZ914" s="68">
        <f t="shared" si="1279"/>
        <v>2.5805000000000001E-5</v>
      </c>
      <c r="DA914" s="19">
        <f t="shared" si="1280"/>
        <v>1.7819799999999995E-5</v>
      </c>
      <c r="DB914" s="19">
        <f t="shared" si="1281"/>
        <v>3.667E-5</v>
      </c>
      <c r="DC914" s="19">
        <f t="shared" si="1282"/>
        <v>3.8771799999999994E-5</v>
      </c>
      <c r="DD914" s="19">
        <f t="shared" si="1283"/>
        <v>1.2313399999999998E-5</v>
      </c>
      <c r="DE914" s="19">
        <f t="shared" si="1284"/>
        <v>1.2313399999999998E-5</v>
      </c>
      <c r="DF914" s="19">
        <f t="shared" si="1285"/>
        <v>1.0885399999999999E-5</v>
      </c>
      <c r="DG914" s="19">
        <f t="shared" si="1286"/>
        <v>1.5324799999999996E-5</v>
      </c>
      <c r="DH914" s="19">
        <f t="shared" si="1287"/>
        <v>2.41436E-5</v>
      </c>
      <c r="DI914" s="19">
        <f t="shared" si="1288"/>
        <v>3.7126599999999991E-5</v>
      </c>
      <c r="DJ914" s="19">
        <f t="shared" si="1289"/>
        <v>0</v>
      </c>
      <c r="DK914" s="19">
        <f t="shared" si="1290"/>
        <v>2.0154199999999994E-5</v>
      </c>
      <c r="DM914" s="68">
        <f t="shared" si="1291"/>
        <v>1194.0614553298415</v>
      </c>
      <c r="DN914" s="19">
        <f t="shared" si="1292"/>
        <v>6.8025378621427262</v>
      </c>
      <c r="DO914" s="19">
        <f t="shared" si="1293"/>
        <v>274.48642668958382</v>
      </c>
      <c r="DP914" s="19">
        <f t="shared" si="1294"/>
        <v>12.67978733616865</v>
      </c>
      <c r="DQ914" s="19">
        <f t="shared" si="1295"/>
        <v>366.84494961664791</v>
      </c>
      <c r="DR914" s="19">
        <f t="shared" si="1296"/>
        <v>13.240660990852707</v>
      </c>
      <c r="DS914" s="19">
        <f t="shared" si="1297"/>
        <v>32.693625028022751</v>
      </c>
      <c r="DT914" s="19">
        <f t="shared" si="1298"/>
        <v>110.47137220156237</v>
      </c>
      <c r="DU914" s="19">
        <f t="shared" si="1299"/>
        <v>152.33325265422118</v>
      </c>
      <c r="DV914" s="19">
        <f t="shared" si="1300"/>
        <v>104.3890984596876</v>
      </c>
      <c r="DX914" s="19">
        <f t="shared" si="1301"/>
        <v>157.82416083703905</v>
      </c>
      <c r="DZ914" s="68">
        <f t="shared" si="1302"/>
        <v>2425.8273270057707</v>
      </c>
      <c r="EA914" s="21">
        <f t="shared" si="1303"/>
        <v>2.4258273270057709</v>
      </c>
      <c r="EB914" s="92">
        <f t="shared" si="1252"/>
        <v>920</v>
      </c>
    </row>
    <row r="915" spans="1:132" x14ac:dyDescent="0.3">
      <c r="A915" s="19">
        <f>'A. Thermody. result (all suite)'!C871</f>
        <v>918</v>
      </c>
      <c r="B915" s="19" t="s">
        <v>1450</v>
      </c>
      <c r="C915" s="24">
        <f>'A. Thermody. result (all suite)'!G871</f>
        <v>58.042295000000003</v>
      </c>
      <c r="D915" s="19">
        <f>'A. Thermody. result (all suite)'!D871</f>
        <v>5000</v>
      </c>
      <c r="E915" s="61">
        <f>'A. Thermody. result (all suite)'!I871</f>
        <v>51.974598999999998</v>
      </c>
      <c r="F915" s="21">
        <f>'A. Thermody. result (all suite)'!J871</f>
        <v>0.20148099999999999</v>
      </c>
      <c r="G915" s="21">
        <f>'A. Thermody. result (all suite)'!K871</f>
        <v>16.972094999999999</v>
      </c>
      <c r="H915" s="21">
        <f>'A. Thermody. result (all suite)'!L871</f>
        <v>0.82802799999999999</v>
      </c>
      <c r="I915" s="21">
        <f>'A. Thermody. result (all suite)'!M871</f>
        <v>7.58066</v>
      </c>
      <c r="J915" s="21">
        <f>'A. Thermody. result (all suite)'!N871</f>
        <v>0.27566099999999999</v>
      </c>
      <c r="K915" s="21">
        <f>'A. Thermody. result (all suite)'!O871</f>
        <v>0.57607299999999995</v>
      </c>
      <c r="L915" s="21">
        <f>'A. Thermody. result (all suite)'!P871</f>
        <v>2.8221579999999999</v>
      </c>
      <c r="M915" s="21">
        <f>'A. Thermody. result (all suite)'!Q871</f>
        <v>6.2104800000000004</v>
      </c>
      <c r="N915" s="21">
        <f>'A. Thermody. result (all suite)'!R871</f>
        <v>6.5528170000000001</v>
      </c>
      <c r="O915" s="21">
        <f>'A. Thermody. result (all suite)'!S871</f>
        <v>0.63248800000000005</v>
      </c>
      <c r="P915" s="21">
        <f>'A. Thermody. result (all suite)'!T871</f>
        <v>5.3734599999999997</v>
      </c>
      <c r="Q915" s="21">
        <f t="shared" si="1221"/>
        <v>99.999999999999986</v>
      </c>
      <c r="S915" s="19">
        <f t="shared" si="1222"/>
        <v>1191</v>
      </c>
      <c r="T915" s="19">
        <f t="shared" si="1223"/>
        <v>0.5</v>
      </c>
      <c r="V915" s="61">
        <f t="shared" si="1224"/>
        <v>49.181764712574605</v>
      </c>
      <c r="W915" s="21">
        <f t="shared" si="1225"/>
        <v>0.19065449905739998</v>
      </c>
      <c r="X915" s="21">
        <f t="shared" si="1226"/>
        <v>16.060106264013001</v>
      </c>
      <c r="Y915" s="21">
        <f t="shared" si="1227"/>
        <v>0.78353424663120008</v>
      </c>
      <c r="Z915" s="21">
        <f t="shared" si="1228"/>
        <v>7.1733162671640001</v>
      </c>
      <c r="AA915" s="21">
        <f t="shared" si="1229"/>
        <v>0.26084846642940002</v>
      </c>
      <c r="AB915" s="21">
        <f t="shared" si="1230"/>
        <v>0.54511794777419997</v>
      </c>
      <c r="AC915" s="21">
        <f t="shared" si="1231"/>
        <v>2.6705104687332004</v>
      </c>
      <c r="AD915" s="21">
        <f t="shared" si="1232"/>
        <v>5.8767623413920012</v>
      </c>
      <c r="AE915" s="21">
        <f t="shared" si="1233"/>
        <v>6.2007039996318003</v>
      </c>
      <c r="AF915" s="21">
        <f t="shared" si="1234"/>
        <v>0.59850151031520005</v>
      </c>
      <c r="AG915" s="21">
        <f t="shared" si="1235"/>
        <v>89.541820723716</v>
      </c>
      <c r="AH915" s="21"/>
      <c r="AI915" s="61">
        <f t="shared" si="1236"/>
        <v>54.926027095569601</v>
      </c>
      <c r="AJ915" s="21">
        <f t="shared" si="1237"/>
        <v>0.21292229431616119</v>
      </c>
      <c r="AK915" s="21">
        <f t="shared" si="1238"/>
        <v>17.935871902322543</v>
      </c>
      <c r="AL915" s="21">
        <f t="shared" si="1239"/>
        <v>0.87504837437784377</v>
      </c>
      <c r="AM915" s="21">
        <f t="shared" si="1240"/>
        <v>8.0111351424241022</v>
      </c>
      <c r="AN915" s="21">
        <f t="shared" si="1241"/>
        <v>0.29131467767922192</v>
      </c>
      <c r="AO915" s="21">
        <f t="shared" si="1242"/>
        <v>0.60878586493810294</v>
      </c>
      <c r="AP915" s="21">
        <f t="shared" si="1243"/>
        <v>2.9824169836496193</v>
      </c>
      <c r="AQ915" s="21">
        <f t="shared" si="1244"/>
        <v>6.563148140046124</v>
      </c>
      <c r="AR915" s="21">
        <f t="shared" si="1245"/>
        <v>6.9249250791585544</v>
      </c>
      <c r="AS915" s="21">
        <f t="shared" si="1246"/>
        <v>0.66840444551813905</v>
      </c>
      <c r="AT915" s="21">
        <f t="shared" si="1247"/>
        <v>99.999999999999986</v>
      </c>
      <c r="AU915" s="21"/>
      <c r="AV915" s="21">
        <f>AR915*'[1]diagram lines'!$G$39</f>
        <v>5.7484229457524654</v>
      </c>
      <c r="AW915" s="21">
        <f>AK915*'[1]diagram lines'!$G$40</f>
        <v>9.4928539754505064</v>
      </c>
      <c r="AX915" s="21">
        <f>AQ915*'[1]diagram lines'!$G$38</f>
        <v>4.8688859548131784</v>
      </c>
      <c r="AY915" s="21">
        <f>AP915*'[1]diagram lines'!$G$41</f>
        <v>2.1314070590354754</v>
      </c>
      <c r="AZ915" s="21">
        <f t="shared" si="1248"/>
        <v>13.488073219204679</v>
      </c>
      <c r="BA915" s="21">
        <f t="shared" si="1249"/>
        <v>0.74461255592579045</v>
      </c>
      <c r="BB915" s="21">
        <f t="shared" si="1250"/>
        <v>0.89409228499933435</v>
      </c>
      <c r="BC915" s="86">
        <f t="shared" si="1251"/>
        <v>1.1184527780605382</v>
      </c>
      <c r="BX915" s="61">
        <f t="shared" si="1253"/>
        <v>0.86508986351531292</v>
      </c>
      <c r="BY915" s="21">
        <f t="shared" si="1254"/>
        <v>2.5222959439158738E-3</v>
      </c>
      <c r="BZ915" s="21">
        <f t="shared" si="1255"/>
        <v>0.16645836602589251</v>
      </c>
      <c r="CA915" s="21">
        <f t="shared" si="1256"/>
        <v>5.1852213663973953E-3</v>
      </c>
      <c r="CB915" s="21">
        <f t="shared" si="1257"/>
        <v>0.10550675017397357</v>
      </c>
      <c r="CC915" s="21">
        <f t="shared" si="1258"/>
        <v>3.8858330983930081E-3</v>
      </c>
      <c r="CD915" s="21">
        <f t="shared" si="1259"/>
        <v>1.4294615384615385E-2</v>
      </c>
      <c r="CE915" s="21">
        <f t="shared" si="1260"/>
        <v>5.0323787446504994E-2</v>
      </c>
      <c r="CF915" s="21">
        <f t="shared" si="1261"/>
        <v>0.1001851911598645</v>
      </c>
      <c r="CG915" s="21">
        <f t="shared" si="1262"/>
        <v>6.9562813163481951E-2</v>
      </c>
      <c r="CH915" s="21">
        <f t="shared" si="1263"/>
        <v>4.4558981006594155E-3</v>
      </c>
      <c r="CI915" s="21">
        <f t="shared" si="1264"/>
        <v>0.29819422863485018</v>
      </c>
      <c r="CJ915" s="21">
        <f t="shared" si="1265"/>
        <v>1.6856648640138618</v>
      </c>
      <c r="CL915" s="68">
        <f t="shared" si="1266"/>
        <v>0.51320394817709092</v>
      </c>
      <c r="CM915" s="19">
        <f t="shared" si="1267"/>
        <v>1.4963211239450334E-3</v>
      </c>
      <c r="CN915" s="19">
        <f t="shared" si="1268"/>
        <v>9.8749383450709244E-2</v>
      </c>
      <c r="CO915" s="19">
        <f t="shared" si="1269"/>
        <v>3.0760689607366434E-3</v>
      </c>
      <c r="CP915" s="19">
        <f t="shared" si="1270"/>
        <v>6.2590585131343135E-2</v>
      </c>
      <c r="CQ915" s="19">
        <f t="shared" si="1271"/>
        <v>2.3052228122855704E-3</v>
      </c>
      <c r="CR915" s="19">
        <f t="shared" si="1272"/>
        <v>8.4801052034610327E-3</v>
      </c>
      <c r="CS915" s="19">
        <f t="shared" si="1273"/>
        <v>2.9853969505347158E-2</v>
      </c>
      <c r="CT915" s="19">
        <f t="shared" si="1274"/>
        <v>5.9433635533759716E-2</v>
      </c>
      <c r="CU915" s="19">
        <f t="shared" si="1275"/>
        <v>4.1267285477992799E-2</v>
      </c>
      <c r="CV915" s="19">
        <f t="shared" si="1276"/>
        <v>2.6434068810387052E-3</v>
      </c>
      <c r="CW915" s="19">
        <f t="shared" si="1277"/>
        <v>0.17690006774228997</v>
      </c>
      <c r="CX915" s="19">
        <f t="shared" si="1278"/>
        <v>1</v>
      </c>
      <c r="CZ915" s="68">
        <f t="shared" si="1279"/>
        <v>2.5805000000000001E-5</v>
      </c>
      <c r="DA915" s="19">
        <f t="shared" si="1280"/>
        <v>1.7805319999999998E-5</v>
      </c>
      <c r="DB915" s="19">
        <f t="shared" si="1281"/>
        <v>3.667E-5</v>
      </c>
      <c r="DC915" s="19">
        <f t="shared" si="1282"/>
        <v>3.8753619999999996E-5</v>
      </c>
      <c r="DD915" s="19">
        <f t="shared" si="1283"/>
        <v>1.2307559999999998E-5</v>
      </c>
      <c r="DE915" s="19">
        <f t="shared" si="1284"/>
        <v>1.2307559999999998E-5</v>
      </c>
      <c r="DF915" s="19">
        <f t="shared" si="1285"/>
        <v>1.0878859999999999E-5</v>
      </c>
      <c r="DG915" s="19">
        <f t="shared" si="1286"/>
        <v>1.5317319999999998E-5</v>
      </c>
      <c r="DH915" s="19">
        <f t="shared" si="1287"/>
        <v>2.412824E-5</v>
      </c>
      <c r="DI915" s="19">
        <f t="shared" si="1288"/>
        <v>3.7102439999999995E-5</v>
      </c>
      <c r="DJ915" s="19">
        <f t="shared" si="1289"/>
        <v>0</v>
      </c>
      <c r="DK915" s="19">
        <f t="shared" si="1290"/>
        <v>2.0135279999999995E-5</v>
      </c>
      <c r="DM915" s="68">
        <f t="shared" si="1291"/>
        <v>1194.8573224754746</v>
      </c>
      <c r="DN915" s="19">
        <f t="shared" si="1292"/>
        <v>6.7129448603411381</v>
      </c>
      <c r="DO915" s="19">
        <f t="shared" si="1293"/>
        <v>274.57014280431724</v>
      </c>
      <c r="DP915" s="19">
        <f t="shared" si="1294"/>
        <v>12.675395287976571</v>
      </c>
      <c r="DQ915" s="19">
        <f t="shared" si="1295"/>
        <v>365.39602826937301</v>
      </c>
      <c r="DR915" s="19">
        <f t="shared" si="1296"/>
        <v>13.287158974121464</v>
      </c>
      <c r="DS915" s="19">
        <f t="shared" si="1297"/>
        <v>31.413975333764718</v>
      </c>
      <c r="DT915" s="19">
        <f t="shared" si="1298"/>
        <v>109.30179756379503</v>
      </c>
      <c r="DU915" s="19">
        <f t="shared" si="1299"/>
        <v>152.69622097333934</v>
      </c>
      <c r="DV915" s="19">
        <f t="shared" si="1300"/>
        <v>104.77419522885617</v>
      </c>
      <c r="DX915" s="19">
        <f t="shared" si="1301"/>
        <v>158.31611086193317</v>
      </c>
      <c r="DZ915" s="68">
        <f t="shared" si="1302"/>
        <v>2424.0012926332925</v>
      </c>
      <c r="EA915" s="21">
        <f t="shared" si="1303"/>
        <v>2.4240012926332923</v>
      </c>
      <c r="EB915" s="92">
        <f t="shared" si="1252"/>
        <v>918</v>
      </c>
    </row>
    <row r="916" spans="1:132" x14ac:dyDescent="0.3">
      <c r="A916" s="19">
        <f>'A. Thermody. result (all suite)'!C872</f>
        <v>916</v>
      </c>
      <c r="B916" s="19" t="s">
        <v>1450</v>
      </c>
      <c r="C916" s="24">
        <f>'A. Thermody. result (all suite)'!G872</f>
        <v>57.861939</v>
      </c>
      <c r="D916" s="19">
        <f>'A. Thermody. result (all suite)'!D872</f>
        <v>5000</v>
      </c>
      <c r="E916" s="61">
        <f>'A. Thermody. result (all suite)'!I872</f>
        <v>52.014623</v>
      </c>
      <c r="F916" s="21">
        <f>'A. Thermody. result (all suite)'!J872</f>
        <v>0.198681</v>
      </c>
      <c r="G916" s="21">
        <f>'A. Thermody. result (all suite)'!K872</f>
        <v>16.979195000000001</v>
      </c>
      <c r="H916" s="21">
        <f>'A. Thermody. result (all suite)'!L872</f>
        <v>0.82738199999999995</v>
      </c>
      <c r="I916" s="21">
        <f>'A. Thermody. result (all suite)'!M872</f>
        <v>7.5469840000000001</v>
      </c>
      <c r="J916" s="21">
        <f>'A. Thermody. result (all suite)'!N872</f>
        <v>0.27651999999999999</v>
      </c>
      <c r="K916" s="21">
        <f>'A. Thermody. result (all suite)'!O872</f>
        <v>0.55288800000000005</v>
      </c>
      <c r="L916" s="21">
        <f>'A. Thermody. result (all suite)'!P872</f>
        <v>2.7913549999999998</v>
      </c>
      <c r="M916" s="21">
        <f>'A. Thermody. result (all suite)'!Q872</f>
        <v>6.2219480000000003</v>
      </c>
      <c r="N916" s="21">
        <f>'A. Thermody. result (all suite)'!R872</f>
        <v>6.5732419999999996</v>
      </c>
      <c r="O916" s="21">
        <f>'A. Thermody. result (all suite)'!S872</f>
        <v>0.63151599999999997</v>
      </c>
      <c r="P916" s="21">
        <f>'A. Thermody. result (all suite)'!T872</f>
        <v>5.3856650000000004</v>
      </c>
      <c r="Q916" s="21">
        <f t="shared" si="1221"/>
        <v>99.999998999999988</v>
      </c>
      <c r="S916" s="19">
        <f t="shared" si="1222"/>
        <v>1189</v>
      </c>
      <c r="T916" s="19">
        <f t="shared" si="1223"/>
        <v>0.5</v>
      </c>
      <c r="V916" s="61">
        <f t="shared" si="1224"/>
        <v>49.213289626193713</v>
      </c>
      <c r="W916" s="21">
        <f t="shared" si="1225"/>
        <v>0.18798070681434703</v>
      </c>
      <c r="X916" s="21">
        <f t="shared" si="1226"/>
        <v>16.064752428458824</v>
      </c>
      <c r="Y916" s="21">
        <f t="shared" si="1227"/>
        <v>0.7828219767640997</v>
      </c>
      <c r="Z916" s="21">
        <f t="shared" si="1228"/>
        <v>7.1405287200918472</v>
      </c>
      <c r="AA916" s="21">
        <f t="shared" si="1229"/>
        <v>0.2616275589930756</v>
      </c>
      <c r="AB916" s="21">
        <f t="shared" si="1230"/>
        <v>0.523111304197033</v>
      </c>
      <c r="AC916" s="21">
        <f t="shared" si="1231"/>
        <v>2.6410219692359194</v>
      </c>
      <c r="AD916" s="21">
        <f t="shared" si="1232"/>
        <v>5.8868547208948669</v>
      </c>
      <c r="AE916" s="21">
        <f t="shared" si="1233"/>
        <v>6.2192292027005713</v>
      </c>
      <c r="AF916" s="21">
        <f t="shared" si="1234"/>
        <v>0.59750466347848652</v>
      </c>
      <c r="AG916" s="21">
        <f t="shared" si="1235"/>
        <v>89.518722877822782</v>
      </c>
      <c r="AH916" s="21"/>
      <c r="AI916" s="61">
        <f t="shared" si="1236"/>
        <v>54.97541524733451</v>
      </c>
      <c r="AJ916" s="21">
        <f t="shared" si="1237"/>
        <v>0.20999038052733104</v>
      </c>
      <c r="AK916" s="21">
        <f t="shared" si="1238"/>
        <v>17.945689920514582</v>
      </c>
      <c r="AL916" s="21">
        <f t="shared" si="1239"/>
        <v>0.87447849075384276</v>
      </c>
      <c r="AM916" s="21">
        <f t="shared" si="1240"/>
        <v>7.9765757268872184</v>
      </c>
      <c r="AN916" s="21">
        <f t="shared" si="1241"/>
        <v>0.29226015584488502</v>
      </c>
      <c r="AO916" s="21">
        <f t="shared" si="1242"/>
        <v>0.58435965949937352</v>
      </c>
      <c r="AP916" s="21">
        <f t="shared" si="1243"/>
        <v>2.950245361342394</v>
      </c>
      <c r="AQ916" s="21">
        <f t="shared" si="1244"/>
        <v>6.5761156232416118</v>
      </c>
      <c r="AR916" s="21">
        <f t="shared" si="1245"/>
        <v>6.9474060875384911</v>
      </c>
      <c r="AS916" s="21">
        <f t="shared" si="1246"/>
        <v>0.66746334651576145</v>
      </c>
      <c r="AT916" s="21">
        <f t="shared" si="1247"/>
        <v>100</v>
      </c>
      <c r="AU916" s="21"/>
      <c r="AV916" s="21">
        <f>AR916*'[1]diagram lines'!$G$39</f>
        <v>5.7670845692267489</v>
      </c>
      <c r="AW916" s="21">
        <f>AK916*'[1]diagram lines'!$G$40</f>
        <v>9.4980503223876891</v>
      </c>
      <c r="AX916" s="21">
        <f>AQ916*'[1]diagram lines'!$G$38</f>
        <v>4.878505910884952</v>
      </c>
      <c r="AY916" s="21">
        <f>AP916*'[1]diagram lines'!$G$41</f>
        <v>2.1084153636212641</v>
      </c>
      <c r="AZ916" s="21">
        <f t="shared" si="1248"/>
        <v>13.523521710780102</v>
      </c>
      <c r="BA916" s="21">
        <f t="shared" si="1249"/>
        <v>0.74471114712988939</v>
      </c>
      <c r="BB916" s="21">
        <f t="shared" si="1250"/>
        <v>0.89220511911782929</v>
      </c>
      <c r="BC916" s="86">
        <f t="shared" si="1251"/>
        <v>1.1208184962990946</v>
      </c>
      <c r="BX916" s="61">
        <f t="shared" si="1253"/>
        <v>0.86575604194407463</v>
      </c>
      <c r="BY916" s="21">
        <f t="shared" si="1254"/>
        <v>2.4872433650475713E-3</v>
      </c>
      <c r="BZ916" s="21">
        <f t="shared" si="1255"/>
        <v>0.16652800117693214</v>
      </c>
      <c r="CA916" s="21">
        <f t="shared" si="1256"/>
        <v>5.1811760285553256E-3</v>
      </c>
      <c r="CB916" s="21">
        <f t="shared" si="1257"/>
        <v>0.1050380514961726</v>
      </c>
      <c r="CC916" s="21">
        <f t="shared" si="1258"/>
        <v>3.897941922751621E-3</v>
      </c>
      <c r="CD916" s="21">
        <f t="shared" si="1259"/>
        <v>1.3719305210918116E-2</v>
      </c>
      <c r="CE916" s="21">
        <f t="shared" si="1260"/>
        <v>4.9774518544935802E-2</v>
      </c>
      <c r="CF916" s="21">
        <f t="shared" si="1261"/>
        <v>0.10037018874011938</v>
      </c>
      <c r="CG916" s="21">
        <f t="shared" si="1262"/>
        <v>6.9779639065817398E-2</v>
      </c>
      <c r="CH916" s="21">
        <f t="shared" si="1263"/>
        <v>4.44905032970749E-3</v>
      </c>
      <c r="CI916" s="21">
        <f t="shared" si="1264"/>
        <v>0.29887153163152058</v>
      </c>
      <c r="CJ916" s="21">
        <f t="shared" si="1265"/>
        <v>1.6858526894565529</v>
      </c>
      <c r="CL916" s="68">
        <f t="shared" si="1266"/>
        <v>0.51354192887586014</v>
      </c>
      <c r="CM916" s="19">
        <f t="shared" si="1267"/>
        <v>1.4753622191327716E-3</v>
      </c>
      <c r="CN916" s="19">
        <f t="shared" si="1268"/>
        <v>9.8779687109324887E-2</v>
      </c>
      <c r="CO916" s="19">
        <f t="shared" si="1269"/>
        <v>3.0733266678392383E-3</v>
      </c>
      <c r="CP916" s="19">
        <f t="shared" si="1270"/>
        <v>6.230559298157444E-2</v>
      </c>
      <c r="CQ916" s="19">
        <f t="shared" si="1271"/>
        <v>2.3121485922996936E-3</v>
      </c>
      <c r="CR916" s="19">
        <f t="shared" si="1272"/>
        <v>8.1379027341591959E-3</v>
      </c>
      <c r="CS916" s="19">
        <f t="shared" si="1273"/>
        <v>2.9524832659596722E-2</v>
      </c>
      <c r="CT916" s="19">
        <f t="shared" si="1274"/>
        <v>5.9536749188017407E-2</v>
      </c>
      <c r="CU916" s="19">
        <f t="shared" si="1275"/>
        <v>4.1391302752740146E-2</v>
      </c>
      <c r="CV916" s="19">
        <f t="shared" si="1276"/>
        <v>2.6390504683666484E-3</v>
      </c>
      <c r="CW916" s="19">
        <f t="shared" si="1277"/>
        <v>0.17728211575108857</v>
      </c>
      <c r="CX916" s="19">
        <f t="shared" si="1278"/>
        <v>0.99999999999999978</v>
      </c>
      <c r="CZ916" s="68">
        <f t="shared" si="1279"/>
        <v>2.5805000000000001E-5</v>
      </c>
      <c r="DA916" s="19">
        <f t="shared" si="1280"/>
        <v>1.7790839999999995E-5</v>
      </c>
      <c r="DB916" s="19">
        <f t="shared" si="1281"/>
        <v>3.667E-5</v>
      </c>
      <c r="DC916" s="19">
        <f t="shared" si="1282"/>
        <v>3.8735439999999991E-5</v>
      </c>
      <c r="DD916" s="19">
        <f t="shared" si="1283"/>
        <v>1.2301719999999997E-5</v>
      </c>
      <c r="DE916" s="19">
        <f t="shared" si="1284"/>
        <v>1.2301719999999997E-5</v>
      </c>
      <c r="DF916" s="19">
        <f t="shared" si="1285"/>
        <v>1.0872319999999999E-5</v>
      </c>
      <c r="DG916" s="19">
        <f t="shared" si="1286"/>
        <v>1.5309839999999996E-5</v>
      </c>
      <c r="DH916" s="19">
        <f t="shared" si="1287"/>
        <v>2.4112879999999999E-5</v>
      </c>
      <c r="DI916" s="19">
        <f t="shared" si="1288"/>
        <v>3.7078279999999992E-5</v>
      </c>
      <c r="DJ916" s="19">
        <f t="shared" si="1289"/>
        <v>0</v>
      </c>
      <c r="DK916" s="19">
        <f t="shared" si="1290"/>
        <v>2.0116359999999997E-5</v>
      </c>
      <c r="DM916" s="68">
        <f t="shared" si="1291"/>
        <v>1195.6442196032426</v>
      </c>
      <c r="DN916" s="19">
        <f t="shared" si="1292"/>
        <v>6.6243040836928335</v>
      </c>
      <c r="DO916" s="19">
        <f t="shared" si="1293"/>
        <v>274.65440135442498</v>
      </c>
      <c r="DP916" s="19">
        <f t="shared" si="1294"/>
        <v>12.670039002712969</v>
      </c>
      <c r="DQ916" s="19">
        <f t="shared" si="1295"/>
        <v>363.90495440687351</v>
      </c>
      <c r="DR916" s="19">
        <f t="shared" si="1296"/>
        <v>13.333405502461469</v>
      </c>
      <c r="DS916" s="19">
        <f t="shared" si="1297"/>
        <v>30.164443300658515</v>
      </c>
      <c r="DT916" s="19">
        <f t="shared" si="1298"/>
        <v>108.14957018167298</v>
      </c>
      <c r="DU916" s="19">
        <f t="shared" si="1299"/>
        <v>153.0585762532389</v>
      </c>
      <c r="DV916" s="19">
        <f t="shared" si="1300"/>
        <v>105.15754019086437</v>
      </c>
      <c r="DX916" s="19">
        <f t="shared" si="1301"/>
        <v>158.80724573603854</v>
      </c>
      <c r="DZ916" s="68">
        <f t="shared" si="1302"/>
        <v>2422.1686996158819</v>
      </c>
      <c r="EA916" s="21">
        <f t="shared" si="1303"/>
        <v>2.4221686996158818</v>
      </c>
      <c r="EB916" s="92">
        <f t="shared" si="1252"/>
        <v>916</v>
      </c>
    </row>
    <row r="917" spans="1:132" x14ac:dyDescent="0.3">
      <c r="A917" s="19">
        <f>'A. Thermody. result (all suite)'!C873</f>
        <v>914</v>
      </c>
      <c r="B917" s="19" t="s">
        <v>1450</v>
      </c>
      <c r="C917" s="24">
        <f>'A. Thermody. result (all suite)'!G873</f>
        <v>57.683653</v>
      </c>
      <c r="D917" s="19">
        <f>'A. Thermody. result (all suite)'!D873</f>
        <v>5000</v>
      </c>
      <c r="E917" s="61">
        <f>'A. Thermody. result (all suite)'!I873</f>
        <v>52.054451999999998</v>
      </c>
      <c r="F917" s="21">
        <f>'A. Thermody. result (all suite)'!J873</f>
        <v>0.19591500000000001</v>
      </c>
      <c r="G917" s="21">
        <f>'A. Thermody. result (all suite)'!K873</f>
        <v>16.986384000000001</v>
      </c>
      <c r="H917" s="21">
        <f>'A. Thermody. result (all suite)'!L873</f>
        <v>0.826677</v>
      </c>
      <c r="I917" s="21">
        <f>'A. Thermody. result (all suite)'!M873</f>
        <v>7.5124810000000002</v>
      </c>
      <c r="J917" s="21">
        <f>'A. Thermody. result (all suite)'!N873</f>
        <v>0.27737499999999998</v>
      </c>
      <c r="K917" s="21">
        <f>'A. Thermody. result (all suite)'!O873</f>
        <v>0.53027599999999997</v>
      </c>
      <c r="L917" s="21">
        <f>'A. Thermody. result (all suite)'!P873</f>
        <v>2.7610229999999998</v>
      </c>
      <c r="M917" s="21">
        <f>'A. Thermody. result (all suite)'!Q873</f>
        <v>6.2333949999999998</v>
      </c>
      <c r="N917" s="21">
        <f>'A. Thermody. result (all suite)'!R873</f>
        <v>6.5935579999999998</v>
      </c>
      <c r="O917" s="21">
        <f>'A. Thermody. result (all suite)'!S873</f>
        <v>0.630629</v>
      </c>
      <c r="P917" s="21">
        <f>'A. Thermody. result (all suite)'!T873</f>
        <v>5.3978349999999997</v>
      </c>
      <c r="Q917" s="21">
        <f t="shared" si="1221"/>
        <v>100</v>
      </c>
      <c r="S917" s="19">
        <f t="shared" si="1222"/>
        <v>1187</v>
      </c>
      <c r="T917" s="19">
        <f t="shared" si="1223"/>
        <v>0.5</v>
      </c>
      <c r="V917" s="61">
        <f t="shared" si="1224"/>
        <v>49.244638570885797</v>
      </c>
      <c r="W917" s="21">
        <f t="shared" si="1225"/>
        <v>0.18533983155975001</v>
      </c>
      <c r="X917" s="21">
        <f t="shared" si="1226"/>
        <v>16.0694870192136</v>
      </c>
      <c r="Y917" s="21">
        <f t="shared" si="1227"/>
        <v>0.78205433955705006</v>
      </c>
      <c r="Z917" s="21">
        <f t="shared" si="1228"/>
        <v>7.1069696712136503</v>
      </c>
      <c r="AA917" s="21">
        <f t="shared" si="1229"/>
        <v>0.26240275516875</v>
      </c>
      <c r="AB917" s="21">
        <f t="shared" si="1230"/>
        <v>0.50165257647539996</v>
      </c>
      <c r="AC917" s="21">
        <f t="shared" si="1231"/>
        <v>2.6119875341479495</v>
      </c>
      <c r="AD917" s="21">
        <f t="shared" si="1232"/>
        <v>5.8969266230017503</v>
      </c>
      <c r="AE917" s="21">
        <f t="shared" si="1233"/>
        <v>6.2376486185306996</v>
      </c>
      <c r="AF917" s="21">
        <f t="shared" si="1234"/>
        <v>0.59658868711784996</v>
      </c>
      <c r="AG917" s="21">
        <f t="shared" si="1235"/>
        <v>89.495696226872226</v>
      </c>
      <c r="AH917" s="21"/>
      <c r="AI917" s="61">
        <f t="shared" si="1236"/>
        <v>55.024588496468354</v>
      </c>
      <c r="AJ917" s="21">
        <f t="shared" si="1237"/>
        <v>0.20709356915880314</v>
      </c>
      <c r="AK917" s="21">
        <f t="shared" si="1238"/>
        <v>17.955597527815566</v>
      </c>
      <c r="AL917" s="21">
        <f t="shared" si="1239"/>
        <v>0.87384575183876634</v>
      </c>
      <c r="AM917" s="21">
        <f t="shared" si="1240"/>
        <v>7.9411300999295333</v>
      </c>
      <c r="AN917" s="21">
        <f t="shared" si="1241"/>
        <v>0.29320153508114755</v>
      </c>
      <c r="AO917" s="21">
        <f t="shared" si="1242"/>
        <v>0.56053262628820399</v>
      </c>
      <c r="AP917" s="21">
        <f t="shared" si="1243"/>
        <v>2.918562170326652</v>
      </c>
      <c r="AQ917" s="21">
        <f t="shared" si="1244"/>
        <v>6.5890616773939596</v>
      </c>
      <c r="AR917" s="21">
        <f t="shared" si="1245"/>
        <v>6.9697749517677545</v>
      </c>
      <c r="AS917" s="21">
        <f t="shared" si="1246"/>
        <v>0.66661159393128067</v>
      </c>
      <c r="AT917" s="21">
        <f t="shared" si="1247"/>
        <v>100.00000000000004</v>
      </c>
      <c r="AU917" s="21"/>
      <c r="AV917" s="21">
        <f>AR917*'[1]diagram lines'!$G$39</f>
        <v>5.785653101151075</v>
      </c>
      <c r="AW917" s="21">
        <f>AK917*'[1]diagram lines'!$G$40</f>
        <v>9.5032940858281592</v>
      </c>
      <c r="AX917" s="21">
        <f>AQ917*'[1]diagram lines'!$G$38</f>
        <v>4.8881099697737058</v>
      </c>
      <c r="AY917" s="21">
        <f>AP917*'[1]diagram lines'!$G$41</f>
        <v>2.0857727293571964</v>
      </c>
      <c r="AZ917" s="21">
        <f t="shared" si="1248"/>
        <v>13.558836629161714</v>
      </c>
      <c r="BA917" s="21">
        <f t="shared" si="1249"/>
        <v>0.74479935905020489</v>
      </c>
      <c r="BB917" s="21">
        <f t="shared" si="1250"/>
        <v>0.89034148712884886</v>
      </c>
      <c r="BC917" s="86">
        <f t="shared" si="1251"/>
        <v>1.1231645547875964</v>
      </c>
      <c r="BX917" s="61">
        <f t="shared" si="1253"/>
        <v>0.86641897470039941</v>
      </c>
      <c r="BY917" s="21">
        <f t="shared" si="1254"/>
        <v>2.4526164246369557E-3</v>
      </c>
      <c r="BZ917" s="21">
        <f t="shared" si="1255"/>
        <v>0.16659850921930169</v>
      </c>
      <c r="CA917" s="21">
        <f t="shared" si="1256"/>
        <v>5.1767612248731915E-3</v>
      </c>
      <c r="CB917" s="21">
        <f t="shared" si="1257"/>
        <v>0.10455784272790537</v>
      </c>
      <c r="CC917" s="21">
        <f t="shared" si="1258"/>
        <v>3.9099943614321958E-3</v>
      </c>
      <c r="CD917" s="21">
        <f t="shared" si="1259"/>
        <v>1.3158213399503722E-2</v>
      </c>
      <c r="CE917" s="21">
        <f t="shared" si="1260"/>
        <v>4.9233648359486445E-2</v>
      </c>
      <c r="CF917" s="21">
        <f t="shared" si="1261"/>
        <v>0.10055484755605743</v>
      </c>
      <c r="CG917" s="21">
        <f t="shared" si="1262"/>
        <v>6.9995307855626326E-2</v>
      </c>
      <c r="CH917" s="21">
        <f t="shared" si="1263"/>
        <v>4.4428013864622673E-3</v>
      </c>
      <c r="CI917" s="21">
        <f t="shared" si="1264"/>
        <v>0.2995468923418424</v>
      </c>
      <c r="CJ917" s="21">
        <f t="shared" si="1265"/>
        <v>1.6860464095575276</v>
      </c>
      <c r="CL917" s="68">
        <f t="shared" si="1266"/>
        <v>0.51387611265562694</v>
      </c>
      <c r="CM917" s="19">
        <f t="shared" si="1267"/>
        <v>1.4546553468125474E-3</v>
      </c>
      <c r="CN917" s="19">
        <f t="shared" si="1268"/>
        <v>9.8810156277384126E-2</v>
      </c>
      <c r="CO917" s="19">
        <f t="shared" si="1269"/>
        <v>3.0703551192471259E-3</v>
      </c>
      <c r="CP917" s="19">
        <f t="shared" si="1270"/>
        <v>6.201362082040475E-2</v>
      </c>
      <c r="CQ917" s="19">
        <f t="shared" si="1271"/>
        <v>2.3190312788948101E-3</v>
      </c>
      <c r="CR917" s="19">
        <f t="shared" si="1272"/>
        <v>7.8041822128471876E-3</v>
      </c>
      <c r="CS917" s="19">
        <f t="shared" si="1273"/>
        <v>2.9200648380970088E-2</v>
      </c>
      <c r="CT917" s="19">
        <f t="shared" si="1274"/>
        <v>5.963943043682067E-2</v>
      </c>
      <c r="CU917" s="19">
        <f t="shared" si="1275"/>
        <v>4.1514460965517155E-2</v>
      </c>
      <c r="CV917" s="19">
        <f t="shared" si="1276"/>
        <v>2.6350409818364372E-3</v>
      </c>
      <c r="CW917" s="19">
        <f t="shared" si="1277"/>
        <v>0.17766230552363801</v>
      </c>
      <c r="CX917" s="19">
        <f t="shared" si="1278"/>
        <v>0.99999999999999978</v>
      </c>
      <c r="CZ917" s="68">
        <f t="shared" si="1279"/>
        <v>2.5805000000000001E-5</v>
      </c>
      <c r="DA917" s="19">
        <f t="shared" si="1280"/>
        <v>1.7776359999999999E-5</v>
      </c>
      <c r="DB917" s="19">
        <f t="shared" si="1281"/>
        <v>3.667E-5</v>
      </c>
      <c r="DC917" s="19">
        <f t="shared" si="1282"/>
        <v>3.8717259999999993E-5</v>
      </c>
      <c r="DD917" s="19">
        <f t="shared" si="1283"/>
        <v>1.2295879999999999E-5</v>
      </c>
      <c r="DE917" s="19">
        <f t="shared" si="1284"/>
        <v>1.2295879999999999E-5</v>
      </c>
      <c r="DF917" s="19">
        <f t="shared" si="1285"/>
        <v>1.0865779999999999E-5</v>
      </c>
      <c r="DG917" s="19">
        <f t="shared" si="1286"/>
        <v>1.5302359999999998E-5</v>
      </c>
      <c r="DH917" s="19">
        <f t="shared" si="1287"/>
        <v>2.4097519999999999E-5</v>
      </c>
      <c r="DI917" s="19">
        <f t="shared" si="1288"/>
        <v>3.7054119999999996E-5</v>
      </c>
      <c r="DJ917" s="19">
        <f t="shared" si="1289"/>
        <v>0</v>
      </c>
      <c r="DK917" s="19">
        <f t="shared" si="1290"/>
        <v>2.0097439999999994E-5</v>
      </c>
      <c r="DM917" s="68">
        <f t="shared" si="1291"/>
        <v>1196.4222766266253</v>
      </c>
      <c r="DN917" s="19">
        <f t="shared" si="1292"/>
        <v>6.5366514350174212</v>
      </c>
      <c r="DO917" s="19">
        <f t="shared" si="1293"/>
        <v>274.73912009932059</v>
      </c>
      <c r="DP917" s="19">
        <f t="shared" si="1294"/>
        <v>12.663732118248388</v>
      </c>
      <c r="DQ917" s="19">
        <f t="shared" si="1295"/>
        <v>362.37167701263201</v>
      </c>
      <c r="DR917" s="19">
        <f t="shared" si="1296"/>
        <v>13.379447337221723</v>
      </c>
      <c r="DS917" s="19">
        <f t="shared" si="1297"/>
        <v>28.944865732394884</v>
      </c>
      <c r="DT917" s="19">
        <f t="shared" si="1298"/>
        <v>107.01436649018862</v>
      </c>
      <c r="DU917" s="19">
        <f t="shared" si="1299"/>
        <v>153.42028112347302</v>
      </c>
      <c r="DV917" s="19">
        <f t="shared" si="1300"/>
        <v>105.53920111857241</v>
      </c>
      <c r="DX917" s="19">
        <f t="shared" si="1301"/>
        <v>159.29763917871918</v>
      </c>
      <c r="DZ917" s="68">
        <f t="shared" si="1302"/>
        <v>2420.3292582724134</v>
      </c>
      <c r="EA917" s="21">
        <f t="shared" si="1303"/>
        <v>2.4203292582724134</v>
      </c>
      <c r="EB917" s="92">
        <f t="shared" si="1252"/>
        <v>914</v>
      </c>
    </row>
    <row r="918" spans="1:132" x14ac:dyDescent="0.3">
      <c r="A918" s="19">
        <f>'A. Thermody. result (all suite)'!C874</f>
        <v>912</v>
      </c>
      <c r="B918" s="19" t="s">
        <v>1450</v>
      </c>
      <c r="C918" s="24">
        <f>'A. Thermody. result (all suite)'!G874</f>
        <v>57.507373999999999</v>
      </c>
      <c r="D918" s="19">
        <f>'A. Thermody. result (all suite)'!D874</f>
        <v>5000</v>
      </c>
      <c r="E918" s="61">
        <f>'A. Thermody. result (all suite)'!I874</f>
        <v>52.094095000000003</v>
      </c>
      <c r="F918" s="21">
        <f>'A. Thermody. result (all suite)'!J874</f>
        <v>0.193186</v>
      </c>
      <c r="G918" s="21">
        <f>'A. Thermody. result (all suite)'!K874</f>
        <v>16.993658</v>
      </c>
      <c r="H918" s="21">
        <f>'A. Thermody. result (all suite)'!L874</f>
        <v>0.82591099999999995</v>
      </c>
      <c r="I918" s="21">
        <f>'A. Thermody. result (all suite)'!M874</f>
        <v>7.4771530000000004</v>
      </c>
      <c r="J918" s="21">
        <f>'A. Thermody. result (all suite)'!N874</f>
        <v>0.278225</v>
      </c>
      <c r="K918" s="21">
        <f>'A. Thermody. result (all suite)'!O874</f>
        <v>0.50822999999999996</v>
      </c>
      <c r="L918" s="21">
        <f>'A. Thermody. result (all suite)'!P874</f>
        <v>2.7311540000000001</v>
      </c>
      <c r="M918" s="21">
        <f>'A. Thermody. result (all suite)'!Q874</f>
        <v>6.2448230000000002</v>
      </c>
      <c r="N918" s="21">
        <f>'A. Thermody. result (all suite)'!R874</f>
        <v>6.6137689999999996</v>
      </c>
      <c r="O918" s="21">
        <f>'A. Thermody. result (all suite)'!S874</f>
        <v>0.62982499999999997</v>
      </c>
      <c r="P918" s="21">
        <f>'A. Thermody. result (all suite)'!T874</f>
        <v>5.4099690000000002</v>
      </c>
      <c r="Q918" s="21">
        <f t="shared" si="1221"/>
        <v>99.999998000000019</v>
      </c>
      <c r="S918" s="19">
        <f t="shared" si="1222"/>
        <v>1185</v>
      </c>
      <c r="T918" s="19">
        <f t="shared" si="1223"/>
        <v>0.5</v>
      </c>
      <c r="V918" s="61">
        <f t="shared" si="1224"/>
        <v>49.275820553303959</v>
      </c>
      <c r="W918" s="21">
        <f t="shared" si="1225"/>
        <v>0.18273469707863393</v>
      </c>
      <c r="X918" s="21">
        <f t="shared" si="1226"/>
        <v>16.074306351846946</v>
      </c>
      <c r="Y918" s="21">
        <f t="shared" si="1227"/>
        <v>0.78122947003877929</v>
      </c>
      <c r="Z918" s="21">
        <f t="shared" si="1228"/>
        <v>7.0726413325271968</v>
      </c>
      <c r="AA918" s="21">
        <f t="shared" si="1229"/>
        <v>0.26317311344871225</v>
      </c>
      <c r="AB918" s="21">
        <f t="shared" si="1230"/>
        <v>0.48073491400139823</v>
      </c>
      <c r="AC918" s="21">
        <f t="shared" si="1231"/>
        <v>2.583399412302648</v>
      </c>
      <c r="AD918" s="21">
        <f t="shared" si="1232"/>
        <v>5.9069800048382701</v>
      </c>
      <c r="AE918" s="21">
        <f t="shared" si="1233"/>
        <v>6.2559661402123323</v>
      </c>
      <c r="AF918" s="21">
        <f t="shared" si="1234"/>
        <v>0.59575166206428321</v>
      </c>
      <c r="AG918" s="21">
        <f t="shared" si="1235"/>
        <v>89.472737651663195</v>
      </c>
      <c r="AH918" s="21"/>
      <c r="AI918" s="61">
        <f t="shared" si="1236"/>
        <v>55.073558546006979</v>
      </c>
      <c r="AJ918" s="21">
        <f t="shared" si="1237"/>
        <v>0.20423505737586775</v>
      </c>
      <c r="AK918" s="21">
        <f t="shared" si="1238"/>
        <v>17.965591278125089</v>
      </c>
      <c r="AL918" s="21">
        <f t="shared" si="1239"/>
        <v>0.87314805665193262</v>
      </c>
      <c r="AM918" s="21">
        <f t="shared" si="1240"/>
        <v>7.9048004097768043</v>
      </c>
      <c r="AN918" s="21">
        <f t="shared" si="1241"/>
        <v>0.29413776794592156</v>
      </c>
      <c r="AO918" s="21">
        <f t="shared" si="1242"/>
        <v>0.53729764687988391</v>
      </c>
      <c r="AP918" s="21">
        <f t="shared" si="1243"/>
        <v>2.8873593008413168</v>
      </c>
      <c r="AQ918" s="21">
        <f t="shared" si="1244"/>
        <v>6.6019886726115695</v>
      </c>
      <c r="AR918" s="21">
        <f t="shared" si="1245"/>
        <v>6.9920361267676503</v>
      </c>
      <c r="AS918" s="21">
        <f t="shared" si="1246"/>
        <v>0.66584713701694687</v>
      </c>
      <c r="AT918" s="21">
        <f t="shared" si="1247"/>
        <v>99.999999999999943</v>
      </c>
      <c r="AU918" s="21"/>
      <c r="AV918" s="21">
        <f>AR918*'[1]diagram lines'!$G$39</f>
        <v>5.8041322395830477</v>
      </c>
      <c r="AW918" s="21">
        <f>AK918*'[1]diagram lines'!$G$40</f>
        <v>9.5085834418668327</v>
      </c>
      <c r="AX918" s="21">
        <f>AQ918*'[1]diagram lines'!$G$38</f>
        <v>4.897699889749596</v>
      </c>
      <c r="AY918" s="21">
        <f>AP918*'[1]diagram lines'!$G$41</f>
        <v>2.0634733605406264</v>
      </c>
      <c r="AZ918" s="21">
        <f t="shared" si="1248"/>
        <v>13.59402479937922</v>
      </c>
      <c r="BA918" s="21">
        <f t="shared" si="1249"/>
        <v>0.74487707712204787</v>
      </c>
      <c r="BB918" s="21">
        <f t="shared" si="1250"/>
        <v>0.88850052280345193</v>
      </c>
      <c r="BC918" s="86">
        <f t="shared" si="1251"/>
        <v>1.1254917406742069</v>
      </c>
      <c r="BX918" s="61">
        <f t="shared" si="1253"/>
        <v>0.86707881158455402</v>
      </c>
      <c r="BY918" s="21">
        <f t="shared" si="1254"/>
        <v>2.4184526790185278E-3</v>
      </c>
      <c r="BZ918" s="21">
        <f t="shared" si="1255"/>
        <v>0.16666985092193018</v>
      </c>
      <c r="CA918" s="21">
        <f t="shared" si="1256"/>
        <v>5.1719644310852277E-3</v>
      </c>
      <c r="CB918" s="21">
        <f t="shared" si="1257"/>
        <v>0.10406615170494087</v>
      </c>
      <c r="CC918" s="21">
        <f t="shared" si="1258"/>
        <v>3.9219763180152242E-3</v>
      </c>
      <c r="CD918" s="21">
        <f t="shared" si="1259"/>
        <v>1.2611166253101738E-2</v>
      </c>
      <c r="CE918" s="21">
        <f t="shared" si="1260"/>
        <v>4.8701034236804566E-2</v>
      </c>
      <c r="CF918" s="21">
        <f t="shared" si="1261"/>
        <v>0.10073919987094693</v>
      </c>
      <c r="CG918" s="21">
        <f t="shared" si="1262"/>
        <v>7.0209861995753714E-2</v>
      </c>
      <c r="CH918" s="21">
        <f t="shared" si="1263"/>
        <v>4.4371371808600577E-3</v>
      </c>
      <c r="CI918" s="21">
        <f t="shared" si="1264"/>
        <v>0.30022025527192009</v>
      </c>
      <c r="CJ918" s="21">
        <f t="shared" si="1265"/>
        <v>1.6862458624489309</v>
      </c>
      <c r="CL918" s="68">
        <f t="shared" si="1266"/>
        <v>0.51420663551713475</v>
      </c>
      <c r="CM918" s="19">
        <f t="shared" si="1267"/>
        <v>1.4342230471102325E-3</v>
      </c>
      <c r="CN918" s="19">
        <f t="shared" si="1268"/>
        <v>9.8840776801003352E-2</v>
      </c>
      <c r="CO918" s="19">
        <f t="shared" si="1269"/>
        <v>3.0671472922542838E-3</v>
      </c>
      <c r="CP918" s="19">
        <f t="shared" si="1270"/>
        <v>6.1714696547160587E-2</v>
      </c>
      <c r="CQ918" s="19">
        <f t="shared" si="1271"/>
        <v>2.3258626783637273E-3</v>
      </c>
      <c r="CR918" s="19">
        <f t="shared" si="1272"/>
        <v>7.478841925688446E-3</v>
      </c>
      <c r="CS918" s="19">
        <f t="shared" si="1273"/>
        <v>2.8881336536580832E-2</v>
      </c>
      <c r="CT918" s="19">
        <f t="shared" si="1274"/>
        <v>5.9741703220337998E-2</v>
      </c>
      <c r="CU918" s="19">
        <f t="shared" si="1275"/>
        <v>4.1636788299535453E-2</v>
      </c>
      <c r="CV918" s="19">
        <f t="shared" si="1276"/>
        <v>2.6313702406456992E-3</v>
      </c>
      <c r="CW918" s="19">
        <f t="shared" si="1277"/>
        <v>0.17804061789418474</v>
      </c>
      <c r="CX918" s="19">
        <f t="shared" si="1278"/>
        <v>1.0000000000000002</v>
      </c>
      <c r="CZ918" s="68">
        <f t="shared" si="1279"/>
        <v>2.5805000000000001E-5</v>
      </c>
      <c r="DA918" s="19">
        <f t="shared" si="1280"/>
        <v>1.7761879999999995E-5</v>
      </c>
      <c r="DB918" s="19">
        <f t="shared" si="1281"/>
        <v>3.667E-5</v>
      </c>
      <c r="DC918" s="19">
        <f t="shared" si="1282"/>
        <v>3.8699079999999989E-5</v>
      </c>
      <c r="DD918" s="19">
        <f t="shared" si="1283"/>
        <v>1.2290039999999999E-5</v>
      </c>
      <c r="DE918" s="19">
        <f t="shared" si="1284"/>
        <v>1.2290039999999999E-5</v>
      </c>
      <c r="DF918" s="19">
        <f t="shared" si="1285"/>
        <v>1.0859239999999999E-5</v>
      </c>
      <c r="DG918" s="19">
        <f t="shared" si="1286"/>
        <v>1.5294879999999997E-5</v>
      </c>
      <c r="DH918" s="19">
        <f t="shared" si="1287"/>
        <v>2.4082159999999998E-5</v>
      </c>
      <c r="DI918" s="19">
        <f t="shared" si="1288"/>
        <v>3.7029959999999993E-5</v>
      </c>
      <c r="DJ918" s="19">
        <f t="shared" si="1289"/>
        <v>0</v>
      </c>
      <c r="DK918" s="19">
        <f t="shared" si="1290"/>
        <v>2.0078519999999996E-5</v>
      </c>
      <c r="DM918" s="68">
        <f t="shared" si="1291"/>
        <v>1197.1918101867645</v>
      </c>
      <c r="DN918" s="19">
        <f t="shared" si="1292"/>
        <v>6.4500907000365606</v>
      </c>
      <c r="DO918" s="19">
        <f t="shared" si="1293"/>
        <v>274.82425968449144</v>
      </c>
      <c r="DP918" s="19">
        <f t="shared" si="1294"/>
        <v>12.656444315991148</v>
      </c>
      <c r="DQ918" s="19">
        <f t="shared" si="1295"/>
        <v>360.79629902860273</v>
      </c>
      <c r="DR918" s="19">
        <f t="shared" si="1296"/>
        <v>13.425236891265028</v>
      </c>
      <c r="DS918" s="19">
        <f t="shared" si="1297"/>
        <v>27.754919276601711</v>
      </c>
      <c r="DT918" s="19">
        <f t="shared" si="1298"/>
        <v>105.89591765162287</v>
      </c>
      <c r="DU918" s="19">
        <f t="shared" si="1299"/>
        <v>153.78139596401454</v>
      </c>
      <c r="DV918" s="19">
        <f t="shared" si="1300"/>
        <v>105.91924641064263</v>
      </c>
      <c r="DX918" s="19">
        <f t="shared" si="1301"/>
        <v>159.78727189320773</v>
      </c>
      <c r="DZ918" s="68">
        <f t="shared" si="1302"/>
        <v>2418.4828920032405</v>
      </c>
      <c r="EA918" s="21">
        <f t="shared" si="1303"/>
        <v>2.4184828920032406</v>
      </c>
      <c r="EB918" s="92">
        <f t="shared" si="1252"/>
        <v>912</v>
      </c>
    </row>
    <row r="919" spans="1:132" x14ac:dyDescent="0.3">
      <c r="A919" s="19">
        <f>'A. Thermody. result (all suite)'!C875</f>
        <v>910</v>
      </c>
      <c r="B919" s="19" t="s">
        <v>1450</v>
      </c>
      <c r="C919" s="24">
        <f>'A. Thermody. result (all suite)'!G875</f>
        <v>57.333039999999997</v>
      </c>
      <c r="D919" s="19">
        <f>'A. Thermody. result (all suite)'!D875</f>
        <v>5000</v>
      </c>
      <c r="E919" s="61">
        <f>'A. Thermody. result (all suite)'!I875</f>
        <v>52.133558999999998</v>
      </c>
      <c r="F919" s="21">
        <f>'A. Thermody. result (all suite)'!J875</f>
        <v>0.190494</v>
      </c>
      <c r="G919" s="21">
        <f>'A. Thermody. result (all suite)'!K875</f>
        <v>17.001014999999999</v>
      </c>
      <c r="H919" s="21">
        <f>'A. Thermody. result (all suite)'!L875</f>
        <v>0.82508599999999999</v>
      </c>
      <c r="I919" s="21">
        <f>'A. Thermody. result (all suite)'!M875</f>
        <v>7.4410030000000003</v>
      </c>
      <c r="J919" s="21">
        <f>'A. Thermody. result (all suite)'!N875</f>
        <v>0.27907100000000001</v>
      </c>
      <c r="K919" s="21">
        <f>'A. Thermody. result (all suite)'!O875</f>
        <v>0.48674499999999998</v>
      </c>
      <c r="L919" s="21">
        <f>'A. Thermody. result (all suite)'!P875</f>
        <v>2.7017389999999999</v>
      </c>
      <c r="M919" s="21">
        <f>'A. Thermody. result (all suite)'!Q875</f>
        <v>6.2562309999999997</v>
      </c>
      <c r="N919" s="21">
        <f>'A. Thermody. result (all suite)'!R875</f>
        <v>6.6338800000000004</v>
      </c>
      <c r="O919" s="21">
        <f>'A. Thermody. result (all suite)'!S875</f>
        <v>0.62910699999999997</v>
      </c>
      <c r="P919" s="21">
        <f>'A. Thermody. result (all suite)'!T875</f>
        <v>5.4220709999999999</v>
      </c>
      <c r="Q919" s="21">
        <f t="shared" si="1221"/>
        <v>100.00000100000001</v>
      </c>
      <c r="S919" s="19">
        <f t="shared" si="1222"/>
        <v>1183</v>
      </c>
      <c r="T919" s="19">
        <f t="shared" si="1223"/>
        <v>0.5</v>
      </c>
      <c r="V919" s="61">
        <f t="shared" si="1224"/>
        <v>49.306840444460292</v>
      </c>
      <c r="W919" s="21">
        <f t="shared" si="1225"/>
        <v>0.18016528017254718</v>
      </c>
      <c r="X919" s="21">
        <f t="shared" si="1226"/>
        <v>16.079207905197421</v>
      </c>
      <c r="Y919" s="21">
        <f t="shared" si="1227"/>
        <v>0.78034925171630742</v>
      </c>
      <c r="Z919" s="21">
        <f t="shared" si="1228"/>
        <v>7.0375465382624345</v>
      </c>
      <c r="AA919" s="21">
        <f t="shared" si="1229"/>
        <v>0.26393957239090432</v>
      </c>
      <c r="AB919" s="21">
        <f t="shared" si="1230"/>
        <v>0.46035334077496659</v>
      </c>
      <c r="AC919" s="21">
        <f t="shared" si="1231"/>
        <v>2.555248794650212</v>
      </c>
      <c r="AD919" s="21">
        <f t="shared" si="1232"/>
        <v>5.917013716648162</v>
      </c>
      <c r="AE919" s="21">
        <f t="shared" si="1233"/>
        <v>6.274186319942137</v>
      </c>
      <c r="AF919" s="21">
        <f t="shared" si="1234"/>
        <v>0.59499637213513623</v>
      </c>
      <c r="AG919" s="21">
        <f t="shared" si="1235"/>
        <v>89.449847536350518</v>
      </c>
      <c r="AH919" s="21"/>
      <c r="AI919" s="61">
        <f t="shared" si="1236"/>
        <v>55.12233033647491</v>
      </c>
      <c r="AJ919" s="21">
        <f t="shared" si="1237"/>
        <v>0.20141485439573481</v>
      </c>
      <c r="AK919" s="21">
        <f t="shared" si="1238"/>
        <v>17.975668319236849</v>
      </c>
      <c r="AL919" s="21">
        <f t="shared" si="1239"/>
        <v>0.87238745868089951</v>
      </c>
      <c r="AM919" s="21">
        <f t="shared" si="1240"/>
        <v>7.8675891933773565</v>
      </c>
      <c r="AN919" s="21">
        <f t="shared" si="1241"/>
        <v>0.29506989632782205</v>
      </c>
      <c r="AO919" s="21">
        <f t="shared" si="1242"/>
        <v>0.51464966509628618</v>
      </c>
      <c r="AP919" s="21">
        <f t="shared" si="1243"/>
        <v>2.8566273336707626</v>
      </c>
      <c r="AQ919" s="21">
        <f t="shared" si="1244"/>
        <v>6.6148952509322196</v>
      </c>
      <c r="AR919" s="21">
        <f t="shared" si="1245"/>
        <v>7.0141945377742996</v>
      </c>
      <c r="AS919" s="21">
        <f t="shared" si="1246"/>
        <v>0.66517315403287003</v>
      </c>
      <c r="AT919" s="21">
        <f t="shared" si="1247"/>
        <v>100.00000000000001</v>
      </c>
      <c r="AU919" s="21"/>
      <c r="AV919" s="21">
        <f>AR919*'[1]diagram lines'!$G$39</f>
        <v>5.8225260729914972</v>
      </c>
      <c r="AW919" s="21">
        <f>AK919*'[1]diagram lines'!$G$40</f>
        <v>9.5139168809268071</v>
      </c>
      <c r="AX919" s="21">
        <f>AQ919*'[1]diagram lines'!$G$38</f>
        <v>4.9072746634053477</v>
      </c>
      <c r="AY919" s="21">
        <f>AP919*'[1]diagram lines'!$G$41</f>
        <v>2.0415105256572192</v>
      </c>
      <c r="AZ919" s="21">
        <f t="shared" si="1248"/>
        <v>13.629089788706519</v>
      </c>
      <c r="BA919" s="21">
        <f t="shared" si="1249"/>
        <v>0.74494440591972877</v>
      </c>
      <c r="BB919" s="21">
        <f t="shared" si="1250"/>
        <v>0.886681599654912</v>
      </c>
      <c r="BC919" s="86">
        <f t="shared" si="1251"/>
        <v>1.1278005547754577</v>
      </c>
      <c r="BX919" s="61">
        <f t="shared" si="1253"/>
        <v>0.86773566910785616</v>
      </c>
      <c r="BY919" s="21">
        <f t="shared" si="1254"/>
        <v>2.3847521281922883E-3</v>
      </c>
      <c r="BZ919" s="21">
        <f t="shared" si="1255"/>
        <v>0.16674200666928207</v>
      </c>
      <c r="CA919" s="21">
        <f t="shared" si="1256"/>
        <v>5.1667981714571985E-3</v>
      </c>
      <c r="CB919" s="21">
        <f t="shared" si="1257"/>
        <v>0.10356302018093251</v>
      </c>
      <c r="CC919" s="21">
        <f t="shared" si="1258"/>
        <v>3.9339018889202144E-3</v>
      </c>
      <c r="CD919" s="21">
        <f t="shared" si="1259"/>
        <v>1.2078039702233251E-2</v>
      </c>
      <c r="CE919" s="21">
        <f t="shared" si="1260"/>
        <v>4.817651569186876E-2</v>
      </c>
      <c r="CF919" s="21">
        <f t="shared" si="1261"/>
        <v>0.10092322955315372</v>
      </c>
      <c r="CG919" s="21">
        <f t="shared" si="1262"/>
        <v>7.0423354564755847E-2</v>
      </c>
      <c r="CH919" s="21">
        <f t="shared" si="1263"/>
        <v>4.4320788479963935E-3</v>
      </c>
      <c r="CI919" s="21">
        <f t="shared" si="1264"/>
        <v>0.3008918423973363</v>
      </c>
      <c r="CJ919" s="21">
        <f t="shared" si="1265"/>
        <v>1.6864512089039847</v>
      </c>
      <c r="CL919" s="68">
        <f t="shared" si="1266"/>
        <v>0.51453351542366454</v>
      </c>
      <c r="CM919" s="19">
        <f t="shared" si="1267"/>
        <v>1.4140652961683519E-3</v>
      </c>
      <c r="CN919" s="19">
        <f t="shared" si="1268"/>
        <v>9.8871527257314948E-2</v>
      </c>
      <c r="CO919" s="19">
        <f t="shared" si="1269"/>
        <v>3.0637104377393E-3</v>
      </c>
      <c r="CP919" s="19">
        <f t="shared" si="1270"/>
        <v>6.1408844580945539E-2</v>
      </c>
      <c r="CQ919" s="19">
        <f t="shared" si="1271"/>
        <v>2.3326508754895055E-3</v>
      </c>
      <c r="CR919" s="19">
        <f t="shared" si="1272"/>
        <v>7.1618079660203766E-3</v>
      </c>
      <c r="CS919" s="19">
        <f t="shared" si="1273"/>
        <v>2.8566800769278353E-2</v>
      </c>
      <c r="CT919" s="19">
        <f t="shared" si="1274"/>
        <v>5.9843551370064939E-2</v>
      </c>
      <c r="CU919" s="19">
        <f t="shared" si="1275"/>
        <v>4.1758311294711928E-2</v>
      </c>
      <c r="CV919" s="19">
        <f t="shared" si="1276"/>
        <v>2.6280504437936137E-3</v>
      </c>
      <c r="CW919" s="19">
        <f t="shared" si="1277"/>
        <v>0.17841716428480858</v>
      </c>
      <c r="CX919" s="19">
        <f t="shared" si="1278"/>
        <v>1</v>
      </c>
      <c r="CZ919" s="68">
        <f t="shared" si="1279"/>
        <v>2.5805000000000001E-5</v>
      </c>
      <c r="DA919" s="19">
        <f t="shared" si="1280"/>
        <v>1.7747399999999999E-5</v>
      </c>
      <c r="DB919" s="19">
        <f t="shared" si="1281"/>
        <v>3.667E-5</v>
      </c>
      <c r="DC919" s="19">
        <f t="shared" si="1282"/>
        <v>3.8680899999999991E-5</v>
      </c>
      <c r="DD919" s="19">
        <f t="shared" si="1283"/>
        <v>1.2284199999999998E-5</v>
      </c>
      <c r="DE919" s="19">
        <f t="shared" si="1284"/>
        <v>1.2284199999999998E-5</v>
      </c>
      <c r="DF919" s="19">
        <f t="shared" si="1285"/>
        <v>1.0852699999999999E-5</v>
      </c>
      <c r="DG919" s="19">
        <f t="shared" si="1286"/>
        <v>1.5287399999999999E-5</v>
      </c>
      <c r="DH919" s="19">
        <f t="shared" si="1287"/>
        <v>2.4066800000000001E-5</v>
      </c>
      <c r="DI919" s="19">
        <f t="shared" si="1288"/>
        <v>3.7005799999999991E-5</v>
      </c>
      <c r="DJ919" s="19">
        <f t="shared" si="1289"/>
        <v>0</v>
      </c>
      <c r="DK919" s="19">
        <f t="shared" si="1290"/>
        <v>2.0059599999999997E-5</v>
      </c>
      <c r="DM919" s="68">
        <f t="shared" si="1291"/>
        <v>1197.9528621063268</v>
      </c>
      <c r="DN919" s="19">
        <f t="shared" si="1292"/>
        <v>6.3646244440271786</v>
      </c>
      <c r="DO919" s="19">
        <f t="shared" si="1293"/>
        <v>274.90976054420048</v>
      </c>
      <c r="DP919" s="19">
        <f t="shared" si="1294"/>
        <v>12.648204147333411</v>
      </c>
      <c r="DQ919" s="19">
        <f t="shared" si="1295"/>
        <v>359.17890323675431</v>
      </c>
      <c r="DR919" s="19">
        <f t="shared" si="1296"/>
        <v>13.470820493579195</v>
      </c>
      <c r="DS919" s="19">
        <f t="shared" si="1297"/>
        <v>26.594383059572383</v>
      </c>
      <c r="DT919" s="19">
        <f t="shared" si="1298"/>
        <v>104.7938947853219</v>
      </c>
      <c r="DU919" s="19">
        <f t="shared" si="1299"/>
        <v>154.14187799916587</v>
      </c>
      <c r="DV919" s="19">
        <f t="shared" si="1300"/>
        <v>106.2977404612754</v>
      </c>
      <c r="DX919" s="19">
        <f t="shared" si="1301"/>
        <v>160.276241819989</v>
      </c>
      <c r="DZ919" s="68">
        <f t="shared" si="1302"/>
        <v>2416.6293130975459</v>
      </c>
      <c r="EA919" s="21">
        <f t="shared" si="1303"/>
        <v>2.416629313097546</v>
      </c>
      <c r="EB919" s="92">
        <f t="shared" si="1252"/>
        <v>910</v>
      </c>
    </row>
    <row r="920" spans="1:132" x14ac:dyDescent="0.3">
      <c r="A920" s="19">
        <f>'A. Thermody. result (all suite)'!C876</f>
        <v>908</v>
      </c>
      <c r="B920" s="19" t="s">
        <v>1450</v>
      </c>
      <c r="C920" s="24">
        <f>'A. Thermody. result (all suite)'!G876</f>
        <v>57.160595999999998</v>
      </c>
      <c r="D920" s="19">
        <f>'A. Thermody. result (all suite)'!D876</f>
        <v>5000</v>
      </c>
      <c r="E920" s="61">
        <f>'A. Thermody. result (all suite)'!I876</f>
        <v>52.172851999999999</v>
      </c>
      <c r="F920" s="21">
        <f>'A. Thermody. result (all suite)'!J876</f>
        <v>0.18783900000000001</v>
      </c>
      <c r="G920" s="21">
        <f>'A. Thermody. result (all suite)'!K876</f>
        <v>17.008448999999999</v>
      </c>
      <c r="H920" s="21">
        <f>'A. Thermody. result (all suite)'!L876</f>
        <v>0.82420099999999996</v>
      </c>
      <c r="I920" s="21">
        <f>'A. Thermody. result (all suite)'!M876</f>
        <v>7.4040309999999998</v>
      </c>
      <c r="J920" s="21">
        <f>'A. Thermody. result (all suite)'!N876</f>
        <v>0.27991300000000002</v>
      </c>
      <c r="K920" s="21">
        <f>'A. Thermody. result (all suite)'!O876</f>
        <v>0.46581400000000001</v>
      </c>
      <c r="L920" s="21">
        <f>'A. Thermody. result (all suite)'!P876</f>
        <v>2.6727699999999999</v>
      </c>
      <c r="M920" s="21">
        <f>'A. Thermody. result (all suite)'!Q876</f>
        <v>6.2676210000000001</v>
      </c>
      <c r="N920" s="21">
        <f>'A. Thermody. result (all suite)'!R876</f>
        <v>6.6538930000000001</v>
      </c>
      <c r="O920" s="21">
        <f>'A. Thermody. result (all suite)'!S876</f>
        <v>0.62847500000000001</v>
      </c>
      <c r="P920" s="21">
        <f>'A. Thermody. result (all suite)'!T876</f>
        <v>5.4341400000000002</v>
      </c>
      <c r="Q920" s="21">
        <f t="shared" si="1221"/>
        <v>99.999997999999977</v>
      </c>
      <c r="S920" s="19">
        <f t="shared" si="1222"/>
        <v>1181</v>
      </c>
      <c r="T920" s="19">
        <f t="shared" si="1223"/>
        <v>0.5</v>
      </c>
      <c r="V920" s="61">
        <f t="shared" si="1224"/>
        <v>49.33770612362428</v>
      </c>
      <c r="W920" s="21">
        <f t="shared" si="1225"/>
        <v>0.17763156556125131</v>
      </c>
      <c r="X920" s="21">
        <f t="shared" si="1226"/>
        <v>16.084186051026141</v>
      </c>
      <c r="Y920" s="21">
        <f t="shared" si="1227"/>
        <v>0.77941276288283512</v>
      </c>
      <c r="Z920" s="21">
        <f t="shared" si="1228"/>
        <v>7.0016855817696921</v>
      </c>
      <c r="AA920" s="21">
        <f t="shared" si="1229"/>
        <v>0.26470213539758269</v>
      </c>
      <c r="AB920" s="21">
        <f t="shared" si="1230"/>
        <v>0.44050101459414032</v>
      </c>
      <c r="AC920" s="21">
        <f t="shared" si="1231"/>
        <v>2.5275279334171583</v>
      </c>
      <c r="AD920" s="21">
        <f t="shared" si="1232"/>
        <v>5.9270296933787741</v>
      </c>
      <c r="AE920" s="21">
        <f t="shared" si="1233"/>
        <v>6.2923111316981633</v>
      </c>
      <c r="AF920" s="21">
        <f t="shared" si="1234"/>
        <v>0.59432278795195581</v>
      </c>
      <c r="AG920" s="21">
        <f t="shared" si="1235"/>
        <v>89.427016781301958</v>
      </c>
      <c r="AH920" s="21"/>
      <c r="AI920" s="61">
        <f t="shared" si="1236"/>
        <v>55.170918028364952</v>
      </c>
      <c r="AJ920" s="21">
        <f t="shared" si="1237"/>
        <v>0.19863299923742039</v>
      </c>
      <c r="AK920" s="21">
        <f t="shared" si="1238"/>
        <v>17.985824228444056</v>
      </c>
      <c r="AL920" s="21">
        <f t="shared" si="1239"/>
        <v>0.87156296937526867</v>
      </c>
      <c r="AM920" s="21">
        <f t="shared" si="1240"/>
        <v>7.8294969839960658</v>
      </c>
      <c r="AN920" s="21">
        <f t="shared" si="1241"/>
        <v>0.29599794885803293</v>
      </c>
      <c r="AO920" s="21">
        <f t="shared" si="1242"/>
        <v>0.49258158266802815</v>
      </c>
      <c r="AP920" s="21">
        <f t="shared" si="1243"/>
        <v>2.8263583247983646</v>
      </c>
      <c r="AQ920" s="21">
        <f t="shared" si="1244"/>
        <v>6.6277842051620803</v>
      </c>
      <c r="AR920" s="21">
        <f t="shared" si="1245"/>
        <v>7.0362529783212056</v>
      </c>
      <c r="AS920" s="21">
        <f t="shared" si="1246"/>
        <v>0.66458975077453442</v>
      </c>
      <c r="AT920" s="21">
        <f t="shared" si="1247"/>
        <v>100</v>
      </c>
      <c r="AU920" s="21"/>
      <c r="AV920" s="21">
        <f>AR920*'[1]diagram lines'!$G$39</f>
        <v>5.8408369203057848</v>
      </c>
      <c r="AW920" s="21">
        <f>AK920*'[1]diagram lines'!$G$40</f>
        <v>9.5192920622180761</v>
      </c>
      <c r="AX920" s="21">
        <f>AQ920*'[1]diagram lines'!$G$38</f>
        <v>4.9168363625903915</v>
      </c>
      <c r="AY920" s="21">
        <f>AP920*'[1]diagram lines'!$G$41</f>
        <v>2.0198785474548657</v>
      </c>
      <c r="AZ920" s="21">
        <f t="shared" si="1248"/>
        <v>13.664037183483286</v>
      </c>
      <c r="BA920" s="21">
        <f t="shared" si="1249"/>
        <v>0.74500124817388824</v>
      </c>
      <c r="BB920" s="21">
        <f t="shared" si="1250"/>
        <v>0.88488391605580496</v>
      </c>
      <c r="BC920" s="86">
        <f t="shared" si="1251"/>
        <v>1.1300917350349209</v>
      </c>
      <c r="BX920" s="61">
        <f t="shared" si="1253"/>
        <v>0.86838968042609854</v>
      </c>
      <c r="BY920" s="21">
        <f t="shared" si="1254"/>
        <v>2.3515147721582374E-3</v>
      </c>
      <c r="BZ920" s="21">
        <f t="shared" si="1255"/>
        <v>0.16681491761475087</v>
      </c>
      <c r="CA920" s="21">
        <f t="shared" si="1256"/>
        <v>5.1612561838562214E-3</v>
      </c>
      <c r="CB920" s="21">
        <f t="shared" si="1257"/>
        <v>0.10304844815588031</v>
      </c>
      <c r="CC920" s="21">
        <f t="shared" si="1258"/>
        <v>3.9457710741471674E-3</v>
      </c>
      <c r="CD920" s="21">
        <f t="shared" si="1259"/>
        <v>1.1558660049627793E-2</v>
      </c>
      <c r="CE920" s="21">
        <f t="shared" si="1260"/>
        <v>4.7659950071326673E-2</v>
      </c>
      <c r="CF920" s="21">
        <f t="shared" si="1261"/>
        <v>0.10110696886594613</v>
      </c>
      <c r="CG920" s="21">
        <f t="shared" si="1262"/>
        <v>7.0635806794055206E-2</v>
      </c>
      <c r="CH920" s="21">
        <f t="shared" si="1263"/>
        <v>4.4276263878712738E-3</v>
      </c>
      <c r="CI920" s="21">
        <f t="shared" si="1264"/>
        <v>0.30156159822419537</v>
      </c>
      <c r="CJ920" s="21">
        <f t="shared" si="1265"/>
        <v>1.6866621986199135</v>
      </c>
      <c r="CL920" s="68">
        <f t="shared" si="1266"/>
        <v>0.51485690563092334</v>
      </c>
      <c r="CM920" s="19">
        <f t="shared" si="1267"/>
        <v>1.3941824119152785E-3</v>
      </c>
      <c r="CN920" s="19">
        <f t="shared" si="1268"/>
        <v>9.8902387064371697E-2</v>
      </c>
      <c r="CO920" s="19">
        <f t="shared" si="1269"/>
        <v>3.0600414167575125E-3</v>
      </c>
      <c r="CP920" s="19">
        <f t="shared" si="1270"/>
        <v>6.1096079724913613E-2</v>
      </c>
      <c r="CQ920" s="19">
        <f t="shared" si="1271"/>
        <v>2.3393961620624074E-3</v>
      </c>
      <c r="CR920" s="19">
        <f t="shared" si="1272"/>
        <v>6.8529786575435769E-3</v>
      </c>
      <c r="CS920" s="19">
        <f t="shared" si="1273"/>
        <v>2.8256962247878516E-2</v>
      </c>
      <c r="CT920" s="19">
        <f t="shared" si="1274"/>
        <v>5.9945001997836561E-2</v>
      </c>
      <c r="CU920" s="19">
        <f t="shared" si="1275"/>
        <v>4.1879047773675078E-2</v>
      </c>
      <c r="CV920" s="19">
        <f t="shared" si="1276"/>
        <v>2.6250818874663309E-3</v>
      </c>
      <c r="CW920" s="19">
        <f t="shared" si="1277"/>
        <v>0.17879193502465621</v>
      </c>
      <c r="CX920" s="19">
        <f t="shared" si="1278"/>
        <v>1.0000000000000002</v>
      </c>
      <c r="CZ920" s="68">
        <f t="shared" si="1279"/>
        <v>2.5805000000000001E-5</v>
      </c>
      <c r="DA920" s="19">
        <f t="shared" si="1280"/>
        <v>1.7732919999999996E-5</v>
      </c>
      <c r="DB920" s="19">
        <f t="shared" si="1281"/>
        <v>3.667E-5</v>
      </c>
      <c r="DC920" s="19">
        <f t="shared" si="1282"/>
        <v>3.8662719999999993E-5</v>
      </c>
      <c r="DD920" s="19">
        <f t="shared" si="1283"/>
        <v>1.2278359999999998E-5</v>
      </c>
      <c r="DE920" s="19">
        <f t="shared" si="1284"/>
        <v>1.2278359999999998E-5</v>
      </c>
      <c r="DF920" s="19">
        <f t="shared" si="1285"/>
        <v>1.0846159999999998E-5</v>
      </c>
      <c r="DG920" s="19">
        <f t="shared" si="1286"/>
        <v>1.5279919999999997E-5</v>
      </c>
      <c r="DH920" s="19">
        <f t="shared" si="1287"/>
        <v>2.4051440000000001E-5</v>
      </c>
      <c r="DI920" s="19">
        <f t="shared" si="1288"/>
        <v>3.6981639999999994E-5</v>
      </c>
      <c r="DJ920" s="19">
        <f t="shared" si="1289"/>
        <v>0</v>
      </c>
      <c r="DK920" s="19">
        <f t="shared" si="1290"/>
        <v>2.0040679999999995E-5</v>
      </c>
      <c r="DM920" s="68">
        <f t="shared" si="1291"/>
        <v>1198.705789199995</v>
      </c>
      <c r="DN920" s="19">
        <f t="shared" si="1292"/>
        <v>6.2802567802591147</v>
      </c>
      <c r="DO920" s="19">
        <f t="shared" si="1293"/>
        <v>274.99556545086824</v>
      </c>
      <c r="DP920" s="19">
        <f t="shared" si="1294"/>
        <v>12.638997303914657</v>
      </c>
      <c r="DQ920" s="19">
        <f t="shared" si="1295"/>
        <v>357.51951630633437</v>
      </c>
      <c r="DR920" s="19">
        <f t="shared" si="1296"/>
        <v>13.516199536151994</v>
      </c>
      <c r="DS920" s="19">
        <f t="shared" si="1297"/>
        <v>25.462932493989221</v>
      </c>
      <c r="DT920" s="19">
        <f t="shared" si="1298"/>
        <v>103.70803269002897</v>
      </c>
      <c r="DU920" s="19">
        <f t="shared" si="1299"/>
        <v>154.50179589437838</v>
      </c>
      <c r="DV920" s="19">
        <f t="shared" si="1300"/>
        <v>106.6747256281818</v>
      </c>
      <c r="DX920" s="19">
        <f t="shared" si="1301"/>
        <v>160.76453838613787</v>
      </c>
      <c r="DZ920" s="68">
        <f t="shared" si="1302"/>
        <v>2414.7683496702398</v>
      </c>
      <c r="EA920" s="21">
        <f t="shared" si="1303"/>
        <v>2.4147683496702399</v>
      </c>
      <c r="EB920" s="92">
        <f t="shared" si="1252"/>
        <v>908</v>
      </c>
    </row>
    <row r="921" spans="1:132" x14ac:dyDescent="0.3">
      <c r="A921" s="19">
        <f>'A. Thermody. result (all suite)'!C877</f>
        <v>906</v>
      </c>
      <c r="B921" s="19" t="s">
        <v>1450</v>
      </c>
      <c r="C921" s="24">
        <f>'A. Thermody. result (all suite)'!G877</f>
        <v>56.989987999999997</v>
      </c>
      <c r="D921" s="19">
        <f>'A. Thermody. result (all suite)'!D877</f>
        <v>5000</v>
      </c>
      <c r="E921" s="61">
        <f>'A. Thermody. result (all suite)'!I877</f>
        <v>52.211981999999999</v>
      </c>
      <c r="F921" s="21">
        <f>'A. Thermody. result (all suite)'!J877</f>
        <v>0.185224</v>
      </c>
      <c r="G921" s="21">
        <f>'A. Thermody. result (all suite)'!K877</f>
        <v>17.015958000000001</v>
      </c>
      <c r="H921" s="21">
        <f>'A. Thermody. result (all suite)'!L877</f>
        <v>0.82325800000000005</v>
      </c>
      <c r="I921" s="21">
        <f>'A. Thermody. result (all suite)'!M877</f>
        <v>7.3662429999999999</v>
      </c>
      <c r="J921" s="21">
        <f>'A. Thermody. result (all suite)'!N877</f>
        <v>0.28075099999999997</v>
      </c>
      <c r="K921" s="21">
        <f>'A. Thermody. result (all suite)'!O877</f>
        <v>0.44543300000000002</v>
      </c>
      <c r="L921" s="21">
        <f>'A. Thermody. result (all suite)'!P877</f>
        <v>2.6442389999999998</v>
      </c>
      <c r="M921" s="21">
        <f>'A. Thermody. result (all suite)'!Q877</f>
        <v>6.2789929999999998</v>
      </c>
      <c r="N921" s="21">
        <f>'A. Thermody. result (all suite)'!R877</f>
        <v>6.673813</v>
      </c>
      <c r="O921" s="21">
        <f>'A. Thermody. result (all suite)'!S877</f>
        <v>0.62792899999999996</v>
      </c>
      <c r="P921" s="21">
        <f>'A. Thermody. result (all suite)'!T877</f>
        <v>5.4461779999999997</v>
      </c>
      <c r="Q921" s="21">
        <f t="shared" si="1221"/>
        <v>100.00000099999997</v>
      </c>
      <c r="S921" s="19">
        <f t="shared" si="1222"/>
        <v>1179</v>
      </c>
      <c r="T921" s="19">
        <f t="shared" si="1223"/>
        <v>0.5</v>
      </c>
      <c r="V921" s="61">
        <f t="shared" si="1224"/>
        <v>49.368424551387612</v>
      </c>
      <c r="W921" s="21">
        <f t="shared" si="1225"/>
        <v>0.17513637136215626</v>
      </c>
      <c r="X921" s="21">
        <f t="shared" si="1226"/>
        <v>16.089238648181954</v>
      </c>
      <c r="Y921" s="21">
        <f t="shared" si="1227"/>
        <v>0.77842190436912084</v>
      </c>
      <c r="Z921" s="21">
        <f t="shared" si="1228"/>
        <v>6.9650642983192466</v>
      </c>
      <c r="AA921" s="21">
        <f t="shared" si="1229"/>
        <v>0.26546080095612196</v>
      </c>
      <c r="AB921" s="21">
        <f t="shared" si="1230"/>
        <v>0.42117392619185068</v>
      </c>
      <c r="AC921" s="21">
        <f t="shared" si="1231"/>
        <v>2.5002290387546795</v>
      </c>
      <c r="AD921" s="21">
        <f t="shared" si="1232"/>
        <v>5.9370278680321116</v>
      </c>
      <c r="AE921" s="21">
        <f t="shared" si="1233"/>
        <v>6.3103452682675361</v>
      </c>
      <c r="AF921" s="21">
        <f t="shared" si="1234"/>
        <v>0.59373086928836127</v>
      </c>
      <c r="AG921" s="21">
        <f t="shared" si="1235"/>
        <v>89.404253545110777</v>
      </c>
      <c r="AH921" s="21"/>
      <c r="AI921" s="61">
        <f t="shared" si="1236"/>
        <v>55.21932413034213</v>
      </c>
      <c r="AJ921" s="21">
        <f t="shared" si="1237"/>
        <v>0.19589266105083863</v>
      </c>
      <c r="AK921" s="21">
        <f t="shared" si="1238"/>
        <v>17.996055008796414</v>
      </c>
      <c r="AL921" s="21">
        <f t="shared" si="1239"/>
        <v>0.87067658808465076</v>
      </c>
      <c r="AM921" s="21">
        <f t="shared" si="1240"/>
        <v>7.7905289984943256</v>
      </c>
      <c r="AN921" s="21">
        <f t="shared" si="1241"/>
        <v>0.29692189177797701</v>
      </c>
      <c r="AO921" s="21">
        <f t="shared" si="1242"/>
        <v>0.47108936039529553</v>
      </c>
      <c r="AP921" s="21">
        <f t="shared" si="1243"/>
        <v>2.7965437209239012</v>
      </c>
      <c r="AQ921" s="21">
        <f t="shared" si="1244"/>
        <v>6.6406548151945151</v>
      </c>
      <c r="AR921" s="21">
        <f t="shared" si="1245"/>
        <v>7.0582159327391727</v>
      </c>
      <c r="AS921" s="21">
        <f t="shared" si="1246"/>
        <v>0.66409689220075196</v>
      </c>
      <c r="AT921" s="21">
        <f t="shared" si="1247"/>
        <v>99.999999999999957</v>
      </c>
      <c r="AU921" s="21"/>
      <c r="AV921" s="21">
        <f>AR921*'[1]diagram lines'!$G$39</f>
        <v>5.8590685039965207</v>
      </c>
      <c r="AW921" s="21">
        <f>AK921*'[1]diagram lines'!$G$40</f>
        <v>9.5247068702892275</v>
      </c>
      <c r="AX921" s="21">
        <f>AQ921*'[1]diagram lines'!$G$38</f>
        <v>4.9263844530920267</v>
      </c>
      <c r="AY921" s="21">
        <f>AP921*'[1]diagram lines'!$G$41</f>
        <v>1.9985713132522849</v>
      </c>
      <c r="AZ921" s="21">
        <f t="shared" si="1248"/>
        <v>13.698870747933688</v>
      </c>
      <c r="BA921" s="21">
        <f t="shared" si="1249"/>
        <v>0.74504762106770395</v>
      </c>
      <c r="BB921" s="21">
        <f t="shared" si="1250"/>
        <v>0.88310680211435</v>
      </c>
      <c r="BC921" s="86">
        <f t="shared" si="1251"/>
        <v>1.1323658674191868</v>
      </c>
      <c r="BX921" s="61">
        <f t="shared" si="1253"/>
        <v>0.86904097869507324</v>
      </c>
      <c r="BY921" s="21">
        <f t="shared" si="1254"/>
        <v>2.3187781672508764E-3</v>
      </c>
      <c r="BZ921" s="21">
        <f t="shared" si="1255"/>
        <v>0.16688856414280112</v>
      </c>
      <c r="CA921" s="21">
        <f t="shared" si="1256"/>
        <v>5.1553509925480624E-3</v>
      </c>
      <c r="CB921" s="21">
        <f t="shared" si="1257"/>
        <v>0.10252251913709116</v>
      </c>
      <c r="CC921" s="21">
        <f t="shared" si="1258"/>
        <v>3.9575838736960805E-3</v>
      </c>
      <c r="CD921" s="21">
        <f t="shared" si="1259"/>
        <v>1.1052928039702235E-2</v>
      </c>
      <c r="CE921" s="21">
        <f t="shared" si="1260"/>
        <v>4.7151194721825961E-2</v>
      </c>
      <c r="CF921" s="21">
        <f t="shared" si="1261"/>
        <v>0.10129041780932407</v>
      </c>
      <c r="CG921" s="21">
        <f t="shared" si="1262"/>
        <v>7.0847271762208064E-2</v>
      </c>
      <c r="CH921" s="21">
        <f t="shared" si="1263"/>
        <v>4.4237798004846986E-3</v>
      </c>
      <c r="CI921" s="21">
        <f t="shared" si="1264"/>
        <v>0.30222963374028855</v>
      </c>
      <c r="CJ921" s="21">
        <f t="shared" si="1265"/>
        <v>1.6868790008822943</v>
      </c>
      <c r="CL921" s="68">
        <f t="shared" si="1266"/>
        <v>0.51517683143873139</v>
      </c>
      <c r="CM921" s="19">
        <f t="shared" si="1267"/>
        <v>1.3745966166145158E-3</v>
      </c>
      <c r="CN921" s="19">
        <f t="shared" si="1268"/>
        <v>9.8933334314739121E-2</v>
      </c>
      <c r="CO921" s="19">
        <f t="shared" si="1269"/>
        <v>3.0561474710703264E-3</v>
      </c>
      <c r="CP921" s="19">
        <f t="shared" si="1270"/>
        <v>6.0776451116807101E-2</v>
      </c>
      <c r="CQ921" s="19">
        <f t="shared" si="1271"/>
        <v>2.3460982510459445E-3</v>
      </c>
      <c r="CR921" s="19">
        <f t="shared" si="1272"/>
        <v>6.5522945237454396E-3</v>
      </c>
      <c r="CS921" s="19">
        <f t="shared" si="1273"/>
        <v>2.7951734947891525E-2</v>
      </c>
      <c r="CT921" s="19">
        <f t="shared" si="1274"/>
        <v>6.0046048208760548E-2</v>
      </c>
      <c r="CU921" s="19">
        <f t="shared" si="1275"/>
        <v>4.1999024070578012E-2</v>
      </c>
      <c r="CV921" s="19">
        <f t="shared" si="1276"/>
        <v>2.6224642064848242E-3</v>
      </c>
      <c r="CW921" s="19">
        <f t="shared" si="1277"/>
        <v>0.17916497483353122</v>
      </c>
      <c r="CX921" s="19">
        <f t="shared" si="1278"/>
        <v>0.99999999999999989</v>
      </c>
      <c r="CZ921" s="68">
        <f t="shared" si="1279"/>
        <v>2.5805000000000001E-5</v>
      </c>
      <c r="DA921" s="19">
        <f t="shared" si="1280"/>
        <v>1.7718439999999999E-5</v>
      </c>
      <c r="DB921" s="19">
        <f t="shared" si="1281"/>
        <v>3.667E-5</v>
      </c>
      <c r="DC921" s="19">
        <f t="shared" si="1282"/>
        <v>3.8644539999999995E-5</v>
      </c>
      <c r="DD921" s="19">
        <f t="shared" si="1283"/>
        <v>1.2272519999999998E-5</v>
      </c>
      <c r="DE921" s="19">
        <f t="shared" si="1284"/>
        <v>1.2272519999999998E-5</v>
      </c>
      <c r="DF921" s="19">
        <f t="shared" si="1285"/>
        <v>1.0839619999999998E-5</v>
      </c>
      <c r="DG921" s="19">
        <f t="shared" si="1286"/>
        <v>1.5272439999999999E-5</v>
      </c>
      <c r="DH921" s="19">
        <f t="shared" si="1287"/>
        <v>2.403608E-5</v>
      </c>
      <c r="DI921" s="19">
        <f t="shared" si="1288"/>
        <v>3.6957479999999992E-5</v>
      </c>
      <c r="DJ921" s="19">
        <f t="shared" si="1289"/>
        <v>0</v>
      </c>
      <c r="DK921" s="19">
        <f t="shared" si="1290"/>
        <v>2.0021759999999996E-5</v>
      </c>
      <c r="DM921" s="68">
        <f t="shared" si="1291"/>
        <v>1199.4506503715938</v>
      </c>
      <c r="DN921" s="19">
        <f t="shared" si="1292"/>
        <v>6.1970905867089607</v>
      </c>
      <c r="DO921" s="19">
        <f t="shared" si="1293"/>
        <v>275.08161349143171</v>
      </c>
      <c r="DP921" s="19">
        <f t="shared" si="1294"/>
        <v>12.628852346417384</v>
      </c>
      <c r="DQ921" s="19">
        <f t="shared" si="1295"/>
        <v>355.81836597068821</v>
      </c>
      <c r="DR921" s="19">
        <f t="shared" si="1296"/>
        <v>13.561372067774128</v>
      </c>
      <c r="DS921" s="19">
        <f t="shared" si="1297"/>
        <v>24.36039910134684</v>
      </c>
      <c r="DT921" s="19">
        <f t="shared" si="1298"/>
        <v>102.63803923130533</v>
      </c>
      <c r="DU921" s="19">
        <f t="shared" si="1299"/>
        <v>154.86113078592959</v>
      </c>
      <c r="DV921" s="19">
        <f t="shared" si="1300"/>
        <v>107.05026607464714</v>
      </c>
      <c r="DX921" s="19">
        <f t="shared" si="1301"/>
        <v>161.25219993148622</v>
      </c>
      <c r="DZ921" s="68">
        <f t="shared" si="1302"/>
        <v>2412.8999799593294</v>
      </c>
      <c r="EA921" s="21">
        <f t="shared" si="1303"/>
        <v>2.4128999799593291</v>
      </c>
      <c r="EB921" s="92">
        <f t="shared" si="1252"/>
        <v>906</v>
      </c>
    </row>
    <row r="922" spans="1:132" x14ac:dyDescent="0.3">
      <c r="A922" s="19">
        <f>'A. Thermody. result (all suite)'!C878</f>
        <v>904</v>
      </c>
      <c r="B922" s="19" t="s">
        <v>1450</v>
      </c>
      <c r="C922" s="24">
        <f>'A. Thermody. result (all suite)'!G878</f>
        <v>56.821165000000001</v>
      </c>
      <c r="D922" s="19">
        <f>'A. Thermody. result (all suite)'!D878</f>
        <v>5000</v>
      </c>
      <c r="E922" s="61">
        <f>'A. Thermody. result (all suite)'!I878</f>
        <v>52.250954999999998</v>
      </c>
      <c r="F922" s="21">
        <f>'A. Thermody. result (all suite)'!J878</f>
        <v>0.182648</v>
      </c>
      <c r="G922" s="21">
        <f>'A. Thermody. result (all suite)'!K878</f>
        <v>17.023537000000001</v>
      </c>
      <c r="H922" s="21">
        <f>'A. Thermody. result (all suite)'!L878</f>
        <v>0.82225599999999999</v>
      </c>
      <c r="I922" s="21">
        <f>'A. Thermody. result (all suite)'!M878</f>
        <v>7.3276409999999998</v>
      </c>
      <c r="J922" s="21">
        <f>'A. Thermody. result (all suite)'!N878</f>
        <v>0.28158499999999997</v>
      </c>
      <c r="K922" s="21">
        <f>'A. Thermody. result (all suite)'!O878</f>
        <v>0.42559599999999997</v>
      </c>
      <c r="L922" s="21">
        <f>'A. Thermody. result (all suite)'!P878</f>
        <v>2.616139</v>
      </c>
      <c r="M922" s="21">
        <f>'A. Thermody. result (all suite)'!Q878</f>
        <v>6.2903460000000004</v>
      </c>
      <c r="N922" s="21">
        <f>'A. Thermody. result (all suite)'!R878</f>
        <v>6.6936419999999996</v>
      </c>
      <c r="O922" s="21">
        <f>'A. Thermody. result (all suite)'!S878</f>
        <v>0.62746999999999997</v>
      </c>
      <c r="P922" s="21">
        <f>'A. Thermody. result (all suite)'!T878</f>
        <v>5.4581850000000003</v>
      </c>
      <c r="Q922" s="21">
        <f t="shared" si="1221"/>
        <v>100</v>
      </c>
      <c r="S922" s="19">
        <f t="shared" si="1222"/>
        <v>1177</v>
      </c>
      <c r="T922" s="19">
        <f t="shared" si="1223"/>
        <v>0.5</v>
      </c>
      <c r="V922" s="61">
        <f t="shared" si="1224"/>
        <v>49.399001211833244</v>
      </c>
      <c r="W922" s="21">
        <f t="shared" si="1225"/>
        <v>0.17267873426120001</v>
      </c>
      <c r="X922" s="21">
        <f t="shared" si="1226"/>
        <v>16.094360856996548</v>
      </c>
      <c r="Y922" s="21">
        <f t="shared" si="1227"/>
        <v>0.77737574634639994</v>
      </c>
      <c r="Z922" s="21">
        <f t="shared" si="1228"/>
        <v>6.9276847980841501</v>
      </c>
      <c r="AA922" s="21">
        <f t="shared" si="1229"/>
        <v>0.26621556976774996</v>
      </c>
      <c r="AB922" s="21">
        <f t="shared" si="1230"/>
        <v>0.40236618296739995</v>
      </c>
      <c r="AC922" s="21">
        <f t="shared" si="1231"/>
        <v>2.4733452935228497</v>
      </c>
      <c r="AD922" s="21">
        <f t="shared" si="1232"/>
        <v>5.9470072781798997</v>
      </c>
      <c r="AE922" s="21">
        <f t="shared" si="1233"/>
        <v>6.3282906364022997</v>
      </c>
      <c r="AF922" s="21">
        <f t="shared" si="1234"/>
        <v>0.59322152658049998</v>
      </c>
      <c r="AG922" s="21">
        <f t="shared" si="1235"/>
        <v>89.381547834942239</v>
      </c>
      <c r="AH922" s="21"/>
      <c r="AI922" s="61">
        <f t="shared" si="1236"/>
        <v>55.267560708454774</v>
      </c>
      <c r="AJ922" s="21">
        <f t="shared" si="1237"/>
        <v>0.19319282161020501</v>
      </c>
      <c r="AK922" s="21">
        <f t="shared" si="1238"/>
        <v>18.006357292802132</v>
      </c>
      <c r="AL922" s="21">
        <f t="shared" si="1239"/>
        <v>0.8697273264745341</v>
      </c>
      <c r="AM922" s="21">
        <f t="shared" si="1240"/>
        <v>7.7506878834513611</v>
      </c>
      <c r="AN922" s="21">
        <f t="shared" si="1241"/>
        <v>0.29784175393713352</v>
      </c>
      <c r="AO922" s="21">
        <f t="shared" si="1242"/>
        <v>0.45016694464772017</v>
      </c>
      <c r="AP922" s="21">
        <f t="shared" si="1243"/>
        <v>2.7671766191499496</v>
      </c>
      <c r="AQ922" s="21">
        <f t="shared" si="1244"/>
        <v>6.6535067049432053</v>
      </c>
      <c r="AR922" s="21">
        <f t="shared" si="1245"/>
        <v>7.0800862031260987</v>
      </c>
      <c r="AS922" s="21">
        <f t="shared" si="1246"/>
        <v>0.66369574140289145</v>
      </c>
      <c r="AT922" s="21">
        <f t="shared" si="1247"/>
        <v>100.00000000000001</v>
      </c>
      <c r="AU922" s="21"/>
      <c r="AV922" s="21">
        <f>AR922*'[1]diagram lines'!$G$39</f>
        <v>5.8772231501024237</v>
      </c>
      <c r="AW922" s="21">
        <f>AK922*'[1]diagram lines'!$G$40</f>
        <v>9.5301595228400764</v>
      </c>
      <c r="AX922" s="21">
        <f>AQ922*'[1]diagram lines'!$G$38</f>
        <v>4.935918655909787</v>
      </c>
      <c r="AY922" s="21">
        <f>AP922*'[1]diagram lines'!$G$41</f>
        <v>1.9775838898411502</v>
      </c>
      <c r="AZ922" s="21">
        <f t="shared" si="1248"/>
        <v>13.733592908069305</v>
      </c>
      <c r="BA922" s="21">
        <f t="shared" si="1249"/>
        <v>0.74508356675412635</v>
      </c>
      <c r="BB922" s="21">
        <f t="shared" si="1250"/>
        <v>0.88134972183026539</v>
      </c>
      <c r="BC922" s="86">
        <f t="shared" si="1251"/>
        <v>1.1346233796084237</v>
      </c>
      <c r="BX922" s="61">
        <f t="shared" si="1253"/>
        <v>0.86968966378162449</v>
      </c>
      <c r="BY922" s="21">
        <f t="shared" si="1254"/>
        <v>2.2865297946920381E-3</v>
      </c>
      <c r="BZ922" s="21">
        <f t="shared" si="1255"/>
        <v>0.16696289721459398</v>
      </c>
      <c r="CA922" s="21">
        <f t="shared" si="1256"/>
        <v>5.1490763353998371E-3</v>
      </c>
      <c r="CB922" s="21">
        <f t="shared" si="1257"/>
        <v>0.10198526096033403</v>
      </c>
      <c r="CC922" s="21">
        <f t="shared" si="1258"/>
        <v>3.9693402875669581E-3</v>
      </c>
      <c r="CD922" s="21">
        <f t="shared" si="1259"/>
        <v>1.0560694789081886E-2</v>
      </c>
      <c r="CE922" s="21">
        <f t="shared" si="1260"/>
        <v>4.6650124821683313E-2</v>
      </c>
      <c r="CF922" s="21">
        <f t="shared" si="1261"/>
        <v>0.10147356025165349</v>
      </c>
      <c r="CG922" s="21">
        <f t="shared" si="1262"/>
        <v>7.1057770700636944E-2</v>
      </c>
      <c r="CH922" s="21">
        <f t="shared" si="1263"/>
        <v>4.4205461308685114E-3</v>
      </c>
      <c r="CI922" s="21">
        <f t="shared" si="1264"/>
        <v>0.302895948945616</v>
      </c>
      <c r="CJ922" s="21">
        <f t="shared" si="1265"/>
        <v>1.6871014140137515</v>
      </c>
      <c r="CL922" s="68">
        <f t="shared" si="1266"/>
        <v>0.51549341169275775</v>
      </c>
      <c r="CM922" s="19">
        <f t="shared" si="1267"/>
        <v>1.3553007398957706E-3</v>
      </c>
      <c r="CN922" s="19">
        <f t="shared" si="1268"/>
        <v>9.8964351418197011E-2</v>
      </c>
      <c r="CO922" s="19">
        <f t="shared" si="1269"/>
        <v>3.0520253807088961E-3</v>
      </c>
      <c r="CP922" s="19">
        <f t="shared" si="1270"/>
        <v>6.0449988431758112E-2</v>
      </c>
      <c r="CQ922" s="19">
        <f t="shared" si="1271"/>
        <v>2.3527573710720655E-3</v>
      </c>
      <c r="CR922" s="19">
        <f t="shared" si="1272"/>
        <v>6.2596680326152615E-3</v>
      </c>
      <c r="CS922" s="19">
        <f t="shared" si="1273"/>
        <v>2.7651049565952809E-2</v>
      </c>
      <c r="CT922" s="19">
        <f t="shared" si="1274"/>
        <v>6.0146686742582736E-2</v>
      </c>
      <c r="CU922" s="19">
        <f t="shared" si="1275"/>
        <v>4.2118256857828558E-2</v>
      </c>
      <c r="CV922" s="19">
        <f t="shared" si="1276"/>
        <v>2.6202017816769371E-3</v>
      </c>
      <c r="CW922" s="19">
        <f t="shared" si="1277"/>
        <v>0.17953630198495413</v>
      </c>
      <c r="CX922" s="19">
        <f t="shared" si="1278"/>
        <v>1</v>
      </c>
      <c r="CZ922" s="68">
        <f t="shared" si="1279"/>
        <v>2.5805000000000001E-5</v>
      </c>
      <c r="DA922" s="19">
        <f t="shared" si="1280"/>
        <v>1.7703959999999996E-5</v>
      </c>
      <c r="DB922" s="19">
        <f t="shared" si="1281"/>
        <v>3.667E-5</v>
      </c>
      <c r="DC922" s="19">
        <f t="shared" si="1282"/>
        <v>3.862635999999999E-5</v>
      </c>
      <c r="DD922" s="19">
        <f t="shared" si="1283"/>
        <v>1.2266679999999998E-5</v>
      </c>
      <c r="DE922" s="19">
        <f t="shared" si="1284"/>
        <v>1.2266679999999998E-5</v>
      </c>
      <c r="DF922" s="19">
        <f t="shared" si="1285"/>
        <v>1.0833079999999998E-5</v>
      </c>
      <c r="DG922" s="19">
        <f t="shared" si="1286"/>
        <v>1.5264959999999998E-5</v>
      </c>
      <c r="DH922" s="19">
        <f t="shared" si="1287"/>
        <v>2.402072E-5</v>
      </c>
      <c r="DI922" s="19">
        <f t="shared" si="1288"/>
        <v>3.6933319999999989E-5</v>
      </c>
      <c r="DJ922" s="19">
        <f t="shared" si="1289"/>
        <v>0</v>
      </c>
      <c r="DK922" s="19">
        <f t="shared" si="1290"/>
        <v>2.0002839999999997E-5</v>
      </c>
      <c r="DM922" s="68">
        <f t="shared" si="1291"/>
        <v>1200.1877223212898</v>
      </c>
      <c r="DN922" s="19">
        <f t="shared" si="1292"/>
        <v>6.1150964588077565</v>
      </c>
      <c r="DO922" s="19">
        <f t="shared" si="1293"/>
        <v>275.16785575673214</v>
      </c>
      <c r="DP922" s="19">
        <f t="shared" si="1294"/>
        <v>12.617754638164293</v>
      </c>
      <c r="DQ922" s="19">
        <f t="shared" si="1295"/>
        <v>354.07556639790238</v>
      </c>
      <c r="DR922" s="19">
        <f t="shared" si="1296"/>
        <v>13.606339115706316</v>
      </c>
      <c r="DS922" s="19">
        <f t="shared" si="1297"/>
        <v>23.286509627400061</v>
      </c>
      <c r="DT922" s="19">
        <f t="shared" si="1298"/>
        <v>101.58368313173661</v>
      </c>
      <c r="DU922" s="19">
        <f t="shared" si="1299"/>
        <v>155.21987314171696</v>
      </c>
      <c r="DV922" s="19">
        <f t="shared" si="1300"/>
        <v>107.42440148915536</v>
      </c>
      <c r="DX922" s="19">
        <f t="shared" si="1301"/>
        <v>161.73924111620516</v>
      </c>
      <c r="DZ922" s="68">
        <f t="shared" si="1302"/>
        <v>2411.0240431948168</v>
      </c>
      <c r="EA922" s="21">
        <f t="shared" si="1303"/>
        <v>2.4110240431948169</v>
      </c>
      <c r="EB922" s="92">
        <f t="shared" si="1252"/>
        <v>904</v>
      </c>
    </row>
    <row r="923" spans="1:132" x14ac:dyDescent="0.3">
      <c r="A923" s="19">
        <f>'A. Thermody. result (all suite)'!C879</f>
        <v>902</v>
      </c>
      <c r="B923" s="19" t="s">
        <v>1450</v>
      </c>
      <c r="C923" s="24">
        <f>'A. Thermody. result (all suite)'!G879</f>
        <v>56.654077999999998</v>
      </c>
      <c r="D923" s="19">
        <f>'A. Thermody. result (all suite)'!D879</f>
        <v>5000</v>
      </c>
      <c r="E923" s="61">
        <f>'A. Thermody. result (all suite)'!I879</f>
        <v>52.289777999999998</v>
      </c>
      <c r="F923" s="21">
        <f>'A. Thermody. result (all suite)'!J879</f>
        <v>0.18011199999999999</v>
      </c>
      <c r="G923" s="21">
        <f>'A. Thermody. result (all suite)'!K879</f>
        <v>17.031182999999999</v>
      </c>
      <c r="H923" s="21">
        <f>'A. Thermody. result (all suite)'!L879</f>
        <v>0.82119600000000004</v>
      </c>
      <c r="I923" s="21">
        <f>'A. Thermody. result (all suite)'!M879</f>
        <v>7.2882300000000004</v>
      </c>
      <c r="J923" s="21">
        <f>'A. Thermody. result (all suite)'!N879</f>
        <v>0.282416</v>
      </c>
      <c r="K923" s="21">
        <f>'A. Thermody. result (all suite)'!O879</f>
        <v>0.40629799999999999</v>
      </c>
      <c r="L923" s="21">
        <f>'A. Thermody. result (all suite)'!P879</f>
        <v>2.5884619999999998</v>
      </c>
      <c r="M923" s="21">
        <f>'A. Thermody. result (all suite)'!Q879</f>
        <v>6.3016819999999996</v>
      </c>
      <c r="N923" s="21">
        <f>'A. Thermody. result (all suite)'!R879</f>
        <v>6.7133830000000003</v>
      </c>
      <c r="O923" s="21">
        <f>'A. Thermody. result (all suite)'!S879</f>
        <v>0.62709800000000004</v>
      </c>
      <c r="P923" s="21">
        <f>'A. Thermody. result (all suite)'!T879</f>
        <v>5.4701630000000003</v>
      </c>
      <c r="Q923" s="21">
        <f t="shared" si="1221"/>
        <v>100.000001</v>
      </c>
      <c r="S923" s="19">
        <f t="shared" si="1222"/>
        <v>1175</v>
      </c>
      <c r="T923" s="19">
        <f t="shared" si="1223"/>
        <v>0.5</v>
      </c>
      <c r="V923" s="61">
        <f t="shared" si="1224"/>
        <v>49.429441939665217</v>
      </c>
      <c r="W923" s="21">
        <f t="shared" si="1225"/>
        <v>0.17025958011596418</v>
      </c>
      <c r="X923" s="21">
        <f t="shared" si="1226"/>
        <v>16.099549538388043</v>
      </c>
      <c r="Y923" s="21">
        <f t="shared" si="1227"/>
        <v>0.77627524069972764</v>
      </c>
      <c r="Z923" s="21">
        <f t="shared" si="1228"/>
        <v>6.889551943171881</v>
      </c>
      <c r="AA923" s="21">
        <f t="shared" si="1229"/>
        <v>0.26696738461640618</v>
      </c>
      <c r="AB923" s="21">
        <f t="shared" si="1230"/>
        <v>0.3840728373565116</v>
      </c>
      <c r="AC923" s="21">
        <f t="shared" si="1231"/>
        <v>2.4468689108228707</v>
      </c>
      <c r="AD923" s="21">
        <f t="shared" si="1232"/>
        <v>5.956969726305462</v>
      </c>
      <c r="AE923" s="21">
        <f t="shared" si="1233"/>
        <v>6.3461500107580404</v>
      </c>
      <c r="AF923" s="21">
        <f t="shared" si="1234"/>
        <v>0.59279471757329283</v>
      </c>
      <c r="AG923" s="21">
        <f t="shared" si="1235"/>
        <v>89.358901829473425</v>
      </c>
      <c r="AH923" s="21"/>
      <c r="AI923" s="61">
        <f t="shared" si="1236"/>
        <v>55.315632721173181</v>
      </c>
      <c r="AJ923" s="21">
        <f t="shared" si="1237"/>
        <v>0.19053454846711995</v>
      </c>
      <c r="AK923" s="21">
        <f t="shared" si="1238"/>
        <v>18.016727162909131</v>
      </c>
      <c r="AL923" s="21">
        <f t="shared" si="1239"/>
        <v>0.86871618250313731</v>
      </c>
      <c r="AM923" s="21">
        <f t="shared" si="1240"/>
        <v>7.7099783033585654</v>
      </c>
      <c r="AN923" s="21">
        <f t="shared" si="1241"/>
        <v>0.29875857821738783</v>
      </c>
      <c r="AO923" s="21">
        <f t="shared" si="1242"/>
        <v>0.42980926297578126</v>
      </c>
      <c r="AP923" s="21">
        <f t="shared" si="1243"/>
        <v>2.7382486363723588</v>
      </c>
      <c r="AQ923" s="21">
        <f t="shared" si="1244"/>
        <v>6.6663416899117065</v>
      </c>
      <c r="AR923" s="21">
        <f t="shared" si="1245"/>
        <v>7.1018666085093685</v>
      </c>
      <c r="AS923" s="21">
        <f t="shared" si="1246"/>
        <v>0.66338630560225864</v>
      </c>
      <c r="AT923" s="21">
        <f t="shared" si="1247"/>
        <v>100</v>
      </c>
      <c r="AU923" s="21"/>
      <c r="AV923" s="21">
        <f>AR923*'[1]diagram lines'!$G$39</f>
        <v>5.8953031987154834</v>
      </c>
      <c r="AW923" s="21">
        <f>AK923*'[1]diagram lines'!$G$40</f>
        <v>9.535647946442019</v>
      </c>
      <c r="AX923" s="21">
        <f>AQ923*'[1]diagram lines'!$G$38</f>
        <v>4.9454403178789974</v>
      </c>
      <c r="AY923" s="21">
        <f>AP923*'[1]diagram lines'!$G$41</f>
        <v>1.9569102861721008</v>
      </c>
      <c r="AZ923" s="21">
        <f t="shared" si="1248"/>
        <v>13.768208298421076</v>
      </c>
      <c r="BA923" s="21">
        <f t="shared" si="1249"/>
        <v>0.74510907181913399</v>
      </c>
      <c r="BB923" s="21">
        <f t="shared" si="1250"/>
        <v>0.87961198711558064</v>
      </c>
      <c r="BC923" s="86">
        <f t="shared" si="1251"/>
        <v>1.1368649070815817</v>
      </c>
      <c r="BX923" s="61">
        <f t="shared" si="1253"/>
        <v>0.87033585219707055</v>
      </c>
      <c r="BY923" s="21">
        <f t="shared" si="1254"/>
        <v>2.2547821732598898E-3</v>
      </c>
      <c r="BZ923" s="21">
        <f t="shared" si="1255"/>
        <v>0.16703788740682621</v>
      </c>
      <c r="CA923" s="21">
        <f t="shared" si="1256"/>
        <v>5.1424384745444298E-3</v>
      </c>
      <c r="CB923" s="21">
        <f t="shared" si="1257"/>
        <v>0.10143674321503134</v>
      </c>
      <c r="CC923" s="21">
        <f t="shared" si="1258"/>
        <v>3.9810544121793067E-3</v>
      </c>
      <c r="CD923" s="21">
        <f t="shared" si="1259"/>
        <v>1.0081836228287842E-2</v>
      </c>
      <c r="CE923" s="21">
        <f t="shared" si="1260"/>
        <v>4.6156597717546363E-2</v>
      </c>
      <c r="CF923" s="21">
        <f t="shared" si="1261"/>
        <v>0.1016564284562026</v>
      </c>
      <c r="CG923" s="21">
        <f t="shared" si="1262"/>
        <v>7.1267335456475581E-2</v>
      </c>
      <c r="CH923" s="21">
        <f t="shared" si="1263"/>
        <v>4.4179253790227139E-3</v>
      </c>
      <c r="CI923" s="21">
        <f t="shared" si="1264"/>
        <v>0.30356065482796896</v>
      </c>
      <c r="CJ923" s="21">
        <f t="shared" si="1265"/>
        <v>1.6873295359444156</v>
      </c>
      <c r="CL923" s="68">
        <f t="shared" si="1266"/>
        <v>0.51580668367186178</v>
      </c>
      <c r="CM923" s="19">
        <f t="shared" si="1267"/>
        <v>1.3363022013348834E-3</v>
      </c>
      <c r="CN923" s="19">
        <f t="shared" si="1268"/>
        <v>9.8995414854356464E-2</v>
      </c>
      <c r="CO923" s="19">
        <f t="shared" si="1269"/>
        <v>3.0476788113983641E-3</v>
      </c>
      <c r="CP923" s="19">
        <f t="shared" si="1270"/>
        <v>6.0116735382253685E-2</v>
      </c>
      <c r="CQ923" s="19">
        <f t="shared" si="1271"/>
        <v>2.3593816900449559E-3</v>
      </c>
      <c r="CR923" s="19">
        <f t="shared" si="1272"/>
        <v>5.9750250401709084E-3</v>
      </c>
      <c r="CS923" s="19">
        <f t="shared" si="1273"/>
        <v>2.7354821174105769E-2</v>
      </c>
      <c r="CT923" s="19">
        <f t="shared" si="1274"/>
        <v>6.0246932380819407E-2</v>
      </c>
      <c r="CU923" s="19">
        <f t="shared" si="1275"/>
        <v>4.223676166291164E-2</v>
      </c>
      <c r="CV923" s="19">
        <f t="shared" si="1276"/>
        <v>2.6182943431675046E-3</v>
      </c>
      <c r="CW923" s="19">
        <f t="shared" si="1277"/>
        <v>0.1799059687875747</v>
      </c>
      <c r="CX923" s="19">
        <f t="shared" si="1278"/>
        <v>1</v>
      </c>
      <c r="CZ923" s="68">
        <f t="shared" si="1279"/>
        <v>2.5805000000000001E-5</v>
      </c>
      <c r="DA923" s="19">
        <f t="shared" si="1280"/>
        <v>1.7689479999999999E-5</v>
      </c>
      <c r="DB923" s="19">
        <f t="shared" si="1281"/>
        <v>3.667E-5</v>
      </c>
      <c r="DC923" s="19">
        <f t="shared" si="1282"/>
        <v>3.8608179999999993E-5</v>
      </c>
      <c r="DD923" s="19">
        <f t="shared" si="1283"/>
        <v>1.2260839999999997E-5</v>
      </c>
      <c r="DE923" s="19">
        <f t="shared" si="1284"/>
        <v>1.2260839999999997E-5</v>
      </c>
      <c r="DF923" s="19">
        <f t="shared" si="1285"/>
        <v>1.0826539999999998E-5</v>
      </c>
      <c r="DG923" s="19">
        <f t="shared" si="1286"/>
        <v>1.5257479999999998E-5</v>
      </c>
      <c r="DH923" s="19">
        <f t="shared" si="1287"/>
        <v>2.4005359999999999E-5</v>
      </c>
      <c r="DI923" s="19">
        <f t="shared" si="1288"/>
        <v>3.6909159999999993E-5</v>
      </c>
      <c r="DJ923" s="19">
        <f t="shared" si="1289"/>
        <v>0</v>
      </c>
      <c r="DK923" s="19">
        <f t="shared" si="1290"/>
        <v>1.9983919999999995E-5</v>
      </c>
      <c r="DM923" s="68">
        <f t="shared" si="1291"/>
        <v>1200.9170918428774</v>
      </c>
      <c r="DN923" s="19">
        <f t="shared" si="1292"/>
        <v>6.0343107792106094</v>
      </c>
      <c r="DO923" s="19">
        <f t="shared" si="1293"/>
        <v>275.25422684892783</v>
      </c>
      <c r="DP923" s="19">
        <f t="shared" si="1294"/>
        <v>12.605717995310965</v>
      </c>
      <c r="DQ923" s="19">
        <f t="shared" si="1295"/>
        <v>352.29131423417385</v>
      </c>
      <c r="DR923" s="19">
        <f t="shared" si="1296"/>
        <v>13.651147645005498</v>
      </c>
      <c r="DS923" s="19">
        <f t="shared" si="1297"/>
        <v>22.241039992360221</v>
      </c>
      <c r="DT923" s="19">
        <f t="shared" si="1298"/>
        <v>100.54467523102451</v>
      </c>
      <c r="DU923" s="19">
        <f t="shared" si="1299"/>
        <v>155.57805999522586</v>
      </c>
      <c r="DV923" s="19">
        <f t="shared" si="1300"/>
        <v>107.7971687420217</v>
      </c>
      <c r="DX923" s="19">
        <f t="shared" si="1301"/>
        <v>162.22570734631128</v>
      </c>
      <c r="DZ923" s="68">
        <f t="shared" si="1302"/>
        <v>2409.1404606524493</v>
      </c>
      <c r="EA923" s="21">
        <f t="shared" si="1303"/>
        <v>2.4091404606524494</v>
      </c>
      <c r="EB923" s="92">
        <f t="shared" si="1252"/>
        <v>902</v>
      </c>
    </row>
    <row r="924" spans="1:132" x14ac:dyDescent="0.3">
      <c r="A924" s="19">
        <f>'A. Thermody. result (all suite)'!C880</f>
        <v>900</v>
      </c>
      <c r="B924" s="19" t="s">
        <v>1450</v>
      </c>
      <c r="C924" s="24">
        <f>'A. Thermody. result (all suite)'!G880</f>
        <v>56.488683999999999</v>
      </c>
      <c r="D924" s="19">
        <f>'A. Thermody. result (all suite)'!D880</f>
        <v>5000</v>
      </c>
      <c r="E924" s="61">
        <f>'A. Thermody. result (all suite)'!I880</f>
        <v>52.328456000000003</v>
      </c>
      <c r="F924" s="21">
        <f>'A. Thermody. result (all suite)'!J880</f>
        <v>0.177617</v>
      </c>
      <c r="G924" s="21">
        <f>'A. Thermody. result (all suite)'!K880</f>
        <v>17.038891</v>
      </c>
      <c r="H924" s="21">
        <f>'A. Thermody. result (all suite)'!L880</f>
        <v>0.82007799999999997</v>
      </c>
      <c r="I924" s="21">
        <f>'A. Thermody. result (all suite)'!M880</f>
        <v>7.2480140000000004</v>
      </c>
      <c r="J924" s="21">
        <f>'A. Thermody. result (all suite)'!N880</f>
        <v>0.28324300000000002</v>
      </c>
      <c r="K924" s="21">
        <f>'A. Thermody. result (all suite)'!O880</f>
        <v>0.38753399999999999</v>
      </c>
      <c r="L924" s="21">
        <f>'A. Thermody. result (all suite)'!P880</f>
        <v>2.5612010000000001</v>
      </c>
      <c r="M924" s="21">
        <f>'A. Thermody. result (all suite)'!Q880</f>
        <v>6.3129989999999996</v>
      </c>
      <c r="N924" s="21">
        <f>'A. Thermody. result (all suite)'!R880</f>
        <v>6.7330389999999998</v>
      </c>
      <c r="O924" s="21">
        <f>'A. Thermody. result (all suite)'!S880</f>
        <v>0.62681500000000001</v>
      </c>
      <c r="P924" s="21">
        <f>'A. Thermody. result (all suite)'!T880</f>
        <v>5.482113</v>
      </c>
      <c r="Q924" s="21">
        <f t="shared" si="1221"/>
        <v>99.999999999999986</v>
      </c>
      <c r="S924" s="19">
        <f t="shared" si="1222"/>
        <v>1173</v>
      </c>
      <c r="T924" s="19">
        <f t="shared" si="1223"/>
        <v>0.5</v>
      </c>
      <c r="V924" s="61">
        <f t="shared" si="1224"/>
        <v>49.459750910924718</v>
      </c>
      <c r="W924" s="21">
        <f t="shared" si="1225"/>
        <v>0.16787983535279</v>
      </c>
      <c r="X924" s="21">
        <f t="shared" si="1226"/>
        <v>16.104799741433169</v>
      </c>
      <c r="Y924" s="21">
        <f t="shared" si="1227"/>
        <v>0.77512039735186</v>
      </c>
      <c r="Z924" s="21">
        <f t="shared" si="1228"/>
        <v>6.850669682264181</v>
      </c>
      <c r="AA924" s="21">
        <f t="shared" si="1229"/>
        <v>0.26771529867541</v>
      </c>
      <c r="AB924" s="21">
        <f t="shared" si="1230"/>
        <v>0.36628894820658003</v>
      </c>
      <c r="AC924" s="21">
        <f t="shared" si="1231"/>
        <v>2.4207930670228701</v>
      </c>
      <c r="AD924" s="21">
        <f t="shared" si="1232"/>
        <v>5.9669132611311291</v>
      </c>
      <c r="AE924" s="21">
        <f t="shared" si="1233"/>
        <v>6.3639261936859306</v>
      </c>
      <c r="AF924" s="21">
        <f t="shared" si="1234"/>
        <v>0.59245229339905003</v>
      </c>
      <c r="AG924" s="21">
        <f t="shared" si="1235"/>
        <v>89.336309629447669</v>
      </c>
      <c r="AH924" s="21"/>
      <c r="AI924" s="61">
        <f t="shared" si="1236"/>
        <v>55.36354827737528</v>
      </c>
      <c r="AJ924" s="21">
        <f t="shared" si="1237"/>
        <v>0.18791892798026688</v>
      </c>
      <c r="AK924" s="21">
        <f t="shared" si="1238"/>
        <v>18.027160298240695</v>
      </c>
      <c r="AL924" s="21">
        <f t="shared" si="1239"/>
        <v>0.86764317953912795</v>
      </c>
      <c r="AM924" s="21">
        <f t="shared" si="1240"/>
        <v>7.668404605786419</v>
      </c>
      <c r="AN924" s="21">
        <f t="shared" si="1241"/>
        <v>0.29967132041366945</v>
      </c>
      <c r="AO924" s="21">
        <f t="shared" si="1242"/>
        <v>0.41001128177992396</v>
      </c>
      <c r="AP924" s="21">
        <f t="shared" si="1243"/>
        <v>2.7097527053265598</v>
      </c>
      <c r="AQ924" s="21">
        <f t="shared" si="1244"/>
        <v>6.6791579883710277</v>
      </c>
      <c r="AR924" s="21">
        <f t="shared" si="1245"/>
        <v>7.1235606441350114</v>
      </c>
      <c r="AS924" s="21">
        <f t="shared" si="1246"/>
        <v>0.66317077105204458</v>
      </c>
      <c r="AT924" s="21">
        <f t="shared" si="1247"/>
        <v>100.00000000000004</v>
      </c>
      <c r="AU924" s="21"/>
      <c r="AV924" s="21">
        <f>AR924*'[1]diagram lines'!$G$39</f>
        <v>5.9133115512609482</v>
      </c>
      <c r="AW924" s="21">
        <f>AK924*'[1]diagram lines'!$G$40</f>
        <v>9.5411698542002821</v>
      </c>
      <c r="AX924" s="21">
        <f>AQ924*'[1]diagram lines'!$G$38</f>
        <v>4.9549481172200691</v>
      </c>
      <c r="AY924" s="21">
        <f>AP924*'[1]diagram lines'!$G$41</f>
        <v>1.9365454515705756</v>
      </c>
      <c r="AZ924" s="21">
        <f t="shared" si="1248"/>
        <v>13.802718632506039</v>
      </c>
      <c r="BA924" s="21">
        <f t="shared" si="1249"/>
        <v>0.74512417524100816</v>
      </c>
      <c r="BB924" s="21">
        <f t="shared" si="1250"/>
        <v>0.87789307076187917</v>
      </c>
      <c r="BC924" s="86">
        <f t="shared" si="1251"/>
        <v>1.1390908907985233</v>
      </c>
      <c r="BX924" s="61">
        <f t="shared" si="1253"/>
        <v>0.87097962716378174</v>
      </c>
      <c r="BY924" s="21">
        <f t="shared" si="1254"/>
        <v>2.2235478217325988E-3</v>
      </c>
      <c r="BZ924" s="21">
        <f t="shared" si="1255"/>
        <v>0.16711348568065909</v>
      </c>
      <c r="CA924" s="21">
        <f t="shared" si="1256"/>
        <v>5.1354374099818398E-3</v>
      </c>
      <c r="CB924" s="21">
        <f t="shared" si="1257"/>
        <v>0.10087702157272097</v>
      </c>
      <c r="CC924" s="21">
        <f t="shared" si="1258"/>
        <v>3.992712151113618E-3</v>
      </c>
      <c r="CD924" s="21">
        <f t="shared" si="1259"/>
        <v>9.6162282878411911E-3</v>
      </c>
      <c r="CE924" s="21">
        <f t="shared" si="1260"/>
        <v>4.5670488587731817E-2</v>
      </c>
      <c r="CF924" s="21">
        <f t="shared" si="1261"/>
        <v>0.10183899015970317</v>
      </c>
      <c r="CG924" s="21">
        <f t="shared" si="1262"/>
        <v>7.1475997876857739E-2</v>
      </c>
      <c r="CH924" s="21">
        <f t="shared" si="1263"/>
        <v>4.4159316350109905E-3</v>
      </c>
      <c r="CI924" s="21">
        <f t="shared" si="1264"/>
        <v>0.30422380688124306</v>
      </c>
      <c r="CJ924" s="21">
        <f t="shared" si="1265"/>
        <v>1.687563275228378</v>
      </c>
      <c r="CL924" s="68">
        <f t="shared" si="1266"/>
        <v>0.51611672282090404</v>
      </c>
      <c r="CM924" s="19">
        <f t="shared" si="1267"/>
        <v>1.3176085628147402E-3</v>
      </c>
      <c r="CN924" s="19">
        <f t="shared" si="1268"/>
        <v>9.9026500596277559E-2</v>
      </c>
      <c r="CO924" s="19">
        <f t="shared" si="1269"/>
        <v>3.0431080631846889E-3</v>
      </c>
      <c r="CP924" s="19">
        <f t="shared" si="1270"/>
        <v>5.9776734332565556E-2</v>
      </c>
      <c r="CQ924" s="19">
        <f t="shared" si="1271"/>
        <v>2.3659629299371213E-3</v>
      </c>
      <c r="CR924" s="19">
        <f t="shared" si="1272"/>
        <v>5.6982919864381537E-3</v>
      </c>
      <c r="CS924" s="19">
        <f t="shared" si="1273"/>
        <v>2.7062978472052392E-2</v>
      </c>
      <c r="CT924" s="19">
        <f t="shared" si="1274"/>
        <v>6.0346768417273891E-2</v>
      </c>
      <c r="CU924" s="19">
        <f t="shared" si="1275"/>
        <v>4.2354558745173507E-2</v>
      </c>
      <c r="CV924" s="19">
        <f t="shared" si="1276"/>
        <v>2.6167502575056823E-3</v>
      </c>
      <c r="CW924" s="19">
        <f t="shared" si="1277"/>
        <v>0.18027401481587257</v>
      </c>
      <c r="CX924" s="19">
        <f t="shared" si="1278"/>
        <v>0.99999999999999978</v>
      </c>
      <c r="CZ924" s="68">
        <f t="shared" si="1279"/>
        <v>2.5805000000000001E-5</v>
      </c>
      <c r="DA924" s="19">
        <f t="shared" si="1280"/>
        <v>1.7674999999999996E-5</v>
      </c>
      <c r="DB924" s="19">
        <f t="shared" si="1281"/>
        <v>3.667E-5</v>
      </c>
      <c r="DC924" s="19">
        <f t="shared" si="1282"/>
        <v>3.8589999999999995E-5</v>
      </c>
      <c r="DD924" s="19">
        <f t="shared" si="1283"/>
        <v>1.2254999999999999E-5</v>
      </c>
      <c r="DE924" s="19">
        <f t="shared" si="1284"/>
        <v>1.2254999999999999E-5</v>
      </c>
      <c r="DF924" s="19">
        <f t="shared" si="1285"/>
        <v>1.0819999999999998E-5</v>
      </c>
      <c r="DG924" s="19">
        <f t="shared" si="1286"/>
        <v>1.5249999999999998E-5</v>
      </c>
      <c r="DH924" s="19">
        <f t="shared" si="1287"/>
        <v>2.3989999999999999E-5</v>
      </c>
      <c r="DI924" s="19">
        <f t="shared" si="1288"/>
        <v>3.688499999999999E-5</v>
      </c>
      <c r="DJ924" s="19">
        <f t="shared" si="1289"/>
        <v>0</v>
      </c>
      <c r="DK924" s="19">
        <f t="shared" si="1290"/>
        <v>1.9964999999999996E-5</v>
      </c>
      <c r="DM924" s="68">
        <f t="shared" si="1291"/>
        <v>1201.6389345894172</v>
      </c>
      <c r="DN924" s="19">
        <f t="shared" si="1292"/>
        <v>5.9547706929358686</v>
      </c>
      <c r="DO924" s="19">
        <f t="shared" si="1293"/>
        <v>275.34065996172507</v>
      </c>
      <c r="DP924" s="19">
        <f t="shared" si="1294"/>
        <v>12.592742332468593</v>
      </c>
      <c r="DQ924" s="19">
        <f t="shared" si="1295"/>
        <v>350.46579859606982</v>
      </c>
      <c r="DR924" s="19">
        <f t="shared" si="1296"/>
        <v>13.695749510382653</v>
      </c>
      <c r="DS924" s="19">
        <f t="shared" si="1297"/>
        <v>21.223767749857451</v>
      </c>
      <c r="DT924" s="19">
        <f t="shared" si="1298"/>
        <v>99.520775915586768</v>
      </c>
      <c r="DU924" s="19">
        <f t="shared" si="1299"/>
        <v>155.93564711074652</v>
      </c>
      <c r="DV924" s="19">
        <f t="shared" si="1300"/>
        <v>108.16861688478639</v>
      </c>
      <c r="DX924" s="19">
        <f t="shared" si="1301"/>
        <v>162.7116327063373</v>
      </c>
      <c r="DZ924" s="68">
        <f t="shared" si="1302"/>
        <v>2407.2490960503137</v>
      </c>
      <c r="EA924" s="21">
        <f t="shared" si="1303"/>
        <v>2.4072490960503137</v>
      </c>
      <c r="EB924" s="92">
        <f t="shared" si="1252"/>
        <v>900</v>
      </c>
    </row>
    <row r="925" spans="1:132" x14ac:dyDescent="0.3">
      <c r="A925" s="19">
        <f>'A. Thermody. result (all suite)'!C881</f>
        <v>898</v>
      </c>
      <c r="B925" s="19" t="s">
        <v>1450</v>
      </c>
      <c r="C925" s="24">
        <f>'A. Thermody. result (all suite)'!G881</f>
        <v>56.324939999999998</v>
      </c>
      <c r="D925" s="19">
        <f>'A. Thermody. result (all suite)'!D881</f>
        <v>5000</v>
      </c>
      <c r="E925" s="61">
        <f>'A. Thermody. result (all suite)'!I881</f>
        <v>52.366995000000003</v>
      </c>
      <c r="F925" s="21">
        <f>'A. Thermody. result (all suite)'!J881</f>
        <v>0.17516399999999999</v>
      </c>
      <c r="G925" s="21">
        <f>'A. Thermody. result (all suite)'!K881</f>
        <v>17.046657</v>
      </c>
      <c r="H925" s="21">
        <f>'A. Thermody. result (all suite)'!L881</f>
        <v>0.81890300000000005</v>
      </c>
      <c r="I925" s="21">
        <f>'A. Thermody. result (all suite)'!M881</f>
        <v>7.2069999999999999</v>
      </c>
      <c r="J925" s="21">
        <f>'A. Thermody. result (all suite)'!N881</f>
        <v>0.28406599999999999</v>
      </c>
      <c r="K925" s="21">
        <f>'A. Thermody. result (all suite)'!O881</f>
        <v>0.36929800000000002</v>
      </c>
      <c r="L925" s="21">
        <f>'A. Thermody. result (all suite)'!P881</f>
        <v>2.534351</v>
      </c>
      <c r="M925" s="21">
        <f>'A. Thermody. result (all suite)'!Q881</f>
        <v>6.3242979999999998</v>
      </c>
      <c r="N925" s="21">
        <f>'A. Thermody. result (all suite)'!R881</f>
        <v>6.7526130000000002</v>
      </c>
      <c r="O925" s="21">
        <f>'A. Thermody. result (all suite)'!S881</f>
        <v>0.62662099999999998</v>
      </c>
      <c r="P925" s="21">
        <f>'A. Thermody. result (all suite)'!T881</f>
        <v>5.4940340000000001</v>
      </c>
      <c r="Q925" s="21">
        <f t="shared" si="1221"/>
        <v>100</v>
      </c>
      <c r="S925" s="19">
        <f t="shared" si="1222"/>
        <v>1171</v>
      </c>
      <c r="T925" s="19">
        <f t="shared" si="1223"/>
        <v>0.5</v>
      </c>
      <c r="V925" s="61">
        <f t="shared" si="1224"/>
        <v>49.489934489921708</v>
      </c>
      <c r="W925" s="21">
        <f t="shared" si="1225"/>
        <v>0.16554043028423998</v>
      </c>
      <c r="X925" s="21">
        <f t="shared" si="1226"/>
        <v>16.110107868556621</v>
      </c>
      <c r="Y925" s="21">
        <f t="shared" si="1227"/>
        <v>0.77391219075298012</v>
      </c>
      <c r="Z925" s="21">
        <f t="shared" si="1228"/>
        <v>6.8110449696200002</v>
      </c>
      <c r="AA925" s="21">
        <f t="shared" si="1229"/>
        <v>0.26845931737756001</v>
      </c>
      <c r="AB925" s="21">
        <f t="shared" si="1230"/>
        <v>0.34900864231868001</v>
      </c>
      <c r="AC925" s="21">
        <f t="shared" si="1231"/>
        <v>2.3951128943806599</v>
      </c>
      <c r="AD925" s="21">
        <f t="shared" si="1232"/>
        <v>5.9768389176186796</v>
      </c>
      <c r="AE925" s="21">
        <f t="shared" si="1233"/>
        <v>6.3816221458915798</v>
      </c>
      <c r="AF925" s="21">
        <f t="shared" si="1234"/>
        <v>0.59219422920886</v>
      </c>
      <c r="AG925" s="21">
        <f t="shared" si="1235"/>
        <v>89.313776095931573</v>
      </c>
      <c r="AH925" s="21"/>
      <c r="AI925" s="61">
        <f t="shared" si="1236"/>
        <v>55.411311281660247</v>
      </c>
      <c r="AJ925" s="21">
        <f t="shared" si="1237"/>
        <v>0.18534702877911427</v>
      </c>
      <c r="AK925" s="21">
        <f t="shared" si="1238"/>
        <v>18.037651718199463</v>
      </c>
      <c r="AL925" s="21">
        <f t="shared" si="1239"/>
        <v>0.86650931645944973</v>
      </c>
      <c r="AM925" s="21">
        <f t="shared" si="1240"/>
        <v>7.6259735813927332</v>
      </c>
      <c r="AN925" s="21">
        <f t="shared" si="1241"/>
        <v>0.30057996550186045</v>
      </c>
      <c r="AO925" s="21">
        <f t="shared" si="1242"/>
        <v>0.39076686439033903</v>
      </c>
      <c r="AP925" s="21">
        <f t="shared" si="1243"/>
        <v>2.6816836092654719</v>
      </c>
      <c r="AQ925" s="21">
        <f t="shared" si="1244"/>
        <v>6.6919563575488965</v>
      </c>
      <c r="AR925" s="21">
        <f t="shared" si="1245"/>
        <v>7.1451711313124919</v>
      </c>
      <c r="AS925" s="21">
        <f t="shared" si="1246"/>
        <v>0.663049145489926</v>
      </c>
      <c r="AT925" s="21">
        <f t="shared" si="1247"/>
        <v>100</v>
      </c>
      <c r="AU925" s="21"/>
      <c r="AV925" s="21">
        <f>AR925*'[1]diagram lines'!$G$39</f>
        <v>5.931250549725176</v>
      </c>
      <c r="AW925" s="21">
        <f>AK925*'[1]diagram lines'!$G$40</f>
        <v>9.5467226100521358</v>
      </c>
      <c r="AX925" s="21">
        <f>AQ925*'[1]diagram lines'!$G$38</f>
        <v>4.9644426156840638</v>
      </c>
      <c r="AY925" s="21">
        <f>AP925*'[1]diagram lines'!$G$41</f>
        <v>1.9164856578484595</v>
      </c>
      <c r="AZ925" s="21">
        <f t="shared" si="1248"/>
        <v>13.837127488861388</v>
      </c>
      <c r="BA925" s="21">
        <f t="shared" si="1249"/>
        <v>0.74512873584953054</v>
      </c>
      <c r="BB925" s="21">
        <f t="shared" si="1250"/>
        <v>0.8761923142586554</v>
      </c>
      <c r="BC925" s="86">
        <f t="shared" si="1251"/>
        <v>1.1413019536083218</v>
      </c>
      <c r="BX925" s="61">
        <f t="shared" si="1253"/>
        <v>0.87162108854860199</v>
      </c>
      <c r="BY925" s="21">
        <f t="shared" si="1254"/>
        <v>2.1928392588883325E-3</v>
      </c>
      <c r="BZ925" s="21">
        <f t="shared" si="1255"/>
        <v>0.16718965280502157</v>
      </c>
      <c r="CA925" s="21">
        <f t="shared" si="1256"/>
        <v>5.1280794038449503E-3</v>
      </c>
      <c r="CB925" s="21">
        <f t="shared" si="1257"/>
        <v>0.1003061934585943</v>
      </c>
      <c r="CC925" s="21">
        <f t="shared" si="1258"/>
        <v>4.0043135043698903E-3</v>
      </c>
      <c r="CD925" s="21">
        <f t="shared" si="1259"/>
        <v>9.1637220843672467E-3</v>
      </c>
      <c r="CE925" s="21">
        <f t="shared" si="1260"/>
        <v>4.5191708273894439E-2</v>
      </c>
      <c r="CF925" s="21">
        <f t="shared" si="1261"/>
        <v>0.10202126149378932</v>
      </c>
      <c r="CG925" s="21">
        <f t="shared" si="1262"/>
        <v>7.1683789808917195E-2</v>
      </c>
      <c r="CH925" s="21">
        <f t="shared" si="1263"/>
        <v>4.414564898833343E-3</v>
      </c>
      <c r="CI925" s="21">
        <f t="shared" si="1264"/>
        <v>0.30488534961154273</v>
      </c>
      <c r="CJ925" s="21">
        <f t="shared" si="1265"/>
        <v>1.6878025631506652</v>
      </c>
      <c r="CL925" s="68">
        <f t="shared" si="1266"/>
        <v>0.51642360758211203</v>
      </c>
      <c r="CM925" s="19">
        <f t="shared" si="1267"/>
        <v>1.2992273544098084E-3</v>
      </c>
      <c r="CN925" s="19">
        <f t="shared" si="1268"/>
        <v>9.9057589113340519E-2</v>
      </c>
      <c r="CO925" s="19">
        <f t="shared" si="1269"/>
        <v>3.0383171087690671E-3</v>
      </c>
      <c r="CP925" s="19">
        <f t="shared" si="1270"/>
        <v>5.9430051623662723E-2</v>
      </c>
      <c r="CQ925" s="19">
        <f t="shared" si="1271"/>
        <v>2.3725011395260196E-3</v>
      </c>
      <c r="CR925" s="19">
        <f t="shared" si="1272"/>
        <v>5.429380357890372E-3</v>
      </c>
      <c r="CS925" s="19">
        <f t="shared" si="1273"/>
        <v>2.6775470816642138E-2</v>
      </c>
      <c r="CT925" s="19">
        <f t="shared" si="1274"/>
        <v>6.0446206043995782E-2</v>
      </c>
      <c r="CU925" s="19">
        <f t="shared" si="1275"/>
        <v>4.2471667820614747E-2</v>
      </c>
      <c r="CV925" s="19">
        <f t="shared" si="1276"/>
        <v>2.615569495636124E-3</v>
      </c>
      <c r="CW925" s="19">
        <f t="shared" si="1277"/>
        <v>0.18064041154340071</v>
      </c>
      <c r="CX925" s="19">
        <f t="shared" si="1278"/>
        <v>1</v>
      </c>
      <c r="CZ925" s="68">
        <f t="shared" si="1279"/>
        <v>2.5805000000000001E-5</v>
      </c>
      <c r="DA925" s="19">
        <f t="shared" si="1280"/>
        <v>1.7660519999999999E-5</v>
      </c>
      <c r="DB925" s="19">
        <f t="shared" si="1281"/>
        <v>3.667E-5</v>
      </c>
      <c r="DC925" s="19">
        <f t="shared" si="1282"/>
        <v>3.857181999999999E-5</v>
      </c>
      <c r="DD925" s="19">
        <f t="shared" si="1283"/>
        <v>1.2249159999999998E-5</v>
      </c>
      <c r="DE925" s="19">
        <f t="shared" si="1284"/>
        <v>1.2249159999999998E-5</v>
      </c>
      <c r="DF925" s="19">
        <f t="shared" si="1285"/>
        <v>1.0813459999999998E-5</v>
      </c>
      <c r="DG925" s="19">
        <f t="shared" si="1286"/>
        <v>1.5242519999999998E-5</v>
      </c>
      <c r="DH925" s="19">
        <f t="shared" si="1287"/>
        <v>2.3974639999999999E-5</v>
      </c>
      <c r="DI925" s="19">
        <f t="shared" si="1288"/>
        <v>3.6860839999999994E-5</v>
      </c>
      <c r="DJ925" s="19">
        <f t="shared" si="1289"/>
        <v>0</v>
      </c>
      <c r="DK925" s="19">
        <f t="shared" si="1290"/>
        <v>1.9946079999999997E-5</v>
      </c>
      <c r="DM925" s="68">
        <f t="shared" si="1291"/>
        <v>1202.3534331925321</v>
      </c>
      <c r="DN925" s="19">
        <f t="shared" si="1292"/>
        <v>5.8765133229517303</v>
      </c>
      <c r="DO925" s="19">
        <f t="shared" si="1293"/>
        <v>275.4271007907335</v>
      </c>
      <c r="DP925" s="19">
        <f t="shared" si="1294"/>
        <v>12.578842769133852</v>
      </c>
      <c r="DQ925" s="19">
        <f t="shared" si="1295"/>
        <v>348.59934960112918</v>
      </c>
      <c r="DR925" s="19">
        <f t="shared" si="1296"/>
        <v>13.740144698736554</v>
      </c>
      <c r="DS925" s="19">
        <f t="shared" si="1297"/>
        <v>20.234414185929573</v>
      </c>
      <c r="DT925" s="19">
        <f t="shared" si="1298"/>
        <v>98.511821102894487</v>
      </c>
      <c r="DU925" s="19">
        <f t="shared" si="1299"/>
        <v>156.29266227427394</v>
      </c>
      <c r="DV925" s="19">
        <f t="shared" si="1300"/>
        <v>108.53879370903945</v>
      </c>
      <c r="DX925" s="19">
        <f t="shared" si="1301"/>
        <v>163.19698988533492</v>
      </c>
      <c r="DZ925" s="68">
        <f t="shared" si="1302"/>
        <v>2405.3500655326893</v>
      </c>
      <c r="EA925" s="21">
        <f t="shared" si="1303"/>
        <v>2.4053500655326894</v>
      </c>
      <c r="EB925" s="92">
        <f t="shared" si="1252"/>
        <v>898</v>
      </c>
    </row>
    <row r="926" spans="1:132" x14ac:dyDescent="0.3">
      <c r="A926" s="19">
        <f>'A. Thermody. result (all suite)'!C882</f>
        <v>896</v>
      </c>
      <c r="B926" s="19" t="s">
        <v>1450</v>
      </c>
      <c r="C926" s="24">
        <f>'A. Thermody. result (all suite)'!G882</f>
        <v>56.162806000000003</v>
      </c>
      <c r="D926" s="19">
        <f>'A. Thermody. result (all suite)'!D882</f>
        <v>5000</v>
      </c>
      <c r="E926" s="61">
        <f>'A. Thermody. result (all suite)'!I882</f>
        <v>52.4054</v>
      </c>
      <c r="F926" s="21">
        <f>'A. Thermody. result (all suite)'!J882</f>
        <v>0.17275199999999999</v>
      </c>
      <c r="G926" s="21">
        <f>'A. Thermody. result (all suite)'!K882</f>
        <v>17.054478</v>
      </c>
      <c r="H926" s="21">
        <f>'A. Thermody. result (all suite)'!L882</f>
        <v>0.81767100000000004</v>
      </c>
      <c r="I926" s="21">
        <f>'A. Thermody. result (all suite)'!M882</f>
        <v>7.1651930000000004</v>
      </c>
      <c r="J926" s="21">
        <f>'A. Thermody. result (all suite)'!N882</f>
        <v>0.28488599999999997</v>
      </c>
      <c r="K926" s="21">
        <f>'A. Thermody. result (all suite)'!O882</f>
        <v>0.35158600000000001</v>
      </c>
      <c r="L926" s="21">
        <f>'A. Thermody. result (all suite)'!P882</f>
        <v>2.5079039999999999</v>
      </c>
      <c r="M926" s="21">
        <f>'A. Thermody. result (all suite)'!Q882</f>
        <v>6.3355790000000001</v>
      </c>
      <c r="N926" s="21">
        <f>'A. Thermody. result (all suite)'!R882</f>
        <v>6.7721070000000001</v>
      </c>
      <c r="O926" s="21">
        <f>'A. Thermody. result (all suite)'!S882</f>
        <v>0.62651699999999999</v>
      </c>
      <c r="P926" s="21">
        <f>'A. Thermody. result (all suite)'!T882</f>
        <v>5.5059279999999999</v>
      </c>
      <c r="Q926" s="21">
        <f t="shared" si="1221"/>
        <v>100.00000100000001</v>
      </c>
      <c r="S926" s="19">
        <f t="shared" si="1222"/>
        <v>1169</v>
      </c>
      <c r="T926" s="19">
        <f t="shared" si="1223"/>
        <v>0.5</v>
      </c>
      <c r="V926" s="61">
        <f t="shared" si="1224"/>
        <v>49.519996436742034</v>
      </c>
      <c r="W926" s="21">
        <f t="shared" si="1225"/>
        <v>0.16324039935655602</v>
      </c>
      <c r="X926" s="21">
        <f t="shared" si="1226"/>
        <v>16.115470729934234</v>
      </c>
      <c r="Y926" s="21">
        <f t="shared" si="1227"/>
        <v>0.77265062391332384</v>
      </c>
      <c r="Z926" s="21">
        <f t="shared" si="1228"/>
        <v>6.7706826363040644</v>
      </c>
      <c r="AA926" s="21">
        <f t="shared" si="1229"/>
        <v>0.26920038211477615</v>
      </c>
      <c r="AB926" s="21">
        <f t="shared" si="1230"/>
        <v>0.33222792817550073</v>
      </c>
      <c r="AC926" s="21">
        <f t="shared" si="1231"/>
        <v>2.3698206128317136</v>
      </c>
      <c r="AD926" s="21">
        <f t="shared" si="1232"/>
        <v>5.9867465853652044</v>
      </c>
      <c r="AE926" s="21">
        <f t="shared" si="1233"/>
        <v>6.3992396682257136</v>
      </c>
      <c r="AF926" s="21">
        <f t="shared" si="1234"/>
        <v>0.59202142541719582</v>
      </c>
      <c r="AG926" s="21">
        <f t="shared" si="1235"/>
        <v>89.291297428380318</v>
      </c>
      <c r="AH926" s="21"/>
      <c r="AI926" s="61">
        <f t="shared" si="1236"/>
        <v>55.458928095945225</v>
      </c>
      <c r="AJ926" s="21">
        <f t="shared" si="1237"/>
        <v>0.18281781546235182</v>
      </c>
      <c r="AK926" s="21">
        <f t="shared" si="1238"/>
        <v>18.048198642046046</v>
      </c>
      <c r="AL926" s="21">
        <f t="shared" si="1239"/>
        <v>0.86531458962510799</v>
      </c>
      <c r="AM926" s="21">
        <f t="shared" si="1240"/>
        <v>7.5826903979469709</v>
      </c>
      <c r="AN926" s="21">
        <f t="shared" si="1241"/>
        <v>0.30148557571436246</v>
      </c>
      <c r="AO926" s="21">
        <f t="shared" si="1242"/>
        <v>0.37207201344786989</v>
      </c>
      <c r="AP926" s="21">
        <f t="shared" si="1243"/>
        <v>2.65403312650096</v>
      </c>
      <c r="AQ926" s="21">
        <f t="shared" si="1244"/>
        <v>6.7047369203780649</v>
      </c>
      <c r="AR926" s="21">
        <f t="shared" si="1245"/>
        <v>7.1667002860592124</v>
      </c>
      <c r="AS926" s="21">
        <f t="shared" si="1246"/>
        <v>0.66302253687382073</v>
      </c>
      <c r="AT926" s="21">
        <f t="shared" si="1247"/>
        <v>100.00000000000001</v>
      </c>
      <c r="AU926" s="21"/>
      <c r="AV926" s="21">
        <f>AR926*'[1]diagram lines'!$G$39</f>
        <v>5.949122033637857</v>
      </c>
      <c r="AW926" s="21">
        <f>AK926*'[1]diagram lines'!$G$40</f>
        <v>9.5523047422457115</v>
      </c>
      <c r="AX926" s="21">
        <f>AQ926*'[1]diagram lines'!$G$38</f>
        <v>4.9739239044689167</v>
      </c>
      <c r="AY926" s="21">
        <f>AP926*'[1]diagram lines'!$G$41</f>
        <v>1.8967250293135787</v>
      </c>
      <c r="AZ926" s="21">
        <f t="shared" si="1248"/>
        <v>13.871437206437278</v>
      </c>
      <c r="BA926" s="21">
        <f t="shared" si="1249"/>
        <v>0.74512288608911592</v>
      </c>
      <c r="BB926" s="21">
        <f t="shared" si="1250"/>
        <v>0.87450925285601744</v>
      </c>
      <c r="BC926" s="86">
        <f t="shared" si="1251"/>
        <v>1.1434984784142059</v>
      </c>
      <c r="BX926" s="61">
        <f t="shared" si="1253"/>
        <v>0.87226031957390149</v>
      </c>
      <c r="BY926" s="21">
        <f t="shared" si="1254"/>
        <v>2.1626439659489234E-3</v>
      </c>
      <c r="BZ926" s="21">
        <f t="shared" si="1255"/>
        <v>0.16726635935661044</v>
      </c>
      <c r="CA926" s="21">
        <f t="shared" si="1256"/>
        <v>5.1203644561337597E-3</v>
      </c>
      <c r="CB926" s="21">
        <f t="shared" si="1257"/>
        <v>9.9724328462073783E-2</v>
      </c>
      <c r="CC926" s="21">
        <f t="shared" si="1258"/>
        <v>4.0158725683676344E-3</v>
      </c>
      <c r="CD926" s="21">
        <f t="shared" si="1259"/>
        <v>8.7242183622828796E-3</v>
      </c>
      <c r="CE926" s="21">
        <f t="shared" si="1260"/>
        <v>4.4720114122681884E-2</v>
      </c>
      <c r="CF926" s="21">
        <f t="shared" si="1261"/>
        <v>0.10220324245846105</v>
      </c>
      <c r="CG926" s="21">
        <f t="shared" si="1262"/>
        <v>7.1890732484076431E-2</v>
      </c>
      <c r="CH926" s="21">
        <f t="shared" si="1263"/>
        <v>4.4138322155216148E-3</v>
      </c>
      <c r="CI926" s="21">
        <f t="shared" si="1264"/>
        <v>0.30554539400665925</v>
      </c>
      <c r="CJ926" s="21">
        <f t="shared" si="1265"/>
        <v>1.6880474220327191</v>
      </c>
      <c r="CL926" s="68">
        <f t="shared" si="1266"/>
        <v>0.5167273787388863</v>
      </c>
      <c r="CM926" s="19">
        <f t="shared" si="1267"/>
        <v>1.2811511914426568E-3</v>
      </c>
      <c r="CN926" s="19">
        <f t="shared" si="1268"/>
        <v>9.9088661357150165E-2</v>
      </c>
      <c r="CO926" s="19">
        <f t="shared" si="1269"/>
        <v>3.0333060489307231E-3</v>
      </c>
      <c r="CP926" s="19">
        <f t="shared" si="1270"/>
        <v>5.9076733959279044E-2</v>
      </c>
      <c r="CQ926" s="19">
        <f t="shared" si="1271"/>
        <v>2.379004591904051E-3</v>
      </c>
      <c r="CR926" s="19">
        <f t="shared" si="1272"/>
        <v>5.1682306127261036E-3</v>
      </c>
      <c r="CS926" s="19">
        <f t="shared" si="1273"/>
        <v>2.6492214341247981E-2</v>
      </c>
      <c r="CT926" s="19">
        <f t="shared" si="1274"/>
        <v>6.0545243649251027E-2</v>
      </c>
      <c r="CU926" s="19">
        <f t="shared" si="1275"/>
        <v>4.2588100041352384E-2</v>
      </c>
      <c r="CV926" s="19">
        <f t="shared" si="1276"/>
        <v>2.6147560535986305E-3</v>
      </c>
      <c r="CW926" s="19">
        <f t="shared" si="1277"/>
        <v>0.18100521941423098</v>
      </c>
      <c r="CX926" s="19">
        <f t="shared" si="1278"/>
        <v>1</v>
      </c>
      <c r="CZ926" s="68">
        <f t="shared" si="1279"/>
        <v>2.5805000000000001E-5</v>
      </c>
      <c r="DA926" s="19">
        <f t="shared" si="1280"/>
        <v>1.7646039999999996E-5</v>
      </c>
      <c r="DB926" s="19">
        <f t="shared" si="1281"/>
        <v>3.667E-5</v>
      </c>
      <c r="DC926" s="19">
        <f t="shared" si="1282"/>
        <v>3.8553639999999992E-5</v>
      </c>
      <c r="DD926" s="19">
        <f t="shared" si="1283"/>
        <v>1.2243319999999998E-5</v>
      </c>
      <c r="DE926" s="19">
        <f t="shared" si="1284"/>
        <v>1.2243319999999998E-5</v>
      </c>
      <c r="DF926" s="19">
        <f t="shared" si="1285"/>
        <v>1.0806919999999998E-5</v>
      </c>
      <c r="DG926" s="19">
        <f t="shared" si="1286"/>
        <v>1.5235039999999998E-5</v>
      </c>
      <c r="DH926" s="19">
        <f t="shared" si="1287"/>
        <v>2.3959280000000001E-5</v>
      </c>
      <c r="DI926" s="19">
        <f t="shared" si="1288"/>
        <v>3.6836679999999991E-5</v>
      </c>
      <c r="DJ926" s="19">
        <f t="shared" si="1289"/>
        <v>0</v>
      </c>
      <c r="DK926" s="19">
        <f t="shared" si="1290"/>
        <v>1.9927159999999995E-5</v>
      </c>
      <c r="DM926" s="68">
        <f t="shared" si="1291"/>
        <v>1203.0606826053977</v>
      </c>
      <c r="DN926" s="19">
        <f t="shared" si="1292"/>
        <v>5.7995083980564157</v>
      </c>
      <c r="DO926" s="19">
        <f t="shared" si="1293"/>
        <v>275.51349637237604</v>
      </c>
      <c r="DP926" s="19">
        <f t="shared" si="1294"/>
        <v>12.564018415738365</v>
      </c>
      <c r="DQ926" s="19">
        <f t="shared" si="1295"/>
        <v>346.69218275551071</v>
      </c>
      <c r="DR926" s="19">
        <f t="shared" si="1296"/>
        <v>13.78438085010221</v>
      </c>
      <c r="DS926" s="19">
        <f t="shared" si="1297"/>
        <v>19.272807950171003</v>
      </c>
      <c r="DT926" s="19">
        <f t="shared" si="1298"/>
        <v>97.517524092958524</v>
      </c>
      <c r="DU926" s="19">
        <f t="shared" si="1299"/>
        <v>156.649100215744</v>
      </c>
      <c r="DV926" s="19">
        <f t="shared" si="1300"/>
        <v>108.90772523189918</v>
      </c>
      <c r="DX926" s="19">
        <f t="shared" si="1301"/>
        <v>163.68183192408969</v>
      </c>
      <c r="DZ926" s="68">
        <f t="shared" si="1302"/>
        <v>2403.443258812044</v>
      </c>
      <c r="EA926" s="21">
        <f t="shared" si="1303"/>
        <v>2.403443258812044</v>
      </c>
      <c r="EB926" s="92">
        <f t="shared" si="1252"/>
        <v>896</v>
      </c>
    </row>
    <row r="927" spans="1:132" x14ac:dyDescent="0.3">
      <c r="A927" s="19">
        <f>'A. Thermody. result (all suite)'!C883</f>
        <v>894</v>
      </c>
      <c r="B927" s="19" t="s">
        <v>1450</v>
      </c>
      <c r="C927" s="24">
        <f>'A. Thermody. result (all suite)'!G883</f>
        <v>56.002246999999997</v>
      </c>
      <c r="D927" s="19">
        <f>'A. Thermody. result (all suite)'!D883</f>
        <v>5000</v>
      </c>
      <c r="E927" s="61">
        <f>'A. Thermody. result (all suite)'!I883</f>
        <v>52.443674000000001</v>
      </c>
      <c r="F927" s="21">
        <f>'A. Thermody. result (all suite)'!J883</f>
        <v>0.17038300000000001</v>
      </c>
      <c r="G927" s="21">
        <f>'A. Thermody. result (all suite)'!K883</f>
        <v>17.062349000000001</v>
      </c>
      <c r="H927" s="21">
        <f>'A. Thermody. result (all suite)'!L883</f>
        <v>0.81638299999999997</v>
      </c>
      <c r="I927" s="21">
        <f>'A. Thermody. result (all suite)'!M883</f>
        <v>7.1226000000000003</v>
      </c>
      <c r="J927" s="21">
        <f>'A. Thermody. result (all suite)'!N883</f>
        <v>0.28570299999999998</v>
      </c>
      <c r="K927" s="21">
        <f>'A. Thermody. result (all suite)'!O883</f>
        <v>0.334393</v>
      </c>
      <c r="L927" s="21">
        <f>'A. Thermody. result (all suite)'!P883</f>
        <v>2.4818539999999998</v>
      </c>
      <c r="M927" s="21">
        <f>'A. Thermody. result (all suite)'!Q883</f>
        <v>6.3468400000000003</v>
      </c>
      <c r="N927" s="21">
        <f>'A. Thermody. result (all suite)'!R883</f>
        <v>6.7915219999999996</v>
      </c>
      <c r="O927" s="21">
        <f>'A. Thermody. result (all suite)'!S883</f>
        <v>0.62650300000000003</v>
      </c>
      <c r="P927" s="21">
        <f>'A. Thermody. result (all suite)'!T883</f>
        <v>5.5177940000000003</v>
      </c>
      <c r="Q927" s="21">
        <f t="shared" si="1221"/>
        <v>99.999998000000005</v>
      </c>
      <c r="S927" s="19">
        <f t="shared" si="1222"/>
        <v>1167</v>
      </c>
      <c r="T927" s="19">
        <f t="shared" si="1223"/>
        <v>0.5</v>
      </c>
      <c r="V927" s="61">
        <f t="shared" si="1224"/>
        <v>49.54994004477377</v>
      </c>
      <c r="W927" s="21">
        <f t="shared" si="1225"/>
        <v>0.16098161686095236</v>
      </c>
      <c r="X927" s="21">
        <f t="shared" si="1226"/>
        <v>16.120883711789638</v>
      </c>
      <c r="Y927" s="21">
        <f t="shared" si="1227"/>
        <v>0.77133666690805336</v>
      </c>
      <c r="Z927" s="21">
        <f t="shared" si="1228"/>
        <v>6.7295895966957922</v>
      </c>
      <c r="AA927" s="21">
        <f t="shared" si="1229"/>
        <v>0.26993849669288994</v>
      </c>
      <c r="AB927" s="21">
        <f t="shared" si="1230"/>
        <v>0.31594188274055768</v>
      </c>
      <c r="AC927" s="21">
        <f t="shared" si="1231"/>
        <v>2.3449104061603681</v>
      </c>
      <c r="AD927" s="21">
        <f t="shared" si="1232"/>
        <v>5.9966344362862891</v>
      </c>
      <c r="AE927" s="21">
        <f t="shared" si="1233"/>
        <v>6.4167797990804765</v>
      </c>
      <c r="AF927" s="21">
        <f t="shared" si="1234"/>
        <v>0.59193385436479706</v>
      </c>
      <c r="AG927" s="21">
        <f t="shared" si="1235"/>
        <v>89.268870512353573</v>
      </c>
      <c r="AH927" s="21"/>
      <c r="AI927" s="61">
        <f t="shared" si="1236"/>
        <v>55.5064041478118</v>
      </c>
      <c r="AJ927" s="21">
        <f t="shared" si="1237"/>
        <v>0.18033343083317574</v>
      </c>
      <c r="AK927" s="21">
        <f t="shared" si="1238"/>
        <v>18.058796553899192</v>
      </c>
      <c r="AL927" s="21">
        <f t="shared" si="1239"/>
        <v>0.86406007209569335</v>
      </c>
      <c r="AM927" s="21">
        <f t="shared" si="1240"/>
        <v>7.5385625000873189</v>
      </c>
      <c r="AN927" s="21">
        <f t="shared" si="1241"/>
        <v>0.30238816190189638</v>
      </c>
      <c r="AO927" s="21">
        <f t="shared" si="1242"/>
        <v>0.35392167608621833</v>
      </c>
      <c r="AP927" s="21">
        <f t="shared" si="1243"/>
        <v>2.6267952005014612</v>
      </c>
      <c r="AQ927" s="21">
        <f t="shared" si="1244"/>
        <v>6.7174978263631528</v>
      </c>
      <c r="AR927" s="21">
        <f t="shared" si="1245"/>
        <v>7.1881494212391575</v>
      </c>
      <c r="AS927" s="21">
        <f t="shared" si="1246"/>
        <v>0.66309100918094588</v>
      </c>
      <c r="AT927" s="21">
        <f t="shared" si="1247"/>
        <v>100.00000000000003</v>
      </c>
      <c r="AU927" s="21"/>
      <c r="AV927" s="21">
        <f>AR927*'[1]diagram lines'!$G$39</f>
        <v>5.9669270928154683</v>
      </c>
      <c r="AW927" s="21">
        <f>AK927*'[1]diagram lines'!$G$40</f>
        <v>9.5579138606768925</v>
      </c>
      <c r="AX927" s="21">
        <f>AQ927*'[1]diagram lines'!$G$38</f>
        <v>4.983390610780539</v>
      </c>
      <c r="AY927" s="21">
        <f>AP927*'[1]diagram lines'!$G$41</f>
        <v>1.877259237619429</v>
      </c>
      <c r="AZ927" s="21">
        <f t="shared" si="1248"/>
        <v>13.90564724760231</v>
      </c>
      <c r="BA927" s="21">
        <f t="shared" si="1249"/>
        <v>0.74510672627244146</v>
      </c>
      <c r="BB927" s="21">
        <f t="shared" si="1250"/>
        <v>0.87284352101840312</v>
      </c>
      <c r="BC927" s="86">
        <f t="shared" si="1251"/>
        <v>1.1456807273235359</v>
      </c>
      <c r="BX927" s="61">
        <f t="shared" si="1253"/>
        <v>0.87289737017310254</v>
      </c>
      <c r="BY927" s="21">
        <f t="shared" si="1254"/>
        <v>2.1329869804707063E-3</v>
      </c>
      <c r="BZ927" s="21">
        <f t="shared" si="1255"/>
        <v>0.16734355629658693</v>
      </c>
      <c r="CA927" s="21">
        <f t="shared" si="1256"/>
        <v>5.1122988289811506E-3</v>
      </c>
      <c r="CB927" s="21">
        <f t="shared" si="1257"/>
        <v>9.9131524008350735E-2</v>
      </c>
      <c r="CC927" s="21">
        <f t="shared" si="1258"/>
        <v>4.0273893431068504E-3</v>
      </c>
      <c r="CD927" s="21">
        <f t="shared" si="1259"/>
        <v>8.2975930521091822E-3</v>
      </c>
      <c r="CE927" s="21">
        <f t="shared" si="1260"/>
        <v>4.4255599144079887E-2</v>
      </c>
      <c r="CF927" s="21">
        <f t="shared" si="1261"/>
        <v>0.10238490079045007</v>
      </c>
      <c r="CG927" s="21">
        <f t="shared" si="1262"/>
        <v>7.20968365180467E-2</v>
      </c>
      <c r="CH927" s="21">
        <f t="shared" si="1263"/>
        <v>4.4137335850758051E-3</v>
      </c>
      <c r="CI927" s="21">
        <f t="shared" si="1264"/>
        <v>0.30620388457269704</v>
      </c>
      <c r="CJ927" s="21">
        <f t="shared" si="1265"/>
        <v>1.6882976732930577</v>
      </c>
      <c r="CL927" s="68">
        <f t="shared" si="1266"/>
        <v>0.51702811890423273</v>
      </c>
      <c r="CM927" s="19">
        <f t="shared" si="1267"/>
        <v>1.2633950838244498E-3</v>
      </c>
      <c r="CN927" s="19">
        <f t="shared" si="1268"/>
        <v>9.911969846536603E-2</v>
      </c>
      <c r="CO927" s="19">
        <f t="shared" si="1269"/>
        <v>3.0280790584811456E-3</v>
      </c>
      <c r="CP927" s="19">
        <f t="shared" si="1270"/>
        <v>5.8716851640855938E-2</v>
      </c>
      <c r="CQ927" s="19">
        <f t="shared" si="1271"/>
        <v>2.3854734901407218E-3</v>
      </c>
      <c r="CR927" s="19">
        <f t="shared" si="1272"/>
        <v>4.9147689908999072E-3</v>
      </c>
      <c r="CS927" s="19">
        <f t="shared" si="1273"/>
        <v>2.6213149401407676E-2</v>
      </c>
      <c r="CT927" s="19">
        <f t="shared" si="1274"/>
        <v>6.0643867731421032E-2</v>
      </c>
      <c r="CU927" s="19">
        <f t="shared" si="1275"/>
        <v>4.2703865354159029E-2</v>
      </c>
      <c r="CV927" s="19">
        <f t="shared" si="1276"/>
        <v>2.6143100561565849E-3</v>
      </c>
      <c r="CW927" s="19">
        <f t="shared" si="1277"/>
        <v>0.18136842182305468</v>
      </c>
      <c r="CX927" s="19">
        <f t="shared" si="1278"/>
        <v>0.99999999999999989</v>
      </c>
      <c r="CZ927" s="68">
        <f t="shared" si="1279"/>
        <v>2.5805000000000001E-5</v>
      </c>
      <c r="DA927" s="19">
        <f t="shared" si="1280"/>
        <v>1.763156E-5</v>
      </c>
      <c r="DB927" s="19">
        <f t="shared" si="1281"/>
        <v>3.667E-5</v>
      </c>
      <c r="DC927" s="19">
        <f t="shared" si="1282"/>
        <v>3.8535459999999994E-5</v>
      </c>
      <c r="DD927" s="19">
        <f t="shared" si="1283"/>
        <v>1.2237479999999998E-5</v>
      </c>
      <c r="DE927" s="19">
        <f t="shared" si="1284"/>
        <v>1.2237479999999998E-5</v>
      </c>
      <c r="DF927" s="19">
        <f t="shared" si="1285"/>
        <v>1.0800379999999998E-5</v>
      </c>
      <c r="DG927" s="19">
        <f t="shared" si="1286"/>
        <v>1.5227559999999999E-5</v>
      </c>
      <c r="DH927" s="19">
        <f t="shared" si="1287"/>
        <v>2.3943919999999998E-5</v>
      </c>
      <c r="DI927" s="19">
        <f t="shared" si="1288"/>
        <v>3.6812519999999995E-5</v>
      </c>
      <c r="DJ927" s="19">
        <f t="shared" si="1289"/>
        <v>0</v>
      </c>
      <c r="DK927" s="19">
        <f t="shared" si="1290"/>
        <v>1.9908239999999996E-5</v>
      </c>
      <c r="DM927" s="68">
        <f t="shared" si="1291"/>
        <v>1203.7608751701723</v>
      </c>
      <c r="DN927" s="19">
        <f t="shared" si="1292"/>
        <v>5.7238270065664665</v>
      </c>
      <c r="DO927" s="19">
        <f t="shared" si="1293"/>
        <v>275.59979426039592</v>
      </c>
      <c r="DP927" s="19">
        <f t="shared" si="1294"/>
        <v>12.548285263724742</v>
      </c>
      <c r="DQ927" s="19">
        <f t="shared" si="1295"/>
        <v>344.74465252613282</v>
      </c>
      <c r="DR927" s="19">
        <f t="shared" si="1296"/>
        <v>13.82845891397435</v>
      </c>
      <c r="DS927" s="19">
        <f t="shared" si="1297"/>
        <v>18.338724223894559</v>
      </c>
      <c r="DT927" s="19">
        <f t="shared" si="1298"/>
        <v>96.537686827761149</v>
      </c>
      <c r="DU927" s="19">
        <f t="shared" si="1299"/>
        <v>157.00492486906029</v>
      </c>
      <c r="DV927" s="19">
        <f t="shared" si="1300"/>
        <v>109.27543445441336</v>
      </c>
      <c r="DX927" s="19">
        <f t="shared" si="1301"/>
        <v>164.16614232355278</v>
      </c>
      <c r="DZ927" s="68">
        <f t="shared" si="1302"/>
        <v>2401.5288058396482</v>
      </c>
      <c r="EA927" s="21">
        <f t="shared" si="1303"/>
        <v>2.4015288058396482</v>
      </c>
      <c r="EB927" s="92">
        <f t="shared" si="1252"/>
        <v>894</v>
      </c>
    </row>
    <row r="928" spans="1:132" x14ac:dyDescent="0.3">
      <c r="A928" s="19">
        <f>'A. Thermody. result (all suite)'!C884</f>
        <v>892</v>
      </c>
      <c r="B928" s="19" t="s">
        <v>1450</v>
      </c>
      <c r="C928" s="24">
        <f>'A. Thermody. result (all suite)'!G884</f>
        <v>55.843229000000001</v>
      </c>
      <c r="D928" s="19">
        <f>'A. Thermody. result (all suite)'!D884</f>
        <v>5000</v>
      </c>
      <c r="E928" s="61">
        <f>'A. Thermody. result (all suite)'!I884</f>
        <v>52.481820999999997</v>
      </c>
      <c r="F928" s="21">
        <f>'A. Thermody. result (all suite)'!J884</f>
        <v>0.16805700000000001</v>
      </c>
      <c r="G928" s="21">
        <f>'A. Thermody. result (all suite)'!K884</f>
        <v>17.070267000000001</v>
      </c>
      <c r="H928" s="21">
        <f>'A. Thermody. result (all suite)'!L884</f>
        <v>0.81503999999999999</v>
      </c>
      <c r="I928" s="21">
        <f>'A. Thermody. result (all suite)'!M884</f>
        <v>7.0792299999999999</v>
      </c>
      <c r="J928" s="21">
        <f>'A. Thermody. result (all suite)'!N884</f>
        <v>0.28651599999999999</v>
      </c>
      <c r="K928" s="21">
        <f>'A. Thermody. result (all suite)'!O884</f>
        <v>0.31771300000000002</v>
      </c>
      <c r="L928" s="21">
        <f>'A. Thermody. result (all suite)'!P884</f>
        <v>2.456197</v>
      </c>
      <c r="M928" s="21">
        <f>'A. Thermody. result (all suite)'!Q884</f>
        <v>6.3580829999999997</v>
      </c>
      <c r="N928" s="21">
        <f>'A. Thermody. result (all suite)'!R884</f>
        <v>6.8108620000000002</v>
      </c>
      <c r="O928" s="21">
        <f>'A. Thermody. result (all suite)'!S884</f>
        <v>0.62658100000000005</v>
      </c>
      <c r="P928" s="21">
        <f>'A. Thermody. result (all suite)'!T884</f>
        <v>5.5296329999999996</v>
      </c>
      <c r="Q928" s="21">
        <f t="shared" si="1221"/>
        <v>100</v>
      </c>
      <c r="S928" s="19">
        <f t="shared" si="1222"/>
        <v>1165</v>
      </c>
      <c r="T928" s="19">
        <f t="shared" si="1223"/>
        <v>0.5</v>
      </c>
      <c r="V928" s="61">
        <f t="shared" si="1224"/>
        <v>49.579768906983062</v>
      </c>
      <c r="W928" s="21">
        <f t="shared" si="1225"/>
        <v>0.15876406466919002</v>
      </c>
      <c r="X928" s="21">
        <f t="shared" si="1226"/>
        <v>16.126343882779892</v>
      </c>
      <c r="Y928" s="21">
        <f t="shared" si="1227"/>
        <v>0.76997127919679997</v>
      </c>
      <c r="Z928" s="21">
        <f t="shared" si="1228"/>
        <v>6.6877745617740993</v>
      </c>
      <c r="AA928" s="21">
        <f t="shared" si="1229"/>
        <v>0.27067271671371995</v>
      </c>
      <c r="AB928" s="21">
        <f t="shared" si="1230"/>
        <v>0.30014463710671002</v>
      </c>
      <c r="AC928" s="21">
        <f t="shared" si="1231"/>
        <v>2.3203783201429902</v>
      </c>
      <c r="AD928" s="21">
        <f t="shared" si="1232"/>
        <v>6.0065043442646093</v>
      </c>
      <c r="AE928" s="21">
        <f t="shared" si="1233"/>
        <v>6.4342463272635397</v>
      </c>
      <c r="AF928" s="21">
        <f t="shared" si="1234"/>
        <v>0.59193337025227</v>
      </c>
      <c r="AG928" s="21">
        <f t="shared" si="1235"/>
        <v>89.246502411146878</v>
      </c>
      <c r="AH928" s="21"/>
      <c r="AI928" s="61">
        <f t="shared" si="1236"/>
        <v>55.553738877716015</v>
      </c>
      <c r="AJ928" s="21">
        <f t="shared" si="1237"/>
        <v>0.17789387861698477</v>
      </c>
      <c r="AK928" s="21">
        <f t="shared" si="1238"/>
        <v>18.069440759132444</v>
      </c>
      <c r="AL928" s="21">
        <f t="shared" si="1239"/>
        <v>0.86274672776490868</v>
      </c>
      <c r="AM928" s="21">
        <f t="shared" si="1240"/>
        <v>7.4935984952826535</v>
      </c>
      <c r="AN928" s="21">
        <f t="shared" si="1241"/>
        <v>0.30328663802057632</v>
      </c>
      <c r="AO928" s="21">
        <f t="shared" si="1242"/>
        <v>0.33630969169411618</v>
      </c>
      <c r="AP928" s="21">
        <f t="shared" si="1243"/>
        <v>2.5999655532194561</v>
      </c>
      <c r="AQ928" s="21">
        <f t="shared" si="1244"/>
        <v>6.7302406055011943</v>
      </c>
      <c r="AR928" s="21">
        <f t="shared" si="1245"/>
        <v>7.2095221139555861</v>
      </c>
      <c r="AS928" s="21">
        <f t="shared" si="1246"/>
        <v>0.66325665909607412</v>
      </c>
      <c r="AT928" s="21">
        <f t="shared" si="1247"/>
        <v>100.00000000000003</v>
      </c>
      <c r="AU928" s="21"/>
      <c r="AV928" s="21">
        <f>AR928*'[1]diagram lines'!$G$39</f>
        <v>5.9846686966334497</v>
      </c>
      <c r="AW928" s="21">
        <f>AK928*'[1]diagram lines'!$G$40</f>
        <v>9.5635474806377321</v>
      </c>
      <c r="AX928" s="21">
        <f>AQ928*'[1]diagram lines'!$G$38</f>
        <v>4.9928438696506117</v>
      </c>
      <c r="AY928" s="21">
        <f>AP928*'[1]diagram lines'!$G$41</f>
        <v>1.8580852254267008</v>
      </c>
      <c r="AZ928" s="21">
        <f t="shared" si="1248"/>
        <v>13.93976271945678</v>
      </c>
      <c r="BA928" s="21">
        <f t="shared" si="1249"/>
        <v>0.74508002165772746</v>
      </c>
      <c r="BB928" s="21">
        <f t="shared" si="1250"/>
        <v>0.87119440063415354</v>
      </c>
      <c r="BC928" s="86">
        <f t="shared" si="1251"/>
        <v>1.1478494343766297</v>
      </c>
      <c r="BX928" s="61">
        <f t="shared" si="1253"/>
        <v>0.87353230692410111</v>
      </c>
      <c r="BY928" s="21">
        <f t="shared" si="1254"/>
        <v>2.1038683024536806E-3</v>
      </c>
      <c r="BZ928" s="21">
        <f t="shared" si="1255"/>
        <v>0.16742121420164774</v>
      </c>
      <c r="CA928" s="21">
        <f t="shared" si="1256"/>
        <v>5.1038887845200071E-3</v>
      </c>
      <c r="CB928" s="21">
        <f t="shared" si="1257"/>
        <v>9.8527905358385529E-2</v>
      </c>
      <c r="CC928" s="21">
        <f t="shared" si="1258"/>
        <v>4.0388497321680291E-3</v>
      </c>
      <c r="CD928" s="21">
        <f t="shared" si="1259"/>
        <v>7.8836972704714649E-3</v>
      </c>
      <c r="CE928" s="21">
        <f t="shared" si="1260"/>
        <v>4.3798092011412271E-2</v>
      </c>
      <c r="CF928" s="21">
        <f t="shared" si="1261"/>
        <v>0.10256626875302467</v>
      </c>
      <c r="CG928" s="21">
        <f t="shared" si="1262"/>
        <v>7.2302144373673036E-2</v>
      </c>
      <c r="CH928" s="21">
        <f t="shared" si="1263"/>
        <v>4.4142830975596016E-3</v>
      </c>
      <c r="CI928" s="21">
        <f t="shared" si="1264"/>
        <v>0.30686087680355162</v>
      </c>
      <c r="CJ928" s="21">
        <f t="shared" si="1265"/>
        <v>1.6885533956129688</v>
      </c>
      <c r="CL928" s="68">
        <f t="shared" si="1266"/>
        <v>0.51732584186773467</v>
      </c>
      <c r="CM928" s="19">
        <f t="shared" si="1267"/>
        <v>1.2459590013083042E-3</v>
      </c>
      <c r="CN928" s="19">
        <f t="shared" si="1268"/>
        <v>9.915067811099422E-2</v>
      </c>
      <c r="CO928" s="19">
        <f t="shared" si="1269"/>
        <v>3.0226398512362253E-3</v>
      </c>
      <c r="CP928" s="19">
        <f t="shared" si="1270"/>
        <v>5.8350482498433817E-2</v>
      </c>
      <c r="CQ928" s="19">
        <f t="shared" si="1271"/>
        <v>2.3918993279462564E-3</v>
      </c>
      <c r="CR928" s="19">
        <f t="shared" si="1272"/>
        <v>4.6689061127436664E-3</v>
      </c>
      <c r="CS928" s="19">
        <f t="shared" si="1273"/>
        <v>2.5938233357147077E-2</v>
      </c>
      <c r="CT928" s="19">
        <f t="shared" si="1274"/>
        <v>6.0742093806155098E-2</v>
      </c>
      <c r="CU928" s="19">
        <f t="shared" si="1275"/>
        <v>4.2818986098705117E-2</v>
      </c>
      <c r="CV928" s="19">
        <f t="shared" si="1276"/>
        <v>2.6142395668554822E-3</v>
      </c>
      <c r="CW928" s="19">
        <f t="shared" si="1277"/>
        <v>0.18173004040074006</v>
      </c>
      <c r="CX928" s="19">
        <f t="shared" si="1278"/>
        <v>0.99999999999999989</v>
      </c>
      <c r="CZ928" s="68">
        <f t="shared" si="1279"/>
        <v>2.5805000000000001E-5</v>
      </c>
      <c r="DA928" s="19">
        <f t="shared" si="1280"/>
        <v>1.7617079999999996E-5</v>
      </c>
      <c r="DB928" s="19">
        <f t="shared" si="1281"/>
        <v>3.667E-5</v>
      </c>
      <c r="DC928" s="19">
        <f t="shared" si="1282"/>
        <v>3.851727999999999E-5</v>
      </c>
      <c r="DD928" s="19">
        <f t="shared" si="1283"/>
        <v>1.2231639999999998E-5</v>
      </c>
      <c r="DE928" s="19">
        <f t="shared" si="1284"/>
        <v>1.2231639999999998E-5</v>
      </c>
      <c r="DF928" s="19">
        <f t="shared" si="1285"/>
        <v>1.0793839999999999E-5</v>
      </c>
      <c r="DG928" s="19">
        <f t="shared" si="1286"/>
        <v>1.5220079999999999E-5</v>
      </c>
      <c r="DH928" s="19">
        <f t="shared" si="1287"/>
        <v>2.392856E-5</v>
      </c>
      <c r="DI928" s="19">
        <f t="shared" si="1288"/>
        <v>3.6788359999999992E-5</v>
      </c>
      <c r="DJ928" s="19">
        <f t="shared" si="1289"/>
        <v>0</v>
      </c>
      <c r="DK928" s="19">
        <f t="shared" si="1290"/>
        <v>1.9889319999999997E-5</v>
      </c>
      <c r="DM928" s="68">
        <f t="shared" si="1291"/>
        <v>1204.4540429921915</v>
      </c>
      <c r="DN928" s="19">
        <f t="shared" si="1292"/>
        <v>5.649472274889332</v>
      </c>
      <c r="DO928" s="19">
        <f t="shared" si="1293"/>
        <v>275.68593237515603</v>
      </c>
      <c r="DP928" s="19">
        <f t="shared" si="1294"/>
        <v>12.531657423471048</v>
      </c>
      <c r="DQ928" s="19">
        <f t="shared" si="1295"/>
        <v>342.75715828069423</v>
      </c>
      <c r="DR928" s="19">
        <f t="shared" si="1296"/>
        <v>13.872329329877877</v>
      </c>
      <c r="DS928" s="19">
        <f t="shared" si="1297"/>
        <v>17.431879325946074</v>
      </c>
      <c r="DT928" s="19">
        <f t="shared" si="1298"/>
        <v>95.57217351477837</v>
      </c>
      <c r="DU928" s="19">
        <f t="shared" si="1299"/>
        <v>157.36017524847105</v>
      </c>
      <c r="DV928" s="19">
        <f t="shared" si="1300"/>
        <v>109.64197617121349</v>
      </c>
      <c r="DX928" s="19">
        <f t="shared" si="1301"/>
        <v>164.64993916440261</v>
      </c>
      <c r="DZ928" s="68">
        <f t="shared" si="1302"/>
        <v>2399.6067361010914</v>
      </c>
      <c r="EA928" s="21">
        <f t="shared" si="1303"/>
        <v>2.3996067361010915</v>
      </c>
      <c r="EB928" s="92">
        <f t="shared" si="1252"/>
        <v>892</v>
      </c>
    </row>
    <row r="929" spans="1:132" x14ac:dyDescent="0.3">
      <c r="A929" s="19">
        <f>'A. Thermody. result (all suite)'!C885</f>
        <v>890</v>
      </c>
      <c r="B929" s="19" t="s">
        <v>1450</v>
      </c>
      <c r="C929" s="24">
        <f>'A. Thermody. result (all suite)'!G885</f>
        <v>55.652369999999998</v>
      </c>
      <c r="D929" s="19">
        <f>'A. Thermody. result (all suite)'!D885</f>
        <v>5000</v>
      </c>
      <c r="E929" s="61">
        <f>'A. Thermody. result (all suite)'!I885</f>
        <v>52.540025999999997</v>
      </c>
      <c r="F929" s="21">
        <f>'A. Thermody. result (all suite)'!J885</f>
        <v>0.16562399999999999</v>
      </c>
      <c r="G929" s="21">
        <f>'A. Thermody. result (all suite)'!K885</f>
        <v>17.087904999999999</v>
      </c>
      <c r="H929" s="21">
        <f>'A. Thermody. result (all suite)'!L885</f>
        <v>0.81669400000000003</v>
      </c>
      <c r="I929" s="21">
        <f>'A. Thermody. result (all suite)'!M885</f>
        <v>6.9893289999999997</v>
      </c>
      <c r="J929" s="21">
        <f>'A. Thermody. result (all suite)'!N885</f>
        <v>0.287499</v>
      </c>
      <c r="K929" s="21">
        <f>'A. Thermody. result (all suite)'!O885</f>
        <v>0.30434899999999998</v>
      </c>
      <c r="L929" s="21">
        <f>'A. Thermody. result (all suite)'!P885</f>
        <v>2.4304619999999999</v>
      </c>
      <c r="M929" s="21">
        <f>'A. Thermody. result (all suite)'!Q885</f>
        <v>6.3722120000000002</v>
      </c>
      <c r="N929" s="21">
        <f>'A. Thermody. result (all suite)'!R885</f>
        <v>6.834219</v>
      </c>
      <c r="O929" s="21">
        <f>'A. Thermody. result (all suite)'!S885</f>
        <v>0.62750899999999998</v>
      </c>
      <c r="P929" s="21">
        <f>'A. Thermody. result (all suite)'!T885</f>
        <v>5.5441700000000003</v>
      </c>
      <c r="Q929" s="21">
        <f t="shared" si="1221"/>
        <v>99.999998000000005</v>
      </c>
      <c r="S929" s="19">
        <f t="shared" si="1222"/>
        <v>1163</v>
      </c>
      <c r="T929" s="19">
        <f t="shared" si="1223"/>
        <v>0.5</v>
      </c>
      <c r="V929" s="61">
        <f t="shared" si="1224"/>
        <v>49.62711758225764</v>
      </c>
      <c r="W929" s="21">
        <f t="shared" si="1225"/>
        <v>0.15644152369555048</v>
      </c>
      <c r="X929" s="21">
        <f t="shared" si="1226"/>
        <v>16.14052247841385</v>
      </c>
      <c r="Y929" s="21">
        <f t="shared" si="1227"/>
        <v>0.77141509535462205</v>
      </c>
      <c r="Z929" s="21">
        <f t="shared" si="1228"/>
        <v>6.6018287106306941</v>
      </c>
      <c r="AA929" s="21">
        <f t="shared" si="1229"/>
        <v>0.27155956637291134</v>
      </c>
      <c r="AB929" s="21">
        <f t="shared" si="1230"/>
        <v>0.28747537370922749</v>
      </c>
      <c r="AC929" s="21">
        <f t="shared" si="1231"/>
        <v>2.2957130522396212</v>
      </c>
      <c r="AD929" s="21">
        <f t="shared" si="1232"/>
        <v>6.0189257268938752</v>
      </c>
      <c r="AE929" s="21">
        <f t="shared" si="1233"/>
        <v>6.4553182728896861</v>
      </c>
      <c r="AF929" s="21">
        <f t="shared" si="1234"/>
        <v>0.59271883357889665</v>
      </c>
      <c r="AG929" s="21">
        <f t="shared" si="1235"/>
        <v>89.219036216036571</v>
      </c>
      <c r="AH929" s="21"/>
      <c r="AI929" s="61">
        <f t="shared" si="1236"/>
        <v>55.62391131651507</v>
      </c>
      <c r="AJ929" s="21">
        <f t="shared" si="1237"/>
        <v>0.17534545353834599</v>
      </c>
      <c r="AK929" s="21">
        <f t="shared" si="1238"/>
        <v>18.090895354810716</v>
      </c>
      <c r="AL929" s="21">
        <f t="shared" si="1239"/>
        <v>0.86463060807640169</v>
      </c>
      <c r="AM929" s="21">
        <f t="shared" si="1240"/>
        <v>7.3995741162736932</v>
      </c>
      <c r="AN929" s="21">
        <f t="shared" si="1241"/>
        <v>0.30437401914469481</v>
      </c>
      <c r="AO929" s="21">
        <f t="shared" si="1242"/>
        <v>0.3222130454459623</v>
      </c>
      <c r="AP929" s="21">
        <f t="shared" si="1243"/>
        <v>2.5731202102214383</v>
      </c>
      <c r="AQ929" s="21">
        <f t="shared" si="1244"/>
        <v>6.7462348644066727</v>
      </c>
      <c r="AR929" s="21">
        <f t="shared" si="1245"/>
        <v>7.2353597916689703</v>
      </c>
      <c r="AS929" s="21">
        <f t="shared" si="1246"/>
        <v>0.66434121989804584</v>
      </c>
      <c r="AT929" s="21">
        <f t="shared" si="1247"/>
        <v>100</v>
      </c>
      <c r="AU929" s="21"/>
      <c r="AV929" s="21">
        <f>AR929*'[1]diagram lines'!$G$39</f>
        <v>6.0061167119888186</v>
      </c>
      <c r="AW929" s="21">
        <f>AK929*'[1]diagram lines'!$G$40</f>
        <v>9.5749026768046814</v>
      </c>
      <c r="AX929" s="21">
        <f>AQ929*'[1]diagram lines'!$G$38</f>
        <v>5.0047092459731983</v>
      </c>
      <c r="AY929" s="21">
        <f>AP929*'[1]diagram lines'!$G$41</f>
        <v>1.8388999961707351</v>
      </c>
      <c r="AZ929" s="21">
        <f t="shared" si="1248"/>
        <v>13.981594656075643</v>
      </c>
      <c r="BA929" s="21">
        <f t="shared" si="1249"/>
        <v>0.74514450432502688</v>
      </c>
      <c r="BB929" s="21">
        <f t="shared" si="1250"/>
        <v>0.86958986667852955</v>
      </c>
      <c r="BC929" s="86">
        <f t="shared" si="1251"/>
        <v>1.149967402241683</v>
      </c>
      <c r="BX929" s="61">
        <f t="shared" si="1253"/>
        <v>0.87450109853528624</v>
      </c>
      <c r="BY929" s="21">
        <f t="shared" si="1254"/>
        <v>2.0734101151727593E-3</v>
      </c>
      <c r="BZ929" s="21">
        <f t="shared" si="1255"/>
        <v>0.16759420360925853</v>
      </c>
      <c r="CA929" s="21">
        <f t="shared" si="1256"/>
        <v>5.1142463523075965E-3</v>
      </c>
      <c r="CB929" s="21">
        <f t="shared" si="1257"/>
        <v>9.7276673625608906E-2</v>
      </c>
      <c r="CC929" s="21">
        <f t="shared" si="1258"/>
        <v>4.0527065125458136E-3</v>
      </c>
      <c r="CD929" s="21">
        <f t="shared" si="1259"/>
        <v>7.5520843672456572E-3</v>
      </c>
      <c r="CE929" s="21">
        <f t="shared" si="1260"/>
        <v>4.33391940085592E-2</v>
      </c>
      <c r="CF929" s="21">
        <f t="shared" si="1261"/>
        <v>0.10279419261171156</v>
      </c>
      <c r="CG929" s="21">
        <f t="shared" si="1262"/>
        <v>7.2550095541401266E-2</v>
      </c>
      <c r="CH929" s="21">
        <f t="shared" si="1263"/>
        <v>4.4208208871104101E-3</v>
      </c>
      <c r="CI929" s="21">
        <f t="shared" si="1264"/>
        <v>0.3076675915649279</v>
      </c>
      <c r="CJ929" s="21">
        <f t="shared" si="1265"/>
        <v>1.6889363177311358</v>
      </c>
      <c r="CL929" s="68">
        <f t="shared" si="1266"/>
        <v>0.51778216227244356</v>
      </c>
      <c r="CM929" s="19">
        <f t="shared" si="1267"/>
        <v>1.2276425661555514E-3</v>
      </c>
      <c r="CN929" s="19">
        <f t="shared" si="1268"/>
        <v>9.9230623351388006E-2</v>
      </c>
      <c r="CO929" s="19">
        <f t="shared" si="1269"/>
        <v>3.0280871449184744E-3</v>
      </c>
      <c r="CP929" s="19">
        <f t="shared" si="1270"/>
        <v>5.7596412963803953E-2</v>
      </c>
      <c r="CQ929" s="19">
        <f t="shared" si="1271"/>
        <v>2.3995614695467575E-3</v>
      </c>
      <c r="CR929" s="19">
        <f t="shared" si="1272"/>
        <v>4.4715033290247978E-3</v>
      </c>
      <c r="CS929" s="19">
        <f t="shared" si="1273"/>
        <v>2.5660644249026344E-2</v>
      </c>
      <c r="CT929" s="19">
        <f t="shared" si="1274"/>
        <v>6.0863273252245567E-2</v>
      </c>
      <c r="CU929" s="19">
        <f t="shared" si="1275"/>
        <v>4.2956087082586268E-2</v>
      </c>
      <c r="CV929" s="19">
        <f t="shared" si="1276"/>
        <v>2.6175178073316596E-3</v>
      </c>
      <c r="CW929" s="19">
        <f t="shared" si="1277"/>
        <v>0.18216648451152906</v>
      </c>
      <c r="CX929" s="19">
        <f t="shared" si="1278"/>
        <v>1</v>
      </c>
      <c r="CZ929" s="68">
        <f t="shared" si="1279"/>
        <v>2.5805000000000001E-5</v>
      </c>
      <c r="DA929" s="19">
        <f t="shared" si="1280"/>
        <v>1.76026E-5</v>
      </c>
      <c r="DB929" s="19">
        <f t="shared" si="1281"/>
        <v>3.667E-5</v>
      </c>
      <c r="DC929" s="19">
        <f t="shared" si="1282"/>
        <v>3.8499099999999992E-5</v>
      </c>
      <c r="DD929" s="19">
        <f t="shared" si="1283"/>
        <v>1.2225799999999999E-5</v>
      </c>
      <c r="DE929" s="19">
        <f t="shared" si="1284"/>
        <v>1.2225799999999999E-5</v>
      </c>
      <c r="DF929" s="19">
        <f t="shared" si="1285"/>
        <v>1.0787299999999999E-5</v>
      </c>
      <c r="DG929" s="19">
        <f t="shared" si="1286"/>
        <v>1.5212599999999997E-5</v>
      </c>
      <c r="DH929" s="19">
        <f t="shared" si="1287"/>
        <v>2.39132E-5</v>
      </c>
      <c r="DI929" s="19">
        <f t="shared" si="1288"/>
        <v>3.6764199999999989E-5</v>
      </c>
      <c r="DJ929" s="19">
        <f t="shared" si="1289"/>
        <v>0</v>
      </c>
      <c r="DK929" s="19">
        <f t="shared" si="1290"/>
        <v>1.9870399999999995E-5</v>
      </c>
      <c r="DM929" s="68">
        <f t="shared" si="1291"/>
        <v>1205.5164622874793</v>
      </c>
      <c r="DN929" s="19">
        <f t="shared" si="1292"/>
        <v>5.5710002036350001</v>
      </c>
      <c r="DO929" s="19">
        <f t="shared" si="1293"/>
        <v>275.90821807765263</v>
      </c>
      <c r="DP929" s="19">
        <f t="shared" si="1294"/>
        <v>12.560169878569402</v>
      </c>
      <c r="DQ929" s="19">
        <f t="shared" si="1295"/>
        <v>338.48928261948623</v>
      </c>
      <c r="DR929" s="19">
        <f t="shared" si="1296"/>
        <v>13.923415289768112</v>
      </c>
      <c r="DS929" s="19">
        <f t="shared" si="1297"/>
        <v>16.704975680633648</v>
      </c>
      <c r="DT929" s="19">
        <f t="shared" si="1298"/>
        <v>94.595856690204016</v>
      </c>
      <c r="DU929" s="19">
        <f t="shared" si="1299"/>
        <v>157.77538384267697</v>
      </c>
      <c r="DV929" s="19">
        <f t="shared" si="1300"/>
        <v>110.06531906527621</v>
      </c>
      <c r="DX929" s="19">
        <f t="shared" si="1301"/>
        <v>165.20251484105776</v>
      </c>
      <c r="DZ929" s="68">
        <f t="shared" si="1302"/>
        <v>2396.3125984764392</v>
      </c>
      <c r="EA929" s="21">
        <f t="shared" si="1303"/>
        <v>2.3963125984764391</v>
      </c>
      <c r="EB929" s="92">
        <f t="shared" si="1252"/>
        <v>890</v>
      </c>
    </row>
    <row r="930" spans="1:132" x14ac:dyDescent="0.3">
      <c r="A930" s="19">
        <f>'A. Thermody. result (all suite)'!C886</f>
        <v>888</v>
      </c>
      <c r="B930" s="19" t="s">
        <v>1450</v>
      </c>
      <c r="C930" s="24">
        <f>'A. Thermody. result (all suite)'!G886</f>
        <v>55.430244000000002</v>
      </c>
      <c r="D930" s="19">
        <f>'A. Thermody. result (all suite)'!D886</f>
        <v>5000</v>
      </c>
      <c r="E930" s="61">
        <f>'A. Thermody. result (all suite)'!I886</f>
        <v>52.613562000000002</v>
      </c>
      <c r="F930" s="21">
        <f>'A. Thermody. result (all suite)'!J886</f>
        <v>0.162524</v>
      </c>
      <c r="G930" s="21">
        <f>'A. Thermody. result (all suite)'!K886</f>
        <v>17.118174</v>
      </c>
      <c r="H930" s="21">
        <f>'A. Thermody. result (all suite)'!L886</f>
        <v>0.81832800000000006</v>
      </c>
      <c r="I930" s="21">
        <f>'A. Thermody. result (all suite)'!M886</f>
        <v>6.8554500000000003</v>
      </c>
      <c r="J930" s="21">
        <f>'A. Thermody. result (all suite)'!N886</f>
        <v>0.28865099999999999</v>
      </c>
      <c r="K930" s="21">
        <f>'A. Thermody. result (all suite)'!O886</f>
        <v>0.29230499999999998</v>
      </c>
      <c r="L930" s="21">
        <f>'A. Thermody. result (all suite)'!P886</f>
        <v>2.4074119999999999</v>
      </c>
      <c r="M930" s="21">
        <f>'A. Thermody. result (all suite)'!Q886</f>
        <v>6.3908399999999999</v>
      </c>
      <c r="N930" s="21">
        <f>'A. Thermody. result (all suite)'!R886</f>
        <v>6.8616060000000001</v>
      </c>
      <c r="O930" s="21">
        <f>'A. Thermody. result (all suite)'!S886</f>
        <v>0.62871299999999997</v>
      </c>
      <c r="P930" s="21">
        <f>'A. Thermody. result (all suite)'!T886</f>
        <v>5.5624339999999997</v>
      </c>
      <c r="Q930" s="21">
        <f t="shared" si="1221"/>
        <v>99.999998999999988</v>
      </c>
      <c r="S930" s="19">
        <f t="shared" si="1222"/>
        <v>1161</v>
      </c>
      <c r="T930" s="19">
        <f t="shared" si="1223"/>
        <v>0.5</v>
      </c>
      <c r="V930" s="61">
        <f t="shared" si="1224"/>
        <v>49.686967309434976</v>
      </c>
      <c r="W930" s="21">
        <f t="shared" si="1225"/>
        <v>0.15348370967543712</v>
      </c>
      <c r="X930" s="21">
        <f t="shared" si="1226"/>
        <v>16.165986859722967</v>
      </c>
      <c r="Y930" s="21">
        <f t="shared" si="1227"/>
        <v>0.77280904464129041</v>
      </c>
      <c r="Z930" s="21">
        <f t="shared" si="1228"/>
        <v>6.4741201145337017</v>
      </c>
      <c r="AA930" s="21">
        <f t="shared" si="1229"/>
        <v>0.2725949784740998</v>
      </c>
      <c r="AB930" s="21">
        <f t="shared" si="1230"/>
        <v>0.27604572713370729</v>
      </c>
      <c r="AC930" s="21">
        <f t="shared" si="1231"/>
        <v>2.2735012950528128</v>
      </c>
      <c r="AD930" s="21">
        <f t="shared" si="1232"/>
        <v>6.0353537393995378</v>
      </c>
      <c r="AE930" s="21">
        <f t="shared" si="1233"/>
        <v>6.4799336910932368</v>
      </c>
      <c r="AF930" s="21">
        <f t="shared" si="1234"/>
        <v>0.59374125397586253</v>
      </c>
      <c r="AG930" s="21">
        <f t="shared" si="1235"/>
        <v>89.184537723137637</v>
      </c>
      <c r="AH930" s="21"/>
      <c r="AI930" s="61">
        <f t="shared" si="1236"/>
        <v>55.712535578400392</v>
      </c>
      <c r="AJ930" s="21">
        <f t="shared" si="1237"/>
        <v>0.17209677102538593</v>
      </c>
      <c r="AK930" s="21">
        <f t="shared" si="1238"/>
        <v>18.126445763399339</v>
      </c>
      <c r="AL930" s="21">
        <f t="shared" si="1239"/>
        <v>0.86652806009981287</v>
      </c>
      <c r="AM930" s="21">
        <f t="shared" si="1240"/>
        <v>7.2592405363268311</v>
      </c>
      <c r="AN930" s="21">
        <f t="shared" si="1241"/>
        <v>0.30565273469302179</v>
      </c>
      <c r="AO930" s="21">
        <f t="shared" si="1242"/>
        <v>0.30952195770824881</v>
      </c>
      <c r="AP930" s="21">
        <f t="shared" si="1243"/>
        <v>2.5492101580552182</v>
      </c>
      <c r="AQ930" s="21">
        <f t="shared" si="1244"/>
        <v>6.7672647002281341</v>
      </c>
      <c r="AR930" s="21">
        <f t="shared" si="1245"/>
        <v>7.2657591287958336</v>
      </c>
      <c r="AS930" s="21">
        <f t="shared" si="1246"/>
        <v>0.6657446112677724</v>
      </c>
      <c r="AT930" s="21">
        <f t="shared" si="1247"/>
        <v>99.999999999999986</v>
      </c>
      <c r="AU930" s="21"/>
      <c r="AV930" s="21">
        <f>AR930*'[1]diagram lines'!$G$39</f>
        <v>6.0313513889099672</v>
      </c>
      <c r="AW930" s="21">
        <f>AK930*'[1]diagram lines'!$G$40</f>
        <v>9.5937183128293633</v>
      </c>
      <c r="AX930" s="21">
        <f>AQ930*'[1]diagram lines'!$G$38</f>
        <v>5.0203102761614975</v>
      </c>
      <c r="AY930" s="21">
        <f>AP930*'[1]diagram lines'!$G$41</f>
        <v>1.8218124949097192</v>
      </c>
      <c r="AZ930" s="21">
        <f t="shared" si="1248"/>
        <v>14.033023829023968</v>
      </c>
      <c r="BA930" s="21">
        <f t="shared" si="1249"/>
        <v>0.74523148868800659</v>
      </c>
      <c r="BB930" s="21">
        <f t="shared" si="1250"/>
        <v>0.86807926297183902</v>
      </c>
      <c r="BC930" s="86">
        <f t="shared" si="1251"/>
        <v>1.1519685386522596</v>
      </c>
      <c r="BX930" s="61">
        <f t="shared" si="1253"/>
        <v>0.87572506657789617</v>
      </c>
      <c r="BY930" s="21">
        <f t="shared" si="1254"/>
        <v>2.0346019028542814E-3</v>
      </c>
      <c r="BZ930" s="21">
        <f t="shared" si="1255"/>
        <v>0.16789107493134564</v>
      </c>
      <c r="CA930" s="21">
        <f t="shared" si="1256"/>
        <v>5.1244786774375358E-3</v>
      </c>
      <c r="CB930" s="21">
        <f t="shared" si="1257"/>
        <v>9.5413361169102304E-2</v>
      </c>
      <c r="CC930" s="21">
        <f t="shared" si="1258"/>
        <v>4.0689455878206932E-3</v>
      </c>
      <c r="CD930" s="21">
        <f t="shared" si="1259"/>
        <v>7.2532258064516133E-3</v>
      </c>
      <c r="CE930" s="21">
        <f t="shared" si="1260"/>
        <v>4.2928174037089872E-2</v>
      </c>
      <c r="CF930" s="21">
        <f t="shared" si="1261"/>
        <v>0.10309469269236973</v>
      </c>
      <c r="CG930" s="21">
        <f t="shared" si="1262"/>
        <v>7.28408280254777E-2</v>
      </c>
      <c r="CH930" s="21">
        <f t="shared" si="1263"/>
        <v>4.4293031054500366E-3</v>
      </c>
      <c r="CI930" s="21">
        <f t="shared" si="1264"/>
        <v>0.30868113207547171</v>
      </c>
      <c r="CJ930" s="21">
        <f t="shared" si="1265"/>
        <v>1.6894848845887676</v>
      </c>
      <c r="CL930" s="68">
        <f t="shared" si="1266"/>
        <v>0.51833850339007548</v>
      </c>
      <c r="CM930" s="19">
        <f t="shared" si="1267"/>
        <v>1.204273516391665E-3</v>
      </c>
      <c r="CN930" s="19">
        <f t="shared" si="1268"/>
        <v>9.9374120752913103E-2</v>
      </c>
      <c r="CO930" s="19">
        <f t="shared" si="1269"/>
        <v>3.0331604172267393E-3</v>
      </c>
      <c r="CP930" s="19">
        <f t="shared" si="1270"/>
        <v>5.6474823799519569E-2</v>
      </c>
      <c r="CQ930" s="19">
        <f t="shared" si="1271"/>
        <v>2.4083941945483005E-3</v>
      </c>
      <c r="CR930" s="19">
        <f t="shared" si="1272"/>
        <v>4.2931581528869965E-3</v>
      </c>
      <c r="CS930" s="19">
        <f t="shared" si="1273"/>
        <v>2.5409031136457247E-2</v>
      </c>
      <c r="CT930" s="19">
        <f t="shared" si="1274"/>
        <v>6.102137617967722E-2</v>
      </c>
      <c r="CU930" s="19">
        <f t="shared" si="1275"/>
        <v>4.3114222974068021E-2</v>
      </c>
      <c r="CV930" s="19">
        <f t="shared" si="1276"/>
        <v>2.6216885074577985E-3</v>
      </c>
      <c r="CW930" s="19">
        <f t="shared" si="1277"/>
        <v>0.18270724697877772</v>
      </c>
      <c r="CX930" s="19">
        <f t="shared" si="1278"/>
        <v>0.99999999999999967</v>
      </c>
      <c r="CZ930" s="68">
        <f t="shared" si="1279"/>
        <v>2.5805000000000001E-5</v>
      </c>
      <c r="DA930" s="19">
        <f t="shared" si="1280"/>
        <v>1.7588119999999997E-5</v>
      </c>
      <c r="DB930" s="19">
        <f t="shared" si="1281"/>
        <v>3.667E-5</v>
      </c>
      <c r="DC930" s="19">
        <f t="shared" si="1282"/>
        <v>3.8480919999999994E-5</v>
      </c>
      <c r="DD930" s="19">
        <f t="shared" si="1283"/>
        <v>1.2219959999999999E-5</v>
      </c>
      <c r="DE930" s="19">
        <f t="shared" si="1284"/>
        <v>1.2219959999999999E-5</v>
      </c>
      <c r="DF930" s="19">
        <f t="shared" si="1285"/>
        <v>1.0780759999999999E-5</v>
      </c>
      <c r="DG930" s="19">
        <f t="shared" si="1286"/>
        <v>1.5205119999999999E-5</v>
      </c>
      <c r="DH930" s="19">
        <f t="shared" si="1287"/>
        <v>2.389784E-5</v>
      </c>
      <c r="DI930" s="19">
        <f t="shared" si="1288"/>
        <v>3.6740039999999993E-5</v>
      </c>
      <c r="DJ930" s="19">
        <f t="shared" si="1289"/>
        <v>0</v>
      </c>
      <c r="DK930" s="19">
        <f t="shared" si="1290"/>
        <v>1.9851479999999996E-5</v>
      </c>
      <c r="DM930" s="68">
        <f t="shared" si="1291"/>
        <v>1206.8117529035355</v>
      </c>
      <c r="DN930" s="19">
        <f t="shared" si="1292"/>
        <v>5.4694514529902127</v>
      </c>
      <c r="DO930" s="19">
        <f t="shared" si="1293"/>
        <v>276.30720894374195</v>
      </c>
      <c r="DP930" s="19">
        <f t="shared" si="1294"/>
        <v>12.587157142473155</v>
      </c>
      <c r="DQ930" s="19">
        <f t="shared" si="1295"/>
        <v>332.05641344124541</v>
      </c>
      <c r="DR930" s="19">
        <f t="shared" si="1296"/>
        <v>13.981345614982081</v>
      </c>
      <c r="DS930" s="19">
        <f t="shared" si="1297"/>
        <v>16.048430125644757</v>
      </c>
      <c r="DT930" s="19">
        <f t="shared" si="1298"/>
        <v>93.714384768586015</v>
      </c>
      <c r="DU930" s="19">
        <f t="shared" si="1299"/>
        <v>158.28690414607306</v>
      </c>
      <c r="DV930" s="19">
        <f t="shared" si="1300"/>
        <v>110.54315139986807</v>
      </c>
      <c r="DX930" s="19">
        <f t="shared" si="1301"/>
        <v>165.850837849751</v>
      </c>
      <c r="DZ930" s="68">
        <f t="shared" si="1302"/>
        <v>2391.6570377888911</v>
      </c>
      <c r="EA930" s="21">
        <f t="shared" si="1303"/>
        <v>2.391657037788891</v>
      </c>
      <c r="EB930" s="92">
        <f t="shared" si="1252"/>
        <v>888</v>
      </c>
    </row>
    <row r="931" spans="1:132" x14ac:dyDescent="0.3">
      <c r="A931" s="19">
        <f>'A. Thermody. result (all suite)'!C887</f>
        <v>886</v>
      </c>
      <c r="B931" s="19" t="s">
        <v>1450</v>
      </c>
      <c r="C931" s="24">
        <f>'A. Thermody. result (all suite)'!G887</f>
        <v>55.214381000000003</v>
      </c>
      <c r="D931" s="19">
        <f>'A. Thermody. result (all suite)'!D887</f>
        <v>5000</v>
      </c>
      <c r="E931" s="61">
        <f>'A. Thermody. result (all suite)'!I887</f>
        <v>52.685571000000003</v>
      </c>
      <c r="F931" s="21">
        <f>'A. Thermody. result (all suite)'!J887</f>
        <v>0.15947600000000001</v>
      </c>
      <c r="G931" s="21">
        <f>'A. Thermody. result (all suite)'!K887</f>
        <v>17.147746999999999</v>
      </c>
      <c r="H931" s="21">
        <f>'A. Thermody. result (all suite)'!L887</f>
        <v>0.81990300000000005</v>
      </c>
      <c r="I931" s="21">
        <f>'A. Thermody. result (all suite)'!M887</f>
        <v>6.7242699999999997</v>
      </c>
      <c r="J931" s="21">
        <f>'A. Thermody. result (all suite)'!N887</f>
        <v>0.28977999999999998</v>
      </c>
      <c r="K931" s="21">
        <f>'A. Thermody. result (all suite)'!O887</f>
        <v>0.28065899999999999</v>
      </c>
      <c r="L931" s="21">
        <f>'A. Thermody. result (all suite)'!P887</f>
        <v>2.3848319999999998</v>
      </c>
      <c r="M931" s="21">
        <f>'A. Thermody. result (all suite)'!Q887</f>
        <v>6.4090730000000002</v>
      </c>
      <c r="N931" s="21">
        <f>'A. Thermody. result (all suite)'!R887</f>
        <v>6.8884319999999999</v>
      </c>
      <c r="O931" s="21">
        <f>'A. Thermody. result (all suite)'!S887</f>
        <v>0.62993900000000003</v>
      </c>
      <c r="P931" s="21">
        <f>'A. Thermody. result (all suite)'!T887</f>
        <v>5.5803190000000003</v>
      </c>
      <c r="Q931" s="21">
        <f t="shared" si="1221"/>
        <v>100.000001</v>
      </c>
      <c r="S931" s="19">
        <f t="shared" si="1222"/>
        <v>1159</v>
      </c>
      <c r="T931" s="19">
        <f t="shared" si="1223"/>
        <v>0.5</v>
      </c>
      <c r="V931" s="61">
        <f t="shared" si="1224"/>
        <v>49.745548100628746</v>
      </c>
      <c r="W931" s="21">
        <f t="shared" si="1225"/>
        <v>0.15057673056055271</v>
      </c>
      <c r="X931" s="21">
        <f t="shared" si="1226"/>
        <v>16.190848025656059</v>
      </c>
      <c r="Y931" s="21">
        <f t="shared" si="1227"/>
        <v>0.77414979756696201</v>
      </c>
      <c r="Z931" s="21">
        <f t="shared" si="1228"/>
        <v>6.3490342873310563</v>
      </c>
      <c r="AA931" s="21">
        <f t="shared" si="1229"/>
        <v>0.27360935176350643</v>
      </c>
      <c r="AB931" s="21">
        <f t="shared" si="1230"/>
        <v>0.26499733265440667</v>
      </c>
      <c r="AC931" s="21">
        <f t="shared" si="1231"/>
        <v>2.2517507681167319</v>
      </c>
      <c r="AD931" s="21">
        <f t="shared" si="1232"/>
        <v>6.0514262852335978</v>
      </c>
      <c r="AE931" s="21">
        <f t="shared" si="1233"/>
        <v>6.5040355241458849</v>
      </c>
      <c r="AF931" s="21">
        <f t="shared" si="1234"/>
        <v>0.59478639464611605</v>
      </c>
      <c r="AG931" s="21">
        <f t="shared" si="1235"/>
        <v>89.150762598303643</v>
      </c>
      <c r="AH931" s="21"/>
      <c r="AI931" s="61">
        <f t="shared" si="1236"/>
        <v>55.799352300296874</v>
      </c>
      <c r="AJ931" s="21">
        <f t="shared" si="1237"/>
        <v>0.16890122548813494</v>
      </c>
      <c r="AK931" s="21">
        <f t="shared" si="1238"/>
        <v>18.16119969563125</v>
      </c>
      <c r="AL931" s="21">
        <f t="shared" si="1239"/>
        <v>0.86836026412374456</v>
      </c>
      <c r="AM931" s="21">
        <f t="shared" si="1240"/>
        <v>7.1216825322499995</v>
      </c>
      <c r="AN931" s="21">
        <f t="shared" si="1241"/>
        <v>0.30690635030946178</v>
      </c>
      <c r="AO931" s="21">
        <f t="shared" si="1242"/>
        <v>0.2972462881203094</v>
      </c>
      <c r="AP931" s="21">
        <f t="shared" si="1243"/>
        <v>2.5257784706370847</v>
      </c>
      <c r="AQ931" s="21">
        <f t="shared" si="1244"/>
        <v>6.7878570063389949</v>
      </c>
      <c r="AR931" s="21">
        <f t="shared" si="1245"/>
        <v>7.2955467060352923</v>
      </c>
      <c r="AS931" s="21">
        <f t="shared" si="1246"/>
        <v>0.66716916076883181</v>
      </c>
      <c r="AT931" s="21">
        <f t="shared" si="1247"/>
        <v>99.999999999999986</v>
      </c>
      <c r="AU931" s="21"/>
      <c r="AV931" s="21">
        <f>AR931*'[1]diagram lines'!$G$39</f>
        <v>6.0560782401819075</v>
      </c>
      <c r="AW931" s="21">
        <f>AK931*'[1]diagram lines'!$G$40</f>
        <v>9.6121124006967893</v>
      </c>
      <c r="AX931" s="21">
        <f>AQ931*'[1]diagram lines'!$G$38</f>
        <v>5.0355867239668761</v>
      </c>
      <c r="AY931" s="21">
        <f>AP931*'[1]diagram lines'!$G$41</f>
        <v>1.8050668606667815</v>
      </c>
      <c r="AZ931" s="21">
        <f t="shared" si="1248"/>
        <v>14.083403712374288</v>
      </c>
      <c r="BA931" s="21">
        <f t="shared" si="1249"/>
        <v>0.74531381525677742</v>
      </c>
      <c r="BB931" s="21">
        <f t="shared" si="1250"/>
        <v>0.86660681076877977</v>
      </c>
      <c r="BC931" s="86">
        <f t="shared" si="1251"/>
        <v>1.1539258491551494</v>
      </c>
      <c r="BX931" s="61">
        <f t="shared" si="1253"/>
        <v>0.87692361850865519</v>
      </c>
      <c r="BY931" s="21">
        <f t="shared" si="1254"/>
        <v>1.9964446670005008E-3</v>
      </c>
      <c r="BZ931" s="21">
        <f t="shared" si="1255"/>
        <v>0.16818112004707728</v>
      </c>
      <c r="CA931" s="21">
        <f t="shared" si="1256"/>
        <v>5.1343415367274096E-3</v>
      </c>
      <c r="CB931" s="21">
        <f t="shared" si="1257"/>
        <v>9.3587613082811411E-2</v>
      </c>
      <c r="CC931" s="21">
        <f t="shared" si="1258"/>
        <v>4.0848604454468565E-3</v>
      </c>
      <c r="CD931" s="21">
        <f t="shared" si="1259"/>
        <v>6.9642431761786604E-3</v>
      </c>
      <c r="CE931" s="21">
        <f t="shared" si="1260"/>
        <v>4.2525534950071324E-2</v>
      </c>
      <c r="CF931" s="21">
        <f t="shared" si="1261"/>
        <v>0.10338882077754477</v>
      </c>
      <c r="CG931" s="21">
        <f t="shared" si="1262"/>
        <v>7.3125605095541404E-2</v>
      </c>
      <c r="CH931" s="21">
        <f t="shared" si="1263"/>
        <v>4.4379403144902217E-3</v>
      </c>
      <c r="CI931" s="21">
        <f t="shared" si="1264"/>
        <v>0.30967364039955608</v>
      </c>
      <c r="CJ931" s="21">
        <f t="shared" si="1265"/>
        <v>1.6900237830011013</v>
      </c>
      <c r="CL931" s="68">
        <f t="shared" si="1266"/>
        <v>0.51888241297494431</v>
      </c>
      <c r="CM931" s="19">
        <f t="shared" si="1267"/>
        <v>1.1813115809857213E-3</v>
      </c>
      <c r="CN931" s="19">
        <f t="shared" si="1268"/>
        <v>9.951405520958144E-2</v>
      </c>
      <c r="CO931" s="19">
        <f t="shared" si="1269"/>
        <v>3.0380291617020773E-3</v>
      </c>
      <c r="CP931" s="19">
        <f t="shared" si="1270"/>
        <v>5.5376506546328537E-2</v>
      </c>
      <c r="CQ931" s="19">
        <f t="shared" si="1271"/>
        <v>2.4170431721339831E-3</v>
      </c>
      <c r="CR931" s="19">
        <f t="shared" si="1272"/>
        <v>4.1207959593395392E-3</v>
      </c>
      <c r="CS931" s="19">
        <f t="shared" si="1273"/>
        <v>2.5162684323030982E-2</v>
      </c>
      <c r="CT931" s="19">
        <f t="shared" si="1274"/>
        <v>6.1175956112256319E-2</v>
      </c>
      <c r="CU931" s="19">
        <f t="shared" si="1275"/>
        <v>4.32689798990206E-2</v>
      </c>
      <c r="CV931" s="19">
        <f t="shared" si="1276"/>
        <v>2.6259632314815356E-3</v>
      </c>
      <c r="CW931" s="19">
        <f t="shared" si="1277"/>
        <v>0.18323626182919478</v>
      </c>
      <c r="CX931" s="19">
        <f t="shared" si="1278"/>
        <v>0.99999999999999978</v>
      </c>
      <c r="CZ931" s="68">
        <f t="shared" si="1279"/>
        <v>2.5805000000000001E-5</v>
      </c>
      <c r="DA931" s="19">
        <f t="shared" si="1280"/>
        <v>1.757364E-5</v>
      </c>
      <c r="DB931" s="19">
        <f t="shared" si="1281"/>
        <v>3.667E-5</v>
      </c>
      <c r="DC931" s="19">
        <f t="shared" si="1282"/>
        <v>3.8462739999999989E-5</v>
      </c>
      <c r="DD931" s="19">
        <f t="shared" si="1283"/>
        <v>1.2214119999999999E-5</v>
      </c>
      <c r="DE931" s="19">
        <f t="shared" si="1284"/>
        <v>1.2214119999999999E-5</v>
      </c>
      <c r="DF931" s="19">
        <f t="shared" si="1285"/>
        <v>1.0774219999999999E-5</v>
      </c>
      <c r="DG931" s="19">
        <f t="shared" si="1286"/>
        <v>1.5197639999999998E-5</v>
      </c>
      <c r="DH931" s="19">
        <f t="shared" si="1287"/>
        <v>2.3882479999999999E-5</v>
      </c>
      <c r="DI931" s="19">
        <f t="shared" si="1288"/>
        <v>3.671587999999999E-5</v>
      </c>
      <c r="DJ931" s="19">
        <f t="shared" si="1289"/>
        <v>0</v>
      </c>
      <c r="DK931" s="19">
        <f t="shared" si="1290"/>
        <v>1.9832559999999998E-5</v>
      </c>
      <c r="DM931" s="68">
        <f t="shared" si="1291"/>
        <v>1208.078100040095</v>
      </c>
      <c r="DN931" s="19">
        <f t="shared" si="1292"/>
        <v>5.3695858734524782</v>
      </c>
      <c r="DO931" s="19">
        <f t="shared" si="1293"/>
        <v>276.69629313250402</v>
      </c>
      <c r="DP931" s="19">
        <f t="shared" si="1294"/>
        <v>12.613320757496862</v>
      </c>
      <c r="DQ931" s="19">
        <f t="shared" si="1295"/>
        <v>325.75429055500564</v>
      </c>
      <c r="DR931" s="19">
        <f t="shared" si="1296"/>
        <v>14.038264126370526</v>
      </c>
      <c r="DS931" s="19">
        <f t="shared" si="1297"/>
        <v>15.413466326229038</v>
      </c>
      <c r="DT931" s="19">
        <f t="shared" si="1298"/>
        <v>92.851478047616439</v>
      </c>
      <c r="DU931" s="19">
        <f t="shared" si="1299"/>
        <v>158.78993803820916</v>
      </c>
      <c r="DV931" s="19">
        <f t="shared" si="1300"/>
        <v>111.01294335006382</v>
      </c>
      <c r="DX931" s="19">
        <f t="shared" si="1301"/>
        <v>166.4897238763977</v>
      </c>
      <c r="DZ931" s="68">
        <f t="shared" si="1302"/>
        <v>2387.107404123441</v>
      </c>
      <c r="EA931" s="21">
        <f t="shared" si="1303"/>
        <v>2.3871074041234412</v>
      </c>
      <c r="EB931" s="92">
        <f t="shared" si="1252"/>
        <v>886</v>
      </c>
    </row>
    <row r="932" spans="1:132" x14ac:dyDescent="0.3">
      <c r="A932" s="19">
        <f>'A. Thermody. result (all suite)'!C888</f>
        <v>884</v>
      </c>
      <c r="B932" s="19" t="s">
        <v>1450</v>
      </c>
      <c r="C932" s="24">
        <f>'A. Thermody. result (all suite)'!G888</f>
        <v>55.004531</v>
      </c>
      <c r="D932" s="19">
        <f>'A. Thermody. result (all suite)'!D888</f>
        <v>5000</v>
      </c>
      <c r="E932" s="61">
        <f>'A. Thermody. result (all suite)'!I888</f>
        <v>52.756093999999997</v>
      </c>
      <c r="F932" s="21">
        <f>'A. Thermody. result (all suite)'!J888</f>
        <v>0.15647800000000001</v>
      </c>
      <c r="G932" s="21">
        <f>'A. Thermody. result (all suite)'!K888</f>
        <v>17.176641</v>
      </c>
      <c r="H932" s="21">
        <f>'A. Thermody. result (all suite)'!L888</f>
        <v>0.82142000000000004</v>
      </c>
      <c r="I932" s="21">
        <f>'A. Thermody. result (all suite)'!M888</f>
        <v>6.5957189999999999</v>
      </c>
      <c r="J932" s="21">
        <f>'A. Thermody. result (all suite)'!N888</f>
        <v>0.290885</v>
      </c>
      <c r="K932" s="21">
        <f>'A. Thermody. result (all suite)'!O888</f>
        <v>0.269397</v>
      </c>
      <c r="L932" s="21">
        <f>'A. Thermody. result (all suite)'!P888</f>
        <v>2.3627090000000002</v>
      </c>
      <c r="M932" s="21">
        <f>'A. Thermody. result (all suite)'!Q888</f>
        <v>6.4269210000000001</v>
      </c>
      <c r="N932" s="21">
        <f>'A. Thermody. result (all suite)'!R888</f>
        <v>6.9147119999999997</v>
      </c>
      <c r="O932" s="21">
        <f>'A. Thermody. result (all suite)'!S888</f>
        <v>0.63118700000000005</v>
      </c>
      <c r="P932" s="21">
        <f>'A. Thermody. result (all suite)'!T888</f>
        <v>5.597836</v>
      </c>
      <c r="Q932" s="21">
        <f t="shared" si="1221"/>
        <v>99.999999000000003</v>
      </c>
      <c r="S932" s="19">
        <f t="shared" si="1222"/>
        <v>1157</v>
      </c>
      <c r="T932" s="19">
        <f t="shared" si="1223"/>
        <v>0.5</v>
      </c>
      <c r="V932" s="61">
        <f t="shared" si="1224"/>
        <v>49.802894348342164</v>
      </c>
      <c r="W932" s="21">
        <f t="shared" si="1225"/>
        <v>0.14771861809632619</v>
      </c>
      <c r="X932" s="21">
        <f t="shared" si="1226"/>
        <v>16.215120796896038</v>
      </c>
      <c r="Y932" s="21">
        <f t="shared" si="1227"/>
        <v>0.77543825506898256</v>
      </c>
      <c r="Z932" s="21">
        <f t="shared" si="1228"/>
        <v>6.2265014636669846</v>
      </c>
      <c r="AA932" s="21">
        <f t="shared" si="1229"/>
        <v>0.27460173458856735</v>
      </c>
      <c r="AB932" s="21">
        <f t="shared" si="1230"/>
        <v>0.25431659760027597</v>
      </c>
      <c r="AC932" s="21">
        <f t="shared" si="1231"/>
        <v>2.2304484237001545</v>
      </c>
      <c r="AD932" s="21">
        <f t="shared" si="1232"/>
        <v>6.0671524989727548</v>
      </c>
      <c r="AE932" s="21">
        <f t="shared" si="1233"/>
        <v>6.5276377584969367</v>
      </c>
      <c r="AF932" s="21">
        <f t="shared" si="1234"/>
        <v>0.59585418653335187</v>
      </c>
      <c r="AG932" s="21">
        <f t="shared" si="1235"/>
        <v>89.117684681962544</v>
      </c>
      <c r="AH932" s="21"/>
      <c r="AI932" s="61">
        <f t="shared" si="1236"/>
        <v>55.884412309493371</v>
      </c>
      <c r="AJ932" s="21">
        <f t="shared" si="1237"/>
        <v>0.16575679521241479</v>
      </c>
      <c r="AK932" s="21">
        <f t="shared" si="1238"/>
        <v>18.195177371094768</v>
      </c>
      <c r="AL932" s="21">
        <f t="shared" si="1239"/>
        <v>0.87012836771547275</v>
      </c>
      <c r="AM932" s="21">
        <f t="shared" si="1240"/>
        <v>6.986830375909924</v>
      </c>
      <c r="AN932" s="21">
        <f t="shared" si="1241"/>
        <v>0.30813382951829182</v>
      </c>
      <c r="AO932" s="21">
        <f t="shared" si="1242"/>
        <v>0.28537163920703806</v>
      </c>
      <c r="AP932" s="21">
        <f t="shared" si="1243"/>
        <v>2.5028123561109505</v>
      </c>
      <c r="AQ932" s="21">
        <f t="shared" si="1244"/>
        <v>6.808023032268868</v>
      </c>
      <c r="AR932" s="21">
        <f t="shared" si="1245"/>
        <v>7.3247389469243398</v>
      </c>
      <c r="AS932" s="21">
        <f t="shared" si="1246"/>
        <v>0.66861497654455226</v>
      </c>
      <c r="AT932" s="21">
        <f t="shared" si="1247"/>
        <v>99.999999999999986</v>
      </c>
      <c r="AU932" s="21"/>
      <c r="AV932" s="21">
        <f>AR932*'[1]diagram lines'!$G$39</f>
        <v>6.0803108990838179</v>
      </c>
      <c r="AW932" s="21">
        <f>AK932*'[1]diagram lines'!$G$40</f>
        <v>9.6300956419552577</v>
      </c>
      <c r="AX932" s="21">
        <f>AQ932*'[1]diagram lines'!$G$38</f>
        <v>5.0505469348777439</v>
      </c>
      <c r="AY932" s="21">
        <f>AP932*'[1]diagram lines'!$G$41</f>
        <v>1.7886539516443418</v>
      </c>
      <c r="AZ932" s="21">
        <f t="shared" si="1248"/>
        <v>14.132761979193209</v>
      </c>
      <c r="BA932" s="21">
        <f t="shared" si="1249"/>
        <v>0.74539160625903034</v>
      </c>
      <c r="BB932" s="21">
        <f t="shared" si="1250"/>
        <v>0.86517102146185876</v>
      </c>
      <c r="BC932" s="86">
        <f t="shared" si="1251"/>
        <v>1.1558408397802367</v>
      </c>
      <c r="BX932" s="61">
        <f t="shared" si="1253"/>
        <v>0.87809743675099861</v>
      </c>
      <c r="BY932" s="21">
        <f t="shared" si="1254"/>
        <v>1.958913370055083E-3</v>
      </c>
      <c r="BZ932" s="21">
        <f t="shared" si="1255"/>
        <v>0.16846450568850529</v>
      </c>
      <c r="CA932" s="21">
        <f t="shared" si="1256"/>
        <v>5.1438411923101016E-3</v>
      </c>
      <c r="CB932" s="21">
        <f t="shared" si="1257"/>
        <v>9.1798455114822555E-2</v>
      </c>
      <c r="CC932" s="21">
        <f t="shared" si="1258"/>
        <v>4.1004369890047928E-3</v>
      </c>
      <c r="CD932" s="21">
        <f t="shared" si="1259"/>
        <v>6.6847890818858566E-3</v>
      </c>
      <c r="CE932" s="21">
        <f t="shared" si="1260"/>
        <v>4.2131044935805995E-2</v>
      </c>
      <c r="CF932" s="21">
        <f t="shared" si="1261"/>
        <v>0.10367673818357799</v>
      </c>
      <c r="CG932" s="21">
        <f t="shared" si="1262"/>
        <v>7.3404585987261142E-2</v>
      </c>
      <c r="CH932" s="21">
        <f t="shared" si="1263"/>
        <v>4.4467325142309652E-3</v>
      </c>
      <c r="CI932" s="21">
        <f t="shared" si="1264"/>
        <v>0.31064572697003329</v>
      </c>
      <c r="CJ932" s="21">
        <f t="shared" si="1265"/>
        <v>1.6905532067784919</v>
      </c>
      <c r="CL932" s="68">
        <f t="shared" si="1266"/>
        <v>0.51941425636895266</v>
      </c>
      <c r="CM932" s="19">
        <f t="shared" si="1267"/>
        <v>1.1587410335271119E-3</v>
      </c>
      <c r="CN932" s="19">
        <f t="shared" si="1268"/>
        <v>9.9650519731070905E-2</v>
      </c>
      <c r="CO932" s="19">
        <f t="shared" si="1269"/>
        <v>3.0426970128388771E-3</v>
      </c>
      <c r="CP932" s="19">
        <f t="shared" si="1270"/>
        <v>5.4300837587805441E-2</v>
      </c>
      <c r="CQ932" s="19">
        <f t="shared" si="1271"/>
        <v>2.4255001100016017E-3</v>
      </c>
      <c r="CR932" s="19">
        <f t="shared" si="1272"/>
        <v>3.9542021245367077E-3</v>
      </c>
      <c r="CS932" s="19">
        <f t="shared" si="1273"/>
        <v>2.4921454566987966E-2</v>
      </c>
      <c r="CT932" s="19">
        <f t="shared" si="1274"/>
        <v>6.1327107462736279E-2</v>
      </c>
      <c r="CU932" s="19">
        <f t="shared" si="1275"/>
        <v>4.3420452957609351E-2</v>
      </c>
      <c r="CV932" s="19">
        <f t="shared" si="1276"/>
        <v>2.6303416517156728E-3</v>
      </c>
      <c r="CW932" s="19">
        <f t="shared" si="1277"/>
        <v>0.18375388939221732</v>
      </c>
      <c r="CX932" s="19">
        <f t="shared" si="1278"/>
        <v>0.99999999999999978</v>
      </c>
      <c r="CZ932" s="68">
        <f t="shared" si="1279"/>
        <v>2.5805000000000001E-5</v>
      </c>
      <c r="DA932" s="19">
        <f t="shared" si="1280"/>
        <v>1.7559159999999997E-5</v>
      </c>
      <c r="DB932" s="19">
        <f t="shared" si="1281"/>
        <v>3.667E-5</v>
      </c>
      <c r="DC932" s="19">
        <f t="shared" si="1282"/>
        <v>3.8444559999999992E-5</v>
      </c>
      <c r="DD932" s="19">
        <f t="shared" si="1283"/>
        <v>1.2208279999999998E-5</v>
      </c>
      <c r="DE932" s="19">
        <f t="shared" si="1284"/>
        <v>1.2208279999999998E-5</v>
      </c>
      <c r="DF932" s="19">
        <f t="shared" si="1285"/>
        <v>1.0767679999999999E-5</v>
      </c>
      <c r="DG932" s="19">
        <f t="shared" si="1286"/>
        <v>1.5190159999999998E-5</v>
      </c>
      <c r="DH932" s="19">
        <f t="shared" si="1287"/>
        <v>2.3867119999999999E-5</v>
      </c>
      <c r="DI932" s="19">
        <f t="shared" si="1288"/>
        <v>3.6691719999999994E-5</v>
      </c>
      <c r="DJ932" s="19">
        <f t="shared" si="1289"/>
        <v>0</v>
      </c>
      <c r="DK932" s="19">
        <f t="shared" si="1290"/>
        <v>1.9813639999999996E-5</v>
      </c>
      <c r="DM932" s="68">
        <f t="shared" si="1291"/>
        <v>1209.3163542974878</v>
      </c>
      <c r="DN932" s="19">
        <f t="shared" si="1292"/>
        <v>5.2713360865864711</v>
      </c>
      <c r="DO932" s="19">
        <f t="shared" si="1293"/>
        <v>277.07572925497658</v>
      </c>
      <c r="DP932" s="19">
        <f t="shared" si="1294"/>
        <v>12.63867465202464</v>
      </c>
      <c r="DQ932" s="19">
        <f t="shared" si="1295"/>
        <v>319.57943139277779</v>
      </c>
      <c r="DR932" s="19">
        <f t="shared" si="1296"/>
        <v>14.094121186892309</v>
      </c>
      <c r="DS932" s="19">
        <f t="shared" si="1297"/>
        <v>14.799320338162847</v>
      </c>
      <c r="DT932" s="19">
        <f t="shared" si="1298"/>
        <v>92.006612972917026</v>
      </c>
      <c r="DU932" s="19">
        <f t="shared" si="1299"/>
        <v>159.28471435242386</v>
      </c>
      <c r="DV932" s="19">
        <f t="shared" si="1300"/>
        <v>111.47492318721504</v>
      </c>
      <c r="DX932" s="19">
        <f t="shared" si="1301"/>
        <v>167.11947359736811</v>
      </c>
      <c r="DZ932" s="68">
        <f t="shared" si="1302"/>
        <v>2382.660691318833</v>
      </c>
      <c r="EA932" s="21">
        <f t="shared" si="1303"/>
        <v>2.3826606913188328</v>
      </c>
      <c r="EB932" s="92">
        <f t="shared" si="1252"/>
        <v>884</v>
      </c>
    </row>
    <row r="933" spans="1:132" x14ac:dyDescent="0.3">
      <c r="A933" s="19">
        <f>'A. Thermody. result (all suite)'!C889</f>
        <v>882</v>
      </c>
      <c r="B933" s="19" t="s">
        <v>1450</v>
      </c>
      <c r="C933" s="24">
        <f>'A. Thermody. result (all suite)'!G889</f>
        <v>54.800457999999999</v>
      </c>
      <c r="D933" s="19">
        <f>'A. Thermody. result (all suite)'!D889</f>
        <v>5000</v>
      </c>
      <c r="E933" s="61">
        <f>'A. Thermody. result (all suite)'!I889</f>
        <v>52.825164999999998</v>
      </c>
      <c r="F933" s="21">
        <f>'A. Thermody. result (all suite)'!J889</f>
        <v>0.153531</v>
      </c>
      <c r="G933" s="21">
        <f>'A. Thermody. result (all suite)'!K889</f>
        <v>17.204874</v>
      </c>
      <c r="H933" s="21">
        <f>'A. Thermody. result (all suite)'!L889</f>
        <v>0.82288099999999997</v>
      </c>
      <c r="I933" s="21">
        <f>'A. Thermody. result (all suite)'!M889</f>
        <v>6.4697290000000001</v>
      </c>
      <c r="J933" s="21">
        <f>'A. Thermody. result (all suite)'!N889</f>
        <v>0.29196800000000001</v>
      </c>
      <c r="K933" s="21">
        <f>'A. Thermody. result (all suite)'!O889</f>
        <v>0.25850800000000002</v>
      </c>
      <c r="L933" s="21">
        <f>'A. Thermody. result (all suite)'!P889</f>
        <v>2.3410340000000001</v>
      </c>
      <c r="M933" s="21">
        <f>'A. Thermody. result (all suite)'!Q889</f>
        <v>6.4443929999999998</v>
      </c>
      <c r="N933" s="21">
        <f>'A. Thermody. result (all suite)'!R889</f>
        <v>6.9404620000000001</v>
      </c>
      <c r="O933" s="21">
        <f>'A. Thermody. result (all suite)'!S889</f>
        <v>0.63246000000000002</v>
      </c>
      <c r="P933" s="21">
        <f>'A. Thermody. result (all suite)'!T889</f>
        <v>5.6149950000000004</v>
      </c>
      <c r="Q933" s="21">
        <f t="shared" si="1221"/>
        <v>100</v>
      </c>
      <c r="S933" s="19">
        <f t="shared" si="1222"/>
        <v>1155</v>
      </c>
      <c r="T933" s="19">
        <f t="shared" si="1223"/>
        <v>0.5</v>
      </c>
      <c r="V933" s="61">
        <f t="shared" si="1224"/>
        <v>49.859034626508254</v>
      </c>
      <c r="W933" s="21">
        <f t="shared" si="1225"/>
        <v>0.14491024202655001</v>
      </c>
      <c r="X933" s="21">
        <f t="shared" si="1226"/>
        <v>16.238821185143703</v>
      </c>
      <c r="Y933" s="21">
        <f t="shared" si="1227"/>
        <v>0.77667627299404995</v>
      </c>
      <c r="Z933" s="21">
        <f t="shared" si="1228"/>
        <v>6.10645404013645</v>
      </c>
      <c r="AA933" s="21">
        <f t="shared" si="1229"/>
        <v>0.27557401139840004</v>
      </c>
      <c r="AB933" s="21">
        <f t="shared" si="1230"/>
        <v>0.24399278872540001</v>
      </c>
      <c r="AC933" s="21">
        <f t="shared" si="1231"/>
        <v>2.2095850579517005</v>
      </c>
      <c r="AD933" s="21">
        <f t="shared" si="1232"/>
        <v>6.0825406552696508</v>
      </c>
      <c r="AE933" s="21">
        <f t="shared" si="1233"/>
        <v>6.5507554057231001</v>
      </c>
      <c r="AF933" s="21">
        <f t="shared" si="1234"/>
        <v>0.59694740262300006</v>
      </c>
      <c r="AG933" s="21">
        <f t="shared" si="1235"/>
        <v>89.085291688500263</v>
      </c>
      <c r="AH933" s="21"/>
      <c r="AI933" s="61">
        <f t="shared" si="1236"/>
        <v>55.967751445264</v>
      </c>
      <c r="AJ933" s="21">
        <f t="shared" si="1237"/>
        <v>0.16266460970150926</v>
      </c>
      <c r="AK933" s="21">
        <f t="shared" si="1238"/>
        <v>18.228397614642283</v>
      </c>
      <c r="AL933" s="21">
        <f t="shared" si="1239"/>
        <v>0.87183446141683185</v>
      </c>
      <c r="AM933" s="21">
        <f t="shared" si="1240"/>
        <v>6.8546153067428444</v>
      </c>
      <c r="AN933" s="21">
        <f t="shared" si="1241"/>
        <v>0.30933727237711117</v>
      </c>
      <c r="AO933" s="21">
        <f t="shared" si="1242"/>
        <v>0.27388672596881253</v>
      </c>
      <c r="AP933" s="21">
        <f t="shared" si="1243"/>
        <v>2.4803028828572931</v>
      </c>
      <c r="AQ933" s="21">
        <f t="shared" si="1244"/>
        <v>6.8277720597673328</v>
      </c>
      <c r="AR933" s="21">
        <f t="shared" si="1245"/>
        <v>7.3533523677834198</v>
      </c>
      <c r="AS933" s="21">
        <f t="shared" si="1246"/>
        <v>0.67008525347855841</v>
      </c>
      <c r="AT933" s="21">
        <f t="shared" si="1247"/>
        <v>99.999999999999986</v>
      </c>
      <c r="AU933" s="21"/>
      <c r="AV933" s="21">
        <f>AR933*'[1]diagram lines'!$G$39</f>
        <v>6.1040630759149916</v>
      </c>
      <c r="AW933" s="21">
        <f>AK933*'[1]diagram lines'!$G$40</f>
        <v>9.6476779999662234</v>
      </c>
      <c r="AX933" s="21">
        <f>AQ933*'[1]diagram lines'!$G$38</f>
        <v>5.0651977945805422</v>
      </c>
      <c r="AY933" s="21">
        <f>AP933*'[1]diagram lines'!$G$41</f>
        <v>1.7725673847923433</v>
      </c>
      <c r="AZ933" s="21">
        <f t="shared" si="1248"/>
        <v>14.181124427550753</v>
      </c>
      <c r="BA933" s="21">
        <f t="shared" si="1249"/>
        <v>0.74546484543436098</v>
      </c>
      <c r="BB933" s="21">
        <f t="shared" si="1250"/>
        <v>0.86377049581242304</v>
      </c>
      <c r="BC933" s="86">
        <f t="shared" si="1251"/>
        <v>1.1577149310471015</v>
      </c>
      <c r="BX933" s="61">
        <f t="shared" si="1253"/>
        <v>0.87924708721704392</v>
      </c>
      <c r="BY933" s="21">
        <f t="shared" si="1254"/>
        <v>1.9220205307961943E-3</v>
      </c>
      <c r="BZ933" s="21">
        <f t="shared" si="1255"/>
        <v>0.16874140839544921</v>
      </c>
      <c r="CA933" s="21">
        <f t="shared" si="1256"/>
        <v>5.152990168451374E-3</v>
      </c>
      <c r="CB933" s="21">
        <f t="shared" si="1257"/>
        <v>9.0044940848990965E-2</v>
      </c>
      <c r="CC933" s="21">
        <f t="shared" si="1258"/>
        <v>4.1157034113335211E-3</v>
      </c>
      <c r="CD933" s="21">
        <f t="shared" si="1259"/>
        <v>6.4145905707196039E-3</v>
      </c>
      <c r="CE933" s="21">
        <f t="shared" si="1260"/>
        <v>4.1744543509272473E-2</v>
      </c>
      <c r="CF933" s="21">
        <f t="shared" si="1261"/>
        <v>0.10395859009517663</v>
      </c>
      <c r="CG933" s="21">
        <f t="shared" si="1262"/>
        <v>7.3677940552016985E-2</v>
      </c>
      <c r="CH933" s="21">
        <f t="shared" si="1263"/>
        <v>4.455700839767796E-3</v>
      </c>
      <c r="CI933" s="21">
        <f t="shared" si="1264"/>
        <v>0.31159794672586016</v>
      </c>
      <c r="CJ933" s="21">
        <f t="shared" si="1265"/>
        <v>1.6910734628648787</v>
      </c>
      <c r="CL933" s="68">
        <f t="shared" si="1266"/>
        <v>0.51993429411842063</v>
      </c>
      <c r="CM933" s="19">
        <f t="shared" si="1267"/>
        <v>1.1365683236138446E-3</v>
      </c>
      <c r="CN933" s="19">
        <f t="shared" si="1268"/>
        <v>9.9783606153680204E-2</v>
      </c>
      <c r="CO933" s="19">
        <f t="shared" si="1269"/>
        <v>3.0471710907943633E-3</v>
      </c>
      <c r="CP933" s="19">
        <f t="shared" si="1270"/>
        <v>5.3247208253415654E-2</v>
      </c>
      <c r="CQ933" s="19">
        <f t="shared" si="1271"/>
        <v>2.433781560477587E-3</v>
      </c>
      <c r="CR933" s="19">
        <f t="shared" si="1272"/>
        <v>3.7932063340716895E-3</v>
      </c>
      <c r="CS933" s="19">
        <f t="shared" si="1273"/>
        <v>2.4685233625836852E-2</v>
      </c>
      <c r="CT933" s="19">
        <f t="shared" si="1274"/>
        <v>6.1474910687237962E-2</v>
      </c>
      <c r="CU933" s="19">
        <f t="shared" si="1275"/>
        <v>4.3568740311966003E-2</v>
      </c>
      <c r="CV933" s="19">
        <f t="shared" si="1276"/>
        <v>2.6348357641538004E-3</v>
      </c>
      <c r="CW933" s="19">
        <f t="shared" si="1277"/>
        <v>0.1842604437763315</v>
      </c>
      <c r="CX933" s="19">
        <f t="shared" si="1278"/>
        <v>1</v>
      </c>
      <c r="CZ933" s="68">
        <f t="shared" si="1279"/>
        <v>2.5805000000000001E-5</v>
      </c>
      <c r="DA933" s="19">
        <f t="shared" si="1280"/>
        <v>1.7544679999999993E-5</v>
      </c>
      <c r="DB933" s="19">
        <f t="shared" si="1281"/>
        <v>3.667E-5</v>
      </c>
      <c r="DC933" s="19">
        <f t="shared" si="1282"/>
        <v>3.8426379999999994E-5</v>
      </c>
      <c r="DD933" s="19">
        <f t="shared" si="1283"/>
        <v>1.2202439999999998E-5</v>
      </c>
      <c r="DE933" s="19">
        <f t="shared" si="1284"/>
        <v>1.2202439999999998E-5</v>
      </c>
      <c r="DF933" s="19">
        <f t="shared" si="1285"/>
        <v>1.0761139999999999E-5</v>
      </c>
      <c r="DG933" s="19">
        <f t="shared" si="1286"/>
        <v>1.5182679999999998E-5</v>
      </c>
      <c r="DH933" s="19">
        <f t="shared" si="1287"/>
        <v>2.3851760000000001E-5</v>
      </c>
      <c r="DI933" s="19">
        <f t="shared" si="1288"/>
        <v>3.6667559999999992E-5</v>
      </c>
      <c r="DJ933" s="19">
        <f t="shared" si="1289"/>
        <v>0</v>
      </c>
      <c r="DK933" s="19">
        <f t="shared" si="1290"/>
        <v>1.9794719999999997E-5</v>
      </c>
      <c r="DM933" s="68">
        <f t="shared" si="1291"/>
        <v>1210.5271222877236</v>
      </c>
      <c r="DN933" s="19">
        <f t="shared" si="1292"/>
        <v>5.1747354577156122</v>
      </c>
      <c r="DO933" s="19">
        <f t="shared" si="1293"/>
        <v>277.44577265964642</v>
      </c>
      <c r="DP933" s="19">
        <f t="shared" si="1294"/>
        <v>12.663247266303824</v>
      </c>
      <c r="DQ933" s="19">
        <f t="shared" si="1295"/>
        <v>313.52843472354016</v>
      </c>
      <c r="DR933" s="19">
        <f t="shared" si="1296"/>
        <v>14.149011501001443</v>
      </c>
      <c r="DS933" s="19">
        <f t="shared" si="1297"/>
        <v>14.205392297013987</v>
      </c>
      <c r="DT933" s="19">
        <f t="shared" si="1298"/>
        <v>91.17941639663951</v>
      </c>
      <c r="DU933" s="19">
        <f t="shared" si="1299"/>
        <v>159.77142623864574</v>
      </c>
      <c r="DV933" s="19">
        <f t="shared" si="1300"/>
        <v>111.92932765057721</v>
      </c>
      <c r="DX933" s="19">
        <f t="shared" si="1301"/>
        <v>167.74034676163615</v>
      </c>
      <c r="DZ933" s="68">
        <f t="shared" si="1302"/>
        <v>2378.3142332404441</v>
      </c>
      <c r="EA933" s="21">
        <f t="shared" si="1303"/>
        <v>2.3783142332404439</v>
      </c>
      <c r="EB933" s="92">
        <f t="shared" si="1252"/>
        <v>882</v>
      </c>
    </row>
    <row r="934" spans="1:132" x14ac:dyDescent="0.3">
      <c r="A934" s="19">
        <f>'A. Thermody. result (all suite)'!C890</f>
        <v>880</v>
      </c>
      <c r="B934" s="19" t="s">
        <v>1450</v>
      </c>
      <c r="C934" s="24">
        <f>'A. Thermody. result (all suite)'!G890</f>
        <v>54.571959</v>
      </c>
      <c r="D934" s="19">
        <f>'A. Thermody. result (all suite)'!D890</f>
        <v>5000</v>
      </c>
      <c r="E934" s="61">
        <f>'A. Thermody. result (all suite)'!I890</f>
        <v>52.901857</v>
      </c>
      <c r="F934" s="21">
        <f>'A. Thermody. result (all suite)'!J890</f>
        <v>0.148842</v>
      </c>
      <c r="G934" s="21">
        <f>'A. Thermody. result (all suite)'!K890</f>
        <v>17.233447999999999</v>
      </c>
      <c r="H934" s="21">
        <f>'A. Thermody. result (all suite)'!L890</f>
        <v>0.82390699999999994</v>
      </c>
      <c r="I934" s="21">
        <f>'A. Thermody. result (all suite)'!M890</f>
        <v>6.3538209999999999</v>
      </c>
      <c r="J934" s="21">
        <f>'A. Thermody. result (all suite)'!N890</f>
        <v>0.29319099999999998</v>
      </c>
      <c r="K934" s="21">
        <f>'A. Thermody. result (all suite)'!O890</f>
        <v>0.24285699999999999</v>
      </c>
      <c r="L934" s="21">
        <f>'A. Thermody. result (all suite)'!P890</f>
        <v>2.327223</v>
      </c>
      <c r="M934" s="21">
        <f>'A. Thermody. result (all suite)'!Q890</f>
        <v>6.4687289999999997</v>
      </c>
      <c r="N934" s="21">
        <f>'A. Thermody. result (all suite)'!R890</f>
        <v>6.9468439999999996</v>
      </c>
      <c r="O934" s="21">
        <f>'A. Thermody. result (all suite)'!S890</f>
        <v>0.63098500000000002</v>
      </c>
      <c r="P934" s="21">
        <f>'A. Thermody. result (all suite)'!T890</f>
        <v>5.6282949999999996</v>
      </c>
      <c r="Q934" s="21">
        <f t="shared" si="1221"/>
        <v>99.999998999999988</v>
      </c>
      <c r="S934" s="19">
        <f t="shared" si="1222"/>
        <v>1153</v>
      </c>
      <c r="T934" s="19">
        <f t="shared" si="1223"/>
        <v>0.5</v>
      </c>
      <c r="V934" s="61">
        <f t="shared" si="1224"/>
        <v>49.924384397787122</v>
      </c>
      <c r="W934" s="21">
        <f t="shared" si="1225"/>
        <v>0.14046473307232735</v>
      </c>
      <c r="X934" s="21">
        <f t="shared" si="1226"/>
        <v>16.263498698188908</v>
      </c>
      <c r="Y934" s="21">
        <f t="shared" si="1227"/>
        <v>0.77753508305063079</v>
      </c>
      <c r="Z934" s="21">
        <f t="shared" si="1228"/>
        <v>5.9962092067719315</v>
      </c>
      <c r="AA934" s="21">
        <f t="shared" si="1229"/>
        <v>0.27668934544153345</v>
      </c>
      <c r="AB934" s="21">
        <f t="shared" si="1230"/>
        <v>0.2291882914751629</v>
      </c>
      <c r="AC934" s="21">
        <f t="shared" si="1231"/>
        <v>2.1962400229423205</v>
      </c>
      <c r="AD934" s="21">
        <f t="shared" si="1232"/>
        <v>6.1046498454886589</v>
      </c>
      <c r="AE934" s="21">
        <f t="shared" si="1233"/>
        <v>6.5558551225803114</v>
      </c>
      <c r="AF934" s="21">
        <f t="shared" si="1234"/>
        <v>0.59547130243911306</v>
      </c>
      <c r="AG934" s="21">
        <f t="shared" si="1235"/>
        <v>89.060186049238041</v>
      </c>
      <c r="AH934" s="21"/>
      <c r="AI934" s="61">
        <f t="shared" si="1236"/>
        <v>56.056905574153866</v>
      </c>
      <c r="AJ934" s="21">
        <f t="shared" si="1237"/>
        <v>0.15771888573719087</v>
      </c>
      <c r="AK934" s="21">
        <f t="shared" si="1238"/>
        <v>18.261244917226456</v>
      </c>
      <c r="AL934" s="21">
        <f t="shared" si="1239"/>
        <v>0.87304453038169127</v>
      </c>
      <c r="AM934" s="21">
        <f t="shared" si="1240"/>
        <v>6.732760701237309</v>
      </c>
      <c r="AN934" s="21">
        <f t="shared" si="1241"/>
        <v>0.31067681049819756</v>
      </c>
      <c r="AO934" s="21">
        <f t="shared" si="1242"/>
        <v>0.25734090803319598</v>
      </c>
      <c r="AP934" s="21">
        <f t="shared" si="1243"/>
        <v>2.4660177800752647</v>
      </c>
      <c r="AQ934" s="21">
        <f t="shared" si="1244"/>
        <v>6.8545217748743834</v>
      </c>
      <c r="AR934" s="21">
        <f t="shared" si="1245"/>
        <v>7.3611513891918268</v>
      </c>
      <c r="AS934" s="21">
        <f t="shared" si="1246"/>
        <v>0.66861672859059518</v>
      </c>
      <c r="AT934" s="21">
        <f t="shared" si="1247"/>
        <v>99.999999999999972</v>
      </c>
      <c r="AU934" s="21"/>
      <c r="AV934" s="21">
        <f>AR934*'[1]diagram lines'!$G$39</f>
        <v>6.110537091605563</v>
      </c>
      <c r="AW934" s="21">
        <f>AK934*'[1]diagram lines'!$G$40</f>
        <v>9.6650629728639501</v>
      </c>
      <c r="AX934" s="21">
        <f>AQ934*'[1]diagram lines'!$G$38</f>
        <v>5.0850421298600219</v>
      </c>
      <c r="AY934" s="21">
        <f>AP934*'[1]diagram lines'!$G$41</f>
        <v>1.7623584270659143</v>
      </c>
      <c r="AZ934" s="21">
        <f t="shared" si="1248"/>
        <v>14.21567316406621</v>
      </c>
      <c r="BA934" s="21">
        <f t="shared" si="1249"/>
        <v>0.74587972523230006</v>
      </c>
      <c r="BB934" s="21">
        <f t="shared" si="1250"/>
        <v>0.86329280349630011</v>
      </c>
      <c r="BC934" s="86">
        <f t="shared" si="1251"/>
        <v>1.1583555381789834</v>
      </c>
      <c r="BX934" s="61">
        <f t="shared" si="1253"/>
        <v>0.88052358521970708</v>
      </c>
      <c r="BY934" s="21">
        <f t="shared" si="1254"/>
        <v>1.863319979969955E-3</v>
      </c>
      <c r="BZ934" s="21">
        <f t="shared" si="1255"/>
        <v>0.16902165555119655</v>
      </c>
      <c r="CA934" s="21">
        <f t="shared" si="1256"/>
        <v>5.159415116788778E-3</v>
      </c>
      <c r="CB934" s="21">
        <f t="shared" si="1257"/>
        <v>8.8431746694502447E-2</v>
      </c>
      <c r="CC934" s="21">
        <f t="shared" si="1258"/>
        <v>4.1329433323935719E-3</v>
      </c>
      <c r="CD934" s="21">
        <f t="shared" si="1259"/>
        <v>6.0262282878411916E-3</v>
      </c>
      <c r="CE934" s="21">
        <f t="shared" si="1260"/>
        <v>4.1498270328102715E-2</v>
      </c>
      <c r="CF934" s="21">
        <f t="shared" si="1261"/>
        <v>0.10435116954347474</v>
      </c>
      <c r="CG934" s="21">
        <f t="shared" si="1262"/>
        <v>7.3745690021231422E-2</v>
      </c>
      <c r="CH934" s="21">
        <f t="shared" si="1263"/>
        <v>4.4453094177985689E-3</v>
      </c>
      <c r="CI934" s="21">
        <f t="shared" si="1264"/>
        <v>0.31233601553829077</v>
      </c>
      <c r="CJ934" s="21">
        <f t="shared" si="1265"/>
        <v>1.6915353490312977</v>
      </c>
      <c r="CL934" s="68">
        <f t="shared" si="1266"/>
        <v>0.52054696091569241</v>
      </c>
      <c r="CM934" s="19">
        <f t="shared" si="1267"/>
        <v>1.1015554484492649E-3</v>
      </c>
      <c r="CN934" s="19">
        <f t="shared" si="1268"/>
        <v>9.9922035710333382E-2</v>
      </c>
      <c r="CO934" s="19">
        <f t="shared" si="1269"/>
        <v>3.050137332183719E-3</v>
      </c>
      <c r="CP934" s="19">
        <f t="shared" si="1270"/>
        <v>5.2278982372520454E-2</v>
      </c>
      <c r="CQ934" s="19">
        <f t="shared" si="1271"/>
        <v>2.4433088760222547E-3</v>
      </c>
      <c r="CR934" s="19">
        <f t="shared" si="1272"/>
        <v>3.5625789855897897E-3</v>
      </c>
      <c r="CS934" s="19">
        <f t="shared" si="1273"/>
        <v>2.4532901633931441E-2</v>
      </c>
      <c r="CT934" s="19">
        <f t="shared" si="1274"/>
        <v>6.16902091955892E-2</v>
      </c>
      <c r="CU934" s="19">
        <f t="shared" si="1275"/>
        <v>4.3596895603431426E-2</v>
      </c>
      <c r="CV934" s="19">
        <f t="shared" si="1276"/>
        <v>2.6279731135056047E-3</v>
      </c>
      <c r="CW934" s="19">
        <f t="shared" si="1277"/>
        <v>0.1846464608127511</v>
      </c>
      <c r="CX934" s="19">
        <f t="shared" si="1278"/>
        <v>1</v>
      </c>
      <c r="CZ934" s="68">
        <f t="shared" si="1279"/>
        <v>2.5805000000000001E-5</v>
      </c>
      <c r="DA934" s="19">
        <f t="shared" si="1280"/>
        <v>1.7530199999999997E-5</v>
      </c>
      <c r="DB934" s="19">
        <f t="shared" si="1281"/>
        <v>3.667E-5</v>
      </c>
      <c r="DC934" s="19">
        <f t="shared" si="1282"/>
        <v>3.8408199999999996E-5</v>
      </c>
      <c r="DD934" s="19">
        <f t="shared" si="1283"/>
        <v>1.2196599999999998E-5</v>
      </c>
      <c r="DE934" s="19">
        <f t="shared" si="1284"/>
        <v>1.2196599999999998E-5</v>
      </c>
      <c r="DF934" s="19">
        <f t="shared" si="1285"/>
        <v>1.0754599999999999E-5</v>
      </c>
      <c r="DG934" s="19">
        <f t="shared" si="1286"/>
        <v>1.5175199999999998E-5</v>
      </c>
      <c r="DH934" s="19">
        <f t="shared" si="1287"/>
        <v>2.3836399999999998E-5</v>
      </c>
      <c r="DI934" s="19">
        <f t="shared" si="1288"/>
        <v>3.6643399999999995E-5</v>
      </c>
      <c r="DJ934" s="19">
        <f t="shared" si="1289"/>
        <v>0</v>
      </c>
      <c r="DK934" s="19">
        <f t="shared" si="1290"/>
        <v>1.9775799999999995E-5</v>
      </c>
      <c r="DM934" s="68">
        <f t="shared" si="1291"/>
        <v>1211.9535520951288</v>
      </c>
      <c r="DN934" s="19">
        <f t="shared" si="1292"/>
        <v>5.0194663621708413</v>
      </c>
      <c r="DO934" s="19">
        <f t="shared" si="1293"/>
        <v>277.83067251228772</v>
      </c>
      <c r="DP934" s="19">
        <f t="shared" si="1294"/>
        <v>12.681574001812585</v>
      </c>
      <c r="DQ934" s="19">
        <f t="shared" si="1295"/>
        <v>307.97475390400564</v>
      </c>
      <c r="DR934" s="19">
        <f t="shared" si="1296"/>
        <v>14.211200798994701</v>
      </c>
      <c r="DS934" s="19">
        <f t="shared" si="1297"/>
        <v>13.349816182774678</v>
      </c>
      <c r="DT934" s="19">
        <f t="shared" si="1298"/>
        <v>90.661416233781125</v>
      </c>
      <c r="DU934" s="19">
        <f t="shared" si="1299"/>
        <v>160.43429662342362</v>
      </c>
      <c r="DV934" s="19">
        <f t="shared" si="1300"/>
        <v>112.07550516172739</v>
      </c>
      <c r="DX934" s="19">
        <f t="shared" si="1301"/>
        <v>168.25257253035406</v>
      </c>
      <c r="DZ934" s="68">
        <f t="shared" si="1302"/>
        <v>2374.4448264064613</v>
      </c>
      <c r="EA934" s="21">
        <f t="shared" si="1303"/>
        <v>2.3744448264064615</v>
      </c>
      <c r="EB934" s="92">
        <f t="shared" si="1252"/>
        <v>880</v>
      </c>
    </row>
    <row r="935" spans="1:132" x14ac:dyDescent="0.3">
      <c r="A935" s="19">
        <f>'A. Thermody. result (all suite)'!C891</f>
        <v>878</v>
      </c>
      <c r="B935" s="19" t="s">
        <v>1450</v>
      </c>
      <c r="C935" s="24">
        <f>'A. Thermody. result (all suite)'!G891</f>
        <v>54.337727999999998</v>
      </c>
      <c r="D935" s="19">
        <f>'A. Thermody. result (all suite)'!D891</f>
        <v>5000</v>
      </c>
      <c r="E935" s="61">
        <f>'A. Thermody. result (all suite)'!I891</f>
        <v>52.980049999999999</v>
      </c>
      <c r="F935" s="21">
        <f>'A. Thermody. result (all suite)'!J891</f>
        <v>0.143953</v>
      </c>
      <c r="G935" s="21">
        <f>'A. Thermody. result (all suite)'!K891</f>
        <v>17.260814</v>
      </c>
      <c r="H935" s="21">
        <f>'A. Thermody. result (all suite)'!L891</f>
        <v>0.82487999999999995</v>
      </c>
      <c r="I935" s="21">
        <f>'A. Thermody. result (all suite)'!M891</f>
        <v>6.2419560000000001</v>
      </c>
      <c r="J935" s="21">
        <f>'A. Thermody. result (all suite)'!N891</f>
        <v>0.29445500000000002</v>
      </c>
      <c r="K935" s="21">
        <f>'A. Thermody. result (all suite)'!O891</f>
        <v>0.22694900000000001</v>
      </c>
      <c r="L935" s="21">
        <f>'A. Thermody. result (all suite)'!P891</f>
        <v>2.31501</v>
      </c>
      <c r="M935" s="21">
        <f>'A. Thermody. result (all suite)'!Q891</f>
        <v>6.4946679999999999</v>
      </c>
      <c r="N935" s="21">
        <f>'A. Thermody. result (all suite)'!R891</f>
        <v>6.9479259999999998</v>
      </c>
      <c r="O935" s="21">
        <f>'A. Thermody. result (all suite)'!S891</f>
        <v>0.62896700000000005</v>
      </c>
      <c r="P935" s="21">
        <f>'A. Thermody. result (all suite)'!T891</f>
        <v>5.6403720000000002</v>
      </c>
      <c r="Q935" s="21">
        <f t="shared" si="1221"/>
        <v>100</v>
      </c>
      <c r="S935" s="19">
        <f t="shared" si="1222"/>
        <v>1151</v>
      </c>
      <c r="T935" s="19">
        <f t="shared" si="1223"/>
        <v>0.5</v>
      </c>
      <c r="V935" s="61">
        <f t="shared" si="1224"/>
        <v>49.991778094213998</v>
      </c>
      <c r="W935" s="21">
        <f t="shared" si="1225"/>
        <v>0.13583351529484</v>
      </c>
      <c r="X935" s="21">
        <f t="shared" si="1226"/>
        <v>16.287239880171921</v>
      </c>
      <c r="Y935" s="21">
        <f t="shared" si="1227"/>
        <v>0.77835369944639998</v>
      </c>
      <c r="Z935" s="21">
        <f t="shared" si="1228"/>
        <v>5.8898864615236803</v>
      </c>
      <c r="AA935" s="21">
        <f t="shared" si="1229"/>
        <v>0.2778466426274</v>
      </c>
      <c r="AB935" s="21">
        <f t="shared" si="1230"/>
        <v>0.21414823214972004</v>
      </c>
      <c r="AC935" s="21">
        <f t="shared" si="1231"/>
        <v>2.1844348241628002</v>
      </c>
      <c r="AD935" s="21">
        <f t="shared" si="1232"/>
        <v>6.1283445646350403</v>
      </c>
      <c r="AE935" s="21">
        <f t="shared" si="1233"/>
        <v>6.5560371273152791</v>
      </c>
      <c r="AF935" s="21">
        <f t="shared" si="1234"/>
        <v>0.59349092144276006</v>
      </c>
      <c r="AG935" s="21">
        <f t="shared" si="1235"/>
        <v>89.037393962983842</v>
      </c>
      <c r="AH935" s="21"/>
      <c r="AI935" s="61">
        <f t="shared" si="1236"/>
        <v>56.146946658161895</v>
      </c>
      <c r="AJ935" s="21">
        <f t="shared" si="1237"/>
        <v>0.15255782907495141</v>
      </c>
      <c r="AK935" s="21">
        <f t="shared" si="1238"/>
        <v>18.29258377322132</v>
      </c>
      <c r="AL935" s="21">
        <f t="shared" si="1239"/>
        <v>0.87418742261256044</v>
      </c>
      <c r="AM935" s="21">
        <f t="shared" si="1240"/>
        <v>6.6150705892990587</v>
      </c>
      <c r="AN935" s="21">
        <f t="shared" si="1241"/>
        <v>0.31205612637642022</v>
      </c>
      <c r="AO935" s="21">
        <f t="shared" si="1242"/>
        <v>0.24051493717207112</v>
      </c>
      <c r="AP935" s="21">
        <f t="shared" si="1243"/>
        <v>2.4533903418949472</v>
      </c>
      <c r="AQ935" s="21">
        <f t="shared" si="1244"/>
        <v>6.8828885166863945</v>
      </c>
      <c r="AR935" s="21">
        <f t="shared" si="1245"/>
        <v>7.3632401348593692</v>
      </c>
      <c r="AS935" s="21">
        <f t="shared" si="1246"/>
        <v>0.66656367064100763</v>
      </c>
      <c r="AT935" s="21">
        <f t="shared" si="1247"/>
        <v>99.999999999999986</v>
      </c>
      <c r="AU935" s="21"/>
      <c r="AV935" s="21">
        <f>AR935*'[1]diagram lines'!$G$39</f>
        <v>6.1122709722448318</v>
      </c>
      <c r="AW935" s="21">
        <f>AK935*'[1]diagram lines'!$G$40</f>
        <v>9.6816495756974827</v>
      </c>
      <c r="AX935" s="21">
        <f>AQ935*'[1]diagram lines'!$G$38</f>
        <v>5.1060860599748379</v>
      </c>
      <c r="AY935" s="21">
        <f>AP935*'[1]diagram lines'!$G$41</f>
        <v>1.7533341319983187</v>
      </c>
      <c r="AZ935" s="21">
        <f t="shared" si="1248"/>
        <v>14.246128651545764</v>
      </c>
      <c r="BA935" s="21">
        <f t="shared" si="1249"/>
        <v>0.74636756712216645</v>
      </c>
      <c r="BB935" s="21">
        <f t="shared" si="1250"/>
        <v>0.86301849262697838</v>
      </c>
      <c r="BC935" s="86">
        <f t="shared" si="1251"/>
        <v>1.1587237220793007</v>
      </c>
      <c r="BX935" s="61">
        <f t="shared" si="1253"/>
        <v>0.88182506657789617</v>
      </c>
      <c r="BY935" s="21">
        <f t="shared" si="1254"/>
        <v>1.8021156735102655E-3</v>
      </c>
      <c r="BZ935" s="21">
        <f t="shared" si="1255"/>
        <v>0.16929005492349941</v>
      </c>
      <c r="CA935" s="21">
        <f t="shared" si="1256"/>
        <v>5.165508172083411E-3</v>
      </c>
      <c r="CB935" s="21">
        <f t="shared" si="1257"/>
        <v>8.6874822546972874E-2</v>
      </c>
      <c r="CC935" s="21">
        <f t="shared" si="1258"/>
        <v>4.1507612066535105E-3</v>
      </c>
      <c r="CD935" s="21">
        <f t="shared" si="1259"/>
        <v>5.6314888337468992E-3</v>
      </c>
      <c r="CE935" s="21">
        <f t="shared" si="1260"/>
        <v>4.1280492154065623E-2</v>
      </c>
      <c r="CF935" s="21">
        <f t="shared" si="1261"/>
        <v>0.10476960800129052</v>
      </c>
      <c r="CG935" s="21">
        <f t="shared" si="1262"/>
        <v>7.3757176220806783E-2</v>
      </c>
      <c r="CH935" s="21">
        <f t="shared" si="1263"/>
        <v>4.4310925435382979E-3</v>
      </c>
      <c r="CI935" s="21">
        <f t="shared" si="1264"/>
        <v>0.31300621531631523</v>
      </c>
      <c r="CJ935" s="21">
        <f t="shared" si="1265"/>
        <v>1.6919844021703789</v>
      </c>
      <c r="CL935" s="68">
        <f t="shared" si="1266"/>
        <v>0.52117801171614964</v>
      </c>
      <c r="CM935" s="19">
        <f t="shared" si="1267"/>
        <v>1.0650900039022918E-3</v>
      </c>
      <c r="CN935" s="19">
        <f t="shared" si="1268"/>
        <v>0.10005414630675319</v>
      </c>
      <c r="CO935" s="19">
        <f t="shared" si="1269"/>
        <v>3.0529289545798404E-3</v>
      </c>
      <c r="CP935" s="19">
        <f t="shared" si="1270"/>
        <v>5.13449310971986E-2</v>
      </c>
      <c r="CQ935" s="19">
        <f t="shared" si="1271"/>
        <v>2.4531911767798546E-3</v>
      </c>
      <c r="CR935" s="19">
        <f t="shared" si="1272"/>
        <v>3.3283337757269828E-3</v>
      </c>
      <c r="CS935" s="19">
        <f t="shared" si="1273"/>
        <v>2.439767890360775E-2</v>
      </c>
      <c r="CT935" s="19">
        <f t="shared" si="1274"/>
        <v>6.1921142929508205E-2</v>
      </c>
      <c r="CU935" s="19">
        <f t="shared" si="1275"/>
        <v>4.359211357161176E-2</v>
      </c>
      <c r="CV935" s="19">
        <f t="shared" si="1276"/>
        <v>2.6188731632835094E-3</v>
      </c>
      <c r="CW935" s="19">
        <f t="shared" si="1277"/>
        <v>0.18499355840089843</v>
      </c>
      <c r="CX935" s="19">
        <f t="shared" si="1278"/>
        <v>1.0000000000000002</v>
      </c>
      <c r="CZ935" s="68">
        <f t="shared" si="1279"/>
        <v>2.5805000000000001E-5</v>
      </c>
      <c r="DA935" s="19">
        <f t="shared" si="1280"/>
        <v>1.7515719999999994E-5</v>
      </c>
      <c r="DB935" s="19">
        <f t="shared" si="1281"/>
        <v>3.667E-5</v>
      </c>
      <c r="DC935" s="19">
        <f t="shared" si="1282"/>
        <v>3.8390019999999991E-5</v>
      </c>
      <c r="DD935" s="19">
        <f t="shared" si="1283"/>
        <v>1.2190759999999997E-5</v>
      </c>
      <c r="DE935" s="19">
        <f t="shared" si="1284"/>
        <v>1.2190759999999997E-5</v>
      </c>
      <c r="DF935" s="19">
        <f t="shared" si="1285"/>
        <v>1.0748059999999999E-5</v>
      </c>
      <c r="DG935" s="19">
        <f t="shared" si="1286"/>
        <v>1.5167719999999998E-5</v>
      </c>
      <c r="DH935" s="19">
        <f t="shared" si="1287"/>
        <v>2.3821040000000001E-5</v>
      </c>
      <c r="DI935" s="19">
        <f t="shared" si="1288"/>
        <v>3.6619239999999993E-5</v>
      </c>
      <c r="DJ935" s="19">
        <f t="shared" si="1289"/>
        <v>0</v>
      </c>
      <c r="DK935" s="19">
        <f t="shared" si="1290"/>
        <v>1.9756879999999996E-5</v>
      </c>
      <c r="DM935" s="68">
        <f t="shared" si="1291"/>
        <v>1213.4227841079739</v>
      </c>
      <c r="DN935" s="19">
        <f t="shared" si="1292"/>
        <v>4.8573161429684362</v>
      </c>
      <c r="DO935" s="19">
        <f t="shared" si="1293"/>
        <v>278.19800265711899</v>
      </c>
      <c r="DP935" s="19">
        <f t="shared" si="1294"/>
        <v>12.699191736728837</v>
      </c>
      <c r="DQ935" s="19">
        <f t="shared" si="1295"/>
        <v>302.61717065496492</v>
      </c>
      <c r="DR935" s="19">
        <f t="shared" si="1296"/>
        <v>14.275515396969748</v>
      </c>
      <c r="DS935" s="19">
        <f t="shared" si="1297"/>
        <v>12.479633641959332</v>
      </c>
      <c r="DT935" s="19">
        <f t="shared" si="1298"/>
        <v>90.206163676170362</v>
      </c>
      <c r="DU935" s="19">
        <f t="shared" si="1299"/>
        <v>161.13870973728325</v>
      </c>
      <c r="DV935" s="19">
        <f t="shared" si="1300"/>
        <v>112.13714698737135</v>
      </c>
      <c r="DX935" s="19">
        <f t="shared" si="1301"/>
        <v>168.73028142015289</v>
      </c>
      <c r="DZ935" s="68">
        <f t="shared" si="1302"/>
        <v>2370.7619161596622</v>
      </c>
      <c r="EA935" s="21">
        <f t="shared" si="1303"/>
        <v>2.3707619161596623</v>
      </c>
      <c r="EB935" s="92">
        <f t="shared" si="1252"/>
        <v>878</v>
      </c>
    </row>
    <row r="936" spans="1:132" x14ac:dyDescent="0.3">
      <c r="A936" s="19">
        <f>'A. Thermody. result (all suite)'!C892</f>
        <v>876</v>
      </c>
      <c r="B936" s="19" t="s">
        <v>1450</v>
      </c>
      <c r="C936" s="24">
        <f>'A. Thermody. result (all suite)'!G892</f>
        <v>54.098700000000001</v>
      </c>
      <c r="D936" s="19">
        <f>'A. Thermody. result (all suite)'!D892</f>
        <v>5000</v>
      </c>
      <c r="E936" s="61">
        <f>'A. Thermody. result (all suite)'!I892</f>
        <v>53.059693000000003</v>
      </c>
      <c r="F936" s="21">
        <f>'A. Thermody. result (all suite)'!J892</f>
        <v>0.13904</v>
      </c>
      <c r="G936" s="21">
        <f>'A. Thermody. result (all suite)'!K892</f>
        <v>17.287330000000001</v>
      </c>
      <c r="H936" s="21">
        <f>'A. Thermody. result (all suite)'!L892</f>
        <v>0.82585500000000001</v>
      </c>
      <c r="I936" s="21">
        <f>'A. Thermody. result (all suite)'!M892</f>
        <v>6.1313240000000002</v>
      </c>
      <c r="J936" s="21">
        <f>'A. Thermody. result (all suite)'!N892</f>
        <v>0.29575600000000002</v>
      </c>
      <c r="K936" s="21">
        <f>'A. Thermody. result (all suite)'!O892</f>
        <v>0.211424</v>
      </c>
      <c r="L936" s="21">
        <f>'A. Thermody. result (all suite)'!P892</f>
        <v>2.3036669999999999</v>
      </c>
      <c r="M936" s="21">
        <f>'A. Thermody. result (all suite)'!Q892</f>
        <v>6.521738</v>
      </c>
      <c r="N936" s="21">
        <f>'A. Thermody. result (all suite)'!R892</f>
        <v>6.9457230000000001</v>
      </c>
      <c r="O936" s="21">
        <f>'A. Thermody. result (all suite)'!S892</f>
        <v>0.62670499999999996</v>
      </c>
      <c r="P936" s="21">
        <f>'A. Thermody. result (all suite)'!T892</f>
        <v>5.6517439999999999</v>
      </c>
      <c r="Q936" s="21">
        <f t="shared" si="1221"/>
        <v>99.999999000000003</v>
      </c>
      <c r="S936" s="19">
        <f t="shared" si="1222"/>
        <v>1149</v>
      </c>
      <c r="T936" s="19">
        <f t="shared" si="1223"/>
        <v>0.5</v>
      </c>
      <c r="V936" s="61">
        <f t="shared" si="1224"/>
        <v>50.0608949544661</v>
      </c>
      <c r="W936" s="21">
        <f t="shared" si="1225"/>
        <v>0.13118181506381815</v>
      </c>
      <c r="X936" s="21">
        <f t="shared" si="1226"/>
        <v>16.310294354194447</v>
      </c>
      <c r="Y936" s="21">
        <f t="shared" si="1227"/>
        <v>0.77917978912204788</v>
      </c>
      <c r="Z936" s="21">
        <f t="shared" si="1228"/>
        <v>5.7847972602441731</v>
      </c>
      <c r="AA936" s="21">
        <f t="shared" si="1229"/>
        <v>0.27904062784820632</v>
      </c>
      <c r="AB936" s="21">
        <f t="shared" si="1230"/>
        <v>0.19947485664594861</v>
      </c>
      <c r="AC936" s="21">
        <f t="shared" si="1231"/>
        <v>2.1734696372455464</v>
      </c>
      <c r="AD936" s="21">
        <f t="shared" si="1232"/>
        <v>6.153146060203361</v>
      </c>
      <c r="AE936" s="21">
        <f t="shared" si="1233"/>
        <v>6.5531685131653363</v>
      </c>
      <c r="AF936" s="21">
        <f t="shared" si="1234"/>
        <v>0.59128523741060235</v>
      </c>
      <c r="AG936" s="21">
        <f t="shared" si="1235"/>
        <v>89.015933105609591</v>
      </c>
      <c r="AH936" s="21"/>
      <c r="AI936" s="61">
        <f t="shared" si="1236"/>
        <v>56.238128622516655</v>
      </c>
      <c r="AJ936" s="21">
        <f t="shared" si="1237"/>
        <v>0.14736891530214308</v>
      </c>
      <c r="AK936" s="21">
        <f t="shared" si="1238"/>
        <v>18.322893200303497</v>
      </c>
      <c r="AL936" s="21">
        <f t="shared" si="1239"/>
        <v>0.87532620502626135</v>
      </c>
      <c r="AM936" s="21">
        <f t="shared" si="1240"/>
        <v>6.4986087977991751</v>
      </c>
      <c r="AN936" s="21">
        <f t="shared" si="1241"/>
        <v>0.31347267630969966</v>
      </c>
      <c r="AO936" s="21">
        <f t="shared" si="1242"/>
        <v>0.22408893519016332</v>
      </c>
      <c r="AP936" s="21">
        <f t="shared" si="1243"/>
        <v>2.4416636004555676</v>
      </c>
      <c r="AQ936" s="21">
        <f t="shared" si="1244"/>
        <v>6.9124097737684709</v>
      </c>
      <c r="AR936" s="21">
        <f t="shared" si="1245"/>
        <v>7.3617927538776424</v>
      </c>
      <c r="AS936" s="21">
        <f t="shared" si="1246"/>
        <v>0.66424651945073054</v>
      </c>
      <c r="AT936" s="21">
        <f t="shared" si="1247"/>
        <v>100</v>
      </c>
      <c r="AU936" s="21"/>
      <c r="AV936" s="21">
        <f>AR936*'[1]diagram lines'!$G$39</f>
        <v>6.1110694923802127</v>
      </c>
      <c r="AW936" s="21">
        <f>AK936*'[1]diagram lines'!$G$40</f>
        <v>9.6976913364179858</v>
      </c>
      <c r="AX936" s="21">
        <f>AQ936*'[1]diagram lines'!$G$38</f>
        <v>5.1279864697946804</v>
      </c>
      <c r="AY936" s="21">
        <f>AP936*'[1]diagram lines'!$G$41</f>
        <v>1.7449535267307108</v>
      </c>
      <c r="AZ936" s="21">
        <f t="shared" si="1248"/>
        <v>14.274202527646114</v>
      </c>
      <c r="BA936" s="21">
        <f t="shared" si="1249"/>
        <v>0.74689496682086798</v>
      </c>
      <c r="BB936" s="21">
        <f t="shared" si="1250"/>
        <v>0.86285639728600172</v>
      </c>
      <c r="BC936" s="86">
        <f t="shared" si="1251"/>
        <v>1.158941398760402</v>
      </c>
      <c r="BX936" s="61">
        <f t="shared" si="1253"/>
        <v>0.88315068242343553</v>
      </c>
      <c r="BY936" s="21">
        <f t="shared" si="1254"/>
        <v>1.7406109163745618E-3</v>
      </c>
      <c r="BZ936" s="21">
        <f t="shared" si="1255"/>
        <v>0.16955011769321304</v>
      </c>
      <c r="CA936" s="21">
        <f t="shared" si="1256"/>
        <v>5.1716137516438099E-3</v>
      </c>
      <c r="CB936" s="21">
        <f t="shared" si="1257"/>
        <v>8.5335059151009057E-2</v>
      </c>
      <c r="CC936" s="21">
        <f t="shared" si="1258"/>
        <v>4.1691006484352979E-3</v>
      </c>
      <c r="CD936" s="21">
        <f t="shared" si="1259"/>
        <v>5.2462531017369732E-3</v>
      </c>
      <c r="CE936" s="21">
        <f t="shared" si="1260"/>
        <v>4.1078227532097007E-2</v>
      </c>
      <c r="CF936" s="21">
        <f t="shared" si="1261"/>
        <v>0.10520629133731246</v>
      </c>
      <c r="CG936" s="21">
        <f t="shared" si="1262"/>
        <v>7.3733789808917191E-2</v>
      </c>
      <c r="CH936" s="21">
        <f t="shared" si="1263"/>
        <v>4.4151566815082005E-3</v>
      </c>
      <c r="CI936" s="21">
        <f t="shared" si="1264"/>
        <v>0.31363729189789125</v>
      </c>
      <c r="CJ936" s="21">
        <f t="shared" si="1265"/>
        <v>1.6924341949435746</v>
      </c>
      <c r="CL936" s="68">
        <f t="shared" si="1266"/>
        <v>0.52182275982250503</v>
      </c>
      <c r="CM936" s="19">
        <f t="shared" si="1267"/>
        <v>1.0284659347908019E-3</v>
      </c>
      <c r="CN936" s="19">
        <f t="shared" si="1268"/>
        <v>0.10018121720760068</v>
      </c>
      <c r="CO936" s="19">
        <f t="shared" si="1269"/>
        <v>3.055725160301568E-3</v>
      </c>
      <c r="CP936" s="19">
        <f t="shared" si="1270"/>
        <v>5.0421493140449171E-2</v>
      </c>
      <c r="CQ936" s="19">
        <f t="shared" si="1271"/>
        <v>2.463375332932395E-3</v>
      </c>
      <c r="CR936" s="19">
        <f t="shared" si="1272"/>
        <v>3.0998269341348792E-3</v>
      </c>
      <c r="CS936" s="19">
        <f t="shared" si="1273"/>
        <v>2.4271683740983825E-2</v>
      </c>
      <c r="CT936" s="19">
        <f t="shared" si="1274"/>
        <v>6.2162707212861545E-2</v>
      </c>
      <c r="CU936" s="19">
        <f t="shared" si="1275"/>
        <v>4.3566710025836758E-2</v>
      </c>
      <c r="CV936" s="19">
        <f t="shared" si="1276"/>
        <v>2.608761211927298E-3</v>
      </c>
      <c r="CW936" s="19">
        <f t="shared" si="1277"/>
        <v>0.18531727427567596</v>
      </c>
      <c r="CX936" s="19">
        <f t="shared" si="1278"/>
        <v>1</v>
      </c>
      <c r="CZ936" s="68">
        <f t="shared" si="1279"/>
        <v>2.5805000000000001E-5</v>
      </c>
      <c r="DA936" s="19">
        <f t="shared" si="1280"/>
        <v>1.7501239999999997E-5</v>
      </c>
      <c r="DB936" s="19">
        <f t="shared" si="1281"/>
        <v>3.667E-5</v>
      </c>
      <c r="DC936" s="19">
        <f t="shared" si="1282"/>
        <v>3.8371839999999993E-5</v>
      </c>
      <c r="DD936" s="19">
        <f t="shared" si="1283"/>
        <v>1.2184919999999999E-5</v>
      </c>
      <c r="DE936" s="19">
        <f t="shared" si="1284"/>
        <v>1.2184919999999999E-5</v>
      </c>
      <c r="DF936" s="19">
        <f t="shared" si="1285"/>
        <v>1.0741519999999998E-5</v>
      </c>
      <c r="DG936" s="19">
        <f t="shared" si="1286"/>
        <v>1.5160239999999999E-5</v>
      </c>
      <c r="DH936" s="19">
        <f t="shared" si="1287"/>
        <v>2.380568E-5</v>
      </c>
      <c r="DI936" s="19">
        <f t="shared" si="1288"/>
        <v>3.659507999999999E-5</v>
      </c>
      <c r="DJ936" s="19">
        <f t="shared" si="1289"/>
        <v>0</v>
      </c>
      <c r="DK936" s="19">
        <f t="shared" si="1290"/>
        <v>1.9737959999999994E-5</v>
      </c>
      <c r="DM936" s="68">
        <f t="shared" si="1291"/>
        <v>1214.9239066125208</v>
      </c>
      <c r="DN936" s="19">
        <f t="shared" si="1292"/>
        <v>4.694173605475342</v>
      </c>
      <c r="DO936" s="19">
        <f t="shared" si="1293"/>
        <v>278.55132005691206</v>
      </c>
      <c r="DP936" s="19">
        <f t="shared" si="1294"/>
        <v>12.716845239857079</v>
      </c>
      <c r="DQ936" s="19">
        <f t="shared" si="1295"/>
        <v>297.31703467411137</v>
      </c>
      <c r="DR936" s="19">
        <f t="shared" si="1296"/>
        <v>14.341649031608258</v>
      </c>
      <c r="DS936" s="19">
        <f t="shared" si="1297"/>
        <v>11.629920667245942</v>
      </c>
      <c r="DT936" s="19">
        <f t="shared" si="1298"/>
        <v>89.784596035047798</v>
      </c>
      <c r="DU936" s="19">
        <f t="shared" si="1299"/>
        <v>161.87171381474033</v>
      </c>
      <c r="DV936" s="19">
        <f t="shared" si="1300"/>
        <v>112.14578802488816</v>
      </c>
      <c r="DX936" s="19">
        <f t="shared" si="1301"/>
        <v>169.18755952731092</v>
      </c>
      <c r="DZ936" s="68">
        <f t="shared" si="1302"/>
        <v>2367.1645072897181</v>
      </c>
      <c r="EA936" s="21">
        <f t="shared" si="1303"/>
        <v>2.3671645072897181</v>
      </c>
      <c r="EB936" s="92">
        <f t="shared" si="1252"/>
        <v>876</v>
      </c>
    </row>
    <row r="937" spans="1:132" x14ac:dyDescent="0.3">
      <c r="A937" s="19">
        <f>'A. Thermody. result (all suite)'!C893</f>
        <v>874</v>
      </c>
      <c r="B937" s="19" t="s">
        <v>1450</v>
      </c>
      <c r="C937" s="24">
        <f>'A. Thermody. result (all suite)'!G893</f>
        <v>53.545085</v>
      </c>
      <c r="D937" s="19">
        <f>'A. Thermody. result (all suite)'!D893</f>
        <v>5000</v>
      </c>
      <c r="E937" s="61">
        <f>'A. Thermody. result (all suite)'!I893</f>
        <v>53.124178000000001</v>
      </c>
      <c r="F937" s="21">
        <f>'A. Thermody. result (all suite)'!J893</f>
        <v>0.13799700000000001</v>
      </c>
      <c r="G937" s="21">
        <f>'A. Thermody. result (all suite)'!K893</f>
        <v>17.283007999999999</v>
      </c>
      <c r="H937" s="21">
        <f>'A. Thermody. result (all suite)'!L893</f>
        <v>0.83321199999999995</v>
      </c>
      <c r="I937" s="21">
        <f>'A. Thermody. result (all suite)'!M893</f>
        <v>6.0026339999999996</v>
      </c>
      <c r="J937" s="21">
        <f>'A. Thermody. result (all suite)'!N893</f>
        <v>0.29881400000000002</v>
      </c>
      <c r="K937" s="21">
        <f>'A. Thermody. result (all suite)'!O893</f>
        <v>0.19633100000000001</v>
      </c>
      <c r="L937" s="21">
        <f>'A. Thermody. result (all suite)'!P893</f>
        <v>2.2835079999999999</v>
      </c>
      <c r="M937" s="21">
        <f>'A. Thermody. result (all suite)'!Q893</f>
        <v>6.5568030000000004</v>
      </c>
      <c r="N937" s="21">
        <f>'A. Thermody. result (all suite)'!R893</f>
        <v>6.9618000000000002</v>
      </c>
      <c r="O937" s="21">
        <f>'A. Thermody. result (all suite)'!S893</f>
        <v>0.63012199999999996</v>
      </c>
      <c r="P937" s="21">
        <f>'A. Thermody. result (all suite)'!T893</f>
        <v>5.6915930000000001</v>
      </c>
      <c r="Q937" s="21">
        <f t="shared" si="1221"/>
        <v>99.999999999999986</v>
      </c>
      <c r="S937" s="19">
        <f t="shared" si="1222"/>
        <v>1147</v>
      </c>
      <c r="T937" s="19">
        <f t="shared" si="1223"/>
        <v>0.5</v>
      </c>
      <c r="V937" s="61">
        <f t="shared" si="1224"/>
        <v>50.10056600364446</v>
      </c>
      <c r="W937" s="21">
        <f t="shared" si="1225"/>
        <v>0.13014277240779001</v>
      </c>
      <c r="X937" s="21">
        <f t="shared" si="1226"/>
        <v>16.299329526482559</v>
      </c>
      <c r="Y937" s="21">
        <f t="shared" si="1227"/>
        <v>0.78578896413283994</v>
      </c>
      <c r="Z937" s="21">
        <f t="shared" si="1228"/>
        <v>5.6609885034403806</v>
      </c>
      <c r="AA937" s="21">
        <f t="shared" si="1229"/>
        <v>0.28180672329298001</v>
      </c>
      <c r="AB937" s="21">
        <f t="shared" si="1230"/>
        <v>0.18515663854717002</v>
      </c>
      <c r="AC937" s="21">
        <f t="shared" si="1231"/>
        <v>2.1535400185175599</v>
      </c>
      <c r="AD937" s="21">
        <f t="shared" si="1232"/>
        <v>6.1836164594282099</v>
      </c>
      <c r="AE937" s="21">
        <f t="shared" si="1233"/>
        <v>6.5655626785260006</v>
      </c>
      <c r="AF937" s="21">
        <f t="shared" si="1234"/>
        <v>0.59425802035653996</v>
      </c>
      <c r="AG937" s="21">
        <f t="shared" si="1235"/>
        <v>88.940756308776471</v>
      </c>
      <c r="AH937" s="21"/>
      <c r="AI937" s="61">
        <f t="shared" si="1236"/>
        <v>56.330267565647688</v>
      </c>
      <c r="AJ937" s="21">
        <f t="shared" si="1237"/>
        <v>0.14632523694308616</v>
      </c>
      <c r="AK937" s="21">
        <f t="shared" si="1238"/>
        <v>18.326052310479596</v>
      </c>
      <c r="AL937" s="21">
        <f t="shared" si="1239"/>
        <v>0.88349705663038092</v>
      </c>
      <c r="AM937" s="21">
        <f t="shared" si="1240"/>
        <v>6.3648980943978852</v>
      </c>
      <c r="AN937" s="21">
        <f t="shared" si="1241"/>
        <v>0.31684768039820677</v>
      </c>
      <c r="AO937" s="21">
        <f t="shared" si="1242"/>
        <v>0.208179743721045</v>
      </c>
      <c r="AP937" s="21">
        <f t="shared" si="1243"/>
        <v>2.4213196602928519</v>
      </c>
      <c r="AQ937" s="21">
        <f t="shared" si="1244"/>
        <v>6.9525116673850738</v>
      </c>
      <c r="AR937" s="21">
        <f t="shared" si="1245"/>
        <v>7.3819505826240945</v>
      </c>
      <c r="AS937" s="21">
        <f t="shared" si="1246"/>
        <v>0.66815040148011418</v>
      </c>
      <c r="AT937" s="21">
        <f t="shared" si="1247"/>
        <v>100.00000000000003</v>
      </c>
      <c r="AU937" s="21"/>
      <c r="AV937" s="21">
        <f>AR937*'[1]diagram lines'!$G$39</f>
        <v>6.1278026301366628</v>
      </c>
      <c r="AW937" s="21">
        <f>AK937*'[1]diagram lines'!$G$40</f>
        <v>9.6993633472216647</v>
      </c>
      <c r="AX937" s="21">
        <f>AQ937*'[1]diagram lines'!$G$38</f>
        <v>5.1577361482150001</v>
      </c>
      <c r="AY937" s="21">
        <f>AP937*'[1]diagram lines'!$G$41</f>
        <v>1.7304145746294033</v>
      </c>
      <c r="AZ937" s="21">
        <f t="shared" si="1248"/>
        <v>14.334462250009167</v>
      </c>
      <c r="BA937" s="21">
        <f t="shared" si="1249"/>
        <v>0.74519038937706417</v>
      </c>
      <c r="BB937" s="21">
        <f t="shared" si="1250"/>
        <v>0.85945062417643203</v>
      </c>
      <c r="BC937" s="86">
        <f t="shared" si="1251"/>
        <v>1.1635339737617263</v>
      </c>
      <c r="BX937" s="61">
        <f t="shared" si="1253"/>
        <v>0.88422400133155798</v>
      </c>
      <c r="BY937" s="21">
        <f t="shared" si="1254"/>
        <v>1.7275538307461194E-3</v>
      </c>
      <c r="BZ937" s="21">
        <f t="shared" si="1255"/>
        <v>0.16950772852098861</v>
      </c>
      <c r="CA937" s="21">
        <f t="shared" si="1256"/>
        <v>5.2176842632600659E-3</v>
      </c>
      <c r="CB937" s="21">
        <f t="shared" si="1257"/>
        <v>8.3543966597077246E-2</v>
      </c>
      <c r="CC937" s="21">
        <f t="shared" si="1258"/>
        <v>4.2122074992951798E-3</v>
      </c>
      <c r="CD937" s="21">
        <f t="shared" si="1259"/>
        <v>4.8717369727047152E-3</v>
      </c>
      <c r="CE937" s="21">
        <f t="shared" si="1260"/>
        <v>4.071875891583452E-2</v>
      </c>
      <c r="CF937" s="21">
        <f t="shared" si="1261"/>
        <v>0.10577194708824005</v>
      </c>
      <c r="CG937" s="21">
        <f t="shared" si="1262"/>
        <v>7.3904458598726117E-2</v>
      </c>
      <c r="CH937" s="21">
        <f t="shared" si="1263"/>
        <v>4.4392295553175899E-3</v>
      </c>
      <c r="CI937" s="21">
        <f t="shared" si="1264"/>
        <v>0.31584866814650392</v>
      </c>
      <c r="CJ937" s="21">
        <f t="shared" si="1265"/>
        <v>1.6939879413202519</v>
      </c>
      <c r="CL937" s="68">
        <f t="shared" si="1266"/>
        <v>0.52197774244037176</v>
      </c>
      <c r="CM937" s="19">
        <f t="shared" si="1267"/>
        <v>1.0198147156819234E-3</v>
      </c>
      <c r="CN937" s="19">
        <f t="shared" si="1268"/>
        <v>0.10006430647249975</v>
      </c>
      <c r="CO937" s="19">
        <f t="shared" si="1269"/>
        <v>3.080118893404597E-3</v>
      </c>
      <c r="CP937" s="19">
        <f t="shared" si="1270"/>
        <v>4.9317922848946115E-2</v>
      </c>
      <c r="CQ937" s="19">
        <f t="shared" si="1271"/>
        <v>2.4865628594807412E-3</v>
      </c>
      <c r="CR937" s="19">
        <f t="shared" si="1272"/>
        <v>2.8758982598824198E-3</v>
      </c>
      <c r="CS937" s="19">
        <f t="shared" si="1273"/>
        <v>2.4037218874237876E-2</v>
      </c>
      <c r="CT937" s="19">
        <f t="shared" si="1274"/>
        <v>6.2439610405847418E-2</v>
      </c>
      <c r="CU937" s="19">
        <f t="shared" si="1275"/>
        <v>4.3627499816277809E-2</v>
      </c>
      <c r="CV937" s="19">
        <f t="shared" si="1276"/>
        <v>2.6205791948304929E-3</v>
      </c>
      <c r="CW937" s="19">
        <f t="shared" si="1277"/>
        <v>0.18645272521853926</v>
      </c>
      <c r="CX937" s="19">
        <f t="shared" si="1278"/>
        <v>1.0000000000000002</v>
      </c>
      <c r="CZ937" s="68">
        <f t="shared" si="1279"/>
        <v>2.5805000000000001E-5</v>
      </c>
      <c r="DA937" s="19">
        <f t="shared" si="1280"/>
        <v>1.7486759999999994E-5</v>
      </c>
      <c r="DB937" s="19">
        <f t="shared" si="1281"/>
        <v>3.667E-5</v>
      </c>
      <c r="DC937" s="19">
        <f t="shared" si="1282"/>
        <v>3.8353659999999989E-5</v>
      </c>
      <c r="DD937" s="19">
        <f t="shared" si="1283"/>
        <v>1.2179079999999999E-5</v>
      </c>
      <c r="DE937" s="19">
        <f t="shared" si="1284"/>
        <v>1.2179079999999999E-5</v>
      </c>
      <c r="DF937" s="19">
        <f t="shared" si="1285"/>
        <v>1.0734979999999998E-5</v>
      </c>
      <c r="DG937" s="19">
        <f t="shared" si="1286"/>
        <v>1.5152759999999999E-5</v>
      </c>
      <c r="DH937" s="19">
        <f t="shared" si="1287"/>
        <v>2.379032E-5</v>
      </c>
      <c r="DI937" s="19">
        <f t="shared" si="1288"/>
        <v>3.6570919999999994E-5</v>
      </c>
      <c r="DJ937" s="19">
        <f t="shared" si="1289"/>
        <v>0</v>
      </c>
      <c r="DK937" s="19">
        <f t="shared" si="1290"/>
        <v>1.9719039999999995E-5</v>
      </c>
      <c r="DM937" s="68">
        <f t="shared" si="1291"/>
        <v>1215.2847419421637</v>
      </c>
      <c r="DN937" s="19">
        <f t="shared" si="1292"/>
        <v>4.6585416331368448</v>
      </c>
      <c r="DO937" s="19">
        <f t="shared" si="1293"/>
        <v>278.22625273891668</v>
      </c>
      <c r="DP937" s="19">
        <f t="shared" si="1294"/>
        <v>12.824439338717093</v>
      </c>
      <c r="DQ937" s="19">
        <f t="shared" si="1295"/>
        <v>290.9491321755649</v>
      </c>
      <c r="DR937" s="19">
        <f t="shared" si="1296"/>
        <v>14.483587368796641</v>
      </c>
      <c r="DS937" s="19">
        <f t="shared" si="1297"/>
        <v>10.796359180292981</v>
      </c>
      <c r="DT937" s="19">
        <f t="shared" si="1298"/>
        <v>88.961168425241354</v>
      </c>
      <c r="DU937" s="19">
        <f t="shared" si="1299"/>
        <v>162.69774635475613</v>
      </c>
      <c r="DV937" s="19">
        <f t="shared" si="1300"/>
        <v>112.37645874627628</v>
      </c>
      <c r="DX937" s="19">
        <f t="shared" si="1301"/>
        <v>170.38750915044943</v>
      </c>
      <c r="DZ937" s="68">
        <f t="shared" si="1302"/>
        <v>2361.6459370543125</v>
      </c>
      <c r="EA937" s="21">
        <f t="shared" si="1303"/>
        <v>2.3616459370543126</v>
      </c>
      <c r="EB937" s="92">
        <f t="shared" si="1252"/>
        <v>874</v>
      </c>
    </row>
    <row r="938" spans="1:132" x14ac:dyDescent="0.3">
      <c r="A938" s="19">
        <f>'A. Thermody. result (all suite)'!C894</f>
        <v>872</v>
      </c>
      <c r="B938" s="19" t="s">
        <v>1450</v>
      </c>
      <c r="C938" s="24">
        <f>'A. Thermody. result (all suite)'!G894</f>
        <v>52.813192999999998</v>
      </c>
      <c r="D938" s="19">
        <f>'A. Thermody. result (all suite)'!D894</f>
        <v>5000</v>
      </c>
      <c r="E938" s="61">
        <f>'A. Thermody. result (all suite)'!I894</f>
        <v>53.177891000000002</v>
      </c>
      <c r="F938" s="21">
        <f>'A. Thermody. result (all suite)'!J894</f>
        <v>0.14008000000000001</v>
      </c>
      <c r="G938" s="21">
        <f>'A. Thermody. result (all suite)'!K894</f>
        <v>17.259276</v>
      </c>
      <c r="H938" s="21">
        <f>'A. Thermody. result (all suite)'!L894</f>
        <v>0.84484400000000004</v>
      </c>
      <c r="I938" s="21">
        <f>'A. Thermody. result (all suite)'!M894</f>
        <v>5.8636470000000003</v>
      </c>
      <c r="J938" s="21">
        <f>'A. Thermody. result (all suite)'!N894</f>
        <v>0.30295499999999997</v>
      </c>
      <c r="K938" s="21">
        <f>'A. Thermody. result (all suite)'!O894</f>
        <v>0.181225</v>
      </c>
      <c r="L938" s="21">
        <f>'A. Thermody. result (all suite)'!P894</f>
        <v>2.2559629999999999</v>
      </c>
      <c r="M938" s="21">
        <f>'A. Thermody. result (all suite)'!Q894</f>
        <v>6.595275</v>
      </c>
      <c r="N938" s="21">
        <f>'A. Thermody. result (all suite)'!R894</f>
        <v>6.9919520000000004</v>
      </c>
      <c r="O938" s="21">
        <f>'A. Thermody. result (all suite)'!S894</f>
        <v>0.63771900000000004</v>
      </c>
      <c r="P938" s="21">
        <f>'A. Thermody. result (all suite)'!T894</f>
        <v>5.749174</v>
      </c>
      <c r="Q938" s="21">
        <f t="shared" si="1221"/>
        <v>100.00000099999998</v>
      </c>
      <c r="S938" s="19">
        <f t="shared" si="1222"/>
        <v>1145</v>
      </c>
      <c r="T938" s="19">
        <f t="shared" si="1223"/>
        <v>0.5</v>
      </c>
      <c r="V938" s="61">
        <f t="shared" si="1224"/>
        <v>50.120601547452559</v>
      </c>
      <c r="W938" s="21">
        <f t="shared" si="1225"/>
        <v>0.13202655714133443</v>
      </c>
      <c r="X938" s="21">
        <f t="shared" si="1226"/>
        <v>16.267010201542419</v>
      </c>
      <c r="Y938" s="21">
        <f t="shared" si="1227"/>
        <v>0.79627244889715554</v>
      </c>
      <c r="Z938" s="21">
        <f t="shared" si="1228"/>
        <v>5.526535734595333</v>
      </c>
      <c r="AA938" s="21">
        <f t="shared" si="1229"/>
        <v>0.28553759008247409</v>
      </c>
      <c r="AB938" s="21">
        <f t="shared" si="1230"/>
        <v>0.1708060595226894</v>
      </c>
      <c r="AC938" s="21">
        <f t="shared" si="1231"/>
        <v>2.1262637630513721</v>
      </c>
      <c r="AD938" s="21">
        <f t="shared" si="1232"/>
        <v>6.2161011682632381</v>
      </c>
      <c r="AE938" s="21">
        <f t="shared" si="1233"/>
        <v>6.5899725175433161</v>
      </c>
      <c r="AF938" s="21">
        <f t="shared" si="1234"/>
        <v>0.60105542542557577</v>
      </c>
      <c r="AG938" s="21">
        <f t="shared" si="1235"/>
        <v>88.832183013517451</v>
      </c>
      <c r="AH938" s="21"/>
      <c r="AI938" s="61">
        <f t="shared" si="1236"/>
        <v>56.421670443273683</v>
      </c>
      <c r="AJ938" s="21">
        <f t="shared" si="1237"/>
        <v>0.14862469058229061</v>
      </c>
      <c r="AK938" s="21">
        <f t="shared" si="1238"/>
        <v>18.312068497818064</v>
      </c>
      <c r="AL938" s="21">
        <f t="shared" si="1239"/>
        <v>0.89637834159269514</v>
      </c>
      <c r="AM938" s="21">
        <f t="shared" si="1240"/>
        <v>6.2213215381123401</v>
      </c>
      <c r="AN938" s="21">
        <f t="shared" si="1241"/>
        <v>0.32143484534093264</v>
      </c>
      <c r="AO938" s="21">
        <f t="shared" si="1242"/>
        <v>0.19227947994557121</v>
      </c>
      <c r="AP938" s="21">
        <f t="shared" si="1243"/>
        <v>2.393573692462136</v>
      </c>
      <c r="AQ938" s="21">
        <f t="shared" si="1244"/>
        <v>6.9975778567969495</v>
      </c>
      <c r="AR938" s="21">
        <f t="shared" si="1245"/>
        <v>7.4184516174059691</v>
      </c>
      <c r="AS938" s="21">
        <f t="shared" si="1246"/>
        <v>0.67661899666938741</v>
      </c>
      <c r="AT938" s="21">
        <f t="shared" si="1247"/>
        <v>100.00000000000001</v>
      </c>
      <c r="AU938" s="21"/>
      <c r="AV938" s="21">
        <f>AR938*'[1]diagram lines'!$G$39</f>
        <v>6.1581023638500749</v>
      </c>
      <c r="AW938" s="21">
        <f>AK938*'[1]diagram lines'!$G$40</f>
        <v>9.6919621853300697</v>
      </c>
      <c r="AX938" s="21">
        <f>AQ938*'[1]diagram lines'!$G$38</f>
        <v>5.1911686004440751</v>
      </c>
      <c r="AY938" s="21">
        <f>AP938*'[1]diagram lines'!$G$41</f>
        <v>1.7105857069632222</v>
      </c>
      <c r="AZ938" s="21">
        <f t="shared" si="1248"/>
        <v>14.416029474202919</v>
      </c>
      <c r="BA938" s="21">
        <f t="shared" si="1249"/>
        <v>0.74211857214792476</v>
      </c>
      <c r="BB938" s="21">
        <f t="shared" si="1250"/>
        <v>0.85397222568937459</v>
      </c>
      <c r="BC938" s="86">
        <f t="shared" si="1251"/>
        <v>1.1709982712760283</v>
      </c>
      <c r="BX938" s="61">
        <f t="shared" si="1253"/>
        <v>0.88511802596537958</v>
      </c>
      <c r="BY938" s="21">
        <f t="shared" si="1254"/>
        <v>1.7536304456685029E-3</v>
      </c>
      <c r="BZ938" s="21">
        <f t="shared" si="1255"/>
        <v>0.16927497057669674</v>
      </c>
      <c r="CA938" s="21">
        <f t="shared" si="1256"/>
        <v>5.2905253929488383E-3</v>
      </c>
      <c r="CB938" s="21">
        <f t="shared" si="1257"/>
        <v>8.1609561586638846E-2</v>
      </c>
      <c r="CC938" s="21">
        <f t="shared" si="1258"/>
        <v>4.2705807724837891E-3</v>
      </c>
      <c r="CD938" s="21">
        <f t="shared" si="1259"/>
        <v>4.4968982630272953E-3</v>
      </c>
      <c r="CE938" s="21">
        <f t="shared" si="1260"/>
        <v>4.0227585592011415E-2</v>
      </c>
      <c r="CF938" s="21">
        <f t="shared" si="1261"/>
        <v>0.10639256331666397</v>
      </c>
      <c r="CG938" s="21">
        <f t="shared" si="1262"/>
        <v>7.4224543524416139E-2</v>
      </c>
      <c r="CH938" s="21">
        <f t="shared" si="1263"/>
        <v>4.4927506622329935E-3</v>
      </c>
      <c r="CI938" s="21">
        <f t="shared" si="1264"/>
        <v>0.31904406215316317</v>
      </c>
      <c r="CJ938" s="21">
        <f t="shared" si="1265"/>
        <v>1.6961956982513315</v>
      </c>
      <c r="CL938" s="68">
        <f t="shared" si="1266"/>
        <v>0.52182541606365307</v>
      </c>
      <c r="CM938" s="19">
        <f t="shared" si="1267"/>
        <v>1.0338609203386041E-3</v>
      </c>
      <c r="CN938" s="19">
        <f t="shared" si="1268"/>
        <v>9.9796839923134067E-2</v>
      </c>
      <c r="CO938" s="19">
        <f t="shared" si="1269"/>
        <v>3.119053655426098E-3</v>
      </c>
      <c r="CP938" s="19">
        <f t="shared" si="1270"/>
        <v>4.8113293572653822E-2</v>
      </c>
      <c r="CQ938" s="19">
        <f t="shared" si="1271"/>
        <v>2.5177405984972622E-3</v>
      </c>
      <c r="CR938" s="19">
        <f t="shared" si="1272"/>
        <v>2.651167119255937E-3</v>
      </c>
      <c r="CS938" s="19">
        <f t="shared" si="1273"/>
        <v>2.3716358692268506E-2</v>
      </c>
      <c r="CT938" s="19">
        <f t="shared" si="1274"/>
        <v>6.2724226589153512E-2</v>
      </c>
      <c r="CU938" s="19">
        <f t="shared" si="1275"/>
        <v>4.3759422100254623E-2</v>
      </c>
      <c r="CV938" s="19">
        <f t="shared" si="1276"/>
        <v>2.6487218820709958E-3</v>
      </c>
      <c r="CW938" s="19">
        <f t="shared" si="1277"/>
        <v>0.18809389888329339</v>
      </c>
      <c r="CX938" s="19">
        <f t="shared" si="1278"/>
        <v>1</v>
      </c>
      <c r="CZ938" s="68">
        <f t="shared" si="1279"/>
        <v>2.5805000000000001E-5</v>
      </c>
      <c r="DA938" s="19">
        <f t="shared" si="1280"/>
        <v>1.7472279999999997E-5</v>
      </c>
      <c r="DB938" s="19">
        <f t="shared" si="1281"/>
        <v>3.667E-5</v>
      </c>
      <c r="DC938" s="19">
        <f t="shared" si="1282"/>
        <v>3.8335479999999991E-5</v>
      </c>
      <c r="DD938" s="19">
        <f t="shared" si="1283"/>
        <v>1.2173239999999998E-5</v>
      </c>
      <c r="DE938" s="19">
        <f t="shared" si="1284"/>
        <v>1.2173239999999998E-5</v>
      </c>
      <c r="DF938" s="19">
        <f t="shared" si="1285"/>
        <v>1.0728439999999998E-5</v>
      </c>
      <c r="DG938" s="19">
        <f t="shared" si="1286"/>
        <v>1.5145279999999997E-5</v>
      </c>
      <c r="DH938" s="19">
        <f t="shared" si="1287"/>
        <v>2.3774959999999999E-5</v>
      </c>
      <c r="DI938" s="19">
        <f t="shared" si="1288"/>
        <v>3.6546759999999991E-5</v>
      </c>
      <c r="DJ938" s="19">
        <f t="shared" si="1289"/>
        <v>0</v>
      </c>
      <c r="DK938" s="19">
        <f t="shared" si="1290"/>
        <v>1.9700119999999996E-5</v>
      </c>
      <c r="DM938" s="68">
        <f t="shared" si="1291"/>
        <v>1214.930090955407</v>
      </c>
      <c r="DN938" s="19">
        <f t="shared" si="1292"/>
        <v>4.7266189825625338</v>
      </c>
      <c r="DO938" s="19">
        <f t="shared" si="1293"/>
        <v>277.48256881818241</v>
      </c>
      <c r="DP938" s="19">
        <f t="shared" si="1294"/>
        <v>12.992707492771546</v>
      </c>
      <c r="DQ938" s="19">
        <f t="shared" si="1295"/>
        <v>283.97864029586026</v>
      </c>
      <c r="DR938" s="19">
        <f t="shared" si="1296"/>
        <v>14.672225147733538</v>
      </c>
      <c r="DS938" s="19">
        <f t="shared" si="1297"/>
        <v>9.9587670626870519</v>
      </c>
      <c r="DT938" s="19">
        <f t="shared" si="1298"/>
        <v>87.817022561644166</v>
      </c>
      <c r="DU938" s="19">
        <f t="shared" si="1299"/>
        <v>163.54495680588428</v>
      </c>
      <c r="DV938" s="19">
        <f t="shared" si="1300"/>
        <v>112.79077986240058</v>
      </c>
      <c r="DX938" s="19">
        <f t="shared" si="1301"/>
        <v>172.05235591848918</v>
      </c>
      <c r="DZ938" s="68">
        <f t="shared" si="1302"/>
        <v>2354.9467339036228</v>
      </c>
      <c r="EA938" s="21">
        <f t="shared" si="1303"/>
        <v>2.3549467339036227</v>
      </c>
      <c r="EB938" s="92">
        <f t="shared" si="1252"/>
        <v>872</v>
      </c>
    </row>
    <row r="939" spans="1:132" x14ac:dyDescent="0.3">
      <c r="A939" s="19">
        <f>'A. Thermody. result (all suite)'!C895</f>
        <v>870</v>
      </c>
      <c r="B939" s="19" t="s">
        <v>1450</v>
      </c>
      <c r="C939" s="24">
        <f>'A. Thermody. result (all suite)'!G895</f>
        <v>52.090378999999999</v>
      </c>
      <c r="D939" s="19">
        <f>'A. Thermody. result (all suite)'!D895</f>
        <v>5000</v>
      </c>
      <c r="E939" s="61">
        <f>'A. Thermody. result (all suite)'!I895</f>
        <v>53.230407</v>
      </c>
      <c r="F939" s="21">
        <f>'A. Thermody. result (all suite)'!J895</f>
        <v>0.14214099999999999</v>
      </c>
      <c r="G939" s="21">
        <f>'A. Thermody. result (all suite)'!K895</f>
        <v>17.235903</v>
      </c>
      <c r="H939" s="21">
        <f>'A. Thermody. result (all suite)'!L895</f>
        <v>0.85662499999999997</v>
      </c>
      <c r="I939" s="21">
        <f>'A. Thermody. result (all suite)'!M895</f>
        <v>5.7208949999999996</v>
      </c>
      <c r="J939" s="21">
        <f>'A. Thermody. result (all suite)'!N895</f>
        <v>0.30715799999999999</v>
      </c>
      <c r="K939" s="21">
        <f>'A. Thermody. result (all suite)'!O895</f>
        <v>0.167712</v>
      </c>
      <c r="L939" s="21">
        <f>'A. Thermody. result (all suite)'!P895</f>
        <v>2.2294420000000001</v>
      </c>
      <c r="M939" s="21">
        <f>'A. Thermody. result (all suite)'!Q895</f>
        <v>6.6336190000000004</v>
      </c>
      <c r="N939" s="21">
        <f>'A. Thermody. result (all suite)'!R895</f>
        <v>7.0225400000000002</v>
      </c>
      <c r="O939" s="21">
        <f>'A. Thermody. result (all suite)'!S895</f>
        <v>0.64577600000000002</v>
      </c>
      <c r="P939" s="21">
        <f>'A. Thermody. result (all suite)'!T895</f>
        <v>5.8077819999999996</v>
      </c>
      <c r="Q939" s="21">
        <f t="shared" si="1221"/>
        <v>100</v>
      </c>
      <c r="S939" s="19">
        <f t="shared" si="1222"/>
        <v>1143</v>
      </c>
      <c r="T939" s="19">
        <f t="shared" si="1223"/>
        <v>0.5</v>
      </c>
      <c r="V939" s="61">
        <f t="shared" si="1224"/>
        <v>50.138901003727263</v>
      </c>
      <c r="W939" s="21">
        <f t="shared" si="1225"/>
        <v>0.13388576058737997</v>
      </c>
      <c r="X939" s="21">
        <f t="shared" si="1226"/>
        <v>16.234879328028541</v>
      </c>
      <c r="Y939" s="21">
        <f t="shared" si="1227"/>
        <v>0.80687408744249989</v>
      </c>
      <c r="Z939" s="21">
        <f t="shared" si="1228"/>
        <v>5.3886378899510996</v>
      </c>
      <c r="AA939" s="21">
        <f t="shared" si="1229"/>
        <v>0.28931893296444</v>
      </c>
      <c r="AB939" s="21">
        <f t="shared" si="1230"/>
        <v>0.15797165265216001</v>
      </c>
      <c r="AC939" s="21">
        <f t="shared" si="1231"/>
        <v>2.09996086882356</v>
      </c>
      <c r="AD939" s="21">
        <f t="shared" si="1232"/>
        <v>6.2483528697694206</v>
      </c>
      <c r="AE939" s="21">
        <f t="shared" si="1233"/>
        <v>6.6146861859371997</v>
      </c>
      <c r="AF939" s="21">
        <f t="shared" si="1234"/>
        <v>0.60827073771168005</v>
      </c>
      <c r="AG939" s="21">
        <f t="shared" si="1235"/>
        <v>88.721739317595237</v>
      </c>
      <c r="AH939" s="21"/>
      <c r="AI939" s="61">
        <f t="shared" si="1236"/>
        <v>56.512531640352712</v>
      </c>
      <c r="AJ939" s="21">
        <f t="shared" si="1237"/>
        <v>0.15090524781994194</v>
      </c>
      <c r="AK939" s="21">
        <f t="shared" si="1238"/>
        <v>18.298648620844666</v>
      </c>
      <c r="AL939" s="21">
        <f t="shared" si="1239"/>
        <v>0.90944349563994764</v>
      </c>
      <c r="AM939" s="21">
        <f t="shared" si="1240"/>
        <v>6.0736386948654291</v>
      </c>
      <c r="AN939" s="21">
        <f t="shared" si="1241"/>
        <v>0.32609700304541084</v>
      </c>
      <c r="AO939" s="21">
        <f t="shared" si="1242"/>
        <v>0.17805292577354959</v>
      </c>
      <c r="AP939" s="21">
        <f t="shared" si="1243"/>
        <v>2.3669067862909863</v>
      </c>
      <c r="AQ939" s="21">
        <f t="shared" si="1244"/>
        <v>7.0426401892351667</v>
      </c>
      <c r="AR939" s="21">
        <f t="shared" si="1245"/>
        <v>7.4555416032352051</v>
      </c>
      <c r="AS939" s="21">
        <f t="shared" si="1246"/>
        <v>0.68559379289698863</v>
      </c>
      <c r="AT939" s="21">
        <f t="shared" si="1247"/>
        <v>100.00000000000001</v>
      </c>
      <c r="AU939" s="21"/>
      <c r="AV939" s="21">
        <f>AR939*'[1]diagram lines'!$G$39</f>
        <v>6.1888909894541406</v>
      </c>
      <c r="AW939" s="21">
        <f>AK939*'[1]diagram lines'!$G$40</f>
        <v>9.6848594956381078</v>
      </c>
      <c r="AX939" s="21">
        <f>AQ939*'[1]diagram lines'!$G$38</f>
        <v>5.2245981913687158</v>
      </c>
      <c r="AY939" s="21">
        <f>AP939*'[1]diagram lines'!$G$41</f>
        <v>1.6915279989473995</v>
      </c>
      <c r="AZ939" s="21">
        <f t="shared" si="1248"/>
        <v>14.498181792470373</v>
      </c>
      <c r="BA939" s="21">
        <f t="shared" si="1249"/>
        <v>0.73901921399906878</v>
      </c>
      <c r="BB939" s="21">
        <f t="shared" si="1250"/>
        <v>0.84854502792281761</v>
      </c>
      <c r="BC939" s="86">
        <f t="shared" si="1251"/>
        <v>1.1784878434182029</v>
      </c>
      <c r="BX939" s="61">
        <f t="shared" si="1253"/>
        <v>0.88599212716378162</v>
      </c>
      <c r="BY939" s="21">
        <f t="shared" si="1254"/>
        <v>1.7794316474712068E-3</v>
      </c>
      <c r="BZ939" s="21">
        <f t="shared" si="1255"/>
        <v>0.16904573362102787</v>
      </c>
      <c r="CA939" s="21">
        <f t="shared" si="1256"/>
        <v>5.3642995804370971E-3</v>
      </c>
      <c r="CB939" s="21">
        <f t="shared" si="1257"/>
        <v>7.9622755741127343E-2</v>
      </c>
      <c r="CC939" s="21">
        <f t="shared" si="1258"/>
        <v>4.3298280236819843E-3</v>
      </c>
      <c r="CD939" s="21">
        <f t="shared" si="1259"/>
        <v>4.1615880893300251E-3</v>
      </c>
      <c r="CE939" s="21">
        <f t="shared" si="1260"/>
        <v>3.9754671897289588E-2</v>
      </c>
      <c r="CF939" s="21">
        <f t="shared" si="1261"/>
        <v>0.1070111146959187</v>
      </c>
      <c r="CG939" s="21">
        <f t="shared" si="1262"/>
        <v>7.4549256900212316E-2</v>
      </c>
      <c r="CH939" s="21">
        <f t="shared" si="1263"/>
        <v>4.5495124837964269E-3</v>
      </c>
      <c r="CI939" s="21">
        <f t="shared" si="1264"/>
        <v>0.322296448390677</v>
      </c>
      <c r="CJ939" s="21">
        <f t="shared" si="1265"/>
        <v>1.6984567682347513</v>
      </c>
      <c r="CL939" s="68">
        <f t="shared" si="1266"/>
        <v>0.52164538052070375</v>
      </c>
      <c r="CM939" s="19">
        <f t="shared" si="1267"/>
        <v>1.0476755609862326E-3</v>
      </c>
      <c r="CN939" s="19">
        <f t="shared" si="1268"/>
        <v>9.9529017625053437E-2</v>
      </c>
      <c r="CO939" s="19">
        <f t="shared" si="1269"/>
        <v>3.1583374276946408E-3</v>
      </c>
      <c r="CP939" s="19">
        <f t="shared" si="1270"/>
        <v>4.6879471547504423E-2</v>
      </c>
      <c r="CQ939" s="19">
        <f t="shared" si="1271"/>
        <v>2.5492718476326499E-3</v>
      </c>
      <c r="CR939" s="19">
        <f t="shared" si="1272"/>
        <v>2.4502172602575384E-3</v>
      </c>
      <c r="CS939" s="19">
        <f t="shared" si="1273"/>
        <v>2.3406349010936332E-2</v>
      </c>
      <c r="CT939" s="19">
        <f t="shared" si="1274"/>
        <v>6.3004909337279175E-2</v>
      </c>
      <c r="CU939" s="19">
        <f t="shared" si="1275"/>
        <v>4.3892348804199018E-2</v>
      </c>
      <c r="CV939" s="19">
        <f t="shared" si="1276"/>
        <v>2.6786154165848149E-3</v>
      </c>
      <c r="CW939" s="19">
        <f t="shared" si="1277"/>
        <v>0.18975840564116789</v>
      </c>
      <c r="CX939" s="19">
        <f t="shared" si="1278"/>
        <v>0.99999999999999978</v>
      </c>
      <c r="CZ939" s="68">
        <f t="shared" si="1279"/>
        <v>2.5805000000000001E-5</v>
      </c>
      <c r="DA939" s="19">
        <f t="shared" si="1280"/>
        <v>1.7457799999999994E-5</v>
      </c>
      <c r="DB939" s="19">
        <f t="shared" si="1281"/>
        <v>3.667E-5</v>
      </c>
      <c r="DC939" s="19">
        <f t="shared" si="1282"/>
        <v>3.8317299999999993E-5</v>
      </c>
      <c r="DD939" s="19">
        <f t="shared" si="1283"/>
        <v>1.2167399999999998E-5</v>
      </c>
      <c r="DE939" s="19">
        <f t="shared" si="1284"/>
        <v>1.2167399999999998E-5</v>
      </c>
      <c r="DF939" s="19">
        <f t="shared" si="1285"/>
        <v>1.0721899999999998E-5</v>
      </c>
      <c r="DG939" s="19">
        <f t="shared" si="1286"/>
        <v>1.5137799999999999E-5</v>
      </c>
      <c r="DH939" s="19">
        <f t="shared" si="1287"/>
        <v>2.3759599999999999E-5</v>
      </c>
      <c r="DI939" s="19">
        <f t="shared" si="1288"/>
        <v>3.6522599999999995E-5</v>
      </c>
      <c r="DJ939" s="19">
        <f t="shared" si="1289"/>
        <v>0</v>
      </c>
      <c r="DK939" s="19">
        <f t="shared" si="1290"/>
        <v>1.9681199999999994E-5</v>
      </c>
      <c r="DM939" s="68">
        <f t="shared" si="1291"/>
        <v>1214.5109266298732</v>
      </c>
      <c r="DN939" s="19">
        <f t="shared" si="1292"/>
        <v>4.7937497171224486</v>
      </c>
      <c r="DO939" s="19">
        <f t="shared" si="1293"/>
        <v>276.73789574721701</v>
      </c>
      <c r="DP939" s="19">
        <f t="shared" si="1294"/>
        <v>13.162589843975365</v>
      </c>
      <c r="DQ939" s="19">
        <f t="shared" si="1295"/>
        <v>276.82907035917231</v>
      </c>
      <c r="DR939" s="19">
        <f t="shared" si="1296"/>
        <v>14.863105089917337</v>
      </c>
      <c r="DS939" s="19">
        <f t="shared" si="1297"/>
        <v>9.2095389425734986</v>
      </c>
      <c r="DT939" s="19">
        <f t="shared" si="1298"/>
        <v>86.711943118108934</v>
      </c>
      <c r="DU939" s="19">
        <f t="shared" si="1299"/>
        <v>164.38300012701964</v>
      </c>
      <c r="DV939" s="19">
        <f t="shared" si="1300"/>
        <v>113.20823975717906</v>
      </c>
      <c r="DX939" s="19">
        <f t="shared" si="1301"/>
        <v>173.74176725270038</v>
      </c>
      <c r="DZ939" s="68">
        <f t="shared" si="1302"/>
        <v>2348.151826584859</v>
      </c>
      <c r="EA939" s="21">
        <f t="shared" si="1303"/>
        <v>2.3481518265848589</v>
      </c>
      <c r="EB939" s="92">
        <f t="shared" si="1252"/>
        <v>870</v>
      </c>
    </row>
    <row r="940" spans="1:132" x14ac:dyDescent="0.3">
      <c r="A940" s="19">
        <f>'A. Thermody. result (all suite)'!C896</f>
        <v>868</v>
      </c>
      <c r="B940" s="19" t="s">
        <v>1450</v>
      </c>
      <c r="C940" s="24">
        <f>'A. Thermody. result (all suite)'!G896</f>
        <v>51.356099</v>
      </c>
      <c r="D940" s="19">
        <f>'A. Thermody. result (all suite)'!D896</f>
        <v>5000</v>
      </c>
      <c r="E940" s="61">
        <f>'A. Thermody. result (all suite)'!I896</f>
        <v>53.287052000000003</v>
      </c>
      <c r="F940" s="21">
        <f>'A. Thermody. result (all suite)'!J896</f>
        <v>0.14096500000000001</v>
      </c>
      <c r="G940" s="21">
        <f>'A. Thermody. result (all suite)'!K896</f>
        <v>17.2135</v>
      </c>
      <c r="H940" s="21">
        <f>'A. Thermody. result (all suite)'!L896</f>
        <v>0.86356500000000003</v>
      </c>
      <c r="I940" s="21">
        <f>'A. Thermody. result (all suite)'!M896</f>
        <v>5.5720400000000003</v>
      </c>
      <c r="J940" s="21">
        <f>'A. Thermody. result (all suite)'!N896</f>
        <v>0.311529</v>
      </c>
      <c r="K940" s="21">
        <f>'A. Thermody. result (all suite)'!O896</f>
        <v>0.15548999999999999</v>
      </c>
      <c r="L940" s="21">
        <f>'A. Thermody. result (all suite)'!P896</f>
        <v>2.2036929999999999</v>
      </c>
      <c r="M940" s="21">
        <f>'A. Thermody. result (all suite)'!Q896</f>
        <v>6.672828</v>
      </c>
      <c r="N940" s="21">
        <f>'A. Thermody. result (all suite)'!R896</f>
        <v>7.0554500000000004</v>
      </c>
      <c r="O940" s="21">
        <f>'A. Thermody. result (all suite)'!S896</f>
        <v>0.65433300000000005</v>
      </c>
      <c r="P940" s="21">
        <f>'A. Thermody. result (all suite)'!T896</f>
        <v>5.8695550000000001</v>
      </c>
      <c r="Q940" s="21">
        <f t="shared" si="1221"/>
        <v>100</v>
      </c>
      <c r="S940" s="19">
        <f t="shared" si="1222"/>
        <v>1141</v>
      </c>
      <c r="T940" s="19">
        <f t="shared" si="1223"/>
        <v>0.5</v>
      </c>
      <c r="V940" s="61">
        <f t="shared" si="1224"/>
        <v>50.159339174981397</v>
      </c>
      <c r="W940" s="21">
        <f t="shared" si="1225"/>
        <v>0.13269098179425001</v>
      </c>
      <c r="X940" s="21">
        <f t="shared" si="1226"/>
        <v>16.203144150075001</v>
      </c>
      <c r="Y940" s="21">
        <f t="shared" si="1227"/>
        <v>0.81287757736424993</v>
      </c>
      <c r="Z940" s="21">
        <f t="shared" si="1228"/>
        <v>5.2449860475779992</v>
      </c>
      <c r="AA940" s="21">
        <f t="shared" si="1229"/>
        <v>0.29324363400404996</v>
      </c>
      <c r="AB940" s="21">
        <f t="shared" si="1230"/>
        <v>0.14636342893049997</v>
      </c>
      <c r="AC940" s="21">
        <f t="shared" si="1231"/>
        <v>2.0743460273338501</v>
      </c>
      <c r="AD940" s="21">
        <f t="shared" si="1232"/>
        <v>6.2811626904845994</v>
      </c>
      <c r="AE940" s="21">
        <f t="shared" si="1233"/>
        <v>6.6413264817524995</v>
      </c>
      <c r="AF940" s="21">
        <f t="shared" si="1234"/>
        <v>0.61592656468185003</v>
      </c>
      <c r="AG940" s="21">
        <f t="shared" si="1235"/>
        <v>88.605406758980251</v>
      </c>
      <c r="AH940" s="21"/>
      <c r="AI940" s="61">
        <f t="shared" si="1236"/>
        <v>56.609795056211617</v>
      </c>
      <c r="AJ940" s="21">
        <f t="shared" si="1237"/>
        <v>0.14975494910281154</v>
      </c>
      <c r="AK940" s="21">
        <f t="shared" si="1238"/>
        <v>18.286857137454309</v>
      </c>
      <c r="AL940" s="21">
        <f t="shared" si="1239"/>
        <v>0.91741306439165338</v>
      </c>
      <c r="AM940" s="21">
        <f t="shared" si="1240"/>
        <v>5.9194875791780222</v>
      </c>
      <c r="AN940" s="21">
        <f t="shared" si="1241"/>
        <v>0.33095455991948186</v>
      </c>
      <c r="AO940" s="21">
        <f t="shared" si="1242"/>
        <v>0.16518566336321897</v>
      </c>
      <c r="AP940" s="21">
        <f t="shared" si="1243"/>
        <v>2.3411054733673047</v>
      </c>
      <c r="AQ940" s="21">
        <f t="shared" si="1244"/>
        <v>7.08891581251953</v>
      </c>
      <c r="AR940" s="21">
        <f t="shared" si="1245"/>
        <v>7.4953964150493499</v>
      </c>
      <c r="AS940" s="21">
        <f t="shared" si="1246"/>
        <v>0.69513428944269839</v>
      </c>
      <c r="AT940" s="21">
        <f t="shared" si="1247"/>
        <v>100</v>
      </c>
      <c r="AU940" s="21"/>
      <c r="AV940" s="21">
        <f>AR940*'[1]diagram lines'!$G$39</f>
        <v>6.2219747141316235</v>
      </c>
      <c r="AW940" s="21">
        <f>AK940*'[1]diagram lines'!$G$40</f>
        <v>9.6786186599213835</v>
      </c>
      <c r="AX940" s="21">
        <f>AQ940*'[1]diagram lines'!$G$38</f>
        <v>5.258927864789416</v>
      </c>
      <c r="AY940" s="21">
        <f>AP940*'[1]diagram lines'!$G$41</f>
        <v>1.6730888937520481</v>
      </c>
      <c r="AZ940" s="21">
        <f t="shared" si="1248"/>
        <v>14.58431222756888</v>
      </c>
      <c r="BA940" s="21">
        <f t="shared" si="1249"/>
        <v>0.73579328981840553</v>
      </c>
      <c r="BB940" s="21">
        <f t="shared" si="1250"/>
        <v>0.84301896940501408</v>
      </c>
      <c r="BC940" s="86">
        <f t="shared" si="1251"/>
        <v>1.1862129279318352</v>
      </c>
      <c r="BX940" s="61">
        <f t="shared" si="1253"/>
        <v>0.88693495339547279</v>
      </c>
      <c r="BY940" s="21">
        <f t="shared" si="1254"/>
        <v>1.76470956434652E-3</v>
      </c>
      <c r="BZ940" s="21">
        <f t="shared" si="1255"/>
        <v>0.16882601020007848</v>
      </c>
      <c r="CA940" s="21">
        <f t="shared" si="1256"/>
        <v>5.4077587826413679E-3</v>
      </c>
      <c r="CB940" s="21">
        <f t="shared" si="1257"/>
        <v>7.755100904662493E-2</v>
      </c>
      <c r="CC940" s="21">
        <f t="shared" si="1258"/>
        <v>4.3914434733577671E-3</v>
      </c>
      <c r="CD940" s="21">
        <f t="shared" si="1259"/>
        <v>3.8583126550868485E-3</v>
      </c>
      <c r="CE940" s="21">
        <f t="shared" si="1260"/>
        <v>3.9295524251069899E-2</v>
      </c>
      <c r="CF940" s="21">
        <f t="shared" si="1261"/>
        <v>0.10764361993869978</v>
      </c>
      <c r="CG940" s="21">
        <f t="shared" si="1262"/>
        <v>7.489861995753716E-2</v>
      </c>
      <c r="CH940" s="21">
        <f t="shared" si="1263"/>
        <v>4.6097968212816332E-3</v>
      </c>
      <c r="CI940" s="21">
        <f t="shared" si="1264"/>
        <v>0.32572447280799111</v>
      </c>
      <c r="CJ940" s="21">
        <f t="shared" si="1265"/>
        <v>1.7009062308941885</v>
      </c>
      <c r="CL940" s="68">
        <f t="shared" si="1266"/>
        <v>0.5214484709890207</v>
      </c>
      <c r="CM940" s="19">
        <f t="shared" si="1267"/>
        <v>1.0375113761672736E-3</v>
      </c>
      <c r="CN940" s="19">
        <f t="shared" si="1268"/>
        <v>9.9256506404426806E-2</v>
      </c>
      <c r="CO940" s="19">
        <f t="shared" si="1269"/>
        <v>3.1793397451418816E-3</v>
      </c>
      <c r="CP940" s="19">
        <f t="shared" si="1270"/>
        <v>4.5593935537443092E-2</v>
      </c>
      <c r="CQ940" s="19">
        <f t="shared" si="1271"/>
        <v>2.581825731245119E-3</v>
      </c>
      <c r="CR940" s="19">
        <f t="shared" si="1272"/>
        <v>2.2683864548244284E-3</v>
      </c>
      <c r="CS940" s="19">
        <f t="shared" si="1273"/>
        <v>2.3102698748073684E-2</v>
      </c>
      <c r="CT940" s="19">
        <f t="shared" si="1274"/>
        <v>6.3286040102345995E-2</v>
      </c>
      <c r="CU940" s="19">
        <f t="shared" si="1275"/>
        <v>4.4034537940496568E-2</v>
      </c>
      <c r="CV940" s="19">
        <f t="shared" si="1276"/>
        <v>2.7102004434766537E-3</v>
      </c>
      <c r="CW940" s="19">
        <f t="shared" si="1277"/>
        <v>0.19150054652733767</v>
      </c>
      <c r="CX940" s="19">
        <f t="shared" si="1278"/>
        <v>0.99999999999999978</v>
      </c>
      <c r="CZ940" s="68">
        <f t="shared" si="1279"/>
        <v>2.5805000000000001E-5</v>
      </c>
      <c r="DA940" s="19">
        <f t="shared" si="1280"/>
        <v>1.7443319999999998E-5</v>
      </c>
      <c r="DB940" s="19">
        <f t="shared" si="1281"/>
        <v>3.667E-5</v>
      </c>
      <c r="DC940" s="19">
        <f t="shared" si="1282"/>
        <v>3.8299119999999995E-5</v>
      </c>
      <c r="DD940" s="19">
        <f t="shared" si="1283"/>
        <v>1.2161559999999998E-5</v>
      </c>
      <c r="DE940" s="19">
        <f t="shared" si="1284"/>
        <v>1.2161559999999998E-5</v>
      </c>
      <c r="DF940" s="19">
        <f t="shared" si="1285"/>
        <v>1.0715359999999998E-5</v>
      </c>
      <c r="DG940" s="19">
        <f t="shared" si="1286"/>
        <v>1.5130319999999998E-5</v>
      </c>
      <c r="DH940" s="19">
        <f t="shared" si="1287"/>
        <v>2.3744240000000002E-5</v>
      </c>
      <c r="DI940" s="19">
        <f t="shared" si="1288"/>
        <v>3.6498439999999992E-5</v>
      </c>
      <c r="DJ940" s="19">
        <f t="shared" si="1289"/>
        <v>0</v>
      </c>
      <c r="DK940" s="19">
        <f t="shared" si="1290"/>
        <v>1.9662279999999995E-5</v>
      </c>
      <c r="DM940" s="68">
        <f t="shared" si="1291"/>
        <v>1214.0524757613007</v>
      </c>
      <c r="DN940" s="19">
        <f t="shared" si="1292"/>
        <v>4.7511831880766868</v>
      </c>
      <c r="DO940" s="19">
        <f t="shared" si="1293"/>
        <v>275.98018524666912</v>
      </c>
      <c r="DP940" s="19">
        <f t="shared" si="1294"/>
        <v>13.256408082005725</v>
      </c>
      <c r="DQ940" s="19">
        <f t="shared" si="1295"/>
        <v>269.36710984160635</v>
      </c>
      <c r="DR940" s="19">
        <f t="shared" si="1296"/>
        <v>15.060133516960715</v>
      </c>
      <c r="DS940" s="19">
        <f t="shared" si="1297"/>
        <v>8.5313021801810169</v>
      </c>
      <c r="DT940" s="19">
        <f t="shared" si="1298"/>
        <v>85.629341996201816</v>
      </c>
      <c r="DU940" s="19">
        <f t="shared" si="1299"/>
        <v>165.22329735314449</v>
      </c>
      <c r="DV940" s="19">
        <f t="shared" si="1300"/>
        <v>113.65015803400851</v>
      </c>
      <c r="DX940" s="19">
        <f t="shared" si="1301"/>
        <v>175.50557963891399</v>
      </c>
      <c r="DZ940" s="68">
        <f t="shared" si="1302"/>
        <v>2341.0071748390692</v>
      </c>
      <c r="EA940" s="21">
        <f t="shared" si="1303"/>
        <v>2.3410071748390693</v>
      </c>
      <c r="EB940" s="92">
        <f t="shared" si="1252"/>
        <v>868</v>
      </c>
    </row>
    <row r="941" spans="1:132" x14ac:dyDescent="0.3">
      <c r="A941" s="19">
        <v>866</v>
      </c>
      <c r="B941" s="19" t="s">
        <v>1450</v>
      </c>
      <c r="C941" s="24">
        <v>50.218724999999999</v>
      </c>
      <c r="D941" s="19">
        <f>'A. Thermody. result (all suite)'!D897</f>
        <v>5000</v>
      </c>
      <c r="E941" s="61">
        <v>53.377974999999999</v>
      </c>
      <c r="F941" s="21">
        <v>0.13470299999999999</v>
      </c>
      <c r="G941" s="21">
        <v>17.169532</v>
      </c>
      <c r="H941" s="21">
        <v>0.86846900000000005</v>
      </c>
      <c r="I941" s="21">
        <v>5.3958820000000003</v>
      </c>
      <c r="J941" s="21">
        <v>0.31852999999999998</v>
      </c>
      <c r="K941" s="21">
        <v>0.142156</v>
      </c>
      <c r="L941" s="21">
        <v>2.1925249999999998</v>
      </c>
      <c r="M941" s="21">
        <v>6.6775500000000001</v>
      </c>
      <c r="N941" s="21">
        <v>7.1279769999999996</v>
      </c>
      <c r="O941" s="21">
        <v>0.66391900000000004</v>
      </c>
      <c r="P941" s="21">
        <v>5.9307829999999999</v>
      </c>
      <c r="Q941" s="21">
        <f t="shared" si="1221"/>
        <v>100.00000100000001</v>
      </c>
      <c r="S941" s="19">
        <f t="shared" ref="S941:S947" si="1304">A941+273</f>
        <v>1139</v>
      </c>
      <c r="T941" s="19">
        <f t="shared" ref="T941:T947" si="1305">D941/10000</f>
        <v>0.5</v>
      </c>
      <c r="V941" s="61">
        <f t="shared" ref="V941:V947" si="1306">(E941*(Q941-P941))/Q941</f>
        <v>50.212243164613064</v>
      </c>
      <c r="W941" s="21">
        <f t="shared" ref="W941:W947" si="1307">(F941*(Q941-P941))/Q941</f>
        <v>0.1267140574553994</v>
      </c>
      <c r="X941" s="21">
        <f t="shared" ref="X941:X947" si="1308">(G941*(Q941-P941))/Q941</f>
        <v>16.151244325147317</v>
      </c>
      <c r="Y941" s="21">
        <f t="shared" ref="Y941:Y947" si="1309">(H941*(Q941-P941))/Q941</f>
        <v>0.81696198870280012</v>
      </c>
      <c r="Z941" s="21">
        <f t="shared" ref="Z941:Z947" si="1310">(I941*(Q941-P941))/Q941</f>
        <v>5.0758639508441208</v>
      </c>
      <c r="AA941" s="21">
        <f t="shared" ref="AA941:AA947" si="1311">(J941*(Q941-P941))/Q941</f>
        <v>0.29963867709901321</v>
      </c>
      <c r="AB941" s="21">
        <f t="shared" ref="AB941:AB947" si="1312">(K941*(Q941-P941))/Q941</f>
        <v>0.13372503620282963</v>
      </c>
      <c r="AC941" s="21">
        <f t="shared" ref="AC941:AC947" si="1313">(L941*(Q941-P941))/Q941</f>
        <v>2.0624911013295888</v>
      </c>
      <c r="AD941" s="21">
        <f t="shared" ref="AD941:AD947" si="1314">(M941*(Q941-P941))/Q941</f>
        <v>6.2815190037438091</v>
      </c>
      <c r="AE941" s="21">
        <f t="shared" ref="AE941:AE947" si="1315">(N941*(Q941-P941))/Q941</f>
        <v>6.7052321560675381</v>
      </c>
      <c r="AF941" s="21">
        <f t="shared" ref="AF941:AF947" si="1316">(O941*(Q941-P941))/Q941</f>
        <v>0.6245434052079859</v>
      </c>
      <c r="AG941" s="21">
        <f t="shared" ref="AG941:AG947" si="1317">SUM(V941:AF941)</f>
        <v>88.490176866413464</v>
      </c>
      <c r="AH941" s="21"/>
      <c r="AI941" s="61">
        <f t="shared" ref="AI941:AI947" si="1318">V941*100/AG941</f>
        <v>56.743296197062044</v>
      </c>
      <c r="AJ941" s="21">
        <f t="shared" ref="AJ941:AJ947" si="1319">W941*100/AG941</f>
        <v>0.14319562005926317</v>
      </c>
      <c r="AK941" s="21">
        <f t="shared" ref="AK941:AK947" si="1320">X941*100/AG941</f>
        <v>18.252019486331864</v>
      </c>
      <c r="AL941" s="21">
        <f t="shared" ref="AL941:AL947" si="1321">Y941*100/AG941</f>
        <v>0.92322336516074799</v>
      </c>
      <c r="AM941" s="21">
        <f t="shared" ref="AM941:AM947" si="1322">Z941*100/AG941</f>
        <v>5.7360761731855794</v>
      </c>
      <c r="AN941" s="21">
        <f t="shared" ref="AN941:AN947" si="1323">AA941*100/AG941</f>
        <v>0.33861236095318664</v>
      </c>
      <c r="AO941" s="21">
        <f t="shared" ref="AO941:AO947" si="1324">AB941*100/AG941</f>
        <v>0.15111850935127366</v>
      </c>
      <c r="AP941" s="21">
        <f t="shared" ref="AP941:AP947" si="1325">AC941*100/AG941</f>
        <v>2.3307571239722651</v>
      </c>
      <c r="AQ941" s="21">
        <f t="shared" ref="AQ941:AQ947" si="1326">AD941*100/AG941</f>
        <v>7.098549495755349</v>
      </c>
      <c r="AR941" s="21">
        <f t="shared" ref="AR941:AR947" si="1327">AE941*100/AG941</f>
        <v>7.5773745668854193</v>
      </c>
      <c r="AS941" s="21">
        <f t="shared" ref="AS941:AS947" si="1328">AF941*100/AG941</f>
        <v>0.70577710128301485</v>
      </c>
      <c r="AT941" s="21">
        <f t="shared" ref="AT941:AT947" si="1329">SUM(AI941:AS941)</f>
        <v>100.00000000000003</v>
      </c>
      <c r="AU941" s="21"/>
      <c r="AV941" s="21">
        <f>AR941*'[1]diagram lines'!$G$39</f>
        <v>6.2900252827194496</v>
      </c>
      <c r="AW941" s="21">
        <f>AK941*'[1]diagram lines'!$G$40</f>
        <v>9.660180262459912</v>
      </c>
      <c r="AX941" s="21">
        <f>AQ941*'[1]diagram lines'!$G$38</f>
        <v>5.2660746339921101</v>
      </c>
      <c r="AY941" s="21">
        <f>AP941*'[1]diagram lines'!$G$41</f>
        <v>1.6656933668787528</v>
      </c>
      <c r="AZ941" s="21">
        <f t="shared" ref="AZ941:AZ947" si="1330">SUM(AQ941:AR941)</f>
        <v>14.675924062640767</v>
      </c>
      <c r="BA941" s="21">
        <f t="shared" ref="BA941:BA947" si="1331">AW941/(AY941+AX941+AV941)</f>
        <v>0.73062557062129008</v>
      </c>
      <c r="BB941" s="21">
        <f t="shared" ref="BB941:BB947" si="1332">AW941/(AX941+AV941)</f>
        <v>0.8359377585936314</v>
      </c>
      <c r="BC941" s="86">
        <f t="shared" ref="BC941:BC947" si="1333">(AX941+AV941)/AW941</f>
        <v>1.1962613121847545</v>
      </c>
      <c r="BX941" s="61">
        <f t="shared" ref="BX941:BX947" si="1334">E941/$BH$48</f>
        <v>0.88844831890812248</v>
      </c>
      <c r="BY941" s="21">
        <f t="shared" ref="BY941:BY947" si="1335">F941/$BI$48</f>
        <v>1.6863169754631948E-3</v>
      </c>
      <c r="BZ941" s="21">
        <f t="shared" ref="BZ941:BZ947" si="1336">G941/$BJ$48</f>
        <v>0.16839478226755591</v>
      </c>
      <c r="CA941" s="21">
        <f t="shared" ref="CA941:CA947" si="1337">H941/$BK$48</f>
        <v>5.4384682822969507E-3</v>
      </c>
      <c r="CB941" s="21">
        <f t="shared" ref="CB941:CB947" si="1338">I941/$BL$48</f>
        <v>7.5099262352122484E-2</v>
      </c>
      <c r="CC941" s="21">
        <f t="shared" ref="CC941:CC947" si="1339">J941/$BM$48</f>
        <v>4.4901325063433891E-3</v>
      </c>
      <c r="CD941" s="21">
        <f t="shared" ref="CD941:CD947" si="1340">K941/$BN$48</f>
        <v>3.5274441687344915E-3</v>
      </c>
      <c r="CE941" s="21">
        <f t="shared" ref="CE941:CE947" si="1341">L941/$BO$48</f>
        <v>3.9096380171184018E-2</v>
      </c>
      <c r="CF941" s="21">
        <f t="shared" ref="CF941:CF947" si="1342">M941/$BP$48</f>
        <v>0.10771979351508308</v>
      </c>
      <c r="CG941" s="21">
        <f t="shared" ref="CG941:CG947" si="1343">N941/$BQ$48</f>
        <v>7.5668545647558386E-2</v>
      </c>
      <c r="CH941" s="21">
        <f t="shared" ref="CH941:CH947" si="1344">O941/$BR$48</f>
        <v>4.6773304965338448E-3</v>
      </c>
      <c r="CI941" s="21">
        <f t="shared" ref="CI941:CI947" si="1345">P941/$BS$48</f>
        <v>0.32912225305216425</v>
      </c>
      <c r="CJ941" s="21">
        <f t="shared" ref="CJ941:CJ947" si="1346">SUM(BX941:CI941)</f>
        <v>1.7033690283431624</v>
      </c>
      <c r="CL941" s="68">
        <f t="shared" ref="CL941:CL947" si="1347">BX941/CJ941</f>
        <v>0.52158299471506819</v>
      </c>
      <c r="CM941" s="19">
        <f t="shared" ref="CM941:CM947" si="1348">BY941/CJ941</f>
        <v>9.8998921983655297E-4</v>
      </c>
      <c r="CN941" s="19">
        <f t="shared" ref="CN941:CN947" si="1349">BZ941/CJ941</f>
        <v>9.8859835693590484E-2</v>
      </c>
      <c r="CO941" s="19">
        <f t="shared" ref="CO941:CO947" si="1350">CA941/CJ941</f>
        <v>3.1927716142560458E-3</v>
      </c>
      <c r="CP941" s="19">
        <f t="shared" ref="CP941:CP947" si="1351">CB941/CJ941</f>
        <v>4.4088662587208269E-2</v>
      </c>
      <c r="CQ941" s="19">
        <f t="shared" ref="CQ941:CQ947" si="1352">CC941/CJ941</f>
        <v>2.6360303795771511E-3</v>
      </c>
      <c r="CR941" s="19">
        <f t="shared" ref="CR941:CR947" si="1353">CD941/CJ941</f>
        <v>2.0708631600314907E-3</v>
      </c>
      <c r="CS941" s="19">
        <f t="shared" ref="CS941:CS947" si="1354">CE941/CJ941</f>
        <v>2.2952384081570621E-2</v>
      </c>
      <c r="CT941" s="19">
        <f t="shared" ref="CT941:CT947" si="1355">CF941/CJ941</f>
        <v>6.3239258036680554E-2</v>
      </c>
      <c r="CU941" s="19">
        <f t="shared" ref="CU941:CU947" si="1356">CG941/CJ941</f>
        <v>4.4422872782393999E-2</v>
      </c>
      <c r="CV941" s="19">
        <f t="shared" ref="CV941:CV947" si="1357">CH941/CJ941</f>
        <v>2.7459290492579894E-3</v>
      </c>
      <c r="CW941" s="19">
        <f t="shared" ref="CW941:CW947" si="1358">CI941/CJ941</f>
        <v>0.19321840868052872</v>
      </c>
      <c r="CX941" s="19">
        <f t="shared" ref="CX941:CX947" si="1359">SUM(CL941:CW941)</f>
        <v>0.99999999999999989</v>
      </c>
      <c r="CZ941" s="68">
        <f t="shared" ref="CZ941:CZ947" si="1360">($BH$49*$DC$46)+(($BH$50*$DD$46)*(S941-1673))+(($BH$51*$DC$46)*T941)</f>
        <v>2.5805000000000001E-5</v>
      </c>
      <c r="DA941" s="19">
        <f t="shared" ref="DA941:DA947" si="1361">($BI$49*$DC$46)+(($BI$50*$DD$46)*(S941-1673))+(($BI$51*$DC$46)*T941)</f>
        <v>1.7428839999999994E-5</v>
      </c>
      <c r="DB941" s="19">
        <f t="shared" ref="DB941:DB947" si="1362">($BJ$49*$DC$46)+(($BJ$50*$DD$46)*(S941-1673))+(($BJ$51*$DC$46)*T941)</f>
        <v>3.667E-5</v>
      </c>
      <c r="DC941" s="19">
        <f t="shared" ref="DC941:DC947" si="1363">($BK$49*$DC$46)+(($BK$50*$DD$46)*(S941-1673))+(($BK$51*$DC$46)*T941)</f>
        <v>3.8280939999999991E-5</v>
      </c>
      <c r="DD941" s="19">
        <f t="shared" ref="DD941:DD947" si="1364">($BL$49*$DC$46)+(($BL$50*$DD$46)*(S941-1673))+(($BL$51*$DC$46)*T941)</f>
        <v>1.2155719999999998E-5</v>
      </c>
      <c r="DE941" s="19">
        <f t="shared" ref="DE941:DE947" si="1365">($BM$49*$DC$46)+(($BM$50*$DD$46)*(S941-1673))+(($BM$51*$DC$46)*T941)</f>
        <v>1.2155719999999998E-5</v>
      </c>
      <c r="DF941" s="19">
        <f t="shared" ref="DF941:DF947" si="1366">($BN$49*$DC$46)+(($BN$50*$DD$46)*(S941-1673))+(($BN$51*$DC$46)*T941)</f>
        <v>1.0708819999999998E-5</v>
      </c>
      <c r="DG941" s="19">
        <f t="shared" ref="DG941:DG947" si="1367">($BO$49*$DC$46)+(($BO$50*$DD$46)*(S941-1673))+(($BO$51*$DC$46)*T941)</f>
        <v>1.5122839999999998E-5</v>
      </c>
      <c r="DH941" s="19">
        <f t="shared" ref="DH941:DH947" si="1368">($BP$49*$DC$46)+(($BP$50*$DD$46)*(S941-1673))+(($BP$51*$DC$46)*T941)</f>
        <v>2.3728879999999998E-5</v>
      </c>
      <c r="DI941" s="19">
        <f t="shared" ref="DI941:DI947" si="1369">($BQ$49*$DC$46)+(($BQ$50*$DD$46)*(S941-1673))+(($BQ$51*$DC$46)*T941)</f>
        <v>3.6474279999999996E-5</v>
      </c>
      <c r="DJ941" s="19">
        <f t="shared" ref="DJ941:DJ947" si="1370">($BR$49*$DC$46)+(($BR$50*$DD$46)*(S941-1673))+(($BR$51*$DC$46)*T941)</f>
        <v>0</v>
      </c>
      <c r="DK941" s="19">
        <f t="shared" ref="DK941:DK947" si="1371">($BS$49*$DC$46)+(($BS$50*$DD$46)*(S941-1673))+(($BS$51*$DC$46)*T941)</f>
        <v>1.9643359999999996E-5</v>
      </c>
      <c r="DM941" s="68">
        <f t="shared" ref="DM941:DM947" si="1372">((CL941*$BH$48)/CZ941)/1000</f>
        <v>1214.3656780655413</v>
      </c>
      <c r="DN941" s="19">
        <f t="shared" ref="DN941:DN947" si="1373">((CM941*$BI$48)/DA941)/1000</f>
        <v>4.5373265736872836</v>
      </c>
      <c r="DO941" s="19">
        <f t="shared" ref="DO941:DO947" si="1374">((CN941*$BJ$48)/DB941)/1000</f>
        <v>274.87725244937235</v>
      </c>
      <c r="DP941" s="19">
        <f t="shared" ref="DP941:DP947" si="1375">((CO941*$BK$48)/DC941)/1000</f>
        <v>13.318735095860973</v>
      </c>
      <c r="DQ941" s="19">
        <f t="shared" ref="DQ941:DQ947" si="1376">((CP941*$BL$48)/DD941)/1000</f>
        <v>260.59915882324657</v>
      </c>
      <c r="DR941" s="19">
        <f t="shared" ref="DR941:DR947" si="1377">((CQ941*$BM$48)/DE941)/1000</f>
        <v>15.383703731840082</v>
      </c>
      <c r="DS941" s="19">
        <f t="shared" ref="DS941:DS947" si="1378">((CR941*$BN$48)/DF941)/1000</f>
        <v>7.7931821946086588</v>
      </c>
      <c r="DT941" s="19">
        <f t="shared" ref="DT941:DT947" si="1379">((CS941*$BO$48)/DG941)/1000</f>
        <v>85.114284042843835</v>
      </c>
      <c r="DU941" s="19">
        <f t="shared" ref="DU941:DU947" si="1380">((CT941*$BP$48)/DH941)/1000</f>
        <v>165.20803365745994</v>
      </c>
      <c r="DV941" s="19">
        <f t="shared" ref="DV941:DV947" si="1381">((CU941*$BQ$48)/DI941)/1000</f>
        <v>114.72836793766771</v>
      </c>
      <c r="DX941" s="19">
        <f t="shared" ref="DX941:DX947" si="1382">((CW941*$BS$48)/DK941)/1000</f>
        <v>177.2505174482944</v>
      </c>
      <c r="DZ941" s="68">
        <f t="shared" ref="DZ941:DZ947" si="1383">SUM(DM941:DX941)</f>
        <v>2333.1762400204234</v>
      </c>
      <c r="EA941" s="21">
        <f t="shared" si="1303"/>
        <v>2.3331762400204235</v>
      </c>
      <c r="EB941" s="92">
        <f t="shared" ref="EB941:EB947" si="1384">A941</f>
        <v>866</v>
      </c>
    </row>
    <row r="942" spans="1:132" x14ac:dyDescent="0.3">
      <c r="A942" s="19">
        <v>864</v>
      </c>
      <c r="B942" s="19" t="s">
        <v>1450</v>
      </c>
      <c r="C942" s="24">
        <v>48.231279999999998</v>
      </c>
      <c r="D942" s="19">
        <f>'A. Thermody. result (all suite)'!D898</f>
        <v>5000</v>
      </c>
      <c r="E942" s="61">
        <v>53.536816000000002</v>
      </c>
      <c r="F942" s="21">
        <v>0.12683800000000001</v>
      </c>
      <c r="G942" s="21">
        <v>17.069573999999999</v>
      </c>
      <c r="H942" s="21">
        <v>0.88166800000000001</v>
      </c>
      <c r="I942" s="21">
        <v>5.1643619999999997</v>
      </c>
      <c r="J942" s="21">
        <v>0.33157199999999998</v>
      </c>
      <c r="K942" s="21">
        <v>0.12642300000000001</v>
      </c>
      <c r="L942" s="21">
        <v>2.2187800000000002</v>
      </c>
      <c r="M942" s="21">
        <v>6.5947649999999998</v>
      </c>
      <c r="N942" s="21">
        <v>7.2913059999999996</v>
      </c>
      <c r="O942" s="21">
        <v>0.67496699999999998</v>
      </c>
      <c r="P942" s="21">
        <v>5.9829270000000001</v>
      </c>
      <c r="Q942" s="21">
        <f t="shared" si="1221"/>
        <v>99.999997999999991</v>
      </c>
      <c r="S942" s="19">
        <f t="shared" si="1304"/>
        <v>1137</v>
      </c>
      <c r="T942" s="19">
        <f t="shared" si="1305"/>
        <v>0.5</v>
      </c>
      <c r="V942" s="61">
        <f t="shared" si="1306"/>
        <v>50.333747316534307</v>
      </c>
      <c r="W942" s="21">
        <f t="shared" si="1307"/>
        <v>0.11924937489996749</v>
      </c>
      <c r="X942" s="21">
        <f t="shared" si="1308"/>
        <v>16.048313827943815</v>
      </c>
      <c r="Y942" s="21">
        <f t="shared" si="1309"/>
        <v>0.82891844612264887</v>
      </c>
      <c r="Z942" s="21">
        <f t="shared" si="1310"/>
        <v>4.8553819853446587</v>
      </c>
      <c r="AA942" s="21">
        <f t="shared" si="1311"/>
        <v>0.31173428889080573</v>
      </c>
      <c r="AB942" s="21">
        <f t="shared" si="1312"/>
        <v>0.11885920404751409</v>
      </c>
      <c r="AC942" s="21">
        <f t="shared" si="1313"/>
        <v>2.0860320096544402</v>
      </c>
      <c r="AD942" s="21">
        <f t="shared" si="1314"/>
        <v>6.2002050163372502</v>
      </c>
      <c r="AE942" s="21">
        <f t="shared" si="1315"/>
        <v>6.8550724759487096</v>
      </c>
      <c r="AF942" s="21">
        <f t="shared" si="1316"/>
        <v>0.63458421630825435</v>
      </c>
      <c r="AG942" s="21">
        <f t="shared" si="1317"/>
        <v>88.392098162032354</v>
      </c>
      <c r="AH942" s="21"/>
      <c r="AI942" s="61">
        <f t="shared" si="1318"/>
        <v>56.943718231766667</v>
      </c>
      <c r="AJ942" s="21">
        <f t="shared" si="1319"/>
        <v>0.13490954211921791</v>
      </c>
      <c r="AK942" s="21">
        <f t="shared" si="1320"/>
        <v>18.155824063057658</v>
      </c>
      <c r="AL942" s="21">
        <f t="shared" si="1321"/>
        <v>0.93777437503876304</v>
      </c>
      <c r="AM942" s="21">
        <f t="shared" si="1322"/>
        <v>5.4930045629692081</v>
      </c>
      <c r="AN942" s="21">
        <f t="shared" si="1323"/>
        <v>0.35267212270418424</v>
      </c>
      <c r="AO942" s="21">
        <f t="shared" si="1324"/>
        <v>0.13446813292024384</v>
      </c>
      <c r="AP942" s="21">
        <f t="shared" si="1325"/>
        <v>2.3599756686740436</v>
      </c>
      <c r="AQ942" s="21">
        <f t="shared" si="1326"/>
        <v>7.01443358089724</v>
      </c>
      <c r="AR942" s="21">
        <f t="shared" si="1327"/>
        <v>7.7553000986384708</v>
      </c>
      <c r="AS942" s="21">
        <f t="shared" si="1328"/>
        <v>0.71791962121432196</v>
      </c>
      <c r="AT942" s="21">
        <f t="shared" si="1329"/>
        <v>100.00000000000001</v>
      </c>
      <c r="AU942" s="21"/>
      <c r="AV942" s="21">
        <f>AR942*'[1]diagram lines'!$G$39</f>
        <v>6.4377223621351787</v>
      </c>
      <c r="AW942" s="21">
        <f>AK942*'[1]diagram lines'!$G$40</f>
        <v>9.6092672591098793</v>
      </c>
      <c r="AX942" s="21">
        <f>AQ942*'[1]diagram lines'!$G$38</f>
        <v>5.2036730566256066</v>
      </c>
      <c r="AY942" s="21">
        <f>AP942*'[1]diagram lines'!$G$41</f>
        <v>1.6865746228444782</v>
      </c>
      <c r="AZ942" s="21">
        <f t="shared" si="1330"/>
        <v>14.769733679535712</v>
      </c>
      <c r="BA942" s="21">
        <f t="shared" si="1331"/>
        <v>0.72098505842323368</v>
      </c>
      <c r="BB942" s="21">
        <f t="shared" si="1332"/>
        <v>0.82543946953506853</v>
      </c>
      <c r="BC942" s="86">
        <f t="shared" si="1333"/>
        <v>1.2114758706210806</v>
      </c>
      <c r="BX942" s="61">
        <f t="shared" si="1334"/>
        <v>0.89109214380825574</v>
      </c>
      <c r="BY942" s="21">
        <f t="shared" si="1335"/>
        <v>1.5878567851777669E-3</v>
      </c>
      <c r="BZ942" s="21">
        <f t="shared" si="1336"/>
        <v>0.16741441741859553</v>
      </c>
      <c r="CA942" s="21">
        <f t="shared" si="1337"/>
        <v>5.5211221742125366E-3</v>
      </c>
      <c r="CB942" s="21">
        <f t="shared" si="1338"/>
        <v>7.1876993736951986E-2</v>
      </c>
      <c r="CC942" s="21">
        <f t="shared" si="1339"/>
        <v>4.6739780095855655E-3</v>
      </c>
      <c r="CD942" s="21">
        <f t="shared" si="1340"/>
        <v>3.1370471464019856E-3</v>
      </c>
      <c r="CE942" s="21">
        <f t="shared" si="1341"/>
        <v>3.9564550641940088E-2</v>
      </c>
      <c r="CF942" s="21">
        <f t="shared" si="1342"/>
        <v>0.10638433618325535</v>
      </c>
      <c r="CG942" s="21">
        <f t="shared" si="1343"/>
        <v>7.7402399150743095E-2</v>
      </c>
      <c r="CH942" s="21">
        <f t="shared" si="1344"/>
        <v>4.7551640083413182E-3</v>
      </c>
      <c r="CI942" s="21">
        <f t="shared" si="1345"/>
        <v>0.33201592674805774</v>
      </c>
      <c r="CJ942" s="21">
        <f t="shared" si="1346"/>
        <v>1.7054259358115189</v>
      </c>
      <c r="CL942" s="68">
        <f t="shared" si="1347"/>
        <v>0.52250415869524924</v>
      </c>
      <c r="CM942" s="19">
        <f t="shared" si="1348"/>
        <v>9.310617083011539E-4</v>
      </c>
      <c r="CN942" s="19">
        <f t="shared" si="1349"/>
        <v>9.8165750797575488E-2</v>
      </c>
      <c r="CO942" s="19">
        <f t="shared" si="1350"/>
        <v>3.2373860736352273E-3</v>
      </c>
      <c r="CP942" s="19">
        <f t="shared" si="1351"/>
        <v>4.214606581712952E-2</v>
      </c>
      <c r="CQ942" s="19">
        <f t="shared" si="1352"/>
        <v>2.7406514181816258E-3</v>
      </c>
      <c r="CR942" s="19">
        <f t="shared" si="1353"/>
        <v>1.8394508260537485E-3</v>
      </c>
      <c r="CS942" s="19">
        <f t="shared" si="1354"/>
        <v>2.3199219509414511E-2</v>
      </c>
      <c r="CT942" s="19">
        <f t="shared" si="1355"/>
        <v>6.2379921607462162E-2</v>
      </c>
      <c r="CU942" s="19">
        <f t="shared" si="1356"/>
        <v>4.5385963427319126E-2</v>
      </c>
      <c r="CV942" s="19">
        <f t="shared" si="1357"/>
        <v>2.7882559473792661E-3</v>
      </c>
      <c r="CW942" s="19">
        <f t="shared" si="1358"/>
        <v>0.19468211417229886</v>
      </c>
      <c r="CX942" s="19">
        <f t="shared" si="1359"/>
        <v>1</v>
      </c>
      <c r="CZ942" s="68">
        <f t="shared" si="1360"/>
        <v>2.5805000000000001E-5</v>
      </c>
      <c r="DA942" s="19">
        <f t="shared" si="1361"/>
        <v>1.7414359999999998E-5</v>
      </c>
      <c r="DB942" s="19">
        <f t="shared" si="1362"/>
        <v>3.667E-5</v>
      </c>
      <c r="DC942" s="19">
        <f t="shared" si="1363"/>
        <v>3.8262759999999993E-5</v>
      </c>
      <c r="DD942" s="19">
        <f t="shared" si="1364"/>
        <v>1.2149879999999997E-5</v>
      </c>
      <c r="DE942" s="19">
        <f t="shared" si="1365"/>
        <v>1.2149879999999997E-5</v>
      </c>
      <c r="DF942" s="19">
        <f t="shared" si="1366"/>
        <v>1.0702279999999998E-5</v>
      </c>
      <c r="DG942" s="19">
        <f t="shared" si="1367"/>
        <v>1.5115359999999998E-5</v>
      </c>
      <c r="DH942" s="19">
        <f t="shared" si="1368"/>
        <v>2.3713520000000001E-5</v>
      </c>
      <c r="DI942" s="19">
        <f t="shared" si="1369"/>
        <v>3.6450119999999993E-5</v>
      </c>
      <c r="DJ942" s="19">
        <f t="shared" si="1370"/>
        <v>0</v>
      </c>
      <c r="DK942" s="19">
        <f t="shared" si="1371"/>
        <v>1.9624439999999994E-5</v>
      </c>
      <c r="DM942" s="68">
        <f t="shared" si="1372"/>
        <v>1216.5103605661914</v>
      </c>
      <c r="DN942" s="19">
        <f t="shared" si="1373"/>
        <v>4.2707977358396274</v>
      </c>
      <c r="DO942" s="19">
        <f t="shared" si="1374"/>
        <v>272.94736709355868</v>
      </c>
      <c r="DP942" s="19">
        <f t="shared" si="1375"/>
        <v>13.511262180219344</v>
      </c>
      <c r="DQ942" s="19">
        <f t="shared" si="1376"/>
        <v>249.2366038973847</v>
      </c>
      <c r="DR942" s="19">
        <f t="shared" si="1377"/>
        <v>16.001953237875977</v>
      </c>
      <c r="DS942" s="19">
        <f t="shared" si="1378"/>
        <v>6.9265491362556446</v>
      </c>
      <c r="DT942" s="19">
        <f t="shared" si="1379"/>
        <v>86.072196103034642</v>
      </c>
      <c r="DU942" s="19">
        <f t="shared" si="1380"/>
        <v>163.0686351265683</v>
      </c>
      <c r="DV942" s="19">
        <f t="shared" si="1381"/>
        <v>117.29337941420941</v>
      </c>
      <c r="DX942" s="19">
        <f t="shared" si="1382"/>
        <v>178.76544234560711</v>
      </c>
      <c r="DZ942" s="68">
        <f t="shared" si="1383"/>
        <v>2324.6045468367447</v>
      </c>
      <c r="EA942" s="21">
        <f t="shared" si="1303"/>
        <v>2.3246045468367447</v>
      </c>
      <c r="EB942" s="92">
        <f t="shared" si="1384"/>
        <v>864</v>
      </c>
    </row>
    <row r="943" spans="1:132" x14ac:dyDescent="0.3">
      <c r="A943" s="19">
        <v>862</v>
      </c>
      <c r="B943" s="19" t="s">
        <v>1450</v>
      </c>
      <c r="C943" s="24">
        <v>46.445177000000001</v>
      </c>
      <c r="D943" s="19">
        <f>'A. Thermody. result (all suite)'!D899</f>
        <v>5000</v>
      </c>
      <c r="E943" s="61">
        <v>53.691121000000003</v>
      </c>
      <c r="F943" s="21">
        <v>0.119244</v>
      </c>
      <c r="G943" s="21">
        <v>16.972598999999999</v>
      </c>
      <c r="H943" s="21">
        <v>0.89281299999999997</v>
      </c>
      <c r="I943" s="21">
        <v>4.937805</v>
      </c>
      <c r="J943" s="21">
        <v>0.34424100000000002</v>
      </c>
      <c r="K943" s="21">
        <v>0.11358699999999999</v>
      </c>
      <c r="L943" s="21">
        <v>2.2447439999999999</v>
      </c>
      <c r="M943" s="21">
        <v>6.5141920000000004</v>
      </c>
      <c r="N943" s="21">
        <v>7.45017</v>
      </c>
      <c r="O943" s="21">
        <v>0.68596100000000004</v>
      </c>
      <c r="P943" s="21">
        <v>6.0335229999999997</v>
      </c>
      <c r="Q943" s="21">
        <f t="shared" si="1221"/>
        <v>100</v>
      </c>
      <c r="S943" s="19">
        <f t="shared" si="1304"/>
        <v>1135</v>
      </c>
      <c r="T943" s="19">
        <f t="shared" si="1305"/>
        <v>0.5</v>
      </c>
      <c r="V943" s="61">
        <f t="shared" si="1306"/>
        <v>50.451654865507173</v>
      </c>
      <c r="W943" s="21">
        <f t="shared" si="1307"/>
        <v>0.11204938583387999</v>
      </c>
      <c r="X943" s="21">
        <f t="shared" si="1308"/>
        <v>15.948553335637227</v>
      </c>
      <c r="Y943" s="21">
        <f t="shared" si="1309"/>
        <v>0.83894492229800988</v>
      </c>
      <c r="Z943" s="21">
        <f t="shared" si="1310"/>
        <v>4.63988139962985</v>
      </c>
      <c r="AA943" s="21">
        <f t="shared" si="1311"/>
        <v>0.32347114008957001</v>
      </c>
      <c r="AB943" s="21">
        <f t="shared" si="1312"/>
        <v>0.10673370222998999</v>
      </c>
      <c r="AC943" s="21">
        <f t="shared" si="1313"/>
        <v>2.1093068544688798</v>
      </c>
      <c r="AD943" s="21">
        <f t="shared" si="1314"/>
        <v>6.1211567274158405</v>
      </c>
      <c r="AE943" s="21">
        <f t="shared" si="1315"/>
        <v>7.0006622795108999</v>
      </c>
      <c r="AF943" s="21">
        <f t="shared" si="1316"/>
        <v>0.64457338529397001</v>
      </c>
      <c r="AG943" s="21">
        <f t="shared" si="1317"/>
        <v>88.296987997915295</v>
      </c>
      <c r="AH943" s="21"/>
      <c r="AI943" s="61">
        <f t="shared" si="1318"/>
        <v>57.138591031778276</v>
      </c>
      <c r="AJ943" s="21">
        <f t="shared" si="1319"/>
        <v>0.12690057540414118</v>
      </c>
      <c r="AK943" s="21">
        <f t="shared" si="1320"/>
        <v>18.06239793368011</v>
      </c>
      <c r="AL943" s="21">
        <f t="shared" si="1321"/>
        <v>0.95013991000215947</v>
      </c>
      <c r="AM943" s="21">
        <f t="shared" si="1322"/>
        <v>5.2548580702881935</v>
      </c>
      <c r="AN943" s="21">
        <f t="shared" si="1323"/>
        <v>0.36634447836114997</v>
      </c>
      <c r="AO943" s="21">
        <f t="shared" si="1324"/>
        <v>0.12088034331647869</v>
      </c>
      <c r="AP943" s="21">
        <f t="shared" si="1325"/>
        <v>2.3888774716966346</v>
      </c>
      <c r="AQ943" s="21">
        <f t="shared" si="1326"/>
        <v>6.9324637977009607</v>
      </c>
      <c r="AR943" s="21">
        <f t="shared" si="1327"/>
        <v>7.9285403027294512</v>
      </c>
      <c r="AS943" s="21">
        <f t="shared" si="1328"/>
        <v>0.73000608504243492</v>
      </c>
      <c r="AT943" s="21">
        <f t="shared" si="1329"/>
        <v>99.999999999999986</v>
      </c>
      <c r="AU943" s="21"/>
      <c r="AV943" s="21">
        <f>AR943*'[1]diagram lines'!$G$39</f>
        <v>6.5815301222105314</v>
      </c>
      <c r="AW943" s="21">
        <f>AK943*'[1]diagram lines'!$G$40</f>
        <v>9.5598199499128427</v>
      </c>
      <c r="AX943" s="21">
        <f>AQ943*'[1]diagram lines'!$G$38</f>
        <v>5.1428635917762211</v>
      </c>
      <c r="AY943" s="21">
        <f>AP943*'[1]diagram lines'!$G$41</f>
        <v>1.7072295169518141</v>
      </c>
      <c r="AZ943" s="21">
        <f t="shared" si="1330"/>
        <v>14.861004100430412</v>
      </c>
      <c r="BA943" s="21">
        <f t="shared" si="1331"/>
        <v>0.71173973432285054</v>
      </c>
      <c r="BB943" s="21">
        <f t="shared" si="1332"/>
        <v>0.81537861855563099</v>
      </c>
      <c r="BC943" s="86">
        <f t="shared" si="1333"/>
        <v>1.2264241142003565</v>
      </c>
      <c r="BX943" s="61">
        <f t="shared" si="1334"/>
        <v>0.89366046937416788</v>
      </c>
      <c r="BY943" s="21">
        <f t="shared" si="1335"/>
        <v>1.4927891837756635E-3</v>
      </c>
      <c r="BZ943" s="21">
        <f t="shared" si="1336"/>
        <v>0.16646330914083954</v>
      </c>
      <c r="CA943" s="21">
        <f t="shared" si="1337"/>
        <v>5.5909136451875504E-3</v>
      </c>
      <c r="CB943" s="21">
        <f t="shared" si="1338"/>
        <v>6.8723799582463468E-2</v>
      </c>
      <c r="CC943" s="21">
        <f t="shared" si="1339"/>
        <v>4.8525655483507195E-3</v>
      </c>
      <c r="CD943" s="21">
        <f t="shared" si="1340"/>
        <v>2.8185359801488835E-3</v>
      </c>
      <c r="CE943" s="21">
        <f t="shared" si="1341"/>
        <v>4.0027532097004277E-2</v>
      </c>
      <c r="CF943" s="21">
        <f t="shared" si="1342"/>
        <v>0.10508456202613325</v>
      </c>
      <c r="CG943" s="21">
        <f t="shared" si="1343"/>
        <v>7.9088853503184717E-2</v>
      </c>
      <c r="CH943" s="21">
        <f t="shared" si="1344"/>
        <v>4.8326170884292405E-3</v>
      </c>
      <c r="CI943" s="21">
        <f t="shared" si="1345"/>
        <v>0.33482369589345173</v>
      </c>
      <c r="CJ943" s="21">
        <f t="shared" si="1346"/>
        <v>1.707459643063137</v>
      </c>
      <c r="CL943" s="68">
        <f t="shared" si="1347"/>
        <v>0.52338599802626362</v>
      </c>
      <c r="CM943" s="19">
        <f t="shared" si="1348"/>
        <v>8.7427494397328157E-4</v>
      </c>
      <c r="CN943" s="19">
        <f t="shared" si="1349"/>
        <v>9.7491797136832356E-2</v>
      </c>
      <c r="CO943" s="19">
        <f t="shared" si="1350"/>
        <v>3.2744045622991125E-3</v>
      </c>
      <c r="CP943" s="19">
        <f t="shared" si="1351"/>
        <v>4.0249150169766122E-2</v>
      </c>
      <c r="CQ943" s="19">
        <f t="shared" si="1352"/>
        <v>2.8419796438909363E-3</v>
      </c>
      <c r="CR943" s="19">
        <f t="shared" si="1353"/>
        <v>1.6507189447198325E-3</v>
      </c>
      <c r="CS943" s="19">
        <f t="shared" si="1354"/>
        <v>2.3442739779896613E-2</v>
      </c>
      <c r="CT943" s="19">
        <f t="shared" si="1355"/>
        <v>6.154438990875026E-2</v>
      </c>
      <c r="CU943" s="19">
        <f t="shared" si="1356"/>
        <v>4.631960340878185E-2</v>
      </c>
      <c r="CV943" s="19">
        <f t="shared" si="1357"/>
        <v>2.8302965215386612E-3</v>
      </c>
      <c r="CW943" s="19">
        <f t="shared" si="1358"/>
        <v>0.19609464695328727</v>
      </c>
      <c r="CX943" s="19">
        <f t="shared" si="1359"/>
        <v>0.99999999999999989</v>
      </c>
      <c r="CZ943" s="68">
        <f t="shared" si="1360"/>
        <v>2.5805000000000001E-5</v>
      </c>
      <c r="DA943" s="19">
        <f t="shared" si="1361"/>
        <v>1.7399879999999994E-5</v>
      </c>
      <c r="DB943" s="19">
        <f t="shared" si="1362"/>
        <v>3.667E-5</v>
      </c>
      <c r="DC943" s="19">
        <f t="shared" si="1363"/>
        <v>3.8244579999999995E-5</v>
      </c>
      <c r="DD943" s="19">
        <f t="shared" si="1364"/>
        <v>1.2144039999999999E-5</v>
      </c>
      <c r="DE943" s="19">
        <f t="shared" si="1365"/>
        <v>1.2144039999999999E-5</v>
      </c>
      <c r="DF943" s="19">
        <f t="shared" si="1366"/>
        <v>1.0695739999999998E-5</v>
      </c>
      <c r="DG943" s="19">
        <f t="shared" si="1367"/>
        <v>1.5107879999999998E-5</v>
      </c>
      <c r="DH943" s="19">
        <f t="shared" si="1368"/>
        <v>2.369816E-5</v>
      </c>
      <c r="DI943" s="19">
        <f t="shared" si="1369"/>
        <v>3.642595999999999E-5</v>
      </c>
      <c r="DJ943" s="19">
        <f t="shared" si="1370"/>
        <v>0</v>
      </c>
      <c r="DK943" s="19">
        <f t="shared" si="1371"/>
        <v>1.9605519999999995E-5</v>
      </c>
      <c r="DM943" s="68">
        <f t="shared" si="1372"/>
        <v>1218.5634862010429</v>
      </c>
      <c r="DN943" s="19">
        <f t="shared" si="1373"/>
        <v>4.0136531128137518</v>
      </c>
      <c r="DO943" s="19">
        <f t="shared" si="1374"/>
        <v>271.07345612411854</v>
      </c>
      <c r="DP943" s="19">
        <f t="shared" si="1375"/>
        <v>13.672255377194503</v>
      </c>
      <c r="DQ943" s="19">
        <f t="shared" si="1376"/>
        <v>238.13339215760951</v>
      </c>
      <c r="DR943" s="19">
        <f t="shared" si="1377"/>
        <v>16.60156224268226</v>
      </c>
      <c r="DS943" s="19">
        <f t="shared" si="1378"/>
        <v>6.2196700249079786</v>
      </c>
      <c r="DT943" s="19">
        <f t="shared" si="1379"/>
        <v>87.018750933724803</v>
      </c>
      <c r="DU943" s="19">
        <f t="shared" si="1380"/>
        <v>160.98873205529159</v>
      </c>
      <c r="DV943" s="19">
        <f t="shared" si="1381"/>
        <v>119.78563203570343</v>
      </c>
      <c r="DX943" s="19">
        <f t="shared" si="1382"/>
        <v>180.23625683471988</v>
      </c>
      <c r="DZ943" s="68">
        <f t="shared" si="1383"/>
        <v>2316.3068470998091</v>
      </c>
      <c r="EA943" s="21">
        <f t="shared" si="1303"/>
        <v>2.3163068470998089</v>
      </c>
      <c r="EB943" s="92">
        <f t="shared" si="1384"/>
        <v>862</v>
      </c>
    </row>
    <row r="944" spans="1:132" x14ac:dyDescent="0.3">
      <c r="A944" s="19">
        <v>860</v>
      </c>
      <c r="B944" s="19" t="s">
        <v>1450</v>
      </c>
      <c r="C944" s="24">
        <v>42.664315000000002</v>
      </c>
      <c r="D944" s="19">
        <f>'A. Thermody. result (all suite)'!D900</f>
        <v>5000</v>
      </c>
      <c r="E944" s="61">
        <v>53.476103999999999</v>
      </c>
      <c r="F944" s="21">
        <v>0.107919</v>
      </c>
      <c r="G944" s="21">
        <v>16.783093000000001</v>
      </c>
      <c r="H944" s="21">
        <v>0.92876800000000004</v>
      </c>
      <c r="I944" s="21">
        <v>4.8712059999999999</v>
      </c>
      <c r="J944" s="21">
        <v>0.37459399999999998</v>
      </c>
      <c r="K944" s="21">
        <v>0.105185</v>
      </c>
      <c r="L944" s="21">
        <v>2.3647550000000002</v>
      </c>
      <c r="M944" s="21">
        <v>6.5108629999999996</v>
      </c>
      <c r="N944" s="21">
        <v>7.4692249999999998</v>
      </c>
      <c r="O944" s="21">
        <v>0.70539799999999997</v>
      </c>
      <c r="P944" s="21">
        <v>6.3028899999999997</v>
      </c>
      <c r="Q944" s="21">
        <f t="shared" si="1221"/>
        <v>100.00000000000003</v>
      </c>
      <c r="S944" s="19">
        <f t="shared" si="1304"/>
        <v>1133</v>
      </c>
      <c r="T944" s="19">
        <f t="shared" si="1305"/>
        <v>0.5</v>
      </c>
      <c r="V944" s="61">
        <f t="shared" si="1306"/>
        <v>50.105563988594398</v>
      </c>
      <c r="W944" s="21">
        <f t="shared" si="1307"/>
        <v>0.10111698414089999</v>
      </c>
      <c r="X944" s="21">
        <f t="shared" si="1308"/>
        <v>15.725273109612301</v>
      </c>
      <c r="Y944" s="21">
        <f t="shared" si="1309"/>
        <v>0.87022877460480008</v>
      </c>
      <c r="Z944" s="21">
        <f t="shared" si="1310"/>
        <v>4.5641792441466</v>
      </c>
      <c r="AA944" s="21">
        <f t="shared" si="1311"/>
        <v>0.35098375223339995</v>
      </c>
      <c r="AB944" s="21">
        <f t="shared" si="1312"/>
        <v>9.85553051535E-2</v>
      </c>
      <c r="AC944" s="21">
        <f t="shared" si="1313"/>
        <v>2.2157070935804999</v>
      </c>
      <c r="AD944" s="21">
        <f t="shared" si="1314"/>
        <v>6.1004904670592994</v>
      </c>
      <c r="AE944" s="21">
        <f t="shared" si="1315"/>
        <v>6.9984479643974993</v>
      </c>
      <c r="AF944" s="21">
        <f t="shared" si="1316"/>
        <v>0.66093753999780003</v>
      </c>
      <c r="AG944" s="21">
        <f t="shared" si="1317"/>
        <v>87.79148422352101</v>
      </c>
      <c r="AH944" s="21"/>
      <c r="AI944" s="61">
        <f t="shared" si="1318"/>
        <v>57.073376115869515</v>
      </c>
      <c r="AJ944" s="21">
        <f t="shared" si="1319"/>
        <v>0.11517857914721168</v>
      </c>
      <c r="AK944" s="21">
        <f t="shared" si="1320"/>
        <v>17.912071140721416</v>
      </c>
      <c r="AL944" s="21">
        <f t="shared" si="1321"/>
        <v>0.99124508749522788</v>
      </c>
      <c r="AM944" s="21">
        <f t="shared" si="1322"/>
        <v>5.1988860702320476</v>
      </c>
      <c r="AN944" s="21">
        <f t="shared" si="1323"/>
        <v>0.39979248025899611</v>
      </c>
      <c r="AO944" s="21">
        <f t="shared" si="1324"/>
        <v>0.11226066631083925</v>
      </c>
      <c r="AP944" s="21">
        <f t="shared" si="1325"/>
        <v>2.5238291768017174</v>
      </c>
      <c r="AQ944" s="21">
        <f t="shared" si="1326"/>
        <v>6.9488407913541828</v>
      </c>
      <c r="AR944" s="21">
        <f t="shared" si="1327"/>
        <v>7.9716706310365364</v>
      </c>
      <c r="AS944" s="21">
        <f t="shared" si="1328"/>
        <v>0.75284926077229064</v>
      </c>
      <c r="AT944" s="21">
        <f t="shared" si="1329"/>
        <v>99.999999999999986</v>
      </c>
      <c r="AU944" s="21"/>
      <c r="AV944" s="21">
        <f>AR944*'[1]diagram lines'!$G$39</f>
        <v>6.6173328732965278</v>
      </c>
      <c r="AW944" s="21">
        <f>AK944*'[1]diagram lines'!$G$40</f>
        <v>9.4802570325410986</v>
      </c>
      <c r="AX944" s="21">
        <f>AQ944*'[1]diagram lines'!$G$38</f>
        <v>5.1550129007174146</v>
      </c>
      <c r="AY944" s="21">
        <f>AP944*'[1]diagram lines'!$G$41</f>
        <v>1.8036737829504146</v>
      </c>
      <c r="AZ944" s="21">
        <f t="shared" si="1330"/>
        <v>14.920511422390719</v>
      </c>
      <c r="BA944" s="21">
        <f t="shared" si="1331"/>
        <v>0.69830902885506119</v>
      </c>
      <c r="BB944" s="21">
        <f t="shared" si="1332"/>
        <v>0.80529889408002631</v>
      </c>
      <c r="BC944" s="86">
        <f t="shared" si="1333"/>
        <v>1.2417749575359847</v>
      </c>
      <c r="BX944" s="61">
        <f t="shared" si="1334"/>
        <v>0.89008162450066575</v>
      </c>
      <c r="BY944" s="21">
        <f t="shared" si="1335"/>
        <v>1.3510140210315474E-3</v>
      </c>
      <c r="BZ944" s="21">
        <f t="shared" si="1336"/>
        <v>0.16460467830521774</v>
      </c>
      <c r="CA944" s="21">
        <f t="shared" si="1337"/>
        <v>5.8160686329763924E-3</v>
      </c>
      <c r="CB944" s="21">
        <f t="shared" si="1338"/>
        <v>6.7796882393876129E-2</v>
      </c>
      <c r="CC944" s="21">
        <f t="shared" si="1339"/>
        <v>5.2804341697208906E-3</v>
      </c>
      <c r="CD944" s="21">
        <f t="shared" si="1340"/>
        <v>2.6100496277915637E-3</v>
      </c>
      <c r="CE944" s="21">
        <f t="shared" si="1341"/>
        <v>4.2167528530670476E-2</v>
      </c>
      <c r="CF944" s="21">
        <f t="shared" si="1342"/>
        <v>0.10503085981609936</v>
      </c>
      <c r="CG944" s="21">
        <f t="shared" si="1343"/>
        <v>7.9291135881104036E-2</v>
      </c>
      <c r="CH944" s="21">
        <f t="shared" si="1344"/>
        <v>4.9695513723722034E-3</v>
      </c>
      <c r="CI944" s="21">
        <f t="shared" si="1345"/>
        <v>0.34977192008879021</v>
      </c>
      <c r="CJ944" s="21">
        <f t="shared" si="1346"/>
        <v>1.7187717473403161</v>
      </c>
      <c r="CL944" s="68">
        <f t="shared" si="1347"/>
        <v>0.51785911996634071</v>
      </c>
      <c r="CM944" s="19">
        <f t="shared" si="1348"/>
        <v>7.8603457563353066E-4</v>
      </c>
      <c r="CN944" s="19">
        <f t="shared" si="1349"/>
        <v>9.5768782888089959E-2</v>
      </c>
      <c r="CO944" s="19">
        <f t="shared" si="1350"/>
        <v>3.3838516614997705E-3</v>
      </c>
      <c r="CP944" s="19">
        <f t="shared" si="1351"/>
        <v>3.9444959750349194E-2</v>
      </c>
      <c r="CQ944" s="19">
        <f t="shared" si="1352"/>
        <v>3.0722137351233566E-3</v>
      </c>
      <c r="CR944" s="19">
        <f t="shared" si="1353"/>
        <v>1.5185551146220783E-3</v>
      </c>
      <c r="CS944" s="19">
        <f t="shared" si="1354"/>
        <v>2.4533524358846308E-2</v>
      </c>
      <c r="CT944" s="19">
        <f t="shared" si="1355"/>
        <v>6.110809069245382E-2</v>
      </c>
      <c r="CU944" s="19">
        <f t="shared" si="1356"/>
        <v>4.6132440798961089E-2</v>
      </c>
      <c r="CV944" s="19">
        <f t="shared" si="1357"/>
        <v>2.8913387598220944E-3</v>
      </c>
      <c r="CW944" s="19">
        <f t="shared" si="1358"/>
        <v>0.20350108769825823</v>
      </c>
      <c r="CX944" s="19">
        <f t="shared" si="1359"/>
        <v>1</v>
      </c>
      <c r="CZ944" s="68">
        <f t="shared" si="1360"/>
        <v>2.5805000000000001E-5</v>
      </c>
      <c r="DA944" s="19">
        <f t="shared" si="1361"/>
        <v>1.7385399999999998E-5</v>
      </c>
      <c r="DB944" s="19">
        <f t="shared" si="1362"/>
        <v>3.667E-5</v>
      </c>
      <c r="DC944" s="19">
        <f t="shared" si="1363"/>
        <v>3.822639999999999E-5</v>
      </c>
      <c r="DD944" s="19">
        <f t="shared" si="1364"/>
        <v>1.2138199999999998E-5</v>
      </c>
      <c r="DE944" s="19">
        <f t="shared" si="1365"/>
        <v>1.2138199999999998E-5</v>
      </c>
      <c r="DF944" s="19">
        <f t="shared" si="1366"/>
        <v>1.0689199999999998E-5</v>
      </c>
      <c r="DG944" s="19">
        <f t="shared" si="1367"/>
        <v>1.5100399999999999E-5</v>
      </c>
      <c r="DH944" s="19">
        <f t="shared" si="1368"/>
        <v>2.36828E-5</v>
      </c>
      <c r="DI944" s="19">
        <f t="shared" si="1369"/>
        <v>3.6401799999999994E-5</v>
      </c>
      <c r="DJ944" s="19">
        <f t="shared" si="1370"/>
        <v>0</v>
      </c>
      <c r="DK944" s="19">
        <f t="shared" si="1371"/>
        <v>1.9586599999999996E-5</v>
      </c>
      <c r="DM944" s="68">
        <f t="shared" si="1372"/>
        <v>1205.6956375732514</v>
      </c>
      <c r="DN944" s="19">
        <f t="shared" si="1373"/>
        <v>3.6115615344833274</v>
      </c>
      <c r="DO944" s="19">
        <f t="shared" si="1374"/>
        <v>266.2826589383597</v>
      </c>
      <c r="DP944" s="19">
        <f t="shared" si="1375"/>
        <v>14.135970738152126</v>
      </c>
      <c r="DQ944" s="19">
        <f t="shared" si="1376"/>
        <v>233.48769653347199</v>
      </c>
      <c r="DR944" s="19">
        <f t="shared" si="1377"/>
        <v>17.955120394263641</v>
      </c>
      <c r="DS944" s="19">
        <f t="shared" si="1378"/>
        <v>5.7251965646886358</v>
      </c>
      <c r="DT944" s="19">
        <f t="shared" si="1379"/>
        <v>91.112821252688732</v>
      </c>
      <c r="DU944" s="19">
        <f t="shared" si="1380"/>
        <v>159.95112664149562</v>
      </c>
      <c r="DV944" s="19">
        <f t="shared" si="1381"/>
        <v>119.38079774247798</v>
      </c>
      <c r="DX944" s="19">
        <f t="shared" si="1382"/>
        <v>187.22440854066627</v>
      </c>
      <c r="DZ944" s="68">
        <f t="shared" si="1383"/>
        <v>2304.5629964539994</v>
      </c>
      <c r="EA944" s="21">
        <f t="shared" si="1303"/>
        <v>2.3045629964539995</v>
      </c>
      <c r="EB944" s="92">
        <f t="shared" si="1384"/>
        <v>860</v>
      </c>
    </row>
    <row r="945" spans="1:132" x14ac:dyDescent="0.3">
      <c r="A945" s="19">
        <v>858</v>
      </c>
      <c r="B945" s="19" t="s">
        <v>1450</v>
      </c>
      <c r="C945" s="24">
        <v>40.218105999999999</v>
      </c>
      <c r="D945" s="19">
        <f>'A. Thermody. result (all suite)'!D901</f>
        <v>5000</v>
      </c>
      <c r="E945" s="61">
        <v>53.493335000000002</v>
      </c>
      <c r="F945" s="21">
        <v>0.100632</v>
      </c>
      <c r="G945" s="21">
        <v>16.651983999999999</v>
      </c>
      <c r="H945" s="21">
        <v>0.92876700000000001</v>
      </c>
      <c r="I945" s="21">
        <v>4.7001179999999998</v>
      </c>
      <c r="J945" s="21">
        <v>0.39733099999999999</v>
      </c>
      <c r="K945" s="21">
        <v>9.1927999999999996E-2</v>
      </c>
      <c r="L945" s="21">
        <v>2.4051770000000001</v>
      </c>
      <c r="M945" s="21">
        <v>6.4546140000000003</v>
      </c>
      <c r="N945" s="21">
        <v>7.5917870000000001</v>
      </c>
      <c r="O945" s="21">
        <v>0.72737700000000005</v>
      </c>
      <c r="P945" s="21">
        <v>6.4569510000000001</v>
      </c>
      <c r="Q945" s="21">
        <f t="shared" si="1221"/>
        <v>100.00000099999998</v>
      </c>
      <c r="S945" s="19">
        <f t="shared" si="1304"/>
        <v>1131</v>
      </c>
      <c r="T945" s="19">
        <f t="shared" si="1305"/>
        <v>0.5</v>
      </c>
      <c r="V945" s="61">
        <f t="shared" si="1306"/>
        <v>50.03929660532453</v>
      </c>
      <c r="W945" s="21">
        <f t="shared" si="1307"/>
        <v>9.4134241134657584E-2</v>
      </c>
      <c r="X945" s="21">
        <f t="shared" si="1308"/>
        <v>15.576773563344263</v>
      </c>
      <c r="Y945" s="21">
        <f t="shared" si="1309"/>
        <v>0.86879697050553029</v>
      </c>
      <c r="Z945" s="21">
        <f t="shared" si="1310"/>
        <v>4.3966336868326623</v>
      </c>
      <c r="AA945" s="21">
        <f t="shared" si="1311"/>
        <v>0.37167553227874461</v>
      </c>
      <c r="AB945" s="21">
        <f t="shared" si="1312"/>
        <v>8.5992254144077448E-2</v>
      </c>
      <c r="AC945" s="21">
        <f t="shared" si="1313"/>
        <v>2.2498759011997409</v>
      </c>
      <c r="AD945" s="21">
        <f t="shared" si="1314"/>
        <v>6.0378427409485731</v>
      </c>
      <c r="AE945" s="21">
        <f t="shared" si="1315"/>
        <v>7.1015890382876092</v>
      </c>
      <c r="AF945" s="21">
        <f t="shared" si="1316"/>
        <v>0.68041062399439378</v>
      </c>
      <c r="AG945" s="21">
        <f t="shared" si="1317"/>
        <v>87.50302115799478</v>
      </c>
      <c r="AH945" s="21"/>
      <c r="AI945" s="61">
        <f t="shared" si="1318"/>
        <v>57.185793065331957</v>
      </c>
      <c r="AJ945" s="21">
        <f t="shared" si="1319"/>
        <v>0.1075782754571291</v>
      </c>
      <c r="AK945" s="21">
        <f t="shared" si="1320"/>
        <v>17.80141229091846</v>
      </c>
      <c r="AL945" s="21">
        <f t="shared" si="1321"/>
        <v>0.99287654187029406</v>
      </c>
      <c r="AM945" s="21">
        <f t="shared" si="1322"/>
        <v>5.0245507282475819</v>
      </c>
      <c r="AN945" s="21">
        <f t="shared" si="1323"/>
        <v>0.42475737107139439</v>
      </c>
      <c r="AO945" s="21">
        <f t="shared" si="1324"/>
        <v>9.8273468739794131E-2</v>
      </c>
      <c r="AP945" s="21">
        <f t="shared" si="1325"/>
        <v>2.5711979671391942</v>
      </c>
      <c r="AQ945" s="21">
        <f t="shared" si="1326"/>
        <v>6.9001534587550877</v>
      </c>
      <c r="AR945" s="21">
        <f t="shared" si="1327"/>
        <v>8.1158215388529662</v>
      </c>
      <c r="AS945" s="21">
        <f t="shared" si="1328"/>
        <v>0.77758529361614803</v>
      </c>
      <c r="AT945" s="21">
        <f t="shared" si="1329"/>
        <v>99.999999999999986</v>
      </c>
      <c r="AU945" s="21"/>
      <c r="AV945" s="21">
        <f>AR945*'[1]diagram lines'!$G$39</f>
        <v>6.7369934294283063</v>
      </c>
      <c r="AW945" s="21">
        <f>AK945*'[1]diagram lines'!$G$40</f>
        <v>9.4216890238046656</v>
      </c>
      <c r="AX945" s="21">
        <f>AQ945*'[1]diagram lines'!$G$38</f>
        <v>5.1188940954107611</v>
      </c>
      <c r="AY945" s="21">
        <f>AP945*'[1]diagram lines'!$G$41</f>
        <v>1.8375262504815379</v>
      </c>
      <c r="AZ945" s="21">
        <f t="shared" si="1330"/>
        <v>15.015974997608055</v>
      </c>
      <c r="BA945" s="21">
        <f t="shared" si="1331"/>
        <v>0.68804530253699092</v>
      </c>
      <c r="BB945" s="21">
        <f t="shared" si="1332"/>
        <v>0.79468441346676455</v>
      </c>
      <c r="BC945" s="86">
        <f t="shared" si="1333"/>
        <v>1.2583611595420101</v>
      </c>
      <c r="BX945" s="61">
        <f t="shared" si="1334"/>
        <v>0.89036842543275641</v>
      </c>
      <c r="BY945" s="21">
        <f t="shared" si="1335"/>
        <v>1.2597896845267902E-3</v>
      </c>
      <c r="BZ945" s="21">
        <f t="shared" si="1336"/>
        <v>0.16331879168301294</v>
      </c>
      <c r="CA945" s="21">
        <f t="shared" si="1337"/>
        <v>5.8160623708435099E-3</v>
      </c>
      <c r="CB945" s="21">
        <f t="shared" si="1338"/>
        <v>6.5415699373695207E-2</v>
      </c>
      <c r="CC945" s="21">
        <f t="shared" si="1339"/>
        <v>5.600944460107133E-3</v>
      </c>
      <c r="CD945" s="21">
        <f t="shared" si="1340"/>
        <v>2.2810918114143921E-3</v>
      </c>
      <c r="CE945" s="21">
        <f t="shared" si="1341"/>
        <v>4.2888320256776039E-2</v>
      </c>
      <c r="CF945" s="21">
        <f t="shared" si="1342"/>
        <v>0.10412347152766575</v>
      </c>
      <c r="CG945" s="21">
        <f t="shared" si="1343"/>
        <v>8.0592218683651809E-2</v>
      </c>
      <c r="CH945" s="21">
        <f t="shared" si="1344"/>
        <v>5.1243941272614557E-3</v>
      </c>
      <c r="CI945" s="21">
        <f t="shared" si="1345"/>
        <v>0.35832136514983354</v>
      </c>
      <c r="CJ945" s="21">
        <f t="shared" si="1346"/>
        <v>1.7251105745615449</v>
      </c>
      <c r="CL945" s="68">
        <f t="shared" si="1347"/>
        <v>0.51612252487586363</v>
      </c>
      <c r="CM945" s="19">
        <f t="shared" si="1348"/>
        <v>7.3026604966871709E-4</v>
      </c>
      <c r="CN945" s="19">
        <f t="shared" si="1349"/>
        <v>9.4671491840180824E-2</v>
      </c>
      <c r="CO945" s="19">
        <f t="shared" si="1350"/>
        <v>3.3714142482267977E-3</v>
      </c>
      <c r="CP945" s="19">
        <f t="shared" si="1351"/>
        <v>3.7919713865484421E-2</v>
      </c>
      <c r="CQ945" s="19">
        <f t="shared" si="1352"/>
        <v>3.2467162063108171E-3</v>
      </c>
      <c r="CR945" s="19">
        <f t="shared" si="1353"/>
        <v>1.3222873043915782E-3</v>
      </c>
      <c r="CS945" s="19">
        <f t="shared" si="1354"/>
        <v>2.4861200719076548E-2</v>
      </c>
      <c r="CT945" s="19">
        <f t="shared" si="1355"/>
        <v>6.0357563777689922E-2</v>
      </c>
      <c r="CU945" s="19">
        <f t="shared" si="1356"/>
        <v>4.6717132149129148E-2</v>
      </c>
      <c r="CV945" s="19">
        <f t="shared" si="1357"/>
        <v>2.9704728513207765E-3</v>
      </c>
      <c r="CW945" s="19">
        <f t="shared" si="1358"/>
        <v>0.20770921611265683</v>
      </c>
      <c r="CX945" s="19">
        <f t="shared" si="1359"/>
        <v>1.0000000000000002</v>
      </c>
      <c r="CZ945" s="68">
        <f t="shared" si="1360"/>
        <v>2.5805000000000001E-5</v>
      </c>
      <c r="DA945" s="19">
        <f t="shared" si="1361"/>
        <v>1.7370919999999995E-5</v>
      </c>
      <c r="DB945" s="19">
        <f t="shared" si="1362"/>
        <v>3.667E-5</v>
      </c>
      <c r="DC945" s="19">
        <f t="shared" si="1363"/>
        <v>3.8208219999999992E-5</v>
      </c>
      <c r="DD945" s="19">
        <f t="shared" si="1364"/>
        <v>1.2132359999999998E-5</v>
      </c>
      <c r="DE945" s="19">
        <f t="shared" si="1365"/>
        <v>1.2132359999999998E-5</v>
      </c>
      <c r="DF945" s="19">
        <f t="shared" si="1366"/>
        <v>1.0682659999999999E-5</v>
      </c>
      <c r="DG945" s="19">
        <f t="shared" si="1367"/>
        <v>1.5092919999999999E-5</v>
      </c>
      <c r="DH945" s="19">
        <f t="shared" si="1368"/>
        <v>2.3667439999999999E-5</v>
      </c>
      <c r="DI945" s="19">
        <f t="shared" si="1369"/>
        <v>3.6377639999999991E-5</v>
      </c>
      <c r="DJ945" s="19">
        <f t="shared" si="1370"/>
        <v>0</v>
      </c>
      <c r="DK945" s="19">
        <f t="shared" si="1371"/>
        <v>1.9567679999999994E-5</v>
      </c>
      <c r="DM945" s="68">
        <f t="shared" si="1372"/>
        <v>1201.6524431134233</v>
      </c>
      <c r="DN945" s="19">
        <f t="shared" si="1373"/>
        <v>3.3581210464118847</v>
      </c>
      <c r="DO945" s="19">
        <f t="shared" si="1374"/>
        <v>263.23166915802665</v>
      </c>
      <c r="DP945" s="19">
        <f t="shared" si="1375"/>
        <v>14.090715068624958</v>
      </c>
      <c r="DQ945" s="19">
        <f t="shared" si="1376"/>
        <v>224.56730934748524</v>
      </c>
      <c r="DR945" s="19">
        <f t="shared" si="1377"/>
        <v>18.98410924796902</v>
      </c>
      <c r="DS945" s="19">
        <f t="shared" si="1378"/>
        <v>4.9882874084713551</v>
      </c>
      <c r="DT945" s="19">
        <f t="shared" si="1379"/>
        <v>92.375506948013552</v>
      </c>
      <c r="DU945" s="19">
        <f t="shared" si="1380"/>
        <v>158.08914604110115</v>
      </c>
      <c r="DV945" s="19">
        <f t="shared" si="1381"/>
        <v>120.97414368958424</v>
      </c>
      <c r="DX945" s="19">
        <f t="shared" si="1382"/>
        <v>191.28072793249262</v>
      </c>
      <c r="DZ945" s="68">
        <f t="shared" si="1383"/>
        <v>2293.5921790016037</v>
      </c>
      <c r="EA945" s="21">
        <f t="shared" si="1303"/>
        <v>2.2935921790016036</v>
      </c>
      <c r="EB945" s="92">
        <f t="shared" si="1384"/>
        <v>858</v>
      </c>
    </row>
    <row r="946" spans="1:132" x14ac:dyDescent="0.3">
      <c r="A946" s="19">
        <v>856</v>
      </c>
      <c r="B946" s="19" t="s">
        <v>1450</v>
      </c>
      <c r="C946" s="24">
        <v>38.038604999999997</v>
      </c>
      <c r="D946" s="19">
        <f>'A. Thermody. result (all suite)'!D902</f>
        <v>5000</v>
      </c>
      <c r="E946" s="61">
        <v>53.504036999999997</v>
      </c>
      <c r="F946" s="21">
        <v>9.3963000000000005E-2</v>
      </c>
      <c r="G946" s="21">
        <v>16.522167</v>
      </c>
      <c r="H946" s="21">
        <v>0.925682</v>
      </c>
      <c r="I946" s="21">
        <v>4.5332090000000003</v>
      </c>
      <c r="J946" s="21">
        <v>0.42005199999999998</v>
      </c>
      <c r="K946" s="21">
        <v>8.1019999999999995E-2</v>
      </c>
      <c r="L946" s="21">
        <v>2.4452759999999998</v>
      </c>
      <c r="M946" s="21">
        <v>6.4027989999999999</v>
      </c>
      <c r="N946" s="21">
        <v>7.7085540000000004</v>
      </c>
      <c r="O946" s="21">
        <v>0.75018099999999999</v>
      </c>
      <c r="P946" s="21">
        <v>6.6130610000000001</v>
      </c>
      <c r="Q946" s="21">
        <f t="shared" si="1221"/>
        <v>100.00000099999998</v>
      </c>
      <c r="S946" s="19">
        <f t="shared" si="1304"/>
        <v>1129</v>
      </c>
      <c r="T946" s="19">
        <f t="shared" si="1305"/>
        <v>0.5</v>
      </c>
      <c r="V946" s="61">
        <f t="shared" si="1306"/>
        <v>49.965782431109979</v>
      </c>
      <c r="W946" s="21">
        <f t="shared" si="1307"/>
        <v>8.7749169554708309E-2</v>
      </c>
      <c r="X946" s="21">
        <f t="shared" si="1308"/>
        <v>15.42954602869434</v>
      </c>
      <c r="Y946" s="21">
        <f t="shared" si="1309"/>
        <v>0.86446608528613911</v>
      </c>
      <c r="Z946" s="21">
        <f t="shared" si="1310"/>
        <v>4.2334251265703484</v>
      </c>
      <c r="AA946" s="21">
        <f t="shared" si="1311"/>
        <v>0.39227370528606292</v>
      </c>
      <c r="AB946" s="21">
        <f t="shared" si="1312"/>
        <v>7.5662098031379008E-2</v>
      </c>
      <c r="AC946" s="21">
        <f t="shared" si="1313"/>
        <v>2.2835684081187155</v>
      </c>
      <c r="AD946" s="21">
        <f t="shared" si="1314"/>
        <v>5.97937800065682</v>
      </c>
      <c r="AE946" s="21">
        <f t="shared" si="1315"/>
        <v>7.1987826268597743</v>
      </c>
      <c r="AF946" s="21">
        <f t="shared" si="1316"/>
        <v>0.70057107335568913</v>
      </c>
      <c r="AG946" s="21">
        <f t="shared" si="1317"/>
        <v>87.211204753523958</v>
      </c>
      <c r="AH946" s="21"/>
      <c r="AI946" s="61">
        <f t="shared" si="1318"/>
        <v>57.292847372448442</v>
      </c>
      <c r="AJ946" s="21">
        <f t="shared" si="1319"/>
        <v>0.10061685284901721</v>
      </c>
      <c r="AK946" s="21">
        <f t="shared" si="1320"/>
        <v>17.692160167149709</v>
      </c>
      <c r="AL946" s="21">
        <f t="shared" si="1321"/>
        <v>0.99123282120604861</v>
      </c>
      <c r="AM946" s="21">
        <f t="shared" si="1322"/>
        <v>4.8542215860162026</v>
      </c>
      <c r="AN946" s="21">
        <f t="shared" si="1323"/>
        <v>0.4497973699534431</v>
      </c>
      <c r="AO946" s="21">
        <f t="shared" si="1324"/>
        <v>8.67573131746259E-2</v>
      </c>
      <c r="AP946" s="21">
        <f t="shared" si="1325"/>
        <v>2.6184346547814923</v>
      </c>
      <c r="AQ946" s="21">
        <f t="shared" si="1326"/>
        <v>6.8562038760451944</v>
      </c>
      <c r="AR946" s="21">
        <f t="shared" si="1327"/>
        <v>8.2544240126081867</v>
      </c>
      <c r="AS946" s="21">
        <f t="shared" si="1328"/>
        <v>0.80330397376763796</v>
      </c>
      <c r="AT946" s="21">
        <f t="shared" si="1329"/>
        <v>100.00000000000001</v>
      </c>
      <c r="AU946" s="21"/>
      <c r="AV946" s="21">
        <f>AR946*'[1]diagram lines'!$G$39</f>
        <v>6.8520481962835422</v>
      </c>
      <c r="AW946" s="21">
        <f>AK946*'[1]diagram lines'!$G$40</f>
        <v>9.3638655478625612</v>
      </c>
      <c r="AX946" s="21">
        <f>AQ946*'[1]diagram lines'!$G$38</f>
        <v>5.0862900003316884</v>
      </c>
      <c r="AY946" s="21">
        <f>AP946*'[1]diagram lines'!$G$41</f>
        <v>1.87128430981335</v>
      </c>
      <c r="AZ946" s="21">
        <f t="shared" si="1330"/>
        <v>15.110627888653381</v>
      </c>
      <c r="BA946" s="21">
        <f t="shared" si="1331"/>
        <v>0.67806817626647975</v>
      </c>
      <c r="BB946" s="21">
        <f t="shared" si="1332"/>
        <v>0.78435251151767615</v>
      </c>
      <c r="BC946" s="86">
        <f t="shared" si="1333"/>
        <v>1.2749369515819597</v>
      </c>
      <c r="BX946" s="61">
        <f t="shared" si="1334"/>
        <v>0.89054655459387477</v>
      </c>
      <c r="BY946" s="21">
        <f t="shared" si="1335"/>
        <v>1.1763019529293943E-3</v>
      </c>
      <c r="BZ946" s="21">
        <f t="shared" si="1336"/>
        <v>0.16204557669674383</v>
      </c>
      <c r="CA946" s="21">
        <f t="shared" si="1337"/>
        <v>5.7967436909011211E-3</v>
      </c>
      <c r="CB946" s="21">
        <f t="shared" si="1338"/>
        <v>6.3092679192762707E-2</v>
      </c>
      <c r="CC946" s="21">
        <f t="shared" si="1339"/>
        <v>5.9212292077812237E-3</v>
      </c>
      <c r="CD946" s="21">
        <f t="shared" si="1340"/>
        <v>2.0104218362282877E-3</v>
      </c>
      <c r="CE946" s="21">
        <f t="shared" si="1341"/>
        <v>4.3603352353780309E-2</v>
      </c>
      <c r="CF946" s="21">
        <f t="shared" si="1342"/>
        <v>0.10328761090498467</v>
      </c>
      <c r="CG946" s="21">
        <f t="shared" si="1343"/>
        <v>8.1831783439490449E-2</v>
      </c>
      <c r="CH946" s="21">
        <f t="shared" si="1344"/>
        <v>5.2850490334216318E-3</v>
      </c>
      <c r="CI946" s="21">
        <f t="shared" si="1345"/>
        <v>0.36698451720310765</v>
      </c>
      <c r="CJ946" s="21">
        <f t="shared" si="1346"/>
        <v>1.7315818201060058</v>
      </c>
      <c r="CL946" s="68">
        <f t="shared" si="1347"/>
        <v>0.5142965491167818</v>
      </c>
      <c r="CM946" s="19">
        <f t="shared" si="1348"/>
        <v>6.7932218926702653E-4</v>
      </c>
      <c r="CN946" s="19">
        <f t="shared" si="1349"/>
        <v>9.3582396635940396E-2</v>
      </c>
      <c r="CO946" s="19">
        <f t="shared" si="1350"/>
        <v>3.3476579758421406E-3</v>
      </c>
      <c r="CP946" s="19">
        <f t="shared" si="1351"/>
        <v>3.6436441212405565E-2</v>
      </c>
      <c r="CQ946" s="19">
        <f t="shared" si="1352"/>
        <v>3.4195491885094589E-3</v>
      </c>
      <c r="CR946" s="19">
        <f t="shared" si="1353"/>
        <v>1.1610319609992275E-3</v>
      </c>
      <c r="CS946" s="19">
        <f t="shared" si="1354"/>
        <v>2.5181225540420002E-2</v>
      </c>
      <c r="CT946" s="19">
        <f t="shared" si="1355"/>
        <v>5.9649281198079052E-2</v>
      </c>
      <c r="CU946" s="19">
        <f t="shared" si="1356"/>
        <v>4.7258398355372419E-2</v>
      </c>
      <c r="CV946" s="19">
        <f t="shared" si="1357"/>
        <v>3.0521509131448874E-3</v>
      </c>
      <c r="CW946" s="19">
        <f t="shared" si="1358"/>
        <v>0.21193599571323821</v>
      </c>
      <c r="CX946" s="19">
        <f t="shared" si="1359"/>
        <v>1.0000000000000002</v>
      </c>
      <c r="CZ946" s="68">
        <f t="shared" si="1360"/>
        <v>2.5805000000000001E-5</v>
      </c>
      <c r="DA946" s="19">
        <f t="shared" si="1361"/>
        <v>1.7356439999999998E-5</v>
      </c>
      <c r="DB946" s="19">
        <f t="shared" si="1362"/>
        <v>3.667E-5</v>
      </c>
      <c r="DC946" s="19">
        <f t="shared" si="1363"/>
        <v>3.8190039999999995E-5</v>
      </c>
      <c r="DD946" s="19">
        <f t="shared" si="1364"/>
        <v>1.2126519999999998E-5</v>
      </c>
      <c r="DE946" s="19">
        <f t="shared" si="1365"/>
        <v>1.2126519999999998E-5</v>
      </c>
      <c r="DF946" s="19">
        <f t="shared" si="1366"/>
        <v>1.0676119999999999E-5</v>
      </c>
      <c r="DG946" s="19">
        <f t="shared" si="1367"/>
        <v>1.5085439999999999E-5</v>
      </c>
      <c r="DH946" s="19">
        <f t="shared" si="1368"/>
        <v>2.3652079999999999E-5</v>
      </c>
      <c r="DI946" s="19">
        <f t="shared" si="1369"/>
        <v>3.6353479999999989E-5</v>
      </c>
      <c r="DJ946" s="19">
        <f t="shared" si="1370"/>
        <v>0</v>
      </c>
      <c r="DK946" s="19">
        <f t="shared" si="1371"/>
        <v>1.9548759999999995E-5</v>
      </c>
      <c r="DM946" s="68">
        <f t="shared" si="1372"/>
        <v>1197.4011498134564</v>
      </c>
      <c r="DN946" s="19">
        <f t="shared" si="1373"/>
        <v>3.1264623666287603</v>
      </c>
      <c r="DO946" s="19">
        <f t="shared" si="1374"/>
        <v>260.20346771203936</v>
      </c>
      <c r="DP946" s="19">
        <f t="shared" si="1375"/>
        <v>13.998086992373704</v>
      </c>
      <c r="DQ946" s="19">
        <f t="shared" si="1376"/>
        <v>215.88702291435138</v>
      </c>
      <c r="DR946" s="19">
        <f t="shared" si="1377"/>
        <v>20.004322710296197</v>
      </c>
      <c r="DS946" s="19">
        <f t="shared" si="1378"/>
        <v>4.382639763160106</v>
      </c>
      <c r="DT946" s="19">
        <f t="shared" si="1379"/>
        <v>93.611000296097018</v>
      </c>
      <c r="DU946" s="19">
        <f t="shared" si="1380"/>
        <v>156.33546569557186</v>
      </c>
      <c r="DV946" s="19">
        <f t="shared" si="1381"/>
        <v>122.45708320293087</v>
      </c>
      <c r="DX946" s="19">
        <f t="shared" si="1382"/>
        <v>195.36209164942193</v>
      </c>
      <c r="DZ946" s="68">
        <f t="shared" si="1383"/>
        <v>2282.7687931163277</v>
      </c>
      <c r="EA946" s="21">
        <f t="shared" si="1303"/>
        <v>2.2827687931163276</v>
      </c>
      <c r="EB946" s="92">
        <f t="shared" si="1384"/>
        <v>856</v>
      </c>
    </row>
    <row r="947" spans="1:132" x14ac:dyDescent="0.3">
      <c r="A947" s="19">
        <v>854</v>
      </c>
      <c r="B947" s="19" t="s">
        <v>1450</v>
      </c>
      <c r="C947" s="24">
        <v>36.091031999999998</v>
      </c>
      <c r="D947" s="19">
        <f>'A. Thermody. result (all suite)'!D903</f>
        <v>5000</v>
      </c>
      <c r="E947" s="61">
        <v>53.506767000000004</v>
      </c>
      <c r="F947" s="21">
        <v>8.7850999999999999E-2</v>
      </c>
      <c r="G947" s="21">
        <v>16.393619000000001</v>
      </c>
      <c r="H947" s="21">
        <v>0.92029300000000003</v>
      </c>
      <c r="I947" s="21">
        <v>4.3727530000000003</v>
      </c>
      <c r="J947" s="21">
        <v>0.44267499999999999</v>
      </c>
      <c r="K947" s="21">
        <v>7.1962999999999999E-2</v>
      </c>
      <c r="L947" s="21">
        <v>2.4855019999999999</v>
      </c>
      <c r="M947" s="21">
        <v>6.3554810000000002</v>
      </c>
      <c r="N947" s="21">
        <v>7.8186850000000003</v>
      </c>
      <c r="O947" s="21">
        <v>0.77362299999999995</v>
      </c>
      <c r="P947" s="21">
        <v>6.7707870000000003</v>
      </c>
      <c r="Q947" s="21">
        <f t="shared" si="1221"/>
        <v>99.999998999999988</v>
      </c>
      <c r="S947" s="19">
        <f t="shared" si="1304"/>
        <v>1127</v>
      </c>
      <c r="T947" s="19">
        <f t="shared" si="1305"/>
        <v>0.5</v>
      </c>
      <c r="V947" s="61">
        <f t="shared" si="1306"/>
        <v>49.883937739615426</v>
      </c>
      <c r="W947" s="21">
        <f t="shared" si="1307"/>
        <v>8.1902795853147956E-2</v>
      </c>
      <c r="X947" s="21">
        <f t="shared" si="1308"/>
        <v>15.283641964818701</v>
      </c>
      <c r="Y947" s="21">
        <f t="shared" si="1309"/>
        <v>0.85798192057097922</v>
      </c>
      <c r="Z947" s="21">
        <f t="shared" si="1310"/>
        <v>4.0766832053731923</v>
      </c>
      <c r="AA947" s="21">
        <f t="shared" si="1311"/>
        <v>0.41270241834802418</v>
      </c>
      <c r="AB947" s="21">
        <f t="shared" si="1312"/>
        <v>6.7090538502465394E-2</v>
      </c>
      <c r="AC947" s="21">
        <f t="shared" si="1313"/>
        <v>2.3172139520163793</v>
      </c>
      <c r="AD947" s="21">
        <f t="shared" si="1314"/>
        <v>5.9251649143613694</v>
      </c>
      <c r="AE947" s="21">
        <f t="shared" si="1315"/>
        <v>7.2892984871551851</v>
      </c>
      <c r="AF947" s="21">
        <f t="shared" si="1316"/>
        <v>0.72124263396318622</v>
      </c>
      <c r="AG947" s="21">
        <f t="shared" si="1317"/>
        <v>86.916860570578038</v>
      </c>
      <c r="AH947" s="21"/>
      <c r="AI947" s="61">
        <f t="shared" si="1318"/>
        <v>57.392705410831979</v>
      </c>
      <c r="AJ947" s="21">
        <f t="shared" si="1319"/>
        <v>9.423119440288738E-2</v>
      </c>
      <c r="AK947" s="21">
        <f t="shared" si="1320"/>
        <v>17.584208477488797</v>
      </c>
      <c r="AL947" s="21">
        <f t="shared" si="1321"/>
        <v>0.98712944178912521</v>
      </c>
      <c r="AM947" s="21">
        <f t="shared" si="1322"/>
        <v>4.6903249595201988</v>
      </c>
      <c r="AN947" s="21">
        <f t="shared" si="1323"/>
        <v>0.47482435011893059</v>
      </c>
      <c r="AO947" s="21">
        <f t="shared" si="1324"/>
        <v>7.7189325594643046E-2</v>
      </c>
      <c r="AP947" s="21">
        <f t="shared" si="1325"/>
        <v>2.6660120220687911</v>
      </c>
      <c r="AQ947" s="21">
        <f t="shared" si="1326"/>
        <v>6.8170489309724083</v>
      </c>
      <c r="AR947" s="21">
        <f t="shared" si="1327"/>
        <v>8.3865183800974314</v>
      </c>
      <c r="AS947" s="21">
        <f t="shared" si="1328"/>
        <v>0.82980750711482998</v>
      </c>
      <c r="AT947" s="21">
        <f t="shared" si="1329"/>
        <v>100.00000000000001</v>
      </c>
      <c r="AU947" s="21"/>
      <c r="AV947" s="21">
        <f>AR947*'[1]diagram lines'!$G$39</f>
        <v>6.9617005440562494</v>
      </c>
      <c r="AW947" s="21">
        <f>AK947*'[1]diagram lines'!$G$40</f>
        <v>9.306730347971806</v>
      </c>
      <c r="AX947" s="21">
        <f>AQ947*'[1]diagram lines'!$G$38</f>
        <v>5.0572428177817255</v>
      </c>
      <c r="AY947" s="21">
        <f>AP947*'[1]diagram lines'!$G$41</f>
        <v>1.9052858384535134</v>
      </c>
      <c r="AZ947" s="21">
        <f t="shared" si="1330"/>
        <v>15.20356731106984</v>
      </c>
      <c r="BA947" s="21">
        <f t="shared" si="1331"/>
        <v>0.66838388065150345</v>
      </c>
      <c r="BB947" s="21">
        <f t="shared" si="1332"/>
        <v>0.77433848116150794</v>
      </c>
      <c r="BC947" s="86">
        <f t="shared" si="1333"/>
        <v>1.2914249056820728</v>
      </c>
      <c r="BX947" s="61">
        <f t="shared" si="1334"/>
        <v>0.89059199400798938</v>
      </c>
      <c r="BY947" s="21">
        <f t="shared" si="1335"/>
        <v>1.0997871807711568E-3</v>
      </c>
      <c r="BZ947" s="21">
        <f t="shared" si="1336"/>
        <v>0.16078480776775209</v>
      </c>
      <c r="CA947" s="21">
        <f t="shared" si="1337"/>
        <v>5.7629970567975456E-3</v>
      </c>
      <c r="CB947" s="21">
        <f t="shared" si="1338"/>
        <v>6.085947112038971E-2</v>
      </c>
      <c r="CC947" s="21">
        <f t="shared" si="1339"/>
        <v>6.2401325063433889E-3</v>
      </c>
      <c r="CD947" s="21">
        <f t="shared" si="1340"/>
        <v>1.785682382133995E-3</v>
      </c>
      <c r="CE947" s="21">
        <f t="shared" si="1341"/>
        <v>4.432064907275321E-2</v>
      </c>
      <c r="CF947" s="21">
        <f t="shared" si="1342"/>
        <v>0.10252429424100662</v>
      </c>
      <c r="CG947" s="21">
        <f t="shared" si="1343"/>
        <v>8.3000902335456483E-2</v>
      </c>
      <c r="CH947" s="21">
        <f t="shared" si="1344"/>
        <v>5.4501986698979876E-3</v>
      </c>
      <c r="CI947" s="21">
        <f t="shared" si="1345"/>
        <v>0.37573734739178694</v>
      </c>
      <c r="CJ947" s="21">
        <f t="shared" si="1346"/>
        <v>1.738158263733079</v>
      </c>
      <c r="CL947" s="68">
        <f t="shared" si="1347"/>
        <v>0.51237681435017679</v>
      </c>
      <c r="CM947" s="19">
        <f t="shared" si="1348"/>
        <v>6.3273132471212414E-4</v>
      </c>
      <c r="CN947" s="19">
        <f t="shared" si="1349"/>
        <v>9.2502973476322678E-2</v>
      </c>
      <c r="CO947" s="19">
        <f t="shared" si="1350"/>
        <v>3.3155767095800794E-3</v>
      </c>
      <c r="CP947" s="19">
        <f t="shared" si="1351"/>
        <v>3.5013768533183248E-2</v>
      </c>
      <c r="CQ947" s="19">
        <f t="shared" si="1352"/>
        <v>3.5900830416565896E-3</v>
      </c>
      <c r="CR947" s="19">
        <f t="shared" si="1353"/>
        <v>1.0273416520189867E-3</v>
      </c>
      <c r="CS947" s="19">
        <f t="shared" si="1354"/>
        <v>2.549862690729026E-2</v>
      </c>
      <c r="CT947" s="19">
        <f t="shared" si="1355"/>
        <v>5.8984441394199075E-2</v>
      </c>
      <c r="CU947" s="19">
        <f t="shared" si="1356"/>
        <v>4.7752212250910746E-2</v>
      </c>
      <c r="CV947" s="19">
        <f t="shared" si="1357"/>
        <v>3.1356170399538196E-3</v>
      </c>
      <c r="CW947" s="19">
        <f t="shared" si="1358"/>
        <v>0.21616981331999535</v>
      </c>
      <c r="CX947" s="19">
        <f t="shared" si="1359"/>
        <v>0.99999999999999978</v>
      </c>
      <c r="CZ947" s="68">
        <f t="shared" si="1360"/>
        <v>2.5805000000000001E-5</v>
      </c>
      <c r="DA947" s="19">
        <f t="shared" si="1361"/>
        <v>1.7341959999999995E-5</v>
      </c>
      <c r="DB947" s="19">
        <f t="shared" si="1362"/>
        <v>3.667E-5</v>
      </c>
      <c r="DC947" s="19">
        <f t="shared" si="1363"/>
        <v>3.817185999999999E-5</v>
      </c>
      <c r="DD947" s="19">
        <f t="shared" si="1364"/>
        <v>1.2120679999999998E-5</v>
      </c>
      <c r="DE947" s="19">
        <f t="shared" si="1365"/>
        <v>1.2120679999999998E-5</v>
      </c>
      <c r="DF947" s="19">
        <f t="shared" si="1366"/>
        <v>1.0669579999999999E-5</v>
      </c>
      <c r="DG947" s="19">
        <f t="shared" si="1367"/>
        <v>1.5077959999999998E-5</v>
      </c>
      <c r="DH947" s="19">
        <f t="shared" si="1368"/>
        <v>2.3636720000000002E-5</v>
      </c>
      <c r="DI947" s="19">
        <f t="shared" si="1369"/>
        <v>3.6329319999999993E-5</v>
      </c>
      <c r="DJ947" s="19">
        <f t="shared" si="1370"/>
        <v>0</v>
      </c>
      <c r="DK947" s="19">
        <f t="shared" si="1371"/>
        <v>1.9529839999999997E-5</v>
      </c>
      <c r="DM947" s="68">
        <f t="shared" si="1372"/>
        <v>1192.9315638891153</v>
      </c>
      <c r="DN947" s="19">
        <f t="shared" si="1373"/>
        <v>2.9144674660767578</v>
      </c>
      <c r="DO947" s="19">
        <f t="shared" si="1374"/>
        <v>257.20215913951074</v>
      </c>
      <c r="DP947" s="19">
        <f t="shared" si="1375"/>
        <v>13.870543503849248</v>
      </c>
      <c r="DQ947" s="19">
        <f t="shared" si="1376"/>
        <v>207.55760148021534</v>
      </c>
      <c r="DR947" s="19">
        <f t="shared" si="1377"/>
        <v>21.012062935010125</v>
      </c>
      <c r="DS947" s="19">
        <f t="shared" si="1378"/>
        <v>3.8803653542468561</v>
      </c>
      <c r="DT947" s="19">
        <f t="shared" si="1379"/>
        <v>94.837961963079749</v>
      </c>
      <c r="DU947" s="19">
        <f t="shared" si="1380"/>
        <v>154.69343978464022</v>
      </c>
      <c r="DV947" s="19">
        <f t="shared" si="1381"/>
        <v>123.81895378266903</v>
      </c>
      <c r="DX947" s="19">
        <f t="shared" si="1382"/>
        <v>199.45785710616761</v>
      </c>
      <c r="DZ947" s="68">
        <f t="shared" si="1383"/>
        <v>2272.1769764045807</v>
      </c>
      <c r="EA947" s="21">
        <f t="shared" si="1303"/>
        <v>2.2721769764045807</v>
      </c>
      <c r="EB947" s="92">
        <f t="shared" si="1384"/>
        <v>854</v>
      </c>
    </row>
    <row r="948" spans="1:132" x14ac:dyDescent="0.3">
      <c r="C948" s="24"/>
      <c r="E948" s="6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V948" s="6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6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86"/>
      <c r="BX948" s="6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L948" s="68"/>
      <c r="CZ948" s="68"/>
      <c r="DM948" s="68"/>
      <c r="DZ948" s="68"/>
      <c r="EA948" s="21"/>
      <c r="EB948" s="92"/>
    </row>
    <row r="949" spans="1:132" x14ac:dyDescent="0.3">
      <c r="A949" s="19">
        <f>'A. Thermody. result (all suite)'!C905</f>
        <v>1208</v>
      </c>
      <c r="B949" s="19" t="str">
        <f>'A. Thermody. result (all suite)'!A905</f>
        <v>Alkaline basalt</v>
      </c>
      <c r="C949" s="24">
        <f>'A. Thermody. result (all suite)'!G905</f>
        <v>100</v>
      </c>
      <c r="D949" s="19">
        <f>'A. Thermody. result (all suite)'!D905</f>
        <v>5000</v>
      </c>
      <c r="E949" s="61">
        <f>'A. Thermody. result (all suite)'!I905</f>
        <v>44.945504999999997</v>
      </c>
      <c r="F949" s="21">
        <f>'A. Thermody. result (all suite)'!J905</f>
        <v>4.4695530000000003</v>
      </c>
      <c r="G949" s="21">
        <f>'A. Thermody. result (all suite)'!K905</f>
        <v>14.288570999999999</v>
      </c>
      <c r="H949" s="21">
        <f>'A. Thermody. result (all suite)'!L905</f>
        <v>3.359664</v>
      </c>
      <c r="I949" s="21">
        <f>'A. Thermody. result (all suite)'!M905</f>
        <v>9.5990400000000005</v>
      </c>
      <c r="J949" s="21">
        <f>'A. Thermody. result (all suite)'!N905</f>
        <v>0.23997599999999999</v>
      </c>
      <c r="K949" s="21">
        <f>'A. Thermody. result (all suite)'!O905</f>
        <v>5.1194879999999996</v>
      </c>
      <c r="L949" s="21">
        <f>'A. Thermody. result (all suite)'!P905</f>
        <v>10.338965999999999</v>
      </c>
      <c r="M949" s="21">
        <f>'A. Thermody. result (all suite)'!Q905</f>
        <v>4.1795819999999999</v>
      </c>
      <c r="N949" s="21">
        <f>'A. Thermody. result (all suite)'!R905</f>
        <v>1.2498750000000001</v>
      </c>
      <c r="O949" s="21">
        <f>'A. Thermody. result (all suite)'!S905</f>
        <v>1.319868</v>
      </c>
      <c r="P949" s="21">
        <f>'A. Thermody. result (all suite)'!T905</f>
        <v>0.88991100000000001</v>
      </c>
      <c r="Q949" s="21">
        <f t="shared" si="1221"/>
        <v>99.999998999999988</v>
      </c>
      <c r="S949" s="19">
        <f t="shared" si="1222"/>
        <v>1481</v>
      </c>
      <c r="T949" s="19">
        <f t="shared" si="1223"/>
        <v>0.5</v>
      </c>
      <c r="V949" s="61">
        <f t="shared" si="1224"/>
        <v>44.545530002999705</v>
      </c>
      <c r="W949" s="21">
        <f t="shared" si="1225"/>
        <v>4.4297779558044201</v>
      </c>
      <c r="X949" s="21">
        <f t="shared" si="1226"/>
        <v>14.161415433656634</v>
      </c>
      <c r="Y949" s="21">
        <f t="shared" si="1227"/>
        <v>3.3297659802019797</v>
      </c>
      <c r="Z949" s="21">
        <f t="shared" si="1228"/>
        <v>9.5136170862913723</v>
      </c>
      <c r="AA949" s="21">
        <f t="shared" si="1229"/>
        <v>0.23784042715728426</v>
      </c>
      <c r="AB949" s="21">
        <f t="shared" si="1230"/>
        <v>5.0739291126887309</v>
      </c>
      <c r="AC949" s="21">
        <f t="shared" si="1231"/>
        <v>10.246958403359663</v>
      </c>
      <c r="AD949" s="21">
        <f t="shared" si="1232"/>
        <v>4.1423874396560345</v>
      </c>
      <c r="AE949" s="21">
        <f t="shared" si="1233"/>
        <v>1.2387522247775224</v>
      </c>
      <c r="AF949" s="21">
        <f t="shared" si="1234"/>
        <v>1.3081223493650633</v>
      </c>
      <c r="AG949" s="21">
        <f t="shared" si="1235"/>
        <v>98.228096415958404</v>
      </c>
      <c r="AH949" s="21"/>
      <c r="AI949" s="61">
        <f t="shared" si="1236"/>
        <v>45.349071832122682</v>
      </c>
      <c r="AJ949" s="21">
        <f t="shared" si="1237"/>
        <v>4.5096852300242141</v>
      </c>
      <c r="AK949" s="21">
        <f t="shared" si="1238"/>
        <v>14.416868442292172</v>
      </c>
      <c r="AL949" s="21">
        <f t="shared" si="1239"/>
        <v>3.3898305084745761</v>
      </c>
      <c r="AM949" s="21">
        <f t="shared" si="1240"/>
        <v>9.6852300242130767</v>
      </c>
      <c r="AN949" s="21">
        <f t="shared" si="1241"/>
        <v>0.24213075060532685</v>
      </c>
      <c r="AO949" s="21">
        <f t="shared" si="1242"/>
        <v>5.1654560129136398</v>
      </c>
      <c r="AP949" s="21">
        <f t="shared" si="1243"/>
        <v>10.431799838579499</v>
      </c>
      <c r="AQ949" s="21">
        <f t="shared" si="1244"/>
        <v>4.2171105730427767</v>
      </c>
      <c r="AR949" s="21">
        <f t="shared" si="1245"/>
        <v>1.2610976594027443</v>
      </c>
      <c r="AS949" s="21">
        <f t="shared" si="1246"/>
        <v>1.3317191283292977</v>
      </c>
      <c r="AT949" s="21">
        <f t="shared" si="1247"/>
        <v>99.999999999999986</v>
      </c>
      <c r="AU949" s="21"/>
      <c r="AV949" s="21">
        <f>AR949*'[1]diagram lines'!$G$39</f>
        <v>1.0468449317904138</v>
      </c>
      <c r="AW949" s="21">
        <f>AK949*'[1]diagram lines'!$G$40</f>
        <v>7.6303637565697793</v>
      </c>
      <c r="AX949" s="21">
        <f>AQ949*'[1]diagram lines'!$G$38</f>
        <v>3.1284728000727151</v>
      </c>
      <c r="AY949" s="21">
        <f>AP949*'[1]diagram lines'!$G$41</f>
        <v>7.4551653696610067</v>
      </c>
      <c r="AZ949" s="21">
        <f t="shared" si="1248"/>
        <v>5.478208232445521</v>
      </c>
      <c r="BA949" s="21">
        <f t="shared" si="1249"/>
        <v>0.65606593380199718</v>
      </c>
      <c r="BB949" s="21">
        <f t="shared" si="1250"/>
        <v>1.8274929590004936</v>
      </c>
      <c r="BC949" s="86">
        <f t="shared" si="1251"/>
        <v>0.54719773068068489</v>
      </c>
      <c r="BX949" s="61">
        <f t="shared" si="1253"/>
        <v>0.74809429094540614</v>
      </c>
      <c r="BY949" s="21">
        <f t="shared" si="1254"/>
        <v>5.5953342513770661E-2</v>
      </c>
      <c r="BZ949" s="21">
        <f t="shared" si="1255"/>
        <v>0.14013898587681445</v>
      </c>
      <c r="CA949" s="21">
        <f t="shared" si="1256"/>
        <v>2.1038662408416307E-2</v>
      </c>
      <c r="CB949" s="21">
        <f t="shared" si="1257"/>
        <v>0.13359832985386222</v>
      </c>
      <c r="CC949" s="21">
        <f t="shared" si="1258"/>
        <v>3.3828023681984776E-3</v>
      </c>
      <c r="CD949" s="21">
        <f t="shared" si="1259"/>
        <v>0.1270344416873449</v>
      </c>
      <c r="CE949" s="21">
        <f t="shared" si="1260"/>
        <v>0.18436101997146931</v>
      </c>
      <c r="CF949" s="21">
        <f t="shared" si="1261"/>
        <v>6.7423487659299883E-2</v>
      </c>
      <c r="CG949" s="21">
        <f t="shared" si="1262"/>
        <v>1.3268312101910828E-2</v>
      </c>
      <c r="CH949" s="21">
        <f t="shared" si="1263"/>
        <v>9.2985120892746451E-3</v>
      </c>
      <c r="CI949" s="21">
        <f t="shared" si="1264"/>
        <v>4.9384628190899005E-2</v>
      </c>
      <c r="CJ949" s="21">
        <f t="shared" si="1265"/>
        <v>1.552976815666667</v>
      </c>
      <c r="CL949" s="68">
        <f t="shared" si="1266"/>
        <v>0.48171632918052404</v>
      </c>
      <c r="CM949" s="19">
        <f t="shared" si="1267"/>
        <v>3.6029734603443407E-2</v>
      </c>
      <c r="CN949" s="19">
        <f t="shared" si="1268"/>
        <v>9.0238942695776897E-2</v>
      </c>
      <c r="CO949" s="19">
        <f t="shared" si="1269"/>
        <v>1.3547312616759679E-2</v>
      </c>
      <c r="CP949" s="19">
        <f t="shared" si="1270"/>
        <v>8.6027253276482876E-2</v>
      </c>
      <c r="CQ949" s="19">
        <f t="shared" si="1271"/>
        <v>2.1782697166321165E-3</v>
      </c>
      <c r="CR949" s="19">
        <f t="shared" si="1272"/>
        <v>8.1800604108060129E-2</v>
      </c>
      <c r="CS949" s="19">
        <f t="shared" si="1273"/>
        <v>0.11871459902788452</v>
      </c>
      <c r="CT949" s="19">
        <f t="shared" si="1274"/>
        <v>4.3415643414068679E-2</v>
      </c>
      <c r="CU949" s="19">
        <f t="shared" si="1275"/>
        <v>8.5437927778818541E-3</v>
      </c>
      <c r="CV949" s="19">
        <f t="shared" si="1276"/>
        <v>5.9875408283432416E-3</v>
      </c>
      <c r="CW949" s="19">
        <f t="shared" si="1277"/>
        <v>3.1799977754142457E-2</v>
      </c>
      <c r="CX949" s="19">
        <f t="shared" si="1278"/>
        <v>1</v>
      </c>
      <c r="CZ949" s="68">
        <f t="shared" si="1279"/>
        <v>2.5805000000000001E-5</v>
      </c>
      <c r="DA949" s="19">
        <f t="shared" si="1280"/>
        <v>1.9904919999999994E-5</v>
      </c>
      <c r="DB949" s="19">
        <f t="shared" si="1281"/>
        <v>3.667E-5</v>
      </c>
      <c r="DC949" s="19">
        <f t="shared" si="1282"/>
        <v>4.1389719999999996E-5</v>
      </c>
      <c r="DD949" s="19">
        <f t="shared" si="1283"/>
        <v>1.3154359999999998E-5</v>
      </c>
      <c r="DE949" s="19">
        <f t="shared" si="1284"/>
        <v>1.3154359999999998E-5</v>
      </c>
      <c r="DF949" s="19">
        <f t="shared" si="1285"/>
        <v>1.1827159999999998E-5</v>
      </c>
      <c r="DG949" s="19">
        <f t="shared" si="1286"/>
        <v>1.6401919999999998E-5</v>
      </c>
      <c r="DH949" s="19">
        <f t="shared" si="1287"/>
        <v>2.6355440000000001E-5</v>
      </c>
      <c r="DI949" s="19">
        <f t="shared" si="1288"/>
        <v>4.0605639999999992E-5</v>
      </c>
      <c r="DJ949" s="19">
        <f t="shared" si="1289"/>
        <v>0</v>
      </c>
      <c r="DK949" s="19">
        <f t="shared" si="1290"/>
        <v>2.2878679999999997E-5</v>
      </c>
      <c r="DM949" s="68">
        <f t="shared" si="1291"/>
        <v>1121.5468729767827</v>
      </c>
      <c r="DN949" s="19">
        <f t="shared" si="1292"/>
        <v>144.59014153902953</v>
      </c>
      <c r="DO949" s="19">
        <f t="shared" si="1293"/>
        <v>250.90707928174015</v>
      </c>
      <c r="DP949" s="19">
        <f t="shared" si="1294"/>
        <v>52.268301205476945</v>
      </c>
      <c r="DQ949" s="19">
        <f t="shared" si="1295"/>
        <v>469.88664959110861</v>
      </c>
      <c r="DR949" s="19">
        <f t="shared" si="1296"/>
        <v>11.747166239777714</v>
      </c>
      <c r="DS949" s="19">
        <f t="shared" si="1297"/>
        <v>278.72831225372983</v>
      </c>
      <c r="DT949" s="19">
        <f t="shared" si="1298"/>
        <v>405.89849929055652</v>
      </c>
      <c r="DU949" s="19">
        <f t="shared" si="1299"/>
        <v>102.11689636895143</v>
      </c>
      <c r="DV949" s="19">
        <f t="shared" si="1300"/>
        <v>19.820529356918666</v>
      </c>
      <c r="DX949" s="19">
        <f t="shared" si="1301"/>
        <v>25.046707202060919</v>
      </c>
      <c r="DZ949" s="68">
        <f t="shared" si="1302"/>
        <v>2882.5571553061332</v>
      </c>
      <c r="EA949" s="21">
        <f t="shared" si="1303"/>
        <v>2.8825571553061331</v>
      </c>
      <c r="EB949" s="92">
        <f t="shared" si="1252"/>
        <v>1208</v>
      </c>
    </row>
    <row r="950" spans="1:132" x14ac:dyDescent="0.3">
      <c r="A950" s="19">
        <f>'A. Thermody. result (all suite)'!C906</f>
        <v>1206</v>
      </c>
      <c r="B950" s="19" t="str">
        <f>'A. Thermody. result (all suite)'!A906</f>
        <v>Alkaline basalt</v>
      </c>
      <c r="C950" s="24">
        <f>'A. Thermody. result (all suite)'!G906</f>
        <v>100</v>
      </c>
      <c r="D950" s="19">
        <f>'A. Thermody. result (all suite)'!D906</f>
        <v>5000</v>
      </c>
      <c r="E950" s="61">
        <f>'A. Thermody. result (all suite)'!I906</f>
        <v>44.945504999999997</v>
      </c>
      <c r="F950" s="21">
        <f>'A. Thermody. result (all suite)'!J906</f>
        <v>4.4695530000000003</v>
      </c>
      <c r="G950" s="21">
        <f>'A. Thermody. result (all suite)'!K906</f>
        <v>14.288570999999999</v>
      </c>
      <c r="H950" s="21">
        <f>'A. Thermody. result (all suite)'!L906</f>
        <v>3.359664</v>
      </c>
      <c r="I950" s="21">
        <f>'A. Thermody. result (all suite)'!M906</f>
        <v>9.5990400000000005</v>
      </c>
      <c r="J950" s="21">
        <f>'A. Thermody. result (all suite)'!N906</f>
        <v>0.23997599999999999</v>
      </c>
      <c r="K950" s="21">
        <f>'A. Thermody. result (all suite)'!O906</f>
        <v>5.1194879999999996</v>
      </c>
      <c r="L950" s="21">
        <f>'A. Thermody. result (all suite)'!P906</f>
        <v>10.338965999999999</v>
      </c>
      <c r="M950" s="21">
        <f>'A. Thermody. result (all suite)'!Q906</f>
        <v>4.1795819999999999</v>
      </c>
      <c r="N950" s="21">
        <f>'A. Thermody. result (all suite)'!R906</f>
        <v>1.2498750000000001</v>
      </c>
      <c r="O950" s="21">
        <f>'A. Thermody. result (all suite)'!S906</f>
        <v>1.319868</v>
      </c>
      <c r="P950" s="21">
        <f>'A. Thermody. result (all suite)'!T906</f>
        <v>0.88991100000000001</v>
      </c>
      <c r="Q950" s="21">
        <f t="shared" si="1221"/>
        <v>99.999998999999988</v>
      </c>
      <c r="S950" s="19">
        <f t="shared" si="1222"/>
        <v>1479</v>
      </c>
      <c r="T950" s="19">
        <f t="shared" si="1223"/>
        <v>0.5</v>
      </c>
      <c r="V950" s="61">
        <f t="shared" si="1224"/>
        <v>44.545530002999705</v>
      </c>
      <c r="W950" s="21">
        <f t="shared" si="1225"/>
        <v>4.4297779558044201</v>
      </c>
      <c r="X950" s="21">
        <f t="shared" si="1226"/>
        <v>14.161415433656634</v>
      </c>
      <c r="Y950" s="21">
        <f t="shared" si="1227"/>
        <v>3.3297659802019797</v>
      </c>
      <c r="Z950" s="21">
        <f t="shared" si="1228"/>
        <v>9.5136170862913723</v>
      </c>
      <c r="AA950" s="21">
        <f t="shared" si="1229"/>
        <v>0.23784042715728426</v>
      </c>
      <c r="AB950" s="21">
        <f t="shared" si="1230"/>
        <v>5.0739291126887309</v>
      </c>
      <c r="AC950" s="21">
        <f t="shared" si="1231"/>
        <v>10.246958403359663</v>
      </c>
      <c r="AD950" s="21">
        <f t="shared" si="1232"/>
        <v>4.1423874396560345</v>
      </c>
      <c r="AE950" s="21">
        <f t="shared" si="1233"/>
        <v>1.2387522247775224</v>
      </c>
      <c r="AF950" s="21">
        <f t="shared" si="1234"/>
        <v>1.3081223493650633</v>
      </c>
      <c r="AG950" s="21">
        <f t="shared" si="1235"/>
        <v>98.228096415958404</v>
      </c>
      <c r="AH950" s="21"/>
      <c r="AI950" s="61">
        <f t="shared" si="1236"/>
        <v>45.349071832122682</v>
      </c>
      <c r="AJ950" s="21">
        <f t="shared" si="1237"/>
        <v>4.5096852300242141</v>
      </c>
      <c r="AK950" s="21">
        <f t="shared" si="1238"/>
        <v>14.416868442292172</v>
      </c>
      <c r="AL950" s="21">
        <f t="shared" si="1239"/>
        <v>3.3898305084745761</v>
      </c>
      <c r="AM950" s="21">
        <f t="shared" si="1240"/>
        <v>9.6852300242130767</v>
      </c>
      <c r="AN950" s="21">
        <f t="shared" si="1241"/>
        <v>0.24213075060532685</v>
      </c>
      <c r="AO950" s="21">
        <f t="shared" si="1242"/>
        <v>5.1654560129136398</v>
      </c>
      <c r="AP950" s="21">
        <f t="shared" si="1243"/>
        <v>10.431799838579499</v>
      </c>
      <c r="AQ950" s="21">
        <f t="shared" si="1244"/>
        <v>4.2171105730427767</v>
      </c>
      <c r="AR950" s="21">
        <f t="shared" si="1245"/>
        <v>1.2610976594027443</v>
      </c>
      <c r="AS950" s="21">
        <f t="shared" si="1246"/>
        <v>1.3317191283292977</v>
      </c>
      <c r="AT950" s="21">
        <f t="shared" si="1247"/>
        <v>99.999999999999986</v>
      </c>
      <c r="AU950" s="21"/>
      <c r="AV950" s="21">
        <f>AR950*'[1]diagram lines'!$G$39</f>
        <v>1.0468449317904138</v>
      </c>
      <c r="AW950" s="21">
        <f>AK950*'[1]diagram lines'!$G$40</f>
        <v>7.6303637565697793</v>
      </c>
      <c r="AX950" s="21">
        <f>AQ950*'[1]diagram lines'!$G$38</f>
        <v>3.1284728000727151</v>
      </c>
      <c r="AY950" s="21">
        <f>AP950*'[1]diagram lines'!$G$41</f>
        <v>7.4551653696610067</v>
      </c>
      <c r="AZ950" s="21">
        <f t="shared" si="1248"/>
        <v>5.478208232445521</v>
      </c>
      <c r="BA950" s="21">
        <f t="shared" si="1249"/>
        <v>0.65606593380199718</v>
      </c>
      <c r="BB950" s="21">
        <f t="shared" si="1250"/>
        <v>1.8274929590004936</v>
      </c>
      <c r="BC950" s="86">
        <f t="shared" si="1251"/>
        <v>0.54719773068068489</v>
      </c>
      <c r="BX950" s="61">
        <f t="shared" si="1253"/>
        <v>0.74809429094540614</v>
      </c>
      <c r="BY950" s="21">
        <f t="shared" si="1254"/>
        <v>5.5953342513770661E-2</v>
      </c>
      <c r="BZ950" s="21">
        <f t="shared" si="1255"/>
        <v>0.14013898587681445</v>
      </c>
      <c r="CA950" s="21">
        <f t="shared" si="1256"/>
        <v>2.1038662408416307E-2</v>
      </c>
      <c r="CB950" s="21">
        <f t="shared" si="1257"/>
        <v>0.13359832985386222</v>
      </c>
      <c r="CC950" s="21">
        <f t="shared" si="1258"/>
        <v>3.3828023681984776E-3</v>
      </c>
      <c r="CD950" s="21">
        <f t="shared" si="1259"/>
        <v>0.1270344416873449</v>
      </c>
      <c r="CE950" s="21">
        <f t="shared" si="1260"/>
        <v>0.18436101997146931</v>
      </c>
      <c r="CF950" s="21">
        <f t="shared" si="1261"/>
        <v>6.7423487659299883E-2</v>
      </c>
      <c r="CG950" s="21">
        <f t="shared" si="1262"/>
        <v>1.3268312101910828E-2</v>
      </c>
      <c r="CH950" s="21">
        <f t="shared" si="1263"/>
        <v>9.2985120892746451E-3</v>
      </c>
      <c r="CI950" s="21">
        <f t="shared" si="1264"/>
        <v>4.9384628190899005E-2</v>
      </c>
      <c r="CJ950" s="21">
        <f t="shared" si="1265"/>
        <v>1.552976815666667</v>
      </c>
      <c r="CL950" s="68">
        <f t="shared" si="1266"/>
        <v>0.48171632918052404</v>
      </c>
      <c r="CM950" s="19">
        <f t="shared" si="1267"/>
        <v>3.6029734603443407E-2</v>
      </c>
      <c r="CN950" s="19">
        <f t="shared" si="1268"/>
        <v>9.0238942695776897E-2</v>
      </c>
      <c r="CO950" s="19">
        <f t="shared" si="1269"/>
        <v>1.3547312616759679E-2</v>
      </c>
      <c r="CP950" s="19">
        <f t="shared" si="1270"/>
        <v>8.6027253276482876E-2</v>
      </c>
      <c r="CQ950" s="19">
        <f t="shared" si="1271"/>
        <v>2.1782697166321165E-3</v>
      </c>
      <c r="CR950" s="19">
        <f t="shared" si="1272"/>
        <v>8.1800604108060129E-2</v>
      </c>
      <c r="CS950" s="19">
        <f t="shared" si="1273"/>
        <v>0.11871459902788452</v>
      </c>
      <c r="CT950" s="19">
        <f t="shared" si="1274"/>
        <v>4.3415643414068679E-2</v>
      </c>
      <c r="CU950" s="19">
        <f t="shared" si="1275"/>
        <v>8.5437927778818541E-3</v>
      </c>
      <c r="CV950" s="19">
        <f t="shared" si="1276"/>
        <v>5.9875408283432416E-3</v>
      </c>
      <c r="CW950" s="19">
        <f t="shared" si="1277"/>
        <v>3.1799977754142457E-2</v>
      </c>
      <c r="CX950" s="19">
        <f t="shared" si="1278"/>
        <v>1</v>
      </c>
      <c r="CZ950" s="68">
        <f t="shared" si="1279"/>
        <v>2.5805000000000001E-5</v>
      </c>
      <c r="DA950" s="19">
        <f t="shared" si="1280"/>
        <v>1.9890439999999998E-5</v>
      </c>
      <c r="DB950" s="19">
        <f t="shared" si="1281"/>
        <v>3.667E-5</v>
      </c>
      <c r="DC950" s="19">
        <f t="shared" si="1282"/>
        <v>4.1371539999999991E-5</v>
      </c>
      <c r="DD950" s="19">
        <f t="shared" si="1283"/>
        <v>1.3148519999999998E-5</v>
      </c>
      <c r="DE950" s="19">
        <f t="shared" si="1284"/>
        <v>1.3148519999999998E-5</v>
      </c>
      <c r="DF950" s="19">
        <f t="shared" si="1285"/>
        <v>1.1820619999999998E-5</v>
      </c>
      <c r="DG950" s="19">
        <f t="shared" si="1286"/>
        <v>1.639444E-5</v>
      </c>
      <c r="DH950" s="19">
        <f t="shared" si="1287"/>
        <v>2.6340080000000001E-5</v>
      </c>
      <c r="DI950" s="19">
        <f t="shared" si="1288"/>
        <v>4.0581479999999989E-5</v>
      </c>
      <c r="DJ950" s="19">
        <f t="shared" si="1289"/>
        <v>0</v>
      </c>
      <c r="DK950" s="19">
        <f t="shared" si="1290"/>
        <v>2.2859759999999995E-5</v>
      </c>
      <c r="DM950" s="68">
        <f t="shared" si="1291"/>
        <v>1121.5468729767827</v>
      </c>
      <c r="DN950" s="19">
        <f t="shared" si="1292"/>
        <v>144.69540141510493</v>
      </c>
      <c r="DO950" s="19">
        <f t="shared" si="1293"/>
        <v>250.90707928174015</v>
      </c>
      <c r="DP950" s="19">
        <f t="shared" si="1294"/>
        <v>52.291269596692644</v>
      </c>
      <c r="DQ950" s="19">
        <f t="shared" si="1295"/>
        <v>470.09535277851006</v>
      </c>
      <c r="DR950" s="19">
        <f t="shared" si="1296"/>
        <v>11.752383819462752</v>
      </c>
      <c r="DS950" s="19">
        <f t="shared" si="1297"/>
        <v>278.88252439845149</v>
      </c>
      <c r="DT950" s="19">
        <f t="shared" si="1298"/>
        <v>406.08369139072539</v>
      </c>
      <c r="DU950" s="19">
        <f t="shared" si="1299"/>
        <v>102.17644499326188</v>
      </c>
      <c r="DV950" s="19">
        <f t="shared" si="1300"/>
        <v>19.832329419145651</v>
      </c>
      <c r="DX950" s="19">
        <f t="shared" si="1301"/>
        <v>25.067437240358046</v>
      </c>
      <c r="DZ950" s="68">
        <f t="shared" si="1302"/>
        <v>2883.3307873102362</v>
      </c>
      <c r="EA950" s="21">
        <f t="shared" si="1303"/>
        <v>2.8833307873102361</v>
      </c>
      <c r="EB950" s="92">
        <f t="shared" si="1252"/>
        <v>1206</v>
      </c>
    </row>
    <row r="951" spans="1:132" x14ac:dyDescent="0.3">
      <c r="A951" s="19">
        <f>'A. Thermody. result (all suite)'!C907</f>
        <v>1204</v>
      </c>
      <c r="B951" s="19" t="str">
        <f>'A. Thermody. result (all suite)'!A907</f>
        <v>Alkaline basalt</v>
      </c>
      <c r="C951" s="24">
        <f>'A. Thermody. result (all suite)'!G907</f>
        <v>100</v>
      </c>
      <c r="D951" s="19">
        <f>'A. Thermody. result (all suite)'!D907</f>
        <v>5000</v>
      </c>
      <c r="E951" s="61">
        <f>'A. Thermody. result (all suite)'!I907</f>
        <v>44.945504999999997</v>
      </c>
      <c r="F951" s="21">
        <f>'A. Thermody. result (all suite)'!J907</f>
        <v>4.4695530000000003</v>
      </c>
      <c r="G951" s="21">
        <f>'A. Thermody. result (all suite)'!K907</f>
        <v>14.288570999999999</v>
      </c>
      <c r="H951" s="21">
        <f>'A. Thermody. result (all suite)'!L907</f>
        <v>3.359664</v>
      </c>
      <c r="I951" s="21">
        <f>'A. Thermody. result (all suite)'!M907</f>
        <v>9.5990400000000005</v>
      </c>
      <c r="J951" s="21">
        <f>'A. Thermody. result (all suite)'!N907</f>
        <v>0.23997599999999999</v>
      </c>
      <c r="K951" s="21">
        <f>'A. Thermody. result (all suite)'!O907</f>
        <v>5.1194879999999996</v>
      </c>
      <c r="L951" s="21">
        <f>'A. Thermody. result (all suite)'!P907</f>
        <v>10.338965999999999</v>
      </c>
      <c r="M951" s="21">
        <f>'A. Thermody. result (all suite)'!Q907</f>
        <v>4.1795819999999999</v>
      </c>
      <c r="N951" s="21">
        <f>'A. Thermody. result (all suite)'!R907</f>
        <v>1.2498750000000001</v>
      </c>
      <c r="O951" s="21">
        <f>'A. Thermody. result (all suite)'!S907</f>
        <v>1.319868</v>
      </c>
      <c r="P951" s="21">
        <f>'A. Thermody. result (all suite)'!T907</f>
        <v>0.88991100000000001</v>
      </c>
      <c r="Q951" s="21">
        <f t="shared" si="1221"/>
        <v>99.999998999999988</v>
      </c>
      <c r="S951" s="19">
        <f t="shared" si="1222"/>
        <v>1477</v>
      </c>
      <c r="T951" s="19">
        <f t="shared" si="1223"/>
        <v>0.5</v>
      </c>
      <c r="V951" s="61">
        <f t="shared" si="1224"/>
        <v>44.545530002999705</v>
      </c>
      <c r="W951" s="21">
        <f t="shared" si="1225"/>
        <v>4.4297779558044201</v>
      </c>
      <c r="X951" s="21">
        <f t="shared" si="1226"/>
        <v>14.161415433656634</v>
      </c>
      <c r="Y951" s="21">
        <f t="shared" si="1227"/>
        <v>3.3297659802019797</v>
      </c>
      <c r="Z951" s="21">
        <f t="shared" si="1228"/>
        <v>9.5136170862913723</v>
      </c>
      <c r="AA951" s="21">
        <f t="shared" si="1229"/>
        <v>0.23784042715728426</v>
      </c>
      <c r="AB951" s="21">
        <f t="shared" si="1230"/>
        <v>5.0739291126887309</v>
      </c>
      <c r="AC951" s="21">
        <f t="shared" si="1231"/>
        <v>10.246958403359663</v>
      </c>
      <c r="AD951" s="21">
        <f t="shared" si="1232"/>
        <v>4.1423874396560345</v>
      </c>
      <c r="AE951" s="21">
        <f t="shared" si="1233"/>
        <v>1.2387522247775224</v>
      </c>
      <c r="AF951" s="21">
        <f t="shared" si="1234"/>
        <v>1.3081223493650633</v>
      </c>
      <c r="AG951" s="21">
        <f t="shared" si="1235"/>
        <v>98.228096415958404</v>
      </c>
      <c r="AH951" s="21"/>
      <c r="AI951" s="61">
        <f t="shared" si="1236"/>
        <v>45.349071832122682</v>
      </c>
      <c r="AJ951" s="21">
        <f t="shared" si="1237"/>
        <v>4.5096852300242141</v>
      </c>
      <c r="AK951" s="21">
        <f t="shared" si="1238"/>
        <v>14.416868442292172</v>
      </c>
      <c r="AL951" s="21">
        <f t="shared" si="1239"/>
        <v>3.3898305084745761</v>
      </c>
      <c r="AM951" s="21">
        <f t="shared" si="1240"/>
        <v>9.6852300242130767</v>
      </c>
      <c r="AN951" s="21">
        <f t="shared" si="1241"/>
        <v>0.24213075060532685</v>
      </c>
      <c r="AO951" s="21">
        <f t="shared" si="1242"/>
        <v>5.1654560129136398</v>
      </c>
      <c r="AP951" s="21">
        <f t="shared" si="1243"/>
        <v>10.431799838579499</v>
      </c>
      <c r="AQ951" s="21">
        <f t="shared" si="1244"/>
        <v>4.2171105730427767</v>
      </c>
      <c r="AR951" s="21">
        <f t="shared" si="1245"/>
        <v>1.2610976594027443</v>
      </c>
      <c r="AS951" s="21">
        <f t="shared" si="1246"/>
        <v>1.3317191283292977</v>
      </c>
      <c r="AT951" s="21">
        <f t="shared" si="1247"/>
        <v>99.999999999999986</v>
      </c>
      <c r="AU951" s="21"/>
      <c r="AV951" s="21">
        <f>AR951*'[1]diagram lines'!$G$39</f>
        <v>1.0468449317904138</v>
      </c>
      <c r="AW951" s="21">
        <f>AK951*'[1]diagram lines'!$G$40</f>
        <v>7.6303637565697793</v>
      </c>
      <c r="AX951" s="21">
        <f>AQ951*'[1]diagram lines'!$G$38</f>
        <v>3.1284728000727151</v>
      </c>
      <c r="AY951" s="21">
        <f>AP951*'[1]diagram lines'!$G$41</f>
        <v>7.4551653696610067</v>
      </c>
      <c r="AZ951" s="21">
        <f t="shared" si="1248"/>
        <v>5.478208232445521</v>
      </c>
      <c r="BA951" s="21">
        <f t="shared" si="1249"/>
        <v>0.65606593380199718</v>
      </c>
      <c r="BB951" s="21">
        <f t="shared" si="1250"/>
        <v>1.8274929590004936</v>
      </c>
      <c r="BC951" s="86">
        <f t="shared" si="1251"/>
        <v>0.54719773068068489</v>
      </c>
      <c r="BX951" s="61">
        <f t="shared" si="1253"/>
        <v>0.74809429094540614</v>
      </c>
      <c r="BY951" s="21">
        <f t="shared" si="1254"/>
        <v>5.5953342513770661E-2</v>
      </c>
      <c r="BZ951" s="21">
        <f t="shared" si="1255"/>
        <v>0.14013898587681445</v>
      </c>
      <c r="CA951" s="21">
        <f t="shared" si="1256"/>
        <v>2.1038662408416307E-2</v>
      </c>
      <c r="CB951" s="21">
        <f t="shared" si="1257"/>
        <v>0.13359832985386222</v>
      </c>
      <c r="CC951" s="21">
        <f t="shared" si="1258"/>
        <v>3.3828023681984776E-3</v>
      </c>
      <c r="CD951" s="21">
        <f t="shared" si="1259"/>
        <v>0.1270344416873449</v>
      </c>
      <c r="CE951" s="21">
        <f t="shared" si="1260"/>
        <v>0.18436101997146931</v>
      </c>
      <c r="CF951" s="21">
        <f t="shared" si="1261"/>
        <v>6.7423487659299883E-2</v>
      </c>
      <c r="CG951" s="21">
        <f t="shared" si="1262"/>
        <v>1.3268312101910828E-2</v>
      </c>
      <c r="CH951" s="21">
        <f t="shared" si="1263"/>
        <v>9.2985120892746451E-3</v>
      </c>
      <c r="CI951" s="21">
        <f t="shared" si="1264"/>
        <v>4.9384628190899005E-2</v>
      </c>
      <c r="CJ951" s="21">
        <f t="shared" si="1265"/>
        <v>1.552976815666667</v>
      </c>
      <c r="CL951" s="68">
        <f t="shared" si="1266"/>
        <v>0.48171632918052404</v>
      </c>
      <c r="CM951" s="19">
        <f t="shared" si="1267"/>
        <v>3.6029734603443407E-2</v>
      </c>
      <c r="CN951" s="19">
        <f t="shared" si="1268"/>
        <v>9.0238942695776897E-2</v>
      </c>
      <c r="CO951" s="19">
        <f t="shared" si="1269"/>
        <v>1.3547312616759679E-2</v>
      </c>
      <c r="CP951" s="19">
        <f t="shared" si="1270"/>
        <v>8.6027253276482876E-2</v>
      </c>
      <c r="CQ951" s="19">
        <f t="shared" si="1271"/>
        <v>2.1782697166321165E-3</v>
      </c>
      <c r="CR951" s="19">
        <f t="shared" si="1272"/>
        <v>8.1800604108060129E-2</v>
      </c>
      <c r="CS951" s="19">
        <f t="shared" si="1273"/>
        <v>0.11871459902788452</v>
      </c>
      <c r="CT951" s="19">
        <f t="shared" si="1274"/>
        <v>4.3415643414068679E-2</v>
      </c>
      <c r="CU951" s="19">
        <f t="shared" si="1275"/>
        <v>8.5437927778818541E-3</v>
      </c>
      <c r="CV951" s="19">
        <f t="shared" si="1276"/>
        <v>5.9875408283432416E-3</v>
      </c>
      <c r="CW951" s="19">
        <f t="shared" si="1277"/>
        <v>3.1799977754142457E-2</v>
      </c>
      <c r="CX951" s="19">
        <f t="shared" si="1278"/>
        <v>1</v>
      </c>
      <c r="CZ951" s="68">
        <f t="shared" si="1279"/>
        <v>2.5805000000000001E-5</v>
      </c>
      <c r="DA951" s="19">
        <f t="shared" si="1280"/>
        <v>1.9875959999999995E-5</v>
      </c>
      <c r="DB951" s="19">
        <f t="shared" si="1281"/>
        <v>3.667E-5</v>
      </c>
      <c r="DC951" s="19">
        <f t="shared" si="1282"/>
        <v>4.1353359999999993E-5</v>
      </c>
      <c r="DD951" s="19">
        <f t="shared" si="1283"/>
        <v>1.3142679999999999E-5</v>
      </c>
      <c r="DE951" s="19">
        <f t="shared" si="1284"/>
        <v>1.3142679999999999E-5</v>
      </c>
      <c r="DF951" s="19">
        <f t="shared" si="1285"/>
        <v>1.1814079999999998E-5</v>
      </c>
      <c r="DG951" s="19">
        <f t="shared" si="1286"/>
        <v>1.6386959999999998E-5</v>
      </c>
      <c r="DH951" s="19">
        <f t="shared" si="1287"/>
        <v>2.632472E-5</v>
      </c>
      <c r="DI951" s="19">
        <f t="shared" si="1288"/>
        <v>4.0557319999999993E-5</v>
      </c>
      <c r="DJ951" s="19">
        <f t="shared" si="1289"/>
        <v>0</v>
      </c>
      <c r="DK951" s="19">
        <f t="shared" si="1290"/>
        <v>2.2840839999999996E-5</v>
      </c>
      <c r="DM951" s="68">
        <f t="shared" si="1291"/>
        <v>1121.5468729767827</v>
      </c>
      <c r="DN951" s="19">
        <f t="shared" si="1292"/>
        <v>144.80081465866607</v>
      </c>
      <c r="DO951" s="19">
        <f t="shared" si="1293"/>
        <v>250.90707928174015</v>
      </c>
      <c r="DP951" s="19">
        <f t="shared" si="1294"/>
        <v>52.314258182898634</v>
      </c>
      <c r="DQ951" s="19">
        <f t="shared" si="1295"/>
        <v>470.30424144202664</v>
      </c>
      <c r="DR951" s="19">
        <f t="shared" si="1296"/>
        <v>11.757606036050666</v>
      </c>
      <c r="DS951" s="19">
        <f t="shared" si="1297"/>
        <v>279.03690727968865</v>
      </c>
      <c r="DT951" s="19">
        <f t="shared" si="1298"/>
        <v>406.26905255665264</v>
      </c>
      <c r="DU951" s="19">
        <f t="shared" si="1299"/>
        <v>102.23606310867191</v>
      </c>
      <c r="DV951" s="19">
        <f t="shared" si="1300"/>
        <v>19.844143539969377</v>
      </c>
      <c r="DX951" s="19">
        <f t="shared" si="1301"/>
        <v>25.088201621728764</v>
      </c>
      <c r="DZ951" s="68">
        <f t="shared" si="1302"/>
        <v>2884.1052406848758</v>
      </c>
      <c r="EA951" s="21">
        <f t="shared" si="1303"/>
        <v>2.8841052406848759</v>
      </c>
      <c r="EB951" s="92">
        <f t="shared" si="1252"/>
        <v>1204</v>
      </c>
    </row>
    <row r="952" spans="1:132" x14ac:dyDescent="0.3">
      <c r="A952" s="19">
        <f>'A. Thermody. result (all suite)'!C908</f>
        <v>1202</v>
      </c>
      <c r="B952" s="19" t="str">
        <f>'A. Thermody. result (all suite)'!A908</f>
        <v>Alkaline basalt</v>
      </c>
      <c r="C952" s="24">
        <f>'A. Thermody. result (all suite)'!G908</f>
        <v>100</v>
      </c>
      <c r="D952" s="19">
        <f>'A. Thermody. result (all suite)'!D908</f>
        <v>5000</v>
      </c>
      <c r="E952" s="61">
        <f>'A. Thermody. result (all suite)'!I908</f>
        <v>44.945504999999997</v>
      </c>
      <c r="F952" s="21">
        <f>'A. Thermody. result (all suite)'!J908</f>
        <v>4.4695530000000003</v>
      </c>
      <c r="G952" s="21">
        <f>'A. Thermody. result (all suite)'!K908</f>
        <v>14.288570999999999</v>
      </c>
      <c r="H952" s="21">
        <f>'A. Thermody. result (all suite)'!L908</f>
        <v>3.359664</v>
      </c>
      <c r="I952" s="21">
        <f>'A. Thermody. result (all suite)'!M908</f>
        <v>9.5990400000000005</v>
      </c>
      <c r="J952" s="21">
        <f>'A. Thermody. result (all suite)'!N908</f>
        <v>0.23997599999999999</v>
      </c>
      <c r="K952" s="21">
        <f>'A. Thermody. result (all suite)'!O908</f>
        <v>5.1194879999999996</v>
      </c>
      <c r="L952" s="21">
        <f>'A. Thermody. result (all suite)'!P908</f>
        <v>10.338965999999999</v>
      </c>
      <c r="M952" s="21">
        <f>'A. Thermody. result (all suite)'!Q908</f>
        <v>4.1795819999999999</v>
      </c>
      <c r="N952" s="21">
        <f>'A. Thermody. result (all suite)'!R908</f>
        <v>1.2498750000000001</v>
      </c>
      <c r="O952" s="21">
        <f>'A. Thermody. result (all suite)'!S908</f>
        <v>1.319868</v>
      </c>
      <c r="P952" s="21">
        <f>'A. Thermody. result (all suite)'!T908</f>
        <v>0.88991100000000001</v>
      </c>
      <c r="Q952" s="21">
        <f t="shared" ref="Q952:Q976" si="1385">SUM(E952:P952)</f>
        <v>99.999998999999988</v>
      </c>
      <c r="S952" s="19">
        <f t="shared" ref="S952:S1015" si="1386">A952+273</f>
        <v>1475</v>
      </c>
      <c r="T952" s="19">
        <f t="shared" ref="T952:T1015" si="1387">D952/10000</f>
        <v>0.5</v>
      </c>
      <c r="V952" s="61">
        <f t="shared" ref="V952:V1015" si="1388">(E952*(Q952-P952))/Q952</f>
        <v>44.545530002999705</v>
      </c>
      <c r="W952" s="21">
        <f t="shared" ref="W952:W1015" si="1389">(F952*(Q952-P952))/Q952</f>
        <v>4.4297779558044201</v>
      </c>
      <c r="X952" s="21">
        <f t="shared" ref="X952:X1015" si="1390">(G952*(Q952-P952))/Q952</f>
        <v>14.161415433656634</v>
      </c>
      <c r="Y952" s="21">
        <f t="shared" ref="Y952:Y1015" si="1391">(H952*(Q952-P952))/Q952</f>
        <v>3.3297659802019797</v>
      </c>
      <c r="Z952" s="21">
        <f t="shared" ref="Z952:Z1015" si="1392">(I952*(Q952-P952))/Q952</f>
        <v>9.5136170862913723</v>
      </c>
      <c r="AA952" s="21">
        <f t="shared" ref="AA952:AA1015" si="1393">(J952*(Q952-P952))/Q952</f>
        <v>0.23784042715728426</v>
      </c>
      <c r="AB952" s="21">
        <f t="shared" ref="AB952:AB1015" si="1394">(K952*(Q952-P952))/Q952</f>
        <v>5.0739291126887309</v>
      </c>
      <c r="AC952" s="21">
        <f t="shared" ref="AC952:AC1015" si="1395">(L952*(Q952-P952))/Q952</f>
        <v>10.246958403359663</v>
      </c>
      <c r="AD952" s="21">
        <f t="shared" ref="AD952:AD1015" si="1396">(M952*(Q952-P952))/Q952</f>
        <v>4.1423874396560345</v>
      </c>
      <c r="AE952" s="21">
        <f t="shared" ref="AE952:AE1015" si="1397">(N952*(Q952-P952))/Q952</f>
        <v>1.2387522247775224</v>
      </c>
      <c r="AF952" s="21">
        <f t="shared" ref="AF952:AF1015" si="1398">(O952*(Q952-P952))/Q952</f>
        <v>1.3081223493650633</v>
      </c>
      <c r="AG952" s="21">
        <f t="shared" ref="AG952:AG1015" si="1399">SUM(V952:AF952)</f>
        <v>98.228096415958404</v>
      </c>
      <c r="AH952" s="21"/>
      <c r="AI952" s="61">
        <f t="shared" ref="AI952:AI1015" si="1400">V952*100/AG952</f>
        <v>45.349071832122682</v>
      </c>
      <c r="AJ952" s="21">
        <f t="shared" ref="AJ952:AJ1015" si="1401">W952*100/AG952</f>
        <v>4.5096852300242141</v>
      </c>
      <c r="AK952" s="21">
        <f t="shared" ref="AK952:AK1015" si="1402">X952*100/AG952</f>
        <v>14.416868442292172</v>
      </c>
      <c r="AL952" s="21">
        <f t="shared" ref="AL952:AL1015" si="1403">Y952*100/AG952</f>
        <v>3.3898305084745761</v>
      </c>
      <c r="AM952" s="21">
        <f t="shared" ref="AM952:AM1015" si="1404">Z952*100/AG952</f>
        <v>9.6852300242130767</v>
      </c>
      <c r="AN952" s="21">
        <f t="shared" ref="AN952:AN1015" si="1405">AA952*100/AG952</f>
        <v>0.24213075060532685</v>
      </c>
      <c r="AO952" s="21">
        <f t="shared" ref="AO952:AO1015" si="1406">AB952*100/AG952</f>
        <v>5.1654560129136398</v>
      </c>
      <c r="AP952" s="21">
        <f t="shared" ref="AP952:AP1015" si="1407">AC952*100/AG952</f>
        <v>10.431799838579499</v>
      </c>
      <c r="AQ952" s="21">
        <f t="shared" ref="AQ952:AQ1015" si="1408">AD952*100/AG952</f>
        <v>4.2171105730427767</v>
      </c>
      <c r="AR952" s="21">
        <f t="shared" ref="AR952:AR1015" si="1409">AE952*100/AG952</f>
        <v>1.2610976594027443</v>
      </c>
      <c r="AS952" s="21">
        <f t="shared" ref="AS952:AS1015" si="1410">AF952*100/AG952</f>
        <v>1.3317191283292977</v>
      </c>
      <c r="AT952" s="21">
        <f t="shared" ref="AT952:AT1015" si="1411">SUM(AI952:AS952)</f>
        <v>99.999999999999986</v>
      </c>
      <c r="AU952" s="21"/>
      <c r="AV952" s="21">
        <f>AR952*'[1]diagram lines'!$G$39</f>
        <v>1.0468449317904138</v>
      </c>
      <c r="AW952" s="21">
        <f>AK952*'[1]diagram lines'!$G$40</f>
        <v>7.6303637565697793</v>
      </c>
      <c r="AX952" s="21">
        <f>AQ952*'[1]diagram lines'!$G$38</f>
        <v>3.1284728000727151</v>
      </c>
      <c r="AY952" s="21">
        <f>AP952*'[1]diagram lines'!$G$41</f>
        <v>7.4551653696610067</v>
      </c>
      <c r="AZ952" s="21">
        <f t="shared" ref="AZ952:AZ1015" si="1412">SUM(AQ952:AR952)</f>
        <v>5.478208232445521</v>
      </c>
      <c r="BA952" s="21">
        <f t="shared" ref="BA952:BA1015" si="1413">AW952/(AY952+AX952+AV952)</f>
        <v>0.65606593380199718</v>
      </c>
      <c r="BB952" s="21">
        <f t="shared" ref="BB952:BB1015" si="1414">AW952/(AX952+AV952)</f>
        <v>1.8274929590004936</v>
      </c>
      <c r="BC952" s="86">
        <f t="shared" ref="BC952:BC1015" si="1415">(AX952+AV952)/AW952</f>
        <v>0.54719773068068489</v>
      </c>
      <c r="BX952" s="61">
        <f t="shared" si="1253"/>
        <v>0.74809429094540614</v>
      </c>
      <c r="BY952" s="21">
        <f t="shared" si="1254"/>
        <v>5.5953342513770661E-2</v>
      </c>
      <c r="BZ952" s="21">
        <f t="shared" si="1255"/>
        <v>0.14013898587681445</v>
      </c>
      <c r="CA952" s="21">
        <f t="shared" si="1256"/>
        <v>2.1038662408416307E-2</v>
      </c>
      <c r="CB952" s="21">
        <f t="shared" si="1257"/>
        <v>0.13359832985386222</v>
      </c>
      <c r="CC952" s="21">
        <f t="shared" si="1258"/>
        <v>3.3828023681984776E-3</v>
      </c>
      <c r="CD952" s="21">
        <f t="shared" si="1259"/>
        <v>0.1270344416873449</v>
      </c>
      <c r="CE952" s="21">
        <f t="shared" si="1260"/>
        <v>0.18436101997146931</v>
      </c>
      <c r="CF952" s="21">
        <f t="shared" si="1261"/>
        <v>6.7423487659299883E-2</v>
      </c>
      <c r="CG952" s="21">
        <f t="shared" si="1262"/>
        <v>1.3268312101910828E-2</v>
      </c>
      <c r="CH952" s="21">
        <f t="shared" si="1263"/>
        <v>9.2985120892746451E-3</v>
      </c>
      <c r="CI952" s="21">
        <f t="shared" si="1264"/>
        <v>4.9384628190899005E-2</v>
      </c>
      <c r="CJ952" s="21">
        <f t="shared" si="1265"/>
        <v>1.552976815666667</v>
      </c>
      <c r="CL952" s="68">
        <f t="shared" si="1266"/>
        <v>0.48171632918052404</v>
      </c>
      <c r="CM952" s="19">
        <f t="shared" si="1267"/>
        <v>3.6029734603443407E-2</v>
      </c>
      <c r="CN952" s="19">
        <f t="shared" si="1268"/>
        <v>9.0238942695776897E-2</v>
      </c>
      <c r="CO952" s="19">
        <f t="shared" si="1269"/>
        <v>1.3547312616759679E-2</v>
      </c>
      <c r="CP952" s="19">
        <f t="shared" si="1270"/>
        <v>8.6027253276482876E-2</v>
      </c>
      <c r="CQ952" s="19">
        <f t="shared" si="1271"/>
        <v>2.1782697166321165E-3</v>
      </c>
      <c r="CR952" s="19">
        <f t="shared" si="1272"/>
        <v>8.1800604108060129E-2</v>
      </c>
      <c r="CS952" s="19">
        <f t="shared" si="1273"/>
        <v>0.11871459902788452</v>
      </c>
      <c r="CT952" s="19">
        <f t="shared" si="1274"/>
        <v>4.3415643414068679E-2</v>
      </c>
      <c r="CU952" s="19">
        <f t="shared" si="1275"/>
        <v>8.5437927778818541E-3</v>
      </c>
      <c r="CV952" s="19">
        <f t="shared" si="1276"/>
        <v>5.9875408283432416E-3</v>
      </c>
      <c r="CW952" s="19">
        <f t="shared" si="1277"/>
        <v>3.1799977754142457E-2</v>
      </c>
      <c r="CX952" s="19">
        <f t="shared" si="1278"/>
        <v>1</v>
      </c>
      <c r="CZ952" s="68">
        <f t="shared" si="1279"/>
        <v>2.5805000000000001E-5</v>
      </c>
      <c r="DA952" s="19">
        <f t="shared" si="1280"/>
        <v>1.9861479999999998E-5</v>
      </c>
      <c r="DB952" s="19">
        <f t="shared" si="1281"/>
        <v>3.667E-5</v>
      </c>
      <c r="DC952" s="19">
        <f t="shared" si="1282"/>
        <v>4.1335179999999995E-5</v>
      </c>
      <c r="DD952" s="19">
        <f t="shared" si="1283"/>
        <v>1.3136839999999999E-5</v>
      </c>
      <c r="DE952" s="19">
        <f t="shared" si="1284"/>
        <v>1.3136839999999999E-5</v>
      </c>
      <c r="DF952" s="19">
        <f t="shared" si="1285"/>
        <v>1.1807539999999998E-5</v>
      </c>
      <c r="DG952" s="19">
        <f t="shared" si="1286"/>
        <v>1.637948E-5</v>
      </c>
      <c r="DH952" s="19">
        <f t="shared" si="1287"/>
        <v>2.630936E-5</v>
      </c>
      <c r="DI952" s="19">
        <f t="shared" si="1288"/>
        <v>4.0533159999999991E-5</v>
      </c>
      <c r="DJ952" s="19">
        <f t="shared" si="1289"/>
        <v>0</v>
      </c>
      <c r="DK952" s="19">
        <f t="shared" si="1290"/>
        <v>2.2821919999999997E-5</v>
      </c>
      <c r="DM952" s="68">
        <f t="shared" si="1291"/>
        <v>1121.5468729767827</v>
      </c>
      <c r="DN952" s="19">
        <f t="shared" si="1292"/>
        <v>144.90638160515024</v>
      </c>
      <c r="DO952" s="19">
        <f t="shared" si="1293"/>
        <v>250.90707928174015</v>
      </c>
      <c r="DP952" s="19">
        <f t="shared" si="1294"/>
        <v>52.337266990741369</v>
      </c>
      <c r="DQ952" s="19">
        <f t="shared" si="1295"/>
        <v>470.5133158290194</v>
      </c>
      <c r="DR952" s="19">
        <f t="shared" si="1296"/>
        <v>11.762832895725483</v>
      </c>
      <c r="DS952" s="19">
        <f t="shared" si="1297"/>
        <v>279.19146118114554</v>
      </c>
      <c r="DT952" s="19">
        <f t="shared" si="1298"/>
        <v>406.45458301995933</v>
      </c>
      <c r="DU952" s="19">
        <f t="shared" si="1299"/>
        <v>102.29575083689294</v>
      </c>
      <c r="DV952" s="19">
        <f t="shared" si="1300"/>
        <v>19.855971744528947</v>
      </c>
      <c r="DX952" s="19">
        <f t="shared" si="1301"/>
        <v>25.109000431587138</v>
      </c>
      <c r="DZ952" s="68">
        <f t="shared" si="1302"/>
        <v>2884.8805167932737</v>
      </c>
      <c r="EA952" s="21">
        <f t="shared" si="1303"/>
        <v>2.8848805167932738</v>
      </c>
      <c r="EB952" s="92">
        <f t="shared" ref="EB952:EB1015" si="1416">A952</f>
        <v>1202</v>
      </c>
    </row>
    <row r="953" spans="1:132" x14ac:dyDescent="0.3">
      <c r="A953" s="19">
        <f>'A. Thermody. result (all suite)'!C909</f>
        <v>1200</v>
      </c>
      <c r="B953" s="19" t="str">
        <f>'A. Thermody. result (all suite)'!A909</f>
        <v>Alkaline basalt</v>
      </c>
      <c r="C953" s="24">
        <f>'A. Thermody. result (all suite)'!G909</f>
        <v>99.997333999999995</v>
      </c>
      <c r="D953" s="19">
        <f>'A. Thermody. result (all suite)'!D909</f>
        <v>5000</v>
      </c>
      <c r="E953" s="61">
        <f>'A. Thermody. result (all suite)'!I909</f>
        <v>44.946703999999997</v>
      </c>
      <c r="F953" s="21">
        <f>'A. Thermody. result (all suite)'!J909</f>
        <v>4.4696720000000001</v>
      </c>
      <c r="G953" s="21">
        <f>'A. Thermody. result (all suite)'!K909</f>
        <v>14.288952</v>
      </c>
      <c r="H953" s="21">
        <f>'A. Thermody. result (all suite)'!L909</f>
        <v>3.3597540000000001</v>
      </c>
      <c r="I953" s="21">
        <f>'A. Thermody. result (all suite)'!M909</f>
        <v>9.5992960000000007</v>
      </c>
      <c r="J953" s="21">
        <f>'A. Thermody. result (all suite)'!N909</f>
        <v>0.239982</v>
      </c>
      <c r="K953" s="21">
        <f>'A. Thermody. result (all suite)'!O909</f>
        <v>5.1196250000000001</v>
      </c>
      <c r="L953" s="21">
        <f>'A. Thermody. result (all suite)'!P909</f>
        <v>10.337796000000001</v>
      </c>
      <c r="M953" s="21">
        <f>'A. Thermody. result (all suite)'!Q909</f>
        <v>4.1796930000000003</v>
      </c>
      <c r="N953" s="21">
        <f>'A. Thermody. result (all suite)'!R909</f>
        <v>1.249908</v>
      </c>
      <c r="O953" s="21">
        <f>'A. Thermody. result (all suite)'!S909</f>
        <v>1.318683</v>
      </c>
      <c r="P953" s="21">
        <f>'A. Thermody. result (all suite)'!T909</f>
        <v>0.88993500000000003</v>
      </c>
      <c r="Q953" s="21">
        <f t="shared" si="1385"/>
        <v>99.999999999999986</v>
      </c>
      <c r="S953" s="19">
        <f t="shared" si="1386"/>
        <v>1473</v>
      </c>
      <c r="T953" s="19">
        <f t="shared" si="1387"/>
        <v>0.5</v>
      </c>
      <c r="V953" s="61">
        <f t="shared" si="1388"/>
        <v>44.546707549757599</v>
      </c>
      <c r="W953" s="21">
        <f t="shared" si="1389"/>
        <v>4.4298948244867997</v>
      </c>
      <c r="X953" s="21">
        <f t="shared" si="1390"/>
        <v>14.161789615018801</v>
      </c>
      <c r="Y953" s="21">
        <f t="shared" si="1391"/>
        <v>3.3298543732401003</v>
      </c>
      <c r="Z953" s="21">
        <f t="shared" si="1392"/>
        <v>9.5138685051424012</v>
      </c>
      <c r="AA953" s="21">
        <f t="shared" si="1393"/>
        <v>0.23784631618830002</v>
      </c>
      <c r="AB953" s="21">
        <f t="shared" si="1394"/>
        <v>5.0740636652562499</v>
      </c>
      <c r="AC953" s="21">
        <f t="shared" si="1395"/>
        <v>10.2457963351674</v>
      </c>
      <c r="AD953" s="21">
        <f t="shared" si="1396"/>
        <v>4.1424964491004506</v>
      </c>
      <c r="AE953" s="21">
        <f t="shared" si="1397"/>
        <v>1.2387846312402</v>
      </c>
      <c r="AF953" s="21">
        <f t="shared" si="1398"/>
        <v>1.3069475784439499</v>
      </c>
      <c r="AG953" s="21">
        <f t="shared" si="1399"/>
        <v>98.228049843042228</v>
      </c>
      <c r="AH953" s="21"/>
      <c r="AI953" s="61">
        <f t="shared" si="1400"/>
        <v>45.350292122197693</v>
      </c>
      <c r="AJ953" s="21">
        <f t="shared" si="1401"/>
        <v>4.5098063450972417</v>
      </c>
      <c r="AK953" s="21">
        <f t="shared" si="1402"/>
        <v>14.417256209043961</v>
      </c>
      <c r="AL953" s="21">
        <f t="shared" si="1403"/>
        <v>3.3899221032697344</v>
      </c>
      <c r="AM953" s="21">
        <f t="shared" si="1404"/>
        <v>9.6854905705086587</v>
      </c>
      <c r="AN953" s="21">
        <f t="shared" si="1405"/>
        <v>0.24213686067101264</v>
      </c>
      <c r="AO953" s="21">
        <f t="shared" si="1406"/>
        <v>5.165595441794939</v>
      </c>
      <c r="AP953" s="21">
        <f t="shared" si="1407"/>
        <v>10.430621753703825</v>
      </c>
      <c r="AQ953" s="21">
        <f t="shared" si="1408"/>
        <v>4.2172235483853244</v>
      </c>
      <c r="AR953" s="21">
        <f t="shared" si="1409"/>
        <v>1.2611312483752284</v>
      </c>
      <c r="AS953" s="21">
        <f t="shared" si="1410"/>
        <v>1.3305237969524086</v>
      </c>
      <c r="AT953" s="21">
        <f t="shared" si="1411"/>
        <v>100.00000000000001</v>
      </c>
      <c r="AU953" s="21"/>
      <c r="AV953" s="21">
        <f>AR953*'[1]diagram lines'!$G$39</f>
        <v>1.0468728142032839</v>
      </c>
      <c r="AW953" s="21">
        <f>AK953*'[1]diagram lines'!$G$40</f>
        <v>7.6305689884743844</v>
      </c>
      <c r="AX953" s="21">
        <f>AQ953*'[1]diagram lines'!$G$38</f>
        <v>3.1285566110803038</v>
      </c>
      <c r="AY953" s="21">
        <f>AP953*'[1]diagram lines'!$G$41</f>
        <v>7.4543234423135161</v>
      </c>
      <c r="AZ953" s="21">
        <f t="shared" si="1412"/>
        <v>5.478354796760553</v>
      </c>
      <c r="BA953" s="21">
        <f t="shared" si="1413"/>
        <v>0.65612477542276293</v>
      </c>
      <c r="BB953" s="21">
        <f t="shared" si="1414"/>
        <v>1.8274932255515564</v>
      </c>
      <c r="BC953" s="86">
        <f t="shared" si="1415"/>
        <v>0.54719765086854955</v>
      </c>
      <c r="BX953" s="61">
        <f t="shared" si="1253"/>
        <v>0.74811424766977364</v>
      </c>
      <c r="BY953" s="21">
        <f t="shared" si="1254"/>
        <v>5.5954832248372562E-2</v>
      </c>
      <c r="BZ953" s="21">
        <f t="shared" si="1255"/>
        <v>0.14014272263632799</v>
      </c>
      <c r="CA953" s="21">
        <f t="shared" si="1256"/>
        <v>2.1039226000375728E-2</v>
      </c>
      <c r="CB953" s="21">
        <f t="shared" si="1257"/>
        <v>0.13360189283228951</v>
      </c>
      <c r="CC953" s="21">
        <f t="shared" si="1258"/>
        <v>3.3828869467155344E-3</v>
      </c>
      <c r="CD953" s="21">
        <f t="shared" si="1259"/>
        <v>0.12703784119106701</v>
      </c>
      <c r="CE953" s="21">
        <f t="shared" si="1260"/>
        <v>0.1843401569186876</v>
      </c>
      <c r="CF953" s="21">
        <f t="shared" si="1261"/>
        <v>6.7425278270688824E-2</v>
      </c>
      <c r="CG953" s="21">
        <f t="shared" si="1262"/>
        <v>1.3268662420382165E-2</v>
      </c>
      <c r="CH953" s="21">
        <f t="shared" si="1263"/>
        <v>9.2901637265400457E-3</v>
      </c>
      <c r="CI953" s="21">
        <f t="shared" si="1264"/>
        <v>4.9385960044395119E-2</v>
      </c>
      <c r="CJ953" s="21">
        <f t="shared" si="1265"/>
        <v>1.5529838709056158</v>
      </c>
      <c r="CL953" s="68">
        <f t="shared" si="1266"/>
        <v>0.48172699130063346</v>
      </c>
      <c r="CM953" s="19">
        <f t="shared" si="1267"/>
        <v>3.6030530192012064E-2</v>
      </c>
      <c r="CN953" s="19">
        <f t="shared" si="1268"/>
        <v>9.0240938918833946E-2</v>
      </c>
      <c r="CO953" s="19">
        <f t="shared" si="1269"/>
        <v>1.3547613980116094E-2</v>
      </c>
      <c r="CP953" s="19">
        <f t="shared" si="1270"/>
        <v>8.602915673192417E-2</v>
      </c>
      <c r="CQ953" s="19">
        <f t="shared" si="1271"/>
        <v>2.1783142826479057E-3</v>
      </c>
      <c r="CR953" s="19">
        <f t="shared" si="1272"/>
        <v>8.1802421500350442E-2</v>
      </c>
      <c r="CS953" s="19">
        <f t="shared" si="1273"/>
        <v>0.11870062553269818</v>
      </c>
      <c r="CT953" s="19">
        <f t="shared" si="1274"/>
        <v>4.3416599189385056E-2</v>
      </c>
      <c r="CU953" s="19">
        <f t="shared" si="1275"/>
        <v>8.5439795409108805E-3</v>
      </c>
      <c r="CV953" s="19">
        <f t="shared" si="1276"/>
        <v>5.9821379349693608E-3</v>
      </c>
      <c r="CW953" s="19">
        <f t="shared" si="1277"/>
        <v>3.1800690895518388E-2</v>
      </c>
      <c r="CX953" s="19">
        <f t="shared" si="1278"/>
        <v>0.99999999999999989</v>
      </c>
      <c r="CZ953" s="68">
        <f t="shared" si="1279"/>
        <v>2.5805000000000001E-5</v>
      </c>
      <c r="DA953" s="19">
        <f t="shared" si="1280"/>
        <v>1.9846999999999995E-5</v>
      </c>
      <c r="DB953" s="19">
        <f t="shared" si="1281"/>
        <v>3.667E-5</v>
      </c>
      <c r="DC953" s="19">
        <f t="shared" si="1282"/>
        <v>4.1316999999999991E-5</v>
      </c>
      <c r="DD953" s="19">
        <f t="shared" si="1283"/>
        <v>1.3130999999999998E-5</v>
      </c>
      <c r="DE953" s="19">
        <f t="shared" si="1284"/>
        <v>1.3130999999999998E-5</v>
      </c>
      <c r="DF953" s="19">
        <f t="shared" si="1285"/>
        <v>1.1800999999999999E-5</v>
      </c>
      <c r="DG953" s="19">
        <f t="shared" si="1286"/>
        <v>1.6371999999999998E-5</v>
      </c>
      <c r="DH953" s="19">
        <f t="shared" si="1287"/>
        <v>2.6293999999999999E-5</v>
      </c>
      <c r="DI953" s="19">
        <f t="shared" si="1288"/>
        <v>4.0508999999999995E-5</v>
      </c>
      <c r="DJ953" s="19">
        <f t="shared" si="1289"/>
        <v>0</v>
      </c>
      <c r="DK953" s="19">
        <f t="shared" si="1290"/>
        <v>2.2802999999999995E-5</v>
      </c>
      <c r="DM953" s="68">
        <f t="shared" si="1291"/>
        <v>1121.5716968549527</v>
      </c>
      <c r="DN953" s="19">
        <f t="shared" si="1292"/>
        <v>145.0153046676034</v>
      </c>
      <c r="DO953" s="19">
        <f t="shared" si="1293"/>
        <v>250.91262972905122</v>
      </c>
      <c r="DP953" s="19">
        <f t="shared" si="1294"/>
        <v>52.361460814791478</v>
      </c>
      <c r="DQ953" s="19">
        <f t="shared" si="1295"/>
        <v>470.73299148494033</v>
      </c>
      <c r="DR953" s="19">
        <f t="shared" si="1296"/>
        <v>11.768305171810406</v>
      </c>
      <c r="DS953" s="19">
        <f t="shared" si="1297"/>
        <v>279.35239271791562</v>
      </c>
      <c r="DT953" s="19">
        <f t="shared" si="1298"/>
        <v>406.59241875602947</v>
      </c>
      <c r="DU953" s="19">
        <f t="shared" si="1299"/>
        <v>102.35776160911156</v>
      </c>
      <c r="DV953" s="19">
        <f t="shared" si="1300"/>
        <v>19.868248358483427</v>
      </c>
      <c r="DX953" s="19">
        <f t="shared" si="1301"/>
        <v>25.130397313390407</v>
      </c>
      <c r="DZ953" s="68">
        <f t="shared" si="1302"/>
        <v>2885.6636074780799</v>
      </c>
      <c r="EA953" s="21">
        <f t="shared" si="1303"/>
        <v>2.8856636074780799</v>
      </c>
      <c r="EB953" s="92">
        <f t="shared" si="1416"/>
        <v>1200</v>
      </c>
    </row>
    <row r="954" spans="1:132" x14ac:dyDescent="0.3">
      <c r="A954" s="19">
        <f>'A. Thermody. result (all suite)'!C910</f>
        <v>1198</v>
      </c>
      <c r="B954" s="19" t="str">
        <f>'A. Thermody. result (all suite)'!A910</f>
        <v>Alkaline basalt</v>
      </c>
      <c r="C954" s="24">
        <f>'A. Thermody. result (all suite)'!G910</f>
        <v>99.992975999999999</v>
      </c>
      <c r="D954" s="19">
        <f>'A. Thermody. result (all suite)'!D910</f>
        <v>5000</v>
      </c>
      <c r="E954" s="61">
        <f>'A. Thermody. result (all suite)'!I910</f>
        <v>44.948661999999999</v>
      </c>
      <c r="F954" s="21">
        <f>'A. Thermody. result (all suite)'!J910</f>
        <v>4.4698669999999998</v>
      </c>
      <c r="G954" s="21">
        <f>'A. Thermody. result (all suite)'!K910</f>
        <v>14.289574999999999</v>
      </c>
      <c r="H954" s="21">
        <f>'A. Thermody. result (all suite)'!L910</f>
        <v>3.3599000000000001</v>
      </c>
      <c r="I954" s="21">
        <f>'A. Thermody. result (all suite)'!M910</f>
        <v>9.5997140000000005</v>
      </c>
      <c r="J954" s="21">
        <f>'A. Thermody. result (all suite)'!N910</f>
        <v>0.23999300000000001</v>
      </c>
      <c r="K954" s="21">
        <f>'A. Thermody. result (all suite)'!O910</f>
        <v>5.1198480000000002</v>
      </c>
      <c r="L954" s="21">
        <f>'A. Thermody. result (all suite)'!P910</f>
        <v>10.335883000000001</v>
      </c>
      <c r="M954" s="21">
        <f>'A. Thermody. result (all suite)'!Q910</f>
        <v>4.1798760000000001</v>
      </c>
      <c r="N954" s="21">
        <f>'A. Thermody. result (all suite)'!R910</f>
        <v>1.2499629999999999</v>
      </c>
      <c r="O954" s="21">
        <f>'A. Thermody. result (all suite)'!S910</f>
        <v>1.316746</v>
      </c>
      <c r="P954" s="21">
        <f>'A. Thermody. result (all suite)'!T910</f>
        <v>0.88997400000000004</v>
      </c>
      <c r="Q954" s="21">
        <f t="shared" si="1385"/>
        <v>100.00000099999998</v>
      </c>
      <c r="S954" s="19">
        <f t="shared" si="1386"/>
        <v>1471</v>
      </c>
      <c r="T954" s="19">
        <f t="shared" si="1387"/>
        <v>0.5</v>
      </c>
      <c r="V954" s="61">
        <f t="shared" si="1388"/>
        <v>44.548630598852434</v>
      </c>
      <c r="W954" s="21">
        <f t="shared" si="1389"/>
        <v>4.4300863462632263</v>
      </c>
      <c r="X954" s="21">
        <f t="shared" si="1390"/>
        <v>14.162401499061236</v>
      </c>
      <c r="Y954" s="21">
        <f t="shared" si="1391"/>
        <v>3.3299977638730227</v>
      </c>
      <c r="Z954" s="21">
        <f t="shared" si="1392"/>
        <v>9.5142790421799912</v>
      </c>
      <c r="AA954" s="21">
        <f t="shared" si="1393"/>
        <v>0.23785712471953877</v>
      </c>
      <c r="AB954" s="21">
        <f t="shared" si="1394"/>
        <v>5.0742826844161337</v>
      </c>
      <c r="AC954" s="21">
        <f t="shared" si="1395"/>
        <v>10.243896329549449</v>
      </c>
      <c r="AD954" s="21">
        <f t="shared" si="1396"/>
        <v>4.142676190739758</v>
      </c>
      <c r="AE954" s="21">
        <f t="shared" si="1397"/>
        <v>1.2388386544016234</v>
      </c>
      <c r="AF954" s="21">
        <f t="shared" si="1398"/>
        <v>1.305027303071147</v>
      </c>
      <c r="AG954" s="21">
        <f t="shared" si="1399"/>
        <v>98.227973537127554</v>
      </c>
      <c r="AH954" s="21"/>
      <c r="AI954" s="61">
        <f t="shared" si="1400"/>
        <v>45.352285092203637</v>
      </c>
      <c r="AJ954" s="21">
        <f t="shared" si="1401"/>
        <v>4.5100048252433629</v>
      </c>
      <c r="AK954" s="21">
        <f t="shared" si="1402"/>
        <v>14.417890331116549</v>
      </c>
      <c r="AL954" s="21">
        <f t="shared" si="1403"/>
        <v>3.3900707140358266</v>
      </c>
      <c r="AM954" s="21">
        <f t="shared" si="1404"/>
        <v>9.6859160375367477</v>
      </c>
      <c r="AN954" s="21">
        <f t="shared" si="1405"/>
        <v>0.24214805228536565</v>
      </c>
      <c r="AO954" s="21">
        <f t="shared" si="1406"/>
        <v>5.1658224248087441</v>
      </c>
      <c r="AP954" s="21">
        <f t="shared" si="1407"/>
        <v>10.428695574868525</v>
      </c>
      <c r="AQ954" s="21">
        <f t="shared" si="1408"/>
        <v>4.2174098085958551</v>
      </c>
      <c r="AR954" s="21">
        <f t="shared" si="1409"/>
        <v>1.2611872257889709</v>
      </c>
      <c r="AS954" s="21">
        <f t="shared" si="1410"/>
        <v>1.3285699135164195</v>
      </c>
      <c r="AT954" s="21">
        <f t="shared" si="1411"/>
        <v>100.00000000000001</v>
      </c>
      <c r="AU954" s="21"/>
      <c r="AV954" s="21">
        <f>AR954*'[1]diagram lines'!$G$39</f>
        <v>1.0469192813990909</v>
      </c>
      <c r="AW954" s="21">
        <f>AK954*'[1]diagram lines'!$G$40</f>
        <v>7.6309046079675698</v>
      </c>
      <c r="AX954" s="21">
        <f>AQ954*'[1]diagram lines'!$G$38</f>
        <v>3.1286947886291938</v>
      </c>
      <c r="AY954" s="21">
        <f>AP954*'[1]diagram lines'!$G$41</f>
        <v>7.4529468839083606</v>
      </c>
      <c r="AZ954" s="21">
        <f t="shared" si="1412"/>
        <v>5.4785970343848263</v>
      </c>
      <c r="BA954" s="21">
        <f t="shared" si="1413"/>
        <v>0.6562208890846688</v>
      </c>
      <c r="BB954" s="21">
        <f t="shared" si="1414"/>
        <v>1.8274927902797968</v>
      </c>
      <c r="BC954" s="86">
        <f t="shared" si="1415"/>
        <v>0.54719778119994433</v>
      </c>
      <c r="BX954" s="61">
        <f t="shared" si="1253"/>
        <v>0.74814683754993339</v>
      </c>
      <c r="BY954" s="21">
        <f t="shared" si="1254"/>
        <v>5.5957273410115173E-2</v>
      </c>
      <c r="BZ954" s="21">
        <f t="shared" si="1255"/>
        <v>0.14014883287563751</v>
      </c>
      <c r="CA954" s="21">
        <f t="shared" si="1256"/>
        <v>2.1040140271776569E-2</v>
      </c>
      <c r="CB954" s="21">
        <f t="shared" si="1257"/>
        <v>0.1336077105080028</v>
      </c>
      <c r="CC954" s="21">
        <f t="shared" si="1258"/>
        <v>3.3830420073301384E-3</v>
      </c>
      <c r="CD954" s="21">
        <f t="shared" si="1259"/>
        <v>0.12704337468982632</v>
      </c>
      <c r="CE954" s="21">
        <f t="shared" si="1260"/>
        <v>0.18430604493580602</v>
      </c>
      <c r="CF954" s="21">
        <f t="shared" si="1261"/>
        <v>6.7428230359735442E-2</v>
      </c>
      <c r="CG954" s="21">
        <f t="shared" si="1262"/>
        <v>1.326924628450106E-2</v>
      </c>
      <c r="CH954" s="21">
        <f t="shared" si="1263"/>
        <v>9.2765174998591E-3</v>
      </c>
      <c r="CI954" s="21">
        <f t="shared" si="1264"/>
        <v>4.938812430632631E-2</v>
      </c>
      <c r="CJ954" s="21">
        <f t="shared" si="1265"/>
        <v>1.5529953746988499</v>
      </c>
      <c r="CL954" s="68">
        <f t="shared" si="1266"/>
        <v>0.48174440808943864</v>
      </c>
      <c r="CM954" s="19">
        <f t="shared" si="1267"/>
        <v>3.6031835201676736E-2</v>
      </c>
      <c r="CN954" s="19">
        <f t="shared" si="1268"/>
        <v>9.0244204946724041E-2</v>
      </c>
      <c r="CO954" s="19">
        <f t="shared" si="1269"/>
        <v>1.3548102341165429E-2</v>
      </c>
      <c r="CP954" s="19">
        <f t="shared" si="1270"/>
        <v>8.6032265571886479E-2</v>
      </c>
      <c r="CQ954" s="19">
        <f t="shared" si="1271"/>
        <v>2.1783979929664394E-3</v>
      </c>
      <c r="CR954" s="19">
        <f t="shared" si="1272"/>
        <v>8.180537866345032E-2</v>
      </c>
      <c r="CS954" s="19">
        <f t="shared" si="1273"/>
        <v>0.11867778097635728</v>
      </c>
      <c r="CT954" s="19">
        <f t="shared" si="1274"/>
        <v>4.3418178481575219E-2</v>
      </c>
      <c r="CU954" s="19">
        <f t="shared" si="1275"/>
        <v>8.5442922114782049E-3</v>
      </c>
      <c r="CV954" s="19">
        <f t="shared" si="1276"/>
        <v>5.9733065860920302E-3</v>
      </c>
      <c r="CW954" s="19">
        <f t="shared" si="1277"/>
        <v>3.1801848937189167E-2</v>
      </c>
      <c r="CX954" s="19">
        <f t="shared" si="1278"/>
        <v>1</v>
      </c>
      <c r="CZ954" s="68">
        <f t="shared" si="1279"/>
        <v>2.5805000000000001E-5</v>
      </c>
      <c r="DA954" s="19">
        <f t="shared" si="1280"/>
        <v>1.9832519999999998E-5</v>
      </c>
      <c r="DB954" s="19">
        <f t="shared" si="1281"/>
        <v>3.667E-5</v>
      </c>
      <c r="DC954" s="19">
        <f t="shared" si="1282"/>
        <v>4.1298819999999993E-5</v>
      </c>
      <c r="DD954" s="19">
        <f t="shared" si="1283"/>
        <v>1.3125159999999998E-5</v>
      </c>
      <c r="DE954" s="19">
        <f t="shared" si="1284"/>
        <v>1.3125159999999998E-5</v>
      </c>
      <c r="DF954" s="19">
        <f t="shared" si="1285"/>
        <v>1.1794459999999999E-5</v>
      </c>
      <c r="DG954" s="19">
        <f t="shared" si="1286"/>
        <v>1.6364519999999997E-5</v>
      </c>
      <c r="DH954" s="19">
        <f t="shared" si="1287"/>
        <v>2.6278639999999999E-5</v>
      </c>
      <c r="DI954" s="19">
        <f t="shared" si="1288"/>
        <v>4.0484839999999992E-5</v>
      </c>
      <c r="DJ954" s="19">
        <f t="shared" si="1289"/>
        <v>0</v>
      </c>
      <c r="DK954" s="19">
        <f t="shared" si="1290"/>
        <v>2.2784079999999996E-5</v>
      </c>
      <c r="DM954" s="68">
        <f t="shared" si="1291"/>
        <v>1121.6122471619249</v>
      </c>
      <c r="DN954" s="19">
        <f t="shared" si="1292"/>
        <v>145.12643859226856</v>
      </c>
      <c r="DO954" s="19">
        <f t="shared" si="1293"/>
        <v>250.92171083632351</v>
      </c>
      <c r="DP954" s="19">
        <f t="shared" si="1294"/>
        <v>52.386399002700507</v>
      </c>
      <c r="DQ954" s="19">
        <f t="shared" si="1295"/>
        <v>470.95946116771478</v>
      </c>
      <c r="DR954" s="19">
        <f t="shared" si="1296"/>
        <v>11.773993888153685</v>
      </c>
      <c r="DS954" s="19">
        <f t="shared" si="1297"/>
        <v>279.51739716248545</v>
      </c>
      <c r="DT954" s="19">
        <f t="shared" si="1298"/>
        <v>406.69998002716346</v>
      </c>
      <c r="DU954" s="19">
        <f t="shared" si="1299"/>
        <v>102.42131571774065</v>
      </c>
      <c r="DV954" s="19">
        <f t="shared" si="1300"/>
        <v>19.880832586253202</v>
      </c>
      <c r="DX954" s="19">
        <f t="shared" si="1301"/>
        <v>25.15218160435483</v>
      </c>
      <c r="DZ954" s="68">
        <f t="shared" si="1302"/>
        <v>2886.4519577470833</v>
      </c>
      <c r="EA954" s="21">
        <f t="shared" si="1303"/>
        <v>2.8864519577470831</v>
      </c>
      <c r="EB954" s="92">
        <f t="shared" si="1416"/>
        <v>1198</v>
      </c>
    </row>
    <row r="955" spans="1:132" x14ac:dyDescent="0.3">
      <c r="A955" s="19">
        <f>'A. Thermody. result (all suite)'!C911</f>
        <v>1196</v>
      </c>
      <c r="B955" s="19" t="str">
        <f>'A. Thermody. result (all suite)'!A911</f>
        <v>Alkaline basalt</v>
      </c>
      <c r="C955" s="24">
        <f>'A. Thermody. result (all suite)'!G911</f>
        <v>99.988783999999995</v>
      </c>
      <c r="D955" s="19">
        <f>'A. Thermody. result (all suite)'!D911</f>
        <v>5000</v>
      </c>
      <c r="E955" s="61">
        <f>'A. Thermody. result (all suite)'!I911</f>
        <v>44.950547</v>
      </c>
      <c r="F955" s="21">
        <f>'A. Thermody. result (all suite)'!J911</f>
        <v>4.4700540000000002</v>
      </c>
      <c r="G955" s="21">
        <f>'A. Thermody. result (all suite)'!K911</f>
        <v>14.290174</v>
      </c>
      <c r="H955" s="21">
        <f>'A. Thermody. result (all suite)'!L911</f>
        <v>3.3600409999999998</v>
      </c>
      <c r="I955" s="21">
        <f>'A. Thermody. result (all suite)'!M911</f>
        <v>9.6001169999999991</v>
      </c>
      <c r="J955" s="21">
        <f>'A. Thermody. result (all suite)'!N911</f>
        <v>0.24000299999999999</v>
      </c>
      <c r="K955" s="21">
        <f>'A. Thermody. result (all suite)'!O911</f>
        <v>5.1200619999999999</v>
      </c>
      <c r="L955" s="21">
        <f>'A. Thermody. result (all suite)'!P911</f>
        <v>10.334042</v>
      </c>
      <c r="M955" s="21">
        <f>'A. Thermody. result (all suite)'!Q911</f>
        <v>4.1800509999999997</v>
      </c>
      <c r="N955" s="21">
        <f>'A. Thermody. result (all suite)'!R911</f>
        <v>1.2500150000000001</v>
      </c>
      <c r="O955" s="21">
        <f>'A. Thermody. result (all suite)'!S911</f>
        <v>1.314883</v>
      </c>
      <c r="P955" s="21">
        <f>'A. Thermody. result (all suite)'!T911</f>
        <v>0.890011</v>
      </c>
      <c r="Q955" s="21">
        <f t="shared" si="1385"/>
        <v>100</v>
      </c>
      <c r="S955" s="19">
        <f t="shared" si="1386"/>
        <v>1469</v>
      </c>
      <c r="T955" s="19">
        <f t="shared" si="1387"/>
        <v>0.5</v>
      </c>
      <c r="V955" s="61">
        <f t="shared" si="1388"/>
        <v>44.550482187139835</v>
      </c>
      <c r="W955" s="21">
        <f t="shared" si="1389"/>
        <v>4.4302700276940605</v>
      </c>
      <c r="X955" s="21">
        <f t="shared" si="1390"/>
        <v>14.162989879480861</v>
      </c>
      <c r="Y955" s="21">
        <f t="shared" si="1391"/>
        <v>3.3301362654954896</v>
      </c>
      <c r="Z955" s="21">
        <f t="shared" si="1392"/>
        <v>9.5146749026871298</v>
      </c>
      <c r="AA955" s="21">
        <f t="shared" si="1393"/>
        <v>0.23786694689967</v>
      </c>
      <c r="AB955" s="21">
        <f t="shared" si="1394"/>
        <v>5.0744928849931794</v>
      </c>
      <c r="AC955" s="21">
        <f t="shared" si="1395"/>
        <v>10.242067889455379</v>
      </c>
      <c r="AD955" s="21">
        <f t="shared" si="1396"/>
        <v>4.1428480862943893</v>
      </c>
      <c r="AE955" s="21">
        <f t="shared" si="1397"/>
        <v>1.23888972899835</v>
      </c>
      <c r="AF955" s="21">
        <f t="shared" si="1398"/>
        <v>1.3031803966628701</v>
      </c>
      <c r="AG955" s="21">
        <f t="shared" si="1399"/>
        <v>98.227899195801214</v>
      </c>
      <c r="AH955" s="21"/>
      <c r="AI955" s="61">
        <f t="shared" si="1400"/>
        <v>45.354204408195422</v>
      </c>
      <c r="AJ955" s="21">
        <f t="shared" si="1401"/>
        <v>4.5101952337014186</v>
      </c>
      <c r="AK955" s="21">
        <f t="shared" si="1402"/>
        <v>14.418500238154602</v>
      </c>
      <c r="AL955" s="21">
        <f t="shared" si="1403"/>
        <v>3.39021428001571</v>
      </c>
      <c r="AM955" s="21">
        <f t="shared" si="1404"/>
        <v>9.6863263701905957</v>
      </c>
      <c r="AN955" s="21">
        <f t="shared" si="1405"/>
        <v>0.24215823492826741</v>
      </c>
      <c r="AO955" s="21">
        <f t="shared" si="1406"/>
        <v>5.1660403271763045</v>
      </c>
      <c r="AP955" s="21">
        <f t="shared" si="1407"/>
        <v>10.426842041118579</v>
      </c>
      <c r="AQ955" s="21">
        <f t="shared" si="1408"/>
        <v>4.2175879971089483</v>
      </c>
      <c r="AR955" s="21">
        <f t="shared" si="1409"/>
        <v>1.2612401763055388</v>
      </c>
      <c r="AS955" s="21">
        <f t="shared" si="1410"/>
        <v>1.3266906931046072</v>
      </c>
      <c r="AT955" s="21">
        <f t="shared" si="1411"/>
        <v>100</v>
      </c>
      <c r="AU955" s="21"/>
      <c r="AV955" s="21">
        <f>AR955*'[1]diagram lines'!$G$39</f>
        <v>1.046963235948916</v>
      </c>
      <c r="AW955" s="21">
        <f>AK955*'[1]diagram lines'!$G$40</f>
        <v>7.6312274112571092</v>
      </c>
      <c r="AX955" s="21">
        <f>AQ955*'[1]diagram lines'!$G$38</f>
        <v>3.1288269781714981</v>
      </c>
      <c r="AY955" s="21">
        <f>AP955*'[1]diagram lines'!$G$41</f>
        <v>7.4516222418678764</v>
      </c>
      <c r="AZ955" s="21">
        <f t="shared" si="1412"/>
        <v>5.4788281734144872</v>
      </c>
      <c r="BA955" s="21">
        <f t="shared" si="1413"/>
        <v>0.65631346958255654</v>
      </c>
      <c r="BB955" s="21">
        <f t="shared" si="1414"/>
        <v>1.8274930061026897</v>
      </c>
      <c r="BC955" s="86">
        <f t="shared" si="1415"/>
        <v>0.54719771657709337</v>
      </c>
      <c r="BX955" s="61">
        <f t="shared" si="1253"/>
        <v>0.74817821238348869</v>
      </c>
      <c r="BY955" s="21">
        <f t="shared" si="1254"/>
        <v>5.5959614421632456E-2</v>
      </c>
      <c r="BZ955" s="21">
        <f t="shared" si="1255"/>
        <v>0.14015470772852101</v>
      </c>
      <c r="CA955" s="21">
        <f t="shared" si="1256"/>
        <v>2.1041023232512994E-2</v>
      </c>
      <c r="CB955" s="21">
        <f t="shared" si="1257"/>
        <v>0.13361331941544885</v>
      </c>
      <c r="CC955" s="21">
        <f t="shared" si="1258"/>
        <v>3.3831829715252324E-3</v>
      </c>
      <c r="CD955" s="21">
        <f t="shared" si="1259"/>
        <v>0.12704868486352358</v>
      </c>
      <c r="CE955" s="21">
        <f t="shared" si="1260"/>
        <v>0.18427321683309558</v>
      </c>
      <c r="CF955" s="21">
        <f t="shared" si="1261"/>
        <v>6.7431053395708984E-2</v>
      </c>
      <c r="CG955" s="21">
        <f t="shared" si="1262"/>
        <v>1.32697983014862E-2</v>
      </c>
      <c r="CH955" s="21">
        <f t="shared" si="1263"/>
        <v>9.2633926055345778E-3</v>
      </c>
      <c r="CI955" s="21">
        <f t="shared" si="1264"/>
        <v>4.9390177580466148E-2</v>
      </c>
      <c r="CJ955" s="21">
        <f t="shared" si="1265"/>
        <v>1.5530063837329442</v>
      </c>
      <c r="CL955" s="68">
        <f t="shared" si="1266"/>
        <v>0.48176119571711035</v>
      </c>
      <c r="CM955" s="19">
        <f t="shared" si="1267"/>
        <v>3.6033087183532979E-2</v>
      </c>
      <c r="CN955" s="19">
        <f t="shared" si="1268"/>
        <v>9.0247348109176923E-2</v>
      </c>
      <c r="CO955" s="19">
        <f t="shared" si="1269"/>
        <v>1.3548574849986721E-2</v>
      </c>
      <c r="CP955" s="19">
        <f t="shared" si="1270"/>
        <v>8.6035267346605493E-2</v>
      </c>
      <c r="CQ955" s="19">
        <f t="shared" si="1271"/>
        <v>2.1784733192101329E-3</v>
      </c>
      <c r="CR955" s="19">
        <f t="shared" si="1272"/>
        <v>8.1808218043597516E-2</v>
      </c>
      <c r="CS955" s="19">
        <f t="shared" si="1273"/>
        <v>0.11865580126603222</v>
      </c>
      <c r="CT955" s="19">
        <f t="shared" si="1274"/>
        <v>4.3419688484232569E-2</v>
      </c>
      <c r="CU955" s="19">
        <f t="shared" si="1275"/>
        <v>8.5445870928036582E-3</v>
      </c>
      <c r="CV955" s="19">
        <f t="shared" si="1276"/>
        <v>5.96481296056766E-3</v>
      </c>
      <c r="CW955" s="19">
        <f t="shared" si="1277"/>
        <v>3.1802945627143864E-2</v>
      </c>
      <c r="CX955" s="19">
        <f t="shared" si="1278"/>
        <v>1.0000000000000002</v>
      </c>
      <c r="CZ955" s="68">
        <f t="shared" si="1279"/>
        <v>2.5805000000000001E-5</v>
      </c>
      <c r="DA955" s="19">
        <f t="shared" si="1280"/>
        <v>1.9818039999999995E-5</v>
      </c>
      <c r="DB955" s="19">
        <f t="shared" si="1281"/>
        <v>3.667E-5</v>
      </c>
      <c r="DC955" s="19">
        <f t="shared" si="1282"/>
        <v>4.1280639999999995E-5</v>
      </c>
      <c r="DD955" s="19">
        <f t="shared" si="1283"/>
        <v>1.3119319999999998E-5</v>
      </c>
      <c r="DE955" s="19">
        <f t="shared" si="1284"/>
        <v>1.3119319999999998E-5</v>
      </c>
      <c r="DF955" s="19">
        <f t="shared" si="1285"/>
        <v>1.1787919999999999E-5</v>
      </c>
      <c r="DG955" s="19">
        <f t="shared" si="1286"/>
        <v>1.6357039999999999E-5</v>
      </c>
      <c r="DH955" s="19">
        <f t="shared" si="1287"/>
        <v>2.6263279999999998E-5</v>
      </c>
      <c r="DI955" s="19">
        <f t="shared" si="1288"/>
        <v>4.0460679999999996E-5</v>
      </c>
      <c r="DJ955" s="19">
        <f t="shared" si="1289"/>
        <v>0</v>
      </c>
      <c r="DK955" s="19">
        <f t="shared" si="1290"/>
        <v>2.2765159999999997E-5</v>
      </c>
      <c r="DM955" s="68">
        <f t="shared" si="1291"/>
        <v>1121.6513326364652</v>
      </c>
      <c r="DN955" s="19">
        <f t="shared" si="1292"/>
        <v>145.2375211787147</v>
      </c>
      <c r="DO955" s="19">
        <f t="shared" si="1293"/>
        <v>250.93045031938036</v>
      </c>
      <c r="DP955" s="19">
        <f t="shared" si="1294"/>
        <v>52.41129783342457</v>
      </c>
      <c r="DQ955" s="19">
        <f t="shared" si="1295"/>
        <v>471.18554611470756</v>
      </c>
      <c r="DR955" s="19">
        <f t="shared" si="1296"/>
        <v>11.779642333959904</v>
      </c>
      <c r="DS955" s="19">
        <f t="shared" si="1297"/>
        <v>279.68218202676803</v>
      </c>
      <c r="DT955" s="19">
        <f t="shared" si="1298"/>
        <v>406.81060479152018</v>
      </c>
      <c r="DU955" s="19">
        <f t="shared" si="1299"/>
        <v>102.48478061908403</v>
      </c>
      <c r="DV955" s="19">
        <f t="shared" si="1300"/>
        <v>19.89339042601619</v>
      </c>
      <c r="DX955" s="19">
        <f t="shared" si="1301"/>
        <v>25.173953541338271</v>
      </c>
      <c r="DZ955" s="68">
        <f t="shared" si="1302"/>
        <v>2887.2407018213794</v>
      </c>
      <c r="EA955" s="21">
        <f t="shared" si="1303"/>
        <v>2.8872407018213795</v>
      </c>
      <c r="EB955" s="92">
        <f t="shared" si="1416"/>
        <v>1196</v>
      </c>
    </row>
    <row r="956" spans="1:132" x14ac:dyDescent="0.3">
      <c r="A956" s="19">
        <f>'A. Thermody. result (all suite)'!C912</f>
        <v>1194</v>
      </c>
      <c r="B956" s="19" t="str">
        <f>'A. Thermody. result (all suite)'!A912</f>
        <v>Alkaline basalt</v>
      </c>
      <c r="C956" s="24">
        <f>'A. Thermody. result (all suite)'!G912</f>
        <v>99.984757999999999</v>
      </c>
      <c r="D956" s="19">
        <f>'A. Thermody. result (all suite)'!D912</f>
        <v>5000</v>
      </c>
      <c r="E956" s="61">
        <f>'A. Thermody. result (all suite)'!I912</f>
        <v>44.952356999999999</v>
      </c>
      <c r="F956" s="21">
        <f>'A. Thermody. result (all suite)'!J912</f>
        <v>4.4702339999999996</v>
      </c>
      <c r="G956" s="21">
        <f>'A. Thermody. result (all suite)'!K912</f>
        <v>14.290749</v>
      </c>
      <c r="H956" s="21">
        <f>'A. Thermody. result (all suite)'!L912</f>
        <v>3.3601760000000001</v>
      </c>
      <c r="I956" s="21">
        <f>'A. Thermody. result (all suite)'!M912</f>
        <v>9.6005029999999998</v>
      </c>
      <c r="J956" s="21">
        <f>'A. Thermody. result (all suite)'!N912</f>
        <v>0.240013</v>
      </c>
      <c r="K956" s="21">
        <f>'A. Thermody. result (all suite)'!O912</f>
        <v>5.1202680000000003</v>
      </c>
      <c r="L956" s="21">
        <f>'A. Thermody. result (all suite)'!P912</f>
        <v>10.332274</v>
      </c>
      <c r="M956" s="21">
        <f>'A. Thermody. result (all suite)'!Q912</f>
        <v>4.1802190000000001</v>
      </c>
      <c r="N956" s="21">
        <f>'A. Thermody. result (all suite)'!R912</f>
        <v>1.2500659999999999</v>
      </c>
      <c r="O956" s="21">
        <f>'A. Thermody. result (all suite)'!S912</f>
        <v>1.3130930000000001</v>
      </c>
      <c r="P956" s="21">
        <f>'A. Thermody. result (all suite)'!T912</f>
        <v>0.89004700000000003</v>
      </c>
      <c r="Q956" s="21">
        <f t="shared" si="1385"/>
        <v>99.999998999999988</v>
      </c>
      <c r="S956" s="19">
        <f t="shared" si="1386"/>
        <v>1467</v>
      </c>
      <c r="T956" s="19">
        <f t="shared" si="1387"/>
        <v>0.5</v>
      </c>
      <c r="V956" s="61">
        <f t="shared" si="1388"/>
        <v>44.552259891091239</v>
      </c>
      <c r="W956" s="21">
        <f t="shared" si="1389"/>
        <v>4.4304468159921475</v>
      </c>
      <c r="X956" s="21">
        <f t="shared" si="1390"/>
        <v>14.163554615976027</v>
      </c>
      <c r="Y956" s="21">
        <f t="shared" si="1391"/>
        <v>3.3302688540182088</v>
      </c>
      <c r="Z956" s="21">
        <f t="shared" si="1392"/>
        <v>9.5150540102091004</v>
      </c>
      <c r="AA956" s="21">
        <f t="shared" si="1393"/>
        <v>0.23787677147252773</v>
      </c>
      <c r="AB956" s="21">
        <f t="shared" si="1394"/>
        <v>5.074695207818313</v>
      </c>
      <c r="AC956" s="21">
        <f t="shared" si="1395"/>
        <v>10.240311904311598</v>
      </c>
      <c r="AD956" s="21">
        <f t="shared" si="1396"/>
        <v>4.1430130858250109</v>
      </c>
      <c r="AE956" s="21">
        <f t="shared" si="1397"/>
        <v>1.2389398249577181</v>
      </c>
      <c r="AF956" s="21">
        <f t="shared" si="1398"/>
        <v>1.3014058550294187</v>
      </c>
      <c r="AG956" s="21">
        <f t="shared" si="1399"/>
        <v>98.227826836701297</v>
      </c>
      <c r="AH956" s="21"/>
      <c r="AI956" s="61">
        <f t="shared" si="1400"/>
        <v>45.356047594493845</v>
      </c>
      <c r="AJ956" s="21">
        <f t="shared" si="1401"/>
        <v>4.5103785339337064</v>
      </c>
      <c r="AK956" s="21">
        <f t="shared" si="1402"/>
        <v>14.419085784644516</v>
      </c>
      <c r="AL956" s="21">
        <f t="shared" si="1403"/>
        <v>3.3903517580151799</v>
      </c>
      <c r="AM956" s="21">
        <f t="shared" si="1404"/>
        <v>9.6867194527548577</v>
      </c>
      <c r="AN956" s="21">
        <f t="shared" si="1405"/>
        <v>0.24216841513554566</v>
      </c>
      <c r="AO956" s="21">
        <f t="shared" si="1406"/>
        <v>5.166250105741149</v>
      </c>
      <c r="AP956" s="21">
        <f t="shared" si="1407"/>
        <v>10.425062056331134</v>
      </c>
      <c r="AQ956" s="21">
        <f t="shared" si="1408"/>
        <v>4.2177590803393796</v>
      </c>
      <c r="AR956" s="21">
        <f t="shared" si="1409"/>
        <v>1.2612921051560997</v>
      </c>
      <c r="AS956" s="21">
        <f t="shared" si="1410"/>
        <v>1.3248851134546007</v>
      </c>
      <c r="AT956" s="21">
        <f t="shared" si="1411"/>
        <v>100.00000000000001</v>
      </c>
      <c r="AU956" s="21"/>
      <c r="AV956" s="21">
        <f>AR956*'[1]diagram lines'!$G$39</f>
        <v>1.0470063424074985</v>
      </c>
      <c r="AW956" s="21">
        <f>AK956*'[1]diagram lines'!$G$40</f>
        <v>7.6315373213275457</v>
      </c>
      <c r="AX956" s="21">
        <f>AQ956*'[1]diagram lines'!$G$38</f>
        <v>3.1289538966441541</v>
      </c>
      <c r="AY956" s="21">
        <f>AP956*'[1]diagram lines'!$G$41</f>
        <v>7.4503501621547654</v>
      </c>
      <c r="AZ956" s="21">
        <f t="shared" si="1412"/>
        <v>5.4790511854954795</v>
      </c>
      <c r="BA956" s="21">
        <f t="shared" si="1413"/>
        <v>0.65640233728282793</v>
      </c>
      <c r="BB956" s="21">
        <f t="shared" si="1414"/>
        <v>1.827492812302409</v>
      </c>
      <c r="BC956" s="86">
        <f t="shared" si="1415"/>
        <v>0.54719777460581465</v>
      </c>
      <c r="BX956" s="61">
        <f t="shared" si="1253"/>
        <v>0.74820833888149141</v>
      </c>
      <c r="BY956" s="21">
        <f t="shared" si="1254"/>
        <v>5.596186780170255E-2</v>
      </c>
      <c r="BZ956" s="21">
        <f t="shared" si="1255"/>
        <v>0.14016034719497844</v>
      </c>
      <c r="CA956" s="21">
        <f t="shared" si="1256"/>
        <v>2.1041868620452125E-2</v>
      </c>
      <c r="CB956" s="21">
        <f t="shared" si="1257"/>
        <v>0.13361869171885873</v>
      </c>
      <c r="CC956" s="21">
        <f t="shared" si="1258"/>
        <v>3.3833239357203273E-3</v>
      </c>
      <c r="CD956" s="21">
        <f t="shared" si="1259"/>
        <v>0.12705379652605461</v>
      </c>
      <c r="CE956" s="21">
        <f t="shared" si="1260"/>
        <v>0.18424169044222541</v>
      </c>
      <c r="CF956" s="21">
        <f t="shared" si="1261"/>
        <v>6.7433763510243591E-2</v>
      </c>
      <c r="CG956" s="21">
        <f t="shared" si="1262"/>
        <v>1.3270339702760084E-2</v>
      </c>
      <c r="CH956" s="21">
        <f t="shared" si="1263"/>
        <v>9.2507819985346348E-3</v>
      </c>
      <c r="CI956" s="21">
        <f t="shared" si="1264"/>
        <v>4.9392175360710326E-2</v>
      </c>
      <c r="CJ956" s="21">
        <f t="shared" si="1265"/>
        <v>1.5530169856937319</v>
      </c>
      <c r="CL956" s="68">
        <f t="shared" si="1266"/>
        <v>0.4817773055761313</v>
      </c>
      <c r="CM956" s="19">
        <f t="shared" si="1267"/>
        <v>3.6034292166292316E-2</v>
      </c>
      <c r="CN956" s="19">
        <f t="shared" si="1268"/>
        <v>9.0250363316128762E-2</v>
      </c>
      <c r="CO956" s="19">
        <f t="shared" si="1269"/>
        <v>1.3549026710131399E-2</v>
      </c>
      <c r="CP956" s="19">
        <f t="shared" si="1270"/>
        <v>8.6038139279701012E-2</v>
      </c>
      <c r="CQ956" s="19">
        <f t="shared" si="1271"/>
        <v>2.1785492154221342E-3</v>
      </c>
      <c r="CR956" s="19">
        <f t="shared" si="1272"/>
        <v>8.1810951004698609E-2</v>
      </c>
      <c r="CS956" s="19">
        <f t="shared" si="1273"/>
        <v>0.11863469114597271</v>
      </c>
      <c r="CT956" s="19">
        <f t="shared" si="1274"/>
        <v>4.3421137135934776E-2</v>
      </c>
      <c r="CU956" s="19">
        <f t="shared" si="1275"/>
        <v>8.5448773741725881E-3</v>
      </c>
      <c r="CV956" s="19">
        <f t="shared" si="1276"/>
        <v>5.9566521704218934E-3</v>
      </c>
      <c r="CW956" s="19">
        <f t="shared" si="1277"/>
        <v>3.1804014904992725E-2</v>
      </c>
      <c r="CX956" s="19">
        <f t="shared" si="1278"/>
        <v>1</v>
      </c>
      <c r="CZ956" s="68">
        <f t="shared" si="1279"/>
        <v>2.5805000000000001E-5</v>
      </c>
      <c r="DA956" s="19">
        <f t="shared" si="1280"/>
        <v>1.9803559999999998E-5</v>
      </c>
      <c r="DB956" s="19">
        <f t="shared" si="1281"/>
        <v>3.667E-5</v>
      </c>
      <c r="DC956" s="19">
        <f t="shared" si="1282"/>
        <v>4.1262459999999991E-5</v>
      </c>
      <c r="DD956" s="19">
        <f t="shared" si="1283"/>
        <v>1.3113479999999998E-5</v>
      </c>
      <c r="DE956" s="19">
        <f t="shared" si="1284"/>
        <v>1.3113479999999998E-5</v>
      </c>
      <c r="DF956" s="19">
        <f t="shared" si="1285"/>
        <v>1.1781379999999999E-5</v>
      </c>
      <c r="DG956" s="19">
        <f t="shared" si="1286"/>
        <v>1.6349559999999997E-5</v>
      </c>
      <c r="DH956" s="19">
        <f t="shared" si="1287"/>
        <v>2.6247920000000001E-5</v>
      </c>
      <c r="DI956" s="19">
        <f t="shared" si="1288"/>
        <v>4.0436519999999993E-5</v>
      </c>
      <c r="DJ956" s="19">
        <f t="shared" si="1289"/>
        <v>0</v>
      </c>
      <c r="DK956" s="19">
        <f t="shared" si="1290"/>
        <v>2.2746239999999995E-5</v>
      </c>
      <c r="DM956" s="68">
        <f t="shared" si="1291"/>
        <v>1121.6888401090473</v>
      </c>
      <c r="DN956" s="19">
        <f t="shared" si="1292"/>
        <v>145.34857663184951</v>
      </c>
      <c r="DO956" s="19">
        <f t="shared" si="1293"/>
        <v>250.93883402542914</v>
      </c>
      <c r="DP956" s="19">
        <f t="shared" si="1294"/>
        <v>52.436138692188578</v>
      </c>
      <c r="DQ956" s="19">
        <f t="shared" si="1295"/>
        <v>471.41112101795392</v>
      </c>
      <c r="DR956" s="19">
        <f t="shared" si="1296"/>
        <v>11.785298894118588</v>
      </c>
      <c r="DS956" s="19">
        <f t="shared" si="1297"/>
        <v>279.84678581705663</v>
      </c>
      <c r="DT956" s="19">
        <f t="shared" si="1298"/>
        <v>406.92431352685639</v>
      </c>
      <c r="DU956" s="19">
        <f t="shared" si="1299"/>
        <v>102.54817490515806</v>
      </c>
      <c r="DV956" s="19">
        <f t="shared" si="1300"/>
        <v>19.905952555933546</v>
      </c>
      <c r="DX956" s="19">
        <f t="shared" si="1301"/>
        <v>25.195739981112002</v>
      </c>
      <c r="DZ956" s="68">
        <f t="shared" si="1302"/>
        <v>2888.029776156704</v>
      </c>
      <c r="EA956" s="21">
        <f t="shared" si="1303"/>
        <v>2.8880297761567038</v>
      </c>
      <c r="EB956" s="92">
        <f t="shared" si="1416"/>
        <v>1194</v>
      </c>
    </row>
    <row r="957" spans="1:132" x14ac:dyDescent="0.3">
      <c r="A957" s="19">
        <f>'A. Thermody. result (all suite)'!C913</f>
        <v>1192</v>
      </c>
      <c r="B957" s="19" t="str">
        <f>'A. Thermody. result (all suite)'!A913</f>
        <v>Alkaline basalt</v>
      </c>
      <c r="C957" s="24">
        <f>'A. Thermody. result (all suite)'!G913</f>
        <v>99.980897999999996</v>
      </c>
      <c r="D957" s="19">
        <f>'A. Thermody. result (all suite)'!D913</f>
        <v>5000</v>
      </c>
      <c r="E957" s="61">
        <f>'A. Thermody. result (all suite)'!I913</f>
        <v>44.954093</v>
      </c>
      <c r="F957" s="21">
        <f>'A. Thermody. result (all suite)'!J913</f>
        <v>4.4704069999999998</v>
      </c>
      <c r="G957" s="21">
        <f>'A. Thermody. result (all suite)'!K913</f>
        <v>14.291301000000001</v>
      </c>
      <c r="H957" s="21">
        <f>'A. Thermody. result (all suite)'!L913</f>
        <v>3.360306</v>
      </c>
      <c r="I957" s="21">
        <f>'A. Thermody. result (all suite)'!M913</f>
        <v>9.6008739999999992</v>
      </c>
      <c r="J957" s="21">
        <f>'A. Thermody. result (all suite)'!N913</f>
        <v>0.24002200000000001</v>
      </c>
      <c r="K957" s="21">
        <f>'A. Thermody. result (all suite)'!O913</f>
        <v>5.1204660000000004</v>
      </c>
      <c r="L957" s="21">
        <f>'A. Thermody. result (all suite)'!P913</f>
        <v>10.330579</v>
      </c>
      <c r="M957" s="21">
        <f>'A. Thermody. result (all suite)'!Q913</f>
        <v>4.1803809999999997</v>
      </c>
      <c r="N957" s="21">
        <f>'A. Thermody. result (all suite)'!R913</f>
        <v>1.2501139999999999</v>
      </c>
      <c r="O957" s="21">
        <f>'A. Thermody. result (all suite)'!S913</f>
        <v>1.311377</v>
      </c>
      <c r="P957" s="21">
        <f>'A. Thermody. result (all suite)'!T913</f>
        <v>0.89008100000000001</v>
      </c>
      <c r="Q957" s="21">
        <f t="shared" si="1385"/>
        <v>100.00000099999997</v>
      </c>
      <c r="S957" s="19">
        <f t="shared" si="1386"/>
        <v>1465</v>
      </c>
      <c r="T957" s="19">
        <f t="shared" si="1387"/>
        <v>0.5</v>
      </c>
      <c r="V957" s="61">
        <f t="shared" si="1388"/>
        <v>44.553965163485955</v>
      </c>
      <c r="W957" s="21">
        <f t="shared" si="1389"/>
        <v>4.4306167570682327</v>
      </c>
      <c r="X957" s="21">
        <f t="shared" si="1390"/>
        <v>14.164096846418234</v>
      </c>
      <c r="Y957" s="21">
        <f t="shared" si="1391"/>
        <v>3.3303965550512347</v>
      </c>
      <c r="Z957" s="21">
        <f t="shared" si="1392"/>
        <v>9.5154184455466151</v>
      </c>
      <c r="AA957" s="21">
        <f t="shared" si="1393"/>
        <v>0.23788560980354392</v>
      </c>
      <c r="AB957" s="21">
        <f t="shared" si="1394"/>
        <v>5.074889705478304</v>
      </c>
      <c r="AC957" s="21">
        <f t="shared" si="1395"/>
        <v>10.238628480050515</v>
      </c>
      <c r="AD957" s="21">
        <f t="shared" si="1396"/>
        <v>4.1431722233634778</v>
      </c>
      <c r="AE957" s="21">
        <f t="shared" si="1397"/>
        <v>1.2389869729189305</v>
      </c>
      <c r="AF957" s="21">
        <f t="shared" si="1398"/>
        <v>1.2997046826013532</v>
      </c>
      <c r="AG957" s="21">
        <f t="shared" si="1399"/>
        <v>98.227761441786413</v>
      </c>
      <c r="AH957" s="21"/>
      <c r="AI957" s="61">
        <f t="shared" si="1400"/>
        <v>45.357813829332116</v>
      </c>
      <c r="AJ957" s="21">
        <f t="shared" si="1401"/>
        <v>4.5105545438842034</v>
      </c>
      <c r="AK957" s="21">
        <f t="shared" si="1402"/>
        <v>14.419647397556165</v>
      </c>
      <c r="AL957" s="21">
        <f t="shared" si="1403"/>
        <v>3.3904840201666988</v>
      </c>
      <c r="AM957" s="21">
        <f t="shared" si="1404"/>
        <v>9.6870969121960719</v>
      </c>
      <c r="AN957" s="21">
        <f t="shared" si="1405"/>
        <v>0.24217757415201219</v>
      </c>
      <c r="AO957" s="21">
        <f t="shared" si="1406"/>
        <v>5.1664515519738075</v>
      </c>
      <c r="AP957" s="21">
        <f t="shared" si="1407"/>
        <v>10.423355199963835</v>
      </c>
      <c r="AQ957" s="21">
        <f t="shared" si="1408"/>
        <v>4.2179238970226178</v>
      </c>
      <c r="AR957" s="21">
        <f t="shared" si="1409"/>
        <v>1.2613409434696343</v>
      </c>
      <c r="AS957" s="21">
        <f t="shared" si="1410"/>
        <v>1.3231541302828209</v>
      </c>
      <c r="AT957" s="21">
        <f t="shared" si="1411"/>
        <v>99.999999999999972</v>
      </c>
      <c r="AU957" s="21"/>
      <c r="AV957" s="21">
        <f>AR957*'[1]diagram lines'!$G$39</f>
        <v>1.0470468833922666</v>
      </c>
      <c r="AW957" s="21">
        <f>AK957*'[1]diagram lines'!$G$40</f>
        <v>7.6318345641596785</v>
      </c>
      <c r="AX957" s="21">
        <f>AQ957*'[1]diagram lines'!$G$38</f>
        <v>3.129076166264924</v>
      </c>
      <c r="AY957" s="21">
        <f>AP957*'[1]diagram lines'!$G$41</f>
        <v>7.4491303442252255</v>
      </c>
      <c r="AZ957" s="21">
        <f t="shared" si="1412"/>
        <v>5.4792648404922524</v>
      </c>
      <c r="BA957" s="21">
        <f t="shared" si="1413"/>
        <v>0.65648758832007881</v>
      </c>
      <c r="BB957" s="21">
        <f t="shared" si="1414"/>
        <v>1.8274927422902829</v>
      </c>
      <c r="BC957" s="86">
        <f t="shared" si="1415"/>
        <v>0.54719779556922465</v>
      </c>
      <c r="BX957" s="61">
        <f t="shared" ref="BX957:BX1020" si="1417">E957/$BH$48</f>
        <v>0.74823723368841544</v>
      </c>
      <c r="BY957" s="21">
        <f t="shared" ref="BY957:BY1020" si="1418">F957/$BI$48</f>
        <v>5.596403355032549E-2</v>
      </c>
      <c r="BZ957" s="21">
        <f t="shared" ref="BZ957:BZ1020" si="1419">G957/$BJ$48</f>
        <v>0.14016576108277756</v>
      </c>
      <c r="CA957" s="21">
        <f t="shared" ref="CA957:CA1020" si="1420">H957/$BK$48</f>
        <v>2.1042682697726845E-2</v>
      </c>
      <c r="CB957" s="21">
        <f t="shared" ref="CB957:CB1020" si="1421">I957/$BL$48</f>
        <v>0.13362385525400139</v>
      </c>
      <c r="CC957" s="21">
        <f t="shared" ref="CC957:CC1020" si="1422">J957/$BM$48</f>
        <v>3.3834508034959123E-3</v>
      </c>
      <c r="CD957" s="21">
        <f t="shared" ref="CD957:CD1020" si="1423">K957/$BN$48</f>
        <v>0.12705870967741936</v>
      </c>
      <c r="CE957" s="21">
        <f t="shared" ref="CE957:CE1020" si="1424">L957/$BO$48</f>
        <v>0.18421146576319544</v>
      </c>
      <c r="CF957" s="21">
        <f t="shared" ref="CF957:CF1020" si="1425">M957/$BP$48</f>
        <v>6.7436376834973374E-2</v>
      </c>
      <c r="CG957" s="21">
        <f t="shared" ref="CG957:CG1020" si="1426">N957/$BQ$48</f>
        <v>1.3270849256900211E-2</v>
      </c>
      <c r="CH957" s="21">
        <f t="shared" ref="CH957:CH1020" si="1427">O957/$BR$48</f>
        <v>9.2386927238911135E-3</v>
      </c>
      <c r="CI957" s="21">
        <f t="shared" ref="CI957:CI1020" si="1428">P957/$BS$48</f>
        <v>4.9394062153163151E-2</v>
      </c>
      <c r="CJ957" s="21">
        <f t="shared" ref="CJ957:CJ1020" si="1429">SUM(BX957:CI957)</f>
        <v>1.5530271734862855</v>
      </c>
      <c r="CL957" s="68">
        <f t="shared" ref="CL957:CL1020" si="1430">BX957/CJ957</f>
        <v>0.48179275061153526</v>
      </c>
      <c r="CM957" s="19">
        <f t="shared" ref="CM957:CM1020" si="1431">BY957/CJ957</f>
        <v>3.6035450316490997E-2</v>
      </c>
      <c r="CN957" s="19">
        <f t="shared" ref="CN957:CN1020" si="1432">BZ957/CJ957</f>
        <v>9.0253257300146869E-2</v>
      </c>
      <c r="CO957" s="19">
        <f t="shared" ref="CO957:CO1020" si="1433">CA957/CJ957</f>
        <v>1.3549462016488451E-2</v>
      </c>
      <c r="CP957" s="19">
        <f t="shared" ref="CP957:CP1020" si="1434">CB957/CJ957</f>
        <v>8.6040899692719636E-2</v>
      </c>
      <c r="CQ957" s="19">
        <f t="shared" ref="CQ957:CQ1020" si="1435">CC957/CJ957</f>
        <v>2.1786166148661987E-3</v>
      </c>
      <c r="CR957" s="19">
        <f t="shared" ref="CR957:CR1020" si="1436">CD957/CJ957</f>
        <v>8.1813577924843311E-2</v>
      </c>
      <c r="CS957" s="19">
        <f t="shared" ref="CS957:CS1020" si="1437">CE957/CJ957</f>
        <v>0.11861445112365394</v>
      </c>
      <c r="CT957" s="19">
        <f t="shared" ref="CT957:CT1020" si="1438">CF957/CJ957</f>
        <v>4.3422535024670576E-2</v>
      </c>
      <c r="CU957" s="19">
        <f t="shared" ref="CU957:CU1020" si="1439">CG957/CJ957</f>
        <v>8.5451494239533361E-3</v>
      </c>
      <c r="CV957" s="19">
        <f t="shared" ref="CV957:CV1020" si="1440">CH957/CJ957</f>
        <v>5.9488287659203009E-3</v>
      </c>
      <c r="CW957" s="19">
        <f t="shared" ref="CW957:CW1020" si="1441">CI957/CJ957</f>
        <v>3.1805021184710999E-2</v>
      </c>
      <c r="CX957" s="19">
        <f t="shared" ref="CX957:CX1020" si="1442">SUM(CL957:CW957)</f>
        <v>0.99999999999999989</v>
      </c>
      <c r="CZ957" s="68">
        <f t="shared" ref="CZ957:CZ1020" si="1443">($BH$49*$DC$46)+(($BH$50*$DD$46)*(S957-1673))+(($BH$51*$DC$46)*T957)</f>
        <v>2.5805000000000001E-5</v>
      </c>
      <c r="DA957" s="19">
        <f t="shared" ref="DA957:DA1020" si="1444">($BI$49*$DC$46)+(($BI$50*$DD$46)*(S957-1673))+(($BI$51*$DC$46)*T957)</f>
        <v>1.9789079999999995E-5</v>
      </c>
      <c r="DB957" s="19">
        <f t="shared" ref="DB957:DB1020" si="1445">($BJ$49*$DC$46)+(($BJ$50*$DD$46)*(S957-1673))+(($BJ$51*$DC$46)*T957)</f>
        <v>3.667E-5</v>
      </c>
      <c r="DC957" s="19">
        <f t="shared" ref="DC957:DC1020" si="1446">($BK$49*$DC$46)+(($BK$50*$DD$46)*(S957-1673))+(($BK$51*$DC$46)*T957)</f>
        <v>4.1244279999999993E-5</v>
      </c>
      <c r="DD957" s="19">
        <f t="shared" ref="DD957:DD1020" si="1447">($BL$49*$DC$46)+(($BL$50*$DD$46)*(S957-1673))+(($BL$51*$DC$46)*T957)</f>
        <v>1.3107639999999997E-5</v>
      </c>
      <c r="DE957" s="19">
        <f t="shared" ref="DE957:DE1020" si="1448">($BM$49*$DC$46)+(($BM$50*$DD$46)*(S957-1673))+(($BM$51*$DC$46)*T957)</f>
        <v>1.3107639999999997E-5</v>
      </c>
      <c r="DF957" s="19">
        <f t="shared" ref="DF957:DF1020" si="1449">($BN$49*$DC$46)+(($BN$50*$DD$46)*(S957-1673))+(($BN$51*$DC$46)*T957)</f>
        <v>1.1774839999999999E-5</v>
      </c>
      <c r="DG957" s="19">
        <f t="shared" ref="DG957:DG1020" si="1450">($BO$49*$DC$46)+(($BO$50*$DD$46)*(S957-1673))+(($BO$51*$DC$46)*T957)</f>
        <v>1.6342079999999999E-5</v>
      </c>
      <c r="DH957" s="19">
        <f t="shared" ref="DH957:DH1020" si="1451">($BP$49*$DC$46)+(($BP$50*$DD$46)*(S957-1673))+(($BP$51*$DC$46)*T957)</f>
        <v>2.6232560000000001E-5</v>
      </c>
      <c r="DI957" s="19">
        <f t="shared" ref="DI957:DI1020" si="1452">($BQ$49*$DC$46)+(($BQ$50*$DD$46)*(S957-1673))+(($BQ$51*$DC$46)*T957)</f>
        <v>4.041235999999999E-5</v>
      </c>
      <c r="DJ957" s="19">
        <f t="shared" ref="DJ957:DJ1020" si="1453">($BR$49*$DC$46)+(($BR$50*$DD$46)*(S957-1673))+(($BR$51*$DC$46)*T957)</f>
        <v>0</v>
      </c>
      <c r="DK957" s="19">
        <f t="shared" ref="DK957:DK1020" si="1454">($BS$49*$DC$46)+(($BS$50*$DD$46)*(S957-1673))+(($BS$51*$DC$46)*T957)</f>
        <v>2.2727319999999996E-5</v>
      </c>
      <c r="DM957" s="68">
        <f t="shared" ref="DM957:DM1020" si="1455">((CL957*$BH$48)/CZ957)/1000</f>
        <v>1121.7247997186992</v>
      </c>
      <c r="DN957" s="19">
        <f t="shared" ref="DN957:DN1020" si="1456">((CM957*$BI$48)/DA957)/1000</f>
        <v>145.45960556434665</v>
      </c>
      <c r="DO957" s="19">
        <f t="shared" ref="DO957:DO1020" si="1457">((CN957*$BJ$48)/DB957)/1000</f>
        <v>250.94688067420168</v>
      </c>
      <c r="DP957" s="19">
        <f t="shared" ref="DP957:DP1020" si="1458">((CO957*$BK$48)/DC957)/1000</f>
        <v>52.460937356962972</v>
      </c>
      <c r="DQ957" s="19">
        <f t="shared" ref="DQ957:DQ1020" si="1459">((CP957*$BL$48)/DD957)/1000</f>
        <v>471.63628562593317</v>
      </c>
      <c r="DR957" s="19">
        <f t="shared" ref="DR957:DR1020" si="1460">((CQ957*$BM$48)/DE957)/1000</f>
        <v>11.790914509294439</v>
      </c>
      <c r="DS957" s="19">
        <f t="shared" ref="DS957:DS1020" si="1461">((CR957*$BN$48)/DF957)/1000</f>
        <v>280.01120952566538</v>
      </c>
      <c r="DT957" s="19">
        <f t="shared" ref="DT957:DT1020" si="1462">((CS957*$BO$48)/DG957)/1000</f>
        <v>407.04111220937068</v>
      </c>
      <c r="DU957" s="19">
        <f t="shared" ref="DU957:DU1020" si="1463">((CT957*$BP$48)/DH957)/1000</f>
        <v>102.61152347233093</v>
      </c>
      <c r="DV957" s="19">
        <f t="shared" ref="DV957:DV1020" si="1464">((CU957*$BQ$48)/DI957)/1000</f>
        <v>19.918487208774852</v>
      </c>
      <c r="DX957" s="19">
        <f t="shared" ref="DX957:DX1020" si="1465">((CW957*$BS$48)/DK957)/1000</f>
        <v>25.217512744507154</v>
      </c>
      <c r="DZ957" s="68">
        <f t="shared" ref="DZ957:DZ1020" si="1466">SUM(DM957:DX957)</f>
        <v>2888.819268610087</v>
      </c>
      <c r="EA957" s="21">
        <f t="shared" ref="EA957:EA1020" si="1467">DZ957/1000</f>
        <v>2.8888192686100869</v>
      </c>
      <c r="EB957" s="92">
        <f t="shared" si="1416"/>
        <v>1192</v>
      </c>
    </row>
    <row r="958" spans="1:132" x14ac:dyDescent="0.3">
      <c r="A958" s="19">
        <f>'A. Thermody. result (all suite)'!C914</f>
        <v>1190</v>
      </c>
      <c r="B958" s="19" t="str">
        <f>'A. Thermody. result (all suite)'!A914</f>
        <v>Alkaline basalt</v>
      </c>
      <c r="C958" s="24">
        <f>'A. Thermody. result (all suite)'!G914</f>
        <v>99.977204</v>
      </c>
      <c r="D958" s="19">
        <f>'A. Thermody. result (all suite)'!D914</f>
        <v>5000</v>
      </c>
      <c r="E958" s="61">
        <f>'A. Thermody. result (all suite)'!I914</f>
        <v>44.955753000000001</v>
      </c>
      <c r="F958" s="21">
        <f>'A. Thermody. result (all suite)'!J914</f>
        <v>4.4705719999999998</v>
      </c>
      <c r="G958" s="21">
        <f>'A. Thermody. result (all suite)'!K914</f>
        <v>14.291829</v>
      </c>
      <c r="H958" s="21">
        <f>'A. Thermody. result (all suite)'!L914</f>
        <v>3.36043</v>
      </c>
      <c r="I958" s="21">
        <f>'A. Thermody. result (all suite)'!M914</f>
        <v>9.601229</v>
      </c>
      <c r="J958" s="21">
        <f>'A. Thermody. result (all suite)'!N914</f>
        <v>0.24003099999999999</v>
      </c>
      <c r="K958" s="21">
        <f>'A. Thermody. result (all suite)'!O914</f>
        <v>5.1206550000000002</v>
      </c>
      <c r="L958" s="21">
        <f>'A. Thermody. result (all suite)'!P914</f>
        <v>10.328957000000001</v>
      </c>
      <c r="M958" s="21">
        <f>'A. Thermody. result (all suite)'!Q914</f>
        <v>4.1805349999999999</v>
      </c>
      <c r="N958" s="21">
        <f>'A. Thermody. result (all suite)'!R914</f>
        <v>1.2501599999999999</v>
      </c>
      <c r="O958" s="21">
        <f>'A. Thermody. result (all suite)'!S914</f>
        <v>1.3097350000000001</v>
      </c>
      <c r="P958" s="21">
        <f>'A. Thermody. result (all suite)'!T914</f>
        <v>0.89011399999999996</v>
      </c>
      <c r="Q958" s="21">
        <f t="shared" si="1385"/>
        <v>100</v>
      </c>
      <c r="S958" s="19">
        <f t="shared" si="1386"/>
        <v>1463</v>
      </c>
      <c r="T958" s="19">
        <f t="shared" si="1387"/>
        <v>0.5</v>
      </c>
      <c r="V958" s="61">
        <f t="shared" si="1388"/>
        <v>44.555595548741586</v>
      </c>
      <c r="W958" s="21">
        <f t="shared" si="1389"/>
        <v>4.4307788127479197</v>
      </c>
      <c r="X958" s="21">
        <f t="shared" si="1390"/>
        <v>14.16461542921494</v>
      </c>
      <c r="Y958" s="21">
        <f t="shared" si="1391"/>
        <v>3.3305183421098001</v>
      </c>
      <c r="Z958" s="21">
        <f t="shared" si="1392"/>
        <v>9.5157671164989406</v>
      </c>
      <c r="AA958" s="21">
        <f t="shared" si="1393"/>
        <v>0.23789445046465998</v>
      </c>
      <c r="AB958" s="21">
        <f t="shared" si="1394"/>
        <v>5.0750753329533005</v>
      </c>
      <c r="AC958" s="21">
        <f t="shared" si="1395"/>
        <v>10.237017507689021</v>
      </c>
      <c r="AD958" s="21">
        <f t="shared" si="1396"/>
        <v>4.1433234726901</v>
      </c>
      <c r="AE958" s="21">
        <f t="shared" si="1397"/>
        <v>1.2390321508175999</v>
      </c>
      <c r="AF958" s="21">
        <f t="shared" si="1398"/>
        <v>1.2980768654021</v>
      </c>
      <c r="AG958" s="21">
        <f t="shared" si="1399"/>
        <v>98.227695029329951</v>
      </c>
      <c r="AH958" s="21"/>
      <c r="AI958" s="61">
        <f t="shared" si="1400"/>
        <v>45.359504298087892</v>
      </c>
      <c r="AJ958" s="21">
        <f t="shared" si="1401"/>
        <v>4.5107225731245419</v>
      </c>
      <c r="AK958" s="21">
        <f t="shared" si="1402"/>
        <v>14.420185086278883</v>
      </c>
      <c r="AL958" s="21">
        <f t="shared" si="1403"/>
        <v>3.3906102969384917</v>
      </c>
      <c r="AM958" s="21">
        <f t="shared" si="1404"/>
        <v>9.6874584236732968</v>
      </c>
      <c r="AN958" s="21">
        <f t="shared" si="1405"/>
        <v>0.24218673806162991</v>
      </c>
      <c r="AO958" s="21">
        <f t="shared" si="1406"/>
        <v>5.1666440217679206</v>
      </c>
      <c r="AP958" s="21">
        <f t="shared" si="1407"/>
        <v>10.421722208418242</v>
      </c>
      <c r="AQ958" s="21">
        <f t="shared" si="1408"/>
        <v>4.2180807270830689</v>
      </c>
      <c r="AR958" s="21">
        <f t="shared" si="1409"/>
        <v>1.2613877893069112</v>
      </c>
      <c r="AS958" s="21">
        <f t="shared" si="1410"/>
        <v>1.3214978372591411</v>
      </c>
      <c r="AT958" s="21">
        <f t="shared" si="1411"/>
        <v>100.00000000000001</v>
      </c>
      <c r="AU958" s="21"/>
      <c r="AV958" s="21">
        <f>AR958*'[1]diagram lines'!$G$39</f>
        <v>1.0470857704102252</v>
      </c>
      <c r="AW958" s="21">
        <f>AK958*'[1]diagram lines'!$G$40</f>
        <v>7.6321191447229655</v>
      </c>
      <c r="AX958" s="21">
        <f>AQ958*'[1]diagram lines'!$G$38</f>
        <v>3.129192510991925</v>
      </c>
      <c r="AY958" s="21">
        <f>AP958*'[1]diagram lines'!$G$41</f>
        <v>7.4479633143542507</v>
      </c>
      <c r="AZ958" s="21">
        <f t="shared" si="1412"/>
        <v>5.4794685163899803</v>
      </c>
      <c r="BA958" s="21">
        <f t="shared" si="1413"/>
        <v>0.65656921200856511</v>
      </c>
      <c r="BB958" s="21">
        <f t="shared" si="1414"/>
        <v>1.827492956757792</v>
      </c>
      <c r="BC958" s="86">
        <f t="shared" si="1415"/>
        <v>0.54719773135220662</v>
      </c>
      <c r="BX958" s="61">
        <f t="shared" si="1417"/>
        <v>0.74826486351531296</v>
      </c>
      <c r="BY958" s="21">
        <f t="shared" si="1418"/>
        <v>5.5966099148723088E-2</v>
      </c>
      <c r="BZ958" s="21">
        <f t="shared" si="1419"/>
        <v>0.14017093958415067</v>
      </c>
      <c r="CA958" s="21">
        <f t="shared" si="1420"/>
        <v>2.1043459202204271E-2</v>
      </c>
      <c r="CB958" s="21">
        <f t="shared" si="1421"/>
        <v>0.13362879610299236</v>
      </c>
      <c r="CC958" s="21">
        <f t="shared" si="1422"/>
        <v>3.3835776712714972E-3</v>
      </c>
      <c r="CD958" s="21">
        <f t="shared" si="1423"/>
        <v>0.12706339950372209</v>
      </c>
      <c r="CE958" s="21">
        <f t="shared" si="1424"/>
        <v>0.18418254279600574</v>
      </c>
      <c r="CF958" s="21">
        <f t="shared" si="1425"/>
        <v>6.7438861106630096E-2</v>
      </c>
      <c r="CG958" s="21">
        <f t="shared" si="1426"/>
        <v>1.3271337579617834E-2</v>
      </c>
      <c r="CH958" s="21">
        <f t="shared" si="1427"/>
        <v>9.2271247816040139E-3</v>
      </c>
      <c r="CI958" s="21">
        <f t="shared" si="1428"/>
        <v>4.939589345172031E-2</v>
      </c>
      <c r="CJ958" s="21">
        <f t="shared" si="1429"/>
        <v>1.5530368944439548</v>
      </c>
      <c r="CL958" s="68">
        <f t="shared" si="1430"/>
        <v>0.48180752575309538</v>
      </c>
      <c r="CM958" s="19">
        <f t="shared" si="1431"/>
        <v>3.6036554797213009E-2</v>
      </c>
      <c r="CN958" s="19">
        <f t="shared" si="1432"/>
        <v>9.025602681147965E-2</v>
      </c>
      <c r="CO958" s="19">
        <f t="shared" si="1433"/>
        <v>1.3549877197050503E-2</v>
      </c>
      <c r="CP958" s="19">
        <f t="shared" si="1434"/>
        <v>8.6043542546255125E-2</v>
      </c>
      <c r="CQ958" s="19">
        <f t="shared" si="1435"/>
        <v>2.1786846683271772E-3</v>
      </c>
      <c r="CR958" s="19">
        <f t="shared" si="1436"/>
        <v>8.1816085605110833E-2</v>
      </c>
      <c r="CS958" s="19">
        <f t="shared" si="1437"/>
        <v>0.11859508518756083</v>
      </c>
      <c r="CT958" s="19">
        <f t="shared" si="1438"/>
        <v>4.3423862850840857E-2</v>
      </c>
      <c r="CU958" s="19">
        <f t="shared" si="1439"/>
        <v>8.5454103679677672E-3</v>
      </c>
      <c r="CV958" s="19">
        <f t="shared" si="1440"/>
        <v>5.9413429356471722E-3</v>
      </c>
      <c r="CW958" s="19">
        <f t="shared" si="1441"/>
        <v>3.1806001279451823E-2</v>
      </c>
      <c r="CX958" s="19">
        <f t="shared" si="1442"/>
        <v>1</v>
      </c>
      <c r="CZ958" s="68">
        <f t="shared" si="1443"/>
        <v>2.5805000000000001E-5</v>
      </c>
      <c r="DA958" s="19">
        <f t="shared" si="1444"/>
        <v>1.9774599999999999E-5</v>
      </c>
      <c r="DB958" s="19">
        <f t="shared" si="1445"/>
        <v>3.667E-5</v>
      </c>
      <c r="DC958" s="19">
        <f t="shared" si="1446"/>
        <v>4.1226099999999995E-5</v>
      </c>
      <c r="DD958" s="19">
        <f t="shared" si="1447"/>
        <v>1.3101799999999999E-5</v>
      </c>
      <c r="DE958" s="19">
        <f t="shared" si="1448"/>
        <v>1.3101799999999999E-5</v>
      </c>
      <c r="DF958" s="19">
        <f t="shared" si="1449"/>
        <v>1.1768299999999999E-5</v>
      </c>
      <c r="DG958" s="19">
        <f t="shared" si="1450"/>
        <v>1.6334599999999998E-5</v>
      </c>
      <c r="DH958" s="19">
        <f t="shared" si="1451"/>
        <v>2.62172E-5</v>
      </c>
      <c r="DI958" s="19">
        <f t="shared" si="1452"/>
        <v>4.0388199999999994E-5</v>
      </c>
      <c r="DJ958" s="19">
        <f t="shared" si="1453"/>
        <v>0</v>
      </c>
      <c r="DK958" s="19">
        <f t="shared" si="1454"/>
        <v>2.2708399999999998E-5</v>
      </c>
      <c r="DM958" s="68">
        <f t="shared" si="1455"/>
        <v>1121.7591996607623</v>
      </c>
      <c r="DN958" s="19">
        <f t="shared" si="1456"/>
        <v>145.57058030005032</v>
      </c>
      <c r="DO958" s="19">
        <f t="shared" si="1457"/>
        <v>250.95458122984633</v>
      </c>
      <c r="DP958" s="19">
        <f t="shared" si="1458"/>
        <v>52.485679935695956</v>
      </c>
      <c r="DQ958" s="19">
        <f t="shared" si="1459"/>
        <v>471.86100627001105</v>
      </c>
      <c r="DR958" s="19">
        <f t="shared" si="1460"/>
        <v>11.796538671871801</v>
      </c>
      <c r="DS958" s="19">
        <f t="shared" si="1461"/>
        <v>280.17540765326913</v>
      </c>
      <c r="DT958" s="19">
        <f t="shared" si="1462"/>
        <v>407.16101877722207</v>
      </c>
      <c r="DU958" s="19">
        <f t="shared" si="1463"/>
        <v>102.67478060676292</v>
      </c>
      <c r="DV958" s="19">
        <f t="shared" si="1464"/>
        <v>19.931010955243458</v>
      </c>
      <c r="DX958" s="19">
        <f t="shared" si="1465"/>
        <v>25.239301010010475</v>
      </c>
      <c r="DZ958" s="68">
        <f t="shared" si="1466"/>
        <v>2889.609105070746</v>
      </c>
      <c r="EA958" s="21">
        <f t="shared" si="1467"/>
        <v>2.889609105070746</v>
      </c>
      <c r="EB958" s="92">
        <f t="shared" si="1416"/>
        <v>1190</v>
      </c>
    </row>
    <row r="959" spans="1:132" x14ac:dyDescent="0.3">
      <c r="A959" s="19">
        <f>'A. Thermody. result (all suite)'!C915</f>
        <v>1188</v>
      </c>
      <c r="B959" s="19" t="str">
        <f>'A. Thermody. result (all suite)'!A915</f>
        <v>Alkaline basalt</v>
      </c>
      <c r="C959" s="24">
        <f>'A. Thermody. result (all suite)'!G915</f>
        <v>99.973676999999995</v>
      </c>
      <c r="D959" s="19">
        <f>'A. Thermody. result (all suite)'!D915</f>
        <v>5000</v>
      </c>
      <c r="E959" s="61">
        <f>'A. Thermody. result (all suite)'!I915</f>
        <v>44.957338999999997</v>
      </c>
      <c r="F959" s="21">
        <f>'A. Thermody. result (all suite)'!J915</f>
        <v>4.4707299999999996</v>
      </c>
      <c r="G959" s="21">
        <f>'A. Thermody. result (all suite)'!K915</f>
        <v>14.292332999999999</v>
      </c>
      <c r="H959" s="21">
        <f>'A. Thermody. result (all suite)'!L915</f>
        <v>3.3605489999999998</v>
      </c>
      <c r="I959" s="21">
        <f>'A. Thermody. result (all suite)'!M915</f>
        <v>9.6015669999999993</v>
      </c>
      <c r="J959" s="21">
        <f>'A. Thermody. result (all suite)'!N915</f>
        <v>0.240039</v>
      </c>
      <c r="K959" s="21">
        <f>'A. Thermody. result (all suite)'!O915</f>
        <v>5.1208359999999997</v>
      </c>
      <c r="L959" s="21">
        <f>'A. Thermody. result (all suite)'!P915</f>
        <v>10.327408</v>
      </c>
      <c r="M959" s="21">
        <f>'A. Thermody. result (all suite)'!Q915</f>
        <v>4.1806830000000001</v>
      </c>
      <c r="N959" s="21">
        <f>'A. Thermody. result (all suite)'!R915</f>
        <v>1.2502040000000001</v>
      </c>
      <c r="O959" s="21">
        <f>'A. Thermody. result (all suite)'!S915</f>
        <v>1.3081670000000001</v>
      </c>
      <c r="P959" s="21">
        <f>'A. Thermody. result (all suite)'!T915</f>
        <v>0.89014499999999996</v>
      </c>
      <c r="Q959" s="21">
        <f t="shared" si="1385"/>
        <v>100</v>
      </c>
      <c r="S959" s="19">
        <f t="shared" si="1386"/>
        <v>1461</v>
      </c>
      <c r="T959" s="19">
        <f t="shared" si="1387"/>
        <v>0.5</v>
      </c>
      <c r="V959" s="61">
        <f t="shared" si="1388"/>
        <v>44.557153494758452</v>
      </c>
      <c r="W959" s="21">
        <f t="shared" si="1389"/>
        <v>4.4309340204414998</v>
      </c>
      <c r="X959" s="21">
        <f t="shared" si="1390"/>
        <v>14.165110512417147</v>
      </c>
      <c r="Y959" s="21">
        <f t="shared" si="1391"/>
        <v>3.3306352411039497</v>
      </c>
      <c r="Z959" s="21">
        <f t="shared" si="1392"/>
        <v>9.5160991314278487</v>
      </c>
      <c r="AA959" s="21">
        <f t="shared" si="1393"/>
        <v>0.23790230484344999</v>
      </c>
      <c r="AB959" s="21">
        <f t="shared" si="1394"/>
        <v>5.0752531343877996</v>
      </c>
      <c r="AC959" s="21">
        <f t="shared" si="1395"/>
        <v>10.2354790940584</v>
      </c>
      <c r="AD959" s="21">
        <f t="shared" si="1396"/>
        <v>4.1434688593096505</v>
      </c>
      <c r="AE959" s="21">
        <f t="shared" si="1397"/>
        <v>1.2390753716042</v>
      </c>
      <c r="AF959" s="21">
        <f t="shared" si="1398"/>
        <v>1.2965224168578502</v>
      </c>
      <c r="AG959" s="21">
        <f t="shared" si="1399"/>
        <v>98.227633581210242</v>
      </c>
      <c r="AH959" s="21"/>
      <c r="AI959" s="61">
        <f t="shared" si="1400"/>
        <v>45.361118730322026</v>
      </c>
      <c r="AJ959" s="21">
        <f t="shared" si="1401"/>
        <v>4.5108834030682416</v>
      </c>
      <c r="AK959" s="21">
        <f t="shared" si="1402"/>
        <v>14.420698123309734</v>
      </c>
      <c r="AL959" s="21">
        <f t="shared" si="1403"/>
        <v>3.3907314262542303</v>
      </c>
      <c r="AM959" s="21">
        <f t="shared" si="1404"/>
        <v>9.6878024894698918</v>
      </c>
      <c r="AN959" s="21">
        <f t="shared" si="1405"/>
        <v>0.24219488566500275</v>
      </c>
      <c r="AO959" s="21">
        <f t="shared" si="1406"/>
        <v>5.1668282634456482</v>
      </c>
      <c r="AP959" s="21">
        <f t="shared" si="1407"/>
        <v>10.420162555983964</v>
      </c>
      <c r="AQ959" s="21">
        <f t="shared" si="1408"/>
        <v>4.2182313756790393</v>
      </c>
      <c r="AR959" s="21">
        <f t="shared" si="1409"/>
        <v>1.2614325790306122</v>
      </c>
      <c r="AS959" s="21">
        <f t="shared" si="1410"/>
        <v>1.3199161677716109</v>
      </c>
      <c r="AT959" s="21">
        <f t="shared" si="1411"/>
        <v>100</v>
      </c>
      <c r="AU959" s="21"/>
      <c r="AV959" s="21">
        <f>AR959*'[1]diagram lines'!$G$39</f>
        <v>1.0471229506356448</v>
      </c>
      <c r="AW959" s="21">
        <f>AK959*'[1]diagram lines'!$G$40</f>
        <v>7.6323906779745627</v>
      </c>
      <c r="AX959" s="21">
        <f>AQ959*'[1]diagram lines'!$G$38</f>
        <v>3.129304269985838</v>
      </c>
      <c r="AY959" s="21">
        <f>AP959*'[1]diagram lines'!$G$41</f>
        <v>7.4468486968388978</v>
      </c>
      <c r="AZ959" s="21">
        <f t="shared" si="1412"/>
        <v>5.4796639547096513</v>
      </c>
      <c r="BA959" s="21">
        <f t="shared" si="1413"/>
        <v>0.65664712187630803</v>
      </c>
      <c r="BB959" s="21">
        <f t="shared" si="1414"/>
        <v>1.8274928006141116</v>
      </c>
      <c r="BC959" s="86">
        <f t="shared" si="1415"/>
        <v>0.5471977781055879</v>
      </c>
      <c r="BX959" s="61">
        <f t="shared" si="1417"/>
        <v>0.7482912616511318</v>
      </c>
      <c r="BY959" s="21">
        <f t="shared" si="1418"/>
        <v>5.596807711567351E-2</v>
      </c>
      <c r="BZ959" s="21">
        <f t="shared" si="1419"/>
        <v>0.1401758826990977</v>
      </c>
      <c r="CA959" s="21">
        <f t="shared" si="1420"/>
        <v>2.1044204396017282E-2</v>
      </c>
      <c r="CB959" s="21">
        <f t="shared" si="1421"/>
        <v>0.1336335003479471</v>
      </c>
      <c r="CC959" s="21">
        <f t="shared" si="1422"/>
        <v>3.3836904426275726E-3</v>
      </c>
      <c r="CD959" s="21">
        <f t="shared" si="1423"/>
        <v>0.12706789081885855</v>
      </c>
      <c r="CE959" s="21">
        <f t="shared" si="1424"/>
        <v>0.18415492154065621</v>
      </c>
      <c r="CF959" s="21">
        <f t="shared" si="1425"/>
        <v>6.7441248588482008E-2</v>
      </c>
      <c r="CG959" s="21">
        <f t="shared" si="1426"/>
        <v>1.3271804670912952E-2</v>
      </c>
      <c r="CH959" s="21">
        <f t="shared" si="1427"/>
        <v>9.2160781716733378E-3</v>
      </c>
      <c r="CI959" s="21">
        <f t="shared" si="1428"/>
        <v>4.9397613762486123E-2</v>
      </c>
      <c r="CJ959" s="21">
        <f t="shared" si="1429"/>
        <v>1.5530461742055643</v>
      </c>
      <c r="CL959" s="68">
        <f t="shared" si="1430"/>
        <v>0.48182164450706566</v>
      </c>
      <c r="CM959" s="19">
        <f t="shared" si="1431"/>
        <v>3.6037613076316338E-2</v>
      </c>
      <c r="CN959" s="19">
        <f t="shared" si="1432"/>
        <v>9.0258670364905536E-2</v>
      </c>
      <c r="CO959" s="19">
        <f t="shared" si="1433"/>
        <v>1.3550276061033475E-2</v>
      </c>
      <c r="CP959" s="19">
        <f t="shared" si="1434"/>
        <v>8.6046057462718498E-2</v>
      </c>
      <c r="CQ959" s="19">
        <f t="shared" si="1435"/>
        <v>2.178744263259555E-3</v>
      </c>
      <c r="CR959" s="19">
        <f t="shared" si="1436"/>
        <v>8.1818488676847018E-2</v>
      </c>
      <c r="CS959" s="19">
        <f t="shared" si="1437"/>
        <v>0.11857659134626676</v>
      </c>
      <c r="CT959" s="19">
        <f t="shared" si="1438"/>
        <v>4.3425140674249747E-2</v>
      </c>
      <c r="CU959" s="19">
        <f t="shared" si="1439"/>
        <v>8.5456600655817137E-3</v>
      </c>
      <c r="CV959" s="19">
        <f t="shared" si="1440"/>
        <v>5.9341945685469867E-3</v>
      </c>
      <c r="CW959" s="19">
        <f t="shared" si="1441"/>
        <v>3.1806918933208583E-2</v>
      </c>
      <c r="CX959" s="19">
        <f t="shared" si="1442"/>
        <v>0.99999999999999978</v>
      </c>
      <c r="CZ959" s="68">
        <f t="shared" si="1443"/>
        <v>2.5805000000000001E-5</v>
      </c>
      <c r="DA959" s="19">
        <f t="shared" si="1444"/>
        <v>1.9760119999999995E-5</v>
      </c>
      <c r="DB959" s="19">
        <f t="shared" si="1445"/>
        <v>3.667E-5</v>
      </c>
      <c r="DC959" s="19">
        <f t="shared" si="1446"/>
        <v>4.120791999999999E-5</v>
      </c>
      <c r="DD959" s="19">
        <f t="shared" si="1447"/>
        <v>1.3095959999999999E-5</v>
      </c>
      <c r="DE959" s="19">
        <f t="shared" si="1448"/>
        <v>1.3095959999999999E-5</v>
      </c>
      <c r="DF959" s="19">
        <f t="shared" si="1449"/>
        <v>1.1761759999999999E-5</v>
      </c>
      <c r="DG959" s="19">
        <f t="shared" si="1450"/>
        <v>1.632712E-5</v>
      </c>
      <c r="DH959" s="19">
        <f t="shared" si="1451"/>
        <v>2.620184E-5</v>
      </c>
      <c r="DI959" s="19">
        <f t="shared" si="1452"/>
        <v>4.0364039999999991E-5</v>
      </c>
      <c r="DJ959" s="19">
        <f t="shared" si="1453"/>
        <v>0</v>
      </c>
      <c r="DK959" s="19">
        <f t="shared" si="1454"/>
        <v>2.2689479999999995E-5</v>
      </c>
      <c r="DM959" s="68">
        <f t="shared" si="1455"/>
        <v>1121.7920713809146</v>
      </c>
      <c r="DN959" s="19">
        <f t="shared" si="1456"/>
        <v>145.68153090852431</v>
      </c>
      <c r="DO959" s="19">
        <f t="shared" si="1457"/>
        <v>250.96193156274254</v>
      </c>
      <c r="DP959" s="19">
        <f t="shared" si="1458"/>
        <v>52.510381115728144</v>
      </c>
      <c r="DQ959" s="19">
        <f t="shared" si="1459"/>
        <v>472.08522542038344</v>
      </c>
      <c r="DR959" s="19">
        <f t="shared" si="1460"/>
        <v>11.802122031193807</v>
      </c>
      <c r="DS959" s="19">
        <f t="shared" si="1461"/>
        <v>280.33942995580043</v>
      </c>
      <c r="DT959" s="19">
        <f t="shared" si="1462"/>
        <v>407.28403066178481</v>
      </c>
      <c r="DU959" s="19">
        <f t="shared" si="1463"/>
        <v>102.73799360643153</v>
      </c>
      <c r="DV959" s="19">
        <f t="shared" si="1464"/>
        <v>19.943523447548799</v>
      </c>
      <c r="DX959" s="19">
        <f t="shared" si="1465"/>
        <v>25.261076021857654</v>
      </c>
      <c r="DZ959" s="68">
        <f t="shared" si="1466"/>
        <v>2890.3993161129106</v>
      </c>
      <c r="EA959" s="21">
        <f t="shared" si="1467"/>
        <v>2.8903993161129105</v>
      </c>
      <c r="EB959" s="92">
        <f t="shared" si="1416"/>
        <v>1188</v>
      </c>
    </row>
    <row r="960" spans="1:132" x14ac:dyDescent="0.3">
      <c r="A960" s="19">
        <f>'A. Thermody. result (all suite)'!C916</f>
        <v>1186</v>
      </c>
      <c r="B960" s="19" t="str">
        <f>'A. Thermody. result (all suite)'!A916</f>
        <v>Alkaline basalt</v>
      </c>
      <c r="C960" s="24">
        <f>'A. Thermody. result (all suite)'!G916</f>
        <v>99.970316999999994</v>
      </c>
      <c r="D960" s="19">
        <f>'A. Thermody. result (all suite)'!D916</f>
        <v>5000</v>
      </c>
      <c r="E960" s="61">
        <f>'A. Thermody. result (all suite)'!I916</f>
        <v>44.958849999999998</v>
      </c>
      <c r="F960" s="21">
        <f>'A. Thermody. result (all suite)'!J916</f>
        <v>4.4708800000000002</v>
      </c>
      <c r="G960" s="21">
        <f>'A. Thermody. result (all suite)'!K916</f>
        <v>14.292814</v>
      </c>
      <c r="H960" s="21">
        <f>'A. Thermody. result (all suite)'!L916</f>
        <v>3.360662</v>
      </c>
      <c r="I960" s="21">
        <f>'A. Thermody. result (all suite)'!M916</f>
        <v>9.6018899999999991</v>
      </c>
      <c r="J960" s="21">
        <f>'A. Thermody. result (all suite)'!N916</f>
        <v>0.24004700000000001</v>
      </c>
      <c r="K960" s="21">
        <f>'A. Thermody. result (all suite)'!O916</f>
        <v>5.1210079999999998</v>
      </c>
      <c r="L960" s="21">
        <f>'A. Thermody. result (all suite)'!P916</f>
        <v>10.325932</v>
      </c>
      <c r="M960" s="21">
        <f>'A. Thermody. result (all suite)'!Q916</f>
        <v>4.1808230000000002</v>
      </c>
      <c r="N960" s="21">
        <f>'A. Thermody. result (all suite)'!R916</f>
        <v>1.250246</v>
      </c>
      <c r="O960" s="21">
        <f>'A. Thermody. result (all suite)'!S916</f>
        <v>1.306673</v>
      </c>
      <c r="P960" s="21">
        <f>'A. Thermody. result (all suite)'!T916</f>
        <v>0.89017500000000005</v>
      </c>
      <c r="Q960" s="21">
        <f t="shared" si="1385"/>
        <v>100.00000000000001</v>
      </c>
      <c r="S960" s="19">
        <f t="shared" si="1386"/>
        <v>1459</v>
      </c>
      <c r="T960" s="19">
        <f t="shared" si="1387"/>
        <v>0.5</v>
      </c>
      <c r="V960" s="61">
        <f t="shared" si="1388"/>
        <v>44.558637557012503</v>
      </c>
      <c r="W960" s="21">
        <f t="shared" si="1389"/>
        <v>4.4310813439599999</v>
      </c>
      <c r="X960" s="21">
        <f t="shared" si="1390"/>
        <v>14.165582942975501</v>
      </c>
      <c r="Y960" s="21">
        <f t="shared" si="1391"/>
        <v>3.3307462270414998</v>
      </c>
      <c r="Z960" s="21">
        <f t="shared" si="1392"/>
        <v>9.5164163756924989</v>
      </c>
      <c r="AA960" s="21">
        <f t="shared" si="1393"/>
        <v>0.23791016161775003</v>
      </c>
      <c r="AB960" s="21">
        <f t="shared" si="1394"/>
        <v>5.0754220670360004</v>
      </c>
      <c r="AC960" s="21">
        <f t="shared" si="1395"/>
        <v>10.234013134819</v>
      </c>
      <c r="AD960" s="21">
        <f t="shared" si="1396"/>
        <v>4.14360635885975</v>
      </c>
      <c r="AE960" s="21">
        <f t="shared" si="1397"/>
        <v>1.2391166226695001</v>
      </c>
      <c r="AF960" s="21">
        <f t="shared" si="1398"/>
        <v>1.29504132362225</v>
      </c>
      <c r="AG960" s="21">
        <f t="shared" si="1399"/>
        <v>98.227574115306254</v>
      </c>
      <c r="AH960" s="21"/>
      <c r="AI960" s="61">
        <f t="shared" si="1400"/>
        <v>45.362657032236712</v>
      </c>
      <c r="AJ960" s="21">
        <f t="shared" si="1401"/>
        <v>4.5110361157433179</v>
      </c>
      <c r="AK960" s="21">
        <f t="shared" si="1402"/>
        <v>14.421187808574981</v>
      </c>
      <c r="AL960" s="21">
        <f t="shared" si="1403"/>
        <v>3.3908464675424459</v>
      </c>
      <c r="AM960" s="21">
        <f t="shared" si="1404"/>
        <v>9.6881313230045532</v>
      </c>
      <c r="AN960" s="21">
        <f t="shared" si="1405"/>
        <v>0.24220303082968819</v>
      </c>
      <c r="AO960" s="21">
        <f t="shared" si="1406"/>
        <v>5.1670033722690967</v>
      </c>
      <c r="AP960" s="21">
        <f t="shared" si="1407"/>
        <v>10.418676453116529</v>
      </c>
      <c r="AQ960" s="21">
        <f t="shared" si="1408"/>
        <v>4.2183739099529234</v>
      </c>
      <c r="AR960" s="21">
        <f t="shared" si="1409"/>
        <v>1.2614753380908501</v>
      </c>
      <c r="AS960" s="21">
        <f t="shared" si="1410"/>
        <v>1.3184091486388962</v>
      </c>
      <c r="AT960" s="21">
        <f t="shared" si="1411"/>
        <v>99.999999999999986</v>
      </c>
      <c r="AU960" s="21"/>
      <c r="AV960" s="21">
        <f>AR960*'[1]diagram lines'!$G$39</f>
        <v>1.0471584451948206</v>
      </c>
      <c r="AW960" s="21">
        <f>AK960*'[1]diagram lines'!$G$40</f>
        <v>7.6326498519217365</v>
      </c>
      <c r="AX960" s="21">
        <f>AQ960*'[1]diagram lines'!$G$38</f>
        <v>3.1294100093519752</v>
      </c>
      <c r="AY960" s="21">
        <f>AP960*'[1]diagram lines'!$G$41</f>
        <v>7.4457866420828163</v>
      </c>
      <c r="AZ960" s="21">
        <f t="shared" si="1412"/>
        <v>5.4798492480437737</v>
      </c>
      <c r="BA960" s="21">
        <f t="shared" si="1413"/>
        <v>0.65672144659692444</v>
      </c>
      <c r="BB960" s="21">
        <f t="shared" si="1414"/>
        <v>1.8274930567970216</v>
      </c>
      <c r="BC960" s="86">
        <f t="shared" si="1415"/>
        <v>0.54719770139792623</v>
      </c>
      <c r="BX960" s="61">
        <f t="shared" si="1417"/>
        <v>0.74831641145139816</v>
      </c>
      <c r="BY960" s="21">
        <f t="shared" si="1418"/>
        <v>5.5969954932398605E-2</v>
      </c>
      <c r="BZ960" s="21">
        <f t="shared" si="1419"/>
        <v>0.14018060023538642</v>
      </c>
      <c r="CA960" s="21">
        <f t="shared" si="1420"/>
        <v>2.1044912017033002E-2</v>
      </c>
      <c r="CB960" s="21">
        <f t="shared" si="1421"/>
        <v>0.13363799582463465</v>
      </c>
      <c r="CC960" s="21">
        <f t="shared" si="1422"/>
        <v>3.3838032139836484E-3</v>
      </c>
      <c r="CD960" s="21">
        <f t="shared" si="1423"/>
        <v>0.12707215880893299</v>
      </c>
      <c r="CE960" s="21">
        <f t="shared" si="1424"/>
        <v>0.18412860199714692</v>
      </c>
      <c r="CF960" s="21">
        <f t="shared" si="1425"/>
        <v>6.7443507017260845E-2</v>
      </c>
      <c r="CG960" s="21">
        <f t="shared" si="1426"/>
        <v>1.3272250530785562E-2</v>
      </c>
      <c r="CH960" s="21">
        <f t="shared" si="1427"/>
        <v>9.2055528940990818E-3</v>
      </c>
      <c r="CI960" s="21">
        <f t="shared" si="1428"/>
        <v>4.9399278579356276E-2</v>
      </c>
      <c r="CJ960" s="21">
        <f t="shared" si="1429"/>
        <v>1.553055027502416</v>
      </c>
      <c r="CL960" s="68">
        <f t="shared" si="1430"/>
        <v>0.48183509160961396</v>
      </c>
      <c r="CM960" s="19">
        <f t="shared" si="1431"/>
        <v>3.603861675294795E-2</v>
      </c>
      <c r="CN960" s="19">
        <f t="shared" si="1432"/>
        <v>9.0261193423919653E-2</v>
      </c>
      <c r="CO960" s="19">
        <f t="shared" si="1433"/>
        <v>1.3550654448398329E-2</v>
      </c>
      <c r="CP960" s="19">
        <f t="shared" si="1434"/>
        <v>8.6048461553579272E-2</v>
      </c>
      <c r="CQ960" s="19">
        <f t="shared" si="1435"/>
        <v>2.178804455773467E-3</v>
      </c>
      <c r="CR960" s="19">
        <f t="shared" si="1436"/>
        <v>8.1820770390400935E-2</v>
      </c>
      <c r="CS960" s="19">
        <f t="shared" si="1437"/>
        <v>0.11855896844380197</v>
      </c>
      <c r="CT960" s="19">
        <f t="shared" si="1438"/>
        <v>4.3426347310901017E-2</v>
      </c>
      <c r="CU960" s="19">
        <f t="shared" si="1439"/>
        <v>8.5458984361485649E-3</v>
      </c>
      <c r="CV960" s="19">
        <f t="shared" si="1440"/>
        <v>5.9273835962549374E-3</v>
      </c>
      <c r="CW960" s="19">
        <f t="shared" si="1441"/>
        <v>3.180780957826005E-2</v>
      </c>
      <c r="CX960" s="19">
        <f t="shared" si="1442"/>
        <v>1.0000000000000002</v>
      </c>
      <c r="CZ960" s="68">
        <f t="shared" si="1443"/>
        <v>2.5805000000000001E-5</v>
      </c>
      <c r="DA960" s="19">
        <f t="shared" si="1444"/>
        <v>1.9745639999999999E-5</v>
      </c>
      <c r="DB960" s="19">
        <f t="shared" si="1445"/>
        <v>3.667E-5</v>
      </c>
      <c r="DC960" s="19">
        <f t="shared" si="1446"/>
        <v>4.1189739999999992E-5</v>
      </c>
      <c r="DD960" s="19">
        <f t="shared" si="1447"/>
        <v>1.3090119999999998E-5</v>
      </c>
      <c r="DE960" s="19">
        <f t="shared" si="1448"/>
        <v>1.3090119999999998E-5</v>
      </c>
      <c r="DF960" s="19">
        <f t="shared" si="1449"/>
        <v>1.1755219999999999E-5</v>
      </c>
      <c r="DG960" s="19">
        <f t="shared" si="1450"/>
        <v>1.6319639999999998E-5</v>
      </c>
      <c r="DH960" s="19">
        <f t="shared" si="1451"/>
        <v>2.6186479999999999E-5</v>
      </c>
      <c r="DI960" s="19">
        <f t="shared" si="1452"/>
        <v>4.0339879999999995E-5</v>
      </c>
      <c r="DJ960" s="19">
        <f t="shared" si="1453"/>
        <v>0</v>
      </c>
      <c r="DK960" s="19">
        <f t="shared" si="1454"/>
        <v>2.2670559999999997E-5</v>
      </c>
      <c r="DM960" s="68">
        <f t="shared" si="1455"/>
        <v>1121.8233793414302</v>
      </c>
      <c r="DN960" s="19">
        <f t="shared" si="1456"/>
        <v>145.79242335145796</v>
      </c>
      <c r="DO960" s="19">
        <f t="shared" si="1457"/>
        <v>250.96894686399909</v>
      </c>
      <c r="DP960" s="19">
        <f t="shared" si="1458"/>
        <v>52.535024714036297</v>
      </c>
      <c r="DQ960" s="19">
        <f t="shared" si="1459"/>
        <v>472.30903632851886</v>
      </c>
      <c r="DR960" s="19">
        <f t="shared" si="1460"/>
        <v>11.807713610919516</v>
      </c>
      <c r="DS960" s="19">
        <f t="shared" si="1461"/>
        <v>280.50321871757035</v>
      </c>
      <c r="DT960" s="19">
        <f t="shared" si="1462"/>
        <v>407.4101481606466</v>
      </c>
      <c r="DU960" s="19">
        <f t="shared" si="1463"/>
        <v>102.80111224581364</v>
      </c>
      <c r="DV960" s="19">
        <f t="shared" si="1464"/>
        <v>19.956024477147551</v>
      </c>
      <c r="DX960" s="19">
        <f t="shared" si="1465"/>
        <v>25.282865910689729</v>
      </c>
      <c r="DZ960" s="68">
        <f t="shared" si="1466"/>
        <v>2891.18989372223</v>
      </c>
      <c r="EA960" s="21">
        <f t="shared" si="1467"/>
        <v>2.8911898937222298</v>
      </c>
      <c r="EB960" s="92">
        <f t="shared" si="1416"/>
        <v>1186</v>
      </c>
    </row>
    <row r="961" spans="1:132" x14ac:dyDescent="0.3">
      <c r="A961" s="19">
        <f>'A. Thermody. result (all suite)'!C917</f>
        <v>1184</v>
      </c>
      <c r="B961" s="19" t="str">
        <f>'A. Thermody. result (all suite)'!A917</f>
        <v>Alkaline basalt</v>
      </c>
      <c r="C961" s="24">
        <f>'A. Thermody. result (all suite)'!G917</f>
        <v>99.967124999999996</v>
      </c>
      <c r="D961" s="19">
        <f>'A. Thermody. result (all suite)'!D917</f>
        <v>5000</v>
      </c>
      <c r="E961" s="61">
        <f>'A. Thermody. result (all suite)'!I917</f>
        <v>44.960286000000004</v>
      </c>
      <c r="F961" s="21">
        <f>'A. Thermody. result (all suite)'!J917</f>
        <v>4.4710229999999997</v>
      </c>
      <c r="G961" s="21">
        <f>'A. Thermody. result (all suite)'!K917</f>
        <v>14.29327</v>
      </c>
      <c r="H961" s="21">
        <f>'A. Thermody. result (all suite)'!L917</f>
        <v>3.3607689999999999</v>
      </c>
      <c r="I961" s="21">
        <f>'A. Thermody. result (all suite)'!M917</f>
        <v>9.6021970000000003</v>
      </c>
      <c r="J961" s="21">
        <f>'A. Thermody. result (all suite)'!N917</f>
        <v>0.24005499999999999</v>
      </c>
      <c r="K961" s="21">
        <f>'A. Thermody. result (all suite)'!O917</f>
        <v>5.1211719999999996</v>
      </c>
      <c r="L961" s="21">
        <f>'A. Thermody. result (all suite)'!P917</f>
        <v>10.324529</v>
      </c>
      <c r="M961" s="21">
        <f>'A. Thermody. result (all suite)'!Q917</f>
        <v>4.1809570000000003</v>
      </c>
      <c r="N961" s="21">
        <f>'A. Thermody. result (all suite)'!R917</f>
        <v>1.250286</v>
      </c>
      <c r="O961" s="21">
        <f>'A. Thermody. result (all suite)'!S917</f>
        <v>1.305253</v>
      </c>
      <c r="P961" s="21">
        <f>'A. Thermody. result (all suite)'!T917</f>
        <v>0.890204</v>
      </c>
      <c r="Q961" s="21">
        <f t="shared" si="1385"/>
        <v>100.00000100000001</v>
      </c>
      <c r="S961" s="19">
        <f t="shared" si="1386"/>
        <v>1457</v>
      </c>
      <c r="T961" s="19">
        <f t="shared" si="1387"/>
        <v>0.5</v>
      </c>
      <c r="V961" s="61">
        <f t="shared" si="1388"/>
        <v>44.560047739618945</v>
      </c>
      <c r="W961" s="21">
        <f t="shared" si="1389"/>
        <v>4.4312217748110925</v>
      </c>
      <c r="X961" s="21">
        <f t="shared" si="1390"/>
        <v>14.166030740001593</v>
      </c>
      <c r="Y961" s="21">
        <f t="shared" si="1391"/>
        <v>3.3308513002304165</v>
      </c>
      <c r="Z961" s="21">
        <f t="shared" si="1392"/>
        <v>9.5167178590729122</v>
      </c>
      <c r="AA961" s="21">
        <f t="shared" si="1393"/>
        <v>0.23791802080916979</v>
      </c>
      <c r="AB961" s="21">
        <f t="shared" si="1394"/>
        <v>5.0755831224650079</v>
      </c>
      <c r="AC961" s="21">
        <f t="shared" si="1395"/>
        <v>10.232619630779935</v>
      </c>
      <c r="AD961" s="21">
        <f t="shared" si="1396"/>
        <v>4.1437379539199108</v>
      </c>
      <c r="AE961" s="21">
        <f t="shared" si="1397"/>
        <v>1.239155904127861</v>
      </c>
      <c r="AF961" s="21">
        <f t="shared" si="1398"/>
        <v>1.2936335857000743</v>
      </c>
      <c r="AG961" s="21">
        <f t="shared" si="1399"/>
        <v>98.227517631536927</v>
      </c>
      <c r="AH961" s="21"/>
      <c r="AI961" s="61">
        <f t="shared" si="1400"/>
        <v>45.364118746000457</v>
      </c>
      <c r="AJ961" s="21">
        <f t="shared" si="1401"/>
        <v>4.5111816746027635</v>
      </c>
      <c r="AK961" s="21">
        <f t="shared" si="1402"/>
        <v>14.421651978562723</v>
      </c>
      <c r="AL961" s="21">
        <f t="shared" si="1403"/>
        <v>3.3909553865799955</v>
      </c>
      <c r="AM961" s="21">
        <f t="shared" si="1404"/>
        <v>9.6884438175168484</v>
      </c>
      <c r="AN961" s="21">
        <f t="shared" si="1405"/>
        <v>0.24221117111157031</v>
      </c>
      <c r="AO961" s="21">
        <f t="shared" si="1406"/>
        <v>5.1671703050708482</v>
      </c>
      <c r="AP961" s="21">
        <f t="shared" si="1407"/>
        <v>10.417263794819394</v>
      </c>
      <c r="AQ961" s="21">
        <f t="shared" si="1408"/>
        <v>4.2185103052930275</v>
      </c>
      <c r="AR961" s="21">
        <f t="shared" si="1409"/>
        <v>1.2615160537560175</v>
      </c>
      <c r="AS961" s="21">
        <f t="shared" si="1410"/>
        <v>1.3169767666863448</v>
      </c>
      <c r="AT961" s="21">
        <f t="shared" si="1411"/>
        <v>99.999999999999957</v>
      </c>
      <c r="AU961" s="21"/>
      <c r="AV961" s="21">
        <f>AR961*'[1]diagram lines'!$G$39</f>
        <v>1.047192243519167</v>
      </c>
      <c r="AW961" s="21">
        <f>AK961*'[1]diagram lines'!$G$40</f>
        <v>7.6328955214903758</v>
      </c>
      <c r="AX961" s="21">
        <f>AQ961*'[1]diagram lines'!$G$38</f>
        <v>3.1295111945365184</v>
      </c>
      <c r="AY961" s="21">
        <f>AP961*'[1]diagram lines'!$G$41</f>
        <v>7.4447770750494255</v>
      </c>
      <c r="AZ961" s="21">
        <f t="shared" si="1412"/>
        <v>5.4800263590490452</v>
      </c>
      <c r="BA961" s="21">
        <f t="shared" si="1413"/>
        <v>0.65679200794451653</v>
      </c>
      <c r="BB961" s="21">
        <f t="shared" si="1414"/>
        <v>1.8274928145349951</v>
      </c>
      <c r="BC961" s="86">
        <f t="shared" si="1415"/>
        <v>0.54719777393732172</v>
      </c>
      <c r="BX961" s="61">
        <f t="shared" si="1417"/>
        <v>0.74834031291611192</v>
      </c>
      <c r="BY961" s="21">
        <f t="shared" si="1418"/>
        <v>5.5971745117676518E-2</v>
      </c>
      <c r="BZ961" s="21">
        <f t="shared" si="1419"/>
        <v>0.14018507257748136</v>
      </c>
      <c r="CA961" s="21">
        <f t="shared" si="1420"/>
        <v>2.1045582065251426E-2</v>
      </c>
      <c r="CB961" s="21">
        <f t="shared" si="1421"/>
        <v>0.13364226861517051</v>
      </c>
      <c r="CC961" s="21">
        <f t="shared" si="1422"/>
        <v>3.3839159853397238E-3</v>
      </c>
      <c r="CD961" s="21">
        <f t="shared" si="1423"/>
        <v>0.12707622828784118</v>
      </c>
      <c r="CE961" s="21">
        <f t="shared" si="1424"/>
        <v>0.1841035841654779</v>
      </c>
      <c r="CF961" s="21">
        <f t="shared" si="1425"/>
        <v>6.7445668656234872E-2</v>
      </c>
      <c r="CG961" s="21">
        <f t="shared" si="1426"/>
        <v>1.3272675159235669E-2</v>
      </c>
      <c r="CH961" s="21">
        <f t="shared" si="1427"/>
        <v>9.1955489488812492E-3</v>
      </c>
      <c r="CI961" s="21">
        <f t="shared" si="1428"/>
        <v>4.9400887902330742E-2</v>
      </c>
      <c r="CJ961" s="21">
        <f t="shared" si="1429"/>
        <v>1.5530634903970331</v>
      </c>
      <c r="CL961" s="68">
        <f t="shared" si="1430"/>
        <v>0.48184785589467588</v>
      </c>
      <c r="CM961" s="19">
        <f t="shared" si="1431"/>
        <v>3.6039573052720215E-2</v>
      </c>
      <c r="CN961" s="19">
        <f t="shared" si="1432"/>
        <v>9.0263581266496543E-2</v>
      </c>
      <c r="CO961" s="19">
        <f t="shared" si="1433"/>
        <v>1.3551012045149054E-2</v>
      </c>
      <c r="CP961" s="19">
        <f t="shared" si="1434"/>
        <v>8.6050743863024887E-2</v>
      </c>
      <c r="CQ961" s="19">
        <f t="shared" si="1435"/>
        <v>2.1788651953144828E-3</v>
      </c>
      <c r="CR961" s="19">
        <f t="shared" si="1436"/>
        <v>8.1822944827165289E-2</v>
      </c>
      <c r="CS961" s="19">
        <f t="shared" si="1437"/>
        <v>0.11854221369817451</v>
      </c>
      <c r="CT961" s="19">
        <f t="shared" si="1438"/>
        <v>4.3427502528562256E-2</v>
      </c>
      <c r="CU961" s="19">
        <f t="shared" si="1439"/>
        <v>8.5461252816152258E-3</v>
      </c>
      <c r="CV961" s="19">
        <f t="shared" si="1440"/>
        <v>5.9209098699052236E-3</v>
      </c>
      <c r="CW961" s="19">
        <f t="shared" si="1441"/>
        <v>3.1808672477196438E-2</v>
      </c>
      <c r="CX961" s="19">
        <f t="shared" si="1442"/>
        <v>1.0000000000000004</v>
      </c>
      <c r="CZ961" s="68">
        <f t="shared" si="1443"/>
        <v>2.5805000000000001E-5</v>
      </c>
      <c r="DA961" s="19">
        <f t="shared" si="1444"/>
        <v>1.9731159999999996E-5</v>
      </c>
      <c r="DB961" s="19">
        <f t="shared" si="1445"/>
        <v>3.667E-5</v>
      </c>
      <c r="DC961" s="19">
        <f t="shared" si="1446"/>
        <v>4.1171559999999994E-5</v>
      </c>
      <c r="DD961" s="19">
        <f t="shared" si="1447"/>
        <v>1.3084279999999998E-5</v>
      </c>
      <c r="DE961" s="19">
        <f t="shared" si="1448"/>
        <v>1.3084279999999998E-5</v>
      </c>
      <c r="DF961" s="19">
        <f t="shared" si="1449"/>
        <v>1.1748679999999998E-5</v>
      </c>
      <c r="DG961" s="19">
        <f t="shared" si="1450"/>
        <v>1.631216E-5</v>
      </c>
      <c r="DH961" s="19">
        <f t="shared" si="1451"/>
        <v>2.6171119999999999E-5</v>
      </c>
      <c r="DI961" s="19">
        <f t="shared" si="1452"/>
        <v>4.0315719999999992E-5</v>
      </c>
      <c r="DJ961" s="19">
        <f t="shared" si="1453"/>
        <v>0</v>
      </c>
      <c r="DK961" s="19">
        <f t="shared" si="1454"/>
        <v>2.2651639999999998E-5</v>
      </c>
      <c r="DM961" s="68">
        <f t="shared" si="1455"/>
        <v>1121.8530975451317</v>
      </c>
      <c r="DN961" s="19">
        <f t="shared" si="1456"/>
        <v>145.90328675309974</v>
      </c>
      <c r="DO961" s="19">
        <f t="shared" si="1457"/>
        <v>250.97558619939969</v>
      </c>
      <c r="DP961" s="19">
        <f t="shared" si="1458"/>
        <v>52.559609436461784</v>
      </c>
      <c r="DQ961" s="19">
        <f t="shared" si="1459"/>
        <v>472.53237828587731</v>
      </c>
      <c r="DR961" s="19">
        <f t="shared" si="1460"/>
        <v>11.81331314796148</v>
      </c>
      <c r="DS961" s="19">
        <f t="shared" si="1461"/>
        <v>280.66682185017902</v>
      </c>
      <c r="DT961" s="19">
        <f t="shared" si="1462"/>
        <v>407.53936598179678</v>
      </c>
      <c r="DU961" s="19">
        <f t="shared" si="1463"/>
        <v>102.86418318152127</v>
      </c>
      <c r="DV961" s="19">
        <f t="shared" si="1464"/>
        <v>19.968513560669496</v>
      </c>
      <c r="DX961" s="19">
        <f t="shared" si="1465"/>
        <v>25.304670127155468</v>
      </c>
      <c r="DZ961" s="68">
        <f t="shared" si="1466"/>
        <v>2891.9808260692544</v>
      </c>
      <c r="EA961" s="21">
        <f t="shared" si="1467"/>
        <v>2.8919808260692546</v>
      </c>
      <c r="EB961" s="92">
        <f t="shared" si="1416"/>
        <v>1184</v>
      </c>
    </row>
    <row r="962" spans="1:132" x14ac:dyDescent="0.3">
      <c r="A962" s="19">
        <f>'A. Thermody. result (all suite)'!C918</f>
        <v>1182</v>
      </c>
      <c r="B962" s="19" t="str">
        <f>'A. Thermody. result (all suite)'!A918</f>
        <v>Alkaline basalt</v>
      </c>
      <c r="C962" s="24">
        <f>'A. Thermody. result (all suite)'!G918</f>
        <v>99.964100000000002</v>
      </c>
      <c r="D962" s="19">
        <f>'A. Thermody. result (all suite)'!D918</f>
        <v>5000</v>
      </c>
      <c r="E962" s="61">
        <f>'A. Thermody. result (all suite)'!I918</f>
        <v>44.961646999999999</v>
      </c>
      <c r="F962" s="21">
        <f>'A. Thermody. result (all suite)'!J918</f>
        <v>4.471158</v>
      </c>
      <c r="G962" s="21">
        <f>'A. Thermody. result (all suite)'!K918</f>
        <v>14.293703000000001</v>
      </c>
      <c r="H962" s="21">
        <f>'A. Thermody. result (all suite)'!L918</f>
        <v>3.3608709999999999</v>
      </c>
      <c r="I962" s="21">
        <f>'A. Thermody. result (all suite)'!M918</f>
        <v>9.602487</v>
      </c>
      <c r="J962" s="21">
        <f>'A. Thermody. result (all suite)'!N918</f>
        <v>0.240062</v>
      </c>
      <c r="K962" s="21">
        <f>'A. Thermody. result (all suite)'!O918</f>
        <v>5.121327</v>
      </c>
      <c r="L962" s="21">
        <f>'A. Thermody. result (all suite)'!P918</f>
        <v>10.3232</v>
      </c>
      <c r="M962" s="21">
        <f>'A. Thermody. result (all suite)'!Q918</f>
        <v>4.1810830000000001</v>
      </c>
      <c r="N962" s="21">
        <f>'A. Thermody. result (all suite)'!R918</f>
        <v>1.250324</v>
      </c>
      <c r="O962" s="21">
        <f>'A. Thermody. result (all suite)'!S918</f>
        <v>1.3039080000000001</v>
      </c>
      <c r="P962" s="21">
        <f>'A. Thermody. result (all suite)'!T918</f>
        <v>0.89023099999999999</v>
      </c>
      <c r="Q962" s="21">
        <f t="shared" si="1385"/>
        <v>100.000001</v>
      </c>
      <c r="S962" s="19">
        <f t="shared" si="1386"/>
        <v>1455</v>
      </c>
      <c r="T962" s="19">
        <f t="shared" si="1387"/>
        <v>0.5</v>
      </c>
      <c r="V962" s="61">
        <f t="shared" si="1388"/>
        <v>44.56138448429806</v>
      </c>
      <c r="W962" s="21">
        <f t="shared" si="1389"/>
        <v>4.4313543658230561</v>
      </c>
      <c r="X962" s="21">
        <f t="shared" si="1390"/>
        <v>14.16645602611854</v>
      </c>
      <c r="Y962" s="21">
        <f t="shared" si="1391"/>
        <v>3.3309514847871848</v>
      </c>
      <c r="Z962" s="21">
        <f t="shared" si="1392"/>
        <v>9.5170026848098725</v>
      </c>
      <c r="AA962" s="21">
        <f t="shared" si="1393"/>
        <v>0.23792489367815106</v>
      </c>
      <c r="AB962" s="21">
        <f t="shared" si="1394"/>
        <v>5.0757353598905466</v>
      </c>
      <c r="AC962" s="21">
        <f t="shared" si="1395"/>
        <v>10.231299674327003</v>
      </c>
      <c r="AD962" s="21">
        <f t="shared" si="1396"/>
        <v>4.143861703370483</v>
      </c>
      <c r="AE962" s="21">
        <f t="shared" si="1397"/>
        <v>1.2391932282628677</v>
      </c>
      <c r="AF962" s="21">
        <f t="shared" si="1398"/>
        <v>1.292300206888598</v>
      </c>
      <c r="AG962" s="21">
        <f t="shared" si="1399"/>
        <v>98.227464112254339</v>
      </c>
      <c r="AH962" s="21"/>
      <c r="AI962" s="61">
        <f t="shared" si="1400"/>
        <v>45.365504329189761</v>
      </c>
      <c r="AJ962" s="21">
        <f t="shared" si="1401"/>
        <v>4.5113191161678614</v>
      </c>
      <c r="AK962" s="21">
        <f t="shared" si="1402"/>
        <v>14.422092796704101</v>
      </c>
      <c r="AL962" s="21">
        <f t="shared" si="1403"/>
        <v>3.3910592265525392</v>
      </c>
      <c r="AM962" s="21">
        <f t="shared" si="1404"/>
        <v>9.6887390617494127</v>
      </c>
      <c r="AN962" s="21">
        <f t="shared" si="1405"/>
        <v>0.24221829997183938</v>
      </c>
      <c r="AO962" s="21">
        <f t="shared" si="1406"/>
        <v>5.1673281049890454</v>
      </c>
      <c r="AP962" s="21">
        <f t="shared" si="1407"/>
        <v>10.415925695317426</v>
      </c>
      <c r="AQ962" s="21">
        <f t="shared" si="1408"/>
        <v>4.2186385862867004</v>
      </c>
      <c r="AR962" s="21">
        <f t="shared" si="1409"/>
        <v>1.2615547387507813</v>
      </c>
      <c r="AS962" s="21">
        <f t="shared" si="1410"/>
        <v>1.3156200443205552</v>
      </c>
      <c r="AT962" s="21">
        <f t="shared" si="1411"/>
        <v>100.00000000000001</v>
      </c>
      <c r="AU962" s="21"/>
      <c r="AV962" s="21">
        <f>AR962*'[1]diagram lines'!$G$39</f>
        <v>1.0472243561715082</v>
      </c>
      <c r="AW962" s="21">
        <f>AK962*'[1]diagram lines'!$G$40</f>
        <v>7.633128831711848</v>
      </c>
      <c r="AX962" s="21">
        <f>AQ962*'[1]diagram lines'!$G$38</f>
        <v>3.129606360075226</v>
      </c>
      <c r="AY962" s="21">
        <f>AP962*'[1]diagram lines'!$G$41</f>
        <v>7.4438207920280295</v>
      </c>
      <c r="AZ962" s="21">
        <f t="shared" si="1412"/>
        <v>5.4801933250374812</v>
      </c>
      <c r="BA962" s="21">
        <f t="shared" si="1413"/>
        <v>0.6568589399894228</v>
      </c>
      <c r="BB962" s="21">
        <f t="shared" si="1414"/>
        <v>1.8274929845782488</v>
      </c>
      <c r="BC962" s="86">
        <f t="shared" si="1415"/>
        <v>0.54719772302205649</v>
      </c>
      <c r="BX962" s="61">
        <f t="shared" si="1417"/>
        <v>0.74836296604527297</v>
      </c>
      <c r="BY962" s="21">
        <f t="shared" si="1418"/>
        <v>5.5973435152729095E-2</v>
      </c>
      <c r="BZ962" s="21">
        <f t="shared" si="1419"/>
        <v>0.14018931934091802</v>
      </c>
      <c r="CA962" s="21">
        <f t="shared" si="1420"/>
        <v>2.1046220802805434E-2</v>
      </c>
      <c r="CB962" s="21">
        <f t="shared" si="1421"/>
        <v>0.13364630480167017</v>
      </c>
      <c r="CC962" s="21">
        <f t="shared" si="1422"/>
        <v>3.3840146602762901E-3</v>
      </c>
      <c r="CD962" s="21">
        <f t="shared" si="1423"/>
        <v>0.12708007444168734</v>
      </c>
      <c r="CE962" s="21">
        <f t="shared" si="1424"/>
        <v>0.18407988587731813</v>
      </c>
      <c r="CF962" s="21">
        <f t="shared" si="1425"/>
        <v>6.7447701242135824E-2</v>
      </c>
      <c r="CG962" s="21">
        <f t="shared" si="1426"/>
        <v>1.3273078556263269E-2</v>
      </c>
      <c r="CH962" s="21">
        <f t="shared" si="1427"/>
        <v>9.1860733810516827E-3</v>
      </c>
      <c r="CI962" s="21">
        <f t="shared" si="1428"/>
        <v>4.9402386237513876E-2</v>
      </c>
      <c r="CJ962" s="21">
        <f t="shared" si="1429"/>
        <v>1.5530714605396421</v>
      </c>
      <c r="CL962" s="68">
        <f t="shared" si="1430"/>
        <v>0.48185996913834284</v>
      </c>
      <c r="CM962" s="19">
        <f t="shared" si="1431"/>
        <v>3.6040476291593265E-2</v>
      </c>
      <c r="CN962" s="19">
        <f t="shared" si="1432"/>
        <v>9.0265852475459679E-2</v>
      </c>
      <c r="CO962" s="19">
        <f t="shared" si="1433"/>
        <v>1.3551353777045491E-2</v>
      </c>
      <c r="CP962" s="19">
        <f t="shared" si="1434"/>
        <v>8.6052901104262391E-2</v>
      </c>
      <c r="CQ962" s="19">
        <f t="shared" si="1435"/>
        <v>2.1789175490356731E-3</v>
      </c>
      <c r="CR962" s="19">
        <f t="shared" si="1436"/>
        <v>8.1825001405621822E-2</v>
      </c>
      <c r="CS962" s="19">
        <f t="shared" si="1437"/>
        <v>0.11852634637517344</v>
      </c>
      <c r="CT962" s="19">
        <f t="shared" si="1438"/>
        <v>4.3428588417109878E-2</v>
      </c>
      <c r="CU962" s="19">
        <f t="shared" si="1439"/>
        <v>8.5463411655580246E-3</v>
      </c>
      <c r="CV962" s="19">
        <f t="shared" si="1440"/>
        <v>5.9147783050883052E-3</v>
      </c>
      <c r="CW962" s="19">
        <f t="shared" si="1441"/>
        <v>3.1809473995709214E-2</v>
      </c>
      <c r="CX962" s="19">
        <f t="shared" si="1442"/>
        <v>1</v>
      </c>
      <c r="CZ962" s="68">
        <f t="shared" si="1443"/>
        <v>2.5805000000000001E-5</v>
      </c>
      <c r="DA962" s="19">
        <f t="shared" si="1444"/>
        <v>1.9716679999999999E-5</v>
      </c>
      <c r="DB962" s="19">
        <f t="shared" si="1445"/>
        <v>3.667E-5</v>
      </c>
      <c r="DC962" s="19">
        <f t="shared" si="1446"/>
        <v>4.115337999999999E-5</v>
      </c>
      <c r="DD962" s="19">
        <f t="shared" si="1447"/>
        <v>1.3078439999999998E-5</v>
      </c>
      <c r="DE962" s="19">
        <f t="shared" si="1448"/>
        <v>1.3078439999999998E-5</v>
      </c>
      <c r="DF962" s="19">
        <f t="shared" si="1449"/>
        <v>1.1742139999999998E-5</v>
      </c>
      <c r="DG962" s="19">
        <f t="shared" si="1450"/>
        <v>1.6304679999999999E-5</v>
      </c>
      <c r="DH962" s="19">
        <f t="shared" si="1451"/>
        <v>2.6155759999999998E-5</v>
      </c>
      <c r="DI962" s="19">
        <f t="shared" si="1452"/>
        <v>4.0291559999999996E-5</v>
      </c>
      <c r="DJ962" s="19">
        <f t="shared" si="1453"/>
        <v>0</v>
      </c>
      <c r="DK962" s="19">
        <f t="shared" si="1454"/>
        <v>2.2632719999999996E-5</v>
      </c>
      <c r="DM962" s="68">
        <f t="shared" si="1455"/>
        <v>1121.8812999740994</v>
      </c>
      <c r="DN962" s="19">
        <f t="shared" si="1456"/>
        <v>146.0140980211917</v>
      </c>
      <c r="DO962" s="19">
        <f t="shared" si="1457"/>
        <v>250.98190123801118</v>
      </c>
      <c r="DP962" s="19">
        <f t="shared" si="1458"/>
        <v>52.584154318707107</v>
      </c>
      <c r="DQ962" s="19">
        <f t="shared" si="1459"/>
        <v>472.75523260734872</v>
      </c>
      <c r="DR962" s="19">
        <f t="shared" si="1460"/>
        <v>11.818872199481794</v>
      </c>
      <c r="DS962" s="19">
        <f t="shared" si="1461"/>
        <v>280.83020272680784</v>
      </c>
      <c r="DT962" s="19">
        <f t="shared" si="1462"/>
        <v>407.67175465692839</v>
      </c>
      <c r="DU962" s="19">
        <f t="shared" si="1463"/>
        <v>102.92716388193811</v>
      </c>
      <c r="DV962" s="19">
        <f t="shared" si="1464"/>
        <v>19.980991994243116</v>
      </c>
      <c r="DX962" s="19">
        <f t="shared" si="1465"/>
        <v>25.326461927805411</v>
      </c>
      <c r="DZ962" s="68">
        <f t="shared" si="1466"/>
        <v>2892.7721335465626</v>
      </c>
      <c r="EA962" s="21">
        <f t="shared" si="1467"/>
        <v>2.8927721335465626</v>
      </c>
      <c r="EB962" s="92">
        <f t="shared" si="1416"/>
        <v>1182</v>
      </c>
    </row>
    <row r="963" spans="1:132" x14ac:dyDescent="0.3">
      <c r="A963" s="19">
        <f>'A. Thermody. result (all suite)'!C919</f>
        <v>1180</v>
      </c>
      <c r="B963" s="19" t="str">
        <f>'A. Thermody. result (all suite)'!A919</f>
        <v>Alkaline basalt</v>
      </c>
      <c r="C963" s="24">
        <f>'A. Thermody. result (all suite)'!G919</f>
        <v>99.961242999999996</v>
      </c>
      <c r="D963" s="19">
        <f>'A. Thermody. result (all suite)'!D919</f>
        <v>5000</v>
      </c>
      <c r="E963" s="61">
        <f>'A. Thermody. result (all suite)'!I919</f>
        <v>44.962932000000002</v>
      </c>
      <c r="F963" s="21">
        <f>'A. Thermody. result (all suite)'!J919</f>
        <v>4.4712860000000001</v>
      </c>
      <c r="G963" s="21">
        <f>'A. Thermody. result (all suite)'!K919</f>
        <v>14.294110999999999</v>
      </c>
      <c r="H963" s="21">
        <f>'A. Thermody. result (all suite)'!L919</f>
        <v>3.360967</v>
      </c>
      <c r="I963" s="21">
        <f>'A. Thermody. result (all suite)'!M919</f>
        <v>9.6027620000000002</v>
      </c>
      <c r="J963" s="21">
        <f>'A. Thermody. result (all suite)'!N919</f>
        <v>0.240069</v>
      </c>
      <c r="K963" s="21">
        <f>'A. Thermody. result (all suite)'!O919</f>
        <v>5.1214729999999999</v>
      </c>
      <c r="L963" s="21">
        <f>'A. Thermody. result (all suite)'!P919</f>
        <v>10.321944999999999</v>
      </c>
      <c r="M963" s="21">
        <f>'A. Thermody. result (all suite)'!Q919</f>
        <v>4.181203</v>
      </c>
      <c r="N963" s="21">
        <f>'A. Thermody. result (all suite)'!R919</f>
        <v>1.2503599999999999</v>
      </c>
      <c r="O963" s="21">
        <f>'A. Thermody. result (all suite)'!S919</f>
        <v>1.302637</v>
      </c>
      <c r="P963" s="21">
        <f>'A. Thermody. result (all suite)'!T919</f>
        <v>0.89025600000000005</v>
      </c>
      <c r="Q963" s="21">
        <f t="shared" si="1385"/>
        <v>100.000001</v>
      </c>
      <c r="S963" s="19">
        <f t="shared" si="1386"/>
        <v>1453</v>
      </c>
      <c r="T963" s="19">
        <f t="shared" si="1387"/>
        <v>0.5</v>
      </c>
      <c r="V963" s="61">
        <f t="shared" si="1388"/>
        <v>44.562646804096936</v>
      </c>
      <c r="W963" s="21">
        <f t="shared" si="1389"/>
        <v>4.4314801085058999</v>
      </c>
      <c r="X963" s="21">
        <f t="shared" si="1390"/>
        <v>14.16685682044838</v>
      </c>
      <c r="Y963" s="21">
        <f t="shared" si="1391"/>
        <v>3.3310457899236923</v>
      </c>
      <c r="Z963" s="21">
        <f t="shared" si="1392"/>
        <v>9.5172728359841727</v>
      </c>
      <c r="AA963" s="21">
        <f t="shared" si="1393"/>
        <v>0.23793177134473231</v>
      </c>
      <c r="AB963" s="21">
        <f t="shared" si="1394"/>
        <v>5.0758787797850626</v>
      </c>
      <c r="AC963" s="21">
        <f t="shared" si="1395"/>
        <v>10.230053266239718</v>
      </c>
      <c r="AD963" s="21">
        <f t="shared" si="1396"/>
        <v>4.1439795897925542</v>
      </c>
      <c r="AE963" s="21">
        <f t="shared" si="1397"/>
        <v>1.2392285951897142</v>
      </c>
      <c r="AF963" s="21">
        <f t="shared" si="1398"/>
        <v>1.2910401960652482</v>
      </c>
      <c r="AG963" s="21">
        <f t="shared" si="1399"/>
        <v>98.227414557376122</v>
      </c>
      <c r="AH963" s="21"/>
      <c r="AI963" s="61">
        <f t="shared" si="1400"/>
        <v>45.36681231497468</v>
      </c>
      <c r="AJ963" s="21">
        <f t="shared" si="1401"/>
        <v>4.5114494038906061</v>
      </c>
      <c r="AK963" s="21">
        <f t="shared" si="1402"/>
        <v>14.422508099481032</v>
      </c>
      <c r="AL963" s="21">
        <f t="shared" si="1403"/>
        <v>3.3911569442540688</v>
      </c>
      <c r="AM963" s="21">
        <f t="shared" si="1404"/>
        <v>9.6890189758837533</v>
      </c>
      <c r="AN963" s="21">
        <f t="shared" si="1405"/>
        <v>0.24222542394796798</v>
      </c>
      <c r="AO963" s="21">
        <f t="shared" si="1406"/>
        <v>5.1674767198725</v>
      </c>
      <c r="AP963" s="21">
        <f t="shared" si="1407"/>
        <v>10.414662049629932</v>
      </c>
      <c r="AQ963" s="21">
        <f t="shared" si="1408"/>
        <v>4.2187607283219215</v>
      </c>
      <c r="AR963" s="21">
        <f t="shared" si="1409"/>
        <v>1.2615913803430732</v>
      </c>
      <c r="AS963" s="21">
        <f t="shared" si="1410"/>
        <v>1.3143379594004605</v>
      </c>
      <c r="AT963" s="21">
        <f t="shared" si="1411"/>
        <v>100.00000000000001</v>
      </c>
      <c r="AU963" s="21"/>
      <c r="AV963" s="21">
        <f>AR963*'[1]diagram lines'!$G$39</f>
        <v>1.0472547725828762</v>
      </c>
      <c r="AW963" s="21">
        <f>AK963*'[1]diagram lines'!$G$40</f>
        <v>7.6333486375087718</v>
      </c>
      <c r="AX963" s="21">
        <f>AQ963*'[1]diagram lines'!$G$38</f>
        <v>3.1296969714140364</v>
      </c>
      <c r="AY963" s="21">
        <f>AP963*'[1]diagram lines'!$G$41</f>
        <v>7.4429177179933754</v>
      </c>
      <c r="AZ963" s="21">
        <f t="shared" si="1412"/>
        <v>5.4803521086649951</v>
      </c>
      <c r="BA963" s="21">
        <f t="shared" si="1413"/>
        <v>0.65692206461339253</v>
      </c>
      <c r="BB963" s="21">
        <f t="shared" si="1414"/>
        <v>1.8274926562126004</v>
      </c>
      <c r="BC963" s="86">
        <f t="shared" si="1415"/>
        <v>0.54719782134307282</v>
      </c>
      <c r="BX963" s="61">
        <f t="shared" si="1417"/>
        <v>0.74838435419440752</v>
      </c>
      <c r="BY963" s="21">
        <f t="shared" si="1418"/>
        <v>5.5975037556334505E-2</v>
      </c>
      <c r="BZ963" s="21">
        <f t="shared" si="1419"/>
        <v>0.14019332091016085</v>
      </c>
      <c r="CA963" s="21">
        <f t="shared" si="1420"/>
        <v>2.1046821967562152E-2</v>
      </c>
      <c r="CB963" s="21">
        <f t="shared" si="1421"/>
        <v>0.1336501322199026</v>
      </c>
      <c r="CC963" s="21">
        <f t="shared" si="1422"/>
        <v>3.384113335212856E-3</v>
      </c>
      <c r="CD963" s="21">
        <f t="shared" si="1423"/>
        <v>0.12708369727047147</v>
      </c>
      <c r="CE963" s="21">
        <f t="shared" si="1424"/>
        <v>0.18405750713266761</v>
      </c>
      <c r="CF963" s="21">
        <f t="shared" si="1425"/>
        <v>6.7449637038231966E-2</v>
      </c>
      <c r="CG963" s="21">
        <f t="shared" si="1426"/>
        <v>1.3273460721868365E-2</v>
      </c>
      <c r="CH963" s="21">
        <f t="shared" si="1427"/>
        <v>9.1771191455785397E-3</v>
      </c>
      <c r="CI963" s="21">
        <f t="shared" si="1428"/>
        <v>4.9403773584905664E-2</v>
      </c>
      <c r="CJ963" s="21">
        <f t="shared" si="1429"/>
        <v>1.553078975077304</v>
      </c>
      <c r="CL963" s="68">
        <f t="shared" si="1430"/>
        <v>0.48187140911952464</v>
      </c>
      <c r="CM963" s="19">
        <f t="shared" si="1431"/>
        <v>3.6041333669814421E-2</v>
      </c>
      <c r="CN963" s="19">
        <f t="shared" si="1432"/>
        <v>9.0267992265610816E-2</v>
      </c>
      <c r="CO963" s="19">
        <f t="shared" si="1433"/>
        <v>1.3551675288447295E-2</v>
      </c>
      <c r="CP963" s="19">
        <f t="shared" si="1434"/>
        <v>8.6054949145937809E-2</v>
      </c>
      <c r="CQ963" s="19">
        <f t="shared" si="1435"/>
        <v>2.1789705414332924E-3</v>
      </c>
      <c r="CR963" s="19">
        <f t="shared" si="1436"/>
        <v>8.1826938172378474E-2</v>
      </c>
      <c r="CS963" s="19">
        <f t="shared" si="1437"/>
        <v>0.11851136361143914</v>
      </c>
      <c r="CT963" s="19">
        <f t="shared" si="1438"/>
        <v>4.3429624713627123E-2</v>
      </c>
      <c r="CU963" s="19">
        <f t="shared" si="1439"/>
        <v>8.5465458839320656E-3</v>
      </c>
      <c r="CV963" s="19">
        <f t="shared" si="1440"/>
        <v>5.9089842131960814E-3</v>
      </c>
      <c r="CW963" s="19">
        <f t="shared" si="1441"/>
        <v>3.1810213374658947E-2</v>
      </c>
      <c r="CX963" s="19">
        <f t="shared" si="1442"/>
        <v>1</v>
      </c>
      <c r="CZ963" s="68">
        <f t="shared" si="1443"/>
        <v>2.5805000000000001E-5</v>
      </c>
      <c r="DA963" s="19">
        <f t="shared" si="1444"/>
        <v>1.9702199999999996E-5</v>
      </c>
      <c r="DB963" s="19">
        <f t="shared" si="1445"/>
        <v>3.667E-5</v>
      </c>
      <c r="DC963" s="19">
        <f t="shared" si="1446"/>
        <v>4.1135199999999992E-5</v>
      </c>
      <c r="DD963" s="19">
        <f t="shared" si="1447"/>
        <v>1.3072599999999997E-5</v>
      </c>
      <c r="DE963" s="19">
        <f t="shared" si="1448"/>
        <v>1.3072599999999997E-5</v>
      </c>
      <c r="DF963" s="19">
        <f t="shared" si="1449"/>
        <v>1.1735599999999998E-5</v>
      </c>
      <c r="DG963" s="19">
        <f t="shared" si="1450"/>
        <v>1.6297199999999997E-5</v>
      </c>
      <c r="DH963" s="19">
        <f t="shared" si="1451"/>
        <v>2.6140400000000001E-5</v>
      </c>
      <c r="DI963" s="19">
        <f t="shared" si="1452"/>
        <v>4.0267399999999993E-5</v>
      </c>
      <c r="DJ963" s="19">
        <f t="shared" si="1453"/>
        <v>0</v>
      </c>
      <c r="DK963" s="19">
        <f t="shared" si="1454"/>
        <v>2.2613799999999997E-5</v>
      </c>
      <c r="DM963" s="68">
        <f t="shared" si="1455"/>
        <v>1121.9079348925029</v>
      </c>
      <c r="DN963" s="19">
        <f t="shared" si="1456"/>
        <v>146.12488623325191</v>
      </c>
      <c r="DO963" s="19">
        <f t="shared" si="1457"/>
        <v>250.98785086996668</v>
      </c>
      <c r="DP963" s="19">
        <f t="shared" si="1458"/>
        <v>52.608642399019537</v>
      </c>
      <c r="DQ963" s="19">
        <f t="shared" si="1459"/>
        <v>472.97768585710821</v>
      </c>
      <c r="DR963" s="19">
        <f t="shared" si="1460"/>
        <v>11.824439683710798</v>
      </c>
      <c r="DS963" s="19">
        <f t="shared" si="1461"/>
        <v>280.99335426794136</v>
      </c>
      <c r="DT963" s="19">
        <f t="shared" si="1462"/>
        <v>407.80730869901009</v>
      </c>
      <c r="DU963" s="19">
        <f t="shared" si="1463"/>
        <v>102.99010099301256</v>
      </c>
      <c r="DV963" s="19">
        <f t="shared" si="1464"/>
        <v>19.9934592813641</v>
      </c>
      <c r="DX963" s="19">
        <f t="shared" si="1465"/>
        <v>25.348240676549462</v>
      </c>
      <c r="DZ963" s="68">
        <f t="shared" si="1466"/>
        <v>2893.5639038534378</v>
      </c>
      <c r="EA963" s="21">
        <f t="shared" si="1467"/>
        <v>2.8935639038534378</v>
      </c>
      <c r="EB963" s="92">
        <f t="shared" si="1416"/>
        <v>1180</v>
      </c>
    </row>
    <row r="964" spans="1:132" x14ac:dyDescent="0.3">
      <c r="A964" s="19">
        <f>'A. Thermody. result (all suite)'!C920</f>
        <v>1178</v>
      </c>
      <c r="B964" s="19" t="str">
        <f>'A. Thermody. result (all suite)'!A920</f>
        <v>Alkaline basalt</v>
      </c>
      <c r="C964" s="24">
        <f>'A. Thermody. result (all suite)'!G920</f>
        <v>98.668488999999994</v>
      </c>
      <c r="D964" s="19">
        <f>'A. Thermody. result (all suite)'!D920</f>
        <v>5000</v>
      </c>
      <c r="E964" s="61">
        <f>'A. Thermody. result (all suite)'!I920</f>
        <v>45.098750000000003</v>
      </c>
      <c r="F964" s="21">
        <f>'A. Thermody. result (all suite)'!J920</f>
        <v>4.4136059999999997</v>
      </c>
      <c r="G964" s="21">
        <f>'A. Thermody. result (all suite)'!K920</f>
        <v>14.316777999999999</v>
      </c>
      <c r="H964" s="21">
        <f>'A. Thermody. result (all suite)'!L920</f>
        <v>3.353151</v>
      </c>
      <c r="I964" s="21">
        <f>'A. Thermody. result (all suite)'!M920</f>
        <v>9.6756969999999995</v>
      </c>
      <c r="J964" s="21">
        <f>'A. Thermody. result (all suite)'!N920</f>
        <v>0.24321400000000001</v>
      </c>
      <c r="K964" s="21">
        <f>'A. Thermody. result (all suite)'!O920</f>
        <v>5.066344</v>
      </c>
      <c r="L964" s="21">
        <f>'A. Thermody. result (all suite)'!P920</f>
        <v>10.145441999999999</v>
      </c>
      <c r="M964" s="21">
        <f>'A. Thermody. result (all suite)'!Q920</f>
        <v>4.230607</v>
      </c>
      <c r="N964" s="21">
        <f>'A. Thermody. result (all suite)'!R920</f>
        <v>1.266742</v>
      </c>
      <c r="O964" s="21">
        <f>'A. Thermody. result (all suite)'!S920</f>
        <v>1.2877479999999999</v>
      </c>
      <c r="P964" s="21">
        <f>'A. Thermody. result (all suite)'!T920</f>
        <v>0.90192000000000005</v>
      </c>
      <c r="Q964" s="21">
        <f t="shared" si="1385"/>
        <v>99.999999000000003</v>
      </c>
      <c r="S964" s="19">
        <f t="shared" si="1386"/>
        <v>1451</v>
      </c>
      <c r="T964" s="19">
        <f t="shared" si="1387"/>
        <v>0.5</v>
      </c>
      <c r="V964" s="61">
        <f t="shared" si="1388"/>
        <v>44.691995349932455</v>
      </c>
      <c r="W964" s="21">
        <f t="shared" si="1389"/>
        <v>4.3737988043667277</v>
      </c>
      <c r="X964" s="21">
        <f t="shared" si="1390"/>
        <v>14.18765211457114</v>
      </c>
      <c r="Y964" s="21">
        <f t="shared" si="1391"/>
        <v>3.3229082601983726</v>
      </c>
      <c r="Z964" s="21">
        <f t="shared" si="1392"/>
        <v>9.5884299527449279</v>
      </c>
      <c r="AA964" s="21">
        <f t="shared" si="1393"/>
        <v>0.24102040426926405</v>
      </c>
      <c r="AB964" s="21">
        <f t="shared" si="1394"/>
        <v>5.0206496297382559</v>
      </c>
      <c r="AC964" s="21">
        <f t="shared" si="1395"/>
        <v>10.053938228598561</v>
      </c>
      <c r="AD964" s="21">
        <f t="shared" si="1396"/>
        <v>4.192450308964033</v>
      </c>
      <c r="AE964" s="21">
        <f t="shared" si="1397"/>
        <v>1.2553170004393499</v>
      </c>
      <c r="AF964" s="21">
        <f t="shared" si="1398"/>
        <v>1.2761335431222554</v>
      </c>
      <c r="AG964" s="21">
        <f t="shared" si="1399"/>
        <v>98.204293596945334</v>
      </c>
      <c r="AH964" s="21"/>
      <c r="AI964" s="61">
        <f t="shared" si="1400"/>
        <v>45.509207095729892</v>
      </c>
      <c r="AJ964" s="21">
        <f t="shared" si="1401"/>
        <v>4.4537755368598013</v>
      </c>
      <c r="AK964" s="21">
        <f t="shared" si="1402"/>
        <v>14.447079241566328</v>
      </c>
      <c r="AL964" s="21">
        <f t="shared" si="1403"/>
        <v>3.3836690214751797</v>
      </c>
      <c r="AM964" s="21">
        <f t="shared" si="1404"/>
        <v>9.7637583872841773</v>
      </c>
      <c r="AN964" s="21">
        <f t="shared" si="1405"/>
        <v>0.24542756272803232</v>
      </c>
      <c r="AO964" s="21">
        <f t="shared" si="1406"/>
        <v>5.1124542989375206</v>
      </c>
      <c r="AP964" s="21">
        <f t="shared" si="1407"/>
        <v>10.237778675810658</v>
      </c>
      <c r="AQ964" s="21">
        <f t="shared" si="1408"/>
        <v>4.2691110087007846</v>
      </c>
      <c r="AR964" s="21">
        <f t="shared" si="1409"/>
        <v>1.2782709945366348</v>
      </c>
      <c r="AS964" s="21">
        <f t="shared" si="1410"/>
        <v>1.2994681763710072</v>
      </c>
      <c r="AT964" s="21">
        <f t="shared" si="1411"/>
        <v>100.00000000000003</v>
      </c>
      <c r="AU964" s="21"/>
      <c r="AV964" s="21">
        <f>AR964*'[1]diagram lines'!$G$39</f>
        <v>1.0611006230232132</v>
      </c>
      <c r="AW964" s="21">
        <f>AK964*'[1]diagram lines'!$G$40</f>
        <v>7.6463533169074669</v>
      </c>
      <c r="AX964" s="21">
        <f>AQ964*'[1]diagram lines'!$G$38</f>
        <v>3.1670494382068748</v>
      </c>
      <c r="AY964" s="21">
        <f>AP964*'[1]diagram lines'!$G$41</f>
        <v>7.3165066649275969</v>
      </c>
      <c r="AZ964" s="21">
        <f t="shared" si="1412"/>
        <v>5.5473820032374199</v>
      </c>
      <c r="BA964" s="21">
        <f t="shared" si="1413"/>
        <v>0.66232833927253032</v>
      </c>
      <c r="BB964" s="21">
        <f t="shared" si="1414"/>
        <v>1.8084394371478214</v>
      </c>
      <c r="BC964" s="86">
        <f t="shared" si="1415"/>
        <v>0.55296294664816037</v>
      </c>
      <c r="BX964" s="61">
        <f t="shared" si="1417"/>
        <v>0.75064497336884162</v>
      </c>
      <c r="BY964" s="21">
        <f t="shared" si="1418"/>
        <v>5.5252954431647468E-2</v>
      </c>
      <c r="BZ964" s="21">
        <f t="shared" si="1419"/>
        <v>0.14041563358179679</v>
      </c>
      <c r="CA964" s="21">
        <f t="shared" si="1420"/>
        <v>2.0997877136952846E-2</v>
      </c>
      <c r="CB964" s="21">
        <f t="shared" si="1421"/>
        <v>0.13466523312456508</v>
      </c>
      <c r="CC964" s="21">
        <f t="shared" si="1422"/>
        <v>3.4284465745700594E-3</v>
      </c>
      <c r="CD964" s="21">
        <f t="shared" si="1423"/>
        <v>0.12571573200992556</v>
      </c>
      <c r="CE964" s="21">
        <f t="shared" si="1424"/>
        <v>0.18091016405135521</v>
      </c>
      <c r="CF964" s="21">
        <f t="shared" si="1425"/>
        <v>6.8246604291014673E-2</v>
      </c>
      <c r="CG964" s="21">
        <f t="shared" si="1426"/>
        <v>1.3447367303609343E-2</v>
      </c>
      <c r="CH964" s="21">
        <f t="shared" si="1427"/>
        <v>9.0722256664600119E-3</v>
      </c>
      <c r="CI964" s="21">
        <f t="shared" si="1428"/>
        <v>5.005105438401776E-2</v>
      </c>
      <c r="CJ964" s="21">
        <f t="shared" si="1429"/>
        <v>1.5528482659247562</v>
      </c>
      <c r="CL964" s="68">
        <f t="shared" si="1430"/>
        <v>0.48339879036527472</v>
      </c>
      <c r="CM964" s="19">
        <f t="shared" si="1431"/>
        <v>3.558168279805695E-2</v>
      </c>
      <c r="CN964" s="19">
        <f t="shared" si="1432"/>
        <v>9.0424567978105774E-2</v>
      </c>
      <c r="CO964" s="19">
        <f t="shared" si="1433"/>
        <v>1.3522169292212293E-2</v>
      </c>
      <c r="CP964" s="19">
        <f t="shared" si="1434"/>
        <v>8.6721437039032845E-2</v>
      </c>
      <c r="CQ964" s="19">
        <f t="shared" si="1435"/>
        <v>2.2078439019464287E-3</v>
      </c>
      <c r="CR964" s="19">
        <f t="shared" si="1436"/>
        <v>8.0958155905244869E-2</v>
      </c>
      <c r="CS964" s="19">
        <f t="shared" si="1437"/>
        <v>0.11650215157603896</v>
      </c>
      <c r="CT964" s="19">
        <f t="shared" si="1438"/>
        <v>4.3949306438109896E-2</v>
      </c>
      <c r="CU964" s="19">
        <f t="shared" si="1439"/>
        <v>8.6598076571255539E-3</v>
      </c>
      <c r="CV964" s="19">
        <f t="shared" si="1440"/>
        <v>5.8423130356894826E-3</v>
      </c>
      <c r="CW964" s="19">
        <f t="shared" si="1441"/>
        <v>3.2231774013162337E-2</v>
      </c>
      <c r="CX964" s="19">
        <f t="shared" si="1442"/>
        <v>1</v>
      </c>
      <c r="CZ964" s="68">
        <f t="shared" si="1443"/>
        <v>2.5805000000000001E-5</v>
      </c>
      <c r="DA964" s="19">
        <f t="shared" si="1444"/>
        <v>1.9687719999999999E-5</v>
      </c>
      <c r="DB964" s="19">
        <f t="shared" si="1445"/>
        <v>3.667E-5</v>
      </c>
      <c r="DC964" s="19">
        <f t="shared" si="1446"/>
        <v>4.1117019999999994E-5</v>
      </c>
      <c r="DD964" s="19">
        <f t="shared" si="1447"/>
        <v>1.3066759999999999E-5</v>
      </c>
      <c r="DE964" s="19">
        <f t="shared" si="1448"/>
        <v>1.3066759999999999E-5</v>
      </c>
      <c r="DF964" s="19">
        <f t="shared" si="1449"/>
        <v>1.1729059999999998E-5</v>
      </c>
      <c r="DG964" s="19">
        <f t="shared" si="1450"/>
        <v>1.6289719999999999E-5</v>
      </c>
      <c r="DH964" s="19">
        <f t="shared" si="1451"/>
        <v>2.6125040000000001E-5</v>
      </c>
      <c r="DI964" s="19">
        <f t="shared" si="1452"/>
        <v>4.024323999999999E-5</v>
      </c>
      <c r="DJ964" s="19">
        <f t="shared" si="1453"/>
        <v>0</v>
      </c>
      <c r="DK964" s="19">
        <f t="shared" si="1454"/>
        <v>2.2594879999999995E-5</v>
      </c>
      <c r="DM964" s="68">
        <f t="shared" si="1455"/>
        <v>1125.4640312011511</v>
      </c>
      <c r="DN964" s="19">
        <f t="shared" si="1456"/>
        <v>144.36739357877852</v>
      </c>
      <c r="DO964" s="19">
        <f t="shared" si="1457"/>
        <v>251.42320564624117</v>
      </c>
      <c r="DP964" s="19">
        <f t="shared" si="1458"/>
        <v>52.517308264883525</v>
      </c>
      <c r="DQ964" s="19">
        <f t="shared" si="1459"/>
        <v>476.8538835376566</v>
      </c>
      <c r="DR964" s="19">
        <f t="shared" si="1460"/>
        <v>11.98647915811415</v>
      </c>
      <c r="DS964" s="19">
        <f t="shared" si="1461"/>
        <v>278.16497511150664</v>
      </c>
      <c r="DT964" s="19">
        <f t="shared" si="1462"/>
        <v>401.07752990132832</v>
      </c>
      <c r="DU964" s="19">
        <f t="shared" si="1463"/>
        <v>104.28376400948791</v>
      </c>
      <c r="DV964" s="19">
        <f t="shared" si="1464"/>
        <v>20.270581625665013</v>
      </c>
      <c r="DX964" s="19">
        <f t="shared" si="1465"/>
        <v>25.705671714883433</v>
      </c>
      <c r="DZ964" s="68">
        <f t="shared" si="1466"/>
        <v>2892.1148237496964</v>
      </c>
      <c r="EA964" s="21">
        <f t="shared" si="1467"/>
        <v>2.8921148237496963</v>
      </c>
      <c r="EB964" s="92">
        <f t="shared" si="1416"/>
        <v>1178</v>
      </c>
    </row>
    <row r="965" spans="1:132" x14ac:dyDescent="0.3">
      <c r="A965" s="19">
        <f>'A. Thermody. result (all suite)'!C921</f>
        <v>1176</v>
      </c>
      <c r="B965" s="19" t="str">
        <f>'A. Thermody. result (all suite)'!A921</f>
        <v>Alkaline basalt</v>
      </c>
      <c r="C965" s="24">
        <f>'A. Thermody. result (all suite)'!G921</f>
        <v>97.402556000000004</v>
      </c>
      <c r="D965" s="19">
        <f>'A. Thermody. result (all suite)'!D921</f>
        <v>5000</v>
      </c>
      <c r="E965" s="61">
        <f>'A. Thermody. result (all suite)'!I921</f>
        <v>45.236854000000001</v>
      </c>
      <c r="F965" s="21">
        <f>'A. Thermody. result (all suite)'!J921</f>
        <v>4.3541869999999996</v>
      </c>
      <c r="G965" s="21">
        <f>'A. Thermody. result (all suite)'!K921</f>
        <v>14.338422</v>
      </c>
      <c r="H965" s="21">
        <f>'A. Thermody. result (all suite)'!L921</f>
        <v>3.3455789999999999</v>
      </c>
      <c r="I965" s="21">
        <f>'A. Thermody. result (all suite)'!M921</f>
        <v>9.7484850000000005</v>
      </c>
      <c r="J965" s="21">
        <f>'A. Thermody. result (all suite)'!N921</f>
        <v>0.24637500000000001</v>
      </c>
      <c r="K965" s="21">
        <f>'A. Thermody. result (all suite)'!O921</f>
        <v>5.0115179999999997</v>
      </c>
      <c r="L965" s="21">
        <f>'A. Thermody. result (all suite)'!P921</f>
        <v>9.9685190000000006</v>
      </c>
      <c r="M965" s="21">
        <f>'A. Thermody. result (all suite)'!Q921</f>
        <v>4.2802199999999999</v>
      </c>
      <c r="N965" s="21">
        <f>'A. Thermody. result (all suite)'!R921</f>
        <v>1.2832060000000001</v>
      </c>
      <c r="O965" s="21">
        <f>'A. Thermody. result (all suite)'!S921</f>
        <v>1.2729919999999999</v>
      </c>
      <c r="P965" s="21">
        <f>'A. Thermody. result (all suite)'!T921</f>
        <v>0.91364199999999995</v>
      </c>
      <c r="Q965" s="21">
        <f t="shared" si="1385"/>
        <v>99.999999000000003</v>
      </c>
      <c r="S965" s="19">
        <f t="shared" si="1386"/>
        <v>1449</v>
      </c>
      <c r="T965" s="19">
        <f t="shared" si="1387"/>
        <v>0.5</v>
      </c>
      <c r="V965" s="61">
        <f t="shared" si="1388"/>
        <v>44.823551098244295</v>
      </c>
      <c r="W965" s="21">
        <f t="shared" si="1389"/>
        <v>4.3144053184116435</v>
      </c>
      <c r="X965" s="21">
        <f t="shared" si="1390"/>
        <v>14.207420153160742</v>
      </c>
      <c r="Y965" s="21">
        <f t="shared" si="1391"/>
        <v>3.315012384807154</v>
      </c>
      <c r="Z965" s="21">
        <f t="shared" si="1392"/>
        <v>9.6594187457856382</v>
      </c>
      <c r="AA965" s="21">
        <f t="shared" si="1393"/>
        <v>0.24412401449999016</v>
      </c>
      <c r="AB965" s="21">
        <f t="shared" si="1394"/>
        <v>4.9657306662565661</v>
      </c>
      <c r="AC965" s="21">
        <f t="shared" si="1395"/>
        <v>9.8774424227272544</v>
      </c>
      <c r="AD965" s="21">
        <f t="shared" si="1396"/>
        <v>4.2411141119965414</v>
      </c>
      <c r="AE965" s="21">
        <f t="shared" si="1397"/>
        <v>1.2714820909202409</v>
      </c>
      <c r="AF965" s="21">
        <f t="shared" si="1398"/>
        <v>1.2613614103150541</v>
      </c>
      <c r="AG965" s="21">
        <f t="shared" si="1399"/>
        <v>98.181062417125119</v>
      </c>
      <c r="AH965" s="21"/>
      <c r="AI965" s="61">
        <f t="shared" si="1400"/>
        <v>45.653968285462348</v>
      </c>
      <c r="AJ965" s="21">
        <f t="shared" si="1401"/>
        <v>4.3943355390490337</v>
      </c>
      <c r="AK965" s="21">
        <f t="shared" si="1402"/>
        <v>14.470631915552209</v>
      </c>
      <c r="AL965" s="21">
        <f t="shared" si="1403"/>
        <v>3.3764274934439262</v>
      </c>
      <c r="AM965" s="21">
        <f t="shared" si="1404"/>
        <v>9.8383726025975502</v>
      </c>
      <c r="AN965" s="21">
        <f t="shared" si="1405"/>
        <v>0.24864674356733088</v>
      </c>
      <c r="AO965" s="21">
        <f t="shared" si="1406"/>
        <v>5.0577275739383571</v>
      </c>
      <c r="AP965" s="21">
        <f t="shared" si="1407"/>
        <v>10.060435464389915</v>
      </c>
      <c r="AQ965" s="21">
        <f t="shared" si="1408"/>
        <v>4.3196865134520994</v>
      </c>
      <c r="AR965" s="21">
        <f t="shared" si="1409"/>
        <v>1.2950380242559527</v>
      </c>
      <c r="AS965" s="21">
        <f t="shared" si="1410"/>
        <v>1.2847298442912782</v>
      </c>
      <c r="AT965" s="21">
        <f t="shared" si="1411"/>
        <v>99.999999999999986</v>
      </c>
      <c r="AU965" s="21"/>
      <c r="AV965" s="21">
        <f>AR965*'[1]diagram lines'!$G$39</f>
        <v>1.0750190376297077</v>
      </c>
      <c r="AW965" s="21">
        <f>AK965*'[1]diagram lines'!$G$40</f>
        <v>7.6588189553830848</v>
      </c>
      <c r="AX965" s="21">
        <f>AQ965*'[1]diagram lines'!$G$38</f>
        <v>3.20456898819825</v>
      </c>
      <c r="AY965" s="21">
        <f>AP965*'[1]diagram lines'!$G$41</f>
        <v>7.1897669854104684</v>
      </c>
      <c r="AZ965" s="21">
        <f t="shared" si="1412"/>
        <v>5.6147245377080521</v>
      </c>
      <c r="BA965" s="21">
        <f t="shared" si="1413"/>
        <v>0.66776370143556207</v>
      </c>
      <c r="BB965" s="21">
        <f t="shared" si="1414"/>
        <v>1.7896159418058373</v>
      </c>
      <c r="BC965" s="86">
        <f t="shared" si="1415"/>
        <v>0.55877910820962839</v>
      </c>
      <c r="BX965" s="61">
        <f t="shared" si="1417"/>
        <v>0.75294364181091877</v>
      </c>
      <c r="BY965" s="21">
        <f t="shared" si="1418"/>
        <v>5.4509101151727586E-2</v>
      </c>
      <c r="BZ965" s="21">
        <f t="shared" si="1419"/>
        <v>0.14062791290702237</v>
      </c>
      <c r="CA965" s="21">
        <f t="shared" si="1420"/>
        <v>2.0950460266766859E-2</v>
      </c>
      <c r="CB965" s="21">
        <f t="shared" si="1421"/>
        <v>0.13567828810020879</v>
      </c>
      <c r="CC965" s="21">
        <f t="shared" si="1422"/>
        <v>3.4730053566394137E-3</v>
      </c>
      <c r="CD965" s="21">
        <f t="shared" si="1423"/>
        <v>0.12435528535980149</v>
      </c>
      <c r="CE965" s="21">
        <f t="shared" si="1424"/>
        <v>0.17775533166904423</v>
      </c>
      <c r="CF965" s="21">
        <f t="shared" si="1425"/>
        <v>6.9046943055331503E-2</v>
      </c>
      <c r="CG965" s="21">
        <f t="shared" si="1426"/>
        <v>1.3622144373673036E-2</v>
      </c>
      <c r="CH965" s="21">
        <f t="shared" si="1427"/>
        <v>8.9682691765766778E-3</v>
      </c>
      <c r="CI965" s="21">
        <f t="shared" si="1428"/>
        <v>5.0701553829078802E-2</v>
      </c>
      <c r="CJ965" s="21">
        <f t="shared" si="1429"/>
        <v>1.5526319370567896</v>
      </c>
      <c r="CL965" s="68">
        <f t="shared" si="1430"/>
        <v>0.4849466405014306</v>
      </c>
      <c r="CM965" s="19">
        <f t="shared" si="1431"/>
        <v>3.5107548576552204E-2</v>
      </c>
      <c r="CN965" s="19">
        <f t="shared" si="1432"/>
        <v>9.0573889117339934E-2</v>
      </c>
      <c r="CO965" s="19">
        <f t="shared" si="1433"/>
        <v>1.3493513669750417E-2</v>
      </c>
      <c r="CP965" s="19">
        <f t="shared" si="1434"/>
        <v>8.7385995909245673E-2</v>
      </c>
      <c r="CQ965" s="19">
        <f t="shared" si="1435"/>
        <v>2.2368503917437992E-3</v>
      </c>
      <c r="CR965" s="19">
        <f t="shared" si="1436"/>
        <v>8.0093216165276537E-2</v>
      </c>
      <c r="CS965" s="19">
        <f t="shared" si="1437"/>
        <v>0.11448645839786212</v>
      </c>
      <c r="CT965" s="19">
        <f t="shared" si="1438"/>
        <v>4.4470902219246322E-2</v>
      </c>
      <c r="CU965" s="19">
        <f t="shared" si="1439"/>
        <v>8.7735824882589596E-3</v>
      </c>
      <c r="CV965" s="19">
        <f t="shared" si="1440"/>
        <v>5.7761720357093569E-3</v>
      </c>
      <c r="CW965" s="19">
        <f t="shared" si="1441"/>
        <v>3.2655230527584032E-2</v>
      </c>
      <c r="CX965" s="19">
        <f t="shared" si="1442"/>
        <v>1</v>
      </c>
      <c r="CZ965" s="68">
        <f t="shared" si="1443"/>
        <v>2.5805000000000001E-5</v>
      </c>
      <c r="DA965" s="19">
        <f t="shared" si="1444"/>
        <v>1.9673239999999996E-5</v>
      </c>
      <c r="DB965" s="19">
        <f t="shared" si="1445"/>
        <v>3.667E-5</v>
      </c>
      <c r="DC965" s="19">
        <f t="shared" si="1446"/>
        <v>4.109883999999999E-5</v>
      </c>
      <c r="DD965" s="19">
        <f t="shared" si="1447"/>
        <v>1.3060919999999999E-5</v>
      </c>
      <c r="DE965" s="19">
        <f t="shared" si="1448"/>
        <v>1.3060919999999999E-5</v>
      </c>
      <c r="DF965" s="19">
        <f t="shared" si="1449"/>
        <v>1.1722519999999998E-5</v>
      </c>
      <c r="DG965" s="19">
        <f t="shared" si="1450"/>
        <v>1.6282239999999997E-5</v>
      </c>
      <c r="DH965" s="19">
        <f t="shared" si="1451"/>
        <v>2.610968E-5</v>
      </c>
      <c r="DI965" s="19">
        <f t="shared" si="1452"/>
        <v>4.0219079999999994E-5</v>
      </c>
      <c r="DJ965" s="19">
        <f t="shared" si="1453"/>
        <v>0</v>
      </c>
      <c r="DK965" s="19">
        <f t="shared" si="1454"/>
        <v>2.2575959999999996E-5</v>
      </c>
      <c r="DM965" s="68">
        <f t="shared" si="1455"/>
        <v>1129.0677838142201</v>
      </c>
      <c r="DN965" s="19">
        <f t="shared" si="1456"/>
        <v>142.54850651417814</v>
      </c>
      <c r="DO965" s="19">
        <f t="shared" si="1457"/>
        <v>251.83838926653883</v>
      </c>
      <c r="DP965" s="19">
        <f t="shared" si="1458"/>
        <v>52.429197464513472</v>
      </c>
      <c r="DQ965" s="19">
        <f t="shared" si="1459"/>
        <v>480.72293575638639</v>
      </c>
      <c r="DR965" s="19">
        <f t="shared" si="1460"/>
        <v>12.149386627458489</v>
      </c>
      <c r="DS965" s="19">
        <f t="shared" si="1461"/>
        <v>275.34664999169502</v>
      </c>
      <c r="DT965" s="19">
        <f t="shared" si="1462"/>
        <v>394.31924519919301</v>
      </c>
      <c r="DU965" s="19">
        <f t="shared" si="1463"/>
        <v>105.58349350015318</v>
      </c>
      <c r="DV965" s="19">
        <f t="shared" si="1464"/>
        <v>20.549238580146394</v>
      </c>
      <c r="DX965" s="19">
        <f t="shared" si="1465"/>
        <v>26.065215127377275</v>
      </c>
      <c r="DZ965" s="68">
        <f t="shared" si="1466"/>
        <v>2890.6200418418598</v>
      </c>
      <c r="EA965" s="21">
        <f t="shared" si="1467"/>
        <v>2.8906200418418599</v>
      </c>
      <c r="EB965" s="92">
        <f t="shared" si="1416"/>
        <v>1176</v>
      </c>
    </row>
    <row r="966" spans="1:132" x14ac:dyDescent="0.3">
      <c r="A966" s="19">
        <f>'A. Thermody. result (all suite)'!C922</f>
        <v>1174</v>
      </c>
      <c r="B966" s="19" t="str">
        <f>'A. Thermody. result (all suite)'!A922</f>
        <v>Alkaline basalt</v>
      </c>
      <c r="C966" s="24">
        <f>'A. Thermody. result (all suite)'!G922</f>
        <v>96.186454999999995</v>
      </c>
      <c r="D966" s="19">
        <f>'A. Thermody. result (all suite)'!D922</f>
        <v>5000</v>
      </c>
      <c r="E966" s="61">
        <f>'A. Thermody. result (all suite)'!I922</f>
        <v>45.374319999999997</v>
      </c>
      <c r="F966" s="21">
        <f>'A. Thermody. result (all suite)'!J922</f>
        <v>4.2943800000000003</v>
      </c>
      <c r="G966" s="21">
        <f>'A. Thermody. result (all suite)'!K922</f>
        <v>14.358779999999999</v>
      </c>
      <c r="H966" s="21">
        <f>'A. Thermody. result (all suite)'!L922</f>
        <v>3.3383829999999999</v>
      </c>
      <c r="I966" s="21">
        <f>'A. Thermody. result (all suite)'!M922</f>
        <v>9.8197109999999999</v>
      </c>
      <c r="J966" s="21">
        <f>'A. Thermody. result (all suite)'!N922</f>
        <v>0.24948999999999999</v>
      </c>
      <c r="K966" s="21">
        <f>'A. Thermody. result (all suite)'!O922</f>
        <v>4.9579959999999996</v>
      </c>
      <c r="L966" s="21">
        <f>'A. Thermody. result (all suite)'!P922</f>
        <v>9.7946159999999995</v>
      </c>
      <c r="M966" s="21">
        <f>'A. Thermody. result (all suite)'!Q922</f>
        <v>4.329072</v>
      </c>
      <c r="N966" s="21">
        <f>'A. Thermody. result (all suite)'!R922</f>
        <v>1.2994289999999999</v>
      </c>
      <c r="O966" s="21">
        <f>'A. Thermody. result (all suite)'!S922</f>
        <v>1.2586280000000001</v>
      </c>
      <c r="P966" s="21">
        <f>'A. Thermody. result (all suite)'!T922</f>
        <v>0.92519399999999996</v>
      </c>
      <c r="Q966" s="21">
        <f t="shared" si="1385"/>
        <v>99.999998999999988</v>
      </c>
      <c r="S966" s="19">
        <f t="shared" si="1386"/>
        <v>1447</v>
      </c>
      <c r="T966" s="19">
        <f t="shared" si="1387"/>
        <v>0.5</v>
      </c>
      <c r="V966" s="61">
        <f t="shared" si="1388"/>
        <v>44.954519509621193</v>
      </c>
      <c r="W966" s="21">
        <f t="shared" si="1389"/>
        <v>4.2546486535054866</v>
      </c>
      <c r="X966" s="21">
        <f t="shared" si="1390"/>
        <v>14.225933427638333</v>
      </c>
      <c r="Y966" s="21">
        <f t="shared" si="1391"/>
        <v>3.3074964804781142</v>
      </c>
      <c r="Z966" s="21">
        <f t="shared" si="1392"/>
        <v>9.7288596221021457</v>
      </c>
      <c r="AA966" s="21">
        <f t="shared" si="1393"/>
        <v>0.2471817334663173</v>
      </c>
      <c r="AB966" s="21">
        <f t="shared" si="1394"/>
        <v>4.9121249180290487</v>
      </c>
      <c r="AC966" s="21">
        <f t="shared" si="1395"/>
        <v>9.7039967995387677</v>
      </c>
      <c r="AD966" s="21">
        <f t="shared" si="1396"/>
        <v>4.289019685199797</v>
      </c>
      <c r="AE966" s="21">
        <f t="shared" si="1397"/>
        <v>1.2874067607375175</v>
      </c>
      <c r="AF966" s="21">
        <f t="shared" si="1398"/>
        <v>1.2469832491452324</v>
      </c>
      <c r="AG966" s="21">
        <f t="shared" si="1399"/>
        <v>98.158170839461945</v>
      </c>
      <c r="AH966" s="21"/>
      <c r="AI966" s="61">
        <f t="shared" si="1400"/>
        <v>45.798041187161566</v>
      </c>
      <c r="AJ966" s="21">
        <f t="shared" si="1401"/>
        <v>4.3344824145755325</v>
      </c>
      <c r="AK966" s="21">
        <f t="shared" si="1402"/>
        <v>14.492867283463239</v>
      </c>
      <c r="AL966" s="21">
        <f t="shared" si="1403"/>
        <v>3.3695579819712993</v>
      </c>
      <c r="AM966" s="21">
        <f t="shared" si="1404"/>
        <v>9.9114108778715231</v>
      </c>
      <c r="AN966" s="21">
        <f t="shared" si="1405"/>
        <v>0.25181982442458506</v>
      </c>
      <c r="AO966" s="21">
        <f t="shared" si="1406"/>
        <v>5.0042954916741955</v>
      </c>
      <c r="AP966" s="21">
        <f t="shared" si="1407"/>
        <v>9.8860815320302677</v>
      </c>
      <c r="AQ966" s="21">
        <f t="shared" si="1408"/>
        <v>4.369498380541855</v>
      </c>
      <c r="AR966" s="21">
        <f t="shared" si="1409"/>
        <v>1.3115635201098808</v>
      </c>
      <c r="AS966" s="21">
        <f t="shared" si="1410"/>
        <v>1.2703815061760657</v>
      </c>
      <c r="AT966" s="21">
        <f t="shared" si="1411"/>
        <v>100.00000000000001</v>
      </c>
      <c r="AU966" s="21"/>
      <c r="AV966" s="21">
        <f>AR966*'[1]diagram lines'!$G$39</f>
        <v>1.088736953487391</v>
      </c>
      <c r="AW966" s="21">
        <f>AK966*'[1]diagram lines'!$G$40</f>
        <v>7.6705873880424695</v>
      </c>
      <c r="AX966" s="21">
        <f>AQ966*'[1]diagram lines'!$G$38</f>
        <v>3.2415220319024605</v>
      </c>
      <c r="AY966" s="21">
        <f>AP966*'[1]diagram lines'!$G$41</f>
        <v>7.0651636169883938</v>
      </c>
      <c r="AZ966" s="21">
        <f t="shared" si="1412"/>
        <v>5.681061900651736</v>
      </c>
      <c r="BA966" s="21">
        <f t="shared" si="1413"/>
        <v>0.67312882160610743</v>
      </c>
      <c r="BB966" s="21">
        <f t="shared" si="1414"/>
        <v>1.7713922917596325</v>
      </c>
      <c r="BC966" s="86">
        <f t="shared" si="1415"/>
        <v>0.56452769081807319</v>
      </c>
      <c r="BX966" s="61">
        <f t="shared" si="1417"/>
        <v>0.75523169107856192</v>
      </c>
      <c r="BY966" s="21">
        <f t="shared" si="1418"/>
        <v>5.3760390585878823E-2</v>
      </c>
      <c r="BZ966" s="21">
        <f t="shared" si="1419"/>
        <v>0.14082757944291879</v>
      </c>
      <c r="CA966" s="21">
        <f t="shared" si="1420"/>
        <v>2.090539795854468E-2</v>
      </c>
      <c r="CB966" s="21">
        <f t="shared" si="1421"/>
        <v>0.13666960334029229</v>
      </c>
      <c r="CC966" s="21">
        <f t="shared" si="1422"/>
        <v>3.5169157034113333E-3</v>
      </c>
      <c r="CD966" s="21">
        <f t="shared" si="1423"/>
        <v>0.12302719602977667</v>
      </c>
      <c r="CE966" s="21">
        <f t="shared" si="1424"/>
        <v>0.17465435092724679</v>
      </c>
      <c r="CF966" s="21">
        <f t="shared" si="1425"/>
        <v>6.9835005646071951E-2</v>
      </c>
      <c r="CG966" s="21">
        <f t="shared" si="1426"/>
        <v>1.379436305732484E-2</v>
      </c>
      <c r="CH966" s="21">
        <f t="shared" si="1427"/>
        <v>8.8670743391760145E-3</v>
      </c>
      <c r="CI966" s="21">
        <f t="shared" si="1428"/>
        <v>5.1342619311875691E-2</v>
      </c>
      <c r="CJ966" s="21">
        <f t="shared" si="1429"/>
        <v>1.55243218742108</v>
      </c>
      <c r="CL966" s="68">
        <f t="shared" si="1430"/>
        <v>0.48648288614342783</v>
      </c>
      <c r="CM966" s="19">
        <f t="shared" si="1431"/>
        <v>3.4629783523869251E-2</v>
      </c>
      <c r="CN966" s="19">
        <f t="shared" si="1432"/>
        <v>9.0714158456649471E-2</v>
      </c>
      <c r="CO966" s="19">
        <f t="shared" si="1433"/>
        <v>1.3466222955137894E-2</v>
      </c>
      <c r="CP966" s="19">
        <f t="shared" si="1434"/>
        <v>8.8035795990116364E-2</v>
      </c>
      <c r="CQ966" s="19">
        <f t="shared" si="1435"/>
        <v>2.2654230773543017E-3</v>
      </c>
      <c r="CR966" s="19">
        <f t="shared" si="1436"/>
        <v>7.9248032233956059E-2</v>
      </c>
      <c r="CS966" s="19">
        <f t="shared" si="1437"/>
        <v>0.11250369088094264</v>
      </c>
      <c r="CT966" s="19">
        <f t="shared" si="1438"/>
        <v>4.4984255165491475E-2</v>
      </c>
      <c r="CU966" s="19">
        <f t="shared" si="1439"/>
        <v>8.8856461294069215E-3</v>
      </c>
      <c r="CV966" s="19">
        <f t="shared" si="1440"/>
        <v>5.7117305419350463E-3</v>
      </c>
      <c r="CW966" s="19">
        <f t="shared" si="1441"/>
        <v>3.3072374901712581E-2</v>
      </c>
      <c r="CX966" s="19">
        <f t="shared" si="1442"/>
        <v>0.99999999999999978</v>
      </c>
      <c r="CZ966" s="68">
        <f t="shared" si="1443"/>
        <v>2.5805000000000001E-5</v>
      </c>
      <c r="DA966" s="19">
        <f t="shared" si="1444"/>
        <v>1.9658759999999999E-5</v>
      </c>
      <c r="DB966" s="19">
        <f t="shared" si="1445"/>
        <v>3.667E-5</v>
      </c>
      <c r="DC966" s="19">
        <f t="shared" si="1446"/>
        <v>4.1080659999999992E-5</v>
      </c>
      <c r="DD966" s="19">
        <f t="shared" si="1447"/>
        <v>1.3055079999999998E-5</v>
      </c>
      <c r="DE966" s="19">
        <f t="shared" si="1448"/>
        <v>1.3055079999999998E-5</v>
      </c>
      <c r="DF966" s="19">
        <f t="shared" si="1449"/>
        <v>1.1715979999999998E-5</v>
      </c>
      <c r="DG966" s="19">
        <f t="shared" si="1450"/>
        <v>1.6274759999999999E-5</v>
      </c>
      <c r="DH966" s="19">
        <f t="shared" si="1451"/>
        <v>2.609432E-5</v>
      </c>
      <c r="DI966" s="19">
        <f t="shared" si="1452"/>
        <v>4.0194919999999992E-5</v>
      </c>
      <c r="DJ966" s="19">
        <f t="shared" si="1453"/>
        <v>0</v>
      </c>
      <c r="DK966" s="19">
        <f t="shared" si="1454"/>
        <v>2.2557039999999997E-5</v>
      </c>
      <c r="DM966" s="68">
        <f t="shared" si="1455"/>
        <v>1132.6445184846791</v>
      </c>
      <c r="DN966" s="19">
        <f t="shared" si="1456"/>
        <v>140.71218672422248</v>
      </c>
      <c r="DO966" s="19">
        <f t="shared" si="1457"/>
        <v>252.22840458794599</v>
      </c>
      <c r="DP966" s="19">
        <f t="shared" si="1458"/>
        <v>52.346314389933632</v>
      </c>
      <c r="DQ966" s="19">
        <f t="shared" si="1459"/>
        <v>484.51422296070655</v>
      </c>
      <c r="DR966" s="19">
        <f t="shared" si="1460"/>
        <v>12.310082596775674</v>
      </c>
      <c r="DS966" s="19">
        <f t="shared" si="1461"/>
        <v>272.59313339801105</v>
      </c>
      <c r="DT966" s="19">
        <f t="shared" si="1462"/>
        <v>387.66820429937303</v>
      </c>
      <c r="DU966" s="19">
        <f t="shared" si="1463"/>
        <v>106.8651713364754</v>
      </c>
      <c r="DV966" s="19">
        <f t="shared" si="1464"/>
        <v>20.824220209671576</v>
      </c>
      <c r="DX966" s="19">
        <f t="shared" si="1465"/>
        <v>26.420319143330012</v>
      </c>
      <c r="DZ966" s="68">
        <f t="shared" si="1466"/>
        <v>2889.1267781311244</v>
      </c>
      <c r="EA966" s="21">
        <f t="shared" si="1467"/>
        <v>2.8891267781311245</v>
      </c>
      <c r="EB966" s="92">
        <f t="shared" si="1416"/>
        <v>1174</v>
      </c>
    </row>
    <row r="967" spans="1:132" x14ac:dyDescent="0.3">
      <c r="A967" s="19">
        <f>'A. Thermody. result (all suite)'!C923</f>
        <v>1172</v>
      </c>
      <c r="B967" s="19" t="str">
        <f>'A. Thermody. result (all suite)'!A923</f>
        <v>Alkaline basalt</v>
      </c>
      <c r="C967" s="24">
        <f>'A. Thermody. result (all suite)'!G923</f>
        <v>95.018179000000003</v>
      </c>
      <c r="D967" s="19">
        <f>'A. Thermody. result (all suite)'!D923</f>
        <v>5000</v>
      </c>
      <c r="E967" s="61">
        <f>'A. Thermody. result (all suite)'!I923</f>
        <v>45.510865000000003</v>
      </c>
      <c r="F967" s="21">
        <f>'A. Thermody. result (all suite)'!J923</f>
        <v>4.2343869999999999</v>
      </c>
      <c r="G967" s="21">
        <f>'A. Thermody. result (all suite)'!K923</f>
        <v>14.377988999999999</v>
      </c>
      <c r="H967" s="21">
        <f>'A. Thermody. result (all suite)'!L923</f>
        <v>3.3315429999999999</v>
      </c>
      <c r="I967" s="21">
        <f>'A. Thermody. result (all suite)'!M923</f>
        <v>9.8893579999999996</v>
      </c>
      <c r="J967" s="21">
        <f>'A. Thermody. result (all suite)'!N923</f>
        <v>0.252558</v>
      </c>
      <c r="K967" s="21">
        <f>'A. Thermody. result (all suite)'!O923</f>
        <v>4.9057310000000003</v>
      </c>
      <c r="L967" s="21">
        <f>'A. Thermody. result (all suite)'!P923</f>
        <v>9.6237969999999997</v>
      </c>
      <c r="M967" s="21">
        <f>'A. Thermody. result (all suite)'!Q923</f>
        <v>4.3771409999999999</v>
      </c>
      <c r="N967" s="21">
        <f>'A. Thermody. result (all suite)'!R923</f>
        <v>1.3154060000000001</v>
      </c>
      <c r="O967" s="21">
        <f>'A. Thermody. result (all suite)'!S923</f>
        <v>1.2446550000000001</v>
      </c>
      <c r="P967" s="21">
        <f>'A. Thermody. result (all suite)'!T923</f>
        <v>0.93656899999999998</v>
      </c>
      <c r="Q967" s="21">
        <f t="shared" si="1385"/>
        <v>99.999998999999988</v>
      </c>
      <c r="S967" s="19">
        <f t="shared" si="1386"/>
        <v>1445</v>
      </c>
      <c r="T967" s="19">
        <f t="shared" si="1387"/>
        <v>0.5</v>
      </c>
      <c r="V967" s="61">
        <f t="shared" si="1388"/>
        <v>45.084624342515745</v>
      </c>
      <c r="W967" s="21">
        <f t="shared" si="1389"/>
        <v>4.1947290436213907</v>
      </c>
      <c r="X967" s="21">
        <f t="shared" si="1390"/>
        <v>14.243329210855991</v>
      </c>
      <c r="Y967" s="21">
        <f t="shared" si="1391"/>
        <v>3.3003408007283075</v>
      </c>
      <c r="Z967" s="21">
        <f t="shared" si="1392"/>
        <v>9.7967373377467712</v>
      </c>
      <c r="AA967" s="21">
        <f t="shared" si="1393"/>
        <v>0.2501926200413262</v>
      </c>
      <c r="AB967" s="21">
        <f t="shared" si="1394"/>
        <v>4.8597854437711545</v>
      </c>
      <c r="AC967" s="21">
        <f t="shared" si="1395"/>
        <v>9.5336634997737342</v>
      </c>
      <c r="AD967" s="21">
        <f t="shared" si="1396"/>
        <v>4.3361460538977603</v>
      </c>
      <c r="AE967" s="21">
        <f t="shared" si="1397"/>
        <v>1.3030863150566632</v>
      </c>
      <c r="AF967" s="21">
        <f t="shared" si="1398"/>
        <v>1.2329979469964796</v>
      </c>
      <c r="AG967" s="21">
        <f t="shared" si="1399"/>
        <v>98.135632615005349</v>
      </c>
      <c r="AH967" s="21"/>
      <c r="AI967" s="61">
        <f t="shared" si="1400"/>
        <v>45.941135896465518</v>
      </c>
      <c r="AJ967" s="21">
        <f t="shared" si="1401"/>
        <v>4.2744199347831984</v>
      </c>
      <c r="AK967" s="21">
        <f t="shared" si="1402"/>
        <v>14.513922039646715</v>
      </c>
      <c r="AL967" s="21">
        <f t="shared" si="1403"/>
        <v>3.3630402258431782</v>
      </c>
      <c r="AM967" s="21">
        <f t="shared" si="1404"/>
        <v>9.9828544196379987</v>
      </c>
      <c r="AN967" s="21">
        <f t="shared" si="1405"/>
        <v>0.25494574536738729</v>
      </c>
      <c r="AO967" s="21">
        <f t="shared" si="1406"/>
        <v>4.9521109858602701</v>
      </c>
      <c r="AP967" s="21">
        <f t="shared" si="1407"/>
        <v>9.7147827407147087</v>
      </c>
      <c r="AQ967" s="21">
        <f t="shared" si="1408"/>
        <v>4.4185235661636177</v>
      </c>
      <c r="AR967" s="21">
        <f t="shared" si="1409"/>
        <v>1.327842171424914</v>
      </c>
      <c r="AS967" s="21">
        <f t="shared" si="1410"/>
        <v>1.2564222740924678</v>
      </c>
      <c r="AT967" s="21">
        <f t="shared" si="1411"/>
        <v>100</v>
      </c>
      <c r="AU967" s="21"/>
      <c r="AV967" s="21">
        <f>AR967*'[1]diagram lines'!$G$39</f>
        <v>1.102249962173488</v>
      </c>
      <c r="AW967" s="21">
        <f>AK967*'[1]diagram lines'!$G$40</f>
        <v>7.6817309626078396</v>
      </c>
      <c r="AX967" s="21">
        <f>AQ967*'[1]diagram lines'!$G$38</f>
        <v>3.2778914742207674</v>
      </c>
      <c r="AY967" s="21">
        <f>AP967*'[1]diagram lines'!$G$41</f>
        <v>6.9427436284301738</v>
      </c>
      <c r="AZ967" s="21">
        <f t="shared" si="1412"/>
        <v>5.7463657375885315</v>
      </c>
      <c r="BA967" s="21">
        <f t="shared" si="1413"/>
        <v>0.67842523514363262</v>
      </c>
      <c r="BB967" s="21">
        <f t="shared" si="1414"/>
        <v>1.7537632229820097</v>
      </c>
      <c r="BC967" s="86">
        <f t="shared" si="1415"/>
        <v>0.57020240069788375</v>
      </c>
      <c r="BX967" s="61">
        <f t="shared" si="1417"/>
        <v>0.75750441078561925</v>
      </c>
      <c r="BY967" s="21">
        <f t="shared" si="1418"/>
        <v>5.3009351527290936E-2</v>
      </c>
      <c r="BZ967" s="21">
        <f t="shared" si="1419"/>
        <v>0.1410159768536681</v>
      </c>
      <c r="CA967" s="21">
        <f t="shared" si="1420"/>
        <v>2.0862564969628655E-2</v>
      </c>
      <c r="CB967" s="21">
        <f t="shared" si="1421"/>
        <v>0.13763894224077941</v>
      </c>
      <c r="CC967" s="21">
        <f t="shared" si="1422"/>
        <v>3.5601635184663097E-3</v>
      </c>
      <c r="CD967" s="21">
        <f t="shared" si="1423"/>
        <v>0.1217302977667494</v>
      </c>
      <c r="CE967" s="21">
        <f t="shared" si="1424"/>
        <v>0.17160836305278174</v>
      </c>
      <c r="CF967" s="21">
        <f t="shared" si="1425"/>
        <v>7.0610437167285045E-2</v>
      </c>
      <c r="CG967" s="21">
        <f t="shared" si="1426"/>
        <v>1.3963970276008493E-2</v>
      </c>
      <c r="CH967" s="21">
        <f t="shared" si="1427"/>
        <v>8.7686341092261741E-3</v>
      </c>
      <c r="CI967" s="21">
        <f t="shared" si="1428"/>
        <v>5.1973862375138735E-2</v>
      </c>
      <c r="CJ967" s="21">
        <f t="shared" si="1429"/>
        <v>1.5522469746426424</v>
      </c>
      <c r="CL967" s="68">
        <f t="shared" si="1430"/>
        <v>0.48800508112442065</v>
      </c>
      <c r="CM967" s="19">
        <f t="shared" si="1431"/>
        <v>3.4150075595730973E-2</v>
      </c>
      <c r="CN967" s="19">
        <f t="shared" si="1432"/>
        <v>9.0846353162410076E-2</v>
      </c>
      <c r="CO967" s="19">
        <f t="shared" si="1433"/>
        <v>1.3440235549134587E-2</v>
      </c>
      <c r="CP967" s="19">
        <f t="shared" si="1434"/>
        <v>8.8670775005032038E-2</v>
      </c>
      <c r="CQ967" s="19">
        <f t="shared" si="1435"/>
        <v>2.2935548122333619E-3</v>
      </c>
      <c r="CR967" s="19">
        <f t="shared" si="1436"/>
        <v>7.8421990672440572E-2</v>
      </c>
      <c r="CS967" s="19">
        <f t="shared" si="1437"/>
        <v>0.11055480594013678</v>
      </c>
      <c r="CT967" s="19">
        <f t="shared" si="1438"/>
        <v>4.5489176864745344E-2</v>
      </c>
      <c r="CU967" s="19">
        <f t="shared" si="1439"/>
        <v>8.9959719710346175E-3</v>
      </c>
      <c r="CV967" s="19">
        <f t="shared" si="1440"/>
        <v>5.6489941694007071E-3</v>
      </c>
      <c r="CW967" s="19">
        <f t="shared" si="1441"/>
        <v>3.3482985133280185E-2</v>
      </c>
      <c r="CX967" s="19">
        <f t="shared" si="1442"/>
        <v>0.99999999999999989</v>
      </c>
      <c r="CZ967" s="68">
        <f t="shared" si="1443"/>
        <v>2.5805000000000001E-5</v>
      </c>
      <c r="DA967" s="19">
        <f t="shared" si="1444"/>
        <v>1.9644279999999996E-5</v>
      </c>
      <c r="DB967" s="19">
        <f t="shared" si="1445"/>
        <v>3.667E-5</v>
      </c>
      <c r="DC967" s="19">
        <f t="shared" si="1446"/>
        <v>4.1062479999999994E-5</v>
      </c>
      <c r="DD967" s="19">
        <f t="shared" si="1447"/>
        <v>1.3049239999999998E-5</v>
      </c>
      <c r="DE967" s="19">
        <f t="shared" si="1448"/>
        <v>1.3049239999999998E-5</v>
      </c>
      <c r="DF967" s="19">
        <f t="shared" si="1449"/>
        <v>1.1709439999999998E-5</v>
      </c>
      <c r="DG967" s="19">
        <f t="shared" si="1450"/>
        <v>1.6267279999999998E-5</v>
      </c>
      <c r="DH967" s="19">
        <f t="shared" si="1451"/>
        <v>2.6078959999999999E-5</v>
      </c>
      <c r="DI967" s="19">
        <f t="shared" si="1452"/>
        <v>4.0170759999999996E-5</v>
      </c>
      <c r="DJ967" s="19">
        <f t="shared" si="1453"/>
        <v>0</v>
      </c>
      <c r="DK967" s="19">
        <f t="shared" si="1454"/>
        <v>2.2538119999999995E-5</v>
      </c>
      <c r="DM967" s="68">
        <f t="shared" si="1455"/>
        <v>1136.1885399711371</v>
      </c>
      <c r="DN967" s="19">
        <f t="shared" si="1456"/>
        <v>138.86525943363617</v>
      </c>
      <c r="DO967" s="19">
        <f t="shared" si="1457"/>
        <v>252.59596859665479</v>
      </c>
      <c r="DP967" s="19">
        <f t="shared" si="1458"/>
        <v>52.268426428245505</v>
      </c>
      <c r="DQ967" s="19">
        <f t="shared" si="1459"/>
        <v>488.22729784351827</v>
      </c>
      <c r="DR967" s="19">
        <f t="shared" si="1460"/>
        <v>12.468525245902038</v>
      </c>
      <c r="DS967" s="19">
        <f t="shared" si="1461"/>
        <v>269.90242266917591</v>
      </c>
      <c r="DT967" s="19">
        <f t="shared" si="1462"/>
        <v>381.12785401879546</v>
      </c>
      <c r="DU967" s="19">
        <f t="shared" si="1463"/>
        <v>108.12831776441867</v>
      </c>
      <c r="DV967" s="19">
        <f t="shared" si="1464"/>
        <v>21.095457483788234</v>
      </c>
      <c r="DX967" s="19">
        <f t="shared" si="1465"/>
        <v>26.770795084137855</v>
      </c>
      <c r="DZ967" s="68">
        <f t="shared" si="1466"/>
        <v>2887.63886453941</v>
      </c>
      <c r="EA967" s="21">
        <f t="shared" si="1467"/>
        <v>2.8876388645394098</v>
      </c>
      <c r="EB967" s="92">
        <f t="shared" si="1416"/>
        <v>1172</v>
      </c>
    </row>
    <row r="968" spans="1:132" x14ac:dyDescent="0.3">
      <c r="A968" s="19">
        <f>'A. Thermody. result (all suite)'!C924</f>
        <v>1170</v>
      </c>
      <c r="B968" s="19" t="str">
        <f>'A. Thermody. result (all suite)'!A924</f>
        <v>Alkaline basalt</v>
      </c>
      <c r="C968" s="24">
        <f>'A. Thermody. result (all suite)'!G924</f>
        <v>93.895703999999995</v>
      </c>
      <c r="D968" s="19">
        <f>'A. Thermody. result (all suite)'!D924</f>
        <v>5000</v>
      </c>
      <c r="E968" s="61">
        <f>'A. Thermody. result (all suite)'!I924</f>
        <v>45.646256999999999</v>
      </c>
      <c r="F968" s="21">
        <f>'A. Thermody. result (all suite)'!J924</f>
        <v>4.1743779999999999</v>
      </c>
      <c r="G968" s="21">
        <f>'A. Thermody. result (all suite)'!K924</f>
        <v>14.396164000000001</v>
      </c>
      <c r="H968" s="21">
        <f>'A. Thermody. result (all suite)'!L924</f>
        <v>3.3250410000000001</v>
      </c>
      <c r="I968" s="21">
        <f>'A. Thermody. result (all suite)'!M924</f>
        <v>9.9574219999999993</v>
      </c>
      <c r="J968" s="21">
        <f>'A. Thermody. result (all suite)'!N924</f>
        <v>0.255577</v>
      </c>
      <c r="K968" s="21">
        <f>'A. Thermody. result (all suite)'!O924</f>
        <v>4.8546779999999998</v>
      </c>
      <c r="L968" s="21">
        <f>'A. Thermody. result (all suite)'!P924</f>
        <v>9.4561050000000009</v>
      </c>
      <c r="M968" s="21">
        <f>'A. Thermody. result (all suite)'!Q924</f>
        <v>4.4244139999999996</v>
      </c>
      <c r="N968" s="21">
        <f>'A. Thermody. result (all suite)'!R924</f>
        <v>1.3311310000000001</v>
      </c>
      <c r="O968" s="21">
        <f>'A. Thermody. result (all suite)'!S924</f>
        <v>1.2310669999999999</v>
      </c>
      <c r="P968" s="21">
        <f>'A. Thermody. result (all suite)'!T924</f>
        <v>0.94776499999999997</v>
      </c>
      <c r="Q968" s="21">
        <f t="shared" si="1385"/>
        <v>99.999998999999988</v>
      </c>
      <c r="S968" s="19">
        <f t="shared" si="1386"/>
        <v>1443</v>
      </c>
      <c r="T968" s="19">
        <f t="shared" si="1387"/>
        <v>0.5</v>
      </c>
      <c r="V968" s="61">
        <f t="shared" si="1388"/>
        <v>45.213637748017753</v>
      </c>
      <c r="W968" s="21">
        <f t="shared" si="1389"/>
        <v>4.1348147059526665</v>
      </c>
      <c r="X968" s="21">
        <f t="shared" si="1390"/>
        <v>14.259722194900982</v>
      </c>
      <c r="Y968" s="21">
        <f t="shared" si="1391"/>
        <v>3.2935274248512143</v>
      </c>
      <c r="Z968" s="21">
        <f t="shared" si="1392"/>
        <v>9.8630490384379694</v>
      </c>
      <c r="AA968" s="21">
        <f t="shared" si="1393"/>
        <v>0.25315473062172733</v>
      </c>
      <c r="AB968" s="21">
        <f t="shared" si="1394"/>
        <v>4.8086670605931898</v>
      </c>
      <c r="AC968" s="21">
        <f t="shared" si="1395"/>
        <v>9.3664833455505345</v>
      </c>
      <c r="AD968" s="21">
        <f t="shared" si="1396"/>
        <v>4.3824809522335686</v>
      </c>
      <c r="AE968" s="21">
        <f t="shared" si="1397"/>
        <v>1.3185150061516901</v>
      </c>
      <c r="AF968" s="21">
        <f t="shared" si="1398"/>
        <v>1.2193993777307737</v>
      </c>
      <c r="AG968" s="21">
        <f t="shared" si="1399"/>
        <v>98.113451585042057</v>
      </c>
      <c r="AH968" s="21"/>
      <c r="AI968" s="61">
        <f t="shared" si="1400"/>
        <v>46.083016158928842</v>
      </c>
      <c r="AJ968" s="21">
        <f t="shared" si="1401"/>
        <v>4.2143198910586914</v>
      </c>
      <c r="AK968" s="21">
        <f t="shared" si="1402"/>
        <v>14.533911471395994</v>
      </c>
      <c r="AL968" s="21">
        <f t="shared" si="1403"/>
        <v>3.3568561411749691</v>
      </c>
      <c r="AM968" s="21">
        <f t="shared" si="1404"/>
        <v>10.052698054240757</v>
      </c>
      <c r="AN968" s="21">
        <f t="shared" si="1405"/>
        <v>0.2580224490444103</v>
      </c>
      <c r="AO968" s="21">
        <f t="shared" si="1406"/>
        <v>4.901129236519794</v>
      </c>
      <c r="AP968" s="21">
        <f t="shared" si="1407"/>
        <v>9.5465842799668739</v>
      </c>
      <c r="AQ968" s="21">
        <f t="shared" si="1408"/>
        <v>4.4667483219005435</v>
      </c>
      <c r="AR968" s="21">
        <f t="shared" si="1409"/>
        <v>1.3438677213479107</v>
      </c>
      <c r="AS968" s="21">
        <f t="shared" si="1410"/>
        <v>1.2428462744212312</v>
      </c>
      <c r="AT968" s="21">
        <f t="shared" si="1411"/>
        <v>100.00000000000001</v>
      </c>
      <c r="AU968" s="21"/>
      <c r="AV968" s="21">
        <f>AR968*'[1]diagram lines'!$G$39</f>
        <v>1.1155528698356816</v>
      </c>
      <c r="AW968" s="21">
        <f>AK968*'[1]diagram lines'!$G$40</f>
        <v>7.6923106967674908</v>
      </c>
      <c r="AX968" s="21">
        <f>AQ968*'[1]diagram lines'!$G$38</f>
        <v>3.313667115859745</v>
      </c>
      <c r="AY968" s="21">
        <f>AP968*'[1]diagram lines'!$G$41</f>
        <v>6.8225393147737599</v>
      </c>
      <c r="AZ968" s="21">
        <f t="shared" si="1412"/>
        <v>5.8106160432484542</v>
      </c>
      <c r="BA968" s="21">
        <f t="shared" si="1413"/>
        <v>0.68365403945734327</v>
      </c>
      <c r="BB968" s="21">
        <f t="shared" si="1414"/>
        <v>1.7367190434456894</v>
      </c>
      <c r="BC968" s="86">
        <f t="shared" si="1415"/>
        <v>0.57579837324520711</v>
      </c>
      <c r="BX968" s="61">
        <f t="shared" si="1417"/>
        <v>0.75975793941411451</v>
      </c>
      <c r="BY968" s="21">
        <f t="shared" si="1418"/>
        <v>5.225811216825238E-2</v>
      </c>
      <c r="BZ968" s="21">
        <f t="shared" si="1419"/>
        <v>0.14119423303256182</v>
      </c>
      <c r="CA968" s="21">
        <f t="shared" si="1420"/>
        <v>2.0821848581626903E-2</v>
      </c>
      <c r="CB968" s="21">
        <f t="shared" si="1421"/>
        <v>0.13858624913013223</v>
      </c>
      <c r="CC968" s="21">
        <f t="shared" si="1422"/>
        <v>3.6027206089653228E-3</v>
      </c>
      <c r="CD968" s="21">
        <f t="shared" si="1423"/>
        <v>0.12046347394540943</v>
      </c>
      <c r="CE968" s="21">
        <f t="shared" si="1424"/>
        <v>0.168618134807418</v>
      </c>
      <c r="CF968" s="21">
        <f t="shared" si="1425"/>
        <v>7.1373027907727038E-2</v>
      </c>
      <c r="CG968" s="21">
        <f t="shared" si="1426"/>
        <v>1.4130902335456476E-2</v>
      </c>
      <c r="CH968" s="21">
        <f t="shared" si="1427"/>
        <v>8.6729062165360991E-3</v>
      </c>
      <c r="CI968" s="21">
        <f t="shared" si="1428"/>
        <v>5.2595172031076581E-2</v>
      </c>
      <c r="CJ968" s="21">
        <f t="shared" si="1429"/>
        <v>1.5520747201792768</v>
      </c>
      <c r="CL968" s="68">
        <f t="shared" si="1430"/>
        <v>0.48951118753248973</v>
      </c>
      <c r="CM968" s="19">
        <f t="shared" si="1431"/>
        <v>3.3669843010017041E-2</v>
      </c>
      <c r="CN968" s="19">
        <f t="shared" si="1432"/>
        <v>9.0971285851658465E-2</v>
      </c>
      <c r="CO968" s="19">
        <f t="shared" si="1433"/>
        <v>1.3415493668514758E-2</v>
      </c>
      <c r="CP968" s="19">
        <f t="shared" si="1434"/>
        <v>8.9290964750797841E-2</v>
      </c>
      <c r="CQ968" s="19">
        <f t="shared" si="1435"/>
        <v>2.3212288442847522E-3</v>
      </c>
      <c r="CR968" s="19">
        <f t="shared" si="1436"/>
        <v>7.7614481042185227E-2</v>
      </c>
      <c r="CS968" s="19">
        <f t="shared" si="1437"/>
        <v>0.10864047498173365</v>
      </c>
      <c r="CT968" s="19">
        <f t="shared" si="1438"/>
        <v>4.5985561764373621E-2</v>
      </c>
      <c r="CU968" s="19">
        <f t="shared" si="1439"/>
        <v>9.1045245127272263E-3</v>
      </c>
      <c r="CV968" s="19">
        <f t="shared" si="1440"/>
        <v>5.5879437399343184E-3</v>
      </c>
      <c r="CW968" s="19">
        <f t="shared" si="1441"/>
        <v>3.388701030128332E-2</v>
      </c>
      <c r="CX968" s="19">
        <f t="shared" si="1442"/>
        <v>1</v>
      </c>
      <c r="CZ968" s="68">
        <f t="shared" si="1443"/>
        <v>2.5805000000000001E-5</v>
      </c>
      <c r="DA968" s="19">
        <f t="shared" si="1444"/>
        <v>1.96298E-5</v>
      </c>
      <c r="DB968" s="19">
        <f t="shared" si="1445"/>
        <v>3.667E-5</v>
      </c>
      <c r="DC968" s="19">
        <f t="shared" si="1446"/>
        <v>4.1044299999999996E-5</v>
      </c>
      <c r="DD968" s="19">
        <f t="shared" si="1447"/>
        <v>1.3043399999999998E-5</v>
      </c>
      <c r="DE968" s="19">
        <f t="shared" si="1448"/>
        <v>1.3043399999999998E-5</v>
      </c>
      <c r="DF968" s="19">
        <f t="shared" si="1449"/>
        <v>1.1702899999999998E-5</v>
      </c>
      <c r="DG968" s="19">
        <f t="shared" si="1450"/>
        <v>1.62598E-5</v>
      </c>
      <c r="DH968" s="19">
        <f t="shared" si="1451"/>
        <v>2.6063599999999999E-5</v>
      </c>
      <c r="DI968" s="19">
        <f t="shared" si="1452"/>
        <v>4.0146599999999993E-5</v>
      </c>
      <c r="DJ968" s="19">
        <f t="shared" si="1453"/>
        <v>0</v>
      </c>
      <c r="DK968" s="19">
        <f t="shared" si="1454"/>
        <v>2.2519199999999996E-5</v>
      </c>
      <c r="DM968" s="68">
        <f t="shared" si="1455"/>
        <v>1139.6951035439636</v>
      </c>
      <c r="DN968" s="19">
        <f t="shared" si="1456"/>
        <v>137.01347235530474</v>
      </c>
      <c r="DO968" s="19">
        <f t="shared" si="1457"/>
        <v>252.94334075361593</v>
      </c>
      <c r="DP968" s="19">
        <f t="shared" si="1458"/>
        <v>52.195315401288894</v>
      </c>
      <c r="DQ968" s="19">
        <f t="shared" si="1459"/>
        <v>491.86223050315294</v>
      </c>
      <c r="DR968" s="19">
        <f t="shared" si="1460"/>
        <v>12.624620437428918</v>
      </c>
      <c r="DS968" s="19">
        <f t="shared" si="1461"/>
        <v>267.27252099907417</v>
      </c>
      <c r="DT968" s="19">
        <f t="shared" si="1462"/>
        <v>374.70066279878125</v>
      </c>
      <c r="DU968" s="19">
        <f t="shared" si="1463"/>
        <v>109.37264897303216</v>
      </c>
      <c r="DV968" s="19">
        <f t="shared" si="1464"/>
        <v>21.362860344310725</v>
      </c>
      <c r="DX968" s="19">
        <f t="shared" si="1465"/>
        <v>27.116590537369245</v>
      </c>
      <c r="DZ968" s="68">
        <f t="shared" si="1466"/>
        <v>2886.1593666473223</v>
      </c>
      <c r="EA968" s="21">
        <f t="shared" si="1467"/>
        <v>2.8861593666473224</v>
      </c>
      <c r="EB968" s="92">
        <f t="shared" si="1416"/>
        <v>1170</v>
      </c>
    </row>
    <row r="969" spans="1:132" x14ac:dyDescent="0.3">
      <c r="A969" s="19">
        <f>'A. Thermody. result (all suite)'!C925</f>
        <v>1168</v>
      </c>
      <c r="B969" s="19" t="str">
        <f>'A. Thermody. result (all suite)'!A925</f>
        <v>Alkaline basalt</v>
      </c>
      <c r="C969" s="24">
        <f>'A. Thermody. result (all suite)'!G925</f>
        <v>92.817026999999996</v>
      </c>
      <c r="D969" s="19">
        <f>'A. Thermody. result (all suite)'!D925</f>
        <v>5000</v>
      </c>
      <c r="E969" s="61">
        <f>'A. Thermody. result (all suite)'!I925</f>
        <v>45.780307000000001</v>
      </c>
      <c r="F969" s="21">
        <f>'A. Thermody. result (all suite)'!J925</f>
        <v>4.1144949999999998</v>
      </c>
      <c r="G969" s="21">
        <f>'A. Thermody. result (all suite)'!K925</f>
        <v>14.413404999999999</v>
      </c>
      <c r="H969" s="21">
        <f>'A. Thermody. result (all suite)'!L925</f>
        <v>3.3188599999999999</v>
      </c>
      <c r="I969" s="21">
        <f>'A. Thermody. result (all suite)'!M925</f>
        <v>10.023906</v>
      </c>
      <c r="J969" s="21">
        <f>'A. Thermody. result (all suite)'!N925</f>
        <v>0.25854700000000003</v>
      </c>
      <c r="K969" s="21">
        <f>'A. Thermody. result (all suite)'!O925</f>
        <v>4.8047979999999999</v>
      </c>
      <c r="L969" s="21">
        <f>'A. Thermody. result (all suite)'!P925</f>
        <v>9.2915620000000008</v>
      </c>
      <c r="M969" s="21">
        <f>'A. Thermody. result (all suite)'!Q925</f>
        <v>4.4708800000000002</v>
      </c>
      <c r="N969" s="21">
        <f>'A. Thermody. result (all suite)'!R925</f>
        <v>1.3466009999999999</v>
      </c>
      <c r="O969" s="21">
        <f>'A. Thermody. result (all suite)'!S925</f>
        <v>1.217859</v>
      </c>
      <c r="P969" s="21">
        <f>'A. Thermody. result (all suite)'!T925</f>
        <v>0.95877999999999997</v>
      </c>
      <c r="Q969" s="21">
        <f t="shared" si="1385"/>
        <v>100</v>
      </c>
      <c r="S969" s="19">
        <f t="shared" si="1386"/>
        <v>1441</v>
      </c>
      <c r="T969" s="19">
        <f t="shared" si="1387"/>
        <v>0.5</v>
      </c>
      <c r="V969" s="61">
        <f t="shared" si="1388"/>
        <v>45.341374572545398</v>
      </c>
      <c r="W969" s="21">
        <f t="shared" si="1389"/>
        <v>4.0750460448389996</v>
      </c>
      <c r="X969" s="21">
        <f t="shared" si="1390"/>
        <v>14.275212155540999</v>
      </c>
      <c r="Y969" s="21">
        <f t="shared" si="1391"/>
        <v>3.2870394340919997</v>
      </c>
      <c r="Z969" s="21">
        <f t="shared" si="1392"/>
        <v>9.9277987940531993</v>
      </c>
      <c r="AA969" s="21">
        <f t="shared" si="1393"/>
        <v>0.2560681030734</v>
      </c>
      <c r="AB969" s="21">
        <f t="shared" si="1394"/>
        <v>4.7587305577355998</v>
      </c>
      <c r="AC969" s="21">
        <f t="shared" si="1395"/>
        <v>9.2024763618564016</v>
      </c>
      <c r="AD969" s="21">
        <f t="shared" si="1396"/>
        <v>4.4280140967359998</v>
      </c>
      <c r="AE969" s="21">
        <f t="shared" si="1397"/>
        <v>1.3336900589321998</v>
      </c>
      <c r="AF969" s="21">
        <f t="shared" si="1398"/>
        <v>1.2061824114798001</v>
      </c>
      <c r="AG969" s="21">
        <f t="shared" si="1399"/>
        <v>98.091632590884018</v>
      </c>
      <c r="AH969" s="21"/>
      <c r="AI969" s="61">
        <f t="shared" si="1400"/>
        <v>46.223488563650562</v>
      </c>
      <c r="AJ969" s="21">
        <f t="shared" si="1401"/>
        <v>4.1543258453399492</v>
      </c>
      <c r="AK969" s="21">
        <f t="shared" si="1402"/>
        <v>14.552935636293652</v>
      </c>
      <c r="AL969" s="21">
        <f t="shared" si="1403"/>
        <v>3.3509886085813552</v>
      </c>
      <c r="AM969" s="21">
        <f t="shared" si="1404"/>
        <v>10.120943582883973</v>
      </c>
      <c r="AN969" s="21">
        <f t="shared" si="1405"/>
        <v>0.26104989417537461</v>
      </c>
      <c r="AO969" s="21">
        <f t="shared" si="1406"/>
        <v>4.8513114034742291</v>
      </c>
      <c r="AP969" s="21">
        <f t="shared" si="1407"/>
        <v>9.3815100419805013</v>
      </c>
      <c r="AQ969" s="21">
        <f t="shared" si="1408"/>
        <v>4.5141608716047719</v>
      </c>
      <c r="AR969" s="21">
        <f t="shared" si="1409"/>
        <v>1.359636926928</v>
      </c>
      <c r="AS969" s="21">
        <f t="shared" si="1410"/>
        <v>1.2296486250876151</v>
      </c>
      <c r="AT969" s="21">
        <f t="shared" si="1411"/>
        <v>99.999999999999986</v>
      </c>
      <c r="AU969" s="21"/>
      <c r="AV969" s="21">
        <f>AR969*'[1]diagram lines'!$G$39</f>
        <v>1.1286429844804871</v>
      </c>
      <c r="AW969" s="21">
        <f>AK969*'[1]diagram lines'!$G$40</f>
        <v>7.702379547635843</v>
      </c>
      <c r="AX969" s="21">
        <f>AQ969*'[1]diagram lines'!$G$38</f>
        <v>3.3488402206580741</v>
      </c>
      <c r="AY969" s="21">
        <f>AP969*'[1]diagram lines'!$G$41</f>
        <v>6.7045677507577492</v>
      </c>
      <c r="AZ969" s="21">
        <f t="shared" si="1412"/>
        <v>5.8737977985327721</v>
      </c>
      <c r="BA969" s="21">
        <f t="shared" si="1413"/>
        <v>0.68881635202836988</v>
      </c>
      <c r="BB969" s="21">
        <f t="shared" si="1414"/>
        <v>1.7202475575556029</v>
      </c>
      <c r="BC969" s="86">
        <f t="shared" si="1415"/>
        <v>0.58131168133786315</v>
      </c>
      <c r="BX969" s="61">
        <f t="shared" si="1417"/>
        <v>0.76198913115845546</v>
      </c>
      <c r="BY969" s="21">
        <f t="shared" si="1418"/>
        <v>5.1508450175262892E-2</v>
      </c>
      <c r="BZ969" s="21">
        <f t="shared" si="1419"/>
        <v>0.14136332875637506</v>
      </c>
      <c r="CA969" s="21">
        <f t="shared" si="1420"/>
        <v>2.0783142338280419E-2</v>
      </c>
      <c r="CB969" s="21">
        <f t="shared" si="1421"/>
        <v>0.13951156576200419</v>
      </c>
      <c r="CC969" s="21">
        <f t="shared" si="1422"/>
        <v>3.6445869749083737E-3</v>
      </c>
      <c r="CD969" s="21">
        <f t="shared" si="1423"/>
        <v>0.11922575682382135</v>
      </c>
      <c r="CE969" s="21">
        <f t="shared" si="1424"/>
        <v>0.16568405848787449</v>
      </c>
      <c r="CF969" s="21">
        <f t="shared" si="1425"/>
        <v>7.2122600419422492E-2</v>
      </c>
      <c r="CG969" s="21">
        <f t="shared" si="1426"/>
        <v>1.429512738853503E-2</v>
      </c>
      <c r="CH969" s="21">
        <f t="shared" si="1427"/>
        <v>8.5798554359465713E-3</v>
      </c>
      <c r="CI969" s="21">
        <f t="shared" si="1428"/>
        <v>5.320643729189789E-2</v>
      </c>
      <c r="CJ969" s="21">
        <f t="shared" si="1429"/>
        <v>1.5519140410127841</v>
      </c>
      <c r="CL969" s="68">
        <f t="shared" si="1430"/>
        <v>0.49099957279926337</v>
      </c>
      <c r="CM969" s="19">
        <f t="shared" si="1431"/>
        <v>3.3190272665906365E-2</v>
      </c>
      <c r="CN969" s="19">
        <f t="shared" si="1432"/>
        <v>9.1089664131217538E-2</v>
      </c>
      <c r="CO969" s="19">
        <f t="shared" si="1433"/>
        <v>1.339194168558284E-2</v>
      </c>
      <c r="CP969" s="19">
        <f t="shared" si="1434"/>
        <v>8.9896451784764117E-2</v>
      </c>
      <c r="CQ969" s="19">
        <f t="shared" si="1435"/>
        <v>2.3484464207372624E-3</v>
      </c>
      <c r="CR969" s="19">
        <f t="shared" si="1436"/>
        <v>7.6824974626825485E-2</v>
      </c>
      <c r="CS969" s="19">
        <f t="shared" si="1437"/>
        <v>0.10676110538941225</v>
      </c>
      <c r="CT969" s="19">
        <f t="shared" si="1438"/>
        <v>4.6473321661781634E-2</v>
      </c>
      <c r="CU969" s="19">
        <f t="shared" si="1439"/>
        <v>9.2112881324316036E-3</v>
      </c>
      <c r="CV969" s="19">
        <f t="shared" si="1440"/>
        <v>5.5285635732423236E-3</v>
      </c>
      <c r="CW969" s="19">
        <f t="shared" si="1441"/>
        <v>3.4284397128835305E-2</v>
      </c>
      <c r="CX969" s="19">
        <f t="shared" si="1442"/>
        <v>1.0000000000000002</v>
      </c>
      <c r="CZ969" s="68">
        <f t="shared" si="1443"/>
        <v>2.5805000000000001E-5</v>
      </c>
      <c r="DA969" s="19">
        <f t="shared" si="1444"/>
        <v>1.9615319999999996E-5</v>
      </c>
      <c r="DB969" s="19">
        <f t="shared" si="1445"/>
        <v>3.667E-5</v>
      </c>
      <c r="DC969" s="19">
        <f t="shared" si="1446"/>
        <v>4.1026119999999991E-5</v>
      </c>
      <c r="DD969" s="19">
        <f t="shared" si="1447"/>
        <v>1.3037559999999998E-5</v>
      </c>
      <c r="DE969" s="19">
        <f t="shared" si="1448"/>
        <v>1.3037559999999998E-5</v>
      </c>
      <c r="DF969" s="19">
        <f t="shared" si="1449"/>
        <v>1.1696359999999999E-5</v>
      </c>
      <c r="DG969" s="19">
        <f t="shared" si="1450"/>
        <v>1.6252319999999998E-5</v>
      </c>
      <c r="DH969" s="19">
        <f t="shared" si="1451"/>
        <v>2.6048239999999998E-5</v>
      </c>
      <c r="DI969" s="19">
        <f t="shared" si="1452"/>
        <v>4.012243999999999E-5</v>
      </c>
      <c r="DJ969" s="19">
        <f t="shared" si="1453"/>
        <v>0</v>
      </c>
      <c r="DK969" s="19">
        <f t="shared" si="1454"/>
        <v>2.2500279999999997E-5</v>
      </c>
      <c r="DM969" s="68">
        <f t="shared" si="1455"/>
        <v>1143.1604082069266</v>
      </c>
      <c r="DN969" s="19">
        <f t="shared" si="1456"/>
        <v>135.16164816850301</v>
      </c>
      <c r="DO969" s="19">
        <f t="shared" si="1457"/>
        <v>253.2724885415582</v>
      </c>
      <c r="DP969" s="19">
        <f t="shared" si="1458"/>
        <v>52.126771134358407</v>
      </c>
      <c r="DQ969" s="19">
        <f t="shared" si="1459"/>
        <v>495.41939294893388</v>
      </c>
      <c r="DR969" s="19">
        <f t="shared" si="1460"/>
        <v>12.778371803243967</v>
      </c>
      <c r="DS969" s="19">
        <f t="shared" si="1461"/>
        <v>264.70170869065822</v>
      </c>
      <c r="DT969" s="19">
        <f t="shared" si="1462"/>
        <v>368.38819259270304</v>
      </c>
      <c r="DU969" s="19">
        <f t="shared" si="1463"/>
        <v>110.59792177182965</v>
      </c>
      <c r="DV969" s="19">
        <f t="shared" si="1464"/>
        <v>21.626385186819579</v>
      </c>
      <c r="DX969" s="19">
        <f t="shared" si="1465"/>
        <v>27.457651027525536</v>
      </c>
      <c r="DZ969" s="68">
        <f t="shared" si="1466"/>
        <v>2884.6909400730601</v>
      </c>
      <c r="EA969" s="21">
        <f t="shared" si="1467"/>
        <v>2.8846909400730603</v>
      </c>
      <c r="EB969" s="92">
        <f t="shared" si="1416"/>
        <v>1168</v>
      </c>
    </row>
    <row r="970" spans="1:132" x14ac:dyDescent="0.3">
      <c r="A970" s="19">
        <f>'A. Thermody. result (all suite)'!C926</f>
        <v>1166</v>
      </c>
      <c r="B970" s="19" t="str">
        <f>'A. Thermody. result (all suite)'!A926</f>
        <v>Alkaline basalt</v>
      </c>
      <c r="C970" s="24">
        <f>'A. Thermody. result (all suite)'!G926</f>
        <v>91.780184000000006</v>
      </c>
      <c r="D970" s="19">
        <f>'A. Thermody. result (all suite)'!D926</f>
        <v>5000</v>
      </c>
      <c r="E970" s="61">
        <f>'A. Thermody. result (all suite)'!I926</f>
        <v>45.912863000000002</v>
      </c>
      <c r="F970" s="21">
        <f>'A. Thermody. result (all suite)'!J926</f>
        <v>4.0548570000000002</v>
      </c>
      <c r="G970" s="21">
        <f>'A. Thermody. result (all suite)'!K926</f>
        <v>14.4298</v>
      </c>
      <c r="H970" s="21">
        <f>'A. Thermody. result (all suite)'!L926</f>
        <v>3.3129810000000002</v>
      </c>
      <c r="I970" s="21">
        <f>'A. Thermody. result (all suite)'!M926</f>
        <v>10.088818</v>
      </c>
      <c r="J970" s="21">
        <f>'A. Thermody. result (all suite)'!N926</f>
        <v>0.26146799999999998</v>
      </c>
      <c r="K970" s="21">
        <f>'A. Thermody. result (all suite)'!O926</f>
        <v>4.7560539999999998</v>
      </c>
      <c r="L970" s="21">
        <f>'A. Thermody. result (all suite)'!P926</f>
        <v>9.1301760000000005</v>
      </c>
      <c r="M970" s="21">
        <f>'A. Thermody. result (all suite)'!Q926</f>
        <v>4.5165329999999999</v>
      </c>
      <c r="N970" s="21">
        <f>'A. Thermody. result (all suite)'!R926</f>
        <v>1.3618140000000001</v>
      </c>
      <c r="O970" s="21">
        <f>'A. Thermody. result (all suite)'!S926</f>
        <v>1.205025</v>
      </c>
      <c r="P970" s="21">
        <f>'A. Thermody. result (all suite)'!T926</f>
        <v>0.969611</v>
      </c>
      <c r="Q970" s="21">
        <f t="shared" si="1385"/>
        <v>100</v>
      </c>
      <c r="S970" s="19">
        <f t="shared" si="1386"/>
        <v>1439</v>
      </c>
      <c r="T970" s="19">
        <f t="shared" si="1387"/>
        <v>0.5</v>
      </c>
      <c r="V970" s="61">
        <f t="shared" si="1388"/>
        <v>45.467686829937072</v>
      </c>
      <c r="W970" s="21">
        <f t="shared" si="1389"/>
        <v>4.0155406604937305</v>
      </c>
      <c r="X970" s="21">
        <f t="shared" si="1390"/>
        <v>14.289887071922001</v>
      </c>
      <c r="Y970" s="21">
        <f t="shared" si="1391"/>
        <v>3.28085797179609</v>
      </c>
      <c r="Z970" s="21">
        <f t="shared" si="1392"/>
        <v>9.9909957109020198</v>
      </c>
      <c r="AA970" s="21">
        <f t="shared" si="1393"/>
        <v>0.25893277751051996</v>
      </c>
      <c r="AB970" s="21">
        <f t="shared" si="1394"/>
        <v>4.70993877725006</v>
      </c>
      <c r="AC970" s="21">
        <f t="shared" si="1395"/>
        <v>9.0416488091846414</v>
      </c>
      <c r="AD970" s="21">
        <f t="shared" si="1396"/>
        <v>4.4727401992133702</v>
      </c>
      <c r="AE970" s="21">
        <f t="shared" si="1397"/>
        <v>1.34860970165646</v>
      </c>
      <c r="AF970" s="21">
        <f t="shared" si="1398"/>
        <v>1.1933409450472501</v>
      </c>
      <c r="AG970" s="21">
        <f t="shared" si="1399"/>
        <v>98.070179454913216</v>
      </c>
      <c r="AH970" s="21"/>
      <c r="AI970" s="61">
        <f t="shared" si="1400"/>
        <v>46.362397909999125</v>
      </c>
      <c r="AJ970" s="21">
        <f t="shared" si="1401"/>
        <v>4.0945582875575699</v>
      </c>
      <c r="AK970" s="21">
        <f t="shared" si="1402"/>
        <v>14.571082821859864</v>
      </c>
      <c r="AL970" s="21">
        <f t="shared" si="1403"/>
        <v>3.3454185462201909</v>
      </c>
      <c r="AM970" s="21">
        <f t="shared" si="1404"/>
        <v>10.187598071537414</v>
      </c>
      <c r="AN970" s="21">
        <f t="shared" si="1405"/>
        <v>0.26402804496708576</v>
      </c>
      <c r="AO970" s="21">
        <f t="shared" si="1406"/>
        <v>4.8026207389733671</v>
      </c>
      <c r="AP970" s="21">
        <f t="shared" si="1407"/>
        <v>9.2195699645287679</v>
      </c>
      <c r="AQ970" s="21">
        <f t="shared" si="1408"/>
        <v>4.5607545780719896</v>
      </c>
      <c r="AR970" s="21">
        <f t="shared" si="1409"/>
        <v>1.3751475822234727</v>
      </c>
      <c r="AS970" s="21">
        <f t="shared" si="1410"/>
        <v>1.2168234540611569</v>
      </c>
      <c r="AT970" s="21">
        <f t="shared" si="1411"/>
        <v>100</v>
      </c>
      <c r="AU970" s="21"/>
      <c r="AV970" s="21">
        <f>AR970*'[1]diagram lines'!$G$39</f>
        <v>1.1415184749421088</v>
      </c>
      <c r="AW970" s="21">
        <f>AK970*'[1]diagram lines'!$G$40</f>
        <v>7.7119842428290077</v>
      </c>
      <c r="AX970" s="21">
        <f>AQ970*'[1]diagram lines'!$G$38</f>
        <v>3.383405864791063</v>
      </c>
      <c r="AY970" s="21">
        <f>AP970*'[1]diagram lines'!$G$41</f>
        <v>6.5888360384875897</v>
      </c>
      <c r="AZ970" s="21">
        <f t="shared" si="1412"/>
        <v>5.9359021602954627</v>
      </c>
      <c r="BA970" s="21">
        <f t="shared" si="1413"/>
        <v>0.69391312934386351</v>
      </c>
      <c r="BB970" s="21">
        <f t="shared" si="1414"/>
        <v>1.7043344073425484</v>
      </c>
      <c r="BC970" s="86">
        <f t="shared" si="1415"/>
        <v>0.58673931341868013</v>
      </c>
      <c r="BX970" s="61">
        <f t="shared" si="1417"/>
        <v>0.76419545605858863</v>
      </c>
      <c r="BY970" s="21">
        <f t="shared" si="1418"/>
        <v>5.0761855282924394E-2</v>
      </c>
      <c r="BZ970" s="21">
        <f t="shared" si="1419"/>
        <v>0.14152412710867007</v>
      </c>
      <c r="CA970" s="21">
        <f t="shared" si="1420"/>
        <v>2.0746327259064438E-2</v>
      </c>
      <c r="CB970" s="21">
        <f t="shared" si="1421"/>
        <v>0.14041500347947114</v>
      </c>
      <c r="CC970" s="21">
        <f t="shared" si="1422"/>
        <v>3.6857626162954608E-3</v>
      </c>
      <c r="CD970" s="21">
        <f t="shared" si="1423"/>
        <v>0.1180162282878412</v>
      </c>
      <c r="CE970" s="21">
        <f t="shared" si="1424"/>
        <v>0.16280627674750359</v>
      </c>
      <c r="CF970" s="21">
        <f t="shared" si="1425"/>
        <v>7.2859057912566541E-2</v>
      </c>
      <c r="CG970" s="21">
        <f t="shared" si="1426"/>
        <v>1.4456624203821657E-2</v>
      </c>
      <c r="CH970" s="21">
        <f t="shared" si="1427"/>
        <v>8.489439497266528E-3</v>
      </c>
      <c r="CI970" s="21">
        <f t="shared" si="1428"/>
        <v>5.3807491675915649E-2</v>
      </c>
      <c r="CJ970" s="21">
        <f t="shared" si="1429"/>
        <v>1.5517636501299295</v>
      </c>
      <c r="CL970" s="68">
        <f t="shared" si="1430"/>
        <v>0.49246897618371355</v>
      </c>
      <c r="CM970" s="19">
        <f t="shared" si="1431"/>
        <v>3.271236265823993E-2</v>
      </c>
      <c r="CN970" s="19">
        <f t="shared" si="1432"/>
        <v>9.1202115152536428E-2</v>
      </c>
      <c r="CO970" s="19">
        <f t="shared" si="1433"/>
        <v>1.3369514911196267E-2</v>
      </c>
      <c r="CP970" s="19">
        <f t="shared" si="1434"/>
        <v>9.0487364791483657E-2</v>
      </c>
      <c r="CQ970" s="19">
        <f t="shared" si="1435"/>
        <v>2.3752087606813393E-3</v>
      </c>
      <c r="CR970" s="19">
        <f t="shared" si="1436"/>
        <v>7.6052966105991507E-2</v>
      </c>
      <c r="CS970" s="19">
        <f t="shared" si="1437"/>
        <v>0.10491692902709236</v>
      </c>
      <c r="CT970" s="19">
        <f t="shared" si="1438"/>
        <v>4.6952419530168814E-2</v>
      </c>
      <c r="CU970" s="19">
        <f t="shared" si="1439"/>
        <v>9.3162539299146505E-3</v>
      </c>
      <c r="CV970" s="19">
        <f t="shared" si="1440"/>
        <v>5.4708328143630025E-3</v>
      </c>
      <c r="CW970" s="19">
        <f t="shared" si="1441"/>
        <v>3.4675056134618396E-2</v>
      </c>
      <c r="CX970" s="19">
        <f t="shared" si="1442"/>
        <v>1</v>
      </c>
      <c r="CZ970" s="68">
        <f t="shared" si="1443"/>
        <v>2.5805000000000001E-5</v>
      </c>
      <c r="DA970" s="19">
        <f t="shared" si="1444"/>
        <v>1.960084E-5</v>
      </c>
      <c r="DB970" s="19">
        <f t="shared" si="1445"/>
        <v>3.667E-5</v>
      </c>
      <c r="DC970" s="19">
        <f t="shared" si="1446"/>
        <v>4.1007939999999993E-5</v>
      </c>
      <c r="DD970" s="19">
        <f t="shared" si="1447"/>
        <v>1.3031719999999999E-5</v>
      </c>
      <c r="DE970" s="19">
        <f t="shared" si="1448"/>
        <v>1.3031719999999999E-5</v>
      </c>
      <c r="DF970" s="19">
        <f t="shared" si="1449"/>
        <v>1.1689819999999999E-5</v>
      </c>
      <c r="DG970" s="19">
        <f t="shared" si="1450"/>
        <v>1.624484E-5</v>
      </c>
      <c r="DH970" s="19">
        <f t="shared" si="1451"/>
        <v>2.6032879999999998E-5</v>
      </c>
      <c r="DI970" s="19">
        <f t="shared" si="1452"/>
        <v>4.0098279999999994E-5</v>
      </c>
      <c r="DJ970" s="19">
        <f t="shared" si="1453"/>
        <v>0</v>
      </c>
      <c r="DK970" s="19">
        <f t="shared" si="1454"/>
        <v>2.2481359999999995E-5</v>
      </c>
      <c r="DM970" s="68">
        <f t="shared" si="1455"/>
        <v>1146.5815186637283</v>
      </c>
      <c r="DN970" s="19">
        <f t="shared" si="1456"/>
        <v>133.31385436237454</v>
      </c>
      <c r="DO970" s="19">
        <f t="shared" si="1457"/>
        <v>253.58515573909497</v>
      </c>
      <c r="DP970" s="19">
        <f t="shared" si="1458"/>
        <v>52.062547793645145</v>
      </c>
      <c r="DQ970" s="19">
        <f t="shared" si="1459"/>
        <v>498.89939012410491</v>
      </c>
      <c r="DR970" s="19">
        <f t="shared" si="1460"/>
        <v>12.929782828570151</v>
      </c>
      <c r="DS970" s="19">
        <f t="shared" si="1461"/>
        <v>262.18834285484786</v>
      </c>
      <c r="DT970" s="19">
        <f t="shared" si="1462"/>
        <v>362.19140230616858</v>
      </c>
      <c r="DU970" s="19">
        <f t="shared" si="1463"/>
        <v>111.80401425716883</v>
      </c>
      <c r="DV970" s="19">
        <f t="shared" si="1464"/>
        <v>21.886004092892769</v>
      </c>
      <c r="DX970" s="19">
        <f t="shared" si="1465"/>
        <v>27.793892875956949</v>
      </c>
      <c r="DZ970" s="68">
        <f t="shared" si="1466"/>
        <v>2883.235905898553</v>
      </c>
      <c r="EA970" s="21">
        <f t="shared" si="1467"/>
        <v>2.8832359058985531</v>
      </c>
      <c r="EB970" s="92">
        <f t="shared" si="1416"/>
        <v>1166</v>
      </c>
    </row>
    <row r="971" spans="1:132" x14ac:dyDescent="0.3">
      <c r="A971" s="19">
        <f>'A. Thermody. result (all suite)'!C927</f>
        <v>1164</v>
      </c>
      <c r="B971" s="19" t="str">
        <f>'A. Thermody. result (all suite)'!A927</f>
        <v>Alkaline basalt</v>
      </c>
      <c r="C971" s="24">
        <f>'A. Thermody. result (all suite)'!G927</f>
        <v>90.783264000000003</v>
      </c>
      <c r="D971" s="19">
        <f>'A. Thermody. result (all suite)'!D927</f>
        <v>5000</v>
      </c>
      <c r="E971" s="61">
        <f>'A. Thermody. result (all suite)'!I927</f>
        <v>46.043801000000002</v>
      </c>
      <c r="F971" s="21">
        <f>'A. Thermody. result (all suite)'!J927</f>
        <v>3.9955639999999999</v>
      </c>
      <c r="G971" s="21">
        <f>'A. Thermody. result (all suite)'!K927</f>
        <v>14.445425</v>
      </c>
      <c r="H971" s="21">
        <f>'A. Thermody. result (all suite)'!L927</f>
        <v>3.307388</v>
      </c>
      <c r="I971" s="21">
        <f>'A. Thermody. result (all suite)'!M927</f>
        <v>10.152172999999999</v>
      </c>
      <c r="J971" s="21">
        <f>'A. Thermody. result (all suite)'!N927</f>
        <v>0.26433899999999999</v>
      </c>
      <c r="K971" s="21">
        <f>'A. Thermody. result (all suite)'!O927</f>
        <v>4.7084080000000004</v>
      </c>
      <c r="L971" s="21">
        <f>'A. Thermody. result (all suite)'!P927</f>
        <v>8.9719449999999998</v>
      </c>
      <c r="M971" s="21">
        <f>'A. Thermody. result (all suite)'!Q927</f>
        <v>4.5613729999999997</v>
      </c>
      <c r="N971" s="21">
        <f>'A. Thermody. result (all suite)'!R927</f>
        <v>1.376768</v>
      </c>
      <c r="O971" s="21">
        <f>'A. Thermody. result (all suite)'!S927</f>
        <v>1.1925570000000001</v>
      </c>
      <c r="P971" s="21">
        <f>'A. Thermody. result (all suite)'!T927</f>
        <v>0.98025899999999999</v>
      </c>
      <c r="Q971" s="21">
        <f t="shared" si="1385"/>
        <v>100.00000000000003</v>
      </c>
      <c r="S971" s="19">
        <f t="shared" si="1386"/>
        <v>1437</v>
      </c>
      <c r="T971" s="19">
        <f t="shared" si="1387"/>
        <v>0.5</v>
      </c>
      <c r="V971" s="61">
        <f t="shared" si="1388"/>
        <v>45.592452496755406</v>
      </c>
      <c r="W971" s="21">
        <f t="shared" si="1389"/>
        <v>3.9563971242892397</v>
      </c>
      <c r="X971" s="21">
        <f t="shared" si="1390"/>
        <v>14.303822421349249</v>
      </c>
      <c r="Y971" s="21">
        <f t="shared" si="1391"/>
        <v>3.2749670314650801</v>
      </c>
      <c r="Z971" s="21">
        <f t="shared" si="1392"/>
        <v>10.05265541047193</v>
      </c>
      <c r="AA971" s="21">
        <f t="shared" si="1393"/>
        <v>0.26174779316198998</v>
      </c>
      <c r="AB971" s="21">
        <f t="shared" si="1394"/>
        <v>4.6622534068232806</v>
      </c>
      <c r="AC971" s="21">
        <f t="shared" si="1395"/>
        <v>8.8839967016624488</v>
      </c>
      <c r="AD971" s="21">
        <f t="shared" si="1396"/>
        <v>4.51665973064393</v>
      </c>
      <c r="AE971" s="21">
        <f t="shared" si="1397"/>
        <v>1.3632721077708798</v>
      </c>
      <c r="AF971" s="21">
        <f t="shared" si="1398"/>
        <v>1.18086685267737</v>
      </c>
      <c r="AG971" s="21">
        <f t="shared" si="1399"/>
        <v>98.049091077070798</v>
      </c>
      <c r="AH971" s="21"/>
      <c r="AI971" s="61">
        <f t="shared" si="1400"/>
        <v>46.499617687345797</v>
      </c>
      <c r="AJ971" s="21">
        <f t="shared" si="1401"/>
        <v>4.0351186133682173</v>
      </c>
      <c r="AK971" s="21">
        <f t="shared" si="1402"/>
        <v>14.588429392074454</v>
      </c>
      <c r="AL971" s="21">
        <f t="shared" si="1403"/>
        <v>3.3401299241936018</v>
      </c>
      <c r="AM971" s="21">
        <f t="shared" si="1404"/>
        <v>10.252675777045308</v>
      </c>
      <c r="AN971" s="21">
        <f t="shared" si="1405"/>
        <v>0.26695585883223022</v>
      </c>
      <c r="AO971" s="21">
        <f t="shared" si="1406"/>
        <v>4.7550195066658487</v>
      </c>
      <c r="AP971" s="21">
        <f t="shared" si="1407"/>
        <v>9.0607639541291061</v>
      </c>
      <c r="AQ971" s="21">
        <f t="shared" si="1408"/>
        <v>4.6065289142697319</v>
      </c>
      <c r="AR971" s="21">
        <f t="shared" si="1409"/>
        <v>1.3903974965961583</v>
      </c>
      <c r="AS971" s="21">
        <f t="shared" si="1410"/>
        <v>1.2043628754795472</v>
      </c>
      <c r="AT971" s="21">
        <f t="shared" si="1411"/>
        <v>100.00000000000001</v>
      </c>
      <c r="AU971" s="21"/>
      <c r="AV971" s="21">
        <f>AR971*'[1]diagram lines'!$G$39</f>
        <v>1.154177522758314</v>
      </c>
      <c r="AW971" s="21">
        <f>AK971*'[1]diagram lines'!$G$40</f>
        <v>7.7211651992340702</v>
      </c>
      <c r="AX971" s="21">
        <f>AQ971*'[1]diagram lines'!$G$38</f>
        <v>3.4173636572785138</v>
      </c>
      <c r="AY971" s="21">
        <f>AP971*'[1]diagram lines'!$G$41</f>
        <v>6.4753441111552492</v>
      </c>
      <c r="AZ971" s="21">
        <f t="shared" si="1412"/>
        <v>5.99692641086589</v>
      </c>
      <c r="BA971" s="21">
        <f t="shared" si="1413"/>
        <v>0.69894499632311058</v>
      </c>
      <c r="BB971" s="21">
        <f t="shared" si="1414"/>
        <v>1.6889632828751788</v>
      </c>
      <c r="BC971" s="86">
        <f t="shared" si="1415"/>
        <v>0.59207918262004278</v>
      </c>
      <c r="BX971" s="61">
        <f t="shared" si="1417"/>
        <v>0.76637485019973373</v>
      </c>
      <c r="BY971" s="21">
        <f t="shared" si="1418"/>
        <v>5.0019579369053581E-2</v>
      </c>
      <c r="BZ971" s="21">
        <f t="shared" si="1419"/>
        <v>0.141677373479796</v>
      </c>
      <c r="CA971" s="21">
        <f t="shared" si="1420"/>
        <v>2.0711303149852839E-2</v>
      </c>
      <c r="CB971" s="21">
        <f t="shared" si="1421"/>
        <v>0.14129677105080027</v>
      </c>
      <c r="CC971" s="21">
        <f t="shared" si="1422"/>
        <v>3.7262334367070766E-3</v>
      </c>
      <c r="CD971" s="21">
        <f t="shared" si="1423"/>
        <v>0.1168339454094293</v>
      </c>
      <c r="CE971" s="21">
        <f t="shared" si="1424"/>
        <v>0.15998475392296718</v>
      </c>
      <c r="CF971" s="21">
        <f t="shared" si="1425"/>
        <v>7.3582400387159214E-2</v>
      </c>
      <c r="CG971" s="21">
        <f t="shared" si="1426"/>
        <v>1.4615371549893843E-2</v>
      </c>
      <c r="CH971" s="21">
        <f t="shared" si="1427"/>
        <v>8.4016020402412229E-3</v>
      </c>
      <c r="CI971" s="21">
        <f t="shared" si="1428"/>
        <v>5.4398390677025531E-2</v>
      </c>
      <c r="CJ971" s="21">
        <f t="shared" si="1429"/>
        <v>1.55162257467266</v>
      </c>
      <c r="CL971" s="68">
        <f t="shared" si="1430"/>
        <v>0.49391834245606603</v>
      </c>
      <c r="CM971" s="19">
        <f t="shared" si="1431"/>
        <v>3.2236950006741184E-2</v>
      </c>
      <c r="CN971" s="19">
        <f t="shared" si="1432"/>
        <v>9.130917259932568E-2</v>
      </c>
      <c r="CO971" s="19">
        <f t="shared" si="1433"/>
        <v>1.3348157914125622E-2</v>
      </c>
      <c r="CP971" s="19">
        <f t="shared" si="1434"/>
        <v>9.1063879423518387E-2</v>
      </c>
      <c r="CQ971" s="19">
        <f t="shared" si="1435"/>
        <v>2.401507620171862E-3</v>
      </c>
      <c r="CR971" s="19">
        <f t="shared" si="1436"/>
        <v>7.5297915431578016E-2</v>
      </c>
      <c r="CS971" s="19">
        <f t="shared" si="1437"/>
        <v>0.1031080344759218</v>
      </c>
      <c r="CT971" s="19">
        <f t="shared" si="1438"/>
        <v>4.7422873054475005E-2</v>
      </c>
      <c r="CU971" s="19">
        <f t="shared" si="1439"/>
        <v>9.4194115169903298E-3</v>
      </c>
      <c r="CV971" s="19">
        <f t="shared" si="1440"/>
        <v>5.4147201628680077E-3</v>
      </c>
      <c r="CW971" s="19">
        <f t="shared" si="1441"/>
        <v>3.5059035338217963E-2</v>
      </c>
      <c r="CX971" s="19">
        <f t="shared" si="1442"/>
        <v>0.99999999999999989</v>
      </c>
      <c r="CZ971" s="68">
        <f t="shared" si="1443"/>
        <v>2.5805000000000001E-5</v>
      </c>
      <c r="DA971" s="19">
        <f t="shared" si="1444"/>
        <v>1.9586359999999997E-5</v>
      </c>
      <c r="DB971" s="19">
        <f t="shared" si="1445"/>
        <v>3.667E-5</v>
      </c>
      <c r="DC971" s="19">
        <f t="shared" si="1446"/>
        <v>4.0989759999999996E-5</v>
      </c>
      <c r="DD971" s="19">
        <f t="shared" si="1447"/>
        <v>1.3025879999999999E-5</v>
      </c>
      <c r="DE971" s="19">
        <f t="shared" si="1448"/>
        <v>1.3025879999999999E-5</v>
      </c>
      <c r="DF971" s="19">
        <f t="shared" si="1449"/>
        <v>1.1683279999999999E-5</v>
      </c>
      <c r="DG971" s="19">
        <f t="shared" si="1450"/>
        <v>1.6237359999999999E-5</v>
      </c>
      <c r="DH971" s="19">
        <f t="shared" si="1451"/>
        <v>2.6017520000000001E-5</v>
      </c>
      <c r="DI971" s="19">
        <f t="shared" si="1452"/>
        <v>4.0074119999999991E-5</v>
      </c>
      <c r="DJ971" s="19">
        <f t="shared" si="1453"/>
        <v>0</v>
      </c>
      <c r="DK971" s="19">
        <f t="shared" si="1454"/>
        <v>2.2462439999999996E-5</v>
      </c>
      <c r="DM971" s="68">
        <f t="shared" si="1455"/>
        <v>1149.9559780957352</v>
      </c>
      <c r="DN971" s="19">
        <f t="shared" si="1456"/>
        <v>131.47351353383098</v>
      </c>
      <c r="DO971" s="19">
        <f t="shared" si="1457"/>
        <v>253.88282624017575</v>
      </c>
      <c r="DP971" s="19">
        <f t="shared" si="1458"/>
        <v>52.002435176656817</v>
      </c>
      <c r="DQ971" s="19">
        <f t="shared" si="1459"/>
        <v>502.30308712960635</v>
      </c>
      <c r="DR971" s="19">
        <f t="shared" si="1460"/>
        <v>13.078805468420706</v>
      </c>
      <c r="DS971" s="19">
        <f t="shared" si="1461"/>
        <v>259.73065713503348</v>
      </c>
      <c r="DT971" s="19">
        <f t="shared" si="1462"/>
        <v>356.11075774693023</v>
      </c>
      <c r="DU971" s="19">
        <f t="shared" si="1463"/>
        <v>112.99093459510766</v>
      </c>
      <c r="DV971" s="19">
        <f t="shared" si="1464"/>
        <v>22.141685579134098</v>
      </c>
      <c r="DX971" s="19">
        <f t="shared" si="1465"/>
        <v>28.125342429170104</v>
      </c>
      <c r="DZ971" s="68">
        <f t="shared" si="1466"/>
        <v>2881.7960231298011</v>
      </c>
      <c r="EA971" s="21">
        <f t="shared" si="1467"/>
        <v>2.8817960231298012</v>
      </c>
      <c r="EB971" s="92">
        <f t="shared" si="1416"/>
        <v>1164</v>
      </c>
    </row>
    <row r="972" spans="1:132" x14ac:dyDescent="0.3">
      <c r="A972" s="19">
        <f>'A. Thermody. result (all suite)'!C928</f>
        <v>1162</v>
      </c>
      <c r="B972" s="19" t="str">
        <f>'A. Thermody. result (all suite)'!A928</f>
        <v>Alkaline basalt</v>
      </c>
      <c r="C972" s="24">
        <f>'A. Thermody. result (all suite)'!G928</f>
        <v>89.824421999999998</v>
      </c>
      <c r="D972" s="19">
        <f>'A. Thermody. result (all suite)'!D928</f>
        <v>5000</v>
      </c>
      <c r="E972" s="61">
        <f>'A. Thermody. result (all suite)'!I928</f>
        <v>46.173018999999996</v>
      </c>
      <c r="F972" s="21">
        <f>'A. Thermody. result (all suite)'!J928</f>
        <v>3.9367009999999998</v>
      </c>
      <c r="G972" s="21">
        <f>'A. Thermody. result (all suite)'!K928</f>
        <v>14.460347000000001</v>
      </c>
      <c r="H972" s="21">
        <f>'A. Thermody. result (all suite)'!L928</f>
        <v>3.3020640000000001</v>
      </c>
      <c r="I972" s="21">
        <f>'A. Thermody. result (all suite)'!M928</f>
        <v>10.213989</v>
      </c>
      <c r="J972" s="21">
        <f>'A. Thermody. result (all suite)'!N928</f>
        <v>0.26716099999999998</v>
      </c>
      <c r="K972" s="21">
        <f>'A. Thermody. result (all suite)'!O928</f>
        <v>4.661829</v>
      </c>
      <c r="L972" s="21">
        <f>'A. Thermody. result (all suite)'!P928</f>
        <v>8.8168550000000003</v>
      </c>
      <c r="M972" s="21">
        <f>'A. Thermody. result (all suite)'!Q928</f>
        <v>4.6054000000000004</v>
      </c>
      <c r="N972" s="21">
        <f>'A. Thermody. result (all suite)'!R928</f>
        <v>1.391465</v>
      </c>
      <c r="O972" s="21">
        <f>'A. Thermody. result (all suite)'!S928</f>
        <v>1.1804479999999999</v>
      </c>
      <c r="P972" s="21">
        <f>'A. Thermody. result (all suite)'!T928</f>
        <v>0.99072300000000002</v>
      </c>
      <c r="Q972" s="21">
        <f t="shared" si="1385"/>
        <v>100.000001</v>
      </c>
      <c r="S972" s="19">
        <f t="shared" si="1386"/>
        <v>1435</v>
      </c>
      <c r="T972" s="19">
        <f t="shared" si="1387"/>
        <v>0.5</v>
      </c>
      <c r="V972" s="61">
        <f t="shared" si="1388"/>
        <v>45.715572285547097</v>
      </c>
      <c r="W972" s="21">
        <f t="shared" si="1389"/>
        <v>3.8976991981417877</v>
      </c>
      <c r="X972" s="21">
        <f t="shared" si="1390"/>
        <v>14.317085017823809</v>
      </c>
      <c r="Y972" s="21">
        <f t="shared" si="1391"/>
        <v>3.2693496928044232</v>
      </c>
      <c r="Z972" s="21">
        <f t="shared" si="1392"/>
        <v>10.112796662771453</v>
      </c>
      <c r="AA972" s="21">
        <f t="shared" si="1393"/>
        <v>0.26451417455243825</v>
      </c>
      <c r="AB972" s="21">
        <f t="shared" si="1394"/>
        <v>4.6156431883381881</v>
      </c>
      <c r="AC972" s="21">
        <f t="shared" si="1395"/>
        <v>8.7295043905118561</v>
      </c>
      <c r="AD972" s="21">
        <f t="shared" si="1396"/>
        <v>4.5597732434142673</v>
      </c>
      <c r="AE972" s="21">
        <f t="shared" si="1397"/>
        <v>1.3776794363459055</v>
      </c>
      <c r="AF972" s="21">
        <f t="shared" si="1398"/>
        <v>1.1687530302779097</v>
      </c>
      <c r="AG972" s="21">
        <f t="shared" si="1399"/>
        <v>98.028370320529135</v>
      </c>
      <c r="AH972" s="21"/>
      <c r="AI972" s="61">
        <f t="shared" si="1400"/>
        <v>46.635042627015217</v>
      </c>
      <c r="AJ972" s="21">
        <f t="shared" si="1401"/>
        <v>3.9760930283725529</v>
      </c>
      <c r="AK972" s="21">
        <f t="shared" si="1402"/>
        <v>14.605042367847586</v>
      </c>
      <c r="AL972" s="21">
        <f t="shared" si="1403"/>
        <v>3.3351056251516149</v>
      </c>
      <c r="AM972" s="21">
        <f t="shared" si="1404"/>
        <v>10.316193801554638</v>
      </c>
      <c r="AN972" s="21">
        <f t="shared" si="1405"/>
        <v>0.26983430785143186</v>
      </c>
      <c r="AO972" s="21">
        <f t="shared" si="1406"/>
        <v>4.708476916678455</v>
      </c>
      <c r="AP972" s="21">
        <f t="shared" si="1407"/>
        <v>8.9050795825417506</v>
      </c>
      <c r="AQ972" s="21">
        <f t="shared" si="1408"/>
        <v>4.6514832680630187</v>
      </c>
      <c r="AR972" s="21">
        <f t="shared" si="1409"/>
        <v>1.4053884929854754</v>
      </c>
      <c r="AS972" s="21">
        <f t="shared" si="1410"/>
        <v>1.1922599819382582</v>
      </c>
      <c r="AT972" s="21">
        <f t="shared" si="1411"/>
        <v>99.999999999999986</v>
      </c>
      <c r="AU972" s="21"/>
      <c r="AV972" s="21">
        <f>AR972*'[1]diagram lines'!$G$39</f>
        <v>1.1666216411623378</v>
      </c>
      <c r="AW972" s="21">
        <f>AK972*'[1]diagram lines'!$G$40</f>
        <v>7.7299578887654681</v>
      </c>
      <c r="AX972" s="21">
        <f>AQ972*'[1]diagram lines'!$G$38</f>
        <v>3.450713144006738</v>
      </c>
      <c r="AY972" s="21">
        <f>AP972*'[1]diagram lines'!$G$41</f>
        <v>6.364083086824329</v>
      </c>
      <c r="AZ972" s="21">
        <f t="shared" si="1412"/>
        <v>6.0568717610484946</v>
      </c>
      <c r="BA972" s="21">
        <f t="shared" si="1413"/>
        <v>0.7039125529026321</v>
      </c>
      <c r="BB972" s="21">
        <f t="shared" si="1414"/>
        <v>1.6741168332853333</v>
      </c>
      <c r="BC972" s="86">
        <f t="shared" si="1415"/>
        <v>0.59732987573965923</v>
      </c>
      <c r="BX972" s="61">
        <f t="shared" si="1417"/>
        <v>0.76852561584553925</v>
      </c>
      <c r="BY972" s="21">
        <f t="shared" si="1418"/>
        <v>4.9282686529794693E-2</v>
      </c>
      <c r="BZ972" s="21">
        <f t="shared" si="1419"/>
        <v>0.14182372499019225</v>
      </c>
      <c r="CA972" s="21">
        <f t="shared" si="1420"/>
        <v>2.0677963554386624E-2</v>
      </c>
      <c r="CB972" s="21">
        <f t="shared" si="1421"/>
        <v>0.14215711899791234</v>
      </c>
      <c r="CC972" s="21">
        <f t="shared" si="1422"/>
        <v>3.7660135325627291E-3</v>
      </c>
      <c r="CD972" s="21">
        <f t="shared" si="1423"/>
        <v>0.11567813895781638</v>
      </c>
      <c r="CE972" s="21">
        <f t="shared" si="1424"/>
        <v>0.15721924037089874</v>
      </c>
      <c r="CF972" s="21">
        <f t="shared" si="1425"/>
        <v>7.4292627843200523E-2</v>
      </c>
      <c r="CG972" s="21">
        <f t="shared" si="1426"/>
        <v>1.4771390658174097E-2</v>
      </c>
      <c r="CH972" s="21">
        <f t="shared" si="1427"/>
        <v>8.316293749647749E-3</v>
      </c>
      <c r="CI972" s="21">
        <f t="shared" si="1428"/>
        <v>5.4979078801331856E-2</v>
      </c>
      <c r="CJ972" s="21">
        <f t="shared" si="1429"/>
        <v>1.5514898938314572</v>
      </c>
      <c r="CL972" s="68">
        <f t="shared" si="1430"/>
        <v>0.49534683977066651</v>
      </c>
      <c r="CM972" s="19">
        <f t="shared" si="1431"/>
        <v>3.1764748662390201E-2</v>
      </c>
      <c r="CN972" s="19">
        <f t="shared" si="1432"/>
        <v>9.1411310865811515E-2</v>
      </c>
      <c r="CO972" s="19">
        <f t="shared" si="1433"/>
        <v>1.3327810665476968E-2</v>
      </c>
      <c r="CP972" s="19">
        <f t="shared" si="1434"/>
        <v>9.1626197220563574E-2</v>
      </c>
      <c r="CQ972" s="19">
        <f t="shared" si="1435"/>
        <v>2.4273529254273327E-3</v>
      </c>
      <c r="CR972" s="19">
        <f t="shared" si="1436"/>
        <v>7.4559389279774985E-2</v>
      </c>
      <c r="CS972" s="19">
        <f t="shared" si="1437"/>
        <v>0.10133436317953735</v>
      </c>
      <c r="CT972" s="19">
        <f t="shared" si="1438"/>
        <v>4.7884699822138284E-2</v>
      </c>
      <c r="CU972" s="19">
        <f t="shared" si="1439"/>
        <v>9.5207778773831672E-3</v>
      </c>
      <c r="CV972" s="19">
        <f t="shared" si="1440"/>
        <v>5.3601984664626966E-3</v>
      </c>
      <c r="CW972" s="19">
        <f t="shared" si="1441"/>
        <v>3.5436311264367408E-2</v>
      </c>
      <c r="CX972" s="19">
        <f t="shared" si="1442"/>
        <v>1</v>
      </c>
      <c r="CZ972" s="68">
        <f t="shared" si="1443"/>
        <v>2.5805000000000001E-5</v>
      </c>
      <c r="DA972" s="19">
        <f t="shared" si="1444"/>
        <v>1.957188E-5</v>
      </c>
      <c r="DB972" s="19">
        <f t="shared" si="1445"/>
        <v>3.667E-5</v>
      </c>
      <c r="DC972" s="19">
        <f t="shared" si="1446"/>
        <v>4.0971579999999991E-5</v>
      </c>
      <c r="DD972" s="19">
        <f t="shared" si="1447"/>
        <v>1.3020039999999998E-5</v>
      </c>
      <c r="DE972" s="19">
        <f t="shared" si="1448"/>
        <v>1.3020039999999998E-5</v>
      </c>
      <c r="DF972" s="19">
        <f t="shared" si="1449"/>
        <v>1.1676739999999999E-5</v>
      </c>
      <c r="DG972" s="19">
        <f t="shared" si="1450"/>
        <v>1.6229879999999997E-5</v>
      </c>
      <c r="DH972" s="19">
        <f t="shared" si="1451"/>
        <v>2.600216E-5</v>
      </c>
      <c r="DI972" s="19">
        <f t="shared" si="1452"/>
        <v>4.0049959999999995E-5</v>
      </c>
      <c r="DJ972" s="19">
        <f t="shared" si="1453"/>
        <v>0</v>
      </c>
      <c r="DK972" s="19">
        <f t="shared" si="1454"/>
        <v>2.2443519999999998E-5</v>
      </c>
      <c r="DM972" s="68">
        <f t="shared" si="1455"/>
        <v>1153.2818497741384</v>
      </c>
      <c r="DN972" s="19">
        <f t="shared" si="1456"/>
        <v>129.64355611988879</v>
      </c>
      <c r="DO972" s="19">
        <f t="shared" si="1457"/>
        <v>254.16681908585062</v>
      </c>
      <c r="DP972" s="19">
        <f t="shared" si="1458"/>
        <v>51.94620478805107</v>
      </c>
      <c r="DQ972" s="19">
        <f t="shared" si="1459"/>
        <v>505.63149347448189</v>
      </c>
      <c r="DR972" s="19">
        <f t="shared" si="1460"/>
        <v>13.225490592180591</v>
      </c>
      <c r="DS972" s="19">
        <f t="shared" si="1461"/>
        <v>257.32724955552078</v>
      </c>
      <c r="DT972" s="19">
        <f t="shared" si="1462"/>
        <v>350.14621716910142</v>
      </c>
      <c r="DU972" s="19">
        <f t="shared" si="1463"/>
        <v>114.15869073855221</v>
      </c>
      <c r="DV972" s="19">
        <f t="shared" si="1464"/>
        <v>22.393462466616558</v>
      </c>
      <c r="DX972" s="19">
        <f t="shared" si="1465"/>
        <v>28.451968718984396</v>
      </c>
      <c r="DZ972" s="68">
        <f t="shared" si="1466"/>
        <v>2880.3730024833667</v>
      </c>
      <c r="EA972" s="21">
        <f t="shared" si="1467"/>
        <v>2.8803730024833665</v>
      </c>
      <c r="EB972" s="92">
        <f t="shared" si="1416"/>
        <v>1162</v>
      </c>
    </row>
    <row r="973" spans="1:132" x14ac:dyDescent="0.3">
      <c r="A973" s="19">
        <f>'A. Thermody. result (all suite)'!C929</f>
        <v>1160</v>
      </c>
      <c r="B973" s="19" t="str">
        <f>'A. Thermody. result (all suite)'!A929</f>
        <v>Alkaline basalt</v>
      </c>
      <c r="C973" s="24">
        <f>'A. Thermody. result (all suite)'!G929</f>
        <v>88.901881000000003</v>
      </c>
      <c r="D973" s="19">
        <f>'A. Thermody. result (all suite)'!D929</f>
        <v>5000</v>
      </c>
      <c r="E973" s="61">
        <f>'A. Thermody. result (all suite)'!I929</f>
        <v>46.300438999999997</v>
      </c>
      <c r="F973" s="21">
        <f>'A. Thermody. result (all suite)'!J929</f>
        <v>3.878339</v>
      </c>
      <c r="G973" s="21">
        <f>'A. Thermody. result (all suite)'!K929</f>
        <v>14.474626000000001</v>
      </c>
      <c r="H973" s="21">
        <f>'A. Thermody. result (all suite)'!L929</f>
        <v>3.2969949999999999</v>
      </c>
      <c r="I973" s="21">
        <f>'A. Thermody. result (all suite)'!M929</f>
        <v>10.274289</v>
      </c>
      <c r="J973" s="21">
        <f>'A. Thermody. result (all suite)'!N929</f>
        <v>0.26993400000000001</v>
      </c>
      <c r="K973" s="21">
        <f>'A. Thermody. result (all suite)'!O929</f>
        <v>4.616282</v>
      </c>
      <c r="L973" s="21">
        <f>'A. Thermody. result (all suite)'!P929</f>
        <v>8.6648820000000004</v>
      </c>
      <c r="M973" s="21">
        <f>'A. Thermody. result (all suite)'!Q929</f>
        <v>4.6486169999999998</v>
      </c>
      <c r="N973" s="21">
        <f>'A. Thermody. result (all suite)'!R929</f>
        <v>1.405904</v>
      </c>
      <c r="O973" s="21">
        <f>'A. Thermody. result (all suite)'!S929</f>
        <v>1.16869</v>
      </c>
      <c r="P973" s="21">
        <f>'A. Thermody. result (all suite)'!T929</f>
        <v>1.001004</v>
      </c>
      <c r="Q973" s="21">
        <f t="shared" si="1385"/>
        <v>100.000001</v>
      </c>
      <c r="S973" s="19">
        <f t="shared" si="1386"/>
        <v>1433</v>
      </c>
      <c r="T973" s="19">
        <f t="shared" si="1387"/>
        <v>0.5</v>
      </c>
      <c r="V973" s="61">
        <f t="shared" si="1388"/>
        <v>45.836969758227134</v>
      </c>
      <c r="W973" s="21">
        <f t="shared" si="1389"/>
        <v>3.8395166718646632</v>
      </c>
      <c r="X973" s="21">
        <f t="shared" si="1390"/>
        <v>14.329734416203877</v>
      </c>
      <c r="Y973" s="21">
        <f t="shared" si="1391"/>
        <v>3.2639919485002307</v>
      </c>
      <c r="Z973" s="21">
        <f t="shared" si="1392"/>
        <v>10.171442957166901</v>
      </c>
      <c r="AA973" s="21">
        <f t="shared" si="1393"/>
        <v>0.26723194988966054</v>
      </c>
      <c r="AB973" s="21">
        <f t="shared" si="1394"/>
        <v>4.570072832990812</v>
      </c>
      <c r="AC973" s="21">
        <f t="shared" si="1395"/>
        <v>8.5781461854520789</v>
      </c>
      <c r="AD973" s="21">
        <f t="shared" si="1396"/>
        <v>4.6020841583506487</v>
      </c>
      <c r="AE973" s="21">
        <f t="shared" si="1397"/>
        <v>1.3918308448645718</v>
      </c>
      <c r="AF973" s="21">
        <f t="shared" si="1398"/>
        <v>1.1569913664693863</v>
      </c>
      <c r="AG973" s="21">
        <f t="shared" si="1399"/>
        <v>98.008013089979983</v>
      </c>
      <c r="AH973" s="21"/>
      <c r="AI973" s="61">
        <f t="shared" si="1400"/>
        <v>46.768594029291016</v>
      </c>
      <c r="AJ973" s="21">
        <f t="shared" si="1401"/>
        <v>3.9175538313787146</v>
      </c>
      <c r="AK973" s="21">
        <f t="shared" si="1402"/>
        <v>14.620982473186066</v>
      </c>
      <c r="AL973" s="21">
        <f t="shared" si="1403"/>
        <v>3.3303317204314702</v>
      </c>
      <c r="AM973" s="21">
        <f t="shared" si="1404"/>
        <v>10.378174841508745</v>
      </c>
      <c r="AN973" s="21">
        <f t="shared" si="1405"/>
        <v>0.2726633684985717</v>
      </c>
      <c r="AO973" s="21">
        <f t="shared" si="1406"/>
        <v>4.6629583530023027</v>
      </c>
      <c r="AP973" s="21">
        <f t="shared" si="1407"/>
        <v>8.7524947348708988</v>
      </c>
      <c r="AQ973" s="21">
        <f t="shared" si="1408"/>
        <v>4.6956203000723322</v>
      </c>
      <c r="AR973" s="21">
        <f t="shared" si="1409"/>
        <v>1.4201194381797624</v>
      </c>
      <c r="AS973" s="21">
        <f t="shared" si="1410"/>
        <v>1.1805069095801037</v>
      </c>
      <c r="AT973" s="21">
        <f t="shared" si="1411"/>
        <v>99.999999999999972</v>
      </c>
      <c r="AU973" s="21"/>
      <c r="AV973" s="21">
        <f>AR973*'[1]diagram lines'!$G$39</f>
        <v>1.1788498894682027</v>
      </c>
      <c r="AW973" s="21">
        <f>AK973*'[1]diagram lines'!$G$40</f>
        <v>7.738394450598399</v>
      </c>
      <c r="AX973" s="21">
        <f>AQ973*'[1]diagram lines'!$G$38</f>
        <v>3.483456298762921</v>
      </c>
      <c r="AY973" s="21">
        <f>AP973*'[1]diagram lines'!$G$41</f>
        <v>6.2550371609157622</v>
      </c>
      <c r="AZ973" s="21">
        <f t="shared" si="1412"/>
        <v>6.1157397382520946</v>
      </c>
      <c r="BA973" s="21">
        <f t="shared" si="1413"/>
        <v>0.7088166235243577</v>
      </c>
      <c r="BB973" s="21">
        <f t="shared" si="1414"/>
        <v>1.6597782595514905</v>
      </c>
      <c r="BC973" s="86">
        <f t="shared" si="1415"/>
        <v>0.60249011833075972</v>
      </c>
      <c r="BX973" s="61">
        <f t="shared" si="1417"/>
        <v>0.77064645472703064</v>
      </c>
      <c r="BY973" s="21">
        <f t="shared" si="1418"/>
        <v>4.8552065598397601E-2</v>
      </c>
      <c r="BZ973" s="21">
        <f t="shared" si="1419"/>
        <v>0.1419637701059239</v>
      </c>
      <c r="CA973" s="21">
        <f t="shared" si="1420"/>
        <v>2.0646220802805437E-2</v>
      </c>
      <c r="CB973" s="21">
        <f t="shared" si="1421"/>
        <v>0.14299636743215033</v>
      </c>
      <c r="CC973" s="21">
        <f t="shared" si="1422"/>
        <v>3.8051029038624192E-3</v>
      </c>
      <c r="CD973" s="21">
        <f t="shared" si="1423"/>
        <v>0.11454794044665013</v>
      </c>
      <c r="CE973" s="21">
        <f t="shared" si="1424"/>
        <v>0.15450930813124109</v>
      </c>
      <c r="CF973" s="21">
        <f t="shared" si="1425"/>
        <v>7.4989788675592833E-2</v>
      </c>
      <c r="CG973" s="21">
        <f t="shared" si="1426"/>
        <v>1.4924670912951167E-2</v>
      </c>
      <c r="CH973" s="21">
        <f t="shared" si="1427"/>
        <v>8.2334582652313602E-3</v>
      </c>
      <c r="CI973" s="21">
        <f t="shared" si="1428"/>
        <v>5.5549611542730304E-2</v>
      </c>
      <c r="CJ973" s="21">
        <f t="shared" si="1429"/>
        <v>1.5513647595445668</v>
      </c>
      <c r="CL973" s="68">
        <f t="shared" si="1430"/>
        <v>0.49675387428116446</v>
      </c>
      <c r="CM973" s="19">
        <f t="shared" si="1431"/>
        <v>3.1296357158874098E-2</v>
      </c>
      <c r="CN973" s="19">
        <f t="shared" si="1432"/>
        <v>9.1508956376964573E-2</v>
      </c>
      <c r="CO973" s="19">
        <f t="shared" si="1433"/>
        <v>1.3308424518336059E-2</v>
      </c>
      <c r="CP973" s="19">
        <f t="shared" si="1434"/>
        <v>9.2174562141098065E-2</v>
      </c>
      <c r="CQ973" s="19">
        <f t="shared" si="1435"/>
        <v>2.4527454813267004E-3</v>
      </c>
      <c r="CR973" s="19">
        <f t="shared" si="1436"/>
        <v>7.3836884421867297E-2</v>
      </c>
      <c r="CS973" s="19">
        <f t="shared" si="1437"/>
        <v>9.9595731552262604E-2</v>
      </c>
      <c r="CT973" s="19">
        <f t="shared" si="1438"/>
        <v>4.8337947741965946E-2</v>
      </c>
      <c r="CU973" s="19">
        <f t="shared" si="1439"/>
        <v>9.6203493221881584E-3</v>
      </c>
      <c r="CV973" s="19">
        <f t="shared" si="1440"/>
        <v>5.3072355901963714E-3</v>
      </c>
      <c r="CW973" s="19">
        <f t="shared" si="1441"/>
        <v>3.580693141375596E-2</v>
      </c>
      <c r="CX973" s="19">
        <f t="shared" si="1442"/>
        <v>1.0000000000000004</v>
      </c>
      <c r="CZ973" s="68">
        <f t="shared" si="1443"/>
        <v>2.5805000000000001E-5</v>
      </c>
      <c r="DA973" s="19">
        <f t="shared" si="1444"/>
        <v>1.9557399999999997E-5</v>
      </c>
      <c r="DB973" s="19">
        <f t="shared" si="1445"/>
        <v>3.667E-5</v>
      </c>
      <c r="DC973" s="19">
        <f t="shared" si="1446"/>
        <v>4.0953399999999993E-5</v>
      </c>
      <c r="DD973" s="19">
        <f t="shared" si="1447"/>
        <v>1.3014199999999998E-5</v>
      </c>
      <c r="DE973" s="19">
        <f t="shared" si="1448"/>
        <v>1.3014199999999998E-5</v>
      </c>
      <c r="DF973" s="19">
        <f t="shared" si="1449"/>
        <v>1.1670199999999999E-5</v>
      </c>
      <c r="DG973" s="19">
        <f t="shared" si="1450"/>
        <v>1.6222399999999999E-5</v>
      </c>
      <c r="DH973" s="19">
        <f t="shared" si="1451"/>
        <v>2.59868E-5</v>
      </c>
      <c r="DI973" s="19">
        <f t="shared" si="1452"/>
        <v>4.0025799999999992E-5</v>
      </c>
      <c r="DJ973" s="19">
        <f t="shared" si="1453"/>
        <v>0</v>
      </c>
      <c r="DK973" s="19">
        <f t="shared" si="1454"/>
        <v>2.2424599999999995E-5</v>
      </c>
      <c r="DM973" s="68">
        <f t="shared" si="1455"/>
        <v>1156.5577510874778</v>
      </c>
      <c r="DN973" s="19">
        <f t="shared" si="1456"/>
        <v>127.82644982721953</v>
      </c>
      <c r="DO973" s="19">
        <f t="shared" si="1457"/>
        <v>254.43831993987749</v>
      </c>
      <c r="DP973" s="19">
        <f t="shared" si="1458"/>
        <v>51.893672108618219</v>
      </c>
      <c r="DQ973" s="19">
        <f t="shared" si="1459"/>
        <v>508.88585466935325</v>
      </c>
      <c r="DR973" s="19">
        <f t="shared" si="1460"/>
        <v>13.3698394404048</v>
      </c>
      <c r="DS973" s="19">
        <f t="shared" si="1461"/>
        <v>254.97647359953146</v>
      </c>
      <c r="DT973" s="19">
        <f t="shared" si="1462"/>
        <v>344.29730652991464</v>
      </c>
      <c r="DU973" s="19">
        <f t="shared" si="1463"/>
        <v>115.30736298907402</v>
      </c>
      <c r="DV973" s="19">
        <f t="shared" si="1464"/>
        <v>22.641319002996184</v>
      </c>
      <c r="DX973" s="19">
        <f t="shared" si="1465"/>
        <v>28.773797707690775</v>
      </c>
      <c r="DZ973" s="68">
        <f t="shared" si="1466"/>
        <v>2878.968146902158</v>
      </c>
      <c r="EA973" s="21">
        <f t="shared" si="1467"/>
        <v>2.878968146902158</v>
      </c>
      <c r="EB973" s="92">
        <f t="shared" si="1416"/>
        <v>1160</v>
      </c>
    </row>
    <row r="974" spans="1:132" x14ac:dyDescent="0.3">
      <c r="A974" s="19">
        <f>'A. Thermody. result (all suite)'!C930</f>
        <v>1158</v>
      </c>
      <c r="B974" s="19" t="str">
        <f>'A. Thermody. result (all suite)'!A930</f>
        <v>Alkaline basalt</v>
      </c>
      <c r="C974" s="24">
        <f>'A. Thermody. result (all suite)'!G930</f>
        <v>88.013937999999996</v>
      </c>
      <c r="D974" s="19">
        <f>'A. Thermody. result (all suite)'!D930</f>
        <v>5000</v>
      </c>
      <c r="E974" s="61">
        <f>'A. Thermody. result (all suite)'!I930</f>
        <v>46.425997000000002</v>
      </c>
      <c r="F974" s="21">
        <f>'A. Thermody. result (all suite)'!J930</f>
        <v>3.820538</v>
      </c>
      <c r="G974" s="21">
        <f>'A. Thermody. result (all suite)'!K930</f>
        <v>14.488315</v>
      </c>
      <c r="H974" s="21">
        <f>'A. Thermody. result (all suite)'!L930</f>
        <v>3.2921670000000001</v>
      </c>
      <c r="I974" s="21">
        <f>'A. Thermody. result (all suite)'!M930</f>
        <v>10.333097</v>
      </c>
      <c r="J974" s="21">
        <f>'A. Thermody. result (all suite)'!N930</f>
        <v>0.27265699999999998</v>
      </c>
      <c r="K974" s="21">
        <f>'A. Thermody. result (all suite)'!O930</f>
        <v>4.5717359999999996</v>
      </c>
      <c r="L974" s="21">
        <f>'A. Thermody. result (all suite)'!P930</f>
        <v>8.5159970000000005</v>
      </c>
      <c r="M974" s="21">
        <f>'A. Thermody. result (all suite)'!Q930</f>
        <v>4.6910299999999996</v>
      </c>
      <c r="N974" s="21">
        <f>'A. Thermody. result (all suite)'!R930</f>
        <v>1.420088</v>
      </c>
      <c r="O974" s="21">
        <f>'A. Thermody. result (all suite)'!S930</f>
        <v>1.157276</v>
      </c>
      <c r="P974" s="21">
        <f>'A. Thermody. result (all suite)'!T930</f>
        <v>1.0111019999999999</v>
      </c>
      <c r="Q974" s="21">
        <f t="shared" si="1385"/>
        <v>99.999999999999986</v>
      </c>
      <c r="S974" s="19">
        <f t="shared" si="1386"/>
        <v>1431</v>
      </c>
      <c r="T974" s="19">
        <f t="shared" si="1387"/>
        <v>0.5</v>
      </c>
      <c r="V974" s="61">
        <f t="shared" si="1388"/>
        <v>45.956582815813071</v>
      </c>
      <c r="W974" s="21">
        <f t="shared" si="1389"/>
        <v>3.7819084638712401</v>
      </c>
      <c r="X974" s="21">
        <f t="shared" si="1390"/>
        <v>14.341823357268701</v>
      </c>
      <c r="Y974" s="21">
        <f t="shared" si="1391"/>
        <v>3.2588798336196607</v>
      </c>
      <c r="Z974" s="21">
        <f t="shared" si="1392"/>
        <v>10.228618849571061</v>
      </c>
      <c r="AA974" s="21">
        <f t="shared" si="1393"/>
        <v>0.26990015961986003</v>
      </c>
      <c r="AB974" s="21">
        <f t="shared" si="1394"/>
        <v>4.5255110858692795</v>
      </c>
      <c r="AC974" s="21">
        <f t="shared" si="1395"/>
        <v>8.4298915840130615</v>
      </c>
      <c r="AD974" s="21">
        <f t="shared" si="1396"/>
        <v>4.6435989018493995</v>
      </c>
      <c r="AE974" s="21">
        <f t="shared" si="1397"/>
        <v>1.4057294618302401</v>
      </c>
      <c r="AF974" s="21">
        <f t="shared" si="1398"/>
        <v>1.14557475921848</v>
      </c>
      <c r="AG974" s="21">
        <f t="shared" si="1399"/>
        <v>97.988019272544051</v>
      </c>
      <c r="AH974" s="21"/>
      <c r="AI974" s="61">
        <f t="shared" si="1400"/>
        <v>46.900205920061872</v>
      </c>
      <c r="AJ974" s="21">
        <f t="shared" si="1401"/>
        <v>3.8595621096822388</v>
      </c>
      <c r="AK974" s="21">
        <f t="shared" si="1402"/>
        <v>14.636302951872441</v>
      </c>
      <c r="AL974" s="21">
        <f t="shared" si="1403"/>
        <v>3.3257941713827344</v>
      </c>
      <c r="AM974" s="21">
        <f t="shared" si="1404"/>
        <v>10.438642321283343</v>
      </c>
      <c r="AN974" s="21">
        <f t="shared" si="1405"/>
        <v>0.27544199956645643</v>
      </c>
      <c r="AO974" s="21">
        <f t="shared" si="1406"/>
        <v>4.6184330691306403</v>
      </c>
      <c r="AP974" s="21">
        <f t="shared" si="1407"/>
        <v>8.6029819222757684</v>
      </c>
      <c r="AQ974" s="21">
        <f t="shared" si="1408"/>
        <v>4.7389455734722885</v>
      </c>
      <c r="AR974" s="21">
        <f t="shared" si="1409"/>
        <v>1.4345932005425497</v>
      </c>
      <c r="AS974" s="21">
        <f t="shared" si="1410"/>
        <v>1.1690967607296727</v>
      </c>
      <c r="AT974" s="21">
        <f t="shared" si="1411"/>
        <v>100.00000000000001</v>
      </c>
      <c r="AU974" s="21"/>
      <c r="AV974" s="21">
        <f>AR974*'[1]diagram lines'!$G$39</f>
        <v>1.1908646487221359</v>
      </c>
      <c r="AW974" s="21">
        <f>AK974*'[1]diagram lines'!$G$40</f>
        <v>7.7465030648768574</v>
      </c>
      <c r="AX974" s="21">
        <f>AQ974*'[1]diagram lines'!$G$38</f>
        <v>3.5155972486004492</v>
      </c>
      <c r="AY974" s="21">
        <f>AP974*'[1]diagram lines'!$G$41</f>
        <v>6.1481866883196918</v>
      </c>
      <c r="AZ974" s="21">
        <f t="shared" si="1412"/>
        <v>6.1735387740148386</v>
      </c>
      <c r="BA974" s="21">
        <f t="shared" si="1413"/>
        <v>0.71365765586583396</v>
      </c>
      <c r="BB974" s="21">
        <f t="shared" si="1414"/>
        <v>1.6459291998695862</v>
      </c>
      <c r="BC974" s="86">
        <f t="shared" si="1415"/>
        <v>0.6075595475669513</v>
      </c>
      <c r="BX974" s="61">
        <f t="shared" si="1417"/>
        <v>0.77273630159786955</v>
      </c>
      <c r="BY974" s="21">
        <f t="shared" si="1418"/>
        <v>4.782846770155233E-2</v>
      </c>
      <c r="BZ974" s="21">
        <f t="shared" si="1419"/>
        <v>0.14209802863868184</v>
      </c>
      <c r="CA974" s="21">
        <f t="shared" si="1420"/>
        <v>2.0615987225248919E-2</v>
      </c>
      <c r="CB974" s="21">
        <f t="shared" si="1421"/>
        <v>0.14381485038274183</v>
      </c>
      <c r="CC974" s="21">
        <f t="shared" si="1422"/>
        <v>3.8434874541866367E-3</v>
      </c>
      <c r="CD974" s="21">
        <f t="shared" si="1423"/>
        <v>0.11344258064516129</v>
      </c>
      <c r="CE974" s="21">
        <f t="shared" si="1424"/>
        <v>0.15185444008559201</v>
      </c>
      <c r="CF974" s="21">
        <f t="shared" si="1425"/>
        <v>7.5673979674140981E-2</v>
      </c>
      <c r="CG974" s="21">
        <f t="shared" si="1426"/>
        <v>1.5075244161358812E-2</v>
      </c>
      <c r="CH974" s="21">
        <f t="shared" si="1427"/>
        <v>8.1530462717691495E-3</v>
      </c>
      <c r="CI974" s="21">
        <f t="shared" si="1428"/>
        <v>5.6109988901220861E-2</v>
      </c>
      <c r="CJ974" s="21">
        <f t="shared" si="1429"/>
        <v>1.5512464027395243</v>
      </c>
      <c r="CL974" s="68">
        <f t="shared" si="1430"/>
        <v>0.49813898052121552</v>
      </c>
      <c r="CM974" s="19">
        <f t="shared" si="1431"/>
        <v>3.0832282748302617E-2</v>
      </c>
      <c r="CN974" s="19">
        <f t="shared" si="1432"/>
        <v>9.1602487127599205E-2</v>
      </c>
      <c r="CO974" s="19">
        <f t="shared" si="1433"/>
        <v>1.3289950061344721E-2</v>
      </c>
      <c r="CP974" s="19">
        <f t="shared" si="1434"/>
        <v>9.2709224097965781E-2</v>
      </c>
      <c r="CQ974" s="19">
        <f t="shared" si="1435"/>
        <v>2.4776769489353724E-3</v>
      </c>
      <c r="CR974" s="19">
        <f t="shared" si="1436"/>
        <v>7.3129955656831822E-2</v>
      </c>
      <c r="CS974" s="19">
        <f t="shared" si="1437"/>
        <v>9.7891888624150755E-2</v>
      </c>
      <c r="CT974" s="19">
        <f t="shared" si="1438"/>
        <v>4.8782694703110738E-2</v>
      </c>
      <c r="CU974" s="19">
        <f t="shared" si="1439"/>
        <v>9.7181493118924916E-3</v>
      </c>
      <c r="CV974" s="19">
        <f t="shared" si="1440"/>
        <v>5.2558034992833819E-3</v>
      </c>
      <c r="CW974" s="19">
        <f t="shared" si="1441"/>
        <v>3.6170906699367546E-2</v>
      </c>
      <c r="CX974" s="19">
        <f t="shared" si="1442"/>
        <v>0.99999999999999989</v>
      </c>
      <c r="CZ974" s="68">
        <f t="shared" si="1443"/>
        <v>2.5805000000000001E-5</v>
      </c>
      <c r="DA974" s="19">
        <f t="shared" si="1444"/>
        <v>1.9542919999999993E-5</v>
      </c>
      <c r="DB974" s="19">
        <f t="shared" si="1445"/>
        <v>3.667E-5</v>
      </c>
      <c r="DC974" s="19">
        <f t="shared" si="1446"/>
        <v>4.0935219999999995E-5</v>
      </c>
      <c r="DD974" s="19">
        <f t="shared" si="1447"/>
        <v>1.3008359999999998E-5</v>
      </c>
      <c r="DE974" s="19">
        <f t="shared" si="1448"/>
        <v>1.3008359999999998E-5</v>
      </c>
      <c r="DF974" s="19">
        <f t="shared" si="1449"/>
        <v>1.1663659999999999E-5</v>
      </c>
      <c r="DG974" s="19">
        <f t="shared" si="1450"/>
        <v>1.6214919999999998E-5</v>
      </c>
      <c r="DH974" s="19">
        <f t="shared" si="1451"/>
        <v>2.5971439999999999E-5</v>
      </c>
      <c r="DI974" s="19">
        <f t="shared" si="1452"/>
        <v>4.0001639999999989E-5</v>
      </c>
      <c r="DJ974" s="19">
        <f t="shared" si="1453"/>
        <v>0</v>
      </c>
      <c r="DK974" s="19">
        <f t="shared" si="1454"/>
        <v>2.2405679999999997E-5</v>
      </c>
      <c r="DM974" s="68">
        <f t="shared" si="1455"/>
        <v>1159.7825983225973</v>
      </c>
      <c r="DN974" s="19">
        <f t="shared" si="1456"/>
        <v>126.0242965705439</v>
      </c>
      <c r="DO974" s="19">
        <f t="shared" si="1457"/>
        <v>254.69837980719973</v>
      </c>
      <c r="DP974" s="19">
        <f t="shared" si="1458"/>
        <v>51.844649309229041</v>
      </c>
      <c r="DQ974" s="19">
        <f t="shared" si="1459"/>
        <v>512.06745134965831</v>
      </c>
      <c r="DR974" s="19">
        <f t="shared" si="1460"/>
        <v>13.511803390855984</v>
      </c>
      <c r="DS974" s="19">
        <f t="shared" si="1461"/>
        <v>252.67687955327253</v>
      </c>
      <c r="DT974" s="19">
        <f t="shared" si="1462"/>
        <v>338.56331786048742</v>
      </c>
      <c r="DU974" s="19">
        <f t="shared" si="1463"/>
        <v>116.43710339687884</v>
      </c>
      <c r="DV974" s="19">
        <f t="shared" si="1464"/>
        <v>22.885303332070208</v>
      </c>
      <c r="DX974" s="19">
        <f t="shared" si="1465"/>
        <v>29.090826019232765</v>
      </c>
      <c r="DZ974" s="68">
        <f t="shared" si="1466"/>
        <v>2877.582608912026</v>
      </c>
      <c r="EA974" s="21">
        <f t="shared" si="1467"/>
        <v>2.877582608912026</v>
      </c>
      <c r="EB974" s="92">
        <f t="shared" si="1416"/>
        <v>1158</v>
      </c>
    </row>
    <row r="975" spans="1:132" x14ac:dyDescent="0.3">
      <c r="A975" s="19">
        <f>'A. Thermody. result (all suite)'!C931</f>
        <v>1156</v>
      </c>
      <c r="B975" s="19" t="str">
        <f>'A. Thermody. result (all suite)'!A931</f>
        <v>Alkaline basalt</v>
      </c>
      <c r="C975" s="24">
        <f>'A. Thermody. result (all suite)'!G931</f>
        <v>86.724931999999995</v>
      </c>
      <c r="D975" s="19">
        <f>'A. Thermody. result (all suite)'!D931</f>
        <v>5000</v>
      </c>
      <c r="E975" s="61">
        <f>'A. Thermody. result (all suite)'!I931</f>
        <v>46.738608999999997</v>
      </c>
      <c r="F975" s="21">
        <f>'A. Thermody. result (all suite)'!J931</f>
        <v>3.7029079999999999</v>
      </c>
      <c r="G975" s="21">
        <f>'A. Thermody. result (all suite)'!K931</f>
        <v>14.532635000000001</v>
      </c>
      <c r="H975" s="21">
        <f>'A. Thermody. result (all suite)'!L931</f>
        <v>3.1995689999999999</v>
      </c>
      <c r="I975" s="21">
        <f>'A. Thermody. result (all suite)'!M931</f>
        <v>10.304326</v>
      </c>
      <c r="J975" s="21">
        <f>'A. Thermody. result (all suite)'!N931</f>
        <v>0.27670899999999998</v>
      </c>
      <c r="K975" s="21">
        <f>'A. Thermody. result (all suite)'!O931</f>
        <v>4.5069530000000002</v>
      </c>
      <c r="L975" s="21">
        <f>'A. Thermody. result (all suite)'!P931</f>
        <v>8.3742099999999997</v>
      </c>
      <c r="M975" s="21">
        <f>'A. Thermody. result (all suite)'!Q931</f>
        <v>4.7557619999999998</v>
      </c>
      <c r="N975" s="21">
        <f>'A. Thermody. result (all suite)'!R931</f>
        <v>1.441195</v>
      </c>
      <c r="O975" s="21">
        <f>'A. Thermody. result (all suite)'!S931</f>
        <v>1.1409929999999999</v>
      </c>
      <c r="P975" s="21">
        <f>'A. Thermody. result (all suite)'!T931</f>
        <v>1.0261309999999999</v>
      </c>
      <c r="Q975" s="21">
        <f t="shared" si="1385"/>
        <v>100</v>
      </c>
      <c r="S975" s="19">
        <f t="shared" si="1386"/>
        <v>1429</v>
      </c>
      <c r="T975" s="19">
        <f t="shared" si="1387"/>
        <v>0.5</v>
      </c>
      <c r="V975" s="61">
        <f t="shared" si="1388"/>
        <v>46.259009644082205</v>
      </c>
      <c r="W975" s="21">
        <f t="shared" si="1389"/>
        <v>3.6649113131105198</v>
      </c>
      <c r="X975" s="21">
        <f t="shared" si="1390"/>
        <v>14.383511127148148</v>
      </c>
      <c r="Y975" s="21">
        <f t="shared" si="1391"/>
        <v>3.1667372306246095</v>
      </c>
      <c r="Z975" s="21">
        <f t="shared" si="1392"/>
        <v>10.198590116572939</v>
      </c>
      <c r="AA975" s="21">
        <f t="shared" si="1393"/>
        <v>0.27386960317121001</v>
      </c>
      <c r="AB975" s="21">
        <f t="shared" si="1394"/>
        <v>4.4607057581115699</v>
      </c>
      <c r="AC975" s="21">
        <f t="shared" si="1395"/>
        <v>8.2882796351848995</v>
      </c>
      <c r="AD975" s="21">
        <f t="shared" si="1396"/>
        <v>4.7069616518317794</v>
      </c>
      <c r="AE975" s="21">
        <f t="shared" si="1397"/>
        <v>1.42640645133455</v>
      </c>
      <c r="AF975" s="21">
        <f t="shared" si="1398"/>
        <v>1.1292849171191699</v>
      </c>
      <c r="AG975" s="21">
        <f t="shared" si="1399"/>
        <v>97.958267448291593</v>
      </c>
      <c r="AH975" s="21"/>
      <c r="AI975" s="61">
        <f t="shared" si="1400"/>
        <v>47.22318069631087</v>
      </c>
      <c r="AJ975" s="21">
        <f t="shared" si="1401"/>
        <v>3.7412986249936337</v>
      </c>
      <c r="AK975" s="21">
        <f t="shared" si="1402"/>
        <v>14.683304943853415</v>
      </c>
      <c r="AL975" s="21">
        <f t="shared" si="1403"/>
        <v>3.2327411591841479</v>
      </c>
      <c r="AM975" s="21">
        <f t="shared" si="1404"/>
        <v>10.411158120937962</v>
      </c>
      <c r="AN975" s="21">
        <f t="shared" si="1405"/>
        <v>0.27957783483234355</v>
      </c>
      <c r="AO975" s="21">
        <f t="shared" si="1406"/>
        <v>4.5536797192398337</v>
      </c>
      <c r="AP975" s="21">
        <f t="shared" si="1407"/>
        <v>8.4610312647270565</v>
      </c>
      <c r="AQ975" s="21">
        <f t="shared" si="1408"/>
        <v>4.8050682953497557</v>
      </c>
      <c r="AR975" s="21">
        <f t="shared" si="1409"/>
        <v>1.4561368718444261</v>
      </c>
      <c r="AS975" s="21">
        <f t="shared" si="1410"/>
        <v>1.1528224687265687</v>
      </c>
      <c r="AT975" s="21">
        <f t="shared" si="1411"/>
        <v>100</v>
      </c>
      <c r="AU975" s="21"/>
      <c r="AV975" s="21">
        <f>AR975*'[1]diagram lines'!$G$39</f>
        <v>1.208748182916632</v>
      </c>
      <c r="AW975" s="21">
        <f>AK975*'[1]diagram lines'!$G$40</f>
        <v>7.7713796389771046</v>
      </c>
      <c r="AX975" s="21">
        <f>AQ975*'[1]diagram lines'!$G$38</f>
        <v>3.5646505359822811</v>
      </c>
      <c r="AY975" s="21">
        <f>AP975*'[1]diagram lines'!$G$41</f>
        <v>6.0467405675415664</v>
      </c>
      <c r="AZ975" s="21">
        <f t="shared" si="1412"/>
        <v>6.2612051671941815</v>
      </c>
      <c r="BA975" s="21">
        <f t="shared" si="1413"/>
        <v>0.7182328649609897</v>
      </c>
      <c r="BB975" s="21">
        <f t="shared" si="1414"/>
        <v>1.6280600252831468</v>
      </c>
      <c r="BC975" s="86">
        <f t="shared" si="1415"/>
        <v>0.61422796731716534</v>
      </c>
      <c r="BX975" s="61">
        <f t="shared" si="1417"/>
        <v>0.77793956391478025</v>
      </c>
      <c r="BY975" s="21">
        <f t="shared" si="1418"/>
        <v>4.635588382573861E-2</v>
      </c>
      <c r="BZ975" s="21">
        <f t="shared" si="1419"/>
        <v>0.14253270890545314</v>
      </c>
      <c r="CA975" s="21">
        <f t="shared" si="1420"/>
        <v>2.0036126244598908E-2</v>
      </c>
      <c r="CB975" s="21">
        <f t="shared" si="1421"/>
        <v>0.14341441892832291</v>
      </c>
      <c r="CC975" s="21">
        <f t="shared" si="1422"/>
        <v>3.9006061460389058E-3</v>
      </c>
      <c r="CD975" s="21">
        <f t="shared" si="1423"/>
        <v>0.11183506203473946</v>
      </c>
      <c r="CE975" s="21">
        <f t="shared" si="1424"/>
        <v>0.14932614122681884</v>
      </c>
      <c r="CF975" s="21">
        <f t="shared" si="1425"/>
        <v>7.6718212614937886E-2</v>
      </c>
      <c r="CG975" s="21">
        <f t="shared" si="1426"/>
        <v>1.5299309978768577E-2</v>
      </c>
      <c r="CH975" s="21">
        <f t="shared" si="1427"/>
        <v>8.0383320182607233E-3</v>
      </c>
      <c r="CI975" s="21">
        <f t="shared" si="1428"/>
        <v>5.6944006659267479E-2</v>
      </c>
      <c r="CJ975" s="21">
        <f t="shared" si="1429"/>
        <v>1.5523403724977256</v>
      </c>
      <c r="CL975" s="68">
        <f t="shared" si="1430"/>
        <v>0.50113981295421084</v>
      </c>
      <c r="CM975" s="19">
        <f t="shared" si="1431"/>
        <v>2.9861932761016643E-2</v>
      </c>
      <c r="CN975" s="19">
        <f t="shared" si="1432"/>
        <v>9.1817948840766855E-2</v>
      </c>
      <c r="CO975" s="19">
        <f t="shared" si="1433"/>
        <v>1.2907044485585757E-2</v>
      </c>
      <c r="CP975" s="19">
        <f t="shared" si="1434"/>
        <v>9.2385936402316321E-2</v>
      </c>
      <c r="CQ975" s="19">
        <f t="shared" si="1435"/>
        <v>2.512726084526685E-3</v>
      </c>
      <c r="CR975" s="19">
        <f t="shared" si="1436"/>
        <v>7.204287411194242E-2</v>
      </c>
      <c r="CS975" s="19">
        <f t="shared" si="1437"/>
        <v>9.6194200622735926E-2</v>
      </c>
      <c r="CT975" s="19">
        <f t="shared" si="1438"/>
        <v>4.9420999398152476E-2</v>
      </c>
      <c r="CU975" s="19">
        <f t="shared" si="1439"/>
        <v>9.8556413592154977E-3</v>
      </c>
      <c r="CV975" s="19">
        <f t="shared" si="1440"/>
        <v>5.1782019978820724E-3</v>
      </c>
      <c r="CW975" s="19">
        <f t="shared" si="1441"/>
        <v>3.6682680981648508E-2</v>
      </c>
      <c r="CX975" s="19">
        <f t="shared" si="1442"/>
        <v>1</v>
      </c>
      <c r="CZ975" s="68">
        <f t="shared" si="1443"/>
        <v>2.5805000000000001E-5</v>
      </c>
      <c r="DA975" s="19">
        <f t="shared" si="1444"/>
        <v>1.9528439999999997E-5</v>
      </c>
      <c r="DB975" s="19">
        <f t="shared" si="1445"/>
        <v>3.667E-5</v>
      </c>
      <c r="DC975" s="19">
        <f t="shared" si="1446"/>
        <v>4.0917039999999991E-5</v>
      </c>
      <c r="DD975" s="19">
        <f t="shared" si="1447"/>
        <v>1.3002519999999998E-5</v>
      </c>
      <c r="DE975" s="19">
        <f t="shared" si="1448"/>
        <v>1.3002519999999998E-5</v>
      </c>
      <c r="DF975" s="19">
        <f t="shared" si="1449"/>
        <v>1.1657119999999999E-5</v>
      </c>
      <c r="DG975" s="19">
        <f t="shared" si="1450"/>
        <v>1.6207439999999999E-5</v>
      </c>
      <c r="DH975" s="19">
        <f t="shared" si="1451"/>
        <v>2.5956079999999999E-5</v>
      </c>
      <c r="DI975" s="19">
        <f t="shared" si="1452"/>
        <v>3.9977479999999993E-5</v>
      </c>
      <c r="DJ975" s="19">
        <f t="shared" si="1453"/>
        <v>0</v>
      </c>
      <c r="DK975" s="19">
        <f t="shared" si="1454"/>
        <v>2.2386759999999994E-5</v>
      </c>
      <c r="DM975" s="68">
        <f t="shared" si="1455"/>
        <v>1166.7692293078467</v>
      </c>
      <c r="DN975" s="19">
        <f t="shared" si="1456"/>
        <v>122.14857863454579</v>
      </c>
      <c r="DO975" s="19">
        <f t="shared" si="1457"/>
        <v>255.29746560688815</v>
      </c>
      <c r="DP975" s="19">
        <f t="shared" si="1458"/>
        <v>50.373290294292794</v>
      </c>
      <c r="DQ975" s="19">
        <f t="shared" si="1459"/>
        <v>510.51100329062581</v>
      </c>
      <c r="DR975" s="19">
        <f t="shared" si="1460"/>
        <v>13.709095501204619</v>
      </c>
      <c r="DS975" s="19">
        <f t="shared" si="1461"/>
        <v>249.06047348841565</v>
      </c>
      <c r="DT975" s="19">
        <f t="shared" si="1462"/>
        <v>332.84533343470844</v>
      </c>
      <c r="DU975" s="19">
        <f t="shared" si="1463"/>
        <v>118.03044807580622</v>
      </c>
      <c r="DV975" s="19">
        <f t="shared" si="1464"/>
        <v>23.223110011889194</v>
      </c>
      <c r="DX975" s="19">
        <f t="shared" si="1465"/>
        <v>29.527359532567747</v>
      </c>
      <c r="DZ975" s="68">
        <f t="shared" si="1466"/>
        <v>2871.4953871787911</v>
      </c>
      <c r="EA975" s="21">
        <f t="shared" si="1467"/>
        <v>2.8714953871787912</v>
      </c>
      <c r="EB975" s="92">
        <f t="shared" si="1416"/>
        <v>1156</v>
      </c>
    </row>
    <row r="976" spans="1:132" x14ac:dyDescent="0.3">
      <c r="A976" s="19">
        <f>'A. Thermody. result (all suite)'!C932</f>
        <v>1154</v>
      </c>
      <c r="B976" s="19" t="str">
        <f>'A. Thermody. result (all suite)'!A932</f>
        <v>Alkaline basalt</v>
      </c>
      <c r="C976" s="24">
        <f>'A. Thermody. result (all suite)'!G932</f>
        <v>85.146919999999994</v>
      </c>
      <c r="D976" s="19">
        <f>'A. Thermody. result (all suite)'!D932</f>
        <v>5000</v>
      </c>
      <c r="E976" s="61">
        <f>'A. Thermody. result (all suite)'!I932</f>
        <v>47.198053999999999</v>
      </c>
      <c r="F976" s="21">
        <f>'A. Thermody. result (all suite)'!J932</f>
        <v>3.5395180000000002</v>
      </c>
      <c r="G976" s="21">
        <f>'A. Thermody. result (all suite)'!K932</f>
        <v>14.604889999999999</v>
      </c>
      <c r="H976" s="21">
        <f>'A. Thermody. result (all suite)'!L932</f>
        <v>3.03674</v>
      </c>
      <c r="I976" s="21">
        <f>'A. Thermody. result (all suite)'!M932</f>
        <v>10.202275</v>
      </c>
      <c r="J976" s="21">
        <f>'A. Thermody. result (all suite)'!N932</f>
        <v>0.28183799999999998</v>
      </c>
      <c r="K976" s="21">
        <f>'A. Thermody. result (all suite)'!O932</f>
        <v>4.4252310000000001</v>
      </c>
      <c r="L976" s="21">
        <f>'A. Thermody. result (all suite)'!P932</f>
        <v>8.2389050000000008</v>
      </c>
      <c r="M976" s="21">
        <f>'A. Thermody. result (all suite)'!Q932</f>
        <v>4.8384999999999998</v>
      </c>
      <c r="N976" s="21">
        <f>'A. Thermody. result (all suite)'!R932</f>
        <v>1.4679040000000001</v>
      </c>
      <c r="O976" s="21">
        <f>'A. Thermody. result (all suite)'!S932</f>
        <v>1.1209979999999999</v>
      </c>
      <c r="P976" s="21">
        <f>'A. Thermody. result (all suite)'!T932</f>
        <v>1.045148</v>
      </c>
      <c r="Q976" s="21">
        <f t="shared" si="1385"/>
        <v>100.00000099999998</v>
      </c>
      <c r="S976" s="19">
        <f t="shared" si="1386"/>
        <v>1427</v>
      </c>
      <c r="T976" s="19">
        <f t="shared" si="1387"/>
        <v>0.5</v>
      </c>
      <c r="V976" s="61">
        <f t="shared" si="1388"/>
        <v>46.704764487512975</v>
      </c>
      <c r="W976" s="21">
        <f t="shared" si="1389"/>
        <v>3.5025247987832921</v>
      </c>
      <c r="X976" s="21">
        <f t="shared" si="1390"/>
        <v>14.452247285789227</v>
      </c>
      <c r="Y976" s="21">
        <f t="shared" si="1391"/>
        <v>3.0050015729421844</v>
      </c>
      <c r="Z976" s="21">
        <f t="shared" si="1392"/>
        <v>10.095646127949289</v>
      </c>
      <c r="AA976" s="21">
        <f t="shared" si="1393"/>
        <v>0.27889237580921622</v>
      </c>
      <c r="AB976" s="21">
        <f t="shared" si="1394"/>
        <v>4.3789807871706223</v>
      </c>
      <c r="AC976" s="21">
        <f t="shared" si="1395"/>
        <v>8.1527962500316882</v>
      </c>
      <c r="AD976" s="21">
        <f t="shared" si="1396"/>
        <v>4.7879305145256952</v>
      </c>
      <c r="AE976" s="21">
        <f t="shared" si="1397"/>
        <v>1.4525622308554977</v>
      </c>
      <c r="AF976" s="21">
        <f t="shared" si="1398"/>
        <v>1.1092819119401209</v>
      </c>
      <c r="AG976" s="21">
        <f t="shared" si="1399"/>
        <v>97.920628343309801</v>
      </c>
      <c r="AH976" s="21"/>
      <c r="AI976" s="61">
        <f t="shared" si="1400"/>
        <v>47.696553093762873</v>
      </c>
      <c r="AJ976" s="21">
        <f t="shared" si="1401"/>
        <v>3.5769018827201937</v>
      </c>
      <c r="AK976" s="21">
        <f t="shared" si="1402"/>
        <v>14.759144758670907</v>
      </c>
      <c r="AL976" s="21">
        <f t="shared" si="1403"/>
        <v>3.0688136134162112</v>
      </c>
      <c r="AM976" s="21">
        <f t="shared" si="1404"/>
        <v>10.310029968919261</v>
      </c>
      <c r="AN976" s="21">
        <f t="shared" si="1405"/>
        <v>0.2848147326336789</v>
      </c>
      <c r="AO976" s="21">
        <f t="shared" si="1406"/>
        <v>4.4719696567079943</v>
      </c>
      <c r="AP976" s="21">
        <f t="shared" si="1407"/>
        <v>8.3259231358769252</v>
      </c>
      <c r="AQ976" s="21">
        <f t="shared" si="1408"/>
        <v>4.8896035447599528</v>
      </c>
      <c r="AR976" s="21">
        <f t="shared" si="1409"/>
        <v>1.4834077920362332</v>
      </c>
      <c r="AS976" s="21">
        <f t="shared" si="1410"/>
        <v>1.1328378204957772</v>
      </c>
      <c r="AT976" s="21">
        <f t="shared" si="1411"/>
        <v>100.00000000000001</v>
      </c>
      <c r="AU976" s="21"/>
      <c r="AV976" s="21">
        <f>AR976*'[1]diagram lines'!$G$39</f>
        <v>1.2313859416779753</v>
      </c>
      <c r="AW976" s="21">
        <f>AK976*'[1]diagram lines'!$G$40</f>
        <v>7.8115191031474769</v>
      </c>
      <c r="AX976" s="21">
        <f>AQ976*'[1]diagram lines'!$G$38</f>
        <v>3.6273631976131435</v>
      </c>
      <c r="AY976" s="21">
        <f>AP976*'[1]diagram lines'!$G$41</f>
        <v>5.9501845121197476</v>
      </c>
      <c r="AZ976" s="21">
        <f t="shared" si="1412"/>
        <v>6.3730113367961856</v>
      </c>
      <c r="BA976" s="21">
        <f t="shared" si="1413"/>
        <v>0.7226910031155438</v>
      </c>
      <c r="BB976" s="21">
        <f t="shared" si="1414"/>
        <v>1.6077222509757236</v>
      </c>
      <c r="BC976" s="86">
        <f t="shared" si="1415"/>
        <v>0.62199798466003808</v>
      </c>
      <c r="BX976" s="61">
        <f t="shared" si="1417"/>
        <v>0.78558678428761652</v>
      </c>
      <c r="BY976" s="21">
        <f t="shared" si="1418"/>
        <v>4.431044066099149E-2</v>
      </c>
      <c r="BZ976" s="21">
        <f t="shared" si="1419"/>
        <v>0.14324136916437819</v>
      </c>
      <c r="CA976" s="21">
        <f t="shared" si="1420"/>
        <v>1.901646940948087E-2</v>
      </c>
      <c r="CB976" s="21">
        <f t="shared" si="1421"/>
        <v>0.14199408489909535</v>
      </c>
      <c r="CC976" s="21">
        <f t="shared" si="1422"/>
        <v>3.972906681702847E-3</v>
      </c>
      <c r="CD976" s="21">
        <f t="shared" si="1423"/>
        <v>0.10980722084367246</v>
      </c>
      <c r="CE976" s="21">
        <f t="shared" si="1424"/>
        <v>0.14691342724679032</v>
      </c>
      <c r="CF976" s="21">
        <f t="shared" si="1425"/>
        <v>7.8052911759961277E-2</v>
      </c>
      <c r="CG976" s="21">
        <f t="shared" si="1426"/>
        <v>1.5582845010615711E-2</v>
      </c>
      <c r="CH976" s="21">
        <f t="shared" si="1427"/>
        <v>7.8974666065490615E-3</v>
      </c>
      <c r="CI976" s="21">
        <f t="shared" si="1428"/>
        <v>5.7999334073251939E-2</v>
      </c>
      <c r="CJ976" s="21">
        <f t="shared" si="1429"/>
        <v>1.5543752606441059</v>
      </c>
      <c r="CL976" s="68">
        <f t="shared" si="1430"/>
        <v>0.50540355612844934</v>
      </c>
      <c r="CM976" s="19">
        <f t="shared" si="1431"/>
        <v>2.8506913216458436E-2</v>
      </c>
      <c r="CN976" s="19">
        <f t="shared" si="1432"/>
        <v>9.2153659924451875E-2</v>
      </c>
      <c r="CO976" s="19">
        <f t="shared" si="1433"/>
        <v>1.2234155992421532E-2</v>
      </c>
      <c r="CP976" s="19">
        <f t="shared" si="1434"/>
        <v>9.1351225469360267E-2</v>
      </c>
      <c r="CQ976" s="19">
        <f t="shared" si="1435"/>
        <v>2.5559507940550621E-3</v>
      </c>
      <c r="CR976" s="19">
        <f t="shared" si="1436"/>
        <v>7.0643958137991902E-2</v>
      </c>
      <c r="CS976" s="19">
        <f t="shared" si="1437"/>
        <v>9.4516061189697506E-2</v>
      </c>
      <c r="CT976" s="19">
        <f t="shared" si="1438"/>
        <v>5.0214973009553382E-2</v>
      </c>
      <c r="CU976" s="19">
        <f t="shared" si="1439"/>
        <v>1.0025149914029417E-2</v>
      </c>
      <c r="CV976" s="19">
        <f t="shared" si="1440"/>
        <v>5.0807979298875929E-3</v>
      </c>
      <c r="CW976" s="19">
        <f t="shared" si="1441"/>
        <v>3.7313598293643731E-2</v>
      </c>
      <c r="CX976" s="19">
        <f t="shared" si="1442"/>
        <v>0.99999999999999989</v>
      </c>
      <c r="CZ976" s="68">
        <f t="shared" si="1443"/>
        <v>2.5805000000000001E-5</v>
      </c>
      <c r="DA976" s="19">
        <f t="shared" si="1444"/>
        <v>1.9513959999999994E-5</v>
      </c>
      <c r="DB976" s="19">
        <f t="shared" si="1445"/>
        <v>3.667E-5</v>
      </c>
      <c r="DC976" s="19">
        <f t="shared" si="1446"/>
        <v>4.0898859999999993E-5</v>
      </c>
      <c r="DD976" s="19">
        <f t="shared" si="1447"/>
        <v>1.2996679999999997E-5</v>
      </c>
      <c r="DE976" s="19">
        <f t="shared" si="1448"/>
        <v>1.2996679999999997E-5</v>
      </c>
      <c r="DF976" s="19">
        <f t="shared" si="1449"/>
        <v>1.1650579999999998E-5</v>
      </c>
      <c r="DG976" s="19">
        <f t="shared" si="1450"/>
        <v>1.6199959999999998E-5</v>
      </c>
      <c r="DH976" s="19">
        <f t="shared" si="1451"/>
        <v>2.5940719999999999E-5</v>
      </c>
      <c r="DI976" s="19">
        <f t="shared" si="1452"/>
        <v>3.995331999999999E-5</v>
      </c>
      <c r="DJ976" s="19">
        <f t="shared" si="1453"/>
        <v>0</v>
      </c>
      <c r="DK976" s="19">
        <f t="shared" si="1454"/>
        <v>2.2367839999999996E-5</v>
      </c>
      <c r="DM976" s="68">
        <f t="shared" si="1455"/>
        <v>1176.6962081843533</v>
      </c>
      <c r="DN976" s="19">
        <f t="shared" si="1456"/>
        <v>116.69247183712072</v>
      </c>
      <c r="DO976" s="19">
        <f t="shared" si="1457"/>
        <v>256.23090171521989</v>
      </c>
      <c r="DP976" s="19">
        <f t="shared" si="1458"/>
        <v>47.768382063211412</v>
      </c>
      <c r="DQ976" s="19">
        <f t="shared" si="1459"/>
        <v>505.02017053382372</v>
      </c>
      <c r="DR976" s="19">
        <f t="shared" si="1460"/>
        <v>13.951189790797814</v>
      </c>
      <c r="DS976" s="19">
        <f t="shared" si="1461"/>
        <v>244.3613547961624</v>
      </c>
      <c r="DT976" s="19">
        <f t="shared" si="1462"/>
        <v>327.18974068567059</v>
      </c>
      <c r="DU976" s="19">
        <f t="shared" si="1463"/>
        <v>119.99767843229542</v>
      </c>
      <c r="DV976" s="19">
        <f t="shared" si="1464"/>
        <v>23.636812207385301</v>
      </c>
      <c r="DX976" s="19">
        <f t="shared" si="1465"/>
        <v>30.060615654057795</v>
      </c>
      <c r="DZ976" s="68">
        <f t="shared" si="1466"/>
        <v>2861.6055259000987</v>
      </c>
      <c r="EA976" s="21">
        <f t="shared" si="1467"/>
        <v>2.8616055259000985</v>
      </c>
      <c r="EB976" s="92">
        <f t="shared" si="1416"/>
        <v>1154</v>
      </c>
    </row>
    <row r="977" spans="1:132" x14ac:dyDescent="0.3">
      <c r="A977" s="19">
        <f>'A. Thermody. result (all suite)'!C933</f>
        <v>1152</v>
      </c>
      <c r="B977" s="19" t="str">
        <f>'A. Thermody. result (all suite)'!A933</f>
        <v>Alkaline basalt</v>
      </c>
      <c r="C977" s="24">
        <f>'A. Thermody. result (all suite)'!G933</f>
        <v>83.701128999999995</v>
      </c>
      <c r="D977" s="19">
        <f>'A. Thermody. result (all suite)'!D933</f>
        <v>5000</v>
      </c>
      <c r="E977" s="61">
        <f>'A. Thermody. result (all suite)'!I933</f>
        <v>47.617108000000002</v>
      </c>
      <c r="F977" s="21">
        <f>'A. Thermody. result (all suite)'!J933</f>
        <v>3.3915350000000002</v>
      </c>
      <c r="G977" s="21">
        <f>'A. Thermody. result (all suite)'!K933</f>
        <v>14.676666000000001</v>
      </c>
      <c r="H977" s="21">
        <f>'A. Thermody. result (all suite)'!L933</f>
        <v>2.8894220000000002</v>
      </c>
      <c r="I977" s="21">
        <f>'A. Thermody. result (all suite)'!M933</f>
        <v>10.111088000000001</v>
      </c>
      <c r="J977" s="21">
        <f>'A. Thermody. result (all suite)'!N933</f>
        <v>0.28670600000000002</v>
      </c>
      <c r="K977" s="21">
        <f>'A. Thermody. result (all suite)'!O933</f>
        <v>4.3459000000000003</v>
      </c>
      <c r="L977" s="21">
        <f>'A. Thermody. result (all suite)'!P933</f>
        <v>8.1059710000000003</v>
      </c>
      <c r="M977" s="21">
        <f>'A. Thermody. result (all suite)'!Q933</f>
        <v>4.9168050000000001</v>
      </c>
      <c r="N977" s="21">
        <f>'A. Thermody. result (all suite)'!R933</f>
        <v>1.4932589999999999</v>
      </c>
      <c r="O977" s="21">
        <f>'A. Thermody. result (all suite)'!S933</f>
        <v>1.102339</v>
      </c>
      <c r="P977" s="21">
        <f>'A. Thermody. result (all suite)'!T933</f>
        <v>1.0632010000000001</v>
      </c>
      <c r="Q977" s="21">
        <f>SUM(E977:P977)</f>
        <v>99.999999999999986</v>
      </c>
      <c r="S977" s="19">
        <f t="shared" si="1386"/>
        <v>1425</v>
      </c>
      <c r="T977" s="19">
        <f t="shared" si="1387"/>
        <v>0.5</v>
      </c>
      <c r="V977" s="61">
        <f t="shared" si="1388"/>
        <v>47.11084243157292</v>
      </c>
      <c r="W977" s="21">
        <f t="shared" si="1389"/>
        <v>3.3554761659646499</v>
      </c>
      <c r="X977" s="21">
        <f t="shared" si="1390"/>
        <v>14.52062354032134</v>
      </c>
      <c r="Y977" s="21">
        <f t="shared" si="1391"/>
        <v>2.8587016364017801</v>
      </c>
      <c r="Z977" s="21">
        <f t="shared" si="1392"/>
        <v>10.00358681127312</v>
      </c>
      <c r="AA977" s="21">
        <f t="shared" si="1393"/>
        <v>0.28365773894093999</v>
      </c>
      <c r="AB977" s="21">
        <f t="shared" si="1394"/>
        <v>4.2996943477410001</v>
      </c>
      <c r="AC977" s="21">
        <f t="shared" si="1395"/>
        <v>8.0197882352682885</v>
      </c>
      <c r="AD977" s="21">
        <f t="shared" si="1396"/>
        <v>4.8645294800719494</v>
      </c>
      <c r="AE977" s="21">
        <f t="shared" si="1397"/>
        <v>1.4773826553794096</v>
      </c>
      <c r="AF977" s="21">
        <f t="shared" si="1398"/>
        <v>1.0906189207286099</v>
      </c>
      <c r="AG977" s="21">
        <f t="shared" si="1399"/>
        <v>97.884901963664035</v>
      </c>
      <c r="AH977" s="21"/>
      <c r="AI977" s="61">
        <f t="shared" si="1400"/>
        <v>48.128814032077173</v>
      </c>
      <c r="AJ977" s="21">
        <f t="shared" si="1401"/>
        <v>3.4279813317995047</v>
      </c>
      <c r="AK977" s="21">
        <f t="shared" si="1402"/>
        <v>14.8343853332065</v>
      </c>
      <c r="AL977" s="21">
        <f t="shared" si="1403"/>
        <v>2.9204724927476171</v>
      </c>
      <c r="AM977" s="21">
        <f t="shared" si="1404"/>
        <v>10.219744424923226</v>
      </c>
      <c r="AN977" s="21">
        <f t="shared" si="1405"/>
        <v>0.28978701847833171</v>
      </c>
      <c r="AO977" s="21">
        <f t="shared" si="1406"/>
        <v>4.3926021904145083</v>
      </c>
      <c r="AP977" s="21">
        <f t="shared" si="1407"/>
        <v>8.1930799075074141</v>
      </c>
      <c r="AQ977" s="21">
        <f t="shared" si="1408"/>
        <v>4.9696422864863443</v>
      </c>
      <c r="AR977" s="21">
        <f t="shared" si="1409"/>
        <v>1.509305956017436</v>
      </c>
      <c r="AS977" s="21">
        <f t="shared" si="1410"/>
        <v>1.1141850263419171</v>
      </c>
      <c r="AT977" s="21">
        <f t="shared" si="1411"/>
        <v>99.999999999999986</v>
      </c>
      <c r="AU977" s="21"/>
      <c r="AV977" s="21">
        <f>AR977*'[1]diagram lines'!$G$39</f>
        <v>1.2528841670566817</v>
      </c>
      <c r="AW977" s="21">
        <f>AK977*'[1]diagram lines'!$G$40</f>
        <v>7.8513414095837142</v>
      </c>
      <c r="AX977" s="21">
        <f>AQ977*'[1]diagram lines'!$G$38</f>
        <v>3.6867401150797372</v>
      </c>
      <c r="AY977" s="21">
        <f>AP977*'[1]diagram lines'!$G$41</f>
        <v>5.8552470851120217</v>
      </c>
      <c r="AZ977" s="21">
        <f t="shared" si="1412"/>
        <v>6.4789482425037805</v>
      </c>
      <c r="BA977" s="21">
        <f t="shared" si="1413"/>
        <v>0.72732144205114158</v>
      </c>
      <c r="BB977" s="21">
        <f t="shared" si="1414"/>
        <v>1.5894612547713767</v>
      </c>
      <c r="BC977" s="86">
        <f t="shared" si="1415"/>
        <v>0.62914399265670484</v>
      </c>
      <c r="BX977" s="61">
        <f t="shared" si="1417"/>
        <v>0.79256171770972039</v>
      </c>
      <c r="BY977" s="21">
        <f t="shared" si="1418"/>
        <v>4.2457874311467206E-2</v>
      </c>
      <c r="BZ977" s="21">
        <f t="shared" si="1419"/>
        <v>0.14394533150255004</v>
      </c>
      <c r="CA977" s="21">
        <f t="shared" si="1420"/>
        <v>1.8093944517502663E-2</v>
      </c>
      <c r="CB977" s="21">
        <f t="shared" si="1421"/>
        <v>0.14072495476687547</v>
      </c>
      <c r="CC977" s="21">
        <f t="shared" si="1422"/>
        <v>4.0415280518748238E-3</v>
      </c>
      <c r="CD977" s="21">
        <f t="shared" si="1423"/>
        <v>0.10783870967741938</v>
      </c>
      <c r="CE977" s="21">
        <f t="shared" si="1424"/>
        <v>0.14454299215406563</v>
      </c>
      <c r="CF977" s="21">
        <f t="shared" si="1425"/>
        <v>7.9316099370866269E-2</v>
      </c>
      <c r="CG977" s="21">
        <f t="shared" si="1426"/>
        <v>1.5852006369426751E-2</v>
      </c>
      <c r="CH977" s="21">
        <f t="shared" si="1427"/>
        <v>7.7660133573803757E-3</v>
      </c>
      <c r="CI977" s="21">
        <f t="shared" si="1428"/>
        <v>5.9001165371809106E-2</v>
      </c>
      <c r="CJ977" s="21">
        <f t="shared" si="1429"/>
        <v>1.5561423371609586</v>
      </c>
      <c r="CL977" s="68">
        <f t="shared" si="1430"/>
        <v>0.50931184042950584</v>
      </c>
      <c r="CM977" s="19">
        <f t="shared" si="1431"/>
        <v>2.7284055768913639E-2</v>
      </c>
      <c r="CN977" s="19">
        <f t="shared" si="1432"/>
        <v>9.250139146343471E-2</v>
      </c>
      <c r="CO977" s="19">
        <f t="shared" si="1433"/>
        <v>1.1627435412183074E-2</v>
      </c>
      <c r="CP977" s="19">
        <f t="shared" si="1434"/>
        <v>9.0431929911768516E-2</v>
      </c>
      <c r="CQ977" s="19">
        <f t="shared" si="1435"/>
        <v>2.5971454894339724E-3</v>
      </c>
      <c r="CR977" s="19">
        <f t="shared" si="1436"/>
        <v>6.9298744145835256E-2</v>
      </c>
      <c r="CS977" s="19">
        <f t="shared" si="1437"/>
        <v>9.2885457006311706E-2</v>
      </c>
      <c r="CT977" s="19">
        <f t="shared" si="1438"/>
        <v>5.0969694401844588E-2</v>
      </c>
      <c r="CU977" s="19">
        <f t="shared" si="1439"/>
        <v>1.0186732916956239E-2</v>
      </c>
      <c r="CV977" s="19">
        <f t="shared" si="1440"/>
        <v>4.9905546375332011E-3</v>
      </c>
      <c r="CW977" s="19">
        <f t="shared" si="1441"/>
        <v>3.7915018416278944E-2</v>
      </c>
      <c r="CX977" s="19">
        <f t="shared" si="1442"/>
        <v>0.99999999999999978</v>
      </c>
      <c r="CZ977" s="68">
        <f t="shared" si="1443"/>
        <v>2.5805000000000001E-5</v>
      </c>
      <c r="DA977" s="19">
        <f t="shared" si="1444"/>
        <v>1.9499479999999997E-5</v>
      </c>
      <c r="DB977" s="19">
        <f t="shared" si="1445"/>
        <v>3.667E-5</v>
      </c>
      <c r="DC977" s="19">
        <f t="shared" si="1446"/>
        <v>4.0880679999999995E-5</v>
      </c>
      <c r="DD977" s="19">
        <f t="shared" si="1447"/>
        <v>1.2990839999999999E-5</v>
      </c>
      <c r="DE977" s="19">
        <f t="shared" si="1448"/>
        <v>1.2990839999999999E-5</v>
      </c>
      <c r="DF977" s="19">
        <f t="shared" si="1449"/>
        <v>1.1644039999999998E-5</v>
      </c>
      <c r="DG977" s="19">
        <f t="shared" si="1450"/>
        <v>1.619248E-5</v>
      </c>
      <c r="DH977" s="19">
        <f t="shared" si="1451"/>
        <v>2.5925359999999998E-5</v>
      </c>
      <c r="DI977" s="19">
        <f t="shared" si="1452"/>
        <v>3.9929159999999994E-5</v>
      </c>
      <c r="DJ977" s="19">
        <f t="shared" si="1453"/>
        <v>0</v>
      </c>
      <c r="DK977" s="19">
        <f t="shared" si="1454"/>
        <v>2.2348919999999997E-5</v>
      </c>
      <c r="DM977" s="68">
        <f t="shared" si="1455"/>
        <v>1185.7955967062471</v>
      </c>
      <c r="DN977" s="19">
        <f t="shared" si="1456"/>
        <v>111.76966641268493</v>
      </c>
      <c r="DO977" s="19">
        <f t="shared" si="1457"/>
        <v>257.19776039301343</v>
      </c>
      <c r="DP977" s="19">
        <f t="shared" si="1458"/>
        <v>45.419625137632629</v>
      </c>
      <c r="DQ977" s="19">
        <f t="shared" si="1459"/>
        <v>500.16274268334979</v>
      </c>
      <c r="DR977" s="19">
        <f t="shared" si="1460"/>
        <v>14.182416304137842</v>
      </c>
      <c r="DS977" s="19">
        <f t="shared" si="1461"/>
        <v>239.84281993854034</v>
      </c>
      <c r="DT977" s="19">
        <f t="shared" si="1462"/>
        <v>321.6935533601993</v>
      </c>
      <c r="DU977" s="19">
        <f t="shared" si="1463"/>
        <v>121.87338405215381</v>
      </c>
      <c r="DV977" s="19">
        <f t="shared" si="1464"/>
        <v>24.032317253287516</v>
      </c>
      <c r="DX977" s="19">
        <f t="shared" si="1465"/>
        <v>30.57099098575442</v>
      </c>
      <c r="DZ977" s="68">
        <f t="shared" si="1466"/>
        <v>2852.5408732270016</v>
      </c>
      <c r="EA977" s="21">
        <f t="shared" si="1467"/>
        <v>2.8525408732270017</v>
      </c>
      <c r="EB977" s="92">
        <f t="shared" si="1416"/>
        <v>1152</v>
      </c>
    </row>
    <row r="978" spans="1:132" x14ac:dyDescent="0.3">
      <c r="A978" s="19">
        <f>'A. Thermody. result (all suite)'!C934</f>
        <v>1150</v>
      </c>
      <c r="B978" s="19" t="str">
        <f>'A. Thermody. result (all suite)'!A934</f>
        <v>Alkaline basalt</v>
      </c>
      <c r="C978" s="24">
        <f>'A. Thermody. result (all suite)'!G934</f>
        <v>82.352163000000004</v>
      </c>
      <c r="D978" s="19">
        <f>'A. Thermody. result (all suite)'!D934</f>
        <v>5000</v>
      </c>
      <c r="E978" s="61">
        <f>'A. Thermody. result (all suite)'!I934</f>
        <v>48.004672999999997</v>
      </c>
      <c r="F978" s="21">
        <f>'A. Thermody. result (all suite)'!J934</f>
        <v>3.2568250000000001</v>
      </c>
      <c r="G978" s="21">
        <f>'A. Thermody. result (all suite)'!K934</f>
        <v>14.750857</v>
      </c>
      <c r="H978" s="21">
        <f>'A. Thermody. result (all suite)'!L934</f>
        <v>2.7528549999999998</v>
      </c>
      <c r="I978" s="21">
        <f>'A. Thermody. result (all suite)'!M934</f>
        <v>10.02622</v>
      </c>
      <c r="J978" s="21">
        <f>'A. Thermody. result (all suite)'!N934</f>
        <v>0.29140199999999999</v>
      </c>
      <c r="K978" s="21">
        <f>'A. Thermody. result (all suite)'!O934</f>
        <v>4.2668090000000003</v>
      </c>
      <c r="L978" s="21">
        <f>'A. Thermody. result (all suite)'!P934</f>
        <v>7.9752229999999997</v>
      </c>
      <c r="M978" s="21">
        <f>'A. Thermody. result (all suite)'!Q934</f>
        <v>4.9921249999999997</v>
      </c>
      <c r="N978" s="21">
        <f>'A. Thermody. result (all suite)'!R934</f>
        <v>1.51772</v>
      </c>
      <c r="O978" s="21">
        <f>'A. Thermody. result (all suite)'!S934</f>
        <v>1.0846739999999999</v>
      </c>
      <c r="P978" s="21">
        <f>'A. Thermody. result (all suite)'!T934</f>
        <v>1.080616</v>
      </c>
      <c r="Q978" s="21">
        <f t="shared" ref="Q978:Q979" si="1468">SUM(E978:P978)</f>
        <v>99.999999000000003</v>
      </c>
      <c r="S978" s="19">
        <f t="shared" si="1386"/>
        <v>1423</v>
      </c>
      <c r="T978" s="19">
        <f t="shared" si="1387"/>
        <v>0.5</v>
      </c>
      <c r="V978" s="61">
        <f t="shared" si="1388"/>
        <v>47.485926817626854</v>
      </c>
      <c r="W978" s="21">
        <f t="shared" si="1389"/>
        <v>3.2216312276060619</v>
      </c>
      <c r="X978" s="21">
        <f t="shared" si="1390"/>
        <v>14.591456877526877</v>
      </c>
      <c r="Y978" s="21">
        <f t="shared" si="1391"/>
        <v>2.7231072081157217</v>
      </c>
      <c r="Z978" s="21">
        <f t="shared" si="1392"/>
        <v>9.9178750614013502</v>
      </c>
      <c r="AA978" s="21">
        <f t="shared" si="1393"/>
        <v>0.28825306333219058</v>
      </c>
      <c r="AB978" s="21">
        <f t="shared" si="1394"/>
        <v>4.2207011787954816</v>
      </c>
      <c r="AC978" s="21">
        <f t="shared" si="1395"/>
        <v>7.8890414633645038</v>
      </c>
      <c r="AD978" s="21">
        <f t="shared" si="1396"/>
        <v>4.9381792979705423</v>
      </c>
      <c r="AE978" s="21">
        <f t="shared" si="1397"/>
        <v>1.5013192746807924</v>
      </c>
      <c r="AF978" s="21">
        <f t="shared" si="1398"/>
        <v>1.0729528390909484</v>
      </c>
      <c r="AG978" s="21">
        <f t="shared" si="1399"/>
        <v>97.850444309511317</v>
      </c>
      <c r="AH978" s="21"/>
      <c r="AI978" s="61">
        <f t="shared" si="1400"/>
        <v>48.52908655930456</v>
      </c>
      <c r="AJ978" s="21">
        <f t="shared" si="1401"/>
        <v>3.292403269438104</v>
      </c>
      <c r="AK978" s="21">
        <f t="shared" si="1402"/>
        <v>14.911998591823002</v>
      </c>
      <c r="AL978" s="21">
        <f t="shared" si="1403"/>
        <v>2.7829277908051653</v>
      </c>
      <c r="AM978" s="21">
        <f t="shared" si="1404"/>
        <v>10.1357486226941</v>
      </c>
      <c r="AN978" s="21">
        <f t="shared" si="1405"/>
        <v>0.29458533925550262</v>
      </c>
      <c r="AO978" s="21">
        <f t="shared" si="1406"/>
        <v>4.3134205558075509</v>
      </c>
      <c r="AP978" s="21">
        <f t="shared" si="1407"/>
        <v>8.0623460823648685</v>
      </c>
      <c r="AQ978" s="21">
        <f t="shared" si="1408"/>
        <v>5.0466600666120209</v>
      </c>
      <c r="AR978" s="21">
        <f t="shared" si="1409"/>
        <v>1.5342999056110167</v>
      </c>
      <c r="AS978" s="21">
        <f t="shared" si="1410"/>
        <v>1.096523216284113</v>
      </c>
      <c r="AT978" s="21">
        <f t="shared" si="1411"/>
        <v>100</v>
      </c>
      <c r="AU978" s="21"/>
      <c r="AV978" s="21">
        <f>AR978*'[1]diagram lines'!$G$39</f>
        <v>1.2736317985048731</v>
      </c>
      <c r="AW978" s="21">
        <f>AK978*'[1]diagram lines'!$G$40</f>
        <v>7.8924194979318987</v>
      </c>
      <c r="AX978" s="21">
        <f>AQ978*'[1]diagram lines'!$G$38</f>
        <v>3.743875925505336</v>
      </c>
      <c r="AY978" s="21">
        <f>AP978*'[1]diagram lines'!$G$41</f>
        <v>5.7618171592193166</v>
      </c>
      <c r="AZ978" s="21">
        <f t="shared" si="1412"/>
        <v>6.5809599722230381</v>
      </c>
      <c r="BA978" s="21">
        <f t="shared" si="1413"/>
        <v>0.73218124357777969</v>
      </c>
      <c r="BB978" s="21">
        <f t="shared" si="1414"/>
        <v>1.5729760534626414</v>
      </c>
      <c r="BC978" s="86">
        <f t="shared" si="1415"/>
        <v>0.63573758659495727</v>
      </c>
      <c r="BX978" s="61">
        <f t="shared" si="1417"/>
        <v>0.79901253328894806</v>
      </c>
      <c r="BY978" s="21">
        <f t="shared" si="1418"/>
        <v>4.0771469704556841E-2</v>
      </c>
      <c r="BZ978" s="21">
        <f t="shared" si="1419"/>
        <v>0.14467297959984307</v>
      </c>
      <c r="CA978" s="21">
        <f t="shared" si="1420"/>
        <v>1.7238743816143778E-2</v>
      </c>
      <c r="CB978" s="21">
        <f t="shared" si="1421"/>
        <v>0.13954377174669452</v>
      </c>
      <c r="CC978" s="21">
        <f t="shared" si="1422"/>
        <v>4.1077248378911758E-3</v>
      </c>
      <c r="CD978" s="21">
        <f t="shared" si="1423"/>
        <v>0.10587615384615386</v>
      </c>
      <c r="CE978" s="21">
        <f t="shared" si="1424"/>
        <v>0.14221153708987161</v>
      </c>
      <c r="CF978" s="21">
        <f t="shared" si="1425"/>
        <v>8.0531134053879655E-2</v>
      </c>
      <c r="CG978" s="21">
        <f t="shared" si="1426"/>
        <v>1.6111677282377918E-2</v>
      </c>
      <c r="CH978" s="21">
        <f t="shared" si="1427"/>
        <v>7.6415628698641722E-3</v>
      </c>
      <c r="CI978" s="21">
        <f t="shared" si="1428"/>
        <v>5.9967591564927862E-2</v>
      </c>
      <c r="CJ978" s="21">
        <f t="shared" si="1429"/>
        <v>1.5576868797011525</v>
      </c>
      <c r="CL978" s="68">
        <f t="shared" si="1430"/>
        <v>0.51294810510456457</v>
      </c>
      <c r="CM978" s="19">
        <f t="shared" si="1431"/>
        <v>2.6174368055522805E-2</v>
      </c>
      <c r="CN978" s="19">
        <f t="shared" si="1432"/>
        <v>9.2876804372647129E-2</v>
      </c>
      <c r="CO978" s="19">
        <f t="shared" si="1433"/>
        <v>1.1066886446043051E-2</v>
      </c>
      <c r="CP978" s="19">
        <f t="shared" si="1434"/>
        <v>8.9583968103696468E-2</v>
      </c>
      <c r="CQ978" s="19">
        <f t="shared" si="1435"/>
        <v>2.6370671098412644E-3</v>
      </c>
      <c r="CR978" s="19">
        <f t="shared" si="1436"/>
        <v>6.7970113394334133E-2</v>
      </c>
      <c r="CS978" s="19">
        <f t="shared" si="1437"/>
        <v>9.1296613551213435E-2</v>
      </c>
      <c r="CT978" s="19">
        <f t="shared" si="1438"/>
        <v>5.1699179792366115E-2</v>
      </c>
      <c r="CU978" s="19">
        <f t="shared" si="1439"/>
        <v>1.0343335038855176E-2</v>
      </c>
      <c r="CV978" s="19">
        <f t="shared" si="1440"/>
        <v>4.9057117765094306E-3</v>
      </c>
      <c r="CW978" s="19">
        <f t="shared" si="1441"/>
        <v>3.8497847254406387E-2</v>
      </c>
      <c r="CX978" s="19">
        <f t="shared" si="1442"/>
        <v>1</v>
      </c>
      <c r="CZ978" s="68">
        <f t="shared" si="1443"/>
        <v>2.5805000000000001E-5</v>
      </c>
      <c r="DA978" s="19">
        <f t="shared" si="1444"/>
        <v>1.9484999999999994E-5</v>
      </c>
      <c r="DB978" s="19">
        <f t="shared" si="1445"/>
        <v>3.667E-5</v>
      </c>
      <c r="DC978" s="19">
        <f t="shared" si="1446"/>
        <v>4.086249999999999E-5</v>
      </c>
      <c r="DD978" s="19">
        <f t="shared" si="1447"/>
        <v>1.2984999999999998E-5</v>
      </c>
      <c r="DE978" s="19">
        <f t="shared" si="1448"/>
        <v>1.2984999999999998E-5</v>
      </c>
      <c r="DF978" s="19">
        <f t="shared" si="1449"/>
        <v>1.1637499999999998E-5</v>
      </c>
      <c r="DG978" s="19">
        <f t="shared" si="1450"/>
        <v>1.6184999999999998E-5</v>
      </c>
      <c r="DH978" s="19">
        <f t="shared" si="1451"/>
        <v>2.5910000000000001E-5</v>
      </c>
      <c r="DI978" s="19">
        <f t="shared" si="1452"/>
        <v>3.9904999999999991E-5</v>
      </c>
      <c r="DJ978" s="19">
        <f t="shared" si="1453"/>
        <v>0</v>
      </c>
      <c r="DK978" s="19">
        <f t="shared" si="1454"/>
        <v>2.2329999999999995E-5</v>
      </c>
      <c r="DM978" s="68">
        <f t="shared" si="1455"/>
        <v>1194.2616607123518</v>
      </c>
      <c r="DN978" s="19">
        <f t="shared" si="1456"/>
        <v>107.30349090455029</v>
      </c>
      <c r="DO978" s="19">
        <f t="shared" si="1457"/>
        <v>258.24158641491954</v>
      </c>
      <c r="DP978" s="19">
        <f t="shared" si="1458"/>
        <v>43.249216190116009</v>
      </c>
      <c r="DQ978" s="19">
        <f t="shared" si="1459"/>
        <v>495.69565716215567</v>
      </c>
      <c r="DR978" s="19">
        <f t="shared" si="1460"/>
        <v>14.406895708289511</v>
      </c>
      <c r="DS978" s="19">
        <f t="shared" si="1461"/>
        <v>235.37663327962755</v>
      </c>
      <c r="DT978" s="19">
        <f t="shared" si="1462"/>
        <v>316.33698411813708</v>
      </c>
      <c r="DU978" s="19">
        <f t="shared" si="1463"/>
        <v>123.69093613773738</v>
      </c>
      <c r="DV978" s="19">
        <f t="shared" si="1464"/>
        <v>24.416543306857733</v>
      </c>
      <c r="DX978" s="19">
        <f t="shared" si="1465"/>
        <v>31.067228281433195</v>
      </c>
      <c r="DZ978" s="68">
        <f t="shared" si="1466"/>
        <v>2844.046832216176</v>
      </c>
      <c r="EA978" s="21">
        <f t="shared" si="1467"/>
        <v>2.844046832216176</v>
      </c>
      <c r="EB978" s="92">
        <f t="shared" si="1416"/>
        <v>1150</v>
      </c>
    </row>
    <row r="979" spans="1:132" x14ac:dyDescent="0.3">
      <c r="A979" s="19">
        <f>'A. Thermody. result (all suite)'!C935</f>
        <v>1148</v>
      </c>
      <c r="B979" s="19" t="str">
        <f>'A. Thermody. result (all suite)'!A935</f>
        <v>Alkaline basalt</v>
      </c>
      <c r="C979" s="24">
        <f>'A. Thermody. result (all suite)'!G935</f>
        <v>81.052899999999994</v>
      </c>
      <c r="D979" s="19">
        <f>'A. Thermody. result (all suite)'!D935</f>
        <v>5000</v>
      </c>
      <c r="E979" s="61">
        <f>'A. Thermody. result (all suite)'!I935</f>
        <v>48.370013</v>
      </c>
      <c r="F979" s="21">
        <f>'A. Thermody. result (all suite)'!J935</f>
        <v>3.1351599999999999</v>
      </c>
      <c r="G979" s="21">
        <f>'A. Thermody. result (all suite)'!K935</f>
        <v>14.834989999999999</v>
      </c>
      <c r="H979" s="21">
        <f>'A. Thermody. result (all suite)'!L935</f>
        <v>2.6201370000000002</v>
      </c>
      <c r="I979" s="21">
        <f>'A. Thermody. result (all suite)'!M935</f>
        <v>9.9397140000000004</v>
      </c>
      <c r="J979" s="21">
        <f>'A. Thermody. result (all suite)'!N935</f>
        <v>0.29607299999999998</v>
      </c>
      <c r="K979" s="21">
        <f>'A. Thermody. result (all suite)'!O935</f>
        <v>4.1829910000000003</v>
      </c>
      <c r="L979" s="21">
        <f>'A. Thermody. result (all suite)'!P935</f>
        <v>7.8465949999999998</v>
      </c>
      <c r="M979" s="21">
        <f>'A. Thermody. result (all suite)'!Q935</f>
        <v>5.0668309999999996</v>
      </c>
      <c r="N979" s="21">
        <f>'A. Thermody. result (all suite)'!R935</f>
        <v>1.5420480000000001</v>
      </c>
      <c r="O979" s="21">
        <f>'A. Thermody. result (all suite)'!S935</f>
        <v>1.0675079999999999</v>
      </c>
      <c r="P979" s="21">
        <f>'A. Thermody. result (all suite)'!T935</f>
        <v>1.097939</v>
      </c>
      <c r="Q979" s="21">
        <f t="shared" si="1468"/>
        <v>99.999998999999988</v>
      </c>
      <c r="S979" s="19">
        <f t="shared" si="1386"/>
        <v>1421</v>
      </c>
      <c r="T979" s="19">
        <f t="shared" si="1387"/>
        <v>0.5</v>
      </c>
      <c r="V979" s="61">
        <f t="shared" si="1388"/>
        <v>47.838939757657201</v>
      </c>
      <c r="W979" s="21">
        <f t="shared" si="1389"/>
        <v>3.1007378553033789</v>
      </c>
      <c r="X979" s="21">
        <f t="shared" si="1390"/>
        <v>14.672110857515108</v>
      </c>
      <c r="Y979" s="21">
        <f t="shared" si="1391"/>
        <v>2.5913694937358951</v>
      </c>
      <c r="Z979" s="21">
        <f t="shared" si="1392"/>
        <v>9.8305820024142214</v>
      </c>
      <c r="AA979" s="21">
        <f t="shared" si="1393"/>
        <v>0.292822299032023</v>
      </c>
      <c r="AB979" s="21">
        <f t="shared" si="1394"/>
        <v>4.1370643099852433</v>
      </c>
      <c r="AC979" s="21">
        <f t="shared" si="1395"/>
        <v>7.7604441724614421</v>
      </c>
      <c r="AD979" s="21">
        <f t="shared" si="1396"/>
        <v>5.0112002858306024</v>
      </c>
      <c r="AE979" s="21">
        <f t="shared" si="1397"/>
        <v>1.5251172534399726</v>
      </c>
      <c r="AF979" s="21">
        <f t="shared" si="1398"/>
        <v>1.0557874132226741</v>
      </c>
      <c r="AG979" s="21">
        <f t="shared" si="1399"/>
        <v>97.816175700597768</v>
      </c>
      <c r="AH979" s="21"/>
      <c r="AI979" s="61">
        <f t="shared" si="1400"/>
        <v>48.906982321702898</v>
      </c>
      <c r="AJ979" s="21">
        <f t="shared" si="1401"/>
        <v>3.169964306102421</v>
      </c>
      <c r="AK979" s="21">
        <f t="shared" si="1402"/>
        <v>14.999677458689938</v>
      </c>
      <c r="AL979" s="21">
        <f t="shared" si="1403"/>
        <v>2.6492238887642987</v>
      </c>
      <c r="AM979" s="21">
        <f t="shared" si="1404"/>
        <v>10.050057602440232</v>
      </c>
      <c r="AN979" s="21">
        <f t="shared" si="1405"/>
        <v>0.29935979088807652</v>
      </c>
      <c r="AO979" s="21">
        <f t="shared" si="1406"/>
        <v>4.2294275771404557</v>
      </c>
      <c r="AP979" s="21">
        <f t="shared" si="1407"/>
        <v>7.9337022909330699</v>
      </c>
      <c r="AQ979" s="21">
        <f t="shared" si="1408"/>
        <v>5.1230793372756835</v>
      </c>
      <c r="AR979" s="21">
        <f t="shared" si="1409"/>
        <v>1.5591667150310113</v>
      </c>
      <c r="AS979" s="21">
        <f t="shared" si="1410"/>
        <v>1.0793587110319034</v>
      </c>
      <c r="AT979" s="21">
        <f t="shared" si="1411"/>
        <v>99.999999999999986</v>
      </c>
      <c r="AU979" s="21"/>
      <c r="AV979" s="21">
        <f>AR979*'[1]diagram lines'!$G$39</f>
        <v>1.2942738901121544</v>
      </c>
      <c r="AW979" s="21">
        <f>AK979*'[1]diagram lines'!$G$40</f>
        <v>7.9388249743109434</v>
      </c>
      <c r="AX979" s="21">
        <f>AQ979*'[1]diagram lines'!$G$38</f>
        <v>3.8005677303636003</v>
      </c>
      <c r="AY979" s="21">
        <f>AP979*'[1]diagram lines'!$G$41</f>
        <v>5.6698808918690373</v>
      </c>
      <c r="AZ979" s="21">
        <f t="shared" si="1412"/>
        <v>6.6822460523066951</v>
      </c>
      <c r="BA979" s="21">
        <f t="shared" si="1413"/>
        <v>0.737485333709888</v>
      </c>
      <c r="BB979" s="21">
        <f t="shared" si="1414"/>
        <v>1.5582083930549382</v>
      </c>
      <c r="BC979" s="86">
        <f t="shared" si="1415"/>
        <v>0.64176268364172695</v>
      </c>
      <c r="BX979" s="61">
        <f t="shared" si="1417"/>
        <v>0.8050934254327563</v>
      </c>
      <c r="BY979" s="21">
        <f t="shared" si="1418"/>
        <v>3.9248372558838257E-2</v>
      </c>
      <c r="BZ979" s="21">
        <f t="shared" si="1419"/>
        <v>0.1454981365241271</v>
      </c>
      <c r="CA979" s="21">
        <f t="shared" si="1420"/>
        <v>1.6407646064249486E-2</v>
      </c>
      <c r="CB979" s="21">
        <f t="shared" si="1421"/>
        <v>0.13833979123173279</v>
      </c>
      <c r="CC979" s="21">
        <f t="shared" si="1422"/>
        <v>4.1735692134197908E-3</v>
      </c>
      <c r="CD979" s="21">
        <f t="shared" si="1423"/>
        <v>0.10379630272952856</v>
      </c>
      <c r="CE979" s="21">
        <f t="shared" si="1424"/>
        <v>0.13991788516405135</v>
      </c>
      <c r="CF979" s="21">
        <f t="shared" si="1425"/>
        <v>8.1736263913534432E-2</v>
      </c>
      <c r="CG979" s="21">
        <f t="shared" si="1426"/>
        <v>1.6369936305732486E-2</v>
      </c>
      <c r="CH979" s="21">
        <f t="shared" si="1427"/>
        <v>7.5206278532378964E-3</v>
      </c>
      <c r="CI979" s="21">
        <f t="shared" si="1428"/>
        <v>6.092891231964484E-2</v>
      </c>
      <c r="CJ979" s="21">
        <f t="shared" si="1429"/>
        <v>1.559030869310853</v>
      </c>
      <c r="CL979" s="68">
        <f t="shared" si="1430"/>
        <v>0.51640634016992637</v>
      </c>
      <c r="CM979" s="19">
        <f t="shared" si="1431"/>
        <v>2.5174852744376659E-2</v>
      </c>
      <c r="CN979" s="19">
        <f t="shared" si="1432"/>
        <v>9.3326013864268406E-2</v>
      </c>
      <c r="CO979" s="19">
        <f t="shared" si="1433"/>
        <v>1.052425990224443E-2</v>
      </c>
      <c r="CP979" s="19">
        <f t="shared" si="1434"/>
        <v>8.8734478550051982E-2</v>
      </c>
      <c r="CQ979" s="19">
        <f t="shared" si="1435"/>
        <v>2.6770279508735169E-3</v>
      </c>
      <c r="CR979" s="19">
        <f t="shared" si="1436"/>
        <v>6.6577451911141575E-2</v>
      </c>
      <c r="CS979" s="19">
        <f t="shared" si="1437"/>
        <v>8.9746706058424636E-2</v>
      </c>
      <c r="CT979" s="19">
        <f t="shared" si="1438"/>
        <v>5.2427610974543924E-2</v>
      </c>
      <c r="CU979" s="19">
        <f t="shared" si="1439"/>
        <v>1.0500071953654502E-2</v>
      </c>
      <c r="CV979" s="19">
        <f t="shared" si="1440"/>
        <v>4.8239120862066578E-3</v>
      </c>
      <c r="CW979" s="19">
        <f t="shared" si="1441"/>
        <v>3.9081273834287569E-2</v>
      </c>
      <c r="CX979" s="19">
        <f t="shared" si="1442"/>
        <v>1.0000000000000004</v>
      </c>
      <c r="CZ979" s="68">
        <f t="shared" si="1443"/>
        <v>2.5805000000000001E-5</v>
      </c>
      <c r="DA979" s="19">
        <f t="shared" si="1444"/>
        <v>1.9470519999999997E-5</v>
      </c>
      <c r="DB979" s="19">
        <f t="shared" si="1445"/>
        <v>3.667E-5</v>
      </c>
      <c r="DC979" s="19">
        <f t="shared" si="1446"/>
        <v>4.0844319999999993E-5</v>
      </c>
      <c r="DD979" s="19">
        <f t="shared" si="1447"/>
        <v>1.2979159999999998E-5</v>
      </c>
      <c r="DE979" s="19">
        <f t="shared" si="1448"/>
        <v>1.2979159999999998E-5</v>
      </c>
      <c r="DF979" s="19">
        <f t="shared" si="1449"/>
        <v>1.1630959999999998E-5</v>
      </c>
      <c r="DG979" s="19">
        <f t="shared" si="1450"/>
        <v>1.617752E-5</v>
      </c>
      <c r="DH979" s="19">
        <f t="shared" si="1451"/>
        <v>2.589464E-5</v>
      </c>
      <c r="DI979" s="19">
        <f t="shared" si="1452"/>
        <v>3.9880839999999995E-5</v>
      </c>
      <c r="DJ979" s="19">
        <f t="shared" si="1453"/>
        <v>0</v>
      </c>
      <c r="DK979" s="19">
        <f t="shared" si="1454"/>
        <v>2.2311079999999996E-5</v>
      </c>
      <c r="DM979" s="68">
        <f t="shared" si="1455"/>
        <v>1202.3132306688306</v>
      </c>
      <c r="DN979" s="19">
        <f t="shared" si="1456"/>
        <v>103.28266719228904</v>
      </c>
      <c r="DO979" s="19">
        <f t="shared" si="1457"/>
        <v>259.49060195257175</v>
      </c>
      <c r="DP979" s="19">
        <f t="shared" si="1458"/>
        <v>41.146946840819318</v>
      </c>
      <c r="DQ979" s="19">
        <f t="shared" si="1459"/>
        <v>491.21609440219822</v>
      </c>
      <c r="DR979" s="19">
        <f t="shared" si="1460"/>
        <v>14.63179148997064</v>
      </c>
      <c r="DS979" s="19">
        <f t="shared" si="1461"/>
        <v>230.68356455692441</v>
      </c>
      <c r="DT979" s="19">
        <f t="shared" si="1462"/>
        <v>311.11043446439584</v>
      </c>
      <c r="DU979" s="19">
        <f t="shared" si="1463"/>
        <v>125.5081207659955</v>
      </c>
      <c r="DV979" s="19">
        <f t="shared" si="1464"/>
        <v>24.801553278071733</v>
      </c>
      <c r="DX979" s="19">
        <f t="shared" si="1465"/>
        <v>31.564789982997784</v>
      </c>
      <c r="DZ979" s="68">
        <f t="shared" si="1466"/>
        <v>2835.7497955950648</v>
      </c>
      <c r="EA979" s="21">
        <f t="shared" si="1467"/>
        <v>2.8357497955950648</v>
      </c>
      <c r="EB979" s="92">
        <f t="shared" si="1416"/>
        <v>1148</v>
      </c>
    </row>
    <row r="980" spans="1:132" x14ac:dyDescent="0.3">
      <c r="A980" s="19">
        <f>'A. Thermody. result (all suite)'!C936</f>
        <v>1146</v>
      </c>
      <c r="B980" s="19" t="str">
        <f>'A. Thermody. result (all suite)'!A936</f>
        <v>Alkaline basalt</v>
      </c>
      <c r="C980" s="24">
        <f>'A. Thermody. result (all suite)'!G936</f>
        <v>79.775627999999998</v>
      </c>
      <c r="D980" s="19">
        <f>'A. Thermody. result (all suite)'!D936</f>
        <v>5000</v>
      </c>
      <c r="E980" s="61">
        <f>'A. Thermody. result (all suite)'!I936</f>
        <v>48.718310000000002</v>
      </c>
      <c r="F980" s="21">
        <f>'A. Thermody. result (all suite)'!J936</f>
        <v>3.0265439999999999</v>
      </c>
      <c r="G980" s="21">
        <f>'A. Thermody. result (all suite)'!K936</f>
        <v>14.933642000000001</v>
      </c>
      <c r="H980" s="21">
        <f>'A. Thermody. result (all suite)'!L936</f>
        <v>2.4880049999999998</v>
      </c>
      <c r="I980" s="21">
        <f>'A. Thermody. result (all suite)'!M936</f>
        <v>9.8460850000000004</v>
      </c>
      <c r="J980" s="21">
        <f>'A. Thermody. result (all suite)'!N936</f>
        <v>0.30081400000000003</v>
      </c>
      <c r="K980" s="21">
        <f>'A. Thermody. result (all suite)'!O936</f>
        <v>4.090802</v>
      </c>
      <c r="L980" s="21">
        <f>'A. Thermody. result (all suite)'!P936</f>
        <v>7.720485</v>
      </c>
      <c r="M980" s="21">
        <f>'A. Thermody. result (all suite)'!Q936</f>
        <v>5.1424960000000004</v>
      </c>
      <c r="N980" s="21">
        <f>'A. Thermody. result (all suite)'!R936</f>
        <v>1.566738</v>
      </c>
      <c r="O980" s="21">
        <f>'A. Thermody. result (all suite)'!S936</f>
        <v>1.0505610000000001</v>
      </c>
      <c r="P980" s="21">
        <f>'A. Thermody. result (all suite)'!T936</f>
        <v>1.1155170000000001</v>
      </c>
      <c r="Q980" s="21">
        <f>SUM(E980:P980)</f>
        <v>99.999999000000003</v>
      </c>
      <c r="S980" s="19">
        <f t="shared" si="1386"/>
        <v>1419</v>
      </c>
      <c r="T980" s="19">
        <f t="shared" si="1387"/>
        <v>0.5</v>
      </c>
      <c r="V980" s="61">
        <f t="shared" si="1388"/>
        <v>48.174848964402692</v>
      </c>
      <c r="W980" s="21">
        <f t="shared" si="1389"/>
        <v>2.9927823868299042</v>
      </c>
      <c r="X980" s="21">
        <f t="shared" si="1390"/>
        <v>14.767054683104989</v>
      </c>
      <c r="Y980" s="21">
        <f t="shared" si="1391"/>
        <v>2.4602508809866088</v>
      </c>
      <c r="Z980" s="21">
        <f t="shared" si="1392"/>
        <v>9.7362502468922028</v>
      </c>
      <c r="AA980" s="21">
        <f t="shared" si="1393"/>
        <v>0.29745836865806374</v>
      </c>
      <c r="AB980" s="21">
        <f t="shared" si="1394"/>
        <v>4.0451684077973242</v>
      </c>
      <c r="AC980" s="21">
        <f t="shared" si="1395"/>
        <v>7.6343616764813174</v>
      </c>
      <c r="AD980" s="21">
        <f t="shared" si="1396"/>
        <v>5.0851305823220265</v>
      </c>
      <c r="AE980" s="21">
        <f t="shared" si="1397"/>
        <v>1.5492607710897677</v>
      </c>
      <c r="AF980" s="21">
        <f t="shared" si="1398"/>
        <v>1.0388418133324382</v>
      </c>
      <c r="AG980" s="21">
        <f t="shared" si="1399"/>
        <v>97.781408781897326</v>
      </c>
      <c r="AH980" s="21"/>
      <c r="AI980" s="61">
        <f t="shared" si="1400"/>
        <v>49.267902318586252</v>
      </c>
      <c r="AJ980" s="21">
        <f t="shared" si="1401"/>
        <v>3.060686508930694</v>
      </c>
      <c r="AK980" s="21">
        <f t="shared" si="1402"/>
        <v>15.102108741389779</v>
      </c>
      <c r="AL980" s="21">
        <f t="shared" si="1403"/>
        <v>2.5160722387158785</v>
      </c>
      <c r="AM980" s="21">
        <f t="shared" si="1404"/>
        <v>9.9571588998160507</v>
      </c>
      <c r="AN980" s="21">
        <f t="shared" si="1405"/>
        <v>0.30420748930049518</v>
      </c>
      <c r="AO980" s="21">
        <f t="shared" si="1406"/>
        <v>4.1369504266604746</v>
      </c>
      <c r="AP980" s="21">
        <f t="shared" si="1407"/>
        <v>7.8075799598161417</v>
      </c>
      <c r="AQ980" s="21">
        <f t="shared" si="1408"/>
        <v>5.2005086096319957</v>
      </c>
      <c r="AR980" s="21">
        <f t="shared" si="1409"/>
        <v>1.5844124055784605</v>
      </c>
      <c r="AS980" s="21">
        <f t="shared" si="1410"/>
        <v>1.0624124015737879</v>
      </c>
      <c r="AT980" s="21">
        <f t="shared" si="1411"/>
        <v>100.00000000000001</v>
      </c>
      <c r="AU980" s="21"/>
      <c r="AV980" s="21">
        <f>AR980*'[1]diagram lines'!$G$39</f>
        <v>1.3152304932761496</v>
      </c>
      <c r="AW980" s="21">
        <f>AK980*'[1]diagram lines'!$G$40</f>
        <v>7.9930384083989603</v>
      </c>
      <c r="AX980" s="21">
        <f>AQ980*'[1]diagram lines'!$G$38</f>
        <v>3.8580088072100542</v>
      </c>
      <c r="AY980" s="21">
        <f>AP980*'[1]diagram lines'!$G$41</f>
        <v>5.5797466053764513</v>
      </c>
      <c r="AZ980" s="21">
        <f t="shared" si="1412"/>
        <v>6.7849210152104558</v>
      </c>
      <c r="BA980" s="21">
        <f t="shared" si="1413"/>
        <v>0.7433319896793561</v>
      </c>
      <c r="BB980" s="21">
        <f t="shared" si="1414"/>
        <v>1.5450741680648215</v>
      </c>
      <c r="BC980" s="86">
        <f t="shared" si="1415"/>
        <v>0.64721812109025323</v>
      </c>
      <c r="BX980" s="61">
        <f t="shared" si="1417"/>
        <v>0.81089064580559256</v>
      </c>
      <c r="BY980" s="21">
        <f t="shared" si="1418"/>
        <v>3.7888632949424135E-2</v>
      </c>
      <c r="BZ980" s="21">
        <f t="shared" si="1419"/>
        <v>0.14646569242840332</v>
      </c>
      <c r="CA980" s="21">
        <f t="shared" si="1420"/>
        <v>1.5580217922224308E-2</v>
      </c>
      <c r="CB980" s="21">
        <f t="shared" si="1421"/>
        <v>0.13703667362560892</v>
      </c>
      <c r="CC980" s="21">
        <f t="shared" si="1422"/>
        <v>4.2404003383140687E-3</v>
      </c>
      <c r="CD980" s="21">
        <f t="shared" si="1423"/>
        <v>0.10150873449131514</v>
      </c>
      <c r="CE980" s="21">
        <f t="shared" si="1424"/>
        <v>0.13766913338088446</v>
      </c>
      <c r="CF980" s="21">
        <f t="shared" si="1425"/>
        <v>8.2956864010324247E-2</v>
      </c>
      <c r="CG980" s="21">
        <f t="shared" si="1426"/>
        <v>1.6632038216560507E-2</v>
      </c>
      <c r="CH980" s="21">
        <f t="shared" si="1427"/>
        <v>7.4012356985853588E-3</v>
      </c>
      <c r="CI980" s="21">
        <f t="shared" si="1428"/>
        <v>6.1904384017758052E-2</v>
      </c>
      <c r="CJ980" s="21">
        <f t="shared" si="1429"/>
        <v>1.5601746528849949</v>
      </c>
      <c r="CL980" s="68">
        <f t="shared" si="1430"/>
        <v>0.5197435071170623</v>
      </c>
      <c r="CM980" s="19">
        <f t="shared" si="1431"/>
        <v>2.4284866363751274E-2</v>
      </c>
      <c r="CN980" s="19">
        <f t="shared" si="1432"/>
        <v>9.3877754107571529E-2</v>
      </c>
      <c r="CO980" s="19">
        <f t="shared" si="1433"/>
        <v>9.9862011560142763E-3</v>
      </c>
      <c r="CP980" s="19">
        <f t="shared" si="1434"/>
        <v>8.7834187904673192E-2</v>
      </c>
      <c r="CQ980" s="19">
        <f t="shared" si="1435"/>
        <v>2.7179010570854601E-3</v>
      </c>
      <c r="CR980" s="19">
        <f t="shared" si="1436"/>
        <v>6.5062417405391385E-2</v>
      </c>
      <c r="CS980" s="19">
        <f t="shared" si="1437"/>
        <v>8.8239565439878001E-2</v>
      </c>
      <c r="CT980" s="19">
        <f t="shared" si="1438"/>
        <v>5.3171524006574954E-2</v>
      </c>
      <c r="CU980" s="19">
        <f t="shared" si="1439"/>
        <v>1.0660369456589616E-2</v>
      </c>
      <c r="CV980" s="19">
        <f t="shared" si="1440"/>
        <v>4.7438507508754703E-3</v>
      </c>
      <c r="CW980" s="19">
        <f t="shared" si="1441"/>
        <v>3.9677855234532648E-2</v>
      </c>
      <c r="CX980" s="19">
        <f t="shared" si="1442"/>
        <v>1.0000000000000002</v>
      </c>
      <c r="CZ980" s="68">
        <f t="shared" si="1443"/>
        <v>2.5805000000000001E-5</v>
      </c>
      <c r="DA980" s="19">
        <f t="shared" si="1444"/>
        <v>1.9456039999999994E-5</v>
      </c>
      <c r="DB980" s="19">
        <f t="shared" si="1445"/>
        <v>3.667E-5</v>
      </c>
      <c r="DC980" s="19">
        <f t="shared" si="1446"/>
        <v>4.0826139999999995E-5</v>
      </c>
      <c r="DD980" s="19">
        <f t="shared" si="1447"/>
        <v>1.2973319999999998E-5</v>
      </c>
      <c r="DE980" s="19">
        <f t="shared" si="1448"/>
        <v>1.2973319999999998E-5</v>
      </c>
      <c r="DF980" s="19">
        <f t="shared" si="1449"/>
        <v>1.1624419999999998E-5</v>
      </c>
      <c r="DG980" s="19">
        <f t="shared" si="1450"/>
        <v>1.6170039999999999E-5</v>
      </c>
      <c r="DH980" s="19">
        <f t="shared" si="1451"/>
        <v>2.587928E-5</v>
      </c>
      <c r="DI980" s="19">
        <f t="shared" si="1452"/>
        <v>3.9856679999999993E-5</v>
      </c>
      <c r="DJ980" s="19">
        <f t="shared" si="1453"/>
        <v>0</v>
      </c>
      <c r="DK980" s="19">
        <f t="shared" si="1454"/>
        <v>2.2292159999999997E-5</v>
      </c>
      <c r="DM980" s="68">
        <f t="shared" si="1455"/>
        <v>1210.0829260838248</v>
      </c>
      <c r="DN980" s="19">
        <f t="shared" si="1456"/>
        <v>99.705547744374101</v>
      </c>
      <c r="DO980" s="19">
        <f t="shared" si="1457"/>
        <v>261.02470163097877</v>
      </c>
      <c r="DP980" s="19">
        <f t="shared" si="1458"/>
        <v>39.060671976432744</v>
      </c>
      <c r="DQ980" s="19">
        <f t="shared" si="1459"/>
        <v>486.45114750509271</v>
      </c>
      <c r="DR980" s="19">
        <f t="shared" si="1460"/>
        <v>14.861878146044541</v>
      </c>
      <c r="DS980" s="19">
        <f t="shared" si="1461"/>
        <v>225.56096746652932</v>
      </c>
      <c r="DT980" s="19">
        <f t="shared" si="1462"/>
        <v>306.02737098166477</v>
      </c>
      <c r="DU980" s="19">
        <f t="shared" si="1463"/>
        <v>127.36454697223344</v>
      </c>
      <c r="DV980" s="19">
        <f t="shared" si="1464"/>
        <v>25.195445350961045</v>
      </c>
      <c r="DX980" s="19">
        <f t="shared" si="1465"/>
        <v>32.073830051743677</v>
      </c>
      <c r="DZ980" s="68">
        <f t="shared" si="1466"/>
        <v>2827.4090339098798</v>
      </c>
      <c r="EA980" s="21">
        <f t="shared" si="1467"/>
        <v>2.8274090339098796</v>
      </c>
      <c r="EB980" s="92">
        <f t="shared" si="1416"/>
        <v>1146</v>
      </c>
    </row>
    <row r="981" spans="1:132" x14ac:dyDescent="0.3">
      <c r="A981" s="19">
        <f>'A. Thermody. result (all suite)'!C937</f>
        <v>1144</v>
      </c>
      <c r="B981" s="19" t="str">
        <f>'A. Thermody. result (all suite)'!A937</f>
        <v>Alkaline basalt</v>
      </c>
      <c r="C981" s="24">
        <f>'A. Thermody. result (all suite)'!G937</f>
        <v>78.578726000000003</v>
      </c>
      <c r="D981" s="19">
        <f>'A. Thermody. result (all suite)'!D937</f>
        <v>5000</v>
      </c>
      <c r="E981" s="61">
        <f>'A. Thermody. result (all suite)'!I937</f>
        <v>49.042416000000003</v>
      </c>
      <c r="F981" s="21">
        <f>'A. Thermody. result (all suite)'!J937</f>
        <v>2.9276249999999999</v>
      </c>
      <c r="G981" s="21">
        <f>'A. Thermody. result (all suite)'!K937</f>
        <v>15.032928</v>
      </c>
      <c r="H981" s="21">
        <f>'A. Thermody. result (all suite)'!L937</f>
        <v>2.3651689999999999</v>
      </c>
      <c r="I981" s="21">
        <f>'A. Thermody. result (all suite)'!M937</f>
        <v>9.7558530000000001</v>
      </c>
      <c r="J981" s="21">
        <f>'A. Thermody. result (all suite)'!N937</f>
        <v>0.305396</v>
      </c>
      <c r="K981" s="21">
        <f>'A. Thermody. result (all suite)'!O937</f>
        <v>3.9991840000000001</v>
      </c>
      <c r="L981" s="21">
        <f>'A. Thermody. result (all suite)'!P937</f>
        <v>7.5982609999999999</v>
      </c>
      <c r="M981" s="21">
        <f>'A. Thermody. result (all suite)'!Q937</f>
        <v>5.215516</v>
      </c>
      <c r="N981" s="21">
        <f>'A. Thermody. result (all suite)'!R937</f>
        <v>1.5906020000000001</v>
      </c>
      <c r="O981" s="21">
        <f>'A. Thermody. result (all suite)'!S937</f>
        <v>1.0345420000000001</v>
      </c>
      <c r="P981" s="21">
        <f>'A. Thermody. result (all suite)'!T937</f>
        <v>1.132509</v>
      </c>
      <c r="Q981" s="21">
        <f t="shared" ref="Q981:Q1000" si="1469">SUM(E981:P981)</f>
        <v>100.000001</v>
      </c>
      <c r="S981" s="19">
        <f t="shared" si="1386"/>
        <v>1417</v>
      </c>
      <c r="T981" s="19">
        <f t="shared" si="1387"/>
        <v>0.5</v>
      </c>
      <c r="V981" s="61">
        <f t="shared" si="1388"/>
        <v>48.487006230536664</v>
      </c>
      <c r="W981" s="21">
        <f t="shared" si="1389"/>
        <v>2.8944693837203062</v>
      </c>
      <c r="X981" s="21">
        <f t="shared" si="1390"/>
        <v>14.862678739138973</v>
      </c>
      <c r="Y981" s="21">
        <f t="shared" si="1391"/>
        <v>2.3383832484776472</v>
      </c>
      <c r="Z981" s="21">
        <f t="shared" si="1392"/>
        <v>9.6453670878530904</v>
      </c>
      <c r="AA981" s="21">
        <f t="shared" si="1393"/>
        <v>0.3019373628489464</v>
      </c>
      <c r="AB981" s="21">
        <f t="shared" si="1394"/>
        <v>3.9538928817263512</v>
      </c>
      <c r="AC981" s="21">
        <f t="shared" si="1395"/>
        <v>7.5122100111920203</v>
      </c>
      <c r="AD981" s="21">
        <f t="shared" si="1396"/>
        <v>5.1564498124942224</v>
      </c>
      <c r="AE981" s="21">
        <f t="shared" si="1397"/>
        <v>1.5725882893759571</v>
      </c>
      <c r="AF981" s="21">
        <f t="shared" si="1398"/>
        <v>1.0228257188583829</v>
      </c>
      <c r="AG981" s="21">
        <f t="shared" si="1399"/>
        <v>97.747808766222548</v>
      </c>
      <c r="AH981" s="21"/>
      <c r="AI981" s="61">
        <f t="shared" si="1400"/>
        <v>49.604187390532779</v>
      </c>
      <c r="AJ981" s="21">
        <f t="shared" si="1401"/>
        <v>2.9611603781756699</v>
      </c>
      <c r="AK981" s="21">
        <f t="shared" si="1402"/>
        <v>15.205127282888901</v>
      </c>
      <c r="AL981" s="21">
        <f t="shared" si="1403"/>
        <v>2.3922615534740173</v>
      </c>
      <c r="AM981" s="21">
        <f t="shared" si="1404"/>
        <v>9.8676044093441782</v>
      </c>
      <c r="AN981" s="21">
        <f t="shared" si="1405"/>
        <v>0.30889425211676258</v>
      </c>
      <c r="AO981" s="21">
        <f t="shared" si="1406"/>
        <v>4.0449938792823836</v>
      </c>
      <c r="AP981" s="21">
        <f t="shared" si="1407"/>
        <v>7.6852976102600037</v>
      </c>
      <c r="AQ981" s="21">
        <f t="shared" si="1408"/>
        <v>5.2752587271051654</v>
      </c>
      <c r="AR981" s="21">
        <f t="shared" si="1409"/>
        <v>1.6088220382893903</v>
      </c>
      <c r="AS981" s="21">
        <f t="shared" si="1410"/>
        <v>1.0463924785307592</v>
      </c>
      <c r="AT981" s="21">
        <f t="shared" si="1411"/>
        <v>100.00000000000001</v>
      </c>
      <c r="AU981" s="21"/>
      <c r="AV981" s="21">
        <f>AR981*'[1]diagram lines'!$G$39</f>
        <v>1.3354930796823477</v>
      </c>
      <c r="AW981" s="21">
        <f>AK981*'[1]diagram lines'!$G$40</f>
        <v>8.0475626588251927</v>
      </c>
      <c r="AX981" s="21">
        <f>AQ981*'[1]diagram lines'!$G$38</f>
        <v>3.9134623470844709</v>
      </c>
      <c r="AY981" s="21">
        <f>AP981*'[1]diagram lines'!$G$41</f>
        <v>5.4923565910128476</v>
      </c>
      <c r="AZ981" s="21">
        <f t="shared" si="1412"/>
        <v>6.8840807653945557</v>
      </c>
      <c r="BA981" s="21">
        <f t="shared" si="1413"/>
        <v>0.74921598455611216</v>
      </c>
      <c r="BB981" s="21">
        <f t="shared" si="1414"/>
        <v>1.5331741279011437</v>
      </c>
      <c r="BC981" s="86">
        <f t="shared" si="1415"/>
        <v>0.65224163505091326</v>
      </c>
      <c r="BX981" s="61">
        <f t="shared" si="1417"/>
        <v>0.81628521970705736</v>
      </c>
      <c r="BY981" s="21">
        <f t="shared" si="1418"/>
        <v>3.6650287931897847E-2</v>
      </c>
      <c r="BZ981" s="21">
        <f t="shared" si="1419"/>
        <v>0.1474394664574343</v>
      </c>
      <c r="CA981" s="21">
        <f t="shared" si="1420"/>
        <v>1.4811002567474481E-2</v>
      </c>
      <c r="CB981" s="21">
        <f t="shared" si="1421"/>
        <v>0.1357808350730689</v>
      </c>
      <c r="CC981" s="21">
        <f t="shared" si="1422"/>
        <v>4.3049901325063434E-3</v>
      </c>
      <c r="CD981" s="21">
        <f t="shared" si="1423"/>
        <v>9.9235334987593057E-2</v>
      </c>
      <c r="CE981" s="21">
        <f t="shared" si="1424"/>
        <v>0.13548967546362339</v>
      </c>
      <c r="CF981" s="21">
        <f t="shared" si="1425"/>
        <v>8.4134795934828199E-2</v>
      </c>
      <c r="CG981" s="21">
        <f t="shared" si="1426"/>
        <v>1.6885371549893842E-2</v>
      </c>
      <c r="CH981" s="21">
        <f t="shared" si="1427"/>
        <v>7.2883813334836288E-3</v>
      </c>
      <c r="CI981" s="21">
        <f t="shared" si="1428"/>
        <v>6.2847336293007774E-2</v>
      </c>
      <c r="CJ981" s="21">
        <f t="shared" si="1429"/>
        <v>1.561152697431869</v>
      </c>
      <c r="CL981" s="68">
        <f t="shared" si="1430"/>
        <v>0.52287340056476517</v>
      </c>
      <c r="CM981" s="19">
        <f t="shared" si="1431"/>
        <v>2.3476427380991229E-2</v>
      </c>
      <c r="CN981" s="19">
        <f t="shared" si="1432"/>
        <v>9.4442693978606648E-2</v>
      </c>
      <c r="CO981" s="19">
        <f t="shared" si="1433"/>
        <v>9.4872222248591764E-3</v>
      </c>
      <c r="CP981" s="19">
        <f t="shared" si="1434"/>
        <v>8.6974730464503186E-2</v>
      </c>
      <c r="CQ981" s="19">
        <f t="shared" si="1435"/>
        <v>2.7575714659995453E-3</v>
      </c>
      <c r="CR981" s="19">
        <f t="shared" si="1436"/>
        <v>6.3565425182839183E-2</v>
      </c>
      <c r="CS981" s="19">
        <f t="shared" si="1437"/>
        <v>8.6788227497865481E-2</v>
      </c>
      <c r="CT981" s="19">
        <f t="shared" si="1438"/>
        <v>5.3892739687304014E-2</v>
      </c>
      <c r="CU981" s="19">
        <f t="shared" si="1439"/>
        <v>1.081596411271662E-2</v>
      </c>
      <c r="CV981" s="19">
        <f t="shared" si="1440"/>
        <v>4.6685896552420393E-3</v>
      </c>
      <c r="CW981" s="19">
        <f t="shared" si="1441"/>
        <v>4.0257007784307741E-2</v>
      </c>
      <c r="CX981" s="19">
        <f t="shared" si="1442"/>
        <v>1</v>
      </c>
      <c r="CZ981" s="68">
        <f t="shared" si="1443"/>
        <v>2.5805000000000001E-5</v>
      </c>
      <c r="DA981" s="19">
        <f t="shared" si="1444"/>
        <v>1.9441559999999998E-5</v>
      </c>
      <c r="DB981" s="19">
        <f t="shared" si="1445"/>
        <v>3.667E-5</v>
      </c>
      <c r="DC981" s="19">
        <f t="shared" si="1446"/>
        <v>4.080795999999999E-5</v>
      </c>
      <c r="DD981" s="19">
        <f t="shared" si="1447"/>
        <v>1.2967479999999998E-5</v>
      </c>
      <c r="DE981" s="19">
        <f t="shared" si="1448"/>
        <v>1.2967479999999998E-5</v>
      </c>
      <c r="DF981" s="19">
        <f t="shared" si="1449"/>
        <v>1.1617879999999998E-5</v>
      </c>
      <c r="DG981" s="19">
        <f t="shared" si="1450"/>
        <v>1.6162559999999997E-5</v>
      </c>
      <c r="DH981" s="19">
        <f t="shared" si="1451"/>
        <v>2.586392E-5</v>
      </c>
      <c r="DI981" s="19">
        <f t="shared" si="1452"/>
        <v>3.983251999999999E-5</v>
      </c>
      <c r="DJ981" s="19">
        <f t="shared" si="1453"/>
        <v>0</v>
      </c>
      <c r="DK981" s="19">
        <f t="shared" si="1454"/>
        <v>2.2273239999999995E-5</v>
      </c>
      <c r="DM981" s="68">
        <f t="shared" si="1455"/>
        <v>1217.3700409196315</v>
      </c>
      <c r="DN981" s="19">
        <f t="shared" si="1456"/>
        <v>96.458155579777539</v>
      </c>
      <c r="DO981" s="19">
        <f t="shared" si="1457"/>
        <v>262.59550253773477</v>
      </c>
      <c r="DP981" s="19">
        <f t="shared" si="1458"/>
        <v>37.125465646598414</v>
      </c>
      <c r="DQ981" s="19">
        <f t="shared" si="1459"/>
        <v>481.9081567023473</v>
      </c>
      <c r="DR981" s="19">
        <f t="shared" si="1460"/>
        <v>15.085592559079156</v>
      </c>
      <c r="DS981" s="19">
        <f t="shared" si="1461"/>
        <v>220.49518800920819</v>
      </c>
      <c r="DT981" s="19">
        <f t="shared" si="1462"/>
        <v>301.13322382594691</v>
      </c>
      <c r="DU981" s="19">
        <f t="shared" si="1463"/>
        <v>129.16877771103435</v>
      </c>
      <c r="DV981" s="19">
        <f t="shared" si="1464"/>
        <v>25.578693475027588</v>
      </c>
      <c r="DX981" s="19">
        <f t="shared" si="1465"/>
        <v>32.5696342459932</v>
      </c>
      <c r="DZ981" s="68">
        <f t="shared" si="1466"/>
        <v>2819.4884312123786</v>
      </c>
      <c r="EA981" s="21">
        <f t="shared" si="1467"/>
        <v>2.8194884312123785</v>
      </c>
      <c r="EB981" s="92">
        <f t="shared" si="1416"/>
        <v>1144</v>
      </c>
    </row>
    <row r="982" spans="1:132" x14ac:dyDescent="0.3">
      <c r="A982" s="19">
        <f>'A. Thermody. result (all suite)'!C938</f>
        <v>1142</v>
      </c>
      <c r="B982" s="19" t="str">
        <f>'A. Thermody. result (all suite)'!A938</f>
        <v>Alkaline basalt</v>
      </c>
      <c r="C982" s="24">
        <f>'A. Thermody. result (all suite)'!G938</f>
        <v>77.466380000000001</v>
      </c>
      <c r="D982" s="19">
        <f>'A. Thermody. result (all suite)'!D938</f>
        <v>5000</v>
      </c>
      <c r="E982" s="61">
        <f>'A. Thermody. result (all suite)'!I938</f>
        <v>49.343421999999997</v>
      </c>
      <c r="F982" s="21">
        <f>'A. Thermody. result (all suite)'!J938</f>
        <v>2.8368280000000001</v>
      </c>
      <c r="G982" s="21">
        <f>'A. Thermody. result (all suite)'!K938</f>
        <v>15.129994</v>
      </c>
      <c r="H982" s="21">
        <f>'A. Thermody. result (all suite)'!L938</f>
        <v>2.2520639999999998</v>
      </c>
      <c r="I982" s="21">
        <f>'A. Thermody. result (all suite)'!M938</f>
        <v>9.6703329999999994</v>
      </c>
      <c r="J982" s="21">
        <f>'A. Thermody. result (all suite)'!N938</f>
        <v>0.30978099999999997</v>
      </c>
      <c r="K982" s="21">
        <f>'A. Thermody. result (all suite)'!O938</f>
        <v>3.9100779999999999</v>
      </c>
      <c r="L982" s="21">
        <f>'A. Thermody. result (all suite)'!P938</f>
        <v>7.4804589999999997</v>
      </c>
      <c r="M982" s="21">
        <f>'A. Thermody. result (all suite)'!Q938</f>
        <v>5.2853000000000003</v>
      </c>
      <c r="N982" s="21">
        <f>'A. Thermody. result (all suite)'!R938</f>
        <v>1.613442</v>
      </c>
      <c r="O982" s="21">
        <f>'A. Thermody. result (all suite)'!S938</f>
        <v>1.019528</v>
      </c>
      <c r="P982" s="21">
        <f>'A. Thermody. result (all suite)'!T938</f>
        <v>1.148771</v>
      </c>
      <c r="Q982" s="21">
        <f t="shared" si="1469"/>
        <v>100</v>
      </c>
      <c r="S982" s="19">
        <f t="shared" si="1386"/>
        <v>1415</v>
      </c>
      <c r="T982" s="19">
        <f t="shared" si="1387"/>
        <v>0.5</v>
      </c>
      <c r="V982" s="61">
        <f t="shared" si="1388"/>
        <v>48.776579077656379</v>
      </c>
      <c r="W982" s="21">
        <f t="shared" si="1389"/>
        <v>2.8042393426161203</v>
      </c>
      <c r="X982" s="21">
        <f t="shared" si="1390"/>
        <v>14.956185016626261</v>
      </c>
      <c r="Y982" s="21">
        <f t="shared" si="1391"/>
        <v>2.22619294186656</v>
      </c>
      <c r="Z982" s="21">
        <f t="shared" si="1392"/>
        <v>9.5592430188925697</v>
      </c>
      <c r="AA982" s="21">
        <f t="shared" si="1393"/>
        <v>0.30622232570848995</v>
      </c>
      <c r="AB982" s="21">
        <f t="shared" si="1394"/>
        <v>3.8651601578586199</v>
      </c>
      <c r="AC982" s="21">
        <f t="shared" si="1395"/>
        <v>7.3945256563411101</v>
      </c>
      <c r="AD982" s="21">
        <f t="shared" si="1396"/>
        <v>5.2245840063370004</v>
      </c>
      <c r="AE982" s="21">
        <f t="shared" si="1397"/>
        <v>1.5949072462021801</v>
      </c>
      <c r="AF982" s="21">
        <f t="shared" si="1398"/>
        <v>1.0078159579991199</v>
      </c>
      <c r="AG982" s="21">
        <f t="shared" si="1399"/>
        <v>97.715654748104413</v>
      </c>
      <c r="AH982" s="21"/>
      <c r="AI982" s="61">
        <f t="shared" si="1400"/>
        <v>49.916852323606413</v>
      </c>
      <c r="AJ982" s="21">
        <f t="shared" si="1401"/>
        <v>2.8697953770509015</v>
      </c>
      <c r="AK982" s="21">
        <f t="shared" si="1402"/>
        <v>15.305822854261125</v>
      </c>
      <c r="AL982" s="21">
        <f t="shared" si="1403"/>
        <v>2.2782357111614666</v>
      </c>
      <c r="AM982" s="21">
        <f t="shared" si="1404"/>
        <v>9.7827139812293069</v>
      </c>
      <c r="AN982" s="21">
        <f t="shared" si="1405"/>
        <v>0.3133810303966984</v>
      </c>
      <c r="AO982" s="21">
        <f t="shared" si="1406"/>
        <v>3.9555178418671963</v>
      </c>
      <c r="AP982" s="21">
        <f t="shared" si="1407"/>
        <v>7.5673909931863363</v>
      </c>
      <c r="AQ982" s="21">
        <f t="shared" si="1408"/>
        <v>5.346721587042687</v>
      </c>
      <c r="AR982" s="21">
        <f t="shared" si="1409"/>
        <v>1.6321921500844465</v>
      </c>
      <c r="AS982" s="21">
        <f t="shared" si="1410"/>
        <v>1.0313761501134193</v>
      </c>
      <c r="AT982" s="21">
        <f t="shared" si="1411"/>
        <v>99.999999999999986</v>
      </c>
      <c r="AU982" s="21"/>
      <c r="AV982" s="21">
        <f>AR982*'[1]diagram lines'!$G$39</f>
        <v>1.3548927533758319</v>
      </c>
      <c r="AW982" s="21">
        <f>AK982*'[1]diagram lines'!$G$40</f>
        <v>8.1008574392639012</v>
      </c>
      <c r="AX982" s="21">
        <f>AQ982*'[1]diagram lines'!$G$38</f>
        <v>3.9664772276899445</v>
      </c>
      <c r="AY982" s="21">
        <f>AP982*'[1]diagram lines'!$G$41</f>
        <v>5.4080937272632319</v>
      </c>
      <c r="AZ982" s="21">
        <f t="shared" si="1412"/>
        <v>6.978913737127133</v>
      </c>
      <c r="BA982" s="21">
        <f t="shared" si="1413"/>
        <v>0.7550104701855147</v>
      </c>
      <c r="BB982" s="21">
        <f t="shared" si="1414"/>
        <v>1.5223255417473232</v>
      </c>
      <c r="BC982" s="86">
        <f t="shared" si="1415"/>
        <v>0.65688972074409357</v>
      </c>
      <c r="BX982" s="61">
        <f t="shared" si="1417"/>
        <v>0.82129530625832226</v>
      </c>
      <c r="BY982" s="21">
        <f t="shared" si="1418"/>
        <v>3.5513620430645973E-2</v>
      </c>
      <c r="BZ982" s="21">
        <f t="shared" si="1419"/>
        <v>0.14839146724205571</v>
      </c>
      <c r="CA982" s="21">
        <f t="shared" si="1420"/>
        <v>1.4102724027803869E-2</v>
      </c>
      <c r="CB982" s="21">
        <f t="shared" si="1421"/>
        <v>0.134590577592206</v>
      </c>
      <c r="CC982" s="21">
        <f t="shared" si="1422"/>
        <v>4.366802932055258E-3</v>
      </c>
      <c r="CD982" s="21">
        <f t="shared" si="1423"/>
        <v>9.702426799007445E-2</v>
      </c>
      <c r="CE982" s="21">
        <f t="shared" si="1424"/>
        <v>0.1333890691868759</v>
      </c>
      <c r="CF982" s="21">
        <f t="shared" si="1425"/>
        <v>8.5260525891272795E-2</v>
      </c>
      <c r="CG982" s="21">
        <f t="shared" si="1426"/>
        <v>1.7127834394904458E-2</v>
      </c>
      <c r="CH982" s="21">
        <f t="shared" si="1427"/>
        <v>7.1826072253846594E-3</v>
      </c>
      <c r="CI982" s="21">
        <f t="shared" si="1428"/>
        <v>6.3749778024417308E-2</v>
      </c>
      <c r="CJ982" s="21">
        <f t="shared" si="1429"/>
        <v>1.5619945811960185</v>
      </c>
      <c r="CL982" s="68">
        <f t="shared" si="1430"/>
        <v>0.52579907519874802</v>
      </c>
      <c r="CM982" s="19">
        <f t="shared" si="1431"/>
        <v>2.2736071467964511E-2</v>
      </c>
      <c r="CN982" s="19">
        <f t="shared" si="1432"/>
        <v>9.5001268908649114E-2</v>
      </c>
      <c r="CO982" s="19">
        <f t="shared" si="1433"/>
        <v>9.0286638619484962E-3</v>
      </c>
      <c r="CP982" s="19">
        <f t="shared" si="1434"/>
        <v>8.6165841554424638E-2</v>
      </c>
      <c r="CQ982" s="19">
        <f t="shared" si="1435"/>
        <v>2.7956581825729506E-3</v>
      </c>
      <c r="CR982" s="19">
        <f t="shared" si="1436"/>
        <v>6.2115623932435804E-2</v>
      </c>
      <c r="CS982" s="19">
        <f t="shared" si="1437"/>
        <v>8.5396627358809374E-2</v>
      </c>
      <c r="CT982" s="19">
        <f t="shared" si="1438"/>
        <v>5.458439287669542E-2</v>
      </c>
      <c r="CU982" s="19">
        <f t="shared" si="1439"/>
        <v>1.0965360956495562E-2</v>
      </c>
      <c r="CV982" s="19">
        <f t="shared" si="1440"/>
        <v>4.5983560454383524E-3</v>
      </c>
      <c r="CW982" s="19">
        <f t="shared" si="1441"/>
        <v>4.0813059655817843E-2</v>
      </c>
      <c r="CX982" s="19">
        <f t="shared" si="1442"/>
        <v>1.0000000000000002</v>
      </c>
      <c r="CZ982" s="68">
        <f t="shared" si="1443"/>
        <v>2.5805000000000001E-5</v>
      </c>
      <c r="DA982" s="19">
        <f t="shared" si="1444"/>
        <v>1.9427079999999994E-5</v>
      </c>
      <c r="DB982" s="19">
        <f t="shared" si="1445"/>
        <v>3.667E-5</v>
      </c>
      <c r="DC982" s="19">
        <f t="shared" si="1446"/>
        <v>4.0789779999999992E-5</v>
      </c>
      <c r="DD982" s="19">
        <f t="shared" si="1447"/>
        <v>1.2961639999999999E-5</v>
      </c>
      <c r="DE982" s="19">
        <f t="shared" si="1448"/>
        <v>1.2961639999999999E-5</v>
      </c>
      <c r="DF982" s="19">
        <f t="shared" si="1449"/>
        <v>1.1611339999999998E-5</v>
      </c>
      <c r="DG982" s="19">
        <f t="shared" si="1450"/>
        <v>1.6155079999999999E-5</v>
      </c>
      <c r="DH982" s="19">
        <f t="shared" si="1451"/>
        <v>2.5848559999999999E-5</v>
      </c>
      <c r="DI982" s="19">
        <f t="shared" si="1452"/>
        <v>3.9808359999999994E-5</v>
      </c>
      <c r="DJ982" s="19">
        <f t="shared" si="1453"/>
        <v>0</v>
      </c>
      <c r="DK982" s="19">
        <f t="shared" si="1454"/>
        <v>2.2254319999999996E-5</v>
      </c>
      <c r="DM982" s="68">
        <f t="shared" si="1455"/>
        <v>1224.1816871901096</v>
      </c>
      <c r="DN982" s="19">
        <f t="shared" si="1456"/>
        <v>93.485865547524668</v>
      </c>
      <c r="DO982" s="19">
        <f t="shared" si="1457"/>
        <v>264.14860588835194</v>
      </c>
      <c r="DP982" s="19">
        <f t="shared" si="1458"/>
        <v>35.346778828288741</v>
      </c>
      <c r="DQ982" s="19">
        <f t="shared" si="1459"/>
        <v>477.64138763963587</v>
      </c>
      <c r="DR982" s="19">
        <f t="shared" si="1460"/>
        <v>15.3008409022103</v>
      </c>
      <c r="DS982" s="19">
        <f t="shared" si="1461"/>
        <v>215.58748985708482</v>
      </c>
      <c r="DT982" s="19">
        <f t="shared" si="1462"/>
        <v>296.44191562542738</v>
      </c>
      <c r="DU982" s="19">
        <f t="shared" si="1463"/>
        <v>130.9042559595718</v>
      </c>
      <c r="DV982" s="19">
        <f t="shared" si="1464"/>
        <v>25.947740678136004</v>
      </c>
      <c r="DX982" s="19">
        <f t="shared" si="1465"/>
        <v>33.047576155903108</v>
      </c>
      <c r="DZ982" s="68">
        <f t="shared" si="1466"/>
        <v>2812.0341442722447</v>
      </c>
      <c r="EA982" s="21">
        <f t="shared" si="1467"/>
        <v>2.8120341442722445</v>
      </c>
      <c r="EB982" s="92">
        <f t="shared" si="1416"/>
        <v>1142</v>
      </c>
    </row>
    <row r="983" spans="1:132" x14ac:dyDescent="0.3">
      <c r="A983" s="19">
        <f>'A. Thermody. result (all suite)'!C939</f>
        <v>1140</v>
      </c>
      <c r="B983" s="19" t="str">
        <f>'A. Thermody. result (all suite)'!A939</f>
        <v>Alkaline basalt</v>
      </c>
      <c r="C983" s="24">
        <f>'A. Thermody. result (all suite)'!G939</f>
        <v>76.430893999999995</v>
      </c>
      <c r="D983" s="19">
        <f>'A. Thermody. result (all suite)'!D939</f>
        <v>5000</v>
      </c>
      <c r="E983" s="61">
        <f>'A. Thermody. result (all suite)'!I939</f>
        <v>49.624048000000002</v>
      </c>
      <c r="F983" s="21">
        <f>'A. Thermody. result (all suite)'!J939</f>
        <v>2.75284</v>
      </c>
      <c r="G983" s="21">
        <f>'A. Thermody. result (all suite)'!K939</f>
        <v>15.22418</v>
      </c>
      <c r="H983" s="21">
        <f>'A. Thermody. result (all suite)'!L939</f>
        <v>2.1478120000000001</v>
      </c>
      <c r="I983" s="21">
        <f>'A. Thermody. result (all suite)'!M939</f>
        <v>9.5894200000000005</v>
      </c>
      <c r="J983" s="21">
        <f>'A. Thermody. result (all suite)'!N939</f>
        <v>0.31397799999999998</v>
      </c>
      <c r="K983" s="21">
        <f>'A. Thermody. result (all suite)'!O939</f>
        <v>3.8238310000000002</v>
      </c>
      <c r="L983" s="21">
        <f>'A. Thermody. result (all suite)'!P939</f>
        <v>7.3668120000000004</v>
      </c>
      <c r="M983" s="21">
        <f>'A. Thermody. result (all suite)'!Q939</f>
        <v>5.3519969999999999</v>
      </c>
      <c r="N983" s="21">
        <f>'A. Thermody. result (all suite)'!R939</f>
        <v>1.6353009999999999</v>
      </c>
      <c r="O983" s="21">
        <f>'A. Thermody. result (all suite)'!S939</f>
        <v>1.0054479999999999</v>
      </c>
      <c r="P983" s="21">
        <f>'A. Thermody. result (all suite)'!T939</f>
        <v>1.164334</v>
      </c>
      <c r="Q983" s="21">
        <f t="shared" si="1469"/>
        <v>100.000001</v>
      </c>
      <c r="S983" s="19">
        <f t="shared" si="1386"/>
        <v>1413</v>
      </c>
      <c r="T983" s="19">
        <f t="shared" si="1387"/>
        <v>0.5</v>
      </c>
      <c r="V983" s="61">
        <f t="shared" si="1388"/>
        <v>49.04625834273758</v>
      </c>
      <c r="W983" s="21">
        <f t="shared" si="1389"/>
        <v>2.7207877482349225</v>
      </c>
      <c r="X983" s="21">
        <f t="shared" si="1390"/>
        <v>15.046919697811402</v>
      </c>
      <c r="Y983" s="21">
        <f t="shared" si="1391"/>
        <v>2.122804294877997</v>
      </c>
      <c r="Z983" s="21">
        <f t="shared" si="1392"/>
        <v>9.4777671236537291</v>
      </c>
      <c r="AA983" s="21">
        <f t="shared" si="1393"/>
        <v>0.3103222474300375</v>
      </c>
      <c r="AB983" s="21">
        <f t="shared" si="1394"/>
        <v>3.7793088360096818</v>
      </c>
      <c r="AC983" s="21">
        <f t="shared" si="1395"/>
        <v>7.2810377040256631</v>
      </c>
      <c r="AD983" s="21">
        <f t="shared" si="1396"/>
        <v>5.2896818798731715</v>
      </c>
      <c r="AE983" s="21">
        <f t="shared" si="1397"/>
        <v>1.6162606346450634</v>
      </c>
      <c r="AF983" s="21">
        <f t="shared" si="1398"/>
        <v>0.99374122720074765</v>
      </c>
      <c r="AG983" s="21">
        <f t="shared" si="1399"/>
        <v>97.684889736499983</v>
      </c>
      <c r="AH983" s="21"/>
      <c r="AI983" s="61">
        <f t="shared" si="1400"/>
        <v>50.208643808717362</v>
      </c>
      <c r="AJ983" s="21">
        <f t="shared" si="1401"/>
        <v>2.7852698156020947</v>
      </c>
      <c r="AK983" s="21">
        <f t="shared" si="1402"/>
        <v>15.403528363905309</v>
      </c>
      <c r="AL983" s="21">
        <f t="shared" si="1403"/>
        <v>2.1731142867685609</v>
      </c>
      <c r="AM983" s="21">
        <f t="shared" si="1404"/>
        <v>9.7023881065121973</v>
      </c>
      <c r="AN983" s="21">
        <f t="shared" si="1405"/>
        <v>0.31767681600206127</v>
      </c>
      <c r="AO983" s="21">
        <f t="shared" si="1406"/>
        <v>3.8688776188458367</v>
      </c>
      <c r="AP983" s="21">
        <f t="shared" si="1407"/>
        <v>7.4535966859008509</v>
      </c>
      <c r="AQ983" s="21">
        <f t="shared" si="1408"/>
        <v>5.4150461695169225</v>
      </c>
      <c r="AR983" s="21">
        <f t="shared" si="1409"/>
        <v>1.6545656539152003</v>
      </c>
      <c r="AS983" s="21">
        <f t="shared" si="1410"/>
        <v>1.0172926743136159</v>
      </c>
      <c r="AT983" s="21">
        <f t="shared" si="1411"/>
        <v>100.00000000000003</v>
      </c>
      <c r="AU983" s="21"/>
      <c r="AV983" s="21">
        <f>AR983*'[1]diagram lines'!$G$39</f>
        <v>1.3734651366619213</v>
      </c>
      <c r="AW983" s="21">
        <f>AK983*'[1]diagram lines'!$G$40</f>
        <v>8.152569680558905</v>
      </c>
      <c r="AX983" s="21">
        <f>AQ983*'[1]diagram lines'!$G$38</f>
        <v>4.0171639702224606</v>
      </c>
      <c r="AY983" s="21">
        <f>AP983*'[1]diagram lines'!$G$41</f>
        <v>5.3267697570887007</v>
      </c>
      <c r="AZ983" s="21">
        <f t="shared" si="1412"/>
        <v>7.0696118234321226</v>
      </c>
      <c r="BA983" s="21">
        <f t="shared" si="1413"/>
        <v>0.76068547826134003</v>
      </c>
      <c r="BB983" s="21">
        <f t="shared" si="1414"/>
        <v>1.5123596001341002</v>
      </c>
      <c r="BC983" s="86">
        <f t="shared" si="1415"/>
        <v>0.66121840328935699</v>
      </c>
      <c r="BX983" s="61">
        <f t="shared" si="1417"/>
        <v>0.82596617842876174</v>
      </c>
      <c r="BY983" s="21">
        <f t="shared" si="1418"/>
        <v>3.4462193289934905E-2</v>
      </c>
      <c r="BZ983" s="21">
        <f t="shared" si="1419"/>
        <v>0.14931522165555122</v>
      </c>
      <c r="CA983" s="21">
        <f t="shared" si="1420"/>
        <v>1.3449884150541675E-2</v>
      </c>
      <c r="CB983" s="21">
        <f t="shared" si="1421"/>
        <v>0.13346443980514963</v>
      </c>
      <c r="CC983" s="21">
        <f t="shared" si="1422"/>
        <v>4.4259656047363968E-3</v>
      </c>
      <c r="CD983" s="21">
        <f t="shared" si="1423"/>
        <v>9.4884143920595548E-2</v>
      </c>
      <c r="CE983" s="21">
        <f t="shared" si="1424"/>
        <v>0.13136255349500714</v>
      </c>
      <c r="CF983" s="21">
        <f t="shared" si="1425"/>
        <v>8.6336457493144045E-2</v>
      </c>
      <c r="CG983" s="21">
        <f t="shared" si="1426"/>
        <v>1.7359883227176218E-2</v>
      </c>
      <c r="CH983" s="21">
        <f t="shared" si="1427"/>
        <v>7.0834131770275604E-3</v>
      </c>
      <c r="CI983" s="21">
        <f t="shared" si="1428"/>
        <v>6.4613429522752494E-2</v>
      </c>
      <c r="CJ983" s="21">
        <f t="shared" si="1429"/>
        <v>1.5627237637703786</v>
      </c>
      <c r="CL983" s="68">
        <f t="shared" si="1430"/>
        <v>0.52854266222710777</v>
      </c>
      <c r="CM983" s="19">
        <f t="shared" si="1431"/>
        <v>2.205264557236148E-2</v>
      </c>
      <c r="CN983" s="19">
        <f t="shared" si="1432"/>
        <v>9.5548058535501412E-2</v>
      </c>
      <c r="CO983" s="19">
        <f t="shared" si="1433"/>
        <v>8.6066933020146723E-3</v>
      </c>
      <c r="CP983" s="19">
        <f t="shared" si="1434"/>
        <v>8.5405010725081956E-2</v>
      </c>
      <c r="CQ983" s="19">
        <f t="shared" si="1435"/>
        <v>2.8322123892567446E-3</v>
      </c>
      <c r="CR983" s="19">
        <f t="shared" si="1436"/>
        <v>6.0717156877213463E-2</v>
      </c>
      <c r="CS983" s="19">
        <f t="shared" si="1437"/>
        <v>8.4059996104538098E-2</v>
      </c>
      <c r="CT983" s="19">
        <f t="shared" si="1438"/>
        <v>5.5247420878044594E-2</v>
      </c>
      <c r="CU983" s="19">
        <f t="shared" si="1439"/>
        <v>1.1108734396725422E-2</v>
      </c>
      <c r="CV983" s="19">
        <f t="shared" si="1440"/>
        <v>4.5327353056546808E-3</v>
      </c>
      <c r="CW983" s="19">
        <f t="shared" si="1441"/>
        <v>4.1346673686499705E-2</v>
      </c>
      <c r="CX983" s="19">
        <f t="shared" si="1442"/>
        <v>1.0000000000000002</v>
      </c>
      <c r="CZ983" s="68">
        <f t="shared" si="1443"/>
        <v>2.5805000000000001E-5</v>
      </c>
      <c r="DA983" s="19">
        <f t="shared" si="1444"/>
        <v>1.9412599999999998E-5</v>
      </c>
      <c r="DB983" s="19">
        <f t="shared" si="1445"/>
        <v>3.667E-5</v>
      </c>
      <c r="DC983" s="19">
        <f t="shared" si="1446"/>
        <v>4.0771599999999994E-5</v>
      </c>
      <c r="DD983" s="19">
        <f t="shared" si="1447"/>
        <v>1.2955799999999999E-5</v>
      </c>
      <c r="DE983" s="19">
        <f t="shared" si="1448"/>
        <v>1.2955799999999999E-5</v>
      </c>
      <c r="DF983" s="19">
        <f t="shared" si="1449"/>
        <v>1.1604799999999998E-5</v>
      </c>
      <c r="DG983" s="19">
        <f t="shared" si="1450"/>
        <v>1.6147599999999998E-5</v>
      </c>
      <c r="DH983" s="19">
        <f t="shared" si="1451"/>
        <v>2.5833199999999999E-5</v>
      </c>
      <c r="DI983" s="19">
        <f t="shared" si="1452"/>
        <v>3.9784199999999991E-5</v>
      </c>
      <c r="DJ983" s="19">
        <f t="shared" si="1453"/>
        <v>0</v>
      </c>
      <c r="DK983" s="19">
        <f t="shared" si="1454"/>
        <v>2.2235399999999997E-5</v>
      </c>
      <c r="DM983" s="68">
        <f t="shared" si="1455"/>
        <v>1230.5693914591991</v>
      </c>
      <c r="DN983" s="19">
        <f t="shared" si="1456"/>
        <v>90.743400076251262</v>
      </c>
      <c r="DO983" s="19">
        <f t="shared" si="1457"/>
        <v>265.6689405039466</v>
      </c>
      <c r="DP983" s="19">
        <f t="shared" si="1458"/>
        <v>33.709809117099233</v>
      </c>
      <c r="DQ983" s="19">
        <f t="shared" si="1459"/>
        <v>473.63729145225602</v>
      </c>
      <c r="DR983" s="19">
        <f t="shared" si="1460"/>
        <v>15.507891978409166</v>
      </c>
      <c r="DS983" s="19">
        <f t="shared" si="1461"/>
        <v>210.85252844958148</v>
      </c>
      <c r="DT983" s="19">
        <f t="shared" si="1462"/>
        <v>291.93716599014698</v>
      </c>
      <c r="DU983" s="19">
        <f t="shared" si="1463"/>
        <v>132.5731082572033</v>
      </c>
      <c r="DV983" s="19">
        <f t="shared" si="1464"/>
        <v>26.302974049284266</v>
      </c>
      <c r="DX983" s="19">
        <f t="shared" si="1465"/>
        <v>33.50814736099754</v>
      </c>
      <c r="DZ983" s="68">
        <f t="shared" si="1466"/>
        <v>2805.010648694375</v>
      </c>
      <c r="EA983" s="21">
        <f t="shared" si="1467"/>
        <v>2.8050106486943749</v>
      </c>
      <c r="EB983" s="92">
        <f t="shared" si="1416"/>
        <v>1140</v>
      </c>
    </row>
    <row r="984" spans="1:132" x14ac:dyDescent="0.3">
      <c r="A984" s="19">
        <f>'A. Thermody. result (all suite)'!C940</f>
        <v>1138</v>
      </c>
      <c r="B984" s="19" t="str">
        <f>'A. Thermody. result (all suite)'!A940</f>
        <v>Alkaline basalt</v>
      </c>
      <c r="C984" s="24">
        <f>'A. Thermody. result (all suite)'!G940</f>
        <v>75.463808</v>
      </c>
      <c r="D984" s="19">
        <f>'A. Thermody. result (all suite)'!D940</f>
        <v>5000</v>
      </c>
      <c r="E984" s="61">
        <f>'A. Thermody. result (all suite)'!I940</f>
        <v>49.886816000000003</v>
      </c>
      <c r="F984" s="21">
        <f>'A. Thermody. result (all suite)'!J940</f>
        <v>2.6746490000000001</v>
      </c>
      <c r="G984" s="21">
        <f>'A. Thermody. result (all suite)'!K940</f>
        <v>15.315359000000001</v>
      </c>
      <c r="H984" s="21">
        <f>'A. Thermody. result (all suite)'!L940</f>
        <v>2.0514209999999999</v>
      </c>
      <c r="I984" s="21">
        <f>'A. Thermody. result (all suite)'!M940</f>
        <v>9.5127249999999997</v>
      </c>
      <c r="J984" s="21">
        <f>'A. Thermody. result (all suite)'!N940</f>
        <v>0.31800099999999998</v>
      </c>
      <c r="K984" s="21">
        <f>'A. Thermody. result (all suite)'!O940</f>
        <v>3.7404380000000002</v>
      </c>
      <c r="L984" s="21">
        <f>'A. Thermody. result (all suite)'!P940</f>
        <v>7.2570050000000004</v>
      </c>
      <c r="M984" s="21">
        <f>'A. Thermody. result (all suite)'!Q940</f>
        <v>5.4158590000000002</v>
      </c>
      <c r="N984" s="21">
        <f>'A. Thermody. result (all suite)'!R940</f>
        <v>1.656258</v>
      </c>
      <c r="O984" s="21">
        <f>'A. Thermody. result (all suite)'!S940</f>
        <v>0.99221400000000004</v>
      </c>
      <c r="P984" s="21">
        <f>'A. Thermody. result (all suite)'!T940</f>
        <v>1.1792549999999999</v>
      </c>
      <c r="Q984" s="21">
        <f t="shared" si="1469"/>
        <v>100</v>
      </c>
      <c r="S984" s="19">
        <f t="shared" si="1386"/>
        <v>1411</v>
      </c>
      <c r="T984" s="19">
        <f t="shared" si="1387"/>
        <v>0.5</v>
      </c>
      <c r="V984" s="61">
        <f t="shared" si="1388"/>
        <v>49.298523227979203</v>
      </c>
      <c r="W984" s="21">
        <f t="shared" si="1389"/>
        <v>2.6431080679350503</v>
      </c>
      <c r="X984" s="21">
        <f t="shared" si="1390"/>
        <v>15.134751863224551</v>
      </c>
      <c r="Y984" s="21">
        <f t="shared" si="1391"/>
        <v>2.0272295152864501</v>
      </c>
      <c r="Z984" s="21">
        <f t="shared" si="1392"/>
        <v>9.4005457148012503</v>
      </c>
      <c r="AA984" s="21">
        <f t="shared" si="1393"/>
        <v>0.31425095730745001</v>
      </c>
      <c r="AB984" s="21">
        <f t="shared" si="1394"/>
        <v>3.6963286978631005</v>
      </c>
      <c r="AC984" s="21">
        <f t="shared" si="1395"/>
        <v>7.1714264056872503</v>
      </c>
      <c r="AD984" s="21">
        <f t="shared" si="1396"/>
        <v>5.3519922119495504</v>
      </c>
      <c r="AE984" s="21">
        <f t="shared" si="1397"/>
        <v>1.6367264947221001</v>
      </c>
      <c r="AF984" s="21">
        <f t="shared" si="1398"/>
        <v>0.98051326679430006</v>
      </c>
      <c r="AG984" s="21">
        <f t="shared" si="1399"/>
        <v>97.655396423550258</v>
      </c>
      <c r="AH984" s="21"/>
      <c r="AI984" s="61">
        <f t="shared" si="1400"/>
        <v>50.482129030700996</v>
      </c>
      <c r="AJ984" s="21">
        <f t="shared" si="1401"/>
        <v>2.7065663186408888</v>
      </c>
      <c r="AK984" s="21">
        <f t="shared" si="1402"/>
        <v>15.498121371175657</v>
      </c>
      <c r="AL984" s="21">
        <f t="shared" si="1403"/>
        <v>2.0759011683225013</v>
      </c>
      <c r="AM984" s="21">
        <f t="shared" si="1404"/>
        <v>9.6262429513155343</v>
      </c>
      <c r="AN984" s="21">
        <f t="shared" si="1405"/>
        <v>0.32179579297848843</v>
      </c>
      <c r="AO984" s="21">
        <f t="shared" si="1406"/>
        <v>3.7850736705132109</v>
      </c>
      <c r="AP984" s="21">
        <f t="shared" si="1407"/>
        <v>7.3436048271038636</v>
      </c>
      <c r="AQ984" s="21">
        <f t="shared" si="1408"/>
        <v>5.4804879279143259</v>
      </c>
      <c r="AR984" s="21">
        <f t="shared" si="1409"/>
        <v>1.676022580076683</v>
      </c>
      <c r="AS984" s="21">
        <f t="shared" si="1410"/>
        <v>1.0040543612578512</v>
      </c>
      <c r="AT984" s="21">
        <f t="shared" si="1411"/>
        <v>100</v>
      </c>
      <c r="AU984" s="21"/>
      <c r="AV984" s="21">
        <f>AR984*'[1]diagram lines'!$G$39</f>
        <v>1.391276663181277</v>
      </c>
      <c r="AW984" s="21">
        <f>AK984*'[1]diagram lines'!$G$40</f>
        <v>8.2026345789929689</v>
      </c>
      <c r="AX984" s="21">
        <f>AQ984*'[1]diagram lines'!$G$38</f>
        <v>4.0657120833414124</v>
      </c>
      <c r="AY984" s="21">
        <f>AP984*'[1]diagram lines'!$G$41</f>
        <v>5.2481632357465884</v>
      </c>
      <c r="AZ984" s="21">
        <f t="shared" si="1412"/>
        <v>7.1565105079910092</v>
      </c>
      <c r="BA984" s="21">
        <f t="shared" si="1413"/>
        <v>0.76623242645959844</v>
      </c>
      <c r="BB984" s="21">
        <f t="shared" si="1414"/>
        <v>1.5031430263109602</v>
      </c>
      <c r="BC984" s="86">
        <f t="shared" si="1415"/>
        <v>0.66527268696061315</v>
      </c>
      <c r="BX984" s="61">
        <f t="shared" si="1417"/>
        <v>0.83033981358189091</v>
      </c>
      <c r="BY984" s="21">
        <f t="shared" si="1418"/>
        <v>3.348333750625939E-2</v>
      </c>
      <c r="BZ984" s="21">
        <f t="shared" si="1419"/>
        <v>0.15020948411141627</v>
      </c>
      <c r="CA984" s="21">
        <f t="shared" si="1420"/>
        <v>1.2846270899868496E-2</v>
      </c>
      <c r="CB984" s="21">
        <f t="shared" si="1421"/>
        <v>0.13239700765483647</v>
      </c>
      <c r="CC984" s="21">
        <f t="shared" si="1422"/>
        <v>4.4826755004228926E-3</v>
      </c>
      <c r="CD984" s="21">
        <f t="shared" si="1423"/>
        <v>9.2814838709677425E-2</v>
      </c>
      <c r="CE984" s="21">
        <f t="shared" si="1424"/>
        <v>0.12940451141226819</v>
      </c>
      <c r="CF984" s="21">
        <f t="shared" si="1425"/>
        <v>8.7366655912243907E-2</v>
      </c>
      <c r="CG984" s="21">
        <f t="shared" si="1426"/>
        <v>1.758235668789809E-2</v>
      </c>
      <c r="CH984" s="21">
        <f t="shared" si="1427"/>
        <v>6.9901792256101009E-3</v>
      </c>
      <c r="CI984" s="21">
        <f t="shared" si="1428"/>
        <v>6.5441453940066591E-2</v>
      </c>
      <c r="CJ984" s="21">
        <f t="shared" si="1429"/>
        <v>1.5633585851424585</v>
      </c>
      <c r="CL984" s="68">
        <f t="shared" si="1430"/>
        <v>0.53112563008455771</v>
      </c>
      <c r="CM984" s="19">
        <f t="shared" si="1431"/>
        <v>2.1417567168832398E-2</v>
      </c>
      <c r="CN984" s="19">
        <f t="shared" si="1432"/>
        <v>9.6081273700702949E-2</v>
      </c>
      <c r="CO984" s="19">
        <f t="shared" si="1433"/>
        <v>8.2170981257622989E-3</v>
      </c>
      <c r="CP984" s="19">
        <f t="shared" si="1434"/>
        <v>8.4687549557142722E-2</v>
      </c>
      <c r="CQ984" s="19">
        <f t="shared" si="1435"/>
        <v>2.8673367345306874E-3</v>
      </c>
      <c r="CR984" s="19">
        <f t="shared" si="1436"/>
        <v>5.9368873905035563E-2</v>
      </c>
      <c r="CS984" s="19">
        <f t="shared" si="1437"/>
        <v>8.2773403774461907E-2</v>
      </c>
      <c r="CT984" s="19">
        <f t="shared" si="1438"/>
        <v>5.588395186014395E-2</v>
      </c>
      <c r="CU984" s="19">
        <f t="shared" si="1439"/>
        <v>1.1246528374867962E-2</v>
      </c>
      <c r="CV984" s="19">
        <f t="shared" si="1440"/>
        <v>4.4712577728756525E-3</v>
      </c>
      <c r="CW984" s="19">
        <f t="shared" si="1441"/>
        <v>4.1859528941086376E-2</v>
      </c>
      <c r="CX984" s="19">
        <f t="shared" si="1442"/>
        <v>1</v>
      </c>
      <c r="CZ984" s="68">
        <f t="shared" si="1443"/>
        <v>2.5805000000000001E-5</v>
      </c>
      <c r="DA984" s="19">
        <f t="shared" si="1444"/>
        <v>1.9398119999999994E-5</v>
      </c>
      <c r="DB984" s="19">
        <f t="shared" si="1445"/>
        <v>3.667E-5</v>
      </c>
      <c r="DC984" s="19">
        <f t="shared" si="1446"/>
        <v>4.075341999999999E-5</v>
      </c>
      <c r="DD984" s="19">
        <f t="shared" si="1447"/>
        <v>1.2949959999999999E-5</v>
      </c>
      <c r="DE984" s="19">
        <f t="shared" si="1448"/>
        <v>1.2949959999999999E-5</v>
      </c>
      <c r="DF984" s="19">
        <f t="shared" si="1449"/>
        <v>1.1598259999999999E-5</v>
      </c>
      <c r="DG984" s="19">
        <f t="shared" si="1450"/>
        <v>1.614012E-5</v>
      </c>
      <c r="DH984" s="19">
        <f t="shared" si="1451"/>
        <v>2.5817839999999998E-5</v>
      </c>
      <c r="DI984" s="19">
        <f t="shared" si="1452"/>
        <v>3.9760039999999995E-5</v>
      </c>
      <c r="DJ984" s="19">
        <f t="shared" si="1453"/>
        <v>0</v>
      </c>
      <c r="DK984" s="19">
        <f t="shared" si="1454"/>
        <v>2.2216479999999995E-5</v>
      </c>
      <c r="DM984" s="68">
        <f t="shared" si="1455"/>
        <v>1236.5831372013263</v>
      </c>
      <c r="DN984" s="19">
        <f t="shared" si="1456"/>
        <v>88.195931639062579</v>
      </c>
      <c r="DO984" s="19">
        <f t="shared" si="1457"/>
        <v>267.15153167503877</v>
      </c>
      <c r="DP984" s="19">
        <f t="shared" si="1458"/>
        <v>32.198240042258583</v>
      </c>
      <c r="DQ984" s="19">
        <f t="shared" si="1459"/>
        <v>469.87021084858213</v>
      </c>
      <c r="DR984" s="19">
        <f t="shared" si="1460"/>
        <v>15.707297006910212</v>
      </c>
      <c r="DS984" s="19">
        <f t="shared" si="1461"/>
        <v>206.28659974624929</v>
      </c>
      <c r="DT984" s="19">
        <f t="shared" si="1462"/>
        <v>287.60210479673157</v>
      </c>
      <c r="DU984" s="19">
        <f t="shared" si="1463"/>
        <v>134.18032553499145</v>
      </c>
      <c r="DV984" s="19">
        <f t="shared" si="1464"/>
        <v>26.645420198585366</v>
      </c>
      <c r="DX984" s="19">
        <f t="shared" si="1465"/>
        <v>33.952665387062964</v>
      </c>
      <c r="DZ984" s="68">
        <f t="shared" si="1466"/>
        <v>2798.3734640767993</v>
      </c>
      <c r="EA984" s="21">
        <f t="shared" si="1467"/>
        <v>2.7983734640767994</v>
      </c>
      <c r="EB984" s="92">
        <f t="shared" si="1416"/>
        <v>1138</v>
      </c>
    </row>
    <row r="985" spans="1:132" x14ac:dyDescent="0.3">
      <c r="A985" s="19">
        <f>'A. Thermody. result (all suite)'!C941</f>
        <v>1136</v>
      </c>
      <c r="B985" s="19" t="str">
        <f>'A. Thermody. result (all suite)'!A941</f>
        <v>Alkaline basalt</v>
      </c>
      <c r="C985" s="24">
        <f>'A. Thermody. result (all suite)'!G941</f>
        <v>74.557472000000004</v>
      </c>
      <c r="D985" s="19">
        <f>'A. Thermody. result (all suite)'!D941</f>
        <v>5000</v>
      </c>
      <c r="E985" s="61">
        <f>'A. Thermody. result (all suite)'!I941</f>
        <v>50.133878000000003</v>
      </c>
      <c r="F985" s="21">
        <f>'A. Thermody. result (all suite)'!J941</f>
        <v>2.601464</v>
      </c>
      <c r="G985" s="21">
        <f>'A. Thermody. result (all suite)'!K941</f>
        <v>15.403591</v>
      </c>
      <c r="H985" s="21">
        <f>'A. Thermody. result (all suite)'!L941</f>
        <v>1.961989</v>
      </c>
      <c r="I985" s="21">
        <f>'A. Thermody. result (all suite)'!M941</f>
        <v>9.4398219999999995</v>
      </c>
      <c r="J985" s="21">
        <f>'A. Thermody. result (all suite)'!N941</f>
        <v>0.32186700000000001</v>
      </c>
      <c r="K985" s="21">
        <f>'A. Thermody. result (all suite)'!O941</f>
        <v>3.659783</v>
      </c>
      <c r="L985" s="21">
        <f>'A. Thermody. result (all suite)'!P941</f>
        <v>7.1507430000000003</v>
      </c>
      <c r="M985" s="21">
        <f>'A. Thermody. result (all suite)'!Q941</f>
        <v>5.4771359999999998</v>
      </c>
      <c r="N985" s="21">
        <f>'A. Thermody. result (all suite)'!R941</f>
        <v>1.676391</v>
      </c>
      <c r="O985" s="21">
        <f>'A. Thermody. result (all suite)'!S941</f>
        <v>0.97974600000000001</v>
      </c>
      <c r="P985" s="21">
        <f>'A. Thermody. result (all suite)'!T941</f>
        <v>1.1935910000000001</v>
      </c>
      <c r="Q985" s="21">
        <f t="shared" si="1469"/>
        <v>100.00000100000003</v>
      </c>
      <c r="S985" s="19">
        <f t="shared" si="1386"/>
        <v>1409</v>
      </c>
      <c r="T985" s="19">
        <f t="shared" si="1387"/>
        <v>0.5</v>
      </c>
      <c r="V985" s="61">
        <f t="shared" si="1388"/>
        <v>49.535484550224957</v>
      </c>
      <c r="W985" s="21">
        <f t="shared" si="1389"/>
        <v>2.5704131601382683</v>
      </c>
      <c r="X985" s="21">
        <f t="shared" si="1390"/>
        <v>15.21973512598575</v>
      </c>
      <c r="Y985" s="21">
        <f t="shared" si="1391"/>
        <v>1.9385708761091911</v>
      </c>
      <c r="Z985" s="21">
        <f t="shared" si="1392"/>
        <v>9.3271491353187095</v>
      </c>
      <c r="AA985" s="21">
        <f t="shared" si="1393"/>
        <v>0.31802522449444776</v>
      </c>
      <c r="AB985" s="21">
        <f t="shared" si="1394"/>
        <v>3.6161001599292981</v>
      </c>
      <c r="AC985" s="21">
        <f t="shared" si="1395"/>
        <v>7.0653923759723769</v>
      </c>
      <c r="AD985" s="21">
        <f t="shared" si="1396"/>
        <v>5.4117613982999853</v>
      </c>
      <c r="AE985" s="21">
        <f t="shared" si="1397"/>
        <v>1.6563817480992826</v>
      </c>
      <c r="AF985" s="21">
        <f t="shared" si="1398"/>
        <v>0.96805184003808165</v>
      </c>
      <c r="AG985" s="21">
        <f t="shared" si="1399"/>
        <v>97.627065594610357</v>
      </c>
      <c r="AH985" s="21"/>
      <c r="AI985" s="61">
        <f t="shared" si="1400"/>
        <v>50.739499593194402</v>
      </c>
      <c r="AJ985" s="21">
        <f t="shared" si="1401"/>
        <v>2.6328899106849439</v>
      </c>
      <c r="AK985" s="21">
        <f t="shared" si="1402"/>
        <v>15.58966771487801</v>
      </c>
      <c r="AL985" s="21">
        <f t="shared" si="1403"/>
        <v>1.9856899972380331</v>
      </c>
      <c r="AM985" s="21">
        <f t="shared" si="1404"/>
        <v>9.5538558682579389</v>
      </c>
      <c r="AN985" s="21">
        <f t="shared" si="1405"/>
        <v>0.32575518126809783</v>
      </c>
      <c r="AO985" s="21">
        <f t="shared" si="1406"/>
        <v>3.7039934959685299</v>
      </c>
      <c r="AP985" s="21">
        <f t="shared" si="1407"/>
        <v>7.2371245954589387</v>
      </c>
      <c r="AQ985" s="21">
        <f t="shared" si="1408"/>
        <v>5.5433002777856197</v>
      </c>
      <c r="AR985" s="21">
        <f t="shared" si="1409"/>
        <v>1.6966419486347091</v>
      </c>
      <c r="AS985" s="21">
        <f t="shared" si="1410"/>
        <v>0.99158141663076305</v>
      </c>
      <c r="AT985" s="21">
        <f t="shared" si="1411"/>
        <v>99.999999999999972</v>
      </c>
      <c r="AU985" s="21"/>
      <c r="AV985" s="21">
        <f>AR985*'[1]diagram lines'!$G$39</f>
        <v>1.4083929279770668</v>
      </c>
      <c r="AW985" s="21">
        <f>AK985*'[1]diagram lines'!$G$40</f>
        <v>8.2510869808324525</v>
      </c>
      <c r="AX985" s="21">
        <f>AQ985*'[1]diagram lines'!$G$38</f>
        <v>4.1123095639332492</v>
      </c>
      <c r="AY985" s="21">
        <f>AP985*'[1]diagram lines'!$G$41</f>
        <v>5.1720663255492756</v>
      </c>
      <c r="AZ985" s="21">
        <f t="shared" si="1412"/>
        <v>7.2399422264203288</v>
      </c>
      <c r="BA985" s="21">
        <f t="shared" si="1413"/>
        <v>0.77165111503764472</v>
      </c>
      <c r="BB985" s="21">
        <f t="shared" si="1414"/>
        <v>1.4945719304604925</v>
      </c>
      <c r="BC985" s="86">
        <f t="shared" si="1415"/>
        <v>0.66908790377984018</v>
      </c>
      <c r="BX985" s="61">
        <f t="shared" si="1417"/>
        <v>0.83445203062583229</v>
      </c>
      <c r="BY985" s="21">
        <f t="shared" si="1418"/>
        <v>3.2567150726089136E-2</v>
      </c>
      <c r="BZ985" s="21">
        <f t="shared" si="1419"/>
        <v>0.15107484307571598</v>
      </c>
      <c r="CA985" s="21">
        <f t="shared" si="1420"/>
        <v>1.2286235831924354E-2</v>
      </c>
      <c r="CB985" s="21">
        <f t="shared" si="1421"/>
        <v>0.1313823521224774</v>
      </c>
      <c r="CC985" s="21">
        <f t="shared" si="1422"/>
        <v>4.5371722582464059E-3</v>
      </c>
      <c r="CD985" s="21">
        <f t="shared" si="1423"/>
        <v>9.0813473945409437E-2</v>
      </c>
      <c r="CE985" s="21">
        <f t="shared" si="1424"/>
        <v>0.12750968259629103</v>
      </c>
      <c r="CF985" s="21">
        <f t="shared" si="1425"/>
        <v>8.8355154057105978E-2</v>
      </c>
      <c r="CG985" s="21">
        <f t="shared" si="1426"/>
        <v>1.7796082802547769E-2</v>
      </c>
      <c r="CH985" s="21">
        <f t="shared" si="1427"/>
        <v>6.902341768584795E-3</v>
      </c>
      <c r="CI985" s="21">
        <f t="shared" si="1428"/>
        <v>6.6237014428412885E-2</v>
      </c>
      <c r="CJ985" s="21">
        <f t="shared" si="1429"/>
        <v>1.5639135342386372</v>
      </c>
      <c r="CL985" s="68">
        <f t="shared" si="1430"/>
        <v>0.53356660221760277</v>
      </c>
      <c r="CM985" s="19">
        <f t="shared" si="1431"/>
        <v>2.08241376604902E-2</v>
      </c>
      <c r="CN985" s="19">
        <f t="shared" si="1432"/>
        <v>9.6600508767426208E-2</v>
      </c>
      <c r="CO985" s="19">
        <f t="shared" si="1433"/>
        <v>7.8560838326050316E-3</v>
      </c>
      <c r="CP985" s="19">
        <f t="shared" si="1434"/>
        <v>8.400870588183669E-2</v>
      </c>
      <c r="CQ985" s="19">
        <f t="shared" si="1435"/>
        <v>2.9011656711924586E-3</v>
      </c>
      <c r="CR985" s="19">
        <f t="shared" si="1436"/>
        <v>5.8068091334486927E-2</v>
      </c>
      <c r="CS985" s="19">
        <f t="shared" si="1437"/>
        <v>8.1532437570704178E-2</v>
      </c>
      <c r="CT985" s="19">
        <f t="shared" si="1438"/>
        <v>5.6496188646465086E-2</v>
      </c>
      <c r="CU985" s="19">
        <f t="shared" si="1439"/>
        <v>1.1379198666000078E-2</v>
      </c>
      <c r="CV985" s="19">
        <f t="shared" si="1440"/>
        <v>4.4135060011134654E-3</v>
      </c>
      <c r="CW985" s="19">
        <f t="shared" si="1441"/>
        <v>4.2353373750077028E-2</v>
      </c>
      <c r="CX985" s="19">
        <f t="shared" si="1442"/>
        <v>1.0000000000000002</v>
      </c>
      <c r="CZ985" s="68">
        <f t="shared" si="1443"/>
        <v>2.5805000000000001E-5</v>
      </c>
      <c r="DA985" s="19">
        <f t="shared" si="1444"/>
        <v>1.9383639999999998E-5</v>
      </c>
      <c r="DB985" s="19">
        <f t="shared" si="1445"/>
        <v>3.667E-5</v>
      </c>
      <c r="DC985" s="19">
        <f t="shared" si="1446"/>
        <v>4.0735239999999992E-5</v>
      </c>
      <c r="DD985" s="19">
        <f t="shared" si="1447"/>
        <v>1.2944119999999998E-5</v>
      </c>
      <c r="DE985" s="19">
        <f t="shared" si="1448"/>
        <v>1.2944119999999998E-5</v>
      </c>
      <c r="DF985" s="19">
        <f t="shared" si="1449"/>
        <v>1.1591719999999999E-5</v>
      </c>
      <c r="DG985" s="19">
        <f t="shared" si="1450"/>
        <v>1.6132639999999998E-5</v>
      </c>
      <c r="DH985" s="19">
        <f t="shared" si="1451"/>
        <v>2.5802479999999998E-5</v>
      </c>
      <c r="DI985" s="19">
        <f t="shared" si="1452"/>
        <v>3.9735879999999992E-5</v>
      </c>
      <c r="DJ985" s="19">
        <f t="shared" si="1453"/>
        <v>0</v>
      </c>
      <c r="DK985" s="19">
        <f t="shared" si="1454"/>
        <v>2.2197559999999996E-5</v>
      </c>
      <c r="DM985" s="68">
        <f t="shared" si="1455"/>
        <v>1242.2662841012816</v>
      </c>
      <c r="DN985" s="19">
        <f t="shared" si="1456"/>
        <v>85.816292312483981</v>
      </c>
      <c r="DO985" s="19">
        <f t="shared" si="1457"/>
        <v>268.59525153877217</v>
      </c>
      <c r="DP985" s="19">
        <f t="shared" si="1458"/>
        <v>30.797364327022443</v>
      </c>
      <c r="DQ985" s="19">
        <f t="shared" si="1459"/>
        <v>466.3140883744872</v>
      </c>
      <c r="DR985" s="19">
        <f t="shared" si="1460"/>
        <v>15.899782504673398</v>
      </c>
      <c r="DS985" s="19">
        <f t="shared" si="1461"/>
        <v>201.88065971053675</v>
      </c>
      <c r="DT985" s="19">
        <f t="shared" si="1462"/>
        <v>283.42162838599825</v>
      </c>
      <c r="DU985" s="19">
        <f t="shared" si="1463"/>
        <v>135.73108996477745</v>
      </c>
      <c r="DV985" s="19">
        <f t="shared" si="1464"/>
        <v>26.976136286328824</v>
      </c>
      <c r="DX985" s="19">
        <f t="shared" si="1465"/>
        <v>34.382508481850621</v>
      </c>
      <c r="DZ985" s="68">
        <f t="shared" si="1466"/>
        <v>2792.0810859882122</v>
      </c>
      <c r="EA985" s="21">
        <f t="shared" si="1467"/>
        <v>2.7920810859882121</v>
      </c>
      <c r="EB985" s="92">
        <f t="shared" si="1416"/>
        <v>1136</v>
      </c>
    </row>
    <row r="986" spans="1:132" x14ac:dyDescent="0.3">
      <c r="A986" s="19">
        <f>'A. Thermody. result (all suite)'!C942</f>
        <v>1134</v>
      </c>
      <c r="B986" s="19" t="str">
        <f>'A. Thermody. result (all suite)'!A942</f>
        <v>Alkaline basalt</v>
      </c>
      <c r="C986" s="24">
        <f>'A. Thermody. result (all suite)'!G942</f>
        <v>73.705257000000003</v>
      </c>
      <c r="D986" s="19">
        <f>'A. Thermody. result (all suite)'!D942</f>
        <v>5000</v>
      </c>
      <c r="E986" s="61">
        <f>'A. Thermody. result (all suite)'!I942</f>
        <v>50.367038999999998</v>
      </c>
      <c r="F986" s="21">
        <f>'A. Thermody. result (all suite)'!J942</f>
        <v>2.5326520000000001</v>
      </c>
      <c r="G986" s="21">
        <f>'A. Thermody. result (all suite)'!K942</f>
        <v>15.489001999999999</v>
      </c>
      <c r="H986" s="21">
        <f>'A. Thermody. result (all suite)'!L942</f>
        <v>1.878728</v>
      </c>
      <c r="I986" s="21">
        <f>'A. Thermody. result (all suite)'!M942</f>
        <v>9.3703109999999992</v>
      </c>
      <c r="J986" s="21">
        <f>'A. Thermody. result (all suite)'!N942</f>
        <v>0.32558900000000002</v>
      </c>
      <c r="K986" s="21">
        <f>'A. Thermody. result (all suite)'!O942</f>
        <v>3.5817160000000001</v>
      </c>
      <c r="L986" s="21">
        <f>'A. Thermody. result (all suite)'!P942</f>
        <v>7.0477670000000003</v>
      </c>
      <c r="M986" s="21">
        <f>'A. Thermody. result (all suite)'!Q942</f>
        <v>5.5360579999999997</v>
      </c>
      <c r="N986" s="21">
        <f>'A. Thermody. result (all suite)'!R942</f>
        <v>1.695775</v>
      </c>
      <c r="O986" s="21">
        <f>'A. Thermody. result (all suite)'!S942</f>
        <v>0.96797299999999997</v>
      </c>
      <c r="P986" s="21">
        <f>'A. Thermody. result (all suite)'!T942</f>
        <v>1.2073910000000001</v>
      </c>
      <c r="Q986" s="21">
        <f t="shared" si="1469"/>
        <v>100.00000099999997</v>
      </c>
      <c r="S986" s="19">
        <f t="shared" si="1386"/>
        <v>1407</v>
      </c>
      <c r="T986" s="19">
        <f t="shared" si="1387"/>
        <v>0.5</v>
      </c>
      <c r="V986" s="61">
        <f t="shared" si="1388"/>
        <v>49.758911910228775</v>
      </c>
      <c r="W986" s="21">
        <f t="shared" si="1389"/>
        <v>2.50207298799647</v>
      </c>
      <c r="X986" s="21">
        <f t="shared" si="1390"/>
        <v>15.301989185732307</v>
      </c>
      <c r="Y986" s="21">
        <f t="shared" si="1391"/>
        <v>1.8560444074403559</v>
      </c>
      <c r="Z986" s="21">
        <f t="shared" si="1392"/>
        <v>9.2571747094453514</v>
      </c>
      <c r="AA986" s="21">
        <f t="shared" si="1393"/>
        <v>0.32165786775632133</v>
      </c>
      <c r="AB986" s="21">
        <f t="shared" si="1394"/>
        <v>3.5384706838028936</v>
      </c>
      <c r="AC986" s="21">
        <f t="shared" si="1395"/>
        <v>6.9626728963919717</v>
      </c>
      <c r="AD986" s="21">
        <f t="shared" si="1396"/>
        <v>5.4692161346216386</v>
      </c>
      <c r="AE986" s="21">
        <f t="shared" si="1397"/>
        <v>1.6753003654744962</v>
      </c>
      <c r="AF986" s="21">
        <f t="shared" si="1398"/>
        <v>0.95628578123244223</v>
      </c>
      <c r="AG986" s="21">
        <f t="shared" si="1399"/>
        <v>97.59979693012302</v>
      </c>
      <c r="AH986" s="21"/>
      <c r="AI986" s="61">
        <f t="shared" si="1400"/>
        <v>50.982597787425597</v>
      </c>
      <c r="AJ986" s="21">
        <f t="shared" si="1401"/>
        <v>2.5636047068702812</v>
      </c>
      <c r="AK986" s="21">
        <f t="shared" si="1402"/>
        <v>15.678300229136573</v>
      </c>
      <c r="AL986" s="21">
        <f t="shared" si="1403"/>
        <v>1.9016888004072372</v>
      </c>
      <c r="AM986" s="21">
        <f t="shared" si="1404"/>
        <v>9.4848298875796466</v>
      </c>
      <c r="AN986" s="21">
        <f t="shared" si="1405"/>
        <v>0.32956817316598891</v>
      </c>
      <c r="AO986" s="21">
        <f t="shared" si="1406"/>
        <v>3.6254898013120629</v>
      </c>
      <c r="AP986" s="21">
        <f t="shared" si="1407"/>
        <v>7.1339010073729217</v>
      </c>
      <c r="AQ986" s="21">
        <f t="shared" si="1408"/>
        <v>5.6037167152482361</v>
      </c>
      <c r="AR986" s="21">
        <f t="shared" si="1409"/>
        <v>1.7164998475088369</v>
      </c>
      <c r="AS986" s="21">
        <f t="shared" si="1410"/>
        <v>0.97980304397262119</v>
      </c>
      <c r="AT986" s="21">
        <f t="shared" si="1411"/>
        <v>100.00000000000003</v>
      </c>
      <c r="AU986" s="21"/>
      <c r="AV986" s="21">
        <f>AR986*'[1]diagram lines'!$G$39</f>
        <v>1.4248770920997982</v>
      </c>
      <c r="AW986" s="21">
        <f>AK986*'[1]diagram lines'!$G$40</f>
        <v>8.2979971907132786</v>
      </c>
      <c r="AX986" s="21">
        <f>AQ986*'[1]diagram lines'!$G$38</f>
        <v>4.1571296316088082</v>
      </c>
      <c r="AY986" s="21">
        <f>AP986*'[1]diagram lines'!$G$41</f>
        <v>5.0982968005258913</v>
      </c>
      <c r="AZ986" s="21">
        <f t="shared" si="1412"/>
        <v>7.3202165627570732</v>
      </c>
      <c r="BA986" s="21">
        <f t="shared" si="1413"/>
        <v>0.77694394844532577</v>
      </c>
      <c r="BB986" s="21">
        <f t="shared" si="1414"/>
        <v>1.4865616616814474</v>
      </c>
      <c r="BC986" s="86">
        <f t="shared" si="1415"/>
        <v>0.67269325301239213</v>
      </c>
      <c r="BX986" s="61">
        <f t="shared" si="1417"/>
        <v>0.83833287283621838</v>
      </c>
      <c r="BY986" s="21">
        <f t="shared" si="1418"/>
        <v>3.170570856284427E-2</v>
      </c>
      <c r="BZ986" s="21">
        <f t="shared" si="1419"/>
        <v>0.15191253432718713</v>
      </c>
      <c r="CA986" s="21">
        <f t="shared" si="1420"/>
        <v>1.1764844385997871E-2</v>
      </c>
      <c r="CB986" s="21">
        <f t="shared" si="1421"/>
        <v>0.13041490605427974</v>
      </c>
      <c r="CC986" s="21">
        <f t="shared" si="1422"/>
        <v>4.5896391316605587E-3</v>
      </c>
      <c r="CD986" s="21">
        <f t="shared" si="1423"/>
        <v>8.8876327543424324E-2</v>
      </c>
      <c r="CE986" s="21">
        <f t="shared" si="1424"/>
        <v>0.12567344864479316</v>
      </c>
      <c r="CF986" s="21">
        <f t="shared" si="1425"/>
        <v>8.9305662203581215E-2</v>
      </c>
      <c r="CG986" s="21">
        <f t="shared" si="1426"/>
        <v>1.8001857749469215E-2</v>
      </c>
      <c r="CH986" s="21">
        <f t="shared" si="1427"/>
        <v>6.8194006086907512E-3</v>
      </c>
      <c r="CI986" s="21">
        <f t="shared" si="1428"/>
        <v>6.7002830188679252E-2</v>
      </c>
      <c r="CJ986" s="21">
        <f t="shared" si="1429"/>
        <v>1.5644000322368261</v>
      </c>
      <c r="CL986" s="68">
        <f t="shared" si="1430"/>
        <v>0.53588139578183525</v>
      </c>
      <c r="CM986" s="19">
        <f t="shared" si="1431"/>
        <v>2.0267008379890209E-2</v>
      </c>
      <c r="CN986" s="19">
        <f t="shared" si="1432"/>
        <v>9.7105939143952852E-2</v>
      </c>
      <c r="CO986" s="19">
        <f t="shared" si="1433"/>
        <v>7.5203554995943991E-3</v>
      </c>
      <c r="CP986" s="19">
        <f t="shared" si="1434"/>
        <v>8.3364167327335453E-2</v>
      </c>
      <c r="CQ986" s="19">
        <f t="shared" si="1435"/>
        <v>2.9338014811327731E-3</v>
      </c>
      <c r="CR986" s="19">
        <f t="shared" si="1436"/>
        <v>5.6811765349011327E-2</v>
      </c>
      <c r="CS986" s="19">
        <f t="shared" si="1437"/>
        <v>8.0333320157953136E-2</v>
      </c>
      <c r="CT986" s="19">
        <f t="shared" si="1438"/>
        <v>5.7086205806253593E-2</v>
      </c>
      <c r="CU986" s="19">
        <f t="shared" si="1439"/>
        <v>1.1507195971946906E-2</v>
      </c>
      <c r="CV986" s="19">
        <f t="shared" si="1440"/>
        <v>4.3591156150388005E-3</v>
      </c>
      <c r="CW986" s="19">
        <f t="shared" si="1441"/>
        <v>4.2829729486055172E-2</v>
      </c>
      <c r="CX986" s="19">
        <f t="shared" si="1442"/>
        <v>0.99999999999999978</v>
      </c>
      <c r="CZ986" s="68">
        <f t="shared" si="1443"/>
        <v>2.5805000000000001E-5</v>
      </c>
      <c r="DA986" s="19">
        <f t="shared" si="1444"/>
        <v>1.9369159999999995E-5</v>
      </c>
      <c r="DB986" s="19">
        <f t="shared" si="1445"/>
        <v>3.667E-5</v>
      </c>
      <c r="DC986" s="19">
        <f t="shared" si="1446"/>
        <v>4.0717059999999994E-5</v>
      </c>
      <c r="DD986" s="19">
        <f t="shared" si="1447"/>
        <v>1.2938279999999998E-5</v>
      </c>
      <c r="DE986" s="19">
        <f t="shared" si="1448"/>
        <v>1.2938279999999998E-5</v>
      </c>
      <c r="DF986" s="19">
        <f t="shared" si="1449"/>
        <v>1.1585179999999999E-5</v>
      </c>
      <c r="DG986" s="19">
        <f t="shared" si="1450"/>
        <v>1.612516E-5</v>
      </c>
      <c r="DH986" s="19">
        <f t="shared" si="1451"/>
        <v>2.5787120000000001E-5</v>
      </c>
      <c r="DI986" s="19">
        <f t="shared" si="1452"/>
        <v>3.9711719999999996E-5</v>
      </c>
      <c r="DJ986" s="19">
        <f t="shared" si="1453"/>
        <v>0</v>
      </c>
      <c r="DK986" s="19">
        <f t="shared" si="1454"/>
        <v>2.2178639999999997E-5</v>
      </c>
      <c r="DM986" s="68">
        <f t="shared" si="1455"/>
        <v>1247.6556581504615</v>
      </c>
      <c r="DN986" s="19">
        <f t="shared" si="1456"/>
        <v>83.582800151665325</v>
      </c>
      <c r="DO986" s="19">
        <f t="shared" si="1457"/>
        <v>270.00058781340147</v>
      </c>
      <c r="DP986" s="19">
        <f t="shared" si="1458"/>
        <v>29.494407742853483</v>
      </c>
      <c r="DQ986" s="19">
        <f t="shared" si="1459"/>
        <v>462.94526184848786</v>
      </c>
      <c r="DR986" s="19">
        <f t="shared" si="1460"/>
        <v>16.085899908763679</v>
      </c>
      <c r="DS986" s="19">
        <f t="shared" si="1461"/>
        <v>197.62439112427742</v>
      </c>
      <c r="DT986" s="19">
        <f t="shared" si="1462"/>
        <v>279.3828150826418</v>
      </c>
      <c r="DU986" s="19">
        <f t="shared" si="1463"/>
        <v>137.23028775333037</v>
      </c>
      <c r="DV986" s="19">
        <f t="shared" si="1464"/>
        <v>27.296170011205728</v>
      </c>
      <c r="DX986" s="19">
        <f t="shared" si="1465"/>
        <v>34.798875194273151</v>
      </c>
      <c r="DZ986" s="68">
        <f t="shared" si="1466"/>
        <v>2786.097154781361</v>
      </c>
      <c r="EA986" s="21">
        <f t="shared" si="1467"/>
        <v>2.7860971547813609</v>
      </c>
      <c r="EB986" s="92">
        <f t="shared" si="1416"/>
        <v>1134</v>
      </c>
    </row>
    <row r="987" spans="1:132" x14ac:dyDescent="0.3">
      <c r="A987" s="19">
        <f>'A. Thermody. result (all suite)'!C943</f>
        <v>1132</v>
      </c>
      <c r="B987" s="19" t="str">
        <f>'A. Thermody. result (all suite)'!A943</f>
        <v>Alkaline basalt</v>
      </c>
      <c r="C987" s="24">
        <f>'A. Thermody. result (all suite)'!G943</f>
        <v>72.901490999999993</v>
      </c>
      <c r="D987" s="19">
        <f>'A. Thermody. result (all suite)'!D943</f>
        <v>5000</v>
      </c>
      <c r="E987" s="61">
        <f>'A. Thermody. result (all suite)'!I943</f>
        <v>50.587812</v>
      </c>
      <c r="F987" s="21">
        <f>'A. Thermody. result (all suite)'!J943</f>
        <v>2.4676990000000001</v>
      </c>
      <c r="G987" s="21">
        <f>'A. Thermody. result (all suite)'!K943</f>
        <v>15.571738</v>
      </c>
      <c r="H987" s="21">
        <f>'A. Thermody. result (all suite)'!L943</f>
        <v>1.8009660000000001</v>
      </c>
      <c r="I987" s="21">
        <f>'A. Thermody. result (all suite)'!M943</f>
        <v>9.3038360000000004</v>
      </c>
      <c r="J987" s="21">
        <f>'A. Thermody. result (all suite)'!N943</f>
        <v>0.32917800000000003</v>
      </c>
      <c r="K987" s="21">
        <f>'A. Thermody. result (all suite)'!O943</f>
        <v>3.5060859999999998</v>
      </c>
      <c r="L987" s="21">
        <f>'A. Thermody. result (all suite)'!P943</f>
        <v>6.947851</v>
      </c>
      <c r="M987" s="21">
        <f>'A. Thermody. result (all suite)'!Q943</f>
        <v>5.5928279999999999</v>
      </c>
      <c r="N987" s="21">
        <f>'A. Thermody. result (all suite)'!R943</f>
        <v>1.7144710000000001</v>
      </c>
      <c r="O987" s="21">
        <f>'A. Thermody. result (all suite)'!S943</f>
        <v>0.95683099999999999</v>
      </c>
      <c r="P987" s="21">
        <f>'A. Thermody. result (all suite)'!T943</f>
        <v>1.2207030000000001</v>
      </c>
      <c r="Q987" s="21">
        <f t="shared" si="1469"/>
        <v>99.999999000000003</v>
      </c>
      <c r="S987" s="19">
        <f t="shared" si="1386"/>
        <v>1405</v>
      </c>
      <c r="T987" s="19">
        <f t="shared" si="1387"/>
        <v>0.5</v>
      </c>
      <c r="V987" s="61">
        <f t="shared" si="1388"/>
        <v>49.970285055106373</v>
      </c>
      <c r="W987" s="21">
        <f t="shared" si="1389"/>
        <v>2.4375757239747973</v>
      </c>
      <c r="X987" s="21">
        <f t="shared" si="1390"/>
        <v>15.381653325181013</v>
      </c>
      <c r="Y987" s="21">
        <f t="shared" si="1391"/>
        <v>1.7789815537891758</v>
      </c>
      <c r="Z987" s="21">
        <f t="shared" si="1392"/>
        <v>9.1902637936971985</v>
      </c>
      <c r="AA987" s="21">
        <f t="shared" si="1393"/>
        <v>0.32515971423847717</v>
      </c>
      <c r="AB987" s="21">
        <f t="shared" si="1394"/>
        <v>3.4632871025874312</v>
      </c>
      <c r="AC987" s="21">
        <f t="shared" si="1395"/>
        <v>6.8630383735593439</v>
      </c>
      <c r="AD987" s="21">
        <f t="shared" si="1396"/>
        <v>5.5245561801364422</v>
      </c>
      <c r="AE987" s="21">
        <f t="shared" si="1397"/>
        <v>1.6935424008595843</v>
      </c>
      <c r="AF987" s="21">
        <f t="shared" si="1398"/>
        <v>0.94515093516126925</v>
      </c>
      <c r="AG987" s="21">
        <f t="shared" si="1399"/>
        <v>97.573494158291112</v>
      </c>
      <c r="AH987" s="21"/>
      <c r="AI987" s="61">
        <f t="shared" si="1400"/>
        <v>51.212970782865263</v>
      </c>
      <c r="AJ987" s="21">
        <f t="shared" si="1401"/>
        <v>2.4981945609330922</v>
      </c>
      <c r="AK987" s="21">
        <f t="shared" si="1402"/>
        <v>15.764171876665326</v>
      </c>
      <c r="AL987" s="21">
        <f t="shared" si="1403"/>
        <v>1.8232221456609694</v>
      </c>
      <c r="AM987" s="21">
        <f t="shared" si="1404"/>
        <v>9.418811812548249</v>
      </c>
      <c r="AN987" s="21">
        <f t="shared" si="1405"/>
        <v>0.33324594659998386</v>
      </c>
      <c r="AO987" s="21">
        <f t="shared" si="1406"/>
        <v>3.5494138366809174</v>
      </c>
      <c r="AP987" s="21">
        <f t="shared" si="1407"/>
        <v>7.0337118013070272</v>
      </c>
      <c r="AQ987" s="21">
        <f t="shared" si="1408"/>
        <v>5.6619435716569591</v>
      </c>
      <c r="AR987" s="21">
        <f t="shared" si="1409"/>
        <v>1.735658249680176</v>
      </c>
      <c r="AS987" s="21">
        <f t="shared" si="1410"/>
        <v>0.96865541540202893</v>
      </c>
      <c r="AT987" s="21">
        <f t="shared" si="1411"/>
        <v>99.999999999999972</v>
      </c>
      <c r="AU987" s="21"/>
      <c r="AV987" s="21">
        <f>AR987*'[1]diagram lines'!$G$39</f>
        <v>1.4407805997026648</v>
      </c>
      <c r="AW987" s="21">
        <f>AK987*'[1]diagram lines'!$G$40</f>
        <v>8.3434461666571949</v>
      </c>
      <c r="AX987" s="21">
        <f>AQ987*'[1]diagram lines'!$G$38</f>
        <v>4.2003253537397063</v>
      </c>
      <c r="AY987" s="21">
        <f>AP987*'[1]diagram lines'!$G$41</f>
        <v>5.0266958197714535</v>
      </c>
      <c r="AZ987" s="21">
        <f t="shared" si="1412"/>
        <v>7.3976018213371351</v>
      </c>
      <c r="BA987" s="21">
        <f t="shared" si="1413"/>
        <v>0.78211484840363832</v>
      </c>
      <c r="BB987" s="21">
        <f t="shared" si="1414"/>
        <v>1.4790443993638829</v>
      </c>
      <c r="BC987" s="86">
        <f t="shared" si="1415"/>
        <v>0.67611222518410308</v>
      </c>
      <c r="BX987" s="61">
        <f t="shared" si="1417"/>
        <v>0.84200752330226369</v>
      </c>
      <c r="BY987" s="21">
        <f t="shared" si="1418"/>
        <v>3.0892576364546825E-2</v>
      </c>
      <c r="BZ987" s="21">
        <f t="shared" si="1419"/>
        <v>0.15272398979992155</v>
      </c>
      <c r="CA987" s="21">
        <f t="shared" si="1420"/>
        <v>1.1277888408792035E-2</v>
      </c>
      <c r="CB987" s="21">
        <f t="shared" si="1421"/>
        <v>0.12948971468336815</v>
      </c>
      <c r="CC987" s="21">
        <f t="shared" si="1422"/>
        <v>4.6402311812799553E-3</v>
      </c>
      <c r="CD987" s="21">
        <f t="shared" si="1423"/>
        <v>8.6999652605459055E-2</v>
      </c>
      <c r="CE987" s="21">
        <f t="shared" si="1424"/>
        <v>0.12389177960057061</v>
      </c>
      <c r="CF987" s="21">
        <f t="shared" si="1425"/>
        <v>9.0221455073398932E-2</v>
      </c>
      <c r="CG987" s="21">
        <f t="shared" si="1426"/>
        <v>1.8200329087048831E-2</v>
      </c>
      <c r="CH987" s="21">
        <f t="shared" si="1427"/>
        <v>6.7409048638899854E-3</v>
      </c>
      <c r="CI987" s="21">
        <f t="shared" si="1428"/>
        <v>6.7741564927857947E-2</v>
      </c>
      <c r="CJ987" s="21">
        <f t="shared" si="1429"/>
        <v>1.5648276098983975</v>
      </c>
      <c r="CL987" s="68">
        <f t="shared" si="1430"/>
        <v>0.53808324826076803</v>
      </c>
      <c r="CM987" s="19">
        <f t="shared" si="1431"/>
        <v>1.9741840039844801E-2</v>
      </c>
      <c r="CN987" s="19">
        <f t="shared" si="1432"/>
        <v>9.7597964679213292E-2</v>
      </c>
      <c r="CO987" s="19">
        <f t="shared" si="1433"/>
        <v>7.2071123601431695E-3</v>
      </c>
      <c r="CP987" s="19">
        <f t="shared" si="1434"/>
        <v>8.2750146958217183E-2</v>
      </c>
      <c r="CQ987" s="19">
        <f t="shared" si="1435"/>
        <v>2.96533059100436E-3</v>
      </c>
      <c r="CR987" s="19">
        <f t="shared" si="1436"/>
        <v>5.5596956530635247E-2</v>
      </c>
      <c r="CS987" s="19">
        <f t="shared" si="1437"/>
        <v>7.9172797576478576E-2</v>
      </c>
      <c r="CT987" s="19">
        <f t="shared" si="1438"/>
        <v>5.7655843047948845E-2</v>
      </c>
      <c r="CU987" s="19">
        <f t="shared" si="1439"/>
        <v>1.1630884432203083E-2</v>
      </c>
      <c r="CV987" s="19">
        <f t="shared" si="1440"/>
        <v>4.307761967676212E-3</v>
      </c>
      <c r="CW987" s="19">
        <f t="shared" si="1441"/>
        <v>4.3290113555867239E-2</v>
      </c>
      <c r="CX987" s="19">
        <f t="shared" si="1442"/>
        <v>0.99999999999999989</v>
      </c>
      <c r="CZ987" s="68">
        <f t="shared" si="1443"/>
        <v>2.5805000000000001E-5</v>
      </c>
      <c r="DA987" s="19">
        <f t="shared" si="1444"/>
        <v>1.9354679999999998E-5</v>
      </c>
      <c r="DB987" s="19">
        <f t="shared" si="1445"/>
        <v>3.667E-5</v>
      </c>
      <c r="DC987" s="19">
        <f t="shared" si="1446"/>
        <v>4.0698879999999996E-5</v>
      </c>
      <c r="DD987" s="19">
        <f t="shared" si="1447"/>
        <v>1.2932439999999998E-5</v>
      </c>
      <c r="DE987" s="19">
        <f t="shared" si="1448"/>
        <v>1.2932439999999998E-5</v>
      </c>
      <c r="DF987" s="19">
        <f t="shared" si="1449"/>
        <v>1.1578639999999999E-5</v>
      </c>
      <c r="DG987" s="19">
        <f t="shared" si="1450"/>
        <v>1.6117679999999998E-5</v>
      </c>
      <c r="DH987" s="19">
        <f t="shared" si="1451"/>
        <v>2.577176E-5</v>
      </c>
      <c r="DI987" s="19">
        <f t="shared" si="1452"/>
        <v>3.9687559999999993E-5</v>
      </c>
      <c r="DJ987" s="19">
        <f t="shared" si="1453"/>
        <v>0</v>
      </c>
      <c r="DK987" s="19">
        <f t="shared" si="1454"/>
        <v>2.2159719999999995E-5</v>
      </c>
      <c r="DM987" s="68">
        <f t="shared" si="1455"/>
        <v>1252.7820792678526</v>
      </c>
      <c r="DN987" s="19">
        <f t="shared" si="1456"/>
        <v>81.477874208346648</v>
      </c>
      <c r="DO987" s="19">
        <f t="shared" si="1457"/>
        <v>271.36865226868247</v>
      </c>
      <c r="DP987" s="19">
        <f t="shared" si="1458"/>
        <v>28.278512155402382</v>
      </c>
      <c r="DQ987" s="19">
        <f t="shared" si="1459"/>
        <v>459.74294556540798</v>
      </c>
      <c r="DR987" s="19">
        <f t="shared" si="1460"/>
        <v>16.266114679507449</v>
      </c>
      <c r="DS987" s="19">
        <f t="shared" si="1461"/>
        <v>193.5078168234439</v>
      </c>
      <c r="DT987" s="19">
        <f t="shared" si="1462"/>
        <v>275.47454026193094</v>
      </c>
      <c r="DU987" s="19">
        <f t="shared" si="1463"/>
        <v>138.68225183465736</v>
      </c>
      <c r="DV987" s="19">
        <f t="shared" si="1464"/>
        <v>27.606366163944841</v>
      </c>
      <c r="DX987" s="19">
        <f t="shared" si="1465"/>
        <v>35.202964941647629</v>
      </c>
      <c r="DZ987" s="68">
        <f t="shared" si="1466"/>
        <v>2780.3901181708252</v>
      </c>
      <c r="EA987" s="21">
        <f t="shared" si="1467"/>
        <v>2.7803901181708253</v>
      </c>
      <c r="EB987" s="92">
        <f t="shared" si="1416"/>
        <v>1132</v>
      </c>
    </row>
    <row r="988" spans="1:132" x14ac:dyDescent="0.3">
      <c r="A988" s="19">
        <f>'A. Thermody. result (all suite)'!C944</f>
        <v>1130</v>
      </c>
      <c r="B988" s="19" t="str">
        <f>'A. Thermody. result (all suite)'!A944</f>
        <v>Alkaline basalt</v>
      </c>
      <c r="C988" s="24">
        <f>'A. Thermody. result (all suite)'!G944</f>
        <v>72.141315000000006</v>
      </c>
      <c r="D988" s="19">
        <f>'A. Thermody. result (all suite)'!D944</f>
        <v>5000</v>
      </c>
      <c r="E988" s="61">
        <f>'A. Thermody. result (all suite)'!I944</f>
        <v>50.797474000000001</v>
      </c>
      <c r="F988" s="21">
        <f>'A. Thermody. result (all suite)'!J944</f>
        <v>2.4061819999999998</v>
      </c>
      <c r="G988" s="21">
        <f>'A. Thermody. result (all suite)'!K944</f>
        <v>15.651949999999999</v>
      </c>
      <c r="H988" s="21">
        <f>'A. Thermody. result (all suite)'!L944</f>
        <v>1.728127</v>
      </c>
      <c r="I988" s="21">
        <f>'A. Thermody. result (all suite)'!M944</f>
        <v>9.2400859999999998</v>
      </c>
      <c r="J988" s="21">
        <f>'A. Thermody. result (all suite)'!N944</f>
        <v>0.33264700000000003</v>
      </c>
      <c r="K988" s="21">
        <f>'A. Thermody. result (all suite)'!O944</f>
        <v>3.4327450000000002</v>
      </c>
      <c r="L988" s="21">
        <f>'A. Thermody. result (all suite)'!P944</f>
        <v>6.8507959999999999</v>
      </c>
      <c r="M988" s="21">
        <f>'A. Thermody. result (all suite)'!Q944</f>
        <v>5.647621</v>
      </c>
      <c r="N988" s="21">
        <f>'A. Thermody. result (all suite)'!R944</f>
        <v>1.732537</v>
      </c>
      <c r="O988" s="21">
        <f>'A. Thermody. result (all suite)'!S944</f>
        <v>0.94626900000000003</v>
      </c>
      <c r="P988" s="21">
        <f>'A. Thermody. result (all suite)'!T944</f>
        <v>1.2335659999999999</v>
      </c>
      <c r="Q988" s="21">
        <f t="shared" si="1469"/>
        <v>99.999999999999986</v>
      </c>
      <c r="S988" s="19">
        <f t="shared" si="1386"/>
        <v>1403</v>
      </c>
      <c r="T988" s="19">
        <f t="shared" si="1387"/>
        <v>0.5</v>
      </c>
      <c r="V988" s="61">
        <f t="shared" si="1388"/>
        <v>50.170853631877158</v>
      </c>
      <c r="W988" s="21">
        <f t="shared" si="1389"/>
        <v>2.3765001569498798</v>
      </c>
      <c r="X988" s="21">
        <f t="shared" si="1390"/>
        <v>15.458872866463</v>
      </c>
      <c r="Y988" s="21">
        <f t="shared" si="1391"/>
        <v>1.7068094128911802</v>
      </c>
      <c r="Z988" s="21">
        <f t="shared" si="1392"/>
        <v>9.1261034407332406</v>
      </c>
      <c r="AA988" s="21">
        <f t="shared" si="1393"/>
        <v>0.32854357970798004</v>
      </c>
      <c r="AB988" s="21">
        <f t="shared" si="1394"/>
        <v>3.3903998248133003</v>
      </c>
      <c r="AC988" s="21">
        <f t="shared" si="1395"/>
        <v>6.7662869098146405</v>
      </c>
      <c r="AD988" s="21">
        <f t="shared" si="1396"/>
        <v>5.5779538675351406</v>
      </c>
      <c r="AE988" s="21">
        <f t="shared" si="1397"/>
        <v>1.7111650126305802</v>
      </c>
      <c r="AF988" s="21">
        <f t="shared" si="1398"/>
        <v>0.9345961473474601</v>
      </c>
      <c r="AG988" s="21">
        <f t="shared" si="1399"/>
        <v>97.548084850763559</v>
      </c>
      <c r="AH988" s="21"/>
      <c r="AI988" s="61">
        <f t="shared" si="1400"/>
        <v>51.431920686738579</v>
      </c>
      <c r="AJ988" s="21">
        <f t="shared" si="1401"/>
        <v>2.4362345612275522</v>
      </c>
      <c r="AK988" s="21">
        <f t="shared" si="1402"/>
        <v>15.847438614620835</v>
      </c>
      <c r="AL988" s="21">
        <f t="shared" si="1403"/>
        <v>1.7497108379958317</v>
      </c>
      <c r="AM988" s="21">
        <f t="shared" si="1404"/>
        <v>9.3554921705485494</v>
      </c>
      <c r="AN988" s="21">
        <f t="shared" si="1405"/>
        <v>0.33680167089965002</v>
      </c>
      <c r="AO988" s="21">
        <f t="shared" si="1406"/>
        <v>3.4756190549514021</v>
      </c>
      <c r="AP988" s="21">
        <f t="shared" si="1407"/>
        <v>6.9363605858241275</v>
      </c>
      <c r="AQ988" s="21">
        <f t="shared" si="1408"/>
        <v>5.7181582560731119</v>
      </c>
      <c r="AR988" s="21">
        <f t="shared" si="1409"/>
        <v>1.7541759177009471</v>
      </c>
      <c r="AS988" s="21">
        <f t="shared" si="1410"/>
        <v>0.95808764341942343</v>
      </c>
      <c r="AT988" s="21">
        <f t="shared" si="1411"/>
        <v>100</v>
      </c>
      <c r="AU988" s="21"/>
      <c r="AV988" s="21">
        <f>AR988*'[1]diagram lines'!$G$39</f>
        <v>1.4561522299420726</v>
      </c>
      <c r="AW988" s="21">
        <f>AK988*'[1]diagram lines'!$G$40</f>
        <v>8.3875164515437302</v>
      </c>
      <c r="AX988" s="21">
        <f>AQ988*'[1]diagram lines'!$G$38</f>
        <v>4.2420283416302311</v>
      </c>
      <c r="AY988" s="21">
        <f>AP988*'[1]diagram lines'!$G$41</f>
        <v>4.9571230306465663</v>
      </c>
      <c r="AZ988" s="21">
        <f t="shared" si="1412"/>
        <v>7.4723341737740592</v>
      </c>
      <c r="BA988" s="21">
        <f t="shared" si="1413"/>
        <v>0.78716822764178263</v>
      </c>
      <c r="BB988" s="21">
        <f t="shared" si="1414"/>
        <v>1.4719639622142329</v>
      </c>
      <c r="BC988" s="86">
        <f t="shared" si="1415"/>
        <v>0.67936445841767001</v>
      </c>
      <c r="BX988" s="61">
        <f t="shared" si="1417"/>
        <v>0.84549723701731028</v>
      </c>
      <c r="BY988" s="21">
        <f t="shared" si="1418"/>
        <v>3.0122458688032049E-2</v>
      </c>
      <c r="BZ988" s="21">
        <f t="shared" si="1419"/>
        <v>0.15351069046684976</v>
      </c>
      <c r="CA988" s="21">
        <f t="shared" si="1420"/>
        <v>1.0821760911766547E-2</v>
      </c>
      <c r="CB988" s="21">
        <f t="shared" si="1421"/>
        <v>0.12860244954766875</v>
      </c>
      <c r="CC988" s="21">
        <f t="shared" si="1422"/>
        <v>4.6891316605582184E-3</v>
      </c>
      <c r="CD988" s="21">
        <f t="shared" si="1423"/>
        <v>8.5179776674937979E-2</v>
      </c>
      <c r="CE988" s="21">
        <f t="shared" si="1424"/>
        <v>0.1221611269614836</v>
      </c>
      <c r="CF988" s="21">
        <f t="shared" si="1425"/>
        <v>9.110535570253267E-2</v>
      </c>
      <c r="CG988" s="21">
        <f t="shared" si="1426"/>
        <v>1.8392112526539276E-2</v>
      </c>
      <c r="CH988" s="21">
        <f t="shared" si="1427"/>
        <v>6.6664952375584743E-3</v>
      </c>
      <c r="CI988" s="21">
        <f t="shared" si="1428"/>
        <v>6.8455382907880127E-2</v>
      </c>
      <c r="CJ988" s="21">
        <f t="shared" si="1429"/>
        <v>1.565203978303118</v>
      </c>
      <c r="CL988" s="68">
        <f t="shared" si="1430"/>
        <v>0.5401834193738364</v>
      </c>
      <c r="CM988" s="19">
        <f t="shared" si="1431"/>
        <v>1.9245069080829107E-2</v>
      </c>
      <c r="CN988" s="19">
        <f t="shared" si="1432"/>
        <v>9.8077114928672146E-2</v>
      </c>
      <c r="CO988" s="19">
        <f t="shared" si="1433"/>
        <v>6.913962053366824E-3</v>
      </c>
      <c r="CP988" s="19">
        <f t="shared" si="1434"/>
        <v>8.216338019220365E-2</v>
      </c>
      <c r="CQ988" s="19">
        <f t="shared" si="1435"/>
        <v>2.9958597892409135E-3</v>
      </c>
      <c r="CR988" s="19">
        <f t="shared" si="1436"/>
        <v>5.4420879230887079E-2</v>
      </c>
      <c r="CS988" s="19">
        <f t="shared" si="1437"/>
        <v>7.8048055496205637E-2</v>
      </c>
      <c r="CT988" s="19">
        <f t="shared" si="1438"/>
        <v>5.8206698274114135E-2</v>
      </c>
      <c r="CU988" s="19">
        <f t="shared" si="1439"/>
        <v>1.1750617032342767E-2</v>
      </c>
      <c r="CV988" s="19">
        <f t="shared" si="1440"/>
        <v>4.2591862338516489E-3</v>
      </c>
      <c r="CW988" s="19">
        <f t="shared" si="1441"/>
        <v>4.3735758314449563E-2</v>
      </c>
      <c r="CX988" s="19">
        <f t="shared" si="1442"/>
        <v>1</v>
      </c>
      <c r="CZ988" s="68">
        <f t="shared" si="1443"/>
        <v>2.5805000000000001E-5</v>
      </c>
      <c r="DA988" s="19">
        <f t="shared" si="1444"/>
        <v>1.9340199999999995E-5</v>
      </c>
      <c r="DB988" s="19">
        <f t="shared" si="1445"/>
        <v>3.667E-5</v>
      </c>
      <c r="DC988" s="19">
        <f t="shared" si="1446"/>
        <v>4.0680699999999992E-5</v>
      </c>
      <c r="DD988" s="19">
        <f t="shared" si="1447"/>
        <v>1.2926599999999997E-5</v>
      </c>
      <c r="DE988" s="19">
        <f t="shared" si="1448"/>
        <v>1.2926599999999997E-5</v>
      </c>
      <c r="DF988" s="19">
        <f t="shared" si="1449"/>
        <v>1.1572099999999999E-5</v>
      </c>
      <c r="DG988" s="19">
        <f t="shared" si="1450"/>
        <v>1.6110199999999997E-5</v>
      </c>
      <c r="DH988" s="19">
        <f t="shared" si="1451"/>
        <v>2.57564E-5</v>
      </c>
      <c r="DI988" s="19">
        <f t="shared" si="1452"/>
        <v>3.966339999999999E-5</v>
      </c>
      <c r="DJ988" s="19">
        <f t="shared" si="1453"/>
        <v>0</v>
      </c>
      <c r="DK988" s="19">
        <f t="shared" si="1454"/>
        <v>2.2140799999999996E-5</v>
      </c>
      <c r="DM988" s="68">
        <f t="shared" si="1455"/>
        <v>1257.6717626808793</v>
      </c>
      <c r="DN988" s="19">
        <f t="shared" si="1456"/>
        <v>79.487084837624707</v>
      </c>
      <c r="DO988" s="19">
        <f t="shared" si="1457"/>
        <v>272.70091732008211</v>
      </c>
      <c r="DP988" s="19">
        <f t="shared" si="1458"/>
        <v>27.140403196163003</v>
      </c>
      <c r="DQ988" s="19">
        <f t="shared" si="1459"/>
        <v>456.68921965635451</v>
      </c>
      <c r="DR988" s="19">
        <f t="shared" si="1460"/>
        <v>16.441004861970701</v>
      </c>
      <c r="DS988" s="19">
        <f t="shared" si="1461"/>
        <v>189.52147259397597</v>
      </c>
      <c r="DT988" s="19">
        <f t="shared" si="1462"/>
        <v>271.68718899996355</v>
      </c>
      <c r="DU988" s="19">
        <f t="shared" si="1463"/>
        <v>140.09074350500595</v>
      </c>
      <c r="DV988" s="19">
        <f t="shared" si="1464"/>
        <v>27.907545103210744</v>
      </c>
      <c r="DX988" s="19">
        <f t="shared" si="1465"/>
        <v>35.595749242411351</v>
      </c>
      <c r="DZ988" s="68">
        <f t="shared" si="1466"/>
        <v>2774.9330919976419</v>
      </c>
      <c r="EA988" s="21">
        <f t="shared" si="1467"/>
        <v>2.7749330919976418</v>
      </c>
      <c r="EB988" s="92">
        <f t="shared" si="1416"/>
        <v>1130</v>
      </c>
    </row>
    <row r="989" spans="1:132" x14ac:dyDescent="0.3">
      <c r="A989" s="19">
        <f>'A. Thermody. result (all suite)'!C945</f>
        <v>1128</v>
      </c>
      <c r="B989" s="19" t="str">
        <f>'A. Thermody. result (all suite)'!A945</f>
        <v>Alkaline basalt</v>
      </c>
      <c r="C989" s="24">
        <f>'A. Thermody. result (all suite)'!G945</f>
        <v>71.420552000000001</v>
      </c>
      <c r="D989" s="19">
        <f>'A. Thermody. result (all suite)'!D945</f>
        <v>5000</v>
      </c>
      <c r="E989" s="61">
        <f>'A. Thermody. result (all suite)'!I945</f>
        <v>50.997109999999999</v>
      </c>
      <c r="F989" s="21">
        <f>'A. Thermody. result (all suite)'!J945</f>
        <v>2.347747</v>
      </c>
      <c r="G989" s="21">
        <f>'A. Thermody. result (all suite)'!K945</f>
        <v>15.729782999999999</v>
      </c>
      <c r="H989" s="21">
        <f>'A. Thermody. result (all suite)'!L945</f>
        <v>1.6597170000000001</v>
      </c>
      <c r="I989" s="21">
        <f>'A. Thermody. result (all suite)'!M945</f>
        <v>9.1787899999999993</v>
      </c>
      <c r="J989" s="21">
        <f>'A. Thermody. result (all suite)'!N945</f>
        <v>0.33600400000000002</v>
      </c>
      <c r="K989" s="21">
        <f>'A. Thermody. result (all suite)'!O945</f>
        <v>3.3615569999999999</v>
      </c>
      <c r="L989" s="21">
        <f>'A. Thermody. result (all suite)'!P945</f>
        <v>6.7564250000000001</v>
      </c>
      <c r="M989" s="21">
        <f>'A. Thermody. result (all suite)'!Q945</f>
        <v>5.7005920000000003</v>
      </c>
      <c r="N989" s="21">
        <f>'A. Thermody. result (all suite)'!R945</f>
        <v>1.750021</v>
      </c>
      <c r="O989" s="21">
        <f>'A. Thermody. result (all suite)'!S945</f>
        <v>0.93623800000000001</v>
      </c>
      <c r="P989" s="21">
        <f>'A. Thermody. result (all suite)'!T945</f>
        <v>1.2460150000000001</v>
      </c>
      <c r="Q989" s="21">
        <f t="shared" si="1469"/>
        <v>99.999999000000031</v>
      </c>
      <c r="S989" s="19">
        <f t="shared" si="1386"/>
        <v>1401</v>
      </c>
      <c r="T989" s="19">
        <f t="shared" si="1387"/>
        <v>0.5</v>
      </c>
      <c r="V989" s="61">
        <f t="shared" si="1388"/>
        <v>50.361678353479185</v>
      </c>
      <c r="W989" s="21">
        <f t="shared" si="1389"/>
        <v>2.3184937199254172</v>
      </c>
      <c r="X989" s="21">
        <f t="shared" si="1390"/>
        <v>15.533787542392595</v>
      </c>
      <c r="Y989" s="21">
        <f t="shared" si="1391"/>
        <v>1.6390366770156468</v>
      </c>
      <c r="Z989" s="21">
        <f t="shared" si="1392"/>
        <v>9.0644208986378096</v>
      </c>
      <c r="AA989" s="21">
        <f t="shared" si="1393"/>
        <v>0.33181733971753341</v>
      </c>
      <c r="AB989" s="21">
        <f t="shared" si="1394"/>
        <v>3.3196714951275945</v>
      </c>
      <c r="AC989" s="21">
        <f t="shared" si="1395"/>
        <v>6.6722389301943901</v>
      </c>
      <c r="AD989" s="21">
        <f t="shared" si="1396"/>
        <v>5.6295617678808982</v>
      </c>
      <c r="AE989" s="21">
        <f t="shared" si="1397"/>
        <v>1.7282154756187948</v>
      </c>
      <c r="AF989" s="21">
        <f t="shared" si="1398"/>
        <v>0.92457233396764338</v>
      </c>
      <c r="AG989" s="21">
        <f t="shared" si="1399"/>
        <v>97.523494533957518</v>
      </c>
      <c r="AH989" s="21"/>
      <c r="AI989" s="61">
        <f t="shared" si="1400"/>
        <v>51.64055963554847</v>
      </c>
      <c r="AJ989" s="21">
        <f t="shared" si="1401"/>
        <v>2.3773694031422568</v>
      </c>
      <c r="AK989" s="21">
        <f t="shared" si="1402"/>
        <v>15.928251562995166</v>
      </c>
      <c r="AL989" s="21">
        <f t="shared" si="1403"/>
        <v>1.6806582709615034</v>
      </c>
      <c r="AM989" s="21">
        <f t="shared" si="1404"/>
        <v>9.2946022309337923</v>
      </c>
      <c r="AN989" s="21">
        <f t="shared" si="1405"/>
        <v>0.34024348830321616</v>
      </c>
      <c r="AO989" s="21">
        <f t="shared" si="1406"/>
        <v>3.4039710235892855</v>
      </c>
      <c r="AP989" s="21">
        <f t="shared" si="1407"/>
        <v>6.8416733445407125</v>
      </c>
      <c r="AQ989" s="21">
        <f t="shared" si="1408"/>
        <v>5.7725185041648546</v>
      </c>
      <c r="AR989" s="21">
        <f t="shared" si="1409"/>
        <v>1.7721016703488135</v>
      </c>
      <c r="AS989" s="21">
        <f t="shared" si="1410"/>
        <v>0.94805086547191852</v>
      </c>
      <c r="AT989" s="21">
        <f t="shared" si="1411"/>
        <v>99.999999999999986</v>
      </c>
      <c r="AU989" s="21"/>
      <c r="AV989" s="21">
        <f>AR989*'[1]diagram lines'!$G$39</f>
        <v>1.4710325075859427</v>
      </c>
      <c r="AW989" s="21">
        <f>AK989*'[1]diagram lines'!$G$40</f>
        <v>8.4302880281038757</v>
      </c>
      <c r="AX989" s="21">
        <f>AQ989*'[1]diagram lines'!$G$38</f>
        <v>4.282355611834463</v>
      </c>
      <c r="AY989" s="21">
        <f>AP989*'[1]diagram lines'!$G$41</f>
        <v>4.8894540710146703</v>
      </c>
      <c r="AZ989" s="21">
        <f t="shared" si="1412"/>
        <v>7.5446201745136676</v>
      </c>
      <c r="BA989" s="21">
        <f t="shared" si="1413"/>
        <v>0.7921087128098484</v>
      </c>
      <c r="BB989" s="21">
        <f t="shared" si="1414"/>
        <v>1.4652736532144717</v>
      </c>
      <c r="BC989" s="86">
        <f t="shared" si="1415"/>
        <v>0.6824663760289631</v>
      </c>
      <c r="BX989" s="61">
        <f t="shared" si="1417"/>
        <v>0.84882007323568576</v>
      </c>
      <c r="BY989" s="21">
        <f t="shared" si="1418"/>
        <v>2.9390923885828747E-2</v>
      </c>
      <c r="BZ989" s="21">
        <f t="shared" si="1419"/>
        <v>0.15427405845429581</v>
      </c>
      <c r="CA989" s="21">
        <f t="shared" si="1420"/>
        <v>1.0393368401277477E-2</v>
      </c>
      <c r="CB989" s="21">
        <f t="shared" si="1421"/>
        <v>0.12774933890048712</v>
      </c>
      <c r="CC989" s="21">
        <f t="shared" si="1422"/>
        <v>4.7364533408514242E-3</v>
      </c>
      <c r="CD989" s="21">
        <f t="shared" si="1423"/>
        <v>8.3413325062034749E-2</v>
      </c>
      <c r="CE989" s="21">
        <f t="shared" si="1424"/>
        <v>0.12047833452211128</v>
      </c>
      <c r="CF989" s="21">
        <f t="shared" si="1425"/>
        <v>9.1959864494273277E-2</v>
      </c>
      <c r="CG989" s="21">
        <f t="shared" si="1426"/>
        <v>1.8577717622080679E-2</v>
      </c>
      <c r="CH989" s="21">
        <f t="shared" si="1427"/>
        <v>6.5958265231358853E-3</v>
      </c>
      <c r="CI989" s="21">
        <f t="shared" si="1428"/>
        <v>6.9146226415094353E-2</v>
      </c>
      <c r="CJ989" s="21">
        <f t="shared" si="1429"/>
        <v>1.5655355108571565</v>
      </c>
      <c r="CL989" s="68">
        <f t="shared" si="1430"/>
        <v>0.54219151679986022</v>
      </c>
      <c r="CM989" s="19">
        <f t="shared" si="1431"/>
        <v>1.8773719076954524E-2</v>
      </c>
      <c r="CN989" s="19">
        <f t="shared" si="1432"/>
        <v>9.8543953416826827E-2</v>
      </c>
      <c r="CO989" s="19">
        <f t="shared" si="1433"/>
        <v>6.63885828791385E-3</v>
      </c>
      <c r="CP989" s="19">
        <f t="shared" si="1434"/>
        <v>8.1601048340667948E-2</v>
      </c>
      <c r="CQ989" s="19">
        <f t="shared" si="1435"/>
        <v>3.025452510022042E-3</v>
      </c>
      <c r="CR989" s="19">
        <f t="shared" si="1436"/>
        <v>5.3281017571019246E-2</v>
      </c>
      <c r="CS989" s="19">
        <f t="shared" si="1437"/>
        <v>7.695662837832877E-2</v>
      </c>
      <c r="CT989" s="19">
        <f t="shared" si="1438"/>
        <v>5.8740197112439649E-2</v>
      </c>
      <c r="CU989" s="19">
        <f t="shared" si="1439"/>
        <v>1.1866685548326573E-2</v>
      </c>
      <c r="CV989" s="19">
        <f t="shared" si="1440"/>
        <v>4.2131439864462493E-3</v>
      </c>
      <c r="CW989" s="19">
        <f t="shared" si="1441"/>
        <v>4.4167778971194116E-2</v>
      </c>
      <c r="CX989" s="19">
        <f t="shared" si="1442"/>
        <v>1</v>
      </c>
      <c r="CZ989" s="68">
        <f t="shared" si="1443"/>
        <v>2.5805000000000001E-5</v>
      </c>
      <c r="DA989" s="19">
        <f t="shared" si="1444"/>
        <v>1.9325719999999998E-5</v>
      </c>
      <c r="DB989" s="19">
        <f t="shared" si="1445"/>
        <v>3.667E-5</v>
      </c>
      <c r="DC989" s="19">
        <f t="shared" si="1446"/>
        <v>4.0662519999999994E-5</v>
      </c>
      <c r="DD989" s="19">
        <f t="shared" si="1447"/>
        <v>1.2920759999999999E-5</v>
      </c>
      <c r="DE989" s="19">
        <f t="shared" si="1448"/>
        <v>1.2920759999999999E-5</v>
      </c>
      <c r="DF989" s="19">
        <f t="shared" si="1449"/>
        <v>1.1565559999999999E-5</v>
      </c>
      <c r="DG989" s="19">
        <f t="shared" si="1450"/>
        <v>1.6102719999999999E-5</v>
      </c>
      <c r="DH989" s="19">
        <f t="shared" si="1451"/>
        <v>2.5741039999999999E-5</v>
      </c>
      <c r="DI989" s="19">
        <f t="shared" si="1452"/>
        <v>3.9639239999999994E-5</v>
      </c>
      <c r="DJ989" s="19">
        <f t="shared" si="1453"/>
        <v>0</v>
      </c>
      <c r="DK989" s="19">
        <f t="shared" si="1454"/>
        <v>2.2121879999999998E-5</v>
      </c>
      <c r="DM989" s="68">
        <f t="shared" si="1455"/>
        <v>1262.3470772848516</v>
      </c>
      <c r="DN989" s="19">
        <f t="shared" si="1456"/>
        <v>77.59838597822629</v>
      </c>
      <c r="DO989" s="19">
        <f t="shared" si="1457"/>
        <v>273.9989498330969</v>
      </c>
      <c r="DP989" s="19">
        <f t="shared" si="1458"/>
        <v>26.072148996101639</v>
      </c>
      <c r="DQ989" s="19">
        <f t="shared" si="1459"/>
        <v>453.76861138795181</v>
      </c>
      <c r="DR989" s="19">
        <f t="shared" si="1460"/>
        <v>16.61091151456754</v>
      </c>
      <c r="DS989" s="19">
        <f t="shared" si="1461"/>
        <v>185.65681282290487</v>
      </c>
      <c r="DT989" s="19">
        <f t="shared" si="1462"/>
        <v>268.01234322255357</v>
      </c>
      <c r="DU989" s="19">
        <f t="shared" si="1463"/>
        <v>141.4591181630631</v>
      </c>
      <c r="DV989" s="19">
        <f t="shared" si="1464"/>
        <v>28.200383727144203</v>
      </c>
      <c r="DX989" s="19">
        <f t="shared" si="1465"/>
        <v>35.978107514411889</v>
      </c>
      <c r="DZ989" s="68">
        <f t="shared" si="1466"/>
        <v>2769.702850444874</v>
      </c>
      <c r="EA989" s="21">
        <f t="shared" si="1467"/>
        <v>2.7697028504448742</v>
      </c>
      <c r="EB989" s="92">
        <f t="shared" si="1416"/>
        <v>1128</v>
      </c>
    </row>
    <row r="990" spans="1:132" x14ac:dyDescent="0.3">
      <c r="A990" s="19">
        <f>'A. Thermody. result (all suite)'!C946</f>
        <v>1126</v>
      </c>
      <c r="B990" s="19" t="str">
        <f>'A. Thermody. result (all suite)'!A946</f>
        <v>Alkaline basalt</v>
      </c>
      <c r="C990" s="24">
        <f>'A. Thermody. result (all suite)'!G946</f>
        <v>70.735596000000001</v>
      </c>
      <c r="D990" s="19">
        <f>'A. Thermody. result (all suite)'!D946</f>
        <v>5000</v>
      </c>
      <c r="E990" s="61">
        <f>'A. Thermody. result (all suite)'!I946</f>
        <v>51.187649</v>
      </c>
      <c r="F990" s="21">
        <f>'A. Thermody. result (all suite)'!J946</f>
        <v>2.2920980000000002</v>
      </c>
      <c r="G990" s="21">
        <f>'A. Thermody. result (all suite)'!K946</f>
        <v>15.805374</v>
      </c>
      <c r="H990" s="21">
        <f>'A. Thermody. result (all suite)'!L946</f>
        <v>1.59531</v>
      </c>
      <c r="I990" s="21">
        <f>'A. Thermody. result (all suite)'!M946</f>
        <v>9.1197099999999995</v>
      </c>
      <c r="J990" s="21">
        <f>'A. Thermody. result (all suite)'!N946</f>
        <v>0.339258</v>
      </c>
      <c r="K990" s="21">
        <f>'A. Thermody. result (all suite)'!O946</f>
        <v>3.2923960000000001</v>
      </c>
      <c r="L990" s="21">
        <f>'A. Thermody. result (all suite)'!P946</f>
        <v>6.6645839999999996</v>
      </c>
      <c r="M990" s="21">
        <f>'A. Thermody. result (all suite)'!Q946</f>
        <v>5.7518770000000004</v>
      </c>
      <c r="N990" s="21">
        <f>'A. Thermody. result (all suite)'!R946</f>
        <v>1.7669680000000001</v>
      </c>
      <c r="O990" s="21">
        <f>'A. Thermody. result (all suite)'!S946</f>
        <v>0.92669699999999999</v>
      </c>
      <c r="P990" s="21">
        <f>'A. Thermody. result (all suite)'!T946</f>
        <v>1.258081</v>
      </c>
      <c r="Q990" s="21">
        <f t="shared" si="1469"/>
        <v>100.00000200000002</v>
      </c>
      <c r="S990" s="19">
        <f t="shared" si="1386"/>
        <v>1399</v>
      </c>
      <c r="T990" s="19">
        <f t="shared" si="1387"/>
        <v>0.5</v>
      </c>
      <c r="V990" s="61">
        <f t="shared" si="1388"/>
        <v>50.543666926463956</v>
      </c>
      <c r="W990" s="21">
        <f t="shared" si="1389"/>
        <v>2.2632615511373491</v>
      </c>
      <c r="X990" s="21">
        <f t="shared" si="1390"/>
        <v>15.606529596703947</v>
      </c>
      <c r="Y990" s="21">
        <f t="shared" si="1391"/>
        <v>1.5752397084003058</v>
      </c>
      <c r="Z990" s="21">
        <f t="shared" si="1392"/>
        <v>9.0049766635295665</v>
      </c>
      <c r="AA990" s="21">
        <f t="shared" si="1393"/>
        <v>0.33498985964638278</v>
      </c>
      <c r="AB990" s="21">
        <f t="shared" si="1394"/>
        <v>3.2509749923076598</v>
      </c>
      <c r="AC990" s="21">
        <f t="shared" si="1395"/>
        <v>6.5807381366438769</v>
      </c>
      <c r="AD990" s="21">
        <f t="shared" si="1396"/>
        <v>5.6795137297668958</v>
      </c>
      <c r="AE990" s="21">
        <f t="shared" si="1397"/>
        <v>1.7447381117605179</v>
      </c>
      <c r="AF990" s="21">
        <f t="shared" si="1398"/>
        <v>0.91503840134860204</v>
      </c>
      <c r="AG990" s="21">
        <f t="shared" si="1399"/>
        <v>97.499667677709041</v>
      </c>
      <c r="AH990" s="21"/>
      <c r="AI990" s="61">
        <f t="shared" si="1400"/>
        <v>51.83983507876053</v>
      </c>
      <c r="AJ990" s="21">
        <f t="shared" si="1401"/>
        <v>2.3213018106058523</v>
      </c>
      <c r="AK990" s="21">
        <f t="shared" si="1402"/>
        <v>16.006751580212828</v>
      </c>
      <c r="AL990" s="21">
        <f t="shared" si="1403"/>
        <v>1.6156359769423569</v>
      </c>
      <c r="AM990" s="21">
        <f t="shared" si="1404"/>
        <v>9.2359049810262466</v>
      </c>
      <c r="AN990" s="21">
        <f t="shared" si="1405"/>
        <v>0.34358051429848124</v>
      </c>
      <c r="AO990" s="21">
        <f t="shared" si="1406"/>
        <v>3.3343446903367422</v>
      </c>
      <c r="AP990" s="21">
        <f t="shared" si="1407"/>
        <v>6.749498017159298</v>
      </c>
      <c r="AQ990" s="21">
        <f t="shared" si="1408"/>
        <v>5.8251621416196677</v>
      </c>
      <c r="AR990" s="21">
        <f t="shared" si="1409"/>
        <v>1.7894810857487777</v>
      </c>
      <c r="AS990" s="21">
        <f t="shared" si="1410"/>
        <v>0.93850412328923616</v>
      </c>
      <c r="AT990" s="21">
        <f t="shared" si="1411"/>
        <v>100.00000000000003</v>
      </c>
      <c r="AU990" s="21"/>
      <c r="AV990" s="21">
        <f>AR990*'[1]diagram lines'!$G$39</f>
        <v>1.4854592673164693</v>
      </c>
      <c r="AW990" s="21">
        <f>AK990*'[1]diagram lines'!$G$40</f>
        <v>8.4718354479659173</v>
      </c>
      <c r="AX990" s="21">
        <f>AQ990*'[1]diagram lines'!$G$38</f>
        <v>4.3214094106433096</v>
      </c>
      <c r="AY990" s="21">
        <f>AP990*'[1]diagram lines'!$G$41</f>
        <v>4.8235802698236521</v>
      </c>
      <c r="AZ990" s="21">
        <f t="shared" si="1412"/>
        <v>7.614643227368445</v>
      </c>
      <c r="BA990" s="21">
        <f t="shared" si="1413"/>
        <v>0.79694051395001431</v>
      </c>
      <c r="BB990" s="21">
        <f t="shared" si="1414"/>
        <v>1.4589335350601496</v>
      </c>
      <c r="BC990" s="86">
        <f t="shared" si="1415"/>
        <v>0.68543218451604893</v>
      </c>
      <c r="BX990" s="61">
        <f t="shared" si="1417"/>
        <v>0.85199149467376833</v>
      </c>
      <c r="BY990" s="21">
        <f t="shared" si="1418"/>
        <v>2.8694266399599402E-2</v>
      </c>
      <c r="BZ990" s="21">
        <f t="shared" si="1419"/>
        <v>0.15501543742644175</v>
      </c>
      <c r="CA990" s="21">
        <f t="shared" si="1420"/>
        <v>9.9900432087168898E-3</v>
      </c>
      <c r="CB990" s="21">
        <f t="shared" si="1421"/>
        <v>0.12692707028531663</v>
      </c>
      <c r="CC990" s="21">
        <f t="shared" si="1422"/>
        <v>4.7823230899351563E-3</v>
      </c>
      <c r="CD990" s="21">
        <f t="shared" si="1423"/>
        <v>8.1697171215880895E-2</v>
      </c>
      <c r="CE990" s="21">
        <f t="shared" si="1424"/>
        <v>0.11884065620542082</v>
      </c>
      <c r="CF990" s="21">
        <f t="shared" si="1425"/>
        <v>9.2787175350863046E-2</v>
      </c>
      <c r="CG990" s="21">
        <f t="shared" si="1426"/>
        <v>1.8757622080679406E-2</v>
      </c>
      <c r="CH990" s="21">
        <f t="shared" si="1427"/>
        <v>6.5286098743166324E-3</v>
      </c>
      <c r="CI990" s="21">
        <f t="shared" si="1428"/>
        <v>6.9815815760266367E-2</v>
      </c>
      <c r="CJ990" s="21">
        <f t="shared" si="1429"/>
        <v>1.5658276855712054</v>
      </c>
      <c r="CL990" s="68">
        <f t="shared" si="1430"/>
        <v>0.54411574308252597</v>
      </c>
      <c r="CM990" s="19">
        <f t="shared" si="1431"/>
        <v>1.8325302754582405E-2</v>
      </c>
      <c r="CN990" s="19">
        <f t="shared" si="1432"/>
        <v>9.8999039840001912E-2</v>
      </c>
      <c r="CO990" s="19">
        <f t="shared" si="1433"/>
        <v>6.3800399627450552E-3</v>
      </c>
      <c r="CP990" s="19">
        <f t="shared" si="1434"/>
        <v>8.1060688513126103E-2</v>
      </c>
      <c r="CQ990" s="19">
        <f t="shared" si="1435"/>
        <v>3.054182228353301E-3</v>
      </c>
      <c r="CR990" s="19">
        <f t="shared" si="1436"/>
        <v>5.2175071349615465E-2</v>
      </c>
      <c r="CS990" s="19">
        <f t="shared" si="1437"/>
        <v>7.5896382022437162E-2</v>
      </c>
      <c r="CT990" s="19">
        <f t="shared" si="1438"/>
        <v>5.9257590222652624E-2</v>
      </c>
      <c r="CU990" s="19">
        <f t="shared" si="1439"/>
        <v>1.1979365452231563E-2</v>
      </c>
      <c r="CV990" s="19">
        <f t="shared" si="1440"/>
        <v>4.1694306049615106E-3</v>
      </c>
      <c r="CW990" s="19">
        <f t="shared" si="1441"/>
        <v>4.4587163966766839E-2</v>
      </c>
      <c r="CX990" s="19">
        <f t="shared" si="1442"/>
        <v>1</v>
      </c>
      <c r="CZ990" s="68">
        <f t="shared" si="1443"/>
        <v>2.5805000000000001E-5</v>
      </c>
      <c r="DA990" s="19">
        <f t="shared" si="1444"/>
        <v>1.9311239999999995E-5</v>
      </c>
      <c r="DB990" s="19">
        <f t="shared" si="1445"/>
        <v>3.667E-5</v>
      </c>
      <c r="DC990" s="19">
        <f t="shared" si="1446"/>
        <v>4.0644339999999989E-5</v>
      </c>
      <c r="DD990" s="19">
        <f t="shared" si="1447"/>
        <v>1.2914919999999999E-5</v>
      </c>
      <c r="DE990" s="19">
        <f t="shared" si="1448"/>
        <v>1.2914919999999999E-5</v>
      </c>
      <c r="DF990" s="19">
        <f t="shared" si="1449"/>
        <v>1.1559019999999999E-5</v>
      </c>
      <c r="DG990" s="19">
        <f t="shared" si="1450"/>
        <v>1.6095239999999997E-5</v>
      </c>
      <c r="DH990" s="19">
        <f t="shared" si="1451"/>
        <v>2.5725679999999999E-5</v>
      </c>
      <c r="DI990" s="19">
        <f t="shared" si="1452"/>
        <v>3.9615079999999991E-5</v>
      </c>
      <c r="DJ990" s="19">
        <f t="shared" si="1453"/>
        <v>0</v>
      </c>
      <c r="DK990" s="19">
        <f t="shared" si="1454"/>
        <v>2.2102959999999995E-5</v>
      </c>
      <c r="DM990" s="68">
        <f t="shared" si="1455"/>
        <v>1266.8271204959567</v>
      </c>
      <c r="DN990" s="19">
        <f t="shared" si="1456"/>
        <v>75.801718793616701</v>
      </c>
      <c r="DO990" s="19">
        <f t="shared" si="1457"/>
        <v>275.2643060290863</v>
      </c>
      <c r="DP990" s="19">
        <f t="shared" si="1458"/>
        <v>25.066923996078128</v>
      </c>
      <c r="DQ990" s="19">
        <f t="shared" si="1459"/>
        <v>450.96759946388443</v>
      </c>
      <c r="DR990" s="19">
        <f t="shared" si="1460"/>
        <v>16.776231465574948</v>
      </c>
      <c r="DS990" s="19">
        <f t="shared" si="1461"/>
        <v>181.90602450635981</v>
      </c>
      <c r="DT990" s="19">
        <f t="shared" si="1462"/>
        <v>264.44272367596113</v>
      </c>
      <c r="DU990" s="19">
        <f t="shared" si="1463"/>
        <v>142.79031760879542</v>
      </c>
      <c r="DV990" s="19">
        <f t="shared" si="1464"/>
        <v>28.485521816444987</v>
      </c>
      <c r="DX990" s="19">
        <f t="shared" si="1465"/>
        <v>36.350818835175858</v>
      </c>
      <c r="DZ990" s="68">
        <f t="shared" si="1466"/>
        <v>2764.6793066869341</v>
      </c>
      <c r="EA990" s="21">
        <f t="shared" si="1467"/>
        <v>2.7646793066869342</v>
      </c>
      <c r="EB990" s="92">
        <f t="shared" si="1416"/>
        <v>1126</v>
      </c>
    </row>
    <row r="991" spans="1:132" x14ac:dyDescent="0.3">
      <c r="A991" s="19">
        <f>'A. Thermody. result (all suite)'!C947</f>
        <v>1124</v>
      </c>
      <c r="B991" s="19" t="str">
        <f>'A. Thermody. result (all suite)'!A947</f>
        <v>Alkaline basalt</v>
      </c>
      <c r="C991" s="24">
        <f>'A. Thermody. result (all suite)'!G947</f>
        <v>70.083312000000006</v>
      </c>
      <c r="D991" s="19">
        <f>'A. Thermody. result (all suite)'!D947</f>
        <v>5000</v>
      </c>
      <c r="E991" s="61">
        <f>'A. Thermody. result (all suite)'!I947</f>
        <v>51.369892</v>
      </c>
      <c r="F991" s="21">
        <f>'A. Thermody. result (all suite)'!J947</f>
        <v>2.2389779999999999</v>
      </c>
      <c r="G991" s="21">
        <f>'A. Thermody. result (all suite)'!K947</f>
        <v>15.878848</v>
      </c>
      <c r="H991" s="21">
        <f>'A. Thermody. result (all suite)'!L947</f>
        <v>1.534537</v>
      </c>
      <c r="I991" s="21">
        <f>'A. Thermody. result (all suite)'!M947</f>
        <v>9.0626409999999993</v>
      </c>
      <c r="J991" s="21">
        <f>'A. Thermody. result (all suite)'!N947</f>
        <v>0.34241500000000002</v>
      </c>
      <c r="K991" s="21">
        <f>'A. Thermody. result (all suite)'!O947</f>
        <v>3.2251479999999999</v>
      </c>
      <c r="L991" s="21">
        <f>'A. Thermody. result (all suite)'!P947</f>
        <v>6.5751309999999998</v>
      </c>
      <c r="M991" s="21">
        <f>'A. Thermody. result (all suite)'!Q947</f>
        <v>5.801596</v>
      </c>
      <c r="N991" s="21">
        <f>'A. Thermody. result (all suite)'!R947</f>
        <v>1.7834129999999999</v>
      </c>
      <c r="O991" s="21">
        <f>'A. Thermody. result (all suite)'!S947</f>
        <v>0.91761099999999995</v>
      </c>
      <c r="P991" s="21">
        <f>'A. Thermody. result (all suite)'!T947</f>
        <v>1.26979</v>
      </c>
      <c r="Q991" s="21">
        <f t="shared" si="1469"/>
        <v>100</v>
      </c>
      <c r="S991" s="19">
        <f t="shared" si="1386"/>
        <v>1397</v>
      </c>
      <c r="T991" s="19">
        <f t="shared" si="1387"/>
        <v>0.5</v>
      </c>
      <c r="V991" s="61">
        <f t="shared" si="1388"/>
        <v>50.717602248373197</v>
      </c>
      <c r="W991" s="21">
        <f t="shared" si="1389"/>
        <v>2.2105476812537996</v>
      </c>
      <c r="X991" s="21">
        <f t="shared" si="1390"/>
        <v>15.677219975980799</v>
      </c>
      <c r="Y991" s="21">
        <f t="shared" si="1391"/>
        <v>1.5150516026277001</v>
      </c>
      <c r="Z991" s="21">
        <f t="shared" si="1392"/>
        <v>8.9475644908460996</v>
      </c>
      <c r="AA991" s="21">
        <f t="shared" si="1393"/>
        <v>0.33806704857150005</v>
      </c>
      <c r="AB991" s="21">
        <f t="shared" si="1394"/>
        <v>3.1841953932107998</v>
      </c>
      <c r="AC991" s="21">
        <f t="shared" si="1395"/>
        <v>6.4916406440750993</v>
      </c>
      <c r="AD991" s="21">
        <f t="shared" si="1396"/>
        <v>5.7279279141516</v>
      </c>
      <c r="AE991" s="21">
        <f t="shared" si="1397"/>
        <v>1.7607674000672997</v>
      </c>
      <c r="AF991" s="21">
        <f t="shared" si="1398"/>
        <v>0.90595926728309994</v>
      </c>
      <c r="AG991" s="21">
        <f t="shared" si="1399"/>
        <v>97.476543666440989</v>
      </c>
      <c r="AH991" s="21"/>
      <c r="AI991" s="61">
        <f t="shared" si="1400"/>
        <v>52.030570987340148</v>
      </c>
      <c r="AJ991" s="21">
        <f t="shared" si="1401"/>
        <v>2.2677739670562835</v>
      </c>
      <c r="AK991" s="21">
        <f t="shared" si="1402"/>
        <v>16.083069204451203</v>
      </c>
      <c r="AL991" s="21">
        <f t="shared" si="1403"/>
        <v>1.5542730031669134</v>
      </c>
      <c r="AM991" s="21">
        <f t="shared" si="1404"/>
        <v>9.1791975323459756</v>
      </c>
      <c r="AN991" s="21">
        <f t="shared" si="1405"/>
        <v>0.34681887134647044</v>
      </c>
      <c r="AO991" s="21">
        <f t="shared" si="1406"/>
        <v>3.2666273068800322</v>
      </c>
      <c r="AP991" s="21">
        <f t="shared" si="1407"/>
        <v>6.6596951429557381</v>
      </c>
      <c r="AQ991" s="21">
        <f t="shared" si="1408"/>
        <v>5.8762115465975411</v>
      </c>
      <c r="AR991" s="21">
        <f t="shared" si="1409"/>
        <v>1.8063498497572323</v>
      </c>
      <c r="AS991" s="21">
        <f t="shared" si="1410"/>
        <v>0.9294125881024663</v>
      </c>
      <c r="AT991" s="21">
        <f t="shared" si="1411"/>
        <v>100.00000000000001</v>
      </c>
      <c r="AU991" s="21"/>
      <c r="AV991" s="21">
        <f>AR991*'[1]diagram lines'!$G$39</f>
        <v>1.4994621321827657</v>
      </c>
      <c r="AW991" s="21">
        <f>AK991*'[1]diagram lines'!$G$40</f>
        <v>8.5122278005983194</v>
      </c>
      <c r="AX991" s="21">
        <f>AQ991*'[1]diagram lines'!$G$38</f>
        <v>4.3592805245652624</v>
      </c>
      <c r="AY991" s="21">
        <f>AP991*'[1]diagram lines'!$G$41</f>
        <v>4.7594019604026414</v>
      </c>
      <c r="AZ991" s="21">
        <f t="shared" si="1412"/>
        <v>7.6825613963547736</v>
      </c>
      <c r="BA991" s="21">
        <f t="shared" si="1413"/>
        <v>0.8016680981015436</v>
      </c>
      <c r="BB991" s="21">
        <f t="shared" si="1414"/>
        <v>1.4529103425961267</v>
      </c>
      <c r="BC991" s="86">
        <f t="shared" si="1415"/>
        <v>0.68827371564659257</v>
      </c>
      <c r="BX991" s="61">
        <f t="shared" si="1417"/>
        <v>0.85502483355525971</v>
      </c>
      <c r="BY991" s="21">
        <f t="shared" si="1418"/>
        <v>2.8029268903355033E-2</v>
      </c>
      <c r="BZ991" s="21">
        <f t="shared" si="1419"/>
        <v>0.15573605335425658</v>
      </c>
      <c r="CA991" s="21">
        <f t="shared" si="1420"/>
        <v>9.6094746070511626E-3</v>
      </c>
      <c r="CB991" s="21">
        <f t="shared" si="1421"/>
        <v>0.12613279053583856</v>
      </c>
      <c r="CC991" s="21">
        <f t="shared" si="1422"/>
        <v>4.8268254863264737E-3</v>
      </c>
      <c r="CD991" s="21">
        <f t="shared" si="1423"/>
        <v>8.002848635235732E-2</v>
      </c>
      <c r="CE991" s="21">
        <f t="shared" si="1424"/>
        <v>0.11724555991440799</v>
      </c>
      <c r="CF991" s="21">
        <f t="shared" si="1425"/>
        <v>9.3589224068398119E-2</v>
      </c>
      <c r="CG991" s="21">
        <f t="shared" si="1426"/>
        <v>1.8932197452229297E-2</v>
      </c>
      <c r="CH991" s="21">
        <f t="shared" si="1427"/>
        <v>6.464598714986192E-3</v>
      </c>
      <c r="CI991" s="21">
        <f t="shared" si="1428"/>
        <v>7.0465593784683686E-2</v>
      </c>
      <c r="CJ991" s="21">
        <f t="shared" si="1429"/>
        <v>1.5660849067291502</v>
      </c>
      <c r="CL991" s="68">
        <f t="shared" si="1430"/>
        <v>0.54596326794376915</v>
      </c>
      <c r="CM991" s="19">
        <f t="shared" si="1431"/>
        <v>1.7897668755326696E-2</v>
      </c>
      <c r="CN991" s="19">
        <f t="shared" si="1432"/>
        <v>9.9442918251169049E-2</v>
      </c>
      <c r="CO991" s="19">
        <f t="shared" si="1433"/>
        <v>6.1359857091791087E-3</v>
      </c>
      <c r="CP991" s="19">
        <f t="shared" si="1434"/>
        <v>8.0540199317336789E-2</v>
      </c>
      <c r="CQ991" s="19">
        <f t="shared" si="1435"/>
        <v>3.0820969320287683E-3</v>
      </c>
      <c r="CR991" s="19">
        <f t="shared" si="1436"/>
        <v>5.1100988208551842E-2</v>
      </c>
      <c r="CS991" s="19">
        <f t="shared" si="1437"/>
        <v>7.4865391659562977E-2</v>
      </c>
      <c r="CT991" s="19">
        <f t="shared" si="1438"/>
        <v>5.9759993641637275E-2</v>
      </c>
      <c r="CU991" s="19">
        <f t="shared" si="1439"/>
        <v>1.208887038683629E-2</v>
      </c>
      <c r="CV991" s="19">
        <f t="shared" si="1440"/>
        <v>4.1278724334862802E-3</v>
      </c>
      <c r="CW991" s="19">
        <f t="shared" si="1441"/>
        <v>4.4994746761115742E-2</v>
      </c>
      <c r="CX991" s="19">
        <f t="shared" si="1442"/>
        <v>0.99999999999999989</v>
      </c>
      <c r="CZ991" s="68">
        <f t="shared" si="1443"/>
        <v>2.5805000000000001E-5</v>
      </c>
      <c r="DA991" s="19">
        <f t="shared" si="1444"/>
        <v>1.9296759999999999E-5</v>
      </c>
      <c r="DB991" s="19">
        <f t="shared" si="1445"/>
        <v>3.667E-5</v>
      </c>
      <c r="DC991" s="19">
        <f t="shared" si="1446"/>
        <v>4.0626159999999991E-5</v>
      </c>
      <c r="DD991" s="19">
        <f t="shared" si="1447"/>
        <v>1.2909079999999998E-5</v>
      </c>
      <c r="DE991" s="19">
        <f t="shared" si="1448"/>
        <v>1.2909079999999998E-5</v>
      </c>
      <c r="DF991" s="19">
        <f t="shared" si="1449"/>
        <v>1.1552479999999999E-5</v>
      </c>
      <c r="DG991" s="19">
        <f t="shared" si="1450"/>
        <v>1.6087759999999999E-5</v>
      </c>
      <c r="DH991" s="19">
        <f t="shared" si="1451"/>
        <v>2.5710319999999998E-5</v>
      </c>
      <c r="DI991" s="19">
        <f t="shared" si="1452"/>
        <v>3.9590919999999995E-5</v>
      </c>
      <c r="DJ991" s="19">
        <f t="shared" si="1453"/>
        <v>0</v>
      </c>
      <c r="DK991" s="19">
        <f t="shared" si="1454"/>
        <v>2.2084039999999997E-5</v>
      </c>
      <c r="DM991" s="68">
        <f t="shared" si="1455"/>
        <v>1271.1285850827999</v>
      </c>
      <c r="DN991" s="19">
        <f t="shared" si="1456"/>
        <v>74.088384794934299</v>
      </c>
      <c r="DO991" s="19">
        <f t="shared" si="1457"/>
        <v>276.49849863346594</v>
      </c>
      <c r="DP991" s="19">
        <f t="shared" si="1458"/>
        <v>24.118832739762066</v>
      </c>
      <c r="DQ991" s="19">
        <f t="shared" si="1459"/>
        <v>448.27465016489543</v>
      </c>
      <c r="DR991" s="19">
        <f t="shared" si="1460"/>
        <v>16.937222200042203</v>
      </c>
      <c r="DS991" s="19">
        <f t="shared" si="1461"/>
        <v>178.26214153191688</v>
      </c>
      <c r="DT991" s="19">
        <f t="shared" si="1462"/>
        <v>260.97176762136507</v>
      </c>
      <c r="DU991" s="19">
        <f t="shared" si="1463"/>
        <v>144.08696608385642</v>
      </c>
      <c r="DV991" s="19">
        <f t="shared" si="1464"/>
        <v>28.763453600976661</v>
      </c>
      <c r="DX991" s="19">
        <f t="shared" si="1465"/>
        <v>36.714538491838717</v>
      </c>
      <c r="DZ991" s="68">
        <f t="shared" si="1466"/>
        <v>2759.8450409458533</v>
      </c>
      <c r="EA991" s="21">
        <f t="shared" si="1467"/>
        <v>2.7598450409458533</v>
      </c>
      <c r="EB991" s="92">
        <f t="shared" si="1416"/>
        <v>1124</v>
      </c>
    </row>
    <row r="992" spans="1:132" x14ac:dyDescent="0.3">
      <c r="A992" s="19">
        <f>'A. Thermody. result (all suite)'!C948</f>
        <v>1122</v>
      </c>
      <c r="B992" s="19" t="str">
        <f>'A. Thermody. result (all suite)'!A948</f>
        <v>Alkaline basalt</v>
      </c>
      <c r="C992" s="24">
        <f>'A. Thermody. result (all suite)'!G948</f>
        <v>69.46096</v>
      </c>
      <c r="D992" s="19">
        <f>'A. Thermody. result (all suite)'!D948</f>
        <v>5000</v>
      </c>
      <c r="E992" s="61">
        <f>'A. Thermody. result (all suite)'!I948</f>
        <v>51.544533000000001</v>
      </c>
      <c r="F992" s="21">
        <f>'A. Thermody. result (all suite)'!J948</f>
        <v>2.1881699999999999</v>
      </c>
      <c r="G992" s="21">
        <f>'A. Thermody. result (all suite)'!K948</f>
        <v>15.950322</v>
      </c>
      <c r="H992" s="21">
        <f>'A. Thermody. result (all suite)'!L948</f>
        <v>1.4770760000000001</v>
      </c>
      <c r="I992" s="21">
        <f>'A. Thermody. result (all suite)'!M948</f>
        <v>9.007403</v>
      </c>
      <c r="J992" s="21">
        <f>'A. Thermody. result (all suite)'!N948</f>
        <v>0.34548299999999998</v>
      </c>
      <c r="K992" s="21">
        <f>'A. Thermody. result (all suite)'!O948</f>
        <v>3.159707</v>
      </c>
      <c r="L992" s="21">
        <f>'A. Thermody. result (all suite)'!P948</f>
        <v>6.4879429999999996</v>
      </c>
      <c r="M992" s="21">
        <f>'A. Thermody. result (all suite)'!Q948</f>
        <v>5.8498539999999997</v>
      </c>
      <c r="N992" s="21">
        <f>'A. Thermody. result (all suite)'!R948</f>
        <v>1.7993920000000001</v>
      </c>
      <c r="O992" s="21">
        <f>'A. Thermody. result (all suite)'!S948</f>
        <v>0.90894799999999998</v>
      </c>
      <c r="P992" s="21">
        <f>'A. Thermody. result (all suite)'!T948</f>
        <v>1.2811669999999999</v>
      </c>
      <c r="Q992" s="21">
        <f t="shared" si="1469"/>
        <v>99.999997999999977</v>
      </c>
      <c r="S992" s="19">
        <f t="shared" si="1386"/>
        <v>1395</v>
      </c>
      <c r="T992" s="19">
        <f t="shared" si="1387"/>
        <v>0.5</v>
      </c>
      <c r="V992" s="61">
        <f t="shared" si="1388"/>
        <v>50.884161439692456</v>
      </c>
      <c r="W992" s="21">
        <f t="shared" si="1389"/>
        <v>2.1601358874954175</v>
      </c>
      <c r="X992" s="21">
        <f t="shared" si="1390"/>
        <v>15.745971734055255</v>
      </c>
      <c r="Y992" s="21">
        <f t="shared" si="1391"/>
        <v>1.4581521893446039</v>
      </c>
      <c r="Z992" s="21">
        <f t="shared" si="1392"/>
        <v>8.8920031228989931</v>
      </c>
      <c r="AA992" s="21">
        <f t="shared" si="1393"/>
        <v>0.34105678572486575</v>
      </c>
      <c r="AB992" s="21">
        <f t="shared" si="1394"/>
        <v>3.1192258758096876</v>
      </c>
      <c r="AC992" s="21">
        <f t="shared" si="1395"/>
        <v>6.4048216136427625</v>
      </c>
      <c r="AD992" s="21">
        <f t="shared" si="1396"/>
        <v>5.7749075995048917</v>
      </c>
      <c r="AE992" s="21">
        <f t="shared" si="1397"/>
        <v>1.7763387830342958</v>
      </c>
      <c r="AF992" s="21">
        <f t="shared" si="1398"/>
        <v>0.89730285794393727</v>
      </c>
      <c r="AG992" s="21">
        <f t="shared" si="1399"/>
        <v>97.454077889147158</v>
      </c>
      <c r="AH992" s="21"/>
      <c r="AI992" s="61">
        <f t="shared" si="1400"/>
        <v>52.213475866625686</v>
      </c>
      <c r="AJ992" s="21">
        <f t="shared" si="1401"/>
        <v>2.216567981847354</v>
      </c>
      <c r="AK992" s="21">
        <f t="shared" si="1402"/>
        <v>16.157324634445885</v>
      </c>
      <c r="AL992" s="21">
        <f t="shared" si="1403"/>
        <v>1.4962454326469892</v>
      </c>
      <c r="AM992" s="21">
        <f t="shared" si="1404"/>
        <v>9.1243007121913777</v>
      </c>
      <c r="AN992" s="21">
        <f t="shared" si="1405"/>
        <v>0.34996666441481672</v>
      </c>
      <c r="AO992" s="21">
        <f t="shared" si="1406"/>
        <v>3.200713549778563</v>
      </c>
      <c r="AP992" s="21">
        <f t="shared" si="1407"/>
        <v>6.5721432621097398</v>
      </c>
      <c r="AQ992" s="21">
        <f t="shared" si="1408"/>
        <v>5.9257731688496191</v>
      </c>
      <c r="AR992" s="21">
        <f t="shared" si="1409"/>
        <v>1.822744436671865</v>
      </c>
      <c r="AS992" s="21">
        <f t="shared" si="1410"/>
        <v>0.9207442904181069</v>
      </c>
      <c r="AT992" s="21">
        <f t="shared" si="1411"/>
        <v>100</v>
      </c>
      <c r="AU992" s="21"/>
      <c r="AV992" s="21">
        <f>AR992*'[1]diagram lines'!$G$39</f>
        <v>1.5130713797239188</v>
      </c>
      <c r="AW992" s="21">
        <f>AK992*'[1]diagram lines'!$G$40</f>
        <v>8.5515287031506251</v>
      </c>
      <c r="AX992" s="21">
        <f>AQ992*'[1]diagram lines'!$G$38</f>
        <v>4.3960479235835024</v>
      </c>
      <c r="AY992" s="21">
        <f>AP992*'[1]diagram lines'!$G$41</f>
        <v>4.6968323405640904</v>
      </c>
      <c r="AZ992" s="21">
        <f t="shared" si="1412"/>
        <v>7.7485176055214842</v>
      </c>
      <c r="BA992" s="21">
        <f t="shared" si="1413"/>
        <v>0.80629527554861125</v>
      </c>
      <c r="BB992" s="21">
        <f t="shared" si="1414"/>
        <v>1.4471748266047375</v>
      </c>
      <c r="BC992" s="86">
        <f t="shared" si="1415"/>
        <v>0.69100151662127207</v>
      </c>
      <c r="BX992" s="61">
        <f t="shared" si="1417"/>
        <v>0.85793164114513987</v>
      </c>
      <c r="BY992" s="21">
        <f t="shared" si="1418"/>
        <v>2.739321482223335E-2</v>
      </c>
      <c r="BZ992" s="21">
        <f t="shared" si="1419"/>
        <v>0.1564370537465673</v>
      </c>
      <c r="CA992" s="21">
        <f t="shared" si="1420"/>
        <v>9.249646189492141E-3</v>
      </c>
      <c r="CB992" s="21">
        <f t="shared" si="1421"/>
        <v>0.12536399443284621</v>
      </c>
      <c r="CC992" s="21">
        <f t="shared" si="1422"/>
        <v>4.8700733013814492E-3</v>
      </c>
      <c r="CD992" s="21">
        <f t="shared" si="1423"/>
        <v>7.8404640198511177E-2</v>
      </c>
      <c r="CE992" s="21">
        <f t="shared" si="1424"/>
        <v>0.11569085235378031</v>
      </c>
      <c r="CF992" s="21">
        <f t="shared" si="1425"/>
        <v>9.436770446846264E-2</v>
      </c>
      <c r="CG992" s="21">
        <f t="shared" si="1426"/>
        <v>1.9101825902335456E-2</v>
      </c>
      <c r="CH992" s="21">
        <f t="shared" si="1427"/>
        <v>6.4035676041255714E-3</v>
      </c>
      <c r="CI992" s="21">
        <f t="shared" si="1428"/>
        <v>7.109694783573807E-2</v>
      </c>
      <c r="CJ992" s="21">
        <f t="shared" si="1429"/>
        <v>1.5663111620006136</v>
      </c>
      <c r="CL992" s="68">
        <f t="shared" si="1430"/>
        <v>0.54774023320457177</v>
      </c>
      <c r="CM992" s="19">
        <f t="shared" si="1431"/>
        <v>1.7488999304100354E-2</v>
      </c>
      <c r="CN992" s="19">
        <f t="shared" si="1432"/>
        <v>9.9876102234216224E-2</v>
      </c>
      <c r="CO992" s="19">
        <f t="shared" si="1433"/>
        <v>5.9053695165383223E-3</v>
      </c>
      <c r="CP992" s="19">
        <f t="shared" si="1434"/>
        <v>8.0037732906609454E-2</v>
      </c>
      <c r="CQ992" s="19">
        <f t="shared" si="1435"/>
        <v>3.1092629737510236E-3</v>
      </c>
      <c r="CR992" s="19">
        <f t="shared" si="1436"/>
        <v>5.005687381960984E-2</v>
      </c>
      <c r="CS992" s="19">
        <f t="shared" si="1437"/>
        <v>7.3861985511238404E-2</v>
      </c>
      <c r="CT992" s="19">
        <f t="shared" si="1438"/>
        <v>6.0248376413233828E-2</v>
      </c>
      <c r="CU992" s="19">
        <f t="shared" si="1439"/>
        <v>1.2195422190528942E-2</v>
      </c>
      <c r="CV992" s="19">
        <f t="shared" si="1440"/>
        <v>4.0883112879987653E-3</v>
      </c>
      <c r="CW992" s="19">
        <f t="shared" si="1441"/>
        <v>4.539133063760304E-2</v>
      </c>
      <c r="CX992" s="19">
        <f t="shared" si="1442"/>
        <v>1</v>
      </c>
      <c r="CZ992" s="68">
        <f t="shared" si="1443"/>
        <v>2.5805000000000001E-5</v>
      </c>
      <c r="DA992" s="19">
        <f t="shared" si="1444"/>
        <v>1.9282279999999995E-5</v>
      </c>
      <c r="DB992" s="19">
        <f t="shared" si="1445"/>
        <v>3.667E-5</v>
      </c>
      <c r="DC992" s="19">
        <f t="shared" si="1446"/>
        <v>4.0607979999999993E-5</v>
      </c>
      <c r="DD992" s="19">
        <f t="shared" si="1447"/>
        <v>1.2903239999999998E-5</v>
      </c>
      <c r="DE992" s="19">
        <f t="shared" si="1448"/>
        <v>1.2903239999999998E-5</v>
      </c>
      <c r="DF992" s="19">
        <f t="shared" si="1449"/>
        <v>1.1545939999999998E-5</v>
      </c>
      <c r="DG992" s="19">
        <f t="shared" si="1450"/>
        <v>1.6080279999999998E-5</v>
      </c>
      <c r="DH992" s="19">
        <f t="shared" si="1451"/>
        <v>2.5694959999999998E-5</v>
      </c>
      <c r="DI992" s="19">
        <f t="shared" si="1452"/>
        <v>3.9566759999999992E-5</v>
      </c>
      <c r="DJ992" s="19">
        <f t="shared" si="1453"/>
        <v>0</v>
      </c>
      <c r="DK992" s="19">
        <f t="shared" si="1454"/>
        <v>2.2065119999999998E-5</v>
      </c>
      <c r="DM992" s="68">
        <f t="shared" si="1455"/>
        <v>1275.2657706231607</v>
      </c>
      <c r="DN992" s="19">
        <f t="shared" si="1456"/>
        <v>72.451041288246856</v>
      </c>
      <c r="DO992" s="19">
        <f t="shared" si="1457"/>
        <v>277.70295565314115</v>
      </c>
      <c r="DP992" s="19">
        <f t="shared" si="1458"/>
        <v>23.22273745446104</v>
      </c>
      <c r="DQ992" s="19">
        <f t="shared" si="1459"/>
        <v>445.67962072625869</v>
      </c>
      <c r="DR992" s="19">
        <f t="shared" si="1460"/>
        <v>17.094242636570169</v>
      </c>
      <c r="DS992" s="19">
        <f t="shared" si="1461"/>
        <v>174.71873359209184</v>
      </c>
      <c r="DT992" s="19">
        <f t="shared" si="1462"/>
        <v>257.59378241363027</v>
      </c>
      <c r="DU992" s="19">
        <f t="shared" si="1463"/>
        <v>145.3513394788848</v>
      </c>
      <c r="DV992" s="19">
        <f t="shared" si="1464"/>
        <v>29.034694029731689</v>
      </c>
      <c r="DX992" s="19">
        <f t="shared" si="1465"/>
        <v>37.069899374651342</v>
      </c>
      <c r="DZ992" s="68">
        <f t="shared" si="1466"/>
        <v>2755.1848172708287</v>
      </c>
      <c r="EA992" s="21">
        <f t="shared" si="1467"/>
        <v>2.7551848172708286</v>
      </c>
      <c r="EB992" s="92">
        <f t="shared" si="1416"/>
        <v>1122</v>
      </c>
    </row>
    <row r="993" spans="1:132" x14ac:dyDescent="0.3">
      <c r="A993" s="19">
        <f>'A. Thermody. result (all suite)'!C949</f>
        <v>1120</v>
      </c>
      <c r="B993" s="19" t="str">
        <f>'A. Thermody. result (all suite)'!A949</f>
        <v>Alkaline basalt</v>
      </c>
      <c r="C993" s="24">
        <f>'A. Thermody. result (all suite)'!G949</f>
        <v>68.866131999999993</v>
      </c>
      <c r="D993" s="19">
        <f>'A. Thermody. result (all suite)'!D949</f>
        <v>5000</v>
      </c>
      <c r="E993" s="61">
        <f>'A. Thermody. result (all suite)'!I949</f>
        <v>51.712181999999999</v>
      </c>
      <c r="F993" s="21">
        <f>'A. Thermody. result (all suite)'!J949</f>
        <v>2.1394829999999998</v>
      </c>
      <c r="G993" s="21">
        <f>'A. Thermody. result (all suite)'!K949</f>
        <v>16.019904</v>
      </c>
      <c r="H993" s="21">
        <f>'A. Thermody. result (all suite)'!L949</f>
        <v>1.422647</v>
      </c>
      <c r="I993" s="21">
        <f>'A. Thermody. result (all suite)'!M949</f>
        <v>8.9538379999999993</v>
      </c>
      <c r="J993" s="21">
        <f>'A. Thermody. result (all suite)'!N949</f>
        <v>0.34846700000000003</v>
      </c>
      <c r="K993" s="21">
        <f>'A. Thermody. result (all suite)'!O949</f>
        <v>3.09598</v>
      </c>
      <c r="L993" s="21">
        <f>'A. Thermody. result (all suite)'!P949</f>
        <v>6.4029049999999996</v>
      </c>
      <c r="M993" s="21">
        <f>'A. Thermody. result (all suite)'!Q949</f>
        <v>5.8967460000000003</v>
      </c>
      <c r="N993" s="21">
        <f>'A. Thermody. result (all suite)'!R949</f>
        <v>1.814934</v>
      </c>
      <c r="O993" s="21">
        <f>'A. Thermody. result (all suite)'!S949</f>
        <v>0.90068000000000004</v>
      </c>
      <c r="P993" s="21">
        <f>'A. Thermody. result (all suite)'!T949</f>
        <v>1.292233</v>
      </c>
      <c r="Q993" s="21">
        <f t="shared" si="1469"/>
        <v>99.999998999999988</v>
      </c>
      <c r="S993" s="19">
        <f t="shared" si="1386"/>
        <v>1393</v>
      </c>
      <c r="T993" s="19">
        <f t="shared" si="1387"/>
        <v>0.5</v>
      </c>
      <c r="V993" s="61">
        <f t="shared" si="1388"/>
        <v>51.043940112493523</v>
      </c>
      <c r="W993" s="21">
        <f t="shared" si="1389"/>
        <v>2.1118358943681388</v>
      </c>
      <c r="X993" s="21">
        <f t="shared" si="1390"/>
        <v>15.812889511873538</v>
      </c>
      <c r="Y993" s="21">
        <f t="shared" si="1391"/>
        <v>1.4042630858086509</v>
      </c>
      <c r="Z993" s="21">
        <f t="shared" si="1392"/>
        <v>8.8381335494404141</v>
      </c>
      <c r="AA993" s="21">
        <f t="shared" si="1393"/>
        <v>0.34396399438685998</v>
      </c>
      <c r="AB993" s="21">
        <f t="shared" si="1394"/>
        <v>3.0559727243665273</v>
      </c>
      <c r="AC993" s="21">
        <f t="shared" si="1395"/>
        <v>6.3201645478039445</v>
      </c>
      <c r="AD993" s="21">
        <f t="shared" si="1396"/>
        <v>5.8205463014998235</v>
      </c>
      <c r="AE993" s="21">
        <f t="shared" si="1397"/>
        <v>1.7914808236892483</v>
      </c>
      <c r="AF993" s="21">
        <f t="shared" si="1398"/>
        <v>0.88904111569921118</v>
      </c>
      <c r="AG993" s="21">
        <f t="shared" si="1399"/>
        <v>97.432231661429867</v>
      </c>
      <c r="AH993" s="21"/>
      <c r="AI993" s="61">
        <f t="shared" si="1400"/>
        <v>52.389172701973628</v>
      </c>
      <c r="AJ993" s="21">
        <f t="shared" si="1401"/>
        <v>2.1674920694689819</v>
      </c>
      <c r="AK993" s="21">
        <f t="shared" si="1402"/>
        <v>16.229628781184253</v>
      </c>
      <c r="AL993" s="21">
        <f t="shared" si="1403"/>
        <v>1.4412716016691129</v>
      </c>
      <c r="AM993" s="21">
        <f t="shared" si="1404"/>
        <v>9.0710572864145256</v>
      </c>
      <c r="AN993" s="21">
        <f t="shared" si="1405"/>
        <v>0.35302896025425201</v>
      </c>
      <c r="AO993" s="21">
        <f t="shared" si="1406"/>
        <v>3.1365110623615986</v>
      </c>
      <c r="AP993" s="21">
        <f t="shared" si="1407"/>
        <v>6.4867287139291552</v>
      </c>
      <c r="AQ993" s="21">
        <f t="shared" si="1408"/>
        <v>5.9739433268097679</v>
      </c>
      <c r="AR993" s="21">
        <f t="shared" si="1409"/>
        <v>1.8386942320222304</v>
      </c>
      <c r="AS993" s="21">
        <f t="shared" si="1410"/>
        <v>0.91247126391250721</v>
      </c>
      <c r="AT993" s="21">
        <f t="shared" si="1411"/>
        <v>100.00000000000001</v>
      </c>
      <c r="AU993" s="21"/>
      <c r="AV993" s="21">
        <f>AR993*'[1]diagram lines'!$G$39</f>
        <v>1.5263114030489418</v>
      </c>
      <c r="AW993" s="21">
        <f>AK993*'[1]diagram lines'!$G$40</f>
        <v>8.5897968570795111</v>
      </c>
      <c r="AX993" s="21">
        <f>AQ993*'[1]diagram lines'!$G$38</f>
        <v>4.431783061741096</v>
      </c>
      <c r="AY993" s="21">
        <f>AP993*'[1]diagram lines'!$G$41</f>
        <v>4.6357901818269029</v>
      </c>
      <c r="AZ993" s="21">
        <f t="shared" si="1412"/>
        <v>7.8126375588319981</v>
      </c>
      <c r="BA993" s="21">
        <f t="shared" si="1413"/>
        <v>0.81082597589191074</v>
      </c>
      <c r="BB993" s="21">
        <f t="shared" si="1414"/>
        <v>1.4417020253441406</v>
      </c>
      <c r="BC993" s="86">
        <f t="shared" si="1415"/>
        <v>0.69362460648641699</v>
      </c>
      <c r="BX993" s="61">
        <f t="shared" si="1417"/>
        <v>0.86072207057256989</v>
      </c>
      <c r="BY993" s="21">
        <f t="shared" si="1418"/>
        <v>2.6783713069604406E-2</v>
      </c>
      <c r="BZ993" s="21">
        <f t="shared" si="1419"/>
        <v>0.15711949784229109</v>
      </c>
      <c r="CA993" s="21">
        <f t="shared" si="1420"/>
        <v>8.9088045588327381E-3</v>
      </c>
      <c r="CB993" s="21">
        <f t="shared" si="1421"/>
        <v>0.12461848295059151</v>
      </c>
      <c r="CC993" s="21">
        <f t="shared" si="1422"/>
        <v>4.9121370171976327E-3</v>
      </c>
      <c r="CD993" s="21">
        <f t="shared" si="1423"/>
        <v>7.682332506203475E-2</v>
      </c>
      <c r="CE993" s="21">
        <f t="shared" si="1424"/>
        <v>0.11417448288159772</v>
      </c>
      <c r="CF993" s="21">
        <f t="shared" si="1425"/>
        <v>9.5124149056299401E-2</v>
      </c>
      <c r="CG993" s="21">
        <f t="shared" si="1426"/>
        <v>1.9266815286624203E-2</v>
      </c>
      <c r="CH993" s="21">
        <f t="shared" si="1427"/>
        <v>6.3453192808431503E-3</v>
      </c>
      <c r="CI993" s="21">
        <f t="shared" si="1428"/>
        <v>7.1711043285238626E-2</v>
      </c>
      <c r="CJ993" s="21">
        <f t="shared" si="1429"/>
        <v>1.566509840863725</v>
      </c>
      <c r="CL993" s="68">
        <f t="shared" si="1430"/>
        <v>0.54945206734098417</v>
      </c>
      <c r="CM993" s="19">
        <f t="shared" si="1431"/>
        <v>1.7097698572283909E-2</v>
      </c>
      <c r="CN993" s="19">
        <f t="shared" si="1432"/>
        <v>0.10029908127207185</v>
      </c>
      <c r="CO993" s="19">
        <f t="shared" si="1433"/>
        <v>5.6870402766960593E-3</v>
      </c>
      <c r="CP993" s="19">
        <f t="shared" si="1434"/>
        <v>7.9551675769799657E-2</v>
      </c>
      <c r="CQ993" s="19">
        <f t="shared" si="1435"/>
        <v>3.1357204972866514E-3</v>
      </c>
      <c r="CR993" s="19">
        <f t="shared" si="1436"/>
        <v>4.9041074022028966E-2</v>
      </c>
      <c r="CS993" s="19">
        <f t="shared" si="1437"/>
        <v>7.2884625364782546E-2</v>
      </c>
      <c r="CT993" s="19">
        <f t="shared" si="1438"/>
        <v>6.0723620480960971E-2</v>
      </c>
      <c r="CU993" s="19">
        <f t="shared" si="1439"/>
        <v>1.2299198373373179E-2</v>
      </c>
      <c r="CV993" s="19">
        <f t="shared" si="1440"/>
        <v>4.0506092686558148E-3</v>
      </c>
      <c r="CW993" s="19">
        <f t="shared" si="1441"/>
        <v>4.5777588761076266E-2</v>
      </c>
      <c r="CX993" s="19">
        <f t="shared" si="1442"/>
        <v>1.0000000000000002</v>
      </c>
      <c r="CZ993" s="68">
        <f t="shared" si="1443"/>
        <v>2.5805000000000001E-5</v>
      </c>
      <c r="DA993" s="19">
        <f t="shared" si="1444"/>
        <v>1.9267799999999999E-5</v>
      </c>
      <c r="DB993" s="19">
        <f t="shared" si="1445"/>
        <v>3.667E-5</v>
      </c>
      <c r="DC993" s="19">
        <f t="shared" si="1446"/>
        <v>4.0589799999999995E-5</v>
      </c>
      <c r="DD993" s="19">
        <f t="shared" si="1447"/>
        <v>1.2897399999999998E-5</v>
      </c>
      <c r="DE993" s="19">
        <f t="shared" si="1448"/>
        <v>1.2897399999999998E-5</v>
      </c>
      <c r="DF993" s="19">
        <f t="shared" si="1449"/>
        <v>1.1539399999999998E-5</v>
      </c>
      <c r="DG993" s="19">
        <f t="shared" si="1450"/>
        <v>1.60728E-5</v>
      </c>
      <c r="DH993" s="19">
        <f t="shared" si="1451"/>
        <v>2.5679600000000001E-5</v>
      </c>
      <c r="DI993" s="19">
        <f t="shared" si="1452"/>
        <v>3.954259999999999E-5</v>
      </c>
      <c r="DJ993" s="19">
        <f t="shared" si="1453"/>
        <v>0</v>
      </c>
      <c r="DK993" s="19">
        <f t="shared" si="1454"/>
        <v>2.2046199999999996E-5</v>
      </c>
      <c r="DM993" s="68">
        <f t="shared" si="1455"/>
        <v>1279.2513158630625</v>
      </c>
      <c r="DN993" s="19">
        <f t="shared" si="1456"/>
        <v>70.883243647642118</v>
      </c>
      <c r="DO993" s="19">
        <f t="shared" si="1457"/>
        <v>278.87903808291367</v>
      </c>
      <c r="DP993" s="19">
        <f t="shared" si="1458"/>
        <v>22.374179271284753</v>
      </c>
      <c r="DQ993" s="19">
        <f t="shared" si="1459"/>
        <v>443.17365547010297</v>
      </c>
      <c r="DR993" s="19">
        <f t="shared" si="1460"/>
        <v>17.247508185953379</v>
      </c>
      <c r="DS993" s="19">
        <f t="shared" si="1461"/>
        <v>171.27019455844908</v>
      </c>
      <c r="DT993" s="19">
        <f t="shared" si="1462"/>
        <v>254.3035308382488</v>
      </c>
      <c r="DU993" s="19">
        <f t="shared" si="1463"/>
        <v>146.58550887142988</v>
      </c>
      <c r="DV993" s="19">
        <f t="shared" si="1464"/>
        <v>29.299653709461534</v>
      </c>
      <c r="DX993" s="19">
        <f t="shared" si="1465"/>
        <v>37.417430190898855</v>
      </c>
      <c r="DZ993" s="68">
        <f t="shared" si="1466"/>
        <v>2750.685258689447</v>
      </c>
      <c r="EA993" s="21">
        <f t="shared" si="1467"/>
        <v>2.750685258689447</v>
      </c>
      <c r="EB993" s="92">
        <f t="shared" si="1416"/>
        <v>1120</v>
      </c>
    </row>
    <row r="994" spans="1:132" x14ac:dyDescent="0.3">
      <c r="A994" s="19">
        <f>'A. Thermody. result (all suite)'!C950</f>
        <v>1118</v>
      </c>
      <c r="B994" s="19" t="str">
        <f>'A. Thermody. result (all suite)'!A950</f>
        <v>Alkaline basalt</v>
      </c>
      <c r="C994" s="24">
        <f>'A. Thermody. result (all suite)'!G950</f>
        <v>68.296700000000001</v>
      </c>
      <c r="D994" s="19">
        <f>'A. Thermody. result (all suite)'!D950</f>
        <v>5000</v>
      </c>
      <c r="E994" s="61">
        <f>'A. Thermody. result (all suite)'!I950</f>
        <v>51.873372000000003</v>
      </c>
      <c r="F994" s="21">
        <f>'A. Thermody. result (all suite)'!J950</f>
        <v>2.0927509999999998</v>
      </c>
      <c r="G994" s="21">
        <f>'A. Thermody. result (all suite)'!K950</f>
        <v>16.087691</v>
      </c>
      <c r="H994" s="21">
        <f>'A. Thermody. result (all suite)'!L950</f>
        <v>1.3710020000000001</v>
      </c>
      <c r="I994" s="21">
        <f>'A. Thermody. result (all suite)'!M950</f>
        <v>8.9018060000000006</v>
      </c>
      <c r="J994" s="21">
        <f>'A. Thermody. result (all suite)'!N950</f>
        <v>0.35137299999999999</v>
      </c>
      <c r="K994" s="21">
        <f>'A. Thermody. result (all suite)'!O950</f>
        <v>3.0338769999999999</v>
      </c>
      <c r="L994" s="21">
        <f>'A. Thermody. result (all suite)'!P950</f>
        <v>6.3199160000000001</v>
      </c>
      <c r="M994" s="21">
        <f>'A. Thermody. result (all suite)'!Q950</f>
        <v>5.9423560000000002</v>
      </c>
      <c r="N994" s="21">
        <f>'A. Thermody. result (all suite)'!R950</f>
        <v>1.830066</v>
      </c>
      <c r="O994" s="21">
        <f>'A. Thermody. result (all suite)'!S950</f>
        <v>0.89278199999999996</v>
      </c>
      <c r="P994" s="21">
        <f>'A. Thermody. result (all suite)'!T950</f>
        <v>1.303007</v>
      </c>
      <c r="Q994" s="21">
        <f t="shared" si="1469"/>
        <v>99.999999000000017</v>
      </c>
      <c r="S994" s="19">
        <f t="shared" si="1386"/>
        <v>1391</v>
      </c>
      <c r="T994" s="19">
        <f t="shared" si="1387"/>
        <v>0.5</v>
      </c>
      <c r="V994" s="61">
        <f t="shared" si="1388"/>
        <v>51.197458324944826</v>
      </c>
      <c r="W994" s="21">
        <f t="shared" si="1389"/>
        <v>2.0654823077047428</v>
      </c>
      <c r="X994" s="21">
        <f t="shared" si="1390"/>
        <v>15.878067258035394</v>
      </c>
      <c r="Y994" s="21">
        <f t="shared" si="1391"/>
        <v>1.3531377477912176</v>
      </c>
      <c r="Z994" s="21">
        <f t="shared" si="1392"/>
        <v>8.7858148435336698</v>
      </c>
      <c r="AA994" s="21">
        <f t="shared" si="1393"/>
        <v>0.34679458516810585</v>
      </c>
      <c r="AB994" s="21">
        <f t="shared" si="1394"/>
        <v>2.9943453699232943</v>
      </c>
      <c r="AC994" s="21">
        <f t="shared" si="1395"/>
        <v>6.2375670513023911</v>
      </c>
      <c r="AD994" s="21">
        <f t="shared" si="1396"/>
        <v>5.8649266845807881</v>
      </c>
      <c r="AE994" s="21">
        <f t="shared" si="1397"/>
        <v>1.8062201116769212</v>
      </c>
      <c r="AF994" s="21">
        <f t="shared" si="1398"/>
        <v>0.88114898792892993</v>
      </c>
      <c r="AG994" s="21">
        <f t="shared" si="1399"/>
        <v>97.410963272590294</v>
      </c>
      <c r="AH994" s="21"/>
      <c r="AI994" s="61">
        <f t="shared" si="1400"/>
        <v>52.558209676744752</v>
      </c>
      <c r="AJ994" s="21">
        <f t="shared" si="1401"/>
        <v>2.1203797173474133</v>
      </c>
      <c r="AK994" s="21">
        <f t="shared" si="1402"/>
        <v>16.300082377383902</v>
      </c>
      <c r="AL994" s="21">
        <f t="shared" si="1403"/>
        <v>1.3891021116428754</v>
      </c>
      <c r="AM994" s="21">
        <f t="shared" si="1404"/>
        <v>9.0193285728505277</v>
      </c>
      <c r="AN994" s="21">
        <f t="shared" si="1405"/>
        <v>0.35601186305657612</v>
      </c>
      <c r="AO994" s="21">
        <f t="shared" si="1406"/>
        <v>3.0739305611259153</v>
      </c>
      <c r="AP994" s="21">
        <f t="shared" si="1407"/>
        <v>6.4033521913210878</v>
      </c>
      <c r="AQ994" s="21">
        <f t="shared" si="1408"/>
        <v>6.0208076047545607</v>
      </c>
      <c r="AR994" s="21">
        <f t="shared" si="1409"/>
        <v>1.8542267225327389</v>
      </c>
      <c r="AS994" s="21">
        <f t="shared" si="1410"/>
        <v>0.90456860123964045</v>
      </c>
      <c r="AT994" s="21">
        <f t="shared" si="1411"/>
        <v>100</v>
      </c>
      <c r="AU994" s="21"/>
      <c r="AV994" s="21">
        <f>AR994*'[1]diagram lines'!$G$39</f>
        <v>1.5392050190570068</v>
      </c>
      <c r="AW994" s="21">
        <f>AK994*'[1]diagram lines'!$G$40</f>
        <v>8.6270855768256656</v>
      </c>
      <c r="AX994" s="21">
        <f>AQ994*'[1]diagram lines'!$G$38</f>
        <v>4.466549429922793</v>
      </c>
      <c r="AY994" s="21">
        <f>AP994*'[1]diagram lines'!$G$41</f>
        <v>4.5762045136192331</v>
      </c>
      <c r="AZ994" s="21">
        <f t="shared" si="1412"/>
        <v>7.8750343272872998</v>
      </c>
      <c r="BA994" s="21">
        <f t="shared" si="1413"/>
        <v>0.81526356389372812</v>
      </c>
      <c r="BB994" s="21">
        <f t="shared" si="1414"/>
        <v>1.4364699139990902</v>
      </c>
      <c r="BC994" s="86">
        <f t="shared" si="1415"/>
        <v>0.69615102290310371</v>
      </c>
      <c r="BX994" s="61">
        <f t="shared" si="1417"/>
        <v>0.86340499334221044</v>
      </c>
      <c r="BY994" s="21">
        <f t="shared" si="1418"/>
        <v>2.6198685528292437E-2</v>
      </c>
      <c r="BZ994" s="21">
        <f t="shared" si="1419"/>
        <v>0.15778433699489997</v>
      </c>
      <c r="CA994" s="21">
        <f t="shared" si="1420"/>
        <v>8.5853967061181036E-3</v>
      </c>
      <c r="CB994" s="21">
        <f t="shared" si="1421"/>
        <v>0.12389430758524705</v>
      </c>
      <c r="CC994" s="21">
        <f t="shared" si="1422"/>
        <v>4.9531012122920777E-3</v>
      </c>
      <c r="CD994" s="21">
        <f t="shared" si="1423"/>
        <v>7.528230769230769E-2</v>
      </c>
      <c r="CE994" s="21">
        <f t="shared" si="1424"/>
        <v>0.11269465049928674</v>
      </c>
      <c r="CF994" s="21">
        <f t="shared" si="1425"/>
        <v>9.5859912889175669E-2</v>
      </c>
      <c r="CG994" s="21">
        <f t="shared" si="1426"/>
        <v>1.9427452229299362E-2</v>
      </c>
      <c r="CH994" s="21">
        <f t="shared" si="1427"/>
        <v>6.2896776193428396E-3</v>
      </c>
      <c r="CI994" s="21">
        <f t="shared" si="1428"/>
        <v>7.2308934517203105E-2</v>
      </c>
      <c r="CJ994" s="21">
        <f t="shared" si="1429"/>
        <v>1.5666837568156753</v>
      </c>
      <c r="CL994" s="68">
        <f t="shared" si="1430"/>
        <v>0.55110355844698555</v>
      </c>
      <c r="CM994" s="19">
        <f t="shared" si="1431"/>
        <v>1.6722382812943651E-2</v>
      </c>
      <c r="CN994" s="19">
        <f t="shared" si="1432"/>
        <v>0.1007123079616276</v>
      </c>
      <c r="CO994" s="19">
        <f t="shared" si="1433"/>
        <v>5.4799806717650166E-3</v>
      </c>
      <c r="CP994" s="19">
        <f t="shared" si="1434"/>
        <v>7.9080610267553544E-2</v>
      </c>
      <c r="CQ994" s="19">
        <f t="shared" si="1435"/>
        <v>3.1615194775232638E-3</v>
      </c>
      <c r="CR994" s="19">
        <f t="shared" si="1436"/>
        <v>4.805201264441581E-2</v>
      </c>
      <c r="CS994" s="19">
        <f t="shared" si="1437"/>
        <v>7.1931970960330563E-2</v>
      </c>
      <c r="CT994" s="19">
        <f t="shared" si="1438"/>
        <v>6.1186510980373851E-2</v>
      </c>
      <c r="CU994" s="19">
        <f t="shared" si="1439"/>
        <v>1.2400366152251527E-2</v>
      </c>
      <c r="CV994" s="19">
        <f t="shared" si="1440"/>
        <v>4.0146440479645806E-3</v>
      </c>
      <c r="CW994" s="19">
        <f t="shared" si="1441"/>
        <v>4.6154135576265153E-2</v>
      </c>
      <c r="CX994" s="19">
        <f t="shared" si="1442"/>
        <v>1.0000000000000002</v>
      </c>
      <c r="CZ994" s="68">
        <f t="shared" si="1443"/>
        <v>2.5805000000000001E-5</v>
      </c>
      <c r="DA994" s="19">
        <f t="shared" si="1444"/>
        <v>1.9253319999999995E-5</v>
      </c>
      <c r="DB994" s="19">
        <f t="shared" si="1445"/>
        <v>3.667E-5</v>
      </c>
      <c r="DC994" s="19">
        <f t="shared" si="1446"/>
        <v>4.0571619999999991E-5</v>
      </c>
      <c r="DD994" s="19">
        <f t="shared" si="1447"/>
        <v>1.2891559999999998E-5</v>
      </c>
      <c r="DE994" s="19">
        <f t="shared" si="1448"/>
        <v>1.2891559999999998E-5</v>
      </c>
      <c r="DF994" s="19">
        <f t="shared" si="1449"/>
        <v>1.1532859999999998E-5</v>
      </c>
      <c r="DG994" s="19">
        <f t="shared" si="1450"/>
        <v>1.6065319999999998E-5</v>
      </c>
      <c r="DH994" s="19">
        <f t="shared" si="1451"/>
        <v>2.566424E-5</v>
      </c>
      <c r="DI994" s="19">
        <f t="shared" si="1452"/>
        <v>3.9518439999999994E-5</v>
      </c>
      <c r="DJ994" s="19">
        <f t="shared" si="1453"/>
        <v>0</v>
      </c>
      <c r="DK994" s="19">
        <f t="shared" si="1454"/>
        <v>2.2027279999999997E-5</v>
      </c>
      <c r="DM994" s="68">
        <f t="shared" si="1455"/>
        <v>1283.0963685911602</v>
      </c>
      <c r="DN994" s="19">
        <f t="shared" si="1456"/>
        <v>69.379407764372004</v>
      </c>
      <c r="DO994" s="19">
        <f t="shared" si="1457"/>
        <v>280.02800435690068</v>
      </c>
      <c r="DP994" s="19">
        <f t="shared" si="1458"/>
        <v>21.569217928053046</v>
      </c>
      <c r="DQ994" s="19">
        <f t="shared" si="1459"/>
        <v>440.74897434629497</v>
      </c>
      <c r="DR994" s="19">
        <f t="shared" si="1460"/>
        <v>17.397288748258578</v>
      </c>
      <c r="DS994" s="19">
        <f t="shared" si="1461"/>
        <v>167.91117810932911</v>
      </c>
      <c r="DT994" s="19">
        <f t="shared" si="1462"/>
        <v>251.09645693053972</v>
      </c>
      <c r="DU994" s="19">
        <f t="shared" si="1463"/>
        <v>147.79131646498689</v>
      </c>
      <c r="DV994" s="19">
        <f t="shared" si="1464"/>
        <v>29.558719715203686</v>
      </c>
      <c r="DX994" s="19">
        <f t="shared" si="1465"/>
        <v>37.757613426818843</v>
      </c>
      <c r="DZ994" s="68">
        <f t="shared" si="1466"/>
        <v>2746.3345463819178</v>
      </c>
      <c r="EA994" s="21">
        <f t="shared" si="1467"/>
        <v>2.746334546381918</v>
      </c>
      <c r="EB994" s="92">
        <f t="shared" si="1416"/>
        <v>1118</v>
      </c>
    </row>
    <row r="995" spans="1:132" x14ac:dyDescent="0.3">
      <c r="A995" s="19">
        <f>'A. Thermody. result (all suite)'!C951</f>
        <v>1116</v>
      </c>
      <c r="B995" s="19" t="str">
        <f>'A. Thermody. result (all suite)'!A951</f>
        <v>Alkaline basalt</v>
      </c>
      <c r="C995" s="24">
        <f>'A. Thermody. result (all suite)'!G951</f>
        <v>67.750776000000002</v>
      </c>
      <c r="D995" s="19">
        <f>'A. Thermody. result (all suite)'!D951</f>
        <v>5000</v>
      </c>
      <c r="E995" s="61">
        <f>'A. Thermody. result (all suite)'!I951</f>
        <v>52.028578000000003</v>
      </c>
      <c r="F995" s="21">
        <f>'A. Thermody. result (all suite)'!J951</f>
        <v>2.047828</v>
      </c>
      <c r="G995" s="21">
        <f>'A. Thermody. result (all suite)'!K951</f>
        <v>16.153775</v>
      </c>
      <c r="H995" s="21">
        <f>'A. Thermody. result (all suite)'!L951</f>
        <v>1.3219209999999999</v>
      </c>
      <c r="I995" s="21">
        <f>'A. Thermody. result (all suite)'!M951</f>
        <v>8.8511830000000007</v>
      </c>
      <c r="J995" s="21">
        <f>'A. Thermody. result (all suite)'!N951</f>
        <v>0.35420400000000002</v>
      </c>
      <c r="K995" s="21">
        <f>'A. Thermody. result (all suite)'!O951</f>
        <v>2.9733209999999999</v>
      </c>
      <c r="L995" s="21">
        <f>'A. Thermody. result (all suite)'!P951</f>
        <v>6.2388810000000001</v>
      </c>
      <c r="M995" s="21">
        <f>'A. Thermody. result (all suite)'!Q951</f>
        <v>5.9867590000000002</v>
      </c>
      <c r="N995" s="21">
        <f>'A. Thermody. result (all suite)'!R951</f>
        <v>1.844813</v>
      </c>
      <c r="O995" s="21">
        <f>'A. Thermody. result (all suite)'!S951</f>
        <v>0.88523200000000002</v>
      </c>
      <c r="P995" s="21">
        <f>'A. Thermody. result (all suite)'!T951</f>
        <v>1.313507</v>
      </c>
      <c r="Q995" s="21">
        <f t="shared" si="1469"/>
        <v>100.00000200000002</v>
      </c>
      <c r="S995" s="19">
        <f t="shared" si="1386"/>
        <v>1389</v>
      </c>
      <c r="T995" s="19">
        <f t="shared" si="1387"/>
        <v>0.5</v>
      </c>
      <c r="V995" s="61">
        <f t="shared" si="1388"/>
        <v>51.345178999637518</v>
      </c>
      <c r="W995" s="21">
        <f t="shared" si="1389"/>
        <v>2.0209296364100071</v>
      </c>
      <c r="X995" s="21">
        <f t="shared" si="1390"/>
        <v>15.941594038854369</v>
      </c>
      <c r="Y995" s="21">
        <f t="shared" si="1391"/>
        <v>1.3045574754778004</v>
      </c>
      <c r="Z995" s="21">
        <f t="shared" si="1392"/>
        <v>8.7349220940374099</v>
      </c>
      <c r="AA995" s="21">
        <f t="shared" si="1393"/>
        <v>0.34955150575876992</v>
      </c>
      <c r="AB995" s="21">
        <f t="shared" si="1394"/>
        <v>2.9342662213136257</v>
      </c>
      <c r="AC995" s="21">
        <f t="shared" si="1395"/>
        <v>6.156932862982293</v>
      </c>
      <c r="AD995" s="21">
        <f t="shared" si="1396"/>
        <v>5.9081225030345994</v>
      </c>
      <c r="AE995" s="21">
        <f t="shared" si="1397"/>
        <v>1.820581252592725</v>
      </c>
      <c r="AF995" s="21">
        <f t="shared" si="1398"/>
        <v>0.87360441594631177</v>
      </c>
      <c r="AG995" s="21">
        <f t="shared" si="1399"/>
        <v>97.390241006045443</v>
      </c>
      <c r="AH995" s="21"/>
      <c r="AI995" s="61">
        <f t="shared" si="1400"/>
        <v>52.72107191566586</v>
      </c>
      <c r="AJ995" s="21">
        <f t="shared" si="1401"/>
        <v>2.0750843365143323</v>
      </c>
      <c r="AK995" s="21">
        <f t="shared" si="1402"/>
        <v>16.368779740328193</v>
      </c>
      <c r="AL995" s="21">
        <f t="shared" si="1403"/>
        <v>1.3395156044401009</v>
      </c>
      <c r="AM995" s="21">
        <f t="shared" si="1404"/>
        <v>8.9689911471676034</v>
      </c>
      <c r="AN995" s="21">
        <f t="shared" si="1405"/>
        <v>0.35891841127805785</v>
      </c>
      <c r="AO995" s="21">
        <f t="shared" si="1406"/>
        <v>3.0128955334769971</v>
      </c>
      <c r="AP995" s="21">
        <f t="shared" si="1407"/>
        <v>6.3219197317728222</v>
      </c>
      <c r="AQ995" s="21">
        <f t="shared" si="1408"/>
        <v>6.0664420192448807</v>
      </c>
      <c r="AR995" s="21">
        <f t="shared" si="1409"/>
        <v>1.8693672320614889</v>
      </c>
      <c r="AS995" s="21">
        <f t="shared" si="1410"/>
        <v>0.89701432804964853</v>
      </c>
      <c r="AT995" s="21">
        <f t="shared" si="1411"/>
        <v>99.999999999999972</v>
      </c>
      <c r="AU995" s="21"/>
      <c r="AV995" s="21">
        <f>AR995*'[1]diagram lines'!$G$39</f>
        <v>1.5517732492386429</v>
      </c>
      <c r="AW995" s="21">
        <f>AK995*'[1]diagram lines'!$G$40</f>
        <v>8.6634447813561248</v>
      </c>
      <c r="AX995" s="21">
        <f>AQ995*'[1]diagram lines'!$G$38</f>
        <v>4.5004034211823107</v>
      </c>
      <c r="AY995" s="21">
        <f>AP995*'[1]diagram lines'!$G$41</f>
        <v>4.518008184914251</v>
      </c>
      <c r="AZ995" s="21">
        <f t="shared" si="1412"/>
        <v>7.9358092513063694</v>
      </c>
      <c r="BA995" s="21">
        <f t="shared" si="1413"/>
        <v>0.81961147320742733</v>
      </c>
      <c r="BB995" s="21">
        <f t="shared" si="1414"/>
        <v>1.4314593332506842</v>
      </c>
      <c r="BC995" s="86">
        <f t="shared" si="1415"/>
        <v>0.69858778155374601</v>
      </c>
      <c r="BX995" s="61">
        <f t="shared" si="1417"/>
        <v>0.86598831557922773</v>
      </c>
      <c r="BY995" s="21">
        <f t="shared" si="1418"/>
        <v>2.5636304456685029E-2</v>
      </c>
      <c r="BZ995" s="21">
        <f t="shared" si="1419"/>
        <v>0.15843247351902706</v>
      </c>
      <c r="CA995" s="21">
        <f t="shared" si="1420"/>
        <v>8.278044962114095E-3</v>
      </c>
      <c r="CB995" s="21">
        <f t="shared" si="1421"/>
        <v>0.12318974251913711</v>
      </c>
      <c r="CC995" s="21">
        <f t="shared" si="1422"/>
        <v>4.993008175923316E-3</v>
      </c>
      <c r="CD995" s="21">
        <f t="shared" si="1423"/>
        <v>7.3779677419354844E-2</v>
      </c>
      <c r="CE995" s="21">
        <f t="shared" si="1424"/>
        <v>0.11124966119828816</v>
      </c>
      <c r="CF995" s="21">
        <f t="shared" si="1425"/>
        <v>9.6576205839651555E-2</v>
      </c>
      <c r="CG995" s="21">
        <f t="shared" si="1426"/>
        <v>1.958400212314225E-2</v>
      </c>
      <c r="CH995" s="21">
        <f t="shared" si="1427"/>
        <v>6.2364876289240836E-3</v>
      </c>
      <c r="CI995" s="21">
        <f t="shared" si="1428"/>
        <v>7.2891620421753608E-2</v>
      </c>
      <c r="CJ995" s="21">
        <f t="shared" si="1429"/>
        <v>1.5668355438432287</v>
      </c>
      <c r="CL995" s="68">
        <f t="shared" si="1430"/>
        <v>0.55269892171011092</v>
      </c>
      <c r="CM995" s="19">
        <f t="shared" si="1431"/>
        <v>1.6361834882685108E-2</v>
      </c>
      <c r="CN995" s="19">
        <f t="shared" si="1432"/>
        <v>0.10111621104178831</v>
      </c>
      <c r="CO995" s="19">
        <f t="shared" si="1433"/>
        <v>5.2832889799073659E-3</v>
      </c>
      <c r="CP995" s="19">
        <f t="shared" si="1434"/>
        <v>7.8623275431300141E-2</v>
      </c>
      <c r="CQ995" s="19">
        <f t="shared" si="1435"/>
        <v>3.1866829901472395E-3</v>
      </c>
      <c r="CR995" s="19">
        <f t="shared" si="1436"/>
        <v>4.7088335281432026E-2</v>
      </c>
      <c r="CS995" s="19">
        <f t="shared" si="1437"/>
        <v>7.1002768373130146E-2</v>
      </c>
      <c r="CT995" s="19">
        <f t="shared" si="1438"/>
        <v>6.1637742530887205E-2</v>
      </c>
      <c r="CU995" s="19">
        <f t="shared" si="1439"/>
        <v>1.249907956204863E-2</v>
      </c>
      <c r="CV995" s="19">
        <f t="shared" si="1440"/>
        <v>3.9803077313569557E-3</v>
      </c>
      <c r="CW995" s="19">
        <f t="shared" si="1441"/>
        <v>4.6521551485206064E-2</v>
      </c>
      <c r="CX995" s="19">
        <f t="shared" si="1442"/>
        <v>1</v>
      </c>
      <c r="CZ995" s="68">
        <f t="shared" si="1443"/>
        <v>2.5805000000000001E-5</v>
      </c>
      <c r="DA995" s="19">
        <f t="shared" si="1444"/>
        <v>1.9238839999999999E-5</v>
      </c>
      <c r="DB995" s="19">
        <f t="shared" si="1445"/>
        <v>3.667E-5</v>
      </c>
      <c r="DC995" s="19">
        <f t="shared" si="1446"/>
        <v>4.0553439999999993E-5</v>
      </c>
      <c r="DD995" s="19">
        <f t="shared" si="1447"/>
        <v>1.2885719999999999E-5</v>
      </c>
      <c r="DE995" s="19">
        <f t="shared" si="1448"/>
        <v>1.2885719999999999E-5</v>
      </c>
      <c r="DF995" s="19">
        <f t="shared" si="1449"/>
        <v>1.1526319999999998E-5</v>
      </c>
      <c r="DG995" s="19">
        <f t="shared" si="1450"/>
        <v>1.605784E-5</v>
      </c>
      <c r="DH995" s="19">
        <f t="shared" si="1451"/>
        <v>2.564888E-5</v>
      </c>
      <c r="DI995" s="19">
        <f t="shared" si="1452"/>
        <v>3.9494279999999991E-5</v>
      </c>
      <c r="DJ995" s="19">
        <f t="shared" si="1453"/>
        <v>0</v>
      </c>
      <c r="DK995" s="19">
        <f t="shared" si="1454"/>
        <v>2.2008359999999995E-5</v>
      </c>
      <c r="DM995" s="68">
        <f t="shared" si="1455"/>
        <v>1286.8107427375883</v>
      </c>
      <c r="DN995" s="19">
        <f t="shared" si="1456"/>
        <v>67.934624459109088</v>
      </c>
      <c r="DO995" s="19">
        <f t="shared" si="1457"/>
        <v>281.15104657269524</v>
      </c>
      <c r="DP995" s="19">
        <f t="shared" si="1458"/>
        <v>20.804361287264591</v>
      </c>
      <c r="DQ995" s="19">
        <f t="shared" si="1459"/>
        <v>438.39865678742939</v>
      </c>
      <c r="DR995" s="19">
        <f t="shared" si="1460"/>
        <v>17.543706624157995</v>
      </c>
      <c r="DS995" s="19">
        <f t="shared" si="1461"/>
        <v>164.63710115992882</v>
      </c>
      <c r="DT995" s="19">
        <f t="shared" si="1462"/>
        <v>247.96829775144965</v>
      </c>
      <c r="DU995" s="19">
        <f t="shared" si="1463"/>
        <v>148.97039011019967</v>
      </c>
      <c r="DV995" s="19">
        <f t="shared" si="1464"/>
        <v>29.812248628028698</v>
      </c>
      <c r="DX995" s="19">
        <f t="shared" si="1465"/>
        <v>38.090905354302343</v>
      </c>
      <c r="DZ995" s="68">
        <f t="shared" si="1466"/>
        <v>2742.1220814721532</v>
      </c>
      <c r="EA995" s="21">
        <f t="shared" si="1467"/>
        <v>2.7421220814721532</v>
      </c>
      <c r="EB995" s="92">
        <f t="shared" si="1416"/>
        <v>1116</v>
      </c>
    </row>
    <row r="996" spans="1:132" x14ac:dyDescent="0.3">
      <c r="A996" s="19">
        <f>'A. Thermody. result (all suite)'!C952</f>
        <v>1114</v>
      </c>
      <c r="B996" s="19" t="str">
        <f>'A. Thermody. result (all suite)'!A952</f>
        <v>Alkaline basalt</v>
      </c>
      <c r="C996" s="24">
        <f>'A. Thermody. result (all suite)'!G952</f>
        <v>67.226671999999994</v>
      </c>
      <c r="D996" s="19">
        <f>'A. Thermody. result (all suite)'!D952</f>
        <v>5000</v>
      </c>
      <c r="E996" s="61">
        <f>'A. Thermody. result (all suite)'!I952</f>
        <v>52.178218999999999</v>
      </c>
      <c r="F996" s="21">
        <f>'A. Thermody. result (all suite)'!J952</f>
        <v>2.0045850000000001</v>
      </c>
      <c r="G996" s="21">
        <f>'A. Thermody. result (all suite)'!K952</f>
        <v>16.218237999999999</v>
      </c>
      <c r="H996" s="21">
        <f>'A. Thermody. result (all suite)'!L952</f>
        <v>1.275209</v>
      </c>
      <c r="I996" s="21">
        <f>'A. Thermody. result (all suite)'!M952</f>
        <v>8.8018579999999993</v>
      </c>
      <c r="J996" s="21">
        <f>'A. Thermody. result (all suite)'!N952</f>
        <v>0.35696499999999998</v>
      </c>
      <c r="K996" s="21">
        <f>'A. Thermody. result (all suite)'!O952</f>
        <v>2.914237</v>
      </c>
      <c r="L996" s="21">
        <f>'A. Thermody. result (all suite)'!P952</f>
        <v>6.1597150000000003</v>
      </c>
      <c r="M996" s="21">
        <f>'A. Thermody. result (all suite)'!Q952</f>
        <v>6.0300240000000001</v>
      </c>
      <c r="N996" s="21">
        <f>'A. Thermody. result (all suite)'!R952</f>
        <v>1.8591949999999999</v>
      </c>
      <c r="O996" s="21">
        <f>'A. Thermody. result (all suite)'!S952</f>
        <v>0.87800800000000001</v>
      </c>
      <c r="P996" s="21">
        <f>'A. Thermody. result (all suite)'!T952</f>
        <v>1.323747</v>
      </c>
      <c r="Q996" s="21">
        <f t="shared" si="1469"/>
        <v>99.999999999999986</v>
      </c>
      <c r="S996" s="19">
        <f t="shared" si="1386"/>
        <v>1387</v>
      </c>
      <c r="T996" s="19">
        <f t="shared" si="1387"/>
        <v>0.5</v>
      </c>
      <c r="V996" s="61">
        <f t="shared" si="1388"/>
        <v>51.487511391334074</v>
      </c>
      <c r="W996" s="21">
        <f t="shared" si="1389"/>
        <v>1.97804936620005</v>
      </c>
      <c r="X996" s="21">
        <f t="shared" si="1390"/>
        <v>16.00354956102214</v>
      </c>
      <c r="Y996" s="21">
        <f t="shared" si="1391"/>
        <v>1.25832845911877</v>
      </c>
      <c r="Z996" s="21">
        <f t="shared" si="1392"/>
        <v>8.6853436687807388</v>
      </c>
      <c r="AA996" s="21">
        <f t="shared" si="1393"/>
        <v>0.35223968652145005</v>
      </c>
      <c r="AB996" s="21">
        <f t="shared" si="1394"/>
        <v>2.8756598751396103</v>
      </c>
      <c r="AC996" s="21">
        <f t="shared" si="1395"/>
        <v>6.0781759574789511</v>
      </c>
      <c r="AD996" s="21">
        <f t="shared" si="1396"/>
        <v>5.95020173820072</v>
      </c>
      <c r="AE996" s="21">
        <f t="shared" si="1397"/>
        <v>1.8345839619633499</v>
      </c>
      <c r="AF996" s="21">
        <f t="shared" si="1398"/>
        <v>0.86638539544023996</v>
      </c>
      <c r="AG996" s="21">
        <f t="shared" si="1399"/>
        <v>97.370029061200071</v>
      </c>
      <c r="AH996" s="21"/>
      <c r="AI996" s="61">
        <f t="shared" si="1400"/>
        <v>52.878192486696889</v>
      </c>
      <c r="AJ996" s="21">
        <f t="shared" si="1401"/>
        <v>2.0314766106897073</v>
      </c>
      <c r="AK996" s="21">
        <f t="shared" si="1402"/>
        <v>16.435806495408784</v>
      </c>
      <c r="AL996" s="21">
        <f t="shared" si="1403"/>
        <v>1.2923159942037932</v>
      </c>
      <c r="AM996" s="21">
        <f t="shared" si="1404"/>
        <v>8.9199353769543723</v>
      </c>
      <c r="AN996" s="21">
        <f t="shared" si="1405"/>
        <v>0.36175370380146082</v>
      </c>
      <c r="AO996" s="21">
        <f t="shared" si="1406"/>
        <v>2.9533316389709294</v>
      </c>
      <c r="AP996" s="21">
        <f t="shared" si="1407"/>
        <v>6.2423478929626581</v>
      </c>
      <c r="AQ996" s="21">
        <f t="shared" si="1408"/>
        <v>6.110917081539367</v>
      </c>
      <c r="AR996" s="21">
        <f t="shared" si="1409"/>
        <v>1.8841361963754344</v>
      </c>
      <c r="AS996" s="21">
        <f t="shared" si="1410"/>
        <v>0.88978652239662992</v>
      </c>
      <c r="AT996" s="21">
        <f t="shared" si="1411"/>
        <v>100.00000000000001</v>
      </c>
      <c r="AU996" s="21"/>
      <c r="AV996" s="21">
        <f>AR996*'[1]diagram lines'!$G$39</f>
        <v>1.5640330574498242</v>
      </c>
      <c r="AW996" s="21">
        <f>AK996*'[1]diagram lines'!$G$40</f>
        <v>8.6989197893118817</v>
      </c>
      <c r="AX996" s="21">
        <f>AQ996*'[1]diagram lines'!$G$38</f>
        <v>4.5333973444527285</v>
      </c>
      <c r="AY996" s="21">
        <f>AP996*'[1]diagram lines'!$G$41</f>
        <v>4.4611415630199263</v>
      </c>
      <c r="AZ996" s="21">
        <f t="shared" si="1412"/>
        <v>7.9950532779148009</v>
      </c>
      <c r="BA996" s="21">
        <f t="shared" si="1413"/>
        <v>0.82387275648745817</v>
      </c>
      <c r="BB996" s="21">
        <f t="shared" si="1414"/>
        <v>1.4266533959284877</v>
      </c>
      <c r="BC996" s="86">
        <f t="shared" si="1415"/>
        <v>0.70094109953678319</v>
      </c>
      <c r="BX996" s="61">
        <f t="shared" si="1417"/>
        <v>0.86847901131824234</v>
      </c>
      <c r="BY996" s="21">
        <f t="shared" si="1418"/>
        <v>2.5094954932398598E-2</v>
      </c>
      <c r="BZ996" s="21">
        <f t="shared" si="1419"/>
        <v>0.15906471165162808</v>
      </c>
      <c r="CA996" s="21">
        <f t="shared" si="1420"/>
        <v>7.9855282109086365E-3</v>
      </c>
      <c r="CB996" s="21">
        <f t="shared" si="1421"/>
        <v>0.12250324286708421</v>
      </c>
      <c r="CC996" s="21">
        <f t="shared" si="1422"/>
        <v>5.0319283901888922E-3</v>
      </c>
      <c r="CD996" s="21">
        <f t="shared" si="1423"/>
        <v>7.2313573200992562E-2</v>
      </c>
      <c r="CE996" s="21">
        <f t="shared" si="1424"/>
        <v>0.10983799928673324</v>
      </c>
      <c r="CF996" s="21">
        <f t="shared" si="1425"/>
        <v>9.727414099048233E-2</v>
      </c>
      <c r="CG996" s="21">
        <f t="shared" si="1426"/>
        <v>1.9736677282377917E-2</v>
      </c>
      <c r="CH996" s="21">
        <f t="shared" si="1427"/>
        <v>6.1855943188863219E-3</v>
      </c>
      <c r="CI996" s="21">
        <f t="shared" si="1428"/>
        <v>7.3459877913429519E-2</v>
      </c>
      <c r="CJ996" s="21">
        <f t="shared" si="1429"/>
        <v>1.5669672403633526</v>
      </c>
      <c r="CL996" s="68">
        <f t="shared" si="1430"/>
        <v>0.5542419706980326</v>
      </c>
      <c r="CM996" s="19">
        <f t="shared" si="1431"/>
        <v>1.6014983776291018E-2</v>
      </c>
      <c r="CN996" s="19">
        <f t="shared" si="1432"/>
        <v>0.10151119152608687</v>
      </c>
      <c r="CO996" s="19">
        <f t="shared" si="1433"/>
        <v>5.0961679384292236E-3</v>
      </c>
      <c r="CP996" s="19">
        <f t="shared" si="1434"/>
        <v>7.8178560286096238E-2</v>
      </c>
      <c r="CQ996" s="19">
        <f t="shared" si="1435"/>
        <v>3.2112530884960142E-3</v>
      </c>
      <c r="CR996" s="19">
        <f t="shared" si="1436"/>
        <v>4.6148746022427564E-2</v>
      </c>
      <c r="CS996" s="19">
        <f t="shared" si="1437"/>
        <v>7.009591295684249E-2</v>
      </c>
      <c r="CT996" s="19">
        <f t="shared" si="1438"/>
        <v>6.2077967225355739E-2</v>
      </c>
      <c r="CU996" s="19">
        <f t="shared" si="1439"/>
        <v>1.2595462606991913E-2</v>
      </c>
      <c r="CV996" s="19">
        <f t="shared" si="1440"/>
        <v>3.9474943442033856E-3</v>
      </c>
      <c r="CW996" s="19">
        <f t="shared" si="1441"/>
        <v>4.6880289530746952E-2</v>
      </c>
      <c r="CX996" s="19">
        <f t="shared" si="1442"/>
        <v>1.0000000000000002</v>
      </c>
      <c r="CZ996" s="68">
        <f t="shared" si="1443"/>
        <v>2.5805000000000001E-5</v>
      </c>
      <c r="DA996" s="19">
        <f t="shared" si="1444"/>
        <v>1.9224359999999996E-5</v>
      </c>
      <c r="DB996" s="19">
        <f t="shared" si="1445"/>
        <v>3.667E-5</v>
      </c>
      <c r="DC996" s="19">
        <f t="shared" si="1446"/>
        <v>4.0535259999999995E-5</v>
      </c>
      <c r="DD996" s="19">
        <f t="shared" si="1447"/>
        <v>1.2879879999999999E-5</v>
      </c>
      <c r="DE996" s="19">
        <f t="shared" si="1448"/>
        <v>1.2879879999999999E-5</v>
      </c>
      <c r="DF996" s="19">
        <f t="shared" si="1449"/>
        <v>1.1519779999999998E-5</v>
      </c>
      <c r="DG996" s="19">
        <f t="shared" si="1450"/>
        <v>1.6050359999999999E-5</v>
      </c>
      <c r="DH996" s="19">
        <f t="shared" si="1451"/>
        <v>2.5633519999999999E-5</v>
      </c>
      <c r="DI996" s="19">
        <f t="shared" si="1452"/>
        <v>3.9470119999999995E-5</v>
      </c>
      <c r="DJ996" s="19">
        <f t="shared" si="1453"/>
        <v>0</v>
      </c>
      <c r="DK996" s="19">
        <f t="shared" si="1454"/>
        <v>2.1989439999999996E-5</v>
      </c>
      <c r="DM996" s="68">
        <f t="shared" si="1455"/>
        <v>1290.4033171686804</v>
      </c>
      <c r="DN996" s="19">
        <f t="shared" si="1456"/>
        <v>66.544576987224886</v>
      </c>
      <c r="DO996" s="19">
        <f t="shared" si="1457"/>
        <v>282.24927973820058</v>
      </c>
      <c r="DP996" s="19">
        <f t="shared" si="1458"/>
        <v>20.076522466804523</v>
      </c>
      <c r="DQ996" s="19">
        <f t="shared" si="1459"/>
        <v>436.11660640906706</v>
      </c>
      <c r="DR996" s="19">
        <f t="shared" si="1460"/>
        <v>17.686988861534989</v>
      </c>
      <c r="DS996" s="19">
        <f t="shared" si="1461"/>
        <v>161.44357485158841</v>
      </c>
      <c r="DT996" s="19">
        <f t="shared" si="1462"/>
        <v>244.91530399441055</v>
      </c>
      <c r="DU996" s="19">
        <f t="shared" si="1463"/>
        <v>150.12425871670385</v>
      </c>
      <c r="DV996" s="19">
        <f t="shared" si="1464"/>
        <v>30.060526230440608</v>
      </c>
      <c r="DX996" s="19">
        <f t="shared" si="1465"/>
        <v>38.417659446718979</v>
      </c>
      <c r="DZ996" s="68">
        <f t="shared" si="1466"/>
        <v>2738.0386148713751</v>
      </c>
      <c r="EA996" s="21">
        <f t="shared" si="1467"/>
        <v>2.7380386148713751</v>
      </c>
      <c r="EB996" s="92">
        <f t="shared" si="1416"/>
        <v>1114</v>
      </c>
    </row>
    <row r="997" spans="1:132" x14ac:dyDescent="0.3">
      <c r="A997" s="19">
        <f>'A. Thermody. result (all suite)'!C953</f>
        <v>1112</v>
      </c>
      <c r="B997" s="19" t="str">
        <f>'A. Thermody. result (all suite)'!A953</f>
        <v>Alkaline basalt</v>
      </c>
      <c r="C997" s="24">
        <f>'A. Thermody. result (all suite)'!G953</f>
        <v>66.722877999999994</v>
      </c>
      <c r="D997" s="19">
        <f>'A. Thermody. result (all suite)'!D953</f>
        <v>5000</v>
      </c>
      <c r="E997" s="61">
        <f>'A. Thermody. result (all suite)'!I953</f>
        <v>52.322671999999997</v>
      </c>
      <c r="F997" s="21">
        <f>'A. Thermody. result (all suite)'!J953</f>
        <v>1.9629080000000001</v>
      </c>
      <c r="G997" s="21">
        <f>'A. Thermody. result (all suite)'!K953</f>
        <v>16.281157</v>
      </c>
      <c r="H997" s="21">
        <f>'A. Thermody. result (all suite)'!L953</f>
        <v>1.2306919999999999</v>
      </c>
      <c r="I997" s="21">
        <f>'A. Thermody. result (all suite)'!M953</f>
        <v>8.7537330000000004</v>
      </c>
      <c r="J997" s="21">
        <f>'A. Thermody. result (all suite)'!N953</f>
        <v>0.35966100000000001</v>
      </c>
      <c r="K997" s="21">
        <f>'A. Thermody. result (all suite)'!O953</f>
        <v>2.8565580000000002</v>
      </c>
      <c r="L997" s="21">
        <f>'A. Thermody. result (all suite)'!P953</f>
        <v>6.0823390000000002</v>
      </c>
      <c r="M997" s="21">
        <f>'A. Thermody. result (all suite)'!Q953</f>
        <v>6.0722120000000004</v>
      </c>
      <c r="N997" s="21">
        <f>'A. Thermody. result (all suite)'!R953</f>
        <v>1.8732329999999999</v>
      </c>
      <c r="O997" s="21">
        <f>'A. Thermody. result (all suite)'!S953</f>
        <v>0.87109400000000003</v>
      </c>
      <c r="P997" s="21">
        <f>'A. Thermody. result (all suite)'!T953</f>
        <v>1.333742</v>
      </c>
      <c r="Q997" s="21">
        <f t="shared" si="1469"/>
        <v>100.000001</v>
      </c>
      <c r="S997" s="19">
        <f t="shared" si="1386"/>
        <v>1385</v>
      </c>
      <c r="T997" s="19">
        <f t="shared" si="1387"/>
        <v>0.5</v>
      </c>
      <c r="V997" s="61">
        <f t="shared" si="1388"/>
        <v>51.624822554992249</v>
      </c>
      <c r="W997" s="21">
        <f t="shared" si="1389"/>
        <v>1.9367278718444414</v>
      </c>
      <c r="X997" s="21">
        <f t="shared" si="1390"/>
        <v>16.064008373176545</v>
      </c>
      <c r="Y997" s="21">
        <f t="shared" si="1391"/>
        <v>1.2142777440695023</v>
      </c>
      <c r="Z997" s="21">
        <f t="shared" si="1392"/>
        <v>8.6369807875786631</v>
      </c>
      <c r="AA997" s="21">
        <f t="shared" si="1393"/>
        <v>0.35486405023334955</v>
      </c>
      <c r="AB997" s="21">
        <f t="shared" si="1394"/>
        <v>2.8184588865806313</v>
      </c>
      <c r="AC997" s="21">
        <f t="shared" si="1395"/>
        <v>6.0012162909858473</v>
      </c>
      <c r="AD997" s="21">
        <f t="shared" si="1396"/>
        <v>5.9912243590368366</v>
      </c>
      <c r="AE997" s="21">
        <f t="shared" si="1397"/>
        <v>1.8482489049709809</v>
      </c>
      <c r="AF997" s="21">
        <f t="shared" si="1398"/>
        <v>0.85947585357870149</v>
      </c>
      <c r="AG997" s="21">
        <f t="shared" si="1399"/>
        <v>97.350305677047757</v>
      </c>
      <c r="AH997" s="21"/>
      <c r="AI997" s="61">
        <f t="shared" si="1400"/>
        <v>53.02995424200688</v>
      </c>
      <c r="AJ997" s="21">
        <f t="shared" si="1401"/>
        <v>1.9894420036742246</v>
      </c>
      <c r="AK997" s="21">
        <f t="shared" si="1402"/>
        <v>16.501240814248362</v>
      </c>
      <c r="AL997" s="21">
        <f t="shared" si="1403"/>
        <v>1.2473281266293879</v>
      </c>
      <c r="AM997" s="21">
        <f t="shared" si="1404"/>
        <v>8.8720633463968674</v>
      </c>
      <c r="AN997" s="21">
        <f t="shared" si="1405"/>
        <v>0.36452278990328396</v>
      </c>
      <c r="AO997" s="21">
        <f t="shared" si="1406"/>
        <v>2.8951720972820101</v>
      </c>
      <c r="AP997" s="21">
        <f t="shared" si="1407"/>
        <v>6.1645582407254347</v>
      </c>
      <c r="AQ997" s="21">
        <f t="shared" si="1408"/>
        <v>6.1542943469661706</v>
      </c>
      <c r="AR997" s="21">
        <f t="shared" si="1409"/>
        <v>1.8985548038260982</v>
      </c>
      <c r="AS997" s="21">
        <f t="shared" si="1410"/>
        <v>0.88286918834127481</v>
      </c>
      <c r="AT997" s="21">
        <f t="shared" si="1411"/>
        <v>100.00000000000001</v>
      </c>
      <c r="AU997" s="21"/>
      <c r="AV997" s="21">
        <f>AR997*'[1]diagram lines'!$G$39</f>
        <v>1.5760020322716088</v>
      </c>
      <c r="AW997" s="21">
        <f>AK997*'[1]diagram lines'!$G$40</f>
        <v>8.7335519743046159</v>
      </c>
      <c r="AX997" s="21">
        <f>AQ997*'[1]diagram lines'!$G$38</f>
        <v>4.5655768646902963</v>
      </c>
      <c r="AY997" s="21">
        <f>AP997*'[1]diagram lines'!$G$41</f>
        <v>4.4055485943615196</v>
      </c>
      <c r="AZ997" s="21">
        <f t="shared" si="1412"/>
        <v>8.0528491507922695</v>
      </c>
      <c r="BA997" s="21">
        <f t="shared" si="1413"/>
        <v>0.82805028966315775</v>
      </c>
      <c r="BB997" s="21">
        <f t="shared" si="1414"/>
        <v>1.4220369258180334</v>
      </c>
      <c r="BC997" s="86">
        <f t="shared" si="1415"/>
        <v>0.70321661965616344</v>
      </c>
      <c r="BX997" s="61">
        <f t="shared" si="1417"/>
        <v>0.87088335552596541</v>
      </c>
      <c r="BY997" s="21">
        <f t="shared" si="1418"/>
        <v>2.4573209814722087E-2</v>
      </c>
      <c r="BZ997" s="21">
        <f t="shared" si="1419"/>
        <v>0.15968180659081993</v>
      </c>
      <c r="CA997" s="21">
        <f t="shared" si="1420"/>
        <v>7.7067568413801734E-3</v>
      </c>
      <c r="CB997" s="21">
        <f t="shared" si="1421"/>
        <v>0.12183344467640921</v>
      </c>
      <c r="CC997" s="21">
        <f t="shared" si="1422"/>
        <v>5.0699323371863553E-3</v>
      </c>
      <c r="CD997" s="21">
        <f t="shared" si="1423"/>
        <v>7.0882332506203488E-2</v>
      </c>
      <c r="CE997" s="21">
        <f t="shared" si="1424"/>
        <v>0.10845825606276747</v>
      </c>
      <c r="CF997" s="21">
        <f t="shared" si="1425"/>
        <v>9.7954702371350219E-2</v>
      </c>
      <c r="CG997" s="21">
        <f t="shared" si="1426"/>
        <v>1.9885700636942675E-2</v>
      </c>
      <c r="CH997" s="21">
        <f t="shared" si="1427"/>
        <v>6.1368849687200595E-3</v>
      </c>
      <c r="CI997" s="21">
        <f t="shared" si="1428"/>
        <v>7.4014539400665921E-2</v>
      </c>
      <c r="CJ997" s="21">
        <f t="shared" si="1429"/>
        <v>1.567080921733133</v>
      </c>
      <c r="CL997" s="68">
        <f t="shared" si="1430"/>
        <v>0.55573604620417494</v>
      </c>
      <c r="CM997" s="19">
        <f t="shared" si="1431"/>
        <v>1.5680881232058543E-2</v>
      </c>
      <c r="CN997" s="19">
        <f t="shared" si="1432"/>
        <v>0.1018976138221489</v>
      </c>
      <c r="CO997" s="19">
        <f t="shared" si="1433"/>
        <v>4.9179061109727428E-3</v>
      </c>
      <c r="CP997" s="19">
        <f t="shared" si="1434"/>
        <v>7.7745471204936856E-2</v>
      </c>
      <c r="CQ997" s="19">
        <f t="shared" si="1435"/>
        <v>3.2352715592882078E-3</v>
      </c>
      <c r="CR997" s="19">
        <f t="shared" si="1436"/>
        <v>4.5232081842851025E-2</v>
      </c>
      <c r="CS997" s="19">
        <f t="shared" si="1437"/>
        <v>6.9210373605223072E-2</v>
      </c>
      <c r="CT997" s="19">
        <f t="shared" si="1438"/>
        <v>6.2507749927180514E-2</v>
      </c>
      <c r="CU997" s="19">
        <f t="shared" si="1439"/>
        <v>1.2689645034380121E-2</v>
      </c>
      <c r="CV997" s="19">
        <f t="shared" si="1440"/>
        <v>3.9161251238595219E-3</v>
      </c>
      <c r="CW997" s="19">
        <f t="shared" si="1441"/>
        <v>4.7230834332925582E-2</v>
      </c>
      <c r="CX997" s="19">
        <f t="shared" si="1442"/>
        <v>1</v>
      </c>
      <c r="CZ997" s="68">
        <f t="shared" si="1443"/>
        <v>2.5805000000000001E-5</v>
      </c>
      <c r="DA997" s="19">
        <f t="shared" si="1444"/>
        <v>1.9209879999999999E-5</v>
      </c>
      <c r="DB997" s="19">
        <f t="shared" si="1445"/>
        <v>3.667E-5</v>
      </c>
      <c r="DC997" s="19">
        <f t="shared" si="1446"/>
        <v>4.0517079999999991E-5</v>
      </c>
      <c r="DD997" s="19">
        <f t="shared" si="1447"/>
        <v>1.2874039999999998E-5</v>
      </c>
      <c r="DE997" s="19">
        <f t="shared" si="1448"/>
        <v>1.2874039999999998E-5</v>
      </c>
      <c r="DF997" s="19">
        <f t="shared" si="1449"/>
        <v>1.1513239999999998E-5</v>
      </c>
      <c r="DG997" s="19">
        <f t="shared" si="1450"/>
        <v>1.6042879999999997E-5</v>
      </c>
      <c r="DH997" s="19">
        <f t="shared" si="1451"/>
        <v>2.5618159999999999E-5</v>
      </c>
      <c r="DI997" s="19">
        <f t="shared" si="1452"/>
        <v>3.9445959999999992E-5</v>
      </c>
      <c r="DJ997" s="19">
        <f t="shared" si="1453"/>
        <v>0</v>
      </c>
      <c r="DK997" s="19">
        <f t="shared" si="1454"/>
        <v>2.1970519999999997E-5</v>
      </c>
      <c r="DM997" s="68">
        <f t="shared" si="1455"/>
        <v>1293.8818700231284</v>
      </c>
      <c r="DN997" s="19">
        <f t="shared" si="1456"/>
        <v>65.205445990127814</v>
      </c>
      <c r="DO997" s="19">
        <f t="shared" si="1457"/>
        <v>283.32371707952825</v>
      </c>
      <c r="DP997" s="19">
        <f t="shared" si="1458"/>
        <v>19.382947311633451</v>
      </c>
      <c r="DQ997" s="19">
        <f t="shared" si="1459"/>
        <v>433.89737068353935</v>
      </c>
      <c r="DR997" s="19">
        <f t="shared" si="1460"/>
        <v>17.827361451098916</v>
      </c>
      <c r="DS997" s="19">
        <f t="shared" si="1461"/>
        <v>158.32666549701878</v>
      </c>
      <c r="DT997" s="19">
        <f t="shared" si="1462"/>
        <v>241.9339764294759</v>
      </c>
      <c r="DU997" s="19">
        <f t="shared" si="1463"/>
        <v>151.2542437858894</v>
      </c>
      <c r="DV997" s="19">
        <f t="shared" si="1464"/>
        <v>30.303852719989774</v>
      </c>
      <c r="DX997" s="19">
        <f t="shared" si="1465"/>
        <v>38.738256294312514</v>
      </c>
      <c r="DZ997" s="68">
        <f t="shared" si="1466"/>
        <v>2734.0757072657425</v>
      </c>
      <c r="EA997" s="21">
        <f t="shared" si="1467"/>
        <v>2.7340757072657427</v>
      </c>
      <c r="EB997" s="92">
        <f t="shared" si="1416"/>
        <v>1112</v>
      </c>
    </row>
    <row r="998" spans="1:132" x14ac:dyDescent="0.3">
      <c r="A998" s="19">
        <f>'A. Thermody. result (all suite)'!C954</f>
        <v>1110</v>
      </c>
      <c r="B998" s="19" t="str">
        <f>'A. Thermody. result (all suite)'!A954</f>
        <v>Alkaline basalt</v>
      </c>
      <c r="C998" s="24">
        <f>'A. Thermody. result (all suite)'!G954</f>
        <v>66.238035999999994</v>
      </c>
      <c r="D998" s="19">
        <f>'A. Thermody. result (all suite)'!D954</f>
        <v>5000</v>
      </c>
      <c r="E998" s="61">
        <f>'A. Thermody. result (all suite)'!I954</f>
        <v>52.462271999999999</v>
      </c>
      <c r="F998" s="21">
        <f>'A. Thermody. result (all suite)'!J954</f>
        <v>1.922693</v>
      </c>
      <c r="G998" s="21">
        <f>'A. Thermody. result (all suite)'!K954</f>
        <v>16.342604000000001</v>
      </c>
      <c r="H998" s="21">
        <f>'A. Thermody. result (all suite)'!L954</f>
        <v>1.1882140000000001</v>
      </c>
      <c r="I998" s="21">
        <f>'A. Thermody. result (all suite)'!M954</f>
        <v>8.7067189999999997</v>
      </c>
      <c r="J998" s="21">
        <f>'A. Thermody. result (all suite)'!N954</f>
        <v>0.36229299999999998</v>
      </c>
      <c r="K998" s="21">
        <f>'A. Thermody. result (all suite)'!O954</f>
        <v>2.8002210000000001</v>
      </c>
      <c r="L998" s="21">
        <f>'A. Thermody. result (all suite)'!P954</f>
        <v>6.0066810000000004</v>
      </c>
      <c r="M998" s="21">
        <f>'A. Thermody. result (all suite)'!Q954</f>
        <v>6.1133800000000003</v>
      </c>
      <c r="N998" s="21">
        <f>'A. Thermody. result (all suite)'!R954</f>
        <v>1.8869450000000001</v>
      </c>
      <c r="O998" s="21">
        <f>'A. Thermody. result (all suite)'!S954</f>
        <v>0.86447300000000005</v>
      </c>
      <c r="P998" s="21">
        <f>'A. Thermody. result (all suite)'!T954</f>
        <v>1.3435049999999999</v>
      </c>
      <c r="Q998" s="21">
        <f t="shared" si="1469"/>
        <v>99.999999999999986</v>
      </c>
      <c r="S998" s="19">
        <f t="shared" si="1386"/>
        <v>1383</v>
      </c>
      <c r="T998" s="19">
        <f t="shared" si="1387"/>
        <v>0.5</v>
      </c>
      <c r="V998" s="61">
        <f t="shared" si="1388"/>
        <v>51.757438752566401</v>
      </c>
      <c r="W998" s="21">
        <f t="shared" si="1389"/>
        <v>1.8968615234103501</v>
      </c>
      <c r="X998" s="21">
        <f t="shared" si="1390"/>
        <v>16.123040298129801</v>
      </c>
      <c r="Y998" s="21">
        <f t="shared" si="1391"/>
        <v>1.1722502854993002</v>
      </c>
      <c r="Z998" s="21">
        <f t="shared" si="1392"/>
        <v>8.58974379489905</v>
      </c>
      <c r="AA998" s="21">
        <f t="shared" si="1393"/>
        <v>0.35742557543035003</v>
      </c>
      <c r="AB998" s="21">
        <f t="shared" si="1394"/>
        <v>2.76259989085395</v>
      </c>
      <c r="AC998" s="21">
        <f t="shared" si="1395"/>
        <v>5.9259809404309509</v>
      </c>
      <c r="AD998" s="21">
        <f t="shared" si="1396"/>
        <v>6.0312464340310008</v>
      </c>
      <c r="AE998" s="21">
        <f t="shared" si="1397"/>
        <v>1.8615937995777503</v>
      </c>
      <c r="AF998" s="21">
        <f t="shared" si="1398"/>
        <v>0.85285876202135014</v>
      </c>
      <c r="AG998" s="21">
        <f t="shared" si="1399"/>
        <v>97.331040056850256</v>
      </c>
      <c r="AH998" s="21"/>
      <c r="AI998" s="61">
        <f t="shared" si="1400"/>
        <v>53.176703672677611</v>
      </c>
      <c r="AJ998" s="21">
        <f t="shared" si="1401"/>
        <v>1.9488762498606909</v>
      </c>
      <c r="AK998" s="21">
        <f t="shared" si="1402"/>
        <v>16.565157722256401</v>
      </c>
      <c r="AL998" s="21">
        <f t="shared" si="1403"/>
        <v>1.2043951085024864</v>
      </c>
      <c r="AM998" s="21">
        <f t="shared" si="1404"/>
        <v>8.8252871744531358</v>
      </c>
      <c r="AN998" s="21">
        <f t="shared" si="1405"/>
        <v>0.36722670919942985</v>
      </c>
      <c r="AO998" s="21">
        <f t="shared" si="1406"/>
        <v>2.8383544337349504</v>
      </c>
      <c r="AP998" s="21">
        <f t="shared" si="1407"/>
        <v>6.0884800336764453</v>
      </c>
      <c r="AQ998" s="21">
        <f t="shared" si="1408"/>
        <v>6.1966320615789163</v>
      </c>
      <c r="AR998" s="21">
        <f t="shared" si="1409"/>
        <v>1.9126414332883002</v>
      </c>
      <c r="AS998" s="21">
        <f t="shared" si="1410"/>
        <v>0.87624540077163704</v>
      </c>
      <c r="AT998" s="21">
        <f t="shared" si="1411"/>
        <v>99.999999999999986</v>
      </c>
      <c r="AU998" s="21"/>
      <c r="AV998" s="21">
        <f>AR998*'[1]diagram lines'!$G$39</f>
        <v>1.5876954301211454</v>
      </c>
      <c r="AW998" s="21">
        <f>AK998*'[1]diagram lines'!$G$40</f>
        <v>8.7673810447611249</v>
      </c>
      <c r="AX998" s="21">
        <f>AQ998*'[1]diagram lines'!$G$38</f>
        <v>4.5969851918586411</v>
      </c>
      <c r="AY998" s="21">
        <f>AP998*'[1]diagram lines'!$G$41</f>
        <v>4.3511787230685561</v>
      </c>
      <c r="AZ998" s="21">
        <f t="shared" si="1412"/>
        <v>8.1092734948672174</v>
      </c>
      <c r="BA998" s="21">
        <f t="shared" si="1413"/>
        <v>0.8321467435764156</v>
      </c>
      <c r="BB998" s="21">
        <f t="shared" si="1414"/>
        <v>1.4175964096840599</v>
      </c>
      <c r="BC998" s="86">
        <f t="shared" si="1415"/>
        <v>0.70541939381947938</v>
      </c>
      <c r="BX998" s="61">
        <f t="shared" si="1417"/>
        <v>0.87320692410119838</v>
      </c>
      <c r="BY998" s="21">
        <f t="shared" si="1418"/>
        <v>2.406976715072609E-2</v>
      </c>
      <c r="BZ998" s="21">
        <f t="shared" si="1419"/>
        <v>0.16028446449588077</v>
      </c>
      <c r="CA998" s="21">
        <f t="shared" si="1420"/>
        <v>7.4407539607990493E-3</v>
      </c>
      <c r="CB998" s="21">
        <f t="shared" si="1421"/>
        <v>0.12117910925539319</v>
      </c>
      <c r="CC998" s="21">
        <f t="shared" si="1422"/>
        <v>5.1070341133352126E-3</v>
      </c>
      <c r="CD998" s="21">
        <f t="shared" si="1423"/>
        <v>6.9484392059553354E-2</v>
      </c>
      <c r="CE998" s="21">
        <f t="shared" si="1424"/>
        <v>0.10710914764621969</v>
      </c>
      <c r="CF998" s="21">
        <f t="shared" si="1425"/>
        <v>9.8618809485400874E-2</v>
      </c>
      <c r="CG998" s="21">
        <f t="shared" si="1426"/>
        <v>2.0031263269639065E-2</v>
      </c>
      <c r="CH998" s="21">
        <f t="shared" si="1427"/>
        <v>6.0902398128839554E-3</v>
      </c>
      <c r="CI998" s="21">
        <f t="shared" si="1428"/>
        <v>7.4556326304106552E-2</v>
      </c>
      <c r="CJ998" s="21">
        <f t="shared" si="1429"/>
        <v>1.5671782316551359</v>
      </c>
      <c r="CL998" s="68">
        <f t="shared" si="1430"/>
        <v>0.55718418394504043</v>
      </c>
      <c r="CM998" s="19">
        <f t="shared" si="1431"/>
        <v>1.5358666081844061E-2</v>
      </c>
      <c r="CN998" s="19">
        <f t="shared" si="1432"/>
        <v>0.10227583644178133</v>
      </c>
      <c r="CO998" s="19">
        <f t="shared" si="1433"/>
        <v>4.7478670967377361E-3</v>
      </c>
      <c r="CP998" s="19">
        <f t="shared" si="1434"/>
        <v>7.7323119226466605E-2</v>
      </c>
      <c r="CQ998" s="19">
        <f t="shared" si="1435"/>
        <v>3.258744927781154E-3</v>
      </c>
      <c r="CR998" s="19">
        <f t="shared" si="1436"/>
        <v>4.433726212887041E-2</v>
      </c>
      <c r="CS998" s="19">
        <f t="shared" si="1437"/>
        <v>6.8345224227048543E-2</v>
      </c>
      <c r="CT998" s="19">
        <f t="shared" si="1438"/>
        <v>6.2927628455665241E-2</v>
      </c>
      <c r="CU998" s="19">
        <f t="shared" si="1439"/>
        <v>1.278173909325141E-2</v>
      </c>
      <c r="CV998" s="19">
        <f t="shared" si="1440"/>
        <v>3.8861181771596594E-3</v>
      </c>
      <c r="CW998" s="19">
        <f t="shared" si="1441"/>
        <v>4.7573610198353614E-2</v>
      </c>
      <c r="CX998" s="19">
        <f t="shared" si="1442"/>
        <v>1.0000000000000002</v>
      </c>
      <c r="CZ998" s="68">
        <f t="shared" si="1443"/>
        <v>2.5805000000000001E-5</v>
      </c>
      <c r="DA998" s="19">
        <f t="shared" si="1444"/>
        <v>1.9195399999999996E-5</v>
      </c>
      <c r="DB998" s="19">
        <f t="shared" si="1445"/>
        <v>3.667E-5</v>
      </c>
      <c r="DC998" s="19">
        <f t="shared" si="1446"/>
        <v>4.0498899999999993E-5</v>
      </c>
      <c r="DD998" s="19">
        <f t="shared" si="1447"/>
        <v>1.2868199999999998E-5</v>
      </c>
      <c r="DE998" s="19">
        <f t="shared" si="1448"/>
        <v>1.2868199999999998E-5</v>
      </c>
      <c r="DF998" s="19">
        <f t="shared" si="1449"/>
        <v>1.1506699999999998E-5</v>
      </c>
      <c r="DG998" s="19">
        <f t="shared" si="1450"/>
        <v>1.6035399999999999E-5</v>
      </c>
      <c r="DH998" s="19">
        <f t="shared" si="1451"/>
        <v>2.5602799999999998E-5</v>
      </c>
      <c r="DI998" s="19">
        <f t="shared" si="1452"/>
        <v>3.9421799999999996E-5</v>
      </c>
      <c r="DJ998" s="19">
        <f t="shared" si="1453"/>
        <v>0</v>
      </c>
      <c r="DK998" s="19">
        <f t="shared" si="1454"/>
        <v>2.1951599999999995E-5</v>
      </c>
      <c r="DM998" s="68">
        <f t="shared" si="1455"/>
        <v>1297.2534691500882</v>
      </c>
      <c r="DN998" s="19">
        <f t="shared" si="1456"/>
        <v>63.913763017061584</v>
      </c>
      <c r="DO998" s="19">
        <f t="shared" si="1457"/>
        <v>284.37535542961609</v>
      </c>
      <c r="DP998" s="19">
        <f t="shared" si="1458"/>
        <v>18.721172591800006</v>
      </c>
      <c r="DQ998" s="19">
        <f t="shared" si="1459"/>
        <v>431.73607158900433</v>
      </c>
      <c r="DR998" s="19">
        <f t="shared" si="1460"/>
        <v>17.964856403910034</v>
      </c>
      <c r="DS998" s="19">
        <f t="shared" si="1461"/>
        <v>155.2827190935262</v>
      </c>
      <c r="DT998" s="19">
        <f t="shared" si="1462"/>
        <v>239.02117656266026</v>
      </c>
      <c r="DU998" s="19">
        <f t="shared" si="1463"/>
        <v>152.36160451070543</v>
      </c>
      <c r="DV998" s="19">
        <f t="shared" si="1464"/>
        <v>30.542487217333637</v>
      </c>
      <c r="DX998" s="19">
        <f t="shared" si="1465"/>
        <v>39.053028288340364</v>
      </c>
      <c r="DZ998" s="68">
        <f t="shared" si="1466"/>
        <v>2730.2257038540465</v>
      </c>
      <c r="EA998" s="21">
        <f t="shared" si="1467"/>
        <v>2.7302257038540465</v>
      </c>
      <c r="EB998" s="92">
        <f t="shared" si="1416"/>
        <v>1110</v>
      </c>
    </row>
    <row r="999" spans="1:132" x14ac:dyDescent="0.3">
      <c r="A999" s="19">
        <f>'A. Thermody. result (all suite)'!C955</f>
        <v>1108</v>
      </c>
      <c r="B999" s="19" t="str">
        <f>'A. Thermody. result (all suite)'!A955</f>
        <v>Alkaline basalt</v>
      </c>
      <c r="C999" s="24">
        <f>'A. Thermody. result (all suite)'!G955</f>
        <v>65.772372000000004</v>
      </c>
      <c r="D999" s="19">
        <f>'A. Thermody. result (all suite)'!D955</f>
        <v>5000</v>
      </c>
      <c r="E999" s="61">
        <f>'A. Thermody. result (all suite)'!I955</f>
        <v>52.597538999999998</v>
      </c>
      <c r="F999" s="21">
        <f>'A. Thermody. result (all suite)'!J955</f>
        <v>1.883165</v>
      </c>
      <c r="G999" s="21">
        <f>'A. Thermody. result (all suite)'!K955</f>
        <v>16.401349</v>
      </c>
      <c r="H999" s="21">
        <f>'A. Thermody. result (all suite)'!L955</f>
        <v>1.148223</v>
      </c>
      <c r="I999" s="21">
        <f>'A. Thermody. result (all suite)'!M955</f>
        <v>8.6621290000000002</v>
      </c>
      <c r="J999" s="21">
        <f>'A. Thermody. result (all suite)'!N955</f>
        <v>0.36485800000000002</v>
      </c>
      <c r="K999" s="21">
        <f>'A. Thermody. result (all suite)'!O955</f>
        <v>2.745806</v>
      </c>
      <c r="L999" s="21">
        <f>'A. Thermody. result (all suite)'!P955</f>
        <v>5.9320279999999999</v>
      </c>
      <c r="M999" s="21">
        <f>'A. Thermody. result (all suite)'!Q955</f>
        <v>6.1534509999999996</v>
      </c>
      <c r="N999" s="21">
        <f>'A. Thermody. result (all suite)'!R955</f>
        <v>1.900304</v>
      </c>
      <c r="O999" s="21">
        <f>'A. Thermody. result (all suite)'!S955</f>
        <v>0.85813200000000001</v>
      </c>
      <c r="P999" s="21">
        <f>'A. Thermody. result (all suite)'!T955</f>
        <v>1.353016</v>
      </c>
      <c r="Q999" s="21">
        <f t="shared" si="1469"/>
        <v>100.00000000000001</v>
      </c>
      <c r="S999" s="19">
        <f t="shared" si="1386"/>
        <v>1381</v>
      </c>
      <c r="T999" s="19">
        <f t="shared" si="1387"/>
        <v>0.5</v>
      </c>
      <c r="V999" s="61">
        <f t="shared" si="1388"/>
        <v>51.885885881723766</v>
      </c>
      <c r="W999" s="21">
        <f t="shared" si="1389"/>
        <v>1.8576854762435999</v>
      </c>
      <c r="X999" s="21">
        <f t="shared" si="1390"/>
        <v>16.17943612381416</v>
      </c>
      <c r="Y999" s="21">
        <f t="shared" si="1391"/>
        <v>1.1326873590943201</v>
      </c>
      <c r="Z999" s="21">
        <f t="shared" si="1392"/>
        <v>8.5449290086893601</v>
      </c>
      <c r="AA999" s="21">
        <f t="shared" si="1393"/>
        <v>0.35992141288272006</v>
      </c>
      <c r="AB999" s="21">
        <f t="shared" si="1394"/>
        <v>2.7086548054910402</v>
      </c>
      <c r="AC999" s="21">
        <f t="shared" si="1395"/>
        <v>5.8517667120355208</v>
      </c>
      <c r="AD999" s="21">
        <f t="shared" si="1396"/>
        <v>6.0701938234178403</v>
      </c>
      <c r="AE999" s="21">
        <f t="shared" si="1397"/>
        <v>1.8745925828313599</v>
      </c>
      <c r="AF999" s="21">
        <f t="shared" si="1398"/>
        <v>0.84652133673888008</v>
      </c>
      <c r="AG999" s="21">
        <f t="shared" si="1399"/>
        <v>97.312274522962568</v>
      </c>
      <c r="AH999" s="21"/>
      <c r="AI999" s="61">
        <f t="shared" si="1400"/>
        <v>53.318952964644119</v>
      </c>
      <c r="AJ999" s="21">
        <f t="shared" si="1401"/>
        <v>1.9089939941802982</v>
      </c>
      <c r="AK999" s="21">
        <f t="shared" si="1402"/>
        <v>16.626305574633683</v>
      </c>
      <c r="AL999" s="21">
        <f t="shared" si="1403"/>
        <v>1.163971723656549</v>
      </c>
      <c r="AM999" s="21">
        <f t="shared" si="1404"/>
        <v>8.7809364754628483</v>
      </c>
      <c r="AN999" s="21">
        <f t="shared" si="1405"/>
        <v>0.36986229604343512</v>
      </c>
      <c r="AO999" s="21">
        <f t="shared" si="1406"/>
        <v>2.7834667504887931</v>
      </c>
      <c r="AP999" s="21">
        <f t="shared" si="1407"/>
        <v>6.0133901306095696</v>
      </c>
      <c r="AQ999" s="21">
        <f t="shared" si="1408"/>
        <v>6.237850110044926</v>
      </c>
      <c r="AR999" s="21">
        <f t="shared" si="1409"/>
        <v>1.9263680681813848</v>
      </c>
      <c r="AS999" s="21">
        <f t="shared" si="1410"/>
        <v>0.86990191205440193</v>
      </c>
      <c r="AT999" s="21">
        <f t="shared" si="1411"/>
        <v>100.00000000000001</v>
      </c>
      <c r="AU999" s="21"/>
      <c r="AV999" s="21">
        <f>AR999*'[1]diagram lines'!$G$39</f>
        <v>1.5990899942623307</v>
      </c>
      <c r="AW999" s="21">
        <f>AK999*'[1]diagram lines'!$G$40</f>
        <v>8.7997445471707731</v>
      </c>
      <c r="AX999" s="21">
        <f>AQ999*'[1]diagram lines'!$G$38</f>
        <v>4.6275628922211309</v>
      </c>
      <c r="AY999" s="21">
        <f>AP999*'[1]diagram lines'!$G$41</f>
        <v>4.297515150759101</v>
      </c>
      <c r="AZ999" s="21">
        <f t="shared" si="1412"/>
        <v>8.1642181782263101</v>
      </c>
      <c r="BA999" s="21">
        <f t="shared" si="1413"/>
        <v>0.83614633632136437</v>
      </c>
      <c r="BB999" s="21">
        <f t="shared" si="1414"/>
        <v>1.4132383332741838</v>
      </c>
      <c r="BC999" s="86">
        <f t="shared" si="1415"/>
        <v>0.70759473222269931</v>
      </c>
      <c r="BX999" s="61">
        <f t="shared" si="1417"/>
        <v>0.87545837217043943</v>
      </c>
      <c r="BY999" s="21">
        <f t="shared" si="1418"/>
        <v>2.3574924887330997E-2</v>
      </c>
      <c r="BZ999" s="21">
        <f t="shared" si="1419"/>
        <v>0.16086062181247548</v>
      </c>
      <c r="CA999" s="21">
        <f t="shared" si="1420"/>
        <v>7.1903250046965999E-3</v>
      </c>
      <c r="CB999" s="21">
        <f t="shared" si="1421"/>
        <v>0.12055851078636048</v>
      </c>
      <c r="CC999" s="21">
        <f t="shared" si="1422"/>
        <v>5.1431914293769386E-3</v>
      </c>
      <c r="CD999" s="21">
        <f t="shared" si="1423"/>
        <v>6.8134143920595538E-2</v>
      </c>
      <c r="CE999" s="21">
        <f t="shared" si="1424"/>
        <v>0.10577796005706135</v>
      </c>
      <c r="CF999" s="21">
        <f t="shared" si="1425"/>
        <v>9.926522019680592E-2</v>
      </c>
      <c r="CG999" s="21">
        <f t="shared" si="1426"/>
        <v>2.0173078556263269E-2</v>
      </c>
      <c r="CH999" s="21">
        <f t="shared" si="1427"/>
        <v>6.0455672659640424E-3</v>
      </c>
      <c r="CI999" s="21">
        <f t="shared" si="1428"/>
        <v>7.5084128745837961E-2</v>
      </c>
      <c r="CJ999" s="21">
        <f t="shared" si="1429"/>
        <v>1.5672660448332079</v>
      </c>
      <c r="CL999" s="68">
        <f t="shared" si="1430"/>
        <v>0.55858951009406177</v>
      </c>
      <c r="CM999" s="19">
        <f t="shared" si="1431"/>
        <v>1.5042069573988567E-2</v>
      </c>
      <c r="CN999" s="19">
        <f t="shared" si="1432"/>
        <v>0.10263772531969494</v>
      </c>
      <c r="CO999" s="19">
        <f t="shared" si="1433"/>
        <v>4.5878139377809411E-3</v>
      </c>
      <c r="CP999" s="19">
        <f t="shared" si="1434"/>
        <v>7.6922811659070056E-2</v>
      </c>
      <c r="CQ999" s="19">
        <f t="shared" si="1435"/>
        <v>3.2816326534556481E-3</v>
      </c>
      <c r="CR999" s="19">
        <f t="shared" si="1436"/>
        <v>4.347324702478738E-2</v>
      </c>
      <c r="CS999" s="19">
        <f t="shared" si="1437"/>
        <v>6.7492025623715007E-2</v>
      </c>
      <c r="CT999" s="19">
        <f t="shared" si="1438"/>
        <v>6.3336547438166413E-2</v>
      </c>
      <c r="CU999" s="19">
        <f t="shared" si="1439"/>
        <v>1.2871508715937334E-2</v>
      </c>
      <c r="CV999" s="19">
        <f t="shared" si="1440"/>
        <v>3.8573969530536381E-3</v>
      </c>
      <c r="CW999" s="19">
        <f t="shared" si="1441"/>
        <v>4.7907711006288399E-2</v>
      </c>
      <c r="CX999" s="19">
        <f t="shared" si="1442"/>
        <v>1</v>
      </c>
      <c r="CZ999" s="68">
        <f t="shared" si="1443"/>
        <v>2.5805000000000001E-5</v>
      </c>
      <c r="DA999" s="19">
        <f t="shared" si="1444"/>
        <v>1.9180919999999999E-5</v>
      </c>
      <c r="DB999" s="19">
        <f t="shared" si="1445"/>
        <v>3.667E-5</v>
      </c>
      <c r="DC999" s="19">
        <f t="shared" si="1446"/>
        <v>4.0480719999999995E-5</v>
      </c>
      <c r="DD999" s="19">
        <f t="shared" si="1447"/>
        <v>1.2862359999999998E-5</v>
      </c>
      <c r="DE999" s="19">
        <f t="shared" si="1448"/>
        <v>1.2862359999999998E-5</v>
      </c>
      <c r="DF999" s="19">
        <f t="shared" si="1449"/>
        <v>1.1500159999999998E-5</v>
      </c>
      <c r="DG999" s="19">
        <f t="shared" si="1450"/>
        <v>1.6027919999999997E-5</v>
      </c>
      <c r="DH999" s="19">
        <f t="shared" si="1451"/>
        <v>2.5587439999999998E-5</v>
      </c>
      <c r="DI999" s="19">
        <f t="shared" si="1452"/>
        <v>3.9397639999999993E-5</v>
      </c>
      <c r="DJ999" s="19">
        <f t="shared" si="1453"/>
        <v>0</v>
      </c>
      <c r="DK999" s="19">
        <f t="shared" si="1454"/>
        <v>2.1932679999999996E-5</v>
      </c>
      <c r="DM999" s="68">
        <f t="shared" si="1455"/>
        <v>1300.5253930033416</v>
      </c>
      <c r="DN999" s="19">
        <f t="shared" si="1456"/>
        <v>62.643528963689263</v>
      </c>
      <c r="DO999" s="19">
        <f t="shared" si="1457"/>
        <v>285.3815782273274</v>
      </c>
      <c r="DP999" s="19">
        <f t="shared" si="1458"/>
        <v>18.098196072704201</v>
      </c>
      <c r="DQ999" s="19">
        <f t="shared" si="1459"/>
        <v>429.69595141981597</v>
      </c>
      <c r="DR999" s="19">
        <f t="shared" si="1460"/>
        <v>18.099246206461622</v>
      </c>
      <c r="DS999" s="19">
        <f t="shared" si="1461"/>
        <v>152.34325914586682</v>
      </c>
      <c r="DT999" s="19">
        <f t="shared" si="1462"/>
        <v>236.14747247165809</v>
      </c>
      <c r="DU999" s="19">
        <f t="shared" si="1463"/>
        <v>153.44374332453489</v>
      </c>
      <c r="DV999" s="19">
        <f t="shared" si="1464"/>
        <v>30.775856651345034</v>
      </c>
      <c r="DX999" s="19">
        <f t="shared" si="1465"/>
        <v>39.361215881201801</v>
      </c>
      <c r="DZ999" s="68">
        <f t="shared" si="1466"/>
        <v>2726.5154413679461</v>
      </c>
      <c r="EA999" s="21">
        <f t="shared" si="1467"/>
        <v>2.7265154413679462</v>
      </c>
      <c r="EB999" s="92">
        <f t="shared" si="1416"/>
        <v>1108</v>
      </c>
    </row>
    <row r="1000" spans="1:132" x14ac:dyDescent="0.3">
      <c r="A1000" s="19">
        <f>'A. Thermody. result (all suite)'!C956</f>
        <v>1106</v>
      </c>
      <c r="B1000" s="19" t="str">
        <f>'A. Thermody. result (all suite)'!A956</f>
        <v>Alkaline basalt</v>
      </c>
      <c r="C1000" s="24">
        <f>'A. Thermody. result (all suite)'!G956</f>
        <v>65.327911</v>
      </c>
      <c r="D1000" s="19">
        <f>'A. Thermody. result (all suite)'!D956</f>
        <v>5000</v>
      </c>
      <c r="E1000" s="61">
        <f>'A. Thermody. result (all suite)'!I956</f>
        <v>52.729281</v>
      </c>
      <c r="F1000" s="21">
        <f>'A. Thermody. result (all suite)'!J956</f>
        <v>1.8426469999999999</v>
      </c>
      <c r="G1000" s="21">
        <f>'A. Thermody. result (all suite)'!K956</f>
        <v>16.454445</v>
      </c>
      <c r="H1000" s="21">
        <f>'A. Thermody. result (all suite)'!L956</f>
        <v>1.1119300000000001</v>
      </c>
      <c r="I1000" s="21">
        <f>'A. Thermody. result (all suite)'!M956</f>
        <v>8.6231670000000005</v>
      </c>
      <c r="J1000" s="21">
        <f>'A. Thermody. result (all suite)'!N956</f>
        <v>0.36734099999999997</v>
      </c>
      <c r="K1000" s="21">
        <f>'A. Thermody. result (all suite)'!O956</f>
        <v>2.6947019999999999</v>
      </c>
      <c r="L1000" s="21">
        <f>'A. Thermody. result (all suite)'!P956</f>
        <v>5.8567809999999998</v>
      </c>
      <c r="M1000" s="21">
        <f>'A. Thermody. result (all suite)'!Q956</f>
        <v>6.1921879999999998</v>
      </c>
      <c r="N1000" s="21">
        <f>'A. Thermody. result (all suite)'!R956</f>
        <v>1.913233</v>
      </c>
      <c r="O1000" s="21">
        <f>'A. Thermody. result (all suite)'!S956</f>
        <v>0.85206300000000001</v>
      </c>
      <c r="P1000" s="21">
        <f>'A. Thermody. result (all suite)'!T956</f>
        <v>1.362222</v>
      </c>
      <c r="Q1000" s="21">
        <f t="shared" si="1469"/>
        <v>100.00000000000001</v>
      </c>
      <c r="S1000" s="19">
        <f t="shared" si="1386"/>
        <v>1379</v>
      </c>
      <c r="T1000" s="19">
        <f t="shared" si="1387"/>
        <v>0.5</v>
      </c>
      <c r="V1000" s="61">
        <f t="shared" si="1388"/>
        <v>52.01099113377618</v>
      </c>
      <c r="W1000" s="21">
        <f t="shared" si="1389"/>
        <v>1.8175460571836599</v>
      </c>
      <c r="X1000" s="21">
        <f t="shared" si="1390"/>
        <v>16.230298930232099</v>
      </c>
      <c r="Y1000" s="21">
        <f t="shared" si="1391"/>
        <v>1.0967830449154001</v>
      </c>
      <c r="Z1000" s="21">
        <f t="shared" si="1392"/>
        <v>8.5057003220292611</v>
      </c>
      <c r="AA1000" s="21">
        <f t="shared" si="1393"/>
        <v>0.36233700008297998</v>
      </c>
      <c r="AB1000" s="21">
        <f t="shared" si="1394"/>
        <v>2.65799417652156</v>
      </c>
      <c r="AC1000" s="21">
        <f t="shared" si="1395"/>
        <v>5.7769986407261804</v>
      </c>
      <c r="AD1000" s="21">
        <f t="shared" si="1396"/>
        <v>6.1078366527826393</v>
      </c>
      <c r="AE1000" s="21">
        <f t="shared" si="1397"/>
        <v>1.8871705191627399</v>
      </c>
      <c r="AF1000" s="21">
        <f t="shared" si="1398"/>
        <v>0.84045601036013995</v>
      </c>
      <c r="AG1000" s="21">
        <f t="shared" si="1399"/>
        <v>97.294112487772821</v>
      </c>
      <c r="AH1000" s="21"/>
      <c r="AI1000" s="61">
        <f t="shared" si="1400"/>
        <v>53.457490698949044</v>
      </c>
      <c r="AJ1000" s="21">
        <f t="shared" si="1401"/>
        <v>1.8680945955615507</v>
      </c>
      <c r="AK1000" s="21">
        <f t="shared" si="1402"/>
        <v>16.681686604903046</v>
      </c>
      <c r="AL1000" s="21">
        <f t="shared" si="1403"/>
        <v>1.1272861397992973</v>
      </c>
      <c r="AM1000" s="21">
        <f t="shared" si="1404"/>
        <v>8.7422559336241363</v>
      </c>
      <c r="AN1000" s="21">
        <f t="shared" si="1405"/>
        <v>0.37241410689523041</v>
      </c>
      <c r="AO1000" s="21">
        <f t="shared" si="1406"/>
        <v>2.7319167712800674</v>
      </c>
      <c r="AP1000" s="21">
        <f t="shared" si="1407"/>
        <v>5.9376651813871986</v>
      </c>
      <c r="AQ1000" s="21">
        <f t="shared" si="1408"/>
        <v>6.2777042686423865</v>
      </c>
      <c r="AR1000" s="21">
        <f t="shared" si="1409"/>
        <v>1.9396554127567638</v>
      </c>
      <c r="AS1000" s="21">
        <f t="shared" si="1410"/>
        <v>0.86383028620129709</v>
      </c>
      <c r="AT1000" s="21">
        <f t="shared" si="1411"/>
        <v>100.00000000000001</v>
      </c>
      <c r="AU1000" s="21"/>
      <c r="AV1000" s="21">
        <f>AR1000*'[1]diagram lines'!$G$39</f>
        <v>1.6101199008060285</v>
      </c>
      <c r="AW1000" s="21">
        <f>AK1000*'[1]diagram lines'!$G$40</f>
        <v>8.829055864525186</v>
      </c>
      <c r="AX1000" s="21">
        <f>AQ1000*'[1]diagram lines'!$G$38</f>
        <v>4.657128787869909</v>
      </c>
      <c r="AY1000" s="21">
        <f>AP1000*'[1]diagram lines'!$G$41</f>
        <v>4.2433977378679772</v>
      </c>
      <c r="AZ1000" s="21">
        <f t="shared" si="1412"/>
        <v>8.2173596813991505</v>
      </c>
      <c r="BA1000" s="21">
        <f t="shared" si="1413"/>
        <v>0.8400107382765738</v>
      </c>
      <c r="BB1000" s="21">
        <f t="shared" si="1414"/>
        <v>1.4087610533914321</v>
      </c>
      <c r="BC1000" s="86">
        <f t="shared" si="1415"/>
        <v>0.70984358745055709</v>
      </c>
      <c r="BX1000" s="61">
        <f t="shared" si="1417"/>
        <v>0.8776511484687084</v>
      </c>
      <c r="BY1000" s="21">
        <f t="shared" si="1418"/>
        <v>2.3067689033550325E-2</v>
      </c>
      <c r="BZ1000" s="21">
        <f t="shared" si="1419"/>
        <v>0.16138137504903885</v>
      </c>
      <c r="CA1000" s="21">
        <f t="shared" si="1420"/>
        <v>6.9630534159934882E-3</v>
      </c>
      <c r="CB1000" s="21">
        <f t="shared" si="1421"/>
        <v>0.12001624217119</v>
      </c>
      <c r="CC1000" s="21">
        <f t="shared" si="1422"/>
        <v>5.178192839018889E-3</v>
      </c>
      <c r="CD1000" s="21">
        <f t="shared" si="1423"/>
        <v>6.6866054590570725E-2</v>
      </c>
      <c r="CE1000" s="21">
        <f t="shared" si="1424"/>
        <v>0.10443618045649072</v>
      </c>
      <c r="CF1000" s="21">
        <f t="shared" si="1425"/>
        <v>9.989011130827552E-2</v>
      </c>
      <c r="CG1000" s="21">
        <f t="shared" si="1426"/>
        <v>2.0310329087048832E-2</v>
      </c>
      <c r="CH1000" s="21">
        <f t="shared" si="1427"/>
        <v>6.0028109677055744E-3</v>
      </c>
      <c r="CI1000" s="21">
        <f t="shared" si="1428"/>
        <v>7.5595005549389568E-2</v>
      </c>
      <c r="CJ1000" s="21">
        <f t="shared" si="1429"/>
        <v>1.5673581929369809</v>
      </c>
      <c r="CL1000" s="68">
        <f t="shared" si="1430"/>
        <v>0.55995569642197052</v>
      </c>
      <c r="CM1000" s="19">
        <f t="shared" si="1431"/>
        <v>1.4717560502443369E-2</v>
      </c>
      <c r="CN1000" s="19">
        <f t="shared" si="1432"/>
        <v>0.10296394007207486</v>
      </c>
      <c r="CO1000" s="19">
        <f t="shared" si="1433"/>
        <v>4.4425412438402669E-3</v>
      </c>
      <c r="CP1000" s="19">
        <f t="shared" si="1434"/>
        <v>7.6572313024566893E-2</v>
      </c>
      <c r="CQ1000" s="19">
        <f t="shared" si="1435"/>
        <v>3.3037711879476484E-3</v>
      </c>
      <c r="CR1000" s="19">
        <f t="shared" si="1436"/>
        <v>4.2661629544472113E-2</v>
      </c>
      <c r="CS1000" s="19">
        <f t="shared" si="1437"/>
        <v>6.6631980441429206E-2</v>
      </c>
      <c r="CT1000" s="19">
        <f t="shared" si="1438"/>
        <v>6.3731514441569534E-2</v>
      </c>
      <c r="CU1000" s="19">
        <f t="shared" si="1439"/>
        <v>1.2958320043608215E-2</v>
      </c>
      <c r="CV1000" s="19">
        <f t="shared" si="1440"/>
        <v>3.8298909558492546E-3</v>
      </c>
      <c r="CW1000" s="19">
        <f t="shared" si="1441"/>
        <v>4.8230842120228122E-2</v>
      </c>
      <c r="CX1000" s="19">
        <f t="shared" si="1442"/>
        <v>1.0000000000000002</v>
      </c>
      <c r="CZ1000" s="68">
        <f t="shared" si="1443"/>
        <v>2.5805000000000001E-5</v>
      </c>
      <c r="DA1000" s="19">
        <f t="shared" si="1444"/>
        <v>1.9166439999999996E-5</v>
      </c>
      <c r="DB1000" s="19">
        <f t="shared" si="1445"/>
        <v>3.667E-5</v>
      </c>
      <c r="DC1000" s="19">
        <f t="shared" si="1446"/>
        <v>4.046253999999999E-5</v>
      </c>
      <c r="DD1000" s="19">
        <f t="shared" si="1447"/>
        <v>1.2856519999999998E-5</v>
      </c>
      <c r="DE1000" s="19">
        <f t="shared" si="1448"/>
        <v>1.2856519999999998E-5</v>
      </c>
      <c r="DF1000" s="19">
        <f t="shared" si="1449"/>
        <v>1.1493619999999998E-5</v>
      </c>
      <c r="DG1000" s="19">
        <f t="shared" si="1450"/>
        <v>1.6020439999999999E-5</v>
      </c>
      <c r="DH1000" s="19">
        <f t="shared" si="1451"/>
        <v>2.5572080000000001E-5</v>
      </c>
      <c r="DI1000" s="19">
        <f t="shared" si="1452"/>
        <v>3.937347999999999E-5</v>
      </c>
      <c r="DJ1000" s="19">
        <f t="shared" si="1453"/>
        <v>0</v>
      </c>
      <c r="DK1000" s="19">
        <f t="shared" si="1454"/>
        <v>2.1913759999999997E-5</v>
      </c>
      <c r="DM1000" s="68">
        <f t="shared" si="1455"/>
        <v>1303.7061903131946</v>
      </c>
      <c r="DN1000" s="19">
        <f t="shared" si="1456"/>
        <v>61.3383984159383</v>
      </c>
      <c r="DO1000" s="19">
        <f t="shared" si="1457"/>
        <v>286.28861002859975</v>
      </c>
      <c r="DP1000" s="19">
        <f t="shared" si="1458"/>
        <v>17.53299252169667</v>
      </c>
      <c r="DQ1000" s="19">
        <f t="shared" si="1459"/>
        <v>427.93234023010365</v>
      </c>
      <c r="DR1000" s="19">
        <f t="shared" si="1460"/>
        <v>18.229624196361549</v>
      </c>
      <c r="DS1000" s="19">
        <f t="shared" si="1461"/>
        <v>149.58417545057401</v>
      </c>
      <c r="DT1000" s="19">
        <f t="shared" si="1462"/>
        <v>233.24711825364034</v>
      </c>
      <c r="DU1000" s="19">
        <f t="shared" si="1463"/>
        <v>154.49336073690114</v>
      </c>
      <c r="DV1000" s="19">
        <f t="shared" si="1464"/>
        <v>31.002434839589853</v>
      </c>
      <c r="DX1000" s="19">
        <f t="shared" si="1465"/>
        <v>39.660915105692077</v>
      </c>
      <c r="DZ1000" s="68">
        <f t="shared" si="1466"/>
        <v>2723.016160092292</v>
      </c>
      <c r="EA1000" s="21">
        <f t="shared" si="1467"/>
        <v>2.7230161600922922</v>
      </c>
      <c r="EB1000" s="92">
        <f t="shared" si="1416"/>
        <v>1106</v>
      </c>
    </row>
    <row r="1001" spans="1:132" x14ac:dyDescent="0.3">
      <c r="A1001" s="19">
        <f>'A. Thermody. result (all suite)'!C957</f>
        <v>1104</v>
      </c>
      <c r="B1001" s="19" t="str">
        <f>'A. Thermody. result (all suite)'!A957</f>
        <v>Alkaline basalt</v>
      </c>
      <c r="C1001" s="24">
        <f>'A. Thermody. result (all suite)'!G957</f>
        <v>64.898555000000002</v>
      </c>
      <c r="D1001" s="19">
        <f>'A. Thermody. result (all suite)'!D957</f>
        <v>5000</v>
      </c>
      <c r="E1001" s="61">
        <f>'A. Thermody. result (all suite)'!I957</f>
        <v>52.857062999999997</v>
      </c>
      <c r="F1001" s="21">
        <f>'A. Thermody. result (all suite)'!J957</f>
        <v>1.8033269999999999</v>
      </c>
      <c r="G1001" s="21">
        <f>'A. Thermody. result (all suite)'!K957</f>
        <v>16.506228</v>
      </c>
      <c r="H1001" s="21">
        <f>'A. Thermody. result (all suite)'!L957</f>
        <v>1.077275</v>
      </c>
      <c r="I1001" s="21">
        <f>'A. Thermody. result (all suite)'!M957</f>
        <v>8.5851780000000009</v>
      </c>
      <c r="J1001" s="21">
        <f>'A. Thermody. result (all suite)'!N957</f>
        <v>0.36977100000000002</v>
      </c>
      <c r="K1001" s="21">
        <f>'A. Thermody. result (all suite)'!O957</f>
        <v>2.6446900000000002</v>
      </c>
      <c r="L1001" s="21">
        <f>'A. Thermody. result (all suite)'!P957</f>
        <v>5.7830250000000003</v>
      </c>
      <c r="M1001" s="21">
        <f>'A. Thermody. result (all suite)'!Q957</f>
        <v>6.2300800000000001</v>
      </c>
      <c r="N1001" s="21">
        <f>'A. Thermody. result (all suite)'!R957</f>
        <v>1.9258900000000001</v>
      </c>
      <c r="O1001" s="21">
        <f>'A. Thermody. result (all suite)'!S957</f>
        <v>0.84623700000000002</v>
      </c>
      <c r="P1001" s="21">
        <f>'A. Thermody. result (all suite)'!T957</f>
        <v>1.3712340000000001</v>
      </c>
      <c r="Q1001" s="21">
        <f>SUM(E1001:P1001)</f>
        <v>99.999997999999991</v>
      </c>
      <c r="S1001" s="19">
        <f t="shared" si="1386"/>
        <v>1377</v>
      </c>
      <c r="T1001" s="19">
        <f t="shared" si="1387"/>
        <v>0.5</v>
      </c>
      <c r="V1001" s="61">
        <f t="shared" si="1388"/>
        <v>52.132268966246698</v>
      </c>
      <c r="W1001" s="21">
        <f t="shared" si="1389"/>
        <v>1.7785991665502634</v>
      </c>
      <c r="X1001" s="21">
        <f t="shared" si="1390"/>
        <v>16.279888985019699</v>
      </c>
      <c r="Y1001" s="21">
        <f t="shared" si="1391"/>
        <v>1.0625030386310608</v>
      </c>
      <c r="Z1001" s="21">
        <f t="shared" si="1392"/>
        <v>8.4674551179490241</v>
      </c>
      <c r="AA1001" s="21">
        <f t="shared" si="1393"/>
        <v>0.36470057422445151</v>
      </c>
      <c r="AB1001" s="21">
        <f t="shared" si="1394"/>
        <v>2.6084251108001024</v>
      </c>
      <c r="AC1001" s="21">
        <f t="shared" si="1395"/>
        <v>5.7037261933855241</v>
      </c>
      <c r="AD1001" s="21">
        <f t="shared" si="1396"/>
        <v>6.1446510231042204</v>
      </c>
      <c r="AE1001" s="21">
        <f t="shared" si="1397"/>
        <v>1.8994815409892309</v>
      </c>
      <c r="AF1001" s="21">
        <f t="shared" si="1398"/>
        <v>0.83463311030334231</v>
      </c>
      <c r="AG1001" s="21">
        <f t="shared" si="1399"/>
        <v>97.276332827203618</v>
      </c>
      <c r="AH1001" s="21"/>
      <c r="AI1001" s="61">
        <f t="shared" si="1400"/>
        <v>53.59193490450717</v>
      </c>
      <c r="AJ1001" s="21">
        <f t="shared" si="1401"/>
        <v>1.828398660658467</v>
      </c>
      <c r="AK1001" s="21">
        <f t="shared" si="1402"/>
        <v>16.735714137105074</v>
      </c>
      <c r="AL1001" s="21">
        <f t="shared" si="1403"/>
        <v>1.0922523575374017</v>
      </c>
      <c r="AM1001" s="21">
        <f t="shared" si="1404"/>
        <v>8.7045377553347443</v>
      </c>
      <c r="AN1001" s="21">
        <f t="shared" si="1405"/>
        <v>0.37491192731564599</v>
      </c>
      <c r="AO1001" s="21">
        <f t="shared" si="1406"/>
        <v>2.6814591329563862</v>
      </c>
      <c r="AP1001" s="21">
        <f t="shared" si="1407"/>
        <v>5.8634264138198064</v>
      </c>
      <c r="AQ1001" s="21">
        <f t="shared" si="1408"/>
        <v>6.3166968208179108</v>
      </c>
      <c r="AR1001" s="21">
        <f t="shared" si="1409"/>
        <v>1.9526656544129459</v>
      </c>
      <c r="AS1001" s="21">
        <f t="shared" si="1410"/>
        <v>0.85800223553445321</v>
      </c>
      <c r="AT1001" s="21">
        <f t="shared" si="1411"/>
        <v>100.00000000000001</v>
      </c>
      <c r="AU1001" s="21"/>
      <c r="AV1001" s="21">
        <f>AR1001*'[1]diagram lines'!$G$39</f>
        <v>1.6209197825103472</v>
      </c>
      <c r="AW1001" s="21">
        <f>AK1001*'[1]diagram lines'!$G$40</f>
        <v>8.857650820858554</v>
      </c>
      <c r="AX1001" s="21">
        <f>AQ1001*'[1]diagram lines'!$G$38</f>
        <v>4.6860554988900862</v>
      </c>
      <c r="AY1001" s="21">
        <f>AP1001*'[1]diagram lines'!$G$41</f>
        <v>4.1903424360390558</v>
      </c>
      <c r="AZ1001" s="21">
        <f t="shared" si="1412"/>
        <v>8.2693624752308565</v>
      </c>
      <c r="BA1001" s="21">
        <f t="shared" si="1413"/>
        <v>0.8438013461422712</v>
      </c>
      <c r="BB1001" s="21">
        <f t="shared" si="1414"/>
        <v>1.4044213629598619</v>
      </c>
      <c r="BC1001" s="86">
        <f t="shared" si="1415"/>
        <v>0.71203701850025181</v>
      </c>
      <c r="BX1001" s="61">
        <f t="shared" si="1417"/>
        <v>0.87977801264980027</v>
      </c>
      <c r="BY1001" s="21">
        <f t="shared" si="1418"/>
        <v>2.2575450676014019E-2</v>
      </c>
      <c r="BZ1001" s="21">
        <f t="shared" si="1419"/>
        <v>0.16188925068654375</v>
      </c>
      <c r="CA1001" s="21">
        <f t="shared" si="1420"/>
        <v>6.7460392009518443E-3</v>
      </c>
      <c r="CB1001" s="21">
        <f t="shared" si="1421"/>
        <v>0.11948751565762006</v>
      </c>
      <c r="CC1001" s="21">
        <f t="shared" si="1422"/>
        <v>5.2124471384268397E-3</v>
      </c>
      <c r="CD1001" s="21">
        <f t="shared" si="1423"/>
        <v>6.5625062034739459E-2</v>
      </c>
      <c r="CE1001" s="21">
        <f t="shared" si="1424"/>
        <v>0.10312098787446505</v>
      </c>
      <c r="CF1001" s="21">
        <f t="shared" si="1425"/>
        <v>0.10050137118890143</v>
      </c>
      <c r="CG1001" s="21">
        <f t="shared" si="1426"/>
        <v>2.0444692144373673E-2</v>
      </c>
      <c r="CH1001" s="21">
        <f t="shared" si="1427"/>
        <v>5.9617666121850876E-3</v>
      </c>
      <c r="CI1001" s="21">
        <f t="shared" si="1428"/>
        <v>7.6095116537180915E-2</v>
      </c>
      <c r="CJ1001" s="21">
        <f t="shared" si="1429"/>
        <v>1.5674377124012022</v>
      </c>
      <c r="CL1001" s="68">
        <f t="shared" si="1430"/>
        <v>0.56128419374447958</v>
      </c>
      <c r="CM1001" s="19">
        <f t="shared" si="1431"/>
        <v>1.4402773709859288E-2</v>
      </c>
      <c r="CN1001" s="19">
        <f t="shared" si="1432"/>
        <v>0.10328273296330291</v>
      </c>
      <c r="CO1001" s="19">
        <f t="shared" si="1433"/>
        <v>4.303864292391814E-3</v>
      </c>
      <c r="CP1001" s="19">
        <f t="shared" si="1434"/>
        <v>7.6231109352711532E-2</v>
      </c>
      <c r="CQ1001" s="19">
        <f t="shared" si="1435"/>
        <v>3.3254572715631196E-3</v>
      </c>
      <c r="CR1001" s="19">
        <f t="shared" si="1436"/>
        <v>4.1867731977819116E-2</v>
      </c>
      <c r="CS1001" s="19">
        <f t="shared" si="1437"/>
        <v>6.5789528386739585E-2</v>
      </c>
      <c r="CT1001" s="19">
        <f t="shared" si="1438"/>
        <v>6.411825515856738E-2</v>
      </c>
      <c r="CU1001" s="19">
        <f t="shared" si="1439"/>
        <v>1.3043384105550115E-2</v>
      </c>
      <c r="CV1001" s="19">
        <f t="shared" si="1440"/>
        <v>3.8035110199384501E-3</v>
      </c>
      <c r="CW1001" s="19">
        <f t="shared" si="1441"/>
        <v>4.8547458017077216E-2</v>
      </c>
      <c r="CX1001" s="19">
        <f t="shared" si="1442"/>
        <v>1</v>
      </c>
      <c r="CZ1001" s="68">
        <f t="shared" si="1443"/>
        <v>2.5805000000000001E-5</v>
      </c>
      <c r="DA1001" s="19">
        <f t="shared" si="1444"/>
        <v>1.915196E-5</v>
      </c>
      <c r="DB1001" s="19">
        <f t="shared" si="1445"/>
        <v>3.667E-5</v>
      </c>
      <c r="DC1001" s="19">
        <f t="shared" si="1446"/>
        <v>4.0444359999999992E-5</v>
      </c>
      <c r="DD1001" s="19">
        <f t="shared" si="1447"/>
        <v>1.2850679999999999E-5</v>
      </c>
      <c r="DE1001" s="19">
        <f t="shared" si="1448"/>
        <v>1.2850679999999999E-5</v>
      </c>
      <c r="DF1001" s="19">
        <f t="shared" si="1449"/>
        <v>1.1487079999999999E-5</v>
      </c>
      <c r="DG1001" s="19">
        <f t="shared" si="1450"/>
        <v>1.6012959999999998E-5</v>
      </c>
      <c r="DH1001" s="19">
        <f t="shared" si="1451"/>
        <v>2.555672E-5</v>
      </c>
      <c r="DI1001" s="19">
        <f t="shared" si="1452"/>
        <v>3.9349319999999994E-5</v>
      </c>
      <c r="DJ1001" s="19">
        <f t="shared" si="1453"/>
        <v>0</v>
      </c>
      <c r="DK1001" s="19">
        <f t="shared" si="1454"/>
        <v>2.1894839999999995E-5</v>
      </c>
      <c r="DM1001" s="68">
        <f t="shared" si="1455"/>
        <v>1306.7992389137116</v>
      </c>
      <c r="DN1001" s="19">
        <f t="shared" si="1456"/>
        <v>60.071844549777666</v>
      </c>
      <c r="DO1001" s="19">
        <f t="shared" si="1457"/>
        <v>287.17500553417955</v>
      </c>
      <c r="DP1001" s="19">
        <f t="shared" si="1458"/>
        <v>16.993323391742358</v>
      </c>
      <c r="DQ1001" s="19">
        <f t="shared" si="1459"/>
        <v>426.21909556477351</v>
      </c>
      <c r="DR1001" s="19">
        <f t="shared" si="1460"/>
        <v>18.35762300864139</v>
      </c>
      <c r="DS1001" s="19">
        <f t="shared" si="1461"/>
        <v>146.88411665158685</v>
      </c>
      <c r="DT1001" s="19">
        <f t="shared" si="1462"/>
        <v>230.40566840411495</v>
      </c>
      <c r="DU1001" s="19">
        <f t="shared" si="1463"/>
        <v>155.52428626520117</v>
      </c>
      <c r="DV1001" s="19">
        <f t="shared" si="1464"/>
        <v>31.225108407027648</v>
      </c>
      <c r="DX1001" s="19">
        <f t="shared" si="1465"/>
        <v>39.955770102349767</v>
      </c>
      <c r="DZ1001" s="68">
        <f t="shared" si="1466"/>
        <v>2719.6110807931059</v>
      </c>
      <c r="EA1001" s="21">
        <f t="shared" si="1467"/>
        <v>2.719611080793106</v>
      </c>
      <c r="EB1001" s="92">
        <f t="shared" si="1416"/>
        <v>1104</v>
      </c>
    </row>
    <row r="1002" spans="1:132" x14ac:dyDescent="0.3">
      <c r="A1002" s="19">
        <f>'A. Thermody. result (all suite)'!C958</f>
        <v>1102</v>
      </c>
      <c r="B1002" s="19" t="str">
        <f>'A. Thermody. result (all suite)'!A958</f>
        <v>Alkaline basalt</v>
      </c>
      <c r="C1002" s="24">
        <f>'A. Thermody. result (all suite)'!G958</f>
        <v>64.48339</v>
      </c>
      <c r="D1002" s="19">
        <f>'A. Thermody. result (all suite)'!D958</f>
        <v>5000</v>
      </c>
      <c r="E1002" s="61">
        <f>'A. Thermody. result (all suite)'!I958</f>
        <v>52.981099999999998</v>
      </c>
      <c r="F1002" s="21">
        <f>'A. Thermody. result (all suite)'!J958</f>
        <v>1.7651460000000001</v>
      </c>
      <c r="G1002" s="21">
        <f>'A. Thermody. result (all suite)'!K958</f>
        <v>16.556766</v>
      </c>
      <c r="H1002" s="21">
        <f>'A. Thermody. result (all suite)'!L958</f>
        <v>1.0441510000000001</v>
      </c>
      <c r="I1002" s="21">
        <f>'A. Thermody. result (all suite)'!M958</f>
        <v>8.5480859999999996</v>
      </c>
      <c r="J1002" s="21">
        <f>'A. Thermody. result (all suite)'!N958</f>
        <v>0.37215199999999998</v>
      </c>
      <c r="K1002" s="21">
        <f>'A. Thermody. result (all suite)'!O958</f>
        <v>2.5957170000000001</v>
      </c>
      <c r="L1002" s="21">
        <f>'A. Thermody. result (all suite)'!P958</f>
        <v>5.7107169999999998</v>
      </c>
      <c r="M1002" s="21">
        <f>'A. Thermody. result (all suite)'!Q958</f>
        <v>6.2671700000000001</v>
      </c>
      <c r="N1002" s="21">
        <f>'A. Thermody. result (all suite)'!R958</f>
        <v>1.9382900000000001</v>
      </c>
      <c r="O1002" s="21">
        <f>'A. Thermody. result (all suite)'!S958</f>
        <v>0.84064300000000003</v>
      </c>
      <c r="P1002" s="21">
        <f>'A. Thermody. result (all suite)'!T958</f>
        <v>1.3800619999999999</v>
      </c>
      <c r="Q1002" s="21">
        <f t="shared" ref="Q1002:Q1021" si="1470">SUM(E1002:P1002)</f>
        <v>99.999999999999986</v>
      </c>
      <c r="S1002" s="19">
        <f t="shared" si="1386"/>
        <v>1375</v>
      </c>
      <c r="T1002" s="19">
        <f t="shared" si="1387"/>
        <v>0.5</v>
      </c>
      <c r="V1002" s="61">
        <f t="shared" si="1388"/>
        <v>52.249927971717995</v>
      </c>
      <c r="W1002" s="21">
        <f t="shared" si="1389"/>
        <v>1.7407858908094802</v>
      </c>
      <c r="X1002" s="21">
        <f t="shared" si="1390"/>
        <v>16.32827236400508</v>
      </c>
      <c r="Y1002" s="21">
        <f t="shared" si="1391"/>
        <v>1.0297410688263802</v>
      </c>
      <c r="Z1002" s="21">
        <f t="shared" si="1392"/>
        <v>8.4301171133866806</v>
      </c>
      <c r="AA1002" s="21">
        <f t="shared" si="1393"/>
        <v>0.36701607166576</v>
      </c>
      <c r="AB1002" s="21">
        <f t="shared" si="1394"/>
        <v>2.5598944960554602</v>
      </c>
      <c r="AC1002" s="21">
        <f t="shared" si="1395"/>
        <v>5.6319055647554599</v>
      </c>
      <c r="AD1002" s="21">
        <f t="shared" si="1396"/>
        <v>6.180679168354601</v>
      </c>
      <c r="AE1002" s="21">
        <f t="shared" si="1397"/>
        <v>1.9115403962602002</v>
      </c>
      <c r="AF1002" s="21">
        <f t="shared" si="1398"/>
        <v>0.82904160540134009</v>
      </c>
      <c r="AG1002" s="21">
        <f t="shared" si="1399"/>
        <v>97.258921711238443</v>
      </c>
      <c r="AH1002" s="21"/>
      <c r="AI1002" s="61">
        <f t="shared" si="1400"/>
        <v>53.72250386123747</v>
      </c>
      <c r="AJ1002" s="21">
        <f t="shared" si="1401"/>
        <v>1.7898469982814225</v>
      </c>
      <c r="AK1002" s="21">
        <f t="shared" si="1402"/>
        <v>16.788457117058826</v>
      </c>
      <c r="AL1002" s="21">
        <f t="shared" si="1403"/>
        <v>1.0587625800373146</v>
      </c>
      <c r="AM1002" s="21">
        <f t="shared" si="1404"/>
        <v>8.6677057128143815</v>
      </c>
      <c r="AN1002" s="21">
        <f t="shared" si="1405"/>
        <v>0.37735979919192403</v>
      </c>
      <c r="AO1002" s="21">
        <f t="shared" si="1406"/>
        <v>2.6320407948340021</v>
      </c>
      <c r="AP1002" s="21">
        <f t="shared" si="1407"/>
        <v>5.7906313021612323</v>
      </c>
      <c r="AQ1002" s="21">
        <f t="shared" si="1408"/>
        <v>6.3548711620565008</v>
      </c>
      <c r="AR1002" s="21">
        <f t="shared" si="1409"/>
        <v>1.9654139308017007</v>
      </c>
      <c r="AS1002" s="21">
        <f t="shared" si="1410"/>
        <v>0.852406741525228</v>
      </c>
      <c r="AT1002" s="21">
        <f t="shared" si="1411"/>
        <v>99.999999999999986</v>
      </c>
      <c r="AU1002" s="21"/>
      <c r="AV1002" s="21">
        <f>AR1002*'[1]diagram lines'!$G$39</f>
        <v>1.6315022052332246</v>
      </c>
      <c r="AW1002" s="21">
        <f>AK1002*'[1]diagram lines'!$G$40</f>
        <v>8.8855659068748771</v>
      </c>
      <c r="AX1002" s="21">
        <f>AQ1002*'[1]diagram lines'!$G$38</f>
        <v>4.7143752183181338</v>
      </c>
      <c r="AY1002" s="21">
        <f>AP1002*'[1]diagram lines'!$G$41</f>
        <v>4.1383188539232867</v>
      </c>
      <c r="AZ1002" s="21">
        <f t="shared" si="1412"/>
        <v>8.3202850928582013</v>
      </c>
      <c r="BA1002" s="21">
        <f t="shared" si="1413"/>
        <v>0.8475199883433665</v>
      </c>
      <c r="BB1002" s="21">
        <f t="shared" si="1414"/>
        <v>1.4002107689470982</v>
      </c>
      <c r="BC1002" s="86">
        <f t="shared" si="1415"/>
        <v>0.71417819529552651</v>
      </c>
      <c r="BX1002" s="61">
        <f t="shared" si="1417"/>
        <v>0.8818425432756325</v>
      </c>
      <c r="BY1002" s="21">
        <f t="shared" si="1418"/>
        <v>2.2097471206810219E-2</v>
      </c>
      <c r="BZ1002" s="21">
        <f t="shared" si="1419"/>
        <v>0.16238491565319735</v>
      </c>
      <c r="CA1002" s="21">
        <f t="shared" si="1420"/>
        <v>6.5386123113532471E-3</v>
      </c>
      <c r="CB1002" s="21">
        <f t="shared" si="1421"/>
        <v>0.11897127348643007</v>
      </c>
      <c r="CC1002" s="21">
        <f t="shared" si="1422"/>
        <v>5.2460107132788272E-3</v>
      </c>
      <c r="CD1002" s="21">
        <f t="shared" si="1423"/>
        <v>6.4409851116625311E-2</v>
      </c>
      <c r="CE1002" s="21">
        <f t="shared" si="1424"/>
        <v>0.10183161554921541</v>
      </c>
      <c r="CF1002" s="21">
        <f t="shared" si="1425"/>
        <v>0.10109969349895144</v>
      </c>
      <c r="CG1002" s="21">
        <f t="shared" si="1426"/>
        <v>2.0576326963906582E-2</v>
      </c>
      <c r="CH1002" s="21">
        <f t="shared" si="1427"/>
        <v>5.9223567040523027E-3</v>
      </c>
      <c r="CI1002" s="21">
        <f t="shared" si="1428"/>
        <v>7.6585016648168691E-2</v>
      </c>
      <c r="CJ1002" s="21">
        <f t="shared" si="1429"/>
        <v>1.5675056871276221</v>
      </c>
      <c r="CL1002" s="68">
        <f t="shared" si="1430"/>
        <v>0.5625769338620813</v>
      </c>
      <c r="CM1002" s="19">
        <f t="shared" si="1431"/>
        <v>1.4097219160526786E-2</v>
      </c>
      <c r="CN1002" s="19">
        <f t="shared" si="1432"/>
        <v>0.10359446666554673</v>
      </c>
      <c r="CO1002" s="19">
        <f t="shared" si="1433"/>
        <v>4.1713483817305544E-3</v>
      </c>
      <c r="CP1002" s="19">
        <f t="shared" si="1434"/>
        <v>7.5898463695171114E-2</v>
      </c>
      <c r="CQ1002" s="19">
        <f t="shared" si="1435"/>
        <v>3.3467251547213755E-3</v>
      </c>
      <c r="CR1002" s="19">
        <f t="shared" si="1436"/>
        <v>4.1090665026328056E-2</v>
      </c>
      <c r="CS1002" s="19">
        <f t="shared" si="1437"/>
        <v>6.4964112338129307E-2</v>
      </c>
      <c r="CT1002" s="19">
        <f t="shared" si="1438"/>
        <v>6.4497178115003662E-2</v>
      </c>
      <c r="CU1002" s="19">
        <f t="shared" si="1439"/>
        <v>1.3126795732149272E-2</v>
      </c>
      <c r="CV1002" s="19">
        <f t="shared" si="1440"/>
        <v>3.7782042851179274E-3</v>
      </c>
      <c r="CW1002" s="19">
        <f t="shared" si="1441"/>
        <v>4.8857887583493881E-2</v>
      </c>
      <c r="CX1002" s="19">
        <f t="shared" si="1442"/>
        <v>0.99999999999999967</v>
      </c>
      <c r="CZ1002" s="68">
        <f t="shared" si="1443"/>
        <v>2.5805000000000001E-5</v>
      </c>
      <c r="DA1002" s="19">
        <f t="shared" si="1444"/>
        <v>1.9137479999999996E-5</v>
      </c>
      <c r="DB1002" s="19">
        <f t="shared" si="1445"/>
        <v>3.667E-5</v>
      </c>
      <c r="DC1002" s="19">
        <f t="shared" si="1446"/>
        <v>4.0426179999999995E-5</v>
      </c>
      <c r="DD1002" s="19">
        <f t="shared" si="1447"/>
        <v>1.2844839999999999E-5</v>
      </c>
      <c r="DE1002" s="19">
        <f t="shared" si="1448"/>
        <v>1.2844839999999999E-5</v>
      </c>
      <c r="DF1002" s="19">
        <f t="shared" si="1449"/>
        <v>1.1480539999999999E-5</v>
      </c>
      <c r="DG1002" s="19">
        <f t="shared" si="1450"/>
        <v>1.600548E-5</v>
      </c>
      <c r="DH1002" s="19">
        <f t="shared" si="1451"/>
        <v>2.554136E-5</v>
      </c>
      <c r="DI1002" s="19">
        <f t="shared" si="1452"/>
        <v>3.9325159999999991E-5</v>
      </c>
      <c r="DJ1002" s="19">
        <f t="shared" si="1453"/>
        <v>0</v>
      </c>
      <c r="DK1002" s="19">
        <f t="shared" si="1454"/>
        <v>2.1875919999999996E-5</v>
      </c>
      <c r="DM1002" s="68">
        <f t="shared" si="1455"/>
        <v>1309.8090364826135</v>
      </c>
      <c r="DN1002" s="19">
        <f t="shared" si="1456"/>
        <v>58.841909516972969</v>
      </c>
      <c r="DO1002" s="19">
        <f t="shared" si="1457"/>
        <v>288.04177314478164</v>
      </c>
      <c r="DP1002" s="19">
        <f t="shared" si="1458"/>
        <v>16.477505989399745</v>
      </c>
      <c r="DQ1002" s="19">
        <f t="shared" si="1459"/>
        <v>424.55216386487064</v>
      </c>
      <c r="DR1002" s="19">
        <f t="shared" si="1460"/>
        <v>18.483428557765951</v>
      </c>
      <c r="DS1002" s="19">
        <f t="shared" si="1461"/>
        <v>144.24006192748953</v>
      </c>
      <c r="DT1002" s="19">
        <f t="shared" si="1462"/>
        <v>227.62125346583116</v>
      </c>
      <c r="DU1002" s="19">
        <f t="shared" si="1463"/>
        <v>156.53747769692285</v>
      </c>
      <c r="DV1002" s="19">
        <f t="shared" si="1464"/>
        <v>31.444097315013131</v>
      </c>
      <c r="DX1002" s="19">
        <f t="shared" si="1465"/>
        <v>40.24603921821619</v>
      </c>
      <c r="DZ1002" s="68">
        <f t="shared" si="1466"/>
        <v>2716.294747179877</v>
      </c>
      <c r="EA1002" s="21">
        <f t="shared" si="1467"/>
        <v>2.7162947471798771</v>
      </c>
      <c r="EB1002" s="92">
        <f t="shared" si="1416"/>
        <v>1102</v>
      </c>
    </row>
    <row r="1003" spans="1:132" x14ac:dyDescent="0.3">
      <c r="A1003" s="19">
        <f>'A. Thermody. result (all suite)'!C959</f>
        <v>1100</v>
      </c>
      <c r="B1003" s="19" t="str">
        <f>'A. Thermody. result (all suite)'!A959</f>
        <v>Alkaline basalt</v>
      </c>
      <c r="C1003" s="24">
        <f>'A. Thermody. result (all suite)'!G959</f>
        <v>64.081584000000007</v>
      </c>
      <c r="D1003" s="19">
        <f>'A. Thermody. result (all suite)'!D959</f>
        <v>5000</v>
      </c>
      <c r="E1003" s="61">
        <f>'A. Thermody. result (all suite)'!I959</f>
        <v>53.101593000000001</v>
      </c>
      <c r="F1003" s="21">
        <f>'A. Thermody. result (all suite)'!J959</f>
        <v>1.728051</v>
      </c>
      <c r="G1003" s="21">
        <f>'A. Thermody. result (all suite)'!K959</f>
        <v>16.606119</v>
      </c>
      <c r="H1003" s="21">
        <f>'A. Thermody. result (all suite)'!L959</f>
        <v>1.0124610000000001</v>
      </c>
      <c r="I1003" s="21">
        <f>'A. Thermody. result (all suite)'!M959</f>
        <v>8.5118189999999991</v>
      </c>
      <c r="J1003" s="21">
        <f>'A. Thermody. result (all suite)'!N959</f>
        <v>0.37448500000000001</v>
      </c>
      <c r="K1003" s="21">
        <f>'A. Thermody. result (all suite)'!O959</f>
        <v>2.5477310000000002</v>
      </c>
      <c r="L1003" s="21">
        <f>'A. Thermody. result (all suite)'!P959</f>
        <v>5.6398149999999996</v>
      </c>
      <c r="M1003" s="21">
        <f>'A. Thermody. result (all suite)'!Q959</f>
        <v>6.3034949999999998</v>
      </c>
      <c r="N1003" s="21">
        <f>'A. Thermody. result (all suite)'!R959</f>
        <v>1.9504429999999999</v>
      </c>
      <c r="O1003" s="21">
        <f>'A. Thermody. result (all suite)'!S959</f>
        <v>0.83527300000000004</v>
      </c>
      <c r="P1003" s="21">
        <f>'A. Thermody. result (all suite)'!T959</f>
        <v>1.3887160000000001</v>
      </c>
      <c r="Q1003" s="21">
        <f t="shared" si="1470"/>
        <v>100.00000100000001</v>
      </c>
      <c r="S1003" s="19">
        <f t="shared" si="1386"/>
        <v>1373</v>
      </c>
      <c r="T1003" s="19">
        <f t="shared" si="1387"/>
        <v>0.5</v>
      </c>
      <c r="V1003" s="61">
        <f t="shared" si="1388"/>
        <v>52.36416268912842</v>
      </c>
      <c r="W1003" s="21">
        <f t="shared" si="1389"/>
        <v>1.7040532795148171</v>
      </c>
      <c r="X1003" s="21">
        <f t="shared" si="1390"/>
        <v>16.375507170774078</v>
      </c>
      <c r="Y1003" s="21">
        <f t="shared" si="1391"/>
        <v>0.99840079223984213</v>
      </c>
      <c r="Z1003" s="21">
        <f t="shared" si="1392"/>
        <v>8.3936140088380089</v>
      </c>
      <c r="AA1003" s="21">
        <f t="shared" si="1393"/>
        <v>0.36928446693940536</v>
      </c>
      <c r="AB1003" s="21">
        <f t="shared" si="1394"/>
        <v>2.5123502523198478</v>
      </c>
      <c r="AC1003" s="21">
        <f t="shared" si="1395"/>
        <v>5.5614939875078093</v>
      </c>
      <c r="AD1003" s="21">
        <f t="shared" si="1396"/>
        <v>6.2159573572511766</v>
      </c>
      <c r="AE1003" s="21">
        <f t="shared" si="1397"/>
        <v>1.9233568862589812</v>
      </c>
      <c r="AF1003" s="21">
        <f t="shared" si="1398"/>
        <v>0.82367343032131579</v>
      </c>
      <c r="AG1003" s="21">
        <f t="shared" si="1399"/>
        <v>97.241854321093726</v>
      </c>
      <c r="AH1003" s="21"/>
      <c r="AI1003" s="61">
        <f t="shared" si="1400"/>
        <v>53.849407803579467</v>
      </c>
      <c r="AJ1003" s="21">
        <f t="shared" si="1401"/>
        <v>1.7523866563547972</v>
      </c>
      <c r="AK1003" s="21">
        <f t="shared" si="1402"/>
        <v>16.839978304714311</v>
      </c>
      <c r="AL1003" s="21">
        <f t="shared" si="1403"/>
        <v>1.0267192035881085</v>
      </c>
      <c r="AM1003" s="21">
        <f t="shared" si="1404"/>
        <v>8.631688553698492</v>
      </c>
      <c r="AN1003" s="21">
        <f t="shared" si="1405"/>
        <v>0.37975876696059679</v>
      </c>
      <c r="AO1003" s="21">
        <f t="shared" si="1406"/>
        <v>2.5836099793243741</v>
      </c>
      <c r="AP1003" s="21">
        <f t="shared" si="1407"/>
        <v>5.7192389288913521</v>
      </c>
      <c r="AQ1003" s="21">
        <f t="shared" si="1408"/>
        <v>6.3922653477236384</v>
      </c>
      <c r="AR1003" s="21">
        <f t="shared" si="1409"/>
        <v>1.9779105403605679</v>
      </c>
      <c r="AS1003" s="21">
        <f t="shared" si="1410"/>
        <v>0.84703591480427398</v>
      </c>
      <c r="AT1003" s="21">
        <f t="shared" si="1411"/>
        <v>100</v>
      </c>
      <c r="AU1003" s="21"/>
      <c r="AV1003" s="21">
        <f>AR1003*'[1]diagram lines'!$G$39</f>
        <v>1.6418757177710717</v>
      </c>
      <c r="AW1003" s="21">
        <f>AK1003*'[1]diagram lines'!$G$40</f>
        <v>8.9128343393056397</v>
      </c>
      <c r="AX1003" s="21">
        <f>AQ1003*'[1]diagram lines'!$G$38</f>
        <v>4.7421161776110505</v>
      </c>
      <c r="AY1003" s="21">
        <f>AP1003*'[1]diagram lines'!$G$41</f>
        <v>4.0872977495026328</v>
      </c>
      <c r="AZ1003" s="21">
        <f t="shared" si="1412"/>
        <v>8.3701758880842068</v>
      </c>
      <c r="BA1003" s="21">
        <f t="shared" si="1413"/>
        <v>0.85116873294203788</v>
      </c>
      <c r="BB1003" s="21">
        <f t="shared" si="1414"/>
        <v>1.3961224395903076</v>
      </c>
      <c r="BC1003" s="86">
        <f t="shared" si="1415"/>
        <v>0.71626955605229747</v>
      </c>
      <c r="BX1003" s="61">
        <f t="shared" si="1417"/>
        <v>0.88384808588548602</v>
      </c>
      <c r="BY1003" s="21">
        <f t="shared" si="1418"/>
        <v>2.1633087130696046E-2</v>
      </c>
      <c r="BZ1003" s="21">
        <f t="shared" si="1419"/>
        <v>0.16286895841506474</v>
      </c>
      <c r="CA1003" s="21">
        <f t="shared" si="1420"/>
        <v>6.3401653203080978E-3</v>
      </c>
      <c r="CB1003" s="21">
        <f t="shared" si="1421"/>
        <v>0.11846651356993737</v>
      </c>
      <c r="CC1003" s="21">
        <f t="shared" si="1422"/>
        <v>5.2788976599943615E-3</v>
      </c>
      <c r="CD1003" s="21">
        <f t="shared" si="1423"/>
        <v>6.321913151364765E-2</v>
      </c>
      <c r="CE1003" s="21">
        <f t="shared" si="1424"/>
        <v>0.10056731455064194</v>
      </c>
      <c r="CF1003" s="21">
        <f t="shared" si="1425"/>
        <v>0.10168567510888853</v>
      </c>
      <c r="CG1003" s="21">
        <f t="shared" si="1426"/>
        <v>2.0705339702760082E-2</v>
      </c>
      <c r="CH1003" s="21">
        <f t="shared" si="1427"/>
        <v>5.8845248830524718E-3</v>
      </c>
      <c r="CI1003" s="21">
        <f t="shared" si="1428"/>
        <v>7.7065260821309656E-2</v>
      </c>
      <c r="CJ1003" s="21">
        <f t="shared" si="1429"/>
        <v>1.5675629545617871</v>
      </c>
      <c r="CL1003" s="68">
        <f t="shared" si="1430"/>
        <v>0.56383578299894577</v>
      </c>
      <c r="CM1003" s="19">
        <f t="shared" si="1431"/>
        <v>1.3800458264046937E-2</v>
      </c>
      <c r="CN1003" s="19">
        <f t="shared" si="1432"/>
        <v>0.10389946888008388</v>
      </c>
      <c r="CO1003" s="19">
        <f t="shared" si="1433"/>
        <v>4.0446001239423865E-3</v>
      </c>
      <c r="CP1003" s="19">
        <f t="shared" si="1434"/>
        <v>7.5573687949939294E-2</v>
      </c>
      <c r="CQ1003" s="19">
        <f t="shared" si="1435"/>
        <v>3.3675825552218919E-3</v>
      </c>
      <c r="CR1003" s="19">
        <f t="shared" si="1436"/>
        <v>4.0329564646620901E-2</v>
      </c>
      <c r="CS1003" s="19">
        <f t="shared" si="1437"/>
        <v>6.4155199801053969E-2</v>
      </c>
      <c r="CT1003" s="19">
        <f t="shared" si="1438"/>
        <v>6.4868638808394649E-2</v>
      </c>
      <c r="CU1003" s="19">
        <f t="shared" si="1439"/>
        <v>1.3208617645948561E-2</v>
      </c>
      <c r="CV1003" s="19">
        <f t="shared" si="1440"/>
        <v>3.7539320930797919E-3</v>
      </c>
      <c r="CW1003" s="19">
        <f t="shared" si="1441"/>
        <v>4.9162466232721913E-2</v>
      </c>
      <c r="CX1003" s="19">
        <f t="shared" si="1442"/>
        <v>0.99999999999999989</v>
      </c>
      <c r="CZ1003" s="68">
        <f t="shared" si="1443"/>
        <v>2.5805000000000001E-5</v>
      </c>
      <c r="DA1003" s="19">
        <f t="shared" si="1444"/>
        <v>1.9123E-5</v>
      </c>
      <c r="DB1003" s="19">
        <f t="shared" si="1445"/>
        <v>3.667E-5</v>
      </c>
      <c r="DC1003" s="19">
        <f t="shared" si="1446"/>
        <v>4.040799999999999E-5</v>
      </c>
      <c r="DD1003" s="19">
        <f t="shared" si="1447"/>
        <v>1.2838999999999999E-5</v>
      </c>
      <c r="DE1003" s="19">
        <f t="shared" si="1448"/>
        <v>1.2838999999999999E-5</v>
      </c>
      <c r="DF1003" s="19">
        <f t="shared" si="1449"/>
        <v>1.1473999999999999E-5</v>
      </c>
      <c r="DG1003" s="19">
        <f t="shared" si="1450"/>
        <v>1.5997999999999998E-5</v>
      </c>
      <c r="DH1003" s="19">
        <f t="shared" si="1451"/>
        <v>2.5525999999999999E-5</v>
      </c>
      <c r="DI1003" s="19">
        <f t="shared" si="1452"/>
        <v>3.9300999999999995E-5</v>
      </c>
      <c r="DJ1003" s="19">
        <f t="shared" si="1453"/>
        <v>0</v>
      </c>
      <c r="DK1003" s="19">
        <f t="shared" si="1454"/>
        <v>2.1856999999999994E-5</v>
      </c>
      <c r="DM1003" s="68">
        <f t="shared" si="1455"/>
        <v>1312.7399280207967</v>
      </c>
      <c r="DN1003" s="19">
        <f t="shared" si="1456"/>
        <v>57.646844435081803</v>
      </c>
      <c r="DO1003" s="19">
        <f t="shared" si="1457"/>
        <v>288.8898240254527</v>
      </c>
      <c r="DP1003" s="19">
        <f t="shared" si="1458"/>
        <v>15.98401786261037</v>
      </c>
      <c r="DQ1003" s="19">
        <f t="shared" si="1459"/>
        <v>422.92775755145556</v>
      </c>
      <c r="DR1003" s="19">
        <f t="shared" si="1460"/>
        <v>18.607080494387493</v>
      </c>
      <c r="DS1003" s="19">
        <f t="shared" si="1461"/>
        <v>141.64907227286233</v>
      </c>
      <c r="DT1003" s="19">
        <f t="shared" si="1462"/>
        <v>224.89208681354586</v>
      </c>
      <c r="DU1003" s="19">
        <f t="shared" si="1463"/>
        <v>157.53376634538844</v>
      </c>
      <c r="DV1003" s="19">
        <f t="shared" si="1464"/>
        <v>31.659545106952869</v>
      </c>
      <c r="DX1003" s="19">
        <f t="shared" si="1465"/>
        <v>40.531987075703391</v>
      </c>
      <c r="DZ1003" s="68">
        <f t="shared" si="1466"/>
        <v>2713.0619100042377</v>
      </c>
      <c r="EA1003" s="21">
        <f t="shared" si="1467"/>
        <v>2.7130619100042379</v>
      </c>
      <c r="EB1003" s="92">
        <f t="shared" si="1416"/>
        <v>1100</v>
      </c>
    </row>
    <row r="1004" spans="1:132" x14ac:dyDescent="0.3">
      <c r="A1004" s="19">
        <f>'A. Thermody. result (all suite)'!C960</f>
        <v>1098</v>
      </c>
      <c r="B1004" s="19" t="str">
        <f>'A. Thermody. result (all suite)'!A960</f>
        <v>Alkaline basalt</v>
      </c>
      <c r="C1004" s="24">
        <f>'A. Thermody. result (all suite)'!G960</f>
        <v>63.616497000000003</v>
      </c>
      <c r="D1004" s="19">
        <f>'A. Thermody. result (all suite)'!D960</f>
        <v>5000</v>
      </c>
      <c r="E1004" s="61">
        <f>'A. Thermody. result (all suite)'!I960</f>
        <v>53.222562000000003</v>
      </c>
      <c r="F1004" s="21">
        <f>'A. Thermody. result (all suite)'!J960</f>
        <v>1.6907890000000001</v>
      </c>
      <c r="G1004" s="21">
        <f>'A. Thermody. result (all suite)'!K960</f>
        <v>16.643975999999999</v>
      </c>
      <c r="H1004" s="21">
        <f>'A. Thermody. result (all suite)'!L960</f>
        <v>0.98414199999999996</v>
      </c>
      <c r="I1004" s="21">
        <f>'A. Thermody. result (all suite)'!M960</f>
        <v>8.4785990000000009</v>
      </c>
      <c r="J1004" s="21">
        <f>'A. Thermody. result (all suite)'!N960</f>
        <v>0.37722299999999997</v>
      </c>
      <c r="K1004" s="21">
        <f>'A. Thermody. result (all suite)'!O960</f>
        <v>2.4971559999999999</v>
      </c>
      <c r="L1004" s="21">
        <f>'A. Thermody. result (all suite)'!P960</f>
        <v>5.5717270000000001</v>
      </c>
      <c r="M1004" s="21">
        <f>'A. Thermody. result (all suite)'!Q960</f>
        <v>6.3415749999999997</v>
      </c>
      <c r="N1004" s="21">
        <f>'A. Thermody. result (all suite)'!R960</f>
        <v>1.9643539999999999</v>
      </c>
      <c r="O1004" s="21">
        <f>'A. Thermody. result (all suite)'!S960</f>
        <v>0.82902799999999999</v>
      </c>
      <c r="P1004" s="21">
        <f>'A. Thermody. result (all suite)'!T960</f>
        <v>1.398868</v>
      </c>
      <c r="Q1004" s="21">
        <f t="shared" si="1470"/>
        <v>99.999999000000003</v>
      </c>
      <c r="S1004" s="19">
        <f t="shared" si="1386"/>
        <v>1371</v>
      </c>
      <c r="T1004" s="19">
        <f t="shared" si="1387"/>
        <v>0.5</v>
      </c>
      <c r="V1004" s="61">
        <f t="shared" si="1388"/>
        <v>52.478048603956715</v>
      </c>
      <c r="W1004" s="21">
        <f t="shared" si="1389"/>
        <v>1.6671370934949612</v>
      </c>
      <c r="X1004" s="21">
        <f t="shared" si="1390"/>
        <v>16.411148743480048</v>
      </c>
      <c r="Y1004" s="21">
        <f t="shared" si="1391"/>
        <v>0.97037515234977156</v>
      </c>
      <c r="Z1004" s="21">
        <f t="shared" si="1392"/>
        <v>8.3599945905546367</v>
      </c>
      <c r="AA1004" s="21">
        <f t="shared" si="1393"/>
        <v>0.37194614811159143</v>
      </c>
      <c r="AB1004" s="21">
        <f t="shared" si="1394"/>
        <v>2.4622240834566007</v>
      </c>
      <c r="AC1004" s="21">
        <f t="shared" si="1395"/>
        <v>5.4937858931702293</v>
      </c>
      <c r="AD1004" s="21">
        <f t="shared" si="1396"/>
        <v>6.2528647357418974</v>
      </c>
      <c r="AE1004" s="21">
        <f t="shared" si="1397"/>
        <v>1.9368752802124929</v>
      </c>
      <c r="AF1004" s="21">
        <f t="shared" si="1398"/>
        <v>0.81743099248099005</v>
      </c>
      <c r="AG1004" s="21">
        <f t="shared" si="1399"/>
        <v>97.221831317009929</v>
      </c>
      <c r="AH1004" s="21"/>
      <c r="AI1004" s="61">
        <f t="shared" si="1400"/>
        <v>53.977638451226291</v>
      </c>
      <c r="AJ1004" s="21">
        <f t="shared" si="1401"/>
        <v>1.7147764765497469</v>
      </c>
      <c r="AK1004" s="21">
        <f t="shared" si="1402"/>
        <v>16.88010657808783</v>
      </c>
      <c r="AL1004" s="21">
        <f t="shared" si="1403"/>
        <v>0.99810416981930961</v>
      </c>
      <c r="AM1004" s="21">
        <f t="shared" si="1404"/>
        <v>8.5988861527359166</v>
      </c>
      <c r="AN1004" s="21">
        <f t="shared" si="1405"/>
        <v>0.38257471914799834</v>
      </c>
      <c r="AO1004" s="21">
        <f t="shared" si="1406"/>
        <v>2.5325835258421123</v>
      </c>
      <c r="AP1004" s="21">
        <f t="shared" si="1407"/>
        <v>5.6507739246926088</v>
      </c>
      <c r="AQ1004" s="21">
        <f t="shared" si="1408"/>
        <v>6.4315438734673327</v>
      </c>
      <c r="AR1004" s="21">
        <f t="shared" si="1409"/>
        <v>1.9922225841405408</v>
      </c>
      <c r="AS1004" s="21">
        <f t="shared" si="1410"/>
        <v>0.8407895442903186</v>
      </c>
      <c r="AT1004" s="21">
        <f t="shared" si="1411"/>
        <v>100</v>
      </c>
      <c r="AU1004" s="21"/>
      <c r="AV1004" s="21">
        <f>AR1004*'[1]diagram lines'!$G$39</f>
        <v>1.6537562334336913</v>
      </c>
      <c r="AW1004" s="21">
        <f>AK1004*'[1]diagram lines'!$G$40</f>
        <v>8.9340728852484457</v>
      </c>
      <c r="AX1004" s="21">
        <f>AQ1004*'[1]diagram lines'!$G$38</f>
        <v>4.7712550387548882</v>
      </c>
      <c r="AY1004" s="21">
        <f>AP1004*'[1]diagram lines'!$G$41</f>
        <v>4.0383687117302145</v>
      </c>
      <c r="AZ1004" s="21">
        <f t="shared" si="1412"/>
        <v>8.4237664576078739</v>
      </c>
      <c r="BA1004" s="21">
        <f t="shared" si="1413"/>
        <v>0.85384196110427557</v>
      </c>
      <c r="BB1004" s="21">
        <f t="shared" si="1414"/>
        <v>1.3905147410278695</v>
      </c>
      <c r="BC1004" s="86">
        <f t="shared" si="1415"/>
        <v>0.71915814373948972</v>
      </c>
      <c r="BX1004" s="61">
        <f t="shared" si="1417"/>
        <v>0.88586155126498012</v>
      </c>
      <c r="BY1004" s="21">
        <f t="shared" si="1418"/>
        <v>2.1166612418627943E-2</v>
      </c>
      <c r="BZ1004" s="21">
        <f t="shared" si="1419"/>
        <v>0.16324025107885445</v>
      </c>
      <c r="CA1004" s="21">
        <f t="shared" si="1420"/>
        <v>6.1628279792097186E-3</v>
      </c>
      <c r="CB1004" s="21">
        <f t="shared" si="1421"/>
        <v>0.11800416144746001</v>
      </c>
      <c r="CC1004" s="21">
        <f t="shared" si="1422"/>
        <v>5.3174936566112206E-3</v>
      </c>
      <c r="CD1004" s="21">
        <f t="shared" si="1423"/>
        <v>6.1964168734491315E-2</v>
      </c>
      <c r="CE1004" s="21">
        <f t="shared" si="1424"/>
        <v>9.9353191868758919E-2</v>
      </c>
      <c r="CF1004" s="21">
        <f t="shared" si="1425"/>
        <v>0.10229996773673172</v>
      </c>
      <c r="CG1004" s="21">
        <f t="shared" si="1426"/>
        <v>2.0853014861995752E-2</v>
      </c>
      <c r="CH1004" s="21">
        <f t="shared" si="1427"/>
        <v>5.84052865918954E-3</v>
      </c>
      <c r="CI1004" s="21">
        <f t="shared" si="1428"/>
        <v>7.7628634850166481E-2</v>
      </c>
      <c r="CJ1004" s="21">
        <f t="shared" si="1429"/>
        <v>1.5676924045570773</v>
      </c>
      <c r="CL1004" s="68">
        <f t="shared" si="1430"/>
        <v>0.56507357482239262</v>
      </c>
      <c r="CM1004" s="19">
        <f t="shared" si="1431"/>
        <v>1.3501763711490445E-2</v>
      </c>
      <c r="CN1004" s="19">
        <f t="shared" si="1432"/>
        <v>0.10412772977934724</v>
      </c>
      <c r="CO1004" s="19">
        <f t="shared" si="1433"/>
        <v>3.9311461618970547E-3</v>
      </c>
      <c r="CP1004" s="19">
        <f t="shared" si="1434"/>
        <v>7.527252227824624E-2</v>
      </c>
      <c r="CQ1004" s="19">
        <f t="shared" si="1435"/>
        <v>3.3919241052351602E-3</v>
      </c>
      <c r="CR1004" s="19">
        <f t="shared" si="1436"/>
        <v>3.9525718536601674E-2</v>
      </c>
      <c r="CS1004" s="19">
        <f t="shared" si="1437"/>
        <v>6.3375437413584548E-2</v>
      </c>
      <c r="CT1004" s="19">
        <f t="shared" si="1438"/>
        <v>6.5255127497817214E-2</v>
      </c>
      <c r="CU1004" s="19">
        <f t="shared" si="1439"/>
        <v>1.3301726028255773E-2</v>
      </c>
      <c r="CV1004" s="19">
        <f t="shared" si="1440"/>
        <v>3.7255577957843551E-3</v>
      </c>
      <c r="CW1004" s="19">
        <f t="shared" si="1441"/>
        <v>4.9517771869347693E-2</v>
      </c>
      <c r="CX1004" s="19">
        <f t="shared" si="1442"/>
        <v>1</v>
      </c>
      <c r="CZ1004" s="68">
        <f t="shared" si="1443"/>
        <v>2.5805000000000001E-5</v>
      </c>
      <c r="DA1004" s="19">
        <f t="shared" si="1444"/>
        <v>1.9108519999999996E-5</v>
      </c>
      <c r="DB1004" s="19">
        <f t="shared" si="1445"/>
        <v>3.667E-5</v>
      </c>
      <c r="DC1004" s="19">
        <f t="shared" si="1446"/>
        <v>4.0389819999999992E-5</v>
      </c>
      <c r="DD1004" s="19">
        <f t="shared" si="1447"/>
        <v>1.2833159999999998E-5</v>
      </c>
      <c r="DE1004" s="19">
        <f t="shared" si="1448"/>
        <v>1.2833159999999998E-5</v>
      </c>
      <c r="DF1004" s="19">
        <f t="shared" si="1449"/>
        <v>1.1467459999999999E-5</v>
      </c>
      <c r="DG1004" s="19">
        <f t="shared" si="1450"/>
        <v>1.5990519999999997E-5</v>
      </c>
      <c r="DH1004" s="19">
        <f t="shared" si="1451"/>
        <v>2.5510639999999999E-5</v>
      </c>
      <c r="DI1004" s="19">
        <f t="shared" si="1452"/>
        <v>3.9276839999999992E-5</v>
      </c>
      <c r="DJ1004" s="19">
        <f t="shared" si="1453"/>
        <v>0</v>
      </c>
      <c r="DK1004" s="19">
        <f t="shared" si="1454"/>
        <v>2.1838079999999995E-5</v>
      </c>
      <c r="DM1004" s="68">
        <f t="shared" si="1455"/>
        <v>1315.6217932698837</v>
      </c>
      <c r="DN1004" s="19">
        <f t="shared" si="1456"/>
        <v>56.441884838483396</v>
      </c>
      <c r="DO1004" s="19">
        <f t="shared" si="1457"/>
        <v>289.52449763573071</v>
      </c>
      <c r="DP1004" s="19">
        <f t="shared" si="1458"/>
        <v>15.54264739464897</v>
      </c>
      <c r="DQ1004" s="19">
        <f t="shared" si="1459"/>
        <v>421.43406033213904</v>
      </c>
      <c r="DR1004" s="19">
        <f t="shared" si="1460"/>
        <v>18.750104886511373</v>
      </c>
      <c r="DS1004" s="19">
        <f t="shared" si="1461"/>
        <v>138.90490631971227</v>
      </c>
      <c r="DT1004" s="19">
        <f t="shared" si="1462"/>
        <v>222.26259872435807</v>
      </c>
      <c r="DU1004" s="19">
        <f t="shared" si="1463"/>
        <v>158.56777225462352</v>
      </c>
      <c r="DV1004" s="19">
        <f t="shared" si="1464"/>
        <v>31.902326965756256</v>
      </c>
      <c r="DX1004" s="19">
        <f t="shared" si="1465"/>
        <v>40.860288499980108</v>
      </c>
      <c r="DZ1004" s="68">
        <f t="shared" si="1466"/>
        <v>2709.8128811218276</v>
      </c>
      <c r="EA1004" s="21">
        <f t="shared" si="1467"/>
        <v>2.7098128811218274</v>
      </c>
      <c r="EB1004" s="92">
        <f t="shared" si="1416"/>
        <v>1098</v>
      </c>
    </row>
    <row r="1005" spans="1:132" x14ac:dyDescent="0.3">
      <c r="A1005" s="19">
        <f>'A. Thermody. result (all suite)'!C961</f>
        <v>1096</v>
      </c>
      <c r="B1005" s="19" t="str">
        <f>'A. Thermody. result (all suite)'!A961</f>
        <v>Alkaline basalt</v>
      </c>
      <c r="C1005" s="24">
        <f>'A. Thermody. result (all suite)'!G961</f>
        <v>62.574244</v>
      </c>
      <c r="D1005" s="19">
        <f>'A. Thermody. result (all suite)'!D961</f>
        <v>5000</v>
      </c>
      <c r="E1005" s="61">
        <f>'A. Thermody. result (all suite)'!I961</f>
        <v>53.354422999999997</v>
      </c>
      <c r="F1005" s="21">
        <f>'A. Thermody. result (all suite)'!J961</f>
        <v>1.66154</v>
      </c>
      <c r="G1005" s="21">
        <f>'A. Thermody. result (all suite)'!K961</f>
        <v>16.601109000000001</v>
      </c>
      <c r="H1005" s="21">
        <f>'A. Thermody. result (all suite)'!L961</f>
        <v>0.946851</v>
      </c>
      <c r="I1005" s="21">
        <f>'A. Thermody. result (all suite)'!M961</f>
        <v>8.4534959999999995</v>
      </c>
      <c r="J1005" s="21">
        <f>'A. Thermody. result (all suite)'!N961</f>
        <v>0.38350600000000001</v>
      </c>
      <c r="K1005" s="21">
        <f>'A. Thermody. result (all suite)'!O961</f>
        <v>2.4492419999999999</v>
      </c>
      <c r="L1005" s="21">
        <f>'A. Thermody. result (all suite)'!P961</f>
        <v>5.5162589999999998</v>
      </c>
      <c r="M1005" s="21">
        <f>'A. Thermody. result (all suite)'!Q961</f>
        <v>6.3901560000000002</v>
      </c>
      <c r="N1005" s="21">
        <f>'A. Thermody. result (all suite)'!R961</f>
        <v>1.9933970000000001</v>
      </c>
      <c r="O1005" s="21">
        <f>'A. Thermody. result (all suite)'!S961</f>
        <v>0.82785299999999995</v>
      </c>
      <c r="P1005" s="21">
        <f>'A. Thermody. result (all suite)'!T961</f>
        <v>1.4221680000000001</v>
      </c>
      <c r="Q1005" s="21">
        <f t="shared" si="1470"/>
        <v>100.00000000000001</v>
      </c>
      <c r="S1005" s="19">
        <f t="shared" si="1386"/>
        <v>1369</v>
      </c>
      <c r="T1005" s="19">
        <f t="shared" si="1387"/>
        <v>0.5</v>
      </c>
      <c r="V1005" s="61">
        <f t="shared" si="1388"/>
        <v>52.595633469509359</v>
      </c>
      <c r="W1005" s="21">
        <f t="shared" si="1389"/>
        <v>1.6379101098128002</v>
      </c>
      <c r="X1005" s="21">
        <f t="shared" si="1390"/>
        <v>16.365013340156882</v>
      </c>
      <c r="Y1005" s="21">
        <f t="shared" si="1391"/>
        <v>0.93338518807032</v>
      </c>
      <c r="Z1005" s="21">
        <f t="shared" si="1392"/>
        <v>8.33327308500672</v>
      </c>
      <c r="AA1005" s="21">
        <f t="shared" si="1393"/>
        <v>0.37805190038992004</v>
      </c>
      <c r="AB1005" s="21">
        <f t="shared" si="1394"/>
        <v>2.4144096640334398</v>
      </c>
      <c r="AC1005" s="21">
        <f t="shared" si="1395"/>
        <v>5.4378085297048795</v>
      </c>
      <c r="AD1005" s="21">
        <f t="shared" si="1396"/>
        <v>6.2992772462179198</v>
      </c>
      <c r="AE1005" s="21">
        <f t="shared" si="1397"/>
        <v>1.9650475457530403</v>
      </c>
      <c r="AF1005" s="21">
        <f t="shared" si="1398"/>
        <v>0.81607953954695989</v>
      </c>
      <c r="AG1005" s="21">
        <f t="shared" si="1399"/>
        <v>97.175889618202248</v>
      </c>
      <c r="AH1005" s="21"/>
      <c r="AI1005" s="61">
        <f t="shared" si="1400"/>
        <v>54.124159476341489</v>
      </c>
      <c r="AJ1005" s="21">
        <f t="shared" si="1401"/>
        <v>1.6855107951653876</v>
      </c>
      <c r="AK1005" s="21">
        <f t="shared" si="1402"/>
        <v>16.840610777481899</v>
      </c>
      <c r="AL1005" s="21">
        <f t="shared" si="1403"/>
        <v>0.9605110812337605</v>
      </c>
      <c r="AM1005" s="21">
        <f t="shared" si="1404"/>
        <v>8.5754533534476582</v>
      </c>
      <c r="AN1005" s="21">
        <f t="shared" si="1405"/>
        <v>0.38903878510941486</v>
      </c>
      <c r="AO1005" s="21">
        <f t="shared" si="1406"/>
        <v>2.4845768569955968</v>
      </c>
      <c r="AP1005" s="21">
        <f t="shared" si="1407"/>
        <v>5.5958412637843349</v>
      </c>
      <c r="AQ1005" s="21">
        <f t="shared" si="1408"/>
        <v>6.4823458483039058</v>
      </c>
      <c r="AR1005" s="21">
        <f t="shared" si="1409"/>
        <v>2.0221554476872652</v>
      </c>
      <c r="AS1005" s="21">
        <f t="shared" si="1410"/>
        <v>0.83979631444927683</v>
      </c>
      <c r="AT1005" s="21">
        <f t="shared" si="1411"/>
        <v>100</v>
      </c>
      <c r="AU1005" s="21"/>
      <c r="AV1005" s="21">
        <f>AR1005*'[1]diagram lines'!$G$39</f>
        <v>1.6786036877638362</v>
      </c>
      <c r="AW1005" s="21">
        <f>AK1005*'[1]diagram lines'!$G$40</f>
        <v>8.91316908587714</v>
      </c>
      <c r="AX1005" s="21">
        <f>AQ1005*'[1]diagram lines'!$G$38</f>
        <v>4.8089425960796</v>
      </c>
      <c r="AY1005" s="21">
        <f>AP1005*'[1]diagram lines'!$G$41</f>
        <v>3.9991106663685558</v>
      </c>
      <c r="AZ1005" s="21">
        <f t="shared" si="1412"/>
        <v>8.5045012959911706</v>
      </c>
      <c r="BA1005" s="21">
        <f t="shared" si="1413"/>
        <v>0.84995333862780331</v>
      </c>
      <c r="BB1005" s="21">
        <f t="shared" si="1414"/>
        <v>1.3738890939513553</v>
      </c>
      <c r="BC1005" s="86">
        <f t="shared" si="1415"/>
        <v>0.72786078905682516</v>
      </c>
      <c r="BX1005" s="61">
        <f t="shared" si="1417"/>
        <v>0.88805630825565907</v>
      </c>
      <c r="BY1005" s="21">
        <f t="shared" si="1418"/>
        <v>2.0800450676014024E-2</v>
      </c>
      <c r="BZ1005" s="21">
        <f t="shared" si="1419"/>
        <v>0.16281982149862692</v>
      </c>
      <c r="CA1005" s="21">
        <f t="shared" si="1420"/>
        <v>5.9293067818899118E-3</v>
      </c>
      <c r="CB1005" s="21">
        <f t="shared" si="1421"/>
        <v>0.11765478079331941</v>
      </c>
      <c r="CC1005" s="21">
        <f t="shared" si="1422"/>
        <v>5.4060614603890613E-3</v>
      </c>
      <c r="CD1005" s="21">
        <f t="shared" si="1423"/>
        <v>6.0775235732009929E-2</v>
      </c>
      <c r="CE1005" s="21">
        <f t="shared" si="1424"/>
        <v>9.8364104850213976E-2</v>
      </c>
      <c r="CF1005" s="21">
        <f t="shared" si="1425"/>
        <v>0.10308365865462171</v>
      </c>
      <c r="CG1005" s="21">
        <f t="shared" si="1426"/>
        <v>2.1161326963906581E-2</v>
      </c>
      <c r="CH1005" s="21">
        <f t="shared" si="1427"/>
        <v>5.8322507467733755E-3</v>
      </c>
      <c r="CI1005" s="21">
        <f t="shared" si="1428"/>
        <v>7.892164261931188E-2</v>
      </c>
      <c r="CJ1005" s="21">
        <f t="shared" si="1429"/>
        <v>1.5688049490327358</v>
      </c>
      <c r="CL1005" s="68">
        <f t="shared" si="1430"/>
        <v>0.56607184264889021</v>
      </c>
      <c r="CM1005" s="19">
        <f t="shared" si="1431"/>
        <v>1.3258787007804109E-2</v>
      </c>
      <c r="CN1005" s="19">
        <f t="shared" si="1432"/>
        <v>0.10378589231186153</v>
      </c>
      <c r="CO1005" s="19">
        <f t="shared" si="1433"/>
        <v>3.7795054034892562E-3</v>
      </c>
      <c r="CP1005" s="19">
        <f t="shared" si="1434"/>
        <v>7.499643653333754E-2</v>
      </c>
      <c r="CQ1005" s="19">
        <f t="shared" si="1435"/>
        <v>3.4459742517527299E-3</v>
      </c>
      <c r="CR1005" s="19">
        <f t="shared" si="1436"/>
        <v>3.8739829173461991E-2</v>
      </c>
      <c r="CS1005" s="19">
        <f t="shared" si="1437"/>
        <v>6.2700022020494933E-2</v>
      </c>
      <c r="CT1005" s="19">
        <f t="shared" si="1438"/>
        <v>6.5708397158091E-2</v>
      </c>
      <c r="CU1005" s="19">
        <f t="shared" si="1439"/>
        <v>1.3488819611994361E-2</v>
      </c>
      <c r="CV1005" s="19">
        <f t="shared" si="1440"/>
        <v>3.7176391815753225E-3</v>
      </c>
      <c r="CW1005" s="19">
        <f t="shared" si="1441"/>
        <v>5.0306854697247036E-2</v>
      </c>
      <c r="CX1005" s="19">
        <f t="shared" si="1442"/>
        <v>1</v>
      </c>
      <c r="CZ1005" s="68">
        <f t="shared" si="1443"/>
        <v>2.5805000000000001E-5</v>
      </c>
      <c r="DA1005" s="19">
        <f t="shared" si="1444"/>
        <v>1.909404E-5</v>
      </c>
      <c r="DB1005" s="19">
        <f t="shared" si="1445"/>
        <v>3.667E-5</v>
      </c>
      <c r="DC1005" s="19">
        <f t="shared" si="1446"/>
        <v>4.0371639999999994E-5</v>
      </c>
      <c r="DD1005" s="19">
        <f t="shared" si="1447"/>
        <v>1.2827319999999998E-5</v>
      </c>
      <c r="DE1005" s="19">
        <f t="shared" si="1448"/>
        <v>1.2827319999999998E-5</v>
      </c>
      <c r="DF1005" s="19">
        <f t="shared" si="1449"/>
        <v>1.1460919999999999E-5</v>
      </c>
      <c r="DG1005" s="19">
        <f t="shared" si="1450"/>
        <v>1.5983039999999999E-5</v>
      </c>
      <c r="DH1005" s="19">
        <f t="shared" si="1451"/>
        <v>2.5495279999999998E-5</v>
      </c>
      <c r="DI1005" s="19">
        <f t="shared" si="1452"/>
        <v>3.925267999999999E-5</v>
      </c>
      <c r="DJ1005" s="19">
        <f t="shared" si="1453"/>
        <v>0</v>
      </c>
      <c r="DK1005" s="19">
        <f t="shared" si="1454"/>
        <v>2.1819159999999997E-5</v>
      </c>
      <c r="DM1005" s="68">
        <f t="shared" si="1455"/>
        <v>1317.9459913328938</v>
      </c>
      <c r="DN1005" s="19">
        <f t="shared" si="1456"/>
        <v>55.46819354015139</v>
      </c>
      <c r="DO1005" s="19">
        <f t="shared" si="1457"/>
        <v>288.5740272734497</v>
      </c>
      <c r="DP1005" s="19">
        <f t="shared" si="1458"/>
        <v>14.949831562037097</v>
      </c>
      <c r="DQ1005" s="19">
        <f t="shared" si="1459"/>
        <v>420.07948386103271</v>
      </c>
      <c r="DR1005" s="19">
        <f t="shared" si="1460"/>
        <v>19.057559444945532</v>
      </c>
      <c r="DS1005" s="19">
        <f t="shared" si="1461"/>
        <v>136.22074979063797</v>
      </c>
      <c r="DT1005" s="19">
        <f t="shared" si="1462"/>
        <v>219.99677376202249</v>
      </c>
      <c r="DU1005" s="19">
        <f t="shared" si="1463"/>
        <v>159.76539735315956</v>
      </c>
      <c r="DV1005" s="19">
        <f t="shared" si="1464"/>
        <v>32.370956771610736</v>
      </c>
      <c r="DX1005" s="19">
        <f t="shared" si="1465"/>
        <v>41.547407033285964</v>
      </c>
      <c r="DZ1005" s="68">
        <f t="shared" si="1466"/>
        <v>2705.9763717252267</v>
      </c>
      <c r="EA1005" s="21">
        <f t="shared" si="1467"/>
        <v>2.7059763717252268</v>
      </c>
      <c r="EB1005" s="92">
        <f t="shared" si="1416"/>
        <v>1096</v>
      </c>
    </row>
    <row r="1006" spans="1:132" x14ac:dyDescent="0.3">
      <c r="A1006" s="19">
        <f>'A. Thermody. result (all suite)'!C962</f>
        <v>1094</v>
      </c>
      <c r="B1006" s="19" t="str">
        <f>'A. Thermody. result (all suite)'!A962</f>
        <v>Alkaline basalt</v>
      </c>
      <c r="C1006" s="24">
        <f>'A. Thermody. result (all suite)'!G962</f>
        <v>61.56335</v>
      </c>
      <c r="D1006" s="19">
        <f>'A. Thermody. result (all suite)'!D962</f>
        <v>5000</v>
      </c>
      <c r="E1006" s="61">
        <f>'A. Thermody. result (all suite)'!I962</f>
        <v>53.482973000000001</v>
      </c>
      <c r="F1006" s="21">
        <f>'A. Thermody. result (all suite)'!J962</f>
        <v>1.632838</v>
      </c>
      <c r="G1006" s="21">
        <f>'A. Thermody. result (all suite)'!K962</f>
        <v>16.557614000000001</v>
      </c>
      <c r="H1006" s="21">
        <f>'A. Thermody. result (all suite)'!L962</f>
        <v>0.91091</v>
      </c>
      <c r="I1006" s="21">
        <f>'A. Thermody. result (all suite)'!M962</f>
        <v>8.4286860000000008</v>
      </c>
      <c r="J1006" s="21">
        <f>'A. Thermody. result (all suite)'!N962</f>
        <v>0.38980300000000001</v>
      </c>
      <c r="K1006" s="21">
        <f>'A. Thermody. result (all suite)'!O962</f>
        <v>2.4025629999999998</v>
      </c>
      <c r="L1006" s="21">
        <f>'A. Thermody. result (all suite)'!P962</f>
        <v>5.461875</v>
      </c>
      <c r="M1006" s="21">
        <f>'A. Thermody. result (all suite)'!Q962</f>
        <v>6.437951</v>
      </c>
      <c r="N1006" s="21">
        <f>'A. Thermody. result (all suite)'!R962</f>
        <v>2.0223939999999998</v>
      </c>
      <c r="O1006" s="21">
        <f>'A. Thermody. result (all suite)'!S962</f>
        <v>0.82687100000000002</v>
      </c>
      <c r="P1006" s="21">
        <f>'A. Thermody. result (all suite)'!T962</f>
        <v>1.4455210000000001</v>
      </c>
      <c r="Q1006" s="21">
        <f t="shared" si="1470"/>
        <v>99.999999000000017</v>
      </c>
      <c r="S1006" s="19">
        <f t="shared" si="1386"/>
        <v>1367</v>
      </c>
      <c r="T1006" s="19">
        <f t="shared" si="1387"/>
        <v>0.5</v>
      </c>
      <c r="V1006" s="61">
        <f t="shared" si="1388"/>
        <v>52.709865386129593</v>
      </c>
      <c r="W1006" s="21">
        <f t="shared" si="1389"/>
        <v>1.6092349835779898</v>
      </c>
      <c r="X1006" s="21">
        <f t="shared" si="1390"/>
        <v>16.318270210137623</v>
      </c>
      <c r="Y1006" s="21">
        <f t="shared" si="1391"/>
        <v>0.8977426045272261</v>
      </c>
      <c r="Z1006" s="21">
        <f t="shared" si="1392"/>
        <v>8.3068475726275572</v>
      </c>
      <c r="AA1006" s="21">
        <f t="shared" si="1393"/>
        <v>0.38416831572002313</v>
      </c>
      <c r="AB1006" s="21">
        <f t="shared" si="1394"/>
        <v>2.3678334469494744</v>
      </c>
      <c r="AC1006" s="21">
        <f t="shared" si="1395"/>
        <v>5.3829224490917245</v>
      </c>
      <c r="AD1006" s="21">
        <f t="shared" si="1396"/>
        <v>6.3448890653946712</v>
      </c>
      <c r="AE1006" s="21">
        <f t="shared" si="1397"/>
        <v>1.9931598697349187</v>
      </c>
      <c r="AF1006" s="21">
        <f t="shared" si="1398"/>
        <v>0.81491840593256415</v>
      </c>
      <c r="AG1006" s="21">
        <f t="shared" si="1399"/>
        <v>97.129852309823363</v>
      </c>
      <c r="AH1006" s="21"/>
      <c r="AI1006" s="61">
        <f t="shared" si="1400"/>
        <v>54.26742050219169</v>
      </c>
      <c r="AJ1006" s="21">
        <f t="shared" si="1401"/>
        <v>1.6567872238134123</v>
      </c>
      <c r="AK1006" s="21">
        <f t="shared" si="1402"/>
        <v>16.800468467805189</v>
      </c>
      <c r="AL1006" s="21">
        <f t="shared" si="1403"/>
        <v>0.92427053390714531</v>
      </c>
      <c r="AM1006" s="21">
        <f t="shared" si="1404"/>
        <v>8.5523115448899247</v>
      </c>
      <c r="AN1006" s="21">
        <f t="shared" si="1405"/>
        <v>0.39552033343426568</v>
      </c>
      <c r="AO1006" s="21">
        <f t="shared" si="1406"/>
        <v>2.4378019637017405</v>
      </c>
      <c r="AP1006" s="21">
        <f t="shared" si="1407"/>
        <v>5.5419856213940886</v>
      </c>
      <c r="AQ1006" s="21">
        <f t="shared" si="1408"/>
        <v>6.5323779605427985</v>
      </c>
      <c r="AR1006" s="21">
        <f t="shared" si="1409"/>
        <v>2.0520569344398538</v>
      </c>
      <c r="AS1006" s="21">
        <f t="shared" si="1410"/>
        <v>0.838998913879895</v>
      </c>
      <c r="AT1006" s="21">
        <f t="shared" si="1411"/>
        <v>100</v>
      </c>
      <c r="AU1006" s="21"/>
      <c r="AV1006" s="21">
        <f>AR1006*'[1]diagram lines'!$G$39</f>
        <v>1.7034250960239787</v>
      </c>
      <c r="AW1006" s="21">
        <f>AK1006*'[1]diagram lines'!$G$40</f>
        <v>8.8919231109909678</v>
      </c>
      <c r="AX1006" s="21">
        <f>AQ1006*'[1]diagram lines'!$G$38</f>
        <v>4.8460590291345254</v>
      </c>
      <c r="AY1006" s="21">
        <f>AP1006*'[1]diagram lines'!$G$41</f>
        <v>3.960622320510562</v>
      </c>
      <c r="AZ1006" s="21">
        <f t="shared" si="1412"/>
        <v>8.5844348949826532</v>
      </c>
      <c r="BA1006" s="21">
        <f t="shared" si="1413"/>
        <v>0.84603549516428456</v>
      </c>
      <c r="BB1006" s="21">
        <f t="shared" si="1414"/>
        <v>1.35765244117998</v>
      </c>
      <c r="BC1006" s="86">
        <f t="shared" si="1415"/>
        <v>0.7365655374440806</v>
      </c>
      <c r="BX1006" s="61">
        <f t="shared" si="1417"/>
        <v>0.8901959553928096</v>
      </c>
      <c r="BY1006" s="21">
        <f t="shared" si="1418"/>
        <v>2.0441136705057587E-2</v>
      </c>
      <c r="BZ1006" s="21">
        <f t="shared" si="1419"/>
        <v>0.1623932326402511</v>
      </c>
      <c r="CA1006" s="21">
        <f t="shared" si="1420"/>
        <v>5.7042394639614255E-3</v>
      </c>
      <c r="CB1006" s="21">
        <f t="shared" si="1421"/>
        <v>0.11730947807933197</v>
      </c>
      <c r="CC1006" s="21">
        <f t="shared" si="1422"/>
        <v>5.4948266140400345E-3</v>
      </c>
      <c r="CD1006" s="21">
        <f t="shared" si="1423"/>
        <v>5.961694789081886E-2</v>
      </c>
      <c r="CE1006" s="21">
        <f t="shared" si="1424"/>
        <v>9.7394347360912986E-2</v>
      </c>
      <c r="CF1006" s="21">
        <f t="shared" si="1425"/>
        <v>0.10385467010808194</v>
      </c>
      <c r="CG1006" s="21">
        <f t="shared" si="1426"/>
        <v>2.1469150743099786E-2</v>
      </c>
      <c r="CH1006" s="21">
        <f t="shared" si="1427"/>
        <v>5.825332525503016E-3</v>
      </c>
      <c r="CI1006" s="21">
        <f t="shared" si="1428"/>
        <v>8.0217591564927859E-2</v>
      </c>
      <c r="CJ1006" s="21">
        <f t="shared" si="1429"/>
        <v>1.5699169090887963</v>
      </c>
      <c r="CL1006" s="68">
        <f t="shared" si="1430"/>
        <v>0.56703380302432238</v>
      </c>
      <c r="CM1006" s="19">
        <f t="shared" si="1431"/>
        <v>1.3020521396206844E-2</v>
      </c>
      <c r="CN1006" s="19">
        <f t="shared" si="1432"/>
        <v>0.10344065453407124</v>
      </c>
      <c r="CO1006" s="19">
        <f t="shared" si="1433"/>
        <v>3.6334658420057739E-3</v>
      </c>
      <c r="CP1006" s="19">
        <f t="shared" si="1434"/>
        <v>7.4723367459886891E-2</v>
      </c>
      <c r="CQ1006" s="19">
        <f t="shared" si="1435"/>
        <v>3.5000748015570553E-3</v>
      </c>
      <c r="CR1006" s="19">
        <f t="shared" si="1436"/>
        <v>3.797458804709699E-2</v>
      </c>
      <c r="CS1006" s="19">
        <f t="shared" si="1437"/>
        <v>6.2037899456374508E-2</v>
      </c>
      <c r="CT1006" s="19">
        <f t="shared" si="1438"/>
        <v>6.6152972496079918E-2</v>
      </c>
      <c r="CU1006" s="19">
        <f t="shared" si="1439"/>
        <v>1.3675342063524118E-2</v>
      </c>
      <c r="CV1006" s="19">
        <f t="shared" si="1440"/>
        <v>3.7105992627878169E-3</v>
      </c>
      <c r="CW1006" s="19">
        <f t="shared" si="1441"/>
        <v>5.1096711616086338E-2</v>
      </c>
      <c r="CX1006" s="19">
        <f t="shared" si="1442"/>
        <v>0.99999999999999967</v>
      </c>
      <c r="CZ1006" s="68">
        <f t="shared" si="1443"/>
        <v>2.5805000000000001E-5</v>
      </c>
      <c r="DA1006" s="19">
        <f t="shared" si="1444"/>
        <v>1.9079559999999997E-5</v>
      </c>
      <c r="DB1006" s="19">
        <f t="shared" si="1445"/>
        <v>3.667E-5</v>
      </c>
      <c r="DC1006" s="19">
        <f t="shared" si="1446"/>
        <v>4.035345999999999E-5</v>
      </c>
      <c r="DD1006" s="19">
        <f t="shared" si="1447"/>
        <v>1.2821479999999998E-5</v>
      </c>
      <c r="DE1006" s="19">
        <f t="shared" si="1448"/>
        <v>1.2821479999999998E-5</v>
      </c>
      <c r="DF1006" s="19">
        <f t="shared" si="1449"/>
        <v>1.1454379999999999E-5</v>
      </c>
      <c r="DG1006" s="19">
        <f t="shared" si="1450"/>
        <v>1.5975559999999997E-5</v>
      </c>
      <c r="DH1006" s="19">
        <f t="shared" si="1451"/>
        <v>2.5479919999999998E-5</v>
      </c>
      <c r="DI1006" s="19">
        <f t="shared" si="1452"/>
        <v>3.9228519999999994E-5</v>
      </c>
      <c r="DJ1006" s="19">
        <f t="shared" si="1453"/>
        <v>0</v>
      </c>
      <c r="DK1006" s="19">
        <f t="shared" si="1454"/>
        <v>2.1800239999999994E-5</v>
      </c>
      <c r="DM1006" s="68">
        <f t="shared" si="1455"/>
        <v>1320.1856572641459</v>
      </c>
      <c r="DN1006" s="19">
        <f t="shared" si="1456"/>
        <v>54.512748151896723</v>
      </c>
      <c r="DO1006" s="19">
        <f t="shared" si="1457"/>
        <v>287.61410243506691</v>
      </c>
      <c r="DP1006" s="19">
        <f t="shared" si="1458"/>
        <v>14.378647092712798</v>
      </c>
      <c r="DQ1006" s="19">
        <f t="shared" si="1459"/>
        <v>418.74057846620462</v>
      </c>
      <c r="DR1006" s="19">
        <f t="shared" si="1460"/>
        <v>19.365572962127423</v>
      </c>
      <c r="DS1006" s="19">
        <f t="shared" si="1461"/>
        <v>133.60617495648029</v>
      </c>
      <c r="DT1006" s="19">
        <f t="shared" si="1462"/>
        <v>217.77548965504076</v>
      </c>
      <c r="DU1006" s="19">
        <f t="shared" si="1463"/>
        <v>160.9433139912525</v>
      </c>
      <c r="DV1006" s="19">
        <f t="shared" si="1464"/>
        <v>32.838792347607615</v>
      </c>
      <c r="DX1006" s="19">
        <f t="shared" si="1465"/>
        <v>42.236358100730818</v>
      </c>
      <c r="DZ1006" s="68">
        <f t="shared" si="1466"/>
        <v>2702.1974354232661</v>
      </c>
      <c r="EA1006" s="21">
        <f t="shared" si="1467"/>
        <v>2.7021974354232663</v>
      </c>
      <c r="EB1006" s="92">
        <f t="shared" si="1416"/>
        <v>1094</v>
      </c>
    </row>
    <row r="1007" spans="1:132" x14ac:dyDescent="0.3">
      <c r="A1007" s="19">
        <f>'A. Thermody. result (all suite)'!C963</f>
        <v>1092</v>
      </c>
      <c r="B1007" s="19" t="str">
        <f>'A. Thermody. result (all suite)'!A963</f>
        <v>Alkaline basalt</v>
      </c>
      <c r="C1007" s="24">
        <f>'A. Thermody. result (all suite)'!G963</f>
        <v>60.548093999999999</v>
      </c>
      <c r="D1007" s="19">
        <f>'A. Thermody. result (all suite)'!D963</f>
        <v>5000</v>
      </c>
      <c r="E1007" s="61">
        <f>'A. Thermody. result (all suite)'!I963</f>
        <v>53.618976000000004</v>
      </c>
      <c r="F1007" s="21">
        <f>'A. Thermody. result (all suite)'!J963</f>
        <v>1.6050789999999999</v>
      </c>
      <c r="G1007" s="21">
        <f>'A. Thermody. result (all suite)'!K963</f>
        <v>16.515225999999998</v>
      </c>
      <c r="H1007" s="21">
        <f>'A. Thermody. result (all suite)'!L963</f>
        <v>0.87528799999999995</v>
      </c>
      <c r="I1007" s="21">
        <f>'A. Thermody. result (all suite)'!M963</f>
        <v>8.4031490000000009</v>
      </c>
      <c r="J1007" s="21">
        <f>'A. Thermody. result (all suite)'!N963</f>
        <v>0.396339</v>
      </c>
      <c r="K1007" s="21">
        <f>'A. Thermody. result (all suite)'!O963</f>
        <v>2.3560129999999999</v>
      </c>
      <c r="L1007" s="21">
        <f>'A. Thermody. result (all suite)'!P963</f>
        <v>5.401122</v>
      </c>
      <c r="M1007" s="21">
        <f>'A. Thermody. result (all suite)'!Q963</f>
        <v>6.486974</v>
      </c>
      <c r="N1007" s="21">
        <f>'A. Thermody. result (all suite)'!R963</f>
        <v>2.0523880000000001</v>
      </c>
      <c r="O1007" s="21">
        <f>'A. Thermody. result (all suite)'!S963</f>
        <v>0.82063799999999998</v>
      </c>
      <c r="P1007" s="21">
        <f>'A. Thermody. result (all suite)'!T963</f>
        <v>1.468809</v>
      </c>
      <c r="Q1007" s="21">
        <f t="shared" si="1470"/>
        <v>100.000001</v>
      </c>
      <c r="S1007" s="19">
        <f t="shared" si="1386"/>
        <v>1365</v>
      </c>
      <c r="T1007" s="19">
        <f t="shared" si="1387"/>
        <v>0.5</v>
      </c>
      <c r="V1007" s="61">
        <f t="shared" si="1388"/>
        <v>52.831415662679767</v>
      </c>
      <c r="W1007" s="21">
        <f t="shared" si="1389"/>
        <v>1.5815034554266456</v>
      </c>
      <c r="X1007" s="21">
        <f t="shared" si="1390"/>
        <v>16.27264887656743</v>
      </c>
      <c r="Y1007" s="21">
        <f t="shared" si="1391"/>
        <v>0.86243169120864305</v>
      </c>
      <c r="Z1007" s="21">
        <f t="shared" si="1392"/>
        <v>8.2797227924388537</v>
      </c>
      <c r="AA1007" s="21">
        <f t="shared" si="1393"/>
        <v>0.3905175371557047</v>
      </c>
      <c r="AB1007" s="21">
        <f t="shared" si="1394"/>
        <v>2.3214076693608834</v>
      </c>
      <c r="AC1007" s="21">
        <f t="shared" si="1395"/>
        <v>5.3217898347563422</v>
      </c>
      <c r="AD1007" s="21">
        <f t="shared" si="1396"/>
        <v>6.3916927430131523</v>
      </c>
      <c r="AE1007" s="21">
        <f t="shared" si="1397"/>
        <v>2.0222423406425367</v>
      </c>
      <c r="AF1007" s="21">
        <f t="shared" si="1398"/>
        <v>0.80858439531911608</v>
      </c>
      <c r="AG1007" s="21">
        <f t="shared" si="1399"/>
        <v>97.083956998569064</v>
      </c>
      <c r="AH1007" s="21"/>
      <c r="AI1007" s="61">
        <f t="shared" si="1400"/>
        <v>54.418275991221137</v>
      </c>
      <c r="AJ1007" s="21">
        <f t="shared" si="1401"/>
        <v>1.6290059700079547</v>
      </c>
      <c r="AK1007" s="21">
        <f t="shared" si="1402"/>
        <v>16.761419064127427</v>
      </c>
      <c r="AL1007" s="21">
        <f t="shared" si="1403"/>
        <v>0.88833594949302963</v>
      </c>
      <c r="AM1007" s="21">
        <f t="shared" si="1404"/>
        <v>8.5284150424162153</v>
      </c>
      <c r="AN1007" s="21">
        <f t="shared" si="1405"/>
        <v>0.40224723963554615</v>
      </c>
      <c r="AO1007" s="21">
        <f t="shared" si="1406"/>
        <v>2.3911341699793911</v>
      </c>
      <c r="AP1007" s="21">
        <f t="shared" si="1407"/>
        <v>5.4816367186545367</v>
      </c>
      <c r="AQ1007" s="21">
        <f t="shared" si="1408"/>
        <v>6.5836755532197362</v>
      </c>
      <c r="AR1007" s="21">
        <f t="shared" si="1409"/>
        <v>2.082983021254833</v>
      </c>
      <c r="AS1007" s="21">
        <f t="shared" si="1410"/>
        <v>0.83287127999019861</v>
      </c>
      <c r="AT1007" s="21">
        <f t="shared" si="1411"/>
        <v>100</v>
      </c>
      <c r="AU1007" s="21"/>
      <c r="AV1007" s="21">
        <f>AR1007*'[1]diagram lines'!$G$39</f>
        <v>1.7290970311044895</v>
      </c>
      <c r="AW1007" s="21">
        <f>AK1007*'[1]diagram lines'!$G$40</f>
        <v>8.8712555745054171</v>
      </c>
      <c r="AX1007" s="21">
        <f>AQ1007*'[1]diagram lines'!$G$38</f>
        <v>4.8841142616496205</v>
      </c>
      <c r="AY1007" s="21">
        <f>AP1007*'[1]diagram lines'!$G$41</f>
        <v>3.9174935165876703</v>
      </c>
      <c r="AZ1007" s="21">
        <f t="shared" si="1412"/>
        <v>8.6666585744745692</v>
      </c>
      <c r="BA1007" s="21">
        <f t="shared" si="1413"/>
        <v>0.84241802757928741</v>
      </c>
      <c r="BB1007" s="21">
        <f t="shared" si="1414"/>
        <v>1.3414444483613241</v>
      </c>
      <c r="BC1007" s="86">
        <f t="shared" si="1415"/>
        <v>0.74546508520839283</v>
      </c>
      <c r="BX1007" s="61">
        <f t="shared" si="1417"/>
        <v>0.89245965379494019</v>
      </c>
      <c r="BY1007" s="21">
        <f t="shared" si="1418"/>
        <v>2.009362794191287E-2</v>
      </c>
      <c r="BZ1007" s="21">
        <f t="shared" si="1419"/>
        <v>0.16197750098077676</v>
      </c>
      <c r="CA1007" s="21">
        <f t="shared" si="1420"/>
        <v>5.481169766422443E-3</v>
      </c>
      <c r="CB1007" s="21">
        <f t="shared" si="1421"/>
        <v>0.1169540570633264</v>
      </c>
      <c r="CC1007" s="21">
        <f t="shared" si="1422"/>
        <v>5.586960811953764E-3</v>
      </c>
      <c r="CD1007" s="21">
        <f t="shared" si="1423"/>
        <v>5.8461861042183622E-2</v>
      </c>
      <c r="CE1007" s="21">
        <f t="shared" si="1424"/>
        <v>9.6311019971469333E-2</v>
      </c>
      <c r="CF1007" s="21">
        <f t="shared" si="1425"/>
        <v>0.10464549120825939</v>
      </c>
      <c r="CG1007" s="21">
        <f t="shared" si="1426"/>
        <v>2.1787558386411891E-2</v>
      </c>
      <c r="CH1007" s="21">
        <f t="shared" si="1427"/>
        <v>5.7814208420222061E-3</v>
      </c>
      <c r="CI1007" s="21">
        <f t="shared" si="1428"/>
        <v>8.1509933407325194E-2</v>
      </c>
      <c r="CJ1007" s="21">
        <f t="shared" si="1429"/>
        <v>1.5710502552170043</v>
      </c>
      <c r="CL1007" s="68">
        <f t="shared" si="1430"/>
        <v>0.56806563051139791</v>
      </c>
      <c r="CM1007" s="19">
        <f t="shared" si="1431"/>
        <v>1.2789933278829073E-2</v>
      </c>
      <c r="CN1007" s="19">
        <f t="shared" si="1432"/>
        <v>0.10310141285607909</v>
      </c>
      <c r="CO1007" s="19">
        <f t="shared" si="1433"/>
        <v>3.4888570548402644E-3</v>
      </c>
      <c r="CP1007" s="19">
        <f t="shared" si="1434"/>
        <v>7.4443231001017157E-2</v>
      </c>
      <c r="CQ1007" s="19">
        <f t="shared" si="1435"/>
        <v>3.556194840617657E-3</v>
      </c>
      <c r="CR1007" s="19">
        <f t="shared" si="1436"/>
        <v>3.7211961137492998E-2</v>
      </c>
      <c r="CS1007" s="19">
        <f t="shared" si="1437"/>
        <v>6.1303589526591047E-2</v>
      </c>
      <c r="CT1007" s="19">
        <f t="shared" si="1438"/>
        <v>6.6608621118746478E-2</v>
      </c>
      <c r="CU1007" s="19">
        <f t="shared" si="1439"/>
        <v>1.3868148592994846E-2</v>
      </c>
      <c r="CV1007" s="19">
        <f t="shared" si="1440"/>
        <v>3.6799719314030708E-3</v>
      </c>
      <c r="CW1007" s="19">
        <f t="shared" si="1441"/>
        <v>5.1882448149990261E-2</v>
      </c>
      <c r="CX1007" s="19">
        <f t="shared" si="1442"/>
        <v>0.99999999999999989</v>
      </c>
      <c r="CZ1007" s="68">
        <f t="shared" si="1443"/>
        <v>2.5805000000000001E-5</v>
      </c>
      <c r="DA1007" s="19">
        <f t="shared" si="1444"/>
        <v>1.906508E-5</v>
      </c>
      <c r="DB1007" s="19">
        <f t="shared" si="1445"/>
        <v>3.667E-5</v>
      </c>
      <c r="DC1007" s="19">
        <f t="shared" si="1446"/>
        <v>4.0335279999999992E-5</v>
      </c>
      <c r="DD1007" s="19">
        <f t="shared" si="1447"/>
        <v>1.2815639999999997E-5</v>
      </c>
      <c r="DE1007" s="19">
        <f t="shared" si="1448"/>
        <v>1.2815639999999997E-5</v>
      </c>
      <c r="DF1007" s="19">
        <f t="shared" si="1449"/>
        <v>1.1447839999999998E-5</v>
      </c>
      <c r="DG1007" s="19">
        <f t="shared" si="1450"/>
        <v>1.5968079999999999E-5</v>
      </c>
      <c r="DH1007" s="19">
        <f t="shared" si="1451"/>
        <v>2.5464560000000001E-5</v>
      </c>
      <c r="DI1007" s="19">
        <f t="shared" si="1452"/>
        <v>3.9204359999999991E-5</v>
      </c>
      <c r="DJ1007" s="19">
        <f t="shared" si="1453"/>
        <v>0</v>
      </c>
      <c r="DK1007" s="19">
        <f t="shared" si="1454"/>
        <v>2.1781319999999996E-5</v>
      </c>
      <c r="DM1007" s="68">
        <f t="shared" si="1455"/>
        <v>1322.5879899680212</v>
      </c>
      <c r="DN1007" s="19">
        <f t="shared" si="1456"/>
        <v>53.588019054358355</v>
      </c>
      <c r="DO1007" s="19">
        <f t="shared" si="1457"/>
        <v>286.67084959928616</v>
      </c>
      <c r="DP1007" s="19">
        <f t="shared" si="1458"/>
        <v>13.812612261212566</v>
      </c>
      <c r="DQ1007" s="19">
        <f t="shared" si="1459"/>
        <v>417.36083000326812</v>
      </c>
      <c r="DR1007" s="19">
        <f t="shared" si="1460"/>
        <v>19.685045927742713</v>
      </c>
      <c r="DS1007" s="19">
        <f t="shared" si="1461"/>
        <v>130.99781564390906</v>
      </c>
      <c r="DT1007" s="19">
        <f t="shared" si="1462"/>
        <v>215.29860200169503</v>
      </c>
      <c r="DU1007" s="19">
        <f t="shared" si="1463"/>
        <v>162.14960804942609</v>
      </c>
      <c r="DV1007" s="19">
        <f t="shared" si="1464"/>
        <v>33.322303883040426</v>
      </c>
      <c r="DX1007" s="19">
        <f t="shared" si="1465"/>
        <v>42.923097207277827</v>
      </c>
      <c r="DZ1007" s="68">
        <f t="shared" si="1466"/>
        <v>2698.3967735992378</v>
      </c>
      <c r="EA1007" s="21">
        <f t="shared" si="1467"/>
        <v>2.6983967735992378</v>
      </c>
      <c r="EB1007" s="92">
        <f t="shared" si="1416"/>
        <v>1092</v>
      </c>
    </row>
    <row r="1008" spans="1:132" x14ac:dyDescent="0.3">
      <c r="A1008" s="19">
        <f>'A. Thermody. result (all suite)'!C964</f>
        <v>1090</v>
      </c>
      <c r="B1008" s="19" t="str">
        <f>'A. Thermody. result (all suite)'!A964</f>
        <v>Alkaline basalt</v>
      </c>
      <c r="C1008" s="24">
        <f>'A. Thermody. result (all suite)'!G964</f>
        <v>59.542613000000003</v>
      </c>
      <c r="D1008" s="19">
        <f>'A. Thermody. result (all suite)'!D964</f>
        <v>5000</v>
      </c>
      <c r="E1008" s="61">
        <f>'A. Thermody. result (all suite)'!I964</f>
        <v>53.761868</v>
      </c>
      <c r="F1008" s="21">
        <f>'A. Thermody. result (all suite)'!J964</f>
        <v>1.577593</v>
      </c>
      <c r="G1008" s="21">
        <f>'A. Thermody. result (all suite)'!K964</f>
        <v>16.474862999999999</v>
      </c>
      <c r="H1008" s="21">
        <f>'A. Thermody. result (all suite)'!L964</f>
        <v>0.84067099999999995</v>
      </c>
      <c r="I1008" s="21">
        <f>'A. Thermody. result (all suite)'!M964</f>
        <v>8.3782689999999995</v>
      </c>
      <c r="J1008" s="21">
        <f>'A. Thermody. result (all suite)'!N964</f>
        <v>0.403032</v>
      </c>
      <c r="K1008" s="21">
        <f>'A. Thermody. result (all suite)'!O964</f>
        <v>2.3098619999999999</v>
      </c>
      <c r="L1008" s="21">
        <f>'A. Thermody. result (all suite)'!P964</f>
        <v>5.3333620000000002</v>
      </c>
      <c r="M1008" s="21">
        <f>'A. Thermody. result (all suite)'!Q964</f>
        <v>6.5369679999999999</v>
      </c>
      <c r="N1008" s="21">
        <f>'A. Thermody. result (all suite)'!R964</f>
        <v>2.0830259999999998</v>
      </c>
      <c r="O1008" s="21">
        <f>'A. Thermody. result (all suite)'!S964</f>
        <v>0.80799399999999999</v>
      </c>
      <c r="P1008" s="21">
        <f>'A. Thermody. result (all suite)'!T964</f>
        <v>1.4924919999999999</v>
      </c>
      <c r="Q1008" s="21">
        <f t="shared" si="1470"/>
        <v>99.999999999999986</v>
      </c>
      <c r="S1008" s="19">
        <f t="shared" si="1386"/>
        <v>1363</v>
      </c>
      <c r="T1008" s="19">
        <f t="shared" si="1387"/>
        <v>0.5</v>
      </c>
      <c r="V1008" s="61">
        <f t="shared" si="1388"/>
        <v>52.959476421049438</v>
      </c>
      <c r="W1008" s="21">
        <f t="shared" si="1389"/>
        <v>1.55404755068244</v>
      </c>
      <c r="X1008" s="21">
        <f t="shared" si="1390"/>
        <v>16.228976987714038</v>
      </c>
      <c r="Y1008" s="21">
        <f t="shared" si="1391"/>
        <v>0.82812405257867994</v>
      </c>
      <c r="Z1008" s="21">
        <f t="shared" si="1392"/>
        <v>8.25322400543652</v>
      </c>
      <c r="AA1008" s="21">
        <f t="shared" si="1393"/>
        <v>0.39701677964255999</v>
      </c>
      <c r="AB1008" s="21">
        <f t="shared" si="1394"/>
        <v>2.2753874944389598</v>
      </c>
      <c r="AC1008" s="21">
        <f t="shared" si="1395"/>
        <v>5.2537619988189599</v>
      </c>
      <c r="AD1008" s="21">
        <f t="shared" si="1396"/>
        <v>6.4394042755574397</v>
      </c>
      <c r="AE1008" s="21">
        <f t="shared" si="1397"/>
        <v>2.0519370035920796</v>
      </c>
      <c r="AF1008" s="21">
        <f t="shared" si="1398"/>
        <v>0.79593475418951998</v>
      </c>
      <c r="AG1008" s="21">
        <f t="shared" si="1399"/>
        <v>97.037291323700629</v>
      </c>
      <c r="AH1008" s="21"/>
      <c r="AI1008" s="61">
        <f t="shared" si="1400"/>
        <v>54.576416652424101</v>
      </c>
      <c r="AJ1008" s="21">
        <f t="shared" si="1401"/>
        <v>1.6014951875546384</v>
      </c>
      <c r="AK1008" s="21">
        <f t="shared" si="1402"/>
        <v>16.724474443105393</v>
      </c>
      <c r="AL1008" s="21">
        <f t="shared" si="1403"/>
        <v>0.85340804682623794</v>
      </c>
      <c r="AM1008" s="21">
        <f t="shared" si="1404"/>
        <v>8.5052085573010334</v>
      </c>
      <c r="AN1008" s="21">
        <f t="shared" si="1405"/>
        <v>0.40913835725090114</v>
      </c>
      <c r="AO1008" s="21">
        <f t="shared" si="1406"/>
        <v>2.3448588304558471</v>
      </c>
      <c r="AP1008" s="21">
        <f t="shared" si="1407"/>
        <v>5.4141680246342245</v>
      </c>
      <c r="AQ1008" s="21">
        <f t="shared" si="1408"/>
        <v>6.6360099171324087</v>
      </c>
      <c r="AR1008" s="21">
        <f t="shared" si="1409"/>
        <v>2.1145860272904273</v>
      </c>
      <c r="AS1008" s="21">
        <f t="shared" si="1410"/>
        <v>0.8202359560247936</v>
      </c>
      <c r="AT1008" s="21">
        <f t="shared" si="1411"/>
        <v>99.999999999999986</v>
      </c>
      <c r="AU1008" s="21"/>
      <c r="AV1008" s="21">
        <f>AR1008*'[1]diagram lines'!$G$39</f>
        <v>1.7553308809979007</v>
      </c>
      <c r="AW1008" s="21">
        <f>AK1008*'[1]diagram lines'!$G$40</f>
        <v>8.8517020287145876</v>
      </c>
      <c r="AX1008" s="21">
        <f>AQ1008*'[1]diagram lines'!$G$38</f>
        <v>4.9229386251976148</v>
      </c>
      <c r="AY1008" s="21">
        <f>AP1008*'[1]diagram lines'!$G$41</f>
        <v>3.8692764994880617</v>
      </c>
      <c r="AZ1008" s="21">
        <f t="shared" si="1412"/>
        <v>8.7505959444228356</v>
      </c>
      <c r="BA1008" s="21">
        <f t="shared" si="1413"/>
        <v>0.83921909645568948</v>
      </c>
      <c r="BB1008" s="21">
        <f t="shared" si="1414"/>
        <v>1.325448459440391</v>
      </c>
      <c r="BC1008" s="86">
        <f t="shared" si="1415"/>
        <v>0.75446162608405276</v>
      </c>
      <c r="BX1008" s="61">
        <f t="shared" si="1417"/>
        <v>0.89483801597869506</v>
      </c>
      <c r="BY1008" s="21">
        <f t="shared" si="1418"/>
        <v>1.9749536805207812E-2</v>
      </c>
      <c r="BZ1008" s="21">
        <f t="shared" si="1419"/>
        <v>0.1615816300510004</v>
      </c>
      <c r="CA1008" s="21">
        <f t="shared" si="1420"/>
        <v>5.2643935124303334E-3</v>
      </c>
      <c r="CB1008" s="21">
        <f t="shared" si="1421"/>
        <v>0.11660778009742519</v>
      </c>
      <c r="CC1008" s="21">
        <f t="shared" si="1422"/>
        <v>5.6813081477304767E-3</v>
      </c>
      <c r="CD1008" s="21">
        <f t="shared" si="1423"/>
        <v>5.7316674937965259E-2</v>
      </c>
      <c r="CE1008" s="21">
        <f t="shared" si="1424"/>
        <v>9.5102746077032813E-2</v>
      </c>
      <c r="CF1008" s="21">
        <f t="shared" si="1425"/>
        <v>0.10545197612518148</v>
      </c>
      <c r="CG1008" s="21">
        <f t="shared" si="1426"/>
        <v>2.2112802547770698E-2</v>
      </c>
      <c r="CH1008" s="21">
        <f t="shared" si="1427"/>
        <v>5.6923434593924372E-3</v>
      </c>
      <c r="CI1008" s="21">
        <f t="shared" si="1428"/>
        <v>8.2824195338512763E-2</v>
      </c>
      <c r="CJ1008" s="21">
        <f t="shared" si="1429"/>
        <v>1.5722234030783448</v>
      </c>
      <c r="CL1008" s="68">
        <f t="shared" si="1430"/>
        <v>0.56915449434644039</v>
      </c>
      <c r="CM1008" s="19">
        <f t="shared" si="1431"/>
        <v>1.2561533409653538E-2</v>
      </c>
      <c r="CN1008" s="19">
        <f t="shared" si="1432"/>
        <v>0.10277269104036399</v>
      </c>
      <c r="CO1008" s="19">
        <f t="shared" si="1433"/>
        <v>3.34837498419301E-3</v>
      </c>
      <c r="CP1008" s="19">
        <f t="shared" si="1434"/>
        <v>7.4167436936196374E-2</v>
      </c>
      <c r="CQ1008" s="19">
        <f t="shared" si="1435"/>
        <v>3.6135501714366566E-3</v>
      </c>
      <c r="CR1008" s="19">
        <f t="shared" si="1436"/>
        <v>3.6455808268558848E-2</v>
      </c>
      <c r="CS1008" s="19">
        <f t="shared" si="1437"/>
        <v>6.0489333698268186E-2</v>
      </c>
      <c r="CT1008" s="19">
        <f t="shared" si="1438"/>
        <v>6.7071877901519028E-2</v>
      </c>
      <c r="CU1008" s="19">
        <f t="shared" si="1439"/>
        <v>1.4064669502104341E-2</v>
      </c>
      <c r="CV1008" s="19">
        <f t="shared" si="1440"/>
        <v>3.6205690923103401E-3</v>
      </c>
      <c r="CW1008" s="19">
        <f t="shared" si="1441"/>
        <v>5.2679660648955233E-2</v>
      </c>
      <c r="CX1008" s="19">
        <f t="shared" si="1442"/>
        <v>0.99999999999999989</v>
      </c>
      <c r="CZ1008" s="68">
        <f t="shared" si="1443"/>
        <v>2.5805000000000001E-5</v>
      </c>
      <c r="DA1008" s="19">
        <f t="shared" si="1444"/>
        <v>1.9050599999999997E-5</v>
      </c>
      <c r="DB1008" s="19">
        <f t="shared" si="1445"/>
        <v>3.667E-5</v>
      </c>
      <c r="DC1008" s="19">
        <f t="shared" si="1446"/>
        <v>4.0317099999999994E-5</v>
      </c>
      <c r="DD1008" s="19">
        <f t="shared" si="1447"/>
        <v>1.2809799999999999E-5</v>
      </c>
      <c r="DE1008" s="19">
        <f t="shared" si="1448"/>
        <v>1.2809799999999999E-5</v>
      </c>
      <c r="DF1008" s="19">
        <f t="shared" si="1449"/>
        <v>1.1441299999999998E-5</v>
      </c>
      <c r="DG1008" s="19">
        <f t="shared" si="1450"/>
        <v>1.5960599999999998E-5</v>
      </c>
      <c r="DH1008" s="19">
        <f t="shared" si="1451"/>
        <v>2.54492E-5</v>
      </c>
      <c r="DI1008" s="19">
        <f t="shared" si="1452"/>
        <v>3.9180199999999995E-5</v>
      </c>
      <c r="DJ1008" s="19">
        <f t="shared" si="1453"/>
        <v>0</v>
      </c>
      <c r="DK1008" s="19">
        <f t="shared" si="1454"/>
        <v>2.1762399999999997E-5</v>
      </c>
      <c r="DM1008" s="68">
        <f t="shared" si="1455"/>
        <v>1325.1231164632488</v>
      </c>
      <c r="DN1008" s="19">
        <f t="shared" si="1456"/>
        <v>52.671059639230499</v>
      </c>
      <c r="DO1008" s="19">
        <f t="shared" si="1457"/>
        <v>285.75684697233464</v>
      </c>
      <c r="DP1008" s="19">
        <f t="shared" si="1458"/>
        <v>13.262412257473425</v>
      </c>
      <c r="DQ1008" s="19">
        <f t="shared" si="1459"/>
        <v>416.00417991426167</v>
      </c>
      <c r="DR1008" s="19">
        <f t="shared" si="1460"/>
        <v>20.01165117033181</v>
      </c>
      <c r="DS1008" s="19">
        <f t="shared" si="1461"/>
        <v>128.40927807355121</v>
      </c>
      <c r="DT1008" s="19">
        <f t="shared" si="1462"/>
        <v>212.53849064564488</v>
      </c>
      <c r="DU1008" s="19">
        <f t="shared" si="1463"/>
        <v>163.37589044508923</v>
      </c>
      <c r="DV1008" s="19">
        <f t="shared" si="1464"/>
        <v>33.815342114083876</v>
      </c>
      <c r="DX1008" s="19">
        <f t="shared" si="1465"/>
        <v>43.620532886730018</v>
      </c>
      <c r="DZ1008" s="68">
        <f t="shared" si="1466"/>
        <v>2694.5888005819797</v>
      </c>
      <c r="EA1008" s="21">
        <f t="shared" si="1467"/>
        <v>2.6945888005819798</v>
      </c>
      <c r="EB1008" s="92">
        <f t="shared" si="1416"/>
        <v>1090</v>
      </c>
    </row>
    <row r="1009" spans="1:132" x14ac:dyDescent="0.3">
      <c r="A1009" s="19">
        <f>'A. Thermody. result (all suite)'!C965</f>
        <v>1088</v>
      </c>
      <c r="B1009" s="19" t="str">
        <f>'A. Thermody. result (all suite)'!A965</f>
        <v>Alkaline basalt</v>
      </c>
      <c r="C1009" s="24">
        <f>'A. Thermody. result (all suite)'!G965</f>
        <v>58.568752000000003</v>
      </c>
      <c r="D1009" s="19">
        <f>'A. Thermody. result (all suite)'!D965</f>
        <v>5000</v>
      </c>
      <c r="E1009" s="61">
        <f>'A. Thermody. result (all suite)'!I965</f>
        <v>53.901049999999998</v>
      </c>
      <c r="F1009" s="21">
        <f>'A. Thermody. result (all suite)'!J965</f>
        <v>1.5505629999999999</v>
      </c>
      <c r="G1009" s="21">
        <f>'A. Thermody. result (all suite)'!K965</f>
        <v>16.433662000000002</v>
      </c>
      <c r="H1009" s="21">
        <f>'A. Thermody. result (all suite)'!L965</f>
        <v>0.80744099999999996</v>
      </c>
      <c r="I1009" s="21">
        <f>'A. Thermody. result (all suite)'!M965</f>
        <v>8.3538250000000005</v>
      </c>
      <c r="J1009" s="21">
        <f>'A. Thermody. result (all suite)'!N965</f>
        <v>0.40973399999999999</v>
      </c>
      <c r="K1009" s="21">
        <f>'A. Thermody. result (all suite)'!O965</f>
        <v>2.2649439999999998</v>
      </c>
      <c r="L1009" s="21">
        <f>'A. Thermody. result (all suite)'!P965</f>
        <v>5.2670810000000001</v>
      </c>
      <c r="M1009" s="21">
        <f>'A. Thermody. result (all suite)'!Q965</f>
        <v>6.5860880000000002</v>
      </c>
      <c r="N1009" s="21">
        <f>'A. Thermody. result (all suite)'!R965</f>
        <v>2.113578</v>
      </c>
      <c r="O1009" s="21">
        <f>'A. Thermody. result (all suite)'!S965</f>
        <v>0.79581000000000002</v>
      </c>
      <c r="P1009" s="21">
        <f>'A. Thermody. result (all suite)'!T965</f>
        <v>1.5162249999999999</v>
      </c>
      <c r="Q1009" s="21">
        <f t="shared" si="1470"/>
        <v>100.00000100000001</v>
      </c>
      <c r="S1009" s="19">
        <f t="shared" si="1386"/>
        <v>1361</v>
      </c>
      <c r="T1009" s="19">
        <f t="shared" si="1387"/>
        <v>0.5</v>
      </c>
      <c r="V1009" s="61">
        <f t="shared" si="1388"/>
        <v>53.083788812810113</v>
      </c>
      <c r="W1009" s="21">
        <f t="shared" si="1389"/>
        <v>1.52705297638835</v>
      </c>
      <c r="X1009" s="21">
        <f t="shared" si="1390"/>
        <v>16.184490710832215</v>
      </c>
      <c r="Y1009" s="21">
        <f t="shared" si="1391"/>
        <v>0.79519837782017622</v>
      </c>
      <c r="Z1009" s="21">
        <f t="shared" si="1392"/>
        <v>8.2271622181603785</v>
      </c>
      <c r="AA1009" s="21">
        <f t="shared" si="1393"/>
        <v>0.40352151072062487</v>
      </c>
      <c r="AB1009" s="21">
        <f t="shared" si="1394"/>
        <v>2.2306023531794161</v>
      </c>
      <c r="AC1009" s="21">
        <f t="shared" si="1395"/>
        <v>5.1872202019063582</v>
      </c>
      <c r="AD1009" s="21">
        <f t="shared" si="1396"/>
        <v>6.4862280882205994</v>
      </c>
      <c r="AE1009" s="21">
        <f t="shared" si="1397"/>
        <v>2.0815314022899658</v>
      </c>
      <c r="AF1009" s="21">
        <f t="shared" si="1398"/>
        <v>0.78374372994816277</v>
      </c>
      <c r="AG1009" s="21">
        <f t="shared" si="1399"/>
        <v>96.990540382276336</v>
      </c>
      <c r="AH1009" s="21"/>
      <c r="AI1009" s="61">
        <f t="shared" si="1400"/>
        <v>54.730892934080856</v>
      </c>
      <c r="AJ1009" s="21">
        <f t="shared" si="1401"/>
        <v>1.574434960739117</v>
      </c>
      <c r="AK1009" s="21">
        <f t="shared" si="1402"/>
        <v>16.686669284492105</v>
      </c>
      <c r="AL1009" s="21">
        <f t="shared" si="1403"/>
        <v>0.81987209751177714</v>
      </c>
      <c r="AM1009" s="21">
        <f t="shared" si="1404"/>
        <v>8.4824377570575713</v>
      </c>
      <c r="AN1009" s="21">
        <f t="shared" si="1405"/>
        <v>0.41604213063479617</v>
      </c>
      <c r="AO1009" s="21">
        <f t="shared" si="1406"/>
        <v>2.2998143369320041</v>
      </c>
      <c r="AP1009" s="21">
        <f t="shared" si="1407"/>
        <v>5.3481712561468004</v>
      </c>
      <c r="AQ1009" s="21">
        <f t="shared" si="1408"/>
        <v>6.6874852564548313</v>
      </c>
      <c r="AR1009" s="21">
        <f t="shared" si="1409"/>
        <v>2.1461179555097485</v>
      </c>
      <c r="AS1009" s="21">
        <f t="shared" si="1410"/>
        <v>0.80806203044042535</v>
      </c>
      <c r="AT1009" s="21">
        <f t="shared" si="1411"/>
        <v>100.00000000000003</v>
      </c>
      <c r="AU1009" s="21"/>
      <c r="AV1009" s="21">
        <f>AR1009*'[1]diagram lines'!$G$39</f>
        <v>1.7815057287583893</v>
      </c>
      <c r="AW1009" s="21">
        <f>AK1009*'[1]diagram lines'!$G$40</f>
        <v>8.8316930293088642</v>
      </c>
      <c r="AX1009" s="21">
        <f>AQ1009*'[1]diagram lines'!$G$38</f>
        <v>4.9611257194545528</v>
      </c>
      <c r="AY1009" s="21">
        <f>AP1009*'[1]diagram lines'!$G$41</f>
        <v>3.8221114052041996</v>
      </c>
      <c r="AZ1009" s="21">
        <f t="shared" si="1412"/>
        <v>8.8336032119645793</v>
      </c>
      <c r="BA1009" s="21">
        <f t="shared" si="1413"/>
        <v>0.83595910963912134</v>
      </c>
      <c r="BB1009" s="21">
        <f t="shared" si="1414"/>
        <v>1.3098288253096801</v>
      </c>
      <c r="BC1009" s="86">
        <f t="shared" si="1415"/>
        <v>0.76345853799909469</v>
      </c>
      <c r="BX1009" s="61">
        <f t="shared" si="1417"/>
        <v>0.89715462716378158</v>
      </c>
      <c r="BY1009" s="21">
        <f t="shared" si="1418"/>
        <v>1.9411154231347021E-2</v>
      </c>
      <c r="BZ1009" s="21">
        <f t="shared" si="1419"/>
        <v>0.1611775402118478</v>
      </c>
      <c r="CA1009" s="21">
        <f t="shared" si="1420"/>
        <v>5.0563028367461953E-3</v>
      </c>
      <c r="CB1009" s="21">
        <f t="shared" si="1421"/>
        <v>0.11626757132915798</v>
      </c>
      <c r="CC1009" s="21">
        <f t="shared" si="1422"/>
        <v>5.7757823512827738E-3</v>
      </c>
      <c r="CD1009" s="21">
        <f t="shared" si="1423"/>
        <v>5.6202084367245657E-2</v>
      </c>
      <c r="CE1009" s="21">
        <f t="shared" si="1424"/>
        <v>9.39208452211127E-2</v>
      </c>
      <c r="CF1009" s="21">
        <f t="shared" si="1425"/>
        <v>0.10624436199386998</v>
      </c>
      <c r="CG1009" s="21">
        <f t="shared" si="1426"/>
        <v>2.2437133757961782E-2</v>
      </c>
      <c r="CH1009" s="21">
        <f t="shared" si="1427"/>
        <v>5.6065067914106981E-3</v>
      </c>
      <c r="CI1009" s="21">
        <f t="shared" si="1428"/>
        <v>8.4141231964483906E-2</v>
      </c>
      <c r="CJ1009" s="21">
        <f t="shared" si="1429"/>
        <v>1.5733951422202479</v>
      </c>
      <c r="CL1009" s="68">
        <f t="shared" si="1430"/>
        <v>0.57020299801980423</v>
      </c>
      <c r="CM1009" s="19">
        <f t="shared" si="1431"/>
        <v>1.2337113361082055E-2</v>
      </c>
      <c r="CN1009" s="19">
        <f t="shared" si="1432"/>
        <v>0.10243932746888178</v>
      </c>
      <c r="CO1009" s="19">
        <f t="shared" si="1433"/>
        <v>3.21362555474218E-3</v>
      </c>
      <c r="CP1009" s="19">
        <f t="shared" si="1434"/>
        <v>7.3895977055764006E-2</v>
      </c>
      <c r="CQ1009" s="19">
        <f t="shared" si="1435"/>
        <v>3.6709038920334134E-3</v>
      </c>
      <c r="CR1009" s="19">
        <f t="shared" si="1436"/>
        <v>3.572026051125201E-2</v>
      </c>
      <c r="CS1009" s="19">
        <f t="shared" si="1437"/>
        <v>5.9693107408847854E-2</v>
      </c>
      <c r="CT1009" s="19">
        <f t="shared" si="1438"/>
        <v>6.752554342067342E-2</v>
      </c>
      <c r="CU1009" s="19">
        <f t="shared" si="1439"/>
        <v>1.4260329878926862E-2</v>
      </c>
      <c r="CV1009" s="19">
        <f t="shared" si="1440"/>
        <v>3.5633177203656858E-3</v>
      </c>
      <c r="CW1009" s="19">
        <f t="shared" si="1441"/>
        <v>5.3477495707626638E-2</v>
      </c>
      <c r="CX1009" s="19">
        <f t="shared" si="1442"/>
        <v>0.99999999999999989</v>
      </c>
      <c r="CZ1009" s="68">
        <f t="shared" si="1443"/>
        <v>2.5805000000000001E-5</v>
      </c>
      <c r="DA1009" s="19">
        <f t="shared" si="1444"/>
        <v>1.9036119999999994E-5</v>
      </c>
      <c r="DB1009" s="19">
        <f t="shared" si="1445"/>
        <v>3.667E-5</v>
      </c>
      <c r="DC1009" s="19">
        <f t="shared" si="1446"/>
        <v>4.0298919999999989E-5</v>
      </c>
      <c r="DD1009" s="19">
        <f t="shared" si="1447"/>
        <v>1.2803959999999999E-5</v>
      </c>
      <c r="DE1009" s="19">
        <f t="shared" si="1448"/>
        <v>1.2803959999999999E-5</v>
      </c>
      <c r="DF1009" s="19">
        <f t="shared" si="1449"/>
        <v>1.1434759999999998E-5</v>
      </c>
      <c r="DG1009" s="19">
        <f t="shared" si="1450"/>
        <v>1.5953119999999999E-5</v>
      </c>
      <c r="DH1009" s="19">
        <f t="shared" si="1451"/>
        <v>2.543384E-5</v>
      </c>
      <c r="DI1009" s="19">
        <f t="shared" si="1452"/>
        <v>3.9156039999999992E-5</v>
      </c>
      <c r="DJ1009" s="19">
        <f t="shared" si="1453"/>
        <v>0</v>
      </c>
      <c r="DK1009" s="19">
        <f t="shared" si="1454"/>
        <v>2.1743479999999995E-5</v>
      </c>
      <c r="DM1009" s="68">
        <f t="shared" si="1455"/>
        <v>1327.564275180385</v>
      </c>
      <c r="DN1009" s="19">
        <f t="shared" si="1456"/>
        <v>51.76940549246563</v>
      </c>
      <c r="DO1009" s="19">
        <f t="shared" si="1457"/>
        <v>284.82993806182668</v>
      </c>
      <c r="DP1009" s="19">
        <f t="shared" si="1458"/>
        <v>12.734432209021454</v>
      </c>
      <c r="DQ1009" s="19">
        <f t="shared" si="1459"/>
        <v>414.67061373642559</v>
      </c>
      <c r="DR1009" s="19">
        <f t="shared" si="1460"/>
        <v>20.33854542663757</v>
      </c>
      <c r="DS1009" s="19">
        <f t="shared" si="1461"/>
        <v>125.8903989767565</v>
      </c>
      <c r="DT1009" s="19">
        <f t="shared" si="1462"/>
        <v>209.83917023680556</v>
      </c>
      <c r="DU1009" s="19">
        <f t="shared" si="1463"/>
        <v>164.58027716803852</v>
      </c>
      <c r="DV1009" s="19">
        <f t="shared" si="1464"/>
        <v>34.306918539129875</v>
      </c>
      <c r="DX1009" s="19">
        <f t="shared" si="1465"/>
        <v>44.319698256738675</v>
      </c>
      <c r="DZ1009" s="68">
        <f t="shared" si="1466"/>
        <v>2690.843673284231</v>
      </c>
      <c r="EA1009" s="21">
        <f t="shared" si="1467"/>
        <v>2.6908436732842311</v>
      </c>
      <c r="EB1009" s="92">
        <f t="shared" si="1416"/>
        <v>1088</v>
      </c>
    </row>
    <row r="1010" spans="1:132" x14ac:dyDescent="0.3">
      <c r="A1010" s="19">
        <f>'A. Thermody. result (all suite)'!C966</f>
        <v>1086</v>
      </c>
      <c r="B1010" s="19" t="str">
        <f>'A. Thermody. result (all suite)'!A966</f>
        <v>Alkaline basalt</v>
      </c>
      <c r="C1010" s="24">
        <f>'A. Thermody. result (all suite)'!G966</f>
        <v>57.625008999999999</v>
      </c>
      <c r="D1010" s="19">
        <f>'A. Thermody. result (all suite)'!D966</f>
        <v>5000</v>
      </c>
      <c r="E1010" s="61">
        <f>'A. Thermody. result (all suite)'!I966</f>
        <v>54.036647000000002</v>
      </c>
      <c r="F1010" s="21">
        <f>'A. Thermody. result (all suite)'!J966</f>
        <v>1.5239780000000001</v>
      </c>
      <c r="G1010" s="21">
        <f>'A. Thermody. result (all suite)'!K966</f>
        <v>16.391677000000001</v>
      </c>
      <c r="H1010" s="21">
        <f>'A. Thermody. result (all suite)'!L966</f>
        <v>0.775532</v>
      </c>
      <c r="I1010" s="21">
        <f>'A. Thermody. result (all suite)'!M966</f>
        <v>8.3298100000000002</v>
      </c>
      <c r="J1010" s="21">
        <f>'A. Thermody. result (all suite)'!N966</f>
        <v>0.41644399999999998</v>
      </c>
      <c r="K1010" s="21">
        <f>'A. Thermody. result (all suite)'!O966</f>
        <v>2.2212019999999999</v>
      </c>
      <c r="L1010" s="21">
        <f>'A. Thermody. result (all suite)'!P966</f>
        <v>5.202229</v>
      </c>
      <c r="M1010" s="21">
        <f>'A. Thermody. result (all suite)'!Q966</f>
        <v>6.6343629999999996</v>
      </c>
      <c r="N1010" s="21">
        <f>'A. Thermody. result (all suite)'!R966</f>
        <v>2.1440440000000001</v>
      </c>
      <c r="O1010" s="21">
        <f>'A. Thermody. result (all suite)'!S966</f>
        <v>0.78406500000000001</v>
      </c>
      <c r="P1010" s="21">
        <f>'A. Thermody. result (all suite)'!T966</f>
        <v>1.540008</v>
      </c>
      <c r="Q1010" s="21">
        <f t="shared" si="1470"/>
        <v>99.999998999999988</v>
      </c>
      <c r="S1010" s="19">
        <f t="shared" si="1386"/>
        <v>1359</v>
      </c>
      <c r="T1010" s="19">
        <f t="shared" si="1387"/>
        <v>0.5</v>
      </c>
      <c r="V1010" s="61">
        <f t="shared" si="1388"/>
        <v>53.204478304946555</v>
      </c>
      <c r="W1010" s="21">
        <f t="shared" si="1389"/>
        <v>1.5005086166470663</v>
      </c>
      <c r="X1010" s="21">
        <f t="shared" si="1390"/>
        <v>16.139243860341509</v>
      </c>
      <c r="Y1010" s="21">
        <f t="shared" si="1391"/>
        <v>0.76358874503800744</v>
      </c>
      <c r="Z1010" s="21">
        <f t="shared" si="1392"/>
        <v>8.2015302583324026</v>
      </c>
      <c r="AA1010" s="21">
        <f t="shared" si="1393"/>
        <v>0.41003072902034726</v>
      </c>
      <c r="AB1010" s="21">
        <f t="shared" si="1394"/>
        <v>2.1869953111617728</v>
      </c>
      <c r="AC1010" s="21">
        <f t="shared" si="1395"/>
        <v>5.1221142564205318</v>
      </c>
      <c r="AD1010" s="21">
        <f t="shared" si="1396"/>
        <v>6.5321932780292622</v>
      </c>
      <c r="AE1010" s="21">
        <f t="shared" si="1397"/>
        <v>2.1110255505462954</v>
      </c>
      <c r="AF1010" s="21">
        <f t="shared" si="1398"/>
        <v>0.77199033615405344</v>
      </c>
      <c r="AG1010" s="21">
        <f t="shared" si="1399"/>
        <v>96.943699246637792</v>
      </c>
      <c r="AH1010" s="21"/>
      <c r="AI1010" s="61">
        <f t="shared" si="1400"/>
        <v>54.881832154544888</v>
      </c>
      <c r="AJ1010" s="21">
        <f t="shared" si="1401"/>
        <v>1.5478144823312041</v>
      </c>
      <c r="AK1010" s="21">
        <f t="shared" si="1402"/>
        <v>16.648058600777244</v>
      </c>
      <c r="AL1010" s="21">
        <f t="shared" si="1403"/>
        <v>0.78766206671702832</v>
      </c>
      <c r="AM1010" s="21">
        <f t="shared" si="1404"/>
        <v>8.4600962435594784</v>
      </c>
      <c r="AN1010" s="21">
        <f t="shared" si="1405"/>
        <v>0.42295758487323037</v>
      </c>
      <c r="AO1010" s="21">
        <f t="shared" si="1406"/>
        <v>2.2559437365782409</v>
      </c>
      <c r="AP1010" s="21">
        <f t="shared" si="1407"/>
        <v>5.2835968672798277</v>
      </c>
      <c r="AQ1010" s="21">
        <f t="shared" si="1408"/>
        <v>6.73813082107635</v>
      </c>
      <c r="AR1010" s="21">
        <f t="shared" si="1409"/>
        <v>2.1775789112148103</v>
      </c>
      <c r="AS1010" s="21">
        <f t="shared" si="1410"/>
        <v>0.79632853104770251</v>
      </c>
      <c r="AT1010" s="21">
        <f t="shared" si="1411"/>
        <v>100.00000000000001</v>
      </c>
      <c r="AU1010" s="21"/>
      <c r="AV1010" s="21">
        <f>AR1010*'[1]diagram lines'!$G$39</f>
        <v>1.8076216617978056</v>
      </c>
      <c r="AW1010" s="21">
        <f>AK1010*'[1]diagram lines'!$G$40</f>
        <v>8.8112576925494626</v>
      </c>
      <c r="AX1010" s="21">
        <f>AQ1010*'[1]diagram lines'!$G$38</f>
        <v>4.9986972435154984</v>
      </c>
      <c r="AY1010" s="21">
        <f>AP1010*'[1]diagram lines'!$G$41</f>
        <v>3.7759628253716295</v>
      </c>
      <c r="AZ1010" s="21">
        <f t="shared" si="1412"/>
        <v>8.9157097322911607</v>
      </c>
      <c r="BA1010" s="21">
        <f t="shared" si="1413"/>
        <v>0.83264251668899369</v>
      </c>
      <c r="BB1010" s="21">
        <f t="shared" si="1414"/>
        <v>1.2945702097019016</v>
      </c>
      <c r="BC1010" s="86">
        <f t="shared" si="1415"/>
        <v>0.77245713867482568</v>
      </c>
      <c r="BX1010" s="61">
        <f t="shared" si="1417"/>
        <v>0.89941156790945409</v>
      </c>
      <c r="BY1010" s="21">
        <f t="shared" si="1418"/>
        <v>1.9078342513770656E-2</v>
      </c>
      <c r="BZ1010" s="21">
        <f t="shared" si="1419"/>
        <v>0.16076576108277757</v>
      </c>
      <c r="CA1010" s="21">
        <f t="shared" si="1420"/>
        <v>4.856484438599787E-3</v>
      </c>
      <c r="CB1010" s="21">
        <f t="shared" si="1421"/>
        <v>0.11593333333333335</v>
      </c>
      <c r="CC1010" s="21">
        <f t="shared" si="1422"/>
        <v>5.8703693261911473E-3</v>
      </c>
      <c r="CD1010" s="21">
        <f t="shared" si="1423"/>
        <v>5.5116674937965258E-2</v>
      </c>
      <c r="CE1010" s="21">
        <f t="shared" si="1424"/>
        <v>9.2764425820256777E-2</v>
      </c>
      <c r="CF1010" s="21">
        <f t="shared" si="1425"/>
        <v>0.10702311663171478</v>
      </c>
      <c r="CG1010" s="21">
        <f t="shared" si="1426"/>
        <v>2.2760552016985139E-2</v>
      </c>
      <c r="CH1010" s="21">
        <f t="shared" si="1427"/>
        <v>5.5237628924082747E-3</v>
      </c>
      <c r="CI1010" s="21">
        <f t="shared" si="1428"/>
        <v>8.5461043285238625E-2</v>
      </c>
      <c r="CJ1010" s="21">
        <f t="shared" si="1429"/>
        <v>1.5745654341886954</v>
      </c>
      <c r="CL1010" s="68">
        <f t="shared" si="1430"/>
        <v>0.57121256975444878</v>
      </c>
      <c r="CM1010" s="19">
        <f t="shared" si="1431"/>
        <v>1.2116576484864149E-2</v>
      </c>
      <c r="CN1010" s="19">
        <f t="shared" si="1432"/>
        <v>0.10210167046224607</v>
      </c>
      <c r="CO1010" s="19">
        <f t="shared" si="1433"/>
        <v>3.0843331964175375E-3</v>
      </c>
      <c r="CP1010" s="19">
        <f t="shared" si="1434"/>
        <v>7.3628780878877045E-2</v>
      </c>
      <c r="CQ1010" s="19">
        <f t="shared" si="1435"/>
        <v>3.7282472984146837E-3</v>
      </c>
      <c r="CR1010" s="19">
        <f t="shared" si="1436"/>
        <v>3.5004372470785541E-2</v>
      </c>
      <c r="CS1010" s="19">
        <f t="shared" si="1437"/>
        <v>5.8914303468152927E-2</v>
      </c>
      <c r="CT1010" s="19">
        <f t="shared" si="1438"/>
        <v>6.7969939075195759E-2</v>
      </c>
      <c r="CU1010" s="19">
        <f t="shared" si="1439"/>
        <v>1.4455132522779312E-2</v>
      </c>
      <c r="CV1010" s="19">
        <f t="shared" si="1440"/>
        <v>3.5081189847498639E-3</v>
      </c>
      <c r="CW1010" s="19">
        <f t="shared" si="1441"/>
        <v>5.4275955403068371E-2</v>
      </c>
      <c r="CX1010" s="19">
        <f t="shared" si="1442"/>
        <v>1.0000000000000002</v>
      </c>
      <c r="CZ1010" s="68">
        <f t="shared" si="1443"/>
        <v>2.5805000000000001E-5</v>
      </c>
      <c r="DA1010" s="19">
        <f t="shared" si="1444"/>
        <v>1.9021639999999997E-5</v>
      </c>
      <c r="DB1010" s="19">
        <f t="shared" si="1445"/>
        <v>3.667E-5</v>
      </c>
      <c r="DC1010" s="19">
        <f t="shared" si="1446"/>
        <v>4.0280739999999991E-5</v>
      </c>
      <c r="DD1010" s="19">
        <f t="shared" si="1447"/>
        <v>1.2798119999999998E-5</v>
      </c>
      <c r="DE1010" s="19">
        <f t="shared" si="1448"/>
        <v>1.2798119999999998E-5</v>
      </c>
      <c r="DF1010" s="19">
        <f t="shared" si="1449"/>
        <v>1.1428219999999998E-5</v>
      </c>
      <c r="DG1010" s="19">
        <f t="shared" si="1450"/>
        <v>1.5945639999999998E-5</v>
      </c>
      <c r="DH1010" s="19">
        <f t="shared" si="1451"/>
        <v>2.5418479999999999E-5</v>
      </c>
      <c r="DI1010" s="19">
        <f t="shared" si="1452"/>
        <v>3.9131879999999996E-5</v>
      </c>
      <c r="DJ1010" s="19">
        <f t="shared" si="1453"/>
        <v>0</v>
      </c>
      <c r="DK1010" s="19">
        <f t="shared" si="1454"/>
        <v>2.1724559999999996E-5</v>
      </c>
      <c r="DM1010" s="68">
        <f t="shared" si="1455"/>
        <v>1329.9147913523459</v>
      </c>
      <c r="DN1010" s="19">
        <f t="shared" si="1456"/>
        <v>50.882685699600472</v>
      </c>
      <c r="DO1010" s="19">
        <f t="shared" si="1457"/>
        <v>283.89109136434706</v>
      </c>
      <c r="DP1010" s="19">
        <f t="shared" si="1458"/>
        <v>12.227609724546189</v>
      </c>
      <c r="DQ1010" s="19">
        <f t="shared" si="1459"/>
        <v>413.35976738359352</v>
      </c>
      <c r="DR1010" s="19">
        <f t="shared" si="1460"/>
        <v>20.665680846056897</v>
      </c>
      <c r="DS1010" s="19">
        <f t="shared" si="1461"/>
        <v>123.43796414250491</v>
      </c>
      <c r="DT1010" s="19">
        <f t="shared" si="1462"/>
        <v>207.19859086835126</v>
      </c>
      <c r="DU1010" s="19">
        <f t="shared" si="1463"/>
        <v>165.76351234500984</v>
      </c>
      <c r="DV1010" s="19">
        <f t="shared" si="1464"/>
        <v>34.797037189263882</v>
      </c>
      <c r="DX1010" s="19">
        <f t="shared" si="1465"/>
        <v>45.020599559360114</v>
      </c>
      <c r="DZ1010" s="68">
        <f t="shared" si="1466"/>
        <v>2687.1593304749804</v>
      </c>
      <c r="EA1010" s="21">
        <f t="shared" si="1467"/>
        <v>2.6871593304749806</v>
      </c>
      <c r="EB1010" s="92">
        <f t="shared" si="1416"/>
        <v>1086</v>
      </c>
    </row>
    <row r="1011" spans="1:132" x14ac:dyDescent="0.3">
      <c r="A1011" s="19">
        <f>'A. Thermody. result (all suite)'!C967</f>
        <v>1084</v>
      </c>
      <c r="B1011" s="19" t="str">
        <f>'A. Thermody. result (all suite)'!A967</f>
        <v>Alkaline basalt</v>
      </c>
      <c r="C1011" s="24">
        <f>'A. Thermody. result (all suite)'!G967</f>
        <v>56.709974000000003</v>
      </c>
      <c r="D1011" s="19">
        <f>'A. Thermody. result (all suite)'!D967</f>
        <v>5000</v>
      </c>
      <c r="E1011" s="61">
        <f>'A. Thermody. result (all suite)'!I967</f>
        <v>54.168776000000001</v>
      </c>
      <c r="F1011" s="21">
        <f>'A. Thermody. result (all suite)'!J967</f>
        <v>1.4978309999999999</v>
      </c>
      <c r="G1011" s="21">
        <f>'A. Thermody. result (all suite)'!K967</f>
        <v>16.348958</v>
      </c>
      <c r="H1011" s="21">
        <f>'A. Thermody. result (all suite)'!L967</f>
        <v>0.74488200000000004</v>
      </c>
      <c r="I1011" s="21">
        <f>'A. Thermody. result (all suite)'!M967</f>
        <v>8.3062179999999994</v>
      </c>
      <c r="J1011" s="21">
        <f>'A. Thermody. result (all suite)'!N967</f>
        <v>0.42316399999999998</v>
      </c>
      <c r="K1011" s="21">
        <f>'A. Thermody. result (all suite)'!O967</f>
        <v>2.178585</v>
      </c>
      <c r="L1011" s="21">
        <f>'A. Thermody. result (all suite)'!P967</f>
        <v>5.1387590000000003</v>
      </c>
      <c r="M1011" s="21">
        <f>'A. Thermody. result (all suite)'!Q967</f>
        <v>6.6818210000000002</v>
      </c>
      <c r="N1011" s="21">
        <f>'A. Thermody. result (all suite)'!R967</f>
        <v>2.174426</v>
      </c>
      <c r="O1011" s="21">
        <f>'A. Thermody. result (all suite)'!S967</f>
        <v>0.77273700000000001</v>
      </c>
      <c r="P1011" s="21">
        <f>'A. Thermody. result (all suite)'!T967</f>
        <v>1.563842</v>
      </c>
      <c r="Q1011" s="21">
        <f t="shared" si="1470"/>
        <v>99.999999000000003</v>
      </c>
      <c r="S1011" s="19">
        <f t="shared" si="1386"/>
        <v>1357</v>
      </c>
      <c r="T1011" s="19">
        <f t="shared" si="1387"/>
        <v>0.5</v>
      </c>
      <c r="V1011" s="61">
        <f t="shared" si="1388"/>
        <v>53.321661921554941</v>
      </c>
      <c r="W1011" s="21">
        <f t="shared" si="1389"/>
        <v>1.474407289498743</v>
      </c>
      <c r="X1011" s="21">
        <f t="shared" si="1390"/>
        <v>16.093286125676922</v>
      </c>
      <c r="Y1011" s="21">
        <f t="shared" si="1391"/>
        <v>0.73323322231707233</v>
      </c>
      <c r="Z1011" s="21">
        <f t="shared" si="1392"/>
        <v>8.1763218730054792</v>
      </c>
      <c r="AA1011" s="21">
        <f t="shared" si="1393"/>
        <v>0.41654638357294388</v>
      </c>
      <c r="AB1011" s="21">
        <f t="shared" si="1394"/>
        <v>2.1445153724236037</v>
      </c>
      <c r="AC1011" s="21">
        <f t="shared" si="1395"/>
        <v>5.0583969276755996</v>
      </c>
      <c r="AD1011" s="21">
        <f t="shared" si="1396"/>
        <v>6.5773278757922489</v>
      </c>
      <c r="AE1011" s="21">
        <f t="shared" si="1397"/>
        <v>2.1404214126130343</v>
      </c>
      <c r="AF1011" s="21">
        <f t="shared" si="1398"/>
        <v>0.76065261412361618</v>
      </c>
      <c r="AG1011" s="21">
        <f t="shared" si="1399"/>
        <v>96.896771018254199</v>
      </c>
      <c r="AH1011" s="21"/>
      <c r="AI1011" s="61">
        <f t="shared" si="1400"/>
        <v>55.029348616281318</v>
      </c>
      <c r="AJ1011" s="21">
        <f t="shared" si="1401"/>
        <v>1.52162685505896</v>
      </c>
      <c r="AK1011" s="21">
        <f t="shared" si="1402"/>
        <v>16.608691865124317</v>
      </c>
      <c r="AL1011" s="21">
        <f t="shared" si="1403"/>
        <v>0.75671584781596068</v>
      </c>
      <c r="AM1011" s="21">
        <f t="shared" si="1404"/>
        <v>8.4381778536925207</v>
      </c>
      <c r="AN1011" s="21">
        <f t="shared" si="1405"/>
        <v>0.42988675390893211</v>
      </c>
      <c r="AO1011" s="21">
        <f t="shared" si="1406"/>
        <v>2.2131959093039359</v>
      </c>
      <c r="AP1011" s="21">
        <f t="shared" si="1407"/>
        <v>5.2203978259736408</v>
      </c>
      <c r="AQ1011" s="21">
        <f t="shared" si="1408"/>
        <v>6.7879742603116862</v>
      </c>
      <c r="AR1011" s="21">
        <f t="shared" si="1409"/>
        <v>2.2089708357875049</v>
      </c>
      <c r="AS1011" s="21">
        <f t="shared" si="1410"/>
        <v>0.78501337674123151</v>
      </c>
      <c r="AT1011" s="21">
        <f t="shared" si="1411"/>
        <v>100</v>
      </c>
      <c r="AU1011" s="21"/>
      <c r="AV1011" s="21">
        <f>AR1011*'[1]diagram lines'!$G$39</f>
        <v>1.8336802916692114</v>
      </c>
      <c r="AW1011" s="21">
        <f>AK1011*'[1]diagram lines'!$G$40</f>
        <v>8.7904222029184833</v>
      </c>
      <c r="AX1011" s="21">
        <f>AQ1011*'[1]diagram lines'!$G$38</f>
        <v>5.0356737090856942</v>
      </c>
      <c r="AY1011" s="21">
        <f>AP1011*'[1]diagram lines'!$G$41</f>
        <v>3.7307971481699647</v>
      </c>
      <c r="AZ1011" s="21">
        <f t="shared" si="1412"/>
        <v>8.996945096099191</v>
      </c>
      <c r="BA1011" s="21">
        <f t="shared" si="1413"/>
        <v>0.82927328859929139</v>
      </c>
      <c r="BB1011" s="21">
        <f t="shared" si="1414"/>
        <v>1.2796577672299989</v>
      </c>
      <c r="BC1011" s="86">
        <f t="shared" si="1415"/>
        <v>0.78145893816957179</v>
      </c>
      <c r="BX1011" s="61">
        <f t="shared" si="1417"/>
        <v>0.90161078561917452</v>
      </c>
      <c r="BY1011" s="21">
        <f t="shared" si="1418"/>
        <v>1.8751014021031548E-2</v>
      </c>
      <c r="BZ1011" s="21">
        <f t="shared" si="1419"/>
        <v>0.16034678305217734</v>
      </c>
      <c r="CA1011" s="21">
        <f t="shared" si="1420"/>
        <v>4.6645500657523957E-3</v>
      </c>
      <c r="CB1011" s="21">
        <f t="shared" si="1421"/>
        <v>0.1156049826026444</v>
      </c>
      <c r="CC1011" s="21">
        <f t="shared" si="1422"/>
        <v>5.9650972652946152E-3</v>
      </c>
      <c r="CD1011" s="21">
        <f t="shared" si="1423"/>
        <v>5.4059181141439212E-2</v>
      </c>
      <c r="CE1011" s="21">
        <f t="shared" si="1424"/>
        <v>9.1632649786019982E-2</v>
      </c>
      <c r="CF1011" s="21">
        <f t="shared" si="1425"/>
        <v>0.10778869172447168</v>
      </c>
      <c r="CG1011" s="21">
        <f t="shared" si="1426"/>
        <v>2.3083078556263268E-2</v>
      </c>
      <c r="CH1011" s="21">
        <f t="shared" si="1427"/>
        <v>5.4439567716846084E-3</v>
      </c>
      <c r="CI1011" s="21">
        <f t="shared" si="1428"/>
        <v>8.6783684794672591E-2</v>
      </c>
      <c r="CJ1011" s="21">
        <f t="shared" si="1429"/>
        <v>1.5757344554006265</v>
      </c>
      <c r="CL1011" s="68">
        <f t="shared" si="1430"/>
        <v>0.57218447088531943</v>
      </c>
      <c r="CM1011" s="19">
        <f t="shared" si="1431"/>
        <v>1.1899856575938202E-2</v>
      </c>
      <c r="CN1011" s="19">
        <f t="shared" si="1432"/>
        <v>0.10176002847599698</v>
      </c>
      <c r="CO1011" s="19">
        <f t="shared" si="1433"/>
        <v>2.9602386682383267E-3</v>
      </c>
      <c r="CP1011" s="19">
        <f t="shared" si="1434"/>
        <v>7.3365776959704879E-2</v>
      </c>
      <c r="CQ1011" s="19">
        <f t="shared" si="1435"/>
        <v>3.7855980395998922E-3</v>
      </c>
      <c r="CR1011" s="19">
        <f t="shared" si="1436"/>
        <v>3.4307291406974284E-2</v>
      </c>
      <c r="CS1011" s="19">
        <f t="shared" si="1437"/>
        <v>5.8152342529517523E-2</v>
      </c>
      <c r="CT1011" s="19">
        <f t="shared" si="1438"/>
        <v>6.8405365735984158E-2</v>
      </c>
      <c r="CU1011" s="19">
        <f t="shared" si="1439"/>
        <v>1.4649091715389605E-2</v>
      </c>
      <c r="CV1011" s="19">
        <f t="shared" si="1440"/>
        <v>3.4548694121818236E-3</v>
      </c>
      <c r="CW1011" s="19">
        <f t="shared" si="1441"/>
        <v>5.5075069595154631E-2</v>
      </c>
      <c r="CX1011" s="19">
        <f t="shared" si="1442"/>
        <v>0.99999999999999989</v>
      </c>
      <c r="CZ1011" s="68">
        <f t="shared" si="1443"/>
        <v>2.5805000000000001E-5</v>
      </c>
      <c r="DA1011" s="19">
        <f t="shared" si="1444"/>
        <v>1.9007159999999994E-5</v>
      </c>
      <c r="DB1011" s="19">
        <f t="shared" si="1445"/>
        <v>3.667E-5</v>
      </c>
      <c r="DC1011" s="19">
        <f t="shared" si="1446"/>
        <v>4.0262559999999994E-5</v>
      </c>
      <c r="DD1011" s="19">
        <f t="shared" si="1447"/>
        <v>1.2792279999999998E-5</v>
      </c>
      <c r="DE1011" s="19">
        <f t="shared" si="1448"/>
        <v>1.2792279999999998E-5</v>
      </c>
      <c r="DF1011" s="19">
        <f t="shared" si="1449"/>
        <v>1.1421679999999998E-5</v>
      </c>
      <c r="DG1011" s="19">
        <f t="shared" si="1450"/>
        <v>1.593816E-5</v>
      </c>
      <c r="DH1011" s="19">
        <f t="shared" si="1451"/>
        <v>2.5403119999999999E-5</v>
      </c>
      <c r="DI1011" s="19">
        <f t="shared" si="1452"/>
        <v>3.9107719999999993E-5</v>
      </c>
      <c r="DJ1011" s="19">
        <f t="shared" si="1453"/>
        <v>0</v>
      </c>
      <c r="DK1011" s="19">
        <f t="shared" si="1454"/>
        <v>2.1705639999999997E-5</v>
      </c>
      <c r="DM1011" s="68">
        <f t="shared" si="1455"/>
        <v>1332.1776016582053</v>
      </c>
      <c r="DN1011" s="19">
        <f t="shared" si="1456"/>
        <v>50.010656157255681</v>
      </c>
      <c r="DO1011" s="19">
        <f t="shared" si="1457"/>
        <v>282.94116453266025</v>
      </c>
      <c r="DP1011" s="19">
        <f t="shared" si="1458"/>
        <v>11.74094525859703</v>
      </c>
      <c r="DQ1011" s="19">
        <f t="shared" si="1459"/>
        <v>412.07127068472516</v>
      </c>
      <c r="DR1011" s="19">
        <f t="shared" si="1460"/>
        <v>20.993155632085628</v>
      </c>
      <c r="DS1011" s="19">
        <f t="shared" si="1461"/>
        <v>121.04907891843089</v>
      </c>
      <c r="DT1011" s="19">
        <f t="shared" si="1462"/>
        <v>204.61479675541861</v>
      </c>
      <c r="DU1011" s="19">
        <f t="shared" si="1463"/>
        <v>166.92629180878799</v>
      </c>
      <c r="DV1011" s="19">
        <f t="shared" si="1464"/>
        <v>35.285729763578672</v>
      </c>
      <c r="DX1011" s="19">
        <f t="shared" si="1465"/>
        <v>45.723266123675074</v>
      </c>
      <c r="DZ1011" s="68">
        <f t="shared" si="1466"/>
        <v>2683.5339572934199</v>
      </c>
      <c r="EA1011" s="21">
        <f t="shared" si="1467"/>
        <v>2.6835339572934198</v>
      </c>
      <c r="EB1011" s="92">
        <f t="shared" si="1416"/>
        <v>1084</v>
      </c>
    </row>
    <row r="1012" spans="1:132" x14ac:dyDescent="0.3">
      <c r="A1012" s="19">
        <f>'A. Thermody. result (all suite)'!C968</f>
        <v>1082</v>
      </c>
      <c r="B1012" s="19" t="str">
        <f>'A. Thermody. result (all suite)'!A968</f>
        <v>Alkaline basalt</v>
      </c>
      <c r="C1012" s="24">
        <f>'A. Thermody. result (all suite)'!G968</f>
        <v>55.822329000000003</v>
      </c>
      <c r="D1012" s="19">
        <f>'A. Thermody. result (all suite)'!D968</f>
        <v>5000</v>
      </c>
      <c r="E1012" s="61">
        <f>'A. Thermody. result (all suite)'!I968</f>
        <v>54.297550000000001</v>
      </c>
      <c r="F1012" s="21">
        <f>'A. Thermody. result (all suite)'!J968</f>
        <v>1.472113</v>
      </c>
      <c r="G1012" s="21">
        <f>'A. Thermody. result (all suite)'!K968</f>
        <v>16.305554000000001</v>
      </c>
      <c r="H1012" s="21">
        <f>'A. Thermody. result (all suite)'!L968</f>
        <v>0.71543400000000001</v>
      </c>
      <c r="I1012" s="21">
        <f>'A. Thermody. result (all suite)'!M968</f>
        <v>8.2830429999999993</v>
      </c>
      <c r="J1012" s="21">
        <f>'A. Thermody. result (all suite)'!N968</f>
        <v>0.429892</v>
      </c>
      <c r="K1012" s="21">
        <f>'A. Thermody. result (all suite)'!O968</f>
        <v>2.1370439999999999</v>
      </c>
      <c r="L1012" s="21">
        <f>'A. Thermody. result (all suite)'!P968</f>
        <v>5.0766249999999999</v>
      </c>
      <c r="M1012" s="21">
        <f>'A. Thermody. result (all suite)'!Q968</f>
        <v>6.728485</v>
      </c>
      <c r="N1012" s="21">
        <f>'A. Thermody. result (all suite)'!R968</f>
        <v>2.2047249999999998</v>
      </c>
      <c r="O1012" s="21">
        <f>'A. Thermody. result (all suite)'!S968</f>
        <v>0.76180599999999998</v>
      </c>
      <c r="P1012" s="21">
        <f>'A. Thermody. result (all suite)'!T968</f>
        <v>1.5877270000000001</v>
      </c>
      <c r="Q1012" s="21">
        <f t="shared" si="1470"/>
        <v>99.999998000000033</v>
      </c>
      <c r="S1012" s="19">
        <f t="shared" si="1386"/>
        <v>1355</v>
      </c>
      <c r="T1012" s="19">
        <f t="shared" si="1387"/>
        <v>0.5</v>
      </c>
      <c r="V1012" s="61">
        <f t="shared" si="1388"/>
        <v>53.435453121069557</v>
      </c>
      <c r="W1012" s="21">
        <f t="shared" si="1389"/>
        <v>1.4487398639610274</v>
      </c>
      <c r="X1012" s="21">
        <f t="shared" si="1390"/>
        <v>16.046666311464666</v>
      </c>
      <c r="Y1012" s="21">
        <f t="shared" si="1391"/>
        <v>0.70407486098763727</v>
      </c>
      <c r="Z1012" s="21">
        <f t="shared" si="1392"/>
        <v>8.151530887237147</v>
      </c>
      <c r="AA1012" s="21">
        <f t="shared" si="1393"/>
        <v>0.42306648850864975</v>
      </c>
      <c r="AB1012" s="21">
        <f t="shared" si="1394"/>
        <v>2.1031135747315117</v>
      </c>
      <c r="AC1012" s="21">
        <f t="shared" si="1395"/>
        <v>4.9960220525741912</v>
      </c>
      <c r="AD1012" s="21">
        <f t="shared" si="1396"/>
        <v>6.6216550248274508</v>
      </c>
      <c r="AE1012" s="21">
        <f t="shared" si="1397"/>
        <v>2.1697199851991495</v>
      </c>
      <c r="AF1012" s="21">
        <f t="shared" si="1398"/>
        <v>0.74971060020847191</v>
      </c>
      <c r="AG1012" s="21">
        <f t="shared" si="1399"/>
        <v>96.849752770769456</v>
      </c>
      <c r="AH1012" s="21"/>
      <c r="AI1012" s="61">
        <f t="shared" si="1400"/>
        <v>55.173556557799586</v>
      </c>
      <c r="AJ1012" s="21">
        <f t="shared" si="1401"/>
        <v>1.4958632546951389</v>
      </c>
      <c r="AK1012" s="21">
        <f t="shared" si="1402"/>
        <v>16.568618765031854</v>
      </c>
      <c r="AL1012" s="21">
        <f t="shared" si="1403"/>
        <v>0.72697641536998991</v>
      </c>
      <c r="AM1012" s="21">
        <f t="shared" si="1404"/>
        <v>8.4166770219132534</v>
      </c>
      <c r="AN1012" s="21">
        <f t="shared" si="1405"/>
        <v>0.43682763910610295</v>
      </c>
      <c r="AO1012" s="21">
        <f t="shared" si="1406"/>
        <v>2.171521882672538</v>
      </c>
      <c r="AP1012" s="21">
        <f t="shared" si="1407"/>
        <v>5.1585284522089738</v>
      </c>
      <c r="AQ1012" s="21">
        <f t="shared" si="1408"/>
        <v>6.8370386453128402</v>
      </c>
      <c r="AR1012" s="21">
        <f t="shared" si="1409"/>
        <v>2.2402948103900582</v>
      </c>
      <c r="AS1012" s="21">
        <f t="shared" si="1410"/>
        <v>0.77409655549966927</v>
      </c>
      <c r="AT1012" s="21">
        <f t="shared" si="1411"/>
        <v>100</v>
      </c>
      <c r="AU1012" s="21"/>
      <c r="AV1012" s="21">
        <f>AR1012*'[1]diagram lines'!$G$39</f>
        <v>1.8596825158520274</v>
      </c>
      <c r="AW1012" s="21">
        <f>AK1012*'[1]diagram lines'!$G$40</f>
        <v>8.7692128583383564</v>
      </c>
      <c r="AX1012" s="21">
        <f>AQ1012*'[1]diagram lines'!$G$38</f>
        <v>5.0720722315502487</v>
      </c>
      <c r="AY1012" s="21">
        <f>AP1012*'[1]diagram lines'!$G$41</f>
        <v>3.6865817280248092</v>
      </c>
      <c r="AZ1012" s="21">
        <f t="shared" si="1412"/>
        <v>9.0773334557028988</v>
      </c>
      <c r="BA1012" s="21">
        <f t="shared" si="1413"/>
        <v>0.82585562047614858</v>
      </c>
      <c r="BB1012" s="21">
        <f t="shared" si="1414"/>
        <v>1.2650783499841336</v>
      </c>
      <c r="BC1012" s="86">
        <f t="shared" si="1415"/>
        <v>0.79046487516962227</v>
      </c>
      <c r="BX1012" s="61">
        <f t="shared" si="1417"/>
        <v>0.9037541611185087</v>
      </c>
      <c r="BY1012" s="21">
        <f t="shared" si="1418"/>
        <v>1.8429056084126191E-2</v>
      </c>
      <c r="BZ1012" s="21">
        <f t="shared" si="1419"/>
        <v>0.15992108670066696</v>
      </c>
      <c r="CA1012" s="21">
        <f t="shared" si="1420"/>
        <v>4.4801427766297201E-3</v>
      </c>
      <c r="CB1012" s="21">
        <f t="shared" si="1421"/>
        <v>0.11528243562978427</v>
      </c>
      <c r="CC1012" s="21">
        <f t="shared" si="1422"/>
        <v>6.0599379757541585E-3</v>
      </c>
      <c r="CD1012" s="21">
        <f t="shared" si="1423"/>
        <v>5.3028387096774196E-2</v>
      </c>
      <c r="CE1012" s="21">
        <f t="shared" si="1424"/>
        <v>9.0524696861626244E-2</v>
      </c>
      <c r="CF1012" s="21">
        <f t="shared" si="1425"/>
        <v>0.10854145829972577</v>
      </c>
      <c r="CG1012" s="21">
        <f t="shared" si="1426"/>
        <v>2.3404723991507427E-2</v>
      </c>
      <c r="CH1012" s="21">
        <f t="shared" si="1427"/>
        <v>5.3669475286028294E-3</v>
      </c>
      <c r="CI1012" s="21">
        <f t="shared" si="1428"/>
        <v>8.8109156492785806E-2</v>
      </c>
      <c r="CJ1012" s="21">
        <f t="shared" si="1429"/>
        <v>1.5769021905564924</v>
      </c>
      <c r="CL1012" s="68">
        <f t="shared" si="1430"/>
        <v>0.57311998583727741</v>
      </c>
      <c r="CM1012" s="19">
        <f t="shared" si="1431"/>
        <v>1.1686873285160784E-2</v>
      </c>
      <c r="CN1012" s="19">
        <f t="shared" si="1432"/>
        <v>0.10141471529329948</v>
      </c>
      <c r="CO1012" s="19">
        <f t="shared" si="1433"/>
        <v>2.8411037814898765E-3</v>
      </c>
      <c r="CP1012" s="19">
        <f t="shared" si="1434"/>
        <v>7.3106903091497921E-2</v>
      </c>
      <c r="CQ1012" s="19">
        <f t="shared" si="1435"/>
        <v>3.8429383965885625E-3</v>
      </c>
      <c r="CR1012" s="19">
        <f t="shared" si="1436"/>
        <v>3.3628203077110543E-2</v>
      </c>
      <c r="CS1012" s="19">
        <f t="shared" si="1437"/>
        <v>5.7406665678915614E-2</v>
      </c>
      <c r="CT1012" s="19">
        <f t="shared" si="1438"/>
        <v>6.8832080359671033E-2</v>
      </c>
      <c r="CU1012" s="19">
        <f t="shared" si="1439"/>
        <v>1.4842216677527631E-2</v>
      </c>
      <c r="CV1012" s="19">
        <f t="shared" si="1440"/>
        <v>3.4034752191629725E-3</v>
      </c>
      <c r="CW1012" s="19">
        <f t="shared" si="1441"/>
        <v>5.5874839302298057E-2</v>
      </c>
      <c r="CX1012" s="19">
        <f t="shared" si="1442"/>
        <v>0.99999999999999989</v>
      </c>
      <c r="CZ1012" s="68">
        <f t="shared" si="1443"/>
        <v>2.5805000000000001E-5</v>
      </c>
      <c r="DA1012" s="19">
        <f t="shared" si="1444"/>
        <v>1.8992679999999997E-5</v>
      </c>
      <c r="DB1012" s="19">
        <f t="shared" si="1445"/>
        <v>3.667E-5</v>
      </c>
      <c r="DC1012" s="19">
        <f t="shared" si="1446"/>
        <v>4.0244379999999996E-5</v>
      </c>
      <c r="DD1012" s="19">
        <f t="shared" si="1447"/>
        <v>1.2786439999999998E-5</v>
      </c>
      <c r="DE1012" s="19">
        <f t="shared" si="1448"/>
        <v>1.2786439999999998E-5</v>
      </c>
      <c r="DF1012" s="19">
        <f t="shared" si="1449"/>
        <v>1.1415139999999998E-5</v>
      </c>
      <c r="DG1012" s="19">
        <f t="shared" si="1450"/>
        <v>1.5930679999999998E-5</v>
      </c>
      <c r="DH1012" s="19">
        <f t="shared" si="1451"/>
        <v>2.5387759999999998E-5</v>
      </c>
      <c r="DI1012" s="19">
        <f t="shared" si="1452"/>
        <v>3.908355999999999E-5</v>
      </c>
      <c r="DJ1012" s="19">
        <f t="shared" si="1453"/>
        <v>0</v>
      </c>
      <c r="DK1012" s="19">
        <f t="shared" si="1454"/>
        <v>2.1686719999999995E-5</v>
      </c>
      <c r="DM1012" s="68">
        <f t="shared" si="1455"/>
        <v>1334.3556965356956</v>
      </c>
      <c r="DN1012" s="19">
        <f t="shared" si="1456"/>
        <v>49.153012530019119</v>
      </c>
      <c r="DO1012" s="19">
        <f t="shared" si="1457"/>
        <v>281.98103003285559</v>
      </c>
      <c r="DP1012" s="19">
        <f t="shared" si="1458"/>
        <v>11.273520995133195</v>
      </c>
      <c r="DQ1012" s="19">
        <f t="shared" si="1459"/>
        <v>410.80480470906099</v>
      </c>
      <c r="DR1012" s="19">
        <f t="shared" si="1460"/>
        <v>21.320871943558384</v>
      </c>
      <c r="DS1012" s="19">
        <f t="shared" si="1461"/>
        <v>118.72097792997326</v>
      </c>
      <c r="DT1012" s="19">
        <f t="shared" si="1462"/>
        <v>202.08590036794337</v>
      </c>
      <c r="DU1012" s="19">
        <f t="shared" si="1463"/>
        <v>168.0692058494333</v>
      </c>
      <c r="DV1012" s="19">
        <f t="shared" si="1464"/>
        <v>35.773015841522714</v>
      </c>
      <c r="DX1012" s="19">
        <f t="shared" si="1465"/>
        <v>46.427703416072653</v>
      </c>
      <c r="DZ1012" s="68">
        <f t="shared" si="1466"/>
        <v>2679.9657401512686</v>
      </c>
      <c r="EA1012" s="21">
        <f t="shared" si="1467"/>
        <v>2.6799657401512684</v>
      </c>
      <c r="EB1012" s="92">
        <f t="shared" si="1416"/>
        <v>1082</v>
      </c>
    </row>
    <row r="1013" spans="1:132" x14ac:dyDescent="0.3">
      <c r="A1013" s="19">
        <f>'A. Thermody. result (all suite)'!C969</f>
        <v>1080</v>
      </c>
      <c r="B1013" s="19" t="str">
        <f>'A. Thermody. result (all suite)'!A969</f>
        <v>Alkaline basalt</v>
      </c>
      <c r="C1013" s="24">
        <f>'A. Thermody. result (all suite)'!G969</f>
        <v>54.960832000000003</v>
      </c>
      <c r="D1013" s="19">
        <f>'A. Thermody. result (all suite)'!D969</f>
        <v>5000</v>
      </c>
      <c r="E1013" s="61">
        <f>'A. Thermody. result (all suite)'!I969</f>
        <v>54.423076000000002</v>
      </c>
      <c r="F1013" s="21">
        <f>'A. Thermody. result (all suite)'!J969</f>
        <v>1.4468160000000001</v>
      </c>
      <c r="G1013" s="21">
        <f>'A. Thermody. result (all suite)'!K969</f>
        <v>16.261507999999999</v>
      </c>
      <c r="H1013" s="21">
        <f>'A. Thermody. result (all suite)'!L969</f>
        <v>0.68713400000000002</v>
      </c>
      <c r="I1013" s="21">
        <f>'A. Thermody. result (all suite)'!M969</f>
        <v>8.2602790000000006</v>
      </c>
      <c r="J1013" s="21">
        <f>'A. Thermody. result (all suite)'!N969</f>
        <v>0.43663099999999999</v>
      </c>
      <c r="K1013" s="21">
        <f>'A. Thermody. result (all suite)'!O969</f>
        <v>2.096533</v>
      </c>
      <c r="L1013" s="21">
        <f>'A. Thermody. result (all suite)'!P969</f>
        <v>5.015784</v>
      </c>
      <c r="M1013" s="21">
        <f>'A. Thermody. result (all suite)'!Q969</f>
        <v>6.7743830000000003</v>
      </c>
      <c r="N1013" s="21">
        <f>'A. Thermody. result (all suite)'!R969</f>
        <v>2.2349420000000002</v>
      </c>
      <c r="O1013" s="21">
        <f>'A. Thermody. result (all suite)'!S969</f>
        <v>0.75125200000000003</v>
      </c>
      <c r="P1013" s="21">
        <f>'A. Thermody. result (all suite)'!T969</f>
        <v>1.6116619999999999</v>
      </c>
      <c r="Q1013" s="21">
        <f t="shared" si="1470"/>
        <v>99.999999999999986</v>
      </c>
      <c r="S1013" s="19">
        <f t="shared" si="1386"/>
        <v>1353</v>
      </c>
      <c r="T1013" s="19">
        <f t="shared" si="1387"/>
        <v>0.5</v>
      </c>
      <c r="V1013" s="61">
        <f t="shared" si="1388"/>
        <v>53.545959964876879</v>
      </c>
      <c r="W1013" s="21">
        <f t="shared" si="1389"/>
        <v>1.4234982163180803</v>
      </c>
      <c r="X1013" s="21">
        <f t="shared" si="1390"/>
        <v>15.99942745493704</v>
      </c>
      <c r="Y1013" s="21">
        <f t="shared" si="1391"/>
        <v>0.67605972243292012</v>
      </c>
      <c r="Z1013" s="21">
        <f t="shared" si="1392"/>
        <v>8.1271512222630218</v>
      </c>
      <c r="AA1013" s="21">
        <f t="shared" si="1393"/>
        <v>0.42959398409277999</v>
      </c>
      <c r="AB1013" s="21">
        <f t="shared" si="1394"/>
        <v>2.0627439743215401</v>
      </c>
      <c r="AC1013" s="21">
        <f t="shared" si="1395"/>
        <v>4.9349465152699201</v>
      </c>
      <c r="AD1013" s="21">
        <f t="shared" si="1396"/>
        <v>6.6652028434545407</v>
      </c>
      <c r="AE1013" s="21">
        <f t="shared" si="1397"/>
        <v>2.1989222890639604</v>
      </c>
      <c r="AF1013" s="21">
        <f t="shared" si="1398"/>
        <v>0.73914435699176007</v>
      </c>
      <c r="AG1013" s="21">
        <f t="shared" si="1399"/>
        <v>96.802650544022427</v>
      </c>
      <c r="AH1013" s="21"/>
      <c r="AI1013" s="61">
        <f t="shared" si="1400"/>
        <v>55.314559739793552</v>
      </c>
      <c r="AJ1013" s="21">
        <f t="shared" si="1401"/>
        <v>1.4705157434410574</v>
      </c>
      <c r="AK1013" s="21">
        <f t="shared" si="1402"/>
        <v>16.527881586941739</v>
      </c>
      <c r="AL1013" s="21">
        <f t="shared" si="1403"/>
        <v>0.69838968110224631</v>
      </c>
      <c r="AM1013" s="21">
        <f t="shared" si="1404"/>
        <v>8.3955874933063743</v>
      </c>
      <c r="AN1013" s="21">
        <f t="shared" si="1405"/>
        <v>0.44378328659236022</v>
      </c>
      <c r="AO1013" s="21">
        <f t="shared" si="1406"/>
        <v>2.1308755108760962</v>
      </c>
      <c r="AP1013" s="21">
        <f t="shared" si="1407"/>
        <v>5.0979456528679252</v>
      </c>
      <c r="AQ1013" s="21">
        <f t="shared" si="1408"/>
        <v>6.8853515952266644</v>
      </c>
      <c r="AR1013" s="21">
        <f t="shared" si="1409"/>
        <v>2.2715517361417374</v>
      </c>
      <c r="AS1013" s="21">
        <f t="shared" si="1410"/>
        <v>0.76355797371025846</v>
      </c>
      <c r="AT1013" s="21">
        <f t="shared" si="1411"/>
        <v>100</v>
      </c>
      <c r="AU1013" s="21"/>
      <c r="AV1013" s="21">
        <f>AR1013*'[1]diagram lines'!$G$39</f>
        <v>1.8856290823709052</v>
      </c>
      <c r="AW1013" s="21">
        <f>AK1013*'[1]diagram lines'!$G$40</f>
        <v>8.7476520396010589</v>
      </c>
      <c r="AX1013" s="21">
        <f>AQ1013*'[1]diagram lines'!$G$38</f>
        <v>5.1079133002343022</v>
      </c>
      <c r="AY1013" s="21">
        <f>AP1013*'[1]diagram lines'!$G$41</f>
        <v>3.6432857681105695</v>
      </c>
      <c r="AZ1013" s="21">
        <f t="shared" si="1412"/>
        <v>9.156903331368401</v>
      </c>
      <c r="BA1013" s="21">
        <f t="shared" si="1413"/>
        <v>0.82239290845480195</v>
      </c>
      <c r="BB1013" s="21">
        <f t="shared" si="1414"/>
        <v>1.2508184781090033</v>
      </c>
      <c r="BC1013" s="86">
        <f t="shared" si="1415"/>
        <v>0.79947651677788412</v>
      </c>
      <c r="BX1013" s="61">
        <f t="shared" si="1417"/>
        <v>0.90584347536617849</v>
      </c>
      <c r="BY1013" s="21">
        <f t="shared" si="1418"/>
        <v>1.8112368552829248E-2</v>
      </c>
      <c r="BZ1013" s="21">
        <f t="shared" si="1419"/>
        <v>0.1594890937622597</v>
      </c>
      <c r="CA1013" s="21">
        <f t="shared" si="1420"/>
        <v>4.3029244160561093E-3</v>
      </c>
      <c r="CB1013" s="21">
        <f t="shared" si="1421"/>
        <v>0.11496560890744609</v>
      </c>
      <c r="CC1013" s="21">
        <f t="shared" si="1422"/>
        <v>6.1549337468283054E-3</v>
      </c>
      <c r="CD1013" s="21">
        <f t="shared" si="1423"/>
        <v>5.2023151364764271E-2</v>
      </c>
      <c r="CE1013" s="21">
        <f t="shared" si="1424"/>
        <v>8.9439800285306709E-2</v>
      </c>
      <c r="CF1013" s="21">
        <f t="shared" si="1425"/>
        <v>0.10928186804323278</v>
      </c>
      <c r="CG1013" s="21">
        <f t="shared" si="1426"/>
        <v>2.3725498938428877E-2</v>
      </c>
      <c r="CH1013" s="21">
        <f t="shared" si="1427"/>
        <v>5.2925942625260671E-3</v>
      </c>
      <c r="CI1013" s="21">
        <f t="shared" si="1428"/>
        <v>8.9437402885682568E-2</v>
      </c>
      <c r="CJ1013" s="21">
        <f t="shared" si="1429"/>
        <v>1.5780687205315391</v>
      </c>
      <c r="CL1013" s="68">
        <f t="shared" si="1430"/>
        <v>0.57402029682272915</v>
      </c>
      <c r="CM1013" s="19">
        <f t="shared" si="1431"/>
        <v>1.1477553744762446E-2</v>
      </c>
      <c r="CN1013" s="19">
        <f t="shared" si="1432"/>
        <v>0.10106600028707188</v>
      </c>
      <c r="CO1013" s="19">
        <f t="shared" si="1433"/>
        <v>2.7267028108932797E-3</v>
      </c>
      <c r="CP1013" s="19">
        <f t="shared" si="1434"/>
        <v>7.2852092821865416E-2</v>
      </c>
      <c r="CQ1013" s="19">
        <f t="shared" si="1435"/>
        <v>3.9002951308452181E-3</v>
      </c>
      <c r="CR1013" s="19">
        <f t="shared" si="1436"/>
        <v>3.2966340874712584E-2</v>
      </c>
      <c r="CS1013" s="19">
        <f t="shared" si="1437"/>
        <v>5.6676746152842315E-2</v>
      </c>
      <c r="CT1013" s="19">
        <f t="shared" si="1438"/>
        <v>6.9250386007539327E-2</v>
      </c>
      <c r="CU1013" s="19">
        <f t="shared" si="1439"/>
        <v>1.5034515689809404E-2</v>
      </c>
      <c r="CV1013" s="19">
        <f t="shared" si="1440"/>
        <v>3.3538427025810186E-3</v>
      </c>
      <c r="CW1013" s="19">
        <f t="shared" si="1441"/>
        <v>5.6675226954348012E-2</v>
      </c>
      <c r="CX1013" s="19">
        <f t="shared" si="1442"/>
        <v>1</v>
      </c>
      <c r="CZ1013" s="68">
        <f t="shared" si="1443"/>
        <v>2.5805000000000001E-5</v>
      </c>
      <c r="DA1013" s="19">
        <f t="shared" si="1444"/>
        <v>1.8978199999999994E-5</v>
      </c>
      <c r="DB1013" s="19">
        <f t="shared" si="1445"/>
        <v>3.667E-5</v>
      </c>
      <c r="DC1013" s="19">
        <f t="shared" si="1446"/>
        <v>4.0226199999999991E-5</v>
      </c>
      <c r="DD1013" s="19">
        <f t="shared" si="1447"/>
        <v>1.2780599999999998E-5</v>
      </c>
      <c r="DE1013" s="19">
        <f t="shared" si="1448"/>
        <v>1.2780599999999998E-5</v>
      </c>
      <c r="DF1013" s="19">
        <f t="shared" si="1449"/>
        <v>1.1408599999999998E-5</v>
      </c>
      <c r="DG1013" s="19">
        <f t="shared" si="1450"/>
        <v>1.5923199999999997E-5</v>
      </c>
      <c r="DH1013" s="19">
        <f t="shared" si="1451"/>
        <v>2.5372399999999998E-5</v>
      </c>
      <c r="DI1013" s="19">
        <f t="shared" si="1452"/>
        <v>3.9059399999999994E-5</v>
      </c>
      <c r="DJ1013" s="19">
        <f t="shared" si="1453"/>
        <v>0</v>
      </c>
      <c r="DK1013" s="19">
        <f t="shared" si="1454"/>
        <v>2.1667799999999996E-5</v>
      </c>
      <c r="DM1013" s="68">
        <f t="shared" si="1455"/>
        <v>1336.4518284483459</v>
      </c>
      <c r="DN1013" s="19">
        <f t="shared" si="1456"/>
        <v>48.309481043071756</v>
      </c>
      <c r="DO1013" s="19">
        <f t="shared" si="1457"/>
        <v>281.01143684946408</v>
      </c>
      <c r="DP1013" s="19">
        <f t="shared" si="1458"/>
        <v>10.824466936264125</v>
      </c>
      <c r="DQ1013" s="19">
        <f t="shared" si="1459"/>
        <v>409.56002607475637</v>
      </c>
      <c r="DR1013" s="19">
        <f t="shared" si="1460"/>
        <v>21.648978653753328</v>
      </c>
      <c r="DS1013" s="19">
        <f t="shared" si="1461"/>
        <v>116.45105773284341</v>
      </c>
      <c r="DT1013" s="19">
        <f t="shared" si="1462"/>
        <v>199.61012386024149</v>
      </c>
      <c r="DU1013" s="19">
        <f t="shared" si="1463"/>
        <v>169.19295882956928</v>
      </c>
      <c r="DV1013" s="19">
        <f t="shared" si="1464"/>
        <v>36.258912783607691</v>
      </c>
      <c r="DX1013" s="19">
        <f t="shared" si="1465"/>
        <v>47.133884829902037</v>
      </c>
      <c r="DZ1013" s="68">
        <f t="shared" si="1466"/>
        <v>2676.4531560418191</v>
      </c>
      <c r="EA1013" s="21">
        <f t="shared" si="1467"/>
        <v>2.676453156041819</v>
      </c>
      <c r="EB1013" s="92">
        <f t="shared" si="1416"/>
        <v>1080</v>
      </c>
    </row>
    <row r="1014" spans="1:132" x14ac:dyDescent="0.3">
      <c r="A1014" s="19">
        <f>'A. Thermody. result (all suite)'!C970</f>
        <v>1078</v>
      </c>
      <c r="B1014" s="19" t="str">
        <f>'A. Thermody. result (all suite)'!A970</f>
        <v>Alkaline basalt</v>
      </c>
      <c r="C1014" s="24">
        <f>'A. Thermody. result (all suite)'!G970</f>
        <v>54.124319999999997</v>
      </c>
      <c r="D1014" s="19">
        <f>'A. Thermody. result (all suite)'!D970</f>
        <v>5000</v>
      </c>
      <c r="E1014" s="61">
        <f>'A. Thermody. result (all suite)'!I970</f>
        <v>54.545453000000002</v>
      </c>
      <c r="F1014" s="21">
        <f>'A. Thermody. result (all suite)'!J970</f>
        <v>1.4219310000000001</v>
      </c>
      <c r="G1014" s="21">
        <f>'A. Thermody. result (all suite)'!K970</f>
        <v>16.216861999999999</v>
      </c>
      <c r="H1014" s="21">
        <f>'A. Thermody. result (all suite)'!L970</f>
        <v>0.65993000000000002</v>
      </c>
      <c r="I1014" s="21">
        <f>'A. Thermody. result (all suite)'!M970</f>
        <v>8.2379189999999998</v>
      </c>
      <c r="J1014" s="21">
        <f>'A. Thermody. result (all suite)'!N970</f>
        <v>0.44337900000000002</v>
      </c>
      <c r="K1014" s="21">
        <f>'A. Thermody. result (all suite)'!O970</f>
        <v>2.0570080000000002</v>
      </c>
      <c r="L1014" s="21">
        <f>'A. Thermody. result (all suite)'!P970</f>
        <v>4.9561950000000001</v>
      </c>
      <c r="M1014" s="21">
        <f>'A. Thermody. result (all suite)'!Q970</f>
        <v>6.8195360000000003</v>
      </c>
      <c r="N1014" s="21">
        <f>'A. Thermody. result (all suite)'!R970</f>
        <v>2.2650769999999998</v>
      </c>
      <c r="O1014" s="21">
        <f>'A. Thermody. result (all suite)'!S970</f>
        <v>0.74106000000000005</v>
      </c>
      <c r="P1014" s="21">
        <f>'A. Thermody. result (all suite)'!T970</f>
        <v>1.6356489999999999</v>
      </c>
      <c r="Q1014" s="21">
        <f t="shared" si="1470"/>
        <v>99.999999000000003</v>
      </c>
      <c r="S1014" s="19">
        <f t="shared" si="1386"/>
        <v>1351</v>
      </c>
      <c r="T1014" s="19">
        <f t="shared" si="1387"/>
        <v>0.5</v>
      </c>
      <c r="V1014" s="61">
        <f t="shared" si="1388"/>
        <v>53.653280834538307</v>
      </c>
      <c r="W1014" s="21">
        <f t="shared" si="1389"/>
        <v>1.3986731995852322</v>
      </c>
      <c r="X1014" s="21">
        <f t="shared" si="1390"/>
        <v>15.95161105621311</v>
      </c>
      <c r="Y1014" s="21">
        <f t="shared" si="1391"/>
        <v>0.6491358614463586</v>
      </c>
      <c r="Z1014" s="21">
        <f t="shared" si="1392"/>
        <v>8.103175558908255</v>
      </c>
      <c r="AA1014" s="21">
        <f t="shared" si="1393"/>
        <v>0.43612687574776876</v>
      </c>
      <c r="AB1014" s="21">
        <f t="shared" si="1394"/>
        <v>2.0233625688816259</v>
      </c>
      <c r="AC1014" s="21">
        <f t="shared" si="1395"/>
        <v>4.8751290452337903</v>
      </c>
      <c r="AD1014" s="21">
        <f t="shared" si="1396"/>
        <v>6.7079923264959236</v>
      </c>
      <c r="AE1014" s="21">
        <f t="shared" si="1397"/>
        <v>2.2280282903297826</v>
      </c>
      <c r="AF1014" s="21">
        <f t="shared" si="1398"/>
        <v>0.72893885939938874</v>
      </c>
      <c r="AG1014" s="21">
        <f t="shared" si="1399"/>
        <v>96.755454476779548</v>
      </c>
      <c r="AH1014" s="21"/>
      <c r="AI1014" s="61">
        <f t="shared" si="1400"/>
        <v>55.452461181312131</v>
      </c>
      <c r="AJ1014" s="21">
        <f t="shared" si="1401"/>
        <v>1.445575556591387</v>
      </c>
      <c r="AK1014" s="21">
        <f t="shared" si="1402"/>
        <v>16.48652382697593</v>
      </c>
      <c r="AL1014" s="21">
        <f t="shared" si="1403"/>
        <v>0.67090363531096375</v>
      </c>
      <c r="AM1014" s="21">
        <f t="shared" si="1404"/>
        <v>8.3749031025976368</v>
      </c>
      <c r="AN1014" s="21">
        <f t="shared" si="1405"/>
        <v>0.45075172051663026</v>
      </c>
      <c r="AO1014" s="21">
        <f t="shared" si="1406"/>
        <v>2.0912129241945889</v>
      </c>
      <c r="AP1014" s="21">
        <f t="shared" si="1407"/>
        <v>5.0386090082433315</v>
      </c>
      <c r="AQ1014" s="21">
        <f t="shared" si="1408"/>
        <v>6.9329345438667564</v>
      </c>
      <c r="AR1014" s="21">
        <f t="shared" si="1409"/>
        <v>2.302741796189371</v>
      </c>
      <c r="AS1014" s="21">
        <f t="shared" si="1410"/>
        <v>0.75338270420126807</v>
      </c>
      <c r="AT1014" s="21">
        <f t="shared" si="1411"/>
        <v>100</v>
      </c>
      <c r="AU1014" s="21"/>
      <c r="AV1014" s="21">
        <f>AR1014*'[1]diagram lines'!$G$39</f>
        <v>1.9115201432571554</v>
      </c>
      <c r="AW1014" s="21">
        <f>AK1014*'[1]diagram lines'!$G$40</f>
        <v>8.7257627677415552</v>
      </c>
      <c r="AX1014" s="21">
        <f>AQ1014*'[1]diagram lines'!$G$38</f>
        <v>5.14321281585985</v>
      </c>
      <c r="AY1014" s="21">
        <f>AP1014*'[1]diagram lines'!$G$41</f>
        <v>3.6008803821750406</v>
      </c>
      <c r="AZ1014" s="21">
        <f t="shared" si="1412"/>
        <v>9.235676340056127</v>
      </c>
      <c r="BA1014" s="21">
        <f t="shared" si="1413"/>
        <v>0.81888883241736632</v>
      </c>
      <c r="BB1014" s="21">
        <f t="shared" si="1414"/>
        <v>1.2368664864153414</v>
      </c>
      <c r="BC1014" s="86">
        <f t="shared" si="1415"/>
        <v>0.80849470091002096</v>
      </c>
      <c r="BX1014" s="61">
        <f t="shared" si="1417"/>
        <v>0.90788037616511319</v>
      </c>
      <c r="BY1014" s="21">
        <f t="shared" si="1418"/>
        <v>1.7800838758137209E-2</v>
      </c>
      <c r="BZ1014" s="21">
        <f t="shared" si="1419"/>
        <v>0.15905121616320125</v>
      </c>
      <c r="CA1014" s="21">
        <f t="shared" si="1420"/>
        <v>4.1325693531216734E-3</v>
      </c>
      <c r="CB1014" s="21">
        <f t="shared" si="1421"/>
        <v>0.11465440501043841</v>
      </c>
      <c r="CC1014" s="21">
        <f t="shared" si="1422"/>
        <v>6.2500563856780385E-3</v>
      </c>
      <c r="CD1014" s="21">
        <f t="shared" si="1423"/>
        <v>5.1042382133995048E-2</v>
      </c>
      <c r="CE1014" s="21">
        <f t="shared" si="1424"/>
        <v>8.8377228958630538E-2</v>
      </c>
      <c r="CF1014" s="21">
        <f t="shared" si="1425"/>
        <v>0.11001025971930957</v>
      </c>
      <c r="CG1014" s="21">
        <f t="shared" si="1426"/>
        <v>2.4045403397027598E-2</v>
      </c>
      <c r="CH1014" s="21">
        <f t="shared" si="1427"/>
        <v>5.2207912979766674E-3</v>
      </c>
      <c r="CI1014" s="21">
        <f t="shared" si="1428"/>
        <v>9.0768534961154265E-2</v>
      </c>
      <c r="CJ1014" s="21">
        <f t="shared" si="1429"/>
        <v>1.5792340623037835</v>
      </c>
      <c r="CL1014" s="68">
        <f t="shared" si="1430"/>
        <v>0.57488652115361483</v>
      </c>
      <c r="CM1014" s="19">
        <f t="shared" si="1431"/>
        <v>1.1271817891370314E-2</v>
      </c>
      <c r="CN1014" s="19">
        <f t="shared" si="1432"/>
        <v>0.10071414995391985</v>
      </c>
      <c r="CO1014" s="19">
        <f t="shared" si="1433"/>
        <v>2.6168187805505469E-3</v>
      </c>
      <c r="CP1014" s="19">
        <f t="shared" si="1434"/>
        <v>7.2601274090542858E-2</v>
      </c>
      <c r="CQ1014" s="19">
        <f t="shared" si="1435"/>
        <v>3.9576504426205627E-3</v>
      </c>
      <c r="CR1014" s="19">
        <f t="shared" si="1436"/>
        <v>3.2320973408802064E-2</v>
      </c>
      <c r="CS1014" s="19">
        <f t="shared" si="1437"/>
        <v>5.596208381530602E-2</v>
      </c>
      <c r="CT1014" s="19">
        <f t="shared" si="1438"/>
        <v>6.9660516034479925E-2</v>
      </c>
      <c r="CU1014" s="19">
        <f t="shared" si="1439"/>
        <v>1.5225990859106859E-2</v>
      </c>
      <c r="CV1014" s="19">
        <f t="shared" si="1440"/>
        <v>3.3059008937285634E-3</v>
      </c>
      <c r="CW1014" s="19">
        <f t="shared" si="1441"/>
        <v>5.7476302675957554E-2</v>
      </c>
      <c r="CX1014" s="19">
        <f t="shared" si="1442"/>
        <v>0.99999999999999978</v>
      </c>
      <c r="CZ1014" s="68">
        <f t="shared" si="1443"/>
        <v>2.5805000000000001E-5</v>
      </c>
      <c r="DA1014" s="19">
        <f t="shared" si="1444"/>
        <v>1.8963719999999997E-5</v>
      </c>
      <c r="DB1014" s="19">
        <f t="shared" si="1445"/>
        <v>3.667E-5</v>
      </c>
      <c r="DC1014" s="19">
        <f t="shared" si="1446"/>
        <v>4.0208019999999993E-5</v>
      </c>
      <c r="DD1014" s="19">
        <f t="shared" si="1447"/>
        <v>1.2774759999999999E-5</v>
      </c>
      <c r="DE1014" s="19">
        <f t="shared" si="1448"/>
        <v>1.2774759999999999E-5</v>
      </c>
      <c r="DF1014" s="19">
        <f t="shared" si="1449"/>
        <v>1.1402059999999999E-5</v>
      </c>
      <c r="DG1014" s="19">
        <f t="shared" si="1450"/>
        <v>1.5915719999999999E-5</v>
      </c>
      <c r="DH1014" s="19">
        <f t="shared" si="1451"/>
        <v>2.5357040000000001E-5</v>
      </c>
      <c r="DI1014" s="19">
        <f t="shared" si="1452"/>
        <v>3.9035239999999991E-5</v>
      </c>
      <c r="DJ1014" s="19">
        <f t="shared" si="1453"/>
        <v>0</v>
      </c>
      <c r="DK1014" s="19">
        <f t="shared" si="1454"/>
        <v>2.1648879999999997E-5</v>
      </c>
      <c r="DM1014" s="68">
        <f t="shared" si="1455"/>
        <v>1338.4685987564108</v>
      </c>
      <c r="DN1014" s="19">
        <f t="shared" si="1456"/>
        <v>47.479756775709653</v>
      </c>
      <c r="DO1014" s="19">
        <f t="shared" si="1457"/>
        <v>280.03312596950281</v>
      </c>
      <c r="DP1014" s="19">
        <f t="shared" si="1458"/>
        <v>10.392946259629719</v>
      </c>
      <c r="DQ1014" s="19">
        <f t="shared" si="1459"/>
        <v>408.33655923128924</v>
      </c>
      <c r="DR1014" s="19">
        <f t="shared" si="1460"/>
        <v>21.977377453627522</v>
      </c>
      <c r="DS1014" s="19">
        <f t="shared" si="1461"/>
        <v>114.23683337701462</v>
      </c>
      <c r="DT1014" s="19">
        <f t="shared" si="1462"/>
        <v>197.18577986810283</v>
      </c>
      <c r="DU1014" s="19">
        <f t="shared" si="1463"/>
        <v>170.29808640824839</v>
      </c>
      <c r="DV1014" s="19">
        <f t="shared" si="1464"/>
        <v>36.743423094820649</v>
      </c>
      <c r="DX1014" s="19">
        <f t="shared" si="1465"/>
        <v>47.841873308030486</v>
      </c>
      <c r="DZ1014" s="68">
        <f t="shared" si="1466"/>
        <v>2672.9943605023868</v>
      </c>
      <c r="EA1014" s="21">
        <f t="shared" si="1467"/>
        <v>2.6729943605023867</v>
      </c>
      <c r="EB1014" s="92">
        <f t="shared" si="1416"/>
        <v>1078</v>
      </c>
    </row>
    <row r="1015" spans="1:132" x14ac:dyDescent="0.3">
      <c r="A1015" s="19">
        <f>'A. Thermody. result (all suite)'!C971</f>
        <v>1076</v>
      </c>
      <c r="B1015" s="19" t="str">
        <f>'A. Thermody. result (all suite)'!A971</f>
        <v>Alkaline basalt</v>
      </c>
      <c r="C1015" s="24">
        <f>'A. Thermody. result (all suite)'!G971</f>
        <v>53.312159999999999</v>
      </c>
      <c r="D1015" s="19">
        <f>'A. Thermody. result (all suite)'!D971</f>
        <v>5000</v>
      </c>
      <c r="E1015" s="61">
        <f>'A. Thermody. result (all suite)'!I971</f>
        <v>54.664839999999998</v>
      </c>
      <c r="F1015" s="21">
        <f>'A. Thermody. result (all suite)'!J971</f>
        <v>1.3973819999999999</v>
      </c>
      <c r="G1015" s="21">
        <f>'A. Thermody. result (all suite)'!K971</f>
        <v>16.171741999999998</v>
      </c>
      <c r="H1015" s="21">
        <f>'A. Thermody. result (all suite)'!L971</f>
        <v>0.63381399999999999</v>
      </c>
      <c r="I1015" s="21">
        <f>'A. Thermody. result (all suite)'!M971</f>
        <v>8.2160650000000004</v>
      </c>
      <c r="J1015" s="21">
        <f>'A. Thermody. result (all suite)'!N971</f>
        <v>0.45013399999999998</v>
      </c>
      <c r="K1015" s="21">
        <f>'A. Thermody. result (all suite)'!O971</f>
        <v>2.0183930000000001</v>
      </c>
      <c r="L1015" s="21">
        <f>'A. Thermody. result (all suite)'!P971</f>
        <v>4.8976389999999999</v>
      </c>
      <c r="M1015" s="21">
        <f>'A. Thermody. result (all suite)'!Q971</f>
        <v>6.8639890000000001</v>
      </c>
      <c r="N1015" s="21">
        <f>'A. Thermody. result (all suite)'!R971</f>
        <v>2.2951190000000001</v>
      </c>
      <c r="O1015" s="21">
        <f>'A. Thermody. result (all suite)'!S971</f>
        <v>0.73121199999999997</v>
      </c>
      <c r="P1015" s="21">
        <f>'A. Thermody. result (all suite)'!T971</f>
        <v>1.659672</v>
      </c>
      <c r="Q1015" s="21">
        <f t="shared" si="1470"/>
        <v>100.00000100000001</v>
      </c>
      <c r="S1015" s="19">
        <f t="shared" si="1386"/>
        <v>1349</v>
      </c>
      <c r="T1015" s="19">
        <f t="shared" si="1387"/>
        <v>0.5</v>
      </c>
      <c r="V1015" s="61">
        <f t="shared" si="1388"/>
        <v>53.757582965747766</v>
      </c>
      <c r="W1015" s="21">
        <f t="shared" si="1389"/>
        <v>1.3741900424448794</v>
      </c>
      <c r="X1015" s="21">
        <f t="shared" si="1390"/>
        <v>15.903344128797738</v>
      </c>
      <c r="Y1015" s="21">
        <f t="shared" si="1391"/>
        <v>0.62329476661511229</v>
      </c>
      <c r="Z1015" s="21">
        <f t="shared" si="1392"/>
        <v>8.0797052710567971</v>
      </c>
      <c r="AA1015" s="21">
        <f t="shared" si="1393"/>
        <v>0.44266325211422747</v>
      </c>
      <c r="AB1015" s="21">
        <f t="shared" si="1394"/>
        <v>1.9848942968640273</v>
      </c>
      <c r="AC1015" s="21">
        <f t="shared" si="1395"/>
        <v>4.8163542576687668</v>
      </c>
      <c r="AD1015" s="21">
        <f t="shared" si="1396"/>
        <v>6.7500692976231171</v>
      </c>
      <c r="AE1015" s="21">
        <f t="shared" si="1397"/>
        <v>2.2570275529712345</v>
      </c>
      <c r="AF1015" s="21">
        <f t="shared" si="1398"/>
        <v>0.71907627929671714</v>
      </c>
      <c r="AG1015" s="21">
        <f t="shared" si="1399"/>
        <v>96.708202111200379</v>
      </c>
      <c r="AH1015" s="21"/>
      <c r="AI1015" s="61">
        <f t="shared" si="1400"/>
        <v>55.58740809175044</v>
      </c>
      <c r="AJ1015" s="21">
        <f t="shared" si="1401"/>
        <v>1.4209653498311969</v>
      </c>
      <c r="AK1015" s="21">
        <f t="shared" si="1402"/>
        <v>16.444669409230876</v>
      </c>
      <c r="AL1015" s="21">
        <f t="shared" si="1403"/>
        <v>0.64451075814480951</v>
      </c>
      <c r="AM1015" s="21">
        <f t="shared" si="1404"/>
        <v>8.3547259639532019</v>
      </c>
      <c r="AN1015" s="21">
        <f t="shared" si="1405"/>
        <v>0.45773082577342206</v>
      </c>
      <c r="AO1015" s="21">
        <f t="shared" si="1406"/>
        <v>2.0524570341838091</v>
      </c>
      <c r="AP1015" s="21">
        <f t="shared" si="1407"/>
        <v>4.9802955204674975</v>
      </c>
      <c r="AQ1015" s="21">
        <f t="shared" si="1408"/>
        <v>6.9798312348538118</v>
      </c>
      <c r="AR1015" s="21">
        <f t="shared" si="1409"/>
        <v>2.3338532861731633</v>
      </c>
      <c r="AS1015" s="21">
        <f t="shared" si="1410"/>
        <v>0.74355252563777785</v>
      </c>
      <c r="AT1015" s="21">
        <f t="shared" si="1411"/>
        <v>100.00000000000001</v>
      </c>
      <c r="AU1015" s="21"/>
      <c r="AV1015" s="21">
        <f>AR1015*'[1]diagram lines'!$G$39</f>
        <v>1.937345982649646</v>
      </c>
      <c r="AW1015" s="21">
        <f>AK1015*'[1]diagram lines'!$G$40</f>
        <v>8.7036106316176429</v>
      </c>
      <c r="AX1015" s="21">
        <f>AQ1015*'[1]diagram lines'!$G$38</f>
        <v>5.1780032297285947</v>
      </c>
      <c r="AY1015" s="21">
        <f>AP1015*'[1]diagram lines'!$G$41</f>
        <v>3.5592062030901639</v>
      </c>
      <c r="AZ1015" s="21">
        <f t="shared" si="1412"/>
        <v>9.3136845210269747</v>
      </c>
      <c r="BA1015" s="21">
        <f t="shared" si="1413"/>
        <v>0.81536048040045928</v>
      </c>
      <c r="BB1015" s="21">
        <f t="shared" si="1414"/>
        <v>1.2232162290048081</v>
      </c>
      <c r="BC1015" s="86">
        <f t="shared" si="1415"/>
        <v>0.8175169494060639</v>
      </c>
      <c r="BX1015" s="61">
        <f t="shared" si="1417"/>
        <v>0.90986750998668442</v>
      </c>
      <c r="BY1015" s="21">
        <f t="shared" si="1418"/>
        <v>1.7493515272909363E-2</v>
      </c>
      <c r="BZ1015" s="21">
        <f t="shared" si="1419"/>
        <v>0.15860868968222833</v>
      </c>
      <c r="CA1015" s="21">
        <f t="shared" si="1420"/>
        <v>3.9690274907633544E-3</v>
      </c>
      <c r="CB1015" s="21">
        <f t="shared" si="1421"/>
        <v>0.11435024356297845</v>
      </c>
      <c r="CC1015" s="21">
        <f t="shared" si="1422"/>
        <v>6.3452776994643361E-3</v>
      </c>
      <c r="CD1015" s="21">
        <f t="shared" si="1423"/>
        <v>5.0084193548387106E-2</v>
      </c>
      <c r="CE1015" s="21">
        <f t="shared" si="1424"/>
        <v>8.7333077746077029E-2</v>
      </c>
      <c r="CF1015" s="21">
        <f t="shared" si="1425"/>
        <v>0.11072735925149217</v>
      </c>
      <c r="CG1015" s="21">
        <f t="shared" si="1426"/>
        <v>2.4364320594479832E-2</v>
      </c>
      <c r="CH1015" s="21">
        <f t="shared" si="1427"/>
        <v>5.1514118243814466E-3</v>
      </c>
      <c r="CI1015" s="21">
        <f t="shared" si="1428"/>
        <v>9.2101664816870155E-2</v>
      </c>
      <c r="CJ1015" s="21">
        <f t="shared" si="1429"/>
        <v>1.580396291476716</v>
      </c>
      <c r="CL1015" s="68">
        <f t="shared" si="1430"/>
        <v>0.57572111178298691</v>
      </c>
      <c r="CM1015" s="19">
        <f t="shared" si="1431"/>
        <v>1.1069068794487926E-2</v>
      </c>
      <c r="CN1015" s="19">
        <f t="shared" si="1432"/>
        <v>0.100360074582322</v>
      </c>
      <c r="CO1015" s="19">
        <f t="shared" si="1433"/>
        <v>2.5114128096660557E-3</v>
      </c>
      <c r="CP1015" s="19">
        <f t="shared" si="1434"/>
        <v>7.2355423876710082E-2</v>
      </c>
      <c r="CQ1015" s="19">
        <f t="shared" si="1435"/>
        <v>4.0149915142709772E-3</v>
      </c>
      <c r="CR1015" s="19">
        <f t="shared" si="1436"/>
        <v>3.1690908045341359E-2</v>
      </c>
      <c r="CS1015" s="19">
        <f t="shared" si="1437"/>
        <v>5.5260239610201406E-2</v>
      </c>
      <c r="CT1015" s="19">
        <f t="shared" si="1438"/>
        <v>7.0063034093827803E-2</v>
      </c>
      <c r="CU1015" s="19">
        <f t="shared" si="1439"/>
        <v>1.5416589323753669E-2</v>
      </c>
      <c r="CV1015" s="19">
        <f t="shared" si="1440"/>
        <v>3.2595696738619831E-3</v>
      </c>
      <c r="CW1015" s="19">
        <f t="shared" si="1441"/>
        <v>5.8277575892569787E-2</v>
      </c>
      <c r="CX1015" s="19">
        <f t="shared" si="1442"/>
        <v>1</v>
      </c>
      <c r="CZ1015" s="68">
        <f t="shared" si="1443"/>
        <v>2.5805000000000001E-5</v>
      </c>
      <c r="DA1015" s="19">
        <f t="shared" si="1444"/>
        <v>1.8949239999999994E-5</v>
      </c>
      <c r="DB1015" s="19">
        <f t="shared" si="1445"/>
        <v>3.667E-5</v>
      </c>
      <c r="DC1015" s="19">
        <f t="shared" si="1446"/>
        <v>4.0189839999999995E-5</v>
      </c>
      <c r="DD1015" s="19">
        <f t="shared" si="1447"/>
        <v>1.2768919999999999E-5</v>
      </c>
      <c r="DE1015" s="19">
        <f t="shared" si="1448"/>
        <v>1.2768919999999999E-5</v>
      </c>
      <c r="DF1015" s="19">
        <f t="shared" si="1449"/>
        <v>1.1395519999999999E-5</v>
      </c>
      <c r="DG1015" s="19">
        <f t="shared" si="1450"/>
        <v>1.5908239999999997E-5</v>
      </c>
      <c r="DH1015" s="19">
        <f t="shared" si="1451"/>
        <v>2.534168E-5</v>
      </c>
      <c r="DI1015" s="19">
        <f t="shared" si="1452"/>
        <v>3.9011079999999995E-5</v>
      </c>
      <c r="DJ1015" s="19">
        <f t="shared" si="1453"/>
        <v>0</v>
      </c>
      <c r="DK1015" s="19">
        <f t="shared" si="1454"/>
        <v>2.1629959999999995E-5</v>
      </c>
      <c r="DM1015" s="68">
        <f t="shared" si="1455"/>
        <v>1340.4117185011373</v>
      </c>
      <c r="DN1015" s="19">
        <f t="shared" si="1456"/>
        <v>46.661355036069828</v>
      </c>
      <c r="DO1015" s="19">
        <f t="shared" si="1457"/>
        <v>279.04862842687623</v>
      </c>
      <c r="DP1015" s="19">
        <f t="shared" si="1458"/>
        <v>9.9788282704179085</v>
      </c>
      <c r="DQ1015" s="19">
        <f t="shared" si="1459"/>
        <v>407.13993082747947</v>
      </c>
      <c r="DR1015" s="19">
        <f t="shared" si="1460"/>
        <v>22.305997533259127</v>
      </c>
      <c r="DS1015" s="19">
        <f t="shared" si="1461"/>
        <v>112.07418303221414</v>
      </c>
      <c r="DT1015" s="19">
        <f t="shared" si="1462"/>
        <v>194.80434273936623</v>
      </c>
      <c r="DU1015" s="19">
        <f t="shared" si="1463"/>
        <v>171.3859335086066</v>
      </c>
      <c r="DV1015" s="19">
        <f t="shared" si="1464"/>
        <v>37.22641655390202</v>
      </c>
      <c r="DX1015" s="19">
        <f t="shared" si="1465"/>
        <v>48.551264892959011</v>
      </c>
      <c r="DZ1015" s="68">
        <f t="shared" si="1466"/>
        <v>2669.5885993222873</v>
      </c>
      <c r="EA1015" s="21">
        <f t="shared" si="1467"/>
        <v>2.6695885993222874</v>
      </c>
      <c r="EB1015" s="92">
        <f t="shared" si="1416"/>
        <v>1076</v>
      </c>
    </row>
    <row r="1016" spans="1:132" x14ac:dyDescent="0.3">
      <c r="A1016" s="19">
        <f>'A. Thermody. result (all suite)'!C972</f>
        <v>1074</v>
      </c>
      <c r="B1016" s="19" t="str">
        <f>'A. Thermody. result (all suite)'!A972</f>
        <v>Alkaline basalt</v>
      </c>
      <c r="C1016" s="24">
        <f>'A. Thermody. result (all suite)'!G972</f>
        <v>52.525154000000001</v>
      </c>
      <c r="D1016" s="19">
        <f>'A. Thermody. result (all suite)'!D972</f>
        <v>5000</v>
      </c>
      <c r="E1016" s="61">
        <f>'A. Thermody. result (all suite)'!I972</f>
        <v>54.781554999999997</v>
      </c>
      <c r="F1016" s="21">
        <f>'A. Thermody. result (all suite)'!J972</f>
        <v>1.3728990000000001</v>
      </c>
      <c r="G1016" s="21">
        <f>'A. Thermody. result (all suite)'!K972</f>
        <v>16.126538</v>
      </c>
      <c r="H1016" s="21">
        <f>'A. Thermody. result (all suite)'!L972</f>
        <v>0.60889300000000002</v>
      </c>
      <c r="I1016" s="21">
        <f>'A. Thermody. result (all suite)'!M972</f>
        <v>8.1951429999999998</v>
      </c>
      <c r="J1016" s="21">
        <f>'A. Thermody. result (all suite)'!N972</f>
        <v>0.45687800000000001</v>
      </c>
      <c r="K1016" s="21">
        <f>'A. Thermody. result (all suite)'!O972</f>
        <v>1.980504</v>
      </c>
      <c r="L1016" s="21">
        <f>'A. Thermody. result (all suite)'!P972</f>
        <v>4.8393709999999999</v>
      </c>
      <c r="M1016" s="21">
        <f>'A. Thermody. result (all suite)'!Q972</f>
        <v>6.9078390000000001</v>
      </c>
      <c r="N1016" s="21">
        <f>'A. Thermody. result (all suite)'!R972</f>
        <v>2.3250109999999999</v>
      </c>
      <c r="O1016" s="21">
        <f>'A. Thermody. result (all suite)'!S972</f>
        <v>0.72169499999999998</v>
      </c>
      <c r="P1016" s="21">
        <f>'A. Thermody. result (all suite)'!T972</f>
        <v>1.6836739999999999</v>
      </c>
      <c r="Q1016" s="21">
        <f t="shared" si="1470"/>
        <v>99.999999999999986</v>
      </c>
      <c r="S1016" s="19">
        <f t="shared" ref="S1016:S1079" si="1471">A1016+273</f>
        <v>1347</v>
      </c>
      <c r="T1016" s="19">
        <f t="shared" ref="T1016:T1079" si="1472">D1016/10000</f>
        <v>0.5</v>
      </c>
      <c r="V1016" s="61">
        <f t="shared" ref="V1016:V1079" si="1473">(E1016*(Q1016-P1016))/Q1016</f>
        <v>53.859212201669294</v>
      </c>
      <c r="W1016" s="21">
        <f t="shared" ref="W1016:W1079" si="1474">(F1016*(Q1016-P1016))/Q1016</f>
        <v>1.3497838564907403</v>
      </c>
      <c r="X1016" s="21">
        <f t="shared" ref="X1016:X1079" si="1475">(G1016*(Q1016-P1016))/Q1016</f>
        <v>15.85501967259388</v>
      </c>
      <c r="Y1016" s="21">
        <f t="shared" ref="Y1016:Y1079" si="1476">(H1016*(Q1016-P1016))/Q1016</f>
        <v>0.59864122687118004</v>
      </c>
      <c r="Z1016" s="21">
        <f t="shared" ref="Z1016:Z1079" si="1477">(I1016*(Q1016-P1016))/Q1016</f>
        <v>8.0571635080461803</v>
      </c>
      <c r="AA1016" s="21">
        <f t="shared" ref="AA1016:AA1079" si="1478">(J1016*(Q1016-P1016))/Q1016</f>
        <v>0.44918566390227999</v>
      </c>
      <c r="AB1016" s="21">
        <f t="shared" ref="AB1016:AB1079" si="1479">(K1016*(Q1016-P1016))/Q1016</f>
        <v>1.9471587690830401</v>
      </c>
      <c r="AC1016" s="21">
        <f t="shared" ref="AC1016:AC1079" si="1480">(L1016*(Q1016-P1016))/Q1016</f>
        <v>4.7578917687094604</v>
      </c>
      <c r="AD1016" s="21">
        <f t="shared" ref="AD1016:AD1079" si="1481">(M1016*(Q1016-P1016))/Q1016</f>
        <v>6.7915335107951407</v>
      </c>
      <c r="AE1016" s="21">
        <f t="shared" ref="AE1016:AE1079" si="1482">(N1016*(Q1016-P1016))/Q1016</f>
        <v>2.2858653942958602</v>
      </c>
      <c r="AF1016" s="21">
        <f t="shared" ref="AF1016:AF1079" si="1483">(O1016*(Q1016-P1016))/Q1016</f>
        <v>0.70954400892570002</v>
      </c>
      <c r="AG1016" s="21">
        <f t="shared" ref="AG1016:AG1079" si="1484">SUM(V1016:AF1016)</f>
        <v>96.66099958138274</v>
      </c>
      <c r="AH1016" s="21"/>
      <c r="AI1016" s="61">
        <f t="shared" ref="AI1016:AI1079" si="1485">V1016*100/AG1016</f>
        <v>55.719692983645473</v>
      </c>
      <c r="AJ1016" s="21">
        <f t="shared" ref="AJ1016:AJ1079" si="1486">W1016*100/AG1016</f>
        <v>1.3964099919681707</v>
      </c>
      <c r="AK1016" s="21">
        <f t="shared" ref="AK1016:AK1079" si="1487">X1016*100/AG1016</f>
        <v>16.40270609786619</v>
      </c>
      <c r="AL1016" s="21">
        <f t="shared" ref="AL1016:AL1079" si="1488">Y1016*100/AG1016</f>
        <v>0.61932033546493614</v>
      </c>
      <c r="AM1016" s="21">
        <f t="shared" ref="AM1016:AM1079" si="1489">Z1016*100/AG1016</f>
        <v>8.3354854004613657</v>
      </c>
      <c r="AN1016" s="21">
        <f t="shared" ref="AN1016:AN1079" si="1490">AA1016*100/AG1016</f>
        <v>0.46470206789460389</v>
      </c>
      <c r="AO1016" s="21">
        <f t="shared" ref="AO1016:AO1079" si="1491">AB1016*100/AG1016</f>
        <v>2.0144202703424865</v>
      </c>
      <c r="AP1016" s="21">
        <f t="shared" ref="AP1016:AP1079" si="1492">AC1016*100/AG1016</f>
        <v>4.922245568859033</v>
      </c>
      <c r="AQ1016" s="21">
        <f t="shared" ref="AQ1016:AQ1079" si="1493">AD1016*100/AG1016</f>
        <v>7.0261362288904108</v>
      </c>
      <c r="AR1016" s="21">
        <f t="shared" ref="AR1016:AR1079" si="1494">AE1016*100/AG1016</f>
        <v>2.3648269769559946</v>
      </c>
      <c r="AS1016" s="21">
        <f t="shared" ref="AS1016:AS1079" si="1495">AF1016*100/AG1016</f>
        <v>0.73405407765135589</v>
      </c>
      <c r="AT1016" s="21">
        <f t="shared" ref="AT1016:AT1079" si="1496">SUM(AI1016:AS1016)</f>
        <v>100</v>
      </c>
      <c r="AU1016" s="21"/>
      <c r="AV1016" s="21">
        <f>AR1016*'[1]diagram lines'!$G$39</f>
        <v>1.9630574340769738</v>
      </c>
      <c r="AW1016" s="21">
        <f>AK1016*'[1]diagram lines'!$G$40</f>
        <v>8.6814008617619756</v>
      </c>
      <c r="AX1016" s="21">
        <f>AQ1016*'[1]diagram lines'!$G$38</f>
        <v>5.2123546919067616</v>
      </c>
      <c r="AY1016" s="21">
        <f>AP1016*'[1]diagram lines'!$G$41</f>
        <v>3.517720362138594</v>
      </c>
      <c r="AZ1016" s="21">
        <f t="shared" ref="AZ1016:AZ1079" si="1497">SUM(AQ1016:AR1016)</f>
        <v>9.3909632058464059</v>
      </c>
      <c r="BA1016" s="21">
        <f t="shared" ref="BA1016:BA1079" si="1498">AW1016/(AY1016+AX1016+AV1016)</f>
        <v>0.81186695025101985</v>
      </c>
      <c r="BB1016" s="21">
        <f t="shared" ref="BB1016:BB1079" si="1499">AW1016/(AX1016+AV1016)</f>
        <v>1.2098818450197064</v>
      </c>
      <c r="BC1016" s="86">
        <f t="shared" ref="BC1016:BC1079" si="1500">(AX1016+AV1016)/AW1016</f>
        <v>0.82652699031425847</v>
      </c>
      <c r="BX1016" s="61">
        <f t="shared" si="1417"/>
        <v>0.91181016977363516</v>
      </c>
      <c r="BY1016" s="21">
        <f t="shared" si="1418"/>
        <v>1.7187018027040563E-2</v>
      </c>
      <c r="BZ1016" s="21">
        <f t="shared" si="1419"/>
        <v>0.15816533934876423</v>
      </c>
      <c r="CA1016" s="21">
        <f t="shared" si="1420"/>
        <v>3.8129688771995742E-3</v>
      </c>
      <c r="CB1016" s="21">
        <f t="shared" si="1421"/>
        <v>0.11405905358385526</v>
      </c>
      <c r="CC1016" s="21">
        <f t="shared" si="1422"/>
        <v>6.4403439526360311E-3</v>
      </c>
      <c r="CD1016" s="21">
        <f t="shared" si="1423"/>
        <v>4.9144019851116633E-2</v>
      </c>
      <c r="CE1016" s="21">
        <f t="shared" si="1424"/>
        <v>8.6294062054208268E-2</v>
      </c>
      <c r="CF1016" s="21">
        <f t="shared" si="1425"/>
        <v>0.11143473140829166</v>
      </c>
      <c r="CG1016" s="21">
        <f t="shared" si="1426"/>
        <v>2.4681645435244159E-2</v>
      </c>
      <c r="CH1016" s="21">
        <f t="shared" si="1427"/>
        <v>5.0843642563264384E-3</v>
      </c>
      <c r="CI1016" s="21">
        <f t="shared" si="1428"/>
        <v>9.3433629300776908E-2</v>
      </c>
      <c r="CJ1016" s="21">
        <f t="shared" si="1429"/>
        <v>1.581547345869095</v>
      </c>
      <c r="CL1016" s="68">
        <f t="shared" si="1430"/>
        <v>0.57653042898477092</v>
      </c>
      <c r="CM1016" s="19">
        <f t="shared" si="1431"/>
        <v>1.0867216888531352E-2</v>
      </c>
      <c r="CN1016" s="19">
        <f t="shared" si="1432"/>
        <v>0.10000670530786349</v>
      </c>
      <c r="CO1016" s="19">
        <f t="shared" si="1433"/>
        <v>2.4109103576056804E-3</v>
      </c>
      <c r="CP1016" s="19">
        <f t="shared" si="1434"/>
        <v>7.2118646262326919E-2</v>
      </c>
      <c r="CQ1016" s="19">
        <f t="shared" si="1435"/>
        <v>4.0721790400128181E-3</v>
      </c>
      <c r="CR1016" s="19">
        <f t="shared" si="1436"/>
        <v>3.10733788523485E-2</v>
      </c>
      <c r="CS1016" s="19">
        <f t="shared" si="1437"/>
        <v>5.456305957554991E-2</v>
      </c>
      <c r="CT1016" s="19">
        <f t="shared" si="1438"/>
        <v>7.0459307904598853E-2</v>
      </c>
      <c r="CU1016" s="19">
        <f t="shared" si="1439"/>
        <v>1.5606011100275378E-2</v>
      </c>
      <c r="CV1016" s="19">
        <f t="shared" si="1440"/>
        <v>3.2148036981671699E-3</v>
      </c>
      <c r="CW1016" s="19">
        <f t="shared" si="1441"/>
        <v>5.9077352027948983E-2</v>
      </c>
      <c r="CX1016" s="19">
        <f t="shared" si="1442"/>
        <v>0.99999999999999978</v>
      </c>
      <c r="CZ1016" s="68">
        <f t="shared" si="1443"/>
        <v>2.5805000000000001E-5</v>
      </c>
      <c r="DA1016" s="19">
        <f t="shared" si="1444"/>
        <v>1.8934759999999998E-5</v>
      </c>
      <c r="DB1016" s="19">
        <f t="shared" si="1445"/>
        <v>3.667E-5</v>
      </c>
      <c r="DC1016" s="19">
        <f t="shared" si="1446"/>
        <v>4.0171659999999991E-5</v>
      </c>
      <c r="DD1016" s="19">
        <f t="shared" si="1447"/>
        <v>1.2763079999999998E-5</v>
      </c>
      <c r="DE1016" s="19">
        <f t="shared" si="1448"/>
        <v>1.2763079999999998E-5</v>
      </c>
      <c r="DF1016" s="19">
        <f t="shared" si="1449"/>
        <v>1.1388979999999999E-5</v>
      </c>
      <c r="DG1016" s="19">
        <f t="shared" si="1450"/>
        <v>1.5900759999999999E-5</v>
      </c>
      <c r="DH1016" s="19">
        <f t="shared" si="1451"/>
        <v>2.532632E-5</v>
      </c>
      <c r="DI1016" s="19">
        <f t="shared" si="1452"/>
        <v>3.8986919999999992E-5</v>
      </c>
      <c r="DJ1016" s="19">
        <f t="shared" si="1453"/>
        <v>0</v>
      </c>
      <c r="DK1016" s="19">
        <f t="shared" si="1454"/>
        <v>2.1611039999999996E-5</v>
      </c>
      <c r="DM1016" s="68">
        <f t="shared" si="1455"/>
        <v>1342.2959958692127</v>
      </c>
      <c r="DN1016" s="19">
        <f t="shared" si="1456"/>
        <v>45.845486557837781</v>
      </c>
      <c r="DO1016" s="19">
        <f t="shared" si="1457"/>
        <v>278.06609416934174</v>
      </c>
      <c r="DP1016" s="19">
        <f t="shared" si="1458"/>
        <v>9.5838278778136434</v>
      </c>
      <c r="DQ1016" s="19">
        <f t="shared" si="1459"/>
        <v>405.99328171163927</v>
      </c>
      <c r="DR1016" s="19">
        <f t="shared" si="1460"/>
        <v>22.634064904279327</v>
      </c>
      <c r="DS1016" s="19">
        <f t="shared" si="1461"/>
        <v>109.9534082727026</v>
      </c>
      <c r="DT1016" s="19">
        <f t="shared" si="1462"/>
        <v>192.43711501820283</v>
      </c>
      <c r="DU1016" s="19">
        <f t="shared" si="1463"/>
        <v>172.45981638888253</v>
      </c>
      <c r="DV1016" s="19">
        <f t="shared" si="1464"/>
        <v>37.707165522332645</v>
      </c>
      <c r="DX1016" s="19">
        <f t="shared" si="1465"/>
        <v>49.260650276138534</v>
      </c>
      <c r="DZ1016" s="68">
        <f t="shared" si="1466"/>
        <v>2666.2369065683843</v>
      </c>
      <c r="EA1016" s="21">
        <f t="shared" si="1467"/>
        <v>2.6662369065683844</v>
      </c>
      <c r="EB1016" s="92">
        <f t="shared" ref="EB1016:EB1079" si="1501">A1016</f>
        <v>1074</v>
      </c>
    </row>
    <row r="1017" spans="1:132" x14ac:dyDescent="0.3">
      <c r="A1017" s="19">
        <f>'A. Thermody. result (all suite)'!C973</f>
        <v>1072</v>
      </c>
      <c r="B1017" s="19" t="str">
        <f>'A. Thermody. result (all suite)'!A973</f>
        <v>Alkaline basalt</v>
      </c>
      <c r="C1017" s="24">
        <f>'A. Thermody. result (all suite)'!G973</f>
        <v>51.760821999999997</v>
      </c>
      <c r="D1017" s="19">
        <f>'A. Thermody. result (all suite)'!D973</f>
        <v>5000</v>
      </c>
      <c r="E1017" s="61">
        <f>'A. Thermody. result (all suite)'!I973</f>
        <v>54.895477</v>
      </c>
      <c r="F1017" s="21">
        <f>'A. Thermody. result (all suite)'!J973</f>
        <v>1.3486990000000001</v>
      </c>
      <c r="G1017" s="21">
        <f>'A. Thermody. result (all suite)'!K973</f>
        <v>16.080997</v>
      </c>
      <c r="H1017" s="21">
        <f>'A. Thermody. result (all suite)'!L973</f>
        <v>0.58499699999999999</v>
      </c>
      <c r="I1017" s="21">
        <f>'A. Thermody. result (all suite)'!M973</f>
        <v>8.1748259999999995</v>
      </c>
      <c r="J1017" s="21">
        <f>'A. Thermody. result (all suite)'!N973</f>
        <v>0.46362500000000001</v>
      </c>
      <c r="K1017" s="21">
        <f>'A. Thermody. result (all suite)'!O973</f>
        <v>1.943427</v>
      </c>
      <c r="L1017" s="21">
        <f>'A. Thermody. result (all suite)'!P973</f>
        <v>4.7819289999999999</v>
      </c>
      <c r="M1017" s="21">
        <f>'A. Thermody. result (all suite)'!Q973</f>
        <v>6.9510379999999996</v>
      </c>
      <c r="N1017" s="21">
        <f>'A. Thermody. result (all suite)'!R973</f>
        <v>2.3547940000000001</v>
      </c>
      <c r="O1017" s="21">
        <f>'A. Thermody. result (all suite)'!S973</f>
        <v>0.71249499999999999</v>
      </c>
      <c r="P1017" s="21">
        <f>'A. Thermody. result (all suite)'!T973</f>
        <v>1.7076960000000001</v>
      </c>
      <c r="Q1017" s="21">
        <f t="shared" si="1470"/>
        <v>100</v>
      </c>
      <c r="S1017" s="19">
        <f t="shared" si="1471"/>
        <v>1345</v>
      </c>
      <c r="T1017" s="19">
        <f t="shared" si="1472"/>
        <v>0.5</v>
      </c>
      <c r="V1017" s="61">
        <f t="shared" si="1473"/>
        <v>53.958029135090079</v>
      </c>
      <c r="W1017" s="21">
        <f t="shared" si="1474"/>
        <v>1.3256673211249599</v>
      </c>
      <c r="X1017" s="21">
        <f t="shared" si="1475"/>
        <v>15.80638245747088</v>
      </c>
      <c r="Y1017" s="21">
        <f t="shared" si="1476"/>
        <v>0.57500702963088002</v>
      </c>
      <c r="Z1017" s="21">
        <f t="shared" si="1477"/>
        <v>8.0352248233910402</v>
      </c>
      <c r="AA1017" s="21">
        <f t="shared" si="1478"/>
        <v>0.45570769441999998</v>
      </c>
      <c r="AB1017" s="21">
        <f t="shared" si="1479"/>
        <v>1.91023917485808</v>
      </c>
      <c r="AC1017" s="21">
        <f t="shared" si="1480"/>
        <v>4.7002681897441603</v>
      </c>
      <c r="AD1017" s="21">
        <f t="shared" si="1481"/>
        <v>6.8323354021155192</v>
      </c>
      <c r="AE1017" s="21">
        <f t="shared" si="1482"/>
        <v>2.3145812770537599</v>
      </c>
      <c r="AF1017" s="21">
        <f t="shared" si="1483"/>
        <v>0.70032775138480008</v>
      </c>
      <c r="AG1017" s="21">
        <f t="shared" si="1484"/>
        <v>96.61377025628417</v>
      </c>
      <c r="AH1017" s="21"/>
      <c r="AI1017" s="61">
        <f t="shared" si="1485"/>
        <v>55.849211755174643</v>
      </c>
      <c r="AJ1017" s="21">
        <f t="shared" si="1486"/>
        <v>1.3721308231822502</v>
      </c>
      <c r="AK1017" s="21">
        <f t="shared" si="1487"/>
        <v>16.360382599231773</v>
      </c>
      <c r="AL1017" s="21">
        <f t="shared" si="1488"/>
        <v>0.59516053260894153</v>
      </c>
      <c r="AM1017" s="21">
        <f t="shared" si="1489"/>
        <v>8.3168525584668362</v>
      </c>
      <c r="AN1017" s="21">
        <f t="shared" si="1490"/>
        <v>0.47167985806905083</v>
      </c>
      <c r="AO1017" s="21">
        <f t="shared" si="1491"/>
        <v>1.97719141877069</v>
      </c>
      <c r="AP1017" s="21">
        <f t="shared" si="1492"/>
        <v>4.8650085565193386</v>
      </c>
      <c r="AQ1017" s="21">
        <f t="shared" si="1493"/>
        <v>7.0718028951686787</v>
      </c>
      <c r="AR1017" s="21">
        <f t="shared" si="1494"/>
        <v>2.3957053646845026</v>
      </c>
      <c r="AS1017" s="21">
        <f t="shared" si="1495"/>
        <v>0.72487363812328576</v>
      </c>
      <c r="AT1017" s="21">
        <f t="shared" si="1496"/>
        <v>99.999999999999986</v>
      </c>
      <c r="AU1017" s="21"/>
      <c r="AV1017" s="21">
        <f>AR1017*'[1]diagram lines'!$G$39</f>
        <v>1.9886897738521161</v>
      </c>
      <c r="AW1017" s="21">
        <f>AK1017*'[1]diagram lines'!$G$40</f>
        <v>8.6590004568943044</v>
      </c>
      <c r="AX1017" s="21">
        <f>AQ1017*'[1]diagram lines'!$G$38</f>
        <v>5.2462326092264577</v>
      </c>
      <c r="AY1017" s="21">
        <f>AP1017*'[1]diagram lines'!$G$41</f>
        <v>3.4768154944397662</v>
      </c>
      <c r="AZ1017" s="21">
        <f t="shared" si="1497"/>
        <v>9.4675082598531812</v>
      </c>
      <c r="BA1017" s="21">
        <f t="shared" si="1498"/>
        <v>0.80836560378010225</v>
      </c>
      <c r="BB1017" s="21">
        <f t="shared" si="1499"/>
        <v>1.1968339117426388</v>
      </c>
      <c r="BC1017" s="86">
        <f t="shared" si="1500"/>
        <v>0.83553782207253746</v>
      </c>
      <c r="BX1017" s="61">
        <f t="shared" si="1417"/>
        <v>0.91370634154460717</v>
      </c>
      <c r="BY1017" s="21">
        <f t="shared" si="1418"/>
        <v>1.688406359539309E-2</v>
      </c>
      <c r="BZ1017" s="21">
        <f t="shared" si="1419"/>
        <v>0.15771868379756768</v>
      </c>
      <c r="CA1017" s="21">
        <f t="shared" si="1420"/>
        <v>3.6633289498403158E-3</v>
      </c>
      <c r="CB1017" s="21">
        <f t="shared" si="1421"/>
        <v>0.11377628392484343</v>
      </c>
      <c r="CC1017" s="21">
        <f t="shared" si="1422"/>
        <v>6.5354524950662534E-3</v>
      </c>
      <c r="CD1017" s="21">
        <f t="shared" si="1423"/>
        <v>4.822399503722085E-2</v>
      </c>
      <c r="CE1017" s="21">
        <f t="shared" si="1424"/>
        <v>8.5269775320970048E-2</v>
      </c>
      <c r="CF1017" s="21">
        <f t="shared" si="1425"/>
        <v>0.11213160187126955</v>
      </c>
      <c r="CG1017" s="21">
        <f t="shared" si="1426"/>
        <v>2.4997813163481954E-2</v>
      </c>
      <c r="CH1017" s="21">
        <f t="shared" si="1427"/>
        <v>5.0195499633658349E-3</v>
      </c>
      <c r="CI1017" s="21">
        <f t="shared" si="1428"/>
        <v>9.4766703662597124E-2</v>
      </c>
      <c r="CJ1017" s="21">
        <f t="shared" si="1429"/>
        <v>1.5826935933262234</v>
      </c>
      <c r="CL1017" s="68">
        <f t="shared" si="1430"/>
        <v>0.57731094976150243</v>
      </c>
      <c r="CM1017" s="19">
        <f t="shared" si="1431"/>
        <v>1.0667929450519335E-2</v>
      </c>
      <c r="CN1017" s="19">
        <f t="shared" si="1432"/>
        <v>9.9652064343106778E-2</v>
      </c>
      <c r="CO1017" s="19">
        <f t="shared" si="1433"/>
        <v>2.3146166543464575E-3</v>
      </c>
      <c r="CP1017" s="19">
        <f t="shared" si="1434"/>
        <v>7.1887751618257778E-2</v>
      </c>
      <c r="CQ1017" s="19">
        <f t="shared" si="1435"/>
        <v>4.1293226450302388E-3</v>
      </c>
      <c r="CR1017" s="19">
        <f t="shared" si="1436"/>
        <v>3.0469571141608181E-2</v>
      </c>
      <c r="CS1017" s="19">
        <f t="shared" si="1437"/>
        <v>5.3876363485976603E-2</v>
      </c>
      <c r="CT1017" s="19">
        <f t="shared" si="1438"/>
        <v>7.0848585186733037E-2</v>
      </c>
      <c r="CU1017" s="19">
        <f t="shared" si="1439"/>
        <v>1.5794474223495152E-2</v>
      </c>
      <c r="CV1017" s="19">
        <f t="shared" si="1440"/>
        <v>3.1715235245355603E-3</v>
      </c>
      <c r="CW1017" s="19">
        <f t="shared" si="1441"/>
        <v>5.9876847964888361E-2</v>
      </c>
      <c r="CX1017" s="19">
        <f t="shared" si="1442"/>
        <v>0.99999999999999989</v>
      </c>
      <c r="CZ1017" s="68">
        <f t="shared" si="1443"/>
        <v>2.5805000000000001E-5</v>
      </c>
      <c r="DA1017" s="19">
        <f t="shared" si="1444"/>
        <v>1.8920279999999994E-5</v>
      </c>
      <c r="DB1017" s="19">
        <f t="shared" si="1445"/>
        <v>3.667E-5</v>
      </c>
      <c r="DC1017" s="19">
        <f t="shared" si="1446"/>
        <v>4.0153479999999993E-5</v>
      </c>
      <c r="DD1017" s="19">
        <f t="shared" si="1447"/>
        <v>1.2757239999999998E-5</v>
      </c>
      <c r="DE1017" s="19">
        <f t="shared" si="1448"/>
        <v>1.2757239999999998E-5</v>
      </c>
      <c r="DF1017" s="19">
        <f t="shared" si="1449"/>
        <v>1.1382439999999999E-5</v>
      </c>
      <c r="DG1017" s="19">
        <f t="shared" si="1450"/>
        <v>1.5893279999999998E-5</v>
      </c>
      <c r="DH1017" s="19">
        <f t="shared" si="1451"/>
        <v>2.5310959999999999E-5</v>
      </c>
      <c r="DI1017" s="19">
        <f t="shared" si="1452"/>
        <v>3.8962759999999996E-5</v>
      </c>
      <c r="DJ1017" s="19">
        <f t="shared" si="1453"/>
        <v>0</v>
      </c>
      <c r="DK1017" s="19">
        <f t="shared" si="1454"/>
        <v>2.1592119999999997E-5</v>
      </c>
      <c r="DM1017" s="68">
        <f t="shared" si="1455"/>
        <v>1344.1132285088572</v>
      </c>
      <c r="DN1017" s="19">
        <f t="shared" si="1456"/>
        <v>45.039196275503571</v>
      </c>
      <c r="DO1017" s="19">
        <f t="shared" si="1457"/>
        <v>277.08002400935823</v>
      </c>
      <c r="DP1017" s="19">
        <f t="shared" si="1458"/>
        <v>9.2052079553898167</v>
      </c>
      <c r="DQ1017" s="19">
        <f t="shared" si="1459"/>
        <v>404.87871622481208</v>
      </c>
      <c r="DR1017" s="19">
        <f t="shared" si="1460"/>
        <v>22.962188407402007</v>
      </c>
      <c r="DS1017" s="19">
        <f t="shared" si="1461"/>
        <v>107.87877792519087</v>
      </c>
      <c r="DT1017" s="19">
        <f t="shared" si="1462"/>
        <v>190.10465204750489</v>
      </c>
      <c r="DU1017" s="19">
        <f t="shared" si="1463"/>
        <v>173.51786718977004</v>
      </c>
      <c r="DV1017" s="19">
        <f t="shared" si="1464"/>
        <v>38.186192966135955</v>
      </c>
      <c r="DX1017" s="19">
        <f t="shared" si="1465"/>
        <v>49.971045007497565</v>
      </c>
      <c r="DZ1017" s="68">
        <f t="shared" si="1466"/>
        <v>2662.9370965174221</v>
      </c>
      <c r="EA1017" s="21">
        <f t="shared" si="1467"/>
        <v>2.6629370965174219</v>
      </c>
      <c r="EB1017" s="92">
        <f t="shared" si="1501"/>
        <v>1072</v>
      </c>
    </row>
    <row r="1018" spans="1:132" x14ac:dyDescent="0.3">
      <c r="A1018" s="19">
        <f>'A. Thermody. result (all suite)'!C974</f>
        <v>1070</v>
      </c>
      <c r="B1018" s="19" t="str">
        <f>'A. Thermody. result (all suite)'!A974</f>
        <v>Alkaline basalt</v>
      </c>
      <c r="C1018" s="24">
        <f>'A. Thermody. result (all suite)'!G974</f>
        <v>51.018175999999997</v>
      </c>
      <c r="D1018" s="19">
        <f>'A. Thermody. result (all suite)'!D974</f>
        <v>5000</v>
      </c>
      <c r="E1018" s="61">
        <f>'A. Thermody. result (all suite)'!I974</f>
        <v>55.006677000000003</v>
      </c>
      <c r="F1018" s="21">
        <f>'A. Thermody. result (all suite)'!J974</f>
        <v>1.3247869999999999</v>
      </c>
      <c r="G1018" s="21">
        <f>'A. Thermody. result (all suite)'!K974</f>
        <v>16.035142</v>
      </c>
      <c r="H1018" s="21">
        <f>'A. Thermody. result (all suite)'!L974</f>
        <v>0.56207799999999997</v>
      </c>
      <c r="I1018" s="21">
        <f>'A. Thermody. result (all suite)'!M974</f>
        <v>8.1551039999999997</v>
      </c>
      <c r="J1018" s="21">
        <f>'A. Thermody. result (all suite)'!N974</f>
        <v>0.47037400000000001</v>
      </c>
      <c r="K1018" s="21">
        <f>'A. Thermody. result (all suite)'!O974</f>
        <v>1.9071309999999999</v>
      </c>
      <c r="L1018" s="21">
        <f>'A. Thermody. result (all suite)'!P974</f>
        <v>4.7253020000000001</v>
      </c>
      <c r="M1018" s="21">
        <f>'A. Thermody. result (all suite)'!Q974</f>
        <v>6.993601</v>
      </c>
      <c r="N1018" s="21">
        <f>'A. Thermody. result (all suite)'!R974</f>
        <v>2.3844690000000002</v>
      </c>
      <c r="O1018" s="21">
        <f>'A. Thermody. result (all suite)'!S974</f>
        <v>0.70359799999999995</v>
      </c>
      <c r="P1018" s="21">
        <f>'A. Thermody. result (all suite)'!T974</f>
        <v>1.7317389999999999</v>
      </c>
      <c r="Q1018" s="21">
        <f t="shared" si="1470"/>
        <v>100.00000200000001</v>
      </c>
      <c r="S1018" s="19">
        <f t="shared" si="1471"/>
        <v>1343</v>
      </c>
      <c r="T1018" s="19">
        <f t="shared" si="1472"/>
        <v>0.5</v>
      </c>
      <c r="V1018" s="61">
        <f t="shared" si="1473"/>
        <v>54.054104940838414</v>
      </c>
      <c r="W1018" s="21">
        <f t="shared" si="1474"/>
        <v>1.3018451473129069</v>
      </c>
      <c r="X1018" s="21">
        <f t="shared" si="1475"/>
        <v>15.757455197834355</v>
      </c>
      <c r="Y1018" s="21">
        <f t="shared" si="1476"/>
        <v>0.55234427625825444</v>
      </c>
      <c r="Z1018" s="21">
        <f t="shared" si="1477"/>
        <v>8.0138788863659425</v>
      </c>
      <c r="AA1018" s="21">
        <f t="shared" si="1478"/>
        <v>0.462228350159053</v>
      </c>
      <c r="AB1018" s="21">
        <f t="shared" si="1479"/>
        <v>1.8741044693524405</v>
      </c>
      <c r="AC1018" s="21">
        <f t="shared" si="1480"/>
        <v>4.6434721040348172</v>
      </c>
      <c r="AD1018" s="21">
        <f t="shared" si="1481"/>
        <v>6.8724900864008269</v>
      </c>
      <c r="AE1018" s="21">
        <f t="shared" si="1482"/>
        <v>2.3431762212099456</v>
      </c>
      <c r="AF1018" s="21">
        <f t="shared" si="1483"/>
        <v>0.69141351927446959</v>
      </c>
      <c r="AG1018" s="21">
        <f t="shared" si="1484"/>
        <v>96.566513199041438</v>
      </c>
      <c r="AH1018" s="21"/>
      <c r="AI1018" s="61">
        <f t="shared" si="1485"/>
        <v>55.976034704103803</v>
      </c>
      <c r="AJ1018" s="21">
        <f t="shared" si="1486"/>
        <v>1.3481331200491451</v>
      </c>
      <c r="AK1018" s="21">
        <f t="shared" si="1487"/>
        <v>16.317722029949788</v>
      </c>
      <c r="AL1018" s="21">
        <f t="shared" si="1488"/>
        <v>0.57198324549605595</v>
      </c>
      <c r="AM1018" s="21">
        <f t="shared" si="1489"/>
        <v>8.2988176966148259</v>
      </c>
      <c r="AN1018" s="21">
        <f t="shared" si="1490"/>
        <v>0.47866318752372777</v>
      </c>
      <c r="AO1018" s="21">
        <f t="shared" si="1491"/>
        <v>1.9407395040655187</v>
      </c>
      <c r="AP1018" s="21">
        <f t="shared" si="1492"/>
        <v>4.8085738525774069</v>
      </c>
      <c r="AQ1018" s="21">
        <f t="shared" si="1493"/>
        <v>7.1168460563915712</v>
      </c>
      <c r="AR1018" s="21">
        <f t="shared" si="1494"/>
        <v>2.4264894150006495</v>
      </c>
      <c r="AS1018" s="21">
        <f t="shared" si="1495"/>
        <v>0.71599718822749514</v>
      </c>
      <c r="AT1018" s="21">
        <f t="shared" si="1496"/>
        <v>99.999999999999986</v>
      </c>
      <c r="AU1018" s="21"/>
      <c r="AV1018" s="21">
        <f>AR1018*'[1]diagram lines'!$G$39</f>
        <v>2.0142438035604115</v>
      </c>
      <c r="AW1018" s="21">
        <f>AK1018*'[1]diagram lines'!$G$40</f>
        <v>8.6364216518655379</v>
      </c>
      <c r="AX1018" s="21">
        <f>AQ1018*'[1]diagram lines'!$G$38</f>
        <v>5.2796479779426342</v>
      </c>
      <c r="AY1018" s="21">
        <f>AP1018*'[1]diagram lines'!$G$41</f>
        <v>3.4364840025605803</v>
      </c>
      <c r="AZ1018" s="21">
        <f t="shared" si="1497"/>
        <v>9.5433354713922203</v>
      </c>
      <c r="BA1018" s="21">
        <f t="shared" si="1498"/>
        <v>0.8048573345112523</v>
      </c>
      <c r="BB1018" s="21">
        <f t="shared" si="1499"/>
        <v>1.1840622140524599</v>
      </c>
      <c r="BC1018" s="86">
        <f t="shared" si="1500"/>
        <v>0.84455021715243661</v>
      </c>
      <c r="BX1018" s="61">
        <f t="shared" si="1417"/>
        <v>0.91555720705725707</v>
      </c>
      <c r="BY1018" s="21">
        <f t="shared" si="1418"/>
        <v>1.6584714571857787E-2</v>
      </c>
      <c r="BZ1018" s="21">
        <f t="shared" si="1419"/>
        <v>0.15726894860729698</v>
      </c>
      <c r="CA1018" s="21">
        <f t="shared" si="1420"/>
        <v>3.5198071263072201E-3</v>
      </c>
      <c r="CB1018" s="21">
        <f t="shared" si="1421"/>
        <v>0.11350179540709812</v>
      </c>
      <c r="CC1018" s="21">
        <f t="shared" si="1422"/>
        <v>6.6305892303354956E-3</v>
      </c>
      <c r="CD1018" s="21">
        <f t="shared" si="1423"/>
        <v>4.7323349875930523E-2</v>
      </c>
      <c r="CE1018" s="21">
        <f t="shared" si="1424"/>
        <v>8.4260021398002857E-2</v>
      </c>
      <c r="CF1018" s="21">
        <f t="shared" si="1425"/>
        <v>0.11281821261493789</v>
      </c>
      <c r="CG1018" s="21">
        <f t="shared" si="1426"/>
        <v>2.5312834394904459E-2</v>
      </c>
      <c r="CH1018" s="21">
        <f t="shared" si="1427"/>
        <v>4.9568703150538237E-3</v>
      </c>
      <c r="CI1018" s="21">
        <f t="shared" si="1428"/>
        <v>9.6100943396226407E-2</v>
      </c>
      <c r="CJ1018" s="21">
        <f t="shared" si="1429"/>
        <v>1.5838352939952085</v>
      </c>
      <c r="CL1018" s="68">
        <f t="shared" si="1430"/>
        <v>0.57806339493027292</v>
      </c>
      <c r="CM1018" s="19">
        <f t="shared" si="1431"/>
        <v>1.047123689864431E-2</v>
      </c>
      <c r="CN1018" s="19">
        <f t="shared" si="1432"/>
        <v>9.9296277336128586E-2</v>
      </c>
      <c r="CO1018" s="19">
        <f t="shared" si="1433"/>
        <v>2.2223315389244434E-3</v>
      </c>
      <c r="CP1018" s="19">
        <f t="shared" si="1434"/>
        <v>7.1662625424131696E-2</v>
      </c>
      <c r="CQ1018" s="19">
        <f t="shared" si="1435"/>
        <v>4.1864133571679046E-3</v>
      </c>
      <c r="CR1018" s="19">
        <f t="shared" si="1436"/>
        <v>2.9878959040341786E-2</v>
      </c>
      <c r="CS1018" s="19">
        <f t="shared" si="1437"/>
        <v>5.3199989744803458E-2</v>
      </c>
      <c r="CT1018" s="19">
        <f t="shared" si="1438"/>
        <v>7.1231025752908364E-2</v>
      </c>
      <c r="CU1018" s="19">
        <f t="shared" si="1439"/>
        <v>1.5981986568220165E-2</v>
      </c>
      <c r="CV1018" s="19">
        <f t="shared" si="1440"/>
        <v>3.1296627457708488E-3</v>
      </c>
      <c r="CW1018" s="19">
        <f t="shared" si="1441"/>
        <v>6.0676096662685641E-2</v>
      </c>
      <c r="CX1018" s="19">
        <f t="shared" si="1442"/>
        <v>1</v>
      </c>
      <c r="CZ1018" s="68">
        <f t="shared" si="1443"/>
        <v>2.5805000000000001E-5</v>
      </c>
      <c r="DA1018" s="19">
        <f t="shared" si="1444"/>
        <v>1.8905799999999998E-5</v>
      </c>
      <c r="DB1018" s="19">
        <f t="shared" si="1445"/>
        <v>3.667E-5</v>
      </c>
      <c r="DC1018" s="19">
        <f t="shared" si="1446"/>
        <v>4.0135299999999995E-5</v>
      </c>
      <c r="DD1018" s="19">
        <f t="shared" si="1447"/>
        <v>1.2751399999999998E-5</v>
      </c>
      <c r="DE1018" s="19">
        <f t="shared" si="1448"/>
        <v>1.2751399999999998E-5</v>
      </c>
      <c r="DF1018" s="19">
        <f t="shared" si="1449"/>
        <v>1.1375899999999999E-5</v>
      </c>
      <c r="DG1018" s="19">
        <f t="shared" si="1450"/>
        <v>1.58858E-5</v>
      </c>
      <c r="DH1018" s="19">
        <f t="shared" si="1451"/>
        <v>2.5295599999999999E-5</v>
      </c>
      <c r="DI1018" s="19">
        <f t="shared" si="1452"/>
        <v>3.8938599999999993E-5</v>
      </c>
      <c r="DJ1018" s="19">
        <f t="shared" si="1453"/>
        <v>0</v>
      </c>
      <c r="DK1018" s="19">
        <f t="shared" si="1454"/>
        <v>2.1573199999999995E-5</v>
      </c>
      <c r="DM1018" s="68">
        <f t="shared" si="1455"/>
        <v>1345.8650946487421</v>
      </c>
      <c r="DN1018" s="19">
        <f t="shared" si="1456"/>
        <v>44.2426347186423</v>
      </c>
      <c r="DO1018" s="19">
        <f t="shared" si="1457"/>
        <v>276.0907673081993</v>
      </c>
      <c r="DP1018" s="19">
        <f t="shared" si="1458"/>
        <v>8.8421943638354374</v>
      </c>
      <c r="DQ1018" s="19">
        <f t="shared" si="1459"/>
        <v>403.79563316372025</v>
      </c>
      <c r="DR1018" s="19">
        <f t="shared" si="1460"/>
        <v>23.290318204863087</v>
      </c>
      <c r="DS1018" s="19">
        <f t="shared" si="1461"/>
        <v>105.84850863015446</v>
      </c>
      <c r="DT1018" s="19">
        <f t="shared" si="1462"/>
        <v>187.80643246727129</v>
      </c>
      <c r="DU1018" s="19">
        <f t="shared" si="1463"/>
        <v>174.56044871134861</v>
      </c>
      <c r="DV1018" s="19">
        <f t="shared" si="1464"/>
        <v>38.663514731560454</v>
      </c>
      <c r="DX1018" s="19">
        <f t="shared" si="1465"/>
        <v>50.682479273431646</v>
      </c>
      <c r="DZ1018" s="68">
        <f t="shared" si="1466"/>
        <v>2659.6880262217687</v>
      </c>
      <c r="EA1018" s="21">
        <f t="shared" si="1467"/>
        <v>2.6596880262217688</v>
      </c>
      <c r="EB1018" s="92">
        <f t="shared" si="1501"/>
        <v>1070</v>
      </c>
    </row>
    <row r="1019" spans="1:132" x14ac:dyDescent="0.3">
      <c r="A1019" s="19">
        <f>'A. Thermody. result (all suite)'!C975</f>
        <v>1068</v>
      </c>
      <c r="B1019" s="19" t="str">
        <f>'A. Thermody. result (all suite)'!A975</f>
        <v>Alkaline basalt</v>
      </c>
      <c r="C1019" s="24">
        <f>'A. Thermody. result (all suite)'!G975</f>
        <v>50.296281999999998</v>
      </c>
      <c r="D1019" s="19">
        <f>'A. Thermody. result (all suite)'!D975</f>
        <v>5000</v>
      </c>
      <c r="E1019" s="61">
        <f>'A. Thermody. result (all suite)'!I975</f>
        <v>55.115220000000001</v>
      </c>
      <c r="F1019" s="21">
        <f>'A. Thermody. result (all suite)'!J975</f>
        <v>1.301166</v>
      </c>
      <c r="G1019" s="21">
        <f>'A. Thermody. result (all suite)'!K975</f>
        <v>15.988989</v>
      </c>
      <c r="H1019" s="21">
        <f>'A. Thermody. result (all suite)'!L975</f>
        <v>0.54009099999999999</v>
      </c>
      <c r="I1019" s="21">
        <f>'A. Thermody. result (all suite)'!M975</f>
        <v>8.1359670000000008</v>
      </c>
      <c r="J1019" s="21">
        <f>'A. Thermody. result (all suite)'!N975</f>
        <v>0.47712500000000002</v>
      </c>
      <c r="K1019" s="21">
        <f>'A. Thermody. result (all suite)'!O975</f>
        <v>1.8715919999999999</v>
      </c>
      <c r="L1019" s="21">
        <f>'A. Thermody. result (all suite)'!P975</f>
        <v>4.6694779999999998</v>
      </c>
      <c r="M1019" s="21">
        <f>'A. Thermody. result (all suite)'!Q975</f>
        <v>7.0355429999999997</v>
      </c>
      <c r="N1019" s="21">
        <f>'A. Thermody. result (all suite)'!R975</f>
        <v>2.4140359999999998</v>
      </c>
      <c r="O1019" s="21">
        <f>'A. Thermody. result (all suite)'!S975</f>
        <v>0.69499100000000003</v>
      </c>
      <c r="P1019" s="21">
        <f>'A. Thermody. result (all suite)'!T975</f>
        <v>1.755803</v>
      </c>
      <c r="Q1019" s="21">
        <f t="shared" si="1470"/>
        <v>100.00000100000001</v>
      </c>
      <c r="S1019" s="19">
        <f t="shared" si="1471"/>
        <v>1341</v>
      </c>
      <c r="T1019" s="19">
        <f t="shared" si="1472"/>
        <v>0.5</v>
      </c>
      <c r="V1019" s="61">
        <f t="shared" si="1473"/>
        <v>54.14750532346055</v>
      </c>
      <c r="W1019" s="21">
        <f t="shared" si="1474"/>
        <v>1.2783200885654791</v>
      </c>
      <c r="X1019" s="21">
        <f t="shared" si="1475"/>
        <v>15.708253854275682</v>
      </c>
      <c r="Y1019" s="21">
        <f t="shared" si="1476"/>
        <v>0.53060806611409939</v>
      </c>
      <c r="Z1019" s="21">
        <f t="shared" si="1477"/>
        <v>7.9931154487635059</v>
      </c>
      <c r="AA1019" s="21">
        <f t="shared" si="1478"/>
        <v>0.46874762502002376</v>
      </c>
      <c r="AB1019" s="21">
        <f t="shared" si="1479"/>
        <v>1.8387305318448546</v>
      </c>
      <c r="AC1019" s="21">
        <f t="shared" si="1480"/>
        <v>4.5874911660115281</v>
      </c>
      <c r="AD1019" s="21">
        <f t="shared" si="1481"/>
        <v>6.9120127261750124</v>
      </c>
      <c r="AE1019" s="21">
        <f t="shared" si="1482"/>
        <v>2.3716502839147768</v>
      </c>
      <c r="AF1019" s="21">
        <f t="shared" si="1483"/>
        <v>0.68278832729429673</v>
      </c>
      <c r="AG1019" s="21">
        <f t="shared" si="1484"/>
        <v>96.519223441439806</v>
      </c>
      <c r="AH1019" s="21"/>
      <c r="AI1019" s="61">
        <f t="shared" si="1485"/>
        <v>56.100228941764072</v>
      </c>
      <c r="AJ1019" s="21">
        <f t="shared" si="1486"/>
        <v>1.3244201962949507</v>
      </c>
      <c r="AK1019" s="21">
        <f t="shared" si="1487"/>
        <v>16.274741232047106</v>
      </c>
      <c r="AL1019" s="21">
        <f t="shared" si="1488"/>
        <v>0.54974340571236591</v>
      </c>
      <c r="AM1019" s="21">
        <f t="shared" si="1489"/>
        <v>8.2813714861818095</v>
      </c>
      <c r="AN1019" s="21">
        <f t="shared" si="1490"/>
        <v>0.48565208909334273</v>
      </c>
      <c r="AO1019" s="21">
        <f t="shared" si="1491"/>
        <v>1.9050407434747443</v>
      </c>
      <c r="AP1019" s="21">
        <f t="shared" si="1492"/>
        <v>4.7529300407134469</v>
      </c>
      <c r="AQ1019" s="21">
        <f t="shared" si="1493"/>
        <v>7.1612809135049371</v>
      </c>
      <c r="AR1019" s="21">
        <f t="shared" si="1494"/>
        <v>2.4571792015646556</v>
      </c>
      <c r="AS1019" s="21">
        <f t="shared" si="1495"/>
        <v>0.70741174964856446</v>
      </c>
      <c r="AT1019" s="21">
        <f t="shared" si="1496"/>
        <v>100.00000000000001</v>
      </c>
      <c r="AU1019" s="21"/>
      <c r="AV1019" s="21">
        <f>AR1019*'[1]diagram lines'!$G$39</f>
        <v>2.0397195843476621</v>
      </c>
      <c r="AW1019" s="21">
        <f>AK1019*'[1]diagram lines'!$G$40</f>
        <v>8.6136733605942517</v>
      </c>
      <c r="AX1019" s="21">
        <f>AQ1019*'[1]diagram lines'!$G$38</f>
        <v>5.3126120749105681</v>
      </c>
      <c r="AY1019" s="21">
        <f>AP1019*'[1]diagram lines'!$G$41</f>
        <v>3.3967177277409695</v>
      </c>
      <c r="AZ1019" s="21">
        <f t="shared" si="1497"/>
        <v>9.6184601150695919</v>
      </c>
      <c r="BA1019" s="21">
        <f t="shared" si="1498"/>
        <v>0.80134280255632173</v>
      </c>
      <c r="BB1019" s="21">
        <f t="shared" si="1499"/>
        <v>1.1715566924606442</v>
      </c>
      <c r="BC1019" s="86">
        <f t="shared" si="1500"/>
        <v>0.85356518078496035</v>
      </c>
      <c r="BX1019" s="61">
        <f t="shared" si="1417"/>
        <v>0.9173638482023968</v>
      </c>
      <c r="BY1019" s="21">
        <f t="shared" si="1418"/>
        <v>1.6289008512769154E-2</v>
      </c>
      <c r="BZ1019" s="21">
        <f t="shared" si="1419"/>
        <v>0.15681629070223618</v>
      </c>
      <c r="CA1019" s="21">
        <f t="shared" si="1420"/>
        <v>3.3821216106205772E-3</v>
      </c>
      <c r="CB1019" s="21">
        <f t="shared" si="1421"/>
        <v>0.11323544885177456</v>
      </c>
      <c r="CC1019" s="21">
        <f t="shared" si="1422"/>
        <v>6.725754158443756E-3</v>
      </c>
      <c r="CD1019" s="21">
        <f t="shared" si="1423"/>
        <v>4.6441488833746901E-2</v>
      </c>
      <c r="CE1019" s="21">
        <f t="shared" si="1424"/>
        <v>8.3264586305278179E-2</v>
      </c>
      <c r="CF1019" s="21">
        <f t="shared" si="1425"/>
        <v>0.11349480561380867</v>
      </c>
      <c r="CG1019" s="21">
        <f t="shared" si="1426"/>
        <v>2.5626709129511673E-2</v>
      </c>
      <c r="CH1019" s="21">
        <f t="shared" si="1427"/>
        <v>4.896233725976442E-3</v>
      </c>
      <c r="CI1019" s="21">
        <f t="shared" si="1428"/>
        <v>9.7436348501664813E-2</v>
      </c>
      <c r="CJ1019" s="21">
        <f t="shared" si="1429"/>
        <v>1.5849726441482279</v>
      </c>
      <c r="CL1019" s="68">
        <f t="shared" si="1430"/>
        <v>0.57878844255724848</v>
      </c>
      <c r="CM1019" s="19">
        <f t="shared" si="1431"/>
        <v>1.0277154355255733E-2</v>
      </c>
      <c r="CN1019" s="19">
        <f t="shared" si="1432"/>
        <v>9.8939430457179928E-2</v>
      </c>
      <c r="CO1019" s="19">
        <f t="shared" si="1433"/>
        <v>2.1338674980337885E-3</v>
      </c>
      <c r="CP1019" s="19">
        <f t="shared" si="1434"/>
        <v>7.1443156618408291E-2</v>
      </c>
      <c r="CQ1019" s="19">
        <f t="shared" si="1435"/>
        <v>4.2434512565724496E-3</v>
      </c>
      <c r="CR1019" s="19">
        <f t="shared" si="1436"/>
        <v>2.9301129584293099E-2</v>
      </c>
      <c r="CS1019" s="19">
        <f t="shared" si="1437"/>
        <v>5.2533768713733844E-2</v>
      </c>
      <c r="CT1019" s="19">
        <f t="shared" si="1438"/>
        <v>7.1606791469136899E-2</v>
      </c>
      <c r="CU1019" s="19">
        <f t="shared" si="1439"/>
        <v>1.6168549800607817E-2</v>
      </c>
      <c r="CV1019" s="19">
        <f t="shared" si="1440"/>
        <v>3.0891597681849594E-3</v>
      </c>
      <c r="CW1019" s="19">
        <f t="shared" si="1441"/>
        <v>6.1475097921344618E-2</v>
      </c>
      <c r="CX1019" s="19">
        <f t="shared" si="1442"/>
        <v>0.99999999999999989</v>
      </c>
      <c r="CZ1019" s="68">
        <f t="shared" si="1443"/>
        <v>2.5805000000000001E-5</v>
      </c>
      <c r="DA1019" s="19">
        <f t="shared" si="1444"/>
        <v>1.8891319999999994E-5</v>
      </c>
      <c r="DB1019" s="19">
        <f t="shared" si="1445"/>
        <v>3.667E-5</v>
      </c>
      <c r="DC1019" s="19">
        <f t="shared" si="1446"/>
        <v>4.011711999999999E-5</v>
      </c>
      <c r="DD1019" s="19">
        <f t="shared" si="1447"/>
        <v>1.2745559999999998E-5</v>
      </c>
      <c r="DE1019" s="19">
        <f t="shared" si="1448"/>
        <v>1.2745559999999998E-5</v>
      </c>
      <c r="DF1019" s="19">
        <f t="shared" si="1449"/>
        <v>1.1369359999999999E-5</v>
      </c>
      <c r="DG1019" s="19">
        <f t="shared" si="1450"/>
        <v>1.5878319999999998E-5</v>
      </c>
      <c r="DH1019" s="19">
        <f t="shared" si="1451"/>
        <v>2.5280239999999998E-5</v>
      </c>
      <c r="DI1019" s="19">
        <f t="shared" si="1452"/>
        <v>3.8914439999999991E-5</v>
      </c>
      <c r="DJ1019" s="19">
        <f t="shared" si="1453"/>
        <v>0</v>
      </c>
      <c r="DK1019" s="19">
        <f t="shared" si="1454"/>
        <v>2.1554279999999997E-5</v>
      </c>
      <c r="DM1019" s="68">
        <f t="shared" si="1455"/>
        <v>1347.5531729835104</v>
      </c>
      <c r="DN1019" s="19">
        <f t="shared" si="1456"/>
        <v>43.455888201450627</v>
      </c>
      <c r="DO1019" s="19">
        <f t="shared" si="1457"/>
        <v>275.09856366005084</v>
      </c>
      <c r="DP1019" s="19">
        <f t="shared" si="1458"/>
        <v>8.4940619057653137</v>
      </c>
      <c r="DQ1019" s="19">
        <f t="shared" si="1459"/>
        <v>402.74344972152153</v>
      </c>
      <c r="DR1019" s="19">
        <f t="shared" si="1460"/>
        <v>23.618454751399675</v>
      </c>
      <c r="DS1019" s="19">
        <f t="shared" si="1461"/>
        <v>103.86121314190173</v>
      </c>
      <c r="DT1019" s="19">
        <f t="shared" si="1462"/>
        <v>185.54190553321723</v>
      </c>
      <c r="DU1019" s="19">
        <f t="shared" si="1463"/>
        <v>175.58792967043811</v>
      </c>
      <c r="DV1019" s="19">
        <f t="shared" si="1464"/>
        <v>39.139131674958108</v>
      </c>
      <c r="DX1019" s="19">
        <f t="shared" si="1465"/>
        <v>51.394955644198276</v>
      </c>
      <c r="DZ1019" s="68">
        <f t="shared" si="1466"/>
        <v>2656.4887268884122</v>
      </c>
      <c r="EA1019" s="21">
        <f t="shared" si="1467"/>
        <v>2.6564887268884121</v>
      </c>
      <c r="EB1019" s="92">
        <f t="shared" si="1501"/>
        <v>1068</v>
      </c>
    </row>
    <row r="1020" spans="1:132" x14ac:dyDescent="0.3">
      <c r="A1020" s="19">
        <f>'A. Thermody. result (all suite)'!C976</f>
        <v>1066</v>
      </c>
      <c r="B1020" s="19" t="str">
        <f>'A. Thermody. result (all suite)'!A976</f>
        <v>Alkaline basalt</v>
      </c>
      <c r="C1020" s="24">
        <f>'A. Thermody. result (all suite)'!G976</f>
        <v>49.594256000000001</v>
      </c>
      <c r="D1020" s="19">
        <f>'A. Thermody. result (all suite)'!D976</f>
        <v>5000</v>
      </c>
      <c r="E1020" s="61">
        <f>'A. Thermody. result (all suite)'!I976</f>
        <v>55.221170999999998</v>
      </c>
      <c r="F1020" s="21">
        <f>'A. Thermody. result (all suite)'!J976</f>
        <v>1.277841</v>
      </c>
      <c r="G1020" s="21">
        <f>'A. Thermody. result (all suite)'!K976</f>
        <v>15.942557000000001</v>
      </c>
      <c r="H1020" s="21">
        <f>'A. Thermody. result (all suite)'!L976</f>
        <v>0.51899399999999996</v>
      </c>
      <c r="I1020" s="21">
        <f>'A. Thermody. result (all suite)'!M976</f>
        <v>8.1174049999999998</v>
      </c>
      <c r="J1020" s="21">
        <f>'A. Thermody. result (all suite)'!N976</f>
        <v>0.483879</v>
      </c>
      <c r="K1020" s="21">
        <f>'A. Thermody. result (all suite)'!O976</f>
        <v>1.836781</v>
      </c>
      <c r="L1020" s="21">
        <f>'A. Thermody. result (all suite)'!P976</f>
        <v>4.6144480000000003</v>
      </c>
      <c r="M1020" s="21">
        <f>'A. Thermody. result (all suite)'!Q976</f>
        <v>7.0768779999999998</v>
      </c>
      <c r="N1020" s="21">
        <f>'A. Thermody. result (all suite)'!R976</f>
        <v>2.4434960000000001</v>
      </c>
      <c r="O1020" s="21">
        <f>'A. Thermody. result (all suite)'!S976</f>
        <v>0.68666400000000005</v>
      </c>
      <c r="P1020" s="21">
        <f>'A. Thermody. result (all suite)'!T976</f>
        <v>1.7798879999999999</v>
      </c>
      <c r="Q1020" s="21">
        <f t="shared" si="1470"/>
        <v>100.00000199999999</v>
      </c>
      <c r="S1020" s="19">
        <f t="shared" si="1471"/>
        <v>1339</v>
      </c>
      <c r="T1020" s="19">
        <f t="shared" si="1472"/>
        <v>0.5</v>
      </c>
      <c r="V1020" s="61">
        <f t="shared" si="1473"/>
        <v>54.238296023569021</v>
      </c>
      <c r="W1020" s="21">
        <f t="shared" si="1474"/>
        <v>1.2550968618368028</v>
      </c>
      <c r="X1020" s="21">
        <f t="shared" si="1475"/>
        <v>15.658797346739034</v>
      </c>
      <c r="Y1020" s="21">
        <f t="shared" si="1476"/>
        <v>0.50975648825803022</v>
      </c>
      <c r="Z1020" s="21">
        <f t="shared" si="1477"/>
        <v>7.9729242853832138</v>
      </c>
      <c r="AA1020" s="21">
        <f t="shared" si="1478"/>
        <v>0.47526649591673009</v>
      </c>
      <c r="AB1020" s="21">
        <f t="shared" si="1479"/>
        <v>1.8040883560485728</v>
      </c>
      <c r="AC1020" s="21">
        <f t="shared" si="1480"/>
        <v>4.5323159954244003</v>
      </c>
      <c r="AD1020" s="21">
        <f t="shared" si="1481"/>
        <v>6.9509175002225705</v>
      </c>
      <c r="AE1020" s="21">
        <f t="shared" si="1482"/>
        <v>2.4000045087853499</v>
      </c>
      <c r="AF1020" s="21">
        <f t="shared" si="1483"/>
        <v>0.67444215010811703</v>
      </c>
      <c r="AG1020" s="21">
        <f t="shared" si="1484"/>
        <v>96.471906012291839</v>
      </c>
      <c r="AH1020" s="21"/>
      <c r="AI1020" s="61">
        <f t="shared" si="1485"/>
        <v>56.221855942867265</v>
      </c>
      <c r="AJ1020" s="21">
        <f t="shared" si="1486"/>
        <v>1.3009972682377462</v>
      </c>
      <c r="AK1020" s="21">
        <f t="shared" si="1487"/>
        <v>16.231458456666015</v>
      </c>
      <c r="AL1020" s="21">
        <f t="shared" si="1488"/>
        <v>0.5283988980098312</v>
      </c>
      <c r="AM1020" s="21">
        <f t="shared" si="1489"/>
        <v>8.2645037451290264</v>
      </c>
      <c r="AN1020" s="21">
        <f t="shared" si="1490"/>
        <v>0.49264756503947854</v>
      </c>
      <c r="AO1020" s="21">
        <f t="shared" si="1491"/>
        <v>1.8700660437026166</v>
      </c>
      <c r="AP1020" s="21">
        <f t="shared" si="1492"/>
        <v>4.6980682592162335</v>
      </c>
      <c r="AQ1020" s="21">
        <f t="shared" si="1493"/>
        <v>7.2051209388740896</v>
      </c>
      <c r="AR1020" s="21">
        <f t="shared" si="1494"/>
        <v>2.4877755690652124</v>
      </c>
      <c r="AS1020" s="21">
        <f t="shared" si="1495"/>
        <v>0.69910731319248931</v>
      </c>
      <c r="AT1020" s="21">
        <f t="shared" si="1496"/>
        <v>99.999999999999986</v>
      </c>
      <c r="AU1020" s="21"/>
      <c r="AV1020" s="21">
        <f>AR1020*'[1]diagram lines'!$G$39</f>
        <v>2.0651178173951519</v>
      </c>
      <c r="AW1020" s="21">
        <f>AK1020*'[1]diagram lines'!$G$40</f>
        <v>8.5907652427964383</v>
      </c>
      <c r="AX1020" s="21">
        <f>AQ1020*'[1]diagram lines'!$G$38</f>
        <v>5.3451348946342474</v>
      </c>
      <c r="AY1020" s="21">
        <f>AP1020*'[1]diagram lines'!$G$41</f>
        <v>3.3575103368913739</v>
      </c>
      <c r="AZ1020" s="21">
        <f t="shared" si="1497"/>
        <v>9.6928965079393024</v>
      </c>
      <c r="BA1020" s="21">
        <f t="shared" si="1498"/>
        <v>0.79782264930667002</v>
      </c>
      <c r="BB1020" s="21">
        <f t="shared" si="1499"/>
        <v>1.1593079988825024</v>
      </c>
      <c r="BC1020" s="86">
        <f t="shared" si="1500"/>
        <v>0.86258354204744125</v>
      </c>
      <c r="BX1020" s="61">
        <f t="shared" si="1417"/>
        <v>0.91912734687083886</v>
      </c>
      <c r="BY1020" s="21">
        <f t="shared" si="1418"/>
        <v>1.5997008012018029E-2</v>
      </c>
      <c r="BZ1020" s="21">
        <f t="shared" si="1419"/>
        <v>0.15636089642997256</v>
      </c>
      <c r="CA1020" s="21">
        <f t="shared" si="1420"/>
        <v>3.2500093931993232E-3</v>
      </c>
      <c r="CB1020" s="21">
        <f t="shared" si="1421"/>
        <v>0.11297710508002784</v>
      </c>
      <c r="CC1020" s="21">
        <f t="shared" si="1422"/>
        <v>6.8209613758105445E-3</v>
      </c>
      <c r="CD1020" s="21">
        <f t="shared" si="1423"/>
        <v>4.5577692307692312E-2</v>
      </c>
      <c r="CE1020" s="21">
        <f t="shared" si="1424"/>
        <v>8.2283309557774617E-2</v>
      </c>
      <c r="CF1020" s="21">
        <f t="shared" si="1425"/>
        <v>0.1141616067107598</v>
      </c>
      <c r="CG1020" s="21">
        <f t="shared" si="1426"/>
        <v>2.5939447983014861E-2</v>
      </c>
      <c r="CH1020" s="21">
        <f t="shared" si="1427"/>
        <v>4.8375697458152515E-3</v>
      </c>
      <c r="CI1020" s="21">
        <f t="shared" si="1428"/>
        <v>9.8772918978912314E-2</v>
      </c>
      <c r="CJ1020" s="21">
        <f t="shared" si="1429"/>
        <v>1.5861058724458363</v>
      </c>
      <c r="CL1020" s="68">
        <f t="shared" si="1430"/>
        <v>0.57948675611011335</v>
      </c>
      <c r="CM1020" s="19">
        <f t="shared" si="1431"/>
        <v>1.0085712618508894E-2</v>
      </c>
      <c r="CN1020" s="19">
        <f t="shared" si="1432"/>
        <v>9.8581626325396576E-2</v>
      </c>
      <c r="CO1020" s="19">
        <f t="shared" si="1433"/>
        <v>2.0490494674152387E-3</v>
      </c>
      <c r="CP1020" s="19">
        <f t="shared" si="1434"/>
        <v>7.1229233207372719E-2</v>
      </c>
      <c r="CQ1020" s="19">
        <f t="shared" si="1435"/>
        <v>4.3004451936694233E-3</v>
      </c>
      <c r="CR1020" s="19">
        <f t="shared" si="1436"/>
        <v>2.8735592686136239E-2</v>
      </c>
      <c r="CS1020" s="19">
        <f t="shared" si="1437"/>
        <v>5.1877564409297965E-2</v>
      </c>
      <c r="CT1020" s="19">
        <f t="shared" si="1438"/>
        <v>7.1976031798380649E-2</v>
      </c>
      <c r="CU1020" s="19">
        <f t="shared" si="1439"/>
        <v>1.6354171832814183E-2</v>
      </c>
      <c r="CV1020" s="19">
        <f t="shared" si="1440"/>
        <v>3.0499664807088398E-3</v>
      </c>
      <c r="CW1020" s="19">
        <f t="shared" si="1441"/>
        <v>6.227384987018595E-2</v>
      </c>
      <c r="CX1020" s="19">
        <f t="shared" si="1442"/>
        <v>1</v>
      </c>
      <c r="CZ1020" s="68">
        <f t="shared" si="1443"/>
        <v>2.5805000000000001E-5</v>
      </c>
      <c r="DA1020" s="19">
        <f t="shared" si="1444"/>
        <v>1.8876839999999998E-5</v>
      </c>
      <c r="DB1020" s="19">
        <f t="shared" si="1445"/>
        <v>3.667E-5</v>
      </c>
      <c r="DC1020" s="19">
        <f t="shared" si="1446"/>
        <v>4.0098939999999993E-5</v>
      </c>
      <c r="DD1020" s="19">
        <f t="shared" si="1447"/>
        <v>1.2739719999999999E-5</v>
      </c>
      <c r="DE1020" s="19">
        <f t="shared" si="1448"/>
        <v>1.2739719999999999E-5</v>
      </c>
      <c r="DF1020" s="19">
        <f t="shared" si="1449"/>
        <v>1.1362819999999999E-5</v>
      </c>
      <c r="DG1020" s="19">
        <f t="shared" si="1450"/>
        <v>1.587084E-5</v>
      </c>
      <c r="DH1020" s="19">
        <f t="shared" si="1451"/>
        <v>2.5264879999999998E-5</v>
      </c>
      <c r="DI1020" s="19">
        <f t="shared" si="1452"/>
        <v>3.8890279999999995E-5</v>
      </c>
      <c r="DJ1020" s="19">
        <f t="shared" si="1453"/>
        <v>0</v>
      </c>
      <c r="DK1020" s="19">
        <f t="shared" si="1454"/>
        <v>2.1535359999999998E-5</v>
      </c>
      <c r="DM1020" s="68">
        <f t="shared" si="1455"/>
        <v>1349.1790082191669</v>
      </c>
      <c r="DN1020" s="19">
        <f t="shared" si="1456"/>
        <v>42.679109637338158</v>
      </c>
      <c r="DO1020" s="19">
        <f t="shared" si="1457"/>
        <v>274.10369839480325</v>
      </c>
      <c r="DP1020" s="19">
        <f t="shared" si="1458"/>
        <v>8.1601336457158098</v>
      </c>
      <c r="DQ1020" s="19">
        <f t="shared" si="1459"/>
        <v>401.72157676540223</v>
      </c>
      <c r="DR1020" s="19">
        <f t="shared" si="1460"/>
        <v>23.946647339102341</v>
      </c>
      <c r="DS1020" s="19">
        <f t="shared" si="1461"/>
        <v>101.91522749205659</v>
      </c>
      <c r="DT1020" s="19">
        <f t="shared" si="1462"/>
        <v>183.31063838293559</v>
      </c>
      <c r="DU1020" s="19">
        <f t="shared" si="1463"/>
        <v>176.60064924834859</v>
      </c>
      <c r="DV1020" s="19">
        <f t="shared" si="1464"/>
        <v>39.613059783861068</v>
      </c>
      <c r="DX1020" s="19">
        <f t="shared" si="1465"/>
        <v>52.108475301121082</v>
      </c>
      <c r="DZ1020" s="68">
        <f t="shared" si="1466"/>
        <v>2653.338224209851</v>
      </c>
      <c r="EA1020" s="21">
        <f t="shared" si="1467"/>
        <v>2.6533382242098509</v>
      </c>
      <c r="EB1020" s="92">
        <f t="shared" si="1501"/>
        <v>1066</v>
      </c>
    </row>
    <row r="1021" spans="1:132" x14ac:dyDescent="0.3">
      <c r="A1021" s="19">
        <f>'A. Thermody. result (all suite)'!C977</f>
        <v>1064</v>
      </c>
      <c r="B1021" s="19" t="str">
        <f>'A. Thermody. result (all suite)'!A977</f>
        <v>Alkaline basalt</v>
      </c>
      <c r="C1021" s="24">
        <f>'A. Thermody. result (all suite)'!G977</f>
        <v>48.911262000000001</v>
      </c>
      <c r="D1021" s="19">
        <f>'A. Thermody. result (all suite)'!D977</f>
        <v>5000</v>
      </c>
      <c r="E1021" s="61">
        <f>'A. Thermody. result (all suite)'!I977</f>
        <v>55.324592000000003</v>
      </c>
      <c r="F1021" s="21">
        <f>'A. Thermody. result (all suite)'!J977</f>
        <v>1.254813</v>
      </c>
      <c r="G1021" s="21">
        <f>'A. Thermody. result (all suite)'!K977</f>
        <v>15.895864</v>
      </c>
      <c r="H1021" s="21">
        <f>'A. Thermody. result (all suite)'!L977</f>
        <v>0.49874600000000002</v>
      </c>
      <c r="I1021" s="21">
        <f>'A. Thermody. result (all suite)'!M977</f>
        <v>8.0994069999999994</v>
      </c>
      <c r="J1021" s="21">
        <f>'A. Thermody. result (all suite)'!N977</f>
        <v>0.49063499999999999</v>
      </c>
      <c r="K1021" s="21">
        <f>'A. Thermody. result (all suite)'!O977</f>
        <v>1.8026759999999999</v>
      </c>
      <c r="L1021" s="21">
        <f>'A. Thermody. result (all suite)'!P977</f>
        <v>4.5601989999999999</v>
      </c>
      <c r="M1021" s="21">
        <f>'A. Thermody. result (all suite)'!Q977</f>
        <v>7.1176199999999996</v>
      </c>
      <c r="N1021" s="21">
        <f>'A. Thermody. result (all suite)'!R977</f>
        <v>2.4728479999999999</v>
      </c>
      <c r="O1021" s="21">
        <f>'A. Thermody. result (all suite)'!S977</f>
        <v>0.67860399999999998</v>
      </c>
      <c r="P1021" s="21">
        <f>'A. Thermody. result (all suite)'!T977</f>
        <v>1.8039959999999999</v>
      </c>
      <c r="Q1021" s="21">
        <f t="shared" si="1470"/>
        <v>99.999999999999986</v>
      </c>
      <c r="S1021" s="19">
        <f t="shared" si="1471"/>
        <v>1337</v>
      </c>
      <c r="T1021" s="19">
        <f t="shared" si="1472"/>
        <v>0.5</v>
      </c>
      <c r="V1021" s="61">
        <f t="shared" si="1473"/>
        <v>54.326538573303687</v>
      </c>
      <c r="W1021" s="21">
        <f t="shared" si="1474"/>
        <v>1.23217622367252</v>
      </c>
      <c r="X1021" s="21">
        <f t="shared" si="1475"/>
        <v>15.609103249274559</v>
      </c>
      <c r="Y1021" s="21">
        <f t="shared" si="1476"/>
        <v>0.48974864210984004</v>
      </c>
      <c r="Z1021" s="21">
        <f t="shared" si="1477"/>
        <v>7.95329402169628</v>
      </c>
      <c r="AA1021" s="21">
        <f t="shared" si="1478"/>
        <v>0.48178396422539999</v>
      </c>
      <c r="AB1021" s="21">
        <f t="shared" si="1479"/>
        <v>1.7701557970670398</v>
      </c>
      <c r="AC1021" s="21">
        <f t="shared" si="1480"/>
        <v>4.47793319244796</v>
      </c>
      <c r="AD1021" s="21">
        <f t="shared" si="1481"/>
        <v>6.9892184199047991</v>
      </c>
      <c r="AE1021" s="21">
        <f t="shared" si="1482"/>
        <v>2.42823792099392</v>
      </c>
      <c r="AF1021" s="21">
        <f t="shared" si="1483"/>
        <v>0.66636201098416004</v>
      </c>
      <c r="AG1021" s="21">
        <f t="shared" si="1484"/>
        <v>96.424552015680163</v>
      </c>
      <c r="AH1021" s="21"/>
      <c r="AI1021" s="61">
        <f t="shared" si="1485"/>
        <v>56.340981044401772</v>
      </c>
      <c r="AJ1021" s="21">
        <f t="shared" si="1486"/>
        <v>1.2778656451234003</v>
      </c>
      <c r="AK1021" s="21">
        <f t="shared" si="1487"/>
        <v>16.187892941142493</v>
      </c>
      <c r="AL1021" s="21">
        <f t="shared" si="1488"/>
        <v>0.50790865176143019</v>
      </c>
      <c r="AM1021" s="21">
        <f t="shared" si="1489"/>
        <v>8.2482042751963718</v>
      </c>
      <c r="AN1021" s="21">
        <f t="shared" si="1490"/>
        <v>0.49964864150683763</v>
      </c>
      <c r="AO1021" s="21">
        <f t="shared" si="1491"/>
        <v>1.8357936439042875</v>
      </c>
      <c r="AP1021" s="21">
        <f t="shared" si="1492"/>
        <v>4.6439761438764862</v>
      </c>
      <c r="AQ1021" s="21">
        <f t="shared" si="1493"/>
        <v>7.2483804941797825</v>
      </c>
      <c r="AR1021" s="21">
        <f t="shared" si="1494"/>
        <v>2.5182776276720995</v>
      </c>
      <c r="AS1021" s="21">
        <f t="shared" si="1495"/>
        <v>0.69107089123504462</v>
      </c>
      <c r="AT1021" s="21">
        <f t="shared" si="1496"/>
        <v>100</v>
      </c>
      <c r="AU1021" s="21"/>
      <c r="AV1021" s="21">
        <f>AR1021*'[1]diagram lines'!$G$39</f>
        <v>2.0904377640493363</v>
      </c>
      <c r="AW1021" s="21">
        <f>AK1021*'[1]diagram lines'!$G$40</f>
        <v>8.5677074801472486</v>
      </c>
      <c r="AX1021" s="21">
        <f>AQ1021*'[1]diagram lines'!$G$38</f>
        <v>5.377227091358284</v>
      </c>
      <c r="AY1021" s="21">
        <f>AP1021*'[1]diagram lines'!$G$41</f>
        <v>3.3188529938352684</v>
      </c>
      <c r="AZ1021" s="21">
        <f t="shared" si="1497"/>
        <v>9.7666581218518829</v>
      </c>
      <c r="BA1021" s="21">
        <f t="shared" si="1498"/>
        <v>0.79429780767929858</v>
      </c>
      <c r="BB1021" s="21">
        <f t="shared" si="1499"/>
        <v>1.1473074443000808</v>
      </c>
      <c r="BC1021" s="86">
        <f t="shared" si="1500"/>
        <v>0.87160595441795796</v>
      </c>
      <c r="BX1021" s="61">
        <f t="shared" ref="BX1021:BX1084" si="1502">E1021/$BH$48</f>
        <v>0.92084873501997344</v>
      </c>
      <c r="BY1021" s="21">
        <f t="shared" ref="BY1021:BY1084" si="1503">F1021/$BI$48</f>
        <v>1.5708725588382575E-2</v>
      </c>
      <c r="BZ1021" s="21">
        <f t="shared" ref="BZ1021:BZ1084" si="1504">G1021/$BJ$48</f>
        <v>0.15590294233032562</v>
      </c>
      <c r="CA1021" s="21">
        <f t="shared" ref="CA1021:CA1084" si="1505">H1021/$BK$48</f>
        <v>3.1232137265952784E-3</v>
      </c>
      <c r="CB1021" s="21">
        <f t="shared" ref="CB1021:CB1084" si="1506">I1021/$BL$48</f>
        <v>0.11272661099512873</v>
      </c>
      <c r="CC1021" s="21">
        <f t="shared" ref="CC1021:CC1084" si="1507">J1021/$BM$48</f>
        <v>6.9161967860163522E-3</v>
      </c>
      <c r="CD1021" s="21">
        <f t="shared" ref="CD1021:CD1084" si="1508">K1021/$BN$48</f>
        <v>4.4731414392059556E-2</v>
      </c>
      <c r="CE1021" s="21">
        <f t="shared" ref="CE1021:CE1084" si="1509">L1021/$BO$48</f>
        <v>8.1315959343794583E-2</v>
      </c>
      <c r="CF1021" s="21">
        <f t="shared" ref="CF1021:CF1084" si="1510">M1021/$BP$48</f>
        <v>0.11481884174866913</v>
      </c>
      <c r="CG1021" s="21">
        <f t="shared" ref="CG1021:CG1084" si="1511">N1021/$BQ$48</f>
        <v>2.6251040339702759E-2</v>
      </c>
      <c r="CH1021" s="21">
        <f t="shared" ref="CH1021:CH1084" si="1512">O1021/$BR$48</f>
        <v>4.7807867891562876E-3</v>
      </c>
      <c r="CI1021" s="21">
        <f t="shared" ref="CI1021:CI1084" si="1513">P1021/$BS$48</f>
        <v>0.10011076581576027</v>
      </c>
      <c r="CJ1021" s="21">
        <f t="shared" ref="CJ1021:CJ1084" si="1514">SUM(BX1021:CI1021)</f>
        <v>1.5872352328755646</v>
      </c>
      <c r="CL1021" s="68">
        <f t="shared" ref="CL1021:CL1084" si="1515">BX1021/CJ1021</f>
        <v>0.58015895561471942</v>
      </c>
      <c r="CM1021" s="19">
        <f t="shared" ref="CM1021:CM1084" si="1516">BY1021/CJ1021</f>
        <v>9.8969108440992506E-3</v>
      </c>
      <c r="CN1021" s="19">
        <f t="shared" ref="CN1021:CN1084" si="1517">BZ1021/CJ1021</f>
        <v>9.8222959710816876E-2</v>
      </c>
      <c r="CO1021" s="19">
        <f t="shared" ref="CO1021:CO1084" si="1518">CA1021/CJ1021</f>
        <v>1.9677069043742244E-3</v>
      </c>
      <c r="CP1021" s="19">
        <f t="shared" ref="CP1021:CP1084" si="1519">CB1021/CJ1021</f>
        <v>7.1020733827149254E-2</v>
      </c>
      <c r="CQ1021" s="19">
        <f t="shared" ref="CQ1021:CQ1084" si="1520">CC1021/CJ1021</f>
        <v>4.3573861282592673E-3</v>
      </c>
      <c r="CR1021" s="19">
        <f t="shared" ref="CR1021:CR1084" si="1521">CD1021/CJ1021</f>
        <v>2.8181969165982087E-2</v>
      </c>
      <c r="CS1021" s="19">
        <f t="shared" ref="CS1021:CS1084" si="1522">CE1021/CJ1021</f>
        <v>5.1231196019052558E-2</v>
      </c>
      <c r="CT1021" s="19">
        <f t="shared" ref="CT1021:CT1084" si="1523">CF1021/CJ1021</f>
        <v>7.2338894305322324E-2</v>
      </c>
      <c r="CU1021" s="19">
        <f t="shared" ref="CU1021:CU1084" si="1524">CG1021/CJ1021</f>
        <v>1.6538846792194903E-2</v>
      </c>
      <c r="CV1021" s="19">
        <f t="shared" ref="CV1021:CV1084" si="1525">CH1021/CJ1021</f>
        <v>3.0120215895756202E-3</v>
      </c>
      <c r="CW1021" s="19">
        <f t="shared" ref="CW1021:CW1084" si="1526">CI1021/CJ1021</f>
        <v>6.3072419098454263E-2</v>
      </c>
      <c r="CX1021" s="19">
        <f t="shared" ref="CX1021:CX1084" si="1527">SUM(CL1021:CW1021)</f>
        <v>1</v>
      </c>
      <c r="CZ1021" s="68">
        <f t="shared" ref="CZ1021:CZ1084" si="1528">($BH$49*$DC$46)+(($BH$50*$DD$46)*(S1021-1673))+(($BH$51*$DC$46)*T1021)</f>
        <v>2.5805000000000001E-5</v>
      </c>
      <c r="DA1021" s="19">
        <f t="shared" ref="DA1021:DA1084" si="1529">($BI$49*$DC$46)+(($BI$50*$DD$46)*(S1021-1673))+(($BI$51*$DC$46)*T1021)</f>
        <v>1.8862359999999995E-5</v>
      </c>
      <c r="DB1021" s="19">
        <f t="shared" ref="DB1021:DB1084" si="1530">($BJ$49*$DC$46)+(($BJ$50*$DD$46)*(S1021-1673))+(($BJ$51*$DC$46)*T1021)</f>
        <v>3.667E-5</v>
      </c>
      <c r="DC1021" s="19">
        <f t="shared" ref="DC1021:DC1084" si="1531">($BK$49*$DC$46)+(($BK$50*$DD$46)*(S1021-1673))+(($BK$51*$DC$46)*T1021)</f>
        <v>4.0080759999999995E-5</v>
      </c>
      <c r="DD1021" s="19">
        <f t="shared" ref="DD1021:DD1084" si="1532">($BL$49*$DC$46)+(($BL$50*$DD$46)*(S1021-1673))+(($BL$51*$DC$46)*T1021)</f>
        <v>1.2733879999999999E-5</v>
      </c>
      <c r="DE1021" s="19">
        <f t="shared" ref="DE1021:DE1084" si="1533">($BM$49*$DC$46)+(($BM$50*$DD$46)*(S1021-1673))+(($BM$51*$DC$46)*T1021)</f>
        <v>1.2733879999999999E-5</v>
      </c>
      <c r="DF1021" s="19">
        <f t="shared" ref="DF1021:DF1084" si="1534">($BN$49*$DC$46)+(($BN$50*$DD$46)*(S1021-1673))+(($BN$51*$DC$46)*T1021)</f>
        <v>1.1356279999999999E-5</v>
      </c>
      <c r="DG1021" s="19">
        <f t="shared" ref="DG1021:DG1084" si="1535">($BO$49*$DC$46)+(($BO$50*$DD$46)*(S1021-1673))+(($BO$51*$DC$46)*T1021)</f>
        <v>1.5863359999999998E-5</v>
      </c>
      <c r="DH1021" s="19">
        <f t="shared" ref="DH1021:DH1084" si="1536">($BP$49*$DC$46)+(($BP$50*$DD$46)*(S1021-1673))+(($BP$51*$DC$46)*T1021)</f>
        <v>2.5249520000000001E-5</v>
      </c>
      <c r="DI1021" s="19">
        <f t="shared" ref="DI1021:DI1084" si="1537">($BQ$49*$DC$46)+(($BQ$50*$DD$46)*(S1021-1673))+(($BQ$51*$DC$46)*T1021)</f>
        <v>3.8866119999999992E-5</v>
      </c>
      <c r="DJ1021" s="19">
        <f t="shared" ref="DJ1021:DJ1084" si="1538">($BR$49*$DC$46)+(($BR$50*$DD$46)*(S1021-1673))+(($BR$51*$DC$46)*T1021)</f>
        <v>0</v>
      </c>
      <c r="DK1021" s="19">
        <f t="shared" ref="DK1021:DK1084" si="1539">($BS$49*$DC$46)+(($BS$50*$DD$46)*(S1021-1673))+(($BS$51*$DC$46)*T1021)</f>
        <v>2.1516439999999996E-5</v>
      </c>
      <c r="DM1021" s="68">
        <f t="shared" ref="DM1021:DM1084" si="1540">((CL1021*$BH$48)/CZ1021)/1000</f>
        <v>1350.7440439190989</v>
      </c>
      <c r="DN1021" s="19">
        <f t="shared" ref="DN1021:DN1084" si="1541">((CM1021*$BI$48)/DA1021)/1000</f>
        <v>41.912318406956949</v>
      </c>
      <c r="DO1021" s="19">
        <f t="shared" ref="DO1021:DO1084" si="1542">((CN1021*$BJ$48)/DB1021)/1000</f>
        <v>273.10643501813161</v>
      </c>
      <c r="DP1021" s="19">
        <f t="shared" ref="DP1021:DP1084" si="1543">((CO1021*$BK$48)/DC1021)/1000</f>
        <v>7.8397494348789767</v>
      </c>
      <c r="DQ1021" s="19">
        <f t="shared" ref="DQ1021:DQ1084" si="1544">((CP1021*$BL$48)/DD1021)/1000</f>
        <v>400.72937121134123</v>
      </c>
      <c r="DR1021" s="19">
        <f t="shared" ref="DR1021:DR1084" si="1545">((CQ1021*$BM$48)/DE1021)/1000</f>
        <v>24.274845682440265</v>
      </c>
      <c r="DS1021" s="19">
        <f t="shared" ref="DS1021:DS1084" si="1546">((CR1021*$BN$48)/DF1021)/1000</f>
        <v>100.00927745609285</v>
      </c>
      <c r="DT1021" s="19">
        <f t="shared" ref="DT1021:DT1084" si="1547">((CS1021*$BO$48)/DG1021)/1000</f>
        <v>181.11203885863193</v>
      </c>
      <c r="DU1021" s="19">
        <f t="shared" ref="DU1021:DU1084" si="1548">((CT1021*$BP$48)/DH1021)/1000</f>
        <v>177.59894279126615</v>
      </c>
      <c r="DV1021" s="19">
        <f t="shared" ref="DV1021:DV1084" si="1549">((CU1021*$BQ$48)/DI1021)/1000</f>
        <v>40.085281675267822</v>
      </c>
      <c r="DX1021" s="19">
        <f t="shared" ref="DX1021:DX1084" si="1550">((CW1021*$BS$48)/DK1021)/1000</f>
        <v>52.823096764806174</v>
      </c>
      <c r="DZ1021" s="68">
        <f t="shared" ref="DZ1021:DZ1084" si="1551">SUM(DM1021:DX1021)</f>
        <v>2650.2354012189126</v>
      </c>
      <c r="EA1021" s="21">
        <f t="shared" ref="EA1021:EA1084" si="1552">DZ1021/1000</f>
        <v>2.6502354012189127</v>
      </c>
      <c r="EB1021" s="92">
        <f t="shared" si="1501"/>
        <v>1064</v>
      </c>
    </row>
    <row r="1022" spans="1:132" x14ac:dyDescent="0.3">
      <c r="A1022" s="19">
        <f>'A. Thermody. result (all suite)'!C978</f>
        <v>1062</v>
      </c>
      <c r="B1022" s="19" t="str">
        <f>'A. Thermody. result (all suite)'!A978</f>
        <v>Alkaline basalt</v>
      </c>
      <c r="C1022" s="24">
        <f>'A. Thermody. result (all suite)'!G978</f>
        <v>48.246504999999999</v>
      </c>
      <c r="D1022" s="19">
        <f>'A. Thermody. result (all suite)'!D978</f>
        <v>5000</v>
      </c>
      <c r="E1022" s="61">
        <f>'A. Thermody. result (all suite)'!I978</f>
        <v>55.425544000000002</v>
      </c>
      <c r="F1022" s="21">
        <f>'A. Thermody. result (all suite)'!J978</f>
        <v>1.232086</v>
      </c>
      <c r="G1022" s="21">
        <f>'A. Thermody. result (all suite)'!K978</f>
        <v>15.848922999999999</v>
      </c>
      <c r="H1022" s="21">
        <f>'A. Thermody. result (all suite)'!L978</f>
        <v>0.47930899999999999</v>
      </c>
      <c r="I1022" s="21">
        <f>'A. Thermody. result (all suite)'!M978</f>
        <v>8.081963</v>
      </c>
      <c r="J1022" s="21">
        <f>'A. Thermody. result (all suite)'!N978</f>
        <v>0.497396</v>
      </c>
      <c r="K1022" s="21">
        <f>'A. Thermody. result (all suite)'!O978</f>
        <v>1.7692509999999999</v>
      </c>
      <c r="L1022" s="21">
        <f>'A. Thermody. result (all suite)'!P978</f>
        <v>4.5067199999999996</v>
      </c>
      <c r="M1022" s="21">
        <f>'A. Thermody. result (all suite)'!Q978</f>
        <v>7.1577849999999996</v>
      </c>
      <c r="N1022" s="21">
        <f>'A. Thermody. result (all suite)'!R978</f>
        <v>2.5020950000000002</v>
      </c>
      <c r="O1022" s="21">
        <f>'A. Thermody. result (all suite)'!S978</f>
        <v>0.67080200000000001</v>
      </c>
      <c r="P1022" s="21">
        <f>'A. Thermody. result (all suite)'!T978</f>
        <v>1.8281259999999999</v>
      </c>
      <c r="Q1022" s="21">
        <f>SUM(E1022:P1022)</f>
        <v>99.999999999999986</v>
      </c>
      <c r="S1022" s="19">
        <f t="shared" si="1471"/>
        <v>1335</v>
      </c>
      <c r="T1022" s="19">
        <f t="shared" si="1472"/>
        <v>0.5</v>
      </c>
      <c r="V1022" s="61">
        <f t="shared" si="1473"/>
        <v>54.41229521949456</v>
      </c>
      <c r="W1022" s="21">
        <f t="shared" si="1474"/>
        <v>1.2095619154916402</v>
      </c>
      <c r="X1022" s="21">
        <f t="shared" si="1475"/>
        <v>15.559184717917018</v>
      </c>
      <c r="Y1022" s="21">
        <f t="shared" si="1476"/>
        <v>0.47054662755065996</v>
      </c>
      <c r="Z1022" s="21">
        <f t="shared" si="1477"/>
        <v>7.9342145330866201</v>
      </c>
      <c r="AA1022" s="21">
        <f t="shared" si="1478"/>
        <v>0.48830297440104004</v>
      </c>
      <c r="AB1022" s="21">
        <f t="shared" si="1479"/>
        <v>1.7369068624637398</v>
      </c>
      <c r="AC1022" s="21">
        <f t="shared" si="1480"/>
        <v>4.4243314799327997</v>
      </c>
      <c r="AD1022" s="21">
        <f t="shared" si="1481"/>
        <v>7.0269316713908996</v>
      </c>
      <c r="AE1022" s="21">
        <f t="shared" si="1482"/>
        <v>2.4563535507603</v>
      </c>
      <c r="AF1022" s="21">
        <f t="shared" si="1483"/>
        <v>0.65853889422947998</v>
      </c>
      <c r="AG1022" s="21">
        <f t="shared" si="1484"/>
        <v>96.377168446718755</v>
      </c>
      <c r="AH1022" s="21"/>
      <c r="AI1022" s="61">
        <f t="shared" si="1485"/>
        <v>56.457661183079793</v>
      </c>
      <c r="AJ1022" s="21">
        <f t="shared" si="1486"/>
        <v>1.2550295209807243</v>
      </c>
      <c r="AK1022" s="21">
        <f t="shared" si="1487"/>
        <v>16.144056697949964</v>
      </c>
      <c r="AL1022" s="21">
        <f t="shared" si="1488"/>
        <v>0.48823454261451704</v>
      </c>
      <c r="AM1022" s="21">
        <f t="shared" si="1489"/>
        <v>8.2324627927546743</v>
      </c>
      <c r="AN1022" s="21">
        <f t="shared" si="1490"/>
        <v>0.50665835308389862</v>
      </c>
      <c r="AO1022" s="21">
        <f t="shared" si="1491"/>
        <v>1.8021974399714524</v>
      </c>
      <c r="AP1022" s="21">
        <f t="shared" si="1492"/>
        <v>4.5906427333759563</v>
      </c>
      <c r="AQ1022" s="21">
        <f t="shared" si="1493"/>
        <v>7.291075038457552</v>
      </c>
      <c r="AR1022" s="21">
        <f t="shared" si="1494"/>
        <v>2.5486882322323807</v>
      </c>
      <c r="AS1022" s="21">
        <f t="shared" si="1495"/>
        <v>0.68329346549908998</v>
      </c>
      <c r="AT1022" s="21">
        <f t="shared" si="1496"/>
        <v>100</v>
      </c>
      <c r="AU1022" s="21"/>
      <c r="AV1022" s="21">
        <f>AR1022*'[1]diagram lines'!$G$39</f>
        <v>2.1156817941363397</v>
      </c>
      <c r="AW1022" s="21">
        <f>AK1022*'[1]diagram lines'!$G$40</f>
        <v>8.5445064304449954</v>
      </c>
      <c r="AX1022" s="21">
        <f>AQ1022*'[1]diagram lines'!$G$38</f>
        <v>5.4089001334023594</v>
      </c>
      <c r="AY1022" s="21">
        <f>AP1022*'[1]diagram lines'!$G$41</f>
        <v>3.2807378649829104</v>
      </c>
      <c r="AZ1022" s="21">
        <f t="shared" si="1497"/>
        <v>9.8397632706899323</v>
      </c>
      <c r="BA1022" s="21">
        <f t="shared" si="1498"/>
        <v>0.79076849130913018</v>
      </c>
      <c r="BB1022" s="21">
        <f t="shared" si="1499"/>
        <v>1.1355456705406508</v>
      </c>
      <c r="BC1022" s="86">
        <f t="shared" si="1500"/>
        <v>0.88063388901292239</v>
      </c>
      <c r="BX1022" s="61">
        <f t="shared" si="1502"/>
        <v>0.92252902796271641</v>
      </c>
      <c r="BY1022" s="21">
        <f t="shared" si="1503"/>
        <v>1.5424211316975463E-2</v>
      </c>
      <c r="BZ1022" s="21">
        <f t="shared" si="1504"/>
        <v>0.15544255590427619</v>
      </c>
      <c r="CA1022" s="21">
        <f t="shared" si="1505"/>
        <v>3.0014966497589079E-3</v>
      </c>
      <c r="CB1022" s="21">
        <f t="shared" si="1506"/>
        <v>0.11248382741823244</v>
      </c>
      <c r="CC1022" s="21">
        <f t="shared" si="1507"/>
        <v>7.011502678319707E-3</v>
      </c>
      <c r="CD1022" s="21">
        <f t="shared" si="1508"/>
        <v>4.3902009925558316E-2</v>
      </c>
      <c r="CE1022" s="21">
        <f t="shared" si="1509"/>
        <v>8.0362339514978592E-2</v>
      </c>
      <c r="CF1022" s="21">
        <f t="shared" si="1510"/>
        <v>0.11546676883368284</v>
      </c>
      <c r="CG1022" s="21">
        <f t="shared" si="1511"/>
        <v>2.6561518046709132E-2</v>
      </c>
      <c r="CH1022" s="21">
        <f t="shared" si="1512"/>
        <v>4.7258214507129572E-3</v>
      </c>
      <c r="CI1022" s="21">
        <f t="shared" si="1513"/>
        <v>0.10144983351831298</v>
      </c>
      <c r="CJ1022" s="21">
        <f t="shared" si="1514"/>
        <v>1.5883609132202339</v>
      </c>
      <c r="CL1022" s="68">
        <f t="shared" si="1515"/>
        <v>0.58080567224006185</v>
      </c>
      <c r="CM1022" s="19">
        <f t="shared" si="1516"/>
        <v>9.710772399771854E-3</v>
      </c>
      <c r="CN1022" s="19">
        <f t="shared" si="1517"/>
        <v>9.7863498535186721E-2</v>
      </c>
      <c r="CO1022" s="19">
        <f t="shared" si="1518"/>
        <v>1.8896817623607286E-3</v>
      </c>
      <c r="CP1022" s="19">
        <f t="shared" si="1519"/>
        <v>7.0817549388182424E-2</v>
      </c>
      <c r="CQ1022" s="19">
        <f t="shared" si="1520"/>
        <v>4.414300691965925E-3</v>
      </c>
      <c r="CR1022" s="19">
        <f t="shared" si="1521"/>
        <v>2.7639820119063262E-2</v>
      </c>
      <c r="CS1022" s="19">
        <f t="shared" si="1522"/>
        <v>5.0594508367781753E-2</v>
      </c>
      <c r="CT1022" s="19">
        <f t="shared" si="1523"/>
        <v>7.2695549149208269E-2</v>
      </c>
      <c r="CU1022" s="19">
        <f t="shared" si="1524"/>
        <v>1.6722596121342765E-2</v>
      </c>
      <c r="CV1022" s="19">
        <f t="shared" si="1525"/>
        <v>2.9752818842235635E-3</v>
      </c>
      <c r="CW1022" s="19">
        <f t="shared" si="1526"/>
        <v>6.387076934085098E-2</v>
      </c>
      <c r="CX1022" s="19">
        <f t="shared" si="1527"/>
        <v>1</v>
      </c>
      <c r="CZ1022" s="68">
        <f t="shared" si="1528"/>
        <v>2.5805000000000001E-5</v>
      </c>
      <c r="DA1022" s="19">
        <f t="shared" si="1529"/>
        <v>1.8847879999999998E-5</v>
      </c>
      <c r="DB1022" s="19">
        <f t="shared" si="1530"/>
        <v>3.667E-5</v>
      </c>
      <c r="DC1022" s="19">
        <f t="shared" si="1531"/>
        <v>4.006257999999999E-5</v>
      </c>
      <c r="DD1022" s="19">
        <f t="shared" si="1532"/>
        <v>1.2728039999999999E-5</v>
      </c>
      <c r="DE1022" s="19">
        <f t="shared" si="1533"/>
        <v>1.2728039999999999E-5</v>
      </c>
      <c r="DF1022" s="19">
        <f t="shared" si="1534"/>
        <v>1.1349739999999999E-5</v>
      </c>
      <c r="DG1022" s="19">
        <f t="shared" si="1535"/>
        <v>1.5855879999999997E-5</v>
      </c>
      <c r="DH1022" s="19">
        <f t="shared" si="1536"/>
        <v>2.523416E-5</v>
      </c>
      <c r="DI1022" s="19">
        <f t="shared" si="1537"/>
        <v>3.8841959999999989E-5</v>
      </c>
      <c r="DJ1022" s="19">
        <f t="shared" si="1538"/>
        <v>0</v>
      </c>
      <c r="DK1022" s="19">
        <f t="shared" si="1539"/>
        <v>2.1497519999999997E-5</v>
      </c>
      <c r="DM1022" s="68">
        <f t="shared" si="1540"/>
        <v>1352.2497495905025</v>
      </c>
      <c r="DN1022" s="19">
        <f t="shared" si="1541"/>
        <v>41.15563656463091</v>
      </c>
      <c r="DO1022" s="19">
        <f t="shared" si="1542"/>
        <v>272.10696238471877</v>
      </c>
      <c r="DP1022" s="19">
        <f t="shared" si="1543"/>
        <v>7.5322977359766847</v>
      </c>
      <c r="DQ1022" s="19">
        <f t="shared" si="1544"/>
        <v>399.76625808379822</v>
      </c>
      <c r="DR1022" s="19">
        <f t="shared" si="1545"/>
        <v>24.60319822125502</v>
      </c>
      <c r="DS1022" s="19">
        <f t="shared" si="1546"/>
        <v>98.141873804884483</v>
      </c>
      <c r="DT1022" s="19">
        <f t="shared" si="1547"/>
        <v>178.94560436035093</v>
      </c>
      <c r="DU1022" s="19">
        <f t="shared" si="1548"/>
        <v>178.58320196746874</v>
      </c>
      <c r="DV1022" s="19">
        <f t="shared" si="1549"/>
        <v>40.555846168177119</v>
      </c>
      <c r="DX1022" s="19">
        <f t="shared" si="1550"/>
        <v>53.538792545471978</v>
      </c>
      <c r="DZ1022" s="68">
        <f t="shared" si="1551"/>
        <v>2647.179421427235</v>
      </c>
      <c r="EA1022" s="21">
        <f t="shared" si="1552"/>
        <v>2.6471794214272348</v>
      </c>
      <c r="EB1022" s="92">
        <f t="shared" si="1501"/>
        <v>1062</v>
      </c>
    </row>
    <row r="1023" spans="1:132" x14ac:dyDescent="0.3">
      <c r="A1023" s="19">
        <f>'A. Thermody. result (all suite)'!C979</f>
        <v>1060</v>
      </c>
      <c r="B1023" s="19" t="str">
        <f>'A. Thermody. result (all suite)'!A979</f>
        <v>Alkaline basalt</v>
      </c>
      <c r="C1023" s="24">
        <f>'A. Thermody. result (all suite)'!G979</f>
        <v>47.599235999999998</v>
      </c>
      <c r="D1023" s="19">
        <f>'A. Thermody. result (all suite)'!D979</f>
        <v>5000</v>
      </c>
      <c r="E1023" s="61">
        <f>'A. Thermody. result (all suite)'!I979</f>
        <v>55.524084000000002</v>
      </c>
      <c r="F1023" s="21">
        <f>'A. Thermody. result (all suite)'!J979</f>
        <v>1.20966</v>
      </c>
      <c r="G1023" s="21">
        <f>'A. Thermody. result (all suite)'!K979</f>
        <v>15.801752</v>
      </c>
      <c r="H1023" s="21">
        <f>'A. Thermody. result (all suite)'!L979</f>
        <v>0.460646</v>
      </c>
      <c r="I1023" s="21">
        <f>'A. Thermody. result (all suite)'!M979</f>
        <v>8.0650639999999996</v>
      </c>
      <c r="J1023" s="21">
        <f>'A. Thermody. result (all suite)'!N979</f>
        <v>0.50415900000000002</v>
      </c>
      <c r="K1023" s="21">
        <f>'A. Thermody. result (all suite)'!O979</f>
        <v>1.736486</v>
      </c>
      <c r="L1023" s="21">
        <f>'A. Thermody. result (all suite)'!P979</f>
        <v>4.454002</v>
      </c>
      <c r="M1023" s="21">
        <f>'A. Thermody. result (all suite)'!Q979</f>
        <v>7.1973839999999996</v>
      </c>
      <c r="N1023" s="21">
        <f>'A. Thermody. result (all suite)'!R979</f>
        <v>2.5312359999999998</v>
      </c>
      <c r="O1023" s="21">
        <f>'A. Thermody. result (all suite)'!S979</f>
        <v>0.66324799999999995</v>
      </c>
      <c r="P1023" s="21">
        <f>'A. Thermody. result (all suite)'!T979</f>
        <v>1.8522799999999999</v>
      </c>
      <c r="Q1023" s="21">
        <f t="shared" ref="Q1023:Q1040" si="1553">SUM(E1023:P1023)</f>
        <v>100.000001</v>
      </c>
      <c r="S1023" s="19">
        <f t="shared" si="1471"/>
        <v>1333</v>
      </c>
      <c r="T1023" s="19">
        <f t="shared" si="1472"/>
        <v>0.5</v>
      </c>
      <c r="V1023" s="61">
        <f t="shared" si="1473"/>
        <v>54.495622507169422</v>
      </c>
      <c r="W1023" s="21">
        <f t="shared" si="1474"/>
        <v>1.1872537099760629</v>
      </c>
      <c r="X1023" s="21">
        <f t="shared" si="1475"/>
        <v>15.509059310981328</v>
      </c>
      <c r="Y1023" s="21">
        <f t="shared" si="1476"/>
        <v>0.45211354635652456</v>
      </c>
      <c r="Z1023" s="21">
        <f t="shared" si="1477"/>
        <v>7.9156764340346761</v>
      </c>
      <c r="AA1023" s="21">
        <f t="shared" si="1478"/>
        <v>0.4948205637681844</v>
      </c>
      <c r="AB1023" s="21">
        <f t="shared" si="1479"/>
        <v>1.7043214174408459</v>
      </c>
      <c r="AC1023" s="21">
        <f t="shared" si="1480"/>
        <v>4.3715014125794065</v>
      </c>
      <c r="AD1023" s="21">
        <f t="shared" si="1481"/>
        <v>7.0640682969779576</v>
      </c>
      <c r="AE1023" s="21">
        <f t="shared" si="1482"/>
        <v>2.4843504222880557</v>
      </c>
      <c r="AF1023" s="21">
        <f t="shared" si="1483"/>
        <v>0.65096279006845204</v>
      </c>
      <c r="AG1023" s="21">
        <f t="shared" si="1484"/>
        <v>96.329750411640916</v>
      </c>
      <c r="AH1023" s="21"/>
      <c r="AI1023" s="61">
        <f t="shared" si="1485"/>
        <v>56.571954431830363</v>
      </c>
      <c r="AJ1023" s="21">
        <f t="shared" si="1486"/>
        <v>1.2324891374706499</v>
      </c>
      <c r="AK1023" s="21">
        <f t="shared" si="1487"/>
        <v>16.099968332428219</v>
      </c>
      <c r="AL1023" s="21">
        <f t="shared" si="1488"/>
        <v>0.46933947656308794</v>
      </c>
      <c r="AM1023" s="21">
        <f t="shared" si="1489"/>
        <v>8.2172707810505354</v>
      </c>
      <c r="AN1023" s="21">
        <f t="shared" si="1490"/>
        <v>0.51367366950884163</v>
      </c>
      <c r="AO1023" s="21">
        <f t="shared" si="1491"/>
        <v>1.7692575867349991</v>
      </c>
      <c r="AP1023" s="21">
        <f t="shared" si="1492"/>
        <v>4.5380595235624481</v>
      </c>
      <c r="AQ1023" s="21">
        <f t="shared" si="1493"/>
        <v>7.3332156128210046</v>
      </c>
      <c r="AR1023" s="21">
        <f t="shared" si="1494"/>
        <v>2.5790063938417882</v>
      </c>
      <c r="AS1023" s="21">
        <f t="shared" si="1495"/>
        <v>0.6757650541880641</v>
      </c>
      <c r="AT1023" s="21">
        <f t="shared" si="1496"/>
        <v>100.00000000000001</v>
      </c>
      <c r="AU1023" s="21"/>
      <c r="AV1023" s="21">
        <f>AR1023*'[1]diagram lines'!$G$39</f>
        <v>2.1408490867606416</v>
      </c>
      <c r="AW1023" s="21">
        <f>AK1023*'[1]diagram lines'!$G$40</f>
        <v>8.5211719408705022</v>
      </c>
      <c r="AX1023" s="21">
        <f>AQ1023*'[1]diagram lines'!$G$38</f>
        <v>5.4401622116410104</v>
      </c>
      <c r="AY1023" s="21">
        <f>AP1023*'[1]diagram lines'!$G$41</f>
        <v>3.24315887277703</v>
      </c>
      <c r="AZ1023" s="21">
        <f t="shared" si="1497"/>
        <v>9.9122220066627929</v>
      </c>
      <c r="BA1023" s="21">
        <f t="shared" si="1498"/>
        <v>0.78723558537167759</v>
      </c>
      <c r="BB1023" s="21">
        <f t="shared" si="1499"/>
        <v>1.1240152013316573</v>
      </c>
      <c r="BC1023" s="86">
        <f t="shared" si="1500"/>
        <v>0.88966768315523448</v>
      </c>
      <c r="BX1023" s="61">
        <f t="shared" si="1502"/>
        <v>0.92416917443408797</v>
      </c>
      <c r="BY1023" s="21">
        <f t="shared" si="1503"/>
        <v>1.5143465197796696E-2</v>
      </c>
      <c r="BZ1023" s="21">
        <f t="shared" si="1504"/>
        <v>0.15497991369164379</v>
      </c>
      <c r="CA1023" s="21">
        <f t="shared" si="1505"/>
        <v>2.8846264637735612E-3</v>
      </c>
      <c r="CB1023" s="21">
        <f t="shared" si="1506"/>
        <v>0.11224862908837857</v>
      </c>
      <c r="CC1023" s="21">
        <f t="shared" si="1507"/>
        <v>7.1068367634620809E-3</v>
      </c>
      <c r="CD1023" s="21">
        <f t="shared" si="1508"/>
        <v>4.3088982630272957E-2</v>
      </c>
      <c r="CE1023" s="21">
        <f t="shared" si="1509"/>
        <v>7.9422289586305275E-2</v>
      </c>
      <c r="CF1023" s="21">
        <f t="shared" si="1510"/>
        <v>0.11610556541377641</v>
      </c>
      <c r="CG1023" s="21">
        <f t="shared" si="1511"/>
        <v>2.6870870488322714E-2</v>
      </c>
      <c r="CH1023" s="21">
        <f t="shared" si="1512"/>
        <v>4.6726032801668264E-3</v>
      </c>
      <c r="CI1023" s="21">
        <f t="shared" si="1513"/>
        <v>0.10279023307436182</v>
      </c>
      <c r="CJ1023" s="21">
        <f t="shared" si="1514"/>
        <v>1.5894831901123487</v>
      </c>
      <c r="CL1023" s="68">
        <f t="shared" si="1515"/>
        <v>0.58142746031102432</v>
      </c>
      <c r="CM1023" s="19">
        <f t="shared" si="1516"/>
        <v>9.5272886759666317E-3</v>
      </c>
      <c r="CN1023" s="19">
        <f t="shared" si="1517"/>
        <v>9.7503336087932713E-2</v>
      </c>
      <c r="CO1023" s="19">
        <f t="shared" si="1518"/>
        <v>1.8148203653350172E-3</v>
      </c>
      <c r="CP1023" s="19">
        <f t="shared" si="1519"/>
        <v>7.061957609029168E-2</v>
      </c>
      <c r="CQ1023" s="19">
        <f t="shared" si="1520"/>
        <v>4.4711619523071216E-3</v>
      </c>
      <c r="CR1023" s="19">
        <f t="shared" si="1521"/>
        <v>2.7108800456849953E-2</v>
      </c>
      <c r="CS1023" s="19">
        <f t="shared" si="1522"/>
        <v>4.9967366802219221E-2</v>
      </c>
      <c r="CT1023" s="19">
        <f t="shared" si="1523"/>
        <v>7.304611092211033E-2</v>
      </c>
      <c r="CU1023" s="19">
        <f t="shared" si="1524"/>
        <v>1.690541344222924E-2</v>
      </c>
      <c r="CV1023" s="19">
        <f t="shared" si="1525"/>
        <v>2.9396997144943413E-3</v>
      </c>
      <c r="CW1023" s="19">
        <f t="shared" si="1526"/>
        <v>6.4668965179239382E-2</v>
      </c>
      <c r="CX1023" s="19">
        <f t="shared" si="1527"/>
        <v>1</v>
      </c>
      <c r="CZ1023" s="68">
        <f t="shared" si="1528"/>
        <v>2.5805000000000001E-5</v>
      </c>
      <c r="DA1023" s="19">
        <f t="shared" si="1529"/>
        <v>1.8833399999999995E-5</v>
      </c>
      <c r="DB1023" s="19">
        <f t="shared" si="1530"/>
        <v>3.667E-5</v>
      </c>
      <c r="DC1023" s="19">
        <f t="shared" si="1531"/>
        <v>4.0044399999999992E-5</v>
      </c>
      <c r="DD1023" s="19">
        <f t="shared" si="1532"/>
        <v>1.2722199999999998E-5</v>
      </c>
      <c r="DE1023" s="19">
        <f t="shared" si="1533"/>
        <v>1.2722199999999998E-5</v>
      </c>
      <c r="DF1023" s="19">
        <f t="shared" si="1534"/>
        <v>1.1343199999999998E-5</v>
      </c>
      <c r="DG1023" s="19">
        <f t="shared" si="1535"/>
        <v>1.5848399999999999E-5</v>
      </c>
      <c r="DH1023" s="19">
        <f t="shared" si="1536"/>
        <v>2.52188E-5</v>
      </c>
      <c r="DI1023" s="19">
        <f t="shared" si="1537"/>
        <v>3.8817799999999993E-5</v>
      </c>
      <c r="DJ1023" s="19">
        <f t="shared" si="1538"/>
        <v>0</v>
      </c>
      <c r="DK1023" s="19">
        <f t="shared" si="1539"/>
        <v>2.1478599999999995E-5</v>
      </c>
      <c r="DM1023" s="68">
        <f t="shared" si="1540"/>
        <v>1353.697415829736</v>
      </c>
      <c r="DN1023" s="19">
        <f t="shared" si="1541"/>
        <v>40.409050911477202</v>
      </c>
      <c r="DO1023" s="19">
        <f t="shared" si="1542"/>
        <v>271.10553988343656</v>
      </c>
      <c r="DP1023" s="19">
        <f t="shared" si="1543"/>
        <v>7.2371833300124102</v>
      </c>
      <c r="DQ1023" s="19">
        <f t="shared" si="1544"/>
        <v>398.8316912238023</v>
      </c>
      <c r="DR1023" s="19">
        <f t="shared" si="1545"/>
        <v>24.931554990227102</v>
      </c>
      <c r="DS1023" s="19">
        <f t="shared" si="1546"/>
        <v>96.31185718413262</v>
      </c>
      <c r="DT1023" s="19">
        <f t="shared" si="1547"/>
        <v>176.81090395676878</v>
      </c>
      <c r="DU1023" s="19">
        <f t="shared" si="1548"/>
        <v>179.55368281050721</v>
      </c>
      <c r="DV1023" s="19">
        <f t="shared" si="1549"/>
        <v>41.024734690219304</v>
      </c>
      <c r="DX1023" s="19">
        <f t="shared" si="1550"/>
        <v>54.255619664684566</v>
      </c>
      <c r="DZ1023" s="68">
        <f t="shared" si="1551"/>
        <v>2644.1692344750045</v>
      </c>
      <c r="EA1023" s="21">
        <f t="shared" si="1552"/>
        <v>2.6441692344750045</v>
      </c>
      <c r="EB1023" s="92">
        <f t="shared" si="1501"/>
        <v>1060</v>
      </c>
    </row>
    <row r="1024" spans="1:132" x14ac:dyDescent="0.3">
      <c r="A1024" s="19">
        <f>'A. Thermody. result (all suite)'!C980</f>
        <v>1058</v>
      </c>
      <c r="B1024" s="19" t="str">
        <f>'A. Thermody. result (all suite)'!A980</f>
        <v>Alkaline basalt</v>
      </c>
      <c r="C1024" s="24">
        <f>'A. Thermody. result (all suite)'!G980</f>
        <v>46.968741999999999</v>
      </c>
      <c r="D1024" s="19">
        <f>'A. Thermody. result (all suite)'!D980</f>
        <v>5000</v>
      </c>
      <c r="E1024" s="61">
        <f>'A. Thermody. result (all suite)'!I980</f>
        <v>55.620268000000003</v>
      </c>
      <c r="F1024" s="21">
        <f>'A. Thermody. result (all suite)'!J980</f>
        <v>1.1875370000000001</v>
      </c>
      <c r="G1024" s="21">
        <f>'A. Thermody. result (all suite)'!K980</f>
        <v>15.754362</v>
      </c>
      <c r="H1024" s="21">
        <f>'A. Thermody. result (all suite)'!L980</f>
        <v>0.44272499999999998</v>
      </c>
      <c r="I1024" s="21">
        <f>'A. Thermody. result (all suite)'!M980</f>
        <v>8.0486989999999992</v>
      </c>
      <c r="J1024" s="21">
        <f>'A. Thermody. result (all suite)'!N980</f>
        <v>0.51092700000000002</v>
      </c>
      <c r="K1024" s="21">
        <f>'A. Thermody. result (all suite)'!O980</f>
        <v>1.704358</v>
      </c>
      <c r="L1024" s="21">
        <f>'A. Thermody. result (all suite)'!P980</f>
        <v>4.402031</v>
      </c>
      <c r="M1024" s="21">
        <f>'A. Thermody. result (all suite)'!Q980</f>
        <v>7.2364319999999998</v>
      </c>
      <c r="N1024" s="21">
        <f>'A. Thermody. result (all suite)'!R980</f>
        <v>2.5602719999999999</v>
      </c>
      <c r="O1024" s="21">
        <f>'A. Thermody. result (all suite)'!S980</f>
        <v>0.65593100000000004</v>
      </c>
      <c r="P1024" s="21">
        <f>'A. Thermody. result (all suite)'!T980</f>
        <v>1.876458</v>
      </c>
      <c r="Q1024" s="21">
        <f t="shared" si="1553"/>
        <v>99.999999999999972</v>
      </c>
      <c r="S1024" s="19">
        <f t="shared" si="1471"/>
        <v>1331</v>
      </c>
      <c r="T1024" s="19">
        <f t="shared" si="1472"/>
        <v>0.5</v>
      </c>
      <c r="V1024" s="61">
        <f t="shared" si="1473"/>
        <v>54.576577031492562</v>
      </c>
      <c r="W1024" s="21">
        <f t="shared" si="1474"/>
        <v>1.16525336696054</v>
      </c>
      <c r="X1024" s="21">
        <f t="shared" si="1475"/>
        <v>15.458738013902041</v>
      </c>
      <c r="Y1024" s="21">
        <f t="shared" si="1476"/>
        <v>0.43441745131949999</v>
      </c>
      <c r="Z1024" s="21">
        <f t="shared" si="1477"/>
        <v>7.897668543718579</v>
      </c>
      <c r="AA1024" s="21">
        <f t="shared" si="1478"/>
        <v>0.50133966943434005</v>
      </c>
      <c r="AB1024" s="21">
        <f t="shared" si="1479"/>
        <v>1.6723764379603601</v>
      </c>
      <c r="AC1024" s="21">
        <f t="shared" si="1480"/>
        <v>4.3194287371380202</v>
      </c>
      <c r="AD1024" s="21">
        <f t="shared" si="1481"/>
        <v>7.1006433928214401</v>
      </c>
      <c r="AE1024" s="21">
        <f t="shared" si="1482"/>
        <v>2.51222957123424</v>
      </c>
      <c r="AF1024" s="21">
        <f t="shared" si="1483"/>
        <v>0.64362273027602002</v>
      </c>
      <c r="AG1024" s="21">
        <f t="shared" si="1484"/>
        <v>96.282294946257664</v>
      </c>
      <c r="AH1024" s="21"/>
      <c r="AI1024" s="61">
        <f t="shared" si="1485"/>
        <v>56.683917912380281</v>
      </c>
      <c r="AJ1024" s="21">
        <f t="shared" si="1486"/>
        <v>1.2102467723800674</v>
      </c>
      <c r="AK1024" s="21">
        <f t="shared" si="1487"/>
        <v>16.055639328633283</v>
      </c>
      <c r="AL1024" s="21">
        <f t="shared" si="1488"/>
        <v>0.45119141744801661</v>
      </c>
      <c r="AM1024" s="21">
        <f t="shared" si="1489"/>
        <v>8.2026176755828857</v>
      </c>
      <c r="AN1024" s="21">
        <f t="shared" si="1490"/>
        <v>0.52069767314351523</v>
      </c>
      <c r="AO1024" s="21">
        <f t="shared" si="1491"/>
        <v>1.736951158978749</v>
      </c>
      <c r="AP1024" s="21">
        <f t="shared" si="1492"/>
        <v>4.4862129008755103</v>
      </c>
      <c r="AQ1024" s="21">
        <f t="shared" si="1493"/>
        <v>7.3748173501523198</v>
      </c>
      <c r="AR1024" s="21">
        <f t="shared" si="1494"/>
        <v>2.6092331644530313</v>
      </c>
      <c r="AS1024" s="21">
        <f t="shared" si="1495"/>
        <v>0.66847464597231909</v>
      </c>
      <c r="AT1024" s="21">
        <f t="shared" si="1496"/>
        <v>99.999999999999986</v>
      </c>
      <c r="AU1024" s="21"/>
      <c r="AV1024" s="21">
        <f>AR1024*'[1]diagram lines'!$G$39</f>
        <v>2.1659405151546625</v>
      </c>
      <c r="AW1024" s="21">
        <f>AK1024*'[1]diagram lines'!$G$40</f>
        <v>8.497710089548514</v>
      </c>
      <c r="AX1024" s="21">
        <f>AQ1024*'[1]diagram lines'!$G$38</f>
        <v>5.4710245524363295</v>
      </c>
      <c r="AY1024" s="21">
        <f>AP1024*'[1]diagram lines'!$G$41</f>
        <v>3.206106288182752</v>
      </c>
      <c r="AZ1024" s="21">
        <f t="shared" si="1497"/>
        <v>9.9840505146053502</v>
      </c>
      <c r="BA1024" s="21">
        <f t="shared" si="1498"/>
        <v>0.78369954514996643</v>
      </c>
      <c r="BB1024" s="21">
        <f t="shared" si="1499"/>
        <v>1.1127077332866517</v>
      </c>
      <c r="BC1024" s="86">
        <f t="shared" si="1500"/>
        <v>0.89870859173977147</v>
      </c>
      <c r="BX1024" s="61">
        <f t="shared" si="1502"/>
        <v>0.92577010652463387</v>
      </c>
      <c r="BY1024" s="21">
        <f t="shared" si="1503"/>
        <v>1.4866512268402606E-2</v>
      </c>
      <c r="BZ1024" s="21">
        <f t="shared" si="1504"/>
        <v>0.1545151235778737</v>
      </c>
      <c r="CA1024" s="21">
        <f t="shared" si="1505"/>
        <v>2.7724027803869996E-3</v>
      </c>
      <c r="CB1024" s="21">
        <f t="shared" si="1506"/>
        <v>0.11202086290883785</v>
      </c>
      <c r="CC1024" s="21">
        <f t="shared" si="1507"/>
        <v>7.2022413307020021E-3</v>
      </c>
      <c r="CD1024" s="21">
        <f t="shared" si="1508"/>
        <v>4.2291761786600497E-2</v>
      </c>
      <c r="CE1024" s="21">
        <f t="shared" si="1509"/>
        <v>7.8495559914407986E-2</v>
      </c>
      <c r="CF1024" s="21">
        <f t="shared" si="1510"/>
        <v>0.11673547346346184</v>
      </c>
      <c r="CG1024" s="21">
        <f t="shared" si="1511"/>
        <v>2.7179108280254775E-2</v>
      </c>
      <c r="CH1024" s="21">
        <f t="shared" si="1512"/>
        <v>4.6210547821676157E-3</v>
      </c>
      <c r="CI1024" s="21">
        <f t="shared" si="1513"/>
        <v>0.10413196448390677</v>
      </c>
      <c r="CJ1024" s="21">
        <f t="shared" si="1514"/>
        <v>1.5906021721016368</v>
      </c>
      <c r="CL1024" s="68">
        <f t="shared" si="1515"/>
        <v>0.58202492286391694</v>
      </c>
      <c r="CM1024" s="19">
        <f t="shared" si="1516"/>
        <v>9.3464679787025086E-3</v>
      </c>
      <c r="CN1024" s="19">
        <f t="shared" si="1517"/>
        <v>9.7142532738852844E-2</v>
      </c>
      <c r="CO1024" s="19">
        <f t="shared" si="1518"/>
        <v>1.7429894344503935E-3</v>
      </c>
      <c r="CP1024" s="19">
        <f t="shared" si="1519"/>
        <v>7.0426700575183118E-2</v>
      </c>
      <c r="CQ1024" s="19">
        <f t="shared" si="1520"/>
        <v>4.5279966650528317E-3</v>
      </c>
      <c r="CR1024" s="19">
        <f t="shared" si="1521"/>
        <v>2.6588522591240449E-2</v>
      </c>
      <c r="CS1024" s="19">
        <f t="shared" si="1522"/>
        <v>4.9349586773601017E-2</v>
      </c>
      <c r="CT1024" s="19">
        <f t="shared" si="1523"/>
        <v>7.3390741890677264E-2</v>
      </c>
      <c r="CU1024" s="19">
        <f t="shared" si="1524"/>
        <v>1.7087307409082347E-2</v>
      </c>
      <c r="CV1024" s="19">
        <f t="shared" si="1525"/>
        <v>2.905223482790729E-3</v>
      </c>
      <c r="CW1024" s="19">
        <f t="shared" si="1526"/>
        <v>6.5467007596449397E-2</v>
      </c>
      <c r="CX1024" s="19">
        <f t="shared" si="1527"/>
        <v>1</v>
      </c>
      <c r="CZ1024" s="68">
        <f t="shared" si="1528"/>
        <v>2.5805000000000001E-5</v>
      </c>
      <c r="DA1024" s="19">
        <f t="shared" si="1529"/>
        <v>1.8818919999999998E-5</v>
      </c>
      <c r="DB1024" s="19">
        <f t="shared" si="1530"/>
        <v>3.667E-5</v>
      </c>
      <c r="DC1024" s="19">
        <f t="shared" si="1531"/>
        <v>4.0026219999999994E-5</v>
      </c>
      <c r="DD1024" s="19">
        <f t="shared" si="1532"/>
        <v>1.2716359999999998E-5</v>
      </c>
      <c r="DE1024" s="19">
        <f t="shared" si="1533"/>
        <v>1.2716359999999998E-5</v>
      </c>
      <c r="DF1024" s="19">
        <f t="shared" si="1534"/>
        <v>1.1336659999999998E-5</v>
      </c>
      <c r="DG1024" s="19">
        <f t="shared" si="1535"/>
        <v>1.5840919999999997E-5</v>
      </c>
      <c r="DH1024" s="19">
        <f t="shared" si="1536"/>
        <v>2.5203439999999999E-5</v>
      </c>
      <c r="DI1024" s="19">
        <f t="shared" si="1537"/>
        <v>3.879363999999999E-5</v>
      </c>
      <c r="DJ1024" s="19">
        <f t="shared" si="1538"/>
        <v>0</v>
      </c>
      <c r="DK1024" s="19">
        <f t="shared" si="1539"/>
        <v>2.1459679999999996E-5</v>
      </c>
      <c r="DM1024" s="68">
        <f t="shared" si="1540"/>
        <v>1355.0884466446087</v>
      </c>
      <c r="DN1024" s="19">
        <f t="shared" si="1541"/>
        <v>39.672620008946126</v>
      </c>
      <c r="DO1024" s="19">
        <f t="shared" si="1542"/>
        <v>270.102335370969</v>
      </c>
      <c r="DP1024" s="19">
        <f t="shared" si="1543"/>
        <v>6.9538912939414068</v>
      </c>
      <c r="DQ1024" s="19">
        <f t="shared" si="1544"/>
        <v>397.92506946381729</v>
      </c>
      <c r="DR1024" s="19">
        <f t="shared" si="1545"/>
        <v>25.260065256004701</v>
      </c>
      <c r="DS1024" s="19">
        <f t="shared" si="1546"/>
        <v>94.51791448512968</v>
      </c>
      <c r="DT1024" s="19">
        <f t="shared" si="1547"/>
        <v>174.70732926266564</v>
      </c>
      <c r="DU1024" s="19">
        <f t="shared" si="1548"/>
        <v>180.51075923775025</v>
      </c>
      <c r="DV1024" s="19">
        <f t="shared" si="1549"/>
        <v>41.491965124581185</v>
      </c>
      <c r="DX1024" s="19">
        <f t="shared" si="1550"/>
        <v>54.973581940085701</v>
      </c>
      <c r="DZ1024" s="68">
        <f t="shared" si="1551"/>
        <v>2641.2039780884993</v>
      </c>
      <c r="EA1024" s="21">
        <f t="shared" si="1552"/>
        <v>2.6412039780884995</v>
      </c>
      <c r="EB1024" s="92">
        <f t="shared" si="1501"/>
        <v>1058</v>
      </c>
    </row>
    <row r="1025" spans="1:132" x14ac:dyDescent="0.3">
      <c r="A1025" s="19">
        <f>'A. Thermody. result (all suite)'!C981</f>
        <v>1056</v>
      </c>
      <c r="B1025" s="19" t="str">
        <f>'A. Thermody. result (all suite)'!A981</f>
        <v>Alkaline basalt</v>
      </c>
      <c r="C1025" s="24">
        <f>'A. Thermody. result (all suite)'!G981</f>
        <v>46.354348000000002</v>
      </c>
      <c r="D1025" s="19">
        <f>'A. Thermody. result (all suite)'!D981</f>
        <v>5000</v>
      </c>
      <c r="E1025" s="61">
        <f>'A. Thermody. result (all suite)'!I981</f>
        <v>55.714148999999999</v>
      </c>
      <c r="F1025" s="21">
        <f>'A. Thermody. result (all suite)'!J981</f>
        <v>1.165718</v>
      </c>
      <c r="G1025" s="21">
        <f>'A. Thermody. result (all suite)'!K981</f>
        <v>15.706766999999999</v>
      </c>
      <c r="H1025" s="21">
        <f>'A. Thermody. result (all suite)'!L981</f>
        <v>0.42551</v>
      </c>
      <c r="I1025" s="21">
        <f>'A. Thermody. result (all suite)'!M981</f>
        <v>8.0328579999999992</v>
      </c>
      <c r="J1025" s="21">
        <f>'A. Thermody. result (all suite)'!N981</f>
        <v>0.51769900000000002</v>
      </c>
      <c r="K1025" s="21">
        <f>'A. Thermody. result (all suite)'!O981</f>
        <v>1.672847</v>
      </c>
      <c r="L1025" s="21">
        <f>'A. Thermody. result (all suite)'!P981</f>
        <v>4.3507999999999996</v>
      </c>
      <c r="M1025" s="21">
        <f>'A. Thermody. result (all suite)'!Q981</f>
        <v>7.2749420000000002</v>
      </c>
      <c r="N1025" s="21">
        <f>'A. Thermody. result (all suite)'!R981</f>
        <v>2.5892040000000001</v>
      </c>
      <c r="O1025" s="21">
        <f>'A. Thermody. result (all suite)'!S981</f>
        <v>0.64884399999999998</v>
      </c>
      <c r="P1025" s="21">
        <f>'A. Thermody. result (all suite)'!T981</f>
        <v>1.9006620000000001</v>
      </c>
      <c r="Q1025" s="21">
        <f t="shared" si="1553"/>
        <v>100</v>
      </c>
      <c r="S1025" s="19">
        <f t="shared" si="1471"/>
        <v>1329</v>
      </c>
      <c r="T1025" s="19">
        <f t="shared" si="1472"/>
        <v>0.5</v>
      </c>
      <c r="V1025" s="61">
        <f t="shared" si="1473"/>
        <v>54.655211341333626</v>
      </c>
      <c r="W1025" s="21">
        <f t="shared" si="1474"/>
        <v>1.1435616409468401</v>
      </c>
      <c r="X1025" s="21">
        <f t="shared" si="1475"/>
        <v>15.408234448202458</v>
      </c>
      <c r="Y1025" s="21">
        <f t="shared" si="1476"/>
        <v>0.41742249312380003</v>
      </c>
      <c r="Z1025" s="21">
        <f t="shared" si="1477"/>
        <v>7.8801805204800397</v>
      </c>
      <c r="AA1025" s="21">
        <f t="shared" si="1478"/>
        <v>0.50785929183262002</v>
      </c>
      <c r="AB1025" s="21">
        <f t="shared" si="1479"/>
        <v>1.64105183275286</v>
      </c>
      <c r="AC1025" s="21">
        <f t="shared" si="1480"/>
        <v>4.2681059977039997</v>
      </c>
      <c r="AD1025" s="21">
        <f t="shared" si="1481"/>
        <v>7.1366699418839605</v>
      </c>
      <c r="AE1025" s="21">
        <f t="shared" si="1482"/>
        <v>2.5399919834695202</v>
      </c>
      <c r="AF1025" s="21">
        <f t="shared" si="1483"/>
        <v>0.63651166865271991</v>
      </c>
      <c r="AG1025" s="21">
        <f t="shared" si="1484"/>
        <v>96.234801160382446</v>
      </c>
      <c r="AH1025" s="21"/>
      <c r="AI1025" s="61">
        <f t="shared" si="1485"/>
        <v>56.793603438995689</v>
      </c>
      <c r="AJ1025" s="21">
        <f t="shared" si="1486"/>
        <v>1.188303635647368</v>
      </c>
      <c r="AK1025" s="21">
        <f t="shared" si="1487"/>
        <v>16.011083581420291</v>
      </c>
      <c r="AL1025" s="21">
        <f t="shared" si="1488"/>
        <v>0.43375420127707692</v>
      </c>
      <c r="AM1025" s="21">
        <f t="shared" si="1489"/>
        <v>8.1884935859607921</v>
      </c>
      <c r="AN1025" s="21">
        <f t="shared" si="1490"/>
        <v>0.52772935124190135</v>
      </c>
      <c r="AO1025" s="21">
        <f t="shared" si="1491"/>
        <v>1.7052581945048395</v>
      </c>
      <c r="AP1025" s="21">
        <f t="shared" si="1492"/>
        <v>4.4350961879069963</v>
      </c>
      <c r="AQ1025" s="21">
        <f t="shared" si="1493"/>
        <v>7.4158930613782532</v>
      </c>
      <c r="AR1025" s="21">
        <f t="shared" si="1494"/>
        <v>2.639369492992909</v>
      </c>
      <c r="AS1025" s="21">
        <f t="shared" si="1495"/>
        <v>0.66141526867388223</v>
      </c>
      <c r="AT1025" s="21">
        <f t="shared" si="1496"/>
        <v>100</v>
      </c>
      <c r="AU1025" s="21"/>
      <c r="AV1025" s="21">
        <f>AR1025*'[1]diagram lines'!$G$39</f>
        <v>2.190956867028381</v>
      </c>
      <c r="AW1025" s="21">
        <f>AK1025*'[1]diagram lines'!$G$40</f>
        <v>8.4741282305586942</v>
      </c>
      <c r="AX1025" s="21">
        <f>AQ1025*'[1]diagram lines'!$G$38</f>
        <v>5.5014966596026476</v>
      </c>
      <c r="AY1025" s="21">
        <f>AP1025*'[1]diagram lines'!$G$41</f>
        <v>3.1695753391393837</v>
      </c>
      <c r="AZ1025" s="21">
        <f t="shared" si="1497"/>
        <v>10.055262554371161</v>
      </c>
      <c r="BA1025" s="21">
        <f t="shared" si="1498"/>
        <v>0.78016071723610259</v>
      </c>
      <c r="BB1025" s="21">
        <f t="shared" si="1499"/>
        <v>1.101615785031594</v>
      </c>
      <c r="BC1025" s="86">
        <f t="shared" si="1500"/>
        <v>0.907757508187231</v>
      </c>
      <c r="BX1025" s="61">
        <f t="shared" si="1502"/>
        <v>0.92733270639147802</v>
      </c>
      <c r="BY1025" s="21">
        <f t="shared" si="1503"/>
        <v>1.4593365047571359E-2</v>
      </c>
      <c r="BZ1025" s="21">
        <f t="shared" si="1504"/>
        <v>0.15404832287171441</v>
      </c>
      <c r="CA1025" s="21">
        <f t="shared" si="1505"/>
        <v>2.6646001628154552E-3</v>
      </c>
      <c r="CB1025" s="21">
        <f t="shared" si="1506"/>
        <v>0.11180038970076549</v>
      </c>
      <c r="CC1025" s="21">
        <f t="shared" si="1507"/>
        <v>7.2977022836199614E-3</v>
      </c>
      <c r="CD1025" s="21">
        <f t="shared" si="1508"/>
        <v>4.1509851116625314E-2</v>
      </c>
      <c r="CE1025" s="21">
        <f t="shared" si="1509"/>
        <v>7.7582025677603417E-2</v>
      </c>
      <c r="CF1025" s="21">
        <f t="shared" si="1510"/>
        <v>0.11735670269398291</v>
      </c>
      <c r="CG1025" s="21">
        <f t="shared" si="1511"/>
        <v>2.7486242038216559E-2</v>
      </c>
      <c r="CH1025" s="21">
        <f t="shared" si="1512"/>
        <v>4.57112664149242E-3</v>
      </c>
      <c r="CI1025" s="21">
        <f t="shared" si="1513"/>
        <v>0.10547513873473918</v>
      </c>
      <c r="CJ1025" s="21">
        <f t="shared" si="1514"/>
        <v>1.5917181733606249</v>
      </c>
      <c r="CL1025" s="68">
        <f t="shared" si="1515"/>
        <v>0.58259855413573802</v>
      </c>
      <c r="CM1025" s="19">
        <f t="shared" si="1516"/>
        <v>9.1683096240335743E-3</v>
      </c>
      <c r="CN1025" s="19">
        <f t="shared" si="1517"/>
        <v>9.6781154760876578E-2</v>
      </c>
      <c r="CO1025" s="19">
        <f t="shared" si="1518"/>
        <v>1.6740401708109131E-3</v>
      </c>
      <c r="CP1025" s="19">
        <f t="shared" si="1519"/>
        <v>7.0238809590719944E-2</v>
      </c>
      <c r="CQ1025" s="19">
        <f t="shared" si="1520"/>
        <v>4.5847954780915664E-3</v>
      </c>
      <c r="CR1025" s="19">
        <f t="shared" si="1521"/>
        <v>2.6078643701720621E-2</v>
      </c>
      <c r="CS1025" s="19">
        <f t="shared" si="1522"/>
        <v>4.8741056661935955E-2</v>
      </c>
      <c r="CT1025" s="19">
        <f t="shared" si="1523"/>
        <v>7.372957390202152E-2</v>
      </c>
      <c r="CU1025" s="19">
        <f t="shared" si="1524"/>
        <v>1.7268284359777293E-2</v>
      </c>
      <c r="CV1025" s="19">
        <f t="shared" si="1525"/>
        <v>2.8718190933520052E-3</v>
      </c>
      <c r="CW1025" s="19">
        <f t="shared" si="1526"/>
        <v>6.6264958520921777E-2</v>
      </c>
      <c r="CX1025" s="19">
        <f t="shared" si="1527"/>
        <v>0.99999999999999978</v>
      </c>
      <c r="CZ1025" s="68">
        <f t="shared" si="1528"/>
        <v>2.5805000000000001E-5</v>
      </c>
      <c r="DA1025" s="19">
        <f t="shared" si="1529"/>
        <v>1.8804439999999995E-5</v>
      </c>
      <c r="DB1025" s="19">
        <f t="shared" si="1530"/>
        <v>3.667E-5</v>
      </c>
      <c r="DC1025" s="19">
        <f t="shared" si="1531"/>
        <v>4.000803999999999E-5</v>
      </c>
      <c r="DD1025" s="19">
        <f t="shared" si="1532"/>
        <v>1.2710519999999998E-5</v>
      </c>
      <c r="DE1025" s="19">
        <f t="shared" si="1533"/>
        <v>1.2710519999999998E-5</v>
      </c>
      <c r="DF1025" s="19">
        <f t="shared" si="1534"/>
        <v>1.1330119999999998E-5</v>
      </c>
      <c r="DG1025" s="19">
        <f t="shared" si="1535"/>
        <v>1.5833439999999999E-5</v>
      </c>
      <c r="DH1025" s="19">
        <f t="shared" si="1536"/>
        <v>2.5188079999999999E-5</v>
      </c>
      <c r="DI1025" s="19">
        <f t="shared" si="1537"/>
        <v>3.8769479999999994E-5</v>
      </c>
      <c r="DJ1025" s="19">
        <f t="shared" si="1538"/>
        <v>0</v>
      </c>
      <c r="DK1025" s="19">
        <f t="shared" si="1539"/>
        <v>2.1440759999999997E-5</v>
      </c>
      <c r="DM1025" s="68">
        <f t="shared" si="1540"/>
        <v>1356.4239927330029</v>
      </c>
      <c r="DN1025" s="19">
        <f t="shared" si="1541"/>
        <v>38.946364410096876</v>
      </c>
      <c r="DO1025" s="19">
        <f t="shared" si="1542"/>
        <v>269.09753311750683</v>
      </c>
      <c r="DP1025" s="19">
        <f t="shared" si="1543"/>
        <v>6.6818438213117854</v>
      </c>
      <c r="DQ1025" s="19">
        <f t="shared" si="1544"/>
        <v>397.04579113153733</v>
      </c>
      <c r="DR1025" s="19">
        <f t="shared" si="1545"/>
        <v>25.588677034127301</v>
      </c>
      <c r="DS1025" s="19">
        <f t="shared" si="1546"/>
        <v>92.75888880076657</v>
      </c>
      <c r="DT1025" s="19">
        <f t="shared" si="1547"/>
        <v>172.63452904746967</v>
      </c>
      <c r="DU1025" s="19">
        <f t="shared" si="1548"/>
        <v>181.45473121358651</v>
      </c>
      <c r="DV1025" s="19">
        <f t="shared" si="1549"/>
        <v>41.95754977087703</v>
      </c>
      <c r="DX1025" s="19">
        <f t="shared" si="1550"/>
        <v>55.692734424852972</v>
      </c>
      <c r="DZ1025" s="68">
        <f t="shared" si="1551"/>
        <v>2638.2826355051357</v>
      </c>
      <c r="EA1025" s="21">
        <f t="shared" si="1552"/>
        <v>2.6382826355051359</v>
      </c>
      <c r="EB1025" s="92">
        <f t="shared" si="1501"/>
        <v>1056</v>
      </c>
    </row>
    <row r="1026" spans="1:132" x14ac:dyDescent="0.3">
      <c r="A1026" s="19">
        <f>'A. Thermody. result (all suite)'!C982</f>
        <v>1054</v>
      </c>
      <c r="B1026" s="19" t="str">
        <f>'A. Thermody. result (all suite)'!A982</f>
        <v>Alkaline basalt</v>
      </c>
      <c r="C1026" s="24">
        <f>'A. Thermody. result (all suite)'!G982</f>
        <v>45.755412</v>
      </c>
      <c r="D1026" s="19">
        <f>'A. Thermody. result (all suite)'!D982</f>
        <v>5000</v>
      </c>
      <c r="E1026" s="61">
        <f>'A. Thermody. result (all suite)'!I982</f>
        <v>55.805781000000003</v>
      </c>
      <c r="F1026" s="21">
        <f>'A. Thermody. result (all suite)'!J982</f>
        <v>1.1442030000000001</v>
      </c>
      <c r="G1026" s="21">
        <f>'A. Thermody. result (all suite)'!K982</f>
        <v>15.658979</v>
      </c>
      <c r="H1026" s="21">
        <f>'A. Thermody. result (all suite)'!L982</f>
        <v>0.40897299999999998</v>
      </c>
      <c r="I1026" s="21">
        <f>'A. Thermody. result (all suite)'!M982</f>
        <v>8.017531</v>
      </c>
      <c r="J1026" s="21">
        <f>'A. Thermody. result (all suite)'!N982</f>
        <v>0.52447600000000005</v>
      </c>
      <c r="K1026" s="21">
        <f>'A. Thermody. result (all suite)'!O982</f>
        <v>1.6419330000000001</v>
      </c>
      <c r="L1026" s="21">
        <f>'A. Thermody. result (all suite)'!P982</f>
        <v>4.3002950000000002</v>
      </c>
      <c r="M1026" s="21">
        <f>'A. Thermody. result (all suite)'!Q982</f>
        <v>7.3129249999999999</v>
      </c>
      <c r="N1026" s="21">
        <f>'A. Thermody. result (all suite)'!R982</f>
        <v>2.6180330000000001</v>
      </c>
      <c r="O1026" s="21">
        <f>'A. Thermody. result (all suite)'!S982</f>
        <v>0.64197700000000002</v>
      </c>
      <c r="P1026" s="21">
        <f>'A. Thermody. result (all suite)'!T982</f>
        <v>1.924892</v>
      </c>
      <c r="Q1026" s="21">
        <f t="shared" si="1553"/>
        <v>99.999998000000005</v>
      </c>
      <c r="S1026" s="19">
        <f t="shared" si="1471"/>
        <v>1327</v>
      </c>
      <c r="T1026" s="19">
        <f t="shared" si="1472"/>
        <v>0.5</v>
      </c>
      <c r="V1026" s="61">
        <f t="shared" si="1473"/>
        <v>54.731579964509464</v>
      </c>
      <c r="W1026" s="21">
        <f t="shared" si="1474"/>
        <v>1.1221783275487467</v>
      </c>
      <c r="X1026" s="21">
        <f t="shared" si="1475"/>
        <v>15.357560559918952</v>
      </c>
      <c r="Y1026" s="21">
        <f t="shared" si="1476"/>
        <v>0.4011007112833942</v>
      </c>
      <c r="Z1026" s="21">
        <f t="shared" si="1477"/>
        <v>7.8632021840969042</v>
      </c>
      <c r="AA1026" s="21">
        <f t="shared" si="1478"/>
        <v>0.51438040323216816</v>
      </c>
      <c r="AB1026" s="21">
        <f t="shared" si="1479"/>
        <v>1.6103275624055313</v>
      </c>
      <c r="AC1026" s="21">
        <f t="shared" si="1480"/>
        <v>4.2175189639130792</v>
      </c>
      <c r="AD1026" s="21">
        <f t="shared" si="1481"/>
        <v>7.1721590888936815</v>
      </c>
      <c r="AE1026" s="21">
        <f t="shared" si="1482"/>
        <v>2.5676386912177538</v>
      </c>
      <c r="AF1026" s="21">
        <f t="shared" si="1483"/>
        <v>0.62961963583801273</v>
      </c>
      <c r="AG1026" s="21">
        <f t="shared" si="1484"/>
        <v>96.187266092857669</v>
      </c>
      <c r="AH1026" s="21"/>
      <c r="AI1026" s="61">
        <f t="shared" si="1485"/>
        <v>56.901066209400796</v>
      </c>
      <c r="AJ1026" s="21">
        <f t="shared" si="1486"/>
        <v>1.1666599677190257</v>
      </c>
      <c r="AK1026" s="21">
        <f t="shared" si="1487"/>
        <v>15.966313612753071</v>
      </c>
      <c r="AL1026" s="21">
        <f t="shared" si="1488"/>
        <v>0.41699980421127458</v>
      </c>
      <c r="AM1026" s="21">
        <f t="shared" si="1489"/>
        <v>8.1748889468444741</v>
      </c>
      <c r="AN1026" s="21">
        <f t="shared" si="1490"/>
        <v>0.53476975084788614</v>
      </c>
      <c r="AO1026" s="21">
        <f t="shared" si="1491"/>
        <v>1.6741587819441157</v>
      </c>
      <c r="AP1026" s="21">
        <f t="shared" si="1492"/>
        <v>4.3846957453199193</v>
      </c>
      <c r="AQ1026" s="21">
        <f t="shared" si="1493"/>
        <v>7.4564538324332794</v>
      </c>
      <c r="AR1026" s="21">
        <f t="shared" si="1494"/>
        <v>2.6694164368275066</v>
      </c>
      <c r="AS1026" s="21">
        <f t="shared" si="1495"/>
        <v>0.65457691169867316</v>
      </c>
      <c r="AT1026" s="21">
        <f t="shared" si="1496"/>
        <v>100.00000000000001</v>
      </c>
      <c r="AU1026" s="21"/>
      <c r="AV1026" s="21">
        <f>AR1026*'[1]diagram lines'!$G$39</f>
        <v>2.2158990201078947</v>
      </c>
      <c r="AW1026" s="21">
        <f>AK1026*'[1]diagram lines'!$G$40</f>
        <v>8.4504329913554983</v>
      </c>
      <c r="AX1026" s="21">
        <f>AQ1026*'[1]diagram lines'!$G$38</f>
        <v>5.53158675726496</v>
      </c>
      <c r="AY1026" s="21">
        <f>AP1026*'[1]diagram lines'!$G$41</f>
        <v>3.1335562781906519</v>
      </c>
      <c r="AZ1026" s="21">
        <f t="shared" si="1497"/>
        <v>10.125870269260787</v>
      </c>
      <c r="BA1026" s="21">
        <f t="shared" si="1498"/>
        <v>0.77661982631845161</v>
      </c>
      <c r="BB1026" s="21">
        <f t="shared" si="1499"/>
        <v>1.0907323013145318</v>
      </c>
      <c r="BC1026" s="86">
        <f t="shared" si="1500"/>
        <v>0.9168152431121892</v>
      </c>
      <c r="BX1026" s="61">
        <f t="shared" si="1502"/>
        <v>0.92885787283621846</v>
      </c>
      <c r="BY1026" s="21">
        <f t="shared" si="1503"/>
        <v>1.4324023535302956E-2</v>
      </c>
      <c r="BZ1026" s="21">
        <f t="shared" si="1504"/>
        <v>0.153579629266379</v>
      </c>
      <c r="CA1026" s="21">
        <f t="shared" si="1505"/>
        <v>2.5610432713382178E-3</v>
      </c>
      <c r="CB1026" s="21">
        <f t="shared" si="1506"/>
        <v>0.11158707028531664</v>
      </c>
      <c r="CC1026" s="21">
        <f t="shared" si="1507"/>
        <v>7.3932337186354679E-3</v>
      </c>
      <c r="CD1026" s="21">
        <f t="shared" si="1508"/>
        <v>4.074275434243177E-2</v>
      </c>
      <c r="CE1026" s="21">
        <f t="shared" si="1509"/>
        <v>7.6681437232524977E-2</v>
      </c>
      <c r="CF1026" s="21">
        <f t="shared" si="1510"/>
        <v>0.11796943055331505</v>
      </c>
      <c r="CG1026" s="21">
        <f t="shared" si="1511"/>
        <v>2.7792282377919319E-2</v>
      </c>
      <c r="CH1026" s="21">
        <f t="shared" si="1512"/>
        <v>4.5227484078228042E-3</v>
      </c>
      <c r="CI1026" s="21">
        <f t="shared" si="1513"/>
        <v>0.10681975582685906</v>
      </c>
      <c r="CJ1026" s="21">
        <f t="shared" si="1514"/>
        <v>1.5928312816540637</v>
      </c>
      <c r="CL1026" s="68">
        <f t="shared" si="1515"/>
        <v>0.58314893958615188</v>
      </c>
      <c r="CM1026" s="19">
        <f t="shared" si="1516"/>
        <v>8.99280652024129E-3</v>
      </c>
      <c r="CN1026" s="19">
        <f t="shared" si="1517"/>
        <v>9.6419269909676419E-2</v>
      </c>
      <c r="CO1026" s="19">
        <f t="shared" si="1518"/>
        <v>1.6078559611654045E-3</v>
      </c>
      <c r="CP1026" s="19">
        <f t="shared" si="1519"/>
        <v>7.0055800366652696E-2</v>
      </c>
      <c r="CQ1026" s="19">
        <f t="shared" si="1520"/>
        <v>4.6415673799161073E-3</v>
      </c>
      <c r="CR1026" s="19">
        <f t="shared" si="1521"/>
        <v>2.5578826088926858E-2</v>
      </c>
      <c r="CS1026" s="19">
        <f t="shared" si="1522"/>
        <v>4.8141594226411545E-2</v>
      </c>
      <c r="CT1026" s="19">
        <f t="shared" si="1523"/>
        <v>7.4062728370584599E-2</v>
      </c>
      <c r="CU1026" s="19">
        <f t="shared" si="1524"/>
        <v>1.7448352941096579E-2</v>
      </c>
      <c r="CV1026" s="19">
        <f t="shared" si="1525"/>
        <v>2.8394397196457553E-3</v>
      </c>
      <c r="CW1026" s="19">
        <f t="shared" si="1526"/>
        <v>6.7062818929530865E-2</v>
      </c>
      <c r="CX1026" s="19">
        <f t="shared" si="1527"/>
        <v>0.99999999999999978</v>
      </c>
      <c r="CZ1026" s="68">
        <f t="shared" si="1528"/>
        <v>2.5805000000000001E-5</v>
      </c>
      <c r="DA1026" s="19">
        <f t="shared" si="1529"/>
        <v>1.8789959999999999E-5</v>
      </c>
      <c r="DB1026" s="19">
        <f t="shared" si="1530"/>
        <v>3.667E-5</v>
      </c>
      <c r="DC1026" s="19">
        <f t="shared" si="1531"/>
        <v>3.9989859999999992E-5</v>
      </c>
      <c r="DD1026" s="19">
        <f t="shared" si="1532"/>
        <v>1.2704679999999997E-5</v>
      </c>
      <c r="DE1026" s="19">
        <f t="shared" si="1533"/>
        <v>1.2704679999999997E-5</v>
      </c>
      <c r="DF1026" s="19">
        <f t="shared" si="1534"/>
        <v>1.1323579999999998E-5</v>
      </c>
      <c r="DG1026" s="19">
        <f t="shared" si="1535"/>
        <v>1.5825959999999998E-5</v>
      </c>
      <c r="DH1026" s="19">
        <f t="shared" si="1536"/>
        <v>2.5172719999999998E-5</v>
      </c>
      <c r="DI1026" s="19">
        <f t="shared" si="1537"/>
        <v>3.8745319999999991E-5</v>
      </c>
      <c r="DJ1026" s="19">
        <f t="shared" si="1538"/>
        <v>0</v>
      </c>
      <c r="DK1026" s="19">
        <f t="shared" si="1539"/>
        <v>2.1421839999999995E-5</v>
      </c>
      <c r="DM1026" s="68">
        <f t="shared" si="1540"/>
        <v>1357.7054171802365</v>
      </c>
      <c r="DN1026" s="19">
        <f t="shared" si="1541"/>
        <v>38.2302774905787</v>
      </c>
      <c r="DO1026" s="19">
        <f t="shared" si="1542"/>
        <v>268.09132151596964</v>
      </c>
      <c r="DP1026" s="19">
        <f t="shared" si="1543"/>
        <v>6.4205905806747889</v>
      </c>
      <c r="DQ1026" s="19">
        <f t="shared" si="1544"/>
        <v>396.19331272759302</v>
      </c>
      <c r="DR1026" s="19">
        <f t="shared" si="1545"/>
        <v>25.917440654250932</v>
      </c>
      <c r="DS1026" s="19">
        <f t="shared" si="1546"/>
        <v>91.033638777113978</v>
      </c>
      <c r="DT1026" s="19">
        <f t="shared" si="1547"/>
        <v>170.59190116853321</v>
      </c>
      <c r="DU1026" s="19">
        <f t="shared" si="1548"/>
        <v>182.38587374318467</v>
      </c>
      <c r="DV1026" s="19">
        <f t="shared" si="1549"/>
        <v>42.421506572956382</v>
      </c>
      <c r="DX1026" s="19">
        <f t="shared" si="1550"/>
        <v>56.413081094347937</v>
      </c>
      <c r="DZ1026" s="68">
        <f t="shared" si="1551"/>
        <v>2635.4043615054397</v>
      </c>
      <c r="EA1026" s="21">
        <f t="shared" si="1552"/>
        <v>2.6354043615054397</v>
      </c>
      <c r="EB1026" s="92">
        <f t="shared" si="1501"/>
        <v>1054</v>
      </c>
    </row>
    <row r="1027" spans="1:132" x14ac:dyDescent="0.3">
      <c r="A1027" s="19">
        <f>'A. Thermody. result (all suite)'!C983</f>
        <v>1052</v>
      </c>
      <c r="B1027" s="19" t="str">
        <f>'A. Thermody. result (all suite)'!A983</f>
        <v>Alkaline basalt</v>
      </c>
      <c r="C1027" s="24">
        <f>'A. Thermody. result (all suite)'!G983</f>
        <v>45.171325000000003</v>
      </c>
      <c r="D1027" s="19">
        <f>'A. Thermody. result (all suite)'!D983</f>
        <v>5000</v>
      </c>
      <c r="E1027" s="61">
        <f>'A. Thermody. result (all suite)'!I983</f>
        <v>55.895212999999998</v>
      </c>
      <c r="F1027" s="21">
        <f>'A. Thermody. result (all suite)'!J983</f>
        <v>1.1229910000000001</v>
      </c>
      <c r="G1027" s="21">
        <f>'A. Thermody. result (all suite)'!K983</f>
        <v>15.61101</v>
      </c>
      <c r="H1027" s="21">
        <f>'A. Thermody. result (all suite)'!L983</f>
        <v>0.39308300000000002</v>
      </c>
      <c r="I1027" s="21">
        <f>'A. Thermody. result (all suite)'!M983</f>
        <v>8.0027089999999994</v>
      </c>
      <c r="J1027" s="21">
        <f>'A. Thermody. result (all suite)'!N983</f>
        <v>0.53125699999999998</v>
      </c>
      <c r="K1027" s="21">
        <f>'A. Thermody. result (all suite)'!O983</f>
        <v>1.611599</v>
      </c>
      <c r="L1027" s="21">
        <f>'A. Thermody. result (all suite)'!P983</f>
        <v>4.250508</v>
      </c>
      <c r="M1027" s="21">
        <f>'A. Thermody. result (all suite)'!Q983</f>
        <v>7.3503959999999999</v>
      </c>
      <c r="N1027" s="21">
        <f>'A. Thermody. result (all suite)'!R983</f>
        <v>2.64676</v>
      </c>
      <c r="O1027" s="21">
        <f>'A. Thermody. result (all suite)'!S983</f>
        <v>0.635324</v>
      </c>
      <c r="P1027" s="21">
        <f>'A. Thermody. result (all suite)'!T983</f>
        <v>1.949149</v>
      </c>
      <c r="Q1027" s="21">
        <f t="shared" si="1553"/>
        <v>99.999998999999988</v>
      </c>
      <c r="S1027" s="19">
        <f t="shared" si="1471"/>
        <v>1325</v>
      </c>
      <c r="T1027" s="19">
        <f t="shared" si="1472"/>
        <v>0.5</v>
      </c>
      <c r="V1027" s="61">
        <f t="shared" si="1473"/>
        <v>54.805732003867817</v>
      </c>
      <c r="W1027" s="21">
        <f t="shared" si="1474"/>
        <v>1.1011022319345223</v>
      </c>
      <c r="X1027" s="21">
        <f t="shared" si="1475"/>
        <v>15.30672815165228</v>
      </c>
      <c r="Y1027" s="21">
        <f t="shared" si="1476"/>
        <v>0.38542122655971228</v>
      </c>
      <c r="Z1027" s="21">
        <f t="shared" si="1477"/>
        <v>7.8467242759937417</v>
      </c>
      <c r="AA1027" s="21">
        <f t="shared" si="1478"/>
        <v>0.52090200939352005</v>
      </c>
      <c r="AB1027" s="21">
        <f t="shared" si="1479"/>
        <v>1.5801865338933654</v>
      </c>
      <c r="AC1027" s="21">
        <f t="shared" si="1480"/>
        <v>4.167659264994592</v>
      </c>
      <c r="AD1027" s="21">
        <f t="shared" si="1481"/>
        <v>7.2071258284372579</v>
      </c>
      <c r="AE1027" s="21">
        <f t="shared" si="1482"/>
        <v>2.5951707034117071</v>
      </c>
      <c r="AF1027" s="21">
        <f t="shared" si="1483"/>
        <v>0.62294058848340583</v>
      </c>
      <c r="AG1027" s="21">
        <f t="shared" si="1484"/>
        <v>96.139692818621924</v>
      </c>
      <c r="AH1027" s="21"/>
      <c r="AI1027" s="61">
        <f t="shared" si="1485"/>
        <v>57.006352316170634</v>
      </c>
      <c r="AJ1027" s="21">
        <f t="shared" si="1486"/>
        <v>1.1453149054801666</v>
      </c>
      <c r="AK1027" s="21">
        <f t="shared" si="1487"/>
        <v>15.921340814485545</v>
      </c>
      <c r="AL1027" s="21">
        <f t="shared" si="1488"/>
        <v>0.40089708554285863</v>
      </c>
      <c r="AM1027" s="21">
        <f t="shared" si="1489"/>
        <v>8.1617946198324631</v>
      </c>
      <c r="AN1027" s="21">
        <f t="shared" si="1490"/>
        <v>0.54181784247663323</v>
      </c>
      <c r="AO1027" s="21">
        <f t="shared" si="1491"/>
        <v>1.6436359297242198</v>
      </c>
      <c r="AP1027" s="21">
        <f t="shared" si="1492"/>
        <v>4.3350037251079412</v>
      </c>
      <c r="AQ1027" s="21">
        <f t="shared" si="1493"/>
        <v>7.4965143086469936</v>
      </c>
      <c r="AR1027" s="21">
        <f t="shared" si="1494"/>
        <v>2.6993748651847489</v>
      </c>
      <c r="AS1027" s="21">
        <f t="shared" si="1495"/>
        <v>0.64795358734778941</v>
      </c>
      <c r="AT1027" s="21">
        <f t="shared" si="1496"/>
        <v>99.999999999999986</v>
      </c>
      <c r="AU1027" s="21"/>
      <c r="AV1027" s="21">
        <f>AR1027*'[1]diagram lines'!$G$39</f>
        <v>2.2407676959446561</v>
      </c>
      <c r="AW1027" s="21">
        <f>AK1027*'[1]diagram lines'!$G$40</f>
        <v>8.4266304012641999</v>
      </c>
      <c r="AX1027" s="21">
        <f>AQ1027*'[1]diagram lines'!$G$38</f>
        <v>5.5613057100933974</v>
      </c>
      <c r="AY1027" s="21">
        <f>AP1027*'[1]diagram lines'!$G$41</f>
        <v>3.0980434966989319</v>
      </c>
      <c r="AZ1027" s="21">
        <f t="shared" si="1497"/>
        <v>10.195889173831743</v>
      </c>
      <c r="BA1027" s="21">
        <f t="shared" si="1498"/>
        <v>0.77307706664579889</v>
      </c>
      <c r="BB1027" s="21">
        <f t="shared" si="1499"/>
        <v>1.0800501306156387</v>
      </c>
      <c r="BC1027" s="86">
        <f t="shared" si="1500"/>
        <v>0.92588294899792356</v>
      </c>
      <c r="BX1027" s="61">
        <f t="shared" si="1502"/>
        <v>0.93034642143808255</v>
      </c>
      <c r="BY1027" s="21">
        <f t="shared" si="1503"/>
        <v>1.405847521281923E-2</v>
      </c>
      <c r="BZ1027" s="21">
        <f t="shared" si="1504"/>
        <v>0.15310916045508044</v>
      </c>
      <c r="CA1027" s="21">
        <f t="shared" si="1505"/>
        <v>2.4615379798359322E-3</v>
      </c>
      <c r="CB1027" s="21">
        <f t="shared" si="1506"/>
        <v>0.11138077940153097</v>
      </c>
      <c r="CC1027" s="21">
        <f t="shared" si="1507"/>
        <v>7.4888215393290108E-3</v>
      </c>
      <c r="CD1027" s="21">
        <f t="shared" si="1508"/>
        <v>3.9990049627791568E-2</v>
      </c>
      <c r="CE1027" s="21">
        <f t="shared" si="1509"/>
        <v>7.5793651925820257E-2</v>
      </c>
      <c r="CF1027" s="21">
        <f t="shared" si="1510"/>
        <v>0.11857389901597032</v>
      </c>
      <c r="CG1027" s="21">
        <f t="shared" si="1511"/>
        <v>2.8097239915074308E-2</v>
      </c>
      <c r="CH1027" s="21">
        <f t="shared" si="1512"/>
        <v>4.4758778109677058E-3</v>
      </c>
      <c r="CI1027" s="21">
        <f t="shared" si="1513"/>
        <v>0.10816587125416205</v>
      </c>
      <c r="CJ1027" s="21">
        <f t="shared" si="1514"/>
        <v>1.5939417855764642</v>
      </c>
      <c r="CL1027" s="68">
        <f t="shared" si="1515"/>
        <v>0.58367653690791099</v>
      </c>
      <c r="CM1027" s="19">
        <f t="shared" si="1516"/>
        <v>8.8199426980545906E-3</v>
      </c>
      <c r="CN1027" s="19">
        <f t="shared" si="1517"/>
        <v>9.605693372277524E-2</v>
      </c>
      <c r="CO1027" s="19">
        <f t="shared" si="1518"/>
        <v>1.5443085827288815E-3</v>
      </c>
      <c r="CP1027" s="19">
        <f t="shared" si="1519"/>
        <v>6.9877570441663941E-2</v>
      </c>
      <c r="CQ1027" s="19">
        <f t="shared" si="1520"/>
        <v>4.6983030416136605E-3</v>
      </c>
      <c r="CR1027" s="19">
        <f t="shared" si="1521"/>
        <v>2.508877676064486E-2</v>
      </c>
      <c r="CS1027" s="19">
        <f t="shared" si="1522"/>
        <v>4.7551079099421918E-2</v>
      </c>
      <c r="CT1027" s="19">
        <f t="shared" si="1523"/>
        <v>7.4390357344880656E-2</v>
      </c>
      <c r="CU1027" s="19">
        <f t="shared" si="1524"/>
        <v>1.7627519504994138E-2</v>
      </c>
      <c r="CV1027" s="19">
        <f t="shared" si="1525"/>
        <v>2.8080560102444157E-3</v>
      </c>
      <c r="CW1027" s="19">
        <f t="shared" si="1526"/>
        <v>6.7860615885066866E-2</v>
      </c>
      <c r="CX1027" s="19">
        <f t="shared" si="1527"/>
        <v>1.0000000000000004</v>
      </c>
      <c r="CZ1027" s="68">
        <f t="shared" si="1528"/>
        <v>2.5805000000000001E-5</v>
      </c>
      <c r="DA1027" s="19">
        <f t="shared" si="1529"/>
        <v>1.8775479999999995E-5</v>
      </c>
      <c r="DB1027" s="19">
        <f t="shared" si="1530"/>
        <v>3.667E-5</v>
      </c>
      <c r="DC1027" s="19">
        <f t="shared" si="1531"/>
        <v>3.9971679999999994E-5</v>
      </c>
      <c r="DD1027" s="19">
        <f t="shared" si="1532"/>
        <v>1.2698839999999999E-5</v>
      </c>
      <c r="DE1027" s="19">
        <f t="shared" si="1533"/>
        <v>1.2698839999999999E-5</v>
      </c>
      <c r="DF1027" s="19">
        <f t="shared" si="1534"/>
        <v>1.1317039999999998E-5</v>
      </c>
      <c r="DG1027" s="19">
        <f t="shared" si="1535"/>
        <v>1.581848E-5</v>
      </c>
      <c r="DH1027" s="19">
        <f t="shared" si="1536"/>
        <v>2.5157359999999998E-5</v>
      </c>
      <c r="DI1027" s="19">
        <f t="shared" si="1537"/>
        <v>3.8721159999999995E-5</v>
      </c>
      <c r="DJ1027" s="19">
        <f t="shared" si="1538"/>
        <v>0</v>
      </c>
      <c r="DK1027" s="19">
        <f t="shared" si="1539"/>
        <v>2.1402919999999996E-5</v>
      </c>
      <c r="DM1027" s="68">
        <f t="shared" si="1540"/>
        <v>1358.9337856007473</v>
      </c>
      <c r="DN1027" s="19">
        <f t="shared" si="1541"/>
        <v>37.524314836190648</v>
      </c>
      <c r="DO1027" s="19">
        <f t="shared" si="1542"/>
        <v>267.08385498702381</v>
      </c>
      <c r="DP1027" s="19">
        <f t="shared" si="1543"/>
        <v>6.1696340402999104</v>
      </c>
      <c r="DQ1027" s="19">
        <f t="shared" si="1544"/>
        <v>395.36709150076337</v>
      </c>
      <c r="DR1027" s="19">
        <f t="shared" si="1545"/>
        <v>26.246304211414042</v>
      </c>
      <c r="DS1027" s="19">
        <f t="shared" si="1546"/>
        <v>89.341179624176277</v>
      </c>
      <c r="DT1027" s="19">
        <f t="shared" si="1547"/>
        <v>168.57906169844267</v>
      </c>
      <c r="DU1027" s="19">
        <f t="shared" si="1548"/>
        <v>183.30453798845161</v>
      </c>
      <c r="DV1027" s="19">
        <f t="shared" si="1549"/>
        <v>42.88384793664364</v>
      </c>
      <c r="DX1027" s="19">
        <f t="shared" si="1550"/>
        <v>57.134647900796018</v>
      </c>
      <c r="DZ1027" s="68">
        <f t="shared" si="1551"/>
        <v>2632.5682603249493</v>
      </c>
      <c r="EA1027" s="21">
        <f t="shared" si="1552"/>
        <v>2.6325682603249492</v>
      </c>
      <c r="EB1027" s="92">
        <f t="shared" si="1501"/>
        <v>1052</v>
      </c>
    </row>
    <row r="1028" spans="1:132" x14ac:dyDescent="0.3">
      <c r="A1028" s="19">
        <f>'A. Thermody. result (all suite)'!C984</f>
        <v>1050</v>
      </c>
      <c r="B1028" s="19" t="str">
        <f>'A. Thermody. result (all suite)'!A984</f>
        <v>Alkaline basalt</v>
      </c>
      <c r="C1028" s="24">
        <f>'A. Thermody. result (all suite)'!G984</f>
        <v>44.601508000000003</v>
      </c>
      <c r="D1028" s="19">
        <f>'A. Thermody. result (all suite)'!D984</f>
        <v>5000</v>
      </c>
      <c r="E1028" s="61">
        <f>'A. Thermody. result (all suite)'!I984</f>
        <v>55.982494000000003</v>
      </c>
      <c r="F1028" s="21">
        <f>'A. Thermody. result (all suite)'!J984</f>
        <v>1.102082</v>
      </c>
      <c r="G1028" s="21">
        <f>'A. Thermody. result (all suite)'!K984</f>
        <v>15.56287</v>
      </c>
      <c r="H1028" s="21">
        <f>'A. Thermody. result (all suite)'!L984</f>
        <v>0.37781300000000001</v>
      </c>
      <c r="I1028" s="21">
        <f>'A. Thermody. result (all suite)'!M984</f>
        <v>7.9883810000000004</v>
      </c>
      <c r="J1028" s="21">
        <f>'A. Thermody. result (all suite)'!N984</f>
        <v>0.538045</v>
      </c>
      <c r="K1028" s="21">
        <f>'A. Thermody. result (all suite)'!O984</f>
        <v>1.581826</v>
      </c>
      <c r="L1028" s="21">
        <f>'A. Thermody. result (all suite)'!P984</f>
        <v>4.2014290000000001</v>
      </c>
      <c r="M1028" s="21">
        <f>'A. Thermody. result (all suite)'!Q984</f>
        <v>7.387365</v>
      </c>
      <c r="N1028" s="21">
        <f>'A. Thermody. result (all suite)'!R984</f>
        <v>2.6753849999999999</v>
      </c>
      <c r="O1028" s="21">
        <f>'A. Thermody. result (all suite)'!S984</f>
        <v>0.62887599999999999</v>
      </c>
      <c r="P1028" s="21">
        <f>'A. Thermody. result (all suite)'!T984</f>
        <v>1.9734339999999999</v>
      </c>
      <c r="Q1028" s="21">
        <f t="shared" si="1553"/>
        <v>100.00000000000003</v>
      </c>
      <c r="S1028" s="19">
        <f t="shared" si="1471"/>
        <v>1323</v>
      </c>
      <c r="T1028" s="19">
        <f t="shared" si="1472"/>
        <v>0.5</v>
      </c>
      <c r="V1028" s="61">
        <f t="shared" si="1473"/>
        <v>54.877716429356042</v>
      </c>
      <c r="W1028" s="21">
        <f t="shared" si="1474"/>
        <v>1.08033313910412</v>
      </c>
      <c r="X1028" s="21">
        <f t="shared" si="1475"/>
        <v>15.255747032044201</v>
      </c>
      <c r="Y1028" s="21">
        <f t="shared" si="1476"/>
        <v>0.37035710980158004</v>
      </c>
      <c r="Z1028" s="21">
        <f t="shared" si="1477"/>
        <v>7.8307355732964607</v>
      </c>
      <c r="AA1028" s="21">
        <f t="shared" si="1478"/>
        <v>0.52742703703469995</v>
      </c>
      <c r="AB1028" s="21">
        <f t="shared" si="1479"/>
        <v>1.5506097078951599</v>
      </c>
      <c r="AC1028" s="21">
        <f t="shared" si="1480"/>
        <v>4.11851657162814</v>
      </c>
      <c r="AD1028" s="21">
        <f t="shared" si="1481"/>
        <v>7.2415802273859002</v>
      </c>
      <c r="AE1028" s="21">
        <f t="shared" si="1482"/>
        <v>2.6225880427791002</v>
      </c>
      <c r="AF1028" s="21">
        <f t="shared" si="1483"/>
        <v>0.61646554719816005</v>
      </c>
      <c r="AG1028" s="21">
        <f t="shared" si="1484"/>
        <v>96.092076417523558</v>
      </c>
      <c r="AH1028" s="21"/>
      <c r="AI1028" s="61">
        <f t="shared" si="1485"/>
        <v>57.109512537652293</v>
      </c>
      <c r="AJ1028" s="21">
        <f t="shared" si="1486"/>
        <v>1.1242687007928036</v>
      </c>
      <c r="AK1028" s="21">
        <f t="shared" si="1487"/>
        <v>15.876175852166444</v>
      </c>
      <c r="AL1028" s="21">
        <f t="shared" si="1488"/>
        <v>0.38541898937885882</v>
      </c>
      <c r="AM1028" s="21">
        <f t="shared" si="1489"/>
        <v>8.1492000852095554</v>
      </c>
      <c r="AN1028" s="21">
        <f t="shared" si="1490"/>
        <v>0.54887671980675112</v>
      </c>
      <c r="AO1028" s="21">
        <f t="shared" si="1491"/>
        <v>1.6136707267701289</v>
      </c>
      <c r="AP1028" s="21">
        <f t="shared" si="1492"/>
        <v>4.2860105902312231</v>
      </c>
      <c r="AQ1028" s="21">
        <f t="shared" si="1493"/>
        <v>7.5360846568878079</v>
      </c>
      <c r="AR1028" s="21">
        <f t="shared" si="1494"/>
        <v>2.7292448457288612</v>
      </c>
      <c r="AS1028" s="21">
        <f t="shared" si="1495"/>
        <v>0.64153629537527612</v>
      </c>
      <c r="AT1028" s="21">
        <f t="shared" si="1496"/>
        <v>100.00000000000001</v>
      </c>
      <c r="AU1028" s="21"/>
      <c r="AV1028" s="21">
        <f>AR1028*'[1]diagram lines'!$G$39</f>
        <v>2.2655629507071549</v>
      </c>
      <c r="AW1028" s="21">
        <f>AK1028*'[1]diagram lines'!$G$40</f>
        <v>8.4027261052011557</v>
      </c>
      <c r="AX1028" s="21">
        <f>AQ1028*'[1]diagram lines'!$G$38</f>
        <v>5.5906610604017652</v>
      </c>
      <c r="AY1028" s="21">
        <f>AP1028*'[1]diagram lines'!$G$41</f>
        <v>3.0630301789459162</v>
      </c>
      <c r="AZ1028" s="21">
        <f t="shared" si="1497"/>
        <v>10.26532950261667</v>
      </c>
      <c r="BA1028" s="21">
        <f t="shared" si="1498"/>
        <v>0.76953296982996211</v>
      </c>
      <c r="BB1028" s="21">
        <f t="shared" si="1499"/>
        <v>1.0695629469474732</v>
      </c>
      <c r="BC1028" s="86">
        <f t="shared" si="1500"/>
        <v>0.93496133430388029</v>
      </c>
      <c r="BX1028" s="61">
        <f t="shared" si="1502"/>
        <v>0.93179916777629834</v>
      </c>
      <c r="BY1028" s="21">
        <f t="shared" si="1503"/>
        <v>1.3796720080120181E-2</v>
      </c>
      <c r="BZ1028" s="21">
        <f t="shared" si="1504"/>
        <v>0.15263701451549627</v>
      </c>
      <c r="CA1028" s="21">
        <f t="shared" si="1505"/>
        <v>2.3659152107207717E-3</v>
      </c>
      <c r="CB1028" s="21">
        <f t="shared" si="1506"/>
        <v>0.1111813639526792</v>
      </c>
      <c r="CC1028" s="21">
        <f t="shared" si="1507"/>
        <v>7.5845080349591209E-3</v>
      </c>
      <c r="CD1028" s="21">
        <f t="shared" si="1508"/>
        <v>3.9251265508684866E-2</v>
      </c>
      <c r="CE1028" s="21">
        <f t="shared" si="1509"/>
        <v>7.4918491440798859E-2</v>
      </c>
      <c r="CF1028" s="21">
        <f t="shared" si="1510"/>
        <v>0.11917026939829005</v>
      </c>
      <c r="CG1028" s="21">
        <f t="shared" si="1511"/>
        <v>2.8401114649681525E-2</v>
      </c>
      <c r="CH1028" s="21">
        <f t="shared" si="1512"/>
        <v>4.4304514456405342E-3</v>
      </c>
      <c r="CI1028" s="21">
        <f t="shared" si="1513"/>
        <v>0.10951354051054384</v>
      </c>
      <c r="CJ1028" s="21">
        <f t="shared" si="1514"/>
        <v>1.5950498225239136</v>
      </c>
      <c r="CL1028" s="68">
        <f t="shared" si="1515"/>
        <v>0.58418185728009031</v>
      </c>
      <c r="CM1028" s="19">
        <f t="shared" si="1516"/>
        <v>8.649711053093664E-3</v>
      </c>
      <c r="CN1028" s="19">
        <f t="shared" si="1517"/>
        <v>9.5694198613791498E-2</v>
      </c>
      <c r="CO1028" s="19">
        <f t="shared" si="1518"/>
        <v>1.4832860875637639E-3</v>
      </c>
      <c r="CP1028" s="19">
        <f t="shared" si="1519"/>
        <v>6.9704006973746013E-2</v>
      </c>
      <c r="CQ1028" s="19">
        <f t="shared" si="1520"/>
        <v>4.7550289200106862E-3</v>
      </c>
      <c r="CR1028" s="19">
        <f t="shared" si="1521"/>
        <v>2.4608175214599855E-2</v>
      </c>
      <c r="CS1028" s="19">
        <f t="shared" si="1522"/>
        <v>4.6969373860844182E-2</v>
      </c>
      <c r="CT1028" s="19">
        <f t="shared" si="1523"/>
        <v>7.4712568670564777E-2</v>
      </c>
      <c r="CU1028" s="19">
        <f t="shared" si="1524"/>
        <v>1.7805785279322035E-2</v>
      </c>
      <c r="CV1028" s="19">
        <f t="shared" si="1525"/>
        <v>2.7776257412637098E-3</v>
      </c>
      <c r="CW1028" s="19">
        <f t="shared" si="1526"/>
        <v>6.8658382305109456E-2</v>
      </c>
      <c r="CX1028" s="19">
        <f t="shared" si="1527"/>
        <v>1</v>
      </c>
      <c r="CZ1028" s="68">
        <f t="shared" si="1528"/>
        <v>2.5805000000000001E-5</v>
      </c>
      <c r="DA1028" s="19">
        <f t="shared" si="1529"/>
        <v>1.8760999999999999E-5</v>
      </c>
      <c r="DB1028" s="19">
        <f t="shared" si="1530"/>
        <v>3.667E-5</v>
      </c>
      <c r="DC1028" s="19">
        <f t="shared" si="1531"/>
        <v>3.9953499999999989E-5</v>
      </c>
      <c r="DD1028" s="19">
        <f t="shared" si="1532"/>
        <v>1.2692999999999999E-5</v>
      </c>
      <c r="DE1028" s="19">
        <f t="shared" si="1533"/>
        <v>1.2692999999999999E-5</v>
      </c>
      <c r="DF1028" s="19">
        <f t="shared" si="1534"/>
        <v>1.1310499999999998E-5</v>
      </c>
      <c r="DG1028" s="19">
        <f t="shared" si="1535"/>
        <v>1.5810999999999998E-5</v>
      </c>
      <c r="DH1028" s="19">
        <f t="shared" si="1536"/>
        <v>2.5142000000000001E-5</v>
      </c>
      <c r="DI1028" s="19">
        <f t="shared" si="1537"/>
        <v>3.8696999999999992E-5</v>
      </c>
      <c r="DJ1028" s="19">
        <f t="shared" si="1538"/>
        <v>0</v>
      </c>
      <c r="DK1028" s="19">
        <f t="shared" si="1539"/>
        <v>2.1383999999999997E-5</v>
      </c>
      <c r="DM1028" s="68">
        <f t="shared" si="1540"/>
        <v>1360.1102881374859</v>
      </c>
      <c r="DN1028" s="19">
        <f t="shared" si="1541"/>
        <v>36.828469640270875</v>
      </c>
      <c r="DO1028" s="19">
        <f t="shared" si="1542"/>
        <v>266.07527926539899</v>
      </c>
      <c r="DP1028" s="19">
        <f t="shared" si="1543"/>
        <v>5.9285408117701213</v>
      </c>
      <c r="DQ1028" s="19">
        <f t="shared" si="1544"/>
        <v>394.56652494001827</v>
      </c>
      <c r="DR1028" s="19">
        <f t="shared" si="1545"/>
        <v>26.575415708308366</v>
      </c>
      <c r="DS1028" s="19">
        <f t="shared" si="1546"/>
        <v>87.680426254221672</v>
      </c>
      <c r="DT1028" s="19">
        <f t="shared" si="1547"/>
        <v>166.59556549972436</v>
      </c>
      <c r="DU1028" s="19">
        <f t="shared" si="1548"/>
        <v>184.2109669830686</v>
      </c>
      <c r="DV1028" s="19">
        <f t="shared" si="1549"/>
        <v>43.344573825157916</v>
      </c>
      <c r="DX1028" s="19">
        <f t="shared" si="1550"/>
        <v>57.857465822019854</v>
      </c>
      <c r="DZ1028" s="68">
        <f t="shared" si="1551"/>
        <v>2629.7735168874451</v>
      </c>
      <c r="EA1028" s="21">
        <f t="shared" si="1552"/>
        <v>2.629773516887445</v>
      </c>
      <c r="EB1028" s="92">
        <f t="shared" si="1501"/>
        <v>1050</v>
      </c>
    </row>
    <row r="1029" spans="1:132" x14ac:dyDescent="0.3">
      <c r="A1029" s="19">
        <f>'A. Thermody. result (all suite)'!C985</f>
        <v>1048</v>
      </c>
      <c r="B1029" s="19" t="str">
        <f>'A. Thermody. result (all suite)'!A985</f>
        <v>Alkaline basalt</v>
      </c>
      <c r="C1029" s="24">
        <f>'A. Thermody. result (all suite)'!G985</f>
        <v>44.045411000000001</v>
      </c>
      <c r="D1029" s="19">
        <f>'A. Thermody. result (all suite)'!D985</f>
        <v>5000</v>
      </c>
      <c r="E1029" s="61">
        <f>'A. Thermody. result (all suite)'!I985</f>
        <v>56.06767</v>
      </c>
      <c r="F1029" s="21">
        <f>'A. Thermody. result (all suite)'!J985</f>
        <v>1.081475</v>
      </c>
      <c r="G1029" s="21">
        <f>'A. Thermody. result (all suite)'!K985</f>
        <v>15.514570000000001</v>
      </c>
      <c r="H1029" s="21">
        <f>'A. Thermody. result (all suite)'!L985</f>
        <v>0.36313600000000001</v>
      </c>
      <c r="I1029" s="21">
        <f>'A. Thermody. result (all suite)'!M985</f>
        <v>7.9745379999999999</v>
      </c>
      <c r="J1029" s="21">
        <f>'A. Thermody. result (all suite)'!N985</f>
        <v>0.54483800000000004</v>
      </c>
      <c r="K1029" s="21">
        <f>'A. Thermody. result (all suite)'!O985</f>
        <v>1.552597</v>
      </c>
      <c r="L1029" s="21">
        <f>'A. Thermody. result (all suite)'!P985</f>
        <v>4.1530459999999998</v>
      </c>
      <c r="M1029" s="21">
        <f>'A. Thermody. result (all suite)'!Q985</f>
        <v>7.423845</v>
      </c>
      <c r="N1029" s="21">
        <f>'A. Thermody. result (all suite)'!R985</f>
        <v>2.7039089999999999</v>
      </c>
      <c r="O1029" s="21">
        <f>'A. Thermody. result (all suite)'!S985</f>
        <v>0.62262700000000004</v>
      </c>
      <c r="P1029" s="21">
        <f>'A. Thermody. result (all suite)'!T985</f>
        <v>1.9977499999999999</v>
      </c>
      <c r="Q1029" s="21">
        <f t="shared" si="1553"/>
        <v>100.00000099999998</v>
      </c>
      <c r="S1029" s="19">
        <f t="shared" si="1471"/>
        <v>1321</v>
      </c>
      <c r="T1029" s="19">
        <f t="shared" si="1472"/>
        <v>0.5</v>
      </c>
      <c r="V1029" s="61">
        <f t="shared" si="1473"/>
        <v>54.94757813377592</v>
      </c>
      <c r="W1029" s="21">
        <f t="shared" si="1474"/>
        <v>1.0598698334035517</v>
      </c>
      <c r="X1029" s="21">
        <f t="shared" si="1475"/>
        <v>15.204627680924423</v>
      </c>
      <c r="Y1029" s="21">
        <f t="shared" si="1476"/>
        <v>0.3558814506325455</v>
      </c>
      <c r="Z1029" s="21">
        <f t="shared" si="1477"/>
        <v>7.8152266686981138</v>
      </c>
      <c r="AA1029" s="21">
        <f t="shared" si="1478"/>
        <v>0.53395349896384514</v>
      </c>
      <c r="AB1029" s="21">
        <f t="shared" si="1479"/>
        <v>1.5215799937426702</v>
      </c>
      <c r="AC1029" s="21">
        <f t="shared" si="1480"/>
        <v>4.0700785243646749</v>
      </c>
      <c r="AD1029" s="21">
        <f t="shared" si="1481"/>
        <v>7.2755351379955986</v>
      </c>
      <c r="AE1029" s="21">
        <f t="shared" si="1482"/>
        <v>2.6498916584926735</v>
      </c>
      <c r="AF1029" s="21">
        <f t="shared" si="1483"/>
        <v>0.61018846923188541</v>
      </c>
      <c r="AG1029" s="21">
        <f t="shared" si="1484"/>
        <v>96.044411050225918</v>
      </c>
      <c r="AH1029" s="21"/>
      <c r="AI1029" s="61">
        <f t="shared" si="1485"/>
        <v>57.210594070946385</v>
      </c>
      <c r="AJ1029" s="21">
        <f t="shared" si="1486"/>
        <v>1.1035205711754517</v>
      </c>
      <c r="AK1029" s="21">
        <f t="shared" si="1487"/>
        <v>15.830830253072449</v>
      </c>
      <c r="AL1029" s="21">
        <f t="shared" si="1488"/>
        <v>0.37053842773468537</v>
      </c>
      <c r="AM1029" s="21">
        <f t="shared" si="1489"/>
        <v>8.1370967693384912</v>
      </c>
      <c r="AN1029" s="21">
        <f t="shared" si="1490"/>
        <v>0.55594437315526568</v>
      </c>
      <c r="AO1029" s="21">
        <f t="shared" si="1491"/>
        <v>1.5842462638944892</v>
      </c>
      <c r="AP1029" s="21">
        <f t="shared" si="1492"/>
        <v>4.2377047033338036</v>
      </c>
      <c r="AQ1029" s="21">
        <f t="shared" si="1493"/>
        <v>7.5751780436145273</v>
      </c>
      <c r="AR1029" s="21">
        <f t="shared" si="1494"/>
        <v>2.7590274431553614</v>
      </c>
      <c r="AS1029" s="21">
        <f t="shared" si="1495"/>
        <v>0.63531908057907771</v>
      </c>
      <c r="AT1029" s="21">
        <f t="shared" si="1496"/>
        <v>100</v>
      </c>
      <c r="AU1029" s="21"/>
      <c r="AV1029" s="21">
        <f>AR1029*'[1]diagram lines'!$G$39</f>
        <v>2.2902856682056965</v>
      </c>
      <c r="AW1029" s="21">
        <f>AK1029*'[1]diagram lines'!$G$40</f>
        <v>8.3787262041663553</v>
      </c>
      <c r="AX1029" s="21">
        <f>AQ1029*'[1]diagram lines'!$G$38</f>
        <v>5.6196625757566308</v>
      </c>
      <c r="AY1029" s="21">
        <f>AP1029*'[1]diagram lines'!$G$41</f>
        <v>3.028508008206352</v>
      </c>
      <c r="AZ1029" s="21">
        <f t="shared" si="1497"/>
        <v>10.334205486769889</v>
      </c>
      <c r="BA1029" s="21">
        <f t="shared" si="1498"/>
        <v>0.76598799784980376</v>
      </c>
      <c r="BB1029" s="21">
        <f t="shared" si="1499"/>
        <v>1.0592643524010219</v>
      </c>
      <c r="BC1029" s="86">
        <f t="shared" si="1500"/>
        <v>0.94405140485782602</v>
      </c>
      <c r="BX1029" s="61">
        <f t="shared" si="1502"/>
        <v>0.93321687749667115</v>
      </c>
      <c r="BY1029" s="21">
        <f t="shared" si="1503"/>
        <v>1.3538745618427642E-2</v>
      </c>
      <c r="BZ1029" s="21">
        <f t="shared" si="1504"/>
        <v>0.15216329933307182</v>
      </c>
      <c r="CA1029" s="21">
        <f t="shared" si="1505"/>
        <v>2.2740058864049095E-3</v>
      </c>
      <c r="CB1029" s="21">
        <f t="shared" si="1506"/>
        <v>0.11098869867780098</v>
      </c>
      <c r="CC1029" s="21">
        <f t="shared" si="1507"/>
        <v>7.6802650126867782E-3</v>
      </c>
      <c r="CD1029" s="21">
        <f t="shared" si="1508"/>
        <v>3.8525980148883379E-2</v>
      </c>
      <c r="CE1029" s="21">
        <f t="shared" si="1509"/>
        <v>7.405574179743224E-2</v>
      </c>
      <c r="CF1029" s="21">
        <f t="shared" si="1510"/>
        <v>0.11975875141151798</v>
      </c>
      <c r="CG1029" s="21">
        <f t="shared" si="1511"/>
        <v>2.8703917197452227E-2</v>
      </c>
      <c r="CH1029" s="21">
        <f t="shared" si="1512"/>
        <v>4.3864270416502293E-3</v>
      </c>
      <c r="CI1029" s="21">
        <f t="shared" si="1513"/>
        <v>0.11086293007769145</v>
      </c>
      <c r="CJ1029" s="21">
        <f t="shared" si="1514"/>
        <v>1.5961556396996905</v>
      </c>
      <c r="CL1029" s="68">
        <f t="shared" si="1515"/>
        <v>0.58466533857077474</v>
      </c>
      <c r="CM1029" s="19">
        <f t="shared" si="1516"/>
        <v>8.482096157599579E-3</v>
      </c>
      <c r="CN1029" s="19">
        <f t="shared" si="1517"/>
        <v>9.5331116558094967E-2</v>
      </c>
      <c r="CO1029" s="19">
        <f t="shared" si="1518"/>
        <v>1.4246767858006337E-3</v>
      </c>
      <c r="CP1029" s="19">
        <f t="shared" si="1519"/>
        <v>6.9535010194045357E-2</v>
      </c>
      <c r="CQ1029" s="19">
        <f t="shared" si="1520"/>
        <v>4.811726890324922E-3</v>
      </c>
      <c r="CR1029" s="19">
        <f t="shared" si="1521"/>
        <v>2.4136731525837837E-2</v>
      </c>
      <c r="CS1029" s="19">
        <f t="shared" si="1522"/>
        <v>4.6396316220995527E-2</v>
      </c>
      <c r="CT1029" s="19">
        <f t="shared" si="1523"/>
        <v>7.5029494889389384E-2</v>
      </c>
      <c r="CU1029" s="19">
        <f t="shared" si="1524"/>
        <v>1.7983156832282809E-2</v>
      </c>
      <c r="CV1029" s="19">
        <f t="shared" si="1525"/>
        <v>2.7481198778807783E-3</v>
      </c>
      <c r="CW1029" s="19">
        <f t="shared" si="1526"/>
        <v>6.9456215496973589E-2</v>
      </c>
      <c r="CX1029" s="19">
        <f t="shared" si="1527"/>
        <v>1.0000000000000002</v>
      </c>
      <c r="CZ1029" s="68">
        <f t="shared" si="1528"/>
        <v>2.5805000000000001E-5</v>
      </c>
      <c r="DA1029" s="19">
        <f t="shared" si="1529"/>
        <v>1.8746519999999995E-5</v>
      </c>
      <c r="DB1029" s="19">
        <f t="shared" si="1530"/>
        <v>3.667E-5</v>
      </c>
      <c r="DC1029" s="19">
        <f t="shared" si="1531"/>
        <v>3.9935319999999992E-5</v>
      </c>
      <c r="DD1029" s="19">
        <f t="shared" si="1532"/>
        <v>1.2687159999999998E-5</v>
      </c>
      <c r="DE1029" s="19">
        <f t="shared" si="1533"/>
        <v>1.2687159999999998E-5</v>
      </c>
      <c r="DF1029" s="19">
        <f t="shared" si="1534"/>
        <v>1.1303959999999998E-5</v>
      </c>
      <c r="DG1029" s="19">
        <f t="shared" si="1535"/>
        <v>1.580352E-5</v>
      </c>
      <c r="DH1029" s="19">
        <f t="shared" si="1536"/>
        <v>2.512664E-5</v>
      </c>
      <c r="DI1029" s="19">
        <f t="shared" si="1537"/>
        <v>3.8672839999999989E-5</v>
      </c>
      <c r="DJ1029" s="19">
        <f t="shared" si="1538"/>
        <v>0</v>
      </c>
      <c r="DK1029" s="19">
        <f t="shared" si="1539"/>
        <v>2.1365079999999995E-5</v>
      </c>
      <c r="DM1029" s="68">
        <f t="shared" si="1540"/>
        <v>1361.2359442484844</v>
      </c>
      <c r="DN1029" s="19">
        <f t="shared" si="1541"/>
        <v>36.14269960873029</v>
      </c>
      <c r="DO1029" s="19">
        <f t="shared" si="1542"/>
        <v>265.06573886728563</v>
      </c>
      <c r="DP1029" s="19">
        <f t="shared" si="1543"/>
        <v>5.6968777494334146</v>
      </c>
      <c r="DQ1029" s="19">
        <f t="shared" si="1544"/>
        <v>393.79108346092897</v>
      </c>
      <c r="DR1029" s="19">
        <f t="shared" si="1545"/>
        <v>26.904674142964225</v>
      </c>
      <c r="DS1029" s="19">
        <f t="shared" si="1546"/>
        <v>86.0504000802608</v>
      </c>
      <c r="DT1029" s="19">
        <f t="shared" si="1547"/>
        <v>164.64087834061206</v>
      </c>
      <c r="DU1029" s="19">
        <f t="shared" si="1548"/>
        <v>185.10546528279343</v>
      </c>
      <c r="DV1029" s="19">
        <f t="shared" si="1549"/>
        <v>43.803697209748265</v>
      </c>
      <c r="DX1029" s="19">
        <f t="shared" si="1550"/>
        <v>58.581620253959464</v>
      </c>
      <c r="DZ1029" s="68">
        <f t="shared" si="1551"/>
        <v>2627.0190792452013</v>
      </c>
      <c r="EA1029" s="21">
        <f t="shared" si="1552"/>
        <v>2.6270190792452013</v>
      </c>
      <c r="EB1029" s="92">
        <f t="shared" si="1501"/>
        <v>1048</v>
      </c>
    </row>
    <row r="1030" spans="1:132" x14ac:dyDescent="0.3">
      <c r="A1030" s="19">
        <f>'A. Thermody. result (all suite)'!C986</f>
        <v>1046</v>
      </c>
      <c r="B1030" s="19" t="str">
        <f>'A. Thermody. result (all suite)'!A986</f>
        <v>Alkaline basalt</v>
      </c>
      <c r="C1030" s="24">
        <f>'A. Thermody. result (all suite)'!G986</f>
        <v>43.502510999999998</v>
      </c>
      <c r="D1030" s="19">
        <f>'A. Thermody. result (all suite)'!D986</f>
        <v>5000</v>
      </c>
      <c r="E1030" s="61">
        <f>'A. Thermody. result (all suite)'!I986</f>
        <v>56.150785999999997</v>
      </c>
      <c r="F1030" s="21">
        <f>'A. Thermody. result (all suite)'!J986</f>
        <v>1.0611699999999999</v>
      </c>
      <c r="G1030" s="21">
        <f>'A. Thermody. result (all suite)'!K986</f>
        <v>15.466117000000001</v>
      </c>
      <c r="H1030" s="21">
        <f>'A. Thermody. result (all suite)'!L986</f>
        <v>0.34902699999999998</v>
      </c>
      <c r="I1030" s="21">
        <f>'A. Thermody. result (all suite)'!M986</f>
        <v>7.9611700000000001</v>
      </c>
      <c r="J1030" s="21">
        <f>'A. Thermody. result (all suite)'!N986</f>
        <v>0.55163700000000004</v>
      </c>
      <c r="K1030" s="21">
        <f>'A. Thermody. result (all suite)'!O986</f>
        <v>1.5238959999999999</v>
      </c>
      <c r="L1030" s="21">
        <f>'A. Thermody. result (all suite)'!P986</f>
        <v>4.1053509999999998</v>
      </c>
      <c r="M1030" s="21">
        <f>'A. Thermody. result (all suite)'!Q986</f>
        <v>7.4598469999999999</v>
      </c>
      <c r="N1030" s="21">
        <f>'A. Thermody. result (all suite)'!R986</f>
        <v>2.7323339999999998</v>
      </c>
      <c r="O1030" s="21">
        <f>'A. Thermody. result (all suite)'!S986</f>
        <v>0.61656900000000003</v>
      </c>
      <c r="P1030" s="21">
        <f>'A. Thermody. result (all suite)'!T986</f>
        <v>2.0220959999999999</v>
      </c>
      <c r="Q1030" s="21">
        <f t="shared" si="1553"/>
        <v>99.999999999999986</v>
      </c>
      <c r="S1030" s="19">
        <f t="shared" si="1471"/>
        <v>1319</v>
      </c>
      <c r="T1030" s="19">
        <f t="shared" si="1472"/>
        <v>0.5</v>
      </c>
      <c r="V1030" s="61">
        <f t="shared" si="1473"/>
        <v>55.015363202325432</v>
      </c>
      <c r="W1030" s="21">
        <f t="shared" si="1474"/>
        <v>1.0397121238767999</v>
      </c>
      <c r="X1030" s="21">
        <f t="shared" si="1475"/>
        <v>15.153377266787679</v>
      </c>
      <c r="Y1030" s="21">
        <f t="shared" si="1476"/>
        <v>0.34196933899407994</v>
      </c>
      <c r="Z1030" s="21">
        <f t="shared" si="1477"/>
        <v>7.8001874998767997</v>
      </c>
      <c r="AA1030" s="21">
        <f t="shared" si="1478"/>
        <v>0.54048237028848001</v>
      </c>
      <c r="AB1030" s="21">
        <f t="shared" si="1479"/>
        <v>1.4930813599398398</v>
      </c>
      <c r="AC1030" s="21">
        <f t="shared" si="1480"/>
        <v>4.0223368616430397</v>
      </c>
      <c r="AD1030" s="21">
        <f t="shared" si="1481"/>
        <v>7.3090017322068794</v>
      </c>
      <c r="AE1030" s="21">
        <f t="shared" si="1482"/>
        <v>2.6770835834793596</v>
      </c>
      <c r="AF1030" s="21">
        <f t="shared" si="1483"/>
        <v>0.60410138291376003</v>
      </c>
      <c r="AG1030" s="21">
        <f t="shared" si="1484"/>
        <v>95.996696722332146</v>
      </c>
      <c r="AH1030" s="21"/>
      <c r="AI1030" s="61">
        <f t="shared" si="1485"/>
        <v>57.309641978052525</v>
      </c>
      <c r="AJ1030" s="21">
        <f t="shared" si="1486"/>
        <v>1.0830707299066125</v>
      </c>
      <c r="AK1030" s="21">
        <f t="shared" si="1487"/>
        <v>15.785311145255772</v>
      </c>
      <c r="AL1030" s="21">
        <f t="shared" si="1488"/>
        <v>0.35623031903193192</v>
      </c>
      <c r="AM1030" s="21">
        <f t="shared" si="1489"/>
        <v>8.1254749029944549</v>
      </c>
      <c r="AN1030" s="21">
        <f t="shared" si="1490"/>
        <v>0.5630218421492259</v>
      </c>
      <c r="AO1030" s="21">
        <f t="shared" si="1491"/>
        <v>1.5553466014133144</v>
      </c>
      <c r="AP1030" s="21">
        <f t="shared" si="1492"/>
        <v>4.190078407882659</v>
      </c>
      <c r="AQ1030" s="21">
        <f t="shared" si="1493"/>
        <v>7.6138054555647576</v>
      </c>
      <c r="AR1030" s="21">
        <f t="shared" si="1494"/>
        <v>2.7887246904159126</v>
      </c>
      <c r="AS1030" s="21">
        <f t="shared" si="1495"/>
        <v>0.6292939273328404</v>
      </c>
      <c r="AT1030" s="21">
        <f t="shared" si="1496"/>
        <v>100.00000000000003</v>
      </c>
      <c r="AU1030" s="21"/>
      <c r="AV1030" s="21">
        <f>AR1030*'[1]diagram lines'!$G$39</f>
        <v>2.3149375360059734</v>
      </c>
      <c r="AW1030" s="21">
        <f>AK1030*'[1]diagram lines'!$G$40</f>
        <v>8.3546344707981799</v>
      </c>
      <c r="AX1030" s="21">
        <f>AQ1030*'[1]diagram lines'!$G$38</f>
        <v>5.6483184066935719</v>
      </c>
      <c r="AY1030" s="21">
        <f>AP1030*'[1]diagram lines'!$G$41</f>
        <v>2.9944715126804784</v>
      </c>
      <c r="AZ1030" s="21">
        <f t="shared" si="1497"/>
        <v>10.40253014598067</v>
      </c>
      <c r="BA1030" s="21">
        <f t="shared" si="1498"/>
        <v>0.76244225865429993</v>
      </c>
      <c r="BB1030" s="21">
        <f t="shared" si="1499"/>
        <v>1.0491480533734996</v>
      </c>
      <c r="BC1030" s="86">
        <f t="shared" si="1500"/>
        <v>0.95315432057900151</v>
      </c>
      <c r="BX1030" s="61">
        <f t="shared" si="1502"/>
        <v>0.93460029960053259</v>
      </c>
      <c r="BY1030" s="21">
        <f t="shared" si="1503"/>
        <v>1.3284551827741612E-2</v>
      </c>
      <c r="BZ1030" s="21">
        <f t="shared" si="1504"/>
        <v>0.15168808356218128</v>
      </c>
      <c r="CA1030" s="21">
        <f t="shared" si="1505"/>
        <v>2.1856534535662844E-3</v>
      </c>
      <c r="CB1030" s="21">
        <f t="shared" si="1506"/>
        <v>0.1108026443980515</v>
      </c>
      <c r="CC1030" s="21">
        <f t="shared" si="1507"/>
        <v>7.7761065689314918E-3</v>
      </c>
      <c r="CD1030" s="21">
        <f t="shared" si="1508"/>
        <v>3.7813796526054592E-2</v>
      </c>
      <c r="CE1030" s="21">
        <f t="shared" si="1509"/>
        <v>7.3205260342368045E-2</v>
      </c>
      <c r="CF1030" s="21">
        <f t="shared" si="1510"/>
        <v>0.12033952250362961</v>
      </c>
      <c r="CG1030" s="21">
        <f t="shared" si="1511"/>
        <v>2.9005668789808915E-2</v>
      </c>
      <c r="CH1030" s="21">
        <f t="shared" si="1512"/>
        <v>4.3437482387420397E-3</v>
      </c>
      <c r="CI1030" s="21">
        <f t="shared" si="1513"/>
        <v>0.11221398446170922</v>
      </c>
      <c r="CJ1030" s="21">
        <f t="shared" si="1514"/>
        <v>1.597259320273317</v>
      </c>
      <c r="CL1030" s="68">
        <f t="shared" si="1515"/>
        <v>0.58512746661613302</v>
      </c>
      <c r="CM1030" s="19">
        <f t="shared" si="1516"/>
        <v>8.3170914447808064E-3</v>
      </c>
      <c r="CN1030" s="19">
        <f t="shared" si="1517"/>
        <v>9.4967724800143899E-2</v>
      </c>
      <c r="CO1030" s="19">
        <f t="shared" si="1518"/>
        <v>1.3683773359934339E-3</v>
      </c>
      <c r="CP1030" s="19">
        <f t="shared" si="1519"/>
        <v>6.9370479164955742E-2</v>
      </c>
      <c r="CQ1030" s="19">
        <f t="shared" si="1520"/>
        <v>4.8684058187876932E-3</v>
      </c>
      <c r="CR1030" s="19">
        <f t="shared" si="1521"/>
        <v>2.3674174910799105E-2</v>
      </c>
      <c r="CS1030" s="19">
        <f t="shared" si="1522"/>
        <v>4.5831794132114655E-2</v>
      </c>
      <c r="CT1030" s="19">
        <f t="shared" si="1523"/>
        <v>7.5341255471927729E-2</v>
      </c>
      <c r="CU1030" s="19">
        <f t="shared" si="1524"/>
        <v>1.8159649107475907E-2</v>
      </c>
      <c r="CV1030" s="19">
        <f t="shared" si="1525"/>
        <v>2.7195009499138526E-3</v>
      </c>
      <c r="CW1030" s="19">
        <f t="shared" si="1526"/>
        <v>7.0254080246974285E-2</v>
      </c>
      <c r="CX1030" s="19">
        <f t="shared" si="1527"/>
        <v>1.0000000000000002</v>
      </c>
      <c r="CZ1030" s="68">
        <f t="shared" si="1528"/>
        <v>2.5805000000000001E-5</v>
      </c>
      <c r="DA1030" s="19">
        <f t="shared" si="1529"/>
        <v>1.8732039999999999E-5</v>
      </c>
      <c r="DB1030" s="19">
        <f t="shared" si="1530"/>
        <v>3.667E-5</v>
      </c>
      <c r="DC1030" s="19">
        <f t="shared" si="1531"/>
        <v>3.9917139999999994E-5</v>
      </c>
      <c r="DD1030" s="19">
        <f t="shared" si="1532"/>
        <v>1.2681319999999998E-5</v>
      </c>
      <c r="DE1030" s="19">
        <f t="shared" si="1533"/>
        <v>1.2681319999999998E-5</v>
      </c>
      <c r="DF1030" s="19">
        <f t="shared" si="1534"/>
        <v>1.1297419999999998E-5</v>
      </c>
      <c r="DG1030" s="19">
        <f t="shared" si="1535"/>
        <v>1.5796039999999999E-5</v>
      </c>
      <c r="DH1030" s="19">
        <f t="shared" si="1536"/>
        <v>2.511128E-5</v>
      </c>
      <c r="DI1030" s="19">
        <f t="shared" si="1537"/>
        <v>3.8648679999999993E-5</v>
      </c>
      <c r="DJ1030" s="19">
        <f t="shared" si="1538"/>
        <v>0</v>
      </c>
      <c r="DK1030" s="19">
        <f t="shared" si="1539"/>
        <v>2.1346159999999996E-5</v>
      </c>
      <c r="DM1030" s="68">
        <f t="shared" si="1540"/>
        <v>1362.3118850725546</v>
      </c>
      <c r="DN1030" s="19">
        <f t="shared" si="1541"/>
        <v>35.467000102983491</v>
      </c>
      <c r="DO1030" s="19">
        <f t="shared" si="1542"/>
        <v>264.05533734995009</v>
      </c>
      <c r="DP1030" s="19">
        <f t="shared" si="1543"/>
        <v>5.4742443167218768</v>
      </c>
      <c r="DQ1030" s="19">
        <f t="shared" si="1544"/>
        <v>393.04022988159517</v>
      </c>
      <c r="DR1030" s="19">
        <f t="shared" si="1545"/>
        <v>27.23412931656949</v>
      </c>
      <c r="DS1030" s="19">
        <f t="shared" si="1546"/>
        <v>84.450188530231159</v>
      </c>
      <c r="DT1030" s="19">
        <f t="shared" si="1547"/>
        <v>162.71464334915524</v>
      </c>
      <c r="DU1030" s="19">
        <f t="shared" si="1548"/>
        <v>185.988305920877</v>
      </c>
      <c r="DV1030" s="19">
        <f t="shared" si="1549"/>
        <v>44.261251507793553</v>
      </c>
      <c r="DX1030" s="19">
        <f t="shared" si="1550"/>
        <v>59.307085023745572</v>
      </c>
      <c r="DZ1030" s="68">
        <f t="shared" si="1551"/>
        <v>2624.3043003721773</v>
      </c>
      <c r="EA1030" s="21">
        <f t="shared" si="1552"/>
        <v>2.6243043003721773</v>
      </c>
      <c r="EB1030" s="92">
        <f t="shared" si="1501"/>
        <v>1046</v>
      </c>
    </row>
    <row r="1031" spans="1:132" x14ac:dyDescent="0.3">
      <c r="A1031" s="19">
        <f>'A. Thermody. result (all suite)'!C987</f>
        <v>1044</v>
      </c>
      <c r="B1031" s="19" t="str">
        <f>'A. Thermody. result (all suite)'!A987</f>
        <v>Alkaline basalt</v>
      </c>
      <c r="C1031" s="24">
        <f>'A. Thermody. result (all suite)'!G987</f>
        <v>42.97231</v>
      </c>
      <c r="D1031" s="19">
        <f>'A. Thermody. result (all suite)'!D987</f>
        <v>5000</v>
      </c>
      <c r="E1031" s="61">
        <f>'A. Thermody. result (all suite)'!I987</f>
        <v>56.231887</v>
      </c>
      <c r="F1031" s="21">
        <f>'A. Thermody. result (all suite)'!J987</f>
        <v>1.0411649999999999</v>
      </c>
      <c r="G1031" s="21">
        <f>'A. Thermody. result (all suite)'!K987</f>
        <v>15.417522</v>
      </c>
      <c r="H1031" s="21">
        <f>'A. Thermody. result (all suite)'!L987</f>
        <v>0.33546100000000001</v>
      </c>
      <c r="I1031" s="21">
        <f>'A. Thermody. result (all suite)'!M987</f>
        <v>7.9482689999999998</v>
      </c>
      <c r="J1031" s="21">
        <f>'A. Thermody. result (all suite)'!N987</f>
        <v>0.55844300000000002</v>
      </c>
      <c r="K1031" s="21">
        <f>'A. Thermody. result (all suite)'!O987</f>
        <v>1.4957069999999999</v>
      </c>
      <c r="L1031" s="21">
        <f>'A. Thermody. result (all suite)'!P987</f>
        <v>4.0583330000000002</v>
      </c>
      <c r="M1031" s="21">
        <f>'A. Thermody. result (all suite)'!Q987</f>
        <v>7.4953820000000002</v>
      </c>
      <c r="N1031" s="21">
        <f>'A. Thermody. result (all suite)'!R987</f>
        <v>2.760659</v>
      </c>
      <c r="O1031" s="21">
        <f>'A. Thermody. result (all suite)'!S987</f>
        <v>0.61069600000000002</v>
      </c>
      <c r="P1031" s="21">
        <f>'A. Thermody. result (all suite)'!T987</f>
        <v>2.046475</v>
      </c>
      <c r="Q1031" s="21">
        <f t="shared" si="1553"/>
        <v>99.999999000000003</v>
      </c>
      <c r="S1031" s="19">
        <f t="shared" si="1471"/>
        <v>1317</v>
      </c>
      <c r="T1031" s="19">
        <f t="shared" si="1472"/>
        <v>0.5</v>
      </c>
      <c r="V1031" s="61">
        <f t="shared" si="1473"/>
        <v>55.081115479009036</v>
      </c>
      <c r="W1031" s="21">
        <f t="shared" si="1474"/>
        <v>1.0198578183531781</v>
      </c>
      <c r="X1031" s="21">
        <f t="shared" si="1475"/>
        <v>15.102006263495342</v>
      </c>
      <c r="Y1031" s="21">
        <f t="shared" si="1476"/>
        <v>0.32859587443159877</v>
      </c>
      <c r="Z1031" s="21">
        <f t="shared" si="1477"/>
        <v>7.7856096603556564</v>
      </c>
      <c r="AA1031" s="21">
        <f t="shared" si="1478"/>
        <v>0.54701460350146602</v>
      </c>
      <c r="AB1031" s="21">
        <f t="shared" si="1479"/>
        <v>1.4650977298656571</v>
      </c>
      <c r="AC1031" s="21">
        <f t="shared" si="1480"/>
        <v>3.9752802289077223</v>
      </c>
      <c r="AD1031" s="21">
        <f t="shared" si="1481"/>
        <v>7.341990879681588</v>
      </c>
      <c r="AE1031" s="21">
        <f t="shared" si="1482"/>
        <v>2.7041628031647877</v>
      </c>
      <c r="AF1031" s="21">
        <f t="shared" si="1483"/>
        <v>0.59819825890902256</v>
      </c>
      <c r="AG1031" s="21">
        <f t="shared" si="1484"/>
        <v>95.948929599675068</v>
      </c>
      <c r="AH1031" s="21"/>
      <c r="AI1031" s="61">
        <f t="shared" si="1485"/>
        <v>57.406701365843652</v>
      </c>
      <c r="AJ1031" s="21">
        <f t="shared" si="1486"/>
        <v>1.0629173484355701</v>
      </c>
      <c r="AK1031" s="21">
        <f t="shared" si="1487"/>
        <v>15.739629745224887</v>
      </c>
      <c r="AL1031" s="21">
        <f t="shared" si="1488"/>
        <v>0.34246955729739742</v>
      </c>
      <c r="AM1031" s="21">
        <f t="shared" si="1489"/>
        <v>8.1143267494898907</v>
      </c>
      <c r="AN1031" s="21">
        <f t="shared" si="1490"/>
        <v>0.57011016775670054</v>
      </c>
      <c r="AO1031" s="21">
        <f t="shared" si="1491"/>
        <v>1.5269557836428627</v>
      </c>
      <c r="AP1031" s="21">
        <f t="shared" si="1492"/>
        <v>4.1431209764336803</v>
      </c>
      <c r="AQ1031" s="21">
        <f t="shared" si="1493"/>
        <v>7.651977891065969</v>
      </c>
      <c r="AR1031" s="21">
        <f t="shared" si="1494"/>
        <v>2.8183355608523071</v>
      </c>
      <c r="AS1031" s="21">
        <f t="shared" si="1495"/>
        <v>0.62345485395706635</v>
      </c>
      <c r="AT1031" s="21">
        <f t="shared" si="1496"/>
        <v>99.999999999999972</v>
      </c>
      <c r="AU1031" s="21"/>
      <c r="AV1031" s="21">
        <f>AR1031*'[1]diagram lines'!$G$39</f>
        <v>2.3395177018726856</v>
      </c>
      <c r="AW1031" s="21">
        <f>AK1031*'[1]diagram lines'!$G$40</f>
        <v>8.3304568416174547</v>
      </c>
      <c r="AX1031" s="21">
        <f>AQ1031*'[1]diagram lines'!$G$38</f>
        <v>5.6766367123461325</v>
      </c>
      <c r="AY1031" s="21">
        <f>AP1031*'[1]diagram lines'!$G$41</f>
        <v>2.9609130259184928</v>
      </c>
      <c r="AZ1031" s="21">
        <f t="shared" si="1497"/>
        <v>10.470313451918276</v>
      </c>
      <c r="BA1031" s="21">
        <f t="shared" si="1498"/>
        <v>0.758896388953337</v>
      </c>
      <c r="BB1031" s="21">
        <f t="shared" si="1499"/>
        <v>1.0392086293698555</v>
      </c>
      <c r="BC1031" s="86">
        <f t="shared" si="1500"/>
        <v>0.9622706853448374</v>
      </c>
      <c r="BX1031" s="61">
        <f t="shared" si="1502"/>
        <v>0.9359501830892144</v>
      </c>
      <c r="BY1031" s="21">
        <f t="shared" si="1503"/>
        <v>1.3034113670505759E-2</v>
      </c>
      <c r="BZ1031" s="21">
        <f t="shared" si="1504"/>
        <v>0.15121147508826993</v>
      </c>
      <c r="CA1031" s="21">
        <f t="shared" si="1505"/>
        <v>2.1007013588828357E-3</v>
      </c>
      <c r="CB1031" s="21">
        <f t="shared" si="1506"/>
        <v>0.11062308977035491</v>
      </c>
      <c r="CC1031" s="21">
        <f t="shared" si="1507"/>
        <v>7.8720468001127718E-3</v>
      </c>
      <c r="CD1031" s="21">
        <f t="shared" si="1508"/>
        <v>3.7114317617866002E-2</v>
      </c>
      <c r="CE1031" s="21">
        <f t="shared" si="1509"/>
        <v>7.236685092724679E-2</v>
      </c>
      <c r="CF1031" s="21">
        <f t="shared" si="1510"/>
        <v>0.12091276012260042</v>
      </c>
      <c r="CG1031" s="21">
        <f t="shared" si="1511"/>
        <v>2.930635881104034E-2</v>
      </c>
      <c r="CH1031" s="21">
        <f t="shared" si="1512"/>
        <v>4.3023727667249063E-3</v>
      </c>
      <c r="CI1031" s="21">
        <f t="shared" si="1513"/>
        <v>0.11356687014428414</v>
      </c>
      <c r="CJ1031" s="21">
        <f t="shared" si="1514"/>
        <v>1.5983611401671032</v>
      </c>
      <c r="CL1031" s="68">
        <f t="shared" si="1515"/>
        <v>0.58556865502333477</v>
      </c>
      <c r="CM1031" s="19">
        <f t="shared" si="1516"/>
        <v>8.1546737736273335E-3</v>
      </c>
      <c r="CN1031" s="19">
        <f t="shared" si="1517"/>
        <v>9.4604073690418483E-2</v>
      </c>
      <c r="CO1031" s="19">
        <f t="shared" si="1518"/>
        <v>1.3142845544050292E-3</v>
      </c>
      <c r="CP1031" s="19">
        <f t="shared" si="1519"/>
        <v>6.9210322367315336E-2</v>
      </c>
      <c r="CQ1031" s="19">
        <f t="shared" si="1520"/>
        <v>4.9250739412306883E-3</v>
      </c>
      <c r="CR1031" s="19">
        <f t="shared" si="1521"/>
        <v>2.3220232702845758E-2</v>
      </c>
      <c r="CS1031" s="19">
        <f t="shared" si="1522"/>
        <v>4.5275657114437283E-2</v>
      </c>
      <c r="CT1031" s="19">
        <f t="shared" si="1523"/>
        <v>7.5647960328890013E-2</v>
      </c>
      <c r="CU1031" s="19">
        <f t="shared" si="1524"/>
        <v>1.8335254827314219E-2</v>
      </c>
      <c r="CV1031" s="19">
        <f t="shared" si="1525"/>
        <v>2.6917400946541454E-3</v>
      </c>
      <c r="CW1031" s="19">
        <f t="shared" si="1526"/>
        <v>7.1052071581527015E-2</v>
      </c>
      <c r="CX1031" s="19">
        <f t="shared" si="1527"/>
        <v>1</v>
      </c>
      <c r="CZ1031" s="68">
        <f t="shared" si="1528"/>
        <v>2.5805000000000001E-5</v>
      </c>
      <c r="DA1031" s="19">
        <f t="shared" si="1529"/>
        <v>1.8717559999999996E-5</v>
      </c>
      <c r="DB1031" s="19">
        <f t="shared" si="1530"/>
        <v>3.667E-5</v>
      </c>
      <c r="DC1031" s="19">
        <f t="shared" si="1531"/>
        <v>3.9898959999999996E-5</v>
      </c>
      <c r="DD1031" s="19">
        <f t="shared" si="1532"/>
        <v>1.2675479999999998E-5</v>
      </c>
      <c r="DE1031" s="19">
        <f t="shared" si="1533"/>
        <v>1.2675479999999998E-5</v>
      </c>
      <c r="DF1031" s="19">
        <f t="shared" si="1534"/>
        <v>1.1290879999999998E-5</v>
      </c>
      <c r="DG1031" s="19">
        <f t="shared" si="1535"/>
        <v>1.5788559999999997E-5</v>
      </c>
      <c r="DH1031" s="19">
        <f t="shared" si="1536"/>
        <v>2.5095919999999999E-5</v>
      </c>
      <c r="DI1031" s="19">
        <f t="shared" si="1537"/>
        <v>3.862451999999999E-5</v>
      </c>
      <c r="DJ1031" s="19">
        <f t="shared" si="1538"/>
        <v>0</v>
      </c>
      <c r="DK1031" s="19">
        <f t="shared" si="1539"/>
        <v>2.1327239999999994E-5</v>
      </c>
      <c r="DM1031" s="68">
        <f t="shared" si="1540"/>
        <v>1363.3390735827147</v>
      </c>
      <c r="DN1031" s="19">
        <f t="shared" si="1541"/>
        <v>34.801295737123411</v>
      </c>
      <c r="DO1031" s="19">
        <f t="shared" si="1542"/>
        <v>263.04421471161896</v>
      </c>
      <c r="DP1031" s="19">
        <f t="shared" si="1543"/>
        <v>5.2602398782559527</v>
      </c>
      <c r="DQ1031" s="19">
        <f t="shared" si="1544"/>
        <v>392.31347941786879</v>
      </c>
      <c r="DR1031" s="19">
        <f t="shared" si="1545"/>
        <v>27.56382759397712</v>
      </c>
      <c r="DS1031" s="19">
        <f t="shared" si="1546"/>
        <v>82.878870196537761</v>
      </c>
      <c r="DT1031" s="19">
        <f t="shared" si="1547"/>
        <v>160.81636646899042</v>
      </c>
      <c r="DU1031" s="19">
        <f t="shared" si="1548"/>
        <v>186.85973898497812</v>
      </c>
      <c r="DV1031" s="19">
        <f t="shared" si="1549"/>
        <v>44.717216025804333</v>
      </c>
      <c r="DX1031" s="19">
        <f t="shared" si="1550"/>
        <v>60.033943909250198</v>
      </c>
      <c r="DZ1031" s="68">
        <f t="shared" si="1551"/>
        <v>2621.6282665071203</v>
      </c>
      <c r="EA1031" s="21">
        <f t="shared" si="1552"/>
        <v>2.6216282665071202</v>
      </c>
      <c r="EB1031" s="92">
        <f t="shared" si="1501"/>
        <v>1044</v>
      </c>
    </row>
    <row r="1032" spans="1:132" x14ac:dyDescent="0.3">
      <c r="A1032" s="19">
        <f>'A. Thermody. result (all suite)'!C988</f>
        <v>1042</v>
      </c>
      <c r="B1032" s="19" t="str">
        <f>'A. Thermody. result (all suite)'!A988</f>
        <v>Alkaline basalt</v>
      </c>
      <c r="C1032" s="24">
        <f>'A. Thermody. result (all suite)'!G988</f>
        <v>42.454332000000001</v>
      </c>
      <c r="D1032" s="19">
        <f>'A. Thermody. result (all suite)'!D988</f>
        <v>5000</v>
      </c>
      <c r="E1032" s="61">
        <f>'A. Thermody. result (all suite)'!I988</f>
        <v>56.311013000000003</v>
      </c>
      <c r="F1032" s="21">
        <f>'A. Thermody. result (all suite)'!J988</f>
        <v>1.0214589999999999</v>
      </c>
      <c r="G1032" s="21">
        <f>'A. Thermody. result (all suite)'!K988</f>
        <v>15.368791999999999</v>
      </c>
      <c r="H1032" s="21">
        <f>'A. Thermody. result (all suite)'!L988</f>
        <v>0.32241700000000001</v>
      </c>
      <c r="I1032" s="21">
        <f>'A. Thermody. result (all suite)'!M988</f>
        <v>7.9358240000000002</v>
      </c>
      <c r="J1032" s="21">
        <f>'A. Thermody. result (all suite)'!N988</f>
        <v>0.56525700000000001</v>
      </c>
      <c r="K1032" s="21">
        <f>'A. Thermody. result (all suite)'!O988</f>
        <v>1.468016</v>
      </c>
      <c r="L1032" s="21">
        <f>'A. Thermody. result (all suite)'!P988</f>
        <v>4.011984</v>
      </c>
      <c r="M1032" s="21">
        <f>'A. Thermody. result (all suite)'!Q988</f>
        <v>7.5304630000000001</v>
      </c>
      <c r="N1032" s="21">
        <f>'A. Thermody. result (all suite)'!R988</f>
        <v>2.7888860000000002</v>
      </c>
      <c r="O1032" s="21">
        <f>'A. Thermody. result (all suite)'!S988</f>
        <v>0.60500200000000004</v>
      </c>
      <c r="P1032" s="21">
        <f>'A. Thermody. result (all suite)'!T988</f>
        <v>2.0708869999999999</v>
      </c>
      <c r="Q1032" s="21">
        <f t="shared" si="1553"/>
        <v>100.00000000000001</v>
      </c>
      <c r="S1032" s="19">
        <f t="shared" si="1471"/>
        <v>1315</v>
      </c>
      <c r="T1032" s="19">
        <f t="shared" si="1472"/>
        <v>0.5</v>
      </c>
      <c r="V1032" s="61">
        <f t="shared" si="1473"/>
        <v>55.144875552214693</v>
      </c>
      <c r="W1032" s="21">
        <f t="shared" si="1474"/>
        <v>1.00030573835867</v>
      </c>
      <c r="X1032" s="21">
        <f t="shared" si="1475"/>
        <v>15.05052168441496</v>
      </c>
      <c r="Y1032" s="21">
        <f t="shared" si="1476"/>
        <v>0.31574010826121002</v>
      </c>
      <c r="Z1032" s="21">
        <f t="shared" si="1477"/>
        <v>7.7714820524411197</v>
      </c>
      <c r="AA1032" s="21">
        <f t="shared" si="1478"/>
        <v>0.55355116627041001</v>
      </c>
      <c r="AB1032" s="21">
        <f t="shared" si="1479"/>
        <v>1.43761504749808</v>
      </c>
      <c r="AC1032" s="21">
        <f t="shared" si="1480"/>
        <v>3.9289003449019204</v>
      </c>
      <c r="AD1032" s="21">
        <f t="shared" si="1481"/>
        <v>7.3745156206931908</v>
      </c>
      <c r="AE1032" s="21">
        <f t="shared" si="1482"/>
        <v>2.7311313223811799</v>
      </c>
      <c r="AF1032" s="21">
        <f t="shared" si="1483"/>
        <v>0.59247309223226008</v>
      </c>
      <c r="AG1032" s="21">
        <f t="shared" si="1484"/>
        <v>95.901111729667676</v>
      </c>
      <c r="AH1032" s="21"/>
      <c r="AI1032" s="61">
        <f t="shared" si="1485"/>
        <v>57.501810518798436</v>
      </c>
      <c r="AJ1032" s="21">
        <f t="shared" si="1486"/>
        <v>1.0430595853553786</v>
      </c>
      <c r="AK1032" s="21">
        <f t="shared" si="1487"/>
        <v>15.69379271310259</v>
      </c>
      <c r="AL1032" s="21">
        <f t="shared" si="1488"/>
        <v>0.32923508660800394</v>
      </c>
      <c r="AM1032" s="21">
        <f t="shared" si="1489"/>
        <v>8.1036412532399851</v>
      </c>
      <c r="AN1032" s="21">
        <f t="shared" si="1490"/>
        <v>0.57721037461045943</v>
      </c>
      <c r="AO1032" s="21">
        <f t="shared" si="1491"/>
        <v>1.4990598352504227</v>
      </c>
      <c r="AP1032" s="21">
        <f t="shared" si="1492"/>
        <v>4.096824608224523</v>
      </c>
      <c r="AQ1032" s="21">
        <f t="shared" si="1493"/>
        <v>7.6897081667634444</v>
      </c>
      <c r="AR1032" s="21">
        <f t="shared" si="1494"/>
        <v>2.8478620040191731</v>
      </c>
      <c r="AS1032" s="21">
        <f t="shared" si="1495"/>
        <v>0.61779585402759674</v>
      </c>
      <c r="AT1032" s="21">
        <f t="shared" si="1496"/>
        <v>100.00000000000001</v>
      </c>
      <c r="AU1032" s="21"/>
      <c r="AV1032" s="21">
        <f>AR1032*'[1]diagram lines'!$G$39</f>
        <v>2.3640277841431341</v>
      </c>
      <c r="AW1032" s="21">
        <f>AK1032*'[1]diagram lines'!$G$40</f>
        <v>8.3061968416032581</v>
      </c>
      <c r="AX1032" s="21">
        <f>AQ1032*'[1]diagram lines'!$G$38</f>
        <v>5.7046270007709454</v>
      </c>
      <c r="AY1032" s="21">
        <f>AP1032*'[1]diagram lines'!$G$41</f>
        <v>2.9278269730460496</v>
      </c>
      <c r="AZ1032" s="21">
        <f t="shared" si="1497"/>
        <v>10.537570170782617</v>
      </c>
      <c r="BA1032" s="21">
        <f t="shared" si="1498"/>
        <v>0.75535039519258707</v>
      </c>
      <c r="BB1032" s="21">
        <f t="shared" si="1499"/>
        <v>1.0294401065631547</v>
      </c>
      <c r="BC1032" s="86">
        <f t="shared" si="1500"/>
        <v>0.9714018267061284</v>
      </c>
      <c r="BX1032" s="61">
        <f t="shared" si="1502"/>
        <v>0.93726719374167788</v>
      </c>
      <c r="BY1032" s="21">
        <f t="shared" si="1503"/>
        <v>1.2787418627941912E-2</v>
      </c>
      <c r="BZ1032" s="21">
        <f t="shared" si="1504"/>
        <v>0.15073354256571203</v>
      </c>
      <c r="CA1032" s="21">
        <f t="shared" si="1505"/>
        <v>2.0190180975640302E-3</v>
      </c>
      <c r="CB1032" s="21">
        <f t="shared" si="1506"/>
        <v>0.11044988169798192</v>
      </c>
      <c r="CC1032" s="21">
        <f t="shared" si="1507"/>
        <v>7.968099802650128E-3</v>
      </c>
      <c r="CD1032" s="21">
        <f t="shared" si="1508"/>
        <v>3.6427196029776676E-2</v>
      </c>
      <c r="CE1032" s="21">
        <f t="shared" si="1509"/>
        <v>7.1540370898716121E-2</v>
      </c>
      <c r="CF1032" s="21">
        <f t="shared" si="1510"/>
        <v>0.12147867397967414</v>
      </c>
      <c r="CG1032" s="21">
        <f t="shared" si="1511"/>
        <v>2.9606008492569003E-2</v>
      </c>
      <c r="CH1032" s="21">
        <f t="shared" si="1512"/>
        <v>4.2622583554077671E-3</v>
      </c>
      <c r="CI1032" s="21">
        <f t="shared" si="1513"/>
        <v>0.1149215871254162</v>
      </c>
      <c r="CJ1032" s="21">
        <f t="shared" si="1514"/>
        <v>1.5994612494150877</v>
      </c>
      <c r="CL1032" s="68">
        <f t="shared" si="1515"/>
        <v>0.58598930989070863</v>
      </c>
      <c r="CM1032" s="19">
        <f t="shared" si="1516"/>
        <v>7.9948286540972371E-3</v>
      </c>
      <c r="CN1032" s="19">
        <f t="shared" si="1517"/>
        <v>9.4240196579213328E-2</v>
      </c>
      <c r="CO1032" s="19">
        <f t="shared" si="1518"/>
        <v>1.2623113553406635E-3</v>
      </c>
      <c r="CP1032" s="19">
        <f t="shared" si="1519"/>
        <v>6.9054428007163479E-2</v>
      </c>
      <c r="CQ1032" s="19">
        <f t="shared" si="1520"/>
        <v>4.9817398236837616E-3</v>
      </c>
      <c r="CR1032" s="19">
        <f t="shared" si="1521"/>
        <v>2.2774666184065328E-2</v>
      </c>
      <c r="CS1032" s="19">
        <f t="shared" si="1522"/>
        <v>4.4727792514434442E-2</v>
      </c>
      <c r="CT1032" s="19">
        <f t="shared" si="1523"/>
        <v>7.5949744968249827E-2</v>
      </c>
      <c r="CU1032" s="19">
        <f t="shared" si="1524"/>
        <v>1.8509987974635659E-2</v>
      </c>
      <c r="CV1032" s="19">
        <f t="shared" si="1525"/>
        <v>2.6648087641800927E-3</v>
      </c>
      <c r="CW1032" s="19">
        <f t="shared" si="1526"/>
        <v>7.1850185284227583E-2</v>
      </c>
      <c r="CX1032" s="19">
        <f t="shared" si="1527"/>
        <v>1</v>
      </c>
      <c r="CZ1032" s="68">
        <f t="shared" si="1528"/>
        <v>2.5805000000000001E-5</v>
      </c>
      <c r="DA1032" s="19">
        <f t="shared" si="1529"/>
        <v>1.8703079999999999E-5</v>
      </c>
      <c r="DB1032" s="19">
        <f t="shared" si="1530"/>
        <v>3.667E-5</v>
      </c>
      <c r="DC1032" s="19">
        <f t="shared" si="1531"/>
        <v>3.9880779999999991E-5</v>
      </c>
      <c r="DD1032" s="19">
        <f t="shared" si="1532"/>
        <v>1.2669639999999998E-5</v>
      </c>
      <c r="DE1032" s="19">
        <f t="shared" si="1533"/>
        <v>1.2669639999999998E-5</v>
      </c>
      <c r="DF1032" s="19">
        <f t="shared" si="1534"/>
        <v>1.1284339999999999E-5</v>
      </c>
      <c r="DG1032" s="19">
        <f t="shared" si="1535"/>
        <v>1.5781079999999999E-5</v>
      </c>
      <c r="DH1032" s="19">
        <f t="shared" si="1536"/>
        <v>2.5080559999999999E-5</v>
      </c>
      <c r="DI1032" s="19">
        <f t="shared" si="1537"/>
        <v>3.8600359999999994E-5</v>
      </c>
      <c r="DJ1032" s="19">
        <f t="shared" si="1538"/>
        <v>0</v>
      </c>
      <c r="DK1032" s="19">
        <f t="shared" si="1539"/>
        <v>2.1308319999999995E-5</v>
      </c>
      <c r="DM1032" s="68">
        <f t="shared" si="1540"/>
        <v>1364.3184552696675</v>
      </c>
      <c r="DN1032" s="19">
        <f t="shared" si="1541"/>
        <v>34.145547839675991</v>
      </c>
      <c r="DO1032" s="19">
        <f t="shared" si="1542"/>
        <v>262.03246368193589</v>
      </c>
      <c r="DP1032" s="19">
        <f t="shared" si="1543"/>
        <v>5.0545275276549404</v>
      </c>
      <c r="DQ1032" s="19">
        <f t="shared" si="1544"/>
        <v>391.61023141262865</v>
      </c>
      <c r="DR1032" s="19">
        <f t="shared" si="1545"/>
        <v>27.893817274376076</v>
      </c>
      <c r="DS1032" s="19">
        <f t="shared" si="1546"/>
        <v>81.335642777320857</v>
      </c>
      <c r="DT1032" s="19">
        <f t="shared" si="1547"/>
        <v>158.94568712721079</v>
      </c>
      <c r="DU1032" s="19">
        <f t="shared" si="1548"/>
        <v>187.72007844249916</v>
      </c>
      <c r="DV1032" s="19">
        <f t="shared" si="1549"/>
        <v>45.171621902248567</v>
      </c>
      <c r="DX1032" s="19">
        <f t="shared" si="1550"/>
        <v>60.762197058321888</v>
      </c>
      <c r="DZ1032" s="68">
        <f t="shared" si="1551"/>
        <v>2618.9902703135408</v>
      </c>
      <c r="EA1032" s="21">
        <f t="shared" si="1552"/>
        <v>2.6189902703135406</v>
      </c>
      <c r="EB1032" s="92">
        <f t="shared" si="1501"/>
        <v>1042</v>
      </c>
    </row>
    <row r="1033" spans="1:132" x14ac:dyDescent="0.3">
      <c r="A1033" s="19">
        <f>'A. Thermody. result (all suite)'!C989</f>
        <v>1040</v>
      </c>
      <c r="B1033" s="19" t="str">
        <f>'A. Thermody. result (all suite)'!A989</f>
        <v>Alkaline basalt</v>
      </c>
      <c r="C1033" s="24">
        <f>'A. Thermody. result (all suite)'!G989</f>
        <v>41.948126999999999</v>
      </c>
      <c r="D1033" s="19">
        <f>'A. Thermody. result (all suite)'!D989</f>
        <v>5000</v>
      </c>
      <c r="E1033" s="61">
        <f>'A. Thermody. result (all suite)'!I989</f>
        <v>56.388205999999997</v>
      </c>
      <c r="F1033" s="21">
        <f>'A. Thermody. result (all suite)'!J989</f>
        <v>1.0020500000000001</v>
      </c>
      <c r="G1033" s="21">
        <f>'A. Thermody. result (all suite)'!K989</f>
        <v>15.319934999999999</v>
      </c>
      <c r="H1033" s="21">
        <f>'A. Thermody. result (all suite)'!L989</f>
        <v>0.30987199999999998</v>
      </c>
      <c r="I1033" s="21">
        <f>'A. Thermody. result (all suite)'!M989</f>
        <v>7.9238270000000002</v>
      </c>
      <c r="J1033" s="21">
        <f>'A. Thermody. result (all suite)'!N989</f>
        <v>0.57207799999999998</v>
      </c>
      <c r="K1033" s="21">
        <f>'A. Thermody. result (all suite)'!O989</f>
        <v>1.4408080000000001</v>
      </c>
      <c r="L1033" s="21">
        <f>'A. Thermody. result (all suite)'!P989</f>
        <v>3.966294</v>
      </c>
      <c r="M1033" s="21">
        <f>'A. Thermody. result (all suite)'!Q989</f>
        <v>7.5650979999999999</v>
      </c>
      <c r="N1033" s="21">
        <f>'A. Thermody. result (all suite)'!R989</f>
        <v>2.8170139999999999</v>
      </c>
      <c r="O1033" s="21">
        <f>'A. Thermody. result (all suite)'!S989</f>
        <v>0.59948199999999996</v>
      </c>
      <c r="P1033" s="21">
        <f>'A. Thermody. result (all suite)'!T989</f>
        <v>2.0953349999999999</v>
      </c>
      <c r="Q1033" s="21">
        <f t="shared" si="1553"/>
        <v>99.999999000000017</v>
      </c>
      <c r="S1033" s="19">
        <f t="shared" si="1471"/>
        <v>1313</v>
      </c>
      <c r="T1033" s="19">
        <f t="shared" si="1472"/>
        <v>0.5</v>
      </c>
      <c r="V1033" s="61">
        <f t="shared" si="1473"/>
        <v>55.206684171994674</v>
      </c>
      <c r="W1033" s="21">
        <f t="shared" si="1474"/>
        <v>0.98105369542253706</v>
      </c>
      <c r="X1033" s="21">
        <f t="shared" si="1475"/>
        <v>14.998931036757709</v>
      </c>
      <c r="Y1033" s="21">
        <f t="shared" si="1476"/>
        <v>0.3033791434638714</v>
      </c>
      <c r="Z1033" s="21">
        <f t="shared" si="1477"/>
        <v>7.7577962778692422</v>
      </c>
      <c r="AA1033" s="21">
        <f t="shared" si="1478"/>
        <v>0.56009104931883047</v>
      </c>
      <c r="AB1033" s="21">
        <f t="shared" si="1479"/>
        <v>1.4106182453913025</v>
      </c>
      <c r="AC1033" s="21">
        <f t="shared" si="1480"/>
        <v>3.8831868527840285</v>
      </c>
      <c r="AD1033" s="21">
        <f t="shared" si="1481"/>
        <v>7.4065838522365581</v>
      </c>
      <c r="AE1033" s="21">
        <f t="shared" si="1482"/>
        <v>2.757988119112841</v>
      </c>
      <c r="AF1033" s="21">
        <f t="shared" si="1483"/>
        <v>0.58692084370968833</v>
      </c>
      <c r="AG1033" s="21">
        <f t="shared" si="1484"/>
        <v>95.85323328806129</v>
      </c>
      <c r="AH1033" s="21"/>
      <c r="AI1033" s="61">
        <f t="shared" si="1485"/>
        <v>57.595015085287457</v>
      </c>
      <c r="AJ1033" s="21">
        <f t="shared" si="1486"/>
        <v>1.0234956733011209</v>
      </c>
      <c r="AK1033" s="21">
        <f t="shared" si="1487"/>
        <v>15.647809178937582</v>
      </c>
      <c r="AL1033" s="21">
        <f t="shared" si="1488"/>
        <v>0.31650381844934372</v>
      </c>
      <c r="AM1033" s="21">
        <f t="shared" si="1489"/>
        <v>8.0934111576134917</v>
      </c>
      <c r="AN1033" s="21">
        <f t="shared" si="1490"/>
        <v>0.58432149871838579</v>
      </c>
      <c r="AO1033" s="21">
        <f t="shared" si="1491"/>
        <v>1.4716438840952459</v>
      </c>
      <c r="AP1033" s="21">
        <f t="shared" si="1492"/>
        <v>4.0511798293899464</v>
      </c>
      <c r="AQ1033" s="21">
        <f t="shared" si="1493"/>
        <v>7.7270047114405092</v>
      </c>
      <c r="AR1033" s="21">
        <f t="shared" si="1494"/>
        <v>2.8773031691319626</v>
      </c>
      <c r="AS1033" s="21">
        <f t="shared" si="1495"/>
        <v>0.61231199363495081</v>
      </c>
      <c r="AT1033" s="21">
        <f t="shared" si="1496"/>
        <v>100</v>
      </c>
      <c r="AU1033" s="21"/>
      <c r="AV1033" s="21">
        <f>AR1033*'[1]diagram lines'!$G$39</f>
        <v>2.3884670765758274</v>
      </c>
      <c r="AW1033" s="21">
        <f>AK1033*'[1]diagram lines'!$G$40</f>
        <v>8.2818593029834009</v>
      </c>
      <c r="AX1033" s="21">
        <f>AQ1033*'[1]diagram lines'!$G$38</f>
        <v>5.732295524879552</v>
      </c>
      <c r="AY1033" s="21">
        <f>AP1033*'[1]diagram lines'!$G$41</f>
        <v>2.8952065834930512</v>
      </c>
      <c r="AZ1033" s="21">
        <f t="shared" si="1497"/>
        <v>10.604307880572472</v>
      </c>
      <c r="BA1033" s="21">
        <f t="shared" si="1498"/>
        <v>0.75180487199430845</v>
      </c>
      <c r="BB1033" s="21">
        <f t="shared" si="1499"/>
        <v>1.0198376321823706</v>
      </c>
      <c r="BC1033" s="86">
        <f t="shared" si="1500"/>
        <v>0.98054824458681766</v>
      </c>
      <c r="BX1033" s="61">
        <f t="shared" si="1502"/>
        <v>0.93855203062583215</v>
      </c>
      <c r="BY1033" s="21">
        <f t="shared" si="1503"/>
        <v>1.2544441662493742E-2</v>
      </c>
      <c r="BZ1033" s="21">
        <f t="shared" si="1504"/>
        <v>0.15025436445664966</v>
      </c>
      <c r="CA1033" s="21">
        <f t="shared" si="1505"/>
        <v>1.9404596405535725E-3</v>
      </c>
      <c r="CB1033" s="21">
        <f t="shared" si="1506"/>
        <v>0.11028290883785666</v>
      </c>
      <c r="CC1033" s="21">
        <f t="shared" si="1507"/>
        <v>8.0642514801240479E-3</v>
      </c>
      <c r="CD1033" s="21">
        <f t="shared" si="1508"/>
        <v>3.5752059553349883E-2</v>
      </c>
      <c r="CE1033" s="21">
        <f t="shared" si="1509"/>
        <v>7.0725641940085598E-2</v>
      </c>
      <c r="CF1033" s="21">
        <f t="shared" si="1510"/>
        <v>0.12203739312792385</v>
      </c>
      <c r="CG1033" s="21">
        <f t="shared" si="1511"/>
        <v>2.9904607218683651E-2</v>
      </c>
      <c r="CH1033" s="21">
        <f t="shared" si="1512"/>
        <v>4.223369779631404E-3</v>
      </c>
      <c r="CI1033" s="21">
        <f t="shared" si="1513"/>
        <v>0.11627830188679246</v>
      </c>
      <c r="CJ1033" s="21">
        <f t="shared" si="1514"/>
        <v>1.6005598302099773</v>
      </c>
      <c r="CL1033" s="68">
        <f t="shared" si="1515"/>
        <v>0.58638984492238799</v>
      </c>
      <c r="CM1033" s="19">
        <f t="shared" si="1516"/>
        <v>7.8375337339610975E-3</v>
      </c>
      <c r="CN1033" s="19">
        <f t="shared" si="1517"/>
        <v>9.3876131101539528E-2</v>
      </c>
      <c r="CO1033" s="19">
        <f t="shared" si="1518"/>
        <v>1.2123630769235311E-3</v>
      </c>
      <c r="CP1033" s="19">
        <f t="shared" si="1519"/>
        <v>6.8902709387245242E-2</v>
      </c>
      <c r="CQ1033" s="19">
        <f t="shared" si="1520"/>
        <v>5.0383942717505906E-3</v>
      </c>
      <c r="CR1033" s="19">
        <f t="shared" si="1521"/>
        <v>2.2337221563694731E-2</v>
      </c>
      <c r="CS1033" s="19">
        <f t="shared" si="1522"/>
        <v>4.418806507895872E-2</v>
      </c>
      <c r="CT1033" s="19">
        <f t="shared" si="1523"/>
        <v>7.6246692453798351E-2</v>
      </c>
      <c r="CU1033" s="19">
        <f t="shared" si="1524"/>
        <v>1.868384214963115E-2</v>
      </c>
      <c r="CV1033" s="19">
        <f t="shared" si="1525"/>
        <v>2.6386828532847413E-3</v>
      </c>
      <c r="CW1033" s="19">
        <f t="shared" si="1526"/>
        <v>7.2648519406824E-2</v>
      </c>
      <c r="CX1033" s="19">
        <f t="shared" si="1527"/>
        <v>0.99999999999999978</v>
      </c>
      <c r="CZ1033" s="68">
        <f t="shared" si="1528"/>
        <v>2.5805000000000001E-5</v>
      </c>
      <c r="DA1033" s="19">
        <f t="shared" si="1529"/>
        <v>1.8688599999999996E-5</v>
      </c>
      <c r="DB1033" s="19">
        <f t="shared" si="1530"/>
        <v>3.667E-5</v>
      </c>
      <c r="DC1033" s="19">
        <f t="shared" si="1531"/>
        <v>3.9862599999999993E-5</v>
      </c>
      <c r="DD1033" s="19">
        <f t="shared" si="1532"/>
        <v>1.2663799999999999E-5</v>
      </c>
      <c r="DE1033" s="19">
        <f t="shared" si="1533"/>
        <v>1.2663799999999999E-5</v>
      </c>
      <c r="DF1033" s="19">
        <f t="shared" si="1534"/>
        <v>1.1277799999999999E-5</v>
      </c>
      <c r="DG1033" s="19">
        <f t="shared" si="1535"/>
        <v>1.5773599999999998E-5</v>
      </c>
      <c r="DH1033" s="19">
        <f t="shared" si="1536"/>
        <v>2.5065199999999998E-5</v>
      </c>
      <c r="DI1033" s="19">
        <f t="shared" si="1537"/>
        <v>3.8576199999999992E-5</v>
      </c>
      <c r="DJ1033" s="19">
        <f t="shared" si="1538"/>
        <v>0</v>
      </c>
      <c r="DK1033" s="19">
        <f t="shared" si="1539"/>
        <v>2.1289399999999996E-5</v>
      </c>
      <c r="DM1033" s="68">
        <f t="shared" si="1540"/>
        <v>1365.2509933321862</v>
      </c>
      <c r="DN1033" s="19">
        <f t="shared" si="1541"/>
        <v>33.499684014255351</v>
      </c>
      <c r="DO1033" s="19">
        <f t="shared" si="1542"/>
        <v>261.02018890408971</v>
      </c>
      <c r="DP1033" s="19">
        <f t="shared" si="1543"/>
        <v>4.8567393936652081</v>
      </c>
      <c r="DQ1033" s="19">
        <f t="shared" si="1544"/>
        <v>390.93002649075083</v>
      </c>
      <c r="DR1033" s="19">
        <f t="shared" si="1545"/>
        <v>28.224047255798965</v>
      </c>
      <c r="DS1033" s="19">
        <f t="shared" si="1546"/>
        <v>79.819648248496847</v>
      </c>
      <c r="DT1033" s="19">
        <f t="shared" si="1547"/>
        <v>157.10216371836523</v>
      </c>
      <c r="DU1033" s="19">
        <f t="shared" si="1548"/>
        <v>188.56950932811068</v>
      </c>
      <c r="DV1033" s="19">
        <f t="shared" si="1549"/>
        <v>45.624450580805124</v>
      </c>
      <c r="DX1033" s="19">
        <f t="shared" si="1550"/>
        <v>61.491931182230061</v>
      </c>
      <c r="DZ1033" s="68">
        <f t="shared" si="1551"/>
        <v>2616.3893824487541</v>
      </c>
      <c r="EA1033" s="21">
        <f t="shared" si="1552"/>
        <v>2.6163893824487543</v>
      </c>
      <c r="EB1033" s="92">
        <f t="shared" si="1501"/>
        <v>1040</v>
      </c>
    </row>
    <row r="1034" spans="1:132" x14ac:dyDescent="0.3">
      <c r="A1034" s="19">
        <f>'A. Thermody. result (all suite)'!C990</f>
        <v>1038</v>
      </c>
      <c r="B1034" s="19" t="str">
        <f>'A. Thermody. result (all suite)'!A990</f>
        <v>Alkaline basalt</v>
      </c>
      <c r="C1034" s="24">
        <f>'A. Thermody. result (all suite)'!G990</f>
        <v>41.453263</v>
      </c>
      <c r="D1034" s="19">
        <f>'A. Thermody. result (all suite)'!D990</f>
        <v>5000</v>
      </c>
      <c r="E1034" s="61">
        <f>'A. Thermody. result (all suite)'!I990</f>
        <v>56.463504999999998</v>
      </c>
      <c r="F1034" s="21">
        <f>'A. Thermody. result (all suite)'!J990</f>
        <v>0.982935</v>
      </c>
      <c r="G1034" s="21">
        <f>'A. Thermody. result (all suite)'!K990</f>
        <v>15.270956999999999</v>
      </c>
      <c r="H1034" s="21">
        <f>'A. Thermody. result (all suite)'!L990</f>
        <v>0.29780600000000002</v>
      </c>
      <c r="I1034" s="21">
        <f>'A. Thermody. result (all suite)'!M990</f>
        <v>7.9122690000000002</v>
      </c>
      <c r="J1034" s="21">
        <f>'A. Thermody. result (all suite)'!N990</f>
        <v>0.57890699999999995</v>
      </c>
      <c r="K1034" s="21">
        <f>'A. Thermody. result (all suite)'!O990</f>
        <v>1.4140699999999999</v>
      </c>
      <c r="L1034" s="21">
        <f>'A. Thermody. result (all suite)'!P990</f>
        <v>3.9212539999999998</v>
      </c>
      <c r="M1034" s="21">
        <f>'A. Thermody. result (all suite)'!Q990</f>
        <v>7.5993000000000004</v>
      </c>
      <c r="N1034" s="21">
        <f>'A. Thermody. result (all suite)'!R990</f>
        <v>2.845046</v>
      </c>
      <c r="O1034" s="21">
        <f>'A. Thermody. result (all suite)'!S990</f>
        <v>0.59412900000000002</v>
      </c>
      <c r="P1034" s="21">
        <f>'A. Thermody. result (all suite)'!T990</f>
        <v>2.1198199999999998</v>
      </c>
      <c r="Q1034" s="21">
        <f t="shared" si="1553"/>
        <v>99.999997999999977</v>
      </c>
      <c r="S1034" s="19">
        <f t="shared" si="1471"/>
        <v>1311</v>
      </c>
      <c r="T1034" s="19">
        <f t="shared" si="1472"/>
        <v>0.5</v>
      </c>
      <c r="V1034" s="61">
        <f t="shared" si="1473"/>
        <v>55.2665803043705</v>
      </c>
      <c r="W1034" s="21">
        <f t="shared" si="1474"/>
        <v>0.96209854686627094</v>
      </c>
      <c r="X1034" s="21">
        <f t="shared" si="1475"/>
        <v>14.947240192848261</v>
      </c>
      <c r="Y1034" s="21">
        <f t="shared" si="1476"/>
        <v>0.29149304872454096</v>
      </c>
      <c r="Z1034" s="21">
        <f t="shared" si="1477"/>
        <v>7.7445431359296828</v>
      </c>
      <c r="AA1034" s="21">
        <f t="shared" si="1478"/>
        <v>0.56663521338716416</v>
      </c>
      <c r="AB1034" s="21">
        <f t="shared" si="1479"/>
        <v>1.384094260726485</v>
      </c>
      <c r="AC1034" s="21">
        <f t="shared" si="1480"/>
        <v>3.8381304717947291</v>
      </c>
      <c r="AD1034" s="21">
        <f t="shared" si="1481"/>
        <v>7.4382085155181707</v>
      </c>
      <c r="AE1034" s="21">
        <f t="shared" si="1482"/>
        <v>2.7847361446766028</v>
      </c>
      <c r="AF1034" s="21">
        <f t="shared" si="1483"/>
        <v>0.58153453438031066</v>
      </c>
      <c r="AG1034" s="21">
        <f t="shared" si="1484"/>
        <v>95.805294369222722</v>
      </c>
      <c r="AH1034" s="21"/>
      <c r="AI1034" s="61">
        <f t="shared" si="1485"/>
        <v>57.686353001932623</v>
      </c>
      <c r="AJ1034" s="21">
        <f t="shared" si="1486"/>
        <v>1.0042227344539567</v>
      </c>
      <c r="AK1034" s="21">
        <f t="shared" si="1487"/>
        <v>15.601684949939504</v>
      </c>
      <c r="AL1034" s="21">
        <f t="shared" si="1488"/>
        <v>0.30425567881578636</v>
      </c>
      <c r="AM1034" s="21">
        <f t="shared" si="1489"/>
        <v>8.0836275144493523</v>
      </c>
      <c r="AN1034" s="21">
        <f t="shared" si="1490"/>
        <v>0.59144457215841995</v>
      </c>
      <c r="AO1034" s="21">
        <f t="shared" si="1491"/>
        <v>1.4446949616295139</v>
      </c>
      <c r="AP1034" s="21">
        <f t="shared" si="1492"/>
        <v>4.0061778391943665</v>
      </c>
      <c r="AQ1034" s="21">
        <f t="shared" si="1493"/>
        <v>7.7638804457425499</v>
      </c>
      <c r="AR1034" s="21">
        <f t="shared" si="1494"/>
        <v>2.9066620618528098</v>
      </c>
      <c r="AS1034" s="21">
        <f t="shared" si="1495"/>
        <v>0.60699623983111273</v>
      </c>
      <c r="AT1034" s="21">
        <f t="shared" si="1496"/>
        <v>99.999999999999986</v>
      </c>
      <c r="AU1034" s="21"/>
      <c r="AV1034" s="21">
        <f>AR1034*'[1]diagram lines'!$G$39</f>
        <v>2.4128380741894087</v>
      </c>
      <c r="AW1034" s="21">
        <f>AK1034*'[1]diagram lines'!$G$40</f>
        <v>8.2574472993187058</v>
      </c>
      <c r="AX1034" s="21">
        <f>AQ1034*'[1]diagram lines'!$G$38</f>
        <v>5.7596518698812922</v>
      </c>
      <c r="AY1034" s="21">
        <f>AP1034*'[1]diagram lines'!$G$41</f>
        <v>2.8630455677466449</v>
      </c>
      <c r="AZ1034" s="21">
        <f t="shared" si="1497"/>
        <v>10.670542507595361</v>
      </c>
      <c r="BA1034" s="21">
        <f t="shared" si="1498"/>
        <v>0.74825977320957926</v>
      </c>
      <c r="BB1034" s="21">
        <f t="shared" si="1499"/>
        <v>1.0103955288815794</v>
      </c>
      <c r="BC1034" s="86">
        <f t="shared" si="1500"/>
        <v>0.98971142628363928</v>
      </c>
      <c r="BX1034" s="61">
        <f t="shared" si="1502"/>
        <v>0.93980534287616513</v>
      </c>
      <c r="BY1034" s="21">
        <f t="shared" si="1503"/>
        <v>1.2305145217826741E-2</v>
      </c>
      <c r="BZ1034" s="21">
        <f t="shared" si="1504"/>
        <v>0.14977399960768928</v>
      </c>
      <c r="CA1034" s="21">
        <f t="shared" si="1505"/>
        <v>1.8649007451938132E-3</v>
      </c>
      <c r="CB1034" s="21">
        <f t="shared" si="1506"/>
        <v>0.11012204592901879</v>
      </c>
      <c r="CC1034" s="21">
        <f t="shared" si="1507"/>
        <v>8.1605159289540458E-3</v>
      </c>
      <c r="CD1034" s="21">
        <f t="shared" si="1508"/>
        <v>3.5088585607940447E-2</v>
      </c>
      <c r="CE1034" s="21">
        <f t="shared" si="1509"/>
        <v>6.992250356633381E-2</v>
      </c>
      <c r="CF1034" s="21">
        <f t="shared" si="1510"/>
        <v>0.12258912727859332</v>
      </c>
      <c r="CG1034" s="21">
        <f t="shared" si="1511"/>
        <v>3.0202186836518045E-2</v>
      </c>
      <c r="CH1034" s="21">
        <f t="shared" si="1512"/>
        <v>4.1856577241729141E-3</v>
      </c>
      <c r="CI1034" s="21">
        <f t="shared" si="1513"/>
        <v>0.11763706992230853</v>
      </c>
      <c r="CJ1034" s="21">
        <f t="shared" si="1514"/>
        <v>1.6016570812407149</v>
      </c>
      <c r="CL1034" s="68">
        <f t="shared" si="1515"/>
        <v>0.58677063516501926</v>
      </c>
      <c r="CM1034" s="19">
        <f t="shared" si="1516"/>
        <v>7.6827589138460444E-3</v>
      </c>
      <c r="CN1034" s="19">
        <f t="shared" si="1517"/>
        <v>9.351190174345414E-2</v>
      </c>
      <c r="CO1034" s="19">
        <f t="shared" si="1518"/>
        <v>1.1643570693354523E-3</v>
      </c>
      <c r="CP1034" s="19">
        <f t="shared" si="1519"/>
        <v>6.8755070744427604E-2</v>
      </c>
      <c r="CQ1034" s="19">
        <f t="shared" si="1520"/>
        <v>5.0950456402518735E-3</v>
      </c>
      <c r="CR1034" s="19">
        <f t="shared" si="1521"/>
        <v>2.190767675485146E-2</v>
      </c>
      <c r="CS1034" s="19">
        <f t="shared" si="1522"/>
        <v>4.3656350903883076E-2</v>
      </c>
      <c r="CT1034" s="19">
        <f t="shared" si="1523"/>
        <v>7.6538935028233585E-2</v>
      </c>
      <c r="CU1034" s="19">
        <f t="shared" si="1524"/>
        <v>1.8856837203330742E-2</v>
      </c>
      <c r="CV1034" s="19">
        <f t="shared" si="1525"/>
        <v>2.613329515535571E-3</v>
      </c>
      <c r="CW1034" s="19">
        <f t="shared" si="1526"/>
        <v>7.3447101317831165E-2</v>
      </c>
      <c r="CX1034" s="19">
        <f t="shared" si="1527"/>
        <v>1.0000000000000002</v>
      </c>
      <c r="CZ1034" s="68">
        <f t="shared" si="1528"/>
        <v>2.5805000000000001E-5</v>
      </c>
      <c r="DA1034" s="19">
        <f t="shared" si="1529"/>
        <v>1.8674119999999999E-5</v>
      </c>
      <c r="DB1034" s="19">
        <f t="shared" si="1530"/>
        <v>3.667E-5</v>
      </c>
      <c r="DC1034" s="19">
        <f t="shared" si="1531"/>
        <v>3.9844419999999996E-5</v>
      </c>
      <c r="DD1034" s="19">
        <f t="shared" si="1532"/>
        <v>1.2657959999999999E-5</v>
      </c>
      <c r="DE1034" s="19">
        <f t="shared" si="1533"/>
        <v>1.2657959999999999E-5</v>
      </c>
      <c r="DF1034" s="19">
        <f t="shared" si="1534"/>
        <v>1.1271259999999999E-5</v>
      </c>
      <c r="DG1034" s="19">
        <f t="shared" si="1535"/>
        <v>1.5766119999999999E-5</v>
      </c>
      <c r="DH1034" s="19">
        <f t="shared" si="1536"/>
        <v>2.5049839999999998E-5</v>
      </c>
      <c r="DI1034" s="19">
        <f t="shared" si="1537"/>
        <v>3.8552039999999996E-5</v>
      </c>
      <c r="DJ1034" s="19">
        <f t="shared" si="1538"/>
        <v>0</v>
      </c>
      <c r="DK1034" s="19">
        <f t="shared" si="1539"/>
        <v>2.1270479999999994E-5</v>
      </c>
      <c r="DM1034" s="68">
        <f t="shared" si="1540"/>
        <v>1366.1375609654854</v>
      </c>
      <c r="DN1034" s="19">
        <f t="shared" si="1541"/>
        <v>32.863598500921164</v>
      </c>
      <c r="DO1034" s="19">
        <f t="shared" si="1542"/>
        <v>260.00745846093764</v>
      </c>
      <c r="DP1034" s="19">
        <f t="shared" si="1543"/>
        <v>4.6665550760226493</v>
      </c>
      <c r="DQ1034" s="19">
        <f t="shared" si="1544"/>
        <v>390.27235296897157</v>
      </c>
      <c r="DR1034" s="19">
        <f t="shared" si="1545"/>
        <v>28.554564694426901</v>
      </c>
      <c r="DS1034" s="19">
        <f t="shared" si="1546"/>
        <v>78.330139950681101</v>
      </c>
      <c r="DT1034" s="19">
        <f t="shared" si="1547"/>
        <v>155.28539416735143</v>
      </c>
      <c r="DU1034" s="19">
        <f t="shared" si="1548"/>
        <v>189.40833883171311</v>
      </c>
      <c r="DV1034" s="19">
        <f t="shared" si="1549"/>
        <v>46.075747601261988</v>
      </c>
      <c r="DX1034" s="19">
        <f t="shared" si="1550"/>
        <v>62.223173419091523</v>
      </c>
      <c r="DZ1034" s="68">
        <f t="shared" si="1551"/>
        <v>2613.8248846368647</v>
      </c>
      <c r="EA1034" s="21">
        <f t="shared" si="1552"/>
        <v>2.6138248846368648</v>
      </c>
      <c r="EB1034" s="92">
        <f t="shared" si="1501"/>
        <v>1038</v>
      </c>
    </row>
    <row r="1035" spans="1:132" x14ac:dyDescent="0.3">
      <c r="A1035" s="19">
        <f>'A. Thermody. result (all suite)'!C991</f>
        <v>1036</v>
      </c>
      <c r="B1035" s="19" t="str">
        <f>'A. Thermody. result (all suite)'!A991</f>
        <v>Alkaline basalt</v>
      </c>
      <c r="C1035" s="24">
        <f>'A. Thermody. result (all suite)'!G991</f>
        <v>40.969329000000002</v>
      </c>
      <c r="D1035" s="19">
        <f>'A. Thermody. result (all suite)'!D991</f>
        <v>5000</v>
      </c>
      <c r="E1035" s="61">
        <f>'A. Thermody. result (all suite)'!I991</f>
        <v>56.536948000000002</v>
      </c>
      <c r="F1035" s="21">
        <f>'A. Thermody. result (all suite)'!J991</f>
        <v>0.96411400000000003</v>
      </c>
      <c r="G1035" s="21">
        <f>'A. Thermody. result (all suite)'!K991</f>
        <v>15.221866</v>
      </c>
      <c r="H1035" s="21">
        <f>'A. Thermody. result (all suite)'!L991</f>
        <v>0.28619899999999998</v>
      </c>
      <c r="I1035" s="21">
        <f>'A. Thermody. result (all suite)'!M991</f>
        <v>7.9011399999999998</v>
      </c>
      <c r="J1035" s="21">
        <f>'A. Thermody. result (all suite)'!N991</f>
        <v>0.58574599999999999</v>
      </c>
      <c r="K1035" s="21">
        <f>'A. Thermody. result (all suite)'!O991</f>
        <v>1.3877889999999999</v>
      </c>
      <c r="L1035" s="21">
        <f>'A. Thermody. result (all suite)'!P991</f>
        <v>3.8768549999999999</v>
      </c>
      <c r="M1035" s="21">
        <f>'A. Thermody. result (all suite)'!Q991</f>
        <v>7.6330780000000003</v>
      </c>
      <c r="N1035" s="21">
        <f>'A. Thermody. result (all suite)'!R991</f>
        <v>2.8729819999999999</v>
      </c>
      <c r="O1035" s="21">
        <f>'A. Thermody. result (all suite)'!S991</f>
        <v>0.58894000000000002</v>
      </c>
      <c r="P1035" s="21">
        <f>'A. Thermody. result (all suite)'!T991</f>
        <v>2.1443430000000001</v>
      </c>
      <c r="Q1035" s="21">
        <f t="shared" si="1553"/>
        <v>100</v>
      </c>
      <c r="S1035" s="19">
        <f t="shared" si="1471"/>
        <v>1309</v>
      </c>
      <c r="T1035" s="19">
        <f t="shared" si="1472"/>
        <v>0.5</v>
      </c>
      <c r="V1035" s="61">
        <f t="shared" si="1473"/>
        <v>55.324601913148364</v>
      </c>
      <c r="W1035" s="21">
        <f t="shared" si="1474"/>
        <v>0.94344008892898001</v>
      </c>
      <c r="X1035" s="21">
        <f t="shared" si="1475"/>
        <v>14.895456981959619</v>
      </c>
      <c r="Y1035" s="21">
        <f t="shared" si="1476"/>
        <v>0.28006191177742995</v>
      </c>
      <c r="Z1035" s="21">
        <f t="shared" si="1477"/>
        <v>7.7317124574897989</v>
      </c>
      <c r="AA1035" s="21">
        <f t="shared" si="1478"/>
        <v>0.57318559665121993</v>
      </c>
      <c r="AB1035" s="21">
        <f t="shared" si="1479"/>
        <v>1.3580300437237298</v>
      </c>
      <c r="AC1035" s="21">
        <f t="shared" si="1480"/>
        <v>3.7937219311873496</v>
      </c>
      <c r="AD1035" s="21">
        <f t="shared" si="1481"/>
        <v>7.4693986262224596</v>
      </c>
      <c r="AE1035" s="21">
        <f t="shared" si="1482"/>
        <v>2.8113754115917398</v>
      </c>
      <c r="AF1035" s="21">
        <f t="shared" si="1483"/>
        <v>0.57631110633579996</v>
      </c>
      <c r="AG1035" s="21">
        <f t="shared" si="1484"/>
        <v>95.757296069016476</v>
      </c>
      <c r="AH1035" s="21"/>
      <c r="AI1035" s="61">
        <f t="shared" si="1485"/>
        <v>57.77586062295817</v>
      </c>
      <c r="AJ1035" s="21">
        <f t="shared" si="1486"/>
        <v>0.98524094524244032</v>
      </c>
      <c r="AK1035" s="21">
        <f t="shared" si="1487"/>
        <v>15.555427725552954</v>
      </c>
      <c r="AL1035" s="21">
        <f t="shared" si="1488"/>
        <v>0.29247057224295164</v>
      </c>
      <c r="AM1035" s="21">
        <f t="shared" si="1489"/>
        <v>8.0742802636336091</v>
      </c>
      <c r="AN1035" s="21">
        <f t="shared" si="1490"/>
        <v>0.59858164357324795</v>
      </c>
      <c r="AO1035" s="21">
        <f t="shared" si="1491"/>
        <v>1.4182000740130947</v>
      </c>
      <c r="AP1035" s="21">
        <f t="shared" si="1492"/>
        <v>3.9618097909250154</v>
      </c>
      <c r="AQ1035" s="21">
        <f t="shared" si="1493"/>
        <v>7.8003441334004853</v>
      </c>
      <c r="AR1035" s="21">
        <f t="shared" si="1494"/>
        <v>2.9359385937187055</v>
      </c>
      <c r="AS1035" s="21">
        <f t="shared" si="1495"/>
        <v>0.60184563473933861</v>
      </c>
      <c r="AT1035" s="21">
        <f t="shared" si="1496"/>
        <v>100.00000000000001</v>
      </c>
      <c r="AU1035" s="21"/>
      <c r="AV1035" s="21">
        <f>AR1035*'[1]diagram lines'!$G$39</f>
        <v>2.4371407035501895</v>
      </c>
      <c r="AW1035" s="21">
        <f>AK1035*'[1]diagram lines'!$G$40</f>
        <v>8.2329649056663357</v>
      </c>
      <c r="AX1035" s="21">
        <f>AQ1035*'[1]diagram lines'!$G$38</f>
        <v>5.7867025371693179</v>
      </c>
      <c r="AY1035" s="21">
        <f>AP1035*'[1]diagram lines'!$G$41</f>
        <v>2.831337603436034</v>
      </c>
      <c r="AZ1035" s="21">
        <f t="shared" si="1497"/>
        <v>10.736282727119191</v>
      </c>
      <c r="BA1035" s="21">
        <f t="shared" si="1498"/>
        <v>0.74471553398593149</v>
      </c>
      <c r="BB1035" s="21">
        <f t="shared" si="1499"/>
        <v>1.0011091730082675</v>
      </c>
      <c r="BC1035" s="86">
        <f t="shared" si="1500"/>
        <v>0.99889205589343022</v>
      </c>
      <c r="BX1035" s="61">
        <f t="shared" si="1502"/>
        <v>0.94102776298268986</v>
      </c>
      <c r="BY1035" s="21">
        <f t="shared" si="1503"/>
        <v>1.2069529293940912E-2</v>
      </c>
      <c r="BZ1035" s="21">
        <f t="shared" si="1504"/>
        <v>0.14929252648097294</v>
      </c>
      <c r="CA1035" s="21">
        <f t="shared" si="1505"/>
        <v>1.7922161688271024E-3</v>
      </c>
      <c r="CB1035" s="21">
        <f t="shared" si="1506"/>
        <v>0.10996715379262353</v>
      </c>
      <c r="CC1035" s="21">
        <f t="shared" si="1507"/>
        <v>8.2569213419791381E-3</v>
      </c>
      <c r="CD1035" s="21">
        <f t="shared" si="1508"/>
        <v>3.4436451612903228E-2</v>
      </c>
      <c r="CE1035" s="21">
        <f t="shared" si="1509"/>
        <v>6.9130795292439373E-2</v>
      </c>
      <c r="CF1035" s="21">
        <f t="shared" si="1510"/>
        <v>0.12313402161638974</v>
      </c>
      <c r="CG1035" s="21">
        <f t="shared" si="1511"/>
        <v>3.0498747346072184E-2</v>
      </c>
      <c r="CH1035" s="21">
        <f t="shared" si="1512"/>
        <v>4.1491010539367644E-3</v>
      </c>
      <c r="CI1035" s="21">
        <f t="shared" si="1513"/>
        <v>0.11899794672586017</v>
      </c>
      <c r="CJ1035" s="21">
        <f t="shared" si="1514"/>
        <v>1.6027531737086349</v>
      </c>
      <c r="CL1035" s="68">
        <f t="shared" si="1515"/>
        <v>0.58713205403002344</v>
      </c>
      <c r="CM1035" s="19">
        <f t="shared" si="1516"/>
        <v>7.5304978283169113E-3</v>
      </c>
      <c r="CN1035" s="19">
        <f t="shared" si="1517"/>
        <v>9.3147546939821496E-2</v>
      </c>
      <c r="CO1035" s="19">
        <f t="shared" si="1518"/>
        <v>1.1182109623779849E-3</v>
      </c>
      <c r="CP1035" s="19">
        <f t="shared" si="1519"/>
        <v>6.8611409165497933E-2</v>
      </c>
      <c r="CQ1035" s="19">
        <f t="shared" si="1520"/>
        <v>5.151711116486715E-3</v>
      </c>
      <c r="CR1035" s="19">
        <f t="shared" si="1521"/>
        <v>2.1485810902011942E-2</v>
      </c>
      <c r="CS1035" s="19">
        <f t="shared" si="1522"/>
        <v>4.3132527469888937E-2</v>
      </c>
      <c r="CT1035" s="19">
        <f t="shared" si="1523"/>
        <v>7.6826565460150084E-2</v>
      </c>
      <c r="CU1035" s="19">
        <f t="shared" si="1524"/>
        <v>1.9028973298178327E-2</v>
      </c>
      <c r="CV1035" s="19">
        <f t="shared" si="1525"/>
        <v>2.5887336378415003E-3</v>
      </c>
      <c r="CW1035" s="19">
        <f t="shared" si="1526"/>
        <v>7.4245959189404701E-2</v>
      </c>
      <c r="CX1035" s="19">
        <f t="shared" si="1527"/>
        <v>1</v>
      </c>
      <c r="CZ1035" s="68">
        <f t="shared" si="1528"/>
        <v>2.5805000000000001E-5</v>
      </c>
      <c r="DA1035" s="19">
        <f t="shared" si="1529"/>
        <v>1.8659639999999996E-5</v>
      </c>
      <c r="DB1035" s="19">
        <f t="shared" si="1530"/>
        <v>3.667E-5</v>
      </c>
      <c r="DC1035" s="19">
        <f t="shared" si="1531"/>
        <v>3.9826239999999991E-5</v>
      </c>
      <c r="DD1035" s="19">
        <f t="shared" si="1532"/>
        <v>1.2652119999999998E-5</v>
      </c>
      <c r="DE1035" s="19">
        <f t="shared" si="1533"/>
        <v>1.2652119999999998E-5</v>
      </c>
      <c r="DF1035" s="19">
        <f t="shared" si="1534"/>
        <v>1.1264719999999999E-5</v>
      </c>
      <c r="DG1035" s="19">
        <f t="shared" si="1535"/>
        <v>1.5758639999999998E-5</v>
      </c>
      <c r="DH1035" s="19">
        <f t="shared" si="1536"/>
        <v>2.5034480000000001E-5</v>
      </c>
      <c r="DI1035" s="19">
        <f t="shared" si="1537"/>
        <v>3.8527879999999993E-5</v>
      </c>
      <c r="DJ1035" s="19">
        <f t="shared" si="1538"/>
        <v>0</v>
      </c>
      <c r="DK1035" s="19">
        <f t="shared" si="1539"/>
        <v>2.1251559999999995E-5</v>
      </c>
      <c r="DM1035" s="68">
        <f t="shared" si="1540"/>
        <v>1366.9790275575974</v>
      </c>
      <c r="DN1035" s="19">
        <f t="shared" si="1541"/>
        <v>32.237286813998288</v>
      </c>
      <c r="DO1035" s="19">
        <f t="shared" si="1542"/>
        <v>258.99437921964</v>
      </c>
      <c r="DP1035" s="19">
        <f t="shared" si="1543"/>
        <v>4.4836547106164293</v>
      </c>
      <c r="DQ1035" s="19">
        <f t="shared" si="1544"/>
        <v>389.63665761477341</v>
      </c>
      <c r="DR1035" s="19">
        <f t="shared" si="1545"/>
        <v>28.885466356908374</v>
      </c>
      <c r="DS1035" s="19">
        <f t="shared" si="1546"/>
        <v>76.866373895763175</v>
      </c>
      <c r="DT1035" s="19">
        <f t="shared" si="1547"/>
        <v>153.49498056376513</v>
      </c>
      <c r="DU1035" s="19">
        <f t="shared" si="1548"/>
        <v>190.23677715194017</v>
      </c>
      <c r="DV1035" s="19">
        <f t="shared" si="1549"/>
        <v>46.525510479382689</v>
      </c>
      <c r="DX1035" s="19">
        <f t="shared" si="1550"/>
        <v>62.955951685103251</v>
      </c>
      <c r="DZ1035" s="68">
        <f t="shared" si="1551"/>
        <v>2611.2960660494882</v>
      </c>
      <c r="EA1035" s="21">
        <f t="shared" si="1552"/>
        <v>2.6112960660494884</v>
      </c>
      <c r="EB1035" s="92">
        <f t="shared" si="1501"/>
        <v>1036</v>
      </c>
    </row>
    <row r="1036" spans="1:132" x14ac:dyDescent="0.3">
      <c r="A1036" s="19">
        <f>'A. Thermody. result (all suite)'!C992</f>
        <v>1034</v>
      </c>
      <c r="B1036" s="19" t="str">
        <f>'A. Thermody. result (all suite)'!A992</f>
        <v>Alkaline basalt</v>
      </c>
      <c r="C1036" s="24">
        <f>'A. Thermody. result (all suite)'!G992</f>
        <v>40.495928999999997</v>
      </c>
      <c r="D1036" s="19">
        <f>'A. Thermody. result (all suite)'!D992</f>
        <v>5000</v>
      </c>
      <c r="E1036" s="61">
        <f>'A. Thermody. result (all suite)'!I992</f>
        <v>56.608570999999998</v>
      </c>
      <c r="F1036" s="21">
        <f>'A. Thermody. result (all suite)'!J992</f>
        <v>0.94558399999999998</v>
      </c>
      <c r="G1036" s="21">
        <f>'A. Thermody. result (all suite)'!K992</f>
        <v>15.172666</v>
      </c>
      <c r="H1036" s="21">
        <f>'A. Thermody. result (all suite)'!L992</f>
        <v>0.27503300000000003</v>
      </c>
      <c r="I1036" s="21">
        <f>'A. Thermody. result (all suite)'!M992</f>
        <v>7.8904329999999998</v>
      </c>
      <c r="J1036" s="21">
        <f>'A. Thermody. result (all suite)'!N992</f>
        <v>0.59259300000000004</v>
      </c>
      <c r="K1036" s="21">
        <f>'A. Thermody. result (all suite)'!O992</f>
        <v>1.3619509999999999</v>
      </c>
      <c r="L1036" s="21">
        <f>'A. Thermody. result (all suite)'!P992</f>
        <v>3.8330880000000001</v>
      </c>
      <c r="M1036" s="21">
        <f>'A. Thermody. result (all suite)'!Q992</f>
        <v>7.6664440000000003</v>
      </c>
      <c r="N1036" s="21">
        <f>'A. Thermody. result (all suite)'!R992</f>
        <v>2.9008229999999999</v>
      </c>
      <c r="O1036" s="21">
        <f>'A. Thermody. result (all suite)'!S992</f>
        <v>0.58390699999999995</v>
      </c>
      <c r="P1036" s="21">
        <f>'A. Thermody. result (all suite)'!T992</f>
        <v>2.1689059999999998</v>
      </c>
      <c r="Q1036" s="21">
        <f t="shared" si="1553"/>
        <v>99.999999000000003</v>
      </c>
      <c r="S1036" s="19">
        <f t="shared" si="1471"/>
        <v>1307</v>
      </c>
      <c r="T1036" s="19">
        <f t="shared" si="1472"/>
        <v>0.5</v>
      </c>
      <c r="V1036" s="61">
        <f t="shared" si="1473"/>
        <v>55.380784294788874</v>
      </c>
      <c r="W1036" s="21">
        <f t="shared" si="1474"/>
        <v>0.92507517168387177</v>
      </c>
      <c r="X1036" s="21">
        <f t="shared" si="1475"/>
        <v>14.843585133475232</v>
      </c>
      <c r="Y1036" s="21">
        <f t="shared" si="1476"/>
        <v>0.26906779270136799</v>
      </c>
      <c r="Z1036" s="21">
        <f t="shared" si="1477"/>
        <v>7.7192969235256594</v>
      </c>
      <c r="AA1036" s="21">
        <f t="shared" si="1478"/>
        <v>0.57974021473889215</v>
      </c>
      <c r="AB1036" s="21">
        <f t="shared" si="1479"/>
        <v>1.3324115627485458</v>
      </c>
      <c r="AC1036" s="21">
        <f t="shared" si="1480"/>
        <v>3.7499519235513596</v>
      </c>
      <c r="AD1036" s="21">
        <f t="shared" si="1481"/>
        <v>7.5001660344345815</v>
      </c>
      <c r="AE1036" s="21">
        <f t="shared" si="1482"/>
        <v>2.837906875274459</v>
      </c>
      <c r="AF1036" s="21">
        <f t="shared" si="1483"/>
        <v>0.57124260591593612</v>
      </c>
      <c r="AG1036" s="21">
        <f t="shared" si="1484"/>
        <v>95.709228532838793</v>
      </c>
      <c r="AH1036" s="21"/>
      <c r="AI1036" s="61">
        <f t="shared" si="1485"/>
        <v>57.863578197986598</v>
      </c>
      <c r="AJ1036" s="21">
        <f t="shared" si="1486"/>
        <v>0.96654751674909722</v>
      </c>
      <c r="AK1036" s="21">
        <f t="shared" si="1487"/>
        <v>15.509042713036028</v>
      </c>
      <c r="AL1036" s="21">
        <f t="shared" si="1488"/>
        <v>0.28113045818674437</v>
      </c>
      <c r="AM1036" s="21">
        <f t="shared" si="1489"/>
        <v>8.0653632276192582</v>
      </c>
      <c r="AN1036" s="21">
        <f t="shared" si="1490"/>
        <v>0.60573073634166585</v>
      </c>
      <c r="AO1036" s="21">
        <f t="shared" si="1491"/>
        <v>1.3921453376790953</v>
      </c>
      <c r="AP1036" s="21">
        <f t="shared" si="1492"/>
        <v>3.9180672345140817</v>
      </c>
      <c r="AQ1036" s="21">
        <f t="shared" si="1493"/>
        <v>7.8364084105653404</v>
      </c>
      <c r="AR1036" s="21">
        <f t="shared" si="1494"/>
        <v>2.9651339988606682</v>
      </c>
      <c r="AS1036" s="21">
        <f t="shared" si="1495"/>
        <v>0.59685216846141131</v>
      </c>
      <c r="AT1036" s="21">
        <f t="shared" si="1496"/>
        <v>99.999999999999986</v>
      </c>
      <c r="AU1036" s="21"/>
      <c r="AV1036" s="21">
        <f>AR1036*'[1]diagram lines'!$G$39</f>
        <v>2.4613759891179274</v>
      </c>
      <c r="AW1036" s="21">
        <f>AK1036*'[1]diagram lines'!$G$40</f>
        <v>8.208414878052924</v>
      </c>
      <c r="AX1036" s="21">
        <f>AQ1036*'[1]diagram lines'!$G$38</f>
        <v>5.8134569009001993</v>
      </c>
      <c r="AY1036" s="21">
        <f>AP1036*'[1]diagram lines'!$G$41</f>
        <v>2.8000766516557665</v>
      </c>
      <c r="AZ1036" s="21">
        <f t="shared" si="1497"/>
        <v>10.801542409426009</v>
      </c>
      <c r="BA1036" s="21">
        <f t="shared" si="1498"/>
        <v>0.74117218268604301</v>
      </c>
      <c r="BB1036" s="21">
        <f t="shared" si="1499"/>
        <v>0.99197349205138363</v>
      </c>
      <c r="BC1036" s="86">
        <f t="shared" si="1500"/>
        <v>1.0080914540690171</v>
      </c>
      <c r="BX1036" s="61">
        <f t="shared" si="1502"/>
        <v>0.94221989014647134</v>
      </c>
      <c r="BY1036" s="21">
        <f t="shared" si="1503"/>
        <v>1.1837556334501753E-2</v>
      </c>
      <c r="BZ1036" s="21">
        <f t="shared" si="1504"/>
        <v>0.14880998430757161</v>
      </c>
      <c r="CA1036" s="21">
        <f t="shared" si="1505"/>
        <v>1.7222931930615569E-3</v>
      </c>
      <c r="CB1036" s="21">
        <f t="shared" si="1506"/>
        <v>0.10981813500347948</v>
      </c>
      <c r="CC1036" s="21">
        <f t="shared" si="1507"/>
        <v>8.353439526360305E-3</v>
      </c>
      <c r="CD1036" s="21">
        <f t="shared" si="1508"/>
        <v>3.3795310173697274E-2</v>
      </c>
      <c r="CE1036" s="21">
        <f t="shared" si="1509"/>
        <v>6.835035663338089E-2</v>
      </c>
      <c r="CF1036" s="21">
        <f t="shared" si="1510"/>
        <v>0.12367226972092273</v>
      </c>
      <c r="CG1036" s="21">
        <f t="shared" si="1511"/>
        <v>3.0794299363057324E-2</v>
      </c>
      <c r="CH1036" s="21">
        <f t="shared" si="1512"/>
        <v>4.1136434086682071E-3</v>
      </c>
      <c r="CI1036" s="21">
        <f t="shared" si="1513"/>
        <v>0.12036104328523861</v>
      </c>
      <c r="CJ1036" s="21">
        <f t="shared" si="1514"/>
        <v>1.6038482210964109</v>
      </c>
      <c r="CL1036" s="68">
        <f t="shared" si="1515"/>
        <v>0.58747447405114051</v>
      </c>
      <c r="CM1036" s="19">
        <f t="shared" si="1516"/>
        <v>7.3807210550194393E-3</v>
      </c>
      <c r="CN1036" s="19">
        <f t="shared" si="1517"/>
        <v>9.2783084053828499E-2</v>
      </c>
      <c r="CO1036" s="19">
        <f t="shared" si="1518"/>
        <v>1.073850486852288E-3</v>
      </c>
      <c r="CP1036" s="19">
        <f t="shared" si="1519"/>
        <v>6.8471650595719344E-2</v>
      </c>
      <c r="CQ1036" s="19">
        <f t="shared" si="1520"/>
        <v>5.2083728475564774E-3</v>
      </c>
      <c r="CR1036" s="19">
        <f t="shared" si="1521"/>
        <v>2.1071389255645633E-2</v>
      </c>
      <c r="CS1036" s="19">
        <f t="shared" si="1522"/>
        <v>4.2616474385996278E-2</v>
      </c>
      <c r="CT1036" s="19">
        <f t="shared" si="1523"/>
        <v>7.7109709069838786E-2</v>
      </c>
      <c r="CU1036" s="19">
        <f t="shared" si="1524"/>
        <v>1.9200257828640387E-2</v>
      </c>
      <c r="CV1036" s="19">
        <f t="shared" si="1525"/>
        <v>2.5648582918002482E-3</v>
      </c>
      <c r="CW1036" s="19">
        <f t="shared" si="1526"/>
        <v>7.5045158077962193E-2</v>
      </c>
      <c r="CX1036" s="19">
        <f t="shared" si="1527"/>
        <v>1</v>
      </c>
      <c r="CZ1036" s="68">
        <f t="shared" si="1528"/>
        <v>2.5805000000000001E-5</v>
      </c>
      <c r="DA1036" s="19">
        <f t="shared" si="1529"/>
        <v>1.864516E-5</v>
      </c>
      <c r="DB1036" s="19">
        <f t="shared" si="1530"/>
        <v>3.667E-5</v>
      </c>
      <c r="DC1036" s="19">
        <f t="shared" si="1531"/>
        <v>3.9808059999999993E-5</v>
      </c>
      <c r="DD1036" s="19">
        <f t="shared" si="1532"/>
        <v>1.2646279999999998E-5</v>
      </c>
      <c r="DE1036" s="19">
        <f t="shared" si="1533"/>
        <v>1.2646279999999998E-5</v>
      </c>
      <c r="DF1036" s="19">
        <f t="shared" si="1534"/>
        <v>1.1258179999999999E-5</v>
      </c>
      <c r="DG1036" s="19">
        <f t="shared" si="1535"/>
        <v>1.575116E-5</v>
      </c>
      <c r="DH1036" s="19">
        <f t="shared" si="1536"/>
        <v>2.501912E-5</v>
      </c>
      <c r="DI1036" s="19">
        <f t="shared" si="1537"/>
        <v>3.850371999999999E-5</v>
      </c>
      <c r="DJ1036" s="19">
        <f t="shared" si="1538"/>
        <v>0</v>
      </c>
      <c r="DK1036" s="19">
        <f t="shared" si="1539"/>
        <v>2.1232639999999997E-5</v>
      </c>
      <c r="DM1036" s="68">
        <f t="shared" si="1540"/>
        <v>1367.7762604531108</v>
      </c>
      <c r="DN1036" s="19">
        <f t="shared" si="1541"/>
        <v>31.620645672922773</v>
      </c>
      <c r="DO1036" s="19">
        <f t="shared" si="1542"/>
        <v>257.98099945809525</v>
      </c>
      <c r="DP1036" s="19">
        <f t="shared" si="1543"/>
        <v>4.3077503461721545</v>
      </c>
      <c r="DQ1036" s="19">
        <f t="shared" si="1544"/>
        <v>389.02255013351237</v>
      </c>
      <c r="DR1036" s="19">
        <f t="shared" si="1545"/>
        <v>29.216652628730074</v>
      </c>
      <c r="DS1036" s="19">
        <f t="shared" si="1546"/>
        <v>75.427554631611784</v>
      </c>
      <c r="DT1036" s="19">
        <f t="shared" si="1547"/>
        <v>151.73053181903245</v>
      </c>
      <c r="DU1036" s="19">
        <f t="shared" si="1548"/>
        <v>191.05511565711771</v>
      </c>
      <c r="DV1036" s="19">
        <f t="shared" si="1549"/>
        <v>46.973754417960784</v>
      </c>
      <c r="DX1036" s="19">
        <f t="shared" si="1550"/>
        <v>63.69032529939183</v>
      </c>
      <c r="DZ1036" s="68">
        <f t="shared" si="1551"/>
        <v>2608.8021405176578</v>
      </c>
      <c r="EA1036" s="21">
        <f t="shared" si="1552"/>
        <v>2.6088021405176578</v>
      </c>
      <c r="EB1036" s="92">
        <f t="shared" si="1501"/>
        <v>1034</v>
      </c>
    </row>
    <row r="1037" spans="1:132" x14ac:dyDescent="0.3">
      <c r="A1037" s="19">
        <f>'A. Thermody. result (all suite)'!C993</f>
        <v>1032</v>
      </c>
      <c r="B1037" s="19" t="str">
        <f>'A. Thermody. result (all suite)'!A993</f>
        <v>Alkaline basalt</v>
      </c>
      <c r="C1037" s="24">
        <f>'A. Thermody. result (all suite)'!G993</f>
        <v>40.032671999999998</v>
      </c>
      <c r="D1037" s="19">
        <f>'A. Thermody. result (all suite)'!D993</f>
        <v>5000</v>
      </c>
      <c r="E1037" s="61">
        <f>'A. Thermody. result (all suite)'!I993</f>
        <v>56.678412000000002</v>
      </c>
      <c r="F1037" s="21">
        <f>'A. Thermody. result (all suite)'!J993</f>
        <v>0.92734300000000003</v>
      </c>
      <c r="G1037" s="21">
        <f>'A. Thermody. result (all suite)'!K993</f>
        <v>15.123359000000001</v>
      </c>
      <c r="H1037" s="21">
        <f>'A. Thermody. result (all suite)'!L993</f>
        <v>0.264289</v>
      </c>
      <c r="I1037" s="21">
        <f>'A. Thermody. result (all suite)'!M993</f>
        <v>7.8801410000000001</v>
      </c>
      <c r="J1037" s="21">
        <f>'A. Thermody. result (all suite)'!N993</f>
        <v>0.59945000000000004</v>
      </c>
      <c r="K1037" s="21">
        <f>'A. Thermody. result (all suite)'!O993</f>
        <v>1.3365469999999999</v>
      </c>
      <c r="L1037" s="21">
        <f>'A. Thermody. result (all suite)'!P993</f>
        <v>3.7899440000000002</v>
      </c>
      <c r="M1037" s="21">
        <f>'A. Thermody. result (all suite)'!Q993</f>
        <v>7.6994059999999998</v>
      </c>
      <c r="N1037" s="21">
        <f>'A. Thermody. result (all suite)'!R993</f>
        <v>2.928569</v>
      </c>
      <c r="O1037" s="21">
        <f>'A. Thermody. result (all suite)'!S993</f>
        <v>0.57902799999999999</v>
      </c>
      <c r="P1037" s="21">
        <f>'A. Thermody. result (all suite)'!T993</f>
        <v>2.1935129999999998</v>
      </c>
      <c r="Q1037" s="21">
        <f t="shared" si="1553"/>
        <v>100.000001</v>
      </c>
      <c r="S1037" s="19">
        <f t="shared" si="1471"/>
        <v>1305</v>
      </c>
      <c r="T1037" s="19">
        <f t="shared" si="1472"/>
        <v>0.5</v>
      </c>
      <c r="V1037" s="61">
        <f t="shared" si="1473"/>
        <v>55.435163677018927</v>
      </c>
      <c r="W1037" s="21">
        <f t="shared" si="1474"/>
        <v>0.90700161094382392</v>
      </c>
      <c r="X1037" s="21">
        <f t="shared" si="1475"/>
        <v>14.791626157615658</v>
      </c>
      <c r="Y1037" s="21">
        <f t="shared" si="1476"/>
        <v>0.25849178648540216</v>
      </c>
      <c r="Z1037" s="21">
        <f t="shared" si="1477"/>
        <v>7.7072890844751898</v>
      </c>
      <c r="AA1037" s="21">
        <f t="shared" si="1478"/>
        <v>0.58630098645299022</v>
      </c>
      <c r="AB1037" s="21">
        <f t="shared" si="1479"/>
        <v>1.3072296680970632</v>
      </c>
      <c r="AC1037" s="21">
        <f t="shared" si="1480"/>
        <v>3.7068110864986097</v>
      </c>
      <c r="AD1037" s="21">
        <f t="shared" si="1481"/>
        <v>7.5305185301560948</v>
      </c>
      <c r="AE1037" s="21">
        <f t="shared" si="1482"/>
        <v>2.8643304589134155</v>
      </c>
      <c r="AF1037" s="21">
        <f t="shared" si="1483"/>
        <v>0.56632694567337061</v>
      </c>
      <c r="AG1037" s="21">
        <f t="shared" si="1484"/>
        <v>95.66108999233056</v>
      </c>
      <c r="AH1037" s="21"/>
      <c r="AI1037" s="61">
        <f t="shared" si="1485"/>
        <v>57.949542161252118</v>
      </c>
      <c r="AJ1037" s="21">
        <f t="shared" si="1486"/>
        <v>0.94814057734084045</v>
      </c>
      <c r="AK1037" s="21">
        <f t="shared" si="1487"/>
        <v>15.462531483596463</v>
      </c>
      <c r="AL1037" s="21">
        <f t="shared" si="1488"/>
        <v>0.27021622532852829</v>
      </c>
      <c r="AM1037" s="21">
        <f t="shared" si="1489"/>
        <v>8.0568693970485867</v>
      </c>
      <c r="AN1037" s="21">
        <f t="shared" si="1490"/>
        <v>0.61289390127166199</v>
      </c>
      <c r="AO1037" s="21">
        <f t="shared" si="1491"/>
        <v>1.3665218201066576</v>
      </c>
      <c r="AP1037" s="21">
        <f t="shared" si="1492"/>
        <v>3.8749413024624704</v>
      </c>
      <c r="AQ1037" s="21">
        <f t="shared" si="1493"/>
        <v>7.872081042312856</v>
      </c>
      <c r="AR1037" s="21">
        <f t="shared" si="1494"/>
        <v>2.9942481934327301</v>
      </c>
      <c r="AS1037" s="21">
        <f t="shared" si="1495"/>
        <v>0.59201389584707298</v>
      </c>
      <c r="AT1037" s="21">
        <f t="shared" si="1496"/>
        <v>99.999999999999986</v>
      </c>
      <c r="AU1037" s="21"/>
      <c r="AV1037" s="21">
        <f>AR1037*'[1]diagram lines'!$G$39</f>
        <v>2.4855438612915681</v>
      </c>
      <c r="AW1037" s="21">
        <f>AK1037*'[1]diagram lines'!$G$40</f>
        <v>8.1837980480659027</v>
      </c>
      <c r="AX1037" s="21">
        <f>AQ1037*'[1]diagram lines'!$G$38</f>
        <v>5.8399207216125388</v>
      </c>
      <c r="AY1037" s="21">
        <f>AP1037*'[1]diagram lines'!$G$41</f>
        <v>2.7692563751799377</v>
      </c>
      <c r="AZ1037" s="21">
        <f t="shared" si="1497"/>
        <v>10.866329235745585</v>
      </c>
      <c r="BA1037" s="21">
        <f t="shared" si="1498"/>
        <v>0.73762991236862696</v>
      </c>
      <c r="BB1037" s="21">
        <f t="shared" si="1499"/>
        <v>0.9829839484118269</v>
      </c>
      <c r="BC1037" s="86">
        <f t="shared" si="1500"/>
        <v>1.0173106098178566</v>
      </c>
      <c r="BX1037" s="61">
        <f t="shared" si="1502"/>
        <v>0.94338235685752336</v>
      </c>
      <c r="BY1037" s="21">
        <f t="shared" si="1503"/>
        <v>1.1609201301952931E-2</v>
      </c>
      <c r="BZ1037" s="21">
        <f t="shared" si="1504"/>
        <v>0.14832639270302081</v>
      </c>
      <c r="CA1037" s="21">
        <f t="shared" si="1505"/>
        <v>1.655012837372409E-3</v>
      </c>
      <c r="CB1037" s="21">
        <f t="shared" si="1506"/>
        <v>0.10967489213639528</v>
      </c>
      <c r="CC1037" s="21">
        <f t="shared" si="1507"/>
        <v>8.4500986749365663E-3</v>
      </c>
      <c r="CD1037" s="21">
        <f t="shared" si="1508"/>
        <v>3.3164937965260544E-2</v>
      </c>
      <c r="CE1037" s="21">
        <f t="shared" si="1509"/>
        <v>6.7581027104136951E-2</v>
      </c>
      <c r="CF1037" s="21">
        <f t="shared" si="1510"/>
        <v>0.12420400064526536</v>
      </c>
      <c r="CG1037" s="21">
        <f t="shared" si="1511"/>
        <v>3.1088842887473461E-2</v>
      </c>
      <c r="CH1037" s="21">
        <f t="shared" si="1512"/>
        <v>4.0792706983035568E-3</v>
      </c>
      <c r="CI1037" s="21">
        <f t="shared" si="1513"/>
        <v>0.12172658157602663</v>
      </c>
      <c r="CJ1037" s="21">
        <f t="shared" si="1514"/>
        <v>1.6049426153876678</v>
      </c>
      <c r="CL1037" s="68">
        <f t="shared" si="1515"/>
        <v>0.58779818531371786</v>
      </c>
      <c r="CM1037" s="19">
        <f t="shared" si="1516"/>
        <v>7.2334058493105516E-3</v>
      </c>
      <c r="CN1037" s="19">
        <f t="shared" si="1517"/>
        <v>9.2418502244825201E-2</v>
      </c>
      <c r="CO1037" s="19">
        <f t="shared" si="1518"/>
        <v>1.0311975154156194E-3</v>
      </c>
      <c r="CP1037" s="19">
        <f t="shared" si="1519"/>
        <v>6.8335709379804668E-2</v>
      </c>
      <c r="CQ1037" s="19">
        <f t="shared" si="1520"/>
        <v>5.2650472321687817E-3</v>
      </c>
      <c r="CR1037" s="19">
        <f t="shared" si="1521"/>
        <v>2.0664251573411976E-2</v>
      </c>
      <c r="CS1037" s="19">
        <f t="shared" si="1522"/>
        <v>4.2108064460493505E-2</v>
      </c>
      <c r="CT1037" s="19">
        <f t="shared" si="1523"/>
        <v>7.7388437103257032E-2</v>
      </c>
      <c r="CU1037" s="19">
        <f t="shared" si="1524"/>
        <v>1.9370688141372626E-2</v>
      </c>
      <c r="CV1037" s="19">
        <f t="shared" si="1525"/>
        <v>2.5416925559785353E-3</v>
      </c>
      <c r="CW1037" s="19">
        <f t="shared" si="1526"/>
        <v>7.5844818630243699E-2</v>
      </c>
      <c r="CX1037" s="19">
        <f t="shared" si="1527"/>
        <v>1.0000000000000002</v>
      </c>
      <c r="CZ1037" s="68">
        <f t="shared" si="1528"/>
        <v>2.5805000000000001E-5</v>
      </c>
      <c r="DA1037" s="19">
        <f t="shared" si="1529"/>
        <v>1.8630679999999996E-5</v>
      </c>
      <c r="DB1037" s="19">
        <f t="shared" si="1530"/>
        <v>3.667E-5</v>
      </c>
      <c r="DC1037" s="19">
        <f t="shared" si="1531"/>
        <v>3.9789879999999995E-5</v>
      </c>
      <c r="DD1037" s="19">
        <f t="shared" si="1532"/>
        <v>1.2640439999999998E-5</v>
      </c>
      <c r="DE1037" s="19">
        <f t="shared" si="1533"/>
        <v>1.2640439999999998E-5</v>
      </c>
      <c r="DF1037" s="19">
        <f t="shared" si="1534"/>
        <v>1.1251639999999999E-5</v>
      </c>
      <c r="DG1037" s="19">
        <f t="shared" si="1535"/>
        <v>1.5743679999999998E-5</v>
      </c>
      <c r="DH1037" s="19">
        <f t="shared" si="1536"/>
        <v>2.500376E-5</v>
      </c>
      <c r="DI1037" s="19">
        <f t="shared" si="1537"/>
        <v>3.8479559999999994E-5</v>
      </c>
      <c r="DJ1037" s="19">
        <f t="shared" si="1538"/>
        <v>0</v>
      </c>
      <c r="DK1037" s="19">
        <f t="shared" si="1539"/>
        <v>2.1213719999999994E-5</v>
      </c>
      <c r="DM1037" s="68">
        <f t="shared" si="1540"/>
        <v>1368.529935037712</v>
      </c>
      <c r="DN1037" s="19">
        <f t="shared" si="1541"/>
        <v>31.013600107077512</v>
      </c>
      <c r="DO1037" s="19">
        <f t="shared" si="1542"/>
        <v>256.96728903415266</v>
      </c>
      <c r="DP1037" s="19">
        <f t="shared" si="1543"/>
        <v>4.1385380211430718</v>
      </c>
      <c r="DQ1037" s="19">
        <f t="shared" si="1544"/>
        <v>388.429573570142</v>
      </c>
      <c r="DR1037" s="19">
        <f t="shared" si="1545"/>
        <v>29.548215936316574</v>
      </c>
      <c r="DS1037" s="19">
        <f t="shared" si="1546"/>
        <v>74.013151719082956</v>
      </c>
      <c r="DT1037" s="19">
        <f t="shared" si="1547"/>
        <v>149.99163187669438</v>
      </c>
      <c r="DU1037" s="19">
        <f t="shared" si="1548"/>
        <v>191.86351236897585</v>
      </c>
      <c r="DV1037" s="19">
        <f t="shared" si="1549"/>
        <v>47.420470060398344</v>
      </c>
      <c r="DX1037" s="19">
        <f t="shared" si="1550"/>
        <v>64.426401013918905</v>
      </c>
      <c r="DZ1037" s="68">
        <f t="shared" si="1551"/>
        <v>2606.3423187456146</v>
      </c>
      <c r="EA1037" s="21">
        <f t="shared" si="1552"/>
        <v>2.6063423187456145</v>
      </c>
      <c r="EB1037" s="92">
        <f t="shared" si="1501"/>
        <v>1032</v>
      </c>
    </row>
    <row r="1038" spans="1:132" x14ac:dyDescent="0.3">
      <c r="A1038" s="19">
        <f>'A. Thermody. result (all suite)'!C994</f>
        <v>1030</v>
      </c>
      <c r="B1038" s="19" t="str">
        <f>'A. Thermody. result (all suite)'!A994</f>
        <v>Alkaline basalt</v>
      </c>
      <c r="C1038" s="24">
        <f>'A. Thermody. result (all suite)'!G994</f>
        <v>39.5792</v>
      </c>
      <c r="D1038" s="19">
        <f>'A. Thermody. result (all suite)'!D994</f>
        <v>5000</v>
      </c>
      <c r="E1038" s="61">
        <f>'A. Thermody. result (all suite)'!I994</f>
        <v>56.746502999999997</v>
      </c>
      <c r="F1038" s="21">
        <f>'A. Thermody. result (all suite)'!J994</f>
        <v>0.90938699999999995</v>
      </c>
      <c r="G1038" s="21">
        <f>'A. Thermody. result (all suite)'!K994</f>
        <v>15.07395</v>
      </c>
      <c r="H1038" s="21">
        <f>'A. Thermody. result (all suite)'!L994</f>
        <v>0.25395000000000001</v>
      </c>
      <c r="I1038" s="21">
        <f>'A. Thermody. result (all suite)'!M994</f>
        <v>7.8702540000000001</v>
      </c>
      <c r="J1038" s="21">
        <f>'A. Thermody. result (all suite)'!N994</f>
        <v>0.60631800000000002</v>
      </c>
      <c r="K1038" s="21">
        <f>'A. Thermody. result (all suite)'!O994</f>
        <v>1.311563</v>
      </c>
      <c r="L1038" s="21">
        <f>'A. Thermody. result (all suite)'!P994</f>
        <v>3.7474129999999999</v>
      </c>
      <c r="M1038" s="21">
        <f>'A. Thermody. result (all suite)'!Q994</f>
        <v>7.7319760000000004</v>
      </c>
      <c r="N1038" s="21">
        <f>'A. Thermody. result (all suite)'!R994</f>
        <v>2.956223</v>
      </c>
      <c r="O1038" s="21">
        <f>'A. Thermody. result (all suite)'!S994</f>
        <v>0.57429799999999998</v>
      </c>
      <c r="P1038" s="21">
        <f>'A. Thermody. result (all suite)'!T994</f>
        <v>2.2181639999999998</v>
      </c>
      <c r="Q1038" s="21">
        <f t="shared" si="1553"/>
        <v>99.999999000000003</v>
      </c>
      <c r="S1038" s="19">
        <f t="shared" si="1471"/>
        <v>1303</v>
      </c>
      <c r="T1038" s="19">
        <f t="shared" si="1472"/>
        <v>0.5</v>
      </c>
      <c r="V1038" s="61">
        <f t="shared" si="1473"/>
        <v>55.487772486607774</v>
      </c>
      <c r="W1038" s="21">
        <f t="shared" si="1474"/>
        <v>0.889215304743603</v>
      </c>
      <c r="X1038" s="21">
        <f t="shared" si="1475"/>
        <v>14.739585064378351</v>
      </c>
      <c r="Y1038" s="21">
        <f t="shared" si="1476"/>
        <v>0.24831697246566975</v>
      </c>
      <c r="Z1038" s="21">
        <f t="shared" si="1477"/>
        <v>7.6956788573176889</v>
      </c>
      <c r="AA1038" s="21">
        <f t="shared" si="1478"/>
        <v>0.59286887226398877</v>
      </c>
      <c r="AB1038" s="21">
        <f t="shared" si="1479"/>
        <v>1.2824703814057536</v>
      </c>
      <c r="AC1038" s="21">
        <f t="shared" si="1480"/>
        <v>3.6642892330714418</v>
      </c>
      <c r="AD1038" s="21">
        <f t="shared" si="1481"/>
        <v>7.5604680901642807</v>
      </c>
      <c r="AE1038" s="21">
        <f t="shared" si="1482"/>
        <v>2.8906491249985415</v>
      </c>
      <c r="AF1038" s="21">
        <f t="shared" si="1483"/>
        <v>0.56155912838389133</v>
      </c>
      <c r="AG1038" s="21">
        <f t="shared" si="1484"/>
        <v>95.612873515800999</v>
      </c>
      <c r="AH1038" s="21"/>
      <c r="AI1038" s="61">
        <f t="shared" si="1485"/>
        <v>58.033788177528052</v>
      </c>
      <c r="AJ1038" s="21">
        <f t="shared" si="1486"/>
        <v>0.93001629597153679</v>
      </c>
      <c r="AK1038" s="21">
        <f t="shared" si="1487"/>
        <v>15.415900100463444</v>
      </c>
      <c r="AL1038" s="21">
        <f t="shared" si="1488"/>
        <v>0.25971081438592353</v>
      </c>
      <c r="AM1038" s="21">
        <f t="shared" si="1489"/>
        <v>8.0487894300613192</v>
      </c>
      <c r="AN1038" s="21">
        <f t="shared" si="1490"/>
        <v>0.6200722250712517</v>
      </c>
      <c r="AO1038" s="21">
        <f t="shared" si="1491"/>
        <v>1.3413155930240006</v>
      </c>
      <c r="AP1038" s="21">
        <f t="shared" si="1492"/>
        <v>3.8324224535160329</v>
      </c>
      <c r="AQ1038" s="21">
        <f t="shared" si="1493"/>
        <v>7.9073746161544198</v>
      </c>
      <c r="AR1038" s="21">
        <f t="shared" si="1494"/>
        <v>3.0232844372372432</v>
      </c>
      <c r="AS1038" s="21">
        <f t="shared" si="1495"/>
        <v>0.58732585658675762</v>
      </c>
      <c r="AT1038" s="21">
        <f t="shared" si="1496"/>
        <v>99.999999999999972</v>
      </c>
      <c r="AU1038" s="21"/>
      <c r="AV1038" s="21">
        <f>AR1038*'[1]diagram lines'!$G$39</f>
        <v>2.509647026053115</v>
      </c>
      <c r="AW1038" s="21">
        <f>AK1038*'[1]diagram lines'!$G$40</f>
        <v>8.1591176247686281</v>
      </c>
      <c r="AX1038" s="21">
        <f>AQ1038*'[1]diagram lines'!$G$38</f>
        <v>5.8661033373794815</v>
      </c>
      <c r="AY1038" s="21">
        <f>AP1038*'[1]diagram lines'!$G$41</f>
        <v>2.7388699552784521</v>
      </c>
      <c r="AZ1038" s="21">
        <f t="shared" si="1497"/>
        <v>10.930659053391663</v>
      </c>
      <c r="BA1038" s="21">
        <f t="shared" si="1498"/>
        <v>0.73408873994850343</v>
      </c>
      <c r="BB1038" s="21">
        <f t="shared" si="1499"/>
        <v>0.97413572166503937</v>
      </c>
      <c r="BC1038" s="86">
        <f t="shared" si="1500"/>
        <v>1.0265510008099816</v>
      </c>
      <c r="BX1038" s="61">
        <f t="shared" si="1502"/>
        <v>0.94451569573901462</v>
      </c>
      <c r="BY1038" s="21">
        <f t="shared" si="1503"/>
        <v>1.1384414121181772E-2</v>
      </c>
      <c r="BZ1038" s="21">
        <f t="shared" si="1504"/>
        <v>0.14784180070615929</v>
      </c>
      <c r="CA1038" s="21">
        <f t="shared" si="1505"/>
        <v>1.5902686455006576E-3</v>
      </c>
      <c r="CB1038" s="21">
        <f t="shared" si="1506"/>
        <v>0.1095372860125261</v>
      </c>
      <c r="CC1038" s="21">
        <f t="shared" si="1507"/>
        <v>8.546912884127433E-3</v>
      </c>
      <c r="CD1038" s="21">
        <f t="shared" si="1508"/>
        <v>3.2544987593052112E-2</v>
      </c>
      <c r="CE1038" s="21">
        <f t="shared" si="1509"/>
        <v>6.6822628388017113E-2</v>
      </c>
      <c r="CF1038" s="21">
        <f t="shared" si="1510"/>
        <v>0.12472940796902726</v>
      </c>
      <c r="CG1038" s="21">
        <f t="shared" si="1511"/>
        <v>3.1382409766454351E-2</v>
      </c>
      <c r="CH1038" s="21">
        <f t="shared" si="1512"/>
        <v>4.0459476976835934E-3</v>
      </c>
      <c r="CI1038" s="21">
        <f t="shared" si="1513"/>
        <v>0.12309456159822418</v>
      </c>
      <c r="CJ1038" s="21">
        <f t="shared" si="1514"/>
        <v>1.6060363211209685</v>
      </c>
      <c r="CL1038" s="68">
        <f t="shared" si="1515"/>
        <v>0.58810357108223366</v>
      </c>
      <c r="CM1038" s="19">
        <f t="shared" si="1516"/>
        <v>7.0885159765476345E-3</v>
      </c>
      <c r="CN1038" s="19">
        <f t="shared" si="1517"/>
        <v>9.2053833877785429E-2</v>
      </c>
      <c r="CO1038" s="19">
        <f t="shared" si="1518"/>
        <v>9.9018224219903973E-4</v>
      </c>
      <c r="CP1038" s="19">
        <f t="shared" si="1519"/>
        <v>6.8203492394289147E-2</v>
      </c>
      <c r="CQ1038" s="19">
        <f t="shared" si="1520"/>
        <v>5.3217432082494414E-3</v>
      </c>
      <c r="CR1038" s="19">
        <f t="shared" si="1521"/>
        <v>2.0264166610090499E-2</v>
      </c>
      <c r="CS1038" s="19">
        <f t="shared" si="1522"/>
        <v>4.1607171338053417E-2</v>
      </c>
      <c r="CT1038" s="19">
        <f t="shared" si="1523"/>
        <v>7.7662881174424256E-2</v>
      </c>
      <c r="CU1038" s="19">
        <f t="shared" si="1524"/>
        <v>1.954028645164781E-2</v>
      </c>
      <c r="CV1038" s="19">
        <f t="shared" si="1525"/>
        <v>2.5192130741225299E-3</v>
      </c>
      <c r="CW1038" s="19">
        <f t="shared" si="1526"/>
        <v>7.6644942570357075E-2</v>
      </c>
      <c r="CX1038" s="19">
        <f t="shared" si="1527"/>
        <v>0.99999999999999978</v>
      </c>
      <c r="CZ1038" s="68">
        <f t="shared" si="1528"/>
        <v>2.5805000000000001E-5</v>
      </c>
      <c r="DA1038" s="19">
        <f t="shared" si="1529"/>
        <v>1.86162E-5</v>
      </c>
      <c r="DB1038" s="19">
        <f t="shared" si="1530"/>
        <v>3.667E-5</v>
      </c>
      <c r="DC1038" s="19">
        <f t="shared" si="1531"/>
        <v>3.9771699999999991E-5</v>
      </c>
      <c r="DD1038" s="19">
        <f t="shared" si="1532"/>
        <v>1.2634599999999998E-5</v>
      </c>
      <c r="DE1038" s="19">
        <f t="shared" si="1533"/>
        <v>1.2634599999999998E-5</v>
      </c>
      <c r="DF1038" s="19">
        <f t="shared" si="1534"/>
        <v>1.1245099999999998E-5</v>
      </c>
      <c r="DG1038" s="19">
        <f t="shared" si="1535"/>
        <v>1.57362E-5</v>
      </c>
      <c r="DH1038" s="19">
        <f t="shared" si="1536"/>
        <v>2.4988399999999999E-5</v>
      </c>
      <c r="DI1038" s="19">
        <f t="shared" si="1537"/>
        <v>3.8455399999999991E-5</v>
      </c>
      <c r="DJ1038" s="19">
        <f t="shared" si="1538"/>
        <v>0</v>
      </c>
      <c r="DK1038" s="19">
        <f t="shared" si="1539"/>
        <v>2.1194799999999996E-5</v>
      </c>
      <c r="DM1038" s="68">
        <f t="shared" si="1540"/>
        <v>1369.2409436396276</v>
      </c>
      <c r="DN1038" s="19">
        <f t="shared" si="1541"/>
        <v>30.416017028535631</v>
      </c>
      <c r="DO1038" s="19">
        <f t="shared" si="1542"/>
        <v>255.95333793779665</v>
      </c>
      <c r="DP1038" s="19">
        <f t="shared" si="1543"/>
        <v>3.9757466303116207</v>
      </c>
      <c r="DQ1038" s="19">
        <f t="shared" si="1544"/>
        <v>387.85722765498519</v>
      </c>
      <c r="DR1038" s="19">
        <f t="shared" si="1545"/>
        <v>29.880206986625254</v>
      </c>
      <c r="DS1038" s="19">
        <f t="shared" si="1546"/>
        <v>72.622379026122232</v>
      </c>
      <c r="DT1038" s="19">
        <f t="shared" si="1547"/>
        <v>148.27786686989461</v>
      </c>
      <c r="DU1038" s="19">
        <f t="shared" si="1548"/>
        <v>192.66227545591394</v>
      </c>
      <c r="DV1038" s="19">
        <f t="shared" si="1549"/>
        <v>47.865708944523369</v>
      </c>
      <c r="DX1038" s="19">
        <f t="shared" si="1550"/>
        <v>65.164184852786278</v>
      </c>
      <c r="DZ1038" s="68">
        <f t="shared" si="1551"/>
        <v>2603.9158950271226</v>
      </c>
      <c r="EA1038" s="21">
        <f t="shared" si="1552"/>
        <v>2.6039158950271224</v>
      </c>
      <c r="EB1038" s="92">
        <f t="shared" si="1501"/>
        <v>1030</v>
      </c>
    </row>
    <row r="1039" spans="1:132" x14ac:dyDescent="0.3">
      <c r="A1039" s="19">
        <f>'A. Thermody. result (all suite)'!C995</f>
        <v>1028</v>
      </c>
      <c r="B1039" s="19" t="str">
        <f>'A. Thermody. result (all suite)'!A995</f>
        <v>Alkaline basalt</v>
      </c>
      <c r="C1039" s="24">
        <f>'A. Thermody. result (all suite)'!G995</f>
        <v>39.135173000000002</v>
      </c>
      <c r="D1039" s="19">
        <f>'A. Thermody. result (all suite)'!D995</f>
        <v>5000</v>
      </c>
      <c r="E1039" s="61">
        <f>'A. Thermody. result (all suite)'!I995</f>
        <v>56.812877</v>
      </c>
      <c r="F1039" s="21">
        <f>'A. Thermody. result (all suite)'!J995</f>
        <v>0.89171500000000004</v>
      </c>
      <c r="G1039" s="21">
        <f>'A. Thermody. result (all suite)'!K995</f>
        <v>15.024445</v>
      </c>
      <c r="H1039" s="21">
        <f>'A. Thermody. result (all suite)'!L995</f>
        <v>0.24399999999999999</v>
      </c>
      <c r="I1039" s="21">
        <f>'A. Thermody. result (all suite)'!M995</f>
        <v>7.8607659999999999</v>
      </c>
      <c r="J1039" s="21">
        <f>'A. Thermody. result (all suite)'!N995</f>
        <v>0.61319800000000002</v>
      </c>
      <c r="K1039" s="21">
        <f>'A. Thermody. result (all suite)'!O995</f>
        <v>1.2869889999999999</v>
      </c>
      <c r="L1039" s="21">
        <f>'A. Thermody. result (all suite)'!P995</f>
        <v>3.705489</v>
      </c>
      <c r="M1039" s="21">
        <f>'A. Thermody. result (all suite)'!Q995</f>
        <v>7.7641629999999999</v>
      </c>
      <c r="N1039" s="21">
        <f>'A. Thermody. result (all suite)'!R995</f>
        <v>2.983784</v>
      </c>
      <c r="O1039" s="21">
        <f>'A. Thermody. result (all suite)'!S995</f>
        <v>0.569712</v>
      </c>
      <c r="P1039" s="21">
        <f>'A. Thermody. result (all suite)'!T995</f>
        <v>2.242861</v>
      </c>
      <c r="Q1039" s="21">
        <f t="shared" si="1553"/>
        <v>99.999999000000003</v>
      </c>
      <c r="S1039" s="19">
        <f t="shared" si="1471"/>
        <v>1301</v>
      </c>
      <c r="T1039" s="19">
        <f t="shared" si="1472"/>
        <v>0.5</v>
      </c>
      <c r="V1039" s="61">
        <f t="shared" si="1473"/>
        <v>55.538643126046686</v>
      </c>
      <c r="W1039" s="21">
        <f t="shared" si="1474"/>
        <v>0.87171507183385066</v>
      </c>
      <c r="X1039" s="21">
        <f t="shared" si="1475"/>
        <v>14.687467579258774</v>
      </c>
      <c r="Y1039" s="21">
        <f t="shared" si="1476"/>
        <v>0.2385274191052742</v>
      </c>
      <c r="Z1039" s="21">
        <f t="shared" si="1477"/>
        <v>7.6844599433216789</v>
      </c>
      <c r="AA1039" s="21">
        <f t="shared" si="1478"/>
        <v>0.59944482106768815</v>
      </c>
      <c r="AB1039" s="21">
        <f t="shared" si="1479"/>
        <v>1.2581236253560562</v>
      </c>
      <c r="AC1039" s="21">
        <f t="shared" si="1480"/>
        <v>3.6223800315286203</v>
      </c>
      <c r="AD1039" s="21">
        <f t="shared" si="1481"/>
        <v>7.590023614355176</v>
      </c>
      <c r="AE1039" s="21">
        <f t="shared" si="1482"/>
        <v>2.9168618716705388</v>
      </c>
      <c r="AF1039" s="21">
        <f t="shared" si="1483"/>
        <v>0.55693415161190152</v>
      </c>
      <c r="AG1039" s="21">
        <f t="shared" si="1484"/>
        <v>95.564581255156241</v>
      </c>
      <c r="AH1039" s="21"/>
      <c r="AI1039" s="61">
        <f t="shared" si="1485"/>
        <v>58.116346450322638</v>
      </c>
      <c r="AJ1039" s="21">
        <f t="shared" si="1486"/>
        <v>0.912173799523468</v>
      </c>
      <c r="AK1039" s="21">
        <f t="shared" si="1487"/>
        <v>15.369153912832431</v>
      </c>
      <c r="AL1039" s="21">
        <f t="shared" si="1488"/>
        <v>0.24959814187686227</v>
      </c>
      <c r="AM1039" s="21">
        <f t="shared" si="1489"/>
        <v>8.0411171611836672</v>
      </c>
      <c r="AN1039" s="21">
        <f t="shared" si="1490"/>
        <v>0.62726672705986952</v>
      </c>
      <c r="AO1039" s="21">
        <f t="shared" si="1491"/>
        <v>1.3165166517047584</v>
      </c>
      <c r="AP1039" s="21">
        <f t="shared" si="1492"/>
        <v>3.7905047915784933</v>
      </c>
      <c r="AQ1039" s="21">
        <f t="shared" si="1493"/>
        <v>7.9422977788077231</v>
      </c>
      <c r="AR1039" s="21">
        <f t="shared" si="1494"/>
        <v>3.0522415662373428</v>
      </c>
      <c r="AS1039" s="21">
        <f t="shared" si="1495"/>
        <v>0.58278301887274986</v>
      </c>
      <c r="AT1039" s="21">
        <f t="shared" si="1496"/>
        <v>100</v>
      </c>
      <c r="AU1039" s="21"/>
      <c r="AV1039" s="21">
        <f>AR1039*'[1]diagram lines'!$G$39</f>
        <v>2.5336845171283993</v>
      </c>
      <c r="AW1039" s="21">
        <f>AK1039*'[1]diagram lines'!$G$40</f>
        <v>8.1343764393104081</v>
      </c>
      <c r="AX1039" s="21">
        <f>AQ1039*'[1]diagram lines'!$G$38</f>
        <v>5.892011162787659</v>
      </c>
      <c r="AY1039" s="21">
        <f>AP1039*'[1]diagram lines'!$G$41</f>
        <v>2.7089131782611071</v>
      </c>
      <c r="AZ1039" s="21">
        <f t="shared" si="1497"/>
        <v>10.994539345045066</v>
      </c>
      <c r="BA1039" s="21">
        <f t="shared" si="1498"/>
        <v>0.73054891670815969</v>
      </c>
      <c r="BB1039" s="21">
        <f t="shared" si="1499"/>
        <v>0.96542490357205102</v>
      </c>
      <c r="BC1039" s="86">
        <f t="shared" si="1500"/>
        <v>1.035813346330742</v>
      </c>
      <c r="BX1039" s="61">
        <f t="shared" si="1502"/>
        <v>0.94562045605858858</v>
      </c>
      <c r="BY1039" s="21">
        <f t="shared" si="1503"/>
        <v>1.1163182273410116E-2</v>
      </c>
      <c r="BZ1039" s="21">
        <f t="shared" si="1504"/>
        <v>0.14735626716359357</v>
      </c>
      <c r="CA1039" s="21">
        <f t="shared" si="1505"/>
        <v>1.5279604233201828E-3</v>
      </c>
      <c r="CB1039" s="21">
        <f t="shared" si="1506"/>
        <v>0.10940523312456507</v>
      </c>
      <c r="CC1039" s="21">
        <f t="shared" si="1507"/>
        <v>8.6438962503524105E-3</v>
      </c>
      <c r="CD1039" s="21">
        <f t="shared" si="1508"/>
        <v>3.1935210918114146E-2</v>
      </c>
      <c r="CE1039" s="21">
        <f t="shared" si="1509"/>
        <v>6.6075053495007141E-2</v>
      </c>
      <c r="CF1039" s="21">
        <f t="shared" si="1510"/>
        <v>0.12524863687691562</v>
      </c>
      <c r="CG1039" s="21">
        <f t="shared" si="1511"/>
        <v>3.1674989384288747E-2</v>
      </c>
      <c r="CH1039" s="21">
        <f t="shared" si="1512"/>
        <v>4.0136391816491014E-3</v>
      </c>
      <c r="CI1039" s="21">
        <f t="shared" si="1513"/>
        <v>0.12446509433962265</v>
      </c>
      <c r="CJ1039" s="21">
        <f t="shared" si="1514"/>
        <v>1.6071296194894276</v>
      </c>
      <c r="CL1039" s="68">
        <f t="shared" si="1515"/>
        <v>0.58839090798351712</v>
      </c>
      <c r="CM1039" s="19">
        <f t="shared" si="1516"/>
        <v>6.9460372940899264E-3</v>
      </c>
      <c r="CN1039" s="19">
        <f t="shared" si="1517"/>
        <v>9.1689099234203333E-2</v>
      </c>
      <c r="CO1039" s="19">
        <f t="shared" si="1518"/>
        <v>9.5073876107491806E-4</v>
      </c>
      <c r="CP1039" s="19">
        <f t="shared" si="1519"/>
        <v>6.8074927994496326E-2</v>
      </c>
      <c r="CQ1039" s="19">
        <f t="shared" si="1520"/>
        <v>5.3784686347194003E-3</v>
      </c>
      <c r="CR1039" s="19">
        <f t="shared" si="1521"/>
        <v>1.9870961576988241E-2</v>
      </c>
      <c r="CS1039" s="19">
        <f t="shared" si="1522"/>
        <v>4.1113705262926251E-2</v>
      </c>
      <c r="CT1039" s="19">
        <f t="shared" si="1523"/>
        <v>7.7933127084488754E-2</v>
      </c>
      <c r="CU1039" s="19">
        <f t="shared" si="1524"/>
        <v>1.9709044622269883E-2</v>
      </c>
      <c r="CV1039" s="19">
        <f t="shared" si="1525"/>
        <v>2.497396061261196E-3</v>
      </c>
      <c r="CW1039" s="19">
        <f t="shared" si="1526"/>
        <v>7.7445585489964539E-2</v>
      </c>
      <c r="CX1039" s="19">
        <f t="shared" si="1527"/>
        <v>0.99999999999999967</v>
      </c>
      <c r="CZ1039" s="68">
        <f t="shared" si="1528"/>
        <v>2.5805000000000001E-5</v>
      </c>
      <c r="DA1039" s="19">
        <f t="shared" si="1529"/>
        <v>1.8601719999999996E-5</v>
      </c>
      <c r="DB1039" s="19">
        <f t="shared" si="1530"/>
        <v>3.667E-5</v>
      </c>
      <c r="DC1039" s="19">
        <f t="shared" si="1531"/>
        <v>3.9753519999999993E-5</v>
      </c>
      <c r="DD1039" s="19">
        <f t="shared" si="1532"/>
        <v>1.2628759999999999E-5</v>
      </c>
      <c r="DE1039" s="19">
        <f t="shared" si="1533"/>
        <v>1.2628759999999999E-5</v>
      </c>
      <c r="DF1039" s="19">
        <f t="shared" si="1534"/>
        <v>1.1238559999999998E-5</v>
      </c>
      <c r="DG1039" s="19">
        <f t="shared" si="1535"/>
        <v>1.5728719999999999E-5</v>
      </c>
      <c r="DH1039" s="19">
        <f t="shared" si="1536"/>
        <v>2.4973039999999999E-5</v>
      </c>
      <c r="DI1039" s="19">
        <f t="shared" si="1537"/>
        <v>3.8431239999999995E-5</v>
      </c>
      <c r="DJ1039" s="19">
        <f t="shared" si="1538"/>
        <v>0</v>
      </c>
      <c r="DK1039" s="19">
        <f t="shared" si="1539"/>
        <v>2.1175879999999997E-5</v>
      </c>
      <c r="DM1039" s="68">
        <f t="shared" si="1540"/>
        <v>1369.9099303100061</v>
      </c>
      <c r="DN1039" s="19">
        <f t="shared" si="1541"/>
        <v>29.827857803036679</v>
      </c>
      <c r="DO1039" s="19">
        <f t="shared" si="1542"/>
        <v>254.93920256120458</v>
      </c>
      <c r="DP1039" s="19">
        <f t="shared" si="1543"/>
        <v>3.8191202378067071</v>
      </c>
      <c r="DQ1039" s="19">
        <f t="shared" si="1544"/>
        <v>387.30513339429689</v>
      </c>
      <c r="DR1039" s="19">
        <f t="shared" si="1545"/>
        <v>30.212670519274596</v>
      </c>
      <c r="DS1039" s="19">
        <f t="shared" si="1546"/>
        <v>71.25465820822474</v>
      </c>
      <c r="DT1039" s="19">
        <f t="shared" si="1547"/>
        <v>146.58895263854302</v>
      </c>
      <c r="DU1039" s="19">
        <f t="shared" si="1548"/>
        <v>193.45160012427235</v>
      </c>
      <c r="DV1039" s="19">
        <f t="shared" si="1549"/>
        <v>48.309448339887638</v>
      </c>
      <c r="DX1039" s="19">
        <f t="shared" si="1550"/>
        <v>65.903728701199725</v>
      </c>
      <c r="DZ1039" s="68">
        <f t="shared" si="1551"/>
        <v>2601.5223028377532</v>
      </c>
      <c r="EA1039" s="21">
        <f t="shared" si="1552"/>
        <v>2.6015223028377532</v>
      </c>
      <c r="EB1039" s="92">
        <f t="shared" si="1501"/>
        <v>1028</v>
      </c>
    </row>
    <row r="1040" spans="1:132" x14ac:dyDescent="0.3">
      <c r="A1040" s="19">
        <f>'A. Thermody. result (all suite)'!C996</f>
        <v>1026</v>
      </c>
      <c r="B1040" s="19" t="str">
        <f>'A. Thermody. result (all suite)'!A996</f>
        <v>Alkaline basalt</v>
      </c>
      <c r="C1040" s="24">
        <f>'A. Thermody. result (all suite)'!G996</f>
        <v>38.700263999999997</v>
      </c>
      <c r="D1040" s="19">
        <f>'A. Thermody. result (all suite)'!D996</f>
        <v>5000</v>
      </c>
      <c r="E1040" s="61">
        <f>'A. Thermody. result (all suite)'!I996</f>
        <v>56.877566999999999</v>
      </c>
      <c r="F1040" s="21">
        <f>'A. Thermody. result (all suite)'!J996</f>
        <v>0.87432500000000002</v>
      </c>
      <c r="G1040" s="21">
        <f>'A. Thermody. result (all suite)'!K996</f>
        <v>14.974845999999999</v>
      </c>
      <c r="H1040" s="21">
        <f>'A. Thermody. result (all suite)'!L996</f>
        <v>0.23442499999999999</v>
      </c>
      <c r="I1040" s="21">
        <f>'A. Thermody. result (all suite)'!M996</f>
        <v>7.8516680000000001</v>
      </c>
      <c r="J1040" s="21">
        <f>'A. Thermody. result (all suite)'!N996</f>
        <v>0.620089</v>
      </c>
      <c r="K1040" s="21">
        <f>'A. Thermody. result (all suite)'!O996</f>
        <v>1.2628140000000001</v>
      </c>
      <c r="L1040" s="21">
        <f>'A. Thermody. result (all suite)'!P996</f>
        <v>3.6641629999999998</v>
      </c>
      <c r="M1040" s="21">
        <f>'A. Thermody. result (all suite)'!Q996</f>
        <v>7.7959769999999997</v>
      </c>
      <c r="N1040" s="21">
        <f>'A. Thermody. result (all suite)'!R996</f>
        <v>3.0112540000000001</v>
      </c>
      <c r="O1040" s="21">
        <f>'A. Thermody. result (all suite)'!S996</f>
        <v>0.56526699999999996</v>
      </c>
      <c r="P1040" s="21">
        <f>'A. Thermody. result (all suite)'!T996</f>
        <v>2.2676069999999999</v>
      </c>
      <c r="Q1040" s="21">
        <f t="shared" si="1553"/>
        <v>100.00000199999999</v>
      </c>
      <c r="S1040" s="19">
        <f t="shared" si="1471"/>
        <v>1299</v>
      </c>
      <c r="T1040" s="19">
        <f t="shared" si="1472"/>
        <v>0.5</v>
      </c>
      <c r="V1040" s="61">
        <f t="shared" si="1473"/>
        <v>55.587807335073506</v>
      </c>
      <c r="W1040" s="21">
        <f t="shared" si="1474"/>
        <v>0.85449874549377514</v>
      </c>
      <c r="X1040" s="21">
        <f t="shared" si="1475"/>
        <v>14.635275350656192</v>
      </c>
      <c r="Y1040" s="21">
        <f t="shared" si="1476"/>
        <v>0.22910916239656676</v>
      </c>
      <c r="Z1040" s="21">
        <f t="shared" si="1477"/>
        <v>7.6736230303761399</v>
      </c>
      <c r="AA1040" s="21">
        <f t="shared" si="1478"/>
        <v>0.60602781871099365</v>
      </c>
      <c r="AB1040" s="21">
        <f t="shared" si="1479"/>
        <v>1.2341783419117334</v>
      </c>
      <c r="AC1040" s="21">
        <f t="shared" si="1480"/>
        <v>3.5810741849823664</v>
      </c>
      <c r="AD1040" s="21">
        <f t="shared" si="1481"/>
        <v>7.6191948833652523</v>
      </c>
      <c r="AE1040" s="21">
        <f t="shared" si="1482"/>
        <v>2.9429705948738882</v>
      </c>
      <c r="AF1040" s="21">
        <f t="shared" si="1483"/>
        <v>0.55244896619567063</v>
      </c>
      <c r="AG1040" s="21">
        <f t="shared" si="1484"/>
        <v>95.516208414036086</v>
      </c>
      <c r="AH1040" s="21"/>
      <c r="AI1040" s="61">
        <f t="shared" si="1485"/>
        <v>58.19725076828415</v>
      </c>
      <c r="AJ1040" s="21">
        <f t="shared" si="1486"/>
        <v>0.89461124942246628</v>
      </c>
      <c r="AK1040" s="21">
        <f t="shared" si="1487"/>
        <v>15.322295130493835</v>
      </c>
      <c r="AL1040" s="21">
        <f t="shared" si="1488"/>
        <v>0.23986417195649404</v>
      </c>
      <c r="AM1040" s="21">
        <f t="shared" si="1489"/>
        <v>8.0338438447149478</v>
      </c>
      <c r="AN1040" s="21">
        <f t="shared" si="1490"/>
        <v>0.63447641900108964</v>
      </c>
      <c r="AO1040" s="21">
        <f t="shared" si="1491"/>
        <v>1.2921140426365283</v>
      </c>
      <c r="AP1040" s="21">
        <f t="shared" si="1492"/>
        <v>3.7491795836989366</v>
      </c>
      <c r="AQ1040" s="21">
        <f t="shared" si="1493"/>
        <v>7.9768606918923854</v>
      </c>
      <c r="AR1040" s="21">
        <f t="shared" si="1494"/>
        <v>3.0811216690228456</v>
      </c>
      <c r="AS1040" s="21">
        <f t="shared" si="1495"/>
        <v>0.57838242887632085</v>
      </c>
      <c r="AT1040" s="21">
        <f t="shared" si="1496"/>
        <v>100</v>
      </c>
      <c r="AU1040" s="21"/>
      <c r="AV1040" s="21">
        <f>AR1040*'[1]diagram lines'!$G$39</f>
        <v>2.557658068268688</v>
      </c>
      <c r="AW1040" s="21">
        <f>AK1040*'[1]diagram lines'!$G$40</f>
        <v>8.1095756612590151</v>
      </c>
      <c r="AX1040" s="21">
        <f>AQ1040*'[1]diagram lines'!$G$38</f>
        <v>5.9176517362570493</v>
      </c>
      <c r="AY1040" s="21">
        <f>AP1040*'[1]diagram lines'!$G$41</f>
        <v>2.6793798030578819</v>
      </c>
      <c r="AZ1040" s="21">
        <f t="shared" si="1497"/>
        <v>11.057982360915231</v>
      </c>
      <c r="BA1040" s="21">
        <f t="shared" si="1498"/>
        <v>0.72701042759142698</v>
      </c>
      <c r="BB1040" s="21">
        <f t="shared" si="1499"/>
        <v>0.95684710627670222</v>
      </c>
      <c r="BC1040" s="86">
        <f t="shared" si="1500"/>
        <v>1.0450990481553684</v>
      </c>
      <c r="BX1040" s="61">
        <f t="shared" si="1502"/>
        <v>0.94669718708388817</v>
      </c>
      <c r="BY1040" s="21">
        <f t="shared" si="1503"/>
        <v>1.0945480721081624E-2</v>
      </c>
      <c r="BZ1040" s="21">
        <f t="shared" si="1504"/>
        <v>0.14686981169085916</v>
      </c>
      <c r="CA1040" s="21">
        <f t="shared" si="1505"/>
        <v>1.4680005009706306E-3</v>
      </c>
      <c r="CB1040" s="21">
        <f t="shared" si="1506"/>
        <v>0.10927860821155186</v>
      </c>
      <c r="CC1040" s="21">
        <f t="shared" si="1507"/>
        <v>8.7410346771919934E-3</v>
      </c>
      <c r="CD1040" s="21">
        <f t="shared" si="1508"/>
        <v>3.1335334987593055E-2</v>
      </c>
      <c r="CE1040" s="21">
        <f t="shared" si="1509"/>
        <v>6.5338141940085595E-2</v>
      </c>
      <c r="CF1040" s="21">
        <f t="shared" si="1510"/>
        <v>0.12576184868527182</v>
      </c>
      <c r="CG1040" s="21">
        <f t="shared" si="1511"/>
        <v>3.1966602972399151E-2</v>
      </c>
      <c r="CH1040" s="21">
        <f t="shared" si="1512"/>
        <v>3.9823240151045484E-3</v>
      </c>
      <c r="CI1040" s="21">
        <f t="shared" si="1513"/>
        <v>0.12583834628190899</v>
      </c>
      <c r="CJ1040" s="21">
        <f t="shared" si="1514"/>
        <v>1.6082227217679064</v>
      </c>
      <c r="CL1040" s="68">
        <f t="shared" si="1515"/>
        <v>0.58866049724952996</v>
      </c>
      <c r="CM1040" s="19">
        <f t="shared" si="1516"/>
        <v>6.8059483135826764E-3</v>
      </c>
      <c r="CN1040" s="19">
        <f t="shared" si="1517"/>
        <v>9.1324298371687193E-2</v>
      </c>
      <c r="CO1040" s="19">
        <f t="shared" si="1518"/>
        <v>9.1280920304177111E-4</v>
      </c>
      <c r="CP1040" s="19">
        <f t="shared" si="1519"/>
        <v>6.7949921818927395E-2</v>
      </c>
      <c r="CQ1040" s="19">
        <f t="shared" si="1520"/>
        <v>5.4352140153716049E-3</v>
      </c>
      <c r="CR1040" s="19">
        <f t="shared" si="1521"/>
        <v>1.9484449860990877E-2</v>
      </c>
      <c r="CS1040" s="19">
        <f t="shared" si="1522"/>
        <v>4.0627545585390001E-2</v>
      </c>
      <c r="CT1040" s="19">
        <f t="shared" si="1523"/>
        <v>7.8199273634825178E-2</v>
      </c>
      <c r="CU1040" s="19">
        <f t="shared" si="1524"/>
        <v>1.9876975085427545E-2</v>
      </c>
      <c r="CV1040" s="19">
        <f t="shared" si="1525"/>
        <v>2.476226682537361E-3</v>
      </c>
      <c r="CW1040" s="19">
        <f t="shared" si="1526"/>
        <v>7.8246840178688618E-2</v>
      </c>
      <c r="CX1040" s="19">
        <f t="shared" si="1527"/>
        <v>1.0000000000000002</v>
      </c>
      <c r="CZ1040" s="68">
        <f t="shared" si="1528"/>
        <v>2.5805000000000001E-5</v>
      </c>
      <c r="DA1040" s="19">
        <f t="shared" si="1529"/>
        <v>1.858724E-5</v>
      </c>
      <c r="DB1040" s="19">
        <f t="shared" si="1530"/>
        <v>3.667E-5</v>
      </c>
      <c r="DC1040" s="19">
        <f t="shared" si="1531"/>
        <v>3.9735339999999995E-5</v>
      </c>
      <c r="DD1040" s="19">
        <f t="shared" si="1532"/>
        <v>1.2622919999999999E-5</v>
      </c>
      <c r="DE1040" s="19">
        <f t="shared" si="1533"/>
        <v>1.2622919999999999E-5</v>
      </c>
      <c r="DF1040" s="19">
        <f t="shared" si="1534"/>
        <v>1.1232019999999998E-5</v>
      </c>
      <c r="DG1040" s="19">
        <f t="shared" si="1535"/>
        <v>1.5721239999999997E-5</v>
      </c>
      <c r="DH1040" s="19">
        <f t="shared" si="1536"/>
        <v>2.4957679999999999E-5</v>
      </c>
      <c r="DI1040" s="19">
        <f t="shared" si="1537"/>
        <v>3.8407079999999992E-5</v>
      </c>
      <c r="DJ1040" s="19">
        <f t="shared" si="1538"/>
        <v>0</v>
      </c>
      <c r="DK1040" s="19">
        <f t="shared" si="1539"/>
        <v>2.1156959999999995E-5</v>
      </c>
      <c r="DM1040" s="68">
        <f t="shared" si="1540"/>
        <v>1370.5375963864274</v>
      </c>
      <c r="DN1040" s="19">
        <f t="shared" si="1541"/>
        <v>29.249052107197418</v>
      </c>
      <c r="DO1040" s="19">
        <f t="shared" si="1542"/>
        <v>253.92488306455485</v>
      </c>
      <c r="DP1040" s="19">
        <f t="shared" si="1543"/>
        <v>3.668434739296063</v>
      </c>
      <c r="DQ1040" s="19">
        <f t="shared" si="1544"/>
        <v>386.77278178820222</v>
      </c>
      <c r="DR1040" s="19">
        <f t="shared" si="1545"/>
        <v>30.545553821973179</v>
      </c>
      <c r="DS1040" s="19">
        <f t="shared" si="1546"/>
        <v>69.909359972465538</v>
      </c>
      <c r="DT1040" s="19">
        <f t="shared" si="1547"/>
        <v>144.92449427835663</v>
      </c>
      <c r="DU1040" s="19">
        <f t="shared" si="1548"/>
        <v>194.23171435096583</v>
      </c>
      <c r="DV1040" s="19">
        <f t="shared" si="1549"/>
        <v>48.751715908818767</v>
      </c>
      <c r="DX1040" s="19">
        <f t="shared" si="1550"/>
        <v>66.645116312550059</v>
      </c>
      <c r="DZ1040" s="68">
        <f t="shared" si="1551"/>
        <v>2599.1607027308082</v>
      </c>
      <c r="EA1040" s="21">
        <f t="shared" si="1552"/>
        <v>2.5991607027308081</v>
      </c>
      <c r="EB1040" s="92">
        <f t="shared" si="1501"/>
        <v>1026</v>
      </c>
    </row>
    <row r="1041" spans="1:132" x14ac:dyDescent="0.3">
      <c r="A1041" s="19">
        <f>'A. Thermody. result (all suite)'!C997</f>
        <v>1024</v>
      </c>
      <c r="B1041" s="19" t="str">
        <f>'A. Thermody. result (all suite)'!A997</f>
        <v>Alkaline basalt</v>
      </c>
      <c r="C1041" s="24">
        <f>'A. Thermody. result (all suite)'!G997</f>
        <v>38.274160000000002</v>
      </c>
      <c r="D1041" s="19">
        <f>'A. Thermody. result (all suite)'!D997</f>
        <v>5000</v>
      </c>
      <c r="E1041" s="61">
        <f>'A. Thermody. result (all suite)'!I997</f>
        <v>56.940603000000003</v>
      </c>
      <c r="F1041" s="21">
        <f>'A. Thermody. result (all suite)'!J997</f>
        <v>0.85721199999999997</v>
      </c>
      <c r="G1041" s="21">
        <f>'A. Thermody. result (all suite)'!K997</f>
        <v>14.925159000000001</v>
      </c>
      <c r="H1041" s="21">
        <f>'A. Thermody. result (all suite)'!L997</f>
        <v>0.22520799999999999</v>
      </c>
      <c r="I1041" s="21">
        <f>'A. Thermody. result (all suite)'!M997</f>
        <v>7.8429510000000002</v>
      </c>
      <c r="J1041" s="21">
        <f>'A. Thermody. result (all suite)'!N997</f>
        <v>0.62699199999999999</v>
      </c>
      <c r="K1041" s="21">
        <f>'A. Thermody. result (all suite)'!O997</f>
        <v>1.239028</v>
      </c>
      <c r="L1041" s="21">
        <f>'A. Thermody. result (all suite)'!P997</f>
        <v>3.6234280000000001</v>
      </c>
      <c r="M1041" s="21">
        <f>'A. Thermody. result (all suite)'!Q997</f>
        <v>7.8274249999999999</v>
      </c>
      <c r="N1041" s="21">
        <f>'A. Thermody. result (all suite)'!R997</f>
        <v>3.0386320000000002</v>
      </c>
      <c r="O1041" s="21">
        <f>'A. Thermody. result (all suite)'!S997</f>
        <v>0.56095700000000004</v>
      </c>
      <c r="P1041" s="21">
        <f>'A. Thermody. result (all suite)'!T997</f>
        <v>2.2924039999999999</v>
      </c>
      <c r="Q1041" s="21">
        <f>SUM(E1041:P1041)</f>
        <v>99.999999000000017</v>
      </c>
      <c r="S1041" s="19">
        <f t="shared" si="1471"/>
        <v>1297</v>
      </c>
      <c r="T1041" s="19">
        <f t="shared" si="1472"/>
        <v>0.5</v>
      </c>
      <c r="V1041" s="61">
        <f t="shared" si="1473"/>
        <v>55.635294326150799</v>
      </c>
      <c r="W1041" s="21">
        <f t="shared" si="1474"/>
        <v>0.83756123762701229</v>
      </c>
      <c r="X1041" s="21">
        <f t="shared" si="1475"/>
        <v>14.583014054656191</v>
      </c>
      <c r="Y1041" s="21">
        <f t="shared" si="1476"/>
        <v>0.22004532274805322</v>
      </c>
      <c r="Z1041" s="21">
        <f t="shared" si="1477"/>
        <v>7.6631588757600388</v>
      </c>
      <c r="AA1041" s="21">
        <f t="shared" si="1478"/>
        <v>0.6126188101685881</v>
      </c>
      <c r="AB1041" s="21">
        <f t="shared" si="1479"/>
        <v>1.2106244722828448</v>
      </c>
      <c r="AC1041" s="21">
        <f t="shared" si="1480"/>
        <v>3.540364390760244</v>
      </c>
      <c r="AD1041" s="21">
        <f t="shared" si="1481"/>
        <v>7.6479887944086373</v>
      </c>
      <c r="AE1041" s="21">
        <f t="shared" si="1482"/>
        <v>2.9689742777901427</v>
      </c>
      <c r="AF1041" s="21">
        <f t="shared" si="1483"/>
        <v>0.54809759916512601</v>
      </c>
      <c r="AG1041" s="21">
        <f t="shared" si="1484"/>
        <v>95.467742161517663</v>
      </c>
      <c r="AH1041" s="21"/>
      <c r="AI1041" s="61">
        <f t="shared" si="1485"/>
        <v>58.276537253833759</v>
      </c>
      <c r="AJ1041" s="21">
        <f t="shared" si="1486"/>
        <v>0.87732381500128021</v>
      </c>
      <c r="AK1041" s="21">
        <f t="shared" si="1487"/>
        <v>15.275331462206191</v>
      </c>
      <c r="AL1041" s="21">
        <f t="shared" si="1488"/>
        <v>0.23049180567795166</v>
      </c>
      <c r="AM1041" s="21">
        <f t="shared" si="1489"/>
        <v>8.0269614659945336</v>
      </c>
      <c r="AN1041" s="21">
        <f t="shared" si="1490"/>
        <v>0.64170241832275177</v>
      </c>
      <c r="AO1041" s="21">
        <f t="shared" si="1491"/>
        <v>1.2680979405950992</v>
      </c>
      <c r="AP1041" s="21">
        <f t="shared" si="1492"/>
        <v>3.7084404748678961</v>
      </c>
      <c r="AQ1041" s="21">
        <f t="shared" si="1493"/>
        <v>8.0110711966659292</v>
      </c>
      <c r="AR1041" s="21">
        <f t="shared" si="1494"/>
        <v>3.1099240545220668</v>
      </c>
      <c r="AS1041" s="21">
        <f t="shared" si="1495"/>
        <v>0.57411811231255883</v>
      </c>
      <c r="AT1041" s="21">
        <f t="shared" si="1496"/>
        <v>100.00000000000003</v>
      </c>
      <c r="AU1041" s="21"/>
      <c r="AV1041" s="21">
        <f>AR1041*'[1]diagram lines'!$G$39</f>
        <v>2.58156710581112</v>
      </c>
      <c r="AW1041" s="21">
        <f>AK1041*'[1]diagram lines'!$G$40</f>
        <v>8.0847193706011655</v>
      </c>
      <c r="AX1041" s="21">
        <f>AQ1041*'[1]diagram lines'!$G$38</f>
        <v>5.9430308748418756</v>
      </c>
      <c r="AY1041" s="21">
        <f>AP1041*'[1]diagram lines'!$G$41</f>
        <v>2.65026528801276</v>
      </c>
      <c r="AZ1041" s="21">
        <f t="shared" si="1497"/>
        <v>11.120995251187995</v>
      </c>
      <c r="BA1041" s="21">
        <f t="shared" si="1498"/>
        <v>0.72347367267308471</v>
      </c>
      <c r="BB1041" s="21">
        <f t="shared" si="1499"/>
        <v>0.94839890267550953</v>
      </c>
      <c r="BC1041" s="86">
        <f t="shared" si="1500"/>
        <v>1.0544086430076201</v>
      </c>
      <c r="BX1041" s="61">
        <f t="shared" si="1502"/>
        <v>0.94774638814913459</v>
      </c>
      <c r="BY1041" s="21">
        <f t="shared" si="1503"/>
        <v>1.0731246870305458E-2</v>
      </c>
      <c r="BZ1041" s="21">
        <f t="shared" si="1504"/>
        <v>0.14638249313456259</v>
      </c>
      <c r="CA1041" s="21">
        <f t="shared" si="1505"/>
        <v>1.410282422192999E-3</v>
      </c>
      <c r="CB1041" s="21">
        <f t="shared" si="1506"/>
        <v>0.10915728601252611</v>
      </c>
      <c r="CC1041" s="21">
        <f t="shared" si="1507"/>
        <v>8.8383422610656889E-3</v>
      </c>
      <c r="CD1041" s="21">
        <f t="shared" si="1508"/>
        <v>3.0745111662531022E-2</v>
      </c>
      <c r="CE1041" s="21">
        <f t="shared" si="1509"/>
        <v>6.4611768901569194E-2</v>
      </c>
      <c r="CF1041" s="21">
        <f t="shared" si="1510"/>
        <v>0.12626915631553476</v>
      </c>
      <c r="CG1041" s="21">
        <f t="shared" si="1511"/>
        <v>3.2257239915074308E-2</v>
      </c>
      <c r="CH1041" s="21">
        <f t="shared" si="1512"/>
        <v>3.9519599278588745E-3</v>
      </c>
      <c r="CI1041" s="21">
        <f t="shared" si="1513"/>
        <v>0.12721442841287459</v>
      </c>
      <c r="CJ1041" s="21">
        <f t="shared" si="1514"/>
        <v>1.6093157039852302</v>
      </c>
      <c r="CL1041" s="68">
        <f t="shared" si="1515"/>
        <v>0.5889126575986191</v>
      </c>
      <c r="CM1041" s="19">
        <f t="shared" si="1516"/>
        <v>6.6682049045635522E-3</v>
      </c>
      <c r="CN1041" s="19">
        <f t="shared" si="1517"/>
        <v>9.0959463560858933E-2</v>
      </c>
      <c r="CO1041" s="19">
        <f t="shared" si="1518"/>
        <v>8.7632427789068675E-4</v>
      </c>
      <c r="CP1041" s="19">
        <f t="shared" si="1519"/>
        <v>6.782838553194652E-2</v>
      </c>
      <c r="CQ1041" s="19">
        <f t="shared" si="1520"/>
        <v>5.4919878300937804E-3</v>
      </c>
      <c r="CR1041" s="19">
        <f t="shared" si="1521"/>
        <v>1.9104462590152659E-2</v>
      </c>
      <c r="CS1041" s="19">
        <f t="shared" si="1522"/>
        <v>4.0148597780763455E-2</v>
      </c>
      <c r="CT1041" s="19">
        <f t="shared" si="1523"/>
        <v>7.8461395736615286E-2</v>
      </c>
      <c r="CU1041" s="19">
        <f t="shared" si="1524"/>
        <v>2.0044072045773288E-2</v>
      </c>
      <c r="CV1041" s="19">
        <f t="shared" si="1525"/>
        <v>2.4556772285713956E-3</v>
      </c>
      <c r="CW1041" s="19">
        <f t="shared" si="1526"/>
        <v>7.9048770914151301E-2</v>
      </c>
      <c r="CX1041" s="19">
        <f t="shared" si="1527"/>
        <v>0.99999999999999978</v>
      </c>
      <c r="CZ1041" s="68">
        <f t="shared" si="1528"/>
        <v>2.5805000000000001E-5</v>
      </c>
      <c r="DA1041" s="19">
        <f t="shared" si="1529"/>
        <v>1.8572759999999997E-5</v>
      </c>
      <c r="DB1041" s="19">
        <f t="shared" si="1530"/>
        <v>3.667E-5</v>
      </c>
      <c r="DC1041" s="19">
        <f t="shared" si="1531"/>
        <v>3.971715999999999E-5</v>
      </c>
      <c r="DD1041" s="19">
        <f t="shared" si="1532"/>
        <v>1.2617079999999998E-5</v>
      </c>
      <c r="DE1041" s="19">
        <f t="shared" si="1533"/>
        <v>1.2617079999999998E-5</v>
      </c>
      <c r="DF1041" s="19">
        <f t="shared" si="1534"/>
        <v>1.1225479999999998E-5</v>
      </c>
      <c r="DG1041" s="19">
        <f t="shared" si="1535"/>
        <v>1.5713759999999999E-5</v>
      </c>
      <c r="DH1041" s="19">
        <f t="shared" si="1536"/>
        <v>2.4942319999999998E-5</v>
      </c>
      <c r="DI1041" s="19">
        <f t="shared" si="1537"/>
        <v>3.8382919999999996E-5</v>
      </c>
      <c r="DJ1041" s="19">
        <f t="shared" si="1538"/>
        <v>0</v>
      </c>
      <c r="DK1041" s="19">
        <f t="shared" si="1539"/>
        <v>2.1138039999999996E-5</v>
      </c>
      <c r="DM1041" s="68">
        <f t="shared" si="1540"/>
        <v>1371.1246839188154</v>
      </c>
      <c r="DN1041" s="19">
        <f t="shared" si="1541"/>
        <v>28.679432016379725</v>
      </c>
      <c r="DO1041" s="19">
        <f t="shared" si="1542"/>
        <v>252.91046917548888</v>
      </c>
      <c r="DP1041" s="19">
        <f t="shared" si="1543"/>
        <v>3.5234196991014413</v>
      </c>
      <c r="DQ1041" s="19">
        <f t="shared" si="1544"/>
        <v>386.25969720968385</v>
      </c>
      <c r="DR1041" s="19">
        <f t="shared" si="1545"/>
        <v>30.878905156094184</v>
      </c>
      <c r="DS1041" s="19">
        <f t="shared" si="1546"/>
        <v>68.58591725103534</v>
      </c>
      <c r="DT1041" s="19">
        <f t="shared" si="1547"/>
        <v>143.2841893693944</v>
      </c>
      <c r="DU1041" s="19">
        <f t="shared" si="1548"/>
        <v>195.00278729936838</v>
      </c>
      <c r="DV1041" s="19">
        <f t="shared" si="1549"/>
        <v>49.192494648970012</v>
      </c>
      <c r="DX1041" s="19">
        <f t="shared" si="1550"/>
        <v>67.388407433849423</v>
      </c>
      <c r="DZ1041" s="68">
        <f t="shared" si="1551"/>
        <v>2596.8304031781809</v>
      </c>
      <c r="EA1041" s="21">
        <f t="shared" si="1552"/>
        <v>2.5968304031781808</v>
      </c>
      <c r="EB1041" s="92">
        <f t="shared" si="1501"/>
        <v>1024</v>
      </c>
    </row>
    <row r="1042" spans="1:132" x14ac:dyDescent="0.3">
      <c r="A1042" s="19">
        <f>'A. Thermody. result (all suite)'!C998</f>
        <v>1022</v>
      </c>
      <c r="B1042" s="19" t="str">
        <f>'A. Thermody. result (all suite)'!A998</f>
        <v>Alkaline basalt</v>
      </c>
      <c r="C1042" s="24">
        <f>'A. Thermody. result (all suite)'!G998</f>
        <v>37.856561999999997</v>
      </c>
      <c r="D1042" s="19">
        <f>'A. Thermody. result (all suite)'!D998</f>
        <v>5000</v>
      </c>
      <c r="E1042" s="61">
        <f>'A. Thermody. result (all suite)'!I998</f>
        <v>57.002015</v>
      </c>
      <c r="F1042" s="21">
        <f>'A. Thermody. result (all suite)'!J998</f>
        <v>0.84037600000000001</v>
      </c>
      <c r="G1042" s="21">
        <f>'A. Thermody. result (all suite)'!K998</f>
        <v>14.875386000000001</v>
      </c>
      <c r="H1042" s="21">
        <f>'A. Thermody. result (all suite)'!L998</f>
        <v>0.216335</v>
      </c>
      <c r="I1042" s="21">
        <f>'A. Thermody. result (all suite)'!M998</f>
        <v>7.8346080000000002</v>
      </c>
      <c r="J1042" s="21">
        <f>'A. Thermody. result (all suite)'!N998</f>
        <v>0.63390899999999994</v>
      </c>
      <c r="K1042" s="21">
        <f>'A. Thermody. result (all suite)'!O998</f>
        <v>1.215622</v>
      </c>
      <c r="L1042" s="21">
        <f>'A. Thermody. result (all suite)'!P998</f>
        <v>3.5832760000000001</v>
      </c>
      <c r="M1042" s="21">
        <f>'A. Thermody. result (all suite)'!Q998</f>
        <v>7.8585190000000003</v>
      </c>
      <c r="N1042" s="21">
        <f>'A. Thermody. result (all suite)'!R998</f>
        <v>3.0659190000000001</v>
      </c>
      <c r="O1042" s="21">
        <f>'A. Thermody. result (all suite)'!S998</f>
        <v>0.55678099999999997</v>
      </c>
      <c r="P1042" s="21">
        <f>'A. Thermody. result (all suite)'!T998</f>
        <v>2.317253</v>
      </c>
      <c r="Q1042" s="21">
        <f t="shared" ref="Q1042:Q1058" si="1554">SUM(E1042:P1042)</f>
        <v>99.999998999999988</v>
      </c>
      <c r="S1042" s="19">
        <f t="shared" si="1471"/>
        <v>1295</v>
      </c>
      <c r="T1042" s="19">
        <f t="shared" si="1472"/>
        <v>0.5</v>
      </c>
      <c r="V1042" s="61">
        <f t="shared" si="1473"/>
        <v>55.681134084143245</v>
      </c>
      <c r="W1042" s="21">
        <f t="shared" si="1474"/>
        <v>0.82090236173398368</v>
      </c>
      <c r="X1042" s="21">
        <f t="shared" si="1475"/>
        <v>14.530685668206418</v>
      </c>
      <c r="Y1042" s="21">
        <f t="shared" si="1476"/>
        <v>0.21132197067231973</v>
      </c>
      <c r="Z1042" s="21">
        <f t="shared" si="1477"/>
        <v>7.6530603092662846</v>
      </c>
      <c r="AA1042" s="21">
        <f t="shared" si="1478"/>
        <v>0.61921972453333718</v>
      </c>
      <c r="AB1042" s="21">
        <f t="shared" si="1479"/>
        <v>1.1874529624546497</v>
      </c>
      <c r="AC1042" s="21">
        <f t="shared" si="1480"/>
        <v>3.5002424285613847</v>
      </c>
      <c r="AD1042" s="21">
        <f t="shared" si="1481"/>
        <v>7.6764172308959129</v>
      </c>
      <c r="AE1042" s="21">
        <f t="shared" si="1482"/>
        <v>2.994873899284479</v>
      </c>
      <c r="AF1042" s="21">
        <f t="shared" si="1483"/>
        <v>0.54387897544504971</v>
      </c>
      <c r="AG1042" s="21">
        <f t="shared" si="1484"/>
        <v>95.419189615197055</v>
      </c>
      <c r="AH1042" s="21"/>
      <c r="AI1042" s="61">
        <f t="shared" si="1485"/>
        <v>58.354230746134022</v>
      </c>
      <c r="AJ1042" s="21">
        <f t="shared" si="1486"/>
        <v>0.86031160508120852</v>
      </c>
      <c r="AK1042" s="21">
        <f t="shared" si="1487"/>
        <v>15.228263546153793</v>
      </c>
      <c r="AL1042" s="21">
        <f t="shared" si="1488"/>
        <v>0.22146695179924611</v>
      </c>
      <c r="AM1042" s="21">
        <f t="shared" si="1489"/>
        <v>8.0204624878174506</v>
      </c>
      <c r="AN1042" s="21">
        <f t="shared" si="1490"/>
        <v>0.64894674439230027</v>
      </c>
      <c r="AO1042" s="21">
        <f t="shared" si="1491"/>
        <v>1.2444592825021525</v>
      </c>
      <c r="AP1042" s="21">
        <f t="shared" si="1492"/>
        <v>3.6682793499683153</v>
      </c>
      <c r="AQ1042" s="21">
        <f t="shared" si="1493"/>
        <v>8.0449407104095965</v>
      </c>
      <c r="AR1042" s="21">
        <f t="shared" si="1494"/>
        <v>3.1386494806360172</v>
      </c>
      <c r="AS1042" s="21">
        <f t="shared" si="1495"/>
        <v>0.56998909510590534</v>
      </c>
      <c r="AT1042" s="21">
        <f t="shared" si="1496"/>
        <v>100.00000000000001</v>
      </c>
      <c r="AU1042" s="21"/>
      <c r="AV1042" s="21">
        <f>AR1042*'[1]diagram lines'!$G$39</f>
        <v>2.6054122588939914</v>
      </c>
      <c r="AW1042" s="21">
        <f>AK1042*'[1]diagram lines'!$G$40</f>
        <v>8.0598079051063483</v>
      </c>
      <c r="AX1042" s="21">
        <f>AQ1042*'[1]diagram lines'!$G$38</f>
        <v>5.9681570484774644</v>
      </c>
      <c r="AY1042" s="21">
        <f>AP1042*'[1]diagram lines'!$G$41</f>
        <v>2.6215638335954026</v>
      </c>
      <c r="AZ1042" s="21">
        <f t="shared" si="1497"/>
        <v>11.183590191045614</v>
      </c>
      <c r="BA1042" s="21">
        <f t="shared" si="1498"/>
        <v>0.71993854861919659</v>
      </c>
      <c r="BB1042" s="21">
        <f t="shared" si="1499"/>
        <v>0.94007613587221128</v>
      </c>
      <c r="BC1042" s="86">
        <f t="shared" si="1500"/>
        <v>1.0637436286713</v>
      </c>
      <c r="BX1042" s="61">
        <f t="shared" si="1502"/>
        <v>0.94876855858854858</v>
      </c>
      <c r="BY1042" s="21">
        <f t="shared" si="1503"/>
        <v>1.0520480721081624E-2</v>
      </c>
      <c r="BZ1042" s="21">
        <f t="shared" si="1504"/>
        <v>0.14589433111023933</v>
      </c>
      <c r="CA1042" s="21">
        <f t="shared" si="1505"/>
        <v>1.3547185171269335E-3</v>
      </c>
      <c r="CB1042" s="21">
        <f t="shared" si="1506"/>
        <v>0.10904116910229646</v>
      </c>
      <c r="CC1042" s="21">
        <f t="shared" si="1507"/>
        <v>8.935847194812517E-3</v>
      </c>
      <c r="CD1042" s="21">
        <f t="shared" si="1508"/>
        <v>3.0164317617866008E-2</v>
      </c>
      <c r="CE1042" s="21">
        <f t="shared" si="1509"/>
        <v>6.3895791726105572E-2</v>
      </c>
      <c r="CF1042" s="21">
        <f t="shared" si="1510"/>
        <v>0.12677075334731408</v>
      </c>
      <c r="CG1042" s="21">
        <f t="shared" si="1511"/>
        <v>3.254691082802548E-2</v>
      </c>
      <c r="CH1042" s="21">
        <f t="shared" si="1512"/>
        <v>3.9225398748802343E-3</v>
      </c>
      <c r="CI1042" s="21">
        <f t="shared" si="1513"/>
        <v>0.12859339622641511</v>
      </c>
      <c r="CJ1042" s="21">
        <f t="shared" si="1514"/>
        <v>1.6104088148547122</v>
      </c>
      <c r="CL1042" s="68">
        <f t="shared" si="1515"/>
        <v>0.5891476436523011</v>
      </c>
      <c r="CM1042" s="19">
        <f t="shared" si="1516"/>
        <v>6.5328012514826927E-3</v>
      </c>
      <c r="CN1042" s="19">
        <f t="shared" si="1517"/>
        <v>9.0594592978182134E-2</v>
      </c>
      <c r="CO1042" s="19">
        <f t="shared" si="1518"/>
        <v>8.4122646661565458E-4</v>
      </c>
      <c r="CP1042" s="19">
        <f t="shared" si="1519"/>
        <v>6.7710241086909304E-2</v>
      </c>
      <c r="CQ1042" s="19">
        <f t="shared" si="1520"/>
        <v>5.5488066833630015E-3</v>
      </c>
      <c r="CR1042" s="19">
        <f t="shared" si="1521"/>
        <v>1.8730844826248278E-2</v>
      </c>
      <c r="CS1042" s="19">
        <f t="shared" si="1522"/>
        <v>3.9676752348049037E-2</v>
      </c>
      <c r="CT1042" s="19">
        <f t="shared" si="1523"/>
        <v>7.8719609690382303E-2</v>
      </c>
      <c r="CU1042" s="19">
        <f t="shared" si="1524"/>
        <v>2.0210340708400679E-2</v>
      </c>
      <c r="CV1042" s="19">
        <f t="shared" si="1525"/>
        <v>2.4357416816761014E-3</v>
      </c>
      <c r="CW1042" s="19">
        <f t="shared" si="1526"/>
        <v>7.98513986263895E-2</v>
      </c>
      <c r="CX1042" s="19">
        <f t="shared" si="1527"/>
        <v>0.99999999999999978</v>
      </c>
      <c r="CZ1042" s="68">
        <f t="shared" si="1528"/>
        <v>2.5805000000000001E-5</v>
      </c>
      <c r="DA1042" s="19">
        <f t="shared" si="1529"/>
        <v>1.855828E-5</v>
      </c>
      <c r="DB1042" s="19">
        <f t="shared" si="1530"/>
        <v>3.667E-5</v>
      </c>
      <c r="DC1042" s="19">
        <f t="shared" si="1531"/>
        <v>3.9698979999999992E-5</v>
      </c>
      <c r="DD1042" s="19">
        <f t="shared" si="1532"/>
        <v>1.2611239999999998E-5</v>
      </c>
      <c r="DE1042" s="19">
        <f t="shared" si="1533"/>
        <v>1.2611239999999998E-5</v>
      </c>
      <c r="DF1042" s="19">
        <f t="shared" si="1534"/>
        <v>1.1218939999999998E-5</v>
      </c>
      <c r="DG1042" s="19">
        <f t="shared" si="1535"/>
        <v>1.5706279999999998E-5</v>
      </c>
      <c r="DH1042" s="19">
        <f t="shared" si="1536"/>
        <v>2.4926960000000001E-5</v>
      </c>
      <c r="DI1042" s="19">
        <f t="shared" si="1537"/>
        <v>3.8358759999999993E-5</v>
      </c>
      <c r="DJ1042" s="19">
        <f t="shared" si="1538"/>
        <v>0</v>
      </c>
      <c r="DK1042" s="19">
        <f t="shared" si="1539"/>
        <v>2.1119119999999997E-5</v>
      </c>
      <c r="DM1042" s="68">
        <f t="shared" si="1540"/>
        <v>1371.6717857248693</v>
      </c>
      <c r="DN1042" s="19">
        <f t="shared" si="1541"/>
        <v>28.11899399989856</v>
      </c>
      <c r="DO1042" s="19">
        <f t="shared" si="1542"/>
        <v>251.89595582371012</v>
      </c>
      <c r="DP1042" s="19">
        <f t="shared" si="1543"/>
        <v>3.3838515360811257</v>
      </c>
      <c r="DQ1042" s="19">
        <f t="shared" si="1544"/>
        <v>385.76546177016968</v>
      </c>
      <c r="DR1042" s="19">
        <f t="shared" si="1545"/>
        <v>31.212818574364722</v>
      </c>
      <c r="DS1042" s="19">
        <f t="shared" si="1546"/>
        <v>67.283811705723153</v>
      </c>
      <c r="DT1042" s="19">
        <f t="shared" si="1547"/>
        <v>141.66768144198309</v>
      </c>
      <c r="DU1042" s="19">
        <f t="shared" si="1548"/>
        <v>195.7650914795386</v>
      </c>
      <c r="DV1042" s="19">
        <f t="shared" si="1549"/>
        <v>49.631794529628806</v>
      </c>
      <c r="DX1042" s="19">
        <f t="shared" si="1550"/>
        <v>68.133625039657858</v>
      </c>
      <c r="DZ1042" s="68">
        <f t="shared" si="1551"/>
        <v>2594.530871625625</v>
      </c>
      <c r="EA1042" s="21">
        <f t="shared" si="1552"/>
        <v>2.5945308716256248</v>
      </c>
      <c r="EB1042" s="92">
        <f t="shared" si="1501"/>
        <v>1022</v>
      </c>
    </row>
    <row r="1043" spans="1:132" x14ac:dyDescent="0.3">
      <c r="A1043" s="19">
        <f>'A. Thermody. result (all suite)'!C999</f>
        <v>1020</v>
      </c>
      <c r="B1043" s="19" t="str">
        <f>'A. Thermody. result (all suite)'!A999</f>
        <v>Alkaline basalt</v>
      </c>
      <c r="C1043" s="24">
        <f>'A. Thermody. result (all suite)'!G999</f>
        <v>37.447184</v>
      </c>
      <c r="D1043" s="19">
        <f>'A. Thermody. result (all suite)'!D999</f>
        <v>5000</v>
      </c>
      <c r="E1043" s="61">
        <f>'A. Thermody. result (all suite)'!I999</f>
        <v>57.061832000000003</v>
      </c>
      <c r="F1043" s="21">
        <f>'A. Thermody. result (all suite)'!J999</f>
        <v>0.82381300000000002</v>
      </c>
      <c r="G1043" s="21">
        <f>'A. Thermody. result (all suite)'!K999</f>
        <v>14.825531</v>
      </c>
      <c r="H1043" s="21">
        <f>'A. Thermody. result (all suite)'!L999</f>
        <v>0.20779500000000001</v>
      </c>
      <c r="I1043" s="21">
        <f>'A. Thermody. result (all suite)'!M999</f>
        <v>7.8266309999999999</v>
      </c>
      <c r="J1043" s="21">
        <f>'A. Thermody. result (all suite)'!N999</f>
        <v>0.64083900000000005</v>
      </c>
      <c r="K1043" s="21">
        <f>'A. Thermody. result (all suite)'!O999</f>
        <v>1.1925859999999999</v>
      </c>
      <c r="L1043" s="21">
        <f>'A. Thermody. result (all suite)'!P999</f>
        <v>3.543701</v>
      </c>
      <c r="M1043" s="21">
        <f>'A. Thermody. result (all suite)'!Q999</f>
        <v>7.8892670000000003</v>
      </c>
      <c r="N1043" s="21">
        <f>'A. Thermody. result (all suite)'!R999</f>
        <v>3.0931160000000002</v>
      </c>
      <c r="O1043" s="21">
        <f>'A. Thermody. result (all suite)'!S999</f>
        <v>0.55273399999999995</v>
      </c>
      <c r="P1043" s="21">
        <f>'A. Thermody. result (all suite)'!T999</f>
        <v>2.3421569999999998</v>
      </c>
      <c r="Q1043" s="21">
        <f t="shared" si="1554"/>
        <v>100.00000200000002</v>
      </c>
      <c r="S1043" s="19">
        <f t="shared" si="1471"/>
        <v>1293</v>
      </c>
      <c r="T1043" s="19">
        <f t="shared" si="1472"/>
        <v>0.5</v>
      </c>
      <c r="V1043" s="61">
        <f t="shared" si="1473"/>
        <v>55.725354334213321</v>
      </c>
      <c r="W1043" s="21">
        <f t="shared" si="1474"/>
        <v>0.8045180065394899</v>
      </c>
      <c r="X1043" s="21">
        <f t="shared" si="1475"/>
        <v>14.478293794841074</v>
      </c>
      <c r="Y1043" s="21">
        <f t="shared" si="1476"/>
        <v>0.20292811495918772</v>
      </c>
      <c r="Z1043" s="21">
        <f t="shared" si="1477"/>
        <v>7.6433190178355694</v>
      </c>
      <c r="AA1043" s="21">
        <f t="shared" si="1478"/>
        <v>0.62582954480295916</v>
      </c>
      <c r="AB1043" s="21">
        <f t="shared" si="1479"/>
        <v>1.1646537640786245</v>
      </c>
      <c r="AC1043" s="21">
        <f t="shared" si="1480"/>
        <v>3.4607019606294109</v>
      </c>
      <c r="AD1043" s="21">
        <f t="shared" si="1481"/>
        <v>7.7044879844063914</v>
      </c>
      <c r="AE1043" s="21">
        <f t="shared" si="1482"/>
        <v>3.020670368536793</v>
      </c>
      <c r="AF1043" s="21">
        <f t="shared" si="1483"/>
        <v>0.53978810218653794</v>
      </c>
      <c r="AG1043" s="21">
        <f t="shared" si="1484"/>
        <v>95.370544993029355</v>
      </c>
      <c r="AH1043" s="21"/>
      <c r="AI1043" s="61">
        <f t="shared" si="1485"/>
        <v>58.430361636589474</v>
      </c>
      <c r="AJ1043" s="21">
        <f t="shared" si="1486"/>
        <v>0.84357073412791361</v>
      </c>
      <c r="AK1043" s="21">
        <f t="shared" si="1487"/>
        <v>15.181095794198612</v>
      </c>
      <c r="AL1043" s="21">
        <f t="shared" si="1488"/>
        <v>0.21277860472960469</v>
      </c>
      <c r="AM1043" s="21">
        <f t="shared" si="1489"/>
        <v>8.0143392473999402</v>
      </c>
      <c r="AN1043" s="21">
        <f t="shared" si="1490"/>
        <v>0.656208418279146</v>
      </c>
      <c r="AO1043" s="21">
        <f t="shared" si="1491"/>
        <v>1.2211881185786966</v>
      </c>
      <c r="AP1043" s="21">
        <f t="shared" si="1492"/>
        <v>3.6286905573228649</v>
      </c>
      <c r="AQ1043" s="21">
        <f t="shared" si="1493"/>
        <v>8.0784774638432797</v>
      </c>
      <c r="AR1043" s="21">
        <f t="shared" si="1494"/>
        <v>3.1672990531380254</v>
      </c>
      <c r="AS1043" s="21">
        <f t="shared" si="1495"/>
        <v>0.56599037179245548</v>
      </c>
      <c r="AT1043" s="21">
        <f t="shared" si="1496"/>
        <v>100.00000000000003</v>
      </c>
      <c r="AU1043" s="21"/>
      <c r="AV1043" s="21">
        <f>AR1043*'[1]diagram lines'!$G$39</f>
        <v>2.6291944454265499</v>
      </c>
      <c r="AW1043" s="21">
        <f>AK1043*'[1]diagram lines'!$G$40</f>
        <v>8.0348435998247734</v>
      </c>
      <c r="AX1043" s="21">
        <f>AQ1043*'[1]diagram lines'!$G$38</f>
        <v>5.9930363631415622</v>
      </c>
      <c r="AY1043" s="21">
        <f>AP1043*'[1]diagram lines'!$G$41</f>
        <v>2.593271400791473</v>
      </c>
      <c r="AZ1043" s="21">
        <f t="shared" si="1497"/>
        <v>11.245776516981305</v>
      </c>
      <c r="BA1043" s="21">
        <f t="shared" si="1498"/>
        <v>0.71640515510036806</v>
      </c>
      <c r="BB1043" s="21">
        <f t="shared" si="1499"/>
        <v>0.93187526270351773</v>
      </c>
      <c r="BC1043" s="86">
        <f t="shared" si="1500"/>
        <v>1.0731049959399519</v>
      </c>
      <c r="BX1043" s="61">
        <f t="shared" si="1502"/>
        <v>0.94976418109187755</v>
      </c>
      <c r="BY1043" s="21">
        <f t="shared" si="1503"/>
        <v>1.0313132198297447E-2</v>
      </c>
      <c r="BZ1043" s="21">
        <f t="shared" si="1504"/>
        <v>0.14540536484896038</v>
      </c>
      <c r="CA1043" s="21">
        <f t="shared" si="1505"/>
        <v>1.301239902310727E-3</v>
      </c>
      <c r="CB1043" s="21">
        <f t="shared" si="1506"/>
        <v>0.10893014613778707</v>
      </c>
      <c r="CC1043" s="21">
        <f t="shared" si="1507"/>
        <v>9.0335353820129704E-3</v>
      </c>
      <c r="CD1043" s="21">
        <f t="shared" si="1508"/>
        <v>2.9592704714640199E-2</v>
      </c>
      <c r="CE1043" s="21">
        <f t="shared" si="1509"/>
        <v>6.3190103423680463E-2</v>
      </c>
      <c r="CF1043" s="21">
        <f t="shared" si="1510"/>
        <v>0.12726676883368285</v>
      </c>
      <c r="CG1043" s="21">
        <f t="shared" si="1511"/>
        <v>3.2835626326963907E-2</v>
      </c>
      <c r="CH1043" s="21">
        <f t="shared" si="1512"/>
        <v>3.8940286310094122E-3</v>
      </c>
      <c r="CI1043" s="21">
        <f t="shared" si="1513"/>
        <v>0.12997541620421754</v>
      </c>
      <c r="CJ1043" s="21">
        <f t="shared" si="1514"/>
        <v>1.6115022476954406</v>
      </c>
      <c r="CL1043" s="68">
        <f t="shared" si="1515"/>
        <v>0.58936571912953017</v>
      </c>
      <c r="CM1043" s="19">
        <f t="shared" si="1516"/>
        <v>6.3997007841881315E-3</v>
      </c>
      <c r="CN1043" s="19">
        <f t="shared" si="1517"/>
        <v>9.0229700304110705E-2</v>
      </c>
      <c r="CO1043" s="19">
        <f t="shared" si="1518"/>
        <v>8.0747011316403057E-4</v>
      </c>
      <c r="CP1043" s="19">
        <f t="shared" si="1519"/>
        <v>6.7595404408256135E-2</v>
      </c>
      <c r="CQ1043" s="19">
        <f t="shared" si="1520"/>
        <v>5.6056610500739602E-3</v>
      </c>
      <c r="CR1043" s="19">
        <f t="shared" si="1521"/>
        <v>1.8363427514271113E-2</v>
      </c>
      <c r="CS1043" s="19">
        <f t="shared" si="1522"/>
        <v>3.9211923851826251E-2</v>
      </c>
      <c r="CT1043" s="19">
        <f t="shared" si="1523"/>
        <v>7.897399399577823E-2</v>
      </c>
      <c r="CU1043" s="19">
        <f t="shared" si="1524"/>
        <v>2.0375786862178516E-2</v>
      </c>
      <c r="CV1043" s="19">
        <f t="shared" si="1525"/>
        <v>2.4163966488896568E-3</v>
      </c>
      <c r="CW1043" s="19">
        <f t="shared" si="1526"/>
        <v>8.0654815337733068E-2</v>
      </c>
      <c r="CX1043" s="19">
        <f t="shared" si="1527"/>
        <v>1.0000000000000002</v>
      </c>
      <c r="CZ1043" s="68">
        <f t="shared" si="1528"/>
        <v>2.5805000000000001E-5</v>
      </c>
      <c r="DA1043" s="19">
        <f t="shared" si="1529"/>
        <v>1.8543799999999997E-5</v>
      </c>
      <c r="DB1043" s="19">
        <f t="shared" si="1530"/>
        <v>3.667E-5</v>
      </c>
      <c r="DC1043" s="19">
        <f t="shared" si="1531"/>
        <v>3.9680799999999995E-5</v>
      </c>
      <c r="DD1043" s="19">
        <f t="shared" si="1532"/>
        <v>1.2605399999999998E-5</v>
      </c>
      <c r="DE1043" s="19">
        <f t="shared" si="1533"/>
        <v>1.2605399999999998E-5</v>
      </c>
      <c r="DF1043" s="19">
        <f t="shared" si="1534"/>
        <v>1.1212399999999998E-5</v>
      </c>
      <c r="DG1043" s="19">
        <f t="shared" si="1535"/>
        <v>1.56988E-5</v>
      </c>
      <c r="DH1043" s="19">
        <f t="shared" si="1536"/>
        <v>2.49116E-5</v>
      </c>
      <c r="DI1043" s="19">
        <f t="shared" si="1537"/>
        <v>3.833459999999999E-5</v>
      </c>
      <c r="DJ1043" s="19">
        <f t="shared" si="1538"/>
        <v>0</v>
      </c>
      <c r="DK1043" s="19">
        <f t="shared" si="1539"/>
        <v>2.1100199999999995E-5</v>
      </c>
      <c r="DM1043" s="68">
        <f t="shared" si="1540"/>
        <v>1372.1795158032232</v>
      </c>
      <c r="DN1043" s="19">
        <f t="shared" si="1541"/>
        <v>27.567602036311222</v>
      </c>
      <c r="DO1043" s="19">
        <f t="shared" si="1542"/>
        <v>250.88138104737186</v>
      </c>
      <c r="DP1043" s="19">
        <f t="shared" si="1543"/>
        <v>3.2495540002007033</v>
      </c>
      <c r="DQ1043" s="19">
        <f t="shared" si="1544"/>
        <v>385.28962244222345</v>
      </c>
      <c r="DR1043" s="19">
        <f t="shared" si="1545"/>
        <v>31.547241253133326</v>
      </c>
      <c r="DS1043" s="19">
        <f t="shared" si="1546"/>
        <v>66.002473049938104</v>
      </c>
      <c r="DT1043" s="19">
        <f t="shared" si="1547"/>
        <v>140.0746993152608</v>
      </c>
      <c r="DU1043" s="19">
        <f t="shared" si="1548"/>
        <v>196.51880600998297</v>
      </c>
      <c r="DV1043" s="19">
        <f t="shared" si="1549"/>
        <v>50.069626979731538</v>
      </c>
      <c r="DX1043" s="19">
        <f t="shared" si="1550"/>
        <v>68.88085290120236</v>
      </c>
      <c r="DZ1043" s="68">
        <f t="shared" si="1551"/>
        <v>2592.2613748385793</v>
      </c>
      <c r="EA1043" s="21">
        <f t="shared" si="1552"/>
        <v>2.5922613748385794</v>
      </c>
      <c r="EB1043" s="92">
        <f t="shared" si="1501"/>
        <v>1020</v>
      </c>
    </row>
    <row r="1044" spans="1:132" x14ac:dyDescent="0.3">
      <c r="A1044" s="19">
        <f>'A. Thermody. result (all suite)'!C1000</f>
        <v>1018</v>
      </c>
      <c r="B1044" s="19" t="str">
        <f>'A. Thermody. result (all suite)'!A1000</f>
        <v>Alkaline basalt</v>
      </c>
      <c r="C1044" s="24">
        <f>'A. Thermody. result (all suite)'!G1000</f>
        <v>37.045751000000003</v>
      </c>
      <c r="D1044" s="19">
        <f>'A. Thermody. result (all suite)'!D1000</f>
        <v>5000</v>
      </c>
      <c r="E1044" s="61">
        <f>'A. Thermody. result (all suite)'!I1000</f>
        <v>57.120080000000002</v>
      </c>
      <c r="F1044" s="21">
        <f>'A. Thermody. result (all suite)'!J1000</f>
        <v>0.80752000000000002</v>
      </c>
      <c r="G1044" s="21">
        <f>'A. Thermody. result (all suite)'!K1000</f>
        <v>14.775596</v>
      </c>
      <c r="H1044" s="21">
        <f>'A. Thermody. result (all suite)'!L1000</f>
        <v>0.199572</v>
      </c>
      <c r="I1044" s="21">
        <f>'A. Thermody. result (all suite)'!M1000</f>
        <v>7.819013</v>
      </c>
      <c r="J1044" s="21">
        <f>'A. Thermody. result (all suite)'!N1000</f>
        <v>0.647783</v>
      </c>
      <c r="K1044" s="21">
        <f>'A. Thermody. result (all suite)'!O1000</f>
        <v>1.1699109999999999</v>
      </c>
      <c r="L1044" s="21">
        <f>'A. Thermody. result (all suite)'!P1000</f>
        <v>3.5046940000000002</v>
      </c>
      <c r="M1044" s="21">
        <f>'A. Thermody. result (all suite)'!Q1000</f>
        <v>7.9196770000000001</v>
      </c>
      <c r="N1044" s="21">
        <f>'A. Thermody. result (all suite)'!R1000</f>
        <v>3.1202230000000002</v>
      </c>
      <c r="O1044" s="21">
        <f>'A. Thermody. result (all suite)'!S1000</f>
        <v>0.548813</v>
      </c>
      <c r="P1044" s="21">
        <f>'A. Thermody. result (all suite)'!T1000</f>
        <v>2.3671180000000001</v>
      </c>
      <c r="Q1044" s="21">
        <f t="shared" si="1554"/>
        <v>99.999999999999986</v>
      </c>
      <c r="S1044" s="19">
        <f t="shared" si="1471"/>
        <v>1291</v>
      </c>
      <c r="T1044" s="19">
        <f t="shared" si="1472"/>
        <v>0.5</v>
      </c>
      <c r="V1044" s="61">
        <f t="shared" si="1473"/>
        <v>55.767980304705596</v>
      </c>
      <c r="W1044" s="21">
        <f t="shared" si="1474"/>
        <v>0.78840504872639994</v>
      </c>
      <c r="X1044" s="21">
        <f t="shared" si="1475"/>
        <v>14.425840207476719</v>
      </c>
      <c r="Y1044" s="21">
        <f t="shared" si="1476"/>
        <v>0.19484789526503998</v>
      </c>
      <c r="Z1044" s="21">
        <f t="shared" si="1477"/>
        <v>7.6339277358546598</v>
      </c>
      <c r="AA1044" s="21">
        <f t="shared" si="1478"/>
        <v>0.63244921200605997</v>
      </c>
      <c r="AB1044" s="21">
        <f t="shared" si="1479"/>
        <v>1.14221782613502</v>
      </c>
      <c r="AC1044" s="21">
        <f t="shared" si="1480"/>
        <v>3.4217337574810802</v>
      </c>
      <c r="AD1044" s="21">
        <f t="shared" si="1481"/>
        <v>7.7322089001911403</v>
      </c>
      <c r="AE1044" s="21">
        <f t="shared" si="1482"/>
        <v>3.0463636397268599</v>
      </c>
      <c r="AF1044" s="21">
        <f t="shared" si="1483"/>
        <v>0.53582194869065991</v>
      </c>
      <c r="AG1044" s="21">
        <f t="shared" si="1484"/>
        <v>95.321796476259237</v>
      </c>
      <c r="AH1044" s="21"/>
      <c r="AI1044" s="61">
        <f t="shared" si="1485"/>
        <v>58.504961473942764</v>
      </c>
      <c r="AJ1044" s="21">
        <f t="shared" si="1486"/>
        <v>0.82709839498541071</v>
      </c>
      <c r="AK1044" s="21">
        <f t="shared" si="1487"/>
        <v>15.133831653151445</v>
      </c>
      <c r="AL1044" s="21">
        <f t="shared" si="1488"/>
        <v>0.2044106410788939</v>
      </c>
      <c r="AM1044" s="21">
        <f t="shared" si="1489"/>
        <v>8.0085856730112717</v>
      </c>
      <c r="AN1044" s="21">
        <f t="shared" si="1490"/>
        <v>0.66348855706215859</v>
      </c>
      <c r="AO1044" s="21">
        <f t="shared" si="1491"/>
        <v>1.198275597354588</v>
      </c>
      <c r="AP1044" s="21">
        <f t="shared" si="1492"/>
        <v>3.5896656210558247</v>
      </c>
      <c r="AQ1044" s="21">
        <f t="shared" si="1493"/>
        <v>8.1116902807396389</v>
      </c>
      <c r="AR1044" s="21">
        <f t="shared" si="1494"/>
        <v>3.1958730871019458</v>
      </c>
      <c r="AS1044" s="21">
        <f t="shared" si="1495"/>
        <v>0.56211902051605933</v>
      </c>
      <c r="AT1044" s="21">
        <f t="shared" si="1496"/>
        <v>100</v>
      </c>
      <c r="AU1044" s="21"/>
      <c r="AV1044" s="21">
        <f>AR1044*'[1]diagram lines'!$G$39</f>
        <v>2.6529139269535427</v>
      </c>
      <c r="AW1044" s="21">
        <f>AK1044*'[1]diagram lines'!$G$40</f>
        <v>8.0098282790375102</v>
      </c>
      <c r="AX1044" s="21">
        <f>AQ1044*'[1]diagram lines'!$G$38</f>
        <v>6.0176753647694197</v>
      </c>
      <c r="AY1044" s="21">
        <f>AP1044*'[1]diagram lines'!$G$41</f>
        <v>2.5653819322517006</v>
      </c>
      <c r="AZ1044" s="21">
        <f t="shared" si="1497"/>
        <v>11.307563367841585</v>
      </c>
      <c r="BA1044" s="21">
        <f t="shared" si="1498"/>
        <v>0.71287369105632836</v>
      </c>
      <c r="BB1044" s="21">
        <f t="shared" si="1499"/>
        <v>0.92379283685871028</v>
      </c>
      <c r="BC1044" s="86">
        <f t="shared" si="1500"/>
        <v>1.0824937800994718</v>
      </c>
      <c r="BX1044" s="61">
        <f t="shared" si="1502"/>
        <v>0.95073368841544614</v>
      </c>
      <c r="BY1044" s="21">
        <f t="shared" si="1503"/>
        <v>1.0109163745618429E-2</v>
      </c>
      <c r="BZ1044" s="21">
        <f t="shared" si="1504"/>
        <v>0.14491561396626129</v>
      </c>
      <c r="CA1044" s="21">
        <f t="shared" si="1505"/>
        <v>1.2497463836182604E-3</v>
      </c>
      <c r="CB1044" s="21">
        <f t="shared" si="1506"/>
        <v>0.10882411969380655</v>
      </c>
      <c r="CC1044" s="21">
        <f t="shared" si="1507"/>
        <v>9.1314209190865529E-3</v>
      </c>
      <c r="CD1044" s="21">
        <f t="shared" si="1508"/>
        <v>2.9030049627791564E-2</v>
      </c>
      <c r="CE1044" s="21">
        <f t="shared" si="1509"/>
        <v>6.2494543509272471E-2</v>
      </c>
      <c r="CF1044" s="21">
        <f t="shared" si="1510"/>
        <v>0.12775733182771415</v>
      </c>
      <c r="CG1044" s="21">
        <f t="shared" si="1511"/>
        <v>3.3123386411889597E-2</v>
      </c>
      <c r="CH1044" s="21">
        <f t="shared" si="1512"/>
        <v>3.8664050611508767E-3</v>
      </c>
      <c r="CI1044" s="21">
        <f t="shared" si="1513"/>
        <v>0.13136059933407326</v>
      </c>
      <c r="CJ1044" s="21">
        <f t="shared" si="1514"/>
        <v>1.6125960688957288</v>
      </c>
      <c r="CL1044" s="68">
        <f t="shared" si="1515"/>
        <v>0.58956716238709928</v>
      </c>
      <c r="CM1044" s="19">
        <f t="shared" si="1516"/>
        <v>6.2688753498828555E-3</v>
      </c>
      <c r="CN1044" s="19">
        <f t="shared" si="1517"/>
        <v>8.986479426648758E-2</v>
      </c>
      <c r="CO1044" s="19">
        <f t="shared" si="1518"/>
        <v>7.7499034490023275E-4</v>
      </c>
      <c r="CP1044" s="19">
        <f t="shared" si="1519"/>
        <v>6.7483805642864408E-2</v>
      </c>
      <c r="CQ1044" s="19">
        <f t="shared" si="1520"/>
        <v>5.6625593322570571E-3</v>
      </c>
      <c r="CR1044" s="19">
        <f t="shared" si="1521"/>
        <v>1.8002059032470989E-2</v>
      </c>
      <c r="CS1044" s="19">
        <f t="shared" si="1522"/>
        <v>3.8753997181741481E-2</v>
      </c>
      <c r="CT1044" s="19">
        <f t="shared" si="1523"/>
        <v>7.922463305717943E-2</v>
      </c>
      <c r="CU1044" s="19">
        <f t="shared" si="1524"/>
        <v>2.0540411235512798E-2</v>
      </c>
      <c r="CV1044" s="19">
        <f t="shared" si="1525"/>
        <v>2.3976277356291139E-3</v>
      </c>
      <c r="CW1044" s="19">
        <f t="shared" si="1526"/>
        <v>8.1459084433974954E-2</v>
      </c>
      <c r="CX1044" s="19">
        <f t="shared" si="1527"/>
        <v>1</v>
      </c>
      <c r="CZ1044" s="68">
        <f t="shared" si="1528"/>
        <v>2.5805000000000001E-5</v>
      </c>
      <c r="DA1044" s="19">
        <f t="shared" si="1529"/>
        <v>1.8529319999999994E-5</v>
      </c>
      <c r="DB1044" s="19">
        <f t="shared" si="1530"/>
        <v>3.667E-5</v>
      </c>
      <c r="DC1044" s="19">
        <f t="shared" si="1531"/>
        <v>3.966261999999999E-5</v>
      </c>
      <c r="DD1044" s="19">
        <f t="shared" si="1532"/>
        <v>1.2599559999999998E-5</v>
      </c>
      <c r="DE1044" s="19">
        <f t="shared" si="1533"/>
        <v>1.2599559999999998E-5</v>
      </c>
      <c r="DF1044" s="19">
        <f t="shared" si="1534"/>
        <v>1.1205859999999998E-5</v>
      </c>
      <c r="DG1044" s="19">
        <f t="shared" si="1535"/>
        <v>1.5691319999999998E-5</v>
      </c>
      <c r="DH1044" s="19">
        <f t="shared" si="1536"/>
        <v>2.489624E-5</v>
      </c>
      <c r="DI1044" s="19">
        <f t="shared" si="1537"/>
        <v>3.8310439999999994E-5</v>
      </c>
      <c r="DJ1044" s="19">
        <f t="shared" si="1538"/>
        <v>0</v>
      </c>
      <c r="DK1044" s="19">
        <f t="shared" si="1539"/>
        <v>2.1081279999999996E-5</v>
      </c>
      <c r="DM1044" s="68">
        <f t="shared" si="1540"/>
        <v>1372.6485222327813</v>
      </c>
      <c r="DN1044" s="19">
        <f t="shared" si="1541"/>
        <v>27.025155966254708</v>
      </c>
      <c r="DO1044" s="19">
        <f t="shared" si="1542"/>
        <v>249.86676911401892</v>
      </c>
      <c r="DP1044" s="19">
        <f t="shared" si="1543"/>
        <v>3.1202731482972683</v>
      </c>
      <c r="DQ1044" s="19">
        <f t="shared" si="1544"/>
        <v>384.83180646306766</v>
      </c>
      <c r="DR1044" s="19">
        <f t="shared" si="1545"/>
        <v>31.882221206956093</v>
      </c>
      <c r="DS1044" s="19">
        <f t="shared" si="1546"/>
        <v>64.741392361548421</v>
      </c>
      <c r="DT1044" s="19">
        <f t="shared" si="1547"/>
        <v>138.50486523454126</v>
      </c>
      <c r="DU1044" s="19">
        <f t="shared" si="1548"/>
        <v>197.26412515361972</v>
      </c>
      <c r="DV1044" s="19">
        <f t="shared" si="1549"/>
        <v>50.505991014076216</v>
      </c>
      <c r="DX1044" s="19">
        <f t="shared" si="1550"/>
        <v>69.630150612307645</v>
      </c>
      <c r="DZ1044" s="68">
        <f t="shared" si="1551"/>
        <v>2590.0212725074698</v>
      </c>
      <c r="EA1044" s="21">
        <f t="shared" si="1552"/>
        <v>2.5900212725074696</v>
      </c>
      <c r="EB1044" s="92">
        <f t="shared" si="1501"/>
        <v>1018</v>
      </c>
    </row>
    <row r="1045" spans="1:132" x14ac:dyDescent="0.3">
      <c r="A1045" s="19">
        <f>'A. Thermody. result (all suite)'!C1001</f>
        <v>1016</v>
      </c>
      <c r="B1045" s="19" t="str">
        <f>'A. Thermody. result (all suite)'!A1001</f>
        <v>Alkaline basalt</v>
      </c>
      <c r="C1045" s="24">
        <f>'A. Thermody. result (all suite)'!G1001</f>
        <v>36.652000999999998</v>
      </c>
      <c r="D1045" s="19">
        <f>'A. Thermody. result (all suite)'!D1001</f>
        <v>5000</v>
      </c>
      <c r="E1045" s="61">
        <f>'A. Thermody. result (all suite)'!I1001</f>
        <v>57.176788000000002</v>
      </c>
      <c r="F1045" s="21">
        <f>'A. Thermody. result (all suite)'!J1001</f>
        <v>0.79149499999999995</v>
      </c>
      <c r="G1045" s="21">
        <f>'A. Thermody. result (all suite)'!K1001</f>
        <v>14.725585000000001</v>
      </c>
      <c r="H1045" s="21">
        <f>'A. Thermody. result (all suite)'!L1001</f>
        <v>0.19165599999999999</v>
      </c>
      <c r="I1045" s="21">
        <f>'A. Thermody. result (all suite)'!M1001</f>
        <v>7.8117460000000003</v>
      </c>
      <c r="J1045" s="21">
        <f>'A. Thermody. result (all suite)'!N1001</f>
        <v>0.65474200000000005</v>
      </c>
      <c r="K1045" s="21">
        <f>'A. Thermody. result (all suite)'!O1001</f>
        <v>1.1475880000000001</v>
      </c>
      <c r="L1045" s="21">
        <f>'A. Thermody. result (all suite)'!P1001</f>
        <v>3.4662500000000001</v>
      </c>
      <c r="M1045" s="21">
        <f>'A. Thermody. result (all suite)'!Q1001</f>
        <v>7.9497580000000001</v>
      </c>
      <c r="N1045" s="21">
        <f>'A. Thermody. result (all suite)'!R1001</f>
        <v>3.14724</v>
      </c>
      <c r="O1045" s="21">
        <f>'A. Thermody. result (all suite)'!S1001</f>
        <v>0.545014</v>
      </c>
      <c r="P1045" s="21">
        <f>'A. Thermody. result (all suite)'!T1001</f>
        <v>2.392137</v>
      </c>
      <c r="Q1045" s="21">
        <f t="shared" si="1554"/>
        <v>99.999998999999988</v>
      </c>
      <c r="S1045" s="19">
        <f t="shared" si="1471"/>
        <v>1289</v>
      </c>
      <c r="T1045" s="19">
        <f t="shared" si="1472"/>
        <v>0.5</v>
      </c>
      <c r="V1045" s="61">
        <f t="shared" si="1473"/>
        <v>55.809040885162965</v>
      </c>
      <c r="W1045" s="21">
        <f t="shared" si="1474"/>
        <v>0.77256135506251344</v>
      </c>
      <c r="X1045" s="21">
        <f t="shared" si="1475"/>
        <v>14.373328829225986</v>
      </c>
      <c r="Y1045" s="21">
        <f t="shared" si="1476"/>
        <v>0.18707132586543324</v>
      </c>
      <c r="Z1045" s="21">
        <f t="shared" si="1477"/>
        <v>7.6248783317193034</v>
      </c>
      <c r="AA1045" s="21">
        <f t="shared" si="1478"/>
        <v>0.63907967420683676</v>
      </c>
      <c r="AB1045" s="21">
        <f t="shared" si="1479"/>
        <v>1.1201361225699211</v>
      </c>
      <c r="AC1045" s="21">
        <f t="shared" si="1480"/>
        <v>3.3833325504083254</v>
      </c>
      <c r="AD1045" s="21">
        <f t="shared" si="1481"/>
        <v>7.7595888955698484</v>
      </c>
      <c r="AE1045" s="21">
        <f t="shared" si="1482"/>
        <v>3.0719537067283369</v>
      </c>
      <c r="AF1045" s="21">
        <f t="shared" si="1483"/>
        <v>0.53197651832044512</v>
      </c>
      <c r="AG1045" s="21">
        <f t="shared" si="1484"/>
        <v>95.272948194839913</v>
      </c>
      <c r="AH1045" s="21"/>
      <c r="AI1045" s="61">
        <f t="shared" si="1485"/>
        <v>58.578055935699119</v>
      </c>
      <c r="AJ1045" s="21">
        <f t="shared" si="1486"/>
        <v>0.81089267173990542</v>
      </c>
      <c r="AK1045" s="21">
        <f t="shared" si="1487"/>
        <v>15.086474284212883</v>
      </c>
      <c r="AL1045" s="21">
        <f t="shared" si="1488"/>
        <v>0.19635303557822012</v>
      </c>
      <c r="AM1045" s="21">
        <f t="shared" si="1489"/>
        <v>8.0031934312832309</v>
      </c>
      <c r="AN1045" s="21">
        <f t="shared" si="1490"/>
        <v>0.67078817892763609</v>
      </c>
      <c r="AO1045" s="21">
        <f t="shared" si="1491"/>
        <v>1.1757126695388533</v>
      </c>
      <c r="AP1045" s="21">
        <f t="shared" si="1492"/>
        <v>3.551199594967053</v>
      </c>
      <c r="AQ1045" s="21">
        <f t="shared" si="1493"/>
        <v>8.144587779209834</v>
      </c>
      <c r="AR1045" s="21">
        <f t="shared" si="1494"/>
        <v>3.2243714138518884</v>
      </c>
      <c r="AS1045" s="21">
        <f t="shared" si="1495"/>
        <v>0.5583710049913807</v>
      </c>
      <c r="AT1045" s="21">
        <f t="shared" si="1496"/>
        <v>100.00000000000001</v>
      </c>
      <c r="AU1045" s="21"/>
      <c r="AV1045" s="21">
        <f>AR1045*'[1]diagram lines'!$G$39</f>
        <v>2.6765705634560746</v>
      </c>
      <c r="AW1045" s="21">
        <f>AK1045*'[1]diagram lines'!$G$40</f>
        <v>7.9847636158617492</v>
      </c>
      <c r="AX1045" s="21">
        <f>AQ1045*'[1]diagram lines'!$G$38</f>
        <v>6.0420804467258504</v>
      </c>
      <c r="AY1045" s="21">
        <f>AP1045*'[1]diagram lines'!$G$41</f>
        <v>2.5378918931364045</v>
      </c>
      <c r="AZ1045" s="21">
        <f t="shared" si="1497"/>
        <v>11.368959193061723</v>
      </c>
      <c r="BA1045" s="21">
        <f t="shared" si="1498"/>
        <v>0.70934421735361675</v>
      </c>
      <c r="BB1045" s="21">
        <f t="shared" si="1499"/>
        <v>0.91582557972980927</v>
      </c>
      <c r="BC1045" s="86">
        <f t="shared" si="1500"/>
        <v>1.0919109731517045</v>
      </c>
      <c r="BX1045" s="61">
        <f t="shared" si="1502"/>
        <v>0.95167756324900143</v>
      </c>
      <c r="BY1045" s="21">
        <f t="shared" si="1503"/>
        <v>9.9085503254882322E-3</v>
      </c>
      <c r="BZ1045" s="21">
        <f t="shared" si="1504"/>
        <v>0.14442511769321303</v>
      </c>
      <c r="CA1045" s="21">
        <f t="shared" si="1505"/>
        <v>1.2001753397207088E-3</v>
      </c>
      <c r="CB1045" s="21">
        <f t="shared" si="1506"/>
        <v>0.10872297842727907</v>
      </c>
      <c r="CC1045" s="21">
        <f t="shared" si="1507"/>
        <v>9.2295179024527788E-3</v>
      </c>
      <c r="CD1045" s="21">
        <f t="shared" si="1508"/>
        <v>2.8476129032258067E-2</v>
      </c>
      <c r="CE1045" s="21">
        <f t="shared" si="1509"/>
        <v>6.1809022824536382E-2</v>
      </c>
      <c r="CF1045" s="21">
        <f t="shared" si="1510"/>
        <v>0.12824258751411519</v>
      </c>
      <c r="CG1045" s="21">
        <f t="shared" si="1511"/>
        <v>3.3410191082802548E-2</v>
      </c>
      <c r="CH1045" s="21">
        <f t="shared" si="1512"/>
        <v>3.8396409851772532E-3</v>
      </c>
      <c r="CI1045" s="21">
        <f t="shared" si="1513"/>
        <v>0.13274900110987792</v>
      </c>
      <c r="CJ1045" s="21">
        <f t="shared" si="1514"/>
        <v>1.6136904754859227</v>
      </c>
      <c r="CL1045" s="68">
        <f t="shared" si="1515"/>
        <v>0.58975223421482204</v>
      </c>
      <c r="CM1045" s="19">
        <f t="shared" si="1516"/>
        <v>6.1403041512682402E-3</v>
      </c>
      <c r="CN1045" s="19">
        <f t="shared" si="1517"/>
        <v>8.9499888539481529E-2</v>
      </c>
      <c r="CO1045" s="19">
        <f t="shared" si="1518"/>
        <v>7.4374569222099784E-4</v>
      </c>
      <c r="CP1045" s="19">
        <f t="shared" si="1519"/>
        <v>6.7375361061445108E-2</v>
      </c>
      <c r="CQ1045" s="19">
        <f t="shared" si="1520"/>
        <v>5.7195094366988431E-3</v>
      </c>
      <c r="CR1045" s="19">
        <f t="shared" si="1521"/>
        <v>1.7646586792726276E-2</v>
      </c>
      <c r="CS1045" s="19">
        <f t="shared" si="1522"/>
        <v>3.8302898705480759E-2</v>
      </c>
      <c r="CT1045" s="19">
        <f t="shared" si="1523"/>
        <v>7.9471614576827762E-2</v>
      </c>
      <c r="CU1045" s="19">
        <f t="shared" si="1524"/>
        <v>2.0704212852679756E-2</v>
      </c>
      <c r="CV1045" s="19">
        <f t="shared" si="1525"/>
        <v>2.3794160302154856E-3</v>
      </c>
      <c r="CW1045" s="19">
        <f t="shared" si="1526"/>
        <v>8.2264227946133139E-2</v>
      </c>
      <c r="CX1045" s="19">
        <f t="shared" si="1527"/>
        <v>1</v>
      </c>
      <c r="CZ1045" s="68">
        <f t="shared" si="1528"/>
        <v>2.5805000000000001E-5</v>
      </c>
      <c r="DA1045" s="19">
        <f t="shared" si="1529"/>
        <v>1.8514839999999997E-5</v>
      </c>
      <c r="DB1045" s="19">
        <f t="shared" si="1530"/>
        <v>3.667E-5</v>
      </c>
      <c r="DC1045" s="19">
        <f t="shared" si="1531"/>
        <v>3.9644439999999992E-5</v>
      </c>
      <c r="DD1045" s="19">
        <f t="shared" si="1532"/>
        <v>1.2593719999999997E-5</v>
      </c>
      <c r="DE1045" s="19">
        <f t="shared" si="1533"/>
        <v>1.2593719999999997E-5</v>
      </c>
      <c r="DF1045" s="19">
        <f t="shared" si="1534"/>
        <v>1.1199319999999999E-5</v>
      </c>
      <c r="DG1045" s="19">
        <f t="shared" si="1535"/>
        <v>1.568384E-5</v>
      </c>
      <c r="DH1045" s="19">
        <f t="shared" si="1536"/>
        <v>2.488088E-5</v>
      </c>
      <c r="DI1045" s="19">
        <f t="shared" si="1537"/>
        <v>3.8286279999999991E-5</v>
      </c>
      <c r="DJ1045" s="19">
        <f t="shared" si="1538"/>
        <v>0</v>
      </c>
      <c r="DK1045" s="19">
        <f t="shared" si="1539"/>
        <v>2.1062359999999997E-5</v>
      </c>
      <c r="DM1045" s="68">
        <f t="shared" si="1540"/>
        <v>1373.079412192463</v>
      </c>
      <c r="DN1045" s="19">
        <f t="shared" si="1541"/>
        <v>26.491587051430482</v>
      </c>
      <c r="DO1045" s="19">
        <f t="shared" si="1542"/>
        <v>248.8521580443288</v>
      </c>
      <c r="DP1045" s="19">
        <f t="shared" si="1543"/>
        <v>2.9958488401090082</v>
      </c>
      <c r="DQ1045" s="19">
        <f t="shared" si="1544"/>
        <v>384.39156121184459</v>
      </c>
      <c r="DR1045" s="19">
        <f t="shared" si="1545"/>
        <v>32.217803749759085</v>
      </c>
      <c r="DS1045" s="19">
        <f t="shared" si="1546"/>
        <v>63.500056052230747</v>
      </c>
      <c r="DT1045" s="19">
        <f t="shared" si="1547"/>
        <v>136.95794903565456</v>
      </c>
      <c r="DU1045" s="19">
        <f t="shared" si="1548"/>
        <v>198.00125186961046</v>
      </c>
      <c r="DV1045" s="19">
        <f t="shared" si="1549"/>
        <v>50.940881452113743</v>
      </c>
      <c r="DX1045" s="19">
        <f t="shared" si="1550"/>
        <v>70.381542599657365</v>
      </c>
      <c r="DZ1045" s="68">
        <f t="shared" si="1551"/>
        <v>2587.8100520992016</v>
      </c>
      <c r="EA1045" s="21">
        <f t="shared" si="1552"/>
        <v>2.5878100520992016</v>
      </c>
      <c r="EB1045" s="92">
        <f t="shared" si="1501"/>
        <v>1016</v>
      </c>
    </row>
    <row r="1046" spans="1:132" x14ac:dyDescent="0.3">
      <c r="A1046" s="19">
        <f>'A. Thermody. result (all suite)'!C1002</f>
        <v>1014</v>
      </c>
      <c r="B1046" s="19" t="str">
        <f>'A. Thermody. result (all suite)'!A1002</f>
        <v>Alkaline basalt</v>
      </c>
      <c r="C1046" s="24">
        <f>'A. Thermody. result (all suite)'!G1002</f>
        <v>36.265681000000001</v>
      </c>
      <c r="D1046" s="19">
        <f>'A. Thermody. result (all suite)'!D1002</f>
        <v>5000</v>
      </c>
      <c r="E1046" s="61">
        <f>'A. Thermody. result (all suite)'!I1002</f>
        <v>57.231980999999998</v>
      </c>
      <c r="F1046" s="21">
        <f>'A. Thermody. result (all suite)'!J1002</f>
        <v>0.77573499999999995</v>
      </c>
      <c r="G1046" s="21">
        <f>'A. Thermody. result (all suite)'!K1002</f>
        <v>14.675499</v>
      </c>
      <c r="H1046" s="21">
        <f>'A. Thermody. result (all suite)'!L1002</f>
        <v>0.184034</v>
      </c>
      <c r="I1046" s="21">
        <f>'A. Thermody. result (all suite)'!M1002</f>
        <v>7.8048219999999997</v>
      </c>
      <c r="J1046" s="21">
        <f>'A. Thermody. result (all suite)'!N1002</f>
        <v>0.661717</v>
      </c>
      <c r="K1046" s="21">
        <f>'A. Thermody. result (all suite)'!O1002</f>
        <v>1.1256090000000001</v>
      </c>
      <c r="L1046" s="21">
        <f>'A. Thermody. result (all suite)'!P1002</f>
        <v>3.4283619999999999</v>
      </c>
      <c r="M1046" s="21">
        <f>'A. Thermody. result (all suite)'!Q1002</f>
        <v>7.9795189999999998</v>
      </c>
      <c r="N1046" s="21">
        <f>'A. Thermody. result (all suite)'!R1002</f>
        <v>3.1741679999999999</v>
      </c>
      <c r="O1046" s="21">
        <f>'A. Thermody. result (all suite)'!S1002</f>
        <v>0.54133600000000004</v>
      </c>
      <c r="P1046" s="21">
        <f>'A. Thermody. result (all suite)'!T1002</f>
        <v>2.4172180000000001</v>
      </c>
      <c r="Q1046" s="21">
        <f t="shared" si="1554"/>
        <v>99.999999999999986</v>
      </c>
      <c r="S1046" s="19">
        <f t="shared" si="1471"/>
        <v>1287</v>
      </c>
      <c r="T1046" s="19">
        <f t="shared" si="1472"/>
        <v>0.5</v>
      </c>
      <c r="V1046" s="61">
        <f t="shared" si="1473"/>
        <v>55.848559253511411</v>
      </c>
      <c r="W1046" s="21">
        <f t="shared" si="1474"/>
        <v>0.75698379394769999</v>
      </c>
      <c r="X1046" s="21">
        <f t="shared" si="1475"/>
        <v>14.32076019658218</v>
      </c>
      <c r="Y1046" s="21">
        <f t="shared" si="1476"/>
        <v>0.17958549702588</v>
      </c>
      <c r="Z1046" s="21">
        <f t="shared" si="1477"/>
        <v>7.6161624377480397</v>
      </c>
      <c r="AA1046" s="21">
        <f t="shared" si="1478"/>
        <v>0.64572185756693989</v>
      </c>
      <c r="AB1046" s="21">
        <f t="shared" si="1479"/>
        <v>1.0984005766423801</v>
      </c>
      <c r="AC1046" s="21">
        <f t="shared" si="1480"/>
        <v>3.3454910166308398</v>
      </c>
      <c r="AD1046" s="21">
        <f t="shared" si="1481"/>
        <v>7.7866366304185792</v>
      </c>
      <c r="AE1046" s="21">
        <f t="shared" si="1482"/>
        <v>3.09744143975376</v>
      </c>
      <c r="AF1046" s="21">
        <f t="shared" si="1483"/>
        <v>0.52825072876751999</v>
      </c>
      <c r="AG1046" s="21">
        <f t="shared" si="1484"/>
        <v>95.22399342859525</v>
      </c>
      <c r="AH1046" s="21"/>
      <c r="AI1046" s="61">
        <f t="shared" si="1485"/>
        <v>58.649671414368967</v>
      </c>
      <c r="AJ1046" s="21">
        <f t="shared" si="1486"/>
        <v>0.79495069119878126</v>
      </c>
      <c r="AK1046" s="21">
        <f t="shared" si="1487"/>
        <v>15.039025019803185</v>
      </c>
      <c r="AL1046" s="21">
        <f t="shared" si="1488"/>
        <v>0.18859269660912106</v>
      </c>
      <c r="AM1046" s="21">
        <f t="shared" si="1489"/>
        <v>7.9981548384222112</v>
      </c>
      <c r="AN1046" s="21">
        <f t="shared" si="1490"/>
        <v>0.67810835727147001</v>
      </c>
      <c r="AO1046" s="21">
        <f t="shared" si="1491"/>
        <v>1.1534914017925826</v>
      </c>
      <c r="AP1046" s="21">
        <f t="shared" si="1492"/>
        <v>3.5132857761730953</v>
      </c>
      <c r="AQ1046" s="21">
        <f t="shared" si="1493"/>
        <v>8.1771792486916368</v>
      </c>
      <c r="AR1046" s="21">
        <f t="shared" si="1494"/>
        <v>3.2527951498656797</v>
      </c>
      <c r="AS1046" s="21">
        <f t="shared" si="1495"/>
        <v>0.55474540580324916</v>
      </c>
      <c r="AT1046" s="21">
        <f t="shared" si="1496"/>
        <v>99.999999999999957</v>
      </c>
      <c r="AU1046" s="21"/>
      <c r="AV1046" s="21">
        <f>AR1046*'[1]diagram lines'!$G$39</f>
        <v>2.7001652817292641</v>
      </c>
      <c r="AW1046" s="21">
        <f>AK1046*'[1]diagram lines'!$G$40</f>
        <v>7.9596503155027367</v>
      </c>
      <c r="AX1046" s="21">
        <f>AQ1046*'[1]diagram lines'!$G$38</f>
        <v>6.0662585004007985</v>
      </c>
      <c r="AY1046" s="21">
        <f>AP1046*'[1]diagram lines'!$G$41</f>
        <v>2.5107964931787685</v>
      </c>
      <c r="AZ1046" s="21">
        <f t="shared" si="1497"/>
        <v>11.429974398557317</v>
      </c>
      <c r="BA1046" s="21">
        <f t="shared" si="1498"/>
        <v>0.70581669251687629</v>
      </c>
      <c r="BB1046" s="21">
        <f t="shared" si="1499"/>
        <v>0.90797005863760605</v>
      </c>
      <c r="BC1046" s="86">
        <f t="shared" si="1500"/>
        <v>1.1013579032556242</v>
      </c>
      <c r="BX1046" s="61">
        <f t="shared" si="1502"/>
        <v>0.95259622170439417</v>
      </c>
      <c r="BY1046" s="21">
        <f t="shared" si="1503"/>
        <v>9.7112543815723578E-3</v>
      </c>
      <c r="BZ1046" s="21">
        <f t="shared" si="1504"/>
        <v>0.14393388583758338</v>
      </c>
      <c r="CA1046" s="21">
        <f t="shared" si="1505"/>
        <v>1.1524453628906006E-3</v>
      </c>
      <c r="CB1046" s="21">
        <f t="shared" si="1506"/>
        <v>0.10862661099512874</v>
      </c>
      <c r="CC1046" s="21">
        <f t="shared" si="1507"/>
        <v>9.3278404285311537E-3</v>
      </c>
      <c r="CD1046" s="21">
        <f t="shared" si="1508"/>
        <v>2.7930744416873453E-2</v>
      </c>
      <c r="CE1046" s="21">
        <f t="shared" si="1509"/>
        <v>6.1133416547788873E-2</v>
      </c>
      <c r="CF1046" s="21">
        <f t="shared" si="1510"/>
        <v>0.12872268107759316</v>
      </c>
      <c r="CG1046" s="21">
        <f t="shared" si="1511"/>
        <v>3.369605095541401E-2</v>
      </c>
      <c r="CH1046" s="21">
        <f t="shared" si="1512"/>
        <v>3.813729358056699E-3</v>
      </c>
      <c r="CI1046" s="21">
        <f t="shared" si="1513"/>
        <v>0.13414084350721422</v>
      </c>
      <c r="CJ1046" s="21">
        <f t="shared" si="1514"/>
        <v>1.614785724573041</v>
      </c>
      <c r="CL1046" s="68">
        <f t="shared" si="1515"/>
        <v>0.58992113145926295</v>
      </c>
      <c r="CM1046" s="19">
        <f t="shared" si="1516"/>
        <v>6.013958529476145E-3</v>
      </c>
      <c r="CN1046" s="19">
        <f t="shared" si="1517"/>
        <v>8.9134975400925312E-2</v>
      </c>
      <c r="CO1046" s="19">
        <f t="shared" si="1518"/>
        <v>7.1368315024912304E-4</v>
      </c>
      <c r="CP1046" s="19">
        <f t="shared" si="1519"/>
        <v>6.726998470577282E-2</v>
      </c>
      <c r="CQ1046" s="19">
        <f t="shared" si="1520"/>
        <v>5.7765190059489106E-3</v>
      </c>
      <c r="CR1046" s="19">
        <f t="shared" si="1521"/>
        <v>1.7296873505776446E-2</v>
      </c>
      <c r="CS1046" s="19">
        <f t="shared" si="1522"/>
        <v>3.7858531703302563E-2</v>
      </c>
      <c r="CT1046" s="19">
        <f t="shared" si="1523"/>
        <v>7.9715022940042526E-2</v>
      </c>
      <c r="CU1046" s="19">
        <f t="shared" si="1524"/>
        <v>2.0867196459965886E-2</v>
      </c>
      <c r="CV1046" s="19">
        <f t="shared" si="1525"/>
        <v>2.3617556806585418E-3</v>
      </c>
      <c r="CW1046" s="19">
        <f t="shared" si="1526"/>
        <v>8.3070367458618607E-2</v>
      </c>
      <c r="CX1046" s="19">
        <f t="shared" si="1527"/>
        <v>0.99999999999999989</v>
      </c>
      <c r="CZ1046" s="68">
        <f t="shared" si="1528"/>
        <v>2.5805000000000001E-5</v>
      </c>
      <c r="DA1046" s="19">
        <f t="shared" si="1529"/>
        <v>1.8500359999999994E-5</v>
      </c>
      <c r="DB1046" s="19">
        <f t="shared" si="1530"/>
        <v>3.667E-5</v>
      </c>
      <c r="DC1046" s="19">
        <f t="shared" si="1531"/>
        <v>3.9626259999999994E-5</v>
      </c>
      <c r="DD1046" s="19">
        <f t="shared" si="1532"/>
        <v>1.2587879999999999E-5</v>
      </c>
      <c r="DE1046" s="19">
        <f t="shared" si="1533"/>
        <v>1.2587879999999999E-5</v>
      </c>
      <c r="DF1046" s="19">
        <f t="shared" si="1534"/>
        <v>1.1192779999999999E-5</v>
      </c>
      <c r="DG1046" s="19">
        <f t="shared" si="1535"/>
        <v>1.5676359999999998E-5</v>
      </c>
      <c r="DH1046" s="19">
        <f t="shared" si="1536"/>
        <v>2.4865519999999999E-5</v>
      </c>
      <c r="DI1046" s="19">
        <f t="shared" si="1537"/>
        <v>3.8262119999999995E-5</v>
      </c>
      <c r="DJ1046" s="19">
        <f t="shared" si="1538"/>
        <v>0</v>
      </c>
      <c r="DK1046" s="19">
        <f t="shared" si="1539"/>
        <v>2.1043439999999995E-5</v>
      </c>
      <c r="DM1046" s="68">
        <f t="shared" si="1540"/>
        <v>1373.4726439865344</v>
      </c>
      <c r="DN1046" s="19">
        <f t="shared" si="1541"/>
        <v>25.966792394015826</v>
      </c>
      <c r="DO1046" s="19">
        <f t="shared" si="1542"/>
        <v>247.83752636701237</v>
      </c>
      <c r="DP1046" s="19">
        <f t="shared" si="1543"/>
        <v>2.8760741554535421</v>
      </c>
      <c r="DQ1046" s="19">
        <f t="shared" si="1544"/>
        <v>383.96842050526197</v>
      </c>
      <c r="DR1046" s="19">
        <f t="shared" si="1545"/>
        <v>32.554032790431414</v>
      </c>
      <c r="DS1046" s="19">
        <f t="shared" si="1546"/>
        <v>62.278004417382533</v>
      </c>
      <c r="DT1046" s="19">
        <f t="shared" si="1547"/>
        <v>135.43363752307343</v>
      </c>
      <c r="DU1046" s="19">
        <f t="shared" si="1548"/>
        <v>198.73038134948462</v>
      </c>
      <c r="DV1046" s="19">
        <f t="shared" si="1549"/>
        <v>51.3743071875993</v>
      </c>
      <c r="DX1046" s="19">
        <f t="shared" si="1550"/>
        <v>71.135138627729475</v>
      </c>
      <c r="DZ1046" s="68">
        <f t="shared" si="1551"/>
        <v>2585.6269593039788</v>
      </c>
      <c r="EA1046" s="21">
        <f t="shared" si="1552"/>
        <v>2.5856269593039789</v>
      </c>
      <c r="EB1046" s="92">
        <f t="shared" si="1501"/>
        <v>1014</v>
      </c>
    </row>
    <row r="1047" spans="1:132" x14ac:dyDescent="0.3">
      <c r="A1047" s="19">
        <f>'A. Thermody. result (all suite)'!C1003</f>
        <v>1012</v>
      </c>
      <c r="B1047" s="19" t="str">
        <f>'A. Thermody. result (all suite)'!A1003</f>
        <v>Alkaline basalt</v>
      </c>
      <c r="C1047" s="24">
        <f>'A. Thermody. result (all suite)'!G1003</f>
        <v>35.886549000000002</v>
      </c>
      <c r="D1047" s="19">
        <f>'A. Thermody. result (all suite)'!D1003</f>
        <v>5000</v>
      </c>
      <c r="E1047" s="61">
        <f>'A. Thermody. result (all suite)'!I1003</f>
        <v>57.285684000000003</v>
      </c>
      <c r="F1047" s="21">
        <f>'A. Thermody. result (all suite)'!J1003</f>
        <v>0.76023600000000002</v>
      </c>
      <c r="G1047" s="21">
        <f>'A. Thermody. result (all suite)'!K1003</f>
        <v>14.62534</v>
      </c>
      <c r="H1047" s="21">
        <f>'A. Thermody. result (all suite)'!L1003</f>
        <v>0.17669499999999999</v>
      </c>
      <c r="I1047" s="21">
        <f>'A. Thermody. result (all suite)'!M1003</f>
        <v>7.798235</v>
      </c>
      <c r="J1047" s="21">
        <f>'A. Thermody. result (all suite)'!N1003</f>
        <v>0.66870700000000005</v>
      </c>
      <c r="K1047" s="21">
        <f>'A. Thermody. result (all suite)'!O1003</f>
        <v>1.1039669999999999</v>
      </c>
      <c r="L1047" s="21">
        <f>'A. Thermody. result (all suite)'!P1003</f>
        <v>3.3910230000000001</v>
      </c>
      <c r="M1047" s="21">
        <f>'A. Thermody. result (all suite)'!Q1003</f>
        <v>8.0089690000000004</v>
      </c>
      <c r="N1047" s="21">
        <f>'A. Thermody. result (all suite)'!R1003</f>
        <v>3.2010070000000002</v>
      </c>
      <c r="O1047" s="21">
        <f>'A. Thermody. result (all suite)'!S1003</f>
        <v>0.53777399999999997</v>
      </c>
      <c r="P1047" s="21">
        <f>'A. Thermody. result (all suite)'!T1003</f>
        <v>2.4423629999999998</v>
      </c>
      <c r="Q1047" s="21">
        <f t="shared" si="1554"/>
        <v>100.00000000000001</v>
      </c>
      <c r="S1047" s="19">
        <f t="shared" si="1471"/>
        <v>1285</v>
      </c>
      <c r="T1047" s="19">
        <f t="shared" si="1472"/>
        <v>0.5</v>
      </c>
      <c r="V1047" s="61">
        <f t="shared" si="1473"/>
        <v>55.886559649687079</v>
      </c>
      <c r="W1047" s="21">
        <f t="shared" si="1474"/>
        <v>0.74166827722332007</v>
      </c>
      <c r="X1047" s="21">
        <f t="shared" si="1475"/>
        <v>14.268136107215799</v>
      </c>
      <c r="Y1047" s="21">
        <f t="shared" si="1476"/>
        <v>0.17237946669714999</v>
      </c>
      <c r="Z1047" s="21">
        <f t="shared" si="1477"/>
        <v>7.6077737937069507</v>
      </c>
      <c r="AA1047" s="21">
        <f t="shared" si="1478"/>
        <v>0.65237474765359005</v>
      </c>
      <c r="AB1047" s="21">
        <f t="shared" si="1479"/>
        <v>1.0770041184597898</v>
      </c>
      <c r="AC1047" s="21">
        <f t="shared" si="1480"/>
        <v>3.30820190892651</v>
      </c>
      <c r="AD1047" s="21">
        <f t="shared" si="1481"/>
        <v>7.8133609044625301</v>
      </c>
      <c r="AE1047" s="21">
        <f t="shared" si="1482"/>
        <v>3.12282678940459</v>
      </c>
      <c r="AF1047" s="21">
        <f t="shared" si="1483"/>
        <v>0.52463960680038002</v>
      </c>
      <c r="AG1047" s="21">
        <f t="shared" si="1484"/>
        <v>95.174925370237673</v>
      </c>
      <c r="AH1047" s="21"/>
      <c r="AI1047" s="61">
        <f t="shared" si="1485"/>
        <v>58.719835536811956</v>
      </c>
      <c r="AJ1047" s="21">
        <f t="shared" si="1486"/>
        <v>0.77926856715481962</v>
      </c>
      <c r="AK1047" s="21">
        <f t="shared" si="1487"/>
        <v>14.991486519912327</v>
      </c>
      <c r="AL1047" s="21">
        <f t="shared" si="1488"/>
        <v>0.18111857301340745</v>
      </c>
      <c r="AM1047" s="21">
        <f t="shared" si="1489"/>
        <v>7.9934644173474618</v>
      </c>
      <c r="AN1047" s="21">
        <f t="shared" si="1490"/>
        <v>0.68544813154914797</v>
      </c>
      <c r="AO1047" s="21">
        <f t="shared" si="1491"/>
        <v>1.1316048993683601</v>
      </c>
      <c r="AP1047" s="21">
        <f t="shared" si="1492"/>
        <v>3.4759175235045929</v>
      </c>
      <c r="AQ1047" s="21">
        <f t="shared" si="1493"/>
        <v>8.2094741593628413</v>
      </c>
      <c r="AR1047" s="21">
        <f t="shared" si="1494"/>
        <v>3.2811444582242193</v>
      </c>
      <c r="AS1047" s="21">
        <f t="shared" si="1495"/>
        <v>0.55123721375088253</v>
      </c>
      <c r="AT1047" s="21">
        <f t="shared" si="1496"/>
        <v>100.00000000000001</v>
      </c>
      <c r="AU1047" s="21"/>
      <c r="AV1047" s="21">
        <f>AR1047*'[1]diagram lines'!$G$39</f>
        <v>2.7236982171475694</v>
      </c>
      <c r="AW1047" s="21">
        <f>AK1047*'[1]diagram lines'!$G$40</f>
        <v>7.9344897858037342</v>
      </c>
      <c r="AX1047" s="21">
        <f>AQ1047*'[1]diagram lines'!$G$38</f>
        <v>6.0902165512665931</v>
      </c>
      <c r="AY1047" s="21">
        <f>AP1047*'[1]diagram lines'!$G$41</f>
        <v>2.4840909862164247</v>
      </c>
      <c r="AZ1047" s="21">
        <f t="shared" si="1497"/>
        <v>11.49061861758706</v>
      </c>
      <c r="BA1047" s="21">
        <f t="shared" si="1498"/>
        <v>0.70229117935718111</v>
      </c>
      <c r="BB1047" s="21">
        <f t="shared" si="1499"/>
        <v>0.90022311246281106</v>
      </c>
      <c r="BC1047" s="86">
        <f t="shared" si="1500"/>
        <v>1.1108357318934208</v>
      </c>
      <c r="BX1047" s="61">
        <f t="shared" si="1502"/>
        <v>0.95349007989347545</v>
      </c>
      <c r="BY1047" s="21">
        <f t="shared" si="1503"/>
        <v>9.5172258387581383E-3</v>
      </c>
      <c r="BZ1047" s="21">
        <f t="shared" si="1504"/>
        <v>0.14344193801490782</v>
      </c>
      <c r="CA1047" s="21">
        <f t="shared" si="1505"/>
        <v>1.1064875696662282E-3</v>
      </c>
      <c r="CB1047" s="21">
        <f t="shared" si="1506"/>
        <v>0.10853493389004872</v>
      </c>
      <c r="CC1047" s="21">
        <f t="shared" si="1507"/>
        <v>9.4263744009021721E-3</v>
      </c>
      <c r="CD1047" s="21">
        <f t="shared" si="1508"/>
        <v>2.7393722084367245E-2</v>
      </c>
      <c r="CE1047" s="21">
        <f t="shared" si="1509"/>
        <v>6.0467599857346649E-2</v>
      </c>
      <c r="CF1047" s="21">
        <f t="shared" si="1510"/>
        <v>0.1291977577028553</v>
      </c>
      <c r="CG1047" s="21">
        <f t="shared" si="1511"/>
        <v>3.3980966029723995E-2</v>
      </c>
      <c r="CH1047" s="21">
        <f t="shared" si="1512"/>
        <v>3.7886349546299952E-3</v>
      </c>
      <c r="CI1047" s="21">
        <f t="shared" si="1513"/>
        <v>0.13553623751387348</v>
      </c>
      <c r="CJ1047" s="21">
        <f t="shared" si="1514"/>
        <v>1.6158819577505552</v>
      </c>
      <c r="CL1047" s="68">
        <f t="shared" si="1515"/>
        <v>0.59007409255365073</v>
      </c>
      <c r="CM1047" s="19">
        <f t="shared" si="1516"/>
        <v>5.8898026511830879E-3</v>
      </c>
      <c r="CN1047" s="19">
        <f t="shared" si="1517"/>
        <v>8.877005979730794E-2</v>
      </c>
      <c r="CO1047" s="19">
        <f t="shared" si="1518"/>
        <v>6.8475767326875339E-4</v>
      </c>
      <c r="CP1047" s="19">
        <f t="shared" si="1519"/>
        <v>6.7167612936986157E-2</v>
      </c>
      <c r="CQ1047" s="19">
        <f t="shared" si="1520"/>
        <v>5.8335785950754011E-3</v>
      </c>
      <c r="CR1047" s="19">
        <f t="shared" si="1521"/>
        <v>1.6952799029021668E-2</v>
      </c>
      <c r="CS1047" s="19">
        <f t="shared" si="1522"/>
        <v>3.7420802656601651E-2</v>
      </c>
      <c r="CT1047" s="19">
        <f t="shared" si="1523"/>
        <v>7.9954947874230575E-2</v>
      </c>
      <c r="CU1047" s="19">
        <f t="shared" si="1524"/>
        <v>2.1029361623065825E-2</v>
      </c>
      <c r="CV1047" s="19">
        <f t="shared" si="1525"/>
        <v>2.3446235886587265E-3</v>
      </c>
      <c r="CW1047" s="19">
        <f t="shared" si="1526"/>
        <v>8.3877561020949468E-2</v>
      </c>
      <c r="CX1047" s="19">
        <f t="shared" si="1527"/>
        <v>0.99999999999999978</v>
      </c>
      <c r="CZ1047" s="68">
        <f t="shared" si="1528"/>
        <v>2.5805000000000001E-5</v>
      </c>
      <c r="DA1047" s="19">
        <f t="shared" si="1529"/>
        <v>1.8485879999999997E-5</v>
      </c>
      <c r="DB1047" s="19">
        <f t="shared" si="1530"/>
        <v>3.667E-5</v>
      </c>
      <c r="DC1047" s="19">
        <f t="shared" si="1531"/>
        <v>3.960807999999999E-5</v>
      </c>
      <c r="DD1047" s="19">
        <f t="shared" si="1532"/>
        <v>1.2582039999999999E-5</v>
      </c>
      <c r="DE1047" s="19">
        <f t="shared" si="1533"/>
        <v>1.2582039999999999E-5</v>
      </c>
      <c r="DF1047" s="19">
        <f t="shared" si="1534"/>
        <v>1.1186239999999999E-5</v>
      </c>
      <c r="DG1047" s="19">
        <f t="shared" si="1535"/>
        <v>1.5668879999999997E-5</v>
      </c>
      <c r="DH1047" s="19">
        <f t="shared" si="1536"/>
        <v>2.4850159999999999E-5</v>
      </c>
      <c r="DI1047" s="19">
        <f t="shared" si="1537"/>
        <v>3.8237959999999993E-5</v>
      </c>
      <c r="DJ1047" s="19">
        <f t="shared" si="1538"/>
        <v>0</v>
      </c>
      <c r="DK1047" s="19">
        <f t="shared" si="1539"/>
        <v>2.1024519999999996E-5</v>
      </c>
      <c r="DM1047" s="68">
        <f t="shared" si="1540"/>
        <v>1373.8287727426209</v>
      </c>
      <c r="DN1047" s="19">
        <f t="shared" si="1541"/>
        <v>25.450637771991655</v>
      </c>
      <c r="DO1047" s="19">
        <f t="shared" si="1542"/>
        <v>246.8228878356563</v>
      </c>
      <c r="DP1047" s="19">
        <f t="shared" si="1543"/>
        <v>2.7607738836188793</v>
      </c>
      <c r="DQ1047" s="19">
        <f t="shared" si="1544"/>
        <v>383.5620447496953</v>
      </c>
      <c r="DR1047" s="19">
        <f t="shared" si="1545"/>
        <v>32.890855976824824</v>
      </c>
      <c r="DS1047" s="19">
        <f t="shared" si="1546"/>
        <v>61.074838450594058</v>
      </c>
      <c r="DT1047" s="19">
        <f t="shared" si="1547"/>
        <v>133.93162836030533</v>
      </c>
      <c r="DU1047" s="19">
        <f t="shared" si="1548"/>
        <v>199.45172259347842</v>
      </c>
      <c r="DV1047" s="19">
        <f t="shared" si="1549"/>
        <v>51.806264374271045</v>
      </c>
      <c r="DX1047" s="19">
        <f t="shared" si="1550"/>
        <v>71.890994400704969</v>
      </c>
      <c r="DZ1047" s="68">
        <f t="shared" si="1551"/>
        <v>2583.4714211397618</v>
      </c>
      <c r="EA1047" s="21">
        <f t="shared" si="1552"/>
        <v>2.5834714211397616</v>
      </c>
      <c r="EB1047" s="92">
        <f t="shared" si="1501"/>
        <v>1012</v>
      </c>
    </row>
    <row r="1048" spans="1:132" x14ac:dyDescent="0.3">
      <c r="A1048" s="19">
        <f>'A. Thermody. result (all suite)'!C1004</f>
        <v>1010</v>
      </c>
      <c r="B1048" s="19" t="str">
        <f>'A. Thermody. result (all suite)'!A1004</f>
        <v>Alkaline basalt</v>
      </c>
      <c r="C1048" s="24">
        <f>'A. Thermody. result (all suite)'!G1004</f>
        <v>35.514372000000002</v>
      </c>
      <c r="D1048" s="19">
        <f>'A. Thermody. result (all suite)'!D1004</f>
        <v>5000</v>
      </c>
      <c r="E1048" s="61">
        <f>'A. Thermody. result (all suite)'!I1004</f>
        <v>57.337921000000001</v>
      </c>
      <c r="F1048" s="21">
        <f>'A. Thermody. result (all suite)'!J1004</f>
        <v>0.74499599999999999</v>
      </c>
      <c r="G1048" s="21">
        <f>'A. Thermody. result (all suite)'!K1004</f>
        <v>14.575111</v>
      </c>
      <c r="H1048" s="21">
        <f>'A. Thermody. result (all suite)'!L1004</f>
        <v>0.169628</v>
      </c>
      <c r="I1048" s="21">
        <f>'A. Thermody. result (all suite)'!M1004</f>
        <v>7.791976</v>
      </c>
      <c r="J1048" s="21">
        <f>'A. Thermody. result (all suite)'!N1004</f>
        <v>0.67571499999999995</v>
      </c>
      <c r="K1048" s="21">
        <f>'A. Thermody. result (all suite)'!O1004</f>
        <v>1.0826530000000001</v>
      </c>
      <c r="L1048" s="21">
        <f>'A. Thermody. result (all suite)'!P1004</f>
        <v>3.3542260000000002</v>
      </c>
      <c r="M1048" s="21">
        <f>'A. Thermody. result (all suite)'!Q1004</f>
        <v>8.0381160000000005</v>
      </c>
      <c r="N1048" s="21">
        <f>'A. Thermody. result (all suite)'!R1004</f>
        <v>3.2277580000000001</v>
      </c>
      <c r="O1048" s="21">
        <f>'A. Thermody. result (all suite)'!S1004</f>
        <v>0.53432599999999997</v>
      </c>
      <c r="P1048" s="21">
        <f>'A. Thermody. result (all suite)'!T1004</f>
        <v>2.4675739999999999</v>
      </c>
      <c r="Q1048" s="21">
        <f t="shared" si="1554"/>
        <v>99.999999999999986</v>
      </c>
      <c r="S1048" s="19">
        <f t="shared" si="1471"/>
        <v>1283</v>
      </c>
      <c r="T1048" s="19">
        <f t="shared" si="1472"/>
        <v>0.5</v>
      </c>
      <c r="V1048" s="61">
        <f t="shared" si="1473"/>
        <v>55.923065369263455</v>
      </c>
      <c r="W1048" s="21">
        <f t="shared" si="1474"/>
        <v>0.7266126724029599</v>
      </c>
      <c r="X1048" s="21">
        <f t="shared" si="1475"/>
        <v>14.215459350492861</v>
      </c>
      <c r="Y1048" s="21">
        <f t="shared" si="1476"/>
        <v>0.16544230357528</v>
      </c>
      <c r="Z1048" s="21">
        <f t="shared" si="1477"/>
        <v>7.5997032261377599</v>
      </c>
      <c r="AA1048" s="21">
        <f t="shared" si="1478"/>
        <v>0.65904123234589995</v>
      </c>
      <c r="AB1048" s="21">
        <f t="shared" si="1479"/>
        <v>1.0559377360617801</v>
      </c>
      <c r="AC1048" s="21">
        <f t="shared" si="1480"/>
        <v>3.2714579913227602</v>
      </c>
      <c r="AD1048" s="21">
        <f t="shared" si="1481"/>
        <v>7.83976953949416</v>
      </c>
      <c r="AE1048" s="21">
        <f t="shared" si="1482"/>
        <v>3.1481106828090804</v>
      </c>
      <c r="AF1048" s="21">
        <f t="shared" si="1483"/>
        <v>0.52114111054876</v>
      </c>
      <c r="AG1048" s="21">
        <f t="shared" si="1484"/>
        <v>95.125741214454735</v>
      </c>
      <c r="AH1048" s="21"/>
      <c r="AI1048" s="61">
        <f t="shared" si="1485"/>
        <v>58.788572530739685</v>
      </c>
      <c r="AJ1048" s="21">
        <f t="shared" si="1486"/>
        <v>0.7638444264679729</v>
      </c>
      <c r="AK1048" s="21">
        <f t="shared" si="1487"/>
        <v>14.943861849596569</v>
      </c>
      <c r="AL1048" s="21">
        <f t="shared" si="1488"/>
        <v>0.1739195946997156</v>
      </c>
      <c r="AM1048" s="21">
        <f t="shared" si="1489"/>
        <v>7.9891132821816635</v>
      </c>
      <c r="AN1048" s="21">
        <f t="shared" si="1490"/>
        <v>0.69281061459498616</v>
      </c>
      <c r="AO1048" s="21">
        <f t="shared" si="1491"/>
        <v>1.1100441611080198</v>
      </c>
      <c r="AP1048" s="21">
        <f t="shared" si="1492"/>
        <v>3.4390880423706482</v>
      </c>
      <c r="AQ1048" s="21">
        <f t="shared" si="1493"/>
        <v>8.2414806333229134</v>
      </c>
      <c r="AR1048" s="21">
        <f t="shared" si="1494"/>
        <v>3.309420397273827</v>
      </c>
      <c r="AS1048" s="21">
        <f t="shared" si="1495"/>
        <v>0.54784446764402239</v>
      </c>
      <c r="AT1048" s="21">
        <f t="shared" si="1496"/>
        <v>100.00000000000001</v>
      </c>
      <c r="AU1048" s="21"/>
      <c r="AV1048" s="21">
        <f>AR1048*'[1]diagram lines'!$G$39</f>
        <v>2.7471702482507872</v>
      </c>
      <c r="AW1048" s="21">
        <f>AK1048*'[1]diagram lines'!$G$40</f>
        <v>7.909283648995971</v>
      </c>
      <c r="AX1048" s="21">
        <f>AQ1048*'[1]diagram lines'!$G$38</f>
        <v>6.1139606247206775</v>
      </c>
      <c r="AY1048" s="21">
        <f>AP1048*'[1]diagram lines'!$G$41</f>
        <v>2.4577705164431323</v>
      </c>
      <c r="AZ1048" s="21">
        <f t="shared" si="1497"/>
        <v>11.550901030596741</v>
      </c>
      <c r="BA1048" s="21">
        <f t="shared" si="1498"/>
        <v>0.69876778468913159</v>
      </c>
      <c r="BB1048" s="21">
        <f t="shared" si="1499"/>
        <v>0.89258174406622837</v>
      </c>
      <c r="BC1048" s="86">
        <f t="shared" si="1500"/>
        <v>1.1203455668322535</v>
      </c>
      <c r="BX1048" s="61">
        <f t="shared" si="1502"/>
        <v>0.95435953728362188</v>
      </c>
      <c r="BY1048" s="21">
        <f t="shared" si="1503"/>
        <v>9.3264396594892347E-3</v>
      </c>
      <c r="BZ1048" s="21">
        <f t="shared" si="1504"/>
        <v>0.14294930364848962</v>
      </c>
      <c r="CA1048" s="21">
        <f t="shared" si="1505"/>
        <v>1.0622330765858851E-3</v>
      </c>
      <c r="CB1048" s="21">
        <f t="shared" si="1506"/>
        <v>0.10844782185107864</v>
      </c>
      <c r="CC1048" s="21">
        <f t="shared" si="1507"/>
        <v>9.5251621088243577E-3</v>
      </c>
      <c r="CD1048" s="21">
        <f t="shared" si="1508"/>
        <v>2.6864838709677423E-2</v>
      </c>
      <c r="CE1048" s="21">
        <f t="shared" si="1509"/>
        <v>5.9811447931526394E-2</v>
      </c>
      <c r="CF1048" s="21">
        <f t="shared" si="1510"/>
        <v>0.12966794644297466</v>
      </c>
      <c r="CG1048" s="21">
        <f t="shared" si="1511"/>
        <v>3.4264946921443738E-2</v>
      </c>
      <c r="CH1048" s="21">
        <f t="shared" si="1512"/>
        <v>3.7643436848334554E-3</v>
      </c>
      <c r="CI1048" s="21">
        <f t="shared" si="1513"/>
        <v>0.13693529411764707</v>
      </c>
      <c r="CJ1048" s="21">
        <f t="shared" si="1514"/>
        <v>1.6169793154361924</v>
      </c>
      <c r="CL1048" s="68">
        <f t="shared" si="1515"/>
        <v>0.59021134542229825</v>
      </c>
      <c r="CM1048" s="19">
        <f t="shared" si="1516"/>
        <v>5.7678163044240036E-3</v>
      </c>
      <c r="CN1048" s="19">
        <f t="shared" si="1517"/>
        <v>8.8405152919304952E-2</v>
      </c>
      <c r="CO1048" s="19">
        <f t="shared" si="1518"/>
        <v>6.5692434432863453E-4</v>
      </c>
      <c r="CP1048" s="19">
        <f t="shared" si="1519"/>
        <v>6.7068156540904186E-2</v>
      </c>
      <c r="CQ1048" s="19">
        <f t="shared" si="1520"/>
        <v>5.8907136398679734E-3</v>
      </c>
      <c r="CR1048" s="19">
        <f t="shared" si="1521"/>
        <v>1.6614212966868058E-2</v>
      </c>
      <c r="CS1048" s="19">
        <f t="shared" si="1522"/>
        <v>3.6989618457420902E-2</v>
      </c>
      <c r="CT1048" s="19">
        <f t="shared" si="1523"/>
        <v>8.0191468873549415E-2</v>
      </c>
      <c r="CU1048" s="19">
        <f t="shared" si="1524"/>
        <v>2.1190714435453683E-2</v>
      </c>
      <c r="CV1048" s="19">
        <f t="shared" si="1525"/>
        <v>2.328009795114785E-3</v>
      </c>
      <c r="CW1048" s="19">
        <f t="shared" si="1526"/>
        <v>8.4685866300465165E-2</v>
      </c>
      <c r="CX1048" s="19">
        <f t="shared" si="1527"/>
        <v>1</v>
      </c>
      <c r="CZ1048" s="68">
        <f t="shared" si="1528"/>
        <v>2.5805000000000001E-5</v>
      </c>
      <c r="DA1048" s="19">
        <f t="shared" si="1529"/>
        <v>1.8471399999999994E-5</v>
      </c>
      <c r="DB1048" s="19">
        <f t="shared" si="1530"/>
        <v>3.667E-5</v>
      </c>
      <c r="DC1048" s="19">
        <f t="shared" si="1531"/>
        <v>3.9589899999999992E-5</v>
      </c>
      <c r="DD1048" s="19">
        <f t="shared" si="1532"/>
        <v>1.2576199999999998E-5</v>
      </c>
      <c r="DE1048" s="19">
        <f t="shared" si="1533"/>
        <v>1.2576199999999998E-5</v>
      </c>
      <c r="DF1048" s="19">
        <f t="shared" si="1534"/>
        <v>1.1179699999999999E-5</v>
      </c>
      <c r="DG1048" s="19">
        <f t="shared" si="1535"/>
        <v>1.5661399999999999E-5</v>
      </c>
      <c r="DH1048" s="19">
        <f t="shared" si="1536"/>
        <v>2.4834799999999998E-5</v>
      </c>
      <c r="DI1048" s="19">
        <f t="shared" si="1537"/>
        <v>3.821379999999999E-5</v>
      </c>
      <c r="DJ1048" s="19">
        <f t="shared" si="1538"/>
        <v>0</v>
      </c>
      <c r="DK1048" s="19">
        <f t="shared" si="1539"/>
        <v>2.1005599999999998E-5</v>
      </c>
      <c r="DM1048" s="68">
        <f t="shared" si="1540"/>
        <v>1374.1483291211655</v>
      </c>
      <c r="DN1048" s="19">
        <f t="shared" si="1541"/>
        <v>24.943056097393242</v>
      </c>
      <c r="DO1048" s="19">
        <f t="shared" si="1542"/>
        <v>245.80827356564856</v>
      </c>
      <c r="DP1048" s="19">
        <f t="shared" si="1543"/>
        <v>2.64977301144584</v>
      </c>
      <c r="DQ1048" s="19">
        <f t="shared" si="1544"/>
        <v>383.17194760452014</v>
      </c>
      <c r="DR1048" s="19">
        <f t="shared" si="1545"/>
        <v>33.228417615196484</v>
      </c>
      <c r="DS1048" s="19">
        <f t="shared" si="1546"/>
        <v>59.890049157381931</v>
      </c>
      <c r="DT1048" s="19">
        <f t="shared" si="1547"/>
        <v>132.45162010370493</v>
      </c>
      <c r="DU1048" s="19">
        <f t="shared" si="1548"/>
        <v>200.16545957572956</v>
      </c>
      <c r="DV1048" s="19">
        <f t="shared" si="1549"/>
        <v>52.236765247626188</v>
      </c>
      <c r="DX1048" s="19">
        <f t="shared" si="1550"/>
        <v>72.649165495600329</v>
      </c>
      <c r="DZ1048" s="68">
        <f t="shared" si="1551"/>
        <v>2581.3428565954127</v>
      </c>
      <c r="EA1048" s="21">
        <f t="shared" si="1552"/>
        <v>2.5813428565954126</v>
      </c>
      <c r="EB1048" s="92">
        <f t="shared" si="1501"/>
        <v>1010</v>
      </c>
    </row>
    <row r="1049" spans="1:132" x14ac:dyDescent="0.3">
      <c r="A1049" s="19">
        <f>'A. Thermody. result (all suite)'!C1005</f>
        <v>1008</v>
      </c>
      <c r="B1049" s="19" t="str">
        <f>'A. Thermody. result (all suite)'!A1005</f>
        <v>Alkaline basalt</v>
      </c>
      <c r="C1049" s="24">
        <f>'A. Thermody. result (all suite)'!G1005</f>
        <v>35.148927</v>
      </c>
      <c r="D1049" s="19">
        <f>'A. Thermody. result (all suite)'!D1005</f>
        <v>5000</v>
      </c>
      <c r="E1049" s="61">
        <f>'A. Thermody. result (all suite)'!I1005</f>
        <v>57.388717</v>
      </c>
      <c r="F1049" s="21">
        <f>'A. Thermody. result (all suite)'!J1005</f>
        <v>0.73001199999999999</v>
      </c>
      <c r="G1049" s="21">
        <f>'A. Thermody. result (all suite)'!K1005</f>
        <v>14.524811</v>
      </c>
      <c r="H1049" s="21">
        <f>'A. Thermody. result (all suite)'!L1005</f>
        <v>0.162823</v>
      </c>
      <c r="I1049" s="21">
        <f>'A. Thermody. result (all suite)'!M1005</f>
        <v>7.7860399999999998</v>
      </c>
      <c r="J1049" s="21">
        <f>'A. Thermody. result (all suite)'!N1005</f>
        <v>0.68274100000000004</v>
      </c>
      <c r="K1049" s="21">
        <f>'A. Thermody. result (all suite)'!O1005</f>
        <v>1.06166</v>
      </c>
      <c r="L1049" s="21">
        <f>'A. Thermody. result (all suite)'!P1005</f>
        <v>3.3179669999999999</v>
      </c>
      <c r="M1049" s="21">
        <f>'A. Thermody. result (all suite)'!Q1005</f>
        <v>8.0669690000000003</v>
      </c>
      <c r="N1049" s="21">
        <f>'A. Thermody. result (all suite)'!R1005</f>
        <v>3.254419</v>
      </c>
      <c r="O1049" s="21">
        <f>'A. Thermody. result (all suite)'!S1005</f>
        <v>0.53098900000000004</v>
      </c>
      <c r="P1049" s="21">
        <f>'A. Thermody. result (all suite)'!T1005</f>
        <v>2.4928530000000002</v>
      </c>
      <c r="Q1049" s="21">
        <f t="shared" si="1554"/>
        <v>100.00000100000001</v>
      </c>
      <c r="S1049" s="19">
        <f t="shared" si="1471"/>
        <v>1281</v>
      </c>
      <c r="T1049" s="19">
        <f t="shared" si="1472"/>
        <v>0.5</v>
      </c>
      <c r="V1049" s="61">
        <f t="shared" si="1473"/>
        <v>55.958100660910155</v>
      </c>
      <c r="W1049" s="21">
        <f t="shared" si="1474"/>
        <v>0.71181387413962127</v>
      </c>
      <c r="X1049" s="21">
        <f t="shared" si="1475"/>
        <v>14.162728816862991</v>
      </c>
      <c r="Y1049" s="21">
        <f t="shared" si="1476"/>
        <v>0.15876406200039939</v>
      </c>
      <c r="Z1049" s="21">
        <f t="shared" si="1477"/>
        <v>7.5919454702197458</v>
      </c>
      <c r="AA1049" s="21">
        <f t="shared" si="1478"/>
        <v>0.66572127066946729</v>
      </c>
      <c r="AB1049" s="21">
        <f t="shared" si="1479"/>
        <v>1.0351943771048564</v>
      </c>
      <c r="AC1049" s="21">
        <f t="shared" si="1480"/>
        <v>3.2352549609286103</v>
      </c>
      <c r="AD1049" s="21">
        <f t="shared" si="1481"/>
        <v>7.8658713232854076</v>
      </c>
      <c r="AE1049" s="21">
        <f t="shared" si="1482"/>
        <v>3.1732911191372088</v>
      </c>
      <c r="AF1049" s="21">
        <f t="shared" si="1483"/>
        <v>0.51775222491619777</v>
      </c>
      <c r="AG1049" s="21">
        <f t="shared" si="1484"/>
        <v>95.076438160174646</v>
      </c>
      <c r="AH1049" s="21"/>
      <c r="AI1049" s="61">
        <f t="shared" si="1485"/>
        <v>58.855907671507339</v>
      </c>
      <c r="AJ1049" s="21">
        <f t="shared" si="1486"/>
        <v>0.74867536890731345</v>
      </c>
      <c r="AK1049" s="21">
        <f t="shared" si="1487"/>
        <v>14.896149972512786</v>
      </c>
      <c r="AL1049" s="21">
        <f t="shared" si="1488"/>
        <v>0.16698570652481809</v>
      </c>
      <c r="AM1049" s="21">
        <f t="shared" si="1489"/>
        <v>7.9850966413252102</v>
      </c>
      <c r="AN1049" s="21">
        <f t="shared" si="1490"/>
        <v>0.70019584615478669</v>
      </c>
      <c r="AO1049" s="21">
        <f t="shared" si="1491"/>
        <v>1.0888022281197276</v>
      </c>
      <c r="AP1049" s="21">
        <f t="shared" si="1492"/>
        <v>3.4027936085260131</v>
      </c>
      <c r="AQ1049" s="21">
        <f t="shared" si="1493"/>
        <v>8.2732078267738913</v>
      </c>
      <c r="AR1049" s="21">
        <f t="shared" si="1494"/>
        <v>3.3376209506199492</v>
      </c>
      <c r="AS1049" s="21">
        <f t="shared" si="1495"/>
        <v>0.54456417902818788</v>
      </c>
      <c r="AT1049" s="21">
        <f t="shared" si="1496"/>
        <v>100.00000000000001</v>
      </c>
      <c r="AU1049" s="21"/>
      <c r="AV1049" s="21">
        <f>AR1049*'[1]diagram lines'!$G$39</f>
        <v>2.7705797012173834</v>
      </c>
      <c r="AW1049" s="21">
        <f>AK1049*'[1]diagram lines'!$G$40</f>
        <v>7.8840313565778732</v>
      </c>
      <c r="AX1049" s="21">
        <f>AQ1049*'[1]diagram lines'!$G$38</f>
        <v>6.1374975133117706</v>
      </c>
      <c r="AY1049" s="21">
        <f>AP1049*'[1]diagram lines'!$G$41</f>
        <v>2.4318324222986014</v>
      </c>
      <c r="AZ1049" s="21">
        <f t="shared" si="1497"/>
        <v>11.610828777393841</v>
      </c>
      <c r="BA1049" s="21">
        <f t="shared" si="1498"/>
        <v>0.6952464004627964</v>
      </c>
      <c r="BB1049" s="21">
        <f t="shared" si="1499"/>
        <v>0.88504299712613033</v>
      </c>
      <c r="BC1049" s="86">
        <f t="shared" si="1500"/>
        <v>1.1298886079514245</v>
      </c>
      <c r="BX1049" s="61">
        <f t="shared" si="1502"/>
        <v>0.95520500998668445</v>
      </c>
      <c r="BY1049" s="21">
        <f t="shared" si="1503"/>
        <v>9.138858287431148E-3</v>
      </c>
      <c r="BZ1049" s="21">
        <f t="shared" si="1504"/>
        <v>0.142455972930561</v>
      </c>
      <c r="CA1049" s="21">
        <f t="shared" si="1505"/>
        <v>1.0196192623207463E-3</v>
      </c>
      <c r="CB1049" s="21">
        <f t="shared" si="1506"/>
        <v>0.1083652052887961</v>
      </c>
      <c r="CC1049" s="21">
        <f t="shared" si="1507"/>
        <v>9.6242035522977176E-3</v>
      </c>
      <c r="CD1049" s="21">
        <f t="shared" si="1508"/>
        <v>2.6343920595533501E-2</v>
      </c>
      <c r="CE1049" s="21">
        <f t="shared" si="1509"/>
        <v>5.9164889443651926E-2</v>
      </c>
      <c r="CF1049" s="21">
        <f t="shared" si="1510"/>
        <v>0.13013339248265848</v>
      </c>
      <c r="CG1049" s="21">
        <f t="shared" si="1511"/>
        <v>3.4547972399150743E-2</v>
      </c>
      <c r="CH1049" s="21">
        <f t="shared" si="1512"/>
        <v>3.74083441357155E-3</v>
      </c>
      <c r="CI1049" s="21">
        <f t="shared" si="1513"/>
        <v>0.13833812430632633</v>
      </c>
      <c r="CJ1049" s="21">
        <f t="shared" si="1514"/>
        <v>1.6180780029489836</v>
      </c>
      <c r="CL1049" s="68">
        <f t="shared" si="1515"/>
        <v>0.59033310399486416</v>
      </c>
      <c r="CM1049" s="19">
        <f t="shared" si="1516"/>
        <v>5.6479714023522799E-3</v>
      </c>
      <c r="CN1049" s="19">
        <f t="shared" si="1517"/>
        <v>8.8040238277098989E-2</v>
      </c>
      <c r="CO1049" s="19">
        <f t="shared" si="1518"/>
        <v>6.3014221839890734E-4</v>
      </c>
      <c r="CP1049" s="19">
        <f t="shared" si="1519"/>
        <v>6.6971558287856378E-2</v>
      </c>
      <c r="CQ1049" s="19">
        <f t="shared" si="1520"/>
        <v>5.9479231129509142E-3</v>
      </c>
      <c r="CR1049" s="19">
        <f t="shared" si="1521"/>
        <v>1.6280995444917436E-2</v>
      </c>
      <c r="CS1049" s="19">
        <f t="shared" si="1522"/>
        <v>3.6564917967998191E-2</v>
      </c>
      <c r="CT1049" s="19">
        <f t="shared" si="1523"/>
        <v>8.0424671891891147E-2</v>
      </c>
      <c r="CU1049" s="19">
        <f t="shared" si="1524"/>
        <v>2.1351240382840805E-2</v>
      </c>
      <c r="CV1049" s="19">
        <f t="shared" si="1525"/>
        <v>2.3118999249441591E-3</v>
      </c>
      <c r="CW1049" s="19">
        <f t="shared" si="1526"/>
        <v>8.5495337093886681E-2</v>
      </c>
      <c r="CX1049" s="19">
        <f t="shared" si="1527"/>
        <v>1</v>
      </c>
      <c r="CZ1049" s="68">
        <f t="shared" si="1528"/>
        <v>2.5805000000000001E-5</v>
      </c>
      <c r="DA1049" s="19">
        <f t="shared" si="1529"/>
        <v>1.8456919999999997E-5</v>
      </c>
      <c r="DB1049" s="19">
        <f t="shared" si="1530"/>
        <v>3.667E-5</v>
      </c>
      <c r="DC1049" s="19">
        <f t="shared" si="1531"/>
        <v>3.9571719999999994E-5</v>
      </c>
      <c r="DD1049" s="19">
        <f t="shared" si="1532"/>
        <v>1.2570359999999998E-5</v>
      </c>
      <c r="DE1049" s="19">
        <f t="shared" si="1533"/>
        <v>1.2570359999999998E-5</v>
      </c>
      <c r="DF1049" s="19">
        <f t="shared" si="1534"/>
        <v>1.1173159999999999E-5</v>
      </c>
      <c r="DG1049" s="19">
        <f t="shared" si="1535"/>
        <v>1.5653919999999997E-5</v>
      </c>
      <c r="DH1049" s="19">
        <f t="shared" si="1536"/>
        <v>2.4819440000000001E-5</v>
      </c>
      <c r="DI1049" s="19">
        <f t="shared" si="1537"/>
        <v>3.8189639999999994E-5</v>
      </c>
      <c r="DJ1049" s="19">
        <f t="shared" si="1538"/>
        <v>0</v>
      </c>
      <c r="DK1049" s="19">
        <f t="shared" si="1539"/>
        <v>2.0986679999999995E-5</v>
      </c>
      <c r="DM1049" s="68">
        <f t="shared" si="1540"/>
        <v>1374.4318111998232</v>
      </c>
      <c r="DN1049" s="19">
        <f t="shared" si="1541"/>
        <v>24.443945989899731</v>
      </c>
      <c r="DO1049" s="19">
        <f t="shared" si="1542"/>
        <v>244.79363770747241</v>
      </c>
      <c r="DP1049" s="19">
        <f t="shared" si="1543"/>
        <v>2.5429122326783249</v>
      </c>
      <c r="DQ1049" s="19">
        <f t="shared" si="1544"/>
        <v>382.7978246432466</v>
      </c>
      <c r="DR1049" s="19">
        <f t="shared" si="1545"/>
        <v>33.56671293684014</v>
      </c>
      <c r="DS1049" s="19">
        <f t="shared" si="1546"/>
        <v>58.723236437155897</v>
      </c>
      <c r="DT1049" s="19">
        <f t="shared" si="1547"/>
        <v>130.99342526634473</v>
      </c>
      <c r="DU1049" s="19">
        <f t="shared" si="1548"/>
        <v>200.87179285988449</v>
      </c>
      <c r="DV1049" s="19">
        <f t="shared" si="1549"/>
        <v>52.665771242242769</v>
      </c>
      <c r="DX1049" s="19">
        <f t="shared" si="1550"/>
        <v>73.409704366380893</v>
      </c>
      <c r="DZ1049" s="68">
        <f t="shared" si="1551"/>
        <v>2579.2407748819696</v>
      </c>
      <c r="EA1049" s="21">
        <f t="shared" si="1552"/>
        <v>2.5792407748819697</v>
      </c>
      <c r="EB1049" s="92">
        <f t="shared" si="1501"/>
        <v>1008</v>
      </c>
    </row>
    <row r="1050" spans="1:132" x14ac:dyDescent="0.3">
      <c r="A1050" s="19">
        <f>'A. Thermody. result (all suite)'!C1006</f>
        <v>1006</v>
      </c>
      <c r="B1050" s="19" t="str">
        <f>'A. Thermody. result (all suite)'!A1006</f>
        <v>Alkaline basalt</v>
      </c>
      <c r="C1050" s="24">
        <f>'A. Thermody. result (all suite)'!G1006</f>
        <v>34.789999000000002</v>
      </c>
      <c r="D1050" s="19">
        <f>'A. Thermody. result (all suite)'!D1006</f>
        <v>5000</v>
      </c>
      <c r="E1050" s="61">
        <f>'A. Thermody. result (all suite)'!I1006</f>
        <v>57.438093000000002</v>
      </c>
      <c r="F1050" s="21">
        <f>'A. Thermody. result (all suite)'!J1006</f>
        <v>0.71528199999999997</v>
      </c>
      <c r="G1050" s="21">
        <f>'A. Thermody. result (all suite)'!K1006</f>
        <v>14.474443000000001</v>
      </c>
      <c r="H1050" s="21">
        <f>'A. Thermody. result (all suite)'!L1006</f>
        <v>0.15626999999999999</v>
      </c>
      <c r="I1050" s="21">
        <f>'A. Thermody. result (all suite)'!M1006</f>
        <v>7.7804180000000001</v>
      </c>
      <c r="J1050" s="21">
        <f>'A. Thermody. result (all suite)'!N1006</f>
        <v>0.68978399999999995</v>
      </c>
      <c r="K1050" s="21">
        <f>'A. Thermody. result (all suite)'!O1006</f>
        <v>1.04098</v>
      </c>
      <c r="L1050" s="21">
        <f>'A. Thermody. result (all suite)'!P1006</f>
        <v>3.2822390000000001</v>
      </c>
      <c r="M1050" s="21">
        <f>'A. Thermody. result (all suite)'!Q1006</f>
        <v>8.0955340000000007</v>
      </c>
      <c r="N1050" s="21">
        <f>'A. Thermody. result (all suite)'!R1006</f>
        <v>3.2809910000000002</v>
      </c>
      <c r="O1050" s="21">
        <f>'A. Thermody. result (all suite)'!S1006</f>
        <v>0.52776199999999995</v>
      </c>
      <c r="P1050" s="21">
        <f>'A. Thermody. result (all suite)'!T1006</f>
        <v>2.5182030000000002</v>
      </c>
      <c r="Q1050" s="21">
        <f t="shared" si="1554"/>
        <v>99.999999000000017</v>
      </c>
      <c r="S1050" s="19">
        <f t="shared" si="1471"/>
        <v>1279</v>
      </c>
      <c r="T1050" s="19">
        <f t="shared" si="1472"/>
        <v>0.5</v>
      </c>
      <c r="V1050" s="61">
        <f t="shared" si="1473"/>
        <v>55.991685204467139</v>
      </c>
      <c r="W1050" s="21">
        <f t="shared" si="1474"/>
        <v>0.6972697470374174</v>
      </c>
      <c r="X1050" s="21">
        <f t="shared" si="1475"/>
        <v>14.109947138495752</v>
      </c>
      <c r="Y1050" s="21">
        <f t="shared" si="1476"/>
        <v>0.15233480413254805</v>
      </c>
      <c r="Z1050" s="21">
        <f t="shared" si="1477"/>
        <v>7.5844912785521927</v>
      </c>
      <c r="AA1050" s="21">
        <f t="shared" si="1478"/>
        <v>0.67241383844477831</v>
      </c>
      <c r="AB1050" s="21">
        <f t="shared" si="1479"/>
        <v>1.0147660101484601</v>
      </c>
      <c r="AC1050" s="21">
        <f t="shared" si="1480"/>
        <v>3.1995855582082955</v>
      </c>
      <c r="AD1050" s="21">
        <f t="shared" si="1481"/>
        <v>7.8916720179073607</v>
      </c>
      <c r="AE1050" s="21">
        <f t="shared" si="1482"/>
        <v>3.1983689853820501</v>
      </c>
      <c r="AF1050" s="21">
        <f t="shared" si="1483"/>
        <v>0.5144718813502388</v>
      </c>
      <c r="AG1050" s="21">
        <f t="shared" si="1484"/>
        <v>95.027006464126231</v>
      </c>
      <c r="AH1050" s="21"/>
      <c r="AI1050" s="61">
        <f t="shared" si="1485"/>
        <v>58.921865780971046</v>
      </c>
      <c r="AJ1050" s="21">
        <f t="shared" si="1486"/>
        <v>0.73375956265721642</v>
      </c>
      <c r="AK1050" s="21">
        <f t="shared" si="1487"/>
        <v>14.848354866174192</v>
      </c>
      <c r="AL1050" s="21">
        <f t="shared" si="1488"/>
        <v>0.16030685359961977</v>
      </c>
      <c r="AM1050" s="21">
        <f t="shared" si="1489"/>
        <v>7.9814060873478372</v>
      </c>
      <c r="AN1050" s="21">
        <f t="shared" si="1490"/>
        <v>0.70760288413233574</v>
      </c>
      <c r="AO1050" s="21">
        <f t="shared" si="1491"/>
        <v>1.0678711746344927</v>
      </c>
      <c r="AP1050" s="21">
        <f t="shared" si="1492"/>
        <v>3.3670276243166462</v>
      </c>
      <c r="AQ1050" s="21">
        <f t="shared" si="1493"/>
        <v>8.3046623392125429</v>
      </c>
      <c r="AR1050" s="21">
        <f t="shared" si="1494"/>
        <v>3.3657473852861717</v>
      </c>
      <c r="AS1050" s="21">
        <f t="shared" si="1495"/>
        <v>0.54139544166789866</v>
      </c>
      <c r="AT1050" s="21">
        <f t="shared" si="1496"/>
        <v>100.00000000000001</v>
      </c>
      <c r="AU1050" s="21"/>
      <c r="AV1050" s="21">
        <f>AR1050*'[1]diagram lines'!$G$39</f>
        <v>2.793927627811438</v>
      </c>
      <c r="AW1050" s="21">
        <f>AK1050*'[1]diagram lines'!$G$40</f>
        <v>7.8587350137134573</v>
      </c>
      <c r="AX1050" s="21">
        <f>AQ1050*'[1]diagram lines'!$G$38</f>
        <v>6.1608321128911383</v>
      </c>
      <c r="AY1050" s="21">
        <f>AP1050*'[1]diagram lines'!$G$41</f>
        <v>2.4062719887190189</v>
      </c>
      <c r="AZ1050" s="21">
        <f t="shared" si="1497"/>
        <v>11.670409724498715</v>
      </c>
      <c r="BA1050" s="21">
        <f t="shared" si="1498"/>
        <v>0.69172723049102469</v>
      </c>
      <c r="BB1050" s="21">
        <f t="shared" si="1499"/>
        <v>0.87760422850796371</v>
      </c>
      <c r="BC1050" s="86">
        <f t="shared" si="1500"/>
        <v>1.1394657950772689</v>
      </c>
      <c r="BX1050" s="61">
        <f t="shared" si="1502"/>
        <v>0.95602684753661793</v>
      </c>
      <c r="BY1050" s="21">
        <f t="shared" si="1503"/>
        <v>8.9544566850275412E-3</v>
      </c>
      <c r="BZ1050" s="21">
        <f t="shared" si="1504"/>
        <v>0.14196197528442528</v>
      </c>
      <c r="CA1050" s="21">
        <f t="shared" si="1505"/>
        <v>9.785835055419875E-4</v>
      </c>
      <c r="CB1050" s="21">
        <f t="shared" si="1506"/>
        <v>0.10828695894224079</v>
      </c>
      <c r="CC1050" s="21">
        <f t="shared" si="1507"/>
        <v>9.7234846349027338E-3</v>
      </c>
      <c r="CD1050" s="21">
        <f t="shared" si="1508"/>
        <v>2.5830769230769234E-2</v>
      </c>
      <c r="CE1050" s="21">
        <f t="shared" si="1509"/>
        <v>5.8527799572039949E-2</v>
      </c>
      <c r="CF1050" s="21">
        <f t="shared" si="1510"/>
        <v>0.13059419261171157</v>
      </c>
      <c r="CG1050" s="21">
        <f t="shared" si="1511"/>
        <v>3.4830053078556265E-2</v>
      </c>
      <c r="CH1050" s="21">
        <f t="shared" si="1512"/>
        <v>3.7181000958124329E-3</v>
      </c>
      <c r="CI1050" s="21">
        <f t="shared" si="1513"/>
        <v>0.13974489456159825</v>
      </c>
      <c r="CJ1050" s="21">
        <f t="shared" si="1514"/>
        <v>1.6191781157392442</v>
      </c>
      <c r="CL1050" s="68">
        <f t="shared" si="1515"/>
        <v>0.59043958057705026</v>
      </c>
      <c r="CM1050" s="19">
        <f t="shared" si="1516"/>
        <v>5.5302480919088614E-3</v>
      </c>
      <c r="CN1050" s="19">
        <f t="shared" si="1517"/>
        <v>8.7675329788910711E-2</v>
      </c>
      <c r="CO1050" s="19">
        <f t="shared" si="1518"/>
        <v>6.0437051120543965E-4</v>
      </c>
      <c r="CP1050" s="19">
        <f t="shared" si="1519"/>
        <v>6.6877731294436263E-2</v>
      </c>
      <c r="CQ1050" s="19">
        <f t="shared" si="1520"/>
        <v>6.0051976619406233E-3</v>
      </c>
      <c r="CR1050" s="19">
        <f t="shared" si="1521"/>
        <v>1.5953012815378906E-2</v>
      </c>
      <c r="CS1050" s="19">
        <f t="shared" si="1522"/>
        <v>3.6146609815881053E-2</v>
      </c>
      <c r="CT1050" s="19">
        <f t="shared" si="1523"/>
        <v>8.0654618131426575E-2</v>
      </c>
      <c r="CU1050" s="19">
        <f t="shared" si="1524"/>
        <v>2.1510946041074935E-2</v>
      </c>
      <c r="CV1050" s="19">
        <f t="shared" si="1525"/>
        <v>2.296288505674939E-3</v>
      </c>
      <c r="CW1050" s="19">
        <f t="shared" si="1526"/>
        <v>8.6306066765111253E-2</v>
      </c>
      <c r="CX1050" s="19">
        <f t="shared" si="1527"/>
        <v>0.99999999999999978</v>
      </c>
      <c r="CZ1050" s="68">
        <f t="shared" si="1528"/>
        <v>2.5805000000000001E-5</v>
      </c>
      <c r="DA1050" s="19">
        <f t="shared" si="1529"/>
        <v>1.8442439999999994E-5</v>
      </c>
      <c r="DB1050" s="19">
        <f t="shared" si="1530"/>
        <v>3.667E-5</v>
      </c>
      <c r="DC1050" s="19">
        <f t="shared" si="1531"/>
        <v>3.9553539999999996E-5</v>
      </c>
      <c r="DD1050" s="19">
        <f t="shared" si="1532"/>
        <v>1.2564519999999998E-5</v>
      </c>
      <c r="DE1050" s="19">
        <f t="shared" si="1533"/>
        <v>1.2564519999999998E-5</v>
      </c>
      <c r="DF1050" s="19">
        <f t="shared" si="1534"/>
        <v>1.1166619999999999E-5</v>
      </c>
      <c r="DG1050" s="19">
        <f t="shared" si="1535"/>
        <v>1.5646439999999999E-5</v>
      </c>
      <c r="DH1050" s="19">
        <f t="shared" si="1536"/>
        <v>2.4804080000000001E-5</v>
      </c>
      <c r="DI1050" s="19">
        <f t="shared" si="1537"/>
        <v>3.8165479999999991E-5</v>
      </c>
      <c r="DJ1050" s="19">
        <f t="shared" si="1538"/>
        <v>0</v>
      </c>
      <c r="DK1050" s="19">
        <f t="shared" si="1539"/>
        <v>2.0967759999999997E-5</v>
      </c>
      <c r="DM1050" s="68">
        <f t="shared" si="1540"/>
        <v>1374.6797132753022</v>
      </c>
      <c r="DN1050" s="19">
        <f t="shared" si="1541"/>
        <v>23.953241413917027</v>
      </c>
      <c r="DO1050" s="19">
        <f t="shared" si="1542"/>
        <v>243.77901896038546</v>
      </c>
      <c r="DP1050" s="19">
        <f t="shared" si="1543"/>
        <v>2.4400325971934915</v>
      </c>
      <c r="DQ1050" s="19">
        <f t="shared" si="1544"/>
        <v>382.43920129899476</v>
      </c>
      <c r="DR1050" s="19">
        <f t="shared" si="1545"/>
        <v>33.905690160711899</v>
      </c>
      <c r="DS1050" s="19">
        <f t="shared" si="1546"/>
        <v>57.573949544246148</v>
      </c>
      <c r="DT1050" s="19">
        <f t="shared" si="1547"/>
        <v>129.55674763553944</v>
      </c>
      <c r="DU1050" s="19">
        <f t="shared" si="1548"/>
        <v>201.57086164724245</v>
      </c>
      <c r="DV1050" s="19">
        <f t="shared" si="1549"/>
        <v>53.093295749699983</v>
      </c>
      <c r="DX1050" s="19">
        <f t="shared" si="1550"/>
        <v>74.172697660947335</v>
      </c>
      <c r="DZ1050" s="68">
        <f t="shared" si="1551"/>
        <v>2577.1644499441804</v>
      </c>
      <c r="EA1050" s="21">
        <f t="shared" si="1552"/>
        <v>2.5771644499441804</v>
      </c>
      <c r="EB1050" s="92">
        <f t="shared" si="1501"/>
        <v>1006</v>
      </c>
    </row>
    <row r="1051" spans="1:132" x14ac:dyDescent="0.3">
      <c r="A1051" s="19">
        <f>'A. Thermody. result (all suite)'!C1007</f>
        <v>1004</v>
      </c>
      <c r="B1051" s="19" t="str">
        <f>'A. Thermody. result (all suite)'!A1007</f>
        <v>Alkaline basalt</v>
      </c>
      <c r="C1051" s="24">
        <f>'A. Thermody. result (all suite)'!G1007</f>
        <v>34.437381000000002</v>
      </c>
      <c r="D1051" s="19">
        <f>'A. Thermody. result (all suite)'!D1007</f>
        <v>5000</v>
      </c>
      <c r="E1051" s="61">
        <f>'A. Thermody. result (all suite)'!I1007</f>
        <v>57.486071000000003</v>
      </c>
      <c r="F1051" s="21">
        <f>'A. Thermody. result (all suite)'!J1007</f>
        <v>0.70080100000000001</v>
      </c>
      <c r="G1051" s="21">
        <f>'A. Thermody. result (all suite)'!K1007</f>
        <v>14.424008000000001</v>
      </c>
      <c r="H1051" s="21">
        <f>'A. Thermody. result (all suite)'!L1007</f>
        <v>0.14996000000000001</v>
      </c>
      <c r="I1051" s="21">
        <f>'A. Thermody. result (all suite)'!M1007</f>
        <v>7.7751049999999999</v>
      </c>
      <c r="J1051" s="21">
        <f>'A. Thermody. result (all suite)'!N1007</f>
        <v>0.69684699999999999</v>
      </c>
      <c r="K1051" s="21">
        <f>'A. Thermody. result (all suite)'!O1007</f>
        <v>1.020608</v>
      </c>
      <c r="L1051" s="21">
        <f>'A. Thermody. result (all suite)'!P1007</f>
        <v>3.247036</v>
      </c>
      <c r="M1051" s="21">
        <f>'A. Thermody. result (all suite)'!Q1007</f>
        <v>8.1238220000000005</v>
      </c>
      <c r="N1051" s="21">
        <f>'A. Thermody. result (all suite)'!R1007</f>
        <v>3.3074750000000002</v>
      </c>
      <c r="O1051" s="21">
        <f>'A. Thermody. result (all suite)'!S1007</f>
        <v>0.52464100000000002</v>
      </c>
      <c r="P1051" s="21">
        <f>'A. Thermody. result (all suite)'!T1007</f>
        <v>2.543628</v>
      </c>
      <c r="Q1051" s="21">
        <f t="shared" si="1554"/>
        <v>100.00000199999999</v>
      </c>
      <c r="S1051" s="19">
        <f t="shared" si="1471"/>
        <v>1277</v>
      </c>
      <c r="T1051" s="19">
        <f t="shared" si="1472"/>
        <v>0.5</v>
      </c>
      <c r="V1051" s="61">
        <f t="shared" si="1473"/>
        <v>56.023839231188759</v>
      </c>
      <c r="W1051" s="21">
        <f t="shared" si="1474"/>
        <v>0.68297522989623538</v>
      </c>
      <c r="X1051" s="21">
        <f t="shared" si="1475"/>
        <v>14.057114901127623</v>
      </c>
      <c r="Y1051" s="21">
        <f t="shared" si="1476"/>
        <v>0.1461455755274885</v>
      </c>
      <c r="Z1051" s="21">
        <f t="shared" si="1477"/>
        <v>7.5773352561459957</v>
      </c>
      <c r="AA1051" s="21">
        <f t="shared" si="1478"/>
        <v>0.6791218049453438</v>
      </c>
      <c r="AB1051" s="21">
        <f t="shared" si="1479"/>
        <v>0.99464752966096937</v>
      </c>
      <c r="AC1051" s="21">
        <f t="shared" si="1480"/>
        <v>3.1644434847857701</v>
      </c>
      <c r="AD1051" s="21">
        <f t="shared" si="1481"/>
        <v>7.9171821930706372</v>
      </c>
      <c r="AE1051" s="21">
        <f t="shared" si="1482"/>
        <v>3.2233451414895975</v>
      </c>
      <c r="AF1051" s="21">
        <f t="shared" si="1483"/>
        <v>0.51129608489141831</v>
      </c>
      <c r="AG1051" s="21">
        <f t="shared" si="1484"/>
        <v>94.97744643272982</v>
      </c>
      <c r="AH1051" s="21"/>
      <c r="AI1051" s="61">
        <f t="shared" si="1485"/>
        <v>58.986466087892836</v>
      </c>
      <c r="AJ1051" s="21">
        <f t="shared" si="1486"/>
        <v>0.71909201136500334</v>
      </c>
      <c r="AK1051" s="21">
        <f t="shared" si="1487"/>
        <v>14.800476775382595</v>
      </c>
      <c r="AL1051" s="21">
        <f t="shared" si="1488"/>
        <v>0.15387397852499624</v>
      </c>
      <c r="AM1051" s="21">
        <f t="shared" si="1489"/>
        <v>7.978036408372839</v>
      </c>
      <c r="AN1051" s="21">
        <f t="shared" si="1490"/>
        <v>0.71503481137108593</v>
      </c>
      <c r="AO1051" s="21">
        <f t="shared" si="1491"/>
        <v>1.0472460221021562</v>
      </c>
      <c r="AP1051" s="21">
        <f t="shared" si="1492"/>
        <v>3.3317841273265514</v>
      </c>
      <c r="AQ1051" s="21">
        <f t="shared" si="1493"/>
        <v>8.3358549744524684</v>
      </c>
      <c r="AR1051" s="21">
        <f t="shared" si="1494"/>
        <v>3.3938005943048943</v>
      </c>
      <c r="AS1051" s="21">
        <f t="shared" si="1495"/>
        <v>0.5383342089045916</v>
      </c>
      <c r="AT1051" s="21">
        <f t="shared" si="1496"/>
        <v>100.00000000000003</v>
      </c>
      <c r="AU1051" s="21"/>
      <c r="AV1051" s="21">
        <f>AR1051*'[1]diagram lines'!$G$39</f>
        <v>2.8172147693446443</v>
      </c>
      <c r="AW1051" s="21">
        <f>AK1051*'[1]diagram lines'!$G$40</f>
        <v>7.8333947499680887</v>
      </c>
      <c r="AX1051" s="21">
        <f>AQ1051*'[1]diagram lines'!$G$38</f>
        <v>6.1839724382917796</v>
      </c>
      <c r="AY1051" s="21">
        <f>AP1051*'[1]diagram lines'!$G$41</f>
        <v>2.3810849546182871</v>
      </c>
      <c r="AZ1051" s="21">
        <f t="shared" si="1497"/>
        <v>11.729655568757362</v>
      </c>
      <c r="BA1051" s="21">
        <f t="shared" si="1498"/>
        <v>0.68821010763956059</v>
      </c>
      <c r="BB1051" s="21">
        <f t="shared" si="1499"/>
        <v>0.87026239642281811</v>
      </c>
      <c r="BC1051" s="86">
        <f t="shared" si="1500"/>
        <v>1.1490787193729886</v>
      </c>
      <c r="BX1051" s="61">
        <f t="shared" si="1502"/>
        <v>0.9568254161118509</v>
      </c>
      <c r="BY1051" s="21">
        <f t="shared" si="1503"/>
        <v>8.7731722583875814E-3</v>
      </c>
      <c r="BZ1051" s="21">
        <f t="shared" si="1504"/>
        <v>0.14146732051785016</v>
      </c>
      <c r="CA1051" s="21">
        <f t="shared" si="1505"/>
        <v>9.390694470536666E-4</v>
      </c>
      <c r="CB1051" s="21">
        <f t="shared" si="1506"/>
        <v>0.10821301322199027</v>
      </c>
      <c r="CC1051" s="21">
        <f t="shared" si="1507"/>
        <v>9.8230476458979425E-3</v>
      </c>
      <c r="CD1051" s="21">
        <f t="shared" si="1508"/>
        <v>2.5325260545905708E-2</v>
      </c>
      <c r="CE1051" s="21">
        <f t="shared" si="1509"/>
        <v>5.7900071326676177E-2</v>
      </c>
      <c r="CF1051" s="21">
        <f t="shared" si="1510"/>
        <v>0.13105052427810937</v>
      </c>
      <c r="CG1051" s="21">
        <f t="shared" si="1511"/>
        <v>3.5111199575371552E-2</v>
      </c>
      <c r="CH1051" s="21">
        <f t="shared" si="1512"/>
        <v>3.6961125514287331E-3</v>
      </c>
      <c r="CI1051" s="21">
        <f t="shared" si="1513"/>
        <v>0.14115582685904551</v>
      </c>
      <c r="CJ1051" s="21">
        <f t="shared" si="1514"/>
        <v>1.6202800343395678</v>
      </c>
      <c r="CL1051" s="68">
        <f t="shared" si="1515"/>
        <v>0.59053089332292896</v>
      </c>
      <c r="CM1051" s="19">
        <f t="shared" si="1516"/>
        <v>5.414602459113532E-3</v>
      </c>
      <c r="CN1051" s="19">
        <f t="shared" si="1517"/>
        <v>8.7310413952926824E-2</v>
      </c>
      <c r="CO1051" s="19">
        <f t="shared" si="1518"/>
        <v>5.7957231290357457E-4</v>
      </c>
      <c r="CP1051" s="19">
        <f t="shared" si="1519"/>
        <v>6.6786611529221426E-2</v>
      </c>
      <c r="CQ1051" s="19">
        <f t="shared" si="1520"/>
        <v>6.0625616792851821E-3</v>
      </c>
      <c r="CR1051" s="19">
        <f t="shared" si="1521"/>
        <v>1.5630175037136946E-2</v>
      </c>
      <c r="CS1051" s="19">
        <f t="shared" si="1522"/>
        <v>3.5734607660136024E-2</v>
      </c>
      <c r="CT1051" s="19">
        <f t="shared" si="1523"/>
        <v>8.0881404140442953E-2</v>
      </c>
      <c r="CU1051" s="19">
        <f t="shared" si="1524"/>
        <v>2.1669834122027561E-2</v>
      </c>
      <c r="CV1051" s="19">
        <f t="shared" si="1525"/>
        <v>2.2811566353314241E-3</v>
      </c>
      <c r="CW1051" s="19">
        <f t="shared" si="1526"/>
        <v>8.7118167148545506E-2</v>
      </c>
      <c r="CX1051" s="19">
        <f t="shared" si="1527"/>
        <v>1</v>
      </c>
      <c r="CZ1051" s="68">
        <f t="shared" si="1528"/>
        <v>2.5805000000000001E-5</v>
      </c>
      <c r="DA1051" s="19">
        <f t="shared" si="1529"/>
        <v>1.8427959999999998E-5</v>
      </c>
      <c r="DB1051" s="19">
        <f t="shared" si="1530"/>
        <v>3.667E-5</v>
      </c>
      <c r="DC1051" s="19">
        <f t="shared" si="1531"/>
        <v>3.9535359999999991E-5</v>
      </c>
      <c r="DD1051" s="19">
        <f t="shared" si="1532"/>
        <v>1.2558679999999997E-5</v>
      </c>
      <c r="DE1051" s="19">
        <f t="shared" si="1533"/>
        <v>1.2558679999999997E-5</v>
      </c>
      <c r="DF1051" s="19">
        <f t="shared" si="1534"/>
        <v>1.1160079999999999E-5</v>
      </c>
      <c r="DG1051" s="19">
        <f t="shared" si="1535"/>
        <v>1.5638959999999998E-5</v>
      </c>
      <c r="DH1051" s="19">
        <f t="shared" si="1536"/>
        <v>2.478872E-5</v>
      </c>
      <c r="DI1051" s="19">
        <f t="shared" si="1537"/>
        <v>3.8141319999999995E-5</v>
      </c>
      <c r="DJ1051" s="19">
        <f t="shared" si="1538"/>
        <v>0</v>
      </c>
      <c r="DK1051" s="19">
        <f t="shared" si="1539"/>
        <v>2.0948839999999994E-5</v>
      </c>
      <c r="DM1051" s="68">
        <f t="shared" si="1540"/>
        <v>1374.8923104375729</v>
      </c>
      <c r="DN1051" s="19">
        <f t="shared" si="1541"/>
        <v>23.470771829002718</v>
      </c>
      <c r="DO1051" s="19">
        <f t="shared" si="1542"/>
        <v>242.76437978294027</v>
      </c>
      <c r="DP1051" s="19">
        <f t="shared" si="1543"/>
        <v>2.3409905119764138</v>
      </c>
      <c r="DQ1051" s="19">
        <f t="shared" si="1544"/>
        <v>382.09573286161918</v>
      </c>
      <c r="DR1051" s="19">
        <f t="shared" si="1545"/>
        <v>34.245488023302677</v>
      </c>
      <c r="DS1051" s="19">
        <f t="shared" si="1546"/>
        <v>56.441894143825039</v>
      </c>
      <c r="DT1051" s="19">
        <f t="shared" si="1547"/>
        <v>128.14130847450397</v>
      </c>
      <c r="DU1051" s="19">
        <f t="shared" si="1548"/>
        <v>202.26289387536181</v>
      </c>
      <c r="DV1051" s="19">
        <f t="shared" si="1549"/>
        <v>53.519342652404177</v>
      </c>
      <c r="DX1051" s="19">
        <f t="shared" si="1550"/>
        <v>74.938248228388332</v>
      </c>
      <c r="DZ1051" s="68">
        <f t="shared" si="1551"/>
        <v>2575.113360820897</v>
      </c>
      <c r="EA1051" s="21">
        <f t="shared" si="1552"/>
        <v>2.5751133608208971</v>
      </c>
      <c r="EB1051" s="92">
        <f t="shared" si="1501"/>
        <v>1004</v>
      </c>
    </row>
    <row r="1052" spans="1:132" x14ac:dyDescent="0.3">
      <c r="A1052" s="19">
        <f>'A. Thermody. result (all suite)'!C1008</f>
        <v>1002</v>
      </c>
      <c r="B1052" s="19" t="str">
        <f>'A. Thermody. result (all suite)'!A1008</f>
        <v>Alkaline basalt</v>
      </c>
      <c r="C1052" s="24">
        <f>'A. Thermody. result (all suite)'!G1008</f>
        <v>34.090874999999997</v>
      </c>
      <c r="D1052" s="19">
        <f>'A. Thermody. result (all suite)'!D1008</f>
        <v>5000</v>
      </c>
      <c r="E1052" s="61">
        <f>'A. Thermody. result (all suite)'!I1008</f>
        <v>57.532673000000003</v>
      </c>
      <c r="F1052" s="21">
        <f>'A. Thermody. result (all suite)'!J1008</f>
        <v>0.68656700000000004</v>
      </c>
      <c r="G1052" s="21">
        <f>'A. Thermody. result (all suite)'!K1008</f>
        <v>14.373505</v>
      </c>
      <c r="H1052" s="21">
        <f>'A. Thermody. result (all suite)'!L1008</f>
        <v>0.14388200000000001</v>
      </c>
      <c r="I1052" s="21">
        <f>'A. Thermody. result (all suite)'!M1008</f>
        <v>7.7700930000000001</v>
      </c>
      <c r="J1052" s="21">
        <f>'A. Thermody. result (all suite)'!N1008</f>
        <v>0.70392999999999994</v>
      </c>
      <c r="K1052" s="21">
        <f>'A. Thermody. result (all suite)'!O1008</f>
        <v>1.000537</v>
      </c>
      <c r="L1052" s="21">
        <f>'A. Thermody. result (all suite)'!P1008</f>
        <v>3.2123520000000001</v>
      </c>
      <c r="M1052" s="21">
        <f>'A. Thermody. result (all suite)'!Q1008</f>
        <v>8.15184</v>
      </c>
      <c r="N1052" s="21">
        <f>'A. Thermody. result (all suite)'!R1008</f>
        <v>3.3338700000000001</v>
      </c>
      <c r="O1052" s="21">
        <f>'A. Thermody. result (all suite)'!S1008</f>
        <v>0.52162399999999998</v>
      </c>
      <c r="P1052" s="21">
        <f>'A. Thermody. result (all suite)'!T1008</f>
        <v>2.5691280000000001</v>
      </c>
      <c r="Q1052" s="21">
        <f t="shared" si="1554"/>
        <v>100.00000100000001</v>
      </c>
      <c r="S1052" s="19">
        <f t="shared" si="1471"/>
        <v>1275</v>
      </c>
      <c r="T1052" s="19">
        <f t="shared" si="1472"/>
        <v>0.5</v>
      </c>
      <c r="V1052" s="61">
        <f t="shared" si="1473"/>
        <v>56.054585003589438</v>
      </c>
      <c r="W1052" s="21">
        <f t="shared" si="1474"/>
        <v>0.66892821514062784</v>
      </c>
      <c r="X1052" s="21">
        <f t="shared" si="1475"/>
        <v>14.004231262156337</v>
      </c>
      <c r="Y1052" s="21">
        <f t="shared" si="1476"/>
        <v>0.14018548728800515</v>
      </c>
      <c r="Z1052" s="21">
        <f t="shared" si="1477"/>
        <v>7.5704693671071963</v>
      </c>
      <c r="AA1052" s="21">
        <f t="shared" si="1478"/>
        <v>0.68584513745044851</v>
      </c>
      <c r="AB1052" s="21">
        <f t="shared" si="1479"/>
        <v>0.97483192403969066</v>
      </c>
      <c r="AC1052" s="21">
        <f t="shared" si="1480"/>
        <v>3.1298225661347341</v>
      </c>
      <c r="AD1052" s="21">
        <f t="shared" si="1481"/>
        <v>7.9424087981391116</v>
      </c>
      <c r="AE1052" s="21">
        <f t="shared" si="1482"/>
        <v>3.2482186132029138</v>
      </c>
      <c r="AF1052" s="21">
        <f t="shared" si="1483"/>
        <v>0.50822281189529184</v>
      </c>
      <c r="AG1052" s="21">
        <f t="shared" si="1484"/>
        <v>94.927749186143785</v>
      </c>
      <c r="AH1052" s="21"/>
      <c r="AI1052" s="61">
        <f t="shared" si="1485"/>
        <v>59.049735703384293</v>
      </c>
      <c r="AJ1052" s="21">
        <f t="shared" si="1486"/>
        <v>0.70467089009866524</v>
      </c>
      <c r="AK1052" s="21">
        <f t="shared" si="1487"/>
        <v>14.752515868353147</v>
      </c>
      <c r="AL1052" s="21">
        <f t="shared" si="1488"/>
        <v>0.14767598356631786</v>
      </c>
      <c r="AM1052" s="21">
        <f t="shared" si="1489"/>
        <v>7.9749803740340095</v>
      </c>
      <c r="AN1052" s="21">
        <f t="shared" si="1490"/>
        <v>0.72249173011105006</v>
      </c>
      <c r="AO1052" s="21">
        <f t="shared" si="1491"/>
        <v>1.0269198757974796</v>
      </c>
      <c r="AP1052" s="21">
        <f t="shared" si="1492"/>
        <v>3.2970575969282345</v>
      </c>
      <c r="AQ1052" s="21">
        <f t="shared" si="1493"/>
        <v>8.3667935521834043</v>
      </c>
      <c r="AR1052" s="21">
        <f t="shared" si="1494"/>
        <v>3.4217798705344662</v>
      </c>
      <c r="AS1052" s="21">
        <f t="shared" si="1495"/>
        <v>0.53537855500894471</v>
      </c>
      <c r="AT1052" s="21">
        <f t="shared" si="1496"/>
        <v>100.00000000000001</v>
      </c>
      <c r="AU1052" s="21"/>
      <c r="AV1052" s="21">
        <f>AR1052*'[1]diagram lines'!$G$39</f>
        <v>2.8404405388143639</v>
      </c>
      <c r="AW1052" s="21">
        <f>AK1052*'[1]diagram lines'!$G$40</f>
        <v>7.8080106543723922</v>
      </c>
      <c r="AX1052" s="21">
        <f>AQ1052*'[1]diagram lines'!$G$38</f>
        <v>6.2069242905678115</v>
      </c>
      <c r="AY1052" s="21">
        <f>AP1052*'[1]diagram lines'!$G$41</f>
        <v>2.3562673746378353</v>
      </c>
      <c r="AZ1052" s="21">
        <f t="shared" si="1497"/>
        <v>11.788573422717871</v>
      </c>
      <c r="BA1052" s="21">
        <f t="shared" si="1498"/>
        <v>0.68469506159799787</v>
      </c>
      <c r="BB1052" s="21">
        <f t="shared" si="1499"/>
        <v>0.86301490009722359</v>
      </c>
      <c r="BC1052" s="86">
        <f t="shared" si="1500"/>
        <v>1.1587285455759155</v>
      </c>
      <c r="BX1052" s="61">
        <f t="shared" si="1502"/>
        <v>0.95760108189081228</v>
      </c>
      <c r="BY1052" s="21">
        <f t="shared" si="1503"/>
        <v>8.5949799699549332E-3</v>
      </c>
      <c r="BZ1052" s="21">
        <f t="shared" si="1504"/>
        <v>0.14097199882306788</v>
      </c>
      <c r="CA1052" s="21">
        <f t="shared" si="1505"/>
        <v>9.0100820339407612E-4</v>
      </c>
      <c r="CB1052" s="21">
        <f t="shared" si="1506"/>
        <v>0.10814325678496869</v>
      </c>
      <c r="CC1052" s="21">
        <f t="shared" si="1507"/>
        <v>9.9228925852833383E-3</v>
      </c>
      <c r="CD1052" s="21">
        <f t="shared" si="1508"/>
        <v>2.4827220843672459E-2</v>
      </c>
      <c r="CE1052" s="21">
        <f t="shared" si="1509"/>
        <v>5.7281597717546366E-2</v>
      </c>
      <c r="CF1052" s="21">
        <f t="shared" si="1510"/>
        <v>0.13150250040329084</v>
      </c>
      <c r="CG1052" s="21">
        <f t="shared" si="1511"/>
        <v>3.5391401273885348E-2</v>
      </c>
      <c r="CH1052" s="21">
        <f t="shared" si="1512"/>
        <v>3.6748576903567606E-3</v>
      </c>
      <c r="CI1052" s="21">
        <f t="shared" si="1513"/>
        <v>0.14257092119866815</v>
      </c>
      <c r="CJ1052" s="21">
        <f t="shared" si="1514"/>
        <v>1.6213837173849008</v>
      </c>
      <c r="CL1052" s="68">
        <f t="shared" si="1515"/>
        <v>0.5906073137550123</v>
      </c>
      <c r="CM1052" s="19">
        <f t="shared" si="1516"/>
        <v>5.301015347445091E-3</v>
      </c>
      <c r="CN1052" s="19">
        <f t="shared" si="1517"/>
        <v>8.6945488172558524E-2</v>
      </c>
      <c r="CO1052" s="19">
        <f t="shared" si="1518"/>
        <v>5.557032513236874E-4</v>
      </c>
      <c r="CP1052" s="19">
        <f t="shared" si="1519"/>
        <v>6.6698126807015742E-2</v>
      </c>
      <c r="CQ1052" s="19">
        <f t="shared" si="1520"/>
        <v>6.1200149470402873E-3</v>
      </c>
      <c r="CR1052" s="19">
        <f t="shared" si="1521"/>
        <v>1.5312365960918749E-2</v>
      </c>
      <c r="CS1052" s="19">
        <f t="shared" si="1522"/>
        <v>3.5328834934851061E-2</v>
      </c>
      <c r="CT1052" s="19">
        <f t="shared" si="1523"/>
        <v>8.1105107318697356E-2</v>
      </c>
      <c r="CU1052" s="19">
        <f t="shared" si="1524"/>
        <v>2.1827899771293787E-2</v>
      </c>
      <c r="CV1052" s="19">
        <f t="shared" si="1525"/>
        <v>2.2664947544211614E-3</v>
      </c>
      <c r="CW1052" s="19">
        <f t="shared" si="1526"/>
        <v>8.7931634979422454E-2</v>
      </c>
      <c r="CX1052" s="19">
        <f t="shared" si="1527"/>
        <v>1.0000000000000002</v>
      </c>
      <c r="CZ1052" s="68">
        <f t="shared" si="1528"/>
        <v>2.5805000000000001E-5</v>
      </c>
      <c r="DA1052" s="19">
        <f t="shared" si="1529"/>
        <v>1.8413479999999994E-5</v>
      </c>
      <c r="DB1052" s="19">
        <f t="shared" si="1530"/>
        <v>3.667E-5</v>
      </c>
      <c r="DC1052" s="19">
        <f t="shared" si="1531"/>
        <v>3.9517179999999994E-5</v>
      </c>
      <c r="DD1052" s="19">
        <f t="shared" si="1532"/>
        <v>1.2552839999999999E-5</v>
      </c>
      <c r="DE1052" s="19">
        <f t="shared" si="1533"/>
        <v>1.2552839999999999E-5</v>
      </c>
      <c r="DF1052" s="19">
        <f t="shared" si="1534"/>
        <v>1.1153539999999999E-5</v>
      </c>
      <c r="DG1052" s="19">
        <f t="shared" si="1535"/>
        <v>1.563148E-5</v>
      </c>
      <c r="DH1052" s="19">
        <f t="shared" si="1536"/>
        <v>2.477336E-5</v>
      </c>
      <c r="DI1052" s="19">
        <f t="shared" si="1537"/>
        <v>3.8117159999999992E-5</v>
      </c>
      <c r="DJ1052" s="19">
        <f t="shared" si="1538"/>
        <v>0</v>
      </c>
      <c r="DK1052" s="19">
        <f t="shared" si="1539"/>
        <v>2.0929919999999996E-5</v>
      </c>
      <c r="DM1052" s="68">
        <f t="shared" si="1540"/>
        <v>1375.0702348537545</v>
      </c>
      <c r="DN1052" s="19">
        <f t="shared" si="1541"/>
        <v>22.996473559257346</v>
      </c>
      <c r="DO1052" s="19">
        <f t="shared" si="1542"/>
        <v>241.74971295538768</v>
      </c>
      <c r="DP1052" s="19">
        <f t="shared" si="1543"/>
        <v>2.2456119643122219</v>
      </c>
      <c r="DQ1052" s="19">
        <f t="shared" si="1544"/>
        <v>381.76702730888633</v>
      </c>
      <c r="DR1052" s="19">
        <f t="shared" si="1545"/>
        <v>34.586106438307034</v>
      </c>
      <c r="DS1052" s="19">
        <f t="shared" si="1546"/>
        <v>55.326680876656702</v>
      </c>
      <c r="DT1052" s="19">
        <f t="shared" si="1547"/>
        <v>126.74686358210786</v>
      </c>
      <c r="DU1052" s="19">
        <f t="shared" si="1548"/>
        <v>202.94807013203092</v>
      </c>
      <c r="DV1052" s="19">
        <f t="shared" si="1549"/>
        <v>53.943897143855288</v>
      </c>
      <c r="DX1052" s="19">
        <f t="shared" si="1550"/>
        <v>75.70636019292921</v>
      </c>
      <c r="DZ1052" s="68">
        <f t="shared" si="1551"/>
        <v>2573.0870390074851</v>
      </c>
      <c r="EA1052" s="21">
        <f t="shared" si="1552"/>
        <v>2.5730870390074854</v>
      </c>
      <c r="EB1052" s="92">
        <f t="shared" si="1501"/>
        <v>1002</v>
      </c>
    </row>
    <row r="1053" spans="1:132" x14ac:dyDescent="0.3">
      <c r="A1053" s="19">
        <f>'A. Thermody. result (all suite)'!C1009</f>
        <v>1000</v>
      </c>
      <c r="B1053" s="19" t="str">
        <f>'A. Thermody. result (all suite)'!A1009</f>
        <v>Alkaline basalt</v>
      </c>
      <c r="C1053" s="24">
        <f>'A. Thermody. result (all suite)'!G1009</f>
        <v>33.750289000000002</v>
      </c>
      <c r="D1053" s="19">
        <f>'A. Thermody. result (all suite)'!D1009</f>
        <v>5000</v>
      </c>
      <c r="E1053" s="61">
        <f>'A. Thermody. result (all suite)'!I1009</f>
        <v>57.577917999999997</v>
      </c>
      <c r="F1053" s="21">
        <f>'A. Thermody. result (all suite)'!J1009</f>
        <v>0.67257699999999998</v>
      </c>
      <c r="G1053" s="21">
        <f>'A. Thermody. result (all suite)'!K1009</f>
        <v>14.322934999999999</v>
      </c>
      <c r="H1053" s="21">
        <f>'A. Thermody. result (all suite)'!L1009</f>
        <v>0.13803000000000001</v>
      </c>
      <c r="I1053" s="21">
        <f>'A. Thermody. result (all suite)'!M1009</f>
        <v>7.7653749999999997</v>
      </c>
      <c r="J1053" s="21">
        <f>'A. Thermody. result (all suite)'!N1009</f>
        <v>0.71103400000000005</v>
      </c>
      <c r="K1053" s="21">
        <f>'A. Thermody. result (all suite)'!O1009</f>
        <v>0.98075900000000005</v>
      </c>
      <c r="L1053" s="21">
        <f>'A. Thermody. result (all suite)'!P1009</f>
        <v>3.1781830000000002</v>
      </c>
      <c r="M1053" s="21">
        <f>'A. Thermody. result (all suite)'!Q1009</f>
        <v>8.1795950000000008</v>
      </c>
      <c r="N1053" s="21">
        <f>'A. Thermody. result (all suite)'!R1009</f>
        <v>3.3601760000000001</v>
      </c>
      <c r="O1053" s="21">
        <f>'A. Thermody. result (all suite)'!S1009</f>
        <v>0.51870899999999998</v>
      </c>
      <c r="P1053" s="21">
        <f>'A. Thermody. result (all suite)'!T1009</f>
        <v>2.5947079999999998</v>
      </c>
      <c r="Q1053" s="21">
        <f t="shared" si="1554"/>
        <v>99.999999000000003</v>
      </c>
      <c r="S1053" s="19">
        <f t="shared" si="1471"/>
        <v>1273</v>
      </c>
      <c r="T1053" s="19">
        <f t="shared" si="1472"/>
        <v>0.5</v>
      </c>
      <c r="V1053" s="61">
        <f t="shared" si="1473"/>
        <v>56.083939140480773</v>
      </c>
      <c r="W1053" s="21">
        <f t="shared" si="1474"/>
        <v>0.65512559060032582</v>
      </c>
      <c r="X1053" s="21">
        <f t="shared" si="1475"/>
        <v>13.951296656003816</v>
      </c>
      <c r="Y1053" s="21">
        <f t="shared" si="1476"/>
        <v>0.13444852451178527</v>
      </c>
      <c r="Z1053" s="21">
        <f t="shared" si="1477"/>
        <v>7.5638861916301119</v>
      </c>
      <c r="AA1053" s="21">
        <f t="shared" si="1478"/>
        <v>0.69258474373478751</v>
      </c>
      <c r="AB1053" s="21">
        <f t="shared" si="1479"/>
        <v>0.95531116751180178</v>
      </c>
      <c r="AC1053" s="21">
        <f t="shared" si="1480"/>
        <v>3.0957184306197147</v>
      </c>
      <c r="AD1053" s="21">
        <f t="shared" si="1481"/>
        <v>7.9673583920450355</v>
      </c>
      <c r="AE1053" s="21">
        <f t="shared" si="1482"/>
        <v>3.2729892436420527</v>
      </c>
      <c r="AF1053" s="21">
        <f t="shared" si="1483"/>
        <v>0.50525001594569008</v>
      </c>
      <c r="AG1053" s="21">
        <f t="shared" si="1484"/>
        <v>94.877908096725903</v>
      </c>
      <c r="AH1053" s="21"/>
      <c r="AI1053" s="61">
        <f t="shared" si="1485"/>
        <v>59.111694456105049</v>
      </c>
      <c r="AJ1053" s="21">
        <f t="shared" si="1486"/>
        <v>0.69049329158104955</v>
      </c>
      <c r="AK1053" s="21">
        <f t="shared" si="1487"/>
        <v>14.704473291907723</v>
      </c>
      <c r="AL1053" s="21">
        <f t="shared" si="1488"/>
        <v>0.14170688120011879</v>
      </c>
      <c r="AM1053" s="21">
        <f t="shared" si="1489"/>
        <v>7.9722312004591194</v>
      </c>
      <c r="AN1053" s="21">
        <f t="shared" si="1490"/>
        <v>0.72997471975110673</v>
      </c>
      <c r="AO1053" s="21">
        <f t="shared" si="1491"/>
        <v>1.0068847286745439</v>
      </c>
      <c r="AP1053" s="21">
        <f t="shared" si="1492"/>
        <v>3.2628443150998852</v>
      </c>
      <c r="AQ1053" s="21">
        <f t="shared" si="1493"/>
        <v>8.3974853070353248</v>
      </c>
      <c r="AR1053" s="21">
        <f t="shared" si="1494"/>
        <v>3.4496852948162742</v>
      </c>
      <c r="AS1053" s="21">
        <f t="shared" si="1495"/>
        <v>0.53252651336979206</v>
      </c>
      <c r="AT1053" s="21">
        <f t="shared" si="1496"/>
        <v>100</v>
      </c>
      <c r="AU1053" s="21"/>
      <c r="AV1053" s="21">
        <f>AR1053*'[1]diagram lines'!$G$39</f>
        <v>2.86360500332753</v>
      </c>
      <c r="AW1053" s="21">
        <f>AK1053*'[1]diagram lines'!$G$40</f>
        <v>7.7825833339006305</v>
      </c>
      <c r="AX1053" s="21">
        <f>AQ1053*'[1]diagram lines'!$G$38</f>
        <v>6.2296930367454708</v>
      </c>
      <c r="AY1053" s="21">
        <f>AP1053*'[1]diagram lines'!$G$41</f>
        <v>2.3318165916650004</v>
      </c>
      <c r="AZ1053" s="21">
        <f t="shared" si="1497"/>
        <v>11.847170601851598</v>
      </c>
      <c r="BA1053" s="21">
        <f t="shared" si="1498"/>
        <v>0.68118207867090219</v>
      </c>
      <c r="BB1053" s="21">
        <f t="shared" si="1499"/>
        <v>0.85585926026000481</v>
      </c>
      <c r="BC1053" s="86">
        <f t="shared" si="1500"/>
        <v>1.168416404931117</v>
      </c>
      <c r="BX1053" s="61">
        <f t="shared" si="1502"/>
        <v>0.95835416111850857</v>
      </c>
      <c r="BY1053" s="21">
        <f t="shared" si="1503"/>
        <v>8.4198422633950925E-3</v>
      </c>
      <c r="BZ1053" s="21">
        <f t="shared" si="1504"/>
        <v>0.1404760200078462</v>
      </c>
      <c r="CA1053" s="21">
        <f t="shared" si="1505"/>
        <v>8.643622017659216E-4</v>
      </c>
      <c r="CB1053" s="21">
        <f t="shared" si="1506"/>
        <v>0.10807759220598469</v>
      </c>
      <c r="CC1053" s="21">
        <f t="shared" si="1507"/>
        <v>1.0023033549478434E-2</v>
      </c>
      <c r="CD1053" s="21">
        <f t="shared" si="1508"/>
        <v>2.433645161290323E-2</v>
      </c>
      <c r="CE1053" s="21">
        <f t="shared" si="1509"/>
        <v>5.6672307417974327E-2</v>
      </c>
      <c r="CF1053" s="21">
        <f t="shared" si="1510"/>
        <v>0.13195023390869495</v>
      </c>
      <c r="CG1053" s="21">
        <f t="shared" si="1511"/>
        <v>3.5670658174097661E-2</v>
      </c>
      <c r="CH1053" s="21">
        <f t="shared" si="1512"/>
        <v>3.6543214225328298E-3</v>
      </c>
      <c r="CI1053" s="21">
        <f t="shared" si="1513"/>
        <v>0.14399045504994451</v>
      </c>
      <c r="CJ1053" s="21">
        <f t="shared" si="1514"/>
        <v>1.6224894389331261</v>
      </c>
      <c r="CL1053" s="68">
        <f t="shared" si="1515"/>
        <v>0.5906689671574552</v>
      </c>
      <c r="CM1053" s="19">
        <f t="shared" si="1516"/>
        <v>5.189458902691897E-3</v>
      </c>
      <c r="CN1053" s="19">
        <f t="shared" si="1517"/>
        <v>8.6580545079058713E-2</v>
      </c>
      <c r="CO1053" s="19">
        <f t="shared" si="1518"/>
        <v>5.3273826073979634E-4</v>
      </c>
      <c r="CP1053" s="19">
        <f t="shared" si="1519"/>
        <v>6.6612200740765071E-2</v>
      </c>
      <c r="CQ1053" s="19">
        <f t="shared" si="1520"/>
        <v>6.1775647403098759E-3</v>
      </c>
      <c r="CR1053" s="19">
        <f t="shared" si="1521"/>
        <v>1.4999451478035971E-2</v>
      </c>
      <c r="CS1053" s="19">
        <f t="shared" si="1522"/>
        <v>3.4929230390084644E-2</v>
      </c>
      <c r="CT1053" s="19">
        <f t="shared" si="1523"/>
        <v>8.1325789088315614E-2</v>
      </c>
      <c r="CU1053" s="19">
        <f t="shared" si="1524"/>
        <v>2.1985140437988326E-2</v>
      </c>
      <c r="CV1053" s="19">
        <f t="shared" si="1525"/>
        <v>2.2522928869945324E-3</v>
      </c>
      <c r="CW1053" s="19">
        <f t="shared" si="1526"/>
        <v>8.8746620837560561E-2</v>
      </c>
      <c r="CX1053" s="19">
        <f t="shared" si="1527"/>
        <v>1</v>
      </c>
      <c r="CZ1053" s="68">
        <f t="shared" si="1528"/>
        <v>2.5805000000000001E-5</v>
      </c>
      <c r="DA1053" s="19">
        <f t="shared" si="1529"/>
        <v>1.8398999999999998E-5</v>
      </c>
      <c r="DB1053" s="19">
        <f t="shared" si="1530"/>
        <v>3.667E-5</v>
      </c>
      <c r="DC1053" s="19">
        <f t="shared" si="1531"/>
        <v>3.9498999999999989E-5</v>
      </c>
      <c r="DD1053" s="19">
        <f t="shared" si="1532"/>
        <v>1.2546999999999999E-5</v>
      </c>
      <c r="DE1053" s="19">
        <f t="shared" si="1533"/>
        <v>1.2546999999999999E-5</v>
      </c>
      <c r="DF1053" s="19">
        <f t="shared" si="1534"/>
        <v>1.1146999999999998E-5</v>
      </c>
      <c r="DG1053" s="19">
        <f t="shared" si="1535"/>
        <v>1.5623999999999998E-5</v>
      </c>
      <c r="DH1053" s="19">
        <f t="shared" si="1536"/>
        <v>2.4757999999999999E-5</v>
      </c>
      <c r="DI1053" s="19">
        <f t="shared" si="1537"/>
        <v>3.8092999999999989E-5</v>
      </c>
      <c r="DJ1053" s="19">
        <f t="shared" si="1538"/>
        <v>0</v>
      </c>
      <c r="DK1053" s="19">
        <f t="shared" si="1539"/>
        <v>2.0910999999999997E-5</v>
      </c>
      <c r="DM1053" s="68">
        <f t="shared" si="1540"/>
        <v>1375.2137782142959</v>
      </c>
      <c r="DN1053" s="19">
        <f t="shared" si="1541"/>
        <v>22.530244966956289</v>
      </c>
      <c r="DO1053" s="19">
        <f t="shared" si="1542"/>
        <v>240.73499798911439</v>
      </c>
      <c r="DP1053" s="19">
        <f t="shared" si="1543"/>
        <v>2.153800674891468</v>
      </c>
      <c r="DQ1053" s="19">
        <f t="shared" si="1544"/>
        <v>381.45266782688856</v>
      </c>
      <c r="DR1053" s="19">
        <f t="shared" si="1545"/>
        <v>34.927587684512844</v>
      </c>
      <c r="DS1053" s="19">
        <f t="shared" si="1546"/>
        <v>54.227854540670101</v>
      </c>
      <c r="DT1053" s="19">
        <f t="shared" si="1547"/>
        <v>125.37322326394948</v>
      </c>
      <c r="DU1053" s="19">
        <f t="shared" si="1548"/>
        <v>203.62653144780214</v>
      </c>
      <c r="DV1053" s="19">
        <f t="shared" si="1549"/>
        <v>54.366950076352637</v>
      </c>
      <c r="DX1053" s="19">
        <f t="shared" si="1550"/>
        <v>76.477170268893957</v>
      </c>
      <c r="DZ1053" s="68">
        <f t="shared" si="1551"/>
        <v>2571.0848069543281</v>
      </c>
      <c r="EA1053" s="21">
        <f t="shared" si="1552"/>
        <v>2.5710848069543282</v>
      </c>
      <c r="EB1053" s="92">
        <f t="shared" si="1501"/>
        <v>1000</v>
      </c>
    </row>
    <row r="1054" spans="1:132" x14ac:dyDescent="0.3">
      <c r="A1054" s="19">
        <f>'A. Thermody. result (all suite)'!C1010</f>
        <v>998</v>
      </c>
      <c r="B1054" s="19" t="str">
        <f>'A. Thermody. result (all suite)'!A1010</f>
        <v>Alkaline basalt</v>
      </c>
      <c r="C1054" s="24">
        <f>'A. Thermody. result (all suite)'!G1010</f>
        <v>33.415438999999999</v>
      </c>
      <c r="D1054" s="19">
        <f>'A. Thermody. result (all suite)'!D1010</f>
        <v>5000</v>
      </c>
      <c r="E1054" s="61">
        <f>'A. Thermody. result (all suite)'!I1010</f>
        <v>57.621828000000001</v>
      </c>
      <c r="F1054" s="21">
        <f>'A. Thermody. result (all suite)'!J1010</f>
        <v>0.658829</v>
      </c>
      <c r="G1054" s="21">
        <f>'A. Thermody. result (all suite)'!K1010</f>
        <v>14.272299</v>
      </c>
      <c r="H1054" s="21">
        <f>'A. Thermody. result (all suite)'!L1010</f>
        <v>0.13239400000000001</v>
      </c>
      <c r="I1054" s="21">
        <f>'A. Thermody. result (all suite)'!M1010</f>
        <v>7.7609459999999997</v>
      </c>
      <c r="J1054" s="21">
        <f>'A. Thermody. result (all suite)'!N1010</f>
        <v>0.71815899999999999</v>
      </c>
      <c r="K1054" s="21">
        <f>'A. Thermody. result (all suite)'!O1010</f>
        <v>0.96126999999999996</v>
      </c>
      <c r="L1054" s="21">
        <f>'A. Thermody. result (all suite)'!P1010</f>
        <v>3.144523</v>
      </c>
      <c r="M1054" s="21">
        <f>'A. Thermody. result (all suite)'!Q1010</f>
        <v>8.2070969999999992</v>
      </c>
      <c r="N1054" s="21">
        <f>'A. Thermody. result (all suite)'!R1010</f>
        <v>3.3863919999999998</v>
      </c>
      <c r="O1054" s="21">
        <f>'A. Thermody. result (all suite)'!S1010</f>
        <v>0.51589399999999996</v>
      </c>
      <c r="P1054" s="21">
        <f>'A. Thermody. result (all suite)'!T1010</f>
        <v>2.6203699999999999</v>
      </c>
      <c r="Q1054" s="21">
        <f t="shared" si="1554"/>
        <v>100.00000100000001</v>
      </c>
      <c r="S1054" s="19">
        <f t="shared" si="1471"/>
        <v>1271</v>
      </c>
      <c r="T1054" s="19">
        <f t="shared" si="1472"/>
        <v>0.5</v>
      </c>
      <c r="V1054" s="61">
        <f t="shared" si="1473"/>
        <v>56.111922920735459</v>
      </c>
      <c r="W1054" s="21">
        <f t="shared" si="1474"/>
        <v>0.64156524270533766</v>
      </c>
      <c r="X1054" s="21">
        <f t="shared" si="1475"/>
        <v>13.898311962433572</v>
      </c>
      <c r="Y1054" s="21">
        <f t="shared" si="1476"/>
        <v>0.12892478737689214</v>
      </c>
      <c r="Z1054" s="21">
        <f t="shared" si="1477"/>
        <v>7.5575805013334545</v>
      </c>
      <c r="AA1054" s="21">
        <f t="shared" si="1478"/>
        <v>0.69934057719988418</v>
      </c>
      <c r="AB1054" s="21">
        <f t="shared" si="1479"/>
        <v>0.93608116955288834</v>
      </c>
      <c r="AC1054" s="21">
        <f t="shared" si="1480"/>
        <v>3.0621248634888816</v>
      </c>
      <c r="AD1054" s="21">
        <f t="shared" si="1481"/>
        <v>7.9920406944916635</v>
      </c>
      <c r="AE1054" s="21">
        <f t="shared" si="1482"/>
        <v>3.2976560008369598</v>
      </c>
      <c r="AF1054" s="21">
        <f t="shared" si="1483"/>
        <v>0.50237566852738325</v>
      </c>
      <c r="AG1054" s="21">
        <f t="shared" si="1484"/>
        <v>94.827924388682376</v>
      </c>
      <c r="AH1054" s="21"/>
      <c r="AI1054" s="61">
        <f t="shared" si="1485"/>
        <v>59.172362236615996</v>
      </c>
      <c r="AJ1054" s="21">
        <f t="shared" si="1486"/>
        <v>0.67655729769606543</v>
      </c>
      <c r="AK1054" s="21">
        <f t="shared" si="1487"/>
        <v>14.656349437183636</v>
      </c>
      <c r="AL1054" s="21">
        <f t="shared" si="1488"/>
        <v>0.13595656364727854</v>
      </c>
      <c r="AM1054" s="21">
        <f t="shared" si="1489"/>
        <v>7.9697837425570022</v>
      </c>
      <c r="AN1054" s="21">
        <f t="shared" si="1490"/>
        <v>0.73748379679113785</v>
      </c>
      <c r="AO1054" s="21">
        <f t="shared" si="1491"/>
        <v>0.98713662203135677</v>
      </c>
      <c r="AP1054" s="21">
        <f t="shared" si="1492"/>
        <v>3.2291383400292406</v>
      </c>
      <c r="AQ1054" s="21">
        <f t="shared" si="1493"/>
        <v>8.427940130518671</v>
      </c>
      <c r="AR1054" s="21">
        <f t="shared" si="1494"/>
        <v>3.477515744540046</v>
      </c>
      <c r="AS1054" s="21">
        <f t="shared" si="1495"/>
        <v>0.5297760883895728</v>
      </c>
      <c r="AT1054" s="21">
        <f t="shared" si="1496"/>
        <v>100</v>
      </c>
      <c r="AU1054" s="21"/>
      <c r="AV1054" s="21">
        <f>AR1054*'[1]diagram lines'!$G$39</f>
        <v>2.8867072309984438</v>
      </c>
      <c r="AW1054" s="21">
        <f>AK1054*'[1]diagram lines'!$G$40</f>
        <v>7.7571129955686313</v>
      </c>
      <c r="AX1054" s="21">
        <f>AQ1054*'[1]diagram lines'!$G$38</f>
        <v>6.2522860148636417</v>
      </c>
      <c r="AY1054" s="21">
        <f>AP1054*'[1]diagram lines'!$G$41</f>
        <v>2.3077283593383013</v>
      </c>
      <c r="AZ1054" s="21">
        <f t="shared" si="1497"/>
        <v>11.905455875058717</v>
      </c>
      <c r="BA1054" s="21">
        <f t="shared" si="1498"/>
        <v>0.67767115014350299</v>
      </c>
      <c r="BB1054" s="21">
        <f t="shared" si="1499"/>
        <v>0.84879294544624639</v>
      </c>
      <c r="BC1054" s="86">
        <f t="shared" si="1500"/>
        <v>1.1781436278010742</v>
      </c>
      <c r="BX1054" s="61">
        <f t="shared" si="1502"/>
        <v>0.95908501997336892</v>
      </c>
      <c r="BY1054" s="21">
        <f t="shared" si="1503"/>
        <v>8.2477341011517272E-3</v>
      </c>
      <c r="BZ1054" s="21">
        <f t="shared" si="1504"/>
        <v>0.13997939387995292</v>
      </c>
      <c r="CA1054" s="21">
        <f t="shared" si="1505"/>
        <v>8.2906882084037828E-4</v>
      </c>
      <c r="CB1054" s="21">
        <f t="shared" si="1506"/>
        <v>0.10801594989561587</v>
      </c>
      <c r="CC1054" s="21">
        <f t="shared" si="1507"/>
        <v>1.0123470538483226E-2</v>
      </c>
      <c r="CD1054" s="21">
        <f t="shared" si="1508"/>
        <v>2.3852853598014888E-2</v>
      </c>
      <c r="CE1054" s="21">
        <f t="shared" si="1509"/>
        <v>5.6072093437945794E-2</v>
      </c>
      <c r="CF1054" s="21">
        <f t="shared" si="1510"/>
        <v>0.13239388611066299</v>
      </c>
      <c r="CG1054" s="21">
        <f t="shared" si="1511"/>
        <v>3.5948959660297236E-2</v>
      </c>
      <c r="CH1054" s="21">
        <f t="shared" si="1512"/>
        <v>3.6344896578932536E-3</v>
      </c>
      <c r="CI1054" s="21">
        <f t="shared" si="1513"/>
        <v>0.14541453940066593</v>
      </c>
      <c r="CJ1054" s="21">
        <f t="shared" si="1514"/>
        <v>1.6235974590748932</v>
      </c>
      <c r="CL1054" s="68">
        <f t="shared" si="1515"/>
        <v>0.5907160143745509</v>
      </c>
      <c r="CM1054" s="19">
        <f t="shared" si="1516"/>
        <v>5.0799131613886543E-3</v>
      </c>
      <c r="CN1054" s="19">
        <f t="shared" si="1517"/>
        <v>8.6215578311949037E-2</v>
      </c>
      <c r="CO1054" s="19">
        <f t="shared" si="1518"/>
        <v>5.1063692925016767E-4</v>
      </c>
      <c r="CP1054" s="19">
        <f t="shared" si="1519"/>
        <v>6.6528774907766916E-2</v>
      </c>
      <c r="CQ1054" s="19">
        <f t="shared" si="1520"/>
        <v>6.2352096462699944E-3</v>
      </c>
      <c r="CR1054" s="19">
        <f t="shared" si="1521"/>
        <v>1.4691359280400676E-2</v>
      </c>
      <c r="CS1054" s="19">
        <f t="shared" si="1522"/>
        <v>3.4535711499508639E-2</v>
      </c>
      <c r="CT1054" s="19">
        <f t="shared" si="1523"/>
        <v>8.1543541085670024E-2</v>
      </c>
      <c r="CU1054" s="19">
        <f t="shared" si="1524"/>
        <v>2.2141547130026019E-2</v>
      </c>
      <c r="CV1054" s="19">
        <f t="shared" si="1525"/>
        <v>2.2385411097921668E-3</v>
      </c>
      <c r="CW1054" s="19">
        <f t="shared" si="1526"/>
        <v>8.9563172563426788E-2</v>
      </c>
      <c r="CX1054" s="19">
        <f t="shared" si="1527"/>
        <v>0.99999999999999989</v>
      </c>
      <c r="CZ1054" s="68">
        <f t="shared" si="1528"/>
        <v>2.5805000000000001E-5</v>
      </c>
      <c r="DA1054" s="19">
        <f t="shared" si="1529"/>
        <v>1.8384519999999995E-5</v>
      </c>
      <c r="DB1054" s="19">
        <f t="shared" si="1530"/>
        <v>3.667E-5</v>
      </c>
      <c r="DC1054" s="19">
        <f t="shared" si="1531"/>
        <v>3.9480819999999991E-5</v>
      </c>
      <c r="DD1054" s="19">
        <f t="shared" si="1532"/>
        <v>1.2541159999999998E-5</v>
      </c>
      <c r="DE1054" s="19">
        <f t="shared" si="1533"/>
        <v>1.2541159999999998E-5</v>
      </c>
      <c r="DF1054" s="19">
        <f t="shared" si="1534"/>
        <v>1.1140459999999998E-5</v>
      </c>
      <c r="DG1054" s="19">
        <f t="shared" si="1535"/>
        <v>1.5616519999999997E-5</v>
      </c>
      <c r="DH1054" s="19">
        <f t="shared" si="1536"/>
        <v>2.4742639999999999E-5</v>
      </c>
      <c r="DI1054" s="19">
        <f t="shared" si="1537"/>
        <v>3.8068839999999993E-5</v>
      </c>
      <c r="DJ1054" s="19">
        <f t="shared" si="1538"/>
        <v>0</v>
      </c>
      <c r="DK1054" s="19">
        <f t="shared" si="1539"/>
        <v>2.0892079999999995E-5</v>
      </c>
      <c r="DM1054" s="68">
        <f t="shared" si="1540"/>
        <v>1375.3233150018607</v>
      </c>
      <c r="DN1054" s="19">
        <f t="shared" si="1541"/>
        <v>22.072018379143202</v>
      </c>
      <c r="DO1054" s="19">
        <f t="shared" si="1542"/>
        <v>239.72021719897256</v>
      </c>
      <c r="DP1054" s="19">
        <f t="shared" si="1543"/>
        <v>2.065398115640944</v>
      </c>
      <c r="DQ1054" s="19">
        <f t="shared" si="1544"/>
        <v>381.15233974553024</v>
      </c>
      <c r="DR1054" s="19">
        <f t="shared" si="1545"/>
        <v>35.26992497555198</v>
      </c>
      <c r="DS1054" s="19">
        <f t="shared" si="1546"/>
        <v>53.145182425155447</v>
      </c>
      <c r="DT1054" s="19">
        <f t="shared" si="1547"/>
        <v>124.02012105721664</v>
      </c>
      <c r="DU1054" s="19">
        <f t="shared" si="1548"/>
        <v>204.29849490194599</v>
      </c>
      <c r="DV1054" s="19">
        <f t="shared" si="1549"/>
        <v>54.788476340451972</v>
      </c>
      <c r="DX1054" s="19">
        <f t="shared" si="1550"/>
        <v>77.250727050296149</v>
      </c>
      <c r="DZ1054" s="68">
        <f t="shared" si="1551"/>
        <v>2569.1062151917654</v>
      </c>
      <c r="EA1054" s="21">
        <f t="shared" si="1552"/>
        <v>2.5691062151917654</v>
      </c>
      <c r="EB1054" s="92">
        <f t="shared" si="1501"/>
        <v>998</v>
      </c>
    </row>
    <row r="1055" spans="1:132" x14ac:dyDescent="0.3">
      <c r="A1055" s="19">
        <f>'A. Thermody. result (all suite)'!C1011</f>
        <v>996</v>
      </c>
      <c r="B1055" s="19" t="str">
        <f>'A. Thermody. result (all suite)'!A1011</f>
        <v>Alkaline basalt</v>
      </c>
      <c r="C1055" s="24">
        <f>'A. Thermody. result (all suite)'!G1011</f>
        <v>33.086148000000001</v>
      </c>
      <c r="D1055" s="19">
        <f>'A. Thermody. result (all suite)'!D1011</f>
        <v>5000</v>
      </c>
      <c r="E1055" s="61">
        <f>'A. Thermody. result (all suite)'!I1011</f>
        <v>57.66442</v>
      </c>
      <c r="F1055" s="21">
        <f>'A. Thermody. result (all suite)'!J1011</f>
        <v>0.64531799999999995</v>
      </c>
      <c r="G1055" s="21">
        <f>'A. Thermody. result (all suite)'!K1011</f>
        <v>14.221596</v>
      </c>
      <c r="H1055" s="21">
        <f>'A. Thermody. result (all suite)'!L1011</f>
        <v>0.126966</v>
      </c>
      <c r="I1055" s="21">
        <f>'A. Thermody. result (all suite)'!M1011</f>
        <v>7.756799</v>
      </c>
      <c r="J1055" s="21">
        <f>'A. Thermody. result (all suite)'!N1011</f>
        <v>0.72530700000000004</v>
      </c>
      <c r="K1055" s="21">
        <f>'A. Thermody. result (all suite)'!O1011</f>
        <v>0.94206299999999998</v>
      </c>
      <c r="L1055" s="21">
        <f>'A. Thermody. result (all suite)'!P1011</f>
        <v>3.1113659999999999</v>
      </c>
      <c r="M1055" s="21">
        <f>'A. Thermody. result (all suite)'!Q1011</f>
        <v>8.2343530000000005</v>
      </c>
      <c r="N1055" s="21">
        <f>'A. Thermody. result (all suite)'!R1011</f>
        <v>3.4125179999999999</v>
      </c>
      <c r="O1055" s="21">
        <f>'A. Thermody. result (all suite)'!S1011</f>
        <v>0.51317699999999999</v>
      </c>
      <c r="P1055" s="21">
        <f>'A. Thermody. result (all suite)'!T1011</f>
        <v>2.646118</v>
      </c>
      <c r="Q1055" s="21">
        <f t="shared" si="1554"/>
        <v>100.00000100000001</v>
      </c>
      <c r="S1055" s="19">
        <f t="shared" si="1471"/>
        <v>1269</v>
      </c>
      <c r="T1055" s="19">
        <f t="shared" si="1472"/>
        <v>0.5</v>
      </c>
      <c r="V1055" s="61">
        <f t="shared" si="1473"/>
        <v>56.138551418043079</v>
      </c>
      <c r="W1055" s="21">
        <f t="shared" si="1474"/>
        <v>0.62824212441551863</v>
      </c>
      <c r="X1055" s="21">
        <f t="shared" si="1475"/>
        <v>13.845275792119923</v>
      </c>
      <c r="Y1055" s="21">
        <f t="shared" si="1476"/>
        <v>0.12360632985371671</v>
      </c>
      <c r="Z1055" s="21">
        <f t="shared" si="1477"/>
        <v>7.5515449474897203</v>
      </c>
      <c r="AA1055" s="21">
        <f t="shared" si="1478"/>
        <v>0.70611452110966488</v>
      </c>
      <c r="AB1055" s="21">
        <f t="shared" si="1479"/>
        <v>0.91713490163494105</v>
      </c>
      <c r="AC1055" s="21">
        <f t="shared" si="1480"/>
        <v>3.0290355850514241</v>
      </c>
      <c r="AD1055" s="21">
        <f t="shared" si="1481"/>
        <v>8.0164623052623671</v>
      </c>
      <c r="AE1055" s="21">
        <f t="shared" si="1482"/>
        <v>3.3222187478517524</v>
      </c>
      <c r="AF1055" s="21">
        <f t="shared" si="1483"/>
        <v>0.49959773116693268</v>
      </c>
      <c r="AG1055" s="21">
        <f t="shared" si="1484"/>
        <v>94.777784403999021</v>
      </c>
      <c r="AH1055" s="21"/>
      <c r="AI1055" s="61">
        <f t="shared" si="1485"/>
        <v>59.231761716171107</v>
      </c>
      <c r="AJ1055" s="21">
        <f t="shared" si="1486"/>
        <v>0.66285799817558388</v>
      </c>
      <c r="AK1055" s="21">
        <f t="shared" si="1487"/>
        <v>14.608144597581182</v>
      </c>
      <c r="AL1055" s="21">
        <f t="shared" si="1488"/>
        <v>0.13041698603845112</v>
      </c>
      <c r="AM1055" s="21">
        <f t="shared" si="1489"/>
        <v>7.9676318611759962</v>
      </c>
      <c r="AN1055" s="21">
        <f t="shared" si="1490"/>
        <v>0.74502113079557419</v>
      </c>
      <c r="AO1055" s="21">
        <f t="shared" si="1491"/>
        <v>0.96766864450594159</v>
      </c>
      <c r="AP1055" s="21">
        <f t="shared" si="1492"/>
        <v>3.1959341570381952</v>
      </c>
      <c r="AQ1055" s="21">
        <f t="shared" si="1493"/>
        <v>8.4581659675557095</v>
      </c>
      <c r="AR1055" s="21">
        <f t="shared" si="1494"/>
        <v>3.5052715873695566</v>
      </c>
      <c r="AS1055" s="21">
        <f t="shared" si="1495"/>
        <v>0.52712535359272739</v>
      </c>
      <c r="AT1055" s="21">
        <f t="shared" si="1496"/>
        <v>100.00000000000004</v>
      </c>
      <c r="AU1055" s="21"/>
      <c r="AV1055" s="21">
        <f>AR1055*'[1]diagram lines'!$G$39</f>
        <v>2.9097475270270681</v>
      </c>
      <c r="AW1055" s="21">
        <f>AK1055*'[1]diagram lines'!$G$40</f>
        <v>7.7315997946633077</v>
      </c>
      <c r="AX1055" s="21">
        <f>AQ1055*'[1]diagram lines'!$G$38</f>
        <v>6.2747091188804704</v>
      </c>
      <c r="AY1055" s="21">
        <f>AP1055*'[1]diagram lines'!$G$41</f>
        <v>2.2839987365509415</v>
      </c>
      <c r="AZ1055" s="21">
        <f t="shared" si="1497"/>
        <v>11.963437554925266</v>
      </c>
      <c r="BA1055" s="21">
        <f t="shared" si="1498"/>
        <v>0.67416225959156961</v>
      </c>
      <c r="BB1055" s="21">
        <f t="shared" si="1499"/>
        <v>0.8418135217730488</v>
      </c>
      <c r="BC1055" s="86">
        <f t="shared" si="1500"/>
        <v>1.1879115435135503</v>
      </c>
      <c r="BX1055" s="61">
        <f t="shared" si="1502"/>
        <v>0.95979394141145147</v>
      </c>
      <c r="BY1055" s="21">
        <f t="shared" si="1503"/>
        <v>8.0785928893340013E-3</v>
      </c>
      <c r="BZ1055" s="21">
        <f t="shared" si="1504"/>
        <v>0.13948211063162025</v>
      </c>
      <c r="CA1055" s="21">
        <f t="shared" si="1505"/>
        <v>7.9507796355438661E-4</v>
      </c>
      <c r="CB1055" s="21">
        <f t="shared" si="1506"/>
        <v>0.10795823242867085</v>
      </c>
      <c r="CC1055" s="21">
        <f t="shared" si="1507"/>
        <v>1.0224231745136736E-2</v>
      </c>
      <c r="CD1055" s="21">
        <f t="shared" si="1508"/>
        <v>2.3376253101736973E-2</v>
      </c>
      <c r="CE1055" s="21">
        <f t="shared" si="1509"/>
        <v>5.5480848787446503E-2</v>
      </c>
      <c r="CF1055" s="21">
        <f t="shared" si="1510"/>
        <v>0.13283356993063397</v>
      </c>
      <c r="CG1055" s="21">
        <f t="shared" si="1511"/>
        <v>3.6226305732484074E-2</v>
      </c>
      <c r="CH1055" s="21">
        <f t="shared" si="1512"/>
        <v>3.6153483063743452E-3</v>
      </c>
      <c r="CI1055" s="21">
        <f t="shared" si="1513"/>
        <v>0.1468433962264151</v>
      </c>
      <c r="CJ1055" s="21">
        <f t="shared" si="1514"/>
        <v>1.6247079091548584</v>
      </c>
      <c r="CL1055" s="68">
        <f t="shared" si="1515"/>
        <v>0.59074861149086033</v>
      </c>
      <c r="CM1055" s="19">
        <f t="shared" si="1516"/>
        <v>4.9723355464775998E-3</v>
      </c>
      <c r="CN1055" s="19">
        <f t="shared" si="1517"/>
        <v>8.5850576491731459E-2</v>
      </c>
      <c r="CO1055" s="19">
        <f t="shared" si="1518"/>
        <v>4.8936670959395454E-4</v>
      </c>
      <c r="CP1055" s="19">
        <f t="shared" si="1519"/>
        <v>6.6447779210251176E-2</v>
      </c>
      <c r="CQ1055" s="19">
        <f t="shared" si="1520"/>
        <v>6.2929660694857961E-3</v>
      </c>
      <c r="CR1055" s="19">
        <f t="shared" si="1521"/>
        <v>1.4387972736525206E-2</v>
      </c>
      <c r="CS1055" s="19">
        <f t="shared" si="1522"/>
        <v>3.414819886997815E-2</v>
      </c>
      <c r="CT1055" s="19">
        <f t="shared" si="1523"/>
        <v>8.1758431273798268E-2</v>
      </c>
      <c r="CU1055" s="19">
        <f t="shared" si="1524"/>
        <v>2.2297119087287695E-2</v>
      </c>
      <c r="CV1055" s="19">
        <f t="shared" si="1525"/>
        <v>2.2252297080617889E-3</v>
      </c>
      <c r="CW1055" s="19">
        <f t="shared" si="1526"/>
        <v>9.0381412805948719E-2</v>
      </c>
      <c r="CX1055" s="19">
        <f t="shared" si="1527"/>
        <v>1.0000000000000002</v>
      </c>
      <c r="CZ1055" s="68">
        <f t="shared" si="1528"/>
        <v>2.5805000000000001E-5</v>
      </c>
      <c r="DA1055" s="19">
        <f t="shared" si="1529"/>
        <v>1.8370039999999998E-5</v>
      </c>
      <c r="DB1055" s="19">
        <f t="shared" si="1530"/>
        <v>3.667E-5</v>
      </c>
      <c r="DC1055" s="19">
        <f t="shared" si="1531"/>
        <v>3.9462639999999993E-5</v>
      </c>
      <c r="DD1055" s="19">
        <f t="shared" si="1532"/>
        <v>1.2535319999999998E-5</v>
      </c>
      <c r="DE1055" s="19">
        <f t="shared" si="1533"/>
        <v>1.2535319999999998E-5</v>
      </c>
      <c r="DF1055" s="19">
        <f t="shared" si="1534"/>
        <v>1.1133919999999998E-5</v>
      </c>
      <c r="DG1055" s="19">
        <f t="shared" si="1535"/>
        <v>1.5609039999999999E-5</v>
      </c>
      <c r="DH1055" s="19">
        <f t="shared" si="1536"/>
        <v>2.4727279999999998E-5</v>
      </c>
      <c r="DI1055" s="19">
        <f t="shared" si="1537"/>
        <v>3.804467999999999E-5</v>
      </c>
      <c r="DJ1055" s="19">
        <f t="shared" si="1538"/>
        <v>0</v>
      </c>
      <c r="DK1055" s="19">
        <f t="shared" si="1539"/>
        <v>2.0873159999999996E-5</v>
      </c>
      <c r="DM1055" s="68">
        <f t="shared" si="1540"/>
        <v>1375.3992086173566</v>
      </c>
      <c r="DN1055" s="19">
        <f t="shared" si="1541"/>
        <v>21.621627576893175</v>
      </c>
      <c r="DO1055" s="19">
        <f t="shared" si="1542"/>
        <v>238.70533894455795</v>
      </c>
      <c r="DP1055" s="19">
        <f t="shared" si="1543"/>
        <v>1.980277291510619</v>
      </c>
      <c r="DQ1055" s="19">
        <f t="shared" si="1544"/>
        <v>380.86566088911553</v>
      </c>
      <c r="DR1055" s="19">
        <f t="shared" si="1545"/>
        <v>35.613212344744483</v>
      </c>
      <c r="DS1055" s="19">
        <f t="shared" si="1546"/>
        <v>52.078270840994541</v>
      </c>
      <c r="DT1055" s="19">
        <f t="shared" si="1547"/>
        <v>122.68730124519988</v>
      </c>
      <c r="DU1055" s="19">
        <f t="shared" si="1548"/>
        <v>204.96411876529706</v>
      </c>
      <c r="DV1055" s="19">
        <f t="shared" si="1549"/>
        <v>55.208471145571508</v>
      </c>
      <c r="DX1055" s="19">
        <f t="shared" si="1550"/>
        <v>78.027143890201401</v>
      </c>
      <c r="DZ1055" s="68">
        <f t="shared" si="1551"/>
        <v>2567.1506315514425</v>
      </c>
      <c r="EA1055" s="21">
        <f t="shared" si="1552"/>
        <v>2.5671506315514425</v>
      </c>
      <c r="EB1055" s="92">
        <f t="shared" si="1501"/>
        <v>996</v>
      </c>
    </row>
    <row r="1056" spans="1:132" x14ac:dyDescent="0.3">
      <c r="A1056" s="19">
        <f>'A. Thermody. result (all suite)'!C1012</f>
        <v>994</v>
      </c>
      <c r="B1056" s="19" t="str">
        <f>'A. Thermody. result (all suite)'!A1012</f>
        <v>Alkaline basalt</v>
      </c>
      <c r="C1056" s="24">
        <f>'A. Thermody. result (all suite)'!G1012</f>
        <v>32.762242999999998</v>
      </c>
      <c r="D1056" s="19">
        <f>'A. Thermody. result (all suite)'!D1012</f>
        <v>5000</v>
      </c>
      <c r="E1056" s="61">
        <f>'A. Thermody. result (all suite)'!I1012</f>
        <v>57.705713000000003</v>
      </c>
      <c r="F1056" s="21">
        <f>'A. Thermody. result (all suite)'!J1012</f>
        <v>0.63204199999999999</v>
      </c>
      <c r="G1056" s="21">
        <f>'A. Thermody. result (all suite)'!K1012</f>
        <v>14.170825000000001</v>
      </c>
      <c r="H1056" s="21">
        <f>'A. Thermody. result (all suite)'!L1012</f>
        <v>0.121739</v>
      </c>
      <c r="I1056" s="21">
        <f>'A. Thermody. result (all suite)'!M1012</f>
        <v>7.7529269999999997</v>
      </c>
      <c r="J1056" s="21">
        <f>'A. Thermody. result (all suite)'!N1012</f>
        <v>0.73247700000000004</v>
      </c>
      <c r="K1056" s="21">
        <f>'A. Thermody. result (all suite)'!O1012</f>
        <v>0.92313299999999998</v>
      </c>
      <c r="L1056" s="21">
        <f>'A. Thermody. result (all suite)'!P1012</f>
        <v>3.0787089999999999</v>
      </c>
      <c r="M1056" s="21">
        <f>'A. Thermody. result (all suite)'!Q1012</f>
        <v>8.2613699999999994</v>
      </c>
      <c r="N1056" s="21">
        <f>'A. Thermody. result (all suite)'!R1012</f>
        <v>3.4385539999999999</v>
      </c>
      <c r="O1056" s="21">
        <f>'A. Thermody. result (all suite)'!S1012</f>
        <v>0.51055600000000001</v>
      </c>
      <c r="P1056" s="21">
        <f>'A. Thermody. result (all suite)'!T1012</f>
        <v>2.6719529999999998</v>
      </c>
      <c r="Q1056" s="21">
        <f t="shared" si="1554"/>
        <v>99.999998000000005</v>
      </c>
      <c r="S1056" s="19">
        <f t="shared" si="1471"/>
        <v>1267</v>
      </c>
      <c r="T1056" s="19">
        <f t="shared" si="1472"/>
        <v>0.5</v>
      </c>
      <c r="V1056" s="61">
        <f t="shared" si="1473"/>
        <v>56.163843439487721</v>
      </c>
      <c r="W1056" s="21">
        <f t="shared" si="1474"/>
        <v>0.61515413448198264</v>
      </c>
      <c r="X1056" s="21">
        <f t="shared" si="1475"/>
        <v>13.792187208714994</v>
      </c>
      <c r="Y1056" s="21">
        <f t="shared" si="1476"/>
        <v>0.11848619107227382</v>
      </c>
      <c r="Z1056" s="21">
        <f t="shared" si="1477"/>
        <v>7.5457724302925975</v>
      </c>
      <c r="AA1056" s="21">
        <f t="shared" si="1478"/>
        <v>0.71290555843276115</v>
      </c>
      <c r="AB1056" s="21">
        <f t="shared" si="1479"/>
        <v>0.89846731961919635</v>
      </c>
      <c r="AC1056" s="21">
        <f t="shared" si="1480"/>
        <v>2.9964473408679964</v>
      </c>
      <c r="AD1056" s="21">
        <f t="shared" si="1481"/>
        <v>8.0406300720291011</v>
      </c>
      <c r="AE1056" s="21">
        <f t="shared" si="1482"/>
        <v>3.346677451402849</v>
      </c>
      <c r="AF1056" s="21">
        <f t="shared" si="1483"/>
        <v>0.49691418336848364</v>
      </c>
      <c r="AG1056" s="21">
        <f t="shared" si="1484"/>
        <v>94.727485329769991</v>
      </c>
      <c r="AH1056" s="21"/>
      <c r="AI1056" s="61">
        <f t="shared" si="1485"/>
        <v>59.289912789268477</v>
      </c>
      <c r="AJ1056" s="21">
        <f t="shared" si="1486"/>
        <v>0.64939350215038194</v>
      </c>
      <c r="AK1056" s="21">
        <f t="shared" si="1487"/>
        <v>14.559857849810911</v>
      </c>
      <c r="AL1056" s="21">
        <f t="shared" si="1488"/>
        <v>0.12508111099940408</v>
      </c>
      <c r="AM1056" s="21">
        <f t="shared" si="1489"/>
        <v>7.9657687565798696</v>
      </c>
      <c r="AN1056" s="21">
        <f t="shared" si="1490"/>
        <v>0.75258575264714267</v>
      </c>
      <c r="AO1056" s="21">
        <f t="shared" si="1491"/>
        <v>0.94847584784015704</v>
      </c>
      <c r="AP1056" s="21">
        <f t="shared" si="1492"/>
        <v>3.1632290569485892</v>
      </c>
      <c r="AQ1056" s="21">
        <f t="shared" si="1493"/>
        <v>8.4881700849945112</v>
      </c>
      <c r="AR1056" s="21">
        <f t="shared" si="1494"/>
        <v>3.5329529119792746</v>
      </c>
      <c r="AS1056" s="21">
        <f t="shared" si="1495"/>
        <v>0.52457233678124304</v>
      </c>
      <c r="AT1056" s="21">
        <f t="shared" si="1496"/>
        <v>99.999999999999986</v>
      </c>
      <c r="AU1056" s="21"/>
      <c r="AV1056" s="21">
        <f>AR1056*'[1]diagram lines'!$G$39</f>
        <v>2.9327259650226254</v>
      </c>
      <c r="AW1056" s="21">
        <f>AK1056*'[1]diagram lines'!$G$40</f>
        <v>7.7060432425185947</v>
      </c>
      <c r="AX1056" s="21">
        <f>AQ1056*'[1]diagram lines'!$G$38</f>
        <v>6.29696773972326</v>
      </c>
      <c r="AY1056" s="21">
        <f>AP1056*'[1]diagram lines'!$G$41</f>
        <v>2.2606257871680739</v>
      </c>
      <c r="AZ1056" s="21">
        <f t="shared" si="1497"/>
        <v>12.021122996973785</v>
      </c>
      <c r="BA1056" s="21">
        <f t="shared" si="1498"/>
        <v>0.67065526314925705</v>
      </c>
      <c r="BB1056" s="21">
        <f t="shared" si="1499"/>
        <v>0.83491863208376749</v>
      </c>
      <c r="BC1056" s="86">
        <f t="shared" si="1500"/>
        <v>1.1977215043150096</v>
      </c>
      <c r="BX1056" s="61">
        <f t="shared" si="1502"/>
        <v>0.96048124167776305</v>
      </c>
      <c r="BY1056" s="21">
        <f t="shared" si="1503"/>
        <v>7.9123935903855792E-3</v>
      </c>
      <c r="BZ1056" s="21">
        <f t="shared" si="1504"/>
        <v>0.13898416045508044</v>
      </c>
      <c r="CA1056" s="21">
        <f t="shared" si="1505"/>
        <v>7.6234579497776948E-4</v>
      </c>
      <c r="CB1056" s="21">
        <f t="shared" si="1506"/>
        <v>0.10790434237995825</v>
      </c>
      <c r="CC1056" s="21">
        <f t="shared" si="1507"/>
        <v>1.0325303073019454E-2</v>
      </c>
      <c r="CD1056" s="21">
        <f t="shared" si="1508"/>
        <v>2.2906526054590572E-2</v>
      </c>
      <c r="CE1056" s="21">
        <f t="shared" si="1509"/>
        <v>5.4898519971469328E-2</v>
      </c>
      <c r="CF1056" s="21">
        <f t="shared" si="1510"/>
        <v>0.13326939829004678</v>
      </c>
      <c r="CG1056" s="21">
        <f t="shared" si="1511"/>
        <v>3.6502696390658174E-2</v>
      </c>
      <c r="CH1056" s="21">
        <f t="shared" si="1512"/>
        <v>3.5968832779124165E-3</v>
      </c>
      <c r="CI1056" s="21">
        <f t="shared" si="1513"/>
        <v>0.14827708102108766</v>
      </c>
      <c r="CJ1056" s="21">
        <f t="shared" si="1514"/>
        <v>1.6258208919769495</v>
      </c>
      <c r="CL1056" s="68">
        <f t="shared" si="1515"/>
        <v>0.59076694512754513</v>
      </c>
      <c r="CM1056" s="19">
        <f t="shared" si="1516"/>
        <v>4.8667067998888524E-3</v>
      </c>
      <c r="CN1056" s="19">
        <f t="shared" si="1517"/>
        <v>8.5485529888891923E-2</v>
      </c>
      <c r="CO1056" s="19">
        <f t="shared" si="1518"/>
        <v>4.6889900279899828E-4</v>
      </c>
      <c r="CP1056" s="19">
        <f t="shared" si="1519"/>
        <v>6.6369144911620492E-2</v>
      </c>
      <c r="CQ1056" s="19">
        <f t="shared" si="1520"/>
        <v>6.3508244505729016E-3</v>
      </c>
      <c r="CR1056" s="19">
        <f t="shared" si="1521"/>
        <v>1.4089206361923989E-2</v>
      </c>
      <c r="CS1056" s="19">
        <f t="shared" si="1522"/>
        <v>3.3766646893505212E-2</v>
      </c>
      <c r="CT1056" s="19">
        <f t="shared" si="1523"/>
        <v>8.1970528824977254E-2</v>
      </c>
      <c r="CU1056" s="19">
        <f t="shared" si="1524"/>
        <v>2.245185590294143E-2</v>
      </c>
      <c r="CV1056" s="19">
        <f t="shared" si="1525"/>
        <v>2.2123490328253281E-3</v>
      </c>
      <c r="CW1056" s="19">
        <f t="shared" si="1526"/>
        <v>9.1201362802508443E-2</v>
      </c>
      <c r="CX1056" s="19">
        <f t="shared" si="1527"/>
        <v>0.99999999999999989</v>
      </c>
      <c r="CZ1056" s="68">
        <f t="shared" si="1528"/>
        <v>2.5805000000000001E-5</v>
      </c>
      <c r="DA1056" s="19">
        <f t="shared" si="1529"/>
        <v>1.8355559999999995E-5</v>
      </c>
      <c r="DB1056" s="19">
        <f t="shared" si="1530"/>
        <v>3.667E-5</v>
      </c>
      <c r="DC1056" s="19">
        <f t="shared" si="1531"/>
        <v>3.9444459999999995E-5</v>
      </c>
      <c r="DD1056" s="19">
        <f t="shared" si="1532"/>
        <v>1.2529479999999998E-5</v>
      </c>
      <c r="DE1056" s="19">
        <f t="shared" si="1533"/>
        <v>1.2529479999999998E-5</v>
      </c>
      <c r="DF1056" s="19">
        <f t="shared" si="1534"/>
        <v>1.1127379999999998E-5</v>
      </c>
      <c r="DG1056" s="19">
        <f t="shared" si="1535"/>
        <v>1.5601559999999997E-5</v>
      </c>
      <c r="DH1056" s="19">
        <f t="shared" si="1536"/>
        <v>2.4711920000000001E-5</v>
      </c>
      <c r="DI1056" s="19">
        <f t="shared" si="1537"/>
        <v>3.8020519999999994E-5</v>
      </c>
      <c r="DJ1056" s="19">
        <f t="shared" si="1538"/>
        <v>0</v>
      </c>
      <c r="DK1056" s="19">
        <f t="shared" si="1539"/>
        <v>2.0854239999999997E-5</v>
      </c>
      <c r="DM1056" s="68">
        <f t="shared" si="1540"/>
        <v>1375.4418935579504</v>
      </c>
      <c r="DN1056" s="19">
        <f t="shared" si="1541"/>
        <v>21.179007296705826</v>
      </c>
      <c r="DO1056" s="19">
        <f t="shared" si="1542"/>
        <v>237.69033617320483</v>
      </c>
      <c r="DP1056" s="19">
        <f t="shared" si="1543"/>
        <v>1.8983269578788009</v>
      </c>
      <c r="DQ1056" s="19">
        <f t="shared" si="1544"/>
        <v>380.59225617503142</v>
      </c>
      <c r="DR1056" s="19">
        <f t="shared" si="1545"/>
        <v>35.957396996814055</v>
      </c>
      <c r="DS1056" s="19">
        <f t="shared" si="1546"/>
        <v>51.026837978530153</v>
      </c>
      <c r="DT1056" s="19">
        <f t="shared" si="1547"/>
        <v>121.37462906195103</v>
      </c>
      <c r="DU1056" s="19">
        <f t="shared" si="1548"/>
        <v>205.62356473557455</v>
      </c>
      <c r="DV1056" s="19">
        <f t="shared" si="1549"/>
        <v>55.62693056426064</v>
      </c>
      <c r="DX1056" s="19">
        <f t="shared" si="1550"/>
        <v>78.8064469240405</v>
      </c>
      <c r="DZ1056" s="68">
        <f t="shared" si="1551"/>
        <v>2565.217626421942</v>
      </c>
      <c r="EA1056" s="21">
        <f t="shared" si="1552"/>
        <v>2.565217626421942</v>
      </c>
      <c r="EB1056" s="92">
        <f t="shared" si="1501"/>
        <v>994</v>
      </c>
    </row>
    <row r="1057" spans="1:132" x14ac:dyDescent="0.3">
      <c r="A1057" s="19">
        <f>'A. Thermody. result (all suite)'!C1013</f>
        <v>992</v>
      </c>
      <c r="B1057" s="19" t="str">
        <f>'A. Thermody. result (all suite)'!A1013</f>
        <v>Alkaline basalt</v>
      </c>
      <c r="C1057" s="24">
        <f>'A. Thermody. result (all suite)'!G1013</f>
        <v>32.443559</v>
      </c>
      <c r="D1057" s="19">
        <f>'A. Thermody. result (all suite)'!D1013</f>
        <v>5000</v>
      </c>
      <c r="E1057" s="61">
        <f>'A. Thermody. result (all suite)'!I1013</f>
        <v>57.745725</v>
      </c>
      <c r="F1057" s="21">
        <f>'A. Thermody. result (all suite)'!J1013</f>
        <v>0.61899800000000005</v>
      </c>
      <c r="G1057" s="21">
        <f>'A. Thermody. result (all suite)'!K1013</f>
        <v>14.119987</v>
      </c>
      <c r="H1057" s="21">
        <f>'A. Thermody. result (all suite)'!L1013</f>
        <v>0.116705</v>
      </c>
      <c r="I1057" s="21">
        <f>'A. Thermody. result (all suite)'!M1013</f>
        <v>7.7493239999999997</v>
      </c>
      <c r="J1057" s="21">
        <f>'A. Thermody. result (all suite)'!N1013</f>
        <v>0.739672</v>
      </c>
      <c r="K1057" s="21">
        <f>'A. Thermody. result (all suite)'!O1013</f>
        <v>0.904474</v>
      </c>
      <c r="L1057" s="21">
        <f>'A. Thermody. result (all suite)'!P1013</f>
        <v>3.0465469999999999</v>
      </c>
      <c r="M1057" s="21">
        <f>'A. Thermody. result (all suite)'!Q1013</f>
        <v>8.2881579999999992</v>
      </c>
      <c r="N1057" s="21">
        <f>'A. Thermody. result (all suite)'!R1013</f>
        <v>3.464499</v>
      </c>
      <c r="O1057" s="21">
        <f>'A. Thermody. result (all suite)'!S1013</f>
        <v>0.50802999999999998</v>
      </c>
      <c r="P1057" s="21">
        <f>'A. Thermody. result (all suite)'!T1013</f>
        <v>2.6978800000000001</v>
      </c>
      <c r="Q1057" s="21">
        <f t="shared" si="1554"/>
        <v>99.999998999999988</v>
      </c>
      <c r="S1057" s="19">
        <f t="shared" si="1471"/>
        <v>1265</v>
      </c>
      <c r="T1057" s="19">
        <f t="shared" si="1472"/>
        <v>0.5</v>
      </c>
      <c r="V1057" s="61">
        <f t="shared" si="1473"/>
        <v>56.187814618790902</v>
      </c>
      <c r="W1057" s="21">
        <f t="shared" si="1474"/>
        <v>0.60229817659060181</v>
      </c>
      <c r="X1057" s="21">
        <f t="shared" si="1475"/>
        <v>13.739046690914998</v>
      </c>
      <c r="Y1057" s="21">
        <f t="shared" si="1476"/>
        <v>0.11355643911451439</v>
      </c>
      <c r="Z1057" s="21">
        <f t="shared" si="1477"/>
        <v>7.5402565355781253</v>
      </c>
      <c r="AA1057" s="21">
        <f t="shared" si="1478"/>
        <v>0.71971653684684533</v>
      </c>
      <c r="AB1057" s="21">
        <f t="shared" si="1479"/>
        <v>0.88007237660478377</v>
      </c>
      <c r="AC1057" s="21">
        <f t="shared" si="1480"/>
        <v>2.964354816974478</v>
      </c>
      <c r="AD1057" s="21">
        <f t="shared" si="1481"/>
        <v>8.0645534407135546</v>
      </c>
      <c r="AE1057" s="21">
        <f t="shared" si="1482"/>
        <v>3.3710309734441197</v>
      </c>
      <c r="AF1057" s="21">
        <f t="shared" si="1483"/>
        <v>0.49432396009893959</v>
      </c>
      <c r="AG1057" s="21">
        <f t="shared" si="1484"/>
        <v>94.677024565671871</v>
      </c>
      <c r="AH1057" s="21"/>
      <c r="AI1057" s="61">
        <f t="shared" si="1485"/>
        <v>59.346831901985603</v>
      </c>
      <c r="AJ1057" s="21">
        <f t="shared" si="1486"/>
        <v>0.6361608630537634</v>
      </c>
      <c r="AK1057" s="21">
        <f t="shared" si="1487"/>
        <v>14.511489724082985</v>
      </c>
      <c r="AL1057" s="21">
        <f t="shared" si="1488"/>
        <v>0.1199408617195685</v>
      </c>
      <c r="AM1057" s="21">
        <f t="shared" si="1489"/>
        <v>7.9641883235862512</v>
      </c>
      <c r="AN1057" s="21">
        <f t="shared" si="1490"/>
        <v>0.76018077263045003</v>
      </c>
      <c r="AO1057" s="21">
        <f t="shared" si="1491"/>
        <v>0.92955221252684117</v>
      </c>
      <c r="AP1057" s="21">
        <f t="shared" si="1492"/>
        <v>3.1310181436028124</v>
      </c>
      <c r="AQ1057" s="21">
        <f t="shared" si="1493"/>
        <v>8.5179624916493335</v>
      </c>
      <c r="AR1057" s="21">
        <f t="shared" si="1494"/>
        <v>3.5605586349049601</v>
      </c>
      <c r="AS1057" s="21">
        <f t="shared" si="1495"/>
        <v>0.52211607025742146</v>
      </c>
      <c r="AT1057" s="21">
        <f t="shared" si="1496"/>
        <v>100</v>
      </c>
      <c r="AU1057" s="21"/>
      <c r="AV1057" s="21">
        <f>AR1057*'[1]diagram lines'!$G$39</f>
        <v>2.9556416455947794</v>
      </c>
      <c r="AW1057" s="21">
        <f>AK1057*'[1]diagram lines'!$G$40</f>
        <v>7.6804436197569057</v>
      </c>
      <c r="AX1057" s="21">
        <f>AQ1057*'[1]diagram lines'!$G$38</f>
        <v>6.3190693024529905</v>
      </c>
      <c r="AY1057" s="21">
        <f>AP1057*'[1]diagram lines'!$G$41</f>
        <v>2.2376060121132944</v>
      </c>
      <c r="AZ1057" s="21">
        <f t="shared" si="1497"/>
        <v>12.078521126554293</v>
      </c>
      <c r="BA1057" s="21">
        <f t="shared" si="1498"/>
        <v>0.66715011811570657</v>
      </c>
      <c r="BB1057" s="21">
        <f t="shared" si="1499"/>
        <v>0.82810598225420273</v>
      </c>
      <c r="BC1057" s="86">
        <f t="shared" si="1500"/>
        <v>1.2075749015577466</v>
      </c>
      <c r="BX1057" s="61">
        <f t="shared" si="1502"/>
        <v>0.96114722037283629</v>
      </c>
      <c r="BY1057" s="21">
        <f t="shared" si="1503"/>
        <v>7.7490986479719593E-3</v>
      </c>
      <c r="BZ1057" s="21">
        <f t="shared" si="1504"/>
        <v>0.13848555315810124</v>
      </c>
      <c r="CA1057" s="21">
        <f t="shared" si="1505"/>
        <v>7.3082221804746702E-4</v>
      </c>
      <c r="CB1057" s="21">
        <f t="shared" si="1506"/>
        <v>0.1078541962421712</v>
      </c>
      <c r="CC1057" s="21">
        <f t="shared" si="1507"/>
        <v>1.0426726811389907E-2</v>
      </c>
      <c r="CD1057" s="21">
        <f t="shared" si="1508"/>
        <v>2.2443523573200994E-2</v>
      </c>
      <c r="CE1057" s="21">
        <f t="shared" si="1509"/>
        <v>5.4325017831669042E-2</v>
      </c>
      <c r="CF1057" s="21">
        <f t="shared" si="1510"/>
        <v>0.13370153250524278</v>
      </c>
      <c r="CG1057" s="21">
        <f t="shared" si="1511"/>
        <v>3.6778121019108281E-2</v>
      </c>
      <c r="CH1057" s="21">
        <f t="shared" si="1512"/>
        <v>3.5790875274756243E-3</v>
      </c>
      <c r="CI1057" s="21">
        <f t="shared" si="1513"/>
        <v>0.14971587125416205</v>
      </c>
      <c r="CJ1057" s="21">
        <f t="shared" si="1514"/>
        <v>1.6269367711613771</v>
      </c>
      <c r="CL1057" s="68">
        <f t="shared" si="1515"/>
        <v>0.59077109658461291</v>
      </c>
      <c r="CM1057" s="19">
        <f t="shared" si="1516"/>
        <v>4.7629992666772909E-3</v>
      </c>
      <c r="CN1057" s="19">
        <f t="shared" si="1517"/>
        <v>8.5120427304156587E-2</v>
      </c>
      <c r="CO1057" s="19">
        <f t="shared" si="1518"/>
        <v>4.492013647990603E-4</v>
      </c>
      <c r="CP1057" s="19">
        <f t="shared" si="1519"/>
        <v>6.6292801388452394E-2</v>
      </c>
      <c r="CQ1057" s="19">
        <f t="shared" si="1520"/>
        <v>6.4088088708861525E-3</v>
      </c>
      <c r="CR1057" s="19">
        <f t="shared" si="1521"/>
        <v>1.3794957475317154E-2</v>
      </c>
      <c r="CS1057" s="19">
        <f t="shared" si="1522"/>
        <v>3.3390982854785145E-2</v>
      </c>
      <c r="CT1057" s="19">
        <f t="shared" si="1523"/>
        <v>8.2179919266193058E-2</v>
      </c>
      <c r="CU1057" s="19">
        <f t="shared" si="1524"/>
        <v>2.2605746990926073E-2</v>
      </c>
      <c r="CV1057" s="19">
        <f t="shared" si="1525"/>
        <v>2.1998934383422402E-3</v>
      </c>
      <c r="CW1057" s="19">
        <f t="shared" si="1526"/>
        <v>9.2023165194851708E-2</v>
      </c>
      <c r="CX1057" s="19">
        <f t="shared" si="1527"/>
        <v>0.99999999999999978</v>
      </c>
      <c r="CZ1057" s="68">
        <f t="shared" si="1528"/>
        <v>2.5805000000000001E-5</v>
      </c>
      <c r="DA1057" s="19">
        <f t="shared" si="1529"/>
        <v>1.8341079999999998E-5</v>
      </c>
      <c r="DB1057" s="19">
        <f t="shared" si="1530"/>
        <v>3.667E-5</v>
      </c>
      <c r="DC1057" s="19">
        <f t="shared" si="1531"/>
        <v>3.9426279999999991E-5</v>
      </c>
      <c r="DD1057" s="19">
        <f t="shared" si="1532"/>
        <v>1.2523639999999998E-5</v>
      </c>
      <c r="DE1057" s="19">
        <f t="shared" si="1533"/>
        <v>1.2523639999999998E-5</v>
      </c>
      <c r="DF1057" s="19">
        <f t="shared" si="1534"/>
        <v>1.1120839999999998E-5</v>
      </c>
      <c r="DG1057" s="19">
        <f t="shared" si="1535"/>
        <v>1.5594079999999999E-5</v>
      </c>
      <c r="DH1057" s="19">
        <f t="shared" si="1536"/>
        <v>2.4696560000000001E-5</v>
      </c>
      <c r="DI1057" s="19">
        <f t="shared" si="1537"/>
        <v>3.7996359999999991E-5</v>
      </c>
      <c r="DJ1057" s="19">
        <f t="shared" si="1538"/>
        <v>0</v>
      </c>
      <c r="DK1057" s="19">
        <f t="shared" si="1539"/>
        <v>2.0835319999999995E-5</v>
      </c>
      <c r="DM1057" s="68">
        <f t="shared" si="1540"/>
        <v>1375.451559108837</v>
      </c>
      <c r="DN1057" s="19">
        <f t="shared" si="1541"/>
        <v>20.744055498486567</v>
      </c>
      <c r="DO1057" s="19">
        <f t="shared" si="1542"/>
        <v>236.67517774561782</v>
      </c>
      <c r="DP1057" s="19">
        <f t="shared" si="1543"/>
        <v>1.819420090984033</v>
      </c>
      <c r="DQ1057" s="19">
        <f t="shared" si="1544"/>
        <v>380.33173899603509</v>
      </c>
      <c r="DR1057" s="19">
        <f t="shared" si="1545"/>
        <v>36.302616595547605</v>
      </c>
      <c r="DS1057" s="19">
        <f t="shared" si="1546"/>
        <v>49.990539046985788</v>
      </c>
      <c r="DT1057" s="19">
        <f t="shared" si="1547"/>
        <v>120.08187199862711</v>
      </c>
      <c r="DU1057" s="19">
        <f t="shared" si="1548"/>
        <v>206.27703596417106</v>
      </c>
      <c r="DV1057" s="19">
        <f t="shared" si="1549"/>
        <v>56.043825422888837</v>
      </c>
      <c r="DX1057" s="19">
        <f t="shared" si="1550"/>
        <v>79.5887673820814</v>
      </c>
      <c r="DZ1057" s="68">
        <f t="shared" si="1551"/>
        <v>2563.306607850262</v>
      </c>
      <c r="EA1057" s="21">
        <f t="shared" si="1552"/>
        <v>2.563306607850262</v>
      </c>
      <c r="EB1057" s="92">
        <f t="shared" si="1501"/>
        <v>992</v>
      </c>
    </row>
    <row r="1058" spans="1:132" x14ac:dyDescent="0.3">
      <c r="A1058" s="19">
        <f>'A. Thermody. result (all suite)'!C1014</f>
        <v>990</v>
      </c>
      <c r="B1058" s="19" t="str">
        <f>'A. Thermody. result (all suite)'!A1014</f>
        <v>Alkaline basalt</v>
      </c>
      <c r="C1058" s="24">
        <f>'A. Thermody. result (all suite)'!G1014</f>
        <v>32.129936999999998</v>
      </c>
      <c r="D1058" s="19">
        <f>'A. Thermody. result (all suite)'!D1014</f>
        <v>5000</v>
      </c>
      <c r="E1058" s="61">
        <f>'A. Thermody. result (all suite)'!I1014</f>
        <v>57.784472000000001</v>
      </c>
      <c r="F1058" s="21">
        <f>'A. Thermody. result (all suite)'!J1014</f>
        <v>0.60618399999999995</v>
      </c>
      <c r="G1058" s="21">
        <f>'A. Thermody. result (all suite)'!K1014</f>
        <v>14.06908</v>
      </c>
      <c r="H1058" s="21">
        <f>'A. Thermody. result (all suite)'!L1014</f>
        <v>0.111857</v>
      </c>
      <c r="I1058" s="21">
        <f>'A. Thermody. result (all suite)'!M1014</f>
        <v>7.7459850000000001</v>
      </c>
      <c r="J1058" s="21">
        <f>'A. Thermody. result (all suite)'!N1014</f>
        <v>0.746892</v>
      </c>
      <c r="K1058" s="21">
        <f>'A. Thermody. result (all suite)'!O1014</f>
        <v>0.88608100000000001</v>
      </c>
      <c r="L1058" s="21">
        <f>'A. Thermody. result (all suite)'!P1014</f>
        <v>3.0148739999999998</v>
      </c>
      <c r="M1058" s="21">
        <f>'A. Thermody. result (all suite)'!Q1014</f>
        <v>8.3147249999999993</v>
      </c>
      <c r="N1058" s="21">
        <f>'A. Thermody. result (all suite)'!R1014</f>
        <v>3.4903520000000001</v>
      </c>
      <c r="O1058" s="21">
        <f>'A. Thermody. result (all suite)'!S1014</f>
        <v>0.50559600000000005</v>
      </c>
      <c r="P1058" s="21">
        <f>'A. Thermody. result (all suite)'!T1014</f>
        <v>2.7239010000000001</v>
      </c>
      <c r="Q1058" s="21">
        <f t="shared" si="1554"/>
        <v>99.999999000000003</v>
      </c>
      <c r="S1058" s="19">
        <f t="shared" si="1471"/>
        <v>1263</v>
      </c>
      <c r="T1058" s="19">
        <f t="shared" si="1472"/>
        <v>0.5</v>
      </c>
      <c r="V1058" s="61">
        <f t="shared" si="1473"/>
        <v>56.210480173607358</v>
      </c>
      <c r="W1058" s="21">
        <f t="shared" si="1474"/>
        <v>0.58967214779704147</v>
      </c>
      <c r="X1058" s="21">
        <f t="shared" si="1475"/>
        <v>13.685852185356921</v>
      </c>
      <c r="Y1058" s="21">
        <f t="shared" si="1476"/>
        <v>0.10881012602796127</v>
      </c>
      <c r="Z1058" s="21">
        <f t="shared" si="1477"/>
        <v>7.53499203501522</v>
      </c>
      <c r="AA1058" s="21">
        <f t="shared" si="1478"/>
        <v>0.72654740113963401</v>
      </c>
      <c r="AB1058" s="21">
        <f t="shared" si="1479"/>
        <v>0.86194503053883031</v>
      </c>
      <c r="AC1058" s="21">
        <f t="shared" si="1480"/>
        <v>2.9327518161440382</v>
      </c>
      <c r="AD1058" s="21">
        <f t="shared" si="1481"/>
        <v>8.0882401203129017</v>
      </c>
      <c r="AE1058" s="21">
        <f t="shared" si="1482"/>
        <v>3.3952782660177427</v>
      </c>
      <c r="AF1058" s="21">
        <f t="shared" si="1483"/>
        <v>0.49182406536232071</v>
      </c>
      <c r="AG1058" s="21">
        <f t="shared" si="1484"/>
        <v>94.626393367319977</v>
      </c>
      <c r="AH1058" s="21"/>
      <c r="AI1058" s="61">
        <f t="shared" si="1485"/>
        <v>59.402538946412093</v>
      </c>
      <c r="AJ1058" s="21">
        <f t="shared" si="1486"/>
        <v>0.62315821919583991</v>
      </c>
      <c r="AK1058" s="21">
        <f t="shared" si="1487"/>
        <v>14.463039008822083</v>
      </c>
      <c r="AL1058" s="21">
        <f t="shared" si="1488"/>
        <v>0.11498919292589223</v>
      </c>
      <c r="AM1058" s="21">
        <f t="shared" si="1489"/>
        <v>7.9628862169204186</v>
      </c>
      <c r="AN1058" s="21">
        <f t="shared" si="1490"/>
        <v>0.76780629091434149</v>
      </c>
      <c r="AO1058" s="21">
        <f t="shared" si="1491"/>
        <v>0.91089282795862136</v>
      </c>
      <c r="AP1058" s="21">
        <f t="shared" si="1492"/>
        <v>3.0992957797299807</v>
      </c>
      <c r="AQ1058" s="21">
        <f t="shared" si="1493"/>
        <v>8.5475519381955483</v>
      </c>
      <c r="AR1058" s="21">
        <f t="shared" si="1494"/>
        <v>3.5880880008159868</v>
      </c>
      <c r="AS1058" s="21">
        <f t="shared" si="1495"/>
        <v>0.51975357810918776</v>
      </c>
      <c r="AT1058" s="21">
        <f t="shared" si="1496"/>
        <v>100</v>
      </c>
      <c r="AU1058" s="21"/>
      <c r="AV1058" s="21">
        <f>AR1058*'[1]diagram lines'!$G$39</f>
        <v>2.9784939417389262</v>
      </c>
      <c r="AW1058" s="21">
        <f>AK1058*'[1]diagram lines'!$G$40</f>
        <v>7.6548002851321577</v>
      </c>
      <c r="AX1058" s="21">
        <f>AQ1058*'[1]diagram lines'!$G$38</f>
        <v>6.3410202987775302</v>
      </c>
      <c r="AY1058" s="21">
        <f>AP1058*'[1]diagram lines'!$G$41</f>
        <v>2.2149353826679419</v>
      </c>
      <c r="AZ1058" s="21">
        <f t="shared" si="1497"/>
        <v>12.135639939011535</v>
      </c>
      <c r="BA1058" s="21">
        <f t="shared" si="1498"/>
        <v>0.66364677424624641</v>
      </c>
      <c r="BB1058" s="21">
        <f t="shared" si="1499"/>
        <v>0.82137331276913783</v>
      </c>
      <c r="BC1058" s="86">
        <f t="shared" si="1500"/>
        <v>1.2174732054888038</v>
      </c>
      <c r="BX1058" s="61">
        <f t="shared" si="1502"/>
        <v>0.96179214380825573</v>
      </c>
      <c r="BY1058" s="21">
        <f t="shared" si="1503"/>
        <v>7.5886830245368046E-3</v>
      </c>
      <c r="BZ1058" s="21">
        <f t="shared" si="1504"/>
        <v>0.13798626912514711</v>
      </c>
      <c r="CA1058" s="21">
        <f t="shared" si="1505"/>
        <v>7.0046339783330202E-4</v>
      </c>
      <c r="CB1058" s="21">
        <f t="shared" si="1506"/>
        <v>0.10780772442588728</v>
      </c>
      <c r="CC1058" s="21">
        <f t="shared" si="1507"/>
        <v>1.0528502960248097E-2</v>
      </c>
      <c r="CD1058" s="21">
        <f t="shared" si="1508"/>
        <v>2.1987121588089333E-2</v>
      </c>
      <c r="CE1058" s="21">
        <f t="shared" si="1509"/>
        <v>5.376023537803138E-2</v>
      </c>
      <c r="CF1058" s="21">
        <f t="shared" si="1510"/>
        <v>0.13413010162929503</v>
      </c>
      <c r="CG1058" s="21">
        <f t="shared" si="1511"/>
        <v>3.7052569002123142E-2</v>
      </c>
      <c r="CH1058" s="21">
        <f t="shared" si="1512"/>
        <v>3.5619399199684387E-3</v>
      </c>
      <c r="CI1058" s="21">
        <f t="shared" si="1513"/>
        <v>0.15115987791342952</v>
      </c>
      <c r="CJ1058" s="21">
        <f t="shared" si="1514"/>
        <v>1.6280556321728452</v>
      </c>
      <c r="CL1058" s="68">
        <f t="shared" si="1515"/>
        <v>0.59076122756605254</v>
      </c>
      <c r="CM1058" s="19">
        <f t="shared" si="1516"/>
        <v>4.661193926407018E-3</v>
      </c>
      <c r="CN1058" s="19">
        <f t="shared" si="1517"/>
        <v>8.4755254303556612E-2</v>
      </c>
      <c r="CO1058" s="19">
        <f t="shared" si="1518"/>
        <v>4.3024536999294394E-4</v>
      </c>
      <c r="CP1058" s="19">
        <f t="shared" si="1519"/>
        <v>6.6218698117830474E-2</v>
      </c>
      <c r="CQ1058" s="19">
        <f t="shared" si="1520"/>
        <v>6.4669184223124388E-3</v>
      </c>
      <c r="CR1058" s="19">
        <f t="shared" si="1521"/>
        <v>1.3505141442092338E-2</v>
      </c>
      <c r="CS1058" s="19">
        <f t="shared" si="1522"/>
        <v>3.3021129202004958E-2</v>
      </c>
      <c r="CT1058" s="19">
        <f t="shared" si="1523"/>
        <v>8.2386681989657526E-2</v>
      </c>
      <c r="CU1058" s="19">
        <f t="shared" si="1524"/>
        <v>2.2758785553704836E-2</v>
      </c>
      <c r="CV1058" s="19">
        <f t="shared" si="1525"/>
        <v>2.1878490203768907E-3</v>
      </c>
      <c r="CW1058" s="19">
        <f t="shared" si="1526"/>
        <v>9.2846875086011429E-2</v>
      </c>
      <c r="CX1058" s="19">
        <f t="shared" si="1527"/>
        <v>0.99999999999999989</v>
      </c>
      <c r="CZ1058" s="68">
        <f t="shared" si="1528"/>
        <v>2.5805000000000001E-5</v>
      </c>
      <c r="DA1058" s="19">
        <f t="shared" si="1529"/>
        <v>1.8326599999999995E-5</v>
      </c>
      <c r="DB1058" s="19">
        <f t="shared" si="1530"/>
        <v>3.667E-5</v>
      </c>
      <c r="DC1058" s="19">
        <f t="shared" si="1531"/>
        <v>3.9408099999999993E-5</v>
      </c>
      <c r="DD1058" s="19">
        <f t="shared" si="1532"/>
        <v>1.2517799999999999E-5</v>
      </c>
      <c r="DE1058" s="19">
        <f t="shared" si="1533"/>
        <v>1.2517799999999999E-5</v>
      </c>
      <c r="DF1058" s="19">
        <f t="shared" si="1534"/>
        <v>1.1114299999999998E-5</v>
      </c>
      <c r="DG1058" s="19">
        <f t="shared" si="1535"/>
        <v>1.5586599999999997E-5</v>
      </c>
      <c r="DH1058" s="19">
        <f t="shared" si="1536"/>
        <v>2.46812E-5</v>
      </c>
      <c r="DI1058" s="19">
        <f t="shared" si="1537"/>
        <v>3.7972199999999995E-5</v>
      </c>
      <c r="DJ1058" s="19">
        <f t="shared" si="1538"/>
        <v>0</v>
      </c>
      <c r="DK1058" s="19">
        <f t="shared" si="1539"/>
        <v>2.0816399999999996E-5</v>
      </c>
      <c r="DM1058" s="68">
        <f t="shared" si="1540"/>
        <v>1375.4285817542504</v>
      </c>
      <c r="DN1058" s="19">
        <f t="shared" si="1541"/>
        <v>20.316707454813912</v>
      </c>
      <c r="DO1058" s="19">
        <f t="shared" si="1542"/>
        <v>235.65982352851466</v>
      </c>
      <c r="DP1058" s="19">
        <f t="shared" si="1543"/>
        <v>1.7434457163419002</v>
      </c>
      <c r="DQ1058" s="19">
        <f t="shared" si="1544"/>
        <v>380.08383739683643</v>
      </c>
      <c r="DR1058" s="19">
        <f t="shared" si="1545"/>
        <v>36.648867443068625</v>
      </c>
      <c r="DS1058" s="19">
        <f t="shared" si="1546"/>
        <v>48.9690938805252</v>
      </c>
      <c r="DT1058" s="19">
        <f t="shared" si="1547"/>
        <v>118.80877969848706</v>
      </c>
      <c r="DU1058" s="19">
        <f t="shared" si="1548"/>
        <v>206.92472069992019</v>
      </c>
      <c r="DV1058" s="19">
        <f t="shared" si="1549"/>
        <v>56.45913587200625</v>
      </c>
      <c r="DX1058" s="19">
        <f t="shared" si="1550"/>
        <v>80.374161192613812</v>
      </c>
      <c r="DZ1058" s="68">
        <f t="shared" si="1551"/>
        <v>2561.4171546373782</v>
      </c>
      <c r="EA1058" s="21">
        <f t="shared" si="1552"/>
        <v>2.5614171546373781</v>
      </c>
      <c r="EB1058" s="92">
        <f t="shared" si="1501"/>
        <v>990</v>
      </c>
    </row>
    <row r="1059" spans="1:132" x14ac:dyDescent="0.3">
      <c r="A1059" s="19">
        <f>'A. Thermody. result (all suite)'!C1015</f>
        <v>988</v>
      </c>
      <c r="B1059" s="19" t="str">
        <f>'A. Thermody. result (all suite)'!A1015</f>
        <v>Alkaline basalt</v>
      </c>
      <c r="C1059" s="24">
        <f>'A. Thermody. result (all suite)'!G1015</f>
        <v>31.821223</v>
      </c>
      <c r="D1059" s="19">
        <f>'A. Thermody. result (all suite)'!D1015</f>
        <v>5000</v>
      </c>
      <c r="E1059" s="61">
        <f>'A. Thermody. result (all suite)'!I1015</f>
        <v>57.821972000000002</v>
      </c>
      <c r="F1059" s="21">
        <f>'A. Thermody. result (all suite)'!J1015</f>
        <v>0.59359499999999998</v>
      </c>
      <c r="G1059" s="21">
        <f>'A. Thermody. result (all suite)'!K1015</f>
        <v>14.018103</v>
      </c>
      <c r="H1059" s="21">
        <f>'A. Thermody. result (all suite)'!L1015</f>
        <v>0.10718900000000001</v>
      </c>
      <c r="I1059" s="21">
        <f>'A. Thermody. result (all suite)'!M1015</f>
        <v>7.7429040000000002</v>
      </c>
      <c r="J1059" s="21">
        <f>'A. Thermody. result (all suite)'!N1015</f>
        <v>0.75413799999999998</v>
      </c>
      <c r="K1059" s="21">
        <f>'A. Thermody. result (all suite)'!O1015</f>
        <v>0.86794899999999997</v>
      </c>
      <c r="L1059" s="21">
        <f>'A. Thermody. result (all suite)'!P1015</f>
        <v>2.9836879999999999</v>
      </c>
      <c r="M1059" s="21">
        <f>'A. Thermody. result (all suite)'!Q1015</f>
        <v>8.3410770000000003</v>
      </c>
      <c r="N1059" s="21">
        <f>'A. Thermody. result (all suite)'!R1015</f>
        <v>3.5161129999999998</v>
      </c>
      <c r="O1059" s="21">
        <f>'A. Thermody. result (all suite)'!S1015</f>
        <v>0.50325200000000003</v>
      </c>
      <c r="P1059" s="21">
        <f>'A. Thermody. result (all suite)'!T1015</f>
        <v>2.7500200000000001</v>
      </c>
      <c r="Q1059" s="21">
        <f>SUM(E1059:P1059)</f>
        <v>100.00000000000001</v>
      </c>
      <c r="S1059" s="19">
        <f t="shared" si="1471"/>
        <v>1261</v>
      </c>
      <c r="T1059" s="19">
        <f t="shared" si="1472"/>
        <v>0.5</v>
      </c>
      <c r="V1059" s="61">
        <f t="shared" si="1473"/>
        <v>56.231856205605602</v>
      </c>
      <c r="W1059" s="21">
        <f t="shared" si="1474"/>
        <v>0.57727101878099996</v>
      </c>
      <c r="X1059" s="21">
        <f t="shared" si="1475"/>
        <v>13.632602363879398</v>
      </c>
      <c r="Y1059" s="21">
        <f t="shared" si="1476"/>
        <v>0.1042412810622</v>
      </c>
      <c r="Z1059" s="21">
        <f t="shared" si="1477"/>
        <v>7.5299725914191997</v>
      </c>
      <c r="AA1059" s="21">
        <f t="shared" si="1478"/>
        <v>0.73339905417239992</v>
      </c>
      <c r="AB1059" s="21">
        <f t="shared" si="1479"/>
        <v>0.84408022891019996</v>
      </c>
      <c r="AC1059" s="21">
        <f t="shared" si="1480"/>
        <v>2.9016359832623997</v>
      </c>
      <c r="AD1059" s="21">
        <f t="shared" si="1481"/>
        <v>8.1116957142846005</v>
      </c>
      <c r="AE1059" s="21">
        <f t="shared" si="1482"/>
        <v>3.4194191892773995</v>
      </c>
      <c r="AF1059" s="21">
        <f t="shared" si="1483"/>
        <v>0.48941246934959998</v>
      </c>
      <c r="AG1059" s="21">
        <f t="shared" si="1484"/>
        <v>94.575586100003989</v>
      </c>
      <c r="AH1059" s="21"/>
      <c r="AI1059" s="61">
        <f t="shared" si="1485"/>
        <v>59.457052844638127</v>
      </c>
      <c r="AJ1059" s="21">
        <f t="shared" si="1486"/>
        <v>0.61038058825307728</v>
      </c>
      <c r="AK1059" s="21">
        <f t="shared" si="1487"/>
        <v>14.414504763908434</v>
      </c>
      <c r="AL1059" s="21">
        <f t="shared" si="1488"/>
        <v>0.11022007408124918</v>
      </c>
      <c r="AM1059" s="21">
        <f t="shared" si="1489"/>
        <v>7.9618566502532957</v>
      </c>
      <c r="AN1059" s="21">
        <f t="shared" si="1490"/>
        <v>0.77546339855288404</v>
      </c>
      <c r="AO1059" s="21">
        <f t="shared" si="1491"/>
        <v>0.89249272853320905</v>
      </c>
      <c r="AP1059" s="21">
        <f t="shared" si="1492"/>
        <v>3.06806027106638</v>
      </c>
      <c r="AQ1059" s="21">
        <f t="shared" si="1493"/>
        <v>8.5769446944873415</v>
      </c>
      <c r="AR1059" s="21">
        <f t="shared" si="1494"/>
        <v>3.6155411034531832</v>
      </c>
      <c r="AS1059" s="21">
        <f t="shared" si="1495"/>
        <v>0.51748288277282939</v>
      </c>
      <c r="AT1059" s="21">
        <f t="shared" si="1496"/>
        <v>100.00000000000003</v>
      </c>
      <c r="AU1059" s="21"/>
      <c r="AV1059" s="21">
        <f>AR1059*'[1]diagram lines'!$G$39</f>
        <v>3.0012829312699054</v>
      </c>
      <c r="AW1059" s="21">
        <f>AK1059*'[1]diagram lines'!$G$40</f>
        <v>7.6291127410705641</v>
      </c>
      <c r="AX1059" s="21">
        <f>AQ1059*'[1]diagram lines'!$G$38</f>
        <v>6.3628253800020653</v>
      </c>
      <c r="AY1059" s="21">
        <f>AP1059*'[1]diagram lines'!$G$41</f>
        <v>2.1926126880135235</v>
      </c>
      <c r="AZ1059" s="21">
        <f t="shared" si="1497"/>
        <v>12.192485797940524</v>
      </c>
      <c r="BA1059" s="21">
        <f t="shared" si="1498"/>
        <v>0.66014510011466421</v>
      </c>
      <c r="BB1059" s="21">
        <f t="shared" si="1499"/>
        <v>0.81471854953739498</v>
      </c>
      <c r="BC1059" s="86">
        <f t="shared" si="1500"/>
        <v>1.2274177390066909</v>
      </c>
      <c r="BX1059" s="61">
        <f t="shared" si="1502"/>
        <v>0.96241631158455399</v>
      </c>
      <c r="BY1059" s="21">
        <f t="shared" si="1503"/>
        <v>7.431084126189284E-3</v>
      </c>
      <c r="BZ1059" s="21">
        <f t="shared" si="1504"/>
        <v>0.13748629854845038</v>
      </c>
      <c r="CA1059" s="21">
        <f t="shared" si="1505"/>
        <v>6.7123176153797992E-4</v>
      </c>
      <c r="CB1059" s="21">
        <f t="shared" si="1506"/>
        <v>0.10776484342379959</v>
      </c>
      <c r="CC1059" s="21">
        <f t="shared" si="1507"/>
        <v>1.0630645616013533E-2</v>
      </c>
      <c r="CD1059" s="21">
        <f t="shared" si="1508"/>
        <v>2.1537196029776676E-2</v>
      </c>
      <c r="CE1059" s="21">
        <f t="shared" si="1509"/>
        <v>5.3204136947218261E-2</v>
      </c>
      <c r="CF1059" s="21">
        <f t="shared" si="1510"/>
        <v>0.13455520245200839</v>
      </c>
      <c r="CG1059" s="21">
        <f t="shared" si="1511"/>
        <v>3.7326040339702757E-2</v>
      </c>
      <c r="CH1059" s="21">
        <f t="shared" si="1512"/>
        <v>3.5454263653271717E-3</v>
      </c>
      <c r="CI1059" s="21">
        <f t="shared" si="1513"/>
        <v>0.15260932297447283</v>
      </c>
      <c r="CJ1059" s="21">
        <f t="shared" si="1514"/>
        <v>1.6291777401690508</v>
      </c>
      <c r="CL1059" s="68">
        <f t="shared" si="1515"/>
        <v>0.59073745476333928</v>
      </c>
      <c r="CM1059" s="19">
        <f t="shared" si="1516"/>
        <v>4.5612482560792918E-3</v>
      </c>
      <c r="CN1059" s="19">
        <f t="shared" si="1517"/>
        <v>8.4389993282245668E-2</v>
      </c>
      <c r="CO1059" s="19">
        <f t="shared" si="1518"/>
        <v>4.1200646497191267E-4</v>
      </c>
      <c r="CP1059" s="19">
        <f t="shared" si="1519"/>
        <v>6.6146768867967359E-2</v>
      </c>
      <c r="CQ1059" s="19">
        <f t="shared" si="1520"/>
        <v>6.5251601184475117E-3</v>
      </c>
      <c r="CR1059" s="19">
        <f t="shared" si="1521"/>
        <v>1.3219672414344354E-2</v>
      </c>
      <c r="CS1059" s="19">
        <f t="shared" si="1522"/>
        <v>3.2657048789346679E-2</v>
      </c>
      <c r="CT1059" s="19">
        <f t="shared" si="1523"/>
        <v>8.2590867242052016E-2</v>
      </c>
      <c r="CU1059" s="19">
        <f t="shared" si="1524"/>
        <v>2.2910968778538331E-2</v>
      </c>
      <c r="CV1059" s="19">
        <f t="shared" si="1525"/>
        <v>2.1762059951539003E-3</v>
      </c>
      <c r="CW1059" s="19">
        <f t="shared" si="1526"/>
        <v>9.3672605027513692E-2</v>
      </c>
      <c r="CX1059" s="19">
        <f t="shared" si="1527"/>
        <v>1</v>
      </c>
      <c r="CZ1059" s="68">
        <f t="shared" si="1528"/>
        <v>2.5805000000000001E-5</v>
      </c>
      <c r="DA1059" s="19">
        <f t="shared" si="1529"/>
        <v>1.8312119999999998E-5</v>
      </c>
      <c r="DB1059" s="19">
        <f t="shared" si="1530"/>
        <v>3.667E-5</v>
      </c>
      <c r="DC1059" s="19">
        <f t="shared" si="1531"/>
        <v>3.9389919999999995E-5</v>
      </c>
      <c r="DD1059" s="19">
        <f t="shared" si="1532"/>
        <v>1.2511959999999999E-5</v>
      </c>
      <c r="DE1059" s="19">
        <f t="shared" si="1533"/>
        <v>1.2511959999999999E-5</v>
      </c>
      <c r="DF1059" s="19">
        <f t="shared" si="1534"/>
        <v>1.1107759999999998E-5</v>
      </c>
      <c r="DG1059" s="19">
        <f t="shared" si="1535"/>
        <v>1.5579119999999999E-5</v>
      </c>
      <c r="DH1059" s="19">
        <f t="shared" si="1536"/>
        <v>2.466584E-5</v>
      </c>
      <c r="DI1059" s="19">
        <f t="shared" si="1537"/>
        <v>3.7948039999999993E-5</v>
      </c>
      <c r="DJ1059" s="19">
        <f t="shared" si="1538"/>
        <v>0</v>
      </c>
      <c r="DK1059" s="19">
        <f t="shared" si="1539"/>
        <v>2.0797479999999994E-5</v>
      </c>
      <c r="DM1059" s="68">
        <f t="shared" si="1540"/>
        <v>1375.3732331788965</v>
      </c>
      <c r="DN1059" s="19">
        <f t="shared" si="1541"/>
        <v>19.896795712108364</v>
      </c>
      <c r="DO1059" s="19">
        <f t="shared" si="1542"/>
        <v>234.64422457206894</v>
      </c>
      <c r="DP1059" s="19">
        <f t="shared" si="1543"/>
        <v>1.6703083527807303</v>
      </c>
      <c r="DQ1059" s="19">
        <f t="shared" si="1544"/>
        <v>379.84818870612236</v>
      </c>
      <c r="DR1059" s="19">
        <f t="shared" si="1545"/>
        <v>36.996190748904766</v>
      </c>
      <c r="DS1059" s="19">
        <f t="shared" si="1546"/>
        <v>47.962217251550044</v>
      </c>
      <c r="DT1059" s="19">
        <f t="shared" si="1547"/>
        <v>117.55524677302452</v>
      </c>
      <c r="DU1059" s="19">
        <f t="shared" si="1548"/>
        <v>207.56673441223995</v>
      </c>
      <c r="DV1059" s="19">
        <f t="shared" si="1549"/>
        <v>56.8728519032422</v>
      </c>
      <c r="DX1059" s="19">
        <f t="shared" si="1550"/>
        <v>81.162734263756818</v>
      </c>
      <c r="DZ1059" s="68">
        <f t="shared" si="1551"/>
        <v>2559.5487258746944</v>
      </c>
      <c r="EA1059" s="21">
        <f t="shared" si="1552"/>
        <v>2.5595487258746945</v>
      </c>
      <c r="EB1059" s="92">
        <f t="shared" si="1501"/>
        <v>988</v>
      </c>
    </row>
    <row r="1060" spans="1:132" x14ac:dyDescent="0.3">
      <c r="A1060" s="19">
        <f>'A. Thermody. result (all suite)'!C1016</f>
        <v>986</v>
      </c>
      <c r="B1060" s="19" t="str">
        <f>'A. Thermody. result (all suite)'!A1016</f>
        <v>Alkaline basalt</v>
      </c>
      <c r="C1060" s="24">
        <f>'A. Thermody. result (all suite)'!G1016</f>
        <v>31.517267</v>
      </c>
      <c r="D1060" s="19">
        <f>'A. Thermody. result (all suite)'!D1016</f>
        <v>5000</v>
      </c>
      <c r="E1060" s="61">
        <f>'A. Thermody. result (all suite)'!I1016</f>
        <v>57.858238999999998</v>
      </c>
      <c r="F1060" s="21">
        <f>'A. Thermody. result (all suite)'!J1016</f>
        <v>0.581229</v>
      </c>
      <c r="G1060" s="21">
        <f>'A. Thermody. result (all suite)'!K1016</f>
        <v>13.967055</v>
      </c>
      <c r="H1060" s="21">
        <f>'A. Thermody. result (all suite)'!L1016</f>
        <v>0.10269300000000001</v>
      </c>
      <c r="I1060" s="21">
        <f>'A. Thermody. result (all suite)'!M1016</f>
        <v>7.7400739999999999</v>
      </c>
      <c r="J1060" s="21">
        <f>'A. Thermody. result (all suite)'!N1016</f>
        <v>0.76141099999999995</v>
      </c>
      <c r="K1060" s="21">
        <f>'A. Thermody. result (all suite)'!O1016</f>
        <v>0.850074</v>
      </c>
      <c r="L1060" s="21">
        <f>'A. Thermody. result (all suite)'!P1016</f>
        <v>2.952982</v>
      </c>
      <c r="M1060" s="21">
        <f>'A. Thermody. result (all suite)'!Q1016</f>
        <v>8.3672229999999992</v>
      </c>
      <c r="N1060" s="21">
        <f>'A. Thermody. result (all suite)'!R1016</f>
        <v>3.5417800000000002</v>
      </c>
      <c r="O1060" s="21">
        <f>'A. Thermody. result (all suite)'!S1016</f>
        <v>0.50099800000000005</v>
      </c>
      <c r="P1060" s="21">
        <f>'A. Thermody. result (all suite)'!T1016</f>
        <v>2.7762410000000002</v>
      </c>
      <c r="Q1060" s="21">
        <f t="shared" ref="Q1060:Q1070" si="1555">SUM(E1060:P1060)</f>
        <v>99.999999000000003</v>
      </c>
      <c r="S1060" s="19">
        <f t="shared" si="1471"/>
        <v>1259</v>
      </c>
      <c r="T1060" s="19">
        <f t="shared" si="1472"/>
        <v>0.5</v>
      </c>
      <c r="V1060" s="61">
        <f t="shared" si="1473"/>
        <v>56.251954830941173</v>
      </c>
      <c r="W1060" s="21">
        <f t="shared" si="1474"/>
        <v>0.56509268203674679</v>
      </c>
      <c r="X1060" s="21">
        <f t="shared" si="1475"/>
        <v>13.579295888719859</v>
      </c>
      <c r="Y1060" s="21">
        <f t="shared" si="1476"/>
        <v>9.9841994801359954E-2</v>
      </c>
      <c r="Z1060" s="21">
        <f t="shared" si="1477"/>
        <v>7.525190890032829</v>
      </c>
      <c r="AA1060" s="21">
        <f t="shared" si="1478"/>
        <v>0.74027239542810386</v>
      </c>
      <c r="AB1060" s="21">
        <f t="shared" si="1479"/>
        <v>0.82647389684565897</v>
      </c>
      <c r="AC1060" s="21">
        <f t="shared" si="1480"/>
        <v>2.8710001021735607</v>
      </c>
      <c r="AD1060" s="21">
        <f t="shared" si="1481"/>
        <v>8.1349287221896258</v>
      </c>
      <c r="AE1060" s="21">
        <f t="shared" si="1482"/>
        <v>3.4434516505269168</v>
      </c>
      <c r="AF1060" s="21">
        <f t="shared" si="1483"/>
        <v>0.48708908797573092</v>
      </c>
      <c r="AG1060" s="21">
        <f t="shared" si="1484"/>
        <v>94.524592141671576</v>
      </c>
      <c r="AH1060" s="21"/>
      <c r="AI1060" s="61">
        <f t="shared" si="1485"/>
        <v>59.510391482707341</v>
      </c>
      <c r="AJ1060" s="21">
        <f t="shared" si="1486"/>
        <v>0.59782609925446395</v>
      </c>
      <c r="AK1060" s="21">
        <f t="shared" si="1487"/>
        <v>14.365886782529017</v>
      </c>
      <c r="AL1060" s="21">
        <f t="shared" si="1488"/>
        <v>0.10562541719483831</v>
      </c>
      <c r="AM1060" s="21">
        <f t="shared" si="1489"/>
        <v>7.9610932134509751</v>
      </c>
      <c r="AN1060" s="21">
        <f t="shared" si="1490"/>
        <v>0.78315322886408056</v>
      </c>
      <c r="AO1060" s="21">
        <f t="shared" si="1491"/>
        <v>0.87434801687052643</v>
      </c>
      <c r="AP1060" s="21">
        <f t="shared" si="1492"/>
        <v>3.0373049352813526</v>
      </c>
      <c r="AQ1060" s="21">
        <f t="shared" si="1493"/>
        <v>8.6061505666135609</v>
      </c>
      <c r="AR1060" s="21">
        <f t="shared" si="1494"/>
        <v>3.6429161687002471</v>
      </c>
      <c r="AS1060" s="21">
        <f t="shared" si="1495"/>
        <v>0.51530408853358656</v>
      </c>
      <c r="AT1060" s="21">
        <f t="shared" si="1496"/>
        <v>100</v>
      </c>
      <c r="AU1060" s="21"/>
      <c r="AV1060" s="21">
        <f>AR1060*'[1]diagram lines'!$G$39</f>
        <v>3.0240071414828504</v>
      </c>
      <c r="AW1060" s="21">
        <f>AK1060*'[1]diagram lines'!$G$40</f>
        <v>7.6033808781129446</v>
      </c>
      <c r="AX1060" s="21">
        <f>AQ1060*'[1]diagram lines'!$G$38</f>
        <v>6.3844918207952812</v>
      </c>
      <c r="AY1060" s="21">
        <f>AP1060*'[1]diagram lines'!$G$41</f>
        <v>2.1706331525714351</v>
      </c>
      <c r="AZ1060" s="21">
        <f t="shared" si="1497"/>
        <v>12.249066735313807</v>
      </c>
      <c r="BA1060" s="21">
        <f t="shared" si="1498"/>
        <v>0.65664514427312282</v>
      </c>
      <c r="BB1060" s="21">
        <f t="shared" si="1499"/>
        <v>0.80813963083776508</v>
      </c>
      <c r="BC1060" s="86">
        <f t="shared" si="1500"/>
        <v>1.2374099250191963</v>
      </c>
      <c r="BX1060" s="61">
        <f t="shared" si="1502"/>
        <v>0.96301995672436747</v>
      </c>
      <c r="BY1060" s="21">
        <f t="shared" si="1503"/>
        <v>7.2762769153730603E-3</v>
      </c>
      <c r="BZ1060" s="21">
        <f t="shared" si="1504"/>
        <v>0.13698563162024324</v>
      </c>
      <c r="CA1060" s="21">
        <f t="shared" si="1505"/>
        <v>6.4307721209844074E-4</v>
      </c>
      <c r="CB1060" s="21">
        <f t="shared" si="1506"/>
        <v>0.10772545581071678</v>
      </c>
      <c r="CC1060" s="21">
        <f t="shared" si="1507"/>
        <v>1.0733168875105724E-2</v>
      </c>
      <c r="CD1060" s="21">
        <f t="shared" si="1508"/>
        <v>2.1093647642679902E-2</v>
      </c>
      <c r="CE1060" s="21">
        <f t="shared" si="1509"/>
        <v>5.2656597717546362E-2</v>
      </c>
      <c r="CF1060" s="21">
        <f t="shared" si="1510"/>
        <v>0.13497698015809001</v>
      </c>
      <c r="CG1060" s="21">
        <f t="shared" si="1511"/>
        <v>3.7598513800424629E-2</v>
      </c>
      <c r="CH1060" s="21">
        <f t="shared" si="1512"/>
        <v>3.529546863551824E-3</v>
      </c>
      <c r="CI1060" s="21">
        <f t="shared" si="1513"/>
        <v>0.1540644284128746</v>
      </c>
      <c r="CJ1060" s="21">
        <f t="shared" si="1514"/>
        <v>1.630303281753072</v>
      </c>
      <c r="CL1060" s="68">
        <f t="shared" si="1515"/>
        <v>0.59069988234877868</v>
      </c>
      <c r="CM1060" s="19">
        <f t="shared" si="1516"/>
        <v>4.4631431444760684E-3</v>
      </c>
      <c r="CN1060" s="19">
        <f t="shared" si="1517"/>
        <v>8.4024630971080427E-2</v>
      </c>
      <c r="CO1060" s="19">
        <f t="shared" si="1518"/>
        <v>3.9445250420335111E-4</v>
      </c>
      <c r="CP1060" s="19">
        <f t="shared" si="1519"/>
        <v>6.6076942257565191E-2</v>
      </c>
      <c r="CQ1060" s="19">
        <f t="shared" si="1520"/>
        <v>6.583541231398554E-3</v>
      </c>
      <c r="CR1060" s="19">
        <f t="shared" si="1521"/>
        <v>1.2938480759235062E-2</v>
      </c>
      <c r="CS1060" s="19">
        <f t="shared" si="1522"/>
        <v>3.2298651610959461E-2</v>
      </c>
      <c r="CT1060" s="19">
        <f t="shared" si="1523"/>
        <v>8.2792558702911204E-2</v>
      </c>
      <c r="CU1060" s="19">
        <f t="shared" si="1524"/>
        <v>2.3062281859602705E-2</v>
      </c>
      <c r="CV1060" s="19">
        <f t="shared" si="1525"/>
        <v>2.1649633556257626E-3</v>
      </c>
      <c r="CW1060" s="19">
        <f t="shared" si="1526"/>
        <v>9.4500471254163498E-2</v>
      </c>
      <c r="CX1060" s="19">
        <f t="shared" si="1527"/>
        <v>1</v>
      </c>
      <c r="CZ1060" s="68">
        <f t="shared" si="1528"/>
        <v>2.5805000000000001E-5</v>
      </c>
      <c r="DA1060" s="19">
        <f t="shared" si="1529"/>
        <v>1.8297639999999995E-5</v>
      </c>
      <c r="DB1060" s="19">
        <f t="shared" si="1530"/>
        <v>3.667E-5</v>
      </c>
      <c r="DC1060" s="19">
        <f t="shared" si="1531"/>
        <v>3.937173999999999E-5</v>
      </c>
      <c r="DD1060" s="19">
        <f t="shared" si="1532"/>
        <v>1.2506119999999998E-5</v>
      </c>
      <c r="DE1060" s="19">
        <f t="shared" si="1533"/>
        <v>1.2506119999999998E-5</v>
      </c>
      <c r="DF1060" s="19">
        <f t="shared" si="1534"/>
        <v>1.1101219999999998E-5</v>
      </c>
      <c r="DG1060" s="19">
        <f t="shared" si="1535"/>
        <v>1.5571639999999998E-5</v>
      </c>
      <c r="DH1060" s="19">
        <f t="shared" si="1536"/>
        <v>2.4650479999999999E-5</v>
      </c>
      <c r="DI1060" s="19">
        <f t="shared" si="1537"/>
        <v>3.792387999999999E-5</v>
      </c>
      <c r="DJ1060" s="19">
        <f t="shared" si="1538"/>
        <v>0</v>
      </c>
      <c r="DK1060" s="19">
        <f t="shared" si="1539"/>
        <v>2.0778559999999995E-5</v>
      </c>
      <c r="DM1060" s="68">
        <f t="shared" si="1540"/>
        <v>1375.2857559199622</v>
      </c>
      <c r="DN1060" s="19">
        <f t="shared" si="1541"/>
        <v>19.484254492970045</v>
      </c>
      <c r="DO1060" s="19">
        <f t="shared" si="1542"/>
        <v>233.62834398176602</v>
      </c>
      <c r="DP1060" s="19">
        <f t="shared" si="1543"/>
        <v>1.599881549462461</v>
      </c>
      <c r="DQ1060" s="19">
        <f t="shared" si="1544"/>
        <v>379.62439999024951</v>
      </c>
      <c r="DR1060" s="19">
        <f t="shared" si="1545"/>
        <v>37.344629265944477</v>
      </c>
      <c r="DS1060" s="19">
        <f t="shared" si="1546"/>
        <v>46.969682124773051</v>
      </c>
      <c r="DT1060" s="19">
        <f t="shared" si="1547"/>
        <v>116.3209772601092</v>
      </c>
      <c r="DU1060" s="19">
        <f t="shared" si="1548"/>
        <v>208.20327693389603</v>
      </c>
      <c r="DV1060" s="19">
        <f t="shared" si="1549"/>
        <v>57.284933692822982</v>
      </c>
      <c r="DX1060" s="19">
        <f t="shared" si="1550"/>
        <v>81.954596083656739</v>
      </c>
      <c r="DZ1060" s="68">
        <f t="shared" si="1551"/>
        <v>2557.7007312956125</v>
      </c>
      <c r="EA1060" s="21">
        <f t="shared" si="1552"/>
        <v>2.5577007312956126</v>
      </c>
      <c r="EB1060" s="92">
        <f t="shared" si="1501"/>
        <v>986</v>
      </c>
    </row>
    <row r="1061" spans="1:132" x14ac:dyDescent="0.3">
      <c r="A1061" s="19">
        <f>'A. Thermody. result (all suite)'!C1017</f>
        <v>984</v>
      </c>
      <c r="B1061" s="19" t="str">
        <f>'A. Thermody. result (all suite)'!A1017</f>
        <v>Alkaline basalt</v>
      </c>
      <c r="C1061" s="24">
        <f>'A. Thermody. result (all suite)'!G1017</f>
        <v>31.217924</v>
      </c>
      <c r="D1061" s="19">
        <f>'A. Thermody. result (all suite)'!D1017</f>
        <v>5000</v>
      </c>
      <c r="E1061" s="61">
        <f>'A. Thermody. result (all suite)'!I1017</f>
        <v>57.893287999999998</v>
      </c>
      <c r="F1061" s="21">
        <f>'A. Thermody. result (all suite)'!J1017</f>
        <v>0.56908300000000001</v>
      </c>
      <c r="G1061" s="21">
        <f>'A. Thermody. result (all suite)'!K1017</f>
        <v>13.915934</v>
      </c>
      <c r="H1061" s="21">
        <f>'A. Thermody. result (all suite)'!L1017</f>
        <v>9.8363999999999993E-2</v>
      </c>
      <c r="I1061" s="21">
        <f>'A. Thermody. result (all suite)'!M1017</f>
        <v>7.7374900000000002</v>
      </c>
      <c r="J1061" s="21">
        <f>'A. Thermody. result (all suite)'!N1017</f>
        <v>0.76871199999999995</v>
      </c>
      <c r="K1061" s="21">
        <f>'A. Thermody. result (all suite)'!O1017</f>
        <v>0.83245000000000002</v>
      </c>
      <c r="L1061" s="21">
        <f>'A. Thermody. result (all suite)'!P1017</f>
        <v>2.9227539999999999</v>
      </c>
      <c r="M1061" s="21">
        <f>'A. Thermody. result (all suite)'!Q1017</f>
        <v>8.3931719999999999</v>
      </c>
      <c r="N1061" s="21">
        <f>'A. Thermody. result (all suite)'!R1017</f>
        <v>3.5673520000000001</v>
      </c>
      <c r="O1061" s="21">
        <f>'A. Thermody. result (all suite)'!S1017</f>
        <v>0.498832</v>
      </c>
      <c r="P1061" s="21">
        <f>'A. Thermody. result (all suite)'!T1017</f>
        <v>2.8025669999999998</v>
      </c>
      <c r="Q1061" s="21">
        <f t="shared" si="1555"/>
        <v>99.999997999999962</v>
      </c>
      <c r="S1061" s="19">
        <f t="shared" si="1471"/>
        <v>1257</v>
      </c>
      <c r="T1061" s="19">
        <f t="shared" si="1472"/>
        <v>0.5</v>
      </c>
      <c r="V1061" s="61">
        <f t="shared" si="1473"/>
        <v>56.270789782847075</v>
      </c>
      <c r="W1061" s="21">
        <f t="shared" si="1474"/>
        <v>0.55313406732041137</v>
      </c>
      <c r="X1061" s="21">
        <f t="shared" si="1475"/>
        <v>13.525930618174153</v>
      </c>
      <c r="Y1061" s="21">
        <f t="shared" si="1476"/>
        <v>9.5607282940985652E-2</v>
      </c>
      <c r="Z1061" s="21">
        <f t="shared" si="1477"/>
        <v>7.5206416542947334</v>
      </c>
      <c r="AA1061" s="21">
        <f t="shared" si="1478"/>
        <v>0.74716833073208666</v>
      </c>
      <c r="AB1061" s="21">
        <f t="shared" si="1479"/>
        <v>0.80912003054190063</v>
      </c>
      <c r="AC1061" s="21">
        <f t="shared" si="1480"/>
        <v>2.8408418592665772</v>
      </c>
      <c r="AD1061" s="21">
        <f t="shared" si="1481"/>
        <v>8.1579477265702742</v>
      </c>
      <c r="AE1061" s="21">
        <f t="shared" si="1482"/>
        <v>3.4673745680746113</v>
      </c>
      <c r="AF1061" s="21">
        <f t="shared" si="1483"/>
        <v>0.48485189870295803</v>
      </c>
      <c r="AG1061" s="21">
        <f t="shared" si="1484"/>
        <v>94.473407819465777</v>
      </c>
      <c r="AH1061" s="21"/>
      <c r="AI1061" s="61">
        <f t="shared" si="1485"/>
        <v>59.562570125953222</v>
      </c>
      <c r="AJ1061" s="21">
        <f t="shared" si="1486"/>
        <v>0.58549181202124567</v>
      </c>
      <c r="AK1061" s="21">
        <f t="shared" si="1487"/>
        <v>14.317182930483007</v>
      </c>
      <c r="AL1061" s="21">
        <f t="shared" si="1488"/>
        <v>0.10120020558979587</v>
      </c>
      <c r="AM1061" s="21">
        <f t="shared" si="1489"/>
        <v>7.960591057185451</v>
      </c>
      <c r="AN1061" s="21">
        <f t="shared" si="1490"/>
        <v>0.79087686998640938</v>
      </c>
      <c r="AO1061" s="21">
        <f t="shared" si="1491"/>
        <v>0.85645267723176755</v>
      </c>
      <c r="AP1061" s="21">
        <f t="shared" si="1492"/>
        <v>3.007028035545507</v>
      </c>
      <c r="AQ1061" s="21">
        <f t="shared" si="1493"/>
        <v>8.635178845416192</v>
      </c>
      <c r="AR1061" s="21">
        <f t="shared" si="1494"/>
        <v>3.6702122301977296</v>
      </c>
      <c r="AS1061" s="21">
        <f t="shared" si="1495"/>
        <v>0.51321521038966555</v>
      </c>
      <c r="AT1061" s="21">
        <f t="shared" si="1496"/>
        <v>99.999999999999986</v>
      </c>
      <c r="AU1061" s="21"/>
      <c r="AV1061" s="21">
        <f>AR1061*'[1]diagram lines'!$G$39</f>
        <v>3.0466657701968325</v>
      </c>
      <c r="AW1061" s="21">
        <f>AK1061*'[1]diagram lines'!$G$40</f>
        <v>7.5776035666985573</v>
      </c>
      <c r="AX1061" s="21">
        <f>AQ1061*'[1]diagram lines'!$G$38</f>
        <v>6.4060265135888432</v>
      </c>
      <c r="AY1061" s="21">
        <f>AP1061*'[1]diagram lines'!$G$41</f>
        <v>2.1489955351032961</v>
      </c>
      <c r="AZ1061" s="21">
        <f t="shared" si="1497"/>
        <v>12.305391075613922</v>
      </c>
      <c r="BA1061" s="21">
        <f t="shared" si="1498"/>
        <v>0.65314665288280627</v>
      </c>
      <c r="BB1061" s="21">
        <f t="shared" si="1499"/>
        <v>0.80163442744206503</v>
      </c>
      <c r="BC1061" s="86">
        <f t="shared" si="1500"/>
        <v>1.2474514139704547</v>
      </c>
      <c r="BX1061" s="61">
        <f t="shared" si="1502"/>
        <v>0.96360332889480693</v>
      </c>
      <c r="BY1061" s="21">
        <f t="shared" si="1503"/>
        <v>7.1242238357536311E-3</v>
      </c>
      <c r="BZ1061" s="21">
        <f t="shared" si="1504"/>
        <v>0.13648424872499021</v>
      </c>
      <c r="CA1061" s="21">
        <f t="shared" si="1505"/>
        <v>6.1596843885027236E-4</v>
      </c>
      <c r="CB1061" s="21">
        <f t="shared" si="1506"/>
        <v>0.10768949199721643</v>
      </c>
      <c r="CC1061" s="21">
        <f t="shared" si="1507"/>
        <v>1.0836086833944178E-2</v>
      </c>
      <c r="CD1061" s="21">
        <f t="shared" si="1508"/>
        <v>2.0656327543424318E-2</v>
      </c>
      <c r="CE1061" s="21">
        <f t="shared" si="1509"/>
        <v>5.2117582025677602E-2</v>
      </c>
      <c r="CF1061" s="21">
        <f t="shared" si="1510"/>
        <v>0.13539557993224713</v>
      </c>
      <c r="CG1061" s="21">
        <f t="shared" si="1511"/>
        <v>3.7869978768577492E-2</v>
      </c>
      <c r="CH1061" s="21">
        <f t="shared" si="1512"/>
        <v>3.5142873245787073E-3</v>
      </c>
      <c r="CI1061" s="21">
        <f t="shared" si="1513"/>
        <v>0.15552536071032186</v>
      </c>
      <c r="CJ1061" s="21">
        <f t="shared" si="1514"/>
        <v>1.6314324650303886</v>
      </c>
      <c r="CL1061" s="68">
        <f t="shared" si="1515"/>
        <v>0.59064861681348113</v>
      </c>
      <c r="CM1061" s="19">
        <f t="shared" si="1516"/>
        <v>4.3668518240630502E-3</v>
      </c>
      <c r="CN1061" s="19">
        <f t="shared" si="1517"/>
        <v>8.3659147191513031E-2</v>
      </c>
      <c r="CO1061" s="19">
        <f t="shared" si="1518"/>
        <v>3.7756294057737701E-4</v>
      </c>
      <c r="CP1061" s="19">
        <f t="shared" si="1519"/>
        <v>6.6009163300063733E-2</v>
      </c>
      <c r="CQ1061" s="19">
        <f t="shared" si="1520"/>
        <v>6.6420688972511858E-3</v>
      </c>
      <c r="CR1061" s="19">
        <f t="shared" si="1521"/>
        <v>1.2661466524781676E-2</v>
      </c>
      <c r="CS1061" s="19">
        <f t="shared" si="1522"/>
        <v>3.1945902231819819E-2</v>
      </c>
      <c r="CT1061" s="19">
        <f t="shared" si="1523"/>
        <v>8.2991838665981879E-2</v>
      </c>
      <c r="CU1061" s="19">
        <f t="shared" si="1524"/>
        <v>2.321271617447682E-2</v>
      </c>
      <c r="CV1061" s="19">
        <f t="shared" si="1525"/>
        <v>2.154111432687008E-3</v>
      </c>
      <c r="CW1061" s="19">
        <f t="shared" si="1526"/>
        <v>9.5330554003303411E-2</v>
      </c>
      <c r="CX1061" s="19">
        <f t="shared" si="1527"/>
        <v>1.0000000000000002</v>
      </c>
      <c r="CZ1061" s="68">
        <f t="shared" si="1528"/>
        <v>2.5805000000000001E-5</v>
      </c>
      <c r="DA1061" s="19">
        <f t="shared" si="1529"/>
        <v>1.8283159999999999E-5</v>
      </c>
      <c r="DB1061" s="19">
        <f t="shared" si="1530"/>
        <v>3.667E-5</v>
      </c>
      <c r="DC1061" s="19">
        <f t="shared" si="1531"/>
        <v>3.9353559999999993E-5</v>
      </c>
      <c r="DD1061" s="19">
        <f t="shared" si="1532"/>
        <v>1.2500279999999998E-5</v>
      </c>
      <c r="DE1061" s="19">
        <f t="shared" si="1533"/>
        <v>1.2500279999999998E-5</v>
      </c>
      <c r="DF1061" s="19">
        <f t="shared" si="1534"/>
        <v>1.1094679999999998E-5</v>
      </c>
      <c r="DG1061" s="19">
        <f t="shared" si="1535"/>
        <v>1.556416E-5</v>
      </c>
      <c r="DH1061" s="19">
        <f t="shared" si="1536"/>
        <v>2.4635119999999999E-5</v>
      </c>
      <c r="DI1061" s="19">
        <f t="shared" si="1537"/>
        <v>3.7899719999999994E-5</v>
      </c>
      <c r="DJ1061" s="19">
        <f t="shared" si="1538"/>
        <v>0</v>
      </c>
      <c r="DK1061" s="19">
        <f t="shared" si="1539"/>
        <v>2.0759639999999996E-5</v>
      </c>
      <c r="DM1061" s="68">
        <f t="shared" si="1540"/>
        <v>1375.1663979133482</v>
      </c>
      <c r="DN1061" s="19">
        <f t="shared" si="1541"/>
        <v>19.078984360808331</v>
      </c>
      <c r="DO1061" s="19">
        <f t="shared" si="1542"/>
        <v>232.61212565166809</v>
      </c>
      <c r="DP1061" s="19">
        <f t="shared" si="1543"/>
        <v>1.5320856862962675</v>
      </c>
      <c r="DQ1061" s="19">
        <f t="shared" si="1544"/>
        <v>379.41217181611773</v>
      </c>
      <c r="DR1061" s="19">
        <f t="shared" si="1545"/>
        <v>37.694225055038693</v>
      </c>
      <c r="DS1061" s="19">
        <f t="shared" si="1546"/>
        <v>45.991150799184979</v>
      </c>
      <c r="DT1061" s="19">
        <f t="shared" si="1547"/>
        <v>115.10587125552908</v>
      </c>
      <c r="DU1061" s="19">
        <f t="shared" si="1548"/>
        <v>208.83454510894273</v>
      </c>
      <c r="DV1061" s="19">
        <f t="shared" si="1549"/>
        <v>57.695356684316316</v>
      </c>
      <c r="DX1061" s="19">
        <f t="shared" si="1550"/>
        <v>82.749825292708721</v>
      </c>
      <c r="DZ1061" s="68">
        <f t="shared" si="1551"/>
        <v>2555.8727396239592</v>
      </c>
      <c r="EA1061" s="21">
        <f t="shared" si="1552"/>
        <v>2.5558727396239593</v>
      </c>
      <c r="EB1061" s="92">
        <f t="shared" si="1501"/>
        <v>984</v>
      </c>
    </row>
    <row r="1062" spans="1:132" x14ac:dyDescent="0.3">
      <c r="A1062" s="19">
        <f>'A. Thermody. result (all suite)'!C1018</f>
        <v>982</v>
      </c>
      <c r="B1062" s="19" t="str">
        <f>'A. Thermody. result (all suite)'!A1018</f>
        <v>Alkaline basalt</v>
      </c>
      <c r="C1062" s="24">
        <f>'A. Thermody. result (all suite)'!G1018</f>
        <v>30.923055000000002</v>
      </c>
      <c r="D1062" s="19">
        <f>'A. Thermody. result (all suite)'!D1018</f>
        <v>5000</v>
      </c>
      <c r="E1062" s="61">
        <f>'A. Thermody. result (all suite)'!I1018</f>
        <v>57.927135</v>
      </c>
      <c r="F1062" s="21">
        <f>'A. Thermody. result (all suite)'!J1018</f>
        <v>0.55715300000000001</v>
      </c>
      <c r="G1062" s="21">
        <f>'A. Thermody. result (all suite)'!K1018</f>
        <v>13.864739</v>
      </c>
      <c r="H1062" s="21">
        <f>'A. Thermody. result (all suite)'!L1018</f>
        <v>9.4195000000000001E-2</v>
      </c>
      <c r="I1062" s="21">
        <f>'A. Thermody. result (all suite)'!M1018</f>
        <v>7.7351479999999997</v>
      </c>
      <c r="J1062" s="21">
        <f>'A. Thermody. result (all suite)'!N1018</f>
        <v>0.77604200000000001</v>
      </c>
      <c r="K1062" s="21">
        <f>'A. Thermody. result (all suite)'!O1018</f>
        <v>0.81507399999999997</v>
      </c>
      <c r="L1062" s="21">
        <f>'A. Thermody. result (all suite)'!P1018</f>
        <v>2.8929999999999998</v>
      </c>
      <c r="M1062" s="21">
        <f>'A. Thermody. result (all suite)'!Q1018</f>
        <v>8.4189310000000006</v>
      </c>
      <c r="N1062" s="21">
        <f>'A. Thermody. result (all suite)'!R1018</f>
        <v>3.5928279999999999</v>
      </c>
      <c r="O1062" s="21">
        <f>'A. Thermody. result (all suite)'!S1018</f>
        <v>0.496753</v>
      </c>
      <c r="P1062" s="21">
        <f>'A. Thermody. result (all suite)'!T1018</f>
        <v>2.829002</v>
      </c>
      <c r="Q1062" s="21">
        <f t="shared" si="1555"/>
        <v>100</v>
      </c>
      <c r="S1062" s="19">
        <f t="shared" si="1471"/>
        <v>1255</v>
      </c>
      <c r="T1062" s="19">
        <f t="shared" si="1472"/>
        <v>0.5</v>
      </c>
      <c r="V1062" s="61">
        <f t="shared" si="1473"/>
        <v>56.288375192307292</v>
      </c>
      <c r="W1062" s="21">
        <f t="shared" si="1474"/>
        <v>0.54139113048693999</v>
      </c>
      <c r="X1062" s="21">
        <f t="shared" si="1475"/>
        <v>13.47250525639522</v>
      </c>
      <c r="Y1062" s="21">
        <f t="shared" si="1476"/>
        <v>9.1530221566099995E-2</v>
      </c>
      <c r="Z1062" s="21">
        <f t="shared" si="1477"/>
        <v>7.5163205083770386</v>
      </c>
      <c r="AA1062" s="21">
        <f t="shared" si="1478"/>
        <v>0.75408775629915992</v>
      </c>
      <c r="AB1062" s="21">
        <f t="shared" si="1479"/>
        <v>0.79201554023851994</v>
      </c>
      <c r="AC1062" s="21">
        <f t="shared" si="1480"/>
        <v>2.8111569721399996</v>
      </c>
      <c r="AD1062" s="21">
        <f t="shared" si="1481"/>
        <v>8.1807592736313808</v>
      </c>
      <c r="AE1062" s="21">
        <f t="shared" si="1482"/>
        <v>3.49118682402344</v>
      </c>
      <c r="AF1062" s="21">
        <f t="shared" si="1483"/>
        <v>0.48269984769494001</v>
      </c>
      <c r="AG1062" s="21">
        <f t="shared" si="1484"/>
        <v>94.422028523160037</v>
      </c>
      <c r="AH1062" s="21"/>
      <c r="AI1062" s="61">
        <f t="shared" si="1485"/>
        <v>59.613605079984872</v>
      </c>
      <c r="AJ1062" s="21">
        <f t="shared" si="1486"/>
        <v>0.57337375499632104</v>
      </c>
      <c r="AK1062" s="21">
        <f t="shared" si="1487"/>
        <v>14.268392097815029</v>
      </c>
      <c r="AL1062" s="21">
        <f t="shared" si="1488"/>
        <v>9.6937359848871779E-2</v>
      </c>
      <c r="AM1062" s="21">
        <f t="shared" si="1489"/>
        <v>7.9603463576652773</v>
      </c>
      <c r="AN1062" s="21">
        <f t="shared" si="1490"/>
        <v>0.79863541177173047</v>
      </c>
      <c r="AO1062" s="21">
        <f t="shared" si="1491"/>
        <v>0.83880377558744434</v>
      </c>
      <c r="AP1062" s="21">
        <f t="shared" si="1492"/>
        <v>2.9772257767693193</v>
      </c>
      <c r="AQ1062" s="21">
        <f t="shared" si="1493"/>
        <v>8.6640367736060515</v>
      </c>
      <c r="AR1062" s="21">
        <f t="shared" si="1494"/>
        <v>3.6974283211540135</v>
      </c>
      <c r="AS1062" s="21">
        <f t="shared" si="1495"/>
        <v>0.51121529080106809</v>
      </c>
      <c r="AT1062" s="21">
        <f t="shared" si="1496"/>
        <v>99.999999999999972</v>
      </c>
      <c r="AU1062" s="21"/>
      <c r="AV1062" s="21">
        <f>AR1062*'[1]diagram lines'!$G$39</f>
        <v>3.0692580148721786</v>
      </c>
      <c r="AW1062" s="21">
        <f>AK1062*'[1]diagram lines'!$G$40</f>
        <v>7.5517802193653409</v>
      </c>
      <c r="AX1062" s="21">
        <f>AQ1062*'[1]diagram lines'!$G$38</f>
        <v>6.4274348314037795</v>
      </c>
      <c r="AY1062" s="21">
        <f>AP1062*'[1]diagram lines'!$G$41</f>
        <v>2.1276971234194151</v>
      </c>
      <c r="AZ1062" s="21">
        <f t="shared" si="1497"/>
        <v>12.361465094760065</v>
      </c>
      <c r="BA1062" s="21">
        <f t="shared" si="1498"/>
        <v>0.64964959357460739</v>
      </c>
      <c r="BB1062" s="21">
        <f t="shared" si="1499"/>
        <v>0.79520106015924297</v>
      </c>
      <c r="BC1062" s="86">
        <f t="shared" si="1500"/>
        <v>1.257543595074867</v>
      </c>
      <c r="BX1062" s="61">
        <f t="shared" si="1502"/>
        <v>0.96416669440745673</v>
      </c>
      <c r="BY1062" s="21">
        <f t="shared" si="1503"/>
        <v>6.974874812218328E-3</v>
      </c>
      <c r="BZ1062" s="21">
        <f t="shared" si="1504"/>
        <v>0.13598214005492351</v>
      </c>
      <c r="CA1062" s="21">
        <f t="shared" si="1505"/>
        <v>5.8986160686329769E-4</v>
      </c>
      <c r="CB1062" s="21">
        <f t="shared" si="1506"/>
        <v>0.10765689631176062</v>
      </c>
      <c r="CC1062" s="21">
        <f t="shared" si="1507"/>
        <v>1.0939413588948408E-2</v>
      </c>
      <c r="CD1062" s="21">
        <f t="shared" si="1508"/>
        <v>2.022516129032258E-2</v>
      </c>
      <c r="CE1062" s="21">
        <f t="shared" si="1509"/>
        <v>5.1587018544935803E-2</v>
      </c>
      <c r="CF1062" s="21">
        <f t="shared" si="1510"/>
        <v>0.13581111469591869</v>
      </c>
      <c r="CG1062" s="21">
        <f t="shared" si="1511"/>
        <v>3.8140424628450104E-2</v>
      </c>
      <c r="CH1062" s="21">
        <f t="shared" si="1512"/>
        <v>3.4996407033759795E-3</v>
      </c>
      <c r="CI1062" s="21">
        <f t="shared" si="1513"/>
        <v>0.15699234184239735</v>
      </c>
      <c r="CJ1062" s="21">
        <f t="shared" si="1514"/>
        <v>1.6325655824875716</v>
      </c>
      <c r="CL1062" s="68">
        <f t="shared" si="1515"/>
        <v>0.59058374423056093</v>
      </c>
      <c r="CM1062" s="19">
        <f t="shared" si="1516"/>
        <v>4.2723397375501312E-3</v>
      </c>
      <c r="CN1062" s="19">
        <f t="shared" si="1517"/>
        <v>8.3293523711142375E-2</v>
      </c>
      <c r="CO1062" s="19">
        <f t="shared" si="1518"/>
        <v>3.6130959343422774E-4</v>
      </c>
      <c r="CP1062" s="19">
        <f t="shared" si="1519"/>
        <v>6.5943382285275021E-2</v>
      </c>
      <c r="CQ1062" s="19">
        <f t="shared" si="1520"/>
        <v>6.7007498542752649E-3</v>
      </c>
      <c r="CR1062" s="19">
        <f t="shared" si="1521"/>
        <v>1.2388575079173918E-2</v>
      </c>
      <c r="CS1062" s="19">
        <f t="shared" si="1522"/>
        <v>3.1598741942318591E-2</v>
      </c>
      <c r="CT1062" s="19">
        <f t="shared" si="1523"/>
        <v>8.3188765065707618E-2</v>
      </c>
      <c r="CU1062" s="19">
        <f t="shared" si="1524"/>
        <v>2.3362261851885183E-2</v>
      </c>
      <c r="CV1062" s="19">
        <f t="shared" si="1525"/>
        <v>2.1436447888626376E-3</v>
      </c>
      <c r="CW1062" s="19">
        <f t="shared" si="1526"/>
        <v>9.6162961859813989E-2</v>
      </c>
      <c r="CX1062" s="19">
        <f t="shared" si="1527"/>
        <v>1</v>
      </c>
      <c r="CZ1062" s="68">
        <f t="shared" si="1528"/>
        <v>2.5805000000000001E-5</v>
      </c>
      <c r="DA1062" s="19">
        <f t="shared" si="1529"/>
        <v>1.8268679999999995E-5</v>
      </c>
      <c r="DB1062" s="19">
        <f t="shared" si="1530"/>
        <v>3.667E-5</v>
      </c>
      <c r="DC1062" s="19">
        <f t="shared" si="1531"/>
        <v>3.9335379999999995E-5</v>
      </c>
      <c r="DD1062" s="19">
        <f t="shared" si="1532"/>
        <v>1.2494439999999998E-5</v>
      </c>
      <c r="DE1062" s="19">
        <f t="shared" si="1533"/>
        <v>1.2494439999999998E-5</v>
      </c>
      <c r="DF1062" s="19">
        <f t="shared" si="1534"/>
        <v>1.1088139999999999E-5</v>
      </c>
      <c r="DG1062" s="19">
        <f t="shared" si="1535"/>
        <v>1.5556679999999998E-5</v>
      </c>
      <c r="DH1062" s="19">
        <f t="shared" si="1536"/>
        <v>2.4619759999999998E-5</v>
      </c>
      <c r="DI1062" s="19">
        <f t="shared" si="1537"/>
        <v>3.7875559999999991E-5</v>
      </c>
      <c r="DJ1062" s="19">
        <f t="shared" si="1538"/>
        <v>0</v>
      </c>
      <c r="DK1062" s="19">
        <f t="shared" si="1539"/>
        <v>2.0740719999999994E-5</v>
      </c>
      <c r="DM1062" s="68">
        <f t="shared" si="1540"/>
        <v>1375.0153595571439</v>
      </c>
      <c r="DN1062" s="19">
        <f t="shared" si="1541"/>
        <v>18.680851502982406</v>
      </c>
      <c r="DO1062" s="19">
        <f t="shared" si="1542"/>
        <v>231.59551888704871</v>
      </c>
      <c r="DP1062" s="19">
        <f t="shared" si="1543"/>
        <v>1.4668100060432068</v>
      </c>
      <c r="DQ1062" s="19">
        <f t="shared" si="1544"/>
        <v>379.21123453288106</v>
      </c>
      <c r="DR1062" s="19">
        <f t="shared" si="1545"/>
        <v>38.045017996988051</v>
      </c>
      <c r="DS1062" s="19">
        <f t="shared" si="1546"/>
        <v>45.02644949384738</v>
      </c>
      <c r="DT1062" s="19">
        <f t="shared" si="1547"/>
        <v>113.90974476078615</v>
      </c>
      <c r="DU1062" s="19">
        <f t="shared" si="1548"/>
        <v>209.46067493847283</v>
      </c>
      <c r="DV1062" s="19">
        <f t="shared" si="1549"/>
        <v>58.104093152618326</v>
      </c>
      <c r="DX1062" s="19">
        <f t="shared" si="1550"/>
        <v>83.548525447228869</v>
      </c>
      <c r="DZ1062" s="68">
        <f t="shared" si="1551"/>
        <v>2554.0642802760403</v>
      </c>
      <c r="EA1062" s="21">
        <f t="shared" si="1552"/>
        <v>2.5540642802760405</v>
      </c>
      <c r="EB1062" s="92">
        <f t="shared" si="1501"/>
        <v>982</v>
      </c>
    </row>
    <row r="1063" spans="1:132" x14ac:dyDescent="0.3">
      <c r="A1063" s="19">
        <f>'A. Thermody. result (all suite)'!C1019</f>
        <v>980</v>
      </c>
      <c r="B1063" s="19" t="str">
        <f>'A. Thermody. result (all suite)'!A1019</f>
        <v>Alkaline basalt</v>
      </c>
      <c r="C1063" s="24">
        <f>'A. Thermody. result (all suite)'!G1019</f>
        <v>30.632525000000001</v>
      </c>
      <c r="D1063" s="19">
        <f>'A. Thermody. result (all suite)'!D1019</f>
        <v>5000</v>
      </c>
      <c r="E1063" s="61">
        <f>'A. Thermody. result (all suite)'!I1019</f>
        <v>57.959792</v>
      </c>
      <c r="F1063" s="21">
        <f>'A. Thermody. result (all suite)'!J1019</f>
        <v>0.54543799999999998</v>
      </c>
      <c r="G1063" s="21">
        <f>'A. Thermody. result (all suite)'!K1019</f>
        <v>13.813466</v>
      </c>
      <c r="H1063" s="21">
        <f>'A. Thermody. result (all suite)'!L1019</f>
        <v>9.0179999999999996E-2</v>
      </c>
      <c r="I1063" s="21">
        <f>'A. Thermody. result (all suite)'!M1019</f>
        <v>7.7330410000000001</v>
      </c>
      <c r="J1063" s="21">
        <f>'A. Thermody. result (all suite)'!N1019</f>
        <v>0.78340299999999996</v>
      </c>
      <c r="K1063" s="21">
        <f>'A. Thermody. result (all suite)'!O1019</f>
        <v>0.79793999999999998</v>
      </c>
      <c r="L1063" s="21">
        <f>'A. Thermody. result (all suite)'!P1019</f>
        <v>2.8637160000000002</v>
      </c>
      <c r="M1063" s="21">
        <f>'A. Thermody. result (all suite)'!Q1019</f>
        <v>8.444509</v>
      </c>
      <c r="N1063" s="21">
        <f>'A. Thermody. result (all suite)'!R1019</f>
        <v>3.618207</v>
      </c>
      <c r="O1063" s="21">
        <f>'A. Thermody. result (all suite)'!S1019</f>
        <v>0.49475799999999998</v>
      </c>
      <c r="P1063" s="21">
        <f>'A. Thermody. result (all suite)'!T1019</f>
        <v>2.85555</v>
      </c>
      <c r="Q1063" s="21">
        <f t="shared" si="1555"/>
        <v>100</v>
      </c>
      <c r="S1063" s="19">
        <f t="shared" si="1471"/>
        <v>1253</v>
      </c>
      <c r="T1063" s="19">
        <f t="shared" si="1472"/>
        <v>0.5</v>
      </c>
      <c r="V1063" s="61">
        <f t="shared" si="1473"/>
        <v>56.304721159544009</v>
      </c>
      <c r="W1063" s="21">
        <f t="shared" si="1474"/>
        <v>0.52986274519099996</v>
      </c>
      <c r="X1063" s="21">
        <f t="shared" si="1475"/>
        <v>13.419015571637001</v>
      </c>
      <c r="Y1063" s="21">
        <f t="shared" si="1476"/>
        <v>8.7604865010000005E-2</v>
      </c>
      <c r="Z1063" s="21">
        <f t="shared" si="1477"/>
        <v>7.5122201477245003</v>
      </c>
      <c r="AA1063" s="21">
        <f t="shared" si="1478"/>
        <v>0.76103253563349993</v>
      </c>
      <c r="AB1063" s="21">
        <f t="shared" si="1479"/>
        <v>0.77515442433000004</v>
      </c>
      <c r="AC1063" s="21">
        <f t="shared" si="1480"/>
        <v>2.7819411577620001</v>
      </c>
      <c r="AD1063" s="21">
        <f t="shared" si="1481"/>
        <v>8.2033718232505013</v>
      </c>
      <c r="AE1063" s="21">
        <f t="shared" si="1482"/>
        <v>3.5148872900115005</v>
      </c>
      <c r="AF1063" s="21">
        <f t="shared" si="1483"/>
        <v>0.48062993793100001</v>
      </c>
      <c r="AG1063" s="21">
        <f t="shared" si="1484"/>
        <v>94.370441658025015</v>
      </c>
      <c r="AH1063" s="21"/>
      <c r="AI1063" s="61">
        <f t="shared" si="1485"/>
        <v>59.663513458566079</v>
      </c>
      <c r="AJ1063" s="21">
        <f t="shared" si="1486"/>
        <v>0.56147108764319509</v>
      </c>
      <c r="AK1063" s="21">
        <f t="shared" si="1487"/>
        <v>14.219511253602237</v>
      </c>
      <c r="AL1063" s="21">
        <f t="shared" si="1488"/>
        <v>9.2830830788583382E-2</v>
      </c>
      <c r="AM1063" s="21">
        <f t="shared" si="1489"/>
        <v>7.960352855978905</v>
      </c>
      <c r="AN1063" s="21">
        <f t="shared" si="1490"/>
        <v>0.80643104160865575</v>
      </c>
      <c r="AO1063" s="21">
        <f t="shared" si="1491"/>
        <v>0.82139535506145733</v>
      </c>
      <c r="AP1063" s="21">
        <f t="shared" si="1492"/>
        <v>2.9478946043752368</v>
      </c>
      <c r="AQ1063" s="21">
        <f t="shared" si="1493"/>
        <v>8.6927343764877971</v>
      </c>
      <c r="AR1063" s="21">
        <f t="shared" si="1494"/>
        <v>3.7245637810497665</v>
      </c>
      <c r="AS1063" s="21">
        <f t="shared" si="1495"/>
        <v>0.5093013548380787</v>
      </c>
      <c r="AT1063" s="21">
        <f t="shared" si="1496"/>
        <v>100</v>
      </c>
      <c r="AU1063" s="21"/>
      <c r="AV1063" s="21">
        <f>AR1063*'[1]diagram lines'!$G$39</f>
        <v>3.0917833272077231</v>
      </c>
      <c r="AW1063" s="21">
        <f>AK1063*'[1]diagram lines'!$G$40</f>
        <v>7.5259092319477352</v>
      </c>
      <c r="AX1063" s="21">
        <f>AQ1063*'[1]diagram lines'!$G$38</f>
        <v>6.4487242115345103</v>
      </c>
      <c r="AY1063" s="21">
        <f>AP1063*'[1]diagram lines'!$G$41</f>
        <v>2.1067353772138153</v>
      </c>
      <c r="AZ1063" s="21">
        <f t="shared" si="1497"/>
        <v>12.417298157537564</v>
      </c>
      <c r="BA1063" s="21">
        <f t="shared" si="1498"/>
        <v>0.64615371090420681</v>
      </c>
      <c r="BB1063" s="21">
        <f t="shared" si="1499"/>
        <v>0.78883740737968211</v>
      </c>
      <c r="BC1063" s="86">
        <f t="shared" si="1500"/>
        <v>1.2676883609281999</v>
      </c>
      <c r="BX1063" s="61">
        <f t="shared" si="1502"/>
        <v>0.96471025299600532</v>
      </c>
      <c r="BY1063" s="21">
        <f t="shared" si="1503"/>
        <v>6.8282173259889833E-3</v>
      </c>
      <c r="BZ1063" s="21">
        <f t="shared" si="1504"/>
        <v>0.13547926637897215</v>
      </c>
      <c r="CA1063" s="21">
        <f t="shared" si="1505"/>
        <v>5.6471914334022162E-4</v>
      </c>
      <c r="CB1063" s="21">
        <f t="shared" si="1506"/>
        <v>0.10762757132915798</v>
      </c>
      <c r="CC1063" s="21">
        <f t="shared" si="1507"/>
        <v>1.1043177332957428E-2</v>
      </c>
      <c r="CD1063" s="21">
        <f t="shared" si="1508"/>
        <v>1.9800000000000002E-2</v>
      </c>
      <c r="CE1063" s="21">
        <f t="shared" si="1509"/>
        <v>5.1064835948644798E-2</v>
      </c>
      <c r="CF1063" s="21">
        <f t="shared" si="1510"/>
        <v>0.13622372963381191</v>
      </c>
      <c r="CG1063" s="21">
        <f t="shared" si="1511"/>
        <v>3.840984076433121E-2</v>
      </c>
      <c r="CH1063" s="21">
        <f t="shared" si="1512"/>
        <v>3.4855858648481092E-3</v>
      </c>
      <c r="CI1063" s="21">
        <f t="shared" si="1513"/>
        <v>0.15846559378468369</v>
      </c>
      <c r="CJ1063" s="21">
        <f t="shared" si="1514"/>
        <v>1.6337027905027415</v>
      </c>
      <c r="CL1063" s="68">
        <f t="shared" si="1515"/>
        <v>0.59050535911684021</v>
      </c>
      <c r="CM1063" s="19">
        <f t="shared" si="1516"/>
        <v>4.1795958026659957E-3</v>
      </c>
      <c r="CN1063" s="19">
        <f t="shared" si="1517"/>
        <v>8.2927731510626199E-2</v>
      </c>
      <c r="CO1063" s="19">
        <f t="shared" si="1518"/>
        <v>3.4566822473654457E-4</v>
      </c>
      <c r="CP1063" s="19">
        <f t="shared" si="1519"/>
        <v>6.5879529590591943E-2</v>
      </c>
      <c r="CQ1063" s="19">
        <f t="shared" si="1520"/>
        <v>6.7595999695630668E-3</v>
      </c>
      <c r="CR1063" s="19">
        <f t="shared" si="1521"/>
        <v>1.211970752275383E-2</v>
      </c>
      <c r="CS1063" s="19">
        <f t="shared" si="1522"/>
        <v>3.1257114969443466E-2</v>
      </c>
      <c r="CT1063" s="19">
        <f t="shared" si="1523"/>
        <v>8.3383422263661314E-2</v>
      </c>
      <c r="CU1063" s="19">
        <f t="shared" si="1524"/>
        <v>2.3510910912082912E-2</v>
      </c>
      <c r="CV1063" s="19">
        <f t="shared" si="1525"/>
        <v>2.1335495569395979E-3</v>
      </c>
      <c r="CW1063" s="19">
        <f t="shared" si="1526"/>
        <v>9.6997810560095127E-2</v>
      </c>
      <c r="CX1063" s="19">
        <f t="shared" si="1527"/>
        <v>1.0000000000000002</v>
      </c>
      <c r="CZ1063" s="68">
        <f t="shared" si="1528"/>
        <v>2.5805000000000001E-5</v>
      </c>
      <c r="DA1063" s="19">
        <f t="shared" si="1529"/>
        <v>1.8254199999999999E-5</v>
      </c>
      <c r="DB1063" s="19">
        <f t="shared" si="1530"/>
        <v>3.667E-5</v>
      </c>
      <c r="DC1063" s="19">
        <f t="shared" si="1531"/>
        <v>3.931719999999999E-5</v>
      </c>
      <c r="DD1063" s="19">
        <f t="shared" si="1532"/>
        <v>1.2488599999999998E-5</v>
      </c>
      <c r="DE1063" s="19">
        <f t="shared" si="1533"/>
        <v>1.2488599999999998E-5</v>
      </c>
      <c r="DF1063" s="19">
        <f t="shared" si="1534"/>
        <v>1.1081599999999999E-5</v>
      </c>
      <c r="DG1063" s="19">
        <f t="shared" si="1535"/>
        <v>1.5549199999999997E-5</v>
      </c>
      <c r="DH1063" s="19">
        <f t="shared" si="1536"/>
        <v>2.4604400000000001E-5</v>
      </c>
      <c r="DI1063" s="19">
        <f t="shared" si="1537"/>
        <v>3.7851399999999995E-5</v>
      </c>
      <c r="DJ1063" s="19">
        <f t="shared" si="1538"/>
        <v>0</v>
      </c>
      <c r="DK1063" s="19">
        <f t="shared" si="1539"/>
        <v>2.0721799999999995E-5</v>
      </c>
      <c r="DM1063" s="68">
        <f t="shared" si="1540"/>
        <v>1374.8328609083419</v>
      </c>
      <c r="DN1063" s="19">
        <f t="shared" si="1541"/>
        <v>18.289824408462696</v>
      </c>
      <c r="DO1063" s="19">
        <f t="shared" si="1542"/>
        <v>230.57844300036672</v>
      </c>
      <c r="DP1063" s="19">
        <f t="shared" si="1543"/>
        <v>1.4039595598918237</v>
      </c>
      <c r="DQ1063" s="19">
        <f t="shared" si="1544"/>
        <v>379.02120342424547</v>
      </c>
      <c r="DR1063" s="19">
        <f t="shared" si="1545"/>
        <v>38.397099902375288</v>
      </c>
      <c r="DS1063" s="19">
        <f t="shared" si="1546"/>
        <v>44.075243030517193</v>
      </c>
      <c r="DT1063" s="19">
        <f t="shared" si="1547"/>
        <v>112.73242401450813</v>
      </c>
      <c r="DU1063" s="19">
        <f t="shared" si="1548"/>
        <v>210.08186934549778</v>
      </c>
      <c r="DV1063" s="19">
        <f t="shared" si="1549"/>
        <v>58.511120009252252</v>
      </c>
      <c r="DX1063" s="19">
        <f t="shared" si="1550"/>
        <v>84.350806700813379</v>
      </c>
      <c r="DZ1063" s="68">
        <f t="shared" si="1551"/>
        <v>2552.2748543042721</v>
      </c>
      <c r="EA1063" s="21">
        <f t="shared" si="1552"/>
        <v>2.5522748543042719</v>
      </c>
      <c r="EB1063" s="92">
        <f t="shared" si="1501"/>
        <v>980</v>
      </c>
    </row>
    <row r="1064" spans="1:132" x14ac:dyDescent="0.3">
      <c r="A1064" s="19">
        <f>'A. Thermody. result (all suite)'!C1020</f>
        <v>978</v>
      </c>
      <c r="B1064" s="19" t="str">
        <f>'A. Thermody. result (all suite)'!A1020</f>
        <v>Alkaline basalt</v>
      </c>
      <c r="C1064" s="24">
        <f>'A. Thermody. result (all suite)'!G1020</f>
        <v>30.346202000000002</v>
      </c>
      <c r="D1064" s="19">
        <f>'A. Thermody. result (all suite)'!D1020</f>
        <v>5000</v>
      </c>
      <c r="E1064" s="61">
        <f>'A. Thermody. result (all suite)'!I1020</f>
        <v>57.991273</v>
      </c>
      <c r="F1064" s="21">
        <f>'A. Thermody. result (all suite)'!J1020</f>
        <v>0.53393400000000002</v>
      </c>
      <c r="G1064" s="21">
        <f>'A. Thermody. result (all suite)'!K1020</f>
        <v>13.762114</v>
      </c>
      <c r="H1064" s="21">
        <f>'A. Thermody. result (all suite)'!L1020</f>
        <v>8.6315000000000003E-2</v>
      </c>
      <c r="I1064" s="21">
        <f>'A. Thermody. result (all suite)'!M1020</f>
        <v>7.7311639999999997</v>
      </c>
      <c r="J1064" s="21">
        <f>'A. Thermody. result (all suite)'!N1020</f>
        <v>0.790794</v>
      </c>
      <c r="K1064" s="21">
        <f>'A. Thermody. result (all suite)'!O1020</f>
        <v>0.78104499999999999</v>
      </c>
      <c r="L1064" s="21">
        <f>'A. Thermody. result (all suite)'!P1020</f>
        <v>2.8348990000000001</v>
      </c>
      <c r="M1064" s="21">
        <f>'A. Thermody. result (all suite)'!Q1020</f>
        <v>8.469913</v>
      </c>
      <c r="N1064" s="21">
        <f>'A. Thermody. result (all suite)'!R1020</f>
        <v>3.6434859999999998</v>
      </c>
      <c r="O1064" s="21">
        <f>'A. Thermody. result (all suite)'!S1020</f>
        <v>0.49284699999999998</v>
      </c>
      <c r="P1064" s="21">
        <f>'A. Thermody. result (all suite)'!T1020</f>
        <v>2.8822139999999998</v>
      </c>
      <c r="Q1064" s="21">
        <f t="shared" si="1555"/>
        <v>99.999998000000033</v>
      </c>
      <c r="S1064" s="19">
        <f t="shared" si="1471"/>
        <v>1251</v>
      </c>
      <c r="T1064" s="19">
        <f t="shared" si="1472"/>
        <v>0.5</v>
      </c>
      <c r="V1064" s="61">
        <f t="shared" si="1473"/>
        <v>56.319840377387123</v>
      </c>
      <c r="W1064" s="21">
        <f t="shared" si="1474"/>
        <v>0.5185448791934576</v>
      </c>
      <c r="X1064" s="21">
        <f t="shared" si="1475"/>
        <v>13.365460415662968</v>
      </c>
      <c r="Y1064" s="21">
        <f t="shared" si="1476"/>
        <v>8.3827216936144339E-2</v>
      </c>
      <c r="Z1064" s="21">
        <f t="shared" si="1477"/>
        <v>7.5083353043724657</v>
      </c>
      <c r="AA1064" s="21">
        <f t="shared" si="1478"/>
        <v>0.7680016241649924</v>
      </c>
      <c r="AB1064" s="21">
        <f t="shared" si="1479"/>
        <v>0.75853361121347218</v>
      </c>
      <c r="AC1064" s="21">
        <f t="shared" si="1480"/>
        <v>2.7531911425019824</v>
      </c>
      <c r="AD1064" s="21">
        <f t="shared" si="1481"/>
        <v>8.2257919768437588</v>
      </c>
      <c r="AE1064" s="21">
        <f t="shared" si="1482"/>
        <v>3.5384729343196986</v>
      </c>
      <c r="AF1064" s="21">
        <f t="shared" si="1483"/>
        <v>0.47864209448332184</v>
      </c>
      <c r="AG1064" s="21">
        <f t="shared" si="1484"/>
        <v>94.318641577079362</v>
      </c>
      <c r="AH1064" s="21"/>
      <c r="AI1064" s="61">
        <f t="shared" si="1485"/>
        <v>59.712310775130554</v>
      </c>
      <c r="AJ1064" s="21">
        <f t="shared" si="1486"/>
        <v>0.54977984258784174</v>
      </c>
      <c r="AK1064" s="21">
        <f t="shared" si="1487"/>
        <v>14.17053955843968</v>
      </c>
      <c r="AL1064" s="21">
        <f t="shared" si="1488"/>
        <v>8.8876616047993864E-2</v>
      </c>
      <c r="AM1064" s="21">
        <f t="shared" si="1489"/>
        <v>7.9606058556690309</v>
      </c>
      <c r="AN1064" s="21">
        <f t="shared" si="1490"/>
        <v>0.81426281308066095</v>
      </c>
      <c r="AO1064" s="21">
        <f t="shared" si="1491"/>
        <v>0.80422448683549064</v>
      </c>
      <c r="AP1064" s="21">
        <f t="shared" si="1492"/>
        <v>2.9190318016317183</v>
      </c>
      <c r="AQ1064" s="21">
        <f t="shared" si="1493"/>
        <v>8.7212791016730797</v>
      </c>
      <c r="AR1064" s="21">
        <f t="shared" si="1494"/>
        <v>3.7516156670131608</v>
      </c>
      <c r="AS1064" s="21">
        <f t="shared" si="1495"/>
        <v>0.5074734818908142</v>
      </c>
      <c r="AT1064" s="21">
        <f t="shared" si="1496"/>
        <v>100.00000000000001</v>
      </c>
      <c r="AU1064" s="21"/>
      <c r="AV1064" s="21">
        <f>AR1064*'[1]diagram lines'!$G$39</f>
        <v>3.1142392643074426</v>
      </c>
      <c r="AW1064" s="21">
        <f>AK1064*'[1]diagram lines'!$G$40</f>
        <v>7.499990160176921</v>
      </c>
      <c r="AX1064" s="21">
        <f>AQ1064*'[1]diagram lines'!$G$38</f>
        <v>6.4699001790082002</v>
      </c>
      <c r="AY1064" s="21">
        <f>AP1064*'[1]diagram lines'!$G$41</f>
        <v>2.0861083549535668</v>
      </c>
      <c r="AZ1064" s="21">
        <f t="shared" si="1497"/>
        <v>12.47289476868624</v>
      </c>
      <c r="BA1064" s="21">
        <f t="shared" si="1498"/>
        <v>0.64265903259476875</v>
      </c>
      <c r="BB1064" s="21">
        <f t="shared" si="1499"/>
        <v>0.78254184473575361</v>
      </c>
      <c r="BC1064" s="86">
        <f t="shared" si="1500"/>
        <v>1.2778869356662672</v>
      </c>
      <c r="BX1064" s="61">
        <f t="shared" si="1502"/>
        <v>0.96523423768308925</v>
      </c>
      <c r="BY1064" s="21">
        <f t="shared" si="1503"/>
        <v>6.6842013019529304E-3</v>
      </c>
      <c r="BZ1064" s="21">
        <f t="shared" si="1504"/>
        <v>0.1349756178893684</v>
      </c>
      <c r="CA1064" s="21">
        <f t="shared" si="1505"/>
        <v>5.4051599974951471E-4</v>
      </c>
      <c r="CB1064" s="21">
        <f t="shared" si="1506"/>
        <v>0.10760144745998608</v>
      </c>
      <c r="CC1064" s="21">
        <f t="shared" si="1507"/>
        <v>1.1147363969551734E-2</v>
      </c>
      <c r="CD1064" s="21">
        <f t="shared" si="1508"/>
        <v>1.9380769230769233E-2</v>
      </c>
      <c r="CE1064" s="21">
        <f t="shared" si="1509"/>
        <v>5.0550980741797431E-2</v>
      </c>
      <c r="CF1064" s="21">
        <f t="shared" si="1510"/>
        <v>0.13663353766736569</v>
      </c>
      <c r="CG1064" s="21">
        <f t="shared" si="1511"/>
        <v>3.8678195329087048E-2</v>
      </c>
      <c r="CH1064" s="21">
        <f t="shared" si="1512"/>
        <v>3.4721228089950968E-3</v>
      </c>
      <c r="CI1064" s="21">
        <f t="shared" si="1513"/>
        <v>0.15994528301886793</v>
      </c>
      <c r="CJ1064" s="21">
        <f t="shared" si="1514"/>
        <v>1.6348442731005803</v>
      </c>
      <c r="CL1064" s="68">
        <f t="shared" si="1515"/>
        <v>0.59041356633464825</v>
      </c>
      <c r="CM1064" s="19">
        <f t="shared" si="1516"/>
        <v>4.0885859356352893E-3</v>
      </c>
      <c r="CN1064" s="19">
        <f t="shared" si="1517"/>
        <v>8.2561758395115536E-2</v>
      </c>
      <c r="CO1064" s="19">
        <f t="shared" si="1518"/>
        <v>3.3062231592516985E-4</v>
      </c>
      <c r="CP1064" s="19">
        <f t="shared" si="1519"/>
        <v>6.581755169617072E-2</v>
      </c>
      <c r="CQ1064" s="19">
        <f t="shared" si="1520"/>
        <v>6.8186090583478567E-3</v>
      </c>
      <c r="CR1064" s="19">
        <f t="shared" si="1521"/>
        <v>1.1854810607748248E-2</v>
      </c>
      <c r="CS1064" s="19">
        <f t="shared" si="1522"/>
        <v>3.0920976128157123E-2</v>
      </c>
      <c r="CT1064" s="19">
        <f t="shared" si="1523"/>
        <v>8.3575873198143816E-2</v>
      </c>
      <c r="CU1064" s="19">
        <f t="shared" si="1524"/>
        <v>2.365864196700003E-2</v>
      </c>
      <c r="CV1064" s="19">
        <f t="shared" si="1525"/>
        <v>2.1238247985601757E-3</v>
      </c>
      <c r="CW1064" s="19">
        <f t="shared" si="1526"/>
        <v>9.7835179564547819E-2</v>
      </c>
      <c r="CX1064" s="19">
        <f t="shared" si="1527"/>
        <v>1.0000000000000002</v>
      </c>
      <c r="CZ1064" s="68">
        <f t="shared" si="1528"/>
        <v>2.5805000000000001E-5</v>
      </c>
      <c r="DA1064" s="19">
        <f t="shared" si="1529"/>
        <v>1.8239719999999996E-5</v>
      </c>
      <c r="DB1064" s="19">
        <f t="shared" si="1530"/>
        <v>3.667E-5</v>
      </c>
      <c r="DC1064" s="19">
        <f t="shared" si="1531"/>
        <v>3.9299019999999992E-5</v>
      </c>
      <c r="DD1064" s="19">
        <f t="shared" si="1532"/>
        <v>1.2482759999999997E-5</v>
      </c>
      <c r="DE1064" s="19">
        <f t="shared" si="1533"/>
        <v>1.2482759999999997E-5</v>
      </c>
      <c r="DF1064" s="19">
        <f t="shared" si="1534"/>
        <v>1.1075059999999999E-5</v>
      </c>
      <c r="DG1064" s="19">
        <f t="shared" si="1535"/>
        <v>1.5541719999999999E-5</v>
      </c>
      <c r="DH1064" s="19">
        <f t="shared" si="1536"/>
        <v>2.4589040000000001E-5</v>
      </c>
      <c r="DI1064" s="19">
        <f t="shared" si="1537"/>
        <v>3.7827239999999992E-5</v>
      </c>
      <c r="DJ1064" s="19">
        <f t="shared" si="1538"/>
        <v>0</v>
      </c>
      <c r="DK1064" s="19">
        <f t="shared" si="1539"/>
        <v>2.0702879999999997E-5</v>
      </c>
      <c r="DM1064" s="68">
        <f t="shared" si="1540"/>
        <v>1374.6191461106632</v>
      </c>
      <c r="DN1064" s="19">
        <f t="shared" si="1541"/>
        <v>17.90577073214649</v>
      </c>
      <c r="DO1064" s="19">
        <f t="shared" si="1542"/>
        <v>229.56086408415544</v>
      </c>
      <c r="DP1064" s="19">
        <f t="shared" si="1543"/>
        <v>1.3434705911264553</v>
      </c>
      <c r="DQ1064" s="19">
        <f t="shared" si="1544"/>
        <v>378.84178574048263</v>
      </c>
      <c r="DR1064" s="19">
        <f t="shared" si="1545"/>
        <v>38.750414699889852</v>
      </c>
      <c r="DS1064" s="19">
        <f t="shared" si="1546"/>
        <v>43.137361557612728</v>
      </c>
      <c r="DT1064" s="19">
        <f t="shared" si="1547"/>
        <v>111.57377312595075</v>
      </c>
      <c r="DU1064" s="19">
        <f t="shared" si="1548"/>
        <v>210.6982777511011</v>
      </c>
      <c r="DV1064" s="19">
        <f t="shared" si="1549"/>
        <v>58.916380716420321</v>
      </c>
      <c r="DX1064" s="19">
        <f t="shared" si="1550"/>
        <v>85.156748034725211</v>
      </c>
      <c r="DZ1064" s="68">
        <f t="shared" si="1551"/>
        <v>2550.5039931442743</v>
      </c>
      <c r="EA1064" s="21">
        <f t="shared" si="1552"/>
        <v>2.5505039931442743</v>
      </c>
      <c r="EB1064" s="92">
        <f t="shared" si="1501"/>
        <v>978</v>
      </c>
    </row>
    <row r="1065" spans="1:132" x14ac:dyDescent="0.3">
      <c r="A1065" s="19">
        <f>'A. Thermody. result (all suite)'!C1021</f>
        <v>976</v>
      </c>
      <c r="B1065" s="19" t="str">
        <f>'A. Thermody. result (all suite)'!A1021</f>
        <v>Alkaline basalt</v>
      </c>
      <c r="C1065" s="24">
        <f>'A. Thermody. result (all suite)'!G1021</f>
        <v>30.063958</v>
      </c>
      <c r="D1065" s="19">
        <f>'A. Thermody. result (all suite)'!D1021</f>
        <v>5000</v>
      </c>
      <c r="E1065" s="61">
        <f>'A. Thermody. result (all suite)'!I1021</f>
        <v>58.021590000000003</v>
      </c>
      <c r="F1065" s="21">
        <f>'A. Thermody. result (all suite)'!J1021</f>
        <v>0.52263800000000005</v>
      </c>
      <c r="G1065" s="21">
        <f>'A. Thermody. result (all suite)'!K1021</f>
        <v>13.71068</v>
      </c>
      <c r="H1065" s="21">
        <f>'A. Thermody. result (all suite)'!L1021</f>
        <v>8.2594000000000001E-2</v>
      </c>
      <c r="I1065" s="21">
        <f>'A. Thermody. result (all suite)'!M1021</f>
        <v>7.7295129999999999</v>
      </c>
      <c r="J1065" s="21">
        <f>'A. Thermody. result (all suite)'!N1021</f>
        <v>0.79821799999999998</v>
      </c>
      <c r="K1065" s="21">
        <f>'A. Thermody. result (all suite)'!O1021</f>
        <v>0.76438600000000001</v>
      </c>
      <c r="L1065" s="21">
        <f>'A. Thermody. result (all suite)'!P1021</f>
        <v>2.8065449999999998</v>
      </c>
      <c r="M1065" s="21">
        <f>'A. Thermody. result (all suite)'!Q1021</f>
        <v>8.4951530000000002</v>
      </c>
      <c r="N1065" s="21">
        <f>'A. Thermody. result (all suite)'!R1021</f>
        <v>3.6686649999999998</v>
      </c>
      <c r="O1065" s="21">
        <f>'A. Thermody. result (all suite)'!S1021</f>
        <v>0.49101899999999998</v>
      </c>
      <c r="P1065" s="21">
        <f>'A. Thermody. result (all suite)'!T1021</f>
        <v>2.9089999999999998</v>
      </c>
      <c r="Q1065" s="21">
        <f t="shared" si="1555"/>
        <v>100.00000100000001</v>
      </c>
      <c r="S1065" s="19">
        <f t="shared" si="1471"/>
        <v>1249</v>
      </c>
      <c r="T1065" s="19">
        <f t="shared" si="1472"/>
        <v>0.5</v>
      </c>
      <c r="V1065" s="61">
        <f t="shared" si="1473"/>
        <v>56.333741963778486</v>
      </c>
      <c r="W1065" s="21">
        <f t="shared" si="1474"/>
        <v>0.50743446073203546</v>
      </c>
      <c r="X1065" s="21">
        <f t="shared" si="1475"/>
        <v>13.311836322788436</v>
      </c>
      <c r="Y1065" s="21">
        <f t="shared" si="1476"/>
        <v>8.0191340564026603E-2</v>
      </c>
      <c r="Z1065" s="21">
        <f t="shared" si="1477"/>
        <v>7.5046614690785143</v>
      </c>
      <c r="AA1065" s="21">
        <f t="shared" si="1478"/>
        <v>0.77499783861220162</v>
      </c>
      <c r="AB1065" s="21">
        <f t="shared" si="1479"/>
        <v>0.74215001148235982</v>
      </c>
      <c r="AC1065" s="21">
        <f t="shared" si="1480"/>
        <v>2.7249026067664235</v>
      </c>
      <c r="AD1065" s="21">
        <f t="shared" si="1481"/>
        <v>8.248029001701239</v>
      </c>
      <c r="AE1065" s="21">
        <f t="shared" si="1482"/>
        <v>3.5619435362172145</v>
      </c>
      <c r="AF1065" s="21">
        <f t="shared" si="1483"/>
        <v>0.47673525743283734</v>
      </c>
      <c r="AG1065" s="21">
        <f t="shared" si="1484"/>
        <v>94.266623809153785</v>
      </c>
      <c r="AH1065" s="21"/>
      <c r="AI1065" s="61">
        <f t="shared" si="1485"/>
        <v>59.760008036172167</v>
      </c>
      <c r="AJ1065" s="21">
        <f t="shared" si="1486"/>
        <v>0.53829705597535238</v>
      </c>
      <c r="AK1065" s="21">
        <f t="shared" si="1487"/>
        <v>14.12147352358639</v>
      </c>
      <c r="AL1065" s="21">
        <f t="shared" si="1488"/>
        <v>8.506864606329477E-2</v>
      </c>
      <c r="AM1065" s="21">
        <f t="shared" si="1489"/>
        <v>7.961101358919966</v>
      </c>
      <c r="AN1065" s="21">
        <f t="shared" si="1490"/>
        <v>0.82213386593882165</v>
      </c>
      <c r="AO1065" s="21">
        <f t="shared" si="1491"/>
        <v>0.78728820604084604</v>
      </c>
      <c r="AP1065" s="21">
        <f t="shared" si="1492"/>
        <v>2.8906334995969387</v>
      </c>
      <c r="AQ1065" s="21">
        <f t="shared" si="1493"/>
        <v>8.7496811367718799</v>
      </c>
      <c r="AR1065" s="21">
        <f t="shared" si="1494"/>
        <v>3.7785839698985075</v>
      </c>
      <c r="AS1065" s="21">
        <f t="shared" si="1495"/>
        <v>0.50573070103582496</v>
      </c>
      <c r="AT1065" s="21">
        <f t="shared" si="1496"/>
        <v>99.999999999999986</v>
      </c>
      <c r="AU1065" s="21"/>
      <c r="AV1065" s="21">
        <f>AR1065*'[1]diagram lines'!$G$39</f>
        <v>3.1366258185794442</v>
      </c>
      <c r="AW1065" s="21">
        <f>AK1065*'[1]diagram lines'!$G$40</f>
        <v>7.4740211575795987</v>
      </c>
      <c r="AX1065" s="21">
        <f>AQ1065*'[1]diagram lines'!$G$38</f>
        <v>6.4909702915258318</v>
      </c>
      <c r="AY1065" s="21">
        <f>AP1065*'[1]diagram lines'!$G$41</f>
        <v>2.0658132916698668</v>
      </c>
      <c r="AZ1065" s="21">
        <f t="shared" si="1497"/>
        <v>12.528265106670387</v>
      </c>
      <c r="BA1065" s="21">
        <f t="shared" si="1498"/>
        <v>0.63916526829591624</v>
      </c>
      <c r="BB1065" s="21">
        <f t="shared" si="1499"/>
        <v>0.77631228731487278</v>
      </c>
      <c r="BC1065" s="86">
        <f t="shared" si="1500"/>
        <v>1.2881414043552286</v>
      </c>
      <c r="BX1065" s="61">
        <f t="shared" si="1502"/>
        <v>0.96573884820239686</v>
      </c>
      <c r="BY1065" s="21">
        <f t="shared" si="1503"/>
        <v>6.5427891837756642E-3</v>
      </c>
      <c r="BZ1065" s="21">
        <f t="shared" si="1504"/>
        <v>0.13447116516280896</v>
      </c>
      <c r="CA1065" s="21">
        <f t="shared" si="1505"/>
        <v>5.1721460329388186E-4</v>
      </c>
      <c r="CB1065" s="21">
        <f t="shared" si="1506"/>
        <v>0.10757846903270704</v>
      </c>
      <c r="CC1065" s="21">
        <f t="shared" si="1507"/>
        <v>1.1252015787989851E-2</v>
      </c>
      <c r="CD1065" s="21">
        <f t="shared" si="1508"/>
        <v>1.8967394540942931E-2</v>
      </c>
      <c r="CE1065" s="21">
        <f t="shared" si="1509"/>
        <v>5.0045381597717542E-2</v>
      </c>
      <c r="CF1065" s="21">
        <f t="shared" si="1510"/>
        <v>0.13704070011292144</v>
      </c>
      <c r="CG1065" s="21">
        <f t="shared" si="1511"/>
        <v>3.8945488322717617E-2</v>
      </c>
      <c r="CH1065" s="21">
        <f t="shared" si="1512"/>
        <v>3.4592444907850985E-3</v>
      </c>
      <c r="CI1065" s="21">
        <f t="shared" si="1513"/>
        <v>0.16143174250832407</v>
      </c>
      <c r="CJ1065" s="21">
        <f t="shared" si="1514"/>
        <v>1.635990453546381</v>
      </c>
      <c r="CL1065" s="68">
        <f t="shared" si="1515"/>
        <v>0.59030836403044928</v>
      </c>
      <c r="CM1065" s="19">
        <f t="shared" si="1516"/>
        <v>3.9992832290632763E-3</v>
      </c>
      <c r="CN1065" s="19">
        <f t="shared" si="1517"/>
        <v>8.2195568361240839E-2</v>
      </c>
      <c r="CO1065" s="19">
        <f t="shared" si="1518"/>
        <v>3.1614769033199536E-4</v>
      </c>
      <c r="CP1065" s="19">
        <f t="shared" si="1519"/>
        <v>6.5757394121405952E-2</v>
      </c>
      <c r="CQ1065" s="19">
        <f t="shared" si="1520"/>
        <v>6.8778003952275823E-3</v>
      </c>
      <c r="CR1065" s="19">
        <f t="shared" si="1521"/>
        <v>1.1593829597126801E-2</v>
      </c>
      <c r="CS1065" s="19">
        <f t="shared" si="1522"/>
        <v>3.0590265052728643E-2</v>
      </c>
      <c r="CT1065" s="19">
        <f t="shared" si="1523"/>
        <v>8.3766197911396487E-2</v>
      </c>
      <c r="CU1065" s="19">
        <f t="shared" si="1524"/>
        <v>2.3805449621233685E-2</v>
      </c>
      <c r="CV1065" s="19">
        <f t="shared" si="1525"/>
        <v>2.1144649611410629E-3</v>
      </c>
      <c r="CW1065" s="19">
        <f t="shared" si="1526"/>
        <v>9.8675235028654412E-2</v>
      </c>
      <c r="CX1065" s="19">
        <f t="shared" si="1527"/>
        <v>1</v>
      </c>
      <c r="CZ1065" s="68">
        <f t="shared" si="1528"/>
        <v>2.5805000000000001E-5</v>
      </c>
      <c r="DA1065" s="19">
        <f t="shared" si="1529"/>
        <v>1.8225239999999999E-5</v>
      </c>
      <c r="DB1065" s="19">
        <f t="shared" si="1530"/>
        <v>3.667E-5</v>
      </c>
      <c r="DC1065" s="19">
        <f t="shared" si="1531"/>
        <v>3.9280839999999994E-5</v>
      </c>
      <c r="DD1065" s="19">
        <f t="shared" si="1532"/>
        <v>1.2476919999999999E-5</v>
      </c>
      <c r="DE1065" s="19">
        <f t="shared" si="1533"/>
        <v>1.2476919999999999E-5</v>
      </c>
      <c r="DF1065" s="19">
        <f t="shared" si="1534"/>
        <v>1.1068519999999999E-5</v>
      </c>
      <c r="DG1065" s="19">
        <f t="shared" si="1535"/>
        <v>1.5534239999999997E-5</v>
      </c>
      <c r="DH1065" s="19">
        <f t="shared" si="1536"/>
        <v>2.457368E-5</v>
      </c>
      <c r="DI1065" s="19">
        <f t="shared" si="1537"/>
        <v>3.7803079999999996E-5</v>
      </c>
      <c r="DJ1065" s="19">
        <f t="shared" si="1538"/>
        <v>0</v>
      </c>
      <c r="DK1065" s="19">
        <f t="shared" si="1539"/>
        <v>2.0683959999999994E-5</v>
      </c>
      <c r="DM1065" s="68">
        <f t="shared" si="1540"/>
        <v>1374.3742108486492</v>
      </c>
      <c r="DN1065" s="19">
        <f t="shared" si="1541"/>
        <v>17.528589161930078</v>
      </c>
      <c r="DO1065" s="19">
        <f t="shared" si="1542"/>
        <v>228.54268203196389</v>
      </c>
      <c r="DP1065" s="19">
        <f t="shared" si="1543"/>
        <v>1.2852480921771618</v>
      </c>
      <c r="DQ1065" s="19">
        <f t="shared" si="1544"/>
        <v>378.67268265108834</v>
      </c>
      <c r="DR1065" s="19">
        <f t="shared" si="1545"/>
        <v>39.105096453086553</v>
      </c>
      <c r="DS1065" s="19">
        <f t="shared" si="1546"/>
        <v>42.212629399794196</v>
      </c>
      <c r="DT1065" s="19">
        <f t="shared" si="1547"/>
        <v>110.43360113896929</v>
      </c>
      <c r="DU1065" s="19">
        <f t="shared" si="1548"/>
        <v>211.31009309665743</v>
      </c>
      <c r="DV1065" s="19">
        <f t="shared" si="1549"/>
        <v>59.319858443285931</v>
      </c>
      <c r="DX1065" s="19">
        <f t="shared" si="1550"/>
        <v>85.966504248526547</v>
      </c>
      <c r="DZ1065" s="68">
        <f t="shared" si="1551"/>
        <v>2548.7511955661289</v>
      </c>
      <c r="EA1065" s="21">
        <f t="shared" si="1552"/>
        <v>2.5487511955661288</v>
      </c>
      <c r="EB1065" s="92">
        <f t="shared" si="1501"/>
        <v>976</v>
      </c>
    </row>
    <row r="1066" spans="1:132" x14ac:dyDescent="0.3">
      <c r="A1066" s="19">
        <f>'A. Thermody. result (all suite)'!C1022</f>
        <v>974</v>
      </c>
      <c r="B1066" s="19" t="str">
        <f>'A. Thermody. result (all suite)'!A1022</f>
        <v>Alkaline basalt</v>
      </c>
      <c r="C1066" s="24">
        <f>'A. Thermody. result (all suite)'!G1022</f>
        <v>29.785668999999999</v>
      </c>
      <c r="D1066" s="19">
        <f>'A. Thermody. result (all suite)'!D1022</f>
        <v>5000</v>
      </c>
      <c r="E1066" s="61">
        <f>'A. Thermody. result (all suite)'!I1022</f>
        <v>58.050755000000002</v>
      </c>
      <c r="F1066" s="21">
        <f>'A. Thermody. result (all suite)'!J1022</f>
        <v>0.51154699999999997</v>
      </c>
      <c r="G1066" s="21">
        <f>'A. Thermody. result (all suite)'!K1022</f>
        <v>13.659160999999999</v>
      </c>
      <c r="H1066" s="21">
        <f>'A. Thermody. result (all suite)'!L1022</f>
        <v>7.9010999999999998E-2</v>
      </c>
      <c r="I1066" s="21">
        <f>'A. Thermody. result (all suite)'!M1022</f>
        <v>7.728084</v>
      </c>
      <c r="J1066" s="21">
        <f>'A. Thermody. result (all suite)'!N1022</f>
        <v>0.80567599999999995</v>
      </c>
      <c r="K1066" s="21">
        <f>'A. Thermody. result (all suite)'!O1022</f>
        <v>0.74795699999999998</v>
      </c>
      <c r="L1066" s="21">
        <f>'A. Thermody. result (all suite)'!P1022</f>
        <v>2.778651</v>
      </c>
      <c r="M1066" s="21">
        <f>'A. Thermody. result (all suite)'!Q1022</f>
        <v>8.5202360000000006</v>
      </c>
      <c r="N1066" s="21">
        <f>'A. Thermody. result (all suite)'!R1022</f>
        <v>3.69374</v>
      </c>
      <c r="O1066" s="21">
        <f>'A. Thermody. result (all suite)'!S1022</f>
        <v>0.48927199999999998</v>
      </c>
      <c r="P1066" s="21">
        <f>'A. Thermody. result (all suite)'!T1022</f>
        <v>2.9359099999999998</v>
      </c>
      <c r="Q1066" s="21">
        <f t="shared" si="1555"/>
        <v>100</v>
      </c>
      <c r="S1066" s="19">
        <f t="shared" si="1471"/>
        <v>1247</v>
      </c>
      <c r="T1066" s="19">
        <f t="shared" si="1472"/>
        <v>0.5</v>
      </c>
      <c r="V1066" s="61">
        <f t="shared" si="1473"/>
        <v>56.346437078879497</v>
      </c>
      <c r="W1066" s="21">
        <f t="shared" si="1474"/>
        <v>0.49652844047229988</v>
      </c>
      <c r="X1066" s="21">
        <f t="shared" si="1475"/>
        <v>13.258140326284899</v>
      </c>
      <c r="Y1066" s="21">
        <f t="shared" si="1476"/>
        <v>7.6691308149899995E-2</v>
      </c>
      <c r="Z1066" s="21">
        <f t="shared" si="1477"/>
        <v>7.5011944090356</v>
      </c>
      <c r="AA1066" s="21">
        <f t="shared" si="1478"/>
        <v>0.78202207774839994</v>
      </c>
      <c r="AB1066" s="21">
        <f t="shared" si="1479"/>
        <v>0.72599765564129992</v>
      </c>
      <c r="AC1066" s="21">
        <f t="shared" si="1480"/>
        <v>2.6970723074258998</v>
      </c>
      <c r="AD1066" s="21">
        <f t="shared" si="1481"/>
        <v>8.2700895392523996</v>
      </c>
      <c r="AE1066" s="21">
        <f t="shared" si="1482"/>
        <v>3.585295117966</v>
      </c>
      <c r="AF1066" s="21">
        <f t="shared" si="1483"/>
        <v>0.47490741442479995</v>
      </c>
      <c r="AG1066" s="21">
        <f t="shared" si="1484"/>
        <v>94.214375675280991</v>
      </c>
      <c r="AH1066" s="21"/>
      <c r="AI1066" s="61">
        <f t="shared" si="1485"/>
        <v>59.806623644233419</v>
      </c>
      <c r="AJ1066" s="21">
        <f t="shared" si="1486"/>
        <v>0.52701982782716039</v>
      </c>
      <c r="AK1066" s="21">
        <f t="shared" si="1487"/>
        <v>14.072311397551866</v>
      </c>
      <c r="AL1066" s="21">
        <f t="shared" si="1488"/>
        <v>8.1400855867499511E-2</v>
      </c>
      <c r="AM1066" s="21">
        <f t="shared" si="1489"/>
        <v>7.9618363495706808</v>
      </c>
      <c r="AN1066" s="21">
        <f t="shared" si="1490"/>
        <v>0.83004538547675044</v>
      </c>
      <c r="AO1066" s="21">
        <f t="shared" si="1491"/>
        <v>0.77058055146862248</v>
      </c>
      <c r="AP1066" s="21">
        <f t="shared" si="1492"/>
        <v>2.8626972137687581</v>
      </c>
      <c r="AQ1066" s="21">
        <f t="shared" si="1493"/>
        <v>8.7779486728820117</v>
      </c>
      <c r="AR1066" s="21">
        <f t="shared" si="1494"/>
        <v>3.8054650283127369</v>
      </c>
      <c r="AS1066" s="21">
        <f t="shared" si="1495"/>
        <v>0.50407107304050347</v>
      </c>
      <c r="AT1066" s="21">
        <f t="shared" si="1496"/>
        <v>100</v>
      </c>
      <c r="AU1066" s="21"/>
      <c r="AV1066" s="21">
        <f>AR1066*'[1]diagram lines'!$G$39</f>
        <v>3.1589399506787976</v>
      </c>
      <c r="AW1066" s="21">
        <f>AK1066*'[1]diagram lines'!$G$40</f>
        <v>7.4480012971507339</v>
      </c>
      <c r="AX1066" s="21">
        <f>AQ1066*'[1]diagram lines'!$G$38</f>
        <v>6.511940625671425</v>
      </c>
      <c r="AY1066" s="21">
        <f>AP1066*'[1]diagram lines'!$G$41</f>
        <v>2.0458484117942994</v>
      </c>
      <c r="AZ1066" s="21">
        <f t="shared" si="1497"/>
        <v>12.583413701194749</v>
      </c>
      <c r="BA1066" s="21">
        <f t="shared" si="1498"/>
        <v>0.63567240521539192</v>
      </c>
      <c r="BB1066" s="21">
        <f t="shared" si="1499"/>
        <v>0.77014716895217827</v>
      </c>
      <c r="BC1066" s="86">
        <f t="shared" si="1500"/>
        <v>1.2984531272906548</v>
      </c>
      <c r="BX1066" s="61">
        <f t="shared" si="1502"/>
        <v>0.96622428428761653</v>
      </c>
      <c r="BY1066" s="21">
        <f t="shared" si="1503"/>
        <v>6.4039434151226841E-3</v>
      </c>
      <c r="BZ1066" s="21">
        <f t="shared" si="1504"/>
        <v>0.13396587877599059</v>
      </c>
      <c r="CA1066" s="21">
        <f t="shared" si="1505"/>
        <v>4.9477738117602852E-4</v>
      </c>
      <c r="CB1066" s="21">
        <f t="shared" si="1506"/>
        <v>0.10755858037578289</v>
      </c>
      <c r="CC1066" s="21">
        <f t="shared" si="1507"/>
        <v>1.1357146884691287E-2</v>
      </c>
      <c r="CD1066" s="21">
        <f t="shared" si="1508"/>
        <v>1.8559727047146403E-2</v>
      </c>
      <c r="CE1066" s="21">
        <f t="shared" si="1509"/>
        <v>4.9547985021398004E-2</v>
      </c>
      <c r="CF1066" s="21">
        <f t="shared" si="1510"/>
        <v>0.13744532989191804</v>
      </c>
      <c r="CG1066" s="21">
        <f t="shared" si="1511"/>
        <v>3.921167728237792E-2</v>
      </c>
      <c r="CH1066" s="21">
        <f t="shared" si="1512"/>
        <v>3.4469368201544273E-3</v>
      </c>
      <c r="CI1066" s="21">
        <f t="shared" si="1513"/>
        <v>0.16292508324084351</v>
      </c>
      <c r="CJ1066" s="21">
        <f t="shared" si="1514"/>
        <v>1.6371413504242185</v>
      </c>
      <c r="CL1066" s="68">
        <f t="shared" si="1515"/>
        <v>0.5901898965762773</v>
      </c>
      <c r="CM1066" s="19">
        <f t="shared" si="1516"/>
        <v>3.9116618815249428E-3</v>
      </c>
      <c r="CN1066" s="19">
        <f t="shared" si="1517"/>
        <v>8.1829146115744461E-2</v>
      </c>
      <c r="CO1066" s="19">
        <f t="shared" si="1518"/>
        <v>3.0222031900166782E-4</v>
      </c>
      <c r="CP1066" s="19">
        <f t="shared" si="1519"/>
        <v>6.569901880977605E-2</v>
      </c>
      <c r="CQ1066" s="19">
        <f t="shared" si="1520"/>
        <v>6.9371816195030484E-3</v>
      </c>
      <c r="CR1066" s="19">
        <f t="shared" si="1521"/>
        <v>1.1336667443124065E-2</v>
      </c>
      <c r="CS1066" s="19">
        <f t="shared" si="1522"/>
        <v>3.0264940170596177E-2</v>
      </c>
      <c r="CT1066" s="19">
        <f t="shared" si="1523"/>
        <v>8.3954467252508769E-2</v>
      </c>
      <c r="CU1066" s="19">
        <f t="shared" si="1524"/>
        <v>2.3951308341345928E-2</v>
      </c>
      <c r="CV1066" s="19">
        <f t="shared" si="1525"/>
        <v>2.1054607283978576E-3</v>
      </c>
      <c r="CW1066" s="19">
        <f t="shared" si="1526"/>
        <v>9.9518030742199573E-2</v>
      </c>
      <c r="CX1066" s="19">
        <f t="shared" si="1527"/>
        <v>0.99999999999999989</v>
      </c>
      <c r="CZ1066" s="68">
        <f t="shared" si="1528"/>
        <v>2.5805000000000001E-5</v>
      </c>
      <c r="DA1066" s="19">
        <f t="shared" si="1529"/>
        <v>1.8210759999999996E-5</v>
      </c>
      <c r="DB1066" s="19">
        <f t="shared" si="1530"/>
        <v>3.667E-5</v>
      </c>
      <c r="DC1066" s="19">
        <f t="shared" si="1531"/>
        <v>3.926265999999999E-5</v>
      </c>
      <c r="DD1066" s="19">
        <f t="shared" si="1532"/>
        <v>1.2471079999999999E-5</v>
      </c>
      <c r="DE1066" s="19">
        <f t="shared" si="1533"/>
        <v>1.2471079999999999E-5</v>
      </c>
      <c r="DF1066" s="19">
        <f t="shared" si="1534"/>
        <v>1.1061979999999999E-5</v>
      </c>
      <c r="DG1066" s="19">
        <f t="shared" si="1535"/>
        <v>1.5526759999999999E-5</v>
      </c>
      <c r="DH1066" s="19">
        <f t="shared" si="1536"/>
        <v>2.455832E-5</v>
      </c>
      <c r="DI1066" s="19">
        <f t="shared" si="1537"/>
        <v>3.7778919999999993E-5</v>
      </c>
      <c r="DJ1066" s="19">
        <f t="shared" si="1538"/>
        <v>0</v>
      </c>
      <c r="DK1066" s="19">
        <f t="shared" si="1539"/>
        <v>2.0665039999999996E-5</v>
      </c>
      <c r="DM1066" s="68">
        <f t="shared" si="1540"/>
        <v>1374.098391253739</v>
      </c>
      <c r="DN1066" s="19">
        <f t="shared" si="1541"/>
        <v>17.158182914728023</v>
      </c>
      <c r="DO1066" s="19">
        <f t="shared" si="1542"/>
        <v>227.52385432127909</v>
      </c>
      <c r="DP1066" s="19">
        <f t="shared" si="1543"/>
        <v>1.2291974802872845</v>
      </c>
      <c r="DQ1066" s="19">
        <f t="shared" si="1544"/>
        <v>378.51368939036632</v>
      </c>
      <c r="DR1066" s="19">
        <f t="shared" si="1545"/>
        <v>39.461190537431108</v>
      </c>
      <c r="DS1066" s="19">
        <f t="shared" si="1546"/>
        <v>41.30071632365091</v>
      </c>
      <c r="DT1066" s="19">
        <f t="shared" si="1547"/>
        <v>109.3117846071578</v>
      </c>
      <c r="DU1066" s="19">
        <f t="shared" si="1548"/>
        <v>211.91748560092947</v>
      </c>
      <c r="DV1066" s="19">
        <f t="shared" si="1549"/>
        <v>59.721486102693959</v>
      </c>
      <c r="DX1066" s="19">
        <f t="shared" si="1550"/>
        <v>86.780132725338859</v>
      </c>
      <c r="DZ1066" s="68">
        <f t="shared" si="1551"/>
        <v>2547.0161112576016</v>
      </c>
      <c r="EA1066" s="21">
        <f t="shared" si="1552"/>
        <v>2.5470161112576015</v>
      </c>
      <c r="EB1066" s="92">
        <f t="shared" si="1501"/>
        <v>974</v>
      </c>
    </row>
    <row r="1067" spans="1:132" x14ac:dyDescent="0.3">
      <c r="A1067" s="19">
        <f>'A. Thermody. result (all suite)'!C1023</f>
        <v>972</v>
      </c>
      <c r="B1067" s="19" t="str">
        <f>'A. Thermody. result (all suite)'!A1023</f>
        <v>Alkaline basalt</v>
      </c>
      <c r="C1067" s="24">
        <f>'A. Thermody. result (all suite)'!G1023</f>
        <v>29.511213999999999</v>
      </c>
      <c r="D1067" s="19">
        <f>'A. Thermody. result (all suite)'!D1023</f>
        <v>5000</v>
      </c>
      <c r="E1067" s="61">
        <f>'A. Thermody. result (all suite)'!I1023</f>
        <v>58.078778999999997</v>
      </c>
      <c r="F1067" s="21">
        <f>'A. Thermody. result (all suite)'!J1023</f>
        <v>0.50065700000000002</v>
      </c>
      <c r="G1067" s="21">
        <f>'A. Thermody. result (all suite)'!K1023</f>
        <v>13.607554</v>
      </c>
      <c r="H1067" s="21">
        <f>'A. Thermody. result (all suite)'!L1023</f>
        <v>7.5561000000000003E-2</v>
      </c>
      <c r="I1067" s="21">
        <f>'A. Thermody. result (all suite)'!M1023</f>
        <v>7.726871</v>
      </c>
      <c r="J1067" s="21">
        <f>'A. Thermody. result (all suite)'!N1023</f>
        <v>0.81316900000000003</v>
      </c>
      <c r="K1067" s="21">
        <f>'A. Thermody. result (all suite)'!O1023</f>
        <v>0.73175599999999996</v>
      </c>
      <c r="L1067" s="21">
        <f>'A. Thermody. result (all suite)'!P1023</f>
        <v>2.7512150000000002</v>
      </c>
      <c r="M1067" s="21">
        <f>'A. Thermody. result (all suite)'!Q1023</f>
        <v>8.5451720000000009</v>
      </c>
      <c r="N1067" s="21">
        <f>'A. Thermody. result (all suite)'!R1023</f>
        <v>3.718709</v>
      </c>
      <c r="O1067" s="21">
        <f>'A. Thermody. result (all suite)'!S1023</f>
        <v>0.48760500000000001</v>
      </c>
      <c r="P1067" s="21">
        <f>'A. Thermody. result (all suite)'!T1023</f>
        <v>2.9629509999999999</v>
      </c>
      <c r="Q1067" s="21">
        <f t="shared" si="1555"/>
        <v>99.999999000000017</v>
      </c>
      <c r="S1067" s="19">
        <f t="shared" si="1471"/>
        <v>1245</v>
      </c>
      <c r="T1067" s="19">
        <f t="shared" si="1472"/>
        <v>0.5</v>
      </c>
      <c r="V1067" s="61">
        <f t="shared" si="1473"/>
        <v>56.357933219623241</v>
      </c>
      <c r="W1067" s="21">
        <f t="shared" si="1474"/>
        <v>0.48582277826358777</v>
      </c>
      <c r="X1067" s="21">
        <f t="shared" si="1475"/>
        <v>13.204368838649607</v>
      </c>
      <c r="Y1067" s="21">
        <f t="shared" si="1476"/>
        <v>7.3322164572501652E-2</v>
      </c>
      <c r="Z1067" s="21">
        <f t="shared" si="1477"/>
        <v>7.4979275961473553</v>
      </c>
      <c r="AA1067" s="21">
        <f t="shared" si="1478"/>
        <v>0.78907520074187198</v>
      </c>
      <c r="AB1067" s="21">
        <f t="shared" si="1479"/>
        <v>0.7100744280636242</v>
      </c>
      <c r="AC1067" s="21">
        <f t="shared" si="1480"/>
        <v>2.6696978468301786</v>
      </c>
      <c r="AD1067" s="21">
        <f t="shared" si="1481"/>
        <v>8.2919827382423872</v>
      </c>
      <c r="AE1067" s="21">
        <f t="shared" si="1482"/>
        <v>3.6085254733955745</v>
      </c>
      <c r="AF1067" s="21">
        <f t="shared" si="1483"/>
        <v>0.47315750263197504</v>
      </c>
      <c r="AG1067" s="21">
        <f t="shared" si="1484"/>
        <v>94.161887787161888</v>
      </c>
      <c r="AH1067" s="21"/>
      <c r="AI1067" s="61">
        <f t="shared" si="1485"/>
        <v>59.852170070136516</v>
      </c>
      <c r="AJ1067" s="21">
        <f t="shared" si="1486"/>
        <v>0.51594417835134487</v>
      </c>
      <c r="AK1067" s="21">
        <f t="shared" si="1487"/>
        <v>14.023050247777531</v>
      </c>
      <c r="AL1067" s="21">
        <f t="shared" si="1488"/>
        <v>7.7868197309547207E-2</v>
      </c>
      <c r="AM1067" s="21">
        <f t="shared" si="1489"/>
        <v>7.9628050927517924</v>
      </c>
      <c r="AN1067" s="21">
        <f t="shared" si="1490"/>
        <v>0.83799849311162089</v>
      </c>
      <c r="AO1067" s="21">
        <f t="shared" si="1491"/>
        <v>0.75409960946050225</v>
      </c>
      <c r="AP1067" s="21">
        <f t="shared" si="1492"/>
        <v>2.835221244570425</v>
      </c>
      <c r="AQ1067" s="21">
        <f t="shared" si="1493"/>
        <v>8.8060922875559893</v>
      </c>
      <c r="AR1067" s="21">
        <f t="shared" si="1494"/>
        <v>3.8322569334549432</v>
      </c>
      <c r="AS1067" s="21">
        <f t="shared" si="1495"/>
        <v>0.50249364551980202</v>
      </c>
      <c r="AT1067" s="21">
        <f t="shared" si="1496"/>
        <v>100</v>
      </c>
      <c r="AU1067" s="21"/>
      <c r="AV1067" s="21">
        <f>AR1067*'[1]diagram lines'!$G$39</f>
        <v>3.1811800760981179</v>
      </c>
      <c r="AW1067" s="21">
        <f>AK1067*'[1]diagram lines'!$G$40</f>
        <v>7.4219290267856675</v>
      </c>
      <c r="AX1067" s="21">
        <f>AQ1067*'[1]diagram lines'!$G$38</f>
        <v>6.532819028425692</v>
      </c>
      <c r="AY1067" s="21">
        <f>AP1067*'[1]diagram lines'!$G$41</f>
        <v>2.026212500711368</v>
      </c>
      <c r="AZ1067" s="21">
        <f t="shared" si="1497"/>
        <v>12.638349221010932</v>
      </c>
      <c r="BA1067" s="21">
        <f t="shared" si="1498"/>
        <v>0.63218017497027834</v>
      </c>
      <c r="BB1067" s="21">
        <f t="shared" si="1499"/>
        <v>0.76404464803062155</v>
      </c>
      <c r="BC1067" s="86">
        <f t="shared" si="1500"/>
        <v>1.3088240361051802</v>
      </c>
      <c r="BX1067" s="61">
        <f t="shared" si="1502"/>
        <v>0.96669072902796271</v>
      </c>
      <c r="BY1067" s="21">
        <f t="shared" si="1503"/>
        <v>6.2676139208813226E-3</v>
      </c>
      <c r="BZ1067" s="21">
        <f t="shared" si="1504"/>
        <v>0.13345972930561006</v>
      </c>
      <c r="CA1067" s="21">
        <f t="shared" si="1505"/>
        <v>4.7317302273154242E-4</v>
      </c>
      <c r="CB1067" s="21">
        <f t="shared" si="1506"/>
        <v>0.10754169798190676</v>
      </c>
      <c r="CC1067" s="21">
        <f t="shared" si="1507"/>
        <v>1.1462771356075558E-2</v>
      </c>
      <c r="CD1067" s="21">
        <f t="shared" si="1508"/>
        <v>1.8157717121588091E-2</v>
      </c>
      <c r="CE1067" s="21">
        <f t="shared" si="1509"/>
        <v>4.9058755349500716E-2</v>
      </c>
      <c r="CF1067" s="21">
        <f t="shared" si="1510"/>
        <v>0.13784758832069691</v>
      </c>
      <c r="CG1067" s="21">
        <f t="shared" si="1511"/>
        <v>3.9476740976645434E-2</v>
      </c>
      <c r="CH1067" s="21">
        <f t="shared" si="1512"/>
        <v>3.4351927520712396E-3</v>
      </c>
      <c r="CI1067" s="21">
        <f t="shared" si="1513"/>
        <v>0.16442569367369589</v>
      </c>
      <c r="CJ1067" s="21">
        <f t="shared" si="1514"/>
        <v>1.6382974028093664</v>
      </c>
      <c r="CL1067" s="68">
        <f t="shared" si="1515"/>
        <v>0.59005814656745059</v>
      </c>
      <c r="CM1067" s="19">
        <f t="shared" si="1516"/>
        <v>3.8256875156693557E-3</v>
      </c>
      <c r="CN1067" s="19">
        <f t="shared" si="1517"/>
        <v>8.1462455520439805E-2</v>
      </c>
      <c r="CO1067" s="19">
        <f t="shared" si="1518"/>
        <v>2.8881997976688557E-4</v>
      </c>
      <c r="CP1067" s="19">
        <f t="shared" si="1519"/>
        <v>6.5642353944707063E-2</v>
      </c>
      <c r="CQ1067" s="19">
        <f t="shared" si="1520"/>
        <v>6.9967585472693172E-3</v>
      </c>
      <c r="CR1067" s="19">
        <f t="shared" si="1521"/>
        <v>1.1083285055845831E-2</v>
      </c>
      <c r="CS1067" s="19">
        <f t="shared" si="1522"/>
        <v>2.9944963146113973E-2</v>
      </c>
      <c r="CT1067" s="19">
        <f t="shared" si="1523"/>
        <v>8.4140759842696866E-2</v>
      </c>
      <c r="CU1067" s="19">
        <f t="shared" si="1524"/>
        <v>2.4096199450081762E-2</v>
      </c>
      <c r="CV1067" s="19">
        <f t="shared" si="1525"/>
        <v>2.096806566488198E-3</v>
      </c>
      <c r="CW1067" s="19">
        <f t="shared" si="1526"/>
        <v>0.10036376386347028</v>
      </c>
      <c r="CX1067" s="19">
        <f t="shared" si="1527"/>
        <v>1.0000000000000002</v>
      </c>
      <c r="CZ1067" s="68">
        <f t="shared" si="1528"/>
        <v>2.5805000000000001E-5</v>
      </c>
      <c r="DA1067" s="19">
        <f t="shared" si="1529"/>
        <v>1.8196279999999999E-5</v>
      </c>
      <c r="DB1067" s="19">
        <f t="shared" si="1530"/>
        <v>3.667E-5</v>
      </c>
      <c r="DC1067" s="19">
        <f t="shared" si="1531"/>
        <v>3.9244479999999992E-5</v>
      </c>
      <c r="DD1067" s="19">
        <f t="shared" si="1532"/>
        <v>1.2465239999999998E-5</v>
      </c>
      <c r="DE1067" s="19">
        <f t="shared" si="1533"/>
        <v>1.2465239999999998E-5</v>
      </c>
      <c r="DF1067" s="19">
        <f t="shared" si="1534"/>
        <v>1.1055439999999999E-5</v>
      </c>
      <c r="DG1067" s="19">
        <f t="shared" si="1535"/>
        <v>1.5519279999999998E-5</v>
      </c>
      <c r="DH1067" s="19">
        <f t="shared" si="1536"/>
        <v>2.4542959999999999E-5</v>
      </c>
      <c r="DI1067" s="19">
        <f t="shared" si="1537"/>
        <v>3.775475999999999E-5</v>
      </c>
      <c r="DJ1067" s="19">
        <f t="shared" si="1538"/>
        <v>0</v>
      </c>
      <c r="DK1067" s="19">
        <f t="shared" si="1539"/>
        <v>2.0646119999999997E-5</v>
      </c>
      <c r="DM1067" s="68">
        <f t="shared" si="1540"/>
        <v>1373.7916468038143</v>
      </c>
      <c r="DN1067" s="19">
        <f t="shared" si="1541"/>
        <v>16.79441725185962</v>
      </c>
      <c r="DO1067" s="19">
        <f t="shared" si="1542"/>
        <v>226.50428047079473</v>
      </c>
      <c r="DP1067" s="19">
        <f t="shared" si="1543"/>
        <v>1.1752394876674113</v>
      </c>
      <c r="DQ1067" s="19">
        <f t="shared" si="1544"/>
        <v>378.36440621497883</v>
      </c>
      <c r="DR1067" s="19">
        <f t="shared" si="1545"/>
        <v>39.818732037512753</v>
      </c>
      <c r="DS1067" s="19">
        <f t="shared" si="1546"/>
        <v>40.401502586110276</v>
      </c>
      <c r="DT1067" s="19">
        <f t="shared" si="1547"/>
        <v>108.20821154293704</v>
      </c>
      <c r="DU1067" s="19">
        <f t="shared" si="1548"/>
        <v>212.5206455394451</v>
      </c>
      <c r="DV1067" s="19">
        <f t="shared" si="1549"/>
        <v>60.121213542284536</v>
      </c>
      <c r="DX1067" s="19">
        <f t="shared" si="1550"/>
        <v>87.597816191116522</v>
      </c>
      <c r="DZ1067" s="68">
        <f t="shared" si="1551"/>
        <v>2545.2981116685214</v>
      </c>
      <c r="EA1067" s="21">
        <f t="shared" si="1552"/>
        <v>2.5452981116685214</v>
      </c>
      <c r="EB1067" s="92">
        <f t="shared" si="1501"/>
        <v>972</v>
      </c>
    </row>
    <row r="1068" spans="1:132" x14ac:dyDescent="0.3">
      <c r="A1068" s="19">
        <f>'A. Thermody. result (all suite)'!C1024</f>
        <v>970</v>
      </c>
      <c r="B1068" s="19" t="str">
        <f>'A. Thermody. result (all suite)'!A1024</f>
        <v>Alkaline basalt</v>
      </c>
      <c r="C1068" s="24">
        <f>'A. Thermody. result (all suite)'!G1024</f>
        <v>29.240476999999998</v>
      </c>
      <c r="D1068" s="19">
        <f>'A. Thermody. result (all suite)'!D1024</f>
        <v>5000</v>
      </c>
      <c r="E1068" s="61">
        <f>'A. Thermody. result (all suite)'!I1024</f>
        <v>58.105673000000003</v>
      </c>
      <c r="F1068" s="21">
        <f>'A. Thermody. result (all suite)'!J1024</f>
        <v>0.48996699999999999</v>
      </c>
      <c r="G1068" s="21">
        <f>'A. Thermody. result (all suite)'!K1024</f>
        <v>13.555854999999999</v>
      </c>
      <c r="H1068" s="21">
        <f>'A. Thermody. result (all suite)'!L1024</f>
        <v>7.2239999999999999E-2</v>
      </c>
      <c r="I1068" s="21">
        <f>'A. Thermody. result (all suite)'!M1024</f>
        <v>7.7258699999999996</v>
      </c>
      <c r="J1068" s="21">
        <f>'A. Thermody. result (all suite)'!N1024</f>
        <v>0.82069800000000004</v>
      </c>
      <c r="K1068" s="21">
        <f>'A. Thermody. result (all suite)'!O1024</f>
        <v>0.71577999999999997</v>
      </c>
      <c r="L1068" s="21">
        <f>'A. Thermody. result (all suite)'!P1024</f>
        <v>2.7242329999999999</v>
      </c>
      <c r="M1068" s="21">
        <f>'A. Thermody. result (all suite)'!Q1024</f>
        <v>8.5699690000000004</v>
      </c>
      <c r="N1068" s="21">
        <f>'A. Thermody. result (all suite)'!R1024</f>
        <v>3.7435700000000001</v>
      </c>
      <c r="O1068" s="21">
        <f>'A. Thermody. result (all suite)'!S1024</f>
        <v>0.48601800000000001</v>
      </c>
      <c r="P1068" s="21">
        <f>'A. Thermody. result (all suite)'!T1024</f>
        <v>2.9901270000000002</v>
      </c>
      <c r="Q1068" s="21">
        <f t="shared" si="1555"/>
        <v>99.999999999999986</v>
      </c>
      <c r="S1068" s="19">
        <f t="shared" si="1471"/>
        <v>1243</v>
      </c>
      <c r="T1068" s="19">
        <f t="shared" si="1472"/>
        <v>0.5</v>
      </c>
      <c r="V1068" s="61">
        <f t="shared" si="1473"/>
        <v>56.368239583095288</v>
      </c>
      <c r="W1068" s="21">
        <f t="shared" si="1474"/>
        <v>0.47531636444191</v>
      </c>
      <c r="X1068" s="21">
        <f t="shared" si="1475"/>
        <v>13.150517719564149</v>
      </c>
      <c r="Y1068" s="21">
        <f t="shared" si="1476"/>
        <v>7.0079932255199998E-2</v>
      </c>
      <c r="Z1068" s="21">
        <f t="shared" si="1477"/>
        <v>7.4948566751450993</v>
      </c>
      <c r="AA1068" s="21">
        <f t="shared" si="1478"/>
        <v>0.79615808751354011</v>
      </c>
      <c r="AB1068" s="21">
        <f t="shared" si="1479"/>
        <v>0.6943772689594</v>
      </c>
      <c r="AC1068" s="21">
        <f t="shared" si="1480"/>
        <v>2.64277497352409</v>
      </c>
      <c r="AD1068" s="21">
        <f t="shared" si="1481"/>
        <v>8.3137160430393706</v>
      </c>
      <c r="AE1068" s="21">
        <f t="shared" si="1482"/>
        <v>3.6316325026661</v>
      </c>
      <c r="AF1068" s="21">
        <f t="shared" si="1483"/>
        <v>0.47148544455714003</v>
      </c>
      <c r="AG1068" s="21">
        <f t="shared" si="1484"/>
        <v>94.109154594761293</v>
      </c>
      <c r="AH1068" s="21"/>
      <c r="AI1068" s="61">
        <f t="shared" si="1485"/>
        <v>59.896659178184883</v>
      </c>
      <c r="AJ1068" s="21">
        <f t="shared" si="1486"/>
        <v>0.50506921084207579</v>
      </c>
      <c r="AK1068" s="21">
        <f t="shared" si="1487"/>
        <v>13.973685956686078</v>
      </c>
      <c r="AL1068" s="21">
        <f t="shared" si="1488"/>
        <v>7.4466647327741581E-2</v>
      </c>
      <c r="AM1068" s="21">
        <f t="shared" si="1489"/>
        <v>7.9640038287649331</v>
      </c>
      <c r="AN1068" s="21">
        <f t="shared" si="1490"/>
        <v>0.84599430410552134</v>
      </c>
      <c r="AO1068" s="21">
        <f t="shared" si="1491"/>
        <v>0.73784242558486801</v>
      </c>
      <c r="AP1068" s="21">
        <f t="shared" si="1492"/>
        <v>2.8082018002435691</v>
      </c>
      <c r="AQ1068" s="21">
        <f t="shared" si="1493"/>
        <v>8.8341204198875722</v>
      </c>
      <c r="AR1068" s="21">
        <f t="shared" si="1494"/>
        <v>3.8589577372191797</v>
      </c>
      <c r="AS1068" s="21">
        <f t="shared" si="1495"/>
        <v>0.50099849115357564</v>
      </c>
      <c r="AT1068" s="21">
        <f t="shared" si="1496"/>
        <v>100</v>
      </c>
      <c r="AU1068" s="21"/>
      <c r="AV1068" s="21">
        <f>AR1068*'[1]diagram lines'!$G$39</f>
        <v>3.2033445777026639</v>
      </c>
      <c r="AW1068" s="21">
        <f>AK1068*'[1]diagram lines'!$G$40</f>
        <v>7.3958021671891663</v>
      </c>
      <c r="AX1068" s="21">
        <f>AQ1068*'[1]diagram lines'!$G$38</f>
        <v>6.5536117603489927</v>
      </c>
      <c r="AY1068" s="21">
        <f>AP1068*'[1]diagram lines'!$G$41</f>
        <v>2.0069028486120146</v>
      </c>
      <c r="AZ1068" s="21">
        <f t="shared" si="1497"/>
        <v>12.693078157106752</v>
      </c>
      <c r="BA1068" s="21">
        <f t="shared" si="1498"/>
        <v>0.62868843037270983</v>
      </c>
      <c r="BB1068" s="21">
        <f t="shared" si="1499"/>
        <v>0.75800299918796366</v>
      </c>
      <c r="BC1068" s="86">
        <f t="shared" si="1500"/>
        <v>1.3192559938038291</v>
      </c>
      <c r="BX1068" s="61">
        <f t="shared" si="1502"/>
        <v>0.96713836551264987</v>
      </c>
      <c r="BY1068" s="21">
        <f t="shared" si="1503"/>
        <v>6.1337881822734102E-3</v>
      </c>
      <c r="BZ1068" s="21">
        <f t="shared" si="1504"/>
        <v>0.13295267752059631</v>
      </c>
      <c r="CA1068" s="21">
        <f t="shared" si="1505"/>
        <v>4.523764794288935E-4</v>
      </c>
      <c r="CB1068" s="21">
        <f t="shared" si="1506"/>
        <v>0.10752776617954071</v>
      </c>
      <c r="CC1068" s="21">
        <f t="shared" si="1507"/>
        <v>1.1568903298562166E-2</v>
      </c>
      <c r="CD1068" s="21">
        <f t="shared" si="1508"/>
        <v>1.7761290322580645E-2</v>
      </c>
      <c r="CE1068" s="21">
        <f t="shared" si="1509"/>
        <v>4.85776212553495E-2</v>
      </c>
      <c r="CF1068" s="21">
        <f t="shared" si="1510"/>
        <v>0.13824760445233103</v>
      </c>
      <c r="CG1068" s="21">
        <f t="shared" si="1511"/>
        <v>3.9740658174097665E-2</v>
      </c>
      <c r="CH1068" s="21">
        <f t="shared" si="1512"/>
        <v>3.4240122865355355E-3</v>
      </c>
      <c r="CI1068" s="21">
        <f t="shared" si="1513"/>
        <v>0.16593379578246395</v>
      </c>
      <c r="CJ1068" s="21">
        <f t="shared" si="1514"/>
        <v>1.6394588594464095</v>
      </c>
      <c r="CL1068" s="68">
        <f t="shared" si="1515"/>
        <v>0.58991316551805406</v>
      </c>
      <c r="CM1068" s="19">
        <f t="shared" si="1516"/>
        <v>3.7413492549270714E-3</v>
      </c>
      <c r="CN1068" s="19">
        <f t="shared" si="1517"/>
        <v>8.1095464368950362E-2</v>
      </c>
      <c r="CO1068" s="19">
        <f t="shared" si="1518"/>
        <v>2.7593036374309871E-4</v>
      </c>
      <c r="CP1068" s="19">
        <f t="shared" si="1519"/>
        <v>6.558735253402409E-2</v>
      </c>
      <c r="CQ1068" s="19">
        <f t="shared" si="1520"/>
        <v>7.0565377300584407E-3</v>
      </c>
      <c r="CR1068" s="19">
        <f t="shared" si="1521"/>
        <v>1.0833629779876295E-2</v>
      </c>
      <c r="CS1068" s="19">
        <f t="shared" si="1522"/>
        <v>2.9630277683059727E-2</v>
      </c>
      <c r="CT1068" s="19">
        <f t="shared" si="1523"/>
        <v>8.4325144028934415E-2</v>
      </c>
      <c r="CU1068" s="19">
        <f t="shared" si="1524"/>
        <v>2.4240106999401472E-2</v>
      </c>
      <c r="CV1068" s="19">
        <f t="shared" si="1525"/>
        <v>2.0885014996300123E-3</v>
      </c>
      <c r="CW1068" s="19">
        <f t="shared" si="1526"/>
        <v>0.10121254023934108</v>
      </c>
      <c r="CX1068" s="19">
        <f t="shared" si="1527"/>
        <v>1</v>
      </c>
      <c r="CZ1068" s="68">
        <f t="shared" si="1528"/>
        <v>2.5805000000000001E-5</v>
      </c>
      <c r="DA1068" s="19">
        <f t="shared" si="1529"/>
        <v>1.8181799999999996E-5</v>
      </c>
      <c r="DB1068" s="19">
        <f t="shared" si="1530"/>
        <v>3.667E-5</v>
      </c>
      <c r="DC1068" s="19">
        <f t="shared" si="1531"/>
        <v>3.9226299999999994E-5</v>
      </c>
      <c r="DD1068" s="19">
        <f t="shared" si="1532"/>
        <v>1.2459399999999998E-5</v>
      </c>
      <c r="DE1068" s="19">
        <f t="shared" si="1533"/>
        <v>1.2459399999999998E-5</v>
      </c>
      <c r="DF1068" s="19">
        <f t="shared" si="1534"/>
        <v>1.1048899999999999E-5</v>
      </c>
      <c r="DG1068" s="19">
        <f t="shared" si="1535"/>
        <v>1.5511799999999999E-5</v>
      </c>
      <c r="DH1068" s="19">
        <f t="shared" si="1536"/>
        <v>2.4527599999999999E-5</v>
      </c>
      <c r="DI1068" s="19">
        <f t="shared" si="1537"/>
        <v>3.7730599999999994E-5</v>
      </c>
      <c r="DJ1068" s="19">
        <f t="shared" si="1538"/>
        <v>0</v>
      </c>
      <c r="DK1068" s="19">
        <f t="shared" si="1539"/>
        <v>2.0627199999999995E-5</v>
      </c>
      <c r="DM1068" s="68">
        <f t="shared" si="1540"/>
        <v>1373.4540974355625</v>
      </c>
      <c r="DN1068" s="19">
        <f t="shared" si="1541"/>
        <v>16.437260253856852</v>
      </c>
      <c r="DO1068" s="19">
        <f t="shared" si="1542"/>
        <v>225.483870931502</v>
      </c>
      <c r="DP1068" s="19">
        <f t="shared" si="1543"/>
        <v>1.1233106305243024</v>
      </c>
      <c r="DQ1068" s="19">
        <f t="shared" si="1544"/>
        <v>378.22457578772901</v>
      </c>
      <c r="DR1068" s="19">
        <f t="shared" si="1545"/>
        <v>40.177760291053005</v>
      </c>
      <c r="DS1068" s="19">
        <f t="shared" si="1546"/>
        <v>39.514818681408535</v>
      </c>
      <c r="DT1068" s="19">
        <f t="shared" si="1547"/>
        <v>107.12270480962812</v>
      </c>
      <c r="DU1068" s="19">
        <f t="shared" si="1548"/>
        <v>213.11973769768119</v>
      </c>
      <c r="DV1068" s="19">
        <f t="shared" si="1549"/>
        <v>60.518997295129665</v>
      </c>
      <c r="DX1068" s="19">
        <f t="shared" si="1550"/>
        <v>88.419658272229228</v>
      </c>
      <c r="DZ1068" s="68">
        <f t="shared" si="1551"/>
        <v>2543.5967920863045</v>
      </c>
      <c r="EA1068" s="21">
        <f t="shared" si="1552"/>
        <v>2.5435967920863045</v>
      </c>
      <c r="EB1068" s="92">
        <f t="shared" si="1501"/>
        <v>970</v>
      </c>
    </row>
    <row r="1069" spans="1:132" x14ac:dyDescent="0.3">
      <c r="A1069" s="19">
        <f>'A. Thermody. result (all suite)'!C1025</f>
        <v>968</v>
      </c>
      <c r="B1069" s="19" t="str">
        <f>'A. Thermody. result (all suite)'!A1025</f>
        <v>Alkaline basalt</v>
      </c>
      <c r="C1069" s="24">
        <f>'A. Thermody. result (all suite)'!G1025</f>
        <v>28.973341999999999</v>
      </c>
      <c r="D1069" s="19">
        <f>'A. Thermody. result (all suite)'!D1025</f>
        <v>5000</v>
      </c>
      <c r="E1069" s="61">
        <f>'A. Thermody. result (all suite)'!I1025</f>
        <v>58.131444999999999</v>
      </c>
      <c r="F1069" s="21">
        <f>'A. Thermody. result (all suite)'!J1025</f>
        <v>0.47947299999999998</v>
      </c>
      <c r="G1069" s="21">
        <f>'A. Thermody. result (all suite)'!K1025</f>
        <v>13.504060000000001</v>
      </c>
      <c r="H1069" s="21">
        <f>'A. Thermody. result (all suite)'!L1025</f>
        <v>6.9043999999999994E-2</v>
      </c>
      <c r="I1069" s="21">
        <f>'A. Thermody. result (all suite)'!M1025</f>
        <v>7.725079</v>
      </c>
      <c r="J1069" s="21">
        <f>'A. Thermody. result (all suite)'!N1025</f>
        <v>0.82826500000000003</v>
      </c>
      <c r="K1069" s="21">
        <f>'A. Thermody. result (all suite)'!O1025</f>
        <v>0.70002399999999998</v>
      </c>
      <c r="L1069" s="21">
        <f>'A. Thermody. result (all suite)'!P1025</f>
        <v>2.6977030000000002</v>
      </c>
      <c r="M1069" s="21">
        <f>'A. Thermody. result (all suite)'!Q1025</f>
        <v>8.5946359999999995</v>
      </c>
      <c r="N1069" s="21">
        <f>'A. Thermody. result (all suite)'!R1025</f>
        <v>3.7683200000000001</v>
      </c>
      <c r="O1069" s="21">
        <f>'A. Thermody. result (all suite)'!S1025</f>
        <v>0.48450799999999999</v>
      </c>
      <c r="P1069" s="21">
        <f>'A. Thermody. result (all suite)'!T1025</f>
        <v>3.0174430000000001</v>
      </c>
      <c r="Q1069" s="21">
        <f t="shared" si="1555"/>
        <v>100</v>
      </c>
      <c r="S1069" s="19">
        <f t="shared" si="1471"/>
        <v>1241</v>
      </c>
      <c r="T1069" s="19">
        <f t="shared" si="1472"/>
        <v>0.5</v>
      </c>
      <c r="V1069" s="61">
        <f t="shared" si="1473"/>
        <v>56.377361782048645</v>
      </c>
      <c r="W1069" s="21">
        <f t="shared" si="1474"/>
        <v>0.46500517552460996</v>
      </c>
      <c r="X1069" s="21">
        <f t="shared" si="1475"/>
        <v>13.096582686814202</v>
      </c>
      <c r="Y1069" s="21">
        <f t="shared" si="1476"/>
        <v>6.6960636655079994E-2</v>
      </c>
      <c r="Z1069" s="21">
        <f t="shared" si="1477"/>
        <v>7.4919791444700294</v>
      </c>
      <c r="AA1069" s="21">
        <f t="shared" si="1478"/>
        <v>0.80327257573604993</v>
      </c>
      <c r="AB1069" s="21">
        <f t="shared" si="1479"/>
        <v>0.67890117481367995</v>
      </c>
      <c r="AC1069" s="21">
        <f t="shared" si="1480"/>
        <v>2.6163013496657102</v>
      </c>
      <c r="AD1069" s="21">
        <f t="shared" si="1481"/>
        <v>8.3352977576425182</v>
      </c>
      <c r="AE1069" s="21">
        <f t="shared" si="1482"/>
        <v>3.6546130919424002</v>
      </c>
      <c r="AF1069" s="21">
        <f t="shared" si="1483"/>
        <v>0.46988824726955997</v>
      </c>
      <c r="AG1069" s="21">
        <f t="shared" si="1484"/>
        <v>94.056163622582474</v>
      </c>
      <c r="AH1069" s="21"/>
      <c r="AI1069" s="61">
        <f t="shared" si="1485"/>
        <v>59.940103455923527</v>
      </c>
      <c r="AJ1069" s="21">
        <f t="shared" si="1486"/>
        <v>0.49439096558363588</v>
      </c>
      <c r="AK1069" s="21">
        <f t="shared" si="1487"/>
        <v>13.924215258626356</v>
      </c>
      <c r="AL1069" s="21">
        <f t="shared" si="1488"/>
        <v>7.1192183559359037E-2</v>
      </c>
      <c r="AM1069" s="21">
        <f t="shared" si="1489"/>
        <v>7.9654313507118619</v>
      </c>
      <c r="AN1069" s="21">
        <f t="shared" si="1490"/>
        <v>0.85403501992631525</v>
      </c>
      <c r="AO1069" s="21">
        <f t="shared" si="1491"/>
        <v>0.72180402502689223</v>
      </c>
      <c r="AP1069" s="21">
        <f t="shared" si="1492"/>
        <v>2.7816373206163254</v>
      </c>
      <c r="AQ1069" s="21">
        <f t="shared" si="1493"/>
        <v>8.8620430991523556</v>
      </c>
      <c r="AR1069" s="21">
        <f t="shared" si="1494"/>
        <v>3.8855647000521967</v>
      </c>
      <c r="AS1069" s="21">
        <f t="shared" si="1495"/>
        <v>0.49958262082118543</v>
      </c>
      <c r="AT1069" s="21">
        <f t="shared" si="1496"/>
        <v>100.00000000000003</v>
      </c>
      <c r="AU1069" s="21"/>
      <c r="AV1069" s="21">
        <f>AR1069*'[1]diagram lines'!$G$39</f>
        <v>3.2254311813724152</v>
      </c>
      <c r="AW1069" s="21">
        <f>AK1069*'[1]diagram lines'!$G$40</f>
        <v>7.3696189899618734</v>
      </c>
      <c r="AX1069" s="21">
        <f>AQ1069*'[1]diagram lines'!$G$38</f>
        <v>6.5743262616815965</v>
      </c>
      <c r="AY1069" s="21">
        <f>AP1069*'[1]diagram lines'!$G$41</f>
        <v>1.9879183405075092</v>
      </c>
      <c r="AZ1069" s="21">
        <f t="shared" si="1497"/>
        <v>12.747607799204552</v>
      </c>
      <c r="BA1069" s="21">
        <f t="shared" si="1498"/>
        <v>0.62519695360464189</v>
      </c>
      <c r="BB1069" s="21">
        <f t="shared" si="1499"/>
        <v>0.75202055079285646</v>
      </c>
      <c r="BC1069" s="86">
        <f t="shared" si="1500"/>
        <v>1.3297508943681104</v>
      </c>
      <c r="BX1069" s="61">
        <f t="shared" si="1502"/>
        <v>0.96756732689747005</v>
      </c>
      <c r="BY1069" s="21">
        <f t="shared" si="1503"/>
        <v>6.0024161241862793E-3</v>
      </c>
      <c r="BZ1069" s="21">
        <f t="shared" si="1504"/>
        <v>0.1324446841898784</v>
      </c>
      <c r="CA1069" s="21">
        <f t="shared" si="1505"/>
        <v>4.3236270273655205E-4</v>
      </c>
      <c r="CB1069" s="21">
        <f t="shared" si="1506"/>
        <v>0.10751675713291581</v>
      </c>
      <c r="CC1069" s="21">
        <f t="shared" si="1507"/>
        <v>1.1675570904990133E-2</v>
      </c>
      <c r="CD1069" s="21">
        <f t="shared" si="1508"/>
        <v>1.7370322580645161E-2</v>
      </c>
      <c r="CE1069" s="21">
        <f t="shared" si="1509"/>
        <v>4.8104547075606283E-2</v>
      </c>
      <c r="CF1069" s="21">
        <f t="shared" si="1510"/>
        <v>0.13864552347152764</v>
      </c>
      <c r="CG1069" s="21">
        <f t="shared" si="1511"/>
        <v>4.0003397027600848E-2</v>
      </c>
      <c r="CH1069" s="21">
        <f t="shared" si="1512"/>
        <v>3.413374288451784E-3</v>
      </c>
      <c r="CI1069" s="21">
        <f t="shared" si="1513"/>
        <v>0.16744966703662598</v>
      </c>
      <c r="CJ1069" s="21">
        <f t="shared" si="1514"/>
        <v>1.6406259494326345</v>
      </c>
      <c r="CL1069" s="68">
        <f t="shared" si="1515"/>
        <v>0.58975498176904773</v>
      </c>
      <c r="CM1069" s="19">
        <f t="shared" si="1516"/>
        <v>3.6586134251149999E-3</v>
      </c>
      <c r="CN1069" s="19">
        <f t="shared" si="1517"/>
        <v>8.0728141741071915E-2</v>
      </c>
      <c r="CO1069" s="19">
        <f t="shared" si="1518"/>
        <v>2.6353520915969468E-4</v>
      </c>
      <c r="CP1069" s="19">
        <f t="shared" si="1519"/>
        <v>6.5533985470665954E-2</v>
      </c>
      <c r="CQ1069" s="19">
        <f t="shared" si="1520"/>
        <v>7.1165343380237339E-3</v>
      </c>
      <c r="CR1069" s="19">
        <f t="shared" si="1521"/>
        <v>1.0587619064938117E-2</v>
      </c>
      <c r="CS1069" s="19">
        <f t="shared" si="1522"/>
        <v>2.9320849820912511E-2</v>
      </c>
      <c r="CT1069" s="19">
        <f t="shared" si="1523"/>
        <v>8.4507698735031223E-2</v>
      </c>
      <c r="CU1069" s="19">
        <f t="shared" si="1524"/>
        <v>2.4383008839665692E-2</v>
      </c>
      <c r="CV1069" s="19">
        <f t="shared" si="1525"/>
        <v>2.0805316956203244E-3</v>
      </c>
      <c r="CW1069" s="19">
        <f t="shared" si="1526"/>
        <v>0.10206449989074831</v>
      </c>
      <c r="CX1069" s="19">
        <f t="shared" si="1527"/>
        <v>1</v>
      </c>
      <c r="CZ1069" s="68">
        <f t="shared" si="1528"/>
        <v>2.5805000000000001E-5</v>
      </c>
      <c r="DA1069" s="19">
        <f t="shared" si="1529"/>
        <v>1.8167319999999999E-5</v>
      </c>
      <c r="DB1069" s="19">
        <f t="shared" si="1530"/>
        <v>3.667E-5</v>
      </c>
      <c r="DC1069" s="19">
        <f t="shared" si="1531"/>
        <v>3.9208119999999996E-5</v>
      </c>
      <c r="DD1069" s="19">
        <f t="shared" si="1532"/>
        <v>1.2453559999999998E-5</v>
      </c>
      <c r="DE1069" s="19">
        <f t="shared" si="1533"/>
        <v>1.2453559999999998E-5</v>
      </c>
      <c r="DF1069" s="19">
        <f t="shared" si="1534"/>
        <v>1.1042359999999998E-5</v>
      </c>
      <c r="DG1069" s="19">
        <f t="shared" si="1535"/>
        <v>1.5504319999999998E-5</v>
      </c>
      <c r="DH1069" s="19">
        <f t="shared" si="1536"/>
        <v>2.4512239999999998E-5</v>
      </c>
      <c r="DI1069" s="19">
        <f t="shared" si="1537"/>
        <v>3.7706439999999991E-5</v>
      </c>
      <c r="DJ1069" s="19">
        <f t="shared" si="1538"/>
        <v>0</v>
      </c>
      <c r="DK1069" s="19">
        <f t="shared" si="1539"/>
        <v>2.0608279999999996E-5</v>
      </c>
      <c r="DM1069" s="68">
        <f t="shared" si="1540"/>
        <v>1373.0858091332836</v>
      </c>
      <c r="DN1069" s="19">
        <f t="shared" si="1541"/>
        <v>16.086579660521544</v>
      </c>
      <c r="DO1069" s="19">
        <f t="shared" si="1542"/>
        <v>224.46253973056153</v>
      </c>
      <c r="DP1069" s="19">
        <f t="shared" si="1543"/>
        <v>1.0733474992096446</v>
      </c>
      <c r="DQ1069" s="19">
        <f t="shared" si="1544"/>
        <v>378.09404347570893</v>
      </c>
      <c r="DR1069" s="19">
        <f t="shared" si="1545"/>
        <v>40.538363804358255</v>
      </c>
      <c r="DS1069" s="19">
        <f t="shared" si="1546"/>
        <v>38.640385598459581</v>
      </c>
      <c r="DT1069" s="19">
        <f t="shared" si="1547"/>
        <v>106.05516771820847</v>
      </c>
      <c r="DU1069" s="19">
        <f t="shared" si="1548"/>
        <v>213.71495402234092</v>
      </c>
      <c r="DV1069" s="19">
        <f t="shared" si="1549"/>
        <v>60.914778289769828</v>
      </c>
      <c r="DX1069" s="19">
        <f t="shared" si="1550"/>
        <v>89.245792857593401</v>
      </c>
      <c r="DZ1069" s="68">
        <f t="shared" si="1551"/>
        <v>2541.9117617900151</v>
      </c>
      <c r="EA1069" s="21">
        <f t="shared" si="1552"/>
        <v>2.5419117617900153</v>
      </c>
      <c r="EB1069" s="92">
        <f t="shared" si="1501"/>
        <v>968</v>
      </c>
    </row>
    <row r="1070" spans="1:132" x14ac:dyDescent="0.3">
      <c r="A1070" s="19">
        <f>'A. Thermody. result (all suite)'!C1026</f>
        <v>966</v>
      </c>
      <c r="B1070" s="19" t="str">
        <f>'A. Thermody. result (all suite)'!A1026</f>
        <v>Alkaline basalt</v>
      </c>
      <c r="C1070" s="24">
        <f>'A. Thermody. result (all suite)'!G1026</f>
        <v>28.709696999999998</v>
      </c>
      <c r="D1070" s="19">
        <f>'A. Thermody. result (all suite)'!D1026</f>
        <v>5000</v>
      </c>
      <c r="E1070" s="61">
        <f>'A. Thermody. result (all suite)'!I1026</f>
        <v>58.156104999999997</v>
      </c>
      <c r="F1070" s="21">
        <f>'A. Thermody. result (all suite)'!J1026</f>
        <v>0.46917300000000001</v>
      </c>
      <c r="G1070" s="21">
        <f>'A. Thermody. result (all suite)'!K1026</f>
        <v>13.452164</v>
      </c>
      <c r="H1070" s="21">
        <f>'A. Thermody. result (all suite)'!L1026</f>
        <v>6.5966999999999998E-2</v>
      </c>
      <c r="I1070" s="21">
        <f>'A. Thermody. result (all suite)'!M1026</f>
        <v>7.7244929999999998</v>
      </c>
      <c r="J1070" s="21">
        <f>'A. Thermody. result (all suite)'!N1026</f>
        <v>0.83587100000000003</v>
      </c>
      <c r="K1070" s="21">
        <f>'A. Thermody. result (all suite)'!O1026</f>
        <v>0.68448600000000004</v>
      </c>
      <c r="L1070" s="21">
        <f>'A. Thermody. result (all suite)'!P1026</f>
        <v>2.671624</v>
      </c>
      <c r="M1070" s="21">
        <f>'A. Thermody. result (all suite)'!Q1026</f>
        <v>8.6191820000000003</v>
      </c>
      <c r="N1070" s="21">
        <f>'A. Thermody. result (all suite)'!R1026</f>
        <v>3.7929560000000002</v>
      </c>
      <c r="O1070" s="21">
        <f>'A. Thermody. result (all suite)'!S1026</f>
        <v>0.48307600000000001</v>
      </c>
      <c r="P1070" s="21">
        <f>'A. Thermody. result (all suite)'!T1026</f>
        <v>3.0449039999999998</v>
      </c>
      <c r="Q1070" s="21">
        <f t="shared" si="1555"/>
        <v>100.00000099999998</v>
      </c>
      <c r="S1070" s="19">
        <f t="shared" si="1471"/>
        <v>1239</v>
      </c>
      <c r="T1070" s="19">
        <f t="shared" si="1472"/>
        <v>0.5</v>
      </c>
      <c r="V1070" s="61">
        <f t="shared" si="1473"/>
        <v>56.38530745031877</v>
      </c>
      <c r="W1070" s="21">
        <f t="shared" si="1474"/>
        <v>0.45488713269893866</v>
      </c>
      <c r="X1070" s="21">
        <f t="shared" si="1475"/>
        <v>13.042558524373494</v>
      </c>
      <c r="Y1070" s="21">
        <f t="shared" si="1476"/>
        <v>6.3958368198406321E-2</v>
      </c>
      <c r="Z1070" s="21">
        <f t="shared" si="1477"/>
        <v>7.4892896060153138</v>
      </c>
      <c r="AA1070" s="21">
        <f t="shared" si="1478"/>
        <v>0.81041953074067474</v>
      </c>
      <c r="AB1070" s="21">
        <f t="shared" si="1479"/>
        <v>0.66364405861497944</v>
      </c>
      <c r="AC1070" s="21">
        <f t="shared" si="1480"/>
        <v>2.5902756147725241</v>
      </c>
      <c r="AD1070" s="21">
        <f t="shared" si="1481"/>
        <v>8.3567361851391784</v>
      </c>
      <c r="AE1070" s="21">
        <f t="shared" si="1482"/>
        <v>3.6774641321926786</v>
      </c>
      <c r="AF1070" s="21">
        <f t="shared" si="1483"/>
        <v>0.46836679970005202</v>
      </c>
      <c r="AG1070" s="21">
        <f t="shared" si="1484"/>
        <v>94.002907402765004</v>
      </c>
      <c r="AH1070" s="21"/>
      <c r="AI1070" s="61">
        <f t="shared" si="1485"/>
        <v>59.982514379826775</v>
      </c>
      <c r="AJ1070" s="21">
        <f t="shared" si="1486"/>
        <v>0.48390751442391938</v>
      </c>
      <c r="AK1070" s="21">
        <f t="shared" si="1487"/>
        <v>13.874633120113325</v>
      </c>
      <c r="AL1070" s="21">
        <f t="shared" si="1488"/>
        <v>6.8038712807434981E-2</v>
      </c>
      <c r="AM1070" s="21">
        <f t="shared" si="1489"/>
        <v>7.9670829476865981</v>
      </c>
      <c r="AN1070" s="21">
        <f t="shared" si="1490"/>
        <v>0.86212177168983717</v>
      </c>
      <c r="AO1070" s="21">
        <f t="shared" si="1491"/>
        <v>0.70598248176679157</v>
      </c>
      <c r="AP1070" s="21">
        <f t="shared" si="1492"/>
        <v>2.7555271281921367</v>
      </c>
      <c r="AQ1070" s="21">
        <f t="shared" si="1493"/>
        <v>8.8898699157611087</v>
      </c>
      <c r="AR1070" s="21">
        <f t="shared" si="1494"/>
        <v>3.9120748855524332</v>
      </c>
      <c r="AS1070" s="21">
        <f t="shared" si="1495"/>
        <v>0.49824714217964228</v>
      </c>
      <c r="AT1070" s="21">
        <f t="shared" si="1496"/>
        <v>100</v>
      </c>
      <c r="AU1070" s="21"/>
      <c r="AV1070" s="21">
        <f>AR1070*'[1]diagram lines'!$G$39</f>
        <v>3.2474374495823572</v>
      </c>
      <c r="AW1070" s="21">
        <f>AK1070*'[1]diagram lines'!$G$40</f>
        <v>7.3433768310493859</v>
      </c>
      <c r="AX1070" s="21">
        <f>AQ1070*'[1]diagram lines'!$G$38</f>
        <v>6.5949696470909291</v>
      </c>
      <c r="AY1070" s="21">
        <f>AP1070*'[1]diagram lines'!$G$41</f>
        <v>1.969258492219766</v>
      </c>
      <c r="AZ1070" s="21">
        <f t="shared" si="1497"/>
        <v>12.801944801313542</v>
      </c>
      <c r="BA1070" s="21">
        <f t="shared" si="1498"/>
        <v>0.62170544668608263</v>
      </c>
      <c r="BB1070" s="21">
        <f t="shared" si="1499"/>
        <v>0.74609562060600321</v>
      </c>
      <c r="BC1070" s="86">
        <f t="shared" si="1500"/>
        <v>1.340310775698921</v>
      </c>
      <c r="BX1070" s="61">
        <f t="shared" si="1502"/>
        <v>0.9679777796271638</v>
      </c>
      <c r="BY1070" s="21">
        <f t="shared" si="1503"/>
        <v>5.8734727090635954E-3</v>
      </c>
      <c r="BZ1070" s="21">
        <f t="shared" si="1504"/>
        <v>0.13193570027461751</v>
      </c>
      <c r="CA1070" s="21">
        <f t="shared" si="1505"/>
        <v>4.1309411985722335E-4</v>
      </c>
      <c r="CB1070" s="21">
        <f t="shared" si="1506"/>
        <v>0.10750860125260961</v>
      </c>
      <c r="CC1070" s="21">
        <f t="shared" si="1507"/>
        <v>1.178278827177897E-2</v>
      </c>
      <c r="CD1070" s="21">
        <f t="shared" si="1508"/>
        <v>1.6984764267990077E-2</v>
      </c>
      <c r="CE1070" s="21">
        <f t="shared" si="1509"/>
        <v>4.7639514978601999E-2</v>
      </c>
      <c r="CF1070" s="21">
        <f t="shared" si="1510"/>
        <v>0.13904149056299403</v>
      </c>
      <c r="CG1070" s="21">
        <f t="shared" si="1511"/>
        <v>4.0264925690021235E-2</v>
      </c>
      <c r="CH1070" s="21">
        <f t="shared" si="1512"/>
        <v>3.4032858028518291E-3</v>
      </c>
      <c r="CI1070" s="21">
        <f t="shared" si="1513"/>
        <v>0.16897358490566036</v>
      </c>
      <c r="CJ1070" s="21">
        <f t="shared" si="1514"/>
        <v>1.6417990024632101</v>
      </c>
      <c r="CL1070" s="68">
        <f t="shared" si="1515"/>
        <v>0.58958360808777166</v>
      </c>
      <c r="CM1070" s="19">
        <f t="shared" si="1516"/>
        <v>3.5774614920898091E-3</v>
      </c>
      <c r="CN1070" s="19">
        <f t="shared" si="1517"/>
        <v>8.036044611835727E-2</v>
      </c>
      <c r="CO1070" s="19">
        <f t="shared" si="1518"/>
        <v>2.5161065345846441E-4</v>
      </c>
      <c r="CP1070" s="19">
        <f t="shared" si="1519"/>
        <v>6.5482194282803927E-2</v>
      </c>
      <c r="CQ1070" s="19">
        <f t="shared" si="1520"/>
        <v>7.176754434678737E-3</v>
      </c>
      <c r="CR1070" s="19">
        <f t="shared" si="1521"/>
        <v>1.0345215365892925E-2</v>
      </c>
      <c r="CS1070" s="19">
        <f t="shared" si="1522"/>
        <v>2.9016654844550328E-2</v>
      </c>
      <c r="CT1070" s="19">
        <f t="shared" si="1523"/>
        <v>8.4688497407044636E-2</v>
      </c>
      <c r="CU1070" s="19">
        <f t="shared" si="1524"/>
        <v>2.4524881322020114E-2</v>
      </c>
      <c r="CV1070" s="19">
        <f t="shared" si="1525"/>
        <v>2.0729003963005457E-3</v>
      </c>
      <c r="CW1070" s="19">
        <f t="shared" si="1526"/>
        <v>0.10291977559503163</v>
      </c>
      <c r="CX1070" s="19">
        <f t="shared" si="1527"/>
        <v>1</v>
      </c>
      <c r="CZ1070" s="68">
        <f t="shared" si="1528"/>
        <v>2.5805000000000001E-5</v>
      </c>
      <c r="DA1070" s="19">
        <f t="shared" si="1529"/>
        <v>1.8152839999999996E-5</v>
      </c>
      <c r="DB1070" s="19">
        <f t="shared" si="1530"/>
        <v>3.667E-5</v>
      </c>
      <c r="DC1070" s="19">
        <f t="shared" si="1531"/>
        <v>3.9189939999999992E-5</v>
      </c>
      <c r="DD1070" s="19">
        <f t="shared" si="1532"/>
        <v>1.2447719999999997E-5</v>
      </c>
      <c r="DE1070" s="19">
        <f t="shared" si="1533"/>
        <v>1.2447719999999997E-5</v>
      </c>
      <c r="DF1070" s="19">
        <f t="shared" si="1534"/>
        <v>1.1035819999999998E-5</v>
      </c>
      <c r="DG1070" s="19">
        <f t="shared" si="1535"/>
        <v>1.549684E-5</v>
      </c>
      <c r="DH1070" s="19">
        <f t="shared" si="1536"/>
        <v>2.4496880000000001E-5</v>
      </c>
      <c r="DI1070" s="19">
        <f t="shared" si="1537"/>
        <v>3.7682279999999995E-5</v>
      </c>
      <c r="DJ1070" s="19">
        <f t="shared" si="1538"/>
        <v>0</v>
      </c>
      <c r="DK1070" s="19">
        <f t="shared" si="1539"/>
        <v>2.0589359999999997E-5</v>
      </c>
      <c r="DM1070" s="68">
        <f t="shared" si="1540"/>
        <v>1372.6868116222947</v>
      </c>
      <c r="DN1070" s="19">
        <f t="shared" si="1541"/>
        <v>15.742309412088357</v>
      </c>
      <c r="DO1070" s="19">
        <f t="shared" si="1542"/>
        <v>223.44017142698954</v>
      </c>
      <c r="DP1070" s="19">
        <f t="shared" si="1543"/>
        <v>1.025255594950699</v>
      </c>
      <c r="DQ1070" s="19">
        <f t="shared" si="1544"/>
        <v>377.97248485822809</v>
      </c>
      <c r="DR1070" s="19">
        <f t="shared" si="1545"/>
        <v>40.900579350765426</v>
      </c>
      <c r="DS1070" s="19">
        <f t="shared" si="1546"/>
        <v>37.778088012081106</v>
      </c>
      <c r="DT1070" s="19">
        <f t="shared" si="1547"/>
        <v>105.00553685024704</v>
      </c>
      <c r="DU1070" s="19">
        <f t="shared" si="1548"/>
        <v>214.30647307994721</v>
      </c>
      <c r="DV1070" s="19">
        <f t="shared" si="1549"/>
        <v>61.308493555440258</v>
      </c>
      <c r="DX1070" s="19">
        <f t="shared" si="1550"/>
        <v>90.076347988595572</v>
      </c>
      <c r="DZ1070" s="68">
        <f t="shared" si="1551"/>
        <v>2540.2425517516285</v>
      </c>
      <c r="EA1070" s="21">
        <f t="shared" si="1552"/>
        <v>2.5402425517516285</v>
      </c>
      <c r="EB1070" s="92">
        <f t="shared" si="1501"/>
        <v>966</v>
      </c>
    </row>
    <row r="1071" spans="1:132" x14ac:dyDescent="0.3">
      <c r="A1071" s="19">
        <f>'A. Thermody. result (all suite)'!C1027</f>
        <v>964</v>
      </c>
      <c r="B1071" s="19" t="str">
        <f>'A. Thermody. result (all suite)'!A1027</f>
        <v>Alkaline basalt</v>
      </c>
      <c r="C1071" s="24">
        <f>'A. Thermody. result (all suite)'!G1027</f>
        <v>28.449432000000002</v>
      </c>
      <c r="D1071" s="19">
        <f>'A. Thermody. result (all suite)'!D1027</f>
        <v>5000</v>
      </c>
      <c r="E1071" s="61">
        <f>'A. Thermody. result (all suite)'!I1027</f>
        <v>58.179662</v>
      </c>
      <c r="F1071" s="21">
        <f>'A. Thermody. result (all suite)'!J1027</f>
        <v>0.45906200000000003</v>
      </c>
      <c r="G1071" s="21">
        <f>'A. Thermody. result (all suite)'!K1027</f>
        <v>13.400162999999999</v>
      </c>
      <c r="H1071" s="21">
        <f>'A. Thermody. result (all suite)'!L1027</f>
        <v>6.3006000000000006E-2</v>
      </c>
      <c r="I1071" s="21">
        <f>'A. Thermody. result (all suite)'!M1027</f>
        <v>7.7241099999999996</v>
      </c>
      <c r="J1071" s="21">
        <f>'A. Thermody. result (all suite)'!N1027</f>
        <v>0.84351799999999999</v>
      </c>
      <c r="K1071" s="21">
        <f>'A. Thermody. result (all suite)'!O1027</f>
        <v>0.66916299999999995</v>
      </c>
      <c r="L1071" s="21">
        <f>'A. Thermody. result (all suite)'!P1027</f>
        <v>2.6459929999999998</v>
      </c>
      <c r="M1071" s="21">
        <f>'A. Thermody. result (all suite)'!Q1027</f>
        <v>8.6436159999999997</v>
      </c>
      <c r="N1071" s="21">
        <f>'A. Thermody. result (all suite)'!R1027</f>
        <v>3.8174730000000001</v>
      </c>
      <c r="O1071" s="21">
        <f>'A. Thermody. result (all suite)'!S1027</f>
        <v>0.48171999999999998</v>
      </c>
      <c r="P1071" s="21">
        <f>'A. Thermody. result (all suite)'!T1027</f>
        <v>3.0725150000000001</v>
      </c>
      <c r="Q1071" s="21">
        <f>SUM(E1071:P1071)</f>
        <v>100.000001</v>
      </c>
      <c r="S1071" s="19">
        <f t="shared" si="1471"/>
        <v>1237</v>
      </c>
      <c r="T1071" s="19">
        <f t="shared" si="1472"/>
        <v>0.5</v>
      </c>
      <c r="V1071" s="61">
        <f t="shared" si="1473"/>
        <v>56.392083175976495</v>
      </c>
      <c r="W1071" s="21">
        <f t="shared" si="1474"/>
        <v>0.44495725133174752</v>
      </c>
      <c r="X1071" s="21">
        <f t="shared" si="1475"/>
        <v>12.988440985917769</v>
      </c>
      <c r="Y1071" s="21">
        <f t="shared" si="1476"/>
        <v>6.1070131218458695E-2</v>
      </c>
      <c r="Z1071" s="21">
        <f t="shared" si="1477"/>
        <v>7.4867855640067447</v>
      </c>
      <c r="AA1071" s="21">
        <f t="shared" si="1478"/>
        <v>0.81760078318147222</v>
      </c>
      <c r="AB1071" s="21">
        <f t="shared" si="1479"/>
        <v>0.6486028666561513</v>
      </c>
      <c r="AC1071" s="21">
        <f t="shared" si="1480"/>
        <v>2.5646944689890354</v>
      </c>
      <c r="AD1071" s="21">
        <f t="shared" si="1481"/>
        <v>8.3780396045133649</v>
      </c>
      <c r="AE1071" s="21">
        <f t="shared" si="1482"/>
        <v>3.7001805706269746</v>
      </c>
      <c r="AF1071" s="21">
        <f t="shared" si="1483"/>
        <v>0.46691908089000922</v>
      </c>
      <c r="AG1071" s="21">
        <f t="shared" si="1484"/>
        <v>93.949374483308205</v>
      </c>
      <c r="AH1071" s="21"/>
      <c r="AI1071" s="61">
        <f t="shared" si="1485"/>
        <v>60.023904880809567</v>
      </c>
      <c r="AJ1071" s="21">
        <f t="shared" si="1486"/>
        <v>0.47361385190574329</v>
      </c>
      <c r="AK1071" s="21">
        <f t="shared" si="1487"/>
        <v>13.824936097073641</v>
      </c>
      <c r="AL1071" s="21">
        <f t="shared" si="1488"/>
        <v>6.5003233448147013E-2</v>
      </c>
      <c r="AM1071" s="21">
        <f t="shared" si="1489"/>
        <v>7.9689573296061766</v>
      </c>
      <c r="AN1071" s="21">
        <f t="shared" si="1490"/>
        <v>0.87025676081189207</v>
      </c>
      <c r="AO1071" s="21">
        <f t="shared" si="1491"/>
        <v>0.69037486435994022</v>
      </c>
      <c r="AP1071" s="21">
        <f t="shared" si="1492"/>
        <v>2.7298685947554651</v>
      </c>
      <c r="AQ1071" s="21">
        <f t="shared" si="1493"/>
        <v>8.917610841572845</v>
      </c>
      <c r="AR1071" s="21">
        <f t="shared" si="1494"/>
        <v>3.9384834555597577</v>
      </c>
      <c r="AS1071" s="21">
        <f t="shared" si="1495"/>
        <v>0.49699009009683803</v>
      </c>
      <c r="AT1071" s="21">
        <f t="shared" si="1496"/>
        <v>100.00000000000003</v>
      </c>
      <c r="AU1071" s="21"/>
      <c r="AV1071" s="21">
        <f>AR1071*'[1]diagram lines'!$G$39</f>
        <v>3.2693593661459741</v>
      </c>
      <c r="AW1071" s="21">
        <f>AK1071*'[1]diagram lines'!$G$40</f>
        <v>7.3170738676194773</v>
      </c>
      <c r="AX1071" s="21">
        <f>AQ1071*'[1]diagram lines'!$G$38</f>
        <v>6.6155493142226431</v>
      </c>
      <c r="AY1071" s="21">
        <f>AP1071*'[1]diagram lines'!$G$41</f>
        <v>1.9509214254744927</v>
      </c>
      <c r="AZ1071" s="21">
        <f t="shared" si="1497"/>
        <v>12.856094297132604</v>
      </c>
      <c r="BA1071" s="21">
        <f t="shared" si="1498"/>
        <v>0.61821383056243651</v>
      </c>
      <c r="BB1071" s="21">
        <f t="shared" si="1499"/>
        <v>0.74022675415819994</v>
      </c>
      <c r="BC1071" s="86">
        <f t="shared" si="1500"/>
        <v>1.3509373909853057</v>
      </c>
      <c r="BX1071" s="61">
        <f t="shared" si="1502"/>
        <v>0.96836987350199732</v>
      </c>
      <c r="BY1071" s="21">
        <f t="shared" si="1503"/>
        <v>5.7468953430145223E-3</v>
      </c>
      <c r="BZ1071" s="21">
        <f t="shared" si="1504"/>
        <v>0.13142568654374265</v>
      </c>
      <c r="CA1071" s="21">
        <f t="shared" si="1505"/>
        <v>3.9455194439226007E-4</v>
      </c>
      <c r="CB1071" s="21">
        <f t="shared" si="1506"/>
        <v>0.10750327070285316</v>
      </c>
      <c r="CC1071" s="21">
        <f t="shared" si="1507"/>
        <v>1.1890583591767692E-2</v>
      </c>
      <c r="CD1071" s="21">
        <f t="shared" si="1508"/>
        <v>1.6604540942928039E-2</v>
      </c>
      <c r="CE1071" s="21">
        <f t="shared" si="1509"/>
        <v>4.718247146932953E-2</v>
      </c>
      <c r="CF1071" s="21">
        <f t="shared" si="1510"/>
        <v>0.13943565091143731</v>
      </c>
      <c r="CG1071" s="21">
        <f t="shared" si="1511"/>
        <v>4.0525191082802545E-2</v>
      </c>
      <c r="CH1071" s="21">
        <f t="shared" si="1512"/>
        <v>3.3937327396719834E-3</v>
      </c>
      <c r="CI1071" s="21">
        <f t="shared" si="1513"/>
        <v>0.17050582685904553</v>
      </c>
      <c r="CJ1071" s="21">
        <f t="shared" si="1514"/>
        <v>1.6429782756329829</v>
      </c>
      <c r="CL1071" s="68">
        <f t="shared" si="1515"/>
        <v>0.58939907353852128</v>
      </c>
      <c r="CM1071" s="19">
        <f t="shared" si="1516"/>
        <v>3.4978523016687127E-3</v>
      </c>
      <c r="CN1071" s="19">
        <f t="shared" si="1517"/>
        <v>7.999234590798765E-2</v>
      </c>
      <c r="CO1071" s="19">
        <f t="shared" si="1518"/>
        <v>2.4014434654667165E-4</v>
      </c>
      <c r="CP1071" s="19">
        <f t="shared" si="1519"/>
        <v>6.5431948977801219E-2</v>
      </c>
      <c r="CQ1071" s="19">
        <f t="shared" si="1520"/>
        <v>7.2372129127432679E-3</v>
      </c>
      <c r="CR1071" s="19">
        <f t="shared" si="1521"/>
        <v>1.010636670562846E-2</v>
      </c>
      <c r="CS1071" s="19">
        <f t="shared" si="1522"/>
        <v>2.871764780404765E-2</v>
      </c>
      <c r="CT1071" s="19">
        <f t="shared" si="1523"/>
        <v>8.4867616924342804E-2</v>
      </c>
      <c r="CU1071" s="19">
        <f t="shared" si="1524"/>
        <v>2.4665688940524538E-2</v>
      </c>
      <c r="CV1071" s="19">
        <f t="shared" si="1525"/>
        <v>2.065598060549215E-3</v>
      </c>
      <c r="CW1071" s="19">
        <f t="shared" si="1526"/>
        <v>0.10377850357963833</v>
      </c>
      <c r="CX1071" s="19">
        <f t="shared" si="1527"/>
        <v>0.99999999999999967</v>
      </c>
      <c r="CZ1071" s="68">
        <f t="shared" si="1528"/>
        <v>2.5805000000000001E-5</v>
      </c>
      <c r="DA1071" s="19">
        <f t="shared" si="1529"/>
        <v>1.813836E-5</v>
      </c>
      <c r="DB1071" s="19">
        <f t="shared" si="1530"/>
        <v>3.667E-5</v>
      </c>
      <c r="DC1071" s="19">
        <f t="shared" si="1531"/>
        <v>3.9171759999999994E-5</v>
      </c>
      <c r="DD1071" s="19">
        <f t="shared" si="1532"/>
        <v>1.2441879999999999E-5</v>
      </c>
      <c r="DE1071" s="19">
        <f t="shared" si="1533"/>
        <v>1.2441879999999999E-5</v>
      </c>
      <c r="DF1071" s="19">
        <f t="shared" si="1534"/>
        <v>1.1029279999999998E-5</v>
      </c>
      <c r="DG1071" s="19">
        <f t="shared" si="1535"/>
        <v>1.5489359999999998E-5</v>
      </c>
      <c r="DH1071" s="19">
        <f t="shared" si="1536"/>
        <v>2.4481520000000001E-5</v>
      </c>
      <c r="DI1071" s="19">
        <f t="shared" si="1537"/>
        <v>3.7658119999999992E-5</v>
      </c>
      <c r="DJ1071" s="19">
        <f t="shared" si="1538"/>
        <v>0</v>
      </c>
      <c r="DK1071" s="19">
        <f t="shared" si="1539"/>
        <v>2.0570439999999995E-5</v>
      </c>
      <c r="DM1071" s="68">
        <f t="shared" si="1540"/>
        <v>1372.2571725709884</v>
      </c>
      <c r="DN1071" s="19">
        <f t="shared" si="1541"/>
        <v>15.404283620861905</v>
      </c>
      <c r="DO1071" s="19">
        <f t="shared" si="1542"/>
        <v>222.41667817775894</v>
      </c>
      <c r="DP1071" s="19">
        <f t="shared" si="1543"/>
        <v>0.97898717596651275</v>
      </c>
      <c r="DQ1071" s="19">
        <f t="shared" si="1544"/>
        <v>377.85973936856954</v>
      </c>
      <c r="DR1071" s="19">
        <f t="shared" si="1545"/>
        <v>41.264494114234132</v>
      </c>
      <c r="DS1071" s="19">
        <f t="shared" si="1546"/>
        <v>36.927757590416327</v>
      </c>
      <c r="DT1071" s="19">
        <f t="shared" si="1547"/>
        <v>103.97367540369598</v>
      </c>
      <c r="DU1071" s="19">
        <f t="shared" si="1548"/>
        <v>214.89448257869651</v>
      </c>
      <c r="DV1071" s="19">
        <f t="shared" si="1549"/>
        <v>61.700050299840044</v>
      </c>
      <c r="DX1071" s="19">
        <f t="shared" si="1550"/>
        <v>90.91145520003866</v>
      </c>
      <c r="DZ1071" s="68">
        <f t="shared" si="1551"/>
        <v>2538.5887761010667</v>
      </c>
      <c r="EA1071" s="21">
        <f t="shared" si="1552"/>
        <v>2.5385887761010668</v>
      </c>
      <c r="EB1071" s="92">
        <f t="shared" si="1501"/>
        <v>964</v>
      </c>
    </row>
    <row r="1072" spans="1:132" x14ac:dyDescent="0.3">
      <c r="A1072" s="19">
        <f>'A. Thermody. result (all suite)'!C1028</f>
        <v>962</v>
      </c>
      <c r="B1072" s="19" t="str">
        <f>'A. Thermody. result (all suite)'!A1028</f>
        <v>Alkaline basalt</v>
      </c>
      <c r="C1072" s="24">
        <f>'A. Thermody. result (all suite)'!G1028</f>
        <v>28.192440999999999</v>
      </c>
      <c r="D1072" s="19">
        <f>'A. Thermody. result (all suite)'!D1028</f>
        <v>5000</v>
      </c>
      <c r="E1072" s="61">
        <f>'A. Thermody. result (all suite)'!I1028</f>
        <v>58.202120999999998</v>
      </c>
      <c r="F1072" s="21">
        <f>'A. Thermody. result (all suite)'!J1028</f>
        <v>0.44913900000000001</v>
      </c>
      <c r="G1072" s="21">
        <f>'A. Thermody. result (all suite)'!K1028</f>
        <v>13.348051999999999</v>
      </c>
      <c r="H1072" s="21">
        <f>'A. Thermody. result (all suite)'!L1028</f>
        <v>6.0156000000000001E-2</v>
      </c>
      <c r="I1072" s="21">
        <f>'A. Thermody. result (all suite)'!M1028</f>
        <v>7.7239259999999996</v>
      </c>
      <c r="J1072" s="21">
        <f>'A. Thermody. result (all suite)'!N1028</f>
        <v>0.85120700000000005</v>
      </c>
      <c r="K1072" s="21">
        <f>'A. Thermody. result (all suite)'!O1028</f>
        <v>0.65405100000000005</v>
      </c>
      <c r="L1072" s="21">
        <f>'A. Thermody. result (all suite)'!P1028</f>
        <v>2.6208070000000001</v>
      </c>
      <c r="M1072" s="21">
        <f>'A. Thermody. result (all suite)'!Q1028</f>
        <v>8.6679490000000001</v>
      </c>
      <c r="N1072" s="21">
        <f>'A. Thermody. result (all suite)'!R1028</f>
        <v>3.841869</v>
      </c>
      <c r="O1072" s="21">
        <f>'A. Thermody. result (all suite)'!S1028</f>
        <v>0.48043999999999998</v>
      </c>
      <c r="P1072" s="21">
        <f>'A. Thermody. result (all suite)'!T1028</f>
        <v>3.1002830000000001</v>
      </c>
      <c r="Q1072" s="21">
        <f t="shared" ref="Q1072:Q1085" si="1556">SUM(E1072:P1072)</f>
        <v>100.00000000000003</v>
      </c>
      <c r="S1072" s="19">
        <f t="shared" si="1471"/>
        <v>1235</v>
      </c>
      <c r="T1072" s="19">
        <f t="shared" si="1472"/>
        <v>0.5</v>
      </c>
      <c r="V1072" s="61">
        <f t="shared" si="1473"/>
        <v>56.397690536997565</v>
      </c>
      <c r="W1072" s="21">
        <f t="shared" si="1474"/>
        <v>0.43521441993662996</v>
      </c>
      <c r="X1072" s="21">
        <f t="shared" si="1475"/>
        <v>12.934224613012839</v>
      </c>
      <c r="Y1072" s="21">
        <f t="shared" si="1476"/>
        <v>5.8290993758519996E-2</v>
      </c>
      <c r="Z1072" s="21">
        <f t="shared" si="1477"/>
        <v>7.4844624352894202</v>
      </c>
      <c r="AA1072" s="21">
        <f t="shared" si="1478"/>
        <v>0.82481717408419009</v>
      </c>
      <c r="AB1072" s="21">
        <f t="shared" si="1479"/>
        <v>0.63377356803566998</v>
      </c>
      <c r="AC1072" s="21">
        <f t="shared" si="1480"/>
        <v>2.5395545661161898</v>
      </c>
      <c r="AD1072" s="21">
        <f t="shared" si="1481"/>
        <v>8.3992180507043308</v>
      </c>
      <c r="AE1072" s="21">
        <f t="shared" si="1482"/>
        <v>3.7227601885107298</v>
      </c>
      <c r="AF1072" s="21">
        <f t="shared" si="1483"/>
        <v>0.46554500035479995</v>
      </c>
      <c r="AG1072" s="21">
        <f t="shared" si="1484"/>
        <v>93.895551546800874</v>
      </c>
      <c r="AH1072" s="21"/>
      <c r="AI1072" s="61">
        <f t="shared" si="1485"/>
        <v>60.064283779074401</v>
      </c>
      <c r="AJ1072" s="21">
        <f t="shared" si="1486"/>
        <v>0.46350909363336945</v>
      </c>
      <c r="AK1072" s="21">
        <f t="shared" si="1487"/>
        <v>13.775119694106023</v>
      </c>
      <c r="AL1072" s="21">
        <f t="shared" si="1488"/>
        <v>6.2080676664927725E-2</v>
      </c>
      <c r="AM1072" s="21">
        <f t="shared" si="1489"/>
        <v>7.9710511435239804</v>
      </c>
      <c r="AN1072" s="21">
        <f t="shared" si="1490"/>
        <v>0.87844116201082423</v>
      </c>
      <c r="AO1072" s="21">
        <f t="shared" si="1491"/>
        <v>0.67497720349379353</v>
      </c>
      <c r="AP1072" s="21">
        <f t="shared" si="1492"/>
        <v>2.7046590858464534</v>
      </c>
      <c r="AQ1072" s="21">
        <f t="shared" si="1493"/>
        <v>8.9452779309974684</v>
      </c>
      <c r="AR1072" s="21">
        <f t="shared" si="1494"/>
        <v>3.9647886690938434</v>
      </c>
      <c r="AS1072" s="21">
        <f t="shared" si="1495"/>
        <v>0.49581156155492184</v>
      </c>
      <c r="AT1072" s="21">
        <f t="shared" si="1496"/>
        <v>100.00000000000001</v>
      </c>
      <c r="AU1072" s="21"/>
      <c r="AV1072" s="21">
        <f>AR1072*'[1]diagram lines'!$G$39</f>
        <v>3.2911954858647787</v>
      </c>
      <c r="AW1072" s="21">
        <f>AK1072*'[1]diagram lines'!$G$40</f>
        <v>7.2907077204073882</v>
      </c>
      <c r="AX1072" s="21">
        <f>AQ1072*'[1]diagram lines'!$G$38</f>
        <v>6.6360742056673701</v>
      </c>
      <c r="AY1072" s="21">
        <f>AP1072*'[1]diagram lines'!$G$41</f>
        <v>1.9329052575348462</v>
      </c>
      <c r="AZ1072" s="21">
        <f t="shared" si="1497"/>
        <v>12.910066600091312</v>
      </c>
      <c r="BA1072" s="21">
        <f t="shared" si="1498"/>
        <v>0.61472176858410732</v>
      </c>
      <c r="BB1072" s="21">
        <f t="shared" si="1499"/>
        <v>0.7344121744396932</v>
      </c>
      <c r="BC1072" s="86">
        <f t="shared" si="1500"/>
        <v>1.3616332010875669</v>
      </c>
      <c r="BX1072" s="61">
        <f t="shared" si="1502"/>
        <v>0.96874369174434083</v>
      </c>
      <c r="BY1072" s="21">
        <f t="shared" si="1503"/>
        <v>5.6226715072608914E-3</v>
      </c>
      <c r="BZ1072" s="21">
        <f t="shared" si="1504"/>
        <v>0.13091459395841507</v>
      </c>
      <c r="CA1072" s="21">
        <f t="shared" si="1505"/>
        <v>3.7670486567724967E-4</v>
      </c>
      <c r="CB1072" s="21">
        <f t="shared" si="1506"/>
        <v>0.10750070981210856</v>
      </c>
      <c r="CC1072" s="21">
        <f t="shared" si="1507"/>
        <v>1.1998970961375812E-2</v>
      </c>
      <c r="CD1072" s="21">
        <f t="shared" si="1508"/>
        <v>1.6229553349875935E-2</v>
      </c>
      <c r="CE1072" s="21">
        <f t="shared" si="1509"/>
        <v>4.6733363052781744E-2</v>
      </c>
      <c r="CF1072" s="21">
        <f t="shared" si="1510"/>
        <v>0.13982818196483304</v>
      </c>
      <c r="CG1072" s="21">
        <f t="shared" si="1511"/>
        <v>4.078417197452229E-2</v>
      </c>
      <c r="CH1072" s="21">
        <f t="shared" si="1512"/>
        <v>3.3847150989122473E-3</v>
      </c>
      <c r="CI1072" s="21">
        <f t="shared" si="1513"/>
        <v>0.17204678135405108</v>
      </c>
      <c r="CJ1072" s="21">
        <f t="shared" si="1514"/>
        <v>1.644164109644155</v>
      </c>
      <c r="CL1072" s="68">
        <f t="shared" si="1515"/>
        <v>0.58920133705753075</v>
      </c>
      <c r="CM1072" s="19">
        <f t="shared" si="1516"/>
        <v>3.4197751150752227E-3</v>
      </c>
      <c r="CN1072" s="19">
        <f t="shared" si="1517"/>
        <v>7.9623799832699668E-2</v>
      </c>
      <c r="CO1072" s="19">
        <f t="shared" si="1518"/>
        <v>2.29116341530396E-4</v>
      </c>
      <c r="CP1072" s="19">
        <f t="shared" si="1519"/>
        <v>6.5383199390828955E-2</v>
      </c>
      <c r="CQ1072" s="19">
        <f t="shared" si="1520"/>
        <v>7.297915634451319E-3</v>
      </c>
      <c r="CR1072" s="19">
        <f t="shared" si="1521"/>
        <v>9.871005731531558E-3</v>
      </c>
      <c r="CS1072" s="19">
        <f t="shared" si="1522"/>
        <v>2.842378250361894E-2</v>
      </c>
      <c r="CT1072" s="19">
        <f t="shared" si="1523"/>
        <v>8.504514917011291E-2</v>
      </c>
      <c r="CU1072" s="19">
        <f t="shared" si="1524"/>
        <v>2.4805414335038106E-2</v>
      </c>
      <c r="CV1072" s="19">
        <f t="shared" si="1525"/>
        <v>2.0586236368125067E-3</v>
      </c>
      <c r="CW1072" s="19">
        <f t="shared" si="1526"/>
        <v>0.10464088125076942</v>
      </c>
      <c r="CX1072" s="19">
        <f t="shared" si="1527"/>
        <v>0.99999999999999978</v>
      </c>
      <c r="CZ1072" s="68">
        <f t="shared" si="1528"/>
        <v>2.5805000000000001E-5</v>
      </c>
      <c r="DA1072" s="19">
        <f t="shared" si="1529"/>
        <v>1.8123879999999996E-5</v>
      </c>
      <c r="DB1072" s="19">
        <f t="shared" si="1530"/>
        <v>3.667E-5</v>
      </c>
      <c r="DC1072" s="19">
        <f t="shared" si="1531"/>
        <v>3.9153579999999989E-5</v>
      </c>
      <c r="DD1072" s="19">
        <f t="shared" si="1532"/>
        <v>1.2436039999999999E-5</v>
      </c>
      <c r="DE1072" s="19">
        <f t="shared" si="1533"/>
        <v>1.2436039999999999E-5</v>
      </c>
      <c r="DF1072" s="19">
        <f t="shared" si="1534"/>
        <v>1.1022739999999998E-5</v>
      </c>
      <c r="DG1072" s="19">
        <f t="shared" si="1535"/>
        <v>1.5481879999999997E-5</v>
      </c>
      <c r="DH1072" s="19">
        <f t="shared" si="1536"/>
        <v>2.446616E-5</v>
      </c>
      <c r="DI1072" s="19">
        <f t="shared" si="1537"/>
        <v>3.763395999999999E-5</v>
      </c>
      <c r="DJ1072" s="19">
        <f t="shared" si="1538"/>
        <v>0</v>
      </c>
      <c r="DK1072" s="19">
        <f t="shared" si="1539"/>
        <v>2.0551519999999996E-5</v>
      </c>
      <c r="DM1072" s="68">
        <f t="shared" si="1540"/>
        <v>1371.7967963734332</v>
      </c>
      <c r="DN1072" s="19">
        <f t="shared" si="1541"/>
        <v>15.072469923228848</v>
      </c>
      <c r="DO1072" s="19">
        <f t="shared" si="1542"/>
        <v>221.39194521249135</v>
      </c>
      <c r="DP1072" s="19">
        <f t="shared" si="1543"/>
        <v>0.93446342783952185</v>
      </c>
      <c r="DQ1072" s="19">
        <f t="shared" si="1544"/>
        <v>377.75552959230276</v>
      </c>
      <c r="DR1072" s="19">
        <f t="shared" si="1545"/>
        <v>41.630143929094523</v>
      </c>
      <c r="DS1072" s="19">
        <f t="shared" si="1546"/>
        <v>36.089169388076087</v>
      </c>
      <c r="DT1072" s="19">
        <f t="shared" si="1547"/>
        <v>102.95944179924857</v>
      </c>
      <c r="DU1072" s="19">
        <f t="shared" si="1548"/>
        <v>215.47920871339429</v>
      </c>
      <c r="DV1072" s="19">
        <f t="shared" si="1549"/>
        <v>62.089400912383134</v>
      </c>
      <c r="DX1072" s="19">
        <f t="shared" si="1550"/>
        <v>91.751300153899336</v>
      </c>
      <c r="DZ1072" s="68">
        <f t="shared" si="1551"/>
        <v>2536.9498694253912</v>
      </c>
      <c r="EA1072" s="21">
        <f t="shared" si="1552"/>
        <v>2.5369498694253911</v>
      </c>
      <c r="EB1072" s="92">
        <f t="shared" si="1501"/>
        <v>962</v>
      </c>
    </row>
    <row r="1073" spans="1:132" x14ac:dyDescent="0.3">
      <c r="A1073" s="19">
        <f>'A. Thermody. result (all suite)'!C1029</f>
        <v>960</v>
      </c>
      <c r="B1073" s="19" t="str">
        <f>'A. Thermody. result (all suite)'!A1029</f>
        <v>Alkaline basalt</v>
      </c>
      <c r="C1073" s="24">
        <f>'A. Thermody. result (all suite)'!G1029</f>
        <v>27.938617000000001</v>
      </c>
      <c r="D1073" s="19">
        <f>'A. Thermody. result (all suite)'!D1029</f>
        <v>5000</v>
      </c>
      <c r="E1073" s="61">
        <f>'A. Thermody. result (all suite)'!I1029</f>
        <v>58.223489999999998</v>
      </c>
      <c r="F1073" s="21">
        <f>'A. Thermody. result (all suite)'!J1029</f>
        <v>0.43940099999999999</v>
      </c>
      <c r="G1073" s="21">
        <f>'A. Thermody. result (all suite)'!K1029</f>
        <v>13.295824</v>
      </c>
      <c r="H1073" s="21">
        <f>'A. Thermody. result (all suite)'!L1029</f>
        <v>5.7414E-2</v>
      </c>
      <c r="I1073" s="21">
        <f>'A. Thermody. result (all suite)'!M1029</f>
        <v>7.7239389999999997</v>
      </c>
      <c r="J1073" s="21">
        <f>'A. Thermody. result (all suite)'!N1029</f>
        <v>0.85894000000000004</v>
      </c>
      <c r="K1073" s="21">
        <f>'A. Thermody. result (all suite)'!O1029</f>
        <v>0.63914899999999997</v>
      </c>
      <c r="L1073" s="21">
        <f>'A. Thermody. result (all suite)'!P1029</f>
        <v>2.5960670000000001</v>
      </c>
      <c r="M1073" s="21">
        <f>'A. Thermody. result (all suite)'!Q1029</f>
        <v>8.6921900000000001</v>
      </c>
      <c r="N1073" s="21">
        <f>'A. Thermody. result (all suite)'!R1029</f>
        <v>3.866139</v>
      </c>
      <c r="O1073" s="21">
        <f>'A. Thermody. result (all suite)'!S1029</f>
        <v>0.47923399999999999</v>
      </c>
      <c r="P1073" s="21">
        <f>'A. Thermody. result (all suite)'!T1029</f>
        <v>3.1282139999999998</v>
      </c>
      <c r="Q1073" s="21">
        <f t="shared" si="1556"/>
        <v>100.00000100000001</v>
      </c>
      <c r="S1073" s="19">
        <f t="shared" si="1471"/>
        <v>1233</v>
      </c>
      <c r="T1073" s="19">
        <f t="shared" si="1472"/>
        <v>0.5</v>
      </c>
      <c r="V1073" s="61">
        <f t="shared" si="1473"/>
        <v>56.402134652744948</v>
      </c>
      <c r="W1073" s="21">
        <f t="shared" si="1474"/>
        <v>0.42565559653931401</v>
      </c>
      <c r="X1073" s="21">
        <f t="shared" si="1475"/>
        <v>12.879902176375857</v>
      </c>
      <c r="Y1073" s="21">
        <f t="shared" si="1476"/>
        <v>5.5617967232000326E-2</v>
      </c>
      <c r="Z1073" s="21">
        <f t="shared" si="1477"/>
        <v>7.4823176612667535</v>
      </c>
      <c r="AA1073" s="21">
        <f t="shared" si="1478"/>
        <v>0.83207051893709483</v>
      </c>
      <c r="AB1073" s="21">
        <f t="shared" si="1479"/>
        <v>0.61915505170107943</v>
      </c>
      <c r="AC1073" s="21">
        <f t="shared" si="1480"/>
        <v>2.5148564694687257</v>
      </c>
      <c r="AD1073" s="21">
        <f t="shared" si="1481"/>
        <v>8.4202796982325037</v>
      </c>
      <c r="AE1073" s="21">
        <f t="shared" si="1482"/>
        <v>3.7451978997519513</v>
      </c>
      <c r="AF1073" s="21">
        <f t="shared" si="1483"/>
        <v>0.46424253506915464</v>
      </c>
      <c r="AG1073" s="21">
        <f t="shared" si="1484"/>
        <v>93.841430227319407</v>
      </c>
      <c r="AH1073" s="21"/>
      <c r="AI1073" s="61">
        <f t="shared" si="1485"/>
        <v>60.103660521922627</v>
      </c>
      <c r="AJ1073" s="21">
        <f t="shared" si="1486"/>
        <v>0.45359026978618644</v>
      </c>
      <c r="AK1073" s="21">
        <f t="shared" si="1487"/>
        <v>13.725176763798109</v>
      </c>
      <c r="AL1073" s="21">
        <f t="shared" si="1488"/>
        <v>5.9268030226385715E-2</v>
      </c>
      <c r="AM1073" s="21">
        <f t="shared" si="1489"/>
        <v>7.9733627707311712</v>
      </c>
      <c r="AN1073" s="21">
        <f t="shared" si="1490"/>
        <v>0.88667714987027113</v>
      </c>
      <c r="AO1073" s="21">
        <f t="shared" si="1491"/>
        <v>0.65978859252384781</v>
      </c>
      <c r="AP1073" s="21">
        <f t="shared" si="1492"/>
        <v>2.6798999795471925</v>
      </c>
      <c r="AQ1073" s="21">
        <f t="shared" si="1493"/>
        <v>8.9728808244241414</v>
      </c>
      <c r="AR1073" s="21">
        <f t="shared" si="1494"/>
        <v>3.9909855281187281</v>
      </c>
      <c r="AS1073" s="21">
        <f t="shared" si="1495"/>
        <v>0.49470956905130686</v>
      </c>
      <c r="AT1073" s="21">
        <f t="shared" si="1496"/>
        <v>99.999999999999957</v>
      </c>
      <c r="AU1073" s="21"/>
      <c r="AV1073" s="21">
        <f>AR1073*'[1]diagram lines'!$G$39</f>
        <v>3.3129416598383443</v>
      </c>
      <c r="AW1073" s="21">
        <f>AK1073*'[1]diagram lines'!$G$40</f>
        <v>7.264274606528061</v>
      </c>
      <c r="AX1073" s="21">
        <f>AQ1073*'[1]diagram lines'!$G$38</f>
        <v>6.6565514731691202</v>
      </c>
      <c r="AY1073" s="21">
        <f>AP1073*'[1]diagram lines'!$G$41</f>
        <v>1.9152109732577105</v>
      </c>
      <c r="AZ1073" s="21">
        <f t="shared" si="1497"/>
        <v>12.963866352542869</v>
      </c>
      <c r="BA1073" s="21">
        <f t="shared" si="1498"/>
        <v>0.6112288990601461</v>
      </c>
      <c r="BB1073" s="21">
        <f t="shared" si="1499"/>
        <v>0.72865034456738431</v>
      </c>
      <c r="BC1073" s="86">
        <f t="shared" si="1500"/>
        <v>1.3724003665897144</v>
      </c>
      <c r="BX1073" s="61">
        <f t="shared" si="1502"/>
        <v>0.96909936750998671</v>
      </c>
      <c r="BY1073" s="21">
        <f t="shared" si="1503"/>
        <v>5.5007636454682029E-3</v>
      </c>
      <c r="BZ1073" s="21">
        <f t="shared" si="1504"/>
        <v>0.1304023538642605</v>
      </c>
      <c r="CA1073" s="21">
        <f t="shared" si="1505"/>
        <v>3.5953409731354498E-4</v>
      </c>
      <c r="CB1073" s="21">
        <f t="shared" si="1506"/>
        <v>0.10750089074460682</v>
      </c>
      <c r="CC1073" s="21">
        <f t="shared" si="1507"/>
        <v>1.2107978573442346E-2</v>
      </c>
      <c r="CD1073" s="21">
        <f t="shared" si="1508"/>
        <v>1.5859776674937966E-2</v>
      </c>
      <c r="CE1073" s="21">
        <f t="shared" si="1509"/>
        <v>4.6292207560627678E-2</v>
      </c>
      <c r="CF1073" s="21">
        <f t="shared" si="1510"/>
        <v>0.14021922890788838</v>
      </c>
      <c r="CG1073" s="21">
        <f t="shared" si="1511"/>
        <v>4.1041815286624206E-2</v>
      </c>
      <c r="CH1073" s="21">
        <f t="shared" si="1512"/>
        <v>3.3762187905089333E-3</v>
      </c>
      <c r="CI1073" s="21">
        <f t="shared" si="1513"/>
        <v>0.17359678135405104</v>
      </c>
      <c r="CJ1073" s="21">
        <f t="shared" si="1514"/>
        <v>1.6453569170097164</v>
      </c>
      <c r="CL1073" s="68">
        <f t="shared" si="1515"/>
        <v>0.58899036281516048</v>
      </c>
      <c r="CM1073" s="19">
        <f t="shared" si="1516"/>
        <v>3.3432038900503913E-3</v>
      </c>
      <c r="CN1073" s="19">
        <f t="shared" si="1517"/>
        <v>7.9254751668868709E-2</v>
      </c>
      <c r="CO1073" s="19">
        <f t="shared" si="1518"/>
        <v>2.1851435004568179E-4</v>
      </c>
      <c r="CP1073" s="19">
        <f t="shared" si="1519"/>
        <v>6.5335909572726461E-2</v>
      </c>
      <c r="CQ1073" s="19">
        <f t="shared" si="1520"/>
        <v>7.358876635379194E-3</v>
      </c>
      <c r="CR1073" s="19">
        <f t="shared" si="1521"/>
        <v>9.6391102203901378E-3</v>
      </c>
      <c r="CS1073" s="19">
        <f t="shared" si="1522"/>
        <v>2.8135055125157567E-2</v>
      </c>
      <c r="CT1073" s="19">
        <f t="shared" si="1523"/>
        <v>8.5221162325511607E-2</v>
      </c>
      <c r="CU1073" s="19">
        <f t="shared" si="1524"/>
        <v>2.4944019660618013E-2</v>
      </c>
      <c r="CV1073" s="19">
        <f t="shared" si="1525"/>
        <v>2.0519674215396973E-3</v>
      </c>
      <c r="CW1073" s="19">
        <f t="shared" si="1526"/>
        <v>0.10550706631455203</v>
      </c>
      <c r="CX1073" s="19">
        <f t="shared" si="1527"/>
        <v>1</v>
      </c>
      <c r="CZ1073" s="68">
        <f t="shared" si="1528"/>
        <v>2.5805000000000001E-5</v>
      </c>
      <c r="DA1073" s="19">
        <f t="shared" si="1529"/>
        <v>1.81094E-5</v>
      </c>
      <c r="DB1073" s="19">
        <f t="shared" si="1530"/>
        <v>3.667E-5</v>
      </c>
      <c r="DC1073" s="19">
        <f t="shared" si="1531"/>
        <v>3.9135399999999991E-5</v>
      </c>
      <c r="DD1073" s="19">
        <f t="shared" si="1532"/>
        <v>1.2430199999999998E-5</v>
      </c>
      <c r="DE1073" s="19">
        <f t="shared" si="1533"/>
        <v>1.2430199999999998E-5</v>
      </c>
      <c r="DF1073" s="19">
        <f t="shared" si="1534"/>
        <v>1.1016199999999998E-5</v>
      </c>
      <c r="DG1073" s="19">
        <f t="shared" si="1535"/>
        <v>1.5474399999999999E-5</v>
      </c>
      <c r="DH1073" s="19">
        <f t="shared" si="1536"/>
        <v>2.44508E-5</v>
      </c>
      <c r="DI1073" s="19">
        <f t="shared" si="1537"/>
        <v>3.7609799999999994E-5</v>
      </c>
      <c r="DJ1073" s="19">
        <f t="shared" si="1538"/>
        <v>0</v>
      </c>
      <c r="DK1073" s="19">
        <f t="shared" si="1539"/>
        <v>2.0532599999999997E-5</v>
      </c>
      <c r="DM1073" s="68">
        <f t="shared" si="1540"/>
        <v>1371.3055996099531</v>
      </c>
      <c r="DN1073" s="19">
        <f t="shared" si="1541"/>
        <v>14.746768348880982</v>
      </c>
      <c r="DO1073" s="19">
        <f t="shared" si="1542"/>
        <v>220.36581620283209</v>
      </c>
      <c r="DP1073" s="19">
        <f t="shared" si="1543"/>
        <v>0.89163663994222453</v>
      </c>
      <c r="DQ1073" s="19">
        <f t="shared" si="1544"/>
        <v>377.65965976415481</v>
      </c>
      <c r="DR1073" s="19">
        <f t="shared" si="1545"/>
        <v>41.997611342842433</v>
      </c>
      <c r="DS1073" s="19">
        <f t="shared" si="1546"/>
        <v>35.262263020072488</v>
      </c>
      <c r="DT1073" s="19">
        <f t="shared" si="1547"/>
        <v>101.96284776268136</v>
      </c>
      <c r="DU1073" s="19">
        <f t="shared" si="1548"/>
        <v>216.06081815558036</v>
      </c>
      <c r="DV1073" s="19">
        <f t="shared" si="1549"/>
        <v>62.476446352552188</v>
      </c>
      <c r="DX1073" s="19">
        <f t="shared" si="1550"/>
        <v>92.59603435454973</v>
      </c>
      <c r="DZ1073" s="68">
        <f t="shared" si="1551"/>
        <v>2535.3255015540421</v>
      </c>
      <c r="EA1073" s="21">
        <f t="shared" si="1552"/>
        <v>2.5353255015540421</v>
      </c>
      <c r="EB1073" s="92">
        <f t="shared" si="1501"/>
        <v>960</v>
      </c>
    </row>
    <row r="1074" spans="1:132" x14ac:dyDescent="0.3">
      <c r="A1074" s="19">
        <f>'A. Thermody. result (all suite)'!C1030</f>
        <v>958</v>
      </c>
      <c r="B1074" s="19" t="str">
        <f>'A. Thermody. result (all suite)'!A1030</f>
        <v>Alkaline basalt</v>
      </c>
      <c r="C1074" s="24">
        <f>'A. Thermody. result (all suite)'!G1030</f>
        <v>27.687857000000001</v>
      </c>
      <c r="D1074" s="19">
        <f>'A. Thermody. result (all suite)'!D1030</f>
        <v>5000</v>
      </c>
      <c r="E1074" s="61">
        <f>'A. Thermody. result (all suite)'!I1030</f>
        <v>58.243774999999999</v>
      </c>
      <c r="F1074" s="21">
        <f>'A. Thermody. result (all suite)'!J1030</f>
        <v>0.429844</v>
      </c>
      <c r="G1074" s="21">
        <f>'A. Thermody. result (all suite)'!K1030</f>
        <v>13.243474000000001</v>
      </c>
      <c r="H1074" s="21">
        <f>'A. Thermody. result (all suite)'!L1030</f>
        <v>5.4774999999999997E-2</v>
      </c>
      <c r="I1074" s="21">
        <f>'A. Thermody. result (all suite)'!M1030</f>
        <v>7.7241489999999997</v>
      </c>
      <c r="J1074" s="21">
        <f>'A. Thermody. result (all suite)'!N1030</f>
        <v>0.86671900000000002</v>
      </c>
      <c r="K1074" s="21">
        <f>'A. Thermody. result (all suite)'!O1030</f>
        <v>0.62445300000000004</v>
      </c>
      <c r="L1074" s="21">
        <f>'A. Thermody. result (all suite)'!P1030</f>
        <v>2.5717690000000002</v>
      </c>
      <c r="M1074" s="21">
        <f>'A. Thermody. result (all suite)'!Q1030</f>
        <v>8.7163489999999992</v>
      </c>
      <c r="N1074" s="21">
        <f>'A. Thermody. result (all suite)'!R1030</f>
        <v>3.8902770000000002</v>
      </c>
      <c r="O1074" s="21">
        <f>'A. Thermody. result (all suite)'!S1030</f>
        <v>0.47810200000000003</v>
      </c>
      <c r="P1074" s="21">
        <f>'A. Thermody. result (all suite)'!T1030</f>
        <v>3.1563129999999999</v>
      </c>
      <c r="Q1074" s="21">
        <f t="shared" si="1556"/>
        <v>99.999999000000017</v>
      </c>
      <c r="S1074" s="19">
        <f t="shared" si="1471"/>
        <v>1231</v>
      </c>
      <c r="T1074" s="19">
        <f t="shared" si="1472"/>
        <v>0.5</v>
      </c>
      <c r="V1074" s="61">
        <f t="shared" si="1473"/>
        <v>56.405419139600689</v>
      </c>
      <c r="W1074" s="21">
        <f t="shared" si="1474"/>
        <v>0.4162767778126078</v>
      </c>
      <c r="X1074" s="21">
        <f t="shared" si="1475"/>
        <v>12.825468504306325</v>
      </c>
      <c r="Y1074" s="21">
        <f t="shared" si="1476"/>
        <v>5.3046129536961292E-2</v>
      </c>
      <c r="Z1074" s="21">
        <f t="shared" si="1477"/>
        <v>7.4803506785356468</v>
      </c>
      <c r="AA1074" s="21">
        <f t="shared" si="1478"/>
        <v>0.83936263525596633</v>
      </c>
      <c r="AB1074" s="21">
        <f t="shared" si="1479"/>
        <v>0.60474330858501313</v>
      </c>
      <c r="AC1074" s="21">
        <f t="shared" si="1480"/>
        <v>2.4905959199112995</v>
      </c>
      <c r="AD1074" s="21">
        <f t="shared" si="1481"/>
        <v>8.441233740636477</v>
      </c>
      <c r="AE1074" s="21">
        <f t="shared" si="1482"/>
        <v>3.7674876800850972</v>
      </c>
      <c r="AF1074" s="21">
        <f t="shared" si="1483"/>
        <v>0.46301160426983606</v>
      </c>
      <c r="AG1074" s="21">
        <f t="shared" si="1484"/>
        <v>93.786996118535924</v>
      </c>
      <c r="AH1074" s="21"/>
      <c r="AI1074" s="61">
        <f t="shared" si="1485"/>
        <v>60.142046844437537</v>
      </c>
      <c r="AJ1074" s="21">
        <f t="shared" si="1486"/>
        <v>0.44385340723193867</v>
      </c>
      <c r="AK1074" s="21">
        <f t="shared" si="1487"/>
        <v>13.675103196712277</v>
      </c>
      <c r="AL1074" s="21">
        <f t="shared" si="1488"/>
        <v>5.6560218081744627E-2</v>
      </c>
      <c r="AM1074" s="21">
        <f t="shared" si="1489"/>
        <v>7.9758932347948832</v>
      </c>
      <c r="AN1074" s="21">
        <f t="shared" si="1490"/>
        <v>0.89496696769678918</v>
      </c>
      <c r="AO1074" s="21">
        <f t="shared" si="1491"/>
        <v>0.64480507278502386</v>
      </c>
      <c r="AP1074" s="21">
        <f t="shared" si="1492"/>
        <v>2.6555876859127401</v>
      </c>
      <c r="AQ1074" s="21">
        <f t="shared" si="1493"/>
        <v>9.000430859271507</v>
      </c>
      <c r="AR1074" s="21">
        <f t="shared" si="1494"/>
        <v>4.0170682887885949</v>
      </c>
      <c r="AS1074" s="21">
        <f t="shared" si="1495"/>
        <v>0.49368422428696074</v>
      </c>
      <c r="AT1074" s="21">
        <f t="shared" si="1496"/>
        <v>99.999999999999986</v>
      </c>
      <c r="AU1074" s="21"/>
      <c r="AV1074" s="21">
        <f>AR1074*'[1]diagram lines'!$G$39</f>
        <v>3.3345931200648931</v>
      </c>
      <c r="AW1074" s="21">
        <f>AK1074*'[1]diagram lines'!$G$40</f>
        <v>7.2377723509943239</v>
      </c>
      <c r="AX1074" s="21">
        <f>AQ1074*'[1]diagram lines'!$G$38</f>
        <v>6.6769895274169722</v>
      </c>
      <c r="AY1074" s="21">
        <f>AP1074*'[1]diagram lines'!$G$41</f>
        <v>1.8978360070615339</v>
      </c>
      <c r="AZ1074" s="21">
        <f t="shared" si="1497"/>
        <v>13.017499148060102</v>
      </c>
      <c r="BA1074" s="21">
        <f t="shared" si="1498"/>
        <v>0.6077351515586481</v>
      </c>
      <c r="BB1074" s="21">
        <f t="shared" si="1499"/>
        <v>0.72293987932215531</v>
      </c>
      <c r="BC1074" s="86">
        <f t="shared" si="1500"/>
        <v>1.3832408871089288</v>
      </c>
      <c r="BX1074" s="61">
        <f t="shared" si="1502"/>
        <v>0.96943700066577898</v>
      </c>
      <c r="BY1074" s="21">
        <f t="shared" si="1503"/>
        <v>5.3811216825237857E-3</v>
      </c>
      <c r="BZ1074" s="21">
        <f t="shared" si="1504"/>
        <v>0.1298889172224402</v>
      </c>
      <c r="CA1074" s="21">
        <f t="shared" si="1505"/>
        <v>3.4300832863673366E-4</v>
      </c>
      <c r="CB1074" s="21">
        <f t="shared" si="1506"/>
        <v>0.10750381350034795</v>
      </c>
      <c r="CC1074" s="21">
        <f t="shared" si="1507"/>
        <v>1.2217634620806316E-2</v>
      </c>
      <c r="CD1074" s="21">
        <f t="shared" si="1508"/>
        <v>1.5495111662531019E-2</v>
      </c>
      <c r="CE1074" s="21">
        <f t="shared" si="1509"/>
        <v>4.5858933666191162E-2</v>
      </c>
      <c r="CF1074" s="21">
        <f t="shared" si="1510"/>
        <v>0.14060895305694465</v>
      </c>
      <c r="CG1074" s="21">
        <f t="shared" si="1511"/>
        <v>4.1298057324840765E-2</v>
      </c>
      <c r="CH1074" s="21">
        <f t="shared" si="1512"/>
        <v>3.368243814462042E-3</v>
      </c>
      <c r="CI1074" s="21">
        <f t="shared" si="1513"/>
        <v>0.17515610432852385</v>
      </c>
      <c r="CJ1074" s="21">
        <f t="shared" si="1514"/>
        <v>1.6465568998740272</v>
      </c>
      <c r="CL1074" s="68">
        <f t="shared" si="1515"/>
        <v>0.58876617063154479</v>
      </c>
      <c r="CM1074" s="19">
        <f t="shared" si="1516"/>
        <v>3.2681055133506032E-3</v>
      </c>
      <c r="CN1074" s="19">
        <f t="shared" si="1517"/>
        <v>7.8885167729325106E-2</v>
      </c>
      <c r="CO1074" s="19">
        <f t="shared" si="1518"/>
        <v>2.0831853953117327E-4</v>
      </c>
      <c r="CP1074" s="19">
        <f t="shared" si="1519"/>
        <v>6.5290068936319612E-2</v>
      </c>
      <c r="CQ1074" s="19">
        <f t="shared" si="1520"/>
        <v>7.4201107910337313E-3</v>
      </c>
      <c r="CR1074" s="19">
        <f t="shared" si="1521"/>
        <v>9.4106141510909829E-3</v>
      </c>
      <c r="CS1074" s="19">
        <f t="shared" si="1522"/>
        <v>2.7851411432972456E-2</v>
      </c>
      <c r="CT1074" s="19">
        <f t="shared" si="1523"/>
        <v>8.5395744943707802E-2</v>
      </c>
      <c r="CU1074" s="19">
        <f t="shared" si="1524"/>
        <v>2.5081463827943237E-2</v>
      </c>
      <c r="CV1074" s="19">
        <f t="shared" si="1525"/>
        <v>2.0456285566078742E-3</v>
      </c>
      <c r="CW1074" s="19">
        <f t="shared" si="1526"/>
        <v>0.10637719494657275</v>
      </c>
      <c r="CX1074" s="19">
        <f t="shared" si="1527"/>
        <v>1</v>
      </c>
      <c r="CZ1074" s="68">
        <f t="shared" si="1528"/>
        <v>2.5805000000000001E-5</v>
      </c>
      <c r="DA1074" s="19">
        <f t="shared" si="1529"/>
        <v>1.8094919999999996E-5</v>
      </c>
      <c r="DB1074" s="19">
        <f t="shared" si="1530"/>
        <v>3.667E-5</v>
      </c>
      <c r="DC1074" s="19">
        <f t="shared" si="1531"/>
        <v>3.9117219999999993E-5</v>
      </c>
      <c r="DD1074" s="19">
        <f t="shared" si="1532"/>
        <v>1.2424359999999998E-5</v>
      </c>
      <c r="DE1074" s="19">
        <f t="shared" si="1533"/>
        <v>1.2424359999999998E-5</v>
      </c>
      <c r="DF1074" s="19">
        <f t="shared" si="1534"/>
        <v>1.1009659999999998E-5</v>
      </c>
      <c r="DG1074" s="19">
        <f t="shared" si="1535"/>
        <v>1.5466919999999997E-5</v>
      </c>
      <c r="DH1074" s="19">
        <f t="shared" si="1536"/>
        <v>2.4435439999999999E-5</v>
      </c>
      <c r="DI1074" s="19">
        <f t="shared" si="1537"/>
        <v>3.7585639999999991E-5</v>
      </c>
      <c r="DJ1074" s="19">
        <f t="shared" si="1538"/>
        <v>0</v>
      </c>
      <c r="DK1074" s="19">
        <f t="shared" si="1539"/>
        <v>2.0513679999999995E-5</v>
      </c>
      <c r="DM1074" s="68">
        <f t="shared" si="1540"/>
        <v>1370.7836284263983</v>
      </c>
      <c r="DN1074" s="19">
        <f t="shared" si="1541"/>
        <v>14.427047392663036</v>
      </c>
      <c r="DO1074" s="19">
        <f t="shared" si="1542"/>
        <v>219.33819748246489</v>
      </c>
      <c r="DP1074" s="19">
        <f t="shared" si="1543"/>
        <v>0.85042821493278564</v>
      </c>
      <c r="DQ1074" s="19">
        <f t="shared" si="1544"/>
        <v>377.57208041899656</v>
      </c>
      <c r="DR1074" s="19">
        <f t="shared" si="1545"/>
        <v>42.366983853971789</v>
      </c>
      <c r="DS1074" s="19">
        <f t="shared" si="1546"/>
        <v>34.446817639142957</v>
      </c>
      <c r="DT1074" s="19">
        <f t="shared" si="1547"/>
        <v>100.98372223824107</v>
      </c>
      <c r="DU1074" s="19">
        <f t="shared" si="1548"/>
        <v>216.63952967740491</v>
      </c>
      <c r="DV1074" s="19">
        <f t="shared" si="1549"/>
        <v>62.861079193869081</v>
      </c>
      <c r="DX1074" s="19">
        <f t="shared" si="1550"/>
        <v>93.44579095204962</v>
      </c>
      <c r="DZ1074" s="68">
        <f t="shared" si="1551"/>
        <v>2533.7153054901355</v>
      </c>
      <c r="EA1074" s="21">
        <f t="shared" si="1552"/>
        <v>2.5337153054901353</v>
      </c>
      <c r="EB1074" s="92">
        <f t="shared" si="1501"/>
        <v>958</v>
      </c>
    </row>
    <row r="1075" spans="1:132" x14ac:dyDescent="0.3">
      <c r="A1075" s="19">
        <f>'A. Thermody. result (all suite)'!C1031</f>
        <v>956</v>
      </c>
      <c r="B1075" s="19" t="str">
        <f>'A. Thermody. result (all suite)'!A1031</f>
        <v>Alkaline basalt</v>
      </c>
      <c r="C1075" s="24">
        <f>'A. Thermody. result (all suite)'!G1031</f>
        <v>27.440058000000001</v>
      </c>
      <c r="D1075" s="19">
        <f>'A. Thermody. result (all suite)'!D1031</f>
        <v>5000</v>
      </c>
      <c r="E1075" s="61">
        <f>'A. Thermody. result (all suite)'!I1031</f>
        <v>58.262979000000001</v>
      </c>
      <c r="F1075" s="21">
        <f>'A. Thermody. result (all suite)'!J1031</f>
        <v>0.42046600000000001</v>
      </c>
      <c r="G1075" s="21">
        <f>'A. Thermody. result (all suite)'!K1031</f>
        <v>13.190994999999999</v>
      </c>
      <c r="H1075" s="21">
        <f>'A. Thermody. result (all suite)'!L1031</f>
        <v>5.2235999999999998E-2</v>
      </c>
      <c r="I1075" s="21">
        <f>'A. Thermody. result (all suite)'!M1031</f>
        <v>7.7245530000000002</v>
      </c>
      <c r="J1075" s="21">
        <f>'A. Thermody. result (all suite)'!N1031</f>
        <v>0.87454600000000005</v>
      </c>
      <c r="K1075" s="21">
        <f>'A. Thermody. result (all suite)'!O1031</f>
        <v>0.609962</v>
      </c>
      <c r="L1075" s="21">
        <f>'A. Thermody. result (all suite)'!P1031</f>
        <v>2.547914</v>
      </c>
      <c r="M1075" s="21">
        <f>'A. Thermody. result (all suite)'!Q1031</f>
        <v>8.7404379999999993</v>
      </c>
      <c r="N1075" s="21">
        <f>'A. Thermody. result (all suite)'!R1031</f>
        <v>3.9142790000000001</v>
      </c>
      <c r="O1075" s="21">
        <f>'A. Thermody. result (all suite)'!S1031</f>
        <v>0.47704299999999999</v>
      </c>
      <c r="P1075" s="21">
        <f>'A. Thermody. result (all suite)'!T1031</f>
        <v>3.1845889999999999</v>
      </c>
      <c r="Q1075" s="21">
        <f t="shared" si="1556"/>
        <v>99.999999999999972</v>
      </c>
      <c r="S1075" s="19">
        <f t="shared" si="1471"/>
        <v>1229</v>
      </c>
      <c r="T1075" s="19">
        <f t="shared" si="1472"/>
        <v>0.5</v>
      </c>
      <c r="V1075" s="61">
        <f t="shared" si="1473"/>
        <v>56.40754257969369</v>
      </c>
      <c r="W1075" s="21">
        <f t="shared" si="1474"/>
        <v>0.40707588601526001</v>
      </c>
      <c r="X1075" s="21">
        <f t="shared" si="1475"/>
        <v>12.770916024239449</v>
      </c>
      <c r="Y1075" s="21">
        <f t="shared" si="1476"/>
        <v>5.0572498089959991E-2</v>
      </c>
      <c r="Z1075" s="21">
        <f t="shared" si="1477"/>
        <v>7.4785577348628305</v>
      </c>
      <c r="AA1075" s="21">
        <f t="shared" si="1478"/>
        <v>0.84669530428406004</v>
      </c>
      <c r="AB1075" s="21">
        <f t="shared" si="1479"/>
        <v>0.59053721724381991</v>
      </c>
      <c r="AC1075" s="21">
        <f t="shared" si="1480"/>
        <v>2.4667734110265398</v>
      </c>
      <c r="AD1075" s="21">
        <f t="shared" si="1481"/>
        <v>8.4620909729001799</v>
      </c>
      <c r="AE1075" s="21">
        <f t="shared" si="1482"/>
        <v>3.7896253015366899</v>
      </c>
      <c r="AF1075" s="21">
        <f t="shared" si="1483"/>
        <v>0.46185114109673003</v>
      </c>
      <c r="AG1075" s="21">
        <f t="shared" si="1484"/>
        <v>93.732238070989212</v>
      </c>
      <c r="AH1075" s="21"/>
      <c r="AI1075" s="61">
        <f t="shared" si="1485"/>
        <v>60.179447051048513</v>
      </c>
      <c r="AJ1075" s="21">
        <f t="shared" si="1486"/>
        <v>0.43429656049283311</v>
      </c>
      <c r="AK1075" s="21">
        <f t="shared" si="1487"/>
        <v>13.624891805706428</v>
      </c>
      <c r="AL1075" s="21">
        <f t="shared" si="1488"/>
        <v>5.3954220160259386E-2</v>
      </c>
      <c r="AM1075" s="21">
        <f t="shared" si="1489"/>
        <v>7.978639888230191</v>
      </c>
      <c r="AN1075" s="21">
        <f t="shared" si="1490"/>
        <v>0.90331280006651016</v>
      </c>
      <c r="AO1075" s="21">
        <f t="shared" si="1491"/>
        <v>0.63002573009786622</v>
      </c>
      <c r="AP1075" s="21">
        <f t="shared" si="1492"/>
        <v>2.6317235796272143</v>
      </c>
      <c r="AQ1075" s="21">
        <f t="shared" si="1493"/>
        <v>9.0279408099605138</v>
      </c>
      <c r="AR1075" s="21">
        <f t="shared" si="1494"/>
        <v>4.0430329836641397</v>
      </c>
      <c r="AS1075" s="21">
        <f t="shared" si="1495"/>
        <v>0.49273457094552853</v>
      </c>
      <c r="AT1075" s="21">
        <f t="shared" si="1496"/>
        <v>100.00000000000001</v>
      </c>
      <c r="AU1075" s="21"/>
      <c r="AV1075" s="21">
        <f>AR1075*'[1]diagram lines'!$G$39</f>
        <v>3.3561465731486311</v>
      </c>
      <c r="AW1075" s="21">
        <f>AK1075*'[1]diagram lines'!$G$40</f>
        <v>7.2111971498935032</v>
      </c>
      <c r="AX1075" s="21">
        <f>AQ1075*'[1]diagram lines'!$G$38</f>
        <v>6.6973978451433442</v>
      </c>
      <c r="AY1075" s="21">
        <f>AP1075*'[1]diagram lines'!$G$41</f>
        <v>1.8807813413748129</v>
      </c>
      <c r="AZ1075" s="21">
        <f t="shared" si="1497"/>
        <v>13.070973793624653</v>
      </c>
      <c r="BA1075" s="21">
        <f t="shared" si="1498"/>
        <v>0.60424001280947459</v>
      </c>
      <c r="BB1075" s="21">
        <f t="shared" si="1499"/>
        <v>0.71727908584887257</v>
      </c>
      <c r="BC1075" s="86">
        <f t="shared" si="1500"/>
        <v>1.3941574761189894</v>
      </c>
      <c r="BX1075" s="61">
        <f t="shared" si="1502"/>
        <v>0.96975664114513982</v>
      </c>
      <c r="BY1075" s="21">
        <f t="shared" si="1503"/>
        <v>5.2637205808713072E-3</v>
      </c>
      <c r="BZ1075" s="21">
        <f t="shared" si="1504"/>
        <v>0.12937421537857982</v>
      </c>
      <c r="CA1075" s="21">
        <f t="shared" si="1505"/>
        <v>3.2710877324816829E-4</v>
      </c>
      <c r="CB1075" s="21">
        <f t="shared" si="1506"/>
        <v>0.10750943632567851</v>
      </c>
      <c r="CC1075" s="21">
        <f t="shared" si="1507"/>
        <v>1.2327967296306738E-2</v>
      </c>
      <c r="CD1075" s="21">
        <f t="shared" si="1508"/>
        <v>1.5135533498759306E-2</v>
      </c>
      <c r="CE1075" s="21">
        <f t="shared" si="1509"/>
        <v>4.5433559201141227E-2</v>
      </c>
      <c r="CF1075" s="21">
        <f t="shared" si="1510"/>
        <v>0.14099754799161154</v>
      </c>
      <c r="CG1075" s="21">
        <f t="shared" si="1511"/>
        <v>4.1552855626326962E-2</v>
      </c>
      <c r="CH1075" s="21">
        <f t="shared" si="1512"/>
        <v>3.3607831257397285E-3</v>
      </c>
      <c r="CI1075" s="21">
        <f t="shared" si="1513"/>
        <v>0.17672524972253051</v>
      </c>
      <c r="CJ1075" s="21">
        <f t="shared" si="1514"/>
        <v>1.6477646186659334</v>
      </c>
      <c r="CL1075" s="68">
        <f t="shared" si="1515"/>
        <v>0.5885286224498959</v>
      </c>
      <c r="CM1075" s="19">
        <f t="shared" si="1516"/>
        <v>3.1944614669132364E-3</v>
      </c>
      <c r="CN1075" s="19">
        <f t="shared" si="1517"/>
        <v>7.8514985643595159E-2</v>
      </c>
      <c r="CO1075" s="19">
        <f t="shared" si="1518"/>
        <v>1.9851668711821401E-4</v>
      </c>
      <c r="CP1075" s="19">
        <f t="shared" si="1519"/>
        <v>6.5245627383794982E-2</v>
      </c>
      <c r="CQ1075" s="19">
        <f t="shared" si="1520"/>
        <v>7.4816312698155474E-3</v>
      </c>
      <c r="CR1075" s="19">
        <f t="shared" si="1521"/>
        <v>9.1854948985452597E-3</v>
      </c>
      <c r="CS1075" s="19">
        <f t="shared" si="1522"/>
        <v>2.7572845469837338E-2</v>
      </c>
      <c r="CT1075" s="19">
        <f t="shared" si="1523"/>
        <v>8.556898624620686E-2</v>
      </c>
      <c r="CU1075" s="19">
        <f t="shared" si="1524"/>
        <v>2.5217713231377108E-2</v>
      </c>
      <c r="CV1075" s="19">
        <f t="shared" si="1525"/>
        <v>2.0396014622893728E-3</v>
      </c>
      <c r="CW1075" s="19">
        <f t="shared" si="1526"/>
        <v>0.10725151379061117</v>
      </c>
      <c r="CX1075" s="19">
        <f t="shared" si="1527"/>
        <v>1.0000000000000002</v>
      </c>
      <c r="CZ1075" s="68">
        <f t="shared" si="1528"/>
        <v>2.5805000000000001E-5</v>
      </c>
      <c r="DA1075" s="19">
        <f t="shared" si="1529"/>
        <v>1.808044E-5</v>
      </c>
      <c r="DB1075" s="19">
        <f t="shared" si="1530"/>
        <v>3.667E-5</v>
      </c>
      <c r="DC1075" s="19">
        <f t="shared" si="1531"/>
        <v>3.9099039999999996E-5</v>
      </c>
      <c r="DD1075" s="19">
        <f t="shared" si="1532"/>
        <v>1.2418519999999998E-5</v>
      </c>
      <c r="DE1075" s="19">
        <f t="shared" si="1533"/>
        <v>1.2418519999999998E-5</v>
      </c>
      <c r="DF1075" s="19">
        <f t="shared" si="1534"/>
        <v>1.1003119999999998E-5</v>
      </c>
      <c r="DG1075" s="19">
        <f t="shared" si="1535"/>
        <v>1.5459439999999999E-5</v>
      </c>
      <c r="DH1075" s="19">
        <f t="shared" si="1536"/>
        <v>2.4420079999999999E-5</v>
      </c>
      <c r="DI1075" s="19">
        <f t="shared" si="1537"/>
        <v>3.7561479999999995E-5</v>
      </c>
      <c r="DJ1075" s="19">
        <f t="shared" si="1538"/>
        <v>0</v>
      </c>
      <c r="DK1075" s="19">
        <f t="shared" si="1539"/>
        <v>2.0494759999999996E-5</v>
      </c>
      <c r="DM1075" s="68">
        <f t="shared" si="1540"/>
        <v>1370.230561394681</v>
      </c>
      <c r="DN1075" s="19">
        <f t="shared" si="1541"/>
        <v>14.113239610154915</v>
      </c>
      <c r="DO1075" s="19">
        <f t="shared" si="1542"/>
        <v>218.30891563187788</v>
      </c>
      <c r="DP1075" s="19">
        <f t="shared" si="1543"/>
        <v>0.8107904891247355</v>
      </c>
      <c r="DQ1075" s="19">
        <f t="shared" si="1544"/>
        <v>377.49251340140938</v>
      </c>
      <c r="DR1075" s="19">
        <f t="shared" si="1545"/>
        <v>42.738339373831586</v>
      </c>
      <c r="DS1075" s="19">
        <f t="shared" si="1546"/>
        <v>33.642770815130078</v>
      </c>
      <c r="DT1075" s="19">
        <f t="shared" si="1547"/>
        <v>100.02206897199885</v>
      </c>
      <c r="DU1075" s="19">
        <f t="shared" si="1548"/>
        <v>217.21556429800245</v>
      </c>
      <c r="DV1075" s="19">
        <f t="shared" si="1549"/>
        <v>63.243210501708766</v>
      </c>
      <c r="DX1075" s="19">
        <f t="shared" si="1550"/>
        <v>94.300800717198612</v>
      </c>
      <c r="DZ1075" s="68">
        <f t="shared" si="1551"/>
        <v>2532.1187752051183</v>
      </c>
      <c r="EA1075" s="21">
        <f t="shared" si="1552"/>
        <v>2.5321187752051184</v>
      </c>
      <c r="EB1075" s="92">
        <f t="shared" si="1501"/>
        <v>956</v>
      </c>
    </row>
    <row r="1076" spans="1:132" x14ac:dyDescent="0.3">
      <c r="A1076" s="19">
        <f>'A. Thermody. result (all suite)'!C1032</f>
        <v>954</v>
      </c>
      <c r="B1076" s="19" t="str">
        <f>'A. Thermody. result (all suite)'!A1032</f>
        <v>Alkaline basalt</v>
      </c>
      <c r="C1076" s="24">
        <f>'A. Thermody. result (all suite)'!G1032</f>
        <v>27.195118000000001</v>
      </c>
      <c r="D1076" s="19">
        <f>'A. Thermody. result (all suite)'!D1032</f>
        <v>5000</v>
      </c>
      <c r="E1076" s="61">
        <f>'A. Thermody. result (all suite)'!I1032</f>
        <v>58.281106999999999</v>
      </c>
      <c r="F1076" s="21">
        <f>'A. Thermody. result (all suite)'!J1032</f>
        <v>0.41126299999999999</v>
      </c>
      <c r="G1076" s="21">
        <f>'A. Thermody. result (all suite)'!K1032</f>
        <v>13.138379</v>
      </c>
      <c r="H1076" s="21">
        <f>'A. Thermody. result (all suite)'!L1032</f>
        <v>4.9793999999999998E-2</v>
      </c>
      <c r="I1076" s="21">
        <f>'A. Thermody. result (all suite)'!M1032</f>
        <v>7.7251510000000003</v>
      </c>
      <c r="J1076" s="21">
        <f>'A. Thermody. result (all suite)'!N1032</f>
        <v>0.88242299999999996</v>
      </c>
      <c r="K1076" s="21">
        <f>'A. Thermody. result (all suite)'!O1032</f>
        <v>0.59567199999999998</v>
      </c>
      <c r="L1076" s="21">
        <f>'A. Thermody. result (all suite)'!P1032</f>
        <v>2.5245009999999999</v>
      </c>
      <c r="M1076" s="21">
        <f>'A. Thermody. result (all suite)'!Q1032</f>
        <v>8.7644669999999998</v>
      </c>
      <c r="N1076" s="21">
        <f>'A. Thermody. result (all suite)'!R1032</f>
        <v>3.9381379999999999</v>
      </c>
      <c r="O1076" s="21">
        <f>'A. Thermody. result (all suite)'!S1032</f>
        <v>0.47605599999999998</v>
      </c>
      <c r="P1076" s="21">
        <f>'A. Thermody. result (all suite)'!T1032</f>
        <v>3.2130480000000001</v>
      </c>
      <c r="Q1076" s="21">
        <f t="shared" si="1556"/>
        <v>99.999998999999988</v>
      </c>
      <c r="S1076" s="19">
        <f t="shared" si="1471"/>
        <v>1227</v>
      </c>
      <c r="T1076" s="19">
        <f t="shared" si="1472"/>
        <v>0.5</v>
      </c>
      <c r="V1076" s="61">
        <f t="shared" si="1473"/>
        <v>56.408507038432639</v>
      </c>
      <c r="W1076" s="21">
        <f t="shared" si="1474"/>
        <v>0.39804892227161925</v>
      </c>
      <c r="X1076" s="21">
        <f t="shared" si="1475"/>
        <v>12.716236572086656</v>
      </c>
      <c r="Y1076" s="21">
        <f t="shared" si="1476"/>
        <v>4.8194094862880947E-2</v>
      </c>
      <c r="Z1076" s="21">
        <f t="shared" si="1477"/>
        <v>7.4769381878153913</v>
      </c>
      <c r="AA1076" s="21">
        <f t="shared" si="1478"/>
        <v>0.85407032516343317</v>
      </c>
      <c r="AB1076" s="21">
        <f t="shared" si="1479"/>
        <v>0.57653277252604773</v>
      </c>
      <c r="AC1076" s="21">
        <f t="shared" si="1480"/>
        <v>2.4433875702983854</v>
      </c>
      <c r="AD1076" s="21">
        <f t="shared" si="1481"/>
        <v>8.4828604655297752</v>
      </c>
      <c r="AE1076" s="21">
        <f t="shared" si="1482"/>
        <v>3.8116037344884171</v>
      </c>
      <c r="AF1076" s="21">
        <f t="shared" si="1483"/>
        <v>0.46076009206016089</v>
      </c>
      <c r="AG1076" s="21">
        <f t="shared" si="1484"/>
        <v>93.677139775535409</v>
      </c>
      <c r="AH1076" s="21"/>
      <c r="AI1076" s="61">
        <f t="shared" si="1485"/>
        <v>60.215872488844077</v>
      </c>
      <c r="AJ1076" s="21">
        <f t="shared" si="1486"/>
        <v>0.42491575129792036</v>
      </c>
      <c r="AK1076" s="21">
        <f t="shared" si="1487"/>
        <v>13.57453547637842</v>
      </c>
      <c r="AL1076" s="21">
        <f t="shared" si="1488"/>
        <v>5.1447017893972088E-2</v>
      </c>
      <c r="AM1076" s="21">
        <f t="shared" si="1489"/>
        <v>7.9816038424435947</v>
      </c>
      <c r="AN1076" s="21">
        <f t="shared" si="1490"/>
        <v>0.91171691109476105</v>
      </c>
      <c r="AO1076" s="21">
        <f t="shared" si="1491"/>
        <v>0.61544660085428249</v>
      </c>
      <c r="AP1076" s="21">
        <f t="shared" si="1492"/>
        <v>2.6083071880216577</v>
      </c>
      <c r="AQ1076" s="21">
        <f t="shared" si="1493"/>
        <v>9.0554221508641177</v>
      </c>
      <c r="AR1076" s="21">
        <f t="shared" si="1494"/>
        <v>4.0688728793615985</v>
      </c>
      <c r="AS1076" s="21">
        <f t="shared" si="1495"/>
        <v>0.49185969294559134</v>
      </c>
      <c r="AT1076" s="21">
        <f t="shared" si="1496"/>
        <v>99.999999999999986</v>
      </c>
      <c r="AU1076" s="21"/>
      <c r="AV1076" s="21">
        <f>AR1076*'[1]diagram lines'!$G$39</f>
        <v>3.3775964296662369</v>
      </c>
      <c r="AW1076" s="21">
        <f>AK1076*'[1]diagram lines'!$G$40</f>
        <v>7.18454523781174</v>
      </c>
      <c r="AX1076" s="21">
        <f>AQ1076*'[1]diagram lines'!$G$38</f>
        <v>6.717784938637176</v>
      </c>
      <c r="AY1076" s="21">
        <f>AP1076*'[1]diagram lines'!$G$41</f>
        <v>1.8640466384010703</v>
      </c>
      <c r="AZ1076" s="21">
        <f t="shared" si="1497"/>
        <v>13.124295030225717</v>
      </c>
      <c r="BA1076" s="21">
        <f t="shared" si="1498"/>
        <v>0.60074321562737509</v>
      </c>
      <c r="BB1076" s="21">
        <f t="shared" si="1499"/>
        <v>0.71166655084166919</v>
      </c>
      <c r="BC1076" s="86">
        <f t="shared" si="1500"/>
        <v>1.405152453515381</v>
      </c>
      <c r="BX1076" s="61">
        <f t="shared" si="1502"/>
        <v>0.97005837217043944</v>
      </c>
      <c r="BY1076" s="21">
        <f t="shared" si="1503"/>
        <v>5.148510265398097E-3</v>
      </c>
      <c r="BZ1076" s="21">
        <f t="shared" si="1504"/>
        <v>0.12885816987053747</v>
      </c>
      <c r="CA1076" s="21">
        <f t="shared" si="1505"/>
        <v>3.1181664474920159E-4</v>
      </c>
      <c r="CB1076" s="21">
        <f t="shared" si="1506"/>
        <v>0.10751775922059849</v>
      </c>
      <c r="CC1076" s="21">
        <f t="shared" si="1507"/>
        <v>1.2439004792782633E-2</v>
      </c>
      <c r="CD1076" s="21">
        <f t="shared" si="1508"/>
        <v>1.4780942928039702E-2</v>
      </c>
      <c r="CE1076" s="21">
        <f t="shared" si="1509"/>
        <v>4.5016066333808842E-2</v>
      </c>
      <c r="CF1076" s="21">
        <f t="shared" si="1510"/>
        <v>0.14138517502823036</v>
      </c>
      <c r="CG1076" s="21">
        <f t="shared" si="1511"/>
        <v>4.1806135881104031E-2</v>
      </c>
      <c r="CH1076" s="21">
        <f t="shared" si="1512"/>
        <v>3.3538296793101507E-3</v>
      </c>
      <c r="CI1076" s="21">
        <f t="shared" si="1513"/>
        <v>0.17830455049944507</v>
      </c>
      <c r="CJ1076" s="21">
        <f t="shared" si="1514"/>
        <v>1.6489803333144435</v>
      </c>
      <c r="CL1076" s="68">
        <f t="shared" si="1515"/>
        <v>0.58827770869809359</v>
      </c>
      <c r="CM1076" s="19">
        <f t="shared" si="1516"/>
        <v>3.1222387322531694E-3</v>
      </c>
      <c r="CN1076" s="19">
        <f t="shared" si="1517"/>
        <v>7.814415203578147E-2</v>
      </c>
      <c r="CO1076" s="19">
        <f t="shared" si="1518"/>
        <v>1.8909664260364551E-4</v>
      </c>
      <c r="CP1076" s="19">
        <f t="shared" si="1519"/>
        <v>6.520257218864961E-2</v>
      </c>
      <c r="CQ1076" s="19">
        <f t="shared" si="1520"/>
        <v>7.5434524848336341E-3</v>
      </c>
      <c r="CR1076" s="19">
        <f t="shared" si="1521"/>
        <v>8.9636866064558025E-3</v>
      </c>
      <c r="CS1076" s="19">
        <f t="shared" si="1522"/>
        <v>2.7299334882500834E-2</v>
      </c>
      <c r="CT1076" s="19">
        <f t="shared" si="1523"/>
        <v>8.574097105454663E-2</v>
      </c>
      <c r="CU1076" s="19">
        <f t="shared" si="1524"/>
        <v>2.5352719517930136E-2</v>
      </c>
      <c r="CV1076" s="19">
        <f t="shared" si="1525"/>
        <v>2.0338809454258119E-3</v>
      </c>
      <c r="CW1076" s="19">
        <f t="shared" si="1526"/>
        <v>0.10813018621092568</v>
      </c>
      <c r="CX1076" s="19">
        <f t="shared" si="1527"/>
        <v>1.0000000000000002</v>
      </c>
      <c r="CZ1076" s="68">
        <f t="shared" si="1528"/>
        <v>2.5805000000000001E-5</v>
      </c>
      <c r="DA1076" s="19">
        <f t="shared" si="1529"/>
        <v>1.8065959999999997E-5</v>
      </c>
      <c r="DB1076" s="19">
        <f t="shared" si="1530"/>
        <v>3.667E-5</v>
      </c>
      <c r="DC1076" s="19">
        <f t="shared" si="1531"/>
        <v>3.9080859999999991E-5</v>
      </c>
      <c r="DD1076" s="19">
        <f t="shared" si="1532"/>
        <v>1.2412679999999998E-5</v>
      </c>
      <c r="DE1076" s="19">
        <f t="shared" si="1533"/>
        <v>1.2412679999999998E-5</v>
      </c>
      <c r="DF1076" s="19">
        <f t="shared" si="1534"/>
        <v>1.0996579999999999E-5</v>
      </c>
      <c r="DG1076" s="19">
        <f t="shared" si="1535"/>
        <v>1.5451959999999998E-5</v>
      </c>
      <c r="DH1076" s="19">
        <f t="shared" si="1536"/>
        <v>2.4404719999999998E-5</v>
      </c>
      <c r="DI1076" s="19">
        <f t="shared" si="1537"/>
        <v>3.7537319999999992E-5</v>
      </c>
      <c r="DJ1076" s="19">
        <f t="shared" si="1538"/>
        <v>0</v>
      </c>
      <c r="DK1076" s="19">
        <f t="shared" si="1539"/>
        <v>2.0475839999999997E-5</v>
      </c>
      <c r="DM1076" s="68">
        <f t="shared" si="1540"/>
        <v>1369.6463762286946</v>
      </c>
      <c r="DN1076" s="19">
        <f t="shared" si="1541"/>
        <v>13.805213225999793</v>
      </c>
      <c r="DO1076" s="19">
        <f t="shared" si="1542"/>
        <v>217.27782224074934</v>
      </c>
      <c r="DP1076" s="19">
        <f t="shared" si="1543"/>
        <v>0.77267600706269413</v>
      </c>
      <c r="DQ1076" s="19">
        <f t="shared" si="1544"/>
        <v>377.42089635392801</v>
      </c>
      <c r="DR1076" s="19">
        <f t="shared" si="1545"/>
        <v>43.111763074057983</v>
      </c>
      <c r="DS1076" s="19">
        <f t="shared" si="1546"/>
        <v>32.849901536674928</v>
      </c>
      <c r="DT1076" s="19">
        <f t="shared" si="1547"/>
        <v>99.077832210971735</v>
      </c>
      <c r="DU1076" s="19">
        <f t="shared" si="1548"/>
        <v>217.78913241665327</v>
      </c>
      <c r="DV1076" s="19">
        <f t="shared" si="1549"/>
        <v>63.622714103964242</v>
      </c>
      <c r="DX1076" s="19">
        <f t="shared" si="1550"/>
        <v>95.161221982633251</v>
      </c>
      <c r="DZ1076" s="68">
        <f t="shared" si="1551"/>
        <v>2530.53554938139</v>
      </c>
      <c r="EA1076" s="21">
        <f t="shared" si="1552"/>
        <v>2.5305355493813901</v>
      </c>
      <c r="EB1076" s="92">
        <f t="shared" si="1501"/>
        <v>954</v>
      </c>
    </row>
    <row r="1077" spans="1:132" x14ac:dyDescent="0.3">
      <c r="A1077" s="19">
        <f>'A. Thermody. result (all suite)'!C1033</f>
        <v>952</v>
      </c>
      <c r="B1077" s="19" t="str">
        <f>'A. Thermody. result (all suite)'!A1033</f>
        <v>Alkaline basalt</v>
      </c>
      <c r="C1077" s="24">
        <f>'A. Thermody. result (all suite)'!G1033</f>
        <v>26.952939000000001</v>
      </c>
      <c r="D1077" s="19">
        <f>'A. Thermody. result (all suite)'!D1033</f>
        <v>5000</v>
      </c>
      <c r="E1077" s="61">
        <f>'A. Thermody. result (all suite)'!I1033</f>
        <v>58.298160000000003</v>
      </c>
      <c r="F1077" s="21">
        <f>'A. Thermody. result (all suite)'!J1033</f>
        <v>0.40223399999999998</v>
      </c>
      <c r="G1077" s="21">
        <f>'A. Thermody. result (all suite)'!K1033</f>
        <v>13.085616999999999</v>
      </c>
      <c r="H1077" s="21">
        <f>'A. Thermody. result (all suite)'!L1033</f>
        <v>4.7445000000000001E-2</v>
      </c>
      <c r="I1077" s="21">
        <f>'A. Thermody. result (all suite)'!M1033</f>
        <v>7.7259440000000001</v>
      </c>
      <c r="J1077" s="21">
        <f>'A. Thermody. result (all suite)'!N1033</f>
        <v>0.89035200000000003</v>
      </c>
      <c r="K1077" s="21">
        <f>'A. Thermody. result (all suite)'!O1033</f>
        <v>0.58158299999999996</v>
      </c>
      <c r="L1077" s="21">
        <f>'A. Thermody. result (all suite)'!P1033</f>
        <v>2.5015290000000001</v>
      </c>
      <c r="M1077" s="21">
        <f>'A. Thermody. result (all suite)'!Q1033</f>
        <v>8.7884469999999997</v>
      </c>
      <c r="N1077" s="21">
        <f>'A. Thermody. result (all suite)'!R1033</f>
        <v>3.9618479999999998</v>
      </c>
      <c r="O1077" s="21">
        <f>'A. Thermody. result (all suite)'!S1033</f>
        <v>0.47514099999999998</v>
      </c>
      <c r="P1077" s="21">
        <f>'A. Thermody. result (all suite)'!T1033</f>
        <v>3.2416990000000001</v>
      </c>
      <c r="Q1077" s="21">
        <f t="shared" si="1556"/>
        <v>99.999998999999988</v>
      </c>
      <c r="S1077" s="19">
        <f t="shared" si="1471"/>
        <v>1225</v>
      </c>
      <c r="T1077" s="19">
        <f t="shared" si="1472"/>
        <v>0.5</v>
      </c>
      <c r="V1077" s="61">
        <f t="shared" si="1473"/>
        <v>56.408309111363089</v>
      </c>
      <c r="W1077" s="21">
        <f t="shared" si="1474"/>
        <v>0.38919478431394788</v>
      </c>
      <c r="X1077" s="21">
        <f t="shared" si="1475"/>
        <v>12.661420680325206</v>
      </c>
      <c r="Y1077" s="21">
        <f t="shared" si="1476"/>
        <v>4.5906975894069758E-2</v>
      </c>
      <c r="Z1077" s="21">
        <f t="shared" si="1477"/>
        <v>7.4754921481069223</v>
      </c>
      <c r="AA1077" s="21">
        <f t="shared" si="1478"/>
        <v>0.86148946783089464</v>
      </c>
      <c r="AB1077" s="21">
        <f t="shared" si="1479"/>
        <v>0.56272982951629824</v>
      </c>
      <c r="AC1077" s="21">
        <f t="shared" si="1480"/>
        <v>2.4204369586113699</v>
      </c>
      <c r="AD1077" s="21">
        <f t="shared" si="1481"/>
        <v>8.5035519986365191</v>
      </c>
      <c r="AE1077" s="21">
        <f t="shared" si="1482"/>
        <v>3.8334168117181684</v>
      </c>
      <c r="AF1077" s="21">
        <f t="shared" si="1483"/>
        <v>0.45973835880038355</v>
      </c>
      <c r="AG1077" s="21">
        <f t="shared" si="1484"/>
        <v>93.621687125116878</v>
      </c>
      <c r="AH1077" s="21"/>
      <c r="AI1077" s="61">
        <f t="shared" si="1485"/>
        <v>60.251327276316339</v>
      </c>
      <c r="AJ1077" s="21">
        <f t="shared" si="1486"/>
        <v>0.41571007345106309</v>
      </c>
      <c r="AK1077" s="21">
        <f t="shared" si="1487"/>
        <v>13.524025329093211</v>
      </c>
      <c r="AL1077" s="21">
        <f t="shared" si="1488"/>
        <v>4.9034553108105457E-2</v>
      </c>
      <c r="AM1077" s="21">
        <f t="shared" si="1489"/>
        <v>7.9847868348245061</v>
      </c>
      <c r="AN1077" s="21">
        <f t="shared" si="1490"/>
        <v>0.92018152447903678</v>
      </c>
      <c r="AO1077" s="21">
        <f t="shared" si="1491"/>
        <v>0.60106781537087761</v>
      </c>
      <c r="AP1077" s="21">
        <f t="shared" si="1492"/>
        <v>2.5853378986608901</v>
      </c>
      <c r="AQ1077" s="21">
        <f t="shared" si="1493"/>
        <v>9.0828869461327848</v>
      </c>
      <c r="AR1077" s="21">
        <f t="shared" si="1494"/>
        <v>4.0945820668614479</v>
      </c>
      <c r="AS1077" s="21">
        <f t="shared" si="1495"/>
        <v>0.49105968170172476</v>
      </c>
      <c r="AT1077" s="21">
        <f t="shared" si="1496"/>
        <v>100</v>
      </c>
      <c r="AU1077" s="21"/>
      <c r="AV1077" s="21">
        <f>AR1077*'[1]diagram lines'!$G$39</f>
        <v>3.3989377845042221</v>
      </c>
      <c r="AW1077" s="21">
        <f>AK1077*'[1]diagram lines'!$G$40</f>
        <v>7.1578119150567474</v>
      </c>
      <c r="AX1077" s="21">
        <f>AQ1077*'[1]diagram lines'!$G$38</f>
        <v>6.7381597577151577</v>
      </c>
      <c r="AY1077" s="21">
        <f>AP1077*'[1]diagram lines'!$G$41</f>
        <v>1.8476314604588298</v>
      </c>
      <c r="AZ1077" s="21">
        <f t="shared" si="1497"/>
        <v>13.177469012994234</v>
      </c>
      <c r="BA1077" s="21">
        <f t="shared" si="1498"/>
        <v>0.59724436935179781</v>
      </c>
      <c r="BB1077" s="21">
        <f t="shared" si="1499"/>
        <v>0.70610072412202929</v>
      </c>
      <c r="BC1077" s="86">
        <f t="shared" si="1500"/>
        <v>1.4162285433758861</v>
      </c>
      <c r="BX1077" s="61">
        <f t="shared" si="1502"/>
        <v>0.97034221038615187</v>
      </c>
      <c r="BY1077" s="21">
        <f t="shared" si="1503"/>
        <v>5.0354782173259892E-3</v>
      </c>
      <c r="BZ1077" s="21">
        <f t="shared" si="1504"/>
        <v>0.12834069242840329</v>
      </c>
      <c r="CA1077" s="21">
        <f t="shared" si="1505"/>
        <v>2.9710689460830361E-4</v>
      </c>
      <c r="CB1077" s="21">
        <f t="shared" si="1506"/>
        <v>0.10752879610299236</v>
      </c>
      <c r="CC1077" s="21">
        <f t="shared" si="1507"/>
        <v>1.255077530307302E-2</v>
      </c>
      <c r="CD1077" s="21">
        <f t="shared" si="1508"/>
        <v>1.4431339950372208E-2</v>
      </c>
      <c r="CE1077" s="21">
        <f t="shared" si="1509"/>
        <v>4.460643723252497E-2</v>
      </c>
      <c r="CF1077" s="21">
        <f t="shared" si="1510"/>
        <v>0.14177201161477657</v>
      </c>
      <c r="CG1077" s="21">
        <f t="shared" si="1511"/>
        <v>4.2057834394904459E-2</v>
      </c>
      <c r="CH1077" s="21">
        <f t="shared" si="1512"/>
        <v>3.347383475173308E-3</v>
      </c>
      <c r="CI1077" s="21">
        <f t="shared" si="1513"/>
        <v>0.17989450610432853</v>
      </c>
      <c r="CJ1077" s="21">
        <f t="shared" si="1514"/>
        <v>1.6502045721046346</v>
      </c>
      <c r="CL1077" s="68">
        <f t="shared" si="1515"/>
        <v>0.58801328440667133</v>
      </c>
      <c r="CM1077" s="19">
        <f t="shared" si="1516"/>
        <v>3.0514266548806439E-3</v>
      </c>
      <c r="CN1077" s="19">
        <f t="shared" si="1517"/>
        <v>7.7772595348418169E-2</v>
      </c>
      <c r="CO1077" s="19">
        <f t="shared" si="1518"/>
        <v>1.8004246238960544E-4</v>
      </c>
      <c r="CP1077" s="19">
        <f t="shared" si="1519"/>
        <v>6.5160888486602911E-2</v>
      </c>
      <c r="CQ1077" s="19">
        <f t="shared" si="1520"/>
        <v>7.6055875224403467E-3</v>
      </c>
      <c r="CR1077" s="19">
        <f t="shared" si="1521"/>
        <v>8.7451823818223903E-3</v>
      </c>
      <c r="CS1077" s="19">
        <f t="shared" si="1522"/>
        <v>2.7030853014565887E-2</v>
      </c>
      <c r="CT1077" s="19">
        <f t="shared" si="1523"/>
        <v>8.5911779673452038E-2</v>
      </c>
      <c r="CU1077" s="19">
        <f t="shared" si="1524"/>
        <v>2.5486436715700542E-2</v>
      </c>
      <c r="CV1077" s="19">
        <f t="shared" si="1525"/>
        <v>2.0284657622200919E-3</v>
      </c>
      <c r="CW1077" s="19">
        <f t="shared" si="1526"/>
        <v>0.10901345757083622</v>
      </c>
      <c r="CX1077" s="19">
        <f t="shared" si="1527"/>
        <v>1.0000000000000002</v>
      </c>
      <c r="CZ1077" s="68">
        <f t="shared" si="1528"/>
        <v>2.5805000000000001E-5</v>
      </c>
      <c r="DA1077" s="19">
        <f t="shared" si="1529"/>
        <v>1.805148E-5</v>
      </c>
      <c r="DB1077" s="19">
        <f t="shared" si="1530"/>
        <v>3.667E-5</v>
      </c>
      <c r="DC1077" s="19">
        <f t="shared" si="1531"/>
        <v>3.9062679999999993E-5</v>
      </c>
      <c r="DD1077" s="19">
        <f t="shared" si="1532"/>
        <v>1.2406839999999999E-5</v>
      </c>
      <c r="DE1077" s="19">
        <f t="shared" si="1533"/>
        <v>1.2406839999999999E-5</v>
      </c>
      <c r="DF1077" s="19">
        <f t="shared" si="1534"/>
        <v>1.0990039999999999E-5</v>
      </c>
      <c r="DG1077" s="19">
        <f t="shared" si="1535"/>
        <v>1.544448E-5</v>
      </c>
      <c r="DH1077" s="19">
        <f t="shared" si="1536"/>
        <v>2.4389360000000001E-5</v>
      </c>
      <c r="DI1077" s="19">
        <f t="shared" si="1537"/>
        <v>3.7513159999999989E-5</v>
      </c>
      <c r="DJ1077" s="19">
        <f t="shared" si="1538"/>
        <v>0</v>
      </c>
      <c r="DK1077" s="19">
        <f t="shared" si="1539"/>
        <v>2.0456919999999995E-5</v>
      </c>
      <c r="DM1077" s="68">
        <f t="shared" si="1540"/>
        <v>1369.030735406038</v>
      </c>
      <c r="DN1077" s="19">
        <f t="shared" si="1541"/>
        <v>13.502935005432564</v>
      </c>
      <c r="DO1077" s="19">
        <f t="shared" si="1542"/>
        <v>216.24471834536996</v>
      </c>
      <c r="DP1077" s="19">
        <f t="shared" si="1543"/>
        <v>0.73602171737822641</v>
      </c>
      <c r="DQ1077" s="19">
        <f t="shared" si="1544"/>
        <v>377.35715442146579</v>
      </c>
      <c r="DR1077" s="19">
        <f t="shared" si="1545"/>
        <v>43.487332700503771</v>
      </c>
      <c r="DS1077" s="19">
        <f t="shared" si="1546"/>
        <v>32.068204482189543</v>
      </c>
      <c r="DT1077" s="19">
        <f t="shared" si="1547"/>
        <v>98.150940469142043</v>
      </c>
      <c r="DU1077" s="19">
        <f t="shared" si="1548"/>
        <v>218.36043348235839</v>
      </c>
      <c r="DV1077" s="19">
        <f t="shared" si="1549"/>
        <v>63.99946948268267</v>
      </c>
      <c r="DX1077" s="19">
        <f t="shared" si="1550"/>
        <v>96.027285897704502</v>
      </c>
      <c r="DZ1077" s="68">
        <f t="shared" si="1551"/>
        <v>2528.9652314102659</v>
      </c>
      <c r="EA1077" s="21">
        <f t="shared" si="1552"/>
        <v>2.528965231410266</v>
      </c>
      <c r="EB1077" s="92">
        <f t="shared" si="1501"/>
        <v>952</v>
      </c>
    </row>
    <row r="1078" spans="1:132" x14ac:dyDescent="0.3">
      <c r="A1078" s="19">
        <f>'A. Thermody. result (all suite)'!C1034</f>
        <v>950</v>
      </c>
      <c r="B1078" s="19" t="str">
        <f>'A. Thermody. result (all suite)'!A1034</f>
        <v>Alkaline basalt</v>
      </c>
      <c r="C1078" s="24">
        <f>'A. Thermody. result (all suite)'!G1034</f>
        <v>26.713417</v>
      </c>
      <c r="D1078" s="19">
        <f>'A. Thermody. result (all suite)'!D1034</f>
        <v>5000</v>
      </c>
      <c r="E1078" s="61">
        <f>'A. Thermody. result (all suite)'!I1034</f>
        <v>58.314140999999999</v>
      </c>
      <c r="F1078" s="21">
        <f>'A. Thermody. result (all suite)'!J1034</f>
        <v>0.39337499999999997</v>
      </c>
      <c r="G1078" s="21">
        <f>'A. Thermody. result (all suite)'!K1034</f>
        <v>13.032702</v>
      </c>
      <c r="H1078" s="21">
        <f>'A. Thermody. result (all suite)'!L1034</f>
        <v>4.5185999999999997E-2</v>
      </c>
      <c r="I1078" s="21">
        <f>'A. Thermody. result (all suite)'!M1034</f>
        <v>7.7269329999999998</v>
      </c>
      <c r="J1078" s="21">
        <f>'A. Thermody. result (all suite)'!N1034</f>
        <v>0.89833499999999999</v>
      </c>
      <c r="K1078" s="21">
        <f>'A. Thermody. result (all suite)'!O1034</f>
        <v>0.56769099999999995</v>
      </c>
      <c r="L1078" s="21">
        <f>'A. Thermody. result (all suite)'!P1034</f>
        <v>2.4789979999999998</v>
      </c>
      <c r="M1078" s="21">
        <f>'A. Thermody. result (all suite)'!Q1034</f>
        <v>8.8123919999999991</v>
      </c>
      <c r="N1078" s="21">
        <f>'A. Thermody. result (all suite)'!R1034</f>
        <v>3.985401</v>
      </c>
      <c r="O1078" s="21">
        <f>'A. Thermody. result (all suite)'!S1034</f>
        <v>0.474298</v>
      </c>
      <c r="P1078" s="21">
        <f>'A. Thermody. result (all suite)'!T1034</f>
        <v>3.2705489999999999</v>
      </c>
      <c r="Q1078" s="21">
        <f t="shared" si="1556"/>
        <v>100.00000100000001</v>
      </c>
      <c r="S1078" s="19">
        <f t="shared" si="1471"/>
        <v>1223</v>
      </c>
      <c r="T1078" s="19">
        <f t="shared" si="1472"/>
        <v>0.5</v>
      </c>
      <c r="V1078" s="61">
        <f t="shared" si="1473"/>
        <v>56.406948463737834</v>
      </c>
      <c r="W1078" s="21">
        <f t="shared" si="1474"/>
        <v>0.3805094779999052</v>
      </c>
      <c r="X1078" s="21">
        <f t="shared" si="1475"/>
        <v>12.606461099328428</v>
      </c>
      <c r="Y1078" s="21">
        <f t="shared" si="1476"/>
        <v>4.3708169743638302E-2</v>
      </c>
      <c r="Z1078" s="21">
        <f t="shared" si="1477"/>
        <v>7.4742198725649613</v>
      </c>
      <c r="AA1078" s="21">
        <f t="shared" si="1478"/>
        <v>0.86895451393465484</v>
      </c>
      <c r="AB1078" s="21">
        <f t="shared" si="1479"/>
        <v>0.54912438786207607</v>
      </c>
      <c r="AC1078" s="21">
        <f t="shared" si="1480"/>
        <v>2.3979211565117482</v>
      </c>
      <c r="AD1078" s="21">
        <f t="shared" si="1481"/>
        <v>8.5241784044500548</v>
      </c>
      <c r="AE1078" s="21">
        <f t="shared" si="1482"/>
        <v>3.855056508751955</v>
      </c>
      <c r="AF1078" s="21">
        <f t="shared" si="1483"/>
        <v>0.45878585165910146</v>
      </c>
      <c r="AG1078" s="21">
        <f t="shared" si="1484"/>
        <v>93.565867906544355</v>
      </c>
      <c r="AH1078" s="21"/>
      <c r="AI1078" s="61">
        <f t="shared" si="1485"/>
        <v>60.285817601861325</v>
      </c>
      <c r="AJ1078" s="21">
        <f t="shared" si="1486"/>
        <v>0.40667551802112967</v>
      </c>
      <c r="AK1078" s="21">
        <f t="shared" si="1487"/>
        <v>13.473354527016239</v>
      </c>
      <c r="AL1078" s="21">
        <f t="shared" si="1488"/>
        <v>4.6713797158697848E-2</v>
      </c>
      <c r="AM1078" s="21">
        <f t="shared" si="1489"/>
        <v>7.9881906081717489</v>
      </c>
      <c r="AN1078" s="21">
        <f t="shared" si="1490"/>
        <v>0.92870886935242847</v>
      </c>
      <c r="AO1078" s="21">
        <f t="shared" si="1491"/>
        <v>0.58688536765410393</v>
      </c>
      <c r="AP1078" s="21">
        <f t="shared" si="1492"/>
        <v>2.56281613174031</v>
      </c>
      <c r="AQ1078" s="21">
        <f t="shared" si="1493"/>
        <v>9.1103503822186429</v>
      </c>
      <c r="AR1078" s="21">
        <f t="shared" si="1494"/>
        <v>4.120152567389713</v>
      </c>
      <c r="AS1078" s="21">
        <f t="shared" si="1495"/>
        <v>0.4903346294156613</v>
      </c>
      <c r="AT1078" s="21">
        <f t="shared" si="1496"/>
        <v>100</v>
      </c>
      <c r="AU1078" s="21"/>
      <c r="AV1078" s="21">
        <f>AR1078*'[1]diagram lines'!$G$39</f>
        <v>3.4201640144331842</v>
      </c>
      <c r="AW1078" s="21">
        <f>AK1078*'[1]diagram lines'!$G$40</f>
        <v>7.1309935631218542</v>
      </c>
      <c r="AX1078" s="21">
        <f>AQ1078*'[1]diagram lines'!$G$38</f>
        <v>6.7585335684803685</v>
      </c>
      <c r="AY1078" s="21">
        <f>AP1078*'[1]diagram lines'!$G$41</f>
        <v>1.8315361078439401</v>
      </c>
      <c r="AZ1078" s="21">
        <f t="shared" si="1497"/>
        <v>13.230502949608356</v>
      </c>
      <c r="BA1078" s="21">
        <f t="shared" si="1498"/>
        <v>0.59374311497448462</v>
      </c>
      <c r="BB1078" s="21">
        <f t="shared" si="1499"/>
        <v>0.70058015822105568</v>
      </c>
      <c r="BC1078" s="86">
        <f t="shared" si="1500"/>
        <v>1.4273884126824896</v>
      </c>
      <c r="BX1078" s="61">
        <f t="shared" si="1502"/>
        <v>0.97060820572569906</v>
      </c>
      <c r="BY1078" s="21">
        <f t="shared" si="1503"/>
        <v>4.9245743615423136E-3</v>
      </c>
      <c r="BZ1078" s="21">
        <f t="shared" si="1504"/>
        <v>0.12782171439780307</v>
      </c>
      <c r="CA1078" s="21">
        <f t="shared" si="1505"/>
        <v>2.8296073642682698E-4</v>
      </c>
      <c r="CB1078" s="21">
        <f t="shared" si="1506"/>
        <v>0.10754256089074461</v>
      </c>
      <c r="CC1078" s="21">
        <f t="shared" si="1507"/>
        <v>1.2663307020016916E-2</v>
      </c>
      <c r="CD1078" s="21">
        <f t="shared" si="1508"/>
        <v>1.4086625310173698E-2</v>
      </c>
      <c r="CE1078" s="21">
        <f t="shared" si="1509"/>
        <v>4.4204671897289584E-2</v>
      </c>
      <c r="CF1078" s="21">
        <f t="shared" si="1510"/>
        <v>0.14215828359412808</v>
      </c>
      <c r="CG1078" s="21">
        <f t="shared" si="1511"/>
        <v>4.2307866242038215E-2</v>
      </c>
      <c r="CH1078" s="21">
        <f t="shared" si="1512"/>
        <v>3.3414445133292006E-3</v>
      </c>
      <c r="CI1078" s="21">
        <f t="shared" si="1513"/>
        <v>0.18149550499445061</v>
      </c>
      <c r="CJ1078" s="21">
        <f t="shared" si="1514"/>
        <v>1.6514377196836418</v>
      </c>
      <c r="CL1078" s="68">
        <f t="shared" si="1515"/>
        <v>0.58773527706006012</v>
      </c>
      <c r="CM1078" s="19">
        <f t="shared" si="1516"/>
        <v>2.9819921773893425E-3</v>
      </c>
      <c r="CN1078" s="19">
        <f t="shared" si="1517"/>
        <v>7.7400263342833953E-2</v>
      </c>
      <c r="CO1078" s="19">
        <f t="shared" si="1518"/>
        <v>1.7134205732023152E-4</v>
      </c>
      <c r="CP1078" s="19">
        <f t="shared" si="1519"/>
        <v>6.5120567133071197E-2</v>
      </c>
      <c r="CQ1078" s="19">
        <f t="shared" si="1520"/>
        <v>7.66805000823329E-3</v>
      </c>
      <c r="CR1078" s="19">
        <f t="shared" si="1521"/>
        <v>8.5299161707849368E-3</v>
      </c>
      <c r="CS1078" s="19">
        <f t="shared" si="1522"/>
        <v>2.6767386605265179E-2</v>
      </c>
      <c r="CT1078" s="19">
        <f t="shared" si="1523"/>
        <v>8.6081528779275232E-2</v>
      </c>
      <c r="CU1078" s="19">
        <f t="shared" si="1524"/>
        <v>2.5618808228591833E-2</v>
      </c>
      <c r="CV1078" s="19">
        <f t="shared" si="1525"/>
        <v>2.0233548462059506E-3</v>
      </c>
      <c r="CW1078" s="19">
        <f t="shared" si="1526"/>
        <v>0.10990151359096899</v>
      </c>
      <c r="CX1078" s="19">
        <f t="shared" si="1527"/>
        <v>1.0000000000000004</v>
      </c>
      <c r="CZ1078" s="68">
        <f t="shared" si="1528"/>
        <v>2.5805000000000001E-5</v>
      </c>
      <c r="DA1078" s="19">
        <f t="shared" si="1529"/>
        <v>1.8036999999999997E-5</v>
      </c>
      <c r="DB1078" s="19">
        <f t="shared" si="1530"/>
        <v>3.667E-5</v>
      </c>
      <c r="DC1078" s="19">
        <f t="shared" si="1531"/>
        <v>3.9044499999999995E-5</v>
      </c>
      <c r="DD1078" s="19">
        <f t="shared" si="1532"/>
        <v>1.2400999999999999E-5</v>
      </c>
      <c r="DE1078" s="19">
        <f t="shared" si="1533"/>
        <v>1.2400999999999999E-5</v>
      </c>
      <c r="DF1078" s="19">
        <f t="shared" si="1534"/>
        <v>1.0983499999999999E-5</v>
      </c>
      <c r="DG1078" s="19">
        <f t="shared" si="1535"/>
        <v>1.5436999999999998E-5</v>
      </c>
      <c r="DH1078" s="19">
        <f t="shared" si="1536"/>
        <v>2.4374000000000001E-5</v>
      </c>
      <c r="DI1078" s="19">
        <f t="shared" si="1537"/>
        <v>3.7488999999999993E-5</v>
      </c>
      <c r="DJ1078" s="19">
        <f t="shared" si="1538"/>
        <v>0</v>
      </c>
      <c r="DK1078" s="19">
        <f t="shared" si="1539"/>
        <v>2.0437999999999996E-5</v>
      </c>
      <c r="DM1078" s="68">
        <f t="shared" si="1540"/>
        <v>1368.3834700937186</v>
      </c>
      <c r="DN1078" s="19">
        <f t="shared" si="1541"/>
        <v>13.206272391742568</v>
      </c>
      <c r="DO1078" s="19">
        <f t="shared" si="1542"/>
        <v>215.20945869744614</v>
      </c>
      <c r="DP1078" s="19">
        <f t="shared" si="1543"/>
        <v>0.70078021574018812</v>
      </c>
      <c r="DQ1078" s="19">
        <f t="shared" si="1544"/>
        <v>377.30124574721123</v>
      </c>
      <c r="DR1078" s="19">
        <f t="shared" si="1545"/>
        <v>43.86512923022898</v>
      </c>
      <c r="DS1078" s="19">
        <f t="shared" si="1546"/>
        <v>31.297457247929433</v>
      </c>
      <c r="DT1078" s="19">
        <f t="shared" si="1547"/>
        <v>97.241370785986348</v>
      </c>
      <c r="DU1078" s="19">
        <f t="shared" si="1548"/>
        <v>218.92975995024497</v>
      </c>
      <c r="DV1078" s="19">
        <f t="shared" si="1549"/>
        <v>64.373329113429307</v>
      </c>
      <c r="DX1078" s="19">
        <f t="shared" si="1550"/>
        <v>96.899171881263413</v>
      </c>
      <c r="DZ1078" s="68">
        <f t="shared" si="1551"/>
        <v>2527.4074453549415</v>
      </c>
      <c r="EA1078" s="21">
        <f t="shared" si="1552"/>
        <v>2.5274074453549416</v>
      </c>
      <c r="EB1078" s="92">
        <f t="shared" si="1501"/>
        <v>950</v>
      </c>
    </row>
    <row r="1079" spans="1:132" x14ac:dyDescent="0.3">
      <c r="A1079" s="19">
        <f>'A. Thermody. result (all suite)'!C1035</f>
        <v>948</v>
      </c>
      <c r="B1079" s="19" t="str">
        <f>'A. Thermody. result (all suite)'!A1035</f>
        <v>Alkaline basalt</v>
      </c>
      <c r="C1079" s="24">
        <f>'A. Thermody. result (all suite)'!G1035</f>
        <v>26.476455000000001</v>
      </c>
      <c r="D1079" s="19">
        <f>'A. Thermody. result (all suite)'!D1035</f>
        <v>5000</v>
      </c>
      <c r="E1079" s="61">
        <f>'A. Thermody. result (all suite)'!I1035</f>
        <v>58.329048</v>
      </c>
      <c r="F1079" s="21">
        <f>'A. Thermody. result (all suite)'!J1035</f>
        <v>0.384683</v>
      </c>
      <c r="G1079" s="21">
        <f>'A. Thermody. result (all suite)'!K1035</f>
        <v>12.979623</v>
      </c>
      <c r="H1079" s="21">
        <f>'A. Thermody. result (all suite)'!L1035</f>
        <v>4.3013000000000003E-2</v>
      </c>
      <c r="I1079" s="21">
        <f>'A. Thermody. result (all suite)'!M1035</f>
        <v>7.7281199999999997</v>
      </c>
      <c r="J1079" s="21">
        <f>'A. Thermody. result (all suite)'!N1035</f>
        <v>0.90637500000000004</v>
      </c>
      <c r="K1079" s="21">
        <f>'A. Thermody. result (all suite)'!O1035</f>
        <v>0.55399500000000002</v>
      </c>
      <c r="L1079" s="21">
        <f>'A. Thermody. result (all suite)'!P1035</f>
        <v>2.4569079999999999</v>
      </c>
      <c r="M1079" s="21">
        <f>'A. Thermody. result (all suite)'!Q1035</f>
        <v>8.8363130000000005</v>
      </c>
      <c r="N1079" s="21">
        <f>'A. Thermody. result (all suite)'!R1035</f>
        <v>4.008788</v>
      </c>
      <c r="O1079" s="21">
        <f>'A. Thermody. result (all suite)'!S1035</f>
        <v>0.473524</v>
      </c>
      <c r="P1079" s="21">
        <f>'A. Thermody. result (all suite)'!T1035</f>
        <v>3.2996080000000001</v>
      </c>
      <c r="Q1079" s="21">
        <f t="shared" si="1556"/>
        <v>99.999998000000005</v>
      </c>
      <c r="S1079" s="19">
        <f t="shared" si="1471"/>
        <v>1221</v>
      </c>
      <c r="T1079" s="19">
        <f t="shared" si="1472"/>
        <v>0.5</v>
      </c>
      <c r="V1079" s="61">
        <f t="shared" si="1473"/>
        <v>56.404418027375556</v>
      </c>
      <c r="W1079" s="21">
        <f t="shared" si="1474"/>
        <v>0.37198996870349932</v>
      </c>
      <c r="X1079" s="21">
        <f t="shared" si="1475"/>
        <v>12.551346312556626</v>
      </c>
      <c r="Y1079" s="21">
        <f t="shared" si="1476"/>
        <v>4.1593739582574792E-2</v>
      </c>
      <c r="Z1079" s="21">
        <f t="shared" si="1477"/>
        <v>7.4731223291304456</v>
      </c>
      <c r="AA1079" s="21">
        <f t="shared" si="1478"/>
        <v>0.87646817739186356</v>
      </c>
      <c r="AB1079" s="21">
        <f t="shared" si="1479"/>
        <v>0.53571533629480672</v>
      </c>
      <c r="AC1079" s="21">
        <f t="shared" si="1480"/>
        <v>2.3758396654579927</v>
      </c>
      <c r="AD1079" s="21">
        <f t="shared" si="1481"/>
        <v>8.544749303515685</v>
      </c>
      <c r="AE1079" s="21">
        <f t="shared" si="1482"/>
        <v>3.8765137078034737</v>
      </c>
      <c r="AF1079" s="21">
        <f t="shared" si="1483"/>
        <v>0.45789956390159126</v>
      </c>
      <c r="AG1079" s="21">
        <f t="shared" si="1484"/>
        <v>93.50965613171411</v>
      </c>
      <c r="AH1079" s="21"/>
      <c r="AI1079" s="61">
        <f t="shared" si="1485"/>
        <v>60.31935134904834</v>
      </c>
      <c r="AJ1079" s="21">
        <f t="shared" si="1486"/>
        <v>0.39780915051118199</v>
      </c>
      <c r="AK1079" s="21">
        <f t="shared" si="1487"/>
        <v>13.422513601030982</v>
      </c>
      <c r="AL1079" s="21">
        <f t="shared" si="1488"/>
        <v>4.4480689271263543E-2</v>
      </c>
      <c r="AM1079" s="21">
        <f t="shared" si="1489"/>
        <v>7.9918188540914885</v>
      </c>
      <c r="AN1079" s="21">
        <f t="shared" si="1490"/>
        <v>0.9373023211178364</v>
      </c>
      <c r="AO1079" s="21">
        <f t="shared" si="1491"/>
        <v>0.57289841333628544</v>
      </c>
      <c r="AP1079" s="21">
        <f t="shared" si="1492"/>
        <v>2.5407425967982133</v>
      </c>
      <c r="AQ1079" s="21">
        <f t="shared" si="1493"/>
        <v>9.1378256075285726</v>
      </c>
      <c r="AR1079" s="21">
        <f t="shared" si="1494"/>
        <v>4.1455758348027345</v>
      </c>
      <c r="AS1079" s="21">
        <f t="shared" si="1495"/>
        <v>0.48968158246311111</v>
      </c>
      <c r="AT1079" s="21">
        <f t="shared" si="1496"/>
        <v>100</v>
      </c>
      <c r="AU1079" s="21"/>
      <c r="AV1079" s="21">
        <f>AR1079*'[1]diagram lines'!$G$39</f>
        <v>3.4412680252466519</v>
      </c>
      <c r="AW1079" s="21">
        <f>AK1079*'[1]diagram lines'!$G$40</f>
        <v>7.1040851703220467</v>
      </c>
      <c r="AX1079" s="21">
        <f>AQ1079*'[1]diagram lines'!$G$38</f>
        <v>6.7789161251075152</v>
      </c>
      <c r="AY1079" s="21">
        <f>AP1079*'[1]diagram lines'!$G$41</f>
        <v>1.8157610876333596</v>
      </c>
      <c r="AZ1079" s="21">
        <f t="shared" si="1497"/>
        <v>13.283401442331307</v>
      </c>
      <c r="BA1079" s="21">
        <f t="shared" si="1498"/>
        <v>0.59023907386187868</v>
      </c>
      <c r="BB1079" s="21">
        <f t="shared" si="1499"/>
        <v>0.69510344097624344</v>
      </c>
      <c r="BC1079" s="86">
        <f t="shared" si="1500"/>
        <v>1.4386348003047464</v>
      </c>
      <c r="BX1079" s="61">
        <f t="shared" si="1502"/>
        <v>0.97085632490013318</v>
      </c>
      <c r="BY1079" s="21">
        <f t="shared" si="1503"/>
        <v>4.8157611417125688E-3</v>
      </c>
      <c r="BZ1079" s="21">
        <f t="shared" si="1504"/>
        <v>0.12730112789329148</v>
      </c>
      <c r="CA1079" s="21">
        <f t="shared" si="1505"/>
        <v>2.6935312167324191E-4</v>
      </c>
      <c r="CB1079" s="21">
        <f t="shared" si="1506"/>
        <v>0.10755908141962423</v>
      </c>
      <c r="CC1079" s="21">
        <f t="shared" si="1507"/>
        <v>1.2776642232872851E-2</v>
      </c>
      <c r="CD1079" s="21">
        <f t="shared" si="1508"/>
        <v>1.3746774193548389E-2</v>
      </c>
      <c r="CE1079" s="21">
        <f t="shared" si="1509"/>
        <v>4.3810770328102711E-2</v>
      </c>
      <c r="CF1079" s="21">
        <f t="shared" si="1510"/>
        <v>0.14254416841426037</v>
      </c>
      <c r="CG1079" s="21">
        <f t="shared" si="1511"/>
        <v>4.2556135881104032E-2</v>
      </c>
      <c r="CH1079" s="21">
        <f t="shared" si="1512"/>
        <v>3.3359916586822975E-3</v>
      </c>
      <c r="CI1079" s="21">
        <f t="shared" si="1513"/>
        <v>0.18310810210876804</v>
      </c>
      <c r="CJ1079" s="21">
        <f t="shared" si="1514"/>
        <v>1.6526802332937733</v>
      </c>
      <c r="CL1079" s="68">
        <f t="shared" si="1515"/>
        <v>0.58744353889029544</v>
      </c>
      <c r="CM1079" s="19">
        <f t="shared" si="1516"/>
        <v>2.9139098082602527E-3</v>
      </c>
      <c r="CN1079" s="19">
        <f t="shared" si="1517"/>
        <v>7.7027077185755258E-2</v>
      </c>
      <c r="CO1079" s="19">
        <f t="shared" si="1518"/>
        <v>1.6297957478224578E-4</v>
      </c>
      <c r="CP1079" s="19">
        <f t="shared" si="1519"/>
        <v>6.5081604567424498E-2</v>
      </c>
      <c r="CQ1079" s="19">
        <f t="shared" si="1520"/>
        <v>7.7308616485411369E-3</v>
      </c>
      <c r="CR1079" s="19">
        <f t="shared" si="1521"/>
        <v>8.3178668907724646E-3</v>
      </c>
      <c r="CS1079" s="19">
        <f t="shared" si="1522"/>
        <v>2.6508921354246692E-2</v>
      </c>
      <c r="CT1079" s="19">
        <f t="shared" si="1523"/>
        <v>8.6250301505797905E-2</v>
      </c>
      <c r="CU1079" s="19">
        <f t="shared" si="1524"/>
        <v>2.5749769994096273E-2</v>
      </c>
      <c r="CV1079" s="19">
        <f t="shared" si="1525"/>
        <v>2.0185342521061699E-3</v>
      </c>
      <c r="CW1079" s="19">
        <f t="shared" si="1526"/>
        <v>0.11079463432792176</v>
      </c>
      <c r="CX1079" s="19">
        <f t="shared" si="1527"/>
        <v>1.0000000000000002</v>
      </c>
      <c r="CZ1079" s="68">
        <f t="shared" si="1528"/>
        <v>2.5805000000000001E-5</v>
      </c>
      <c r="DA1079" s="19">
        <f t="shared" si="1529"/>
        <v>1.8022519999999994E-5</v>
      </c>
      <c r="DB1079" s="19">
        <f t="shared" si="1530"/>
        <v>3.667E-5</v>
      </c>
      <c r="DC1079" s="19">
        <f t="shared" si="1531"/>
        <v>3.9026319999999991E-5</v>
      </c>
      <c r="DD1079" s="19">
        <f t="shared" si="1532"/>
        <v>1.2395159999999998E-5</v>
      </c>
      <c r="DE1079" s="19">
        <f t="shared" si="1533"/>
        <v>1.2395159999999998E-5</v>
      </c>
      <c r="DF1079" s="19">
        <f t="shared" si="1534"/>
        <v>1.0976959999999999E-5</v>
      </c>
      <c r="DG1079" s="19">
        <f t="shared" si="1535"/>
        <v>1.542952E-5</v>
      </c>
      <c r="DH1079" s="19">
        <f t="shared" si="1536"/>
        <v>2.435864E-5</v>
      </c>
      <c r="DI1079" s="19">
        <f t="shared" si="1537"/>
        <v>3.746483999999999E-5</v>
      </c>
      <c r="DJ1079" s="19">
        <f t="shared" si="1538"/>
        <v>0</v>
      </c>
      <c r="DK1079" s="19">
        <f t="shared" si="1539"/>
        <v>2.0419079999999998E-5</v>
      </c>
      <c r="DM1079" s="68">
        <f t="shared" si="1540"/>
        <v>1367.7042362537859</v>
      </c>
      <c r="DN1079" s="19">
        <f t="shared" si="1541"/>
        <v>12.915125935986147</v>
      </c>
      <c r="DO1079" s="19">
        <f t="shared" si="1542"/>
        <v>214.1718241030708</v>
      </c>
      <c r="DP1079" s="19">
        <f t="shared" si="1543"/>
        <v>0.66688860996826838</v>
      </c>
      <c r="DQ1079" s="19">
        <f t="shared" si="1544"/>
        <v>377.2531607635118</v>
      </c>
      <c r="DR1079" s="19">
        <f t="shared" si="1545"/>
        <v>44.245280040556828</v>
      </c>
      <c r="DS1079" s="19">
        <f t="shared" si="1546"/>
        <v>30.537602004391957</v>
      </c>
      <c r="DT1079" s="19">
        <f t="shared" si="1547"/>
        <v>96.34909637799197</v>
      </c>
      <c r="DU1079" s="19">
        <f t="shared" si="1548"/>
        <v>219.49731965103192</v>
      </c>
      <c r="DV1079" s="19">
        <f t="shared" si="1549"/>
        <v>64.744126318005613</v>
      </c>
      <c r="DX1079" s="19">
        <f t="shared" si="1550"/>
        <v>97.777143269390692</v>
      </c>
      <c r="DZ1079" s="68">
        <f t="shared" si="1551"/>
        <v>2525.8618033276921</v>
      </c>
      <c r="EA1079" s="21">
        <f t="shared" si="1552"/>
        <v>2.5258618033276923</v>
      </c>
      <c r="EB1079" s="92">
        <f t="shared" si="1501"/>
        <v>948</v>
      </c>
    </row>
    <row r="1080" spans="1:132" x14ac:dyDescent="0.3">
      <c r="A1080" s="19">
        <f>'A. Thermody. result (all suite)'!C1036</f>
        <v>946</v>
      </c>
      <c r="B1080" s="19" t="str">
        <f>'A. Thermody. result (all suite)'!A1036</f>
        <v>Alkaline basalt</v>
      </c>
      <c r="C1080" s="24">
        <f>'A. Thermody. result (all suite)'!G1036</f>
        <v>26.241949999999999</v>
      </c>
      <c r="D1080" s="19">
        <f>'A. Thermody. result (all suite)'!D1036</f>
        <v>5000</v>
      </c>
      <c r="E1080" s="61">
        <f>'A. Thermody. result (all suite)'!I1036</f>
        <v>58.342880999999998</v>
      </c>
      <c r="F1080" s="21">
        <f>'A. Thermody. result (all suite)'!J1036</f>
        <v>0.37615500000000002</v>
      </c>
      <c r="G1080" s="21">
        <f>'A. Thermody. result (all suite)'!K1036</f>
        <v>12.926368999999999</v>
      </c>
      <c r="H1080" s="21">
        <f>'A. Thermody. result (all suite)'!L1036</f>
        <v>4.0924000000000002E-2</v>
      </c>
      <c r="I1080" s="21">
        <f>'A. Thermody. result (all suite)'!M1036</f>
        <v>7.7295090000000002</v>
      </c>
      <c r="J1080" s="21">
        <f>'A. Thermody. result (all suite)'!N1036</f>
        <v>0.91447500000000004</v>
      </c>
      <c r="K1080" s="21">
        <f>'A. Thermody. result (all suite)'!O1036</f>
        <v>0.540493</v>
      </c>
      <c r="L1080" s="21">
        <f>'A. Thermody. result (all suite)'!P1036</f>
        <v>2.4352619999999998</v>
      </c>
      <c r="M1080" s="21">
        <f>'A. Thermody. result (all suite)'!Q1036</f>
        <v>8.8602260000000008</v>
      </c>
      <c r="N1080" s="21">
        <f>'A. Thermody. result (all suite)'!R1036</f>
        <v>4.0320010000000002</v>
      </c>
      <c r="O1080" s="21">
        <f>'A. Thermody. result (all suite)'!S1036</f>
        <v>0.47282099999999999</v>
      </c>
      <c r="P1080" s="21">
        <f>'A. Thermody. result (all suite)'!T1036</f>
        <v>3.3288850000000001</v>
      </c>
      <c r="Q1080" s="21">
        <f t="shared" si="1556"/>
        <v>100.00000099999998</v>
      </c>
      <c r="S1080" s="19">
        <f t="shared" ref="S1080:S1126" si="1557">A1080+273</f>
        <v>1219</v>
      </c>
      <c r="T1080" s="19">
        <f t="shared" ref="T1080:T1126" si="1558">D1080/10000</f>
        <v>0.5</v>
      </c>
      <c r="V1080" s="61">
        <f t="shared" ref="V1080:V1126" si="1559">(E1080*(Q1080-P1080))/Q1080</f>
        <v>56.400713605244825</v>
      </c>
      <c r="W1080" s="21">
        <f t="shared" ref="W1080:W1126" si="1560">(F1080*(Q1080-P1080))/Q1080</f>
        <v>0.36363323275346771</v>
      </c>
      <c r="X1080" s="21">
        <f t="shared" ref="X1080:X1126" si="1561">(G1080*(Q1080-P1080))/Q1080</f>
        <v>12.496065045617389</v>
      </c>
      <c r="Y1080" s="21">
        <f t="shared" ref="Y1080:Y1126" si="1562">(H1080*(Q1080-P1080))/Q1080</f>
        <v>3.9561687116223127E-2</v>
      </c>
      <c r="Z1080" s="21">
        <f t="shared" ref="Z1080:Z1126" si="1563">(I1080*(Q1080-P1080))/Q1080</f>
        <v>7.4722025368984148</v>
      </c>
      <c r="AA1080" s="21">
        <f t="shared" ref="AA1080:AA1126" si="1564">(J1080*(Q1080-P1080))/Q1080</f>
        <v>0.88403317920066815</v>
      </c>
      <c r="AB1080" s="21">
        <f t="shared" ref="AB1080:AB1126" si="1565">(K1080*(Q1080-P1080))/Q1080</f>
        <v>0.52250060977687385</v>
      </c>
      <c r="AC1080" s="21">
        <f t="shared" ref="AC1080:AC1126" si="1566">(L1080*(Q1080-P1080))/Q1080</f>
        <v>2.3541949293819702</v>
      </c>
      <c r="AD1080" s="21">
        <f t="shared" ref="AD1080:AD1126" si="1567">(M1080*(Q1080-P1080))/Q1080</f>
        <v>8.565279268669368</v>
      </c>
      <c r="AE1080" s="21">
        <f t="shared" ref="AE1080:AE1126" si="1568">(N1080*(Q1080-P1080))/Q1080</f>
        <v>3.8977803248533567</v>
      </c>
      <c r="AF1080" s="21">
        <f t="shared" ref="AF1080:AF1126" si="1569">(O1080*(Q1080-P1080))/Q1080</f>
        <v>0.45708133281154667</v>
      </c>
      <c r="AG1080" s="21">
        <f t="shared" ref="AG1080:AG1126" si="1570">SUM(V1080:AF1080)</f>
        <v>93.453045752324101</v>
      </c>
      <c r="AH1080" s="21"/>
      <c r="AI1080" s="61">
        <f t="shared" ref="AI1080:AI1126" si="1571">V1080*100/AG1080</f>
        <v>60.351926629252944</v>
      </c>
      <c r="AJ1080" s="21">
        <f t="shared" ref="AJ1080:AJ1126" si="1572">W1080*100/AG1080</f>
        <v>0.38910795236914414</v>
      </c>
      <c r="AK1080" s="21">
        <f t="shared" ref="AK1080:AK1126" si="1573">X1080*100/AG1080</f>
        <v>13.37149040464165</v>
      </c>
      <c r="AL1080" s="21">
        <f t="shared" ref="AL1080:AL1126" si="1574">Y1080*100/AG1080</f>
        <v>4.233322391767981E-2</v>
      </c>
      <c r="AM1080" s="21">
        <f t="shared" ref="AM1080:AM1126" si="1575">Z1080*100/AG1080</f>
        <v>7.9956757714475959</v>
      </c>
      <c r="AN1080" s="21">
        <f t="shared" ref="AN1080:AN1126" si="1576">AA1080*100/AG1080</f>
        <v>0.9459650802003774</v>
      </c>
      <c r="AO1080" s="21">
        <f t="shared" ref="AO1080:AO1126" si="1577">AB1080*100/AG1080</f>
        <v>0.5591049554036388</v>
      </c>
      <c r="AP1080" s="21">
        <f t="shared" ref="AP1080:AP1126" si="1578">AC1080*100/AG1080</f>
        <v>2.5191206026834316</v>
      </c>
      <c r="AQ1080" s="21">
        <f t="shared" ref="AQ1080:AQ1126" si="1579">AD1080*100/AG1080</f>
        <v>9.1653291765039739</v>
      </c>
      <c r="AR1080" s="21">
        <f t="shared" ref="AR1080:AR1126" si="1580">AE1080*100/AG1080</f>
        <v>4.1708435433806308</v>
      </c>
      <c r="AS1080" s="21">
        <f t="shared" ref="AS1080:AS1126" si="1581">AF1080*100/AG1080</f>
        <v>0.48910266019893678</v>
      </c>
      <c r="AT1080" s="21">
        <f t="shared" ref="AT1080:AT1126" si="1582">SUM(AI1080:AS1080)</f>
        <v>100</v>
      </c>
      <c r="AU1080" s="21"/>
      <c r="AV1080" s="21">
        <f>AR1080*'[1]diagram lines'!$G$39</f>
        <v>3.4622429057132882</v>
      </c>
      <c r="AW1080" s="21">
        <f>AK1080*'[1]diagram lines'!$G$40</f>
        <v>7.0770803079254803</v>
      </c>
      <c r="AX1080" s="21">
        <f>AQ1080*'[1]diagram lines'!$G$38</f>
        <v>6.7993197085455428</v>
      </c>
      <c r="AY1080" s="21">
        <f>AP1080*'[1]diagram lines'!$G$41</f>
        <v>1.8003087645211588</v>
      </c>
      <c r="AZ1080" s="21">
        <f t="shared" ref="AZ1080:AZ1126" si="1583">SUM(AQ1080:AR1080)</f>
        <v>13.336172719884605</v>
      </c>
      <c r="BA1080" s="21">
        <f t="shared" ref="BA1080:BA1126" si="1584">AW1080/(AY1080+AX1080+AV1080)</f>
        <v>0.58673153490725571</v>
      </c>
      <c r="BB1080" s="21">
        <f t="shared" ref="BB1080:BB1126" si="1585">AW1080/(AX1080+AV1080)</f>
        <v>0.68966887149249645</v>
      </c>
      <c r="BC1080" s="86">
        <f t="shared" ref="BC1080:BC1126" si="1586">(AX1080+AV1080)/AW1080</f>
        <v>1.4499711982591343</v>
      </c>
      <c r="BX1080" s="61">
        <f t="shared" si="1502"/>
        <v>0.97108656790945402</v>
      </c>
      <c r="BY1080" s="21">
        <f t="shared" si="1503"/>
        <v>4.709001001502254E-3</v>
      </c>
      <c r="BZ1080" s="21">
        <f t="shared" si="1504"/>
        <v>0.12677882502942331</v>
      </c>
      <c r="CA1080" s="21">
        <f t="shared" si="1505"/>
        <v>2.5627152608178347E-4</v>
      </c>
      <c r="CB1080" s="21">
        <f t="shared" si="1506"/>
        <v>0.10757841336116912</v>
      </c>
      <c r="CC1080" s="21">
        <f t="shared" si="1507"/>
        <v>1.2890823230899353E-2</v>
      </c>
      <c r="CD1080" s="21">
        <f t="shared" si="1508"/>
        <v>1.3411736972704716E-2</v>
      </c>
      <c r="CE1080" s="21">
        <f t="shared" si="1509"/>
        <v>4.3424786019971469E-2</v>
      </c>
      <c r="CF1080" s="21">
        <f t="shared" si="1510"/>
        <v>0.14292992418131958</v>
      </c>
      <c r="CG1080" s="21">
        <f t="shared" si="1511"/>
        <v>4.2802558386411893E-2</v>
      </c>
      <c r="CH1080" s="21">
        <f t="shared" si="1512"/>
        <v>3.331039001296286E-3</v>
      </c>
      <c r="CI1080" s="21">
        <f t="shared" si="1513"/>
        <v>0.18473279689234184</v>
      </c>
      <c r="CJ1080" s="21">
        <f t="shared" si="1514"/>
        <v>1.6539327435125755</v>
      </c>
      <c r="CL1080" s="68">
        <f t="shared" si="1515"/>
        <v>0.58713788194741701</v>
      </c>
      <c r="CM1080" s="19">
        <f t="shared" si="1516"/>
        <v>2.8471538640086483E-3</v>
      </c>
      <c r="CN1080" s="19">
        <f t="shared" si="1517"/>
        <v>7.6652950687809737E-2</v>
      </c>
      <c r="CO1080" s="19">
        <f t="shared" si="1518"/>
        <v>1.5494676375867695E-4</v>
      </c>
      <c r="CP1080" s="19">
        <f t="shared" si="1519"/>
        <v>6.5044007250680061E-2</v>
      </c>
      <c r="CQ1080" s="19">
        <f t="shared" si="1520"/>
        <v>7.7940431867393762E-3</v>
      </c>
      <c r="CR1080" s="19">
        <f t="shared" si="1521"/>
        <v>8.1089977965012345E-3</v>
      </c>
      <c r="CS1080" s="19">
        <f t="shared" si="1522"/>
        <v>2.6255472715140241E-2</v>
      </c>
      <c r="CT1080" s="19">
        <f t="shared" si="1523"/>
        <v>8.6418220294598599E-2</v>
      </c>
      <c r="CU1080" s="19">
        <f t="shared" si="1524"/>
        <v>2.5879261750093314E-2</v>
      </c>
      <c r="CV1080" s="19">
        <f t="shared" si="1525"/>
        <v>2.0140111587741592E-3</v>
      </c>
      <c r="CW1080" s="19">
        <f t="shared" si="1526"/>
        <v>0.11169305258447908</v>
      </c>
      <c r="CX1080" s="19">
        <f t="shared" si="1527"/>
        <v>1.0000000000000002</v>
      </c>
      <c r="CZ1080" s="68">
        <f t="shared" si="1528"/>
        <v>2.5805000000000001E-5</v>
      </c>
      <c r="DA1080" s="19">
        <f t="shared" si="1529"/>
        <v>1.8008039999999997E-5</v>
      </c>
      <c r="DB1080" s="19">
        <f t="shared" si="1530"/>
        <v>3.667E-5</v>
      </c>
      <c r="DC1080" s="19">
        <f t="shared" si="1531"/>
        <v>3.9008139999999993E-5</v>
      </c>
      <c r="DD1080" s="19">
        <f t="shared" si="1532"/>
        <v>1.2389319999999998E-5</v>
      </c>
      <c r="DE1080" s="19">
        <f t="shared" si="1533"/>
        <v>1.2389319999999998E-5</v>
      </c>
      <c r="DF1080" s="19">
        <f t="shared" si="1534"/>
        <v>1.0970419999999999E-5</v>
      </c>
      <c r="DG1080" s="19">
        <f t="shared" si="1535"/>
        <v>1.5422039999999998E-5</v>
      </c>
      <c r="DH1080" s="19">
        <f t="shared" si="1536"/>
        <v>2.434328E-5</v>
      </c>
      <c r="DI1080" s="19">
        <f t="shared" si="1537"/>
        <v>3.7440679999999994E-5</v>
      </c>
      <c r="DJ1080" s="19">
        <f t="shared" si="1538"/>
        <v>0</v>
      </c>
      <c r="DK1080" s="19">
        <f t="shared" si="1539"/>
        <v>2.0400159999999995E-5</v>
      </c>
      <c r="DM1080" s="68">
        <f t="shared" si="1540"/>
        <v>1366.992596295323</v>
      </c>
      <c r="DN1080" s="19">
        <f t="shared" si="1541"/>
        <v>12.62939501783708</v>
      </c>
      <c r="DO1080" s="19">
        <f t="shared" si="1542"/>
        <v>213.13157491489176</v>
      </c>
      <c r="DP1080" s="19">
        <f t="shared" si="1543"/>
        <v>0.63431500975496713</v>
      </c>
      <c r="DQ1080" s="19">
        <f t="shared" si="1544"/>
        <v>377.21294800371311</v>
      </c>
      <c r="DR1080" s="19">
        <f t="shared" si="1545"/>
        <v>44.627907235206727</v>
      </c>
      <c r="DS1080" s="19">
        <f t="shared" si="1546"/>
        <v>29.788523246967731</v>
      </c>
      <c r="DT1080" s="19">
        <f t="shared" si="1547"/>
        <v>95.474198605700991</v>
      </c>
      <c r="DU1080" s="19">
        <f t="shared" si="1548"/>
        <v>220.06342103702406</v>
      </c>
      <c r="DV1080" s="19">
        <f t="shared" si="1549"/>
        <v>65.111703549689551</v>
      </c>
      <c r="DX1080" s="19">
        <f t="shared" si="1550"/>
        <v>98.661422634543726</v>
      </c>
      <c r="DZ1080" s="68">
        <f t="shared" si="1551"/>
        <v>2524.328005550653</v>
      </c>
      <c r="EA1080" s="21">
        <f t="shared" si="1552"/>
        <v>2.524328005550653</v>
      </c>
      <c r="EB1080" s="92">
        <f t="shared" ref="EB1080:EB1126" si="1587">A1080</f>
        <v>946</v>
      </c>
    </row>
    <row r="1081" spans="1:132" x14ac:dyDescent="0.3">
      <c r="A1081" s="19">
        <f>'A. Thermody. result (all suite)'!C1037</f>
        <v>944</v>
      </c>
      <c r="B1081" s="19" t="str">
        <f>'A. Thermody. result (all suite)'!A1037</f>
        <v>Alkaline basalt</v>
      </c>
      <c r="C1081" s="24">
        <f>'A. Thermody. result (all suite)'!G1037</f>
        <v>26.009801</v>
      </c>
      <c r="D1081" s="19">
        <f>'A. Thermody. result (all suite)'!D1037</f>
        <v>5000</v>
      </c>
      <c r="E1081" s="61">
        <f>'A. Thermody. result (all suite)'!I1037</f>
        <v>58.355634999999999</v>
      </c>
      <c r="F1081" s="21">
        <f>'A. Thermody. result (all suite)'!J1037</f>
        <v>0.36778899999999998</v>
      </c>
      <c r="G1081" s="21">
        <f>'A. Thermody. result (all suite)'!K1037</f>
        <v>12.872928</v>
      </c>
      <c r="H1081" s="21">
        <f>'A. Thermody. result (all suite)'!L1037</f>
        <v>3.8915999999999999E-2</v>
      </c>
      <c r="I1081" s="21">
        <f>'A. Thermody. result (all suite)'!M1037</f>
        <v>7.7311030000000001</v>
      </c>
      <c r="J1081" s="21">
        <f>'A. Thermody. result (all suite)'!N1037</f>
        <v>0.92263700000000004</v>
      </c>
      <c r="K1081" s="21">
        <f>'A. Thermody. result (all suite)'!O1037</f>
        <v>0.52718399999999999</v>
      </c>
      <c r="L1081" s="21">
        <f>'A. Thermody. result (all suite)'!P1037</f>
        <v>2.414059</v>
      </c>
      <c r="M1081" s="21">
        <f>'A. Thermody. result (all suite)'!Q1037</f>
        <v>8.8841429999999999</v>
      </c>
      <c r="N1081" s="21">
        <f>'A. Thermody. result (all suite)'!R1037</f>
        <v>4.0550290000000002</v>
      </c>
      <c r="O1081" s="21">
        <f>'A. Thermody. result (all suite)'!S1037</f>
        <v>0.47218599999999999</v>
      </c>
      <c r="P1081" s="21">
        <f>'A. Thermody. result (all suite)'!T1037</f>
        <v>3.3583919999999998</v>
      </c>
      <c r="Q1081" s="21">
        <f t="shared" si="1556"/>
        <v>100.00000099999998</v>
      </c>
      <c r="S1081" s="19">
        <f t="shared" si="1557"/>
        <v>1217</v>
      </c>
      <c r="T1081" s="19">
        <f t="shared" si="1558"/>
        <v>0.5</v>
      </c>
      <c r="V1081" s="61">
        <f t="shared" si="1559"/>
        <v>56.395824042208915</v>
      </c>
      <c r="W1081" s="21">
        <f t="shared" si="1560"/>
        <v>0.35543720377063798</v>
      </c>
      <c r="X1081" s="21">
        <f t="shared" si="1561"/>
        <v>12.440604620205475</v>
      </c>
      <c r="Y1081" s="21">
        <f t="shared" si="1562"/>
        <v>3.7609048182349517E-2</v>
      </c>
      <c r="Z1081" s="21">
        <f t="shared" si="1563"/>
        <v>7.4714622579326475</v>
      </c>
      <c r="AA1081" s="21">
        <f t="shared" si="1564"/>
        <v>0.89165123311281769</v>
      </c>
      <c r="AB1081" s="21">
        <f t="shared" si="1565"/>
        <v>0.50947909489576904</v>
      </c>
      <c r="AC1081" s="21">
        <f t="shared" si="1566"/>
        <v>2.332985436479456</v>
      </c>
      <c r="AD1081" s="21">
        <f t="shared" si="1567"/>
        <v>8.5857786552030841</v>
      </c>
      <c r="AE1081" s="21">
        <f t="shared" si="1568"/>
        <v>3.9188452318281581</v>
      </c>
      <c r="AF1081" s="21">
        <f t="shared" si="1569"/>
        <v>0.45632814330945859</v>
      </c>
      <c r="AG1081" s="21">
        <f t="shared" si="1570"/>
        <v>93.396004967128775</v>
      </c>
      <c r="AH1081" s="21"/>
      <c r="AI1081" s="61">
        <f t="shared" si="1571"/>
        <v>60.383550733307843</v>
      </c>
      <c r="AJ1081" s="21">
        <f t="shared" si="1572"/>
        <v>0.38057002962357545</v>
      </c>
      <c r="AK1081" s="21">
        <f t="shared" si="1573"/>
        <v>13.320274913883107</v>
      </c>
      <c r="AL1081" s="21">
        <f t="shared" si="1574"/>
        <v>4.0268369290084968E-2</v>
      </c>
      <c r="AM1081" s="21">
        <f t="shared" si="1575"/>
        <v>7.999766436007909</v>
      </c>
      <c r="AN1081" s="21">
        <f t="shared" si="1576"/>
        <v>0.95469954354754161</v>
      </c>
      <c r="AO1081" s="21">
        <f t="shared" si="1577"/>
        <v>0.54550416270490687</v>
      </c>
      <c r="AP1081" s="21">
        <f t="shared" si="1578"/>
        <v>2.4979499254818904</v>
      </c>
      <c r="AQ1081" s="21">
        <f t="shared" si="1579"/>
        <v>9.1928757105027081</v>
      </c>
      <c r="AR1081" s="21">
        <f t="shared" si="1580"/>
        <v>4.1959452475589476</v>
      </c>
      <c r="AS1081" s="21">
        <f t="shared" si="1581"/>
        <v>0.48859492809148075</v>
      </c>
      <c r="AT1081" s="21">
        <f t="shared" si="1582"/>
        <v>100</v>
      </c>
      <c r="AU1081" s="21"/>
      <c r="AV1081" s="21">
        <f>AR1081*'[1]diagram lines'!$G$39</f>
        <v>3.4830799849057263</v>
      </c>
      <c r="AW1081" s="21">
        <f>AK1081*'[1]diagram lines'!$G$40</f>
        <v>7.0499736705844249</v>
      </c>
      <c r="AX1081" s="21">
        <f>AQ1081*'[1]diagram lines'!$G$38</f>
        <v>6.8197551656810997</v>
      </c>
      <c r="AY1081" s="21">
        <f>AP1081*'[1]diagram lines'!$G$41</f>
        <v>1.7851789784854355</v>
      </c>
      <c r="AZ1081" s="21">
        <f t="shared" si="1583"/>
        <v>13.388820958061656</v>
      </c>
      <c r="BA1081" s="21">
        <f t="shared" si="1584"/>
        <v>0.5832201712627797</v>
      </c>
      <c r="BB1081" s="21">
        <f t="shared" si="1585"/>
        <v>0.68427511141754749</v>
      </c>
      <c r="BC1081" s="86">
        <f t="shared" si="1586"/>
        <v>1.4614005146678437</v>
      </c>
      <c r="BX1081" s="61">
        <f t="shared" si="1502"/>
        <v>0.97129885153129158</v>
      </c>
      <c r="BY1081" s="21">
        <f t="shared" si="1503"/>
        <v>4.6042689033550322E-3</v>
      </c>
      <c r="BZ1081" s="21">
        <f t="shared" si="1504"/>
        <v>0.12625468811298549</v>
      </c>
      <c r="CA1081" s="21">
        <f t="shared" si="1505"/>
        <v>2.4369716325380424E-4</v>
      </c>
      <c r="CB1081" s="21">
        <f t="shared" si="1506"/>
        <v>0.10760059846903272</v>
      </c>
      <c r="CC1081" s="21">
        <f t="shared" si="1507"/>
        <v>1.300587820693544E-2</v>
      </c>
      <c r="CD1081" s="21">
        <f t="shared" si="1508"/>
        <v>1.3081488833746898E-2</v>
      </c>
      <c r="CE1081" s="21">
        <f t="shared" si="1509"/>
        <v>4.3046701141226822E-2</v>
      </c>
      <c r="CF1081" s="21">
        <f t="shared" si="1510"/>
        <v>0.1433157444749153</v>
      </c>
      <c r="CG1081" s="21">
        <f t="shared" si="1511"/>
        <v>4.3047016985138006E-2</v>
      </c>
      <c r="CH1081" s="21">
        <f t="shared" si="1512"/>
        <v>3.3265654060756359E-3</v>
      </c>
      <c r="CI1081" s="21">
        <f t="shared" si="1513"/>
        <v>0.18637025527192008</v>
      </c>
      <c r="CJ1081" s="21">
        <f t="shared" si="1514"/>
        <v>1.6551957544998768</v>
      </c>
      <c r="CL1081" s="68">
        <f t="shared" si="1515"/>
        <v>0.58681811434731046</v>
      </c>
      <c r="CM1081" s="19">
        <f t="shared" si="1516"/>
        <v>2.7817065690494283E-3</v>
      </c>
      <c r="CN1081" s="19">
        <f t="shared" si="1517"/>
        <v>7.6277798423385751E-2</v>
      </c>
      <c r="CO1081" s="19">
        <f t="shared" si="1518"/>
        <v>1.4723162658632978E-4</v>
      </c>
      <c r="CP1081" s="19">
        <f t="shared" si="1519"/>
        <v>6.5007778189682841E-2</v>
      </c>
      <c r="CQ1081" s="19">
        <f t="shared" si="1520"/>
        <v>7.8576072779169316E-3</v>
      </c>
      <c r="CR1081" s="19">
        <f t="shared" si="1521"/>
        <v>7.9032880541066372E-3</v>
      </c>
      <c r="CS1081" s="19">
        <f t="shared" si="1522"/>
        <v>2.6007015196962933E-2</v>
      </c>
      <c r="CT1081" s="19">
        <f t="shared" si="1523"/>
        <v>8.6585374621274719E-2</v>
      </c>
      <c r="CU1081" s="19">
        <f t="shared" si="1524"/>
        <v>2.6007206016635063E-2</v>
      </c>
      <c r="CV1081" s="19">
        <f t="shared" si="1525"/>
        <v>2.0097715916875159E-3</v>
      </c>
      <c r="CW1081" s="19">
        <f t="shared" si="1526"/>
        <v>0.11259710808540137</v>
      </c>
      <c r="CX1081" s="19">
        <f t="shared" si="1527"/>
        <v>1</v>
      </c>
      <c r="CZ1081" s="68">
        <f t="shared" si="1528"/>
        <v>2.5805000000000001E-5</v>
      </c>
      <c r="DA1081" s="19">
        <f t="shared" si="1529"/>
        <v>1.7993559999999994E-5</v>
      </c>
      <c r="DB1081" s="19">
        <f t="shared" si="1530"/>
        <v>3.667E-5</v>
      </c>
      <c r="DC1081" s="19">
        <f t="shared" si="1531"/>
        <v>3.8989959999999995E-5</v>
      </c>
      <c r="DD1081" s="19">
        <f t="shared" si="1532"/>
        <v>1.2383479999999998E-5</v>
      </c>
      <c r="DE1081" s="19">
        <f t="shared" si="1533"/>
        <v>1.2383479999999998E-5</v>
      </c>
      <c r="DF1081" s="19">
        <f t="shared" si="1534"/>
        <v>1.0963879999999999E-5</v>
      </c>
      <c r="DG1081" s="19">
        <f t="shared" si="1535"/>
        <v>1.5414559999999997E-5</v>
      </c>
      <c r="DH1081" s="19">
        <f t="shared" si="1536"/>
        <v>2.4327919999999999E-5</v>
      </c>
      <c r="DI1081" s="19">
        <f t="shared" si="1537"/>
        <v>3.7416519999999991E-5</v>
      </c>
      <c r="DJ1081" s="19">
        <f t="shared" si="1538"/>
        <v>0</v>
      </c>
      <c r="DK1081" s="19">
        <f t="shared" si="1539"/>
        <v>2.0381239999999997E-5</v>
      </c>
      <c r="DM1081" s="68">
        <f t="shared" si="1540"/>
        <v>1366.2481034677935</v>
      </c>
      <c r="DN1081" s="19">
        <f t="shared" si="1541"/>
        <v>12.349013799140826</v>
      </c>
      <c r="DO1081" s="19">
        <f t="shared" si="1542"/>
        <v>212.088473609174</v>
      </c>
      <c r="DP1081" s="19">
        <f t="shared" si="1543"/>
        <v>0.60301212028868467</v>
      </c>
      <c r="DQ1081" s="19">
        <f t="shared" si="1544"/>
        <v>377.18063605131289</v>
      </c>
      <c r="DR1081" s="19">
        <f t="shared" si="1545"/>
        <v>45.013086813676544</v>
      </c>
      <c r="DS1081" s="19">
        <f t="shared" si="1546"/>
        <v>29.050163681150966</v>
      </c>
      <c r="DT1081" s="19">
        <f t="shared" si="1547"/>
        <v>94.616610026214275</v>
      </c>
      <c r="DU1081" s="19">
        <f t="shared" si="1548"/>
        <v>220.62828933886743</v>
      </c>
      <c r="DV1081" s="19">
        <f t="shared" si="1549"/>
        <v>65.475859507164841</v>
      </c>
      <c r="DX1081" s="19">
        <f t="shared" si="1550"/>
        <v>99.55232791032013</v>
      </c>
      <c r="DZ1081" s="68">
        <f t="shared" si="1551"/>
        <v>2522.8055763251036</v>
      </c>
      <c r="EA1081" s="21">
        <f t="shared" si="1552"/>
        <v>2.5228055763251036</v>
      </c>
      <c r="EB1081" s="92">
        <f t="shared" si="1587"/>
        <v>944</v>
      </c>
    </row>
    <row r="1082" spans="1:132" x14ac:dyDescent="0.3">
      <c r="A1082" s="19">
        <f>'A. Thermody. result (all suite)'!C1038</f>
        <v>942</v>
      </c>
      <c r="B1082" s="19" t="str">
        <f>'A. Thermody. result (all suite)'!A1038</f>
        <v>Alkaline basalt</v>
      </c>
      <c r="C1082" s="24">
        <f>'A. Thermody. result (all suite)'!G1038</f>
        <v>25.779903999999998</v>
      </c>
      <c r="D1082" s="19">
        <f>'A. Thermody. result (all suite)'!D1038</f>
        <v>5000</v>
      </c>
      <c r="E1082" s="61">
        <f>'A. Thermody. result (all suite)'!I1038</f>
        <v>58.367305000000002</v>
      </c>
      <c r="F1082" s="21">
        <f>'A. Thermody. result (all suite)'!J1038</f>
        <v>0.35958099999999998</v>
      </c>
      <c r="G1082" s="21">
        <f>'A. Thermody. result (all suite)'!K1038</f>
        <v>12.819286</v>
      </c>
      <c r="H1082" s="21">
        <f>'A. Thermody. result (all suite)'!L1038</f>
        <v>3.6985999999999998E-2</v>
      </c>
      <c r="I1082" s="21">
        <f>'A. Thermody. result (all suite)'!M1038</f>
        <v>7.7329109999999996</v>
      </c>
      <c r="J1082" s="21">
        <f>'A. Thermody. result (all suite)'!N1038</f>
        <v>0.93086500000000005</v>
      </c>
      <c r="K1082" s="21">
        <f>'A. Thermody. result (all suite)'!O1038</f>
        <v>0.51406600000000002</v>
      </c>
      <c r="L1082" s="21">
        <f>'A. Thermody. result (all suite)'!P1038</f>
        <v>2.3933010000000001</v>
      </c>
      <c r="M1082" s="21">
        <f>'A. Thermody. result (all suite)'!Q1038</f>
        <v>8.9080809999999992</v>
      </c>
      <c r="N1082" s="21">
        <f>'A. Thermody. result (all suite)'!R1038</f>
        <v>4.0778600000000003</v>
      </c>
      <c r="O1082" s="21">
        <f>'A. Thermody. result (all suite)'!S1038</f>
        <v>0.47162100000000001</v>
      </c>
      <c r="P1082" s="21">
        <f>'A. Thermody. result (all suite)'!T1038</f>
        <v>3.3881389999999998</v>
      </c>
      <c r="Q1082" s="21">
        <f t="shared" si="1556"/>
        <v>100.00000199999998</v>
      </c>
      <c r="S1082" s="19">
        <f t="shared" si="1557"/>
        <v>1215</v>
      </c>
      <c r="T1082" s="19">
        <f t="shared" si="1558"/>
        <v>0.5</v>
      </c>
      <c r="V1082" s="61">
        <f t="shared" si="1559"/>
        <v>56.389739615597357</v>
      </c>
      <c r="W1082" s="21">
        <f t="shared" si="1560"/>
        <v>0.34739789614607208</v>
      </c>
      <c r="X1082" s="21">
        <f t="shared" si="1561"/>
        <v>12.384950780199164</v>
      </c>
      <c r="Y1082" s="21">
        <f t="shared" si="1562"/>
        <v>3.5732862934522741E-2</v>
      </c>
      <c r="Z1082" s="21">
        <f t="shared" si="1563"/>
        <v>7.4709092318137449</v>
      </c>
      <c r="AA1082" s="21">
        <f t="shared" si="1564"/>
        <v>0.89932600052843015</v>
      </c>
      <c r="AB1082" s="21">
        <f t="shared" si="1565"/>
        <v>0.49664872971660551</v>
      </c>
      <c r="AC1082" s="21">
        <f t="shared" si="1566"/>
        <v>2.3122126370533773</v>
      </c>
      <c r="AD1082" s="21">
        <f t="shared" si="1567"/>
        <v>8.6062628395237724</v>
      </c>
      <c r="AE1082" s="21">
        <f t="shared" si="1568"/>
        <v>3.9396964377378714</v>
      </c>
      <c r="AF1082" s="21">
        <f t="shared" si="1569"/>
        <v>0.45564182528639352</v>
      </c>
      <c r="AG1082" s="21">
        <f t="shared" si="1570"/>
        <v>93.33851885653732</v>
      </c>
      <c r="AH1082" s="21"/>
      <c r="AI1082" s="61">
        <f t="shared" si="1571"/>
        <v>60.414221595126463</v>
      </c>
      <c r="AJ1082" s="21">
        <f t="shared" si="1572"/>
        <v>0.37219135293975236</v>
      </c>
      <c r="AK1082" s="21">
        <f t="shared" si="1573"/>
        <v>13.268852915091804</v>
      </c>
      <c r="AL1082" s="21">
        <f t="shared" si="1574"/>
        <v>3.8283083310379801E-2</v>
      </c>
      <c r="AM1082" s="21">
        <f t="shared" si="1575"/>
        <v>8.0041009042543756</v>
      </c>
      <c r="AN1082" s="21">
        <f t="shared" si="1576"/>
        <v>0.96351004016970476</v>
      </c>
      <c r="AO1082" s="21">
        <f t="shared" si="1577"/>
        <v>0.5320940762730143</v>
      </c>
      <c r="AP1082" s="21">
        <f t="shared" si="1578"/>
        <v>2.4772330495272614</v>
      </c>
      <c r="AQ1082" s="21">
        <f t="shared" si="1579"/>
        <v>9.2204836170067423</v>
      </c>
      <c r="AR1082" s="21">
        <f t="shared" si="1580"/>
        <v>4.2208688181491745</v>
      </c>
      <c r="AS1082" s="21">
        <f t="shared" si="1581"/>
        <v>0.4881605481513176</v>
      </c>
      <c r="AT1082" s="21">
        <f t="shared" si="1582"/>
        <v>99.999999999999972</v>
      </c>
      <c r="AU1082" s="21"/>
      <c r="AV1082" s="21">
        <f>AR1082*'[1]diagram lines'!$G$39</f>
        <v>3.5037691943099025</v>
      </c>
      <c r="AW1082" s="21">
        <f>AK1082*'[1]diagram lines'!$G$40</f>
        <v>7.0227577354846416</v>
      </c>
      <c r="AX1082" s="21">
        <f>AQ1082*'[1]diagram lines'!$G$38</f>
        <v>6.8402361521453701</v>
      </c>
      <c r="AY1082" s="21">
        <f>AP1082*'[1]diagram lines'!$G$41</f>
        <v>1.7703735049742082</v>
      </c>
      <c r="AZ1082" s="21">
        <f t="shared" si="1583"/>
        <v>13.441352435155917</v>
      </c>
      <c r="BA1082" s="21">
        <f t="shared" si="1584"/>
        <v>0.57970431844765735</v>
      </c>
      <c r="BB1082" s="21">
        <f t="shared" si="1585"/>
        <v>0.67892054385791956</v>
      </c>
      <c r="BC1082" s="86">
        <f t="shared" si="1586"/>
        <v>1.472926410972289</v>
      </c>
      <c r="BX1082" s="61">
        <f t="shared" si="1502"/>
        <v>0.97149309254327565</v>
      </c>
      <c r="BY1082" s="21">
        <f t="shared" si="1503"/>
        <v>4.5015147721582374E-3</v>
      </c>
      <c r="BZ1082" s="21">
        <f t="shared" si="1504"/>
        <v>0.1257285798352295</v>
      </c>
      <c r="CA1082" s="21">
        <f t="shared" si="1505"/>
        <v>2.316112467906569E-4</v>
      </c>
      <c r="CB1082" s="21">
        <f t="shared" si="1506"/>
        <v>0.10762576200417537</v>
      </c>
      <c r="CC1082" s="21">
        <f t="shared" si="1507"/>
        <v>1.3121863546659149E-2</v>
      </c>
      <c r="CD1082" s="21">
        <f t="shared" si="1508"/>
        <v>1.2755980148883376E-2</v>
      </c>
      <c r="CE1082" s="21">
        <f t="shared" si="1509"/>
        <v>4.267655135520685E-2</v>
      </c>
      <c r="CF1082" s="21">
        <f t="shared" si="1510"/>
        <v>0.14370190353282786</v>
      </c>
      <c r="CG1082" s="21">
        <f t="shared" si="1511"/>
        <v>4.3289384288747346E-2</v>
      </c>
      <c r="CH1082" s="21">
        <f t="shared" si="1512"/>
        <v>3.3225849630840335E-3</v>
      </c>
      <c r="CI1082" s="21">
        <f t="shared" si="1513"/>
        <v>0.18802103218645949</v>
      </c>
      <c r="CJ1082" s="21">
        <f t="shared" si="1514"/>
        <v>1.6564698604234978</v>
      </c>
      <c r="CL1082" s="68">
        <f t="shared" si="1515"/>
        <v>0.58648401383826021</v>
      </c>
      <c r="CM1082" s="19">
        <f t="shared" si="1516"/>
        <v>2.7175349698227336E-3</v>
      </c>
      <c r="CN1082" s="19">
        <f t="shared" si="1517"/>
        <v>7.5901519755442681E-2</v>
      </c>
      <c r="CO1082" s="19">
        <f t="shared" si="1518"/>
        <v>1.3982219195430608E-4</v>
      </c>
      <c r="CP1082" s="19">
        <f t="shared" si="1519"/>
        <v>6.4972967257405742E-2</v>
      </c>
      <c r="CQ1082" s="19">
        <f t="shared" si="1520"/>
        <v>7.9215830364123725E-3</v>
      </c>
      <c r="CR1082" s="19">
        <f t="shared" si="1521"/>
        <v>7.7007016267848947E-3</v>
      </c>
      <c r="CS1082" s="19">
        <f t="shared" si="1522"/>
        <v>2.5763554396514069E-2</v>
      </c>
      <c r="CT1082" s="19">
        <f t="shared" si="1523"/>
        <v>8.6751897493678898E-2</v>
      </c>
      <c r="CU1082" s="19">
        <f t="shared" si="1524"/>
        <v>2.6133517622638699E-2</v>
      </c>
      <c r="CV1082" s="19">
        <f t="shared" si="1525"/>
        <v>2.0058227695338641E-3</v>
      </c>
      <c r="CW1082" s="19">
        <f t="shared" si="1526"/>
        <v>0.11350706504155138</v>
      </c>
      <c r="CX1082" s="19">
        <f t="shared" si="1527"/>
        <v>0.99999999999999989</v>
      </c>
      <c r="CZ1082" s="68">
        <f t="shared" si="1528"/>
        <v>2.5805000000000001E-5</v>
      </c>
      <c r="DA1082" s="19">
        <f t="shared" si="1529"/>
        <v>1.7979079999999997E-5</v>
      </c>
      <c r="DB1082" s="19">
        <f t="shared" si="1530"/>
        <v>3.667E-5</v>
      </c>
      <c r="DC1082" s="19">
        <f t="shared" si="1531"/>
        <v>3.897177999999999E-5</v>
      </c>
      <c r="DD1082" s="19">
        <f t="shared" si="1532"/>
        <v>1.2377639999999998E-5</v>
      </c>
      <c r="DE1082" s="19">
        <f t="shared" si="1533"/>
        <v>1.2377639999999998E-5</v>
      </c>
      <c r="DF1082" s="19">
        <f t="shared" si="1534"/>
        <v>1.0957339999999999E-5</v>
      </c>
      <c r="DG1082" s="19">
        <f t="shared" si="1535"/>
        <v>1.5407079999999999E-5</v>
      </c>
      <c r="DH1082" s="19">
        <f t="shared" si="1536"/>
        <v>2.4312559999999999E-5</v>
      </c>
      <c r="DI1082" s="19">
        <f t="shared" si="1537"/>
        <v>3.7392359999999995E-5</v>
      </c>
      <c r="DJ1082" s="19">
        <f t="shared" si="1538"/>
        <v>0</v>
      </c>
      <c r="DK1082" s="19">
        <f t="shared" si="1539"/>
        <v>2.0362319999999994E-5</v>
      </c>
      <c r="DM1082" s="68">
        <f t="shared" si="1540"/>
        <v>1365.4702403178712</v>
      </c>
      <c r="DN1082" s="19">
        <f t="shared" si="1541"/>
        <v>12.073848794790388</v>
      </c>
      <c r="DO1082" s="19">
        <f t="shared" si="1542"/>
        <v>211.04224036719214</v>
      </c>
      <c r="DP1082" s="19">
        <f t="shared" si="1543"/>
        <v>0.57293266648798546</v>
      </c>
      <c r="DQ1082" s="19">
        <f t="shared" si="1544"/>
        <v>377.1565255932959</v>
      </c>
      <c r="DR1082" s="19">
        <f t="shared" si="1545"/>
        <v>45.400989251835874</v>
      </c>
      <c r="DS1082" s="19">
        <f t="shared" si="1546"/>
        <v>28.322409960759753</v>
      </c>
      <c r="DT1082" s="19">
        <f t="shared" si="1547"/>
        <v>93.776376221614299</v>
      </c>
      <c r="DU1082" s="19">
        <f t="shared" si="1548"/>
        <v>221.19226135105293</v>
      </c>
      <c r="DV1082" s="19">
        <f t="shared" si="1549"/>
        <v>65.836372993107844</v>
      </c>
      <c r="DX1082" s="19">
        <f t="shared" si="1550"/>
        <v>100.45011138459449</v>
      </c>
      <c r="DZ1082" s="68">
        <f t="shared" si="1551"/>
        <v>2521.2943089026026</v>
      </c>
      <c r="EA1082" s="21">
        <f t="shared" si="1552"/>
        <v>2.5212943089026028</v>
      </c>
      <c r="EB1082" s="92">
        <f t="shared" si="1587"/>
        <v>942</v>
      </c>
    </row>
    <row r="1083" spans="1:132" x14ac:dyDescent="0.3">
      <c r="A1083" s="19">
        <f>'A. Thermody. result (all suite)'!C1039</f>
        <v>940</v>
      </c>
      <c r="B1083" s="19" t="str">
        <f>'A. Thermody. result (all suite)'!A1039</f>
        <v>Alkaline basalt</v>
      </c>
      <c r="C1083" s="24">
        <f>'A. Thermody. result (all suite)'!G1039</f>
        <v>25.552154000000002</v>
      </c>
      <c r="D1083" s="19">
        <f>'A. Thermody. result (all suite)'!D1039</f>
        <v>5000</v>
      </c>
      <c r="E1083" s="61">
        <f>'A. Thermody. result (all suite)'!I1039</f>
        <v>58.377884000000002</v>
      </c>
      <c r="F1083" s="21">
        <f>'A. Thermody. result (all suite)'!J1039</f>
        <v>0.35152899999999998</v>
      </c>
      <c r="G1083" s="21">
        <f>'A. Thermody. result (all suite)'!K1039</f>
        <v>12.765428</v>
      </c>
      <c r="H1083" s="21">
        <f>'A. Thermody. result (all suite)'!L1039</f>
        <v>3.5131000000000003E-2</v>
      </c>
      <c r="I1083" s="21">
        <f>'A. Thermody. result (all suite)'!M1039</f>
        <v>7.7349389999999998</v>
      </c>
      <c r="J1083" s="21">
        <f>'A. Thermody. result (all suite)'!N1039</f>
        <v>0.93916200000000005</v>
      </c>
      <c r="K1083" s="21">
        <f>'A. Thermody. result (all suite)'!O1039</f>
        <v>0.501139</v>
      </c>
      <c r="L1083" s="21">
        <f>'A. Thermody. result (all suite)'!P1039</f>
        <v>2.372992</v>
      </c>
      <c r="M1083" s="21">
        <f>'A. Thermody. result (all suite)'!Q1039</f>
        <v>8.9320559999999993</v>
      </c>
      <c r="N1083" s="21">
        <f>'A. Thermody. result (all suite)'!R1039</f>
        <v>4.1004800000000001</v>
      </c>
      <c r="O1083" s="21">
        <f>'A. Thermody. result (all suite)'!S1039</f>
        <v>0.47112300000000001</v>
      </c>
      <c r="P1083" s="21">
        <f>'A. Thermody. result (all suite)'!T1039</f>
        <v>3.418139</v>
      </c>
      <c r="Q1083" s="21">
        <f t="shared" si="1556"/>
        <v>100.00000200000001</v>
      </c>
      <c r="S1083" s="19">
        <f t="shared" si="1557"/>
        <v>1213</v>
      </c>
      <c r="T1083" s="19">
        <f t="shared" si="1558"/>
        <v>0.5</v>
      </c>
      <c r="V1083" s="61">
        <f t="shared" si="1559"/>
        <v>56.382446819529981</v>
      </c>
      <c r="W1083" s="21">
        <f t="shared" si="1560"/>
        <v>0.33951325039500496</v>
      </c>
      <c r="X1083" s="21">
        <f t="shared" si="1561"/>
        <v>12.329087935741882</v>
      </c>
      <c r="Y1083" s="21">
        <f t="shared" si="1562"/>
        <v>3.3930173611926531E-2</v>
      </c>
      <c r="Z1083" s="21">
        <f t="shared" si="1563"/>
        <v>7.47054803870261</v>
      </c>
      <c r="AA1083" s="21">
        <f t="shared" si="1564"/>
        <v>0.90706013804685737</v>
      </c>
      <c r="AB1083" s="21">
        <f t="shared" si="1565"/>
        <v>0.48400937273938255</v>
      </c>
      <c r="AC1083" s="21">
        <f t="shared" si="1566"/>
        <v>2.2918798366033633</v>
      </c>
      <c r="AD1083" s="21">
        <f t="shared" si="1567"/>
        <v>8.6267459164683622</v>
      </c>
      <c r="AE1083" s="21">
        <f t="shared" si="1568"/>
        <v>3.9603198967360025</v>
      </c>
      <c r="AF1083" s="21">
        <f t="shared" si="1569"/>
        <v>0.45501936132110282</v>
      </c>
      <c r="AG1083" s="21">
        <f t="shared" si="1570"/>
        <v>93.280560739896458</v>
      </c>
      <c r="AH1083" s="21"/>
      <c r="AI1083" s="61">
        <f t="shared" si="1571"/>
        <v>60.443940701371652</v>
      </c>
      <c r="AJ1083" s="21">
        <f t="shared" si="1572"/>
        <v>0.36396999299961735</v>
      </c>
      <c r="AK1083" s="21">
        <f t="shared" si="1573"/>
        <v>13.217210357600994</v>
      </c>
      <c r="AL1083" s="21">
        <f t="shared" si="1574"/>
        <v>3.6374324235182762E-2</v>
      </c>
      <c r="AM1083" s="21">
        <f t="shared" si="1575"/>
        <v>8.0086868897942072</v>
      </c>
      <c r="AN1083" s="21">
        <f t="shared" si="1576"/>
        <v>0.97239996292057473</v>
      </c>
      <c r="AO1083" s="21">
        <f t="shared" si="1577"/>
        <v>0.51887485334591243</v>
      </c>
      <c r="AP1083" s="21">
        <f t="shared" si="1578"/>
        <v>2.4569747634708605</v>
      </c>
      <c r="AQ1083" s="21">
        <f t="shared" si="1579"/>
        <v>9.2481711602519017</v>
      </c>
      <c r="AR1083" s="21">
        <f t="shared" si="1580"/>
        <v>4.2456004394945266</v>
      </c>
      <c r="AS1083" s="21">
        <f t="shared" si="1581"/>
        <v>0.48779655451458842</v>
      </c>
      <c r="AT1083" s="21">
        <f t="shared" si="1582"/>
        <v>100.00000000000001</v>
      </c>
      <c r="AU1083" s="21"/>
      <c r="AV1083" s="21">
        <f>AR1083*'[1]diagram lines'!$G$39</f>
        <v>3.5242990654640547</v>
      </c>
      <c r="AW1083" s="21">
        <f>AK1083*'[1]diagram lines'!$G$40</f>
        <v>6.9954250660806201</v>
      </c>
      <c r="AX1083" s="21">
        <f>AQ1083*'[1]diagram lines'!$G$38</f>
        <v>6.8607762173020728</v>
      </c>
      <c r="AY1083" s="21">
        <f>AP1083*'[1]diagram lines'!$G$41</f>
        <v>1.7558957662336869</v>
      </c>
      <c r="AZ1083" s="21">
        <f t="shared" si="1583"/>
        <v>13.493771599746427</v>
      </c>
      <c r="BA1083" s="21">
        <f t="shared" si="1584"/>
        <v>0.57618332486320445</v>
      </c>
      <c r="BB1083" s="21">
        <f t="shared" si="1585"/>
        <v>0.67360369333955816</v>
      </c>
      <c r="BC1083" s="86">
        <f t="shared" si="1586"/>
        <v>1.4845524302906516</v>
      </c>
      <c r="BX1083" s="61">
        <f t="shared" si="1502"/>
        <v>0.97166917443408796</v>
      </c>
      <c r="BY1083" s="21">
        <f t="shared" si="1503"/>
        <v>4.4007135703555333E-3</v>
      </c>
      <c r="BZ1083" s="21">
        <f t="shared" si="1504"/>
        <v>0.12520035307963909</v>
      </c>
      <c r="CA1083" s="21">
        <f t="shared" si="1505"/>
        <v>2.1999499029369405E-4</v>
      </c>
      <c r="CB1083" s="21">
        <f t="shared" si="1506"/>
        <v>0.10765398747390398</v>
      </c>
      <c r="CC1083" s="21">
        <f t="shared" si="1507"/>
        <v>1.3238821539329012E-2</v>
      </c>
      <c r="CD1083" s="21">
        <f t="shared" si="1508"/>
        <v>1.2435210918114144E-2</v>
      </c>
      <c r="CE1083" s="21">
        <f t="shared" si="1509"/>
        <v>4.2314407988587731E-2</v>
      </c>
      <c r="CF1083" s="21">
        <f t="shared" si="1510"/>
        <v>0.14408865946120342</v>
      </c>
      <c r="CG1083" s="21">
        <f t="shared" si="1511"/>
        <v>4.3529511677282376E-2</v>
      </c>
      <c r="CH1083" s="21">
        <f t="shared" si="1512"/>
        <v>3.3190765372259484E-3</v>
      </c>
      <c r="CI1083" s="21">
        <f t="shared" si="1513"/>
        <v>0.18968584905660377</v>
      </c>
      <c r="CJ1083" s="21">
        <f t="shared" si="1514"/>
        <v>1.6577557607266269</v>
      </c>
      <c r="CL1083" s="68">
        <f t="shared" si="1515"/>
        <v>0.58613530259016344</v>
      </c>
      <c r="CM1083" s="19">
        <f t="shared" si="1516"/>
        <v>2.6546211900519132E-3</v>
      </c>
      <c r="CN1083" s="19">
        <f t="shared" si="1517"/>
        <v>7.5524004226510011E-2</v>
      </c>
      <c r="CO1083" s="19">
        <f t="shared" si="1518"/>
        <v>1.3270651534172073E-4</v>
      </c>
      <c r="CP1083" s="19">
        <f t="shared" si="1519"/>
        <v>6.4939594857276878E-2</v>
      </c>
      <c r="CQ1083" s="19">
        <f t="shared" si="1520"/>
        <v>7.9859903690071791E-3</v>
      </c>
      <c r="CR1083" s="19">
        <f t="shared" si="1521"/>
        <v>7.5012322156935516E-3</v>
      </c>
      <c r="CS1083" s="19">
        <f t="shared" si="1522"/>
        <v>2.5525115937489185E-2</v>
      </c>
      <c r="CT1083" s="19">
        <f t="shared" si="1523"/>
        <v>8.6917906047900881E-2</v>
      </c>
      <c r="CU1083" s="19">
        <f t="shared" si="1524"/>
        <v>2.6258097066242457E-2</v>
      </c>
      <c r="CV1083" s="19">
        <f t="shared" si="1525"/>
        <v>2.0021505072442829E-3</v>
      </c>
      <c r="CW1083" s="19">
        <f t="shared" si="1526"/>
        <v>0.11442327847707839</v>
      </c>
      <c r="CX1083" s="19">
        <f t="shared" si="1527"/>
        <v>0.99999999999999978</v>
      </c>
      <c r="CZ1083" s="68">
        <f t="shared" si="1528"/>
        <v>2.5805000000000001E-5</v>
      </c>
      <c r="DA1083" s="19">
        <f t="shared" si="1529"/>
        <v>1.7964599999999994E-5</v>
      </c>
      <c r="DB1083" s="19">
        <f t="shared" si="1530"/>
        <v>3.667E-5</v>
      </c>
      <c r="DC1083" s="19">
        <f t="shared" si="1531"/>
        <v>3.8953599999999992E-5</v>
      </c>
      <c r="DD1083" s="19">
        <f t="shared" si="1532"/>
        <v>1.2371799999999997E-5</v>
      </c>
      <c r="DE1083" s="19">
        <f t="shared" si="1533"/>
        <v>1.2371799999999997E-5</v>
      </c>
      <c r="DF1083" s="19">
        <f t="shared" si="1534"/>
        <v>1.0950799999999999E-5</v>
      </c>
      <c r="DG1083" s="19">
        <f t="shared" si="1535"/>
        <v>1.5399599999999997E-5</v>
      </c>
      <c r="DH1083" s="19">
        <f t="shared" si="1536"/>
        <v>2.4297199999999998E-5</v>
      </c>
      <c r="DI1083" s="19">
        <f t="shared" si="1537"/>
        <v>3.7368199999999992E-5</v>
      </c>
      <c r="DJ1083" s="19">
        <f t="shared" si="1538"/>
        <v>0</v>
      </c>
      <c r="DK1083" s="19">
        <f t="shared" si="1539"/>
        <v>2.0343399999999996E-5</v>
      </c>
      <c r="DM1083" s="68">
        <f t="shared" si="1540"/>
        <v>1364.658359992909</v>
      </c>
      <c r="DN1083" s="19">
        <f t="shared" si="1541"/>
        <v>11.803833130787599</v>
      </c>
      <c r="DO1083" s="19">
        <f t="shared" si="1542"/>
        <v>209.99256806476575</v>
      </c>
      <c r="DP1083" s="19">
        <f t="shared" si="1543"/>
        <v>0.5440293948420527</v>
      </c>
      <c r="DQ1083" s="19">
        <f t="shared" si="1544"/>
        <v>377.1407467381743</v>
      </c>
      <c r="DR1083" s="19">
        <f t="shared" si="1545"/>
        <v>45.791732551235022</v>
      </c>
      <c r="DS1083" s="19">
        <f t="shared" si="1546"/>
        <v>27.605257907408603</v>
      </c>
      <c r="DT1083" s="19">
        <f t="shared" si="1547"/>
        <v>92.953615793552672</v>
      </c>
      <c r="DU1083" s="19">
        <f t="shared" si="1548"/>
        <v>221.75563422572873</v>
      </c>
      <c r="DV1083" s="19">
        <f t="shared" si="1549"/>
        <v>66.19298611225696</v>
      </c>
      <c r="DX1083" s="19">
        <f t="shared" si="1550"/>
        <v>101.35510672537299</v>
      </c>
      <c r="DZ1083" s="68">
        <f t="shared" si="1551"/>
        <v>2519.7938706370342</v>
      </c>
      <c r="EA1083" s="21">
        <f t="shared" si="1552"/>
        <v>2.519793870637034</v>
      </c>
      <c r="EB1083" s="92">
        <f t="shared" si="1587"/>
        <v>940</v>
      </c>
    </row>
    <row r="1084" spans="1:132" x14ac:dyDescent="0.3">
      <c r="A1084" s="19">
        <f>'A. Thermody. result (all suite)'!C1040</f>
        <v>938</v>
      </c>
      <c r="B1084" s="19" t="str">
        <f>'A. Thermody. result (all suite)'!A1040</f>
        <v>Alkaline basalt</v>
      </c>
      <c r="C1084" s="24">
        <f>'A. Thermody. result (all suite)'!G1040</f>
        <v>25.326440999999999</v>
      </c>
      <c r="D1084" s="19">
        <f>'A. Thermody. result (all suite)'!D1040</f>
        <v>5000</v>
      </c>
      <c r="E1084" s="61">
        <f>'A. Thermody. result (all suite)'!I1040</f>
        <v>58.387360999999999</v>
      </c>
      <c r="F1084" s="21">
        <f>'A. Thermody. result (all suite)'!J1040</f>
        <v>0.34362900000000002</v>
      </c>
      <c r="G1084" s="21">
        <f>'A. Thermody. result (all suite)'!K1040</f>
        <v>12.711338</v>
      </c>
      <c r="H1084" s="21">
        <f>'A. Thermody. result (all suite)'!L1040</f>
        <v>3.3348000000000003E-2</v>
      </c>
      <c r="I1084" s="21">
        <f>'A. Thermody. result (all suite)'!M1040</f>
        <v>7.7371980000000002</v>
      </c>
      <c r="J1084" s="21">
        <f>'A. Thermody. result (all suite)'!N1040</f>
        <v>0.94753100000000001</v>
      </c>
      <c r="K1084" s="21">
        <f>'A. Thermody. result (all suite)'!O1040</f>
        <v>0.4884</v>
      </c>
      <c r="L1084" s="21">
        <f>'A. Thermody. result (all suite)'!P1040</f>
        <v>2.353135</v>
      </c>
      <c r="M1084" s="21">
        <f>'A. Thermody. result (all suite)'!Q1040</f>
        <v>8.9560870000000001</v>
      </c>
      <c r="N1084" s="21">
        <f>'A. Thermody. result (all suite)'!R1040</f>
        <v>4.1228740000000004</v>
      </c>
      <c r="O1084" s="21">
        <f>'A. Thermody. result (all suite)'!S1040</f>
        <v>0.47069299999999997</v>
      </c>
      <c r="P1084" s="21">
        <f>'A. Thermody. result (all suite)'!T1040</f>
        <v>3.4484059999999999</v>
      </c>
      <c r="Q1084" s="21">
        <f t="shared" si="1556"/>
        <v>100</v>
      </c>
      <c r="S1084" s="19">
        <f t="shared" si="1557"/>
        <v>1211</v>
      </c>
      <c r="T1084" s="19">
        <f t="shared" si="1558"/>
        <v>0.5</v>
      </c>
      <c r="V1084" s="61">
        <f t="shared" si="1559"/>
        <v>56.373927740034333</v>
      </c>
      <c r="W1084" s="21">
        <f t="shared" si="1560"/>
        <v>0.33177927694625997</v>
      </c>
      <c r="X1084" s="21">
        <f t="shared" si="1561"/>
        <v>12.272999457727719</v>
      </c>
      <c r="Y1084" s="21">
        <f t="shared" si="1562"/>
        <v>3.2198025567120002E-2</v>
      </c>
      <c r="Z1084" s="21">
        <f t="shared" si="1563"/>
        <v>7.4703879999361193</v>
      </c>
      <c r="AA1084" s="21">
        <f t="shared" si="1564"/>
        <v>0.91485628414414</v>
      </c>
      <c r="AB1084" s="21">
        <f t="shared" si="1565"/>
        <v>0.47155798509599994</v>
      </c>
      <c r="AC1084" s="21">
        <f t="shared" si="1566"/>
        <v>2.2719893514719001</v>
      </c>
      <c r="AD1084" s="21">
        <f t="shared" si="1567"/>
        <v>8.6472447585267798</v>
      </c>
      <c r="AE1084" s="21">
        <f t="shared" si="1568"/>
        <v>3.9807005656115604</v>
      </c>
      <c r="AF1084" s="21">
        <f t="shared" si="1569"/>
        <v>0.45446159434641992</v>
      </c>
      <c r="AG1084" s="21">
        <f t="shared" si="1570"/>
        <v>93.222103039408353</v>
      </c>
      <c r="AH1084" s="21"/>
      <c r="AI1084" s="61">
        <f t="shared" si="1571"/>
        <v>60.47270540142506</v>
      </c>
      <c r="AJ1084" s="21">
        <f t="shared" si="1572"/>
        <v>0.35590194399069169</v>
      </c>
      <c r="AK1084" s="21">
        <f t="shared" si="1573"/>
        <v>13.165332102129769</v>
      </c>
      <c r="AL1084" s="21">
        <f t="shared" si="1574"/>
        <v>3.453904655370061E-2</v>
      </c>
      <c r="AM1084" s="21">
        <f t="shared" si="1575"/>
        <v>8.0135373011034918</v>
      </c>
      <c r="AN1084" s="21">
        <f t="shared" si="1576"/>
        <v>0.98137271560736739</v>
      </c>
      <c r="AO1084" s="21">
        <f t="shared" si="1577"/>
        <v>0.5058435389476843</v>
      </c>
      <c r="AP1084" s="21">
        <f t="shared" si="1578"/>
        <v>2.4371788206831679</v>
      </c>
      <c r="AQ1084" s="21">
        <f t="shared" si="1579"/>
        <v>9.2759597526686104</v>
      </c>
      <c r="AR1084" s="21">
        <f t="shared" si="1580"/>
        <v>4.2701252555188276</v>
      </c>
      <c r="AS1084" s="21">
        <f t="shared" si="1581"/>
        <v>0.48750412137162641</v>
      </c>
      <c r="AT1084" s="21">
        <f t="shared" si="1582"/>
        <v>100.00000000000001</v>
      </c>
      <c r="AU1084" s="21"/>
      <c r="AV1084" s="21">
        <f>AR1084*'[1]diagram lines'!$G$39</f>
        <v>3.5446572662478792</v>
      </c>
      <c r="AW1084" s="21">
        <f>AK1084*'[1]diagram lines'!$G$40</f>
        <v>6.9679676496599727</v>
      </c>
      <c r="AX1084" s="21">
        <f>AQ1084*'[1]diagram lines'!$G$38</f>
        <v>6.8813912460100477</v>
      </c>
      <c r="AY1084" s="21">
        <f>AP1084*'[1]diagram lines'!$G$41</f>
        <v>1.7417484446387308</v>
      </c>
      <c r="AZ1084" s="21">
        <f t="shared" si="1583"/>
        <v>13.546085008187438</v>
      </c>
      <c r="BA1084" s="21">
        <f t="shared" si="1584"/>
        <v>0.5726564697244193</v>
      </c>
      <c r="BB1084" s="21">
        <f t="shared" si="1585"/>
        <v>0.66832296449299267</v>
      </c>
      <c r="BC1084" s="86">
        <f t="shared" si="1586"/>
        <v>1.4962825656583958</v>
      </c>
      <c r="BX1084" s="61">
        <f t="shared" si="1502"/>
        <v>0.97182691411451394</v>
      </c>
      <c r="BY1084" s="21">
        <f t="shared" si="1503"/>
        <v>4.3018152228342516E-3</v>
      </c>
      <c r="BZ1084" s="21">
        <f t="shared" si="1504"/>
        <v>0.12466985092193017</v>
      </c>
      <c r="CA1084" s="21">
        <f t="shared" si="1505"/>
        <v>2.0882960736426828E-4</v>
      </c>
      <c r="CB1084" s="21">
        <f t="shared" si="1506"/>
        <v>0.10768542797494782</v>
      </c>
      <c r="CC1084" s="21">
        <f t="shared" si="1507"/>
        <v>1.3356794474203553E-2</v>
      </c>
      <c r="CD1084" s="21">
        <f t="shared" si="1508"/>
        <v>1.2119106699751862E-2</v>
      </c>
      <c r="CE1084" s="21">
        <f t="shared" si="1509"/>
        <v>4.1960324536376603E-2</v>
      </c>
      <c r="CF1084" s="21">
        <f t="shared" si="1510"/>
        <v>0.14447631876109049</v>
      </c>
      <c r="CG1084" s="21">
        <f t="shared" si="1511"/>
        <v>4.3767239915074314E-2</v>
      </c>
      <c r="CH1084" s="21">
        <f t="shared" si="1512"/>
        <v>3.3160471735332246E-3</v>
      </c>
      <c r="CI1084" s="21">
        <f t="shared" si="1513"/>
        <v>0.19136548279689233</v>
      </c>
      <c r="CJ1084" s="21">
        <f t="shared" si="1514"/>
        <v>1.6590541521985127</v>
      </c>
      <c r="CL1084" s="68">
        <f t="shared" si="1515"/>
        <v>0.58577166563652394</v>
      </c>
      <c r="CM1084" s="19">
        <f t="shared" si="1516"/>
        <v>2.5929323748315608E-3</v>
      </c>
      <c r="CN1084" s="19">
        <f t="shared" si="1517"/>
        <v>7.5145136616983021E-2</v>
      </c>
      <c r="CO1084" s="19">
        <f t="shared" si="1518"/>
        <v>1.258726890183395E-4</v>
      </c>
      <c r="CP1084" s="19">
        <f t="shared" si="1519"/>
        <v>6.490772337494069E-2</v>
      </c>
      <c r="CQ1084" s="19">
        <f t="shared" si="1520"/>
        <v>8.050849007251306E-3</v>
      </c>
      <c r="CR1084" s="19">
        <f t="shared" si="1521"/>
        <v>7.3048288892150403E-3</v>
      </c>
      <c r="CS1084" s="19">
        <f t="shared" si="1522"/>
        <v>2.529171484895321E-2</v>
      </c>
      <c r="CT1084" s="19">
        <f t="shared" si="1523"/>
        <v>8.7083546109472193E-2</v>
      </c>
      <c r="CU1084" s="19">
        <f t="shared" si="1524"/>
        <v>2.6380838658627091E-2</v>
      </c>
      <c r="CV1084" s="19">
        <f t="shared" si="1525"/>
        <v>1.9987576470237157E-3</v>
      </c>
      <c r="CW1084" s="19">
        <f t="shared" si="1526"/>
        <v>0.11534613414715993</v>
      </c>
      <c r="CX1084" s="19">
        <f t="shared" si="1527"/>
        <v>0.99999999999999989</v>
      </c>
      <c r="CZ1084" s="68">
        <f t="shared" si="1528"/>
        <v>2.5805000000000001E-5</v>
      </c>
      <c r="DA1084" s="19">
        <f t="shared" si="1529"/>
        <v>1.7950119999999997E-5</v>
      </c>
      <c r="DB1084" s="19">
        <f t="shared" si="1530"/>
        <v>3.667E-5</v>
      </c>
      <c r="DC1084" s="19">
        <f t="shared" si="1531"/>
        <v>3.8935419999999995E-5</v>
      </c>
      <c r="DD1084" s="19">
        <f t="shared" si="1532"/>
        <v>1.2365959999999999E-5</v>
      </c>
      <c r="DE1084" s="19">
        <f t="shared" si="1533"/>
        <v>1.2365959999999999E-5</v>
      </c>
      <c r="DF1084" s="19">
        <f t="shared" si="1534"/>
        <v>1.0944259999999998E-5</v>
      </c>
      <c r="DG1084" s="19">
        <f t="shared" si="1535"/>
        <v>1.5392119999999999E-5</v>
      </c>
      <c r="DH1084" s="19">
        <f t="shared" si="1536"/>
        <v>2.4281840000000001E-5</v>
      </c>
      <c r="DI1084" s="19">
        <f t="shared" si="1537"/>
        <v>3.7344039999999989E-5</v>
      </c>
      <c r="DJ1084" s="19">
        <f t="shared" si="1538"/>
        <v>0</v>
      </c>
      <c r="DK1084" s="19">
        <f t="shared" si="1539"/>
        <v>2.0324479999999997E-5</v>
      </c>
      <c r="DM1084" s="68">
        <f t="shared" si="1540"/>
        <v>1363.8117291781573</v>
      </c>
      <c r="DN1084" s="19">
        <f t="shared" si="1541"/>
        <v>11.538833060812134</v>
      </c>
      <c r="DO1084" s="19">
        <f t="shared" si="1542"/>
        <v>208.93913633672179</v>
      </c>
      <c r="DP1084" s="19">
        <f t="shared" si="1543"/>
        <v>0.51625511447773365</v>
      </c>
      <c r="DQ1084" s="19">
        <f t="shared" si="1544"/>
        <v>377.13367376972667</v>
      </c>
      <c r="DR1084" s="19">
        <f t="shared" si="1545"/>
        <v>46.1854339310824</v>
      </c>
      <c r="DS1084" s="19">
        <f t="shared" si="1546"/>
        <v>26.89853898165487</v>
      </c>
      <c r="DT1084" s="19">
        <f t="shared" si="1547"/>
        <v>92.14840897350696</v>
      </c>
      <c r="DU1084" s="19">
        <f t="shared" si="1548"/>
        <v>222.31877910925121</v>
      </c>
      <c r="DV1084" s="19">
        <f t="shared" si="1549"/>
        <v>66.545424695417864</v>
      </c>
      <c r="DX1084" s="19">
        <f t="shared" si="1550"/>
        <v>102.26767608971163</v>
      </c>
      <c r="DZ1084" s="68">
        <f t="shared" si="1551"/>
        <v>2518.3038892405202</v>
      </c>
      <c r="EA1084" s="21">
        <f t="shared" si="1552"/>
        <v>2.5183038892405203</v>
      </c>
      <c r="EB1084" s="92">
        <f t="shared" si="1587"/>
        <v>938</v>
      </c>
    </row>
    <row r="1085" spans="1:132" x14ac:dyDescent="0.3">
      <c r="A1085" s="19">
        <f>'A. Thermody. result (all suite)'!C1041</f>
        <v>936</v>
      </c>
      <c r="B1085" s="19" t="str">
        <f>'A. Thermody. result (all suite)'!A1041</f>
        <v>Alkaline basalt</v>
      </c>
      <c r="C1085" s="24">
        <f>'A. Thermody. result (all suite)'!G1041</f>
        <v>25.102650000000001</v>
      </c>
      <c r="D1085" s="19">
        <f>'A. Thermody. result (all suite)'!D1041</f>
        <v>5000</v>
      </c>
      <c r="E1085" s="61">
        <f>'A. Thermody. result (all suite)'!I1041</f>
        <v>58.395722999999997</v>
      </c>
      <c r="F1085" s="21">
        <f>'A. Thermody. result (all suite)'!J1041</f>
        <v>0.33587899999999998</v>
      </c>
      <c r="G1085" s="21">
        <f>'A. Thermody. result (all suite)'!K1041</f>
        <v>12.656995</v>
      </c>
      <c r="H1085" s="21">
        <f>'A. Thermody. result (all suite)'!L1041</f>
        <v>3.1635000000000003E-2</v>
      </c>
      <c r="I1085" s="21">
        <f>'A. Thermody. result (all suite)'!M1041</f>
        <v>7.7397020000000003</v>
      </c>
      <c r="J1085" s="21">
        <f>'A. Thermody. result (all suite)'!N1041</f>
        <v>0.95597900000000002</v>
      </c>
      <c r="K1085" s="21">
        <f>'A. Thermody. result (all suite)'!O1041</f>
        <v>0.47585</v>
      </c>
      <c r="L1085" s="21">
        <f>'A. Thermody. result (all suite)'!P1041</f>
        <v>2.3337330000000001</v>
      </c>
      <c r="M1085" s="21">
        <f>'A. Thermody. result (all suite)'!Q1041</f>
        <v>8.9801939999999991</v>
      </c>
      <c r="N1085" s="21">
        <f>'A. Thermody. result (all suite)'!R1041</f>
        <v>4.1450240000000003</v>
      </c>
      <c r="O1085" s="21">
        <f>'A. Thermody. result (all suite)'!S1041</f>
        <v>0.47033000000000003</v>
      </c>
      <c r="P1085" s="21">
        <f>'A. Thermody. result (all suite)'!T1041</f>
        <v>3.4789560000000002</v>
      </c>
      <c r="Q1085" s="21">
        <f t="shared" si="1556"/>
        <v>99.999999999999972</v>
      </c>
      <c r="S1085" s="19">
        <f t="shared" si="1557"/>
        <v>1209</v>
      </c>
      <c r="T1085" s="19">
        <f t="shared" si="1558"/>
        <v>0.5</v>
      </c>
      <c r="V1085" s="61">
        <f t="shared" si="1559"/>
        <v>56.364161490948113</v>
      </c>
      <c r="W1085" s="21">
        <f t="shared" si="1560"/>
        <v>0.32419391737675995</v>
      </c>
      <c r="X1085" s="21">
        <f t="shared" si="1561"/>
        <v>12.216663713027801</v>
      </c>
      <c r="Y1085" s="21">
        <f t="shared" si="1562"/>
        <v>3.0534432269400003E-2</v>
      </c>
      <c r="Z1085" s="21">
        <f t="shared" si="1563"/>
        <v>7.4704411728888802</v>
      </c>
      <c r="AA1085" s="21">
        <f t="shared" si="1564"/>
        <v>0.92272091122076005</v>
      </c>
      <c r="AB1085" s="21">
        <f t="shared" si="1565"/>
        <v>0.45929538787399998</v>
      </c>
      <c r="AC1085" s="21">
        <f t="shared" si="1566"/>
        <v>2.2525434557725199</v>
      </c>
      <c r="AD1085" s="21">
        <f t="shared" si="1567"/>
        <v>8.6677770020253586</v>
      </c>
      <c r="AE1085" s="21">
        <f t="shared" si="1568"/>
        <v>4.0008204388505604</v>
      </c>
      <c r="AF1085" s="21">
        <f t="shared" si="1569"/>
        <v>0.45396742624519998</v>
      </c>
      <c r="AG1085" s="21">
        <f t="shared" si="1570"/>
        <v>93.163119348499364</v>
      </c>
      <c r="AH1085" s="21"/>
      <c r="AI1085" s="61">
        <f t="shared" si="1571"/>
        <v>60.500509091053758</v>
      </c>
      <c r="AJ1085" s="21">
        <f t="shared" si="1572"/>
        <v>0.34798525386857598</v>
      </c>
      <c r="AK1085" s="21">
        <f t="shared" si="1573"/>
        <v>13.113197366576351</v>
      </c>
      <c r="AL1085" s="21">
        <f t="shared" si="1574"/>
        <v>3.2775236040753976E-2</v>
      </c>
      <c r="AM1085" s="21">
        <f t="shared" si="1575"/>
        <v>8.0186679290373206</v>
      </c>
      <c r="AN1085" s="21">
        <f t="shared" si="1576"/>
        <v>0.99043582661621443</v>
      </c>
      <c r="AO1085" s="21">
        <f t="shared" si="1577"/>
        <v>0.49300129824538569</v>
      </c>
      <c r="AP1085" s="21">
        <f t="shared" si="1578"/>
        <v>2.4178488993550462</v>
      </c>
      <c r="AQ1085" s="21">
        <f t="shared" si="1579"/>
        <v>9.3038715992338386</v>
      </c>
      <c r="AR1085" s="21">
        <f t="shared" si="1580"/>
        <v>4.294425161833102</v>
      </c>
      <c r="AS1085" s="21">
        <f t="shared" si="1581"/>
        <v>0.48728233813964955</v>
      </c>
      <c r="AT1085" s="21">
        <f t="shared" si="1582"/>
        <v>100.00000000000001</v>
      </c>
      <c r="AU1085" s="21"/>
      <c r="AV1085" s="21">
        <f>AR1085*'[1]diagram lines'!$G$39</f>
        <v>3.5648287680966155</v>
      </c>
      <c r="AW1085" s="21">
        <f>AK1085*'[1]diagram lines'!$G$40</f>
        <v>6.9403744869549451</v>
      </c>
      <c r="AX1085" s="21">
        <f>AQ1085*'[1]diagram lines'!$G$38</f>
        <v>6.9020977110805406</v>
      </c>
      <c r="AY1085" s="21">
        <f>AP1085*'[1]diagram lines'!$G$41</f>
        <v>1.7279341688365113</v>
      </c>
      <c r="AZ1085" s="21">
        <f t="shared" si="1583"/>
        <v>13.598296761066941</v>
      </c>
      <c r="BA1085" s="21">
        <f t="shared" si="1584"/>
        <v>0.56912290244869768</v>
      </c>
      <c r="BB1085" s="21">
        <f t="shared" si="1585"/>
        <v>0.66307664439624059</v>
      </c>
      <c r="BC1085" s="86">
        <f t="shared" si="1586"/>
        <v>1.5081212834913564</v>
      </c>
      <c r="BX1085" s="61">
        <f t="shared" ref="BX1085:BX1126" si="1588">E1085/$BH$48</f>
        <v>0.97196609520639143</v>
      </c>
      <c r="BY1085" s="21">
        <f t="shared" ref="BY1085:BY1126" si="1589">F1085/$BI$48</f>
        <v>4.2047946920380575E-3</v>
      </c>
      <c r="BZ1085" s="21">
        <f t="shared" ref="BZ1085:BZ1126" si="1590">G1085/$BJ$48</f>
        <v>0.12413686739898</v>
      </c>
      <c r="CA1085" s="21">
        <f t="shared" ref="CA1085:CA1126" si="1591">H1085/$BK$48</f>
        <v>1.9810257373661472E-4</v>
      </c>
      <c r="CB1085" s="21">
        <f t="shared" ref="CB1085:CB1126" si="1592">I1085/$BL$48</f>
        <v>0.10772027835768964</v>
      </c>
      <c r="CC1085" s="21">
        <f t="shared" ref="CC1085:CC1126" si="1593">J1085/$BM$48</f>
        <v>1.3475881026219341E-2</v>
      </c>
      <c r="CD1085" s="21">
        <f t="shared" ref="CD1085:CD1126" si="1594">K1085/$BN$48</f>
        <v>1.1807692307692309E-2</v>
      </c>
      <c r="CE1085" s="21">
        <f t="shared" ref="CE1085:CE1126" si="1595">L1085/$BO$48</f>
        <v>4.1614354493580599E-2</v>
      </c>
      <c r="CF1085" s="21">
        <f t="shared" ref="CF1085:CF1126" si="1596">M1085/$BP$48</f>
        <v>0.14486520406517178</v>
      </c>
      <c r="CG1085" s="21">
        <f t="shared" ref="CG1085:CG1126" si="1597">N1085/$BQ$48</f>
        <v>4.4002377919320594E-2</v>
      </c>
      <c r="CH1085" s="21">
        <f t="shared" ref="CH1085:CH1126" si="1598">O1085/$BR$48</f>
        <v>3.3134898269740185E-3</v>
      </c>
      <c r="CI1085" s="21">
        <f t="shared" ref="CI1085:CI1126" si="1599">P1085/$BS$48</f>
        <v>0.19306082130965596</v>
      </c>
      <c r="CJ1085" s="21">
        <f t="shared" ref="CJ1085:CJ1126" si="1600">SUM(BX1085:CI1085)</f>
        <v>1.6603659591774504</v>
      </c>
      <c r="CL1085" s="68">
        <f t="shared" ref="CL1085:CL1126" si="1601">BX1085/CJ1085</f>
        <v>0.58539268998739646</v>
      </c>
      <c r="CM1085" s="19">
        <f t="shared" ref="CM1085:CM1126" si="1602">BY1085/CJ1085</f>
        <v>2.5324505533232708E-3</v>
      </c>
      <c r="CN1085" s="19">
        <f t="shared" ref="CN1085:CN1126" si="1603">BZ1085/CJ1085</f>
        <v>7.4764762980612853E-2</v>
      </c>
      <c r="CO1085" s="19">
        <f t="shared" ref="CO1085:CO1126" si="1604">CA1085/CJ1085</f>
        <v>1.1931259650417986E-4</v>
      </c>
      <c r="CP1085" s="19">
        <f t="shared" ref="CP1085:CP1126" si="1605">CB1085/CJ1085</f>
        <v>6.4877431244768802E-2</v>
      </c>
      <c r="CQ1085" s="19">
        <f t="shared" ref="CQ1085:CQ1126" si="1606">CC1085/CJ1085</f>
        <v>8.1162113398755339E-3</v>
      </c>
      <c r="CR1085" s="19">
        <f t="shared" ref="CR1085:CR1126" si="1607">CD1085/CJ1085</f>
        <v>7.1114998729207082E-3</v>
      </c>
      <c r="CS1085" s="19">
        <f t="shared" ref="CS1085:CS1126" si="1608">CE1085/CJ1085</f>
        <v>2.5063362846945172E-2</v>
      </c>
      <c r="CT1085" s="19">
        <f t="shared" ref="CT1085:CT1126" si="1609">CF1085/CJ1085</f>
        <v>8.72489605465884E-2</v>
      </c>
      <c r="CU1085" s="19">
        <f t="shared" ref="CU1085:CU1126" si="1610">CG1085/CJ1085</f>
        <v>2.6501614102664141E-2</v>
      </c>
      <c r="CV1085" s="19">
        <f t="shared" ref="CV1085:CV1126" si="1611">CH1085/CJ1085</f>
        <v>1.9956382559273437E-3</v>
      </c>
      <c r="CW1085" s="19">
        <f t="shared" ref="CW1085:CW1126" si="1612">CI1085/CJ1085</f>
        <v>0.11627606567247306</v>
      </c>
      <c r="CX1085" s="19">
        <f t="shared" ref="CX1085:CX1126" si="1613">SUM(CL1085:CW1085)</f>
        <v>0.99999999999999989</v>
      </c>
      <c r="CZ1085" s="68">
        <f t="shared" ref="CZ1085:CZ1126" si="1614">($BH$49*$DC$46)+(($BH$50*$DD$46)*(S1085-1673))+(($BH$51*$DC$46)*T1085)</f>
        <v>2.5805000000000001E-5</v>
      </c>
      <c r="DA1085" s="19">
        <f t="shared" ref="DA1085:DA1126" si="1615">($BI$49*$DC$46)+(($BI$50*$DD$46)*(S1085-1673))+(($BI$51*$DC$46)*T1085)</f>
        <v>1.7935639999999994E-5</v>
      </c>
      <c r="DB1085" s="19">
        <f t="shared" ref="DB1085:DB1126" si="1616">($BJ$49*$DC$46)+(($BJ$50*$DD$46)*(S1085-1673))+(($BJ$51*$DC$46)*T1085)</f>
        <v>3.667E-5</v>
      </c>
      <c r="DC1085" s="19">
        <f t="shared" ref="DC1085:DC1126" si="1617">($BK$49*$DC$46)+(($BK$50*$DD$46)*(S1085-1673))+(($BK$51*$DC$46)*T1085)</f>
        <v>3.891723999999999E-5</v>
      </c>
      <c r="DD1085" s="19">
        <f t="shared" ref="DD1085:DD1126" si="1618">($BL$49*$DC$46)+(($BL$50*$DD$46)*(S1085-1673))+(($BL$51*$DC$46)*T1085)</f>
        <v>1.2360119999999998E-5</v>
      </c>
      <c r="DE1085" s="19">
        <f t="shared" ref="DE1085:DE1126" si="1619">($BM$49*$DC$46)+(($BM$50*$DD$46)*(S1085-1673))+(($BM$51*$DC$46)*T1085)</f>
        <v>1.2360119999999998E-5</v>
      </c>
      <c r="DF1085" s="19">
        <f t="shared" ref="DF1085:DF1126" si="1620">($BN$49*$DC$46)+(($BN$50*$DD$46)*(S1085-1673))+(($BN$51*$DC$46)*T1085)</f>
        <v>1.0937719999999998E-5</v>
      </c>
      <c r="DG1085" s="19">
        <f t="shared" ref="DG1085:DG1126" si="1621">($BO$49*$DC$46)+(($BO$50*$DD$46)*(S1085-1673))+(($BO$51*$DC$46)*T1085)</f>
        <v>1.5384639999999998E-5</v>
      </c>
      <c r="DH1085" s="19">
        <f t="shared" ref="DH1085:DH1126" si="1622">($BP$49*$DC$46)+(($BP$50*$DD$46)*(S1085-1673))+(($BP$51*$DC$46)*T1085)</f>
        <v>2.4266480000000001E-5</v>
      </c>
      <c r="DI1085" s="19">
        <f t="shared" ref="DI1085:DI1126" si="1623">($BQ$49*$DC$46)+(($BQ$50*$DD$46)*(S1085-1673))+(($BQ$51*$DC$46)*T1085)</f>
        <v>3.7319879999999993E-5</v>
      </c>
      <c r="DJ1085" s="19">
        <f t="shared" ref="DJ1085:DJ1126" si="1624">($BR$49*$DC$46)+(($BR$50*$DD$46)*(S1085-1673))+(($BR$51*$DC$46)*T1085)</f>
        <v>0</v>
      </c>
      <c r="DK1085" s="19">
        <f t="shared" ref="DK1085:DK1126" si="1625">($BS$49*$DC$46)+(($BS$50*$DD$46)*(S1085-1673))+(($BS$51*$DC$46)*T1085)</f>
        <v>2.0305559999999995E-5</v>
      </c>
      <c r="DM1085" s="68">
        <f t="shared" ref="DM1085:DM1126" si="1626">((CL1085*$BH$48)/CZ1085)/1000</f>
        <v>1362.929386337639</v>
      </c>
      <c r="DN1085" s="19">
        <f t="shared" ref="DN1085:DN1126" si="1627">((CM1085*$BI$48)/DA1085)/1000</f>
        <v>11.278780695835941</v>
      </c>
      <c r="DO1085" s="19">
        <f t="shared" ref="DO1085:DO1126" si="1628">((CN1085*$BJ$48)/DB1085)/1000</f>
        <v>207.88151713944058</v>
      </c>
      <c r="DP1085" s="19">
        <f t="shared" ref="DP1085:DP1126" si="1629">((CO1085*$BK$48)/DC1085)/1000</f>
        <v>0.48957810306569755</v>
      </c>
      <c r="DQ1085" s="19">
        <f t="shared" ref="DQ1085:DQ1126" si="1630">((CP1085*$BL$48)/DD1085)/1000</f>
        <v>377.13577497116842</v>
      </c>
      <c r="DR1085" s="19">
        <f t="shared" ref="DR1085:DR1126" si="1631">((CQ1085*$BM$48)/DE1085)/1000</f>
        <v>46.582398265613151</v>
      </c>
      <c r="DS1085" s="19">
        <f t="shared" ref="DS1085:DS1126" si="1632">((CR1085*$BN$48)/DF1085)/1000</f>
        <v>26.202302205460054</v>
      </c>
      <c r="DT1085" s="19">
        <f t="shared" ref="DT1085:DT1126" si="1633">((CS1085*$BO$48)/DG1085)/1000</f>
        <v>91.360824072366043</v>
      </c>
      <c r="DU1085" s="19">
        <f t="shared" ref="DU1085:DU1126" si="1634">((CT1085*$BP$48)/DH1085)/1000</f>
        <v>222.88206053300746</v>
      </c>
      <c r="DV1085" s="19">
        <f t="shared" ref="DV1085:DV1126" si="1635">((CU1085*$BQ$48)/DI1085)/1000</f>
        <v>66.893356797260935</v>
      </c>
      <c r="DX1085" s="19">
        <f t="shared" ref="DX1085:DX1126" si="1636">((CW1085*$BS$48)/DK1085)/1000</f>
        <v>103.18822546228546</v>
      </c>
      <c r="DZ1085" s="68">
        <f t="shared" ref="DZ1085:DZ1126" si="1637">SUM(DM1085:DX1085)</f>
        <v>2516.8242045831425</v>
      </c>
      <c r="EA1085" s="21">
        <f t="shared" ref="EA1085:EA1126" si="1638">DZ1085/1000</f>
        <v>2.5168242045831426</v>
      </c>
      <c r="EB1085" s="92">
        <f t="shared" si="1587"/>
        <v>936</v>
      </c>
    </row>
    <row r="1086" spans="1:132" x14ac:dyDescent="0.3">
      <c r="A1086" s="19">
        <f>'A. Thermody. result (all suite)'!C1042</f>
        <v>934</v>
      </c>
      <c r="B1086" s="19" t="str">
        <f>'A. Thermody. result (all suite)'!A1042</f>
        <v>Alkaline basalt</v>
      </c>
      <c r="C1086" s="24">
        <f>'A. Thermody. result (all suite)'!G1042</f>
        <v>24.880662999999998</v>
      </c>
      <c r="D1086" s="19">
        <f>'A. Thermody. result (all suite)'!D1042</f>
        <v>5000</v>
      </c>
      <c r="E1086" s="61">
        <f>'A. Thermody. result (all suite)'!I1042</f>
        <v>58.402954999999999</v>
      </c>
      <c r="F1086" s="21">
        <f>'A. Thermody. result (all suite)'!J1042</f>
        <v>0.32827600000000001</v>
      </c>
      <c r="G1086" s="21">
        <f>'A. Thermody. result (all suite)'!K1042</f>
        <v>12.60238</v>
      </c>
      <c r="H1086" s="21">
        <f>'A. Thermody. result (all suite)'!L1042</f>
        <v>2.9989999999999999E-2</v>
      </c>
      <c r="I1086" s="21">
        <f>'A. Thermody. result (all suite)'!M1042</f>
        <v>7.7424660000000003</v>
      </c>
      <c r="J1086" s="21">
        <f>'A. Thermody. result (all suite)'!N1042</f>
        <v>0.96450800000000003</v>
      </c>
      <c r="K1086" s="21">
        <f>'A. Thermody. result (all suite)'!O1042</f>
        <v>0.46348800000000001</v>
      </c>
      <c r="L1086" s="21">
        <f>'A. Thermody. result (all suite)'!P1042</f>
        <v>2.3147920000000002</v>
      </c>
      <c r="M1086" s="21">
        <f>'A. Thermody. result (all suite)'!Q1042</f>
        <v>9.0043980000000001</v>
      </c>
      <c r="N1086" s="21">
        <f>'A. Thermody. result (all suite)'!R1042</f>
        <v>4.1669090000000004</v>
      </c>
      <c r="O1086" s="21">
        <f>'A. Thermody. result (all suite)'!S1042</f>
        <v>0.47003299999999998</v>
      </c>
      <c r="P1086" s="21">
        <f>'A. Thermody. result (all suite)'!T1042</f>
        <v>3.5098050000000001</v>
      </c>
      <c r="Q1086" s="21">
        <f>SUM(E1086:P1086)</f>
        <v>99.999999999999986</v>
      </c>
      <c r="S1086" s="19">
        <f t="shared" si="1557"/>
        <v>1207</v>
      </c>
      <c r="T1086" s="19">
        <f t="shared" si="1558"/>
        <v>0.5</v>
      </c>
      <c r="V1086" s="61">
        <f t="shared" si="1559"/>
        <v>56.353125165262242</v>
      </c>
      <c r="W1086" s="21">
        <f t="shared" si="1560"/>
        <v>0.3167541525382</v>
      </c>
      <c r="X1086" s="21">
        <f t="shared" si="1561"/>
        <v>12.160061036641</v>
      </c>
      <c r="Y1086" s="21">
        <f t="shared" si="1562"/>
        <v>2.8937409480500002E-2</v>
      </c>
      <c r="Z1086" s="21">
        <f t="shared" si="1563"/>
        <v>7.4707205412087001</v>
      </c>
      <c r="AA1086" s="21">
        <f t="shared" si="1564"/>
        <v>0.93065564999060002</v>
      </c>
      <c r="AB1086" s="21">
        <f t="shared" si="1565"/>
        <v>0.4472204750016</v>
      </c>
      <c r="AC1086" s="21">
        <f t="shared" si="1566"/>
        <v>2.2335473146444</v>
      </c>
      <c r="AD1086" s="21">
        <f t="shared" si="1567"/>
        <v>8.688361188776101</v>
      </c>
      <c r="AE1086" s="21">
        <f t="shared" si="1568"/>
        <v>4.0206586195725507</v>
      </c>
      <c r="AF1086" s="21">
        <f t="shared" si="1569"/>
        <v>0.45353575826435</v>
      </c>
      <c r="AG1086" s="21">
        <f t="shared" si="1570"/>
        <v>93.103577311380249</v>
      </c>
      <c r="AH1086" s="21"/>
      <c r="AI1086" s="61">
        <f t="shared" si="1571"/>
        <v>60.527346845967088</v>
      </c>
      <c r="AJ1086" s="21">
        <f t="shared" si="1572"/>
        <v>0.34021695157730791</v>
      </c>
      <c r="AK1086" s="21">
        <f t="shared" si="1573"/>
        <v>13.060788197184181</v>
      </c>
      <c r="AL1086" s="21">
        <f t="shared" si="1574"/>
        <v>3.1080878217729792E-2</v>
      </c>
      <c r="AM1086" s="21">
        <f t="shared" si="1575"/>
        <v>8.0240961270728075</v>
      </c>
      <c r="AN1086" s="21">
        <f t="shared" si="1576"/>
        <v>0.99959172017426223</v>
      </c>
      <c r="AO1086" s="21">
        <f t="shared" si="1577"/>
        <v>0.48034725186325927</v>
      </c>
      <c r="AP1086" s="21">
        <f t="shared" si="1578"/>
        <v>2.3989919390255143</v>
      </c>
      <c r="AQ1086" s="21">
        <f t="shared" si="1579"/>
        <v>9.3319305655875215</v>
      </c>
      <c r="AR1086" s="21">
        <f t="shared" si="1580"/>
        <v>4.3184791988450231</v>
      </c>
      <c r="AS1086" s="21">
        <f t="shared" si="1581"/>
        <v>0.4871303244853013</v>
      </c>
      <c r="AT1086" s="21">
        <f t="shared" si="1582"/>
        <v>100.00000000000004</v>
      </c>
      <c r="AU1086" s="21"/>
      <c r="AV1086" s="21">
        <f>AR1086*'[1]diagram lines'!$G$39</f>
        <v>3.5847961723236241</v>
      </c>
      <c r="AW1086" s="21">
        <f>AK1086*'[1]diagram lines'!$G$40</f>
        <v>6.9126360756458132</v>
      </c>
      <c r="AX1086" s="21">
        <f>AQ1086*'[1]diagram lines'!$G$38</f>
        <v>6.9229133172912922</v>
      </c>
      <c r="AY1086" s="21">
        <f>AP1086*'[1]diagram lines'!$G$41</f>
        <v>1.714457898221551</v>
      </c>
      <c r="AZ1086" s="21">
        <f t="shared" si="1583"/>
        <v>13.650409764432546</v>
      </c>
      <c r="BA1086" s="21">
        <f t="shared" si="1584"/>
        <v>0.5655818527346701</v>
      </c>
      <c r="BB1086" s="21">
        <f t="shared" si="1585"/>
        <v>0.65786326529847239</v>
      </c>
      <c r="BC1086" s="86">
        <f t="shared" si="1586"/>
        <v>1.5200727153328744</v>
      </c>
      <c r="BX1086" s="61">
        <f t="shared" si="1588"/>
        <v>0.9720864680426099</v>
      </c>
      <c r="BY1086" s="21">
        <f t="shared" si="1589"/>
        <v>4.1096144216324487E-3</v>
      </c>
      <c r="BZ1086" s="21">
        <f t="shared" si="1590"/>
        <v>0.12360121616320126</v>
      </c>
      <c r="CA1086" s="21">
        <f t="shared" si="1591"/>
        <v>1.8780136514496838E-4</v>
      </c>
      <c r="CB1086" s="21">
        <f t="shared" si="1592"/>
        <v>0.10775874739039668</v>
      </c>
      <c r="CC1086" s="21">
        <f t="shared" si="1593"/>
        <v>1.3596109388215394E-2</v>
      </c>
      <c r="CD1086" s="21">
        <f t="shared" si="1594"/>
        <v>1.1500942928039702E-2</v>
      </c>
      <c r="CE1086" s="21">
        <f t="shared" si="1595"/>
        <v>4.1276604850213984E-2</v>
      </c>
      <c r="CF1086" s="21">
        <f t="shared" si="1596"/>
        <v>0.14525565413776415</v>
      </c>
      <c r="CG1086" s="21">
        <f t="shared" si="1597"/>
        <v>4.4234702760084926E-2</v>
      </c>
      <c r="CH1086" s="21">
        <f t="shared" si="1598"/>
        <v>3.3113974525164854E-3</v>
      </c>
      <c r="CI1086" s="21">
        <f t="shared" si="1599"/>
        <v>0.19477275249722531</v>
      </c>
      <c r="CJ1086" s="21">
        <f t="shared" si="1600"/>
        <v>1.6616920113970453</v>
      </c>
      <c r="CL1086" s="68">
        <f t="shared" si="1601"/>
        <v>0.58499797879231619</v>
      </c>
      <c r="CM1086" s="19">
        <f t="shared" si="1602"/>
        <v>2.4731504956669709E-3</v>
      </c>
      <c r="CN1086" s="19">
        <f t="shared" si="1603"/>
        <v>7.4382746811958972E-2</v>
      </c>
      <c r="CO1086" s="19">
        <f t="shared" si="1604"/>
        <v>1.1301815490289136E-4</v>
      </c>
      <c r="CP1086" s="19">
        <f t="shared" si="1605"/>
        <v>6.4848808715039771E-2</v>
      </c>
      <c r="CQ1086" s="19">
        <f t="shared" si="1606"/>
        <v>8.1820874716636849E-3</v>
      </c>
      <c r="CR1086" s="19">
        <f t="shared" si="1607"/>
        <v>6.921224179425668E-3</v>
      </c>
      <c r="CS1086" s="19">
        <f t="shared" si="1608"/>
        <v>2.4840105487124075E-2</v>
      </c>
      <c r="CT1086" s="19">
        <f t="shared" si="1609"/>
        <v>8.7414306105764089E-2</v>
      </c>
      <c r="CU1086" s="19">
        <f t="shared" si="1610"/>
        <v>2.6620277678831225E-2</v>
      </c>
      <c r="CV1086" s="19">
        <f t="shared" si="1611"/>
        <v>1.992786527108879E-3</v>
      </c>
      <c r="CW1086" s="19">
        <f t="shared" si="1612"/>
        <v>0.11721350958019755</v>
      </c>
      <c r="CX1086" s="19">
        <f t="shared" si="1613"/>
        <v>1</v>
      </c>
      <c r="CZ1086" s="68">
        <f t="shared" si="1614"/>
        <v>2.5805000000000001E-5</v>
      </c>
      <c r="DA1086" s="19">
        <f t="shared" si="1615"/>
        <v>1.7921159999999998E-5</v>
      </c>
      <c r="DB1086" s="19">
        <f t="shared" si="1616"/>
        <v>3.667E-5</v>
      </c>
      <c r="DC1086" s="19">
        <f t="shared" si="1617"/>
        <v>3.8899059999999992E-5</v>
      </c>
      <c r="DD1086" s="19">
        <f t="shared" si="1618"/>
        <v>1.2354279999999998E-5</v>
      </c>
      <c r="DE1086" s="19">
        <f t="shared" si="1619"/>
        <v>1.2354279999999998E-5</v>
      </c>
      <c r="DF1086" s="19">
        <f t="shared" si="1620"/>
        <v>1.0931179999999998E-5</v>
      </c>
      <c r="DG1086" s="19">
        <f t="shared" si="1621"/>
        <v>1.5377159999999996E-5</v>
      </c>
      <c r="DH1086" s="19">
        <f t="shared" si="1622"/>
        <v>2.425112E-5</v>
      </c>
      <c r="DI1086" s="19">
        <f t="shared" si="1623"/>
        <v>3.7295719999999991E-5</v>
      </c>
      <c r="DJ1086" s="19">
        <f t="shared" si="1624"/>
        <v>0</v>
      </c>
      <c r="DK1086" s="19">
        <f t="shared" si="1625"/>
        <v>2.0286639999999996E-5</v>
      </c>
      <c r="DM1086" s="68">
        <f t="shared" si="1626"/>
        <v>1362.0104075118138</v>
      </c>
      <c r="DN1086" s="19">
        <f t="shared" si="1627"/>
        <v>11.023575571775357</v>
      </c>
      <c r="DO1086" s="19">
        <f t="shared" si="1628"/>
        <v>206.81933092302526</v>
      </c>
      <c r="DP1086" s="19">
        <f t="shared" si="1629"/>
        <v>0.46396671684207086</v>
      </c>
      <c r="DQ1086" s="19">
        <f t="shared" si="1630"/>
        <v>377.14758821846419</v>
      </c>
      <c r="DR1086" s="19">
        <f t="shared" si="1631"/>
        <v>46.98268820520677</v>
      </c>
      <c r="DS1086" s="19">
        <f t="shared" si="1632"/>
        <v>25.516489018647064</v>
      </c>
      <c r="DT1086" s="19">
        <f t="shared" si="1633"/>
        <v>90.591052945922286</v>
      </c>
      <c r="DU1086" s="19">
        <f t="shared" si="1634"/>
        <v>223.44587942727244</v>
      </c>
      <c r="DV1086" s="19">
        <f t="shared" si="1635"/>
        <v>67.236405607557714</v>
      </c>
      <c r="DX1086" s="19">
        <f t="shared" si="1636"/>
        <v>104.11716492406629</v>
      </c>
      <c r="DZ1086" s="68">
        <f t="shared" si="1637"/>
        <v>2515.3545490705933</v>
      </c>
      <c r="EA1086" s="21">
        <f t="shared" si="1638"/>
        <v>2.5153545490705933</v>
      </c>
      <c r="EB1086" s="92">
        <f t="shared" si="1587"/>
        <v>934</v>
      </c>
    </row>
    <row r="1087" spans="1:132" x14ac:dyDescent="0.3">
      <c r="A1087" s="19">
        <f>'A. Thermody. result (all suite)'!C1043</f>
        <v>932</v>
      </c>
      <c r="B1087" s="19" t="str">
        <f>'A. Thermody. result (all suite)'!A1043</f>
        <v>Alkaline basalt</v>
      </c>
      <c r="C1087" s="24">
        <f>'A. Thermody. result (all suite)'!G1043</f>
        <v>24.660350999999999</v>
      </c>
      <c r="D1087" s="19">
        <f>'A. Thermody. result (all suite)'!D1043</f>
        <v>5000</v>
      </c>
      <c r="E1087" s="61">
        <f>'A. Thermody. result (all suite)'!I1043</f>
        <v>58.409033000000001</v>
      </c>
      <c r="F1087" s="21">
        <f>'A. Thermody. result (all suite)'!J1043</f>
        <v>0.32081599999999999</v>
      </c>
      <c r="G1087" s="21">
        <f>'A. Thermody. result (all suite)'!K1043</f>
        <v>12.547465000000001</v>
      </c>
      <c r="H1087" s="21">
        <f>'A. Thermody. result (all suite)'!L1043</f>
        <v>2.8410000000000001E-2</v>
      </c>
      <c r="I1087" s="21">
        <f>'A. Thermody. result (all suite)'!M1043</f>
        <v>7.7455119999999997</v>
      </c>
      <c r="J1087" s="21">
        <f>'A. Thermody. result (all suite)'!N1043</f>
        <v>0.97312500000000002</v>
      </c>
      <c r="K1087" s="21">
        <f>'A. Thermody. result (all suite)'!O1043</f>
        <v>0.45131300000000002</v>
      </c>
      <c r="L1087" s="21">
        <f>'A. Thermody. result (all suite)'!P1043</f>
        <v>2.296319</v>
      </c>
      <c r="M1087" s="21">
        <f>'A. Thermody. result (all suite)'!Q1043</f>
        <v>9.0287249999999997</v>
      </c>
      <c r="N1087" s="21">
        <f>'A. Thermody. result (all suite)'!R1043</f>
        <v>4.1885050000000001</v>
      </c>
      <c r="O1087" s="21">
        <f>'A. Thermody. result (all suite)'!S1043</f>
        <v>0.469802</v>
      </c>
      <c r="P1087" s="21">
        <f>'A. Thermody. result (all suite)'!T1043</f>
        <v>3.5409739999999998</v>
      </c>
      <c r="Q1087" s="21">
        <f t="shared" ref="Q1087:Q1105" si="1639">SUM(E1087:P1087)</f>
        <v>99.999999000000003</v>
      </c>
      <c r="S1087" s="19">
        <f t="shared" si="1557"/>
        <v>1205</v>
      </c>
      <c r="T1087" s="19">
        <f t="shared" si="1558"/>
        <v>0.5</v>
      </c>
      <c r="V1087" s="61">
        <f t="shared" si="1559"/>
        <v>56.340784307136097</v>
      </c>
      <c r="W1087" s="21">
        <f t="shared" si="1560"/>
        <v>0.30945598873855984</v>
      </c>
      <c r="X1087" s="21">
        <f t="shared" si="1561"/>
        <v>12.103162522247874</v>
      </c>
      <c r="Y1087" s="21">
        <f t="shared" si="1562"/>
        <v>2.7404009276540093E-2</v>
      </c>
      <c r="Z1087" s="21">
        <f t="shared" si="1563"/>
        <v>7.4712454311704537</v>
      </c>
      <c r="AA1087" s="21">
        <f t="shared" si="1564"/>
        <v>0.93866689641791889</v>
      </c>
      <c r="AB1087" s="21">
        <f t="shared" si="1565"/>
        <v>0.43533212385157127</v>
      </c>
      <c r="AC1087" s="21">
        <f t="shared" si="1566"/>
        <v>2.2150069404398192</v>
      </c>
      <c r="AD1087" s="21">
        <f t="shared" si="1567"/>
        <v>8.7090201920214518</v>
      </c>
      <c r="AE1087" s="21">
        <f t="shared" si="1568"/>
        <v>4.0401911254781613</v>
      </c>
      <c r="AF1087" s="21">
        <f t="shared" si="1569"/>
        <v>0.45316643316216432</v>
      </c>
      <c r="AG1087" s="21">
        <f t="shared" si="1570"/>
        <v>93.043435969940617</v>
      </c>
      <c r="AH1087" s="21"/>
      <c r="AI1087" s="61">
        <f t="shared" si="1571"/>
        <v>60.55320691868905</v>
      </c>
      <c r="AJ1087" s="21">
        <f t="shared" si="1572"/>
        <v>0.33259303626591702</v>
      </c>
      <c r="AK1087" s="21">
        <f t="shared" si="1573"/>
        <v>13.008077782250025</v>
      </c>
      <c r="AL1087" s="21">
        <f t="shared" si="1574"/>
        <v>2.9452920553571838E-2</v>
      </c>
      <c r="AM1087" s="21">
        <f t="shared" si="1575"/>
        <v>8.0298468702125056</v>
      </c>
      <c r="AN1087" s="21">
        <f t="shared" si="1576"/>
        <v>1.0088480575042096</v>
      </c>
      <c r="AO1087" s="21">
        <f t="shared" si="1577"/>
        <v>0.46788053269250857</v>
      </c>
      <c r="AP1087" s="21">
        <f t="shared" si="1578"/>
        <v>2.3806160180449676</v>
      </c>
      <c r="AQ1087" s="21">
        <f t="shared" si="1579"/>
        <v>9.3601661430851077</v>
      </c>
      <c r="AR1087" s="21">
        <f t="shared" si="1580"/>
        <v>4.3422634636831541</v>
      </c>
      <c r="AS1087" s="21">
        <f t="shared" si="1581"/>
        <v>0.48704825701897764</v>
      </c>
      <c r="AT1087" s="21">
        <f t="shared" si="1582"/>
        <v>99.999999999999986</v>
      </c>
      <c r="AU1087" s="21"/>
      <c r="AV1087" s="21">
        <f>AR1087*'[1]diagram lines'!$G$39</f>
        <v>3.6045396370081515</v>
      </c>
      <c r="AW1087" s="21">
        <f>AK1087*'[1]diagram lines'!$G$40</f>
        <v>6.8847382251994924</v>
      </c>
      <c r="AX1087" s="21">
        <f>AQ1087*'[1]diagram lines'!$G$38</f>
        <v>6.9438599428695271</v>
      </c>
      <c r="AY1087" s="21">
        <f>AP1087*'[1]diagram lines'!$G$41</f>
        <v>1.7013254060486132</v>
      </c>
      <c r="AZ1087" s="21">
        <f t="shared" si="1583"/>
        <v>13.702429606768263</v>
      </c>
      <c r="BA1087" s="21">
        <f t="shared" si="1584"/>
        <v>0.56203206464711386</v>
      </c>
      <c r="BB1087" s="21">
        <f t="shared" si="1585"/>
        <v>0.65268083305575053</v>
      </c>
      <c r="BC1087" s="86">
        <f t="shared" si="1586"/>
        <v>1.5321424337193339</v>
      </c>
      <c r="BX1087" s="61">
        <f t="shared" si="1588"/>
        <v>0.97218763315579237</v>
      </c>
      <c r="BY1087" s="21">
        <f t="shared" si="1589"/>
        <v>4.0162243365047569E-3</v>
      </c>
      <c r="BZ1087" s="21">
        <f t="shared" si="1590"/>
        <v>0.12306262259709691</v>
      </c>
      <c r="CA1087" s="21">
        <f t="shared" si="1591"/>
        <v>1.7790719519068197E-4</v>
      </c>
      <c r="CB1087" s="21">
        <f t="shared" si="1592"/>
        <v>0.1078011412665275</v>
      </c>
      <c r="CC1087" s="21">
        <f t="shared" si="1593"/>
        <v>1.3717578235128277E-2</v>
      </c>
      <c r="CD1087" s="21">
        <f t="shared" si="1594"/>
        <v>1.1198833746898264E-2</v>
      </c>
      <c r="CE1087" s="21">
        <f t="shared" si="1595"/>
        <v>4.0947200427960059E-2</v>
      </c>
      <c r="CF1087" s="21">
        <f t="shared" si="1596"/>
        <v>0.14564808840135504</v>
      </c>
      <c r="CG1087" s="21">
        <f t="shared" si="1597"/>
        <v>4.4463959660297238E-2</v>
      </c>
      <c r="CH1087" s="21">
        <f t="shared" si="1598"/>
        <v>3.309770050160627E-3</v>
      </c>
      <c r="CI1087" s="21">
        <f t="shared" si="1599"/>
        <v>0.19650244173140954</v>
      </c>
      <c r="CJ1087" s="21">
        <f t="shared" si="1600"/>
        <v>1.663033400804321</v>
      </c>
      <c r="CL1087" s="68">
        <f t="shared" si="1601"/>
        <v>0.58458695579150532</v>
      </c>
      <c r="CM1087" s="19">
        <f t="shared" si="1602"/>
        <v>2.4149992023986544E-3</v>
      </c>
      <c r="CN1087" s="19">
        <f t="shared" si="1603"/>
        <v>7.3998888138733745E-2</v>
      </c>
      <c r="CO1087" s="19">
        <f t="shared" si="1604"/>
        <v>1.0697752378553413E-4</v>
      </c>
      <c r="CP1087" s="19">
        <f t="shared" si="1605"/>
        <v>6.4821994082854745E-2</v>
      </c>
      <c r="CQ1087" s="19">
        <f t="shared" si="1606"/>
        <v>8.2485283990651141E-3</v>
      </c>
      <c r="CR1087" s="19">
        <f t="shared" si="1607"/>
        <v>6.7339800520434421E-3</v>
      </c>
      <c r="CS1087" s="19">
        <f t="shared" si="1608"/>
        <v>2.4621995209570698E-2</v>
      </c>
      <c r="CT1087" s="19">
        <f t="shared" si="1609"/>
        <v>8.7579773401371727E-2</v>
      </c>
      <c r="CU1087" s="19">
        <f t="shared" si="1610"/>
        <v>2.6736660633991102E-2</v>
      </c>
      <c r="CV1087" s="19">
        <f t="shared" si="1611"/>
        <v>1.990200586807136E-3</v>
      </c>
      <c r="CW1087" s="19">
        <f t="shared" si="1612"/>
        <v>0.11815904697787293</v>
      </c>
      <c r="CX1087" s="19">
        <f t="shared" si="1613"/>
        <v>0.99999999999999989</v>
      </c>
      <c r="CZ1087" s="68">
        <f t="shared" si="1614"/>
        <v>2.5805000000000001E-5</v>
      </c>
      <c r="DA1087" s="19">
        <f t="shared" si="1615"/>
        <v>1.7906679999999994E-5</v>
      </c>
      <c r="DB1087" s="19">
        <f t="shared" si="1616"/>
        <v>3.667E-5</v>
      </c>
      <c r="DC1087" s="19">
        <f t="shared" si="1617"/>
        <v>3.8880879999999994E-5</v>
      </c>
      <c r="DD1087" s="19">
        <f t="shared" si="1618"/>
        <v>1.2348439999999998E-5</v>
      </c>
      <c r="DE1087" s="19">
        <f t="shared" si="1619"/>
        <v>1.2348439999999998E-5</v>
      </c>
      <c r="DF1087" s="19">
        <f t="shared" si="1620"/>
        <v>1.0924639999999998E-5</v>
      </c>
      <c r="DG1087" s="19">
        <f t="shared" si="1621"/>
        <v>1.5369679999999998E-5</v>
      </c>
      <c r="DH1087" s="19">
        <f t="shared" si="1622"/>
        <v>2.423576E-5</v>
      </c>
      <c r="DI1087" s="19">
        <f t="shared" si="1623"/>
        <v>3.7271559999999995E-5</v>
      </c>
      <c r="DJ1087" s="19">
        <f t="shared" si="1624"/>
        <v>0</v>
      </c>
      <c r="DK1087" s="19">
        <f t="shared" si="1625"/>
        <v>2.0267719999999994E-5</v>
      </c>
      <c r="DM1087" s="68">
        <f t="shared" si="1626"/>
        <v>1361.0534510348241</v>
      </c>
      <c r="DN1087" s="19">
        <f t="shared" si="1627"/>
        <v>10.77308224012517</v>
      </c>
      <c r="DO1087" s="19">
        <f t="shared" si="1628"/>
        <v>205.7520216696289</v>
      </c>
      <c r="DP1087" s="19">
        <f t="shared" si="1629"/>
        <v>0.43937382007073778</v>
      </c>
      <c r="DQ1087" s="19">
        <f t="shared" si="1630"/>
        <v>377.16993197951433</v>
      </c>
      <c r="DR1087" s="19">
        <f t="shared" si="1631"/>
        <v>47.386601435458992</v>
      </c>
      <c r="DS1087" s="19">
        <f t="shared" si="1632"/>
        <v>24.841037882928017</v>
      </c>
      <c r="DT1087" s="19">
        <f t="shared" si="1633"/>
        <v>89.839312942932111</v>
      </c>
      <c r="DU1087" s="19">
        <f t="shared" si="1634"/>
        <v>224.01072436560824</v>
      </c>
      <c r="DV1087" s="19">
        <f t="shared" si="1635"/>
        <v>67.574135123991653</v>
      </c>
      <c r="DX1087" s="19">
        <f t="shared" si="1636"/>
        <v>105.05503463346005</v>
      </c>
      <c r="DZ1087" s="68">
        <f t="shared" si="1637"/>
        <v>2513.8947071285424</v>
      </c>
      <c r="EA1087" s="21">
        <f t="shared" si="1638"/>
        <v>2.5138947071285425</v>
      </c>
      <c r="EB1087" s="92">
        <f t="shared" si="1587"/>
        <v>932</v>
      </c>
    </row>
    <row r="1088" spans="1:132" x14ac:dyDescent="0.3">
      <c r="A1088" s="19">
        <f>'A. Thermody. result (all suite)'!C1044</f>
        <v>930</v>
      </c>
      <c r="B1088" s="19" t="str">
        <f>'A. Thermody. result (all suite)'!A1044</f>
        <v>Alkaline basalt</v>
      </c>
      <c r="C1088" s="24">
        <f>'A. Thermody. result (all suite)'!G1044</f>
        <v>24.441576000000001</v>
      </c>
      <c r="D1088" s="19">
        <f>'A. Thermody. result (all suite)'!D1044</f>
        <v>5000</v>
      </c>
      <c r="E1088" s="61">
        <f>'A. Thermody. result (all suite)'!I1044</f>
        <v>58.413933</v>
      </c>
      <c r="F1088" s="21">
        <f>'A. Thermody. result (all suite)'!J1044</f>
        <v>0.313496</v>
      </c>
      <c r="G1088" s="21">
        <f>'A. Thermody. result (all suite)'!K1044</f>
        <v>12.492222999999999</v>
      </c>
      <c r="H1088" s="21">
        <f>'A. Thermody. result (all suite)'!L1044</f>
        <v>2.6894000000000001E-2</v>
      </c>
      <c r="I1088" s="21">
        <f>'A. Thermody. result (all suite)'!M1044</f>
        <v>7.7488650000000003</v>
      </c>
      <c r="J1088" s="21">
        <f>'A. Thermody. result (all suite)'!N1044</f>
        <v>0.98183500000000001</v>
      </c>
      <c r="K1088" s="21">
        <f>'A. Thermody. result (all suite)'!O1044</f>
        <v>0.43932599999999999</v>
      </c>
      <c r="L1088" s="21">
        <f>'A. Thermody. result (all suite)'!P1044</f>
        <v>2.2783220000000002</v>
      </c>
      <c r="M1088" s="21">
        <f>'A. Thermody. result (all suite)'!Q1044</f>
        <v>9.0532020000000006</v>
      </c>
      <c r="N1088" s="21">
        <f>'A. Thermody. result (all suite)'!R1044</f>
        <v>4.2097850000000001</v>
      </c>
      <c r="O1088" s="21">
        <f>'A. Thermody. result (all suite)'!S1044</f>
        <v>0.469636</v>
      </c>
      <c r="P1088" s="21">
        <f>'A. Thermody. result (all suite)'!T1044</f>
        <v>3.5724840000000002</v>
      </c>
      <c r="Q1088" s="21">
        <f t="shared" si="1639"/>
        <v>100.00000099999998</v>
      </c>
      <c r="S1088" s="19">
        <f t="shared" si="1557"/>
        <v>1203</v>
      </c>
      <c r="T1088" s="19">
        <f t="shared" si="1558"/>
        <v>0.5</v>
      </c>
      <c r="V1088" s="61">
        <f t="shared" si="1559"/>
        <v>56.327104610672563</v>
      </c>
      <c r="W1088" s="21">
        <f t="shared" si="1560"/>
        <v>0.30229640567135591</v>
      </c>
      <c r="X1088" s="21">
        <f t="shared" si="1561"/>
        <v>12.045940336543506</v>
      </c>
      <c r="Y1088" s="21">
        <f t="shared" si="1562"/>
        <v>2.5933216162647838E-2</v>
      </c>
      <c r="Z1088" s="21">
        <f t="shared" si="1563"/>
        <v>7.47203804046167</v>
      </c>
      <c r="AA1088" s="21">
        <f t="shared" si="1564"/>
        <v>0.94675910206935898</v>
      </c>
      <c r="AB1088" s="21">
        <f t="shared" si="1565"/>
        <v>0.42363114909910848</v>
      </c>
      <c r="AC1088" s="21">
        <f t="shared" si="1566"/>
        <v>2.1969293118954472</v>
      </c>
      <c r="AD1088" s="21">
        <f t="shared" si="1567"/>
        <v>8.7297778102965626</v>
      </c>
      <c r="AE1088" s="21">
        <f t="shared" si="1568"/>
        <v>4.0593911059445391</v>
      </c>
      <c r="AF1088" s="21">
        <f t="shared" si="1569"/>
        <v>0.45285832920953667</v>
      </c>
      <c r="AG1088" s="21">
        <f t="shared" si="1570"/>
        <v>92.982659418026302</v>
      </c>
      <c r="AH1088" s="21"/>
      <c r="AI1088" s="61">
        <f t="shared" si="1571"/>
        <v>60.578074410025501</v>
      </c>
      <c r="AJ1088" s="21">
        <f t="shared" si="1572"/>
        <v>0.32511051798627144</v>
      </c>
      <c r="AK1088" s="21">
        <f t="shared" si="1573"/>
        <v>12.955039586884725</v>
      </c>
      <c r="AL1088" s="21">
        <f t="shared" si="1574"/>
        <v>2.7890379050204098E-2</v>
      </c>
      <c r="AM1088" s="21">
        <f t="shared" si="1575"/>
        <v>8.0359478716018362</v>
      </c>
      <c r="AN1088" s="21">
        <f t="shared" si="1576"/>
        <v>1.0182103932013513</v>
      </c>
      <c r="AO1088" s="21">
        <f t="shared" si="1577"/>
        <v>0.45560231526027983</v>
      </c>
      <c r="AP1088" s="21">
        <f t="shared" si="1578"/>
        <v>2.3627301323127505</v>
      </c>
      <c r="AQ1088" s="21">
        <f t="shared" si="1579"/>
        <v>9.3886084404724439</v>
      </c>
      <c r="AR1088" s="21">
        <f t="shared" si="1580"/>
        <v>4.3657507016384125</v>
      </c>
      <c r="AS1088" s="21">
        <f t="shared" si="1581"/>
        <v>0.48703525156621003</v>
      </c>
      <c r="AT1088" s="21">
        <f t="shared" si="1582"/>
        <v>100</v>
      </c>
      <c r="AU1088" s="21"/>
      <c r="AV1088" s="21">
        <f>AR1088*'[1]diagram lines'!$G$39</f>
        <v>3.6240365378483785</v>
      </c>
      <c r="AW1088" s="21">
        <f>AK1088*'[1]diagram lines'!$G$40</f>
        <v>6.8566668915912832</v>
      </c>
      <c r="AX1088" s="21">
        <f>AQ1088*'[1]diagram lines'!$G$38</f>
        <v>6.9649599240549049</v>
      </c>
      <c r="AY1088" s="21">
        <f>AP1088*'[1]diagram lines'!$G$41</f>
        <v>1.6885431213058208</v>
      </c>
      <c r="AZ1088" s="21">
        <f t="shared" si="1583"/>
        <v>13.754359142110857</v>
      </c>
      <c r="BA1088" s="21">
        <f t="shared" si="1584"/>
        <v>0.5584723914039369</v>
      </c>
      <c r="BB1088" s="21">
        <f t="shared" si="1585"/>
        <v>0.64752754581229266</v>
      </c>
      <c r="BC1088" s="86">
        <f t="shared" si="1586"/>
        <v>1.5443358455825185</v>
      </c>
      <c r="BX1088" s="61">
        <f t="shared" si="1588"/>
        <v>0.97226919107856191</v>
      </c>
      <c r="BY1088" s="21">
        <f t="shared" si="1589"/>
        <v>3.9245868803204813E-3</v>
      </c>
      <c r="BZ1088" s="21">
        <f t="shared" si="1590"/>
        <v>0.12252082189093762</v>
      </c>
      <c r="CA1088" s="21">
        <f t="shared" si="1591"/>
        <v>1.6841380174087295E-4</v>
      </c>
      <c r="CB1088" s="21">
        <f t="shared" si="1592"/>
        <v>0.10784780793319416</v>
      </c>
      <c r="CC1088" s="21">
        <f t="shared" si="1593"/>
        <v>1.384035804905554E-2</v>
      </c>
      <c r="CD1088" s="21">
        <f t="shared" si="1594"/>
        <v>1.0901389578163773E-2</v>
      </c>
      <c r="CE1088" s="21">
        <f t="shared" si="1595"/>
        <v>4.0626283880171185E-2</v>
      </c>
      <c r="CF1088" s="21">
        <f t="shared" si="1596"/>
        <v>0.14604294241006616</v>
      </c>
      <c r="CG1088" s="21">
        <f t="shared" si="1597"/>
        <v>4.4689861995753713E-2</v>
      </c>
      <c r="CH1088" s="21">
        <f t="shared" si="1598"/>
        <v>3.3086005748745985E-3</v>
      </c>
      <c r="CI1088" s="21">
        <f t="shared" si="1599"/>
        <v>0.19825105438401777</v>
      </c>
      <c r="CJ1088" s="21">
        <f t="shared" si="1600"/>
        <v>1.6643913124568577</v>
      </c>
      <c r="CL1088" s="68">
        <f t="shared" si="1601"/>
        <v>0.58415901585268815</v>
      </c>
      <c r="CM1088" s="19">
        <f t="shared" si="1602"/>
        <v>2.3579712600922446E-3</v>
      </c>
      <c r="CN1088" s="19">
        <f t="shared" si="1603"/>
        <v>7.3612990511276441E-2</v>
      </c>
      <c r="CO1088" s="19">
        <f t="shared" si="1604"/>
        <v>1.0118642201530859E-4</v>
      </c>
      <c r="CP1088" s="19">
        <f t="shared" si="1605"/>
        <v>6.4797146636145803E-2</v>
      </c>
      <c r="CQ1088" s="19">
        <f t="shared" si="1606"/>
        <v>8.3155673461341104E-3</v>
      </c>
      <c r="CR1088" s="19">
        <f t="shared" si="1607"/>
        <v>6.5497755825653205E-3</v>
      </c>
      <c r="CS1088" s="19">
        <f t="shared" si="1608"/>
        <v>2.4409093928879931E-2</v>
      </c>
      <c r="CT1088" s="19">
        <f t="shared" si="1609"/>
        <v>8.7745556779245504E-2</v>
      </c>
      <c r="CU1088" s="19">
        <f t="shared" si="1610"/>
        <v>2.6850573937318666E-2</v>
      </c>
      <c r="CV1088" s="19">
        <f t="shared" si="1611"/>
        <v>1.9878742157039228E-3</v>
      </c>
      <c r="CW1088" s="19">
        <f t="shared" si="1612"/>
        <v>0.11911324752793469</v>
      </c>
      <c r="CX1088" s="19">
        <f t="shared" si="1613"/>
        <v>1</v>
      </c>
      <c r="CZ1088" s="68">
        <f t="shared" si="1614"/>
        <v>2.5805000000000001E-5</v>
      </c>
      <c r="DA1088" s="19">
        <f t="shared" si="1615"/>
        <v>1.7892199999999998E-5</v>
      </c>
      <c r="DB1088" s="19">
        <f t="shared" si="1616"/>
        <v>3.667E-5</v>
      </c>
      <c r="DC1088" s="19">
        <f t="shared" si="1617"/>
        <v>3.886269999999999E-5</v>
      </c>
      <c r="DD1088" s="19">
        <f t="shared" si="1618"/>
        <v>1.2342599999999998E-5</v>
      </c>
      <c r="DE1088" s="19">
        <f t="shared" si="1619"/>
        <v>1.2342599999999998E-5</v>
      </c>
      <c r="DF1088" s="19">
        <f t="shared" si="1620"/>
        <v>1.0918099999999998E-5</v>
      </c>
      <c r="DG1088" s="19">
        <f t="shared" si="1621"/>
        <v>1.5362199999999997E-5</v>
      </c>
      <c r="DH1088" s="19">
        <f t="shared" si="1622"/>
        <v>2.4220399999999999E-5</v>
      </c>
      <c r="DI1088" s="19">
        <f t="shared" si="1623"/>
        <v>3.7247399999999992E-5</v>
      </c>
      <c r="DJ1088" s="19">
        <f t="shared" si="1624"/>
        <v>0</v>
      </c>
      <c r="DK1088" s="19">
        <f t="shared" si="1625"/>
        <v>2.0248799999999995E-5</v>
      </c>
      <c r="DM1088" s="68">
        <f t="shared" si="1626"/>
        <v>1360.0571080189691</v>
      </c>
      <c r="DN1088" s="19">
        <f t="shared" si="1627"/>
        <v>10.527198681893143</v>
      </c>
      <c r="DO1088" s="19">
        <f t="shared" si="1628"/>
        <v>204.67904315597889</v>
      </c>
      <c r="DP1088" s="19">
        <f t="shared" si="1629"/>
        <v>0.41578325056222631</v>
      </c>
      <c r="DQ1088" s="19">
        <f t="shared" si="1630"/>
        <v>377.20374846524044</v>
      </c>
      <c r="DR1088" s="19">
        <f t="shared" si="1631"/>
        <v>47.794334057228937</v>
      </c>
      <c r="DS1088" s="19">
        <f t="shared" si="1632"/>
        <v>24.175997286834015</v>
      </c>
      <c r="DT1088" s="19">
        <f t="shared" si="1633"/>
        <v>89.105856422360517</v>
      </c>
      <c r="DU1088" s="19">
        <f t="shared" si="1634"/>
        <v>224.57709471129417</v>
      </c>
      <c r="DV1088" s="19">
        <f t="shared" si="1635"/>
        <v>67.906056930025159</v>
      </c>
      <c r="DX1088" s="19">
        <f t="shared" si="1636"/>
        <v>106.00236658238431</v>
      </c>
      <c r="DZ1088" s="68">
        <f t="shared" si="1637"/>
        <v>2512.4445875627707</v>
      </c>
      <c r="EA1088" s="21">
        <f t="shared" si="1638"/>
        <v>2.5124445875627708</v>
      </c>
      <c r="EB1088" s="92">
        <f t="shared" si="1587"/>
        <v>930</v>
      </c>
    </row>
    <row r="1089" spans="1:132" x14ac:dyDescent="0.3">
      <c r="A1089" s="19">
        <f>'A. Thermody. result (all suite)'!C1045</f>
        <v>928</v>
      </c>
      <c r="B1089" s="19" t="str">
        <f>'A. Thermody. result (all suite)'!A1045</f>
        <v>Alkaline basalt</v>
      </c>
      <c r="C1089" s="24">
        <f>'A. Thermody. result (all suite)'!G1045</f>
        <v>24.224188000000002</v>
      </c>
      <c r="D1089" s="19">
        <f>'A. Thermody. result (all suite)'!D1045</f>
        <v>5000</v>
      </c>
      <c r="E1089" s="61">
        <f>'A. Thermody. result (all suite)'!I1045</f>
        <v>58.417620999999997</v>
      </c>
      <c r="F1089" s="21">
        <f>'A. Thermody. result (all suite)'!J1045</f>
        <v>0.30631399999999998</v>
      </c>
      <c r="G1089" s="21">
        <f>'A. Thermody. result (all suite)'!K1045</f>
        <v>12.43662</v>
      </c>
      <c r="H1089" s="21">
        <f>'A. Thermody. result (all suite)'!L1045</f>
        <v>2.5437000000000001E-2</v>
      </c>
      <c r="I1089" s="21">
        <f>'A. Thermody. result (all suite)'!M1045</f>
        <v>7.7525550000000001</v>
      </c>
      <c r="J1089" s="21">
        <f>'A. Thermody. result (all suite)'!N1045</f>
        <v>0.99064600000000003</v>
      </c>
      <c r="K1089" s="21">
        <f>'A. Thermody. result (all suite)'!O1045</f>
        <v>0.42752699999999999</v>
      </c>
      <c r="L1089" s="21">
        <f>'A. Thermody. result (all suite)'!P1045</f>
        <v>2.2608109999999999</v>
      </c>
      <c r="M1089" s="21">
        <f>'A. Thermody. result (all suite)'!Q1045</f>
        <v>9.0778599999999994</v>
      </c>
      <c r="N1089" s="21">
        <f>'A. Thermody. result (all suite)'!R1045</f>
        <v>4.2307139999999999</v>
      </c>
      <c r="O1089" s="21">
        <f>'A. Thermody. result (all suite)'!S1045</f>
        <v>0.46953400000000001</v>
      </c>
      <c r="P1089" s="21">
        <f>'A. Thermody. result (all suite)'!T1045</f>
        <v>3.6043609999999999</v>
      </c>
      <c r="Q1089" s="21">
        <f t="shared" si="1639"/>
        <v>100</v>
      </c>
      <c r="S1089" s="19">
        <f t="shared" si="1557"/>
        <v>1201</v>
      </c>
      <c r="T1089" s="19">
        <f t="shared" si="1558"/>
        <v>0.5</v>
      </c>
      <c r="V1089" s="61">
        <f t="shared" si="1559"/>
        <v>56.31203905154819</v>
      </c>
      <c r="W1089" s="21">
        <f t="shared" si="1560"/>
        <v>0.29527333764645997</v>
      </c>
      <c r="X1089" s="21">
        <f t="shared" si="1561"/>
        <v>11.9883593190018</v>
      </c>
      <c r="Y1089" s="21">
        <f t="shared" si="1562"/>
        <v>2.4520158692430002E-2</v>
      </c>
      <c r="Z1089" s="21">
        <f t="shared" si="1563"/>
        <v>7.4731249310764509</v>
      </c>
      <c r="AA1089" s="21">
        <f t="shared" si="1564"/>
        <v>0.95493954192794006</v>
      </c>
      <c r="AB1089" s="21">
        <f t="shared" si="1565"/>
        <v>0.41211738354753003</v>
      </c>
      <c r="AC1089" s="21">
        <f t="shared" si="1566"/>
        <v>2.1793232100322899</v>
      </c>
      <c r="AD1089" s="21">
        <f t="shared" si="1567"/>
        <v>8.7506611545253996</v>
      </c>
      <c r="AE1089" s="21">
        <f t="shared" si="1568"/>
        <v>4.0782237945624598</v>
      </c>
      <c r="AF1089" s="21">
        <f t="shared" si="1569"/>
        <v>0.45261029962226007</v>
      </c>
      <c r="AG1089" s="21">
        <f t="shared" si="1570"/>
        <v>92.921192182183219</v>
      </c>
      <c r="AH1089" s="21"/>
      <c r="AI1089" s="61">
        <f t="shared" si="1571"/>
        <v>60.601933454686673</v>
      </c>
      <c r="AJ1089" s="21">
        <f t="shared" si="1572"/>
        <v>0.31776748738602162</v>
      </c>
      <c r="AK1089" s="21">
        <f t="shared" si="1573"/>
        <v>12.901641743357288</v>
      </c>
      <c r="AL1089" s="21">
        <f t="shared" si="1574"/>
        <v>2.6388123222047418E-2</v>
      </c>
      <c r="AM1089" s="21">
        <f t="shared" si="1575"/>
        <v>8.0424333304123845</v>
      </c>
      <c r="AN1089" s="21">
        <f t="shared" si="1576"/>
        <v>1.0276875699739902</v>
      </c>
      <c r="AO1089" s="21">
        <f t="shared" si="1577"/>
        <v>0.4435128024826932</v>
      </c>
      <c r="AP1089" s="21">
        <f t="shared" si="1578"/>
        <v>2.345345726687905</v>
      </c>
      <c r="AQ1089" s="21">
        <f t="shared" si="1579"/>
        <v>9.417293244977607</v>
      </c>
      <c r="AR1089" s="21">
        <f t="shared" si="1580"/>
        <v>4.3889060167960494</v>
      </c>
      <c r="AS1089" s="21">
        <f t="shared" si="1581"/>
        <v>0.48709050001732962</v>
      </c>
      <c r="AT1089" s="21">
        <f t="shared" si="1582"/>
        <v>100</v>
      </c>
      <c r="AU1089" s="21"/>
      <c r="AV1089" s="21">
        <f>AR1089*'[1]diagram lines'!$G$39</f>
        <v>3.643257907530614</v>
      </c>
      <c r="AW1089" s="21">
        <f>AK1089*'[1]diagram lines'!$G$40</f>
        <v>6.8284052083025957</v>
      </c>
      <c r="AX1089" s="21">
        <f>AQ1089*'[1]diagram lines'!$G$38</f>
        <v>6.9862398096816776</v>
      </c>
      <c r="AY1089" s="21">
        <f>AP1089*'[1]diagram lines'!$G$41</f>
        <v>1.6761192231490347</v>
      </c>
      <c r="AZ1089" s="21">
        <f t="shared" si="1583"/>
        <v>13.806199261773656</v>
      </c>
      <c r="BA1089" s="21">
        <f t="shared" si="1584"/>
        <v>0.55490149265950539</v>
      </c>
      <c r="BB1089" s="21">
        <f t="shared" si="1585"/>
        <v>0.64240149346336406</v>
      </c>
      <c r="BC1089" s="86">
        <f t="shared" si="1586"/>
        <v>1.5566588966173218</v>
      </c>
      <c r="BX1089" s="61">
        <f t="shared" si="1588"/>
        <v>0.97233057589880156</v>
      </c>
      <c r="BY1089" s="21">
        <f t="shared" si="1589"/>
        <v>3.8346770155232848E-3</v>
      </c>
      <c r="BZ1089" s="21">
        <f t="shared" si="1590"/>
        <v>0.12197548058061985</v>
      </c>
      <c r="CA1089" s="21">
        <f t="shared" si="1591"/>
        <v>1.5928987413112907E-4</v>
      </c>
      <c r="CB1089" s="21">
        <f t="shared" si="1592"/>
        <v>0.10789916492693112</v>
      </c>
      <c r="CC1089" s="21">
        <f t="shared" si="1593"/>
        <v>1.3964561601353257E-2</v>
      </c>
      <c r="CD1089" s="21">
        <f t="shared" si="1594"/>
        <v>1.0608610421836228E-2</v>
      </c>
      <c r="CE1089" s="21">
        <f t="shared" si="1595"/>
        <v>4.0314033523537803E-2</v>
      </c>
      <c r="CF1089" s="21">
        <f t="shared" si="1596"/>
        <v>0.14644071624455557</v>
      </c>
      <c r="CG1089" s="21">
        <f t="shared" si="1597"/>
        <v>4.4912038216560507E-2</v>
      </c>
      <c r="CH1089" s="21">
        <f t="shared" si="1598"/>
        <v>3.3078819816265573E-3</v>
      </c>
      <c r="CI1089" s="21">
        <f t="shared" si="1599"/>
        <v>0.20002003329633741</v>
      </c>
      <c r="CJ1089" s="21">
        <f t="shared" si="1600"/>
        <v>1.6657670635818143</v>
      </c>
      <c r="CL1089" s="68">
        <f t="shared" si="1601"/>
        <v>0.58371341177082015</v>
      </c>
      <c r="CM1089" s="19">
        <f t="shared" si="1602"/>
        <v>2.3020487674175606E-3</v>
      </c>
      <c r="CN1089" s="19">
        <f t="shared" si="1603"/>
        <v>7.3224812308596246E-2</v>
      </c>
      <c r="CO1089" s="19">
        <f t="shared" si="1604"/>
        <v>9.5625539496870673E-5</v>
      </c>
      <c r="CP1089" s="19">
        <f t="shared" si="1605"/>
        <v>6.4774461739518993E-2</v>
      </c>
      <c r="CQ1089" s="19">
        <f t="shared" si="1606"/>
        <v>8.3832619257856924E-3</v>
      </c>
      <c r="CR1089" s="19">
        <f t="shared" si="1607"/>
        <v>6.3686037824670829E-3</v>
      </c>
      <c r="CS1089" s="19">
        <f t="shared" si="1608"/>
        <v>2.4201483151463317E-2</v>
      </c>
      <c r="CT1089" s="19">
        <f t="shared" si="1609"/>
        <v>8.791188122646125E-2</v>
      </c>
      <c r="CU1089" s="19">
        <f t="shared" si="1610"/>
        <v>2.6961775867982665E-2</v>
      </c>
      <c r="CV1089" s="19">
        <f t="shared" si="1611"/>
        <v>1.9858010486254823E-3</v>
      </c>
      <c r="CW1089" s="19">
        <f t="shared" si="1612"/>
        <v>0.12007683287136468</v>
      </c>
      <c r="CX1089" s="19">
        <f t="shared" si="1613"/>
        <v>0.99999999999999978</v>
      </c>
      <c r="CZ1089" s="68">
        <f t="shared" si="1614"/>
        <v>2.5805000000000001E-5</v>
      </c>
      <c r="DA1089" s="19">
        <f t="shared" si="1615"/>
        <v>1.7877719999999995E-5</v>
      </c>
      <c r="DB1089" s="19">
        <f t="shared" si="1616"/>
        <v>3.667E-5</v>
      </c>
      <c r="DC1089" s="19">
        <f t="shared" si="1617"/>
        <v>3.8844519999999992E-5</v>
      </c>
      <c r="DD1089" s="19">
        <f t="shared" si="1618"/>
        <v>1.2336759999999999E-5</v>
      </c>
      <c r="DE1089" s="19">
        <f t="shared" si="1619"/>
        <v>1.2336759999999999E-5</v>
      </c>
      <c r="DF1089" s="19">
        <f t="shared" si="1620"/>
        <v>1.0911559999999998E-5</v>
      </c>
      <c r="DG1089" s="19">
        <f t="shared" si="1621"/>
        <v>1.5354719999999999E-5</v>
      </c>
      <c r="DH1089" s="19">
        <f t="shared" si="1622"/>
        <v>2.4205039999999999E-5</v>
      </c>
      <c r="DI1089" s="19">
        <f t="shared" si="1623"/>
        <v>3.7223239999999996E-5</v>
      </c>
      <c r="DJ1089" s="19">
        <f t="shared" si="1624"/>
        <v>0</v>
      </c>
      <c r="DK1089" s="19">
        <f t="shared" si="1625"/>
        <v>2.0229879999999996E-5</v>
      </c>
      <c r="DM1089" s="68">
        <f t="shared" si="1626"/>
        <v>1359.0196387983285</v>
      </c>
      <c r="DN1089" s="19">
        <f t="shared" si="1627"/>
        <v>10.28585611259796</v>
      </c>
      <c r="DO1089" s="19">
        <f t="shared" si="1628"/>
        <v>203.59972356107099</v>
      </c>
      <c r="DP1089" s="19">
        <f t="shared" si="1629"/>
        <v>0.39311703175261997</v>
      </c>
      <c r="DQ1089" s="19">
        <f t="shared" si="1630"/>
        <v>377.25019178329154</v>
      </c>
      <c r="DR1089" s="19">
        <f t="shared" si="1631"/>
        <v>48.206222785823591</v>
      </c>
      <c r="DS1089" s="19">
        <f t="shared" si="1632"/>
        <v>23.521360138552456</v>
      </c>
      <c r="DT1089" s="19">
        <f t="shared" si="1633"/>
        <v>88.391007790051717</v>
      </c>
      <c r="DU1089" s="19">
        <f t="shared" si="1634"/>
        <v>225.14556956850032</v>
      </c>
      <c r="DV1089" s="19">
        <f t="shared" si="1635"/>
        <v>68.231547999689653</v>
      </c>
      <c r="DX1089" s="19">
        <f t="shared" si="1636"/>
        <v>106.95983012959009</v>
      </c>
      <c r="DZ1089" s="68">
        <f t="shared" si="1637"/>
        <v>2511.0040656992492</v>
      </c>
      <c r="EA1089" s="21">
        <f t="shared" si="1638"/>
        <v>2.5110040656992494</v>
      </c>
      <c r="EB1089" s="92">
        <f t="shared" si="1587"/>
        <v>928</v>
      </c>
    </row>
    <row r="1090" spans="1:132" x14ac:dyDescent="0.3">
      <c r="A1090" s="19">
        <f>'A. Thermody. result (all suite)'!C1046</f>
        <v>926</v>
      </c>
      <c r="B1090" s="19" t="str">
        <f>'A. Thermody. result (all suite)'!A1046</f>
        <v>Alkaline basalt</v>
      </c>
      <c r="C1090" s="24">
        <f>'A. Thermody. result (all suite)'!G1046</f>
        <v>24.008016000000001</v>
      </c>
      <c r="D1090" s="19">
        <f>'A. Thermody. result (all suite)'!D1046</f>
        <v>5000</v>
      </c>
      <c r="E1090" s="61">
        <f>'A. Thermody. result (all suite)'!I1046</f>
        <v>58.420056000000002</v>
      </c>
      <c r="F1090" s="21">
        <f>'A. Thermody. result (all suite)'!J1046</f>
        <v>0.299265</v>
      </c>
      <c r="G1090" s="21">
        <f>'A. Thermody. result (all suite)'!K1046</f>
        <v>12.380616</v>
      </c>
      <c r="H1090" s="21">
        <f>'A. Thermody. result (all suite)'!L1046</f>
        <v>2.4039999999999999E-2</v>
      </c>
      <c r="I1090" s="21">
        <f>'A. Thermody. result (all suite)'!M1046</f>
        <v>7.7566230000000003</v>
      </c>
      <c r="J1090" s="21">
        <f>'A. Thermody. result (all suite)'!N1046</f>
        <v>0.99956599999999995</v>
      </c>
      <c r="K1090" s="21">
        <f>'A. Thermody. result (all suite)'!O1046</f>
        <v>0.41591699999999998</v>
      </c>
      <c r="L1090" s="21">
        <f>'A. Thermody. result (all suite)'!P1046</f>
        <v>2.243798</v>
      </c>
      <c r="M1090" s="21">
        <f>'A. Thermody. result (all suite)'!Q1046</f>
        <v>9.1027380000000004</v>
      </c>
      <c r="N1090" s="21">
        <f>'A. Thermody. result (all suite)'!R1046</f>
        <v>4.2512509999999999</v>
      </c>
      <c r="O1090" s="21">
        <f>'A. Thermody. result (all suite)'!S1046</f>
        <v>0.469495</v>
      </c>
      <c r="P1090" s="21">
        <f>'A. Thermody. result (all suite)'!T1046</f>
        <v>3.6366350000000001</v>
      </c>
      <c r="Q1090" s="21">
        <f t="shared" si="1639"/>
        <v>99.999999999999986</v>
      </c>
      <c r="S1090" s="19">
        <f t="shared" si="1557"/>
        <v>1199</v>
      </c>
      <c r="T1090" s="19">
        <f t="shared" si="1558"/>
        <v>0.5</v>
      </c>
      <c r="V1090" s="61">
        <f t="shared" si="1559"/>
        <v>56.295531796484397</v>
      </c>
      <c r="W1090" s="21">
        <f t="shared" si="1560"/>
        <v>0.28838182426725001</v>
      </c>
      <c r="X1090" s="21">
        <f t="shared" si="1561"/>
        <v>11.930378185328399</v>
      </c>
      <c r="Y1090" s="21">
        <f t="shared" si="1562"/>
        <v>2.3165752946000002E-2</v>
      </c>
      <c r="Z1090" s="21">
        <f t="shared" si="1563"/>
        <v>7.4745429331639501</v>
      </c>
      <c r="AA1090" s="21">
        <f t="shared" si="1564"/>
        <v>0.96321543299589985</v>
      </c>
      <c r="AB1090" s="21">
        <f t="shared" si="1565"/>
        <v>0.40079161680705</v>
      </c>
      <c r="AC1090" s="21">
        <f t="shared" si="1566"/>
        <v>2.1621992566027002</v>
      </c>
      <c r="AD1090" s="21">
        <f t="shared" si="1567"/>
        <v>8.7717046439337008</v>
      </c>
      <c r="AE1090" s="21">
        <f t="shared" si="1568"/>
        <v>4.0966485181961501</v>
      </c>
      <c r="AF1090" s="21">
        <f t="shared" si="1569"/>
        <v>0.45242118050675001</v>
      </c>
      <c r="AG1090" s="21">
        <f t="shared" si="1570"/>
        <v>92.858981141232235</v>
      </c>
      <c r="AH1090" s="21"/>
      <c r="AI1090" s="61">
        <f t="shared" si="1571"/>
        <v>60.624757136698165</v>
      </c>
      <c r="AJ1090" s="21">
        <f t="shared" si="1572"/>
        <v>0.31055889341348764</v>
      </c>
      <c r="AK1090" s="21">
        <f t="shared" si="1573"/>
        <v>12.847845236620786</v>
      </c>
      <c r="AL1090" s="21">
        <f t="shared" si="1574"/>
        <v>2.4947240063690188E-2</v>
      </c>
      <c r="AM1090" s="21">
        <f t="shared" si="1575"/>
        <v>8.0493484219858882</v>
      </c>
      <c r="AN1090" s="21">
        <f t="shared" si="1576"/>
        <v>1.0372883927413701</v>
      </c>
      <c r="AO1090" s="21">
        <f t="shared" si="1577"/>
        <v>0.43161319657112435</v>
      </c>
      <c r="AP1090" s="21">
        <f t="shared" si="1578"/>
        <v>2.3284761797182991</v>
      </c>
      <c r="AQ1090" s="21">
        <f t="shared" si="1579"/>
        <v>9.4462641482061169</v>
      </c>
      <c r="AR1090" s="21">
        <f t="shared" si="1580"/>
        <v>4.4116879895175938</v>
      </c>
      <c r="AS1090" s="21">
        <f t="shared" si="1581"/>
        <v>0.48721316446348684</v>
      </c>
      <c r="AT1090" s="21">
        <f t="shared" si="1582"/>
        <v>99.999999999999986</v>
      </c>
      <c r="AU1090" s="21"/>
      <c r="AV1090" s="21">
        <f>AR1090*'[1]diagram lines'!$G$39</f>
        <v>3.6621693633579375</v>
      </c>
      <c r="AW1090" s="21">
        <f>AK1090*'[1]diagram lines'!$G$40</f>
        <v>6.7999325259808163</v>
      </c>
      <c r="AX1090" s="21">
        <f>AQ1090*'[1]diagram lines'!$G$38</f>
        <v>7.0077319382787557</v>
      </c>
      <c r="AY1090" s="21">
        <f>AP1090*'[1]diagram lines'!$G$41</f>
        <v>1.6640632726595936</v>
      </c>
      <c r="AZ1090" s="21">
        <f t="shared" si="1583"/>
        <v>13.857952137723711</v>
      </c>
      <c r="BA1090" s="21">
        <f t="shared" si="1584"/>
        <v>0.55131766310985908</v>
      </c>
      <c r="BB1090" s="21">
        <f t="shared" si="1585"/>
        <v>0.6373004148536735</v>
      </c>
      <c r="BC1090" s="86">
        <f t="shared" si="1586"/>
        <v>1.5691187024091355</v>
      </c>
      <c r="BX1090" s="61">
        <f t="shared" si="1588"/>
        <v>0.97237110519307601</v>
      </c>
      <c r="BY1090" s="21">
        <f t="shared" si="1589"/>
        <v>3.7464321482223338E-3</v>
      </c>
      <c r="BZ1090" s="21">
        <f t="shared" si="1590"/>
        <v>0.12142620635543351</v>
      </c>
      <c r="CA1090" s="21">
        <f t="shared" si="1591"/>
        <v>1.5054167449433278E-4</v>
      </c>
      <c r="CB1090" s="21">
        <f t="shared" si="1592"/>
        <v>0.1079557828810021</v>
      </c>
      <c r="CC1090" s="21">
        <f t="shared" si="1593"/>
        <v>1.4090301663377502E-2</v>
      </c>
      <c r="CD1090" s="21">
        <f t="shared" si="1594"/>
        <v>1.0320521091811415E-2</v>
      </c>
      <c r="CE1090" s="21">
        <f t="shared" si="1595"/>
        <v>4.0010663338088448E-2</v>
      </c>
      <c r="CF1090" s="21">
        <f t="shared" si="1596"/>
        <v>0.14684203903855461</v>
      </c>
      <c r="CG1090" s="21">
        <f t="shared" si="1597"/>
        <v>4.5130053078556262E-2</v>
      </c>
      <c r="CH1090" s="21">
        <f t="shared" si="1598"/>
        <v>3.307607225384659E-3</v>
      </c>
      <c r="CI1090" s="21">
        <f t="shared" si="1599"/>
        <v>0.20181104328523863</v>
      </c>
      <c r="CJ1090" s="21">
        <f t="shared" si="1600"/>
        <v>1.6671622969732398</v>
      </c>
      <c r="CL1090" s="68">
        <f t="shared" si="1601"/>
        <v>0.58324921752275205</v>
      </c>
      <c r="CM1090" s="19">
        <f t="shared" si="1602"/>
        <v>2.2471910233479021E-3</v>
      </c>
      <c r="CN1090" s="19">
        <f t="shared" si="1603"/>
        <v>7.2834064551414557E-2</v>
      </c>
      <c r="CO1090" s="19">
        <f t="shared" si="1604"/>
        <v>9.0298151996145564E-5</v>
      </c>
      <c r="CP1090" s="19">
        <f t="shared" si="1605"/>
        <v>6.4754213238265745E-2</v>
      </c>
      <c r="CQ1090" s="19">
        <f t="shared" si="1606"/>
        <v>8.4516676564475295E-3</v>
      </c>
      <c r="CR1090" s="19">
        <f t="shared" si="1607"/>
        <v>6.1904717438419094E-3</v>
      </c>
      <c r="CS1090" s="19">
        <f t="shared" si="1608"/>
        <v>2.3999261146157431E-2</v>
      </c>
      <c r="CT1090" s="19">
        <f t="shared" si="1609"/>
        <v>8.807903064095722E-2</v>
      </c>
      <c r="CU1090" s="19">
        <f t="shared" si="1610"/>
        <v>2.7069981825099215E-2</v>
      </c>
      <c r="CV1090" s="19">
        <f t="shared" si="1611"/>
        <v>1.9839743445432237E-3</v>
      </c>
      <c r="CW1090" s="19">
        <f t="shared" si="1612"/>
        <v>0.12105062815517713</v>
      </c>
      <c r="CX1090" s="19">
        <f t="shared" si="1613"/>
        <v>1.0000000000000002</v>
      </c>
      <c r="CZ1090" s="68">
        <f t="shared" si="1614"/>
        <v>2.5805000000000001E-5</v>
      </c>
      <c r="DA1090" s="19">
        <f t="shared" si="1615"/>
        <v>1.7863239999999998E-5</v>
      </c>
      <c r="DB1090" s="19">
        <f t="shared" si="1616"/>
        <v>3.667E-5</v>
      </c>
      <c r="DC1090" s="19">
        <f t="shared" si="1617"/>
        <v>3.8826339999999994E-5</v>
      </c>
      <c r="DD1090" s="19">
        <f t="shared" si="1618"/>
        <v>1.2330919999999999E-5</v>
      </c>
      <c r="DE1090" s="19">
        <f t="shared" si="1619"/>
        <v>1.2330919999999999E-5</v>
      </c>
      <c r="DF1090" s="19">
        <f t="shared" si="1620"/>
        <v>1.0905019999999998E-5</v>
      </c>
      <c r="DG1090" s="19">
        <f t="shared" si="1621"/>
        <v>1.5347239999999997E-5</v>
      </c>
      <c r="DH1090" s="19">
        <f t="shared" si="1622"/>
        <v>2.4189679999999998E-5</v>
      </c>
      <c r="DI1090" s="19">
        <f t="shared" si="1623"/>
        <v>3.7199079999999993E-5</v>
      </c>
      <c r="DJ1090" s="19">
        <f t="shared" si="1624"/>
        <v>0</v>
      </c>
      <c r="DK1090" s="19">
        <f t="shared" si="1625"/>
        <v>2.0210959999999994E-5</v>
      </c>
      <c r="DM1090" s="68">
        <f t="shared" si="1626"/>
        <v>1357.9388873771338</v>
      </c>
      <c r="DN1090" s="19">
        <f t="shared" si="1627"/>
        <v>10.048883570115525</v>
      </c>
      <c r="DO1090" s="19">
        <f t="shared" si="1628"/>
        <v>202.51325938538938</v>
      </c>
      <c r="DP1090" s="19">
        <f t="shared" si="1629"/>
        <v>0.37138993508696638</v>
      </c>
      <c r="DQ1090" s="19">
        <f t="shared" si="1630"/>
        <v>377.31087552018772</v>
      </c>
      <c r="DR1090" s="19">
        <f t="shared" si="1631"/>
        <v>48.622592924809162</v>
      </c>
      <c r="DS1090" s="19">
        <f t="shared" si="1632"/>
        <v>22.877171364823628</v>
      </c>
      <c r="DT1090" s="19">
        <f t="shared" si="1633"/>
        <v>87.69515333548631</v>
      </c>
      <c r="DU1090" s="19">
        <f t="shared" si="1634"/>
        <v>225.71688048097116</v>
      </c>
      <c r="DV1090" s="19">
        <f t="shared" si="1635"/>
        <v>68.549875102404329</v>
      </c>
      <c r="DX1090" s="19">
        <f t="shared" si="1636"/>
        <v>107.9281894257518</v>
      </c>
      <c r="DZ1090" s="68">
        <f t="shared" si="1637"/>
        <v>2509.5731584221598</v>
      </c>
      <c r="EA1090" s="21">
        <f t="shared" si="1638"/>
        <v>2.5095731584221599</v>
      </c>
      <c r="EB1090" s="92">
        <f t="shared" si="1587"/>
        <v>926</v>
      </c>
    </row>
    <row r="1091" spans="1:132" x14ac:dyDescent="0.3">
      <c r="A1091" s="19">
        <f>'A. Thermody. result (all suite)'!C1047</f>
        <v>924</v>
      </c>
      <c r="B1091" s="19" t="str">
        <f>'A. Thermody. result (all suite)'!A1047</f>
        <v>Alkaline basalt</v>
      </c>
      <c r="C1091" s="24">
        <f>'A. Thermody. result (all suite)'!G1047</f>
        <v>23.792866</v>
      </c>
      <c r="D1091" s="19">
        <f>'A. Thermody. result (all suite)'!D1047</f>
        <v>5000</v>
      </c>
      <c r="E1091" s="61">
        <f>'A. Thermody. result (all suite)'!I1047</f>
        <v>58.421187000000003</v>
      </c>
      <c r="F1091" s="21">
        <f>'A. Thermody. result (all suite)'!J1047</f>
        <v>0.29234599999999999</v>
      </c>
      <c r="G1091" s="21">
        <f>'A. Thermody. result (all suite)'!K1047</f>
        <v>12.324164</v>
      </c>
      <c r="H1091" s="21">
        <f>'A. Thermody. result (all suite)'!L1047</f>
        <v>2.2699E-2</v>
      </c>
      <c r="I1091" s="21">
        <f>'A. Thermody. result (all suite)'!M1047</f>
        <v>7.76112</v>
      </c>
      <c r="J1091" s="21">
        <f>'A. Thermody. result (all suite)'!N1047</f>
        <v>1.008605</v>
      </c>
      <c r="K1091" s="21">
        <f>'A. Thermody. result (all suite)'!O1047</f>
        <v>0.40449600000000002</v>
      </c>
      <c r="L1091" s="21">
        <f>'A. Thermody. result (all suite)'!P1047</f>
        <v>2.2273010000000002</v>
      </c>
      <c r="M1091" s="21">
        <f>'A. Thermody. result (all suite)'!Q1047</f>
        <v>9.1278780000000008</v>
      </c>
      <c r="N1091" s="21">
        <f>'A. Thermody. result (all suite)'!R1047</f>
        <v>4.2713460000000003</v>
      </c>
      <c r="O1091" s="21">
        <f>'A. Thermody. result (all suite)'!S1047</f>
        <v>0.46951900000000002</v>
      </c>
      <c r="P1091" s="21">
        <f>'A. Thermody. result (all suite)'!T1047</f>
        <v>3.6693410000000002</v>
      </c>
      <c r="Q1091" s="21">
        <f t="shared" si="1639"/>
        <v>100.00000200000001</v>
      </c>
      <c r="S1091" s="19">
        <f t="shared" si="1557"/>
        <v>1197</v>
      </c>
      <c r="T1091" s="19">
        <f t="shared" si="1558"/>
        <v>0.5</v>
      </c>
      <c r="V1091" s="61">
        <f t="shared" si="1559"/>
        <v>56.277514475595787</v>
      </c>
      <c r="W1091" s="21">
        <f t="shared" si="1560"/>
        <v>0.2816188285746834</v>
      </c>
      <c r="X1091" s="21">
        <f t="shared" si="1561"/>
        <v>11.871948406485071</v>
      </c>
      <c r="Y1091" s="21">
        <f t="shared" si="1562"/>
        <v>2.1866096303068072E-2</v>
      </c>
      <c r="Z1091" s="21">
        <f t="shared" si="1563"/>
        <v>7.4763380474764389</v>
      </c>
      <c r="AA1091" s="21">
        <f t="shared" si="1564"/>
        <v>0.97159584394713305</v>
      </c>
      <c r="AB1091" s="21">
        <f t="shared" si="1565"/>
        <v>0.38965366272548679</v>
      </c>
      <c r="AC1091" s="21">
        <f t="shared" si="1566"/>
        <v>2.1455737328481352</v>
      </c>
      <c r="AD1091" s="21">
        <f t="shared" si="1567"/>
        <v>8.7929450368146806</v>
      </c>
      <c r="AE1091" s="21">
        <f t="shared" si="1568"/>
        <v>4.1146157531047454</v>
      </c>
      <c r="AF1091" s="21">
        <f t="shared" si="1569"/>
        <v>0.45229074717477508</v>
      </c>
      <c r="AG1091" s="21">
        <f t="shared" si="1570"/>
        <v>92.795960631050008</v>
      </c>
      <c r="AH1091" s="21"/>
      <c r="AI1091" s="61">
        <f t="shared" si="1571"/>
        <v>60.64651315950173</v>
      </c>
      <c r="AJ1091" s="21">
        <f t="shared" si="1572"/>
        <v>0.30348177513284158</v>
      </c>
      <c r="AK1091" s="21">
        <f t="shared" si="1573"/>
        <v>12.793604727782361</v>
      </c>
      <c r="AL1091" s="21">
        <f t="shared" si="1574"/>
        <v>2.3563629445042422E-2</v>
      </c>
      <c r="AM1091" s="21">
        <f t="shared" si="1575"/>
        <v>8.0567494496897503</v>
      </c>
      <c r="AN1091" s="21">
        <f t="shared" si="1576"/>
        <v>1.0470238546375175</v>
      </c>
      <c r="AO1091" s="21">
        <f t="shared" si="1577"/>
        <v>0.41990368985426146</v>
      </c>
      <c r="AP1091" s="21">
        <f t="shared" si="1578"/>
        <v>2.3121413025495587</v>
      </c>
      <c r="AQ1091" s="21">
        <f t="shared" si="1579"/>
        <v>9.4755687392200088</v>
      </c>
      <c r="AR1091" s="21">
        <f t="shared" si="1580"/>
        <v>4.4340461859801836</v>
      </c>
      <c r="AS1091" s="21">
        <f t="shared" si="1581"/>
        <v>0.48740348620674367</v>
      </c>
      <c r="AT1091" s="21">
        <f t="shared" si="1582"/>
        <v>100</v>
      </c>
      <c r="AU1091" s="21"/>
      <c r="AV1091" s="21">
        <f>AR1091*'[1]diagram lines'!$G$39</f>
        <v>3.6807290399034649</v>
      </c>
      <c r="AW1091" s="21">
        <f>AK1091*'[1]diagram lines'!$G$40</f>
        <v>6.7712248482742963</v>
      </c>
      <c r="AX1091" s="21">
        <f>AQ1091*'[1]diagram lines'!$G$38</f>
        <v>7.029471613896999</v>
      </c>
      <c r="AY1091" s="21">
        <f>AP1091*'[1]diagram lines'!$G$41</f>
        <v>1.6523894280239164</v>
      </c>
      <c r="AZ1091" s="21">
        <f t="shared" si="1583"/>
        <v>13.909614925200191</v>
      </c>
      <c r="BA1091" s="21">
        <f t="shared" si="1584"/>
        <v>0.54771894914071662</v>
      </c>
      <c r="BB1091" s="21">
        <f t="shared" si="1585"/>
        <v>0.63222203459573467</v>
      </c>
      <c r="BC1091" s="86">
        <f t="shared" si="1586"/>
        <v>1.5817227892720249</v>
      </c>
      <c r="BX1091" s="61">
        <f t="shared" si="1588"/>
        <v>0.97238993009320918</v>
      </c>
      <c r="BY1091" s="21">
        <f t="shared" si="1589"/>
        <v>3.659814722083125E-3</v>
      </c>
      <c r="BZ1091" s="21">
        <f t="shared" si="1590"/>
        <v>0.12087253825029423</v>
      </c>
      <c r="CA1091" s="21">
        <f t="shared" si="1591"/>
        <v>1.4214415429895423E-4</v>
      </c>
      <c r="CB1091" s="21">
        <f t="shared" si="1592"/>
        <v>0.10801837160751566</v>
      </c>
      <c r="CC1091" s="21">
        <f t="shared" si="1593"/>
        <v>1.4217719199323372E-2</v>
      </c>
      <c r="CD1091" s="21">
        <f t="shared" si="1594"/>
        <v>1.0037121588089332E-2</v>
      </c>
      <c r="CE1091" s="21">
        <f t="shared" si="1595"/>
        <v>3.9716494293865909E-2</v>
      </c>
      <c r="CF1091" s="21">
        <f t="shared" si="1596"/>
        <v>0.1472475883206969</v>
      </c>
      <c r="CG1091" s="21">
        <f t="shared" si="1597"/>
        <v>4.5343375796178344E-2</v>
      </c>
      <c r="CH1091" s="21">
        <f t="shared" si="1598"/>
        <v>3.3077763061489041E-3</v>
      </c>
      <c r="CI1091" s="21">
        <f t="shared" si="1599"/>
        <v>0.20362602663706994</v>
      </c>
      <c r="CJ1091" s="21">
        <f t="shared" si="1600"/>
        <v>1.6685789009687737</v>
      </c>
      <c r="CL1091" s="68">
        <f t="shared" si="1601"/>
        <v>0.58276532774604872</v>
      </c>
      <c r="CM1091" s="19">
        <f t="shared" si="1602"/>
        <v>2.1933722882137869E-3</v>
      </c>
      <c r="CN1091" s="19">
        <f t="shared" si="1603"/>
        <v>7.2440409129059385E-2</v>
      </c>
      <c r="CO1091" s="19">
        <f t="shared" si="1604"/>
        <v>8.5188752067058747E-5</v>
      </c>
      <c r="CP1091" s="19">
        <f t="shared" si="1605"/>
        <v>6.4736747866582997E-2</v>
      </c>
      <c r="CQ1091" s="19">
        <f t="shared" si="1606"/>
        <v>8.5208551966398424E-3</v>
      </c>
      <c r="CR1091" s="19">
        <f t="shared" si="1607"/>
        <v>6.0153712732803934E-3</v>
      </c>
      <c r="CS1091" s="19">
        <f t="shared" si="1608"/>
        <v>2.3802586902427321E-2</v>
      </c>
      <c r="CT1091" s="19">
        <f t="shared" si="1609"/>
        <v>8.8247303280177658E-2</v>
      </c>
      <c r="CU1091" s="19">
        <f t="shared" si="1610"/>
        <v>2.7174846673329062E-2</v>
      </c>
      <c r="CV1091" s="19">
        <f t="shared" si="1611"/>
        <v>1.9823913056963714E-3</v>
      </c>
      <c r="CW1091" s="19">
        <f t="shared" si="1612"/>
        <v>0.12203559958647749</v>
      </c>
      <c r="CX1091" s="19">
        <f t="shared" si="1613"/>
        <v>1.0000000000000002</v>
      </c>
      <c r="CZ1091" s="68">
        <f t="shared" si="1614"/>
        <v>2.5805000000000001E-5</v>
      </c>
      <c r="DA1091" s="19">
        <f t="shared" si="1615"/>
        <v>1.7848759999999995E-5</v>
      </c>
      <c r="DB1091" s="19">
        <f t="shared" si="1616"/>
        <v>3.667E-5</v>
      </c>
      <c r="DC1091" s="19">
        <f t="shared" si="1617"/>
        <v>3.8808159999999989E-5</v>
      </c>
      <c r="DD1091" s="19">
        <f t="shared" si="1618"/>
        <v>1.2325079999999999E-5</v>
      </c>
      <c r="DE1091" s="19">
        <f t="shared" si="1619"/>
        <v>1.2325079999999999E-5</v>
      </c>
      <c r="DF1091" s="19">
        <f t="shared" si="1620"/>
        <v>1.0898479999999998E-5</v>
      </c>
      <c r="DG1091" s="19">
        <f t="shared" si="1621"/>
        <v>1.5339759999999999E-5</v>
      </c>
      <c r="DH1091" s="19">
        <f t="shared" si="1622"/>
        <v>2.4174320000000001E-5</v>
      </c>
      <c r="DI1091" s="19">
        <f t="shared" si="1623"/>
        <v>3.717491999999999E-5</v>
      </c>
      <c r="DJ1091" s="19">
        <f t="shared" si="1624"/>
        <v>0</v>
      </c>
      <c r="DK1091" s="19">
        <f t="shared" si="1625"/>
        <v>2.0192039999999995E-5</v>
      </c>
      <c r="DM1091" s="68">
        <f t="shared" si="1626"/>
        <v>1356.8122802163382</v>
      </c>
      <c r="DN1091" s="19">
        <f t="shared" si="1627"/>
        <v>9.8161764953149326</v>
      </c>
      <c r="DO1091" s="19">
        <f t="shared" si="1628"/>
        <v>201.41871052083161</v>
      </c>
      <c r="DP1091" s="19">
        <f t="shared" si="1629"/>
        <v>0.35053946947210624</v>
      </c>
      <c r="DQ1091" s="19">
        <f t="shared" si="1630"/>
        <v>377.38784123218579</v>
      </c>
      <c r="DR1091" s="19">
        <f t="shared" si="1631"/>
        <v>49.043857536797361</v>
      </c>
      <c r="DS1091" s="19">
        <f t="shared" si="1632"/>
        <v>22.243419478055646</v>
      </c>
      <c r="DT1091" s="19">
        <f t="shared" si="1633"/>
        <v>87.018902087654851</v>
      </c>
      <c r="DU1091" s="19">
        <f t="shared" si="1634"/>
        <v>226.29179767365588</v>
      </c>
      <c r="DV1091" s="19">
        <f t="shared" si="1635"/>
        <v>68.86014970920175</v>
      </c>
      <c r="DX1091" s="19">
        <f t="shared" si="1636"/>
        <v>108.90833737197057</v>
      </c>
      <c r="DZ1091" s="68">
        <f t="shared" si="1637"/>
        <v>2508.1520117914783</v>
      </c>
      <c r="EA1091" s="21">
        <f t="shared" si="1638"/>
        <v>2.5081520117914784</v>
      </c>
      <c r="EB1091" s="92">
        <f t="shared" si="1587"/>
        <v>924</v>
      </c>
    </row>
    <row r="1092" spans="1:132" x14ac:dyDescent="0.3">
      <c r="A1092" s="19">
        <f>'A. Thermody. result (all suite)'!C1048</f>
        <v>922</v>
      </c>
      <c r="B1092" s="19" t="str">
        <f>'A. Thermody. result (all suite)'!A1048</f>
        <v>Alkaline basalt</v>
      </c>
      <c r="C1092" s="24">
        <f>'A. Thermody. result (all suite)'!G1048</f>
        <v>23.578510000000001</v>
      </c>
      <c r="D1092" s="19">
        <f>'A. Thermody. result (all suite)'!D1048</f>
        <v>5000</v>
      </c>
      <c r="E1092" s="61">
        <f>'A. Thermody. result (all suite)'!I1048</f>
        <v>58.420945000000003</v>
      </c>
      <c r="F1092" s="21">
        <f>'A. Thermody. result (all suite)'!J1048</f>
        <v>0.28555199999999997</v>
      </c>
      <c r="G1092" s="21">
        <f>'A. Thermody. result (all suite)'!K1048</f>
        <v>12.267205000000001</v>
      </c>
      <c r="H1092" s="21">
        <f>'A. Thermody. result (all suite)'!L1048</f>
        <v>2.1412E-2</v>
      </c>
      <c r="I1092" s="21">
        <f>'A. Thermody. result (all suite)'!M1048</f>
        <v>7.766108</v>
      </c>
      <c r="J1092" s="21">
        <f>'A. Thermody. result (all suite)'!N1048</f>
        <v>1.017774</v>
      </c>
      <c r="K1092" s="21">
        <f>'A. Thermody. result (all suite)'!O1048</f>
        <v>0.39326899999999998</v>
      </c>
      <c r="L1092" s="21">
        <f>'A. Thermody. result (all suite)'!P1048</f>
        <v>2.2113399999999999</v>
      </c>
      <c r="M1092" s="21">
        <f>'A. Thermody. result (all suite)'!Q1048</f>
        <v>9.1533339999999992</v>
      </c>
      <c r="N1092" s="21">
        <f>'A. Thermody. result (all suite)'!R1048</f>
        <v>4.2909350000000002</v>
      </c>
      <c r="O1092" s="21">
        <f>'A. Thermody. result (all suite)'!S1048</f>
        <v>0.46960299999999999</v>
      </c>
      <c r="P1092" s="21">
        <f>'A. Thermody. result (all suite)'!T1048</f>
        <v>3.7025220000000001</v>
      </c>
      <c r="Q1092" s="21">
        <f t="shared" si="1639"/>
        <v>99.999999000000031</v>
      </c>
      <c r="S1092" s="19">
        <f t="shared" si="1557"/>
        <v>1195</v>
      </c>
      <c r="T1092" s="19">
        <f t="shared" si="1558"/>
        <v>0.5</v>
      </c>
      <c r="V1092" s="61">
        <f t="shared" si="1559"/>
        <v>56.257896637136618</v>
      </c>
      <c r="W1092" s="21">
        <f t="shared" si="1560"/>
        <v>0.2749793742728337</v>
      </c>
      <c r="X1092" s="21">
        <f t="shared" si="1561"/>
        <v>11.813009031547942</v>
      </c>
      <c r="Y1092" s="21">
        <f t="shared" si="1562"/>
        <v>2.0619215981432158E-2</v>
      </c>
      <c r="Z1092" s="21">
        <f t="shared" si="1563"/>
        <v>7.4785661398808214</v>
      </c>
      <c r="AA1092" s="21">
        <f t="shared" si="1564"/>
        <v>0.9800906933628869</v>
      </c>
      <c r="AB1092" s="21">
        <f t="shared" si="1565"/>
        <v>0.37870812861021125</v>
      </c>
      <c r="AC1092" s="21">
        <f t="shared" si="1566"/>
        <v>2.1294646491864464</v>
      </c>
      <c r="AD1092" s="21">
        <f t="shared" si="1567"/>
        <v>8.814429791527477</v>
      </c>
      <c r="AE1092" s="21">
        <f t="shared" si="1568"/>
        <v>4.1320621860305717</v>
      </c>
      <c r="AF1092" s="21">
        <f t="shared" si="1569"/>
        <v>0.45221584543846849</v>
      </c>
      <c r="AG1092" s="21">
        <f t="shared" si="1570"/>
        <v>92.732041692975699</v>
      </c>
      <c r="AH1092" s="21"/>
      <c r="AI1092" s="61">
        <f t="shared" si="1571"/>
        <v>60.667160573687731</v>
      </c>
      <c r="AJ1092" s="21">
        <f t="shared" si="1572"/>
        <v>0.29653113341692217</v>
      </c>
      <c r="AK1092" s="21">
        <f t="shared" si="1573"/>
        <v>12.738864383747046</v>
      </c>
      <c r="AL1092" s="21">
        <f t="shared" si="1574"/>
        <v>2.2235265831523292E-2</v>
      </c>
      <c r="AM1092" s="21">
        <f t="shared" si="1575"/>
        <v>8.0647055789426343</v>
      </c>
      <c r="AN1092" s="21">
        <f t="shared" si="1576"/>
        <v>1.0569061949566967</v>
      </c>
      <c r="AO1092" s="21">
        <f t="shared" si="1577"/>
        <v>0.40838972344000246</v>
      </c>
      <c r="AP1092" s="21">
        <f t="shared" si="1578"/>
        <v>2.2963633823968204</v>
      </c>
      <c r="AQ1092" s="21">
        <f t="shared" si="1579"/>
        <v>9.505268762129667</v>
      </c>
      <c r="AR1092" s="21">
        <f t="shared" si="1580"/>
        <v>4.4559163268628526</v>
      </c>
      <c r="AS1092" s="21">
        <f t="shared" si="1581"/>
        <v>0.4876586745881204</v>
      </c>
      <c r="AT1092" s="21">
        <f t="shared" si="1582"/>
        <v>100</v>
      </c>
      <c r="AU1092" s="21"/>
      <c r="AV1092" s="21">
        <f>AR1092*'[1]diagram lines'!$G$39</f>
        <v>3.6988835785070866</v>
      </c>
      <c r="AW1092" s="21">
        <f>AK1092*'[1]diagram lines'!$G$40</f>
        <v>6.7422526246030356</v>
      </c>
      <c r="AX1092" s="21">
        <f>AQ1092*'[1]diagram lines'!$G$38</f>
        <v>7.0515046415411762</v>
      </c>
      <c r="AY1092" s="21">
        <f>AP1092*'[1]diagram lines'!$G$41</f>
        <v>1.6411136169703955</v>
      </c>
      <c r="AZ1092" s="21">
        <f t="shared" si="1583"/>
        <v>13.961185088992519</v>
      </c>
      <c r="BA1092" s="21">
        <f t="shared" si="1584"/>
        <v>0.54410294355612931</v>
      </c>
      <c r="BB1092" s="21">
        <f t="shared" si="1585"/>
        <v>0.62716364159105376</v>
      </c>
      <c r="BC1092" s="86">
        <f t="shared" si="1586"/>
        <v>1.5944801861649636</v>
      </c>
      <c r="BX1092" s="61">
        <f t="shared" si="1588"/>
        <v>0.97238590213049281</v>
      </c>
      <c r="BY1092" s="21">
        <f t="shared" si="1589"/>
        <v>3.5747621432148219E-3</v>
      </c>
      <c r="BZ1092" s="21">
        <f t="shared" si="1590"/>
        <v>0.12031389760690468</v>
      </c>
      <c r="CA1092" s="21">
        <f t="shared" si="1591"/>
        <v>1.3408478927922851E-4</v>
      </c>
      <c r="CB1092" s="21">
        <f t="shared" si="1592"/>
        <v>0.10808779401530969</v>
      </c>
      <c r="CC1092" s="21">
        <f t="shared" si="1593"/>
        <v>1.4346969269805469E-2</v>
      </c>
      <c r="CD1092" s="21">
        <f t="shared" si="1594"/>
        <v>9.7585359801488844E-3</v>
      </c>
      <c r="CE1092" s="21">
        <f t="shared" si="1595"/>
        <v>3.9431883024251067E-2</v>
      </c>
      <c r="CF1092" s="21">
        <f t="shared" si="1596"/>
        <v>0.14765823519922566</v>
      </c>
      <c r="CG1092" s="21">
        <f t="shared" si="1597"/>
        <v>4.5551326963906583E-2</v>
      </c>
      <c r="CH1092" s="21">
        <f t="shared" si="1598"/>
        <v>3.3083680888237616E-3</v>
      </c>
      <c r="CI1092" s="21">
        <f t="shared" si="1599"/>
        <v>0.20546736958934519</v>
      </c>
      <c r="CJ1092" s="21">
        <f t="shared" si="1600"/>
        <v>1.6700191288007078</v>
      </c>
      <c r="CL1092" s="68">
        <f t="shared" si="1601"/>
        <v>0.58226033783744324</v>
      </c>
      <c r="CM1092" s="19">
        <f t="shared" si="1602"/>
        <v>2.1405516149877691E-3</v>
      </c>
      <c r="CN1092" s="19">
        <f t="shared" si="1603"/>
        <v>7.2043424851849336E-2</v>
      </c>
      <c r="CO1092" s="19">
        <f t="shared" si="1604"/>
        <v>8.0289373317249919E-5</v>
      </c>
      <c r="CP1092" s="19">
        <f t="shared" si="1605"/>
        <v>6.4722488593846744E-2</v>
      </c>
      <c r="CQ1092" s="19">
        <f t="shared" si="1606"/>
        <v>8.5909011593828088E-3</v>
      </c>
      <c r="CR1092" s="19">
        <f t="shared" si="1607"/>
        <v>5.8433677865455287E-3</v>
      </c>
      <c r="CS1092" s="19">
        <f t="shared" si="1608"/>
        <v>2.3611635546096001E-2</v>
      </c>
      <c r="CT1092" s="19">
        <f t="shared" si="1609"/>
        <v>8.8417092147479531E-2</v>
      </c>
      <c r="CU1092" s="19">
        <f t="shared" si="1610"/>
        <v>2.7275931262307394E-2</v>
      </c>
      <c r="CV1092" s="19">
        <f t="shared" si="1611"/>
        <v>1.9810360442994463E-3</v>
      </c>
      <c r="CW1092" s="19">
        <f t="shared" si="1612"/>
        <v>0.12303294378244496</v>
      </c>
      <c r="CX1092" s="19">
        <f t="shared" si="1613"/>
        <v>1</v>
      </c>
      <c r="CZ1092" s="68">
        <f t="shared" si="1614"/>
        <v>2.5805000000000001E-5</v>
      </c>
      <c r="DA1092" s="19">
        <f t="shared" si="1615"/>
        <v>1.7834279999999998E-5</v>
      </c>
      <c r="DB1092" s="19">
        <f t="shared" si="1616"/>
        <v>3.667E-5</v>
      </c>
      <c r="DC1092" s="19">
        <f t="shared" si="1617"/>
        <v>3.8789979999999991E-5</v>
      </c>
      <c r="DD1092" s="19">
        <f t="shared" si="1618"/>
        <v>1.2319239999999998E-5</v>
      </c>
      <c r="DE1092" s="19">
        <f t="shared" si="1619"/>
        <v>1.2319239999999998E-5</v>
      </c>
      <c r="DF1092" s="19">
        <f t="shared" si="1620"/>
        <v>1.0891939999999998E-5</v>
      </c>
      <c r="DG1092" s="19">
        <f t="shared" si="1621"/>
        <v>1.5332279999999997E-5</v>
      </c>
      <c r="DH1092" s="19">
        <f t="shared" si="1622"/>
        <v>2.4158960000000001E-5</v>
      </c>
      <c r="DI1092" s="19">
        <f t="shared" si="1623"/>
        <v>3.7150759999999994E-5</v>
      </c>
      <c r="DJ1092" s="19">
        <f t="shared" si="1624"/>
        <v>0</v>
      </c>
      <c r="DK1092" s="19">
        <f t="shared" si="1625"/>
        <v>2.0173119999999996E-5</v>
      </c>
      <c r="DM1092" s="68">
        <f t="shared" si="1626"/>
        <v>1355.6365470751246</v>
      </c>
      <c r="DN1092" s="19">
        <f t="shared" si="1627"/>
        <v>9.5875618755129448</v>
      </c>
      <c r="DO1092" s="19">
        <f t="shared" si="1628"/>
        <v>200.31490586022792</v>
      </c>
      <c r="DP1092" s="19">
        <f t="shared" si="1629"/>
        <v>0.33053407155743941</v>
      </c>
      <c r="DQ1092" s="19">
        <f t="shared" si="1630"/>
        <v>377.48357897629148</v>
      </c>
      <c r="DR1092" s="19">
        <f t="shared" si="1631"/>
        <v>49.470464756479828</v>
      </c>
      <c r="DS1092" s="19">
        <f t="shared" si="1632"/>
        <v>21.620365315800935</v>
      </c>
      <c r="DT1092" s="19">
        <f t="shared" si="1633"/>
        <v>86.362923285060276</v>
      </c>
      <c r="DU1092" s="19">
        <f t="shared" si="1634"/>
        <v>226.87133644090045</v>
      </c>
      <c r="DV1092" s="19">
        <f t="shared" si="1635"/>
        <v>69.161242593943086</v>
      </c>
      <c r="DX1092" s="19">
        <f t="shared" si="1636"/>
        <v>109.9013760370066</v>
      </c>
      <c r="DZ1092" s="68">
        <f t="shared" si="1637"/>
        <v>2506.7408362879055</v>
      </c>
      <c r="EA1092" s="21">
        <f t="shared" si="1638"/>
        <v>2.5067408362879053</v>
      </c>
      <c r="EB1092" s="92">
        <f t="shared" si="1587"/>
        <v>922</v>
      </c>
    </row>
    <row r="1093" spans="1:132" x14ac:dyDescent="0.3">
      <c r="A1093" s="19">
        <f>'A. Thermody. result (all suite)'!C1049</f>
        <v>920</v>
      </c>
      <c r="B1093" s="19" t="str">
        <f>'A. Thermody. result (all suite)'!A1049</f>
        <v>Alkaline basalt</v>
      </c>
      <c r="C1093" s="24">
        <f>'A. Thermody. result (all suite)'!G1049</f>
        <v>23.364671999999999</v>
      </c>
      <c r="D1093" s="19">
        <f>'A. Thermody. result (all suite)'!D1049</f>
        <v>5000</v>
      </c>
      <c r="E1093" s="61">
        <f>'A. Thermody. result (all suite)'!I1049</f>
        <v>58.419243999999999</v>
      </c>
      <c r="F1093" s="21">
        <f>'A. Thermody. result (all suite)'!J1049</f>
        <v>0.27888099999999999</v>
      </c>
      <c r="G1093" s="21">
        <f>'A. Thermody. result (all suite)'!K1049</f>
        <v>12.209666</v>
      </c>
      <c r="H1093" s="21">
        <f>'A. Thermody. result (all suite)'!L1049</f>
        <v>2.0178000000000001E-2</v>
      </c>
      <c r="I1093" s="21">
        <f>'A. Thermody. result (all suite)'!M1049</f>
        <v>7.7716750000000001</v>
      </c>
      <c r="J1093" s="21">
        <f>'A. Thermody. result (all suite)'!N1049</f>
        <v>1.0270889999999999</v>
      </c>
      <c r="K1093" s="21">
        <f>'A. Thermody. result (all suite)'!O1049</f>
        <v>0.38223699999999999</v>
      </c>
      <c r="L1093" s="21">
        <f>'A. Thermody. result (all suite)'!P1049</f>
        <v>2.1959420000000001</v>
      </c>
      <c r="M1093" s="21">
        <f>'A. Thermody. result (all suite)'!Q1049</f>
        <v>9.1791730000000005</v>
      </c>
      <c r="N1093" s="21">
        <f>'A. Thermody. result (all suite)'!R1049</f>
        <v>4.3099369999999997</v>
      </c>
      <c r="O1093" s="21">
        <f>'A. Thermody. result (all suite)'!S1049</f>
        <v>0.469746</v>
      </c>
      <c r="P1093" s="21">
        <f>'A. Thermody. result (all suite)'!T1049</f>
        <v>3.7362329999999999</v>
      </c>
      <c r="Q1093" s="21">
        <f t="shared" si="1639"/>
        <v>100.00000100000003</v>
      </c>
      <c r="S1093" s="19">
        <f t="shared" si="1557"/>
        <v>1193</v>
      </c>
      <c r="T1093" s="19">
        <f t="shared" si="1558"/>
        <v>0.5</v>
      </c>
      <c r="V1093" s="61">
        <f t="shared" si="1559"/>
        <v>56.236564949148274</v>
      </c>
      <c r="W1093" s="21">
        <f t="shared" si="1560"/>
        <v>0.26846135615146643</v>
      </c>
      <c r="X1093" s="21">
        <f t="shared" si="1561"/>
        <v>11.753484434280036</v>
      </c>
      <c r="Y1093" s="21">
        <f t="shared" si="1562"/>
        <v>1.9424102912798974E-2</v>
      </c>
      <c r="Z1093" s="21">
        <f t="shared" si="1563"/>
        <v>7.4813071169009291</v>
      </c>
      <c r="AA1093" s="21">
        <f t="shared" si="1564"/>
        <v>0.98871456222637433</v>
      </c>
      <c r="AB1093" s="21">
        <f t="shared" si="1565"/>
        <v>0.36795573521060265</v>
      </c>
      <c r="AC1093" s="21">
        <f t="shared" si="1566"/>
        <v>2.1138964911555953</v>
      </c>
      <c r="AD1093" s="21">
        <f t="shared" si="1567"/>
        <v>8.8362177126764632</v>
      </c>
      <c r="AE1093" s="21">
        <f t="shared" si="1568"/>
        <v>4.1489077131370831</v>
      </c>
      <c r="AF1093" s="21">
        <f t="shared" si="1569"/>
        <v>0.45219519510732803</v>
      </c>
      <c r="AG1093" s="21">
        <f t="shared" si="1570"/>
        <v>92.667129368906942</v>
      </c>
      <c r="AH1093" s="21"/>
      <c r="AI1093" s="61">
        <f t="shared" si="1571"/>
        <v>60.686637572715846</v>
      </c>
      <c r="AJ1093" s="21">
        <f t="shared" si="1572"/>
        <v>0.28970505289175885</v>
      </c>
      <c r="AK1093" s="21">
        <f t="shared" si="1573"/>
        <v>12.683552964600347</v>
      </c>
      <c r="AL1093" s="21">
        <f t="shared" si="1574"/>
        <v>2.0961157473079594E-2</v>
      </c>
      <c r="AM1093" s="21">
        <f t="shared" si="1575"/>
        <v>8.0733126922686012</v>
      </c>
      <c r="AN1093" s="21">
        <f t="shared" si="1576"/>
        <v>1.0669528331781071</v>
      </c>
      <c r="AO1093" s="21">
        <f t="shared" si="1577"/>
        <v>0.3970725517413779</v>
      </c>
      <c r="AP1093" s="21">
        <f t="shared" si="1578"/>
        <v>2.2811718735132001</v>
      </c>
      <c r="AQ1093" s="21">
        <f t="shared" si="1579"/>
        <v>9.5354391280424426</v>
      </c>
      <c r="AR1093" s="21">
        <f t="shared" si="1580"/>
        <v>4.4772161837670845</v>
      </c>
      <c r="AS1093" s="21">
        <f t="shared" si="1581"/>
        <v>0.48797798980816959</v>
      </c>
      <c r="AT1093" s="21">
        <f t="shared" si="1582"/>
        <v>100.00000000000001</v>
      </c>
      <c r="AU1093" s="21"/>
      <c r="AV1093" s="21">
        <f>AR1093*'[1]diagram lines'!$G$39</f>
        <v>3.7165647208689054</v>
      </c>
      <c r="AW1093" s="21">
        <f>AK1093*'[1]diagram lines'!$G$40</f>
        <v>6.7129781500754522</v>
      </c>
      <c r="AX1093" s="21">
        <f>AQ1093*'[1]diagram lines'!$G$38</f>
        <v>7.0738865941818574</v>
      </c>
      <c r="AY1093" s="21">
        <f>AP1093*'[1]diagram lines'!$G$41</f>
        <v>1.630256889205814</v>
      </c>
      <c r="AZ1093" s="21">
        <f t="shared" si="1583"/>
        <v>14.012655311809528</v>
      </c>
      <c r="BA1093" s="21">
        <f t="shared" si="1584"/>
        <v>0.54046661749729485</v>
      </c>
      <c r="BB1093" s="21">
        <f t="shared" si="1585"/>
        <v>0.62212209240145866</v>
      </c>
      <c r="BC1093" s="86">
        <f t="shared" si="1586"/>
        <v>1.6074015248998661</v>
      </c>
      <c r="BX1093" s="61">
        <f t="shared" si="1588"/>
        <v>0.97235758988015975</v>
      </c>
      <c r="BY1093" s="21">
        <f t="shared" si="1589"/>
        <v>3.4912493740610917E-3</v>
      </c>
      <c r="BZ1093" s="21">
        <f t="shared" si="1590"/>
        <v>0.11974956845821892</v>
      </c>
      <c r="CA1093" s="21">
        <f t="shared" si="1591"/>
        <v>1.2635731730227317E-4</v>
      </c>
      <c r="CB1093" s="21">
        <f t="shared" si="1592"/>
        <v>0.10816527487821852</v>
      </c>
      <c r="CC1093" s="21">
        <f t="shared" si="1593"/>
        <v>1.4478277417535945E-2</v>
      </c>
      <c r="CD1093" s="21">
        <f t="shared" si="1594"/>
        <v>9.4847890818858561E-3</v>
      </c>
      <c r="CE1093" s="21">
        <f t="shared" si="1595"/>
        <v>3.9157310984308136E-2</v>
      </c>
      <c r="CF1093" s="21">
        <f t="shared" si="1596"/>
        <v>0.14807506049362801</v>
      </c>
      <c r="CG1093" s="21">
        <f t="shared" si="1597"/>
        <v>4.5753046709129504E-2</v>
      </c>
      <c r="CH1093" s="21">
        <f t="shared" si="1598"/>
        <v>3.3093755283773885E-3</v>
      </c>
      <c r="CI1093" s="21">
        <f t="shared" si="1599"/>
        <v>0.20733812430632631</v>
      </c>
      <c r="CJ1093" s="21">
        <f t="shared" si="1600"/>
        <v>1.6714860244291518</v>
      </c>
      <c r="CL1093" s="68">
        <f t="shared" si="1601"/>
        <v>0.58173240797047088</v>
      </c>
      <c r="CM1093" s="19">
        <f t="shared" si="1602"/>
        <v>2.0887098803314421E-3</v>
      </c>
      <c r="CN1093" s="19">
        <f t="shared" si="1603"/>
        <v>7.1642578345287658E-2</v>
      </c>
      <c r="CO1093" s="19">
        <f t="shared" si="1604"/>
        <v>7.5595796468251592E-5</v>
      </c>
      <c r="CP1093" s="19">
        <f t="shared" si="1605"/>
        <v>6.4712042635928863E-2</v>
      </c>
      <c r="CQ1093" s="19">
        <f t="shared" si="1606"/>
        <v>8.6619195170839578E-3</v>
      </c>
      <c r="CR1093" s="19">
        <f t="shared" si="1607"/>
        <v>5.6744650827248852E-3</v>
      </c>
      <c r="CS1093" s="19">
        <f t="shared" si="1608"/>
        <v>2.3426645758334232E-2</v>
      </c>
      <c r="CT1093" s="19">
        <f t="shared" si="1609"/>
        <v>8.8588871417096537E-2</v>
      </c>
      <c r="CU1093" s="19">
        <f t="shared" si="1610"/>
        <v>2.7372676792051041E-2</v>
      </c>
      <c r="CV1093" s="19">
        <f t="shared" si="1611"/>
        <v>1.9799002085629826E-3</v>
      </c>
      <c r="CW1093" s="19">
        <f t="shared" si="1612"/>
        <v>0.12404418659565922</v>
      </c>
      <c r="CX1093" s="19">
        <f t="shared" si="1613"/>
        <v>0.99999999999999978</v>
      </c>
      <c r="CZ1093" s="68">
        <f t="shared" si="1614"/>
        <v>2.5805000000000001E-5</v>
      </c>
      <c r="DA1093" s="19">
        <f t="shared" si="1615"/>
        <v>1.7819799999999995E-5</v>
      </c>
      <c r="DB1093" s="19">
        <f t="shared" si="1616"/>
        <v>3.667E-5</v>
      </c>
      <c r="DC1093" s="19">
        <f t="shared" si="1617"/>
        <v>3.8771799999999994E-5</v>
      </c>
      <c r="DD1093" s="19">
        <f t="shared" si="1618"/>
        <v>1.2313399999999998E-5</v>
      </c>
      <c r="DE1093" s="19">
        <f t="shared" si="1619"/>
        <v>1.2313399999999998E-5</v>
      </c>
      <c r="DF1093" s="19">
        <f t="shared" si="1620"/>
        <v>1.0885399999999999E-5</v>
      </c>
      <c r="DG1093" s="19">
        <f t="shared" si="1621"/>
        <v>1.5324799999999996E-5</v>
      </c>
      <c r="DH1093" s="19">
        <f t="shared" si="1622"/>
        <v>2.41436E-5</v>
      </c>
      <c r="DI1093" s="19">
        <f t="shared" si="1623"/>
        <v>3.7126599999999991E-5</v>
      </c>
      <c r="DJ1093" s="19">
        <f t="shared" si="1624"/>
        <v>0</v>
      </c>
      <c r="DK1093" s="19">
        <f t="shared" si="1625"/>
        <v>2.0154199999999994E-5</v>
      </c>
      <c r="DM1093" s="68">
        <f t="shared" si="1626"/>
        <v>1354.4074044125514</v>
      </c>
      <c r="DN1093" s="19">
        <f t="shared" si="1627"/>
        <v>9.3629639637299853</v>
      </c>
      <c r="DO1093" s="19">
        <f t="shared" si="1628"/>
        <v>199.20036236938995</v>
      </c>
      <c r="DP1093" s="19">
        <f t="shared" si="1629"/>
        <v>0.31135755208721544</v>
      </c>
      <c r="DQ1093" s="19">
        <f t="shared" si="1630"/>
        <v>377.6016586313682</v>
      </c>
      <c r="DR1093" s="19">
        <f t="shared" si="1631"/>
        <v>49.903078803737074</v>
      </c>
      <c r="DS1093" s="19">
        <f t="shared" si="1632"/>
        <v>21.008042224797702</v>
      </c>
      <c r="DT1093" s="19">
        <f t="shared" si="1633"/>
        <v>85.728120049030593</v>
      </c>
      <c r="DU1093" s="19">
        <f t="shared" si="1634"/>
        <v>227.45672307136527</v>
      </c>
      <c r="DV1093" s="19">
        <f t="shared" si="1635"/>
        <v>69.451718008414687</v>
      </c>
      <c r="DX1093" s="19">
        <f t="shared" si="1636"/>
        <v>110.90870599943335</v>
      </c>
      <c r="DZ1093" s="68">
        <f t="shared" si="1637"/>
        <v>2505.3401350859053</v>
      </c>
      <c r="EA1093" s="21">
        <f t="shared" si="1638"/>
        <v>2.5053401350859055</v>
      </c>
      <c r="EB1093" s="92">
        <f t="shared" si="1587"/>
        <v>920</v>
      </c>
    </row>
    <row r="1094" spans="1:132" x14ac:dyDescent="0.3">
      <c r="A1094" s="19">
        <f>'A. Thermody. result (all suite)'!C1050</f>
        <v>918</v>
      </c>
      <c r="B1094" s="19" t="str">
        <f>'A. Thermody. result (all suite)'!A1050</f>
        <v>Alkaline basalt</v>
      </c>
      <c r="C1094" s="24">
        <f>'A. Thermody. result (all suite)'!G1050</f>
        <v>23.150998999999999</v>
      </c>
      <c r="D1094" s="19">
        <f>'A. Thermody. result (all suite)'!D1050</f>
        <v>5000</v>
      </c>
      <c r="E1094" s="61">
        <f>'A. Thermody. result (all suite)'!I1050</f>
        <v>58.415965</v>
      </c>
      <c r="F1094" s="21">
        <f>'A. Thermody. result (all suite)'!J1050</f>
        <v>0.27232499999999998</v>
      </c>
      <c r="G1094" s="21">
        <f>'A. Thermody. result (all suite)'!K1050</f>
        <v>12.151453999999999</v>
      </c>
      <c r="H1094" s="21">
        <f>'A. Thermody. result (all suite)'!L1050</f>
        <v>1.8995000000000001E-2</v>
      </c>
      <c r="I1094" s="21">
        <f>'A. Thermody. result (all suite)'!M1050</f>
        <v>7.777933</v>
      </c>
      <c r="J1094" s="21">
        <f>'A. Thermody. result (all suite)'!N1050</f>
        <v>1.0365690000000001</v>
      </c>
      <c r="K1094" s="21">
        <f>'A. Thermody. result (all suite)'!O1050</f>
        <v>0.37140600000000001</v>
      </c>
      <c r="L1094" s="21">
        <f>'A. Thermody. result (all suite)'!P1050</f>
        <v>2.181146</v>
      </c>
      <c r="M1094" s="21">
        <f>'A. Thermody. result (all suite)'!Q1050</f>
        <v>9.2054810000000007</v>
      </c>
      <c r="N1094" s="21">
        <f>'A. Thermody. result (all suite)'!R1050</f>
        <v>4.3282410000000002</v>
      </c>
      <c r="O1094" s="21">
        <f>'A. Thermody. result (all suite)'!S1050</f>
        <v>0.46994399999999997</v>
      </c>
      <c r="P1094" s="21">
        <f>'A. Thermody. result (all suite)'!T1050</f>
        <v>3.7705410000000001</v>
      </c>
      <c r="Q1094" s="21">
        <f t="shared" si="1639"/>
        <v>100</v>
      </c>
      <c r="S1094" s="19">
        <f t="shared" si="1557"/>
        <v>1191</v>
      </c>
      <c r="T1094" s="19">
        <f t="shared" si="1558"/>
        <v>0.5</v>
      </c>
      <c r="V1094" s="61">
        <f t="shared" si="1559"/>
        <v>56.213367089129349</v>
      </c>
      <c r="W1094" s="21">
        <f t="shared" si="1560"/>
        <v>0.26205687422175</v>
      </c>
      <c r="X1094" s="21">
        <f t="shared" si="1561"/>
        <v>11.693278444833858</v>
      </c>
      <c r="Y1094" s="21">
        <f t="shared" si="1562"/>
        <v>1.8278785737050003E-2</v>
      </c>
      <c r="Z1094" s="21">
        <f t="shared" si="1563"/>
        <v>7.4846628472824701</v>
      </c>
      <c r="AA1094" s="21">
        <f t="shared" si="1564"/>
        <v>0.99748474086171013</v>
      </c>
      <c r="AB1094" s="21">
        <f t="shared" si="1565"/>
        <v>0.35740198449354005</v>
      </c>
      <c r="AC1094" s="21">
        <f t="shared" si="1566"/>
        <v>2.0989049958001402</v>
      </c>
      <c r="AD1094" s="21">
        <f t="shared" si="1567"/>
        <v>8.8583845646477908</v>
      </c>
      <c r="AE1094" s="21">
        <f t="shared" si="1568"/>
        <v>4.16504289851619</v>
      </c>
      <c r="AF1094" s="21">
        <f t="shared" si="1569"/>
        <v>0.45222456880296003</v>
      </c>
      <c r="AG1094" s="21">
        <f t="shared" si="1570"/>
        <v>92.601087794326801</v>
      </c>
      <c r="AH1094" s="21"/>
      <c r="AI1094" s="61">
        <f t="shared" si="1571"/>
        <v>60.704866895282045</v>
      </c>
      <c r="AJ1094" s="21">
        <f t="shared" si="1572"/>
        <v>0.28299545984146085</v>
      </c>
      <c r="AK1094" s="21">
        <f t="shared" si="1573"/>
        <v>12.627582162755377</v>
      </c>
      <c r="AL1094" s="21">
        <f t="shared" si="1574"/>
        <v>1.9739277553249057E-2</v>
      </c>
      <c r="AM1094" s="21">
        <f t="shared" si="1575"/>
        <v>8.0826943025835796</v>
      </c>
      <c r="AN1094" s="21">
        <f t="shared" si="1576"/>
        <v>1.0771846903971478</v>
      </c>
      <c r="AO1094" s="21">
        <f t="shared" si="1577"/>
        <v>0.38595873224227528</v>
      </c>
      <c r="AP1094" s="21">
        <f t="shared" si="1578"/>
        <v>2.2666094381763076</v>
      </c>
      <c r="AQ1094" s="21">
        <f t="shared" si="1579"/>
        <v>9.5661776504427838</v>
      </c>
      <c r="AR1094" s="21">
        <f t="shared" si="1580"/>
        <v>4.497833662350736</v>
      </c>
      <c r="AS1094" s="21">
        <f t="shared" si="1581"/>
        <v>0.48835772837504993</v>
      </c>
      <c r="AT1094" s="21">
        <f t="shared" si="1582"/>
        <v>99.999999999999986</v>
      </c>
      <c r="AU1094" s="21"/>
      <c r="AV1094" s="21">
        <f>AR1094*'[1]diagram lines'!$G$39</f>
        <v>3.7336794167853302</v>
      </c>
      <c r="AW1094" s="21">
        <f>AK1094*'[1]diagram lines'!$G$40</f>
        <v>6.6833546864547975</v>
      </c>
      <c r="AX1094" s="21">
        <f>AQ1094*'[1]diagram lines'!$G$38</f>
        <v>7.0966900349686872</v>
      </c>
      <c r="AY1094" s="21">
        <f>AP1094*'[1]diagram lines'!$G$41</f>
        <v>1.619849733652462</v>
      </c>
      <c r="AZ1094" s="21">
        <f t="shared" si="1583"/>
        <v>14.06401131279352</v>
      </c>
      <c r="BA1094" s="21">
        <f t="shared" si="1584"/>
        <v>0.53680618685723136</v>
      </c>
      <c r="BB1094" s="21">
        <f t="shared" si="1585"/>
        <v>0.61709387811995686</v>
      </c>
      <c r="BC1094" s="86">
        <f t="shared" si="1586"/>
        <v>1.6204989799066034</v>
      </c>
      <c r="BX1094" s="61">
        <f t="shared" si="1588"/>
        <v>0.97230301264980035</v>
      </c>
      <c r="BY1094" s="21">
        <f t="shared" si="1589"/>
        <v>3.4091762643965948E-3</v>
      </c>
      <c r="BZ1094" s="21">
        <f t="shared" si="1590"/>
        <v>0.11917863868183602</v>
      </c>
      <c r="CA1094" s="21">
        <f t="shared" si="1591"/>
        <v>1.1894921410232326E-4</v>
      </c>
      <c r="CB1094" s="21">
        <f t="shared" si="1592"/>
        <v>0.10825237299930411</v>
      </c>
      <c r="CC1094" s="21">
        <f t="shared" si="1593"/>
        <v>1.4611911474485482E-2</v>
      </c>
      <c r="CD1094" s="21">
        <f t="shared" si="1594"/>
        <v>9.2160297766749385E-3</v>
      </c>
      <c r="CE1094" s="21">
        <f t="shared" si="1595"/>
        <v>3.8893473609129814E-2</v>
      </c>
      <c r="CF1094" s="21">
        <f t="shared" si="1596"/>
        <v>0.14849945152443944</v>
      </c>
      <c r="CG1094" s="21">
        <f t="shared" si="1597"/>
        <v>4.5947356687898087E-2</v>
      </c>
      <c r="CH1094" s="21">
        <f t="shared" si="1598"/>
        <v>3.31077044468241E-3</v>
      </c>
      <c r="CI1094" s="21">
        <f t="shared" si="1599"/>
        <v>0.20924200887902333</v>
      </c>
      <c r="CJ1094" s="21">
        <f t="shared" si="1600"/>
        <v>1.6729831522057728</v>
      </c>
      <c r="CL1094" s="68">
        <f t="shared" si="1601"/>
        <v>0.58117920157644809</v>
      </c>
      <c r="CM1094" s="19">
        <f t="shared" si="1602"/>
        <v>2.0377827833482419E-3</v>
      </c>
      <c r="CN1094" s="19">
        <f t="shared" si="1603"/>
        <v>7.1237201955502621E-2</v>
      </c>
      <c r="CO1094" s="19">
        <f t="shared" si="1604"/>
        <v>7.1100066934620749E-5</v>
      </c>
      <c r="CP1094" s="19">
        <f t="shared" si="1605"/>
        <v>6.470619435502202E-2</v>
      </c>
      <c r="CQ1094" s="19">
        <f t="shared" si="1606"/>
        <v>8.7340458002940213E-3</v>
      </c>
      <c r="CR1094" s="19">
        <f t="shared" si="1607"/>
        <v>5.5087403387917618E-3</v>
      </c>
      <c r="CS1094" s="19">
        <f t="shared" si="1608"/>
        <v>2.3247976859689268E-2</v>
      </c>
      <c r="CT1094" s="19">
        <f t="shared" si="1609"/>
        <v>8.8763267776276078E-2</v>
      </c>
      <c r="CU1094" s="19">
        <f t="shared" si="1610"/>
        <v>2.7464327197388703E-2</v>
      </c>
      <c r="CV1094" s="19">
        <f t="shared" si="1611"/>
        <v>1.9789622150810479E-3</v>
      </c>
      <c r="CW1094" s="19">
        <f t="shared" si="1612"/>
        <v>0.12507119907522363</v>
      </c>
      <c r="CX1094" s="19">
        <f t="shared" si="1613"/>
        <v>1.0000000000000002</v>
      </c>
      <c r="CZ1094" s="68">
        <f t="shared" si="1614"/>
        <v>2.5805000000000001E-5</v>
      </c>
      <c r="DA1094" s="19">
        <f t="shared" si="1615"/>
        <v>1.7805319999999998E-5</v>
      </c>
      <c r="DB1094" s="19">
        <f t="shared" si="1616"/>
        <v>3.667E-5</v>
      </c>
      <c r="DC1094" s="19">
        <f t="shared" si="1617"/>
        <v>3.8753619999999996E-5</v>
      </c>
      <c r="DD1094" s="19">
        <f t="shared" si="1618"/>
        <v>1.2307559999999998E-5</v>
      </c>
      <c r="DE1094" s="19">
        <f t="shared" si="1619"/>
        <v>1.2307559999999998E-5</v>
      </c>
      <c r="DF1094" s="19">
        <f t="shared" si="1620"/>
        <v>1.0878859999999999E-5</v>
      </c>
      <c r="DG1094" s="19">
        <f t="shared" si="1621"/>
        <v>1.5317319999999998E-5</v>
      </c>
      <c r="DH1094" s="19">
        <f t="shared" si="1622"/>
        <v>2.412824E-5</v>
      </c>
      <c r="DI1094" s="19">
        <f t="shared" si="1623"/>
        <v>3.7102439999999995E-5</v>
      </c>
      <c r="DJ1094" s="19">
        <f t="shared" si="1624"/>
        <v>0</v>
      </c>
      <c r="DK1094" s="19">
        <f t="shared" si="1625"/>
        <v>2.0135279999999995E-5</v>
      </c>
      <c r="DM1094" s="68">
        <f t="shared" si="1626"/>
        <v>1353.1194121570625</v>
      </c>
      <c r="DN1094" s="19">
        <f t="shared" si="1627"/>
        <v>9.1421040865234406</v>
      </c>
      <c r="DO1094" s="19">
        <f t="shared" si="1628"/>
        <v>198.07322365375094</v>
      </c>
      <c r="DP1094" s="19">
        <f t="shared" si="1629"/>
        <v>0.29297829954439331</v>
      </c>
      <c r="DQ1094" s="19">
        <f t="shared" si="1630"/>
        <v>377.74669101010545</v>
      </c>
      <c r="DR1094" s="19">
        <f t="shared" si="1631"/>
        <v>50.342489418930967</v>
      </c>
      <c r="DS1094" s="19">
        <f t="shared" si="1632"/>
        <v>20.406755455379329</v>
      </c>
      <c r="DT1094" s="19">
        <f t="shared" si="1633"/>
        <v>85.115838951681766</v>
      </c>
      <c r="DU1094" s="19">
        <f t="shared" si="1634"/>
        <v>228.04957881102618</v>
      </c>
      <c r="DV1094" s="19">
        <f t="shared" si="1635"/>
        <v>69.729635624881183</v>
      </c>
      <c r="DX1094" s="19">
        <f t="shared" si="1636"/>
        <v>111.93204203445546</v>
      </c>
      <c r="DZ1094" s="68">
        <f t="shared" si="1637"/>
        <v>2503.9507495033417</v>
      </c>
      <c r="EA1094" s="21">
        <f t="shared" si="1638"/>
        <v>2.5039507495033417</v>
      </c>
      <c r="EB1094" s="92">
        <f t="shared" si="1587"/>
        <v>918</v>
      </c>
    </row>
    <row r="1095" spans="1:132" x14ac:dyDescent="0.3">
      <c r="A1095" s="19">
        <f>'A. Thermody. result (all suite)'!C1051</f>
        <v>916</v>
      </c>
      <c r="B1095" s="19" t="str">
        <f>'A. Thermody. result (all suite)'!A1051</f>
        <v>Alkaline basalt</v>
      </c>
      <c r="C1095" s="24">
        <f>'A. Thermody. result (all suite)'!G1051</f>
        <v>22.937023</v>
      </c>
      <c r="D1095" s="19">
        <f>'A. Thermody. result (all suite)'!D1051</f>
        <v>5000</v>
      </c>
      <c r="E1095" s="61">
        <f>'A. Thermody. result (all suite)'!I1051</f>
        <v>58.410944000000001</v>
      </c>
      <c r="F1095" s="21">
        <f>'A. Thermody. result (all suite)'!J1051</f>
        <v>0.26588000000000001</v>
      </c>
      <c r="G1095" s="21">
        <f>'A. Thermody. result (all suite)'!K1051</f>
        <v>12.092442</v>
      </c>
      <c r="H1095" s="21">
        <f>'A. Thermody. result (all suite)'!L1051</f>
        <v>1.7860000000000001E-2</v>
      </c>
      <c r="I1095" s="21">
        <f>'A. Thermody. result (all suite)'!M1051</f>
        <v>7.7850460000000004</v>
      </c>
      <c r="J1095" s="21">
        <f>'A. Thermody. result (all suite)'!N1051</f>
        <v>1.0462389999999999</v>
      </c>
      <c r="K1095" s="21">
        <f>'A. Thermody. result (all suite)'!O1051</f>
        <v>0.36078399999999999</v>
      </c>
      <c r="L1095" s="21">
        <f>'A. Thermody. result (all suite)'!P1051</f>
        <v>2.1670069999999999</v>
      </c>
      <c r="M1095" s="21">
        <f>'A. Thermody. result (all suite)'!Q1051</f>
        <v>9.2323749999999993</v>
      </c>
      <c r="N1095" s="21">
        <f>'A. Thermody. result (all suite)'!R1051</f>
        <v>4.3456890000000001</v>
      </c>
      <c r="O1095" s="21">
        <f>'A. Thermody. result (all suite)'!S1051</f>
        <v>0.47019499999999997</v>
      </c>
      <c r="P1095" s="21">
        <f>'A. Thermody. result (all suite)'!T1051</f>
        <v>3.8055409999999998</v>
      </c>
      <c r="Q1095" s="21">
        <f t="shared" si="1639"/>
        <v>100.00000200000001</v>
      </c>
      <c r="S1095" s="19">
        <f t="shared" si="1557"/>
        <v>1189</v>
      </c>
      <c r="T1095" s="19">
        <f t="shared" si="1558"/>
        <v>0.5</v>
      </c>
      <c r="V1095" s="61">
        <f t="shared" si="1559"/>
        <v>56.18809162205001</v>
      </c>
      <c r="W1095" s="21">
        <f t="shared" si="1560"/>
        <v>0.25576182779156348</v>
      </c>
      <c r="X1095" s="21">
        <f t="shared" si="1561"/>
        <v>11.632259170992436</v>
      </c>
      <c r="Y1095" s="21">
        <f t="shared" si="1562"/>
        <v>1.7180330390993395E-2</v>
      </c>
      <c r="Z1095" s="21">
        <f t="shared" si="1563"/>
        <v>7.4887828885264023</v>
      </c>
      <c r="AA1095" s="21">
        <f t="shared" si="1564"/>
        <v>1.0064239466933109</v>
      </c>
      <c r="AB1095" s="21">
        <f t="shared" si="1565"/>
        <v>0.34705421723315566</v>
      </c>
      <c r="AC1095" s="21">
        <f t="shared" si="1566"/>
        <v>2.0845406617914564</v>
      </c>
      <c r="AD1095" s="21">
        <f t="shared" si="1567"/>
        <v>8.8810331911280862</v>
      </c>
      <c r="AE1095" s="21">
        <f t="shared" si="1568"/>
        <v>4.1803120266800491</v>
      </c>
      <c r="AF1095" s="21">
        <f t="shared" si="1569"/>
        <v>0.45230153685291924</v>
      </c>
      <c r="AG1095" s="21">
        <f t="shared" si="1570"/>
        <v>92.533741420130369</v>
      </c>
      <c r="AH1095" s="21"/>
      <c r="AI1095" s="61">
        <f t="shared" si="1571"/>
        <v>60.721733239921171</v>
      </c>
      <c r="AJ1095" s="21">
        <f t="shared" si="1572"/>
        <v>0.27639845084219566</v>
      </c>
      <c r="AK1095" s="21">
        <f t="shared" si="1573"/>
        <v>12.570829831875663</v>
      </c>
      <c r="AL1095" s="21">
        <f t="shared" si="1574"/>
        <v>1.8566557590046693E-2</v>
      </c>
      <c r="AM1095" s="21">
        <f t="shared" si="1575"/>
        <v>8.0930293897067536</v>
      </c>
      <c r="AN1095" s="21">
        <f t="shared" si="1576"/>
        <v>1.0876291515371139</v>
      </c>
      <c r="AO1095" s="21">
        <f t="shared" si="1577"/>
        <v>0.37505693804968671</v>
      </c>
      <c r="AP1095" s="21">
        <f t="shared" si="1578"/>
        <v>2.2527357370399943</v>
      </c>
      <c r="AQ1095" s="21">
        <f t="shared" si="1579"/>
        <v>9.5976160207394905</v>
      </c>
      <c r="AR1095" s="21">
        <f t="shared" si="1580"/>
        <v>4.517608347532609</v>
      </c>
      <c r="AS1095" s="21">
        <f t="shared" si="1581"/>
        <v>0.4887963351652857</v>
      </c>
      <c r="AT1095" s="21">
        <f t="shared" si="1582"/>
        <v>100.00000000000003</v>
      </c>
      <c r="AU1095" s="21"/>
      <c r="AV1095" s="21">
        <f>AR1095*'[1]diagram lines'!$G$39</f>
        <v>3.7500945047097649</v>
      </c>
      <c r="AW1095" s="21">
        <f>AK1095*'[1]diagram lines'!$G$40</f>
        <v>6.6533175857918616</v>
      </c>
      <c r="AX1095" s="21">
        <f>AQ1095*'[1]diagram lines'!$G$38</f>
        <v>7.120012659464372</v>
      </c>
      <c r="AY1095" s="21">
        <f>AP1095*'[1]diagram lines'!$G$41</f>
        <v>1.6099347872519421</v>
      </c>
      <c r="AZ1095" s="21">
        <f t="shared" si="1583"/>
        <v>14.115224368272099</v>
      </c>
      <c r="BA1095" s="21">
        <f t="shared" si="1584"/>
        <v>0.53311660422997176</v>
      </c>
      <c r="BB1095" s="21">
        <f t="shared" si="1585"/>
        <v>0.61207470039669587</v>
      </c>
      <c r="BC1095" s="86">
        <f t="shared" si="1586"/>
        <v>1.6337875088643319</v>
      </c>
      <c r="BX1095" s="61">
        <f t="shared" si="1588"/>
        <v>0.97221944074567246</v>
      </c>
      <c r="BY1095" s="21">
        <f t="shared" si="1589"/>
        <v>3.3284927391086633E-3</v>
      </c>
      <c r="BZ1095" s="21">
        <f t="shared" si="1590"/>
        <v>0.11859986269125147</v>
      </c>
      <c r="CA1095" s="21">
        <f t="shared" si="1591"/>
        <v>1.1184169328073142E-4</v>
      </c>
      <c r="CB1095" s="21">
        <f t="shared" si="1592"/>
        <v>0.10835137091162145</v>
      </c>
      <c r="CC1095" s="21">
        <f t="shared" si="1593"/>
        <v>1.4748223851141809E-2</v>
      </c>
      <c r="CD1095" s="21">
        <f t="shared" si="1594"/>
        <v>8.952456575682383E-3</v>
      </c>
      <c r="CE1095" s="21">
        <f t="shared" si="1595"/>
        <v>3.8641351640513549E-2</v>
      </c>
      <c r="CF1095" s="21">
        <f t="shared" si="1596"/>
        <v>0.14893329569285366</v>
      </c>
      <c r="CG1095" s="21">
        <f t="shared" si="1597"/>
        <v>4.6132579617834395E-2</v>
      </c>
      <c r="CH1095" s="21">
        <f t="shared" si="1598"/>
        <v>3.3125387476751395E-3</v>
      </c>
      <c r="CI1095" s="21">
        <f t="shared" si="1599"/>
        <v>0.21118429522752497</v>
      </c>
      <c r="CJ1095" s="21">
        <f t="shared" si="1600"/>
        <v>1.674515750134161</v>
      </c>
      <c r="CL1095" s="68">
        <f t="shared" si="1601"/>
        <v>0.58059737011597468</v>
      </c>
      <c r="CM1095" s="19">
        <f t="shared" si="1602"/>
        <v>1.9877345070310548E-3</v>
      </c>
      <c r="CN1095" s="19">
        <f t="shared" si="1603"/>
        <v>7.0826364387285901E-2</v>
      </c>
      <c r="CO1095" s="19">
        <f t="shared" si="1604"/>
        <v>6.6790469586070335E-5</v>
      </c>
      <c r="CP1095" s="19">
        <f t="shared" si="1605"/>
        <v>6.4706092434747425E-2</v>
      </c>
      <c r="CQ1095" s="19">
        <f t="shared" si="1606"/>
        <v>8.8074560361466846E-3</v>
      </c>
      <c r="CR1095" s="19">
        <f t="shared" si="1607"/>
        <v>5.3462958320727163E-3</v>
      </c>
      <c r="CS1095" s="19">
        <f t="shared" si="1608"/>
        <v>2.3076135078106987E-2</v>
      </c>
      <c r="CT1095" s="19">
        <f t="shared" si="1609"/>
        <v>8.8941113680729031E-2</v>
      </c>
      <c r="CU1095" s="19">
        <f t="shared" si="1610"/>
        <v>2.7549803347109925E-2</v>
      </c>
      <c r="CV1095" s="19">
        <f t="shared" si="1611"/>
        <v>1.9782069815764596E-3</v>
      </c>
      <c r="CW1095" s="19">
        <f t="shared" si="1612"/>
        <v>0.12611663712963286</v>
      </c>
      <c r="CX1095" s="19">
        <f t="shared" si="1613"/>
        <v>0.99999999999999967</v>
      </c>
      <c r="CZ1095" s="68">
        <f t="shared" si="1614"/>
        <v>2.5805000000000001E-5</v>
      </c>
      <c r="DA1095" s="19">
        <f t="shared" si="1615"/>
        <v>1.7790839999999995E-5</v>
      </c>
      <c r="DB1095" s="19">
        <f t="shared" si="1616"/>
        <v>3.667E-5</v>
      </c>
      <c r="DC1095" s="19">
        <f t="shared" si="1617"/>
        <v>3.8735439999999991E-5</v>
      </c>
      <c r="DD1095" s="19">
        <f t="shared" si="1618"/>
        <v>1.2301719999999997E-5</v>
      </c>
      <c r="DE1095" s="19">
        <f t="shared" si="1619"/>
        <v>1.2301719999999997E-5</v>
      </c>
      <c r="DF1095" s="19">
        <f t="shared" si="1620"/>
        <v>1.0872319999999999E-5</v>
      </c>
      <c r="DG1095" s="19">
        <f t="shared" si="1621"/>
        <v>1.5309839999999996E-5</v>
      </c>
      <c r="DH1095" s="19">
        <f t="shared" si="1622"/>
        <v>2.4112879999999999E-5</v>
      </c>
      <c r="DI1095" s="19">
        <f t="shared" si="1623"/>
        <v>3.7078279999999992E-5</v>
      </c>
      <c r="DJ1095" s="19">
        <f t="shared" si="1624"/>
        <v>0</v>
      </c>
      <c r="DK1095" s="19">
        <f t="shared" si="1625"/>
        <v>2.0116359999999997E-5</v>
      </c>
      <c r="DM1095" s="68">
        <f t="shared" si="1626"/>
        <v>1351.7647741355456</v>
      </c>
      <c r="DN1095" s="19">
        <f t="shared" si="1627"/>
        <v>8.9248305544673947</v>
      </c>
      <c r="DO1095" s="19">
        <f t="shared" si="1628"/>
        <v>196.93090027073004</v>
      </c>
      <c r="DP1095" s="19">
        <f t="shared" si="1629"/>
        <v>0.27534913991423809</v>
      </c>
      <c r="DQ1095" s="19">
        <f t="shared" si="1630"/>
        <v>377.92542355350326</v>
      </c>
      <c r="DR1095" s="19">
        <f t="shared" si="1631"/>
        <v>50.789721372641047</v>
      </c>
      <c r="DS1095" s="19">
        <f t="shared" si="1632"/>
        <v>19.816904030835225</v>
      </c>
      <c r="DT1095" s="19">
        <f t="shared" si="1633"/>
        <v>84.527967319073227</v>
      </c>
      <c r="DU1095" s="19">
        <f t="shared" si="1634"/>
        <v>228.65205803157454</v>
      </c>
      <c r="DV1095" s="19">
        <f t="shared" si="1635"/>
        <v>69.992229286195467</v>
      </c>
      <c r="DX1095" s="19">
        <f t="shared" si="1636"/>
        <v>112.97380843631674</v>
      </c>
      <c r="DZ1095" s="68">
        <f t="shared" si="1637"/>
        <v>2502.5739661307966</v>
      </c>
      <c r="EA1095" s="21">
        <f t="shared" si="1638"/>
        <v>2.5025739661307966</v>
      </c>
      <c r="EB1095" s="92">
        <f t="shared" si="1587"/>
        <v>916</v>
      </c>
    </row>
    <row r="1096" spans="1:132" x14ac:dyDescent="0.3">
      <c r="A1096" s="19">
        <f>'A. Thermody. result (all suite)'!C1052</f>
        <v>914</v>
      </c>
      <c r="B1096" s="19" t="str">
        <f>'A. Thermody. result (all suite)'!A1052</f>
        <v>Alkaline basalt</v>
      </c>
      <c r="C1096" s="24">
        <f>'A. Thermody. result (all suite)'!G1052</f>
        <v>22.722059999999999</v>
      </c>
      <c r="D1096" s="19">
        <f>'A. Thermody. result (all suite)'!D1052</f>
        <v>5000</v>
      </c>
      <c r="E1096" s="61">
        <f>'A. Thermody. result (all suite)'!I1052</f>
        <v>58.403928000000001</v>
      </c>
      <c r="F1096" s="21">
        <f>'A. Thermody. result (all suite)'!J1052</f>
        <v>0.25953799999999999</v>
      </c>
      <c r="G1096" s="21">
        <f>'A. Thermody. result (all suite)'!K1052</f>
        <v>12.032448</v>
      </c>
      <c r="H1096" s="21">
        <f>'A. Thermody. result (all suite)'!L1052</f>
        <v>1.6771000000000001E-2</v>
      </c>
      <c r="I1096" s="21">
        <f>'A. Thermody. result (all suite)'!M1052</f>
        <v>7.7932589999999999</v>
      </c>
      <c r="J1096" s="21">
        <f>'A. Thermody. result (all suite)'!N1052</f>
        <v>1.0561370000000001</v>
      </c>
      <c r="K1096" s="21">
        <f>'A. Thermody. result (all suite)'!O1052</f>
        <v>0.350383</v>
      </c>
      <c r="L1096" s="21">
        <f>'A. Thermody. result (all suite)'!P1052</f>
        <v>2.153607</v>
      </c>
      <c r="M1096" s="21">
        <f>'A. Thermody. result (all suite)'!Q1052</f>
        <v>9.2600309999999997</v>
      </c>
      <c r="N1096" s="21">
        <f>'A. Thermody. result (all suite)'!R1052</f>
        <v>4.3620390000000002</v>
      </c>
      <c r="O1096" s="21">
        <f>'A. Thermody. result (all suite)'!S1052</f>
        <v>0.47049099999999999</v>
      </c>
      <c r="P1096" s="21">
        <f>'A. Thermody. result (all suite)'!T1052</f>
        <v>3.8413680000000001</v>
      </c>
      <c r="Q1096" s="21">
        <f t="shared" si="1639"/>
        <v>100</v>
      </c>
      <c r="S1096" s="19">
        <f t="shared" si="1557"/>
        <v>1187</v>
      </c>
      <c r="T1096" s="19">
        <f t="shared" si="1558"/>
        <v>0.5</v>
      </c>
      <c r="V1096" s="61">
        <f t="shared" si="1559"/>
        <v>56.160418199064964</v>
      </c>
      <c r="W1096" s="21">
        <f t="shared" si="1560"/>
        <v>0.24956819032016</v>
      </c>
      <c r="X1096" s="21">
        <f t="shared" si="1561"/>
        <v>11.570237392911361</v>
      </c>
      <c r="Y1096" s="21">
        <f t="shared" si="1562"/>
        <v>1.612676417272E-2</v>
      </c>
      <c r="Z1096" s="21">
        <f t="shared" si="1563"/>
        <v>7.4938912426168791</v>
      </c>
      <c r="AA1096" s="21">
        <f t="shared" si="1564"/>
        <v>1.0155668912458402</v>
      </c>
      <c r="AB1096" s="21">
        <f t="shared" si="1565"/>
        <v>0.33692349956056</v>
      </c>
      <c r="AC1096" s="21">
        <f t="shared" si="1566"/>
        <v>2.0708790298562398</v>
      </c>
      <c r="AD1096" s="21">
        <f t="shared" si="1567"/>
        <v>8.9043191323759192</v>
      </c>
      <c r="AE1096" s="21">
        <f t="shared" si="1568"/>
        <v>4.19447702970648</v>
      </c>
      <c r="AF1096" s="21">
        <f t="shared" si="1569"/>
        <v>0.45241770928312003</v>
      </c>
      <c r="AG1096" s="21">
        <f t="shared" si="1570"/>
        <v>92.464825081114256</v>
      </c>
      <c r="AH1096" s="21"/>
      <c r="AI1096" s="61">
        <f t="shared" si="1571"/>
        <v>60.737062066357176</v>
      </c>
      <c r="AJ1096" s="21">
        <f t="shared" si="1572"/>
        <v>0.2699060860183618</v>
      </c>
      <c r="AK1096" s="21">
        <f t="shared" si="1573"/>
        <v>12.513123106826226</v>
      </c>
      <c r="AL1096" s="21">
        <f t="shared" si="1574"/>
        <v>1.7440971913993117E-2</v>
      </c>
      <c r="AM1096" s="21">
        <f t="shared" si="1575"/>
        <v>8.1045859720633278</v>
      </c>
      <c r="AN1096" s="21">
        <f t="shared" si="1576"/>
        <v>1.0983278131494218</v>
      </c>
      <c r="AO1096" s="21">
        <f t="shared" si="1577"/>
        <v>0.36438018377798875</v>
      </c>
      <c r="AP1096" s="21">
        <f t="shared" si="1578"/>
        <v>2.2396398068558208</v>
      </c>
      <c r="AQ1096" s="21">
        <f t="shared" si="1579"/>
        <v>9.6299529302787903</v>
      </c>
      <c r="AR1096" s="21">
        <f t="shared" si="1580"/>
        <v>4.5362947759073764</v>
      </c>
      <c r="AS1096" s="21">
        <f t="shared" si="1581"/>
        <v>0.48928628685150172</v>
      </c>
      <c r="AT1096" s="21">
        <f t="shared" si="1582"/>
        <v>99.999999999999986</v>
      </c>
      <c r="AU1096" s="21"/>
      <c r="AV1096" s="21">
        <f>AR1096*'[1]diagram lines'!$G$39</f>
        <v>3.7656062239581014</v>
      </c>
      <c r="AW1096" s="21">
        <f>AK1096*'[1]diagram lines'!$G$40</f>
        <v>6.6227753563826051</v>
      </c>
      <c r="AX1096" s="21">
        <f>AQ1096*'[1]diagram lines'!$G$38</f>
        <v>7.1440018672832979</v>
      </c>
      <c r="AY1096" s="21">
        <f>AP1096*'[1]diagram lines'!$G$41</f>
        <v>1.6005756807982809</v>
      </c>
      <c r="AZ1096" s="21">
        <f t="shared" si="1583"/>
        <v>14.166247706186166</v>
      </c>
      <c r="BA1096" s="21">
        <f t="shared" si="1584"/>
        <v>0.52939073294706818</v>
      </c>
      <c r="BB1096" s="21">
        <f t="shared" si="1585"/>
        <v>0.60705896132965509</v>
      </c>
      <c r="BC1096" s="86">
        <f t="shared" si="1586"/>
        <v>1.6472864477771272</v>
      </c>
      <c r="BX1096" s="61">
        <f t="shared" si="1588"/>
        <v>0.97210266311584559</v>
      </c>
      <c r="BY1096" s="21">
        <f t="shared" si="1589"/>
        <v>3.249098647971958E-3</v>
      </c>
      <c r="BZ1096" s="21">
        <f t="shared" si="1590"/>
        <v>0.11801145547273442</v>
      </c>
      <c r="CA1096" s="21">
        <f t="shared" si="1591"/>
        <v>1.0502223057173274E-4</v>
      </c>
      <c r="CB1096" s="21">
        <f t="shared" si="1592"/>
        <v>0.10846567849686849</v>
      </c>
      <c r="CC1096" s="21">
        <f t="shared" si="1593"/>
        <v>1.4887750211446294E-2</v>
      </c>
      <c r="CD1096" s="21">
        <f t="shared" si="1594"/>
        <v>8.6943672456575687E-3</v>
      </c>
      <c r="CE1096" s="21">
        <f t="shared" si="1595"/>
        <v>3.8402407275320974E-2</v>
      </c>
      <c r="CF1096" s="21">
        <f t="shared" si="1596"/>
        <v>0.14937943216647845</v>
      </c>
      <c r="CG1096" s="21">
        <f t="shared" si="1597"/>
        <v>4.630614649681529E-2</v>
      </c>
      <c r="CH1096" s="21">
        <f t="shared" si="1598"/>
        <v>3.3146240771008287E-3</v>
      </c>
      <c r="CI1096" s="21">
        <f t="shared" si="1599"/>
        <v>0.21317247502774697</v>
      </c>
      <c r="CJ1096" s="21">
        <f t="shared" si="1600"/>
        <v>1.676091120464559</v>
      </c>
      <c r="CL1096" s="68">
        <f t="shared" si="1601"/>
        <v>0.57998198978967785</v>
      </c>
      <c r="CM1096" s="19">
        <f t="shared" si="1602"/>
        <v>1.9384976200288034E-3</v>
      </c>
      <c r="CN1096" s="19">
        <f t="shared" si="1603"/>
        <v>7.0408734961870931E-2</v>
      </c>
      <c r="CO1096" s="19">
        <f t="shared" si="1604"/>
        <v>6.2659022107714487E-5</v>
      </c>
      <c r="CP1096" s="19">
        <f t="shared" si="1605"/>
        <v>6.4713473612821995E-2</v>
      </c>
      <c r="CQ1096" s="19">
        <f t="shared" si="1606"/>
        <v>8.8824229361228798E-3</v>
      </c>
      <c r="CR1096" s="19">
        <f t="shared" si="1607"/>
        <v>5.1872879341117008E-3</v>
      </c>
      <c r="CS1096" s="19">
        <f t="shared" si="1608"/>
        <v>2.291188516330607E-2</v>
      </c>
      <c r="CT1096" s="19">
        <f t="shared" si="1609"/>
        <v>8.9123694017945301E-2</v>
      </c>
      <c r="CU1096" s="19">
        <f t="shared" si="1610"/>
        <v>2.7627463645282426E-2</v>
      </c>
      <c r="CV1096" s="19">
        <f t="shared" si="1611"/>
        <v>1.9775918126588013E-3</v>
      </c>
      <c r="CW1096" s="19">
        <f t="shared" si="1612"/>
        <v>0.12718429948406526</v>
      </c>
      <c r="CX1096" s="19">
        <f t="shared" si="1613"/>
        <v>0.99999999999999978</v>
      </c>
      <c r="CZ1096" s="68">
        <f t="shared" si="1614"/>
        <v>2.5805000000000001E-5</v>
      </c>
      <c r="DA1096" s="19">
        <f t="shared" si="1615"/>
        <v>1.7776359999999999E-5</v>
      </c>
      <c r="DB1096" s="19">
        <f t="shared" si="1616"/>
        <v>3.667E-5</v>
      </c>
      <c r="DC1096" s="19">
        <f t="shared" si="1617"/>
        <v>3.8717259999999993E-5</v>
      </c>
      <c r="DD1096" s="19">
        <f t="shared" si="1618"/>
        <v>1.2295879999999999E-5</v>
      </c>
      <c r="DE1096" s="19">
        <f t="shared" si="1619"/>
        <v>1.2295879999999999E-5</v>
      </c>
      <c r="DF1096" s="19">
        <f t="shared" si="1620"/>
        <v>1.0865779999999999E-5</v>
      </c>
      <c r="DG1096" s="19">
        <f t="shared" si="1621"/>
        <v>1.5302359999999998E-5</v>
      </c>
      <c r="DH1096" s="19">
        <f t="shared" si="1622"/>
        <v>2.4097519999999999E-5</v>
      </c>
      <c r="DI1096" s="19">
        <f t="shared" si="1623"/>
        <v>3.7054119999999996E-5</v>
      </c>
      <c r="DJ1096" s="19">
        <f t="shared" si="1624"/>
        <v>0</v>
      </c>
      <c r="DK1096" s="19">
        <f t="shared" si="1625"/>
        <v>2.0097439999999994E-5</v>
      </c>
      <c r="DM1096" s="68">
        <f t="shared" si="1626"/>
        <v>1350.3320266058454</v>
      </c>
      <c r="DN1096" s="19">
        <f t="shared" si="1627"/>
        <v>8.7108491214118526</v>
      </c>
      <c r="DO1096" s="19">
        <f t="shared" si="1628"/>
        <v>195.76969230194598</v>
      </c>
      <c r="DP1096" s="19">
        <f t="shared" si="1629"/>
        <v>0.25843820663913014</v>
      </c>
      <c r="DQ1096" s="19">
        <f t="shared" si="1630"/>
        <v>378.14805276899745</v>
      </c>
      <c r="DR1096" s="19">
        <f t="shared" si="1631"/>
        <v>51.246359194181885</v>
      </c>
      <c r="DS1096" s="19">
        <f t="shared" si="1632"/>
        <v>19.239088564714319</v>
      </c>
      <c r="DT1096" s="19">
        <f t="shared" si="1633"/>
        <v>83.967343596556645</v>
      </c>
      <c r="DU1096" s="19">
        <f t="shared" si="1634"/>
        <v>229.26748446198735</v>
      </c>
      <c r="DV1096" s="19">
        <f t="shared" si="1635"/>
        <v>70.235295707619159</v>
      </c>
      <c r="DX1096" s="19">
        <f t="shared" si="1636"/>
        <v>114.03746331387762</v>
      </c>
      <c r="DZ1096" s="68">
        <f t="shared" si="1637"/>
        <v>2501.212093843777</v>
      </c>
      <c r="EA1096" s="21">
        <f t="shared" si="1638"/>
        <v>2.501212093843777</v>
      </c>
      <c r="EB1096" s="92">
        <f t="shared" si="1587"/>
        <v>914</v>
      </c>
    </row>
    <row r="1097" spans="1:132" x14ac:dyDescent="0.3">
      <c r="A1097" s="19">
        <f>'A. Thermody. result (all suite)'!C1053</f>
        <v>912</v>
      </c>
      <c r="B1097" s="19" t="str">
        <f>'A. Thermody. result (all suite)'!A1053</f>
        <v>Alkaline basalt</v>
      </c>
      <c r="C1097" s="24">
        <f>'A. Thermody. result (all suite)'!G1053</f>
        <v>22.504984</v>
      </c>
      <c r="D1097" s="19">
        <f>'A. Thermody. result (all suite)'!D1053</f>
        <v>5000</v>
      </c>
      <c r="E1097" s="61">
        <f>'A. Thermody. result (all suite)'!I1053</f>
        <v>58.394494000000002</v>
      </c>
      <c r="F1097" s="21">
        <f>'A. Thermody. result (all suite)'!J1053</f>
        <v>0.25328600000000001</v>
      </c>
      <c r="G1097" s="21">
        <f>'A. Thermody. result (all suite)'!K1053</f>
        <v>11.971183</v>
      </c>
      <c r="H1097" s="21">
        <f>'A. Thermody. result (all suite)'!L1053</f>
        <v>1.5726E-2</v>
      </c>
      <c r="I1097" s="21">
        <f>'A. Thermody. result (all suite)'!M1053</f>
        <v>7.8029900000000003</v>
      </c>
      <c r="J1097" s="21">
        <f>'A. Thermody. result (all suite)'!N1053</f>
        <v>1.066324</v>
      </c>
      <c r="K1097" s="21">
        <f>'A. Thermody. result (all suite)'!O1053</f>
        <v>0.34022599999999997</v>
      </c>
      <c r="L1097" s="21">
        <f>'A. Thermody. result (all suite)'!P1053</f>
        <v>2.1410990000000001</v>
      </c>
      <c r="M1097" s="21">
        <f>'A. Thermody. result (all suite)'!Q1053</f>
        <v>9.2887450000000005</v>
      </c>
      <c r="N1097" s="21">
        <f>'A. Thermody. result (all suite)'!R1053</f>
        <v>4.3768669999999998</v>
      </c>
      <c r="O1097" s="21">
        <f>'A. Thermody. result (all suite)'!S1053</f>
        <v>0.47081899999999999</v>
      </c>
      <c r="P1097" s="21">
        <f>'A. Thermody. result (all suite)'!T1053</f>
        <v>3.8782429999999999</v>
      </c>
      <c r="Q1097" s="21">
        <f t="shared" si="1639"/>
        <v>100.00000200000001</v>
      </c>
      <c r="S1097" s="19">
        <f t="shared" si="1557"/>
        <v>1185</v>
      </c>
      <c r="T1097" s="19">
        <f t="shared" si="1558"/>
        <v>0.5</v>
      </c>
      <c r="V1097" s="61">
        <f t="shared" si="1559"/>
        <v>56.12981366935319</v>
      </c>
      <c r="W1097" s="21">
        <f t="shared" si="1560"/>
        <v>0.24346295363148093</v>
      </c>
      <c r="X1097" s="21">
        <f t="shared" si="1561"/>
        <v>11.50691144257074</v>
      </c>
      <c r="Y1097" s="21">
        <f t="shared" si="1562"/>
        <v>1.5116107518017849E-2</v>
      </c>
      <c r="Z1097" s="21">
        <f t="shared" si="1563"/>
        <v>7.5003710925866782</v>
      </c>
      <c r="AA1097" s="21">
        <f t="shared" si="1564"/>
        <v>1.0249693649397729</v>
      </c>
      <c r="AB1097" s="21">
        <f t="shared" si="1565"/>
        <v>0.32703120923471579</v>
      </c>
      <c r="AC1097" s="21">
        <f t="shared" si="1566"/>
        <v>2.0580619795701707</v>
      </c>
      <c r="AD1097" s="21">
        <f t="shared" si="1567"/>
        <v>8.9285049044544529</v>
      </c>
      <c r="AE1097" s="21">
        <f t="shared" si="1568"/>
        <v>4.2071214653481013</v>
      </c>
      <c r="AF1097" s="21">
        <f t="shared" si="1569"/>
        <v>0.45255949545502011</v>
      </c>
      <c r="AG1097" s="21">
        <f t="shared" si="1570"/>
        <v>92.39392368466234</v>
      </c>
      <c r="AH1097" s="21"/>
      <c r="AI1097" s="61">
        <f t="shared" si="1571"/>
        <v>60.750546606205987</v>
      </c>
      <c r="AJ1097" s="21">
        <f t="shared" si="1572"/>
        <v>0.26350537342954783</v>
      </c>
      <c r="AK1097" s="21">
        <f t="shared" si="1573"/>
        <v>12.454186361695688</v>
      </c>
      <c r="AL1097" s="21">
        <f t="shared" si="1574"/>
        <v>1.6360499603424859E-2</v>
      </c>
      <c r="AM1097" s="21">
        <f t="shared" si="1575"/>
        <v>8.1178185680101826</v>
      </c>
      <c r="AN1097" s="21">
        <f t="shared" si="1576"/>
        <v>1.1093471562458612</v>
      </c>
      <c r="AO1097" s="21">
        <f t="shared" si="1577"/>
        <v>0.35395315643360209</v>
      </c>
      <c r="AP1097" s="21">
        <f t="shared" si="1578"/>
        <v>2.227486286429694</v>
      </c>
      <c r="AQ1097" s="21">
        <f t="shared" si="1579"/>
        <v>9.6635195783298151</v>
      </c>
      <c r="AR1097" s="21">
        <f t="shared" si="1580"/>
        <v>4.5534611991443068</v>
      </c>
      <c r="AS1097" s="21">
        <f t="shared" si="1581"/>
        <v>0.48981521447188664</v>
      </c>
      <c r="AT1097" s="21">
        <f t="shared" si="1582"/>
        <v>99.999999999999986</v>
      </c>
      <c r="AU1097" s="21"/>
      <c r="AV1097" s="21">
        <f>AR1097*'[1]diagram lines'!$G$39</f>
        <v>3.7798561775826771</v>
      </c>
      <c r="AW1097" s="21">
        <f>AK1097*'[1]diagram lines'!$G$40</f>
        <v>6.5915821186989616</v>
      </c>
      <c r="AX1097" s="21">
        <f>AQ1097*'[1]diagram lines'!$G$38</f>
        <v>7.1689033593353493</v>
      </c>
      <c r="AY1097" s="21">
        <f>AP1097*'[1]diagram lines'!$G$41</f>
        <v>1.5918900746706366</v>
      </c>
      <c r="AZ1097" s="21">
        <f t="shared" si="1583"/>
        <v>14.216980777474122</v>
      </c>
      <c r="BA1097" s="21">
        <f t="shared" si="1584"/>
        <v>0.5256172784388905</v>
      </c>
      <c r="BB1097" s="21">
        <f t="shared" si="1585"/>
        <v>0.60203917133012774</v>
      </c>
      <c r="BC1097" s="86">
        <f t="shared" si="1586"/>
        <v>1.6610214876726861</v>
      </c>
      <c r="BX1097" s="61">
        <f t="shared" si="1588"/>
        <v>0.97194563914780296</v>
      </c>
      <c r="BY1097" s="21">
        <f t="shared" si="1589"/>
        <v>3.1708312468703057E-3</v>
      </c>
      <c r="BZ1097" s="21">
        <f t="shared" si="1590"/>
        <v>0.11741058258140448</v>
      </c>
      <c r="CA1097" s="21">
        <f t="shared" si="1591"/>
        <v>9.8478301709562283E-5</v>
      </c>
      <c r="CB1097" s="21">
        <f t="shared" si="1592"/>
        <v>0.10860111343075854</v>
      </c>
      <c r="CC1097" s="21">
        <f t="shared" si="1593"/>
        <v>1.5031350436989006E-2</v>
      </c>
      <c r="CD1097" s="21">
        <f t="shared" si="1594"/>
        <v>8.4423325062034735E-3</v>
      </c>
      <c r="CE1097" s="21">
        <f t="shared" si="1595"/>
        <v>3.8179368758915838E-2</v>
      </c>
      <c r="CF1097" s="21">
        <f t="shared" si="1596"/>
        <v>0.14984263590901759</v>
      </c>
      <c r="CG1097" s="21">
        <f t="shared" si="1597"/>
        <v>4.6463556263269638E-2</v>
      </c>
      <c r="CH1097" s="21">
        <f t="shared" si="1598"/>
        <v>3.3169348475455109E-3</v>
      </c>
      <c r="CI1097" s="21">
        <f t="shared" si="1599"/>
        <v>0.21521881243063262</v>
      </c>
      <c r="CJ1097" s="21">
        <f t="shared" si="1600"/>
        <v>1.6777216358611196</v>
      </c>
      <c r="CL1097" s="68">
        <f t="shared" si="1601"/>
        <v>0.5793247332409438</v>
      </c>
      <c r="CM1097" s="19">
        <f t="shared" si="1602"/>
        <v>1.8899626607263855E-3</v>
      </c>
      <c r="CN1097" s="19">
        <f t="shared" si="1603"/>
        <v>6.9982159180501644E-2</v>
      </c>
      <c r="CO1097" s="19">
        <f t="shared" si="1604"/>
        <v>5.8697640660166245E-5</v>
      </c>
      <c r="CP1097" s="19">
        <f t="shared" si="1605"/>
        <v>6.4731306498897925E-2</v>
      </c>
      <c r="CQ1097" s="19">
        <f t="shared" si="1606"/>
        <v>8.9593828414055755E-3</v>
      </c>
      <c r="CR1097" s="19">
        <f t="shared" si="1607"/>
        <v>5.0320221935209776E-3</v>
      </c>
      <c r="CS1097" s="19">
        <f t="shared" si="1608"/>
        <v>2.2756676639816724E-2</v>
      </c>
      <c r="CT1097" s="19">
        <f t="shared" si="1609"/>
        <v>8.9313168946592428E-2</v>
      </c>
      <c r="CU1097" s="19">
        <f t="shared" si="1610"/>
        <v>2.7694437068770002E-2</v>
      </c>
      <c r="CV1097" s="19">
        <f t="shared" si="1611"/>
        <v>1.9770471910514741E-3</v>
      </c>
      <c r="CW1097" s="19">
        <f t="shared" si="1612"/>
        <v>0.12828040589711287</v>
      </c>
      <c r="CX1097" s="19">
        <f t="shared" si="1613"/>
        <v>1</v>
      </c>
      <c r="CZ1097" s="68">
        <f t="shared" si="1614"/>
        <v>2.5805000000000001E-5</v>
      </c>
      <c r="DA1097" s="19">
        <f t="shared" si="1615"/>
        <v>1.7761879999999995E-5</v>
      </c>
      <c r="DB1097" s="19">
        <f t="shared" si="1616"/>
        <v>3.667E-5</v>
      </c>
      <c r="DC1097" s="19">
        <f t="shared" si="1617"/>
        <v>3.8699079999999989E-5</v>
      </c>
      <c r="DD1097" s="19">
        <f t="shared" si="1618"/>
        <v>1.2290039999999999E-5</v>
      </c>
      <c r="DE1097" s="19">
        <f t="shared" si="1619"/>
        <v>1.2290039999999999E-5</v>
      </c>
      <c r="DF1097" s="19">
        <f t="shared" si="1620"/>
        <v>1.0859239999999999E-5</v>
      </c>
      <c r="DG1097" s="19">
        <f t="shared" si="1621"/>
        <v>1.5294879999999997E-5</v>
      </c>
      <c r="DH1097" s="19">
        <f t="shared" si="1622"/>
        <v>2.4082159999999998E-5</v>
      </c>
      <c r="DI1097" s="19">
        <f t="shared" si="1623"/>
        <v>3.7029959999999993E-5</v>
      </c>
      <c r="DJ1097" s="19">
        <f t="shared" si="1624"/>
        <v>0</v>
      </c>
      <c r="DK1097" s="19">
        <f t="shared" si="1625"/>
        <v>2.0078519999999996E-5</v>
      </c>
      <c r="DM1097" s="68">
        <f t="shared" si="1626"/>
        <v>1348.801781558454</v>
      </c>
      <c r="DN1097" s="19">
        <f t="shared" si="1627"/>
        <v>8.4996755601785221</v>
      </c>
      <c r="DO1097" s="19">
        <f t="shared" si="1628"/>
        <v>194.58360921854231</v>
      </c>
      <c r="DP1097" s="19">
        <f t="shared" si="1629"/>
        <v>0.24221315434428806</v>
      </c>
      <c r="DQ1097" s="19">
        <f t="shared" si="1630"/>
        <v>378.43199631130699</v>
      </c>
      <c r="DR1097" s="19">
        <f t="shared" si="1631"/>
        <v>51.714934920416177</v>
      </c>
      <c r="DS1097" s="19">
        <f t="shared" si="1632"/>
        <v>18.674464732236821</v>
      </c>
      <c r="DT1097" s="19">
        <f t="shared" si="1633"/>
        <v>83.439322568135367</v>
      </c>
      <c r="DU1097" s="19">
        <f t="shared" si="1634"/>
        <v>229.90144335056593</v>
      </c>
      <c r="DV1097" s="19">
        <f t="shared" si="1635"/>
        <v>70.45149311201348</v>
      </c>
      <c r="DX1097" s="19">
        <f t="shared" si="1636"/>
        <v>115.12865063092173</v>
      </c>
      <c r="DZ1097" s="68">
        <f t="shared" si="1637"/>
        <v>2499.8695851171151</v>
      </c>
      <c r="EA1097" s="21">
        <f t="shared" si="1638"/>
        <v>2.4998695851171151</v>
      </c>
      <c r="EB1097" s="92">
        <f t="shared" si="1587"/>
        <v>912</v>
      </c>
    </row>
    <row r="1098" spans="1:132" x14ac:dyDescent="0.3">
      <c r="A1098" s="19">
        <f>'A. Thermody. result (all suite)'!C1054</f>
        <v>910</v>
      </c>
      <c r="B1098" s="19" t="str">
        <f>'A. Thermody. result (all suite)'!A1054</f>
        <v>Alkaline basalt</v>
      </c>
      <c r="C1098" s="24">
        <f>'A. Thermody. result (all suite)'!G1054</f>
        <v>22.245546000000001</v>
      </c>
      <c r="D1098" s="19">
        <f>'A. Thermody. result (all suite)'!D1054</f>
        <v>5000</v>
      </c>
      <c r="E1098" s="61">
        <f>'A. Thermody. result (all suite)'!I1054</f>
        <v>58.368577999999999</v>
      </c>
      <c r="F1098" s="21">
        <f>'A. Thermody. result (all suite)'!J1054</f>
        <v>0.246781</v>
      </c>
      <c r="G1098" s="21">
        <f>'A. Thermody. result (all suite)'!K1054</f>
        <v>11.900954</v>
      </c>
      <c r="H1098" s="21">
        <f>'A. Thermody. result (all suite)'!L1054</f>
        <v>1.469E-2</v>
      </c>
      <c r="I1098" s="21">
        <f>'A. Thermody. result (all suite)'!M1054</f>
        <v>7.8293809999999997</v>
      </c>
      <c r="J1098" s="21">
        <f>'A. Thermody. result (all suite)'!N1054</f>
        <v>1.0787599999999999</v>
      </c>
      <c r="K1098" s="21">
        <f>'A. Thermody. result (all suite)'!O1054</f>
        <v>0.331455</v>
      </c>
      <c r="L1098" s="21">
        <f>'A. Thermody. result (all suite)'!P1054</f>
        <v>2.135659</v>
      </c>
      <c r="M1098" s="21">
        <f>'A. Thermody. result (all suite)'!Q1054</f>
        <v>9.3329529999999998</v>
      </c>
      <c r="N1098" s="21">
        <f>'A. Thermody. result (all suite)'!R1054</f>
        <v>4.3672820000000003</v>
      </c>
      <c r="O1098" s="21">
        <f>'A. Thermody. result (all suite)'!S1054</f>
        <v>0.47029100000000001</v>
      </c>
      <c r="P1098" s="21">
        <f>'A. Thermody. result (all suite)'!T1054</f>
        <v>3.9232179999999999</v>
      </c>
      <c r="Q1098" s="21">
        <f t="shared" si="1639"/>
        <v>100.00000200000002</v>
      </c>
      <c r="S1098" s="19">
        <f t="shared" si="1557"/>
        <v>1183</v>
      </c>
      <c r="T1098" s="19">
        <f t="shared" si="1558"/>
        <v>0.5</v>
      </c>
      <c r="V1098" s="61">
        <f t="shared" si="1559"/>
        <v>56.078651487358492</v>
      </c>
      <c r="W1098" s="21">
        <f t="shared" si="1560"/>
        <v>0.23709924358105511</v>
      </c>
      <c r="X1098" s="21">
        <f t="shared" si="1561"/>
        <v>11.434053639838288</v>
      </c>
      <c r="Y1098" s="21">
        <f t="shared" si="1562"/>
        <v>1.4113679287326413E-2</v>
      </c>
      <c r="Z1098" s="21">
        <f t="shared" si="1563"/>
        <v>7.5222173214626933</v>
      </c>
      <c r="AA1098" s="21">
        <f t="shared" si="1564"/>
        <v>1.036437894349642</v>
      </c>
      <c r="AB1098" s="21">
        <f t="shared" si="1565"/>
        <v>0.31845129803817401</v>
      </c>
      <c r="AC1098" s="21">
        <f t="shared" si="1566"/>
        <v>2.0518724433691111</v>
      </c>
      <c r="AD1098" s="21">
        <f t="shared" si="1567"/>
        <v>8.9668009152955008</v>
      </c>
      <c r="AE1098" s="21">
        <f t="shared" si="1568"/>
        <v>4.195944009892</v>
      </c>
      <c r="AF1098" s="21">
        <f t="shared" si="1569"/>
        <v>0.45184045920463084</v>
      </c>
      <c r="AG1098" s="21">
        <f t="shared" si="1570"/>
        <v>92.307482391676913</v>
      </c>
      <c r="AH1098" s="21"/>
      <c r="AI1098" s="61">
        <f t="shared" si="1571"/>
        <v>60.752010600188285</v>
      </c>
      <c r="AJ1098" s="21">
        <f t="shared" si="1572"/>
        <v>0.25685809799795128</v>
      </c>
      <c r="AK1098" s="21">
        <f t="shared" si="1573"/>
        <v>12.38691961213023</v>
      </c>
      <c r="AL1098" s="21">
        <f t="shared" si="1574"/>
        <v>1.5289853998443577E-2</v>
      </c>
      <c r="AM1098" s="21">
        <f t="shared" si="1575"/>
        <v>8.149087296677207</v>
      </c>
      <c r="AN1098" s="21">
        <f t="shared" si="1576"/>
        <v>1.1228102722505779</v>
      </c>
      <c r="AO1098" s="21">
        <f t="shared" si="1577"/>
        <v>0.3449896907456852</v>
      </c>
      <c r="AP1098" s="21">
        <f t="shared" si="1578"/>
        <v>2.2228668686495583</v>
      </c>
      <c r="AQ1098" s="21">
        <f t="shared" si="1579"/>
        <v>9.7140564155436326</v>
      </c>
      <c r="AR1098" s="21">
        <f t="shared" si="1580"/>
        <v>4.5456163478577718</v>
      </c>
      <c r="AS1098" s="21">
        <f t="shared" si="1581"/>
        <v>0.48949494396065552</v>
      </c>
      <c r="AT1098" s="21">
        <f t="shared" si="1582"/>
        <v>100</v>
      </c>
      <c r="AU1098" s="21"/>
      <c r="AV1098" s="21">
        <f>AR1098*'[1]diagram lines'!$G$39</f>
        <v>3.773344118228092</v>
      </c>
      <c r="AW1098" s="21">
        <f>AK1098*'[1]diagram lines'!$G$40</f>
        <v>6.555980089731225</v>
      </c>
      <c r="AX1098" s="21">
        <f>AQ1098*'[1]diagram lines'!$G$38</f>
        <v>7.2063942237285614</v>
      </c>
      <c r="AY1098" s="21">
        <f>AP1098*'[1]diagram lines'!$G$41</f>
        <v>1.5885887724988768</v>
      </c>
      <c r="AZ1098" s="21">
        <f t="shared" si="1583"/>
        <v>14.259672763401404</v>
      </c>
      <c r="BA1098" s="21">
        <f t="shared" si="1584"/>
        <v>0.52162710518497157</v>
      </c>
      <c r="BB1098" s="21">
        <f t="shared" si="1585"/>
        <v>0.59709802597744877</v>
      </c>
      <c r="BC1098" s="86">
        <f t="shared" si="1586"/>
        <v>1.6747668833153504</v>
      </c>
      <c r="BX1098" s="61">
        <f t="shared" si="1588"/>
        <v>0.97151428095872172</v>
      </c>
      <c r="BY1098" s="21">
        <f t="shared" si="1589"/>
        <v>3.0893965948923388E-3</v>
      </c>
      <c r="BZ1098" s="21">
        <f t="shared" si="1590"/>
        <v>0.11672179285994509</v>
      </c>
      <c r="CA1098" s="21">
        <f t="shared" si="1591"/>
        <v>9.1990732043333956E-5</v>
      </c>
      <c r="CB1098" s="21">
        <f t="shared" si="1592"/>
        <v>0.10896842032011135</v>
      </c>
      <c r="CC1098" s="21">
        <f t="shared" si="1593"/>
        <v>1.5206653510008458E-2</v>
      </c>
      <c r="CD1098" s="21">
        <f t="shared" si="1594"/>
        <v>8.2246898263027297E-3</v>
      </c>
      <c r="CE1098" s="21">
        <f t="shared" si="1595"/>
        <v>3.8082364479315262E-2</v>
      </c>
      <c r="CF1098" s="21">
        <f t="shared" si="1596"/>
        <v>0.15055578319083723</v>
      </c>
      <c r="CG1098" s="21">
        <f t="shared" si="1597"/>
        <v>4.6361804670912957E-2</v>
      </c>
      <c r="CH1098" s="21">
        <f t="shared" si="1598"/>
        <v>3.3132150707321202E-3</v>
      </c>
      <c r="CI1098" s="21">
        <f t="shared" si="1599"/>
        <v>0.21771465038845728</v>
      </c>
      <c r="CJ1098" s="21">
        <f t="shared" si="1600"/>
        <v>1.6798450426022797</v>
      </c>
      <c r="CL1098" s="68">
        <f t="shared" si="1601"/>
        <v>0.57833565377776186</v>
      </c>
      <c r="CM1098" s="19">
        <f t="shared" si="1602"/>
        <v>1.8390961764583333E-3</v>
      </c>
      <c r="CN1098" s="19">
        <f t="shared" si="1603"/>
        <v>6.9483666588156939E-2</v>
      </c>
      <c r="CO1098" s="19">
        <f t="shared" si="1604"/>
        <v>5.4761439127045537E-5</v>
      </c>
      <c r="CP1098" s="19">
        <f t="shared" si="1605"/>
        <v>6.4868138165474071E-2</v>
      </c>
      <c r="CQ1098" s="19">
        <f t="shared" si="1606"/>
        <v>9.052414433685825E-3</v>
      </c>
      <c r="CR1098" s="19">
        <f t="shared" si="1607"/>
        <v>4.8961003055149107E-3</v>
      </c>
      <c r="CS1098" s="19">
        <f t="shared" si="1608"/>
        <v>2.2670165112563687E-2</v>
      </c>
      <c r="CT1098" s="19">
        <f t="shared" si="1609"/>
        <v>8.9624804296001268E-2</v>
      </c>
      <c r="CU1098" s="19">
        <f t="shared" si="1610"/>
        <v>2.759885792745086E-2</v>
      </c>
      <c r="CV1098" s="19">
        <f t="shared" si="1611"/>
        <v>1.9723337490698285E-3</v>
      </c>
      <c r="CW1098" s="19">
        <f t="shared" si="1612"/>
        <v>0.12960400802873542</v>
      </c>
      <c r="CX1098" s="19">
        <f t="shared" si="1613"/>
        <v>1.0000000000000002</v>
      </c>
      <c r="CZ1098" s="68">
        <f t="shared" si="1614"/>
        <v>2.5805000000000001E-5</v>
      </c>
      <c r="DA1098" s="19">
        <f t="shared" si="1615"/>
        <v>1.7747399999999999E-5</v>
      </c>
      <c r="DB1098" s="19">
        <f t="shared" si="1616"/>
        <v>3.667E-5</v>
      </c>
      <c r="DC1098" s="19">
        <f t="shared" si="1617"/>
        <v>3.8680899999999991E-5</v>
      </c>
      <c r="DD1098" s="19">
        <f t="shared" si="1618"/>
        <v>1.2284199999999998E-5</v>
      </c>
      <c r="DE1098" s="19">
        <f t="shared" si="1619"/>
        <v>1.2284199999999998E-5</v>
      </c>
      <c r="DF1098" s="19">
        <f t="shared" si="1620"/>
        <v>1.0852699999999999E-5</v>
      </c>
      <c r="DG1098" s="19">
        <f t="shared" si="1621"/>
        <v>1.5287399999999999E-5</v>
      </c>
      <c r="DH1098" s="19">
        <f t="shared" si="1622"/>
        <v>2.4066800000000001E-5</v>
      </c>
      <c r="DI1098" s="19">
        <f t="shared" si="1623"/>
        <v>3.7005799999999991E-5</v>
      </c>
      <c r="DJ1098" s="19">
        <f t="shared" si="1624"/>
        <v>0</v>
      </c>
      <c r="DK1098" s="19">
        <f t="shared" si="1625"/>
        <v>2.0059599999999997E-5</v>
      </c>
      <c r="DM1098" s="68">
        <f t="shared" si="1626"/>
        <v>1346.4989761274142</v>
      </c>
      <c r="DN1098" s="19">
        <f t="shared" si="1627"/>
        <v>8.2776633521243497</v>
      </c>
      <c r="DO1098" s="19">
        <f t="shared" si="1628"/>
        <v>193.1975632759335</v>
      </c>
      <c r="DP1098" s="19">
        <f t="shared" si="1629"/>
        <v>0.22607680313017289</v>
      </c>
      <c r="DQ1098" s="19">
        <f t="shared" si="1630"/>
        <v>379.41223092991913</v>
      </c>
      <c r="DR1098" s="19">
        <f t="shared" si="1631"/>
        <v>52.276768525884677</v>
      </c>
      <c r="DS1098" s="19">
        <f t="shared" si="1632"/>
        <v>18.180991118546618</v>
      </c>
      <c r="DT1098" s="19">
        <f t="shared" si="1633"/>
        <v>83.162791548109652</v>
      </c>
      <c r="DU1098" s="19">
        <f t="shared" si="1634"/>
        <v>230.85086585292262</v>
      </c>
      <c r="DV1098" s="19">
        <f t="shared" si="1635"/>
        <v>70.254187634529501</v>
      </c>
      <c r="DX1098" s="19">
        <f t="shared" si="1636"/>
        <v>116.42626097618161</v>
      </c>
      <c r="DZ1098" s="68">
        <f t="shared" si="1637"/>
        <v>2498.7643761446961</v>
      </c>
      <c r="EA1098" s="21">
        <f t="shared" si="1638"/>
        <v>2.4987643761446963</v>
      </c>
      <c r="EB1098" s="92">
        <f t="shared" si="1587"/>
        <v>910</v>
      </c>
    </row>
    <row r="1099" spans="1:132" x14ac:dyDescent="0.3">
      <c r="A1099" s="19">
        <f>'A. Thermody. result (all suite)'!C1055</f>
        <v>908</v>
      </c>
      <c r="B1099" s="19" t="str">
        <f>'A. Thermody. result (all suite)'!A1055</f>
        <v>Alkaline basalt</v>
      </c>
      <c r="C1099" s="24">
        <f>'A. Thermody. result (all suite)'!G1055</f>
        <v>21.964269999999999</v>
      </c>
      <c r="D1099" s="19">
        <f>'A. Thermody. result (all suite)'!D1055</f>
        <v>5000</v>
      </c>
      <c r="E1099" s="61">
        <f>'A. Thermody. result (all suite)'!I1055</f>
        <v>58.332749</v>
      </c>
      <c r="F1099" s="21">
        <f>'A. Thermody. result (all suite)'!J1055</f>
        <v>0.24018700000000001</v>
      </c>
      <c r="G1099" s="21">
        <f>'A. Thermody. result (all suite)'!K1055</f>
        <v>11.825262</v>
      </c>
      <c r="H1099" s="21">
        <f>'A. Thermody. result (all suite)'!L1055</f>
        <v>1.3684999999999999E-2</v>
      </c>
      <c r="I1099" s="21">
        <f>'A. Thermody. result (all suite)'!M1055</f>
        <v>7.8656379999999997</v>
      </c>
      <c r="J1099" s="21">
        <f>'A. Thermody. result (all suite)'!N1055</f>
        <v>1.0925739999999999</v>
      </c>
      <c r="K1099" s="21">
        <f>'A. Thermody. result (all suite)'!O1055</f>
        <v>0.32349899999999998</v>
      </c>
      <c r="L1099" s="21">
        <f>'A. Thermody. result (all suite)'!P1055</f>
        <v>2.13443</v>
      </c>
      <c r="M1099" s="21">
        <f>'A. Thermody. result (all suite)'!Q1055</f>
        <v>9.3868480000000005</v>
      </c>
      <c r="N1099" s="21">
        <f>'A. Thermody. result (all suite)'!R1055</f>
        <v>4.3426929999999997</v>
      </c>
      <c r="O1099" s="21">
        <f>'A. Thermody. result (all suite)'!S1055</f>
        <v>0.469273</v>
      </c>
      <c r="P1099" s="21">
        <f>'A. Thermody. result (all suite)'!T1055</f>
        <v>3.9731610000000002</v>
      </c>
      <c r="Q1099" s="21">
        <f t="shared" si="1639"/>
        <v>99.999998999999988</v>
      </c>
      <c r="S1099" s="19">
        <f t="shared" si="1557"/>
        <v>1181</v>
      </c>
      <c r="T1099" s="19">
        <f t="shared" si="1558"/>
        <v>0.5</v>
      </c>
      <c r="V1099" s="61">
        <f t="shared" si="1559"/>
        <v>56.015094943327568</v>
      </c>
      <c r="W1099" s="21">
        <f t="shared" si="1560"/>
        <v>0.23064398369349984</v>
      </c>
      <c r="X1099" s="21">
        <f t="shared" si="1561"/>
        <v>11.355425297369811</v>
      </c>
      <c r="Y1099" s="21">
        <f t="shared" si="1562"/>
        <v>1.3141272911712729E-2</v>
      </c>
      <c r="Z1099" s="21">
        <f t="shared" si="1563"/>
        <v>7.5531235354576749</v>
      </c>
      <c r="AA1099" s="21">
        <f t="shared" si="1564"/>
        <v>1.0491642755017625</v>
      </c>
      <c r="AB1099" s="21">
        <f t="shared" si="1565"/>
        <v>0.31064586376807862</v>
      </c>
      <c r="AC1099" s="21">
        <f t="shared" si="1566"/>
        <v>2.0496256588196569</v>
      </c>
      <c r="AD1099" s="21">
        <f t="shared" si="1567"/>
        <v>9.0138934124051744</v>
      </c>
      <c r="AE1099" s="21">
        <f t="shared" si="1568"/>
        <v>4.1701508136488474</v>
      </c>
      <c r="AF1099" s="21">
        <f t="shared" si="1569"/>
        <v>0.45062802799402024</v>
      </c>
      <c r="AG1099" s="21">
        <f t="shared" si="1570"/>
        <v>92.211537084897785</v>
      </c>
      <c r="AH1099" s="21"/>
      <c r="AI1099" s="61">
        <f t="shared" si="1571"/>
        <v>60.746297821448643</v>
      </c>
      <c r="AJ1099" s="21">
        <f t="shared" si="1572"/>
        <v>0.25012486613377821</v>
      </c>
      <c r="AK1099" s="21">
        <f t="shared" si="1573"/>
        <v>12.314538566811917</v>
      </c>
      <c r="AL1099" s="21">
        <f t="shared" si="1574"/>
        <v>1.4251224225460808E-2</v>
      </c>
      <c r="AM1099" s="21">
        <f t="shared" si="1575"/>
        <v>8.1910829970263119</v>
      </c>
      <c r="AN1099" s="21">
        <f t="shared" si="1576"/>
        <v>1.1377798360912394</v>
      </c>
      <c r="AO1099" s="21">
        <f t="shared" si="1577"/>
        <v>0.33688394488215895</v>
      </c>
      <c r="AP1099" s="21">
        <f t="shared" si="1578"/>
        <v>2.2227431876909254</v>
      </c>
      <c r="AQ1099" s="21">
        <f t="shared" si="1579"/>
        <v>9.7752338778456949</v>
      </c>
      <c r="AR1099" s="21">
        <f t="shared" si="1580"/>
        <v>4.5223742554138884</v>
      </c>
      <c r="AS1099" s="21">
        <f t="shared" si="1581"/>
        <v>0.48868942243000862</v>
      </c>
      <c r="AT1099" s="21">
        <f t="shared" si="1582"/>
        <v>100.00000000000004</v>
      </c>
      <c r="AU1099" s="21"/>
      <c r="AV1099" s="21">
        <f>AR1099*'[1]diagram lines'!$G$39</f>
        <v>3.754050714186246</v>
      </c>
      <c r="AW1099" s="21">
        <f>AK1099*'[1]diagram lines'!$G$40</f>
        <v>6.5176712359693827</v>
      </c>
      <c r="AX1099" s="21">
        <f>AQ1099*'[1]diagram lines'!$G$38</f>
        <v>7.2517788593634247</v>
      </c>
      <c r="AY1099" s="21">
        <f>AP1099*'[1]diagram lines'!$G$41</f>
        <v>1.5885003829578623</v>
      </c>
      <c r="AZ1099" s="21">
        <f t="shared" si="1583"/>
        <v>14.297608133259583</v>
      </c>
      <c r="BA1099" s="21">
        <f t="shared" si="1584"/>
        <v>0.51750837547349471</v>
      </c>
      <c r="BB1099" s="21">
        <f t="shared" si="1585"/>
        <v>0.59220172295174489</v>
      </c>
      <c r="BC1099" s="86">
        <f t="shared" si="1586"/>
        <v>1.6886137970278823</v>
      </c>
      <c r="BX1099" s="61">
        <f t="shared" si="1588"/>
        <v>0.97091792609853533</v>
      </c>
      <c r="BY1099" s="21">
        <f t="shared" si="1589"/>
        <v>3.0068477716574866E-3</v>
      </c>
      <c r="BZ1099" s="21">
        <f t="shared" si="1590"/>
        <v>0.1159794233032562</v>
      </c>
      <c r="CA1099" s="21">
        <f t="shared" si="1591"/>
        <v>8.5697288496461898E-5</v>
      </c>
      <c r="CB1099" s="21">
        <f t="shared" si="1592"/>
        <v>0.10947304105775922</v>
      </c>
      <c r="CC1099" s="21">
        <f t="shared" si="1593"/>
        <v>1.5401381449111925E-2</v>
      </c>
      <c r="CD1099" s="21">
        <f t="shared" si="1594"/>
        <v>8.0272704714640201E-3</v>
      </c>
      <c r="CE1099" s="21">
        <f t="shared" si="1595"/>
        <v>3.8060449358059918E-2</v>
      </c>
      <c r="CF1099" s="21">
        <f t="shared" si="1596"/>
        <v>0.15142519761251816</v>
      </c>
      <c r="CG1099" s="21">
        <f t="shared" si="1597"/>
        <v>4.6100774946921441E-2</v>
      </c>
      <c r="CH1099" s="21">
        <f t="shared" si="1598"/>
        <v>3.306043228315392E-3</v>
      </c>
      <c r="CI1099" s="21">
        <f t="shared" si="1599"/>
        <v>0.22048618201997783</v>
      </c>
      <c r="CJ1099" s="21">
        <f t="shared" si="1600"/>
        <v>1.6822702346060732</v>
      </c>
      <c r="CL1099" s="68">
        <f t="shared" si="1601"/>
        <v>0.57714742026918708</v>
      </c>
      <c r="CM1099" s="19">
        <f t="shared" si="1602"/>
        <v>1.7873750065854203E-3</v>
      </c>
      <c r="CN1099" s="19">
        <f t="shared" si="1603"/>
        <v>6.8942207332351915E-2</v>
      </c>
      <c r="CO1099" s="19">
        <f t="shared" si="1604"/>
        <v>5.0941452053052047E-5</v>
      </c>
      <c r="CP1099" s="19">
        <f t="shared" si="1605"/>
        <v>6.5074587189253727E-2</v>
      </c>
      <c r="CQ1099" s="19">
        <f t="shared" si="1606"/>
        <v>9.1551173719235258E-3</v>
      </c>
      <c r="CR1099" s="19">
        <f t="shared" si="1607"/>
        <v>4.7716890582348778E-3</v>
      </c>
      <c r="CS1099" s="19">
        <f t="shared" si="1608"/>
        <v>2.2624456270530339E-2</v>
      </c>
      <c r="CT1099" s="19">
        <f t="shared" si="1609"/>
        <v>9.0012409717263084E-2</v>
      </c>
      <c r="CU1099" s="19">
        <f t="shared" si="1610"/>
        <v>2.7403905745093667E-2</v>
      </c>
      <c r="CV1099" s="19">
        <f t="shared" si="1611"/>
        <v>1.9652272032795893E-3</v>
      </c>
      <c r="CW1099" s="19">
        <f t="shared" si="1612"/>
        <v>0.1310646633842438</v>
      </c>
      <c r="CX1099" s="19">
        <f t="shared" si="1613"/>
        <v>1.0000000000000002</v>
      </c>
      <c r="CZ1099" s="68">
        <f t="shared" si="1614"/>
        <v>2.5805000000000001E-5</v>
      </c>
      <c r="DA1099" s="19">
        <f t="shared" si="1615"/>
        <v>1.7732919999999996E-5</v>
      </c>
      <c r="DB1099" s="19">
        <f t="shared" si="1616"/>
        <v>3.667E-5</v>
      </c>
      <c r="DC1099" s="19">
        <f t="shared" si="1617"/>
        <v>3.8662719999999993E-5</v>
      </c>
      <c r="DD1099" s="19">
        <f t="shared" si="1618"/>
        <v>1.2278359999999998E-5</v>
      </c>
      <c r="DE1099" s="19">
        <f t="shared" si="1619"/>
        <v>1.2278359999999998E-5</v>
      </c>
      <c r="DF1099" s="19">
        <f t="shared" si="1620"/>
        <v>1.0846159999999998E-5</v>
      </c>
      <c r="DG1099" s="19">
        <f t="shared" si="1621"/>
        <v>1.5279919999999997E-5</v>
      </c>
      <c r="DH1099" s="19">
        <f t="shared" si="1622"/>
        <v>2.4051440000000001E-5</v>
      </c>
      <c r="DI1099" s="19">
        <f t="shared" si="1623"/>
        <v>3.6981639999999994E-5</v>
      </c>
      <c r="DJ1099" s="19">
        <f t="shared" si="1624"/>
        <v>0</v>
      </c>
      <c r="DK1099" s="19">
        <f t="shared" si="1625"/>
        <v>2.0040679999999995E-5</v>
      </c>
      <c r="DM1099" s="68">
        <f t="shared" si="1626"/>
        <v>1343.7324940814865</v>
      </c>
      <c r="DN1099" s="19">
        <f t="shared" si="1627"/>
        <v>8.051438540637605</v>
      </c>
      <c r="DO1099" s="19">
        <f t="shared" si="1628"/>
        <v>191.69204962112354</v>
      </c>
      <c r="DP1099" s="19">
        <f t="shared" si="1629"/>
        <v>0.21040528132402175</v>
      </c>
      <c r="DQ1099" s="19">
        <f t="shared" si="1630"/>
        <v>380.80078198944165</v>
      </c>
      <c r="DR1099" s="19">
        <f t="shared" si="1631"/>
        <v>52.895014184651295</v>
      </c>
      <c r="DS1099" s="19">
        <f t="shared" si="1632"/>
        <v>17.72969134208472</v>
      </c>
      <c r="DT1099" s="19">
        <f t="shared" si="1633"/>
        <v>83.035742834474362</v>
      </c>
      <c r="DU1099" s="19">
        <f t="shared" si="1634"/>
        <v>231.99730570698216</v>
      </c>
      <c r="DV1099" s="19">
        <f t="shared" si="1635"/>
        <v>69.803500363635152</v>
      </c>
      <c r="DX1099" s="19">
        <f t="shared" si="1636"/>
        <v>117.8495557128837</v>
      </c>
      <c r="DZ1099" s="68">
        <f t="shared" si="1637"/>
        <v>2497.7979796587242</v>
      </c>
      <c r="EA1099" s="21">
        <f t="shared" si="1638"/>
        <v>2.4977979796587242</v>
      </c>
      <c r="EB1099" s="92">
        <f t="shared" si="1587"/>
        <v>908</v>
      </c>
    </row>
    <row r="1100" spans="1:132" x14ac:dyDescent="0.3">
      <c r="A1100" s="19">
        <f>'A. Thermody. result (all suite)'!C1056</f>
        <v>906</v>
      </c>
      <c r="B1100" s="19" t="str">
        <f>'A. Thermody. result (all suite)'!A1056</f>
        <v>Alkaline basalt</v>
      </c>
      <c r="C1100" s="24">
        <f>'A. Thermody. result (all suite)'!G1056</f>
        <v>21.687854000000002</v>
      </c>
      <c r="D1100" s="19">
        <f>'A. Thermody. result (all suite)'!D1056</f>
        <v>5000</v>
      </c>
      <c r="E1100" s="61">
        <f>'A. Thermody. result (all suite)'!I1056</f>
        <v>58.296325000000003</v>
      </c>
      <c r="F1100" s="21">
        <f>'A. Thermody. result (all suite)'!J1056</f>
        <v>0.23372299999999999</v>
      </c>
      <c r="G1100" s="21">
        <f>'A. Thermody. result (all suite)'!K1056</f>
        <v>11.749005</v>
      </c>
      <c r="H1100" s="21">
        <f>'A. Thermody. result (all suite)'!L1056</f>
        <v>1.2735E-2</v>
      </c>
      <c r="I1100" s="21">
        <f>'A. Thermody. result (all suite)'!M1056</f>
        <v>7.90191</v>
      </c>
      <c r="J1100" s="21">
        <f>'A. Thermody. result (all suite)'!N1056</f>
        <v>1.1065</v>
      </c>
      <c r="K1100" s="21">
        <f>'A. Thermody. result (all suite)'!O1056</f>
        <v>0.31559300000000001</v>
      </c>
      <c r="L1100" s="21">
        <f>'A. Thermody. result (all suite)'!P1056</f>
        <v>2.133267</v>
      </c>
      <c r="M1100" s="21">
        <f>'A. Thermody. result (all suite)'!Q1056</f>
        <v>9.4412350000000007</v>
      </c>
      <c r="N1100" s="21">
        <f>'A. Thermody. result (all suite)'!R1056</f>
        <v>4.3178489999999998</v>
      </c>
      <c r="O1100" s="21">
        <f>'A. Thermody. result (all suite)'!S1056</f>
        <v>0.46834900000000002</v>
      </c>
      <c r="P1100" s="21">
        <f>'A. Thermody. result (all suite)'!T1056</f>
        <v>4.0235079999999996</v>
      </c>
      <c r="Q1100" s="21">
        <f t="shared" si="1639"/>
        <v>99.999999000000031</v>
      </c>
      <c r="S1100" s="19">
        <f t="shared" si="1557"/>
        <v>1179</v>
      </c>
      <c r="T1100" s="19">
        <f t="shared" si="1558"/>
        <v>0.5</v>
      </c>
      <c r="V1100" s="61">
        <f t="shared" si="1559"/>
        <v>55.950767676463435</v>
      </c>
      <c r="W1100" s="21">
        <f t="shared" si="1560"/>
        <v>0.22431913630312136</v>
      </c>
      <c r="X1100" s="21">
        <f t="shared" si="1561"/>
        <v>11.276282839177378</v>
      </c>
      <c r="Y1100" s="21">
        <f t="shared" si="1562"/>
        <v>1.2222606251076063E-2</v>
      </c>
      <c r="Z1100" s="21">
        <f t="shared" si="1563"/>
        <v>7.5839760158178606</v>
      </c>
      <c r="AA1100" s="21">
        <f t="shared" si="1564"/>
        <v>1.0619798835347989</v>
      </c>
      <c r="AB1100" s="21">
        <f t="shared" si="1565"/>
        <v>0.30289509027058092</v>
      </c>
      <c r="AC1100" s="21">
        <f t="shared" si="1566"/>
        <v>2.0474348307353183</v>
      </c>
      <c r="AD1100" s="21">
        <f t="shared" si="1567"/>
        <v>9.0613661506775127</v>
      </c>
      <c r="AE1100" s="21">
        <f t="shared" si="1568"/>
        <v>4.1441199983197903</v>
      </c>
      <c r="AF1100" s="21">
        <f t="shared" si="1569"/>
        <v>0.44950494032863947</v>
      </c>
      <c r="AG1100" s="21">
        <f t="shared" si="1570"/>
        <v>92.114869167879505</v>
      </c>
      <c r="AH1100" s="21"/>
      <c r="AI1100" s="61">
        <f t="shared" si="1571"/>
        <v>60.740212934019446</v>
      </c>
      <c r="AJ1100" s="21">
        <f t="shared" si="1572"/>
        <v>0.24352109309768366</v>
      </c>
      <c r="AK1100" s="21">
        <f t="shared" si="1573"/>
        <v>12.241544650762446</v>
      </c>
      <c r="AL1100" s="21">
        <f t="shared" si="1574"/>
        <v>1.3268874353824834E-2</v>
      </c>
      <c r="AM1100" s="21">
        <f t="shared" si="1575"/>
        <v>8.2331724338619541</v>
      </c>
      <c r="AN1100" s="21">
        <f t="shared" si="1576"/>
        <v>1.1528864917555697</v>
      </c>
      <c r="AO1100" s="21">
        <f t="shared" si="1577"/>
        <v>0.32882323234759647</v>
      </c>
      <c r="AP1100" s="21">
        <f t="shared" si="1578"/>
        <v>2.2226974311865599</v>
      </c>
      <c r="AQ1100" s="21">
        <f t="shared" si="1579"/>
        <v>9.8370287365475786</v>
      </c>
      <c r="AR1100" s="21">
        <f t="shared" si="1580"/>
        <v>4.498861080470216</v>
      </c>
      <c r="AS1100" s="21">
        <f t="shared" si="1581"/>
        <v>0.48798304159713446</v>
      </c>
      <c r="AT1100" s="21">
        <f t="shared" si="1582"/>
        <v>100.00000000000001</v>
      </c>
      <c r="AU1100" s="21"/>
      <c r="AV1100" s="21">
        <f>AR1100*'[1]diagram lines'!$G$39</f>
        <v>3.7345322828922396</v>
      </c>
      <c r="AW1100" s="21">
        <f>AK1100*'[1]diagram lines'!$G$40</f>
        <v>6.4790380103348824</v>
      </c>
      <c r="AX1100" s="21">
        <f>AQ1100*'[1]diagram lines'!$G$38</f>
        <v>7.2976215118821832</v>
      </c>
      <c r="AY1100" s="21">
        <f>AP1100*'[1]diagram lines'!$G$41</f>
        <v>1.5884676827228061</v>
      </c>
      <c r="AZ1100" s="21">
        <f t="shared" si="1583"/>
        <v>14.335889817017794</v>
      </c>
      <c r="BA1100" s="21">
        <f t="shared" si="1584"/>
        <v>0.5133691729751273</v>
      </c>
      <c r="BB1100" s="21">
        <f t="shared" si="1585"/>
        <v>0.58728677381236238</v>
      </c>
      <c r="BC1100" s="86">
        <f t="shared" si="1586"/>
        <v>1.7027456510020078</v>
      </c>
      <c r="BX1100" s="61">
        <f t="shared" si="1588"/>
        <v>0.97031166777629829</v>
      </c>
      <c r="BY1100" s="21">
        <f t="shared" si="1589"/>
        <v>2.9259263895843766E-3</v>
      </c>
      <c r="BZ1100" s="21">
        <f t="shared" si="1590"/>
        <v>0.11523151235778738</v>
      </c>
      <c r="CA1100" s="21">
        <f t="shared" si="1591"/>
        <v>7.9748262258125111E-5</v>
      </c>
      <c r="CB1100" s="21">
        <f t="shared" si="1592"/>
        <v>0.10997787056367433</v>
      </c>
      <c r="CC1100" s="21">
        <f t="shared" si="1593"/>
        <v>1.5597688187200451E-2</v>
      </c>
      <c r="CD1100" s="21">
        <f t="shared" si="1594"/>
        <v>7.8310918114143924E-3</v>
      </c>
      <c r="CE1100" s="21">
        <f t="shared" si="1595"/>
        <v>3.8039711126961487E-2</v>
      </c>
      <c r="CF1100" s="21">
        <f t="shared" si="1596"/>
        <v>0.15230254879819327</v>
      </c>
      <c r="CG1100" s="21">
        <f t="shared" si="1597"/>
        <v>4.5837038216560509E-2</v>
      </c>
      <c r="CH1100" s="21">
        <f t="shared" si="1598"/>
        <v>3.299533618891958E-3</v>
      </c>
      <c r="CI1100" s="21">
        <f t="shared" si="1599"/>
        <v>0.22328013318534959</v>
      </c>
      <c r="CJ1100" s="21">
        <f t="shared" si="1600"/>
        <v>1.6847144702941739</v>
      </c>
      <c r="CL1100" s="68">
        <f t="shared" si="1601"/>
        <v>0.57595021879693875</v>
      </c>
      <c r="CM1100" s="19">
        <f t="shared" si="1602"/>
        <v>1.7367491294079467E-3</v>
      </c>
      <c r="CN1100" s="19">
        <f t="shared" si="1603"/>
        <v>6.8398244562870289E-2</v>
      </c>
      <c r="CO1100" s="19">
        <f t="shared" si="1604"/>
        <v>4.7336366882513921E-5</v>
      </c>
      <c r="CP1100" s="19">
        <f t="shared" si="1605"/>
        <v>6.5279827830095574E-2</v>
      </c>
      <c r="CQ1100" s="19">
        <f t="shared" si="1606"/>
        <v>9.2583571057455721E-3</v>
      </c>
      <c r="CR1100" s="19">
        <f t="shared" si="1607"/>
        <v>4.6483199079111479E-3</v>
      </c>
      <c r="CS1100" s="19">
        <f t="shared" si="1608"/>
        <v>2.2579322370466278E-2</v>
      </c>
      <c r="CT1100" s="19">
        <f t="shared" si="1609"/>
        <v>9.0402588381400431E-2</v>
      </c>
      <c r="CU1100" s="19">
        <f t="shared" si="1610"/>
        <v>2.720760047164357E-2</v>
      </c>
      <c r="CV1100" s="19">
        <f t="shared" si="1611"/>
        <v>1.9585120666268242E-3</v>
      </c>
      <c r="CW1100" s="19">
        <f t="shared" si="1612"/>
        <v>0.13253292301001124</v>
      </c>
      <c r="CX1100" s="19">
        <f t="shared" si="1613"/>
        <v>1</v>
      </c>
      <c r="CZ1100" s="68">
        <f t="shared" si="1614"/>
        <v>2.5805000000000001E-5</v>
      </c>
      <c r="DA1100" s="19">
        <f t="shared" si="1615"/>
        <v>1.7718439999999999E-5</v>
      </c>
      <c r="DB1100" s="19">
        <f t="shared" si="1616"/>
        <v>3.667E-5</v>
      </c>
      <c r="DC1100" s="19">
        <f t="shared" si="1617"/>
        <v>3.8644539999999995E-5</v>
      </c>
      <c r="DD1100" s="19">
        <f t="shared" si="1618"/>
        <v>1.2272519999999998E-5</v>
      </c>
      <c r="DE1100" s="19">
        <f t="shared" si="1619"/>
        <v>1.2272519999999998E-5</v>
      </c>
      <c r="DF1100" s="19">
        <f t="shared" si="1620"/>
        <v>1.0839619999999998E-5</v>
      </c>
      <c r="DG1100" s="19">
        <f t="shared" si="1621"/>
        <v>1.5272439999999999E-5</v>
      </c>
      <c r="DH1100" s="19">
        <f t="shared" si="1622"/>
        <v>2.403608E-5</v>
      </c>
      <c r="DI1100" s="19">
        <f t="shared" si="1623"/>
        <v>3.6957479999999992E-5</v>
      </c>
      <c r="DJ1100" s="19">
        <f t="shared" si="1624"/>
        <v>0</v>
      </c>
      <c r="DK1100" s="19">
        <f t="shared" si="1625"/>
        <v>2.0021759999999996E-5</v>
      </c>
      <c r="DM1100" s="68">
        <f t="shared" si="1626"/>
        <v>1340.9451325448586</v>
      </c>
      <c r="DN1100" s="19">
        <f t="shared" si="1627"/>
        <v>7.8297818801828365</v>
      </c>
      <c r="DO1100" s="19">
        <f t="shared" si="1628"/>
        <v>190.17957501036966</v>
      </c>
      <c r="DP1100" s="19">
        <f t="shared" si="1629"/>
        <v>0.19560704895099409</v>
      </c>
      <c r="DQ1100" s="19">
        <f t="shared" si="1630"/>
        <v>382.18358003021126</v>
      </c>
      <c r="DR1100" s="19">
        <f t="shared" si="1631"/>
        <v>53.516951129970941</v>
      </c>
      <c r="DS1100" s="19">
        <f t="shared" si="1632"/>
        <v>17.281721341598626</v>
      </c>
      <c r="DT1100" s="19">
        <f t="shared" si="1633"/>
        <v>82.910680843123231</v>
      </c>
      <c r="DU1100" s="19">
        <f t="shared" si="1634"/>
        <v>233.15184729635669</v>
      </c>
      <c r="DV1100" s="19">
        <f t="shared" si="1635"/>
        <v>69.348774982191031</v>
      </c>
      <c r="DX1100" s="19">
        <f t="shared" si="1636"/>
        <v>119.28238439779534</v>
      </c>
      <c r="DZ1100" s="68">
        <f t="shared" si="1637"/>
        <v>2496.826036505609</v>
      </c>
      <c r="EA1100" s="21">
        <f t="shared" si="1638"/>
        <v>2.4968260365056087</v>
      </c>
      <c r="EB1100" s="92">
        <f t="shared" si="1587"/>
        <v>906</v>
      </c>
    </row>
    <row r="1101" spans="1:132" x14ac:dyDescent="0.3">
      <c r="A1101" s="19">
        <f>'A. Thermody. result (all suite)'!C1057</f>
        <v>904</v>
      </c>
      <c r="B1101" s="19" t="str">
        <f>'A. Thermody. result (all suite)'!A1057</f>
        <v>Alkaline basalt</v>
      </c>
      <c r="C1101" s="24">
        <f>'A. Thermody. result (all suite)'!G1057</f>
        <v>21.416176</v>
      </c>
      <c r="D1101" s="19">
        <f>'A. Thermody. result (all suite)'!D1057</f>
        <v>5000</v>
      </c>
      <c r="E1101" s="61">
        <f>'A. Thermody. result (all suite)'!I1057</f>
        <v>58.259312999999999</v>
      </c>
      <c r="F1101" s="21">
        <f>'A. Thermody. result (all suite)'!J1057</f>
        <v>0.22739000000000001</v>
      </c>
      <c r="G1101" s="21">
        <f>'A. Thermody. result (all suite)'!K1057</f>
        <v>11.672184</v>
      </c>
      <c r="H1101" s="21">
        <f>'A. Thermody. result (all suite)'!L1057</f>
        <v>1.1838E-2</v>
      </c>
      <c r="I1101" s="21">
        <f>'A. Thermody. result (all suite)'!M1057</f>
        <v>7.9381839999999997</v>
      </c>
      <c r="J1101" s="21">
        <f>'A. Thermody. result (all suite)'!N1057</f>
        <v>1.120536</v>
      </c>
      <c r="K1101" s="21">
        <f>'A. Thermody. result (all suite)'!O1057</f>
        <v>0.30773899999999998</v>
      </c>
      <c r="L1101" s="21">
        <f>'A. Thermody. result (all suite)'!P1057</f>
        <v>2.1321680000000001</v>
      </c>
      <c r="M1101" s="21">
        <f>'A. Thermody. result (all suite)'!Q1057</f>
        <v>9.4961169999999999</v>
      </c>
      <c r="N1101" s="21">
        <f>'A. Thermody. result (all suite)'!R1057</f>
        <v>4.2927520000000001</v>
      </c>
      <c r="O1101" s="21">
        <f>'A. Thermody. result (all suite)'!S1057</f>
        <v>0.46751799999999999</v>
      </c>
      <c r="P1101" s="21">
        <f>'A. Thermody. result (all suite)'!T1057</f>
        <v>4.0742620000000001</v>
      </c>
      <c r="Q1101" s="21">
        <f t="shared" si="1639"/>
        <v>100.00000099999998</v>
      </c>
      <c r="S1101" s="19">
        <f t="shared" si="1557"/>
        <v>1177</v>
      </c>
      <c r="T1101" s="19">
        <f t="shared" si="1558"/>
        <v>0.5</v>
      </c>
      <c r="V1101" s="61">
        <f t="shared" si="1559"/>
        <v>55.885675972716307</v>
      </c>
      <c r="W1101" s="21">
        <f t="shared" si="1560"/>
        <v>0.21812553573084464</v>
      </c>
      <c r="X1101" s="21">
        <f t="shared" si="1561"/>
        <v>11.196628647473473</v>
      </c>
      <c r="Y1101" s="21">
        <f t="shared" si="1562"/>
        <v>1.1355688869263112E-2</v>
      </c>
      <c r="Z1101" s="21">
        <f t="shared" si="1563"/>
        <v>7.6147615890321436</v>
      </c>
      <c r="AA1101" s="21">
        <f t="shared" si="1564"/>
        <v>1.0748824280122158</v>
      </c>
      <c r="AB1101" s="21">
        <f t="shared" si="1565"/>
        <v>0.29520090698920087</v>
      </c>
      <c r="AC1101" s="21">
        <f t="shared" si="1566"/>
        <v>2.0452978902685413</v>
      </c>
      <c r="AD1101" s="21">
        <f t="shared" si="1567"/>
        <v>9.1092203174624267</v>
      </c>
      <c r="AE1101" s="21">
        <f t="shared" si="1568"/>
        <v>4.1178540382587396</v>
      </c>
      <c r="AF1101" s="21">
        <f t="shared" si="1569"/>
        <v>0.44847009197331905</v>
      </c>
      <c r="AG1101" s="21">
        <f t="shared" si="1570"/>
        <v>92.017473106786468</v>
      </c>
      <c r="AH1101" s="21"/>
      <c r="AI1101" s="61">
        <f t="shared" si="1571"/>
        <v>60.733765105526061</v>
      </c>
      <c r="AJ1101" s="21">
        <f t="shared" si="1572"/>
        <v>0.23704795227066225</v>
      </c>
      <c r="AK1101" s="21">
        <f t="shared" si="1573"/>
        <v>12.167937533428853</v>
      </c>
      <c r="AL1101" s="21">
        <f t="shared" si="1574"/>
        <v>1.2340796248648136E-2</v>
      </c>
      <c r="AM1101" s="21">
        <f t="shared" si="1575"/>
        <v>8.2753430755430522</v>
      </c>
      <c r="AN1101" s="21">
        <f t="shared" si="1576"/>
        <v>1.1681286083185662</v>
      </c>
      <c r="AO1101" s="21">
        <f t="shared" si="1577"/>
        <v>0.32080962128423107</v>
      </c>
      <c r="AP1101" s="21">
        <f t="shared" si="1578"/>
        <v>2.2227277289987835</v>
      </c>
      <c r="AQ1101" s="21">
        <f t="shared" si="1579"/>
        <v>9.8994462789596032</v>
      </c>
      <c r="AR1101" s="21">
        <f t="shared" si="1580"/>
        <v>4.4750783728650774</v>
      </c>
      <c r="AS1101" s="21">
        <f t="shared" si="1581"/>
        <v>0.48737492655646891</v>
      </c>
      <c r="AT1101" s="21">
        <f t="shared" si="1582"/>
        <v>100</v>
      </c>
      <c r="AU1101" s="21"/>
      <c r="AV1101" s="21">
        <f>AR1101*'[1]diagram lines'!$G$39</f>
        <v>3.714790110876407</v>
      </c>
      <c r="AW1101" s="21">
        <f>AK1101*'[1]diagram lines'!$G$40</f>
        <v>6.4400802378771536</v>
      </c>
      <c r="AX1101" s="21">
        <f>AQ1101*'[1]diagram lines'!$G$38</f>
        <v>7.3439261036876831</v>
      </c>
      <c r="AY1101" s="21">
        <f>AP1101*'[1]diagram lines'!$G$41</f>
        <v>1.5884893352855431</v>
      </c>
      <c r="AZ1101" s="21">
        <f t="shared" si="1583"/>
        <v>14.374524651824681</v>
      </c>
      <c r="BA1101" s="21">
        <f t="shared" si="1584"/>
        <v>0.509209739060003</v>
      </c>
      <c r="BB1101" s="21">
        <f t="shared" si="1585"/>
        <v>0.58235333224264385</v>
      </c>
      <c r="BC1101" s="86">
        <f t="shared" si="1586"/>
        <v>1.7171705640439938</v>
      </c>
      <c r="BX1101" s="61">
        <f t="shared" si="1588"/>
        <v>0.96969562250332886</v>
      </c>
      <c r="BY1101" s="21">
        <f t="shared" si="1589"/>
        <v>2.8466449674511771E-3</v>
      </c>
      <c r="BZ1101" s="21">
        <f t="shared" si="1590"/>
        <v>0.1144780698313064</v>
      </c>
      <c r="CA1101" s="21">
        <f t="shared" si="1591"/>
        <v>7.4131129062558708E-5</v>
      </c>
      <c r="CB1101" s="21">
        <f t="shared" si="1592"/>
        <v>0.11048272790535839</v>
      </c>
      <c r="CC1101" s="21">
        <f t="shared" si="1593"/>
        <v>1.5795545531435015E-2</v>
      </c>
      <c r="CD1101" s="21">
        <f t="shared" si="1594"/>
        <v>7.6362034739454092E-3</v>
      </c>
      <c r="CE1101" s="21">
        <f t="shared" si="1595"/>
        <v>3.8020114122681886E-2</v>
      </c>
      <c r="CF1101" s="21">
        <f t="shared" si="1596"/>
        <v>0.15318788514276496</v>
      </c>
      <c r="CG1101" s="21">
        <f t="shared" si="1597"/>
        <v>4.5570615711252656E-2</v>
      </c>
      <c r="CH1101" s="21">
        <f t="shared" si="1598"/>
        <v>3.2936791974299724E-3</v>
      </c>
      <c r="CI1101" s="21">
        <f t="shared" si="1599"/>
        <v>0.22609667036625972</v>
      </c>
      <c r="CJ1101" s="21">
        <f t="shared" si="1600"/>
        <v>1.6871779098822772</v>
      </c>
      <c r="CL1101" s="68">
        <f t="shared" si="1601"/>
        <v>0.57474414335533197</v>
      </c>
      <c r="CM1101" s="19">
        <f t="shared" si="1602"/>
        <v>1.6872227586537105E-3</v>
      </c>
      <c r="CN1101" s="19">
        <f t="shared" si="1603"/>
        <v>6.785180694980418E-2</v>
      </c>
      <c r="CO1101" s="19">
        <f t="shared" si="1604"/>
        <v>4.3937944320128756E-5</v>
      </c>
      <c r="CP1101" s="19">
        <f t="shared" si="1605"/>
        <v>6.5483744931835508E-2</v>
      </c>
      <c r="CQ1101" s="19">
        <f t="shared" si="1606"/>
        <v>9.3621102071785364E-3</v>
      </c>
      <c r="CR1101" s="19">
        <f t="shared" si="1607"/>
        <v>4.5260214878454783E-3</v>
      </c>
      <c r="CS1101" s="19">
        <f t="shared" si="1608"/>
        <v>2.2534739164131623E-2</v>
      </c>
      <c r="CT1101" s="19">
        <f t="shared" si="1609"/>
        <v>9.0795335954495543E-2</v>
      </c>
      <c r="CU1101" s="19">
        <f t="shared" si="1610"/>
        <v>2.7009964654191296E-2</v>
      </c>
      <c r="CV1101" s="19">
        <f t="shared" si="1611"/>
        <v>1.9521825043689607E-3</v>
      </c>
      <c r="CW1101" s="19">
        <f t="shared" si="1612"/>
        <v>0.13400879008784297</v>
      </c>
      <c r="CX1101" s="19">
        <f t="shared" si="1613"/>
        <v>1</v>
      </c>
      <c r="CZ1101" s="68">
        <f t="shared" si="1614"/>
        <v>2.5805000000000001E-5</v>
      </c>
      <c r="DA1101" s="19">
        <f t="shared" si="1615"/>
        <v>1.7703959999999996E-5</v>
      </c>
      <c r="DB1101" s="19">
        <f t="shared" si="1616"/>
        <v>3.667E-5</v>
      </c>
      <c r="DC1101" s="19">
        <f t="shared" si="1617"/>
        <v>3.862635999999999E-5</v>
      </c>
      <c r="DD1101" s="19">
        <f t="shared" si="1618"/>
        <v>1.2266679999999998E-5</v>
      </c>
      <c r="DE1101" s="19">
        <f t="shared" si="1619"/>
        <v>1.2266679999999998E-5</v>
      </c>
      <c r="DF1101" s="19">
        <f t="shared" si="1620"/>
        <v>1.0833079999999998E-5</v>
      </c>
      <c r="DG1101" s="19">
        <f t="shared" si="1621"/>
        <v>1.5264959999999998E-5</v>
      </c>
      <c r="DH1101" s="19">
        <f t="shared" si="1622"/>
        <v>2.402072E-5</v>
      </c>
      <c r="DI1101" s="19">
        <f t="shared" si="1623"/>
        <v>3.6933319999999989E-5</v>
      </c>
      <c r="DJ1101" s="19">
        <f t="shared" si="1624"/>
        <v>0</v>
      </c>
      <c r="DK1101" s="19">
        <f t="shared" si="1625"/>
        <v>2.0002839999999997E-5</v>
      </c>
      <c r="DM1101" s="68">
        <f t="shared" si="1626"/>
        <v>1338.1371103580059</v>
      </c>
      <c r="DN1101" s="19">
        <f t="shared" si="1627"/>
        <v>7.6127235918550671</v>
      </c>
      <c r="DO1101" s="19">
        <f t="shared" si="1628"/>
        <v>188.66021916013182</v>
      </c>
      <c r="DP1101" s="19">
        <f t="shared" si="1629"/>
        <v>0.18164927599911981</v>
      </c>
      <c r="DQ1101" s="19">
        <f t="shared" si="1630"/>
        <v>383.55994232770252</v>
      </c>
      <c r="DR1101" s="19">
        <f t="shared" si="1631"/>
        <v>54.142449146569859</v>
      </c>
      <c r="DS1101" s="19">
        <f t="shared" si="1632"/>
        <v>16.837193666083216</v>
      </c>
      <c r="DT1101" s="19">
        <f t="shared" si="1633"/>
        <v>82.787519412071944</v>
      </c>
      <c r="DU1101" s="19">
        <f t="shared" si="1634"/>
        <v>234.31449497846774</v>
      </c>
      <c r="DV1101" s="19">
        <f t="shared" si="1635"/>
        <v>68.890061072896259</v>
      </c>
      <c r="DX1101" s="19">
        <f t="shared" si="1636"/>
        <v>120.7247769508195</v>
      </c>
      <c r="DZ1101" s="68">
        <f t="shared" si="1637"/>
        <v>2495.8481399406023</v>
      </c>
      <c r="EA1101" s="21">
        <f t="shared" si="1638"/>
        <v>2.4958481399406023</v>
      </c>
      <c r="EB1101" s="92">
        <f t="shared" si="1587"/>
        <v>904</v>
      </c>
    </row>
    <row r="1102" spans="1:132" x14ac:dyDescent="0.3">
      <c r="A1102" s="19">
        <f>'A. Thermody. result (all suite)'!C1058</f>
        <v>902</v>
      </c>
      <c r="B1102" s="19" t="str">
        <f>'A. Thermody. result (all suite)'!A1058</f>
        <v>Alkaline basalt</v>
      </c>
      <c r="C1102" s="24">
        <f>'A. Thermody. result (all suite)'!G1058</f>
        <v>21.14912</v>
      </c>
      <c r="D1102" s="19">
        <f>'A. Thermody. result (all suite)'!D1058</f>
        <v>5000</v>
      </c>
      <c r="E1102" s="61">
        <f>'A. Thermody. result (all suite)'!I1058</f>
        <v>58.221715000000003</v>
      </c>
      <c r="F1102" s="21">
        <f>'A. Thermody. result (all suite)'!J1058</f>
        <v>0.22118499999999999</v>
      </c>
      <c r="G1102" s="21">
        <f>'A. Thermody. result (all suite)'!K1058</f>
        <v>11.594798000000001</v>
      </c>
      <c r="H1102" s="21">
        <f>'A. Thermody. result (all suite)'!L1058</f>
        <v>1.099E-2</v>
      </c>
      <c r="I1102" s="21">
        <f>'A. Thermody. result (all suite)'!M1058</f>
        <v>7.9744469999999996</v>
      </c>
      <c r="J1102" s="21">
        <f>'A. Thermody. result (all suite)'!N1058</f>
        <v>1.1346860000000001</v>
      </c>
      <c r="K1102" s="21">
        <f>'A. Thermody. result (all suite)'!O1058</f>
        <v>0.29993799999999998</v>
      </c>
      <c r="L1102" s="21">
        <f>'A. Thermody. result (all suite)'!P1058</f>
        <v>2.1311309999999999</v>
      </c>
      <c r="M1102" s="21">
        <f>'A. Thermody. result (all suite)'!Q1058</f>
        <v>9.5514980000000005</v>
      </c>
      <c r="N1102" s="21">
        <f>'A. Thermody. result (all suite)'!R1058</f>
        <v>4.2674050000000001</v>
      </c>
      <c r="O1102" s="21">
        <f>'A. Thermody. result (all suite)'!S1058</f>
        <v>0.466779</v>
      </c>
      <c r="P1102" s="21">
        <f>'A. Thermody. result (all suite)'!T1058</f>
        <v>4.1254280000000003</v>
      </c>
      <c r="Q1102" s="21">
        <f t="shared" si="1639"/>
        <v>100</v>
      </c>
      <c r="S1102" s="19">
        <f t="shared" si="1557"/>
        <v>1175</v>
      </c>
      <c r="T1102" s="19">
        <f t="shared" si="1558"/>
        <v>0.5</v>
      </c>
      <c r="V1102" s="61">
        <f t="shared" si="1559"/>
        <v>55.819820067309799</v>
      </c>
      <c r="W1102" s="21">
        <f t="shared" si="1560"/>
        <v>0.21206017207819999</v>
      </c>
      <c r="X1102" s="21">
        <f t="shared" si="1561"/>
        <v>11.116462956764559</v>
      </c>
      <c r="Y1102" s="21">
        <f t="shared" si="1562"/>
        <v>1.0536615462800001E-2</v>
      </c>
      <c r="Z1102" s="21">
        <f t="shared" si="1563"/>
        <v>7.6454669306168395</v>
      </c>
      <c r="AA1102" s="21">
        <f t="shared" si="1564"/>
        <v>1.0878753460439201</v>
      </c>
      <c r="AB1102" s="21">
        <f t="shared" si="1565"/>
        <v>0.28756427376535998</v>
      </c>
      <c r="AC1102" s="21">
        <f t="shared" si="1566"/>
        <v>2.0432127250093202</v>
      </c>
      <c r="AD1102" s="21">
        <f t="shared" si="1567"/>
        <v>9.1574578270885603</v>
      </c>
      <c r="AE1102" s="21">
        <f t="shared" si="1568"/>
        <v>4.0913562792566003</v>
      </c>
      <c r="AF1102" s="21">
        <f t="shared" si="1569"/>
        <v>0.44752236843588</v>
      </c>
      <c r="AG1102" s="21">
        <f t="shared" si="1570"/>
        <v>91.919335561831844</v>
      </c>
      <c r="AH1102" s="21"/>
      <c r="AI1102" s="61">
        <f t="shared" si="1571"/>
        <v>60.726962097937708</v>
      </c>
      <c r="AJ1102" s="21">
        <f t="shared" si="1572"/>
        <v>0.23070246404854877</v>
      </c>
      <c r="AK1102" s="21">
        <f t="shared" si="1573"/>
        <v>12.093715526573614</v>
      </c>
      <c r="AL1102" s="21">
        <f t="shared" si="1574"/>
        <v>1.1462893414533314E-2</v>
      </c>
      <c r="AM1102" s="21">
        <f t="shared" si="1575"/>
        <v>8.3175828936164624</v>
      </c>
      <c r="AN1102" s="21">
        <f t="shared" si="1576"/>
        <v>1.1835108896235804</v>
      </c>
      <c r="AO1102" s="21">
        <f t="shared" si="1577"/>
        <v>0.31284416059766085</v>
      </c>
      <c r="AP1102" s="21">
        <f t="shared" si="1578"/>
        <v>2.2228323480807823</v>
      </c>
      <c r="AQ1102" s="21">
        <f t="shared" si="1579"/>
        <v>9.9624934961900014</v>
      </c>
      <c r="AR1102" s="21">
        <f t="shared" si="1580"/>
        <v>4.4510289965101482</v>
      </c>
      <c r="AS1102" s="21">
        <f t="shared" si="1581"/>
        <v>0.48686423340695589</v>
      </c>
      <c r="AT1102" s="21">
        <f t="shared" si="1582"/>
        <v>100</v>
      </c>
      <c r="AU1102" s="21"/>
      <c r="AV1102" s="21">
        <f>AR1102*'[1]diagram lines'!$G$39</f>
        <v>3.694826575489464</v>
      </c>
      <c r="AW1102" s="21">
        <f>AK1102*'[1]diagram lines'!$G$40</f>
        <v>6.4007970250688357</v>
      </c>
      <c r="AX1102" s="21">
        <f>AQ1102*'[1]diagram lines'!$G$38</f>
        <v>7.3906978211490202</v>
      </c>
      <c r="AY1102" s="21">
        <f>AP1102*'[1]diagram lines'!$G$41</f>
        <v>1.5885641021109418</v>
      </c>
      <c r="AZ1102" s="21">
        <f t="shared" si="1583"/>
        <v>14.41352249270015</v>
      </c>
      <c r="BA1102" s="21">
        <f t="shared" si="1584"/>
        <v>0.50503016652443389</v>
      </c>
      <c r="BB1102" s="21">
        <f t="shared" si="1585"/>
        <v>0.57740137462597441</v>
      </c>
      <c r="BC1102" s="86">
        <f t="shared" si="1586"/>
        <v>1.7318975048297625</v>
      </c>
      <c r="BX1102" s="61">
        <f t="shared" si="1588"/>
        <v>0.96906982356857529</v>
      </c>
      <c r="BY1102" s="21">
        <f t="shared" si="1589"/>
        <v>2.7689659489233851E-3</v>
      </c>
      <c r="BZ1102" s="21">
        <f t="shared" si="1590"/>
        <v>0.11371908591604553</v>
      </c>
      <c r="CA1102" s="21">
        <f t="shared" si="1591"/>
        <v>6.8820840378232831E-5</v>
      </c>
      <c r="CB1102" s="21">
        <f t="shared" si="1592"/>
        <v>0.11098743215031316</v>
      </c>
      <c r="CC1102" s="21">
        <f t="shared" si="1593"/>
        <v>1.5995009867493658E-2</v>
      </c>
      <c r="CD1102" s="21">
        <f t="shared" si="1594"/>
        <v>7.4426302729528535E-3</v>
      </c>
      <c r="CE1102" s="21">
        <f t="shared" si="1595"/>
        <v>3.8001622681883021E-2</v>
      </c>
      <c r="CF1102" s="21">
        <f t="shared" si="1596"/>
        <v>0.15408127117276982</v>
      </c>
      <c r="CG1102" s="21">
        <f t="shared" si="1597"/>
        <v>4.5301539278131638E-2</v>
      </c>
      <c r="CH1102" s="21">
        <f t="shared" si="1598"/>
        <v>3.2884729188975936E-3</v>
      </c>
      <c r="CI1102" s="21">
        <f t="shared" si="1599"/>
        <v>0.22893607103218649</v>
      </c>
      <c r="CJ1102" s="21">
        <f t="shared" si="1600"/>
        <v>1.6896607456485513</v>
      </c>
      <c r="CL1102" s="68">
        <f t="shared" si="1601"/>
        <v>0.57352922831654718</v>
      </c>
      <c r="CM1102" s="19">
        <f t="shared" si="1602"/>
        <v>1.6387703602953494E-3</v>
      </c>
      <c r="CN1102" s="19">
        <f t="shared" si="1603"/>
        <v>6.7302910485972228E-2</v>
      </c>
      <c r="CO1102" s="19">
        <f t="shared" si="1604"/>
        <v>4.0730567100803998E-5</v>
      </c>
      <c r="CP1102" s="19">
        <f t="shared" si="1605"/>
        <v>6.5686222773502542E-2</v>
      </c>
      <c r="CQ1102" s="19">
        <f t="shared" si="1606"/>
        <v>9.4664031869629607E-3</v>
      </c>
      <c r="CR1102" s="19">
        <f t="shared" si="1607"/>
        <v>4.4048074692627781E-3</v>
      </c>
      <c r="CS1102" s="19">
        <f t="shared" si="1608"/>
        <v>2.2490682096835159E-2</v>
      </c>
      <c r="CT1102" s="19">
        <f t="shared" si="1609"/>
        <v>9.1190655621006339E-2</v>
      </c>
      <c r="CU1102" s="19">
        <f t="shared" si="1610"/>
        <v>2.681102664827744E-2</v>
      </c>
      <c r="CV1102" s="19">
        <f t="shared" si="1611"/>
        <v>1.9462326549081082E-3</v>
      </c>
      <c r="CW1102" s="19">
        <f t="shared" si="1612"/>
        <v>0.13549232981932877</v>
      </c>
      <c r="CX1102" s="19">
        <f t="shared" si="1613"/>
        <v>0.99999999999999978</v>
      </c>
      <c r="CZ1102" s="68">
        <f t="shared" si="1614"/>
        <v>2.5805000000000001E-5</v>
      </c>
      <c r="DA1102" s="19">
        <f t="shared" si="1615"/>
        <v>1.7689479999999999E-5</v>
      </c>
      <c r="DB1102" s="19">
        <f t="shared" si="1616"/>
        <v>3.667E-5</v>
      </c>
      <c r="DC1102" s="19">
        <f t="shared" si="1617"/>
        <v>3.8608179999999993E-5</v>
      </c>
      <c r="DD1102" s="19">
        <f t="shared" si="1618"/>
        <v>1.2260839999999997E-5</v>
      </c>
      <c r="DE1102" s="19">
        <f t="shared" si="1619"/>
        <v>1.2260839999999997E-5</v>
      </c>
      <c r="DF1102" s="19">
        <f t="shared" si="1620"/>
        <v>1.0826539999999998E-5</v>
      </c>
      <c r="DG1102" s="19">
        <f t="shared" si="1621"/>
        <v>1.5257479999999998E-5</v>
      </c>
      <c r="DH1102" s="19">
        <f t="shared" si="1622"/>
        <v>2.4005359999999999E-5</v>
      </c>
      <c r="DI1102" s="19">
        <f t="shared" si="1623"/>
        <v>3.6909159999999993E-5</v>
      </c>
      <c r="DJ1102" s="19">
        <f t="shared" si="1624"/>
        <v>0</v>
      </c>
      <c r="DK1102" s="19">
        <f t="shared" si="1625"/>
        <v>1.9983919999999995E-5</v>
      </c>
      <c r="DM1102" s="68">
        <f t="shared" si="1626"/>
        <v>1335.308507547303</v>
      </c>
      <c r="DN1102" s="19">
        <f t="shared" si="1627"/>
        <v>7.4001596644102881</v>
      </c>
      <c r="DO1102" s="19">
        <f t="shared" si="1628"/>
        <v>187.13402653803459</v>
      </c>
      <c r="DP1102" s="19">
        <f t="shared" si="1629"/>
        <v>0.16846855408173581</v>
      </c>
      <c r="DQ1102" s="19">
        <f t="shared" si="1630"/>
        <v>384.92918154679109</v>
      </c>
      <c r="DR1102" s="19">
        <f t="shared" si="1631"/>
        <v>54.771666711510186</v>
      </c>
      <c r="DS1102" s="19">
        <f t="shared" si="1632"/>
        <v>16.396165442633563</v>
      </c>
      <c r="DT1102" s="19">
        <f t="shared" si="1633"/>
        <v>82.666171083987379</v>
      </c>
      <c r="DU1102" s="19">
        <f t="shared" si="1634"/>
        <v>235.48527253689105</v>
      </c>
      <c r="DV1102" s="19">
        <f t="shared" si="1635"/>
        <v>68.427423172668668</v>
      </c>
      <c r="DX1102" s="19">
        <f t="shared" si="1636"/>
        <v>122.17681932995653</v>
      </c>
      <c r="DZ1102" s="68">
        <f t="shared" si="1637"/>
        <v>2494.863862128268</v>
      </c>
      <c r="EA1102" s="21">
        <f t="shared" si="1638"/>
        <v>2.4948638621282679</v>
      </c>
      <c r="EB1102" s="92">
        <f t="shared" si="1587"/>
        <v>902</v>
      </c>
    </row>
    <row r="1103" spans="1:132" x14ac:dyDescent="0.3">
      <c r="A1103" s="19">
        <f>'A. Thermody. result (all suite)'!C1059</f>
        <v>900</v>
      </c>
      <c r="B1103" s="19" t="str">
        <f>'A. Thermody. result (all suite)'!A1059</f>
        <v>Alkaline basalt</v>
      </c>
      <c r="C1103" s="24">
        <f>'A. Thermody. result (all suite)'!G1059</f>
        <v>20.886574</v>
      </c>
      <c r="D1103" s="19">
        <f>'A. Thermody. result (all suite)'!D1059</f>
        <v>5000</v>
      </c>
      <c r="E1103" s="61">
        <f>'A. Thermody. result (all suite)'!I1059</f>
        <v>58.183534999999999</v>
      </c>
      <c r="F1103" s="21">
        <f>'A. Thermody. result (all suite)'!J1059</f>
        <v>0.21511</v>
      </c>
      <c r="G1103" s="21">
        <f>'A. Thermody. result (all suite)'!K1059</f>
        <v>11.516848</v>
      </c>
      <c r="H1103" s="21">
        <f>'A. Thermody. result (all suite)'!L1059</f>
        <v>1.0191E-2</v>
      </c>
      <c r="I1103" s="21">
        <f>'A. Thermody. result (all suite)'!M1059</f>
        <v>8.0106850000000005</v>
      </c>
      <c r="J1103" s="21">
        <f>'A. Thermody. result (all suite)'!N1059</f>
        <v>1.148949</v>
      </c>
      <c r="K1103" s="21">
        <f>'A. Thermody. result (all suite)'!O1059</f>
        <v>0.29219000000000001</v>
      </c>
      <c r="L1103" s="21">
        <f>'A. Thermody. result (all suite)'!P1059</f>
        <v>2.1301570000000001</v>
      </c>
      <c r="M1103" s="21">
        <f>'A. Thermody. result (all suite)'!Q1059</f>
        <v>9.6073819999999994</v>
      </c>
      <c r="N1103" s="21">
        <f>'A. Thermody. result (all suite)'!R1059</f>
        <v>4.2418120000000004</v>
      </c>
      <c r="O1103" s="21">
        <f>'A. Thermody. result (all suite)'!S1059</f>
        <v>0.46613300000000002</v>
      </c>
      <c r="P1103" s="21">
        <f>'A. Thermody. result (all suite)'!T1059</f>
        <v>4.177009</v>
      </c>
      <c r="Q1103" s="21">
        <f t="shared" si="1639"/>
        <v>100.000001</v>
      </c>
      <c r="S1103" s="19">
        <f t="shared" si="1557"/>
        <v>1173</v>
      </c>
      <c r="T1103" s="19">
        <f t="shared" si="1558"/>
        <v>0.5</v>
      </c>
      <c r="V1103" s="61">
        <f t="shared" si="1559"/>
        <v>55.753203530835165</v>
      </c>
      <c r="W1103" s="21">
        <f t="shared" si="1560"/>
        <v>0.20612483602995166</v>
      </c>
      <c r="X1103" s="21">
        <f t="shared" si="1561"/>
        <v>11.035788227334276</v>
      </c>
      <c r="Y1103" s="21">
        <f t="shared" si="1562"/>
        <v>9.7653210170667911E-3</v>
      </c>
      <c r="Z1103" s="21">
        <f t="shared" si="1563"/>
        <v>7.676077969934421</v>
      </c>
      <c r="AA1103" s="21">
        <f t="shared" si="1564"/>
        <v>1.1009572973445072</v>
      </c>
      <c r="AB1103" s="21">
        <f t="shared" si="1565"/>
        <v>0.27998519752494805</v>
      </c>
      <c r="AC1103" s="21">
        <f t="shared" si="1566"/>
        <v>2.0411801512856385</v>
      </c>
      <c r="AD1103" s="21">
        <f t="shared" si="1567"/>
        <v>9.2060807932086313</v>
      </c>
      <c r="AE1103" s="21">
        <f t="shared" si="1568"/>
        <v>4.0646311327687288</v>
      </c>
      <c r="AF1103" s="21">
        <f t="shared" si="1569"/>
        <v>0.44666258283273425</v>
      </c>
      <c r="AG1103" s="21">
        <f t="shared" si="1570"/>
        <v>91.820457040116068</v>
      </c>
      <c r="AH1103" s="21"/>
      <c r="AI1103" s="61">
        <f t="shared" si="1571"/>
        <v>60.719806160926389</v>
      </c>
      <c r="AJ1103" s="21">
        <f t="shared" si="1572"/>
        <v>0.22448683297219527</v>
      </c>
      <c r="AK1103" s="21">
        <f t="shared" si="1573"/>
        <v>12.018877473581703</v>
      </c>
      <c r="AL1103" s="21">
        <f t="shared" si="1574"/>
        <v>1.0635234600063419E-2</v>
      </c>
      <c r="AM1103" s="21">
        <f t="shared" si="1575"/>
        <v>8.3598777629485834</v>
      </c>
      <c r="AN1103" s="21">
        <f t="shared" si="1576"/>
        <v>1.1990326914442415</v>
      </c>
      <c r="AO1103" s="21">
        <f t="shared" si="1577"/>
        <v>0.3049268175637847</v>
      </c>
      <c r="AP1103" s="21">
        <f t="shared" si="1578"/>
        <v>2.2230124060413394</v>
      </c>
      <c r="AQ1103" s="21">
        <f t="shared" si="1579"/>
        <v>10.026176181182068</v>
      </c>
      <c r="AR1103" s="21">
        <f t="shared" si="1580"/>
        <v>4.4267162937262494</v>
      </c>
      <c r="AS1103" s="21">
        <f t="shared" si="1581"/>
        <v>0.48645214501338058</v>
      </c>
      <c r="AT1103" s="21">
        <f t="shared" si="1582"/>
        <v>99.999999999999986</v>
      </c>
      <c r="AU1103" s="21"/>
      <c r="AV1103" s="21">
        <f>AR1103*'[1]diagram lines'!$G$39</f>
        <v>3.6746444512125027</v>
      </c>
      <c r="AW1103" s="21">
        <f>AK1103*'[1]diagram lines'!$G$40</f>
        <v>6.3611877597524815</v>
      </c>
      <c r="AX1103" s="21">
        <f>AQ1103*'[1]diagram lines'!$G$38</f>
        <v>7.4379409617739833</v>
      </c>
      <c r="AY1103" s="21">
        <f>AP1103*'[1]diagram lines'!$G$41</f>
        <v>1.5886927819066479</v>
      </c>
      <c r="AZ1103" s="21">
        <f t="shared" si="1583"/>
        <v>14.452892474908317</v>
      </c>
      <c r="BA1103" s="21">
        <f t="shared" si="1584"/>
        <v>0.50083051974329296</v>
      </c>
      <c r="BB1103" s="21">
        <f t="shared" si="1585"/>
        <v>0.57243094413642159</v>
      </c>
      <c r="BC1103" s="86">
        <f t="shared" si="1586"/>
        <v>1.7469356089905583</v>
      </c>
      <c r="BX1103" s="61">
        <f t="shared" si="1588"/>
        <v>0.96843433754993347</v>
      </c>
      <c r="BY1103" s="21">
        <f t="shared" si="1589"/>
        <v>2.6929143715573359E-3</v>
      </c>
      <c r="BZ1103" s="21">
        <f t="shared" si="1590"/>
        <v>0.11295457041977246</v>
      </c>
      <c r="CA1103" s="21">
        <f t="shared" si="1591"/>
        <v>6.3817396205147482E-5</v>
      </c>
      <c r="CB1103" s="21">
        <f t="shared" si="1592"/>
        <v>0.1114917884481559</v>
      </c>
      <c r="CC1103" s="21">
        <f t="shared" si="1593"/>
        <v>1.6196067098956865E-2</v>
      </c>
      <c r="CD1103" s="21">
        <f t="shared" si="1594"/>
        <v>7.2503722084367251E-3</v>
      </c>
      <c r="CE1103" s="21">
        <f t="shared" si="1595"/>
        <v>3.7984254636233956E-2</v>
      </c>
      <c r="CF1103" s="21">
        <f t="shared" si="1596"/>
        <v>0.15498277141474429</v>
      </c>
      <c r="CG1103" s="21">
        <f t="shared" si="1597"/>
        <v>4.5029851380042465E-2</v>
      </c>
      <c r="CH1103" s="21">
        <f t="shared" si="1598"/>
        <v>3.2839218283266646E-3</v>
      </c>
      <c r="CI1103" s="21">
        <f t="shared" si="1599"/>
        <v>0.23179850166481689</v>
      </c>
      <c r="CJ1103" s="21">
        <f t="shared" si="1600"/>
        <v>1.6921631684171823</v>
      </c>
      <c r="CL1103" s="68">
        <f t="shared" si="1601"/>
        <v>0.5723055291741096</v>
      </c>
      <c r="CM1103" s="19">
        <f t="shared" si="1602"/>
        <v>1.5914034898160782E-3</v>
      </c>
      <c r="CN1103" s="19">
        <f t="shared" si="1603"/>
        <v>6.675158313806584E-2</v>
      </c>
      <c r="CO1103" s="19">
        <f t="shared" si="1604"/>
        <v>3.7713500326827863E-5</v>
      </c>
      <c r="CP1103" s="19">
        <f t="shared" si="1605"/>
        <v>6.5887138149002045E-2</v>
      </c>
      <c r="CQ1103" s="19">
        <f t="shared" si="1606"/>
        <v>9.5712206725940985E-3</v>
      </c>
      <c r="CR1103" s="19">
        <f t="shared" si="1607"/>
        <v>4.2846767638954038E-3</v>
      </c>
      <c r="CS1103" s="19">
        <f t="shared" si="1608"/>
        <v>2.244715837407318E-2</v>
      </c>
      <c r="CT1103" s="19">
        <f t="shared" si="1609"/>
        <v>9.1588550269482732E-2</v>
      </c>
      <c r="CU1103" s="19">
        <f t="shared" si="1610"/>
        <v>2.6610821119669295E-2</v>
      </c>
      <c r="CV1103" s="19">
        <f t="shared" si="1611"/>
        <v>1.9406649959166666E-3</v>
      </c>
      <c r="CW1103" s="19">
        <f t="shared" si="1612"/>
        <v>0.13698354035304813</v>
      </c>
      <c r="CX1103" s="19">
        <f t="shared" si="1613"/>
        <v>1</v>
      </c>
      <c r="CZ1103" s="68">
        <f t="shared" si="1614"/>
        <v>2.5805000000000001E-5</v>
      </c>
      <c r="DA1103" s="19">
        <f t="shared" si="1615"/>
        <v>1.7674999999999996E-5</v>
      </c>
      <c r="DB1103" s="19">
        <f t="shared" si="1616"/>
        <v>3.667E-5</v>
      </c>
      <c r="DC1103" s="19">
        <f t="shared" si="1617"/>
        <v>3.8589999999999995E-5</v>
      </c>
      <c r="DD1103" s="19">
        <f t="shared" si="1618"/>
        <v>1.2254999999999999E-5</v>
      </c>
      <c r="DE1103" s="19">
        <f t="shared" si="1619"/>
        <v>1.2254999999999999E-5</v>
      </c>
      <c r="DF1103" s="19">
        <f t="shared" si="1620"/>
        <v>1.0819999999999998E-5</v>
      </c>
      <c r="DG1103" s="19">
        <f t="shared" si="1621"/>
        <v>1.5249999999999998E-5</v>
      </c>
      <c r="DH1103" s="19">
        <f t="shared" si="1622"/>
        <v>2.3989999999999999E-5</v>
      </c>
      <c r="DI1103" s="19">
        <f t="shared" si="1623"/>
        <v>3.688499999999999E-5</v>
      </c>
      <c r="DJ1103" s="19">
        <f t="shared" si="1624"/>
        <v>0</v>
      </c>
      <c r="DK1103" s="19">
        <f t="shared" si="1625"/>
        <v>1.9964999999999996E-5</v>
      </c>
      <c r="DM1103" s="68">
        <f t="shared" si="1626"/>
        <v>1332.4594533144934</v>
      </c>
      <c r="DN1103" s="19">
        <f t="shared" si="1627"/>
        <v>7.1921533672706275</v>
      </c>
      <c r="DO1103" s="19">
        <f t="shared" si="1628"/>
        <v>185.60107490475028</v>
      </c>
      <c r="DP1103" s="19">
        <f t="shared" si="1629"/>
        <v>0.1560629403262799</v>
      </c>
      <c r="DQ1103" s="19">
        <f t="shared" si="1630"/>
        <v>386.29056515755178</v>
      </c>
      <c r="DR1103" s="19">
        <f t="shared" si="1631"/>
        <v>55.40452015616691</v>
      </c>
      <c r="DS1103" s="19">
        <f t="shared" si="1632"/>
        <v>15.958638963492124</v>
      </c>
      <c r="DT1103" s="19">
        <f t="shared" si="1633"/>
        <v>82.546665024132736</v>
      </c>
      <c r="DU1103" s="19">
        <f t="shared" si="1634"/>
        <v>236.66420305148958</v>
      </c>
      <c r="DV1103" s="19">
        <f t="shared" si="1635"/>
        <v>67.960942103100123</v>
      </c>
      <c r="DX1103" s="19">
        <f t="shared" si="1636"/>
        <v>123.63853729836855</v>
      </c>
      <c r="DZ1103" s="68">
        <f t="shared" si="1637"/>
        <v>2493.8728162811421</v>
      </c>
      <c r="EA1103" s="21">
        <f t="shared" si="1638"/>
        <v>2.4938728162811423</v>
      </c>
      <c r="EB1103" s="92">
        <f t="shared" si="1587"/>
        <v>900</v>
      </c>
    </row>
    <row r="1104" spans="1:132" x14ac:dyDescent="0.3">
      <c r="A1104" s="19">
        <f>'A. Thermody. result (all suite)'!C1060</f>
        <v>898</v>
      </c>
      <c r="B1104" s="19" t="str">
        <f>'A. Thermody. result (all suite)'!A1060</f>
        <v>Alkaline basalt</v>
      </c>
      <c r="C1104" s="24">
        <f>'A. Thermody. result (all suite)'!G1060</f>
        <v>20.628428</v>
      </c>
      <c r="D1104" s="19">
        <f>'A. Thermody. result (all suite)'!D1060</f>
        <v>5000</v>
      </c>
      <c r="E1104" s="61">
        <f>'A. Thermody. result (all suite)'!I1060</f>
        <v>58.144779999999997</v>
      </c>
      <c r="F1104" s="21">
        <f>'A. Thermody. result (all suite)'!J1060</f>
        <v>0.20916199999999999</v>
      </c>
      <c r="G1104" s="21">
        <f>'A. Thermody. result (all suite)'!K1060</f>
        <v>11.438333</v>
      </c>
      <c r="H1104" s="21">
        <f>'A. Thermody. result (all suite)'!L1060</f>
        <v>9.4359999999999999E-3</v>
      </c>
      <c r="I1104" s="21">
        <f>'A. Thermody. result (all suite)'!M1060</f>
        <v>8.0468849999999996</v>
      </c>
      <c r="J1104" s="21">
        <f>'A. Thermody. result (all suite)'!N1060</f>
        <v>1.163327</v>
      </c>
      <c r="K1104" s="21">
        <f>'A. Thermody. result (all suite)'!O1060</f>
        <v>0.284497</v>
      </c>
      <c r="L1104" s="21">
        <f>'A. Thermody. result (all suite)'!P1060</f>
        <v>2.1292430000000002</v>
      </c>
      <c r="M1104" s="21">
        <f>'A. Thermody. result (all suite)'!Q1060</f>
        <v>9.6637719999999998</v>
      </c>
      <c r="N1104" s="21">
        <f>'A. Thermody. result (all suite)'!R1060</f>
        <v>4.2159750000000003</v>
      </c>
      <c r="O1104" s="21">
        <f>'A. Thermody. result (all suite)'!S1060</f>
        <v>0.46557799999999999</v>
      </c>
      <c r="P1104" s="21">
        <f>'A. Thermody. result (all suite)'!T1060</f>
        <v>4.2290099999999997</v>
      </c>
      <c r="Q1104" s="21">
        <f t="shared" si="1639"/>
        <v>99.999997999999977</v>
      </c>
      <c r="S1104" s="19">
        <f t="shared" si="1557"/>
        <v>1171</v>
      </c>
      <c r="T1104" s="19">
        <f t="shared" si="1558"/>
        <v>0.5</v>
      </c>
      <c r="V1104" s="61">
        <f t="shared" si="1559"/>
        <v>55.685831390143029</v>
      </c>
      <c r="W1104" s="21">
        <f t="shared" si="1560"/>
        <v>0.20031651792689034</v>
      </c>
      <c r="X1104" s="21">
        <f t="shared" si="1561"/>
        <v>10.954604743922136</v>
      </c>
      <c r="Y1104" s="21">
        <f t="shared" si="1562"/>
        <v>9.0369506084190115E-3</v>
      </c>
      <c r="Z1104" s="21">
        <f t="shared" si="1563"/>
        <v>7.7065814218554278</v>
      </c>
      <c r="AA1104" s="21">
        <f t="shared" si="1564"/>
        <v>1.1141297838533557</v>
      </c>
      <c r="AB1104" s="21">
        <f t="shared" si="1565"/>
        <v>0.27246559317967184</v>
      </c>
      <c r="AC1104" s="21">
        <f t="shared" si="1566"/>
        <v>2.0391970988047823</v>
      </c>
      <c r="AD1104" s="21">
        <f t="shared" si="1567"/>
        <v>9.2550901075691616</v>
      </c>
      <c r="AE1104" s="21">
        <f t="shared" si="1568"/>
        <v>4.0376809920866199</v>
      </c>
      <c r="AF1104" s="21">
        <f t="shared" si="1569"/>
        <v>0.44588865942841321</v>
      </c>
      <c r="AG1104" s="21">
        <f t="shared" si="1570"/>
        <v>91.720823259377923</v>
      </c>
      <c r="AH1104" s="21"/>
      <c r="AI1104" s="61">
        <f t="shared" si="1571"/>
        <v>60.712310914031704</v>
      </c>
      <c r="AJ1104" s="21">
        <f t="shared" si="1572"/>
        <v>0.21839808105561145</v>
      </c>
      <c r="AK1104" s="21">
        <f t="shared" si="1573"/>
        <v>11.943421738533177</v>
      </c>
      <c r="AL1104" s="21">
        <f t="shared" si="1574"/>
        <v>9.8526706229656921E-3</v>
      </c>
      <c r="AM1104" s="21">
        <f t="shared" si="1575"/>
        <v>8.4022157106701236</v>
      </c>
      <c r="AN1104" s="21">
        <f t="shared" si="1576"/>
        <v>1.2146966678468429</v>
      </c>
      <c r="AO1104" s="21">
        <f t="shared" si="1577"/>
        <v>0.29705968993449239</v>
      </c>
      <c r="AP1104" s="21">
        <f t="shared" si="1578"/>
        <v>2.2232651499846696</v>
      </c>
      <c r="AQ1104" s="21">
        <f t="shared" si="1579"/>
        <v>10.090500475989657</v>
      </c>
      <c r="AR1104" s="21">
        <f t="shared" si="1580"/>
        <v>4.4021421184461405</v>
      </c>
      <c r="AS1104" s="21">
        <f t="shared" si="1581"/>
        <v>0.48613678288460382</v>
      </c>
      <c r="AT1104" s="21">
        <f t="shared" si="1582"/>
        <v>99.999999999999957</v>
      </c>
      <c r="AU1104" s="21"/>
      <c r="AV1104" s="21">
        <f>AR1104*'[1]diagram lines'!$G$39</f>
        <v>3.6542452770065217</v>
      </c>
      <c r="AW1104" s="21">
        <f>AK1104*'[1]diagram lines'!$G$40</f>
        <v>6.321251576090666</v>
      </c>
      <c r="AX1104" s="21">
        <f>AQ1104*'[1]diagram lines'!$G$38</f>
        <v>7.4856600820588008</v>
      </c>
      <c r="AY1104" s="21">
        <f>AP1104*'[1]diagram lines'!$G$41</f>
        <v>1.5888734072946791</v>
      </c>
      <c r="AZ1104" s="21">
        <f t="shared" si="1583"/>
        <v>14.492642594435797</v>
      </c>
      <c r="BA1104" s="21">
        <f t="shared" si="1584"/>
        <v>0.49661100189726443</v>
      </c>
      <c r="BB1104" s="21">
        <f t="shared" si="1585"/>
        <v>0.56744212561434559</v>
      </c>
      <c r="BC1104" s="86">
        <f t="shared" si="1586"/>
        <v>1.7622942584978905</v>
      </c>
      <c r="BX1104" s="61">
        <f t="shared" si="1588"/>
        <v>0.96778928095872163</v>
      </c>
      <c r="BY1104" s="21">
        <f t="shared" si="1589"/>
        <v>2.6184526790185279E-3</v>
      </c>
      <c r="BZ1104" s="21">
        <f t="shared" si="1590"/>
        <v>0.1121845135347195</v>
      </c>
      <c r="CA1104" s="21">
        <f t="shared" si="1591"/>
        <v>5.9089485878890347E-5</v>
      </c>
      <c r="CB1104" s="21">
        <f t="shared" si="1592"/>
        <v>0.11199561586638832</v>
      </c>
      <c r="CC1104" s="21">
        <f t="shared" si="1593"/>
        <v>1.6398745418663659E-2</v>
      </c>
      <c r="CD1104" s="21">
        <f t="shared" si="1594"/>
        <v>7.0594789081885861E-3</v>
      </c>
      <c r="CE1104" s="21">
        <f t="shared" si="1595"/>
        <v>3.7967956490727539E-2</v>
      </c>
      <c r="CF1104" s="21">
        <f t="shared" si="1596"/>
        <v>0.1558924342635909</v>
      </c>
      <c r="CG1104" s="21">
        <f t="shared" si="1597"/>
        <v>4.4755573248407642E-2</v>
      </c>
      <c r="CH1104" s="21">
        <f t="shared" si="1598"/>
        <v>3.2800118356534976E-3</v>
      </c>
      <c r="CI1104" s="21">
        <f t="shared" si="1599"/>
        <v>0.23468423973362929</v>
      </c>
      <c r="CJ1104" s="21">
        <f t="shared" si="1600"/>
        <v>1.6946853924235883</v>
      </c>
      <c r="CL1104" s="68">
        <f t="shared" si="1601"/>
        <v>0.57107312382900488</v>
      </c>
      <c r="CM1104" s="19">
        <f t="shared" si="1602"/>
        <v>1.545096624261244E-3</v>
      </c>
      <c r="CN1104" s="19">
        <f t="shared" si="1603"/>
        <v>6.6197840635354263E-2</v>
      </c>
      <c r="CO1104" s="19">
        <f t="shared" si="1604"/>
        <v>3.4867525348988714E-5</v>
      </c>
      <c r="CP1104" s="19">
        <f t="shared" si="1605"/>
        <v>6.6086375894361227E-2</v>
      </c>
      <c r="CQ1104" s="19">
        <f t="shared" si="1606"/>
        <v>9.676572118917974E-3</v>
      </c>
      <c r="CR1104" s="19">
        <f t="shared" si="1607"/>
        <v>4.1656574959277526E-3</v>
      </c>
      <c r="CS1104" s="19">
        <f t="shared" si="1608"/>
        <v>2.2404132743735487E-2</v>
      </c>
      <c r="CT1104" s="19">
        <f t="shared" si="1609"/>
        <v>9.1989011624539582E-2</v>
      </c>
      <c r="CU1104" s="19">
        <f t="shared" si="1610"/>
        <v>2.6409369814890657E-2</v>
      </c>
      <c r="CV1104" s="19">
        <f t="shared" si="1611"/>
        <v>1.9354694684437662E-3</v>
      </c>
      <c r="CW1104" s="19">
        <f t="shared" si="1612"/>
        <v>0.13848248222521395</v>
      </c>
      <c r="CX1104" s="19">
        <f t="shared" si="1613"/>
        <v>0.99999999999999989</v>
      </c>
      <c r="CZ1104" s="68">
        <f t="shared" si="1614"/>
        <v>2.5805000000000001E-5</v>
      </c>
      <c r="DA1104" s="19">
        <f t="shared" si="1615"/>
        <v>1.7660519999999999E-5</v>
      </c>
      <c r="DB1104" s="19">
        <f t="shared" si="1616"/>
        <v>3.667E-5</v>
      </c>
      <c r="DC1104" s="19">
        <f t="shared" si="1617"/>
        <v>3.857181999999999E-5</v>
      </c>
      <c r="DD1104" s="19">
        <f t="shared" si="1618"/>
        <v>1.2249159999999998E-5</v>
      </c>
      <c r="DE1104" s="19">
        <f t="shared" si="1619"/>
        <v>1.2249159999999998E-5</v>
      </c>
      <c r="DF1104" s="19">
        <f t="shared" si="1620"/>
        <v>1.0813459999999998E-5</v>
      </c>
      <c r="DG1104" s="19">
        <f t="shared" si="1621"/>
        <v>1.5242519999999998E-5</v>
      </c>
      <c r="DH1104" s="19">
        <f t="shared" si="1622"/>
        <v>2.3974639999999999E-5</v>
      </c>
      <c r="DI1104" s="19">
        <f t="shared" si="1623"/>
        <v>3.6860839999999994E-5</v>
      </c>
      <c r="DJ1104" s="19">
        <f t="shared" si="1624"/>
        <v>0</v>
      </c>
      <c r="DK1104" s="19">
        <f t="shared" si="1625"/>
        <v>1.9946079999999997E-5</v>
      </c>
      <c r="DM1104" s="68">
        <f t="shared" si="1626"/>
        <v>1329.590129031064</v>
      </c>
      <c r="DN1104" s="19">
        <f t="shared" si="1627"/>
        <v>6.9886004685019563</v>
      </c>
      <c r="DO1104" s="19">
        <f t="shared" si="1628"/>
        <v>184.06140799511098</v>
      </c>
      <c r="DP1104" s="19">
        <f t="shared" si="1629"/>
        <v>0.14435396418888216</v>
      </c>
      <c r="DQ1104" s="19">
        <f t="shared" si="1630"/>
        <v>387.64340640581514</v>
      </c>
      <c r="DR1104" s="19">
        <f t="shared" si="1631"/>
        <v>56.041069437907673</v>
      </c>
      <c r="DS1104" s="19">
        <f t="shared" si="1632"/>
        <v>15.524725396486271</v>
      </c>
      <c r="DT1104" s="19">
        <f t="shared" si="1633"/>
        <v>82.4288742457734</v>
      </c>
      <c r="DU1104" s="19">
        <f t="shared" si="1634"/>
        <v>237.8512807952574</v>
      </c>
      <c r="DV1104" s="19">
        <f t="shared" si="1635"/>
        <v>67.490665881805754</v>
      </c>
      <c r="DX1104" s="19">
        <f t="shared" si="1636"/>
        <v>125.11001308018196</v>
      </c>
      <c r="DZ1104" s="68">
        <f t="shared" si="1637"/>
        <v>2492.8745267020936</v>
      </c>
      <c r="EA1104" s="21">
        <f t="shared" si="1638"/>
        <v>2.4928745267020935</v>
      </c>
      <c r="EB1104" s="92">
        <f t="shared" si="1587"/>
        <v>898</v>
      </c>
    </row>
    <row r="1105" spans="1:132" x14ac:dyDescent="0.3">
      <c r="A1105" s="19">
        <f>'A. Thermody. result (all suite)'!C1061</f>
        <v>896</v>
      </c>
      <c r="B1105" s="19" t="str">
        <f>'A. Thermody. result (all suite)'!A1061</f>
        <v>Alkaline basalt</v>
      </c>
      <c r="C1105" s="24">
        <f>'A. Thermody. result (all suite)'!G1061</f>
        <v>20.373011000000002</v>
      </c>
      <c r="D1105" s="19">
        <f>'A. Thermody. result (all suite)'!D1061</f>
        <v>5000</v>
      </c>
      <c r="E1105" s="61">
        <f>'A. Thermody. result (all suite)'!I1061</f>
        <v>58.106247000000003</v>
      </c>
      <c r="F1105" s="21">
        <f>'A. Thermody. result (all suite)'!J1061</f>
        <v>0.20283300000000001</v>
      </c>
      <c r="G1105" s="21">
        <f>'A. Thermody. result (all suite)'!K1061</f>
        <v>11.358986</v>
      </c>
      <c r="H1105" s="21">
        <f>'A. Thermody. result (all suite)'!L1061</f>
        <v>9.3419999999999996E-3</v>
      </c>
      <c r="I1105" s="21">
        <f>'A. Thermody. result (all suite)'!M1061</f>
        <v>8.0816049999999997</v>
      </c>
      <c r="J1105" s="21">
        <f>'A. Thermody. result (all suite)'!N1061</f>
        <v>1.1779109999999999</v>
      </c>
      <c r="K1105" s="21">
        <f>'A. Thermody. result (all suite)'!O1061</f>
        <v>0.27682899999999999</v>
      </c>
      <c r="L1105" s="21">
        <f>'A. Thermody. result (all suite)'!P1061</f>
        <v>2.1284269999999998</v>
      </c>
      <c r="M1105" s="21">
        <f>'A. Thermody. result (all suite)'!Q1061</f>
        <v>9.7211029999999994</v>
      </c>
      <c r="N1105" s="21">
        <f>'A. Thermody. result (all suite)'!R1061</f>
        <v>4.1898309999999999</v>
      </c>
      <c r="O1105" s="21">
        <f>'A. Thermody. result (all suite)'!S1061</f>
        <v>0.46512399999999998</v>
      </c>
      <c r="P1105" s="21">
        <f>'A. Thermody. result (all suite)'!T1061</f>
        <v>4.2817629999999998</v>
      </c>
      <c r="Q1105" s="21">
        <f t="shared" si="1639"/>
        <v>100.000001</v>
      </c>
      <c r="S1105" s="19">
        <f t="shared" si="1557"/>
        <v>1169</v>
      </c>
      <c r="T1105" s="19">
        <f t="shared" si="1558"/>
        <v>0.5</v>
      </c>
      <c r="V1105" s="61">
        <f t="shared" si="1559"/>
        <v>55.61827524014511</v>
      </c>
      <c r="W1105" s="21">
        <f t="shared" si="1560"/>
        <v>0.19414817174105831</v>
      </c>
      <c r="X1105" s="21">
        <f t="shared" si="1561"/>
        <v>10.872621145140469</v>
      </c>
      <c r="Y1105" s="21">
        <f t="shared" si="1562"/>
        <v>8.9419977045400219E-3</v>
      </c>
      <c r="Z1105" s="21">
        <f t="shared" si="1563"/>
        <v>7.7355698307642013</v>
      </c>
      <c r="AA1105" s="21">
        <f t="shared" si="1564"/>
        <v>1.1274756431334236</v>
      </c>
      <c r="AB1105" s="21">
        <f t="shared" si="1565"/>
        <v>0.26497583842326161</v>
      </c>
      <c r="AC1105" s="21">
        <f t="shared" si="1566"/>
        <v>2.037292801143332</v>
      </c>
      <c r="AD1105" s="21">
        <f t="shared" si="1567"/>
        <v>9.3048684127164556</v>
      </c>
      <c r="AE1105" s="21">
        <f t="shared" si="1568"/>
        <v>4.0104323682734568</v>
      </c>
      <c r="AF1105" s="21">
        <f t="shared" si="1569"/>
        <v>0.4452084928630351</v>
      </c>
      <c r="AG1105" s="21">
        <f t="shared" si="1570"/>
        <v>91.619809942048349</v>
      </c>
      <c r="AH1105" s="21"/>
      <c r="AI1105" s="61">
        <f t="shared" si="1571"/>
        <v>60.705512569088455</v>
      </c>
      <c r="AJ1105" s="21">
        <f t="shared" si="1572"/>
        <v>0.21190632447705526</v>
      </c>
      <c r="AK1105" s="21">
        <f t="shared" si="1573"/>
        <v>11.867107290462242</v>
      </c>
      <c r="AL1105" s="21">
        <f t="shared" si="1574"/>
        <v>9.7598954966137165E-3</v>
      </c>
      <c r="AM1105" s="21">
        <f t="shared" si="1575"/>
        <v>8.4431192726301525</v>
      </c>
      <c r="AN1105" s="21">
        <f t="shared" si="1576"/>
        <v>1.2306024688837252</v>
      </c>
      <c r="AO1105" s="21">
        <f t="shared" si="1577"/>
        <v>0.28921238604496669</v>
      </c>
      <c r="AP1105" s="21">
        <f t="shared" si="1578"/>
        <v>2.2236378818423295</v>
      </c>
      <c r="AQ1105" s="21">
        <f t="shared" si="1579"/>
        <v>10.155956903427326</v>
      </c>
      <c r="AR1105" s="21">
        <f t="shared" si="1580"/>
        <v>4.3772546251843876</v>
      </c>
      <c r="AS1105" s="21">
        <f t="shared" si="1581"/>
        <v>0.48593038246274445</v>
      </c>
      <c r="AT1105" s="21">
        <f t="shared" si="1582"/>
        <v>100.00000000000001</v>
      </c>
      <c r="AU1105" s="21"/>
      <c r="AV1105" s="21">
        <f>AR1105*'[1]diagram lines'!$G$39</f>
        <v>3.6335860156148443</v>
      </c>
      <c r="AW1105" s="21">
        <f>AK1105*'[1]diagram lines'!$G$40</f>
        <v>6.2808609044969046</v>
      </c>
      <c r="AX1105" s="21">
        <f>AQ1105*'[1]diagram lines'!$G$38</f>
        <v>7.5342190774376974</v>
      </c>
      <c r="AY1105" s="21">
        <f>AP1105*'[1]diagram lines'!$G$41</f>
        <v>1.5891397829614282</v>
      </c>
      <c r="AZ1105" s="21">
        <f t="shared" si="1583"/>
        <v>14.533211528611712</v>
      </c>
      <c r="BA1105" s="21">
        <f t="shared" si="1584"/>
        <v>0.49234836126840897</v>
      </c>
      <c r="BB1105" s="21">
        <f t="shared" si="1585"/>
        <v>0.56240781891906488</v>
      </c>
      <c r="BC1105" s="86">
        <f t="shared" si="1586"/>
        <v>1.7780691632665728</v>
      </c>
      <c r="BX1105" s="61">
        <f t="shared" si="1588"/>
        <v>0.96714791944074574</v>
      </c>
      <c r="BY1105" s="21">
        <f t="shared" si="1589"/>
        <v>2.5392213319979972E-3</v>
      </c>
      <c r="BZ1105" s="21">
        <f t="shared" si="1590"/>
        <v>0.11140629658689682</v>
      </c>
      <c r="CA1105" s="21">
        <f t="shared" si="1591"/>
        <v>5.8500845387939129E-5</v>
      </c>
      <c r="CB1105" s="21">
        <f t="shared" si="1592"/>
        <v>0.11247884481558804</v>
      </c>
      <c r="CC1105" s="21">
        <f t="shared" si="1593"/>
        <v>1.6604327600789399E-2</v>
      </c>
      <c r="CD1105" s="21">
        <f t="shared" si="1594"/>
        <v>6.869205955334988E-3</v>
      </c>
      <c r="CE1105" s="21">
        <f t="shared" si="1595"/>
        <v>3.7953405848787446E-2</v>
      </c>
      <c r="CF1105" s="21">
        <f t="shared" si="1596"/>
        <v>0.15681727698015807</v>
      </c>
      <c r="CG1105" s="21">
        <f t="shared" si="1597"/>
        <v>4.4478036093418258E-2</v>
      </c>
      <c r="CH1105" s="21">
        <f t="shared" si="1598"/>
        <v>3.2768133911965282E-3</v>
      </c>
      <c r="CI1105" s="21">
        <f t="shared" si="1599"/>
        <v>0.23761170921198668</v>
      </c>
      <c r="CJ1105" s="21">
        <f t="shared" si="1600"/>
        <v>1.6972415581022879</v>
      </c>
      <c r="CL1105" s="68">
        <f t="shared" si="1601"/>
        <v>0.56983516272258194</v>
      </c>
      <c r="CM1105" s="19">
        <f t="shared" si="1602"/>
        <v>1.4960871773827763E-3</v>
      </c>
      <c r="CN1105" s="19">
        <f t="shared" si="1603"/>
        <v>6.5639623337683251E-2</v>
      </c>
      <c r="CO1105" s="19">
        <f t="shared" si="1604"/>
        <v>3.4468190522832722E-5</v>
      </c>
      <c r="CP1105" s="19">
        <f t="shared" si="1605"/>
        <v>6.6271559448115552E-2</v>
      </c>
      <c r="CQ1105" s="19">
        <f t="shared" si="1606"/>
        <v>9.7831257557438999E-3</v>
      </c>
      <c r="CR1105" s="19">
        <f t="shared" si="1607"/>
        <v>4.0472765485518479E-3</v>
      </c>
      <c r="CS1105" s="19">
        <f t="shared" si="1608"/>
        <v>2.2361817425224809E-2</v>
      </c>
      <c r="CT1105" s="19">
        <f t="shared" si="1609"/>
        <v>9.2395378979229031E-2</v>
      </c>
      <c r="CU1105" s="19">
        <f t="shared" si="1610"/>
        <v>2.6206072954724158E-2</v>
      </c>
      <c r="CV1105" s="19">
        <f t="shared" si="1611"/>
        <v>1.9306700189809069E-3</v>
      </c>
      <c r="CW1105" s="19">
        <f t="shared" si="1612"/>
        <v>0.13999875744125898</v>
      </c>
      <c r="CX1105" s="19">
        <f t="shared" si="1613"/>
        <v>1</v>
      </c>
      <c r="CZ1105" s="68">
        <f t="shared" si="1614"/>
        <v>2.5805000000000001E-5</v>
      </c>
      <c r="DA1105" s="19">
        <f t="shared" si="1615"/>
        <v>1.7646039999999996E-5</v>
      </c>
      <c r="DB1105" s="19">
        <f t="shared" si="1616"/>
        <v>3.667E-5</v>
      </c>
      <c r="DC1105" s="19">
        <f t="shared" si="1617"/>
        <v>3.8553639999999992E-5</v>
      </c>
      <c r="DD1105" s="19">
        <f t="shared" si="1618"/>
        <v>1.2243319999999998E-5</v>
      </c>
      <c r="DE1105" s="19">
        <f t="shared" si="1619"/>
        <v>1.2243319999999998E-5</v>
      </c>
      <c r="DF1105" s="19">
        <f t="shared" si="1620"/>
        <v>1.0806919999999998E-5</v>
      </c>
      <c r="DG1105" s="19">
        <f t="shared" si="1621"/>
        <v>1.5235039999999998E-5</v>
      </c>
      <c r="DH1105" s="19">
        <f t="shared" si="1622"/>
        <v>2.3959280000000001E-5</v>
      </c>
      <c r="DI1105" s="19">
        <f t="shared" si="1623"/>
        <v>3.6836679999999991E-5</v>
      </c>
      <c r="DJ1105" s="19">
        <f t="shared" si="1624"/>
        <v>0</v>
      </c>
      <c r="DK1105" s="19">
        <f t="shared" si="1625"/>
        <v>1.9927159999999995E-5</v>
      </c>
      <c r="DM1105" s="68">
        <f t="shared" si="1626"/>
        <v>1326.707869652111</v>
      </c>
      <c r="DN1105" s="19">
        <f t="shared" si="1627"/>
        <v>6.7724794758107869</v>
      </c>
      <c r="DO1105" s="19">
        <f t="shared" si="1628"/>
        <v>182.50929903218389</v>
      </c>
      <c r="DP1105" s="19">
        <f t="shared" si="1629"/>
        <v>0.14276798104124949</v>
      </c>
      <c r="DQ1105" s="19">
        <f t="shared" si="1630"/>
        <v>388.91506113922554</v>
      </c>
      <c r="DR1105" s="19">
        <f t="shared" si="1631"/>
        <v>56.685191689220922</v>
      </c>
      <c r="DS1105" s="19">
        <f t="shared" si="1632"/>
        <v>15.092667004719154</v>
      </c>
      <c r="DT1105" s="19">
        <f t="shared" si="1633"/>
        <v>82.313582452465326</v>
      </c>
      <c r="DU1105" s="19">
        <f t="shared" si="1634"/>
        <v>239.05516121195657</v>
      </c>
      <c r="DV1105" s="19">
        <f t="shared" si="1635"/>
        <v>67.015053265794208</v>
      </c>
      <c r="DX1105" s="19">
        <f t="shared" si="1636"/>
        <v>126.59995749978859</v>
      </c>
      <c r="DZ1105" s="68">
        <f t="shared" si="1637"/>
        <v>2491.8090904043174</v>
      </c>
      <c r="EA1105" s="21">
        <f t="shared" si="1638"/>
        <v>2.4918090904043173</v>
      </c>
      <c r="EB1105" s="92">
        <f t="shared" si="1587"/>
        <v>896</v>
      </c>
    </row>
    <row r="1106" spans="1:132" x14ac:dyDescent="0.3">
      <c r="A1106" s="19">
        <f>'A. Thermody. result (all suite)'!C1062</f>
        <v>894</v>
      </c>
      <c r="B1106" s="19" t="str">
        <f>'A. Thermody. result (all suite)'!A1062</f>
        <v>Alkaline basalt</v>
      </c>
      <c r="C1106" s="24">
        <f>'A. Thermody. result (all suite)'!G1062</f>
        <v>20.121406</v>
      </c>
      <c r="D1106" s="19">
        <f>'A. Thermody. result (all suite)'!D1062</f>
        <v>5000</v>
      </c>
      <c r="E1106" s="61">
        <f>'A. Thermody. result (all suite)'!I1062</f>
        <v>58.067391000000001</v>
      </c>
      <c r="F1106" s="21">
        <f>'A. Thermody. result (all suite)'!J1062</f>
        <v>0.19650000000000001</v>
      </c>
      <c r="G1106" s="21">
        <f>'A. Thermody. result (all suite)'!K1062</f>
        <v>11.278999000000001</v>
      </c>
      <c r="H1106" s="21">
        <f>'A. Thermody. result (all suite)'!L1062</f>
        <v>9.4669999999999997E-3</v>
      </c>
      <c r="I1106" s="21">
        <f>'A. Thermody. result (all suite)'!M1062</f>
        <v>8.1157970000000006</v>
      </c>
      <c r="J1106" s="21">
        <f>'A. Thermody. result (all suite)'!N1062</f>
        <v>1.1926399999999999</v>
      </c>
      <c r="K1106" s="21">
        <f>'A. Thermody. result (all suite)'!O1062</f>
        <v>0.269206</v>
      </c>
      <c r="L1106" s="21">
        <f>'A. Thermody. result (all suite)'!P1062</f>
        <v>2.1276760000000001</v>
      </c>
      <c r="M1106" s="21">
        <f>'A. Thermody. result (all suite)'!Q1062</f>
        <v>9.7790809999999997</v>
      </c>
      <c r="N1106" s="21">
        <f>'A. Thermody. result (all suite)'!R1062</f>
        <v>4.1634349999999998</v>
      </c>
      <c r="O1106" s="21">
        <f>'A. Thermody. result (all suite)'!S1062</f>
        <v>0.46476499999999998</v>
      </c>
      <c r="P1106" s="21">
        <f>'A. Thermody. result (all suite)'!T1062</f>
        <v>4.3350429999999998</v>
      </c>
      <c r="Q1106" s="21">
        <f>SUM(E1106:P1106)</f>
        <v>99.999999999999986</v>
      </c>
      <c r="S1106" s="19">
        <f t="shared" si="1557"/>
        <v>1167</v>
      </c>
      <c r="T1106" s="19">
        <f t="shared" si="1558"/>
        <v>0.5</v>
      </c>
      <c r="V1106" s="61">
        <f t="shared" si="1559"/>
        <v>55.550144631171868</v>
      </c>
      <c r="W1106" s="21">
        <f t="shared" si="1560"/>
        <v>0.18798164050500002</v>
      </c>
      <c r="X1106" s="21">
        <f t="shared" si="1561"/>
        <v>10.79004954338043</v>
      </c>
      <c r="Y1106" s="21">
        <f t="shared" si="1562"/>
        <v>9.0566014791899994E-3</v>
      </c>
      <c r="Z1106" s="21">
        <f t="shared" si="1563"/>
        <v>7.7639737102572903</v>
      </c>
      <c r="AA1106" s="21">
        <f t="shared" si="1564"/>
        <v>1.1409385431648</v>
      </c>
      <c r="AB1106" s="21">
        <f t="shared" si="1565"/>
        <v>0.25753580414142002</v>
      </c>
      <c r="AC1106" s="21">
        <f t="shared" si="1566"/>
        <v>2.0354403304993203</v>
      </c>
      <c r="AD1106" s="21">
        <f t="shared" si="1567"/>
        <v>9.3551536336451697</v>
      </c>
      <c r="AE1106" s="21">
        <f t="shared" si="1568"/>
        <v>3.9829483024729497</v>
      </c>
      <c r="AF1106" s="21">
        <f t="shared" si="1569"/>
        <v>0.44461723740104997</v>
      </c>
      <c r="AG1106" s="21">
        <f t="shared" si="1570"/>
        <v>91.517839978118488</v>
      </c>
      <c r="AH1106" s="21"/>
      <c r="AI1106" s="61">
        <f t="shared" si="1571"/>
        <v>60.69870600579479</v>
      </c>
      <c r="AJ1106" s="21">
        <f t="shared" si="1572"/>
        <v>0.20540436766202699</v>
      </c>
      <c r="AK1106" s="21">
        <f t="shared" si="1573"/>
        <v>11.790105127000684</v>
      </c>
      <c r="AL1106" s="21">
        <f t="shared" si="1574"/>
        <v>9.8959956674626419E-3</v>
      </c>
      <c r="AM1106" s="21">
        <f t="shared" si="1575"/>
        <v>8.4835631086940229</v>
      </c>
      <c r="AN1106" s="21">
        <f t="shared" si="1576"/>
        <v>1.2466843005009662</v>
      </c>
      <c r="AO1106" s="21">
        <f t="shared" si="1577"/>
        <v>0.28140502901182513</v>
      </c>
      <c r="AP1106" s="21">
        <f t="shared" si="1578"/>
        <v>2.2240913148583763</v>
      </c>
      <c r="AQ1106" s="21">
        <f t="shared" si="1579"/>
        <v>10.222218570589019</v>
      </c>
      <c r="AR1106" s="21">
        <f t="shared" si="1580"/>
        <v>4.3521004248190902</v>
      </c>
      <c r="AS1106" s="21">
        <f t="shared" si="1581"/>
        <v>0.48582575540174028</v>
      </c>
      <c r="AT1106" s="21">
        <f t="shared" si="1582"/>
        <v>99.999999999999986</v>
      </c>
      <c r="AU1106" s="21"/>
      <c r="AV1106" s="21">
        <f>AR1106*'[1]diagram lines'!$G$39</f>
        <v>3.612705359014369</v>
      </c>
      <c r="AW1106" s="21">
        <f>AK1106*'[1]diagram lines'!$G$40</f>
        <v>6.2401062482685843</v>
      </c>
      <c r="AX1106" s="21">
        <f>AQ1106*'[1]diagram lines'!$G$38</f>
        <v>7.5833754416857557</v>
      </c>
      <c r="AY1106" s="21">
        <f>AP1106*'[1]diagram lines'!$G$41</f>
        <v>1.5894638323269261</v>
      </c>
      <c r="AZ1106" s="21">
        <f t="shared" si="1583"/>
        <v>14.57431899540811</v>
      </c>
      <c r="BA1106" s="21">
        <f t="shared" si="1584"/>
        <v>0.48805947868262251</v>
      </c>
      <c r="BB1106" s="21">
        <f t="shared" si="1585"/>
        <v>0.5573473753314081</v>
      </c>
      <c r="BC1106" s="86">
        <f t="shared" si="1586"/>
        <v>1.7942131680540943</v>
      </c>
      <c r="BX1106" s="61">
        <f t="shared" si="1588"/>
        <v>0.96650118175765654</v>
      </c>
      <c r="BY1106" s="21">
        <f t="shared" si="1589"/>
        <v>2.4599399098647976E-3</v>
      </c>
      <c r="BZ1106" s="21">
        <f t="shared" si="1590"/>
        <v>0.11062180266771285</v>
      </c>
      <c r="CA1106" s="21">
        <f t="shared" si="1591"/>
        <v>5.9283611998246603E-5</v>
      </c>
      <c r="CB1106" s="21">
        <f t="shared" si="1592"/>
        <v>0.11295472512178151</v>
      </c>
      <c r="CC1106" s="21">
        <f t="shared" si="1593"/>
        <v>1.681195376374401E-2</v>
      </c>
      <c r="CD1106" s="21">
        <f t="shared" si="1594"/>
        <v>6.6800496277915639E-3</v>
      </c>
      <c r="CE1106" s="21">
        <f t="shared" si="1595"/>
        <v>3.7940014265335241E-2</v>
      </c>
      <c r="CF1106" s="21">
        <f t="shared" si="1596"/>
        <v>0.15775255686401032</v>
      </c>
      <c r="CG1106" s="21">
        <f t="shared" si="1597"/>
        <v>4.41978237791932E-2</v>
      </c>
      <c r="CH1106" s="21">
        <f t="shared" si="1598"/>
        <v>3.2742842247646961E-3</v>
      </c>
      <c r="CI1106" s="21">
        <f t="shared" si="1599"/>
        <v>0.24056842397336292</v>
      </c>
      <c r="CJ1106" s="21">
        <f t="shared" si="1600"/>
        <v>1.6998220395672159</v>
      </c>
      <c r="CL1106" s="68">
        <f t="shared" si="1601"/>
        <v>0.56858962836117422</v>
      </c>
      <c r="CM1106" s="19">
        <f t="shared" si="1602"/>
        <v>1.4471749704405008E-3</v>
      </c>
      <c r="CN1106" s="19">
        <f t="shared" si="1603"/>
        <v>6.5078461211079353E-2</v>
      </c>
      <c r="CO1106" s="19">
        <f t="shared" si="1604"/>
        <v>3.4876363888857763E-5</v>
      </c>
      <c r="CP1106" s="19">
        <f t="shared" si="1605"/>
        <v>6.6450912208751226E-2</v>
      </c>
      <c r="CQ1106" s="19">
        <f t="shared" si="1606"/>
        <v>9.8904199218551297E-3</v>
      </c>
      <c r="CR1106" s="19">
        <f t="shared" si="1607"/>
        <v>3.9298523447150631E-3</v>
      </c>
      <c r="CS1106" s="19">
        <f t="shared" si="1608"/>
        <v>2.2319991965155939E-2</v>
      </c>
      <c r="CT1106" s="19">
        <f t="shared" si="1609"/>
        <v>9.2805336789358844E-2</v>
      </c>
      <c r="CU1106" s="19">
        <f t="shared" si="1610"/>
        <v>2.6001441768837289E-2</v>
      </c>
      <c r="CV1106" s="19">
        <f t="shared" si="1611"/>
        <v>1.9262511889764336E-3</v>
      </c>
      <c r="CW1106" s="19">
        <f t="shared" si="1612"/>
        <v>0.1415256529057671</v>
      </c>
      <c r="CX1106" s="19">
        <f t="shared" si="1613"/>
        <v>1</v>
      </c>
      <c r="CZ1106" s="68">
        <f t="shared" si="1614"/>
        <v>2.5805000000000001E-5</v>
      </c>
      <c r="DA1106" s="19">
        <f t="shared" si="1615"/>
        <v>1.763156E-5</v>
      </c>
      <c r="DB1106" s="19">
        <f t="shared" si="1616"/>
        <v>3.667E-5</v>
      </c>
      <c r="DC1106" s="19">
        <f t="shared" si="1617"/>
        <v>3.8535459999999994E-5</v>
      </c>
      <c r="DD1106" s="19">
        <f t="shared" si="1618"/>
        <v>1.2237479999999998E-5</v>
      </c>
      <c r="DE1106" s="19">
        <f t="shared" si="1619"/>
        <v>1.2237479999999998E-5</v>
      </c>
      <c r="DF1106" s="19">
        <f t="shared" si="1620"/>
        <v>1.0800379999999998E-5</v>
      </c>
      <c r="DG1106" s="19">
        <f t="shared" si="1621"/>
        <v>1.5227559999999999E-5</v>
      </c>
      <c r="DH1106" s="19">
        <f t="shared" si="1622"/>
        <v>2.3943919999999998E-5</v>
      </c>
      <c r="DI1106" s="19">
        <f t="shared" si="1623"/>
        <v>3.6812519999999995E-5</v>
      </c>
      <c r="DJ1106" s="19">
        <f t="shared" si="1624"/>
        <v>0</v>
      </c>
      <c r="DK1106" s="19">
        <f t="shared" si="1625"/>
        <v>1.9908239999999996E-5</v>
      </c>
      <c r="DM1106" s="68">
        <f t="shared" si="1626"/>
        <v>1323.8079779864115</v>
      </c>
      <c r="DN1106" s="19">
        <f t="shared" si="1627"/>
        <v>6.5564440491248197</v>
      </c>
      <c r="DO1106" s="19">
        <f t="shared" si="1628"/>
        <v>180.94900204749524</v>
      </c>
      <c r="DP1106" s="19">
        <f t="shared" si="1629"/>
        <v>0.14452679556470055</v>
      </c>
      <c r="DQ1106" s="19">
        <f t="shared" si="1630"/>
        <v>390.15369522146523</v>
      </c>
      <c r="DR1106" s="19">
        <f t="shared" si="1631"/>
        <v>57.334221527340837</v>
      </c>
      <c r="DS1106" s="19">
        <f t="shared" si="1632"/>
        <v>14.663655305833412</v>
      </c>
      <c r="DT1106" s="19">
        <f t="shared" si="1633"/>
        <v>82.199981441934568</v>
      </c>
      <c r="DU1106" s="19">
        <f t="shared" si="1634"/>
        <v>240.26988177259011</v>
      </c>
      <c r="DV1106" s="19">
        <f t="shared" si="1635"/>
        <v>66.535401940005002</v>
      </c>
      <c r="DX1106" s="19">
        <f t="shared" si="1636"/>
        <v>128.10234683537689</v>
      </c>
      <c r="DZ1106" s="68">
        <f t="shared" si="1637"/>
        <v>2490.7171349231421</v>
      </c>
      <c r="EA1106" s="21">
        <f t="shared" si="1638"/>
        <v>2.4907171349231421</v>
      </c>
      <c r="EB1106" s="92">
        <f t="shared" si="1587"/>
        <v>894</v>
      </c>
    </row>
    <row r="1107" spans="1:132" x14ac:dyDescent="0.3">
      <c r="A1107" s="19">
        <f>'A. Thermody. result (all suite)'!C1063</f>
        <v>892</v>
      </c>
      <c r="B1107" s="19" t="str">
        <f>'A. Thermody. result (all suite)'!A1063</f>
        <v>Alkaline basalt</v>
      </c>
      <c r="C1107" s="24">
        <f>'A. Thermody. result (all suite)'!G1063</f>
        <v>19.874063</v>
      </c>
      <c r="D1107" s="19">
        <f>'A. Thermody. result (all suite)'!D1063</f>
        <v>5000</v>
      </c>
      <c r="E1107" s="61">
        <f>'A. Thermody. result (all suite)'!I1063</f>
        <v>58.027948000000002</v>
      </c>
      <c r="F1107" s="21">
        <f>'A. Thermody. result (all suite)'!J1063</f>
        <v>0.19034200000000001</v>
      </c>
      <c r="G1107" s="21">
        <f>'A. Thermody. result (all suite)'!K1063</f>
        <v>11.198468999999999</v>
      </c>
      <c r="H1107" s="21">
        <f>'A. Thermody. result (all suite)'!L1063</f>
        <v>9.5930000000000008E-3</v>
      </c>
      <c r="I1107" s="21">
        <f>'A. Thermody. result (all suite)'!M1063</f>
        <v>8.1499330000000008</v>
      </c>
      <c r="J1107" s="21">
        <f>'A. Thermody. result (all suite)'!N1063</f>
        <v>1.2074830000000001</v>
      </c>
      <c r="K1107" s="21">
        <f>'A. Thermody. result (all suite)'!O1063</f>
        <v>0.26164100000000001</v>
      </c>
      <c r="L1107" s="21">
        <f>'A. Thermody. result (all suite)'!P1063</f>
        <v>2.1269779999999998</v>
      </c>
      <c r="M1107" s="21">
        <f>'A. Thermody. result (all suite)'!Q1063</f>
        <v>9.8375579999999996</v>
      </c>
      <c r="N1107" s="21">
        <f>'A. Thermody. result (all suite)'!R1063</f>
        <v>4.1368169999999997</v>
      </c>
      <c r="O1107" s="21">
        <f>'A. Thermody. result (all suite)'!S1063</f>
        <v>0.464499</v>
      </c>
      <c r="P1107" s="21">
        <f>'A. Thermody. result (all suite)'!T1063</f>
        <v>4.3887390000000002</v>
      </c>
      <c r="Q1107" s="21">
        <f t="shared" ref="Q1107:Q1118" si="1640">SUM(E1107:P1107)</f>
        <v>99.999999999999986</v>
      </c>
      <c r="S1107" s="19">
        <f t="shared" si="1557"/>
        <v>1165</v>
      </c>
      <c r="T1107" s="19">
        <f t="shared" si="1558"/>
        <v>0.5</v>
      </c>
      <c r="V1107" s="61">
        <f t="shared" si="1559"/>
        <v>55.481252815224281</v>
      </c>
      <c r="W1107" s="21">
        <f t="shared" si="1560"/>
        <v>0.18198838641262</v>
      </c>
      <c r="X1107" s="21">
        <f t="shared" si="1561"/>
        <v>10.706997423594089</v>
      </c>
      <c r="Y1107" s="21">
        <f t="shared" si="1562"/>
        <v>9.1719882677300003E-3</v>
      </c>
      <c r="Z1107" s="21">
        <f t="shared" si="1563"/>
        <v>7.7922537119551301</v>
      </c>
      <c r="AA1107" s="21">
        <f t="shared" si="1564"/>
        <v>1.1544897226606301</v>
      </c>
      <c r="AB1107" s="21">
        <f t="shared" si="1565"/>
        <v>0.25015825939301001</v>
      </c>
      <c r="AC1107" s="21">
        <f t="shared" si="1566"/>
        <v>2.0336304869925796</v>
      </c>
      <c r="AD1107" s="21">
        <f t="shared" si="1567"/>
        <v>9.4058132554063807</v>
      </c>
      <c r="AE1107" s="21">
        <f t="shared" si="1568"/>
        <v>3.9552628989623697</v>
      </c>
      <c r="AF1107" s="21">
        <f t="shared" si="1569"/>
        <v>0.44411335123238999</v>
      </c>
      <c r="AG1107" s="21">
        <f t="shared" si="1570"/>
        <v>91.415132300101206</v>
      </c>
      <c r="AH1107" s="21"/>
      <c r="AI1107" s="61">
        <f t="shared" si="1571"/>
        <v>60.691541344695793</v>
      </c>
      <c r="AJ1107" s="21">
        <f t="shared" si="1572"/>
        <v>0.19907906036298381</v>
      </c>
      <c r="AK1107" s="21">
        <f t="shared" si="1573"/>
        <v>11.712500057916817</v>
      </c>
      <c r="AL1107" s="21">
        <f t="shared" si="1574"/>
        <v>1.0033336972723329E-2</v>
      </c>
      <c r="AM1107" s="21">
        <f t="shared" si="1575"/>
        <v>8.5240304486727787</v>
      </c>
      <c r="AN1107" s="21">
        <f t="shared" si="1576"/>
        <v>1.2629087697107144</v>
      </c>
      <c r="AO1107" s="21">
        <f t="shared" si="1577"/>
        <v>0.27365082027314752</v>
      </c>
      <c r="AP1107" s="21">
        <f t="shared" si="1578"/>
        <v>2.2246103416625789</v>
      </c>
      <c r="AQ1107" s="21">
        <f t="shared" si="1579"/>
        <v>10.28912065075682</v>
      </c>
      <c r="AR1107" s="21">
        <f t="shared" si="1580"/>
        <v>4.3267047800990719</v>
      </c>
      <c r="AS1107" s="21">
        <f t="shared" si="1581"/>
        <v>0.48582038887657802</v>
      </c>
      <c r="AT1107" s="21">
        <f t="shared" si="1582"/>
        <v>100.00000000000001</v>
      </c>
      <c r="AU1107" s="21"/>
      <c r="AV1107" s="21">
        <f>AR1107*'[1]diagram lines'!$G$39</f>
        <v>3.5916242779684393</v>
      </c>
      <c r="AW1107" s="21">
        <f>AK1107*'[1]diagram lines'!$G$40</f>
        <v>6.1990324943646824</v>
      </c>
      <c r="AX1107" s="21">
        <f>AQ1107*'[1]diagram lines'!$G$38</f>
        <v>7.6330068977379577</v>
      </c>
      <c r="AY1107" s="21">
        <f>AP1107*'[1]diagram lines'!$G$41</f>
        <v>1.5898347587937385</v>
      </c>
      <c r="AZ1107" s="21">
        <f t="shared" si="1583"/>
        <v>14.615825430855892</v>
      </c>
      <c r="BA1107" s="21">
        <f t="shared" si="1584"/>
        <v>0.4837526999603744</v>
      </c>
      <c r="BB1107" s="21">
        <f t="shared" si="1585"/>
        <v>0.55227048419918878</v>
      </c>
      <c r="BC1107" s="86">
        <f t="shared" si="1586"/>
        <v>1.8107069427221596</v>
      </c>
      <c r="BX1107" s="61">
        <f t="shared" si="1588"/>
        <v>0.96584467376830896</v>
      </c>
      <c r="BY1107" s="21">
        <f t="shared" si="1589"/>
        <v>2.3828492739108665E-3</v>
      </c>
      <c r="BZ1107" s="21">
        <f t="shared" si="1590"/>
        <v>0.10983198313063947</v>
      </c>
      <c r="CA1107" s="21">
        <f t="shared" si="1591"/>
        <v>6.0072640741436542E-5</v>
      </c>
      <c r="CB1107" s="21">
        <f t="shared" si="1592"/>
        <v>0.113429826026444</v>
      </c>
      <c r="CC1107" s="21">
        <f t="shared" si="1593"/>
        <v>1.7021186918522696E-2</v>
      </c>
      <c r="CD1107" s="21">
        <f t="shared" si="1594"/>
        <v>6.4923325062034749E-3</v>
      </c>
      <c r="CE1107" s="21">
        <f t="shared" si="1595"/>
        <v>3.7927567760342368E-2</v>
      </c>
      <c r="CF1107" s="21">
        <f t="shared" si="1596"/>
        <v>0.15869588643329569</v>
      </c>
      <c r="CG1107" s="21">
        <f t="shared" si="1597"/>
        <v>4.3915254777070062E-2</v>
      </c>
      <c r="CH1107" s="21">
        <f t="shared" si="1598"/>
        <v>3.2724102462943134E-3</v>
      </c>
      <c r="CI1107" s="21">
        <f t="shared" si="1599"/>
        <v>0.24354822419533853</v>
      </c>
      <c r="CJ1107" s="21">
        <f t="shared" si="1600"/>
        <v>1.7024222676771115</v>
      </c>
      <c r="CL1107" s="68">
        <f t="shared" si="1601"/>
        <v>0.56733555011951664</v>
      </c>
      <c r="CM1107" s="19">
        <f t="shared" si="1602"/>
        <v>1.3996816883523092E-3</v>
      </c>
      <c r="CN1107" s="19">
        <f t="shared" si="1603"/>
        <v>6.4515123665822877E-2</v>
      </c>
      <c r="CO1107" s="19">
        <f t="shared" si="1604"/>
        <v>3.5286568956480644E-5</v>
      </c>
      <c r="CP1107" s="19">
        <f t="shared" si="1605"/>
        <v>6.6628490580785543E-2</v>
      </c>
      <c r="CQ1107" s="19">
        <f t="shared" si="1606"/>
        <v>9.9982168006692244E-3</v>
      </c>
      <c r="CR1107" s="19">
        <f t="shared" si="1607"/>
        <v>3.8135852834338267E-3</v>
      </c>
      <c r="CS1107" s="19">
        <f t="shared" si="1608"/>
        <v>2.2278590030482302E-2</v>
      </c>
      <c r="CT1107" s="19">
        <f t="shared" si="1609"/>
        <v>9.3217698949526792E-2</v>
      </c>
      <c r="CU1107" s="19">
        <f t="shared" si="1610"/>
        <v>2.5795747395263285E-2</v>
      </c>
      <c r="CV1107" s="19">
        <f t="shared" si="1611"/>
        <v>1.9222083195371904E-3</v>
      </c>
      <c r="CW1107" s="19">
        <f t="shared" si="1612"/>
        <v>0.14305982059765379</v>
      </c>
      <c r="CX1107" s="19">
        <f t="shared" si="1613"/>
        <v>1.0000000000000002</v>
      </c>
      <c r="CZ1107" s="68">
        <f t="shared" si="1614"/>
        <v>2.5805000000000001E-5</v>
      </c>
      <c r="DA1107" s="19">
        <f t="shared" si="1615"/>
        <v>1.7617079999999996E-5</v>
      </c>
      <c r="DB1107" s="19">
        <f t="shared" si="1616"/>
        <v>3.667E-5</v>
      </c>
      <c r="DC1107" s="19">
        <f t="shared" si="1617"/>
        <v>3.851727999999999E-5</v>
      </c>
      <c r="DD1107" s="19">
        <f t="shared" si="1618"/>
        <v>1.2231639999999998E-5</v>
      </c>
      <c r="DE1107" s="19">
        <f t="shared" si="1619"/>
        <v>1.2231639999999998E-5</v>
      </c>
      <c r="DF1107" s="19">
        <f t="shared" si="1620"/>
        <v>1.0793839999999999E-5</v>
      </c>
      <c r="DG1107" s="19">
        <f t="shared" si="1621"/>
        <v>1.5220079999999999E-5</v>
      </c>
      <c r="DH1107" s="19">
        <f t="shared" si="1622"/>
        <v>2.392856E-5</v>
      </c>
      <c r="DI1107" s="19">
        <f t="shared" si="1623"/>
        <v>3.6788359999999992E-5</v>
      </c>
      <c r="DJ1107" s="19">
        <f t="shared" si="1624"/>
        <v>0</v>
      </c>
      <c r="DK1107" s="19">
        <f t="shared" si="1625"/>
        <v>1.9889319999999997E-5</v>
      </c>
      <c r="DM1107" s="68">
        <f t="shared" si="1626"/>
        <v>1320.88819419417</v>
      </c>
      <c r="DN1107" s="19">
        <f t="shared" si="1627"/>
        <v>6.346487230890844</v>
      </c>
      <c r="DO1107" s="19">
        <f t="shared" si="1628"/>
        <v>179.38265636671122</v>
      </c>
      <c r="DP1107" s="19">
        <f t="shared" si="1629"/>
        <v>0.14629569369021894</v>
      </c>
      <c r="DQ1107" s="19">
        <f t="shared" si="1630"/>
        <v>391.38308912209993</v>
      </c>
      <c r="DR1107" s="19">
        <f t="shared" si="1631"/>
        <v>57.98678671375832</v>
      </c>
      <c r="DS1107" s="19">
        <f t="shared" si="1632"/>
        <v>14.238444049789809</v>
      </c>
      <c r="DT1107" s="19">
        <f t="shared" si="1633"/>
        <v>82.087829295867536</v>
      </c>
      <c r="DU1107" s="19">
        <f t="shared" si="1634"/>
        <v>241.49239059438455</v>
      </c>
      <c r="DV1107" s="19">
        <f t="shared" si="1635"/>
        <v>66.052398221442928</v>
      </c>
      <c r="DX1107" s="19">
        <f t="shared" si="1636"/>
        <v>129.61418324858374</v>
      </c>
      <c r="DZ1107" s="68">
        <f t="shared" si="1637"/>
        <v>2489.6187547313898</v>
      </c>
      <c r="EA1107" s="21">
        <f t="shared" si="1638"/>
        <v>2.4896187547313899</v>
      </c>
      <c r="EB1107" s="92">
        <f t="shared" si="1587"/>
        <v>892</v>
      </c>
    </row>
    <row r="1108" spans="1:132" x14ac:dyDescent="0.3">
      <c r="A1108" s="19">
        <f>'A. Thermody. result (all suite)'!C1064</f>
        <v>890</v>
      </c>
      <c r="B1108" s="19" t="str">
        <f>'A. Thermody. result (all suite)'!A1064</f>
        <v>Alkaline basalt</v>
      </c>
      <c r="C1108" s="24">
        <f>'A. Thermody. result (all suite)'!G1064</f>
        <v>19.630877999999999</v>
      </c>
      <c r="D1108" s="19">
        <f>'A. Thermody. result (all suite)'!D1064</f>
        <v>5000</v>
      </c>
      <c r="E1108" s="61">
        <f>'A. Thermody. result (all suite)'!I1064</f>
        <v>57.987923000000002</v>
      </c>
      <c r="F1108" s="21">
        <f>'A. Thermody. result (all suite)'!J1064</f>
        <v>0.18435499999999999</v>
      </c>
      <c r="G1108" s="21">
        <f>'A. Thermody. result (all suite)'!K1064</f>
        <v>11.117395</v>
      </c>
      <c r="H1108" s="21">
        <f>'A. Thermody. result (all suite)'!L1064</f>
        <v>9.7210000000000005E-3</v>
      </c>
      <c r="I1108" s="21">
        <f>'A. Thermody. result (all suite)'!M1064</f>
        <v>8.1839969999999997</v>
      </c>
      <c r="J1108" s="21">
        <f>'A. Thermody. result (all suite)'!N1064</f>
        <v>1.222442</v>
      </c>
      <c r="K1108" s="21">
        <f>'A. Thermody. result (all suite)'!O1064</f>
        <v>0.25413599999999997</v>
      </c>
      <c r="L1108" s="21">
        <f>'A. Thermody. result (all suite)'!P1064</f>
        <v>2.126331</v>
      </c>
      <c r="M1108" s="21">
        <f>'A. Thermody. result (all suite)'!Q1064</f>
        <v>9.8965409999999991</v>
      </c>
      <c r="N1108" s="21">
        <f>'A. Thermody. result (all suite)'!R1064</f>
        <v>4.1099779999999999</v>
      </c>
      <c r="O1108" s="21">
        <f>'A. Thermody. result (all suite)'!S1064</f>
        <v>0.46432600000000002</v>
      </c>
      <c r="P1108" s="21">
        <f>'A. Thermody. result (all suite)'!T1064</f>
        <v>4.4428549999999998</v>
      </c>
      <c r="Q1108" s="21">
        <f t="shared" si="1640"/>
        <v>99.999999999999986</v>
      </c>
      <c r="S1108" s="19">
        <f t="shared" si="1557"/>
        <v>1163</v>
      </c>
      <c r="T1108" s="19">
        <f t="shared" si="1558"/>
        <v>0.5</v>
      </c>
      <c r="V1108" s="61">
        <f t="shared" si="1559"/>
        <v>55.411603663598349</v>
      </c>
      <c r="W1108" s="21">
        <f t="shared" si="1560"/>
        <v>0.17616437466475002</v>
      </c>
      <c r="X1108" s="21">
        <f t="shared" si="1561"/>
        <v>10.623465260372752</v>
      </c>
      <c r="Y1108" s="21">
        <f t="shared" si="1562"/>
        <v>9.289110065450001E-3</v>
      </c>
      <c r="Z1108" s="21">
        <f t="shared" si="1563"/>
        <v>7.8203938800856498</v>
      </c>
      <c r="AA1108" s="21">
        <f t="shared" si="1564"/>
        <v>1.1681306744809001</v>
      </c>
      <c r="AB1108" s="21">
        <f t="shared" si="1565"/>
        <v>0.24284510601719997</v>
      </c>
      <c r="AC1108" s="21">
        <f t="shared" si="1566"/>
        <v>2.0318611968499503</v>
      </c>
      <c r="AD1108" s="21">
        <f t="shared" si="1567"/>
        <v>9.4568520333544495</v>
      </c>
      <c r="AE1108" s="21">
        <f t="shared" si="1568"/>
        <v>3.9273776369280999</v>
      </c>
      <c r="AF1108" s="21">
        <f t="shared" si="1569"/>
        <v>0.4436966690927</v>
      </c>
      <c r="AG1108" s="21">
        <f t="shared" si="1570"/>
        <v>91.31167960551025</v>
      </c>
      <c r="AH1108" s="21"/>
      <c r="AI1108" s="61">
        <f t="shared" si="1571"/>
        <v>60.68402629651608</v>
      </c>
      <c r="AJ1108" s="21">
        <f t="shared" si="1572"/>
        <v>0.19292644207819312</v>
      </c>
      <c r="AK1108" s="21">
        <f t="shared" si="1573"/>
        <v>11.634289618008159</v>
      </c>
      <c r="AL1108" s="21">
        <f t="shared" si="1574"/>
        <v>1.0172970320534378E-2</v>
      </c>
      <c r="AM1108" s="21">
        <f t="shared" si="1575"/>
        <v>8.5645055636603615</v>
      </c>
      <c r="AN1108" s="21">
        <f t="shared" si="1576"/>
        <v>1.2792784882804944</v>
      </c>
      <c r="AO1108" s="21">
        <f t="shared" si="1577"/>
        <v>0.26595185530082549</v>
      </c>
      <c r="AP1108" s="21">
        <f t="shared" si="1578"/>
        <v>2.2251931030379781</v>
      </c>
      <c r="AQ1108" s="21">
        <f t="shared" si="1579"/>
        <v>10.356672962550315</v>
      </c>
      <c r="AR1108" s="21">
        <f t="shared" si="1580"/>
        <v>4.3010682246733092</v>
      </c>
      <c r="AS1108" s="21">
        <f t="shared" si="1581"/>
        <v>0.48591447557375228</v>
      </c>
      <c r="AT1108" s="21">
        <f t="shared" si="1582"/>
        <v>100.00000000000003</v>
      </c>
      <c r="AU1108" s="21"/>
      <c r="AV1108" s="21">
        <f>AR1108*'[1]diagram lines'!$G$39</f>
        <v>3.5703432154623571</v>
      </c>
      <c r="AW1108" s="21">
        <f>AK1108*'[1]diagram lines'!$G$40</f>
        <v>6.157638338036409</v>
      </c>
      <c r="AX1108" s="21">
        <f>AQ1108*'[1]diagram lines'!$G$38</f>
        <v>7.6831207295589463</v>
      </c>
      <c r="AY1108" s="21">
        <f>AP1108*'[1]diagram lines'!$G$41</f>
        <v>1.5902512336582757</v>
      </c>
      <c r="AZ1108" s="21">
        <f t="shared" si="1583"/>
        <v>14.657741187223625</v>
      </c>
      <c r="BA1108" s="21">
        <f t="shared" si="1584"/>
        <v>0.47942812903995402</v>
      </c>
      <c r="BB1108" s="21">
        <f t="shared" si="1585"/>
        <v>0.54717715079725637</v>
      </c>
      <c r="BC1108" s="86">
        <f t="shared" si="1586"/>
        <v>1.8275616928502312</v>
      </c>
      <c r="BX1108" s="61">
        <f t="shared" si="1588"/>
        <v>0.96517847869507334</v>
      </c>
      <c r="BY1108" s="21">
        <f t="shared" si="1589"/>
        <v>2.3078993490235353E-3</v>
      </c>
      <c r="BZ1108" s="21">
        <f t="shared" si="1590"/>
        <v>0.10903682816790899</v>
      </c>
      <c r="CA1108" s="21">
        <f t="shared" si="1591"/>
        <v>6.0874193750391389E-5</v>
      </c>
      <c r="CB1108" s="21">
        <f t="shared" si="1592"/>
        <v>0.11390392484342381</v>
      </c>
      <c r="CC1108" s="21">
        <f t="shared" si="1593"/>
        <v>1.7232055257964479E-2</v>
      </c>
      <c r="CD1108" s="21">
        <f t="shared" si="1594"/>
        <v>6.306104218362283E-3</v>
      </c>
      <c r="CE1108" s="21">
        <f t="shared" si="1595"/>
        <v>3.7916030670470759E-2</v>
      </c>
      <c r="CF1108" s="21">
        <f t="shared" si="1596"/>
        <v>0.15964737860945311</v>
      </c>
      <c r="CG1108" s="21">
        <f t="shared" si="1597"/>
        <v>4.3630339702760083E-2</v>
      </c>
      <c r="CH1108" s="21">
        <f t="shared" si="1598"/>
        <v>3.2711914557853805E-3</v>
      </c>
      <c r="CI1108" s="21">
        <f t="shared" si="1599"/>
        <v>0.24655133185349612</v>
      </c>
      <c r="CJ1108" s="21">
        <f t="shared" si="1600"/>
        <v>1.7050424370174722</v>
      </c>
      <c r="CL1108" s="68">
        <f t="shared" si="1601"/>
        <v>0.56607299486539575</v>
      </c>
      <c r="CM1108" s="19">
        <f t="shared" si="1602"/>
        <v>1.3535729662310367E-3</v>
      </c>
      <c r="CN1108" s="19">
        <f t="shared" si="1603"/>
        <v>6.3949627176811227E-2</v>
      </c>
      <c r="CO1108" s="19">
        <f t="shared" si="1604"/>
        <v>3.5702450818101008E-5</v>
      </c>
      <c r="CP1108" s="19">
        <f t="shared" si="1605"/>
        <v>6.6804158283983284E-2</v>
      </c>
      <c r="CQ1108" s="19">
        <f t="shared" si="1606"/>
        <v>1.0106525728536982E-2</v>
      </c>
      <c r="CR1108" s="19">
        <f t="shared" si="1607"/>
        <v>3.6985027946830288E-3</v>
      </c>
      <c r="CS1108" s="19">
        <f t="shared" si="1608"/>
        <v>2.2237587667785549E-2</v>
      </c>
      <c r="CT1108" s="19">
        <f t="shared" si="1609"/>
        <v>9.3632495674837654E-2</v>
      </c>
      <c r="CU1108" s="19">
        <f t="shared" si="1610"/>
        <v>2.5589005150558015E-2</v>
      </c>
      <c r="CV1108" s="19">
        <f t="shared" si="1611"/>
        <v>1.9185396121327504E-3</v>
      </c>
      <c r="CW1108" s="19">
        <f t="shared" si="1612"/>
        <v>0.14460128762822672</v>
      </c>
      <c r="CX1108" s="19">
        <f t="shared" si="1613"/>
        <v>1</v>
      </c>
      <c r="CZ1108" s="68">
        <f t="shared" si="1614"/>
        <v>2.5805000000000001E-5</v>
      </c>
      <c r="DA1108" s="19">
        <f t="shared" si="1615"/>
        <v>1.76026E-5</v>
      </c>
      <c r="DB1108" s="19">
        <f t="shared" si="1616"/>
        <v>3.667E-5</v>
      </c>
      <c r="DC1108" s="19">
        <f t="shared" si="1617"/>
        <v>3.8499099999999992E-5</v>
      </c>
      <c r="DD1108" s="19">
        <f t="shared" si="1618"/>
        <v>1.2225799999999999E-5</v>
      </c>
      <c r="DE1108" s="19">
        <f t="shared" si="1619"/>
        <v>1.2225799999999999E-5</v>
      </c>
      <c r="DF1108" s="19">
        <f t="shared" si="1620"/>
        <v>1.0787299999999999E-5</v>
      </c>
      <c r="DG1108" s="19">
        <f t="shared" si="1621"/>
        <v>1.5212599999999997E-5</v>
      </c>
      <c r="DH1108" s="19">
        <f t="shared" si="1622"/>
        <v>2.39132E-5</v>
      </c>
      <c r="DI1108" s="19">
        <f t="shared" si="1623"/>
        <v>3.6764199999999989E-5</v>
      </c>
      <c r="DJ1108" s="19">
        <f t="shared" si="1624"/>
        <v>0</v>
      </c>
      <c r="DK1108" s="19">
        <f t="shared" si="1625"/>
        <v>1.9870399999999995E-5</v>
      </c>
      <c r="DM1108" s="68">
        <f t="shared" si="1626"/>
        <v>1317.9486739590377</v>
      </c>
      <c r="DN1108" s="19">
        <f t="shared" si="1627"/>
        <v>6.1424680753147385</v>
      </c>
      <c r="DO1108" s="19">
        <f t="shared" si="1628"/>
        <v>177.810307797864</v>
      </c>
      <c r="DP1108" s="19">
        <f t="shared" si="1629"/>
        <v>0.14808980914209816</v>
      </c>
      <c r="DQ1108" s="19">
        <f t="shared" si="1630"/>
        <v>392.60242869212641</v>
      </c>
      <c r="DR1108" s="19">
        <f t="shared" si="1631"/>
        <v>58.642946488770768</v>
      </c>
      <c r="DS1108" s="19">
        <f t="shared" si="1632"/>
        <v>13.817142623800772</v>
      </c>
      <c r="DT1108" s="19">
        <f t="shared" si="1633"/>
        <v>81.977039849165422</v>
      </c>
      <c r="DU1108" s="19">
        <f t="shared" si="1634"/>
        <v>242.72278101145756</v>
      </c>
      <c r="DV1108" s="19">
        <f t="shared" si="1635"/>
        <v>65.566074746154285</v>
      </c>
      <c r="DX1108" s="19">
        <f t="shared" si="1636"/>
        <v>131.13551831169204</v>
      </c>
      <c r="DZ1108" s="68">
        <f t="shared" si="1637"/>
        <v>2488.5134713645261</v>
      </c>
      <c r="EA1108" s="21">
        <f t="shared" si="1638"/>
        <v>2.4885134713645263</v>
      </c>
      <c r="EB1108" s="92">
        <f t="shared" si="1587"/>
        <v>890</v>
      </c>
    </row>
    <row r="1109" spans="1:132" x14ac:dyDescent="0.3">
      <c r="A1109" s="19">
        <f>'A. Thermody. result (all suite)'!C1065</f>
        <v>888</v>
      </c>
      <c r="B1109" s="19" t="str">
        <f>'A. Thermody. result (all suite)'!A1065</f>
        <v>Alkaline basalt</v>
      </c>
      <c r="C1109" s="24">
        <f>'A. Thermody. result (all suite)'!G1065</f>
        <v>19.391746999999999</v>
      </c>
      <c r="D1109" s="19">
        <f>'A. Thermody. result (all suite)'!D1065</f>
        <v>5000</v>
      </c>
      <c r="E1109" s="61">
        <f>'A. Thermody. result (all suite)'!I1065</f>
        <v>57.947322999999997</v>
      </c>
      <c r="F1109" s="21">
        <f>'A. Thermody. result (all suite)'!J1065</f>
        <v>0.178535</v>
      </c>
      <c r="G1109" s="21">
        <f>'A. Thermody. result (all suite)'!K1065</f>
        <v>11.035780000000001</v>
      </c>
      <c r="H1109" s="21">
        <f>'A. Thermody. result (all suite)'!L1065</f>
        <v>9.8499999999999994E-3</v>
      </c>
      <c r="I1109" s="21">
        <f>'A. Thermody. result (all suite)'!M1065</f>
        <v>8.2179699999999993</v>
      </c>
      <c r="J1109" s="21">
        <f>'A. Thermody. result (all suite)'!N1065</f>
        <v>1.2375160000000001</v>
      </c>
      <c r="K1109" s="21">
        <f>'A. Thermody. result (all suite)'!O1065</f>
        <v>0.24669099999999999</v>
      </c>
      <c r="L1109" s="21">
        <f>'A. Thermody. result (all suite)'!P1065</f>
        <v>2.125734</v>
      </c>
      <c r="M1109" s="21">
        <f>'A. Thermody. result (all suite)'!Q1065</f>
        <v>9.9560329999999997</v>
      </c>
      <c r="N1109" s="21">
        <f>'A. Thermody. result (all suite)'!R1065</f>
        <v>4.0829240000000002</v>
      </c>
      <c r="O1109" s="21">
        <f>'A. Thermody. result (all suite)'!S1065</f>
        <v>0.46424599999999999</v>
      </c>
      <c r="P1109" s="21">
        <f>'A. Thermody. result (all suite)'!T1065</f>
        <v>4.4973970000000003</v>
      </c>
      <c r="Q1109" s="21">
        <f t="shared" si="1640"/>
        <v>99.999999000000003</v>
      </c>
      <c r="S1109" s="19">
        <f t="shared" si="1557"/>
        <v>1161</v>
      </c>
      <c r="T1109" s="19">
        <f t="shared" si="1558"/>
        <v>0.5</v>
      </c>
      <c r="V1109" s="61">
        <f t="shared" si="1559"/>
        <v>55.34120180775647</v>
      </c>
      <c r="W1109" s="21">
        <f t="shared" si="1560"/>
        <v>0.17050557218575574</v>
      </c>
      <c r="X1109" s="21">
        <f t="shared" si="1561"/>
        <v>10.539457156390171</v>
      </c>
      <c r="Y1109" s="21">
        <f t="shared" si="1562"/>
        <v>9.4070063910700625E-3</v>
      </c>
      <c r="Z1109" s="21">
        <f t="shared" si="1563"/>
        <v>7.8483752600631522</v>
      </c>
      <c r="AA1109" s="21">
        <f t="shared" si="1564"/>
        <v>1.18185999198492</v>
      </c>
      <c r="AB1109" s="21">
        <f t="shared" si="1565"/>
        <v>0.23559632625578325</v>
      </c>
      <c r="AC1109" s="21">
        <f t="shared" si="1566"/>
        <v>2.0301313018999929</v>
      </c>
      <c r="AD1109" s="21">
        <f t="shared" si="1567"/>
        <v>9.5082706660613656</v>
      </c>
      <c r="AE1109" s="21">
        <f t="shared" si="1568"/>
        <v>3.899298696675467</v>
      </c>
      <c r="AF1109" s="21">
        <f t="shared" si="1569"/>
        <v>0.44336701411459012</v>
      </c>
      <c r="AG1109" s="21">
        <f t="shared" si="1570"/>
        <v>91.207470799778747</v>
      </c>
      <c r="AH1109" s="21"/>
      <c r="AI1109" s="61">
        <f t="shared" si="1571"/>
        <v>60.676171943461803</v>
      </c>
      <c r="AJ1109" s="21">
        <f t="shared" si="1572"/>
        <v>0.1869425505286233</v>
      </c>
      <c r="AK1109" s="21">
        <f t="shared" si="1573"/>
        <v>11.555475734577369</v>
      </c>
      <c r="AL1109" s="21">
        <f t="shared" si="1574"/>
        <v>1.0313855113602034E-2</v>
      </c>
      <c r="AM1109" s="21">
        <f t="shared" si="1575"/>
        <v>8.6049697368454936</v>
      </c>
      <c r="AN1109" s="21">
        <f t="shared" si="1576"/>
        <v>1.295792966981151</v>
      </c>
      <c r="AO1109" s="21">
        <f t="shared" si="1577"/>
        <v>0.25830814536341112</v>
      </c>
      <c r="AP1109" s="21">
        <f t="shared" si="1578"/>
        <v>2.2258388310718487</v>
      </c>
      <c r="AQ1109" s="21">
        <f t="shared" si="1579"/>
        <v>10.424881407943209</v>
      </c>
      <c r="AR1109" s="21">
        <f t="shared" si="1580"/>
        <v>4.2751966066851246</v>
      </c>
      <c r="AS1109" s="21">
        <f t="shared" si="1581"/>
        <v>0.48610822142835436</v>
      </c>
      <c r="AT1109" s="21">
        <f t="shared" si="1582"/>
        <v>100</v>
      </c>
      <c r="AU1109" s="21"/>
      <c r="AV1109" s="21">
        <f>AR1109*'[1]diagram lines'!$G$39</f>
        <v>3.5488670260759019</v>
      </c>
      <c r="AW1109" s="21">
        <f>AK1109*'[1]diagram lines'!$G$40</f>
        <v>6.1159247993402621</v>
      </c>
      <c r="AX1109" s="21">
        <f>AQ1109*'[1]diagram lines'!$G$38</f>
        <v>7.7337213155409614</v>
      </c>
      <c r="AY1109" s="21">
        <f>AP1109*'[1]diagram lines'!$G$41</f>
        <v>1.5907127081258481</v>
      </c>
      <c r="AZ1109" s="21">
        <f t="shared" si="1583"/>
        <v>14.700078014628334</v>
      </c>
      <c r="BA1109" s="21">
        <f t="shared" si="1584"/>
        <v>0.47508597644910172</v>
      </c>
      <c r="BB1109" s="21">
        <f t="shared" si="1585"/>
        <v>0.54206753044255918</v>
      </c>
      <c r="BC1109" s="86">
        <f t="shared" si="1586"/>
        <v>1.8447885989104935</v>
      </c>
      <c r="BX1109" s="61">
        <f t="shared" si="1588"/>
        <v>0.9645027130492676</v>
      </c>
      <c r="BY1109" s="21">
        <f t="shared" si="1589"/>
        <v>2.2350400600901353E-3</v>
      </c>
      <c r="BZ1109" s="21">
        <f t="shared" si="1590"/>
        <v>0.10823636720282465</v>
      </c>
      <c r="CA1109" s="21">
        <f t="shared" si="1591"/>
        <v>6.1682008892228693E-5</v>
      </c>
      <c r="CB1109" s="21">
        <f t="shared" si="1592"/>
        <v>0.1143767571329158</v>
      </c>
      <c r="CC1109" s="21">
        <f t="shared" si="1593"/>
        <v>1.7444544685649845E-2</v>
      </c>
      <c r="CD1109" s="21">
        <f t="shared" si="1594"/>
        <v>6.1213647642679907E-3</v>
      </c>
      <c r="CE1109" s="21">
        <f t="shared" si="1595"/>
        <v>3.7905385164051356E-2</v>
      </c>
      <c r="CF1109" s="21">
        <f t="shared" si="1596"/>
        <v>0.16060708178738506</v>
      </c>
      <c r="CG1109" s="21">
        <f t="shared" si="1597"/>
        <v>4.3343142250530785E-2</v>
      </c>
      <c r="CH1109" s="21">
        <f t="shared" si="1598"/>
        <v>3.2706278532378969E-3</v>
      </c>
      <c r="CI1109" s="21">
        <f t="shared" si="1599"/>
        <v>0.24957807991120978</v>
      </c>
      <c r="CJ1109" s="21">
        <f t="shared" si="1600"/>
        <v>1.7076827858703232</v>
      </c>
      <c r="CL1109" s="68">
        <f t="shared" si="1601"/>
        <v>0.56480203526658335</v>
      </c>
      <c r="CM1109" s="19">
        <f t="shared" si="1602"/>
        <v>1.3088145401378183E-3</v>
      </c>
      <c r="CN1109" s="19">
        <f t="shared" si="1603"/>
        <v>6.338200987817641E-2</v>
      </c>
      <c r="CO1109" s="19">
        <f t="shared" si="1604"/>
        <v>3.612029669830768E-5</v>
      </c>
      <c r="CP1109" s="19">
        <f t="shared" si="1605"/>
        <v>6.6977753760411374E-2</v>
      </c>
      <c r="CQ1109" s="19">
        <f t="shared" si="1606"/>
        <v>1.0215330874088074E-2</v>
      </c>
      <c r="CR1109" s="19">
        <f t="shared" si="1607"/>
        <v>3.5846029572454978E-3</v>
      </c>
      <c r="CS1109" s="19">
        <f t="shared" si="1608"/>
        <v>2.2196970934934394E-2</v>
      </c>
      <c r="CT1109" s="19">
        <f t="shared" si="1609"/>
        <v>9.404971644398899E-2</v>
      </c>
      <c r="CU1109" s="19">
        <f t="shared" si="1610"/>
        <v>2.5381260857789162E-2</v>
      </c>
      <c r="CV1109" s="19">
        <f t="shared" si="1611"/>
        <v>1.9152432057637778E-3</v>
      </c>
      <c r="CW1109" s="19">
        <f t="shared" si="1612"/>
        <v>0.1461501409841828</v>
      </c>
      <c r="CX1109" s="19">
        <f t="shared" si="1613"/>
        <v>1</v>
      </c>
      <c r="CZ1109" s="68">
        <f t="shared" si="1614"/>
        <v>2.5805000000000001E-5</v>
      </c>
      <c r="DA1109" s="19">
        <f t="shared" si="1615"/>
        <v>1.7588119999999997E-5</v>
      </c>
      <c r="DB1109" s="19">
        <f t="shared" si="1616"/>
        <v>3.667E-5</v>
      </c>
      <c r="DC1109" s="19">
        <f t="shared" si="1617"/>
        <v>3.8480919999999994E-5</v>
      </c>
      <c r="DD1109" s="19">
        <f t="shared" si="1618"/>
        <v>1.2219959999999999E-5</v>
      </c>
      <c r="DE1109" s="19">
        <f t="shared" si="1619"/>
        <v>1.2219959999999999E-5</v>
      </c>
      <c r="DF1109" s="19">
        <f t="shared" si="1620"/>
        <v>1.0780759999999999E-5</v>
      </c>
      <c r="DG1109" s="19">
        <f t="shared" si="1621"/>
        <v>1.5205119999999999E-5</v>
      </c>
      <c r="DH1109" s="19">
        <f t="shared" si="1622"/>
        <v>2.389784E-5</v>
      </c>
      <c r="DI1109" s="19">
        <f t="shared" si="1623"/>
        <v>3.6740039999999993E-5</v>
      </c>
      <c r="DJ1109" s="19">
        <f t="shared" si="1624"/>
        <v>0</v>
      </c>
      <c r="DK1109" s="19">
        <f t="shared" si="1625"/>
        <v>1.9851479999999996E-5</v>
      </c>
      <c r="DM1109" s="68">
        <f t="shared" si="1626"/>
        <v>1314.9895864683713</v>
      </c>
      <c r="DN1109" s="19">
        <f t="shared" si="1627"/>
        <v>5.9442456309263836</v>
      </c>
      <c r="DO1109" s="19">
        <f t="shared" si="1628"/>
        <v>176.23206237193529</v>
      </c>
      <c r="DP1109" s="19">
        <f t="shared" si="1629"/>
        <v>0.14989377020488995</v>
      </c>
      <c r="DQ1109" s="19">
        <f t="shared" si="1630"/>
        <v>393.8107496002898</v>
      </c>
      <c r="DR1109" s="19">
        <f t="shared" si="1631"/>
        <v>59.302614100848785</v>
      </c>
      <c r="DS1109" s="19">
        <f t="shared" si="1632"/>
        <v>13.399750961619919</v>
      </c>
      <c r="DT1109" s="19">
        <f t="shared" si="1633"/>
        <v>81.867563691119898</v>
      </c>
      <c r="DU1109" s="19">
        <f t="shared" si="1634"/>
        <v>243.96104092934249</v>
      </c>
      <c r="DV1109" s="19">
        <f t="shared" si="1635"/>
        <v>65.076542453512289</v>
      </c>
      <c r="DX1109" s="19">
        <f t="shared" si="1636"/>
        <v>132.66645814493299</v>
      </c>
      <c r="DZ1109" s="68">
        <f t="shared" si="1637"/>
        <v>2487.4005081231044</v>
      </c>
      <c r="EA1109" s="21">
        <f t="shared" si="1638"/>
        <v>2.4874005081231045</v>
      </c>
      <c r="EB1109" s="92">
        <f t="shared" si="1587"/>
        <v>888</v>
      </c>
    </row>
    <row r="1110" spans="1:132" x14ac:dyDescent="0.3">
      <c r="A1110" s="19">
        <f>'A. Thermody. result (all suite)'!C1066</f>
        <v>886</v>
      </c>
      <c r="B1110" s="19" t="str">
        <f>'A. Thermody. result (all suite)'!A1066</f>
        <v>Alkaline basalt</v>
      </c>
      <c r="C1110" s="24">
        <f>'A. Thermody. result (all suite)'!G1066</f>
        <v>19.156573000000002</v>
      </c>
      <c r="D1110" s="19">
        <f>'A. Thermody. result (all suite)'!D1066</f>
        <v>5000</v>
      </c>
      <c r="E1110" s="61">
        <f>'A. Thermody. result (all suite)'!I1066</f>
        <v>57.906156000000003</v>
      </c>
      <c r="F1110" s="21">
        <f>'A. Thermody. result (all suite)'!J1066</f>
        <v>0.172879</v>
      </c>
      <c r="G1110" s="21">
        <f>'A. Thermody. result (all suite)'!K1066</f>
        <v>10.953625000000001</v>
      </c>
      <c r="H1110" s="21">
        <f>'A. Thermody. result (all suite)'!L1066</f>
        <v>9.9810000000000003E-3</v>
      </c>
      <c r="I1110" s="21">
        <f>'A. Thermody. result (all suite)'!M1066</f>
        <v>8.2518340000000006</v>
      </c>
      <c r="J1110" s="21">
        <f>'A. Thermody. result (all suite)'!N1066</f>
        <v>1.2527079999999999</v>
      </c>
      <c r="K1110" s="21">
        <f>'A. Thermody. result (all suite)'!O1066</f>
        <v>0.23930899999999999</v>
      </c>
      <c r="L1110" s="21">
        <f>'A. Thermody. result (all suite)'!P1066</f>
        <v>2.1251859999999998</v>
      </c>
      <c r="M1110" s="21">
        <f>'A. Thermody. result (all suite)'!Q1066</f>
        <v>10.016038999999999</v>
      </c>
      <c r="N1110" s="21">
        <f>'A. Thermody. result (all suite)'!R1066</f>
        <v>4.0556559999999999</v>
      </c>
      <c r="O1110" s="21">
        <f>'A. Thermody. result (all suite)'!S1066</f>
        <v>0.464258</v>
      </c>
      <c r="P1110" s="21">
        <f>'A. Thermody. result (all suite)'!T1066</f>
        <v>4.5523680000000004</v>
      </c>
      <c r="Q1110" s="21">
        <f t="shared" si="1640"/>
        <v>99.999999000000003</v>
      </c>
      <c r="S1110" s="19">
        <f t="shared" si="1557"/>
        <v>1159</v>
      </c>
      <c r="T1110" s="19">
        <f t="shared" si="1558"/>
        <v>0.5</v>
      </c>
      <c r="V1110" s="61">
        <f t="shared" si="1559"/>
        <v>55.270054657864911</v>
      </c>
      <c r="W1110" s="21">
        <f t="shared" si="1560"/>
        <v>0.16500891164657913</v>
      </c>
      <c r="X1110" s="21">
        <f t="shared" si="1561"/>
        <v>10.454975675673507</v>
      </c>
      <c r="Y1110" s="21">
        <f t="shared" si="1562"/>
        <v>9.5266281453762827E-3</v>
      </c>
      <c r="Z1110" s="21">
        <f t="shared" si="1563"/>
        <v>7.8761801458143417</v>
      </c>
      <c r="AA1110" s="21">
        <f t="shared" si="1564"/>
        <v>1.1956801213042811</v>
      </c>
      <c r="AB1110" s="21">
        <f t="shared" si="1565"/>
        <v>0.22841477355393774</v>
      </c>
      <c r="AC1110" s="21">
        <f t="shared" si="1566"/>
        <v>2.028439711628057</v>
      </c>
      <c r="AD1110" s="21">
        <f t="shared" si="1567"/>
        <v>9.5600720411368094</v>
      </c>
      <c r="AE1110" s="21">
        <f t="shared" si="1568"/>
        <v>3.8710276122196356</v>
      </c>
      <c r="AF1110" s="21">
        <f t="shared" si="1569"/>
        <v>0.44312326715921269</v>
      </c>
      <c r="AG1110" s="21">
        <f t="shared" si="1570"/>
        <v>91.102503546146636</v>
      </c>
      <c r="AH1110" s="21"/>
      <c r="AI1110" s="61">
        <f t="shared" si="1571"/>
        <v>60.667986615613344</v>
      </c>
      <c r="AJ1110" s="21">
        <f t="shared" si="1572"/>
        <v>0.18112445347124437</v>
      </c>
      <c r="AK1110" s="21">
        <f t="shared" si="1573"/>
        <v>11.476057483291545</v>
      </c>
      <c r="AL1110" s="21">
        <f t="shared" si="1574"/>
        <v>1.0457043192617324E-2</v>
      </c>
      <c r="AM1110" s="21">
        <f t="shared" si="1575"/>
        <v>8.6454047246075714</v>
      </c>
      <c r="AN1110" s="21">
        <f t="shared" si="1576"/>
        <v>1.3124558324553912</v>
      </c>
      <c r="AO1110" s="21">
        <f t="shared" si="1577"/>
        <v>0.25072282831199866</v>
      </c>
      <c r="AP1110" s="21">
        <f t="shared" si="1578"/>
        <v>2.2265466180087801</v>
      </c>
      <c r="AQ1110" s="21">
        <f t="shared" si="1579"/>
        <v>10.493753375607614</v>
      </c>
      <c r="AR1110" s="21">
        <f t="shared" si="1580"/>
        <v>4.2490902681492431</v>
      </c>
      <c r="AS1110" s="21">
        <f t="shared" si="1581"/>
        <v>0.48640075729066551</v>
      </c>
      <c r="AT1110" s="21">
        <f t="shared" si="1582"/>
        <v>100</v>
      </c>
      <c r="AU1110" s="21"/>
      <c r="AV1110" s="21">
        <f>AR1110*'[1]diagram lines'!$G$39</f>
        <v>3.5271959937176027</v>
      </c>
      <c r="AW1110" s="21">
        <f>AK1110*'[1]diagram lines'!$G$40</f>
        <v>6.0738913890579136</v>
      </c>
      <c r="AX1110" s="21">
        <f>AQ1110*'[1]diagram lines'!$G$38</f>
        <v>7.7848141369867401</v>
      </c>
      <c r="AY1110" s="21">
        <f>AP1110*'[1]diagram lines'!$G$41</f>
        <v>1.5912185334621238</v>
      </c>
      <c r="AZ1110" s="21">
        <f t="shared" si="1583"/>
        <v>14.742843643756856</v>
      </c>
      <c r="BA1110" s="21">
        <f t="shared" si="1584"/>
        <v>0.47072647839882942</v>
      </c>
      <c r="BB1110" s="21">
        <f t="shared" si="1585"/>
        <v>0.53694182721525929</v>
      </c>
      <c r="BC1110" s="86">
        <f t="shared" si="1586"/>
        <v>1.8623991451481787</v>
      </c>
      <c r="BX1110" s="61">
        <f t="shared" si="1588"/>
        <v>0.96381750998668447</v>
      </c>
      <c r="BY1110" s="21">
        <f t="shared" si="1589"/>
        <v>2.1642338507761646E-3</v>
      </c>
      <c r="BZ1110" s="21">
        <f t="shared" si="1590"/>
        <v>0.10743061004315418</v>
      </c>
      <c r="CA1110" s="21">
        <f t="shared" si="1591"/>
        <v>6.2502348299830931E-5</v>
      </c>
      <c r="CB1110" s="21">
        <f t="shared" si="1592"/>
        <v>0.11484807237299932</v>
      </c>
      <c r="CC1110" s="21">
        <f t="shared" si="1593"/>
        <v>1.7658697490837327E-2</v>
      </c>
      <c r="CD1110" s="21">
        <f t="shared" si="1594"/>
        <v>5.9381885856079411E-3</v>
      </c>
      <c r="CE1110" s="21">
        <f t="shared" si="1595"/>
        <v>3.7895613409415121E-2</v>
      </c>
      <c r="CF1110" s="21">
        <f t="shared" si="1596"/>
        <v>0.16157507662526213</v>
      </c>
      <c r="CG1110" s="21">
        <f t="shared" si="1597"/>
        <v>4.3053673036093414E-2</v>
      </c>
      <c r="CH1110" s="21">
        <f t="shared" si="1598"/>
        <v>3.2707123936200197E-3</v>
      </c>
      <c r="CI1110" s="21">
        <f t="shared" si="1599"/>
        <v>0.25262863485016651</v>
      </c>
      <c r="CJ1110" s="21">
        <f t="shared" si="1600"/>
        <v>1.7103435249929162</v>
      </c>
      <c r="CL1110" s="68">
        <f t="shared" si="1601"/>
        <v>0.56352276364520182</v>
      </c>
      <c r="CM1110" s="19">
        <f t="shared" si="1602"/>
        <v>1.2653796264613731E-3</v>
      </c>
      <c r="CN1110" s="19">
        <f t="shared" si="1603"/>
        <v>6.2812299677399097E-2</v>
      </c>
      <c r="CO1110" s="19">
        <f t="shared" si="1604"/>
        <v>3.6543739539160588E-5</v>
      </c>
      <c r="CP1110" s="19">
        <f t="shared" si="1605"/>
        <v>6.714912571348787E-2</v>
      </c>
      <c r="CQ1110" s="19">
        <f t="shared" si="1606"/>
        <v>1.032464954133145E-2</v>
      </c>
      <c r="CR1110" s="19">
        <f t="shared" si="1607"/>
        <v>3.4719274220847158E-3</v>
      </c>
      <c r="CS1110" s="19">
        <f t="shared" si="1608"/>
        <v>2.2156726327579177E-2</v>
      </c>
      <c r="CT1110" s="19">
        <f t="shared" si="1609"/>
        <v>9.4469370780896969E-2</v>
      </c>
      <c r="CU1110" s="19">
        <f t="shared" si="1610"/>
        <v>2.5172529615810211E-2</v>
      </c>
      <c r="CV1110" s="19">
        <f t="shared" si="1611"/>
        <v>1.9123131381653671E-3</v>
      </c>
      <c r="CW1110" s="19">
        <f t="shared" si="1612"/>
        <v>0.14770637077204291</v>
      </c>
      <c r="CX1110" s="19">
        <f t="shared" si="1613"/>
        <v>1.0000000000000002</v>
      </c>
      <c r="CZ1110" s="68">
        <f t="shared" si="1614"/>
        <v>2.5805000000000001E-5</v>
      </c>
      <c r="DA1110" s="19">
        <f t="shared" si="1615"/>
        <v>1.757364E-5</v>
      </c>
      <c r="DB1110" s="19">
        <f t="shared" si="1616"/>
        <v>3.667E-5</v>
      </c>
      <c r="DC1110" s="19">
        <f t="shared" si="1617"/>
        <v>3.8462739999999989E-5</v>
      </c>
      <c r="DD1110" s="19">
        <f t="shared" si="1618"/>
        <v>1.2214119999999999E-5</v>
      </c>
      <c r="DE1110" s="19">
        <f t="shared" si="1619"/>
        <v>1.2214119999999999E-5</v>
      </c>
      <c r="DF1110" s="19">
        <f t="shared" si="1620"/>
        <v>1.0774219999999999E-5</v>
      </c>
      <c r="DG1110" s="19">
        <f t="shared" si="1621"/>
        <v>1.5197639999999998E-5</v>
      </c>
      <c r="DH1110" s="19">
        <f t="shared" si="1622"/>
        <v>2.3882479999999999E-5</v>
      </c>
      <c r="DI1110" s="19">
        <f t="shared" si="1623"/>
        <v>3.671587999999999E-5</v>
      </c>
      <c r="DJ1110" s="19">
        <f t="shared" si="1624"/>
        <v>0</v>
      </c>
      <c r="DK1110" s="19">
        <f t="shared" si="1625"/>
        <v>1.9832559999999998E-5</v>
      </c>
      <c r="DM1110" s="68">
        <f t="shared" si="1626"/>
        <v>1312.0111466693945</v>
      </c>
      <c r="DN1110" s="19">
        <f t="shared" si="1627"/>
        <v>5.7517124831130308</v>
      </c>
      <c r="DO1110" s="19">
        <f t="shared" si="1628"/>
        <v>174.64799768496351</v>
      </c>
      <c r="DP1110" s="19">
        <f t="shared" si="1629"/>
        <v>0.15172267412588275</v>
      </c>
      <c r="DQ1110" s="19">
        <f t="shared" si="1630"/>
        <v>395.00714603377924</v>
      </c>
      <c r="DR1110" s="19">
        <f t="shared" si="1631"/>
        <v>59.965895083890864</v>
      </c>
      <c r="DS1110" s="19">
        <f t="shared" si="1632"/>
        <v>12.986431974659332</v>
      </c>
      <c r="DT1110" s="19">
        <f t="shared" si="1633"/>
        <v>81.759352929181148</v>
      </c>
      <c r="DU1110" s="19">
        <f t="shared" si="1634"/>
        <v>245.20721025236088</v>
      </c>
      <c r="DV1110" s="19">
        <f t="shared" si="1635"/>
        <v>64.583833747395474</v>
      </c>
      <c r="DX1110" s="19">
        <f t="shared" si="1636"/>
        <v>134.20702124749471</v>
      </c>
      <c r="DZ1110" s="68">
        <f t="shared" si="1637"/>
        <v>2486.2794707803587</v>
      </c>
      <c r="EA1110" s="21">
        <f t="shared" si="1638"/>
        <v>2.4862794707803588</v>
      </c>
      <c r="EB1110" s="92">
        <f t="shared" si="1587"/>
        <v>886</v>
      </c>
    </row>
    <row r="1111" spans="1:132" x14ac:dyDescent="0.3">
      <c r="A1111" s="19">
        <f>'A. Thermody. result (all suite)'!C1067</f>
        <v>884</v>
      </c>
      <c r="B1111" s="19" t="str">
        <f>'A. Thermody. result (all suite)'!A1067</f>
        <v>Alkaline basalt</v>
      </c>
      <c r="C1111" s="24">
        <f>'A. Thermody. result (all suite)'!G1067</f>
        <v>18.925262</v>
      </c>
      <c r="D1111" s="19">
        <f>'A. Thermody. result (all suite)'!D1067</f>
        <v>5000</v>
      </c>
      <c r="E1111" s="61">
        <f>'A. Thermody. result (all suite)'!I1067</f>
        <v>57.864429000000001</v>
      </c>
      <c r="F1111" s="21">
        <f>'A. Thermody. result (all suite)'!J1067</f>
        <v>0.167382</v>
      </c>
      <c r="G1111" s="21">
        <f>'A. Thermody. result (all suite)'!K1067</f>
        <v>10.870931000000001</v>
      </c>
      <c r="H1111" s="21">
        <f>'A. Thermody. result (all suite)'!L1067</f>
        <v>1.0113E-2</v>
      </c>
      <c r="I1111" s="21">
        <f>'A. Thermody. result (all suite)'!M1067</f>
        <v>8.2855679999999996</v>
      </c>
      <c r="J1111" s="21">
        <f>'A. Thermody. result (all suite)'!N1067</f>
        <v>1.268019</v>
      </c>
      <c r="K1111" s="21">
        <f>'A. Thermody. result (all suite)'!O1067</f>
        <v>0.231991</v>
      </c>
      <c r="L1111" s="21">
        <f>'A. Thermody. result (all suite)'!P1067</f>
        <v>2.1246879999999999</v>
      </c>
      <c r="M1111" s="21">
        <f>'A. Thermody. result (all suite)'!Q1067</f>
        <v>10.076563</v>
      </c>
      <c r="N1111" s="21">
        <f>'A. Thermody. result (all suite)'!R1067</f>
        <v>4.0281789999999997</v>
      </c>
      <c r="O1111" s="21">
        <f>'A. Thermody. result (all suite)'!S1067</f>
        <v>0.46436300000000003</v>
      </c>
      <c r="P1111" s="21">
        <f>'A. Thermody. result (all suite)'!T1067</f>
        <v>4.6077729999999999</v>
      </c>
      <c r="Q1111" s="21">
        <f t="shared" si="1640"/>
        <v>99.999999000000003</v>
      </c>
      <c r="S1111" s="19">
        <f t="shared" si="1557"/>
        <v>1157</v>
      </c>
      <c r="T1111" s="19">
        <f t="shared" si="1558"/>
        <v>0.5</v>
      </c>
      <c r="V1111" s="61">
        <f t="shared" si="1559"/>
        <v>55.198167437271223</v>
      </c>
      <c r="W1111" s="21">
        <f t="shared" si="1560"/>
        <v>0.15966941732001419</v>
      </c>
      <c r="X1111" s="21">
        <f t="shared" si="1561"/>
        <v>10.370023171524293</v>
      </c>
      <c r="Y1111" s="21">
        <f t="shared" si="1562"/>
        <v>9.6470159118501597E-3</v>
      </c>
      <c r="Z1111" s="21">
        <f t="shared" si="1563"/>
        <v>7.9037878309815586</v>
      </c>
      <c r="AA1111" s="21">
        <f t="shared" si="1564"/>
        <v>1.2095915622988556</v>
      </c>
      <c r="AB1111" s="21">
        <f t="shared" si="1565"/>
        <v>0.22130138123267382</v>
      </c>
      <c r="AC1111" s="21">
        <f t="shared" si="1566"/>
        <v>2.0267871990227522</v>
      </c>
      <c r="AD1111" s="21">
        <f t="shared" si="1567"/>
        <v>9.612257846114959</v>
      </c>
      <c r="AE1111" s="21">
        <f t="shared" si="1568"/>
        <v>3.8425696537902367</v>
      </c>
      <c r="AF1111" s="21">
        <f t="shared" si="1569"/>
        <v>0.44296620685004207</v>
      </c>
      <c r="AG1111" s="21">
        <f t="shared" si="1570"/>
        <v>90.996768722318464</v>
      </c>
      <c r="AH1111" s="21"/>
      <c r="AI1111" s="61">
        <f t="shared" si="1571"/>
        <v>60.659480784104986</v>
      </c>
      <c r="AJ1111" s="21">
        <f t="shared" si="1572"/>
        <v>0.17546712873646536</v>
      </c>
      <c r="AK1111" s="21">
        <f t="shared" si="1573"/>
        <v>11.396034515433152</v>
      </c>
      <c r="AL1111" s="21">
        <f t="shared" si="1574"/>
        <v>1.0601492830243838E-2</v>
      </c>
      <c r="AM1111" s="21">
        <f t="shared" si="1575"/>
        <v>8.6857895527042199</v>
      </c>
      <c r="AN1111" s="21">
        <f t="shared" si="1576"/>
        <v>1.3292686974303332</v>
      </c>
      <c r="AO1111" s="21">
        <f t="shared" si="1577"/>
        <v>0.24319696659557979</v>
      </c>
      <c r="AP1111" s="21">
        <f t="shared" si="1578"/>
        <v>2.2273177690601327</v>
      </c>
      <c r="AQ1111" s="21">
        <f t="shared" si="1579"/>
        <v>10.56329579729065</v>
      </c>
      <c r="AR1111" s="21">
        <f t="shared" si="1580"/>
        <v>4.2227539590070986</v>
      </c>
      <c r="AS1111" s="21">
        <f t="shared" si="1581"/>
        <v>0.48679333680713133</v>
      </c>
      <c r="AT1111" s="21">
        <f t="shared" si="1582"/>
        <v>99.999999999999986</v>
      </c>
      <c r="AU1111" s="21"/>
      <c r="AV1111" s="21">
        <f>AR1111*'[1]diagram lines'!$G$39</f>
        <v>3.5053340613430897</v>
      </c>
      <c r="AW1111" s="21">
        <f>AK1111*'[1]diagram lines'!$G$40</f>
        <v>6.0315379226248975</v>
      </c>
      <c r="AX1111" s="21">
        <f>AQ1111*'[1]diagram lines'!$G$38</f>
        <v>7.8364043362282043</v>
      </c>
      <c r="AY1111" s="21">
        <f>AP1111*'[1]diagram lines'!$G$41</f>
        <v>1.5917696424463625</v>
      </c>
      <c r="AZ1111" s="21">
        <f t="shared" si="1583"/>
        <v>14.786049756297748</v>
      </c>
      <c r="BA1111" s="21">
        <f t="shared" si="1584"/>
        <v>0.4663497253771115</v>
      </c>
      <c r="BB1111" s="21">
        <f t="shared" si="1585"/>
        <v>0.53180012721122927</v>
      </c>
      <c r="BC1111" s="86">
        <f t="shared" si="1586"/>
        <v>1.8804057179226723</v>
      </c>
      <c r="BX1111" s="61">
        <f t="shared" si="1588"/>
        <v>0.96312298601864188</v>
      </c>
      <c r="BY1111" s="21">
        <f t="shared" si="1589"/>
        <v>2.0954181271907865E-3</v>
      </c>
      <c r="BZ1111" s="21">
        <f t="shared" si="1590"/>
        <v>0.10661956649666537</v>
      </c>
      <c r="CA1111" s="21">
        <f t="shared" si="1591"/>
        <v>6.3328949840315614E-5</v>
      </c>
      <c r="CB1111" s="21">
        <f t="shared" si="1592"/>
        <v>0.11531757828810021</v>
      </c>
      <c r="CC1111" s="21">
        <f t="shared" si="1593"/>
        <v>1.7874527769946434E-2</v>
      </c>
      <c r="CD1111" s="21">
        <f t="shared" si="1594"/>
        <v>5.7566004962779161E-3</v>
      </c>
      <c r="CE1111" s="21">
        <f t="shared" si="1595"/>
        <v>3.78867332382311E-2</v>
      </c>
      <c r="CF1111" s="21">
        <f t="shared" si="1596"/>
        <v>0.16255142764962091</v>
      </c>
      <c r="CG1111" s="21">
        <f t="shared" si="1597"/>
        <v>4.2761985138004242E-2</v>
      </c>
      <c r="CH1111" s="21">
        <f t="shared" si="1598"/>
        <v>3.2714521219635918E-3</v>
      </c>
      <c r="CI1111" s="21">
        <f t="shared" si="1599"/>
        <v>0.25570327413984462</v>
      </c>
      <c r="CJ1111" s="21">
        <f t="shared" si="1600"/>
        <v>1.7130248784343276</v>
      </c>
      <c r="CL1111" s="68">
        <f t="shared" si="1601"/>
        <v>0.56223525889414872</v>
      </c>
      <c r="CM1111" s="19">
        <f t="shared" si="1602"/>
        <v>1.2232269090603979E-3</v>
      </c>
      <c r="CN1111" s="19">
        <f t="shared" si="1603"/>
        <v>6.2240524255615978E-2</v>
      </c>
      <c r="CO1111" s="19">
        <f t="shared" si="1604"/>
        <v>3.6969077704345472E-5</v>
      </c>
      <c r="CP1111" s="19">
        <f t="shared" si="1605"/>
        <v>6.7318098960418085E-2</v>
      </c>
      <c r="CQ1111" s="19">
        <f t="shared" si="1606"/>
        <v>1.0434482297935694E-2</v>
      </c>
      <c r="CR1111" s="19">
        <f t="shared" si="1607"/>
        <v>3.3604885537560554E-3</v>
      </c>
      <c r="CS1111" s="19">
        <f t="shared" si="1608"/>
        <v>2.2116861065589927E-2</v>
      </c>
      <c r="CT1111" s="19">
        <f t="shared" si="1609"/>
        <v>9.4891457617468963E-2</v>
      </c>
      <c r="CU1111" s="19">
        <f t="shared" si="1610"/>
        <v>2.4962851197519027E-2</v>
      </c>
      <c r="CV1111" s="19">
        <f t="shared" si="1611"/>
        <v>1.909751669779389E-3</v>
      </c>
      <c r="CW1111" s="19">
        <f t="shared" si="1612"/>
        <v>0.14927002950100327</v>
      </c>
      <c r="CX1111" s="19">
        <f t="shared" si="1613"/>
        <v>0.99999999999999978</v>
      </c>
      <c r="CZ1111" s="68">
        <f t="shared" si="1614"/>
        <v>2.5805000000000001E-5</v>
      </c>
      <c r="DA1111" s="19">
        <f t="shared" si="1615"/>
        <v>1.7559159999999997E-5</v>
      </c>
      <c r="DB1111" s="19">
        <f t="shared" si="1616"/>
        <v>3.667E-5</v>
      </c>
      <c r="DC1111" s="19">
        <f t="shared" si="1617"/>
        <v>3.8444559999999992E-5</v>
      </c>
      <c r="DD1111" s="19">
        <f t="shared" si="1618"/>
        <v>1.2208279999999998E-5</v>
      </c>
      <c r="DE1111" s="19">
        <f t="shared" si="1619"/>
        <v>1.2208279999999998E-5</v>
      </c>
      <c r="DF1111" s="19">
        <f t="shared" si="1620"/>
        <v>1.0767679999999999E-5</v>
      </c>
      <c r="DG1111" s="19">
        <f t="shared" si="1621"/>
        <v>1.5190159999999998E-5</v>
      </c>
      <c r="DH1111" s="19">
        <f t="shared" si="1622"/>
        <v>2.3867119999999999E-5</v>
      </c>
      <c r="DI1111" s="19">
        <f t="shared" si="1623"/>
        <v>3.6691719999999994E-5</v>
      </c>
      <c r="DJ1111" s="19">
        <f t="shared" si="1624"/>
        <v>0</v>
      </c>
      <c r="DK1111" s="19">
        <f t="shared" si="1625"/>
        <v>1.9813639999999996E-5</v>
      </c>
      <c r="DM1111" s="68">
        <f t="shared" si="1626"/>
        <v>1309.0135382429937</v>
      </c>
      <c r="DN1111" s="19">
        <f t="shared" si="1627"/>
        <v>5.5646947516706149</v>
      </c>
      <c r="DO1111" s="19">
        <f t="shared" si="1628"/>
        <v>173.05819070364342</v>
      </c>
      <c r="DP1111" s="19">
        <f t="shared" si="1629"/>
        <v>0.1535611805313139</v>
      </c>
      <c r="DQ1111" s="19">
        <f t="shared" si="1630"/>
        <v>396.19056986783067</v>
      </c>
      <c r="DR1111" s="19">
        <f t="shared" si="1631"/>
        <v>60.632797922029816</v>
      </c>
      <c r="DS1111" s="19">
        <f t="shared" si="1632"/>
        <v>12.577239360416451</v>
      </c>
      <c r="DT1111" s="19">
        <f t="shared" si="1633"/>
        <v>81.652436087459478</v>
      </c>
      <c r="DU1111" s="19">
        <f t="shared" si="1634"/>
        <v>246.46130147696502</v>
      </c>
      <c r="DV1111" s="19">
        <f t="shared" si="1635"/>
        <v>64.088044463609023</v>
      </c>
      <c r="DX1111" s="19">
        <f t="shared" si="1636"/>
        <v>135.7572829428656</v>
      </c>
      <c r="DZ1111" s="68">
        <f t="shared" si="1637"/>
        <v>2485.1496570000154</v>
      </c>
      <c r="EA1111" s="21">
        <f t="shared" si="1638"/>
        <v>2.4851496570000156</v>
      </c>
      <c r="EB1111" s="92">
        <f t="shared" si="1587"/>
        <v>884</v>
      </c>
    </row>
    <row r="1112" spans="1:132" x14ac:dyDescent="0.3">
      <c r="A1112" s="19">
        <f>'A. Thermody. result (all suite)'!C1068</f>
        <v>882</v>
      </c>
      <c r="B1112" s="19" t="str">
        <f>'A. Thermody. result (all suite)'!A1068</f>
        <v>Alkaline basalt</v>
      </c>
      <c r="C1112" s="24">
        <f>'A. Thermody. result (all suite)'!G1068</f>
        <v>18.697721999999999</v>
      </c>
      <c r="D1112" s="19">
        <f>'A. Thermody. result (all suite)'!D1068</f>
        <v>5000</v>
      </c>
      <c r="E1112" s="61">
        <f>'A. Thermody. result (all suite)'!I1068</f>
        <v>57.822147999999999</v>
      </c>
      <c r="F1112" s="21">
        <f>'A. Thermody. result (all suite)'!J1068</f>
        <v>0.16204099999999999</v>
      </c>
      <c r="G1112" s="21">
        <f>'A. Thermody. result (all suite)'!K1068</f>
        <v>10.787701999999999</v>
      </c>
      <c r="H1112" s="21">
        <f>'A. Thermody. result (all suite)'!L1068</f>
        <v>1.0246E-2</v>
      </c>
      <c r="I1112" s="21">
        <f>'A. Thermody. result (all suite)'!M1068</f>
        <v>8.3191550000000003</v>
      </c>
      <c r="J1112" s="21">
        <f>'A. Thermody. result (all suite)'!N1068</f>
        <v>1.28345</v>
      </c>
      <c r="K1112" s="21">
        <f>'A. Thermody. result (all suite)'!O1068</f>
        <v>0.22473899999999999</v>
      </c>
      <c r="L1112" s="21">
        <f>'A. Thermody. result (all suite)'!P1068</f>
        <v>2.1242369999999999</v>
      </c>
      <c r="M1112" s="21">
        <f>'A. Thermody. result (all suite)'!Q1068</f>
        <v>10.137608999999999</v>
      </c>
      <c r="N1112" s="21">
        <f>'A. Thermody. result (all suite)'!R1068</f>
        <v>4.0004949999999999</v>
      </c>
      <c r="O1112" s="21">
        <f>'A. Thermody. result (all suite)'!S1068</f>
        <v>0.46456199999999997</v>
      </c>
      <c r="P1112" s="21">
        <f>'A. Thermody. result (all suite)'!T1068</f>
        <v>4.6636160000000002</v>
      </c>
      <c r="Q1112" s="21">
        <f t="shared" si="1640"/>
        <v>99.999999999999986</v>
      </c>
      <c r="S1112" s="19">
        <f t="shared" si="1557"/>
        <v>1155</v>
      </c>
      <c r="T1112" s="19">
        <f t="shared" si="1558"/>
        <v>0.5</v>
      </c>
      <c r="V1112" s="61">
        <f t="shared" si="1559"/>
        <v>55.125545054328313</v>
      </c>
      <c r="W1112" s="21">
        <f t="shared" si="1560"/>
        <v>0.15448402999743999</v>
      </c>
      <c r="X1112" s="21">
        <f t="shared" si="1561"/>
        <v>10.284605003495679</v>
      </c>
      <c r="Y1112" s="21">
        <f t="shared" si="1562"/>
        <v>9.7681659046399989E-3</v>
      </c>
      <c r="Z1112" s="21">
        <f t="shared" si="1563"/>
        <v>7.9311815563551997</v>
      </c>
      <c r="AA1112" s="21">
        <f t="shared" si="1564"/>
        <v>1.2235948204479998</v>
      </c>
      <c r="AB1112" s="21">
        <f t="shared" si="1565"/>
        <v>0.21425803603776</v>
      </c>
      <c r="AC1112" s="21">
        <f t="shared" si="1566"/>
        <v>2.0251707433900799</v>
      </c>
      <c r="AD1112" s="21">
        <f t="shared" si="1567"/>
        <v>9.6648298446585592</v>
      </c>
      <c r="AE1112" s="21">
        <f t="shared" si="1568"/>
        <v>3.8139272751007995</v>
      </c>
      <c r="AF1112" s="21">
        <f t="shared" si="1569"/>
        <v>0.44289661223807997</v>
      </c>
      <c r="AG1112" s="21">
        <f t="shared" si="1570"/>
        <v>90.890261141954539</v>
      </c>
      <c r="AH1112" s="21"/>
      <c r="AI1112" s="61">
        <f t="shared" si="1571"/>
        <v>60.65066197601957</v>
      </c>
      <c r="AJ1112" s="21">
        <f t="shared" si="1572"/>
        <v>0.16996763795866227</v>
      </c>
      <c r="AK1112" s="21">
        <f t="shared" si="1573"/>
        <v>11.315409235575791</v>
      </c>
      <c r="AL1112" s="21">
        <f t="shared" si="1574"/>
        <v>1.074720853687927E-2</v>
      </c>
      <c r="AM1112" s="21">
        <f t="shared" si="1575"/>
        <v>8.7261071282082625</v>
      </c>
      <c r="AN1112" s="21">
        <f t="shared" si="1576"/>
        <v>1.3462331443156059</v>
      </c>
      <c r="AO1112" s="21">
        <f t="shared" si="1577"/>
        <v>0.23573266634488682</v>
      </c>
      <c r="AP1112" s="21">
        <f t="shared" si="1578"/>
        <v>2.228149328592115</v>
      </c>
      <c r="AQ1112" s="21">
        <f t="shared" si="1579"/>
        <v>10.633515321915295</v>
      </c>
      <c r="AR1112" s="21">
        <f t="shared" si="1580"/>
        <v>4.1961891485206744</v>
      </c>
      <c r="AS1112" s="21">
        <f t="shared" si="1581"/>
        <v>0.48728720401226888</v>
      </c>
      <c r="AT1112" s="21">
        <f t="shared" si="1582"/>
        <v>100.00000000000001</v>
      </c>
      <c r="AU1112" s="21"/>
      <c r="AV1112" s="21">
        <f>AR1112*'[1]diagram lines'!$G$39</f>
        <v>3.4832824485957814</v>
      </c>
      <c r="AW1112" s="21">
        <f>AK1112*'[1]diagram lines'!$G$40</f>
        <v>5.9888656727011762</v>
      </c>
      <c r="AX1112" s="21">
        <f>AQ1112*'[1]diagram lines'!$G$38</f>
        <v>7.888496845783564</v>
      </c>
      <c r="AY1112" s="21">
        <f>AP1112*'[1]diagram lines'!$G$41</f>
        <v>1.5923639228123181</v>
      </c>
      <c r="AZ1112" s="21">
        <f t="shared" si="1583"/>
        <v>14.829704470435971</v>
      </c>
      <c r="BA1112" s="21">
        <f t="shared" si="1584"/>
        <v>0.46195614876881191</v>
      </c>
      <c r="BB1112" s="21">
        <f t="shared" si="1585"/>
        <v>0.52664279860419494</v>
      </c>
      <c r="BC1112" s="86">
        <f t="shared" si="1586"/>
        <v>1.8988202300503925</v>
      </c>
      <c r="BX1112" s="61">
        <f t="shared" si="1588"/>
        <v>0.96241924101198406</v>
      </c>
      <c r="BY1112" s="21">
        <f t="shared" si="1589"/>
        <v>2.0285553329994991E-3</v>
      </c>
      <c r="BZ1112" s="21">
        <f t="shared" si="1590"/>
        <v>0.10580327579442919</v>
      </c>
      <c r="CA1112" s="21">
        <f t="shared" si="1591"/>
        <v>6.4161813513682767E-5</v>
      </c>
      <c r="CB1112" s="21">
        <f t="shared" si="1592"/>
        <v>0.11578503827418234</v>
      </c>
      <c r="CC1112" s="21">
        <f t="shared" si="1593"/>
        <v>1.8092049619396675E-2</v>
      </c>
      <c r="CD1112" s="21">
        <f t="shared" si="1594"/>
        <v>5.5766501240694794E-3</v>
      </c>
      <c r="CE1112" s="21">
        <f t="shared" si="1595"/>
        <v>3.7878691155492153E-2</v>
      </c>
      <c r="CF1112" s="21">
        <f t="shared" si="1596"/>
        <v>0.1635361993869979</v>
      </c>
      <c r="CG1112" s="21">
        <f t="shared" si="1597"/>
        <v>4.2468099787685773E-2</v>
      </c>
      <c r="CH1112" s="21">
        <f t="shared" si="1598"/>
        <v>3.2728540833004568E-3</v>
      </c>
      <c r="CI1112" s="21">
        <f t="shared" si="1599"/>
        <v>0.2588022197558269</v>
      </c>
      <c r="CJ1112" s="21">
        <f t="shared" si="1600"/>
        <v>1.7157270361398782</v>
      </c>
      <c r="CL1112" s="68">
        <f t="shared" si="1601"/>
        <v>0.56093960212766669</v>
      </c>
      <c r="CM1112" s="19">
        <f t="shared" si="1602"/>
        <v>1.1823298754814965E-3</v>
      </c>
      <c r="CN1112" s="19">
        <f t="shared" si="1603"/>
        <v>6.1666729943517289E-2</v>
      </c>
      <c r="CO1112" s="19">
        <f t="shared" si="1604"/>
        <v>3.7396282836480195E-5</v>
      </c>
      <c r="CP1112" s="19">
        <f t="shared" si="1605"/>
        <v>6.7484533282567399E-2</v>
      </c>
      <c r="CQ1112" s="19">
        <f t="shared" si="1606"/>
        <v>1.0544829823338916E-2</v>
      </c>
      <c r="CR1112" s="19">
        <f t="shared" si="1607"/>
        <v>3.2503131364159674E-3</v>
      </c>
      <c r="CS1112" s="19">
        <f t="shared" si="1608"/>
        <v>2.2077341184011053E-2</v>
      </c>
      <c r="CT1112" s="19">
        <f t="shared" si="1609"/>
        <v>9.5315977391677159E-2</v>
      </c>
      <c r="CU1112" s="19">
        <f t="shared" si="1610"/>
        <v>2.4752247235803E-2</v>
      </c>
      <c r="CV1112" s="19">
        <f t="shared" si="1611"/>
        <v>1.9075610597498508E-3</v>
      </c>
      <c r="CW1112" s="19">
        <f t="shared" si="1612"/>
        <v>0.15084113865693466</v>
      </c>
      <c r="CX1112" s="19">
        <f t="shared" si="1613"/>
        <v>1.0000000000000002</v>
      </c>
      <c r="CZ1112" s="68">
        <f t="shared" si="1614"/>
        <v>2.5805000000000001E-5</v>
      </c>
      <c r="DA1112" s="19">
        <f t="shared" si="1615"/>
        <v>1.7544679999999993E-5</v>
      </c>
      <c r="DB1112" s="19">
        <f t="shared" si="1616"/>
        <v>3.667E-5</v>
      </c>
      <c r="DC1112" s="19">
        <f t="shared" si="1617"/>
        <v>3.8426379999999994E-5</v>
      </c>
      <c r="DD1112" s="19">
        <f t="shared" si="1618"/>
        <v>1.2202439999999998E-5</v>
      </c>
      <c r="DE1112" s="19">
        <f t="shared" si="1619"/>
        <v>1.2202439999999998E-5</v>
      </c>
      <c r="DF1112" s="19">
        <f t="shared" si="1620"/>
        <v>1.0761139999999999E-5</v>
      </c>
      <c r="DG1112" s="19">
        <f t="shared" si="1621"/>
        <v>1.5182679999999998E-5</v>
      </c>
      <c r="DH1112" s="19">
        <f t="shared" si="1622"/>
        <v>2.3851760000000001E-5</v>
      </c>
      <c r="DI1112" s="19">
        <f t="shared" si="1623"/>
        <v>3.6667559999999992E-5</v>
      </c>
      <c r="DJ1112" s="19">
        <f t="shared" si="1624"/>
        <v>0</v>
      </c>
      <c r="DK1112" s="19">
        <f t="shared" si="1625"/>
        <v>1.9794719999999997E-5</v>
      </c>
      <c r="DM1112" s="68">
        <f t="shared" si="1626"/>
        <v>1305.9969500418606</v>
      </c>
      <c r="DN1112" s="19">
        <f t="shared" si="1627"/>
        <v>5.3830853827748335</v>
      </c>
      <c r="DO1112" s="19">
        <f t="shared" si="1628"/>
        <v>171.46277024927792</v>
      </c>
      <c r="DP1112" s="19">
        <f t="shared" si="1629"/>
        <v>0.15540918520447475</v>
      </c>
      <c r="DQ1112" s="19">
        <f t="shared" si="1630"/>
        <v>397.36017684598062</v>
      </c>
      <c r="DR1112" s="19">
        <f t="shared" si="1631"/>
        <v>61.303331765422563</v>
      </c>
      <c r="DS1112" s="19">
        <f t="shared" si="1632"/>
        <v>12.172280947702891</v>
      </c>
      <c r="DT1112" s="19">
        <f t="shared" si="1633"/>
        <v>81.546689622605484</v>
      </c>
      <c r="DU1112" s="19">
        <f t="shared" si="1634"/>
        <v>247.72333104601367</v>
      </c>
      <c r="DV1112" s="19">
        <f t="shared" si="1635"/>
        <v>63.589224088339748</v>
      </c>
      <c r="DX1112" s="19">
        <f t="shared" si="1636"/>
        <v>137.31729060062295</v>
      </c>
      <c r="DZ1112" s="68">
        <f t="shared" si="1637"/>
        <v>2484.0105397758061</v>
      </c>
      <c r="EA1112" s="21">
        <f t="shared" si="1638"/>
        <v>2.4840105397758063</v>
      </c>
      <c r="EB1112" s="92">
        <f t="shared" si="1587"/>
        <v>882</v>
      </c>
    </row>
    <row r="1113" spans="1:132" x14ac:dyDescent="0.3">
      <c r="A1113" s="19">
        <f>'A. Thermody. result (all suite)'!C1069</f>
        <v>880</v>
      </c>
      <c r="B1113" s="19" t="str">
        <f>'A. Thermody. result (all suite)'!A1069</f>
        <v>Alkaline basalt</v>
      </c>
      <c r="C1113" s="24">
        <f>'A. Thermody. result (all suite)'!G1069</f>
        <v>18.473868</v>
      </c>
      <c r="D1113" s="19">
        <f>'A. Thermody. result (all suite)'!D1069</f>
        <v>5000</v>
      </c>
      <c r="E1113" s="61">
        <f>'A. Thermody. result (all suite)'!I1069</f>
        <v>57.779322000000001</v>
      </c>
      <c r="F1113" s="21">
        <f>'A. Thermody. result (all suite)'!J1069</f>
        <v>0.15685099999999999</v>
      </c>
      <c r="G1113" s="21">
        <f>'A. Thermody. result (all suite)'!K1069</f>
        <v>10.703939</v>
      </c>
      <c r="H1113" s="21">
        <f>'A. Thermody. result (all suite)'!L1069</f>
        <v>1.038E-2</v>
      </c>
      <c r="I1113" s="21">
        <f>'A. Thermody. result (all suite)'!M1069</f>
        <v>8.3525740000000006</v>
      </c>
      <c r="J1113" s="21">
        <f>'A. Thermody. result (all suite)'!N1069</f>
        <v>1.2990029999999999</v>
      </c>
      <c r="K1113" s="21">
        <f>'A. Thermody. result (all suite)'!O1069</f>
        <v>0.217553</v>
      </c>
      <c r="L1113" s="21">
        <f>'A. Thermody. result (all suite)'!P1069</f>
        <v>2.1238329999999999</v>
      </c>
      <c r="M1113" s="21">
        <f>'A. Thermody. result (all suite)'!Q1069</f>
        <v>10.199182</v>
      </c>
      <c r="N1113" s="21">
        <f>'A. Thermody. result (all suite)'!R1069</f>
        <v>3.9726089999999998</v>
      </c>
      <c r="O1113" s="21">
        <f>'A. Thermody. result (all suite)'!S1069</f>
        <v>0.46485399999999999</v>
      </c>
      <c r="P1113" s="21">
        <f>'A. Thermody. result (all suite)'!T1069</f>
        <v>4.7199010000000001</v>
      </c>
      <c r="Q1113" s="21">
        <f t="shared" si="1640"/>
        <v>100.000001</v>
      </c>
      <c r="S1113" s="19">
        <f t="shared" si="1557"/>
        <v>1153</v>
      </c>
      <c r="T1113" s="19">
        <f t="shared" si="1558"/>
        <v>0.5</v>
      </c>
      <c r="V1113" s="61">
        <f t="shared" si="1559"/>
        <v>55.052195230400052</v>
      </c>
      <c r="W1113" s="21">
        <f t="shared" si="1560"/>
        <v>0.14944778815652213</v>
      </c>
      <c r="X1113" s="21">
        <f t="shared" si="1561"/>
        <v>10.198723681151764</v>
      </c>
      <c r="Y1113" s="21">
        <f t="shared" si="1562"/>
        <v>9.8900742810992589E-3</v>
      </c>
      <c r="Z1113" s="21">
        <f t="shared" si="1563"/>
        <v>7.9583407801905937</v>
      </c>
      <c r="AA1113" s="21">
        <f t="shared" si="1564"/>
        <v>1.2376913450260867</v>
      </c>
      <c r="AB1113" s="21">
        <f t="shared" si="1565"/>
        <v>0.20728471388015288</v>
      </c>
      <c r="AC1113" s="21">
        <f t="shared" si="1566"/>
        <v>2.0235901859970982</v>
      </c>
      <c r="AD1113" s="21">
        <f t="shared" si="1567"/>
        <v>9.7177907116040938</v>
      </c>
      <c r="AE1113" s="21">
        <f t="shared" si="1568"/>
        <v>3.7851057899579423</v>
      </c>
      <c r="AF1113" s="21">
        <f t="shared" si="1569"/>
        <v>0.4429133516248665</v>
      </c>
      <c r="AG1113" s="21">
        <f t="shared" si="1570"/>
        <v>90.782973652270286</v>
      </c>
      <c r="AH1113" s="21"/>
      <c r="AI1113" s="61">
        <f t="shared" si="1571"/>
        <v>60.641542147835679</v>
      </c>
      <c r="AJ1113" s="21">
        <f t="shared" si="1572"/>
        <v>0.16462094393267845</v>
      </c>
      <c r="AK1113" s="21">
        <f t="shared" si="1573"/>
        <v>11.234181114419483</v>
      </c>
      <c r="AL1113" s="21">
        <f t="shared" si="1574"/>
        <v>1.0894195115244421E-2</v>
      </c>
      <c r="AM1113" s="21">
        <f t="shared" si="1575"/>
        <v>8.7663363073716329</v>
      </c>
      <c r="AN1113" s="21">
        <f t="shared" si="1576"/>
        <v>1.3633518436693495</v>
      </c>
      <c r="AO1113" s="21">
        <f t="shared" si="1577"/>
        <v>0.22832994507772342</v>
      </c>
      <c r="AP1113" s="21">
        <f t="shared" si="1578"/>
        <v>2.2290415312326495</v>
      </c>
      <c r="AQ1113" s="21">
        <f t="shared" si="1579"/>
        <v>10.704419915596224</v>
      </c>
      <c r="AR1113" s="21">
        <f t="shared" si="1580"/>
        <v>4.1694005358936428</v>
      </c>
      <c r="AS1113" s="21">
        <f t="shared" si="1581"/>
        <v>0.48788151985566758</v>
      </c>
      <c r="AT1113" s="21">
        <f t="shared" si="1582"/>
        <v>99.999999999999957</v>
      </c>
      <c r="AU1113" s="21"/>
      <c r="AV1113" s="21">
        <f>AR1113*'[1]diagram lines'!$G$39</f>
        <v>3.4610450563135804</v>
      </c>
      <c r="AW1113" s="21">
        <f>AK1113*'[1]diagram lines'!$G$40</f>
        <v>5.9458743591460665</v>
      </c>
      <c r="AX1113" s="21">
        <f>AQ1113*'[1]diagram lines'!$G$38</f>
        <v>7.9410975753325976</v>
      </c>
      <c r="AY1113" s="21">
        <f>AP1113*'[1]diagram lines'!$G$41</f>
        <v>1.5930015422386259</v>
      </c>
      <c r="AZ1113" s="21">
        <f t="shared" si="1583"/>
        <v>14.873820451489866</v>
      </c>
      <c r="BA1113" s="21">
        <f t="shared" si="1584"/>
        <v>0.45754585555849137</v>
      </c>
      <c r="BB1113" s="21">
        <f t="shared" si="1585"/>
        <v>0.52146991589488945</v>
      </c>
      <c r="BC1113" s="86">
        <f t="shared" si="1586"/>
        <v>1.9176561667683354</v>
      </c>
      <c r="BX1113" s="61">
        <f t="shared" si="1588"/>
        <v>0.96170642476697743</v>
      </c>
      <c r="BY1113" s="21">
        <f t="shared" si="1589"/>
        <v>1.9635828743114671E-3</v>
      </c>
      <c r="BZ1113" s="21">
        <f t="shared" si="1590"/>
        <v>0.10498174774421343</v>
      </c>
      <c r="CA1113" s="21">
        <f t="shared" si="1591"/>
        <v>6.5000939319932377E-5</v>
      </c>
      <c r="CB1113" s="21">
        <f t="shared" si="1592"/>
        <v>0.11625016005567156</v>
      </c>
      <c r="CC1113" s="21">
        <f t="shared" si="1593"/>
        <v>1.8311291232027065E-2</v>
      </c>
      <c r="CD1113" s="21">
        <f t="shared" si="1594"/>
        <v>5.398337468982631E-3</v>
      </c>
      <c r="CE1113" s="21">
        <f t="shared" si="1595"/>
        <v>3.7871487161198286E-2</v>
      </c>
      <c r="CF1113" s="21">
        <f t="shared" si="1596"/>
        <v>0.16452947249556379</v>
      </c>
      <c r="CG1113" s="21">
        <f t="shared" si="1597"/>
        <v>4.2172070063694264E-2</v>
      </c>
      <c r="CH1113" s="21">
        <f t="shared" si="1598"/>
        <v>3.2749112325987715E-3</v>
      </c>
      <c r="CI1113" s="21">
        <f t="shared" si="1599"/>
        <v>0.26192569367369589</v>
      </c>
      <c r="CJ1113" s="21">
        <f t="shared" si="1600"/>
        <v>1.7184501797082543</v>
      </c>
      <c r="CL1113" s="68">
        <f t="shared" si="1601"/>
        <v>0.559635906890387</v>
      </c>
      <c r="CM1113" s="19">
        <f t="shared" si="1602"/>
        <v>1.142647542243459E-3</v>
      </c>
      <c r="CN1113" s="19">
        <f t="shared" si="1603"/>
        <v>6.1090946356115165E-2</v>
      </c>
      <c r="CO1113" s="19">
        <f t="shared" si="1604"/>
        <v>3.7825326615501739E-5</v>
      </c>
      <c r="CP1113" s="19">
        <f t="shared" si="1605"/>
        <v>6.7648257382362784E-2</v>
      </c>
      <c r="CQ1113" s="19">
        <f t="shared" si="1606"/>
        <v>1.0655700961395238E-2</v>
      </c>
      <c r="CR1113" s="19">
        <f t="shared" si="1607"/>
        <v>3.1413988794828608E-3</v>
      </c>
      <c r="CS1113" s="19">
        <f t="shared" si="1608"/>
        <v>2.2038164160003652E-2</v>
      </c>
      <c r="CT1113" s="19">
        <f t="shared" si="1609"/>
        <v>9.5742940027214743E-2</v>
      </c>
      <c r="CU1113" s="19">
        <f t="shared" si="1610"/>
        <v>2.4540758039813482E-2</v>
      </c>
      <c r="CV1113" s="19">
        <f t="shared" si="1611"/>
        <v>1.9057353371482446E-3</v>
      </c>
      <c r="CW1113" s="19">
        <f t="shared" si="1612"/>
        <v>0.15241971909721799</v>
      </c>
      <c r="CX1113" s="19">
        <f t="shared" si="1613"/>
        <v>1</v>
      </c>
      <c r="CZ1113" s="68">
        <f t="shared" si="1614"/>
        <v>2.5805000000000001E-5</v>
      </c>
      <c r="DA1113" s="19">
        <f t="shared" si="1615"/>
        <v>1.7530199999999997E-5</v>
      </c>
      <c r="DB1113" s="19">
        <f t="shared" si="1616"/>
        <v>3.667E-5</v>
      </c>
      <c r="DC1113" s="19">
        <f t="shared" si="1617"/>
        <v>3.8408199999999996E-5</v>
      </c>
      <c r="DD1113" s="19">
        <f t="shared" si="1618"/>
        <v>1.2196599999999998E-5</v>
      </c>
      <c r="DE1113" s="19">
        <f t="shared" si="1619"/>
        <v>1.2196599999999998E-5</v>
      </c>
      <c r="DF1113" s="19">
        <f t="shared" si="1620"/>
        <v>1.0754599999999999E-5</v>
      </c>
      <c r="DG1113" s="19">
        <f t="shared" si="1621"/>
        <v>1.5175199999999998E-5</v>
      </c>
      <c r="DH1113" s="19">
        <f t="shared" si="1622"/>
        <v>2.3836399999999998E-5</v>
      </c>
      <c r="DI1113" s="19">
        <f t="shared" si="1623"/>
        <v>3.6643399999999995E-5</v>
      </c>
      <c r="DJ1113" s="19">
        <f t="shared" si="1624"/>
        <v>0</v>
      </c>
      <c r="DK1113" s="19">
        <f t="shared" si="1625"/>
        <v>1.9775799999999995E-5</v>
      </c>
      <c r="DM1113" s="68">
        <f t="shared" si="1626"/>
        <v>1302.9616464241215</v>
      </c>
      <c r="DN1113" s="19">
        <f t="shared" si="1627"/>
        <v>5.206711028648134</v>
      </c>
      <c r="DO1113" s="19">
        <f t="shared" si="1628"/>
        <v>169.86181866565317</v>
      </c>
      <c r="DP1113" s="19">
        <f t="shared" si="1629"/>
        <v>0.15726658388650011</v>
      </c>
      <c r="DQ1113" s="19">
        <f t="shared" si="1630"/>
        <v>398.51493800918013</v>
      </c>
      <c r="DR1113" s="19">
        <f t="shared" si="1631"/>
        <v>61.977553269056813</v>
      </c>
      <c r="DS1113" s="19">
        <f t="shared" si="1632"/>
        <v>11.771555877778745</v>
      </c>
      <c r="DT1113" s="19">
        <f t="shared" si="1633"/>
        <v>81.442105942129587</v>
      </c>
      <c r="DU1113" s="19">
        <f t="shared" si="1634"/>
        <v>248.9933401137354</v>
      </c>
      <c r="DV1113" s="19">
        <f t="shared" si="1635"/>
        <v>63.08747024977022</v>
      </c>
      <c r="DX1113" s="19">
        <f t="shared" si="1636"/>
        <v>138.88709119893349</v>
      </c>
      <c r="DZ1113" s="68">
        <f t="shared" si="1637"/>
        <v>2482.8614973628937</v>
      </c>
      <c r="EA1113" s="21">
        <f t="shared" si="1638"/>
        <v>2.4828614973628937</v>
      </c>
      <c r="EB1113" s="92">
        <f t="shared" si="1587"/>
        <v>880</v>
      </c>
    </row>
    <row r="1114" spans="1:132" x14ac:dyDescent="0.3">
      <c r="A1114" s="19">
        <f>'A. Thermody. result (all suite)'!C1070</f>
        <v>878</v>
      </c>
      <c r="B1114" s="19" t="str">
        <f>'A. Thermody. result (all suite)'!A1070</f>
        <v>Alkaline basalt</v>
      </c>
      <c r="C1114" s="24">
        <f>'A. Thermody. result (all suite)'!G1070</f>
        <v>18.253613999999999</v>
      </c>
      <c r="D1114" s="19">
        <f>'A. Thermody. result (all suite)'!D1070</f>
        <v>5000</v>
      </c>
      <c r="E1114" s="61">
        <f>'A. Thermody. result (all suite)'!I1070</f>
        <v>57.735956000000002</v>
      </c>
      <c r="F1114" s="21">
        <f>'A. Thermody. result (all suite)'!J1070</f>
        <v>0.151811</v>
      </c>
      <c r="G1114" s="21">
        <f>'A. Thermody. result (all suite)'!K1070</f>
        <v>10.619645999999999</v>
      </c>
      <c r="H1114" s="21">
        <f>'A. Thermody. result (all suite)'!L1070</f>
        <v>1.0515E-2</v>
      </c>
      <c r="I1114" s="21">
        <f>'A. Thermody. result (all suite)'!M1070</f>
        <v>8.3858040000000003</v>
      </c>
      <c r="J1114" s="21">
        <f>'A. Thermody. result (all suite)'!N1070</f>
        <v>1.3146770000000001</v>
      </c>
      <c r="K1114" s="21">
        <f>'A. Thermody. result (all suite)'!O1070</f>
        <v>0.21043700000000001</v>
      </c>
      <c r="L1114" s="21">
        <f>'A. Thermody. result (all suite)'!P1070</f>
        <v>2.1234739999999999</v>
      </c>
      <c r="M1114" s="21">
        <f>'A. Thermody. result (all suite)'!Q1070</f>
        <v>10.261285000000001</v>
      </c>
      <c r="N1114" s="21">
        <f>'A. Thermody. result (all suite)'!R1070</f>
        <v>3.9445229999999998</v>
      </c>
      <c r="O1114" s="21">
        <f>'A. Thermody. result (all suite)'!S1070</f>
        <v>0.46523999999999999</v>
      </c>
      <c r="P1114" s="21">
        <f>'A. Thermody. result (all suite)'!T1070</f>
        <v>4.7766320000000002</v>
      </c>
      <c r="Q1114" s="21">
        <f t="shared" si="1640"/>
        <v>100</v>
      </c>
      <c r="S1114" s="19">
        <f t="shared" si="1557"/>
        <v>1151</v>
      </c>
      <c r="T1114" s="19">
        <f t="shared" si="1558"/>
        <v>0.5</v>
      </c>
      <c r="V1114" s="61">
        <f t="shared" si="1559"/>
        <v>54.978121850198079</v>
      </c>
      <c r="W1114" s="21">
        <f t="shared" si="1560"/>
        <v>0.14455954719448</v>
      </c>
      <c r="X1114" s="21">
        <f t="shared" si="1561"/>
        <v>10.112384590877278</v>
      </c>
      <c r="Y1114" s="21">
        <f t="shared" si="1562"/>
        <v>1.0012737145199999E-2</v>
      </c>
      <c r="Z1114" s="21">
        <f t="shared" si="1563"/>
        <v>7.9852450026787203</v>
      </c>
      <c r="AA1114" s="21">
        <f t="shared" si="1564"/>
        <v>1.2518797177213599</v>
      </c>
      <c r="AB1114" s="21">
        <f t="shared" si="1565"/>
        <v>0.20038519891816001</v>
      </c>
      <c r="AC1114" s="21">
        <f t="shared" si="1566"/>
        <v>2.0220434614043197</v>
      </c>
      <c r="AD1114" s="21">
        <f t="shared" si="1567"/>
        <v>9.7711411770787997</v>
      </c>
      <c r="AE1114" s="21">
        <f t="shared" si="1568"/>
        <v>3.7561076521346393</v>
      </c>
      <c r="AF1114" s="21">
        <f t="shared" si="1569"/>
        <v>0.44301719728319994</v>
      </c>
      <c r="AG1114" s="21">
        <f t="shared" si="1570"/>
        <v>90.674898132634254</v>
      </c>
      <c r="AH1114" s="21"/>
      <c r="AI1114" s="61">
        <f t="shared" si="1571"/>
        <v>60.632129710009821</v>
      </c>
      <c r="AJ1114" s="21">
        <f t="shared" si="1572"/>
        <v>0.15942620303033178</v>
      </c>
      <c r="AK1114" s="21">
        <f t="shared" si="1573"/>
        <v>11.152352855236119</v>
      </c>
      <c r="AL1114" s="21">
        <f t="shared" si="1574"/>
        <v>1.1042457561467472E-2</v>
      </c>
      <c r="AM1114" s="21">
        <f t="shared" si="1575"/>
        <v>8.8064559951292605</v>
      </c>
      <c r="AN1114" s="21">
        <f t="shared" si="1576"/>
        <v>1.3806243442260933</v>
      </c>
      <c r="AO1114" s="21">
        <f t="shared" si="1577"/>
        <v>0.22099302347717839</v>
      </c>
      <c r="AP1114" s="21">
        <f t="shared" si="1578"/>
        <v>2.2299925371259701</v>
      </c>
      <c r="AQ1114" s="21">
        <f t="shared" si="1579"/>
        <v>10.776015609949857</v>
      </c>
      <c r="AR1114" s="21">
        <f t="shared" si="1580"/>
        <v>4.1423897125755929</v>
      </c>
      <c r="AS1114" s="21">
        <f t="shared" si="1581"/>
        <v>0.48857755167828121</v>
      </c>
      <c r="AT1114" s="21">
        <f t="shared" si="1582"/>
        <v>99.999999999999957</v>
      </c>
      <c r="AU1114" s="21"/>
      <c r="AV1114" s="21">
        <f>AR1114*'[1]diagram lines'!$G$39</f>
        <v>3.4386232055685881</v>
      </c>
      <c r="AW1114" s="21">
        <f>AK1114*'[1]diagram lines'!$G$40</f>
        <v>5.9025654127104934</v>
      </c>
      <c r="AX1114" s="21">
        <f>AQ1114*'[1]diagram lines'!$G$38</f>
        <v>7.9942109994432791</v>
      </c>
      <c r="AY1114" s="21">
        <f>AP1114*'[1]diagram lines'!$G$41</f>
        <v>1.5936811858583211</v>
      </c>
      <c r="AZ1114" s="21">
        <f t="shared" si="1583"/>
        <v>14.91840532252545</v>
      </c>
      <c r="BA1114" s="21">
        <f t="shared" si="1584"/>
        <v>0.45311929058536926</v>
      </c>
      <c r="BB1114" s="21">
        <f t="shared" si="1585"/>
        <v>0.51628190410764085</v>
      </c>
      <c r="BC1114" s="86">
        <f t="shared" si="1586"/>
        <v>1.9369263033311885</v>
      </c>
      <c r="BX1114" s="61">
        <f t="shared" si="1588"/>
        <v>0.96098462050599209</v>
      </c>
      <c r="BY1114" s="21">
        <f t="shared" si="1589"/>
        <v>1.9004882323485229E-3</v>
      </c>
      <c r="BZ1114" s="21">
        <f t="shared" si="1590"/>
        <v>0.10415502157708906</v>
      </c>
      <c r="CA1114" s="21">
        <f t="shared" si="1591"/>
        <v>6.5846327259064445E-5</v>
      </c>
      <c r="CB1114" s="21">
        <f t="shared" si="1592"/>
        <v>0.11671265135699375</v>
      </c>
      <c r="CC1114" s="21">
        <f t="shared" si="1593"/>
        <v>1.8532238511418102E-2</v>
      </c>
      <c r="CD1114" s="21">
        <f t="shared" si="1594"/>
        <v>5.2217617866004967E-3</v>
      </c>
      <c r="CE1114" s="21">
        <f t="shared" si="1595"/>
        <v>3.7865085592011412E-2</v>
      </c>
      <c r="CF1114" s="21">
        <f t="shared" si="1596"/>
        <v>0.16553129537022102</v>
      </c>
      <c r="CG1114" s="21">
        <f t="shared" si="1597"/>
        <v>4.1873917197452225E-2</v>
      </c>
      <c r="CH1114" s="21">
        <f t="shared" si="1598"/>
        <v>3.2776306148903796E-3</v>
      </c>
      <c r="CI1114" s="21">
        <f t="shared" si="1599"/>
        <v>0.26507391786903445</v>
      </c>
      <c r="CJ1114" s="21">
        <f t="shared" si="1600"/>
        <v>1.7211944749413108</v>
      </c>
      <c r="CL1114" s="68">
        <f t="shared" si="1601"/>
        <v>0.55832425359066973</v>
      </c>
      <c r="CM1114" s="19">
        <f t="shared" si="1602"/>
        <v>1.1041682157464081E-3</v>
      </c>
      <c r="CN1114" s="19">
        <f t="shared" si="1603"/>
        <v>6.0513220959903746E-2</v>
      </c>
      <c r="CO1114" s="19">
        <f t="shared" si="1604"/>
        <v>3.8256180935806032E-5</v>
      </c>
      <c r="CP1114" s="19">
        <f t="shared" si="1605"/>
        <v>6.780910179308669E-2</v>
      </c>
      <c r="CQ1114" s="19">
        <f t="shared" si="1606"/>
        <v>1.0767079944321814E-2</v>
      </c>
      <c r="CR1114" s="19">
        <f t="shared" si="1607"/>
        <v>3.0338011553160183E-3</v>
      </c>
      <c r="CS1114" s="19">
        <f t="shared" si="1608"/>
        <v>2.1999306959954383E-2</v>
      </c>
      <c r="CT1114" s="19">
        <f t="shared" si="1609"/>
        <v>9.6172337164785113E-2</v>
      </c>
      <c r="CU1114" s="19">
        <f t="shared" si="1610"/>
        <v>2.4328405538764024E-2</v>
      </c>
      <c r="CV1114" s="19">
        <f t="shared" si="1611"/>
        <v>1.9042767465321663E-3</v>
      </c>
      <c r="CW1114" s="19">
        <f t="shared" si="1612"/>
        <v>0.15400579174998394</v>
      </c>
      <c r="CX1114" s="19">
        <f t="shared" si="1613"/>
        <v>0.99999999999999989</v>
      </c>
      <c r="CZ1114" s="68">
        <f t="shared" si="1614"/>
        <v>2.5805000000000001E-5</v>
      </c>
      <c r="DA1114" s="19">
        <f t="shared" si="1615"/>
        <v>1.7515719999999994E-5</v>
      </c>
      <c r="DB1114" s="19">
        <f t="shared" si="1616"/>
        <v>3.667E-5</v>
      </c>
      <c r="DC1114" s="19">
        <f t="shared" si="1617"/>
        <v>3.8390019999999991E-5</v>
      </c>
      <c r="DD1114" s="19">
        <f t="shared" si="1618"/>
        <v>1.2190759999999997E-5</v>
      </c>
      <c r="DE1114" s="19">
        <f t="shared" si="1619"/>
        <v>1.2190759999999997E-5</v>
      </c>
      <c r="DF1114" s="19">
        <f t="shared" si="1620"/>
        <v>1.0748059999999999E-5</v>
      </c>
      <c r="DG1114" s="19">
        <f t="shared" si="1621"/>
        <v>1.5167719999999998E-5</v>
      </c>
      <c r="DH1114" s="19">
        <f t="shared" si="1622"/>
        <v>2.3821040000000001E-5</v>
      </c>
      <c r="DI1114" s="19">
        <f t="shared" si="1623"/>
        <v>3.6619239999999993E-5</v>
      </c>
      <c r="DJ1114" s="19">
        <f t="shared" si="1624"/>
        <v>0</v>
      </c>
      <c r="DK1114" s="19">
        <f t="shared" si="1625"/>
        <v>1.9756879999999996E-5</v>
      </c>
      <c r="DM1114" s="68">
        <f t="shared" si="1626"/>
        <v>1299.9078145990095</v>
      </c>
      <c r="DN1114" s="19">
        <f t="shared" si="1627"/>
        <v>5.0355313440625409</v>
      </c>
      <c r="DO1114" s="19">
        <f t="shared" si="1628"/>
        <v>168.25546793214579</v>
      </c>
      <c r="DP1114" s="19">
        <f t="shared" si="1629"/>
        <v>0.15913327301311295</v>
      </c>
      <c r="DQ1114" s="19">
        <f t="shared" si="1630"/>
        <v>399.65383321739409</v>
      </c>
      <c r="DR1114" s="19">
        <f t="shared" si="1631"/>
        <v>62.655375977395146</v>
      </c>
      <c r="DS1114" s="19">
        <f t="shared" si="1632"/>
        <v>11.375279497810354</v>
      </c>
      <c r="DT1114" s="19">
        <f t="shared" si="1633"/>
        <v>81.338601603552931</v>
      </c>
      <c r="DU1114" s="19">
        <f t="shared" si="1634"/>
        <v>250.27132236229104</v>
      </c>
      <c r="DV1114" s="19">
        <f t="shared" si="1635"/>
        <v>62.582833552841933</v>
      </c>
      <c r="DX1114" s="19">
        <f t="shared" si="1636"/>
        <v>140.46673196044674</v>
      </c>
      <c r="DZ1114" s="68">
        <f t="shared" si="1637"/>
        <v>2481.7019253199633</v>
      </c>
      <c r="EA1114" s="21">
        <f t="shared" si="1638"/>
        <v>2.4817019253199635</v>
      </c>
      <c r="EB1114" s="92">
        <f t="shared" si="1587"/>
        <v>878</v>
      </c>
    </row>
    <row r="1115" spans="1:132" x14ac:dyDescent="0.3">
      <c r="A1115" s="19">
        <f>'A. Thermody. result (all suite)'!C1071</f>
        <v>876</v>
      </c>
      <c r="B1115" s="19" t="str">
        <f>'A. Thermody. result (all suite)'!A1071</f>
        <v>Alkaline basalt</v>
      </c>
      <c r="C1115" s="24">
        <f>'A. Thermody. result (all suite)'!G1071</f>
        <v>18.03688</v>
      </c>
      <c r="D1115" s="19">
        <f>'A. Thermody. result (all suite)'!D1071</f>
        <v>5000</v>
      </c>
      <c r="E1115" s="61">
        <f>'A. Thermody. result (all suite)'!I1071</f>
        <v>57.692059</v>
      </c>
      <c r="F1115" s="21">
        <f>'A. Thermody. result (all suite)'!J1071</f>
        <v>0.14691499999999999</v>
      </c>
      <c r="G1115" s="21">
        <f>'A. Thermody. result (all suite)'!K1071</f>
        <v>10.534827</v>
      </c>
      <c r="H1115" s="21">
        <f>'A. Thermody. result (all suite)'!L1071</f>
        <v>1.0651000000000001E-2</v>
      </c>
      <c r="I1115" s="21">
        <f>'A. Thermody. result (all suite)'!M1071</f>
        <v>8.418825</v>
      </c>
      <c r="J1115" s="21">
        <f>'A. Thermody. result (all suite)'!N1071</f>
        <v>1.3304739999999999</v>
      </c>
      <c r="K1115" s="21">
        <f>'A. Thermody. result (all suite)'!O1071</f>
        <v>0.20339199999999999</v>
      </c>
      <c r="L1115" s="21">
        <f>'A. Thermody. result (all suite)'!P1071</f>
        <v>2.1231610000000001</v>
      </c>
      <c r="M1115" s="21">
        <f>'A. Thermody. result (all suite)'!Q1071</f>
        <v>10.323922</v>
      </c>
      <c r="N1115" s="21">
        <f>'A. Thermody. result (all suite)'!R1071</f>
        <v>3.916242</v>
      </c>
      <c r="O1115" s="21">
        <f>'A. Thermody. result (all suite)'!S1071</f>
        <v>0.465721</v>
      </c>
      <c r="P1115" s="21">
        <f>'A. Thermody. result (all suite)'!T1071</f>
        <v>4.8338130000000001</v>
      </c>
      <c r="Q1115" s="21">
        <f t="shared" si="1640"/>
        <v>100.00000199999998</v>
      </c>
      <c r="S1115" s="19">
        <f t="shared" si="1557"/>
        <v>1149</v>
      </c>
      <c r="T1115" s="19">
        <f t="shared" si="1558"/>
        <v>0.5</v>
      </c>
      <c r="V1115" s="61">
        <f t="shared" si="1559"/>
        <v>54.903332807864849</v>
      </c>
      <c r="W1115" s="21">
        <f t="shared" si="1560"/>
        <v>0.13981340377308191</v>
      </c>
      <c r="X1115" s="21">
        <f t="shared" si="1561"/>
        <v>10.025593173131165</v>
      </c>
      <c r="Y1115" s="21">
        <f t="shared" si="1562"/>
        <v>1.0136150587666988E-2</v>
      </c>
      <c r="Z1115" s="21">
        <f t="shared" si="1563"/>
        <v>8.0118747508417538</v>
      </c>
      <c r="AA1115" s="21">
        <f t="shared" si="1564"/>
        <v>1.2661613761126325</v>
      </c>
      <c r="AB1115" s="21">
        <f t="shared" si="1565"/>
        <v>0.19356041125967174</v>
      </c>
      <c r="AC1115" s="21">
        <f t="shared" si="1566"/>
        <v>2.0205313696236624</v>
      </c>
      <c r="AD1115" s="21">
        <f t="shared" si="1567"/>
        <v>9.8248829262349204</v>
      </c>
      <c r="AE1115" s="21">
        <f t="shared" si="1568"/>
        <v>3.7269381888786159</v>
      </c>
      <c r="AF1115" s="21">
        <f t="shared" si="1569"/>
        <v>0.4432089182085116</v>
      </c>
      <c r="AG1115" s="21">
        <f t="shared" si="1570"/>
        <v>90.566033476516552</v>
      </c>
      <c r="AH1115" s="21"/>
      <c r="AI1115" s="61">
        <f t="shared" si="1571"/>
        <v>60.622432826431655</v>
      </c>
      <c r="AJ1115" s="21">
        <f t="shared" si="1572"/>
        <v>0.1543773072598294</v>
      </c>
      <c r="AK1115" s="21">
        <f t="shared" si="1573"/>
        <v>11.069926315952399</v>
      </c>
      <c r="AL1115" s="21">
        <f t="shared" si="1574"/>
        <v>1.119200013357685E-2</v>
      </c>
      <c r="AM1115" s="21">
        <f t="shared" si="1575"/>
        <v>8.8464454534372479</v>
      </c>
      <c r="AN1115" s="21">
        <f t="shared" si="1576"/>
        <v>1.3980532518749909</v>
      </c>
      <c r="AO1115" s="21">
        <f t="shared" si="1577"/>
        <v>0.2137229641506396</v>
      </c>
      <c r="AP1115" s="21">
        <f t="shared" si="1578"/>
        <v>2.2310034922171775</v>
      </c>
      <c r="AQ1115" s="21">
        <f t="shared" si="1579"/>
        <v>10.848308741248426</v>
      </c>
      <c r="AR1115" s="21">
        <f t="shared" si="1580"/>
        <v>4.1151611104233661</v>
      </c>
      <c r="AS1115" s="21">
        <f t="shared" si="1581"/>
        <v>0.48937653687067356</v>
      </c>
      <c r="AT1115" s="21">
        <f t="shared" si="1582"/>
        <v>99.999999999999986</v>
      </c>
      <c r="AU1115" s="21"/>
      <c r="AV1115" s="21">
        <f>AR1115*'[1]diagram lines'!$G$39</f>
        <v>3.4160205752724573</v>
      </c>
      <c r="AW1115" s="21">
        <f>AK1115*'[1]diagram lines'!$G$40</f>
        <v>5.858939816732593</v>
      </c>
      <c r="AX1115" s="21">
        <f>AQ1115*'[1]diagram lines'!$G$38</f>
        <v>8.0478418186931702</v>
      </c>
      <c r="AY1115" s="21">
        <f>AP1115*'[1]diagram lines'!$G$41</f>
        <v>1.5944036726298156</v>
      </c>
      <c r="AZ1115" s="21">
        <f t="shared" si="1583"/>
        <v>14.963469851671793</v>
      </c>
      <c r="BA1115" s="21">
        <f t="shared" si="1584"/>
        <v>0.44867670691137473</v>
      </c>
      <c r="BB1115" s="21">
        <f t="shared" si="1585"/>
        <v>0.51107904259358827</v>
      </c>
      <c r="BC1115" s="86">
        <f t="shared" si="1586"/>
        <v>1.9566445043906904</v>
      </c>
      <c r="BX1115" s="61">
        <f t="shared" si="1588"/>
        <v>0.96025397802929435</v>
      </c>
      <c r="BY1115" s="21">
        <f t="shared" si="1589"/>
        <v>1.8391962944416624E-3</v>
      </c>
      <c r="BZ1115" s="21">
        <f t="shared" si="1590"/>
        <v>0.10332313652412711</v>
      </c>
      <c r="CA1115" s="21">
        <f t="shared" si="1591"/>
        <v>6.669797733107897E-5</v>
      </c>
      <c r="CB1115" s="21">
        <f t="shared" si="1592"/>
        <v>0.1171722338204593</v>
      </c>
      <c r="CC1115" s="21">
        <f t="shared" si="1593"/>
        <v>1.8754919650408795E-2</v>
      </c>
      <c r="CD1115" s="21">
        <f t="shared" si="1594"/>
        <v>5.0469478908188583E-3</v>
      </c>
      <c r="CE1115" s="21">
        <f t="shared" si="1595"/>
        <v>3.7859504279600574E-2</v>
      </c>
      <c r="CF1115" s="21">
        <f t="shared" si="1596"/>
        <v>0.16654173253750604</v>
      </c>
      <c r="CG1115" s="21">
        <f t="shared" si="1597"/>
        <v>4.157369426751592E-2</v>
      </c>
      <c r="CH1115" s="21">
        <f t="shared" si="1598"/>
        <v>3.2810192752071241E-3</v>
      </c>
      <c r="CI1115" s="21">
        <f t="shared" si="1599"/>
        <v>0.26824711431742509</v>
      </c>
      <c r="CJ1115" s="21">
        <f t="shared" si="1600"/>
        <v>1.723960174864136</v>
      </c>
      <c r="CL1115" s="68">
        <f t="shared" si="1601"/>
        <v>0.55700473365341585</v>
      </c>
      <c r="CM1115" s="19">
        <f t="shared" si="1602"/>
        <v>1.0668438408599596E-3</v>
      </c>
      <c r="CN1115" s="19">
        <f t="shared" si="1603"/>
        <v>5.9933598252796025E-2</v>
      </c>
      <c r="CO1115" s="19">
        <f t="shared" si="1604"/>
        <v>3.8688815613931095E-5</v>
      </c>
      <c r="CP1115" s="19">
        <f t="shared" si="1605"/>
        <v>6.7966902906961613E-2</v>
      </c>
      <c r="CQ1115" s="19">
        <f t="shared" si="1606"/>
        <v>1.0878975004098837E-2</v>
      </c>
      <c r="CR1115" s="19">
        <f t="shared" si="1607"/>
        <v>2.9275316010223987E-3</v>
      </c>
      <c r="CS1115" s="19">
        <f t="shared" si="1608"/>
        <v>2.1960776607025886E-2</v>
      </c>
      <c r="CT1115" s="19">
        <f t="shared" si="1609"/>
        <v>9.6604164623832492E-2</v>
      </c>
      <c r="CU1115" s="19">
        <f t="shared" si="1610"/>
        <v>2.4115228920988451E-2</v>
      </c>
      <c r="CV1115" s="19">
        <f t="shared" si="1611"/>
        <v>1.903187395535804E-3</v>
      </c>
      <c r="CW1115" s="19">
        <f t="shared" si="1612"/>
        <v>0.15559936837784866</v>
      </c>
      <c r="CX1115" s="19">
        <f t="shared" si="1613"/>
        <v>1</v>
      </c>
      <c r="CZ1115" s="68">
        <f t="shared" si="1614"/>
        <v>2.5805000000000001E-5</v>
      </c>
      <c r="DA1115" s="19">
        <f t="shared" si="1615"/>
        <v>1.7501239999999997E-5</v>
      </c>
      <c r="DB1115" s="19">
        <f t="shared" si="1616"/>
        <v>3.667E-5</v>
      </c>
      <c r="DC1115" s="19">
        <f t="shared" si="1617"/>
        <v>3.8371839999999993E-5</v>
      </c>
      <c r="DD1115" s="19">
        <f t="shared" si="1618"/>
        <v>1.2184919999999999E-5</v>
      </c>
      <c r="DE1115" s="19">
        <f t="shared" si="1619"/>
        <v>1.2184919999999999E-5</v>
      </c>
      <c r="DF1115" s="19">
        <f t="shared" si="1620"/>
        <v>1.0741519999999998E-5</v>
      </c>
      <c r="DG1115" s="19">
        <f t="shared" si="1621"/>
        <v>1.5160239999999999E-5</v>
      </c>
      <c r="DH1115" s="19">
        <f t="shared" si="1622"/>
        <v>2.380568E-5</v>
      </c>
      <c r="DI1115" s="19">
        <f t="shared" si="1623"/>
        <v>3.659507999999999E-5</v>
      </c>
      <c r="DJ1115" s="19">
        <f t="shared" si="1624"/>
        <v>0</v>
      </c>
      <c r="DK1115" s="19">
        <f t="shared" si="1625"/>
        <v>1.9737959999999994E-5</v>
      </c>
      <c r="DM1115" s="68">
        <f t="shared" si="1626"/>
        <v>1296.83566742481</v>
      </c>
      <c r="DN1115" s="19">
        <f t="shared" si="1627"/>
        <v>4.8693398872247675</v>
      </c>
      <c r="DO1115" s="19">
        <f t="shared" si="1628"/>
        <v>166.64384177406825</v>
      </c>
      <c r="DP1115" s="19">
        <f t="shared" si="1629"/>
        <v>0.16100914017645904</v>
      </c>
      <c r="DQ1115" s="19">
        <f t="shared" si="1630"/>
        <v>400.7758749228712</v>
      </c>
      <c r="DR1115" s="19">
        <f t="shared" si="1631"/>
        <v>63.336852994584412</v>
      </c>
      <c r="DS1115" s="19">
        <f t="shared" si="1632"/>
        <v>10.98350359364435</v>
      </c>
      <c r="DT1115" s="19">
        <f t="shared" si="1633"/>
        <v>81.236204184235319</v>
      </c>
      <c r="DU1115" s="19">
        <f t="shared" si="1634"/>
        <v>251.55728233897861</v>
      </c>
      <c r="DV1115" s="19">
        <f t="shared" si="1635"/>
        <v>62.075409163120085</v>
      </c>
      <c r="DX1115" s="19">
        <f t="shared" si="1636"/>
        <v>142.05625192111211</v>
      </c>
      <c r="DZ1115" s="68">
        <f t="shared" si="1637"/>
        <v>2480.5312373448255</v>
      </c>
      <c r="EA1115" s="21">
        <f t="shared" si="1638"/>
        <v>2.4805312373448256</v>
      </c>
      <c r="EB1115" s="92">
        <f t="shared" si="1587"/>
        <v>876</v>
      </c>
    </row>
    <row r="1116" spans="1:132" x14ac:dyDescent="0.3">
      <c r="A1116" s="19">
        <f>'A. Thermody. result (all suite)'!C1072</f>
        <v>874</v>
      </c>
      <c r="B1116" s="19" t="str">
        <f>'A. Thermody. result (all suite)'!A1072</f>
        <v>Alkaline basalt</v>
      </c>
      <c r="C1116" s="24">
        <f>'A. Thermody. result (all suite)'!G1072</f>
        <v>17.823589999999999</v>
      </c>
      <c r="D1116" s="19">
        <f>'A. Thermody. result (all suite)'!D1072</f>
        <v>5000</v>
      </c>
      <c r="E1116" s="61">
        <f>'A. Thermody. result (all suite)'!I1072</f>
        <v>57.647638000000001</v>
      </c>
      <c r="F1116" s="21">
        <f>'A. Thermody. result (all suite)'!J1072</f>
        <v>0.14216000000000001</v>
      </c>
      <c r="G1116" s="21">
        <f>'A. Thermody. result (all suite)'!K1072</f>
        <v>10.449484</v>
      </c>
      <c r="H1116" s="21">
        <f>'A. Thermody. result (all suite)'!L1072</f>
        <v>1.0789E-2</v>
      </c>
      <c r="I1116" s="21">
        <f>'A. Thermody. result (all suite)'!M1072</f>
        <v>8.4516150000000003</v>
      </c>
      <c r="J1116" s="21">
        <f>'A. Thermody. result (all suite)'!N1072</f>
        <v>1.346395</v>
      </c>
      <c r="K1116" s="21">
        <f>'A. Thermody. result (all suite)'!O1072</f>
        <v>0.19641900000000001</v>
      </c>
      <c r="L1116" s="21">
        <f>'A. Thermody. result (all suite)'!P1072</f>
        <v>2.1228910000000001</v>
      </c>
      <c r="M1116" s="21">
        <f>'A. Thermody. result (all suite)'!Q1072</f>
        <v>10.387097000000001</v>
      </c>
      <c r="N1116" s="21">
        <f>'A. Thermody. result (all suite)'!R1072</f>
        <v>3.8877700000000002</v>
      </c>
      <c r="O1116" s="21">
        <f>'A. Thermody. result (all suite)'!S1072</f>
        <v>0.46629599999999999</v>
      </c>
      <c r="P1116" s="21">
        <f>'A. Thermody. result (all suite)'!T1072</f>
        <v>4.8914460000000002</v>
      </c>
      <c r="Q1116" s="21">
        <f t="shared" si="1640"/>
        <v>100.00000000000001</v>
      </c>
      <c r="S1116" s="19">
        <f t="shared" si="1557"/>
        <v>1147</v>
      </c>
      <c r="T1116" s="19">
        <f t="shared" si="1558"/>
        <v>0.5</v>
      </c>
      <c r="V1116" s="61">
        <f t="shared" si="1559"/>
        <v>54.827834916954515</v>
      </c>
      <c r="W1116" s="21">
        <f t="shared" si="1560"/>
        <v>0.13520632036640001</v>
      </c>
      <c r="X1116" s="21">
        <f t="shared" si="1561"/>
        <v>9.9383531328613604</v>
      </c>
      <c r="Y1116" s="21">
        <f t="shared" si="1562"/>
        <v>1.0261261891059999E-2</v>
      </c>
      <c r="Z1116" s="21">
        <f t="shared" si="1563"/>
        <v>8.038208816147101</v>
      </c>
      <c r="AA1116" s="21">
        <f t="shared" si="1564"/>
        <v>1.2805368156282999</v>
      </c>
      <c r="AB1116" s="21">
        <f t="shared" si="1565"/>
        <v>0.18681127068125999</v>
      </c>
      <c r="AC1116" s="21">
        <f t="shared" si="1566"/>
        <v>2.0190509330961404</v>
      </c>
      <c r="AD1116" s="21">
        <f t="shared" si="1567"/>
        <v>9.8790177592773798</v>
      </c>
      <c r="AE1116" s="21">
        <f t="shared" si="1568"/>
        <v>3.6976018298458002</v>
      </c>
      <c r="AF1116" s="21">
        <f t="shared" si="1569"/>
        <v>0.44348738295984003</v>
      </c>
      <c r="AG1116" s="21">
        <f t="shared" si="1570"/>
        <v>90.456370439709147</v>
      </c>
      <c r="AH1116" s="21"/>
      <c r="AI1116" s="61">
        <f t="shared" si="1571"/>
        <v>60.612463943043444</v>
      </c>
      <c r="AJ1116" s="21">
        <f t="shared" si="1572"/>
        <v>0.14947130833258179</v>
      </c>
      <c r="AK1116" s="21">
        <f t="shared" si="1573"/>
        <v>10.986902397864236</v>
      </c>
      <c r="AL1116" s="21">
        <f t="shared" si="1574"/>
        <v>1.134387975239325E-2</v>
      </c>
      <c r="AM1116" s="21">
        <f t="shared" si="1575"/>
        <v>8.8862827206898789</v>
      </c>
      <c r="AN1116" s="21">
        <f t="shared" si="1576"/>
        <v>1.4156402798427574</v>
      </c>
      <c r="AO1116" s="21">
        <f t="shared" si="1577"/>
        <v>0.20652085615769117</v>
      </c>
      <c r="AP1116" s="21">
        <f t="shared" si="1578"/>
        <v>2.2320715758122036</v>
      </c>
      <c r="AQ1116" s="21">
        <f t="shared" si="1579"/>
        <v>10.92130682588235</v>
      </c>
      <c r="AR1116" s="21">
        <f t="shared" si="1580"/>
        <v>4.0877185452740674</v>
      </c>
      <c r="AS1116" s="21">
        <f t="shared" si="1581"/>
        <v>0.49027766734840711</v>
      </c>
      <c r="AT1116" s="21">
        <f t="shared" si="1582"/>
        <v>100.00000000000001</v>
      </c>
      <c r="AU1116" s="21"/>
      <c r="AV1116" s="21">
        <f>AR1116*'[1]diagram lines'!$G$39</f>
        <v>3.3932403329750631</v>
      </c>
      <c r="AW1116" s="21">
        <f>AK1116*'[1]diagram lines'!$G$40</f>
        <v>5.8149980482379915</v>
      </c>
      <c r="AX1116" s="21">
        <f>AQ1116*'[1]diagram lines'!$G$38</f>
        <v>8.101995609133116</v>
      </c>
      <c r="AY1116" s="21">
        <f>AP1116*'[1]diagram lines'!$G$41</f>
        <v>1.5951669867225662</v>
      </c>
      <c r="AZ1116" s="21">
        <f t="shared" si="1583"/>
        <v>15.009025371156419</v>
      </c>
      <c r="BA1116" s="21">
        <f t="shared" si="1584"/>
        <v>0.44421841557152103</v>
      </c>
      <c r="BB1116" s="21">
        <f t="shared" si="1585"/>
        <v>0.50586156539311056</v>
      </c>
      <c r="BC1116" s="86">
        <f t="shared" si="1586"/>
        <v>1.9768254170938824</v>
      </c>
      <c r="BX1116" s="61">
        <f t="shared" si="1588"/>
        <v>0.95951461384820247</v>
      </c>
      <c r="BY1116" s="21">
        <f t="shared" si="1589"/>
        <v>1.7796695042563847E-3</v>
      </c>
      <c r="BZ1116" s="21">
        <f t="shared" si="1590"/>
        <v>0.10248611220086309</v>
      </c>
      <c r="CA1116" s="21">
        <f t="shared" si="1591"/>
        <v>6.7562151668858409E-5</v>
      </c>
      <c r="CB1116" s="21">
        <f t="shared" si="1592"/>
        <v>0.11762860125260961</v>
      </c>
      <c r="CC1116" s="21">
        <f t="shared" si="1593"/>
        <v>1.8979348745418664E-2</v>
      </c>
      <c r="CD1116" s="21">
        <f t="shared" si="1594"/>
        <v>4.8739205955334996E-3</v>
      </c>
      <c r="CE1116" s="21">
        <f t="shared" si="1595"/>
        <v>3.7854689728958633E-2</v>
      </c>
      <c r="CF1116" s="21">
        <f t="shared" si="1596"/>
        <v>0.16756084852395547</v>
      </c>
      <c r="CG1116" s="21">
        <f t="shared" si="1597"/>
        <v>4.1271443736730362E-2</v>
      </c>
      <c r="CH1116" s="21">
        <f t="shared" si="1598"/>
        <v>3.2850701685171618E-3</v>
      </c>
      <c r="CI1116" s="21">
        <f t="shared" si="1599"/>
        <v>0.27144539400665929</v>
      </c>
      <c r="CJ1116" s="21">
        <f t="shared" si="1600"/>
        <v>1.7267472744633732</v>
      </c>
      <c r="CL1116" s="68">
        <f t="shared" si="1601"/>
        <v>0.5556775030361023</v>
      </c>
      <c r="CM1116" s="19">
        <f t="shared" si="1602"/>
        <v>1.0306485092379592E-3</v>
      </c>
      <c r="CN1116" s="19">
        <f t="shared" si="1603"/>
        <v>5.9352120438535529E-2</v>
      </c>
      <c r="CO1116" s="19">
        <f t="shared" si="1604"/>
        <v>3.9126832668581984E-5</v>
      </c>
      <c r="CP1116" s="19">
        <f t="shared" si="1605"/>
        <v>6.8121492352820098E-2</v>
      </c>
      <c r="CQ1116" s="19">
        <f t="shared" si="1606"/>
        <v>1.0991387695293706E-2</v>
      </c>
      <c r="CR1116" s="19">
        <f t="shared" si="1607"/>
        <v>2.8226021651304957E-3</v>
      </c>
      <c r="CS1116" s="19">
        <f t="shared" si="1608"/>
        <v>2.1922542046995765E-2</v>
      </c>
      <c r="CT1116" s="19">
        <f t="shared" si="1609"/>
        <v>9.7038432318376708E-2</v>
      </c>
      <c r="CU1116" s="19">
        <f t="shared" si="1610"/>
        <v>2.3901264734618691E-2</v>
      </c>
      <c r="CV1116" s="19">
        <f t="shared" si="1611"/>
        <v>1.9024614760362506E-3</v>
      </c>
      <c r="CW1116" s="19">
        <f t="shared" si="1612"/>
        <v>0.15720041839418408</v>
      </c>
      <c r="CX1116" s="19">
        <f t="shared" si="1613"/>
        <v>1.0000000000000002</v>
      </c>
      <c r="CZ1116" s="68">
        <f t="shared" si="1614"/>
        <v>2.5805000000000001E-5</v>
      </c>
      <c r="DA1116" s="19">
        <f t="shared" si="1615"/>
        <v>1.7486759999999994E-5</v>
      </c>
      <c r="DB1116" s="19">
        <f t="shared" si="1616"/>
        <v>3.667E-5</v>
      </c>
      <c r="DC1116" s="19">
        <f t="shared" si="1617"/>
        <v>3.8353659999999989E-5</v>
      </c>
      <c r="DD1116" s="19">
        <f t="shared" si="1618"/>
        <v>1.2179079999999999E-5</v>
      </c>
      <c r="DE1116" s="19">
        <f t="shared" si="1619"/>
        <v>1.2179079999999999E-5</v>
      </c>
      <c r="DF1116" s="19">
        <f t="shared" si="1620"/>
        <v>1.0734979999999998E-5</v>
      </c>
      <c r="DG1116" s="19">
        <f t="shared" si="1621"/>
        <v>1.5152759999999999E-5</v>
      </c>
      <c r="DH1116" s="19">
        <f t="shared" si="1622"/>
        <v>2.379032E-5</v>
      </c>
      <c r="DI1116" s="19">
        <f t="shared" si="1623"/>
        <v>3.6570919999999994E-5</v>
      </c>
      <c r="DJ1116" s="19">
        <f t="shared" si="1624"/>
        <v>0</v>
      </c>
      <c r="DK1116" s="19">
        <f t="shared" si="1625"/>
        <v>1.9719039999999995E-5</v>
      </c>
      <c r="DM1116" s="68">
        <f t="shared" si="1626"/>
        <v>1293.74556800655</v>
      </c>
      <c r="DN1116" s="19">
        <f t="shared" si="1627"/>
        <v>4.7080306996795409</v>
      </c>
      <c r="DO1116" s="19">
        <f t="shared" si="1628"/>
        <v>165.02705753785335</v>
      </c>
      <c r="DP1116" s="19">
        <f t="shared" si="1629"/>
        <v>0.16290919585890523</v>
      </c>
      <c r="DQ1116" s="19">
        <f t="shared" si="1630"/>
        <v>401.88004558227095</v>
      </c>
      <c r="DR1116" s="19">
        <f t="shared" si="1631"/>
        <v>64.02199863242015</v>
      </c>
      <c r="DS1116" s="19">
        <f t="shared" si="1632"/>
        <v>10.596281246426075</v>
      </c>
      <c r="DT1116" s="19">
        <f t="shared" si="1633"/>
        <v>81.134800392504246</v>
      </c>
      <c r="DU1116" s="19">
        <f t="shared" si="1634"/>
        <v>252.85126132881661</v>
      </c>
      <c r="DV1116" s="19">
        <f t="shared" si="1635"/>
        <v>61.56528569697128</v>
      </c>
      <c r="DX1116" s="19">
        <f t="shared" si="1636"/>
        <v>143.65565156636418</v>
      </c>
      <c r="DZ1116" s="68">
        <f t="shared" si="1637"/>
        <v>2479.3488898857154</v>
      </c>
      <c r="EA1116" s="21">
        <f t="shared" si="1638"/>
        <v>2.4793488898857152</v>
      </c>
      <c r="EB1116" s="92">
        <f t="shared" si="1587"/>
        <v>874</v>
      </c>
    </row>
    <row r="1117" spans="1:132" x14ac:dyDescent="0.3">
      <c r="A1117" s="19">
        <f>'A. Thermody. result (all suite)'!C1073</f>
        <v>872</v>
      </c>
      <c r="B1117" s="19" t="str">
        <f>'A. Thermody. result (all suite)'!A1073</f>
        <v>Alkaline basalt</v>
      </c>
      <c r="C1117" s="24">
        <f>'A. Thermody. result (all suite)'!G1073</f>
        <v>17.613667</v>
      </c>
      <c r="D1117" s="19">
        <f>'A. Thermody. result (all suite)'!D1073</f>
        <v>5000</v>
      </c>
      <c r="E1117" s="61">
        <f>'A. Thermody. result (all suite)'!I1073</f>
        <v>57.602701000000003</v>
      </c>
      <c r="F1117" s="21">
        <f>'A. Thermody. result (all suite)'!J1073</f>
        <v>0.137544</v>
      </c>
      <c r="G1117" s="21">
        <f>'A. Thermody. result (all suite)'!K1073</f>
        <v>10.363623</v>
      </c>
      <c r="H1117" s="21">
        <f>'A. Thermody. result (all suite)'!L1073</f>
        <v>1.0926999999999999E-2</v>
      </c>
      <c r="I1117" s="21">
        <f>'A. Thermody. result (all suite)'!M1073</f>
        <v>8.4841519999999999</v>
      </c>
      <c r="J1117" s="21">
        <f>'A. Thermody. result (all suite)'!N1073</f>
        <v>1.3624419999999999</v>
      </c>
      <c r="K1117" s="21">
        <f>'A. Thermody. result (all suite)'!O1073</f>
        <v>0.18951999999999999</v>
      </c>
      <c r="L1117" s="21">
        <f>'A. Thermody. result (all suite)'!P1073</f>
        <v>2.1226639999999999</v>
      </c>
      <c r="M1117" s="21">
        <f>'A. Thermody. result (all suite)'!Q1073</f>
        <v>10.450813999999999</v>
      </c>
      <c r="N1117" s="21">
        <f>'A. Thermody. result (all suite)'!R1073</f>
        <v>3.8591099999999998</v>
      </c>
      <c r="O1117" s="21">
        <f>'A. Thermody. result (all suite)'!S1073</f>
        <v>0.46696700000000002</v>
      </c>
      <c r="P1117" s="21">
        <f>'A. Thermody. result (all suite)'!T1073</f>
        <v>4.9495370000000003</v>
      </c>
      <c r="Q1117" s="21">
        <f t="shared" si="1640"/>
        <v>100.000001</v>
      </c>
      <c r="S1117" s="19">
        <f t="shared" si="1557"/>
        <v>1145</v>
      </c>
      <c r="T1117" s="19">
        <f t="shared" si="1558"/>
        <v>0.5</v>
      </c>
      <c r="V1117" s="61">
        <f t="shared" si="1559"/>
        <v>54.751634029516296</v>
      </c>
      <c r="W1117" s="21">
        <f t="shared" si="1560"/>
        <v>0.13073620889679791</v>
      </c>
      <c r="X1117" s="21">
        <f t="shared" si="1561"/>
        <v>9.8506716502040028</v>
      </c>
      <c r="Y1117" s="21">
        <f t="shared" si="1562"/>
        <v>1.0386164097418358E-2</v>
      </c>
      <c r="Z1117" s="21">
        <f t="shared" si="1563"/>
        <v>8.0642257618230211</v>
      </c>
      <c r="AA1117" s="21">
        <f t="shared" si="1564"/>
        <v>1.2950074297808054</v>
      </c>
      <c r="AB1117" s="21">
        <f t="shared" si="1565"/>
        <v>0.18013963757140358</v>
      </c>
      <c r="AC1117" s="21">
        <f t="shared" si="1566"/>
        <v>2.01760196098494</v>
      </c>
      <c r="AD1117" s="21">
        <f t="shared" si="1567"/>
        <v>9.9335470994414869</v>
      </c>
      <c r="AE1117" s="21">
        <f t="shared" si="1568"/>
        <v>3.6681019245893802</v>
      </c>
      <c r="AF1117" s="21">
        <f t="shared" si="1569"/>
        <v>0.44385429578833702</v>
      </c>
      <c r="AG1117" s="21">
        <f t="shared" si="1570"/>
        <v>90.345906162693879</v>
      </c>
      <c r="AH1117" s="21"/>
      <c r="AI1117" s="61">
        <f t="shared" si="1571"/>
        <v>60.602230200580621</v>
      </c>
      <c r="AJ1117" s="21">
        <f t="shared" si="1572"/>
        <v>0.14470628991353479</v>
      </c>
      <c r="AK1117" s="21">
        <f t="shared" si="1573"/>
        <v>10.903285017104178</v>
      </c>
      <c r="AL1117" s="21">
        <f t="shared" si="1574"/>
        <v>1.1495998588707574E-2</v>
      </c>
      <c r="AM1117" s="21">
        <f t="shared" si="1575"/>
        <v>8.9259448538830917</v>
      </c>
      <c r="AN1117" s="21">
        <f t="shared" si="1576"/>
        <v>1.4333880579478286</v>
      </c>
      <c r="AO1117" s="21">
        <f t="shared" si="1577"/>
        <v>0.19938882150012441</v>
      </c>
      <c r="AP1117" s="21">
        <f t="shared" si="1578"/>
        <v>2.2331968837101099</v>
      </c>
      <c r="AQ1117" s="21">
        <f t="shared" si="1579"/>
        <v>10.995016289452305</v>
      </c>
      <c r="AR1117" s="21">
        <f t="shared" si="1580"/>
        <v>4.0600643464507451</v>
      </c>
      <c r="AS1117" s="21">
        <f t="shared" si="1581"/>
        <v>0.49128324086876635</v>
      </c>
      <c r="AT1117" s="21">
        <f t="shared" si="1582"/>
        <v>100.00000000000001</v>
      </c>
      <c r="AU1117" s="21"/>
      <c r="AV1117" s="21">
        <f>AR1117*'[1]diagram lines'!$G$39</f>
        <v>3.3702844122618094</v>
      </c>
      <c r="AW1117" s="21">
        <f>AK1117*'[1]diagram lines'!$G$40</f>
        <v>5.77074217990398</v>
      </c>
      <c r="AX1117" s="21">
        <f>AQ1117*'[1]diagram lines'!$G$38</f>
        <v>8.1566771376091811</v>
      </c>
      <c r="AY1117" s="21">
        <f>AP1117*'[1]diagram lines'!$G$41</f>
        <v>1.5959711966001036</v>
      </c>
      <c r="AZ1117" s="21">
        <f t="shared" si="1583"/>
        <v>15.05508063590305</v>
      </c>
      <c r="BA1117" s="21">
        <f t="shared" si="1584"/>
        <v>0.4397448566865359</v>
      </c>
      <c r="BB1117" s="21">
        <f t="shared" si="1585"/>
        <v>0.50062994961309348</v>
      </c>
      <c r="BC1117" s="86">
        <f t="shared" si="1586"/>
        <v>1.997483372244987</v>
      </c>
      <c r="BX1117" s="61">
        <f t="shared" si="1588"/>
        <v>0.95876666111850872</v>
      </c>
      <c r="BY1117" s="21">
        <f t="shared" si="1589"/>
        <v>1.7218828242363546E-3</v>
      </c>
      <c r="BZ1117" s="21">
        <f t="shared" si="1590"/>
        <v>0.10164400745390351</v>
      </c>
      <c r="CA1117" s="21">
        <f t="shared" si="1591"/>
        <v>6.8426326006637862E-5</v>
      </c>
      <c r="CB1117" s="21">
        <f t="shared" si="1592"/>
        <v>0.1180814474599861</v>
      </c>
      <c r="CC1117" s="21">
        <f t="shared" si="1593"/>
        <v>1.9205553989286722E-2</v>
      </c>
      <c r="CD1117" s="21">
        <f t="shared" si="1594"/>
        <v>4.7027295285359807E-3</v>
      </c>
      <c r="CE1117" s="21">
        <f t="shared" si="1595"/>
        <v>3.785064194008559E-2</v>
      </c>
      <c r="CF1117" s="21">
        <f t="shared" si="1596"/>
        <v>0.1685887078561058</v>
      </c>
      <c r="CG1117" s="21">
        <f t="shared" si="1597"/>
        <v>4.0967197452229299E-2</v>
      </c>
      <c r="CH1117" s="21">
        <f t="shared" si="1598"/>
        <v>3.2897973848841802E-3</v>
      </c>
      <c r="CI1117" s="21">
        <f t="shared" si="1599"/>
        <v>0.27466908990011102</v>
      </c>
      <c r="CJ1117" s="21">
        <f t="shared" si="1600"/>
        <v>1.7295561432338802</v>
      </c>
      <c r="CL1117" s="68">
        <f t="shared" si="1601"/>
        <v>0.55434260684121606</v>
      </c>
      <c r="CM1117" s="19">
        <f t="shared" si="1602"/>
        <v>9.9556341722265343E-4</v>
      </c>
      <c r="CN1117" s="19">
        <f t="shared" si="1603"/>
        <v>5.8768839538132667E-2</v>
      </c>
      <c r="CO1117" s="19">
        <f t="shared" si="1604"/>
        <v>3.9562940049286899E-5</v>
      </c>
      <c r="CP1117" s="19">
        <f t="shared" si="1605"/>
        <v>6.8272688297472905E-2</v>
      </c>
      <c r="CQ1117" s="19">
        <f t="shared" si="1606"/>
        <v>1.1104325271208984E-2</v>
      </c>
      <c r="CR1117" s="19">
        <f t="shared" si="1607"/>
        <v>2.7190383769462008E-3</v>
      </c>
      <c r="CS1117" s="19">
        <f t="shared" si="1608"/>
        <v>2.1884598593783385E-2</v>
      </c>
      <c r="CT1117" s="19">
        <f t="shared" si="1609"/>
        <v>9.7475128815930151E-2</v>
      </c>
      <c r="CU1117" s="19">
        <f t="shared" si="1610"/>
        <v>2.3686538082325487E-2</v>
      </c>
      <c r="CV1117" s="19">
        <f t="shared" si="1611"/>
        <v>1.9021049982991592E-3</v>
      </c>
      <c r="CW1117" s="19">
        <f t="shared" si="1612"/>
        <v>0.15880900482741295</v>
      </c>
      <c r="CX1117" s="19">
        <f t="shared" si="1613"/>
        <v>0.99999999999999956</v>
      </c>
      <c r="CZ1117" s="68">
        <f t="shared" si="1614"/>
        <v>2.5805000000000001E-5</v>
      </c>
      <c r="DA1117" s="19">
        <f t="shared" si="1615"/>
        <v>1.7472279999999997E-5</v>
      </c>
      <c r="DB1117" s="19">
        <f t="shared" si="1616"/>
        <v>3.667E-5</v>
      </c>
      <c r="DC1117" s="19">
        <f t="shared" si="1617"/>
        <v>3.8335479999999991E-5</v>
      </c>
      <c r="DD1117" s="19">
        <f t="shared" si="1618"/>
        <v>1.2173239999999998E-5</v>
      </c>
      <c r="DE1117" s="19">
        <f t="shared" si="1619"/>
        <v>1.2173239999999998E-5</v>
      </c>
      <c r="DF1117" s="19">
        <f t="shared" si="1620"/>
        <v>1.0728439999999998E-5</v>
      </c>
      <c r="DG1117" s="19">
        <f t="shared" si="1621"/>
        <v>1.5145279999999997E-5</v>
      </c>
      <c r="DH1117" s="19">
        <f t="shared" si="1622"/>
        <v>2.3774959999999999E-5</v>
      </c>
      <c r="DI1117" s="19">
        <f t="shared" si="1623"/>
        <v>3.6546759999999991E-5</v>
      </c>
      <c r="DJ1117" s="19">
        <f t="shared" si="1624"/>
        <v>0</v>
      </c>
      <c r="DK1117" s="19">
        <f t="shared" si="1625"/>
        <v>1.9700119999999996E-5</v>
      </c>
      <c r="DM1117" s="68">
        <f t="shared" si="1626"/>
        <v>1290.6376213532362</v>
      </c>
      <c r="DN1117" s="19">
        <f t="shared" si="1627"/>
        <v>4.5515299530310624</v>
      </c>
      <c r="DO1117" s="19">
        <f t="shared" si="1628"/>
        <v>163.40525986659409</v>
      </c>
      <c r="DP1117" s="19">
        <f t="shared" si="1629"/>
        <v>0.16480309876048574</v>
      </c>
      <c r="DQ1117" s="19">
        <f t="shared" si="1630"/>
        <v>402.96524624285968</v>
      </c>
      <c r="DR1117" s="19">
        <f t="shared" si="1631"/>
        <v>64.710860439748615</v>
      </c>
      <c r="DS1117" s="19">
        <f t="shared" si="1632"/>
        <v>10.213716681170041</v>
      </c>
      <c r="DT1117" s="19">
        <f t="shared" si="1633"/>
        <v>81.034374348930655</v>
      </c>
      <c r="DU1117" s="19">
        <f t="shared" si="1634"/>
        <v>254.15324506537596</v>
      </c>
      <c r="DV1117" s="19">
        <f t="shared" si="1635"/>
        <v>61.052522504185362</v>
      </c>
      <c r="DX1117" s="19">
        <f t="shared" si="1636"/>
        <v>145.26501701461623</v>
      </c>
      <c r="DZ1117" s="68">
        <f t="shared" si="1637"/>
        <v>2478.1541965685083</v>
      </c>
      <c r="EA1117" s="21">
        <f t="shared" si="1638"/>
        <v>2.4781541965685081</v>
      </c>
      <c r="EB1117" s="92">
        <f t="shared" si="1587"/>
        <v>872</v>
      </c>
    </row>
    <row r="1118" spans="1:132" x14ac:dyDescent="0.3">
      <c r="A1118" s="19">
        <f>'A. Thermody. result (all suite)'!C1074</f>
        <v>870</v>
      </c>
      <c r="B1118" s="19" t="str">
        <f>'A. Thermody. result (all suite)'!A1074</f>
        <v>Alkaline basalt</v>
      </c>
      <c r="C1118" s="24">
        <f>'A. Thermody. result (all suite)'!G1074</f>
        <v>17.407039999999999</v>
      </c>
      <c r="D1118" s="19">
        <f>'A. Thermody. result (all suite)'!D1074</f>
        <v>5000</v>
      </c>
      <c r="E1118" s="61">
        <f>'A. Thermody. result (all suite)'!I1074</f>
        <v>57.557254999999998</v>
      </c>
      <c r="F1118" s="21">
        <f>'A. Thermody. result (all suite)'!J1074</f>
        <v>0.13306200000000001</v>
      </c>
      <c r="G1118" s="21">
        <f>'A. Thermody. result (all suite)'!K1074</f>
        <v>10.277248</v>
      </c>
      <c r="H1118" s="21">
        <f>'A. Thermody. result (all suite)'!L1074</f>
        <v>1.1065999999999999E-2</v>
      </c>
      <c r="I1118" s="21">
        <f>'A. Thermody. result (all suite)'!M1074</f>
        <v>8.5164150000000003</v>
      </c>
      <c r="J1118" s="21">
        <f>'A. Thermody. result (all suite)'!N1074</f>
        <v>1.3786149999999999</v>
      </c>
      <c r="K1118" s="21">
        <f>'A. Thermody. result (all suite)'!O1074</f>
        <v>0.182698</v>
      </c>
      <c r="L1118" s="21">
        <f>'A. Thermody. result (all suite)'!P1074</f>
        <v>2.1224780000000001</v>
      </c>
      <c r="M1118" s="21">
        <f>'A. Thermody. result (all suite)'!Q1074</f>
        <v>10.515076000000001</v>
      </c>
      <c r="N1118" s="21">
        <f>'A. Thermody. result (all suite)'!R1074</f>
        <v>3.8302670000000001</v>
      </c>
      <c r="O1118" s="21">
        <f>'A. Thermody. result (all suite)'!S1074</f>
        <v>0.46773399999999998</v>
      </c>
      <c r="P1118" s="21">
        <f>'A. Thermody. result (all suite)'!T1074</f>
        <v>5.0080869999999997</v>
      </c>
      <c r="Q1118" s="21">
        <f t="shared" si="1640"/>
        <v>100.00000100000001</v>
      </c>
      <c r="S1118" s="19">
        <f t="shared" si="1557"/>
        <v>1143</v>
      </c>
      <c r="T1118" s="19">
        <f t="shared" si="1558"/>
        <v>0.5</v>
      </c>
      <c r="V1118" s="61">
        <f t="shared" si="1559"/>
        <v>54.674737623613325</v>
      </c>
      <c r="W1118" s="21">
        <f t="shared" si="1560"/>
        <v>0.12639813934269861</v>
      </c>
      <c r="X1118" s="21">
        <f t="shared" si="1561"/>
        <v>9.7625544841011749</v>
      </c>
      <c r="Y1118" s="21">
        <f t="shared" si="1562"/>
        <v>1.0511805098121949E-2</v>
      </c>
      <c r="Z1118" s="21">
        <f t="shared" si="1563"/>
        <v>8.0899055317840443</v>
      </c>
      <c r="AA1118" s="21">
        <f t="shared" si="1564"/>
        <v>1.3095727620953721</v>
      </c>
      <c r="AB1118" s="21">
        <f t="shared" si="1565"/>
        <v>0.17354832530423672</v>
      </c>
      <c r="AC1118" s="21">
        <f t="shared" si="1566"/>
        <v>2.0161824562670954</v>
      </c>
      <c r="AD1118" s="21">
        <f t="shared" si="1567"/>
        <v>9.9884718510699226</v>
      </c>
      <c r="AE1118" s="21">
        <f t="shared" si="1568"/>
        <v>3.6384438982259413</v>
      </c>
      <c r="AF1118" s="21">
        <f t="shared" si="1569"/>
        <v>0.44430947458566522</v>
      </c>
      <c r="AG1118" s="21">
        <f t="shared" si="1570"/>
        <v>90.23463635148758</v>
      </c>
      <c r="AH1118" s="21"/>
      <c r="AI1118" s="61">
        <f t="shared" si="1571"/>
        <v>60.591741524441773</v>
      </c>
      <c r="AJ1118" s="21">
        <f t="shared" si="1572"/>
        <v>0.14007718593816315</v>
      </c>
      <c r="AK1118" s="21">
        <f t="shared" si="1573"/>
        <v>10.819076663725296</v>
      </c>
      <c r="AL1118" s="21">
        <f t="shared" si="1574"/>
        <v>1.164941260158207E-2</v>
      </c>
      <c r="AM1118" s="21">
        <f t="shared" si="1575"/>
        <v>8.9654104664108569</v>
      </c>
      <c r="AN1118" s="21">
        <f t="shared" si="1576"/>
        <v>1.4512972125185308</v>
      </c>
      <c r="AO1118" s="21">
        <f t="shared" si="1577"/>
        <v>0.19233005453495758</v>
      </c>
      <c r="AP1118" s="21">
        <f t="shared" si="1578"/>
        <v>2.2343775492301376</v>
      </c>
      <c r="AQ1118" s="21">
        <f t="shared" si="1579"/>
        <v>11.069443237031736</v>
      </c>
      <c r="AR1118" s="21">
        <f t="shared" si="1580"/>
        <v>4.0322032041590408</v>
      </c>
      <c r="AS1118" s="21">
        <f t="shared" si="1581"/>
        <v>0.49239348940795113</v>
      </c>
      <c r="AT1118" s="21">
        <f t="shared" si="1582"/>
        <v>100.00000000000001</v>
      </c>
      <c r="AU1118" s="21"/>
      <c r="AV1118" s="21">
        <f>AR1118*'[1]diagram lines'!$G$39</f>
        <v>3.3471567065012771</v>
      </c>
      <c r="AW1118" s="21">
        <f>AK1118*'[1]diagram lines'!$G$40</f>
        <v>5.7261735296319323</v>
      </c>
      <c r="AX1118" s="21">
        <f>AQ1118*'[1]diagram lines'!$G$38</f>
        <v>8.2118909331835948</v>
      </c>
      <c r="AY1118" s="21">
        <f>AP1118*'[1]diagram lines'!$G$41</f>
        <v>1.5968149682247765</v>
      </c>
      <c r="AZ1118" s="21">
        <f t="shared" si="1583"/>
        <v>15.101646441190777</v>
      </c>
      <c r="BA1118" s="21">
        <f t="shared" si="1584"/>
        <v>0.43525641003496091</v>
      </c>
      <c r="BB1118" s="21">
        <f t="shared" si="1585"/>
        <v>0.49538454275183191</v>
      </c>
      <c r="BC1118" s="86">
        <f t="shared" si="1586"/>
        <v>2.0186338363426906</v>
      </c>
      <c r="BX1118" s="61">
        <f t="shared" si="1588"/>
        <v>0.95801023635153126</v>
      </c>
      <c r="BY1118" s="21">
        <f t="shared" si="1589"/>
        <v>1.6657736604907363E-3</v>
      </c>
      <c r="BZ1118" s="21">
        <f t="shared" si="1590"/>
        <v>0.10079686151431935</v>
      </c>
      <c r="CA1118" s="21">
        <f t="shared" si="1591"/>
        <v>6.9296762477299772E-5</v>
      </c>
      <c r="CB1118" s="21">
        <f t="shared" si="1592"/>
        <v>0.11853048016701463</v>
      </c>
      <c r="CC1118" s="21">
        <f t="shared" si="1593"/>
        <v>1.9433535382012968E-2</v>
      </c>
      <c r="CD1118" s="21">
        <f t="shared" si="1594"/>
        <v>4.5334491315136482E-3</v>
      </c>
      <c r="CE1118" s="21">
        <f t="shared" si="1595"/>
        <v>3.784732524964337E-2</v>
      </c>
      <c r="CF1118" s="21">
        <f t="shared" si="1596"/>
        <v>0.16962535892885949</v>
      </c>
      <c r="CG1118" s="21">
        <f t="shared" si="1597"/>
        <v>4.0661008492569005E-2</v>
      </c>
      <c r="CH1118" s="21">
        <f t="shared" si="1598"/>
        <v>3.295200924308178E-3</v>
      </c>
      <c r="CI1118" s="21">
        <f t="shared" si="1599"/>
        <v>0.27791825749167592</v>
      </c>
      <c r="CJ1118" s="21">
        <f t="shared" si="1600"/>
        <v>1.7323867840564158</v>
      </c>
      <c r="CL1118" s="68">
        <f t="shared" si="1601"/>
        <v>0.55300019901348618</v>
      </c>
      <c r="CM1118" s="19">
        <f t="shared" si="1602"/>
        <v>9.6154835387874315E-4</v>
      </c>
      <c r="CN1118" s="19">
        <f t="shared" si="1603"/>
        <v>5.8183808859532879E-2</v>
      </c>
      <c r="CO1118" s="19">
        <f t="shared" si="1604"/>
        <v>4.0000745281050988E-5</v>
      </c>
      <c r="CP1118" s="19">
        <f t="shared" si="1605"/>
        <v>6.8420332721237528E-2</v>
      </c>
      <c r="CQ1118" s="19">
        <f t="shared" si="1606"/>
        <v>1.1217780902547055E-2</v>
      </c>
      <c r="CR1118" s="19">
        <f t="shared" si="1607"/>
        <v>2.6168804641296633E-3</v>
      </c>
      <c r="CS1118" s="19">
        <f t="shared" si="1608"/>
        <v>2.1846925639217332E-2</v>
      </c>
      <c r="CT1118" s="19">
        <f t="shared" si="1609"/>
        <v>9.7914253612393976E-2</v>
      </c>
      <c r="CU1118" s="19">
        <f t="shared" si="1610"/>
        <v>2.3471091367575837E-2</v>
      </c>
      <c r="CV1118" s="19">
        <f t="shared" si="1611"/>
        <v>1.9021161755762208E-3</v>
      </c>
      <c r="CW1118" s="19">
        <f t="shared" si="1612"/>
        <v>0.16042506214514357</v>
      </c>
      <c r="CX1118" s="19">
        <f t="shared" si="1613"/>
        <v>1</v>
      </c>
      <c r="CZ1118" s="68">
        <f t="shared" si="1614"/>
        <v>2.5805000000000001E-5</v>
      </c>
      <c r="DA1118" s="19">
        <f t="shared" si="1615"/>
        <v>1.7457799999999994E-5</v>
      </c>
      <c r="DB1118" s="19">
        <f t="shared" si="1616"/>
        <v>3.667E-5</v>
      </c>
      <c r="DC1118" s="19">
        <f t="shared" si="1617"/>
        <v>3.8317299999999993E-5</v>
      </c>
      <c r="DD1118" s="19">
        <f t="shared" si="1618"/>
        <v>1.2167399999999998E-5</v>
      </c>
      <c r="DE1118" s="19">
        <f t="shared" si="1619"/>
        <v>1.2167399999999998E-5</v>
      </c>
      <c r="DF1118" s="19">
        <f t="shared" si="1620"/>
        <v>1.0721899999999998E-5</v>
      </c>
      <c r="DG1118" s="19">
        <f t="shared" si="1621"/>
        <v>1.5137799999999999E-5</v>
      </c>
      <c r="DH1118" s="19">
        <f t="shared" si="1622"/>
        <v>2.3759599999999999E-5</v>
      </c>
      <c r="DI1118" s="19">
        <f t="shared" si="1623"/>
        <v>3.6522599999999995E-5</v>
      </c>
      <c r="DJ1118" s="19">
        <f t="shared" si="1624"/>
        <v>0</v>
      </c>
      <c r="DK1118" s="19">
        <f t="shared" si="1625"/>
        <v>1.9681199999999994E-5</v>
      </c>
      <c r="DM1118" s="68">
        <f t="shared" si="1626"/>
        <v>1287.5121858837531</v>
      </c>
      <c r="DN1118" s="19">
        <f t="shared" si="1627"/>
        <v>4.3996656226920932</v>
      </c>
      <c r="DO1118" s="19">
        <f t="shared" si="1628"/>
        <v>161.77859698167364</v>
      </c>
      <c r="DP1118" s="19">
        <f t="shared" si="1629"/>
        <v>0.16670587473363296</v>
      </c>
      <c r="DQ1118" s="19">
        <f t="shared" si="1630"/>
        <v>404.03051646374064</v>
      </c>
      <c r="DR1118" s="19">
        <f t="shared" si="1631"/>
        <v>65.403403950448592</v>
      </c>
      <c r="DS1118" s="19">
        <f t="shared" si="1632"/>
        <v>9.8359696233340586</v>
      </c>
      <c r="DT1118" s="19">
        <f t="shared" si="1633"/>
        <v>80.934851157189826</v>
      </c>
      <c r="DU1118" s="19">
        <f t="shared" si="1634"/>
        <v>255.46324775805584</v>
      </c>
      <c r="DV1118" s="19">
        <f t="shared" si="1635"/>
        <v>60.537223714238422</v>
      </c>
      <c r="DX1118" s="19">
        <f t="shared" si="1636"/>
        <v>146.88431700584761</v>
      </c>
      <c r="DZ1118" s="68">
        <f t="shared" si="1637"/>
        <v>2476.9466840357072</v>
      </c>
      <c r="EA1118" s="21">
        <f t="shared" si="1638"/>
        <v>2.4769466840357071</v>
      </c>
      <c r="EB1118" s="92">
        <f t="shared" si="1587"/>
        <v>870</v>
      </c>
    </row>
    <row r="1119" spans="1:132" x14ac:dyDescent="0.3">
      <c r="A1119" s="19">
        <f>'A. Thermody. result (all suite)'!C1075</f>
        <v>868</v>
      </c>
      <c r="B1119" s="19" t="str">
        <f>'A. Thermody. result (all suite)'!A1075</f>
        <v>Alkaline basalt</v>
      </c>
      <c r="C1119" s="24">
        <f>'A. Thermody. result (all suite)'!G1075</f>
        <v>17.203638999999999</v>
      </c>
      <c r="D1119" s="19">
        <f>'A. Thermody. result (all suite)'!D1075</f>
        <v>5000</v>
      </c>
      <c r="E1119" s="61">
        <f>'A. Thermody. result (all suite)'!I1075</f>
        <v>57.511308</v>
      </c>
      <c r="F1119" s="21">
        <f>'A. Thermody. result (all suite)'!J1075</f>
        <v>0.12871099999999999</v>
      </c>
      <c r="G1119" s="21">
        <f>'A. Thermody. result (all suite)'!K1075</f>
        <v>10.190364000000001</v>
      </c>
      <c r="H1119" s="21">
        <f>'A. Thermody. result (all suite)'!L1075</f>
        <v>1.1205E-2</v>
      </c>
      <c r="I1119" s="21">
        <f>'A. Thermody. result (all suite)'!M1075</f>
        <v>8.5483799999999999</v>
      </c>
      <c r="J1119" s="21">
        <f>'A. Thermody. result (all suite)'!N1075</f>
        <v>1.394914</v>
      </c>
      <c r="K1119" s="21">
        <f>'A. Thermody. result (all suite)'!O1075</f>
        <v>0.175955</v>
      </c>
      <c r="L1119" s="21">
        <f>'A. Thermody. result (all suite)'!P1075</f>
        <v>2.1223320000000001</v>
      </c>
      <c r="M1119" s="21">
        <f>'A. Thermody. result (all suite)'!Q1075</f>
        <v>10.579888</v>
      </c>
      <c r="N1119" s="21">
        <f>'A. Thermody. result (all suite)'!R1075</f>
        <v>3.8012440000000001</v>
      </c>
      <c r="O1119" s="21">
        <f>'A. Thermody. result (all suite)'!S1075</f>
        <v>0.46859800000000001</v>
      </c>
      <c r="P1119" s="21">
        <f>'A. Thermody. result (all suite)'!T1075</f>
        <v>5.0671010000000001</v>
      </c>
      <c r="Q1119" s="21">
        <f>SUM(E1119:P1119)</f>
        <v>99.999999999999986</v>
      </c>
      <c r="S1119" s="19">
        <f t="shared" si="1557"/>
        <v>1141</v>
      </c>
      <c r="T1119" s="19">
        <f t="shared" si="1558"/>
        <v>0.5</v>
      </c>
      <c r="V1119" s="61">
        <f t="shared" si="1559"/>
        <v>54.597151937218925</v>
      </c>
      <c r="W1119" s="21">
        <f t="shared" si="1560"/>
        <v>0.12218908363189</v>
      </c>
      <c r="X1119" s="21">
        <f t="shared" si="1561"/>
        <v>9.6740079638523611</v>
      </c>
      <c r="Y1119" s="21">
        <f t="shared" si="1562"/>
        <v>1.0637231332950001E-2</v>
      </c>
      <c r="Z1119" s="21">
        <f t="shared" si="1563"/>
        <v>8.1152249515362005</v>
      </c>
      <c r="AA1119" s="21">
        <f t="shared" si="1564"/>
        <v>1.32423229875686</v>
      </c>
      <c r="AB1119" s="21">
        <f t="shared" si="1565"/>
        <v>0.16703918243544999</v>
      </c>
      <c r="AC1119" s="21">
        <f t="shared" si="1566"/>
        <v>2.0147912940046804</v>
      </c>
      <c r="AD1119" s="21">
        <f t="shared" si="1567"/>
        <v>10.043794389353122</v>
      </c>
      <c r="AE1119" s="21">
        <f t="shared" si="1568"/>
        <v>3.6086311272635601</v>
      </c>
      <c r="AF1119" s="21">
        <f t="shared" si="1569"/>
        <v>0.44485366605602</v>
      </c>
      <c r="AG1119" s="21">
        <f t="shared" si="1570"/>
        <v>90.122553125442025</v>
      </c>
      <c r="AH1119" s="21"/>
      <c r="AI1119" s="61">
        <f t="shared" si="1571"/>
        <v>60.581008908197354</v>
      </c>
      <c r="AJ1119" s="21">
        <f t="shared" si="1572"/>
        <v>0.13558102760561433</v>
      </c>
      <c r="AK1119" s="21">
        <f t="shared" si="1573"/>
        <v>10.734280852415557</v>
      </c>
      <c r="AL1119" s="21">
        <f t="shared" si="1574"/>
        <v>1.1803073663641094E-2</v>
      </c>
      <c r="AM1119" s="21">
        <f t="shared" si="1575"/>
        <v>9.0046549616060911</v>
      </c>
      <c r="AN1119" s="21">
        <f t="shared" si="1576"/>
        <v>1.4693683798700803</v>
      </c>
      <c r="AO1119" s="21">
        <f t="shared" si="1577"/>
        <v>0.18534670472877895</v>
      </c>
      <c r="AP1119" s="21">
        <f t="shared" si="1578"/>
        <v>2.2356127563322383</v>
      </c>
      <c r="AQ1119" s="21">
        <f t="shared" si="1579"/>
        <v>11.144595931911866</v>
      </c>
      <c r="AR1119" s="21">
        <f t="shared" si="1580"/>
        <v>4.0041377015148347</v>
      </c>
      <c r="AS1119" s="21">
        <f t="shared" si="1581"/>
        <v>0.49360970215393923</v>
      </c>
      <c r="AT1119" s="21">
        <f t="shared" si="1582"/>
        <v>99.999999999999986</v>
      </c>
      <c r="AU1119" s="21"/>
      <c r="AV1119" s="21">
        <f>AR1119*'[1]diagram lines'!$G$39</f>
        <v>3.3238593599538637</v>
      </c>
      <c r="AW1119" s="21">
        <f>AK1119*'[1]diagram lines'!$G$40</f>
        <v>5.6812939576280215</v>
      </c>
      <c r="AX1119" s="21">
        <f>AQ1119*'[1]diagram lines'!$G$38</f>
        <v>8.2676431259972194</v>
      </c>
      <c r="AY1119" s="21">
        <f>AP1119*'[1]diagram lines'!$G$41</f>
        <v>1.5976977184073371</v>
      </c>
      <c r="AZ1119" s="21">
        <f t="shared" si="1583"/>
        <v>15.148733633426701</v>
      </c>
      <c r="BA1119" s="21">
        <f t="shared" si="1584"/>
        <v>0.43075348539713698</v>
      </c>
      <c r="BB1119" s="21">
        <f t="shared" si="1585"/>
        <v>0.4901257593235871</v>
      </c>
      <c r="BC1119" s="86">
        <f t="shared" si="1586"/>
        <v>2.0402926819844773</v>
      </c>
      <c r="BX1119" s="61">
        <f t="shared" si="1588"/>
        <v>0.95724547270306259</v>
      </c>
      <c r="BY1119" s="21">
        <f t="shared" si="1589"/>
        <v>1.6113044566850275E-3</v>
      </c>
      <c r="BZ1119" s="21">
        <f t="shared" si="1590"/>
        <v>9.99447234209494E-2</v>
      </c>
      <c r="CA1119" s="21">
        <f t="shared" si="1591"/>
        <v>7.0167198947961669E-5</v>
      </c>
      <c r="CB1119" s="21">
        <f t="shared" si="1592"/>
        <v>0.11897536534446765</v>
      </c>
      <c r="CC1119" s="21">
        <f t="shared" si="1593"/>
        <v>1.9663292923597406E-2</v>
      </c>
      <c r="CD1119" s="21">
        <f t="shared" si="1594"/>
        <v>4.366129032258065E-3</v>
      </c>
      <c r="CE1119" s="21">
        <f t="shared" si="1595"/>
        <v>3.7844721825962914E-2</v>
      </c>
      <c r="CF1119" s="21">
        <f t="shared" si="1596"/>
        <v>0.17067088240038716</v>
      </c>
      <c r="CG1119" s="21">
        <f t="shared" si="1597"/>
        <v>4.0352908704883228E-2</v>
      </c>
      <c r="CH1119" s="21">
        <f t="shared" si="1598"/>
        <v>3.3012878318210001E-3</v>
      </c>
      <c r="CI1119" s="21">
        <f t="shared" si="1599"/>
        <v>0.2811931742508324</v>
      </c>
      <c r="CJ1119" s="21">
        <f t="shared" si="1600"/>
        <v>1.735239430093855</v>
      </c>
      <c r="CL1119" s="68">
        <f t="shared" si="1601"/>
        <v>0.55165036945436829</v>
      </c>
      <c r="CM1119" s="19">
        <f t="shared" si="1602"/>
        <v>9.2857759496502211E-4</v>
      </c>
      <c r="CN1119" s="19">
        <f t="shared" si="1603"/>
        <v>5.7597079508240327E-2</v>
      </c>
      <c r="CO1119" s="19">
        <f t="shared" si="1604"/>
        <v>4.0436609341090467E-5</v>
      </c>
      <c r="CP1119" s="19">
        <f t="shared" si="1605"/>
        <v>6.8564235736639847E-2</v>
      </c>
      <c r="CQ1119" s="19">
        <f t="shared" si="1606"/>
        <v>1.1331746260822268E-2</v>
      </c>
      <c r="CR1119" s="19">
        <f t="shared" si="1607"/>
        <v>2.516153653805522E-3</v>
      </c>
      <c r="CS1119" s="19">
        <f t="shared" si="1608"/>
        <v>2.18095100708471E-2</v>
      </c>
      <c r="CT1119" s="19">
        <f t="shared" si="1609"/>
        <v>9.8355811561494991E-2</v>
      </c>
      <c r="CU1119" s="19">
        <f t="shared" si="1610"/>
        <v>2.3254951452261915E-2</v>
      </c>
      <c r="CV1119" s="19">
        <f t="shared" si="1611"/>
        <v>1.9024970125548848E-3</v>
      </c>
      <c r="CW1119" s="19">
        <f t="shared" si="1612"/>
        <v>0.16204863108465864</v>
      </c>
      <c r="CX1119" s="19">
        <f t="shared" si="1613"/>
        <v>0.99999999999999967</v>
      </c>
      <c r="CZ1119" s="68">
        <f t="shared" si="1614"/>
        <v>2.5805000000000001E-5</v>
      </c>
      <c r="DA1119" s="19">
        <f t="shared" si="1615"/>
        <v>1.7443319999999998E-5</v>
      </c>
      <c r="DB1119" s="19">
        <f t="shared" si="1616"/>
        <v>3.667E-5</v>
      </c>
      <c r="DC1119" s="19">
        <f t="shared" si="1617"/>
        <v>3.8299119999999995E-5</v>
      </c>
      <c r="DD1119" s="19">
        <f t="shared" si="1618"/>
        <v>1.2161559999999998E-5</v>
      </c>
      <c r="DE1119" s="19">
        <f t="shared" si="1619"/>
        <v>1.2161559999999998E-5</v>
      </c>
      <c r="DF1119" s="19">
        <f t="shared" si="1620"/>
        <v>1.0715359999999998E-5</v>
      </c>
      <c r="DG1119" s="19">
        <f t="shared" si="1621"/>
        <v>1.5130319999999998E-5</v>
      </c>
      <c r="DH1119" s="19">
        <f t="shared" si="1622"/>
        <v>2.3744240000000002E-5</v>
      </c>
      <c r="DI1119" s="19">
        <f t="shared" si="1623"/>
        <v>3.6498439999999992E-5</v>
      </c>
      <c r="DJ1119" s="19">
        <f t="shared" si="1624"/>
        <v>0</v>
      </c>
      <c r="DK1119" s="19">
        <f t="shared" si="1625"/>
        <v>1.9662279999999995E-5</v>
      </c>
      <c r="DM1119" s="68">
        <f t="shared" si="1626"/>
        <v>1284.3694709094532</v>
      </c>
      <c r="DN1119" s="19">
        <f t="shared" si="1627"/>
        <v>4.2523314532901981</v>
      </c>
      <c r="DO1119" s="19">
        <f t="shared" si="1628"/>
        <v>160.14721098064311</v>
      </c>
      <c r="DP1119" s="19">
        <f t="shared" si="1629"/>
        <v>0.16860236333573037</v>
      </c>
      <c r="DQ1119" s="19">
        <f t="shared" si="1630"/>
        <v>405.07470568558421</v>
      </c>
      <c r="DR1119" s="19">
        <f t="shared" si="1631"/>
        <v>66.09958588723255</v>
      </c>
      <c r="DS1119" s="19">
        <f t="shared" si="1632"/>
        <v>9.4631437719649689</v>
      </c>
      <c r="DT1119" s="19">
        <f t="shared" si="1633"/>
        <v>80.836183555477049</v>
      </c>
      <c r="DU1119" s="19">
        <f t="shared" si="1634"/>
        <v>256.78129764090465</v>
      </c>
      <c r="DV1119" s="19">
        <f t="shared" si="1635"/>
        <v>60.019453620567695</v>
      </c>
      <c r="DX1119" s="19">
        <f t="shared" si="1636"/>
        <v>148.51361755328219</v>
      </c>
      <c r="DZ1119" s="68">
        <f t="shared" si="1637"/>
        <v>2475.7256034217353</v>
      </c>
      <c r="EA1119" s="21">
        <f t="shared" si="1638"/>
        <v>2.4757256034217354</v>
      </c>
      <c r="EB1119" s="92">
        <f t="shared" si="1587"/>
        <v>868</v>
      </c>
    </row>
    <row r="1120" spans="1:132" x14ac:dyDescent="0.3">
      <c r="A1120" s="19">
        <f>'A. Thermody. result (all suite)'!C1076</f>
        <v>866</v>
      </c>
      <c r="B1120" s="19" t="str">
        <f>'A. Thermody. result (all suite)'!A1076</f>
        <v>Alkaline basalt</v>
      </c>
      <c r="C1120" s="24">
        <f>'A. Thermody. result (all suite)'!G1076</f>
        <v>17.003399000000002</v>
      </c>
      <c r="D1120" s="19">
        <f>'A. Thermody. result (all suite)'!D1076</f>
        <v>5000</v>
      </c>
      <c r="E1120" s="61">
        <f>'A. Thermody. result (all suite)'!I1076</f>
        <v>57.464868000000003</v>
      </c>
      <c r="F1120" s="21">
        <f>'A. Thermody. result (all suite)'!J1076</f>
        <v>0.124489</v>
      </c>
      <c r="G1120" s="21">
        <f>'A. Thermody. result (all suite)'!K1076</f>
        <v>10.102978999999999</v>
      </c>
      <c r="H1120" s="21">
        <f>'A. Thermody. result (all suite)'!L1076</f>
        <v>1.1346E-2</v>
      </c>
      <c r="I1120" s="21">
        <f>'A. Thermody. result (all suite)'!M1076</f>
        <v>8.5800239999999999</v>
      </c>
      <c r="J1120" s="21">
        <f>'A. Thermody. result (all suite)'!N1076</f>
        <v>1.411341</v>
      </c>
      <c r="K1120" s="21">
        <f>'A. Thermody. result (all suite)'!O1076</f>
        <v>0.169292</v>
      </c>
      <c r="L1120" s="21">
        <f>'A. Thermody. result (all suite)'!P1076</f>
        <v>2.1222240000000001</v>
      </c>
      <c r="M1120" s="21">
        <f>'A. Thermody. result (all suite)'!Q1076</f>
        <v>10.645251999999999</v>
      </c>
      <c r="N1120" s="21">
        <f>'A. Thermody. result (all suite)'!R1076</f>
        <v>3.772046</v>
      </c>
      <c r="O1120" s="21">
        <f>'A. Thermody. result (all suite)'!S1076</f>
        <v>0.469559</v>
      </c>
      <c r="P1120" s="21">
        <f>'A. Thermody. result (all suite)'!T1076</f>
        <v>5.1265809999999998</v>
      </c>
      <c r="Q1120" s="21">
        <f t="shared" ref="Q1120:Q1126" si="1641">SUM(E1120:P1120)</f>
        <v>100.000001</v>
      </c>
      <c r="S1120" s="19">
        <f t="shared" si="1557"/>
        <v>1139</v>
      </c>
      <c r="T1120" s="19">
        <f t="shared" si="1558"/>
        <v>0.5</v>
      </c>
      <c r="V1120" s="61">
        <f t="shared" si="1559"/>
        <v>54.518885024896754</v>
      </c>
      <c r="W1120" s="21">
        <f t="shared" si="1560"/>
        <v>0.11810697064273031</v>
      </c>
      <c r="X1120" s="21">
        <f t="shared" si="1561"/>
        <v>9.5850416033313834</v>
      </c>
      <c r="Y1120" s="21">
        <f t="shared" si="1562"/>
        <v>1.0764338125556619E-2</v>
      </c>
      <c r="Z1120" s="21">
        <f t="shared" si="1563"/>
        <v>8.1401621242191791</v>
      </c>
      <c r="AA1120" s="21">
        <f t="shared" si="1564"/>
        <v>1.3389874611723251</v>
      </c>
      <c r="AB1120" s="21">
        <f t="shared" si="1565"/>
        <v>0.16061310858026889</v>
      </c>
      <c r="AC1120" s="21">
        <f t="shared" si="1566"/>
        <v>2.0134264687265353</v>
      </c>
      <c r="AD1120" s="21">
        <f t="shared" si="1567"/>
        <v>10.099514539023254</v>
      </c>
      <c r="AE1120" s="21">
        <f t="shared" si="1568"/>
        <v>3.5786690083865098</v>
      </c>
      <c r="AF1120" s="21">
        <f t="shared" si="1569"/>
        <v>0.44548667776293321</v>
      </c>
      <c r="AG1120" s="21">
        <f t="shared" si="1570"/>
        <v>90.009657324867419</v>
      </c>
      <c r="AH1120" s="21"/>
      <c r="AI1120" s="61">
        <f t="shared" si="1571"/>
        <v>60.57003953267418</v>
      </c>
      <c r="AJ1120" s="21">
        <f t="shared" si="1572"/>
        <v>0.13121588744244703</v>
      </c>
      <c r="AK1120" s="21">
        <f t="shared" si="1573"/>
        <v>10.648903560133069</v>
      </c>
      <c r="AL1120" s="21">
        <f t="shared" si="1574"/>
        <v>1.1959092441275966E-2</v>
      </c>
      <c r="AM1120" s="21">
        <f t="shared" si="1575"/>
        <v>9.0436541657294534</v>
      </c>
      <c r="AN1120" s="21">
        <f t="shared" si="1576"/>
        <v>1.4876042204444615</v>
      </c>
      <c r="AO1120" s="21">
        <f t="shared" si="1577"/>
        <v>0.17843986229230482</v>
      </c>
      <c r="AP1120" s="21">
        <f t="shared" si="1578"/>
        <v>2.2369004933099284</v>
      </c>
      <c r="AQ1120" s="21">
        <f t="shared" si="1579"/>
        <v>11.220478823257347</v>
      </c>
      <c r="AR1120" s="21">
        <f t="shared" si="1580"/>
        <v>3.9758722727609062</v>
      </c>
      <c r="AS1120" s="21">
        <f t="shared" si="1581"/>
        <v>0.49493208951463963</v>
      </c>
      <c r="AT1120" s="21">
        <f t="shared" si="1582"/>
        <v>100.00000000000001</v>
      </c>
      <c r="AU1120" s="21"/>
      <c r="AV1120" s="21">
        <f>AR1120*'[1]diagram lines'!$G$39</f>
        <v>3.3003960535118022</v>
      </c>
      <c r="AW1120" s="21">
        <f>AK1120*'[1]diagram lines'!$G$40</f>
        <v>5.6361066272952227</v>
      </c>
      <c r="AX1120" s="21">
        <f>AQ1120*'[1]diagram lines'!$G$38</f>
        <v>8.3239370166726818</v>
      </c>
      <c r="AY1120" s="21">
        <f>AP1120*'[1]diagram lines'!$G$41</f>
        <v>1.5986180094663931</v>
      </c>
      <c r="AZ1120" s="21">
        <f t="shared" si="1583"/>
        <v>15.196351096018253</v>
      </c>
      <c r="BA1120" s="21">
        <f t="shared" si="1584"/>
        <v>0.42623666935959287</v>
      </c>
      <c r="BB1120" s="21">
        <f t="shared" si="1585"/>
        <v>0.4848541927752742</v>
      </c>
      <c r="BC1120" s="86">
        <f t="shared" si="1586"/>
        <v>2.0624757193004033</v>
      </c>
      <c r="BX1120" s="61">
        <f t="shared" si="1588"/>
        <v>0.95647250332889489</v>
      </c>
      <c r="BY1120" s="21">
        <f t="shared" si="1589"/>
        <v>1.5584501752628945E-3</v>
      </c>
      <c r="BZ1120" s="21">
        <f t="shared" si="1590"/>
        <v>9.9087671635935667E-2</v>
      </c>
      <c r="CA1120" s="21">
        <f t="shared" si="1591"/>
        <v>7.1050159684388507E-5</v>
      </c>
      <c r="CB1120" s="21">
        <f t="shared" si="1592"/>
        <v>0.11941578288100209</v>
      </c>
      <c r="CC1120" s="21">
        <f t="shared" si="1593"/>
        <v>1.9894854806879053E-2</v>
      </c>
      <c r="CD1120" s="21">
        <f t="shared" si="1594"/>
        <v>4.2007940446650129E-3</v>
      </c>
      <c r="CE1120" s="21">
        <f t="shared" si="1595"/>
        <v>3.7842796005706135E-2</v>
      </c>
      <c r="CF1120" s="21">
        <f t="shared" si="1596"/>
        <v>0.17172531053395707</v>
      </c>
      <c r="CG1120" s="21">
        <f t="shared" si="1597"/>
        <v>4.0042951167728234E-2</v>
      </c>
      <c r="CH1120" s="21">
        <f t="shared" si="1598"/>
        <v>3.3080581074226459E-3</v>
      </c>
      <c r="CI1120" s="21">
        <f t="shared" si="1599"/>
        <v>0.28449395116537179</v>
      </c>
      <c r="CJ1120" s="21">
        <f t="shared" si="1600"/>
        <v>1.7381141740125101</v>
      </c>
      <c r="CL1120" s="68">
        <f t="shared" si="1601"/>
        <v>0.55029325324517531</v>
      </c>
      <c r="CM1120" s="19">
        <f t="shared" si="1602"/>
        <v>8.9663279810045298E-4</v>
      </c>
      <c r="CN1120" s="19">
        <f t="shared" si="1603"/>
        <v>5.7008724235409453E-2</v>
      </c>
      <c r="CO1120" s="19">
        <f t="shared" si="1604"/>
        <v>4.0877728716961213E-5</v>
      </c>
      <c r="CP1120" s="19">
        <f t="shared" si="1605"/>
        <v>6.8704222465044221E-2</v>
      </c>
      <c r="CQ1120" s="19">
        <f t="shared" si="1606"/>
        <v>1.1446230117870186E-2</v>
      </c>
      <c r="CR1120" s="19">
        <f t="shared" si="1607"/>
        <v>2.4168688728700154E-3</v>
      </c>
      <c r="CS1120" s="19">
        <f t="shared" si="1608"/>
        <v>2.177233036328358E-2</v>
      </c>
      <c r="CT1120" s="19">
        <f t="shared" si="1609"/>
        <v>9.8799787207029047E-2</v>
      </c>
      <c r="CU1120" s="19">
        <f t="shared" si="1610"/>
        <v>2.3038159268494649E-2</v>
      </c>
      <c r="CV1120" s="19">
        <f t="shared" si="1611"/>
        <v>1.9032455732098737E-3</v>
      </c>
      <c r="CW1120" s="19">
        <f t="shared" si="1612"/>
        <v>0.16367966812479612</v>
      </c>
      <c r="CX1120" s="19">
        <f t="shared" si="1613"/>
        <v>1</v>
      </c>
      <c r="CZ1120" s="68">
        <f t="shared" si="1614"/>
        <v>2.5805000000000001E-5</v>
      </c>
      <c r="DA1120" s="19">
        <f t="shared" si="1615"/>
        <v>1.7428839999999994E-5</v>
      </c>
      <c r="DB1120" s="19">
        <f t="shared" si="1616"/>
        <v>3.667E-5</v>
      </c>
      <c r="DC1120" s="19">
        <f t="shared" si="1617"/>
        <v>3.8280939999999991E-5</v>
      </c>
      <c r="DD1120" s="19">
        <f t="shared" si="1618"/>
        <v>1.2155719999999998E-5</v>
      </c>
      <c r="DE1120" s="19">
        <f t="shared" si="1619"/>
        <v>1.2155719999999998E-5</v>
      </c>
      <c r="DF1120" s="19">
        <f t="shared" si="1620"/>
        <v>1.0708819999999998E-5</v>
      </c>
      <c r="DG1120" s="19">
        <f t="shared" si="1621"/>
        <v>1.5122839999999998E-5</v>
      </c>
      <c r="DH1120" s="19">
        <f t="shared" si="1622"/>
        <v>2.3728879999999998E-5</v>
      </c>
      <c r="DI1120" s="19">
        <f t="shared" si="1623"/>
        <v>3.6474279999999996E-5</v>
      </c>
      <c r="DJ1120" s="19">
        <f t="shared" si="1624"/>
        <v>0</v>
      </c>
      <c r="DK1120" s="19">
        <f t="shared" si="1625"/>
        <v>1.9643359999999996E-5</v>
      </c>
      <c r="DM1120" s="68">
        <f t="shared" si="1626"/>
        <v>1281.2097909308325</v>
      </c>
      <c r="DN1120" s="19">
        <f t="shared" si="1627"/>
        <v>4.1094546689432114</v>
      </c>
      <c r="DO1120" s="19">
        <f t="shared" si="1628"/>
        <v>158.51130414623256</v>
      </c>
      <c r="DP1120" s="19">
        <f t="shared" si="1629"/>
        <v>0.17052257595585524</v>
      </c>
      <c r="DQ1120" s="19">
        <f t="shared" si="1630"/>
        <v>406.09674985220357</v>
      </c>
      <c r="DR1120" s="19">
        <f t="shared" si="1631"/>
        <v>66.799462686020348</v>
      </c>
      <c r="DS1120" s="19">
        <f t="shared" si="1632"/>
        <v>9.0952892640516527</v>
      </c>
      <c r="DT1120" s="19">
        <f t="shared" si="1633"/>
        <v>80.738292990796907</v>
      </c>
      <c r="DU1120" s="19">
        <f t="shared" si="1634"/>
        <v>258.10736996283561</v>
      </c>
      <c r="DV1120" s="19">
        <f t="shared" si="1635"/>
        <v>59.49931302529334</v>
      </c>
      <c r="DX1120" s="19">
        <f t="shared" si="1636"/>
        <v>150.15290762928677</v>
      </c>
      <c r="DZ1120" s="68">
        <f t="shared" si="1637"/>
        <v>2474.4904577324523</v>
      </c>
      <c r="EA1120" s="21">
        <f t="shared" si="1638"/>
        <v>2.4744904577324522</v>
      </c>
      <c r="EB1120" s="92">
        <f t="shared" si="1587"/>
        <v>866</v>
      </c>
    </row>
    <row r="1121" spans="1:132" x14ac:dyDescent="0.3">
      <c r="A1121" s="19">
        <f>'A. Thermody. result (all suite)'!C1077</f>
        <v>864</v>
      </c>
      <c r="B1121" s="19" t="str">
        <f>'A. Thermody. result (all suite)'!A1077</f>
        <v>Alkaline basalt</v>
      </c>
      <c r="C1121" s="24">
        <f>'A. Thermody. result (all suite)'!G1077</f>
        <v>16.806253999999999</v>
      </c>
      <c r="D1121" s="19">
        <f>'A. Thermody. result (all suite)'!D1077</f>
        <v>5000</v>
      </c>
      <c r="E1121" s="61">
        <f>'A. Thermody. result (all suite)'!I1077</f>
        <v>57.417943999999999</v>
      </c>
      <c r="F1121" s="21">
        <f>'A. Thermody. result (all suite)'!J1077</f>
        <v>0.120391</v>
      </c>
      <c r="G1121" s="21">
        <f>'A. Thermody. result (all suite)'!K1077</f>
        <v>10.015096</v>
      </c>
      <c r="H1121" s="21">
        <f>'A. Thermody. result (all suite)'!L1077</f>
        <v>1.1486E-2</v>
      </c>
      <c r="I1121" s="21">
        <f>'A. Thermody. result (all suite)'!M1077</f>
        <v>8.6113219999999995</v>
      </c>
      <c r="J1121" s="21">
        <f>'A. Thermody. result (all suite)'!N1077</f>
        <v>1.427897</v>
      </c>
      <c r="K1121" s="21">
        <f>'A. Thermody. result (all suite)'!O1077</f>
        <v>0.162712</v>
      </c>
      <c r="L1121" s="21">
        <f>'A. Thermody. result (all suite)'!P1077</f>
        <v>2.122153</v>
      </c>
      <c r="M1121" s="21">
        <f>'A. Thermody. result (all suite)'!Q1077</f>
        <v>10.711171999999999</v>
      </c>
      <c r="N1121" s="21">
        <f>'A. Thermody. result (all suite)'!R1077</f>
        <v>3.742677</v>
      </c>
      <c r="O1121" s="21">
        <f>'A. Thermody. result (all suite)'!S1077</f>
        <v>0.47061900000000001</v>
      </c>
      <c r="P1121" s="21">
        <f>'A. Thermody. result (all suite)'!T1077</f>
        <v>5.1865300000000003</v>
      </c>
      <c r="Q1121" s="21">
        <f t="shared" si="1641"/>
        <v>99.999999000000003</v>
      </c>
      <c r="S1121" s="19">
        <f t="shared" si="1557"/>
        <v>1137</v>
      </c>
      <c r="T1121" s="19">
        <f t="shared" si="1558"/>
        <v>0.5</v>
      </c>
      <c r="V1121" s="61">
        <f t="shared" si="1559"/>
        <v>54.439945079276811</v>
      </c>
      <c r="W1121" s="21">
        <f t="shared" si="1560"/>
        <v>0.11414688460525885</v>
      </c>
      <c r="X1121" s="21">
        <f t="shared" si="1561"/>
        <v>9.4956600362368402</v>
      </c>
      <c r="Y1121" s="21">
        <f t="shared" si="1562"/>
        <v>1.089027515824275E-2</v>
      </c>
      <c r="Z1121" s="21">
        <f t="shared" si="1563"/>
        <v>8.1646931966071108</v>
      </c>
      <c r="AA1121" s="21">
        <f t="shared" si="1564"/>
        <v>1.3538386929853168</v>
      </c>
      <c r="AB1121" s="21">
        <f t="shared" si="1565"/>
        <v>0.15427289322200891</v>
      </c>
      <c r="AC1121" s="21">
        <f t="shared" si="1566"/>
        <v>2.0120868969084391</v>
      </c>
      <c r="AD1121" s="21">
        <f t="shared" si="1567"/>
        <v>10.155633845313018</v>
      </c>
      <c r="AE1121" s="21">
        <f t="shared" si="1568"/>
        <v>3.5485619326507489</v>
      </c>
      <c r="AF1121" s="21">
        <f t="shared" si="1569"/>
        <v>0.44621020413521201</v>
      </c>
      <c r="AG1121" s="21">
        <f t="shared" si="1570"/>
        <v>89.89593993709903</v>
      </c>
      <c r="AH1121" s="21"/>
      <c r="AI1121" s="61">
        <f t="shared" si="1571"/>
        <v>60.558847393295977</v>
      </c>
      <c r="AJ1121" s="21">
        <f t="shared" si="1572"/>
        <v>0.12697668513742491</v>
      </c>
      <c r="AK1121" s="21">
        <f t="shared" si="1573"/>
        <v>10.562946494447953</v>
      </c>
      <c r="AL1121" s="21">
        <f t="shared" si="1574"/>
        <v>1.2114312577256293E-2</v>
      </c>
      <c r="AM1121" s="21">
        <f t="shared" si="1575"/>
        <v>9.0823825884906686</v>
      </c>
      <c r="AN1121" s="21">
        <f t="shared" si="1576"/>
        <v>1.5060064936554527</v>
      </c>
      <c r="AO1121" s="21">
        <f t="shared" si="1577"/>
        <v>0.17161274839548368</v>
      </c>
      <c r="AP1121" s="21">
        <f t="shared" si="1578"/>
        <v>2.238240012080984</v>
      </c>
      <c r="AQ1121" s="21">
        <f t="shared" si="1579"/>
        <v>11.297099571369968</v>
      </c>
      <c r="AR1121" s="21">
        <f t="shared" si="1580"/>
        <v>3.9474106785397747</v>
      </c>
      <c r="AS1121" s="21">
        <f t="shared" si="1581"/>
        <v>0.49636302200903532</v>
      </c>
      <c r="AT1121" s="21">
        <f t="shared" si="1582"/>
        <v>99.999999999999972</v>
      </c>
      <c r="AU1121" s="21"/>
      <c r="AV1121" s="21">
        <f>AR1121*'[1]diagram lines'!$G$39</f>
        <v>3.2767699089076028</v>
      </c>
      <c r="AW1121" s="21">
        <f>AK1121*'[1]diagram lines'!$G$40</f>
        <v>5.5906124423929899</v>
      </c>
      <c r="AX1121" s="21">
        <f>AQ1121*'[1]diagram lines'!$G$38</f>
        <v>8.3807782880217996</v>
      </c>
      <c r="AY1121" s="21">
        <f>AP1121*'[1]diagram lines'!$G$41</f>
        <v>1.5995753067792742</v>
      </c>
      <c r="AZ1121" s="21">
        <f t="shared" si="1583"/>
        <v>15.244510249909743</v>
      </c>
      <c r="BA1121" s="21">
        <f t="shared" si="1584"/>
        <v>0.42170629554963546</v>
      </c>
      <c r="BB1121" s="21">
        <f t="shared" si="1585"/>
        <v>0.47957017615981695</v>
      </c>
      <c r="BC1121" s="86">
        <f t="shared" si="1586"/>
        <v>2.0852005602340662</v>
      </c>
      <c r="BX1121" s="61">
        <f t="shared" si="1588"/>
        <v>0.95569147802929433</v>
      </c>
      <c r="BY1121" s="21">
        <f t="shared" si="1589"/>
        <v>1.5071482223335004E-3</v>
      </c>
      <c r="BZ1121" s="21">
        <f t="shared" si="1590"/>
        <v>9.8225735582581408E-2</v>
      </c>
      <c r="CA1121" s="21">
        <f t="shared" si="1591"/>
        <v>7.1926858287932875E-5</v>
      </c>
      <c r="CB1121" s="21">
        <f t="shared" si="1592"/>
        <v>0.11985138482950591</v>
      </c>
      <c r="CC1121" s="21">
        <f t="shared" si="1593"/>
        <v>2.0128235128277418E-2</v>
      </c>
      <c r="CD1121" s="21">
        <f t="shared" si="1594"/>
        <v>4.0375186104218367E-3</v>
      </c>
      <c r="CE1121" s="21">
        <f t="shared" si="1595"/>
        <v>3.7841529957203995E-2</v>
      </c>
      <c r="CF1121" s="21">
        <f t="shared" si="1596"/>
        <v>0.17278870785610581</v>
      </c>
      <c r="CG1121" s="21">
        <f t="shared" si="1597"/>
        <v>3.9731178343949042E-2</v>
      </c>
      <c r="CH1121" s="21">
        <f t="shared" si="1598"/>
        <v>3.3155258411768024E-3</v>
      </c>
      <c r="CI1121" s="21">
        <f t="shared" si="1599"/>
        <v>0.28782075471698115</v>
      </c>
      <c r="CJ1121" s="21">
        <f t="shared" si="1600"/>
        <v>1.741011123976119</v>
      </c>
      <c r="CL1121" s="68">
        <f t="shared" si="1601"/>
        <v>0.54892899009552987</v>
      </c>
      <c r="CM1121" s="19">
        <f t="shared" si="1602"/>
        <v>8.6567409109453435E-4</v>
      </c>
      <c r="CN1121" s="19">
        <f t="shared" si="1603"/>
        <v>5.6418786893362056E-2</v>
      </c>
      <c r="CO1121" s="19">
        <f t="shared" si="1604"/>
        <v>4.1313267501511653E-5</v>
      </c>
      <c r="CP1121" s="19">
        <f t="shared" si="1605"/>
        <v>6.884010284540254E-2</v>
      </c>
      <c r="CQ1121" s="19">
        <f t="shared" si="1606"/>
        <v>1.1561232924410374E-2</v>
      </c>
      <c r="CR1121" s="19">
        <f t="shared" si="1607"/>
        <v>2.3190653723113249E-3</v>
      </c>
      <c r="CS1121" s="19">
        <f t="shared" si="1608"/>
        <v>2.1735375171401294E-2</v>
      </c>
      <c r="CT1121" s="19">
        <f t="shared" si="1609"/>
        <v>9.9246182564009799E-2</v>
      </c>
      <c r="CU1121" s="19">
        <f t="shared" si="1610"/>
        <v>2.2820749274255658E-2</v>
      </c>
      <c r="CV1121" s="19">
        <f t="shared" si="1611"/>
        <v>1.9043679822130077E-3</v>
      </c>
      <c r="CW1121" s="19">
        <f t="shared" si="1612"/>
        <v>0.16531815951850812</v>
      </c>
      <c r="CX1121" s="19">
        <f t="shared" si="1613"/>
        <v>1.0000000000000002</v>
      </c>
      <c r="CZ1121" s="68">
        <f t="shared" si="1614"/>
        <v>2.5805000000000001E-5</v>
      </c>
      <c r="DA1121" s="19">
        <f t="shared" si="1615"/>
        <v>1.7414359999999998E-5</v>
      </c>
      <c r="DB1121" s="19">
        <f t="shared" si="1616"/>
        <v>3.667E-5</v>
      </c>
      <c r="DC1121" s="19">
        <f t="shared" si="1617"/>
        <v>3.8262759999999993E-5</v>
      </c>
      <c r="DD1121" s="19">
        <f t="shared" si="1618"/>
        <v>1.2149879999999997E-5</v>
      </c>
      <c r="DE1121" s="19">
        <f t="shared" si="1619"/>
        <v>1.2149879999999997E-5</v>
      </c>
      <c r="DF1121" s="19">
        <f t="shared" si="1620"/>
        <v>1.0702279999999998E-5</v>
      </c>
      <c r="DG1121" s="19">
        <f t="shared" si="1621"/>
        <v>1.5115359999999998E-5</v>
      </c>
      <c r="DH1121" s="19">
        <f t="shared" si="1622"/>
        <v>2.3713520000000001E-5</v>
      </c>
      <c r="DI1121" s="19">
        <f t="shared" si="1623"/>
        <v>3.6450119999999993E-5</v>
      </c>
      <c r="DJ1121" s="19">
        <f t="shared" si="1624"/>
        <v>0</v>
      </c>
      <c r="DK1121" s="19">
        <f t="shared" si="1625"/>
        <v>1.9624439999999994E-5</v>
      </c>
      <c r="DM1121" s="68">
        <f t="shared" si="1626"/>
        <v>1278.0334712241593</v>
      </c>
      <c r="DN1121" s="19">
        <f t="shared" si="1627"/>
        <v>3.9708634940722147</v>
      </c>
      <c r="DO1121" s="19">
        <f t="shared" si="1628"/>
        <v>156.87099840870454</v>
      </c>
      <c r="DP1121" s="19">
        <f t="shared" si="1629"/>
        <v>0.17242132264678234</v>
      </c>
      <c r="DQ1121" s="19">
        <f t="shared" si="1630"/>
        <v>407.0954930782998</v>
      </c>
      <c r="DR1121" s="19">
        <f t="shared" si="1631"/>
        <v>67.503042306399095</v>
      </c>
      <c r="DS1121" s="19">
        <f t="shared" si="1632"/>
        <v>8.7325630149974014</v>
      </c>
      <c r="DT1121" s="19">
        <f t="shared" si="1633"/>
        <v>80.641138524797597</v>
      </c>
      <c r="DU1121" s="19">
        <f t="shared" si="1634"/>
        <v>259.4414855805029</v>
      </c>
      <c r="DV1121" s="19">
        <f t="shared" si="1635"/>
        <v>58.976886266352025</v>
      </c>
      <c r="DX1121" s="19">
        <f t="shared" si="1636"/>
        <v>151.80220350356583</v>
      </c>
      <c r="DZ1121" s="68">
        <f t="shared" si="1637"/>
        <v>2473.2405667244975</v>
      </c>
      <c r="EA1121" s="21">
        <f t="shared" si="1638"/>
        <v>2.4732405667244977</v>
      </c>
      <c r="EB1121" s="92">
        <f t="shared" si="1587"/>
        <v>864</v>
      </c>
    </row>
    <row r="1122" spans="1:132" x14ac:dyDescent="0.3">
      <c r="A1122" s="19">
        <f>'A. Thermody. result (all suite)'!C1078</f>
        <v>862</v>
      </c>
      <c r="B1122" s="19" t="str">
        <f>'A. Thermody. result (all suite)'!A1078</f>
        <v>Alkaline basalt</v>
      </c>
      <c r="C1122" s="24">
        <f>'A. Thermody. result (all suite)'!G1078</f>
        <v>16.612143</v>
      </c>
      <c r="D1122" s="19">
        <f>'A. Thermody. result (all suite)'!D1078</f>
        <v>5000</v>
      </c>
      <c r="E1122" s="61">
        <f>'A. Thermody. result (all suite)'!I1078</f>
        <v>57.370542999999998</v>
      </c>
      <c r="F1122" s="21">
        <f>'A. Thermody. result (all suite)'!J1078</f>
        <v>0.11641600000000001</v>
      </c>
      <c r="G1122" s="21">
        <f>'A. Thermody. result (all suite)'!K1078</f>
        <v>9.9267249999999994</v>
      </c>
      <c r="H1122" s="21">
        <f>'A. Thermody. result (all suite)'!L1078</f>
        <v>1.1627999999999999E-2</v>
      </c>
      <c r="I1122" s="21">
        <f>'A. Thermody. result (all suite)'!M1078</f>
        <v>8.6422519999999992</v>
      </c>
      <c r="J1122" s="21">
        <f>'A. Thermody. result (all suite)'!N1078</f>
        <v>1.444582</v>
      </c>
      <c r="K1122" s="21">
        <f>'A. Thermody. result (all suite)'!O1078</f>
        <v>0.15621599999999999</v>
      </c>
      <c r="L1122" s="21">
        <f>'A. Thermody. result (all suite)'!P1078</f>
        <v>2.1221160000000001</v>
      </c>
      <c r="M1122" s="21">
        <f>'A. Thermody. result (all suite)'!Q1078</f>
        <v>10.777651000000001</v>
      </c>
      <c r="N1122" s="21">
        <f>'A. Thermody. result (all suite)'!R1078</f>
        <v>3.7131419999999999</v>
      </c>
      <c r="O1122" s="21">
        <f>'A. Thermody. result (all suite)'!S1078</f>
        <v>0.47177799999999998</v>
      </c>
      <c r="P1122" s="21">
        <f>'A. Thermody. result (all suite)'!T1078</f>
        <v>5.24695</v>
      </c>
      <c r="Q1122" s="21">
        <f t="shared" si="1641"/>
        <v>99.999999000000017</v>
      </c>
      <c r="S1122" s="19">
        <f t="shared" si="1557"/>
        <v>1135</v>
      </c>
      <c r="T1122" s="19">
        <f t="shared" si="1558"/>
        <v>0.5</v>
      </c>
      <c r="V1122" s="61">
        <f t="shared" si="1559"/>
        <v>54.36033926395946</v>
      </c>
      <c r="W1122" s="21">
        <f t="shared" si="1560"/>
        <v>0.11030771062691712</v>
      </c>
      <c r="X1122" s="21">
        <f t="shared" si="1561"/>
        <v>9.4058746974039966</v>
      </c>
      <c r="Y1122" s="21">
        <f t="shared" si="1562"/>
        <v>1.1017884647898846E-2</v>
      </c>
      <c r="Z1122" s="21">
        <f t="shared" si="1563"/>
        <v>8.188797354151454</v>
      </c>
      <c r="AA1122" s="21">
        <f t="shared" si="1564"/>
        <v>1.3687855039930352</v>
      </c>
      <c r="AB1122" s="21">
        <f t="shared" si="1565"/>
        <v>0.14801942450603425</v>
      </c>
      <c r="AC1122" s="21">
        <f t="shared" si="1566"/>
        <v>2.0107696334245366</v>
      </c>
      <c r="AD1122" s="21">
        <f t="shared" si="1567"/>
        <v>10.212153035200522</v>
      </c>
      <c r="AE1122" s="21">
        <f t="shared" si="1568"/>
        <v>3.5183152938827331</v>
      </c>
      <c r="AF1122" s="21">
        <f t="shared" si="1569"/>
        <v>0.44702404398146045</v>
      </c>
      <c r="AG1122" s="21">
        <f t="shared" si="1570"/>
        <v>89.781403845778058</v>
      </c>
      <c r="AH1122" s="21"/>
      <c r="AI1122" s="61">
        <f t="shared" si="1571"/>
        <v>60.547437370590565</v>
      </c>
      <c r="AJ1122" s="21">
        <f t="shared" si="1572"/>
        <v>0.12286253712004559</v>
      </c>
      <c r="AK1122" s="21">
        <f t="shared" si="1573"/>
        <v>10.476417492380639</v>
      </c>
      <c r="AL1122" s="21">
        <f t="shared" si="1574"/>
        <v>1.2271900611873712E-2</v>
      </c>
      <c r="AM1122" s="21">
        <f t="shared" si="1575"/>
        <v>9.1208167876476463</v>
      </c>
      <c r="AN1122" s="21">
        <f t="shared" si="1576"/>
        <v>1.5245757421484136</v>
      </c>
      <c r="AO1122" s="21">
        <f t="shared" si="1577"/>
        <v>0.16486646250296388</v>
      </c>
      <c r="AP1122" s="21">
        <f t="shared" si="1578"/>
        <v>2.2396281939170106</v>
      </c>
      <c r="AQ1122" s="21">
        <f t="shared" si="1579"/>
        <v>11.374463527817454</v>
      </c>
      <c r="AR1122" s="21">
        <f t="shared" si="1580"/>
        <v>3.918757273974371</v>
      </c>
      <c r="AS1122" s="21">
        <f t="shared" si="1581"/>
        <v>0.49790271128900554</v>
      </c>
      <c r="AT1122" s="21">
        <f t="shared" si="1582"/>
        <v>99.999999999999986</v>
      </c>
      <c r="AU1122" s="21"/>
      <c r="AV1122" s="21">
        <f>AR1122*'[1]diagram lines'!$G$39</f>
        <v>3.2529845413556249</v>
      </c>
      <c r="AW1122" s="21">
        <f>AK1122*'[1]diagram lines'!$G$40</f>
        <v>5.5448155507927499</v>
      </c>
      <c r="AX1122" s="21">
        <f>AQ1122*'[1]diagram lines'!$G$38</f>
        <v>8.4381709101169182</v>
      </c>
      <c r="AY1122" s="21">
        <f>AP1122*'[1]diagram lines'!$G$41</f>
        <v>1.6005673815229309</v>
      </c>
      <c r="AZ1122" s="21">
        <f t="shared" si="1583"/>
        <v>15.293220801791826</v>
      </c>
      <c r="BA1122" s="21">
        <f t="shared" si="1584"/>
        <v>0.41716304353174277</v>
      </c>
      <c r="BB1122" s="21">
        <f t="shared" si="1585"/>
        <v>0.47427438406820266</v>
      </c>
      <c r="BC1122" s="86">
        <f t="shared" si="1586"/>
        <v>2.1084841045435754</v>
      </c>
      <c r="BX1122" s="61">
        <f t="shared" si="1588"/>
        <v>0.95490251331557918</v>
      </c>
      <c r="BY1122" s="21">
        <f t="shared" si="1589"/>
        <v>1.4573860791186782E-3</v>
      </c>
      <c r="BZ1122" s="21">
        <f t="shared" si="1590"/>
        <v>9.7359013338564143E-2</v>
      </c>
      <c r="CA1122" s="21">
        <f t="shared" si="1591"/>
        <v>7.2816081157242157E-5</v>
      </c>
      <c r="CB1122" s="21">
        <f t="shared" si="1592"/>
        <v>0.12028186499652052</v>
      </c>
      <c r="CC1122" s="21">
        <f t="shared" si="1593"/>
        <v>2.0363433887792503E-2</v>
      </c>
      <c r="CD1122" s="21">
        <f t="shared" si="1594"/>
        <v>3.8763275434243179E-3</v>
      </c>
      <c r="CE1122" s="21">
        <f t="shared" si="1595"/>
        <v>3.7840870185449363E-2</v>
      </c>
      <c r="CF1122" s="21">
        <f t="shared" si="1596"/>
        <v>0.17386112276173576</v>
      </c>
      <c r="CG1122" s="21">
        <f t="shared" si="1597"/>
        <v>3.9417643312101909E-2</v>
      </c>
      <c r="CH1122" s="21">
        <f t="shared" si="1598"/>
        <v>3.3236910330834697E-3</v>
      </c>
      <c r="CI1122" s="21">
        <f t="shared" si="1599"/>
        <v>0.29117369589345171</v>
      </c>
      <c r="CJ1122" s="21">
        <f t="shared" si="1600"/>
        <v>1.7439303784279785</v>
      </c>
      <c r="CL1122" s="68">
        <f t="shared" si="1601"/>
        <v>0.54755770363743062</v>
      </c>
      <c r="CM1122" s="19">
        <f t="shared" si="1602"/>
        <v>8.3569051674666146E-4</v>
      </c>
      <c r="CN1122" s="19">
        <f t="shared" si="1603"/>
        <v>5.5827350989966662E-2</v>
      </c>
      <c r="CO1122" s="19">
        <f t="shared" si="1604"/>
        <v>4.1754006959200028E-5</v>
      </c>
      <c r="CP1122" s="19">
        <f t="shared" si="1605"/>
        <v>6.8971712680953201E-2</v>
      </c>
      <c r="CQ1122" s="19">
        <f t="shared" si="1606"/>
        <v>1.1676747042017011E-2</v>
      </c>
      <c r="CR1122" s="19">
        <f t="shared" si="1607"/>
        <v>2.2227536095325859E-3</v>
      </c>
      <c r="CS1122" s="19">
        <f t="shared" si="1608"/>
        <v>2.1698612888181951E-2</v>
      </c>
      <c r="CT1122" s="19">
        <f t="shared" si="1609"/>
        <v>9.9694990644327464E-2</v>
      </c>
      <c r="CU1122" s="19">
        <f t="shared" si="1610"/>
        <v>2.2602762013718653E-2</v>
      </c>
      <c r="CV1122" s="19">
        <f t="shared" si="1611"/>
        <v>1.9058622260365269E-3</v>
      </c>
      <c r="CW1122" s="19">
        <f t="shared" si="1612"/>
        <v>0.1669640597441297</v>
      </c>
      <c r="CX1122" s="19">
        <f t="shared" si="1613"/>
        <v>1.0000000000000002</v>
      </c>
      <c r="CZ1122" s="68">
        <f t="shared" si="1614"/>
        <v>2.5805000000000001E-5</v>
      </c>
      <c r="DA1122" s="19">
        <f t="shared" si="1615"/>
        <v>1.7399879999999994E-5</v>
      </c>
      <c r="DB1122" s="19">
        <f t="shared" si="1616"/>
        <v>3.667E-5</v>
      </c>
      <c r="DC1122" s="19">
        <f t="shared" si="1617"/>
        <v>3.8244579999999995E-5</v>
      </c>
      <c r="DD1122" s="19">
        <f t="shared" si="1618"/>
        <v>1.2144039999999999E-5</v>
      </c>
      <c r="DE1122" s="19">
        <f t="shared" si="1619"/>
        <v>1.2144039999999999E-5</v>
      </c>
      <c r="DF1122" s="19">
        <f t="shared" si="1620"/>
        <v>1.0695739999999998E-5</v>
      </c>
      <c r="DG1122" s="19">
        <f t="shared" si="1621"/>
        <v>1.5107879999999998E-5</v>
      </c>
      <c r="DH1122" s="19">
        <f t="shared" si="1622"/>
        <v>2.369816E-5</v>
      </c>
      <c r="DI1122" s="19">
        <f t="shared" si="1623"/>
        <v>3.642595999999999E-5</v>
      </c>
      <c r="DJ1122" s="19">
        <f t="shared" si="1624"/>
        <v>0</v>
      </c>
      <c r="DK1122" s="19">
        <f t="shared" si="1625"/>
        <v>1.9605519999999995E-5</v>
      </c>
      <c r="DM1122" s="68">
        <f t="shared" si="1626"/>
        <v>1274.8407996332814</v>
      </c>
      <c r="DN1122" s="19">
        <f t="shared" si="1627"/>
        <v>3.8365183252828947</v>
      </c>
      <c r="DO1122" s="19">
        <f t="shared" si="1628"/>
        <v>155.22652595955824</v>
      </c>
      <c r="DP1122" s="19">
        <f t="shared" si="1629"/>
        <v>0.1743435898973045</v>
      </c>
      <c r="DQ1122" s="19">
        <f t="shared" si="1630"/>
        <v>408.06993028073754</v>
      </c>
      <c r="DR1122" s="19">
        <f t="shared" si="1631"/>
        <v>68.210285470130771</v>
      </c>
      <c r="DS1122" s="19">
        <f t="shared" si="1632"/>
        <v>8.3750138339341849</v>
      </c>
      <c r="DT1122" s="19">
        <f t="shared" si="1633"/>
        <v>80.544603926510149</v>
      </c>
      <c r="DU1122" s="19">
        <f t="shared" si="1634"/>
        <v>260.7836418541296</v>
      </c>
      <c r="DV1122" s="19">
        <f t="shared" si="1635"/>
        <v>58.452273644738469</v>
      </c>
      <c r="DX1122" s="19">
        <f t="shared" si="1636"/>
        <v>153.46149230365825</v>
      </c>
      <c r="DZ1122" s="68">
        <f t="shared" si="1637"/>
        <v>2471.9754288218592</v>
      </c>
      <c r="EA1122" s="21">
        <f t="shared" si="1638"/>
        <v>2.4719754288218594</v>
      </c>
      <c r="EB1122" s="92">
        <f t="shared" si="1587"/>
        <v>862</v>
      </c>
    </row>
    <row r="1123" spans="1:132" x14ac:dyDescent="0.3">
      <c r="A1123" s="19">
        <f>'A. Thermody. result (all suite)'!C1079</f>
        <v>860</v>
      </c>
      <c r="B1123" s="19" t="str">
        <f>'A. Thermody. result (all suite)'!A1079</f>
        <v>Alkaline basalt</v>
      </c>
      <c r="C1123" s="24">
        <f>'A. Thermody. result (all suite)'!G1079</f>
        <v>16.421005999999998</v>
      </c>
      <c r="D1123" s="19">
        <f>'A. Thermody. result (all suite)'!D1079</f>
        <v>5000</v>
      </c>
      <c r="E1123" s="61">
        <f>'A. Thermody. result (all suite)'!I1079</f>
        <v>57.322674999999997</v>
      </c>
      <c r="F1123" s="21">
        <f>'A. Thermody. result (all suite)'!J1079</f>
        <v>0.11255900000000001</v>
      </c>
      <c r="G1123" s="21">
        <f>'A. Thermody. result (all suite)'!K1079</f>
        <v>9.8378730000000001</v>
      </c>
      <c r="H1123" s="21">
        <f>'A. Thermody. result (all suite)'!L1079</f>
        <v>1.1769999999999999E-2</v>
      </c>
      <c r="I1123" s="21">
        <f>'A. Thermody. result (all suite)'!M1079</f>
        <v>8.6727869999999996</v>
      </c>
      <c r="J1123" s="21">
        <f>'A. Thermody. result (all suite)'!N1079</f>
        <v>1.4613959999999999</v>
      </c>
      <c r="K1123" s="21">
        <f>'A. Thermody. result (all suite)'!O1079</f>
        <v>0.149808</v>
      </c>
      <c r="L1123" s="21">
        <f>'A. Thermody. result (all suite)'!P1079</f>
        <v>2.1221130000000001</v>
      </c>
      <c r="M1123" s="21">
        <f>'A. Thermody. result (all suite)'!Q1079</f>
        <v>10.844692</v>
      </c>
      <c r="N1123" s="21">
        <f>'A. Thermody. result (all suite)'!R1079</f>
        <v>3.6834449999999999</v>
      </c>
      <c r="O1123" s="21">
        <f>'A. Thermody. result (all suite)'!S1079</f>
        <v>0.47303800000000001</v>
      </c>
      <c r="P1123" s="21">
        <f>'A. Thermody. result (all suite)'!T1079</f>
        <v>5.3078440000000002</v>
      </c>
      <c r="Q1123" s="21">
        <f t="shared" si="1641"/>
        <v>99.999999999999986</v>
      </c>
      <c r="S1123" s="19">
        <f t="shared" si="1557"/>
        <v>1133</v>
      </c>
      <c r="T1123" s="19">
        <f t="shared" si="1558"/>
        <v>0.5</v>
      </c>
      <c r="V1123" s="61">
        <f t="shared" si="1559"/>
        <v>54.280076834372991</v>
      </c>
      <c r="W1123" s="21">
        <f t="shared" si="1560"/>
        <v>0.10658454387204001</v>
      </c>
      <c r="X1123" s="21">
        <f t="shared" si="1561"/>
        <v>9.3156940482418786</v>
      </c>
      <c r="Y1123" s="21">
        <f t="shared" si="1562"/>
        <v>1.1145266761199998E-2</v>
      </c>
      <c r="Z1123" s="21">
        <f t="shared" si="1563"/>
        <v>8.2124489955877191</v>
      </c>
      <c r="AA1123" s="21">
        <f t="shared" si="1564"/>
        <v>1.3838273800977601</v>
      </c>
      <c r="AB1123" s="21">
        <f t="shared" si="1565"/>
        <v>0.14185642506047999</v>
      </c>
      <c r="AC1123" s="21">
        <f t="shared" si="1566"/>
        <v>2.0094745524562798</v>
      </c>
      <c r="AD1123" s="21">
        <f t="shared" si="1567"/>
        <v>10.26907266635952</v>
      </c>
      <c r="AE1123" s="21">
        <f t="shared" si="1568"/>
        <v>3.4879334855741995</v>
      </c>
      <c r="AF1123" s="21">
        <f t="shared" si="1569"/>
        <v>0.44792988089928004</v>
      </c>
      <c r="AG1123" s="21">
        <f t="shared" si="1570"/>
        <v>89.666044079283353</v>
      </c>
      <c r="AH1123" s="21"/>
      <c r="AI1123" s="61">
        <f t="shared" si="1571"/>
        <v>60.535821995646607</v>
      </c>
      <c r="AJ1123" s="21">
        <f t="shared" si="1572"/>
        <v>0.11886834639185956</v>
      </c>
      <c r="AK1123" s="21">
        <f t="shared" si="1573"/>
        <v>10.389322004665306</v>
      </c>
      <c r="AL1123" s="21">
        <f t="shared" si="1574"/>
        <v>1.2429751837100425E-2</v>
      </c>
      <c r="AM1123" s="21">
        <f t="shared" si="1575"/>
        <v>9.1589286445225717</v>
      </c>
      <c r="AN1123" s="21">
        <f t="shared" si="1576"/>
        <v>1.5433126266551584</v>
      </c>
      <c r="AO1123" s="21">
        <f t="shared" si="1577"/>
        <v>0.15820528999255229</v>
      </c>
      <c r="AP1123" s="21">
        <f t="shared" si="1578"/>
        <v>2.2410652472629309</v>
      </c>
      <c r="AQ1123" s="21">
        <f t="shared" si="1579"/>
        <v>11.452576916719481</v>
      </c>
      <c r="AR1123" s="21">
        <f t="shared" si="1580"/>
        <v>3.8899156546821048</v>
      </c>
      <c r="AS1123" s="21">
        <f t="shared" si="1581"/>
        <v>0.49955352162432554</v>
      </c>
      <c r="AT1123" s="21">
        <f t="shared" si="1582"/>
        <v>99.999999999999986</v>
      </c>
      <c r="AU1123" s="21"/>
      <c r="AV1123" s="21">
        <f>AR1123*'[1]diagram lines'!$G$39</f>
        <v>3.2290429356000194</v>
      </c>
      <c r="AW1123" s="21">
        <f>AK1123*'[1]diagram lines'!$G$40</f>
        <v>5.4987188373848426</v>
      </c>
      <c r="AX1123" s="21">
        <f>AQ1123*'[1]diagram lines'!$G$38</f>
        <v>8.4961195003349754</v>
      </c>
      <c r="AY1123" s="21">
        <f>AP1123*'[1]diagram lines'!$G$41</f>
        <v>1.6015943826641184</v>
      </c>
      <c r="AZ1123" s="21">
        <f t="shared" si="1583"/>
        <v>15.342492571401586</v>
      </c>
      <c r="BA1123" s="21">
        <f t="shared" si="1584"/>
        <v>0.41260742671545647</v>
      </c>
      <c r="BB1123" s="21">
        <f t="shared" si="1585"/>
        <v>0.46896739106423824</v>
      </c>
      <c r="BC1123" s="86">
        <f t="shared" si="1586"/>
        <v>2.1323444210708926</v>
      </c>
      <c r="BX1123" s="61">
        <f t="shared" si="1588"/>
        <v>0.95410577563248999</v>
      </c>
      <c r="BY1123" s="21">
        <f t="shared" si="1589"/>
        <v>1.4091011517275915E-3</v>
      </c>
      <c r="BZ1123" s="21">
        <f t="shared" si="1590"/>
        <v>9.6487573558258141E-2</v>
      </c>
      <c r="CA1123" s="21">
        <f t="shared" si="1591"/>
        <v>7.3705304026551438E-5</v>
      </c>
      <c r="CB1123" s="21">
        <f t="shared" si="1592"/>
        <v>0.12070684759916493</v>
      </c>
      <c r="CC1123" s="21">
        <f t="shared" si="1593"/>
        <v>2.0600451085424302E-2</v>
      </c>
      <c r="CD1123" s="21">
        <f t="shared" si="1594"/>
        <v>3.7173200992555834E-3</v>
      </c>
      <c r="CE1123" s="21">
        <f t="shared" si="1595"/>
        <v>3.7840816690442231E-2</v>
      </c>
      <c r="CF1123" s="21">
        <f t="shared" si="1596"/>
        <v>0.17494260364574932</v>
      </c>
      <c r="CG1123" s="21">
        <f t="shared" si="1597"/>
        <v>3.9102388535031847E-2</v>
      </c>
      <c r="CH1123" s="21">
        <f t="shared" si="1598"/>
        <v>3.3325677732063352E-3</v>
      </c>
      <c r="CI1123" s="21">
        <f t="shared" si="1599"/>
        <v>0.29455294117647063</v>
      </c>
      <c r="CJ1123" s="21">
        <f t="shared" si="1600"/>
        <v>1.7468720922512473</v>
      </c>
      <c r="CL1123" s="68">
        <f t="shared" si="1601"/>
        <v>0.54617952846387552</v>
      </c>
      <c r="CM1123" s="19">
        <f t="shared" si="1602"/>
        <v>8.0664243133659545E-4</v>
      </c>
      <c r="CN1123" s="19">
        <f t="shared" si="1603"/>
        <v>5.5234481096959803E-2</v>
      </c>
      <c r="CO1123" s="19">
        <f t="shared" si="1604"/>
        <v>4.2192730855047989E-5</v>
      </c>
      <c r="CP1123" s="19">
        <f t="shared" si="1605"/>
        <v>6.9098847096244087E-2</v>
      </c>
      <c r="CQ1123" s="19">
        <f t="shared" si="1606"/>
        <v>1.1792764436963369E-2</v>
      </c>
      <c r="CR1123" s="19">
        <f t="shared" si="1607"/>
        <v>2.1279864254199398E-3</v>
      </c>
      <c r="CS1123" s="19">
        <f t="shared" si="1608"/>
        <v>2.166204203404247E-2</v>
      </c>
      <c r="CT1123" s="19">
        <f t="shared" si="1609"/>
        <v>0.10014620098503918</v>
      </c>
      <c r="CU1123" s="19">
        <f t="shared" si="1610"/>
        <v>2.2384231054169174E-2</v>
      </c>
      <c r="CV1123" s="19">
        <f t="shared" si="1611"/>
        <v>1.9077342800247919E-3</v>
      </c>
      <c r="CW1123" s="19">
        <f t="shared" si="1612"/>
        <v>0.16861734896507005</v>
      </c>
      <c r="CX1123" s="19">
        <f t="shared" si="1613"/>
        <v>1</v>
      </c>
      <c r="CZ1123" s="68">
        <f t="shared" si="1614"/>
        <v>2.5805000000000001E-5</v>
      </c>
      <c r="DA1123" s="19">
        <f t="shared" si="1615"/>
        <v>1.7385399999999998E-5</v>
      </c>
      <c r="DB1123" s="19">
        <f t="shared" si="1616"/>
        <v>3.667E-5</v>
      </c>
      <c r="DC1123" s="19">
        <f t="shared" si="1617"/>
        <v>3.822639999999999E-5</v>
      </c>
      <c r="DD1123" s="19">
        <f t="shared" si="1618"/>
        <v>1.2138199999999998E-5</v>
      </c>
      <c r="DE1123" s="19">
        <f t="shared" si="1619"/>
        <v>1.2138199999999998E-5</v>
      </c>
      <c r="DF1123" s="19">
        <f t="shared" si="1620"/>
        <v>1.0689199999999998E-5</v>
      </c>
      <c r="DG1123" s="19">
        <f t="shared" si="1621"/>
        <v>1.5100399999999999E-5</v>
      </c>
      <c r="DH1123" s="19">
        <f t="shared" si="1622"/>
        <v>2.36828E-5</v>
      </c>
      <c r="DI1123" s="19">
        <f t="shared" si="1623"/>
        <v>3.6401799999999994E-5</v>
      </c>
      <c r="DJ1123" s="19">
        <f t="shared" si="1624"/>
        <v>0</v>
      </c>
      <c r="DK1123" s="19">
        <f t="shared" si="1625"/>
        <v>1.9586599999999996E-5</v>
      </c>
      <c r="DM1123" s="68">
        <f t="shared" si="1626"/>
        <v>1271.6320895217841</v>
      </c>
      <c r="DN1123" s="19">
        <f t="shared" si="1627"/>
        <v>3.706247622439935</v>
      </c>
      <c r="DO1123" s="19">
        <f t="shared" si="1628"/>
        <v>153.57806633886068</v>
      </c>
      <c r="DP1123" s="19">
        <f t="shared" si="1629"/>
        <v>0.17625926559243388</v>
      </c>
      <c r="DQ1123" s="19">
        <f t="shared" si="1630"/>
        <v>409.01881365154122</v>
      </c>
      <c r="DR1123" s="19">
        <f t="shared" si="1631"/>
        <v>68.921150513105857</v>
      </c>
      <c r="DS1123" s="19">
        <f t="shared" si="1632"/>
        <v>8.022850441981026</v>
      </c>
      <c r="DT1123" s="19">
        <f t="shared" si="1633"/>
        <v>80.448684622202165</v>
      </c>
      <c r="DU1123" s="19">
        <f t="shared" si="1634"/>
        <v>262.13382704167498</v>
      </c>
      <c r="DV1123" s="19">
        <f t="shared" si="1635"/>
        <v>57.925557673047393</v>
      </c>
      <c r="DX1123" s="19">
        <f t="shared" si="1636"/>
        <v>155.13078473806394</v>
      </c>
      <c r="DZ1123" s="68">
        <f t="shared" si="1637"/>
        <v>2470.6943314302939</v>
      </c>
      <c r="EA1123" s="21">
        <f t="shared" si="1638"/>
        <v>2.4706943314302938</v>
      </c>
      <c r="EB1123" s="92">
        <f t="shared" si="1587"/>
        <v>860</v>
      </c>
    </row>
    <row r="1124" spans="1:132" x14ac:dyDescent="0.3">
      <c r="A1124" s="19">
        <f>'A. Thermody. result (all suite)'!C1080</f>
        <v>858</v>
      </c>
      <c r="B1124" s="19" t="str">
        <f>'A. Thermody. result (all suite)'!A1080</f>
        <v>Alkaline basalt</v>
      </c>
      <c r="C1124" s="24">
        <f>'A. Thermody. result (all suite)'!G1080</f>
        <v>16.232786000000001</v>
      </c>
      <c r="D1124" s="19">
        <f>'A. Thermody. result (all suite)'!D1080</f>
        <v>5000</v>
      </c>
      <c r="E1124" s="61">
        <f>'A. Thermody. result (all suite)'!I1080</f>
        <v>57.274346999999999</v>
      </c>
      <c r="F1124" s="21">
        <f>'A. Thermody. result (all suite)'!J1080</f>
        <v>0.108817</v>
      </c>
      <c r="G1124" s="21">
        <f>'A. Thermody. result (all suite)'!K1080</f>
        <v>9.7485470000000003</v>
      </c>
      <c r="H1124" s="21">
        <f>'A. Thermody. result (all suite)'!L1080</f>
        <v>1.1912000000000001E-2</v>
      </c>
      <c r="I1124" s="21">
        <f>'A. Thermody. result (all suite)'!M1080</f>
        <v>8.7029019999999999</v>
      </c>
      <c r="J1124" s="21">
        <f>'A. Thermody. result (all suite)'!N1080</f>
        <v>1.4783409999999999</v>
      </c>
      <c r="K1124" s="21">
        <f>'A. Thermody. result (all suite)'!O1080</f>
        <v>0.14349000000000001</v>
      </c>
      <c r="L1124" s="21">
        <f>'A. Thermody. result (all suite)'!P1080</f>
        <v>2.1221410000000001</v>
      </c>
      <c r="M1124" s="21">
        <f>'A. Thermody. result (all suite)'!Q1080</f>
        <v>10.912297000000001</v>
      </c>
      <c r="N1124" s="21">
        <f>'A. Thermody. result (all suite)'!R1080</f>
        <v>3.653591</v>
      </c>
      <c r="O1124" s="21">
        <f>'A. Thermody. result (all suite)'!S1080</f>
        <v>0.47439999999999999</v>
      </c>
      <c r="P1124" s="21">
        <f>'A. Thermody. result (all suite)'!T1080</f>
        <v>5.3692149999999996</v>
      </c>
      <c r="Q1124" s="21">
        <f t="shared" si="1641"/>
        <v>99.999999999999986</v>
      </c>
      <c r="S1124" s="19">
        <f t="shared" si="1557"/>
        <v>1131</v>
      </c>
      <c r="T1124" s="19">
        <f t="shared" si="1558"/>
        <v>0.5</v>
      </c>
      <c r="V1124" s="61">
        <f t="shared" si="1559"/>
        <v>54.19916416972395</v>
      </c>
      <c r="W1124" s="21">
        <f t="shared" si="1560"/>
        <v>0.10297438131345001</v>
      </c>
      <c r="X1124" s="21">
        <f t="shared" si="1561"/>
        <v>9.2251265521939505</v>
      </c>
      <c r="Y1124" s="21">
        <f t="shared" si="1562"/>
        <v>1.1272419109200002E-2</v>
      </c>
      <c r="Z1124" s="21">
        <f t="shared" si="1563"/>
        <v>8.2356244803807002</v>
      </c>
      <c r="AA1124" s="21">
        <f t="shared" si="1564"/>
        <v>1.3989656932768499</v>
      </c>
      <c r="AB1124" s="21">
        <f t="shared" si="1565"/>
        <v>0.1357857133965</v>
      </c>
      <c r="AC1124" s="21">
        <f t="shared" si="1566"/>
        <v>2.0081986871068498</v>
      </c>
      <c r="AD1124" s="21">
        <f t="shared" si="1567"/>
        <v>10.32639231263145</v>
      </c>
      <c r="AE1124" s="21">
        <f t="shared" si="1568"/>
        <v>3.45742184398935</v>
      </c>
      <c r="AF1124" s="21">
        <f t="shared" si="1569"/>
        <v>0.44892844403999999</v>
      </c>
      <c r="AG1124" s="21">
        <f t="shared" si="1570"/>
        <v>89.549854697162274</v>
      </c>
      <c r="AH1124" s="21"/>
      <c r="AI1124" s="61">
        <f t="shared" si="1571"/>
        <v>60.52401129294234</v>
      </c>
      <c r="AJ1124" s="21">
        <f t="shared" si="1572"/>
        <v>0.1149911204900181</v>
      </c>
      <c r="AK1124" s="21">
        <f t="shared" si="1573"/>
        <v>10.301665573206433</v>
      </c>
      <c r="AL1124" s="21">
        <f t="shared" si="1574"/>
        <v>1.2587869793112251E-2</v>
      </c>
      <c r="AM1124" s="21">
        <f t="shared" si="1575"/>
        <v>9.1966921758072679</v>
      </c>
      <c r="AN1124" s="21">
        <f t="shared" si="1576"/>
        <v>1.5622199477685825</v>
      </c>
      <c r="AO1124" s="21">
        <f t="shared" si="1577"/>
        <v>0.15163141677415015</v>
      </c>
      <c r="AP1124" s="21">
        <f t="shared" si="1578"/>
        <v>2.2425482362848403</v>
      </c>
      <c r="AQ1124" s="21">
        <f t="shared" si="1579"/>
        <v>11.531445078892663</v>
      </c>
      <c r="AR1124" s="21">
        <f t="shared" si="1580"/>
        <v>3.8608905125324693</v>
      </c>
      <c r="AS1124" s="21">
        <f t="shared" si="1581"/>
        <v>0.50131677550809695</v>
      </c>
      <c r="AT1124" s="21">
        <f t="shared" si="1582"/>
        <v>99.999999999999972</v>
      </c>
      <c r="AU1124" s="21"/>
      <c r="AV1124" s="21">
        <f>AR1124*'[1]diagram lines'!$G$39</f>
        <v>3.2049489863905407</v>
      </c>
      <c r="AW1124" s="21">
        <f>AK1124*'[1]diagram lines'!$G$40</f>
        <v>5.4523252353129852</v>
      </c>
      <c r="AX1124" s="21">
        <f>AQ1124*'[1]diagram lines'!$G$38</f>
        <v>8.5546280207725829</v>
      </c>
      <c r="AY1124" s="21">
        <f>AP1124*'[1]diagram lines'!$G$41</f>
        <v>1.6026542120867304</v>
      </c>
      <c r="AZ1124" s="21">
        <f t="shared" si="1583"/>
        <v>15.392335591425132</v>
      </c>
      <c r="BA1124" s="21">
        <f t="shared" si="1584"/>
        <v>0.40804003057949439</v>
      </c>
      <c r="BB1124" s="21">
        <f t="shared" si="1585"/>
        <v>0.46364977515703198</v>
      </c>
      <c r="BC1124" s="86">
        <f t="shared" si="1586"/>
        <v>2.1568003557454833</v>
      </c>
      <c r="BX1124" s="61">
        <f t="shared" si="1588"/>
        <v>0.95330138149134491</v>
      </c>
      <c r="BY1124" s="21">
        <f t="shared" si="1589"/>
        <v>1.3622558838257387E-3</v>
      </c>
      <c r="BZ1124" s="21">
        <f t="shared" si="1590"/>
        <v>9.5611484896037671E-2</v>
      </c>
      <c r="CA1124" s="21">
        <f t="shared" si="1591"/>
        <v>7.4594526895860734E-5</v>
      </c>
      <c r="CB1124" s="21">
        <f t="shared" si="1592"/>
        <v>0.12112598469032708</v>
      </c>
      <c r="CC1124" s="21">
        <f t="shared" si="1593"/>
        <v>2.083931491401184E-2</v>
      </c>
      <c r="CD1124" s="21">
        <f t="shared" si="1594"/>
        <v>3.5605459057071963E-3</v>
      </c>
      <c r="CE1124" s="21">
        <f t="shared" si="1595"/>
        <v>3.7841315977175466E-2</v>
      </c>
      <c r="CF1124" s="21">
        <f t="shared" si="1596"/>
        <v>0.17603318277141475</v>
      </c>
      <c r="CG1124" s="21">
        <f t="shared" si="1597"/>
        <v>3.8785467091295114E-2</v>
      </c>
      <c r="CH1124" s="21">
        <f t="shared" si="1598"/>
        <v>3.3421631065772418E-3</v>
      </c>
      <c r="CI1124" s="21">
        <f t="shared" si="1599"/>
        <v>0.29795865704772473</v>
      </c>
      <c r="CJ1124" s="21">
        <f t="shared" si="1600"/>
        <v>1.7498363483023374</v>
      </c>
      <c r="CL1124" s="68">
        <f t="shared" si="1601"/>
        <v>0.54479459317222567</v>
      </c>
      <c r="CM1124" s="19">
        <f t="shared" si="1602"/>
        <v>7.785047356842124E-4</v>
      </c>
      <c r="CN1124" s="19">
        <f t="shared" si="1603"/>
        <v>5.4640243922695043E-2</v>
      </c>
      <c r="CO1124" s="19">
        <f t="shared" si="1604"/>
        <v>4.2629430442584606E-5</v>
      </c>
      <c r="CP1124" s="19">
        <f t="shared" si="1605"/>
        <v>6.9221321644073477E-2</v>
      </c>
      <c r="CQ1124" s="19">
        <f t="shared" si="1606"/>
        <v>1.1909293651506211E-2</v>
      </c>
      <c r="CR1124" s="19">
        <f t="shared" si="1607"/>
        <v>2.03478794411922E-3</v>
      </c>
      <c r="CS1124" s="19">
        <f t="shared" si="1608"/>
        <v>2.1625631456272179E-2</v>
      </c>
      <c r="CT1124" s="19">
        <f t="shared" si="1609"/>
        <v>0.10059979777091685</v>
      </c>
      <c r="CU1124" s="19">
        <f t="shared" si="1610"/>
        <v>2.2165196836220792E-2</v>
      </c>
      <c r="CV1124" s="19">
        <f t="shared" si="1611"/>
        <v>1.9099861023116555E-3</v>
      </c>
      <c r="CW1124" s="19">
        <f t="shared" si="1612"/>
        <v>0.17027801333353221</v>
      </c>
      <c r="CX1124" s="19">
        <f t="shared" si="1613"/>
        <v>1</v>
      </c>
      <c r="CZ1124" s="68">
        <f t="shared" si="1614"/>
        <v>2.5805000000000001E-5</v>
      </c>
      <c r="DA1124" s="19">
        <f t="shared" si="1615"/>
        <v>1.7370919999999995E-5</v>
      </c>
      <c r="DB1124" s="19">
        <f t="shared" si="1616"/>
        <v>3.667E-5</v>
      </c>
      <c r="DC1124" s="19">
        <f t="shared" si="1617"/>
        <v>3.8208219999999992E-5</v>
      </c>
      <c r="DD1124" s="19">
        <f t="shared" si="1618"/>
        <v>1.2132359999999998E-5</v>
      </c>
      <c r="DE1124" s="19">
        <f t="shared" si="1619"/>
        <v>1.2132359999999998E-5</v>
      </c>
      <c r="DF1124" s="19">
        <f t="shared" si="1620"/>
        <v>1.0682659999999999E-5</v>
      </c>
      <c r="DG1124" s="19">
        <f t="shared" si="1621"/>
        <v>1.5092919999999999E-5</v>
      </c>
      <c r="DH1124" s="19">
        <f t="shared" si="1622"/>
        <v>2.3667439999999999E-5</v>
      </c>
      <c r="DI1124" s="19">
        <f t="shared" si="1623"/>
        <v>3.6377639999999991E-5</v>
      </c>
      <c r="DJ1124" s="19">
        <f t="shared" si="1624"/>
        <v>0</v>
      </c>
      <c r="DK1124" s="19">
        <f t="shared" si="1625"/>
        <v>1.9567679999999994E-5</v>
      </c>
      <c r="DM1124" s="68">
        <f t="shared" si="1626"/>
        <v>1268.4076402940252</v>
      </c>
      <c r="DN1124" s="19">
        <f t="shared" si="1627"/>
        <v>3.5799461563610278</v>
      </c>
      <c r="DO1124" s="19">
        <f t="shared" si="1628"/>
        <v>151.92580502748802</v>
      </c>
      <c r="DP1124" s="19">
        <f t="shared" si="1629"/>
        <v>0.17816830376752274</v>
      </c>
      <c r="DQ1124" s="19">
        <f t="shared" si="1630"/>
        <v>409.9410139599122</v>
      </c>
      <c r="DR1124" s="19">
        <f t="shared" si="1631"/>
        <v>69.635692613625935</v>
      </c>
      <c r="DS1124" s="19">
        <f t="shared" si="1632"/>
        <v>7.6761737383764492</v>
      </c>
      <c r="DT1124" s="19">
        <f t="shared" si="1633"/>
        <v>80.353265774134101</v>
      </c>
      <c r="DU1124" s="19">
        <f t="shared" si="1634"/>
        <v>263.4920153518562</v>
      </c>
      <c r="DV1124" s="19">
        <f t="shared" si="1635"/>
        <v>57.396838881576691</v>
      </c>
      <c r="DX1124" s="19">
        <f t="shared" si="1636"/>
        <v>156.81009707181698</v>
      </c>
      <c r="DZ1124" s="68">
        <f t="shared" si="1637"/>
        <v>2469.3966571729402</v>
      </c>
      <c r="EA1124" s="21">
        <f t="shared" si="1638"/>
        <v>2.4693966571729402</v>
      </c>
      <c r="EB1124" s="92">
        <f t="shared" si="1587"/>
        <v>858</v>
      </c>
    </row>
    <row r="1125" spans="1:132" x14ac:dyDescent="0.3">
      <c r="A1125" s="19">
        <f>'A. Thermody. result (all suite)'!C1081</f>
        <v>856</v>
      </c>
      <c r="B1125" s="19" t="str">
        <f>'A. Thermody. result (all suite)'!A1081</f>
        <v>Alkaline basalt</v>
      </c>
      <c r="C1125" s="24">
        <f>'A. Thermody. result (all suite)'!G1081</f>
        <v>16.047426999999999</v>
      </c>
      <c r="D1125" s="19">
        <f>'A. Thermody. result (all suite)'!D1081</f>
        <v>5000</v>
      </c>
      <c r="E1125" s="61">
        <f>'A. Thermody. result (all suite)'!I1081</f>
        <v>57.225569</v>
      </c>
      <c r="F1125" s="21">
        <f>'A. Thermody. result (all suite)'!J1081</f>
        <v>0.105189</v>
      </c>
      <c r="G1125" s="21">
        <f>'A. Thermody. result (all suite)'!K1081</f>
        <v>9.6587569999999996</v>
      </c>
      <c r="H1125" s="21">
        <f>'A. Thermody. result (all suite)'!L1081</f>
        <v>1.2054E-2</v>
      </c>
      <c r="I1125" s="21">
        <f>'A. Thermody. result (all suite)'!M1081</f>
        <v>8.7325719999999993</v>
      </c>
      <c r="J1125" s="21">
        <f>'A. Thermody. result (all suite)'!N1081</f>
        <v>1.495417</v>
      </c>
      <c r="K1125" s="21">
        <f>'A. Thermody. result (all suite)'!O1081</f>
        <v>0.137263</v>
      </c>
      <c r="L1125" s="21">
        <f>'A. Thermody. result (all suite)'!P1081</f>
        <v>2.1221960000000002</v>
      </c>
      <c r="M1125" s="21">
        <f>'A. Thermody. result (all suite)'!Q1081</f>
        <v>10.98047</v>
      </c>
      <c r="N1125" s="21">
        <f>'A. Thermody. result (all suite)'!R1081</f>
        <v>3.6235849999999998</v>
      </c>
      <c r="O1125" s="21">
        <f>'A. Thermody. result (all suite)'!S1081</f>
        <v>0.47586499999999998</v>
      </c>
      <c r="P1125" s="21">
        <f>'A. Thermody. result (all suite)'!T1081</f>
        <v>5.431063</v>
      </c>
      <c r="Q1125" s="21">
        <f t="shared" si="1641"/>
        <v>100.00000000000001</v>
      </c>
      <c r="S1125" s="19">
        <f t="shared" si="1557"/>
        <v>1129</v>
      </c>
      <c r="T1125" s="19">
        <f t="shared" si="1558"/>
        <v>0.5</v>
      </c>
      <c r="V1125" s="61">
        <f t="shared" si="1559"/>
        <v>54.11761229550153</v>
      </c>
      <c r="W1125" s="21">
        <f t="shared" si="1560"/>
        <v>9.9476119140930006E-2</v>
      </c>
      <c r="X1125" s="21">
        <f t="shared" si="1561"/>
        <v>9.1341838223130907</v>
      </c>
      <c r="Y1125" s="21">
        <f t="shared" si="1562"/>
        <v>1.139933966598E-2</v>
      </c>
      <c r="Z1125" s="21">
        <f t="shared" si="1563"/>
        <v>8.2583005131596394</v>
      </c>
      <c r="AA1125" s="21">
        <f t="shared" si="1564"/>
        <v>1.4141999606172899</v>
      </c>
      <c r="AB1125" s="21">
        <f t="shared" si="1565"/>
        <v>0.12980815999431</v>
      </c>
      <c r="AC1125" s="21">
        <f t="shared" si="1566"/>
        <v>2.0069381982565204</v>
      </c>
      <c r="AD1125" s="21">
        <f t="shared" si="1567"/>
        <v>10.384113756603901</v>
      </c>
      <c r="AE1125" s="21">
        <f t="shared" si="1568"/>
        <v>3.4267858157914497</v>
      </c>
      <c r="AF1125" s="21">
        <f t="shared" si="1569"/>
        <v>0.45002047205505002</v>
      </c>
      <c r="AG1125" s="21">
        <f t="shared" si="1570"/>
        <v>89.432838453099677</v>
      </c>
      <c r="AH1125" s="21"/>
      <c r="AI1125" s="61">
        <f t="shared" si="1571"/>
        <v>60.512014637533682</v>
      </c>
      <c r="AJ1125" s="21">
        <f t="shared" si="1572"/>
        <v>0.11122996973096994</v>
      </c>
      <c r="AK1125" s="21">
        <f t="shared" si="1573"/>
        <v>10.213456243036763</v>
      </c>
      <c r="AL1125" s="21">
        <f t="shared" si="1574"/>
        <v>1.2746257262043668E-2</v>
      </c>
      <c r="AM1125" s="21">
        <f t="shared" si="1575"/>
        <v>9.2340807426015594</v>
      </c>
      <c r="AN1125" s="21">
        <f t="shared" si="1576"/>
        <v>1.5812983072866729</v>
      </c>
      <c r="AO1125" s="21">
        <f t="shared" si="1577"/>
        <v>0.14514596901940435</v>
      </c>
      <c r="AP1125" s="21">
        <f t="shared" si="1578"/>
        <v>2.2440730194524665</v>
      </c>
      <c r="AQ1125" s="21">
        <f t="shared" si="1579"/>
        <v>11.611074786639511</v>
      </c>
      <c r="AR1125" s="21">
        <f t="shared" si="1580"/>
        <v>3.8316862967382201</v>
      </c>
      <c r="AS1125" s="21">
        <f t="shared" si="1581"/>
        <v>0.50319377069872329</v>
      </c>
      <c r="AT1125" s="21">
        <f t="shared" si="1582"/>
        <v>100.00000000000003</v>
      </c>
      <c r="AU1125" s="21"/>
      <c r="AV1125" s="21">
        <f>AR1125*'[1]diagram lines'!$G$39</f>
        <v>3.1807063870460914</v>
      </c>
      <c r="AW1125" s="21">
        <f>AK1125*'[1]diagram lines'!$G$40</f>
        <v>5.4056390025425252</v>
      </c>
      <c r="AX1125" s="21">
        <f>AQ1125*'[1]diagram lines'!$G$38</f>
        <v>8.6137014954773274</v>
      </c>
      <c r="AY1125" s="21">
        <f>AP1125*'[1]diagram lines'!$G$41</f>
        <v>1.6037439100145501</v>
      </c>
      <c r="AZ1125" s="21">
        <f t="shared" si="1583"/>
        <v>15.442761083377732</v>
      </c>
      <c r="BA1125" s="21">
        <f t="shared" si="1584"/>
        <v>0.40346154352073899</v>
      </c>
      <c r="BB1125" s="21">
        <f t="shared" si="1585"/>
        <v>0.45832220289349412</v>
      </c>
      <c r="BC1125" s="86">
        <f t="shared" si="1586"/>
        <v>2.1818711676780409</v>
      </c>
      <c r="BX1125" s="61">
        <f t="shared" si="1588"/>
        <v>0.95248949733688415</v>
      </c>
      <c r="BY1125" s="21">
        <f t="shared" si="1589"/>
        <v>1.3168377566349526E-3</v>
      </c>
      <c r="BZ1125" s="21">
        <f t="shared" si="1590"/>
        <v>9.4730845429580227E-2</v>
      </c>
      <c r="CA1125" s="21">
        <f t="shared" si="1591"/>
        <v>7.5483749765170016E-5</v>
      </c>
      <c r="CB1125" s="21">
        <f t="shared" si="1592"/>
        <v>0.12153892832289492</v>
      </c>
      <c r="CC1125" s="21">
        <f t="shared" si="1593"/>
        <v>2.1080025373555116E-2</v>
      </c>
      <c r="CD1125" s="21">
        <f t="shared" si="1594"/>
        <v>3.406029776674938E-3</v>
      </c>
      <c r="CE1125" s="21">
        <f t="shared" si="1595"/>
        <v>3.78422967189729E-2</v>
      </c>
      <c r="CF1125" s="21">
        <f t="shared" si="1596"/>
        <v>0.17713292466526859</v>
      </c>
      <c r="CG1125" s="21">
        <f t="shared" si="1597"/>
        <v>3.8466932059447984E-2</v>
      </c>
      <c r="CH1125" s="21">
        <f t="shared" si="1598"/>
        <v>3.3524840782280336E-3</v>
      </c>
      <c r="CI1125" s="21">
        <f t="shared" si="1599"/>
        <v>0.30139084350721423</v>
      </c>
      <c r="CJ1125" s="21">
        <f t="shared" si="1600"/>
        <v>1.752823128775121</v>
      </c>
      <c r="CL1125" s="68">
        <f t="shared" si="1601"/>
        <v>0.54340308597050924</v>
      </c>
      <c r="CM1125" s="19">
        <f t="shared" si="1602"/>
        <v>7.512667621833376E-4</v>
      </c>
      <c r="CN1125" s="19">
        <f t="shared" si="1603"/>
        <v>5.4044725833677511E-2</v>
      </c>
      <c r="CO1125" s="19">
        <f t="shared" si="1604"/>
        <v>4.3064099580839241E-5</v>
      </c>
      <c r="CP1125" s="19">
        <f t="shared" si="1605"/>
        <v>6.9338957438236648E-2</v>
      </c>
      <c r="CQ1125" s="19">
        <f t="shared" si="1606"/>
        <v>1.2026327715270343E-2</v>
      </c>
      <c r="CR1125" s="19">
        <f t="shared" si="1607"/>
        <v>1.9431679789934559E-3</v>
      </c>
      <c r="CS1125" s="19">
        <f t="shared" si="1608"/>
        <v>2.1589341273364659E-2</v>
      </c>
      <c r="CT1125" s="19">
        <f t="shared" si="1609"/>
        <v>0.10105578923359466</v>
      </c>
      <c r="CU1125" s="19">
        <f t="shared" si="1610"/>
        <v>2.1945700868477705E-2</v>
      </c>
      <c r="CV1125" s="19">
        <f t="shared" si="1611"/>
        <v>1.9126197179807646E-3</v>
      </c>
      <c r="CW1125" s="19">
        <f t="shared" si="1612"/>
        <v>0.17194595310813088</v>
      </c>
      <c r="CX1125" s="19">
        <f t="shared" si="1613"/>
        <v>1</v>
      </c>
      <c r="CZ1125" s="68">
        <f t="shared" si="1614"/>
        <v>2.5805000000000001E-5</v>
      </c>
      <c r="DA1125" s="19">
        <f t="shared" si="1615"/>
        <v>1.7356439999999998E-5</v>
      </c>
      <c r="DB1125" s="19">
        <f t="shared" si="1616"/>
        <v>3.667E-5</v>
      </c>
      <c r="DC1125" s="19">
        <f t="shared" si="1617"/>
        <v>3.8190039999999995E-5</v>
      </c>
      <c r="DD1125" s="19">
        <f t="shared" si="1618"/>
        <v>1.2126519999999998E-5</v>
      </c>
      <c r="DE1125" s="19">
        <f t="shared" si="1619"/>
        <v>1.2126519999999998E-5</v>
      </c>
      <c r="DF1125" s="19">
        <f t="shared" si="1620"/>
        <v>1.0676119999999999E-5</v>
      </c>
      <c r="DG1125" s="19">
        <f t="shared" si="1621"/>
        <v>1.5085439999999999E-5</v>
      </c>
      <c r="DH1125" s="19">
        <f t="shared" si="1622"/>
        <v>2.3652079999999999E-5</v>
      </c>
      <c r="DI1125" s="19">
        <f t="shared" si="1623"/>
        <v>3.6353479999999989E-5</v>
      </c>
      <c r="DJ1125" s="19">
        <f t="shared" si="1624"/>
        <v>0</v>
      </c>
      <c r="DK1125" s="19">
        <f t="shared" si="1625"/>
        <v>1.9548759999999995E-5</v>
      </c>
      <c r="DM1125" s="68">
        <f t="shared" si="1626"/>
        <v>1265.1678901417629</v>
      </c>
      <c r="DN1125" s="19">
        <f t="shared" si="1627"/>
        <v>3.4575747655167191</v>
      </c>
      <c r="DO1125" s="19">
        <f t="shared" si="1628"/>
        <v>150.26998216530563</v>
      </c>
      <c r="DP1125" s="19">
        <f t="shared" si="1629"/>
        <v>0.18007066926518589</v>
      </c>
      <c r="DQ1125" s="19">
        <f t="shared" si="1630"/>
        <v>410.83543274882686</v>
      </c>
      <c r="DR1125" s="19">
        <f t="shared" si="1631"/>
        <v>70.35387630757036</v>
      </c>
      <c r="DS1125" s="19">
        <f t="shared" si="1632"/>
        <v>7.3350308495442427</v>
      </c>
      <c r="DT1125" s="19">
        <f t="shared" si="1633"/>
        <v>80.258199867573637</v>
      </c>
      <c r="DU1125" s="19">
        <f t="shared" si="1634"/>
        <v>264.85824395108313</v>
      </c>
      <c r="DV1125" s="19">
        <f t="shared" si="1635"/>
        <v>56.866220835270809</v>
      </c>
      <c r="DX1125" s="19">
        <f t="shared" si="1636"/>
        <v>158.4993664564156</v>
      </c>
      <c r="DZ1125" s="68">
        <f t="shared" si="1637"/>
        <v>2468.0818887581354</v>
      </c>
      <c r="EA1125" s="21">
        <f t="shared" si="1638"/>
        <v>2.4680818887581353</v>
      </c>
      <c r="EB1125" s="92">
        <f t="shared" si="1587"/>
        <v>856</v>
      </c>
    </row>
    <row r="1126" spans="1:132" ht="14.4" thickBot="1" x14ac:dyDescent="0.35">
      <c r="A1126" s="58">
        <f>'A. Thermody. result (all suite)'!C1082</f>
        <v>854</v>
      </c>
      <c r="B1126" s="58" t="str">
        <f>'A. Thermody. result (all suite)'!A1082</f>
        <v>Alkaline basalt</v>
      </c>
      <c r="C1126" s="87">
        <f>'A. Thermody. result (all suite)'!G1082</f>
        <v>15.864754</v>
      </c>
      <c r="D1126" s="58">
        <f>'A. Thermody. result (all suite)'!D1082</f>
        <v>5000</v>
      </c>
      <c r="E1126" s="70">
        <f>'A. Thermody. result (all suite)'!I1082</f>
        <v>57.176175000000001</v>
      </c>
      <c r="F1126" s="71">
        <f>'A. Thermody. result (all suite)'!J1082</f>
        <v>0.101649</v>
      </c>
      <c r="G1126" s="71">
        <f>'A. Thermody. result (all suite)'!K1082</f>
        <v>9.568676</v>
      </c>
      <c r="H1126" s="71">
        <f>'A. Thermody. result (all suite)'!L1082</f>
        <v>1.2199E-2</v>
      </c>
      <c r="I1126" s="71">
        <f>'A. Thermody. result (all suite)'!M1082</f>
        <v>8.7627590000000009</v>
      </c>
      <c r="J1126" s="71">
        <f>'A. Thermody. result (all suite)'!N1082</f>
        <v>1.5126360000000001</v>
      </c>
      <c r="K1126" s="71">
        <f>'A. Thermody. result (all suite)'!O1082</f>
        <v>0.131108</v>
      </c>
      <c r="L1126" s="71">
        <f>'A. Thermody. result (all suite)'!P1082</f>
        <v>2.1213739999999999</v>
      </c>
      <c r="M1126" s="71">
        <f>'A. Thermody. result (all suite)'!Q1082</f>
        <v>11.049492000000001</v>
      </c>
      <c r="N1126" s="71">
        <f>'A. Thermody. result (all suite)'!R1082</f>
        <v>3.5930010000000001</v>
      </c>
      <c r="O1126" s="71">
        <f>'A. Thermody. result (all suite)'!S1082</f>
        <v>0.47749599999999998</v>
      </c>
      <c r="P1126" s="71">
        <f>'A. Thermody. result (all suite)'!T1082</f>
        <v>5.493436</v>
      </c>
      <c r="Q1126" s="71">
        <f t="shared" si="1641"/>
        <v>100.00000100000001</v>
      </c>
      <c r="R1126" s="58"/>
      <c r="S1126" s="58">
        <f t="shared" si="1557"/>
        <v>1127</v>
      </c>
      <c r="T1126" s="58">
        <f t="shared" si="1558"/>
        <v>0.5</v>
      </c>
      <c r="U1126" s="58"/>
      <c r="V1126" s="70">
        <f t="shared" si="1559"/>
        <v>54.035238450536369</v>
      </c>
      <c r="W1126" s="71">
        <f t="shared" si="1560"/>
        <v>9.6064977296200227E-2</v>
      </c>
      <c r="X1126" s="71">
        <f t="shared" si="1561"/>
        <v>9.0430269131491308</v>
      </c>
      <c r="Y1126" s="71">
        <f t="shared" si="1562"/>
        <v>1.1528855749061442E-2</v>
      </c>
      <c r="Z1126" s="71">
        <f t="shared" si="1563"/>
        <v>8.2813824473145274</v>
      </c>
      <c r="AA1126" s="71">
        <f t="shared" si="1564"/>
        <v>1.4295403102579969</v>
      </c>
      <c r="AB1126" s="71">
        <f t="shared" si="1565"/>
        <v>0.12390566600114333</v>
      </c>
      <c r="AC1126" s="71">
        <f t="shared" si="1566"/>
        <v>2.0048376781547232</v>
      </c>
      <c r="AD1126" s="71">
        <f t="shared" si="1567"/>
        <v>10.442495234724849</v>
      </c>
      <c r="AE1126" s="71">
        <f t="shared" si="1568"/>
        <v>3.3956217915594324</v>
      </c>
      <c r="AF1126" s="71">
        <f t="shared" si="1569"/>
        <v>0.45126506309974934</v>
      </c>
      <c r="AG1126" s="71">
        <f t="shared" si="1570"/>
        <v>89.314907387843192</v>
      </c>
      <c r="AH1126" s="71"/>
      <c r="AI1126" s="70">
        <f t="shared" si="1571"/>
        <v>60.499685921290229</v>
      </c>
      <c r="AJ1126" s="71">
        <f t="shared" si="1572"/>
        <v>0.10755760724135935</v>
      </c>
      <c r="AK1126" s="71">
        <f t="shared" si="1573"/>
        <v>10.124879684284366</v>
      </c>
      <c r="AL1126" s="71">
        <f t="shared" si="1574"/>
        <v>1.2908097971818145E-2</v>
      </c>
      <c r="AM1126" s="71">
        <f t="shared" si="1575"/>
        <v>9.272116704273401</v>
      </c>
      <c r="AN1126" s="71">
        <f t="shared" si="1576"/>
        <v>1.6005618234034849</v>
      </c>
      <c r="AO1126" s="71">
        <f t="shared" si="1577"/>
        <v>0.13872898671113479</v>
      </c>
      <c r="AP1126" s="71">
        <f t="shared" si="1578"/>
        <v>2.2446842714048487</v>
      </c>
      <c r="AQ1126" s="71">
        <f t="shared" si="1579"/>
        <v>11.691771889074584</v>
      </c>
      <c r="AR1126" s="71">
        <f t="shared" si="1580"/>
        <v>3.8018533421461247</v>
      </c>
      <c r="AS1126" s="71">
        <f t="shared" si="1581"/>
        <v>0.50525167219864553</v>
      </c>
      <c r="AT1126" s="71">
        <f t="shared" si="1582"/>
        <v>100</v>
      </c>
      <c r="AU1126" s="71"/>
      <c r="AV1126" s="71">
        <f>AR1126*'[1]diagram lines'!$G$39</f>
        <v>3.1559418677543349</v>
      </c>
      <c r="AW1126" s="71">
        <f>AK1126*'[1]diagram lines'!$G$40</f>
        <v>5.3587584080298303</v>
      </c>
      <c r="AX1126" s="71">
        <f>AQ1126*'[1]diagram lines'!$G$38</f>
        <v>8.6735668192908904</v>
      </c>
      <c r="AY1126" s="71">
        <f>AP1126*'[1]diagram lines'!$G$41</f>
        <v>1.6041807458873671</v>
      </c>
      <c r="AZ1126" s="71">
        <f t="shared" si="1583"/>
        <v>15.493625231220708</v>
      </c>
      <c r="BA1126" s="71">
        <f t="shared" si="1584"/>
        <v>0.39890444354719656</v>
      </c>
      <c r="BB1126" s="71">
        <f t="shared" si="1585"/>
        <v>0.45299923689124416</v>
      </c>
      <c r="BC1126" s="72">
        <f t="shared" si="1586"/>
        <v>2.2075092374605467</v>
      </c>
      <c r="BX1126" s="70">
        <f t="shared" si="1588"/>
        <v>0.95166736018641818</v>
      </c>
      <c r="BY1126" s="71">
        <f t="shared" si="1589"/>
        <v>1.2725212819228845E-3</v>
      </c>
      <c r="BZ1126" s="71">
        <f t="shared" si="1590"/>
        <v>9.3847351902706946E-2</v>
      </c>
      <c r="CA1126" s="71">
        <f t="shared" si="1591"/>
        <v>7.6391759033126683E-5</v>
      </c>
      <c r="CB1126" s="71">
        <f t="shared" si="1592"/>
        <v>0.12195906750173975</v>
      </c>
      <c r="CC1126" s="71">
        <f t="shared" si="1593"/>
        <v>2.1322751621088244E-2</v>
      </c>
      <c r="CD1126" s="71">
        <f t="shared" si="1594"/>
        <v>3.2533002481389579E-3</v>
      </c>
      <c r="CE1126" s="71">
        <f t="shared" si="1595"/>
        <v>3.7827639087018541E-2</v>
      </c>
      <c r="CF1126" s="71">
        <f t="shared" si="1596"/>
        <v>0.17824636231650268</v>
      </c>
      <c r="CG1126" s="71">
        <f t="shared" si="1597"/>
        <v>3.8142261146496818E-2</v>
      </c>
      <c r="CH1126" s="71">
        <f t="shared" si="1598"/>
        <v>3.3639745251648539E-3</v>
      </c>
      <c r="CI1126" s="71">
        <f t="shared" si="1599"/>
        <v>0.30485216426193118</v>
      </c>
      <c r="CJ1126" s="71">
        <f t="shared" si="1600"/>
        <v>1.7558311458381621</v>
      </c>
      <c r="CK1126" s="58"/>
      <c r="CL1126" s="101">
        <f t="shared" si="1601"/>
        <v>0.54200391788364766</v>
      </c>
      <c r="CM1126" s="58">
        <f t="shared" si="1602"/>
        <v>7.2474012375229561E-4</v>
      </c>
      <c r="CN1126" s="58">
        <f t="shared" si="1603"/>
        <v>5.3448961835056215E-2</v>
      </c>
      <c r="CO1126" s="58">
        <f t="shared" si="1604"/>
        <v>4.3507463239957721E-5</v>
      </c>
      <c r="CP1126" s="58">
        <f t="shared" si="1605"/>
        <v>6.9459451035948833E-2</v>
      </c>
      <c r="CQ1126" s="58">
        <f t="shared" si="1606"/>
        <v>1.2143964795037073E-2</v>
      </c>
      <c r="CR1126" s="58">
        <f t="shared" si="1607"/>
        <v>1.85285484646416E-3</v>
      </c>
      <c r="CS1126" s="58">
        <f t="shared" si="1608"/>
        <v>2.1544007336173076E-2</v>
      </c>
      <c r="CT1126" s="58">
        <f t="shared" si="1609"/>
        <v>0.10151680173745588</v>
      </c>
      <c r="CU1126" s="58">
        <f t="shared" si="1610"/>
        <v>2.1723194304250286E-2</v>
      </c>
      <c r="CV1126" s="58">
        <f t="shared" si="1611"/>
        <v>1.9158872612201156E-3</v>
      </c>
      <c r="CW1126" s="58">
        <f t="shared" si="1612"/>
        <v>0.17362271137775448</v>
      </c>
      <c r="CX1126" s="58">
        <f t="shared" si="1613"/>
        <v>1.0000000000000002</v>
      </c>
      <c r="CY1126" s="58"/>
      <c r="CZ1126" s="101">
        <f t="shared" si="1614"/>
        <v>2.5805000000000001E-5</v>
      </c>
      <c r="DA1126" s="58">
        <f t="shared" si="1615"/>
        <v>1.7341959999999995E-5</v>
      </c>
      <c r="DB1126" s="58">
        <f t="shared" si="1616"/>
        <v>3.667E-5</v>
      </c>
      <c r="DC1126" s="58">
        <f t="shared" si="1617"/>
        <v>3.817185999999999E-5</v>
      </c>
      <c r="DD1126" s="58">
        <f t="shared" si="1618"/>
        <v>1.2120679999999998E-5</v>
      </c>
      <c r="DE1126" s="58">
        <f t="shared" si="1619"/>
        <v>1.2120679999999998E-5</v>
      </c>
      <c r="DF1126" s="58">
        <f t="shared" si="1620"/>
        <v>1.0669579999999999E-5</v>
      </c>
      <c r="DG1126" s="58">
        <f t="shared" si="1621"/>
        <v>1.5077959999999998E-5</v>
      </c>
      <c r="DH1126" s="58">
        <f t="shared" si="1622"/>
        <v>2.3636720000000002E-5</v>
      </c>
      <c r="DI1126" s="58">
        <f t="shared" si="1623"/>
        <v>3.6329319999999993E-5</v>
      </c>
      <c r="DJ1126" s="58">
        <f t="shared" si="1624"/>
        <v>0</v>
      </c>
      <c r="DK1126" s="58">
        <f t="shared" si="1625"/>
        <v>1.9529839999999997E-5</v>
      </c>
      <c r="DL1126" s="58"/>
      <c r="DM1126" s="101">
        <f t="shared" si="1626"/>
        <v>1261.9103036795018</v>
      </c>
      <c r="DN1126" s="58">
        <f t="shared" si="1627"/>
        <v>3.3382755516293079</v>
      </c>
      <c r="DO1126" s="58">
        <f t="shared" si="1628"/>
        <v>148.61347555774017</v>
      </c>
      <c r="DP1126" s="58">
        <f t="shared" si="1629"/>
        <v>0.18201121990882418</v>
      </c>
      <c r="DQ1126" s="58">
        <f t="shared" si="1630"/>
        <v>411.7476541689843</v>
      </c>
      <c r="DR1126" s="58">
        <f t="shared" si="1631"/>
        <v>71.076281409948137</v>
      </c>
      <c r="DS1126" s="58">
        <f t="shared" si="1632"/>
        <v>6.9984057772195021</v>
      </c>
      <c r="DT1126" s="58">
        <f t="shared" si="1633"/>
        <v>80.129402877616499</v>
      </c>
      <c r="DU1126" s="58">
        <f t="shared" si="1634"/>
        <v>266.23941645477413</v>
      </c>
      <c r="DV1126" s="58">
        <f t="shared" si="1635"/>
        <v>56.327090720673475</v>
      </c>
      <c r="DW1126" s="58"/>
      <c r="DX1126" s="58">
        <f t="shared" si="1636"/>
        <v>160.20004562388306</v>
      </c>
      <c r="DY1126" s="58"/>
      <c r="DZ1126" s="101">
        <f t="shared" si="1637"/>
        <v>2466.7623630418789</v>
      </c>
      <c r="EA1126" s="71">
        <f t="shared" si="1638"/>
        <v>2.4667623630418789</v>
      </c>
      <c r="EB1126" s="102">
        <f t="shared" si="1587"/>
        <v>854</v>
      </c>
    </row>
    <row r="1127" spans="1:132" x14ac:dyDescent="0.3">
      <c r="C1127" s="24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  <c r="AZ1127" s="21"/>
      <c r="BA1127" s="21"/>
      <c r="BB1127" s="21"/>
      <c r="BC1127" s="21"/>
      <c r="BX1127" s="21"/>
      <c r="BY1127" s="21"/>
      <c r="BZ1127" s="21"/>
      <c r="CA1127" s="21"/>
      <c r="CB1127" s="21"/>
      <c r="CC1127" s="21"/>
      <c r="CD1127" s="21"/>
      <c r="CE1127" s="21"/>
      <c r="CF1127" s="21"/>
      <c r="CG1127" s="21"/>
      <c r="CH1127" s="21"/>
      <c r="CI1127" s="21"/>
      <c r="CJ1127" s="21"/>
      <c r="EA1127" s="21"/>
    </row>
    <row r="1128" spans="1:132" x14ac:dyDescent="0.3">
      <c r="C1128" s="24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</row>
    <row r="1129" spans="1:132" x14ac:dyDescent="0.3">
      <c r="C1129" s="24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  <c r="AZ1129" s="21"/>
      <c r="BA1129" s="21"/>
      <c r="BB1129" s="21"/>
      <c r="BC1129" s="21"/>
    </row>
    <row r="1130" spans="1:132" x14ac:dyDescent="0.3">
      <c r="C1130" s="24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1"/>
      <c r="AV1130" s="21"/>
      <c r="AW1130" s="21"/>
      <c r="AX1130" s="21"/>
      <c r="AY1130" s="21"/>
      <c r="AZ1130" s="21"/>
      <c r="BA1130" s="21"/>
      <c r="BB1130" s="21"/>
      <c r="BC1130" s="21"/>
    </row>
    <row r="1131" spans="1:132" x14ac:dyDescent="0.3">
      <c r="C1131" s="24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  <c r="AZ1131" s="21"/>
      <c r="BA1131" s="21"/>
      <c r="BB1131" s="21"/>
      <c r="BC1131" s="21"/>
    </row>
    <row r="1132" spans="1:132" x14ac:dyDescent="0.3">
      <c r="C1132" s="24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21"/>
      <c r="AV1132" s="21"/>
      <c r="AW1132" s="21"/>
      <c r="AX1132" s="21"/>
      <c r="AY1132" s="21"/>
      <c r="AZ1132" s="21"/>
      <c r="BA1132" s="21"/>
      <c r="BB1132" s="21"/>
      <c r="BC1132" s="21"/>
    </row>
    <row r="1133" spans="1:132" x14ac:dyDescent="0.3">
      <c r="C1133" s="24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  <c r="AZ1133" s="21"/>
      <c r="BA1133" s="21"/>
      <c r="BB1133" s="21"/>
      <c r="BC1133" s="21"/>
    </row>
    <row r="1134" spans="1:132" x14ac:dyDescent="0.3">
      <c r="C1134" s="24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1"/>
      <c r="AV1134" s="21"/>
      <c r="AW1134" s="21"/>
      <c r="AX1134" s="21"/>
      <c r="AY1134" s="21"/>
      <c r="AZ1134" s="21"/>
      <c r="BA1134" s="21"/>
      <c r="BB1134" s="21"/>
      <c r="BC1134" s="21"/>
    </row>
    <row r="1135" spans="1:132" x14ac:dyDescent="0.3">
      <c r="C1135" s="24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09266-AAD5-4050-8BC0-CB9DB1C30D77}">
  <sheetPr codeName="Planilha11"/>
  <dimension ref="A1:AZ202"/>
  <sheetViews>
    <sheetView topLeftCell="AK177" zoomScaleNormal="100" workbookViewId="0">
      <selection activeCell="AK17" sqref="AK17"/>
    </sheetView>
  </sheetViews>
  <sheetFormatPr defaultColWidth="12.44140625" defaultRowHeight="15.6" x14ac:dyDescent="0.3"/>
  <cols>
    <col min="1" max="40" width="12.44140625" style="1"/>
    <col min="41" max="41" width="15.88671875" style="1" customWidth="1"/>
    <col min="42" max="45" width="12.44140625" style="1"/>
    <col min="46" max="46" width="36.109375" style="1" customWidth="1"/>
    <col min="47" max="47" width="10" style="1" bestFit="1" customWidth="1"/>
    <col min="48" max="48" width="19.33203125" style="1" bestFit="1" customWidth="1"/>
    <col min="49" max="49" width="9.44140625" style="1" bestFit="1" customWidth="1"/>
    <col min="50" max="50" width="10" style="1" bestFit="1" customWidth="1"/>
    <col min="51" max="51" width="7" style="1" bestFit="1" customWidth="1"/>
    <col min="52" max="52" width="8.109375" style="1" customWidth="1"/>
    <col min="53" max="16384" width="12.44140625" style="1"/>
  </cols>
  <sheetData>
    <row r="1" spans="1:46" ht="16.2" thickBot="1" x14ac:dyDescent="0.35">
      <c r="A1" s="110" t="s">
        <v>1412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</row>
    <row r="2" spans="1:46" x14ac:dyDescent="0.3">
      <c r="A2" s="116" t="s">
        <v>1433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6"/>
      <c r="O2" s="116"/>
      <c r="P2" s="116"/>
      <c r="Q2" s="116"/>
      <c r="R2" s="117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7"/>
      <c r="AI2" s="116"/>
      <c r="AJ2" s="116"/>
      <c r="AK2" s="116"/>
      <c r="AL2" s="117"/>
      <c r="AM2" s="116"/>
      <c r="AN2" s="116"/>
      <c r="AO2" s="116"/>
      <c r="AP2" s="117"/>
      <c r="AQ2" s="116"/>
      <c r="AR2" s="116"/>
      <c r="AS2" s="116"/>
      <c r="AT2" s="111"/>
    </row>
    <row r="3" spans="1:46" x14ac:dyDescent="0.3">
      <c r="A3" s="116" t="s">
        <v>232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116"/>
      <c r="O3" s="116"/>
      <c r="P3" s="116"/>
      <c r="Q3" s="116"/>
      <c r="R3" s="118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8"/>
      <c r="AI3" s="116"/>
      <c r="AJ3" s="116"/>
      <c r="AK3" s="116"/>
      <c r="AL3" s="118"/>
      <c r="AM3" s="116"/>
      <c r="AN3" s="116"/>
      <c r="AO3" s="116"/>
      <c r="AP3" s="118"/>
      <c r="AQ3" s="116"/>
      <c r="AR3" s="116"/>
      <c r="AS3" s="116"/>
      <c r="AT3" s="111"/>
    </row>
    <row r="4" spans="1:46" x14ac:dyDescent="0.3">
      <c r="A4" s="116" t="s">
        <v>0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8" t="s">
        <v>1</v>
      </c>
      <c r="N4" s="116"/>
      <c r="O4" s="116"/>
      <c r="P4" s="116"/>
      <c r="Q4" s="116"/>
      <c r="R4" s="118" t="s">
        <v>1410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46" t="s">
        <v>1411</v>
      </c>
      <c r="AI4" s="116"/>
      <c r="AJ4" s="116"/>
      <c r="AK4" s="116"/>
      <c r="AL4" s="118" t="s">
        <v>2</v>
      </c>
      <c r="AM4" s="116"/>
      <c r="AN4" s="116"/>
      <c r="AO4" s="116"/>
      <c r="AP4" s="118" t="s">
        <v>230</v>
      </c>
      <c r="AQ4" s="116"/>
      <c r="AR4" s="116"/>
      <c r="AS4" s="116"/>
      <c r="AT4" s="111"/>
    </row>
    <row r="5" spans="1:46" x14ac:dyDescent="0.3">
      <c r="A5" s="119" t="s">
        <v>3</v>
      </c>
      <c r="B5" s="119" t="s">
        <v>4</v>
      </c>
      <c r="C5" s="119" t="s">
        <v>233</v>
      </c>
      <c r="D5" s="119" t="s">
        <v>6</v>
      </c>
      <c r="E5" s="119" t="s">
        <v>7</v>
      </c>
      <c r="F5" s="119" t="s">
        <v>8</v>
      </c>
      <c r="G5" s="119" t="s">
        <v>9</v>
      </c>
      <c r="H5" s="119" t="s">
        <v>10</v>
      </c>
      <c r="I5" s="119" t="s">
        <v>11</v>
      </c>
      <c r="J5" s="119" t="s">
        <v>12</v>
      </c>
      <c r="K5" s="119" t="s">
        <v>13</v>
      </c>
      <c r="L5" s="119" t="s">
        <v>14</v>
      </c>
      <c r="M5" s="120" t="s">
        <v>15</v>
      </c>
      <c r="N5" s="119" t="s">
        <v>16</v>
      </c>
      <c r="O5" s="119" t="s">
        <v>17</v>
      </c>
      <c r="P5" s="119" t="s">
        <v>18</v>
      </c>
      <c r="Q5" s="119" t="s">
        <v>19</v>
      </c>
      <c r="R5" s="120" t="s">
        <v>20</v>
      </c>
      <c r="S5" s="119" t="s">
        <v>21</v>
      </c>
      <c r="T5" s="119" t="s">
        <v>22</v>
      </c>
      <c r="U5" s="119" t="s">
        <v>23</v>
      </c>
      <c r="V5" s="119" t="s">
        <v>24</v>
      </c>
      <c r="W5" s="119" t="s">
        <v>25</v>
      </c>
      <c r="X5" s="119" t="s">
        <v>26</v>
      </c>
      <c r="Y5" s="119" t="s">
        <v>27</v>
      </c>
      <c r="Z5" s="119" t="s">
        <v>28</v>
      </c>
      <c r="AA5" s="119" t="s">
        <v>29</v>
      </c>
      <c r="AB5" s="119" t="s">
        <v>30</v>
      </c>
      <c r="AC5" s="119" t="s">
        <v>31</v>
      </c>
      <c r="AD5" s="119" t="s">
        <v>32</v>
      </c>
      <c r="AE5" s="119" t="s">
        <v>33</v>
      </c>
      <c r="AF5" s="119" t="s">
        <v>34</v>
      </c>
      <c r="AG5" s="119" t="s">
        <v>35</v>
      </c>
      <c r="AH5" s="120" t="s">
        <v>36</v>
      </c>
      <c r="AI5" s="119" t="s">
        <v>37</v>
      </c>
      <c r="AJ5" s="119" t="s">
        <v>38</v>
      </c>
      <c r="AK5" s="119" t="s">
        <v>39</v>
      </c>
      <c r="AL5" s="120" t="s">
        <v>36</v>
      </c>
      <c r="AM5" s="119" t="s">
        <v>37</v>
      </c>
      <c r="AN5" s="119" t="s">
        <v>38</v>
      </c>
      <c r="AO5" s="119" t="s">
        <v>39</v>
      </c>
      <c r="AP5" s="120" t="s">
        <v>36</v>
      </c>
      <c r="AQ5" s="119" t="s">
        <v>37</v>
      </c>
      <c r="AR5" s="119" t="s">
        <v>38</v>
      </c>
      <c r="AS5" s="119" t="s">
        <v>39</v>
      </c>
      <c r="AT5" s="111"/>
    </row>
    <row r="6" spans="1:46" x14ac:dyDescent="0.3">
      <c r="A6" s="1">
        <v>0</v>
      </c>
      <c r="B6" s="1" t="s">
        <v>40</v>
      </c>
      <c r="C6" s="1">
        <v>1400</v>
      </c>
      <c r="D6" s="1">
        <v>10000</v>
      </c>
      <c r="E6" s="1">
        <v>-5.4333640000000001</v>
      </c>
      <c r="F6" s="1">
        <v>-1608620.228448</v>
      </c>
      <c r="G6" s="1">
        <v>-1105631.180347</v>
      </c>
      <c r="H6" s="1">
        <v>300.62400100000002</v>
      </c>
      <c r="I6" s="1">
        <v>155.12562199999999</v>
      </c>
      <c r="J6" s="1">
        <v>36.908332999999999</v>
      </c>
      <c r="K6" s="1">
        <v>2.7094149999999999</v>
      </c>
      <c r="L6" s="1">
        <v>0.257938</v>
      </c>
      <c r="M6" s="111">
        <v>100</v>
      </c>
      <c r="N6" s="1">
        <v>100</v>
      </c>
      <c r="O6" s="1">
        <v>0</v>
      </c>
      <c r="P6" s="1">
        <v>0</v>
      </c>
      <c r="Q6" s="1">
        <v>0</v>
      </c>
      <c r="R6" s="111">
        <v>40.405959000000003</v>
      </c>
      <c r="S6" s="1">
        <v>3.4696530000000001</v>
      </c>
      <c r="T6" s="1">
        <v>13.238676</v>
      </c>
      <c r="U6" s="1">
        <v>2.0397959999999999</v>
      </c>
      <c r="V6" s="1">
        <v>10.188981</v>
      </c>
      <c r="W6" s="1">
        <v>0.179982</v>
      </c>
      <c r="X6" s="1">
        <v>10.188981</v>
      </c>
      <c r="Y6" s="1">
        <v>12.038796</v>
      </c>
      <c r="Z6" s="1">
        <v>1.539846</v>
      </c>
      <c r="AA6" s="1">
        <v>2.6997300000000002</v>
      </c>
      <c r="AB6" s="1">
        <v>1.8098190000000001</v>
      </c>
      <c r="AC6" s="1">
        <v>2.1997800000000001</v>
      </c>
      <c r="AD6" s="1">
        <v>0</v>
      </c>
      <c r="AE6" s="1">
        <v>0</v>
      </c>
      <c r="AF6" s="1">
        <v>0</v>
      </c>
      <c r="AG6" s="1">
        <v>0</v>
      </c>
      <c r="AH6" s="111">
        <v>0</v>
      </c>
      <c r="AI6" s="1">
        <v>0</v>
      </c>
      <c r="AJ6" s="1">
        <v>0</v>
      </c>
      <c r="AK6" s="1">
        <v>0</v>
      </c>
      <c r="AL6" s="111">
        <v>0</v>
      </c>
      <c r="AM6" s="1">
        <v>0</v>
      </c>
      <c r="AN6" s="1">
        <v>0</v>
      </c>
      <c r="AO6" s="1">
        <v>0</v>
      </c>
      <c r="AP6" s="111">
        <f>AH6+AL6</f>
        <v>0</v>
      </c>
      <c r="AQ6" s="1">
        <f t="shared" ref="AQ6:AS6" si="0">AI6+AM6</f>
        <v>0</v>
      </c>
      <c r="AR6" s="1">
        <f t="shared" si="0"/>
        <v>0</v>
      </c>
      <c r="AS6" s="1">
        <f t="shared" si="0"/>
        <v>0</v>
      </c>
      <c r="AT6" s="111"/>
    </row>
    <row r="7" spans="1:46" x14ac:dyDescent="0.3">
      <c r="A7" s="1">
        <v>1</v>
      </c>
      <c r="B7" s="1" t="s">
        <v>40</v>
      </c>
      <c r="C7" s="1">
        <v>1399</v>
      </c>
      <c r="D7" s="1">
        <v>10000</v>
      </c>
      <c r="E7" s="1">
        <v>-5.4421460000000002</v>
      </c>
      <c r="F7" s="1">
        <v>-1608319.650813</v>
      </c>
      <c r="G7" s="1">
        <v>-1105786.305651</v>
      </c>
      <c r="H7" s="1">
        <v>300.53125899999998</v>
      </c>
      <c r="I7" s="1">
        <v>155.12498600000001</v>
      </c>
      <c r="J7" s="1">
        <v>36.904525999999997</v>
      </c>
      <c r="K7" s="1">
        <v>2.709695</v>
      </c>
      <c r="L7" s="1">
        <v>0.26036300000000001</v>
      </c>
      <c r="M7" s="111">
        <v>100</v>
      </c>
      <c r="N7" s="1">
        <v>100</v>
      </c>
      <c r="O7" s="1">
        <v>0</v>
      </c>
      <c r="P7" s="1">
        <v>0</v>
      </c>
      <c r="Q7" s="1">
        <v>0</v>
      </c>
      <c r="R7" s="111">
        <v>40.405959000000003</v>
      </c>
      <c r="S7" s="1">
        <v>3.4696530000000001</v>
      </c>
      <c r="T7" s="1">
        <v>13.238676</v>
      </c>
      <c r="U7" s="1">
        <v>2.0397959999999999</v>
      </c>
      <c r="V7" s="1">
        <v>10.188981</v>
      </c>
      <c r="W7" s="1">
        <v>0.179982</v>
      </c>
      <c r="X7" s="1">
        <v>10.188981</v>
      </c>
      <c r="Y7" s="1">
        <v>12.038796</v>
      </c>
      <c r="Z7" s="1">
        <v>1.539846</v>
      </c>
      <c r="AA7" s="1">
        <v>2.6997300000000002</v>
      </c>
      <c r="AB7" s="1">
        <v>1.8098190000000001</v>
      </c>
      <c r="AC7" s="1">
        <v>2.1997800000000001</v>
      </c>
      <c r="AD7" s="1">
        <v>0</v>
      </c>
      <c r="AE7" s="1">
        <v>0</v>
      </c>
      <c r="AF7" s="1">
        <v>0</v>
      </c>
      <c r="AG7" s="1">
        <v>0</v>
      </c>
      <c r="AH7" s="111">
        <v>0</v>
      </c>
      <c r="AI7" s="1">
        <v>0</v>
      </c>
      <c r="AJ7" s="1">
        <v>0</v>
      </c>
      <c r="AK7" s="1">
        <v>0</v>
      </c>
      <c r="AL7" s="111">
        <v>0</v>
      </c>
      <c r="AM7" s="1">
        <v>0</v>
      </c>
      <c r="AN7" s="1">
        <v>0</v>
      </c>
      <c r="AO7" s="1">
        <v>0</v>
      </c>
      <c r="AP7" s="111">
        <f t="shared" ref="AP7:AP70" si="1">AH7+AL7</f>
        <v>0</v>
      </c>
      <c r="AQ7" s="1">
        <f t="shared" ref="AQ7:AQ70" si="2">AI7+AM7</f>
        <v>0</v>
      </c>
      <c r="AR7" s="1">
        <f t="shared" ref="AR7:AR70" si="3">AJ7+AN7</f>
        <v>0</v>
      </c>
      <c r="AS7" s="1">
        <f t="shared" ref="AS7:AS70" si="4">AK7+AO7</f>
        <v>0</v>
      </c>
      <c r="AT7" s="111"/>
    </row>
    <row r="8" spans="1:46" x14ac:dyDescent="0.3">
      <c r="A8" s="1">
        <v>2</v>
      </c>
      <c r="B8" s="1" t="s">
        <v>40</v>
      </c>
      <c r="C8" s="1">
        <v>1398</v>
      </c>
      <c r="D8" s="1">
        <v>10000</v>
      </c>
      <c r="E8" s="1">
        <v>-5.4509420000000004</v>
      </c>
      <c r="F8" s="1">
        <v>-1608019.165948</v>
      </c>
      <c r="G8" s="1">
        <v>-1105941.430318</v>
      </c>
      <c r="H8" s="1">
        <v>300.43846200000002</v>
      </c>
      <c r="I8" s="1">
        <v>155.124349</v>
      </c>
      <c r="J8" s="1">
        <v>36.90072</v>
      </c>
      <c r="K8" s="1">
        <v>2.7099739999999999</v>
      </c>
      <c r="L8" s="1">
        <v>0.262791</v>
      </c>
      <c r="M8" s="111">
        <v>100</v>
      </c>
      <c r="N8" s="1">
        <v>100</v>
      </c>
      <c r="O8" s="1">
        <v>0</v>
      </c>
      <c r="P8" s="1">
        <v>0</v>
      </c>
      <c r="Q8" s="1">
        <v>0</v>
      </c>
      <c r="R8" s="111">
        <v>40.405959000000003</v>
      </c>
      <c r="S8" s="1">
        <v>3.4696530000000001</v>
      </c>
      <c r="T8" s="1">
        <v>13.238676</v>
      </c>
      <c r="U8" s="1">
        <v>2.0397959999999999</v>
      </c>
      <c r="V8" s="1">
        <v>10.188981</v>
      </c>
      <c r="W8" s="1">
        <v>0.179982</v>
      </c>
      <c r="X8" s="1">
        <v>10.188981</v>
      </c>
      <c r="Y8" s="1">
        <v>12.038796</v>
      </c>
      <c r="Z8" s="1">
        <v>1.539846</v>
      </c>
      <c r="AA8" s="1">
        <v>2.6997300000000002</v>
      </c>
      <c r="AB8" s="1">
        <v>1.8098190000000001</v>
      </c>
      <c r="AC8" s="1">
        <v>2.1997800000000001</v>
      </c>
      <c r="AD8" s="1">
        <v>0</v>
      </c>
      <c r="AE8" s="1">
        <v>0</v>
      </c>
      <c r="AF8" s="1">
        <v>0</v>
      </c>
      <c r="AG8" s="1">
        <v>0</v>
      </c>
      <c r="AH8" s="111">
        <v>0</v>
      </c>
      <c r="AI8" s="1">
        <v>0</v>
      </c>
      <c r="AJ8" s="1">
        <v>0</v>
      </c>
      <c r="AK8" s="1">
        <v>0</v>
      </c>
      <c r="AL8" s="111">
        <v>0</v>
      </c>
      <c r="AM8" s="1">
        <v>0</v>
      </c>
      <c r="AN8" s="1">
        <v>0</v>
      </c>
      <c r="AO8" s="1">
        <v>0</v>
      </c>
      <c r="AP8" s="111">
        <f t="shared" si="1"/>
        <v>0</v>
      </c>
      <c r="AQ8" s="1">
        <f t="shared" si="2"/>
        <v>0</v>
      </c>
      <c r="AR8" s="1">
        <f t="shared" si="3"/>
        <v>0</v>
      </c>
      <c r="AS8" s="1">
        <f t="shared" si="4"/>
        <v>0</v>
      </c>
      <c r="AT8" s="111"/>
    </row>
    <row r="9" spans="1:46" x14ac:dyDescent="0.3">
      <c r="A9" s="1">
        <v>3</v>
      </c>
      <c r="B9" s="1" t="s">
        <v>40</v>
      </c>
      <c r="C9" s="1">
        <v>1397</v>
      </c>
      <c r="D9" s="1">
        <v>10000</v>
      </c>
      <c r="E9" s="1">
        <v>-5.4597499999999997</v>
      </c>
      <c r="F9" s="1">
        <v>-1607718.773907</v>
      </c>
      <c r="G9" s="1">
        <v>-1106096.5543490001</v>
      </c>
      <c r="H9" s="1">
        <v>300.34560900000002</v>
      </c>
      <c r="I9" s="1">
        <v>155.12371200000001</v>
      </c>
      <c r="J9" s="1">
        <v>36.896914000000002</v>
      </c>
      <c r="K9" s="1">
        <v>2.7102539999999999</v>
      </c>
      <c r="L9" s="1">
        <v>0.26522200000000001</v>
      </c>
      <c r="M9" s="111">
        <v>100</v>
      </c>
      <c r="N9" s="1">
        <v>100</v>
      </c>
      <c r="O9" s="1">
        <v>0</v>
      </c>
      <c r="P9" s="1">
        <v>0</v>
      </c>
      <c r="Q9" s="1">
        <v>0</v>
      </c>
      <c r="R9" s="111">
        <v>40.405959000000003</v>
      </c>
      <c r="S9" s="1">
        <v>3.4696530000000001</v>
      </c>
      <c r="T9" s="1">
        <v>13.238676</v>
      </c>
      <c r="U9" s="1">
        <v>2.0397959999999999</v>
      </c>
      <c r="V9" s="1">
        <v>10.188981</v>
      </c>
      <c r="W9" s="1">
        <v>0.179982</v>
      </c>
      <c r="X9" s="1">
        <v>10.188981</v>
      </c>
      <c r="Y9" s="1">
        <v>12.038796</v>
      </c>
      <c r="Z9" s="1">
        <v>1.539846</v>
      </c>
      <c r="AA9" s="1">
        <v>2.6997300000000002</v>
      </c>
      <c r="AB9" s="1">
        <v>1.8098190000000001</v>
      </c>
      <c r="AC9" s="1">
        <v>2.1997800000000001</v>
      </c>
      <c r="AD9" s="1">
        <v>0</v>
      </c>
      <c r="AE9" s="1">
        <v>0</v>
      </c>
      <c r="AF9" s="1">
        <v>0</v>
      </c>
      <c r="AG9" s="1">
        <v>0</v>
      </c>
      <c r="AH9" s="111">
        <v>0</v>
      </c>
      <c r="AI9" s="1">
        <v>0</v>
      </c>
      <c r="AJ9" s="1">
        <v>0</v>
      </c>
      <c r="AK9" s="1">
        <v>0</v>
      </c>
      <c r="AL9" s="111">
        <v>0</v>
      </c>
      <c r="AM9" s="1">
        <v>0</v>
      </c>
      <c r="AN9" s="1">
        <v>0</v>
      </c>
      <c r="AO9" s="1">
        <v>0</v>
      </c>
      <c r="AP9" s="111">
        <f t="shared" si="1"/>
        <v>0</v>
      </c>
      <c r="AQ9" s="1">
        <f t="shared" si="2"/>
        <v>0</v>
      </c>
      <c r="AR9" s="1">
        <f t="shared" si="3"/>
        <v>0</v>
      </c>
      <c r="AS9" s="1">
        <f t="shared" si="4"/>
        <v>0</v>
      </c>
      <c r="AT9" s="111"/>
    </row>
    <row r="10" spans="1:46" x14ac:dyDescent="0.3">
      <c r="A10" s="1">
        <v>4</v>
      </c>
      <c r="B10" s="1" t="s">
        <v>40</v>
      </c>
      <c r="C10" s="1">
        <v>1396</v>
      </c>
      <c r="D10" s="1">
        <v>10000</v>
      </c>
      <c r="E10" s="1">
        <v>-5.468572</v>
      </c>
      <c r="F10" s="1">
        <v>-1607418.474747</v>
      </c>
      <c r="G10" s="1">
        <v>-1106251.677743</v>
      </c>
      <c r="H10" s="1">
        <v>300.252702</v>
      </c>
      <c r="I10" s="1">
        <v>155.123075</v>
      </c>
      <c r="J10" s="1">
        <v>36.893107999999998</v>
      </c>
      <c r="K10" s="1">
        <v>2.7105329999999999</v>
      </c>
      <c r="L10" s="1">
        <v>0.26765600000000001</v>
      </c>
      <c r="M10" s="111">
        <v>100</v>
      </c>
      <c r="N10" s="1">
        <v>100</v>
      </c>
      <c r="O10" s="1">
        <v>0</v>
      </c>
      <c r="P10" s="1">
        <v>0</v>
      </c>
      <c r="Q10" s="1">
        <v>0</v>
      </c>
      <c r="R10" s="111">
        <v>40.405959000000003</v>
      </c>
      <c r="S10" s="1">
        <v>3.4696530000000001</v>
      </c>
      <c r="T10" s="1">
        <v>13.238676</v>
      </c>
      <c r="U10" s="1">
        <v>2.0397959999999999</v>
      </c>
      <c r="V10" s="1">
        <v>10.188981</v>
      </c>
      <c r="W10" s="1">
        <v>0.179982</v>
      </c>
      <c r="X10" s="1">
        <v>10.188981</v>
      </c>
      <c r="Y10" s="1">
        <v>12.038796</v>
      </c>
      <c r="Z10" s="1">
        <v>1.539846</v>
      </c>
      <c r="AA10" s="1">
        <v>2.6997300000000002</v>
      </c>
      <c r="AB10" s="1">
        <v>1.8098190000000001</v>
      </c>
      <c r="AC10" s="1">
        <v>2.1997800000000001</v>
      </c>
      <c r="AD10" s="1">
        <v>0</v>
      </c>
      <c r="AE10" s="1">
        <v>0</v>
      </c>
      <c r="AF10" s="1">
        <v>0</v>
      </c>
      <c r="AG10" s="1">
        <v>0</v>
      </c>
      <c r="AH10" s="111">
        <v>0</v>
      </c>
      <c r="AI10" s="1">
        <v>0</v>
      </c>
      <c r="AJ10" s="1">
        <v>0</v>
      </c>
      <c r="AK10" s="1">
        <v>0</v>
      </c>
      <c r="AL10" s="111">
        <v>0</v>
      </c>
      <c r="AM10" s="1">
        <v>0</v>
      </c>
      <c r="AN10" s="1">
        <v>0</v>
      </c>
      <c r="AO10" s="1">
        <v>0</v>
      </c>
      <c r="AP10" s="111">
        <f t="shared" si="1"/>
        <v>0</v>
      </c>
      <c r="AQ10" s="1">
        <f t="shared" si="2"/>
        <v>0</v>
      </c>
      <c r="AR10" s="1">
        <f t="shared" si="3"/>
        <v>0</v>
      </c>
      <c r="AS10" s="1">
        <f t="shared" si="4"/>
        <v>0</v>
      </c>
      <c r="AT10" s="111"/>
    </row>
    <row r="11" spans="1:46" x14ac:dyDescent="0.3">
      <c r="A11" s="1">
        <v>5</v>
      </c>
      <c r="B11" s="1" t="s">
        <v>40</v>
      </c>
      <c r="C11" s="1">
        <v>1395</v>
      </c>
      <c r="D11" s="1">
        <v>10000</v>
      </c>
      <c r="E11" s="1">
        <v>-5.4774070000000004</v>
      </c>
      <c r="F11" s="1">
        <v>-1607118.2685229999</v>
      </c>
      <c r="G11" s="1">
        <v>-1106406.8004989999</v>
      </c>
      <c r="H11" s="1">
        <v>300.159739</v>
      </c>
      <c r="I11" s="1">
        <v>155.12243799999999</v>
      </c>
      <c r="J11" s="1">
        <v>36.889301000000003</v>
      </c>
      <c r="K11" s="1">
        <v>2.7108129999999999</v>
      </c>
      <c r="L11" s="1">
        <v>0.27009300000000003</v>
      </c>
      <c r="M11" s="111">
        <v>100</v>
      </c>
      <c r="N11" s="1">
        <v>100</v>
      </c>
      <c r="O11" s="1">
        <v>0</v>
      </c>
      <c r="P11" s="1">
        <v>0</v>
      </c>
      <c r="Q11" s="1">
        <v>0</v>
      </c>
      <c r="R11" s="111">
        <v>40.405959000000003</v>
      </c>
      <c r="S11" s="1">
        <v>3.4696530000000001</v>
      </c>
      <c r="T11" s="1">
        <v>13.238676</v>
      </c>
      <c r="U11" s="1">
        <v>2.0397959999999999</v>
      </c>
      <c r="V11" s="1">
        <v>10.188981</v>
      </c>
      <c r="W11" s="1">
        <v>0.179982</v>
      </c>
      <c r="X11" s="1">
        <v>10.188981</v>
      </c>
      <c r="Y11" s="1">
        <v>12.038796</v>
      </c>
      <c r="Z11" s="1">
        <v>1.539846</v>
      </c>
      <c r="AA11" s="1">
        <v>2.6997300000000002</v>
      </c>
      <c r="AB11" s="1">
        <v>1.8098190000000001</v>
      </c>
      <c r="AC11" s="1">
        <v>2.1997800000000001</v>
      </c>
      <c r="AD11" s="1">
        <v>0</v>
      </c>
      <c r="AE11" s="1">
        <v>0</v>
      </c>
      <c r="AF11" s="1">
        <v>0</v>
      </c>
      <c r="AG11" s="1">
        <v>0</v>
      </c>
      <c r="AH11" s="111">
        <v>0</v>
      </c>
      <c r="AI11" s="1">
        <v>0</v>
      </c>
      <c r="AJ11" s="1">
        <v>0</v>
      </c>
      <c r="AK11" s="1">
        <v>0</v>
      </c>
      <c r="AL11" s="111">
        <v>0</v>
      </c>
      <c r="AM11" s="1">
        <v>0</v>
      </c>
      <c r="AN11" s="1">
        <v>0</v>
      </c>
      <c r="AO11" s="1">
        <v>0</v>
      </c>
      <c r="AP11" s="111">
        <f t="shared" si="1"/>
        <v>0</v>
      </c>
      <c r="AQ11" s="1">
        <f t="shared" si="2"/>
        <v>0</v>
      </c>
      <c r="AR11" s="1">
        <f t="shared" si="3"/>
        <v>0</v>
      </c>
      <c r="AS11" s="1">
        <f t="shared" si="4"/>
        <v>0</v>
      </c>
      <c r="AT11" s="111"/>
    </row>
    <row r="12" spans="1:46" x14ac:dyDescent="0.3">
      <c r="A12" s="1">
        <v>6</v>
      </c>
      <c r="B12" s="1" t="s">
        <v>40</v>
      </c>
      <c r="C12" s="1">
        <v>1394</v>
      </c>
      <c r="D12" s="1">
        <v>10000</v>
      </c>
      <c r="E12" s="1">
        <v>-5.486256</v>
      </c>
      <c r="F12" s="1">
        <v>-1606818.1552879999</v>
      </c>
      <c r="G12" s="1">
        <v>-1106561.9226180001</v>
      </c>
      <c r="H12" s="1">
        <v>300.06671999999998</v>
      </c>
      <c r="I12" s="1">
        <v>155.12180000000001</v>
      </c>
      <c r="J12" s="1">
        <v>36.885494999999999</v>
      </c>
      <c r="K12" s="1">
        <v>2.711093</v>
      </c>
      <c r="L12" s="1">
        <v>0.272532</v>
      </c>
      <c r="M12" s="111">
        <v>100</v>
      </c>
      <c r="N12" s="1">
        <v>100</v>
      </c>
      <c r="O12" s="1">
        <v>0</v>
      </c>
      <c r="P12" s="1">
        <v>0</v>
      </c>
      <c r="Q12" s="1">
        <v>0</v>
      </c>
      <c r="R12" s="111">
        <v>40.405959000000003</v>
      </c>
      <c r="S12" s="1">
        <v>3.4696530000000001</v>
      </c>
      <c r="T12" s="1">
        <v>13.238676</v>
      </c>
      <c r="U12" s="1">
        <v>2.0397959999999999</v>
      </c>
      <c r="V12" s="1">
        <v>10.188981</v>
      </c>
      <c r="W12" s="1">
        <v>0.179982</v>
      </c>
      <c r="X12" s="1">
        <v>10.188981</v>
      </c>
      <c r="Y12" s="1">
        <v>12.038796</v>
      </c>
      <c r="Z12" s="1">
        <v>1.539846</v>
      </c>
      <c r="AA12" s="1">
        <v>2.6997300000000002</v>
      </c>
      <c r="AB12" s="1">
        <v>1.8098190000000001</v>
      </c>
      <c r="AC12" s="1">
        <v>2.1997800000000001</v>
      </c>
      <c r="AD12" s="1">
        <v>0</v>
      </c>
      <c r="AE12" s="1">
        <v>0</v>
      </c>
      <c r="AF12" s="1">
        <v>0</v>
      </c>
      <c r="AG12" s="1">
        <v>0</v>
      </c>
      <c r="AH12" s="111">
        <v>0</v>
      </c>
      <c r="AI12" s="1">
        <v>0</v>
      </c>
      <c r="AJ12" s="1">
        <v>0</v>
      </c>
      <c r="AK12" s="1">
        <v>0</v>
      </c>
      <c r="AL12" s="111">
        <v>0</v>
      </c>
      <c r="AM12" s="1">
        <v>0</v>
      </c>
      <c r="AN12" s="1">
        <v>0</v>
      </c>
      <c r="AO12" s="1">
        <v>0</v>
      </c>
      <c r="AP12" s="111">
        <f t="shared" si="1"/>
        <v>0</v>
      </c>
      <c r="AQ12" s="1">
        <f t="shared" si="2"/>
        <v>0</v>
      </c>
      <c r="AR12" s="1">
        <f t="shared" si="3"/>
        <v>0</v>
      </c>
      <c r="AS12" s="1">
        <f t="shared" si="4"/>
        <v>0</v>
      </c>
      <c r="AT12" s="111"/>
    </row>
    <row r="13" spans="1:46" x14ac:dyDescent="0.3">
      <c r="A13" s="1">
        <v>7</v>
      </c>
      <c r="B13" s="1" t="s">
        <v>40</v>
      </c>
      <c r="C13" s="1">
        <v>1393</v>
      </c>
      <c r="D13" s="1">
        <v>10000</v>
      </c>
      <c r="E13" s="1">
        <v>-5.4951169999999996</v>
      </c>
      <c r="F13" s="1">
        <v>-1606518.1351000001</v>
      </c>
      <c r="G13" s="1">
        <v>-1106717.044099</v>
      </c>
      <c r="H13" s="1">
        <v>299.97364599999997</v>
      </c>
      <c r="I13" s="1">
        <v>155.121162</v>
      </c>
      <c r="J13" s="1">
        <v>36.881689000000001</v>
      </c>
      <c r="K13" s="1">
        <v>2.711373</v>
      </c>
      <c r="L13" s="1">
        <v>0.27497500000000002</v>
      </c>
      <c r="M13" s="111">
        <v>100</v>
      </c>
      <c r="N13" s="1">
        <v>100</v>
      </c>
      <c r="O13" s="1">
        <v>0</v>
      </c>
      <c r="P13" s="1">
        <v>0</v>
      </c>
      <c r="Q13" s="1">
        <v>0</v>
      </c>
      <c r="R13" s="111">
        <v>40.405959000000003</v>
      </c>
      <c r="S13" s="1">
        <v>3.4696530000000001</v>
      </c>
      <c r="T13" s="1">
        <v>13.238676</v>
      </c>
      <c r="U13" s="1">
        <v>2.0397959999999999</v>
      </c>
      <c r="V13" s="1">
        <v>10.188981</v>
      </c>
      <c r="W13" s="1">
        <v>0.179982</v>
      </c>
      <c r="X13" s="1">
        <v>10.188981</v>
      </c>
      <c r="Y13" s="1">
        <v>12.038796</v>
      </c>
      <c r="Z13" s="1">
        <v>1.539846</v>
      </c>
      <c r="AA13" s="1">
        <v>2.6997300000000002</v>
      </c>
      <c r="AB13" s="1">
        <v>1.8098190000000001</v>
      </c>
      <c r="AC13" s="1">
        <v>2.1997800000000001</v>
      </c>
      <c r="AD13" s="1">
        <v>0</v>
      </c>
      <c r="AE13" s="1">
        <v>0</v>
      </c>
      <c r="AF13" s="1">
        <v>0</v>
      </c>
      <c r="AG13" s="1">
        <v>0</v>
      </c>
      <c r="AH13" s="111">
        <v>0</v>
      </c>
      <c r="AI13" s="1">
        <v>0</v>
      </c>
      <c r="AJ13" s="1">
        <v>0</v>
      </c>
      <c r="AK13" s="1">
        <v>0</v>
      </c>
      <c r="AL13" s="111">
        <v>0</v>
      </c>
      <c r="AM13" s="1">
        <v>0</v>
      </c>
      <c r="AN13" s="1">
        <v>0</v>
      </c>
      <c r="AO13" s="1">
        <v>0</v>
      </c>
      <c r="AP13" s="111">
        <f t="shared" si="1"/>
        <v>0</v>
      </c>
      <c r="AQ13" s="1">
        <f t="shared" si="2"/>
        <v>0</v>
      </c>
      <c r="AR13" s="1">
        <f t="shared" si="3"/>
        <v>0</v>
      </c>
      <c r="AS13" s="1">
        <f t="shared" si="4"/>
        <v>0</v>
      </c>
      <c r="AT13" s="111"/>
    </row>
    <row r="14" spans="1:46" x14ac:dyDescent="0.3">
      <c r="A14" s="1">
        <v>8</v>
      </c>
      <c r="B14" s="1" t="s">
        <v>40</v>
      </c>
      <c r="C14" s="1">
        <v>1392</v>
      </c>
      <c r="D14" s="1">
        <v>10000</v>
      </c>
      <c r="E14" s="1">
        <v>-5.5039920000000002</v>
      </c>
      <c r="F14" s="1">
        <v>-1606218.208014</v>
      </c>
      <c r="G14" s="1">
        <v>-1106872.1649430001</v>
      </c>
      <c r="H14" s="1">
        <v>299.880517</v>
      </c>
      <c r="I14" s="1">
        <v>155.12052499999999</v>
      </c>
      <c r="J14" s="1">
        <v>36.877882</v>
      </c>
      <c r="K14" s="1">
        <v>2.711652</v>
      </c>
      <c r="L14" s="1">
        <v>0.27742</v>
      </c>
      <c r="M14" s="111">
        <v>100</v>
      </c>
      <c r="N14" s="1">
        <v>100</v>
      </c>
      <c r="O14" s="1">
        <v>0</v>
      </c>
      <c r="P14" s="1">
        <v>0</v>
      </c>
      <c r="Q14" s="1">
        <v>0</v>
      </c>
      <c r="R14" s="111">
        <v>40.405959000000003</v>
      </c>
      <c r="S14" s="1">
        <v>3.4696530000000001</v>
      </c>
      <c r="T14" s="1">
        <v>13.238676</v>
      </c>
      <c r="U14" s="1">
        <v>2.0397959999999999</v>
      </c>
      <c r="V14" s="1">
        <v>10.188981</v>
      </c>
      <c r="W14" s="1">
        <v>0.179982</v>
      </c>
      <c r="X14" s="1">
        <v>10.188981</v>
      </c>
      <c r="Y14" s="1">
        <v>12.038796</v>
      </c>
      <c r="Z14" s="1">
        <v>1.539846</v>
      </c>
      <c r="AA14" s="1">
        <v>2.6997300000000002</v>
      </c>
      <c r="AB14" s="1">
        <v>1.8098190000000001</v>
      </c>
      <c r="AC14" s="1">
        <v>2.1997800000000001</v>
      </c>
      <c r="AD14" s="1">
        <v>0</v>
      </c>
      <c r="AE14" s="1">
        <v>0</v>
      </c>
      <c r="AF14" s="1">
        <v>0</v>
      </c>
      <c r="AG14" s="1">
        <v>0</v>
      </c>
      <c r="AH14" s="111">
        <v>0</v>
      </c>
      <c r="AI14" s="1">
        <v>0</v>
      </c>
      <c r="AJ14" s="1">
        <v>0</v>
      </c>
      <c r="AK14" s="1">
        <v>0</v>
      </c>
      <c r="AL14" s="111">
        <v>0</v>
      </c>
      <c r="AM14" s="1">
        <v>0</v>
      </c>
      <c r="AN14" s="1">
        <v>0</v>
      </c>
      <c r="AO14" s="1">
        <v>0</v>
      </c>
      <c r="AP14" s="111">
        <f t="shared" si="1"/>
        <v>0</v>
      </c>
      <c r="AQ14" s="1">
        <f t="shared" si="2"/>
        <v>0</v>
      </c>
      <c r="AR14" s="1">
        <f t="shared" si="3"/>
        <v>0</v>
      </c>
      <c r="AS14" s="1">
        <f t="shared" si="4"/>
        <v>0</v>
      </c>
      <c r="AT14" s="111"/>
    </row>
    <row r="15" spans="1:46" x14ac:dyDescent="0.3">
      <c r="A15" s="1">
        <v>9</v>
      </c>
      <c r="B15" s="1" t="s">
        <v>40</v>
      </c>
      <c r="C15" s="1">
        <v>1391</v>
      </c>
      <c r="D15" s="1">
        <v>10000</v>
      </c>
      <c r="E15" s="1">
        <v>-5.5128810000000001</v>
      </c>
      <c r="F15" s="1">
        <v>-1605918.374085</v>
      </c>
      <c r="G15" s="1">
        <v>-1107027.2851480001</v>
      </c>
      <c r="H15" s="1">
        <v>299.78733199999999</v>
      </c>
      <c r="I15" s="1">
        <v>155.11988600000001</v>
      </c>
      <c r="J15" s="1">
        <v>36.874076000000002</v>
      </c>
      <c r="K15" s="1">
        <v>2.711932</v>
      </c>
      <c r="L15" s="1">
        <v>0.27986899999999998</v>
      </c>
      <c r="M15" s="111">
        <v>100</v>
      </c>
      <c r="N15" s="1">
        <v>100</v>
      </c>
      <c r="O15" s="1">
        <v>0</v>
      </c>
      <c r="P15" s="1">
        <v>0</v>
      </c>
      <c r="Q15" s="1">
        <v>0</v>
      </c>
      <c r="R15" s="111">
        <v>40.405959000000003</v>
      </c>
      <c r="S15" s="1">
        <v>3.4696530000000001</v>
      </c>
      <c r="T15" s="1">
        <v>13.238676</v>
      </c>
      <c r="U15" s="1">
        <v>2.0397959999999999</v>
      </c>
      <c r="V15" s="1">
        <v>10.188981</v>
      </c>
      <c r="W15" s="1">
        <v>0.179982</v>
      </c>
      <c r="X15" s="1">
        <v>10.188981</v>
      </c>
      <c r="Y15" s="1">
        <v>12.038796</v>
      </c>
      <c r="Z15" s="1">
        <v>1.539846</v>
      </c>
      <c r="AA15" s="1">
        <v>2.6997300000000002</v>
      </c>
      <c r="AB15" s="1">
        <v>1.8098190000000001</v>
      </c>
      <c r="AC15" s="1">
        <v>2.1997800000000001</v>
      </c>
      <c r="AD15" s="1">
        <v>0</v>
      </c>
      <c r="AE15" s="1">
        <v>0</v>
      </c>
      <c r="AF15" s="1">
        <v>0</v>
      </c>
      <c r="AG15" s="1">
        <v>0</v>
      </c>
      <c r="AH15" s="111">
        <v>0</v>
      </c>
      <c r="AI15" s="1">
        <v>0</v>
      </c>
      <c r="AJ15" s="1">
        <v>0</v>
      </c>
      <c r="AK15" s="1">
        <v>0</v>
      </c>
      <c r="AL15" s="111">
        <v>0</v>
      </c>
      <c r="AM15" s="1">
        <v>0</v>
      </c>
      <c r="AN15" s="1">
        <v>0</v>
      </c>
      <c r="AO15" s="1">
        <v>0</v>
      </c>
      <c r="AP15" s="111">
        <f t="shared" si="1"/>
        <v>0</v>
      </c>
      <c r="AQ15" s="1">
        <f t="shared" si="2"/>
        <v>0</v>
      </c>
      <c r="AR15" s="1">
        <f t="shared" si="3"/>
        <v>0</v>
      </c>
      <c r="AS15" s="1">
        <f t="shared" si="4"/>
        <v>0</v>
      </c>
      <c r="AT15" s="111"/>
    </row>
    <row r="16" spans="1:46" x14ac:dyDescent="0.3">
      <c r="A16" s="1">
        <v>10</v>
      </c>
      <c r="B16" s="1" t="s">
        <v>40</v>
      </c>
      <c r="C16" s="1">
        <v>1390</v>
      </c>
      <c r="D16" s="1">
        <v>10000</v>
      </c>
      <c r="E16" s="1">
        <v>-5.521782</v>
      </c>
      <c r="F16" s="1">
        <v>-1605618.6333679999</v>
      </c>
      <c r="G16" s="1">
        <v>-1107182.404716</v>
      </c>
      <c r="H16" s="1">
        <v>299.69409200000001</v>
      </c>
      <c r="I16" s="1">
        <v>155.119248</v>
      </c>
      <c r="J16" s="1">
        <v>36.870269999999998</v>
      </c>
      <c r="K16" s="1">
        <v>2.7122120000000001</v>
      </c>
      <c r="L16" s="1">
        <v>0.28232000000000002</v>
      </c>
      <c r="M16" s="111">
        <v>100</v>
      </c>
      <c r="N16" s="1">
        <v>100</v>
      </c>
      <c r="O16" s="1">
        <v>0</v>
      </c>
      <c r="P16" s="1">
        <v>0</v>
      </c>
      <c r="Q16" s="1">
        <v>0</v>
      </c>
      <c r="R16" s="111">
        <v>40.405959000000003</v>
      </c>
      <c r="S16" s="1">
        <v>3.4696530000000001</v>
      </c>
      <c r="T16" s="1">
        <v>13.238676</v>
      </c>
      <c r="U16" s="1">
        <v>2.0397959999999999</v>
      </c>
      <c r="V16" s="1">
        <v>10.188981</v>
      </c>
      <c r="W16" s="1">
        <v>0.179982</v>
      </c>
      <c r="X16" s="1">
        <v>10.188981</v>
      </c>
      <c r="Y16" s="1">
        <v>12.038796</v>
      </c>
      <c r="Z16" s="1">
        <v>1.539846</v>
      </c>
      <c r="AA16" s="1">
        <v>2.6997300000000002</v>
      </c>
      <c r="AB16" s="1">
        <v>1.8098190000000001</v>
      </c>
      <c r="AC16" s="1">
        <v>2.1997800000000001</v>
      </c>
      <c r="AD16" s="1">
        <v>0</v>
      </c>
      <c r="AE16" s="1">
        <v>0</v>
      </c>
      <c r="AF16" s="1">
        <v>0</v>
      </c>
      <c r="AG16" s="1">
        <v>0</v>
      </c>
      <c r="AH16" s="111">
        <v>0</v>
      </c>
      <c r="AI16" s="1">
        <v>0</v>
      </c>
      <c r="AJ16" s="1">
        <v>0</v>
      </c>
      <c r="AK16" s="1">
        <v>0</v>
      </c>
      <c r="AL16" s="111">
        <v>0</v>
      </c>
      <c r="AM16" s="1">
        <v>0</v>
      </c>
      <c r="AN16" s="1">
        <v>0</v>
      </c>
      <c r="AO16" s="1">
        <v>0</v>
      </c>
      <c r="AP16" s="111">
        <f t="shared" si="1"/>
        <v>0</v>
      </c>
      <c r="AQ16" s="1">
        <f t="shared" si="2"/>
        <v>0</v>
      </c>
      <c r="AR16" s="1">
        <f t="shared" si="3"/>
        <v>0</v>
      </c>
      <c r="AS16" s="1">
        <f t="shared" si="4"/>
        <v>0</v>
      </c>
      <c r="AT16" s="111"/>
    </row>
    <row r="17" spans="1:46" x14ac:dyDescent="0.3">
      <c r="A17" s="1">
        <v>11</v>
      </c>
      <c r="B17" s="1" t="s">
        <v>40</v>
      </c>
      <c r="C17" s="1">
        <v>1389</v>
      </c>
      <c r="D17" s="1">
        <v>10000</v>
      </c>
      <c r="E17" s="1">
        <v>-5.5306980000000001</v>
      </c>
      <c r="F17" s="1">
        <v>-1605318.9859199999</v>
      </c>
      <c r="G17" s="1">
        <v>-1107337.5236440001</v>
      </c>
      <c r="H17" s="1">
        <v>299.600796</v>
      </c>
      <c r="I17" s="1">
        <v>155.11860899999999</v>
      </c>
      <c r="J17" s="1">
        <v>36.866464000000001</v>
      </c>
      <c r="K17" s="1">
        <v>2.7124920000000001</v>
      </c>
      <c r="L17" s="1">
        <v>0.284775</v>
      </c>
      <c r="M17" s="111">
        <v>100</v>
      </c>
      <c r="N17" s="1">
        <v>100</v>
      </c>
      <c r="O17" s="1">
        <v>0</v>
      </c>
      <c r="P17" s="1">
        <v>0</v>
      </c>
      <c r="Q17" s="1">
        <v>0</v>
      </c>
      <c r="R17" s="111">
        <v>40.405959000000003</v>
      </c>
      <c r="S17" s="1">
        <v>3.4696530000000001</v>
      </c>
      <c r="T17" s="1">
        <v>13.238676</v>
      </c>
      <c r="U17" s="1">
        <v>2.0397959999999999</v>
      </c>
      <c r="V17" s="1">
        <v>10.188981</v>
      </c>
      <c r="W17" s="1">
        <v>0.179982</v>
      </c>
      <c r="X17" s="1">
        <v>10.188981</v>
      </c>
      <c r="Y17" s="1">
        <v>12.038796</v>
      </c>
      <c r="Z17" s="1">
        <v>1.539846</v>
      </c>
      <c r="AA17" s="1">
        <v>2.6997300000000002</v>
      </c>
      <c r="AB17" s="1">
        <v>1.8098190000000001</v>
      </c>
      <c r="AC17" s="1">
        <v>2.1997800000000001</v>
      </c>
      <c r="AD17" s="1">
        <v>0</v>
      </c>
      <c r="AE17" s="1">
        <v>0</v>
      </c>
      <c r="AF17" s="1">
        <v>0</v>
      </c>
      <c r="AG17" s="1">
        <v>0</v>
      </c>
      <c r="AH17" s="111">
        <v>0</v>
      </c>
      <c r="AI17" s="1">
        <v>0</v>
      </c>
      <c r="AJ17" s="1">
        <v>0</v>
      </c>
      <c r="AK17" s="1">
        <v>0</v>
      </c>
      <c r="AL17" s="111">
        <v>0</v>
      </c>
      <c r="AM17" s="1">
        <v>0</v>
      </c>
      <c r="AN17" s="1">
        <v>0</v>
      </c>
      <c r="AO17" s="1">
        <v>0</v>
      </c>
      <c r="AP17" s="111">
        <f t="shared" si="1"/>
        <v>0</v>
      </c>
      <c r="AQ17" s="1">
        <f t="shared" si="2"/>
        <v>0</v>
      </c>
      <c r="AR17" s="1">
        <f t="shared" si="3"/>
        <v>0</v>
      </c>
      <c r="AS17" s="1">
        <f t="shared" si="4"/>
        <v>0</v>
      </c>
      <c r="AT17" s="111"/>
    </row>
    <row r="18" spans="1:46" x14ac:dyDescent="0.3">
      <c r="A18" s="1">
        <v>12</v>
      </c>
      <c r="B18" s="1" t="s">
        <v>40</v>
      </c>
      <c r="C18" s="1">
        <v>1388</v>
      </c>
      <c r="D18" s="1">
        <v>10000</v>
      </c>
      <c r="E18" s="1">
        <v>-5.5396260000000002</v>
      </c>
      <c r="F18" s="1">
        <v>-1605019.4317960001</v>
      </c>
      <c r="G18" s="1">
        <v>-1107492.641934</v>
      </c>
      <c r="H18" s="1">
        <v>299.50744400000002</v>
      </c>
      <c r="I18" s="1">
        <v>155.11797100000001</v>
      </c>
      <c r="J18" s="1">
        <v>36.862656999999999</v>
      </c>
      <c r="K18" s="1">
        <v>2.7127720000000002</v>
      </c>
      <c r="L18" s="1">
        <v>0.28723199999999999</v>
      </c>
      <c r="M18" s="111">
        <v>100</v>
      </c>
      <c r="N18" s="1">
        <v>100</v>
      </c>
      <c r="O18" s="1">
        <v>0</v>
      </c>
      <c r="P18" s="1">
        <v>0</v>
      </c>
      <c r="Q18" s="1">
        <v>0</v>
      </c>
      <c r="R18" s="111">
        <v>40.405959000000003</v>
      </c>
      <c r="S18" s="1">
        <v>3.4696530000000001</v>
      </c>
      <c r="T18" s="1">
        <v>13.238676</v>
      </c>
      <c r="U18" s="1">
        <v>2.0397959999999999</v>
      </c>
      <c r="V18" s="1">
        <v>10.188981</v>
      </c>
      <c r="W18" s="1">
        <v>0.179982</v>
      </c>
      <c r="X18" s="1">
        <v>10.188981</v>
      </c>
      <c r="Y18" s="1">
        <v>12.038796</v>
      </c>
      <c r="Z18" s="1">
        <v>1.539846</v>
      </c>
      <c r="AA18" s="1">
        <v>2.6997300000000002</v>
      </c>
      <c r="AB18" s="1">
        <v>1.8098190000000001</v>
      </c>
      <c r="AC18" s="1">
        <v>2.1997800000000001</v>
      </c>
      <c r="AD18" s="1">
        <v>0</v>
      </c>
      <c r="AE18" s="1">
        <v>0</v>
      </c>
      <c r="AF18" s="1">
        <v>0</v>
      </c>
      <c r="AG18" s="1">
        <v>0</v>
      </c>
      <c r="AH18" s="111">
        <v>0</v>
      </c>
      <c r="AI18" s="1">
        <v>0</v>
      </c>
      <c r="AJ18" s="1">
        <v>0</v>
      </c>
      <c r="AK18" s="1">
        <v>0</v>
      </c>
      <c r="AL18" s="111">
        <v>0</v>
      </c>
      <c r="AM18" s="1">
        <v>0</v>
      </c>
      <c r="AN18" s="1">
        <v>0</v>
      </c>
      <c r="AO18" s="1">
        <v>0</v>
      </c>
      <c r="AP18" s="111">
        <f t="shared" si="1"/>
        <v>0</v>
      </c>
      <c r="AQ18" s="1">
        <f t="shared" si="2"/>
        <v>0</v>
      </c>
      <c r="AR18" s="1">
        <f t="shared" si="3"/>
        <v>0</v>
      </c>
      <c r="AS18" s="1">
        <f t="shared" si="4"/>
        <v>0</v>
      </c>
      <c r="AT18" s="111"/>
    </row>
    <row r="19" spans="1:46" x14ac:dyDescent="0.3">
      <c r="A19" s="1">
        <v>13</v>
      </c>
      <c r="B19" s="1" t="s">
        <v>40</v>
      </c>
      <c r="C19" s="1">
        <v>1387</v>
      </c>
      <c r="D19" s="1">
        <v>10000</v>
      </c>
      <c r="E19" s="1">
        <v>-5.5485680000000004</v>
      </c>
      <c r="F19" s="1">
        <v>-1604719.9710510001</v>
      </c>
      <c r="G19" s="1">
        <v>-1107647.7595859999</v>
      </c>
      <c r="H19" s="1">
        <v>299.41403600000001</v>
      </c>
      <c r="I19" s="1">
        <v>155.117332</v>
      </c>
      <c r="J19" s="1">
        <v>36.858851000000001</v>
      </c>
      <c r="K19" s="1">
        <v>2.7130529999999999</v>
      </c>
      <c r="L19" s="1">
        <v>0.28969200000000001</v>
      </c>
      <c r="M19" s="111">
        <v>100</v>
      </c>
      <c r="N19" s="1">
        <v>100</v>
      </c>
      <c r="O19" s="1">
        <v>0</v>
      </c>
      <c r="P19" s="1">
        <v>0</v>
      </c>
      <c r="Q19" s="1">
        <v>0</v>
      </c>
      <c r="R19" s="111">
        <v>40.405959000000003</v>
      </c>
      <c r="S19" s="1">
        <v>3.4696530000000001</v>
      </c>
      <c r="T19" s="1">
        <v>13.238676</v>
      </c>
      <c r="U19" s="1">
        <v>2.0397959999999999</v>
      </c>
      <c r="V19" s="1">
        <v>10.188981</v>
      </c>
      <c r="W19" s="1">
        <v>0.179982</v>
      </c>
      <c r="X19" s="1">
        <v>10.188981</v>
      </c>
      <c r="Y19" s="1">
        <v>12.038796</v>
      </c>
      <c r="Z19" s="1">
        <v>1.539846</v>
      </c>
      <c r="AA19" s="1">
        <v>2.6997300000000002</v>
      </c>
      <c r="AB19" s="1">
        <v>1.8098190000000001</v>
      </c>
      <c r="AC19" s="1">
        <v>2.1997800000000001</v>
      </c>
      <c r="AD19" s="1">
        <v>0</v>
      </c>
      <c r="AE19" s="1">
        <v>0</v>
      </c>
      <c r="AF19" s="1">
        <v>0</v>
      </c>
      <c r="AG19" s="1">
        <v>0</v>
      </c>
      <c r="AH19" s="111">
        <v>0</v>
      </c>
      <c r="AI19" s="1">
        <v>0</v>
      </c>
      <c r="AJ19" s="1">
        <v>0</v>
      </c>
      <c r="AK19" s="1">
        <v>0</v>
      </c>
      <c r="AL19" s="111">
        <v>0</v>
      </c>
      <c r="AM19" s="1">
        <v>0</v>
      </c>
      <c r="AN19" s="1">
        <v>0</v>
      </c>
      <c r="AO19" s="1">
        <v>0</v>
      </c>
      <c r="AP19" s="111">
        <f t="shared" si="1"/>
        <v>0</v>
      </c>
      <c r="AQ19" s="1">
        <f t="shared" si="2"/>
        <v>0</v>
      </c>
      <c r="AR19" s="1">
        <f t="shared" si="3"/>
        <v>0</v>
      </c>
      <c r="AS19" s="1">
        <f t="shared" si="4"/>
        <v>0</v>
      </c>
      <c r="AT19" s="111"/>
    </row>
    <row r="20" spans="1:46" x14ac:dyDescent="0.3">
      <c r="A20" s="1">
        <v>14</v>
      </c>
      <c r="B20" s="1" t="s">
        <v>40</v>
      </c>
      <c r="C20" s="1">
        <v>1386</v>
      </c>
      <c r="D20" s="1">
        <v>10000</v>
      </c>
      <c r="E20" s="1">
        <v>-5.5575239999999999</v>
      </c>
      <c r="F20" s="1">
        <v>-1604420.603743</v>
      </c>
      <c r="G20" s="1">
        <v>-1107802.8765980001</v>
      </c>
      <c r="H20" s="1">
        <v>299.32057200000003</v>
      </c>
      <c r="I20" s="1">
        <v>155.116693</v>
      </c>
      <c r="J20" s="1">
        <v>36.855044999999997</v>
      </c>
      <c r="K20" s="1">
        <v>2.713333</v>
      </c>
      <c r="L20" s="1">
        <v>0.292155</v>
      </c>
      <c r="M20" s="111">
        <v>100</v>
      </c>
      <c r="N20" s="1">
        <v>100</v>
      </c>
      <c r="O20" s="1">
        <v>0</v>
      </c>
      <c r="P20" s="1">
        <v>0</v>
      </c>
      <c r="Q20" s="1">
        <v>0</v>
      </c>
      <c r="R20" s="111">
        <v>40.405959000000003</v>
      </c>
      <c r="S20" s="1">
        <v>3.4696530000000001</v>
      </c>
      <c r="T20" s="1">
        <v>13.238676</v>
      </c>
      <c r="U20" s="1">
        <v>2.0397959999999999</v>
      </c>
      <c r="V20" s="1">
        <v>10.188981</v>
      </c>
      <c r="W20" s="1">
        <v>0.179982</v>
      </c>
      <c r="X20" s="1">
        <v>10.188981</v>
      </c>
      <c r="Y20" s="1">
        <v>12.038796</v>
      </c>
      <c r="Z20" s="1">
        <v>1.539846</v>
      </c>
      <c r="AA20" s="1">
        <v>2.6997300000000002</v>
      </c>
      <c r="AB20" s="1">
        <v>1.8098190000000001</v>
      </c>
      <c r="AC20" s="1">
        <v>2.1997800000000001</v>
      </c>
      <c r="AD20" s="1">
        <v>0</v>
      </c>
      <c r="AE20" s="1">
        <v>0</v>
      </c>
      <c r="AF20" s="1">
        <v>0</v>
      </c>
      <c r="AG20" s="1">
        <v>0</v>
      </c>
      <c r="AH20" s="111">
        <v>0</v>
      </c>
      <c r="AI20" s="1">
        <v>0</v>
      </c>
      <c r="AJ20" s="1">
        <v>0</v>
      </c>
      <c r="AK20" s="1">
        <v>0</v>
      </c>
      <c r="AL20" s="111">
        <v>0</v>
      </c>
      <c r="AM20" s="1">
        <v>0</v>
      </c>
      <c r="AN20" s="1">
        <v>0</v>
      </c>
      <c r="AO20" s="1">
        <v>0</v>
      </c>
      <c r="AP20" s="111">
        <f t="shared" si="1"/>
        <v>0</v>
      </c>
      <c r="AQ20" s="1">
        <f t="shared" si="2"/>
        <v>0</v>
      </c>
      <c r="AR20" s="1">
        <f t="shared" si="3"/>
        <v>0</v>
      </c>
      <c r="AS20" s="1">
        <f t="shared" si="4"/>
        <v>0</v>
      </c>
      <c r="AT20" s="111"/>
    </row>
    <row r="21" spans="1:46" x14ac:dyDescent="0.3">
      <c r="A21" s="1">
        <v>15</v>
      </c>
      <c r="B21" s="1" t="s">
        <v>40</v>
      </c>
      <c r="C21" s="1">
        <v>1385</v>
      </c>
      <c r="D21" s="1">
        <v>10000</v>
      </c>
      <c r="E21" s="1">
        <v>-5.5664930000000004</v>
      </c>
      <c r="F21" s="1">
        <v>-1604121.329926</v>
      </c>
      <c r="G21" s="1">
        <v>-1107957.992971</v>
      </c>
      <c r="H21" s="1">
        <v>299.22705200000001</v>
      </c>
      <c r="I21" s="1">
        <v>155.11605299999999</v>
      </c>
      <c r="J21" s="1">
        <v>36.851239</v>
      </c>
      <c r="K21" s="1">
        <v>2.7136130000000001</v>
      </c>
      <c r="L21" s="1">
        <v>0.294622</v>
      </c>
      <c r="M21" s="111">
        <v>100</v>
      </c>
      <c r="N21" s="1">
        <v>100</v>
      </c>
      <c r="O21" s="1">
        <v>0</v>
      </c>
      <c r="P21" s="1">
        <v>0</v>
      </c>
      <c r="Q21" s="1">
        <v>0</v>
      </c>
      <c r="R21" s="111">
        <v>40.405959000000003</v>
      </c>
      <c r="S21" s="1">
        <v>3.4696530000000001</v>
      </c>
      <c r="T21" s="1">
        <v>13.238676</v>
      </c>
      <c r="U21" s="1">
        <v>2.0397959999999999</v>
      </c>
      <c r="V21" s="1">
        <v>10.188981</v>
      </c>
      <c r="W21" s="1">
        <v>0.179982</v>
      </c>
      <c r="X21" s="1">
        <v>10.188981</v>
      </c>
      <c r="Y21" s="1">
        <v>12.038796</v>
      </c>
      <c r="Z21" s="1">
        <v>1.539846</v>
      </c>
      <c r="AA21" s="1">
        <v>2.6997300000000002</v>
      </c>
      <c r="AB21" s="1">
        <v>1.8098190000000001</v>
      </c>
      <c r="AC21" s="1">
        <v>2.1997800000000001</v>
      </c>
      <c r="AD21" s="1">
        <v>0</v>
      </c>
      <c r="AE21" s="1">
        <v>0</v>
      </c>
      <c r="AF21" s="1">
        <v>0</v>
      </c>
      <c r="AG21" s="1">
        <v>0</v>
      </c>
      <c r="AH21" s="111">
        <v>0</v>
      </c>
      <c r="AI21" s="1">
        <v>0</v>
      </c>
      <c r="AJ21" s="1">
        <v>0</v>
      </c>
      <c r="AK21" s="1">
        <v>0</v>
      </c>
      <c r="AL21" s="111">
        <v>0</v>
      </c>
      <c r="AM21" s="1">
        <v>0</v>
      </c>
      <c r="AN21" s="1">
        <v>0</v>
      </c>
      <c r="AO21" s="1">
        <v>0</v>
      </c>
      <c r="AP21" s="111">
        <f t="shared" si="1"/>
        <v>0</v>
      </c>
      <c r="AQ21" s="1">
        <f t="shared" si="2"/>
        <v>0</v>
      </c>
      <c r="AR21" s="1">
        <f t="shared" si="3"/>
        <v>0</v>
      </c>
      <c r="AS21" s="1">
        <f t="shared" si="4"/>
        <v>0</v>
      </c>
      <c r="AT21" s="111"/>
    </row>
    <row r="22" spans="1:46" x14ac:dyDescent="0.3">
      <c r="A22" s="1">
        <v>16</v>
      </c>
      <c r="B22" s="1" t="s">
        <v>40</v>
      </c>
      <c r="C22" s="1">
        <v>1384</v>
      </c>
      <c r="D22" s="1">
        <v>10000</v>
      </c>
      <c r="E22" s="1">
        <v>-5.575475</v>
      </c>
      <c r="F22" s="1">
        <v>-1603822.1496570001</v>
      </c>
      <c r="G22" s="1">
        <v>-1108113.108704</v>
      </c>
      <c r="H22" s="1">
        <v>299.13347700000003</v>
      </c>
      <c r="I22" s="1">
        <v>155.11541399999999</v>
      </c>
      <c r="J22" s="1">
        <v>36.847431999999998</v>
      </c>
      <c r="K22" s="1">
        <v>2.7138930000000001</v>
      </c>
      <c r="L22" s="1">
        <v>0.29709099999999999</v>
      </c>
      <c r="M22" s="111">
        <v>100</v>
      </c>
      <c r="N22" s="1">
        <v>100</v>
      </c>
      <c r="O22" s="1">
        <v>0</v>
      </c>
      <c r="P22" s="1">
        <v>0</v>
      </c>
      <c r="Q22" s="1">
        <v>0</v>
      </c>
      <c r="R22" s="111">
        <v>40.405959000000003</v>
      </c>
      <c r="S22" s="1">
        <v>3.4696530000000001</v>
      </c>
      <c r="T22" s="1">
        <v>13.238676</v>
      </c>
      <c r="U22" s="1">
        <v>2.0397959999999999</v>
      </c>
      <c r="V22" s="1">
        <v>10.188981</v>
      </c>
      <c r="W22" s="1">
        <v>0.179982</v>
      </c>
      <c r="X22" s="1">
        <v>10.188981</v>
      </c>
      <c r="Y22" s="1">
        <v>12.038796</v>
      </c>
      <c r="Z22" s="1">
        <v>1.539846</v>
      </c>
      <c r="AA22" s="1">
        <v>2.6997300000000002</v>
      </c>
      <c r="AB22" s="1">
        <v>1.8098190000000001</v>
      </c>
      <c r="AC22" s="1">
        <v>2.1997800000000001</v>
      </c>
      <c r="AD22" s="1">
        <v>0</v>
      </c>
      <c r="AE22" s="1">
        <v>0</v>
      </c>
      <c r="AF22" s="1">
        <v>0</v>
      </c>
      <c r="AG22" s="1">
        <v>0</v>
      </c>
      <c r="AH22" s="111">
        <v>0</v>
      </c>
      <c r="AI22" s="1">
        <v>0</v>
      </c>
      <c r="AJ22" s="1">
        <v>0</v>
      </c>
      <c r="AK22" s="1">
        <v>0</v>
      </c>
      <c r="AL22" s="111">
        <v>0</v>
      </c>
      <c r="AM22" s="1">
        <v>0</v>
      </c>
      <c r="AN22" s="1">
        <v>0</v>
      </c>
      <c r="AO22" s="1">
        <v>0</v>
      </c>
      <c r="AP22" s="111">
        <f t="shared" si="1"/>
        <v>0</v>
      </c>
      <c r="AQ22" s="1">
        <f t="shared" si="2"/>
        <v>0</v>
      </c>
      <c r="AR22" s="1">
        <f t="shared" si="3"/>
        <v>0</v>
      </c>
      <c r="AS22" s="1">
        <f t="shared" si="4"/>
        <v>0</v>
      </c>
      <c r="AT22" s="111"/>
    </row>
    <row r="23" spans="1:46" x14ac:dyDescent="0.3">
      <c r="A23" s="1">
        <v>17</v>
      </c>
      <c r="B23" s="1" t="s">
        <v>40</v>
      </c>
      <c r="C23" s="1">
        <v>1383</v>
      </c>
      <c r="D23" s="1">
        <v>10000</v>
      </c>
      <c r="E23" s="1">
        <v>-5.5844709999999997</v>
      </c>
      <c r="F23" s="1">
        <v>-1603523.062991</v>
      </c>
      <c r="G23" s="1">
        <v>-1108268.223798</v>
      </c>
      <c r="H23" s="1">
        <v>299.03984500000001</v>
      </c>
      <c r="I23" s="1">
        <v>155.11477400000001</v>
      </c>
      <c r="J23" s="1">
        <v>36.843626</v>
      </c>
      <c r="K23" s="1">
        <v>2.7141739999999999</v>
      </c>
      <c r="L23" s="1">
        <v>0.29956300000000002</v>
      </c>
      <c r="M23" s="111">
        <v>100</v>
      </c>
      <c r="N23" s="1">
        <v>100</v>
      </c>
      <c r="O23" s="1">
        <v>0</v>
      </c>
      <c r="P23" s="1">
        <v>0</v>
      </c>
      <c r="Q23" s="1">
        <v>0</v>
      </c>
      <c r="R23" s="111">
        <v>40.405959000000003</v>
      </c>
      <c r="S23" s="1">
        <v>3.4696530000000001</v>
      </c>
      <c r="T23" s="1">
        <v>13.238676</v>
      </c>
      <c r="U23" s="1">
        <v>2.0397959999999999</v>
      </c>
      <c r="V23" s="1">
        <v>10.188981</v>
      </c>
      <c r="W23" s="1">
        <v>0.179982</v>
      </c>
      <c r="X23" s="1">
        <v>10.188981</v>
      </c>
      <c r="Y23" s="1">
        <v>12.038796</v>
      </c>
      <c r="Z23" s="1">
        <v>1.539846</v>
      </c>
      <c r="AA23" s="1">
        <v>2.6997300000000002</v>
      </c>
      <c r="AB23" s="1">
        <v>1.8098190000000001</v>
      </c>
      <c r="AC23" s="1">
        <v>2.1997800000000001</v>
      </c>
      <c r="AD23" s="1">
        <v>0</v>
      </c>
      <c r="AE23" s="1">
        <v>0</v>
      </c>
      <c r="AF23" s="1">
        <v>0</v>
      </c>
      <c r="AG23" s="1">
        <v>0</v>
      </c>
      <c r="AH23" s="111">
        <v>0</v>
      </c>
      <c r="AI23" s="1">
        <v>0</v>
      </c>
      <c r="AJ23" s="1">
        <v>0</v>
      </c>
      <c r="AK23" s="1">
        <v>0</v>
      </c>
      <c r="AL23" s="111">
        <v>0</v>
      </c>
      <c r="AM23" s="1">
        <v>0</v>
      </c>
      <c r="AN23" s="1">
        <v>0</v>
      </c>
      <c r="AO23" s="1">
        <v>0</v>
      </c>
      <c r="AP23" s="111">
        <f t="shared" si="1"/>
        <v>0</v>
      </c>
      <c r="AQ23" s="1">
        <f t="shared" si="2"/>
        <v>0</v>
      </c>
      <c r="AR23" s="1">
        <f t="shared" si="3"/>
        <v>0</v>
      </c>
      <c r="AS23" s="1">
        <f t="shared" si="4"/>
        <v>0</v>
      </c>
      <c r="AT23" s="111"/>
    </row>
    <row r="24" spans="1:46" x14ac:dyDescent="0.3">
      <c r="A24" s="1">
        <v>18</v>
      </c>
      <c r="B24" s="1" t="s">
        <v>40</v>
      </c>
      <c r="C24" s="1">
        <v>1382</v>
      </c>
      <c r="D24" s="1">
        <v>10000</v>
      </c>
      <c r="E24" s="1">
        <v>-5.5934809999999997</v>
      </c>
      <c r="F24" s="1">
        <v>-1603224.069986</v>
      </c>
      <c r="G24" s="1">
        <v>-1108423.338252</v>
      </c>
      <c r="H24" s="1">
        <v>298.94615700000003</v>
      </c>
      <c r="I24" s="1">
        <v>155.11413400000001</v>
      </c>
      <c r="J24" s="1">
        <v>36.839820000000003</v>
      </c>
      <c r="K24" s="1">
        <v>2.7144539999999999</v>
      </c>
      <c r="L24" s="1">
        <v>0.30203799999999997</v>
      </c>
      <c r="M24" s="111">
        <v>100</v>
      </c>
      <c r="N24" s="1">
        <v>100</v>
      </c>
      <c r="O24" s="1">
        <v>0</v>
      </c>
      <c r="P24" s="1">
        <v>0</v>
      </c>
      <c r="Q24" s="1">
        <v>0</v>
      </c>
      <c r="R24" s="111">
        <v>40.405959000000003</v>
      </c>
      <c r="S24" s="1">
        <v>3.4696530000000001</v>
      </c>
      <c r="T24" s="1">
        <v>13.238676</v>
      </c>
      <c r="U24" s="1">
        <v>2.0397959999999999</v>
      </c>
      <c r="V24" s="1">
        <v>10.188981</v>
      </c>
      <c r="W24" s="1">
        <v>0.179982</v>
      </c>
      <c r="X24" s="1">
        <v>10.188981</v>
      </c>
      <c r="Y24" s="1">
        <v>12.038796</v>
      </c>
      <c r="Z24" s="1">
        <v>1.539846</v>
      </c>
      <c r="AA24" s="1">
        <v>2.6997300000000002</v>
      </c>
      <c r="AB24" s="1">
        <v>1.8098190000000001</v>
      </c>
      <c r="AC24" s="1">
        <v>2.1997800000000001</v>
      </c>
      <c r="AD24" s="1">
        <v>0</v>
      </c>
      <c r="AE24" s="1">
        <v>0</v>
      </c>
      <c r="AF24" s="1">
        <v>0</v>
      </c>
      <c r="AG24" s="1">
        <v>0</v>
      </c>
      <c r="AH24" s="111">
        <v>0</v>
      </c>
      <c r="AI24" s="1">
        <v>0</v>
      </c>
      <c r="AJ24" s="1">
        <v>0</v>
      </c>
      <c r="AK24" s="1">
        <v>0</v>
      </c>
      <c r="AL24" s="111">
        <v>0</v>
      </c>
      <c r="AM24" s="1">
        <v>0</v>
      </c>
      <c r="AN24" s="1">
        <v>0</v>
      </c>
      <c r="AO24" s="1">
        <v>0</v>
      </c>
      <c r="AP24" s="111">
        <f t="shared" si="1"/>
        <v>0</v>
      </c>
      <c r="AQ24" s="1">
        <f t="shared" si="2"/>
        <v>0</v>
      </c>
      <c r="AR24" s="1">
        <f t="shared" si="3"/>
        <v>0</v>
      </c>
      <c r="AS24" s="1">
        <f t="shared" si="4"/>
        <v>0</v>
      </c>
      <c r="AT24" s="111"/>
    </row>
    <row r="25" spans="1:46" x14ac:dyDescent="0.3">
      <c r="A25" s="1">
        <v>19</v>
      </c>
      <c r="B25" s="1" t="s">
        <v>40</v>
      </c>
      <c r="C25" s="1">
        <v>1381</v>
      </c>
      <c r="D25" s="1">
        <v>10000</v>
      </c>
      <c r="E25" s="1">
        <v>-5.6025039999999997</v>
      </c>
      <c r="F25" s="1">
        <v>-1602925.1706960001</v>
      </c>
      <c r="G25" s="1">
        <v>-1108578.4520660001</v>
      </c>
      <c r="H25" s="1">
        <v>298.85241300000001</v>
      </c>
      <c r="I25" s="1">
        <v>155.113494</v>
      </c>
      <c r="J25" s="1">
        <v>36.836013000000001</v>
      </c>
      <c r="K25" s="1">
        <v>2.7147350000000001</v>
      </c>
      <c r="L25" s="1">
        <v>0.30451600000000001</v>
      </c>
      <c r="M25" s="111">
        <v>100</v>
      </c>
      <c r="N25" s="1">
        <v>100</v>
      </c>
      <c r="O25" s="1">
        <v>0</v>
      </c>
      <c r="P25" s="1">
        <v>0</v>
      </c>
      <c r="Q25" s="1">
        <v>0</v>
      </c>
      <c r="R25" s="111">
        <v>40.405959000000003</v>
      </c>
      <c r="S25" s="1">
        <v>3.4696530000000001</v>
      </c>
      <c r="T25" s="1">
        <v>13.238676</v>
      </c>
      <c r="U25" s="1">
        <v>2.0397959999999999</v>
      </c>
      <c r="V25" s="1">
        <v>10.188981</v>
      </c>
      <c r="W25" s="1">
        <v>0.179982</v>
      </c>
      <c r="X25" s="1">
        <v>10.188981</v>
      </c>
      <c r="Y25" s="1">
        <v>12.038796</v>
      </c>
      <c r="Z25" s="1">
        <v>1.539846</v>
      </c>
      <c r="AA25" s="1">
        <v>2.6997300000000002</v>
      </c>
      <c r="AB25" s="1">
        <v>1.8098190000000001</v>
      </c>
      <c r="AC25" s="1">
        <v>2.1997800000000001</v>
      </c>
      <c r="AD25" s="1">
        <v>0</v>
      </c>
      <c r="AE25" s="1">
        <v>0</v>
      </c>
      <c r="AF25" s="1">
        <v>0</v>
      </c>
      <c r="AG25" s="1">
        <v>0</v>
      </c>
      <c r="AH25" s="111">
        <v>0</v>
      </c>
      <c r="AI25" s="1">
        <v>0</v>
      </c>
      <c r="AJ25" s="1">
        <v>0</v>
      </c>
      <c r="AK25" s="1">
        <v>0</v>
      </c>
      <c r="AL25" s="111">
        <v>0</v>
      </c>
      <c r="AM25" s="1">
        <v>0</v>
      </c>
      <c r="AN25" s="1">
        <v>0</v>
      </c>
      <c r="AO25" s="1">
        <v>0</v>
      </c>
      <c r="AP25" s="111">
        <f t="shared" si="1"/>
        <v>0</v>
      </c>
      <c r="AQ25" s="1">
        <f t="shared" si="2"/>
        <v>0</v>
      </c>
      <c r="AR25" s="1">
        <f t="shared" si="3"/>
        <v>0</v>
      </c>
      <c r="AS25" s="1">
        <f t="shared" si="4"/>
        <v>0</v>
      </c>
      <c r="AT25" s="111"/>
    </row>
    <row r="26" spans="1:46" x14ac:dyDescent="0.3">
      <c r="A26" s="1">
        <v>20</v>
      </c>
      <c r="B26" s="1" t="s">
        <v>40</v>
      </c>
      <c r="C26" s="1">
        <v>1380</v>
      </c>
      <c r="D26" s="1">
        <v>10000</v>
      </c>
      <c r="E26" s="1">
        <v>-5.6115409999999999</v>
      </c>
      <c r="F26" s="1">
        <v>-1602626.365179</v>
      </c>
      <c r="G26" s="1">
        <v>-1108733.5652389999</v>
      </c>
      <c r="H26" s="1">
        <v>298.75861200000003</v>
      </c>
      <c r="I26" s="1">
        <v>155.112853</v>
      </c>
      <c r="J26" s="1">
        <v>36.832206999999997</v>
      </c>
      <c r="K26" s="1">
        <v>2.7150150000000002</v>
      </c>
      <c r="L26" s="1">
        <v>0.30699799999999999</v>
      </c>
      <c r="M26" s="111">
        <v>100</v>
      </c>
      <c r="N26" s="1">
        <v>100</v>
      </c>
      <c r="O26" s="1">
        <v>0</v>
      </c>
      <c r="P26" s="1">
        <v>0</v>
      </c>
      <c r="Q26" s="1">
        <v>0</v>
      </c>
      <c r="R26" s="111">
        <v>40.405959000000003</v>
      </c>
      <c r="S26" s="1">
        <v>3.4696530000000001</v>
      </c>
      <c r="T26" s="1">
        <v>13.238676</v>
      </c>
      <c r="U26" s="1">
        <v>2.0397959999999999</v>
      </c>
      <c r="V26" s="1">
        <v>10.188981</v>
      </c>
      <c r="W26" s="1">
        <v>0.179982</v>
      </c>
      <c r="X26" s="1">
        <v>10.188981</v>
      </c>
      <c r="Y26" s="1">
        <v>12.038796</v>
      </c>
      <c r="Z26" s="1">
        <v>1.539846</v>
      </c>
      <c r="AA26" s="1">
        <v>2.6997300000000002</v>
      </c>
      <c r="AB26" s="1">
        <v>1.8098190000000001</v>
      </c>
      <c r="AC26" s="1">
        <v>2.1997800000000001</v>
      </c>
      <c r="AD26" s="1">
        <v>0</v>
      </c>
      <c r="AE26" s="1">
        <v>0</v>
      </c>
      <c r="AF26" s="1">
        <v>0</v>
      </c>
      <c r="AG26" s="1">
        <v>0</v>
      </c>
      <c r="AH26" s="111">
        <v>0</v>
      </c>
      <c r="AI26" s="1">
        <v>0</v>
      </c>
      <c r="AJ26" s="1">
        <v>0</v>
      </c>
      <c r="AK26" s="1">
        <v>0</v>
      </c>
      <c r="AL26" s="111">
        <v>0</v>
      </c>
      <c r="AM26" s="1">
        <v>0</v>
      </c>
      <c r="AN26" s="1">
        <v>0</v>
      </c>
      <c r="AO26" s="1">
        <v>0</v>
      </c>
      <c r="AP26" s="111">
        <f t="shared" si="1"/>
        <v>0</v>
      </c>
      <c r="AQ26" s="1">
        <f t="shared" si="2"/>
        <v>0</v>
      </c>
      <c r="AR26" s="1">
        <f t="shared" si="3"/>
        <v>0</v>
      </c>
      <c r="AS26" s="1">
        <f t="shared" si="4"/>
        <v>0</v>
      </c>
      <c r="AT26" s="111"/>
    </row>
    <row r="27" spans="1:46" x14ac:dyDescent="0.3">
      <c r="A27" s="1">
        <v>21</v>
      </c>
      <c r="B27" s="1" t="s">
        <v>40</v>
      </c>
      <c r="C27" s="1">
        <v>1379</v>
      </c>
      <c r="D27" s="1">
        <v>10000</v>
      </c>
      <c r="E27" s="1">
        <v>-5.6205920000000003</v>
      </c>
      <c r="F27" s="1">
        <v>-1602327.6534899999</v>
      </c>
      <c r="G27" s="1">
        <v>-1108888.677772</v>
      </c>
      <c r="H27" s="1">
        <v>298.66475500000001</v>
      </c>
      <c r="I27" s="1">
        <v>155.112213</v>
      </c>
      <c r="J27" s="1">
        <v>36.828400999999999</v>
      </c>
      <c r="K27" s="1">
        <v>2.7152959999999999</v>
      </c>
      <c r="L27" s="1">
        <v>0.30948199999999998</v>
      </c>
      <c r="M27" s="111">
        <v>100</v>
      </c>
      <c r="N27" s="1">
        <v>100</v>
      </c>
      <c r="O27" s="1">
        <v>0</v>
      </c>
      <c r="P27" s="1">
        <v>0</v>
      </c>
      <c r="Q27" s="1">
        <v>0</v>
      </c>
      <c r="R27" s="111">
        <v>40.405959000000003</v>
      </c>
      <c r="S27" s="1">
        <v>3.4696530000000001</v>
      </c>
      <c r="T27" s="1">
        <v>13.238676</v>
      </c>
      <c r="U27" s="1">
        <v>2.0397959999999999</v>
      </c>
      <c r="V27" s="1">
        <v>10.188981</v>
      </c>
      <c r="W27" s="1">
        <v>0.179982</v>
      </c>
      <c r="X27" s="1">
        <v>10.188981</v>
      </c>
      <c r="Y27" s="1">
        <v>12.038796</v>
      </c>
      <c r="Z27" s="1">
        <v>1.539846</v>
      </c>
      <c r="AA27" s="1">
        <v>2.6997300000000002</v>
      </c>
      <c r="AB27" s="1">
        <v>1.8098190000000001</v>
      </c>
      <c r="AC27" s="1">
        <v>2.1997800000000001</v>
      </c>
      <c r="AD27" s="1">
        <v>0</v>
      </c>
      <c r="AE27" s="1">
        <v>0</v>
      </c>
      <c r="AF27" s="1">
        <v>0</v>
      </c>
      <c r="AG27" s="1">
        <v>0</v>
      </c>
      <c r="AH27" s="111">
        <v>0</v>
      </c>
      <c r="AI27" s="1">
        <v>0</v>
      </c>
      <c r="AJ27" s="1">
        <v>0</v>
      </c>
      <c r="AK27" s="1">
        <v>0</v>
      </c>
      <c r="AL27" s="111">
        <v>0</v>
      </c>
      <c r="AM27" s="1">
        <v>0</v>
      </c>
      <c r="AN27" s="1">
        <v>0</v>
      </c>
      <c r="AO27" s="1">
        <v>0</v>
      </c>
      <c r="AP27" s="111">
        <f t="shared" si="1"/>
        <v>0</v>
      </c>
      <c r="AQ27" s="1">
        <f t="shared" si="2"/>
        <v>0</v>
      </c>
      <c r="AR27" s="1">
        <f t="shared" si="3"/>
        <v>0</v>
      </c>
      <c r="AS27" s="1">
        <f t="shared" si="4"/>
        <v>0</v>
      </c>
      <c r="AT27" s="111"/>
    </row>
    <row r="28" spans="1:46" x14ac:dyDescent="0.3">
      <c r="A28" s="1">
        <v>22</v>
      </c>
      <c r="B28" s="1" t="s">
        <v>40</v>
      </c>
      <c r="C28" s="1">
        <v>1378</v>
      </c>
      <c r="D28" s="1">
        <v>10000</v>
      </c>
      <c r="E28" s="1">
        <v>-5.6296559999999998</v>
      </c>
      <c r="F28" s="1">
        <v>-1602029.035687</v>
      </c>
      <c r="G28" s="1">
        <v>-1109043.789664</v>
      </c>
      <c r="H28" s="1">
        <v>298.57084200000003</v>
      </c>
      <c r="I28" s="1">
        <v>155.111572</v>
      </c>
      <c r="J28" s="1">
        <v>36.824595000000002</v>
      </c>
      <c r="K28" s="1">
        <v>2.715576</v>
      </c>
      <c r="L28" s="1">
        <v>0.311969</v>
      </c>
      <c r="M28" s="111">
        <v>100</v>
      </c>
      <c r="N28" s="1">
        <v>100</v>
      </c>
      <c r="O28" s="1">
        <v>0</v>
      </c>
      <c r="P28" s="1">
        <v>0</v>
      </c>
      <c r="Q28" s="1">
        <v>0</v>
      </c>
      <c r="R28" s="111">
        <v>40.405959000000003</v>
      </c>
      <c r="S28" s="1">
        <v>3.4696530000000001</v>
      </c>
      <c r="T28" s="1">
        <v>13.238676</v>
      </c>
      <c r="U28" s="1">
        <v>2.0397959999999999</v>
      </c>
      <c r="V28" s="1">
        <v>10.188981</v>
      </c>
      <c r="W28" s="1">
        <v>0.179982</v>
      </c>
      <c r="X28" s="1">
        <v>10.188981</v>
      </c>
      <c r="Y28" s="1">
        <v>12.038796</v>
      </c>
      <c r="Z28" s="1">
        <v>1.539846</v>
      </c>
      <c r="AA28" s="1">
        <v>2.6997300000000002</v>
      </c>
      <c r="AB28" s="1">
        <v>1.8098190000000001</v>
      </c>
      <c r="AC28" s="1">
        <v>2.1997800000000001</v>
      </c>
      <c r="AD28" s="1">
        <v>0</v>
      </c>
      <c r="AE28" s="1">
        <v>0</v>
      </c>
      <c r="AF28" s="1">
        <v>0</v>
      </c>
      <c r="AG28" s="1">
        <v>0</v>
      </c>
      <c r="AH28" s="111">
        <v>0</v>
      </c>
      <c r="AI28" s="1">
        <v>0</v>
      </c>
      <c r="AJ28" s="1">
        <v>0</v>
      </c>
      <c r="AK28" s="1">
        <v>0</v>
      </c>
      <c r="AL28" s="111">
        <v>0</v>
      </c>
      <c r="AM28" s="1">
        <v>0</v>
      </c>
      <c r="AN28" s="1">
        <v>0</v>
      </c>
      <c r="AO28" s="1">
        <v>0</v>
      </c>
      <c r="AP28" s="111">
        <f t="shared" si="1"/>
        <v>0</v>
      </c>
      <c r="AQ28" s="1">
        <f t="shared" si="2"/>
        <v>0</v>
      </c>
      <c r="AR28" s="1">
        <f t="shared" si="3"/>
        <v>0</v>
      </c>
      <c r="AS28" s="1">
        <f t="shared" si="4"/>
        <v>0</v>
      </c>
      <c r="AT28" s="111"/>
    </row>
    <row r="29" spans="1:46" x14ac:dyDescent="0.3">
      <c r="A29" s="1">
        <v>23</v>
      </c>
      <c r="B29" s="1" t="s">
        <v>40</v>
      </c>
      <c r="C29" s="1">
        <v>1377</v>
      </c>
      <c r="D29" s="1">
        <v>10000</v>
      </c>
      <c r="E29" s="1">
        <v>-5.6387349999999996</v>
      </c>
      <c r="F29" s="1">
        <v>-1601730.5118249999</v>
      </c>
      <c r="G29" s="1">
        <v>-1109198.9009159999</v>
      </c>
      <c r="H29" s="1">
        <v>298.47687200000001</v>
      </c>
      <c r="I29" s="1">
        <v>155.11093099999999</v>
      </c>
      <c r="J29" s="1">
        <v>36.820788</v>
      </c>
      <c r="K29" s="1">
        <v>2.7158570000000002</v>
      </c>
      <c r="L29" s="1">
        <v>0.31445899999999999</v>
      </c>
      <c r="M29" s="111">
        <v>100</v>
      </c>
      <c r="N29" s="1">
        <v>100</v>
      </c>
      <c r="O29" s="1">
        <v>0</v>
      </c>
      <c r="P29" s="1">
        <v>0</v>
      </c>
      <c r="Q29" s="1">
        <v>0</v>
      </c>
      <c r="R29" s="111">
        <v>40.405959000000003</v>
      </c>
      <c r="S29" s="1">
        <v>3.4696530000000001</v>
      </c>
      <c r="T29" s="1">
        <v>13.238676</v>
      </c>
      <c r="U29" s="1">
        <v>2.0397959999999999</v>
      </c>
      <c r="V29" s="1">
        <v>10.188981</v>
      </c>
      <c r="W29" s="1">
        <v>0.179982</v>
      </c>
      <c r="X29" s="1">
        <v>10.188981</v>
      </c>
      <c r="Y29" s="1">
        <v>12.038796</v>
      </c>
      <c r="Z29" s="1">
        <v>1.539846</v>
      </c>
      <c r="AA29" s="1">
        <v>2.6997300000000002</v>
      </c>
      <c r="AB29" s="1">
        <v>1.8098190000000001</v>
      </c>
      <c r="AC29" s="1">
        <v>2.1997800000000001</v>
      </c>
      <c r="AD29" s="1">
        <v>0</v>
      </c>
      <c r="AE29" s="1">
        <v>0</v>
      </c>
      <c r="AF29" s="1">
        <v>0</v>
      </c>
      <c r="AG29" s="1">
        <v>0</v>
      </c>
      <c r="AH29" s="111">
        <v>0</v>
      </c>
      <c r="AI29" s="1">
        <v>0</v>
      </c>
      <c r="AJ29" s="1">
        <v>0</v>
      </c>
      <c r="AK29" s="1">
        <v>0</v>
      </c>
      <c r="AL29" s="111">
        <v>0</v>
      </c>
      <c r="AM29" s="1">
        <v>0</v>
      </c>
      <c r="AN29" s="1">
        <v>0</v>
      </c>
      <c r="AO29" s="1">
        <v>0</v>
      </c>
      <c r="AP29" s="111">
        <f t="shared" si="1"/>
        <v>0</v>
      </c>
      <c r="AQ29" s="1">
        <f t="shared" si="2"/>
        <v>0</v>
      </c>
      <c r="AR29" s="1">
        <f t="shared" si="3"/>
        <v>0</v>
      </c>
      <c r="AS29" s="1">
        <f t="shared" si="4"/>
        <v>0</v>
      </c>
      <c r="AT29" s="111"/>
    </row>
    <row r="30" spans="1:46" x14ac:dyDescent="0.3">
      <c r="A30" s="1">
        <v>24</v>
      </c>
      <c r="B30" s="1" t="s">
        <v>40</v>
      </c>
      <c r="C30" s="1">
        <v>1376</v>
      </c>
      <c r="D30" s="1">
        <v>10000</v>
      </c>
      <c r="E30" s="1">
        <v>-5.6478260000000002</v>
      </c>
      <c r="F30" s="1">
        <v>-1601432.0819610001</v>
      </c>
      <c r="G30" s="1">
        <v>-1109354.011526</v>
      </c>
      <c r="H30" s="1">
        <v>298.38284599999997</v>
      </c>
      <c r="I30" s="1">
        <v>155.11028899999999</v>
      </c>
      <c r="J30" s="1">
        <v>36.816982000000003</v>
      </c>
      <c r="K30" s="1">
        <v>2.7161379999999999</v>
      </c>
      <c r="L30" s="1">
        <v>0.31695200000000001</v>
      </c>
      <c r="M30" s="111">
        <v>100</v>
      </c>
      <c r="N30" s="1">
        <v>100</v>
      </c>
      <c r="O30" s="1">
        <v>0</v>
      </c>
      <c r="P30" s="1">
        <v>0</v>
      </c>
      <c r="Q30" s="1">
        <v>0</v>
      </c>
      <c r="R30" s="111">
        <v>40.405959000000003</v>
      </c>
      <c r="S30" s="1">
        <v>3.4696530000000001</v>
      </c>
      <c r="T30" s="1">
        <v>13.238676</v>
      </c>
      <c r="U30" s="1">
        <v>2.0397959999999999</v>
      </c>
      <c r="V30" s="1">
        <v>10.188981</v>
      </c>
      <c r="W30" s="1">
        <v>0.179982</v>
      </c>
      <c r="X30" s="1">
        <v>10.188981</v>
      </c>
      <c r="Y30" s="1">
        <v>12.038796</v>
      </c>
      <c r="Z30" s="1">
        <v>1.539846</v>
      </c>
      <c r="AA30" s="1">
        <v>2.6997300000000002</v>
      </c>
      <c r="AB30" s="1">
        <v>1.8098190000000001</v>
      </c>
      <c r="AC30" s="1">
        <v>2.1997800000000001</v>
      </c>
      <c r="AD30" s="1">
        <v>0</v>
      </c>
      <c r="AE30" s="1">
        <v>0</v>
      </c>
      <c r="AF30" s="1">
        <v>0</v>
      </c>
      <c r="AG30" s="1">
        <v>0</v>
      </c>
      <c r="AH30" s="111">
        <v>0</v>
      </c>
      <c r="AI30" s="1">
        <v>0</v>
      </c>
      <c r="AJ30" s="1">
        <v>0</v>
      </c>
      <c r="AK30" s="1">
        <v>0</v>
      </c>
      <c r="AL30" s="111">
        <v>0</v>
      </c>
      <c r="AM30" s="1">
        <v>0</v>
      </c>
      <c r="AN30" s="1">
        <v>0</v>
      </c>
      <c r="AO30" s="1">
        <v>0</v>
      </c>
      <c r="AP30" s="111">
        <f t="shared" si="1"/>
        <v>0</v>
      </c>
      <c r="AQ30" s="1">
        <f t="shared" si="2"/>
        <v>0</v>
      </c>
      <c r="AR30" s="1">
        <f t="shared" si="3"/>
        <v>0</v>
      </c>
      <c r="AS30" s="1">
        <f t="shared" si="4"/>
        <v>0</v>
      </c>
      <c r="AT30" s="111"/>
    </row>
    <row r="31" spans="1:46" x14ac:dyDescent="0.3">
      <c r="A31" s="1">
        <v>25</v>
      </c>
      <c r="B31" s="1" t="s">
        <v>40</v>
      </c>
      <c r="C31" s="1">
        <v>1375</v>
      </c>
      <c r="D31" s="1">
        <v>10000</v>
      </c>
      <c r="E31" s="1">
        <v>-5.6569320000000003</v>
      </c>
      <c r="F31" s="1">
        <v>-1601133.746152</v>
      </c>
      <c r="G31" s="1">
        <v>-1109509.1214940001</v>
      </c>
      <c r="H31" s="1">
        <v>298.28876300000002</v>
      </c>
      <c r="I31" s="1">
        <v>155.10964799999999</v>
      </c>
      <c r="J31" s="1">
        <v>36.813175999999999</v>
      </c>
      <c r="K31" s="1">
        <v>2.7164190000000001</v>
      </c>
      <c r="L31" s="1">
        <v>0.31944899999999998</v>
      </c>
      <c r="M31" s="111">
        <v>100</v>
      </c>
      <c r="N31" s="1">
        <v>100</v>
      </c>
      <c r="O31" s="1">
        <v>0</v>
      </c>
      <c r="P31" s="1">
        <v>0</v>
      </c>
      <c r="Q31" s="1">
        <v>0</v>
      </c>
      <c r="R31" s="111">
        <v>40.405959000000003</v>
      </c>
      <c r="S31" s="1">
        <v>3.4696530000000001</v>
      </c>
      <c r="T31" s="1">
        <v>13.238676</v>
      </c>
      <c r="U31" s="1">
        <v>2.0397959999999999</v>
      </c>
      <c r="V31" s="1">
        <v>10.188981</v>
      </c>
      <c r="W31" s="1">
        <v>0.179982</v>
      </c>
      <c r="X31" s="1">
        <v>10.188981</v>
      </c>
      <c r="Y31" s="1">
        <v>12.038796</v>
      </c>
      <c r="Z31" s="1">
        <v>1.539846</v>
      </c>
      <c r="AA31" s="1">
        <v>2.6997300000000002</v>
      </c>
      <c r="AB31" s="1">
        <v>1.8098190000000001</v>
      </c>
      <c r="AC31" s="1">
        <v>2.1997800000000001</v>
      </c>
      <c r="AD31" s="1">
        <v>0</v>
      </c>
      <c r="AE31" s="1">
        <v>0</v>
      </c>
      <c r="AF31" s="1">
        <v>0</v>
      </c>
      <c r="AG31" s="1">
        <v>0</v>
      </c>
      <c r="AH31" s="111">
        <v>0</v>
      </c>
      <c r="AI31" s="1">
        <v>0</v>
      </c>
      <c r="AJ31" s="1">
        <v>0</v>
      </c>
      <c r="AK31" s="1">
        <v>0</v>
      </c>
      <c r="AL31" s="111">
        <v>0</v>
      </c>
      <c r="AM31" s="1">
        <v>0</v>
      </c>
      <c r="AN31" s="1">
        <v>0</v>
      </c>
      <c r="AO31" s="1">
        <v>0</v>
      </c>
      <c r="AP31" s="111">
        <f t="shared" si="1"/>
        <v>0</v>
      </c>
      <c r="AQ31" s="1">
        <f t="shared" si="2"/>
        <v>0</v>
      </c>
      <c r="AR31" s="1">
        <f t="shared" si="3"/>
        <v>0</v>
      </c>
      <c r="AS31" s="1">
        <f t="shared" si="4"/>
        <v>0</v>
      </c>
      <c r="AT31" s="111"/>
    </row>
    <row r="32" spans="1:46" x14ac:dyDescent="0.3">
      <c r="A32" s="1">
        <v>26</v>
      </c>
      <c r="B32" s="1" t="s">
        <v>40</v>
      </c>
      <c r="C32" s="1">
        <v>1374</v>
      </c>
      <c r="D32" s="1">
        <v>10000</v>
      </c>
      <c r="E32" s="1">
        <v>-5.6660510000000004</v>
      </c>
      <c r="F32" s="1">
        <v>-1600835.5044539999</v>
      </c>
      <c r="G32" s="1">
        <v>-1109664.230822</v>
      </c>
      <c r="H32" s="1">
        <v>298.19462299999998</v>
      </c>
      <c r="I32" s="1">
        <v>155.10900599999999</v>
      </c>
      <c r="J32" s="1">
        <v>36.809370000000001</v>
      </c>
      <c r="K32" s="1">
        <v>2.7166999999999999</v>
      </c>
      <c r="L32" s="1">
        <v>0.32194800000000001</v>
      </c>
      <c r="M32" s="111">
        <v>100</v>
      </c>
      <c r="N32" s="1">
        <v>100</v>
      </c>
      <c r="O32" s="1">
        <v>0</v>
      </c>
      <c r="P32" s="1">
        <v>0</v>
      </c>
      <c r="Q32" s="1">
        <v>0</v>
      </c>
      <c r="R32" s="111">
        <v>40.405959000000003</v>
      </c>
      <c r="S32" s="1">
        <v>3.4696530000000001</v>
      </c>
      <c r="T32" s="1">
        <v>13.238676</v>
      </c>
      <c r="U32" s="1">
        <v>2.0397959999999999</v>
      </c>
      <c r="V32" s="1">
        <v>10.188981</v>
      </c>
      <c r="W32" s="1">
        <v>0.179982</v>
      </c>
      <c r="X32" s="1">
        <v>10.188981</v>
      </c>
      <c r="Y32" s="1">
        <v>12.038796</v>
      </c>
      <c r="Z32" s="1">
        <v>1.539846</v>
      </c>
      <c r="AA32" s="1">
        <v>2.6997300000000002</v>
      </c>
      <c r="AB32" s="1">
        <v>1.8098190000000001</v>
      </c>
      <c r="AC32" s="1">
        <v>2.1997800000000001</v>
      </c>
      <c r="AD32" s="1">
        <v>0</v>
      </c>
      <c r="AE32" s="1">
        <v>0</v>
      </c>
      <c r="AF32" s="1">
        <v>0</v>
      </c>
      <c r="AG32" s="1">
        <v>0</v>
      </c>
      <c r="AH32" s="111">
        <v>0</v>
      </c>
      <c r="AI32" s="1">
        <v>0</v>
      </c>
      <c r="AJ32" s="1">
        <v>0</v>
      </c>
      <c r="AK32" s="1">
        <v>0</v>
      </c>
      <c r="AL32" s="111">
        <v>0</v>
      </c>
      <c r="AM32" s="1">
        <v>0</v>
      </c>
      <c r="AN32" s="1">
        <v>0</v>
      </c>
      <c r="AO32" s="1">
        <v>0</v>
      </c>
      <c r="AP32" s="111">
        <f t="shared" si="1"/>
        <v>0</v>
      </c>
      <c r="AQ32" s="1">
        <f t="shared" si="2"/>
        <v>0</v>
      </c>
      <c r="AR32" s="1">
        <f t="shared" si="3"/>
        <v>0</v>
      </c>
      <c r="AS32" s="1">
        <f t="shared" si="4"/>
        <v>0</v>
      </c>
      <c r="AT32" s="111"/>
    </row>
    <row r="33" spans="1:46" x14ac:dyDescent="0.3">
      <c r="A33" s="1">
        <v>27</v>
      </c>
      <c r="B33" s="1" t="s">
        <v>40</v>
      </c>
      <c r="C33" s="1">
        <v>1373</v>
      </c>
      <c r="D33" s="1">
        <v>10000</v>
      </c>
      <c r="E33" s="1">
        <v>-5.6751849999999999</v>
      </c>
      <c r="F33" s="1">
        <v>-1600537.356924</v>
      </c>
      <c r="G33" s="1">
        <v>-1109819.3395070001</v>
      </c>
      <c r="H33" s="1">
        <v>298.10042700000002</v>
      </c>
      <c r="I33" s="1">
        <v>155.10836399999999</v>
      </c>
      <c r="J33" s="1">
        <v>36.805562999999999</v>
      </c>
      <c r="K33" s="1">
        <v>2.7169810000000001</v>
      </c>
      <c r="L33" s="1">
        <v>0.32445000000000002</v>
      </c>
      <c r="M33" s="111">
        <v>100</v>
      </c>
      <c r="N33" s="1">
        <v>100</v>
      </c>
      <c r="O33" s="1">
        <v>0</v>
      </c>
      <c r="P33" s="1">
        <v>0</v>
      </c>
      <c r="Q33" s="1">
        <v>0</v>
      </c>
      <c r="R33" s="111">
        <v>40.405959000000003</v>
      </c>
      <c r="S33" s="1">
        <v>3.4696530000000001</v>
      </c>
      <c r="T33" s="1">
        <v>13.238676</v>
      </c>
      <c r="U33" s="1">
        <v>2.0397959999999999</v>
      </c>
      <c r="V33" s="1">
        <v>10.188981</v>
      </c>
      <c r="W33" s="1">
        <v>0.179982</v>
      </c>
      <c r="X33" s="1">
        <v>10.188981</v>
      </c>
      <c r="Y33" s="1">
        <v>12.038796</v>
      </c>
      <c r="Z33" s="1">
        <v>1.539846</v>
      </c>
      <c r="AA33" s="1">
        <v>2.6997300000000002</v>
      </c>
      <c r="AB33" s="1">
        <v>1.8098190000000001</v>
      </c>
      <c r="AC33" s="1">
        <v>2.1997800000000001</v>
      </c>
      <c r="AD33" s="1">
        <v>0</v>
      </c>
      <c r="AE33" s="1">
        <v>0</v>
      </c>
      <c r="AF33" s="1">
        <v>0</v>
      </c>
      <c r="AG33" s="1">
        <v>0</v>
      </c>
      <c r="AH33" s="111">
        <v>0</v>
      </c>
      <c r="AI33" s="1">
        <v>0</v>
      </c>
      <c r="AJ33" s="1">
        <v>0</v>
      </c>
      <c r="AK33" s="1">
        <v>0</v>
      </c>
      <c r="AL33" s="111">
        <v>0</v>
      </c>
      <c r="AM33" s="1">
        <v>0</v>
      </c>
      <c r="AN33" s="1">
        <v>0</v>
      </c>
      <c r="AO33" s="1">
        <v>0</v>
      </c>
      <c r="AP33" s="111">
        <f t="shared" si="1"/>
        <v>0</v>
      </c>
      <c r="AQ33" s="1">
        <f t="shared" si="2"/>
        <v>0</v>
      </c>
      <c r="AR33" s="1">
        <f t="shared" si="3"/>
        <v>0</v>
      </c>
      <c r="AS33" s="1">
        <f t="shared" si="4"/>
        <v>0</v>
      </c>
      <c r="AT33" s="111"/>
    </row>
    <row r="34" spans="1:46" x14ac:dyDescent="0.3">
      <c r="A34" s="1">
        <v>28</v>
      </c>
      <c r="B34" s="1" t="s">
        <v>40</v>
      </c>
      <c r="C34" s="1">
        <v>1372</v>
      </c>
      <c r="D34" s="1">
        <v>10000</v>
      </c>
      <c r="E34" s="1">
        <v>-5.6843320000000004</v>
      </c>
      <c r="F34" s="1">
        <v>-1600239.3036189999</v>
      </c>
      <c r="G34" s="1">
        <v>-1109974.4475499999</v>
      </c>
      <c r="H34" s="1">
        <v>298.00617299999999</v>
      </c>
      <c r="I34" s="1">
        <v>155.107722</v>
      </c>
      <c r="J34" s="1">
        <v>36.801757000000002</v>
      </c>
      <c r="K34" s="1">
        <v>2.7172619999999998</v>
      </c>
      <c r="L34" s="1">
        <v>0.326955</v>
      </c>
      <c r="M34" s="111">
        <v>100</v>
      </c>
      <c r="N34" s="1">
        <v>100</v>
      </c>
      <c r="O34" s="1">
        <v>0</v>
      </c>
      <c r="P34" s="1">
        <v>0</v>
      </c>
      <c r="Q34" s="1">
        <v>0</v>
      </c>
      <c r="R34" s="111">
        <v>40.405959000000003</v>
      </c>
      <c r="S34" s="1">
        <v>3.4696530000000001</v>
      </c>
      <c r="T34" s="1">
        <v>13.238676</v>
      </c>
      <c r="U34" s="1">
        <v>2.0397959999999999</v>
      </c>
      <c r="V34" s="1">
        <v>10.188981</v>
      </c>
      <c r="W34" s="1">
        <v>0.179982</v>
      </c>
      <c r="X34" s="1">
        <v>10.188981</v>
      </c>
      <c r="Y34" s="1">
        <v>12.038796</v>
      </c>
      <c r="Z34" s="1">
        <v>1.539846</v>
      </c>
      <c r="AA34" s="1">
        <v>2.6997300000000002</v>
      </c>
      <c r="AB34" s="1">
        <v>1.8098190000000001</v>
      </c>
      <c r="AC34" s="1">
        <v>2.1997800000000001</v>
      </c>
      <c r="AD34" s="1">
        <v>0</v>
      </c>
      <c r="AE34" s="1">
        <v>0</v>
      </c>
      <c r="AF34" s="1">
        <v>0</v>
      </c>
      <c r="AG34" s="1">
        <v>0</v>
      </c>
      <c r="AH34" s="111">
        <v>0</v>
      </c>
      <c r="AI34" s="1">
        <v>0</v>
      </c>
      <c r="AJ34" s="1">
        <v>0</v>
      </c>
      <c r="AK34" s="1">
        <v>0</v>
      </c>
      <c r="AL34" s="111">
        <v>0</v>
      </c>
      <c r="AM34" s="1">
        <v>0</v>
      </c>
      <c r="AN34" s="1">
        <v>0</v>
      </c>
      <c r="AO34" s="1">
        <v>0</v>
      </c>
      <c r="AP34" s="111">
        <f t="shared" si="1"/>
        <v>0</v>
      </c>
      <c r="AQ34" s="1">
        <f t="shared" si="2"/>
        <v>0</v>
      </c>
      <c r="AR34" s="1">
        <f t="shared" si="3"/>
        <v>0</v>
      </c>
      <c r="AS34" s="1">
        <f t="shared" si="4"/>
        <v>0</v>
      </c>
      <c r="AT34" s="111"/>
    </row>
    <row r="35" spans="1:46" x14ac:dyDescent="0.3">
      <c r="A35" s="1">
        <v>29</v>
      </c>
      <c r="B35" s="1" t="s">
        <v>40</v>
      </c>
      <c r="C35" s="1">
        <v>1371</v>
      </c>
      <c r="D35" s="1">
        <v>10000</v>
      </c>
      <c r="E35" s="1">
        <v>-5.6934930000000001</v>
      </c>
      <c r="F35" s="1">
        <v>-1599941.3445959999</v>
      </c>
      <c r="G35" s="1">
        <v>-1110129.554951</v>
      </c>
      <c r="H35" s="1">
        <v>297.91186299999998</v>
      </c>
      <c r="I35" s="1">
        <v>155.10708</v>
      </c>
      <c r="J35" s="1">
        <v>36.797950999999998</v>
      </c>
      <c r="K35" s="1">
        <v>2.717543</v>
      </c>
      <c r="L35" s="1">
        <v>0.32946399999999998</v>
      </c>
      <c r="M35" s="111">
        <v>100</v>
      </c>
      <c r="N35" s="1">
        <v>100</v>
      </c>
      <c r="O35" s="1">
        <v>0</v>
      </c>
      <c r="P35" s="1">
        <v>0</v>
      </c>
      <c r="Q35" s="1">
        <v>0</v>
      </c>
      <c r="R35" s="111">
        <v>40.405959000000003</v>
      </c>
      <c r="S35" s="1">
        <v>3.4696530000000001</v>
      </c>
      <c r="T35" s="1">
        <v>13.238676</v>
      </c>
      <c r="U35" s="1">
        <v>2.0397959999999999</v>
      </c>
      <c r="V35" s="1">
        <v>10.188981</v>
      </c>
      <c r="W35" s="1">
        <v>0.179982</v>
      </c>
      <c r="X35" s="1">
        <v>10.188981</v>
      </c>
      <c r="Y35" s="1">
        <v>12.038796</v>
      </c>
      <c r="Z35" s="1">
        <v>1.539846</v>
      </c>
      <c r="AA35" s="1">
        <v>2.6997300000000002</v>
      </c>
      <c r="AB35" s="1">
        <v>1.8098190000000001</v>
      </c>
      <c r="AC35" s="1">
        <v>2.1997800000000001</v>
      </c>
      <c r="AD35" s="1">
        <v>0</v>
      </c>
      <c r="AE35" s="1">
        <v>0</v>
      </c>
      <c r="AF35" s="1">
        <v>0</v>
      </c>
      <c r="AG35" s="1">
        <v>0</v>
      </c>
      <c r="AH35" s="111">
        <v>0</v>
      </c>
      <c r="AI35" s="1">
        <v>0</v>
      </c>
      <c r="AJ35" s="1">
        <v>0</v>
      </c>
      <c r="AK35" s="1">
        <v>0</v>
      </c>
      <c r="AL35" s="111">
        <v>0</v>
      </c>
      <c r="AM35" s="1">
        <v>0</v>
      </c>
      <c r="AN35" s="1">
        <v>0</v>
      </c>
      <c r="AO35" s="1">
        <v>0</v>
      </c>
      <c r="AP35" s="111">
        <f t="shared" si="1"/>
        <v>0</v>
      </c>
      <c r="AQ35" s="1">
        <f t="shared" si="2"/>
        <v>0</v>
      </c>
      <c r="AR35" s="1">
        <f t="shared" si="3"/>
        <v>0</v>
      </c>
      <c r="AS35" s="1">
        <f t="shared" si="4"/>
        <v>0</v>
      </c>
      <c r="AT35" s="111"/>
    </row>
    <row r="36" spans="1:46" x14ac:dyDescent="0.3">
      <c r="A36" s="1">
        <v>30</v>
      </c>
      <c r="B36" s="1" t="s">
        <v>40</v>
      </c>
      <c r="C36" s="1">
        <v>1370</v>
      </c>
      <c r="D36" s="1">
        <v>10000</v>
      </c>
      <c r="E36" s="1">
        <v>-5.7026669999999999</v>
      </c>
      <c r="F36" s="1">
        <v>-1599643.479912</v>
      </c>
      <c r="G36" s="1">
        <v>-1110284.6617099999</v>
      </c>
      <c r="H36" s="1">
        <v>297.81749600000001</v>
      </c>
      <c r="I36" s="1">
        <v>155.106437</v>
      </c>
      <c r="J36" s="1">
        <v>36.794144000000003</v>
      </c>
      <c r="K36" s="1">
        <v>2.7178239999999998</v>
      </c>
      <c r="L36" s="1">
        <v>0.33197500000000002</v>
      </c>
      <c r="M36" s="111">
        <v>100</v>
      </c>
      <c r="N36" s="1">
        <v>100</v>
      </c>
      <c r="O36" s="1">
        <v>0</v>
      </c>
      <c r="P36" s="1">
        <v>0</v>
      </c>
      <c r="Q36" s="1">
        <v>0</v>
      </c>
      <c r="R36" s="111">
        <v>40.405959000000003</v>
      </c>
      <c r="S36" s="1">
        <v>3.4696530000000001</v>
      </c>
      <c r="T36" s="1">
        <v>13.238676</v>
      </c>
      <c r="U36" s="1">
        <v>2.0397959999999999</v>
      </c>
      <c r="V36" s="1">
        <v>10.188981</v>
      </c>
      <c r="W36" s="1">
        <v>0.179982</v>
      </c>
      <c r="X36" s="1">
        <v>10.188981</v>
      </c>
      <c r="Y36" s="1">
        <v>12.038796</v>
      </c>
      <c r="Z36" s="1">
        <v>1.539846</v>
      </c>
      <c r="AA36" s="1">
        <v>2.6997300000000002</v>
      </c>
      <c r="AB36" s="1">
        <v>1.8098190000000001</v>
      </c>
      <c r="AC36" s="1">
        <v>2.1997800000000001</v>
      </c>
      <c r="AD36" s="1">
        <v>0</v>
      </c>
      <c r="AE36" s="1">
        <v>0</v>
      </c>
      <c r="AF36" s="1">
        <v>0</v>
      </c>
      <c r="AG36" s="1">
        <v>0</v>
      </c>
      <c r="AH36" s="111">
        <v>0</v>
      </c>
      <c r="AI36" s="1">
        <v>0</v>
      </c>
      <c r="AJ36" s="1">
        <v>0</v>
      </c>
      <c r="AK36" s="1">
        <v>0</v>
      </c>
      <c r="AL36" s="111">
        <v>0</v>
      </c>
      <c r="AM36" s="1">
        <v>0</v>
      </c>
      <c r="AN36" s="1">
        <v>0</v>
      </c>
      <c r="AO36" s="1">
        <v>0</v>
      </c>
      <c r="AP36" s="111">
        <f t="shared" si="1"/>
        <v>0</v>
      </c>
      <c r="AQ36" s="1">
        <f t="shared" si="2"/>
        <v>0</v>
      </c>
      <c r="AR36" s="1">
        <f t="shared" si="3"/>
        <v>0</v>
      </c>
      <c r="AS36" s="1">
        <f t="shared" si="4"/>
        <v>0</v>
      </c>
      <c r="AT36" s="111"/>
    </row>
    <row r="37" spans="1:46" x14ac:dyDescent="0.3">
      <c r="A37" s="1">
        <v>31</v>
      </c>
      <c r="B37" s="1" t="s">
        <v>40</v>
      </c>
      <c r="C37" s="1">
        <v>1369</v>
      </c>
      <c r="D37" s="1">
        <v>10000</v>
      </c>
      <c r="E37" s="1">
        <v>-5.711856</v>
      </c>
      <c r="F37" s="1">
        <v>-1599345.7096239999</v>
      </c>
      <c r="G37" s="1">
        <v>-1110439.767826</v>
      </c>
      <c r="H37" s="1">
        <v>297.723071</v>
      </c>
      <c r="I37" s="1">
        <v>155.105795</v>
      </c>
      <c r="J37" s="1">
        <v>36.790337999999998</v>
      </c>
      <c r="K37" s="1">
        <v>2.718105</v>
      </c>
      <c r="L37" s="1">
        <v>0.33449000000000001</v>
      </c>
      <c r="M37" s="111">
        <v>100</v>
      </c>
      <c r="N37" s="1">
        <v>100</v>
      </c>
      <c r="O37" s="1">
        <v>0</v>
      </c>
      <c r="P37" s="1">
        <v>0</v>
      </c>
      <c r="Q37" s="1">
        <v>0</v>
      </c>
      <c r="R37" s="111">
        <v>40.405959000000003</v>
      </c>
      <c r="S37" s="1">
        <v>3.4696530000000001</v>
      </c>
      <c r="T37" s="1">
        <v>13.238676</v>
      </c>
      <c r="U37" s="1">
        <v>2.0397959999999999</v>
      </c>
      <c r="V37" s="1">
        <v>10.188981</v>
      </c>
      <c r="W37" s="1">
        <v>0.179982</v>
      </c>
      <c r="X37" s="1">
        <v>10.188981</v>
      </c>
      <c r="Y37" s="1">
        <v>12.038796</v>
      </c>
      <c r="Z37" s="1">
        <v>1.539846</v>
      </c>
      <c r="AA37" s="1">
        <v>2.6997300000000002</v>
      </c>
      <c r="AB37" s="1">
        <v>1.8098190000000001</v>
      </c>
      <c r="AC37" s="1">
        <v>2.1997800000000001</v>
      </c>
      <c r="AD37" s="1">
        <v>0</v>
      </c>
      <c r="AE37" s="1">
        <v>0</v>
      </c>
      <c r="AF37" s="1">
        <v>0</v>
      </c>
      <c r="AG37" s="1">
        <v>0</v>
      </c>
      <c r="AH37" s="111">
        <v>0</v>
      </c>
      <c r="AI37" s="1">
        <v>0</v>
      </c>
      <c r="AJ37" s="1">
        <v>0</v>
      </c>
      <c r="AK37" s="1">
        <v>0</v>
      </c>
      <c r="AL37" s="111">
        <v>0</v>
      </c>
      <c r="AM37" s="1">
        <v>0</v>
      </c>
      <c r="AN37" s="1">
        <v>0</v>
      </c>
      <c r="AO37" s="1">
        <v>0</v>
      </c>
      <c r="AP37" s="111">
        <f t="shared" si="1"/>
        <v>0</v>
      </c>
      <c r="AQ37" s="1">
        <f t="shared" si="2"/>
        <v>0</v>
      </c>
      <c r="AR37" s="1">
        <f t="shared" si="3"/>
        <v>0</v>
      </c>
      <c r="AS37" s="1">
        <f t="shared" si="4"/>
        <v>0</v>
      </c>
      <c r="AT37" s="111"/>
    </row>
    <row r="38" spans="1:46" x14ac:dyDescent="0.3">
      <c r="A38" s="1">
        <v>32</v>
      </c>
      <c r="B38" s="1" t="s">
        <v>40</v>
      </c>
      <c r="C38" s="1">
        <v>1368</v>
      </c>
      <c r="D38" s="1">
        <v>10000</v>
      </c>
      <c r="E38" s="1">
        <v>-5.7210590000000003</v>
      </c>
      <c r="F38" s="1">
        <v>-1599048.033788</v>
      </c>
      <c r="G38" s="1">
        <v>-1110594.8732990001</v>
      </c>
      <c r="H38" s="1">
        <v>297.62858999999997</v>
      </c>
      <c r="I38" s="1">
        <v>155.105152</v>
      </c>
      <c r="J38" s="1">
        <v>36.786532000000001</v>
      </c>
      <c r="K38" s="1">
        <v>2.7183860000000002</v>
      </c>
      <c r="L38" s="1">
        <v>0.337007</v>
      </c>
      <c r="M38" s="111">
        <v>100</v>
      </c>
      <c r="N38" s="1">
        <v>100</v>
      </c>
      <c r="O38" s="1">
        <v>0</v>
      </c>
      <c r="P38" s="1">
        <v>0</v>
      </c>
      <c r="Q38" s="1">
        <v>0</v>
      </c>
      <c r="R38" s="111">
        <v>40.405959000000003</v>
      </c>
      <c r="S38" s="1">
        <v>3.4696530000000001</v>
      </c>
      <c r="T38" s="1">
        <v>13.238676</v>
      </c>
      <c r="U38" s="1">
        <v>2.0397959999999999</v>
      </c>
      <c r="V38" s="1">
        <v>10.188981</v>
      </c>
      <c r="W38" s="1">
        <v>0.179982</v>
      </c>
      <c r="X38" s="1">
        <v>10.188981</v>
      </c>
      <c r="Y38" s="1">
        <v>12.038796</v>
      </c>
      <c r="Z38" s="1">
        <v>1.539846</v>
      </c>
      <c r="AA38" s="1">
        <v>2.6997300000000002</v>
      </c>
      <c r="AB38" s="1">
        <v>1.8098190000000001</v>
      </c>
      <c r="AC38" s="1">
        <v>2.1997800000000001</v>
      </c>
      <c r="AD38" s="1">
        <v>0</v>
      </c>
      <c r="AE38" s="1">
        <v>0</v>
      </c>
      <c r="AF38" s="1">
        <v>0</v>
      </c>
      <c r="AG38" s="1">
        <v>0</v>
      </c>
      <c r="AH38" s="111">
        <v>0</v>
      </c>
      <c r="AI38" s="1">
        <v>0</v>
      </c>
      <c r="AJ38" s="1">
        <v>0</v>
      </c>
      <c r="AK38" s="1">
        <v>0</v>
      </c>
      <c r="AL38" s="111">
        <v>0</v>
      </c>
      <c r="AM38" s="1">
        <v>0</v>
      </c>
      <c r="AN38" s="1">
        <v>0</v>
      </c>
      <c r="AO38" s="1">
        <v>0</v>
      </c>
      <c r="AP38" s="111">
        <f t="shared" si="1"/>
        <v>0</v>
      </c>
      <c r="AQ38" s="1">
        <f t="shared" si="2"/>
        <v>0</v>
      </c>
      <c r="AR38" s="1">
        <f t="shared" si="3"/>
        <v>0</v>
      </c>
      <c r="AS38" s="1">
        <f t="shared" si="4"/>
        <v>0</v>
      </c>
      <c r="AT38" s="111"/>
    </row>
    <row r="39" spans="1:46" x14ac:dyDescent="0.3">
      <c r="A39" s="1">
        <v>33</v>
      </c>
      <c r="B39" s="1" t="s">
        <v>40</v>
      </c>
      <c r="C39" s="1">
        <v>1367</v>
      </c>
      <c r="D39" s="1">
        <v>10000</v>
      </c>
      <c r="E39" s="1">
        <v>-5.7302759999999999</v>
      </c>
      <c r="F39" s="1">
        <v>-1598750.4524630001</v>
      </c>
      <c r="G39" s="1">
        <v>-1110749.9781289999</v>
      </c>
      <c r="H39" s="1">
        <v>297.53405099999998</v>
      </c>
      <c r="I39" s="1">
        <v>155.10450800000001</v>
      </c>
      <c r="J39" s="1">
        <v>36.782725999999997</v>
      </c>
      <c r="K39" s="1">
        <v>2.7186669999999999</v>
      </c>
      <c r="L39" s="1">
        <v>0.339528</v>
      </c>
      <c r="M39" s="111">
        <v>100</v>
      </c>
      <c r="N39" s="1">
        <v>100</v>
      </c>
      <c r="O39" s="1">
        <v>0</v>
      </c>
      <c r="P39" s="1">
        <v>0</v>
      </c>
      <c r="Q39" s="1">
        <v>0</v>
      </c>
      <c r="R39" s="111">
        <v>40.405959000000003</v>
      </c>
      <c r="S39" s="1">
        <v>3.4696530000000001</v>
      </c>
      <c r="T39" s="1">
        <v>13.238676</v>
      </c>
      <c r="U39" s="1">
        <v>2.0397959999999999</v>
      </c>
      <c r="V39" s="1">
        <v>10.188981</v>
      </c>
      <c r="W39" s="1">
        <v>0.179982</v>
      </c>
      <c r="X39" s="1">
        <v>10.188981</v>
      </c>
      <c r="Y39" s="1">
        <v>12.038796</v>
      </c>
      <c r="Z39" s="1">
        <v>1.539846</v>
      </c>
      <c r="AA39" s="1">
        <v>2.6997300000000002</v>
      </c>
      <c r="AB39" s="1">
        <v>1.8098190000000001</v>
      </c>
      <c r="AC39" s="1">
        <v>2.1997800000000001</v>
      </c>
      <c r="AD39" s="1">
        <v>0</v>
      </c>
      <c r="AE39" s="1">
        <v>0</v>
      </c>
      <c r="AF39" s="1">
        <v>0</v>
      </c>
      <c r="AG39" s="1">
        <v>0</v>
      </c>
      <c r="AH39" s="111">
        <v>0</v>
      </c>
      <c r="AI39" s="1">
        <v>0</v>
      </c>
      <c r="AJ39" s="1">
        <v>0</v>
      </c>
      <c r="AK39" s="1">
        <v>0</v>
      </c>
      <c r="AL39" s="111">
        <v>0</v>
      </c>
      <c r="AM39" s="1">
        <v>0</v>
      </c>
      <c r="AN39" s="1">
        <v>0</v>
      </c>
      <c r="AO39" s="1">
        <v>0</v>
      </c>
      <c r="AP39" s="111">
        <f t="shared" si="1"/>
        <v>0</v>
      </c>
      <c r="AQ39" s="1">
        <f t="shared" si="2"/>
        <v>0</v>
      </c>
      <c r="AR39" s="1">
        <f t="shared" si="3"/>
        <v>0</v>
      </c>
      <c r="AS39" s="1">
        <f t="shared" si="4"/>
        <v>0</v>
      </c>
      <c r="AT39" s="111"/>
    </row>
    <row r="40" spans="1:46" x14ac:dyDescent="0.3">
      <c r="A40" s="1">
        <v>34</v>
      </c>
      <c r="B40" s="1" t="s">
        <v>40</v>
      </c>
      <c r="C40" s="1">
        <v>1366</v>
      </c>
      <c r="D40" s="1">
        <v>10000</v>
      </c>
      <c r="E40" s="1">
        <v>-5.7395069999999997</v>
      </c>
      <c r="F40" s="1">
        <v>-1598452.9657050001</v>
      </c>
      <c r="G40" s="1">
        <v>-1110905.082316</v>
      </c>
      <c r="H40" s="1">
        <v>297.43945500000001</v>
      </c>
      <c r="I40" s="1">
        <v>155.10386500000001</v>
      </c>
      <c r="J40" s="1">
        <v>36.778919000000002</v>
      </c>
      <c r="K40" s="1">
        <v>2.7189489999999998</v>
      </c>
      <c r="L40" s="1">
        <v>0.34205200000000002</v>
      </c>
      <c r="M40" s="111">
        <v>100</v>
      </c>
      <c r="N40" s="1">
        <v>100</v>
      </c>
      <c r="O40" s="1">
        <v>0</v>
      </c>
      <c r="P40" s="1">
        <v>0</v>
      </c>
      <c r="Q40" s="1">
        <v>0</v>
      </c>
      <c r="R40" s="111">
        <v>40.405959000000003</v>
      </c>
      <c r="S40" s="1">
        <v>3.4696530000000001</v>
      </c>
      <c r="T40" s="1">
        <v>13.238676</v>
      </c>
      <c r="U40" s="1">
        <v>2.0397959999999999</v>
      </c>
      <c r="V40" s="1">
        <v>10.188981</v>
      </c>
      <c r="W40" s="1">
        <v>0.179982</v>
      </c>
      <c r="X40" s="1">
        <v>10.188981</v>
      </c>
      <c r="Y40" s="1">
        <v>12.038796</v>
      </c>
      <c r="Z40" s="1">
        <v>1.539846</v>
      </c>
      <c r="AA40" s="1">
        <v>2.6997300000000002</v>
      </c>
      <c r="AB40" s="1">
        <v>1.8098190000000001</v>
      </c>
      <c r="AC40" s="1">
        <v>2.1997800000000001</v>
      </c>
      <c r="AD40" s="1">
        <v>0</v>
      </c>
      <c r="AE40" s="1">
        <v>0</v>
      </c>
      <c r="AF40" s="1">
        <v>0</v>
      </c>
      <c r="AG40" s="1">
        <v>0</v>
      </c>
      <c r="AH40" s="111">
        <v>0</v>
      </c>
      <c r="AI40" s="1">
        <v>0</v>
      </c>
      <c r="AJ40" s="1">
        <v>0</v>
      </c>
      <c r="AK40" s="1">
        <v>0</v>
      </c>
      <c r="AL40" s="111">
        <v>0</v>
      </c>
      <c r="AM40" s="1">
        <v>0</v>
      </c>
      <c r="AN40" s="1">
        <v>0</v>
      </c>
      <c r="AO40" s="1">
        <v>0</v>
      </c>
      <c r="AP40" s="111">
        <f t="shared" si="1"/>
        <v>0</v>
      </c>
      <c r="AQ40" s="1">
        <f t="shared" si="2"/>
        <v>0</v>
      </c>
      <c r="AR40" s="1">
        <f t="shared" si="3"/>
        <v>0</v>
      </c>
      <c r="AS40" s="1">
        <f t="shared" si="4"/>
        <v>0</v>
      </c>
      <c r="AT40" s="111"/>
    </row>
    <row r="41" spans="1:46" x14ac:dyDescent="0.3">
      <c r="A41" s="1">
        <v>35</v>
      </c>
      <c r="B41" s="1" t="s">
        <v>40</v>
      </c>
      <c r="C41" s="1">
        <v>1365</v>
      </c>
      <c r="D41" s="1">
        <v>10000</v>
      </c>
      <c r="E41" s="1">
        <v>-5.7487510000000004</v>
      </c>
      <c r="F41" s="1">
        <v>-1598155.573571</v>
      </c>
      <c r="G41" s="1">
        <v>-1111060.1858590001</v>
      </c>
      <c r="H41" s="1">
        <v>297.34480200000002</v>
      </c>
      <c r="I41" s="1">
        <v>155.10322099999999</v>
      </c>
      <c r="J41" s="1">
        <v>36.775112999999997</v>
      </c>
      <c r="K41" s="1">
        <v>2.71923</v>
      </c>
      <c r="L41" s="1">
        <v>0.34457900000000002</v>
      </c>
      <c r="M41" s="111">
        <v>100</v>
      </c>
      <c r="N41" s="1">
        <v>100</v>
      </c>
      <c r="O41" s="1">
        <v>0</v>
      </c>
      <c r="P41" s="1">
        <v>0</v>
      </c>
      <c r="Q41" s="1">
        <v>0</v>
      </c>
      <c r="R41" s="111">
        <v>40.405959000000003</v>
      </c>
      <c r="S41" s="1">
        <v>3.4696530000000001</v>
      </c>
      <c r="T41" s="1">
        <v>13.238676</v>
      </c>
      <c r="U41" s="1">
        <v>2.0397959999999999</v>
      </c>
      <c r="V41" s="1">
        <v>10.188981</v>
      </c>
      <c r="W41" s="1">
        <v>0.179982</v>
      </c>
      <c r="X41" s="1">
        <v>10.188981</v>
      </c>
      <c r="Y41" s="1">
        <v>12.038796</v>
      </c>
      <c r="Z41" s="1">
        <v>1.539846</v>
      </c>
      <c r="AA41" s="1">
        <v>2.6997300000000002</v>
      </c>
      <c r="AB41" s="1">
        <v>1.8098190000000001</v>
      </c>
      <c r="AC41" s="1">
        <v>2.1997800000000001</v>
      </c>
      <c r="AD41" s="1">
        <v>0</v>
      </c>
      <c r="AE41" s="1">
        <v>0</v>
      </c>
      <c r="AF41" s="1">
        <v>0</v>
      </c>
      <c r="AG41" s="1">
        <v>0</v>
      </c>
      <c r="AH41" s="111">
        <v>0</v>
      </c>
      <c r="AI41" s="1">
        <v>0</v>
      </c>
      <c r="AJ41" s="1">
        <v>0</v>
      </c>
      <c r="AK41" s="1">
        <v>0</v>
      </c>
      <c r="AL41" s="111">
        <v>0</v>
      </c>
      <c r="AM41" s="1">
        <v>0</v>
      </c>
      <c r="AN41" s="1">
        <v>0</v>
      </c>
      <c r="AO41" s="1">
        <v>0</v>
      </c>
      <c r="AP41" s="111">
        <f t="shared" si="1"/>
        <v>0</v>
      </c>
      <c r="AQ41" s="1">
        <f t="shared" si="2"/>
        <v>0</v>
      </c>
      <c r="AR41" s="1">
        <f t="shared" si="3"/>
        <v>0</v>
      </c>
      <c r="AS41" s="1">
        <f t="shared" si="4"/>
        <v>0</v>
      </c>
      <c r="AT41" s="111"/>
    </row>
    <row r="42" spans="1:46" x14ac:dyDescent="0.3">
      <c r="A42" s="1">
        <v>36</v>
      </c>
      <c r="B42" s="1" t="s">
        <v>40</v>
      </c>
      <c r="C42" s="1">
        <v>1364</v>
      </c>
      <c r="D42" s="1">
        <v>10000</v>
      </c>
      <c r="E42" s="1">
        <v>-5.7580099999999996</v>
      </c>
      <c r="F42" s="1">
        <v>-1597858.276119</v>
      </c>
      <c r="G42" s="1">
        <v>-1111215.2887579999</v>
      </c>
      <c r="H42" s="1">
        <v>297.250092</v>
      </c>
      <c r="I42" s="1">
        <v>155.102577</v>
      </c>
      <c r="J42" s="1">
        <v>36.771307</v>
      </c>
      <c r="K42" s="1">
        <v>2.7195119999999999</v>
      </c>
      <c r="L42" s="1">
        <v>0.34710800000000003</v>
      </c>
      <c r="M42" s="111">
        <v>100</v>
      </c>
      <c r="N42" s="1">
        <v>100</v>
      </c>
      <c r="O42" s="1">
        <v>0</v>
      </c>
      <c r="P42" s="1">
        <v>0</v>
      </c>
      <c r="Q42" s="1">
        <v>0</v>
      </c>
      <c r="R42" s="111">
        <v>40.405959000000003</v>
      </c>
      <c r="S42" s="1">
        <v>3.4696530000000001</v>
      </c>
      <c r="T42" s="1">
        <v>13.238676</v>
      </c>
      <c r="U42" s="1">
        <v>2.0397959999999999</v>
      </c>
      <c r="V42" s="1">
        <v>10.188981</v>
      </c>
      <c r="W42" s="1">
        <v>0.179982</v>
      </c>
      <c r="X42" s="1">
        <v>10.188981</v>
      </c>
      <c r="Y42" s="1">
        <v>12.038796</v>
      </c>
      <c r="Z42" s="1">
        <v>1.539846</v>
      </c>
      <c r="AA42" s="1">
        <v>2.6997300000000002</v>
      </c>
      <c r="AB42" s="1">
        <v>1.8098190000000001</v>
      </c>
      <c r="AC42" s="1">
        <v>2.1997800000000001</v>
      </c>
      <c r="AD42" s="1">
        <v>0</v>
      </c>
      <c r="AE42" s="1">
        <v>0</v>
      </c>
      <c r="AF42" s="1">
        <v>0</v>
      </c>
      <c r="AG42" s="1">
        <v>0</v>
      </c>
      <c r="AH42" s="111">
        <v>0</v>
      </c>
      <c r="AI42" s="1">
        <v>0</v>
      </c>
      <c r="AJ42" s="1">
        <v>0</v>
      </c>
      <c r="AK42" s="1">
        <v>0</v>
      </c>
      <c r="AL42" s="111">
        <v>0</v>
      </c>
      <c r="AM42" s="1">
        <v>0</v>
      </c>
      <c r="AN42" s="1">
        <v>0</v>
      </c>
      <c r="AO42" s="1">
        <v>0</v>
      </c>
      <c r="AP42" s="111">
        <f t="shared" si="1"/>
        <v>0</v>
      </c>
      <c r="AQ42" s="1">
        <f t="shared" si="2"/>
        <v>0</v>
      </c>
      <c r="AR42" s="1">
        <f t="shared" si="3"/>
        <v>0</v>
      </c>
      <c r="AS42" s="1">
        <f t="shared" si="4"/>
        <v>0</v>
      </c>
      <c r="AT42" s="111"/>
    </row>
    <row r="43" spans="1:46" x14ac:dyDescent="0.3">
      <c r="A43" s="1">
        <v>37</v>
      </c>
      <c r="B43" s="1" t="s">
        <v>40</v>
      </c>
      <c r="C43" s="1">
        <v>1363</v>
      </c>
      <c r="D43" s="1">
        <v>10000</v>
      </c>
      <c r="E43" s="1">
        <v>-5.7672829999999999</v>
      </c>
      <c r="F43" s="1">
        <v>-1597561.0734069999</v>
      </c>
      <c r="G43" s="1">
        <v>-1111370.3910139999</v>
      </c>
      <c r="H43" s="1">
        <v>297.15532300000001</v>
      </c>
      <c r="I43" s="1">
        <v>155.101933</v>
      </c>
      <c r="J43" s="1">
        <v>36.767501000000003</v>
      </c>
      <c r="K43" s="1">
        <v>2.7197930000000001</v>
      </c>
      <c r="L43" s="1">
        <v>0.34964099999999998</v>
      </c>
      <c r="M43" s="111">
        <v>100</v>
      </c>
      <c r="N43" s="1">
        <v>100</v>
      </c>
      <c r="O43" s="1">
        <v>0</v>
      </c>
      <c r="P43" s="1">
        <v>0</v>
      </c>
      <c r="Q43" s="1">
        <v>0</v>
      </c>
      <c r="R43" s="111">
        <v>40.405959000000003</v>
      </c>
      <c r="S43" s="1">
        <v>3.4696530000000001</v>
      </c>
      <c r="T43" s="1">
        <v>13.238676</v>
      </c>
      <c r="U43" s="1">
        <v>2.0397959999999999</v>
      </c>
      <c r="V43" s="1">
        <v>10.188981</v>
      </c>
      <c r="W43" s="1">
        <v>0.179982</v>
      </c>
      <c r="X43" s="1">
        <v>10.188981</v>
      </c>
      <c r="Y43" s="1">
        <v>12.038796</v>
      </c>
      <c r="Z43" s="1">
        <v>1.539846</v>
      </c>
      <c r="AA43" s="1">
        <v>2.6997300000000002</v>
      </c>
      <c r="AB43" s="1">
        <v>1.8098190000000001</v>
      </c>
      <c r="AC43" s="1">
        <v>2.1997800000000001</v>
      </c>
      <c r="AD43" s="1">
        <v>0</v>
      </c>
      <c r="AE43" s="1">
        <v>0</v>
      </c>
      <c r="AF43" s="1">
        <v>0</v>
      </c>
      <c r="AG43" s="1">
        <v>0</v>
      </c>
      <c r="AH43" s="111">
        <v>0</v>
      </c>
      <c r="AI43" s="1">
        <v>0</v>
      </c>
      <c r="AJ43" s="1">
        <v>0</v>
      </c>
      <c r="AK43" s="1">
        <v>0</v>
      </c>
      <c r="AL43" s="111">
        <v>0</v>
      </c>
      <c r="AM43" s="1">
        <v>0</v>
      </c>
      <c r="AN43" s="1">
        <v>0</v>
      </c>
      <c r="AO43" s="1">
        <v>0</v>
      </c>
      <c r="AP43" s="111">
        <f t="shared" si="1"/>
        <v>0</v>
      </c>
      <c r="AQ43" s="1">
        <f t="shared" si="2"/>
        <v>0</v>
      </c>
      <c r="AR43" s="1">
        <f t="shared" si="3"/>
        <v>0</v>
      </c>
      <c r="AS43" s="1">
        <f t="shared" si="4"/>
        <v>0</v>
      </c>
      <c r="AT43" s="111"/>
    </row>
    <row r="44" spans="1:46" x14ac:dyDescent="0.3">
      <c r="A44" s="1">
        <v>38</v>
      </c>
      <c r="B44" s="1" t="s">
        <v>40</v>
      </c>
      <c r="C44" s="1">
        <v>1362</v>
      </c>
      <c r="D44" s="1">
        <v>10000</v>
      </c>
      <c r="E44" s="1">
        <v>-5.7765700000000004</v>
      </c>
      <c r="F44" s="1">
        <v>-1597263.9654920001</v>
      </c>
      <c r="G44" s="1">
        <v>-1111525.492625</v>
      </c>
      <c r="H44" s="1">
        <v>297.060498</v>
      </c>
      <c r="I44" s="1">
        <v>155.10128900000001</v>
      </c>
      <c r="J44" s="1">
        <v>36.763694000000001</v>
      </c>
      <c r="K44" s="1">
        <v>2.720075</v>
      </c>
      <c r="L44" s="1">
        <v>0.35217700000000002</v>
      </c>
      <c r="M44" s="111">
        <v>100</v>
      </c>
      <c r="N44" s="1">
        <v>100</v>
      </c>
      <c r="O44" s="1">
        <v>0</v>
      </c>
      <c r="P44" s="1">
        <v>0</v>
      </c>
      <c r="Q44" s="1">
        <v>0</v>
      </c>
      <c r="R44" s="111">
        <v>40.405959000000003</v>
      </c>
      <c r="S44" s="1">
        <v>3.4696530000000001</v>
      </c>
      <c r="T44" s="1">
        <v>13.238676</v>
      </c>
      <c r="U44" s="1">
        <v>2.0397959999999999</v>
      </c>
      <c r="V44" s="1">
        <v>10.188981</v>
      </c>
      <c r="W44" s="1">
        <v>0.179982</v>
      </c>
      <c r="X44" s="1">
        <v>10.188981</v>
      </c>
      <c r="Y44" s="1">
        <v>12.038796</v>
      </c>
      <c r="Z44" s="1">
        <v>1.539846</v>
      </c>
      <c r="AA44" s="1">
        <v>2.6997300000000002</v>
      </c>
      <c r="AB44" s="1">
        <v>1.8098190000000001</v>
      </c>
      <c r="AC44" s="1">
        <v>2.1997800000000001</v>
      </c>
      <c r="AD44" s="1">
        <v>0</v>
      </c>
      <c r="AE44" s="1">
        <v>0</v>
      </c>
      <c r="AF44" s="1">
        <v>0</v>
      </c>
      <c r="AG44" s="1">
        <v>0</v>
      </c>
      <c r="AH44" s="111">
        <v>0</v>
      </c>
      <c r="AI44" s="1">
        <v>0</v>
      </c>
      <c r="AJ44" s="1">
        <v>0</v>
      </c>
      <c r="AK44" s="1">
        <v>0</v>
      </c>
      <c r="AL44" s="111">
        <v>0</v>
      </c>
      <c r="AM44" s="1">
        <v>0</v>
      </c>
      <c r="AN44" s="1">
        <v>0</v>
      </c>
      <c r="AO44" s="1">
        <v>0</v>
      </c>
      <c r="AP44" s="111">
        <f t="shared" si="1"/>
        <v>0</v>
      </c>
      <c r="AQ44" s="1">
        <f t="shared" si="2"/>
        <v>0</v>
      </c>
      <c r="AR44" s="1">
        <f t="shared" si="3"/>
        <v>0</v>
      </c>
      <c r="AS44" s="1">
        <f t="shared" si="4"/>
        <v>0</v>
      </c>
      <c r="AT44" s="111"/>
    </row>
    <row r="45" spans="1:46" x14ac:dyDescent="0.3">
      <c r="A45" s="1">
        <v>39</v>
      </c>
      <c r="B45" s="1" t="s">
        <v>40</v>
      </c>
      <c r="C45" s="1">
        <v>1361</v>
      </c>
      <c r="D45" s="1">
        <v>10000</v>
      </c>
      <c r="E45" s="1">
        <v>-5.7858720000000003</v>
      </c>
      <c r="F45" s="1">
        <v>-1596966.9524310001</v>
      </c>
      <c r="G45" s="1">
        <v>-1111680.593592</v>
      </c>
      <c r="H45" s="1">
        <v>296.96561400000002</v>
      </c>
      <c r="I45" s="1">
        <v>155.10064499999999</v>
      </c>
      <c r="J45" s="1">
        <v>36.759887999999997</v>
      </c>
      <c r="K45" s="1">
        <v>2.7203560000000002</v>
      </c>
      <c r="L45" s="1">
        <v>0.354717</v>
      </c>
      <c r="M45" s="111">
        <v>100</v>
      </c>
      <c r="N45" s="1">
        <v>100</v>
      </c>
      <c r="O45" s="1">
        <v>0</v>
      </c>
      <c r="P45" s="1">
        <v>0</v>
      </c>
      <c r="Q45" s="1">
        <v>0</v>
      </c>
      <c r="R45" s="111">
        <v>40.405959000000003</v>
      </c>
      <c r="S45" s="1">
        <v>3.4696530000000001</v>
      </c>
      <c r="T45" s="1">
        <v>13.238676</v>
      </c>
      <c r="U45" s="1">
        <v>2.0397959999999999</v>
      </c>
      <c r="V45" s="1">
        <v>10.188981</v>
      </c>
      <c r="W45" s="1">
        <v>0.179982</v>
      </c>
      <c r="X45" s="1">
        <v>10.188981</v>
      </c>
      <c r="Y45" s="1">
        <v>12.038796</v>
      </c>
      <c r="Z45" s="1">
        <v>1.539846</v>
      </c>
      <c r="AA45" s="1">
        <v>2.6997300000000002</v>
      </c>
      <c r="AB45" s="1">
        <v>1.8098190000000001</v>
      </c>
      <c r="AC45" s="1">
        <v>2.1997800000000001</v>
      </c>
      <c r="AD45" s="1">
        <v>0</v>
      </c>
      <c r="AE45" s="1">
        <v>0</v>
      </c>
      <c r="AF45" s="1">
        <v>0</v>
      </c>
      <c r="AG45" s="1">
        <v>0</v>
      </c>
      <c r="AH45" s="111">
        <v>0</v>
      </c>
      <c r="AI45" s="1">
        <v>0</v>
      </c>
      <c r="AJ45" s="1">
        <v>0</v>
      </c>
      <c r="AK45" s="1">
        <v>0</v>
      </c>
      <c r="AL45" s="111">
        <v>0</v>
      </c>
      <c r="AM45" s="1">
        <v>0</v>
      </c>
      <c r="AN45" s="1">
        <v>0</v>
      </c>
      <c r="AO45" s="1">
        <v>0</v>
      </c>
      <c r="AP45" s="111">
        <f t="shared" si="1"/>
        <v>0</v>
      </c>
      <c r="AQ45" s="1">
        <f t="shared" si="2"/>
        <v>0</v>
      </c>
      <c r="AR45" s="1">
        <f t="shared" si="3"/>
        <v>0</v>
      </c>
      <c r="AS45" s="1">
        <f t="shared" si="4"/>
        <v>0</v>
      </c>
      <c r="AT45" s="111"/>
    </row>
    <row r="46" spans="1:46" x14ac:dyDescent="0.3">
      <c r="A46" s="1">
        <v>40</v>
      </c>
      <c r="B46" s="1" t="s">
        <v>40</v>
      </c>
      <c r="C46" s="1">
        <v>1360</v>
      </c>
      <c r="D46" s="1">
        <v>10000</v>
      </c>
      <c r="E46" s="1">
        <v>-5.7951870000000003</v>
      </c>
      <c r="F46" s="1">
        <v>-1596670.034282</v>
      </c>
      <c r="G46" s="1">
        <v>-1111835.6939139999</v>
      </c>
      <c r="H46" s="1">
        <v>296.87067300000001</v>
      </c>
      <c r="I46" s="1">
        <v>155.1</v>
      </c>
      <c r="J46" s="1">
        <v>36.756081999999999</v>
      </c>
      <c r="K46" s="1">
        <v>2.7206380000000001</v>
      </c>
      <c r="L46" s="1">
        <v>0.35725899999999999</v>
      </c>
      <c r="M46" s="111">
        <v>100</v>
      </c>
      <c r="N46" s="1">
        <v>100</v>
      </c>
      <c r="O46" s="1">
        <v>0</v>
      </c>
      <c r="P46" s="1">
        <v>0</v>
      </c>
      <c r="Q46" s="1">
        <v>0</v>
      </c>
      <c r="R46" s="111">
        <v>40.405959000000003</v>
      </c>
      <c r="S46" s="1">
        <v>3.4696530000000001</v>
      </c>
      <c r="T46" s="1">
        <v>13.238676</v>
      </c>
      <c r="U46" s="1">
        <v>2.0397959999999999</v>
      </c>
      <c r="V46" s="1">
        <v>10.188981</v>
      </c>
      <c r="W46" s="1">
        <v>0.179982</v>
      </c>
      <c r="X46" s="1">
        <v>10.188981</v>
      </c>
      <c r="Y46" s="1">
        <v>12.038796</v>
      </c>
      <c r="Z46" s="1">
        <v>1.539846</v>
      </c>
      <c r="AA46" s="1">
        <v>2.6997300000000002</v>
      </c>
      <c r="AB46" s="1">
        <v>1.8098190000000001</v>
      </c>
      <c r="AC46" s="1">
        <v>2.1997800000000001</v>
      </c>
      <c r="AD46" s="1">
        <v>0</v>
      </c>
      <c r="AE46" s="1">
        <v>0</v>
      </c>
      <c r="AF46" s="1">
        <v>0</v>
      </c>
      <c r="AG46" s="1">
        <v>0</v>
      </c>
      <c r="AH46" s="111">
        <v>0</v>
      </c>
      <c r="AI46" s="1">
        <v>0</v>
      </c>
      <c r="AJ46" s="1">
        <v>0</v>
      </c>
      <c r="AK46" s="1">
        <v>0</v>
      </c>
      <c r="AL46" s="111">
        <v>0</v>
      </c>
      <c r="AM46" s="1">
        <v>0</v>
      </c>
      <c r="AN46" s="1">
        <v>0</v>
      </c>
      <c r="AO46" s="1">
        <v>0</v>
      </c>
      <c r="AP46" s="111">
        <f t="shared" si="1"/>
        <v>0</v>
      </c>
      <c r="AQ46" s="1">
        <f t="shared" si="2"/>
        <v>0</v>
      </c>
      <c r="AR46" s="1">
        <f t="shared" si="3"/>
        <v>0</v>
      </c>
      <c r="AS46" s="1">
        <f t="shared" si="4"/>
        <v>0</v>
      </c>
      <c r="AT46" s="111"/>
    </row>
    <row r="47" spans="1:46" x14ac:dyDescent="0.3">
      <c r="A47" s="1">
        <v>41</v>
      </c>
      <c r="B47" s="1" t="s">
        <v>40</v>
      </c>
      <c r="C47" s="1">
        <v>1359</v>
      </c>
      <c r="D47" s="1">
        <v>10000</v>
      </c>
      <c r="E47" s="1">
        <v>-5.8045169999999997</v>
      </c>
      <c r="F47" s="1">
        <v>-1596373.211103</v>
      </c>
      <c r="G47" s="1">
        <v>-1111990.7935909999</v>
      </c>
      <c r="H47" s="1">
        <v>296.77567499999998</v>
      </c>
      <c r="I47" s="1">
        <v>155.099355</v>
      </c>
      <c r="J47" s="1">
        <v>36.752274999999997</v>
      </c>
      <c r="K47" s="1">
        <v>2.72092</v>
      </c>
      <c r="L47" s="1">
        <v>0.35980400000000001</v>
      </c>
      <c r="M47" s="111">
        <v>100</v>
      </c>
      <c r="N47" s="1">
        <v>100</v>
      </c>
      <c r="O47" s="1">
        <v>0</v>
      </c>
      <c r="P47" s="1">
        <v>0</v>
      </c>
      <c r="Q47" s="1">
        <v>0</v>
      </c>
      <c r="R47" s="111">
        <v>40.405959000000003</v>
      </c>
      <c r="S47" s="1">
        <v>3.4696530000000001</v>
      </c>
      <c r="T47" s="1">
        <v>13.238676</v>
      </c>
      <c r="U47" s="1">
        <v>2.0397959999999999</v>
      </c>
      <c r="V47" s="1">
        <v>10.188981</v>
      </c>
      <c r="W47" s="1">
        <v>0.179982</v>
      </c>
      <c r="X47" s="1">
        <v>10.188981</v>
      </c>
      <c r="Y47" s="1">
        <v>12.038796</v>
      </c>
      <c r="Z47" s="1">
        <v>1.539846</v>
      </c>
      <c r="AA47" s="1">
        <v>2.6997300000000002</v>
      </c>
      <c r="AB47" s="1">
        <v>1.8098190000000001</v>
      </c>
      <c r="AC47" s="1">
        <v>2.1997800000000001</v>
      </c>
      <c r="AD47" s="1">
        <v>0</v>
      </c>
      <c r="AE47" s="1">
        <v>0</v>
      </c>
      <c r="AF47" s="1">
        <v>0</v>
      </c>
      <c r="AG47" s="1">
        <v>0</v>
      </c>
      <c r="AH47" s="111">
        <v>0</v>
      </c>
      <c r="AI47" s="1">
        <v>0</v>
      </c>
      <c r="AJ47" s="1">
        <v>0</v>
      </c>
      <c r="AK47" s="1">
        <v>0</v>
      </c>
      <c r="AL47" s="111">
        <v>0</v>
      </c>
      <c r="AM47" s="1">
        <v>0</v>
      </c>
      <c r="AN47" s="1">
        <v>0</v>
      </c>
      <c r="AO47" s="1">
        <v>0</v>
      </c>
      <c r="AP47" s="111">
        <f t="shared" si="1"/>
        <v>0</v>
      </c>
      <c r="AQ47" s="1">
        <f t="shared" si="2"/>
        <v>0</v>
      </c>
      <c r="AR47" s="1">
        <f t="shared" si="3"/>
        <v>0</v>
      </c>
      <c r="AS47" s="1">
        <f t="shared" si="4"/>
        <v>0</v>
      </c>
      <c r="AT47" s="111"/>
    </row>
    <row r="48" spans="1:46" x14ac:dyDescent="0.3">
      <c r="A48" s="1">
        <v>42</v>
      </c>
      <c r="B48" s="1" t="s">
        <v>40</v>
      </c>
      <c r="C48" s="1">
        <v>1358</v>
      </c>
      <c r="D48" s="1">
        <v>10000</v>
      </c>
      <c r="E48" s="1">
        <v>-5.8138610000000002</v>
      </c>
      <c r="F48" s="1">
        <v>-1596076.4829520001</v>
      </c>
      <c r="G48" s="1">
        <v>-1112145.8926240001</v>
      </c>
      <c r="H48" s="1">
        <v>296.68061799999998</v>
      </c>
      <c r="I48" s="1">
        <v>155.09871000000001</v>
      </c>
      <c r="J48" s="1">
        <v>36.748469</v>
      </c>
      <c r="K48" s="1">
        <v>2.7212019999999999</v>
      </c>
      <c r="L48" s="1">
        <v>0.36235299999999998</v>
      </c>
      <c r="M48" s="111">
        <v>100</v>
      </c>
      <c r="N48" s="1">
        <v>100</v>
      </c>
      <c r="O48" s="1">
        <v>0</v>
      </c>
      <c r="P48" s="1">
        <v>0</v>
      </c>
      <c r="Q48" s="1">
        <v>0</v>
      </c>
      <c r="R48" s="111">
        <v>40.405959000000003</v>
      </c>
      <c r="S48" s="1">
        <v>3.4696530000000001</v>
      </c>
      <c r="T48" s="1">
        <v>13.238676</v>
      </c>
      <c r="U48" s="1">
        <v>2.0397959999999999</v>
      </c>
      <c r="V48" s="1">
        <v>10.188981</v>
      </c>
      <c r="W48" s="1">
        <v>0.179982</v>
      </c>
      <c r="X48" s="1">
        <v>10.188981</v>
      </c>
      <c r="Y48" s="1">
        <v>12.038796</v>
      </c>
      <c r="Z48" s="1">
        <v>1.539846</v>
      </c>
      <c r="AA48" s="1">
        <v>2.6997300000000002</v>
      </c>
      <c r="AB48" s="1">
        <v>1.8098190000000001</v>
      </c>
      <c r="AC48" s="1">
        <v>2.1997800000000001</v>
      </c>
      <c r="AD48" s="1">
        <v>0</v>
      </c>
      <c r="AE48" s="1">
        <v>0</v>
      </c>
      <c r="AF48" s="1">
        <v>0</v>
      </c>
      <c r="AG48" s="1">
        <v>0</v>
      </c>
      <c r="AH48" s="111">
        <v>0</v>
      </c>
      <c r="AI48" s="1">
        <v>0</v>
      </c>
      <c r="AJ48" s="1">
        <v>0</v>
      </c>
      <c r="AK48" s="1">
        <v>0</v>
      </c>
      <c r="AL48" s="111">
        <v>0</v>
      </c>
      <c r="AM48" s="1">
        <v>0</v>
      </c>
      <c r="AN48" s="1">
        <v>0</v>
      </c>
      <c r="AO48" s="1">
        <v>0</v>
      </c>
      <c r="AP48" s="111">
        <f t="shared" si="1"/>
        <v>0</v>
      </c>
      <c r="AQ48" s="1">
        <f t="shared" si="2"/>
        <v>0</v>
      </c>
      <c r="AR48" s="1">
        <f t="shared" si="3"/>
        <v>0</v>
      </c>
      <c r="AS48" s="1">
        <f t="shared" si="4"/>
        <v>0</v>
      </c>
      <c r="AT48" s="111"/>
    </row>
    <row r="49" spans="1:46" x14ac:dyDescent="0.3">
      <c r="A49" s="1">
        <v>43</v>
      </c>
      <c r="B49" s="1" t="s">
        <v>40</v>
      </c>
      <c r="C49" s="1">
        <v>1357</v>
      </c>
      <c r="D49" s="1">
        <v>10000</v>
      </c>
      <c r="E49" s="1">
        <v>-5.8232189999999999</v>
      </c>
      <c r="F49" s="1">
        <v>-1595779.8498859999</v>
      </c>
      <c r="G49" s="1">
        <v>-1112300.99101</v>
      </c>
      <c r="H49" s="1">
        <v>296.58550400000001</v>
      </c>
      <c r="I49" s="1">
        <v>155.09806399999999</v>
      </c>
      <c r="J49" s="1">
        <v>36.744663000000003</v>
      </c>
      <c r="K49" s="1">
        <v>2.7214839999999998</v>
      </c>
      <c r="L49" s="1">
        <v>0.36490499999999998</v>
      </c>
      <c r="M49" s="111">
        <v>100</v>
      </c>
      <c r="N49" s="1">
        <v>100</v>
      </c>
      <c r="O49" s="1">
        <v>0</v>
      </c>
      <c r="P49" s="1">
        <v>0</v>
      </c>
      <c r="Q49" s="1">
        <v>0</v>
      </c>
      <c r="R49" s="111">
        <v>40.405959000000003</v>
      </c>
      <c r="S49" s="1">
        <v>3.4696530000000001</v>
      </c>
      <c r="T49" s="1">
        <v>13.238676</v>
      </c>
      <c r="U49" s="1">
        <v>2.0397959999999999</v>
      </c>
      <c r="V49" s="1">
        <v>10.188981</v>
      </c>
      <c r="W49" s="1">
        <v>0.179982</v>
      </c>
      <c r="X49" s="1">
        <v>10.188981</v>
      </c>
      <c r="Y49" s="1">
        <v>12.038796</v>
      </c>
      <c r="Z49" s="1">
        <v>1.539846</v>
      </c>
      <c r="AA49" s="1">
        <v>2.6997300000000002</v>
      </c>
      <c r="AB49" s="1">
        <v>1.8098190000000001</v>
      </c>
      <c r="AC49" s="1">
        <v>2.1997800000000001</v>
      </c>
      <c r="AD49" s="1">
        <v>0</v>
      </c>
      <c r="AE49" s="1">
        <v>0</v>
      </c>
      <c r="AF49" s="1">
        <v>0</v>
      </c>
      <c r="AG49" s="1">
        <v>0</v>
      </c>
      <c r="AH49" s="111">
        <v>0</v>
      </c>
      <c r="AI49" s="1">
        <v>0</v>
      </c>
      <c r="AJ49" s="1">
        <v>0</v>
      </c>
      <c r="AK49" s="1">
        <v>0</v>
      </c>
      <c r="AL49" s="111">
        <v>0</v>
      </c>
      <c r="AM49" s="1">
        <v>0</v>
      </c>
      <c r="AN49" s="1">
        <v>0</v>
      </c>
      <c r="AO49" s="1">
        <v>0</v>
      </c>
      <c r="AP49" s="111">
        <f t="shared" si="1"/>
        <v>0</v>
      </c>
      <c r="AQ49" s="1">
        <f t="shared" si="2"/>
        <v>0</v>
      </c>
      <c r="AR49" s="1">
        <f t="shared" si="3"/>
        <v>0</v>
      </c>
      <c r="AS49" s="1">
        <f t="shared" si="4"/>
        <v>0</v>
      </c>
      <c r="AT49" s="111"/>
    </row>
    <row r="50" spans="1:46" x14ac:dyDescent="0.3">
      <c r="A50" s="1">
        <v>44</v>
      </c>
      <c r="B50" s="1" t="s">
        <v>40</v>
      </c>
      <c r="C50" s="1">
        <v>1356</v>
      </c>
      <c r="D50" s="1">
        <v>10000</v>
      </c>
      <c r="E50" s="1">
        <v>-5.832592</v>
      </c>
      <c r="F50" s="1">
        <v>-1595483.3119640001</v>
      </c>
      <c r="G50" s="1">
        <v>-1112456.0887519999</v>
      </c>
      <c r="H50" s="1">
        <v>296.49033100000003</v>
      </c>
      <c r="I50" s="1">
        <v>155.097419</v>
      </c>
      <c r="J50" s="1">
        <v>36.740856999999998</v>
      </c>
      <c r="K50" s="1">
        <v>2.7217660000000001</v>
      </c>
      <c r="L50" s="1">
        <v>0.36745899999999998</v>
      </c>
      <c r="M50" s="111">
        <v>100</v>
      </c>
      <c r="N50" s="1">
        <v>100</v>
      </c>
      <c r="O50" s="1">
        <v>0</v>
      </c>
      <c r="P50" s="1">
        <v>0</v>
      </c>
      <c r="Q50" s="1">
        <v>0</v>
      </c>
      <c r="R50" s="111">
        <v>40.405959000000003</v>
      </c>
      <c r="S50" s="1">
        <v>3.4696530000000001</v>
      </c>
      <c r="T50" s="1">
        <v>13.238676</v>
      </c>
      <c r="U50" s="1">
        <v>2.0397959999999999</v>
      </c>
      <c r="V50" s="1">
        <v>10.188981</v>
      </c>
      <c r="W50" s="1">
        <v>0.179982</v>
      </c>
      <c r="X50" s="1">
        <v>10.188981</v>
      </c>
      <c r="Y50" s="1">
        <v>12.038796</v>
      </c>
      <c r="Z50" s="1">
        <v>1.539846</v>
      </c>
      <c r="AA50" s="1">
        <v>2.6997300000000002</v>
      </c>
      <c r="AB50" s="1">
        <v>1.8098190000000001</v>
      </c>
      <c r="AC50" s="1">
        <v>2.1997800000000001</v>
      </c>
      <c r="AD50" s="1">
        <v>0</v>
      </c>
      <c r="AE50" s="1">
        <v>0</v>
      </c>
      <c r="AF50" s="1">
        <v>0</v>
      </c>
      <c r="AG50" s="1">
        <v>0</v>
      </c>
      <c r="AH50" s="111">
        <v>0</v>
      </c>
      <c r="AI50" s="1">
        <v>0</v>
      </c>
      <c r="AJ50" s="1">
        <v>0</v>
      </c>
      <c r="AK50" s="1">
        <v>0</v>
      </c>
      <c r="AL50" s="111">
        <v>0</v>
      </c>
      <c r="AM50" s="1">
        <v>0</v>
      </c>
      <c r="AN50" s="1">
        <v>0</v>
      </c>
      <c r="AO50" s="1">
        <v>0</v>
      </c>
      <c r="AP50" s="111">
        <f t="shared" si="1"/>
        <v>0</v>
      </c>
      <c r="AQ50" s="1">
        <f t="shared" si="2"/>
        <v>0</v>
      </c>
      <c r="AR50" s="1">
        <f t="shared" si="3"/>
        <v>0</v>
      </c>
      <c r="AS50" s="1">
        <f t="shared" si="4"/>
        <v>0</v>
      </c>
      <c r="AT50" s="111"/>
    </row>
    <row r="51" spans="1:46" x14ac:dyDescent="0.3">
      <c r="A51" s="1">
        <v>45</v>
      </c>
      <c r="B51" s="1" t="s">
        <v>40</v>
      </c>
      <c r="C51" s="1">
        <v>1355</v>
      </c>
      <c r="D51" s="1">
        <v>10000</v>
      </c>
      <c r="E51" s="1">
        <v>-5.8419780000000001</v>
      </c>
      <c r="F51" s="1">
        <v>-1595186.8692429999</v>
      </c>
      <c r="G51" s="1">
        <v>-1112611.185848</v>
      </c>
      <c r="H51" s="1">
        <v>296.39510100000001</v>
      </c>
      <c r="I51" s="1">
        <v>155.09677300000001</v>
      </c>
      <c r="J51" s="1">
        <v>36.737050000000004</v>
      </c>
      <c r="K51" s="1">
        <v>2.722048</v>
      </c>
      <c r="L51" s="1">
        <v>0.37001699999999998</v>
      </c>
      <c r="M51" s="111">
        <v>100</v>
      </c>
      <c r="N51" s="1">
        <v>100</v>
      </c>
      <c r="O51" s="1">
        <v>0</v>
      </c>
      <c r="P51" s="1">
        <v>0</v>
      </c>
      <c r="Q51" s="1">
        <v>0</v>
      </c>
      <c r="R51" s="111">
        <v>40.405959000000003</v>
      </c>
      <c r="S51" s="1">
        <v>3.4696530000000001</v>
      </c>
      <c r="T51" s="1">
        <v>13.238676</v>
      </c>
      <c r="U51" s="1">
        <v>2.0397959999999999</v>
      </c>
      <c r="V51" s="1">
        <v>10.188981</v>
      </c>
      <c r="W51" s="1">
        <v>0.179982</v>
      </c>
      <c r="X51" s="1">
        <v>10.188981</v>
      </c>
      <c r="Y51" s="1">
        <v>12.038796</v>
      </c>
      <c r="Z51" s="1">
        <v>1.539846</v>
      </c>
      <c r="AA51" s="1">
        <v>2.6997300000000002</v>
      </c>
      <c r="AB51" s="1">
        <v>1.8098190000000001</v>
      </c>
      <c r="AC51" s="1">
        <v>2.1997800000000001</v>
      </c>
      <c r="AD51" s="1">
        <v>0</v>
      </c>
      <c r="AE51" s="1">
        <v>0</v>
      </c>
      <c r="AF51" s="1">
        <v>0</v>
      </c>
      <c r="AG51" s="1">
        <v>0</v>
      </c>
      <c r="AH51" s="111">
        <v>0</v>
      </c>
      <c r="AI51" s="1">
        <v>0</v>
      </c>
      <c r="AJ51" s="1">
        <v>0</v>
      </c>
      <c r="AK51" s="1">
        <v>0</v>
      </c>
      <c r="AL51" s="111">
        <v>0</v>
      </c>
      <c r="AM51" s="1">
        <v>0</v>
      </c>
      <c r="AN51" s="1">
        <v>0</v>
      </c>
      <c r="AO51" s="1">
        <v>0</v>
      </c>
      <c r="AP51" s="111">
        <f t="shared" si="1"/>
        <v>0</v>
      </c>
      <c r="AQ51" s="1">
        <f t="shared" si="2"/>
        <v>0</v>
      </c>
      <c r="AR51" s="1">
        <f t="shared" si="3"/>
        <v>0</v>
      </c>
      <c r="AS51" s="1">
        <f t="shared" si="4"/>
        <v>0</v>
      </c>
      <c r="AT51" s="111"/>
    </row>
    <row r="52" spans="1:46" x14ac:dyDescent="0.3">
      <c r="A52" s="1">
        <v>46</v>
      </c>
      <c r="B52" s="1" t="s">
        <v>40</v>
      </c>
      <c r="C52" s="1">
        <v>1354</v>
      </c>
      <c r="D52" s="1">
        <v>10000</v>
      </c>
      <c r="E52" s="1">
        <v>-5.8513789999999997</v>
      </c>
      <c r="F52" s="1">
        <v>-1594890.5217820001</v>
      </c>
      <c r="G52" s="1">
        <v>-1112766.2822970001</v>
      </c>
      <c r="H52" s="1">
        <v>296.29981199999997</v>
      </c>
      <c r="I52" s="1">
        <v>155.096127</v>
      </c>
      <c r="J52" s="1">
        <v>36.733243999999999</v>
      </c>
      <c r="K52" s="1">
        <v>2.7223299999999999</v>
      </c>
      <c r="L52" s="1">
        <v>0.37257800000000002</v>
      </c>
      <c r="M52" s="111">
        <v>100</v>
      </c>
      <c r="N52" s="1">
        <v>100</v>
      </c>
      <c r="O52" s="1">
        <v>0</v>
      </c>
      <c r="P52" s="1">
        <v>0</v>
      </c>
      <c r="Q52" s="1">
        <v>0</v>
      </c>
      <c r="R52" s="111">
        <v>40.405959000000003</v>
      </c>
      <c r="S52" s="1">
        <v>3.4696530000000001</v>
      </c>
      <c r="T52" s="1">
        <v>13.238676</v>
      </c>
      <c r="U52" s="1">
        <v>2.0397959999999999</v>
      </c>
      <c r="V52" s="1">
        <v>10.188981</v>
      </c>
      <c r="W52" s="1">
        <v>0.179982</v>
      </c>
      <c r="X52" s="1">
        <v>10.188981</v>
      </c>
      <c r="Y52" s="1">
        <v>12.038796</v>
      </c>
      <c r="Z52" s="1">
        <v>1.539846</v>
      </c>
      <c r="AA52" s="1">
        <v>2.6997300000000002</v>
      </c>
      <c r="AB52" s="1">
        <v>1.8098190000000001</v>
      </c>
      <c r="AC52" s="1">
        <v>2.1997800000000001</v>
      </c>
      <c r="AD52" s="1">
        <v>0</v>
      </c>
      <c r="AE52" s="1">
        <v>0</v>
      </c>
      <c r="AF52" s="1">
        <v>0</v>
      </c>
      <c r="AG52" s="1">
        <v>0</v>
      </c>
      <c r="AH52" s="111">
        <v>0</v>
      </c>
      <c r="AI52" s="1">
        <v>0</v>
      </c>
      <c r="AJ52" s="1">
        <v>0</v>
      </c>
      <c r="AK52" s="1">
        <v>0</v>
      </c>
      <c r="AL52" s="111">
        <v>0</v>
      </c>
      <c r="AM52" s="1">
        <v>0</v>
      </c>
      <c r="AN52" s="1">
        <v>0</v>
      </c>
      <c r="AO52" s="1">
        <v>0</v>
      </c>
      <c r="AP52" s="111">
        <f t="shared" si="1"/>
        <v>0</v>
      </c>
      <c r="AQ52" s="1">
        <f t="shared" si="2"/>
        <v>0</v>
      </c>
      <c r="AR52" s="1">
        <f t="shared" si="3"/>
        <v>0</v>
      </c>
      <c r="AS52" s="1">
        <f t="shared" si="4"/>
        <v>0</v>
      </c>
      <c r="AT52" s="111"/>
    </row>
    <row r="53" spans="1:46" x14ac:dyDescent="0.3">
      <c r="A53" s="1">
        <v>47</v>
      </c>
      <c r="B53" s="1" t="s">
        <v>40</v>
      </c>
      <c r="C53" s="1">
        <v>1353</v>
      </c>
      <c r="D53" s="1">
        <v>10000</v>
      </c>
      <c r="E53" s="1">
        <v>-5.8607950000000004</v>
      </c>
      <c r="F53" s="1">
        <v>-1594594.2696380001</v>
      </c>
      <c r="G53" s="1">
        <v>-1112921.3781010001</v>
      </c>
      <c r="H53" s="1">
        <v>296.20446500000003</v>
      </c>
      <c r="I53" s="1">
        <v>155.09548000000001</v>
      </c>
      <c r="J53" s="1">
        <v>36.729438000000002</v>
      </c>
      <c r="K53" s="1">
        <v>2.7226119999999998</v>
      </c>
      <c r="L53" s="1">
        <v>0.37514199999999998</v>
      </c>
      <c r="M53" s="111">
        <v>100</v>
      </c>
      <c r="N53" s="1">
        <v>100</v>
      </c>
      <c r="O53" s="1">
        <v>0</v>
      </c>
      <c r="P53" s="1">
        <v>0</v>
      </c>
      <c r="Q53" s="1">
        <v>0</v>
      </c>
      <c r="R53" s="111">
        <v>40.405959000000003</v>
      </c>
      <c r="S53" s="1">
        <v>3.4696530000000001</v>
      </c>
      <c r="T53" s="1">
        <v>13.238676</v>
      </c>
      <c r="U53" s="1">
        <v>2.0397959999999999</v>
      </c>
      <c r="V53" s="1">
        <v>10.188981</v>
      </c>
      <c r="W53" s="1">
        <v>0.179982</v>
      </c>
      <c r="X53" s="1">
        <v>10.188981</v>
      </c>
      <c r="Y53" s="1">
        <v>12.038796</v>
      </c>
      <c r="Z53" s="1">
        <v>1.539846</v>
      </c>
      <c r="AA53" s="1">
        <v>2.6997300000000002</v>
      </c>
      <c r="AB53" s="1">
        <v>1.8098190000000001</v>
      </c>
      <c r="AC53" s="1">
        <v>2.1997800000000001</v>
      </c>
      <c r="AD53" s="1">
        <v>0</v>
      </c>
      <c r="AE53" s="1">
        <v>0</v>
      </c>
      <c r="AF53" s="1">
        <v>0</v>
      </c>
      <c r="AG53" s="1">
        <v>0</v>
      </c>
      <c r="AH53" s="111">
        <v>0</v>
      </c>
      <c r="AI53" s="1">
        <v>0</v>
      </c>
      <c r="AJ53" s="1">
        <v>0</v>
      </c>
      <c r="AK53" s="1">
        <v>0</v>
      </c>
      <c r="AL53" s="111">
        <v>0</v>
      </c>
      <c r="AM53" s="1">
        <v>0</v>
      </c>
      <c r="AN53" s="1">
        <v>0</v>
      </c>
      <c r="AO53" s="1">
        <v>0</v>
      </c>
      <c r="AP53" s="111">
        <f t="shared" si="1"/>
        <v>0</v>
      </c>
      <c r="AQ53" s="1">
        <f t="shared" si="2"/>
        <v>0</v>
      </c>
      <c r="AR53" s="1">
        <f t="shared" si="3"/>
        <v>0</v>
      </c>
      <c r="AS53" s="1">
        <f t="shared" si="4"/>
        <v>0</v>
      </c>
      <c r="AT53" s="111"/>
    </row>
    <row r="54" spans="1:46" x14ac:dyDescent="0.3">
      <c r="A54" s="1">
        <v>48</v>
      </c>
      <c r="B54" s="1" t="s">
        <v>40</v>
      </c>
      <c r="C54" s="1">
        <v>1352</v>
      </c>
      <c r="D54" s="1">
        <v>10000</v>
      </c>
      <c r="E54" s="1">
        <v>-5.8702249999999996</v>
      </c>
      <c r="F54" s="1">
        <v>-1594298.1128700001</v>
      </c>
      <c r="G54" s="1">
        <v>-1113076.4732580001</v>
      </c>
      <c r="H54" s="1">
        <v>296.10906</v>
      </c>
      <c r="I54" s="1">
        <v>155.09483399999999</v>
      </c>
      <c r="J54" s="1">
        <v>36.725631</v>
      </c>
      <c r="K54" s="1">
        <v>2.7228940000000001</v>
      </c>
      <c r="L54" s="1">
        <v>0.37770999999999999</v>
      </c>
      <c r="M54" s="111">
        <v>100</v>
      </c>
      <c r="N54" s="1">
        <v>100</v>
      </c>
      <c r="O54" s="1">
        <v>0</v>
      </c>
      <c r="P54" s="1">
        <v>0</v>
      </c>
      <c r="Q54" s="1">
        <v>0</v>
      </c>
      <c r="R54" s="111">
        <v>40.405959000000003</v>
      </c>
      <c r="S54" s="1">
        <v>3.4696530000000001</v>
      </c>
      <c r="T54" s="1">
        <v>13.238676</v>
      </c>
      <c r="U54" s="1">
        <v>2.0397959999999999</v>
      </c>
      <c r="V54" s="1">
        <v>10.188981</v>
      </c>
      <c r="W54" s="1">
        <v>0.179982</v>
      </c>
      <c r="X54" s="1">
        <v>10.188981</v>
      </c>
      <c r="Y54" s="1">
        <v>12.038796</v>
      </c>
      <c r="Z54" s="1">
        <v>1.539846</v>
      </c>
      <c r="AA54" s="1">
        <v>2.6997300000000002</v>
      </c>
      <c r="AB54" s="1">
        <v>1.8098190000000001</v>
      </c>
      <c r="AC54" s="1">
        <v>2.1997800000000001</v>
      </c>
      <c r="AD54" s="1">
        <v>0</v>
      </c>
      <c r="AE54" s="1">
        <v>0</v>
      </c>
      <c r="AF54" s="1">
        <v>0</v>
      </c>
      <c r="AG54" s="1">
        <v>0</v>
      </c>
      <c r="AH54" s="111">
        <v>0</v>
      </c>
      <c r="AI54" s="1">
        <v>0</v>
      </c>
      <c r="AJ54" s="1">
        <v>0</v>
      </c>
      <c r="AK54" s="1">
        <v>0</v>
      </c>
      <c r="AL54" s="111">
        <v>0</v>
      </c>
      <c r="AM54" s="1">
        <v>0</v>
      </c>
      <c r="AN54" s="1">
        <v>0</v>
      </c>
      <c r="AO54" s="1">
        <v>0</v>
      </c>
      <c r="AP54" s="111">
        <f t="shared" si="1"/>
        <v>0</v>
      </c>
      <c r="AQ54" s="1">
        <f t="shared" si="2"/>
        <v>0</v>
      </c>
      <c r="AR54" s="1">
        <f t="shared" si="3"/>
        <v>0</v>
      </c>
      <c r="AS54" s="1">
        <f t="shared" si="4"/>
        <v>0</v>
      </c>
      <c r="AT54" s="111"/>
    </row>
    <row r="55" spans="1:46" x14ac:dyDescent="0.3">
      <c r="A55" s="1">
        <v>49</v>
      </c>
      <c r="B55" s="1" t="s">
        <v>40</v>
      </c>
      <c r="C55" s="1">
        <v>1351</v>
      </c>
      <c r="D55" s="1">
        <v>10000</v>
      </c>
      <c r="E55" s="1">
        <v>-5.8796689999999998</v>
      </c>
      <c r="F55" s="1">
        <v>-1594002.0515360001</v>
      </c>
      <c r="G55" s="1">
        <v>-1113231.5677680001</v>
      </c>
      <c r="H55" s="1">
        <v>296.013597</v>
      </c>
      <c r="I55" s="1">
        <v>155.09418700000001</v>
      </c>
      <c r="J55" s="1">
        <v>36.721825000000003</v>
      </c>
      <c r="K55" s="1">
        <v>2.723176</v>
      </c>
      <c r="L55" s="1">
        <v>0.38028000000000001</v>
      </c>
      <c r="M55" s="111">
        <v>100</v>
      </c>
      <c r="N55" s="1">
        <v>100</v>
      </c>
      <c r="O55" s="1">
        <v>0</v>
      </c>
      <c r="P55" s="1">
        <v>0</v>
      </c>
      <c r="Q55" s="1">
        <v>0</v>
      </c>
      <c r="R55" s="111">
        <v>40.405959000000003</v>
      </c>
      <c r="S55" s="1">
        <v>3.4696530000000001</v>
      </c>
      <c r="T55" s="1">
        <v>13.238676</v>
      </c>
      <c r="U55" s="1">
        <v>2.0397959999999999</v>
      </c>
      <c r="V55" s="1">
        <v>10.188981</v>
      </c>
      <c r="W55" s="1">
        <v>0.179982</v>
      </c>
      <c r="X55" s="1">
        <v>10.188981</v>
      </c>
      <c r="Y55" s="1">
        <v>12.038796</v>
      </c>
      <c r="Z55" s="1">
        <v>1.539846</v>
      </c>
      <c r="AA55" s="1">
        <v>2.6997300000000002</v>
      </c>
      <c r="AB55" s="1">
        <v>1.8098190000000001</v>
      </c>
      <c r="AC55" s="1">
        <v>2.1997800000000001</v>
      </c>
      <c r="AD55" s="1">
        <v>0</v>
      </c>
      <c r="AE55" s="1">
        <v>0</v>
      </c>
      <c r="AF55" s="1">
        <v>0</v>
      </c>
      <c r="AG55" s="1">
        <v>0</v>
      </c>
      <c r="AH55" s="111">
        <v>0</v>
      </c>
      <c r="AI55" s="1">
        <v>0</v>
      </c>
      <c r="AJ55" s="1">
        <v>0</v>
      </c>
      <c r="AK55" s="1">
        <v>0</v>
      </c>
      <c r="AL55" s="111">
        <v>0</v>
      </c>
      <c r="AM55" s="1">
        <v>0</v>
      </c>
      <c r="AN55" s="1">
        <v>0</v>
      </c>
      <c r="AO55" s="1">
        <v>0</v>
      </c>
      <c r="AP55" s="111">
        <f t="shared" si="1"/>
        <v>0</v>
      </c>
      <c r="AQ55" s="1">
        <f t="shared" si="2"/>
        <v>0</v>
      </c>
      <c r="AR55" s="1">
        <f t="shared" si="3"/>
        <v>0</v>
      </c>
      <c r="AS55" s="1">
        <f t="shared" si="4"/>
        <v>0</v>
      </c>
      <c r="AT55" s="111"/>
    </row>
    <row r="56" spans="1:46" x14ac:dyDescent="0.3">
      <c r="A56" s="1">
        <v>50</v>
      </c>
      <c r="B56" s="1" t="s">
        <v>40</v>
      </c>
      <c r="C56" s="1">
        <v>1350</v>
      </c>
      <c r="D56" s="1">
        <v>10000</v>
      </c>
      <c r="E56" s="1">
        <v>-5.8891280000000004</v>
      </c>
      <c r="F56" s="1">
        <v>-1593706.0856949999</v>
      </c>
      <c r="G56" s="1">
        <v>-1113386.661632</v>
      </c>
      <c r="H56" s="1">
        <v>295.91807499999999</v>
      </c>
      <c r="I56" s="1">
        <v>155.09353999999999</v>
      </c>
      <c r="J56" s="1">
        <v>36.718018999999998</v>
      </c>
      <c r="K56" s="1">
        <v>2.7234579999999999</v>
      </c>
      <c r="L56" s="1">
        <v>0.38285400000000003</v>
      </c>
      <c r="M56" s="111">
        <v>100</v>
      </c>
      <c r="N56" s="1">
        <v>100</v>
      </c>
      <c r="O56" s="1">
        <v>0</v>
      </c>
      <c r="P56" s="1">
        <v>0</v>
      </c>
      <c r="Q56" s="1">
        <v>0</v>
      </c>
      <c r="R56" s="111">
        <v>40.405959000000003</v>
      </c>
      <c r="S56" s="1">
        <v>3.4696530000000001</v>
      </c>
      <c r="T56" s="1">
        <v>13.238676</v>
      </c>
      <c r="U56" s="1">
        <v>2.0397959999999999</v>
      </c>
      <c r="V56" s="1">
        <v>10.188981</v>
      </c>
      <c r="W56" s="1">
        <v>0.179982</v>
      </c>
      <c r="X56" s="1">
        <v>10.188981</v>
      </c>
      <c r="Y56" s="1">
        <v>12.038796</v>
      </c>
      <c r="Z56" s="1">
        <v>1.539846</v>
      </c>
      <c r="AA56" s="1">
        <v>2.6997300000000002</v>
      </c>
      <c r="AB56" s="1">
        <v>1.8098190000000001</v>
      </c>
      <c r="AC56" s="1">
        <v>2.1997800000000001</v>
      </c>
      <c r="AD56" s="1">
        <v>0</v>
      </c>
      <c r="AE56" s="1">
        <v>0</v>
      </c>
      <c r="AF56" s="1">
        <v>0</v>
      </c>
      <c r="AG56" s="1">
        <v>0</v>
      </c>
      <c r="AH56" s="111">
        <v>0</v>
      </c>
      <c r="AI56" s="1">
        <v>0</v>
      </c>
      <c r="AJ56" s="1">
        <v>0</v>
      </c>
      <c r="AK56" s="1">
        <v>0</v>
      </c>
      <c r="AL56" s="111">
        <v>0</v>
      </c>
      <c r="AM56" s="1">
        <v>0</v>
      </c>
      <c r="AN56" s="1">
        <v>0</v>
      </c>
      <c r="AO56" s="1">
        <v>0</v>
      </c>
      <c r="AP56" s="111">
        <f t="shared" si="1"/>
        <v>0</v>
      </c>
      <c r="AQ56" s="1">
        <f t="shared" si="2"/>
        <v>0</v>
      </c>
      <c r="AR56" s="1">
        <f t="shared" si="3"/>
        <v>0</v>
      </c>
      <c r="AS56" s="1">
        <f t="shared" si="4"/>
        <v>0</v>
      </c>
      <c r="AT56" s="111"/>
    </row>
    <row r="57" spans="1:46" x14ac:dyDescent="0.3">
      <c r="A57" s="1">
        <v>51</v>
      </c>
      <c r="B57" s="1" t="s">
        <v>40</v>
      </c>
      <c r="C57" s="1">
        <v>1349</v>
      </c>
      <c r="D57" s="1">
        <v>10000</v>
      </c>
      <c r="E57" s="1">
        <v>-5.8986020000000003</v>
      </c>
      <c r="F57" s="1">
        <v>-1593410.2154049999</v>
      </c>
      <c r="G57" s="1">
        <v>-1113541.7548489999</v>
      </c>
      <c r="H57" s="1">
        <v>295.822495</v>
      </c>
      <c r="I57" s="1">
        <v>155.092893</v>
      </c>
      <c r="J57" s="1">
        <v>36.714213000000001</v>
      </c>
      <c r="K57" s="1">
        <v>2.723741</v>
      </c>
      <c r="L57" s="1">
        <v>0.38543100000000002</v>
      </c>
      <c r="M57" s="111">
        <v>100</v>
      </c>
      <c r="N57" s="1">
        <v>100</v>
      </c>
      <c r="O57" s="1">
        <v>0</v>
      </c>
      <c r="P57" s="1">
        <v>0</v>
      </c>
      <c r="Q57" s="1">
        <v>0</v>
      </c>
      <c r="R57" s="111">
        <v>40.405959000000003</v>
      </c>
      <c r="S57" s="1">
        <v>3.4696530000000001</v>
      </c>
      <c r="T57" s="1">
        <v>13.238676</v>
      </c>
      <c r="U57" s="1">
        <v>2.0397959999999999</v>
      </c>
      <c r="V57" s="1">
        <v>10.188981</v>
      </c>
      <c r="W57" s="1">
        <v>0.179982</v>
      </c>
      <c r="X57" s="1">
        <v>10.188981</v>
      </c>
      <c r="Y57" s="1">
        <v>12.038796</v>
      </c>
      <c r="Z57" s="1">
        <v>1.539846</v>
      </c>
      <c r="AA57" s="1">
        <v>2.6997300000000002</v>
      </c>
      <c r="AB57" s="1">
        <v>1.8098190000000001</v>
      </c>
      <c r="AC57" s="1">
        <v>2.1997800000000001</v>
      </c>
      <c r="AD57" s="1">
        <v>0</v>
      </c>
      <c r="AE57" s="1">
        <v>0</v>
      </c>
      <c r="AF57" s="1">
        <v>0</v>
      </c>
      <c r="AG57" s="1">
        <v>0</v>
      </c>
      <c r="AH57" s="111">
        <v>0</v>
      </c>
      <c r="AI57" s="1">
        <v>0</v>
      </c>
      <c r="AJ57" s="1">
        <v>0</v>
      </c>
      <c r="AK57" s="1">
        <v>0</v>
      </c>
      <c r="AL57" s="111">
        <v>0</v>
      </c>
      <c r="AM57" s="1">
        <v>0</v>
      </c>
      <c r="AN57" s="1">
        <v>0</v>
      </c>
      <c r="AO57" s="1">
        <v>0</v>
      </c>
      <c r="AP57" s="111">
        <f t="shared" si="1"/>
        <v>0</v>
      </c>
      <c r="AQ57" s="1">
        <f t="shared" si="2"/>
        <v>0</v>
      </c>
      <c r="AR57" s="1">
        <f t="shared" si="3"/>
        <v>0</v>
      </c>
      <c r="AS57" s="1">
        <f t="shared" si="4"/>
        <v>0</v>
      </c>
      <c r="AT57" s="111"/>
    </row>
    <row r="58" spans="1:46" x14ac:dyDescent="0.3">
      <c r="A58" s="1">
        <v>52</v>
      </c>
      <c r="B58" s="1" t="s">
        <v>40</v>
      </c>
      <c r="C58" s="1">
        <v>1348</v>
      </c>
      <c r="D58" s="1">
        <v>10000</v>
      </c>
      <c r="E58" s="1">
        <v>-5.9080890000000004</v>
      </c>
      <c r="F58" s="1">
        <v>-1593114.4407240001</v>
      </c>
      <c r="G58" s="1">
        <v>-1113696.847418</v>
      </c>
      <c r="H58" s="1">
        <v>295.726856</v>
      </c>
      <c r="I58" s="1">
        <v>155.09224499999999</v>
      </c>
      <c r="J58" s="1">
        <v>36.710405999999999</v>
      </c>
      <c r="K58" s="1">
        <v>2.7240229999999999</v>
      </c>
      <c r="L58" s="1">
        <v>0.38801099999999999</v>
      </c>
      <c r="M58" s="111">
        <v>100</v>
      </c>
      <c r="N58" s="1">
        <v>100</v>
      </c>
      <c r="O58" s="1">
        <v>0</v>
      </c>
      <c r="P58" s="1">
        <v>0</v>
      </c>
      <c r="Q58" s="1">
        <v>0</v>
      </c>
      <c r="R58" s="111">
        <v>40.405959000000003</v>
      </c>
      <c r="S58" s="1">
        <v>3.4696530000000001</v>
      </c>
      <c r="T58" s="1">
        <v>13.238676</v>
      </c>
      <c r="U58" s="1">
        <v>2.0397959999999999</v>
      </c>
      <c r="V58" s="1">
        <v>10.188981</v>
      </c>
      <c r="W58" s="1">
        <v>0.179982</v>
      </c>
      <c r="X58" s="1">
        <v>10.188981</v>
      </c>
      <c r="Y58" s="1">
        <v>12.038796</v>
      </c>
      <c r="Z58" s="1">
        <v>1.539846</v>
      </c>
      <c r="AA58" s="1">
        <v>2.6997300000000002</v>
      </c>
      <c r="AB58" s="1">
        <v>1.8098190000000001</v>
      </c>
      <c r="AC58" s="1">
        <v>2.1997800000000001</v>
      </c>
      <c r="AD58" s="1">
        <v>0</v>
      </c>
      <c r="AE58" s="1">
        <v>0</v>
      </c>
      <c r="AF58" s="1">
        <v>0</v>
      </c>
      <c r="AG58" s="1">
        <v>0</v>
      </c>
      <c r="AH58" s="111">
        <v>0</v>
      </c>
      <c r="AI58" s="1">
        <v>0</v>
      </c>
      <c r="AJ58" s="1">
        <v>0</v>
      </c>
      <c r="AK58" s="1">
        <v>0</v>
      </c>
      <c r="AL58" s="111">
        <v>0</v>
      </c>
      <c r="AM58" s="1">
        <v>0</v>
      </c>
      <c r="AN58" s="1">
        <v>0</v>
      </c>
      <c r="AO58" s="1">
        <v>0</v>
      </c>
      <c r="AP58" s="111">
        <f t="shared" si="1"/>
        <v>0</v>
      </c>
      <c r="AQ58" s="1">
        <f t="shared" si="2"/>
        <v>0</v>
      </c>
      <c r="AR58" s="1">
        <f t="shared" si="3"/>
        <v>0</v>
      </c>
      <c r="AS58" s="1">
        <f t="shared" si="4"/>
        <v>0</v>
      </c>
      <c r="AT58" s="111"/>
    </row>
    <row r="59" spans="1:46" x14ac:dyDescent="0.3">
      <c r="A59" s="1">
        <v>53</v>
      </c>
      <c r="B59" s="1" t="s">
        <v>40</v>
      </c>
      <c r="C59" s="1">
        <v>1347</v>
      </c>
      <c r="D59" s="1">
        <v>10000</v>
      </c>
      <c r="E59" s="1">
        <v>-5.917592</v>
      </c>
      <c r="F59" s="1">
        <v>-1592818.761712</v>
      </c>
      <c r="G59" s="1">
        <v>-1113851.939339</v>
      </c>
      <c r="H59" s="1">
        <v>295.63115900000003</v>
      </c>
      <c r="I59" s="1">
        <v>155.091598</v>
      </c>
      <c r="J59" s="1">
        <v>36.706600000000002</v>
      </c>
      <c r="K59" s="1">
        <v>2.7243059999999999</v>
      </c>
      <c r="L59" s="1">
        <v>0.390594</v>
      </c>
      <c r="M59" s="111">
        <v>100</v>
      </c>
      <c r="N59" s="1">
        <v>100</v>
      </c>
      <c r="O59" s="1">
        <v>0</v>
      </c>
      <c r="P59" s="1">
        <v>0</v>
      </c>
      <c r="Q59" s="1">
        <v>0</v>
      </c>
      <c r="R59" s="111">
        <v>40.405959000000003</v>
      </c>
      <c r="S59" s="1">
        <v>3.4696530000000001</v>
      </c>
      <c r="T59" s="1">
        <v>13.238676</v>
      </c>
      <c r="U59" s="1">
        <v>2.0397959999999999</v>
      </c>
      <c r="V59" s="1">
        <v>10.188981</v>
      </c>
      <c r="W59" s="1">
        <v>0.179982</v>
      </c>
      <c r="X59" s="1">
        <v>10.188981</v>
      </c>
      <c r="Y59" s="1">
        <v>12.038796</v>
      </c>
      <c r="Z59" s="1">
        <v>1.539846</v>
      </c>
      <c r="AA59" s="1">
        <v>2.6997300000000002</v>
      </c>
      <c r="AB59" s="1">
        <v>1.8098190000000001</v>
      </c>
      <c r="AC59" s="1">
        <v>2.1997800000000001</v>
      </c>
      <c r="AD59" s="1">
        <v>0</v>
      </c>
      <c r="AE59" s="1">
        <v>0</v>
      </c>
      <c r="AF59" s="1">
        <v>0</v>
      </c>
      <c r="AG59" s="1">
        <v>0</v>
      </c>
      <c r="AH59" s="111">
        <v>0</v>
      </c>
      <c r="AI59" s="1">
        <v>0</v>
      </c>
      <c r="AJ59" s="1">
        <v>0</v>
      </c>
      <c r="AK59" s="1">
        <v>0</v>
      </c>
      <c r="AL59" s="111">
        <v>0</v>
      </c>
      <c r="AM59" s="1">
        <v>0</v>
      </c>
      <c r="AN59" s="1">
        <v>0</v>
      </c>
      <c r="AO59" s="1">
        <v>0</v>
      </c>
      <c r="AP59" s="111">
        <f t="shared" si="1"/>
        <v>0</v>
      </c>
      <c r="AQ59" s="1">
        <f t="shared" si="2"/>
        <v>0</v>
      </c>
      <c r="AR59" s="1">
        <f t="shared" si="3"/>
        <v>0</v>
      </c>
      <c r="AS59" s="1">
        <f t="shared" si="4"/>
        <v>0</v>
      </c>
      <c r="AT59" s="111"/>
    </row>
    <row r="60" spans="1:46" x14ac:dyDescent="0.3">
      <c r="A60" s="1">
        <v>54</v>
      </c>
      <c r="B60" s="1" t="s">
        <v>40</v>
      </c>
      <c r="C60" s="1">
        <v>1346</v>
      </c>
      <c r="D60" s="1">
        <v>10000</v>
      </c>
      <c r="E60" s="1">
        <v>-5.9271089999999997</v>
      </c>
      <c r="F60" s="1">
        <v>-1592523.1784260001</v>
      </c>
      <c r="G60" s="1">
        <v>-1114007.030613</v>
      </c>
      <c r="H60" s="1">
        <v>295.53540299999997</v>
      </c>
      <c r="I60" s="1">
        <v>155.09094999999999</v>
      </c>
      <c r="J60" s="1">
        <v>36.702793999999997</v>
      </c>
      <c r="K60" s="1">
        <v>2.7245879999999998</v>
      </c>
      <c r="L60" s="1">
        <v>0.393181</v>
      </c>
      <c r="M60" s="111">
        <v>100</v>
      </c>
      <c r="N60" s="1">
        <v>100</v>
      </c>
      <c r="O60" s="1">
        <v>0</v>
      </c>
      <c r="P60" s="1">
        <v>0</v>
      </c>
      <c r="Q60" s="1">
        <v>0</v>
      </c>
      <c r="R60" s="111">
        <v>40.405959000000003</v>
      </c>
      <c r="S60" s="1">
        <v>3.4696530000000001</v>
      </c>
      <c r="T60" s="1">
        <v>13.238676</v>
      </c>
      <c r="U60" s="1">
        <v>2.0397959999999999</v>
      </c>
      <c r="V60" s="1">
        <v>10.188981</v>
      </c>
      <c r="W60" s="1">
        <v>0.179982</v>
      </c>
      <c r="X60" s="1">
        <v>10.188981</v>
      </c>
      <c r="Y60" s="1">
        <v>12.038796</v>
      </c>
      <c r="Z60" s="1">
        <v>1.539846</v>
      </c>
      <c r="AA60" s="1">
        <v>2.6997300000000002</v>
      </c>
      <c r="AB60" s="1">
        <v>1.8098190000000001</v>
      </c>
      <c r="AC60" s="1">
        <v>2.1997800000000001</v>
      </c>
      <c r="AD60" s="1">
        <v>0</v>
      </c>
      <c r="AE60" s="1">
        <v>0</v>
      </c>
      <c r="AF60" s="1">
        <v>0</v>
      </c>
      <c r="AG60" s="1">
        <v>0</v>
      </c>
      <c r="AH60" s="111">
        <v>0</v>
      </c>
      <c r="AI60" s="1">
        <v>0</v>
      </c>
      <c r="AJ60" s="1">
        <v>0</v>
      </c>
      <c r="AK60" s="1">
        <v>0</v>
      </c>
      <c r="AL60" s="111">
        <v>0</v>
      </c>
      <c r="AM60" s="1">
        <v>0</v>
      </c>
      <c r="AN60" s="1">
        <v>0</v>
      </c>
      <c r="AO60" s="1">
        <v>0</v>
      </c>
      <c r="AP60" s="111">
        <f t="shared" si="1"/>
        <v>0</v>
      </c>
      <c r="AQ60" s="1">
        <f t="shared" si="2"/>
        <v>0</v>
      </c>
      <c r="AR60" s="1">
        <f t="shared" si="3"/>
        <v>0</v>
      </c>
      <c r="AS60" s="1">
        <f t="shared" si="4"/>
        <v>0</v>
      </c>
      <c r="AT60" s="111"/>
    </row>
    <row r="61" spans="1:46" x14ac:dyDescent="0.3">
      <c r="A61" s="1">
        <v>55</v>
      </c>
      <c r="B61" s="1" t="s">
        <v>40</v>
      </c>
      <c r="C61" s="1">
        <v>1345</v>
      </c>
      <c r="D61" s="1">
        <v>10000</v>
      </c>
      <c r="E61" s="1">
        <v>-5.9366399999999997</v>
      </c>
      <c r="F61" s="1">
        <v>-1592227.690925</v>
      </c>
      <c r="G61" s="1">
        <v>-1114162.121239</v>
      </c>
      <c r="H61" s="1">
        <v>295.43958800000001</v>
      </c>
      <c r="I61" s="1">
        <v>155.09030200000001</v>
      </c>
      <c r="J61" s="1">
        <v>36.698988</v>
      </c>
      <c r="K61" s="1">
        <v>2.7248709999999998</v>
      </c>
      <c r="L61" s="1">
        <v>0.39577000000000001</v>
      </c>
      <c r="M61" s="111">
        <v>100</v>
      </c>
      <c r="N61" s="1">
        <v>100</v>
      </c>
      <c r="O61" s="1">
        <v>0</v>
      </c>
      <c r="P61" s="1">
        <v>0</v>
      </c>
      <c r="Q61" s="1">
        <v>0</v>
      </c>
      <c r="R61" s="111">
        <v>40.405959000000003</v>
      </c>
      <c r="S61" s="1">
        <v>3.4696530000000001</v>
      </c>
      <c r="T61" s="1">
        <v>13.238676</v>
      </c>
      <c r="U61" s="1">
        <v>2.0397959999999999</v>
      </c>
      <c r="V61" s="1">
        <v>10.188981</v>
      </c>
      <c r="W61" s="1">
        <v>0.179982</v>
      </c>
      <c r="X61" s="1">
        <v>10.188981</v>
      </c>
      <c r="Y61" s="1">
        <v>12.038796</v>
      </c>
      <c r="Z61" s="1">
        <v>1.539846</v>
      </c>
      <c r="AA61" s="1">
        <v>2.6997300000000002</v>
      </c>
      <c r="AB61" s="1">
        <v>1.8098190000000001</v>
      </c>
      <c r="AC61" s="1">
        <v>2.1997800000000001</v>
      </c>
      <c r="AD61" s="1">
        <v>0</v>
      </c>
      <c r="AE61" s="1">
        <v>0</v>
      </c>
      <c r="AF61" s="1">
        <v>0</v>
      </c>
      <c r="AG61" s="1">
        <v>0</v>
      </c>
      <c r="AH61" s="111">
        <v>0</v>
      </c>
      <c r="AI61" s="1">
        <v>0</v>
      </c>
      <c r="AJ61" s="1">
        <v>0</v>
      </c>
      <c r="AK61" s="1">
        <v>0</v>
      </c>
      <c r="AL61" s="111">
        <v>0</v>
      </c>
      <c r="AM61" s="1">
        <v>0</v>
      </c>
      <c r="AN61" s="1">
        <v>0</v>
      </c>
      <c r="AO61" s="1">
        <v>0</v>
      </c>
      <c r="AP61" s="111">
        <f t="shared" si="1"/>
        <v>0</v>
      </c>
      <c r="AQ61" s="1">
        <f t="shared" si="2"/>
        <v>0</v>
      </c>
      <c r="AR61" s="1">
        <f t="shared" si="3"/>
        <v>0</v>
      </c>
      <c r="AS61" s="1">
        <f t="shared" si="4"/>
        <v>0</v>
      </c>
      <c r="AT61" s="111"/>
    </row>
    <row r="62" spans="1:46" x14ac:dyDescent="0.3">
      <c r="A62" s="1">
        <v>56</v>
      </c>
      <c r="B62" s="1" t="s">
        <v>40</v>
      </c>
      <c r="C62" s="1">
        <v>1344</v>
      </c>
      <c r="D62" s="1">
        <v>10000</v>
      </c>
      <c r="E62" s="1">
        <v>-5.9461870000000001</v>
      </c>
      <c r="F62" s="1">
        <v>-1591932.2992690001</v>
      </c>
      <c r="G62" s="1">
        <v>-1114317.2112169999</v>
      </c>
      <c r="H62" s="1">
        <v>295.34371499999997</v>
      </c>
      <c r="I62" s="1">
        <v>155.089653</v>
      </c>
      <c r="J62" s="1">
        <v>36.695180999999998</v>
      </c>
      <c r="K62" s="1">
        <v>2.7251530000000002</v>
      </c>
      <c r="L62" s="1">
        <v>0.39836300000000002</v>
      </c>
      <c r="M62" s="111">
        <v>100</v>
      </c>
      <c r="N62" s="1">
        <v>100</v>
      </c>
      <c r="O62" s="1">
        <v>0</v>
      </c>
      <c r="P62" s="1">
        <v>0</v>
      </c>
      <c r="Q62" s="1">
        <v>0</v>
      </c>
      <c r="R62" s="111">
        <v>40.405959000000003</v>
      </c>
      <c r="S62" s="1">
        <v>3.4696530000000001</v>
      </c>
      <c r="T62" s="1">
        <v>13.238676</v>
      </c>
      <c r="U62" s="1">
        <v>2.0397959999999999</v>
      </c>
      <c r="V62" s="1">
        <v>10.188981</v>
      </c>
      <c r="W62" s="1">
        <v>0.179982</v>
      </c>
      <c r="X62" s="1">
        <v>10.188981</v>
      </c>
      <c r="Y62" s="1">
        <v>12.038796</v>
      </c>
      <c r="Z62" s="1">
        <v>1.539846</v>
      </c>
      <c r="AA62" s="1">
        <v>2.6997300000000002</v>
      </c>
      <c r="AB62" s="1">
        <v>1.8098190000000001</v>
      </c>
      <c r="AC62" s="1">
        <v>2.1997800000000001</v>
      </c>
      <c r="AD62" s="1">
        <v>0</v>
      </c>
      <c r="AE62" s="1">
        <v>0</v>
      </c>
      <c r="AF62" s="1">
        <v>0</v>
      </c>
      <c r="AG62" s="1">
        <v>0</v>
      </c>
      <c r="AH62" s="111">
        <v>0</v>
      </c>
      <c r="AI62" s="1">
        <v>0</v>
      </c>
      <c r="AJ62" s="1">
        <v>0</v>
      </c>
      <c r="AK62" s="1">
        <v>0</v>
      </c>
      <c r="AL62" s="111">
        <v>0</v>
      </c>
      <c r="AM62" s="1">
        <v>0</v>
      </c>
      <c r="AN62" s="1">
        <v>0</v>
      </c>
      <c r="AO62" s="1">
        <v>0</v>
      </c>
      <c r="AP62" s="111">
        <f t="shared" si="1"/>
        <v>0</v>
      </c>
      <c r="AQ62" s="1">
        <f t="shared" si="2"/>
        <v>0</v>
      </c>
      <c r="AR62" s="1">
        <f t="shared" si="3"/>
        <v>0</v>
      </c>
      <c r="AS62" s="1">
        <f t="shared" si="4"/>
        <v>0</v>
      </c>
      <c r="AT62" s="111"/>
    </row>
    <row r="63" spans="1:46" x14ac:dyDescent="0.3">
      <c r="A63" s="1">
        <v>57</v>
      </c>
      <c r="B63" s="1" t="s">
        <v>40</v>
      </c>
      <c r="C63" s="1">
        <v>1343</v>
      </c>
      <c r="D63" s="1">
        <v>10000</v>
      </c>
      <c r="E63" s="1">
        <v>-5.9557479999999998</v>
      </c>
      <c r="F63" s="1">
        <v>-1591637.003516</v>
      </c>
      <c r="G63" s="1">
        <v>-1114472.300546</v>
      </c>
      <c r="H63" s="1">
        <v>295.24778199999997</v>
      </c>
      <c r="I63" s="1">
        <v>155.08900499999999</v>
      </c>
      <c r="J63" s="1">
        <v>36.691375000000001</v>
      </c>
      <c r="K63" s="1">
        <v>2.7254360000000002</v>
      </c>
      <c r="L63" s="1">
        <v>0.40095900000000001</v>
      </c>
      <c r="M63" s="111">
        <v>100</v>
      </c>
      <c r="N63" s="1">
        <v>100</v>
      </c>
      <c r="O63" s="1">
        <v>0</v>
      </c>
      <c r="P63" s="1">
        <v>0</v>
      </c>
      <c r="Q63" s="1">
        <v>0</v>
      </c>
      <c r="R63" s="111">
        <v>40.405959000000003</v>
      </c>
      <c r="S63" s="1">
        <v>3.4696530000000001</v>
      </c>
      <c r="T63" s="1">
        <v>13.238676</v>
      </c>
      <c r="U63" s="1">
        <v>2.0397959999999999</v>
      </c>
      <c r="V63" s="1">
        <v>10.188981</v>
      </c>
      <c r="W63" s="1">
        <v>0.179982</v>
      </c>
      <c r="X63" s="1">
        <v>10.188981</v>
      </c>
      <c r="Y63" s="1">
        <v>12.038796</v>
      </c>
      <c r="Z63" s="1">
        <v>1.539846</v>
      </c>
      <c r="AA63" s="1">
        <v>2.6997300000000002</v>
      </c>
      <c r="AB63" s="1">
        <v>1.8098190000000001</v>
      </c>
      <c r="AC63" s="1">
        <v>2.1997800000000001</v>
      </c>
      <c r="AD63" s="1">
        <v>0</v>
      </c>
      <c r="AE63" s="1">
        <v>0</v>
      </c>
      <c r="AF63" s="1">
        <v>0</v>
      </c>
      <c r="AG63" s="1">
        <v>0</v>
      </c>
      <c r="AH63" s="111">
        <v>0</v>
      </c>
      <c r="AI63" s="1">
        <v>0</v>
      </c>
      <c r="AJ63" s="1">
        <v>0</v>
      </c>
      <c r="AK63" s="1">
        <v>0</v>
      </c>
      <c r="AL63" s="111">
        <v>0</v>
      </c>
      <c r="AM63" s="1">
        <v>0</v>
      </c>
      <c r="AN63" s="1">
        <v>0</v>
      </c>
      <c r="AO63" s="1">
        <v>0</v>
      </c>
      <c r="AP63" s="111">
        <f t="shared" si="1"/>
        <v>0</v>
      </c>
      <c r="AQ63" s="1">
        <f t="shared" si="2"/>
        <v>0</v>
      </c>
      <c r="AR63" s="1">
        <f t="shared" si="3"/>
        <v>0</v>
      </c>
      <c r="AS63" s="1">
        <f t="shared" si="4"/>
        <v>0</v>
      </c>
      <c r="AT63" s="111"/>
    </row>
    <row r="64" spans="1:46" x14ac:dyDescent="0.3">
      <c r="A64" s="1">
        <v>58</v>
      </c>
      <c r="B64" s="1" t="s">
        <v>40</v>
      </c>
      <c r="C64" s="1">
        <v>1342</v>
      </c>
      <c r="D64" s="1">
        <v>10000</v>
      </c>
      <c r="E64" s="1">
        <v>-5.9653229999999997</v>
      </c>
      <c r="F64" s="1">
        <v>-1591341.803725</v>
      </c>
      <c r="G64" s="1">
        <v>-1114627.3892260001</v>
      </c>
      <c r="H64" s="1">
        <v>295.151791</v>
      </c>
      <c r="I64" s="1">
        <v>155.088356</v>
      </c>
      <c r="J64" s="1">
        <v>36.687569000000003</v>
      </c>
      <c r="K64" s="1">
        <v>2.7257189999999998</v>
      </c>
      <c r="L64" s="1">
        <v>0.40355799999999997</v>
      </c>
      <c r="M64" s="111">
        <v>100</v>
      </c>
      <c r="N64" s="1">
        <v>100</v>
      </c>
      <c r="O64" s="1">
        <v>0</v>
      </c>
      <c r="P64" s="1">
        <v>0</v>
      </c>
      <c r="Q64" s="1">
        <v>0</v>
      </c>
      <c r="R64" s="111">
        <v>40.405959000000003</v>
      </c>
      <c r="S64" s="1">
        <v>3.4696530000000001</v>
      </c>
      <c r="T64" s="1">
        <v>13.238676</v>
      </c>
      <c r="U64" s="1">
        <v>2.0397959999999999</v>
      </c>
      <c r="V64" s="1">
        <v>10.188981</v>
      </c>
      <c r="W64" s="1">
        <v>0.179982</v>
      </c>
      <c r="X64" s="1">
        <v>10.188981</v>
      </c>
      <c r="Y64" s="1">
        <v>12.038796</v>
      </c>
      <c r="Z64" s="1">
        <v>1.539846</v>
      </c>
      <c r="AA64" s="1">
        <v>2.6997300000000002</v>
      </c>
      <c r="AB64" s="1">
        <v>1.8098190000000001</v>
      </c>
      <c r="AC64" s="1">
        <v>2.1997800000000001</v>
      </c>
      <c r="AD64" s="1">
        <v>0</v>
      </c>
      <c r="AE64" s="1">
        <v>0</v>
      </c>
      <c r="AF64" s="1">
        <v>0</v>
      </c>
      <c r="AG64" s="1">
        <v>0</v>
      </c>
      <c r="AH64" s="111">
        <v>0</v>
      </c>
      <c r="AI64" s="1">
        <v>0</v>
      </c>
      <c r="AJ64" s="1">
        <v>0</v>
      </c>
      <c r="AK64" s="1">
        <v>0</v>
      </c>
      <c r="AL64" s="111">
        <v>0</v>
      </c>
      <c r="AM64" s="1">
        <v>0</v>
      </c>
      <c r="AN64" s="1">
        <v>0</v>
      </c>
      <c r="AO64" s="1">
        <v>0</v>
      </c>
      <c r="AP64" s="111">
        <f t="shared" si="1"/>
        <v>0</v>
      </c>
      <c r="AQ64" s="1">
        <f t="shared" si="2"/>
        <v>0</v>
      </c>
      <c r="AR64" s="1">
        <f t="shared" si="3"/>
        <v>0</v>
      </c>
      <c r="AS64" s="1">
        <f t="shared" si="4"/>
        <v>0</v>
      </c>
      <c r="AT64" s="111"/>
    </row>
    <row r="65" spans="1:46" x14ac:dyDescent="0.3">
      <c r="A65" s="1">
        <v>59</v>
      </c>
      <c r="B65" s="1" t="s">
        <v>40</v>
      </c>
      <c r="C65" s="1">
        <v>1341</v>
      </c>
      <c r="D65" s="1">
        <v>10000</v>
      </c>
      <c r="E65" s="1">
        <v>-5.9749129999999999</v>
      </c>
      <c r="F65" s="1">
        <v>-1591046.6999540001</v>
      </c>
      <c r="G65" s="1">
        <v>-1114782.4772580001</v>
      </c>
      <c r="H65" s="1">
        <v>295.05574000000001</v>
      </c>
      <c r="I65" s="1">
        <v>155.08770699999999</v>
      </c>
      <c r="J65" s="1">
        <v>36.683762000000002</v>
      </c>
      <c r="K65" s="1">
        <v>2.7260019999999998</v>
      </c>
      <c r="L65" s="1">
        <v>0.40616099999999999</v>
      </c>
      <c r="M65" s="111">
        <v>100</v>
      </c>
      <c r="N65" s="1">
        <v>100</v>
      </c>
      <c r="O65" s="1">
        <v>0</v>
      </c>
      <c r="P65" s="1">
        <v>0</v>
      </c>
      <c r="Q65" s="1">
        <v>0</v>
      </c>
      <c r="R65" s="111">
        <v>40.405959000000003</v>
      </c>
      <c r="S65" s="1">
        <v>3.4696530000000001</v>
      </c>
      <c r="T65" s="1">
        <v>13.238676</v>
      </c>
      <c r="U65" s="1">
        <v>2.0397959999999999</v>
      </c>
      <c r="V65" s="1">
        <v>10.188981</v>
      </c>
      <c r="W65" s="1">
        <v>0.179982</v>
      </c>
      <c r="X65" s="1">
        <v>10.188981</v>
      </c>
      <c r="Y65" s="1">
        <v>12.038796</v>
      </c>
      <c r="Z65" s="1">
        <v>1.539846</v>
      </c>
      <c r="AA65" s="1">
        <v>2.6997300000000002</v>
      </c>
      <c r="AB65" s="1">
        <v>1.8098190000000001</v>
      </c>
      <c r="AC65" s="1">
        <v>2.1997800000000001</v>
      </c>
      <c r="AD65" s="1">
        <v>0</v>
      </c>
      <c r="AE65" s="1">
        <v>0</v>
      </c>
      <c r="AF65" s="1">
        <v>0</v>
      </c>
      <c r="AG65" s="1">
        <v>0</v>
      </c>
      <c r="AH65" s="111">
        <v>0</v>
      </c>
      <c r="AI65" s="1">
        <v>0</v>
      </c>
      <c r="AJ65" s="1">
        <v>0</v>
      </c>
      <c r="AK65" s="1">
        <v>0</v>
      </c>
      <c r="AL65" s="111">
        <v>0</v>
      </c>
      <c r="AM65" s="1">
        <v>0</v>
      </c>
      <c r="AN65" s="1">
        <v>0</v>
      </c>
      <c r="AO65" s="1">
        <v>0</v>
      </c>
      <c r="AP65" s="111">
        <f t="shared" si="1"/>
        <v>0</v>
      </c>
      <c r="AQ65" s="1">
        <f t="shared" si="2"/>
        <v>0</v>
      </c>
      <c r="AR65" s="1">
        <f t="shared" si="3"/>
        <v>0</v>
      </c>
      <c r="AS65" s="1">
        <f t="shared" si="4"/>
        <v>0</v>
      </c>
      <c r="AT65" s="111"/>
    </row>
    <row r="66" spans="1:46" x14ac:dyDescent="0.3">
      <c r="A66" s="1">
        <v>60</v>
      </c>
      <c r="B66" s="1" t="s">
        <v>40</v>
      </c>
      <c r="C66" s="1">
        <v>1340</v>
      </c>
      <c r="D66" s="1">
        <v>10000</v>
      </c>
      <c r="E66" s="1">
        <v>-5.9845189999999997</v>
      </c>
      <c r="F66" s="1">
        <v>-1590751.692264</v>
      </c>
      <c r="G66" s="1">
        <v>-1114937.56464</v>
      </c>
      <c r="H66" s="1">
        <v>294.95963</v>
      </c>
      <c r="I66" s="1">
        <v>155.08705800000001</v>
      </c>
      <c r="J66" s="1">
        <v>36.679955999999997</v>
      </c>
      <c r="K66" s="1">
        <v>2.7262849999999998</v>
      </c>
      <c r="L66" s="1">
        <v>0.40876699999999999</v>
      </c>
      <c r="M66" s="111">
        <v>100</v>
      </c>
      <c r="N66" s="1">
        <v>100</v>
      </c>
      <c r="O66" s="1">
        <v>0</v>
      </c>
      <c r="P66" s="1">
        <v>0</v>
      </c>
      <c r="Q66" s="1">
        <v>0</v>
      </c>
      <c r="R66" s="111">
        <v>40.405959000000003</v>
      </c>
      <c r="S66" s="1">
        <v>3.4696530000000001</v>
      </c>
      <c r="T66" s="1">
        <v>13.238676</v>
      </c>
      <c r="U66" s="1">
        <v>2.0397959999999999</v>
      </c>
      <c r="V66" s="1">
        <v>10.188981</v>
      </c>
      <c r="W66" s="1">
        <v>0.179982</v>
      </c>
      <c r="X66" s="1">
        <v>10.188981</v>
      </c>
      <c r="Y66" s="1">
        <v>12.038796</v>
      </c>
      <c r="Z66" s="1">
        <v>1.539846</v>
      </c>
      <c r="AA66" s="1">
        <v>2.6997300000000002</v>
      </c>
      <c r="AB66" s="1">
        <v>1.8098190000000001</v>
      </c>
      <c r="AC66" s="1">
        <v>2.1997800000000001</v>
      </c>
      <c r="AD66" s="1">
        <v>0</v>
      </c>
      <c r="AE66" s="1">
        <v>0</v>
      </c>
      <c r="AF66" s="1">
        <v>0</v>
      </c>
      <c r="AG66" s="1">
        <v>0</v>
      </c>
      <c r="AH66" s="111">
        <v>0</v>
      </c>
      <c r="AI66" s="1">
        <v>0</v>
      </c>
      <c r="AJ66" s="1">
        <v>0</v>
      </c>
      <c r="AK66" s="1">
        <v>0</v>
      </c>
      <c r="AL66" s="111">
        <v>0</v>
      </c>
      <c r="AM66" s="1">
        <v>0</v>
      </c>
      <c r="AN66" s="1">
        <v>0</v>
      </c>
      <c r="AO66" s="1">
        <v>0</v>
      </c>
      <c r="AP66" s="111">
        <f t="shared" si="1"/>
        <v>0</v>
      </c>
      <c r="AQ66" s="1">
        <f t="shared" si="2"/>
        <v>0</v>
      </c>
      <c r="AR66" s="1">
        <f t="shared" si="3"/>
        <v>0</v>
      </c>
      <c r="AS66" s="1">
        <f t="shared" si="4"/>
        <v>0</v>
      </c>
      <c r="AT66" s="111"/>
    </row>
    <row r="67" spans="1:46" x14ac:dyDescent="0.3">
      <c r="A67" s="1">
        <v>61</v>
      </c>
      <c r="B67" s="1" t="s">
        <v>40</v>
      </c>
      <c r="C67" s="1">
        <v>1339</v>
      </c>
      <c r="D67" s="1">
        <v>10000</v>
      </c>
      <c r="E67" s="1">
        <v>-5.9941380000000004</v>
      </c>
      <c r="F67" s="1">
        <v>-1590456.7807130001</v>
      </c>
      <c r="G67" s="1">
        <v>-1115092.6513729999</v>
      </c>
      <c r="H67" s="1">
        <v>294.86346099999997</v>
      </c>
      <c r="I67" s="1">
        <v>155.08640800000001</v>
      </c>
      <c r="J67" s="1">
        <v>36.67615</v>
      </c>
      <c r="K67" s="1">
        <v>2.7265679999999999</v>
      </c>
      <c r="L67" s="1">
        <v>0.41137499999999999</v>
      </c>
      <c r="M67" s="111">
        <v>100</v>
      </c>
      <c r="N67" s="1">
        <v>100</v>
      </c>
      <c r="O67" s="1">
        <v>0</v>
      </c>
      <c r="P67" s="1">
        <v>0</v>
      </c>
      <c r="Q67" s="1">
        <v>0</v>
      </c>
      <c r="R67" s="111">
        <v>40.405959000000003</v>
      </c>
      <c r="S67" s="1">
        <v>3.4696530000000001</v>
      </c>
      <c r="T67" s="1">
        <v>13.238676</v>
      </c>
      <c r="U67" s="1">
        <v>2.0397959999999999</v>
      </c>
      <c r="V67" s="1">
        <v>10.188981</v>
      </c>
      <c r="W67" s="1">
        <v>0.179982</v>
      </c>
      <c r="X67" s="1">
        <v>10.188981</v>
      </c>
      <c r="Y67" s="1">
        <v>12.038796</v>
      </c>
      <c r="Z67" s="1">
        <v>1.539846</v>
      </c>
      <c r="AA67" s="1">
        <v>2.6997300000000002</v>
      </c>
      <c r="AB67" s="1">
        <v>1.8098190000000001</v>
      </c>
      <c r="AC67" s="1">
        <v>2.1997800000000001</v>
      </c>
      <c r="AD67" s="1">
        <v>0</v>
      </c>
      <c r="AE67" s="1">
        <v>0</v>
      </c>
      <c r="AF67" s="1">
        <v>0</v>
      </c>
      <c r="AG67" s="1">
        <v>0</v>
      </c>
      <c r="AH67" s="111">
        <v>0</v>
      </c>
      <c r="AI67" s="1">
        <v>0</v>
      </c>
      <c r="AJ67" s="1">
        <v>0</v>
      </c>
      <c r="AK67" s="1">
        <v>0</v>
      </c>
      <c r="AL67" s="111">
        <v>0</v>
      </c>
      <c r="AM67" s="1">
        <v>0</v>
      </c>
      <c r="AN67" s="1">
        <v>0</v>
      </c>
      <c r="AO67" s="1">
        <v>0</v>
      </c>
      <c r="AP67" s="111">
        <f t="shared" si="1"/>
        <v>0</v>
      </c>
      <c r="AQ67" s="1">
        <f t="shared" si="2"/>
        <v>0</v>
      </c>
      <c r="AR67" s="1">
        <f t="shared" si="3"/>
        <v>0</v>
      </c>
      <c r="AS67" s="1">
        <f t="shared" si="4"/>
        <v>0</v>
      </c>
      <c r="AT67" s="111"/>
    </row>
    <row r="68" spans="1:46" x14ac:dyDescent="0.3">
      <c r="A68" s="1">
        <v>62</v>
      </c>
      <c r="B68" s="1" t="s">
        <v>40</v>
      </c>
      <c r="C68" s="1">
        <v>1338</v>
      </c>
      <c r="D68" s="1">
        <v>10000</v>
      </c>
      <c r="E68" s="1">
        <v>-6.0037729999999998</v>
      </c>
      <c r="F68" s="1">
        <v>-1590161.965361</v>
      </c>
      <c r="G68" s="1">
        <v>-1115247.7374559999</v>
      </c>
      <c r="H68" s="1">
        <v>294.76723299999998</v>
      </c>
      <c r="I68" s="1">
        <v>155.085758</v>
      </c>
      <c r="J68" s="1">
        <v>36.672344000000002</v>
      </c>
      <c r="K68" s="1">
        <v>2.7268509999999999</v>
      </c>
      <c r="L68" s="1">
        <v>0.41398800000000002</v>
      </c>
      <c r="M68" s="111">
        <v>100</v>
      </c>
      <c r="N68" s="1">
        <v>100</v>
      </c>
      <c r="O68" s="1">
        <v>0</v>
      </c>
      <c r="P68" s="1">
        <v>0</v>
      </c>
      <c r="Q68" s="1">
        <v>0</v>
      </c>
      <c r="R68" s="111">
        <v>40.405959000000003</v>
      </c>
      <c r="S68" s="1">
        <v>3.4696530000000001</v>
      </c>
      <c r="T68" s="1">
        <v>13.238676</v>
      </c>
      <c r="U68" s="1">
        <v>2.0397959999999999</v>
      </c>
      <c r="V68" s="1">
        <v>10.188981</v>
      </c>
      <c r="W68" s="1">
        <v>0.179982</v>
      </c>
      <c r="X68" s="1">
        <v>10.188981</v>
      </c>
      <c r="Y68" s="1">
        <v>12.038796</v>
      </c>
      <c r="Z68" s="1">
        <v>1.539846</v>
      </c>
      <c r="AA68" s="1">
        <v>2.6997300000000002</v>
      </c>
      <c r="AB68" s="1">
        <v>1.8098190000000001</v>
      </c>
      <c r="AC68" s="1">
        <v>2.1997800000000001</v>
      </c>
      <c r="AD68" s="1">
        <v>0</v>
      </c>
      <c r="AE68" s="1">
        <v>0</v>
      </c>
      <c r="AF68" s="1">
        <v>0</v>
      </c>
      <c r="AG68" s="1">
        <v>0</v>
      </c>
      <c r="AH68" s="111">
        <v>0</v>
      </c>
      <c r="AI68" s="1">
        <v>0</v>
      </c>
      <c r="AJ68" s="1">
        <v>0</v>
      </c>
      <c r="AK68" s="1">
        <v>0</v>
      </c>
      <c r="AL68" s="111">
        <v>0</v>
      </c>
      <c r="AM68" s="1">
        <v>0</v>
      </c>
      <c r="AN68" s="1">
        <v>0</v>
      </c>
      <c r="AO68" s="1">
        <v>0</v>
      </c>
      <c r="AP68" s="111">
        <f t="shared" si="1"/>
        <v>0</v>
      </c>
      <c r="AQ68" s="1">
        <f t="shared" si="2"/>
        <v>0</v>
      </c>
      <c r="AR68" s="1">
        <f t="shared" si="3"/>
        <v>0</v>
      </c>
      <c r="AS68" s="1">
        <f t="shared" si="4"/>
        <v>0</v>
      </c>
      <c r="AT68" s="111"/>
    </row>
    <row r="69" spans="1:46" x14ac:dyDescent="0.3">
      <c r="A69" s="1">
        <v>63</v>
      </c>
      <c r="B69" s="1" t="s">
        <v>40</v>
      </c>
      <c r="C69" s="1">
        <v>1337</v>
      </c>
      <c r="D69" s="1">
        <v>10000</v>
      </c>
      <c r="E69" s="1">
        <v>-6.0134230000000004</v>
      </c>
      <c r="F69" s="1">
        <v>-1589867.246267</v>
      </c>
      <c r="G69" s="1">
        <v>-1115402.82289</v>
      </c>
      <c r="H69" s="1">
        <v>294.67094600000001</v>
      </c>
      <c r="I69" s="1">
        <v>155.08510799999999</v>
      </c>
      <c r="J69" s="1">
        <v>36.668537000000001</v>
      </c>
      <c r="K69" s="1">
        <v>2.7271339999999999</v>
      </c>
      <c r="L69" s="1">
        <v>0.416603</v>
      </c>
      <c r="M69" s="111">
        <v>100</v>
      </c>
      <c r="N69" s="1">
        <v>100</v>
      </c>
      <c r="O69" s="1">
        <v>0</v>
      </c>
      <c r="P69" s="1">
        <v>0</v>
      </c>
      <c r="Q69" s="1">
        <v>0</v>
      </c>
      <c r="R69" s="111">
        <v>40.405959000000003</v>
      </c>
      <c r="S69" s="1">
        <v>3.4696530000000001</v>
      </c>
      <c r="T69" s="1">
        <v>13.238676</v>
      </c>
      <c r="U69" s="1">
        <v>2.0397959999999999</v>
      </c>
      <c r="V69" s="1">
        <v>10.188981</v>
      </c>
      <c r="W69" s="1">
        <v>0.179982</v>
      </c>
      <c r="X69" s="1">
        <v>10.188981</v>
      </c>
      <c r="Y69" s="1">
        <v>12.038796</v>
      </c>
      <c r="Z69" s="1">
        <v>1.539846</v>
      </c>
      <c r="AA69" s="1">
        <v>2.6997300000000002</v>
      </c>
      <c r="AB69" s="1">
        <v>1.8098190000000001</v>
      </c>
      <c r="AC69" s="1">
        <v>2.1997800000000001</v>
      </c>
      <c r="AD69" s="1">
        <v>0</v>
      </c>
      <c r="AE69" s="1">
        <v>0</v>
      </c>
      <c r="AF69" s="1">
        <v>0</v>
      </c>
      <c r="AG69" s="1">
        <v>0</v>
      </c>
      <c r="AH69" s="111">
        <v>0</v>
      </c>
      <c r="AI69" s="1">
        <v>0</v>
      </c>
      <c r="AJ69" s="1">
        <v>0</v>
      </c>
      <c r="AK69" s="1">
        <v>0</v>
      </c>
      <c r="AL69" s="111">
        <v>0</v>
      </c>
      <c r="AM69" s="1">
        <v>0</v>
      </c>
      <c r="AN69" s="1">
        <v>0</v>
      </c>
      <c r="AO69" s="1">
        <v>0</v>
      </c>
      <c r="AP69" s="111">
        <f t="shared" si="1"/>
        <v>0</v>
      </c>
      <c r="AQ69" s="1">
        <f t="shared" si="2"/>
        <v>0</v>
      </c>
      <c r="AR69" s="1">
        <f t="shared" si="3"/>
        <v>0</v>
      </c>
      <c r="AS69" s="1">
        <f t="shared" si="4"/>
        <v>0</v>
      </c>
      <c r="AT69" s="111"/>
    </row>
    <row r="70" spans="1:46" x14ac:dyDescent="0.3">
      <c r="A70" s="1">
        <v>64</v>
      </c>
      <c r="B70" s="1" t="s">
        <v>40</v>
      </c>
      <c r="C70" s="1">
        <v>1336</v>
      </c>
      <c r="D70" s="1">
        <v>10000</v>
      </c>
      <c r="E70" s="1">
        <v>-6.0230870000000003</v>
      </c>
      <c r="F70" s="1">
        <v>-1589572.6234889999</v>
      </c>
      <c r="G70" s="1">
        <v>-1115557.9076729999</v>
      </c>
      <c r="H70" s="1">
        <v>294.57459899999998</v>
      </c>
      <c r="I70" s="1">
        <v>155.08445800000001</v>
      </c>
      <c r="J70" s="1">
        <v>36.664731000000003</v>
      </c>
      <c r="K70" s="1">
        <v>2.727417</v>
      </c>
      <c r="L70" s="1">
        <v>0.41922199999999998</v>
      </c>
      <c r="M70" s="111">
        <v>100</v>
      </c>
      <c r="N70" s="1">
        <v>100</v>
      </c>
      <c r="O70" s="1">
        <v>0</v>
      </c>
      <c r="P70" s="1">
        <v>0</v>
      </c>
      <c r="Q70" s="1">
        <v>0</v>
      </c>
      <c r="R70" s="111">
        <v>40.405959000000003</v>
      </c>
      <c r="S70" s="1">
        <v>3.4696530000000001</v>
      </c>
      <c r="T70" s="1">
        <v>13.238676</v>
      </c>
      <c r="U70" s="1">
        <v>2.0397959999999999</v>
      </c>
      <c r="V70" s="1">
        <v>10.188981</v>
      </c>
      <c r="W70" s="1">
        <v>0.179982</v>
      </c>
      <c r="X70" s="1">
        <v>10.188981</v>
      </c>
      <c r="Y70" s="1">
        <v>12.038796</v>
      </c>
      <c r="Z70" s="1">
        <v>1.539846</v>
      </c>
      <c r="AA70" s="1">
        <v>2.6997300000000002</v>
      </c>
      <c r="AB70" s="1">
        <v>1.8098190000000001</v>
      </c>
      <c r="AC70" s="1">
        <v>2.1997800000000001</v>
      </c>
      <c r="AD70" s="1">
        <v>0</v>
      </c>
      <c r="AE70" s="1">
        <v>0</v>
      </c>
      <c r="AF70" s="1">
        <v>0</v>
      </c>
      <c r="AG70" s="1">
        <v>0</v>
      </c>
      <c r="AH70" s="111">
        <v>0</v>
      </c>
      <c r="AI70" s="1">
        <v>0</v>
      </c>
      <c r="AJ70" s="1">
        <v>0</v>
      </c>
      <c r="AK70" s="1">
        <v>0</v>
      </c>
      <c r="AL70" s="111">
        <v>0</v>
      </c>
      <c r="AM70" s="1">
        <v>0</v>
      </c>
      <c r="AN70" s="1">
        <v>0</v>
      </c>
      <c r="AO70" s="1">
        <v>0</v>
      </c>
      <c r="AP70" s="111">
        <f t="shared" si="1"/>
        <v>0</v>
      </c>
      <c r="AQ70" s="1">
        <f t="shared" si="2"/>
        <v>0</v>
      </c>
      <c r="AR70" s="1">
        <f t="shared" si="3"/>
        <v>0</v>
      </c>
      <c r="AS70" s="1">
        <f t="shared" si="4"/>
        <v>0</v>
      </c>
      <c r="AT70" s="111"/>
    </row>
    <row r="71" spans="1:46" x14ac:dyDescent="0.3">
      <c r="A71" s="1">
        <v>65</v>
      </c>
      <c r="B71" s="1" t="s">
        <v>40</v>
      </c>
      <c r="C71" s="1">
        <v>1335</v>
      </c>
      <c r="D71" s="1">
        <v>10000</v>
      </c>
      <c r="E71" s="1">
        <v>-6.0327659999999996</v>
      </c>
      <c r="F71" s="1">
        <v>-1589278.097089</v>
      </c>
      <c r="G71" s="1">
        <v>-1115712.991806</v>
      </c>
      <c r="H71" s="1">
        <v>294.47819299999998</v>
      </c>
      <c r="I71" s="1">
        <v>155.083808</v>
      </c>
      <c r="J71" s="1">
        <v>36.660924999999999</v>
      </c>
      <c r="K71" s="1">
        <v>2.7277</v>
      </c>
      <c r="L71" s="1">
        <v>0.421844</v>
      </c>
      <c r="M71" s="111">
        <v>100</v>
      </c>
      <c r="N71" s="1">
        <v>100</v>
      </c>
      <c r="O71" s="1">
        <v>0</v>
      </c>
      <c r="P71" s="1">
        <v>0</v>
      </c>
      <c r="Q71" s="1">
        <v>0</v>
      </c>
      <c r="R71" s="111">
        <v>40.405959000000003</v>
      </c>
      <c r="S71" s="1">
        <v>3.4696530000000001</v>
      </c>
      <c r="T71" s="1">
        <v>13.238676</v>
      </c>
      <c r="U71" s="1">
        <v>2.0397959999999999</v>
      </c>
      <c r="V71" s="1">
        <v>10.188981</v>
      </c>
      <c r="W71" s="1">
        <v>0.179982</v>
      </c>
      <c r="X71" s="1">
        <v>10.188981</v>
      </c>
      <c r="Y71" s="1">
        <v>12.038796</v>
      </c>
      <c r="Z71" s="1">
        <v>1.539846</v>
      </c>
      <c r="AA71" s="1">
        <v>2.6997300000000002</v>
      </c>
      <c r="AB71" s="1">
        <v>1.8098190000000001</v>
      </c>
      <c r="AC71" s="1">
        <v>2.1997800000000001</v>
      </c>
      <c r="AD71" s="1">
        <v>0</v>
      </c>
      <c r="AE71" s="1">
        <v>0</v>
      </c>
      <c r="AF71" s="1">
        <v>0</v>
      </c>
      <c r="AG71" s="1">
        <v>0</v>
      </c>
      <c r="AH71" s="111">
        <v>0</v>
      </c>
      <c r="AI71" s="1">
        <v>0</v>
      </c>
      <c r="AJ71" s="1">
        <v>0</v>
      </c>
      <c r="AK71" s="1">
        <v>0</v>
      </c>
      <c r="AL71" s="111">
        <v>0</v>
      </c>
      <c r="AM71" s="1">
        <v>0</v>
      </c>
      <c r="AN71" s="1">
        <v>0</v>
      </c>
      <c r="AO71" s="1">
        <v>0</v>
      </c>
      <c r="AP71" s="111">
        <f t="shared" ref="AP71:AP134" si="5">AH71+AL71</f>
        <v>0</v>
      </c>
      <c r="AQ71" s="1">
        <f t="shared" ref="AQ71:AQ134" si="6">AI71+AM71</f>
        <v>0</v>
      </c>
      <c r="AR71" s="1">
        <f t="shared" ref="AR71:AR134" si="7">AJ71+AN71</f>
        <v>0</v>
      </c>
      <c r="AS71" s="1">
        <f t="shared" ref="AS71:AS134" si="8">AK71+AO71</f>
        <v>0</v>
      </c>
      <c r="AT71" s="111"/>
    </row>
    <row r="72" spans="1:46" x14ac:dyDescent="0.3">
      <c r="A72" s="1">
        <v>66</v>
      </c>
      <c r="B72" s="1" t="s">
        <v>40</v>
      </c>
      <c r="C72" s="1">
        <v>1334</v>
      </c>
      <c r="D72" s="1">
        <v>10000</v>
      </c>
      <c r="E72" s="1">
        <v>-6.0424600000000002</v>
      </c>
      <c r="F72" s="1">
        <v>-1588983.6671239999</v>
      </c>
      <c r="G72" s="1">
        <v>-1115868.0752890001</v>
      </c>
      <c r="H72" s="1">
        <v>294.38172700000001</v>
      </c>
      <c r="I72" s="1">
        <v>155.083157</v>
      </c>
      <c r="J72" s="1">
        <v>36.657119000000002</v>
      </c>
      <c r="K72" s="1">
        <v>2.727983</v>
      </c>
      <c r="L72" s="1">
        <v>0.42446899999999999</v>
      </c>
      <c r="M72" s="111">
        <v>100</v>
      </c>
      <c r="N72" s="1">
        <v>100</v>
      </c>
      <c r="O72" s="1">
        <v>0</v>
      </c>
      <c r="P72" s="1">
        <v>0</v>
      </c>
      <c r="Q72" s="1">
        <v>0</v>
      </c>
      <c r="R72" s="111">
        <v>40.405959000000003</v>
      </c>
      <c r="S72" s="1">
        <v>3.4696530000000001</v>
      </c>
      <c r="T72" s="1">
        <v>13.238676</v>
      </c>
      <c r="U72" s="1">
        <v>2.0397959999999999</v>
      </c>
      <c r="V72" s="1">
        <v>10.188981</v>
      </c>
      <c r="W72" s="1">
        <v>0.179982</v>
      </c>
      <c r="X72" s="1">
        <v>10.188981</v>
      </c>
      <c r="Y72" s="1">
        <v>12.038796</v>
      </c>
      <c r="Z72" s="1">
        <v>1.539846</v>
      </c>
      <c r="AA72" s="1">
        <v>2.6997300000000002</v>
      </c>
      <c r="AB72" s="1">
        <v>1.8098190000000001</v>
      </c>
      <c r="AC72" s="1">
        <v>2.1997800000000001</v>
      </c>
      <c r="AD72" s="1">
        <v>0</v>
      </c>
      <c r="AE72" s="1">
        <v>0</v>
      </c>
      <c r="AF72" s="1">
        <v>0</v>
      </c>
      <c r="AG72" s="1">
        <v>0</v>
      </c>
      <c r="AH72" s="111">
        <v>0</v>
      </c>
      <c r="AI72" s="1">
        <v>0</v>
      </c>
      <c r="AJ72" s="1">
        <v>0</v>
      </c>
      <c r="AK72" s="1">
        <v>0</v>
      </c>
      <c r="AL72" s="111">
        <v>0</v>
      </c>
      <c r="AM72" s="1">
        <v>0</v>
      </c>
      <c r="AN72" s="1">
        <v>0</v>
      </c>
      <c r="AO72" s="1">
        <v>0</v>
      </c>
      <c r="AP72" s="111">
        <f t="shared" si="5"/>
        <v>0</v>
      </c>
      <c r="AQ72" s="1">
        <f t="shared" si="6"/>
        <v>0</v>
      </c>
      <c r="AR72" s="1">
        <f t="shared" si="7"/>
        <v>0</v>
      </c>
      <c r="AS72" s="1">
        <f t="shared" si="8"/>
        <v>0</v>
      </c>
      <c r="AT72" s="111"/>
    </row>
    <row r="73" spans="1:46" x14ac:dyDescent="0.3">
      <c r="A73" s="1">
        <v>67</v>
      </c>
      <c r="B73" s="1" t="s">
        <v>40</v>
      </c>
      <c r="C73" s="1">
        <v>1333</v>
      </c>
      <c r="D73" s="1">
        <v>10000</v>
      </c>
      <c r="E73" s="1">
        <v>-6.0521700000000003</v>
      </c>
      <c r="F73" s="1">
        <v>-1588689.333655</v>
      </c>
      <c r="G73" s="1">
        <v>-1116023.158121</v>
      </c>
      <c r="H73" s="1">
        <v>294.28520099999997</v>
      </c>
      <c r="I73" s="1">
        <v>155.082506</v>
      </c>
      <c r="J73" s="1">
        <v>36.653312</v>
      </c>
      <c r="K73" s="1">
        <v>2.7282660000000001</v>
      </c>
      <c r="L73" s="1">
        <v>0.427097</v>
      </c>
      <c r="M73" s="111">
        <v>100</v>
      </c>
      <c r="N73" s="1">
        <v>100</v>
      </c>
      <c r="O73" s="1">
        <v>0</v>
      </c>
      <c r="P73" s="1">
        <v>0</v>
      </c>
      <c r="Q73" s="1">
        <v>0</v>
      </c>
      <c r="R73" s="111">
        <v>40.405959000000003</v>
      </c>
      <c r="S73" s="1">
        <v>3.4696530000000001</v>
      </c>
      <c r="T73" s="1">
        <v>13.238676</v>
      </c>
      <c r="U73" s="1">
        <v>2.0397959999999999</v>
      </c>
      <c r="V73" s="1">
        <v>10.188981</v>
      </c>
      <c r="W73" s="1">
        <v>0.179982</v>
      </c>
      <c r="X73" s="1">
        <v>10.188981</v>
      </c>
      <c r="Y73" s="1">
        <v>12.038796</v>
      </c>
      <c r="Z73" s="1">
        <v>1.539846</v>
      </c>
      <c r="AA73" s="1">
        <v>2.6997300000000002</v>
      </c>
      <c r="AB73" s="1">
        <v>1.8098190000000001</v>
      </c>
      <c r="AC73" s="1">
        <v>2.1997800000000001</v>
      </c>
      <c r="AD73" s="1">
        <v>0</v>
      </c>
      <c r="AE73" s="1">
        <v>0</v>
      </c>
      <c r="AF73" s="1">
        <v>0</v>
      </c>
      <c r="AG73" s="1">
        <v>0</v>
      </c>
      <c r="AH73" s="111">
        <v>0</v>
      </c>
      <c r="AI73" s="1">
        <v>0</v>
      </c>
      <c r="AJ73" s="1">
        <v>0</v>
      </c>
      <c r="AK73" s="1">
        <v>0</v>
      </c>
      <c r="AL73" s="111">
        <v>0</v>
      </c>
      <c r="AM73" s="1">
        <v>0</v>
      </c>
      <c r="AN73" s="1">
        <v>0</v>
      </c>
      <c r="AO73" s="1">
        <v>0</v>
      </c>
      <c r="AP73" s="111">
        <f t="shared" si="5"/>
        <v>0</v>
      </c>
      <c r="AQ73" s="1">
        <f t="shared" si="6"/>
        <v>0</v>
      </c>
      <c r="AR73" s="1">
        <f t="shared" si="7"/>
        <v>0</v>
      </c>
      <c r="AS73" s="1">
        <f t="shared" si="8"/>
        <v>0</v>
      </c>
      <c r="AT73" s="111"/>
    </row>
    <row r="74" spans="1:46" x14ac:dyDescent="0.3">
      <c r="A74" s="1">
        <v>68</v>
      </c>
      <c r="B74" s="1" t="s">
        <v>40</v>
      </c>
      <c r="C74" s="1">
        <v>1332</v>
      </c>
      <c r="D74" s="1">
        <v>10000</v>
      </c>
      <c r="E74" s="1">
        <v>-6.0618939999999997</v>
      </c>
      <c r="F74" s="1">
        <v>-1588395.096742</v>
      </c>
      <c r="G74" s="1">
        <v>-1116178.240301</v>
      </c>
      <c r="H74" s="1">
        <v>294.18861600000002</v>
      </c>
      <c r="I74" s="1">
        <v>155.08185499999999</v>
      </c>
      <c r="J74" s="1">
        <v>36.649506000000002</v>
      </c>
      <c r="K74" s="1">
        <v>2.7285499999999998</v>
      </c>
      <c r="L74" s="1">
        <v>0.42972900000000003</v>
      </c>
      <c r="M74" s="111">
        <v>100</v>
      </c>
      <c r="N74" s="1">
        <v>100</v>
      </c>
      <c r="O74" s="1">
        <v>0</v>
      </c>
      <c r="P74" s="1">
        <v>0</v>
      </c>
      <c r="Q74" s="1">
        <v>0</v>
      </c>
      <c r="R74" s="111">
        <v>40.405959000000003</v>
      </c>
      <c r="S74" s="1">
        <v>3.4696530000000001</v>
      </c>
      <c r="T74" s="1">
        <v>13.238676</v>
      </c>
      <c r="U74" s="1">
        <v>2.0397959999999999</v>
      </c>
      <c r="V74" s="1">
        <v>10.188981</v>
      </c>
      <c r="W74" s="1">
        <v>0.179982</v>
      </c>
      <c r="X74" s="1">
        <v>10.188981</v>
      </c>
      <c r="Y74" s="1">
        <v>12.038796</v>
      </c>
      <c r="Z74" s="1">
        <v>1.539846</v>
      </c>
      <c r="AA74" s="1">
        <v>2.6997300000000002</v>
      </c>
      <c r="AB74" s="1">
        <v>1.8098190000000001</v>
      </c>
      <c r="AC74" s="1">
        <v>2.1997800000000001</v>
      </c>
      <c r="AD74" s="1">
        <v>0</v>
      </c>
      <c r="AE74" s="1">
        <v>0</v>
      </c>
      <c r="AF74" s="1">
        <v>0</v>
      </c>
      <c r="AG74" s="1">
        <v>0</v>
      </c>
      <c r="AH74" s="111">
        <v>0</v>
      </c>
      <c r="AI74" s="1">
        <v>0</v>
      </c>
      <c r="AJ74" s="1">
        <v>0</v>
      </c>
      <c r="AK74" s="1">
        <v>0</v>
      </c>
      <c r="AL74" s="111">
        <v>0</v>
      </c>
      <c r="AM74" s="1">
        <v>0</v>
      </c>
      <c r="AN74" s="1">
        <v>0</v>
      </c>
      <c r="AO74" s="1">
        <v>0</v>
      </c>
      <c r="AP74" s="111">
        <f t="shared" si="5"/>
        <v>0</v>
      </c>
      <c r="AQ74" s="1">
        <f t="shared" si="6"/>
        <v>0</v>
      </c>
      <c r="AR74" s="1">
        <f t="shared" si="7"/>
        <v>0</v>
      </c>
      <c r="AS74" s="1">
        <f t="shared" si="8"/>
        <v>0</v>
      </c>
      <c r="AT74" s="111"/>
    </row>
    <row r="75" spans="1:46" x14ac:dyDescent="0.3">
      <c r="A75" s="1">
        <v>69</v>
      </c>
      <c r="B75" s="1" t="s">
        <v>40</v>
      </c>
      <c r="C75" s="1">
        <v>1331</v>
      </c>
      <c r="D75" s="1">
        <v>10000</v>
      </c>
      <c r="E75" s="1">
        <v>-6.0716330000000003</v>
      </c>
      <c r="F75" s="1">
        <v>-1588100.9564439999</v>
      </c>
      <c r="G75" s="1">
        <v>-1116333.321831</v>
      </c>
      <c r="H75" s="1">
        <v>294.091971</v>
      </c>
      <c r="I75" s="1">
        <v>155.08120400000001</v>
      </c>
      <c r="J75" s="1">
        <v>36.645699999999998</v>
      </c>
      <c r="K75" s="1">
        <v>2.7288329999999998</v>
      </c>
      <c r="L75" s="1">
        <v>0.43236400000000003</v>
      </c>
      <c r="M75" s="111">
        <v>100</v>
      </c>
      <c r="N75" s="1">
        <v>100</v>
      </c>
      <c r="O75" s="1">
        <v>0</v>
      </c>
      <c r="P75" s="1">
        <v>0</v>
      </c>
      <c r="Q75" s="1">
        <v>0</v>
      </c>
      <c r="R75" s="111">
        <v>40.405959000000003</v>
      </c>
      <c r="S75" s="1">
        <v>3.4696530000000001</v>
      </c>
      <c r="T75" s="1">
        <v>13.238676</v>
      </c>
      <c r="U75" s="1">
        <v>2.0397959999999999</v>
      </c>
      <c r="V75" s="1">
        <v>10.188981</v>
      </c>
      <c r="W75" s="1">
        <v>0.179982</v>
      </c>
      <c r="X75" s="1">
        <v>10.188981</v>
      </c>
      <c r="Y75" s="1">
        <v>12.038796</v>
      </c>
      <c r="Z75" s="1">
        <v>1.539846</v>
      </c>
      <c r="AA75" s="1">
        <v>2.6997300000000002</v>
      </c>
      <c r="AB75" s="1">
        <v>1.8098190000000001</v>
      </c>
      <c r="AC75" s="1">
        <v>2.1997800000000001</v>
      </c>
      <c r="AD75" s="1">
        <v>0</v>
      </c>
      <c r="AE75" s="1">
        <v>0</v>
      </c>
      <c r="AF75" s="1">
        <v>0</v>
      </c>
      <c r="AG75" s="1">
        <v>0</v>
      </c>
      <c r="AH75" s="111">
        <v>0</v>
      </c>
      <c r="AI75" s="1">
        <v>0</v>
      </c>
      <c r="AJ75" s="1">
        <v>0</v>
      </c>
      <c r="AK75" s="1">
        <v>0</v>
      </c>
      <c r="AL75" s="111">
        <v>0</v>
      </c>
      <c r="AM75" s="1">
        <v>0</v>
      </c>
      <c r="AN75" s="1">
        <v>0</v>
      </c>
      <c r="AO75" s="1">
        <v>0</v>
      </c>
      <c r="AP75" s="111">
        <f t="shared" si="5"/>
        <v>0</v>
      </c>
      <c r="AQ75" s="1">
        <f t="shared" si="6"/>
        <v>0</v>
      </c>
      <c r="AR75" s="1">
        <f t="shared" si="7"/>
        <v>0</v>
      </c>
      <c r="AS75" s="1">
        <f t="shared" si="8"/>
        <v>0</v>
      </c>
      <c r="AT75" s="111"/>
    </row>
    <row r="76" spans="1:46" x14ac:dyDescent="0.3">
      <c r="A76" s="1">
        <v>70</v>
      </c>
      <c r="B76" s="1" t="s">
        <v>40</v>
      </c>
      <c r="C76" s="1">
        <v>1330</v>
      </c>
      <c r="D76" s="1">
        <v>10000</v>
      </c>
      <c r="E76" s="1">
        <v>-6.0813870000000003</v>
      </c>
      <c r="F76" s="1">
        <v>-1587806.912821</v>
      </c>
      <c r="G76" s="1">
        <v>-1116488.402709</v>
      </c>
      <c r="H76" s="1">
        <v>293.99526600000002</v>
      </c>
      <c r="I76" s="1">
        <v>155.08055200000001</v>
      </c>
      <c r="J76" s="1">
        <v>36.641893000000003</v>
      </c>
      <c r="K76" s="1">
        <v>2.729117</v>
      </c>
      <c r="L76" s="1">
        <v>0.435002</v>
      </c>
      <c r="M76" s="111">
        <v>100</v>
      </c>
      <c r="N76" s="1">
        <v>100</v>
      </c>
      <c r="O76" s="1">
        <v>0</v>
      </c>
      <c r="P76" s="1">
        <v>0</v>
      </c>
      <c r="Q76" s="1">
        <v>0</v>
      </c>
      <c r="R76" s="111">
        <v>40.405959000000003</v>
      </c>
      <c r="S76" s="1">
        <v>3.4696530000000001</v>
      </c>
      <c r="T76" s="1">
        <v>13.238676</v>
      </c>
      <c r="U76" s="1">
        <v>2.0397959999999999</v>
      </c>
      <c r="V76" s="1">
        <v>10.188981</v>
      </c>
      <c r="W76" s="1">
        <v>0.179982</v>
      </c>
      <c r="X76" s="1">
        <v>10.188981</v>
      </c>
      <c r="Y76" s="1">
        <v>12.038796</v>
      </c>
      <c r="Z76" s="1">
        <v>1.539846</v>
      </c>
      <c r="AA76" s="1">
        <v>2.6997300000000002</v>
      </c>
      <c r="AB76" s="1">
        <v>1.8098190000000001</v>
      </c>
      <c r="AC76" s="1">
        <v>2.1997800000000001</v>
      </c>
      <c r="AD76" s="1">
        <v>0</v>
      </c>
      <c r="AE76" s="1">
        <v>0</v>
      </c>
      <c r="AF76" s="1">
        <v>0</v>
      </c>
      <c r="AG76" s="1">
        <v>0</v>
      </c>
      <c r="AH76" s="111">
        <v>0</v>
      </c>
      <c r="AI76" s="1">
        <v>0</v>
      </c>
      <c r="AJ76" s="1">
        <v>0</v>
      </c>
      <c r="AK76" s="1">
        <v>0</v>
      </c>
      <c r="AL76" s="111">
        <v>0</v>
      </c>
      <c r="AM76" s="1">
        <v>0</v>
      </c>
      <c r="AN76" s="1">
        <v>0</v>
      </c>
      <c r="AO76" s="1">
        <v>0</v>
      </c>
      <c r="AP76" s="111">
        <f t="shared" si="5"/>
        <v>0</v>
      </c>
      <c r="AQ76" s="1">
        <f t="shared" si="6"/>
        <v>0</v>
      </c>
      <c r="AR76" s="1">
        <f t="shared" si="7"/>
        <v>0</v>
      </c>
      <c r="AS76" s="1">
        <f t="shared" si="8"/>
        <v>0</v>
      </c>
      <c r="AT76" s="111"/>
    </row>
    <row r="77" spans="1:46" x14ac:dyDescent="0.3">
      <c r="A77" s="1">
        <v>71</v>
      </c>
      <c r="B77" s="1" t="s">
        <v>40</v>
      </c>
      <c r="C77" s="1">
        <v>1329</v>
      </c>
      <c r="D77" s="1">
        <v>10000</v>
      </c>
      <c r="E77" s="1">
        <v>-6.0911559999999998</v>
      </c>
      <c r="F77" s="1">
        <v>-1587512.965933</v>
      </c>
      <c r="G77" s="1">
        <v>-1116643.482935</v>
      </c>
      <c r="H77" s="1">
        <v>293.89850100000001</v>
      </c>
      <c r="I77" s="1">
        <v>155.07990000000001</v>
      </c>
      <c r="J77" s="1">
        <v>36.638086999999999</v>
      </c>
      <c r="K77" s="1">
        <v>2.7294</v>
      </c>
      <c r="L77" s="1">
        <v>0.43764399999999998</v>
      </c>
      <c r="M77" s="111">
        <v>100</v>
      </c>
      <c r="N77" s="1">
        <v>100</v>
      </c>
      <c r="O77" s="1">
        <v>0</v>
      </c>
      <c r="P77" s="1">
        <v>0</v>
      </c>
      <c r="Q77" s="1">
        <v>0</v>
      </c>
      <c r="R77" s="111">
        <v>40.405959000000003</v>
      </c>
      <c r="S77" s="1">
        <v>3.4696530000000001</v>
      </c>
      <c r="T77" s="1">
        <v>13.238676</v>
      </c>
      <c r="U77" s="1">
        <v>2.0397959999999999</v>
      </c>
      <c r="V77" s="1">
        <v>10.188981</v>
      </c>
      <c r="W77" s="1">
        <v>0.179982</v>
      </c>
      <c r="X77" s="1">
        <v>10.188981</v>
      </c>
      <c r="Y77" s="1">
        <v>12.038796</v>
      </c>
      <c r="Z77" s="1">
        <v>1.539846</v>
      </c>
      <c r="AA77" s="1">
        <v>2.6997300000000002</v>
      </c>
      <c r="AB77" s="1">
        <v>1.8098190000000001</v>
      </c>
      <c r="AC77" s="1">
        <v>2.1997800000000001</v>
      </c>
      <c r="AD77" s="1">
        <v>0</v>
      </c>
      <c r="AE77" s="1">
        <v>0</v>
      </c>
      <c r="AF77" s="1">
        <v>0</v>
      </c>
      <c r="AG77" s="1">
        <v>0</v>
      </c>
      <c r="AH77" s="111">
        <v>0</v>
      </c>
      <c r="AI77" s="1">
        <v>0</v>
      </c>
      <c r="AJ77" s="1">
        <v>0</v>
      </c>
      <c r="AK77" s="1">
        <v>0</v>
      </c>
      <c r="AL77" s="111">
        <v>0</v>
      </c>
      <c r="AM77" s="1">
        <v>0</v>
      </c>
      <c r="AN77" s="1">
        <v>0</v>
      </c>
      <c r="AO77" s="1">
        <v>0</v>
      </c>
      <c r="AP77" s="111">
        <f t="shared" si="5"/>
        <v>0</v>
      </c>
      <c r="AQ77" s="1">
        <f t="shared" si="6"/>
        <v>0</v>
      </c>
      <c r="AR77" s="1">
        <f t="shared" si="7"/>
        <v>0</v>
      </c>
      <c r="AS77" s="1">
        <f t="shared" si="8"/>
        <v>0</v>
      </c>
      <c r="AT77" s="111"/>
    </row>
    <row r="78" spans="1:46" x14ac:dyDescent="0.3">
      <c r="A78" s="1">
        <v>72</v>
      </c>
      <c r="B78" s="1" t="s">
        <v>40</v>
      </c>
      <c r="C78" s="1">
        <v>1328</v>
      </c>
      <c r="D78" s="1">
        <v>10000</v>
      </c>
      <c r="E78" s="1">
        <v>-6.1009409999999997</v>
      </c>
      <c r="F78" s="1">
        <v>-1587219.1158390001</v>
      </c>
      <c r="G78" s="1">
        <v>-1116798.5625100001</v>
      </c>
      <c r="H78" s="1">
        <v>293.80167599999999</v>
      </c>
      <c r="I78" s="1">
        <v>155.07924800000001</v>
      </c>
      <c r="J78" s="1">
        <v>36.634281000000001</v>
      </c>
      <c r="K78" s="1">
        <v>2.7296840000000002</v>
      </c>
      <c r="L78" s="1">
        <v>0.44028899999999999</v>
      </c>
      <c r="M78" s="111">
        <v>100</v>
      </c>
      <c r="N78" s="1">
        <v>100</v>
      </c>
      <c r="O78" s="1">
        <v>0</v>
      </c>
      <c r="P78" s="1">
        <v>0</v>
      </c>
      <c r="Q78" s="1">
        <v>0</v>
      </c>
      <c r="R78" s="111">
        <v>40.405959000000003</v>
      </c>
      <c r="S78" s="1">
        <v>3.4696530000000001</v>
      </c>
      <c r="T78" s="1">
        <v>13.238676</v>
      </c>
      <c r="U78" s="1">
        <v>2.0397959999999999</v>
      </c>
      <c r="V78" s="1">
        <v>10.188981</v>
      </c>
      <c r="W78" s="1">
        <v>0.179982</v>
      </c>
      <c r="X78" s="1">
        <v>10.188981</v>
      </c>
      <c r="Y78" s="1">
        <v>12.038796</v>
      </c>
      <c r="Z78" s="1">
        <v>1.539846</v>
      </c>
      <c r="AA78" s="1">
        <v>2.6997300000000002</v>
      </c>
      <c r="AB78" s="1">
        <v>1.8098190000000001</v>
      </c>
      <c r="AC78" s="1">
        <v>2.1997800000000001</v>
      </c>
      <c r="AD78" s="1">
        <v>0</v>
      </c>
      <c r="AE78" s="1">
        <v>0</v>
      </c>
      <c r="AF78" s="1">
        <v>0</v>
      </c>
      <c r="AG78" s="1">
        <v>0</v>
      </c>
      <c r="AH78" s="111">
        <v>0</v>
      </c>
      <c r="AI78" s="1">
        <v>0</v>
      </c>
      <c r="AJ78" s="1">
        <v>0</v>
      </c>
      <c r="AK78" s="1">
        <v>0</v>
      </c>
      <c r="AL78" s="111">
        <v>0</v>
      </c>
      <c r="AM78" s="1">
        <v>0</v>
      </c>
      <c r="AN78" s="1">
        <v>0</v>
      </c>
      <c r="AO78" s="1">
        <v>0</v>
      </c>
      <c r="AP78" s="111">
        <f t="shared" si="5"/>
        <v>0</v>
      </c>
      <c r="AQ78" s="1">
        <f t="shared" si="6"/>
        <v>0</v>
      </c>
      <c r="AR78" s="1">
        <f t="shared" si="7"/>
        <v>0</v>
      </c>
      <c r="AS78" s="1">
        <f t="shared" si="8"/>
        <v>0</v>
      </c>
      <c r="AT78" s="111"/>
    </row>
    <row r="79" spans="1:46" x14ac:dyDescent="0.3">
      <c r="A79" s="1">
        <v>73</v>
      </c>
      <c r="B79" s="1" t="s">
        <v>40</v>
      </c>
      <c r="C79" s="1">
        <v>1327</v>
      </c>
      <c r="D79" s="1">
        <v>10000</v>
      </c>
      <c r="E79" s="1">
        <v>-6.1107399999999998</v>
      </c>
      <c r="F79" s="1">
        <v>-1586925.3626009999</v>
      </c>
      <c r="G79" s="1">
        <v>-1116953.6414320001</v>
      </c>
      <c r="H79" s="1">
        <v>293.704791</v>
      </c>
      <c r="I79" s="1">
        <v>155.078596</v>
      </c>
      <c r="J79" s="1">
        <v>36.630474999999997</v>
      </c>
      <c r="K79" s="1">
        <v>2.7299669999999998</v>
      </c>
      <c r="L79" s="1">
        <v>0.44293700000000003</v>
      </c>
      <c r="M79" s="111">
        <v>100</v>
      </c>
      <c r="N79" s="1">
        <v>100</v>
      </c>
      <c r="O79" s="1">
        <v>0</v>
      </c>
      <c r="P79" s="1">
        <v>0</v>
      </c>
      <c r="Q79" s="1">
        <v>0</v>
      </c>
      <c r="R79" s="111">
        <v>40.405959000000003</v>
      </c>
      <c r="S79" s="1">
        <v>3.4696530000000001</v>
      </c>
      <c r="T79" s="1">
        <v>13.238676</v>
      </c>
      <c r="U79" s="1">
        <v>2.0397959999999999</v>
      </c>
      <c r="V79" s="1">
        <v>10.188981</v>
      </c>
      <c r="W79" s="1">
        <v>0.179982</v>
      </c>
      <c r="X79" s="1">
        <v>10.188981</v>
      </c>
      <c r="Y79" s="1">
        <v>12.038796</v>
      </c>
      <c r="Z79" s="1">
        <v>1.539846</v>
      </c>
      <c r="AA79" s="1">
        <v>2.6997300000000002</v>
      </c>
      <c r="AB79" s="1">
        <v>1.8098190000000001</v>
      </c>
      <c r="AC79" s="1">
        <v>2.1997800000000001</v>
      </c>
      <c r="AD79" s="1">
        <v>0</v>
      </c>
      <c r="AE79" s="1">
        <v>0</v>
      </c>
      <c r="AF79" s="1">
        <v>0</v>
      </c>
      <c r="AG79" s="1">
        <v>0</v>
      </c>
      <c r="AH79" s="111">
        <v>0</v>
      </c>
      <c r="AI79" s="1">
        <v>0</v>
      </c>
      <c r="AJ79" s="1">
        <v>0</v>
      </c>
      <c r="AK79" s="1">
        <v>0</v>
      </c>
      <c r="AL79" s="111">
        <v>0</v>
      </c>
      <c r="AM79" s="1">
        <v>0</v>
      </c>
      <c r="AN79" s="1">
        <v>0</v>
      </c>
      <c r="AO79" s="1">
        <v>0</v>
      </c>
      <c r="AP79" s="111">
        <f t="shared" si="5"/>
        <v>0</v>
      </c>
      <c r="AQ79" s="1">
        <f t="shared" si="6"/>
        <v>0</v>
      </c>
      <c r="AR79" s="1">
        <f t="shared" si="7"/>
        <v>0</v>
      </c>
      <c r="AS79" s="1">
        <f t="shared" si="8"/>
        <v>0</v>
      </c>
      <c r="AT79" s="111"/>
    </row>
    <row r="80" spans="1:46" x14ac:dyDescent="0.3">
      <c r="A80" s="1">
        <v>74</v>
      </c>
      <c r="B80" s="1" t="s">
        <v>40</v>
      </c>
      <c r="C80" s="1">
        <v>1326</v>
      </c>
      <c r="D80" s="1">
        <v>10000</v>
      </c>
      <c r="E80" s="1">
        <v>-6.1205550000000004</v>
      </c>
      <c r="F80" s="1">
        <v>-1586631.706278</v>
      </c>
      <c r="G80" s="1">
        <v>-1117108.719701</v>
      </c>
      <c r="H80" s="1">
        <v>293.607846</v>
      </c>
      <c r="I80" s="1">
        <v>155.077943</v>
      </c>
      <c r="J80" s="1">
        <v>36.626668000000002</v>
      </c>
      <c r="K80" s="1">
        <v>2.730251</v>
      </c>
      <c r="L80" s="1">
        <v>0.44558799999999998</v>
      </c>
      <c r="M80" s="111">
        <v>100</v>
      </c>
      <c r="N80" s="1">
        <v>100</v>
      </c>
      <c r="O80" s="1">
        <v>0</v>
      </c>
      <c r="P80" s="1">
        <v>0</v>
      </c>
      <c r="Q80" s="1">
        <v>0</v>
      </c>
      <c r="R80" s="111">
        <v>40.405959000000003</v>
      </c>
      <c r="S80" s="1">
        <v>3.4696530000000001</v>
      </c>
      <c r="T80" s="1">
        <v>13.238676</v>
      </c>
      <c r="U80" s="1">
        <v>2.0397959999999999</v>
      </c>
      <c r="V80" s="1">
        <v>10.188981</v>
      </c>
      <c r="W80" s="1">
        <v>0.179982</v>
      </c>
      <c r="X80" s="1">
        <v>10.188981</v>
      </c>
      <c r="Y80" s="1">
        <v>12.038796</v>
      </c>
      <c r="Z80" s="1">
        <v>1.539846</v>
      </c>
      <c r="AA80" s="1">
        <v>2.6997300000000002</v>
      </c>
      <c r="AB80" s="1">
        <v>1.8098190000000001</v>
      </c>
      <c r="AC80" s="1">
        <v>2.1997800000000001</v>
      </c>
      <c r="AD80" s="1">
        <v>0</v>
      </c>
      <c r="AE80" s="1">
        <v>0</v>
      </c>
      <c r="AF80" s="1">
        <v>0</v>
      </c>
      <c r="AG80" s="1">
        <v>0</v>
      </c>
      <c r="AH80" s="111">
        <v>0</v>
      </c>
      <c r="AI80" s="1">
        <v>0</v>
      </c>
      <c r="AJ80" s="1">
        <v>0</v>
      </c>
      <c r="AK80" s="1">
        <v>0</v>
      </c>
      <c r="AL80" s="111">
        <v>0</v>
      </c>
      <c r="AM80" s="1">
        <v>0</v>
      </c>
      <c r="AN80" s="1">
        <v>0</v>
      </c>
      <c r="AO80" s="1">
        <v>0</v>
      </c>
      <c r="AP80" s="111">
        <f t="shared" si="5"/>
        <v>0</v>
      </c>
      <c r="AQ80" s="1">
        <f t="shared" si="6"/>
        <v>0</v>
      </c>
      <c r="AR80" s="1">
        <f t="shared" si="7"/>
        <v>0</v>
      </c>
      <c r="AS80" s="1">
        <f t="shared" si="8"/>
        <v>0</v>
      </c>
      <c r="AT80" s="111"/>
    </row>
    <row r="81" spans="1:46" x14ac:dyDescent="0.3">
      <c r="A81" s="1">
        <v>75</v>
      </c>
      <c r="B81" s="1" t="s">
        <v>40</v>
      </c>
      <c r="C81" s="1">
        <v>1325</v>
      </c>
      <c r="D81" s="1">
        <v>10000</v>
      </c>
      <c r="E81" s="1">
        <v>-6.1303850000000004</v>
      </c>
      <c r="F81" s="1">
        <v>-1586338.14693</v>
      </c>
      <c r="G81" s="1">
        <v>-1117263.7973189999</v>
      </c>
      <c r="H81" s="1">
        <v>293.51083999999997</v>
      </c>
      <c r="I81" s="1">
        <v>155.077291</v>
      </c>
      <c r="J81" s="1">
        <v>36.622861999999998</v>
      </c>
      <c r="K81" s="1">
        <v>2.7305350000000002</v>
      </c>
      <c r="L81" s="1">
        <v>0.448243</v>
      </c>
      <c r="M81" s="111">
        <v>100</v>
      </c>
      <c r="N81" s="1">
        <v>100</v>
      </c>
      <c r="O81" s="1">
        <v>0</v>
      </c>
      <c r="P81" s="1">
        <v>0</v>
      </c>
      <c r="Q81" s="1">
        <v>0</v>
      </c>
      <c r="R81" s="111">
        <v>40.405959000000003</v>
      </c>
      <c r="S81" s="1">
        <v>3.4696530000000001</v>
      </c>
      <c r="T81" s="1">
        <v>13.238676</v>
      </c>
      <c r="U81" s="1">
        <v>2.0397959999999999</v>
      </c>
      <c r="V81" s="1">
        <v>10.188981</v>
      </c>
      <c r="W81" s="1">
        <v>0.179982</v>
      </c>
      <c r="X81" s="1">
        <v>10.188981</v>
      </c>
      <c r="Y81" s="1">
        <v>12.038796</v>
      </c>
      <c r="Z81" s="1">
        <v>1.539846</v>
      </c>
      <c r="AA81" s="1">
        <v>2.6997300000000002</v>
      </c>
      <c r="AB81" s="1">
        <v>1.8098190000000001</v>
      </c>
      <c r="AC81" s="1">
        <v>2.1997800000000001</v>
      </c>
      <c r="AD81" s="1">
        <v>0</v>
      </c>
      <c r="AE81" s="1">
        <v>0</v>
      </c>
      <c r="AF81" s="1">
        <v>0</v>
      </c>
      <c r="AG81" s="1">
        <v>0</v>
      </c>
      <c r="AH81" s="111">
        <v>0</v>
      </c>
      <c r="AI81" s="1">
        <v>0</v>
      </c>
      <c r="AJ81" s="1">
        <v>0</v>
      </c>
      <c r="AK81" s="1">
        <v>0</v>
      </c>
      <c r="AL81" s="111">
        <v>0</v>
      </c>
      <c r="AM81" s="1">
        <v>0</v>
      </c>
      <c r="AN81" s="1">
        <v>0</v>
      </c>
      <c r="AO81" s="1">
        <v>0</v>
      </c>
      <c r="AP81" s="111">
        <f t="shared" si="5"/>
        <v>0</v>
      </c>
      <c r="AQ81" s="1">
        <f t="shared" si="6"/>
        <v>0</v>
      </c>
      <c r="AR81" s="1">
        <f t="shared" si="7"/>
        <v>0</v>
      </c>
      <c r="AS81" s="1">
        <f t="shared" si="8"/>
        <v>0</v>
      </c>
      <c r="AT81" s="111"/>
    </row>
    <row r="82" spans="1:46" x14ac:dyDescent="0.3">
      <c r="A82" s="1">
        <v>76</v>
      </c>
      <c r="B82" s="1" t="s">
        <v>40</v>
      </c>
      <c r="C82" s="1">
        <v>1324</v>
      </c>
      <c r="D82" s="1">
        <v>10000</v>
      </c>
      <c r="E82" s="1">
        <v>-6.1402299999999999</v>
      </c>
      <c r="F82" s="1">
        <v>-1586044.6846169999</v>
      </c>
      <c r="G82" s="1">
        <v>-1117418.8742829999</v>
      </c>
      <c r="H82" s="1">
        <v>293.41377499999999</v>
      </c>
      <c r="I82" s="1">
        <v>155.076638</v>
      </c>
      <c r="J82" s="1">
        <v>36.619056</v>
      </c>
      <c r="K82" s="1">
        <v>2.7308189999999999</v>
      </c>
      <c r="L82" s="1">
        <v>0.450901</v>
      </c>
      <c r="M82" s="111">
        <v>100</v>
      </c>
      <c r="N82" s="1">
        <v>100</v>
      </c>
      <c r="O82" s="1">
        <v>0</v>
      </c>
      <c r="P82" s="1">
        <v>0</v>
      </c>
      <c r="Q82" s="1">
        <v>0</v>
      </c>
      <c r="R82" s="111">
        <v>40.405959000000003</v>
      </c>
      <c r="S82" s="1">
        <v>3.4696530000000001</v>
      </c>
      <c r="T82" s="1">
        <v>13.238676</v>
      </c>
      <c r="U82" s="1">
        <v>2.0397959999999999</v>
      </c>
      <c r="V82" s="1">
        <v>10.188981</v>
      </c>
      <c r="W82" s="1">
        <v>0.179982</v>
      </c>
      <c r="X82" s="1">
        <v>10.188981</v>
      </c>
      <c r="Y82" s="1">
        <v>12.038796</v>
      </c>
      <c r="Z82" s="1">
        <v>1.539846</v>
      </c>
      <c r="AA82" s="1">
        <v>2.6997300000000002</v>
      </c>
      <c r="AB82" s="1">
        <v>1.8098190000000001</v>
      </c>
      <c r="AC82" s="1">
        <v>2.1997800000000001</v>
      </c>
      <c r="AD82" s="1">
        <v>0</v>
      </c>
      <c r="AE82" s="1">
        <v>0</v>
      </c>
      <c r="AF82" s="1">
        <v>0</v>
      </c>
      <c r="AG82" s="1">
        <v>0</v>
      </c>
      <c r="AH82" s="111">
        <v>0</v>
      </c>
      <c r="AI82" s="1">
        <v>0</v>
      </c>
      <c r="AJ82" s="1">
        <v>0</v>
      </c>
      <c r="AK82" s="1">
        <v>0</v>
      </c>
      <c r="AL82" s="111">
        <v>0</v>
      </c>
      <c r="AM82" s="1">
        <v>0</v>
      </c>
      <c r="AN82" s="1">
        <v>0</v>
      </c>
      <c r="AO82" s="1">
        <v>0</v>
      </c>
      <c r="AP82" s="111">
        <f t="shared" si="5"/>
        <v>0</v>
      </c>
      <c r="AQ82" s="1">
        <f t="shared" si="6"/>
        <v>0</v>
      </c>
      <c r="AR82" s="1">
        <f t="shared" si="7"/>
        <v>0</v>
      </c>
      <c r="AS82" s="1">
        <f t="shared" si="8"/>
        <v>0</v>
      </c>
      <c r="AT82" s="111"/>
    </row>
    <row r="83" spans="1:46" x14ac:dyDescent="0.3">
      <c r="A83" s="1">
        <v>77</v>
      </c>
      <c r="B83" s="1" t="s">
        <v>40</v>
      </c>
      <c r="C83" s="1">
        <v>1323</v>
      </c>
      <c r="D83" s="1">
        <v>10000</v>
      </c>
      <c r="E83" s="1">
        <v>-6.1500909999999998</v>
      </c>
      <c r="F83" s="1">
        <v>-1585751.3193999999</v>
      </c>
      <c r="G83" s="1">
        <v>-1117573.9505940001</v>
      </c>
      <c r="H83" s="1">
        <v>293.31664899999998</v>
      </c>
      <c r="I83" s="1">
        <v>155.07598400000001</v>
      </c>
      <c r="J83" s="1">
        <v>36.615250000000003</v>
      </c>
      <c r="K83" s="1">
        <v>2.7311030000000001</v>
      </c>
      <c r="L83" s="1">
        <v>0.45356299999999999</v>
      </c>
      <c r="M83" s="111">
        <v>100</v>
      </c>
      <c r="N83" s="1">
        <v>100</v>
      </c>
      <c r="O83" s="1">
        <v>0</v>
      </c>
      <c r="P83" s="1">
        <v>0</v>
      </c>
      <c r="Q83" s="1">
        <v>0</v>
      </c>
      <c r="R83" s="111">
        <v>40.405959000000003</v>
      </c>
      <c r="S83" s="1">
        <v>3.4696530000000001</v>
      </c>
      <c r="T83" s="1">
        <v>13.238676</v>
      </c>
      <c r="U83" s="1">
        <v>2.0397959999999999</v>
      </c>
      <c r="V83" s="1">
        <v>10.188981</v>
      </c>
      <c r="W83" s="1">
        <v>0.179982</v>
      </c>
      <c r="X83" s="1">
        <v>10.188981</v>
      </c>
      <c r="Y83" s="1">
        <v>12.038796</v>
      </c>
      <c r="Z83" s="1">
        <v>1.539846</v>
      </c>
      <c r="AA83" s="1">
        <v>2.6997300000000002</v>
      </c>
      <c r="AB83" s="1">
        <v>1.8098190000000001</v>
      </c>
      <c r="AC83" s="1">
        <v>2.1997800000000001</v>
      </c>
      <c r="AD83" s="1">
        <v>0</v>
      </c>
      <c r="AE83" s="1">
        <v>0</v>
      </c>
      <c r="AF83" s="1">
        <v>0</v>
      </c>
      <c r="AG83" s="1">
        <v>0</v>
      </c>
      <c r="AH83" s="111">
        <v>0</v>
      </c>
      <c r="AI83" s="1">
        <v>0</v>
      </c>
      <c r="AJ83" s="1">
        <v>0</v>
      </c>
      <c r="AK83" s="1">
        <v>0</v>
      </c>
      <c r="AL83" s="111">
        <v>0</v>
      </c>
      <c r="AM83" s="1">
        <v>0</v>
      </c>
      <c r="AN83" s="1">
        <v>0</v>
      </c>
      <c r="AO83" s="1">
        <v>0</v>
      </c>
      <c r="AP83" s="111">
        <f t="shared" si="5"/>
        <v>0</v>
      </c>
      <c r="AQ83" s="1">
        <f t="shared" si="6"/>
        <v>0</v>
      </c>
      <c r="AR83" s="1">
        <f t="shared" si="7"/>
        <v>0</v>
      </c>
      <c r="AS83" s="1">
        <f t="shared" si="8"/>
        <v>0</v>
      </c>
      <c r="AT83" s="111"/>
    </row>
    <row r="84" spans="1:46" x14ac:dyDescent="0.3">
      <c r="A84" s="1">
        <v>78</v>
      </c>
      <c r="B84" s="1" t="s">
        <v>40</v>
      </c>
      <c r="C84" s="1">
        <v>1322</v>
      </c>
      <c r="D84" s="1">
        <v>10000</v>
      </c>
      <c r="E84" s="1">
        <v>-6.1599659999999998</v>
      </c>
      <c r="F84" s="1">
        <v>-1585458.05134</v>
      </c>
      <c r="G84" s="1">
        <v>-1117729.0262509999</v>
      </c>
      <c r="H84" s="1">
        <v>293.21946200000002</v>
      </c>
      <c r="I84" s="1">
        <v>155.07533100000001</v>
      </c>
      <c r="J84" s="1">
        <v>36.611443000000001</v>
      </c>
      <c r="K84" s="1">
        <v>2.7313860000000001</v>
      </c>
      <c r="L84" s="1">
        <v>0.45622800000000002</v>
      </c>
      <c r="M84" s="111">
        <v>100</v>
      </c>
      <c r="N84" s="1">
        <v>100</v>
      </c>
      <c r="O84" s="1">
        <v>0</v>
      </c>
      <c r="P84" s="1">
        <v>0</v>
      </c>
      <c r="Q84" s="1">
        <v>0</v>
      </c>
      <c r="R84" s="111">
        <v>40.405959000000003</v>
      </c>
      <c r="S84" s="1">
        <v>3.4696530000000001</v>
      </c>
      <c r="T84" s="1">
        <v>13.238676</v>
      </c>
      <c r="U84" s="1">
        <v>2.0397959999999999</v>
      </c>
      <c r="V84" s="1">
        <v>10.188981</v>
      </c>
      <c r="W84" s="1">
        <v>0.179982</v>
      </c>
      <c r="X84" s="1">
        <v>10.188981</v>
      </c>
      <c r="Y84" s="1">
        <v>12.038796</v>
      </c>
      <c r="Z84" s="1">
        <v>1.539846</v>
      </c>
      <c r="AA84" s="1">
        <v>2.6997300000000002</v>
      </c>
      <c r="AB84" s="1">
        <v>1.8098190000000001</v>
      </c>
      <c r="AC84" s="1">
        <v>2.1997800000000001</v>
      </c>
      <c r="AD84" s="1">
        <v>0</v>
      </c>
      <c r="AE84" s="1">
        <v>0</v>
      </c>
      <c r="AF84" s="1">
        <v>0</v>
      </c>
      <c r="AG84" s="1">
        <v>0</v>
      </c>
      <c r="AH84" s="111">
        <v>0</v>
      </c>
      <c r="AI84" s="1">
        <v>0</v>
      </c>
      <c r="AJ84" s="1">
        <v>0</v>
      </c>
      <c r="AK84" s="1">
        <v>0</v>
      </c>
      <c r="AL84" s="111">
        <v>0</v>
      </c>
      <c r="AM84" s="1">
        <v>0</v>
      </c>
      <c r="AN84" s="1">
        <v>0</v>
      </c>
      <c r="AO84" s="1">
        <v>0</v>
      </c>
      <c r="AP84" s="111">
        <f t="shared" si="5"/>
        <v>0</v>
      </c>
      <c r="AQ84" s="1">
        <f t="shared" si="6"/>
        <v>0</v>
      </c>
      <c r="AR84" s="1">
        <f t="shared" si="7"/>
        <v>0</v>
      </c>
      <c r="AS84" s="1">
        <f t="shared" si="8"/>
        <v>0</v>
      </c>
      <c r="AT84" s="111"/>
    </row>
    <row r="85" spans="1:46" x14ac:dyDescent="0.3">
      <c r="A85" s="1">
        <v>79</v>
      </c>
      <c r="B85" s="1" t="s">
        <v>40</v>
      </c>
      <c r="C85" s="1">
        <v>1321</v>
      </c>
      <c r="D85" s="1">
        <v>10000</v>
      </c>
      <c r="E85" s="1">
        <v>-6.1698570000000004</v>
      </c>
      <c r="F85" s="1">
        <v>-1585164.8804959999</v>
      </c>
      <c r="G85" s="1">
        <v>-1117884.1012550001</v>
      </c>
      <c r="H85" s="1">
        <v>293.12221499999998</v>
      </c>
      <c r="I85" s="1">
        <v>155.07467700000001</v>
      </c>
      <c r="J85" s="1">
        <v>36.607636999999997</v>
      </c>
      <c r="K85" s="1">
        <v>2.7316699999999998</v>
      </c>
      <c r="L85" s="1">
        <v>0.45889600000000003</v>
      </c>
      <c r="M85" s="111">
        <v>100</v>
      </c>
      <c r="N85" s="1">
        <v>100</v>
      </c>
      <c r="O85" s="1">
        <v>0</v>
      </c>
      <c r="P85" s="1">
        <v>0</v>
      </c>
      <c r="Q85" s="1">
        <v>0</v>
      </c>
      <c r="R85" s="111">
        <v>40.405959000000003</v>
      </c>
      <c r="S85" s="1">
        <v>3.4696530000000001</v>
      </c>
      <c r="T85" s="1">
        <v>13.238676</v>
      </c>
      <c r="U85" s="1">
        <v>2.0397959999999999</v>
      </c>
      <c r="V85" s="1">
        <v>10.188981</v>
      </c>
      <c r="W85" s="1">
        <v>0.179982</v>
      </c>
      <c r="X85" s="1">
        <v>10.188981</v>
      </c>
      <c r="Y85" s="1">
        <v>12.038796</v>
      </c>
      <c r="Z85" s="1">
        <v>1.539846</v>
      </c>
      <c r="AA85" s="1">
        <v>2.6997300000000002</v>
      </c>
      <c r="AB85" s="1">
        <v>1.8098190000000001</v>
      </c>
      <c r="AC85" s="1">
        <v>2.1997800000000001</v>
      </c>
      <c r="AD85" s="1">
        <v>0</v>
      </c>
      <c r="AE85" s="1">
        <v>0</v>
      </c>
      <c r="AF85" s="1">
        <v>0</v>
      </c>
      <c r="AG85" s="1">
        <v>0</v>
      </c>
      <c r="AH85" s="111">
        <v>0</v>
      </c>
      <c r="AI85" s="1">
        <v>0</v>
      </c>
      <c r="AJ85" s="1">
        <v>0</v>
      </c>
      <c r="AK85" s="1">
        <v>0</v>
      </c>
      <c r="AL85" s="111">
        <v>0</v>
      </c>
      <c r="AM85" s="1">
        <v>0</v>
      </c>
      <c r="AN85" s="1">
        <v>0</v>
      </c>
      <c r="AO85" s="1">
        <v>0</v>
      </c>
      <c r="AP85" s="111">
        <f t="shared" si="5"/>
        <v>0</v>
      </c>
      <c r="AQ85" s="1">
        <f t="shared" si="6"/>
        <v>0</v>
      </c>
      <c r="AR85" s="1">
        <f t="shared" si="7"/>
        <v>0</v>
      </c>
      <c r="AS85" s="1">
        <f t="shared" si="8"/>
        <v>0</v>
      </c>
      <c r="AT85" s="111"/>
    </row>
    <row r="86" spans="1:46" x14ac:dyDescent="0.3">
      <c r="A86" s="1">
        <v>80</v>
      </c>
      <c r="B86" s="1" t="s">
        <v>40</v>
      </c>
      <c r="C86" s="1">
        <v>1320</v>
      </c>
      <c r="D86" s="1">
        <v>10000</v>
      </c>
      <c r="E86" s="1">
        <v>-6.1797639999999996</v>
      </c>
      <c r="F86" s="1">
        <v>-1584871.80693</v>
      </c>
      <c r="G86" s="1">
        <v>-1118039.175605</v>
      </c>
      <c r="H86" s="1">
        <v>293.02490699999998</v>
      </c>
      <c r="I86" s="1">
        <v>155.07402300000001</v>
      </c>
      <c r="J86" s="1">
        <v>36.603831</v>
      </c>
      <c r="K86" s="1">
        <v>2.7319550000000001</v>
      </c>
      <c r="L86" s="1">
        <v>0.46156700000000001</v>
      </c>
      <c r="M86" s="111">
        <v>100</v>
      </c>
      <c r="N86" s="1">
        <v>100</v>
      </c>
      <c r="O86" s="1">
        <v>0</v>
      </c>
      <c r="P86" s="1">
        <v>0</v>
      </c>
      <c r="Q86" s="1">
        <v>0</v>
      </c>
      <c r="R86" s="111">
        <v>40.405959000000003</v>
      </c>
      <c r="S86" s="1">
        <v>3.4696530000000001</v>
      </c>
      <c r="T86" s="1">
        <v>13.238676</v>
      </c>
      <c r="U86" s="1">
        <v>2.0397959999999999</v>
      </c>
      <c r="V86" s="1">
        <v>10.188981</v>
      </c>
      <c r="W86" s="1">
        <v>0.179982</v>
      </c>
      <c r="X86" s="1">
        <v>10.188981</v>
      </c>
      <c r="Y86" s="1">
        <v>12.038796</v>
      </c>
      <c r="Z86" s="1">
        <v>1.539846</v>
      </c>
      <c r="AA86" s="1">
        <v>2.6997300000000002</v>
      </c>
      <c r="AB86" s="1">
        <v>1.8098190000000001</v>
      </c>
      <c r="AC86" s="1">
        <v>2.1997800000000001</v>
      </c>
      <c r="AD86" s="1">
        <v>0</v>
      </c>
      <c r="AE86" s="1">
        <v>0</v>
      </c>
      <c r="AF86" s="1">
        <v>0</v>
      </c>
      <c r="AG86" s="1">
        <v>0</v>
      </c>
      <c r="AH86" s="111">
        <v>0</v>
      </c>
      <c r="AI86" s="1">
        <v>0</v>
      </c>
      <c r="AJ86" s="1">
        <v>0</v>
      </c>
      <c r="AK86" s="1">
        <v>0</v>
      </c>
      <c r="AL86" s="111">
        <v>0</v>
      </c>
      <c r="AM86" s="1">
        <v>0</v>
      </c>
      <c r="AN86" s="1">
        <v>0</v>
      </c>
      <c r="AO86" s="1">
        <v>0</v>
      </c>
      <c r="AP86" s="111">
        <f t="shared" si="5"/>
        <v>0</v>
      </c>
      <c r="AQ86" s="1">
        <f t="shared" si="6"/>
        <v>0</v>
      </c>
      <c r="AR86" s="1">
        <f t="shared" si="7"/>
        <v>0</v>
      </c>
      <c r="AS86" s="1">
        <f t="shared" si="8"/>
        <v>0</v>
      </c>
      <c r="AT86" s="111"/>
    </row>
    <row r="87" spans="1:46" x14ac:dyDescent="0.3">
      <c r="A87" s="1">
        <v>81</v>
      </c>
      <c r="B87" s="1" t="s">
        <v>40</v>
      </c>
      <c r="C87" s="1">
        <v>1319</v>
      </c>
      <c r="D87" s="1">
        <v>10000</v>
      </c>
      <c r="E87" s="1">
        <v>-6.1896849999999999</v>
      </c>
      <c r="F87" s="1">
        <v>-1584578.8307010001</v>
      </c>
      <c r="G87" s="1">
        <v>-1118194.249301</v>
      </c>
      <c r="H87" s="1">
        <v>292.92753900000002</v>
      </c>
      <c r="I87" s="1">
        <v>155.07336900000001</v>
      </c>
      <c r="J87" s="1">
        <v>36.600023999999998</v>
      </c>
      <c r="K87" s="1">
        <v>2.7322389999999999</v>
      </c>
      <c r="L87" s="1">
        <v>0.46424199999999999</v>
      </c>
      <c r="M87" s="111">
        <v>100</v>
      </c>
      <c r="N87" s="1">
        <v>100</v>
      </c>
      <c r="O87" s="1">
        <v>0</v>
      </c>
      <c r="P87" s="1">
        <v>0</v>
      </c>
      <c r="Q87" s="1">
        <v>0</v>
      </c>
      <c r="R87" s="111">
        <v>40.405959000000003</v>
      </c>
      <c r="S87" s="1">
        <v>3.4696530000000001</v>
      </c>
      <c r="T87" s="1">
        <v>13.238676</v>
      </c>
      <c r="U87" s="1">
        <v>2.0397959999999999</v>
      </c>
      <c r="V87" s="1">
        <v>10.188981</v>
      </c>
      <c r="W87" s="1">
        <v>0.179982</v>
      </c>
      <c r="X87" s="1">
        <v>10.188981</v>
      </c>
      <c r="Y87" s="1">
        <v>12.038796</v>
      </c>
      <c r="Z87" s="1">
        <v>1.539846</v>
      </c>
      <c r="AA87" s="1">
        <v>2.6997300000000002</v>
      </c>
      <c r="AB87" s="1">
        <v>1.8098190000000001</v>
      </c>
      <c r="AC87" s="1">
        <v>2.1997800000000001</v>
      </c>
      <c r="AD87" s="1">
        <v>0</v>
      </c>
      <c r="AE87" s="1">
        <v>0</v>
      </c>
      <c r="AF87" s="1">
        <v>0</v>
      </c>
      <c r="AG87" s="1">
        <v>0</v>
      </c>
      <c r="AH87" s="111">
        <v>0</v>
      </c>
      <c r="AI87" s="1">
        <v>0</v>
      </c>
      <c r="AJ87" s="1">
        <v>0</v>
      </c>
      <c r="AK87" s="1">
        <v>0</v>
      </c>
      <c r="AL87" s="111">
        <v>0</v>
      </c>
      <c r="AM87" s="1">
        <v>0</v>
      </c>
      <c r="AN87" s="1">
        <v>0</v>
      </c>
      <c r="AO87" s="1">
        <v>0</v>
      </c>
      <c r="AP87" s="111">
        <f t="shared" si="5"/>
        <v>0</v>
      </c>
      <c r="AQ87" s="1">
        <f t="shared" si="6"/>
        <v>0</v>
      </c>
      <c r="AR87" s="1">
        <f t="shared" si="7"/>
        <v>0</v>
      </c>
      <c r="AS87" s="1">
        <f t="shared" si="8"/>
        <v>0</v>
      </c>
      <c r="AT87" s="111"/>
    </row>
    <row r="88" spans="1:46" x14ac:dyDescent="0.3">
      <c r="A88" s="1">
        <v>82</v>
      </c>
      <c r="B88" s="1" t="s">
        <v>40</v>
      </c>
      <c r="C88" s="1">
        <v>1318</v>
      </c>
      <c r="D88" s="1">
        <v>10000</v>
      </c>
      <c r="E88" s="1">
        <v>-6.1996219999999997</v>
      </c>
      <c r="F88" s="1">
        <v>-1584285.951872</v>
      </c>
      <c r="G88" s="1">
        <v>-1118349.322343</v>
      </c>
      <c r="H88" s="1">
        <v>292.83010999999999</v>
      </c>
      <c r="I88" s="1">
        <v>155.07271399999999</v>
      </c>
      <c r="J88" s="1">
        <v>36.596218</v>
      </c>
      <c r="K88" s="1">
        <v>2.732523</v>
      </c>
      <c r="L88" s="1">
        <v>0.46692</v>
      </c>
      <c r="M88" s="111">
        <v>100</v>
      </c>
      <c r="N88" s="1">
        <v>100</v>
      </c>
      <c r="O88" s="1">
        <v>0</v>
      </c>
      <c r="P88" s="1">
        <v>0</v>
      </c>
      <c r="Q88" s="1">
        <v>0</v>
      </c>
      <c r="R88" s="111">
        <v>40.405959000000003</v>
      </c>
      <c r="S88" s="1">
        <v>3.4696530000000001</v>
      </c>
      <c r="T88" s="1">
        <v>13.238676</v>
      </c>
      <c r="U88" s="1">
        <v>2.0397959999999999</v>
      </c>
      <c r="V88" s="1">
        <v>10.188981</v>
      </c>
      <c r="W88" s="1">
        <v>0.179982</v>
      </c>
      <c r="X88" s="1">
        <v>10.188981</v>
      </c>
      <c r="Y88" s="1">
        <v>12.038796</v>
      </c>
      <c r="Z88" s="1">
        <v>1.539846</v>
      </c>
      <c r="AA88" s="1">
        <v>2.6997300000000002</v>
      </c>
      <c r="AB88" s="1">
        <v>1.8098190000000001</v>
      </c>
      <c r="AC88" s="1">
        <v>2.1997800000000001</v>
      </c>
      <c r="AD88" s="1">
        <v>0</v>
      </c>
      <c r="AE88" s="1">
        <v>0</v>
      </c>
      <c r="AF88" s="1">
        <v>0</v>
      </c>
      <c r="AG88" s="1">
        <v>0</v>
      </c>
      <c r="AH88" s="111">
        <v>0</v>
      </c>
      <c r="AI88" s="1">
        <v>0</v>
      </c>
      <c r="AJ88" s="1">
        <v>0</v>
      </c>
      <c r="AK88" s="1">
        <v>0</v>
      </c>
      <c r="AL88" s="111">
        <v>0</v>
      </c>
      <c r="AM88" s="1">
        <v>0</v>
      </c>
      <c r="AN88" s="1">
        <v>0</v>
      </c>
      <c r="AO88" s="1">
        <v>0</v>
      </c>
      <c r="AP88" s="111">
        <f t="shared" si="5"/>
        <v>0</v>
      </c>
      <c r="AQ88" s="1">
        <f t="shared" si="6"/>
        <v>0</v>
      </c>
      <c r="AR88" s="1">
        <f t="shared" si="7"/>
        <v>0</v>
      </c>
      <c r="AS88" s="1">
        <f t="shared" si="8"/>
        <v>0</v>
      </c>
      <c r="AT88" s="111"/>
    </row>
    <row r="89" spans="1:46" x14ac:dyDescent="0.3">
      <c r="A89" s="1">
        <v>83</v>
      </c>
      <c r="B89" s="1" t="s">
        <v>40</v>
      </c>
      <c r="C89" s="1">
        <v>1317</v>
      </c>
      <c r="D89" s="1">
        <v>10000</v>
      </c>
      <c r="E89" s="1">
        <v>-6.2095750000000001</v>
      </c>
      <c r="F89" s="1">
        <v>-1583993.170502</v>
      </c>
      <c r="G89" s="1">
        <v>-1118504.3947300001</v>
      </c>
      <c r="H89" s="1">
        <v>292.73262</v>
      </c>
      <c r="I89" s="1">
        <v>155.07205999999999</v>
      </c>
      <c r="J89" s="1">
        <v>36.592412000000003</v>
      </c>
      <c r="K89" s="1">
        <v>2.7328070000000002</v>
      </c>
      <c r="L89" s="1">
        <v>0.46960200000000002</v>
      </c>
      <c r="M89" s="111">
        <v>100</v>
      </c>
      <c r="N89" s="1">
        <v>100</v>
      </c>
      <c r="O89" s="1">
        <v>0</v>
      </c>
      <c r="P89" s="1">
        <v>0</v>
      </c>
      <c r="Q89" s="1">
        <v>0</v>
      </c>
      <c r="R89" s="111">
        <v>40.405959000000003</v>
      </c>
      <c r="S89" s="1">
        <v>3.4696530000000001</v>
      </c>
      <c r="T89" s="1">
        <v>13.238676</v>
      </c>
      <c r="U89" s="1">
        <v>2.0397959999999999</v>
      </c>
      <c r="V89" s="1">
        <v>10.188981</v>
      </c>
      <c r="W89" s="1">
        <v>0.179982</v>
      </c>
      <c r="X89" s="1">
        <v>10.188981</v>
      </c>
      <c r="Y89" s="1">
        <v>12.038796</v>
      </c>
      <c r="Z89" s="1">
        <v>1.539846</v>
      </c>
      <c r="AA89" s="1">
        <v>2.6997300000000002</v>
      </c>
      <c r="AB89" s="1">
        <v>1.8098190000000001</v>
      </c>
      <c r="AC89" s="1">
        <v>2.1997800000000001</v>
      </c>
      <c r="AD89" s="1">
        <v>0</v>
      </c>
      <c r="AE89" s="1">
        <v>0</v>
      </c>
      <c r="AF89" s="1">
        <v>0</v>
      </c>
      <c r="AG89" s="1">
        <v>0</v>
      </c>
      <c r="AH89" s="111">
        <v>0</v>
      </c>
      <c r="AI89" s="1">
        <v>0</v>
      </c>
      <c r="AJ89" s="1">
        <v>0</v>
      </c>
      <c r="AK89" s="1">
        <v>0</v>
      </c>
      <c r="AL89" s="111">
        <v>0</v>
      </c>
      <c r="AM89" s="1">
        <v>0</v>
      </c>
      <c r="AN89" s="1">
        <v>0</v>
      </c>
      <c r="AO89" s="1">
        <v>0</v>
      </c>
      <c r="AP89" s="111">
        <f t="shared" si="5"/>
        <v>0</v>
      </c>
      <c r="AQ89" s="1">
        <f t="shared" si="6"/>
        <v>0</v>
      </c>
      <c r="AR89" s="1">
        <f t="shared" si="7"/>
        <v>0</v>
      </c>
      <c r="AS89" s="1">
        <f t="shared" si="8"/>
        <v>0</v>
      </c>
      <c r="AT89" s="111"/>
    </row>
    <row r="90" spans="1:46" x14ac:dyDescent="0.3">
      <c r="A90" s="1">
        <v>84</v>
      </c>
      <c r="B90" s="1" t="s">
        <v>40</v>
      </c>
      <c r="C90" s="1">
        <v>1316</v>
      </c>
      <c r="D90" s="1">
        <v>10000</v>
      </c>
      <c r="E90" s="1">
        <v>-6.2195429999999998</v>
      </c>
      <c r="F90" s="1">
        <v>-1583700.4866520001</v>
      </c>
      <c r="G90" s="1">
        <v>-1118659.466463</v>
      </c>
      <c r="H90" s="1">
        <v>292.63506899999999</v>
      </c>
      <c r="I90" s="1">
        <v>155.071405</v>
      </c>
      <c r="J90" s="1">
        <v>36.588605999999999</v>
      </c>
      <c r="K90" s="1">
        <v>2.7330909999999999</v>
      </c>
      <c r="L90" s="1">
        <v>0.47228700000000001</v>
      </c>
      <c r="M90" s="111">
        <v>100</v>
      </c>
      <c r="N90" s="1">
        <v>100</v>
      </c>
      <c r="O90" s="1">
        <v>0</v>
      </c>
      <c r="P90" s="1">
        <v>0</v>
      </c>
      <c r="Q90" s="1">
        <v>0</v>
      </c>
      <c r="R90" s="111">
        <v>40.405959000000003</v>
      </c>
      <c r="S90" s="1">
        <v>3.4696530000000001</v>
      </c>
      <c r="T90" s="1">
        <v>13.238676</v>
      </c>
      <c r="U90" s="1">
        <v>2.0397959999999999</v>
      </c>
      <c r="V90" s="1">
        <v>10.188981</v>
      </c>
      <c r="W90" s="1">
        <v>0.179982</v>
      </c>
      <c r="X90" s="1">
        <v>10.188981</v>
      </c>
      <c r="Y90" s="1">
        <v>12.038796</v>
      </c>
      <c r="Z90" s="1">
        <v>1.539846</v>
      </c>
      <c r="AA90" s="1">
        <v>2.6997300000000002</v>
      </c>
      <c r="AB90" s="1">
        <v>1.8098190000000001</v>
      </c>
      <c r="AC90" s="1">
        <v>2.1997800000000001</v>
      </c>
      <c r="AD90" s="1">
        <v>0</v>
      </c>
      <c r="AE90" s="1">
        <v>0</v>
      </c>
      <c r="AF90" s="1">
        <v>0</v>
      </c>
      <c r="AG90" s="1">
        <v>0</v>
      </c>
      <c r="AH90" s="111">
        <v>0</v>
      </c>
      <c r="AI90" s="1">
        <v>0</v>
      </c>
      <c r="AJ90" s="1">
        <v>0</v>
      </c>
      <c r="AK90" s="1">
        <v>0</v>
      </c>
      <c r="AL90" s="111">
        <v>0</v>
      </c>
      <c r="AM90" s="1">
        <v>0</v>
      </c>
      <c r="AN90" s="1">
        <v>0</v>
      </c>
      <c r="AO90" s="1">
        <v>0</v>
      </c>
      <c r="AP90" s="111">
        <f t="shared" si="5"/>
        <v>0</v>
      </c>
      <c r="AQ90" s="1">
        <f t="shared" si="6"/>
        <v>0</v>
      </c>
      <c r="AR90" s="1">
        <f t="shared" si="7"/>
        <v>0</v>
      </c>
      <c r="AS90" s="1">
        <f t="shared" si="8"/>
        <v>0</v>
      </c>
      <c r="AT90" s="111"/>
    </row>
    <row r="91" spans="1:46" x14ac:dyDescent="0.3">
      <c r="A91" s="1">
        <v>85</v>
      </c>
      <c r="B91" s="1" t="s">
        <v>40</v>
      </c>
      <c r="C91" s="1">
        <v>1315</v>
      </c>
      <c r="D91" s="1">
        <v>10000</v>
      </c>
      <c r="E91" s="1">
        <v>-6.229527</v>
      </c>
      <c r="F91" s="1">
        <v>-1583407.900384</v>
      </c>
      <c r="G91" s="1">
        <v>-1118814.5375399999</v>
      </c>
      <c r="H91" s="1">
        <v>292.53745700000002</v>
      </c>
      <c r="I91" s="1">
        <v>155.07075</v>
      </c>
      <c r="J91" s="1">
        <v>36.584798999999997</v>
      </c>
      <c r="K91" s="1">
        <v>2.7333759999999998</v>
      </c>
      <c r="L91" s="1">
        <v>0.47497499999999998</v>
      </c>
      <c r="M91" s="111">
        <v>100</v>
      </c>
      <c r="N91" s="1">
        <v>100</v>
      </c>
      <c r="O91" s="1">
        <v>0</v>
      </c>
      <c r="P91" s="1">
        <v>0</v>
      </c>
      <c r="Q91" s="1">
        <v>0</v>
      </c>
      <c r="R91" s="111">
        <v>40.405959000000003</v>
      </c>
      <c r="S91" s="1">
        <v>3.4696530000000001</v>
      </c>
      <c r="T91" s="1">
        <v>13.238676</v>
      </c>
      <c r="U91" s="1">
        <v>2.0397959999999999</v>
      </c>
      <c r="V91" s="1">
        <v>10.188981</v>
      </c>
      <c r="W91" s="1">
        <v>0.179982</v>
      </c>
      <c r="X91" s="1">
        <v>10.188981</v>
      </c>
      <c r="Y91" s="1">
        <v>12.038796</v>
      </c>
      <c r="Z91" s="1">
        <v>1.539846</v>
      </c>
      <c r="AA91" s="1">
        <v>2.6997300000000002</v>
      </c>
      <c r="AB91" s="1">
        <v>1.8098190000000001</v>
      </c>
      <c r="AC91" s="1">
        <v>2.1997800000000001</v>
      </c>
      <c r="AD91" s="1">
        <v>0</v>
      </c>
      <c r="AE91" s="1">
        <v>0</v>
      </c>
      <c r="AF91" s="1">
        <v>0</v>
      </c>
      <c r="AG91" s="1">
        <v>0</v>
      </c>
      <c r="AH91" s="111">
        <v>0</v>
      </c>
      <c r="AI91" s="1">
        <v>0</v>
      </c>
      <c r="AJ91" s="1">
        <v>0</v>
      </c>
      <c r="AK91" s="1">
        <v>0</v>
      </c>
      <c r="AL91" s="111">
        <v>0</v>
      </c>
      <c r="AM91" s="1">
        <v>0</v>
      </c>
      <c r="AN91" s="1">
        <v>0</v>
      </c>
      <c r="AO91" s="1">
        <v>0</v>
      </c>
      <c r="AP91" s="111">
        <f t="shared" si="5"/>
        <v>0</v>
      </c>
      <c r="AQ91" s="1">
        <f t="shared" si="6"/>
        <v>0</v>
      </c>
      <c r="AR91" s="1">
        <f t="shared" si="7"/>
        <v>0</v>
      </c>
      <c r="AS91" s="1">
        <f t="shared" si="8"/>
        <v>0</v>
      </c>
      <c r="AT91" s="111"/>
    </row>
    <row r="92" spans="1:46" x14ac:dyDescent="0.3">
      <c r="A92" s="1">
        <v>86</v>
      </c>
      <c r="B92" s="1" t="s">
        <v>40</v>
      </c>
      <c r="C92" s="1">
        <v>1314</v>
      </c>
      <c r="D92" s="1">
        <v>10000</v>
      </c>
      <c r="E92" s="1">
        <v>-6.2395259999999997</v>
      </c>
      <c r="F92" s="1">
        <v>-1583115.411758</v>
      </c>
      <c r="G92" s="1">
        <v>-1118969.607962</v>
      </c>
      <c r="H92" s="1">
        <v>292.43978399999997</v>
      </c>
      <c r="I92" s="1">
        <v>155.07009400000001</v>
      </c>
      <c r="J92" s="1">
        <v>36.580992999999999</v>
      </c>
      <c r="K92" s="1">
        <v>2.73366</v>
      </c>
      <c r="L92" s="1">
        <v>0.47766700000000001</v>
      </c>
      <c r="M92" s="111">
        <v>100</v>
      </c>
      <c r="N92" s="1">
        <v>100</v>
      </c>
      <c r="O92" s="1">
        <v>0</v>
      </c>
      <c r="P92" s="1">
        <v>0</v>
      </c>
      <c r="Q92" s="1">
        <v>0</v>
      </c>
      <c r="R92" s="111">
        <v>40.405959000000003</v>
      </c>
      <c r="S92" s="1">
        <v>3.4696530000000001</v>
      </c>
      <c r="T92" s="1">
        <v>13.238676</v>
      </c>
      <c r="U92" s="1">
        <v>2.0397959999999999</v>
      </c>
      <c r="V92" s="1">
        <v>10.188981</v>
      </c>
      <c r="W92" s="1">
        <v>0.179982</v>
      </c>
      <c r="X92" s="1">
        <v>10.188981</v>
      </c>
      <c r="Y92" s="1">
        <v>12.038796</v>
      </c>
      <c r="Z92" s="1">
        <v>1.539846</v>
      </c>
      <c r="AA92" s="1">
        <v>2.6997300000000002</v>
      </c>
      <c r="AB92" s="1">
        <v>1.8098190000000001</v>
      </c>
      <c r="AC92" s="1">
        <v>2.1997800000000001</v>
      </c>
      <c r="AD92" s="1">
        <v>0</v>
      </c>
      <c r="AE92" s="1">
        <v>0</v>
      </c>
      <c r="AF92" s="1">
        <v>0</v>
      </c>
      <c r="AG92" s="1">
        <v>0</v>
      </c>
      <c r="AH92" s="111">
        <v>0</v>
      </c>
      <c r="AI92" s="1">
        <v>0</v>
      </c>
      <c r="AJ92" s="1">
        <v>0</v>
      </c>
      <c r="AK92" s="1">
        <v>0</v>
      </c>
      <c r="AL92" s="111">
        <v>0</v>
      </c>
      <c r="AM92" s="1">
        <v>0</v>
      </c>
      <c r="AN92" s="1">
        <v>0</v>
      </c>
      <c r="AO92" s="1">
        <v>0</v>
      </c>
      <c r="AP92" s="111">
        <f t="shared" si="5"/>
        <v>0</v>
      </c>
      <c r="AQ92" s="1">
        <f t="shared" si="6"/>
        <v>0</v>
      </c>
      <c r="AR92" s="1">
        <f t="shared" si="7"/>
        <v>0</v>
      </c>
      <c r="AS92" s="1">
        <f t="shared" si="8"/>
        <v>0</v>
      </c>
      <c r="AT92" s="111"/>
    </row>
    <row r="93" spans="1:46" x14ac:dyDescent="0.3">
      <c r="A93" s="1">
        <v>87</v>
      </c>
      <c r="B93" s="1" t="s">
        <v>40</v>
      </c>
      <c r="C93" s="1">
        <v>1313</v>
      </c>
      <c r="D93" s="1">
        <v>10000</v>
      </c>
      <c r="E93" s="1">
        <v>-6.2495409999999998</v>
      </c>
      <c r="F93" s="1">
        <v>-1582823.0208350001</v>
      </c>
      <c r="G93" s="1">
        <v>-1119124.6777280001</v>
      </c>
      <c r="H93" s="1">
        <v>292.34204999999997</v>
      </c>
      <c r="I93" s="1">
        <v>155.06943899999999</v>
      </c>
      <c r="J93" s="1">
        <v>36.577187000000002</v>
      </c>
      <c r="K93" s="1">
        <v>2.7339449999999998</v>
      </c>
      <c r="L93" s="1">
        <v>0.48036200000000001</v>
      </c>
      <c r="M93" s="111">
        <v>100</v>
      </c>
      <c r="N93" s="1">
        <v>100</v>
      </c>
      <c r="O93" s="1">
        <v>0</v>
      </c>
      <c r="P93" s="1">
        <v>0</v>
      </c>
      <c r="Q93" s="1">
        <v>0</v>
      </c>
      <c r="R93" s="111">
        <v>40.405959000000003</v>
      </c>
      <c r="S93" s="1">
        <v>3.4696530000000001</v>
      </c>
      <c r="T93" s="1">
        <v>13.238676</v>
      </c>
      <c r="U93" s="1">
        <v>2.0397959999999999</v>
      </c>
      <c r="V93" s="1">
        <v>10.188981</v>
      </c>
      <c r="W93" s="1">
        <v>0.179982</v>
      </c>
      <c r="X93" s="1">
        <v>10.188981</v>
      </c>
      <c r="Y93" s="1">
        <v>12.038796</v>
      </c>
      <c r="Z93" s="1">
        <v>1.539846</v>
      </c>
      <c r="AA93" s="1">
        <v>2.6997300000000002</v>
      </c>
      <c r="AB93" s="1">
        <v>1.8098190000000001</v>
      </c>
      <c r="AC93" s="1">
        <v>2.1997800000000001</v>
      </c>
      <c r="AD93" s="1">
        <v>0</v>
      </c>
      <c r="AE93" s="1">
        <v>0</v>
      </c>
      <c r="AF93" s="1">
        <v>0</v>
      </c>
      <c r="AG93" s="1">
        <v>0</v>
      </c>
      <c r="AH93" s="111">
        <v>0</v>
      </c>
      <c r="AI93" s="1">
        <v>0</v>
      </c>
      <c r="AJ93" s="1">
        <v>0</v>
      </c>
      <c r="AK93" s="1">
        <v>0</v>
      </c>
      <c r="AL93" s="111">
        <v>0</v>
      </c>
      <c r="AM93" s="1">
        <v>0</v>
      </c>
      <c r="AN93" s="1">
        <v>0</v>
      </c>
      <c r="AO93" s="1">
        <v>0</v>
      </c>
      <c r="AP93" s="111">
        <f t="shared" si="5"/>
        <v>0</v>
      </c>
      <c r="AQ93" s="1">
        <f t="shared" si="6"/>
        <v>0</v>
      </c>
      <c r="AR93" s="1">
        <f t="shared" si="7"/>
        <v>0</v>
      </c>
      <c r="AS93" s="1">
        <f t="shared" si="8"/>
        <v>0</v>
      </c>
      <c r="AT93" s="111"/>
    </row>
    <row r="94" spans="1:46" x14ac:dyDescent="0.3">
      <c r="A94" s="1">
        <v>88</v>
      </c>
      <c r="B94" s="1" t="s">
        <v>40</v>
      </c>
      <c r="C94" s="1">
        <v>1312</v>
      </c>
      <c r="D94" s="1">
        <v>10000</v>
      </c>
      <c r="E94" s="1">
        <v>-6.2595710000000002</v>
      </c>
      <c r="F94" s="1">
        <v>-1582530.727677</v>
      </c>
      <c r="G94" s="1">
        <v>-1119279.7468389999</v>
      </c>
      <c r="H94" s="1">
        <v>292.24425500000001</v>
      </c>
      <c r="I94" s="1">
        <v>155.068783</v>
      </c>
      <c r="J94" s="1">
        <v>36.573380999999998</v>
      </c>
      <c r="K94" s="1">
        <v>2.734229</v>
      </c>
      <c r="L94" s="1">
        <v>0.48306100000000002</v>
      </c>
      <c r="M94" s="111">
        <v>100</v>
      </c>
      <c r="N94" s="1">
        <v>100</v>
      </c>
      <c r="O94" s="1">
        <v>0</v>
      </c>
      <c r="P94" s="1">
        <v>0</v>
      </c>
      <c r="Q94" s="1">
        <v>0</v>
      </c>
      <c r="R94" s="111">
        <v>40.405959000000003</v>
      </c>
      <c r="S94" s="1">
        <v>3.4696530000000001</v>
      </c>
      <c r="T94" s="1">
        <v>13.238676</v>
      </c>
      <c r="U94" s="1">
        <v>2.0397959999999999</v>
      </c>
      <c r="V94" s="1">
        <v>10.188981</v>
      </c>
      <c r="W94" s="1">
        <v>0.179982</v>
      </c>
      <c r="X94" s="1">
        <v>10.188981</v>
      </c>
      <c r="Y94" s="1">
        <v>12.038796</v>
      </c>
      <c r="Z94" s="1">
        <v>1.539846</v>
      </c>
      <c r="AA94" s="1">
        <v>2.6997300000000002</v>
      </c>
      <c r="AB94" s="1">
        <v>1.8098190000000001</v>
      </c>
      <c r="AC94" s="1">
        <v>2.1997800000000001</v>
      </c>
      <c r="AD94" s="1">
        <v>0</v>
      </c>
      <c r="AE94" s="1">
        <v>0</v>
      </c>
      <c r="AF94" s="1">
        <v>0</v>
      </c>
      <c r="AG94" s="1">
        <v>0</v>
      </c>
      <c r="AH94" s="111">
        <v>0</v>
      </c>
      <c r="AI94" s="1">
        <v>0</v>
      </c>
      <c r="AJ94" s="1">
        <v>0</v>
      </c>
      <c r="AK94" s="1">
        <v>0</v>
      </c>
      <c r="AL94" s="111">
        <v>0</v>
      </c>
      <c r="AM94" s="1">
        <v>0</v>
      </c>
      <c r="AN94" s="1">
        <v>0</v>
      </c>
      <c r="AO94" s="1">
        <v>0</v>
      </c>
      <c r="AP94" s="111">
        <f t="shared" si="5"/>
        <v>0</v>
      </c>
      <c r="AQ94" s="1">
        <f t="shared" si="6"/>
        <v>0</v>
      </c>
      <c r="AR94" s="1">
        <f t="shared" si="7"/>
        <v>0</v>
      </c>
      <c r="AS94" s="1">
        <f t="shared" si="8"/>
        <v>0</v>
      </c>
      <c r="AT94" s="111"/>
    </row>
    <row r="95" spans="1:46" x14ac:dyDescent="0.3">
      <c r="A95" s="1">
        <v>89</v>
      </c>
      <c r="B95" s="1" t="s">
        <v>40</v>
      </c>
      <c r="C95" s="1">
        <v>1311</v>
      </c>
      <c r="D95" s="1">
        <v>10000</v>
      </c>
      <c r="E95" s="1">
        <v>-6.2696170000000002</v>
      </c>
      <c r="F95" s="1">
        <v>-1582238.532346</v>
      </c>
      <c r="G95" s="1">
        <v>-1119434.8152930001</v>
      </c>
      <c r="H95" s="1">
        <v>292.14639799999998</v>
      </c>
      <c r="I95" s="1">
        <v>155.06812600000001</v>
      </c>
      <c r="J95" s="1">
        <v>36.569574000000003</v>
      </c>
      <c r="K95" s="1">
        <v>2.7345139999999999</v>
      </c>
      <c r="L95" s="1">
        <v>0.485763</v>
      </c>
      <c r="M95" s="111">
        <v>100</v>
      </c>
      <c r="N95" s="1">
        <v>100</v>
      </c>
      <c r="O95" s="1">
        <v>0</v>
      </c>
      <c r="P95" s="1">
        <v>0</v>
      </c>
      <c r="Q95" s="1">
        <v>0</v>
      </c>
      <c r="R95" s="111">
        <v>40.405959000000003</v>
      </c>
      <c r="S95" s="1">
        <v>3.4696530000000001</v>
      </c>
      <c r="T95" s="1">
        <v>13.238676</v>
      </c>
      <c r="U95" s="1">
        <v>2.0397959999999999</v>
      </c>
      <c r="V95" s="1">
        <v>10.188981</v>
      </c>
      <c r="W95" s="1">
        <v>0.179982</v>
      </c>
      <c r="X95" s="1">
        <v>10.188981</v>
      </c>
      <c r="Y95" s="1">
        <v>12.038796</v>
      </c>
      <c r="Z95" s="1">
        <v>1.539846</v>
      </c>
      <c r="AA95" s="1">
        <v>2.6997300000000002</v>
      </c>
      <c r="AB95" s="1">
        <v>1.8098190000000001</v>
      </c>
      <c r="AC95" s="1">
        <v>2.1997800000000001</v>
      </c>
      <c r="AD95" s="1">
        <v>0</v>
      </c>
      <c r="AE95" s="1">
        <v>0</v>
      </c>
      <c r="AF95" s="1">
        <v>0</v>
      </c>
      <c r="AG95" s="1">
        <v>0</v>
      </c>
      <c r="AH95" s="111">
        <v>0</v>
      </c>
      <c r="AI95" s="1">
        <v>0</v>
      </c>
      <c r="AJ95" s="1">
        <v>0</v>
      </c>
      <c r="AK95" s="1">
        <v>0</v>
      </c>
      <c r="AL95" s="111">
        <v>0</v>
      </c>
      <c r="AM95" s="1">
        <v>0</v>
      </c>
      <c r="AN95" s="1">
        <v>0</v>
      </c>
      <c r="AO95" s="1">
        <v>0</v>
      </c>
      <c r="AP95" s="111">
        <f t="shared" si="5"/>
        <v>0</v>
      </c>
      <c r="AQ95" s="1">
        <f t="shared" si="6"/>
        <v>0</v>
      </c>
      <c r="AR95" s="1">
        <f t="shared" si="7"/>
        <v>0</v>
      </c>
      <c r="AS95" s="1">
        <f t="shared" si="8"/>
        <v>0</v>
      </c>
      <c r="AT95" s="111"/>
    </row>
    <row r="96" spans="1:46" x14ac:dyDescent="0.3">
      <c r="A96" s="1">
        <v>90</v>
      </c>
      <c r="B96" s="1" t="s">
        <v>40</v>
      </c>
      <c r="C96" s="1">
        <v>1310</v>
      </c>
      <c r="D96" s="1">
        <v>10000</v>
      </c>
      <c r="E96" s="1">
        <v>-6.2796779999999996</v>
      </c>
      <c r="F96" s="1">
        <v>-1581946.434901</v>
      </c>
      <c r="G96" s="1">
        <v>-1119589.8830919999</v>
      </c>
      <c r="H96" s="1">
        <v>292.04847999999998</v>
      </c>
      <c r="I96" s="1">
        <v>155.06746999999999</v>
      </c>
      <c r="J96" s="1">
        <v>36.565767999999998</v>
      </c>
      <c r="K96" s="1">
        <v>2.7347980000000001</v>
      </c>
      <c r="L96" s="1">
        <v>0.48846800000000001</v>
      </c>
      <c r="M96" s="111">
        <v>100</v>
      </c>
      <c r="N96" s="1">
        <v>100</v>
      </c>
      <c r="O96" s="1">
        <v>0</v>
      </c>
      <c r="P96" s="1">
        <v>0</v>
      </c>
      <c r="Q96" s="1">
        <v>0</v>
      </c>
      <c r="R96" s="111">
        <v>40.405959000000003</v>
      </c>
      <c r="S96" s="1">
        <v>3.4696530000000001</v>
      </c>
      <c r="T96" s="1">
        <v>13.238676</v>
      </c>
      <c r="U96" s="1">
        <v>2.0397959999999999</v>
      </c>
      <c r="V96" s="1">
        <v>10.188981</v>
      </c>
      <c r="W96" s="1">
        <v>0.179982</v>
      </c>
      <c r="X96" s="1">
        <v>10.188981</v>
      </c>
      <c r="Y96" s="1">
        <v>12.038796</v>
      </c>
      <c r="Z96" s="1">
        <v>1.539846</v>
      </c>
      <c r="AA96" s="1">
        <v>2.6997300000000002</v>
      </c>
      <c r="AB96" s="1">
        <v>1.8098190000000001</v>
      </c>
      <c r="AC96" s="1">
        <v>2.1997800000000001</v>
      </c>
      <c r="AD96" s="1">
        <v>0</v>
      </c>
      <c r="AE96" s="1">
        <v>0</v>
      </c>
      <c r="AF96" s="1">
        <v>0</v>
      </c>
      <c r="AG96" s="1">
        <v>0</v>
      </c>
      <c r="AH96" s="111">
        <v>0</v>
      </c>
      <c r="AI96" s="1">
        <v>0</v>
      </c>
      <c r="AJ96" s="1">
        <v>0</v>
      </c>
      <c r="AK96" s="1">
        <v>0</v>
      </c>
      <c r="AL96" s="111">
        <v>0</v>
      </c>
      <c r="AM96" s="1">
        <v>0</v>
      </c>
      <c r="AN96" s="1">
        <v>0</v>
      </c>
      <c r="AO96" s="1">
        <v>0</v>
      </c>
      <c r="AP96" s="111">
        <f t="shared" si="5"/>
        <v>0</v>
      </c>
      <c r="AQ96" s="1">
        <f t="shared" si="6"/>
        <v>0</v>
      </c>
      <c r="AR96" s="1">
        <f t="shared" si="7"/>
        <v>0</v>
      </c>
      <c r="AS96" s="1">
        <f t="shared" si="8"/>
        <v>0</v>
      </c>
      <c r="AT96" s="111"/>
    </row>
    <row r="97" spans="1:46" x14ac:dyDescent="0.3">
      <c r="A97" s="1">
        <v>91</v>
      </c>
      <c r="B97" s="1" t="s">
        <v>40</v>
      </c>
      <c r="C97" s="1">
        <v>1309</v>
      </c>
      <c r="D97" s="1">
        <v>10000</v>
      </c>
      <c r="E97" s="1">
        <v>-6.2897559999999997</v>
      </c>
      <c r="F97" s="1">
        <v>-1581654.4354050001</v>
      </c>
      <c r="G97" s="1">
        <v>-1119744.9502330001</v>
      </c>
      <c r="H97" s="1">
        <v>291.95050099999997</v>
      </c>
      <c r="I97" s="1">
        <v>155.066813</v>
      </c>
      <c r="J97" s="1">
        <v>36.561962000000001</v>
      </c>
      <c r="K97" s="1">
        <v>2.7350829999999999</v>
      </c>
      <c r="L97" s="1">
        <v>0.49117699999999997</v>
      </c>
      <c r="M97" s="111">
        <v>100</v>
      </c>
      <c r="N97" s="1">
        <v>100</v>
      </c>
      <c r="O97" s="1">
        <v>0</v>
      </c>
      <c r="P97" s="1">
        <v>0</v>
      </c>
      <c r="Q97" s="1">
        <v>0</v>
      </c>
      <c r="R97" s="111">
        <v>40.405959000000003</v>
      </c>
      <c r="S97" s="1">
        <v>3.4696530000000001</v>
      </c>
      <c r="T97" s="1">
        <v>13.238676</v>
      </c>
      <c r="U97" s="1">
        <v>2.0397959999999999</v>
      </c>
      <c r="V97" s="1">
        <v>10.188981</v>
      </c>
      <c r="W97" s="1">
        <v>0.179982</v>
      </c>
      <c r="X97" s="1">
        <v>10.188981</v>
      </c>
      <c r="Y97" s="1">
        <v>12.038796</v>
      </c>
      <c r="Z97" s="1">
        <v>1.539846</v>
      </c>
      <c r="AA97" s="1">
        <v>2.6997300000000002</v>
      </c>
      <c r="AB97" s="1">
        <v>1.8098190000000001</v>
      </c>
      <c r="AC97" s="1">
        <v>2.1997800000000001</v>
      </c>
      <c r="AD97" s="1">
        <v>0</v>
      </c>
      <c r="AE97" s="1">
        <v>0</v>
      </c>
      <c r="AF97" s="1">
        <v>0</v>
      </c>
      <c r="AG97" s="1">
        <v>0</v>
      </c>
      <c r="AH97" s="111">
        <v>0</v>
      </c>
      <c r="AI97" s="1">
        <v>0</v>
      </c>
      <c r="AJ97" s="1">
        <v>0</v>
      </c>
      <c r="AK97" s="1">
        <v>0</v>
      </c>
      <c r="AL97" s="111">
        <v>0</v>
      </c>
      <c r="AM97" s="1">
        <v>0</v>
      </c>
      <c r="AN97" s="1">
        <v>0</v>
      </c>
      <c r="AO97" s="1">
        <v>0</v>
      </c>
      <c r="AP97" s="111">
        <f t="shared" si="5"/>
        <v>0</v>
      </c>
      <c r="AQ97" s="1">
        <f t="shared" si="6"/>
        <v>0</v>
      </c>
      <c r="AR97" s="1">
        <f t="shared" si="7"/>
        <v>0</v>
      </c>
      <c r="AS97" s="1">
        <f t="shared" si="8"/>
        <v>0</v>
      </c>
      <c r="AT97" s="111"/>
    </row>
    <row r="98" spans="1:46" x14ac:dyDescent="0.3">
      <c r="A98" s="1">
        <v>92</v>
      </c>
      <c r="B98" s="1" t="s">
        <v>40</v>
      </c>
      <c r="C98" s="1">
        <v>1308</v>
      </c>
      <c r="D98" s="1">
        <v>10000</v>
      </c>
      <c r="E98" s="1">
        <v>-6.299849</v>
      </c>
      <c r="F98" s="1">
        <v>-1581362.5339200001</v>
      </c>
      <c r="G98" s="1">
        <v>-1119900.0167179999</v>
      </c>
      <c r="H98" s="1">
        <v>291.85246000000001</v>
      </c>
      <c r="I98" s="1">
        <v>155.066157</v>
      </c>
      <c r="J98" s="1">
        <v>36.558154999999999</v>
      </c>
      <c r="K98" s="1">
        <v>2.7353679999999998</v>
      </c>
      <c r="L98" s="1">
        <v>0.49388900000000002</v>
      </c>
      <c r="M98" s="111">
        <v>100</v>
      </c>
      <c r="N98" s="1">
        <v>100</v>
      </c>
      <c r="O98" s="1">
        <v>0</v>
      </c>
      <c r="P98" s="1">
        <v>0</v>
      </c>
      <c r="Q98" s="1">
        <v>0</v>
      </c>
      <c r="R98" s="111">
        <v>40.405959000000003</v>
      </c>
      <c r="S98" s="1">
        <v>3.4696530000000001</v>
      </c>
      <c r="T98" s="1">
        <v>13.238676</v>
      </c>
      <c r="U98" s="1">
        <v>2.0397959999999999</v>
      </c>
      <c r="V98" s="1">
        <v>10.188981</v>
      </c>
      <c r="W98" s="1">
        <v>0.179982</v>
      </c>
      <c r="X98" s="1">
        <v>10.188981</v>
      </c>
      <c r="Y98" s="1">
        <v>12.038796</v>
      </c>
      <c r="Z98" s="1">
        <v>1.539846</v>
      </c>
      <c r="AA98" s="1">
        <v>2.6997300000000002</v>
      </c>
      <c r="AB98" s="1">
        <v>1.8098190000000001</v>
      </c>
      <c r="AC98" s="1">
        <v>2.1997800000000001</v>
      </c>
      <c r="AD98" s="1">
        <v>0</v>
      </c>
      <c r="AE98" s="1">
        <v>0</v>
      </c>
      <c r="AF98" s="1">
        <v>0</v>
      </c>
      <c r="AG98" s="1">
        <v>0</v>
      </c>
      <c r="AH98" s="111">
        <v>0</v>
      </c>
      <c r="AI98" s="1">
        <v>0</v>
      </c>
      <c r="AJ98" s="1">
        <v>0</v>
      </c>
      <c r="AK98" s="1">
        <v>0</v>
      </c>
      <c r="AL98" s="111">
        <v>0</v>
      </c>
      <c r="AM98" s="1">
        <v>0</v>
      </c>
      <c r="AN98" s="1">
        <v>0</v>
      </c>
      <c r="AO98" s="1">
        <v>0</v>
      </c>
      <c r="AP98" s="111">
        <f t="shared" si="5"/>
        <v>0</v>
      </c>
      <c r="AQ98" s="1">
        <f t="shared" si="6"/>
        <v>0</v>
      </c>
      <c r="AR98" s="1">
        <f t="shared" si="7"/>
        <v>0</v>
      </c>
      <c r="AS98" s="1">
        <f t="shared" si="8"/>
        <v>0</v>
      </c>
      <c r="AT98" s="111"/>
    </row>
    <row r="99" spans="1:46" x14ac:dyDescent="0.3">
      <c r="A99" s="1">
        <v>93</v>
      </c>
      <c r="B99" s="1" t="s">
        <v>40</v>
      </c>
      <c r="C99" s="1">
        <v>1307</v>
      </c>
      <c r="D99" s="1">
        <v>10000</v>
      </c>
      <c r="E99" s="1">
        <v>-6.3099569999999998</v>
      </c>
      <c r="F99" s="1">
        <v>-1581070.7305060001</v>
      </c>
      <c r="G99" s="1">
        <v>-1120055.0825459999</v>
      </c>
      <c r="H99" s="1">
        <v>291.75435700000003</v>
      </c>
      <c r="I99" s="1">
        <v>155.06549899999999</v>
      </c>
      <c r="J99" s="1">
        <v>36.554349000000002</v>
      </c>
      <c r="K99" s="1">
        <v>2.7356530000000001</v>
      </c>
      <c r="L99" s="1">
        <v>0.49660500000000002</v>
      </c>
      <c r="M99" s="111">
        <v>100</v>
      </c>
      <c r="N99" s="1">
        <v>100</v>
      </c>
      <c r="O99" s="1">
        <v>0</v>
      </c>
      <c r="P99" s="1">
        <v>0</v>
      </c>
      <c r="Q99" s="1">
        <v>0</v>
      </c>
      <c r="R99" s="111">
        <v>40.405959000000003</v>
      </c>
      <c r="S99" s="1">
        <v>3.4696530000000001</v>
      </c>
      <c r="T99" s="1">
        <v>13.238676</v>
      </c>
      <c r="U99" s="1">
        <v>2.0397959999999999</v>
      </c>
      <c r="V99" s="1">
        <v>10.188981</v>
      </c>
      <c r="W99" s="1">
        <v>0.179982</v>
      </c>
      <c r="X99" s="1">
        <v>10.188981</v>
      </c>
      <c r="Y99" s="1">
        <v>12.038796</v>
      </c>
      <c r="Z99" s="1">
        <v>1.539846</v>
      </c>
      <c r="AA99" s="1">
        <v>2.6997300000000002</v>
      </c>
      <c r="AB99" s="1">
        <v>1.8098190000000001</v>
      </c>
      <c r="AC99" s="1">
        <v>2.1997800000000001</v>
      </c>
      <c r="AD99" s="1">
        <v>0</v>
      </c>
      <c r="AE99" s="1">
        <v>0</v>
      </c>
      <c r="AF99" s="1">
        <v>0</v>
      </c>
      <c r="AG99" s="1">
        <v>0</v>
      </c>
      <c r="AH99" s="111">
        <v>0</v>
      </c>
      <c r="AI99" s="1">
        <v>0</v>
      </c>
      <c r="AJ99" s="1">
        <v>0</v>
      </c>
      <c r="AK99" s="1">
        <v>0</v>
      </c>
      <c r="AL99" s="111">
        <v>0</v>
      </c>
      <c r="AM99" s="1">
        <v>0</v>
      </c>
      <c r="AN99" s="1">
        <v>0</v>
      </c>
      <c r="AO99" s="1">
        <v>0</v>
      </c>
      <c r="AP99" s="111">
        <f t="shared" si="5"/>
        <v>0</v>
      </c>
      <c r="AQ99" s="1">
        <f t="shared" si="6"/>
        <v>0</v>
      </c>
      <c r="AR99" s="1">
        <f t="shared" si="7"/>
        <v>0</v>
      </c>
      <c r="AS99" s="1">
        <f t="shared" si="8"/>
        <v>0</v>
      </c>
      <c r="AT99" s="111"/>
    </row>
    <row r="100" spans="1:46" x14ac:dyDescent="0.3">
      <c r="A100" s="1">
        <v>94</v>
      </c>
      <c r="B100" s="1" t="s">
        <v>40</v>
      </c>
      <c r="C100" s="1">
        <v>1306</v>
      </c>
      <c r="D100" s="1">
        <v>10000</v>
      </c>
      <c r="E100" s="1">
        <v>-6.3200820000000002</v>
      </c>
      <c r="F100" s="1">
        <v>-1580779.025225</v>
      </c>
      <c r="G100" s="1">
        <v>-1120210.147717</v>
      </c>
      <c r="H100" s="1">
        <v>291.65619299999997</v>
      </c>
      <c r="I100" s="1">
        <v>155.064842</v>
      </c>
      <c r="J100" s="1">
        <v>36.550542999999998</v>
      </c>
      <c r="K100" s="1">
        <v>2.7359369999999998</v>
      </c>
      <c r="L100" s="1">
        <v>0.49932399999999999</v>
      </c>
      <c r="M100" s="111">
        <v>100</v>
      </c>
      <c r="N100" s="1">
        <v>100</v>
      </c>
      <c r="O100" s="1">
        <v>0</v>
      </c>
      <c r="P100" s="1">
        <v>0</v>
      </c>
      <c r="Q100" s="1">
        <v>0</v>
      </c>
      <c r="R100" s="111">
        <v>40.405959000000003</v>
      </c>
      <c r="S100" s="1">
        <v>3.4696530000000001</v>
      </c>
      <c r="T100" s="1">
        <v>13.238676</v>
      </c>
      <c r="U100" s="1">
        <v>2.0397959999999999</v>
      </c>
      <c r="V100" s="1">
        <v>10.188981</v>
      </c>
      <c r="W100" s="1">
        <v>0.179982</v>
      </c>
      <c r="X100" s="1">
        <v>10.188981</v>
      </c>
      <c r="Y100" s="1">
        <v>12.038796</v>
      </c>
      <c r="Z100" s="1">
        <v>1.539846</v>
      </c>
      <c r="AA100" s="1">
        <v>2.6997300000000002</v>
      </c>
      <c r="AB100" s="1">
        <v>1.8098190000000001</v>
      </c>
      <c r="AC100" s="1">
        <v>2.1997800000000001</v>
      </c>
      <c r="AD100" s="1">
        <v>0</v>
      </c>
      <c r="AE100" s="1">
        <v>0</v>
      </c>
      <c r="AF100" s="1">
        <v>0</v>
      </c>
      <c r="AG100" s="1">
        <v>0</v>
      </c>
      <c r="AH100" s="111">
        <v>0</v>
      </c>
      <c r="AI100" s="1">
        <v>0</v>
      </c>
      <c r="AJ100" s="1">
        <v>0</v>
      </c>
      <c r="AK100" s="1">
        <v>0</v>
      </c>
      <c r="AL100" s="111">
        <v>0</v>
      </c>
      <c r="AM100" s="1">
        <v>0</v>
      </c>
      <c r="AN100" s="1">
        <v>0</v>
      </c>
      <c r="AO100" s="1">
        <v>0</v>
      </c>
      <c r="AP100" s="111">
        <f t="shared" si="5"/>
        <v>0</v>
      </c>
      <c r="AQ100" s="1">
        <f t="shared" si="6"/>
        <v>0</v>
      </c>
      <c r="AR100" s="1">
        <f t="shared" si="7"/>
        <v>0</v>
      </c>
      <c r="AS100" s="1">
        <f t="shared" si="8"/>
        <v>0</v>
      </c>
      <c r="AT100" s="111"/>
    </row>
    <row r="101" spans="1:46" x14ac:dyDescent="0.3">
      <c r="A101" s="1">
        <v>95</v>
      </c>
      <c r="B101" s="1" t="s">
        <v>40</v>
      </c>
      <c r="C101" s="1">
        <v>1305</v>
      </c>
      <c r="D101" s="1">
        <v>10000</v>
      </c>
      <c r="E101" s="1">
        <v>-6.330222</v>
      </c>
      <c r="F101" s="1">
        <v>-1580487.41814</v>
      </c>
      <c r="G101" s="1">
        <v>-1120365.212231</v>
      </c>
      <c r="H101" s="1">
        <v>291.55796700000002</v>
      </c>
      <c r="I101" s="1">
        <v>155.06418400000001</v>
      </c>
      <c r="J101" s="1">
        <v>36.546737</v>
      </c>
      <c r="K101" s="1">
        <v>2.7362220000000002</v>
      </c>
      <c r="L101" s="1">
        <v>0.50204599999999999</v>
      </c>
      <c r="M101" s="111">
        <v>100</v>
      </c>
      <c r="N101" s="1">
        <v>100</v>
      </c>
      <c r="O101" s="1">
        <v>0</v>
      </c>
      <c r="P101" s="1">
        <v>0</v>
      </c>
      <c r="Q101" s="1">
        <v>0</v>
      </c>
      <c r="R101" s="111">
        <v>40.405959000000003</v>
      </c>
      <c r="S101" s="1">
        <v>3.4696530000000001</v>
      </c>
      <c r="T101" s="1">
        <v>13.238676</v>
      </c>
      <c r="U101" s="1">
        <v>2.0397959999999999</v>
      </c>
      <c r="V101" s="1">
        <v>10.188981</v>
      </c>
      <c r="W101" s="1">
        <v>0.179982</v>
      </c>
      <c r="X101" s="1">
        <v>10.188981</v>
      </c>
      <c r="Y101" s="1">
        <v>12.038796</v>
      </c>
      <c r="Z101" s="1">
        <v>1.539846</v>
      </c>
      <c r="AA101" s="1">
        <v>2.6997300000000002</v>
      </c>
      <c r="AB101" s="1">
        <v>1.8098190000000001</v>
      </c>
      <c r="AC101" s="1">
        <v>2.1997800000000001</v>
      </c>
      <c r="AD101" s="1">
        <v>0</v>
      </c>
      <c r="AE101" s="1">
        <v>0</v>
      </c>
      <c r="AF101" s="1">
        <v>0</v>
      </c>
      <c r="AG101" s="1">
        <v>0</v>
      </c>
      <c r="AH101" s="111">
        <v>0</v>
      </c>
      <c r="AI101" s="1">
        <v>0</v>
      </c>
      <c r="AJ101" s="1">
        <v>0</v>
      </c>
      <c r="AK101" s="1">
        <v>0</v>
      </c>
      <c r="AL101" s="111">
        <v>0</v>
      </c>
      <c r="AM101" s="1">
        <v>0</v>
      </c>
      <c r="AN101" s="1">
        <v>0</v>
      </c>
      <c r="AO101" s="1">
        <v>0</v>
      </c>
      <c r="AP101" s="111">
        <f t="shared" si="5"/>
        <v>0</v>
      </c>
      <c r="AQ101" s="1">
        <f t="shared" si="6"/>
        <v>0</v>
      </c>
      <c r="AR101" s="1">
        <f t="shared" si="7"/>
        <v>0</v>
      </c>
      <c r="AS101" s="1">
        <f t="shared" si="8"/>
        <v>0</v>
      </c>
      <c r="AT101" s="111"/>
    </row>
    <row r="102" spans="1:46" x14ac:dyDescent="0.3">
      <c r="A102" s="1">
        <v>96</v>
      </c>
      <c r="B102" s="1" t="s">
        <v>40</v>
      </c>
      <c r="C102" s="1">
        <v>1304</v>
      </c>
      <c r="D102" s="1">
        <v>10000</v>
      </c>
      <c r="E102" s="1">
        <v>-6.3403790000000004</v>
      </c>
      <c r="F102" s="1">
        <v>-1580195.909311</v>
      </c>
      <c r="G102" s="1">
        <v>-1120520.276086</v>
      </c>
      <c r="H102" s="1">
        <v>291.45967899999999</v>
      </c>
      <c r="I102" s="1">
        <v>155.06352699999999</v>
      </c>
      <c r="J102" s="1">
        <v>36.542929999999998</v>
      </c>
      <c r="K102" s="1">
        <v>2.736507</v>
      </c>
      <c r="L102" s="1">
        <v>0.504772</v>
      </c>
      <c r="M102" s="111">
        <v>100</v>
      </c>
      <c r="N102" s="1">
        <v>100</v>
      </c>
      <c r="O102" s="1">
        <v>0</v>
      </c>
      <c r="P102" s="1">
        <v>0</v>
      </c>
      <c r="Q102" s="1">
        <v>0</v>
      </c>
      <c r="R102" s="111">
        <v>40.405959000000003</v>
      </c>
      <c r="S102" s="1">
        <v>3.4696530000000001</v>
      </c>
      <c r="T102" s="1">
        <v>13.238676</v>
      </c>
      <c r="U102" s="1">
        <v>2.0397959999999999</v>
      </c>
      <c r="V102" s="1">
        <v>10.188981</v>
      </c>
      <c r="W102" s="1">
        <v>0.179982</v>
      </c>
      <c r="X102" s="1">
        <v>10.188981</v>
      </c>
      <c r="Y102" s="1">
        <v>12.038796</v>
      </c>
      <c r="Z102" s="1">
        <v>1.539846</v>
      </c>
      <c r="AA102" s="1">
        <v>2.6997300000000002</v>
      </c>
      <c r="AB102" s="1">
        <v>1.8098190000000001</v>
      </c>
      <c r="AC102" s="1">
        <v>2.1997800000000001</v>
      </c>
      <c r="AD102" s="1">
        <v>0</v>
      </c>
      <c r="AE102" s="1">
        <v>0</v>
      </c>
      <c r="AF102" s="1">
        <v>0</v>
      </c>
      <c r="AG102" s="1">
        <v>0</v>
      </c>
      <c r="AH102" s="111">
        <v>0</v>
      </c>
      <c r="AI102" s="1">
        <v>0</v>
      </c>
      <c r="AJ102" s="1">
        <v>0</v>
      </c>
      <c r="AK102" s="1">
        <v>0</v>
      </c>
      <c r="AL102" s="111">
        <v>0</v>
      </c>
      <c r="AM102" s="1">
        <v>0</v>
      </c>
      <c r="AN102" s="1">
        <v>0</v>
      </c>
      <c r="AO102" s="1">
        <v>0</v>
      </c>
      <c r="AP102" s="111">
        <f t="shared" si="5"/>
        <v>0</v>
      </c>
      <c r="AQ102" s="1">
        <f t="shared" si="6"/>
        <v>0</v>
      </c>
      <c r="AR102" s="1">
        <f t="shared" si="7"/>
        <v>0</v>
      </c>
      <c r="AS102" s="1">
        <f t="shared" si="8"/>
        <v>0</v>
      </c>
      <c r="AT102" s="111"/>
    </row>
    <row r="103" spans="1:46" x14ac:dyDescent="0.3">
      <c r="A103" s="1">
        <v>97</v>
      </c>
      <c r="B103" s="1" t="s">
        <v>40</v>
      </c>
      <c r="C103" s="1">
        <v>1303</v>
      </c>
      <c r="D103" s="1">
        <v>10000</v>
      </c>
      <c r="E103" s="1">
        <v>-6.3505510000000003</v>
      </c>
      <c r="F103" s="1">
        <v>-1579904.498802</v>
      </c>
      <c r="G103" s="1">
        <v>-1120675.339284</v>
      </c>
      <c r="H103" s="1">
        <v>291.36133000000001</v>
      </c>
      <c r="I103" s="1">
        <v>155.06286900000001</v>
      </c>
      <c r="J103" s="1">
        <v>36.539124000000001</v>
      </c>
      <c r="K103" s="1">
        <v>2.7367919999999999</v>
      </c>
      <c r="L103" s="1">
        <v>0.50750200000000001</v>
      </c>
      <c r="M103" s="111">
        <v>100</v>
      </c>
      <c r="N103" s="1">
        <v>100</v>
      </c>
      <c r="O103" s="1">
        <v>0</v>
      </c>
      <c r="P103" s="1">
        <v>0</v>
      </c>
      <c r="Q103" s="1">
        <v>0</v>
      </c>
      <c r="R103" s="111">
        <v>40.405959000000003</v>
      </c>
      <c r="S103" s="1">
        <v>3.4696530000000001</v>
      </c>
      <c r="T103" s="1">
        <v>13.238676</v>
      </c>
      <c r="U103" s="1">
        <v>2.0397959999999999</v>
      </c>
      <c r="V103" s="1">
        <v>10.188981</v>
      </c>
      <c r="W103" s="1">
        <v>0.179982</v>
      </c>
      <c r="X103" s="1">
        <v>10.188981</v>
      </c>
      <c r="Y103" s="1">
        <v>12.038796</v>
      </c>
      <c r="Z103" s="1">
        <v>1.539846</v>
      </c>
      <c r="AA103" s="1">
        <v>2.6997300000000002</v>
      </c>
      <c r="AB103" s="1">
        <v>1.8098190000000001</v>
      </c>
      <c r="AC103" s="1">
        <v>2.1997800000000001</v>
      </c>
      <c r="AD103" s="1">
        <v>0</v>
      </c>
      <c r="AE103" s="1">
        <v>0</v>
      </c>
      <c r="AF103" s="1">
        <v>0</v>
      </c>
      <c r="AG103" s="1">
        <v>0</v>
      </c>
      <c r="AH103" s="111">
        <v>0</v>
      </c>
      <c r="AI103" s="1">
        <v>0</v>
      </c>
      <c r="AJ103" s="1">
        <v>0</v>
      </c>
      <c r="AK103" s="1">
        <v>0</v>
      </c>
      <c r="AL103" s="111">
        <v>0</v>
      </c>
      <c r="AM103" s="1">
        <v>0</v>
      </c>
      <c r="AN103" s="1">
        <v>0</v>
      </c>
      <c r="AO103" s="1">
        <v>0</v>
      </c>
      <c r="AP103" s="111">
        <f t="shared" si="5"/>
        <v>0</v>
      </c>
      <c r="AQ103" s="1">
        <f t="shared" si="6"/>
        <v>0</v>
      </c>
      <c r="AR103" s="1">
        <f t="shared" si="7"/>
        <v>0</v>
      </c>
      <c r="AS103" s="1">
        <f t="shared" si="8"/>
        <v>0</v>
      </c>
      <c r="AT103" s="111"/>
    </row>
    <row r="104" spans="1:46" x14ac:dyDescent="0.3">
      <c r="A104" s="1">
        <v>98</v>
      </c>
      <c r="B104" s="1" t="s">
        <v>40</v>
      </c>
      <c r="C104" s="1">
        <v>1302</v>
      </c>
      <c r="D104" s="1">
        <v>10000</v>
      </c>
      <c r="E104" s="1">
        <v>-6.3607389999999997</v>
      </c>
      <c r="F104" s="1">
        <v>-1579613.186673</v>
      </c>
      <c r="G104" s="1">
        <v>-1120830.4018230001</v>
      </c>
      <c r="H104" s="1">
        <v>291.26291800000001</v>
      </c>
      <c r="I104" s="1">
        <v>155.06220999999999</v>
      </c>
      <c r="J104" s="1">
        <v>36.535317999999997</v>
      </c>
      <c r="K104" s="1">
        <v>2.7370779999999999</v>
      </c>
      <c r="L104" s="1">
        <v>0.51023499999999999</v>
      </c>
      <c r="M104" s="111">
        <v>100</v>
      </c>
      <c r="N104" s="1">
        <v>100</v>
      </c>
      <c r="O104" s="1">
        <v>0</v>
      </c>
      <c r="P104" s="1">
        <v>0</v>
      </c>
      <c r="Q104" s="1">
        <v>0</v>
      </c>
      <c r="R104" s="111">
        <v>40.405959000000003</v>
      </c>
      <c r="S104" s="1">
        <v>3.4696530000000001</v>
      </c>
      <c r="T104" s="1">
        <v>13.238676</v>
      </c>
      <c r="U104" s="1">
        <v>2.0397959999999999</v>
      </c>
      <c r="V104" s="1">
        <v>10.188981</v>
      </c>
      <c r="W104" s="1">
        <v>0.179982</v>
      </c>
      <c r="X104" s="1">
        <v>10.188981</v>
      </c>
      <c r="Y104" s="1">
        <v>12.038796</v>
      </c>
      <c r="Z104" s="1">
        <v>1.539846</v>
      </c>
      <c r="AA104" s="1">
        <v>2.6997300000000002</v>
      </c>
      <c r="AB104" s="1">
        <v>1.8098190000000001</v>
      </c>
      <c r="AC104" s="1">
        <v>2.1997800000000001</v>
      </c>
      <c r="AD104" s="1">
        <v>0</v>
      </c>
      <c r="AE104" s="1">
        <v>0</v>
      </c>
      <c r="AF104" s="1">
        <v>0</v>
      </c>
      <c r="AG104" s="1">
        <v>0</v>
      </c>
      <c r="AH104" s="111">
        <v>0</v>
      </c>
      <c r="AI104" s="1">
        <v>0</v>
      </c>
      <c r="AJ104" s="1">
        <v>0</v>
      </c>
      <c r="AK104" s="1">
        <v>0</v>
      </c>
      <c r="AL104" s="111">
        <v>0</v>
      </c>
      <c r="AM104" s="1">
        <v>0</v>
      </c>
      <c r="AN104" s="1">
        <v>0</v>
      </c>
      <c r="AO104" s="1">
        <v>0</v>
      </c>
      <c r="AP104" s="111">
        <f t="shared" si="5"/>
        <v>0</v>
      </c>
      <c r="AQ104" s="1">
        <f t="shared" si="6"/>
        <v>0</v>
      </c>
      <c r="AR104" s="1">
        <f t="shared" si="7"/>
        <v>0</v>
      </c>
      <c r="AS104" s="1">
        <f t="shared" si="8"/>
        <v>0</v>
      </c>
      <c r="AT104" s="111"/>
    </row>
    <row r="105" spans="1:46" x14ac:dyDescent="0.3">
      <c r="A105" s="1">
        <v>99</v>
      </c>
      <c r="B105" s="1" t="s">
        <v>40</v>
      </c>
      <c r="C105" s="1">
        <v>1301</v>
      </c>
      <c r="D105" s="1">
        <v>10000</v>
      </c>
      <c r="E105" s="1">
        <v>-6.3709429999999996</v>
      </c>
      <c r="F105" s="1">
        <v>-1579321.9729869999</v>
      </c>
      <c r="G105" s="1">
        <v>-1120985.463704</v>
      </c>
      <c r="H105" s="1">
        <v>291.164444</v>
      </c>
      <c r="I105" s="1">
        <v>155.06155200000001</v>
      </c>
      <c r="J105" s="1">
        <v>36.531511000000002</v>
      </c>
      <c r="K105" s="1">
        <v>2.7373630000000002</v>
      </c>
      <c r="L105" s="1">
        <v>0.51297099999999995</v>
      </c>
      <c r="M105" s="111">
        <v>100</v>
      </c>
      <c r="N105" s="1">
        <v>100</v>
      </c>
      <c r="O105" s="1">
        <v>0</v>
      </c>
      <c r="P105" s="1">
        <v>0</v>
      </c>
      <c r="Q105" s="1">
        <v>0</v>
      </c>
      <c r="R105" s="111">
        <v>40.405959000000003</v>
      </c>
      <c r="S105" s="1">
        <v>3.4696530000000001</v>
      </c>
      <c r="T105" s="1">
        <v>13.238676</v>
      </c>
      <c r="U105" s="1">
        <v>2.0397959999999999</v>
      </c>
      <c r="V105" s="1">
        <v>10.188981</v>
      </c>
      <c r="W105" s="1">
        <v>0.179982</v>
      </c>
      <c r="X105" s="1">
        <v>10.188981</v>
      </c>
      <c r="Y105" s="1">
        <v>12.038796</v>
      </c>
      <c r="Z105" s="1">
        <v>1.539846</v>
      </c>
      <c r="AA105" s="1">
        <v>2.6997300000000002</v>
      </c>
      <c r="AB105" s="1">
        <v>1.8098190000000001</v>
      </c>
      <c r="AC105" s="1">
        <v>2.1997800000000001</v>
      </c>
      <c r="AD105" s="1">
        <v>0</v>
      </c>
      <c r="AE105" s="1">
        <v>0</v>
      </c>
      <c r="AF105" s="1">
        <v>0</v>
      </c>
      <c r="AG105" s="1">
        <v>0</v>
      </c>
      <c r="AH105" s="111">
        <v>0</v>
      </c>
      <c r="AI105" s="1">
        <v>0</v>
      </c>
      <c r="AJ105" s="1">
        <v>0</v>
      </c>
      <c r="AK105" s="1">
        <v>0</v>
      </c>
      <c r="AL105" s="111">
        <v>0</v>
      </c>
      <c r="AM105" s="1">
        <v>0</v>
      </c>
      <c r="AN105" s="1">
        <v>0</v>
      </c>
      <c r="AO105" s="1">
        <v>0</v>
      </c>
      <c r="AP105" s="111">
        <f t="shared" si="5"/>
        <v>0</v>
      </c>
      <c r="AQ105" s="1">
        <f t="shared" si="6"/>
        <v>0</v>
      </c>
      <c r="AR105" s="1">
        <f t="shared" si="7"/>
        <v>0</v>
      </c>
      <c r="AS105" s="1">
        <f t="shared" si="8"/>
        <v>0</v>
      </c>
      <c r="AT105" s="111"/>
    </row>
    <row r="106" spans="1:46" x14ac:dyDescent="0.3">
      <c r="A106" s="1">
        <v>100</v>
      </c>
      <c r="B106" s="1" t="s">
        <v>40</v>
      </c>
      <c r="C106" s="1">
        <v>1300</v>
      </c>
      <c r="D106" s="1">
        <v>10000</v>
      </c>
      <c r="E106" s="1">
        <v>-6.3811629999999999</v>
      </c>
      <c r="F106" s="1">
        <v>-1579030.8578059999</v>
      </c>
      <c r="G106" s="1">
        <v>-1121140.524926</v>
      </c>
      <c r="H106" s="1">
        <v>291.06590799999998</v>
      </c>
      <c r="I106" s="1">
        <v>155.06089299999999</v>
      </c>
      <c r="J106" s="1">
        <v>36.527704999999997</v>
      </c>
      <c r="K106" s="1">
        <v>2.7376480000000001</v>
      </c>
      <c r="L106" s="1">
        <v>0.51571100000000003</v>
      </c>
      <c r="M106" s="111">
        <v>100</v>
      </c>
      <c r="N106" s="1">
        <v>100</v>
      </c>
      <c r="O106" s="1">
        <v>0</v>
      </c>
      <c r="P106" s="1">
        <v>0</v>
      </c>
      <c r="Q106" s="1">
        <v>0</v>
      </c>
      <c r="R106" s="111">
        <v>40.405959000000003</v>
      </c>
      <c r="S106" s="1">
        <v>3.4696530000000001</v>
      </c>
      <c r="T106" s="1">
        <v>13.238676</v>
      </c>
      <c r="U106" s="1">
        <v>2.0397959999999999</v>
      </c>
      <c r="V106" s="1">
        <v>10.188981</v>
      </c>
      <c r="W106" s="1">
        <v>0.179982</v>
      </c>
      <c r="X106" s="1">
        <v>10.188981</v>
      </c>
      <c r="Y106" s="1">
        <v>12.038796</v>
      </c>
      <c r="Z106" s="1">
        <v>1.539846</v>
      </c>
      <c r="AA106" s="1">
        <v>2.6997300000000002</v>
      </c>
      <c r="AB106" s="1">
        <v>1.8098190000000001</v>
      </c>
      <c r="AC106" s="1">
        <v>2.1997800000000001</v>
      </c>
      <c r="AD106" s="1">
        <v>0</v>
      </c>
      <c r="AE106" s="1">
        <v>0</v>
      </c>
      <c r="AF106" s="1">
        <v>0</v>
      </c>
      <c r="AG106" s="1">
        <v>0</v>
      </c>
      <c r="AH106" s="111">
        <v>0</v>
      </c>
      <c r="AI106" s="1">
        <v>0</v>
      </c>
      <c r="AJ106" s="1">
        <v>0</v>
      </c>
      <c r="AK106" s="1">
        <v>0</v>
      </c>
      <c r="AL106" s="111">
        <v>0</v>
      </c>
      <c r="AM106" s="1">
        <v>0</v>
      </c>
      <c r="AN106" s="1">
        <v>0</v>
      </c>
      <c r="AO106" s="1">
        <v>0</v>
      </c>
      <c r="AP106" s="111">
        <f t="shared" si="5"/>
        <v>0</v>
      </c>
      <c r="AQ106" s="1">
        <f t="shared" si="6"/>
        <v>0</v>
      </c>
      <c r="AR106" s="1">
        <f t="shared" si="7"/>
        <v>0</v>
      </c>
      <c r="AS106" s="1">
        <f t="shared" si="8"/>
        <v>0</v>
      </c>
      <c r="AT106" s="111"/>
    </row>
    <row r="107" spans="1:46" x14ac:dyDescent="0.3">
      <c r="A107" s="1">
        <v>101</v>
      </c>
      <c r="B107" s="1" t="s">
        <v>40</v>
      </c>
      <c r="C107" s="1">
        <v>1299</v>
      </c>
      <c r="D107" s="1">
        <v>10000</v>
      </c>
      <c r="E107" s="1">
        <v>-6.3913989999999998</v>
      </c>
      <c r="F107" s="1">
        <v>-1578739.8411920001</v>
      </c>
      <c r="G107" s="1">
        <v>-1121295.585489</v>
      </c>
      <c r="H107" s="1">
        <v>290.96731</v>
      </c>
      <c r="I107" s="1">
        <v>155.06023400000001</v>
      </c>
      <c r="J107" s="1">
        <v>36.523899</v>
      </c>
      <c r="K107" s="1">
        <v>2.737933</v>
      </c>
      <c r="L107" s="1">
        <v>0.51845399999999997</v>
      </c>
      <c r="M107" s="111">
        <v>100</v>
      </c>
      <c r="N107" s="1">
        <v>100</v>
      </c>
      <c r="O107" s="1">
        <v>0</v>
      </c>
      <c r="P107" s="1">
        <v>0</v>
      </c>
      <c r="Q107" s="1">
        <v>0</v>
      </c>
      <c r="R107" s="111">
        <v>40.405959000000003</v>
      </c>
      <c r="S107" s="1">
        <v>3.4696530000000001</v>
      </c>
      <c r="T107" s="1">
        <v>13.238676</v>
      </c>
      <c r="U107" s="1">
        <v>2.0397959999999999</v>
      </c>
      <c r="V107" s="1">
        <v>10.188981</v>
      </c>
      <c r="W107" s="1">
        <v>0.179982</v>
      </c>
      <c r="X107" s="1">
        <v>10.188981</v>
      </c>
      <c r="Y107" s="1">
        <v>12.038796</v>
      </c>
      <c r="Z107" s="1">
        <v>1.539846</v>
      </c>
      <c r="AA107" s="1">
        <v>2.6997300000000002</v>
      </c>
      <c r="AB107" s="1">
        <v>1.8098190000000001</v>
      </c>
      <c r="AC107" s="1">
        <v>2.1997800000000001</v>
      </c>
      <c r="AD107" s="1">
        <v>0</v>
      </c>
      <c r="AE107" s="1">
        <v>0</v>
      </c>
      <c r="AF107" s="1">
        <v>0</v>
      </c>
      <c r="AG107" s="1">
        <v>0</v>
      </c>
      <c r="AH107" s="111">
        <v>0</v>
      </c>
      <c r="AI107" s="1">
        <v>0</v>
      </c>
      <c r="AJ107" s="1">
        <v>0</v>
      </c>
      <c r="AK107" s="1">
        <v>0</v>
      </c>
      <c r="AL107" s="111">
        <v>0</v>
      </c>
      <c r="AM107" s="1">
        <v>0</v>
      </c>
      <c r="AN107" s="1">
        <v>0</v>
      </c>
      <c r="AO107" s="1">
        <v>0</v>
      </c>
      <c r="AP107" s="111">
        <f t="shared" si="5"/>
        <v>0</v>
      </c>
      <c r="AQ107" s="1">
        <f t="shared" si="6"/>
        <v>0</v>
      </c>
      <c r="AR107" s="1">
        <f t="shared" si="7"/>
        <v>0</v>
      </c>
      <c r="AS107" s="1">
        <f t="shared" si="8"/>
        <v>0</v>
      </c>
      <c r="AT107" s="111"/>
    </row>
    <row r="108" spans="1:46" x14ac:dyDescent="0.3">
      <c r="A108" s="1">
        <v>102</v>
      </c>
      <c r="B108" s="1" t="s">
        <v>40</v>
      </c>
      <c r="C108" s="1">
        <v>1298</v>
      </c>
      <c r="D108" s="1">
        <v>10000</v>
      </c>
      <c r="E108" s="1">
        <v>-6.4016510000000002</v>
      </c>
      <c r="F108" s="1">
        <v>-1578448.9232079999</v>
      </c>
      <c r="G108" s="1">
        <v>-1121450.645393</v>
      </c>
      <c r="H108" s="1">
        <v>290.868649</v>
      </c>
      <c r="I108" s="1">
        <v>155.059574</v>
      </c>
      <c r="J108" s="1">
        <v>36.520093000000003</v>
      </c>
      <c r="K108" s="1">
        <v>2.738219</v>
      </c>
      <c r="L108" s="1">
        <v>0.52120100000000003</v>
      </c>
      <c r="M108" s="111">
        <v>100</v>
      </c>
      <c r="N108" s="1">
        <v>100</v>
      </c>
      <c r="O108" s="1">
        <v>0</v>
      </c>
      <c r="P108" s="1">
        <v>0</v>
      </c>
      <c r="Q108" s="1">
        <v>0</v>
      </c>
      <c r="R108" s="111">
        <v>40.405959000000003</v>
      </c>
      <c r="S108" s="1">
        <v>3.4696530000000001</v>
      </c>
      <c r="T108" s="1">
        <v>13.238676</v>
      </c>
      <c r="U108" s="1">
        <v>2.0397959999999999</v>
      </c>
      <c r="V108" s="1">
        <v>10.188981</v>
      </c>
      <c r="W108" s="1">
        <v>0.179982</v>
      </c>
      <c r="X108" s="1">
        <v>10.188981</v>
      </c>
      <c r="Y108" s="1">
        <v>12.038796</v>
      </c>
      <c r="Z108" s="1">
        <v>1.539846</v>
      </c>
      <c r="AA108" s="1">
        <v>2.6997300000000002</v>
      </c>
      <c r="AB108" s="1">
        <v>1.8098190000000001</v>
      </c>
      <c r="AC108" s="1">
        <v>2.1997800000000001</v>
      </c>
      <c r="AD108" s="1">
        <v>0</v>
      </c>
      <c r="AE108" s="1">
        <v>0</v>
      </c>
      <c r="AF108" s="1">
        <v>0</v>
      </c>
      <c r="AG108" s="1">
        <v>0</v>
      </c>
      <c r="AH108" s="111">
        <v>0</v>
      </c>
      <c r="AI108" s="1">
        <v>0</v>
      </c>
      <c r="AJ108" s="1">
        <v>0</v>
      </c>
      <c r="AK108" s="1">
        <v>0</v>
      </c>
      <c r="AL108" s="111">
        <v>0</v>
      </c>
      <c r="AM108" s="1">
        <v>0</v>
      </c>
      <c r="AN108" s="1">
        <v>0</v>
      </c>
      <c r="AO108" s="1">
        <v>0</v>
      </c>
      <c r="AP108" s="111">
        <f t="shared" si="5"/>
        <v>0</v>
      </c>
      <c r="AQ108" s="1">
        <f t="shared" si="6"/>
        <v>0</v>
      </c>
      <c r="AR108" s="1">
        <f t="shared" si="7"/>
        <v>0</v>
      </c>
      <c r="AS108" s="1">
        <f t="shared" si="8"/>
        <v>0</v>
      </c>
      <c r="AT108" s="111"/>
    </row>
    <row r="109" spans="1:46" x14ac:dyDescent="0.3">
      <c r="A109" s="1">
        <v>103</v>
      </c>
      <c r="B109" s="1" t="s">
        <v>40</v>
      </c>
      <c r="C109" s="1">
        <v>1297</v>
      </c>
      <c r="D109" s="1">
        <v>10000</v>
      </c>
      <c r="E109" s="1">
        <v>-6.4119190000000001</v>
      </c>
      <c r="F109" s="1">
        <v>-1578158.1039150001</v>
      </c>
      <c r="G109" s="1">
        <v>-1121605.7046380001</v>
      </c>
      <c r="H109" s="1">
        <v>290.769926</v>
      </c>
      <c r="I109" s="1">
        <v>155.05891500000001</v>
      </c>
      <c r="J109" s="1">
        <v>36.516286000000001</v>
      </c>
      <c r="K109" s="1">
        <v>2.7385039999999998</v>
      </c>
      <c r="L109" s="1">
        <v>0.52395099999999994</v>
      </c>
      <c r="M109" s="111">
        <v>100</v>
      </c>
      <c r="N109" s="1">
        <v>100</v>
      </c>
      <c r="O109" s="1">
        <v>0</v>
      </c>
      <c r="P109" s="1">
        <v>0</v>
      </c>
      <c r="Q109" s="1">
        <v>0</v>
      </c>
      <c r="R109" s="111">
        <v>40.405959000000003</v>
      </c>
      <c r="S109" s="1">
        <v>3.4696530000000001</v>
      </c>
      <c r="T109" s="1">
        <v>13.238676</v>
      </c>
      <c r="U109" s="1">
        <v>2.0397959999999999</v>
      </c>
      <c r="V109" s="1">
        <v>10.188981</v>
      </c>
      <c r="W109" s="1">
        <v>0.179982</v>
      </c>
      <c r="X109" s="1">
        <v>10.188981</v>
      </c>
      <c r="Y109" s="1">
        <v>12.038796</v>
      </c>
      <c r="Z109" s="1">
        <v>1.539846</v>
      </c>
      <c r="AA109" s="1">
        <v>2.6997300000000002</v>
      </c>
      <c r="AB109" s="1">
        <v>1.8098190000000001</v>
      </c>
      <c r="AC109" s="1">
        <v>2.1997800000000001</v>
      </c>
      <c r="AD109" s="1">
        <v>0</v>
      </c>
      <c r="AE109" s="1">
        <v>0</v>
      </c>
      <c r="AF109" s="1">
        <v>0</v>
      </c>
      <c r="AG109" s="1">
        <v>0</v>
      </c>
      <c r="AH109" s="111">
        <v>0</v>
      </c>
      <c r="AI109" s="1">
        <v>0</v>
      </c>
      <c r="AJ109" s="1">
        <v>0</v>
      </c>
      <c r="AK109" s="1">
        <v>0</v>
      </c>
      <c r="AL109" s="111">
        <v>0</v>
      </c>
      <c r="AM109" s="1">
        <v>0</v>
      </c>
      <c r="AN109" s="1">
        <v>0</v>
      </c>
      <c r="AO109" s="1">
        <v>0</v>
      </c>
      <c r="AP109" s="111">
        <f t="shared" si="5"/>
        <v>0</v>
      </c>
      <c r="AQ109" s="1">
        <f t="shared" si="6"/>
        <v>0</v>
      </c>
      <c r="AR109" s="1">
        <f t="shared" si="7"/>
        <v>0</v>
      </c>
      <c r="AS109" s="1">
        <f t="shared" si="8"/>
        <v>0</v>
      </c>
      <c r="AT109" s="111"/>
    </row>
    <row r="110" spans="1:46" x14ac:dyDescent="0.3">
      <c r="A110" s="1">
        <v>104</v>
      </c>
      <c r="B110" s="1" t="s">
        <v>40</v>
      </c>
      <c r="C110" s="1">
        <v>1296</v>
      </c>
      <c r="D110" s="1">
        <v>10000</v>
      </c>
      <c r="E110" s="1">
        <v>-6.4222029999999997</v>
      </c>
      <c r="F110" s="1">
        <v>-1577867.383377</v>
      </c>
      <c r="G110" s="1">
        <v>-1121760.7632230001</v>
      </c>
      <c r="H110" s="1">
        <v>290.67114099999998</v>
      </c>
      <c r="I110" s="1">
        <v>155.058255</v>
      </c>
      <c r="J110" s="1">
        <v>36.512479999999996</v>
      </c>
      <c r="K110" s="1">
        <v>2.7387899999999998</v>
      </c>
      <c r="L110" s="1">
        <v>0.52670499999999998</v>
      </c>
      <c r="M110" s="111">
        <v>100</v>
      </c>
      <c r="N110" s="1">
        <v>100</v>
      </c>
      <c r="O110" s="1">
        <v>0</v>
      </c>
      <c r="P110" s="1">
        <v>0</v>
      </c>
      <c r="Q110" s="1">
        <v>0</v>
      </c>
      <c r="R110" s="111">
        <v>40.405959000000003</v>
      </c>
      <c r="S110" s="1">
        <v>3.4696530000000001</v>
      </c>
      <c r="T110" s="1">
        <v>13.238676</v>
      </c>
      <c r="U110" s="1">
        <v>2.0397959999999999</v>
      </c>
      <c r="V110" s="1">
        <v>10.188981</v>
      </c>
      <c r="W110" s="1">
        <v>0.179982</v>
      </c>
      <c r="X110" s="1">
        <v>10.188981</v>
      </c>
      <c r="Y110" s="1">
        <v>12.038796</v>
      </c>
      <c r="Z110" s="1">
        <v>1.539846</v>
      </c>
      <c r="AA110" s="1">
        <v>2.6997300000000002</v>
      </c>
      <c r="AB110" s="1">
        <v>1.8098190000000001</v>
      </c>
      <c r="AC110" s="1">
        <v>2.1997800000000001</v>
      </c>
      <c r="AD110" s="1">
        <v>0</v>
      </c>
      <c r="AE110" s="1">
        <v>0</v>
      </c>
      <c r="AF110" s="1">
        <v>0</v>
      </c>
      <c r="AG110" s="1">
        <v>0</v>
      </c>
      <c r="AH110" s="111">
        <v>0</v>
      </c>
      <c r="AI110" s="1">
        <v>0</v>
      </c>
      <c r="AJ110" s="1">
        <v>0</v>
      </c>
      <c r="AK110" s="1">
        <v>0</v>
      </c>
      <c r="AL110" s="111">
        <v>0</v>
      </c>
      <c r="AM110" s="1">
        <v>0</v>
      </c>
      <c r="AN110" s="1">
        <v>0</v>
      </c>
      <c r="AO110" s="1">
        <v>0</v>
      </c>
      <c r="AP110" s="111">
        <f t="shared" si="5"/>
        <v>0</v>
      </c>
      <c r="AQ110" s="1">
        <f t="shared" si="6"/>
        <v>0</v>
      </c>
      <c r="AR110" s="1">
        <f t="shared" si="7"/>
        <v>0</v>
      </c>
      <c r="AS110" s="1">
        <f t="shared" si="8"/>
        <v>0</v>
      </c>
      <c r="AT110" s="111"/>
    </row>
    <row r="111" spans="1:46" x14ac:dyDescent="0.3">
      <c r="A111" s="1">
        <v>105</v>
      </c>
      <c r="B111" s="1" t="s">
        <v>40</v>
      </c>
      <c r="C111" s="1">
        <v>1295</v>
      </c>
      <c r="D111" s="1">
        <v>10000</v>
      </c>
      <c r="E111" s="1">
        <v>-6.4325029999999996</v>
      </c>
      <c r="F111" s="1">
        <v>-1577576.761655</v>
      </c>
      <c r="G111" s="1">
        <v>-1121915.821148</v>
      </c>
      <c r="H111" s="1">
        <v>290.572293</v>
      </c>
      <c r="I111" s="1">
        <v>155.05759499999999</v>
      </c>
      <c r="J111" s="1">
        <v>36.508673999999999</v>
      </c>
      <c r="K111" s="1">
        <v>2.7390750000000001</v>
      </c>
      <c r="L111" s="1">
        <v>0.52946199999999999</v>
      </c>
      <c r="M111" s="111">
        <v>100</v>
      </c>
      <c r="N111" s="1">
        <v>100</v>
      </c>
      <c r="O111" s="1">
        <v>0</v>
      </c>
      <c r="P111" s="1">
        <v>0</v>
      </c>
      <c r="Q111" s="1">
        <v>0</v>
      </c>
      <c r="R111" s="111">
        <v>40.405959000000003</v>
      </c>
      <c r="S111" s="1">
        <v>3.4696530000000001</v>
      </c>
      <c r="T111" s="1">
        <v>13.238676</v>
      </c>
      <c r="U111" s="1">
        <v>2.0397959999999999</v>
      </c>
      <c r="V111" s="1">
        <v>10.188981</v>
      </c>
      <c r="W111" s="1">
        <v>0.179982</v>
      </c>
      <c r="X111" s="1">
        <v>10.188981</v>
      </c>
      <c r="Y111" s="1">
        <v>12.038796</v>
      </c>
      <c r="Z111" s="1">
        <v>1.539846</v>
      </c>
      <c r="AA111" s="1">
        <v>2.6997300000000002</v>
      </c>
      <c r="AB111" s="1">
        <v>1.8098190000000001</v>
      </c>
      <c r="AC111" s="1">
        <v>2.1997800000000001</v>
      </c>
      <c r="AD111" s="1">
        <v>0</v>
      </c>
      <c r="AE111" s="1">
        <v>0</v>
      </c>
      <c r="AF111" s="1">
        <v>0</v>
      </c>
      <c r="AG111" s="1">
        <v>0</v>
      </c>
      <c r="AH111" s="111">
        <v>0</v>
      </c>
      <c r="AI111" s="1">
        <v>0</v>
      </c>
      <c r="AJ111" s="1">
        <v>0</v>
      </c>
      <c r="AK111" s="1">
        <v>0</v>
      </c>
      <c r="AL111" s="111">
        <v>0</v>
      </c>
      <c r="AM111" s="1">
        <v>0</v>
      </c>
      <c r="AN111" s="1">
        <v>0</v>
      </c>
      <c r="AO111" s="1">
        <v>0</v>
      </c>
      <c r="AP111" s="111">
        <f t="shared" si="5"/>
        <v>0</v>
      </c>
      <c r="AQ111" s="1">
        <f t="shared" si="6"/>
        <v>0</v>
      </c>
      <c r="AR111" s="1">
        <f t="shared" si="7"/>
        <v>0</v>
      </c>
      <c r="AS111" s="1">
        <f t="shared" si="8"/>
        <v>0</v>
      </c>
      <c r="AT111" s="111"/>
    </row>
    <row r="112" spans="1:46" x14ac:dyDescent="0.3">
      <c r="A112" s="1">
        <v>106</v>
      </c>
      <c r="B112" s="1" t="s">
        <v>40</v>
      </c>
      <c r="C112" s="1">
        <v>1294</v>
      </c>
      <c r="D112" s="1">
        <v>10000</v>
      </c>
      <c r="E112" s="1">
        <v>-6.4428200000000002</v>
      </c>
      <c r="F112" s="1">
        <v>-1577286.238812</v>
      </c>
      <c r="G112" s="1">
        <v>-1122070.8784119999</v>
      </c>
      <c r="H112" s="1">
        <v>290.47338200000002</v>
      </c>
      <c r="I112" s="1">
        <v>155.05693500000001</v>
      </c>
      <c r="J112" s="1">
        <v>36.504868000000002</v>
      </c>
      <c r="K112" s="1">
        <v>2.7393610000000002</v>
      </c>
      <c r="L112" s="1">
        <v>0.532223</v>
      </c>
      <c r="M112" s="111">
        <v>100</v>
      </c>
      <c r="N112" s="1">
        <v>100</v>
      </c>
      <c r="O112" s="1">
        <v>0</v>
      </c>
      <c r="P112" s="1">
        <v>0</v>
      </c>
      <c r="Q112" s="1">
        <v>0</v>
      </c>
      <c r="R112" s="111">
        <v>40.405959000000003</v>
      </c>
      <c r="S112" s="1">
        <v>3.4696530000000001</v>
      </c>
      <c r="T112" s="1">
        <v>13.238676</v>
      </c>
      <c r="U112" s="1">
        <v>2.0397959999999999</v>
      </c>
      <c r="V112" s="1">
        <v>10.188981</v>
      </c>
      <c r="W112" s="1">
        <v>0.179982</v>
      </c>
      <c r="X112" s="1">
        <v>10.188981</v>
      </c>
      <c r="Y112" s="1">
        <v>12.038796</v>
      </c>
      <c r="Z112" s="1">
        <v>1.539846</v>
      </c>
      <c r="AA112" s="1">
        <v>2.6997300000000002</v>
      </c>
      <c r="AB112" s="1">
        <v>1.8098190000000001</v>
      </c>
      <c r="AC112" s="1">
        <v>2.1997800000000001</v>
      </c>
      <c r="AD112" s="1">
        <v>0</v>
      </c>
      <c r="AE112" s="1">
        <v>0</v>
      </c>
      <c r="AF112" s="1">
        <v>0</v>
      </c>
      <c r="AG112" s="1">
        <v>0</v>
      </c>
      <c r="AH112" s="111">
        <v>0</v>
      </c>
      <c r="AI112" s="1">
        <v>0</v>
      </c>
      <c r="AJ112" s="1">
        <v>0</v>
      </c>
      <c r="AK112" s="1">
        <v>0</v>
      </c>
      <c r="AL112" s="111">
        <v>0</v>
      </c>
      <c r="AM112" s="1">
        <v>0</v>
      </c>
      <c r="AN112" s="1">
        <v>0</v>
      </c>
      <c r="AO112" s="1">
        <v>0</v>
      </c>
      <c r="AP112" s="111">
        <f t="shared" si="5"/>
        <v>0</v>
      </c>
      <c r="AQ112" s="1">
        <f t="shared" si="6"/>
        <v>0</v>
      </c>
      <c r="AR112" s="1">
        <f t="shared" si="7"/>
        <v>0</v>
      </c>
      <c r="AS112" s="1">
        <f t="shared" si="8"/>
        <v>0</v>
      </c>
      <c r="AT112" s="111"/>
    </row>
    <row r="113" spans="1:46" x14ac:dyDescent="0.3">
      <c r="A113" s="1">
        <v>107</v>
      </c>
      <c r="B113" s="1" t="s">
        <v>40</v>
      </c>
      <c r="C113" s="1">
        <v>1293</v>
      </c>
      <c r="D113" s="1">
        <v>10000</v>
      </c>
      <c r="E113" s="1">
        <v>-6.4531530000000004</v>
      </c>
      <c r="F113" s="1">
        <v>-1576995.814912</v>
      </c>
      <c r="G113" s="1">
        <v>-1122225.935017</v>
      </c>
      <c r="H113" s="1">
        <v>290.37440900000001</v>
      </c>
      <c r="I113" s="1">
        <v>155.056274</v>
      </c>
      <c r="J113" s="1">
        <v>36.501061</v>
      </c>
      <c r="K113" s="1">
        <v>2.739646</v>
      </c>
      <c r="L113" s="1">
        <v>0.53498800000000002</v>
      </c>
      <c r="M113" s="111">
        <v>100</v>
      </c>
      <c r="N113" s="1">
        <v>100</v>
      </c>
      <c r="O113" s="1">
        <v>0</v>
      </c>
      <c r="P113" s="1">
        <v>0</v>
      </c>
      <c r="Q113" s="1">
        <v>0</v>
      </c>
      <c r="R113" s="111">
        <v>40.405959000000003</v>
      </c>
      <c r="S113" s="1">
        <v>3.4696530000000001</v>
      </c>
      <c r="T113" s="1">
        <v>13.238676</v>
      </c>
      <c r="U113" s="1">
        <v>2.0397959999999999</v>
      </c>
      <c r="V113" s="1">
        <v>10.188981</v>
      </c>
      <c r="W113" s="1">
        <v>0.179982</v>
      </c>
      <c r="X113" s="1">
        <v>10.188981</v>
      </c>
      <c r="Y113" s="1">
        <v>12.038796</v>
      </c>
      <c r="Z113" s="1">
        <v>1.539846</v>
      </c>
      <c r="AA113" s="1">
        <v>2.6997300000000002</v>
      </c>
      <c r="AB113" s="1">
        <v>1.8098190000000001</v>
      </c>
      <c r="AC113" s="1">
        <v>2.1997800000000001</v>
      </c>
      <c r="AD113" s="1">
        <v>0</v>
      </c>
      <c r="AE113" s="1">
        <v>0</v>
      </c>
      <c r="AF113" s="1">
        <v>0</v>
      </c>
      <c r="AG113" s="1">
        <v>0</v>
      </c>
      <c r="AH113" s="111">
        <v>0</v>
      </c>
      <c r="AI113" s="1">
        <v>0</v>
      </c>
      <c r="AJ113" s="1">
        <v>0</v>
      </c>
      <c r="AK113" s="1">
        <v>0</v>
      </c>
      <c r="AL113" s="111">
        <v>0</v>
      </c>
      <c r="AM113" s="1">
        <v>0</v>
      </c>
      <c r="AN113" s="1">
        <v>0</v>
      </c>
      <c r="AO113" s="1">
        <v>0</v>
      </c>
      <c r="AP113" s="111">
        <f t="shared" si="5"/>
        <v>0</v>
      </c>
      <c r="AQ113" s="1">
        <f t="shared" si="6"/>
        <v>0</v>
      </c>
      <c r="AR113" s="1">
        <f t="shared" si="7"/>
        <v>0</v>
      </c>
      <c r="AS113" s="1">
        <f t="shared" si="8"/>
        <v>0</v>
      </c>
      <c r="AT113" s="111"/>
    </row>
    <row r="114" spans="1:46" x14ac:dyDescent="0.3">
      <c r="A114" s="1">
        <v>108</v>
      </c>
      <c r="B114" s="1" t="s">
        <v>40</v>
      </c>
      <c r="C114" s="1">
        <v>1292</v>
      </c>
      <c r="D114" s="1">
        <v>10000</v>
      </c>
      <c r="E114" s="1">
        <v>-6.4635020000000001</v>
      </c>
      <c r="F114" s="1">
        <v>-1576705.4900160001</v>
      </c>
      <c r="G114" s="1">
        <v>-1122380.9909600001</v>
      </c>
      <c r="H114" s="1">
        <v>290.275372</v>
      </c>
      <c r="I114" s="1">
        <v>155.05561299999999</v>
      </c>
      <c r="J114" s="1">
        <v>36.497255000000003</v>
      </c>
      <c r="K114" s="1">
        <v>2.739932</v>
      </c>
      <c r="L114" s="1">
        <v>0.53775600000000001</v>
      </c>
      <c r="M114" s="111">
        <v>100</v>
      </c>
      <c r="N114" s="1">
        <v>100</v>
      </c>
      <c r="O114" s="1">
        <v>0</v>
      </c>
      <c r="P114" s="1">
        <v>0</v>
      </c>
      <c r="Q114" s="1">
        <v>0</v>
      </c>
      <c r="R114" s="111">
        <v>40.405959000000003</v>
      </c>
      <c r="S114" s="1">
        <v>3.4696530000000001</v>
      </c>
      <c r="T114" s="1">
        <v>13.238676</v>
      </c>
      <c r="U114" s="1">
        <v>2.0397959999999999</v>
      </c>
      <c r="V114" s="1">
        <v>10.188981</v>
      </c>
      <c r="W114" s="1">
        <v>0.179982</v>
      </c>
      <c r="X114" s="1">
        <v>10.188981</v>
      </c>
      <c r="Y114" s="1">
        <v>12.038796</v>
      </c>
      <c r="Z114" s="1">
        <v>1.539846</v>
      </c>
      <c r="AA114" s="1">
        <v>2.6997300000000002</v>
      </c>
      <c r="AB114" s="1">
        <v>1.8098190000000001</v>
      </c>
      <c r="AC114" s="1">
        <v>2.1997800000000001</v>
      </c>
      <c r="AD114" s="1">
        <v>0</v>
      </c>
      <c r="AE114" s="1">
        <v>0</v>
      </c>
      <c r="AF114" s="1">
        <v>0</v>
      </c>
      <c r="AG114" s="1">
        <v>0</v>
      </c>
      <c r="AH114" s="111">
        <v>0</v>
      </c>
      <c r="AI114" s="1">
        <v>0</v>
      </c>
      <c r="AJ114" s="1">
        <v>0</v>
      </c>
      <c r="AK114" s="1">
        <v>0</v>
      </c>
      <c r="AL114" s="111">
        <v>0</v>
      </c>
      <c r="AM114" s="1">
        <v>0</v>
      </c>
      <c r="AN114" s="1">
        <v>0</v>
      </c>
      <c r="AO114" s="1">
        <v>0</v>
      </c>
      <c r="AP114" s="111">
        <f t="shared" si="5"/>
        <v>0</v>
      </c>
      <c r="AQ114" s="1">
        <f t="shared" si="6"/>
        <v>0</v>
      </c>
      <c r="AR114" s="1">
        <f t="shared" si="7"/>
        <v>0</v>
      </c>
      <c r="AS114" s="1">
        <f t="shared" si="8"/>
        <v>0</v>
      </c>
      <c r="AT114" s="111"/>
    </row>
    <row r="115" spans="1:46" x14ac:dyDescent="0.3">
      <c r="A115" s="1">
        <v>109</v>
      </c>
      <c r="B115" s="1" t="s">
        <v>40</v>
      </c>
      <c r="C115" s="1">
        <v>1291</v>
      </c>
      <c r="D115" s="1">
        <v>10000</v>
      </c>
      <c r="E115" s="1">
        <v>-6.4738670000000003</v>
      </c>
      <c r="F115" s="1">
        <v>-1576415.264188</v>
      </c>
      <c r="G115" s="1">
        <v>-1122536.0462430001</v>
      </c>
      <c r="H115" s="1">
        <v>290.17627299999998</v>
      </c>
      <c r="I115" s="1">
        <v>155.05495199999999</v>
      </c>
      <c r="J115" s="1">
        <v>36.493448999999998</v>
      </c>
      <c r="K115" s="1">
        <v>2.740218</v>
      </c>
      <c r="L115" s="1">
        <v>0.54052699999999998</v>
      </c>
      <c r="M115" s="111">
        <v>100</v>
      </c>
      <c r="N115" s="1">
        <v>100</v>
      </c>
      <c r="O115" s="1">
        <v>0</v>
      </c>
      <c r="P115" s="1">
        <v>0</v>
      </c>
      <c r="Q115" s="1">
        <v>0</v>
      </c>
      <c r="R115" s="111">
        <v>40.405959000000003</v>
      </c>
      <c r="S115" s="1">
        <v>3.4696530000000001</v>
      </c>
      <c r="T115" s="1">
        <v>13.238676</v>
      </c>
      <c r="U115" s="1">
        <v>2.0397959999999999</v>
      </c>
      <c r="V115" s="1">
        <v>10.188981</v>
      </c>
      <c r="W115" s="1">
        <v>0.179982</v>
      </c>
      <c r="X115" s="1">
        <v>10.188981</v>
      </c>
      <c r="Y115" s="1">
        <v>12.038796</v>
      </c>
      <c r="Z115" s="1">
        <v>1.539846</v>
      </c>
      <c r="AA115" s="1">
        <v>2.6997300000000002</v>
      </c>
      <c r="AB115" s="1">
        <v>1.8098190000000001</v>
      </c>
      <c r="AC115" s="1">
        <v>2.1997800000000001</v>
      </c>
      <c r="AD115" s="1">
        <v>0</v>
      </c>
      <c r="AE115" s="1">
        <v>0</v>
      </c>
      <c r="AF115" s="1">
        <v>0</v>
      </c>
      <c r="AG115" s="1">
        <v>0</v>
      </c>
      <c r="AH115" s="111">
        <v>0</v>
      </c>
      <c r="AI115" s="1">
        <v>0</v>
      </c>
      <c r="AJ115" s="1">
        <v>0</v>
      </c>
      <c r="AK115" s="1">
        <v>0</v>
      </c>
      <c r="AL115" s="111">
        <v>0</v>
      </c>
      <c r="AM115" s="1">
        <v>0</v>
      </c>
      <c r="AN115" s="1">
        <v>0</v>
      </c>
      <c r="AO115" s="1">
        <v>0</v>
      </c>
      <c r="AP115" s="111">
        <f t="shared" si="5"/>
        <v>0</v>
      </c>
      <c r="AQ115" s="1">
        <f t="shared" si="6"/>
        <v>0</v>
      </c>
      <c r="AR115" s="1">
        <f t="shared" si="7"/>
        <v>0</v>
      </c>
      <c r="AS115" s="1">
        <f t="shared" si="8"/>
        <v>0</v>
      </c>
      <c r="AT115" s="111"/>
    </row>
    <row r="116" spans="1:46" x14ac:dyDescent="0.3">
      <c r="A116" s="1">
        <v>110</v>
      </c>
      <c r="B116" s="1" t="s">
        <v>40</v>
      </c>
      <c r="C116" s="1">
        <v>1290</v>
      </c>
      <c r="D116" s="1">
        <v>10000</v>
      </c>
      <c r="E116" s="1">
        <v>-6.4842490000000002</v>
      </c>
      <c r="F116" s="1">
        <v>-1576125.1374909999</v>
      </c>
      <c r="G116" s="1">
        <v>-1122691.1008639999</v>
      </c>
      <c r="H116" s="1">
        <v>290.077111</v>
      </c>
      <c r="I116" s="1">
        <v>155.05429100000001</v>
      </c>
      <c r="J116" s="1">
        <v>36.489642000000003</v>
      </c>
      <c r="K116" s="1">
        <v>2.7405040000000001</v>
      </c>
      <c r="L116" s="1">
        <v>0.54330199999999995</v>
      </c>
      <c r="M116" s="111">
        <v>100</v>
      </c>
      <c r="N116" s="1">
        <v>100</v>
      </c>
      <c r="O116" s="1">
        <v>0</v>
      </c>
      <c r="P116" s="1">
        <v>0</v>
      </c>
      <c r="Q116" s="1">
        <v>0</v>
      </c>
      <c r="R116" s="111">
        <v>40.405959000000003</v>
      </c>
      <c r="S116" s="1">
        <v>3.4696530000000001</v>
      </c>
      <c r="T116" s="1">
        <v>13.238676</v>
      </c>
      <c r="U116" s="1">
        <v>2.0397959999999999</v>
      </c>
      <c r="V116" s="1">
        <v>10.188981</v>
      </c>
      <c r="W116" s="1">
        <v>0.179982</v>
      </c>
      <c r="X116" s="1">
        <v>10.188981</v>
      </c>
      <c r="Y116" s="1">
        <v>12.038796</v>
      </c>
      <c r="Z116" s="1">
        <v>1.539846</v>
      </c>
      <c r="AA116" s="1">
        <v>2.6997300000000002</v>
      </c>
      <c r="AB116" s="1">
        <v>1.8098190000000001</v>
      </c>
      <c r="AC116" s="1">
        <v>2.1997800000000001</v>
      </c>
      <c r="AD116" s="1">
        <v>0</v>
      </c>
      <c r="AE116" s="1">
        <v>0</v>
      </c>
      <c r="AF116" s="1">
        <v>0</v>
      </c>
      <c r="AG116" s="1">
        <v>0</v>
      </c>
      <c r="AH116" s="111">
        <v>0</v>
      </c>
      <c r="AI116" s="1">
        <v>0</v>
      </c>
      <c r="AJ116" s="1">
        <v>0</v>
      </c>
      <c r="AK116" s="1">
        <v>0</v>
      </c>
      <c r="AL116" s="111">
        <v>0</v>
      </c>
      <c r="AM116" s="1">
        <v>0</v>
      </c>
      <c r="AN116" s="1">
        <v>0</v>
      </c>
      <c r="AO116" s="1">
        <v>0</v>
      </c>
      <c r="AP116" s="111">
        <f t="shared" si="5"/>
        <v>0</v>
      </c>
      <c r="AQ116" s="1">
        <f t="shared" si="6"/>
        <v>0</v>
      </c>
      <c r="AR116" s="1">
        <f t="shared" si="7"/>
        <v>0</v>
      </c>
      <c r="AS116" s="1">
        <f t="shared" si="8"/>
        <v>0</v>
      </c>
      <c r="AT116" s="111"/>
    </row>
    <row r="117" spans="1:46" x14ac:dyDescent="0.3">
      <c r="A117" s="1">
        <v>111</v>
      </c>
      <c r="B117" s="1" t="s">
        <v>40</v>
      </c>
      <c r="C117" s="1">
        <v>1289</v>
      </c>
      <c r="D117" s="1">
        <v>10000</v>
      </c>
      <c r="E117" s="1">
        <v>-6.4946469999999996</v>
      </c>
      <c r="F117" s="1">
        <v>-1575835.109987</v>
      </c>
      <c r="G117" s="1">
        <v>-1122846.1548240001</v>
      </c>
      <c r="H117" s="1">
        <v>289.97788600000001</v>
      </c>
      <c r="I117" s="1">
        <v>155.053629</v>
      </c>
      <c r="J117" s="1">
        <v>36.485835999999999</v>
      </c>
      <c r="K117" s="1">
        <v>2.7407900000000001</v>
      </c>
      <c r="L117" s="1">
        <v>0.54608100000000004</v>
      </c>
      <c r="M117" s="111">
        <v>100</v>
      </c>
      <c r="N117" s="1">
        <v>100</v>
      </c>
      <c r="O117" s="1">
        <v>0</v>
      </c>
      <c r="P117" s="1">
        <v>0</v>
      </c>
      <c r="Q117" s="1">
        <v>0</v>
      </c>
      <c r="R117" s="111">
        <v>40.405959000000003</v>
      </c>
      <c r="S117" s="1">
        <v>3.4696530000000001</v>
      </c>
      <c r="T117" s="1">
        <v>13.238676</v>
      </c>
      <c r="U117" s="1">
        <v>2.0397959999999999</v>
      </c>
      <c r="V117" s="1">
        <v>10.188981</v>
      </c>
      <c r="W117" s="1">
        <v>0.179982</v>
      </c>
      <c r="X117" s="1">
        <v>10.188981</v>
      </c>
      <c r="Y117" s="1">
        <v>12.038796</v>
      </c>
      <c r="Z117" s="1">
        <v>1.539846</v>
      </c>
      <c r="AA117" s="1">
        <v>2.6997300000000002</v>
      </c>
      <c r="AB117" s="1">
        <v>1.8098190000000001</v>
      </c>
      <c r="AC117" s="1">
        <v>2.1997800000000001</v>
      </c>
      <c r="AD117" s="1">
        <v>0</v>
      </c>
      <c r="AE117" s="1">
        <v>0</v>
      </c>
      <c r="AF117" s="1">
        <v>0</v>
      </c>
      <c r="AG117" s="1">
        <v>0</v>
      </c>
      <c r="AH117" s="111">
        <v>0</v>
      </c>
      <c r="AI117" s="1">
        <v>0</v>
      </c>
      <c r="AJ117" s="1">
        <v>0</v>
      </c>
      <c r="AK117" s="1">
        <v>0</v>
      </c>
      <c r="AL117" s="111">
        <v>0</v>
      </c>
      <c r="AM117" s="1">
        <v>0</v>
      </c>
      <c r="AN117" s="1">
        <v>0</v>
      </c>
      <c r="AO117" s="1">
        <v>0</v>
      </c>
      <c r="AP117" s="111">
        <f t="shared" si="5"/>
        <v>0</v>
      </c>
      <c r="AQ117" s="1">
        <f t="shared" si="6"/>
        <v>0</v>
      </c>
      <c r="AR117" s="1">
        <f t="shared" si="7"/>
        <v>0</v>
      </c>
      <c r="AS117" s="1">
        <f t="shared" si="8"/>
        <v>0</v>
      </c>
      <c r="AT117" s="111"/>
    </row>
    <row r="118" spans="1:46" x14ac:dyDescent="0.3">
      <c r="A118" s="1">
        <v>112</v>
      </c>
      <c r="B118" s="1" t="s">
        <v>40</v>
      </c>
      <c r="C118" s="1">
        <v>1288</v>
      </c>
      <c r="D118" s="1">
        <v>10000</v>
      </c>
      <c r="E118" s="1">
        <v>-6.5050610000000004</v>
      </c>
      <c r="F118" s="1">
        <v>-1575545.1817389999</v>
      </c>
      <c r="G118" s="1">
        <v>-1123001.2081220001</v>
      </c>
      <c r="H118" s="1">
        <v>289.87859800000001</v>
      </c>
      <c r="I118" s="1">
        <v>155.052967</v>
      </c>
      <c r="J118" s="1">
        <v>36.482030000000002</v>
      </c>
      <c r="K118" s="1">
        <v>2.7410760000000001</v>
      </c>
      <c r="L118" s="1">
        <v>0.54886299999999999</v>
      </c>
      <c r="M118" s="111">
        <v>100</v>
      </c>
      <c r="N118" s="1">
        <v>100</v>
      </c>
      <c r="O118" s="1">
        <v>0</v>
      </c>
      <c r="P118" s="1">
        <v>0</v>
      </c>
      <c r="Q118" s="1">
        <v>0</v>
      </c>
      <c r="R118" s="111">
        <v>40.405959000000003</v>
      </c>
      <c r="S118" s="1">
        <v>3.4696530000000001</v>
      </c>
      <c r="T118" s="1">
        <v>13.238676</v>
      </c>
      <c r="U118" s="1">
        <v>2.0397959999999999</v>
      </c>
      <c r="V118" s="1">
        <v>10.188981</v>
      </c>
      <c r="W118" s="1">
        <v>0.179982</v>
      </c>
      <c r="X118" s="1">
        <v>10.188981</v>
      </c>
      <c r="Y118" s="1">
        <v>12.038796</v>
      </c>
      <c r="Z118" s="1">
        <v>1.539846</v>
      </c>
      <c r="AA118" s="1">
        <v>2.6997300000000002</v>
      </c>
      <c r="AB118" s="1">
        <v>1.8098190000000001</v>
      </c>
      <c r="AC118" s="1">
        <v>2.1997800000000001</v>
      </c>
      <c r="AD118" s="1">
        <v>0</v>
      </c>
      <c r="AE118" s="1">
        <v>0</v>
      </c>
      <c r="AF118" s="1">
        <v>0</v>
      </c>
      <c r="AG118" s="1">
        <v>0</v>
      </c>
      <c r="AH118" s="111">
        <v>0</v>
      </c>
      <c r="AI118" s="1">
        <v>0</v>
      </c>
      <c r="AJ118" s="1">
        <v>0</v>
      </c>
      <c r="AK118" s="1">
        <v>0</v>
      </c>
      <c r="AL118" s="111">
        <v>0</v>
      </c>
      <c r="AM118" s="1">
        <v>0</v>
      </c>
      <c r="AN118" s="1">
        <v>0</v>
      </c>
      <c r="AO118" s="1">
        <v>0</v>
      </c>
      <c r="AP118" s="111">
        <f t="shared" si="5"/>
        <v>0</v>
      </c>
      <c r="AQ118" s="1">
        <f t="shared" si="6"/>
        <v>0</v>
      </c>
      <c r="AR118" s="1">
        <f t="shared" si="7"/>
        <v>0</v>
      </c>
      <c r="AS118" s="1">
        <f t="shared" si="8"/>
        <v>0</v>
      </c>
      <c r="AT118" s="111"/>
    </row>
    <row r="119" spans="1:46" x14ac:dyDescent="0.3">
      <c r="A119" s="1">
        <v>113</v>
      </c>
      <c r="B119" s="1" t="s">
        <v>40</v>
      </c>
      <c r="C119" s="1">
        <v>1287</v>
      </c>
      <c r="D119" s="1">
        <v>10000</v>
      </c>
      <c r="E119" s="1">
        <v>-6.5154920000000001</v>
      </c>
      <c r="F119" s="1">
        <v>-1575255.3528110001</v>
      </c>
      <c r="G119" s="1">
        <v>-1123156.260759</v>
      </c>
      <c r="H119" s="1">
        <v>289.779247</v>
      </c>
      <c r="I119" s="1">
        <v>155.05230499999999</v>
      </c>
      <c r="J119" s="1">
        <v>36.478223999999997</v>
      </c>
      <c r="K119" s="1">
        <v>2.7413620000000001</v>
      </c>
      <c r="L119" s="1">
        <v>0.55164800000000003</v>
      </c>
      <c r="M119" s="111">
        <v>100</v>
      </c>
      <c r="N119" s="1">
        <v>100</v>
      </c>
      <c r="O119" s="1">
        <v>0</v>
      </c>
      <c r="P119" s="1">
        <v>0</v>
      </c>
      <c r="Q119" s="1">
        <v>0</v>
      </c>
      <c r="R119" s="111">
        <v>40.405959000000003</v>
      </c>
      <c r="S119" s="1">
        <v>3.4696530000000001</v>
      </c>
      <c r="T119" s="1">
        <v>13.238676</v>
      </c>
      <c r="U119" s="1">
        <v>2.0397959999999999</v>
      </c>
      <c r="V119" s="1">
        <v>10.188981</v>
      </c>
      <c r="W119" s="1">
        <v>0.179982</v>
      </c>
      <c r="X119" s="1">
        <v>10.188981</v>
      </c>
      <c r="Y119" s="1">
        <v>12.038796</v>
      </c>
      <c r="Z119" s="1">
        <v>1.539846</v>
      </c>
      <c r="AA119" s="1">
        <v>2.6997300000000002</v>
      </c>
      <c r="AB119" s="1">
        <v>1.8098190000000001</v>
      </c>
      <c r="AC119" s="1">
        <v>2.1997800000000001</v>
      </c>
      <c r="AD119" s="1">
        <v>0</v>
      </c>
      <c r="AE119" s="1">
        <v>0</v>
      </c>
      <c r="AF119" s="1">
        <v>0</v>
      </c>
      <c r="AG119" s="1">
        <v>0</v>
      </c>
      <c r="AH119" s="111">
        <v>0</v>
      </c>
      <c r="AI119" s="1">
        <v>0</v>
      </c>
      <c r="AJ119" s="1">
        <v>0</v>
      </c>
      <c r="AK119" s="1">
        <v>0</v>
      </c>
      <c r="AL119" s="111">
        <v>0</v>
      </c>
      <c r="AM119" s="1">
        <v>0</v>
      </c>
      <c r="AN119" s="1">
        <v>0</v>
      </c>
      <c r="AO119" s="1">
        <v>0</v>
      </c>
      <c r="AP119" s="111">
        <f t="shared" si="5"/>
        <v>0</v>
      </c>
      <c r="AQ119" s="1">
        <f t="shared" si="6"/>
        <v>0</v>
      </c>
      <c r="AR119" s="1">
        <f t="shared" si="7"/>
        <v>0</v>
      </c>
      <c r="AS119" s="1">
        <f t="shared" si="8"/>
        <v>0</v>
      </c>
      <c r="AT119" s="111"/>
    </row>
    <row r="120" spans="1:46" x14ac:dyDescent="0.3">
      <c r="A120" s="1">
        <v>114</v>
      </c>
      <c r="B120" s="1" t="s">
        <v>40</v>
      </c>
      <c r="C120" s="1">
        <v>1286</v>
      </c>
      <c r="D120" s="1">
        <v>10000</v>
      </c>
      <c r="E120" s="1">
        <v>-6.5259390000000002</v>
      </c>
      <c r="F120" s="1">
        <v>-1574965.6232660001</v>
      </c>
      <c r="G120" s="1">
        <v>-1123311.3127329999</v>
      </c>
      <c r="H120" s="1">
        <v>289.67983199999998</v>
      </c>
      <c r="I120" s="1">
        <v>155.05164300000001</v>
      </c>
      <c r="J120" s="1">
        <v>36.474417000000003</v>
      </c>
      <c r="K120" s="1">
        <v>2.7416480000000001</v>
      </c>
      <c r="L120" s="1">
        <v>0.55443799999999999</v>
      </c>
      <c r="M120" s="111">
        <v>100</v>
      </c>
      <c r="N120" s="1">
        <v>100</v>
      </c>
      <c r="O120" s="1">
        <v>0</v>
      </c>
      <c r="P120" s="1">
        <v>0</v>
      </c>
      <c r="Q120" s="1">
        <v>0</v>
      </c>
      <c r="R120" s="111">
        <v>40.405959000000003</v>
      </c>
      <c r="S120" s="1">
        <v>3.4696530000000001</v>
      </c>
      <c r="T120" s="1">
        <v>13.238676</v>
      </c>
      <c r="U120" s="1">
        <v>2.0397959999999999</v>
      </c>
      <c r="V120" s="1">
        <v>10.188981</v>
      </c>
      <c r="W120" s="1">
        <v>0.179982</v>
      </c>
      <c r="X120" s="1">
        <v>10.188981</v>
      </c>
      <c r="Y120" s="1">
        <v>12.038796</v>
      </c>
      <c r="Z120" s="1">
        <v>1.539846</v>
      </c>
      <c r="AA120" s="1">
        <v>2.6997300000000002</v>
      </c>
      <c r="AB120" s="1">
        <v>1.8098190000000001</v>
      </c>
      <c r="AC120" s="1">
        <v>2.1997800000000001</v>
      </c>
      <c r="AD120" s="1">
        <v>0</v>
      </c>
      <c r="AE120" s="1">
        <v>0</v>
      </c>
      <c r="AF120" s="1">
        <v>0</v>
      </c>
      <c r="AG120" s="1">
        <v>0</v>
      </c>
      <c r="AH120" s="111">
        <v>0</v>
      </c>
      <c r="AI120" s="1">
        <v>0</v>
      </c>
      <c r="AJ120" s="1">
        <v>0</v>
      </c>
      <c r="AK120" s="1">
        <v>0</v>
      </c>
      <c r="AL120" s="111">
        <v>0</v>
      </c>
      <c r="AM120" s="1">
        <v>0</v>
      </c>
      <c r="AN120" s="1">
        <v>0</v>
      </c>
      <c r="AO120" s="1">
        <v>0</v>
      </c>
      <c r="AP120" s="111">
        <f t="shared" si="5"/>
        <v>0</v>
      </c>
      <c r="AQ120" s="1">
        <f t="shared" si="6"/>
        <v>0</v>
      </c>
      <c r="AR120" s="1">
        <f t="shared" si="7"/>
        <v>0</v>
      </c>
      <c r="AS120" s="1">
        <f t="shared" si="8"/>
        <v>0</v>
      </c>
      <c r="AT120" s="111"/>
    </row>
    <row r="121" spans="1:46" x14ac:dyDescent="0.3">
      <c r="A121" s="1">
        <v>115</v>
      </c>
      <c r="B121" s="1" t="s">
        <v>40</v>
      </c>
      <c r="C121" s="1">
        <v>1285</v>
      </c>
      <c r="D121" s="1">
        <v>10000</v>
      </c>
      <c r="E121" s="1">
        <v>-6.536403</v>
      </c>
      <c r="F121" s="1">
        <v>-1574675.9931679999</v>
      </c>
      <c r="G121" s="1">
        <v>-1123466.3640449999</v>
      </c>
      <c r="H121" s="1">
        <v>289.580354</v>
      </c>
      <c r="I121" s="1">
        <v>155.05098000000001</v>
      </c>
      <c r="J121" s="1">
        <v>36.470610999999998</v>
      </c>
      <c r="K121" s="1">
        <v>2.7419340000000001</v>
      </c>
      <c r="L121" s="1">
        <v>0.55723</v>
      </c>
      <c r="M121" s="111">
        <v>100</v>
      </c>
      <c r="N121" s="1">
        <v>100</v>
      </c>
      <c r="O121" s="1">
        <v>0</v>
      </c>
      <c r="P121" s="1">
        <v>0</v>
      </c>
      <c r="Q121" s="1">
        <v>0</v>
      </c>
      <c r="R121" s="111">
        <v>40.405959000000003</v>
      </c>
      <c r="S121" s="1">
        <v>3.4696530000000001</v>
      </c>
      <c r="T121" s="1">
        <v>13.238676</v>
      </c>
      <c r="U121" s="1">
        <v>2.0397959999999999</v>
      </c>
      <c r="V121" s="1">
        <v>10.188981</v>
      </c>
      <c r="W121" s="1">
        <v>0.179982</v>
      </c>
      <c r="X121" s="1">
        <v>10.188981</v>
      </c>
      <c r="Y121" s="1">
        <v>12.038796</v>
      </c>
      <c r="Z121" s="1">
        <v>1.539846</v>
      </c>
      <c r="AA121" s="1">
        <v>2.6997300000000002</v>
      </c>
      <c r="AB121" s="1">
        <v>1.8098190000000001</v>
      </c>
      <c r="AC121" s="1">
        <v>2.1997800000000001</v>
      </c>
      <c r="AD121" s="1">
        <v>0</v>
      </c>
      <c r="AE121" s="1">
        <v>0</v>
      </c>
      <c r="AF121" s="1">
        <v>0</v>
      </c>
      <c r="AG121" s="1">
        <v>0</v>
      </c>
      <c r="AH121" s="111">
        <v>0</v>
      </c>
      <c r="AI121" s="1">
        <v>0</v>
      </c>
      <c r="AJ121" s="1">
        <v>0</v>
      </c>
      <c r="AK121" s="1">
        <v>0</v>
      </c>
      <c r="AL121" s="111">
        <v>0</v>
      </c>
      <c r="AM121" s="1">
        <v>0</v>
      </c>
      <c r="AN121" s="1">
        <v>0</v>
      </c>
      <c r="AO121" s="1">
        <v>0</v>
      </c>
      <c r="AP121" s="111">
        <f t="shared" si="5"/>
        <v>0</v>
      </c>
      <c r="AQ121" s="1">
        <f t="shared" si="6"/>
        <v>0</v>
      </c>
      <c r="AR121" s="1">
        <f t="shared" si="7"/>
        <v>0</v>
      </c>
      <c r="AS121" s="1">
        <f t="shared" si="8"/>
        <v>0</v>
      </c>
      <c r="AT121" s="111"/>
    </row>
    <row r="122" spans="1:46" x14ac:dyDescent="0.3">
      <c r="A122" s="1">
        <v>116</v>
      </c>
      <c r="B122" s="1" t="s">
        <v>40</v>
      </c>
      <c r="C122" s="1">
        <v>1284</v>
      </c>
      <c r="D122" s="1">
        <v>10000</v>
      </c>
      <c r="E122" s="1">
        <v>-6.5468830000000002</v>
      </c>
      <c r="F122" s="1">
        <v>-1574386.462579</v>
      </c>
      <c r="G122" s="1">
        <v>-1123621.414694</v>
      </c>
      <c r="H122" s="1">
        <v>289.48081300000001</v>
      </c>
      <c r="I122" s="1">
        <v>155.050318</v>
      </c>
      <c r="J122" s="1">
        <v>36.466805000000001</v>
      </c>
      <c r="K122" s="1">
        <v>2.7422200000000001</v>
      </c>
      <c r="L122" s="1">
        <v>0.56002700000000005</v>
      </c>
      <c r="M122" s="111">
        <v>100</v>
      </c>
      <c r="N122" s="1">
        <v>100</v>
      </c>
      <c r="O122" s="1">
        <v>0</v>
      </c>
      <c r="P122" s="1">
        <v>0</v>
      </c>
      <c r="Q122" s="1">
        <v>0</v>
      </c>
      <c r="R122" s="111">
        <v>40.405959000000003</v>
      </c>
      <c r="S122" s="1">
        <v>3.4696530000000001</v>
      </c>
      <c r="T122" s="1">
        <v>13.238676</v>
      </c>
      <c r="U122" s="1">
        <v>2.0397959999999999</v>
      </c>
      <c r="V122" s="1">
        <v>10.188981</v>
      </c>
      <c r="W122" s="1">
        <v>0.179982</v>
      </c>
      <c r="X122" s="1">
        <v>10.188981</v>
      </c>
      <c r="Y122" s="1">
        <v>12.038796</v>
      </c>
      <c r="Z122" s="1">
        <v>1.539846</v>
      </c>
      <c r="AA122" s="1">
        <v>2.6997300000000002</v>
      </c>
      <c r="AB122" s="1">
        <v>1.8098190000000001</v>
      </c>
      <c r="AC122" s="1">
        <v>2.1997800000000001</v>
      </c>
      <c r="AD122" s="1">
        <v>0</v>
      </c>
      <c r="AE122" s="1">
        <v>0</v>
      </c>
      <c r="AF122" s="1">
        <v>0</v>
      </c>
      <c r="AG122" s="1">
        <v>0</v>
      </c>
      <c r="AH122" s="111">
        <v>0</v>
      </c>
      <c r="AI122" s="1">
        <v>0</v>
      </c>
      <c r="AJ122" s="1">
        <v>0</v>
      </c>
      <c r="AK122" s="1">
        <v>0</v>
      </c>
      <c r="AL122" s="111">
        <v>0</v>
      </c>
      <c r="AM122" s="1">
        <v>0</v>
      </c>
      <c r="AN122" s="1">
        <v>0</v>
      </c>
      <c r="AO122" s="1">
        <v>0</v>
      </c>
      <c r="AP122" s="111">
        <f t="shared" si="5"/>
        <v>0</v>
      </c>
      <c r="AQ122" s="1">
        <f t="shared" si="6"/>
        <v>0</v>
      </c>
      <c r="AR122" s="1">
        <f t="shared" si="7"/>
        <v>0</v>
      </c>
      <c r="AS122" s="1">
        <f t="shared" si="8"/>
        <v>0</v>
      </c>
      <c r="AT122" s="111"/>
    </row>
    <row r="123" spans="1:46" x14ac:dyDescent="0.3">
      <c r="A123" s="1">
        <v>117</v>
      </c>
      <c r="B123" s="1" t="s">
        <v>40</v>
      </c>
      <c r="C123" s="1">
        <v>1283</v>
      </c>
      <c r="D123" s="1">
        <v>10000</v>
      </c>
      <c r="E123" s="1">
        <v>-6.5573790000000001</v>
      </c>
      <c r="F123" s="1">
        <v>-1574097.0315630001</v>
      </c>
      <c r="G123" s="1">
        <v>-1123776.46468</v>
      </c>
      <c r="H123" s="1">
        <v>289.38120800000002</v>
      </c>
      <c r="I123" s="1">
        <v>155.049654</v>
      </c>
      <c r="J123" s="1">
        <v>36.462999000000003</v>
      </c>
      <c r="K123" s="1">
        <v>2.7425060000000001</v>
      </c>
      <c r="L123" s="1">
        <v>0.56282699999999997</v>
      </c>
      <c r="M123" s="111">
        <v>100</v>
      </c>
      <c r="N123" s="1">
        <v>100</v>
      </c>
      <c r="O123" s="1">
        <v>0</v>
      </c>
      <c r="P123" s="1">
        <v>0</v>
      </c>
      <c r="Q123" s="1">
        <v>0</v>
      </c>
      <c r="R123" s="111">
        <v>40.405959000000003</v>
      </c>
      <c r="S123" s="1">
        <v>3.4696530000000001</v>
      </c>
      <c r="T123" s="1">
        <v>13.238676</v>
      </c>
      <c r="U123" s="1">
        <v>2.0397959999999999</v>
      </c>
      <c r="V123" s="1">
        <v>10.188981</v>
      </c>
      <c r="W123" s="1">
        <v>0.179982</v>
      </c>
      <c r="X123" s="1">
        <v>10.188981</v>
      </c>
      <c r="Y123" s="1">
        <v>12.038796</v>
      </c>
      <c r="Z123" s="1">
        <v>1.539846</v>
      </c>
      <c r="AA123" s="1">
        <v>2.6997300000000002</v>
      </c>
      <c r="AB123" s="1">
        <v>1.8098190000000001</v>
      </c>
      <c r="AC123" s="1">
        <v>2.1997800000000001</v>
      </c>
      <c r="AD123" s="1">
        <v>0</v>
      </c>
      <c r="AE123" s="1">
        <v>0</v>
      </c>
      <c r="AF123" s="1">
        <v>0</v>
      </c>
      <c r="AG123" s="1">
        <v>0</v>
      </c>
      <c r="AH123" s="111">
        <v>0</v>
      </c>
      <c r="AI123" s="1">
        <v>0</v>
      </c>
      <c r="AJ123" s="1">
        <v>0</v>
      </c>
      <c r="AK123" s="1">
        <v>0</v>
      </c>
      <c r="AL123" s="111">
        <v>0</v>
      </c>
      <c r="AM123" s="1">
        <v>0</v>
      </c>
      <c r="AN123" s="1">
        <v>0</v>
      </c>
      <c r="AO123" s="1">
        <v>0</v>
      </c>
      <c r="AP123" s="111">
        <f t="shared" si="5"/>
        <v>0</v>
      </c>
      <c r="AQ123" s="1">
        <f t="shared" si="6"/>
        <v>0</v>
      </c>
      <c r="AR123" s="1">
        <f t="shared" si="7"/>
        <v>0</v>
      </c>
      <c r="AS123" s="1">
        <f t="shared" si="8"/>
        <v>0</v>
      </c>
      <c r="AT123" s="111"/>
    </row>
    <row r="124" spans="1:46" x14ac:dyDescent="0.3">
      <c r="A124" s="1">
        <v>118</v>
      </c>
      <c r="B124" s="1" t="s">
        <v>40</v>
      </c>
      <c r="C124" s="1">
        <v>1282</v>
      </c>
      <c r="D124" s="1">
        <v>10000</v>
      </c>
      <c r="E124" s="1">
        <v>-6.5678929999999998</v>
      </c>
      <c r="F124" s="1">
        <v>-1573807.700184</v>
      </c>
      <c r="G124" s="1">
        <v>-1123931.514002</v>
      </c>
      <c r="H124" s="1">
        <v>289.28154000000001</v>
      </c>
      <c r="I124" s="1">
        <v>155.048991</v>
      </c>
      <c r="J124" s="1">
        <v>36.459192000000002</v>
      </c>
      <c r="K124" s="1">
        <v>2.7427929999999998</v>
      </c>
      <c r="L124" s="1">
        <v>0.56563099999999999</v>
      </c>
      <c r="M124" s="111">
        <v>100</v>
      </c>
      <c r="N124" s="1">
        <v>100</v>
      </c>
      <c r="O124" s="1">
        <v>0</v>
      </c>
      <c r="P124" s="1">
        <v>0</v>
      </c>
      <c r="Q124" s="1">
        <v>0</v>
      </c>
      <c r="R124" s="111">
        <v>40.405959000000003</v>
      </c>
      <c r="S124" s="1">
        <v>3.4696530000000001</v>
      </c>
      <c r="T124" s="1">
        <v>13.238676</v>
      </c>
      <c r="U124" s="1">
        <v>2.0397959999999999</v>
      </c>
      <c r="V124" s="1">
        <v>10.188981</v>
      </c>
      <c r="W124" s="1">
        <v>0.179982</v>
      </c>
      <c r="X124" s="1">
        <v>10.188981</v>
      </c>
      <c r="Y124" s="1">
        <v>12.038796</v>
      </c>
      <c r="Z124" s="1">
        <v>1.539846</v>
      </c>
      <c r="AA124" s="1">
        <v>2.6997300000000002</v>
      </c>
      <c r="AB124" s="1">
        <v>1.8098190000000001</v>
      </c>
      <c r="AC124" s="1">
        <v>2.1997800000000001</v>
      </c>
      <c r="AD124" s="1">
        <v>0</v>
      </c>
      <c r="AE124" s="1">
        <v>0</v>
      </c>
      <c r="AF124" s="1">
        <v>0</v>
      </c>
      <c r="AG124" s="1">
        <v>0</v>
      </c>
      <c r="AH124" s="111">
        <v>0</v>
      </c>
      <c r="AI124" s="1">
        <v>0</v>
      </c>
      <c r="AJ124" s="1">
        <v>0</v>
      </c>
      <c r="AK124" s="1">
        <v>0</v>
      </c>
      <c r="AL124" s="111">
        <v>0</v>
      </c>
      <c r="AM124" s="1">
        <v>0</v>
      </c>
      <c r="AN124" s="1">
        <v>0</v>
      </c>
      <c r="AO124" s="1">
        <v>0</v>
      </c>
      <c r="AP124" s="111">
        <f t="shared" si="5"/>
        <v>0</v>
      </c>
      <c r="AQ124" s="1">
        <f t="shared" si="6"/>
        <v>0</v>
      </c>
      <c r="AR124" s="1">
        <f t="shared" si="7"/>
        <v>0</v>
      </c>
      <c r="AS124" s="1">
        <f t="shared" si="8"/>
        <v>0</v>
      </c>
      <c r="AT124" s="111"/>
    </row>
    <row r="125" spans="1:46" x14ac:dyDescent="0.3">
      <c r="A125" s="1">
        <v>119</v>
      </c>
      <c r="B125" s="1" t="s">
        <v>40</v>
      </c>
      <c r="C125" s="1">
        <v>1281</v>
      </c>
      <c r="D125" s="1">
        <v>10000</v>
      </c>
      <c r="E125" s="1">
        <v>-6.5784229999999999</v>
      </c>
      <c r="F125" s="1">
        <v>-1573518.468505</v>
      </c>
      <c r="G125" s="1">
        <v>-1124086.5626620001</v>
      </c>
      <c r="H125" s="1">
        <v>289.18180699999999</v>
      </c>
      <c r="I125" s="1">
        <v>155.048328</v>
      </c>
      <c r="J125" s="1">
        <v>36.455385999999997</v>
      </c>
      <c r="K125" s="1">
        <v>2.7430789999999998</v>
      </c>
      <c r="L125" s="1">
        <v>0.568438</v>
      </c>
      <c r="M125" s="111">
        <v>100</v>
      </c>
      <c r="N125" s="1">
        <v>100</v>
      </c>
      <c r="O125" s="1">
        <v>0</v>
      </c>
      <c r="P125" s="1">
        <v>0</v>
      </c>
      <c r="Q125" s="1">
        <v>0</v>
      </c>
      <c r="R125" s="111">
        <v>40.405959000000003</v>
      </c>
      <c r="S125" s="1">
        <v>3.4696530000000001</v>
      </c>
      <c r="T125" s="1">
        <v>13.238676</v>
      </c>
      <c r="U125" s="1">
        <v>2.0397959999999999</v>
      </c>
      <c r="V125" s="1">
        <v>10.188981</v>
      </c>
      <c r="W125" s="1">
        <v>0.179982</v>
      </c>
      <c r="X125" s="1">
        <v>10.188981</v>
      </c>
      <c r="Y125" s="1">
        <v>12.038796</v>
      </c>
      <c r="Z125" s="1">
        <v>1.539846</v>
      </c>
      <c r="AA125" s="1">
        <v>2.6997300000000002</v>
      </c>
      <c r="AB125" s="1">
        <v>1.8098190000000001</v>
      </c>
      <c r="AC125" s="1">
        <v>2.1997800000000001</v>
      </c>
      <c r="AD125" s="1">
        <v>0</v>
      </c>
      <c r="AE125" s="1">
        <v>0</v>
      </c>
      <c r="AF125" s="1">
        <v>0</v>
      </c>
      <c r="AG125" s="1">
        <v>0</v>
      </c>
      <c r="AH125" s="111">
        <v>0</v>
      </c>
      <c r="AI125" s="1">
        <v>0</v>
      </c>
      <c r="AJ125" s="1">
        <v>0</v>
      </c>
      <c r="AK125" s="1">
        <v>0</v>
      </c>
      <c r="AL125" s="111">
        <v>0</v>
      </c>
      <c r="AM125" s="1">
        <v>0</v>
      </c>
      <c r="AN125" s="1">
        <v>0</v>
      </c>
      <c r="AO125" s="1">
        <v>0</v>
      </c>
      <c r="AP125" s="111">
        <f t="shared" si="5"/>
        <v>0</v>
      </c>
      <c r="AQ125" s="1">
        <f t="shared" si="6"/>
        <v>0</v>
      </c>
      <c r="AR125" s="1">
        <f t="shared" si="7"/>
        <v>0</v>
      </c>
      <c r="AS125" s="1">
        <f t="shared" si="8"/>
        <v>0</v>
      </c>
      <c r="AT125" s="111"/>
    </row>
    <row r="126" spans="1:46" x14ac:dyDescent="0.3">
      <c r="A126" s="1">
        <v>120</v>
      </c>
      <c r="B126" s="1" t="s">
        <v>40</v>
      </c>
      <c r="C126" s="1">
        <v>1280</v>
      </c>
      <c r="D126" s="1">
        <v>10000</v>
      </c>
      <c r="E126" s="1">
        <v>-6.5889689999999996</v>
      </c>
      <c r="F126" s="1">
        <v>-1573229.33659</v>
      </c>
      <c r="G126" s="1">
        <v>-1124241.610657</v>
      </c>
      <c r="H126" s="1">
        <v>289.08201100000002</v>
      </c>
      <c r="I126" s="1">
        <v>155.047664</v>
      </c>
      <c r="J126" s="1">
        <v>36.45158</v>
      </c>
      <c r="K126" s="1">
        <v>2.7433649999999998</v>
      </c>
      <c r="L126" s="1">
        <v>0.57124900000000001</v>
      </c>
      <c r="M126" s="111">
        <v>100</v>
      </c>
      <c r="N126" s="1">
        <v>100</v>
      </c>
      <c r="O126" s="1">
        <v>0</v>
      </c>
      <c r="P126" s="1">
        <v>0</v>
      </c>
      <c r="Q126" s="1">
        <v>0</v>
      </c>
      <c r="R126" s="111">
        <v>40.405959000000003</v>
      </c>
      <c r="S126" s="1">
        <v>3.4696530000000001</v>
      </c>
      <c r="T126" s="1">
        <v>13.238676</v>
      </c>
      <c r="U126" s="1">
        <v>2.0397959999999999</v>
      </c>
      <c r="V126" s="1">
        <v>10.188981</v>
      </c>
      <c r="W126" s="1">
        <v>0.179982</v>
      </c>
      <c r="X126" s="1">
        <v>10.188981</v>
      </c>
      <c r="Y126" s="1">
        <v>12.038796</v>
      </c>
      <c r="Z126" s="1">
        <v>1.539846</v>
      </c>
      <c r="AA126" s="1">
        <v>2.6997300000000002</v>
      </c>
      <c r="AB126" s="1">
        <v>1.8098190000000001</v>
      </c>
      <c r="AC126" s="1">
        <v>2.1997800000000001</v>
      </c>
      <c r="AD126" s="1">
        <v>0</v>
      </c>
      <c r="AE126" s="1">
        <v>0</v>
      </c>
      <c r="AF126" s="1">
        <v>0</v>
      </c>
      <c r="AG126" s="1">
        <v>0</v>
      </c>
      <c r="AH126" s="111">
        <v>0</v>
      </c>
      <c r="AI126" s="1">
        <v>0</v>
      </c>
      <c r="AJ126" s="1">
        <v>0</v>
      </c>
      <c r="AK126" s="1">
        <v>0</v>
      </c>
      <c r="AL126" s="111">
        <v>0</v>
      </c>
      <c r="AM126" s="1">
        <v>0</v>
      </c>
      <c r="AN126" s="1">
        <v>0</v>
      </c>
      <c r="AO126" s="1">
        <v>0</v>
      </c>
      <c r="AP126" s="111">
        <f t="shared" si="5"/>
        <v>0</v>
      </c>
      <c r="AQ126" s="1">
        <f t="shared" si="6"/>
        <v>0</v>
      </c>
      <c r="AR126" s="1">
        <f t="shared" si="7"/>
        <v>0</v>
      </c>
      <c r="AS126" s="1">
        <f t="shared" si="8"/>
        <v>0</v>
      </c>
      <c r="AT126" s="111"/>
    </row>
    <row r="127" spans="1:46" x14ac:dyDescent="0.3">
      <c r="A127" s="1">
        <v>121</v>
      </c>
      <c r="B127" s="1" t="s">
        <v>40</v>
      </c>
      <c r="C127" s="1">
        <v>1279</v>
      </c>
      <c r="D127" s="1">
        <v>10000</v>
      </c>
      <c r="E127" s="1">
        <v>-6.599532</v>
      </c>
      <c r="F127" s="1">
        <v>-1572940.3045040001</v>
      </c>
      <c r="G127" s="1">
        <v>-1124396.657989</v>
      </c>
      <c r="H127" s="1">
        <v>288.98215199999999</v>
      </c>
      <c r="I127" s="1">
        <v>155.047</v>
      </c>
      <c r="J127" s="1">
        <v>36.447772999999998</v>
      </c>
      <c r="K127" s="1">
        <v>2.743652</v>
      </c>
      <c r="L127" s="1">
        <v>0.57406299999999999</v>
      </c>
      <c r="M127" s="111">
        <v>100</v>
      </c>
      <c r="N127" s="1">
        <v>100</v>
      </c>
      <c r="O127" s="1">
        <v>0</v>
      </c>
      <c r="P127" s="1">
        <v>0</v>
      </c>
      <c r="Q127" s="1">
        <v>0</v>
      </c>
      <c r="R127" s="111">
        <v>40.405959000000003</v>
      </c>
      <c r="S127" s="1">
        <v>3.4696530000000001</v>
      </c>
      <c r="T127" s="1">
        <v>13.238676</v>
      </c>
      <c r="U127" s="1">
        <v>2.0397959999999999</v>
      </c>
      <c r="V127" s="1">
        <v>10.188981</v>
      </c>
      <c r="W127" s="1">
        <v>0.179982</v>
      </c>
      <c r="X127" s="1">
        <v>10.188981</v>
      </c>
      <c r="Y127" s="1">
        <v>12.038796</v>
      </c>
      <c r="Z127" s="1">
        <v>1.539846</v>
      </c>
      <c r="AA127" s="1">
        <v>2.6997300000000002</v>
      </c>
      <c r="AB127" s="1">
        <v>1.8098190000000001</v>
      </c>
      <c r="AC127" s="1">
        <v>2.1997800000000001</v>
      </c>
      <c r="AD127" s="1">
        <v>0</v>
      </c>
      <c r="AE127" s="1">
        <v>0</v>
      </c>
      <c r="AF127" s="1">
        <v>0</v>
      </c>
      <c r="AG127" s="1">
        <v>0</v>
      </c>
      <c r="AH127" s="111">
        <v>0</v>
      </c>
      <c r="AI127" s="1">
        <v>0</v>
      </c>
      <c r="AJ127" s="1">
        <v>0</v>
      </c>
      <c r="AK127" s="1">
        <v>0</v>
      </c>
      <c r="AL127" s="111">
        <v>0</v>
      </c>
      <c r="AM127" s="1">
        <v>0</v>
      </c>
      <c r="AN127" s="1">
        <v>0</v>
      </c>
      <c r="AO127" s="1">
        <v>0</v>
      </c>
      <c r="AP127" s="111">
        <f t="shared" si="5"/>
        <v>0</v>
      </c>
      <c r="AQ127" s="1">
        <f t="shared" si="6"/>
        <v>0</v>
      </c>
      <c r="AR127" s="1">
        <f t="shared" si="7"/>
        <v>0</v>
      </c>
      <c r="AS127" s="1">
        <f t="shared" si="8"/>
        <v>0</v>
      </c>
      <c r="AT127" s="111"/>
    </row>
    <row r="128" spans="1:46" x14ac:dyDescent="0.3">
      <c r="A128" s="1">
        <v>122</v>
      </c>
      <c r="B128" s="1" t="s">
        <v>40</v>
      </c>
      <c r="C128" s="1">
        <v>1278</v>
      </c>
      <c r="D128" s="1">
        <v>10000</v>
      </c>
      <c r="E128" s="1">
        <v>-6.610112</v>
      </c>
      <c r="F128" s="1">
        <v>-1572651.372309</v>
      </c>
      <c r="G128" s="1">
        <v>-1124551.704657</v>
      </c>
      <c r="H128" s="1">
        <v>288.882228</v>
      </c>
      <c r="I128" s="1">
        <v>155.046335</v>
      </c>
      <c r="J128" s="1">
        <v>36.443967000000001</v>
      </c>
      <c r="K128" s="1">
        <v>2.743938</v>
      </c>
      <c r="L128" s="1">
        <v>0.57688099999999998</v>
      </c>
      <c r="M128" s="111">
        <v>100</v>
      </c>
      <c r="N128" s="1">
        <v>100</v>
      </c>
      <c r="O128" s="1">
        <v>0</v>
      </c>
      <c r="P128" s="1">
        <v>0</v>
      </c>
      <c r="Q128" s="1">
        <v>0</v>
      </c>
      <c r="R128" s="111">
        <v>40.405959000000003</v>
      </c>
      <c r="S128" s="1">
        <v>3.4696530000000001</v>
      </c>
      <c r="T128" s="1">
        <v>13.238676</v>
      </c>
      <c r="U128" s="1">
        <v>2.0397959999999999</v>
      </c>
      <c r="V128" s="1">
        <v>10.188981</v>
      </c>
      <c r="W128" s="1">
        <v>0.179982</v>
      </c>
      <c r="X128" s="1">
        <v>10.188981</v>
      </c>
      <c r="Y128" s="1">
        <v>12.038796</v>
      </c>
      <c r="Z128" s="1">
        <v>1.539846</v>
      </c>
      <c r="AA128" s="1">
        <v>2.6997300000000002</v>
      </c>
      <c r="AB128" s="1">
        <v>1.8098190000000001</v>
      </c>
      <c r="AC128" s="1">
        <v>2.1997800000000001</v>
      </c>
      <c r="AD128" s="1">
        <v>0</v>
      </c>
      <c r="AE128" s="1">
        <v>0</v>
      </c>
      <c r="AF128" s="1">
        <v>0</v>
      </c>
      <c r="AG128" s="1">
        <v>0</v>
      </c>
      <c r="AH128" s="111">
        <v>0</v>
      </c>
      <c r="AI128" s="1">
        <v>0</v>
      </c>
      <c r="AJ128" s="1">
        <v>0</v>
      </c>
      <c r="AK128" s="1">
        <v>0</v>
      </c>
      <c r="AL128" s="111">
        <v>0</v>
      </c>
      <c r="AM128" s="1">
        <v>0</v>
      </c>
      <c r="AN128" s="1">
        <v>0</v>
      </c>
      <c r="AO128" s="1">
        <v>0</v>
      </c>
      <c r="AP128" s="111">
        <f t="shared" si="5"/>
        <v>0</v>
      </c>
      <c r="AQ128" s="1">
        <f t="shared" si="6"/>
        <v>0</v>
      </c>
      <c r="AR128" s="1">
        <f t="shared" si="7"/>
        <v>0</v>
      </c>
      <c r="AS128" s="1">
        <f t="shared" si="8"/>
        <v>0</v>
      </c>
      <c r="AT128" s="111"/>
    </row>
    <row r="129" spans="1:46" x14ac:dyDescent="0.3">
      <c r="A129" s="1">
        <v>123</v>
      </c>
      <c r="B129" s="1" t="s">
        <v>40</v>
      </c>
      <c r="C129" s="1">
        <v>1277</v>
      </c>
      <c r="D129" s="1">
        <v>10000</v>
      </c>
      <c r="E129" s="1">
        <v>-6.6207089999999997</v>
      </c>
      <c r="F129" s="1">
        <v>-1572362.5400690001</v>
      </c>
      <c r="G129" s="1">
        <v>-1124706.7506599999</v>
      </c>
      <c r="H129" s="1">
        <v>288.78224</v>
      </c>
      <c r="I129" s="1">
        <v>155.045671</v>
      </c>
      <c r="J129" s="1">
        <v>36.440161000000003</v>
      </c>
      <c r="K129" s="1">
        <v>2.7442250000000001</v>
      </c>
      <c r="L129" s="1">
        <v>0.57970299999999997</v>
      </c>
      <c r="M129" s="111">
        <v>100</v>
      </c>
      <c r="N129" s="1">
        <v>100</v>
      </c>
      <c r="O129" s="1">
        <v>0</v>
      </c>
      <c r="P129" s="1">
        <v>0</v>
      </c>
      <c r="Q129" s="1">
        <v>0</v>
      </c>
      <c r="R129" s="111">
        <v>40.405959000000003</v>
      </c>
      <c r="S129" s="1">
        <v>3.4696530000000001</v>
      </c>
      <c r="T129" s="1">
        <v>13.238676</v>
      </c>
      <c r="U129" s="1">
        <v>2.0397959999999999</v>
      </c>
      <c r="V129" s="1">
        <v>10.188981</v>
      </c>
      <c r="W129" s="1">
        <v>0.179982</v>
      </c>
      <c r="X129" s="1">
        <v>10.188981</v>
      </c>
      <c r="Y129" s="1">
        <v>12.038796</v>
      </c>
      <c r="Z129" s="1">
        <v>1.539846</v>
      </c>
      <c r="AA129" s="1">
        <v>2.6997300000000002</v>
      </c>
      <c r="AB129" s="1">
        <v>1.8098190000000001</v>
      </c>
      <c r="AC129" s="1">
        <v>2.1997800000000001</v>
      </c>
      <c r="AD129" s="1">
        <v>0</v>
      </c>
      <c r="AE129" s="1">
        <v>0</v>
      </c>
      <c r="AF129" s="1">
        <v>0</v>
      </c>
      <c r="AG129" s="1">
        <v>0</v>
      </c>
      <c r="AH129" s="111">
        <v>0</v>
      </c>
      <c r="AI129" s="1">
        <v>0</v>
      </c>
      <c r="AJ129" s="1">
        <v>0</v>
      </c>
      <c r="AK129" s="1">
        <v>0</v>
      </c>
      <c r="AL129" s="111">
        <v>0</v>
      </c>
      <c r="AM129" s="1">
        <v>0</v>
      </c>
      <c r="AN129" s="1">
        <v>0</v>
      </c>
      <c r="AO129" s="1">
        <v>0</v>
      </c>
      <c r="AP129" s="111">
        <f t="shared" si="5"/>
        <v>0</v>
      </c>
      <c r="AQ129" s="1">
        <f t="shared" si="6"/>
        <v>0</v>
      </c>
      <c r="AR129" s="1">
        <f t="shared" si="7"/>
        <v>0</v>
      </c>
      <c r="AS129" s="1">
        <f t="shared" si="8"/>
        <v>0</v>
      </c>
      <c r="AT129" s="111"/>
    </row>
    <row r="130" spans="1:46" x14ac:dyDescent="0.3">
      <c r="A130" s="1">
        <v>124</v>
      </c>
      <c r="B130" s="1" t="s">
        <v>40</v>
      </c>
      <c r="C130" s="1">
        <v>1276</v>
      </c>
      <c r="D130" s="1">
        <v>10000</v>
      </c>
      <c r="E130" s="1">
        <v>-6.6313219999999999</v>
      </c>
      <c r="F130" s="1">
        <v>-1572073.80785</v>
      </c>
      <c r="G130" s="1">
        <v>-1124861.7959980001</v>
      </c>
      <c r="H130" s="1">
        <v>288.682188</v>
      </c>
      <c r="I130" s="1">
        <v>155.045006</v>
      </c>
      <c r="J130" s="1">
        <v>36.436354999999999</v>
      </c>
      <c r="K130" s="1">
        <v>2.7445119999999998</v>
      </c>
      <c r="L130" s="1">
        <v>0.58252800000000005</v>
      </c>
      <c r="M130" s="111">
        <v>100</v>
      </c>
      <c r="N130" s="1">
        <v>100</v>
      </c>
      <c r="O130" s="1">
        <v>0</v>
      </c>
      <c r="P130" s="1">
        <v>0</v>
      </c>
      <c r="Q130" s="1">
        <v>0</v>
      </c>
      <c r="R130" s="111">
        <v>40.405959000000003</v>
      </c>
      <c r="S130" s="1">
        <v>3.4696530000000001</v>
      </c>
      <c r="T130" s="1">
        <v>13.238676</v>
      </c>
      <c r="U130" s="1">
        <v>2.0397959999999999</v>
      </c>
      <c r="V130" s="1">
        <v>10.188981</v>
      </c>
      <c r="W130" s="1">
        <v>0.179982</v>
      </c>
      <c r="X130" s="1">
        <v>10.188981</v>
      </c>
      <c r="Y130" s="1">
        <v>12.038796</v>
      </c>
      <c r="Z130" s="1">
        <v>1.539846</v>
      </c>
      <c r="AA130" s="1">
        <v>2.6997300000000002</v>
      </c>
      <c r="AB130" s="1">
        <v>1.8098190000000001</v>
      </c>
      <c r="AC130" s="1">
        <v>2.1997800000000001</v>
      </c>
      <c r="AD130" s="1">
        <v>0</v>
      </c>
      <c r="AE130" s="1">
        <v>0</v>
      </c>
      <c r="AF130" s="1">
        <v>0</v>
      </c>
      <c r="AG130" s="1">
        <v>0</v>
      </c>
      <c r="AH130" s="111">
        <v>0</v>
      </c>
      <c r="AI130" s="1">
        <v>0</v>
      </c>
      <c r="AJ130" s="1">
        <v>0</v>
      </c>
      <c r="AK130" s="1">
        <v>0</v>
      </c>
      <c r="AL130" s="111">
        <v>0</v>
      </c>
      <c r="AM130" s="1">
        <v>0</v>
      </c>
      <c r="AN130" s="1">
        <v>0</v>
      </c>
      <c r="AO130" s="1">
        <v>0</v>
      </c>
      <c r="AP130" s="111">
        <f t="shared" si="5"/>
        <v>0</v>
      </c>
      <c r="AQ130" s="1">
        <f t="shared" si="6"/>
        <v>0</v>
      </c>
      <c r="AR130" s="1">
        <f t="shared" si="7"/>
        <v>0</v>
      </c>
      <c r="AS130" s="1">
        <f t="shared" si="8"/>
        <v>0</v>
      </c>
      <c r="AT130" s="111"/>
    </row>
    <row r="131" spans="1:46" x14ac:dyDescent="0.3">
      <c r="A131" s="1">
        <v>125</v>
      </c>
      <c r="B131" s="1" t="s">
        <v>40</v>
      </c>
      <c r="C131" s="1">
        <v>1275</v>
      </c>
      <c r="D131" s="1">
        <v>10000</v>
      </c>
      <c r="E131" s="1">
        <v>-6.641953</v>
      </c>
      <c r="F131" s="1">
        <v>-1571785.1757139999</v>
      </c>
      <c r="G131" s="1">
        <v>-1125016.8406710001</v>
      </c>
      <c r="H131" s="1">
        <v>288.58207199999998</v>
      </c>
      <c r="I131" s="1">
        <v>155.044341</v>
      </c>
      <c r="J131" s="1">
        <v>36.432547999999997</v>
      </c>
      <c r="K131" s="1">
        <v>2.7447979999999998</v>
      </c>
      <c r="L131" s="1">
        <v>0.58535700000000002</v>
      </c>
      <c r="M131" s="111">
        <v>100</v>
      </c>
      <c r="N131" s="1">
        <v>100</v>
      </c>
      <c r="O131" s="1">
        <v>0</v>
      </c>
      <c r="P131" s="1">
        <v>0</v>
      </c>
      <c r="Q131" s="1">
        <v>0</v>
      </c>
      <c r="R131" s="111">
        <v>40.405959000000003</v>
      </c>
      <c r="S131" s="1">
        <v>3.4696530000000001</v>
      </c>
      <c r="T131" s="1">
        <v>13.238676</v>
      </c>
      <c r="U131" s="1">
        <v>2.0397959999999999</v>
      </c>
      <c r="V131" s="1">
        <v>10.188981</v>
      </c>
      <c r="W131" s="1">
        <v>0.179982</v>
      </c>
      <c r="X131" s="1">
        <v>10.188981</v>
      </c>
      <c r="Y131" s="1">
        <v>12.038796</v>
      </c>
      <c r="Z131" s="1">
        <v>1.539846</v>
      </c>
      <c r="AA131" s="1">
        <v>2.6997300000000002</v>
      </c>
      <c r="AB131" s="1">
        <v>1.8098190000000001</v>
      </c>
      <c r="AC131" s="1">
        <v>2.1997800000000001</v>
      </c>
      <c r="AD131" s="1">
        <v>0</v>
      </c>
      <c r="AE131" s="1">
        <v>0</v>
      </c>
      <c r="AF131" s="1">
        <v>0</v>
      </c>
      <c r="AG131" s="1">
        <v>0</v>
      </c>
      <c r="AH131" s="111">
        <v>0</v>
      </c>
      <c r="AI131" s="1">
        <v>0</v>
      </c>
      <c r="AJ131" s="1">
        <v>0</v>
      </c>
      <c r="AK131" s="1">
        <v>0</v>
      </c>
      <c r="AL131" s="111">
        <v>0</v>
      </c>
      <c r="AM131" s="1">
        <v>0</v>
      </c>
      <c r="AN131" s="1">
        <v>0</v>
      </c>
      <c r="AO131" s="1">
        <v>0</v>
      </c>
      <c r="AP131" s="111">
        <f t="shared" si="5"/>
        <v>0</v>
      </c>
      <c r="AQ131" s="1">
        <f t="shared" si="6"/>
        <v>0</v>
      </c>
      <c r="AR131" s="1">
        <f t="shared" si="7"/>
        <v>0</v>
      </c>
      <c r="AS131" s="1">
        <f t="shared" si="8"/>
        <v>0</v>
      </c>
      <c r="AT131" s="111"/>
    </row>
    <row r="132" spans="1:46" x14ac:dyDescent="0.3">
      <c r="A132" s="1">
        <v>126</v>
      </c>
      <c r="B132" s="1" t="s">
        <v>40</v>
      </c>
      <c r="C132" s="1">
        <v>1274</v>
      </c>
      <c r="D132" s="1">
        <v>10000</v>
      </c>
      <c r="E132" s="1">
        <v>-6.6525999999999996</v>
      </c>
      <c r="F132" s="1">
        <v>-1571496.6437270001</v>
      </c>
      <c r="G132" s="1">
        <v>-1125171.8846789999</v>
      </c>
      <c r="H132" s="1">
        <v>288.48189200000002</v>
      </c>
      <c r="I132" s="1">
        <v>155.04367500000001</v>
      </c>
      <c r="J132" s="1">
        <v>36.428742</v>
      </c>
      <c r="K132" s="1">
        <v>2.745085</v>
      </c>
      <c r="L132" s="1">
        <v>0.58818999999999999</v>
      </c>
      <c r="M132" s="111">
        <v>100</v>
      </c>
      <c r="N132" s="1">
        <v>100</v>
      </c>
      <c r="O132" s="1">
        <v>0</v>
      </c>
      <c r="P132" s="1">
        <v>0</v>
      </c>
      <c r="Q132" s="1">
        <v>0</v>
      </c>
      <c r="R132" s="111">
        <v>40.405959000000003</v>
      </c>
      <c r="S132" s="1">
        <v>3.4696530000000001</v>
      </c>
      <c r="T132" s="1">
        <v>13.238676</v>
      </c>
      <c r="U132" s="1">
        <v>2.0397959999999999</v>
      </c>
      <c r="V132" s="1">
        <v>10.188981</v>
      </c>
      <c r="W132" s="1">
        <v>0.179982</v>
      </c>
      <c r="X132" s="1">
        <v>10.188981</v>
      </c>
      <c r="Y132" s="1">
        <v>12.038796</v>
      </c>
      <c r="Z132" s="1">
        <v>1.539846</v>
      </c>
      <c r="AA132" s="1">
        <v>2.6997300000000002</v>
      </c>
      <c r="AB132" s="1">
        <v>1.8098190000000001</v>
      </c>
      <c r="AC132" s="1">
        <v>2.1997800000000001</v>
      </c>
      <c r="AD132" s="1">
        <v>0</v>
      </c>
      <c r="AE132" s="1">
        <v>0</v>
      </c>
      <c r="AF132" s="1">
        <v>0</v>
      </c>
      <c r="AG132" s="1">
        <v>0</v>
      </c>
      <c r="AH132" s="111">
        <v>0</v>
      </c>
      <c r="AI132" s="1">
        <v>0</v>
      </c>
      <c r="AJ132" s="1">
        <v>0</v>
      </c>
      <c r="AK132" s="1">
        <v>0</v>
      </c>
      <c r="AL132" s="111">
        <v>0</v>
      </c>
      <c r="AM132" s="1">
        <v>0</v>
      </c>
      <c r="AN132" s="1">
        <v>0</v>
      </c>
      <c r="AO132" s="1">
        <v>0</v>
      </c>
      <c r="AP132" s="111">
        <f t="shared" si="5"/>
        <v>0</v>
      </c>
      <c r="AQ132" s="1">
        <f t="shared" si="6"/>
        <v>0</v>
      </c>
      <c r="AR132" s="1">
        <f t="shared" si="7"/>
        <v>0</v>
      </c>
      <c r="AS132" s="1">
        <f t="shared" si="8"/>
        <v>0</v>
      </c>
      <c r="AT132" s="111"/>
    </row>
    <row r="133" spans="1:46" x14ac:dyDescent="0.3">
      <c r="A133" s="1">
        <v>127</v>
      </c>
      <c r="B133" s="1" t="s">
        <v>40</v>
      </c>
      <c r="C133" s="1">
        <v>1273</v>
      </c>
      <c r="D133" s="1">
        <v>10000</v>
      </c>
      <c r="E133" s="1">
        <v>-6.6632639999999999</v>
      </c>
      <c r="F133" s="1">
        <v>-1571208.2119519999</v>
      </c>
      <c r="G133" s="1">
        <v>-1125326.928022</v>
      </c>
      <c r="H133" s="1">
        <v>288.38164699999999</v>
      </c>
      <c r="I133" s="1">
        <v>155.04301000000001</v>
      </c>
      <c r="J133" s="1">
        <v>36.424936000000002</v>
      </c>
      <c r="K133" s="1">
        <v>2.7453720000000001</v>
      </c>
      <c r="L133" s="1">
        <v>0.59102600000000005</v>
      </c>
      <c r="M133" s="111">
        <v>100</v>
      </c>
      <c r="N133" s="1">
        <v>100</v>
      </c>
      <c r="O133" s="1">
        <v>0</v>
      </c>
      <c r="P133" s="1">
        <v>0</v>
      </c>
      <c r="Q133" s="1">
        <v>0</v>
      </c>
      <c r="R133" s="111">
        <v>40.405959000000003</v>
      </c>
      <c r="S133" s="1">
        <v>3.4696530000000001</v>
      </c>
      <c r="T133" s="1">
        <v>13.238676</v>
      </c>
      <c r="U133" s="1">
        <v>2.0397959999999999</v>
      </c>
      <c r="V133" s="1">
        <v>10.188981</v>
      </c>
      <c r="W133" s="1">
        <v>0.179982</v>
      </c>
      <c r="X133" s="1">
        <v>10.188981</v>
      </c>
      <c r="Y133" s="1">
        <v>12.038796</v>
      </c>
      <c r="Z133" s="1">
        <v>1.539846</v>
      </c>
      <c r="AA133" s="1">
        <v>2.6997300000000002</v>
      </c>
      <c r="AB133" s="1">
        <v>1.8098190000000001</v>
      </c>
      <c r="AC133" s="1">
        <v>2.1997800000000001</v>
      </c>
      <c r="AD133" s="1">
        <v>0</v>
      </c>
      <c r="AE133" s="1">
        <v>0</v>
      </c>
      <c r="AF133" s="1">
        <v>0</v>
      </c>
      <c r="AG133" s="1">
        <v>0</v>
      </c>
      <c r="AH133" s="111">
        <v>0</v>
      </c>
      <c r="AI133" s="1">
        <v>0</v>
      </c>
      <c r="AJ133" s="1">
        <v>0</v>
      </c>
      <c r="AK133" s="1">
        <v>0</v>
      </c>
      <c r="AL133" s="111">
        <v>0</v>
      </c>
      <c r="AM133" s="1">
        <v>0</v>
      </c>
      <c r="AN133" s="1">
        <v>0</v>
      </c>
      <c r="AO133" s="1">
        <v>0</v>
      </c>
      <c r="AP133" s="111">
        <f t="shared" si="5"/>
        <v>0</v>
      </c>
      <c r="AQ133" s="1">
        <f t="shared" si="6"/>
        <v>0</v>
      </c>
      <c r="AR133" s="1">
        <f t="shared" si="7"/>
        <v>0</v>
      </c>
      <c r="AS133" s="1">
        <f t="shared" si="8"/>
        <v>0</v>
      </c>
      <c r="AT133" s="111"/>
    </row>
    <row r="134" spans="1:46" x14ac:dyDescent="0.3">
      <c r="A134" s="1">
        <v>128</v>
      </c>
      <c r="B134" s="1" t="s">
        <v>40</v>
      </c>
      <c r="C134" s="1">
        <v>1272</v>
      </c>
      <c r="D134" s="1">
        <v>10000</v>
      </c>
      <c r="E134" s="1">
        <v>-6.6739449999999998</v>
      </c>
      <c r="F134" s="1">
        <v>-1570919.8804540001</v>
      </c>
      <c r="G134" s="1">
        <v>-1125481.9706989999</v>
      </c>
      <c r="H134" s="1">
        <v>288.28133800000001</v>
      </c>
      <c r="I134" s="1">
        <v>155.04234400000001</v>
      </c>
      <c r="J134" s="1">
        <v>36.421129999999998</v>
      </c>
      <c r="K134" s="1">
        <v>2.7456589999999998</v>
      </c>
      <c r="L134" s="1">
        <v>0.593866</v>
      </c>
      <c r="M134" s="111">
        <v>100</v>
      </c>
      <c r="N134" s="1">
        <v>100</v>
      </c>
      <c r="O134" s="1">
        <v>0</v>
      </c>
      <c r="P134" s="1">
        <v>0</v>
      </c>
      <c r="Q134" s="1">
        <v>0</v>
      </c>
      <c r="R134" s="111">
        <v>40.405959000000003</v>
      </c>
      <c r="S134" s="1">
        <v>3.4696530000000001</v>
      </c>
      <c r="T134" s="1">
        <v>13.238676</v>
      </c>
      <c r="U134" s="1">
        <v>2.0397959999999999</v>
      </c>
      <c r="V134" s="1">
        <v>10.188981</v>
      </c>
      <c r="W134" s="1">
        <v>0.179982</v>
      </c>
      <c r="X134" s="1">
        <v>10.188981</v>
      </c>
      <c r="Y134" s="1">
        <v>12.038796</v>
      </c>
      <c r="Z134" s="1">
        <v>1.539846</v>
      </c>
      <c r="AA134" s="1">
        <v>2.6997300000000002</v>
      </c>
      <c r="AB134" s="1">
        <v>1.8098190000000001</v>
      </c>
      <c r="AC134" s="1">
        <v>2.1997800000000001</v>
      </c>
      <c r="AD134" s="1">
        <v>0</v>
      </c>
      <c r="AE134" s="1">
        <v>0</v>
      </c>
      <c r="AF134" s="1">
        <v>0</v>
      </c>
      <c r="AG134" s="1">
        <v>0</v>
      </c>
      <c r="AH134" s="111">
        <v>0</v>
      </c>
      <c r="AI134" s="1">
        <v>0</v>
      </c>
      <c r="AJ134" s="1">
        <v>0</v>
      </c>
      <c r="AK134" s="1">
        <v>0</v>
      </c>
      <c r="AL134" s="111">
        <v>0</v>
      </c>
      <c r="AM134" s="1">
        <v>0</v>
      </c>
      <c r="AN134" s="1">
        <v>0</v>
      </c>
      <c r="AO134" s="1">
        <v>0</v>
      </c>
      <c r="AP134" s="111">
        <f t="shared" si="5"/>
        <v>0</v>
      </c>
      <c r="AQ134" s="1">
        <f t="shared" si="6"/>
        <v>0</v>
      </c>
      <c r="AR134" s="1">
        <f t="shared" si="7"/>
        <v>0</v>
      </c>
      <c r="AS134" s="1">
        <f t="shared" si="8"/>
        <v>0</v>
      </c>
      <c r="AT134" s="111"/>
    </row>
    <row r="135" spans="1:46" x14ac:dyDescent="0.3">
      <c r="A135" s="1">
        <v>129</v>
      </c>
      <c r="B135" s="1" t="s">
        <v>40</v>
      </c>
      <c r="C135" s="1">
        <v>1271</v>
      </c>
      <c r="D135" s="1">
        <v>10000</v>
      </c>
      <c r="E135" s="1">
        <v>-6.6846430000000003</v>
      </c>
      <c r="F135" s="1">
        <v>-1570631.6492969999</v>
      </c>
      <c r="G135" s="1">
        <v>-1125637.0127099999</v>
      </c>
      <c r="H135" s="1">
        <v>288.18096500000001</v>
      </c>
      <c r="I135" s="1">
        <v>155.04167799999999</v>
      </c>
      <c r="J135" s="1">
        <v>36.417323000000003</v>
      </c>
      <c r="K135" s="1">
        <v>2.745946</v>
      </c>
      <c r="L135" s="1">
        <v>0.59670999999999996</v>
      </c>
      <c r="M135" s="111">
        <v>100</v>
      </c>
      <c r="N135" s="1">
        <v>100</v>
      </c>
      <c r="O135" s="1">
        <v>0</v>
      </c>
      <c r="P135" s="1">
        <v>0</v>
      </c>
      <c r="Q135" s="1">
        <v>0</v>
      </c>
      <c r="R135" s="111">
        <v>40.405959000000003</v>
      </c>
      <c r="S135" s="1">
        <v>3.4696530000000001</v>
      </c>
      <c r="T135" s="1">
        <v>13.238676</v>
      </c>
      <c r="U135" s="1">
        <v>2.0397959999999999</v>
      </c>
      <c r="V135" s="1">
        <v>10.188981</v>
      </c>
      <c r="W135" s="1">
        <v>0.179982</v>
      </c>
      <c r="X135" s="1">
        <v>10.188981</v>
      </c>
      <c r="Y135" s="1">
        <v>12.038796</v>
      </c>
      <c r="Z135" s="1">
        <v>1.539846</v>
      </c>
      <c r="AA135" s="1">
        <v>2.6997300000000002</v>
      </c>
      <c r="AB135" s="1">
        <v>1.8098190000000001</v>
      </c>
      <c r="AC135" s="1">
        <v>2.1997800000000001</v>
      </c>
      <c r="AD135" s="1">
        <v>0</v>
      </c>
      <c r="AE135" s="1">
        <v>0</v>
      </c>
      <c r="AF135" s="1">
        <v>0</v>
      </c>
      <c r="AG135" s="1">
        <v>0</v>
      </c>
      <c r="AH135" s="111">
        <v>0</v>
      </c>
      <c r="AI135" s="1">
        <v>0</v>
      </c>
      <c r="AJ135" s="1">
        <v>0</v>
      </c>
      <c r="AK135" s="1">
        <v>0</v>
      </c>
      <c r="AL135" s="111">
        <v>0</v>
      </c>
      <c r="AM135" s="1">
        <v>0</v>
      </c>
      <c r="AN135" s="1">
        <v>0</v>
      </c>
      <c r="AO135" s="1">
        <v>0</v>
      </c>
      <c r="AP135" s="111">
        <f t="shared" ref="AP135:AP194" si="9">AH135+AL135</f>
        <v>0</v>
      </c>
      <c r="AQ135" s="1">
        <f t="shared" ref="AQ135:AQ194" si="10">AI135+AM135</f>
        <v>0</v>
      </c>
      <c r="AR135" s="1">
        <f t="shared" ref="AR135:AR194" si="11">AJ135+AN135</f>
        <v>0</v>
      </c>
      <c r="AS135" s="1">
        <f t="shared" ref="AS135:AS194" si="12">AK135+AO135</f>
        <v>0</v>
      </c>
      <c r="AT135" s="111"/>
    </row>
    <row r="136" spans="1:46" x14ac:dyDescent="0.3">
      <c r="A136" s="1">
        <v>130</v>
      </c>
      <c r="B136" s="1" t="s">
        <v>40</v>
      </c>
      <c r="C136" s="1">
        <v>1270</v>
      </c>
      <c r="D136" s="1">
        <v>10000</v>
      </c>
      <c r="E136" s="1">
        <v>-6.6953579999999997</v>
      </c>
      <c r="F136" s="1">
        <v>-1570343.5185459999</v>
      </c>
      <c r="G136" s="1">
        <v>-1125792.054055</v>
      </c>
      <c r="H136" s="1">
        <v>288.08052700000002</v>
      </c>
      <c r="I136" s="1">
        <v>155.041011</v>
      </c>
      <c r="J136" s="1">
        <v>36.413516999999999</v>
      </c>
      <c r="K136" s="1">
        <v>2.7462330000000001</v>
      </c>
      <c r="L136" s="1">
        <v>0.59955700000000001</v>
      </c>
      <c r="M136" s="111">
        <v>100</v>
      </c>
      <c r="N136" s="1">
        <v>100</v>
      </c>
      <c r="O136" s="1">
        <v>0</v>
      </c>
      <c r="P136" s="1">
        <v>0</v>
      </c>
      <c r="Q136" s="1">
        <v>0</v>
      </c>
      <c r="R136" s="111">
        <v>40.405959000000003</v>
      </c>
      <c r="S136" s="1">
        <v>3.4696530000000001</v>
      </c>
      <c r="T136" s="1">
        <v>13.238676</v>
      </c>
      <c r="U136" s="1">
        <v>2.0397959999999999</v>
      </c>
      <c r="V136" s="1">
        <v>10.188981</v>
      </c>
      <c r="W136" s="1">
        <v>0.179982</v>
      </c>
      <c r="X136" s="1">
        <v>10.188981</v>
      </c>
      <c r="Y136" s="1">
        <v>12.038796</v>
      </c>
      <c r="Z136" s="1">
        <v>1.539846</v>
      </c>
      <c r="AA136" s="1">
        <v>2.6997300000000002</v>
      </c>
      <c r="AB136" s="1">
        <v>1.8098190000000001</v>
      </c>
      <c r="AC136" s="1">
        <v>2.1997800000000001</v>
      </c>
      <c r="AD136" s="1">
        <v>0</v>
      </c>
      <c r="AE136" s="1">
        <v>0</v>
      </c>
      <c r="AF136" s="1">
        <v>0</v>
      </c>
      <c r="AG136" s="1">
        <v>0</v>
      </c>
      <c r="AH136" s="111">
        <v>0</v>
      </c>
      <c r="AI136" s="1">
        <v>0</v>
      </c>
      <c r="AJ136" s="1">
        <v>0</v>
      </c>
      <c r="AK136" s="1">
        <v>0</v>
      </c>
      <c r="AL136" s="111">
        <v>0</v>
      </c>
      <c r="AM136" s="1">
        <v>0</v>
      </c>
      <c r="AN136" s="1">
        <v>0</v>
      </c>
      <c r="AO136" s="1">
        <v>0</v>
      </c>
      <c r="AP136" s="111">
        <f t="shared" si="9"/>
        <v>0</v>
      </c>
      <c r="AQ136" s="1">
        <f t="shared" si="10"/>
        <v>0</v>
      </c>
      <c r="AR136" s="1">
        <f t="shared" si="11"/>
        <v>0</v>
      </c>
      <c r="AS136" s="1">
        <f t="shared" si="12"/>
        <v>0</v>
      </c>
      <c r="AT136" s="111"/>
    </row>
    <row r="137" spans="1:46" x14ac:dyDescent="0.3">
      <c r="A137" s="1">
        <v>131</v>
      </c>
      <c r="B137" s="1" t="s">
        <v>40</v>
      </c>
      <c r="C137" s="1">
        <v>1269</v>
      </c>
      <c r="D137" s="1">
        <v>10000</v>
      </c>
      <c r="E137" s="1">
        <v>-6.7060899999999997</v>
      </c>
      <c r="F137" s="1">
        <v>-1570055.4882660001</v>
      </c>
      <c r="G137" s="1">
        <v>-1125947.094733</v>
      </c>
      <c r="H137" s="1">
        <v>287.98002400000001</v>
      </c>
      <c r="I137" s="1">
        <v>155.040345</v>
      </c>
      <c r="J137" s="1">
        <v>36.409711000000001</v>
      </c>
      <c r="K137" s="1">
        <v>2.7465199999999999</v>
      </c>
      <c r="L137" s="1">
        <v>0.60240800000000005</v>
      </c>
      <c r="M137" s="111">
        <v>100</v>
      </c>
      <c r="N137" s="1">
        <v>100</v>
      </c>
      <c r="O137" s="1">
        <v>0</v>
      </c>
      <c r="P137" s="1">
        <v>0</v>
      </c>
      <c r="Q137" s="1">
        <v>0</v>
      </c>
      <c r="R137" s="111">
        <v>40.405959000000003</v>
      </c>
      <c r="S137" s="1">
        <v>3.4696530000000001</v>
      </c>
      <c r="T137" s="1">
        <v>13.238676</v>
      </c>
      <c r="U137" s="1">
        <v>2.0397959999999999</v>
      </c>
      <c r="V137" s="1">
        <v>10.188981</v>
      </c>
      <c r="W137" s="1">
        <v>0.179982</v>
      </c>
      <c r="X137" s="1">
        <v>10.188981</v>
      </c>
      <c r="Y137" s="1">
        <v>12.038796</v>
      </c>
      <c r="Z137" s="1">
        <v>1.539846</v>
      </c>
      <c r="AA137" s="1">
        <v>2.6997300000000002</v>
      </c>
      <c r="AB137" s="1">
        <v>1.8098190000000001</v>
      </c>
      <c r="AC137" s="1">
        <v>2.1997800000000001</v>
      </c>
      <c r="AD137" s="1">
        <v>0</v>
      </c>
      <c r="AE137" s="1">
        <v>0</v>
      </c>
      <c r="AF137" s="1">
        <v>0</v>
      </c>
      <c r="AG137" s="1">
        <v>0</v>
      </c>
      <c r="AH137" s="111">
        <v>0</v>
      </c>
      <c r="AI137" s="1">
        <v>0</v>
      </c>
      <c r="AJ137" s="1">
        <v>0</v>
      </c>
      <c r="AK137" s="1">
        <v>0</v>
      </c>
      <c r="AL137" s="111">
        <v>0</v>
      </c>
      <c r="AM137" s="1">
        <v>0</v>
      </c>
      <c r="AN137" s="1">
        <v>0</v>
      </c>
      <c r="AO137" s="1">
        <v>0</v>
      </c>
      <c r="AP137" s="111">
        <f t="shared" si="9"/>
        <v>0</v>
      </c>
      <c r="AQ137" s="1">
        <f t="shared" si="10"/>
        <v>0</v>
      </c>
      <c r="AR137" s="1">
        <f t="shared" si="11"/>
        <v>0</v>
      </c>
      <c r="AS137" s="1">
        <f t="shared" si="12"/>
        <v>0</v>
      </c>
      <c r="AT137" s="111"/>
    </row>
    <row r="138" spans="1:46" x14ac:dyDescent="0.3">
      <c r="A138" s="1">
        <v>132</v>
      </c>
      <c r="B138" s="1" t="s">
        <v>40</v>
      </c>
      <c r="C138" s="1">
        <v>1268</v>
      </c>
      <c r="D138" s="1">
        <v>10000</v>
      </c>
      <c r="E138" s="1">
        <v>-6.7168390000000002</v>
      </c>
      <c r="F138" s="1">
        <v>-1569767.55852</v>
      </c>
      <c r="G138" s="1">
        <v>-1126102.1347439999</v>
      </c>
      <c r="H138" s="1">
        <v>287.879456</v>
      </c>
      <c r="I138" s="1">
        <v>155.03967800000001</v>
      </c>
      <c r="J138" s="1">
        <v>36.405904</v>
      </c>
      <c r="K138" s="1">
        <v>2.746807</v>
      </c>
      <c r="L138" s="1">
        <v>0.605263</v>
      </c>
      <c r="M138" s="111">
        <v>100</v>
      </c>
      <c r="N138" s="1">
        <v>100</v>
      </c>
      <c r="O138" s="1">
        <v>0</v>
      </c>
      <c r="P138" s="1">
        <v>0</v>
      </c>
      <c r="Q138" s="1">
        <v>0</v>
      </c>
      <c r="R138" s="111">
        <v>40.405959000000003</v>
      </c>
      <c r="S138" s="1">
        <v>3.4696530000000001</v>
      </c>
      <c r="T138" s="1">
        <v>13.238676</v>
      </c>
      <c r="U138" s="1">
        <v>2.0397959999999999</v>
      </c>
      <c r="V138" s="1">
        <v>10.188981</v>
      </c>
      <c r="W138" s="1">
        <v>0.179982</v>
      </c>
      <c r="X138" s="1">
        <v>10.188981</v>
      </c>
      <c r="Y138" s="1">
        <v>12.038796</v>
      </c>
      <c r="Z138" s="1">
        <v>1.539846</v>
      </c>
      <c r="AA138" s="1">
        <v>2.6997300000000002</v>
      </c>
      <c r="AB138" s="1">
        <v>1.8098190000000001</v>
      </c>
      <c r="AC138" s="1">
        <v>2.1997800000000001</v>
      </c>
      <c r="AD138" s="1">
        <v>0</v>
      </c>
      <c r="AE138" s="1">
        <v>0</v>
      </c>
      <c r="AF138" s="1">
        <v>0</v>
      </c>
      <c r="AG138" s="1">
        <v>0</v>
      </c>
      <c r="AH138" s="111">
        <v>0</v>
      </c>
      <c r="AI138" s="1">
        <v>0</v>
      </c>
      <c r="AJ138" s="1">
        <v>0</v>
      </c>
      <c r="AK138" s="1">
        <v>0</v>
      </c>
      <c r="AL138" s="111">
        <v>0</v>
      </c>
      <c r="AM138" s="1">
        <v>0</v>
      </c>
      <c r="AN138" s="1">
        <v>0</v>
      </c>
      <c r="AO138" s="1">
        <v>0</v>
      </c>
      <c r="AP138" s="111">
        <f t="shared" si="9"/>
        <v>0</v>
      </c>
      <c r="AQ138" s="1">
        <f t="shared" si="10"/>
        <v>0</v>
      </c>
      <c r="AR138" s="1">
        <f t="shared" si="11"/>
        <v>0</v>
      </c>
      <c r="AS138" s="1">
        <f t="shared" si="12"/>
        <v>0</v>
      </c>
      <c r="AT138" s="111"/>
    </row>
    <row r="139" spans="1:46" x14ac:dyDescent="0.3">
      <c r="A139" s="1">
        <v>133</v>
      </c>
      <c r="B139" s="1" t="s">
        <v>40</v>
      </c>
      <c r="C139" s="1">
        <v>1267</v>
      </c>
      <c r="D139" s="1">
        <v>10000</v>
      </c>
      <c r="E139" s="1">
        <v>-6.7259229999999999</v>
      </c>
      <c r="F139" s="1">
        <v>-1569479.73982</v>
      </c>
      <c r="G139" s="1">
        <v>-1126295.038405</v>
      </c>
      <c r="H139" s="1">
        <v>287.75424600000002</v>
      </c>
      <c r="I139" s="1">
        <v>154.99533500000001</v>
      </c>
      <c r="J139" s="1">
        <v>36.400585999999997</v>
      </c>
      <c r="K139" s="1">
        <v>2.7472089999999998</v>
      </c>
      <c r="L139" s="1">
        <v>0.61032200000000003</v>
      </c>
      <c r="M139" s="111">
        <v>100</v>
      </c>
      <c r="N139" s="1">
        <v>99.915830999999997</v>
      </c>
      <c r="O139" s="1">
        <v>8.4168999999999994E-2</v>
      </c>
      <c r="P139" s="1">
        <v>0</v>
      </c>
      <c r="Q139" s="1">
        <v>0</v>
      </c>
      <c r="R139" s="111">
        <v>40.406343</v>
      </c>
      <c r="S139" s="1">
        <v>3.4725760000000001</v>
      </c>
      <c r="T139" s="1">
        <v>13.249828000000001</v>
      </c>
      <c r="U139" s="1">
        <v>2.0415139999999998</v>
      </c>
      <c r="V139" s="1">
        <v>10.185523999999999</v>
      </c>
      <c r="W139" s="1">
        <v>0.17997199999999999</v>
      </c>
      <c r="X139" s="1">
        <v>10.159462</v>
      </c>
      <c r="Y139" s="1">
        <v>12.048655999999999</v>
      </c>
      <c r="Z139" s="1">
        <v>1.5411429999999999</v>
      </c>
      <c r="AA139" s="1">
        <v>2.7020040000000001</v>
      </c>
      <c r="AB139" s="1">
        <v>1.8113440000000001</v>
      </c>
      <c r="AC139" s="1">
        <v>2.2016330000000002</v>
      </c>
      <c r="AD139" s="1">
        <v>0</v>
      </c>
      <c r="AE139" s="1">
        <v>0</v>
      </c>
      <c r="AF139" s="1">
        <v>0</v>
      </c>
      <c r="AG139" s="1">
        <v>0</v>
      </c>
      <c r="AH139" s="111">
        <v>8.4168999999999994E-2</v>
      </c>
      <c r="AI139" s="1">
        <v>0</v>
      </c>
      <c r="AJ139" s="1">
        <v>0</v>
      </c>
      <c r="AK139" s="1">
        <v>0</v>
      </c>
      <c r="AL139" s="111">
        <v>0</v>
      </c>
      <c r="AM139" s="1">
        <v>0</v>
      </c>
      <c r="AN139" s="1">
        <v>0</v>
      </c>
      <c r="AO139" s="1">
        <v>0</v>
      </c>
      <c r="AP139" s="111">
        <f t="shared" si="9"/>
        <v>8.4168999999999994E-2</v>
      </c>
      <c r="AQ139" s="1">
        <f t="shared" si="10"/>
        <v>0</v>
      </c>
      <c r="AR139" s="1">
        <f t="shared" si="11"/>
        <v>0</v>
      </c>
      <c r="AS139" s="1">
        <f t="shared" si="12"/>
        <v>0</v>
      </c>
      <c r="AT139" s="111"/>
    </row>
    <row r="140" spans="1:46" x14ac:dyDescent="0.3">
      <c r="A140" s="1">
        <v>134</v>
      </c>
      <c r="B140" s="1" t="s">
        <v>40</v>
      </c>
      <c r="C140" s="1">
        <v>1266</v>
      </c>
      <c r="D140" s="1">
        <v>10000</v>
      </c>
      <c r="E140" s="1">
        <v>-6.7347239999999999</v>
      </c>
      <c r="F140" s="1">
        <v>-1567879.9887679999</v>
      </c>
      <c r="G140" s="1">
        <v>-1125497.0431659999</v>
      </c>
      <c r="H140" s="1">
        <v>287.42029400000001</v>
      </c>
      <c r="I140" s="1">
        <v>154.83993599999999</v>
      </c>
      <c r="J140" s="1">
        <v>36.369712999999997</v>
      </c>
      <c r="K140" s="1">
        <v>2.747268</v>
      </c>
      <c r="L140" s="1">
        <v>0.61456500000000003</v>
      </c>
      <c r="M140" s="111">
        <v>100</v>
      </c>
      <c r="N140" s="1">
        <v>99.817035000000004</v>
      </c>
      <c r="O140" s="1">
        <v>0.1003</v>
      </c>
      <c r="P140" s="1">
        <v>8.2665000000000002E-2</v>
      </c>
      <c r="Q140" s="1">
        <v>0</v>
      </c>
      <c r="R140" s="111">
        <v>40.406801000000002</v>
      </c>
      <c r="S140" s="1">
        <v>3.476013</v>
      </c>
      <c r="T140" s="1">
        <v>13.262943</v>
      </c>
      <c r="U140" s="1">
        <v>2.0435349999999999</v>
      </c>
      <c r="V140" s="1">
        <v>10.181419999999999</v>
      </c>
      <c r="W140" s="1">
        <v>0.17996000000000001</v>
      </c>
      <c r="X140" s="1">
        <v>10.124782</v>
      </c>
      <c r="Y140" s="1">
        <v>12.06025</v>
      </c>
      <c r="Z140" s="1">
        <v>1.5426690000000001</v>
      </c>
      <c r="AA140" s="1">
        <v>2.7046790000000001</v>
      </c>
      <c r="AB140" s="1">
        <v>1.8131360000000001</v>
      </c>
      <c r="AC140" s="1">
        <v>2.2038120000000001</v>
      </c>
      <c r="AD140" s="1">
        <v>0</v>
      </c>
      <c r="AE140" s="1">
        <v>0</v>
      </c>
      <c r="AF140" s="1">
        <v>0</v>
      </c>
      <c r="AG140" s="1">
        <v>0</v>
      </c>
      <c r="AH140" s="111">
        <v>0.1003</v>
      </c>
      <c r="AI140" s="1">
        <v>0</v>
      </c>
      <c r="AJ140" s="1">
        <v>0</v>
      </c>
      <c r="AK140" s="1">
        <v>0</v>
      </c>
      <c r="AL140" s="111">
        <v>8.2665000000000002E-2</v>
      </c>
      <c r="AM140" s="1">
        <v>0</v>
      </c>
      <c r="AN140" s="1">
        <v>0</v>
      </c>
      <c r="AO140" s="1">
        <v>0</v>
      </c>
      <c r="AP140" s="111">
        <f t="shared" si="9"/>
        <v>0.18296499999999999</v>
      </c>
      <c r="AQ140" s="1">
        <f t="shared" si="10"/>
        <v>0</v>
      </c>
      <c r="AR140" s="1">
        <f t="shared" si="11"/>
        <v>0</v>
      </c>
      <c r="AS140" s="1">
        <f t="shared" si="12"/>
        <v>0</v>
      </c>
      <c r="AT140" s="111"/>
    </row>
    <row r="141" spans="1:46" x14ac:dyDescent="0.3">
      <c r="A141" s="1">
        <v>135</v>
      </c>
      <c r="B141" s="1" t="s">
        <v>40</v>
      </c>
      <c r="C141" s="1">
        <v>1265</v>
      </c>
      <c r="D141" s="1">
        <v>10000</v>
      </c>
      <c r="E141" s="1">
        <v>-6.7435390000000002</v>
      </c>
      <c r="F141" s="1">
        <v>-1566025.2378450001</v>
      </c>
      <c r="G141" s="1">
        <v>-1124504.3718119999</v>
      </c>
      <c r="H141" s="1">
        <v>287.04669000000001</v>
      </c>
      <c r="I141" s="1">
        <v>154.66455199999999</v>
      </c>
      <c r="J141" s="1">
        <v>36.333919000000002</v>
      </c>
      <c r="K141" s="1">
        <v>2.747255</v>
      </c>
      <c r="L141" s="1">
        <v>0.61857200000000001</v>
      </c>
      <c r="M141" s="111">
        <v>100</v>
      </c>
      <c r="N141" s="1">
        <v>99.718559999999997</v>
      </c>
      <c r="O141" s="1">
        <v>9.9978999999999998E-2</v>
      </c>
      <c r="P141" s="1">
        <v>0.18146100000000001</v>
      </c>
      <c r="Q141" s="1">
        <v>0</v>
      </c>
      <c r="R141" s="111">
        <v>40.407266</v>
      </c>
      <c r="S141" s="1">
        <v>3.4794459999999998</v>
      </c>
      <c r="T141" s="1">
        <v>13.27604</v>
      </c>
      <c r="U141" s="1">
        <v>2.045553</v>
      </c>
      <c r="V141" s="1">
        <v>10.177284</v>
      </c>
      <c r="W141" s="1">
        <v>0.179948</v>
      </c>
      <c r="X141" s="1">
        <v>10.090177000000001</v>
      </c>
      <c r="Y141" s="1">
        <v>12.071828999999999</v>
      </c>
      <c r="Z141" s="1">
        <v>1.544192</v>
      </c>
      <c r="AA141" s="1">
        <v>2.7073499999999999</v>
      </c>
      <c r="AB141" s="1">
        <v>1.814927</v>
      </c>
      <c r="AC141" s="1">
        <v>2.2059890000000002</v>
      </c>
      <c r="AD141" s="1">
        <v>0</v>
      </c>
      <c r="AE141" s="1">
        <v>0</v>
      </c>
      <c r="AF141" s="1">
        <v>0</v>
      </c>
      <c r="AG141" s="1">
        <v>0</v>
      </c>
      <c r="AH141" s="111">
        <v>9.9978999999999998E-2</v>
      </c>
      <c r="AI141" s="1">
        <v>0</v>
      </c>
      <c r="AJ141" s="1">
        <v>0</v>
      </c>
      <c r="AK141" s="1">
        <v>0</v>
      </c>
      <c r="AL141" s="111">
        <v>0.18146100000000001</v>
      </c>
      <c r="AM141" s="1">
        <v>0</v>
      </c>
      <c r="AN141" s="1">
        <v>0</v>
      </c>
      <c r="AO141" s="1">
        <v>0</v>
      </c>
      <c r="AP141" s="111">
        <f t="shared" si="9"/>
        <v>0.28144000000000002</v>
      </c>
      <c r="AQ141" s="1">
        <f t="shared" si="10"/>
        <v>0</v>
      </c>
      <c r="AR141" s="1">
        <f t="shared" si="11"/>
        <v>0</v>
      </c>
      <c r="AS141" s="1">
        <f t="shared" si="12"/>
        <v>0</v>
      </c>
      <c r="AT141" s="111"/>
    </row>
    <row r="142" spans="1:46" x14ac:dyDescent="0.3">
      <c r="A142" s="1">
        <v>136</v>
      </c>
      <c r="B142" s="1" t="s">
        <v>40</v>
      </c>
      <c r="C142" s="1">
        <v>1264</v>
      </c>
      <c r="D142" s="1">
        <v>10000</v>
      </c>
      <c r="E142" s="1">
        <v>-6.75237</v>
      </c>
      <c r="F142" s="1">
        <v>-1564176.6421159999</v>
      </c>
      <c r="G142" s="1">
        <v>-1123515.496759</v>
      </c>
      <c r="H142" s="1">
        <v>286.67413399999998</v>
      </c>
      <c r="I142" s="1">
        <v>154.489777</v>
      </c>
      <c r="J142" s="1">
        <v>36.298239000000002</v>
      </c>
      <c r="K142" s="1">
        <v>2.747242</v>
      </c>
      <c r="L142" s="1">
        <v>0.622583</v>
      </c>
      <c r="M142" s="111">
        <v>100</v>
      </c>
      <c r="N142" s="1">
        <v>99.620406000000003</v>
      </c>
      <c r="O142" s="1">
        <v>9.9658999999999998E-2</v>
      </c>
      <c r="P142" s="1">
        <v>0.27993499999999999</v>
      </c>
      <c r="Q142" s="1">
        <v>0</v>
      </c>
      <c r="R142" s="111">
        <v>40.407738000000002</v>
      </c>
      <c r="S142" s="1">
        <v>3.4828739999999998</v>
      </c>
      <c r="T142" s="1">
        <v>13.289121</v>
      </c>
      <c r="U142" s="1">
        <v>2.0475680000000001</v>
      </c>
      <c r="V142" s="1">
        <v>10.173116</v>
      </c>
      <c r="W142" s="1">
        <v>0.17993600000000001</v>
      </c>
      <c r="X142" s="1">
        <v>10.055648</v>
      </c>
      <c r="Y142" s="1">
        <v>12.083392</v>
      </c>
      <c r="Z142" s="1">
        <v>1.5457129999999999</v>
      </c>
      <c r="AA142" s="1">
        <v>2.7100170000000001</v>
      </c>
      <c r="AB142" s="1">
        <v>1.8167150000000001</v>
      </c>
      <c r="AC142" s="1">
        <v>2.2081620000000002</v>
      </c>
      <c r="AD142" s="1">
        <v>0</v>
      </c>
      <c r="AE142" s="1">
        <v>0</v>
      </c>
      <c r="AF142" s="1">
        <v>0</v>
      </c>
      <c r="AG142" s="1">
        <v>0</v>
      </c>
      <c r="AH142" s="111">
        <v>9.9658999999999998E-2</v>
      </c>
      <c r="AI142" s="1">
        <v>0</v>
      </c>
      <c r="AJ142" s="1">
        <v>0</v>
      </c>
      <c r="AK142" s="1">
        <v>0</v>
      </c>
      <c r="AL142" s="111">
        <v>0.27993499999999999</v>
      </c>
      <c r="AM142" s="1">
        <v>0</v>
      </c>
      <c r="AN142" s="1">
        <v>0</v>
      </c>
      <c r="AO142" s="1">
        <v>0</v>
      </c>
      <c r="AP142" s="111">
        <f t="shared" si="9"/>
        <v>0.37959399999999999</v>
      </c>
      <c r="AQ142" s="1">
        <f t="shared" si="10"/>
        <v>0</v>
      </c>
      <c r="AR142" s="1">
        <f t="shared" si="11"/>
        <v>0</v>
      </c>
      <c r="AS142" s="1">
        <f t="shared" si="12"/>
        <v>0</v>
      </c>
      <c r="AT142" s="111"/>
    </row>
    <row r="143" spans="1:46" x14ac:dyDescent="0.3">
      <c r="A143" s="1">
        <v>137</v>
      </c>
      <c r="B143" s="1" t="s">
        <v>40</v>
      </c>
      <c r="C143" s="1">
        <v>1263</v>
      </c>
      <c r="D143" s="1">
        <v>10000</v>
      </c>
      <c r="E143" s="1">
        <v>-6.761215</v>
      </c>
      <c r="F143" s="1">
        <v>-1562334.1748939999</v>
      </c>
      <c r="G143" s="1">
        <v>-1122530.4019859999</v>
      </c>
      <c r="H143" s="1">
        <v>286.30262199999999</v>
      </c>
      <c r="I143" s="1">
        <v>154.315607</v>
      </c>
      <c r="J143" s="1">
        <v>36.262672999999999</v>
      </c>
      <c r="K143" s="1">
        <v>2.7472300000000001</v>
      </c>
      <c r="L143" s="1">
        <v>0.62659900000000002</v>
      </c>
      <c r="M143" s="111">
        <v>100</v>
      </c>
      <c r="N143" s="1">
        <v>99.522570000000002</v>
      </c>
      <c r="O143" s="1">
        <v>9.9340999999999999E-2</v>
      </c>
      <c r="P143" s="1">
        <v>0.37808900000000001</v>
      </c>
      <c r="Q143" s="1">
        <v>0</v>
      </c>
      <c r="R143" s="111">
        <v>40.408216000000003</v>
      </c>
      <c r="S143" s="1">
        <v>3.4862980000000001</v>
      </c>
      <c r="T143" s="1">
        <v>13.302185</v>
      </c>
      <c r="U143" s="1">
        <v>2.0495809999999999</v>
      </c>
      <c r="V143" s="1">
        <v>10.168915999999999</v>
      </c>
      <c r="W143" s="1">
        <v>0.179923</v>
      </c>
      <c r="X143" s="1">
        <v>10.021193999999999</v>
      </c>
      <c r="Y143" s="1">
        <v>12.094939999999999</v>
      </c>
      <c r="Z143" s="1">
        <v>1.5472330000000001</v>
      </c>
      <c r="AA143" s="1">
        <v>2.7126809999999999</v>
      </c>
      <c r="AB143" s="1">
        <v>1.8185009999999999</v>
      </c>
      <c r="AC143" s="1">
        <v>2.2103329999999999</v>
      </c>
      <c r="AD143" s="1">
        <v>0</v>
      </c>
      <c r="AE143" s="1">
        <v>0</v>
      </c>
      <c r="AF143" s="1">
        <v>0</v>
      </c>
      <c r="AG143" s="1">
        <v>0</v>
      </c>
      <c r="AH143" s="111">
        <v>9.9340999999999999E-2</v>
      </c>
      <c r="AI143" s="1">
        <v>0</v>
      </c>
      <c r="AJ143" s="1">
        <v>0</v>
      </c>
      <c r="AK143" s="1">
        <v>0</v>
      </c>
      <c r="AL143" s="111">
        <v>0.37808900000000001</v>
      </c>
      <c r="AM143" s="1">
        <v>0</v>
      </c>
      <c r="AN143" s="1">
        <v>0</v>
      </c>
      <c r="AO143" s="1">
        <v>0</v>
      </c>
      <c r="AP143" s="111">
        <f t="shared" si="9"/>
        <v>0.47743000000000002</v>
      </c>
      <c r="AQ143" s="1">
        <f t="shared" si="10"/>
        <v>0</v>
      </c>
      <c r="AR143" s="1">
        <f t="shared" si="11"/>
        <v>0</v>
      </c>
      <c r="AS143" s="1">
        <f t="shared" si="12"/>
        <v>0</v>
      </c>
      <c r="AT143" s="111"/>
    </row>
    <row r="144" spans="1:46" x14ac:dyDescent="0.3">
      <c r="A144" s="1">
        <v>138</v>
      </c>
      <c r="B144" s="1" t="s">
        <v>40</v>
      </c>
      <c r="C144" s="1">
        <v>1262</v>
      </c>
      <c r="D144" s="1">
        <v>10000</v>
      </c>
      <c r="E144" s="1">
        <v>-6.7700750000000003</v>
      </c>
      <c r="F144" s="1">
        <v>-1560497.809625</v>
      </c>
      <c r="G144" s="1">
        <v>-1121549.071545</v>
      </c>
      <c r="H144" s="1">
        <v>285.93214899999998</v>
      </c>
      <c r="I144" s="1">
        <v>154.14204000000001</v>
      </c>
      <c r="J144" s="1">
        <v>36.227218999999998</v>
      </c>
      <c r="K144" s="1">
        <v>2.7472180000000002</v>
      </c>
      <c r="L144" s="1">
        <v>0.63061900000000004</v>
      </c>
      <c r="M144" s="111">
        <v>100</v>
      </c>
      <c r="N144" s="1">
        <v>99.425050999999996</v>
      </c>
      <c r="O144" s="1">
        <v>9.9024000000000001E-2</v>
      </c>
      <c r="P144" s="1">
        <v>0.47592499999999999</v>
      </c>
      <c r="Q144" s="1">
        <v>0</v>
      </c>
      <c r="R144" s="111">
        <v>40.408700000000003</v>
      </c>
      <c r="S144" s="1">
        <v>3.4897170000000002</v>
      </c>
      <c r="T144" s="1">
        <v>13.315232</v>
      </c>
      <c r="U144" s="1">
        <v>2.0515919999999999</v>
      </c>
      <c r="V144" s="1">
        <v>10.164683</v>
      </c>
      <c r="W144" s="1">
        <v>0.17990900000000001</v>
      </c>
      <c r="X144" s="1">
        <v>9.9868159999999992</v>
      </c>
      <c r="Y144" s="1">
        <v>12.106472999999999</v>
      </c>
      <c r="Z144" s="1">
        <v>1.548751</v>
      </c>
      <c r="AA144" s="1">
        <v>2.7153420000000001</v>
      </c>
      <c r="AB144" s="1">
        <v>1.8202849999999999</v>
      </c>
      <c r="AC144" s="1">
        <v>2.2125010000000001</v>
      </c>
      <c r="AD144" s="1">
        <v>0</v>
      </c>
      <c r="AE144" s="1">
        <v>0</v>
      </c>
      <c r="AF144" s="1">
        <v>0</v>
      </c>
      <c r="AG144" s="1">
        <v>0</v>
      </c>
      <c r="AH144" s="111">
        <v>9.9024000000000001E-2</v>
      </c>
      <c r="AI144" s="1">
        <v>0</v>
      </c>
      <c r="AJ144" s="1">
        <v>0</v>
      </c>
      <c r="AK144" s="1">
        <v>0</v>
      </c>
      <c r="AL144" s="111">
        <v>0.47592499999999999</v>
      </c>
      <c r="AM144" s="1">
        <v>0</v>
      </c>
      <c r="AN144" s="1">
        <v>0</v>
      </c>
      <c r="AO144" s="1">
        <v>0</v>
      </c>
      <c r="AP144" s="111">
        <f t="shared" si="9"/>
        <v>0.57494899999999993</v>
      </c>
      <c r="AQ144" s="1">
        <f t="shared" si="10"/>
        <v>0</v>
      </c>
      <c r="AR144" s="1">
        <f t="shared" si="11"/>
        <v>0</v>
      </c>
      <c r="AS144" s="1">
        <f t="shared" si="12"/>
        <v>0</v>
      </c>
      <c r="AT144" s="111"/>
    </row>
    <row r="145" spans="1:46" x14ac:dyDescent="0.3">
      <c r="A145" s="1">
        <v>139</v>
      </c>
      <c r="B145" s="1" t="s">
        <v>40</v>
      </c>
      <c r="C145" s="1">
        <v>1261</v>
      </c>
      <c r="D145" s="1">
        <v>10000</v>
      </c>
      <c r="E145" s="1">
        <v>-6.77895</v>
      </c>
      <c r="F145" s="1">
        <v>-1558667.5198840001</v>
      </c>
      <c r="G145" s="1">
        <v>-1120571.489567</v>
      </c>
      <c r="H145" s="1">
        <v>285.56270899999998</v>
      </c>
      <c r="I145" s="1">
        <v>153.96907400000001</v>
      </c>
      <c r="J145" s="1">
        <v>36.191878000000003</v>
      </c>
      <c r="K145" s="1">
        <v>2.7472059999999998</v>
      </c>
      <c r="L145" s="1">
        <v>0.63464399999999999</v>
      </c>
      <c r="M145" s="111">
        <v>100</v>
      </c>
      <c r="N145" s="1">
        <v>99.327849000000001</v>
      </c>
      <c r="O145" s="1">
        <v>9.8708000000000004E-2</v>
      </c>
      <c r="P145" s="1">
        <v>0.57344300000000004</v>
      </c>
      <c r="Q145" s="1">
        <v>0</v>
      </c>
      <c r="R145" s="111">
        <v>40.409191</v>
      </c>
      <c r="S145" s="1">
        <v>3.4931320000000001</v>
      </c>
      <c r="T145" s="1">
        <v>13.328262</v>
      </c>
      <c r="U145" s="1">
        <v>2.0535990000000002</v>
      </c>
      <c r="V145" s="1">
        <v>10.160418999999999</v>
      </c>
      <c r="W145" s="1">
        <v>0.179895</v>
      </c>
      <c r="X145" s="1">
        <v>9.9525129999999997</v>
      </c>
      <c r="Y145" s="1">
        <v>12.117990000000001</v>
      </c>
      <c r="Z145" s="1">
        <v>1.5502659999999999</v>
      </c>
      <c r="AA145" s="1">
        <v>2.7179989999999998</v>
      </c>
      <c r="AB145" s="1">
        <v>1.822066</v>
      </c>
      <c r="AC145" s="1">
        <v>2.2146659999999998</v>
      </c>
      <c r="AD145" s="1">
        <v>0</v>
      </c>
      <c r="AE145" s="1">
        <v>0</v>
      </c>
      <c r="AF145" s="1">
        <v>0</v>
      </c>
      <c r="AG145" s="1">
        <v>0</v>
      </c>
      <c r="AH145" s="111">
        <v>9.8708000000000004E-2</v>
      </c>
      <c r="AI145" s="1">
        <v>0</v>
      </c>
      <c r="AJ145" s="1">
        <v>0</v>
      </c>
      <c r="AK145" s="1">
        <v>0</v>
      </c>
      <c r="AL145" s="111">
        <v>0.57344300000000004</v>
      </c>
      <c r="AM145" s="1">
        <v>0</v>
      </c>
      <c r="AN145" s="1">
        <v>0</v>
      </c>
      <c r="AO145" s="1">
        <v>0</v>
      </c>
      <c r="AP145" s="111">
        <f t="shared" si="9"/>
        <v>0.67215100000000005</v>
      </c>
      <c r="AQ145" s="1">
        <f t="shared" si="10"/>
        <v>0</v>
      </c>
      <c r="AR145" s="1">
        <f t="shared" si="11"/>
        <v>0</v>
      </c>
      <c r="AS145" s="1">
        <f t="shared" si="12"/>
        <v>0</v>
      </c>
      <c r="AT145" s="111"/>
    </row>
    <row r="146" spans="1:46" x14ac:dyDescent="0.3">
      <c r="A146" s="1">
        <v>140</v>
      </c>
      <c r="B146" s="1" t="s">
        <v>40</v>
      </c>
      <c r="C146" s="1">
        <v>1260</v>
      </c>
      <c r="D146" s="1">
        <v>10000</v>
      </c>
      <c r="E146" s="1">
        <v>-6.7878400000000001</v>
      </c>
      <c r="F146" s="1">
        <v>-1556843.27938</v>
      </c>
      <c r="G146" s="1">
        <v>-1119597.640256</v>
      </c>
      <c r="H146" s="1">
        <v>285.194299</v>
      </c>
      <c r="I146" s="1">
        <v>153.796705</v>
      </c>
      <c r="J146" s="1">
        <v>36.156647999999997</v>
      </c>
      <c r="K146" s="1">
        <v>2.7471950000000001</v>
      </c>
      <c r="L146" s="1">
        <v>0.63867300000000005</v>
      </c>
      <c r="M146" s="111">
        <v>100</v>
      </c>
      <c r="N146" s="1">
        <v>99.230959999999996</v>
      </c>
      <c r="O146" s="1">
        <v>9.8393999999999995E-2</v>
      </c>
      <c r="P146" s="1">
        <v>0.67064599999999996</v>
      </c>
      <c r="Q146" s="1">
        <v>0</v>
      </c>
      <c r="R146" s="111">
        <v>40.409689</v>
      </c>
      <c r="S146" s="1">
        <v>3.496543</v>
      </c>
      <c r="T146" s="1">
        <v>13.341276000000001</v>
      </c>
      <c r="U146" s="1">
        <v>2.0556040000000002</v>
      </c>
      <c r="V146" s="1">
        <v>10.156122999999999</v>
      </c>
      <c r="W146" s="1">
        <v>0.17988100000000001</v>
      </c>
      <c r="X146" s="1">
        <v>9.9182860000000002</v>
      </c>
      <c r="Y146" s="1">
        <v>12.129492000000001</v>
      </c>
      <c r="Z146" s="1">
        <v>1.5517799999999999</v>
      </c>
      <c r="AA146" s="1">
        <v>2.720653</v>
      </c>
      <c r="AB146" s="1">
        <v>1.8238449999999999</v>
      </c>
      <c r="AC146" s="1">
        <v>2.216828</v>
      </c>
      <c r="AD146" s="1">
        <v>0</v>
      </c>
      <c r="AE146" s="1">
        <v>0</v>
      </c>
      <c r="AF146" s="1">
        <v>0</v>
      </c>
      <c r="AG146" s="1">
        <v>0</v>
      </c>
      <c r="AH146" s="111">
        <v>9.8393999999999995E-2</v>
      </c>
      <c r="AI146" s="1">
        <v>0</v>
      </c>
      <c r="AJ146" s="1">
        <v>0</v>
      </c>
      <c r="AK146" s="1">
        <v>0</v>
      </c>
      <c r="AL146" s="111">
        <v>0.67064599999999996</v>
      </c>
      <c r="AM146" s="1">
        <v>0</v>
      </c>
      <c r="AN146" s="1">
        <v>0</v>
      </c>
      <c r="AO146" s="1">
        <v>0</v>
      </c>
      <c r="AP146" s="111">
        <f t="shared" si="9"/>
        <v>0.76903999999999995</v>
      </c>
      <c r="AQ146" s="1">
        <f t="shared" si="10"/>
        <v>0</v>
      </c>
      <c r="AR146" s="1">
        <f t="shared" si="11"/>
        <v>0</v>
      </c>
      <c r="AS146" s="1">
        <f t="shared" si="12"/>
        <v>0</v>
      </c>
      <c r="AT146" s="111"/>
    </row>
    <row r="147" spans="1:46" x14ac:dyDescent="0.3">
      <c r="A147" s="1">
        <v>141</v>
      </c>
      <c r="B147" s="1" t="s">
        <v>40</v>
      </c>
      <c r="C147" s="1">
        <v>1259</v>
      </c>
      <c r="D147" s="1">
        <v>10000</v>
      </c>
      <c r="E147" s="1">
        <v>-6.7967459999999997</v>
      </c>
      <c r="F147" s="1">
        <v>-1555025.061946</v>
      </c>
      <c r="G147" s="1">
        <v>-1118627.507894</v>
      </c>
      <c r="H147" s="1">
        <v>284.82691299999999</v>
      </c>
      <c r="I147" s="1">
        <v>153.624932</v>
      </c>
      <c r="J147" s="1">
        <v>36.12153</v>
      </c>
      <c r="K147" s="1">
        <v>2.7471830000000002</v>
      </c>
      <c r="L147" s="1">
        <v>0.64270700000000003</v>
      </c>
      <c r="M147" s="111">
        <v>100</v>
      </c>
      <c r="N147" s="1">
        <v>99.134384999999995</v>
      </c>
      <c r="O147" s="1">
        <v>9.8081000000000002E-2</v>
      </c>
      <c r="P147" s="1">
        <v>0.76753400000000005</v>
      </c>
      <c r="Q147" s="1">
        <v>0</v>
      </c>
      <c r="R147" s="111">
        <v>40.410193</v>
      </c>
      <c r="S147" s="1">
        <v>3.499949</v>
      </c>
      <c r="T147" s="1">
        <v>13.354272999999999</v>
      </c>
      <c r="U147" s="1">
        <v>2.057607</v>
      </c>
      <c r="V147" s="1">
        <v>10.151794000000001</v>
      </c>
      <c r="W147" s="1">
        <v>0.179867</v>
      </c>
      <c r="X147" s="1">
        <v>9.8841339999999995</v>
      </c>
      <c r="Y147" s="1">
        <v>12.140979</v>
      </c>
      <c r="Z147" s="1">
        <v>1.5532919999999999</v>
      </c>
      <c r="AA147" s="1">
        <v>2.723303</v>
      </c>
      <c r="AB147" s="1">
        <v>1.8256220000000001</v>
      </c>
      <c r="AC147" s="1">
        <v>2.218988</v>
      </c>
      <c r="AD147" s="1">
        <v>0</v>
      </c>
      <c r="AE147" s="1">
        <v>0</v>
      </c>
      <c r="AF147" s="1">
        <v>0</v>
      </c>
      <c r="AG147" s="1">
        <v>0</v>
      </c>
      <c r="AH147" s="111">
        <v>9.8081000000000002E-2</v>
      </c>
      <c r="AI147" s="1">
        <v>0</v>
      </c>
      <c r="AJ147" s="1">
        <v>0</v>
      </c>
      <c r="AK147" s="1">
        <v>0</v>
      </c>
      <c r="AL147" s="111">
        <v>0.76753400000000005</v>
      </c>
      <c r="AM147" s="1">
        <v>0</v>
      </c>
      <c r="AN147" s="1">
        <v>0</v>
      </c>
      <c r="AO147" s="1">
        <v>0</v>
      </c>
      <c r="AP147" s="111">
        <f t="shared" si="9"/>
        <v>0.86561500000000002</v>
      </c>
      <c r="AQ147" s="1">
        <f t="shared" si="10"/>
        <v>0</v>
      </c>
      <c r="AR147" s="1">
        <f t="shared" si="11"/>
        <v>0</v>
      </c>
      <c r="AS147" s="1">
        <f t="shared" si="12"/>
        <v>0</v>
      </c>
      <c r="AT147" s="111"/>
    </row>
    <row r="148" spans="1:46" x14ac:dyDescent="0.3">
      <c r="A148" s="1">
        <v>142</v>
      </c>
      <c r="B148" s="1" t="s">
        <v>40</v>
      </c>
      <c r="C148" s="1">
        <v>1258</v>
      </c>
      <c r="D148" s="1">
        <v>10000</v>
      </c>
      <c r="E148" s="1">
        <v>-6.8056660000000004</v>
      </c>
      <c r="F148" s="1">
        <v>-1553212.841549</v>
      </c>
      <c r="G148" s="1">
        <v>-1117661.076836</v>
      </c>
      <c r="H148" s="1">
        <v>284.46054600000002</v>
      </c>
      <c r="I148" s="1">
        <v>153.45375100000001</v>
      </c>
      <c r="J148" s="1">
        <v>36.086523</v>
      </c>
      <c r="K148" s="1">
        <v>2.7471719999999999</v>
      </c>
      <c r="L148" s="1">
        <v>0.64674600000000004</v>
      </c>
      <c r="M148" s="111">
        <v>100</v>
      </c>
      <c r="N148" s="1">
        <v>99.038121000000004</v>
      </c>
      <c r="O148" s="1">
        <v>9.7769999999999996E-2</v>
      </c>
      <c r="P148" s="1">
        <v>0.86410900000000002</v>
      </c>
      <c r="Q148" s="1">
        <v>0</v>
      </c>
      <c r="R148" s="111">
        <v>40.410704000000003</v>
      </c>
      <c r="S148" s="1">
        <v>3.5033509999999999</v>
      </c>
      <c r="T148" s="1">
        <v>13.367253</v>
      </c>
      <c r="U148" s="1">
        <v>2.0596070000000002</v>
      </c>
      <c r="V148" s="1">
        <v>10.147432999999999</v>
      </c>
      <c r="W148" s="1">
        <v>0.17985200000000001</v>
      </c>
      <c r="X148" s="1">
        <v>9.8500569999999996</v>
      </c>
      <c r="Y148" s="1">
        <v>12.152450999999999</v>
      </c>
      <c r="Z148" s="1">
        <v>1.5548010000000001</v>
      </c>
      <c r="AA148" s="1">
        <v>2.7259500000000001</v>
      </c>
      <c r="AB148" s="1">
        <v>1.827396</v>
      </c>
      <c r="AC148" s="1">
        <v>2.2211449999999999</v>
      </c>
      <c r="AD148" s="1">
        <v>0</v>
      </c>
      <c r="AE148" s="1">
        <v>0</v>
      </c>
      <c r="AF148" s="1">
        <v>0</v>
      </c>
      <c r="AG148" s="1">
        <v>0</v>
      </c>
      <c r="AH148" s="111">
        <v>9.7769999999999996E-2</v>
      </c>
      <c r="AI148" s="1">
        <v>0</v>
      </c>
      <c r="AJ148" s="1">
        <v>0</v>
      </c>
      <c r="AK148" s="1">
        <v>0</v>
      </c>
      <c r="AL148" s="111">
        <v>0.86410900000000002</v>
      </c>
      <c r="AM148" s="1">
        <v>0</v>
      </c>
      <c r="AN148" s="1">
        <v>0</v>
      </c>
      <c r="AO148" s="1">
        <v>0</v>
      </c>
      <c r="AP148" s="111">
        <f t="shared" si="9"/>
        <v>0.96187900000000004</v>
      </c>
      <c r="AQ148" s="1">
        <f t="shared" si="10"/>
        <v>0</v>
      </c>
      <c r="AR148" s="1">
        <f t="shared" si="11"/>
        <v>0</v>
      </c>
      <c r="AS148" s="1">
        <f t="shared" si="12"/>
        <v>0</v>
      </c>
      <c r="AT148" s="111"/>
    </row>
    <row r="149" spans="1:46" x14ac:dyDescent="0.3">
      <c r="A149" s="1">
        <v>143</v>
      </c>
      <c r="B149" s="1" t="s">
        <v>40</v>
      </c>
      <c r="C149" s="1">
        <v>1257</v>
      </c>
      <c r="D149" s="1">
        <v>10000</v>
      </c>
      <c r="E149" s="1">
        <v>-6.8146009999999997</v>
      </c>
      <c r="F149" s="1">
        <v>-1551406.592276</v>
      </c>
      <c r="G149" s="1">
        <v>-1116698.3315079999</v>
      </c>
      <c r="H149" s="1">
        <v>284.09519399999999</v>
      </c>
      <c r="I149" s="1">
        <v>153.28316100000001</v>
      </c>
      <c r="J149" s="1">
        <v>36.051627000000003</v>
      </c>
      <c r="K149" s="1">
        <v>2.7471610000000002</v>
      </c>
      <c r="L149" s="1">
        <v>0.65078899999999995</v>
      </c>
      <c r="M149" s="111">
        <v>100</v>
      </c>
      <c r="N149" s="1">
        <v>98.942167999999995</v>
      </c>
      <c r="O149" s="1">
        <v>9.7460000000000005E-2</v>
      </c>
      <c r="P149" s="1">
        <v>0.960372</v>
      </c>
      <c r="Q149" s="1">
        <v>0</v>
      </c>
      <c r="R149" s="111">
        <v>40.411220999999998</v>
      </c>
      <c r="S149" s="1">
        <v>3.5067490000000001</v>
      </c>
      <c r="T149" s="1">
        <v>13.380216000000001</v>
      </c>
      <c r="U149" s="1">
        <v>2.061604</v>
      </c>
      <c r="V149" s="1">
        <v>10.143041</v>
      </c>
      <c r="W149" s="1">
        <v>0.179836</v>
      </c>
      <c r="X149" s="1">
        <v>9.8160550000000004</v>
      </c>
      <c r="Y149" s="1">
        <v>12.163907</v>
      </c>
      <c r="Z149" s="1">
        <v>1.5563089999999999</v>
      </c>
      <c r="AA149" s="1">
        <v>2.7285940000000002</v>
      </c>
      <c r="AB149" s="1">
        <v>1.829169</v>
      </c>
      <c r="AC149" s="1">
        <v>2.2232989999999999</v>
      </c>
      <c r="AD149" s="1">
        <v>0</v>
      </c>
      <c r="AE149" s="1">
        <v>0</v>
      </c>
      <c r="AF149" s="1">
        <v>0</v>
      </c>
      <c r="AG149" s="1">
        <v>0</v>
      </c>
      <c r="AH149" s="111">
        <v>9.7460000000000005E-2</v>
      </c>
      <c r="AI149" s="1">
        <v>0</v>
      </c>
      <c r="AJ149" s="1">
        <v>0</v>
      </c>
      <c r="AK149" s="1">
        <v>0</v>
      </c>
      <c r="AL149" s="111">
        <v>0.960372</v>
      </c>
      <c r="AM149" s="1">
        <v>0</v>
      </c>
      <c r="AN149" s="1">
        <v>0</v>
      </c>
      <c r="AO149" s="1">
        <v>0</v>
      </c>
      <c r="AP149" s="111">
        <f t="shared" si="9"/>
        <v>1.0578320000000001</v>
      </c>
      <c r="AQ149" s="1">
        <f t="shared" si="10"/>
        <v>0</v>
      </c>
      <c r="AR149" s="1">
        <f t="shared" si="11"/>
        <v>0</v>
      </c>
      <c r="AS149" s="1">
        <f t="shared" si="12"/>
        <v>0</v>
      </c>
      <c r="AT149" s="111"/>
    </row>
    <row r="150" spans="1:46" x14ac:dyDescent="0.3">
      <c r="A150" s="1">
        <v>144</v>
      </c>
      <c r="B150" s="1" t="s">
        <v>40</v>
      </c>
      <c r="C150" s="1">
        <v>1256</v>
      </c>
      <c r="D150" s="1">
        <v>10000</v>
      </c>
      <c r="E150" s="1">
        <v>-6.8235510000000001</v>
      </c>
      <c r="F150" s="1">
        <v>-1549606.288346</v>
      </c>
      <c r="G150" s="1">
        <v>-1115739.2564119999</v>
      </c>
      <c r="H150" s="1">
        <v>283.73085200000003</v>
      </c>
      <c r="I150" s="1">
        <v>153.113157</v>
      </c>
      <c r="J150" s="1">
        <v>36.016840000000002</v>
      </c>
      <c r="K150" s="1">
        <v>2.74715</v>
      </c>
      <c r="L150" s="1">
        <v>0.654837</v>
      </c>
      <c r="M150" s="111">
        <v>100</v>
      </c>
      <c r="N150" s="1">
        <v>98.846523000000005</v>
      </c>
      <c r="O150" s="1">
        <v>9.7151000000000001E-2</v>
      </c>
      <c r="P150" s="1">
        <v>1.056325</v>
      </c>
      <c r="Q150" s="1">
        <v>0</v>
      </c>
      <c r="R150" s="111">
        <v>40.411745000000003</v>
      </c>
      <c r="S150" s="1">
        <v>3.5101420000000001</v>
      </c>
      <c r="T150" s="1">
        <v>13.393162999999999</v>
      </c>
      <c r="U150" s="1">
        <v>2.063599</v>
      </c>
      <c r="V150" s="1">
        <v>10.138616000000001</v>
      </c>
      <c r="W150" s="1">
        <v>0.17982100000000001</v>
      </c>
      <c r="X150" s="1">
        <v>9.7821289999999994</v>
      </c>
      <c r="Y150" s="1">
        <v>12.175348</v>
      </c>
      <c r="Z150" s="1">
        <v>1.5578149999999999</v>
      </c>
      <c r="AA150" s="1">
        <v>2.7312340000000002</v>
      </c>
      <c r="AB150" s="1">
        <v>1.830938</v>
      </c>
      <c r="AC150" s="1">
        <v>2.2254499999999999</v>
      </c>
      <c r="AD150" s="1">
        <v>0</v>
      </c>
      <c r="AE150" s="1">
        <v>0</v>
      </c>
      <c r="AF150" s="1">
        <v>0</v>
      </c>
      <c r="AG150" s="1">
        <v>0</v>
      </c>
      <c r="AH150" s="111">
        <v>9.7151000000000001E-2</v>
      </c>
      <c r="AI150" s="1">
        <v>0</v>
      </c>
      <c r="AJ150" s="1">
        <v>0</v>
      </c>
      <c r="AK150" s="1">
        <v>0</v>
      </c>
      <c r="AL150" s="111">
        <v>1.056325</v>
      </c>
      <c r="AM150" s="1">
        <v>0</v>
      </c>
      <c r="AN150" s="1">
        <v>0</v>
      </c>
      <c r="AO150" s="1">
        <v>0</v>
      </c>
      <c r="AP150" s="111">
        <f t="shared" si="9"/>
        <v>1.1534759999999999</v>
      </c>
      <c r="AQ150" s="1">
        <f t="shared" si="10"/>
        <v>0</v>
      </c>
      <c r="AR150" s="1">
        <f t="shared" si="11"/>
        <v>0</v>
      </c>
      <c r="AS150" s="1">
        <f t="shared" si="12"/>
        <v>0</v>
      </c>
      <c r="AT150" s="111"/>
    </row>
    <row r="151" spans="1:46" x14ac:dyDescent="0.3">
      <c r="A151" s="1">
        <v>145</v>
      </c>
      <c r="B151" s="1" t="s">
        <v>40</v>
      </c>
      <c r="C151" s="1">
        <v>1255</v>
      </c>
      <c r="D151" s="1">
        <v>10000</v>
      </c>
      <c r="E151" s="1">
        <v>-6.832516</v>
      </c>
      <c r="F151" s="1">
        <v>-1547811.9040969999</v>
      </c>
      <c r="G151" s="1">
        <v>-1114783.8361209999</v>
      </c>
      <c r="H151" s="1">
        <v>283.36751500000003</v>
      </c>
      <c r="I151" s="1">
        <v>152.94373899999999</v>
      </c>
      <c r="J151" s="1">
        <v>35.982163</v>
      </c>
      <c r="K151" s="1">
        <v>2.7471399999999999</v>
      </c>
      <c r="L151" s="1">
        <v>0.65888899999999995</v>
      </c>
      <c r="M151" s="111">
        <v>100</v>
      </c>
      <c r="N151" s="1">
        <v>98.751187000000002</v>
      </c>
      <c r="O151" s="1">
        <v>9.6844E-2</v>
      </c>
      <c r="P151" s="1">
        <v>1.1519699999999999</v>
      </c>
      <c r="Q151" s="1">
        <v>0</v>
      </c>
      <c r="R151" s="111">
        <v>40.412275000000001</v>
      </c>
      <c r="S151" s="1">
        <v>3.5135299999999998</v>
      </c>
      <c r="T151" s="1">
        <v>13.406093</v>
      </c>
      <c r="U151" s="1">
        <v>2.065591</v>
      </c>
      <c r="V151" s="1">
        <v>10.134159</v>
      </c>
      <c r="W151" s="1">
        <v>0.17980399999999999</v>
      </c>
      <c r="X151" s="1">
        <v>9.7482780000000009</v>
      </c>
      <c r="Y151" s="1">
        <v>12.186774</v>
      </c>
      <c r="Z151" s="1">
        <v>1.5593189999999999</v>
      </c>
      <c r="AA151" s="1">
        <v>2.7338710000000002</v>
      </c>
      <c r="AB151" s="1">
        <v>1.8327059999999999</v>
      </c>
      <c r="AC151" s="1">
        <v>2.2275990000000001</v>
      </c>
      <c r="AD151" s="1">
        <v>0</v>
      </c>
      <c r="AE151" s="1">
        <v>0</v>
      </c>
      <c r="AF151" s="1">
        <v>0</v>
      </c>
      <c r="AG151" s="1">
        <v>0</v>
      </c>
      <c r="AH151" s="111">
        <v>9.6844E-2</v>
      </c>
      <c r="AI151" s="1">
        <v>0</v>
      </c>
      <c r="AJ151" s="1">
        <v>0</v>
      </c>
      <c r="AK151" s="1">
        <v>0</v>
      </c>
      <c r="AL151" s="111">
        <v>1.1519699999999999</v>
      </c>
      <c r="AM151" s="1">
        <v>0</v>
      </c>
      <c r="AN151" s="1">
        <v>0</v>
      </c>
      <c r="AO151" s="1">
        <v>0</v>
      </c>
      <c r="AP151" s="111">
        <f t="shared" si="9"/>
        <v>1.2488139999999999</v>
      </c>
      <c r="AQ151" s="1">
        <f t="shared" si="10"/>
        <v>0</v>
      </c>
      <c r="AR151" s="1">
        <f t="shared" si="11"/>
        <v>0</v>
      </c>
      <c r="AS151" s="1">
        <f t="shared" si="12"/>
        <v>0</v>
      </c>
      <c r="AT151" s="111"/>
    </row>
    <row r="152" spans="1:46" x14ac:dyDescent="0.3">
      <c r="A152" s="1">
        <v>146</v>
      </c>
      <c r="B152" s="1" t="s">
        <v>40</v>
      </c>
      <c r="C152" s="1">
        <v>1254</v>
      </c>
      <c r="D152" s="1">
        <v>10000</v>
      </c>
      <c r="E152" s="1">
        <v>-6.8414970000000004</v>
      </c>
      <c r="F152" s="1">
        <v>-1546023.4139980001</v>
      </c>
      <c r="G152" s="1">
        <v>-1113832.055281</v>
      </c>
      <c r="H152" s="1">
        <v>283.005179</v>
      </c>
      <c r="I152" s="1">
        <v>152.77490299999999</v>
      </c>
      <c r="J152" s="1">
        <v>35.947594000000002</v>
      </c>
      <c r="K152" s="1">
        <v>2.7471290000000002</v>
      </c>
      <c r="L152" s="1">
        <v>0.66294600000000004</v>
      </c>
      <c r="M152" s="111">
        <v>100</v>
      </c>
      <c r="N152" s="1">
        <v>98.656155999999996</v>
      </c>
      <c r="O152" s="1">
        <v>9.6537999999999999E-2</v>
      </c>
      <c r="P152" s="1">
        <v>1.247306</v>
      </c>
      <c r="Q152" s="1">
        <v>0</v>
      </c>
      <c r="R152" s="111">
        <v>40.412812000000002</v>
      </c>
      <c r="S152" s="1">
        <v>3.516915</v>
      </c>
      <c r="T152" s="1">
        <v>13.419007000000001</v>
      </c>
      <c r="U152" s="1">
        <v>2.0675810000000001</v>
      </c>
      <c r="V152" s="1">
        <v>10.129671</v>
      </c>
      <c r="W152" s="1">
        <v>0.179788</v>
      </c>
      <c r="X152" s="1">
        <v>9.7145010000000003</v>
      </c>
      <c r="Y152" s="1">
        <v>12.198183999999999</v>
      </c>
      <c r="Z152" s="1">
        <v>1.560821</v>
      </c>
      <c r="AA152" s="1">
        <v>2.736504</v>
      </c>
      <c r="AB152" s="1">
        <v>1.834471</v>
      </c>
      <c r="AC152" s="1">
        <v>2.2297440000000002</v>
      </c>
      <c r="AD152" s="1">
        <v>0</v>
      </c>
      <c r="AE152" s="1">
        <v>0</v>
      </c>
      <c r="AF152" s="1">
        <v>0</v>
      </c>
      <c r="AG152" s="1">
        <v>0</v>
      </c>
      <c r="AH152" s="111">
        <v>9.6537999999999999E-2</v>
      </c>
      <c r="AI152" s="1">
        <v>0</v>
      </c>
      <c r="AJ152" s="1">
        <v>0</v>
      </c>
      <c r="AK152" s="1">
        <v>0</v>
      </c>
      <c r="AL152" s="111">
        <v>1.247306</v>
      </c>
      <c r="AM152" s="1">
        <v>0</v>
      </c>
      <c r="AN152" s="1">
        <v>0</v>
      </c>
      <c r="AO152" s="1">
        <v>0</v>
      </c>
      <c r="AP152" s="111">
        <f t="shared" si="9"/>
        <v>1.343844</v>
      </c>
      <c r="AQ152" s="1">
        <f t="shared" si="10"/>
        <v>0</v>
      </c>
      <c r="AR152" s="1">
        <f t="shared" si="11"/>
        <v>0</v>
      </c>
      <c r="AS152" s="1">
        <f t="shared" si="12"/>
        <v>0</v>
      </c>
      <c r="AT152" s="111"/>
    </row>
    <row r="153" spans="1:46" x14ac:dyDescent="0.3">
      <c r="A153" s="1">
        <v>147</v>
      </c>
      <c r="B153" s="1" t="s">
        <v>40</v>
      </c>
      <c r="C153" s="1">
        <v>1253</v>
      </c>
      <c r="D153" s="1">
        <v>10000</v>
      </c>
      <c r="E153" s="1">
        <v>-6.850492</v>
      </c>
      <c r="F153" s="1">
        <v>-1544240.7926370001</v>
      </c>
      <c r="G153" s="1">
        <v>-1112883.898608</v>
      </c>
      <c r="H153" s="1">
        <v>282.64383800000002</v>
      </c>
      <c r="I153" s="1">
        <v>152.60664800000001</v>
      </c>
      <c r="J153" s="1">
        <v>35.913133999999999</v>
      </c>
      <c r="K153" s="1">
        <v>2.7471190000000001</v>
      </c>
      <c r="L153" s="1">
        <v>0.66700800000000005</v>
      </c>
      <c r="M153" s="111">
        <v>100</v>
      </c>
      <c r="N153" s="1">
        <v>98.561430000000001</v>
      </c>
      <c r="O153" s="1">
        <v>9.6232999999999999E-2</v>
      </c>
      <c r="P153" s="1">
        <v>1.3423369999999999</v>
      </c>
      <c r="Q153" s="1">
        <v>0</v>
      </c>
      <c r="R153" s="111">
        <v>40.413355000000003</v>
      </c>
      <c r="S153" s="1">
        <v>3.520295</v>
      </c>
      <c r="T153" s="1">
        <v>13.431903</v>
      </c>
      <c r="U153" s="1">
        <v>2.0695679999999999</v>
      </c>
      <c r="V153" s="1">
        <v>10.12515</v>
      </c>
      <c r="W153" s="1">
        <v>0.17977099999999999</v>
      </c>
      <c r="X153" s="1">
        <v>9.6807999999999996</v>
      </c>
      <c r="Y153" s="1">
        <v>12.209580000000001</v>
      </c>
      <c r="Z153" s="1">
        <v>1.5623210000000001</v>
      </c>
      <c r="AA153" s="1">
        <v>2.739134</v>
      </c>
      <c r="AB153" s="1">
        <v>1.8362350000000001</v>
      </c>
      <c r="AC153" s="1">
        <v>2.231887</v>
      </c>
      <c r="AD153" s="1">
        <v>0</v>
      </c>
      <c r="AE153" s="1">
        <v>0</v>
      </c>
      <c r="AF153" s="1">
        <v>0</v>
      </c>
      <c r="AG153" s="1">
        <v>0</v>
      </c>
      <c r="AH153" s="111">
        <v>9.6232999999999999E-2</v>
      </c>
      <c r="AI153" s="1">
        <v>0</v>
      </c>
      <c r="AJ153" s="1">
        <v>0</v>
      </c>
      <c r="AK153" s="1">
        <v>0</v>
      </c>
      <c r="AL153" s="111">
        <v>1.3423369999999999</v>
      </c>
      <c r="AM153" s="1">
        <v>0</v>
      </c>
      <c r="AN153" s="1">
        <v>0</v>
      </c>
      <c r="AO153" s="1">
        <v>0</v>
      </c>
      <c r="AP153" s="111">
        <f t="shared" si="9"/>
        <v>1.4385699999999999</v>
      </c>
      <c r="AQ153" s="1">
        <f t="shared" si="10"/>
        <v>0</v>
      </c>
      <c r="AR153" s="1">
        <f t="shared" si="11"/>
        <v>0</v>
      </c>
      <c r="AS153" s="1">
        <f t="shared" si="12"/>
        <v>0</v>
      </c>
      <c r="AT153" s="111"/>
    </row>
    <row r="154" spans="1:46" x14ac:dyDescent="0.3">
      <c r="A154" s="1">
        <v>148</v>
      </c>
      <c r="B154" s="1" t="s">
        <v>40</v>
      </c>
      <c r="C154" s="1">
        <v>1252</v>
      </c>
      <c r="D154" s="1">
        <v>10000</v>
      </c>
      <c r="E154" s="1">
        <v>-6.859502</v>
      </c>
      <c r="F154" s="1">
        <v>-1542464.0147269999</v>
      </c>
      <c r="G154" s="1">
        <v>-1111939.3508909999</v>
      </c>
      <c r="H154" s="1">
        <v>282.28348899999997</v>
      </c>
      <c r="I154" s="1">
        <v>152.43896899999999</v>
      </c>
      <c r="J154" s="1">
        <v>35.878782999999999</v>
      </c>
      <c r="K154" s="1">
        <v>2.747109</v>
      </c>
      <c r="L154" s="1">
        <v>0.67107399999999995</v>
      </c>
      <c r="M154" s="111">
        <v>100</v>
      </c>
      <c r="N154" s="1">
        <v>98.467008000000007</v>
      </c>
      <c r="O154" s="1">
        <v>9.5930000000000001E-2</v>
      </c>
      <c r="P154" s="1">
        <v>1.4370620000000001</v>
      </c>
      <c r="Q154" s="1">
        <v>0</v>
      </c>
      <c r="R154" s="111">
        <v>40.413905</v>
      </c>
      <c r="S154" s="1">
        <v>3.5236710000000002</v>
      </c>
      <c r="T154" s="1">
        <v>13.444784</v>
      </c>
      <c r="U154" s="1">
        <v>2.0715530000000002</v>
      </c>
      <c r="V154" s="1">
        <v>10.120597</v>
      </c>
      <c r="W154" s="1">
        <v>0.179754</v>
      </c>
      <c r="X154" s="1">
        <v>9.6471739999999997</v>
      </c>
      <c r="Y154" s="1">
        <v>12.22096</v>
      </c>
      <c r="Z154" s="1">
        <v>1.5638190000000001</v>
      </c>
      <c r="AA154" s="1">
        <v>2.7417609999999999</v>
      </c>
      <c r="AB154" s="1">
        <v>1.837995</v>
      </c>
      <c r="AC154" s="1">
        <v>2.2340270000000002</v>
      </c>
      <c r="AD154" s="1">
        <v>0</v>
      </c>
      <c r="AE154" s="1">
        <v>0</v>
      </c>
      <c r="AF154" s="1">
        <v>0</v>
      </c>
      <c r="AG154" s="1">
        <v>0</v>
      </c>
      <c r="AH154" s="111">
        <v>9.5930000000000001E-2</v>
      </c>
      <c r="AI154" s="1">
        <v>0</v>
      </c>
      <c r="AJ154" s="1">
        <v>0</v>
      </c>
      <c r="AK154" s="1">
        <v>0</v>
      </c>
      <c r="AL154" s="111">
        <v>1.4370620000000001</v>
      </c>
      <c r="AM154" s="1">
        <v>0</v>
      </c>
      <c r="AN154" s="1">
        <v>0</v>
      </c>
      <c r="AO154" s="1">
        <v>0</v>
      </c>
      <c r="AP154" s="111">
        <f t="shared" si="9"/>
        <v>1.5329920000000001</v>
      </c>
      <c r="AQ154" s="1">
        <f t="shared" si="10"/>
        <v>0</v>
      </c>
      <c r="AR154" s="1">
        <f t="shared" si="11"/>
        <v>0</v>
      </c>
      <c r="AS154" s="1">
        <f t="shared" si="12"/>
        <v>0</v>
      </c>
      <c r="AT154" s="111"/>
    </row>
    <row r="155" spans="1:46" x14ac:dyDescent="0.3">
      <c r="A155" s="1">
        <v>149</v>
      </c>
      <c r="B155" s="1" t="s">
        <v>40</v>
      </c>
      <c r="C155" s="1">
        <v>1251</v>
      </c>
      <c r="D155" s="1">
        <v>10000</v>
      </c>
      <c r="E155" s="1">
        <v>-6.8685280000000004</v>
      </c>
      <c r="F155" s="1">
        <v>-1540693.055096</v>
      </c>
      <c r="G155" s="1">
        <v>-1110998.396985</v>
      </c>
      <c r="H155" s="1">
        <v>281.924127</v>
      </c>
      <c r="I155" s="1">
        <v>152.27186499999999</v>
      </c>
      <c r="J155" s="1">
        <v>35.844538</v>
      </c>
      <c r="K155" s="1">
        <v>2.7471000000000001</v>
      </c>
      <c r="L155" s="1">
        <v>0.67514399999999997</v>
      </c>
      <c r="M155" s="111">
        <v>100</v>
      </c>
      <c r="N155" s="1">
        <v>98.372888000000003</v>
      </c>
      <c r="O155" s="1">
        <v>9.5628000000000005E-2</v>
      </c>
      <c r="P155" s="1">
        <v>1.5314840000000001</v>
      </c>
      <c r="Q155" s="1">
        <v>0</v>
      </c>
      <c r="R155" s="111">
        <v>40.414462</v>
      </c>
      <c r="S155" s="1">
        <v>3.5270419999999998</v>
      </c>
      <c r="T155" s="1">
        <v>13.457647</v>
      </c>
      <c r="U155" s="1">
        <v>2.0735350000000001</v>
      </c>
      <c r="V155" s="1">
        <v>10.116012</v>
      </c>
      <c r="W155" s="1">
        <v>0.17973600000000001</v>
      </c>
      <c r="X155" s="1">
        <v>9.6136230000000005</v>
      </c>
      <c r="Y155" s="1">
        <v>12.232324999999999</v>
      </c>
      <c r="Z155" s="1">
        <v>1.565315</v>
      </c>
      <c r="AA155" s="1">
        <v>2.7443840000000002</v>
      </c>
      <c r="AB155" s="1">
        <v>1.8397539999999999</v>
      </c>
      <c r="AC155" s="1">
        <v>2.2361650000000002</v>
      </c>
      <c r="AD155" s="1">
        <v>0</v>
      </c>
      <c r="AE155" s="1">
        <v>0</v>
      </c>
      <c r="AF155" s="1">
        <v>0</v>
      </c>
      <c r="AG155" s="1">
        <v>0</v>
      </c>
      <c r="AH155" s="111">
        <v>9.5628000000000005E-2</v>
      </c>
      <c r="AI155" s="1">
        <v>0</v>
      </c>
      <c r="AJ155" s="1">
        <v>0</v>
      </c>
      <c r="AK155" s="1">
        <v>0</v>
      </c>
      <c r="AL155" s="111">
        <v>1.5314840000000001</v>
      </c>
      <c r="AM155" s="1">
        <v>0</v>
      </c>
      <c r="AN155" s="1">
        <v>0</v>
      </c>
      <c r="AO155" s="1">
        <v>0</v>
      </c>
      <c r="AP155" s="111">
        <f t="shared" si="9"/>
        <v>1.6271120000000001</v>
      </c>
      <c r="AQ155" s="1">
        <f t="shared" si="10"/>
        <v>0</v>
      </c>
      <c r="AR155" s="1">
        <f t="shared" si="11"/>
        <v>0</v>
      </c>
      <c r="AS155" s="1">
        <f t="shared" si="12"/>
        <v>0</v>
      </c>
      <c r="AT155" s="111"/>
    </row>
    <row r="156" spans="1:46" x14ac:dyDescent="0.3">
      <c r="A156" s="1">
        <v>150</v>
      </c>
      <c r="B156" s="1" t="s">
        <v>40</v>
      </c>
      <c r="C156" s="1">
        <v>1250</v>
      </c>
      <c r="D156" s="1">
        <v>10000</v>
      </c>
      <c r="E156" s="1">
        <v>-6.8775690000000003</v>
      </c>
      <c r="F156" s="1">
        <v>-1538927.888701</v>
      </c>
      <c r="G156" s="1">
        <v>-1110061.0218189999</v>
      </c>
      <c r="H156" s="1">
        <v>281.56574699999999</v>
      </c>
      <c r="I156" s="1">
        <v>152.105334</v>
      </c>
      <c r="J156" s="1">
        <v>35.810400999999999</v>
      </c>
      <c r="K156" s="1">
        <v>2.74709</v>
      </c>
      <c r="L156" s="1">
        <v>0.67922000000000005</v>
      </c>
      <c r="M156" s="111">
        <v>100</v>
      </c>
      <c r="N156" s="1">
        <v>98.279067999999995</v>
      </c>
      <c r="O156" s="1">
        <v>9.5327999999999996E-2</v>
      </c>
      <c r="P156" s="1">
        <v>1.625604</v>
      </c>
      <c r="Q156" s="1">
        <v>0</v>
      </c>
      <c r="R156" s="111">
        <v>40.415025</v>
      </c>
      <c r="S156" s="1">
        <v>3.5304090000000001</v>
      </c>
      <c r="T156" s="1">
        <v>13.470494</v>
      </c>
      <c r="U156" s="1">
        <v>2.0755140000000001</v>
      </c>
      <c r="V156" s="1">
        <v>10.111395999999999</v>
      </c>
      <c r="W156" s="1">
        <v>0.17971799999999999</v>
      </c>
      <c r="X156" s="1">
        <v>9.5801459999999992</v>
      </c>
      <c r="Y156" s="1">
        <v>12.243675</v>
      </c>
      <c r="Z156" s="1">
        <v>1.56681</v>
      </c>
      <c r="AA156" s="1">
        <v>2.747004</v>
      </c>
      <c r="AB156" s="1">
        <v>1.84151</v>
      </c>
      <c r="AC156" s="1">
        <v>2.2383000000000002</v>
      </c>
      <c r="AD156" s="1">
        <v>0</v>
      </c>
      <c r="AE156" s="1">
        <v>0</v>
      </c>
      <c r="AF156" s="1">
        <v>0</v>
      </c>
      <c r="AG156" s="1">
        <v>0</v>
      </c>
      <c r="AH156" s="111">
        <v>9.5327999999999996E-2</v>
      </c>
      <c r="AI156" s="1">
        <v>0</v>
      </c>
      <c r="AJ156" s="1">
        <v>0</v>
      </c>
      <c r="AK156" s="1">
        <v>0</v>
      </c>
      <c r="AL156" s="111">
        <v>1.625604</v>
      </c>
      <c r="AM156" s="1">
        <v>0</v>
      </c>
      <c r="AN156" s="1">
        <v>0</v>
      </c>
      <c r="AO156" s="1">
        <v>0</v>
      </c>
      <c r="AP156" s="111">
        <f t="shared" si="9"/>
        <v>1.7209320000000001</v>
      </c>
      <c r="AQ156" s="1">
        <f t="shared" si="10"/>
        <v>0</v>
      </c>
      <c r="AR156" s="1">
        <f t="shared" si="11"/>
        <v>0</v>
      </c>
      <c r="AS156" s="1">
        <f t="shared" si="12"/>
        <v>0</v>
      </c>
      <c r="AT156" s="111"/>
    </row>
    <row r="157" spans="1:46" x14ac:dyDescent="0.3">
      <c r="A157" s="1">
        <v>151</v>
      </c>
      <c r="B157" s="1" t="s">
        <v>40</v>
      </c>
      <c r="C157" s="1">
        <v>1249</v>
      </c>
      <c r="D157" s="1">
        <v>10000</v>
      </c>
      <c r="E157" s="1">
        <v>-6.8866240000000003</v>
      </c>
      <c r="F157" s="1">
        <v>-1537168.490614</v>
      </c>
      <c r="G157" s="1">
        <v>-1109127.2103889999</v>
      </c>
      <c r="H157" s="1">
        <v>281.20834400000001</v>
      </c>
      <c r="I157" s="1">
        <v>151.93937299999999</v>
      </c>
      <c r="J157" s="1">
        <v>35.77637</v>
      </c>
      <c r="K157" s="1">
        <v>2.7470810000000001</v>
      </c>
      <c r="L157" s="1">
        <v>0.68330000000000002</v>
      </c>
      <c r="M157" s="111">
        <v>100</v>
      </c>
      <c r="N157" s="1">
        <v>98.185548999999995</v>
      </c>
      <c r="O157" s="1">
        <v>9.5028000000000001E-2</v>
      </c>
      <c r="P157" s="1">
        <v>1.7194229999999999</v>
      </c>
      <c r="Q157" s="1">
        <v>0</v>
      </c>
      <c r="R157" s="111">
        <v>40.415593999999999</v>
      </c>
      <c r="S157" s="1">
        <v>3.5337719999999999</v>
      </c>
      <c r="T157" s="1">
        <v>13.483324</v>
      </c>
      <c r="U157" s="1">
        <v>2.0774910000000002</v>
      </c>
      <c r="V157" s="1">
        <v>10.106747</v>
      </c>
      <c r="W157" s="1">
        <v>0.179699</v>
      </c>
      <c r="X157" s="1">
        <v>9.5467440000000003</v>
      </c>
      <c r="Y157" s="1">
        <v>12.25501</v>
      </c>
      <c r="Z157" s="1">
        <v>1.5683020000000001</v>
      </c>
      <c r="AA157" s="1">
        <v>2.7496209999999999</v>
      </c>
      <c r="AB157" s="1">
        <v>1.843264</v>
      </c>
      <c r="AC157" s="1">
        <v>2.2404320000000002</v>
      </c>
      <c r="AD157" s="1">
        <v>0</v>
      </c>
      <c r="AE157" s="1">
        <v>0</v>
      </c>
      <c r="AF157" s="1">
        <v>0</v>
      </c>
      <c r="AG157" s="1">
        <v>0</v>
      </c>
      <c r="AH157" s="111">
        <v>9.5028000000000001E-2</v>
      </c>
      <c r="AI157" s="1">
        <v>0</v>
      </c>
      <c r="AJ157" s="1">
        <v>0</v>
      </c>
      <c r="AK157" s="1">
        <v>0</v>
      </c>
      <c r="AL157" s="111">
        <v>1.7194229999999999</v>
      </c>
      <c r="AM157" s="1">
        <v>0</v>
      </c>
      <c r="AN157" s="1">
        <v>0</v>
      </c>
      <c r="AO157" s="1">
        <v>0</v>
      </c>
      <c r="AP157" s="111">
        <f t="shared" si="9"/>
        <v>1.814451</v>
      </c>
      <c r="AQ157" s="1">
        <f t="shared" si="10"/>
        <v>0</v>
      </c>
      <c r="AR157" s="1">
        <f t="shared" si="11"/>
        <v>0</v>
      </c>
      <c r="AS157" s="1">
        <f t="shared" si="12"/>
        <v>0</v>
      </c>
      <c r="AT157" s="111"/>
    </row>
    <row r="158" spans="1:46" x14ac:dyDescent="0.3">
      <c r="A158" s="1">
        <v>152</v>
      </c>
      <c r="B158" s="1" t="s">
        <v>40</v>
      </c>
      <c r="C158" s="1">
        <v>1248</v>
      </c>
      <c r="D158" s="1">
        <v>10000</v>
      </c>
      <c r="E158" s="1">
        <v>-6.8956949999999999</v>
      </c>
      <c r="F158" s="1">
        <v>-1535414.8360270001</v>
      </c>
      <c r="G158" s="1">
        <v>-1108196.9477609999</v>
      </c>
      <c r="H158" s="1">
        <v>280.85191400000002</v>
      </c>
      <c r="I158" s="1">
        <v>151.773979</v>
      </c>
      <c r="J158" s="1">
        <v>35.742446000000001</v>
      </c>
      <c r="K158" s="1">
        <v>2.7470720000000002</v>
      </c>
      <c r="L158" s="1">
        <v>0.687384</v>
      </c>
      <c r="M158" s="111">
        <v>100</v>
      </c>
      <c r="N158" s="1">
        <v>98.092326999999997</v>
      </c>
      <c r="O158" s="1">
        <v>9.4729999999999995E-2</v>
      </c>
      <c r="P158" s="1">
        <v>1.8129420000000001</v>
      </c>
      <c r="Q158" s="1">
        <v>0</v>
      </c>
      <c r="R158" s="111">
        <v>40.416170000000001</v>
      </c>
      <c r="S158" s="1">
        <v>3.5371299999999999</v>
      </c>
      <c r="T158" s="1">
        <v>13.496138</v>
      </c>
      <c r="U158" s="1">
        <v>2.0794649999999999</v>
      </c>
      <c r="V158" s="1">
        <v>10.102067</v>
      </c>
      <c r="W158" s="1">
        <v>0.17968000000000001</v>
      </c>
      <c r="X158" s="1">
        <v>9.5134170000000005</v>
      </c>
      <c r="Y158" s="1">
        <v>12.266329000000001</v>
      </c>
      <c r="Z158" s="1">
        <v>1.569793</v>
      </c>
      <c r="AA158" s="1">
        <v>2.7522340000000001</v>
      </c>
      <c r="AB158" s="1">
        <v>1.845016</v>
      </c>
      <c r="AC158" s="1">
        <v>2.2425609999999998</v>
      </c>
      <c r="AD158" s="1">
        <v>0</v>
      </c>
      <c r="AE158" s="1">
        <v>0</v>
      </c>
      <c r="AF158" s="1">
        <v>0</v>
      </c>
      <c r="AG158" s="1">
        <v>0</v>
      </c>
      <c r="AH158" s="111">
        <v>9.4729999999999995E-2</v>
      </c>
      <c r="AI158" s="1">
        <v>0</v>
      </c>
      <c r="AJ158" s="1">
        <v>0</v>
      </c>
      <c r="AK158" s="1">
        <v>0</v>
      </c>
      <c r="AL158" s="111">
        <v>1.8129420000000001</v>
      </c>
      <c r="AM158" s="1">
        <v>0</v>
      </c>
      <c r="AN158" s="1">
        <v>0</v>
      </c>
      <c r="AO158" s="1">
        <v>0</v>
      </c>
      <c r="AP158" s="111">
        <f t="shared" si="9"/>
        <v>1.907672</v>
      </c>
      <c r="AQ158" s="1">
        <f t="shared" si="10"/>
        <v>0</v>
      </c>
      <c r="AR158" s="1">
        <f t="shared" si="11"/>
        <v>0</v>
      </c>
      <c r="AS158" s="1">
        <f t="shared" si="12"/>
        <v>0</v>
      </c>
      <c r="AT158" s="111"/>
    </row>
    <row r="159" spans="1:46" x14ac:dyDescent="0.3">
      <c r="A159" s="1">
        <v>153</v>
      </c>
      <c r="B159" s="1" t="s">
        <v>40</v>
      </c>
      <c r="C159" s="1">
        <v>1247</v>
      </c>
      <c r="D159" s="1">
        <v>10000</v>
      </c>
      <c r="E159" s="1">
        <v>-6.9047809999999998</v>
      </c>
      <c r="F159" s="1">
        <v>-1533666.9002489999</v>
      </c>
      <c r="G159" s="1">
        <v>-1107270.2190670001</v>
      </c>
      <c r="H159" s="1">
        <v>280.49645199999998</v>
      </c>
      <c r="I159" s="1">
        <v>151.609151</v>
      </c>
      <c r="J159" s="1">
        <v>35.708627</v>
      </c>
      <c r="K159" s="1">
        <v>2.7470629999999998</v>
      </c>
      <c r="L159" s="1">
        <v>0.69147400000000003</v>
      </c>
      <c r="M159" s="111">
        <v>100</v>
      </c>
      <c r="N159" s="1">
        <v>97.999403000000001</v>
      </c>
      <c r="O159" s="1">
        <v>9.4434000000000004E-2</v>
      </c>
      <c r="P159" s="1">
        <v>1.9061630000000001</v>
      </c>
      <c r="Q159" s="1">
        <v>0</v>
      </c>
      <c r="R159" s="111">
        <v>40.416752000000002</v>
      </c>
      <c r="S159" s="1">
        <v>3.5404840000000002</v>
      </c>
      <c r="T159" s="1">
        <v>13.508936</v>
      </c>
      <c r="U159" s="1">
        <v>2.0814370000000002</v>
      </c>
      <c r="V159" s="1">
        <v>10.097353999999999</v>
      </c>
      <c r="W159" s="1">
        <v>0.17966099999999999</v>
      </c>
      <c r="X159" s="1">
        <v>9.4801649999999995</v>
      </c>
      <c r="Y159" s="1">
        <v>12.277634000000001</v>
      </c>
      <c r="Z159" s="1">
        <v>1.5712809999999999</v>
      </c>
      <c r="AA159" s="1">
        <v>2.7548430000000002</v>
      </c>
      <c r="AB159" s="1">
        <v>1.846765</v>
      </c>
      <c r="AC159" s="1">
        <v>2.2446869999999999</v>
      </c>
      <c r="AD159" s="1">
        <v>0</v>
      </c>
      <c r="AE159" s="1">
        <v>0</v>
      </c>
      <c r="AF159" s="1">
        <v>0</v>
      </c>
      <c r="AG159" s="1">
        <v>0</v>
      </c>
      <c r="AH159" s="111">
        <v>9.4434000000000004E-2</v>
      </c>
      <c r="AI159" s="1">
        <v>0</v>
      </c>
      <c r="AJ159" s="1">
        <v>0</v>
      </c>
      <c r="AK159" s="1">
        <v>0</v>
      </c>
      <c r="AL159" s="111">
        <v>1.9061630000000001</v>
      </c>
      <c r="AM159" s="1">
        <v>0</v>
      </c>
      <c r="AN159" s="1">
        <v>0</v>
      </c>
      <c r="AO159" s="1">
        <v>0</v>
      </c>
      <c r="AP159" s="111">
        <f t="shared" si="9"/>
        <v>2.000597</v>
      </c>
      <c r="AQ159" s="1">
        <f t="shared" si="10"/>
        <v>0</v>
      </c>
      <c r="AR159" s="1">
        <f t="shared" si="11"/>
        <v>0</v>
      </c>
      <c r="AS159" s="1">
        <f t="shared" si="12"/>
        <v>0</v>
      </c>
      <c r="AT159" s="111"/>
    </row>
    <row r="160" spans="1:46" x14ac:dyDescent="0.3">
      <c r="A160" s="1">
        <v>154</v>
      </c>
      <c r="B160" s="1" t="s">
        <v>40</v>
      </c>
      <c r="C160" s="1">
        <v>1246</v>
      </c>
      <c r="D160" s="1">
        <v>10000</v>
      </c>
      <c r="E160" s="1">
        <v>-6.9138830000000002</v>
      </c>
      <c r="F160" s="1">
        <v>-1531924.6587090001</v>
      </c>
      <c r="G160" s="1">
        <v>-1106347.00951</v>
      </c>
      <c r="H160" s="1">
        <v>280.141954</v>
      </c>
      <c r="I160" s="1">
        <v>151.444885</v>
      </c>
      <c r="J160" s="1">
        <v>35.674912999999997</v>
      </c>
      <c r="K160" s="1">
        <v>2.7470539999999999</v>
      </c>
      <c r="L160" s="1">
        <v>0.69556799999999996</v>
      </c>
      <c r="M160" s="111">
        <v>100</v>
      </c>
      <c r="N160" s="1">
        <v>97.906773999999999</v>
      </c>
      <c r="O160" s="1">
        <v>9.4137999999999999E-2</v>
      </c>
      <c r="P160" s="1">
        <v>1.999088</v>
      </c>
      <c r="Q160" s="1">
        <v>0</v>
      </c>
      <c r="R160" s="111">
        <v>40.417341</v>
      </c>
      <c r="S160" s="1">
        <v>3.5438329999999998</v>
      </c>
      <c r="T160" s="1">
        <v>13.521716</v>
      </c>
      <c r="U160" s="1">
        <v>2.0834060000000001</v>
      </c>
      <c r="V160" s="1">
        <v>10.092610000000001</v>
      </c>
      <c r="W160" s="1">
        <v>0.179641</v>
      </c>
      <c r="X160" s="1">
        <v>9.446987</v>
      </c>
      <c r="Y160" s="1">
        <v>12.288923</v>
      </c>
      <c r="Z160" s="1">
        <v>1.5727679999999999</v>
      </c>
      <c r="AA160" s="1">
        <v>2.75745</v>
      </c>
      <c r="AB160" s="1">
        <v>1.8485130000000001</v>
      </c>
      <c r="AC160" s="1">
        <v>2.2468110000000001</v>
      </c>
      <c r="AD160" s="1">
        <v>0</v>
      </c>
      <c r="AE160" s="1">
        <v>0</v>
      </c>
      <c r="AF160" s="1">
        <v>0</v>
      </c>
      <c r="AG160" s="1">
        <v>0</v>
      </c>
      <c r="AH160" s="111">
        <v>9.4137999999999999E-2</v>
      </c>
      <c r="AI160" s="1">
        <v>0</v>
      </c>
      <c r="AJ160" s="1">
        <v>0</v>
      </c>
      <c r="AK160" s="1">
        <v>0</v>
      </c>
      <c r="AL160" s="111">
        <v>1.999088</v>
      </c>
      <c r="AM160" s="1">
        <v>0</v>
      </c>
      <c r="AN160" s="1">
        <v>0</v>
      </c>
      <c r="AO160" s="1">
        <v>0</v>
      </c>
      <c r="AP160" s="111">
        <f t="shared" si="9"/>
        <v>2.093226</v>
      </c>
      <c r="AQ160" s="1">
        <f t="shared" si="10"/>
        <v>0</v>
      </c>
      <c r="AR160" s="1">
        <f t="shared" si="11"/>
        <v>0</v>
      </c>
      <c r="AS160" s="1">
        <f t="shared" si="12"/>
        <v>0</v>
      </c>
      <c r="AT160" s="111"/>
    </row>
    <row r="161" spans="1:46" x14ac:dyDescent="0.3">
      <c r="A161" s="1">
        <v>155</v>
      </c>
      <c r="B161" s="1" t="s">
        <v>40</v>
      </c>
      <c r="C161" s="1">
        <v>1245</v>
      </c>
      <c r="D161" s="1">
        <v>10000</v>
      </c>
      <c r="E161" s="1">
        <v>-6.9229989999999999</v>
      </c>
      <c r="F161" s="1">
        <v>-1530188.0869469999</v>
      </c>
      <c r="G161" s="1">
        <v>-1105427.3043549999</v>
      </c>
      <c r="H161" s="1">
        <v>279.78841499999999</v>
      </c>
      <c r="I161" s="1">
        <v>151.28117900000001</v>
      </c>
      <c r="J161" s="1">
        <v>35.641303999999998</v>
      </c>
      <c r="K161" s="1">
        <v>2.747045</v>
      </c>
      <c r="L161" s="1">
        <v>0.69966600000000001</v>
      </c>
      <c r="M161" s="111">
        <v>100</v>
      </c>
      <c r="N161" s="1">
        <v>97.814438999999993</v>
      </c>
      <c r="O161" s="1">
        <v>9.3843999999999997E-2</v>
      </c>
      <c r="P161" s="1">
        <v>2.0917159999999999</v>
      </c>
      <c r="Q161" s="1">
        <v>0</v>
      </c>
      <c r="R161" s="111">
        <v>40.417937000000002</v>
      </c>
      <c r="S161" s="1">
        <v>3.5471789999999999</v>
      </c>
      <c r="T161" s="1">
        <v>13.53448</v>
      </c>
      <c r="U161" s="1">
        <v>2.0853730000000001</v>
      </c>
      <c r="V161" s="1">
        <v>10.087833</v>
      </c>
      <c r="W161" s="1">
        <v>0.179621</v>
      </c>
      <c r="X161" s="1">
        <v>9.4138839999999995</v>
      </c>
      <c r="Y161" s="1">
        <v>12.300198</v>
      </c>
      <c r="Z161" s="1">
        <v>1.574252</v>
      </c>
      <c r="AA161" s="1">
        <v>2.7600530000000001</v>
      </c>
      <c r="AB161" s="1">
        <v>1.850258</v>
      </c>
      <c r="AC161" s="1">
        <v>2.2489319999999999</v>
      </c>
      <c r="AD161" s="1">
        <v>0</v>
      </c>
      <c r="AE161" s="1">
        <v>0</v>
      </c>
      <c r="AF161" s="1">
        <v>0</v>
      </c>
      <c r="AG161" s="1">
        <v>0</v>
      </c>
      <c r="AH161" s="111">
        <v>9.3843999999999997E-2</v>
      </c>
      <c r="AI161" s="1">
        <v>0</v>
      </c>
      <c r="AJ161" s="1">
        <v>0</v>
      </c>
      <c r="AK161" s="1">
        <v>0</v>
      </c>
      <c r="AL161" s="111">
        <v>2.0917159999999999</v>
      </c>
      <c r="AM161" s="1">
        <v>0</v>
      </c>
      <c r="AN161" s="1">
        <v>0</v>
      </c>
      <c r="AO161" s="1">
        <v>0</v>
      </c>
      <c r="AP161" s="111">
        <f t="shared" si="9"/>
        <v>2.1855599999999997</v>
      </c>
      <c r="AQ161" s="1">
        <f t="shared" si="10"/>
        <v>0</v>
      </c>
      <c r="AR161" s="1">
        <f t="shared" si="11"/>
        <v>0</v>
      </c>
      <c r="AS161" s="1">
        <f t="shared" si="12"/>
        <v>0</v>
      </c>
      <c r="AT161" s="111"/>
    </row>
    <row r="162" spans="1:46" x14ac:dyDescent="0.3">
      <c r="A162" s="1">
        <v>156</v>
      </c>
      <c r="B162" s="1" t="s">
        <v>40</v>
      </c>
      <c r="C162" s="1">
        <v>1244</v>
      </c>
      <c r="D162" s="1">
        <v>10000</v>
      </c>
      <c r="E162" s="1">
        <v>-6.932131</v>
      </c>
      <c r="F162" s="1">
        <v>-1528457.160623</v>
      </c>
      <c r="G162" s="1">
        <v>-1104511.0889379999</v>
      </c>
      <c r="H162" s="1">
        <v>279.43583100000001</v>
      </c>
      <c r="I162" s="1">
        <v>151.118031</v>
      </c>
      <c r="J162" s="1">
        <v>35.607799999999997</v>
      </c>
      <c r="K162" s="1">
        <v>2.7470370000000002</v>
      </c>
      <c r="L162" s="1">
        <v>0.70376899999999998</v>
      </c>
      <c r="M162" s="111">
        <v>100</v>
      </c>
      <c r="N162" s="1">
        <v>97.722397999999998</v>
      </c>
      <c r="O162" s="1">
        <v>9.3551999999999996E-2</v>
      </c>
      <c r="P162" s="1">
        <v>2.18405</v>
      </c>
      <c r="Q162" s="1">
        <v>0</v>
      </c>
      <c r="R162" s="111">
        <v>40.418539000000003</v>
      </c>
      <c r="S162" s="1">
        <v>3.5505200000000001</v>
      </c>
      <c r="T162" s="1">
        <v>13.547228</v>
      </c>
      <c r="U162" s="1">
        <v>2.0873370000000002</v>
      </c>
      <c r="V162" s="1">
        <v>10.083024999999999</v>
      </c>
      <c r="W162" s="1">
        <v>0.17960100000000001</v>
      </c>
      <c r="X162" s="1">
        <v>9.3808559999999996</v>
      </c>
      <c r="Y162" s="1">
        <v>12.311457000000001</v>
      </c>
      <c r="Z162" s="1">
        <v>1.5757350000000001</v>
      </c>
      <c r="AA162" s="1">
        <v>2.7626520000000001</v>
      </c>
      <c r="AB162" s="1">
        <v>1.8520000000000001</v>
      </c>
      <c r="AC162" s="1">
        <v>2.2510500000000002</v>
      </c>
      <c r="AD162" s="1">
        <v>0</v>
      </c>
      <c r="AE162" s="1">
        <v>0</v>
      </c>
      <c r="AF162" s="1">
        <v>0</v>
      </c>
      <c r="AG162" s="1">
        <v>0</v>
      </c>
      <c r="AH162" s="111">
        <v>9.3551999999999996E-2</v>
      </c>
      <c r="AI162" s="1">
        <v>0</v>
      </c>
      <c r="AJ162" s="1">
        <v>0</v>
      </c>
      <c r="AK162" s="1">
        <v>0</v>
      </c>
      <c r="AL162" s="111">
        <v>2.1840510000000002</v>
      </c>
      <c r="AM162" s="1">
        <v>0</v>
      </c>
      <c r="AN162" s="1">
        <v>0</v>
      </c>
      <c r="AO162" s="1">
        <v>0</v>
      </c>
      <c r="AP162" s="111">
        <f t="shared" si="9"/>
        <v>2.277603</v>
      </c>
      <c r="AQ162" s="1">
        <f t="shared" si="10"/>
        <v>0</v>
      </c>
      <c r="AR162" s="1">
        <f t="shared" si="11"/>
        <v>0</v>
      </c>
      <c r="AS162" s="1">
        <f t="shared" si="12"/>
        <v>0</v>
      </c>
      <c r="AT162" s="111"/>
    </row>
    <row r="163" spans="1:46" x14ac:dyDescent="0.3">
      <c r="A163" s="1">
        <v>157</v>
      </c>
      <c r="B163" s="1" t="s">
        <v>40</v>
      </c>
      <c r="C163" s="1">
        <v>1243</v>
      </c>
      <c r="D163" s="1">
        <v>10000</v>
      </c>
      <c r="E163" s="1">
        <v>-6.9412770000000004</v>
      </c>
      <c r="F163" s="1">
        <v>-1526731.8555099999</v>
      </c>
      <c r="G163" s="1">
        <v>-1103598.3486619999</v>
      </c>
      <c r="H163" s="1">
        <v>279.08419800000001</v>
      </c>
      <c r="I163" s="1">
        <v>150.95543799999999</v>
      </c>
      <c r="J163" s="1">
        <v>35.574399</v>
      </c>
      <c r="K163" s="1">
        <v>2.7470289999999999</v>
      </c>
      <c r="L163" s="1">
        <v>0.70787699999999998</v>
      </c>
      <c r="M163" s="111">
        <v>100</v>
      </c>
      <c r="N163" s="1">
        <v>97.630647999999994</v>
      </c>
      <c r="O163" s="1">
        <v>9.3259999999999996E-2</v>
      </c>
      <c r="P163" s="1">
        <v>2.2760919999999998</v>
      </c>
      <c r="Q163" s="1">
        <v>0</v>
      </c>
      <c r="R163" s="111">
        <v>40.419147000000002</v>
      </c>
      <c r="S163" s="1">
        <v>3.5538560000000001</v>
      </c>
      <c r="T163" s="1">
        <v>13.559958999999999</v>
      </c>
      <c r="U163" s="1">
        <v>2.089299</v>
      </c>
      <c r="V163" s="1">
        <v>10.078185</v>
      </c>
      <c r="W163" s="1">
        <v>0.17957999999999999</v>
      </c>
      <c r="X163" s="1">
        <v>9.3479010000000002</v>
      </c>
      <c r="Y163" s="1">
        <v>12.322701</v>
      </c>
      <c r="Z163" s="1">
        <v>1.577216</v>
      </c>
      <c r="AA163" s="1">
        <v>2.7652480000000002</v>
      </c>
      <c r="AB163" s="1">
        <v>1.8537410000000001</v>
      </c>
      <c r="AC163" s="1">
        <v>2.2531650000000001</v>
      </c>
      <c r="AD163" s="1">
        <v>0</v>
      </c>
      <c r="AE163" s="1">
        <v>0</v>
      </c>
      <c r="AF163" s="1">
        <v>0</v>
      </c>
      <c r="AG163" s="1">
        <v>0</v>
      </c>
      <c r="AH163" s="111">
        <v>9.3259999999999996E-2</v>
      </c>
      <c r="AI163" s="1">
        <v>0</v>
      </c>
      <c r="AJ163" s="1">
        <v>0</v>
      </c>
      <c r="AK163" s="1">
        <v>0</v>
      </c>
      <c r="AL163" s="111">
        <v>2.2760919999999998</v>
      </c>
      <c r="AM163" s="1">
        <v>0</v>
      </c>
      <c r="AN163" s="1">
        <v>0</v>
      </c>
      <c r="AO163" s="1">
        <v>0</v>
      </c>
      <c r="AP163" s="111">
        <f t="shared" si="9"/>
        <v>2.3693519999999997</v>
      </c>
      <c r="AQ163" s="1">
        <f t="shared" si="10"/>
        <v>0</v>
      </c>
      <c r="AR163" s="1">
        <f t="shared" si="11"/>
        <v>0</v>
      </c>
      <c r="AS163" s="1">
        <f t="shared" si="12"/>
        <v>0</v>
      </c>
      <c r="AT163" s="111"/>
    </row>
    <row r="164" spans="1:46" x14ac:dyDescent="0.3">
      <c r="A164" s="1">
        <v>158</v>
      </c>
      <c r="B164" s="1" t="s">
        <v>40</v>
      </c>
      <c r="C164" s="1">
        <v>1242</v>
      </c>
      <c r="D164" s="1">
        <v>10000</v>
      </c>
      <c r="E164" s="1">
        <v>-6.9504390000000003</v>
      </c>
      <c r="F164" s="1">
        <v>-1525012.1474949999</v>
      </c>
      <c r="G164" s="1">
        <v>-1102689.0689890001</v>
      </c>
      <c r="H164" s="1">
        <v>278.73351100000002</v>
      </c>
      <c r="I164" s="1">
        <v>150.793398</v>
      </c>
      <c r="J164" s="1">
        <v>35.541102000000002</v>
      </c>
      <c r="K164" s="1">
        <v>2.7470210000000002</v>
      </c>
      <c r="L164" s="1">
        <v>0.71199000000000001</v>
      </c>
      <c r="M164" s="111">
        <v>100</v>
      </c>
      <c r="N164" s="1">
        <v>97.539188999999993</v>
      </c>
      <c r="O164" s="1">
        <v>9.2969999999999997E-2</v>
      </c>
      <c r="P164" s="1">
        <v>2.3678409999999999</v>
      </c>
      <c r="Q164" s="1">
        <v>0</v>
      </c>
      <c r="R164" s="111">
        <v>40.419763000000003</v>
      </c>
      <c r="S164" s="1">
        <v>3.5571890000000002</v>
      </c>
      <c r="T164" s="1">
        <v>13.572673999999999</v>
      </c>
      <c r="U164" s="1">
        <v>2.0912579999999998</v>
      </c>
      <c r="V164" s="1">
        <v>10.073313000000001</v>
      </c>
      <c r="W164" s="1">
        <v>0.179559</v>
      </c>
      <c r="X164" s="1">
        <v>9.3150220000000008</v>
      </c>
      <c r="Y164" s="1">
        <v>12.333930000000001</v>
      </c>
      <c r="Z164" s="1">
        <v>1.578695</v>
      </c>
      <c r="AA164" s="1">
        <v>2.7678410000000002</v>
      </c>
      <c r="AB164" s="1">
        <v>1.8554790000000001</v>
      </c>
      <c r="AC164" s="1">
        <v>2.2552780000000001</v>
      </c>
      <c r="AD164" s="1">
        <v>0</v>
      </c>
      <c r="AE164" s="1">
        <v>0</v>
      </c>
      <c r="AF164" s="1">
        <v>0</v>
      </c>
      <c r="AG164" s="1">
        <v>0</v>
      </c>
      <c r="AH164" s="111">
        <v>9.2969999999999997E-2</v>
      </c>
      <c r="AI164" s="1">
        <v>0</v>
      </c>
      <c r="AJ164" s="1">
        <v>0</v>
      </c>
      <c r="AK164" s="1">
        <v>0</v>
      </c>
      <c r="AL164" s="111">
        <v>2.3678409999999999</v>
      </c>
      <c r="AM164" s="1">
        <v>0</v>
      </c>
      <c r="AN164" s="1">
        <v>0</v>
      </c>
      <c r="AO164" s="1">
        <v>0</v>
      </c>
      <c r="AP164" s="111">
        <f t="shared" si="9"/>
        <v>2.4608109999999996</v>
      </c>
      <c r="AQ164" s="1">
        <f t="shared" si="10"/>
        <v>0</v>
      </c>
      <c r="AR164" s="1">
        <f t="shared" si="11"/>
        <v>0</v>
      </c>
      <c r="AS164" s="1">
        <f t="shared" si="12"/>
        <v>0</v>
      </c>
      <c r="AT164" s="111"/>
    </row>
    <row r="165" spans="1:46" x14ac:dyDescent="0.3">
      <c r="A165" s="1">
        <v>159</v>
      </c>
      <c r="B165" s="1" t="s">
        <v>40</v>
      </c>
      <c r="C165" s="1">
        <v>1241</v>
      </c>
      <c r="D165" s="1">
        <v>10000</v>
      </c>
      <c r="E165" s="1">
        <v>-6.9596169999999997</v>
      </c>
      <c r="F165" s="1">
        <v>-1523298.0125750001</v>
      </c>
      <c r="G165" s="1">
        <v>-1101783.2354520001</v>
      </c>
      <c r="H165" s="1">
        <v>278.38376499999998</v>
      </c>
      <c r="I165" s="1">
        <v>150.63190900000001</v>
      </c>
      <c r="J165" s="1">
        <v>35.507907000000003</v>
      </c>
      <c r="K165" s="1">
        <v>2.7470129999999999</v>
      </c>
      <c r="L165" s="1">
        <v>0.71610700000000005</v>
      </c>
      <c r="M165" s="111">
        <v>100</v>
      </c>
      <c r="N165" s="1">
        <v>97.448018000000005</v>
      </c>
      <c r="O165" s="1">
        <v>9.2680999999999999E-2</v>
      </c>
      <c r="P165" s="1">
        <v>2.4592999999999998</v>
      </c>
      <c r="Q165" s="1">
        <v>0</v>
      </c>
      <c r="R165" s="111">
        <v>40.420383999999999</v>
      </c>
      <c r="S165" s="1">
        <v>3.5605169999999999</v>
      </c>
      <c r="T165" s="1">
        <v>13.585372</v>
      </c>
      <c r="U165" s="1">
        <v>2.0932140000000001</v>
      </c>
      <c r="V165" s="1">
        <v>10.068409000000001</v>
      </c>
      <c r="W165" s="1">
        <v>0.179537</v>
      </c>
      <c r="X165" s="1">
        <v>9.282216</v>
      </c>
      <c r="Y165" s="1">
        <v>12.345143999999999</v>
      </c>
      <c r="Z165" s="1">
        <v>1.5801719999999999</v>
      </c>
      <c r="AA165" s="1">
        <v>2.7704309999999999</v>
      </c>
      <c r="AB165" s="1">
        <v>1.8572150000000001</v>
      </c>
      <c r="AC165" s="1">
        <v>2.2573880000000002</v>
      </c>
      <c r="AD165" s="1">
        <v>0</v>
      </c>
      <c r="AE165" s="1">
        <v>0</v>
      </c>
      <c r="AF165" s="1">
        <v>0</v>
      </c>
      <c r="AG165" s="1">
        <v>0</v>
      </c>
      <c r="AH165" s="111">
        <v>9.2680999999999999E-2</v>
      </c>
      <c r="AI165" s="1">
        <v>0</v>
      </c>
      <c r="AJ165" s="1">
        <v>0</v>
      </c>
      <c r="AK165" s="1">
        <v>0</v>
      </c>
      <c r="AL165" s="111">
        <v>2.459301</v>
      </c>
      <c r="AM165" s="1">
        <v>0</v>
      </c>
      <c r="AN165" s="1">
        <v>0</v>
      </c>
      <c r="AO165" s="1">
        <v>0</v>
      </c>
      <c r="AP165" s="111">
        <f t="shared" si="9"/>
        <v>2.5519819999999998</v>
      </c>
      <c r="AQ165" s="1">
        <f t="shared" si="10"/>
        <v>0</v>
      </c>
      <c r="AR165" s="1">
        <f t="shared" si="11"/>
        <v>0</v>
      </c>
      <c r="AS165" s="1">
        <f t="shared" si="12"/>
        <v>0</v>
      </c>
      <c r="AT165" s="111"/>
    </row>
    <row r="166" spans="1:46" x14ac:dyDescent="0.3">
      <c r="A166" s="1">
        <v>160</v>
      </c>
      <c r="B166" s="1" t="s">
        <v>40</v>
      </c>
      <c r="C166" s="1">
        <v>1240</v>
      </c>
      <c r="D166" s="1">
        <v>10000</v>
      </c>
      <c r="E166" s="1">
        <v>-6.9688090000000003</v>
      </c>
      <c r="F166" s="1">
        <v>-1521589.426865</v>
      </c>
      <c r="G166" s="1">
        <v>-1100880.8336479999</v>
      </c>
      <c r="H166" s="1">
        <v>278.03495600000002</v>
      </c>
      <c r="I166" s="1">
        <v>150.470967</v>
      </c>
      <c r="J166" s="1">
        <v>35.474815</v>
      </c>
      <c r="K166" s="1">
        <v>2.7470059999999998</v>
      </c>
      <c r="L166" s="1">
        <v>0.72022900000000001</v>
      </c>
      <c r="M166" s="111">
        <v>100</v>
      </c>
      <c r="N166" s="1">
        <v>97.357135999999997</v>
      </c>
      <c r="O166" s="1">
        <v>9.2394000000000004E-2</v>
      </c>
      <c r="P166" s="1">
        <v>2.5504699999999998</v>
      </c>
      <c r="Q166" s="1">
        <v>0</v>
      </c>
      <c r="R166" s="111">
        <v>40.421011999999997</v>
      </c>
      <c r="S166" s="1">
        <v>3.5638399999999999</v>
      </c>
      <c r="T166" s="1">
        <v>13.598053999999999</v>
      </c>
      <c r="U166" s="1">
        <v>2.0951680000000001</v>
      </c>
      <c r="V166" s="1">
        <v>10.063473</v>
      </c>
      <c r="W166" s="1">
        <v>0.17951500000000001</v>
      </c>
      <c r="X166" s="1">
        <v>9.249485</v>
      </c>
      <c r="Y166" s="1">
        <v>12.356344</v>
      </c>
      <c r="Z166" s="1">
        <v>1.581647</v>
      </c>
      <c r="AA166" s="1">
        <v>2.7730169999999998</v>
      </c>
      <c r="AB166" s="1">
        <v>1.858948</v>
      </c>
      <c r="AC166" s="1">
        <v>2.2594949999999998</v>
      </c>
      <c r="AD166" s="1">
        <v>0</v>
      </c>
      <c r="AE166" s="1">
        <v>0</v>
      </c>
      <c r="AF166" s="1">
        <v>0</v>
      </c>
      <c r="AG166" s="1">
        <v>0</v>
      </c>
      <c r="AH166" s="111">
        <v>9.2394000000000004E-2</v>
      </c>
      <c r="AI166" s="1">
        <v>0</v>
      </c>
      <c r="AJ166" s="1">
        <v>0</v>
      </c>
      <c r="AK166" s="1">
        <v>0</v>
      </c>
      <c r="AL166" s="111">
        <v>2.5504699999999998</v>
      </c>
      <c r="AM166" s="1">
        <v>0</v>
      </c>
      <c r="AN166" s="1">
        <v>0</v>
      </c>
      <c r="AO166" s="1">
        <v>0</v>
      </c>
      <c r="AP166" s="111">
        <f t="shared" si="9"/>
        <v>2.6428639999999999</v>
      </c>
      <c r="AQ166" s="1">
        <f t="shared" si="10"/>
        <v>0</v>
      </c>
      <c r="AR166" s="1">
        <f t="shared" si="11"/>
        <v>0</v>
      </c>
      <c r="AS166" s="1">
        <f t="shared" si="12"/>
        <v>0</v>
      </c>
      <c r="AT166" s="111"/>
    </row>
    <row r="167" spans="1:46" x14ac:dyDescent="0.3">
      <c r="A167" s="1">
        <v>161</v>
      </c>
      <c r="B167" s="1" t="s">
        <v>40</v>
      </c>
      <c r="C167" s="1">
        <v>1239</v>
      </c>
      <c r="D167" s="1">
        <v>10000</v>
      </c>
      <c r="E167" s="1">
        <v>-6.9780170000000004</v>
      </c>
      <c r="F167" s="1">
        <v>-1519886.3665829999</v>
      </c>
      <c r="G167" s="1">
        <v>-1099981.8492330001</v>
      </c>
      <c r="H167" s="1">
        <v>277.68707999999998</v>
      </c>
      <c r="I167" s="1">
        <v>150.31057200000001</v>
      </c>
      <c r="J167" s="1">
        <v>35.441825000000001</v>
      </c>
      <c r="K167" s="1">
        <v>2.7469990000000002</v>
      </c>
      <c r="L167" s="1">
        <v>0.724356</v>
      </c>
      <c r="M167" s="111">
        <v>100</v>
      </c>
      <c r="N167" s="1">
        <v>97.266540000000006</v>
      </c>
      <c r="O167" s="1">
        <v>9.2106999999999994E-2</v>
      </c>
      <c r="P167" s="1">
        <v>2.6413519999999999</v>
      </c>
      <c r="Q167" s="1">
        <v>0</v>
      </c>
      <c r="R167" s="111">
        <v>40.421647</v>
      </c>
      <c r="S167" s="1">
        <v>3.5671599999999999</v>
      </c>
      <c r="T167" s="1">
        <v>13.610720000000001</v>
      </c>
      <c r="U167" s="1">
        <v>2.0971199999999999</v>
      </c>
      <c r="V167" s="1">
        <v>10.058505</v>
      </c>
      <c r="W167" s="1">
        <v>0.17949300000000001</v>
      </c>
      <c r="X167" s="1">
        <v>9.2168279999999996</v>
      </c>
      <c r="Y167" s="1">
        <v>12.367528</v>
      </c>
      <c r="Z167" s="1">
        <v>1.5831200000000001</v>
      </c>
      <c r="AA167" s="1">
        <v>2.7755999999999998</v>
      </c>
      <c r="AB167" s="1">
        <v>1.8606799999999999</v>
      </c>
      <c r="AC167" s="1">
        <v>2.2616000000000001</v>
      </c>
      <c r="AD167" s="1">
        <v>0</v>
      </c>
      <c r="AE167" s="1">
        <v>0</v>
      </c>
      <c r="AF167" s="1">
        <v>0</v>
      </c>
      <c r="AG167" s="1">
        <v>0</v>
      </c>
      <c r="AH167" s="111">
        <v>9.2106999999999994E-2</v>
      </c>
      <c r="AI167" s="1">
        <v>0</v>
      </c>
      <c r="AJ167" s="1">
        <v>0</v>
      </c>
      <c r="AK167" s="1">
        <v>0</v>
      </c>
      <c r="AL167" s="111">
        <v>2.6413519999999999</v>
      </c>
      <c r="AM167" s="1">
        <v>0</v>
      </c>
      <c r="AN167" s="1">
        <v>0</v>
      </c>
      <c r="AO167" s="1">
        <v>0</v>
      </c>
      <c r="AP167" s="111">
        <f t="shared" si="9"/>
        <v>2.7334589999999999</v>
      </c>
      <c r="AQ167" s="1">
        <f t="shared" si="10"/>
        <v>0</v>
      </c>
      <c r="AR167" s="1">
        <f t="shared" si="11"/>
        <v>0</v>
      </c>
      <c r="AS167" s="1">
        <f t="shared" si="12"/>
        <v>0</v>
      </c>
      <c r="AT167" s="111"/>
    </row>
    <row r="168" spans="1:46" x14ac:dyDescent="0.3">
      <c r="A168" s="1">
        <v>162</v>
      </c>
      <c r="B168" s="1" t="s">
        <v>40</v>
      </c>
      <c r="C168" s="1">
        <v>1238</v>
      </c>
      <c r="D168" s="1">
        <v>10000</v>
      </c>
      <c r="E168" s="1">
        <v>-6.9872399999999999</v>
      </c>
      <c r="F168" s="1">
        <v>-1518188.808065</v>
      </c>
      <c r="G168" s="1">
        <v>-1099086.2679330001</v>
      </c>
      <c r="H168" s="1">
        <v>277.34013199999998</v>
      </c>
      <c r="I168" s="1">
        <v>150.15072000000001</v>
      </c>
      <c r="J168" s="1">
        <v>35.408937000000002</v>
      </c>
      <c r="K168" s="1">
        <v>2.7469920000000001</v>
      </c>
      <c r="L168" s="1">
        <v>0.728487</v>
      </c>
      <c r="M168" s="111">
        <v>100</v>
      </c>
      <c r="N168" s="1">
        <v>97.176230000000004</v>
      </c>
      <c r="O168" s="1">
        <v>9.1822000000000001E-2</v>
      </c>
      <c r="P168" s="1">
        <v>2.731948</v>
      </c>
      <c r="Q168" s="1">
        <v>0</v>
      </c>
      <c r="R168" s="111">
        <v>40.422288000000002</v>
      </c>
      <c r="S168" s="1">
        <v>3.5704750000000001</v>
      </c>
      <c r="T168" s="1">
        <v>13.623369</v>
      </c>
      <c r="U168" s="1">
        <v>2.0990690000000001</v>
      </c>
      <c r="V168" s="1">
        <v>10.053506</v>
      </c>
      <c r="W168" s="1">
        <v>0.17946999999999999</v>
      </c>
      <c r="X168" s="1">
        <v>9.1842450000000007</v>
      </c>
      <c r="Y168" s="1">
        <v>12.378697000000001</v>
      </c>
      <c r="Z168" s="1">
        <v>1.5845910000000001</v>
      </c>
      <c r="AA168" s="1">
        <v>2.7781790000000002</v>
      </c>
      <c r="AB168" s="1">
        <v>1.862409</v>
      </c>
      <c r="AC168" s="1">
        <v>2.2637019999999999</v>
      </c>
      <c r="AD168" s="1">
        <v>0</v>
      </c>
      <c r="AE168" s="1">
        <v>0</v>
      </c>
      <c r="AF168" s="1">
        <v>0</v>
      </c>
      <c r="AG168" s="1">
        <v>0</v>
      </c>
      <c r="AH168" s="111">
        <v>9.1822000000000001E-2</v>
      </c>
      <c r="AI168" s="1">
        <v>0</v>
      </c>
      <c r="AJ168" s="1">
        <v>0</v>
      </c>
      <c r="AK168" s="1">
        <v>0</v>
      </c>
      <c r="AL168" s="111">
        <v>2.731948</v>
      </c>
      <c r="AM168" s="1">
        <v>0</v>
      </c>
      <c r="AN168" s="1">
        <v>0</v>
      </c>
      <c r="AO168" s="1">
        <v>0</v>
      </c>
      <c r="AP168" s="111">
        <f t="shared" si="9"/>
        <v>2.8237700000000001</v>
      </c>
      <c r="AQ168" s="1">
        <f t="shared" si="10"/>
        <v>0</v>
      </c>
      <c r="AR168" s="1">
        <f t="shared" si="11"/>
        <v>0</v>
      </c>
      <c r="AS168" s="1">
        <f t="shared" si="12"/>
        <v>0</v>
      </c>
      <c r="AT168" s="111"/>
    </row>
    <row r="169" spans="1:46" x14ac:dyDescent="0.3">
      <c r="A169" s="1">
        <v>163</v>
      </c>
      <c r="B169" s="1" t="s">
        <v>40</v>
      </c>
      <c r="C169" s="1">
        <v>1237</v>
      </c>
      <c r="D169" s="1">
        <v>10000</v>
      </c>
      <c r="E169" s="1">
        <v>-6.9964789999999999</v>
      </c>
      <c r="F169" s="1">
        <v>-1516496.7277540001</v>
      </c>
      <c r="G169" s="1">
        <v>-1098194.0755340001</v>
      </c>
      <c r="H169" s="1">
        <v>276.99410799999998</v>
      </c>
      <c r="I169" s="1">
        <v>149.99141</v>
      </c>
      <c r="J169" s="1">
        <v>35.376148999999998</v>
      </c>
      <c r="K169" s="1">
        <v>2.746985</v>
      </c>
      <c r="L169" s="1">
        <v>0.73262400000000005</v>
      </c>
      <c r="M169" s="111">
        <v>100</v>
      </c>
      <c r="N169" s="1">
        <v>97.086203999999995</v>
      </c>
      <c r="O169" s="1">
        <v>9.1537999999999994E-2</v>
      </c>
      <c r="P169" s="1">
        <v>2.8222580000000002</v>
      </c>
      <c r="Q169" s="1">
        <v>0</v>
      </c>
      <c r="R169" s="111">
        <v>40.422935000000003</v>
      </c>
      <c r="S169" s="1">
        <v>3.5737860000000001</v>
      </c>
      <c r="T169" s="1">
        <v>13.636001</v>
      </c>
      <c r="U169" s="1">
        <v>2.1010149999999999</v>
      </c>
      <c r="V169" s="1">
        <v>10.048474000000001</v>
      </c>
      <c r="W169" s="1">
        <v>0.179447</v>
      </c>
      <c r="X169" s="1">
        <v>9.1517359999999996</v>
      </c>
      <c r="Y169" s="1">
        <v>12.389851</v>
      </c>
      <c r="Z169" s="1">
        <v>1.5860609999999999</v>
      </c>
      <c r="AA169" s="1">
        <v>2.7807559999999998</v>
      </c>
      <c r="AB169" s="1">
        <v>1.864136</v>
      </c>
      <c r="AC169" s="1">
        <v>2.2658010000000002</v>
      </c>
      <c r="AD169" s="1">
        <v>0</v>
      </c>
      <c r="AE169" s="1">
        <v>0</v>
      </c>
      <c r="AF169" s="1">
        <v>0</v>
      </c>
      <c r="AG169" s="1">
        <v>0</v>
      </c>
      <c r="AH169" s="111">
        <v>9.1537999999999994E-2</v>
      </c>
      <c r="AI169" s="1">
        <v>0</v>
      </c>
      <c r="AJ169" s="1">
        <v>0</v>
      </c>
      <c r="AK169" s="1">
        <v>0</v>
      </c>
      <c r="AL169" s="111">
        <v>2.8222580000000002</v>
      </c>
      <c r="AM169" s="1">
        <v>0</v>
      </c>
      <c r="AN169" s="1">
        <v>0</v>
      </c>
      <c r="AO169" s="1">
        <v>0</v>
      </c>
      <c r="AP169" s="111">
        <f t="shared" si="9"/>
        <v>2.9137960000000001</v>
      </c>
      <c r="AQ169" s="1">
        <f t="shared" si="10"/>
        <v>0</v>
      </c>
      <c r="AR169" s="1">
        <f t="shared" si="11"/>
        <v>0</v>
      </c>
      <c r="AS169" s="1">
        <f t="shared" si="12"/>
        <v>0</v>
      </c>
      <c r="AT169" s="111"/>
    </row>
    <row r="170" spans="1:46" x14ac:dyDescent="0.3">
      <c r="A170" s="1">
        <v>164</v>
      </c>
      <c r="B170" s="1" t="s">
        <v>40</v>
      </c>
      <c r="C170" s="1">
        <v>1236</v>
      </c>
      <c r="D170" s="1">
        <v>10000</v>
      </c>
      <c r="E170" s="1">
        <v>-7.0057320000000001</v>
      </c>
      <c r="F170" s="1">
        <v>-1514810.1021980001</v>
      </c>
      <c r="G170" s="1">
        <v>-1097305.257883</v>
      </c>
      <c r="H170" s="1">
        <v>276.64900399999999</v>
      </c>
      <c r="I170" s="1">
        <v>149.832638</v>
      </c>
      <c r="J170" s="1">
        <v>35.343463</v>
      </c>
      <c r="K170" s="1">
        <v>2.7469779999999999</v>
      </c>
      <c r="L170" s="1">
        <v>0.736765</v>
      </c>
      <c r="M170" s="111">
        <v>100</v>
      </c>
      <c r="N170" s="1">
        <v>96.996459999999999</v>
      </c>
      <c r="O170" s="1">
        <v>9.1256000000000004E-2</v>
      </c>
      <c r="P170" s="1">
        <v>2.9122840000000001</v>
      </c>
      <c r="Q170" s="1">
        <v>0</v>
      </c>
      <c r="R170" s="111">
        <v>40.423589</v>
      </c>
      <c r="S170" s="1">
        <v>3.5770919999999999</v>
      </c>
      <c r="T170" s="1">
        <v>13.648618000000001</v>
      </c>
      <c r="U170" s="1">
        <v>2.1029589999999998</v>
      </c>
      <c r="V170" s="1">
        <v>10.043411000000001</v>
      </c>
      <c r="W170" s="1">
        <v>0.179423</v>
      </c>
      <c r="X170" s="1">
        <v>9.1193019999999994</v>
      </c>
      <c r="Y170" s="1">
        <v>12.400990999999999</v>
      </c>
      <c r="Z170" s="1">
        <v>1.5875280000000001</v>
      </c>
      <c r="AA170" s="1">
        <v>2.783328</v>
      </c>
      <c r="AB170" s="1">
        <v>1.865861</v>
      </c>
      <c r="AC170" s="1">
        <v>2.2678970000000001</v>
      </c>
      <c r="AD170" s="1">
        <v>0</v>
      </c>
      <c r="AE170" s="1">
        <v>0</v>
      </c>
      <c r="AF170" s="1">
        <v>0</v>
      </c>
      <c r="AG170" s="1">
        <v>0</v>
      </c>
      <c r="AH170" s="111">
        <v>9.1256000000000004E-2</v>
      </c>
      <c r="AI170" s="1">
        <v>0</v>
      </c>
      <c r="AJ170" s="1">
        <v>0</v>
      </c>
      <c r="AK170" s="1">
        <v>0</v>
      </c>
      <c r="AL170" s="111">
        <v>2.9122840000000001</v>
      </c>
      <c r="AM170" s="1">
        <v>0</v>
      </c>
      <c r="AN170" s="1">
        <v>0</v>
      </c>
      <c r="AO170" s="1">
        <v>0</v>
      </c>
      <c r="AP170" s="111">
        <f t="shared" si="9"/>
        <v>3.0035400000000001</v>
      </c>
      <c r="AQ170" s="1">
        <f t="shared" si="10"/>
        <v>0</v>
      </c>
      <c r="AR170" s="1">
        <f t="shared" si="11"/>
        <v>0</v>
      </c>
      <c r="AS170" s="1">
        <f t="shared" si="12"/>
        <v>0</v>
      </c>
      <c r="AT170" s="111"/>
    </row>
    <row r="171" spans="1:46" x14ac:dyDescent="0.3">
      <c r="A171" s="1">
        <v>165</v>
      </c>
      <c r="B171" s="1" t="s">
        <v>40</v>
      </c>
      <c r="C171" s="1">
        <v>1235</v>
      </c>
      <c r="D171" s="1">
        <v>10000</v>
      </c>
      <c r="E171" s="1">
        <v>-7.015002</v>
      </c>
      <c r="F171" s="1">
        <v>-1513128.9080610001</v>
      </c>
      <c r="G171" s="1">
        <v>-1096419.8008940001</v>
      </c>
      <c r="H171" s="1">
        <v>276.30481500000002</v>
      </c>
      <c r="I171" s="1">
        <v>149.67440199999999</v>
      </c>
      <c r="J171" s="1">
        <v>35.310876</v>
      </c>
      <c r="K171" s="1">
        <v>2.746972</v>
      </c>
      <c r="L171" s="1">
        <v>0.74090999999999996</v>
      </c>
      <c r="M171" s="111">
        <v>100</v>
      </c>
      <c r="N171" s="1">
        <v>96.906998999999999</v>
      </c>
      <c r="O171" s="1">
        <v>9.0975E-2</v>
      </c>
      <c r="P171" s="1">
        <v>3.002027</v>
      </c>
      <c r="Q171" s="1">
        <v>0</v>
      </c>
      <c r="R171" s="111">
        <v>40.424250000000001</v>
      </c>
      <c r="S171" s="1">
        <v>3.5803950000000002</v>
      </c>
      <c r="T171" s="1">
        <v>13.661218</v>
      </c>
      <c r="U171" s="1">
        <v>2.1049009999999999</v>
      </c>
      <c r="V171" s="1">
        <v>10.038316</v>
      </c>
      <c r="W171" s="1">
        <v>0.179399</v>
      </c>
      <c r="X171" s="1">
        <v>9.0869409999999995</v>
      </c>
      <c r="Y171" s="1">
        <v>12.412115</v>
      </c>
      <c r="Z171" s="1">
        <v>1.588994</v>
      </c>
      <c r="AA171" s="1">
        <v>2.785898</v>
      </c>
      <c r="AB171" s="1">
        <v>1.867583</v>
      </c>
      <c r="AC171" s="1">
        <v>2.2699910000000001</v>
      </c>
      <c r="AD171" s="1">
        <v>0</v>
      </c>
      <c r="AE171" s="1">
        <v>0</v>
      </c>
      <c r="AF171" s="1">
        <v>0</v>
      </c>
      <c r="AG171" s="1">
        <v>0</v>
      </c>
      <c r="AH171" s="111">
        <v>9.0975E-2</v>
      </c>
      <c r="AI171" s="1">
        <v>0</v>
      </c>
      <c r="AJ171" s="1">
        <v>0</v>
      </c>
      <c r="AK171" s="1">
        <v>0</v>
      </c>
      <c r="AL171" s="111">
        <v>3.002027</v>
      </c>
      <c r="AM171" s="1">
        <v>0</v>
      </c>
      <c r="AN171" s="1">
        <v>0</v>
      </c>
      <c r="AO171" s="1">
        <v>0</v>
      </c>
      <c r="AP171" s="111">
        <f t="shared" si="9"/>
        <v>3.0930019999999998</v>
      </c>
      <c r="AQ171" s="1">
        <f t="shared" si="10"/>
        <v>0</v>
      </c>
      <c r="AR171" s="1">
        <f t="shared" si="11"/>
        <v>0</v>
      </c>
      <c r="AS171" s="1">
        <f t="shared" si="12"/>
        <v>0</v>
      </c>
      <c r="AT171" s="111"/>
    </row>
    <row r="172" spans="1:46" x14ac:dyDescent="0.3">
      <c r="A172" s="1">
        <v>166</v>
      </c>
      <c r="B172" s="1" t="s">
        <v>40</v>
      </c>
      <c r="C172" s="1">
        <v>1234</v>
      </c>
      <c r="D172" s="1">
        <v>10000</v>
      </c>
      <c r="E172" s="1">
        <v>-7.024286</v>
      </c>
      <c r="F172" s="1">
        <v>-1511453.1221080001</v>
      </c>
      <c r="G172" s="1">
        <v>-1095537.6905380001</v>
      </c>
      <c r="H172" s="1">
        <v>275.96153800000002</v>
      </c>
      <c r="I172" s="1">
        <v>149.51670100000001</v>
      </c>
      <c r="J172" s="1">
        <v>35.278390000000002</v>
      </c>
      <c r="K172" s="1">
        <v>2.7469649999999999</v>
      </c>
      <c r="L172" s="1">
        <v>0.74506099999999997</v>
      </c>
      <c r="M172" s="111">
        <v>100</v>
      </c>
      <c r="N172" s="1">
        <v>96.817817000000005</v>
      </c>
      <c r="O172" s="1">
        <v>9.0694999999999998E-2</v>
      </c>
      <c r="P172" s="1">
        <v>3.091488</v>
      </c>
      <c r="Q172" s="1">
        <v>0</v>
      </c>
      <c r="R172" s="111">
        <v>40.424917000000001</v>
      </c>
      <c r="S172" s="1">
        <v>3.5836929999999998</v>
      </c>
      <c r="T172" s="1">
        <v>13.673800999999999</v>
      </c>
      <c r="U172" s="1">
        <v>2.10684</v>
      </c>
      <c r="V172" s="1">
        <v>10.033189</v>
      </c>
      <c r="W172" s="1">
        <v>0.17937500000000001</v>
      </c>
      <c r="X172" s="1">
        <v>9.0546539999999993</v>
      </c>
      <c r="Y172" s="1">
        <v>12.423225</v>
      </c>
      <c r="Z172" s="1">
        <v>1.590457</v>
      </c>
      <c r="AA172" s="1">
        <v>2.7884639999999998</v>
      </c>
      <c r="AB172" s="1">
        <v>1.8693040000000001</v>
      </c>
      <c r="AC172" s="1">
        <v>2.2720820000000002</v>
      </c>
      <c r="AD172" s="1">
        <v>0</v>
      </c>
      <c r="AE172" s="1">
        <v>0</v>
      </c>
      <c r="AF172" s="1">
        <v>0</v>
      </c>
      <c r="AG172" s="1">
        <v>0</v>
      </c>
      <c r="AH172" s="111">
        <v>9.0694999999999998E-2</v>
      </c>
      <c r="AI172" s="1">
        <v>0</v>
      </c>
      <c r="AJ172" s="1">
        <v>0</v>
      </c>
      <c r="AK172" s="1">
        <v>0</v>
      </c>
      <c r="AL172" s="111">
        <v>3.091488</v>
      </c>
      <c r="AM172" s="1">
        <v>0</v>
      </c>
      <c r="AN172" s="1">
        <v>0</v>
      </c>
      <c r="AO172" s="1">
        <v>0</v>
      </c>
      <c r="AP172" s="111">
        <f t="shared" si="9"/>
        <v>3.1821830000000002</v>
      </c>
      <c r="AQ172" s="1">
        <f t="shared" si="10"/>
        <v>0</v>
      </c>
      <c r="AR172" s="1">
        <f t="shared" si="11"/>
        <v>0</v>
      </c>
      <c r="AS172" s="1">
        <f t="shared" si="12"/>
        <v>0</v>
      </c>
      <c r="AT172" s="111"/>
    </row>
    <row r="173" spans="1:46" x14ac:dyDescent="0.3">
      <c r="A173" s="1">
        <v>167</v>
      </c>
      <c r="B173" s="1" t="s">
        <v>40</v>
      </c>
      <c r="C173" s="1">
        <v>1233</v>
      </c>
      <c r="D173" s="1">
        <v>10000</v>
      </c>
      <c r="E173" s="1">
        <v>-7.0335859999999997</v>
      </c>
      <c r="F173" s="1">
        <v>-1509782.7212070001</v>
      </c>
      <c r="G173" s="1">
        <v>-1094658.9128459999</v>
      </c>
      <c r="H173" s="1">
        <v>275.619167</v>
      </c>
      <c r="I173" s="1">
        <v>149.359532</v>
      </c>
      <c r="J173" s="1">
        <v>35.246001999999997</v>
      </c>
      <c r="K173" s="1">
        <v>2.7469589999999999</v>
      </c>
      <c r="L173" s="1">
        <v>0.74921599999999999</v>
      </c>
      <c r="M173" s="111">
        <v>100</v>
      </c>
      <c r="N173" s="1">
        <v>96.728915000000001</v>
      </c>
      <c r="O173" s="1">
        <v>9.0415999999999996E-2</v>
      </c>
      <c r="P173" s="1">
        <v>3.180669</v>
      </c>
      <c r="Q173" s="1">
        <v>0</v>
      </c>
      <c r="R173" s="111">
        <v>40.42559</v>
      </c>
      <c r="S173" s="1">
        <v>3.586986</v>
      </c>
      <c r="T173" s="1">
        <v>13.686368999999999</v>
      </c>
      <c r="U173" s="1">
        <v>2.1087760000000002</v>
      </c>
      <c r="V173" s="1">
        <v>10.028029999999999</v>
      </c>
      <c r="W173" s="1">
        <v>0.17935000000000001</v>
      </c>
      <c r="X173" s="1">
        <v>9.0224410000000006</v>
      </c>
      <c r="Y173" s="1">
        <v>12.43432</v>
      </c>
      <c r="Z173" s="1">
        <v>1.5919190000000001</v>
      </c>
      <c r="AA173" s="1">
        <v>2.7910270000000001</v>
      </c>
      <c r="AB173" s="1">
        <v>1.871022</v>
      </c>
      <c r="AC173" s="1">
        <v>2.2741699999999998</v>
      </c>
      <c r="AD173" s="1">
        <v>0</v>
      </c>
      <c r="AE173" s="1">
        <v>0</v>
      </c>
      <c r="AF173" s="1">
        <v>0</v>
      </c>
      <c r="AG173" s="1">
        <v>0</v>
      </c>
      <c r="AH173" s="111">
        <v>9.0415999999999996E-2</v>
      </c>
      <c r="AI173" s="1">
        <v>0</v>
      </c>
      <c r="AJ173" s="1">
        <v>0</v>
      </c>
      <c r="AK173" s="1">
        <v>0</v>
      </c>
      <c r="AL173" s="111">
        <v>3.180669</v>
      </c>
      <c r="AM173" s="1">
        <v>0</v>
      </c>
      <c r="AN173" s="1">
        <v>0</v>
      </c>
      <c r="AO173" s="1">
        <v>0</v>
      </c>
      <c r="AP173" s="111">
        <f t="shared" si="9"/>
        <v>3.2710849999999998</v>
      </c>
      <c r="AQ173" s="1">
        <f t="shared" si="10"/>
        <v>0</v>
      </c>
      <c r="AR173" s="1">
        <f t="shared" si="11"/>
        <v>0</v>
      </c>
      <c r="AS173" s="1">
        <f t="shared" si="12"/>
        <v>0</v>
      </c>
      <c r="AT173" s="111"/>
    </row>
    <row r="174" spans="1:46" x14ac:dyDescent="0.3">
      <c r="A174" s="1">
        <v>168</v>
      </c>
      <c r="B174" s="1" t="s">
        <v>40</v>
      </c>
      <c r="C174" s="1">
        <v>1232</v>
      </c>
      <c r="D174" s="1">
        <v>10000</v>
      </c>
      <c r="E174" s="1">
        <v>-7.0429009999999996</v>
      </c>
      <c r="F174" s="1">
        <v>-1508117.6823450001</v>
      </c>
      <c r="G174" s="1">
        <v>-1093783.453918</v>
      </c>
      <c r="H174" s="1">
        <v>275.27769899999998</v>
      </c>
      <c r="I174" s="1">
        <v>149.20289199999999</v>
      </c>
      <c r="J174" s="1">
        <v>35.213714000000003</v>
      </c>
      <c r="K174" s="1">
        <v>2.746953</v>
      </c>
      <c r="L174" s="1">
        <v>0.75337600000000005</v>
      </c>
      <c r="M174" s="111">
        <v>100</v>
      </c>
      <c r="N174" s="1">
        <v>96.640291000000005</v>
      </c>
      <c r="O174" s="1">
        <v>9.0137999999999996E-2</v>
      </c>
      <c r="P174" s="1">
        <v>3.269571</v>
      </c>
      <c r="Q174" s="1">
        <v>0</v>
      </c>
      <c r="R174" s="111">
        <v>40.426270000000002</v>
      </c>
      <c r="S174" s="1">
        <v>3.5902759999999998</v>
      </c>
      <c r="T174" s="1">
        <v>13.698919999999999</v>
      </c>
      <c r="U174" s="1">
        <v>2.1107100000000001</v>
      </c>
      <c r="V174" s="1">
        <v>10.022838999999999</v>
      </c>
      <c r="W174" s="1">
        <v>0.17932500000000001</v>
      </c>
      <c r="X174" s="1">
        <v>8.9903019999999998</v>
      </c>
      <c r="Y174" s="1">
        <v>12.445399999999999</v>
      </c>
      <c r="Z174" s="1">
        <v>1.5933790000000001</v>
      </c>
      <c r="AA174" s="1">
        <v>2.7935859999999999</v>
      </c>
      <c r="AB174" s="1">
        <v>1.872738</v>
      </c>
      <c r="AC174" s="1">
        <v>2.2762560000000001</v>
      </c>
      <c r="AD174" s="1">
        <v>0</v>
      </c>
      <c r="AE174" s="1">
        <v>0</v>
      </c>
      <c r="AF174" s="1">
        <v>0</v>
      </c>
      <c r="AG174" s="1">
        <v>0</v>
      </c>
      <c r="AH174" s="111">
        <v>9.0137999999999996E-2</v>
      </c>
      <c r="AI174" s="1">
        <v>0</v>
      </c>
      <c r="AJ174" s="1">
        <v>0</v>
      </c>
      <c r="AK174" s="1">
        <v>0</v>
      </c>
      <c r="AL174" s="111">
        <v>3.269571</v>
      </c>
      <c r="AM174" s="1">
        <v>0</v>
      </c>
      <c r="AN174" s="1">
        <v>0</v>
      </c>
      <c r="AO174" s="1">
        <v>0</v>
      </c>
      <c r="AP174" s="111">
        <f t="shared" si="9"/>
        <v>3.3597090000000001</v>
      </c>
      <c r="AQ174" s="1">
        <f t="shared" si="10"/>
        <v>0</v>
      </c>
      <c r="AR174" s="1">
        <f t="shared" si="11"/>
        <v>0</v>
      </c>
      <c r="AS174" s="1">
        <f t="shared" si="12"/>
        <v>0</v>
      </c>
      <c r="AT174" s="111"/>
    </row>
    <row r="175" spans="1:46" x14ac:dyDescent="0.3">
      <c r="A175" s="1">
        <v>169</v>
      </c>
      <c r="B175" s="1" t="s">
        <v>40</v>
      </c>
      <c r="C175" s="1">
        <v>1231</v>
      </c>
      <c r="D175" s="1">
        <v>10000</v>
      </c>
      <c r="E175" s="1">
        <v>-7.0522309999999999</v>
      </c>
      <c r="F175" s="1">
        <v>-1506457.982599</v>
      </c>
      <c r="G175" s="1">
        <v>-1092911.299903</v>
      </c>
      <c r="H175" s="1">
        <v>274.93712900000003</v>
      </c>
      <c r="I175" s="1">
        <v>149.04677899999999</v>
      </c>
      <c r="J175" s="1">
        <v>35.181524000000003</v>
      </c>
      <c r="K175" s="1">
        <v>2.7469480000000002</v>
      </c>
      <c r="L175" s="1">
        <v>0.75753999999999999</v>
      </c>
      <c r="M175" s="111">
        <v>100</v>
      </c>
      <c r="N175" s="1">
        <v>96.551942999999994</v>
      </c>
      <c r="O175" s="1">
        <v>8.9861999999999997E-2</v>
      </c>
      <c r="P175" s="1">
        <v>3.3581949999999998</v>
      </c>
      <c r="Q175" s="1">
        <v>0</v>
      </c>
      <c r="R175" s="111">
        <v>40.426955999999997</v>
      </c>
      <c r="S175" s="1">
        <v>3.5935609999999998</v>
      </c>
      <c r="T175" s="1">
        <v>13.711455000000001</v>
      </c>
      <c r="U175" s="1">
        <v>2.112641</v>
      </c>
      <c r="V175" s="1">
        <v>10.017616</v>
      </c>
      <c r="W175" s="1">
        <v>0.17929999999999999</v>
      </c>
      <c r="X175" s="1">
        <v>8.9582359999999994</v>
      </c>
      <c r="Y175" s="1">
        <v>12.456465</v>
      </c>
      <c r="Z175" s="1">
        <v>1.5948370000000001</v>
      </c>
      <c r="AA175" s="1">
        <v>2.7961429999999998</v>
      </c>
      <c r="AB175" s="1">
        <v>1.8744510000000001</v>
      </c>
      <c r="AC175" s="1">
        <v>2.2783380000000002</v>
      </c>
      <c r="AD175" s="1">
        <v>0</v>
      </c>
      <c r="AE175" s="1">
        <v>0</v>
      </c>
      <c r="AF175" s="1">
        <v>0</v>
      </c>
      <c r="AG175" s="1">
        <v>0</v>
      </c>
      <c r="AH175" s="111">
        <v>8.9861999999999997E-2</v>
      </c>
      <c r="AI175" s="1">
        <v>0</v>
      </c>
      <c r="AJ175" s="1">
        <v>0</v>
      </c>
      <c r="AK175" s="1">
        <v>0</v>
      </c>
      <c r="AL175" s="111">
        <v>3.3581949999999998</v>
      </c>
      <c r="AM175" s="1">
        <v>0</v>
      </c>
      <c r="AN175" s="1">
        <v>0</v>
      </c>
      <c r="AO175" s="1">
        <v>0</v>
      </c>
      <c r="AP175" s="111">
        <f t="shared" si="9"/>
        <v>3.4480569999999999</v>
      </c>
      <c r="AQ175" s="1">
        <f t="shared" si="10"/>
        <v>0</v>
      </c>
      <c r="AR175" s="1">
        <f t="shared" si="11"/>
        <v>0</v>
      </c>
      <c r="AS175" s="1">
        <f t="shared" si="12"/>
        <v>0</v>
      </c>
      <c r="AT175" s="111"/>
    </row>
    <row r="176" spans="1:46" x14ac:dyDescent="0.3">
      <c r="A176" s="1">
        <v>170</v>
      </c>
      <c r="B176" s="1" t="s">
        <v>40</v>
      </c>
      <c r="C176" s="1">
        <v>1230</v>
      </c>
      <c r="D176" s="1">
        <v>10000</v>
      </c>
      <c r="E176" s="1">
        <v>-7.0615769999999998</v>
      </c>
      <c r="F176" s="1">
        <v>-1504803.599159</v>
      </c>
      <c r="G176" s="1">
        <v>-1092042.4370190001</v>
      </c>
      <c r="H176" s="1">
        <v>274.59745299999997</v>
      </c>
      <c r="I176" s="1">
        <v>148.89119199999999</v>
      </c>
      <c r="J176" s="1">
        <v>35.149433000000002</v>
      </c>
      <c r="K176" s="1">
        <v>2.7469420000000002</v>
      </c>
      <c r="L176" s="1">
        <v>0.76171</v>
      </c>
      <c r="M176" s="111">
        <v>100</v>
      </c>
      <c r="N176" s="1">
        <v>96.463870999999997</v>
      </c>
      <c r="O176" s="1">
        <v>8.9587E-2</v>
      </c>
      <c r="P176" s="1">
        <v>3.446542</v>
      </c>
      <c r="Q176" s="1">
        <v>0</v>
      </c>
      <c r="R176" s="111">
        <v>40.427649000000002</v>
      </c>
      <c r="S176" s="1">
        <v>3.5968420000000001</v>
      </c>
      <c r="T176" s="1">
        <v>13.723974</v>
      </c>
      <c r="U176" s="1">
        <v>2.1145700000000001</v>
      </c>
      <c r="V176" s="1">
        <v>10.012362</v>
      </c>
      <c r="W176" s="1">
        <v>0.17927399999999999</v>
      </c>
      <c r="X176" s="1">
        <v>8.9262449999999998</v>
      </c>
      <c r="Y176" s="1">
        <v>12.467515000000001</v>
      </c>
      <c r="Z176" s="1">
        <v>1.596293</v>
      </c>
      <c r="AA176" s="1">
        <v>2.7986960000000001</v>
      </c>
      <c r="AB176" s="1">
        <v>1.876163</v>
      </c>
      <c r="AC176" s="1">
        <v>2.2804190000000002</v>
      </c>
      <c r="AD176" s="1">
        <v>0</v>
      </c>
      <c r="AE176" s="1">
        <v>0</v>
      </c>
      <c r="AF176" s="1">
        <v>0</v>
      </c>
      <c r="AG176" s="1">
        <v>0</v>
      </c>
      <c r="AH176" s="111">
        <v>8.9587E-2</v>
      </c>
      <c r="AI176" s="1">
        <v>0</v>
      </c>
      <c r="AJ176" s="1">
        <v>0</v>
      </c>
      <c r="AK176" s="1">
        <v>0</v>
      </c>
      <c r="AL176" s="111">
        <v>3.4465430000000001</v>
      </c>
      <c r="AM176" s="1">
        <v>0</v>
      </c>
      <c r="AN176" s="1">
        <v>0</v>
      </c>
      <c r="AO176" s="1">
        <v>0</v>
      </c>
      <c r="AP176" s="111">
        <f t="shared" si="9"/>
        <v>3.53613</v>
      </c>
      <c r="AQ176" s="1">
        <f t="shared" si="10"/>
        <v>0</v>
      </c>
      <c r="AR176" s="1">
        <f t="shared" si="11"/>
        <v>0</v>
      </c>
      <c r="AS176" s="1">
        <f t="shared" si="12"/>
        <v>0</v>
      </c>
      <c r="AT176" s="111"/>
    </row>
    <row r="177" spans="1:46" x14ac:dyDescent="0.3">
      <c r="A177" s="1">
        <v>171</v>
      </c>
      <c r="B177" s="1" t="s">
        <v>40</v>
      </c>
      <c r="C177" s="1">
        <v>1229</v>
      </c>
      <c r="D177" s="1">
        <v>10000</v>
      </c>
      <c r="E177" s="1">
        <v>-7.0709379999999999</v>
      </c>
      <c r="F177" s="1">
        <v>-1503154.5093159999</v>
      </c>
      <c r="G177" s="1">
        <v>-1091176.8515379999</v>
      </c>
      <c r="H177" s="1">
        <v>274.258668</v>
      </c>
      <c r="I177" s="1">
        <v>148.73612700000001</v>
      </c>
      <c r="J177" s="1">
        <v>35.117438999999997</v>
      </c>
      <c r="K177" s="1">
        <v>2.746937</v>
      </c>
      <c r="L177" s="1">
        <v>0.76588400000000001</v>
      </c>
      <c r="M177" s="111">
        <v>100</v>
      </c>
      <c r="N177" s="1">
        <v>96.376073000000005</v>
      </c>
      <c r="O177" s="1">
        <v>8.9313000000000003E-2</v>
      </c>
      <c r="P177" s="1">
        <v>3.5346139999999999</v>
      </c>
      <c r="Q177" s="1">
        <v>0</v>
      </c>
      <c r="R177" s="111">
        <v>40.428348999999997</v>
      </c>
      <c r="S177" s="1">
        <v>3.6001189999999998</v>
      </c>
      <c r="T177" s="1">
        <v>13.736476</v>
      </c>
      <c r="U177" s="1">
        <v>2.1164960000000002</v>
      </c>
      <c r="V177" s="1">
        <v>10.007076</v>
      </c>
      <c r="W177" s="1">
        <v>0.17924799999999999</v>
      </c>
      <c r="X177" s="1">
        <v>8.8943259999999995</v>
      </c>
      <c r="Y177" s="1">
        <v>12.478551</v>
      </c>
      <c r="Z177" s="1">
        <v>1.597747</v>
      </c>
      <c r="AA177" s="1">
        <v>2.8012450000000002</v>
      </c>
      <c r="AB177" s="1">
        <v>1.877872</v>
      </c>
      <c r="AC177" s="1">
        <v>2.2824960000000001</v>
      </c>
      <c r="AD177" s="1">
        <v>0</v>
      </c>
      <c r="AE177" s="1">
        <v>0</v>
      </c>
      <c r="AF177" s="1">
        <v>0</v>
      </c>
      <c r="AG177" s="1">
        <v>0</v>
      </c>
      <c r="AH177" s="111">
        <v>8.9313000000000003E-2</v>
      </c>
      <c r="AI177" s="1">
        <v>0</v>
      </c>
      <c r="AJ177" s="1">
        <v>0</v>
      </c>
      <c r="AK177" s="1">
        <v>0</v>
      </c>
      <c r="AL177" s="111">
        <v>3.5346139999999999</v>
      </c>
      <c r="AM177" s="1">
        <v>0</v>
      </c>
      <c r="AN177" s="1">
        <v>0</v>
      </c>
      <c r="AO177" s="1">
        <v>0</v>
      </c>
      <c r="AP177" s="111">
        <f t="shared" si="9"/>
        <v>3.6239270000000001</v>
      </c>
      <c r="AQ177" s="1">
        <f t="shared" si="10"/>
        <v>0</v>
      </c>
      <c r="AR177" s="1">
        <f t="shared" si="11"/>
        <v>0</v>
      </c>
      <c r="AS177" s="1">
        <f t="shared" si="12"/>
        <v>0</v>
      </c>
      <c r="AT177" s="111"/>
    </row>
    <row r="178" spans="1:46" x14ac:dyDescent="0.3">
      <c r="A178" s="1">
        <v>172</v>
      </c>
      <c r="B178" s="1" t="s">
        <v>40</v>
      </c>
      <c r="C178" s="1">
        <v>1228</v>
      </c>
      <c r="D178" s="1">
        <v>10000</v>
      </c>
      <c r="E178" s="1">
        <v>-7.0803149999999997</v>
      </c>
      <c r="F178" s="1">
        <v>-1501510.690469</v>
      </c>
      <c r="G178" s="1">
        <v>-1090314.5297970001</v>
      </c>
      <c r="H178" s="1">
        <v>273.92076800000001</v>
      </c>
      <c r="I178" s="1">
        <v>148.58158299999999</v>
      </c>
      <c r="J178" s="1">
        <v>35.085541999999997</v>
      </c>
      <c r="K178" s="1">
        <v>2.7469320000000002</v>
      </c>
      <c r="L178" s="1">
        <v>0.77006300000000005</v>
      </c>
      <c r="M178" s="111">
        <v>100</v>
      </c>
      <c r="N178" s="1">
        <v>96.288548000000006</v>
      </c>
      <c r="O178" s="1">
        <v>8.9039999999999994E-2</v>
      </c>
      <c r="P178" s="1">
        <v>3.6224120000000002</v>
      </c>
      <c r="Q178" s="1">
        <v>0</v>
      </c>
      <c r="R178" s="111">
        <v>40.429054999999998</v>
      </c>
      <c r="S178" s="1">
        <v>3.6033909999999998</v>
      </c>
      <c r="T178" s="1">
        <v>13.748962000000001</v>
      </c>
      <c r="U178" s="1">
        <v>2.11842</v>
      </c>
      <c r="V178" s="1">
        <v>10.001757</v>
      </c>
      <c r="W178" s="1">
        <v>0.17922099999999999</v>
      </c>
      <c r="X178" s="1">
        <v>8.862482</v>
      </c>
      <c r="Y178" s="1">
        <v>12.489571</v>
      </c>
      <c r="Z178" s="1">
        <v>1.5992</v>
      </c>
      <c r="AA178" s="1">
        <v>2.8037909999999999</v>
      </c>
      <c r="AB178" s="1">
        <v>1.8795790000000001</v>
      </c>
      <c r="AC178" s="1">
        <v>2.2845710000000001</v>
      </c>
      <c r="AD178" s="1">
        <v>0</v>
      </c>
      <c r="AE178" s="1">
        <v>0</v>
      </c>
      <c r="AF178" s="1">
        <v>0</v>
      </c>
      <c r="AG178" s="1">
        <v>0</v>
      </c>
      <c r="AH178" s="111">
        <v>8.9039999999999994E-2</v>
      </c>
      <c r="AI178" s="1">
        <v>0</v>
      </c>
      <c r="AJ178" s="1">
        <v>0</v>
      </c>
      <c r="AK178" s="1">
        <v>0</v>
      </c>
      <c r="AL178" s="111">
        <v>3.6224120000000002</v>
      </c>
      <c r="AM178" s="1">
        <v>0</v>
      </c>
      <c r="AN178" s="1">
        <v>0</v>
      </c>
      <c r="AO178" s="1">
        <v>0</v>
      </c>
      <c r="AP178" s="111">
        <f t="shared" si="9"/>
        <v>3.711452</v>
      </c>
      <c r="AQ178" s="1">
        <f t="shared" si="10"/>
        <v>0</v>
      </c>
      <c r="AR178" s="1">
        <f t="shared" si="11"/>
        <v>0</v>
      </c>
      <c r="AS178" s="1">
        <f t="shared" si="12"/>
        <v>0</v>
      </c>
      <c r="AT178" s="111"/>
    </row>
    <row r="179" spans="1:46" x14ac:dyDescent="0.3">
      <c r="A179" s="1">
        <v>173</v>
      </c>
      <c r="B179" s="1" t="s">
        <v>40</v>
      </c>
      <c r="C179" s="1">
        <v>1227</v>
      </c>
      <c r="D179" s="1">
        <v>10000</v>
      </c>
      <c r="E179" s="1">
        <v>-7.0897069999999998</v>
      </c>
      <c r="F179" s="1">
        <v>-1499872.1200969999</v>
      </c>
      <c r="G179" s="1">
        <v>-1089455.458174</v>
      </c>
      <c r="H179" s="1">
        <v>273.58375000000001</v>
      </c>
      <c r="I179" s="1">
        <v>148.42755700000001</v>
      </c>
      <c r="J179" s="1">
        <v>35.053742</v>
      </c>
      <c r="K179" s="1">
        <v>2.7469269999999999</v>
      </c>
      <c r="L179" s="1">
        <v>0.77424700000000002</v>
      </c>
      <c r="M179" s="111">
        <v>100</v>
      </c>
      <c r="N179" s="1">
        <v>96.201295000000002</v>
      </c>
      <c r="O179" s="1">
        <v>8.8768E-2</v>
      </c>
      <c r="P179" s="1">
        <v>3.709937</v>
      </c>
      <c r="Q179" s="1">
        <v>0</v>
      </c>
      <c r="R179" s="111">
        <v>40.429766999999998</v>
      </c>
      <c r="S179" s="1">
        <v>3.6066590000000001</v>
      </c>
      <c r="T179" s="1">
        <v>13.761431999999999</v>
      </c>
      <c r="U179" s="1">
        <v>2.1203419999999999</v>
      </c>
      <c r="V179" s="1">
        <v>9.9964069999999996</v>
      </c>
      <c r="W179" s="1">
        <v>0.17919399999999999</v>
      </c>
      <c r="X179" s="1">
        <v>8.8307099999999998</v>
      </c>
      <c r="Y179" s="1">
        <v>12.500577</v>
      </c>
      <c r="Z179" s="1">
        <v>1.6006499999999999</v>
      </c>
      <c r="AA179" s="1">
        <v>2.8063340000000001</v>
      </c>
      <c r="AB179" s="1">
        <v>1.881283</v>
      </c>
      <c r="AC179" s="1">
        <v>2.2866430000000002</v>
      </c>
      <c r="AD179" s="1">
        <v>0</v>
      </c>
      <c r="AE179" s="1">
        <v>0</v>
      </c>
      <c r="AF179" s="1">
        <v>0</v>
      </c>
      <c r="AG179" s="1">
        <v>0</v>
      </c>
      <c r="AH179" s="111">
        <v>8.8768E-2</v>
      </c>
      <c r="AI179" s="1">
        <v>0</v>
      </c>
      <c r="AJ179" s="1">
        <v>0</v>
      </c>
      <c r="AK179" s="1">
        <v>0</v>
      </c>
      <c r="AL179" s="111">
        <v>3.709937</v>
      </c>
      <c r="AM179" s="1">
        <v>0</v>
      </c>
      <c r="AN179" s="1">
        <v>0</v>
      </c>
      <c r="AO179" s="1">
        <v>0</v>
      </c>
      <c r="AP179" s="111">
        <f t="shared" si="9"/>
        <v>3.798705</v>
      </c>
      <c r="AQ179" s="1">
        <f t="shared" si="10"/>
        <v>0</v>
      </c>
      <c r="AR179" s="1">
        <f t="shared" si="11"/>
        <v>0</v>
      </c>
      <c r="AS179" s="1">
        <f t="shared" si="12"/>
        <v>0</v>
      </c>
      <c r="AT179" s="111"/>
    </row>
    <row r="180" spans="1:46" x14ac:dyDescent="0.3">
      <c r="A180" s="1">
        <v>174</v>
      </c>
      <c r="B180" s="1" t="s">
        <v>40</v>
      </c>
      <c r="C180" s="1">
        <v>1226</v>
      </c>
      <c r="D180" s="1">
        <v>10000</v>
      </c>
      <c r="E180" s="1">
        <v>-7.0991150000000003</v>
      </c>
      <c r="F180" s="1">
        <v>-1498238.775813</v>
      </c>
      <c r="G180" s="1">
        <v>-1088599.62313</v>
      </c>
      <c r="H180" s="1">
        <v>273.24760900000001</v>
      </c>
      <c r="I180" s="1">
        <v>148.274047</v>
      </c>
      <c r="J180" s="1">
        <v>35.022038000000002</v>
      </c>
      <c r="K180" s="1">
        <v>2.7469220000000001</v>
      </c>
      <c r="L180" s="1">
        <v>0.77843600000000002</v>
      </c>
      <c r="M180" s="111">
        <v>100</v>
      </c>
      <c r="N180" s="1">
        <v>96.114312999999996</v>
      </c>
      <c r="O180" s="1">
        <v>8.8497999999999993E-2</v>
      </c>
      <c r="P180" s="1">
        <v>3.7971889999999999</v>
      </c>
      <c r="Q180" s="1">
        <v>0</v>
      </c>
      <c r="R180" s="111">
        <v>40.430486000000002</v>
      </c>
      <c r="S180" s="1">
        <v>3.6099230000000002</v>
      </c>
      <c r="T180" s="1">
        <v>13.773885999999999</v>
      </c>
      <c r="U180" s="1">
        <v>2.1222599999999998</v>
      </c>
      <c r="V180" s="1">
        <v>9.9910250000000005</v>
      </c>
      <c r="W180" s="1">
        <v>0.17916699999999999</v>
      </c>
      <c r="X180" s="1">
        <v>8.7990119999999994</v>
      </c>
      <c r="Y180" s="1">
        <v>12.511569</v>
      </c>
      <c r="Z180" s="1">
        <v>1.6020989999999999</v>
      </c>
      <c r="AA180" s="1">
        <v>2.8088739999999999</v>
      </c>
      <c r="AB180" s="1">
        <v>1.882986</v>
      </c>
      <c r="AC180" s="1">
        <v>2.2887119999999999</v>
      </c>
      <c r="AD180" s="1">
        <v>0</v>
      </c>
      <c r="AE180" s="1">
        <v>0</v>
      </c>
      <c r="AF180" s="1">
        <v>0</v>
      </c>
      <c r="AG180" s="1">
        <v>0</v>
      </c>
      <c r="AH180" s="111">
        <v>8.8497999999999993E-2</v>
      </c>
      <c r="AI180" s="1">
        <v>0</v>
      </c>
      <c r="AJ180" s="1">
        <v>0</v>
      </c>
      <c r="AK180" s="1">
        <v>0</v>
      </c>
      <c r="AL180" s="111">
        <v>3.7971889999999999</v>
      </c>
      <c r="AM180" s="1">
        <v>0</v>
      </c>
      <c r="AN180" s="1">
        <v>0</v>
      </c>
      <c r="AO180" s="1">
        <v>0</v>
      </c>
      <c r="AP180" s="111">
        <f t="shared" si="9"/>
        <v>3.8856869999999999</v>
      </c>
      <c r="AQ180" s="1">
        <f t="shared" si="10"/>
        <v>0</v>
      </c>
      <c r="AR180" s="1">
        <f t="shared" si="11"/>
        <v>0</v>
      </c>
      <c r="AS180" s="1">
        <f t="shared" si="12"/>
        <v>0</v>
      </c>
      <c r="AT180" s="111"/>
    </row>
    <row r="181" spans="1:46" x14ac:dyDescent="0.3">
      <c r="A181" s="1">
        <v>175</v>
      </c>
      <c r="B181" s="1" t="s">
        <v>40</v>
      </c>
      <c r="C181" s="1">
        <v>1225</v>
      </c>
      <c r="D181" s="1">
        <v>10000</v>
      </c>
      <c r="E181" s="1">
        <v>-7.1085380000000002</v>
      </c>
      <c r="F181" s="1">
        <v>-1496610.635309</v>
      </c>
      <c r="G181" s="1">
        <v>-1087747.0111680001</v>
      </c>
      <c r="H181" s="1">
        <v>272.91234100000003</v>
      </c>
      <c r="I181" s="1">
        <v>148.12105099999999</v>
      </c>
      <c r="J181" s="1">
        <v>34.990431000000001</v>
      </c>
      <c r="K181" s="1">
        <v>2.746918</v>
      </c>
      <c r="L181" s="1">
        <v>0.78262900000000002</v>
      </c>
      <c r="M181" s="111">
        <v>100</v>
      </c>
      <c r="N181" s="1">
        <v>96.027600000000007</v>
      </c>
      <c r="O181" s="1">
        <v>8.8229000000000002E-2</v>
      </c>
      <c r="P181" s="1">
        <v>3.8841709999999998</v>
      </c>
      <c r="Q181" s="1">
        <v>0</v>
      </c>
      <c r="R181" s="111">
        <v>40.431210999999998</v>
      </c>
      <c r="S181" s="1">
        <v>3.6131829999999998</v>
      </c>
      <c r="T181" s="1">
        <v>13.786324</v>
      </c>
      <c r="U181" s="1">
        <v>2.124177</v>
      </c>
      <c r="V181" s="1">
        <v>9.9856119999999997</v>
      </c>
      <c r="W181" s="1">
        <v>0.17913899999999999</v>
      </c>
      <c r="X181" s="1">
        <v>8.7673880000000004</v>
      </c>
      <c r="Y181" s="1">
        <v>12.522544999999999</v>
      </c>
      <c r="Z181" s="1">
        <v>1.603545</v>
      </c>
      <c r="AA181" s="1">
        <v>2.8114110000000001</v>
      </c>
      <c r="AB181" s="1">
        <v>1.8846860000000001</v>
      </c>
      <c r="AC181" s="1">
        <v>2.2907790000000001</v>
      </c>
      <c r="AD181" s="1">
        <v>0</v>
      </c>
      <c r="AE181" s="1">
        <v>0</v>
      </c>
      <c r="AF181" s="1">
        <v>0</v>
      </c>
      <c r="AG181" s="1">
        <v>0</v>
      </c>
      <c r="AH181" s="111">
        <v>8.8229000000000002E-2</v>
      </c>
      <c r="AI181" s="1">
        <v>0</v>
      </c>
      <c r="AJ181" s="1">
        <v>0</v>
      </c>
      <c r="AK181" s="1">
        <v>0</v>
      </c>
      <c r="AL181" s="111">
        <v>3.8841709999999998</v>
      </c>
      <c r="AM181" s="1">
        <v>0</v>
      </c>
      <c r="AN181" s="1">
        <v>0</v>
      </c>
      <c r="AO181" s="1">
        <v>0</v>
      </c>
      <c r="AP181" s="111">
        <f t="shared" si="9"/>
        <v>3.9723999999999999</v>
      </c>
      <c r="AQ181" s="1">
        <f t="shared" si="10"/>
        <v>0</v>
      </c>
      <c r="AR181" s="1">
        <f t="shared" si="11"/>
        <v>0</v>
      </c>
      <c r="AS181" s="1">
        <f t="shared" si="12"/>
        <v>0</v>
      </c>
      <c r="AT181" s="111"/>
    </row>
    <row r="182" spans="1:46" x14ac:dyDescent="0.3">
      <c r="A182" s="1">
        <v>176</v>
      </c>
      <c r="B182" s="1" t="s">
        <v>40</v>
      </c>
      <c r="C182" s="1">
        <v>1224</v>
      </c>
      <c r="D182" s="1">
        <v>10000</v>
      </c>
      <c r="E182" s="1">
        <v>-7.1168480000000001</v>
      </c>
      <c r="F182" s="1">
        <v>-1494987.678262</v>
      </c>
      <c r="G182" s="1">
        <v>-1086907.997039</v>
      </c>
      <c r="H182" s="1">
        <v>272.57100600000001</v>
      </c>
      <c r="I182" s="1">
        <v>147.94809100000001</v>
      </c>
      <c r="J182" s="1">
        <v>34.957998000000003</v>
      </c>
      <c r="K182" s="1">
        <v>2.7469860000000001</v>
      </c>
      <c r="L182" s="1">
        <v>0.78834899999999997</v>
      </c>
      <c r="M182" s="111">
        <v>100</v>
      </c>
      <c r="N182" s="1">
        <v>95.908700999999994</v>
      </c>
      <c r="O182" s="1">
        <v>0.12041499999999999</v>
      </c>
      <c r="P182" s="1">
        <v>3.9708839999999999</v>
      </c>
      <c r="Q182" s="1">
        <v>0</v>
      </c>
      <c r="R182" s="111">
        <v>40.441692000000003</v>
      </c>
      <c r="S182" s="1">
        <v>3.6176620000000002</v>
      </c>
      <c r="T182" s="1">
        <v>13.803414999999999</v>
      </c>
      <c r="U182" s="1">
        <v>2.1268099999999999</v>
      </c>
      <c r="V182" s="1">
        <v>9.9819530000000007</v>
      </c>
      <c r="W182" s="1">
        <v>0.179151</v>
      </c>
      <c r="X182" s="1">
        <v>8.7344469999999994</v>
      </c>
      <c r="Y182" s="1">
        <v>12.524364</v>
      </c>
      <c r="Z182" s="1">
        <v>1.6055330000000001</v>
      </c>
      <c r="AA182" s="1">
        <v>2.8148960000000001</v>
      </c>
      <c r="AB182" s="1">
        <v>1.8768860000000001</v>
      </c>
      <c r="AC182" s="1">
        <v>2.2931900000000001</v>
      </c>
      <c r="AD182" s="1">
        <v>0</v>
      </c>
      <c r="AE182" s="1">
        <v>0</v>
      </c>
      <c r="AF182" s="1">
        <v>0</v>
      </c>
      <c r="AG182" s="1">
        <v>0</v>
      </c>
      <c r="AH182" s="111">
        <v>9.7478999999999996E-2</v>
      </c>
      <c r="AI182" s="1">
        <v>0</v>
      </c>
      <c r="AJ182" s="1">
        <v>0</v>
      </c>
      <c r="AK182" s="1">
        <v>2.2935000000000001E-2</v>
      </c>
      <c r="AL182" s="111">
        <v>3.9708839999999999</v>
      </c>
      <c r="AM182" s="1">
        <v>0</v>
      </c>
      <c r="AN182" s="1">
        <v>0</v>
      </c>
      <c r="AO182" s="1">
        <v>0</v>
      </c>
      <c r="AP182" s="111">
        <f t="shared" si="9"/>
        <v>4.0683629999999997</v>
      </c>
      <c r="AQ182" s="1">
        <f t="shared" si="10"/>
        <v>0</v>
      </c>
      <c r="AR182" s="1">
        <f t="shared" si="11"/>
        <v>0</v>
      </c>
      <c r="AS182" s="1">
        <f t="shared" si="12"/>
        <v>2.2935000000000001E-2</v>
      </c>
      <c r="AT182" s="111"/>
    </row>
    <row r="183" spans="1:46" x14ac:dyDescent="0.3">
      <c r="A183" s="1">
        <v>177</v>
      </c>
      <c r="B183" s="1" t="s">
        <v>40</v>
      </c>
      <c r="C183" s="1">
        <v>1223</v>
      </c>
      <c r="D183" s="1">
        <v>10000</v>
      </c>
      <c r="E183" s="1">
        <v>-7.1287849999999997</v>
      </c>
      <c r="F183" s="1">
        <v>-1492946.7964870001</v>
      </c>
      <c r="G183" s="1">
        <v>-1085869.793391</v>
      </c>
      <c r="H183" s="1">
        <v>272.08301499999999</v>
      </c>
      <c r="I183" s="1">
        <v>147.62294299999999</v>
      </c>
      <c r="J183" s="1">
        <v>34.905783999999997</v>
      </c>
      <c r="K183" s="1">
        <v>2.7478319999999998</v>
      </c>
      <c r="L183" s="1">
        <v>0.79789699999999997</v>
      </c>
      <c r="M183" s="111">
        <v>100</v>
      </c>
      <c r="N183" s="1">
        <v>95.516825999999995</v>
      </c>
      <c r="O183" s="1">
        <v>0.39841500000000002</v>
      </c>
      <c r="P183" s="1">
        <v>4.084759</v>
      </c>
      <c r="Q183" s="1">
        <v>0</v>
      </c>
      <c r="R183" s="111">
        <v>40.456856000000002</v>
      </c>
      <c r="S183" s="1">
        <v>3.6222089999999998</v>
      </c>
      <c r="T183" s="1">
        <v>13.836997999999999</v>
      </c>
      <c r="U183" s="1">
        <v>2.1272920000000002</v>
      </c>
      <c r="V183" s="1">
        <v>9.995749</v>
      </c>
      <c r="W183" s="1">
        <v>0.17965500000000001</v>
      </c>
      <c r="X183" s="1">
        <v>8.6905020000000004</v>
      </c>
      <c r="Y183" s="1">
        <v>12.490783</v>
      </c>
      <c r="Z183" s="1">
        <v>1.6113919999999999</v>
      </c>
      <c r="AA183" s="1">
        <v>2.826444</v>
      </c>
      <c r="AB183" s="1">
        <v>1.860538</v>
      </c>
      <c r="AC183" s="1">
        <v>2.3015810000000001</v>
      </c>
      <c r="AD183" s="1">
        <v>0</v>
      </c>
      <c r="AE183" s="1">
        <v>0</v>
      </c>
      <c r="AF183" s="1">
        <v>0</v>
      </c>
      <c r="AG183" s="1">
        <v>0</v>
      </c>
      <c r="AH183" s="111">
        <v>0.105854</v>
      </c>
      <c r="AI183" s="1">
        <v>0.233346</v>
      </c>
      <c r="AJ183" s="1">
        <v>0</v>
      </c>
      <c r="AK183" s="1">
        <v>5.9215999999999998E-2</v>
      </c>
      <c r="AL183" s="111">
        <v>4.0668470000000001</v>
      </c>
      <c r="AM183" s="1">
        <v>0</v>
      </c>
      <c r="AN183" s="1">
        <v>0</v>
      </c>
      <c r="AO183" s="1">
        <v>1.7912000000000001E-2</v>
      </c>
      <c r="AP183" s="111">
        <f t="shared" si="9"/>
        <v>4.172701</v>
      </c>
      <c r="AQ183" s="1">
        <f t="shared" si="10"/>
        <v>0.233346</v>
      </c>
      <c r="AR183" s="1">
        <f t="shared" si="11"/>
        <v>0</v>
      </c>
      <c r="AS183" s="1">
        <f t="shared" si="12"/>
        <v>7.7128000000000002E-2</v>
      </c>
      <c r="AT183" s="111"/>
    </row>
    <row r="184" spans="1:46" x14ac:dyDescent="0.3">
      <c r="A184" s="1">
        <v>178</v>
      </c>
      <c r="B184" s="1" t="s">
        <v>40</v>
      </c>
      <c r="C184" s="1">
        <v>1222</v>
      </c>
      <c r="D184" s="1">
        <v>10000</v>
      </c>
      <c r="E184" s="1">
        <v>-7.1466890000000003</v>
      </c>
      <c r="F184" s="1">
        <v>-1486542.2682080001</v>
      </c>
      <c r="G184" s="1">
        <v>-1081580.0680219999</v>
      </c>
      <c r="H184" s="1">
        <v>270.85055</v>
      </c>
      <c r="I184" s="1">
        <v>146.84626499999999</v>
      </c>
      <c r="J184" s="1">
        <v>34.756594</v>
      </c>
      <c r="K184" s="1">
        <v>2.7484169999999999</v>
      </c>
      <c r="L184" s="1">
        <v>0.80711200000000005</v>
      </c>
      <c r="M184" s="111">
        <v>100</v>
      </c>
      <c r="N184" s="1">
        <v>94.816107000000002</v>
      </c>
      <c r="O184" s="1">
        <v>0.70949700000000004</v>
      </c>
      <c r="P184" s="1">
        <v>4.4743969999999997</v>
      </c>
      <c r="Q184" s="1">
        <v>0</v>
      </c>
      <c r="R184" s="111">
        <v>40.468890000000002</v>
      </c>
      <c r="S184" s="1">
        <v>3.624676</v>
      </c>
      <c r="T184" s="1">
        <v>13.886075999999999</v>
      </c>
      <c r="U184" s="1">
        <v>2.1241279999999998</v>
      </c>
      <c r="V184" s="1">
        <v>10.029762</v>
      </c>
      <c r="W184" s="1">
        <v>0.18074399999999999</v>
      </c>
      <c r="X184" s="1">
        <v>8.6338340000000002</v>
      </c>
      <c r="Y184" s="1">
        <v>12.422022999999999</v>
      </c>
      <c r="Z184" s="1">
        <v>1.621642</v>
      </c>
      <c r="AA184" s="1">
        <v>2.8473329999999999</v>
      </c>
      <c r="AB184" s="1">
        <v>1.843599</v>
      </c>
      <c r="AC184" s="1">
        <v>2.3172920000000001</v>
      </c>
      <c r="AD184" s="1">
        <v>0</v>
      </c>
      <c r="AE184" s="1">
        <v>0</v>
      </c>
      <c r="AF184" s="1">
        <v>0</v>
      </c>
      <c r="AG184" s="1">
        <v>0</v>
      </c>
      <c r="AH184" s="111">
        <v>0.107458</v>
      </c>
      <c r="AI184" s="1">
        <v>0.528366</v>
      </c>
      <c r="AJ184" s="1">
        <v>0</v>
      </c>
      <c r="AK184" s="1">
        <v>7.3672000000000001E-2</v>
      </c>
      <c r="AL184" s="111">
        <v>4.1711840000000002</v>
      </c>
      <c r="AM184" s="1">
        <v>0.23110800000000001</v>
      </c>
      <c r="AN184" s="1">
        <v>0</v>
      </c>
      <c r="AO184" s="1">
        <v>7.2105000000000002E-2</v>
      </c>
      <c r="AP184" s="111">
        <f t="shared" si="9"/>
        <v>4.2786420000000005</v>
      </c>
      <c r="AQ184" s="1">
        <f t="shared" si="10"/>
        <v>0.75947399999999998</v>
      </c>
      <c r="AR184" s="1">
        <f t="shared" si="11"/>
        <v>0</v>
      </c>
      <c r="AS184" s="1">
        <f t="shared" si="12"/>
        <v>0.14577699999999999</v>
      </c>
      <c r="AT184" s="111"/>
    </row>
    <row r="185" spans="1:46" x14ac:dyDescent="0.3">
      <c r="A185" s="1">
        <v>179</v>
      </c>
      <c r="B185" s="1" t="s">
        <v>40</v>
      </c>
      <c r="C185" s="1">
        <v>1221</v>
      </c>
      <c r="D185" s="1">
        <v>10000</v>
      </c>
      <c r="E185" s="1">
        <v>-7.1648699999999996</v>
      </c>
      <c r="F185" s="1">
        <v>-1475204.0476470001</v>
      </c>
      <c r="G185" s="1">
        <v>-1073443.55201</v>
      </c>
      <c r="H185" s="1">
        <v>268.88899800000002</v>
      </c>
      <c r="I185" s="1">
        <v>145.70772500000001</v>
      </c>
      <c r="J185" s="1">
        <v>34.513598000000002</v>
      </c>
      <c r="K185" s="1">
        <v>2.747465</v>
      </c>
      <c r="L185" s="1">
        <v>0.81167500000000004</v>
      </c>
      <c r="M185" s="111">
        <v>100</v>
      </c>
      <c r="N185" s="1">
        <v>94.116952999999995</v>
      </c>
      <c r="O185" s="1">
        <v>0.70793300000000003</v>
      </c>
      <c r="P185" s="1">
        <v>5.1751139999999998</v>
      </c>
      <c r="Q185" s="1">
        <v>0</v>
      </c>
      <c r="R185" s="111">
        <v>40.482239</v>
      </c>
      <c r="S185" s="1">
        <v>3.6261589999999999</v>
      </c>
      <c r="T185" s="1">
        <v>13.934842</v>
      </c>
      <c r="U185" s="1">
        <v>2.120743</v>
      </c>
      <c r="V185" s="1">
        <v>10.063962</v>
      </c>
      <c r="W185" s="1">
        <v>0.18184400000000001</v>
      </c>
      <c r="X185" s="1">
        <v>8.5768330000000006</v>
      </c>
      <c r="Y185" s="1">
        <v>12.352783000000001</v>
      </c>
      <c r="Z185" s="1">
        <v>1.6320159999999999</v>
      </c>
      <c r="AA185" s="1">
        <v>2.868484</v>
      </c>
      <c r="AB185" s="1">
        <v>1.8268740000000001</v>
      </c>
      <c r="AC185" s="1">
        <v>2.3332190000000002</v>
      </c>
      <c r="AD185" s="1">
        <v>0</v>
      </c>
      <c r="AE185" s="1">
        <v>0</v>
      </c>
      <c r="AF185" s="1">
        <v>0</v>
      </c>
      <c r="AG185" s="1">
        <v>0</v>
      </c>
      <c r="AH185" s="111">
        <v>0.107852</v>
      </c>
      <c r="AI185" s="1">
        <v>0.52751099999999995</v>
      </c>
      <c r="AJ185" s="1">
        <v>0</v>
      </c>
      <c r="AK185" s="1">
        <v>7.2569999999999996E-2</v>
      </c>
      <c r="AL185" s="111">
        <v>4.2771239999999997</v>
      </c>
      <c r="AM185" s="1">
        <v>0.75723600000000002</v>
      </c>
      <c r="AN185" s="1">
        <v>0</v>
      </c>
      <c r="AO185" s="1">
        <v>0.14075399999999999</v>
      </c>
      <c r="AP185" s="111">
        <f t="shared" si="9"/>
        <v>4.384976</v>
      </c>
      <c r="AQ185" s="1">
        <f t="shared" si="10"/>
        <v>1.2847469999999999</v>
      </c>
      <c r="AR185" s="1">
        <f t="shared" si="11"/>
        <v>0</v>
      </c>
      <c r="AS185" s="1">
        <f t="shared" si="12"/>
        <v>0.21332399999999999</v>
      </c>
      <c r="AT185" s="111"/>
    </row>
    <row r="186" spans="1:46" x14ac:dyDescent="0.3">
      <c r="A186" s="1">
        <v>180</v>
      </c>
      <c r="B186" s="1" t="s">
        <v>40</v>
      </c>
      <c r="C186" s="1">
        <v>1220</v>
      </c>
      <c r="D186" s="1">
        <v>10000</v>
      </c>
      <c r="E186" s="1">
        <v>-7.183344</v>
      </c>
      <c r="F186" s="1">
        <v>-1463899.650598</v>
      </c>
      <c r="G186" s="1">
        <v>-1065329.0401910001</v>
      </c>
      <c r="H186" s="1">
        <v>266.93273299999998</v>
      </c>
      <c r="I186" s="1">
        <v>144.57195899999999</v>
      </c>
      <c r="J186" s="1">
        <v>34.271386</v>
      </c>
      <c r="K186" s="1">
        <v>2.7464819999999999</v>
      </c>
      <c r="L186" s="1">
        <v>0.81633100000000003</v>
      </c>
      <c r="M186" s="111">
        <v>100</v>
      </c>
      <c r="N186" s="1">
        <v>93.418751</v>
      </c>
      <c r="O186" s="1">
        <v>0.70698499999999997</v>
      </c>
      <c r="P186" s="1">
        <v>5.8742650000000003</v>
      </c>
      <c r="Q186" s="1">
        <v>0</v>
      </c>
      <c r="R186" s="111">
        <v>40.497084999999998</v>
      </c>
      <c r="S186" s="1">
        <v>3.6265420000000002</v>
      </c>
      <c r="T186" s="1">
        <v>13.983268000000001</v>
      </c>
      <c r="U186" s="1">
        <v>2.1171280000000001</v>
      </c>
      <c r="V186" s="1">
        <v>10.098373</v>
      </c>
      <c r="W186" s="1">
        <v>0.18295600000000001</v>
      </c>
      <c r="X186" s="1">
        <v>8.5194539999999996</v>
      </c>
      <c r="Y186" s="1">
        <v>12.283008000000001</v>
      </c>
      <c r="Z186" s="1">
        <v>1.6425270000000001</v>
      </c>
      <c r="AA186" s="1">
        <v>2.889923</v>
      </c>
      <c r="AB186" s="1">
        <v>1.810354</v>
      </c>
      <c r="AC186" s="1">
        <v>2.3493810000000002</v>
      </c>
      <c r="AD186" s="1">
        <v>0</v>
      </c>
      <c r="AE186" s="1">
        <v>0</v>
      </c>
      <c r="AF186" s="1">
        <v>0</v>
      </c>
      <c r="AG186" s="1">
        <v>0</v>
      </c>
      <c r="AH186" s="111">
        <v>0.108447</v>
      </c>
      <c r="AI186" s="1">
        <v>0.52701200000000004</v>
      </c>
      <c r="AJ186" s="1">
        <v>0</v>
      </c>
      <c r="AK186" s="1">
        <v>7.1525000000000005E-2</v>
      </c>
      <c r="AL186" s="111">
        <v>4.3834580000000001</v>
      </c>
      <c r="AM186" s="1">
        <v>1.2825059999999999</v>
      </c>
      <c r="AN186" s="1">
        <v>0</v>
      </c>
      <c r="AO186" s="1">
        <v>0.20830099999999999</v>
      </c>
      <c r="AP186" s="111">
        <f t="shared" si="9"/>
        <v>4.491905</v>
      </c>
      <c r="AQ186" s="1">
        <f t="shared" si="10"/>
        <v>1.809518</v>
      </c>
      <c r="AR186" s="1">
        <f t="shared" si="11"/>
        <v>0</v>
      </c>
      <c r="AS186" s="1">
        <f t="shared" si="12"/>
        <v>0.27982600000000002</v>
      </c>
      <c r="AT186" s="111"/>
    </row>
    <row r="187" spans="1:46" x14ac:dyDescent="0.3">
      <c r="A187" s="1">
        <v>181</v>
      </c>
      <c r="B187" s="1" t="s">
        <v>40</v>
      </c>
      <c r="C187" s="1">
        <v>1219</v>
      </c>
      <c r="D187" s="1">
        <v>10000</v>
      </c>
      <c r="E187" s="1">
        <v>-7.2021280000000001</v>
      </c>
      <c r="F187" s="1">
        <v>-1452619.6947560001</v>
      </c>
      <c r="G187" s="1">
        <v>-1057229.648421</v>
      </c>
      <c r="H187" s="1">
        <v>264.98009300000001</v>
      </c>
      <c r="I187" s="1">
        <v>143.43793099999999</v>
      </c>
      <c r="J187" s="1">
        <v>34.029767999999997</v>
      </c>
      <c r="K187" s="1">
        <v>2.7454649999999998</v>
      </c>
      <c r="L187" s="1">
        <v>0.82109600000000005</v>
      </c>
      <c r="M187" s="111">
        <v>100</v>
      </c>
      <c r="N187" s="1">
        <v>92.720821999999998</v>
      </c>
      <c r="O187" s="1">
        <v>0.70671300000000004</v>
      </c>
      <c r="P187" s="1">
        <v>6.5724650000000002</v>
      </c>
      <c r="Q187" s="1">
        <v>0</v>
      </c>
      <c r="R187" s="111">
        <v>40.513646000000001</v>
      </c>
      <c r="S187" s="1">
        <v>3.6256900000000001</v>
      </c>
      <c r="T187" s="1">
        <v>14.031313000000001</v>
      </c>
      <c r="U187" s="1">
        <v>2.113273</v>
      </c>
      <c r="V187" s="1">
        <v>10.133020999999999</v>
      </c>
      <c r="W187" s="1">
        <v>0.18407999999999999</v>
      </c>
      <c r="X187" s="1">
        <v>8.4616439999999997</v>
      </c>
      <c r="Y187" s="1">
        <v>12.212638</v>
      </c>
      <c r="Z187" s="1">
        <v>1.6531899999999999</v>
      </c>
      <c r="AA187" s="1">
        <v>2.9116759999999999</v>
      </c>
      <c r="AB187" s="1">
        <v>1.7940309999999999</v>
      </c>
      <c r="AC187" s="1">
        <v>2.3657979999999998</v>
      </c>
      <c r="AD187" s="1">
        <v>0</v>
      </c>
      <c r="AE187" s="1">
        <v>0</v>
      </c>
      <c r="AF187" s="1">
        <v>0</v>
      </c>
      <c r="AG187" s="1">
        <v>0</v>
      </c>
      <c r="AH187" s="111">
        <v>0.109279</v>
      </c>
      <c r="AI187" s="1">
        <v>0.52689399999999997</v>
      </c>
      <c r="AJ187" s="1">
        <v>0</v>
      </c>
      <c r="AK187" s="1">
        <v>7.0540000000000005E-2</v>
      </c>
      <c r="AL187" s="111">
        <v>4.490386</v>
      </c>
      <c r="AM187" s="1">
        <v>1.8072760000000001</v>
      </c>
      <c r="AN187" s="1">
        <v>0</v>
      </c>
      <c r="AO187" s="1">
        <v>0.27480300000000002</v>
      </c>
      <c r="AP187" s="111">
        <f t="shared" si="9"/>
        <v>4.5996649999999999</v>
      </c>
      <c r="AQ187" s="1">
        <f t="shared" si="10"/>
        <v>2.3341700000000003</v>
      </c>
      <c r="AR187" s="1">
        <f t="shared" si="11"/>
        <v>0</v>
      </c>
      <c r="AS187" s="1">
        <f t="shared" si="12"/>
        <v>0.34534300000000001</v>
      </c>
      <c r="AT187" s="111"/>
    </row>
    <row r="188" spans="1:46" x14ac:dyDescent="0.3">
      <c r="A188" s="1">
        <v>182</v>
      </c>
      <c r="B188" s="1" t="s">
        <v>40</v>
      </c>
      <c r="C188" s="1">
        <v>1218</v>
      </c>
      <c r="D188" s="1">
        <v>10000</v>
      </c>
      <c r="E188" s="1">
        <v>-7.2212420000000002</v>
      </c>
      <c r="F188" s="1">
        <v>-1441353.8786480001</v>
      </c>
      <c r="G188" s="1">
        <v>-1049137.8153309999</v>
      </c>
      <c r="H188" s="1">
        <v>263.029248</v>
      </c>
      <c r="I188" s="1">
        <v>142.30450400000001</v>
      </c>
      <c r="J188" s="1">
        <v>33.788533999999999</v>
      </c>
      <c r="K188" s="1">
        <v>2.7444109999999999</v>
      </c>
      <c r="L188" s="1">
        <v>0.82598899999999997</v>
      </c>
      <c r="M188" s="111">
        <v>100</v>
      </c>
      <c r="N188" s="1">
        <v>92.022430999999997</v>
      </c>
      <c r="O188" s="1">
        <v>0.70717799999999997</v>
      </c>
      <c r="P188" s="1">
        <v>7.2703899999999999</v>
      </c>
      <c r="Q188" s="1">
        <v>0</v>
      </c>
      <c r="R188" s="111">
        <v>40.532187999999998</v>
      </c>
      <c r="S188" s="1">
        <v>3.6234359999999999</v>
      </c>
      <c r="T188" s="1">
        <v>14.078923</v>
      </c>
      <c r="U188" s="1">
        <v>2.1091660000000001</v>
      </c>
      <c r="V188" s="1">
        <v>10.167933</v>
      </c>
      <c r="W188" s="1">
        <v>0.18521699999999999</v>
      </c>
      <c r="X188" s="1">
        <v>8.4033449999999998</v>
      </c>
      <c r="Y188" s="1">
        <v>12.14161</v>
      </c>
      <c r="Z188" s="1">
        <v>1.6640200000000001</v>
      </c>
      <c r="AA188" s="1">
        <v>2.9337740000000001</v>
      </c>
      <c r="AB188" s="1">
        <v>1.7778940000000001</v>
      </c>
      <c r="AC188" s="1">
        <v>2.3824939999999999</v>
      </c>
      <c r="AD188" s="1">
        <v>0</v>
      </c>
      <c r="AE188" s="1">
        <v>0</v>
      </c>
      <c r="AF188" s="1">
        <v>0</v>
      </c>
      <c r="AG188" s="1">
        <v>0</v>
      </c>
      <c r="AH188" s="111">
        <v>0.110391</v>
      </c>
      <c r="AI188" s="1">
        <v>0.52717000000000003</v>
      </c>
      <c r="AJ188" s="1">
        <v>0</v>
      </c>
      <c r="AK188" s="1">
        <v>6.9616999999999998E-2</v>
      </c>
      <c r="AL188" s="111">
        <v>4.5981449999999997</v>
      </c>
      <c r="AM188" s="1">
        <v>2.3319260000000002</v>
      </c>
      <c r="AN188" s="1">
        <v>0</v>
      </c>
      <c r="AO188" s="1">
        <v>0.34031899999999998</v>
      </c>
      <c r="AP188" s="111">
        <f t="shared" si="9"/>
        <v>4.7085359999999996</v>
      </c>
      <c r="AQ188" s="1">
        <f t="shared" si="10"/>
        <v>2.8590960000000001</v>
      </c>
      <c r="AR188" s="1">
        <f t="shared" si="11"/>
        <v>0</v>
      </c>
      <c r="AS188" s="1">
        <f t="shared" si="12"/>
        <v>0.40993599999999997</v>
      </c>
      <c r="AT188" s="111"/>
    </row>
    <row r="189" spans="1:46" x14ac:dyDescent="0.3">
      <c r="A189" s="1">
        <v>183</v>
      </c>
      <c r="B189" s="1" t="s">
        <v>40</v>
      </c>
      <c r="C189" s="1">
        <v>1217</v>
      </c>
      <c r="D189" s="1">
        <v>10000</v>
      </c>
      <c r="E189" s="1">
        <v>-7.240704</v>
      </c>
      <c r="F189" s="1">
        <v>-1430091.041313</v>
      </c>
      <c r="G189" s="1">
        <v>-1041045.3396440001</v>
      </c>
      <c r="H189" s="1">
        <v>261.078215</v>
      </c>
      <c r="I189" s="1">
        <v>141.17045100000001</v>
      </c>
      <c r="J189" s="1">
        <v>33.547462000000003</v>
      </c>
      <c r="K189" s="1">
        <v>2.7433139999999998</v>
      </c>
      <c r="L189" s="1">
        <v>0.83103199999999999</v>
      </c>
      <c r="M189" s="111">
        <v>100</v>
      </c>
      <c r="N189" s="1">
        <v>91.322805000000002</v>
      </c>
      <c r="O189" s="1">
        <v>0.70841699999999996</v>
      </c>
      <c r="P189" s="1">
        <v>7.9687789999999996</v>
      </c>
      <c r="Q189" s="1">
        <v>0</v>
      </c>
      <c r="R189" s="111">
        <v>40.553029000000002</v>
      </c>
      <c r="S189" s="1">
        <v>3.61958</v>
      </c>
      <c r="T189" s="1">
        <v>14.126023999999999</v>
      </c>
      <c r="U189" s="1">
        <v>2.1047980000000002</v>
      </c>
      <c r="V189" s="1">
        <v>10.203135</v>
      </c>
      <c r="W189" s="1">
        <v>0.18636800000000001</v>
      </c>
      <c r="X189" s="1">
        <v>8.3444880000000001</v>
      </c>
      <c r="Y189" s="1">
        <v>12.069862000000001</v>
      </c>
      <c r="Z189" s="1">
        <v>1.675038</v>
      </c>
      <c r="AA189" s="1">
        <v>2.9562499999999998</v>
      </c>
      <c r="AB189" s="1">
        <v>1.7619320000000001</v>
      </c>
      <c r="AC189" s="1">
        <v>2.3994949999999999</v>
      </c>
      <c r="AD189" s="1">
        <v>0</v>
      </c>
      <c r="AE189" s="1">
        <v>0</v>
      </c>
      <c r="AF189" s="1">
        <v>0</v>
      </c>
      <c r="AG189" s="1">
        <v>0</v>
      </c>
      <c r="AH189" s="111">
        <v>0.111832</v>
      </c>
      <c r="AI189" s="1">
        <v>0.52782700000000005</v>
      </c>
      <c r="AJ189" s="1">
        <v>0</v>
      </c>
      <c r="AK189" s="1">
        <v>6.8758E-2</v>
      </c>
      <c r="AL189" s="111">
        <v>4.7070160000000003</v>
      </c>
      <c r="AM189" s="1">
        <v>2.856849</v>
      </c>
      <c r="AN189" s="1">
        <v>0</v>
      </c>
      <c r="AO189" s="1">
        <v>0.40491300000000002</v>
      </c>
      <c r="AP189" s="111">
        <f t="shared" si="9"/>
        <v>4.818848</v>
      </c>
      <c r="AQ189" s="1">
        <f t="shared" si="10"/>
        <v>3.3846759999999998</v>
      </c>
      <c r="AR189" s="1">
        <f t="shared" si="11"/>
        <v>0</v>
      </c>
      <c r="AS189" s="1">
        <f t="shared" si="12"/>
        <v>0.47367100000000001</v>
      </c>
      <c r="AT189" s="111"/>
    </row>
    <row r="190" spans="1:46" x14ac:dyDescent="0.3">
      <c r="A190" s="1">
        <v>184</v>
      </c>
      <c r="B190" s="1" t="s">
        <v>40</v>
      </c>
      <c r="C190" s="1">
        <v>1216</v>
      </c>
      <c r="D190" s="1">
        <v>10000</v>
      </c>
      <c r="E190" s="1">
        <v>-7.260529</v>
      </c>
      <c r="F190" s="1">
        <v>-1418819.560302</v>
      </c>
      <c r="G190" s="1">
        <v>-1032943.654341</v>
      </c>
      <c r="H190" s="1">
        <v>259.12494099999998</v>
      </c>
      <c r="I190" s="1">
        <v>140.03451899999999</v>
      </c>
      <c r="J190" s="1">
        <v>33.306328000000001</v>
      </c>
      <c r="K190" s="1">
        <v>2.7421700000000002</v>
      </c>
      <c r="L190" s="1">
        <v>0.83624799999999999</v>
      </c>
      <c r="M190" s="111">
        <v>100</v>
      </c>
      <c r="N190" s="1">
        <v>90.621211000000002</v>
      </c>
      <c r="O190" s="1">
        <v>0.71038599999999996</v>
      </c>
      <c r="P190" s="1">
        <v>8.6684020000000004</v>
      </c>
      <c r="Q190" s="1">
        <v>0</v>
      </c>
      <c r="R190" s="111">
        <v>40.576540000000001</v>
      </c>
      <c r="S190" s="1">
        <v>3.6138910000000002</v>
      </c>
      <c r="T190" s="1">
        <v>14.172523</v>
      </c>
      <c r="U190" s="1">
        <v>2.1001629999999998</v>
      </c>
      <c r="V190" s="1">
        <v>10.238645999999999</v>
      </c>
      <c r="W190" s="1">
        <v>0.18753500000000001</v>
      </c>
      <c r="X190" s="1">
        <v>8.2850040000000007</v>
      </c>
      <c r="Y190" s="1">
        <v>11.997337999999999</v>
      </c>
      <c r="Z190" s="1">
        <v>1.686261</v>
      </c>
      <c r="AA190" s="1">
        <v>2.9791370000000001</v>
      </c>
      <c r="AB190" s="1">
        <v>1.7461359999999999</v>
      </c>
      <c r="AC190" s="1">
        <v>2.4168270000000001</v>
      </c>
      <c r="AD190" s="1">
        <v>0</v>
      </c>
      <c r="AE190" s="1">
        <v>0</v>
      </c>
      <c r="AF190" s="1">
        <v>0</v>
      </c>
      <c r="AG190" s="1">
        <v>0</v>
      </c>
      <c r="AH190" s="111">
        <v>0.11364200000000001</v>
      </c>
      <c r="AI190" s="1">
        <v>0.52878400000000003</v>
      </c>
      <c r="AJ190" s="1">
        <v>0</v>
      </c>
      <c r="AK190" s="1">
        <v>6.7960000000000007E-2</v>
      </c>
      <c r="AL190" s="111">
        <v>4.8173269999999997</v>
      </c>
      <c r="AM190" s="1">
        <v>3.382428</v>
      </c>
      <c r="AN190" s="1">
        <v>0</v>
      </c>
      <c r="AO190" s="1">
        <v>0.46864800000000001</v>
      </c>
      <c r="AP190" s="111">
        <f t="shared" si="9"/>
        <v>4.9309689999999993</v>
      </c>
      <c r="AQ190" s="1">
        <f t="shared" si="10"/>
        <v>3.9112119999999999</v>
      </c>
      <c r="AR190" s="1">
        <f t="shared" si="11"/>
        <v>0</v>
      </c>
      <c r="AS190" s="1">
        <f t="shared" si="12"/>
        <v>0.53660799999999997</v>
      </c>
      <c r="AT190" s="111"/>
    </row>
    <row r="191" spans="1:46" x14ac:dyDescent="0.3">
      <c r="A191" s="1">
        <v>185</v>
      </c>
      <c r="B191" s="1" t="s">
        <v>40</v>
      </c>
      <c r="C191" s="1">
        <v>1215</v>
      </c>
      <c r="D191" s="1">
        <v>10000</v>
      </c>
      <c r="E191" s="1">
        <v>-7.2807209999999998</v>
      </c>
      <c r="F191" s="1">
        <v>-1407528.5392690001</v>
      </c>
      <c r="G191" s="1">
        <v>-1024824.6580159999</v>
      </c>
      <c r="H191" s="1">
        <v>257.16754400000002</v>
      </c>
      <c r="I191" s="1">
        <v>138.895602</v>
      </c>
      <c r="J191" s="1">
        <v>33.064931000000001</v>
      </c>
      <c r="K191" s="1">
        <v>2.740971</v>
      </c>
      <c r="L191" s="1">
        <v>0.84166300000000005</v>
      </c>
      <c r="M191" s="111">
        <v>100</v>
      </c>
      <c r="N191" s="1">
        <v>89.917141000000001</v>
      </c>
      <c r="O191" s="1">
        <v>0.71286700000000003</v>
      </c>
      <c r="P191" s="1">
        <v>9.3699919999999999</v>
      </c>
      <c r="Q191" s="1">
        <v>0</v>
      </c>
      <c r="R191" s="111">
        <v>40.603116</v>
      </c>
      <c r="S191" s="1">
        <v>3.6061209999999999</v>
      </c>
      <c r="T191" s="1">
        <v>14.218301</v>
      </c>
      <c r="U191" s="1">
        <v>2.0952639999999998</v>
      </c>
      <c r="V191" s="1">
        <v>10.274468000000001</v>
      </c>
      <c r="W191" s="1">
        <v>0.188718</v>
      </c>
      <c r="X191" s="1">
        <v>8.2248300000000008</v>
      </c>
      <c r="Y191" s="1">
        <v>11.924010000000001</v>
      </c>
      <c r="Z191" s="1">
        <v>1.6977070000000001</v>
      </c>
      <c r="AA191" s="1">
        <v>3.0024639999999998</v>
      </c>
      <c r="AB191" s="1">
        <v>1.7304919999999999</v>
      </c>
      <c r="AC191" s="1">
        <v>2.4345110000000001</v>
      </c>
      <c r="AD191" s="1">
        <v>0</v>
      </c>
      <c r="AE191" s="1">
        <v>0</v>
      </c>
      <c r="AF191" s="1">
        <v>0</v>
      </c>
      <c r="AG191" s="1">
        <v>0</v>
      </c>
      <c r="AH191" s="111">
        <v>0.115823</v>
      </c>
      <c r="AI191" s="1">
        <v>0.52983000000000002</v>
      </c>
      <c r="AJ191" s="1">
        <v>0</v>
      </c>
      <c r="AK191" s="1">
        <v>6.7213999999999996E-2</v>
      </c>
      <c r="AL191" s="111">
        <v>4.9294460000000004</v>
      </c>
      <c r="AM191" s="1">
        <v>3.9089610000000001</v>
      </c>
      <c r="AN191" s="1">
        <v>0</v>
      </c>
      <c r="AO191" s="1">
        <v>0.53158499999999997</v>
      </c>
      <c r="AP191" s="111">
        <f t="shared" si="9"/>
        <v>5.0452690000000002</v>
      </c>
      <c r="AQ191" s="1">
        <f t="shared" si="10"/>
        <v>4.4387910000000002</v>
      </c>
      <c r="AR191" s="1">
        <f t="shared" si="11"/>
        <v>0</v>
      </c>
      <c r="AS191" s="1">
        <f t="shared" si="12"/>
        <v>0.59879899999999997</v>
      </c>
      <c r="AT191" s="111"/>
    </row>
    <row r="192" spans="1:46" x14ac:dyDescent="0.3">
      <c r="A192" s="1">
        <v>186</v>
      </c>
      <c r="B192" s="1" t="s">
        <v>40</v>
      </c>
      <c r="C192" s="1">
        <v>1214</v>
      </c>
      <c r="D192" s="1">
        <v>10000</v>
      </c>
      <c r="E192" s="1">
        <v>-7.3012639999999998</v>
      </c>
      <c r="F192" s="1">
        <v>-1396210.585986</v>
      </c>
      <c r="G192" s="1">
        <v>-1016682.693403</v>
      </c>
      <c r="H192" s="1">
        <v>255.20484999999999</v>
      </c>
      <c r="I192" s="1">
        <v>137.75310500000001</v>
      </c>
      <c r="J192" s="1">
        <v>32.823158999999997</v>
      </c>
      <c r="K192" s="1">
        <v>2.7397100000000001</v>
      </c>
      <c r="L192" s="1">
        <v>0.84729100000000002</v>
      </c>
      <c r="M192" s="111">
        <v>100</v>
      </c>
      <c r="N192" s="1">
        <v>89.210639</v>
      </c>
      <c r="O192" s="1">
        <v>0.71530199999999999</v>
      </c>
      <c r="P192" s="1">
        <v>10.074059</v>
      </c>
      <c r="Q192" s="1">
        <v>0</v>
      </c>
      <c r="R192" s="111">
        <v>40.633096000000002</v>
      </c>
      <c r="S192" s="1">
        <v>3.5960589999999999</v>
      </c>
      <c r="T192" s="1">
        <v>14.263232</v>
      </c>
      <c r="U192" s="1">
        <v>2.0901179999999999</v>
      </c>
      <c r="V192" s="1">
        <v>10.31057</v>
      </c>
      <c r="W192" s="1">
        <v>0.189915</v>
      </c>
      <c r="X192" s="1">
        <v>8.1639309999999998</v>
      </c>
      <c r="Y192" s="1">
        <v>11.849904</v>
      </c>
      <c r="Z192" s="1">
        <v>1.7093849999999999</v>
      </c>
      <c r="AA192" s="1">
        <v>3.0262419999999999</v>
      </c>
      <c r="AB192" s="1">
        <v>1.7149920000000001</v>
      </c>
      <c r="AC192" s="1">
        <v>2.4525549999999998</v>
      </c>
      <c r="AD192" s="1">
        <v>0</v>
      </c>
      <c r="AE192" s="1">
        <v>0</v>
      </c>
      <c r="AF192" s="1">
        <v>0</v>
      </c>
      <c r="AG192" s="1">
        <v>0</v>
      </c>
      <c r="AH192" s="111">
        <v>0.11827500000000001</v>
      </c>
      <c r="AI192" s="1">
        <v>0.53053799999999995</v>
      </c>
      <c r="AJ192" s="1">
        <v>0</v>
      </c>
      <c r="AK192" s="1">
        <v>6.6489000000000006E-2</v>
      </c>
      <c r="AL192" s="111">
        <v>5.0437459999999996</v>
      </c>
      <c r="AM192" s="1">
        <v>4.4365370000000004</v>
      </c>
      <c r="AN192" s="1">
        <v>0</v>
      </c>
      <c r="AO192" s="1">
        <v>0.59377599999999997</v>
      </c>
      <c r="AP192" s="111">
        <f t="shared" si="9"/>
        <v>5.1620209999999993</v>
      </c>
      <c r="AQ192" s="1">
        <f t="shared" si="10"/>
        <v>4.9670750000000004</v>
      </c>
      <c r="AR192" s="1">
        <f t="shared" si="11"/>
        <v>0</v>
      </c>
      <c r="AS192" s="1">
        <f t="shared" si="12"/>
        <v>0.66026499999999999</v>
      </c>
      <c r="AT192" s="111"/>
    </row>
    <row r="193" spans="1:52" x14ac:dyDescent="0.3">
      <c r="A193" s="1">
        <v>187</v>
      </c>
      <c r="B193" s="1" t="s">
        <v>40</v>
      </c>
      <c r="C193" s="1">
        <v>1213</v>
      </c>
      <c r="D193" s="1">
        <v>10000</v>
      </c>
      <c r="E193" s="1">
        <v>-7.3285499999999999</v>
      </c>
      <c r="F193" s="1">
        <v>-1384866.8955270001</v>
      </c>
      <c r="G193" s="1">
        <v>-1008530.012339</v>
      </c>
      <c r="H193" s="1">
        <v>253.22940700000001</v>
      </c>
      <c r="I193" s="1">
        <v>136.59318300000001</v>
      </c>
      <c r="J193" s="1">
        <v>32.580316000000003</v>
      </c>
      <c r="K193" s="1">
        <v>2.7384460000000002</v>
      </c>
      <c r="L193" s="1">
        <v>0.85433099999999995</v>
      </c>
      <c r="M193" s="111">
        <v>100</v>
      </c>
      <c r="N193" s="1">
        <v>88.472724999999997</v>
      </c>
      <c r="O193" s="1">
        <v>0.74671699999999996</v>
      </c>
      <c r="P193" s="1">
        <v>10.780557</v>
      </c>
      <c r="Q193" s="1">
        <v>0</v>
      </c>
      <c r="R193" s="111">
        <v>40.678944999999999</v>
      </c>
      <c r="S193" s="1">
        <v>3.5833400000000002</v>
      </c>
      <c r="T193" s="1">
        <v>14.299559</v>
      </c>
      <c r="U193" s="1">
        <v>2.0791110000000002</v>
      </c>
      <c r="V193" s="1">
        <v>10.345151</v>
      </c>
      <c r="W193" s="1">
        <v>0.191195</v>
      </c>
      <c r="X193" s="1">
        <v>8.1000720000000008</v>
      </c>
      <c r="Y193" s="1">
        <v>11.777749999999999</v>
      </c>
      <c r="Z193" s="1">
        <v>1.7218560000000001</v>
      </c>
      <c r="AA193" s="1">
        <v>3.0514830000000002</v>
      </c>
      <c r="AB193" s="1">
        <v>1.699776</v>
      </c>
      <c r="AC193" s="1">
        <v>2.471762</v>
      </c>
      <c r="AD193" s="1">
        <v>0</v>
      </c>
      <c r="AE193" s="1">
        <v>0</v>
      </c>
      <c r="AF193" s="1">
        <v>0</v>
      </c>
      <c r="AG193" s="1">
        <v>0</v>
      </c>
      <c r="AH193" s="111">
        <v>0.118979</v>
      </c>
      <c r="AI193" s="1">
        <v>0.533721</v>
      </c>
      <c r="AJ193" s="1">
        <v>2.7376999999999999E-2</v>
      </c>
      <c r="AK193" s="1">
        <v>6.6640000000000005E-2</v>
      </c>
      <c r="AL193" s="111">
        <v>5.1604970000000003</v>
      </c>
      <c r="AM193" s="1">
        <v>4.9648180000000002</v>
      </c>
      <c r="AN193" s="1">
        <v>0</v>
      </c>
      <c r="AO193" s="1">
        <v>0.65524199999999999</v>
      </c>
      <c r="AP193" s="111">
        <f t="shared" si="9"/>
        <v>5.2794760000000007</v>
      </c>
      <c r="AQ193" s="1">
        <f t="shared" si="10"/>
        <v>5.4985390000000001</v>
      </c>
      <c r="AR193" s="1">
        <f t="shared" si="11"/>
        <v>2.7376999999999999E-2</v>
      </c>
      <c r="AS193" s="1">
        <f t="shared" si="12"/>
        <v>0.72188200000000002</v>
      </c>
      <c r="AT193" s="111"/>
    </row>
    <row r="194" spans="1:52" ht="16.2" thickBot="1" x14ac:dyDescent="0.35">
      <c r="A194" s="110">
        <v>188</v>
      </c>
      <c r="B194" s="110" t="s">
        <v>40</v>
      </c>
      <c r="C194" s="110">
        <v>1212</v>
      </c>
      <c r="D194" s="110">
        <v>10000</v>
      </c>
      <c r="E194" s="110">
        <v>-7.3653490000000001</v>
      </c>
      <c r="F194" s="110">
        <v>-1373124.5323129999</v>
      </c>
      <c r="G194" s="110">
        <v>-1000090.224457</v>
      </c>
      <c r="H194" s="110">
        <v>251.17618300000001</v>
      </c>
      <c r="I194" s="110">
        <v>135.381415</v>
      </c>
      <c r="J194" s="110">
        <v>32.329301999999998</v>
      </c>
      <c r="K194" s="110">
        <v>2.736936</v>
      </c>
      <c r="L194" s="110">
        <v>0.862784</v>
      </c>
      <c r="M194" s="112">
        <v>100</v>
      </c>
      <c r="N194" s="110">
        <v>87.697359000000006</v>
      </c>
      <c r="O194" s="110">
        <v>0.78586999999999996</v>
      </c>
      <c r="P194" s="110">
        <v>11.516771</v>
      </c>
      <c r="Q194" s="110">
        <v>0</v>
      </c>
      <c r="R194" s="112">
        <v>40.744808999999997</v>
      </c>
      <c r="S194" s="110">
        <v>3.5682070000000001</v>
      </c>
      <c r="T194" s="110">
        <v>14.325205</v>
      </c>
      <c r="U194" s="110">
        <v>2.0598019999999999</v>
      </c>
      <c r="V194" s="110">
        <v>10.376849999999999</v>
      </c>
      <c r="W194" s="110">
        <v>0.192577</v>
      </c>
      <c r="X194" s="110">
        <v>8.0325570000000006</v>
      </c>
      <c r="Y194" s="110">
        <v>11.709051000000001</v>
      </c>
      <c r="Z194" s="110">
        <v>1.7352780000000001</v>
      </c>
      <c r="AA194" s="110">
        <v>3.078462</v>
      </c>
      <c r="AB194" s="110">
        <v>1.6848540000000001</v>
      </c>
      <c r="AC194" s="110">
        <v>2.4923489999999999</v>
      </c>
      <c r="AD194" s="110">
        <v>0</v>
      </c>
      <c r="AE194" s="110">
        <v>0</v>
      </c>
      <c r="AF194" s="110">
        <v>0</v>
      </c>
      <c r="AG194" s="110">
        <v>0</v>
      </c>
      <c r="AH194" s="112">
        <v>0.118489</v>
      </c>
      <c r="AI194" s="110">
        <v>0.53385400000000005</v>
      </c>
      <c r="AJ194" s="110">
        <v>6.6535999999999998E-2</v>
      </c>
      <c r="AK194" s="110">
        <v>6.6990999999999995E-2</v>
      </c>
      <c r="AL194" s="112">
        <v>5.277952</v>
      </c>
      <c r="AM194" s="110">
        <v>5.4962809999999998</v>
      </c>
      <c r="AN194" s="110">
        <v>2.5680999999999999E-2</v>
      </c>
      <c r="AO194" s="110">
        <v>0.716858</v>
      </c>
      <c r="AP194" s="113">
        <f t="shared" si="9"/>
        <v>5.3964410000000003</v>
      </c>
      <c r="AQ194" s="114">
        <f t="shared" si="10"/>
        <v>6.0301349999999996</v>
      </c>
      <c r="AR194" s="114">
        <f t="shared" si="11"/>
        <v>9.2216999999999993E-2</v>
      </c>
      <c r="AS194" s="115">
        <f t="shared" si="12"/>
        <v>0.78384900000000002</v>
      </c>
      <c r="AT194" s="111"/>
    </row>
    <row r="198" spans="1:52" x14ac:dyDescent="0.3">
      <c r="AT198" s="105" t="s">
        <v>1424</v>
      </c>
      <c r="AU198" s="105" t="s">
        <v>36</v>
      </c>
      <c r="AV198" s="105" t="s">
        <v>37</v>
      </c>
      <c r="AW198" s="105" t="s">
        <v>38</v>
      </c>
      <c r="AX198" s="105" t="s">
        <v>39</v>
      </c>
      <c r="AY198" s="105" t="s">
        <v>1381</v>
      </c>
      <c r="AZ198" s="105" t="s">
        <v>1379</v>
      </c>
    </row>
    <row r="199" spans="1:52" x14ac:dyDescent="0.3">
      <c r="AT199" s="106" t="s">
        <v>1382</v>
      </c>
      <c r="AU199" s="107">
        <v>5.3964410000000003</v>
      </c>
      <c r="AV199" s="107">
        <v>6.0301349999999996</v>
      </c>
      <c r="AW199" s="107">
        <v>9.2216999999999993E-2</v>
      </c>
      <c r="AX199" s="107">
        <v>0.78384900000000002</v>
      </c>
      <c r="AY199" s="107">
        <f>SUM(AU199:AX199)</f>
        <v>12.302642000000001</v>
      </c>
      <c r="AZ199" s="107">
        <f>AY200-AY199</f>
        <v>87.697357999999966</v>
      </c>
    </row>
    <row r="200" spans="1:52" x14ac:dyDescent="0.3">
      <c r="AT200" s="106" t="s">
        <v>1383</v>
      </c>
      <c r="AU200" s="107">
        <f>(AU199*100)/$AY$199</f>
        <v>43.8640822028309</v>
      </c>
      <c r="AV200" s="107">
        <f>(AV199*100)/$AY$199</f>
        <v>49.014959550964733</v>
      </c>
      <c r="AW200" s="107">
        <f>(AW199*100)/$AY$199</f>
        <v>0.74957070196791864</v>
      </c>
      <c r="AX200" s="107">
        <f>(AX199*100)/$AY$199</f>
        <v>6.3713875442364332</v>
      </c>
      <c r="AY200" s="107">
        <f>SUM(AU200:AX200)</f>
        <v>99.999999999999972</v>
      </c>
      <c r="AZ200" s="106"/>
    </row>
    <row r="201" spans="1:52" ht="18.600000000000001" x14ac:dyDescent="0.3">
      <c r="AT201" s="106" t="s">
        <v>1425</v>
      </c>
      <c r="AU201" s="108">
        <f>(AU200*100)/(AU200+AV200)</f>
        <v>47.227104602463598</v>
      </c>
      <c r="AV201" s="108">
        <f>(AV200*100)/(AV200+AU200)</f>
        <v>52.772895397536402</v>
      </c>
      <c r="AW201" s="106"/>
      <c r="AX201" s="106"/>
      <c r="AY201" s="107">
        <f>SUM(AU201:AX201)</f>
        <v>100</v>
      </c>
      <c r="AZ201" s="109" t="s">
        <v>1385</v>
      </c>
    </row>
    <row r="202" spans="1:52" ht="18.600000000000001" x14ac:dyDescent="0.3">
      <c r="AT202" s="1" t="s">
        <v>1426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23E5B-36EC-46FC-9B74-80243E4EDC1F}">
  <sheetPr codeName="Planilha12"/>
  <dimension ref="A1:AZ144"/>
  <sheetViews>
    <sheetView zoomScaleNormal="100" workbookViewId="0">
      <selection activeCell="H20" sqref="H20"/>
    </sheetView>
  </sheetViews>
  <sheetFormatPr defaultColWidth="12.44140625" defaultRowHeight="15.6" x14ac:dyDescent="0.3"/>
  <cols>
    <col min="1" max="45" width="12.44140625" style="1"/>
    <col min="46" max="46" width="28.21875" style="1" customWidth="1"/>
    <col min="47" max="47" width="7.33203125" style="1" bestFit="1" customWidth="1"/>
    <col min="48" max="48" width="14.33203125" style="1" bestFit="1" customWidth="1"/>
    <col min="49" max="49" width="6.6640625" style="1" bestFit="1" customWidth="1"/>
    <col min="50" max="50" width="7.6640625" style="1" bestFit="1" customWidth="1"/>
    <col min="51" max="51" width="5.44140625" style="1" bestFit="1" customWidth="1"/>
    <col min="52" max="16384" width="12.44140625" style="1"/>
  </cols>
  <sheetData>
    <row r="1" spans="1:45" ht="16.2" thickBot="1" x14ac:dyDescent="0.35">
      <c r="A1" s="110" t="s">
        <v>1439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</row>
    <row r="2" spans="1:45" x14ac:dyDescent="0.3">
      <c r="A2" s="116" t="s">
        <v>1452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6"/>
      <c r="O2" s="116"/>
      <c r="P2" s="116"/>
      <c r="Q2" s="116"/>
      <c r="R2" s="117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7"/>
      <c r="AI2" s="116"/>
      <c r="AJ2" s="116"/>
      <c r="AK2" s="116"/>
      <c r="AL2" s="117"/>
      <c r="AM2" s="116"/>
      <c r="AN2" s="116"/>
      <c r="AO2" s="116"/>
      <c r="AP2" s="117"/>
      <c r="AQ2" s="116"/>
      <c r="AR2" s="116"/>
      <c r="AS2" s="123"/>
    </row>
    <row r="3" spans="1:45" x14ac:dyDescent="0.3">
      <c r="A3" s="116" t="s">
        <v>234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116"/>
      <c r="O3" s="116"/>
      <c r="P3" s="116"/>
      <c r="Q3" s="116"/>
      <c r="R3" s="118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8"/>
      <c r="AI3" s="116"/>
      <c r="AJ3" s="116"/>
      <c r="AK3" s="116"/>
      <c r="AL3" s="118"/>
      <c r="AM3" s="116"/>
      <c r="AN3" s="116"/>
      <c r="AO3" s="116"/>
      <c r="AP3" s="118"/>
      <c r="AQ3" s="116"/>
      <c r="AR3" s="116"/>
      <c r="AS3" s="124"/>
    </row>
    <row r="4" spans="1:45" x14ac:dyDescent="0.3">
      <c r="A4" s="116" t="s">
        <v>0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8" t="s">
        <v>1</v>
      </c>
      <c r="N4" s="116"/>
      <c r="O4" s="116"/>
      <c r="P4" s="116"/>
      <c r="Q4" s="116"/>
      <c r="R4" s="118" t="s">
        <v>1410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46" t="s">
        <v>1411</v>
      </c>
      <c r="AI4" s="116"/>
      <c r="AJ4" s="116"/>
      <c r="AK4" s="116"/>
      <c r="AL4" s="118" t="s">
        <v>2</v>
      </c>
      <c r="AM4" s="116"/>
      <c r="AN4" s="116"/>
      <c r="AO4" s="116"/>
      <c r="AP4" s="118" t="s">
        <v>230</v>
      </c>
      <c r="AQ4" s="116"/>
      <c r="AR4" s="116"/>
      <c r="AS4" s="124"/>
    </row>
    <row r="5" spans="1:45" x14ac:dyDescent="0.3">
      <c r="A5" s="119" t="s">
        <v>3</v>
      </c>
      <c r="B5" s="119" t="s">
        <v>4</v>
      </c>
      <c r="C5" s="119" t="s">
        <v>5</v>
      </c>
      <c r="D5" s="119" t="s">
        <v>6</v>
      </c>
      <c r="E5" s="119" t="s">
        <v>7</v>
      </c>
      <c r="F5" s="119" t="s">
        <v>8</v>
      </c>
      <c r="G5" s="119" t="s">
        <v>9</v>
      </c>
      <c r="H5" s="119" t="s">
        <v>10</v>
      </c>
      <c r="I5" s="119" t="s">
        <v>11</v>
      </c>
      <c r="J5" s="119" t="s">
        <v>12</v>
      </c>
      <c r="K5" s="119" t="s">
        <v>13</v>
      </c>
      <c r="L5" s="119" t="s">
        <v>14</v>
      </c>
      <c r="M5" s="120" t="s">
        <v>15</v>
      </c>
      <c r="N5" s="119" t="s">
        <v>16</v>
      </c>
      <c r="O5" s="119" t="s">
        <v>17</v>
      </c>
      <c r="P5" s="119" t="s">
        <v>18</v>
      </c>
      <c r="Q5" s="119" t="s">
        <v>19</v>
      </c>
      <c r="R5" s="120" t="s">
        <v>20</v>
      </c>
      <c r="S5" s="119" t="s">
        <v>21</v>
      </c>
      <c r="T5" s="119" t="s">
        <v>22</v>
      </c>
      <c r="U5" s="119" t="s">
        <v>23</v>
      </c>
      <c r="V5" s="119" t="s">
        <v>24</v>
      </c>
      <c r="W5" s="119" t="s">
        <v>25</v>
      </c>
      <c r="X5" s="119" t="s">
        <v>26</v>
      </c>
      <c r="Y5" s="119" t="s">
        <v>27</v>
      </c>
      <c r="Z5" s="119" t="s">
        <v>28</v>
      </c>
      <c r="AA5" s="119" t="s">
        <v>29</v>
      </c>
      <c r="AB5" s="119" t="s">
        <v>30</v>
      </c>
      <c r="AC5" s="119" t="s">
        <v>31</v>
      </c>
      <c r="AD5" s="119" t="s">
        <v>32</v>
      </c>
      <c r="AE5" s="119" t="s">
        <v>33</v>
      </c>
      <c r="AF5" s="119" t="s">
        <v>34</v>
      </c>
      <c r="AG5" s="119" t="s">
        <v>35</v>
      </c>
      <c r="AH5" s="120" t="s">
        <v>36</v>
      </c>
      <c r="AI5" s="119" t="s">
        <v>37</v>
      </c>
      <c r="AJ5" s="119" t="s">
        <v>38</v>
      </c>
      <c r="AK5" s="119" t="s">
        <v>39</v>
      </c>
      <c r="AL5" s="120" t="s">
        <v>36</v>
      </c>
      <c r="AM5" s="119" t="s">
        <v>37</v>
      </c>
      <c r="AN5" s="119" t="s">
        <v>38</v>
      </c>
      <c r="AO5" s="119" t="s">
        <v>39</v>
      </c>
      <c r="AP5" s="120" t="s">
        <v>36</v>
      </c>
      <c r="AQ5" s="119" t="s">
        <v>37</v>
      </c>
      <c r="AR5" s="119" t="s">
        <v>38</v>
      </c>
      <c r="AS5" s="125" t="s">
        <v>39</v>
      </c>
    </row>
    <row r="6" spans="1:45" x14ac:dyDescent="0.3">
      <c r="A6" s="1">
        <v>0</v>
      </c>
      <c r="B6" s="1" t="s">
        <v>40</v>
      </c>
      <c r="C6" s="1">
        <v>1400</v>
      </c>
      <c r="D6" s="1">
        <v>10000</v>
      </c>
      <c r="E6" s="1">
        <v>-5.5476279999999996</v>
      </c>
      <c r="F6" s="1">
        <v>-1596316.6135140001</v>
      </c>
      <c r="G6" s="1">
        <v>-1068216.646435</v>
      </c>
      <c r="H6" s="1">
        <v>315.63217100000003</v>
      </c>
      <c r="I6" s="1">
        <v>154.53340700000001</v>
      </c>
      <c r="J6" s="1">
        <v>38.658822999999998</v>
      </c>
      <c r="K6" s="1">
        <v>2.586732</v>
      </c>
      <c r="L6" s="1">
        <v>-0.135489</v>
      </c>
      <c r="M6" s="111">
        <v>100</v>
      </c>
      <c r="N6" s="1">
        <v>100</v>
      </c>
      <c r="O6" s="1">
        <v>0</v>
      </c>
      <c r="P6" s="1">
        <v>0</v>
      </c>
      <c r="Q6" s="1">
        <v>0</v>
      </c>
      <c r="R6" s="111">
        <v>37.97</v>
      </c>
      <c r="S6" s="1">
        <v>5.09</v>
      </c>
      <c r="T6" s="1">
        <v>12.22</v>
      </c>
      <c r="U6" s="1">
        <v>2.35</v>
      </c>
      <c r="V6" s="1">
        <v>11.77</v>
      </c>
      <c r="W6" s="1">
        <v>0.22</v>
      </c>
      <c r="X6" s="1">
        <v>6.56</v>
      </c>
      <c r="Y6" s="1">
        <v>12.31</v>
      </c>
      <c r="Z6" s="1">
        <v>2.79</v>
      </c>
      <c r="AA6" s="1">
        <v>2.5</v>
      </c>
      <c r="AB6" s="1">
        <v>1.92</v>
      </c>
      <c r="AC6" s="1">
        <v>4.3</v>
      </c>
      <c r="AD6" s="1">
        <v>0</v>
      </c>
      <c r="AE6" s="1">
        <v>0</v>
      </c>
      <c r="AF6" s="1">
        <v>0</v>
      </c>
      <c r="AG6" s="1">
        <v>0</v>
      </c>
      <c r="AH6" s="111">
        <v>0</v>
      </c>
      <c r="AI6" s="1">
        <v>0</v>
      </c>
      <c r="AJ6" s="1">
        <v>0</v>
      </c>
      <c r="AK6" s="1">
        <v>0</v>
      </c>
      <c r="AL6" s="111">
        <v>0</v>
      </c>
      <c r="AM6" s="1">
        <v>0</v>
      </c>
      <c r="AN6" s="1">
        <v>0</v>
      </c>
      <c r="AO6" s="1">
        <v>0</v>
      </c>
      <c r="AP6" s="111">
        <f>AH6+AL6</f>
        <v>0</v>
      </c>
      <c r="AQ6" s="1">
        <f t="shared" ref="AQ6:AS6" si="0">AI6+AM6</f>
        <v>0</v>
      </c>
      <c r="AR6" s="1">
        <f t="shared" si="0"/>
        <v>0</v>
      </c>
      <c r="AS6" s="126">
        <f t="shared" si="0"/>
        <v>0</v>
      </c>
    </row>
    <row r="7" spans="1:45" x14ac:dyDescent="0.3">
      <c r="A7" s="1">
        <v>1</v>
      </c>
      <c r="B7" s="1" t="s">
        <v>40</v>
      </c>
      <c r="C7" s="1">
        <v>1398</v>
      </c>
      <c r="D7" s="1">
        <v>10000</v>
      </c>
      <c r="E7" s="1">
        <v>-5.5652059999999999</v>
      </c>
      <c r="F7" s="1">
        <v>-1595685.533966</v>
      </c>
      <c r="G7" s="1">
        <v>-1068525.7107599999</v>
      </c>
      <c r="H7" s="1">
        <v>315.44734099999999</v>
      </c>
      <c r="I7" s="1">
        <v>154.53091800000001</v>
      </c>
      <c r="J7" s="1">
        <v>38.648693000000002</v>
      </c>
      <c r="K7" s="1">
        <v>2.5874100000000002</v>
      </c>
      <c r="L7" s="1">
        <v>-0.13126399999999999</v>
      </c>
      <c r="M7" s="111">
        <v>100</v>
      </c>
      <c r="N7" s="1">
        <v>100</v>
      </c>
      <c r="O7" s="1">
        <v>0</v>
      </c>
      <c r="P7" s="1">
        <v>0</v>
      </c>
      <c r="Q7" s="1">
        <v>0</v>
      </c>
      <c r="R7" s="111">
        <v>37.97</v>
      </c>
      <c r="S7" s="1">
        <v>5.09</v>
      </c>
      <c r="T7" s="1">
        <v>12.22</v>
      </c>
      <c r="U7" s="1">
        <v>2.35</v>
      </c>
      <c r="V7" s="1">
        <v>11.77</v>
      </c>
      <c r="W7" s="1">
        <v>0.22</v>
      </c>
      <c r="X7" s="1">
        <v>6.56</v>
      </c>
      <c r="Y7" s="1">
        <v>12.31</v>
      </c>
      <c r="Z7" s="1">
        <v>2.79</v>
      </c>
      <c r="AA7" s="1">
        <v>2.5</v>
      </c>
      <c r="AB7" s="1">
        <v>1.92</v>
      </c>
      <c r="AC7" s="1">
        <v>4.3</v>
      </c>
      <c r="AD7" s="1">
        <v>0</v>
      </c>
      <c r="AE7" s="1">
        <v>0</v>
      </c>
      <c r="AF7" s="1">
        <v>0</v>
      </c>
      <c r="AG7" s="1">
        <v>0</v>
      </c>
      <c r="AH7" s="111">
        <v>0</v>
      </c>
      <c r="AI7" s="1">
        <v>0</v>
      </c>
      <c r="AJ7" s="1">
        <v>0</v>
      </c>
      <c r="AK7" s="1">
        <v>0</v>
      </c>
      <c r="AL7" s="111">
        <v>0</v>
      </c>
      <c r="AM7" s="1">
        <v>0</v>
      </c>
      <c r="AN7" s="1">
        <v>0</v>
      </c>
      <c r="AO7" s="1">
        <v>0</v>
      </c>
      <c r="AP7" s="111">
        <f t="shared" ref="AP7:AP70" si="1">AH7+AL7</f>
        <v>0</v>
      </c>
      <c r="AQ7" s="1">
        <f t="shared" ref="AQ7:AQ70" si="2">AI7+AM7</f>
        <v>0</v>
      </c>
      <c r="AR7" s="1">
        <f t="shared" ref="AR7:AR70" si="3">AJ7+AN7</f>
        <v>0</v>
      </c>
      <c r="AS7" s="126">
        <f t="shared" ref="AS7:AS70" si="4">AK7+AO7</f>
        <v>0</v>
      </c>
    </row>
    <row r="8" spans="1:45" x14ac:dyDescent="0.3">
      <c r="A8" s="1">
        <v>2</v>
      </c>
      <c r="B8" s="1" t="s">
        <v>40</v>
      </c>
      <c r="C8" s="1">
        <v>1396</v>
      </c>
      <c r="D8" s="1">
        <v>10000</v>
      </c>
      <c r="E8" s="1">
        <v>-5.5828360000000004</v>
      </c>
      <c r="F8" s="1">
        <v>-1595054.824297</v>
      </c>
      <c r="G8" s="1">
        <v>-1068834.7701049999</v>
      </c>
      <c r="H8" s="1">
        <v>315.262292</v>
      </c>
      <c r="I8" s="1">
        <v>154.52842699999999</v>
      </c>
      <c r="J8" s="1">
        <v>38.638562</v>
      </c>
      <c r="K8" s="1">
        <v>2.5880879999999999</v>
      </c>
      <c r="L8" s="1">
        <v>-0.12703</v>
      </c>
      <c r="M8" s="111">
        <v>100</v>
      </c>
      <c r="N8" s="1">
        <v>100</v>
      </c>
      <c r="O8" s="1">
        <v>0</v>
      </c>
      <c r="P8" s="1">
        <v>0</v>
      </c>
      <c r="Q8" s="1">
        <v>0</v>
      </c>
      <c r="R8" s="111">
        <v>37.97</v>
      </c>
      <c r="S8" s="1">
        <v>5.09</v>
      </c>
      <c r="T8" s="1">
        <v>12.22</v>
      </c>
      <c r="U8" s="1">
        <v>2.35</v>
      </c>
      <c r="V8" s="1">
        <v>11.77</v>
      </c>
      <c r="W8" s="1">
        <v>0.22</v>
      </c>
      <c r="X8" s="1">
        <v>6.56</v>
      </c>
      <c r="Y8" s="1">
        <v>12.31</v>
      </c>
      <c r="Z8" s="1">
        <v>2.79</v>
      </c>
      <c r="AA8" s="1">
        <v>2.5</v>
      </c>
      <c r="AB8" s="1">
        <v>1.92</v>
      </c>
      <c r="AC8" s="1">
        <v>4.3</v>
      </c>
      <c r="AD8" s="1">
        <v>0</v>
      </c>
      <c r="AE8" s="1">
        <v>0</v>
      </c>
      <c r="AF8" s="1">
        <v>0</v>
      </c>
      <c r="AG8" s="1">
        <v>0</v>
      </c>
      <c r="AH8" s="111">
        <v>0</v>
      </c>
      <c r="AI8" s="1">
        <v>0</v>
      </c>
      <c r="AJ8" s="1">
        <v>0</v>
      </c>
      <c r="AK8" s="1">
        <v>0</v>
      </c>
      <c r="AL8" s="111">
        <v>0</v>
      </c>
      <c r="AM8" s="1">
        <v>0</v>
      </c>
      <c r="AN8" s="1">
        <v>0</v>
      </c>
      <c r="AO8" s="1">
        <v>0</v>
      </c>
      <c r="AP8" s="111">
        <f t="shared" si="1"/>
        <v>0</v>
      </c>
      <c r="AQ8" s="1">
        <f t="shared" si="2"/>
        <v>0</v>
      </c>
      <c r="AR8" s="1">
        <f t="shared" si="3"/>
        <v>0</v>
      </c>
      <c r="AS8" s="126">
        <f t="shared" si="4"/>
        <v>0</v>
      </c>
    </row>
    <row r="9" spans="1:45" x14ac:dyDescent="0.3">
      <c r="A9" s="1">
        <v>3</v>
      </c>
      <c r="B9" s="1" t="s">
        <v>40</v>
      </c>
      <c r="C9" s="1">
        <v>1394</v>
      </c>
      <c r="D9" s="1">
        <v>10000</v>
      </c>
      <c r="E9" s="1">
        <v>-5.6005200000000004</v>
      </c>
      <c r="F9" s="1">
        <v>-1594424.4849449999</v>
      </c>
      <c r="G9" s="1">
        <v>-1069143.8244680001</v>
      </c>
      <c r="H9" s="1">
        <v>315.07702399999999</v>
      </c>
      <c r="I9" s="1">
        <v>154.525935</v>
      </c>
      <c r="J9" s="1">
        <v>38.628430999999999</v>
      </c>
      <c r="K9" s="1">
        <v>2.5887669999999998</v>
      </c>
      <c r="L9" s="1">
        <v>-0.12278500000000001</v>
      </c>
      <c r="M9" s="111">
        <v>100</v>
      </c>
      <c r="N9" s="1">
        <v>100</v>
      </c>
      <c r="O9" s="1">
        <v>0</v>
      </c>
      <c r="P9" s="1">
        <v>0</v>
      </c>
      <c r="Q9" s="1">
        <v>0</v>
      </c>
      <c r="R9" s="111">
        <v>37.97</v>
      </c>
      <c r="S9" s="1">
        <v>5.09</v>
      </c>
      <c r="T9" s="1">
        <v>12.22</v>
      </c>
      <c r="U9" s="1">
        <v>2.35</v>
      </c>
      <c r="V9" s="1">
        <v>11.77</v>
      </c>
      <c r="W9" s="1">
        <v>0.22</v>
      </c>
      <c r="X9" s="1">
        <v>6.56</v>
      </c>
      <c r="Y9" s="1">
        <v>12.31</v>
      </c>
      <c r="Z9" s="1">
        <v>2.79</v>
      </c>
      <c r="AA9" s="1">
        <v>2.5</v>
      </c>
      <c r="AB9" s="1">
        <v>1.92</v>
      </c>
      <c r="AC9" s="1">
        <v>4.3</v>
      </c>
      <c r="AD9" s="1">
        <v>0</v>
      </c>
      <c r="AE9" s="1">
        <v>0</v>
      </c>
      <c r="AF9" s="1">
        <v>0</v>
      </c>
      <c r="AG9" s="1">
        <v>0</v>
      </c>
      <c r="AH9" s="111">
        <v>0</v>
      </c>
      <c r="AI9" s="1">
        <v>0</v>
      </c>
      <c r="AJ9" s="1">
        <v>0</v>
      </c>
      <c r="AK9" s="1">
        <v>0</v>
      </c>
      <c r="AL9" s="111">
        <v>0</v>
      </c>
      <c r="AM9" s="1">
        <v>0</v>
      </c>
      <c r="AN9" s="1">
        <v>0</v>
      </c>
      <c r="AO9" s="1">
        <v>0</v>
      </c>
      <c r="AP9" s="111">
        <f t="shared" si="1"/>
        <v>0</v>
      </c>
      <c r="AQ9" s="1">
        <f t="shared" si="2"/>
        <v>0</v>
      </c>
      <c r="AR9" s="1">
        <f t="shared" si="3"/>
        <v>0</v>
      </c>
      <c r="AS9" s="126">
        <f t="shared" si="4"/>
        <v>0</v>
      </c>
    </row>
    <row r="10" spans="1:45" x14ac:dyDescent="0.3">
      <c r="A10" s="1">
        <v>4</v>
      </c>
      <c r="B10" s="1" t="s">
        <v>40</v>
      </c>
      <c r="C10" s="1">
        <v>1392</v>
      </c>
      <c r="D10" s="1">
        <v>10000</v>
      </c>
      <c r="E10" s="1">
        <v>-5.6182559999999997</v>
      </c>
      <c r="F10" s="1">
        <v>-1593794.5163479999</v>
      </c>
      <c r="G10" s="1">
        <v>-1069452.8738450001</v>
      </c>
      <c r="H10" s="1">
        <v>314.89153700000003</v>
      </c>
      <c r="I10" s="1">
        <v>154.52344199999999</v>
      </c>
      <c r="J10" s="1">
        <v>38.618299999999998</v>
      </c>
      <c r="K10" s="1">
        <v>2.5894460000000001</v>
      </c>
      <c r="L10" s="1">
        <v>-0.11853</v>
      </c>
      <c r="M10" s="111">
        <v>100</v>
      </c>
      <c r="N10" s="1">
        <v>100</v>
      </c>
      <c r="O10" s="1">
        <v>0</v>
      </c>
      <c r="P10" s="1">
        <v>0</v>
      </c>
      <c r="Q10" s="1">
        <v>0</v>
      </c>
      <c r="R10" s="111">
        <v>37.97</v>
      </c>
      <c r="S10" s="1">
        <v>5.09</v>
      </c>
      <c r="T10" s="1">
        <v>12.22</v>
      </c>
      <c r="U10" s="1">
        <v>2.35</v>
      </c>
      <c r="V10" s="1">
        <v>11.77</v>
      </c>
      <c r="W10" s="1">
        <v>0.22</v>
      </c>
      <c r="X10" s="1">
        <v>6.56</v>
      </c>
      <c r="Y10" s="1">
        <v>12.31</v>
      </c>
      <c r="Z10" s="1">
        <v>2.79</v>
      </c>
      <c r="AA10" s="1">
        <v>2.5</v>
      </c>
      <c r="AB10" s="1">
        <v>1.92</v>
      </c>
      <c r="AC10" s="1">
        <v>4.3</v>
      </c>
      <c r="AD10" s="1">
        <v>0</v>
      </c>
      <c r="AE10" s="1">
        <v>0</v>
      </c>
      <c r="AF10" s="1">
        <v>0</v>
      </c>
      <c r="AG10" s="1">
        <v>0</v>
      </c>
      <c r="AH10" s="111">
        <v>0</v>
      </c>
      <c r="AI10" s="1">
        <v>0</v>
      </c>
      <c r="AJ10" s="1">
        <v>0</v>
      </c>
      <c r="AK10" s="1">
        <v>0</v>
      </c>
      <c r="AL10" s="111">
        <v>0</v>
      </c>
      <c r="AM10" s="1">
        <v>0</v>
      </c>
      <c r="AN10" s="1">
        <v>0</v>
      </c>
      <c r="AO10" s="1">
        <v>0</v>
      </c>
      <c r="AP10" s="111">
        <f t="shared" si="1"/>
        <v>0</v>
      </c>
      <c r="AQ10" s="1">
        <f t="shared" si="2"/>
        <v>0</v>
      </c>
      <c r="AR10" s="1">
        <f t="shared" si="3"/>
        <v>0</v>
      </c>
      <c r="AS10" s="126">
        <f t="shared" si="4"/>
        <v>0</v>
      </c>
    </row>
    <row r="11" spans="1:45" x14ac:dyDescent="0.3">
      <c r="A11" s="1">
        <v>5</v>
      </c>
      <c r="B11" s="1" t="s">
        <v>40</v>
      </c>
      <c r="C11" s="1">
        <v>1390</v>
      </c>
      <c r="D11" s="1">
        <v>10000</v>
      </c>
      <c r="E11" s="1">
        <v>-5.6360469999999996</v>
      </c>
      <c r="F11" s="1">
        <v>-1593164.918945</v>
      </c>
      <c r="G11" s="1">
        <v>-1069761.918233</v>
      </c>
      <c r="H11" s="1">
        <v>314.70582999999999</v>
      </c>
      <c r="I11" s="1">
        <v>154.52094600000001</v>
      </c>
      <c r="J11" s="1">
        <v>38.608168999999997</v>
      </c>
      <c r="K11" s="1">
        <v>2.590125</v>
      </c>
      <c r="L11" s="1">
        <v>-0.11426500000000001</v>
      </c>
      <c r="M11" s="111">
        <v>100</v>
      </c>
      <c r="N11" s="1">
        <v>100</v>
      </c>
      <c r="O11" s="1">
        <v>0</v>
      </c>
      <c r="P11" s="1">
        <v>0</v>
      </c>
      <c r="Q11" s="1">
        <v>0</v>
      </c>
      <c r="R11" s="111">
        <v>37.97</v>
      </c>
      <c r="S11" s="1">
        <v>5.09</v>
      </c>
      <c r="T11" s="1">
        <v>12.22</v>
      </c>
      <c r="U11" s="1">
        <v>2.35</v>
      </c>
      <c r="V11" s="1">
        <v>11.77</v>
      </c>
      <c r="W11" s="1">
        <v>0.22</v>
      </c>
      <c r="X11" s="1">
        <v>6.56</v>
      </c>
      <c r="Y11" s="1">
        <v>12.31</v>
      </c>
      <c r="Z11" s="1">
        <v>2.79</v>
      </c>
      <c r="AA11" s="1">
        <v>2.5</v>
      </c>
      <c r="AB11" s="1">
        <v>1.92</v>
      </c>
      <c r="AC11" s="1">
        <v>4.3</v>
      </c>
      <c r="AD11" s="1">
        <v>0</v>
      </c>
      <c r="AE11" s="1">
        <v>0</v>
      </c>
      <c r="AF11" s="1">
        <v>0</v>
      </c>
      <c r="AG11" s="1">
        <v>0</v>
      </c>
      <c r="AH11" s="111">
        <v>0</v>
      </c>
      <c r="AI11" s="1">
        <v>0</v>
      </c>
      <c r="AJ11" s="1">
        <v>0</v>
      </c>
      <c r="AK11" s="1">
        <v>0</v>
      </c>
      <c r="AL11" s="111">
        <v>0</v>
      </c>
      <c r="AM11" s="1">
        <v>0</v>
      </c>
      <c r="AN11" s="1">
        <v>0</v>
      </c>
      <c r="AO11" s="1">
        <v>0</v>
      </c>
      <c r="AP11" s="111">
        <f t="shared" si="1"/>
        <v>0</v>
      </c>
      <c r="AQ11" s="1">
        <f t="shared" si="2"/>
        <v>0</v>
      </c>
      <c r="AR11" s="1">
        <f t="shared" si="3"/>
        <v>0</v>
      </c>
      <c r="AS11" s="126">
        <f t="shared" si="4"/>
        <v>0</v>
      </c>
    </row>
    <row r="12" spans="1:45" x14ac:dyDescent="0.3">
      <c r="A12" s="1">
        <v>6</v>
      </c>
      <c r="B12" s="1" t="s">
        <v>40</v>
      </c>
      <c r="C12" s="1">
        <v>1388</v>
      </c>
      <c r="D12" s="1">
        <v>10000</v>
      </c>
      <c r="E12" s="1">
        <v>-5.6538899999999996</v>
      </c>
      <c r="F12" s="1">
        <v>-1592535.6931759999</v>
      </c>
      <c r="G12" s="1">
        <v>-1070070.9576290001</v>
      </c>
      <c r="H12" s="1">
        <v>314.519902</v>
      </c>
      <c r="I12" s="1">
        <v>154.51845</v>
      </c>
      <c r="J12" s="1">
        <v>38.598038000000003</v>
      </c>
      <c r="K12" s="1">
        <v>2.590805</v>
      </c>
      <c r="L12" s="1">
        <v>-0.109989</v>
      </c>
      <c r="M12" s="111">
        <v>100</v>
      </c>
      <c r="N12" s="1">
        <v>100</v>
      </c>
      <c r="O12" s="1">
        <v>0</v>
      </c>
      <c r="P12" s="1">
        <v>0</v>
      </c>
      <c r="Q12" s="1">
        <v>0</v>
      </c>
      <c r="R12" s="111">
        <v>37.97</v>
      </c>
      <c r="S12" s="1">
        <v>5.09</v>
      </c>
      <c r="T12" s="1">
        <v>12.22</v>
      </c>
      <c r="U12" s="1">
        <v>2.35</v>
      </c>
      <c r="V12" s="1">
        <v>11.77</v>
      </c>
      <c r="W12" s="1">
        <v>0.22</v>
      </c>
      <c r="X12" s="1">
        <v>6.56</v>
      </c>
      <c r="Y12" s="1">
        <v>12.31</v>
      </c>
      <c r="Z12" s="1">
        <v>2.79</v>
      </c>
      <c r="AA12" s="1">
        <v>2.5</v>
      </c>
      <c r="AB12" s="1">
        <v>1.92</v>
      </c>
      <c r="AC12" s="1">
        <v>4.3</v>
      </c>
      <c r="AD12" s="1">
        <v>0</v>
      </c>
      <c r="AE12" s="1">
        <v>0</v>
      </c>
      <c r="AF12" s="1">
        <v>0</v>
      </c>
      <c r="AG12" s="1">
        <v>0</v>
      </c>
      <c r="AH12" s="111">
        <v>0</v>
      </c>
      <c r="AI12" s="1">
        <v>0</v>
      </c>
      <c r="AJ12" s="1">
        <v>0</v>
      </c>
      <c r="AK12" s="1">
        <v>0</v>
      </c>
      <c r="AL12" s="111">
        <v>0</v>
      </c>
      <c r="AM12" s="1">
        <v>0</v>
      </c>
      <c r="AN12" s="1">
        <v>0</v>
      </c>
      <c r="AO12" s="1">
        <v>0</v>
      </c>
      <c r="AP12" s="111">
        <f t="shared" si="1"/>
        <v>0</v>
      </c>
      <c r="AQ12" s="1">
        <f t="shared" si="2"/>
        <v>0</v>
      </c>
      <c r="AR12" s="1">
        <f t="shared" si="3"/>
        <v>0</v>
      </c>
      <c r="AS12" s="126">
        <f t="shared" si="4"/>
        <v>0</v>
      </c>
    </row>
    <row r="13" spans="1:45" x14ac:dyDescent="0.3">
      <c r="A13" s="1">
        <v>7</v>
      </c>
      <c r="B13" s="1" t="s">
        <v>40</v>
      </c>
      <c r="C13" s="1">
        <v>1386</v>
      </c>
      <c r="D13" s="1">
        <v>10000</v>
      </c>
      <c r="E13" s="1">
        <v>-5.6717880000000003</v>
      </c>
      <c r="F13" s="1">
        <v>-1591906.8394830001</v>
      </c>
      <c r="G13" s="1">
        <v>-1070379.9920300001</v>
      </c>
      <c r="H13" s="1">
        <v>314.333754</v>
      </c>
      <c r="I13" s="1">
        <v>154.515951</v>
      </c>
      <c r="J13" s="1">
        <v>38.587907000000001</v>
      </c>
      <c r="K13" s="1">
        <v>2.591485</v>
      </c>
      <c r="L13" s="1">
        <v>-0.10570300000000001</v>
      </c>
      <c r="M13" s="111">
        <v>100</v>
      </c>
      <c r="N13" s="1">
        <v>100</v>
      </c>
      <c r="O13" s="1">
        <v>0</v>
      </c>
      <c r="P13" s="1">
        <v>0</v>
      </c>
      <c r="Q13" s="1">
        <v>0</v>
      </c>
      <c r="R13" s="111">
        <v>37.97</v>
      </c>
      <c r="S13" s="1">
        <v>5.09</v>
      </c>
      <c r="T13" s="1">
        <v>12.22</v>
      </c>
      <c r="U13" s="1">
        <v>2.35</v>
      </c>
      <c r="V13" s="1">
        <v>11.77</v>
      </c>
      <c r="W13" s="1">
        <v>0.22</v>
      </c>
      <c r="X13" s="1">
        <v>6.56</v>
      </c>
      <c r="Y13" s="1">
        <v>12.31</v>
      </c>
      <c r="Z13" s="1">
        <v>2.79</v>
      </c>
      <c r="AA13" s="1">
        <v>2.5</v>
      </c>
      <c r="AB13" s="1">
        <v>1.92</v>
      </c>
      <c r="AC13" s="1">
        <v>4.3</v>
      </c>
      <c r="AD13" s="1">
        <v>0</v>
      </c>
      <c r="AE13" s="1">
        <v>0</v>
      </c>
      <c r="AF13" s="1">
        <v>0</v>
      </c>
      <c r="AG13" s="1">
        <v>0</v>
      </c>
      <c r="AH13" s="111">
        <v>0</v>
      </c>
      <c r="AI13" s="1">
        <v>0</v>
      </c>
      <c r="AJ13" s="1">
        <v>0</v>
      </c>
      <c r="AK13" s="1">
        <v>0</v>
      </c>
      <c r="AL13" s="111">
        <v>0</v>
      </c>
      <c r="AM13" s="1">
        <v>0</v>
      </c>
      <c r="AN13" s="1">
        <v>0</v>
      </c>
      <c r="AO13" s="1">
        <v>0</v>
      </c>
      <c r="AP13" s="111">
        <f t="shared" si="1"/>
        <v>0</v>
      </c>
      <c r="AQ13" s="1">
        <f t="shared" si="2"/>
        <v>0</v>
      </c>
      <c r="AR13" s="1">
        <f t="shared" si="3"/>
        <v>0</v>
      </c>
      <c r="AS13" s="126">
        <f t="shared" si="4"/>
        <v>0</v>
      </c>
    </row>
    <row r="14" spans="1:45" x14ac:dyDescent="0.3">
      <c r="A14" s="1">
        <v>8</v>
      </c>
      <c r="B14" s="1" t="s">
        <v>40</v>
      </c>
      <c r="C14" s="1">
        <v>1384</v>
      </c>
      <c r="D14" s="1">
        <v>10000</v>
      </c>
      <c r="E14" s="1">
        <v>-5.6897390000000003</v>
      </c>
      <c r="F14" s="1">
        <v>-1591278.358309</v>
      </c>
      <c r="G14" s="1">
        <v>-1070689.021433</v>
      </c>
      <c r="H14" s="1">
        <v>314.14738399999999</v>
      </c>
      <c r="I14" s="1">
        <v>154.513451</v>
      </c>
      <c r="J14" s="1">
        <v>38.577776999999998</v>
      </c>
      <c r="K14" s="1">
        <v>2.5921660000000002</v>
      </c>
      <c r="L14" s="1">
        <v>-0.101407</v>
      </c>
      <c r="M14" s="111">
        <v>100</v>
      </c>
      <c r="N14" s="1">
        <v>100</v>
      </c>
      <c r="O14" s="1">
        <v>0</v>
      </c>
      <c r="P14" s="1">
        <v>0</v>
      </c>
      <c r="Q14" s="1">
        <v>0</v>
      </c>
      <c r="R14" s="111">
        <v>37.97</v>
      </c>
      <c r="S14" s="1">
        <v>5.09</v>
      </c>
      <c r="T14" s="1">
        <v>12.22</v>
      </c>
      <c r="U14" s="1">
        <v>2.35</v>
      </c>
      <c r="V14" s="1">
        <v>11.77</v>
      </c>
      <c r="W14" s="1">
        <v>0.22</v>
      </c>
      <c r="X14" s="1">
        <v>6.56</v>
      </c>
      <c r="Y14" s="1">
        <v>12.31</v>
      </c>
      <c r="Z14" s="1">
        <v>2.79</v>
      </c>
      <c r="AA14" s="1">
        <v>2.5</v>
      </c>
      <c r="AB14" s="1">
        <v>1.92</v>
      </c>
      <c r="AC14" s="1">
        <v>4.3</v>
      </c>
      <c r="AD14" s="1">
        <v>0</v>
      </c>
      <c r="AE14" s="1">
        <v>0</v>
      </c>
      <c r="AF14" s="1">
        <v>0</v>
      </c>
      <c r="AG14" s="1">
        <v>0</v>
      </c>
      <c r="AH14" s="111">
        <v>0</v>
      </c>
      <c r="AI14" s="1">
        <v>0</v>
      </c>
      <c r="AJ14" s="1">
        <v>0</v>
      </c>
      <c r="AK14" s="1">
        <v>0</v>
      </c>
      <c r="AL14" s="111">
        <v>0</v>
      </c>
      <c r="AM14" s="1">
        <v>0</v>
      </c>
      <c r="AN14" s="1">
        <v>0</v>
      </c>
      <c r="AO14" s="1">
        <v>0</v>
      </c>
      <c r="AP14" s="111">
        <f t="shared" si="1"/>
        <v>0</v>
      </c>
      <c r="AQ14" s="1">
        <f t="shared" si="2"/>
        <v>0</v>
      </c>
      <c r="AR14" s="1">
        <f t="shared" si="3"/>
        <v>0</v>
      </c>
      <c r="AS14" s="126">
        <f t="shared" si="4"/>
        <v>0</v>
      </c>
    </row>
    <row r="15" spans="1:45" x14ac:dyDescent="0.3">
      <c r="A15" s="1">
        <v>9</v>
      </c>
      <c r="B15" s="1" t="s">
        <v>40</v>
      </c>
      <c r="C15" s="1">
        <v>1382</v>
      </c>
      <c r="D15" s="1">
        <v>10000</v>
      </c>
      <c r="E15" s="1">
        <v>-5.7077450000000001</v>
      </c>
      <c r="F15" s="1">
        <v>-1590650.250096</v>
      </c>
      <c r="G15" s="1">
        <v>-1070998.045834</v>
      </c>
      <c r="H15" s="1">
        <v>313.96079200000003</v>
      </c>
      <c r="I15" s="1">
        <v>154.51094900000001</v>
      </c>
      <c r="J15" s="1">
        <v>38.567646000000003</v>
      </c>
      <c r="K15" s="1">
        <v>2.5928469999999999</v>
      </c>
      <c r="L15" s="1">
        <v>-9.7101000000000007E-2</v>
      </c>
      <c r="M15" s="111">
        <v>100</v>
      </c>
      <c r="N15" s="1">
        <v>100</v>
      </c>
      <c r="O15" s="1">
        <v>0</v>
      </c>
      <c r="P15" s="1">
        <v>0</v>
      </c>
      <c r="Q15" s="1">
        <v>0</v>
      </c>
      <c r="R15" s="111">
        <v>37.97</v>
      </c>
      <c r="S15" s="1">
        <v>5.09</v>
      </c>
      <c r="T15" s="1">
        <v>12.22</v>
      </c>
      <c r="U15" s="1">
        <v>2.35</v>
      </c>
      <c r="V15" s="1">
        <v>11.77</v>
      </c>
      <c r="W15" s="1">
        <v>0.22</v>
      </c>
      <c r="X15" s="1">
        <v>6.56</v>
      </c>
      <c r="Y15" s="1">
        <v>12.31</v>
      </c>
      <c r="Z15" s="1">
        <v>2.79</v>
      </c>
      <c r="AA15" s="1">
        <v>2.5</v>
      </c>
      <c r="AB15" s="1">
        <v>1.92</v>
      </c>
      <c r="AC15" s="1">
        <v>4.3</v>
      </c>
      <c r="AD15" s="1">
        <v>0</v>
      </c>
      <c r="AE15" s="1">
        <v>0</v>
      </c>
      <c r="AF15" s="1">
        <v>0</v>
      </c>
      <c r="AG15" s="1">
        <v>0</v>
      </c>
      <c r="AH15" s="111">
        <v>0</v>
      </c>
      <c r="AI15" s="1">
        <v>0</v>
      </c>
      <c r="AJ15" s="1">
        <v>0</v>
      </c>
      <c r="AK15" s="1">
        <v>0</v>
      </c>
      <c r="AL15" s="111">
        <v>0</v>
      </c>
      <c r="AM15" s="1">
        <v>0</v>
      </c>
      <c r="AN15" s="1">
        <v>0</v>
      </c>
      <c r="AO15" s="1">
        <v>0</v>
      </c>
      <c r="AP15" s="111">
        <f t="shared" si="1"/>
        <v>0</v>
      </c>
      <c r="AQ15" s="1">
        <f t="shared" si="2"/>
        <v>0</v>
      </c>
      <c r="AR15" s="1">
        <f t="shared" si="3"/>
        <v>0</v>
      </c>
      <c r="AS15" s="126">
        <f t="shared" si="4"/>
        <v>0</v>
      </c>
    </row>
    <row r="16" spans="1:45" x14ac:dyDescent="0.3">
      <c r="A16" s="1">
        <v>10</v>
      </c>
      <c r="B16" s="1" t="s">
        <v>40</v>
      </c>
      <c r="C16" s="1">
        <v>1380</v>
      </c>
      <c r="D16" s="1">
        <v>10000</v>
      </c>
      <c r="E16" s="1">
        <v>-5.7258060000000004</v>
      </c>
      <c r="F16" s="1">
        <v>-1590022.515291</v>
      </c>
      <c r="G16" s="1">
        <v>-1071307.0652300001</v>
      </c>
      <c r="H16" s="1">
        <v>313.773977</v>
      </c>
      <c r="I16" s="1">
        <v>154.50844599999999</v>
      </c>
      <c r="J16" s="1">
        <v>38.557515000000002</v>
      </c>
      <c r="K16" s="1">
        <v>2.5935280000000001</v>
      </c>
      <c r="L16" s="1">
        <v>-9.2784000000000005E-2</v>
      </c>
      <c r="M16" s="111">
        <v>100</v>
      </c>
      <c r="N16" s="1">
        <v>100</v>
      </c>
      <c r="O16" s="1">
        <v>0</v>
      </c>
      <c r="P16" s="1">
        <v>0</v>
      </c>
      <c r="Q16" s="1">
        <v>0</v>
      </c>
      <c r="R16" s="111">
        <v>37.97</v>
      </c>
      <c r="S16" s="1">
        <v>5.09</v>
      </c>
      <c r="T16" s="1">
        <v>12.22</v>
      </c>
      <c r="U16" s="1">
        <v>2.35</v>
      </c>
      <c r="V16" s="1">
        <v>11.77</v>
      </c>
      <c r="W16" s="1">
        <v>0.22</v>
      </c>
      <c r="X16" s="1">
        <v>6.56</v>
      </c>
      <c r="Y16" s="1">
        <v>12.31</v>
      </c>
      <c r="Z16" s="1">
        <v>2.79</v>
      </c>
      <c r="AA16" s="1">
        <v>2.5</v>
      </c>
      <c r="AB16" s="1">
        <v>1.92</v>
      </c>
      <c r="AC16" s="1">
        <v>4.3</v>
      </c>
      <c r="AD16" s="1">
        <v>0</v>
      </c>
      <c r="AE16" s="1">
        <v>0</v>
      </c>
      <c r="AF16" s="1">
        <v>0</v>
      </c>
      <c r="AG16" s="1">
        <v>0</v>
      </c>
      <c r="AH16" s="111">
        <v>0</v>
      </c>
      <c r="AI16" s="1">
        <v>0</v>
      </c>
      <c r="AJ16" s="1">
        <v>0</v>
      </c>
      <c r="AK16" s="1">
        <v>0</v>
      </c>
      <c r="AL16" s="111">
        <v>0</v>
      </c>
      <c r="AM16" s="1">
        <v>0</v>
      </c>
      <c r="AN16" s="1">
        <v>0</v>
      </c>
      <c r="AO16" s="1">
        <v>0</v>
      </c>
      <c r="AP16" s="111">
        <f t="shared" si="1"/>
        <v>0</v>
      </c>
      <c r="AQ16" s="1">
        <f t="shared" si="2"/>
        <v>0</v>
      </c>
      <c r="AR16" s="1">
        <f t="shared" si="3"/>
        <v>0</v>
      </c>
      <c r="AS16" s="126">
        <f t="shared" si="4"/>
        <v>0</v>
      </c>
    </row>
    <row r="17" spans="1:45" x14ac:dyDescent="0.3">
      <c r="A17" s="1">
        <v>11</v>
      </c>
      <c r="B17" s="1" t="s">
        <v>40</v>
      </c>
      <c r="C17" s="1">
        <v>1378</v>
      </c>
      <c r="D17" s="1">
        <v>10000</v>
      </c>
      <c r="E17" s="1">
        <v>-5.7439210000000003</v>
      </c>
      <c r="F17" s="1">
        <v>-1589395.1543370001</v>
      </c>
      <c r="G17" s="1">
        <v>-1071616.079617</v>
      </c>
      <c r="H17" s="1">
        <v>313.58693899999997</v>
      </c>
      <c r="I17" s="1">
        <v>154.50594100000001</v>
      </c>
      <c r="J17" s="1">
        <v>38.547384000000001</v>
      </c>
      <c r="K17" s="1">
        <v>2.5942099999999999</v>
      </c>
      <c r="L17" s="1">
        <v>-8.8456000000000007E-2</v>
      </c>
      <c r="M17" s="111">
        <v>100</v>
      </c>
      <c r="N17" s="1">
        <v>100</v>
      </c>
      <c r="O17" s="1">
        <v>0</v>
      </c>
      <c r="P17" s="1">
        <v>0</v>
      </c>
      <c r="Q17" s="1">
        <v>0</v>
      </c>
      <c r="R17" s="111">
        <v>37.97</v>
      </c>
      <c r="S17" s="1">
        <v>5.09</v>
      </c>
      <c r="T17" s="1">
        <v>12.22</v>
      </c>
      <c r="U17" s="1">
        <v>2.35</v>
      </c>
      <c r="V17" s="1">
        <v>11.77</v>
      </c>
      <c r="W17" s="1">
        <v>0.22</v>
      </c>
      <c r="X17" s="1">
        <v>6.56</v>
      </c>
      <c r="Y17" s="1">
        <v>12.31</v>
      </c>
      <c r="Z17" s="1">
        <v>2.79</v>
      </c>
      <c r="AA17" s="1">
        <v>2.5</v>
      </c>
      <c r="AB17" s="1">
        <v>1.92</v>
      </c>
      <c r="AC17" s="1">
        <v>4.3</v>
      </c>
      <c r="AD17" s="1">
        <v>0</v>
      </c>
      <c r="AE17" s="1">
        <v>0</v>
      </c>
      <c r="AF17" s="1">
        <v>0</v>
      </c>
      <c r="AG17" s="1">
        <v>0</v>
      </c>
      <c r="AH17" s="111">
        <v>0</v>
      </c>
      <c r="AI17" s="1">
        <v>0</v>
      </c>
      <c r="AJ17" s="1">
        <v>0</v>
      </c>
      <c r="AK17" s="1">
        <v>0</v>
      </c>
      <c r="AL17" s="111">
        <v>0</v>
      </c>
      <c r="AM17" s="1">
        <v>0</v>
      </c>
      <c r="AN17" s="1">
        <v>0</v>
      </c>
      <c r="AO17" s="1">
        <v>0</v>
      </c>
      <c r="AP17" s="111">
        <f t="shared" si="1"/>
        <v>0</v>
      </c>
      <c r="AQ17" s="1">
        <f t="shared" si="2"/>
        <v>0</v>
      </c>
      <c r="AR17" s="1">
        <f t="shared" si="3"/>
        <v>0</v>
      </c>
      <c r="AS17" s="126">
        <f t="shared" si="4"/>
        <v>0</v>
      </c>
    </row>
    <row r="18" spans="1:45" x14ac:dyDescent="0.3">
      <c r="A18" s="1">
        <v>12</v>
      </c>
      <c r="B18" s="1" t="s">
        <v>40</v>
      </c>
      <c r="C18" s="1">
        <v>1376</v>
      </c>
      <c r="D18" s="1">
        <v>10000</v>
      </c>
      <c r="E18" s="1">
        <v>-5.7620909999999999</v>
      </c>
      <c r="F18" s="1">
        <v>-1588768.167683</v>
      </c>
      <c r="G18" s="1">
        <v>-1071925.0889930001</v>
      </c>
      <c r="H18" s="1">
        <v>313.39967799999999</v>
      </c>
      <c r="I18" s="1">
        <v>154.503435</v>
      </c>
      <c r="J18" s="1">
        <v>38.537253</v>
      </c>
      <c r="K18" s="1">
        <v>2.5948920000000002</v>
      </c>
      <c r="L18" s="1">
        <v>-8.4117999999999998E-2</v>
      </c>
      <c r="M18" s="111">
        <v>100</v>
      </c>
      <c r="N18" s="1">
        <v>100</v>
      </c>
      <c r="O18" s="1">
        <v>0</v>
      </c>
      <c r="P18" s="1">
        <v>0</v>
      </c>
      <c r="Q18" s="1">
        <v>0</v>
      </c>
      <c r="R18" s="111">
        <v>37.97</v>
      </c>
      <c r="S18" s="1">
        <v>5.09</v>
      </c>
      <c r="T18" s="1">
        <v>12.22</v>
      </c>
      <c r="U18" s="1">
        <v>2.35</v>
      </c>
      <c r="V18" s="1">
        <v>11.77</v>
      </c>
      <c r="W18" s="1">
        <v>0.22</v>
      </c>
      <c r="X18" s="1">
        <v>6.56</v>
      </c>
      <c r="Y18" s="1">
        <v>12.31</v>
      </c>
      <c r="Z18" s="1">
        <v>2.79</v>
      </c>
      <c r="AA18" s="1">
        <v>2.5</v>
      </c>
      <c r="AB18" s="1">
        <v>1.92</v>
      </c>
      <c r="AC18" s="1">
        <v>4.3</v>
      </c>
      <c r="AD18" s="1">
        <v>0</v>
      </c>
      <c r="AE18" s="1">
        <v>0</v>
      </c>
      <c r="AF18" s="1">
        <v>0</v>
      </c>
      <c r="AG18" s="1">
        <v>0</v>
      </c>
      <c r="AH18" s="111">
        <v>0</v>
      </c>
      <c r="AI18" s="1">
        <v>0</v>
      </c>
      <c r="AJ18" s="1">
        <v>0</v>
      </c>
      <c r="AK18" s="1">
        <v>0</v>
      </c>
      <c r="AL18" s="111">
        <v>0</v>
      </c>
      <c r="AM18" s="1">
        <v>0</v>
      </c>
      <c r="AN18" s="1">
        <v>0</v>
      </c>
      <c r="AO18" s="1">
        <v>0</v>
      </c>
      <c r="AP18" s="111">
        <f t="shared" si="1"/>
        <v>0</v>
      </c>
      <c r="AQ18" s="1">
        <f t="shared" si="2"/>
        <v>0</v>
      </c>
      <c r="AR18" s="1">
        <f t="shared" si="3"/>
        <v>0</v>
      </c>
      <c r="AS18" s="126">
        <f t="shared" si="4"/>
        <v>0</v>
      </c>
    </row>
    <row r="19" spans="1:45" x14ac:dyDescent="0.3">
      <c r="A19" s="1">
        <v>13</v>
      </c>
      <c r="B19" s="1" t="s">
        <v>40</v>
      </c>
      <c r="C19" s="1">
        <v>1374</v>
      </c>
      <c r="D19" s="1">
        <v>10000</v>
      </c>
      <c r="E19" s="1">
        <v>-5.780316</v>
      </c>
      <c r="F19" s="1">
        <v>-1588141.555775</v>
      </c>
      <c r="G19" s="1">
        <v>-1072234.093355</v>
      </c>
      <c r="H19" s="1">
        <v>313.21219200000002</v>
      </c>
      <c r="I19" s="1">
        <v>154.50092599999999</v>
      </c>
      <c r="J19" s="1">
        <v>38.527121999999999</v>
      </c>
      <c r="K19" s="1">
        <v>2.595574</v>
      </c>
      <c r="L19" s="1">
        <v>-7.9769999999999994E-2</v>
      </c>
      <c r="M19" s="111">
        <v>100</v>
      </c>
      <c r="N19" s="1">
        <v>100</v>
      </c>
      <c r="O19" s="1">
        <v>0</v>
      </c>
      <c r="P19" s="1">
        <v>0</v>
      </c>
      <c r="Q19" s="1">
        <v>0</v>
      </c>
      <c r="R19" s="111">
        <v>37.97</v>
      </c>
      <c r="S19" s="1">
        <v>5.09</v>
      </c>
      <c r="T19" s="1">
        <v>12.22</v>
      </c>
      <c r="U19" s="1">
        <v>2.35</v>
      </c>
      <c r="V19" s="1">
        <v>11.77</v>
      </c>
      <c r="W19" s="1">
        <v>0.22</v>
      </c>
      <c r="X19" s="1">
        <v>6.56</v>
      </c>
      <c r="Y19" s="1">
        <v>12.31</v>
      </c>
      <c r="Z19" s="1">
        <v>2.79</v>
      </c>
      <c r="AA19" s="1">
        <v>2.5</v>
      </c>
      <c r="AB19" s="1">
        <v>1.92</v>
      </c>
      <c r="AC19" s="1">
        <v>4.3</v>
      </c>
      <c r="AD19" s="1">
        <v>0</v>
      </c>
      <c r="AE19" s="1">
        <v>0</v>
      </c>
      <c r="AF19" s="1">
        <v>0</v>
      </c>
      <c r="AG19" s="1">
        <v>0</v>
      </c>
      <c r="AH19" s="111">
        <v>0</v>
      </c>
      <c r="AI19" s="1">
        <v>0</v>
      </c>
      <c r="AJ19" s="1">
        <v>0</v>
      </c>
      <c r="AK19" s="1">
        <v>0</v>
      </c>
      <c r="AL19" s="111">
        <v>0</v>
      </c>
      <c r="AM19" s="1">
        <v>0</v>
      </c>
      <c r="AN19" s="1">
        <v>0</v>
      </c>
      <c r="AO19" s="1">
        <v>0</v>
      </c>
      <c r="AP19" s="111">
        <f t="shared" si="1"/>
        <v>0</v>
      </c>
      <c r="AQ19" s="1">
        <f t="shared" si="2"/>
        <v>0</v>
      </c>
      <c r="AR19" s="1">
        <f t="shared" si="3"/>
        <v>0</v>
      </c>
      <c r="AS19" s="126">
        <f t="shared" si="4"/>
        <v>0</v>
      </c>
    </row>
    <row r="20" spans="1:45" x14ac:dyDescent="0.3">
      <c r="A20" s="1">
        <v>14</v>
      </c>
      <c r="B20" s="1" t="s">
        <v>40</v>
      </c>
      <c r="C20" s="1">
        <v>1372</v>
      </c>
      <c r="D20" s="1">
        <v>10000</v>
      </c>
      <c r="E20" s="1">
        <v>-5.7985959999999999</v>
      </c>
      <c r="F20" s="1">
        <v>-1587515.3190639999</v>
      </c>
      <c r="G20" s="1">
        <v>-1072543.0926979999</v>
      </c>
      <c r="H20" s="1">
        <v>313.02448199999998</v>
      </c>
      <c r="I20" s="1">
        <v>154.49841599999999</v>
      </c>
      <c r="J20" s="1">
        <v>38.516990999999997</v>
      </c>
      <c r="K20" s="1">
        <v>2.596257</v>
      </c>
      <c r="L20" s="1">
        <v>-7.5411000000000006E-2</v>
      </c>
      <c r="M20" s="111">
        <v>100</v>
      </c>
      <c r="N20" s="1">
        <v>100</v>
      </c>
      <c r="O20" s="1">
        <v>0</v>
      </c>
      <c r="P20" s="1">
        <v>0</v>
      </c>
      <c r="Q20" s="1">
        <v>0</v>
      </c>
      <c r="R20" s="111">
        <v>37.97</v>
      </c>
      <c r="S20" s="1">
        <v>5.09</v>
      </c>
      <c r="T20" s="1">
        <v>12.22</v>
      </c>
      <c r="U20" s="1">
        <v>2.35</v>
      </c>
      <c r="V20" s="1">
        <v>11.77</v>
      </c>
      <c r="W20" s="1">
        <v>0.22</v>
      </c>
      <c r="X20" s="1">
        <v>6.56</v>
      </c>
      <c r="Y20" s="1">
        <v>12.31</v>
      </c>
      <c r="Z20" s="1">
        <v>2.79</v>
      </c>
      <c r="AA20" s="1">
        <v>2.5</v>
      </c>
      <c r="AB20" s="1">
        <v>1.92</v>
      </c>
      <c r="AC20" s="1">
        <v>4.3</v>
      </c>
      <c r="AD20" s="1">
        <v>0</v>
      </c>
      <c r="AE20" s="1">
        <v>0</v>
      </c>
      <c r="AF20" s="1">
        <v>0</v>
      </c>
      <c r="AG20" s="1">
        <v>0</v>
      </c>
      <c r="AH20" s="111">
        <v>0</v>
      </c>
      <c r="AI20" s="1">
        <v>0</v>
      </c>
      <c r="AJ20" s="1">
        <v>0</v>
      </c>
      <c r="AK20" s="1">
        <v>0</v>
      </c>
      <c r="AL20" s="111">
        <v>0</v>
      </c>
      <c r="AM20" s="1">
        <v>0</v>
      </c>
      <c r="AN20" s="1">
        <v>0</v>
      </c>
      <c r="AO20" s="1">
        <v>0</v>
      </c>
      <c r="AP20" s="111">
        <f t="shared" si="1"/>
        <v>0</v>
      </c>
      <c r="AQ20" s="1">
        <f t="shared" si="2"/>
        <v>0</v>
      </c>
      <c r="AR20" s="1">
        <f t="shared" si="3"/>
        <v>0</v>
      </c>
      <c r="AS20" s="126">
        <f t="shared" si="4"/>
        <v>0</v>
      </c>
    </row>
    <row r="21" spans="1:45" x14ac:dyDescent="0.3">
      <c r="A21" s="1">
        <v>15</v>
      </c>
      <c r="B21" s="1" t="s">
        <v>40</v>
      </c>
      <c r="C21" s="1">
        <v>1370</v>
      </c>
      <c r="D21" s="1">
        <v>10000</v>
      </c>
      <c r="E21" s="1">
        <v>-5.8169320000000004</v>
      </c>
      <c r="F21" s="1">
        <v>-1586889.4579980001</v>
      </c>
      <c r="G21" s="1">
        <v>-1072852.087019</v>
      </c>
      <c r="H21" s="1">
        <v>312.836546</v>
      </c>
      <c r="I21" s="1">
        <v>154.49590499999999</v>
      </c>
      <c r="J21" s="1">
        <v>38.506861000000001</v>
      </c>
      <c r="K21" s="1">
        <v>2.59694</v>
      </c>
      <c r="L21" s="1">
        <v>-7.1041000000000007E-2</v>
      </c>
      <c r="M21" s="111">
        <v>100</v>
      </c>
      <c r="N21" s="1">
        <v>100</v>
      </c>
      <c r="O21" s="1">
        <v>0</v>
      </c>
      <c r="P21" s="1">
        <v>0</v>
      </c>
      <c r="Q21" s="1">
        <v>0</v>
      </c>
      <c r="R21" s="111">
        <v>37.97</v>
      </c>
      <c r="S21" s="1">
        <v>5.09</v>
      </c>
      <c r="T21" s="1">
        <v>12.22</v>
      </c>
      <c r="U21" s="1">
        <v>2.35</v>
      </c>
      <c r="V21" s="1">
        <v>11.77</v>
      </c>
      <c r="W21" s="1">
        <v>0.22</v>
      </c>
      <c r="X21" s="1">
        <v>6.56</v>
      </c>
      <c r="Y21" s="1">
        <v>12.31</v>
      </c>
      <c r="Z21" s="1">
        <v>2.79</v>
      </c>
      <c r="AA21" s="1">
        <v>2.5</v>
      </c>
      <c r="AB21" s="1">
        <v>1.92</v>
      </c>
      <c r="AC21" s="1">
        <v>4.3</v>
      </c>
      <c r="AD21" s="1">
        <v>0</v>
      </c>
      <c r="AE21" s="1">
        <v>0</v>
      </c>
      <c r="AF21" s="1">
        <v>0</v>
      </c>
      <c r="AG21" s="1">
        <v>0</v>
      </c>
      <c r="AH21" s="111">
        <v>0</v>
      </c>
      <c r="AI21" s="1">
        <v>0</v>
      </c>
      <c r="AJ21" s="1">
        <v>0</v>
      </c>
      <c r="AK21" s="1">
        <v>0</v>
      </c>
      <c r="AL21" s="111">
        <v>0</v>
      </c>
      <c r="AM21" s="1">
        <v>0</v>
      </c>
      <c r="AN21" s="1">
        <v>0</v>
      </c>
      <c r="AO21" s="1">
        <v>0</v>
      </c>
      <c r="AP21" s="111">
        <f t="shared" si="1"/>
        <v>0</v>
      </c>
      <c r="AQ21" s="1">
        <f t="shared" si="2"/>
        <v>0</v>
      </c>
      <c r="AR21" s="1">
        <f t="shared" si="3"/>
        <v>0</v>
      </c>
      <c r="AS21" s="126">
        <f t="shared" si="4"/>
        <v>0</v>
      </c>
    </row>
    <row r="22" spans="1:45" x14ac:dyDescent="0.3">
      <c r="A22" s="1">
        <v>16</v>
      </c>
      <c r="B22" s="1" t="s">
        <v>40</v>
      </c>
      <c r="C22" s="1">
        <v>1368</v>
      </c>
      <c r="D22" s="1">
        <v>10000</v>
      </c>
      <c r="E22" s="1">
        <v>-5.8353229999999998</v>
      </c>
      <c r="F22" s="1">
        <v>-1586263.973029</v>
      </c>
      <c r="G22" s="1">
        <v>-1073161.076316</v>
      </c>
      <c r="H22" s="1">
        <v>312.64838500000002</v>
      </c>
      <c r="I22" s="1">
        <v>154.493391</v>
      </c>
      <c r="J22" s="1">
        <v>38.496729999999999</v>
      </c>
      <c r="K22" s="1">
        <v>2.597623</v>
      </c>
      <c r="L22" s="1">
        <v>-6.6660999999999998E-2</v>
      </c>
      <c r="M22" s="111">
        <v>100</v>
      </c>
      <c r="N22" s="1">
        <v>100</v>
      </c>
      <c r="O22" s="1">
        <v>0</v>
      </c>
      <c r="P22" s="1">
        <v>0</v>
      </c>
      <c r="Q22" s="1">
        <v>0</v>
      </c>
      <c r="R22" s="111">
        <v>37.97</v>
      </c>
      <c r="S22" s="1">
        <v>5.09</v>
      </c>
      <c r="T22" s="1">
        <v>12.22</v>
      </c>
      <c r="U22" s="1">
        <v>2.35</v>
      </c>
      <c r="V22" s="1">
        <v>11.77</v>
      </c>
      <c r="W22" s="1">
        <v>0.22</v>
      </c>
      <c r="X22" s="1">
        <v>6.56</v>
      </c>
      <c r="Y22" s="1">
        <v>12.31</v>
      </c>
      <c r="Z22" s="1">
        <v>2.79</v>
      </c>
      <c r="AA22" s="1">
        <v>2.5</v>
      </c>
      <c r="AB22" s="1">
        <v>1.92</v>
      </c>
      <c r="AC22" s="1">
        <v>4.3</v>
      </c>
      <c r="AD22" s="1">
        <v>0</v>
      </c>
      <c r="AE22" s="1">
        <v>0</v>
      </c>
      <c r="AF22" s="1">
        <v>0</v>
      </c>
      <c r="AG22" s="1">
        <v>0</v>
      </c>
      <c r="AH22" s="111">
        <v>0</v>
      </c>
      <c r="AI22" s="1">
        <v>0</v>
      </c>
      <c r="AJ22" s="1">
        <v>0</v>
      </c>
      <c r="AK22" s="1">
        <v>0</v>
      </c>
      <c r="AL22" s="111">
        <v>0</v>
      </c>
      <c r="AM22" s="1">
        <v>0</v>
      </c>
      <c r="AN22" s="1">
        <v>0</v>
      </c>
      <c r="AO22" s="1">
        <v>0</v>
      </c>
      <c r="AP22" s="111">
        <f t="shared" si="1"/>
        <v>0</v>
      </c>
      <c r="AQ22" s="1">
        <f t="shared" si="2"/>
        <v>0</v>
      </c>
      <c r="AR22" s="1">
        <f t="shared" si="3"/>
        <v>0</v>
      </c>
      <c r="AS22" s="126">
        <f t="shared" si="4"/>
        <v>0</v>
      </c>
    </row>
    <row r="23" spans="1:45" x14ac:dyDescent="0.3">
      <c r="A23" s="1">
        <v>17</v>
      </c>
      <c r="B23" s="1" t="s">
        <v>40</v>
      </c>
      <c r="C23" s="1">
        <v>1366</v>
      </c>
      <c r="D23" s="1">
        <v>10000</v>
      </c>
      <c r="E23" s="1">
        <v>-5.8537710000000001</v>
      </c>
      <c r="F23" s="1">
        <v>-1585638.86461</v>
      </c>
      <c r="G23" s="1">
        <v>-1073470.0605840001</v>
      </c>
      <c r="H23" s="1">
        <v>312.45999699999999</v>
      </c>
      <c r="I23" s="1">
        <v>154.49087599999999</v>
      </c>
      <c r="J23" s="1">
        <v>38.486598999999998</v>
      </c>
      <c r="K23" s="1">
        <v>2.5983070000000001</v>
      </c>
      <c r="L23" s="1">
        <v>-6.2269999999999999E-2</v>
      </c>
      <c r="M23" s="111">
        <v>100</v>
      </c>
      <c r="N23" s="1">
        <v>100</v>
      </c>
      <c r="O23" s="1">
        <v>0</v>
      </c>
      <c r="P23" s="1">
        <v>0</v>
      </c>
      <c r="Q23" s="1">
        <v>0</v>
      </c>
      <c r="R23" s="111">
        <v>37.97</v>
      </c>
      <c r="S23" s="1">
        <v>5.09</v>
      </c>
      <c r="T23" s="1">
        <v>12.22</v>
      </c>
      <c r="U23" s="1">
        <v>2.35</v>
      </c>
      <c r="V23" s="1">
        <v>11.77</v>
      </c>
      <c r="W23" s="1">
        <v>0.22</v>
      </c>
      <c r="X23" s="1">
        <v>6.56</v>
      </c>
      <c r="Y23" s="1">
        <v>12.31</v>
      </c>
      <c r="Z23" s="1">
        <v>2.79</v>
      </c>
      <c r="AA23" s="1">
        <v>2.5</v>
      </c>
      <c r="AB23" s="1">
        <v>1.92</v>
      </c>
      <c r="AC23" s="1">
        <v>4.3</v>
      </c>
      <c r="AD23" s="1">
        <v>0</v>
      </c>
      <c r="AE23" s="1">
        <v>0</v>
      </c>
      <c r="AF23" s="1">
        <v>0</v>
      </c>
      <c r="AG23" s="1">
        <v>0</v>
      </c>
      <c r="AH23" s="111">
        <v>0</v>
      </c>
      <c r="AI23" s="1">
        <v>0</v>
      </c>
      <c r="AJ23" s="1">
        <v>0</v>
      </c>
      <c r="AK23" s="1">
        <v>0</v>
      </c>
      <c r="AL23" s="111">
        <v>0</v>
      </c>
      <c r="AM23" s="1">
        <v>0</v>
      </c>
      <c r="AN23" s="1">
        <v>0</v>
      </c>
      <c r="AO23" s="1">
        <v>0</v>
      </c>
      <c r="AP23" s="111">
        <f t="shared" si="1"/>
        <v>0</v>
      </c>
      <c r="AQ23" s="1">
        <f t="shared" si="2"/>
        <v>0</v>
      </c>
      <c r="AR23" s="1">
        <f t="shared" si="3"/>
        <v>0</v>
      </c>
      <c r="AS23" s="126">
        <f t="shared" si="4"/>
        <v>0</v>
      </c>
    </row>
    <row r="24" spans="1:45" x14ac:dyDescent="0.3">
      <c r="A24" s="1">
        <v>18</v>
      </c>
      <c r="B24" s="1" t="s">
        <v>40</v>
      </c>
      <c r="C24" s="1">
        <v>1364</v>
      </c>
      <c r="D24" s="1">
        <v>10000</v>
      </c>
      <c r="E24" s="1">
        <v>-5.8722750000000001</v>
      </c>
      <c r="F24" s="1">
        <v>-1585014.133193</v>
      </c>
      <c r="G24" s="1">
        <v>-1073779.0398200001</v>
      </c>
      <c r="H24" s="1">
        <v>312.27138200000002</v>
      </c>
      <c r="I24" s="1">
        <v>154.48836</v>
      </c>
      <c r="J24" s="1">
        <v>38.476467999999997</v>
      </c>
      <c r="K24" s="1">
        <v>2.5989909999999998</v>
      </c>
      <c r="L24" s="1">
        <v>-5.7868000000000003E-2</v>
      </c>
      <c r="M24" s="111">
        <v>100</v>
      </c>
      <c r="N24" s="1">
        <v>100</v>
      </c>
      <c r="O24" s="1">
        <v>0</v>
      </c>
      <c r="P24" s="1">
        <v>0</v>
      </c>
      <c r="Q24" s="1">
        <v>0</v>
      </c>
      <c r="R24" s="111">
        <v>37.97</v>
      </c>
      <c r="S24" s="1">
        <v>5.09</v>
      </c>
      <c r="T24" s="1">
        <v>12.22</v>
      </c>
      <c r="U24" s="1">
        <v>2.35</v>
      </c>
      <c r="V24" s="1">
        <v>11.77</v>
      </c>
      <c r="W24" s="1">
        <v>0.22</v>
      </c>
      <c r="X24" s="1">
        <v>6.56</v>
      </c>
      <c r="Y24" s="1">
        <v>12.31</v>
      </c>
      <c r="Z24" s="1">
        <v>2.79</v>
      </c>
      <c r="AA24" s="1">
        <v>2.5</v>
      </c>
      <c r="AB24" s="1">
        <v>1.92</v>
      </c>
      <c r="AC24" s="1">
        <v>4.3</v>
      </c>
      <c r="AD24" s="1">
        <v>0</v>
      </c>
      <c r="AE24" s="1">
        <v>0</v>
      </c>
      <c r="AF24" s="1">
        <v>0</v>
      </c>
      <c r="AG24" s="1">
        <v>0</v>
      </c>
      <c r="AH24" s="111">
        <v>0</v>
      </c>
      <c r="AI24" s="1">
        <v>0</v>
      </c>
      <c r="AJ24" s="1">
        <v>0</v>
      </c>
      <c r="AK24" s="1">
        <v>0</v>
      </c>
      <c r="AL24" s="111">
        <v>0</v>
      </c>
      <c r="AM24" s="1">
        <v>0</v>
      </c>
      <c r="AN24" s="1">
        <v>0</v>
      </c>
      <c r="AO24" s="1">
        <v>0</v>
      </c>
      <c r="AP24" s="111">
        <f t="shared" si="1"/>
        <v>0</v>
      </c>
      <c r="AQ24" s="1">
        <f t="shared" si="2"/>
        <v>0</v>
      </c>
      <c r="AR24" s="1">
        <f t="shared" si="3"/>
        <v>0</v>
      </c>
      <c r="AS24" s="126">
        <f t="shared" si="4"/>
        <v>0</v>
      </c>
    </row>
    <row r="25" spans="1:45" x14ac:dyDescent="0.3">
      <c r="A25" s="1">
        <v>19</v>
      </c>
      <c r="B25" s="1" t="s">
        <v>40</v>
      </c>
      <c r="C25" s="1">
        <v>1362</v>
      </c>
      <c r="D25" s="1">
        <v>10000</v>
      </c>
      <c r="E25" s="1">
        <v>-5.890835</v>
      </c>
      <c r="F25" s="1">
        <v>-1584389.779232</v>
      </c>
      <c r="G25" s="1">
        <v>-1074088.0140209999</v>
      </c>
      <c r="H25" s="1">
        <v>312.08253999999999</v>
      </c>
      <c r="I25" s="1">
        <v>154.48584099999999</v>
      </c>
      <c r="J25" s="1">
        <v>38.466337000000003</v>
      </c>
      <c r="K25" s="1">
        <v>2.5996760000000001</v>
      </c>
      <c r="L25" s="1">
        <v>-5.3455999999999997E-2</v>
      </c>
      <c r="M25" s="111">
        <v>100</v>
      </c>
      <c r="N25" s="1">
        <v>100</v>
      </c>
      <c r="O25" s="1">
        <v>0</v>
      </c>
      <c r="P25" s="1">
        <v>0</v>
      </c>
      <c r="Q25" s="1">
        <v>0</v>
      </c>
      <c r="R25" s="111">
        <v>37.97</v>
      </c>
      <c r="S25" s="1">
        <v>5.09</v>
      </c>
      <c r="T25" s="1">
        <v>12.22</v>
      </c>
      <c r="U25" s="1">
        <v>2.35</v>
      </c>
      <c r="V25" s="1">
        <v>11.77</v>
      </c>
      <c r="W25" s="1">
        <v>0.22</v>
      </c>
      <c r="X25" s="1">
        <v>6.56</v>
      </c>
      <c r="Y25" s="1">
        <v>12.31</v>
      </c>
      <c r="Z25" s="1">
        <v>2.79</v>
      </c>
      <c r="AA25" s="1">
        <v>2.5</v>
      </c>
      <c r="AB25" s="1">
        <v>1.92</v>
      </c>
      <c r="AC25" s="1">
        <v>4.3</v>
      </c>
      <c r="AD25" s="1">
        <v>0</v>
      </c>
      <c r="AE25" s="1">
        <v>0</v>
      </c>
      <c r="AF25" s="1">
        <v>0</v>
      </c>
      <c r="AG25" s="1">
        <v>0</v>
      </c>
      <c r="AH25" s="111">
        <v>0</v>
      </c>
      <c r="AI25" s="1">
        <v>0</v>
      </c>
      <c r="AJ25" s="1">
        <v>0</v>
      </c>
      <c r="AK25" s="1">
        <v>0</v>
      </c>
      <c r="AL25" s="111">
        <v>0</v>
      </c>
      <c r="AM25" s="1">
        <v>0</v>
      </c>
      <c r="AN25" s="1">
        <v>0</v>
      </c>
      <c r="AO25" s="1">
        <v>0</v>
      </c>
      <c r="AP25" s="111">
        <f t="shared" si="1"/>
        <v>0</v>
      </c>
      <c r="AQ25" s="1">
        <f t="shared" si="2"/>
        <v>0</v>
      </c>
      <c r="AR25" s="1">
        <f t="shared" si="3"/>
        <v>0</v>
      </c>
      <c r="AS25" s="126">
        <f t="shared" si="4"/>
        <v>0</v>
      </c>
    </row>
    <row r="26" spans="1:45" x14ac:dyDescent="0.3">
      <c r="A26" s="1">
        <v>20</v>
      </c>
      <c r="B26" s="1" t="s">
        <v>40</v>
      </c>
      <c r="C26" s="1">
        <v>1360</v>
      </c>
      <c r="D26" s="1">
        <v>10000</v>
      </c>
      <c r="E26" s="1">
        <v>-5.9094509999999998</v>
      </c>
      <c r="F26" s="1">
        <v>-1583765.8031850001</v>
      </c>
      <c r="G26" s="1">
        <v>-1074396.983184</v>
      </c>
      <c r="H26" s="1">
        <v>311.89346999999998</v>
      </c>
      <c r="I26" s="1">
        <v>154.48332099999999</v>
      </c>
      <c r="J26" s="1">
        <v>38.456206000000002</v>
      </c>
      <c r="K26" s="1">
        <v>2.6003609999999999</v>
      </c>
      <c r="L26" s="1">
        <v>-4.9031999999999999E-2</v>
      </c>
      <c r="M26" s="111">
        <v>100</v>
      </c>
      <c r="N26" s="1">
        <v>100</v>
      </c>
      <c r="O26" s="1">
        <v>0</v>
      </c>
      <c r="P26" s="1">
        <v>0</v>
      </c>
      <c r="Q26" s="1">
        <v>0</v>
      </c>
      <c r="R26" s="111">
        <v>37.97</v>
      </c>
      <c r="S26" s="1">
        <v>5.09</v>
      </c>
      <c r="T26" s="1">
        <v>12.22</v>
      </c>
      <c r="U26" s="1">
        <v>2.35</v>
      </c>
      <c r="V26" s="1">
        <v>11.77</v>
      </c>
      <c r="W26" s="1">
        <v>0.22</v>
      </c>
      <c r="X26" s="1">
        <v>6.56</v>
      </c>
      <c r="Y26" s="1">
        <v>12.31</v>
      </c>
      <c r="Z26" s="1">
        <v>2.79</v>
      </c>
      <c r="AA26" s="1">
        <v>2.5</v>
      </c>
      <c r="AB26" s="1">
        <v>1.92</v>
      </c>
      <c r="AC26" s="1">
        <v>4.3</v>
      </c>
      <c r="AD26" s="1">
        <v>0</v>
      </c>
      <c r="AE26" s="1">
        <v>0</v>
      </c>
      <c r="AF26" s="1">
        <v>0</v>
      </c>
      <c r="AG26" s="1">
        <v>0</v>
      </c>
      <c r="AH26" s="111">
        <v>0</v>
      </c>
      <c r="AI26" s="1">
        <v>0</v>
      </c>
      <c r="AJ26" s="1">
        <v>0</v>
      </c>
      <c r="AK26" s="1">
        <v>0</v>
      </c>
      <c r="AL26" s="111">
        <v>0</v>
      </c>
      <c r="AM26" s="1">
        <v>0</v>
      </c>
      <c r="AN26" s="1">
        <v>0</v>
      </c>
      <c r="AO26" s="1">
        <v>0</v>
      </c>
      <c r="AP26" s="111">
        <f t="shared" si="1"/>
        <v>0</v>
      </c>
      <c r="AQ26" s="1">
        <f t="shared" si="2"/>
        <v>0</v>
      </c>
      <c r="AR26" s="1">
        <f t="shared" si="3"/>
        <v>0</v>
      </c>
      <c r="AS26" s="126">
        <f t="shared" si="4"/>
        <v>0</v>
      </c>
    </row>
    <row r="27" spans="1:45" x14ac:dyDescent="0.3">
      <c r="A27" s="1">
        <v>21</v>
      </c>
      <c r="B27" s="1" t="s">
        <v>40</v>
      </c>
      <c r="C27" s="1">
        <v>1358</v>
      </c>
      <c r="D27" s="1">
        <v>10000</v>
      </c>
      <c r="E27" s="1">
        <v>-5.9281249999999996</v>
      </c>
      <c r="F27" s="1">
        <v>-1583142.205506</v>
      </c>
      <c r="G27" s="1">
        <v>-1074705.9473049999</v>
      </c>
      <c r="H27" s="1">
        <v>311.70417099999997</v>
      </c>
      <c r="I27" s="1">
        <v>154.48079899999999</v>
      </c>
      <c r="J27" s="1">
        <v>38.446075</v>
      </c>
      <c r="K27" s="1">
        <v>2.6010460000000002</v>
      </c>
      <c r="L27" s="1">
        <v>-4.4597999999999999E-2</v>
      </c>
      <c r="M27" s="111">
        <v>100</v>
      </c>
      <c r="N27" s="1">
        <v>100</v>
      </c>
      <c r="O27" s="1">
        <v>0</v>
      </c>
      <c r="P27" s="1">
        <v>0</v>
      </c>
      <c r="Q27" s="1">
        <v>0</v>
      </c>
      <c r="R27" s="111">
        <v>37.97</v>
      </c>
      <c r="S27" s="1">
        <v>5.09</v>
      </c>
      <c r="T27" s="1">
        <v>12.22</v>
      </c>
      <c r="U27" s="1">
        <v>2.35</v>
      </c>
      <c r="V27" s="1">
        <v>11.77</v>
      </c>
      <c r="W27" s="1">
        <v>0.22</v>
      </c>
      <c r="X27" s="1">
        <v>6.56</v>
      </c>
      <c r="Y27" s="1">
        <v>12.31</v>
      </c>
      <c r="Z27" s="1">
        <v>2.79</v>
      </c>
      <c r="AA27" s="1">
        <v>2.5</v>
      </c>
      <c r="AB27" s="1">
        <v>1.92</v>
      </c>
      <c r="AC27" s="1">
        <v>4.3</v>
      </c>
      <c r="AD27" s="1">
        <v>0</v>
      </c>
      <c r="AE27" s="1">
        <v>0</v>
      </c>
      <c r="AF27" s="1">
        <v>0</v>
      </c>
      <c r="AG27" s="1">
        <v>0</v>
      </c>
      <c r="AH27" s="111">
        <v>0</v>
      </c>
      <c r="AI27" s="1">
        <v>0</v>
      </c>
      <c r="AJ27" s="1">
        <v>0</v>
      </c>
      <c r="AK27" s="1">
        <v>0</v>
      </c>
      <c r="AL27" s="111">
        <v>0</v>
      </c>
      <c r="AM27" s="1">
        <v>0</v>
      </c>
      <c r="AN27" s="1">
        <v>0</v>
      </c>
      <c r="AO27" s="1">
        <v>0</v>
      </c>
      <c r="AP27" s="111">
        <f t="shared" si="1"/>
        <v>0</v>
      </c>
      <c r="AQ27" s="1">
        <f t="shared" si="2"/>
        <v>0</v>
      </c>
      <c r="AR27" s="1">
        <f t="shared" si="3"/>
        <v>0</v>
      </c>
      <c r="AS27" s="126">
        <f t="shared" si="4"/>
        <v>0</v>
      </c>
    </row>
    <row r="28" spans="1:45" x14ac:dyDescent="0.3">
      <c r="A28" s="1">
        <v>22</v>
      </c>
      <c r="B28" s="1" t="s">
        <v>40</v>
      </c>
      <c r="C28" s="1">
        <v>1356</v>
      </c>
      <c r="D28" s="1">
        <v>10000</v>
      </c>
      <c r="E28" s="1">
        <v>-5.9468560000000004</v>
      </c>
      <c r="F28" s="1">
        <v>-1582518.9866539999</v>
      </c>
      <c r="G28" s="1">
        <v>-1075014.9063790001</v>
      </c>
      <c r="H28" s="1">
        <v>311.51464299999998</v>
      </c>
      <c r="I28" s="1">
        <v>154.478275</v>
      </c>
      <c r="J28" s="1">
        <v>38.435944999999997</v>
      </c>
      <c r="K28" s="1">
        <v>2.601731</v>
      </c>
      <c r="L28" s="1">
        <v>-4.0153000000000001E-2</v>
      </c>
      <c r="M28" s="111">
        <v>100</v>
      </c>
      <c r="N28" s="1">
        <v>100</v>
      </c>
      <c r="O28" s="1">
        <v>0</v>
      </c>
      <c r="P28" s="1">
        <v>0</v>
      </c>
      <c r="Q28" s="1">
        <v>0</v>
      </c>
      <c r="R28" s="111">
        <v>37.97</v>
      </c>
      <c r="S28" s="1">
        <v>5.09</v>
      </c>
      <c r="T28" s="1">
        <v>12.22</v>
      </c>
      <c r="U28" s="1">
        <v>2.35</v>
      </c>
      <c r="V28" s="1">
        <v>11.77</v>
      </c>
      <c r="W28" s="1">
        <v>0.22</v>
      </c>
      <c r="X28" s="1">
        <v>6.56</v>
      </c>
      <c r="Y28" s="1">
        <v>12.31</v>
      </c>
      <c r="Z28" s="1">
        <v>2.79</v>
      </c>
      <c r="AA28" s="1">
        <v>2.5</v>
      </c>
      <c r="AB28" s="1">
        <v>1.92</v>
      </c>
      <c r="AC28" s="1">
        <v>4.3</v>
      </c>
      <c r="AD28" s="1">
        <v>0</v>
      </c>
      <c r="AE28" s="1">
        <v>0</v>
      </c>
      <c r="AF28" s="1">
        <v>0</v>
      </c>
      <c r="AG28" s="1">
        <v>0</v>
      </c>
      <c r="AH28" s="111">
        <v>0</v>
      </c>
      <c r="AI28" s="1">
        <v>0</v>
      </c>
      <c r="AJ28" s="1">
        <v>0</v>
      </c>
      <c r="AK28" s="1">
        <v>0</v>
      </c>
      <c r="AL28" s="111">
        <v>0</v>
      </c>
      <c r="AM28" s="1">
        <v>0</v>
      </c>
      <c r="AN28" s="1">
        <v>0</v>
      </c>
      <c r="AO28" s="1">
        <v>0</v>
      </c>
      <c r="AP28" s="111">
        <f t="shared" si="1"/>
        <v>0</v>
      </c>
      <c r="AQ28" s="1">
        <f t="shared" si="2"/>
        <v>0</v>
      </c>
      <c r="AR28" s="1">
        <f t="shared" si="3"/>
        <v>0</v>
      </c>
      <c r="AS28" s="126">
        <f t="shared" si="4"/>
        <v>0</v>
      </c>
    </row>
    <row r="29" spans="1:45" x14ac:dyDescent="0.3">
      <c r="A29" s="1">
        <v>23</v>
      </c>
      <c r="B29" s="1" t="s">
        <v>40</v>
      </c>
      <c r="C29" s="1">
        <v>1354</v>
      </c>
      <c r="D29" s="1">
        <v>10000</v>
      </c>
      <c r="E29" s="1">
        <v>-5.9656440000000002</v>
      </c>
      <c r="F29" s="1">
        <v>-1581896.1470880001</v>
      </c>
      <c r="G29" s="1">
        <v>-1075323.8604049999</v>
      </c>
      <c r="H29" s="1">
        <v>311.32488499999999</v>
      </c>
      <c r="I29" s="1">
        <v>154.47575000000001</v>
      </c>
      <c r="J29" s="1">
        <v>38.425814000000003</v>
      </c>
      <c r="K29" s="1">
        <v>2.602417</v>
      </c>
      <c r="L29" s="1">
        <v>-3.5697E-2</v>
      </c>
      <c r="M29" s="111">
        <v>100</v>
      </c>
      <c r="N29" s="1">
        <v>100</v>
      </c>
      <c r="O29" s="1">
        <v>0</v>
      </c>
      <c r="P29" s="1">
        <v>0</v>
      </c>
      <c r="Q29" s="1">
        <v>0</v>
      </c>
      <c r="R29" s="111">
        <v>37.97</v>
      </c>
      <c r="S29" s="1">
        <v>5.09</v>
      </c>
      <c r="T29" s="1">
        <v>12.22</v>
      </c>
      <c r="U29" s="1">
        <v>2.35</v>
      </c>
      <c r="V29" s="1">
        <v>11.77</v>
      </c>
      <c r="W29" s="1">
        <v>0.22</v>
      </c>
      <c r="X29" s="1">
        <v>6.56</v>
      </c>
      <c r="Y29" s="1">
        <v>12.31</v>
      </c>
      <c r="Z29" s="1">
        <v>2.79</v>
      </c>
      <c r="AA29" s="1">
        <v>2.5</v>
      </c>
      <c r="AB29" s="1">
        <v>1.92</v>
      </c>
      <c r="AC29" s="1">
        <v>4.3</v>
      </c>
      <c r="AD29" s="1">
        <v>0</v>
      </c>
      <c r="AE29" s="1">
        <v>0</v>
      </c>
      <c r="AF29" s="1">
        <v>0</v>
      </c>
      <c r="AG29" s="1">
        <v>0</v>
      </c>
      <c r="AH29" s="111">
        <v>0</v>
      </c>
      <c r="AI29" s="1">
        <v>0</v>
      </c>
      <c r="AJ29" s="1">
        <v>0</v>
      </c>
      <c r="AK29" s="1">
        <v>0</v>
      </c>
      <c r="AL29" s="111">
        <v>0</v>
      </c>
      <c r="AM29" s="1">
        <v>0</v>
      </c>
      <c r="AN29" s="1">
        <v>0</v>
      </c>
      <c r="AO29" s="1">
        <v>0</v>
      </c>
      <c r="AP29" s="111">
        <f t="shared" si="1"/>
        <v>0</v>
      </c>
      <c r="AQ29" s="1">
        <f t="shared" si="2"/>
        <v>0</v>
      </c>
      <c r="AR29" s="1">
        <f t="shared" si="3"/>
        <v>0</v>
      </c>
      <c r="AS29" s="126">
        <f t="shared" si="4"/>
        <v>0</v>
      </c>
    </row>
    <row r="30" spans="1:45" x14ac:dyDescent="0.3">
      <c r="A30" s="1">
        <v>24</v>
      </c>
      <c r="B30" s="1" t="s">
        <v>40</v>
      </c>
      <c r="C30" s="1">
        <v>1352</v>
      </c>
      <c r="D30" s="1">
        <v>10000</v>
      </c>
      <c r="E30" s="1">
        <v>-5.9844889999999999</v>
      </c>
      <c r="F30" s="1">
        <v>-1581273.6872680001</v>
      </c>
      <c r="G30" s="1">
        <v>-1075632.809379</v>
      </c>
      <c r="H30" s="1">
        <v>311.13489700000002</v>
      </c>
      <c r="I30" s="1">
        <v>154.47322299999999</v>
      </c>
      <c r="J30" s="1">
        <v>38.415683000000001</v>
      </c>
      <c r="K30" s="1">
        <v>2.6031040000000001</v>
      </c>
      <c r="L30" s="1">
        <v>-3.1230000000000001E-2</v>
      </c>
      <c r="M30" s="111">
        <v>100</v>
      </c>
      <c r="N30" s="1">
        <v>100</v>
      </c>
      <c r="O30" s="1">
        <v>0</v>
      </c>
      <c r="P30" s="1">
        <v>0</v>
      </c>
      <c r="Q30" s="1">
        <v>0</v>
      </c>
      <c r="R30" s="111">
        <v>37.97</v>
      </c>
      <c r="S30" s="1">
        <v>5.09</v>
      </c>
      <c r="T30" s="1">
        <v>12.22</v>
      </c>
      <c r="U30" s="1">
        <v>2.35</v>
      </c>
      <c r="V30" s="1">
        <v>11.77</v>
      </c>
      <c r="W30" s="1">
        <v>0.22</v>
      </c>
      <c r="X30" s="1">
        <v>6.56</v>
      </c>
      <c r="Y30" s="1">
        <v>12.31</v>
      </c>
      <c r="Z30" s="1">
        <v>2.79</v>
      </c>
      <c r="AA30" s="1">
        <v>2.5</v>
      </c>
      <c r="AB30" s="1">
        <v>1.92</v>
      </c>
      <c r="AC30" s="1">
        <v>4.3</v>
      </c>
      <c r="AD30" s="1">
        <v>0</v>
      </c>
      <c r="AE30" s="1">
        <v>0</v>
      </c>
      <c r="AF30" s="1">
        <v>0</v>
      </c>
      <c r="AG30" s="1">
        <v>0</v>
      </c>
      <c r="AH30" s="111">
        <v>0</v>
      </c>
      <c r="AI30" s="1">
        <v>0</v>
      </c>
      <c r="AJ30" s="1">
        <v>0</v>
      </c>
      <c r="AK30" s="1">
        <v>0</v>
      </c>
      <c r="AL30" s="111">
        <v>0</v>
      </c>
      <c r="AM30" s="1">
        <v>0</v>
      </c>
      <c r="AN30" s="1">
        <v>0</v>
      </c>
      <c r="AO30" s="1">
        <v>0</v>
      </c>
      <c r="AP30" s="111">
        <f t="shared" si="1"/>
        <v>0</v>
      </c>
      <c r="AQ30" s="1">
        <f t="shared" si="2"/>
        <v>0</v>
      </c>
      <c r="AR30" s="1">
        <f t="shared" si="3"/>
        <v>0</v>
      </c>
      <c r="AS30" s="126">
        <f t="shared" si="4"/>
        <v>0</v>
      </c>
    </row>
    <row r="31" spans="1:45" x14ac:dyDescent="0.3">
      <c r="A31" s="1">
        <v>25</v>
      </c>
      <c r="B31" s="1" t="s">
        <v>40</v>
      </c>
      <c r="C31" s="1">
        <v>1350</v>
      </c>
      <c r="D31" s="1">
        <v>10000</v>
      </c>
      <c r="E31" s="1">
        <v>-6.0033919999999998</v>
      </c>
      <c r="F31" s="1">
        <v>-1580651.6076539999</v>
      </c>
      <c r="G31" s="1">
        <v>-1075941.753296</v>
      </c>
      <c r="H31" s="1">
        <v>310.94467800000001</v>
      </c>
      <c r="I31" s="1">
        <v>154.47069400000001</v>
      </c>
      <c r="J31" s="1">
        <v>38.405552</v>
      </c>
      <c r="K31" s="1">
        <v>2.60379</v>
      </c>
      <c r="L31" s="1">
        <v>-2.6752000000000001E-2</v>
      </c>
      <c r="M31" s="111">
        <v>100</v>
      </c>
      <c r="N31" s="1">
        <v>100</v>
      </c>
      <c r="O31" s="1">
        <v>0</v>
      </c>
      <c r="P31" s="1">
        <v>0</v>
      </c>
      <c r="Q31" s="1">
        <v>0</v>
      </c>
      <c r="R31" s="111">
        <v>37.97</v>
      </c>
      <c r="S31" s="1">
        <v>5.09</v>
      </c>
      <c r="T31" s="1">
        <v>12.22</v>
      </c>
      <c r="U31" s="1">
        <v>2.35</v>
      </c>
      <c r="V31" s="1">
        <v>11.77</v>
      </c>
      <c r="W31" s="1">
        <v>0.22</v>
      </c>
      <c r="X31" s="1">
        <v>6.56</v>
      </c>
      <c r="Y31" s="1">
        <v>12.31</v>
      </c>
      <c r="Z31" s="1">
        <v>2.79</v>
      </c>
      <c r="AA31" s="1">
        <v>2.5</v>
      </c>
      <c r="AB31" s="1">
        <v>1.92</v>
      </c>
      <c r="AC31" s="1">
        <v>4.3</v>
      </c>
      <c r="AD31" s="1">
        <v>0</v>
      </c>
      <c r="AE31" s="1">
        <v>0</v>
      </c>
      <c r="AF31" s="1">
        <v>0</v>
      </c>
      <c r="AG31" s="1">
        <v>0</v>
      </c>
      <c r="AH31" s="111">
        <v>0</v>
      </c>
      <c r="AI31" s="1">
        <v>0</v>
      </c>
      <c r="AJ31" s="1">
        <v>0</v>
      </c>
      <c r="AK31" s="1">
        <v>0</v>
      </c>
      <c r="AL31" s="111">
        <v>0</v>
      </c>
      <c r="AM31" s="1">
        <v>0</v>
      </c>
      <c r="AN31" s="1">
        <v>0</v>
      </c>
      <c r="AO31" s="1">
        <v>0</v>
      </c>
      <c r="AP31" s="111">
        <f t="shared" si="1"/>
        <v>0</v>
      </c>
      <c r="AQ31" s="1">
        <f t="shared" si="2"/>
        <v>0</v>
      </c>
      <c r="AR31" s="1">
        <f t="shared" si="3"/>
        <v>0</v>
      </c>
      <c r="AS31" s="126">
        <f t="shared" si="4"/>
        <v>0</v>
      </c>
    </row>
    <row r="32" spans="1:45" x14ac:dyDescent="0.3">
      <c r="A32" s="1">
        <v>26</v>
      </c>
      <c r="B32" s="1" t="s">
        <v>40</v>
      </c>
      <c r="C32" s="1">
        <v>1348</v>
      </c>
      <c r="D32" s="1">
        <v>10000</v>
      </c>
      <c r="E32" s="1">
        <v>-6.022354</v>
      </c>
      <c r="F32" s="1">
        <v>-1580029.9087090001</v>
      </c>
      <c r="G32" s="1">
        <v>-1076250.692153</v>
      </c>
      <c r="H32" s="1">
        <v>310.75422800000001</v>
      </c>
      <c r="I32" s="1">
        <v>154.468163</v>
      </c>
      <c r="J32" s="1">
        <v>38.395420999999999</v>
      </c>
      <c r="K32" s="1">
        <v>2.6044770000000002</v>
      </c>
      <c r="L32" s="1">
        <v>-2.2263999999999999E-2</v>
      </c>
      <c r="M32" s="111">
        <v>100</v>
      </c>
      <c r="N32" s="1">
        <v>100</v>
      </c>
      <c r="O32" s="1">
        <v>0</v>
      </c>
      <c r="P32" s="1">
        <v>0</v>
      </c>
      <c r="Q32" s="1">
        <v>0</v>
      </c>
      <c r="R32" s="111">
        <v>37.97</v>
      </c>
      <c r="S32" s="1">
        <v>5.09</v>
      </c>
      <c r="T32" s="1">
        <v>12.22</v>
      </c>
      <c r="U32" s="1">
        <v>2.35</v>
      </c>
      <c r="V32" s="1">
        <v>11.77</v>
      </c>
      <c r="W32" s="1">
        <v>0.22</v>
      </c>
      <c r="X32" s="1">
        <v>6.56</v>
      </c>
      <c r="Y32" s="1">
        <v>12.31</v>
      </c>
      <c r="Z32" s="1">
        <v>2.79</v>
      </c>
      <c r="AA32" s="1">
        <v>2.5</v>
      </c>
      <c r="AB32" s="1">
        <v>1.92</v>
      </c>
      <c r="AC32" s="1">
        <v>4.3</v>
      </c>
      <c r="AD32" s="1">
        <v>0</v>
      </c>
      <c r="AE32" s="1">
        <v>0</v>
      </c>
      <c r="AF32" s="1">
        <v>0</v>
      </c>
      <c r="AG32" s="1">
        <v>0</v>
      </c>
      <c r="AH32" s="111">
        <v>0</v>
      </c>
      <c r="AI32" s="1">
        <v>0</v>
      </c>
      <c r="AJ32" s="1">
        <v>0</v>
      </c>
      <c r="AK32" s="1">
        <v>0</v>
      </c>
      <c r="AL32" s="111">
        <v>0</v>
      </c>
      <c r="AM32" s="1">
        <v>0</v>
      </c>
      <c r="AN32" s="1">
        <v>0</v>
      </c>
      <c r="AO32" s="1">
        <v>0</v>
      </c>
      <c r="AP32" s="111">
        <f t="shared" si="1"/>
        <v>0</v>
      </c>
      <c r="AQ32" s="1">
        <f t="shared" si="2"/>
        <v>0</v>
      </c>
      <c r="AR32" s="1">
        <f t="shared" si="3"/>
        <v>0</v>
      </c>
      <c r="AS32" s="126">
        <f t="shared" si="4"/>
        <v>0</v>
      </c>
    </row>
    <row r="33" spans="1:45" x14ac:dyDescent="0.3">
      <c r="A33" s="1">
        <v>27</v>
      </c>
      <c r="B33" s="1" t="s">
        <v>40</v>
      </c>
      <c r="C33" s="1">
        <v>1346</v>
      </c>
      <c r="D33" s="1">
        <v>10000</v>
      </c>
      <c r="E33" s="1">
        <v>-6.0413730000000001</v>
      </c>
      <c r="F33" s="1">
        <v>-1579408.5908969999</v>
      </c>
      <c r="G33" s="1">
        <v>-1076559.625948</v>
      </c>
      <c r="H33" s="1">
        <v>310.56354599999997</v>
      </c>
      <c r="I33" s="1">
        <v>154.465631</v>
      </c>
      <c r="J33" s="1">
        <v>38.385289999999998</v>
      </c>
      <c r="K33" s="1">
        <v>2.605165</v>
      </c>
      <c r="L33" s="1">
        <v>-1.7763000000000001E-2</v>
      </c>
      <c r="M33" s="111">
        <v>100</v>
      </c>
      <c r="N33" s="1">
        <v>100</v>
      </c>
      <c r="O33" s="1">
        <v>0</v>
      </c>
      <c r="P33" s="1">
        <v>0</v>
      </c>
      <c r="Q33" s="1">
        <v>0</v>
      </c>
      <c r="R33" s="111">
        <v>37.97</v>
      </c>
      <c r="S33" s="1">
        <v>5.09</v>
      </c>
      <c r="T33" s="1">
        <v>12.22</v>
      </c>
      <c r="U33" s="1">
        <v>2.35</v>
      </c>
      <c r="V33" s="1">
        <v>11.77</v>
      </c>
      <c r="W33" s="1">
        <v>0.22</v>
      </c>
      <c r="X33" s="1">
        <v>6.56</v>
      </c>
      <c r="Y33" s="1">
        <v>12.31</v>
      </c>
      <c r="Z33" s="1">
        <v>2.79</v>
      </c>
      <c r="AA33" s="1">
        <v>2.5</v>
      </c>
      <c r="AB33" s="1">
        <v>1.92</v>
      </c>
      <c r="AC33" s="1">
        <v>4.3</v>
      </c>
      <c r="AD33" s="1">
        <v>0</v>
      </c>
      <c r="AE33" s="1">
        <v>0</v>
      </c>
      <c r="AF33" s="1">
        <v>0</v>
      </c>
      <c r="AG33" s="1">
        <v>0</v>
      </c>
      <c r="AH33" s="111">
        <v>0</v>
      </c>
      <c r="AI33" s="1">
        <v>0</v>
      </c>
      <c r="AJ33" s="1">
        <v>0</v>
      </c>
      <c r="AK33" s="1">
        <v>0</v>
      </c>
      <c r="AL33" s="111">
        <v>0</v>
      </c>
      <c r="AM33" s="1">
        <v>0</v>
      </c>
      <c r="AN33" s="1">
        <v>0</v>
      </c>
      <c r="AO33" s="1">
        <v>0</v>
      </c>
      <c r="AP33" s="111">
        <f t="shared" si="1"/>
        <v>0</v>
      </c>
      <c r="AQ33" s="1">
        <f t="shared" si="2"/>
        <v>0</v>
      </c>
      <c r="AR33" s="1">
        <f t="shared" si="3"/>
        <v>0</v>
      </c>
      <c r="AS33" s="126">
        <f t="shared" si="4"/>
        <v>0</v>
      </c>
    </row>
    <row r="34" spans="1:45" x14ac:dyDescent="0.3">
      <c r="A34" s="1">
        <v>28</v>
      </c>
      <c r="B34" s="1" t="s">
        <v>40</v>
      </c>
      <c r="C34" s="1">
        <v>1344</v>
      </c>
      <c r="D34" s="1">
        <v>10000</v>
      </c>
      <c r="E34" s="1">
        <v>-6.0604509999999996</v>
      </c>
      <c r="F34" s="1">
        <v>-1578787.6546819999</v>
      </c>
      <c r="G34" s="1">
        <v>-1076868.554675</v>
      </c>
      <c r="H34" s="1">
        <v>310.37263100000001</v>
      </c>
      <c r="I34" s="1">
        <v>154.463097</v>
      </c>
      <c r="J34" s="1">
        <v>38.375158999999996</v>
      </c>
      <c r="K34" s="1">
        <v>2.6058520000000001</v>
      </c>
      <c r="L34" s="1">
        <v>-1.3252E-2</v>
      </c>
      <c r="M34" s="111">
        <v>100</v>
      </c>
      <c r="N34" s="1">
        <v>100</v>
      </c>
      <c r="O34" s="1">
        <v>0</v>
      </c>
      <c r="P34" s="1">
        <v>0</v>
      </c>
      <c r="Q34" s="1">
        <v>0</v>
      </c>
      <c r="R34" s="111">
        <v>37.97</v>
      </c>
      <c r="S34" s="1">
        <v>5.09</v>
      </c>
      <c r="T34" s="1">
        <v>12.22</v>
      </c>
      <c r="U34" s="1">
        <v>2.35</v>
      </c>
      <c r="V34" s="1">
        <v>11.77</v>
      </c>
      <c r="W34" s="1">
        <v>0.22</v>
      </c>
      <c r="X34" s="1">
        <v>6.56</v>
      </c>
      <c r="Y34" s="1">
        <v>12.31</v>
      </c>
      <c r="Z34" s="1">
        <v>2.79</v>
      </c>
      <c r="AA34" s="1">
        <v>2.5</v>
      </c>
      <c r="AB34" s="1">
        <v>1.92</v>
      </c>
      <c r="AC34" s="1">
        <v>4.3</v>
      </c>
      <c r="AD34" s="1">
        <v>0</v>
      </c>
      <c r="AE34" s="1">
        <v>0</v>
      </c>
      <c r="AF34" s="1">
        <v>0</v>
      </c>
      <c r="AG34" s="1">
        <v>0</v>
      </c>
      <c r="AH34" s="111">
        <v>0</v>
      </c>
      <c r="AI34" s="1">
        <v>0</v>
      </c>
      <c r="AJ34" s="1">
        <v>0</v>
      </c>
      <c r="AK34" s="1">
        <v>0</v>
      </c>
      <c r="AL34" s="111">
        <v>0</v>
      </c>
      <c r="AM34" s="1">
        <v>0</v>
      </c>
      <c r="AN34" s="1">
        <v>0</v>
      </c>
      <c r="AO34" s="1">
        <v>0</v>
      </c>
      <c r="AP34" s="111">
        <f t="shared" si="1"/>
        <v>0</v>
      </c>
      <c r="AQ34" s="1">
        <f t="shared" si="2"/>
        <v>0</v>
      </c>
      <c r="AR34" s="1">
        <f t="shared" si="3"/>
        <v>0</v>
      </c>
      <c r="AS34" s="126">
        <f t="shared" si="4"/>
        <v>0</v>
      </c>
    </row>
    <row r="35" spans="1:45" x14ac:dyDescent="0.3">
      <c r="A35" s="1">
        <v>29</v>
      </c>
      <c r="B35" s="1" t="s">
        <v>40</v>
      </c>
      <c r="C35" s="1">
        <v>1342</v>
      </c>
      <c r="D35" s="1">
        <v>10000</v>
      </c>
      <c r="E35" s="1">
        <v>-6.0795870000000001</v>
      </c>
      <c r="F35" s="1">
        <v>-1578167.1005289999</v>
      </c>
      <c r="G35" s="1">
        <v>-1077177.4783330001</v>
      </c>
      <c r="H35" s="1">
        <v>310.18148300000001</v>
      </c>
      <c r="I35" s="1">
        <v>154.46055999999999</v>
      </c>
      <c r="J35" s="1">
        <v>38.365029</v>
      </c>
      <c r="K35" s="1">
        <v>2.6065399999999999</v>
      </c>
      <c r="L35" s="1">
        <v>-8.7299999999999999E-3</v>
      </c>
      <c r="M35" s="111">
        <v>100</v>
      </c>
      <c r="N35" s="1">
        <v>100</v>
      </c>
      <c r="O35" s="1">
        <v>0</v>
      </c>
      <c r="P35" s="1">
        <v>0</v>
      </c>
      <c r="Q35" s="1">
        <v>0</v>
      </c>
      <c r="R35" s="111">
        <v>37.97</v>
      </c>
      <c r="S35" s="1">
        <v>5.09</v>
      </c>
      <c r="T35" s="1">
        <v>12.22</v>
      </c>
      <c r="U35" s="1">
        <v>2.35</v>
      </c>
      <c r="V35" s="1">
        <v>11.77</v>
      </c>
      <c r="W35" s="1">
        <v>0.22</v>
      </c>
      <c r="X35" s="1">
        <v>6.56</v>
      </c>
      <c r="Y35" s="1">
        <v>12.31</v>
      </c>
      <c r="Z35" s="1">
        <v>2.79</v>
      </c>
      <c r="AA35" s="1">
        <v>2.5</v>
      </c>
      <c r="AB35" s="1">
        <v>1.92</v>
      </c>
      <c r="AC35" s="1">
        <v>4.3</v>
      </c>
      <c r="AD35" s="1">
        <v>0</v>
      </c>
      <c r="AE35" s="1">
        <v>0</v>
      </c>
      <c r="AF35" s="1">
        <v>0</v>
      </c>
      <c r="AG35" s="1">
        <v>0</v>
      </c>
      <c r="AH35" s="111">
        <v>0</v>
      </c>
      <c r="AI35" s="1">
        <v>0</v>
      </c>
      <c r="AJ35" s="1">
        <v>0</v>
      </c>
      <c r="AK35" s="1">
        <v>0</v>
      </c>
      <c r="AL35" s="111">
        <v>0</v>
      </c>
      <c r="AM35" s="1">
        <v>0</v>
      </c>
      <c r="AN35" s="1">
        <v>0</v>
      </c>
      <c r="AO35" s="1">
        <v>0</v>
      </c>
      <c r="AP35" s="111">
        <f t="shared" si="1"/>
        <v>0</v>
      </c>
      <c r="AQ35" s="1">
        <f t="shared" si="2"/>
        <v>0</v>
      </c>
      <c r="AR35" s="1">
        <f t="shared" si="3"/>
        <v>0</v>
      </c>
      <c r="AS35" s="126">
        <f t="shared" si="4"/>
        <v>0</v>
      </c>
    </row>
    <row r="36" spans="1:45" x14ac:dyDescent="0.3">
      <c r="A36" s="1">
        <v>30</v>
      </c>
      <c r="B36" s="1" t="s">
        <v>40</v>
      </c>
      <c r="C36" s="1">
        <v>1340</v>
      </c>
      <c r="D36" s="1">
        <v>10000</v>
      </c>
      <c r="E36" s="1">
        <v>-6.0987830000000001</v>
      </c>
      <c r="F36" s="1">
        <v>-1577546.928906</v>
      </c>
      <c r="G36" s="1">
        <v>-1077486.3969159999</v>
      </c>
      <c r="H36" s="1">
        <v>309.99010099999998</v>
      </c>
      <c r="I36" s="1">
        <v>154.458023</v>
      </c>
      <c r="J36" s="1">
        <v>38.354897999999999</v>
      </c>
      <c r="K36" s="1">
        <v>2.6072289999999998</v>
      </c>
      <c r="L36" s="1">
        <v>-4.1960000000000001E-3</v>
      </c>
      <c r="M36" s="111">
        <v>100</v>
      </c>
      <c r="N36" s="1">
        <v>100</v>
      </c>
      <c r="O36" s="1">
        <v>0</v>
      </c>
      <c r="P36" s="1">
        <v>0</v>
      </c>
      <c r="Q36" s="1">
        <v>0</v>
      </c>
      <c r="R36" s="111">
        <v>37.97</v>
      </c>
      <c r="S36" s="1">
        <v>5.09</v>
      </c>
      <c r="T36" s="1">
        <v>12.22</v>
      </c>
      <c r="U36" s="1">
        <v>2.35</v>
      </c>
      <c r="V36" s="1">
        <v>11.77</v>
      </c>
      <c r="W36" s="1">
        <v>0.22</v>
      </c>
      <c r="X36" s="1">
        <v>6.56</v>
      </c>
      <c r="Y36" s="1">
        <v>12.31</v>
      </c>
      <c r="Z36" s="1">
        <v>2.79</v>
      </c>
      <c r="AA36" s="1">
        <v>2.5</v>
      </c>
      <c r="AB36" s="1">
        <v>1.92</v>
      </c>
      <c r="AC36" s="1">
        <v>4.3</v>
      </c>
      <c r="AD36" s="1">
        <v>0</v>
      </c>
      <c r="AE36" s="1">
        <v>0</v>
      </c>
      <c r="AF36" s="1">
        <v>0</v>
      </c>
      <c r="AG36" s="1">
        <v>0</v>
      </c>
      <c r="AH36" s="111">
        <v>0</v>
      </c>
      <c r="AI36" s="1">
        <v>0</v>
      </c>
      <c r="AJ36" s="1">
        <v>0</v>
      </c>
      <c r="AK36" s="1">
        <v>0</v>
      </c>
      <c r="AL36" s="111">
        <v>0</v>
      </c>
      <c r="AM36" s="1">
        <v>0</v>
      </c>
      <c r="AN36" s="1">
        <v>0</v>
      </c>
      <c r="AO36" s="1">
        <v>0</v>
      </c>
      <c r="AP36" s="111">
        <f t="shared" si="1"/>
        <v>0</v>
      </c>
      <c r="AQ36" s="1">
        <f t="shared" si="2"/>
        <v>0</v>
      </c>
      <c r="AR36" s="1">
        <f t="shared" si="3"/>
        <v>0</v>
      </c>
      <c r="AS36" s="126">
        <f t="shared" si="4"/>
        <v>0</v>
      </c>
    </row>
    <row r="37" spans="1:45" x14ac:dyDescent="0.3">
      <c r="A37" s="1">
        <v>31</v>
      </c>
      <c r="B37" s="1" t="s">
        <v>40</v>
      </c>
      <c r="C37" s="1">
        <v>1338</v>
      </c>
      <c r="D37" s="1">
        <v>10000</v>
      </c>
      <c r="E37" s="1">
        <v>-6.1180370000000002</v>
      </c>
      <c r="F37" s="1">
        <v>-1576927.1402799999</v>
      </c>
      <c r="G37" s="1">
        <v>-1077795.310422</v>
      </c>
      <c r="H37" s="1">
        <v>309.79848500000003</v>
      </c>
      <c r="I37" s="1">
        <v>154.45548299999999</v>
      </c>
      <c r="J37" s="1">
        <v>38.344766999999997</v>
      </c>
      <c r="K37" s="1">
        <v>2.6079180000000002</v>
      </c>
      <c r="L37" s="1">
        <v>3.48E-4</v>
      </c>
      <c r="M37" s="111">
        <v>100</v>
      </c>
      <c r="N37" s="1">
        <v>100</v>
      </c>
      <c r="O37" s="1">
        <v>0</v>
      </c>
      <c r="P37" s="1">
        <v>0</v>
      </c>
      <c r="Q37" s="1">
        <v>0</v>
      </c>
      <c r="R37" s="111">
        <v>37.97</v>
      </c>
      <c r="S37" s="1">
        <v>5.09</v>
      </c>
      <c r="T37" s="1">
        <v>12.22</v>
      </c>
      <c r="U37" s="1">
        <v>2.35</v>
      </c>
      <c r="V37" s="1">
        <v>11.77</v>
      </c>
      <c r="W37" s="1">
        <v>0.22</v>
      </c>
      <c r="X37" s="1">
        <v>6.56</v>
      </c>
      <c r="Y37" s="1">
        <v>12.31</v>
      </c>
      <c r="Z37" s="1">
        <v>2.79</v>
      </c>
      <c r="AA37" s="1">
        <v>2.5</v>
      </c>
      <c r="AB37" s="1">
        <v>1.92</v>
      </c>
      <c r="AC37" s="1">
        <v>4.3</v>
      </c>
      <c r="AD37" s="1">
        <v>0</v>
      </c>
      <c r="AE37" s="1">
        <v>0</v>
      </c>
      <c r="AF37" s="1">
        <v>0</v>
      </c>
      <c r="AG37" s="1">
        <v>0</v>
      </c>
      <c r="AH37" s="111">
        <v>0</v>
      </c>
      <c r="AI37" s="1">
        <v>0</v>
      </c>
      <c r="AJ37" s="1">
        <v>0</v>
      </c>
      <c r="AK37" s="1">
        <v>0</v>
      </c>
      <c r="AL37" s="111">
        <v>0</v>
      </c>
      <c r="AM37" s="1">
        <v>0</v>
      </c>
      <c r="AN37" s="1">
        <v>0</v>
      </c>
      <c r="AO37" s="1">
        <v>0</v>
      </c>
      <c r="AP37" s="111">
        <f t="shared" si="1"/>
        <v>0</v>
      </c>
      <c r="AQ37" s="1">
        <f t="shared" si="2"/>
        <v>0</v>
      </c>
      <c r="AR37" s="1">
        <f t="shared" si="3"/>
        <v>0</v>
      </c>
      <c r="AS37" s="126">
        <f t="shared" si="4"/>
        <v>0</v>
      </c>
    </row>
    <row r="38" spans="1:45" x14ac:dyDescent="0.3">
      <c r="A38" s="1">
        <v>32</v>
      </c>
      <c r="B38" s="1" t="s">
        <v>40</v>
      </c>
      <c r="C38" s="1">
        <v>1336</v>
      </c>
      <c r="D38" s="1">
        <v>10000</v>
      </c>
      <c r="E38" s="1">
        <v>-6.1373509999999998</v>
      </c>
      <c r="F38" s="1">
        <v>-1576307.7351200001</v>
      </c>
      <c r="G38" s="1">
        <v>-1078104.218846</v>
      </c>
      <c r="H38" s="1">
        <v>309.60663499999998</v>
      </c>
      <c r="I38" s="1">
        <v>154.45294100000001</v>
      </c>
      <c r="J38" s="1">
        <v>38.334636000000003</v>
      </c>
      <c r="K38" s="1">
        <v>2.6086070000000001</v>
      </c>
      <c r="L38" s="1">
        <v>4.9049999999999996E-3</v>
      </c>
      <c r="M38" s="111">
        <v>100</v>
      </c>
      <c r="N38" s="1">
        <v>100</v>
      </c>
      <c r="O38" s="1">
        <v>0</v>
      </c>
      <c r="P38" s="1">
        <v>0</v>
      </c>
      <c r="Q38" s="1">
        <v>0</v>
      </c>
      <c r="R38" s="111">
        <v>37.97</v>
      </c>
      <c r="S38" s="1">
        <v>5.09</v>
      </c>
      <c r="T38" s="1">
        <v>12.22</v>
      </c>
      <c r="U38" s="1">
        <v>2.35</v>
      </c>
      <c r="V38" s="1">
        <v>11.77</v>
      </c>
      <c r="W38" s="1">
        <v>0.22</v>
      </c>
      <c r="X38" s="1">
        <v>6.56</v>
      </c>
      <c r="Y38" s="1">
        <v>12.31</v>
      </c>
      <c r="Z38" s="1">
        <v>2.79</v>
      </c>
      <c r="AA38" s="1">
        <v>2.5</v>
      </c>
      <c r="AB38" s="1">
        <v>1.92</v>
      </c>
      <c r="AC38" s="1">
        <v>4.3</v>
      </c>
      <c r="AD38" s="1">
        <v>0</v>
      </c>
      <c r="AE38" s="1">
        <v>0</v>
      </c>
      <c r="AF38" s="1">
        <v>0</v>
      </c>
      <c r="AG38" s="1">
        <v>0</v>
      </c>
      <c r="AH38" s="111">
        <v>0</v>
      </c>
      <c r="AI38" s="1">
        <v>0</v>
      </c>
      <c r="AJ38" s="1">
        <v>0</v>
      </c>
      <c r="AK38" s="1">
        <v>0</v>
      </c>
      <c r="AL38" s="111">
        <v>0</v>
      </c>
      <c r="AM38" s="1">
        <v>0</v>
      </c>
      <c r="AN38" s="1">
        <v>0</v>
      </c>
      <c r="AO38" s="1">
        <v>0</v>
      </c>
      <c r="AP38" s="111">
        <f t="shared" si="1"/>
        <v>0</v>
      </c>
      <c r="AQ38" s="1">
        <f t="shared" si="2"/>
        <v>0</v>
      </c>
      <c r="AR38" s="1">
        <f t="shared" si="3"/>
        <v>0</v>
      </c>
      <c r="AS38" s="126">
        <f t="shared" si="4"/>
        <v>0</v>
      </c>
    </row>
    <row r="39" spans="1:45" x14ac:dyDescent="0.3">
      <c r="A39" s="1">
        <v>33</v>
      </c>
      <c r="B39" s="1" t="s">
        <v>40</v>
      </c>
      <c r="C39" s="1">
        <v>1334</v>
      </c>
      <c r="D39" s="1">
        <v>10000</v>
      </c>
      <c r="E39" s="1">
        <v>-6.1567249999999998</v>
      </c>
      <c r="F39" s="1">
        <v>-1575688.7138980001</v>
      </c>
      <c r="G39" s="1">
        <v>-1078413.122186</v>
      </c>
      <c r="H39" s="1">
        <v>309.41454900000002</v>
      </c>
      <c r="I39" s="1">
        <v>154.45039800000001</v>
      </c>
      <c r="J39" s="1">
        <v>38.324505000000002</v>
      </c>
      <c r="K39" s="1">
        <v>2.6092970000000002</v>
      </c>
      <c r="L39" s="1">
        <v>9.4719999999999995E-3</v>
      </c>
      <c r="M39" s="111">
        <v>100</v>
      </c>
      <c r="N39" s="1">
        <v>100</v>
      </c>
      <c r="O39" s="1">
        <v>0</v>
      </c>
      <c r="P39" s="1">
        <v>0</v>
      </c>
      <c r="Q39" s="1">
        <v>0</v>
      </c>
      <c r="R39" s="111">
        <v>37.97</v>
      </c>
      <c r="S39" s="1">
        <v>5.09</v>
      </c>
      <c r="T39" s="1">
        <v>12.22</v>
      </c>
      <c r="U39" s="1">
        <v>2.35</v>
      </c>
      <c r="V39" s="1">
        <v>11.77</v>
      </c>
      <c r="W39" s="1">
        <v>0.22</v>
      </c>
      <c r="X39" s="1">
        <v>6.56</v>
      </c>
      <c r="Y39" s="1">
        <v>12.31</v>
      </c>
      <c r="Z39" s="1">
        <v>2.79</v>
      </c>
      <c r="AA39" s="1">
        <v>2.5</v>
      </c>
      <c r="AB39" s="1">
        <v>1.92</v>
      </c>
      <c r="AC39" s="1">
        <v>4.3</v>
      </c>
      <c r="AD39" s="1">
        <v>0</v>
      </c>
      <c r="AE39" s="1">
        <v>0</v>
      </c>
      <c r="AF39" s="1">
        <v>0</v>
      </c>
      <c r="AG39" s="1">
        <v>0</v>
      </c>
      <c r="AH39" s="111">
        <v>0</v>
      </c>
      <c r="AI39" s="1">
        <v>0</v>
      </c>
      <c r="AJ39" s="1">
        <v>0</v>
      </c>
      <c r="AK39" s="1">
        <v>0</v>
      </c>
      <c r="AL39" s="111">
        <v>0</v>
      </c>
      <c r="AM39" s="1">
        <v>0</v>
      </c>
      <c r="AN39" s="1">
        <v>0</v>
      </c>
      <c r="AO39" s="1">
        <v>0</v>
      </c>
      <c r="AP39" s="111">
        <f t="shared" si="1"/>
        <v>0</v>
      </c>
      <c r="AQ39" s="1">
        <f t="shared" si="2"/>
        <v>0</v>
      </c>
      <c r="AR39" s="1">
        <f t="shared" si="3"/>
        <v>0</v>
      </c>
      <c r="AS39" s="126">
        <f t="shared" si="4"/>
        <v>0</v>
      </c>
    </row>
    <row r="40" spans="1:45" x14ac:dyDescent="0.3">
      <c r="A40" s="1">
        <v>34</v>
      </c>
      <c r="B40" s="1" t="s">
        <v>40</v>
      </c>
      <c r="C40" s="1">
        <v>1332</v>
      </c>
      <c r="D40" s="1">
        <v>10000</v>
      </c>
      <c r="E40" s="1">
        <v>-6.176158</v>
      </c>
      <c r="F40" s="1">
        <v>-1575070.077084</v>
      </c>
      <c r="G40" s="1">
        <v>-1078722.0204380001</v>
      </c>
      <c r="H40" s="1">
        <v>309.22222599999998</v>
      </c>
      <c r="I40" s="1">
        <v>154.44785300000001</v>
      </c>
      <c r="J40" s="1">
        <v>38.314374000000001</v>
      </c>
      <c r="K40" s="1">
        <v>2.6099869999999998</v>
      </c>
      <c r="L40" s="1">
        <v>1.4050999999999999E-2</v>
      </c>
      <c r="M40" s="111">
        <v>100</v>
      </c>
      <c r="N40" s="1">
        <v>100</v>
      </c>
      <c r="O40" s="1">
        <v>0</v>
      </c>
      <c r="P40" s="1">
        <v>0</v>
      </c>
      <c r="Q40" s="1">
        <v>0</v>
      </c>
      <c r="R40" s="111">
        <v>37.97</v>
      </c>
      <c r="S40" s="1">
        <v>5.09</v>
      </c>
      <c r="T40" s="1">
        <v>12.22</v>
      </c>
      <c r="U40" s="1">
        <v>2.35</v>
      </c>
      <c r="V40" s="1">
        <v>11.77</v>
      </c>
      <c r="W40" s="1">
        <v>0.22</v>
      </c>
      <c r="X40" s="1">
        <v>6.56</v>
      </c>
      <c r="Y40" s="1">
        <v>12.31</v>
      </c>
      <c r="Z40" s="1">
        <v>2.79</v>
      </c>
      <c r="AA40" s="1">
        <v>2.5</v>
      </c>
      <c r="AB40" s="1">
        <v>1.92</v>
      </c>
      <c r="AC40" s="1">
        <v>4.3</v>
      </c>
      <c r="AD40" s="1">
        <v>0</v>
      </c>
      <c r="AE40" s="1">
        <v>0</v>
      </c>
      <c r="AF40" s="1">
        <v>0</v>
      </c>
      <c r="AG40" s="1">
        <v>0</v>
      </c>
      <c r="AH40" s="111">
        <v>0</v>
      </c>
      <c r="AI40" s="1">
        <v>0</v>
      </c>
      <c r="AJ40" s="1">
        <v>0</v>
      </c>
      <c r="AK40" s="1">
        <v>0</v>
      </c>
      <c r="AL40" s="111">
        <v>0</v>
      </c>
      <c r="AM40" s="1">
        <v>0</v>
      </c>
      <c r="AN40" s="1">
        <v>0</v>
      </c>
      <c r="AO40" s="1">
        <v>0</v>
      </c>
      <c r="AP40" s="111">
        <f t="shared" si="1"/>
        <v>0</v>
      </c>
      <c r="AQ40" s="1">
        <f t="shared" si="2"/>
        <v>0</v>
      </c>
      <c r="AR40" s="1">
        <f t="shared" si="3"/>
        <v>0</v>
      </c>
      <c r="AS40" s="126">
        <f t="shared" si="4"/>
        <v>0</v>
      </c>
    </row>
    <row r="41" spans="1:45" x14ac:dyDescent="0.3">
      <c r="A41" s="1">
        <v>35</v>
      </c>
      <c r="B41" s="1" t="s">
        <v>40</v>
      </c>
      <c r="C41" s="1">
        <v>1330</v>
      </c>
      <c r="D41" s="1">
        <v>10000</v>
      </c>
      <c r="E41" s="1">
        <v>-6.1956509999999998</v>
      </c>
      <c r="F41" s="1">
        <v>-1574451.8251499999</v>
      </c>
      <c r="G41" s="1">
        <v>-1079030.9135970001</v>
      </c>
      <c r="H41" s="1">
        <v>309.02966800000002</v>
      </c>
      <c r="I41" s="1">
        <v>154.44530599999999</v>
      </c>
      <c r="J41" s="1">
        <v>38.304243</v>
      </c>
      <c r="K41" s="1">
        <v>2.6106769999999999</v>
      </c>
      <c r="L41" s="1">
        <v>1.8641000000000001E-2</v>
      </c>
      <c r="M41" s="111">
        <v>100</v>
      </c>
      <c r="N41" s="1">
        <v>100</v>
      </c>
      <c r="O41" s="1">
        <v>0</v>
      </c>
      <c r="P41" s="1">
        <v>0</v>
      </c>
      <c r="Q41" s="1">
        <v>0</v>
      </c>
      <c r="R41" s="111">
        <v>37.97</v>
      </c>
      <c r="S41" s="1">
        <v>5.09</v>
      </c>
      <c r="T41" s="1">
        <v>12.22</v>
      </c>
      <c r="U41" s="1">
        <v>2.35</v>
      </c>
      <c r="V41" s="1">
        <v>11.77</v>
      </c>
      <c r="W41" s="1">
        <v>0.22</v>
      </c>
      <c r="X41" s="1">
        <v>6.56</v>
      </c>
      <c r="Y41" s="1">
        <v>12.31</v>
      </c>
      <c r="Z41" s="1">
        <v>2.79</v>
      </c>
      <c r="AA41" s="1">
        <v>2.5</v>
      </c>
      <c r="AB41" s="1">
        <v>1.92</v>
      </c>
      <c r="AC41" s="1">
        <v>4.3</v>
      </c>
      <c r="AD41" s="1">
        <v>0</v>
      </c>
      <c r="AE41" s="1">
        <v>0</v>
      </c>
      <c r="AF41" s="1">
        <v>0</v>
      </c>
      <c r="AG41" s="1">
        <v>0</v>
      </c>
      <c r="AH41" s="111">
        <v>0</v>
      </c>
      <c r="AI41" s="1">
        <v>0</v>
      </c>
      <c r="AJ41" s="1">
        <v>0</v>
      </c>
      <c r="AK41" s="1">
        <v>0</v>
      </c>
      <c r="AL41" s="111">
        <v>0</v>
      </c>
      <c r="AM41" s="1">
        <v>0</v>
      </c>
      <c r="AN41" s="1">
        <v>0</v>
      </c>
      <c r="AO41" s="1">
        <v>0</v>
      </c>
      <c r="AP41" s="111">
        <f t="shared" si="1"/>
        <v>0</v>
      </c>
      <c r="AQ41" s="1">
        <f t="shared" si="2"/>
        <v>0</v>
      </c>
      <c r="AR41" s="1">
        <f t="shared" si="3"/>
        <v>0</v>
      </c>
      <c r="AS41" s="126">
        <f t="shared" si="4"/>
        <v>0</v>
      </c>
    </row>
    <row r="42" spans="1:45" x14ac:dyDescent="0.3">
      <c r="A42" s="1">
        <v>36</v>
      </c>
      <c r="B42" s="1" t="s">
        <v>40</v>
      </c>
      <c r="C42" s="1">
        <v>1328</v>
      </c>
      <c r="D42" s="1">
        <v>10000</v>
      </c>
      <c r="E42" s="1">
        <v>-6.2152050000000001</v>
      </c>
      <c r="F42" s="1">
        <v>-1573833.958571</v>
      </c>
      <c r="G42" s="1">
        <v>-1079339.8016609999</v>
      </c>
      <c r="H42" s="1">
        <v>308.83687200000003</v>
      </c>
      <c r="I42" s="1">
        <v>154.442757</v>
      </c>
      <c r="J42" s="1">
        <v>38.294113000000003</v>
      </c>
      <c r="K42" s="1">
        <v>2.611367</v>
      </c>
      <c r="L42" s="1">
        <v>2.3243E-2</v>
      </c>
      <c r="M42" s="111">
        <v>100</v>
      </c>
      <c r="N42" s="1">
        <v>100</v>
      </c>
      <c r="O42" s="1">
        <v>0</v>
      </c>
      <c r="P42" s="1">
        <v>0</v>
      </c>
      <c r="Q42" s="1">
        <v>0</v>
      </c>
      <c r="R42" s="111">
        <v>37.97</v>
      </c>
      <c r="S42" s="1">
        <v>5.09</v>
      </c>
      <c r="T42" s="1">
        <v>12.22</v>
      </c>
      <c r="U42" s="1">
        <v>2.35</v>
      </c>
      <c r="V42" s="1">
        <v>11.77</v>
      </c>
      <c r="W42" s="1">
        <v>0.22</v>
      </c>
      <c r="X42" s="1">
        <v>6.56</v>
      </c>
      <c r="Y42" s="1">
        <v>12.31</v>
      </c>
      <c r="Z42" s="1">
        <v>2.79</v>
      </c>
      <c r="AA42" s="1">
        <v>2.5</v>
      </c>
      <c r="AB42" s="1">
        <v>1.92</v>
      </c>
      <c r="AC42" s="1">
        <v>4.3</v>
      </c>
      <c r="AD42" s="1">
        <v>0</v>
      </c>
      <c r="AE42" s="1">
        <v>0</v>
      </c>
      <c r="AF42" s="1">
        <v>0</v>
      </c>
      <c r="AG42" s="1">
        <v>0</v>
      </c>
      <c r="AH42" s="111">
        <v>0</v>
      </c>
      <c r="AI42" s="1">
        <v>0</v>
      </c>
      <c r="AJ42" s="1">
        <v>0</v>
      </c>
      <c r="AK42" s="1">
        <v>0</v>
      </c>
      <c r="AL42" s="111">
        <v>0</v>
      </c>
      <c r="AM42" s="1">
        <v>0</v>
      </c>
      <c r="AN42" s="1">
        <v>0</v>
      </c>
      <c r="AO42" s="1">
        <v>0</v>
      </c>
      <c r="AP42" s="111">
        <f t="shared" si="1"/>
        <v>0</v>
      </c>
      <c r="AQ42" s="1">
        <f t="shared" si="2"/>
        <v>0</v>
      </c>
      <c r="AR42" s="1">
        <f t="shared" si="3"/>
        <v>0</v>
      </c>
      <c r="AS42" s="126">
        <f t="shared" si="4"/>
        <v>0</v>
      </c>
    </row>
    <row r="43" spans="1:45" x14ac:dyDescent="0.3">
      <c r="A43" s="1">
        <v>37</v>
      </c>
      <c r="B43" s="1" t="s">
        <v>40</v>
      </c>
      <c r="C43" s="1">
        <v>1326</v>
      </c>
      <c r="D43" s="1">
        <v>10000</v>
      </c>
      <c r="E43" s="1">
        <v>-6.2348189999999999</v>
      </c>
      <c r="F43" s="1">
        <v>-1573216.4778219999</v>
      </c>
      <c r="G43" s="1">
        <v>-1079648.684625</v>
      </c>
      <c r="H43" s="1">
        <v>308.64383800000002</v>
      </c>
      <c r="I43" s="1">
        <v>154.44020699999999</v>
      </c>
      <c r="J43" s="1">
        <v>38.283982000000002</v>
      </c>
      <c r="K43" s="1">
        <v>2.6120580000000002</v>
      </c>
      <c r="L43" s="1">
        <v>2.7855999999999999E-2</v>
      </c>
      <c r="M43" s="111">
        <v>100</v>
      </c>
      <c r="N43" s="1">
        <v>100</v>
      </c>
      <c r="O43" s="1">
        <v>0</v>
      </c>
      <c r="P43" s="1">
        <v>0</v>
      </c>
      <c r="Q43" s="1">
        <v>0</v>
      </c>
      <c r="R43" s="111">
        <v>37.97</v>
      </c>
      <c r="S43" s="1">
        <v>5.09</v>
      </c>
      <c r="T43" s="1">
        <v>12.22</v>
      </c>
      <c r="U43" s="1">
        <v>2.35</v>
      </c>
      <c r="V43" s="1">
        <v>11.77</v>
      </c>
      <c r="W43" s="1">
        <v>0.22</v>
      </c>
      <c r="X43" s="1">
        <v>6.56</v>
      </c>
      <c r="Y43" s="1">
        <v>12.31</v>
      </c>
      <c r="Z43" s="1">
        <v>2.79</v>
      </c>
      <c r="AA43" s="1">
        <v>2.5</v>
      </c>
      <c r="AB43" s="1">
        <v>1.92</v>
      </c>
      <c r="AC43" s="1">
        <v>4.3</v>
      </c>
      <c r="AD43" s="1">
        <v>0</v>
      </c>
      <c r="AE43" s="1">
        <v>0</v>
      </c>
      <c r="AF43" s="1">
        <v>0</v>
      </c>
      <c r="AG43" s="1">
        <v>0</v>
      </c>
      <c r="AH43" s="111">
        <v>0</v>
      </c>
      <c r="AI43" s="1">
        <v>0</v>
      </c>
      <c r="AJ43" s="1">
        <v>0</v>
      </c>
      <c r="AK43" s="1">
        <v>0</v>
      </c>
      <c r="AL43" s="111">
        <v>0</v>
      </c>
      <c r="AM43" s="1">
        <v>0</v>
      </c>
      <c r="AN43" s="1">
        <v>0</v>
      </c>
      <c r="AO43" s="1">
        <v>0</v>
      </c>
      <c r="AP43" s="111">
        <f t="shared" si="1"/>
        <v>0</v>
      </c>
      <c r="AQ43" s="1">
        <f t="shared" si="2"/>
        <v>0</v>
      </c>
      <c r="AR43" s="1">
        <f t="shared" si="3"/>
        <v>0</v>
      </c>
      <c r="AS43" s="126">
        <f t="shared" si="4"/>
        <v>0</v>
      </c>
    </row>
    <row r="44" spans="1:45" x14ac:dyDescent="0.3">
      <c r="A44" s="1">
        <v>38</v>
      </c>
      <c r="B44" s="1" t="s">
        <v>40</v>
      </c>
      <c r="C44" s="1">
        <v>1324</v>
      </c>
      <c r="D44" s="1">
        <v>10000</v>
      </c>
      <c r="E44" s="1">
        <v>-6.2544940000000002</v>
      </c>
      <c r="F44" s="1">
        <v>-1572599.383379</v>
      </c>
      <c r="G44" s="1">
        <v>-1079957.5624849999</v>
      </c>
      <c r="H44" s="1">
        <v>308.45056599999998</v>
      </c>
      <c r="I44" s="1">
        <v>154.43765400000001</v>
      </c>
      <c r="J44" s="1">
        <v>38.273851000000001</v>
      </c>
      <c r="K44" s="1">
        <v>2.6127500000000001</v>
      </c>
      <c r="L44" s="1">
        <v>3.2481000000000003E-2</v>
      </c>
      <c r="M44" s="111">
        <v>100</v>
      </c>
      <c r="N44" s="1">
        <v>100</v>
      </c>
      <c r="O44" s="1">
        <v>0</v>
      </c>
      <c r="P44" s="1">
        <v>0</v>
      </c>
      <c r="Q44" s="1">
        <v>0</v>
      </c>
      <c r="R44" s="111">
        <v>37.97</v>
      </c>
      <c r="S44" s="1">
        <v>5.09</v>
      </c>
      <c r="T44" s="1">
        <v>12.22</v>
      </c>
      <c r="U44" s="1">
        <v>2.35</v>
      </c>
      <c r="V44" s="1">
        <v>11.77</v>
      </c>
      <c r="W44" s="1">
        <v>0.22</v>
      </c>
      <c r="X44" s="1">
        <v>6.56</v>
      </c>
      <c r="Y44" s="1">
        <v>12.31</v>
      </c>
      <c r="Z44" s="1">
        <v>2.79</v>
      </c>
      <c r="AA44" s="1">
        <v>2.5</v>
      </c>
      <c r="AB44" s="1">
        <v>1.92</v>
      </c>
      <c r="AC44" s="1">
        <v>4.3</v>
      </c>
      <c r="AD44" s="1">
        <v>0</v>
      </c>
      <c r="AE44" s="1">
        <v>0</v>
      </c>
      <c r="AF44" s="1">
        <v>0</v>
      </c>
      <c r="AG44" s="1">
        <v>0</v>
      </c>
      <c r="AH44" s="111">
        <v>0</v>
      </c>
      <c r="AI44" s="1">
        <v>0</v>
      </c>
      <c r="AJ44" s="1">
        <v>0</v>
      </c>
      <c r="AK44" s="1">
        <v>0</v>
      </c>
      <c r="AL44" s="111">
        <v>0</v>
      </c>
      <c r="AM44" s="1">
        <v>0</v>
      </c>
      <c r="AN44" s="1">
        <v>0</v>
      </c>
      <c r="AO44" s="1">
        <v>0</v>
      </c>
      <c r="AP44" s="111">
        <f t="shared" si="1"/>
        <v>0</v>
      </c>
      <c r="AQ44" s="1">
        <f t="shared" si="2"/>
        <v>0</v>
      </c>
      <c r="AR44" s="1">
        <f t="shared" si="3"/>
        <v>0</v>
      </c>
      <c r="AS44" s="126">
        <f t="shared" si="4"/>
        <v>0</v>
      </c>
    </row>
    <row r="45" spans="1:45" x14ac:dyDescent="0.3">
      <c r="A45" s="1">
        <v>39</v>
      </c>
      <c r="B45" s="1" t="s">
        <v>40</v>
      </c>
      <c r="C45" s="1">
        <v>1322</v>
      </c>
      <c r="D45" s="1">
        <v>10000</v>
      </c>
      <c r="E45" s="1">
        <v>-6.2742300000000002</v>
      </c>
      <c r="F45" s="1">
        <v>-1571982.6757189999</v>
      </c>
      <c r="G45" s="1">
        <v>-1080266.435239</v>
      </c>
      <c r="H45" s="1">
        <v>308.25705399999998</v>
      </c>
      <c r="I45" s="1">
        <v>154.43510000000001</v>
      </c>
      <c r="J45" s="1">
        <v>38.263719999999999</v>
      </c>
      <c r="K45" s="1">
        <v>2.613442</v>
      </c>
      <c r="L45" s="1">
        <v>3.7116999999999997E-2</v>
      </c>
      <c r="M45" s="111">
        <v>100</v>
      </c>
      <c r="N45" s="1">
        <v>100</v>
      </c>
      <c r="O45" s="1">
        <v>0</v>
      </c>
      <c r="P45" s="1">
        <v>0</v>
      </c>
      <c r="Q45" s="1">
        <v>0</v>
      </c>
      <c r="R45" s="111">
        <v>37.97</v>
      </c>
      <c r="S45" s="1">
        <v>5.09</v>
      </c>
      <c r="T45" s="1">
        <v>12.22</v>
      </c>
      <c r="U45" s="1">
        <v>2.35</v>
      </c>
      <c r="V45" s="1">
        <v>11.77</v>
      </c>
      <c r="W45" s="1">
        <v>0.22</v>
      </c>
      <c r="X45" s="1">
        <v>6.56</v>
      </c>
      <c r="Y45" s="1">
        <v>12.31</v>
      </c>
      <c r="Z45" s="1">
        <v>2.79</v>
      </c>
      <c r="AA45" s="1">
        <v>2.5</v>
      </c>
      <c r="AB45" s="1">
        <v>1.92</v>
      </c>
      <c r="AC45" s="1">
        <v>4.3</v>
      </c>
      <c r="AD45" s="1">
        <v>0</v>
      </c>
      <c r="AE45" s="1">
        <v>0</v>
      </c>
      <c r="AF45" s="1">
        <v>0</v>
      </c>
      <c r="AG45" s="1">
        <v>0</v>
      </c>
      <c r="AH45" s="111">
        <v>0</v>
      </c>
      <c r="AI45" s="1">
        <v>0</v>
      </c>
      <c r="AJ45" s="1">
        <v>0</v>
      </c>
      <c r="AK45" s="1">
        <v>0</v>
      </c>
      <c r="AL45" s="111">
        <v>0</v>
      </c>
      <c r="AM45" s="1">
        <v>0</v>
      </c>
      <c r="AN45" s="1">
        <v>0</v>
      </c>
      <c r="AO45" s="1">
        <v>0</v>
      </c>
      <c r="AP45" s="111">
        <f t="shared" si="1"/>
        <v>0</v>
      </c>
      <c r="AQ45" s="1">
        <f t="shared" si="2"/>
        <v>0</v>
      </c>
      <c r="AR45" s="1">
        <f t="shared" si="3"/>
        <v>0</v>
      </c>
      <c r="AS45" s="126">
        <f t="shared" si="4"/>
        <v>0</v>
      </c>
    </row>
    <row r="46" spans="1:45" x14ac:dyDescent="0.3">
      <c r="A46" s="1">
        <v>40</v>
      </c>
      <c r="B46" s="1" t="s">
        <v>40</v>
      </c>
      <c r="C46" s="1">
        <v>1320</v>
      </c>
      <c r="D46" s="1">
        <v>10000</v>
      </c>
      <c r="E46" s="1">
        <v>-6.294028</v>
      </c>
      <c r="F46" s="1">
        <v>-1571366.3553210001</v>
      </c>
      <c r="G46" s="1">
        <v>-1080575.3028830001</v>
      </c>
      <c r="H46" s="1">
        <v>308.06330400000002</v>
      </c>
      <c r="I46" s="1">
        <v>154.43254300000001</v>
      </c>
      <c r="J46" s="1">
        <v>38.253588999999998</v>
      </c>
      <c r="K46" s="1">
        <v>2.614134</v>
      </c>
      <c r="L46" s="1">
        <v>4.1764999999999997E-2</v>
      </c>
      <c r="M46" s="111">
        <v>100</v>
      </c>
      <c r="N46" s="1">
        <v>100</v>
      </c>
      <c r="O46" s="1">
        <v>0</v>
      </c>
      <c r="P46" s="1">
        <v>0</v>
      </c>
      <c r="Q46" s="1">
        <v>0</v>
      </c>
      <c r="R46" s="111">
        <v>37.97</v>
      </c>
      <c r="S46" s="1">
        <v>5.09</v>
      </c>
      <c r="T46" s="1">
        <v>12.22</v>
      </c>
      <c r="U46" s="1">
        <v>2.35</v>
      </c>
      <c r="V46" s="1">
        <v>11.77</v>
      </c>
      <c r="W46" s="1">
        <v>0.22</v>
      </c>
      <c r="X46" s="1">
        <v>6.56</v>
      </c>
      <c r="Y46" s="1">
        <v>12.31</v>
      </c>
      <c r="Z46" s="1">
        <v>2.79</v>
      </c>
      <c r="AA46" s="1">
        <v>2.5</v>
      </c>
      <c r="AB46" s="1">
        <v>1.92</v>
      </c>
      <c r="AC46" s="1">
        <v>4.3</v>
      </c>
      <c r="AD46" s="1">
        <v>0</v>
      </c>
      <c r="AE46" s="1">
        <v>0</v>
      </c>
      <c r="AF46" s="1">
        <v>0</v>
      </c>
      <c r="AG46" s="1">
        <v>0</v>
      </c>
      <c r="AH46" s="111">
        <v>0</v>
      </c>
      <c r="AI46" s="1">
        <v>0</v>
      </c>
      <c r="AJ46" s="1">
        <v>0</v>
      </c>
      <c r="AK46" s="1">
        <v>0</v>
      </c>
      <c r="AL46" s="111">
        <v>0</v>
      </c>
      <c r="AM46" s="1">
        <v>0</v>
      </c>
      <c r="AN46" s="1">
        <v>0</v>
      </c>
      <c r="AO46" s="1">
        <v>0</v>
      </c>
      <c r="AP46" s="111">
        <f t="shared" si="1"/>
        <v>0</v>
      </c>
      <c r="AQ46" s="1">
        <f t="shared" si="2"/>
        <v>0</v>
      </c>
      <c r="AR46" s="1">
        <f t="shared" si="3"/>
        <v>0</v>
      </c>
      <c r="AS46" s="126">
        <f t="shared" si="4"/>
        <v>0</v>
      </c>
    </row>
    <row r="47" spans="1:45" x14ac:dyDescent="0.3">
      <c r="A47" s="1">
        <v>41</v>
      </c>
      <c r="B47" s="1" t="s">
        <v>40</v>
      </c>
      <c r="C47" s="1">
        <v>1318</v>
      </c>
      <c r="D47" s="1">
        <v>10000</v>
      </c>
      <c r="E47" s="1">
        <v>-6.3138870000000002</v>
      </c>
      <c r="F47" s="1">
        <v>-1570750.422664</v>
      </c>
      <c r="G47" s="1">
        <v>-1080884.1654119999</v>
      </c>
      <c r="H47" s="1">
        <v>307.86931299999998</v>
      </c>
      <c r="I47" s="1">
        <v>154.42998499999999</v>
      </c>
      <c r="J47" s="1">
        <v>38.243457999999997</v>
      </c>
      <c r="K47" s="1">
        <v>2.6148259999999999</v>
      </c>
      <c r="L47" s="1">
        <v>4.6425000000000001E-2</v>
      </c>
      <c r="M47" s="111">
        <v>100</v>
      </c>
      <c r="N47" s="1">
        <v>100</v>
      </c>
      <c r="O47" s="1">
        <v>0</v>
      </c>
      <c r="P47" s="1">
        <v>0</v>
      </c>
      <c r="Q47" s="1">
        <v>0</v>
      </c>
      <c r="R47" s="111">
        <v>37.97</v>
      </c>
      <c r="S47" s="1">
        <v>5.09</v>
      </c>
      <c r="T47" s="1">
        <v>12.22</v>
      </c>
      <c r="U47" s="1">
        <v>2.35</v>
      </c>
      <c r="V47" s="1">
        <v>11.77</v>
      </c>
      <c r="W47" s="1">
        <v>0.22</v>
      </c>
      <c r="X47" s="1">
        <v>6.56</v>
      </c>
      <c r="Y47" s="1">
        <v>12.31</v>
      </c>
      <c r="Z47" s="1">
        <v>2.79</v>
      </c>
      <c r="AA47" s="1">
        <v>2.5</v>
      </c>
      <c r="AB47" s="1">
        <v>1.92</v>
      </c>
      <c r="AC47" s="1">
        <v>4.3</v>
      </c>
      <c r="AD47" s="1">
        <v>0</v>
      </c>
      <c r="AE47" s="1">
        <v>0</v>
      </c>
      <c r="AF47" s="1">
        <v>0</v>
      </c>
      <c r="AG47" s="1">
        <v>0</v>
      </c>
      <c r="AH47" s="111">
        <v>0</v>
      </c>
      <c r="AI47" s="1">
        <v>0</v>
      </c>
      <c r="AJ47" s="1">
        <v>0</v>
      </c>
      <c r="AK47" s="1">
        <v>0</v>
      </c>
      <c r="AL47" s="111">
        <v>0</v>
      </c>
      <c r="AM47" s="1">
        <v>0</v>
      </c>
      <c r="AN47" s="1">
        <v>0</v>
      </c>
      <c r="AO47" s="1">
        <v>0</v>
      </c>
      <c r="AP47" s="111">
        <f t="shared" si="1"/>
        <v>0</v>
      </c>
      <c r="AQ47" s="1">
        <f t="shared" si="2"/>
        <v>0</v>
      </c>
      <c r="AR47" s="1">
        <f t="shared" si="3"/>
        <v>0</v>
      </c>
      <c r="AS47" s="126">
        <f t="shared" si="4"/>
        <v>0</v>
      </c>
    </row>
    <row r="48" spans="1:45" x14ac:dyDescent="0.3">
      <c r="A48" s="1">
        <v>42</v>
      </c>
      <c r="B48" s="1" t="s">
        <v>40</v>
      </c>
      <c r="C48" s="1">
        <v>1316</v>
      </c>
      <c r="D48" s="1">
        <v>10000</v>
      </c>
      <c r="E48" s="1">
        <v>-6.3338070000000002</v>
      </c>
      <c r="F48" s="1">
        <v>-1570134.8782299999</v>
      </c>
      <c r="G48" s="1">
        <v>-1081193.0228220001</v>
      </c>
      <c r="H48" s="1">
        <v>307.67508099999998</v>
      </c>
      <c r="I48" s="1">
        <v>154.427425</v>
      </c>
      <c r="J48" s="1">
        <v>38.233328</v>
      </c>
      <c r="K48" s="1">
        <v>2.6155189999999999</v>
      </c>
      <c r="L48" s="1">
        <v>5.1096999999999997E-2</v>
      </c>
      <c r="M48" s="111">
        <v>100</v>
      </c>
      <c r="N48" s="1">
        <v>100</v>
      </c>
      <c r="O48" s="1">
        <v>0</v>
      </c>
      <c r="P48" s="1">
        <v>0</v>
      </c>
      <c r="Q48" s="1">
        <v>0</v>
      </c>
      <c r="R48" s="111">
        <v>37.97</v>
      </c>
      <c r="S48" s="1">
        <v>5.09</v>
      </c>
      <c r="T48" s="1">
        <v>12.22</v>
      </c>
      <c r="U48" s="1">
        <v>2.35</v>
      </c>
      <c r="V48" s="1">
        <v>11.77</v>
      </c>
      <c r="W48" s="1">
        <v>0.22</v>
      </c>
      <c r="X48" s="1">
        <v>6.56</v>
      </c>
      <c r="Y48" s="1">
        <v>12.31</v>
      </c>
      <c r="Z48" s="1">
        <v>2.79</v>
      </c>
      <c r="AA48" s="1">
        <v>2.5</v>
      </c>
      <c r="AB48" s="1">
        <v>1.92</v>
      </c>
      <c r="AC48" s="1">
        <v>4.3</v>
      </c>
      <c r="AD48" s="1">
        <v>0</v>
      </c>
      <c r="AE48" s="1">
        <v>0</v>
      </c>
      <c r="AF48" s="1">
        <v>0</v>
      </c>
      <c r="AG48" s="1">
        <v>0</v>
      </c>
      <c r="AH48" s="111">
        <v>0</v>
      </c>
      <c r="AI48" s="1">
        <v>0</v>
      </c>
      <c r="AJ48" s="1">
        <v>0</v>
      </c>
      <c r="AK48" s="1">
        <v>0</v>
      </c>
      <c r="AL48" s="111">
        <v>0</v>
      </c>
      <c r="AM48" s="1">
        <v>0</v>
      </c>
      <c r="AN48" s="1">
        <v>0</v>
      </c>
      <c r="AO48" s="1">
        <v>0</v>
      </c>
      <c r="AP48" s="111">
        <f t="shared" si="1"/>
        <v>0</v>
      </c>
      <c r="AQ48" s="1">
        <f t="shared" si="2"/>
        <v>0</v>
      </c>
      <c r="AR48" s="1">
        <f t="shared" si="3"/>
        <v>0</v>
      </c>
      <c r="AS48" s="126">
        <f t="shared" si="4"/>
        <v>0</v>
      </c>
    </row>
    <row r="49" spans="1:45" x14ac:dyDescent="0.3">
      <c r="A49" s="1">
        <v>43</v>
      </c>
      <c r="B49" s="1" t="s">
        <v>40</v>
      </c>
      <c r="C49" s="1">
        <v>1314</v>
      </c>
      <c r="D49" s="1">
        <v>10000</v>
      </c>
      <c r="E49" s="1">
        <v>-6.35379</v>
      </c>
      <c r="F49" s="1">
        <v>-1569519.7224999999</v>
      </c>
      <c r="G49" s="1">
        <v>-1081501.8751109999</v>
      </c>
      <c r="H49" s="1">
        <v>307.48060800000002</v>
      </c>
      <c r="I49" s="1">
        <v>154.42486299999999</v>
      </c>
      <c r="J49" s="1">
        <v>38.223196999999999</v>
      </c>
      <c r="K49" s="1">
        <v>2.616212</v>
      </c>
      <c r="L49" s="1">
        <v>5.5780000000000003E-2</v>
      </c>
      <c r="M49" s="111">
        <v>100</v>
      </c>
      <c r="N49" s="1">
        <v>100</v>
      </c>
      <c r="O49" s="1">
        <v>0</v>
      </c>
      <c r="P49" s="1">
        <v>0</v>
      </c>
      <c r="Q49" s="1">
        <v>0</v>
      </c>
      <c r="R49" s="111">
        <v>37.97</v>
      </c>
      <c r="S49" s="1">
        <v>5.09</v>
      </c>
      <c r="T49" s="1">
        <v>12.22</v>
      </c>
      <c r="U49" s="1">
        <v>2.35</v>
      </c>
      <c r="V49" s="1">
        <v>11.77</v>
      </c>
      <c r="W49" s="1">
        <v>0.22</v>
      </c>
      <c r="X49" s="1">
        <v>6.56</v>
      </c>
      <c r="Y49" s="1">
        <v>12.31</v>
      </c>
      <c r="Z49" s="1">
        <v>2.79</v>
      </c>
      <c r="AA49" s="1">
        <v>2.5</v>
      </c>
      <c r="AB49" s="1">
        <v>1.92</v>
      </c>
      <c r="AC49" s="1">
        <v>4.3</v>
      </c>
      <c r="AD49" s="1">
        <v>0</v>
      </c>
      <c r="AE49" s="1">
        <v>0</v>
      </c>
      <c r="AF49" s="1">
        <v>0</v>
      </c>
      <c r="AG49" s="1">
        <v>0</v>
      </c>
      <c r="AH49" s="111">
        <v>0</v>
      </c>
      <c r="AI49" s="1">
        <v>0</v>
      </c>
      <c r="AJ49" s="1">
        <v>0</v>
      </c>
      <c r="AK49" s="1">
        <v>0</v>
      </c>
      <c r="AL49" s="111">
        <v>0</v>
      </c>
      <c r="AM49" s="1">
        <v>0</v>
      </c>
      <c r="AN49" s="1">
        <v>0</v>
      </c>
      <c r="AO49" s="1">
        <v>0</v>
      </c>
      <c r="AP49" s="111">
        <f t="shared" si="1"/>
        <v>0</v>
      </c>
      <c r="AQ49" s="1">
        <f t="shared" si="2"/>
        <v>0</v>
      </c>
      <c r="AR49" s="1">
        <f t="shared" si="3"/>
        <v>0</v>
      </c>
      <c r="AS49" s="126">
        <f t="shared" si="4"/>
        <v>0</v>
      </c>
    </row>
    <row r="50" spans="1:45" x14ac:dyDescent="0.3">
      <c r="A50" s="1">
        <v>44</v>
      </c>
      <c r="B50" s="1" t="s">
        <v>40</v>
      </c>
      <c r="C50" s="1">
        <v>1312</v>
      </c>
      <c r="D50" s="1">
        <v>10000</v>
      </c>
      <c r="E50" s="1">
        <v>-6.3738349999999997</v>
      </c>
      <c r="F50" s="1">
        <v>-1568904.9559579999</v>
      </c>
      <c r="G50" s="1">
        <v>-1081810.7222750001</v>
      </c>
      <c r="H50" s="1">
        <v>307.28589299999999</v>
      </c>
      <c r="I50" s="1">
        <v>154.42230000000001</v>
      </c>
      <c r="J50" s="1">
        <v>38.213065999999998</v>
      </c>
      <c r="K50" s="1">
        <v>2.6169060000000002</v>
      </c>
      <c r="L50" s="1">
        <v>6.0475000000000001E-2</v>
      </c>
      <c r="M50" s="111">
        <v>100</v>
      </c>
      <c r="N50" s="1">
        <v>100</v>
      </c>
      <c r="O50" s="1">
        <v>0</v>
      </c>
      <c r="P50" s="1">
        <v>0</v>
      </c>
      <c r="Q50" s="1">
        <v>0</v>
      </c>
      <c r="R50" s="111">
        <v>37.97</v>
      </c>
      <c r="S50" s="1">
        <v>5.09</v>
      </c>
      <c r="T50" s="1">
        <v>12.22</v>
      </c>
      <c r="U50" s="1">
        <v>2.35</v>
      </c>
      <c r="V50" s="1">
        <v>11.77</v>
      </c>
      <c r="W50" s="1">
        <v>0.22</v>
      </c>
      <c r="X50" s="1">
        <v>6.56</v>
      </c>
      <c r="Y50" s="1">
        <v>12.31</v>
      </c>
      <c r="Z50" s="1">
        <v>2.79</v>
      </c>
      <c r="AA50" s="1">
        <v>2.5</v>
      </c>
      <c r="AB50" s="1">
        <v>1.92</v>
      </c>
      <c r="AC50" s="1">
        <v>4.3</v>
      </c>
      <c r="AD50" s="1">
        <v>0</v>
      </c>
      <c r="AE50" s="1">
        <v>0</v>
      </c>
      <c r="AF50" s="1">
        <v>0</v>
      </c>
      <c r="AG50" s="1">
        <v>0</v>
      </c>
      <c r="AH50" s="111">
        <v>0</v>
      </c>
      <c r="AI50" s="1">
        <v>0</v>
      </c>
      <c r="AJ50" s="1">
        <v>0</v>
      </c>
      <c r="AK50" s="1">
        <v>0</v>
      </c>
      <c r="AL50" s="111">
        <v>0</v>
      </c>
      <c r="AM50" s="1">
        <v>0</v>
      </c>
      <c r="AN50" s="1">
        <v>0</v>
      </c>
      <c r="AO50" s="1">
        <v>0</v>
      </c>
      <c r="AP50" s="111">
        <f t="shared" si="1"/>
        <v>0</v>
      </c>
      <c r="AQ50" s="1">
        <f t="shared" si="2"/>
        <v>0</v>
      </c>
      <c r="AR50" s="1">
        <f t="shared" si="3"/>
        <v>0</v>
      </c>
      <c r="AS50" s="126">
        <f t="shared" si="4"/>
        <v>0</v>
      </c>
    </row>
    <row r="51" spans="1:45" x14ac:dyDescent="0.3">
      <c r="A51" s="1">
        <v>45</v>
      </c>
      <c r="B51" s="1" t="s">
        <v>40</v>
      </c>
      <c r="C51" s="1">
        <v>1310</v>
      </c>
      <c r="D51" s="1">
        <v>10000</v>
      </c>
      <c r="E51" s="1">
        <v>-6.3939430000000002</v>
      </c>
      <c r="F51" s="1">
        <v>-1568290.5790889999</v>
      </c>
      <c r="G51" s="1">
        <v>-1082119.564308</v>
      </c>
      <c r="H51" s="1">
        <v>307.090936</v>
      </c>
      <c r="I51" s="1">
        <v>154.41973400000001</v>
      </c>
      <c r="J51" s="1">
        <v>38.202934999999997</v>
      </c>
      <c r="K51" s="1">
        <v>2.6175999999999999</v>
      </c>
      <c r="L51" s="1">
        <v>6.5182000000000004E-2</v>
      </c>
      <c r="M51" s="111">
        <v>100</v>
      </c>
      <c r="N51" s="1">
        <v>100</v>
      </c>
      <c r="O51" s="1">
        <v>0</v>
      </c>
      <c r="P51" s="1">
        <v>0</v>
      </c>
      <c r="Q51" s="1">
        <v>0</v>
      </c>
      <c r="R51" s="111">
        <v>37.97</v>
      </c>
      <c r="S51" s="1">
        <v>5.09</v>
      </c>
      <c r="T51" s="1">
        <v>12.22</v>
      </c>
      <c r="U51" s="1">
        <v>2.35</v>
      </c>
      <c r="V51" s="1">
        <v>11.77</v>
      </c>
      <c r="W51" s="1">
        <v>0.22</v>
      </c>
      <c r="X51" s="1">
        <v>6.56</v>
      </c>
      <c r="Y51" s="1">
        <v>12.31</v>
      </c>
      <c r="Z51" s="1">
        <v>2.79</v>
      </c>
      <c r="AA51" s="1">
        <v>2.5</v>
      </c>
      <c r="AB51" s="1">
        <v>1.92</v>
      </c>
      <c r="AC51" s="1">
        <v>4.3</v>
      </c>
      <c r="AD51" s="1">
        <v>0</v>
      </c>
      <c r="AE51" s="1">
        <v>0</v>
      </c>
      <c r="AF51" s="1">
        <v>0</v>
      </c>
      <c r="AG51" s="1">
        <v>0</v>
      </c>
      <c r="AH51" s="111">
        <v>0</v>
      </c>
      <c r="AI51" s="1">
        <v>0</v>
      </c>
      <c r="AJ51" s="1">
        <v>0</v>
      </c>
      <c r="AK51" s="1">
        <v>0</v>
      </c>
      <c r="AL51" s="111">
        <v>0</v>
      </c>
      <c r="AM51" s="1">
        <v>0</v>
      </c>
      <c r="AN51" s="1">
        <v>0</v>
      </c>
      <c r="AO51" s="1">
        <v>0</v>
      </c>
      <c r="AP51" s="111">
        <f t="shared" si="1"/>
        <v>0</v>
      </c>
      <c r="AQ51" s="1">
        <f t="shared" si="2"/>
        <v>0</v>
      </c>
      <c r="AR51" s="1">
        <f t="shared" si="3"/>
        <v>0</v>
      </c>
      <c r="AS51" s="126">
        <f t="shared" si="4"/>
        <v>0</v>
      </c>
    </row>
    <row r="52" spans="1:45" x14ac:dyDescent="0.3">
      <c r="A52" s="1">
        <v>46</v>
      </c>
      <c r="B52" s="1" t="s">
        <v>40</v>
      </c>
      <c r="C52" s="1">
        <v>1308</v>
      </c>
      <c r="D52" s="1">
        <v>10000</v>
      </c>
      <c r="E52" s="1">
        <v>-6.4141130000000004</v>
      </c>
      <c r="F52" s="1">
        <v>-1567676.592378</v>
      </c>
      <c r="G52" s="1">
        <v>-1082428.401209</v>
      </c>
      <c r="H52" s="1">
        <v>306.895735</v>
      </c>
      <c r="I52" s="1">
        <v>154.41716600000001</v>
      </c>
      <c r="J52" s="1">
        <v>38.192804000000002</v>
      </c>
      <c r="K52" s="1">
        <v>2.6182940000000001</v>
      </c>
      <c r="L52" s="1">
        <v>6.9901000000000005E-2</v>
      </c>
      <c r="M52" s="111">
        <v>100</v>
      </c>
      <c r="N52" s="1">
        <v>100</v>
      </c>
      <c r="O52" s="1">
        <v>0</v>
      </c>
      <c r="P52" s="1">
        <v>0</v>
      </c>
      <c r="Q52" s="1">
        <v>0</v>
      </c>
      <c r="R52" s="111">
        <v>37.97</v>
      </c>
      <c r="S52" s="1">
        <v>5.09</v>
      </c>
      <c r="T52" s="1">
        <v>12.22</v>
      </c>
      <c r="U52" s="1">
        <v>2.35</v>
      </c>
      <c r="V52" s="1">
        <v>11.77</v>
      </c>
      <c r="W52" s="1">
        <v>0.22</v>
      </c>
      <c r="X52" s="1">
        <v>6.56</v>
      </c>
      <c r="Y52" s="1">
        <v>12.31</v>
      </c>
      <c r="Z52" s="1">
        <v>2.79</v>
      </c>
      <c r="AA52" s="1">
        <v>2.5</v>
      </c>
      <c r="AB52" s="1">
        <v>1.92</v>
      </c>
      <c r="AC52" s="1">
        <v>4.3</v>
      </c>
      <c r="AD52" s="1">
        <v>0</v>
      </c>
      <c r="AE52" s="1">
        <v>0</v>
      </c>
      <c r="AF52" s="1">
        <v>0</v>
      </c>
      <c r="AG52" s="1">
        <v>0</v>
      </c>
      <c r="AH52" s="111">
        <v>0</v>
      </c>
      <c r="AI52" s="1">
        <v>0</v>
      </c>
      <c r="AJ52" s="1">
        <v>0</v>
      </c>
      <c r="AK52" s="1">
        <v>0</v>
      </c>
      <c r="AL52" s="111">
        <v>0</v>
      </c>
      <c r="AM52" s="1">
        <v>0</v>
      </c>
      <c r="AN52" s="1">
        <v>0</v>
      </c>
      <c r="AO52" s="1">
        <v>0</v>
      </c>
      <c r="AP52" s="111">
        <f t="shared" si="1"/>
        <v>0</v>
      </c>
      <c r="AQ52" s="1">
        <f t="shared" si="2"/>
        <v>0</v>
      </c>
      <c r="AR52" s="1">
        <f t="shared" si="3"/>
        <v>0</v>
      </c>
      <c r="AS52" s="126">
        <f t="shared" si="4"/>
        <v>0</v>
      </c>
    </row>
    <row r="53" spans="1:45" x14ac:dyDescent="0.3">
      <c r="A53" s="1">
        <v>47</v>
      </c>
      <c r="B53" s="1" t="s">
        <v>40</v>
      </c>
      <c r="C53" s="1">
        <v>1306</v>
      </c>
      <c r="D53" s="1">
        <v>10000</v>
      </c>
      <c r="E53" s="1">
        <v>-6.4343459999999997</v>
      </c>
      <c r="F53" s="1">
        <v>-1567062.9963120001</v>
      </c>
      <c r="G53" s="1">
        <v>-1082737.232972</v>
      </c>
      <c r="H53" s="1">
        <v>306.70029</v>
      </c>
      <c r="I53" s="1">
        <v>154.41459699999999</v>
      </c>
      <c r="J53" s="1">
        <v>38.182673000000001</v>
      </c>
      <c r="K53" s="1">
        <v>2.618989</v>
      </c>
      <c r="L53" s="1">
        <v>7.4631000000000003E-2</v>
      </c>
      <c r="M53" s="111">
        <v>100</v>
      </c>
      <c r="N53" s="1">
        <v>100</v>
      </c>
      <c r="O53" s="1">
        <v>0</v>
      </c>
      <c r="P53" s="1">
        <v>0</v>
      </c>
      <c r="Q53" s="1">
        <v>0</v>
      </c>
      <c r="R53" s="111">
        <v>37.97</v>
      </c>
      <c r="S53" s="1">
        <v>5.09</v>
      </c>
      <c r="T53" s="1">
        <v>12.22</v>
      </c>
      <c r="U53" s="1">
        <v>2.35</v>
      </c>
      <c r="V53" s="1">
        <v>11.77</v>
      </c>
      <c r="W53" s="1">
        <v>0.22</v>
      </c>
      <c r="X53" s="1">
        <v>6.56</v>
      </c>
      <c r="Y53" s="1">
        <v>12.31</v>
      </c>
      <c r="Z53" s="1">
        <v>2.79</v>
      </c>
      <c r="AA53" s="1">
        <v>2.5</v>
      </c>
      <c r="AB53" s="1">
        <v>1.92</v>
      </c>
      <c r="AC53" s="1">
        <v>4.3</v>
      </c>
      <c r="AD53" s="1">
        <v>0</v>
      </c>
      <c r="AE53" s="1">
        <v>0</v>
      </c>
      <c r="AF53" s="1">
        <v>0</v>
      </c>
      <c r="AG53" s="1">
        <v>0</v>
      </c>
      <c r="AH53" s="111">
        <v>0</v>
      </c>
      <c r="AI53" s="1">
        <v>0</v>
      </c>
      <c r="AJ53" s="1">
        <v>0</v>
      </c>
      <c r="AK53" s="1">
        <v>0</v>
      </c>
      <c r="AL53" s="111">
        <v>0</v>
      </c>
      <c r="AM53" s="1">
        <v>0</v>
      </c>
      <c r="AN53" s="1">
        <v>0</v>
      </c>
      <c r="AO53" s="1">
        <v>0</v>
      </c>
      <c r="AP53" s="111">
        <f t="shared" si="1"/>
        <v>0</v>
      </c>
      <c r="AQ53" s="1">
        <f t="shared" si="2"/>
        <v>0</v>
      </c>
      <c r="AR53" s="1">
        <f t="shared" si="3"/>
        <v>0</v>
      </c>
      <c r="AS53" s="126">
        <f t="shared" si="4"/>
        <v>0</v>
      </c>
    </row>
    <row r="54" spans="1:45" x14ac:dyDescent="0.3">
      <c r="A54" s="1">
        <v>48</v>
      </c>
      <c r="B54" s="1" t="s">
        <v>40</v>
      </c>
      <c r="C54" s="1">
        <v>1304</v>
      </c>
      <c r="D54" s="1">
        <v>10000</v>
      </c>
      <c r="E54" s="1">
        <v>-6.4546429999999999</v>
      </c>
      <c r="F54" s="1">
        <v>-1566449.7913800001</v>
      </c>
      <c r="G54" s="1">
        <v>-1083046.059595</v>
      </c>
      <c r="H54" s="1">
        <v>306.50460099999998</v>
      </c>
      <c r="I54" s="1">
        <v>154.412025</v>
      </c>
      <c r="J54" s="1">
        <v>38.172542</v>
      </c>
      <c r="K54" s="1">
        <v>2.6196839999999999</v>
      </c>
      <c r="L54" s="1">
        <v>7.9374E-2</v>
      </c>
      <c r="M54" s="111">
        <v>100</v>
      </c>
      <c r="N54" s="1">
        <v>100</v>
      </c>
      <c r="O54" s="1">
        <v>0</v>
      </c>
      <c r="P54" s="1">
        <v>0</v>
      </c>
      <c r="Q54" s="1">
        <v>0</v>
      </c>
      <c r="R54" s="111">
        <v>37.97</v>
      </c>
      <c r="S54" s="1">
        <v>5.09</v>
      </c>
      <c r="T54" s="1">
        <v>12.22</v>
      </c>
      <c r="U54" s="1">
        <v>2.35</v>
      </c>
      <c r="V54" s="1">
        <v>11.77</v>
      </c>
      <c r="W54" s="1">
        <v>0.22</v>
      </c>
      <c r="X54" s="1">
        <v>6.56</v>
      </c>
      <c r="Y54" s="1">
        <v>12.31</v>
      </c>
      <c r="Z54" s="1">
        <v>2.79</v>
      </c>
      <c r="AA54" s="1">
        <v>2.5</v>
      </c>
      <c r="AB54" s="1">
        <v>1.92</v>
      </c>
      <c r="AC54" s="1">
        <v>4.3</v>
      </c>
      <c r="AD54" s="1">
        <v>0</v>
      </c>
      <c r="AE54" s="1">
        <v>0</v>
      </c>
      <c r="AF54" s="1">
        <v>0</v>
      </c>
      <c r="AG54" s="1">
        <v>0</v>
      </c>
      <c r="AH54" s="111">
        <v>0</v>
      </c>
      <c r="AI54" s="1">
        <v>0</v>
      </c>
      <c r="AJ54" s="1">
        <v>0</v>
      </c>
      <c r="AK54" s="1">
        <v>0</v>
      </c>
      <c r="AL54" s="111">
        <v>0</v>
      </c>
      <c r="AM54" s="1">
        <v>0</v>
      </c>
      <c r="AN54" s="1">
        <v>0</v>
      </c>
      <c r="AO54" s="1">
        <v>0</v>
      </c>
      <c r="AP54" s="111">
        <f t="shared" si="1"/>
        <v>0</v>
      </c>
      <c r="AQ54" s="1">
        <f t="shared" si="2"/>
        <v>0</v>
      </c>
      <c r="AR54" s="1">
        <f t="shared" si="3"/>
        <v>0</v>
      </c>
      <c r="AS54" s="126">
        <f t="shared" si="4"/>
        <v>0</v>
      </c>
    </row>
    <row r="55" spans="1:45" x14ac:dyDescent="0.3">
      <c r="A55" s="1">
        <v>49</v>
      </c>
      <c r="B55" s="1" t="s">
        <v>40</v>
      </c>
      <c r="C55" s="1">
        <v>1302</v>
      </c>
      <c r="D55" s="1">
        <v>10000</v>
      </c>
      <c r="E55" s="1">
        <v>-6.4750030000000001</v>
      </c>
      <c r="F55" s="1">
        <v>-1565836.97807</v>
      </c>
      <c r="G55" s="1">
        <v>-1083354.8810729999</v>
      </c>
      <c r="H55" s="1">
        <v>306.30866700000001</v>
      </c>
      <c r="I55" s="1">
        <v>154.40945199999999</v>
      </c>
      <c r="J55" s="1">
        <v>38.162412000000003</v>
      </c>
      <c r="K55" s="1">
        <v>2.6203789999999998</v>
      </c>
      <c r="L55" s="1">
        <v>8.4128999999999995E-2</v>
      </c>
      <c r="M55" s="111">
        <v>100</v>
      </c>
      <c r="N55" s="1">
        <v>100</v>
      </c>
      <c r="O55" s="1">
        <v>0</v>
      </c>
      <c r="P55" s="1">
        <v>0</v>
      </c>
      <c r="Q55" s="1">
        <v>0</v>
      </c>
      <c r="R55" s="111">
        <v>37.97</v>
      </c>
      <c r="S55" s="1">
        <v>5.09</v>
      </c>
      <c r="T55" s="1">
        <v>12.22</v>
      </c>
      <c r="U55" s="1">
        <v>2.35</v>
      </c>
      <c r="V55" s="1">
        <v>11.77</v>
      </c>
      <c r="W55" s="1">
        <v>0.22</v>
      </c>
      <c r="X55" s="1">
        <v>6.56</v>
      </c>
      <c r="Y55" s="1">
        <v>12.31</v>
      </c>
      <c r="Z55" s="1">
        <v>2.79</v>
      </c>
      <c r="AA55" s="1">
        <v>2.5</v>
      </c>
      <c r="AB55" s="1">
        <v>1.92</v>
      </c>
      <c r="AC55" s="1">
        <v>4.3</v>
      </c>
      <c r="AD55" s="1">
        <v>0</v>
      </c>
      <c r="AE55" s="1">
        <v>0</v>
      </c>
      <c r="AF55" s="1">
        <v>0</v>
      </c>
      <c r="AG55" s="1">
        <v>0</v>
      </c>
      <c r="AH55" s="111">
        <v>0</v>
      </c>
      <c r="AI55" s="1">
        <v>0</v>
      </c>
      <c r="AJ55" s="1">
        <v>0</v>
      </c>
      <c r="AK55" s="1">
        <v>0</v>
      </c>
      <c r="AL55" s="111">
        <v>0</v>
      </c>
      <c r="AM55" s="1">
        <v>0</v>
      </c>
      <c r="AN55" s="1">
        <v>0</v>
      </c>
      <c r="AO55" s="1">
        <v>0</v>
      </c>
      <c r="AP55" s="111">
        <f t="shared" si="1"/>
        <v>0</v>
      </c>
      <c r="AQ55" s="1">
        <f t="shared" si="2"/>
        <v>0</v>
      </c>
      <c r="AR55" s="1">
        <f t="shared" si="3"/>
        <v>0</v>
      </c>
      <c r="AS55" s="126">
        <f t="shared" si="4"/>
        <v>0</v>
      </c>
    </row>
    <row r="56" spans="1:45" x14ac:dyDescent="0.3">
      <c r="A56" s="1">
        <v>50</v>
      </c>
      <c r="B56" s="1" t="s">
        <v>40</v>
      </c>
      <c r="C56" s="1">
        <v>1300</v>
      </c>
      <c r="D56" s="1">
        <v>10000</v>
      </c>
      <c r="E56" s="1">
        <v>-6.4954270000000003</v>
      </c>
      <c r="F56" s="1">
        <v>-1565224.556875</v>
      </c>
      <c r="G56" s="1">
        <v>-1083663.697402</v>
      </c>
      <c r="H56" s="1">
        <v>306.11248699999999</v>
      </c>
      <c r="I56" s="1">
        <v>154.40687700000001</v>
      </c>
      <c r="J56" s="1">
        <v>38.152281000000002</v>
      </c>
      <c r="K56" s="1">
        <v>2.6210749999999998</v>
      </c>
      <c r="L56" s="1">
        <v>8.8896000000000003E-2</v>
      </c>
      <c r="M56" s="111">
        <v>100</v>
      </c>
      <c r="N56" s="1">
        <v>100</v>
      </c>
      <c r="O56" s="1">
        <v>0</v>
      </c>
      <c r="P56" s="1">
        <v>0</v>
      </c>
      <c r="Q56" s="1">
        <v>0</v>
      </c>
      <c r="R56" s="111">
        <v>37.97</v>
      </c>
      <c r="S56" s="1">
        <v>5.09</v>
      </c>
      <c r="T56" s="1">
        <v>12.22</v>
      </c>
      <c r="U56" s="1">
        <v>2.35</v>
      </c>
      <c r="V56" s="1">
        <v>11.77</v>
      </c>
      <c r="W56" s="1">
        <v>0.22</v>
      </c>
      <c r="X56" s="1">
        <v>6.56</v>
      </c>
      <c r="Y56" s="1">
        <v>12.31</v>
      </c>
      <c r="Z56" s="1">
        <v>2.79</v>
      </c>
      <c r="AA56" s="1">
        <v>2.5</v>
      </c>
      <c r="AB56" s="1">
        <v>1.92</v>
      </c>
      <c r="AC56" s="1">
        <v>4.3</v>
      </c>
      <c r="AD56" s="1">
        <v>0</v>
      </c>
      <c r="AE56" s="1">
        <v>0</v>
      </c>
      <c r="AF56" s="1">
        <v>0</v>
      </c>
      <c r="AG56" s="1">
        <v>0</v>
      </c>
      <c r="AH56" s="111">
        <v>0</v>
      </c>
      <c r="AI56" s="1">
        <v>0</v>
      </c>
      <c r="AJ56" s="1">
        <v>0</v>
      </c>
      <c r="AK56" s="1">
        <v>0</v>
      </c>
      <c r="AL56" s="111">
        <v>0</v>
      </c>
      <c r="AM56" s="1">
        <v>0</v>
      </c>
      <c r="AN56" s="1">
        <v>0</v>
      </c>
      <c r="AO56" s="1">
        <v>0</v>
      </c>
      <c r="AP56" s="111">
        <f t="shared" si="1"/>
        <v>0</v>
      </c>
      <c r="AQ56" s="1">
        <f t="shared" si="2"/>
        <v>0</v>
      </c>
      <c r="AR56" s="1">
        <f t="shared" si="3"/>
        <v>0</v>
      </c>
      <c r="AS56" s="126">
        <f t="shared" si="4"/>
        <v>0</v>
      </c>
    </row>
    <row r="57" spans="1:45" x14ac:dyDescent="0.3">
      <c r="A57" s="1">
        <v>51</v>
      </c>
      <c r="B57" s="1" t="s">
        <v>40</v>
      </c>
      <c r="C57" s="1">
        <v>1298</v>
      </c>
      <c r="D57" s="1">
        <v>10000</v>
      </c>
      <c r="E57" s="1">
        <v>-6.5159149999999997</v>
      </c>
      <c r="F57" s="1">
        <v>-1564612.528285</v>
      </c>
      <c r="G57" s="1">
        <v>-1083972.5085789999</v>
      </c>
      <c r="H57" s="1">
        <v>305.91606100000001</v>
      </c>
      <c r="I57" s="1">
        <v>154.40430000000001</v>
      </c>
      <c r="J57" s="1">
        <v>38.142150000000001</v>
      </c>
      <c r="K57" s="1">
        <v>2.6217709999999999</v>
      </c>
      <c r="L57" s="1">
        <v>9.3674999999999994E-2</v>
      </c>
      <c r="M57" s="111">
        <v>100</v>
      </c>
      <c r="N57" s="1">
        <v>100</v>
      </c>
      <c r="O57" s="1">
        <v>0</v>
      </c>
      <c r="P57" s="1">
        <v>0</v>
      </c>
      <c r="Q57" s="1">
        <v>0</v>
      </c>
      <c r="R57" s="111">
        <v>37.97</v>
      </c>
      <c r="S57" s="1">
        <v>5.09</v>
      </c>
      <c r="T57" s="1">
        <v>12.22</v>
      </c>
      <c r="U57" s="1">
        <v>2.35</v>
      </c>
      <c r="V57" s="1">
        <v>11.77</v>
      </c>
      <c r="W57" s="1">
        <v>0.22</v>
      </c>
      <c r="X57" s="1">
        <v>6.56</v>
      </c>
      <c r="Y57" s="1">
        <v>12.31</v>
      </c>
      <c r="Z57" s="1">
        <v>2.79</v>
      </c>
      <c r="AA57" s="1">
        <v>2.5</v>
      </c>
      <c r="AB57" s="1">
        <v>1.92</v>
      </c>
      <c r="AC57" s="1">
        <v>4.3</v>
      </c>
      <c r="AD57" s="1">
        <v>0</v>
      </c>
      <c r="AE57" s="1">
        <v>0</v>
      </c>
      <c r="AF57" s="1">
        <v>0</v>
      </c>
      <c r="AG57" s="1">
        <v>0</v>
      </c>
      <c r="AH57" s="111">
        <v>0</v>
      </c>
      <c r="AI57" s="1">
        <v>0</v>
      </c>
      <c r="AJ57" s="1">
        <v>0</v>
      </c>
      <c r="AK57" s="1">
        <v>0</v>
      </c>
      <c r="AL57" s="111">
        <v>0</v>
      </c>
      <c r="AM57" s="1">
        <v>0</v>
      </c>
      <c r="AN57" s="1">
        <v>0</v>
      </c>
      <c r="AO57" s="1">
        <v>0</v>
      </c>
      <c r="AP57" s="111">
        <f t="shared" si="1"/>
        <v>0</v>
      </c>
      <c r="AQ57" s="1">
        <f t="shared" si="2"/>
        <v>0</v>
      </c>
      <c r="AR57" s="1">
        <f t="shared" si="3"/>
        <v>0</v>
      </c>
      <c r="AS57" s="126">
        <f t="shared" si="4"/>
        <v>0</v>
      </c>
    </row>
    <row r="58" spans="1:45" x14ac:dyDescent="0.3">
      <c r="A58" s="1">
        <v>52</v>
      </c>
      <c r="B58" s="1" t="s">
        <v>40</v>
      </c>
      <c r="C58" s="1">
        <v>1296</v>
      </c>
      <c r="D58" s="1">
        <v>10000</v>
      </c>
      <c r="E58" s="1">
        <v>-6.536467</v>
      </c>
      <c r="F58" s="1">
        <v>-1564000.892794</v>
      </c>
      <c r="G58" s="1">
        <v>-1084281.3145999999</v>
      </c>
      <c r="H58" s="1">
        <v>305.71938799999998</v>
      </c>
      <c r="I58" s="1">
        <v>154.40172100000001</v>
      </c>
      <c r="J58" s="1">
        <v>38.132019</v>
      </c>
      <c r="K58" s="1">
        <v>2.622468</v>
      </c>
      <c r="L58" s="1">
        <v>9.8465999999999998E-2</v>
      </c>
      <c r="M58" s="111">
        <v>100</v>
      </c>
      <c r="N58" s="1">
        <v>100</v>
      </c>
      <c r="O58" s="1">
        <v>0</v>
      </c>
      <c r="P58" s="1">
        <v>0</v>
      </c>
      <c r="Q58" s="1">
        <v>0</v>
      </c>
      <c r="R58" s="111">
        <v>37.97</v>
      </c>
      <c r="S58" s="1">
        <v>5.09</v>
      </c>
      <c r="T58" s="1">
        <v>12.22</v>
      </c>
      <c r="U58" s="1">
        <v>2.35</v>
      </c>
      <c r="V58" s="1">
        <v>11.77</v>
      </c>
      <c r="W58" s="1">
        <v>0.22</v>
      </c>
      <c r="X58" s="1">
        <v>6.56</v>
      </c>
      <c r="Y58" s="1">
        <v>12.31</v>
      </c>
      <c r="Z58" s="1">
        <v>2.79</v>
      </c>
      <c r="AA58" s="1">
        <v>2.5</v>
      </c>
      <c r="AB58" s="1">
        <v>1.92</v>
      </c>
      <c r="AC58" s="1">
        <v>4.3</v>
      </c>
      <c r="AD58" s="1">
        <v>0</v>
      </c>
      <c r="AE58" s="1">
        <v>0</v>
      </c>
      <c r="AF58" s="1">
        <v>0</v>
      </c>
      <c r="AG58" s="1">
        <v>0</v>
      </c>
      <c r="AH58" s="111">
        <v>0</v>
      </c>
      <c r="AI58" s="1">
        <v>0</v>
      </c>
      <c r="AJ58" s="1">
        <v>0</v>
      </c>
      <c r="AK58" s="1">
        <v>0</v>
      </c>
      <c r="AL58" s="111">
        <v>0</v>
      </c>
      <c r="AM58" s="1">
        <v>0</v>
      </c>
      <c r="AN58" s="1">
        <v>0</v>
      </c>
      <c r="AO58" s="1">
        <v>0</v>
      </c>
      <c r="AP58" s="111">
        <f t="shared" si="1"/>
        <v>0</v>
      </c>
      <c r="AQ58" s="1">
        <f t="shared" si="2"/>
        <v>0</v>
      </c>
      <c r="AR58" s="1">
        <f t="shared" si="3"/>
        <v>0</v>
      </c>
      <c r="AS58" s="126">
        <f t="shared" si="4"/>
        <v>0</v>
      </c>
    </row>
    <row r="59" spans="1:45" x14ac:dyDescent="0.3">
      <c r="A59" s="1">
        <v>53</v>
      </c>
      <c r="B59" s="1" t="s">
        <v>40</v>
      </c>
      <c r="C59" s="1">
        <v>1294</v>
      </c>
      <c r="D59" s="1">
        <v>10000</v>
      </c>
      <c r="E59" s="1">
        <v>-6.5570839999999997</v>
      </c>
      <c r="F59" s="1">
        <v>-1563389.650897</v>
      </c>
      <c r="G59" s="1">
        <v>-1084590.11546</v>
      </c>
      <c r="H59" s="1">
        <v>305.522468</v>
      </c>
      <c r="I59" s="1">
        <v>154.39913999999999</v>
      </c>
      <c r="J59" s="1">
        <v>38.121887999999998</v>
      </c>
      <c r="K59" s="1">
        <v>2.6231650000000002</v>
      </c>
      <c r="L59" s="1">
        <v>0.103269</v>
      </c>
      <c r="M59" s="111">
        <v>100</v>
      </c>
      <c r="N59" s="1">
        <v>100</v>
      </c>
      <c r="O59" s="1">
        <v>0</v>
      </c>
      <c r="P59" s="1">
        <v>0</v>
      </c>
      <c r="Q59" s="1">
        <v>0</v>
      </c>
      <c r="R59" s="111">
        <v>37.97</v>
      </c>
      <c r="S59" s="1">
        <v>5.09</v>
      </c>
      <c r="T59" s="1">
        <v>12.22</v>
      </c>
      <c r="U59" s="1">
        <v>2.35</v>
      </c>
      <c r="V59" s="1">
        <v>11.77</v>
      </c>
      <c r="W59" s="1">
        <v>0.22</v>
      </c>
      <c r="X59" s="1">
        <v>6.56</v>
      </c>
      <c r="Y59" s="1">
        <v>12.31</v>
      </c>
      <c r="Z59" s="1">
        <v>2.79</v>
      </c>
      <c r="AA59" s="1">
        <v>2.5</v>
      </c>
      <c r="AB59" s="1">
        <v>1.92</v>
      </c>
      <c r="AC59" s="1">
        <v>4.3</v>
      </c>
      <c r="AD59" s="1">
        <v>0</v>
      </c>
      <c r="AE59" s="1">
        <v>0</v>
      </c>
      <c r="AF59" s="1">
        <v>0</v>
      </c>
      <c r="AG59" s="1">
        <v>0</v>
      </c>
      <c r="AH59" s="111">
        <v>0</v>
      </c>
      <c r="AI59" s="1">
        <v>0</v>
      </c>
      <c r="AJ59" s="1">
        <v>0</v>
      </c>
      <c r="AK59" s="1">
        <v>0</v>
      </c>
      <c r="AL59" s="111">
        <v>0</v>
      </c>
      <c r="AM59" s="1">
        <v>0</v>
      </c>
      <c r="AN59" s="1">
        <v>0</v>
      </c>
      <c r="AO59" s="1">
        <v>0</v>
      </c>
      <c r="AP59" s="111">
        <f t="shared" si="1"/>
        <v>0</v>
      </c>
      <c r="AQ59" s="1">
        <f t="shared" si="2"/>
        <v>0</v>
      </c>
      <c r="AR59" s="1">
        <f t="shared" si="3"/>
        <v>0</v>
      </c>
      <c r="AS59" s="126">
        <f t="shared" si="4"/>
        <v>0</v>
      </c>
    </row>
    <row r="60" spans="1:45" x14ac:dyDescent="0.3">
      <c r="A60" s="1">
        <v>54</v>
      </c>
      <c r="B60" s="1" t="s">
        <v>40</v>
      </c>
      <c r="C60" s="1">
        <v>1292</v>
      </c>
      <c r="D60" s="1">
        <v>10000</v>
      </c>
      <c r="E60" s="1">
        <v>-6.5777659999999996</v>
      </c>
      <c r="F60" s="1">
        <v>-1562778.8030890001</v>
      </c>
      <c r="G60" s="1">
        <v>-1084898.9111570001</v>
      </c>
      <c r="H60" s="1">
        <v>305.32529899999997</v>
      </c>
      <c r="I60" s="1">
        <v>154.396557</v>
      </c>
      <c r="J60" s="1">
        <v>38.111756999999997</v>
      </c>
      <c r="K60" s="1">
        <v>2.6238619999999999</v>
      </c>
      <c r="L60" s="1">
        <v>0.108085</v>
      </c>
      <c r="M60" s="111">
        <v>100</v>
      </c>
      <c r="N60" s="1">
        <v>100</v>
      </c>
      <c r="O60" s="1">
        <v>0</v>
      </c>
      <c r="P60" s="1">
        <v>0</v>
      </c>
      <c r="Q60" s="1">
        <v>0</v>
      </c>
      <c r="R60" s="111">
        <v>37.97</v>
      </c>
      <c r="S60" s="1">
        <v>5.09</v>
      </c>
      <c r="T60" s="1">
        <v>12.22</v>
      </c>
      <c r="U60" s="1">
        <v>2.35</v>
      </c>
      <c r="V60" s="1">
        <v>11.77</v>
      </c>
      <c r="W60" s="1">
        <v>0.22</v>
      </c>
      <c r="X60" s="1">
        <v>6.56</v>
      </c>
      <c r="Y60" s="1">
        <v>12.31</v>
      </c>
      <c r="Z60" s="1">
        <v>2.79</v>
      </c>
      <c r="AA60" s="1">
        <v>2.5</v>
      </c>
      <c r="AB60" s="1">
        <v>1.92</v>
      </c>
      <c r="AC60" s="1">
        <v>4.3</v>
      </c>
      <c r="AD60" s="1">
        <v>0</v>
      </c>
      <c r="AE60" s="1">
        <v>0</v>
      </c>
      <c r="AF60" s="1">
        <v>0</v>
      </c>
      <c r="AG60" s="1">
        <v>0</v>
      </c>
      <c r="AH60" s="111">
        <v>0</v>
      </c>
      <c r="AI60" s="1">
        <v>0</v>
      </c>
      <c r="AJ60" s="1">
        <v>0</v>
      </c>
      <c r="AK60" s="1">
        <v>0</v>
      </c>
      <c r="AL60" s="111">
        <v>0</v>
      </c>
      <c r="AM60" s="1">
        <v>0</v>
      </c>
      <c r="AN60" s="1">
        <v>0</v>
      </c>
      <c r="AO60" s="1">
        <v>0</v>
      </c>
      <c r="AP60" s="111">
        <f t="shared" si="1"/>
        <v>0</v>
      </c>
      <c r="AQ60" s="1">
        <f t="shared" si="2"/>
        <v>0</v>
      </c>
      <c r="AR60" s="1">
        <f t="shared" si="3"/>
        <v>0</v>
      </c>
      <c r="AS60" s="126">
        <f t="shared" si="4"/>
        <v>0</v>
      </c>
    </row>
    <row r="61" spans="1:45" x14ac:dyDescent="0.3">
      <c r="A61" s="1">
        <v>55</v>
      </c>
      <c r="B61" s="1" t="s">
        <v>40</v>
      </c>
      <c r="C61" s="1">
        <v>1290</v>
      </c>
      <c r="D61" s="1">
        <v>10000</v>
      </c>
      <c r="E61" s="1">
        <v>-6.5985129999999996</v>
      </c>
      <c r="F61" s="1">
        <v>-1562168.349866</v>
      </c>
      <c r="G61" s="1">
        <v>-1085207.701685</v>
      </c>
      <c r="H61" s="1">
        <v>305.127882</v>
      </c>
      <c r="I61" s="1">
        <v>154.39397199999999</v>
      </c>
      <c r="J61" s="1">
        <v>38.101626000000003</v>
      </c>
      <c r="K61" s="1">
        <v>2.6245599999999998</v>
      </c>
      <c r="L61" s="1">
        <v>0.112913</v>
      </c>
      <c r="M61" s="111">
        <v>100</v>
      </c>
      <c r="N61" s="1">
        <v>100</v>
      </c>
      <c r="O61" s="1">
        <v>0</v>
      </c>
      <c r="P61" s="1">
        <v>0</v>
      </c>
      <c r="Q61" s="1">
        <v>0</v>
      </c>
      <c r="R61" s="111">
        <v>37.97</v>
      </c>
      <c r="S61" s="1">
        <v>5.09</v>
      </c>
      <c r="T61" s="1">
        <v>12.22</v>
      </c>
      <c r="U61" s="1">
        <v>2.35</v>
      </c>
      <c r="V61" s="1">
        <v>11.77</v>
      </c>
      <c r="W61" s="1">
        <v>0.22</v>
      </c>
      <c r="X61" s="1">
        <v>6.56</v>
      </c>
      <c r="Y61" s="1">
        <v>12.31</v>
      </c>
      <c r="Z61" s="1">
        <v>2.79</v>
      </c>
      <c r="AA61" s="1">
        <v>2.5</v>
      </c>
      <c r="AB61" s="1">
        <v>1.92</v>
      </c>
      <c r="AC61" s="1">
        <v>4.3</v>
      </c>
      <c r="AD61" s="1">
        <v>0</v>
      </c>
      <c r="AE61" s="1">
        <v>0</v>
      </c>
      <c r="AF61" s="1">
        <v>0</v>
      </c>
      <c r="AG61" s="1">
        <v>0</v>
      </c>
      <c r="AH61" s="111">
        <v>0</v>
      </c>
      <c r="AI61" s="1">
        <v>0</v>
      </c>
      <c r="AJ61" s="1">
        <v>0</v>
      </c>
      <c r="AK61" s="1">
        <v>0</v>
      </c>
      <c r="AL61" s="111">
        <v>0</v>
      </c>
      <c r="AM61" s="1">
        <v>0</v>
      </c>
      <c r="AN61" s="1">
        <v>0</v>
      </c>
      <c r="AO61" s="1">
        <v>0</v>
      </c>
      <c r="AP61" s="111">
        <f t="shared" si="1"/>
        <v>0</v>
      </c>
      <c r="AQ61" s="1">
        <f t="shared" si="2"/>
        <v>0</v>
      </c>
      <c r="AR61" s="1">
        <f t="shared" si="3"/>
        <v>0</v>
      </c>
      <c r="AS61" s="126">
        <f t="shared" si="4"/>
        <v>0</v>
      </c>
    </row>
    <row r="62" spans="1:45" x14ac:dyDescent="0.3">
      <c r="A62" s="1">
        <v>56</v>
      </c>
      <c r="B62" s="1" t="s">
        <v>40</v>
      </c>
      <c r="C62" s="1">
        <v>1288</v>
      </c>
      <c r="D62" s="1">
        <v>10000</v>
      </c>
      <c r="E62" s="1">
        <v>-6.6193249999999999</v>
      </c>
      <c r="F62" s="1">
        <v>-1561558.2917279999</v>
      </c>
      <c r="G62" s="1">
        <v>-1085516.4870420001</v>
      </c>
      <c r="H62" s="1">
        <v>304.93021499999998</v>
      </c>
      <c r="I62" s="1">
        <v>154.39138500000001</v>
      </c>
      <c r="J62" s="1">
        <v>38.091495999999999</v>
      </c>
      <c r="K62" s="1">
        <v>2.6252580000000001</v>
      </c>
      <c r="L62" s="1">
        <v>0.117754</v>
      </c>
      <c r="M62" s="111">
        <v>100</v>
      </c>
      <c r="N62" s="1">
        <v>100</v>
      </c>
      <c r="O62" s="1">
        <v>0</v>
      </c>
      <c r="P62" s="1">
        <v>0</v>
      </c>
      <c r="Q62" s="1">
        <v>0</v>
      </c>
      <c r="R62" s="111">
        <v>37.97</v>
      </c>
      <c r="S62" s="1">
        <v>5.09</v>
      </c>
      <c r="T62" s="1">
        <v>12.22</v>
      </c>
      <c r="U62" s="1">
        <v>2.35</v>
      </c>
      <c r="V62" s="1">
        <v>11.77</v>
      </c>
      <c r="W62" s="1">
        <v>0.22</v>
      </c>
      <c r="X62" s="1">
        <v>6.56</v>
      </c>
      <c r="Y62" s="1">
        <v>12.31</v>
      </c>
      <c r="Z62" s="1">
        <v>2.79</v>
      </c>
      <c r="AA62" s="1">
        <v>2.5</v>
      </c>
      <c r="AB62" s="1">
        <v>1.92</v>
      </c>
      <c r="AC62" s="1">
        <v>4.3</v>
      </c>
      <c r="AD62" s="1">
        <v>0</v>
      </c>
      <c r="AE62" s="1">
        <v>0</v>
      </c>
      <c r="AF62" s="1">
        <v>0</v>
      </c>
      <c r="AG62" s="1">
        <v>0</v>
      </c>
      <c r="AH62" s="111">
        <v>0</v>
      </c>
      <c r="AI62" s="1">
        <v>0</v>
      </c>
      <c r="AJ62" s="1">
        <v>0</v>
      </c>
      <c r="AK62" s="1">
        <v>0</v>
      </c>
      <c r="AL62" s="111">
        <v>0</v>
      </c>
      <c r="AM62" s="1">
        <v>0</v>
      </c>
      <c r="AN62" s="1">
        <v>0</v>
      </c>
      <c r="AO62" s="1">
        <v>0</v>
      </c>
      <c r="AP62" s="111">
        <f t="shared" si="1"/>
        <v>0</v>
      </c>
      <c r="AQ62" s="1">
        <f t="shared" si="2"/>
        <v>0</v>
      </c>
      <c r="AR62" s="1">
        <f t="shared" si="3"/>
        <v>0</v>
      </c>
      <c r="AS62" s="126">
        <f t="shared" si="4"/>
        <v>0</v>
      </c>
    </row>
    <row r="63" spans="1:45" x14ac:dyDescent="0.3">
      <c r="A63" s="1">
        <v>57</v>
      </c>
      <c r="B63" s="1" t="s">
        <v>40</v>
      </c>
      <c r="C63" s="1">
        <v>1286</v>
      </c>
      <c r="D63" s="1">
        <v>10000</v>
      </c>
      <c r="E63" s="1">
        <v>-6.6402029999999996</v>
      </c>
      <c r="F63" s="1">
        <v>-1560948.6291739999</v>
      </c>
      <c r="G63" s="1">
        <v>-1085825.2672230001</v>
      </c>
      <c r="H63" s="1">
        <v>304.73229800000001</v>
      </c>
      <c r="I63" s="1">
        <v>154.38879600000001</v>
      </c>
      <c r="J63" s="1">
        <v>38.081364999999998</v>
      </c>
      <c r="K63" s="1">
        <v>2.625956</v>
      </c>
      <c r="L63" s="1">
        <v>0.12260600000000001</v>
      </c>
      <c r="M63" s="111">
        <v>100</v>
      </c>
      <c r="N63" s="1">
        <v>100</v>
      </c>
      <c r="O63" s="1">
        <v>0</v>
      </c>
      <c r="P63" s="1">
        <v>0</v>
      </c>
      <c r="Q63" s="1">
        <v>0</v>
      </c>
      <c r="R63" s="111">
        <v>37.97</v>
      </c>
      <c r="S63" s="1">
        <v>5.09</v>
      </c>
      <c r="T63" s="1">
        <v>12.22</v>
      </c>
      <c r="U63" s="1">
        <v>2.35</v>
      </c>
      <c r="V63" s="1">
        <v>11.77</v>
      </c>
      <c r="W63" s="1">
        <v>0.22</v>
      </c>
      <c r="X63" s="1">
        <v>6.56</v>
      </c>
      <c r="Y63" s="1">
        <v>12.31</v>
      </c>
      <c r="Z63" s="1">
        <v>2.79</v>
      </c>
      <c r="AA63" s="1">
        <v>2.5</v>
      </c>
      <c r="AB63" s="1">
        <v>1.92</v>
      </c>
      <c r="AC63" s="1">
        <v>4.3</v>
      </c>
      <c r="AD63" s="1">
        <v>0</v>
      </c>
      <c r="AE63" s="1">
        <v>0</v>
      </c>
      <c r="AF63" s="1">
        <v>0</v>
      </c>
      <c r="AG63" s="1">
        <v>0</v>
      </c>
      <c r="AH63" s="111">
        <v>0</v>
      </c>
      <c r="AI63" s="1">
        <v>0</v>
      </c>
      <c r="AJ63" s="1">
        <v>0</v>
      </c>
      <c r="AK63" s="1">
        <v>0</v>
      </c>
      <c r="AL63" s="111">
        <v>0</v>
      </c>
      <c r="AM63" s="1">
        <v>0</v>
      </c>
      <c r="AN63" s="1">
        <v>0</v>
      </c>
      <c r="AO63" s="1">
        <v>0</v>
      </c>
      <c r="AP63" s="111">
        <f t="shared" si="1"/>
        <v>0</v>
      </c>
      <c r="AQ63" s="1">
        <f t="shared" si="2"/>
        <v>0</v>
      </c>
      <c r="AR63" s="1">
        <f t="shared" si="3"/>
        <v>0</v>
      </c>
      <c r="AS63" s="126">
        <f t="shared" si="4"/>
        <v>0</v>
      </c>
    </row>
    <row r="64" spans="1:45" x14ac:dyDescent="0.3">
      <c r="A64" s="1">
        <v>58</v>
      </c>
      <c r="B64" s="1" t="s">
        <v>40</v>
      </c>
      <c r="C64" s="1">
        <v>1284</v>
      </c>
      <c r="D64" s="1">
        <v>10000</v>
      </c>
      <c r="E64" s="1">
        <v>-6.6611469999999997</v>
      </c>
      <c r="F64" s="1">
        <v>-1560339.362705</v>
      </c>
      <c r="G64" s="1">
        <v>-1086134.042224</v>
      </c>
      <c r="H64" s="1">
        <v>304.53413</v>
      </c>
      <c r="I64" s="1">
        <v>154.38620499999999</v>
      </c>
      <c r="J64" s="1">
        <v>38.071233999999997</v>
      </c>
      <c r="K64" s="1">
        <v>2.626655</v>
      </c>
      <c r="L64" s="1">
        <v>0.127472</v>
      </c>
      <c r="M64" s="111">
        <v>100</v>
      </c>
      <c r="N64" s="1">
        <v>100</v>
      </c>
      <c r="O64" s="1">
        <v>0</v>
      </c>
      <c r="P64" s="1">
        <v>0</v>
      </c>
      <c r="Q64" s="1">
        <v>0</v>
      </c>
      <c r="R64" s="111">
        <v>37.97</v>
      </c>
      <c r="S64" s="1">
        <v>5.09</v>
      </c>
      <c r="T64" s="1">
        <v>12.22</v>
      </c>
      <c r="U64" s="1">
        <v>2.35</v>
      </c>
      <c r="V64" s="1">
        <v>11.77</v>
      </c>
      <c r="W64" s="1">
        <v>0.22</v>
      </c>
      <c r="X64" s="1">
        <v>6.56</v>
      </c>
      <c r="Y64" s="1">
        <v>12.31</v>
      </c>
      <c r="Z64" s="1">
        <v>2.79</v>
      </c>
      <c r="AA64" s="1">
        <v>2.5</v>
      </c>
      <c r="AB64" s="1">
        <v>1.92</v>
      </c>
      <c r="AC64" s="1">
        <v>4.3</v>
      </c>
      <c r="AD64" s="1">
        <v>0</v>
      </c>
      <c r="AE64" s="1">
        <v>0</v>
      </c>
      <c r="AF64" s="1">
        <v>0</v>
      </c>
      <c r="AG64" s="1">
        <v>0</v>
      </c>
      <c r="AH64" s="111">
        <v>0</v>
      </c>
      <c r="AI64" s="1">
        <v>0</v>
      </c>
      <c r="AJ64" s="1">
        <v>0</v>
      </c>
      <c r="AK64" s="1">
        <v>0</v>
      </c>
      <c r="AL64" s="111">
        <v>0</v>
      </c>
      <c r="AM64" s="1">
        <v>0</v>
      </c>
      <c r="AN64" s="1">
        <v>0</v>
      </c>
      <c r="AO64" s="1">
        <v>0</v>
      </c>
      <c r="AP64" s="111">
        <f t="shared" si="1"/>
        <v>0</v>
      </c>
      <c r="AQ64" s="1">
        <f t="shared" si="2"/>
        <v>0</v>
      </c>
      <c r="AR64" s="1">
        <f t="shared" si="3"/>
        <v>0</v>
      </c>
      <c r="AS64" s="126">
        <f t="shared" si="4"/>
        <v>0</v>
      </c>
    </row>
    <row r="65" spans="1:45" x14ac:dyDescent="0.3">
      <c r="A65" s="1">
        <v>59</v>
      </c>
      <c r="B65" s="1" t="s">
        <v>40</v>
      </c>
      <c r="C65" s="1">
        <v>1282</v>
      </c>
      <c r="D65" s="1">
        <v>10000</v>
      </c>
      <c r="E65" s="1">
        <v>-6.6821570000000001</v>
      </c>
      <c r="F65" s="1">
        <v>-1559730.4928220001</v>
      </c>
      <c r="G65" s="1">
        <v>-1086442.812042</v>
      </c>
      <c r="H65" s="1">
        <v>304.335711</v>
      </c>
      <c r="I65" s="1">
        <v>154.383612</v>
      </c>
      <c r="J65" s="1">
        <v>38.061103000000003</v>
      </c>
      <c r="K65" s="1">
        <v>2.627354</v>
      </c>
      <c r="L65" s="1">
        <v>0.13235</v>
      </c>
      <c r="M65" s="111">
        <v>100</v>
      </c>
      <c r="N65" s="1">
        <v>100</v>
      </c>
      <c r="O65" s="1">
        <v>0</v>
      </c>
      <c r="P65" s="1">
        <v>0</v>
      </c>
      <c r="Q65" s="1">
        <v>0</v>
      </c>
      <c r="R65" s="111">
        <v>37.97</v>
      </c>
      <c r="S65" s="1">
        <v>5.09</v>
      </c>
      <c r="T65" s="1">
        <v>12.22</v>
      </c>
      <c r="U65" s="1">
        <v>2.35</v>
      </c>
      <c r="V65" s="1">
        <v>11.77</v>
      </c>
      <c r="W65" s="1">
        <v>0.22</v>
      </c>
      <c r="X65" s="1">
        <v>6.56</v>
      </c>
      <c r="Y65" s="1">
        <v>12.31</v>
      </c>
      <c r="Z65" s="1">
        <v>2.79</v>
      </c>
      <c r="AA65" s="1">
        <v>2.5</v>
      </c>
      <c r="AB65" s="1">
        <v>1.92</v>
      </c>
      <c r="AC65" s="1">
        <v>4.3</v>
      </c>
      <c r="AD65" s="1">
        <v>0</v>
      </c>
      <c r="AE65" s="1">
        <v>0</v>
      </c>
      <c r="AF65" s="1">
        <v>0</v>
      </c>
      <c r="AG65" s="1">
        <v>0</v>
      </c>
      <c r="AH65" s="111">
        <v>0</v>
      </c>
      <c r="AI65" s="1">
        <v>0</v>
      </c>
      <c r="AJ65" s="1">
        <v>0</v>
      </c>
      <c r="AK65" s="1">
        <v>0</v>
      </c>
      <c r="AL65" s="111">
        <v>0</v>
      </c>
      <c r="AM65" s="1">
        <v>0</v>
      </c>
      <c r="AN65" s="1">
        <v>0</v>
      </c>
      <c r="AO65" s="1">
        <v>0</v>
      </c>
      <c r="AP65" s="111">
        <f t="shared" si="1"/>
        <v>0</v>
      </c>
      <c r="AQ65" s="1">
        <f t="shared" si="2"/>
        <v>0</v>
      </c>
      <c r="AR65" s="1">
        <f t="shared" si="3"/>
        <v>0</v>
      </c>
      <c r="AS65" s="126">
        <f t="shared" si="4"/>
        <v>0</v>
      </c>
    </row>
    <row r="66" spans="1:45" x14ac:dyDescent="0.3">
      <c r="A66" s="1">
        <v>60</v>
      </c>
      <c r="B66" s="1" t="s">
        <v>40</v>
      </c>
      <c r="C66" s="1">
        <v>1280</v>
      </c>
      <c r="D66" s="1">
        <v>10000</v>
      </c>
      <c r="E66" s="1">
        <v>-6.7050169999999998</v>
      </c>
      <c r="F66" s="1">
        <v>-1559122.020183</v>
      </c>
      <c r="G66" s="1">
        <v>-1086756.5995209999</v>
      </c>
      <c r="H66" s="1">
        <v>304.13380599999999</v>
      </c>
      <c r="I66" s="1">
        <v>154.375955</v>
      </c>
      <c r="J66" s="1">
        <v>38.050905999999998</v>
      </c>
      <c r="K66" s="1">
        <v>2.6280579999999998</v>
      </c>
      <c r="L66" s="1">
        <v>0.13764699999999999</v>
      </c>
      <c r="M66" s="111">
        <v>100</v>
      </c>
      <c r="N66" s="1">
        <v>99.988189000000006</v>
      </c>
      <c r="O66" s="1">
        <v>1.1811E-2</v>
      </c>
      <c r="P66" s="1">
        <v>0</v>
      </c>
      <c r="Q66" s="1">
        <v>0</v>
      </c>
      <c r="R66" s="111">
        <v>37.974485000000001</v>
      </c>
      <c r="S66" s="1">
        <v>5.0877929999999996</v>
      </c>
      <c r="T66" s="1">
        <v>12.220546000000001</v>
      </c>
      <c r="U66" s="1">
        <v>2.3478520000000001</v>
      </c>
      <c r="V66" s="1">
        <v>11.767106999999999</v>
      </c>
      <c r="W66" s="1">
        <v>0.220026</v>
      </c>
      <c r="X66" s="1">
        <v>6.5593779999999997</v>
      </c>
      <c r="Y66" s="1">
        <v>12.311453999999999</v>
      </c>
      <c r="Z66" s="1">
        <v>2.79033</v>
      </c>
      <c r="AA66" s="1">
        <v>2.5002949999999999</v>
      </c>
      <c r="AB66" s="1">
        <v>1.9202269999999999</v>
      </c>
      <c r="AC66" s="1">
        <v>4.3005079999999998</v>
      </c>
      <c r="AD66" s="1">
        <v>0</v>
      </c>
      <c r="AE66" s="1">
        <v>0</v>
      </c>
      <c r="AF66" s="1">
        <v>0</v>
      </c>
      <c r="AG66" s="1">
        <v>0</v>
      </c>
      <c r="AH66" s="111">
        <v>0</v>
      </c>
      <c r="AI66" s="1">
        <v>0</v>
      </c>
      <c r="AJ66" s="1">
        <v>1.1811E-2</v>
      </c>
      <c r="AK66" s="1">
        <v>0</v>
      </c>
      <c r="AL66" s="111">
        <v>0</v>
      </c>
      <c r="AM66" s="1">
        <v>0</v>
      </c>
      <c r="AN66" s="1">
        <v>0</v>
      </c>
      <c r="AO66" s="1">
        <v>0</v>
      </c>
      <c r="AP66" s="111">
        <f t="shared" si="1"/>
        <v>0</v>
      </c>
      <c r="AQ66" s="1">
        <f t="shared" si="2"/>
        <v>0</v>
      </c>
      <c r="AR66" s="1">
        <f t="shared" si="3"/>
        <v>1.1811E-2</v>
      </c>
      <c r="AS66" s="126">
        <f t="shared" si="4"/>
        <v>0</v>
      </c>
    </row>
    <row r="67" spans="1:45" x14ac:dyDescent="0.3">
      <c r="A67" s="1">
        <v>61</v>
      </c>
      <c r="B67" s="1" t="s">
        <v>40</v>
      </c>
      <c r="C67" s="1">
        <v>1278</v>
      </c>
      <c r="D67" s="1">
        <v>10000</v>
      </c>
      <c r="E67" s="1">
        <v>-6.7637140000000002</v>
      </c>
      <c r="F67" s="1">
        <v>-1558411.4542710001</v>
      </c>
      <c r="G67" s="1">
        <v>-1087102.068</v>
      </c>
      <c r="H67" s="1">
        <v>303.84513800000002</v>
      </c>
      <c r="I67" s="1">
        <v>154.25816</v>
      </c>
      <c r="J67" s="1">
        <v>38.037160999999998</v>
      </c>
      <c r="K67" s="1">
        <v>2.6287500000000001</v>
      </c>
      <c r="L67" s="1">
        <v>0.15093699999999999</v>
      </c>
      <c r="M67" s="111">
        <v>100</v>
      </c>
      <c r="N67" s="1">
        <v>99.742615999999998</v>
      </c>
      <c r="O67" s="1">
        <v>0.24757100000000001</v>
      </c>
      <c r="P67" s="1">
        <v>9.8139999999999998E-3</v>
      </c>
      <c r="Q67" s="1">
        <v>0</v>
      </c>
      <c r="R67" s="111">
        <v>38.067981000000003</v>
      </c>
      <c r="S67" s="1">
        <v>5.041798</v>
      </c>
      <c r="T67" s="1">
        <v>12.231921</v>
      </c>
      <c r="U67" s="1">
        <v>2.3030849999999998</v>
      </c>
      <c r="V67" s="1">
        <v>11.706721999999999</v>
      </c>
      <c r="W67" s="1">
        <v>0.22056799999999999</v>
      </c>
      <c r="X67" s="1">
        <v>6.5464580000000003</v>
      </c>
      <c r="Y67" s="1">
        <v>12.341766</v>
      </c>
      <c r="Z67" s="1">
        <v>2.7972000000000001</v>
      </c>
      <c r="AA67" s="1">
        <v>2.5064510000000002</v>
      </c>
      <c r="AB67" s="1">
        <v>1.924955</v>
      </c>
      <c r="AC67" s="1">
        <v>4.311096</v>
      </c>
      <c r="AD67" s="1">
        <v>0</v>
      </c>
      <c r="AE67" s="1">
        <v>0</v>
      </c>
      <c r="AF67" s="1">
        <v>0</v>
      </c>
      <c r="AG67" s="1">
        <v>0</v>
      </c>
      <c r="AH67" s="111">
        <v>0</v>
      </c>
      <c r="AI67" s="1">
        <v>0</v>
      </c>
      <c r="AJ67" s="1">
        <v>0.24757100000000001</v>
      </c>
      <c r="AK67" s="1">
        <v>0</v>
      </c>
      <c r="AL67" s="111">
        <v>0</v>
      </c>
      <c r="AM67" s="1">
        <v>0</v>
      </c>
      <c r="AN67" s="1">
        <v>9.8139999999999998E-3</v>
      </c>
      <c r="AO67" s="1">
        <v>0</v>
      </c>
      <c r="AP67" s="111">
        <f t="shared" si="1"/>
        <v>0</v>
      </c>
      <c r="AQ67" s="1">
        <f t="shared" si="2"/>
        <v>0</v>
      </c>
      <c r="AR67" s="1">
        <f t="shared" si="3"/>
        <v>0.25738500000000003</v>
      </c>
      <c r="AS67" s="126">
        <f t="shared" si="4"/>
        <v>0</v>
      </c>
    </row>
    <row r="68" spans="1:45" x14ac:dyDescent="0.3">
      <c r="A68" s="1">
        <v>62</v>
      </c>
      <c r="B68" s="1" t="s">
        <v>40</v>
      </c>
      <c r="C68" s="1">
        <v>1276</v>
      </c>
      <c r="D68" s="1">
        <v>10000</v>
      </c>
      <c r="E68" s="1">
        <v>-6.8228140000000002</v>
      </c>
      <c r="F68" s="1">
        <v>-1555239.249027</v>
      </c>
      <c r="G68" s="1">
        <v>-1085821.492667</v>
      </c>
      <c r="H68" s="1">
        <v>303.01633600000002</v>
      </c>
      <c r="I68" s="1">
        <v>153.90343799999999</v>
      </c>
      <c r="J68" s="1">
        <v>37.969053000000002</v>
      </c>
      <c r="K68" s="1">
        <v>2.6269979999999999</v>
      </c>
      <c r="L68" s="1">
        <v>0.16166700000000001</v>
      </c>
      <c r="M68" s="111">
        <v>100</v>
      </c>
      <c r="N68" s="1">
        <v>99.500789999999995</v>
      </c>
      <c r="O68" s="1">
        <v>0.24382300000000001</v>
      </c>
      <c r="P68" s="1">
        <v>0.25538699999999998</v>
      </c>
      <c r="Q68" s="1">
        <v>0</v>
      </c>
      <c r="R68" s="111">
        <v>38.160500999999996</v>
      </c>
      <c r="S68" s="1">
        <v>4.9962900000000001</v>
      </c>
      <c r="T68" s="1">
        <v>12.243169999999999</v>
      </c>
      <c r="U68" s="1">
        <v>2.258807</v>
      </c>
      <c r="V68" s="1">
        <v>11.646895000000001</v>
      </c>
      <c r="W68" s="1">
        <v>0.22110399999999999</v>
      </c>
      <c r="X68" s="1">
        <v>6.5337240000000003</v>
      </c>
      <c r="Y68" s="1">
        <v>12.371760999999999</v>
      </c>
      <c r="Z68" s="1">
        <v>2.803998</v>
      </c>
      <c r="AA68" s="1">
        <v>2.512543</v>
      </c>
      <c r="AB68" s="1">
        <v>1.9296329999999999</v>
      </c>
      <c r="AC68" s="1">
        <v>4.321574</v>
      </c>
      <c r="AD68" s="1">
        <v>0</v>
      </c>
      <c r="AE68" s="1">
        <v>0</v>
      </c>
      <c r="AF68" s="1">
        <v>0</v>
      </c>
      <c r="AG68" s="1">
        <v>0</v>
      </c>
      <c r="AH68" s="111">
        <v>0</v>
      </c>
      <c r="AI68" s="1">
        <v>0</v>
      </c>
      <c r="AJ68" s="1">
        <v>0.24382300000000001</v>
      </c>
      <c r="AK68" s="1">
        <v>0</v>
      </c>
      <c r="AL68" s="111">
        <v>0</v>
      </c>
      <c r="AM68" s="1">
        <v>0</v>
      </c>
      <c r="AN68" s="1">
        <v>0.25538699999999998</v>
      </c>
      <c r="AO68" s="1">
        <v>0</v>
      </c>
      <c r="AP68" s="111">
        <f t="shared" si="1"/>
        <v>0</v>
      </c>
      <c r="AQ68" s="1">
        <f t="shared" si="2"/>
        <v>0</v>
      </c>
      <c r="AR68" s="1">
        <f t="shared" si="3"/>
        <v>0.49920999999999999</v>
      </c>
      <c r="AS68" s="126">
        <f t="shared" si="4"/>
        <v>0</v>
      </c>
    </row>
    <row r="69" spans="1:45" x14ac:dyDescent="0.3">
      <c r="A69" s="1">
        <v>63</v>
      </c>
      <c r="B69" s="1" t="s">
        <v>40</v>
      </c>
      <c r="C69" s="1">
        <v>1274</v>
      </c>
      <c r="D69" s="1">
        <v>10000</v>
      </c>
      <c r="E69" s="1">
        <v>-6.882307</v>
      </c>
      <c r="F69" s="1">
        <v>-1552109.552075</v>
      </c>
      <c r="G69" s="1">
        <v>-1084564.4933579999</v>
      </c>
      <c r="H69" s="1">
        <v>302.19762700000001</v>
      </c>
      <c r="I69" s="1">
        <v>153.55418499999999</v>
      </c>
      <c r="J69" s="1">
        <v>37.901885999999998</v>
      </c>
      <c r="K69" s="1">
        <v>2.625273</v>
      </c>
      <c r="L69" s="1">
        <v>0.17236000000000001</v>
      </c>
      <c r="M69" s="111">
        <v>100</v>
      </c>
      <c r="N69" s="1">
        <v>99.262713000000005</v>
      </c>
      <c r="O69" s="1">
        <v>0.24007400000000001</v>
      </c>
      <c r="P69" s="1">
        <v>0.49721199999999999</v>
      </c>
      <c r="Q69" s="1">
        <v>0</v>
      </c>
      <c r="R69" s="111">
        <v>38.252026999999998</v>
      </c>
      <c r="S69" s="1">
        <v>4.9512739999999997</v>
      </c>
      <c r="T69" s="1">
        <v>12.254293000000001</v>
      </c>
      <c r="U69" s="1">
        <v>2.215033</v>
      </c>
      <c r="V69" s="1">
        <v>11.587637000000001</v>
      </c>
      <c r="W69" s="1">
        <v>0.221634</v>
      </c>
      <c r="X69" s="1">
        <v>6.5211759999999996</v>
      </c>
      <c r="Y69" s="1">
        <v>12.401434</v>
      </c>
      <c r="Z69" s="1">
        <v>2.8107229999999999</v>
      </c>
      <c r="AA69" s="1">
        <v>2.5185689999999998</v>
      </c>
      <c r="AB69" s="1">
        <v>1.934261</v>
      </c>
      <c r="AC69" s="1">
        <v>4.3319390000000002</v>
      </c>
      <c r="AD69" s="1">
        <v>0</v>
      </c>
      <c r="AE69" s="1">
        <v>0</v>
      </c>
      <c r="AF69" s="1">
        <v>0</v>
      </c>
      <c r="AG69" s="1">
        <v>0</v>
      </c>
      <c r="AH69" s="111">
        <v>0</v>
      </c>
      <c r="AI69" s="1">
        <v>0</v>
      </c>
      <c r="AJ69" s="1">
        <v>0.24007500000000001</v>
      </c>
      <c r="AK69" s="1">
        <v>0</v>
      </c>
      <c r="AL69" s="111">
        <v>0</v>
      </c>
      <c r="AM69" s="1">
        <v>0</v>
      </c>
      <c r="AN69" s="1">
        <v>0.49721199999999999</v>
      </c>
      <c r="AO69" s="1">
        <v>0</v>
      </c>
      <c r="AP69" s="111">
        <f t="shared" si="1"/>
        <v>0</v>
      </c>
      <c r="AQ69" s="1">
        <f t="shared" si="2"/>
        <v>0</v>
      </c>
      <c r="AR69" s="1">
        <f t="shared" si="3"/>
        <v>0.73728700000000003</v>
      </c>
      <c r="AS69" s="126">
        <f t="shared" si="4"/>
        <v>0</v>
      </c>
    </row>
    <row r="70" spans="1:45" x14ac:dyDescent="0.3">
      <c r="A70" s="1">
        <v>64</v>
      </c>
      <c r="B70" s="1" t="s">
        <v>40</v>
      </c>
      <c r="C70" s="1">
        <v>1272</v>
      </c>
      <c r="D70" s="1">
        <v>10000</v>
      </c>
      <c r="E70" s="1">
        <v>-6.9421850000000003</v>
      </c>
      <c r="F70" s="1">
        <v>-1549022.248314</v>
      </c>
      <c r="G70" s="1">
        <v>-1083331.03697</v>
      </c>
      <c r="H70" s="1">
        <v>301.38899900000001</v>
      </c>
      <c r="I70" s="1">
        <v>153.210397</v>
      </c>
      <c r="J70" s="1">
        <v>37.835658000000002</v>
      </c>
      <c r="K70" s="1">
        <v>2.6235759999999999</v>
      </c>
      <c r="L70" s="1">
        <v>0.18301500000000001</v>
      </c>
      <c r="M70" s="111">
        <v>100</v>
      </c>
      <c r="N70" s="1">
        <v>99.028379999999999</v>
      </c>
      <c r="O70" s="1">
        <v>0.23633100000000001</v>
      </c>
      <c r="P70" s="1">
        <v>0.73528899999999997</v>
      </c>
      <c r="Q70" s="1">
        <v>0</v>
      </c>
      <c r="R70" s="111">
        <v>38.342543999999997</v>
      </c>
      <c r="S70" s="1">
        <v>4.906752</v>
      </c>
      <c r="T70" s="1">
        <v>12.265285</v>
      </c>
      <c r="U70" s="1">
        <v>2.17178</v>
      </c>
      <c r="V70" s="1">
        <v>11.528959</v>
      </c>
      <c r="W70" s="1">
        <v>0.222159</v>
      </c>
      <c r="X70" s="1">
        <v>6.5088109999999997</v>
      </c>
      <c r="Y70" s="1">
        <v>12.43078</v>
      </c>
      <c r="Z70" s="1">
        <v>2.817374</v>
      </c>
      <c r="AA70" s="1">
        <v>2.5245289999999998</v>
      </c>
      <c r="AB70" s="1">
        <v>1.9388380000000001</v>
      </c>
      <c r="AC70" s="1">
        <v>4.3421900000000004</v>
      </c>
      <c r="AD70" s="1">
        <v>0</v>
      </c>
      <c r="AE70" s="1">
        <v>0</v>
      </c>
      <c r="AF70" s="1">
        <v>0</v>
      </c>
      <c r="AG70" s="1">
        <v>0</v>
      </c>
      <c r="AH70" s="111">
        <v>0</v>
      </c>
      <c r="AI70" s="1">
        <v>0</v>
      </c>
      <c r="AJ70" s="1">
        <v>0.23633100000000001</v>
      </c>
      <c r="AK70" s="1">
        <v>0</v>
      </c>
      <c r="AL70" s="111">
        <v>0</v>
      </c>
      <c r="AM70" s="1">
        <v>0</v>
      </c>
      <c r="AN70" s="1">
        <v>0.73528899999999997</v>
      </c>
      <c r="AO70" s="1">
        <v>0</v>
      </c>
      <c r="AP70" s="111">
        <f t="shared" si="1"/>
        <v>0</v>
      </c>
      <c r="AQ70" s="1">
        <f t="shared" si="2"/>
        <v>0</v>
      </c>
      <c r="AR70" s="1">
        <f t="shared" si="3"/>
        <v>0.97161999999999993</v>
      </c>
      <c r="AS70" s="126">
        <f t="shared" si="4"/>
        <v>0</v>
      </c>
    </row>
    <row r="71" spans="1:45" x14ac:dyDescent="0.3">
      <c r="A71" s="1">
        <v>65</v>
      </c>
      <c r="B71" s="1" t="s">
        <v>40</v>
      </c>
      <c r="C71" s="1">
        <v>1270</v>
      </c>
      <c r="D71" s="1">
        <v>10000</v>
      </c>
      <c r="E71" s="1">
        <v>-7.00244</v>
      </c>
      <c r="F71" s="1">
        <v>-1545977.14907</v>
      </c>
      <c r="G71" s="1">
        <v>-1082121.0456419999</v>
      </c>
      <c r="H71" s="1">
        <v>300.590418</v>
      </c>
      <c r="I71" s="1">
        <v>152.87205900000001</v>
      </c>
      <c r="J71" s="1">
        <v>37.770366000000003</v>
      </c>
      <c r="K71" s="1">
        <v>2.6219070000000002</v>
      </c>
      <c r="L71" s="1">
        <v>0.193632</v>
      </c>
      <c r="M71" s="111">
        <v>100</v>
      </c>
      <c r="N71" s="1">
        <v>98.797776999999996</v>
      </c>
      <c r="O71" s="1">
        <v>0.232601</v>
      </c>
      <c r="P71" s="1">
        <v>0.96962199999999998</v>
      </c>
      <c r="Q71" s="1">
        <v>0</v>
      </c>
      <c r="R71" s="111">
        <v>38.432039000000003</v>
      </c>
      <c r="S71" s="1">
        <v>4.8627260000000003</v>
      </c>
      <c r="T71" s="1">
        <v>12.276145</v>
      </c>
      <c r="U71" s="1">
        <v>2.1290589999999998</v>
      </c>
      <c r="V71" s="1">
        <v>11.470869</v>
      </c>
      <c r="W71" s="1">
        <v>0.22267700000000001</v>
      </c>
      <c r="X71" s="1">
        <v>6.4966299999999997</v>
      </c>
      <c r="Y71" s="1">
        <v>12.459794</v>
      </c>
      <c r="Z71" s="1">
        <v>2.82395</v>
      </c>
      <c r="AA71" s="1">
        <v>2.530421</v>
      </c>
      <c r="AB71" s="1">
        <v>1.9433640000000001</v>
      </c>
      <c r="AC71" s="1">
        <v>4.3523250000000004</v>
      </c>
      <c r="AD71" s="1">
        <v>0</v>
      </c>
      <c r="AE71" s="1">
        <v>0</v>
      </c>
      <c r="AF71" s="1">
        <v>0</v>
      </c>
      <c r="AG71" s="1">
        <v>0</v>
      </c>
      <c r="AH71" s="111">
        <v>0</v>
      </c>
      <c r="AI71" s="1">
        <v>0</v>
      </c>
      <c r="AJ71" s="1">
        <v>0.232601</v>
      </c>
      <c r="AK71" s="1">
        <v>0</v>
      </c>
      <c r="AL71" s="111">
        <v>0</v>
      </c>
      <c r="AM71" s="1">
        <v>0</v>
      </c>
      <c r="AN71" s="1">
        <v>0.96962199999999998</v>
      </c>
      <c r="AO71" s="1">
        <v>0</v>
      </c>
      <c r="AP71" s="111">
        <f t="shared" ref="AP71:AP134" si="5">AH71+AL71</f>
        <v>0</v>
      </c>
      <c r="AQ71" s="1">
        <f t="shared" ref="AQ71:AQ134" si="6">AI71+AM71</f>
        <v>0</v>
      </c>
      <c r="AR71" s="1">
        <f t="shared" ref="AR71:AR134" si="7">AJ71+AN71</f>
        <v>1.202223</v>
      </c>
      <c r="AS71" s="126">
        <f t="shared" ref="AS71:AS134" si="8">AK71+AO71</f>
        <v>0</v>
      </c>
    </row>
    <row r="72" spans="1:45" x14ac:dyDescent="0.3">
      <c r="A72" s="1">
        <v>66</v>
      </c>
      <c r="B72" s="1" t="s">
        <v>40</v>
      </c>
      <c r="C72" s="1">
        <v>1268</v>
      </c>
      <c r="D72" s="1">
        <v>10000</v>
      </c>
      <c r="E72" s="1">
        <v>-7.0630620000000004</v>
      </c>
      <c r="F72" s="1">
        <v>-1542973.998599</v>
      </c>
      <c r="G72" s="1">
        <v>-1080934.4006310001</v>
      </c>
      <c r="H72" s="1">
        <v>299.80183499999998</v>
      </c>
      <c r="I72" s="1">
        <v>152.53914700000001</v>
      </c>
      <c r="J72" s="1">
        <v>37.706006000000002</v>
      </c>
      <c r="K72" s="1">
        <v>2.620266</v>
      </c>
      <c r="L72" s="1">
        <v>0.20421</v>
      </c>
      <c r="M72" s="111">
        <v>100</v>
      </c>
      <c r="N72" s="1">
        <v>98.570886999999999</v>
      </c>
      <c r="O72" s="1">
        <v>0.22888900000000001</v>
      </c>
      <c r="P72" s="1">
        <v>1.200224</v>
      </c>
      <c r="Q72" s="1">
        <v>0</v>
      </c>
      <c r="R72" s="111">
        <v>38.520502</v>
      </c>
      <c r="S72" s="1">
        <v>4.8191980000000001</v>
      </c>
      <c r="T72" s="1">
        <v>12.286872000000001</v>
      </c>
      <c r="U72" s="1">
        <v>2.0868829999999998</v>
      </c>
      <c r="V72" s="1">
        <v>11.413376</v>
      </c>
      <c r="W72" s="1">
        <v>0.22319</v>
      </c>
      <c r="X72" s="1">
        <v>6.484629</v>
      </c>
      <c r="Y72" s="1">
        <v>12.488474</v>
      </c>
      <c r="Z72" s="1">
        <v>2.8304499999999999</v>
      </c>
      <c r="AA72" s="1">
        <v>2.5362459999999998</v>
      </c>
      <c r="AB72" s="1">
        <v>1.947837</v>
      </c>
      <c r="AC72" s="1">
        <v>4.3623430000000001</v>
      </c>
      <c r="AD72" s="1">
        <v>0</v>
      </c>
      <c r="AE72" s="1">
        <v>0</v>
      </c>
      <c r="AF72" s="1">
        <v>0</v>
      </c>
      <c r="AG72" s="1">
        <v>0</v>
      </c>
      <c r="AH72" s="111">
        <v>0</v>
      </c>
      <c r="AI72" s="1">
        <v>0</v>
      </c>
      <c r="AJ72" s="1">
        <v>0.22888900000000001</v>
      </c>
      <c r="AK72" s="1">
        <v>0</v>
      </c>
      <c r="AL72" s="111">
        <v>0</v>
      </c>
      <c r="AM72" s="1">
        <v>0</v>
      </c>
      <c r="AN72" s="1">
        <v>1.200224</v>
      </c>
      <c r="AO72" s="1">
        <v>0</v>
      </c>
      <c r="AP72" s="111">
        <f t="shared" si="5"/>
        <v>0</v>
      </c>
      <c r="AQ72" s="1">
        <f t="shared" si="6"/>
        <v>0</v>
      </c>
      <c r="AR72" s="1">
        <f t="shared" si="7"/>
        <v>1.4291130000000001</v>
      </c>
      <c r="AS72" s="126">
        <f t="shared" si="8"/>
        <v>0</v>
      </c>
    </row>
    <row r="73" spans="1:45" x14ac:dyDescent="0.3">
      <c r="A73" s="1">
        <v>67</v>
      </c>
      <c r="B73" s="1" t="s">
        <v>40</v>
      </c>
      <c r="C73" s="1">
        <v>1266</v>
      </c>
      <c r="D73" s="1">
        <v>10000</v>
      </c>
      <c r="E73" s="1">
        <v>-7.1240449999999997</v>
      </c>
      <c r="F73" s="1">
        <v>-1540012.480432</v>
      </c>
      <c r="G73" s="1">
        <v>-1079770.946096</v>
      </c>
      <c r="H73" s="1">
        <v>299.02318400000001</v>
      </c>
      <c r="I73" s="1">
        <v>152.21163100000001</v>
      </c>
      <c r="J73" s="1">
        <v>37.642572000000001</v>
      </c>
      <c r="K73" s="1">
        <v>2.6186539999999998</v>
      </c>
      <c r="L73" s="1">
        <v>0.21474799999999999</v>
      </c>
      <c r="M73" s="111">
        <v>100</v>
      </c>
      <c r="N73" s="1">
        <v>98.347683000000004</v>
      </c>
      <c r="O73" s="1">
        <v>0.22520200000000001</v>
      </c>
      <c r="P73" s="1">
        <v>1.4271149999999999</v>
      </c>
      <c r="Q73" s="1">
        <v>0</v>
      </c>
      <c r="R73" s="111">
        <v>38.607925000000002</v>
      </c>
      <c r="S73" s="1">
        <v>4.7761659999999999</v>
      </c>
      <c r="T73" s="1">
        <v>12.297464</v>
      </c>
      <c r="U73" s="1">
        <v>2.045261</v>
      </c>
      <c r="V73" s="1">
        <v>11.356484</v>
      </c>
      <c r="W73" s="1">
        <v>0.22369600000000001</v>
      </c>
      <c r="X73" s="1">
        <v>6.4728089999999998</v>
      </c>
      <c r="Y73" s="1">
        <v>12.516817</v>
      </c>
      <c r="Z73" s="1">
        <v>2.8368739999999999</v>
      </c>
      <c r="AA73" s="1">
        <v>2.5420020000000001</v>
      </c>
      <c r="AB73" s="1">
        <v>1.9522569999999999</v>
      </c>
      <c r="AC73" s="1">
        <v>4.3722430000000001</v>
      </c>
      <c r="AD73" s="1">
        <v>0</v>
      </c>
      <c r="AE73" s="1">
        <v>0</v>
      </c>
      <c r="AF73" s="1">
        <v>0</v>
      </c>
      <c r="AG73" s="1">
        <v>0</v>
      </c>
      <c r="AH73" s="111">
        <v>0</v>
      </c>
      <c r="AI73" s="1">
        <v>0</v>
      </c>
      <c r="AJ73" s="1">
        <v>0.22520200000000001</v>
      </c>
      <c r="AK73" s="1">
        <v>0</v>
      </c>
      <c r="AL73" s="111">
        <v>0</v>
      </c>
      <c r="AM73" s="1">
        <v>0</v>
      </c>
      <c r="AN73" s="1">
        <v>1.4271149999999999</v>
      </c>
      <c r="AO73" s="1">
        <v>0</v>
      </c>
      <c r="AP73" s="111">
        <f t="shared" si="5"/>
        <v>0</v>
      </c>
      <c r="AQ73" s="1">
        <f t="shared" si="6"/>
        <v>0</v>
      </c>
      <c r="AR73" s="1">
        <f t="shared" si="7"/>
        <v>1.652317</v>
      </c>
      <c r="AS73" s="126">
        <f t="shared" si="8"/>
        <v>0</v>
      </c>
    </row>
    <row r="74" spans="1:45" x14ac:dyDescent="0.3">
      <c r="A74" s="1">
        <v>68</v>
      </c>
      <c r="B74" s="1" t="s">
        <v>40</v>
      </c>
      <c r="C74" s="1">
        <v>1264</v>
      </c>
      <c r="D74" s="1">
        <v>10000</v>
      </c>
      <c r="E74" s="1">
        <v>-7.1853809999999996</v>
      </c>
      <c r="F74" s="1">
        <v>-1537092.223523</v>
      </c>
      <c r="G74" s="1">
        <v>-1078630.4927719999</v>
      </c>
      <c r="H74" s="1">
        <v>298.25438700000001</v>
      </c>
      <c r="I74" s="1">
        <v>151.88946899999999</v>
      </c>
      <c r="J74" s="1">
        <v>37.580056999999996</v>
      </c>
      <c r="K74" s="1">
        <v>2.6170710000000001</v>
      </c>
      <c r="L74" s="1">
        <v>0.225247</v>
      </c>
      <c r="M74" s="111">
        <v>100</v>
      </c>
      <c r="N74" s="1">
        <v>98.128138000000007</v>
      </c>
      <c r="O74" s="1">
        <v>0.22154499999999999</v>
      </c>
      <c r="P74" s="1">
        <v>1.650318</v>
      </c>
      <c r="Q74" s="1">
        <v>0</v>
      </c>
      <c r="R74" s="111">
        <v>38.694304000000002</v>
      </c>
      <c r="S74" s="1">
        <v>4.7336309999999999</v>
      </c>
      <c r="T74" s="1">
        <v>12.307921</v>
      </c>
      <c r="U74" s="1">
        <v>2.0042019999999998</v>
      </c>
      <c r="V74" s="1">
        <v>11.300197000000001</v>
      </c>
      <c r="W74" s="1">
        <v>0.22419700000000001</v>
      </c>
      <c r="X74" s="1">
        <v>6.4611650000000003</v>
      </c>
      <c r="Y74" s="1">
        <v>12.544822</v>
      </c>
      <c r="Z74" s="1">
        <v>2.8432210000000002</v>
      </c>
      <c r="AA74" s="1">
        <v>2.5476890000000001</v>
      </c>
      <c r="AB74" s="1">
        <v>1.9566250000000001</v>
      </c>
      <c r="AC74" s="1">
        <v>4.3820249999999996</v>
      </c>
      <c r="AD74" s="1">
        <v>0</v>
      </c>
      <c r="AE74" s="1">
        <v>0</v>
      </c>
      <c r="AF74" s="1">
        <v>0</v>
      </c>
      <c r="AG74" s="1">
        <v>0</v>
      </c>
      <c r="AH74" s="111">
        <v>0</v>
      </c>
      <c r="AI74" s="1">
        <v>0</v>
      </c>
      <c r="AJ74" s="1">
        <v>0.22154499999999999</v>
      </c>
      <c r="AK74" s="1">
        <v>0</v>
      </c>
      <c r="AL74" s="111">
        <v>0</v>
      </c>
      <c r="AM74" s="1">
        <v>0</v>
      </c>
      <c r="AN74" s="1">
        <v>1.650318</v>
      </c>
      <c r="AO74" s="1">
        <v>0</v>
      </c>
      <c r="AP74" s="111">
        <f t="shared" si="5"/>
        <v>0</v>
      </c>
      <c r="AQ74" s="1">
        <f t="shared" si="6"/>
        <v>0</v>
      </c>
      <c r="AR74" s="1">
        <f t="shared" si="7"/>
        <v>1.8718629999999998</v>
      </c>
      <c r="AS74" s="126">
        <f t="shared" si="8"/>
        <v>0</v>
      </c>
    </row>
    <row r="75" spans="1:45" x14ac:dyDescent="0.3">
      <c r="A75" s="1">
        <v>69</v>
      </c>
      <c r="B75" s="1" t="s">
        <v>40</v>
      </c>
      <c r="C75" s="1">
        <v>1262</v>
      </c>
      <c r="D75" s="1">
        <v>10000</v>
      </c>
      <c r="E75" s="1">
        <v>-7.2470650000000001</v>
      </c>
      <c r="F75" s="1">
        <v>-1534212.8081429999</v>
      </c>
      <c r="G75" s="1">
        <v>-1077512.821495</v>
      </c>
      <c r="H75" s="1">
        <v>297.49534999999997</v>
      </c>
      <c r="I75" s="1">
        <v>151.57261399999999</v>
      </c>
      <c r="J75" s="1">
        <v>37.518450999999999</v>
      </c>
      <c r="K75" s="1">
        <v>2.6155170000000001</v>
      </c>
      <c r="L75" s="1">
        <v>0.235705</v>
      </c>
      <c r="M75" s="111">
        <v>100</v>
      </c>
      <c r="N75" s="1">
        <v>97.912216000000001</v>
      </c>
      <c r="O75" s="1">
        <v>0.217921</v>
      </c>
      <c r="P75" s="1">
        <v>1.8698630000000001</v>
      </c>
      <c r="Q75" s="1">
        <v>0</v>
      </c>
      <c r="R75" s="111">
        <v>38.779634999999999</v>
      </c>
      <c r="S75" s="1">
        <v>4.6915899999999997</v>
      </c>
      <c r="T75" s="1">
        <v>12.318241</v>
      </c>
      <c r="U75" s="1">
        <v>1.9637119999999999</v>
      </c>
      <c r="V75" s="1">
        <v>11.244519</v>
      </c>
      <c r="W75" s="1">
        <v>0.224691</v>
      </c>
      <c r="X75" s="1">
        <v>6.4496969999999996</v>
      </c>
      <c r="Y75" s="1">
        <v>12.572486</v>
      </c>
      <c r="Z75" s="1">
        <v>2.849491</v>
      </c>
      <c r="AA75" s="1">
        <v>2.5533079999999999</v>
      </c>
      <c r="AB75" s="1">
        <v>1.9609399999999999</v>
      </c>
      <c r="AC75" s="1">
        <v>4.3916890000000004</v>
      </c>
      <c r="AD75" s="1">
        <v>0</v>
      </c>
      <c r="AE75" s="1">
        <v>0</v>
      </c>
      <c r="AF75" s="1">
        <v>0</v>
      </c>
      <c r="AG75" s="1">
        <v>0</v>
      </c>
      <c r="AH75" s="111">
        <v>0</v>
      </c>
      <c r="AI75" s="1">
        <v>0</v>
      </c>
      <c r="AJ75" s="1">
        <v>0.217921</v>
      </c>
      <c r="AK75" s="1">
        <v>0</v>
      </c>
      <c r="AL75" s="111">
        <v>0</v>
      </c>
      <c r="AM75" s="1">
        <v>0</v>
      </c>
      <c r="AN75" s="1">
        <v>1.8698630000000001</v>
      </c>
      <c r="AO75" s="1">
        <v>0</v>
      </c>
      <c r="AP75" s="111">
        <f t="shared" si="5"/>
        <v>0</v>
      </c>
      <c r="AQ75" s="1">
        <f t="shared" si="6"/>
        <v>0</v>
      </c>
      <c r="AR75" s="1">
        <f t="shared" si="7"/>
        <v>2.0877840000000001</v>
      </c>
      <c r="AS75" s="126">
        <f t="shared" si="8"/>
        <v>0</v>
      </c>
    </row>
    <row r="76" spans="1:45" x14ac:dyDescent="0.3">
      <c r="A76" s="1">
        <v>70</v>
      </c>
      <c r="B76" s="1" t="s">
        <v>40</v>
      </c>
      <c r="C76" s="1">
        <v>1260</v>
      </c>
      <c r="D76" s="1">
        <v>10000</v>
      </c>
      <c r="E76" s="1">
        <v>-7.3090890000000002</v>
      </c>
      <c r="F76" s="1">
        <v>-1531373.771496</v>
      </c>
      <c r="G76" s="1">
        <v>-1076417.6865670001</v>
      </c>
      <c r="H76" s="1">
        <v>296.745971</v>
      </c>
      <c r="I76" s="1">
        <v>151.26101299999999</v>
      </c>
      <c r="J76" s="1">
        <v>37.457746999999998</v>
      </c>
      <c r="K76" s="1">
        <v>2.613991</v>
      </c>
      <c r="L76" s="1">
        <v>0.24612400000000001</v>
      </c>
      <c r="M76" s="111">
        <v>100</v>
      </c>
      <c r="N76" s="1">
        <v>97.699878999999996</v>
      </c>
      <c r="O76" s="1">
        <v>0.214336</v>
      </c>
      <c r="P76" s="1">
        <v>2.085785</v>
      </c>
      <c r="Q76" s="1">
        <v>0</v>
      </c>
      <c r="R76" s="111">
        <v>38.863917000000001</v>
      </c>
      <c r="S76" s="1">
        <v>4.6500399999999997</v>
      </c>
      <c r="T76" s="1">
        <v>12.328424</v>
      </c>
      <c r="U76" s="1">
        <v>1.9237979999999999</v>
      </c>
      <c r="V76" s="1">
        <v>11.189451</v>
      </c>
      <c r="W76" s="1">
        <v>0.22517899999999999</v>
      </c>
      <c r="X76" s="1">
        <v>6.438402</v>
      </c>
      <c r="Y76" s="1">
        <v>12.599811000000001</v>
      </c>
      <c r="Z76" s="1">
        <v>2.8556840000000001</v>
      </c>
      <c r="AA76" s="1">
        <v>2.5588570000000002</v>
      </c>
      <c r="AB76" s="1">
        <v>1.9652019999999999</v>
      </c>
      <c r="AC76" s="1">
        <v>4.4012339999999996</v>
      </c>
      <c r="AD76" s="1">
        <v>0</v>
      </c>
      <c r="AE76" s="1">
        <v>0</v>
      </c>
      <c r="AF76" s="1">
        <v>0</v>
      </c>
      <c r="AG76" s="1">
        <v>0</v>
      </c>
      <c r="AH76" s="111">
        <v>0</v>
      </c>
      <c r="AI76" s="1">
        <v>0</v>
      </c>
      <c r="AJ76" s="1">
        <v>0.214336</v>
      </c>
      <c r="AK76" s="1">
        <v>0</v>
      </c>
      <c r="AL76" s="111">
        <v>0</v>
      </c>
      <c r="AM76" s="1">
        <v>0</v>
      </c>
      <c r="AN76" s="1">
        <v>2.085785</v>
      </c>
      <c r="AO76" s="1">
        <v>0</v>
      </c>
      <c r="AP76" s="111">
        <f t="shared" si="5"/>
        <v>0</v>
      </c>
      <c r="AQ76" s="1">
        <f t="shared" si="6"/>
        <v>0</v>
      </c>
      <c r="AR76" s="1">
        <f t="shared" si="7"/>
        <v>2.3001209999999999</v>
      </c>
      <c r="AS76" s="126">
        <f t="shared" si="8"/>
        <v>0</v>
      </c>
    </row>
    <row r="77" spans="1:45" x14ac:dyDescent="0.3">
      <c r="A77" s="1">
        <v>71</v>
      </c>
      <c r="B77" s="1" t="s">
        <v>40</v>
      </c>
      <c r="C77" s="1">
        <v>1258</v>
      </c>
      <c r="D77" s="1">
        <v>10000</v>
      </c>
      <c r="E77" s="1">
        <v>-7.3714490000000001</v>
      </c>
      <c r="F77" s="1">
        <v>-1528574.6130339999</v>
      </c>
      <c r="G77" s="1">
        <v>-1075344.8189369999</v>
      </c>
      <c r="H77" s="1">
        <v>296.00613499999997</v>
      </c>
      <c r="I77" s="1">
        <v>150.95460700000001</v>
      </c>
      <c r="J77" s="1">
        <v>37.397933000000002</v>
      </c>
      <c r="K77" s="1">
        <v>2.6124939999999999</v>
      </c>
      <c r="L77" s="1">
        <v>0.25650200000000001</v>
      </c>
      <c r="M77" s="111">
        <v>100</v>
      </c>
      <c r="N77" s="1">
        <v>97.491085999999996</v>
      </c>
      <c r="O77" s="1">
        <v>0.21079200000000001</v>
      </c>
      <c r="P77" s="1">
        <v>2.2981220000000002</v>
      </c>
      <c r="Q77" s="1">
        <v>0</v>
      </c>
      <c r="R77" s="111">
        <v>38.947150000000001</v>
      </c>
      <c r="S77" s="1">
        <v>4.6089799999999999</v>
      </c>
      <c r="T77" s="1">
        <v>12.338471</v>
      </c>
      <c r="U77" s="1">
        <v>1.8844639999999999</v>
      </c>
      <c r="V77" s="1">
        <v>11.134994000000001</v>
      </c>
      <c r="W77" s="1">
        <v>0.225662</v>
      </c>
      <c r="X77" s="1">
        <v>6.4272770000000001</v>
      </c>
      <c r="Y77" s="1">
        <v>12.626795</v>
      </c>
      <c r="Z77" s="1">
        <v>2.8618000000000001</v>
      </c>
      <c r="AA77" s="1">
        <v>2.5643370000000001</v>
      </c>
      <c r="AB77" s="1">
        <v>1.969411</v>
      </c>
      <c r="AC77" s="1">
        <v>4.41066</v>
      </c>
      <c r="AD77" s="1">
        <v>0</v>
      </c>
      <c r="AE77" s="1">
        <v>0</v>
      </c>
      <c r="AF77" s="1">
        <v>0</v>
      </c>
      <c r="AG77" s="1">
        <v>0</v>
      </c>
      <c r="AH77" s="111">
        <v>0</v>
      </c>
      <c r="AI77" s="1">
        <v>0</v>
      </c>
      <c r="AJ77" s="1">
        <v>0.21079200000000001</v>
      </c>
      <c r="AK77" s="1">
        <v>0</v>
      </c>
      <c r="AL77" s="111">
        <v>0</v>
      </c>
      <c r="AM77" s="1">
        <v>0</v>
      </c>
      <c r="AN77" s="1">
        <v>2.2981220000000002</v>
      </c>
      <c r="AO77" s="1">
        <v>0</v>
      </c>
      <c r="AP77" s="111">
        <f t="shared" si="5"/>
        <v>0</v>
      </c>
      <c r="AQ77" s="1">
        <f t="shared" si="6"/>
        <v>0</v>
      </c>
      <c r="AR77" s="1">
        <f t="shared" si="7"/>
        <v>2.5089140000000003</v>
      </c>
      <c r="AS77" s="126">
        <f t="shared" si="8"/>
        <v>0</v>
      </c>
    </row>
    <row r="78" spans="1:45" x14ac:dyDescent="0.3">
      <c r="A78" s="1">
        <v>72</v>
      </c>
      <c r="B78" s="1" t="s">
        <v>40</v>
      </c>
      <c r="C78" s="1">
        <v>1256</v>
      </c>
      <c r="D78" s="1">
        <v>10000</v>
      </c>
      <c r="E78" s="1">
        <v>-7.4341390000000001</v>
      </c>
      <c r="F78" s="1">
        <v>-1525814.799445</v>
      </c>
      <c r="G78" s="1">
        <v>-1074293.9292019999</v>
      </c>
      <c r="H78" s="1">
        <v>295.27572199999997</v>
      </c>
      <c r="I78" s="1">
        <v>150.65333200000001</v>
      </c>
      <c r="J78" s="1">
        <v>37.338997999999997</v>
      </c>
      <c r="K78" s="1">
        <v>2.6110259999999998</v>
      </c>
      <c r="L78" s="1">
        <v>0.26684000000000002</v>
      </c>
      <c r="M78" s="111">
        <v>100</v>
      </c>
      <c r="N78" s="1">
        <v>97.285792000000001</v>
      </c>
      <c r="O78" s="1">
        <v>0.20729300000000001</v>
      </c>
      <c r="P78" s="1">
        <v>2.5069140000000001</v>
      </c>
      <c r="Q78" s="1">
        <v>0</v>
      </c>
      <c r="R78" s="111">
        <v>39.029336999999998</v>
      </c>
      <c r="S78" s="1">
        <v>4.5684040000000001</v>
      </c>
      <c r="T78" s="1">
        <v>12.348380000000001</v>
      </c>
      <c r="U78" s="1">
        <v>1.845712</v>
      </c>
      <c r="V78" s="1">
        <v>11.081147</v>
      </c>
      <c r="W78" s="1">
        <v>0.22613800000000001</v>
      </c>
      <c r="X78" s="1">
        <v>6.4163199999999998</v>
      </c>
      <c r="Y78" s="1">
        <v>12.653441000000001</v>
      </c>
      <c r="Z78" s="1">
        <v>2.867839</v>
      </c>
      <c r="AA78" s="1">
        <v>2.5697480000000001</v>
      </c>
      <c r="AB78" s="1">
        <v>1.9735670000000001</v>
      </c>
      <c r="AC78" s="1">
        <v>4.4199669999999998</v>
      </c>
      <c r="AD78" s="1">
        <v>0</v>
      </c>
      <c r="AE78" s="1">
        <v>0</v>
      </c>
      <c r="AF78" s="1">
        <v>0</v>
      </c>
      <c r="AG78" s="1">
        <v>0</v>
      </c>
      <c r="AH78" s="111">
        <v>0</v>
      </c>
      <c r="AI78" s="1">
        <v>0</v>
      </c>
      <c r="AJ78" s="1">
        <v>0.20729300000000001</v>
      </c>
      <c r="AK78" s="1">
        <v>0</v>
      </c>
      <c r="AL78" s="111">
        <v>0</v>
      </c>
      <c r="AM78" s="1">
        <v>0</v>
      </c>
      <c r="AN78" s="1">
        <v>2.5069140000000001</v>
      </c>
      <c r="AO78" s="1">
        <v>0</v>
      </c>
      <c r="AP78" s="111">
        <f t="shared" si="5"/>
        <v>0</v>
      </c>
      <c r="AQ78" s="1">
        <f t="shared" si="6"/>
        <v>0</v>
      </c>
      <c r="AR78" s="1">
        <f t="shared" si="7"/>
        <v>2.714207</v>
      </c>
      <c r="AS78" s="126">
        <f t="shared" si="8"/>
        <v>0</v>
      </c>
    </row>
    <row r="79" spans="1:45" x14ac:dyDescent="0.3">
      <c r="A79" s="1">
        <v>73</v>
      </c>
      <c r="B79" s="1" t="s">
        <v>40</v>
      </c>
      <c r="C79" s="1">
        <v>1254</v>
      </c>
      <c r="D79" s="1">
        <v>10000</v>
      </c>
      <c r="E79" s="1">
        <v>-7.4971560000000004</v>
      </c>
      <c r="F79" s="1">
        <v>-1523093.7693149999</v>
      </c>
      <c r="G79" s="1">
        <v>-1073264.710402</v>
      </c>
      <c r="H79" s="1">
        <v>294.55460099999999</v>
      </c>
      <c r="I79" s="1">
        <v>150.35712100000001</v>
      </c>
      <c r="J79" s="1">
        <v>37.280931000000002</v>
      </c>
      <c r="K79" s="1">
        <v>2.6095860000000002</v>
      </c>
      <c r="L79" s="1">
        <v>0.27713900000000002</v>
      </c>
      <c r="M79" s="111">
        <v>100</v>
      </c>
      <c r="N79" s="1">
        <v>97.083950000000002</v>
      </c>
      <c r="O79" s="1">
        <v>0.203842</v>
      </c>
      <c r="P79" s="1">
        <v>2.712208</v>
      </c>
      <c r="Q79" s="1">
        <v>0</v>
      </c>
      <c r="R79" s="111">
        <v>39.110481</v>
      </c>
      <c r="S79" s="1">
        <v>4.528308</v>
      </c>
      <c r="T79" s="1">
        <v>12.358153</v>
      </c>
      <c r="U79" s="1">
        <v>1.807545</v>
      </c>
      <c r="V79" s="1">
        <v>11.027908999999999</v>
      </c>
      <c r="W79" s="1">
        <v>0.226608</v>
      </c>
      <c r="X79" s="1">
        <v>6.4055289999999996</v>
      </c>
      <c r="Y79" s="1">
        <v>12.679748</v>
      </c>
      <c r="Z79" s="1">
        <v>2.8738009999999998</v>
      </c>
      <c r="AA79" s="1">
        <v>2.575091</v>
      </c>
      <c r="AB79" s="1">
        <v>1.97767</v>
      </c>
      <c r="AC79" s="1">
        <v>4.4291559999999999</v>
      </c>
      <c r="AD79" s="1">
        <v>0</v>
      </c>
      <c r="AE79" s="1">
        <v>0</v>
      </c>
      <c r="AF79" s="1">
        <v>0</v>
      </c>
      <c r="AG79" s="1">
        <v>0</v>
      </c>
      <c r="AH79" s="111">
        <v>0</v>
      </c>
      <c r="AI79" s="1">
        <v>0</v>
      </c>
      <c r="AJ79" s="1">
        <v>0.203842</v>
      </c>
      <c r="AK79" s="1">
        <v>0</v>
      </c>
      <c r="AL79" s="111">
        <v>0</v>
      </c>
      <c r="AM79" s="1">
        <v>0</v>
      </c>
      <c r="AN79" s="1">
        <v>2.712208</v>
      </c>
      <c r="AO79" s="1">
        <v>0</v>
      </c>
      <c r="AP79" s="111">
        <f t="shared" si="5"/>
        <v>0</v>
      </c>
      <c r="AQ79" s="1">
        <f t="shared" si="6"/>
        <v>0</v>
      </c>
      <c r="AR79" s="1">
        <f t="shared" si="7"/>
        <v>2.9160499999999998</v>
      </c>
      <c r="AS79" s="126">
        <f t="shared" si="8"/>
        <v>0</v>
      </c>
    </row>
    <row r="80" spans="1:45" x14ac:dyDescent="0.3">
      <c r="A80" s="1">
        <v>74</v>
      </c>
      <c r="B80" s="1" t="s">
        <v>40</v>
      </c>
      <c r="C80" s="1">
        <v>1252</v>
      </c>
      <c r="D80" s="1">
        <v>10000</v>
      </c>
      <c r="E80" s="1">
        <v>-7.5604940000000003</v>
      </c>
      <c r="F80" s="1">
        <v>-1520410.937475</v>
      </c>
      <c r="G80" s="1">
        <v>-1072256.840633</v>
      </c>
      <c r="H80" s="1">
        <v>293.84263600000003</v>
      </c>
      <c r="I80" s="1">
        <v>150.06590199999999</v>
      </c>
      <c r="J80" s="1">
        <v>37.223719000000003</v>
      </c>
      <c r="K80" s="1">
        <v>2.608174</v>
      </c>
      <c r="L80" s="1">
        <v>0.28739799999999999</v>
      </c>
      <c r="M80" s="111">
        <v>100</v>
      </c>
      <c r="N80" s="1">
        <v>96.885508999999999</v>
      </c>
      <c r="O80" s="1">
        <v>0.20044000000000001</v>
      </c>
      <c r="P80" s="1">
        <v>2.91405</v>
      </c>
      <c r="Q80" s="1">
        <v>0</v>
      </c>
      <c r="R80" s="111">
        <v>39.190587000000001</v>
      </c>
      <c r="S80" s="1">
        <v>4.4886879999999998</v>
      </c>
      <c r="T80" s="1">
        <v>12.367789</v>
      </c>
      <c r="U80" s="1">
        <v>1.769965</v>
      </c>
      <c r="V80" s="1">
        <v>10.975277999999999</v>
      </c>
      <c r="W80" s="1">
        <v>0.227072</v>
      </c>
      <c r="X80" s="1">
        <v>6.3948999999999998</v>
      </c>
      <c r="Y80" s="1">
        <v>12.705717999999999</v>
      </c>
      <c r="Z80" s="1">
        <v>2.8796879999999998</v>
      </c>
      <c r="AA80" s="1">
        <v>2.580365</v>
      </c>
      <c r="AB80" s="1">
        <v>1.9817199999999999</v>
      </c>
      <c r="AC80" s="1">
        <v>4.4382279999999996</v>
      </c>
      <c r="AD80" s="1">
        <v>0</v>
      </c>
      <c r="AE80" s="1">
        <v>0</v>
      </c>
      <c r="AF80" s="1">
        <v>0</v>
      </c>
      <c r="AG80" s="1">
        <v>0</v>
      </c>
      <c r="AH80" s="111">
        <v>0</v>
      </c>
      <c r="AI80" s="1">
        <v>0</v>
      </c>
      <c r="AJ80" s="1">
        <v>0.20044000000000001</v>
      </c>
      <c r="AK80" s="1">
        <v>0</v>
      </c>
      <c r="AL80" s="111">
        <v>0</v>
      </c>
      <c r="AM80" s="1">
        <v>0</v>
      </c>
      <c r="AN80" s="1">
        <v>2.91405</v>
      </c>
      <c r="AO80" s="1">
        <v>0</v>
      </c>
      <c r="AP80" s="111">
        <f t="shared" si="5"/>
        <v>0</v>
      </c>
      <c r="AQ80" s="1">
        <f t="shared" si="6"/>
        <v>0</v>
      </c>
      <c r="AR80" s="1">
        <f t="shared" si="7"/>
        <v>3.11449</v>
      </c>
      <c r="AS80" s="126">
        <f t="shared" si="8"/>
        <v>0</v>
      </c>
    </row>
    <row r="81" spans="1:45" x14ac:dyDescent="0.3">
      <c r="A81" s="1">
        <v>75</v>
      </c>
      <c r="B81" s="1" t="s">
        <v>40</v>
      </c>
      <c r="C81" s="1">
        <v>1250</v>
      </c>
      <c r="D81" s="1">
        <v>10000</v>
      </c>
      <c r="E81" s="1">
        <v>-7.6241390000000004</v>
      </c>
      <c r="F81" s="1">
        <v>-1517765.699329</v>
      </c>
      <c r="G81" s="1">
        <v>-1071273.443069</v>
      </c>
      <c r="H81" s="1">
        <v>293.13741700000003</v>
      </c>
      <c r="I81" s="1">
        <v>149.77240499999999</v>
      </c>
      <c r="J81" s="1">
        <v>37.167022000000003</v>
      </c>
      <c r="K81" s="1">
        <v>2.606814</v>
      </c>
      <c r="L81" s="1">
        <v>0.29810799999999998</v>
      </c>
      <c r="M81" s="111">
        <v>100</v>
      </c>
      <c r="N81" s="1">
        <v>96.679216999999994</v>
      </c>
      <c r="O81" s="1">
        <v>0.208292</v>
      </c>
      <c r="P81" s="1">
        <v>3.1124909999999999</v>
      </c>
      <c r="Q81" s="1">
        <v>0</v>
      </c>
      <c r="R81" s="111">
        <v>39.274211000000001</v>
      </c>
      <c r="S81" s="1">
        <v>4.4496669999999998</v>
      </c>
      <c r="T81" s="1">
        <v>12.378601</v>
      </c>
      <c r="U81" s="1">
        <v>1.7328479999999999</v>
      </c>
      <c r="V81" s="1">
        <v>10.923926</v>
      </c>
      <c r="W81" s="1">
        <v>0.22755700000000001</v>
      </c>
      <c r="X81" s="1">
        <v>6.3849799999999997</v>
      </c>
      <c r="Y81" s="1">
        <v>12.727264</v>
      </c>
      <c r="Z81" s="1">
        <v>2.8858320000000002</v>
      </c>
      <c r="AA81" s="1">
        <v>2.585871</v>
      </c>
      <c r="AB81" s="1">
        <v>1.9817229999999999</v>
      </c>
      <c r="AC81" s="1">
        <v>4.4475199999999999</v>
      </c>
      <c r="AD81" s="1">
        <v>0</v>
      </c>
      <c r="AE81" s="1">
        <v>0</v>
      </c>
      <c r="AF81" s="1">
        <v>0</v>
      </c>
      <c r="AG81" s="1">
        <v>0</v>
      </c>
      <c r="AH81" s="111">
        <v>0</v>
      </c>
      <c r="AI81" s="1">
        <v>0</v>
      </c>
      <c r="AJ81" s="1">
        <v>0.198653</v>
      </c>
      <c r="AK81" s="1">
        <v>9.639E-3</v>
      </c>
      <c r="AL81" s="111">
        <v>0</v>
      </c>
      <c r="AM81" s="1">
        <v>0</v>
      </c>
      <c r="AN81" s="1">
        <v>3.1124909999999999</v>
      </c>
      <c r="AO81" s="1">
        <v>0</v>
      </c>
      <c r="AP81" s="111">
        <f t="shared" si="5"/>
        <v>0</v>
      </c>
      <c r="AQ81" s="1">
        <f t="shared" si="6"/>
        <v>0</v>
      </c>
      <c r="AR81" s="1">
        <f t="shared" si="7"/>
        <v>3.3111440000000001</v>
      </c>
      <c r="AS81" s="126">
        <f t="shared" si="8"/>
        <v>9.639E-3</v>
      </c>
    </row>
    <row r="82" spans="1:45" x14ac:dyDescent="0.3">
      <c r="A82" s="1">
        <v>76</v>
      </c>
      <c r="B82" s="1" t="s">
        <v>40</v>
      </c>
      <c r="C82" s="1">
        <v>1248</v>
      </c>
      <c r="D82" s="1">
        <v>10000</v>
      </c>
      <c r="E82" s="1">
        <v>-7.6880699999999997</v>
      </c>
      <c r="F82" s="1">
        <v>-1515070.0664309999</v>
      </c>
      <c r="G82" s="1">
        <v>-1070265.0172850001</v>
      </c>
      <c r="H82" s="1">
        <v>292.41366699999998</v>
      </c>
      <c r="I82" s="1">
        <v>149.436543</v>
      </c>
      <c r="J82" s="1">
        <v>37.107467</v>
      </c>
      <c r="K82" s="1">
        <v>2.6055739999999998</v>
      </c>
      <c r="L82" s="1">
        <v>0.311442</v>
      </c>
      <c r="M82" s="111">
        <v>100</v>
      </c>
      <c r="N82" s="1">
        <v>96.413726999999994</v>
      </c>
      <c r="O82" s="1">
        <v>0.27251300000000001</v>
      </c>
      <c r="P82" s="1">
        <v>3.3137599999999998</v>
      </c>
      <c r="Q82" s="1">
        <v>0</v>
      </c>
      <c r="R82" s="111">
        <v>39.382359000000001</v>
      </c>
      <c r="S82" s="1">
        <v>4.4118079999999997</v>
      </c>
      <c r="T82" s="1">
        <v>12.396633</v>
      </c>
      <c r="U82" s="1">
        <v>1.695624</v>
      </c>
      <c r="V82" s="1">
        <v>10.876943000000001</v>
      </c>
      <c r="W82" s="1">
        <v>0.228183</v>
      </c>
      <c r="X82" s="1">
        <v>6.3782909999999999</v>
      </c>
      <c r="Y82" s="1">
        <v>12.725542000000001</v>
      </c>
      <c r="Z82" s="1">
        <v>2.8937789999999999</v>
      </c>
      <c r="AA82" s="1">
        <v>2.5929920000000002</v>
      </c>
      <c r="AB82" s="1">
        <v>1.95926</v>
      </c>
      <c r="AC82" s="1">
        <v>4.4585850000000002</v>
      </c>
      <c r="AD82" s="1">
        <v>0</v>
      </c>
      <c r="AE82" s="1">
        <v>0</v>
      </c>
      <c r="AF82" s="1">
        <v>0</v>
      </c>
      <c r="AG82" s="1">
        <v>0</v>
      </c>
      <c r="AH82" s="111">
        <v>0</v>
      </c>
      <c r="AI82" s="1">
        <v>0</v>
      </c>
      <c r="AJ82" s="1">
        <v>0.203983</v>
      </c>
      <c r="AK82" s="1">
        <v>6.8529999999999994E-2</v>
      </c>
      <c r="AL82" s="111">
        <v>0</v>
      </c>
      <c r="AM82" s="1">
        <v>0</v>
      </c>
      <c r="AN82" s="1">
        <v>3.3091439999999999</v>
      </c>
      <c r="AO82" s="1">
        <v>4.6160000000000003E-3</v>
      </c>
      <c r="AP82" s="111">
        <f t="shared" si="5"/>
        <v>0</v>
      </c>
      <c r="AQ82" s="1">
        <f t="shared" si="6"/>
        <v>0</v>
      </c>
      <c r="AR82" s="1">
        <f t="shared" si="7"/>
        <v>3.5131269999999999</v>
      </c>
      <c r="AS82" s="126">
        <f t="shared" si="8"/>
        <v>7.3145999999999989E-2</v>
      </c>
    </row>
    <row r="83" spans="1:45" x14ac:dyDescent="0.3">
      <c r="A83" s="1">
        <v>77</v>
      </c>
      <c r="B83" s="1" t="s">
        <v>40</v>
      </c>
      <c r="C83" s="1">
        <v>1246</v>
      </c>
      <c r="D83" s="1">
        <v>10000</v>
      </c>
      <c r="E83" s="1">
        <v>-7.7523710000000001</v>
      </c>
      <c r="F83" s="1">
        <v>-1511413.8242240001</v>
      </c>
      <c r="G83" s="1">
        <v>-1068526.6379180001</v>
      </c>
      <c r="H83" s="1">
        <v>291.536179</v>
      </c>
      <c r="I83" s="1">
        <v>149.02812499999999</v>
      </c>
      <c r="J83" s="1">
        <v>37.027549999999998</v>
      </c>
      <c r="K83" s="1">
        <v>2.6040269999999999</v>
      </c>
      <c r="L83" s="1">
        <v>0.32370599999999999</v>
      </c>
      <c r="M83" s="111">
        <v>100</v>
      </c>
      <c r="N83" s="1">
        <v>96.152963</v>
      </c>
      <c r="O83" s="1">
        <v>0.26778800000000003</v>
      </c>
      <c r="P83" s="1">
        <v>3.57925</v>
      </c>
      <c r="Q83" s="1">
        <v>0</v>
      </c>
      <c r="R83" s="111">
        <v>39.489162999999998</v>
      </c>
      <c r="S83" s="1">
        <v>4.3743629999999998</v>
      </c>
      <c r="T83" s="1">
        <v>12.414433000000001</v>
      </c>
      <c r="U83" s="1">
        <v>1.6589929999999999</v>
      </c>
      <c r="V83" s="1">
        <v>10.830495000000001</v>
      </c>
      <c r="W83" s="1">
        <v>0.22880200000000001</v>
      </c>
      <c r="X83" s="1">
        <v>6.3716850000000003</v>
      </c>
      <c r="Y83" s="1">
        <v>12.723833000000001</v>
      </c>
      <c r="Z83" s="1">
        <v>2.901627</v>
      </c>
      <c r="AA83" s="1">
        <v>2.6000239999999999</v>
      </c>
      <c r="AB83" s="1">
        <v>1.9370700000000001</v>
      </c>
      <c r="AC83" s="1">
        <v>4.4695130000000001</v>
      </c>
      <c r="AD83" s="1">
        <v>0</v>
      </c>
      <c r="AE83" s="1">
        <v>0</v>
      </c>
      <c r="AF83" s="1">
        <v>0</v>
      </c>
      <c r="AG83" s="1">
        <v>0</v>
      </c>
      <c r="AH83" s="111">
        <v>0</v>
      </c>
      <c r="AI83" s="1">
        <v>0</v>
      </c>
      <c r="AJ83" s="1">
        <v>0.20037199999999999</v>
      </c>
      <c r="AK83" s="1">
        <v>6.7416000000000004E-2</v>
      </c>
      <c r="AL83" s="111">
        <v>0</v>
      </c>
      <c r="AM83" s="1">
        <v>0</v>
      </c>
      <c r="AN83" s="1">
        <v>3.5111270000000001</v>
      </c>
      <c r="AO83" s="1">
        <v>6.8123000000000003E-2</v>
      </c>
      <c r="AP83" s="111">
        <f t="shared" si="5"/>
        <v>0</v>
      </c>
      <c r="AQ83" s="1">
        <f t="shared" si="6"/>
        <v>0</v>
      </c>
      <c r="AR83" s="1">
        <f t="shared" si="7"/>
        <v>3.7114989999999999</v>
      </c>
      <c r="AS83" s="126">
        <f t="shared" si="8"/>
        <v>0.13553900000000002</v>
      </c>
    </row>
    <row r="84" spans="1:45" x14ac:dyDescent="0.3">
      <c r="A84" s="1">
        <v>78</v>
      </c>
      <c r="B84" s="1" t="s">
        <v>40</v>
      </c>
      <c r="C84" s="1">
        <v>1244</v>
      </c>
      <c r="D84" s="1">
        <v>10000</v>
      </c>
      <c r="E84" s="1">
        <v>-7.8170400000000004</v>
      </c>
      <c r="F84" s="1">
        <v>-1507814.6886150001</v>
      </c>
      <c r="G84" s="1">
        <v>-1066822.5612019999</v>
      </c>
      <c r="H84" s="1">
        <v>290.67140899999998</v>
      </c>
      <c r="I84" s="1">
        <v>148.62695199999999</v>
      </c>
      <c r="J84" s="1">
        <v>36.948923999999998</v>
      </c>
      <c r="K84" s="1">
        <v>2.6025109999999998</v>
      </c>
      <c r="L84" s="1">
        <v>0.33591500000000002</v>
      </c>
      <c r="M84" s="111">
        <v>100</v>
      </c>
      <c r="N84" s="1">
        <v>95.896843000000004</v>
      </c>
      <c r="O84" s="1">
        <v>0.26314199999999999</v>
      </c>
      <c r="P84" s="1">
        <v>3.8400150000000002</v>
      </c>
      <c r="Q84" s="1">
        <v>0</v>
      </c>
      <c r="R84" s="111">
        <v>39.594630000000002</v>
      </c>
      <c r="S84" s="1">
        <v>4.3373290000000004</v>
      </c>
      <c r="T84" s="1">
        <v>12.432001</v>
      </c>
      <c r="U84" s="1">
        <v>1.622954</v>
      </c>
      <c r="V84" s="1">
        <v>10.784579000000001</v>
      </c>
      <c r="W84" s="1">
        <v>0.22941300000000001</v>
      </c>
      <c r="X84" s="1">
        <v>6.3651619999999998</v>
      </c>
      <c r="Y84" s="1">
        <v>12.722135</v>
      </c>
      <c r="Z84" s="1">
        <v>2.909376</v>
      </c>
      <c r="AA84" s="1">
        <v>2.6069680000000002</v>
      </c>
      <c r="AB84" s="1">
        <v>1.9151499999999999</v>
      </c>
      <c r="AC84" s="1">
        <v>4.4803040000000003</v>
      </c>
      <c r="AD84" s="1">
        <v>0</v>
      </c>
      <c r="AE84" s="1">
        <v>0</v>
      </c>
      <c r="AF84" s="1">
        <v>0</v>
      </c>
      <c r="AG84" s="1">
        <v>0</v>
      </c>
      <c r="AH84" s="111">
        <v>0</v>
      </c>
      <c r="AI84" s="1">
        <v>0</v>
      </c>
      <c r="AJ84" s="1">
        <v>0.196822</v>
      </c>
      <c r="AK84" s="1">
        <v>6.6320000000000004E-2</v>
      </c>
      <c r="AL84" s="111">
        <v>0</v>
      </c>
      <c r="AM84" s="1">
        <v>0</v>
      </c>
      <c r="AN84" s="1">
        <v>3.7094990000000001</v>
      </c>
      <c r="AO84" s="1">
        <v>0.13051499999999999</v>
      </c>
      <c r="AP84" s="111">
        <f t="shared" si="5"/>
        <v>0</v>
      </c>
      <c r="AQ84" s="1">
        <f t="shared" si="6"/>
        <v>0</v>
      </c>
      <c r="AR84" s="1">
        <f t="shared" si="7"/>
        <v>3.9063210000000002</v>
      </c>
      <c r="AS84" s="126">
        <f t="shared" si="8"/>
        <v>0.19683499999999998</v>
      </c>
    </row>
    <row r="85" spans="1:45" x14ac:dyDescent="0.3">
      <c r="A85" s="1">
        <v>79</v>
      </c>
      <c r="B85" s="1" t="s">
        <v>40</v>
      </c>
      <c r="C85" s="1">
        <v>1242</v>
      </c>
      <c r="D85" s="1">
        <v>10000</v>
      </c>
      <c r="E85" s="1">
        <v>-7.8820699999999997</v>
      </c>
      <c r="F85" s="1">
        <v>-1504271.6461209999</v>
      </c>
      <c r="G85" s="1">
        <v>-1065152.1928359999</v>
      </c>
      <c r="H85" s="1">
        <v>289.81912899999998</v>
      </c>
      <c r="I85" s="1">
        <v>148.232899</v>
      </c>
      <c r="J85" s="1">
        <v>36.871566000000001</v>
      </c>
      <c r="K85" s="1">
        <v>2.6010249999999999</v>
      </c>
      <c r="L85" s="1">
        <v>0.34806900000000002</v>
      </c>
      <c r="M85" s="111">
        <v>100</v>
      </c>
      <c r="N85" s="1">
        <v>95.645286999999996</v>
      </c>
      <c r="O85" s="1">
        <v>0.258579</v>
      </c>
      <c r="P85" s="1">
        <v>4.0961340000000002</v>
      </c>
      <c r="Q85" s="1">
        <v>0</v>
      </c>
      <c r="R85" s="111">
        <v>39.698766999999997</v>
      </c>
      <c r="S85" s="1">
        <v>4.3007020000000002</v>
      </c>
      <c r="T85" s="1">
        <v>12.449337</v>
      </c>
      <c r="U85" s="1">
        <v>1.587507</v>
      </c>
      <c r="V85" s="1">
        <v>10.739191</v>
      </c>
      <c r="W85" s="1">
        <v>0.230017</v>
      </c>
      <c r="X85" s="1">
        <v>6.3587189999999998</v>
      </c>
      <c r="Y85" s="1">
        <v>12.720449</v>
      </c>
      <c r="Z85" s="1">
        <v>2.9170280000000002</v>
      </c>
      <c r="AA85" s="1">
        <v>2.6138249999999998</v>
      </c>
      <c r="AB85" s="1">
        <v>1.893499</v>
      </c>
      <c r="AC85" s="1">
        <v>4.4909590000000001</v>
      </c>
      <c r="AD85" s="1">
        <v>0</v>
      </c>
      <c r="AE85" s="1">
        <v>0</v>
      </c>
      <c r="AF85" s="1">
        <v>0</v>
      </c>
      <c r="AG85" s="1">
        <v>0</v>
      </c>
      <c r="AH85" s="111">
        <v>0</v>
      </c>
      <c r="AI85" s="1">
        <v>0</v>
      </c>
      <c r="AJ85" s="1">
        <v>0.19333400000000001</v>
      </c>
      <c r="AK85" s="1">
        <v>6.5243999999999996E-2</v>
      </c>
      <c r="AL85" s="111">
        <v>0</v>
      </c>
      <c r="AM85" s="1">
        <v>0</v>
      </c>
      <c r="AN85" s="1">
        <v>3.9043220000000001</v>
      </c>
      <c r="AO85" s="1">
        <v>0.19181200000000001</v>
      </c>
      <c r="AP85" s="111">
        <f t="shared" si="5"/>
        <v>0</v>
      </c>
      <c r="AQ85" s="1">
        <f t="shared" si="6"/>
        <v>0</v>
      </c>
      <c r="AR85" s="1">
        <f t="shared" si="7"/>
        <v>4.0976559999999997</v>
      </c>
      <c r="AS85" s="126">
        <f t="shared" si="8"/>
        <v>0.25705600000000001</v>
      </c>
    </row>
    <row r="86" spans="1:45" x14ac:dyDescent="0.3">
      <c r="A86" s="1">
        <v>80</v>
      </c>
      <c r="B86" s="1" t="s">
        <v>40</v>
      </c>
      <c r="C86" s="1">
        <v>1240</v>
      </c>
      <c r="D86" s="1">
        <v>10000</v>
      </c>
      <c r="E86" s="1">
        <v>-7.9474609999999997</v>
      </c>
      <c r="F86" s="1">
        <v>-1500783.6720360001</v>
      </c>
      <c r="G86" s="1">
        <v>-1063514.930281</v>
      </c>
      <c r="H86" s="1">
        <v>288.97911099999999</v>
      </c>
      <c r="I86" s="1">
        <v>147.84584000000001</v>
      </c>
      <c r="J86" s="1">
        <v>36.795451999999997</v>
      </c>
      <c r="K86" s="1">
        <v>2.5995689999999998</v>
      </c>
      <c r="L86" s="1">
        <v>0.36016799999999999</v>
      </c>
      <c r="M86" s="111">
        <v>100</v>
      </c>
      <c r="N86" s="1">
        <v>95.398212000000001</v>
      </c>
      <c r="O86" s="1">
        <v>0.25409799999999999</v>
      </c>
      <c r="P86" s="1">
        <v>4.3476900000000001</v>
      </c>
      <c r="Q86" s="1">
        <v>0</v>
      </c>
      <c r="R86" s="111">
        <v>39.801583999999998</v>
      </c>
      <c r="S86" s="1">
        <v>4.2644770000000003</v>
      </c>
      <c r="T86" s="1">
        <v>12.466445</v>
      </c>
      <c r="U86" s="1">
        <v>1.5526500000000001</v>
      </c>
      <c r="V86" s="1">
        <v>10.694329</v>
      </c>
      <c r="W86" s="1">
        <v>0.23061200000000001</v>
      </c>
      <c r="X86" s="1">
        <v>6.3523560000000003</v>
      </c>
      <c r="Y86" s="1">
        <v>12.718776</v>
      </c>
      <c r="Z86" s="1">
        <v>2.9245830000000002</v>
      </c>
      <c r="AA86" s="1">
        <v>2.6205940000000001</v>
      </c>
      <c r="AB86" s="1">
        <v>1.8721159999999999</v>
      </c>
      <c r="AC86" s="1">
        <v>4.5014779999999996</v>
      </c>
      <c r="AD86" s="1">
        <v>0</v>
      </c>
      <c r="AE86" s="1">
        <v>0</v>
      </c>
      <c r="AF86" s="1">
        <v>0</v>
      </c>
      <c r="AG86" s="1">
        <v>0</v>
      </c>
      <c r="AH86" s="111">
        <v>0</v>
      </c>
      <c r="AI86" s="1">
        <v>0</v>
      </c>
      <c r="AJ86" s="1">
        <v>0.18991</v>
      </c>
      <c r="AK86" s="1">
        <v>6.4186999999999994E-2</v>
      </c>
      <c r="AL86" s="111">
        <v>0</v>
      </c>
      <c r="AM86" s="1">
        <v>0</v>
      </c>
      <c r="AN86" s="1">
        <v>4.095656</v>
      </c>
      <c r="AO86" s="1">
        <v>0.25203300000000001</v>
      </c>
      <c r="AP86" s="111">
        <f t="shared" si="5"/>
        <v>0</v>
      </c>
      <c r="AQ86" s="1">
        <f t="shared" si="6"/>
        <v>0</v>
      </c>
      <c r="AR86" s="1">
        <f t="shared" si="7"/>
        <v>4.2855660000000002</v>
      </c>
      <c r="AS86" s="126">
        <f t="shared" si="8"/>
        <v>0.31622</v>
      </c>
    </row>
    <row r="87" spans="1:45" x14ac:dyDescent="0.3">
      <c r="A87" s="1">
        <v>81</v>
      </c>
      <c r="B87" s="1" t="s">
        <v>40</v>
      </c>
      <c r="C87" s="1">
        <v>1238</v>
      </c>
      <c r="D87" s="1">
        <v>10000</v>
      </c>
      <c r="E87" s="1">
        <v>-8.0132069999999995</v>
      </c>
      <c r="F87" s="1">
        <v>-1497349.73447</v>
      </c>
      <c r="G87" s="1">
        <v>-1061910.165298</v>
      </c>
      <c r="H87" s="1">
        <v>288.15112299999998</v>
      </c>
      <c r="I87" s="1">
        <v>147.46564599999999</v>
      </c>
      <c r="J87" s="1">
        <v>36.720560999999996</v>
      </c>
      <c r="K87" s="1">
        <v>2.5981420000000002</v>
      </c>
      <c r="L87" s="1">
        <v>0.37221199999999999</v>
      </c>
      <c r="M87" s="111">
        <v>100</v>
      </c>
      <c r="N87" s="1">
        <v>95.155535</v>
      </c>
      <c r="O87" s="1">
        <v>0.24970000000000001</v>
      </c>
      <c r="P87" s="1">
        <v>4.5947649999999998</v>
      </c>
      <c r="Q87" s="1">
        <v>0</v>
      </c>
      <c r="R87" s="111">
        <v>39.903091000000003</v>
      </c>
      <c r="S87" s="1">
        <v>4.22865</v>
      </c>
      <c r="T87" s="1">
        <v>12.483325000000001</v>
      </c>
      <c r="U87" s="1">
        <v>1.518381</v>
      </c>
      <c r="V87" s="1">
        <v>10.649986</v>
      </c>
      <c r="W87" s="1">
        <v>0.23119999999999999</v>
      </c>
      <c r="X87" s="1">
        <v>6.3460700000000001</v>
      </c>
      <c r="Y87" s="1">
        <v>12.717115</v>
      </c>
      <c r="Z87" s="1">
        <v>2.932042</v>
      </c>
      <c r="AA87" s="1">
        <v>2.627278</v>
      </c>
      <c r="AB87" s="1">
        <v>1.8509979999999999</v>
      </c>
      <c r="AC87" s="1">
        <v>4.511863</v>
      </c>
      <c r="AD87" s="1">
        <v>0</v>
      </c>
      <c r="AE87" s="1">
        <v>0</v>
      </c>
      <c r="AF87" s="1">
        <v>0</v>
      </c>
      <c r="AG87" s="1">
        <v>0</v>
      </c>
      <c r="AH87" s="111">
        <v>0</v>
      </c>
      <c r="AI87" s="1">
        <v>0</v>
      </c>
      <c r="AJ87" s="1">
        <v>0.18655099999999999</v>
      </c>
      <c r="AK87" s="1">
        <v>6.3148999999999997E-2</v>
      </c>
      <c r="AL87" s="111">
        <v>0</v>
      </c>
      <c r="AM87" s="1">
        <v>0</v>
      </c>
      <c r="AN87" s="1">
        <v>4.2835679999999998</v>
      </c>
      <c r="AO87" s="1">
        <v>0.311197</v>
      </c>
      <c r="AP87" s="111">
        <f t="shared" si="5"/>
        <v>0</v>
      </c>
      <c r="AQ87" s="1">
        <f t="shared" si="6"/>
        <v>0</v>
      </c>
      <c r="AR87" s="1">
        <f t="shared" si="7"/>
        <v>4.4701189999999995</v>
      </c>
      <c r="AS87" s="126">
        <f t="shared" si="8"/>
        <v>0.37434600000000001</v>
      </c>
    </row>
    <row r="88" spans="1:45" x14ac:dyDescent="0.3">
      <c r="A88" s="1">
        <v>82</v>
      </c>
      <c r="B88" s="1" t="s">
        <v>40</v>
      </c>
      <c r="C88" s="1">
        <v>1236</v>
      </c>
      <c r="D88" s="1">
        <v>10000</v>
      </c>
      <c r="E88" s="1">
        <v>-8.0793079999999993</v>
      </c>
      <c r="F88" s="1">
        <v>-1493968.797978</v>
      </c>
      <c r="G88" s="1">
        <v>-1060337.286234</v>
      </c>
      <c r="H88" s="1">
        <v>287.33493099999998</v>
      </c>
      <c r="I88" s="1">
        <v>147.09218799999999</v>
      </c>
      <c r="J88" s="1">
        <v>36.646867999999998</v>
      </c>
      <c r="K88" s="1">
        <v>2.5967449999999999</v>
      </c>
      <c r="L88" s="1">
        <v>0.38420399999999999</v>
      </c>
      <c r="M88" s="111">
        <v>100</v>
      </c>
      <c r="N88" s="1">
        <v>94.917169999999999</v>
      </c>
      <c r="O88" s="1">
        <v>0.24538699999999999</v>
      </c>
      <c r="P88" s="1">
        <v>4.8374430000000004</v>
      </c>
      <c r="Q88" s="1">
        <v>0</v>
      </c>
      <c r="R88" s="111">
        <v>40.003300000000003</v>
      </c>
      <c r="S88" s="1">
        <v>4.1932159999999996</v>
      </c>
      <c r="T88" s="1">
        <v>12.499979</v>
      </c>
      <c r="U88" s="1">
        <v>1.4846980000000001</v>
      </c>
      <c r="V88" s="1">
        <v>10.606159</v>
      </c>
      <c r="W88" s="1">
        <v>0.23178099999999999</v>
      </c>
      <c r="X88" s="1">
        <v>6.339861</v>
      </c>
      <c r="Y88" s="1">
        <v>12.715467</v>
      </c>
      <c r="Z88" s="1">
        <v>2.9394049999999998</v>
      </c>
      <c r="AA88" s="1">
        <v>2.6338750000000002</v>
      </c>
      <c r="AB88" s="1">
        <v>1.8301449999999999</v>
      </c>
      <c r="AC88" s="1">
        <v>4.5221150000000003</v>
      </c>
      <c r="AD88" s="1">
        <v>0</v>
      </c>
      <c r="AE88" s="1">
        <v>0</v>
      </c>
      <c r="AF88" s="1">
        <v>0</v>
      </c>
      <c r="AG88" s="1">
        <v>0</v>
      </c>
      <c r="AH88" s="111">
        <v>0</v>
      </c>
      <c r="AI88" s="1">
        <v>0</v>
      </c>
      <c r="AJ88" s="1">
        <v>0.183256</v>
      </c>
      <c r="AK88" s="1">
        <v>6.2129999999999998E-2</v>
      </c>
      <c r="AL88" s="111">
        <v>0</v>
      </c>
      <c r="AM88" s="1">
        <v>0</v>
      </c>
      <c r="AN88" s="1">
        <v>4.4681199999999999</v>
      </c>
      <c r="AO88" s="1">
        <v>0.36932300000000001</v>
      </c>
      <c r="AP88" s="111">
        <f t="shared" si="5"/>
        <v>0</v>
      </c>
      <c r="AQ88" s="1">
        <f t="shared" si="6"/>
        <v>0</v>
      </c>
      <c r="AR88" s="1">
        <f t="shared" si="7"/>
        <v>4.651376</v>
      </c>
      <c r="AS88" s="126">
        <f t="shared" si="8"/>
        <v>0.43145300000000003</v>
      </c>
    </row>
    <row r="89" spans="1:45" x14ac:dyDescent="0.3">
      <c r="A89" s="1">
        <v>83</v>
      </c>
      <c r="B89" s="1" t="s">
        <v>40</v>
      </c>
      <c r="C89" s="1">
        <v>1234</v>
      </c>
      <c r="D89" s="1">
        <v>10000</v>
      </c>
      <c r="E89" s="1">
        <v>-8.1457599999999992</v>
      </c>
      <c r="F89" s="1">
        <v>-1490639.826812</v>
      </c>
      <c r="G89" s="1">
        <v>-1058795.680074</v>
      </c>
      <c r="H89" s="1">
        <v>286.530303</v>
      </c>
      <c r="I89" s="1">
        <v>146.72533799999999</v>
      </c>
      <c r="J89" s="1">
        <v>36.574351</v>
      </c>
      <c r="K89" s="1">
        <v>2.5953759999999999</v>
      </c>
      <c r="L89" s="1">
        <v>0.39614199999999999</v>
      </c>
      <c r="M89" s="111">
        <v>100</v>
      </c>
      <c r="N89" s="1">
        <v>94.683035000000004</v>
      </c>
      <c r="O89" s="1">
        <v>0.24115700000000001</v>
      </c>
      <c r="P89" s="1">
        <v>5.0758080000000003</v>
      </c>
      <c r="Q89" s="1">
        <v>0</v>
      </c>
      <c r="R89" s="111">
        <v>40.102221</v>
      </c>
      <c r="S89" s="1">
        <v>4.158169</v>
      </c>
      <c r="T89" s="1">
        <v>12.516408999999999</v>
      </c>
      <c r="U89" s="1">
        <v>1.4515960000000001</v>
      </c>
      <c r="V89" s="1">
        <v>10.562842</v>
      </c>
      <c r="W89" s="1">
        <v>0.232354</v>
      </c>
      <c r="X89" s="1">
        <v>6.3337269999999997</v>
      </c>
      <c r="Y89" s="1">
        <v>12.713832999999999</v>
      </c>
      <c r="Z89" s="1">
        <v>2.9466739999999998</v>
      </c>
      <c r="AA89" s="1">
        <v>2.6403889999999999</v>
      </c>
      <c r="AB89" s="1">
        <v>1.809553</v>
      </c>
      <c r="AC89" s="1">
        <v>4.5322339999999999</v>
      </c>
      <c r="AD89" s="1">
        <v>0</v>
      </c>
      <c r="AE89" s="1">
        <v>0</v>
      </c>
      <c r="AF89" s="1">
        <v>0</v>
      </c>
      <c r="AG89" s="1">
        <v>0</v>
      </c>
      <c r="AH89" s="111">
        <v>0</v>
      </c>
      <c r="AI89" s="1">
        <v>0</v>
      </c>
      <c r="AJ89" s="1">
        <v>0.18002699999999999</v>
      </c>
      <c r="AK89" s="1">
        <v>6.1129999999999997E-2</v>
      </c>
      <c r="AL89" s="111">
        <v>0</v>
      </c>
      <c r="AM89" s="1">
        <v>0</v>
      </c>
      <c r="AN89" s="1">
        <v>4.6493770000000003</v>
      </c>
      <c r="AO89" s="1">
        <v>0.42642999999999998</v>
      </c>
      <c r="AP89" s="111">
        <f t="shared" si="5"/>
        <v>0</v>
      </c>
      <c r="AQ89" s="1">
        <f t="shared" si="6"/>
        <v>0</v>
      </c>
      <c r="AR89" s="1">
        <f t="shared" si="7"/>
        <v>4.8294040000000003</v>
      </c>
      <c r="AS89" s="126">
        <f t="shared" si="8"/>
        <v>0.48755999999999999</v>
      </c>
    </row>
    <row r="90" spans="1:45" x14ac:dyDescent="0.3">
      <c r="A90" s="1">
        <v>84</v>
      </c>
      <c r="B90" s="1" t="s">
        <v>40</v>
      </c>
      <c r="C90" s="1">
        <v>1232</v>
      </c>
      <c r="D90" s="1">
        <v>10000</v>
      </c>
      <c r="E90" s="1">
        <v>-8.2125629999999994</v>
      </c>
      <c r="F90" s="1">
        <v>-1487361.7878109999</v>
      </c>
      <c r="G90" s="1">
        <v>-1057284.7342729999</v>
      </c>
      <c r="H90" s="1">
        <v>285.73700500000001</v>
      </c>
      <c r="I90" s="1">
        <v>146.36496500000001</v>
      </c>
      <c r="J90" s="1">
        <v>36.502986999999997</v>
      </c>
      <c r="K90" s="1">
        <v>2.594036</v>
      </c>
      <c r="L90" s="1">
        <v>0.40802899999999998</v>
      </c>
      <c r="M90" s="111">
        <v>100</v>
      </c>
      <c r="N90" s="1">
        <v>94.453046000000001</v>
      </c>
      <c r="O90" s="1">
        <v>0.237011</v>
      </c>
      <c r="P90" s="1">
        <v>5.3099429999999996</v>
      </c>
      <c r="Q90" s="1">
        <v>0</v>
      </c>
      <c r="R90" s="111">
        <v>40.199868000000002</v>
      </c>
      <c r="S90" s="1">
        <v>4.1235049999999998</v>
      </c>
      <c r="T90" s="1">
        <v>12.532616000000001</v>
      </c>
      <c r="U90" s="1">
        <v>1.4190719999999999</v>
      </c>
      <c r="V90" s="1">
        <v>10.520028</v>
      </c>
      <c r="W90" s="1">
        <v>0.23291999999999999</v>
      </c>
      <c r="X90" s="1">
        <v>6.3276659999999998</v>
      </c>
      <c r="Y90" s="1">
        <v>12.712211999999999</v>
      </c>
      <c r="Z90" s="1">
        <v>2.9538489999999999</v>
      </c>
      <c r="AA90" s="1">
        <v>2.6468180000000001</v>
      </c>
      <c r="AB90" s="1">
        <v>1.7892220000000001</v>
      </c>
      <c r="AC90" s="1">
        <v>4.542224</v>
      </c>
      <c r="AD90" s="1">
        <v>0</v>
      </c>
      <c r="AE90" s="1">
        <v>0</v>
      </c>
      <c r="AF90" s="1">
        <v>0</v>
      </c>
      <c r="AG90" s="1">
        <v>0</v>
      </c>
      <c r="AH90" s="111">
        <v>0</v>
      </c>
      <c r="AI90" s="1">
        <v>0</v>
      </c>
      <c r="AJ90" s="1">
        <v>0.17686299999999999</v>
      </c>
      <c r="AK90" s="1">
        <v>6.0148E-2</v>
      </c>
      <c r="AL90" s="111">
        <v>0</v>
      </c>
      <c r="AM90" s="1">
        <v>0</v>
      </c>
      <c r="AN90" s="1">
        <v>4.8274059999999999</v>
      </c>
      <c r="AO90" s="1">
        <v>0.48253699999999999</v>
      </c>
      <c r="AP90" s="111">
        <f t="shared" si="5"/>
        <v>0</v>
      </c>
      <c r="AQ90" s="1">
        <f t="shared" si="6"/>
        <v>0</v>
      </c>
      <c r="AR90" s="1">
        <f t="shared" si="7"/>
        <v>5.0042689999999999</v>
      </c>
      <c r="AS90" s="126">
        <f t="shared" si="8"/>
        <v>0.54268499999999997</v>
      </c>
    </row>
    <row r="91" spans="1:45" x14ac:dyDescent="0.3">
      <c r="A91" s="1">
        <v>85</v>
      </c>
      <c r="B91" s="1" t="s">
        <v>40</v>
      </c>
      <c r="C91" s="1">
        <v>1230</v>
      </c>
      <c r="D91" s="1">
        <v>10000</v>
      </c>
      <c r="E91" s="1">
        <v>-8.2797149999999995</v>
      </c>
      <c r="F91" s="1">
        <v>-1484133.652954</v>
      </c>
      <c r="G91" s="1">
        <v>-1055803.8383780001</v>
      </c>
      <c r="H91" s="1">
        <v>284.95480500000002</v>
      </c>
      <c r="I91" s="1">
        <v>146.010941</v>
      </c>
      <c r="J91" s="1">
        <v>36.432752000000001</v>
      </c>
      <c r="K91" s="1">
        <v>2.592724</v>
      </c>
      <c r="L91" s="1">
        <v>0.41986400000000001</v>
      </c>
      <c r="M91" s="111">
        <v>100</v>
      </c>
      <c r="N91" s="1">
        <v>94.227118000000004</v>
      </c>
      <c r="O91" s="1">
        <v>0.23294899999999999</v>
      </c>
      <c r="P91" s="1">
        <v>5.5399320000000003</v>
      </c>
      <c r="Q91" s="1">
        <v>0</v>
      </c>
      <c r="R91" s="111">
        <v>40.296255000000002</v>
      </c>
      <c r="S91" s="1">
        <v>4.0892169999999997</v>
      </c>
      <c r="T91" s="1">
        <v>12.548603999999999</v>
      </c>
      <c r="U91" s="1">
        <v>1.387121</v>
      </c>
      <c r="V91" s="1">
        <v>10.477713</v>
      </c>
      <c r="W91" s="1">
        <v>0.23347799999999999</v>
      </c>
      <c r="X91" s="1">
        <v>6.3216780000000004</v>
      </c>
      <c r="Y91" s="1">
        <v>12.710607</v>
      </c>
      <c r="Z91" s="1">
        <v>2.960931</v>
      </c>
      <c r="AA91" s="1">
        <v>2.6531639999999999</v>
      </c>
      <c r="AB91" s="1">
        <v>1.7691479999999999</v>
      </c>
      <c r="AC91" s="1">
        <v>4.5520839999999998</v>
      </c>
      <c r="AD91" s="1">
        <v>0</v>
      </c>
      <c r="AE91" s="1">
        <v>0</v>
      </c>
      <c r="AF91" s="1">
        <v>0</v>
      </c>
      <c r="AG91" s="1">
        <v>0</v>
      </c>
      <c r="AH91" s="111">
        <v>0</v>
      </c>
      <c r="AI91" s="1">
        <v>0</v>
      </c>
      <c r="AJ91" s="1">
        <v>0.173765</v>
      </c>
      <c r="AK91" s="1">
        <v>5.9185000000000001E-2</v>
      </c>
      <c r="AL91" s="111">
        <v>0</v>
      </c>
      <c r="AM91" s="1">
        <v>0</v>
      </c>
      <c r="AN91" s="1">
        <v>5.0022710000000004</v>
      </c>
      <c r="AO91" s="1">
        <v>0.53766199999999997</v>
      </c>
      <c r="AP91" s="111">
        <f t="shared" si="5"/>
        <v>0</v>
      </c>
      <c r="AQ91" s="1">
        <f t="shared" si="6"/>
        <v>0</v>
      </c>
      <c r="AR91" s="1">
        <f t="shared" si="7"/>
        <v>5.1760360000000007</v>
      </c>
      <c r="AS91" s="126">
        <f t="shared" si="8"/>
        <v>0.59684700000000002</v>
      </c>
    </row>
    <row r="92" spans="1:45" x14ac:dyDescent="0.3">
      <c r="A92" s="1">
        <v>86</v>
      </c>
      <c r="B92" s="1" t="s">
        <v>40</v>
      </c>
      <c r="C92" s="1">
        <v>1228</v>
      </c>
      <c r="D92" s="1">
        <v>10000</v>
      </c>
      <c r="E92" s="1">
        <v>-8.3472159999999995</v>
      </c>
      <c r="F92" s="1">
        <v>-1480954.4016120001</v>
      </c>
      <c r="G92" s="1">
        <v>-1054352.3854650001</v>
      </c>
      <c r="H92" s="1">
        <v>284.18347</v>
      </c>
      <c r="I92" s="1">
        <v>145.66313700000001</v>
      </c>
      <c r="J92" s="1">
        <v>36.363622999999997</v>
      </c>
      <c r="K92" s="1">
        <v>2.59144</v>
      </c>
      <c r="L92" s="1">
        <v>0.431649</v>
      </c>
      <c r="M92" s="111">
        <v>100</v>
      </c>
      <c r="N92" s="1">
        <v>94.005168999999995</v>
      </c>
      <c r="O92" s="1">
        <v>0.22897100000000001</v>
      </c>
      <c r="P92" s="1">
        <v>5.76586</v>
      </c>
      <c r="Q92" s="1">
        <v>0</v>
      </c>
      <c r="R92" s="111">
        <v>40.391396</v>
      </c>
      <c r="S92" s="1">
        <v>4.0552999999999999</v>
      </c>
      <c r="T92" s="1">
        <v>12.564374000000001</v>
      </c>
      <c r="U92" s="1">
        <v>1.3557380000000001</v>
      </c>
      <c r="V92" s="1">
        <v>10.435889</v>
      </c>
      <c r="W92" s="1">
        <v>0.23402999999999999</v>
      </c>
      <c r="X92" s="1">
        <v>6.31576</v>
      </c>
      <c r="Y92" s="1">
        <v>12.709016999999999</v>
      </c>
      <c r="Z92" s="1">
        <v>2.9679220000000002</v>
      </c>
      <c r="AA92" s="1">
        <v>2.6594280000000001</v>
      </c>
      <c r="AB92" s="1">
        <v>1.7493300000000001</v>
      </c>
      <c r="AC92" s="1">
        <v>4.5618160000000003</v>
      </c>
      <c r="AD92" s="1">
        <v>0</v>
      </c>
      <c r="AE92" s="1">
        <v>0</v>
      </c>
      <c r="AF92" s="1">
        <v>0</v>
      </c>
      <c r="AG92" s="1">
        <v>0</v>
      </c>
      <c r="AH92" s="111">
        <v>0</v>
      </c>
      <c r="AI92" s="1">
        <v>0</v>
      </c>
      <c r="AJ92" s="1">
        <v>0.17073099999999999</v>
      </c>
      <c r="AK92" s="1">
        <v>5.824E-2</v>
      </c>
      <c r="AL92" s="111">
        <v>0</v>
      </c>
      <c r="AM92" s="1">
        <v>0</v>
      </c>
      <c r="AN92" s="1">
        <v>5.1740370000000002</v>
      </c>
      <c r="AO92" s="1">
        <v>0.59182299999999999</v>
      </c>
      <c r="AP92" s="111">
        <f t="shared" si="5"/>
        <v>0</v>
      </c>
      <c r="AQ92" s="1">
        <f t="shared" si="6"/>
        <v>0</v>
      </c>
      <c r="AR92" s="1">
        <f t="shared" si="7"/>
        <v>5.3447680000000002</v>
      </c>
      <c r="AS92" s="126">
        <f t="shared" si="8"/>
        <v>0.65006299999999995</v>
      </c>
    </row>
    <row r="93" spans="1:45" x14ac:dyDescent="0.3">
      <c r="A93" s="1">
        <v>87</v>
      </c>
      <c r="B93" s="1" t="s">
        <v>40</v>
      </c>
      <c r="C93" s="1">
        <v>1226</v>
      </c>
      <c r="D93" s="1">
        <v>10000</v>
      </c>
      <c r="E93" s="1">
        <v>-8.4150639999999992</v>
      </c>
      <c r="F93" s="1">
        <v>-1477823.0225130001</v>
      </c>
      <c r="G93" s="1">
        <v>-1052929.773391</v>
      </c>
      <c r="H93" s="1">
        <v>283.42277200000001</v>
      </c>
      <c r="I93" s="1">
        <v>145.321427</v>
      </c>
      <c r="J93" s="1">
        <v>36.295578999999996</v>
      </c>
      <c r="K93" s="1">
        <v>2.5901830000000001</v>
      </c>
      <c r="L93" s="1">
        <v>0.443384</v>
      </c>
      <c r="M93" s="111">
        <v>100</v>
      </c>
      <c r="N93" s="1">
        <v>93.787116999999995</v>
      </c>
      <c r="O93" s="1">
        <v>0.225074</v>
      </c>
      <c r="P93" s="1">
        <v>5.9878090000000004</v>
      </c>
      <c r="Q93" s="1">
        <v>0</v>
      </c>
      <c r="R93" s="111">
        <v>40.485304999999997</v>
      </c>
      <c r="S93" s="1">
        <v>4.0217489999999998</v>
      </c>
      <c r="T93" s="1">
        <v>12.579928000000001</v>
      </c>
      <c r="U93" s="1">
        <v>1.3249169999999999</v>
      </c>
      <c r="V93" s="1">
        <v>10.394551</v>
      </c>
      <c r="W93" s="1">
        <v>0.234574</v>
      </c>
      <c r="X93" s="1">
        <v>6.3099100000000004</v>
      </c>
      <c r="Y93" s="1">
        <v>12.707444000000001</v>
      </c>
      <c r="Z93" s="1">
        <v>2.9748220000000001</v>
      </c>
      <c r="AA93" s="1">
        <v>2.6656110000000002</v>
      </c>
      <c r="AB93" s="1">
        <v>1.729765</v>
      </c>
      <c r="AC93" s="1">
        <v>4.5714230000000002</v>
      </c>
      <c r="AD93" s="1">
        <v>0</v>
      </c>
      <c r="AE93" s="1">
        <v>0</v>
      </c>
      <c r="AF93" s="1">
        <v>0</v>
      </c>
      <c r="AG93" s="1">
        <v>0</v>
      </c>
      <c r="AH93" s="111">
        <v>0</v>
      </c>
      <c r="AI93" s="1">
        <v>0</v>
      </c>
      <c r="AJ93" s="1">
        <v>0.16776199999999999</v>
      </c>
      <c r="AK93" s="1">
        <v>5.7312000000000002E-2</v>
      </c>
      <c r="AL93" s="111">
        <v>0</v>
      </c>
      <c r="AM93" s="1">
        <v>0</v>
      </c>
      <c r="AN93" s="1">
        <v>5.3427699999999998</v>
      </c>
      <c r="AO93" s="1">
        <v>0.64503999999999995</v>
      </c>
      <c r="AP93" s="111">
        <f t="shared" si="5"/>
        <v>0</v>
      </c>
      <c r="AQ93" s="1">
        <f t="shared" si="6"/>
        <v>0</v>
      </c>
      <c r="AR93" s="1">
        <f t="shared" si="7"/>
        <v>5.5105319999999995</v>
      </c>
      <c r="AS93" s="126">
        <f t="shared" si="8"/>
        <v>0.70235199999999998</v>
      </c>
    </row>
    <row r="94" spans="1:45" x14ac:dyDescent="0.3">
      <c r="A94" s="1">
        <v>88</v>
      </c>
      <c r="B94" s="1" t="s">
        <v>40</v>
      </c>
      <c r="C94" s="1">
        <v>1224</v>
      </c>
      <c r="D94" s="1">
        <v>10000</v>
      </c>
      <c r="E94" s="1">
        <v>-8.4832599999999996</v>
      </c>
      <c r="F94" s="1">
        <v>-1474738.5154500001</v>
      </c>
      <c r="G94" s="1">
        <v>-1051535.4059009999</v>
      </c>
      <c r="H94" s="1">
        <v>282.672484</v>
      </c>
      <c r="I94" s="1">
        <v>144.98568299999999</v>
      </c>
      <c r="J94" s="1">
        <v>36.228596000000003</v>
      </c>
      <c r="K94" s="1">
        <v>2.5889530000000001</v>
      </c>
      <c r="L94" s="1">
        <v>0.45506999999999997</v>
      </c>
      <c r="M94" s="111">
        <v>100</v>
      </c>
      <c r="N94" s="1">
        <v>93.572879</v>
      </c>
      <c r="O94" s="1">
        <v>0.22125900000000001</v>
      </c>
      <c r="P94" s="1">
        <v>6.2058619999999998</v>
      </c>
      <c r="Q94" s="1">
        <v>0</v>
      </c>
      <c r="R94" s="111">
        <v>40.577997000000003</v>
      </c>
      <c r="S94" s="1">
        <v>3.9885579999999998</v>
      </c>
      <c r="T94" s="1">
        <v>12.595269999999999</v>
      </c>
      <c r="U94" s="1">
        <v>1.294654</v>
      </c>
      <c r="V94" s="1">
        <v>10.353691</v>
      </c>
      <c r="W94" s="1">
        <v>0.23511099999999999</v>
      </c>
      <c r="X94" s="1">
        <v>6.3041289999999996</v>
      </c>
      <c r="Y94" s="1">
        <v>12.705888</v>
      </c>
      <c r="Z94" s="1">
        <v>2.981633</v>
      </c>
      <c r="AA94" s="1">
        <v>2.6717140000000001</v>
      </c>
      <c r="AB94" s="1">
        <v>1.7104520000000001</v>
      </c>
      <c r="AC94" s="1">
        <v>4.5809040000000003</v>
      </c>
      <c r="AD94" s="1">
        <v>0</v>
      </c>
      <c r="AE94" s="1">
        <v>0</v>
      </c>
      <c r="AF94" s="1">
        <v>0</v>
      </c>
      <c r="AG94" s="1">
        <v>0</v>
      </c>
      <c r="AH94" s="111">
        <v>0</v>
      </c>
      <c r="AI94" s="1">
        <v>0</v>
      </c>
      <c r="AJ94" s="1">
        <v>0.164856</v>
      </c>
      <c r="AK94" s="1">
        <v>5.6403000000000002E-2</v>
      </c>
      <c r="AL94" s="111">
        <v>0</v>
      </c>
      <c r="AM94" s="1">
        <v>0</v>
      </c>
      <c r="AN94" s="1">
        <v>5.5085329999999999</v>
      </c>
      <c r="AO94" s="1">
        <v>0.69732899999999998</v>
      </c>
      <c r="AP94" s="111">
        <f t="shared" si="5"/>
        <v>0</v>
      </c>
      <c r="AQ94" s="1">
        <f t="shared" si="6"/>
        <v>0</v>
      </c>
      <c r="AR94" s="1">
        <f t="shared" si="7"/>
        <v>5.6733890000000002</v>
      </c>
      <c r="AS94" s="126">
        <f t="shared" si="8"/>
        <v>0.75373199999999996</v>
      </c>
    </row>
    <row r="95" spans="1:45" x14ac:dyDescent="0.3">
      <c r="A95" s="1">
        <v>89</v>
      </c>
      <c r="B95" s="1" t="s">
        <v>40</v>
      </c>
      <c r="C95" s="1">
        <v>1222</v>
      </c>
      <c r="D95" s="1">
        <v>10000</v>
      </c>
      <c r="E95" s="1">
        <v>-8.5518049999999999</v>
      </c>
      <c r="F95" s="1">
        <v>-1471699.8927480001</v>
      </c>
      <c r="G95" s="1">
        <v>-1050168.6935670001</v>
      </c>
      <c r="H95" s="1">
        <v>281.93238100000002</v>
      </c>
      <c r="I95" s="1">
        <v>144.65578199999999</v>
      </c>
      <c r="J95" s="1">
        <v>36.162652000000001</v>
      </c>
      <c r="K95" s="1">
        <v>2.5877500000000002</v>
      </c>
      <c r="L95" s="1">
        <v>0.46670899999999998</v>
      </c>
      <c r="M95" s="111">
        <v>100</v>
      </c>
      <c r="N95" s="1">
        <v>93.362375</v>
      </c>
      <c r="O95" s="1">
        <v>0.217525</v>
      </c>
      <c r="P95" s="1">
        <v>6.4200999999999997</v>
      </c>
      <c r="Q95" s="1">
        <v>0</v>
      </c>
      <c r="R95" s="111">
        <v>40.669488000000001</v>
      </c>
      <c r="S95" s="1">
        <v>3.9557199999999999</v>
      </c>
      <c r="T95" s="1">
        <v>12.610401</v>
      </c>
      <c r="U95" s="1">
        <v>1.264942</v>
      </c>
      <c r="V95" s="1">
        <v>10.313302</v>
      </c>
      <c r="W95" s="1">
        <v>0.23564099999999999</v>
      </c>
      <c r="X95" s="1">
        <v>6.298413</v>
      </c>
      <c r="Y95" s="1">
        <v>12.70435</v>
      </c>
      <c r="Z95" s="1">
        <v>2.988356</v>
      </c>
      <c r="AA95" s="1">
        <v>2.6777380000000002</v>
      </c>
      <c r="AB95" s="1">
        <v>1.691387</v>
      </c>
      <c r="AC95" s="1">
        <v>4.5902630000000002</v>
      </c>
      <c r="AD95" s="1">
        <v>0</v>
      </c>
      <c r="AE95" s="1">
        <v>0</v>
      </c>
      <c r="AF95" s="1">
        <v>0</v>
      </c>
      <c r="AG95" s="1">
        <v>0</v>
      </c>
      <c r="AH95" s="111">
        <v>0</v>
      </c>
      <c r="AI95" s="1">
        <v>0</v>
      </c>
      <c r="AJ95" s="1">
        <v>0.16201399999999999</v>
      </c>
      <c r="AK95" s="1">
        <v>5.5510999999999998E-2</v>
      </c>
      <c r="AL95" s="111">
        <v>0</v>
      </c>
      <c r="AM95" s="1">
        <v>0</v>
      </c>
      <c r="AN95" s="1">
        <v>5.6713909999999998</v>
      </c>
      <c r="AO95" s="1">
        <v>0.74870899999999996</v>
      </c>
      <c r="AP95" s="111">
        <f t="shared" si="5"/>
        <v>0</v>
      </c>
      <c r="AQ95" s="1">
        <f t="shared" si="6"/>
        <v>0</v>
      </c>
      <c r="AR95" s="1">
        <f t="shared" si="7"/>
        <v>5.833405</v>
      </c>
      <c r="AS95" s="126">
        <f t="shared" si="8"/>
        <v>0.80421999999999993</v>
      </c>
    </row>
    <row r="96" spans="1:45" x14ac:dyDescent="0.3">
      <c r="A96" s="1">
        <v>90</v>
      </c>
      <c r="B96" s="1" t="s">
        <v>40</v>
      </c>
      <c r="C96" s="1">
        <v>1220</v>
      </c>
      <c r="D96" s="1">
        <v>10000</v>
      </c>
      <c r="E96" s="1">
        <v>-8.6206980000000009</v>
      </c>
      <c r="F96" s="1">
        <v>-1468706.180522</v>
      </c>
      <c r="G96" s="1">
        <v>-1048829.054611</v>
      </c>
      <c r="H96" s="1">
        <v>281.20224100000001</v>
      </c>
      <c r="I96" s="1">
        <v>144.33160000000001</v>
      </c>
      <c r="J96" s="1">
        <v>36.097724999999997</v>
      </c>
      <c r="K96" s="1">
        <v>2.586573</v>
      </c>
      <c r="L96" s="1">
        <v>0.4783</v>
      </c>
      <c r="M96" s="111">
        <v>100</v>
      </c>
      <c r="N96" s="1">
        <v>93.155525999999995</v>
      </c>
      <c r="O96" s="1">
        <v>0.21387</v>
      </c>
      <c r="P96" s="1">
        <v>6.6306039999999999</v>
      </c>
      <c r="Q96" s="1">
        <v>0</v>
      </c>
      <c r="R96" s="111">
        <v>40.759793000000002</v>
      </c>
      <c r="S96" s="1">
        <v>3.9232300000000002</v>
      </c>
      <c r="T96" s="1">
        <v>12.625324000000001</v>
      </c>
      <c r="U96" s="1">
        <v>1.2357739999999999</v>
      </c>
      <c r="V96" s="1">
        <v>10.273377999999999</v>
      </c>
      <c r="W96" s="1">
        <v>0.23616400000000001</v>
      </c>
      <c r="X96" s="1">
        <v>6.2927619999999997</v>
      </c>
      <c r="Y96" s="1">
        <v>12.702830000000001</v>
      </c>
      <c r="Z96" s="1">
        <v>2.9949910000000002</v>
      </c>
      <c r="AA96" s="1">
        <v>2.683684</v>
      </c>
      <c r="AB96" s="1">
        <v>1.6725680000000001</v>
      </c>
      <c r="AC96" s="1">
        <v>4.5995010000000001</v>
      </c>
      <c r="AD96" s="1">
        <v>0</v>
      </c>
      <c r="AE96" s="1">
        <v>0</v>
      </c>
      <c r="AF96" s="1">
        <v>0</v>
      </c>
      <c r="AG96" s="1">
        <v>0</v>
      </c>
      <c r="AH96" s="111">
        <v>0</v>
      </c>
      <c r="AI96" s="1">
        <v>0</v>
      </c>
      <c r="AJ96" s="1">
        <v>0.15923300000000001</v>
      </c>
      <c r="AK96" s="1">
        <v>5.4635999999999997E-2</v>
      </c>
      <c r="AL96" s="111">
        <v>0</v>
      </c>
      <c r="AM96" s="1">
        <v>0</v>
      </c>
      <c r="AN96" s="1">
        <v>5.8314079999999997</v>
      </c>
      <c r="AO96" s="1">
        <v>0.79919700000000005</v>
      </c>
      <c r="AP96" s="111">
        <f t="shared" si="5"/>
        <v>0</v>
      </c>
      <c r="AQ96" s="1">
        <f t="shared" si="6"/>
        <v>0</v>
      </c>
      <c r="AR96" s="1">
        <f t="shared" si="7"/>
        <v>5.9906410000000001</v>
      </c>
      <c r="AS96" s="126">
        <f t="shared" si="8"/>
        <v>0.85383300000000006</v>
      </c>
    </row>
    <row r="97" spans="1:45" x14ac:dyDescent="0.3">
      <c r="A97" s="1">
        <v>91</v>
      </c>
      <c r="B97" s="1" t="s">
        <v>40</v>
      </c>
      <c r="C97" s="1">
        <v>1218</v>
      </c>
      <c r="D97" s="1">
        <v>10000</v>
      </c>
      <c r="E97" s="1">
        <v>-8.6899409999999992</v>
      </c>
      <c r="F97" s="1">
        <v>-1465756.419739</v>
      </c>
      <c r="G97" s="1">
        <v>-1047515.9155999999</v>
      </c>
      <c r="H97" s="1">
        <v>280.48184600000002</v>
      </c>
      <c r="I97" s="1">
        <v>144.013015</v>
      </c>
      <c r="J97" s="1">
        <v>36.033793000000003</v>
      </c>
      <c r="K97" s="1">
        <v>2.5854219999999999</v>
      </c>
      <c r="L97" s="1">
        <v>0.489846</v>
      </c>
      <c r="M97" s="111">
        <v>100</v>
      </c>
      <c r="N97" s="1">
        <v>92.952253999999996</v>
      </c>
      <c r="O97" s="1">
        <v>0.21029300000000001</v>
      </c>
      <c r="P97" s="1">
        <v>6.837453</v>
      </c>
      <c r="Q97" s="1">
        <v>0</v>
      </c>
      <c r="R97" s="111">
        <v>40.848928999999998</v>
      </c>
      <c r="S97" s="1">
        <v>3.8910830000000001</v>
      </c>
      <c r="T97" s="1">
        <v>12.640041999999999</v>
      </c>
      <c r="U97" s="1">
        <v>1.2071449999999999</v>
      </c>
      <c r="V97" s="1">
        <v>10.233911000000001</v>
      </c>
      <c r="W97" s="1">
        <v>0.236681</v>
      </c>
      <c r="X97" s="1">
        <v>6.2871730000000001</v>
      </c>
      <c r="Y97" s="1">
        <v>12.701331</v>
      </c>
      <c r="Z97" s="1">
        <v>3.001541</v>
      </c>
      <c r="AA97" s="1">
        <v>2.6895530000000001</v>
      </c>
      <c r="AB97" s="1">
        <v>1.653993</v>
      </c>
      <c r="AC97" s="1">
        <v>4.608619</v>
      </c>
      <c r="AD97" s="1">
        <v>0</v>
      </c>
      <c r="AE97" s="1">
        <v>0</v>
      </c>
      <c r="AF97" s="1">
        <v>0</v>
      </c>
      <c r="AG97" s="1">
        <v>0</v>
      </c>
      <c r="AH97" s="111">
        <v>0</v>
      </c>
      <c r="AI97" s="1">
        <v>0</v>
      </c>
      <c r="AJ97" s="1">
        <v>0.15651499999999999</v>
      </c>
      <c r="AK97" s="1">
        <v>5.3779E-2</v>
      </c>
      <c r="AL97" s="111">
        <v>0</v>
      </c>
      <c r="AM97" s="1">
        <v>0</v>
      </c>
      <c r="AN97" s="1">
        <v>5.9886429999999997</v>
      </c>
      <c r="AO97" s="1">
        <v>0.84880999999999995</v>
      </c>
      <c r="AP97" s="111">
        <f t="shared" si="5"/>
        <v>0</v>
      </c>
      <c r="AQ97" s="1">
        <f t="shared" si="6"/>
        <v>0</v>
      </c>
      <c r="AR97" s="1">
        <f t="shared" si="7"/>
        <v>6.1451579999999995</v>
      </c>
      <c r="AS97" s="126">
        <f t="shared" si="8"/>
        <v>0.90258899999999997</v>
      </c>
    </row>
    <row r="98" spans="1:45" x14ac:dyDescent="0.3">
      <c r="A98" s="1">
        <v>92</v>
      </c>
      <c r="B98" s="1" t="s">
        <v>40</v>
      </c>
      <c r="C98" s="1">
        <v>1216</v>
      </c>
      <c r="D98" s="1">
        <v>10000</v>
      </c>
      <c r="E98" s="1">
        <v>-8.7595340000000004</v>
      </c>
      <c r="F98" s="1">
        <v>-1462849.6670979999</v>
      </c>
      <c r="G98" s="1">
        <v>-1046228.712025</v>
      </c>
      <c r="H98" s="1">
        <v>279.77098000000001</v>
      </c>
      <c r="I98" s="1">
        <v>143.69990799999999</v>
      </c>
      <c r="J98" s="1">
        <v>35.970835999999998</v>
      </c>
      <c r="K98" s="1">
        <v>2.5842960000000001</v>
      </c>
      <c r="L98" s="1">
        <v>0.50134599999999996</v>
      </c>
      <c r="M98" s="111">
        <v>100</v>
      </c>
      <c r="N98" s="1">
        <v>92.752480000000006</v>
      </c>
      <c r="O98" s="1">
        <v>0.20679400000000001</v>
      </c>
      <c r="P98" s="1">
        <v>7.0407260000000003</v>
      </c>
      <c r="Q98" s="1">
        <v>0</v>
      </c>
      <c r="R98" s="111">
        <v>40.936911000000002</v>
      </c>
      <c r="S98" s="1">
        <v>3.8592719999999998</v>
      </c>
      <c r="T98" s="1">
        <v>12.654558</v>
      </c>
      <c r="U98" s="1">
        <v>1.179047</v>
      </c>
      <c r="V98" s="1">
        <v>10.194895000000001</v>
      </c>
      <c r="W98" s="1">
        <v>0.23719000000000001</v>
      </c>
      <c r="X98" s="1">
        <v>6.2816470000000004</v>
      </c>
      <c r="Y98" s="1">
        <v>12.699852</v>
      </c>
      <c r="Z98" s="1">
        <v>3.008006</v>
      </c>
      <c r="AA98" s="1">
        <v>2.6953459999999998</v>
      </c>
      <c r="AB98" s="1">
        <v>1.635659</v>
      </c>
      <c r="AC98" s="1">
        <v>4.6176180000000002</v>
      </c>
      <c r="AD98" s="1">
        <v>0</v>
      </c>
      <c r="AE98" s="1">
        <v>0</v>
      </c>
      <c r="AF98" s="1">
        <v>0</v>
      </c>
      <c r="AG98" s="1">
        <v>0</v>
      </c>
      <c r="AH98" s="111">
        <v>0</v>
      </c>
      <c r="AI98" s="1">
        <v>0</v>
      </c>
      <c r="AJ98" s="1">
        <v>0.15385599999999999</v>
      </c>
      <c r="AK98" s="1">
        <v>5.2936999999999998E-2</v>
      </c>
      <c r="AL98" s="111">
        <v>0</v>
      </c>
      <c r="AM98" s="1">
        <v>0</v>
      </c>
      <c r="AN98" s="1">
        <v>6.1431610000000001</v>
      </c>
      <c r="AO98" s="1">
        <v>0.89756499999999995</v>
      </c>
      <c r="AP98" s="111">
        <f t="shared" si="5"/>
        <v>0</v>
      </c>
      <c r="AQ98" s="1">
        <f t="shared" si="6"/>
        <v>0</v>
      </c>
      <c r="AR98" s="1">
        <f t="shared" si="7"/>
        <v>6.2970170000000003</v>
      </c>
      <c r="AS98" s="126">
        <f t="shared" si="8"/>
        <v>0.95050199999999996</v>
      </c>
    </row>
    <row r="99" spans="1:45" x14ac:dyDescent="0.3">
      <c r="A99" s="1">
        <v>93</v>
      </c>
      <c r="B99" s="1" t="s">
        <v>40</v>
      </c>
      <c r="C99" s="1">
        <v>1214</v>
      </c>
      <c r="D99" s="1">
        <v>10000</v>
      </c>
      <c r="E99" s="1">
        <v>-8.8294809999999995</v>
      </c>
      <c r="F99" s="1">
        <v>-1459984.9957590001</v>
      </c>
      <c r="G99" s="1">
        <v>-1044966.888791</v>
      </c>
      <c r="H99" s="1">
        <v>279.069433</v>
      </c>
      <c r="I99" s="1">
        <v>143.39216200000001</v>
      </c>
      <c r="J99" s="1">
        <v>35.908831999999997</v>
      </c>
      <c r="K99" s="1">
        <v>2.5831949999999999</v>
      </c>
      <c r="L99" s="1">
        <v>0.51280199999999998</v>
      </c>
      <c r="M99" s="111">
        <v>100</v>
      </c>
      <c r="N99" s="1">
        <v>92.556129999999996</v>
      </c>
      <c r="O99" s="1">
        <v>0.20337</v>
      </c>
      <c r="P99" s="1">
        <v>7.2404999999999999</v>
      </c>
      <c r="Q99" s="1">
        <v>0</v>
      </c>
      <c r="R99" s="111">
        <v>41.023755000000001</v>
      </c>
      <c r="S99" s="1">
        <v>3.8277909999999999</v>
      </c>
      <c r="T99" s="1">
        <v>12.668873</v>
      </c>
      <c r="U99" s="1">
        <v>1.1514740000000001</v>
      </c>
      <c r="V99" s="1">
        <v>10.156321999999999</v>
      </c>
      <c r="W99" s="1">
        <v>0.23769399999999999</v>
      </c>
      <c r="X99" s="1">
        <v>6.2761810000000002</v>
      </c>
      <c r="Y99" s="1">
        <v>12.698394</v>
      </c>
      <c r="Z99" s="1">
        <v>3.0143870000000001</v>
      </c>
      <c r="AA99" s="1">
        <v>2.7010640000000001</v>
      </c>
      <c r="AB99" s="1">
        <v>1.617564</v>
      </c>
      <c r="AC99" s="1">
        <v>4.6265020000000003</v>
      </c>
      <c r="AD99" s="1">
        <v>0</v>
      </c>
      <c r="AE99" s="1">
        <v>0</v>
      </c>
      <c r="AF99" s="1">
        <v>0</v>
      </c>
      <c r="AG99" s="1">
        <v>0</v>
      </c>
      <c r="AH99" s="111">
        <v>0</v>
      </c>
      <c r="AI99" s="1">
        <v>0</v>
      </c>
      <c r="AJ99" s="1">
        <v>0.151258</v>
      </c>
      <c r="AK99" s="1">
        <v>5.2113E-2</v>
      </c>
      <c r="AL99" s="111">
        <v>0</v>
      </c>
      <c r="AM99" s="1">
        <v>0</v>
      </c>
      <c r="AN99" s="1">
        <v>6.2950210000000002</v>
      </c>
      <c r="AO99" s="1">
        <v>0.94547899999999996</v>
      </c>
      <c r="AP99" s="111">
        <f t="shared" si="5"/>
        <v>0</v>
      </c>
      <c r="AQ99" s="1">
        <f t="shared" si="6"/>
        <v>0</v>
      </c>
      <c r="AR99" s="1">
        <f t="shared" si="7"/>
        <v>6.4462790000000005</v>
      </c>
      <c r="AS99" s="126">
        <f t="shared" si="8"/>
        <v>0.99759199999999992</v>
      </c>
    </row>
    <row r="100" spans="1:45" x14ac:dyDescent="0.3">
      <c r="A100" s="1">
        <v>94</v>
      </c>
      <c r="B100" s="1" t="s">
        <v>40</v>
      </c>
      <c r="C100" s="1">
        <v>1212</v>
      </c>
      <c r="D100" s="1">
        <v>10000</v>
      </c>
      <c r="E100" s="1">
        <v>-8.8997810000000008</v>
      </c>
      <c r="F100" s="1">
        <v>-1457161.49593</v>
      </c>
      <c r="G100" s="1">
        <v>-1043729.90061</v>
      </c>
      <c r="H100" s="1">
        <v>278.37699600000002</v>
      </c>
      <c r="I100" s="1">
        <v>143.08965900000001</v>
      </c>
      <c r="J100" s="1">
        <v>35.847760999999998</v>
      </c>
      <c r="K100" s="1">
        <v>2.5821179999999999</v>
      </c>
      <c r="L100" s="1">
        <v>0.52421499999999999</v>
      </c>
      <c r="M100" s="111">
        <v>100</v>
      </c>
      <c r="N100" s="1">
        <v>92.363129000000001</v>
      </c>
      <c r="O100" s="1">
        <v>0.200021</v>
      </c>
      <c r="P100" s="1">
        <v>7.4368499999999997</v>
      </c>
      <c r="Q100" s="1">
        <v>0</v>
      </c>
      <c r="R100" s="111">
        <v>41.109478000000003</v>
      </c>
      <c r="S100" s="1">
        <v>3.7966350000000002</v>
      </c>
      <c r="T100" s="1">
        <v>12.682990999999999</v>
      </c>
      <c r="U100" s="1">
        <v>1.1244190000000001</v>
      </c>
      <c r="V100" s="1">
        <v>10.118183999999999</v>
      </c>
      <c r="W100" s="1">
        <v>0.23819000000000001</v>
      </c>
      <c r="X100" s="1">
        <v>6.2707740000000003</v>
      </c>
      <c r="Y100" s="1">
        <v>12.696958</v>
      </c>
      <c r="Z100" s="1">
        <v>3.020686</v>
      </c>
      <c r="AA100" s="1">
        <v>2.7067079999999999</v>
      </c>
      <c r="AB100" s="1">
        <v>1.5997060000000001</v>
      </c>
      <c r="AC100" s="1">
        <v>4.6352710000000004</v>
      </c>
      <c r="AD100" s="1">
        <v>0</v>
      </c>
      <c r="AE100" s="1">
        <v>0</v>
      </c>
      <c r="AF100" s="1">
        <v>0</v>
      </c>
      <c r="AG100" s="1">
        <v>0</v>
      </c>
      <c r="AH100" s="111">
        <v>0</v>
      </c>
      <c r="AI100" s="1">
        <v>0</v>
      </c>
      <c r="AJ100" s="1">
        <v>0.14871699999999999</v>
      </c>
      <c r="AK100" s="1">
        <v>5.1304000000000002E-2</v>
      </c>
      <c r="AL100" s="111">
        <v>0</v>
      </c>
      <c r="AM100" s="1">
        <v>0</v>
      </c>
      <c r="AN100" s="1">
        <v>6.4442820000000003</v>
      </c>
      <c r="AO100" s="1">
        <v>0.99256900000000003</v>
      </c>
      <c r="AP100" s="111">
        <f t="shared" si="5"/>
        <v>0</v>
      </c>
      <c r="AQ100" s="1">
        <f t="shared" si="6"/>
        <v>0</v>
      </c>
      <c r="AR100" s="1">
        <f t="shared" si="7"/>
        <v>6.5929990000000007</v>
      </c>
      <c r="AS100" s="126">
        <f t="shared" si="8"/>
        <v>1.0438730000000001</v>
      </c>
    </row>
    <row r="101" spans="1:45" x14ac:dyDescent="0.3">
      <c r="A101" s="1">
        <v>95</v>
      </c>
      <c r="B101" s="1" t="s">
        <v>40</v>
      </c>
      <c r="C101" s="1">
        <v>1210</v>
      </c>
      <c r="D101" s="1">
        <v>10000</v>
      </c>
      <c r="E101" s="1">
        <v>-8.9704379999999997</v>
      </c>
      <c r="F101" s="1">
        <v>-1454378.275323</v>
      </c>
      <c r="G101" s="1">
        <v>-1042517.212323</v>
      </c>
      <c r="H101" s="1">
        <v>277.693465</v>
      </c>
      <c r="I101" s="1">
        <v>142.79228800000001</v>
      </c>
      <c r="J101" s="1">
        <v>35.787602</v>
      </c>
      <c r="K101" s="1">
        <v>2.5810659999999999</v>
      </c>
      <c r="L101" s="1">
        <v>0.53558600000000001</v>
      </c>
      <c r="M101" s="111">
        <v>100</v>
      </c>
      <c r="N101" s="1">
        <v>92.173402999999993</v>
      </c>
      <c r="O101" s="1">
        <v>0.196745</v>
      </c>
      <c r="P101" s="1">
        <v>7.6298519999999996</v>
      </c>
      <c r="Q101" s="1">
        <v>0</v>
      </c>
      <c r="R101" s="111">
        <v>41.194096000000002</v>
      </c>
      <c r="S101" s="1">
        <v>3.7657989999999999</v>
      </c>
      <c r="T101" s="1">
        <v>12.696914</v>
      </c>
      <c r="U101" s="1">
        <v>1.0978749999999999</v>
      </c>
      <c r="V101" s="1">
        <v>10.080476000000001</v>
      </c>
      <c r="W101" s="1">
        <v>0.238681</v>
      </c>
      <c r="X101" s="1">
        <v>6.2654240000000003</v>
      </c>
      <c r="Y101" s="1">
        <v>12.695546</v>
      </c>
      <c r="Z101" s="1">
        <v>3.026904</v>
      </c>
      <c r="AA101" s="1">
        <v>2.7122790000000001</v>
      </c>
      <c r="AB101" s="1">
        <v>1.5820810000000001</v>
      </c>
      <c r="AC101" s="1">
        <v>4.6439269999999997</v>
      </c>
      <c r="AD101" s="1">
        <v>0</v>
      </c>
      <c r="AE101" s="1">
        <v>0</v>
      </c>
      <c r="AF101" s="1">
        <v>0</v>
      </c>
      <c r="AG101" s="1">
        <v>0</v>
      </c>
      <c r="AH101" s="111">
        <v>0</v>
      </c>
      <c r="AI101" s="1">
        <v>0</v>
      </c>
      <c r="AJ101" s="1">
        <v>0.146234</v>
      </c>
      <c r="AK101" s="1">
        <v>5.0511E-2</v>
      </c>
      <c r="AL101" s="111">
        <v>0</v>
      </c>
      <c r="AM101" s="1">
        <v>0</v>
      </c>
      <c r="AN101" s="1">
        <v>6.5910019999999996</v>
      </c>
      <c r="AO101" s="1">
        <v>1.0388489999999999</v>
      </c>
      <c r="AP101" s="111">
        <f t="shared" si="5"/>
        <v>0</v>
      </c>
      <c r="AQ101" s="1">
        <f t="shared" si="6"/>
        <v>0</v>
      </c>
      <c r="AR101" s="1">
        <f t="shared" si="7"/>
        <v>6.7372359999999993</v>
      </c>
      <c r="AS101" s="126">
        <f t="shared" si="8"/>
        <v>1.0893599999999999</v>
      </c>
    </row>
    <row r="102" spans="1:45" x14ac:dyDescent="0.3">
      <c r="A102" s="1">
        <v>96</v>
      </c>
      <c r="B102" s="1" t="s">
        <v>40</v>
      </c>
      <c r="C102" s="1">
        <v>1208</v>
      </c>
      <c r="D102" s="1">
        <v>10000</v>
      </c>
      <c r="E102" s="1">
        <v>-9.0414539999999999</v>
      </c>
      <c r="F102" s="1">
        <v>-1451634.4595000001</v>
      </c>
      <c r="G102" s="1">
        <v>-1041328.299139</v>
      </c>
      <c r="H102" s="1">
        <v>277.018641</v>
      </c>
      <c r="I102" s="1">
        <v>142.49993599999999</v>
      </c>
      <c r="J102" s="1">
        <v>35.728335999999999</v>
      </c>
      <c r="K102" s="1">
        <v>2.5800369999999999</v>
      </c>
      <c r="L102" s="1">
        <v>0.54691500000000004</v>
      </c>
      <c r="M102" s="111">
        <v>100</v>
      </c>
      <c r="N102" s="1">
        <v>91.986880999999997</v>
      </c>
      <c r="O102" s="1">
        <v>0.19354099999999999</v>
      </c>
      <c r="P102" s="1">
        <v>7.8195779999999999</v>
      </c>
      <c r="Q102" s="1">
        <v>0</v>
      </c>
      <c r="R102" s="111">
        <v>41.277625</v>
      </c>
      <c r="S102" s="1">
        <v>3.7352759999999998</v>
      </c>
      <c r="T102" s="1">
        <v>12.710646000000001</v>
      </c>
      <c r="U102" s="1">
        <v>1.071834</v>
      </c>
      <c r="V102" s="1">
        <v>10.043189</v>
      </c>
      <c r="W102" s="1">
        <v>0.23916499999999999</v>
      </c>
      <c r="X102" s="1">
        <v>6.2601310000000003</v>
      </c>
      <c r="Y102" s="1">
        <v>12.694157000000001</v>
      </c>
      <c r="Z102" s="1">
        <v>3.0330409999999999</v>
      </c>
      <c r="AA102" s="1">
        <v>2.7177790000000002</v>
      </c>
      <c r="AB102" s="1">
        <v>1.564686</v>
      </c>
      <c r="AC102" s="1">
        <v>4.6524720000000004</v>
      </c>
      <c r="AD102" s="1">
        <v>0</v>
      </c>
      <c r="AE102" s="1">
        <v>0</v>
      </c>
      <c r="AF102" s="1">
        <v>0</v>
      </c>
      <c r="AG102" s="1">
        <v>0</v>
      </c>
      <c r="AH102" s="111">
        <v>0</v>
      </c>
      <c r="AI102" s="1">
        <v>0</v>
      </c>
      <c r="AJ102" s="1">
        <v>0.14380699999999999</v>
      </c>
      <c r="AK102" s="1">
        <v>4.9734E-2</v>
      </c>
      <c r="AL102" s="111">
        <v>0</v>
      </c>
      <c r="AM102" s="1">
        <v>0</v>
      </c>
      <c r="AN102" s="1">
        <v>6.7352400000000001</v>
      </c>
      <c r="AO102" s="1">
        <v>1.0843370000000001</v>
      </c>
      <c r="AP102" s="111">
        <f t="shared" si="5"/>
        <v>0</v>
      </c>
      <c r="AQ102" s="1">
        <f t="shared" si="6"/>
        <v>0</v>
      </c>
      <c r="AR102" s="1">
        <f t="shared" si="7"/>
        <v>6.8790469999999999</v>
      </c>
      <c r="AS102" s="126">
        <f t="shared" si="8"/>
        <v>1.1340710000000001</v>
      </c>
    </row>
    <row r="103" spans="1:45" x14ac:dyDescent="0.3">
      <c r="A103" s="1">
        <v>97</v>
      </c>
      <c r="B103" s="1" t="s">
        <v>40</v>
      </c>
      <c r="C103" s="1">
        <v>1206</v>
      </c>
      <c r="D103" s="1">
        <v>10000</v>
      </c>
      <c r="E103" s="1">
        <v>-9.1128309999999999</v>
      </c>
      <c r="F103" s="1">
        <v>-1448929.191691</v>
      </c>
      <c r="G103" s="1">
        <v>-1040161.158549</v>
      </c>
      <c r="H103" s="1">
        <v>276.35333300000002</v>
      </c>
      <c r="I103" s="1">
        <v>140.46243999999999</v>
      </c>
      <c r="J103" s="1">
        <v>35.669943000000004</v>
      </c>
      <c r="K103" s="1">
        <v>2.5790310000000001</v>
      </c>
      <c r="L103" s="1">
        <v>0.55820400000000003</v>
      </c>
      <c r="M103" s="111">
        <v>100</v>
      </c>
      <c r="N103" s="1">
        <v>91.803495999999996</v>
      </c>
      <c r="O103" s="1">
        <v>0.19040399999999999</v>
      </c>
      <c r="P103" s="1">
        <v>8.0061</v>
      </c>
      <c r="Q103" s="1">
        <v>0</v>
      </c>
      <c r="R103" s="111">
        <v>41.360081000000001</v>
      </c>
      <c r="S103" s="1">
        <v>3.7050610000000002</v>
      </c>
      <c r="T103" s="1">
        <v>12.724188</v>
      </c>
      <c r="U103" s="1">
        <v>1.0462910000000001</v>
      </c>
      <c r="V103" s="1">
        <v>10.006316999999999</v>
      </c>
      <c r="W103" s="1">
        <v>0.23964199999999999</v>
      </c>
      <c r="X103" s="1">
        <v>6.254893</v>
      </c>
      <c r="Y103" s="1">
        <v>12.692792000000001</v>
      </c>
      <c r="Z103" s="1">
        <v>3.0390999999999999</v>
      </c>
      <c r="AA103" s="1">
        <v>2.7232080000000001</v>
      </c>
      <c r="AB103" s="1">
        <v>1.5475209999999999</v>
      </c>
      <c r="AC103" s="1">
        <v>4.6609069999999999</v>
      </c>
      <c r="AD103" s="1">
        <v>0</v>
      </c>
      <c r="AE103" s="1">
        <v>0</v>
      </c>
      <c r="AF103" s="1">
        <v>0</v>
      </c>
      <c r="AG103" s="1">
        <v>0</v>
      </c>
      <c r="AH103" s="111">
        <v>0</v>
      </c>
      <c r="AI103" s="1">
        <v>0</v>
      </c>
      <c r="AJ103" s="1">
        <v>0.141433</v>
      </c>
      <c r="AK103" s="1">
        <v>4.8971000000000001E-2</v>
      </c>
      <c r="AL103" s="111">
        <v>0</v>
      </c>
      <c r="AM103" s="1">
        <v>0</v>
      </c>
      <c r="AN103" s="1">
        <v>6.8770519999999999</v>
      </c>
      <c r="AO103" s="1">
        <v>1.1290480000000001</v>
      </c>
      <c r="AP103" s="111">
        <f t="shared" si="5"/>
        <v>0</v>
      </c>
      <c r="AQ103" s="1">
        <f t="shared" si="6"/>
        <v>0</v>
      </c>
      <c r="AR103" s="1">
        <f t="shared" si="7"/>
        <v>7.0184850000000001</v>
      </c>
      <c r="AS103" s="126">
        <f t="shared" si="8"/>
        <v>1.1780190000000001</v>
      </c>
    </row>
    <row r="104" spans="1:45" x14ac:dyDescent="0.3">
      <c r="A104" s="1">
        <v>98</v>
      </c>
      <c r="B104" s="1" t="s">
        <v>40</v>
      </c>
      <c r="C104" s="1">
        <v>1204</v>
      </c>
      <c r="D104" s="1">
        <v>10000</v>
      </c>
      <c r="E104" s="1">
        <v>-9.1845660000000002</v>
      </c>
      <c r="F104" s="1">
        <v>-1446261.654355</v>
      </c>
      <c r="G104" s="1">
        <v>-1039014.756999</v>
      </c>
      <c r="H104" s="1">
        <v>275.69772699999999</v>
      </c>
      <c r="I104" s="1">
        <v>140.17422199999999</v>
      </c>
      <c r="J104" s="1">
        <v>35.612405000000003</v>
      </c>
      <c r="K104" s="1">
        <v>2.578049</v>
      </c>
      <c r="L104" s="1">
        <v>0.56945299999999999</v>
      </c>
      <c r="M104" s="111">
        <v>100</v>
      </c>
      <c r="N104" s="1">
        <v>91.623195999999993</v>
      </c>
      <c r="O104" s="1">
        <v>0.18731900000000001</v>
      </c>
      <c r="P104" s="1">
        <v>8.1894849999999995</v>
      </c>
      <c r="Q104" s="1">
        <v>0</v>
      </c>
      <c r="R104" s="111">
        <v>41.441471</v>
      </c>
      <c r="S104" s="1">
        <v>3.6751529999999999</v>
      </c>
      <c r="T104" s="1">
        <v>12.737541999999999</v>
      </c>
      <c r="U104" s="1">
        <v>1.021239</v>
      </c>
      <c r="V104" s="1">
        <v>9.9698569999999993</v>
      </c>
      <c r="W104" s="1">
        <v>0.24011399999999999</v>
      </c>
      <c r="X104" s="1">
        <v>6.2497090000000002</v>
      </c>
      <c r="Y104" s="1">
        <v>12.691452</v>
      </c>
      <c r="Z104" s="1">
        <v>3.04508</v>
      </c>
      <c r="AA104" s="1">
        <v>2.728567</v>
      </c>
      <c r="AB104" s="1">
        <v>1.5305820000000001</v>
      </c>
      <c r="AC104" s="1">
        <v>4.6692340000000003</v>
      </c>
      <c r="AD104" s="1">
        <v>0</v>
      </c>
      <c r="AE104" s="1">
        <v>0</v>
      </c>
      <c r="AF104" s="1">
        <v>0</v>
      </c>
      <c r="AG104" s="1">
        <v>0</v>
      </c>
      <c r="AH104" s="111">
        <v>0</v>
      </c>
      <c r="AI104" s="1">
        <v>0</v>
      </c>
      <c r="AJ104" s="1">
        <v>0.139098</v>
      </c>
      <c r="AK104" s="1">
        <v>4.8221E-2</v>
      </c>
      <c r="AL104" s="111">
        <v>0</v>
      </c>
      <c r="AM104" s="1">
        <v>0</v>
      </c>
      <c r="AN104" s="1">
        <v>7.0164900000000001</v>
      </c>
      <c r="AO104" s="1">
        <v>1.1729959999999999</v>
      </c>
      <c r="AP104" s="111">
        <f t="shared" si="5"/>
        <v>0</v>
      </c>
      <c r="AQ104" s="1">
        <f t="shared" si="6"/>
        <v>0</v>
      </c>
      <c r="AR104" s="1">
        <f t="shared" si="7"/>
        <v>7.1555879999999998</v>
      </c>
      <c r="AS104" s="126">
        <f t="shared" si="8"/>
        <v>1.221217</v>
      </c>
    </row>
    <row r="105" spans="1:45" x14ac:dyDescent="0.3">
      <c r="A105" s="1">
        <v>99</v>
      </c>
      <c r="B105" s="1" t="s">
        <v>40</v>
      </c>
      <c r="C105" s="1">
        <v>1202</v>
      </c>
      <c r="D105" s="1">
        <v>10000</v>
      </c>
      <c r="E105" s="1">
        <v>-9.2566609999999994</v>
      </c>
      <c r="F105" s="1">
        <v>-1443631.221229</v>
      </c>
      <c r="G105" s="1">
        <v>-1037890.742757</v>
      </c>
      <c r="H105" s="1">
        <v>275.050319</v>
      </c>
      <c r="I105" s="1">
        <v>139.890794</v>
      </c>
      <c r="J105" s="1">
        <v>35.555708000000003</v>
      </c>
      <c r="K105" s="1">
        <v>2.577089</v>
      </c>
      <c r="L105" s="1">
        <v>0.58066200000000001</v>
      </c>
      <c r="M105" s="111">
        <v>100</v>
      </c>
      <c r="N105" s="1">
        <v>91.445915999999997</v>
      </c>
      <c r="O105" s="1">
        <v>0.18429799999999999</v>
      </c>
      <c r="P105" s="1">
        <v>8.3697859999999995</v>
      </c>
      <c r="Q105" s="1">
        <v>0</v>
      </c>
      <c r="R105" s="111">
        <v>41.521811</v>
      </c>
      <c r="S105" s="1">
        <v>3.6455449999999998</v>
      </c>
      <c r="T105" s="1">
        <v>12.750711000000001</v>
      </c>
      <c r="U105" s="1">
        <v>0.99667300000000003</v>
      </c>
      <c r="V105" s="1">
        <v>9.9338040000000003</v>
      </c>
      <c r="W105" s="1">
        <v>0.24057899999999999</v>
      </c>
      <c r="X105" s="1">
        <v>6.24458</v>
      </c>
      <c r="Y105" s="1">
        <v>12.690136000000001</v>
      </c>
      <c r="Z105" s="1">
        <v>3.0509840000000001</v>
      </c>
      <c r="AA105" s="1">
        <v>2.7338559999999998</v>
      </c>
      <c r="AB105" s="1">
        <v>1.5138670000000001</v>
      </c>
      <c r="AC105" s="1">
        <v>4.6774529999999999</v>
      </c>
      <c r="AD105" s="1">
        <v>0</v>
      </c>
      <c r="AE105" s="1">
        <v>0</v>
      </c>
      <c r="AF105" s="1">
        <v>0</v>
      </c>
      <c r="AG105" s="1">
        <v>0</v>
      </c>
      <c r="AH105" s="111">
        <v>0</v>
      </c>
      <c r="AI105" s="1">
        <v>0</v>
      </c>
      <c r="AJ105" s="1">
        <v>0.13681299999999999</v>
      </c>
      <c r="AK105" s="1">
        <v>4.7484999999999999E-2</v>
      </c>
      <c r="AL105" s="111">
        <v>0</v>
      </c>
      <c r="AM105" s="1">
        <v>0</v>
      </c>
      <c r="AN105" s="1">
        <v>7.1535919999999997</v>
      </c>
      <c r="AO105" s="1">
        <v>1.216194</v>
      </c>
      <c r="AP105" s="111">
        <f t="shared" si="5"/>
        <v>0</v>
      </c>
      <c r="AQ105" s="1">
        <f t="shared" si="6"/>
        <v>0</v>
      </c>
      <c r="AR105" s="1">
        <f t="shared" si="7"/>
        <v>7.2904049999999998</v>
      </c>
      <c r="AS105" s="126">
        <f t="shared" si="8"/>
        <v>1.263679</v>
      </c>
    </row>
    <row r="106" spans="1:45" x14ac:dyDescent="0.3">
      <c r="A106" s="1">
        <v>100</v>
      </c>
      <c r="B106" s="1" t="s">
        <v>40</v>
      </c>
      <c r="C106" s="1">
        <v>1200</v>
      </c>
      <c r="D106" s="1">
        <v>10000</v>
      </c>
      <c r="E106" s="1">
        <v>-9.3383029999999998</v>
      </c>
      <c r="F106" s="1">
        <v>-1441037.3417229999</v>
      </c>
      <c r="G106" s="1">
        <v>-1037171.712969</v>
      </c>
      <c r="H106" s="1">
        <v>274.15105599999998</v>
      </c>
      <c r="I106" s="1">
        <v>139.330094</v>
      </c>
      <c r="J106" s="1">
        <v>35.470246000000003</v>
      </c>
      <c r="K106" s="1">
        <v>2.5783</v>
      </c>
      <c r="L106" s="1">
        <v>0.59840499999999996</v>
      </c>
      <c r="M106" s="111">
        <v>100</v>
      </c>
      <c r="N106" s="1">
        <v>90.610677999999993</v>
      </c>
      <c r="O106" s="1">
        <v>0.84225499999999998</v>
      </c>
      <c r="P106" s="1">
        <v>8.5470659999999992</v>
      </c>
      <c r="Q106" s="1">
        <v>0</v>
      </c>
      <c r="R106" s="111">
        <v>41.658462999999998</v>
      </c>
      <c r="S106" s="1">
        <v>3.5540829999999999</v>
      </c>
      <c r="T106" s="1">
        <v>12.723069000000001</v>
      </c>
      <c r="U106" s="1">
        <v>0.97374700000000003</v>
      </c>
      <c r="V106" s="1">
        <v>9.9735519999999998</v>
      </c>
      <c r="W106" s="1">
        <v>0.24279700000000001</v>
      </c>
      <c r="X106" s="1">
        <v>6.2274330000000004</v>
      </c>
      <c r="Y106" s="1">
        <v>12.589376</v>
      </c>
      <c r="Z106" s="1">
        <v>3.0772879999999998</v>
      </c>
      <c r="AA106" s="1">
        <v>2.7590569999999999</v>
      </c>
      <c r="AB106" s="1">
        <v>1.501671</v>
      </c>
      <c r="AC106" s="1">
        <v>4.7194630000000002</v>
      </c>
      <c r="AD106" s="1">
        <v>0</v>
      </c>
      <c r="AE106" s="1">
        <v>0</v>
      </c>
      <c r="AF106" s="1">
        <v>0</v>
      </c>
      <c r="AG106" s="1">
        <v>0</v>
      </c>
      <c r="AH106" s="111">
        <v>0</v>
      </c>
      <c r="AI106" s="1">
        <v>0.72510200000000002</v>
      </c>
      <c r="AJ106" s="1">
        <v>5.6228E-2</v>
      </c>
      <c r="AK106" s="1">
        <v>6.0925E-2</v>
      </c>
      <c r="AL106" s="111">
        <v>0</v>
      </c>
      <c r="AM106" s="1">
        <v>0</v>
      </c>
      <c r="AN106" s="1">
        <v>7.2884099999999998</v>
      </c>
      <c r="AO106" s="1">
        <v>1.258656</v>
      </c>
      <c r="AP106" s="111">
        <f t="shared" si="5"/>
        <v>0</v>
      </c>
      <c r="AQ106" s="1">
        <f t="shared" si="6"/>
        <v>0.72510200000000002</v>
      </c>
      <c r="AR106" s="1">
        <f t="shared" si="7"/>
        <v>7.3446379999999998</v>
      </c>
      <c r="AS106" s="126">
        <f t="shared" si="8"/>
        <v>1.3195809999999999</v>
      </c>
    </row>
    <row r="107" spans="1:45" x14ac:dyDescent="0.3">
      <c r="A107" s="1">
        <v>101</v>
      </c>
      <c r="B107" s="1" t="s">
        <v>40</v>
      </c>
      <c r="C107" s="1">
        <v>1198</v>
      </c>
      <c r="D107" s="1">
        <v>10000</v>
      </c>
      <c r="E107" s="1">
        <v>-9.4205950000000005</v>
      </c>
      <c r="F107" s="1">
        <v>-1427750.257273</v>
      </c>
      <c r="G107" s="1">
        <v>-1027999.314684</v>
      </c>
      <c r="H107" s="1">
        <v>271.72684099999998</v>
      </c>
      <c r="I107" s="1">
        <v>137.97594100000001</v>
      </c>
      <c r="J107" s="1">
        <v>35.186995000000003</v>
      </c>
      <c r="K107" s="1">
        <v>2.575383</v>
      </c>
      <c r="L107" s="1">
        <v>0.60741299999999998</v>
      </c>
      <c r="M107" s="111">
        <v>100</v>
      </c>
      <c r="N107" s="1">
        <v>89.676302000000007</v>
      </c>
      <c r="O107" s="1">
        <v>0.94369700000000001</v>
      </c>
      <c r="P107" s="1">
        <v>9.380001</v>
      </c>
      <c r="Q107" s="1">
        <v>0</v>
      </c>
      <c r="R107" s="111">
        <v>41.802717000000001</v>
      </c>
      <c r="S107" s="1">
        <v>3.4526020000000002</v>
      </c>
      <c r="T107" s="1">
        <v>12.688155</v>
      </c>
      <c r="U107" s="1">
        <v>0.95206800000000003</v>
      </c>
      <c r="V107" s="1">
        <v>10.028301000000001</v>
      </c>
      <c r="W107" s="1">
        <v>0.24532699999999999</v>
      </c>
      <c r="X107" s="1">
        <v>6.2081369999999998</v>
      </c>
      <c r="Y107" s="1">
        <v>12.469865</v>
      </c>
      <c r="Z107" s="1">
        <v>3.1071870000000001</v>
      </c>
      <c r="AA107" s="1">
        <v>2.7878050000000001</v>
      </c>
      <c r="AB107" s="1">
        <v>1.49034</v>
      </c>
      <c r="AC107" s="1">
        <v>4.7674960000000004</v>
      </c>
      <c r="AD107" s="1">
        <v>0</v>
      </c>
      <c r="AE107" s="1">
        <v>0</v>
      </c>
      <c r="AF107" s="1">
        <v>0</v>
      </c>
      <c r="AG107" s="1">
        <v>0</v>
      </c>
      <c r="AH107" s="111">
        <v>0</v>
      </c>
      <c r="AI107" s="1">
        <v>0.84510399999999997</v>
      </c>
      <c r="AJ107" s="1">
        <v>3.6492999999999998E-2</v>
      </c>
      <c r="AK107" s="1">
        <v>6.2100000000000002E-2</v>
      </c>
      <c r="AL107" s="111">
        <v>0</v>
      </c>
      <c r="AM107" s="1">
        <v>0.72280100000000003</v>
      </c>
      <c r="AN107" s="1">
        <v>7.3426419999999997</v>
      </c>
      <c r="AO107" s="1">
        <v>1.3145579999999999</v>
      </c>
      <c r="AP107" s="111">
        <f t="shared" si="5"/>
        <v>0</v>
      </c>
      <c r="AQ107" s="1">
        <f t="shared" si="6"/>
        <v>1.5679050000000001</v>
      </c>
      <c r="AR107" s="1">
        <f t="shared" si="7"/>
        <v>7.3791349999999998</v>
      </c>
      <c r="AS107" s="126">
        <f t="shared" si="8"/>
        <v>1.3766579999999999</v>
      </c>
    </row>
    <row r="108" spans="1:45" x14ac:dyDescent="0.3">
      <c r="A108" s="1">
        <v>102</v>
      </c>
      <c r="B108" s="1" t="s">
        <v>40</v>
      </c>
      <c r="C108" s="1">
        <v>1196</v>
      </c>
      <c r="D108" s="1">
        <v>10000</v>
      </c>
      <c r="E108" s="1">
        <v>-9.5015140000000002</v>
      </c>
      <c r="F108" s="1">
        <v>-1412778.4602049999</v>
      </c>
      <c r="G108" s="1">
        <v>-1017449.111854</v>
      </c>
      <c r="H108" s="1">
        <v>269.08712400000002</v>
      </c>
      <c r="I108" s="1">
        <v>136.51936000000001</v>
      </c>
      <c r="J108" s="1">
        <v>34.874688999999996</v>
      </c>
      <c r="K108" s="1">
        <v>2.5716540000000001</v>
      </c>
      <c r="L108" s="1">
        <v>0.61428000000000005</v>
      </c>
      <c r="M108" s="111">
        <v>100</v>
      </c>
      <c r="N108" s="1">
        <v>88.774844000000002</v>
      </c>
      <c r="O108" s="1">
        <v>0.91078000000000003</v>
      </c>
      <c r="P108" s="1">
        <v>10.314375999999999</v>
      </c>
      <c r="Q108" s="1">
        <v>0</v>
      </c>
      <c r="R108" s="111">
        <v>41.943002</v>
      </c>
      <c r="S108" s="1">
        <v>3.3535569999999999</v>
      </c>
      <c r="T108" s="1">
        <v>12.654036</v>
      </c>
      <c r="U108" s="1">
        <v>0.93144199999999999</v>
      </c>
      <c r="V108" s="1">
        <v>10.083145</v>
      </c>
      <c r="W108" s="1">
        <v>0.24781800000000001</v>
      </c>
      <c r="X108" s="1">
        <v>6.189133</v>
      </c>
      <c r="Y108" s="1">
        <v>12.351352</v>
      </c>
      <c r="Z108" s="1">
        <v>3.1365949999999998</v>
      </c>
      <c r="AA108" s="1">
        <v>2.8161130000000001</v>
      </c>
      <c r="AB108" s="1">
        <v>1.47902</v>
      </c>
      <c r="AC108" s="1">
        <v>4.8147880000000001</v>
      </c>
      <c r="AD108" s="1">
        <v>0</v>
      </c>
      <c r="AE108" s="1">
        <v>0</v>
      </c>
      <c r="AF108" s="1">
        <v>0</v>
      </c>
      <c r="AG108" s="1">
        <v>0</v>
      </c>
      <c r="AH108" s="111">
        <v>0</v>
      </c>
      <c r="AI108" s="1">
        <v>0.81823299999999999</v>
      </c>
      <c r="AJ108" s="1">
        <v>3.2120000000000003E-2</v>
      </c>
      <c r="AK108" s="1">
        <v>6.0427000000000002E-2</v>
      </c>
      <c r="AL108" s="111">
        <v>0</v>
      </c>
      <c r="AM108" s="1">
        <v>1.5656049999999999</v>
      </c>
      <c r="AN108" s="1">
        <v>7.3771370000000003</v>
      </c>
      <c r="AO108" s="1">
        <v>1.3716349999999999</v>
      </c>
      <c r="AP108" s="111">
        <f t="shared" si="5"/>
        <v>0</v>
      </c>
      <c r="AQ108" s="1">
        <f t="shared" si="6"/>
        <v>2.3838379999999999</v>
      </c>
      <c r="AR108" s="1">
        <f t="shared" si="7"/>
        <v>7.4092570000000002</v>
      </c>
      <c r="AS108" s="126">
        <f t="shared" si="8"/>
        <v>1.4320619999999999</v>
      </c>
    </row>
    <row r="109" spans="1:45" x14ac:dyDescent="0.3">
      <c r="A109" s="1">
        <v>103</v>
      </c>
      <c r="B109" s="1" t="s">
        <v>40</v>
      </c>
      <c r="C109" s="1">
        <v>1194</v>
      </c>
      <c r="D109" s="1">
        <v>10000</v>
      </c>
      <c r="E109" s="1">
        <v>-9.5810119999999994</v>
      </c>
      <c r="F109" s="1">
        <v>-1398307.95933</v>
      </c>
      <c r="G109" s="1">
        <v>-1007259.7619020001</v>
      </c>
      <c r="H109" s="1">
        <v>266.53593499999999</v>
      </c>
      <c r="I109" s="1">
        <v>135.113686</v>
      </c>
      <c r="J109" s="1">
        <v>34.572792999999997</v>
      </c>
      <c r="K109" s="1">
        <v>2.5680360000000002</v>
      </c>
      <c r="L109" s="1">
        <v>0.620977</v>
      </c>
      <c r="M109" s="111">
        <v>100</v>
      </c>
      <c r="N109" s="1">
        <v>87.904954000000004</v>
      </c>
      <c r="O109" s="1">
        <v>0.87921400000000005</v>
      </c>
      <c r="P109" s="1">
        <v>11.215833</v>
      </c>
      <c r="Q109" s="1">
        <v>0</v>
      </c>
      <c r="R109" s="111">
        <v>42.079332999999998</v>
      </c>
      <c r="S109" s="1">
        <v>3.2569469999999998</v>
      </c>
      <c r="T109" s="1">
        <v>12.620704</v>
      </c>
      <c r="U109" s="1">
        <v>0.91184100000000001</v>
      </c>
      <c r="V109" s="1">
        <v>10.138082000000001</v>
      </c>
      <c r="W109" s="1">
        <v>0.25026999999999999</v>
      </c>
      <c r="X109" s="1">
        <v>6.1704100000000004</v>
      </c>
      <c r="Y109" s="1">
        <v>12.233862</v>
      </c>
      <c r="Z109" s="1">
        <v>3.1655099999999998</v>
      </c>
      <c r="AA109" s="1">
        <v>2.8439809999999999</v>
      </c>
      <c r="AB109" s="1">
        <v>1.4677230000000001</v>
      </c>
      <c r="AC109" s="1">
        <v>4.8613369999999998</v>
      </c>
      <c r="AD109" s="1">
        <v>0</v>
      </c>
      <c r="AE109" s="1">
        <v>0</v>
      </c>
      <c r="AF109" s="1">
        <v>0</v>
      </c>
      <c r="AG109" s="1">
        <v>0</v>
      </c>
      <c r="AH109" s="111">
        <v>0</v>
      </c>
      <c r="AI109" s="1">
        <v>0.792458</v>
      </c>
      <c r="AJ109" s="1">
        <v>2.7949000000000002E-2</v>
      </c>
      <c r="AK109" s="1">
        <v>5.8806999999999998E-2</v>
      </c>
      <c r="AL109" s="111">
        <v>0</v>
      </c>
      <c r="AM109" s="1">
        <v>2.3815369999999998</v>
      </c>
      <c r="AN109" s="1">
        <v>7.4072570000000004</v>
      </c>
      <c r="AO109" s="1">
        <v>1.4270389999999999</v>
      </c>
      <c r="AP109" s="111">
        <f t="shared" si="5"/>
        <v>0</v>
      </c>
      <c r="AQ109" s="1">
        <f t="shared" si="6"/>
        <v>3.1739949999999997</v>
      </c>
      <c r="AR109" s="1">
        <f t="shared" si="7"/>
        <v>7.4352060000000009</v>
      </c>
      <c r="AS109" s="126">
        <f t="shared" si="8"/>
        <v>1.485846</v>
      </c>
    </row>
    <row r="110" spans="1:45" x14ac:dyDescent="0.3">
      <c r="A110" s="1">
        <v>104</v>
      </c>
      <c r="B110" s="1" t="s">
        <v>40</v>
      </c>
      <c r="C110" s="1">
        <v>1192</v>
      </c>
      <c r="D110" s="1">
        <v>10000</v>
      </c>
      <c r="E110" s="1">
        <v>-9.6590520000000009</v>
      </c>
      <c r="F110" s="1">
        <v>-1384318.1129670001</v>
      </c>
      <c r="G110" s="1">
        <v>-997416.50066799996</v>
      </c>
      <c r="H110" s="1">
        <v>264.06962600000003</v>
      </c>
      <c r="I110" s="1">
        <v>133.75680500000001</v>
      </c>
      <c r="J110" s="1">
        <v>34.280878000000001</v>
      </c>
      <c r="K110" s="1">
        <v>2.5645280000000001</v>
      </c>
      <c r="L110" s="1">
        <v>0.62751199999999996</v>
      </c>
      <c r="M110" s="111">
        <v>100</v>
      </c>
      <c r="N110" s="1">
        <v>87.065296000000004</v>
      </c>
      <c r="O110" s="1">
        <v>0.84898200000000001</v>
      </c>
      <c r="P110" s="1">
        <v>12.085722000000001</v>
      </c>
      <c r="Q110" s="1">
        <v>0</v>
      </c>
      <c r="R110" s="111">
        <v>42.211739999999999</v>
      </c>
      <c r="S110" s="1">
        <v>3.1627619999999999</v>
      </c>
      <c r="T110" s="1">
        <v>12.588155</v>
      </c>
      <c r="U110" s="1">
        <v>0.89323600000000003</v>
      </c>
      <c r="V110" s="1">
        <v>10.193104</v>
      </c>
      <c r="W110" s="1">
        <v>0.25268400000000002</v>
      </c>
      <c r="X110" s="1">
        <v>6.1519579999999996</v>
      </c>
      <c r="Y110" s="1">
        <v>12.117417</v>
      </c>
      <c r="Z110" s="1">
        <v>3.1939350000000002</v>
      </c>
      <c r="AA110" s="1">
        <v>2.8714080000000002</v>
      </c>
      <c r="AB110" s="1">
        <v>1.456456</v>
      </c>
      <c r="AC110" s="1">
        <v>4.9071439999999997</v>
      </c>
      <c r="AD110" s="1">
        <v>0</v>
      </c>
      <c r="AE110" s="1">
        <v>0</v>
      </c>
      <c r="AF110" s="1">
        <v>0</v>
      </c>
      <c r="AG110" s="1">
        <v>0</v>
      </c>
      <c r="AH110" s="111">
        <v>0</v>
      </c>
      <c r="AI110" s="1">
        <v>0.76775800000000005</v>
      </c>
      <c r="AJ110" s="1">
        <v>2.3983000000000001E-2</v>
      </c>
      <c r="AK110" s="1">
        <v>5.7239999999999999E-2</v>
      </c>
      <c r="AL110" s="111">
        <v>0</v>
      </c>
      <c r="AM110" s="1">
        <v>3.1716950000000002</v>
      </c>
      <c r="AN110" s="1">
        <v>7.4332029999999998</v>
      </c>
      <c r="AO110" s="1">
        <v>1.480823</v>
      </c>
      <c r="AP110" s="111">
        <f t="shared" si="5"/>
        <v>0</v>
      </c>
      <c r="AQ110" s="1">
        <f t="shared" si="6"/>
        <v>3.9394530000000003</v>
      </c>
      <c r="AR110" s="1">
        <f t="shared" si="7"/>
        <v>7.4571860000000001</v>
      </c>
      <c r="AS110" s="126">
        <f t="shared" si="8"/>
        <v>1.538063</v>
      </c>
    </row>
    <row r="111" spans="1:45" x14ac:dyDescent="0.3">
      <c r="A111" s="1">
        <v>105</v>
      </c>
      <c r="B111" s="1" t="s">
        <v>40</v>
      </c>
      <c r="C111" s="1">
        <v>1190</v>
      </c>
      <c r="D111" s="1">
        <v>10000</v>
      </c>
      <c r="E111" s="1">
        <v>-9.7356040000000004</v>
      </c>
      <c r="F111" s="1">
        <v>-1370788.6067659999</v>
      </c>
      <c r="G111" s="1">
        <v>-987904.78389199998</v>
      </c>
      <c r="H111" s="1">
        <v>261.68459999999999</v>
      </c>
      <c r="I111" s="1">
        <v>132.44663299999999</v>
      </c>
      <c r="J111" s="1">
        <v>33.998519999999999</v>
      </c>
      <c r="K111" s="1">
        <v>2.5611299999999999</v>
      </c>
      <c r="L111" s="1">
        <v>0.63388999999999995</v>
      </c>
      <c r="M111" s="111">
        <v>100</v>
      </c>
      <c r="N111" s="1">
        <v>86.254563000000005</v>
      </c>
      <c r="O111" s="1">
        <v>0.82006000000000001</v>
      </c>
      <c r="P111" s="1">
        <v>12.925378</v>
      </c>
      <c r="Q111" s="1">
        <v>0</v>
      </c>
      <c r="R111" s="111">
        <v>42.340263999999998</v>
      </c>
      <c r="S111" s="1">
        <v>3.0709840000000002</v>
      </c>
      <c r="T111" s="1">
        <v>12.556381</v>
      </c>
      <c r="U111" s="1">
        <v>0.87559399999999998</v>
      </c>
      <c r="V111" s="1">
        <v>10.248206</v>
      </c>
      <c r="W111" s="1">
        <v>0.25505899999999998</v>
      </c>
      <c r="X111" s="1">
        <v>6.1337650000000004</v>
      </c>
      <c r="Y111" s="1">
        <v>12.002033000000001</v>
      </c>
      <c r="Z111" s="1">
        <v>3.2218740000000001</v>
      </c>
      <c r="AA111" s="1">
        <v>2.8983970000000001</v>
      </c>
      <c r="AB111" s="1">
        <v>1.4452290000000001</v>
      </c>
      <c r="AC111" s="1">
        <v>4.9522139999999997</v>
      </c>
      <c r="AD111" s="1">
        <v>0</v>
      </c>
      <c r="AE111" s="1">
        <v>0</v>
      </c>
      <c r="AF111" s="1">
        <v>0</v>
      </c>
      <c r="AG111" s="1">
        <v>0</v>
      </c>
      <c r="AH111" s="111">
        <v>0</v>
      </c>
      <c r="AI111" s="1">
        <v>0.74410799999999999</v>
      </c>
      <c r="AJ111" s="1">
        <v>2.0225E-2</v>
      </c>
      <c r="AK111" s="1">
        <v>5.5726999999999999E-2</v>
      </c>
      <c r="AL111" s="111">
        <v>0</v>
      </c>
      <c r="AM111" s="1">
        <v>3.937154</v>
      </c>
      <c r="AN111" s="1">
        <v>7.455184</v>
      </c>
      <c r="AO111" s="1">
        <v>1.53304</v>
      </c>
      <c r="AP111" s="111">
        <f t="shared" si="5"/>
        <v>0</v>
      </c>
      <c r="AQ111" s="1">
        <f t="shared" si="6"/>
        <v>4.6812620000000003</v>
      </c>
      <c r="AR111" s="1">
        <f t="shared" si="7"/>
        <v>7.475409</v>
      </c>
      <c r="AS111" s="126">
        <f t="shared" si="8"/>
        <v>1.588767</v>
      </c>
    </row>
    <row r="112" spans="1:45" x14ac:dyDescent="0.3">
      <c r="A112" s="1">
        <v>106</v>
      </c>
      <c r="B112" s="1" t="s">
        <v>40</v>
      </c>
      <c r="C112" s="1">
        <v>1188</v>
      </c>
      <c r="D112" s="1">
        <v>10000</v>
      </c>
      <c r="E112" s="1">
        <v>-9.8106439999999999</v>
      </c>
      <c r="F112" s="1">
        <v>-1357699.5555799999</v>
      </c>
      <c r="G112" s="1">
        <v>-978710.36186800001</v>
      </c>
      <c r="H112" s="1">
        <v>259.37733500000002</v>
      </c>
      <c r="I112" s="1">
        <v>131.18113099999999</v>
      </c>
      <c r="J112" s="1">
        <v>33.725306000000003</v>
      </c>
      <c r="K112" s="1">
        <v>2.557839</v>
      </c>
      <c r="L112" s="1">
        <v>0.64011700000000005</v>
      </c>
      <c r="M112" s="111">
        <v>100</v>
      </c>
      <c r="N112" s="1">
        <v>85.471474000000001</v>
      </c>
      <c r="O112" s="1">
        <v>0.79241600000000001</v>
      </c>
      <c r="P112" s="1">
        <v>13.73611</v>
      </c>
      <c r="Q112" s="1">
        <v>0</v>
      </c>
      <c r="R112" s="111">
        <v>42.464959</v>
      </c>
      <c r="S112" s="1">
        <v>2.9815860000000001</v>
      </c>
      <c r="T112" s="1">
        <v>12.525377000000001</v>
      </c>
      <c r="U112" s="1">
        <v>0.85888399999999998</v>
      </c>
      <c r="V112" s="1">
        <v>10.303376</v>
      </c>
      <c r="W112" s="1">
        <v>0.25739600000000001</v>
      </c>
      <c r="X112" s="1">
        <v>6.1158159999999997</v>
      </c>
      <c r="Y112" s="1">
        <v>11.88772</v>
      </c>
      <c r="Z112" s="1">
        <v>3.2493300000000001</v>
      </c>
      <c r="AA112" s="1">
        <v>2.9249520000000002</v>
      </c>
      <c r="AB112" s="1">
        <v>1.43405</v>
      </c>
      <c r="AC112" s="1">
        <v>4.9965529999999996</v>
      </c>
      <c r="AD112" s="1">
        <v>0</v>
      </c>
      <c r="AE112" s="1">
        <v>0</v>
      </c>
      <c r="AF112" s="1">
        <v>0</v>
      </c>
      <c r="AG112" s="1">
        <v>0</v>
      </c>
      <c r="AH112" s="111">
        <v>0</v>
      </c>
      <c r="AI112" s="1">
        <v>0.72147899999999998</v>
      </c>
      <c r="AJ112" s="1">
        <v>1.6670999999999998E-2</v>
      </c>
      <c r="AK112" s="1">
        <v>5.4266000000000002E-2</v>
      </c>
      <c r="AL112" s="111">
        <v>0</v>
      </c>
      <c r="AM112" s="1">
        <v>4.6789630000000004</v>
      </c>
      <c r="AN112" s="1">
        <v>7.4734030000000002</v>
      </c>
      <c r="AO112" s="1">
        <v>1.583744</v>
      </c>
      <c r="AP112" s="111">
        <f t="shared" si="5"/>
        <v>0</v>
      </c>
      <c r="AQ112" s="1">
        <f t="shared" si="6"/>
        <v>5.400442</v>
      </c>
      <c r="AR112" s="1">
        <f t="shared" si="7"/>
        <v>7.4900739999999999</v>
      </c>
      <c r="AS112" s="126">
        <f t="shared" si="8"/>
        <v>1.63801</v>
      </c>
    </row>
    <row r="113" spans="1:45" x14ac:dyDescent="0.3">
      <c r="A113" s="1">
        <v>107</v>
      </c>
      <c r="B113" s="1" t="s">
        <v>40</v>
      </c>
      <c r="C113" s="1">
        <v>1186</v>
      </c>
      <c r="D113" s="1">
        <v>10000</v>
      </c>
      <c r="E113" s="1">
        <v>-9.8841579999999993</v>
      </c>
      <c r="F113" s="1">
        <v>-1345031.582223</v>
      </c>
      <c r="G113" s="1">
        <v>-969819.33744499995</v>
      </c>
      <c r="H113" s="1">
        <v>257.14439599999997</v>
      </c>
      <c r="I113" s="1">
        <v>129.95831200000001</v>
      </c>
      <c r="J113" s="1">
        <v>33.460833000000001</v>
      </c>
      <c r="K113" s="1">
        <v>2.5546530000000001</v>
      </c>
      <c r="L113" s="1">
        <v>0.6462</v>
      </c>
      <c r="M113" s="111">
        <v>100</v>
      </c>
      <c r="N113" s="1">
        <v>84.714787000000001</v>
      </c>
      <c r="O113" s="1">
        <v>0.76601600000000003</v>
      </c>
      <c r="P113" s="1">
        <v>14.519197</v>
      </c>
      <c r="Q113" s="1">
        <v>0</v>
      </c>
      <c r="R113" s="111">
        <v>42.585883000000003</v>
      </c>
      <c r="S113" s="1">
        <v>2.8945370000000001</v>
      </c>
      <c r="T113" s="1">
        <v>12.495139</v>
      </c>
      <c r="U113" s="1">
        <v>0.84306999999999999</v>
      </c>
      <c r="V113" s="1">
        <v>10.358604</v>
      </c>
      <c r="W113" s="1">
        <v>0.25969500000000001</v>
      </c>
      <c r="X113" s="1">
        <v>6.0980980000000002</v>
      </c>
      <c r="Y113" s="1">
        <v>11.774488</v>
      </c>
      <c r="Z113" s="1">
        <v>3.2763119999999999</v>
      </c>
      <c r="AA113" s="1">
        <v>2.951079</v>
      </c>
      <c r="AB113" s="1">
        <v>1.4229259999999999</v>
      </c>
      <c r="AC113" s="1">
        <v>5.0401699999999998</v>
      </c>
      <c r="AD113" s="1">
        <v>0</v>
      </c>
      <c r="AE113" s="1">
        <v>0</v>
      </c>
      <c r="AF113" s="1">
        <v>0</v>
      </c>
      <c r="AG113" s="1">
        <v>0</v>
      </c>
      <c r="AH113" s="111">
        <v>0</v>
      </c>
      <c r="AI113" s="1">
        <v>0.69983799999999996</v>
      </c>
      <c r="AJ113" s="1">
        <v>1.3321E-2</v>
      </c>
      <c r="AK113" s="1">
        <v>5.2858000000000002E-2</v>
      </c>
      <c r="AL113" s="111">
        <v>0</v>
      </c>
      <c r="AM113" s="1">
        <v>5.3981430000000001</v>
      </c>
      <c r="AN113" s="1">
        <v>7.4880680000000002</v>
      </c>
      <c r="AO113" s="1">
        <v>1.632987</v>
      </c>
      <c r="AP113" s="111">
        <f t="shared" si="5"/>
        <v>0</v>
      </c>
      <c r="AQ113" s="1">
        <f t="shared" si="6"/>
        <v>6.0979809999999999</v>
      </c>
      <c r="AR113" s="1">
        <f t="shared" si="7"/>
        <v>7.5013890000000005</v>
      </c>
      <c r="AS113" s="126">
        <f t="shared" si="8"/>
        <v>1.685845</v>
      </c>
    </row>
    <row r="114" spans="1:45" x14ac:dyDescent="0.3">
      <c r="A114" s="1">
        <v>108</v>
      </c>
      <c r="B114" s="1" t="s">
        <v>40</v>
      </c>
      <c r="C114" s="1">
        <v>1184</v>
      </c>
      <c r="D114" s="1">
        <v>10000</v>
      </c>
      <c r="E114" s="1">
        <v>-9.9561360000000008</v>
      </c>
      <c r="F114" s="1">
        <v>-1332765.8757430001</v>
      </c>
      <c r="G114" s="1">
        <v>-961218.20919900003</v>
      </c>
      <c r="H114" s="1">
        <v>254.98244299999999</v>
      </c>
      <c r="I114" s="1">
        <v>128.77624599999999</v>
      </c>
      <c r="J114" s="1">
        <v>33.204709000000001</v>
      </c>
      <c r="K114" s="1">
        <v>2.5515690000000002</v>
      </c>
      <c r="L114" s="1">
        <v>0.65214399999999995</v>
      </c>
      <c r="M114" s="111">
        <v>100</v>
      </c>
      <c r="N114" s="1">
        <v>83.983294999999998</v>
      </c>
      <c r="O114" s="1">
        <v>0.74082199999999998</v>
      </c>
      <c r="P114" s="1">
        <v>15.275883</v>
      </c>
      <c r="Q114" s="1">
        <v>0</v>
      </c>
      <c r="R114" s="111">
        <v>42.703105000000001</v>
      </c>
      <c r="S114" s="1">
        <v>2.8097989999999999</v>
      </c>
      <c r="T114" s="1">
        <v>12.465661000000001</v>
      </c>
      <c r="U114" s="1">
        <v>0.82811900000000005</v>
      </c>
      <c r="V114" s="1">
        <v>10.413876</v>
      </c>
      <c r="W114" s="1">
        <v>0.261957</v>
      </c>
      <c r="X114" s="1">
        <v>6.0805939999999996</v>
      </c>
      <c r="Y114" s="1">
        <v>11.66234</v>
      </c>
      <c r="Z114" s="1">
        <v>3.302826</v>
      </c>
      <c r="AA114" s="1">
        <v>2.976782</v>
      </c>
      <c r="AB114" s="1">
        <v>1.411862</v>
      </c>
      <c r="AC114" s="1">
        <v>5.0830780000000004</v>
      </c>
      <c r="AD114" s="1">
        <v>0</v>
      </c>
      <c r="AE114" s="1">
        <v>0</v>
      </c>
      <c r="AF114" s="1">
        <v>0</v>
      </c>
      <c r="AG114" s="1">
        <v>0</v>
      </c>
      <c r="AH114" s="111">
        <v>0</v>
      </c>
      <c r="AI114" s="1">
        <v>0.67915300000000001</v>
      </c>
      <c r="AJ114" s="1">
        <v>1.0168E-2</v>
      </c>
      <c r="AK114" s="1">
        <v>5.1499999999999997E-2</v>
      </c>
      <c r="AL114" s="111">
        <v>0</v>
      </c>
      <c r="AM114" s="1">
        <v>6.0956830000000002</v>
      </c>
      <c r="AN114" s="1">
        <v>7.4993800000000004</v>
      </c>
      <c r="AO114" s="1">
        <v>1.6808209999999999</v>
      </c>
      <c r="AP114" s="111">
        <f t="shared" si="5"/>
        <v>0</v>
      </c>
      <c r="AQ114" s="1">
        <f t="shared" si="6"/>
        <v>6.7748360000000005</v>
      </c>
      <c r="AR114" s="1">
        <f t="shared" si="7"/>
        <v>7.5095480000000006</v>
      </c>
      <c r="AS114" s="126">
        <f t="shared" si="8"/>
        <v>1.732321</v>
      </c>
    </row>
    <row r="115" spans="1:45" x14ac:dyDescent="0.3">
      <c r="A115" s="1">
        <v>109</v>
      </c>
      <c r="B115" s="1" t="s">
        <v>40</v>
      </c>
      <c r="C115" s="1">
        <v>1182</v>
      </c>
      <c r="D115" s="1">
        <v>10000</v>
      </c>
      <c r="E115" s="1">
        <v>-10.026574999999999</v>
      </c>
      <c r="F115" s="1">
        <v>-1320884.2317840001</v>
      </c>
      <c r="G115" s="1">
        <v>-952893.90164299996</v>
      </c>
      <c r="H115" s="1">
        <v>252.88824500000001</v>
      </c>
      <c r="I115" s="1">
        <v>127.633064</v>
      </c>
      <c r="J115" s="1">
        <v>32.956553</v>
      </c>
      <c r="K115" s="1">
        <v>2.5485869999999999</v>
      </c>
      <c r="L115" s="1">
        <v>0.65795599999999999</v>
      </c>
      <c r="M115" s="111">
        <v>100</v>
      </c>
      <c r="N115" s="1">
        <v>83.275834000000003</v>
      </c>
      <c r="O115" s="1">
        <v>0.71679199999999998</v>
      </c>
      <c r="P115" s="1">
        <v>16.007373000000001</v>
      </c>
      <c r="Q115" s="1">
        <v>0</v>
      </c>
      <c r="R115" s="111">
        <v>42.816696999999998</v>
      </c>
      <c r="S115" s="1">
        <v>2.7273329999999998</v>
      </c>
      <c r="T115" s="1">
        <v>12.43694</v>
      </c>
      <c r="U115" s="1">
        <v>0.81399600000000005</v>
      </c>
      <c r="V115" s="1">
        <v>10.46918</v>
      </c>
      <c r="W115" s="1">
        <v>0.26418199999999997</v>
      </c>
      <c r="X115" s="1">
        <v>6.0632890000000002</v>
      </c>
      <c r="Y115" s="1">
        <v>11.551277000000001</v>
      </c>
      <c r="Z115" s="1">
        <v>3.328881</v>
      </c>
      <c r="AA115" s="1">
        <v>3.0020709999999999</v>
      </c>
      <c r="AB115" s="1">
        <v>1.4008659999999999</v>
      </c>
      <c r="AC115" s="1">
        <v>5.1252880000000003</v>
      </c>
      <c r="AD115" s="1">
        <v>0</v>
      </c>
      <c r="AE115" s="1">
        <v>0</v>
      </c>
      <c r="AF115" s="1">
        <v>0</v>
      </c>
      <c r="AG115" s="1">
        <v>0</v>
      </c>
      <c r="AH115" s="111">
        <v>0</v>
      </c>
      <c r="AI115" s="1">
        <v>0.65939000000000003</v>
      </c>
      <c r="AJ115" s="1">
        <v>7.2090000000000001E-3</v>
      </c>
      <c r="AK115" s="1">
        <v>5.0193000000000002E-2</v>
      </c>
      <c r="AL115" s="111">
        <v>0</v>
      </c>
      <c r="AM115" s="1">
        <v>6.7725369999999998</v>
      </c>
      <c r="AN115" s="1">
        <v>7.5075380000000003</v>
      </c>
      <c r="AO115" s="1">
        <v>1.727298</v>
      </c>
      <c r="AP115" s="111">
        <f t="shared" si="5"/>
        <v>0</v>
      </c>
      <c r="AQ115" s="1">
        <f t="shared" si="6"/>
        <v>7.4319269999999999</v>
      </c>
      <c r="AR115" s="1">
        <f t="shared" si="7"/>
        <v>7.5147469999999998</v>
      </c>
      <c r="AS115" s="126">
        <f t="shared" si="8"/>
        <v>1.7774909999999999</v>
      </c>
    </row>
    <row r="116" spans="1:45" x14ac:dyDescent="0.3">
      <c r="A116" s="1">
        <v>110</v>
      </c>
      <c r="B116" s="1" t="s">
        <v>40</v>
      </c>
      <c r="C116" s="1">
        <v>1180</v>
      </c>
      <c r="D116" s="1">
        <v>10000</v>
      </c>
      <c r="E116" s="1">
        <v>-10.095478</v>
      </c>
      <c r="F116" s="1">
        <v>-1309369.077515</v>
      </c>
      <c r="G116" s="1">
        <v>-944833.78419499996</v>
      </c>
      <c r="H116" s="1">
        <v>250.85868199999999</v>
      </c>
      <c r="I116" s="1">
        <v>126.52696400000001</v>
      </c>
      <c r="J116" s="1">
        <v>32.715998999999996</v>
      </c>
      <c r="K116" s="1">
        <v>2.5457010000000002</v>
      </c>
      <c r="L116" s="1">
        <v>0.66364100000000004</v>
      </c>
      <c r="M116" s="111">
        <v>100</v>
      </c>
      <c r="N116" s="1">
        <v>82.591279999999998</v>
      </c>
      <c r="O116" s="1">
        <v>0.69388700000000003</v>
      </c>
      <c r="P116" s="1">
        <v>16.714832999999999</v>
      </c>
      <c r="Q116" s="1">
        <v>0</v>
      </c>
      <c r="R116" s="111">
        <v>42.926735000000001</v>
      </c>
      <c r="S116" s="1">
        <v>2.6470929999999999</v>
      </c>
      <c r="T116" s="1">
        <v>12.408973</v>
      </c>
      <c r="U116" s="1">
        <v>0.80066800000000005</v>
      </c>
      <c r="V116" s="1">
        <v>10.524501000000001</v>
      </c>
      <c r="W116" s="1">
        <v>0.266372</v>
      </c>
      <c r="X116" s="1">
        <v>6.0461660000000004</v>
      </c>
      <c r="Y116" s="1">
        <v>11.441295999999999</v>
      </c>
      <c r="Z116" s="1">
        <v>3.3544870000000002</v>
      </c>
      <c r="AA116" s="1">
        <v>3.0269539999999999</v>
      </c>
      <c r="AB116" s="1">
        <v>1.3899410000000001</v>
      </c>
      <c r="AC116" s="1">
        <v>5.1668149999999997</v>
      </c>
      <c r="AD116" s="1">
        <v>0</v>
      </c>
      <c r="AE116" s="1">
        <v>0</v>
      </c>
      <c r="AF116" s="1">
        <v>0</v>
      </c>
      <c r="AG116" s="1">
        <v>0</v>
      </c>
      <c r="AH116" s="111">
        <v>0</v>
      </c>
      <c r="AI116" s="1">
        <v>0.64051400000000003</v>
      </c>
      <c r="AJ116" s="1">
        <v>4.437E-3</v>
      </c>
      <c r="AK116" s="1">
        <v>4.8934999999999999E-2</v>
      </c>
      <c r="AL116" s="111">
        <v>0</v>
      </c>
      <c r="AM116" s="1">
        <v>7.4296290000000003</v>
      </c>
      <c r="AN116" s="1">
        <v>7.5127360000000003</v>
      </c>
      <c r="AO116" s="1">
        <v>1.7724679999999999</v>
      </c>
      <c r="AP116" s="111">
        <f t="shared" si="5"/>
        <v>0</v>
      </c>
      <c r="AQ116" s="1">
        <f t="shared" si="6"/>
        <v>8.0701429999999998</v>
      </c>
      <c r="AR116" s="1">
        <f t="shared" si="7"/>
        <v>7.5171730000000005</v>
      </c>
      <c r="AS116" s="126">
        <f t="shared" si="8"/>
        <v>1.8214029999999999</v>
      </c>
    </row>
    <row r="117" spans="1:45" x14ac:dyDescent="0.3">
      <c r="A117" s="1">
        <v>111</v>
      </c>
      <c r="B117" s="1" t="s">
        <v>40</v>
      </c>
      <c r="C117" s="1">
        <v>1178</v>
      </c>
      <c r="D117" s="1">
        <v>10000</v>
      </c>
      <c r="E117" s="1">
        <v>-10.162852000000001</v>
      </c>
      <c r="F117" s="1">
        <v>-1298203.4833849999</v>
      </c>
      <c r="G117" s="1">
        <v>-937025.68055000005</v>
      </c>
      <c r="H117" s="1">
        <v>248.89074400000001</v>
      </c>
      <c r="I117" s="1">
        <v>125.456208</v>
      </c>
      <c r="J117" s="1">
        <v>32.482694000000002</v>
      </c>
      <c r="K117" s="1">
        <v>2.5429110000000001</v>
      </c>
      <c r="L117" s="1">
        <v>0.66920599999999997</v>
      </c>
      <c r="M117" s="111">
        <v>100</v>
      </c>
      <c r="N117" s="1">
        <v>81.928550999999999</v>
      </c>
      <c r="O117" s="1">
        <v>0.67206299999999997</v>
      </c>
      <c r="P117" s="1">
        <v>17.399386</v>
      </c>
      <c r="Q117" s="1">
        <v>0</v>
      </c>
      <c r="R117" s="111">
        <v>43.033299</v>
      </c>
      <c r="S117" s="1">
        <v>2.5690330000000001</v>
      </c>
      <c r="T117" s="1">
        <v>12.381757</v>
      </c>
      <c r="U117" s="1">
        <v>0.78810000000000002</v>
      </c>
      <c r="V117" s="1">
        <v>10.579822999999999</v>
      </c>
      <c r="W117" s="1">
        <v>0.26852700000000002</v>
      </c>
      <c r="X117" s="1">
        <v>6.0292079999999997</v>
      </c>
      <c r="Y117" s="1">
        <v>11.332392</v>
      </c>
      <c r="Z117" s="1">
        <v>3.3796550000000001</v>
      </c>
      <c r="AA117" s="1">
        <v>3.0514389999999998</v>
      </c>
      <c r="AB117" s="1">
        <v>1.379092</v>
      </c>
      <c r="AC117" s="1">
        <v>5.2076750000000001</v>
      </c>
      <c r="AD117" s="1">
        <v>0</v>
      </c>
      <c r="AE117" s="1">
        <v>0</v>
      </c>
      <c r="AF117" s="1">
        <v>0</v>
      </c>
      <c r="AG117" s="1">
        <v>0</v>
      </c>
      <c r="AH117" s="111">
        <v>0</v>
      </c>
      <c r="AI117" s="1">
        <v>0.62249200000000005</v>
      </c>
      <c r="AJ117" s="1">
        <v>1.8469999999999999E-3</v>
      </c>
      <c r="AK117" s="1">
        <v>4.7724999999999997E-2</v>
      </c>
      <c r="AL117" s="111">
        <v>0</v>
      </c>
      <c r="AM117" s="1">
        <v>8.0678459999999994</v>
      </c>
      <c r="AN117" s="1">
        <v>7.5151599999999998</v>
      </c>
      <c r="AO117" s="1">
        <v>1.8163800000000001</v>
      </c>
      <c r="AP117" s="111">
        <f t="shared" si="5"/>
        <v>0</v>
      </c>
      <c r="AQ117" s="1">
        <f t="shared" si="6"/>
        <v>8.6903379999999988</v>
      </c>
      <c r="AR117" s="1">
        <f t="shared" si="7"/>
        <v>7.5170069999999996</v>
      </c>
      <c r="AS117" s="126">
        <f t="shared" si="8"/>
        <v>1.8641050000000001</v>
      </c>
    </row>
    <row r="118" spans="1:45" x14ac:dyDescent="0.3">
      <c r="A118" s="1">
        <v>112</v>
      </c>
      <c r="B118" s="1" t="s">
        <v>40</v>
      </c>
      <c r="C118" s="1">
        <v>1176</v>
      </c>
      <c r="D118" s="1">
        <v>10000</v>
      </c>
      <c r="E118" s="1">
        <v>-10.228985</v>
      </c>
      <c r="F118" s="1">
        <v>-1287371.1636729999</v>
      </c>
      <c r="G118" s="1">
        <v>-929457.86184000003</v>
      </c>
      <c r="H118" s="1">
        <v>246.98154199999999</v>
      </c>
      <c r="I118" s="1">
        <v>124.41904700000001</v>
      </c>
      <c r="J118" s="1">
        <v>32.256315000000001</v>
      </c>
      <c r="K118" s="1">
        <v>2.5402119999999999</v>
      </c>
      <c r="L118" s="1">
        <v>0.67467699999999997</v>
      </c>
      <c r="M118" s="111">
        <v>100</v>
      </c>
      <c r="N118" s="1">
        <v>81.286473000000001</v>
      </c>
      <c r="O118" s="1">
        <v>0.65141300000000002</v>
      </c>
      <c r="P118" s="1">
        <v>18.062114000000001</v>
      </c>
      <c r="Q118" s="1">
        <v>0</v>
      </c>
      <c r="R118" s="111">
        <v>43.136716999999997</v>
      </c>
      <c r="S118" s="1">
        <v>2.493007</v>
      </c>
      <c r="T118" s="1">
        <v>12.355356</v>
      </c>
      <c r="U118" s="1">
        <v>0.77615199999999995</v>
      </c>
      <c r="V118" s="1">
        <v>10.634895999999999</v>
      </c>
      <c r="W118" s="1">
        <v>0.270648</v>
      </c>
      <c r="X118" s="1">
        <v>6.0123810000000004</v>
      </c>
      <c r="Y118" s="1">
        <v>11.224689</v>
      </c>
      <c r="Z118" s="1">
        <v>3.4044029999999998</v>
      </c>
      <c r="AA118" s="1">
        <v>3.075542</v>
      </c>
      <c r="AB118" s="1">
        <v>1.3683149999999999</v>
      </c>
      <c r="AC118" s="1">
        <v>5.2478939999999996</v>
      </c>
      <c r="AD118" s="1">
        <v>0</v>
      </c>
      <c r="AE118" s="1">
        <v>0</v>
      </c>
      <c r="AF118" s="1">
        <v>0</v>
      </c>
      <c r="AG118" s="1">
        <v>0</v>
      </c>
      <c r="AH118" s="111">
        <v>0</v>
      </c>
      <c r="AI118" s="1">
        <v>0.60483200000000004</v>
      </c>
      <c r="AJ118" s="1">
        <v>0</v>
      </c>
      <c r="AK118" s="1">
        <v>4.6580999999999997E-2</v>
      </c>
      <c r="AL118" s="111">
        <v>0</v>
      </c>
      <c r="AM118" s="1">
        <v>8.6880410000000001</v>
      </c>
      <c r="AN118" s="1">
        <v>7.5149920000000003</v>
      </c>
      <c r="AO118" s="1">
        <v>1.859081</v>
      </c>
      <c r="AP118" s="111">
        <f t="shared" si="5"/>
        <v>0</v>
      </c>
      <c r="AQ118" s="1">
        <f t="shared" si="6"/>
        <v>9.2928730000000002</v>
      </c>
      <c r="AR118" s="1">
        <f t="shared" si="7"/>
        <v>7.5149920000000003</v>
      </c>
      <c r="AS118" s="126">
        <f t="shared" si="8"/>
        <v>1.905662</v>
      </c>
    </row>
    <row r="119" spans="1:45" x14ac:dyDescent="0.3">
      <c r="A119" s="1">
        <v>113</v>
      </c>
      <c r="B119" s="1" t="s">
        <v>40</v>
      </c>
      <c r="C119" s="1">
        <v>1174</v>
      </c>
      <c r="D119" s="1">
        <v>10000</v>
      </c>
      <c r="E119" s="1">
        <v>-10.295743</v>
      </c>
      <c r="F119" s="1">
        <v>-1276837.2029289999</v>
      </c>
      <c r="G119" s="1">
        <v>-922106.56957100006</v>
      </c>
      <c r="H119" s="1">
        <v>245.12361100000001</v>
      </c>
      <c r="I119" s="1">
        <v>123.411334</v>
      </c>
      <c r="J119" s="1">
        <v>32.036185000000003</v>
      </c>
      <c r="K119" s="1">
        <v>2.5375619999999999</v>
      </c>
      <c r="L119" s="1">
        <v>0.68016799999999999</v>
      </c>
      <c r="M119" s="111">
        <v>100</v>
      </c>
      <c r="N119" s="1">
        <v>80.663295000000005</v>
      </c>
      <c r="O119" s="1">
        <v>0.63049900000000003</v>
      </c>
      <c r="P119" s="1">
        <v>18.706206999999999</v>
      </c>
      <c r="Q119" s="1">
        <v>0</v>
      </c>
      <c r="R119" s="111">
        <v>43.238689000000001</v>
      </c>
      <c r="S119" s="1">
        <v>2.4183409999999999</v>
      </c>
      <c r="T119" s="1">
        <v>12.330193</v>
      </c>
      <c r="U119" s="1">
        <v>0.76408900000000002</v>
      </c>
      <c r="V119" s="1">
        <v>10.688138</v>
      </c>
      <c r="W119" s="1">
        <v>0.27273900000000001</v>
      </c>
      <c r="X119" s="1">
        <v>5.9955749999999997</v>
      </c>
      <c r="Y119" s="1">
        <v>11.119056</v>
      </c>
      <c r="Z119" s="1">
        <v>3.4287839999999998</v>
      </c>
      <c r="AA119" s="1">
        <v>3.0993029999999999</v>
      </c>
      <c r="AB119" s="1">
        <v>1.357558</v>
      </c>
      <c r="AC119" s="1">
        <v>5.2875350000000001</v>
      </c>
      <c r="AD119" s="1">
        <v>0</v>
      </c>
      <c r="AE119" s="1">
        <v>0</v>
      </c>
      <c r="AF119" s="1">
        <v>0</v>
      </c>
      <c r="AG119" s="1">
        <v>0</v>
      </c>
      <c r="AH119" s="111">
        <v>0</v>
      </c>
      <c r="AI119" s="1">
        <v>0.58488499999999999</v>
      </c>
      <c r="AJ119" s="1">
        <v>0</v>
      </c>
      <c r="AK119" s="1">
        <v>4.5613000000000001E-2</v>
      </c>
      <c r="AL119" s="111">
        <v>0</v>
      </c>
      <c r="AM119" s="1">
        <v>9.2905759999999997</v>
      </c>
      <c r="AN119" s="1">
        <v>7.5149920000000003</v>
      </c>
      <c r="AO119" s="1">
        <v>1.900639</v>
      </c>
      <c r="AP119" s="111">
        <f t="shared" si="5"/>
        <v>0</v>
      </c>
      <c r="AQ119" s="1">
        <f t="shared" si="6"/>
        <v>9.8754609999999996</v>
      </c>
      <c r="AR119" s="1">
        <f t="shared" si="7"/>
        <v>7.5149920000000003</v>
      </c>
      <c r="AS119" s="126">
        <f t="shared" si="8"/>
        <v>1.9462519999999999</v>
      </c>
    </row>
    <row r="120" spans="1:45" x14ac:dyDescent="0.3">
      <c r="A120" s="1">
        <v>114</v>
      </c>
      <c r="B120" s="1" t="s">
        <v>40</v>
      </c>
      <c r="C120" s="1">
        <v>1172</v>
      </c>
      <c r="D120" s="1">
        <v>10000</v>
      </c>
      <c r="E120" s="1">
        <v>-10.362178</v>
      </c>
      <c r="F120" s="1">
        <v>-1266635.9605630001</v>
      </c>
      <c r="G120" s="1">
        <v>-914999.68540099997</v>
      </c>
      <c r="H120" s="1">
        <v>243.32164499999999</v>
      </c>
      <c r="I120" s="1">
        <v>122.43553300000001</v>
      </c>
      <c r="J120" s="1">
        <v>31.822845000000001</v>
      </c>
      <c r="K120" s="1">
        <v>2.5349910000000002</v>
      </c>
      <c r="L120" s="1">
        <v>0.68565500000000001</v>
      </c>
      <c r="M120" s="111">
        <v>100</v>
      </c>
      <c r="N120" s="1">
        <v>80.058670000000006</v>
      </c>
      <c r="O120" s="1">
        <v>0.61194499999999996</v>
      </c>
      <c r="P120" s="1">
        <v>19.329386</v>
      </c>
      <c r="Q120" s="1">
        <v>0</v>
      </c>
      <c r="R120" s="111">
        <v>43.338351000000003</v>
      </c>
      <c r="S120" s="1">
        <v>2.3453650000000001</v>
      </c>
      <c r="T120" s="1">
        <v>12.306042</v>
      </c>
      <c r="U120" s="1">
        <v>0.75228300000000004</v>
      </c>
      <c r="V120" s="1">
        <v>10.740398000000001</v>
      </c>
      <c r="W120" s="1">
        <v>0.27479799999999999</v>
      </c>
      <c r="X120" s="1">
        <v>5.9788329999999998</v>
      </c>
      <c r="Y120" s="1">
        <v>11.015003999999999</v>
      </c>
      <c r="Z120" s="1">
        <v>3.452782</v>
      </c>
      <c r="AA120" s="1">
        <v>3.1227100000000001</v>
      </c>
      <c r="AB120" s="1">
        <v>1.3468519999999999</v>
      </c>
      <c r="AC120" s="1">
        <v>5.326581</v>
      </c>
      <c r="AD120" s="1">
        <v>0</v>
      </c>
      <c r="AE120" s="1">
        <v>0</v>
      </c>
      <c r="AF120" s="1">
        <v>0</v>
      </c>
      <c r="AG120" s="1">
        <v>0</v>
      </c>
      <c r="AH120" s="111">
        <v>0</v>
      </c>
      <c r="AI120" s="1">
        <v>0.56733699999999998</v>
      </c>
      <c r="AJ120" s="1">
        <v>0</v>
      </c>
      <c r="AK120" s="1">
        <v>4.4608000000000002E-2</v>
      </c>
      <c r="AL120" s="111">
        <v>0</v>
      </c>
      <c r="AM120" s="1">
        <v>9.8731650000000002</v>
      </c>
      <c r="AN120" s="1">
        <v>7.5149920000000003</v>
      </c>
      <c r="AO120" s="1">
        <v>1.9412290000000001</v>
      </c>
      <c r="AP120" s="111">
        <f t="shared" si="5"/>
        <v>0</v>
      </c>
      <c r="AQ120" s="1">
        <f t="shared" si="6"/>
        <v>10.440502</v>
      </c>
      <c r="AR120" s="1">
        <f t="shared" si="7"/>
        <v>7.5149920000000003</v>
      </c>
      <c r="AS120" s="126">
        <f t="shared" si="8"/>
        <v>1.9858370000000001</v>
      </c>
    </row>
    <row r="121" spans="1:45" x14ac:dyDescent="0.3">
      <c r="A121" s="1">
        <v>115</v>
      </c>
      <c r="B121" s="1" t="s">
        <v>40</v>
      </c>
      <c r="C121" s="1">
        <v>1170</v>
      </c>
      <c r="D121" s="1">
        <v>10000</v>
      </c>
      <c r="E121" s="1">
        <v>-10.428305999999999</v>
      </c>
      <c r="F121" s="1">
        <v>-1256730.2575149999</v>
      </c>
      <c r="G121" s="1">
        <v>-908108.56298199994</v>
      </c>
      <c r="H121" s="1">
        <v>241.569965</v>
      </c>
      <c r="I121" s="1">
        <v>121.488617</v>
      </c>
      <c r="J121" s="1">
        <v>31.615583999999998</v>
      </c>
      <c r="K121" s="1">
        <v>2.5324849999999999</v>
      </c>
      <c r="L121" s="1">
        <v>0.69111599999999995</v>
      </c>
      <c r="M121" s="111">
        <v>100</v>
      </c>
      <c r="N121" s="1">
        <v>79.471784999999997</v>
      </c>
      <c r="O121" s="1">
        <v>0.59420399999999995</v>
      </c>
      <c r="P121" s="1">
        <v>19.934011000000002</v>
      </c>
      <c r="Q121" s="1">
        <v>0</v>
      </c>
      <c r="R121" s="111">
        <v>43.435723000000003</v>
      </c>
      <c r="S121" s="1">
        <v>2.2740610000000001</v>
      </c>
      <c r="T121" s="1">
        <v>12.282895999999999</v>
      </c>
      <c r="U121" s="1">
        <v>0.74072400000000005</v>
      </c>
      <c r="V121" s="1">
        <v>10.791698</v>
      </c>
      <c r="W121" s="1">
        <v>0.27682800000000002</v>
      </c>
      <c r="X121" s="1">
        <v>5.9621430000000002</v>
      </c>
      <c r="Y121" s="1">
        <v>10.912502</v>
      </c>
      <c r="Z121" s="1">
        <v>3.4764050000000002</v>
      </c>
      <c r="AA121" s="1">
        <v>3.1457709999999999</v>
      </c>
      <c r="AB121" s="1">
        <v>1.3362039999999999</v>
      </c>
      <c r="AC121" s="1">
        <v>5.3650460000000004</v>
      </c>
      <c r="AD121" s="1">
        <v>0</v>
      </c>
      <c r="AE121" s="1">
        <v>0</v>
      </c>
      <c r="AF121" s="1">
        <v>0</v>
      </c>
      <c r="AG121" s="1">
        <v>0</v>
      </c>
      <c r="AH121" s="111">
        <v>0</v>
      </c>
      <c r="AI121" s="1">
        <v>0.550566</v>
      </c>
      <c r="AJ121" s="1">
        <v>0</v>
      </c>
      <c r="AK121" s="1">
        <v>4.3637000000000002E-2</v>
      </c>
      <c r="AL121" s="111">
        <v>0</v>
      </c>
      <c r="AM121" s="1">
        <v>10.438205999999999</v>
      </c>
      <c r="AN121" s="1">
        <v>7.5149920000000003</v>
      </c>
      <c r="AO121" s="1">
        <v>1.9808129999999999</v>
      </c>
      <c r="AP121" s="111">
        <f t="shared" si="5"/>
        <v>0</v>
      </c>
      <c r="AQ121" s="1">
        <f t="shared" si="6"/>
        <v>10.988771999999999</v>
      </c>
      <c r="AR121" s="1">
        <f t="shared" si="7"/>
        <v>7.5149920000000003</v>
      </c>
      <c r="AS121" s="126">
        <f t="shared" si="8"/>
        <v>2.0244499999999999</v>
      </c>
    </row>
    <row r="122" spans="1:45" x14ac:dyDescent="0.3">
      <c r="A122" s="1">
        <v>116</v>
      </c>
      <c r="B122" s="1" t="s">
        <v>40</v>
      </c>
      <c r="C122" s="1">
        <v>1168</v>
      </c>
      <c r="D122" s="1">
        <v>10000</v>
      </c>
      <c r="E122" s="1">
        <v>-10.494142</v>
      </c>
      <c r="F122" s="1">
        <v>-1247107.125125</v>
      </c>
      <c r="G122" s="1">
        <v>-901423.70485900005</v>
      </c>
      <c r="H122" s="1">
        <v>239.86637099999999</v>
      </c>
      <c r="I122" s="1">
        <v>120.569315</v>
      </c>
      <c r="J122" s="1">
        <v>31.41413</v>
      </c>
      <c r="K122" s="1">
        <v>2.530043</v>
      </c>
      <c r="L122" s="1">
        <v>0.69655199999999995</v>
      </c>
      <c r="M122" s="111">
        <v>100</v>
      </c>
      <c r="N122" s="1">
        <v>78.901843</v>
      </c>
      <c r="O122" s="1">
        <v>0.57726100000000002</v>
      </c>
      <c r="P122" s="1">
        <v>20.520896</v>
      </c>
      <c r="Q122" s="1">
        <v>0</v>
      </c>
      <c r="R122" s="111">
        <v>43.530822000000001</v>
      </c>
      <c r="S122" s="1">
        <v>2.2044109999999999</v>
      </c>
      <c r="T122" s="1">
        <v>12.260752</v>
      </c>
      <c r="U122" s="1">
        <v>0.72940400000000005</v>
      </c>
      <c r="V122" s="1">
        <v>10.842062</v>
      </c>
      <c r="W122" s="1">
        <v>0.27882699999999999</v>
      </c>
      <c r="X122" s="1">
        <v>5.9454929999999999</v>
      </c>
      <c r="Y122" s="1">
        <v>10.811513</v>
      </c>
      <c r="Z122" s="1">
        <v>3.4996619999999998</v>
      </c>
      <c r="AA122" s="1">
        <v>3.1684939999999999</v>
      </c>
      <c r="AB122" s="1">
        <v>1.325615</v>
      </c>
      <c r="AC122" s="1">
        <v>5.4029439999999997</v>
      </c>
      <c r="AD122" s="1">
        <v>0</v>
      </c>
      <c r="AE122" s="1">
        <v>0</v>
      </c>
      <c r="AF122" s="1">
        <v>0</v>
      </c>
      <c r="AG122" s="1">
        <v>0</v>
      </c>
      <c r="AH122" s="111">
        <v>0</v>
      </c>
      <c r="AI122" s="1">
        <v>0.53456099999999995</v>
      </c>
      <c r="AJ122" s="1">
        <v>0</v>
      </c>
      <c r="AK122" s="1">
        <v>4.2700000000000002E-2</v>
      </c>
      <c r="AL122" s="111">
        <v>0</v>
      </c>
      <c r="AM122" s="1">
        <v>10.986477000000001</v>
      </c>
      <c r="AN122" s="1">
        <v>7.5149920000000003</v>
      </c>
      <c r="AO122" s="1">
        <v>2.0194269999999999</v>
      </c>
      <c r="AP122" s="111">
        <f t="shared" si="5"/>
        <v>0</v>
      </c>
      <c r="AQ122" s="1">
        <f t="shared" si="6"/>
        <v>11.521038000000001</v>
      </c>
      <c r="AR122" s="1">
        <f t="shared" si="7"/>
        <v>7.5149920000000003</v>
      </c>
      <c r="AS122" s="126">
        <f t="shared" si="8"/>
        <v>2.0621269999999998</v>
      </c>
    </row>
    <row r="123" spans="1:45" x14ac:dyDescent="0.3">
      <c r="A123" s="1">
        <v>117</v>
      </c>
      <c r="B123" s="1" t="s">
        <v>40</v>
      </c>
      <c r="C123" s="1">
        <v>1166</v>
      </c>
      <c r="D123" s="1">
        <v>10000</v>
      </c>
      <c r="E123" s="1">
        <v>-10.559704</v>
      </c>
      <c r="F123" s="1">
        <v>-1237753.833299</v>
      </c>
      <c r="G123" s="1">
        <v>-894935.77635099995</v>
      </c>
      <c r="H123" s="1">
        <v>238.20870400000001</v>
      </c>
      <c r="I123" s="1">
        <v>119.676377</v>
      </c>
      <c r="J123" s="1">
        <v>31.218218</v>
      </c>
      <c r="K123" s="1">
        <v>2.5276640000000001</v>
      </c>
      <c r="L123" s="1">
        <v>0.701963</v>
      </c>
      <c r="M123" s="111">
        <v>100</v>
      </c>
      <c r="N123" s="1">
        <v>78.348056</v>
      </c>
      <c r="O123" s="1">
        <v>0.56110599999999999</v>
      </c>
      <c r="P123" s="1">
        <v>21.090838000000002</v>
      </c>
      <c r="Q123" s="1">
        <v>0</v>
      </c>
      <c r="R123" s="111">
        <v>43.623669999999997</v>
      </c>
      <c r="S123" s="1">
        <v>2.1363949999999998</v>
      </c>
      <c r="T123" s="1">
        <v>12.239606</v>
      </c>
      <c r="U123" s="1">
        <v>0.71831500000000004</v>
      </c>
      <c r="V123" s="1">
        <v>10.891515999999999</v>
      </c>
      <c r="W123" s="1">
        <v>0.28079799999999999</v>
      </c>
      <c r="X123" s="1">
        <v>5.9288660000000002</v>
      </c>
      <c r="Y123" s="1">
        <v>10.711997999999999</v>
      </c>
      <c r="Z123" s="1">
        <v>3.522564</v>
      </c>
      <c r="AA123" s="1">
        <v>3.19089</v>
      </c>
      <c r="AB123" s="1">
        <v>1.315091</v>
      </c>
      <c r="AC123" s="1">
        <v>5.4402910000000002</v>
      </c>
      <c r="AD123" s="1">
        <v>0</v>
      </c>
      <c r="AE123" s="1">
        <v>0</v>
      </c>
      <c r="AF123" s="1">
        <v>0</v>
      </c>
      <c r="AG123" s="1">
        <v>0</v>
      </c>
      <c r="AH123" s="111">
        <v>0</v>
      </c>
      <c r="AI123" s="1">
        <v>0.51930900000000002</v>
      </c>
      <c r="AJ123" s="1">
        <v>0</v>
      </c>
      <c r="AK123" s="1">
        <v>4.1796E-2</v>
      </c>
      <c r="AL123" s="111">
        <v>0</v>
      </c>
      <c r="AM123" s="1">
        <v>11.518743000000001</v>
      </c>
      <c r="AN123" s="1">
        <v>7.5149920000000003</v>
      </c>
      <c r="AO123" s="1">
        <v>2.0571039999999998</v>
      </c>
      <c r="AP123" s="111">
        <f t="shared" si="5"/>
        <v>0</v>
      </c>
      <c r="AQ123" s="1">
        <f t="shared" si="6"/>
        <v>12.038052</v>
      </c>
      <c r="AR123" s="1">
        <f t="shared" si="7"/>
        <v>7.5149920000000003</v>
      </c>
      <c r="AS123" s="126">
        <f t="shared" si="8"/>
        <v>2.0989</v>
      </c>
    </row>
    <row r="124" spans="1:45" x14ac:dyDescent="0.3">
      <c r="A124" s="1">
        <v>118</v>
      </c>
      <c r="B124" s="1" t="s">
        <v>40</v>
      </c>
      <c r="C124" s="1">
        <v>1164</v>
      </c>
      <c r="D124" s="1">
        <v>10000</v>
      </c>
      <c r="E124" s="1">
        <v>-10.625014</v>
      </c>
      <c r="F124" s="1">
        <v>-1228657.8490019999</v>
      </c>
      <c r="G124" s="1">
        <v>-888635.57463599998</v>
      </c>
      <c r="H124" s="1">
        <v>236.59484</v>
      </c>
      <c r="I124" s="1">
        <v>118.80856799999999</v>
      </c>
      <c r="J124" s="1">
        <v>31.027585999999999</v>
      </c>
      <c r="K124" s="1">
        <v>2.5253450000000002</v>
      </c>
      <c r="L124" s="1">
        <v>0.70734900000000001</v>
      </c>
      <c r="M124" s="111">
        <v>100</v>
      </c>
      <c r="N124" s="1">
        <v>77.809645000000003</v>
      </c>
      <c r="O124" s="1">
        <v>0.54572900000000002</v>
      </c>
      <c r="P124" s="1">
        <v>21.644625999999999</v>
      </c>
      <c r="Q124" s="1">
        <v>0</v>
      </c>
      <c r="R124" s="111">
        <v>43.714284999999997</v>
      </c>
      <c r="S124" s="1">
        <v>2.0699920000000001</v>
      </c>
      <c r="T124" s="1">
        <v>12.219457</v>
      </c>
      <c r="U124" s="1">
        <v>0.70744499999999999</v>
      </c>
      <c r="V124" s="1">
        <v>10.940087</v>
      </c>
      <c r="W124" s="1">
        <v>0.28274100000000002</v>
      </c>
      <c r="X124" s="1">
        <v>5.9122459999999997</v>
      </c>
      <c r="Y124" s="1">
        <v>10.613911999999999</v>
      </c>
      <c r="Z124" s="1">
        <v>3.5451239999999999</v>
      </c>
      <c r="AA124" s="1">
        <v>3.2129690000000002</v>
      </c>
      <c r="AB124" s="1">
        <v>1.3046329999999999</v>
      </c>
      <c r="AC124" s="1">
        <v>5.4771089999999996</v>
      </c>
      <c r="AD124" s="1">
        <v>0</v>
      </c>
      <c r="AE124" s="1">
        <v>0</v>
      </c>
      <c r="AF124" s="1">
        <v>0</v>
      </c>
      <c r="AG124" s="1">
        <v>0</v>
      </c>
      <c r="AH124" s="111">
        <v>0</v>
      </c>
      <c r="AI124" s="1">
        <v>0.50480400000000003</v>
      </c>
      <c r="AJ124" s="1">
        <v>0</v>
      </c>
      <c r="AK124" s="1">
        <v>4.0925000000000003E-2</v>
      </c>
      <c r="AL124" s="111">
        <v>0</v>
      </c>
      <c r="AM124" s="1">
        <v>12.035757</v>
      </c>
      <c r="AN124" s="1">
        <v>7.5149920000000003</v>
      </c>
      <c r="AO124" s="1">
        <v>2.093877</v>
      </c>
      <c r="AP124" s="111">
        <f t="shared" si="5"/>
        <v>0</v>
      </c>
      <c r="AQ124" s="1">
        <f t="shared" si="6"/>
        <v>12.540561</v>
      </c>
      <c r="AR124" s="1">
        <f t="shared" si="7"/>
        <v>7.5149920000000003</v>
      </c>
      <c r="AS124" s="126">
        <f t="shared" si="8"/>
        <v>2.1348020000000001</v>
      </c>
    </row>
    <row r="125" spans="1:45" x14ac:dyDescent="0.3">
      <c r="A125" s="1">
        <v>119</v>
      </c>
      <c r="B125" s="1" t="s">
        <v>40</v>
      </c>
      <c r="C125" s="1">
        <v>1162</v>
      </c>
      <c r="D125" s="1">
        <v>10000</v>
      </c>
      <c r="E125" s="1">
        <v>-10.690094999999999</v>
      </c>
      <c r="F125" s="1">
        <v>-1219806.7839540001</v>
      </c>
      <c r="G125" s="1">
        <v>-882513.98958599998</v>
      </c>
      <c r="H125" s="1">
        <v>235.02267699999999</v>
      </c>
      <c r="I125" s="1">
        <v>117.964671</v>
      </c>
      <c r="J125" s="1">
        <v>30.841974</v>
      </c>
      <c r="K125" s="1">
        <v>2.5230860000000002</v>
      </c>
      <c r="L125" s="1">
        <v>0.71271099999999998</v>
      </c>
      <c r="M125" s="111">
        <v>100</v>
      </c>
      <c r="N125" s="1">
        <v>77.285837000000001</v>
      </c>
      <c r="O125" s="1">
        <v>0.53112599999999999</v>
      </c>
      <c r="P125" s="1">
        <v>22.183036999999999</v>
      </c>
      <c r="Q125" s="1">
        <v>0</v>
      </c>
      <c r="R125" s="111">
        <v>43.802688000000003</v>
      </c>
      <c r="S125" s="1">
        <v>2.005179</v>
      </c>
      <c r="T125" s="1">
        <v>12.200307</v>
      </c>
      <c r="U125" s="1">
        <v>0.69678499999999999</v>
      </c>
      <c r="V125" s="1">
        <v>10.987806000000001</v>
      </c>
      <c r="W125" s="1">
        <v>0.28465800000000002</v>
      </c>
      <c r="X125" s="1">
        <v>5.8956109999999997</v>
      </c>
      <c r="Y125" s="1">
        <v>10.517205000000001</v>
      </c>
      <c r="Z125" s="1">
        <v>3.5673530000000002</v>
      </c>
      <c r="AA125" s="1">
        <v>3.2347450000000002</v>
      </c>
      <c r="AB125" s="1">
        <v>1.294246</v>
      </c>
      <c r="AC125" s="1">
        <v>5.5134169999999996</v>
      </c>
      <c r="AD125" s="1">
        <v>0</v>
      </c>
      <c r="AE125" s="1">
        <v>0</v>
      </c>
      <c r="AF125" s="1">
        <v>0</v>
      </c>
      <c r="AG125" s="1">
        <v>0</v>
      </c>
      <c r="AH125" s="111">
        <v>0</v>
      </c>
      <c r="AI125" s="1">
        <v>0.49103999999999998</v>
      </c>
      <c r="AJ125" s="1">
        <v>0</v>
      </c>
      <c r="AK125" s="1">
        <v>4.0085000000000003E-2</v>
      </c>
      <c r="AL125" s="111">
        <v>0</v>
      </c>
      <c r="AM125" s="1">
        <v>12.538266</v>
      </c>
      <c r="AN125" s="1">
        <v>7.5149920000000003</v>
      </c>
      <c r="AO125" s="1">
        <v>2.1297790000000001</v>
      </c>
      <c r="AP125" s="111">
        <f t="shared" si="5"/>
        <v>0</v>
      </c>
      <c r="AQ125" s="1">
        <f t="shared" si="6"/>
        <v>13.029306</v>
      </c>
      <c r="AR125" s="1">
        <f t="shared" si="7"/>
        <v>7.5149920000000003</v>
      </c>
      <c r="AS125" s="126">
        <f t="shared" si="8"/>
        <v>2.169864</v>
      </c>
    </row>
    <row r="126" spans="1:45" x14ac:dyDescent="0.3">
      <c r="A126" s="1">
        <v>120</v>
      </c>
      <c r="B126" s="1" t="s">
        <v>40</v>
      </c>
      <c r="C126" s="1">
        <v>1160</v>
      </c>
      <c r="D126" s="1">
        <v>10000</v>
      </c>
      <c r="E126" s="1">
        <v>-10.754975</v>
      </c>
      <c r="F126" s="1">
        <v>-1211188.3285429999</v>
      </c>
      <c r="G126" s="1">
        <v>-876561.95411799999</v>
      </c>
      <c r="H126" s="1">
        <v>233.490126</v>
      </c>
      <c r="I126" s="1">
        <v>117.143468</v>
      </c>
      <c r="J126" s="1">
        <v>30.661124000000001</v>
      </c>
      <c r="K126" s="1">
        <v>2.5208849999999998</v>
      </c>
      <c r="L126" s="1">
        <v>0.71804900000000005</v>
      </c>
      <c r="M126" s="111">
        <v>100</v>
      </c>
      <c r="N126" s="1">
        <v>76.775855000000007</v>
      </c>
      <c r="O126" s="1">
        <v>0.51729800000000004</v>
      </c>
      <c r="P126" s="1">
        <v>22.706845999999999</v>
      </c>
      <c r="Q126" s="1">
        <v>0</v>
      </c>
      <c r="R126" s="111">
        <v>43.888897999999998</v>
      </c>
      <c r="S126" s="1">
        <v>1.9419360000000001</v>
      </c>
      <c r="T126" s="1">
        <v>12.18216</v>
      </c>
      <c r="U126" s="1">
        <v>0.68632499999999996</v>
      </c>
      <c r="V126" s="1">
        <v>11.034704</v>
      </c>
      <c r="W126" s="1">
        <v>0.28654800000000002</v>
      </c>
      <c r="X126" s="1">
        <v>5.8789379999999998</v>
      </c>
      <c r="Y126" s="1">
        <v>10.42182</v>
      </c>
      <c r="Z126" s="1">
        <v>3.589267</v>
      </c>
      <c r="AA126" s="1">
        <v>3.2562319999999998</v>
      </c>
      <c r="AB126" s="1">
        <v>1.2839320000000001</v>
      </c>
      <c r="AC126" s="1">
        <v>5.549239</v>
      </c>
      <c r="AD126" s="1">
        <v>0</v>
      </c>
      <c r="AE126" s="1">
        <v>0</v>
      </c>
      <c r="AF126" s="1">
        <v>0</v>
      </c>
      <c r="AG126" s="1">
        <v>0</v>
      </c>
      <c r="AH126" s="111">
        <v>0</v>
      </c>
      <c r="AI126" s="1">
        <v>0.47802099999999997</v>
      </c>
      <c r="AJ126" s="1">
        <v>0</v>
      </c>
      <c r="AK126" s="1">
        <v>3.9276999999999999E-2</v>
      </c>
      <c r="AL126" s="111">
        <v>0</v>
      </c>
      <c r="AM126" s="1">
        <v>13.027013</v>
      </c>
      <c r="AN126" s="1">
        <v>7.5149920000000003</v>
      </c>
      <c r="AO126" s="1">
        <v>2.164841</v>
      </c>
      <c r="AP126" s="111">
        <f t="shared" si="5"/>
        <v>0</v>
      </c>
      <c r="AQ126" s="1">
        <f t="shared" si="6"/>
        <v>13.505034</v>
      </c>
      <c r="AR126" s="1">
        <f t="shared" si="7"/>
        <v>7.5149920000000003</v>
      </c>
      <c r="AS126" s="126">
        <f t="shared" si="8"/>
        <v>2.2041179999999998</v>
      </c>
    </row>
    <row r="127" spans="1:45" x14ac:dyDescent="0.3">
      <c r="A127" s="1">
        <v>121</v>
      </c>
      <c r="B127" s="1" t="s">
        <v>40</v>
      </c>
      <c r="C127" s="1">
        <v>1158</v>
      </c>
      <c r="D127" s="1">
        <v>10000</v>
      </c>
      <c r="E127" s="1">
        <v>-10.819684000000001</v>
      </c>
      <c r="F127" s="1">
        <v>-1202790.167506</v>
      </c>
      <c r="G127" s="1">
        <v>-870770.38066699996</v>
      </c>
      <c r="H127" s="1">
        <v>231.99510000000001</v>
      </c>
      <c r="I127" s="1">
        <v>116.343743</v>
      </c>
      <c r="J127" s="1">
        <v>30.484774000000002</v>
      </c>
      <c r="K127" s="1">
        <v>2.5187379999999999</v>
      </c>
      <c r="L127" s="1">
        <v>0.72336100000000003</v>
      </c>
      <c r="M127" s="111">
        <v>100</v>
      </c>
      <c r="N127" s="1">
        <v>76.278917000000007</v>
      </c>
      <c r="O127" s="1">
        <v>0.50425500000000001</v>
      </c>
      <c r="P127" s="1">
        <v>23.216828</v>
      </c>
      <c r="Q127" s="1">
        <v>0</v>
      </c>
      <c r="R127" s="111">
        <v>43.972931000000003</v>
      </c>
      <c r="S127" s="1">
        <v>1.880239</v>
      </c>
      <c r="T127" s="1">
        <v>12.165025</v>
      </c>
      <c r="U127" s="1">
        <v>0.67605099999999996</v>
      </c>
      <c r="V127" s="1">
        <v>11.080818000000001</v>
      </c>
      <c r="W127" s="1">
        <v>0.28841499999999998</v>
      </c>
      <c r="X127" s="1">
        <v>5.8621990000000004</v>
      </c>
      <c r="Y127" s="1">
        <v>10.327693999999999</v>
      </c>
      <c r="Z127" s="1">
        <v>3.610884</v>
      </c>
      <c r="AA127" s="1">
        <v>3.2774459999999999</v>
      </c>
      <c r="AB127" s="1">
        <v>1.2736940000000001</v>
      </c>
      <c r="AC127" s="1">
        <v>5.5846039999999997</v>
      </c>
      <c r="AD127" s="1">
        <v>0</v>
      </c>
      <c r="AE127" s="1">
        <v>0</v>
      </c>
      <c r="AF127" s="1">
        <v>0</v>
      </c>
      <c r="AG127" s="1">
        <v>0</v>
      </c>
      <c r="AH127" s="111">
        <v>0</v>
      </c>
      <c r="AI127" s="1">
        <v>0.46575499999999997</v>
      </c>
      <c r="AJ127" s="1">
        <v>0</v>
      </c>
      <c r="AK127" s="1">
        <v>3.85E-2</v>
      </c>
      <c r="AL127" s="111">
        <v>0</v>
      </c>
      <c r="AM127" s="1">
        <v>13.502741</v>
      </c>
      <c r="AN127" s="1">
        <v>7.5149920000000003</v>
      </c>
      <c r="AO127" s="1">
        <v>2.1990949999999998</v>
      </c>
      <c r="AP127" s="111">
        <f t="shared" si="5"/>
        <v>0</v>
      </c>
      <c r="AQ127" s="1">
        <f t="shared" si="6"/>
        <v>13.968496</v>
      </c>
      <c r="AR127" s="1">
        <f t="shared" si="7"/>
        <v>7.5149920000000003</v>
      </c>
      <c r="AS127" s="126">
        <f t="shared" si="8"/>
        <v>2.2375949999999998</v>
      </c>
    </row>
    <row r="128" spans="1:45" x14ac:dyDescent="0.3">
      <c r="A128" s="1">
        <v>122</v>
      </c>
      <c r="B128" s="1" t="s">
        <v>40</v>
      </c>
      <c r="C128" s="1">
        <v>1156</v>
      </c>
      <c r="D128" s="1">
        <v>10000</v>
      </c>
      <c r="E128" s="1">
        <v>-10.884259999999999</v>
      </c>
      <c r="F128" s="1">
        <v>-1194599.870599</v>
      </c>
      <c r="G128" s="1">
        <v>-865130.07867199997</v>
      </c>
      <c r="H128" s="1">
        <v>230.53548699999999</v>
      </c>
      <c r="I128" s="1">
        <v>115.564261</v>
      </c>
      <c r="J128" s="1">
        <v>30.312663000000001</v>
      </c>
      <c r="K128" s="1">
        <v>2.5166460000000002</v>
      </c>
      <c r="L128" s="1">
        <v>0.72864700000000004</v>
      </c>
      <c r="M128" s="111">
        <v>100</v>
      </c>
      <c r="N128" s="1">
        <v>75.794220999999993</v>
      </c>
      <c r="O128" s="1">
        <v>0.49201099999999998</v>
      </c>
      <c r="P128" s="1">
        <v>23.713767000000001</v>
      </c>
      <c r="Q128" s="1">
        <v>0</v>
      </c>
      <c r="R128" s="111">
        <v>44.054802000000002</v>
      </c>
      <c r="S128" s="1">
        <v>1.8200670000000001</v>
      </c>
      <c r="T128" s="1">
        <v>12.148915000000001</v>
      </c>
      <c r="U128" s="1">
        <v>0.66595300000000002</v>
      </c>
      <c r="V128" s="1">
        <v>11.126187</v>
      </c>
      <c r="W128" s="1">
        <v>0.29026000000000002</v>
      </c>
      <c r="X128" s="1">
        <v>5.8453590000000002</v>
      </c>
      <c r="Y128" s="1">
        <v>10.234754000000001</v>
      </c>
      <c r="Z128" s="1">
        <v>3.6322209999999999</v>
      </c>
      <c r="AA128" s="1">
        <v>3.2984040000000001</v>
      </c>
      <c r="AB128" s="1">
        <v>1.263536</v>
      </c>
      <c r="AC128" s="1">
        <v>5.6195430000000002</v>
      </c>
      <c r="AD128" s="1">
        <v>0</v>
      </c>
      <c r="AE128" s="1">
        <v>0</v>
      </c>
      <c r="AF128" s="1">
        <v>0</v>
      </c>
      <c r="AG128" s="1">
        <v>0</v>
      </c>
      <c r="AH128" s="111">
        <v>0</v>
      </c>
      <c r="AI128" s="1">
        <v>0.454258</v>
      </c>
      <c r="AJ128" s="1">
        <v>0</v>
      </c>
      <c r="AK128" s="1">
        <v>3.7753000000000002E-2</v>
      </c>
      <c r="AL128" s="111">
        <v>0</v>
      </c>
      <c r="AM128" s="1">
        <v>13.966203999999999</v>
      </c>
      <c r="AN128" s="1">
        <v>7.5149920000000003</v>
      </c>
      <c r="AO128" s="1">
        <v>2.2325719999999998</v>
      </c>
      <c r="AP128" s="111">
        <f t="shared" si="5"/>
        <v>0</v>
      </c>
      <c r="AQ128" s="1">
        <f t="shared" si="6"/>
        <v>14.420461999999999</v>
      </c>
      <c r="AR128" s="1">
        <f t="shared" si="7"/>
        <v>7.5149920000000003</v>
      </c>
      <c r="AS128" s="126">
        <f t="shared" si="8"/>
        <v>2.2703249999999997</v>
      </c>
    </row>
    <row r="129" spans="1:52" x14ac:dyDescent="0.3">
      <c r="A129" s="1">
        <v>123</v>
      </c>
      <c r="B129" s="1" t="s">
        <v>40</v>
      </c>
      <c r="C129" s="1">
        <v>1154</v>
      </c>
      <c r="D129" s="1">
        <v>10000</v>
      </c>
      <c r="E129" s="1">
        <v>-10.948746</v>
      </c>
      <c r="F129" s="1">
        <v>-1186604.747736</v>
      </c>
      <c r="G129" s="1">
        <v>-859631.64512600005</v>
      </c>
      <c r="H129" s="1">
        <v>229.10913500000001</v>
      </c>
      <c r="I129" s="1">
        <v>114.803758</v>
      </c>
      <c r="J129" s="1">
        <v>30.144518000000001</v>
      </c>
      <c r="K129" s="1">
        <v>2.5146039999999998</v>
      </c>
      <c r="L129" s="1">
        <v>0.73390500000000003</v>
      </c>
      <c r="M129" s="111">
        <v>100</v>
      </c>
      <c r="N129" s="1">
        <v>75.320937000000001</v>
      </c>
      <c r="O129" s="1">
        <v>0.480599</v>
      </c>
      <c r="P129" s="1">
        <v>24.198464000000001</v>
      </c>
      <c r="Q129" s="1">
        <v>0</v>
      </c>
      <c r="R129" s="111">
        <v>44.134520999999999</v>
      </c>
      <c r="S129" s="1">
        <v>1.761398</v>
      </c>
      <c r="T129" s="1">
        <v>12.133850000000001</v>
      </c>
      <c r="U129" s="1">
        <v>0.65601600000000004</v>
      </c>
      <c r="V129" s="1">
        <v>11.170855</v>
      </c>
      <c r="W129" s="1">
        <v>0.29208299999999998</v>
      </c>
      <c r="X129" s="1">
        <v>5.828379</v>
      </c>
      <c r="Y129" s="1">
        <v>10.142916</v>
      </c>
      <c r="Z129" s="1">
        <v>3.6533000000000002</v>
      </c>
      <c r="AA129" s="1">
        <v>3.3191299999999999</v>
      </c>
      <c r="AB129" s="1">
        <v>1.2534590000000001</v>
      </c>
      <c r="AC129" s="1">
        <v>5.6540910000000002</v>
      </c>
      <c r="AD129" s="1">
        <v>0</v>
      </c>
      <c r="AE129" s="1">
        <v>0</v>
      </c>
      <c r="AF129" s="1">
        <v>0</v>
      </c>
      <c r="AG129" s="1">
        <v>0</v>
      </c>
      <c r="AH129" s="111">
        <v>0</v>
      </c>
      <c r="AI129" s="1">
        <v>0.44356099999999998</v>
      </c>
      <c r="AJ129" s="1">
        <v>0</v>
      </c>
      <c r="AK129" s="1">
        <v>3.7038000000000001E-2</v>
      </c>
      <c r="AL129" s="111">
        <v>0</v>
      </c>
      <c r="AM129" s="1">
        <v>14.41817</v>
      </c>
      <c r="AN129" s="1">
        <v>7.5149920000000003</v>
      </c>
      <c r="AO129" s="1">
        <v>2.2653020000000001</v>
      </c>
      <c r="AP129" s="111">
        <f t="shared" si="5"/>
        <v>0</v>
      </c>
      <c r="AQ129" s="1">
        <f t="shared" si="6"/>
        <v>14.861731000000001</v>
      </c>
      <c r="AR129" s="1">
        <f t="shared" si="7"/>
        <v>7.5149920000000003</v>
      </c>
      <c r="AS129" s="126">
        <f t="shared" si="8"/>
        <v>2.3023400000000001</v>
      </c>
    </row>
    <row r="130" spans="1:52" x14ac:dyDescent="0.3">
      <c r="A130" s="1">
        <v>124</v>
      </c>
      <c r="B130" s="1" t="s">
        <v>40</v>
      </c>
      <c r="C130" s="1">
        <v>1152</v>
      </c>
      <c r="D130" s="1">
        <v>10000</v>
      </c>
      <c r="E130" s="1">
        <v>-11.011136</v>
      </c>
      <c r="F130" s="1">
        <v>-1178791.6692949999</v>
      </c>
      <c r="G130" s="1">
        <v>-854316.56535000005</v>
      </c>
      <c r="H130" s="1">
        <v>227.67786100000001</v>
      </c>
      <c r="I130" s="1">
        <v>114.00259800000001</v>
      </c>
      <c r="J130" s="1">
        <v>29.977457999999999</v>
      </c>
      <c r="K130" s="1">
        <v>2.5128300000000001</v>
      </c>
      <c r="L130" s="1">
        <v>0.74253599999999997</v>
      </c>
      <c r="M130" s="111">
        <v>100</v>
      </c>
      <c r="N130" s="1">
        <v>74.738175999999996</v>
      </c>
      <c r="O130" s="1">
        <v>0.59007500000000002</v>
      </c>
      <c r="P130" s="1">
        <v>24.671748999999998</v>
      </c>
      <c r="Q130" s="1">
        <v>0</v>
      </c>
      <c r="R130" s="111">
        <v>44.227471999999999</v>
      </c>
      <c r="S130" s="1">
        <v>1.703525</v>
      </c>
      <c r="T130" s="1">
        <v>12.134878</v>
      </c>
      <c r="U130" s="1">
        <v>0.64655700000000005</v>
      </c>
      <c r="V130" s="1">
        <v>11.20364</v>
      </c>
      <c r="W130" s="1">
        <v>0.29395300000000002</v>
      </c>
      <c r="X130" s="1">
        <v>5.7718530000000001</v>
      </c>
      <c r="Y130" s="1">
        <v>10.055256</v>
      </c>
      <c r="Z130" s="1">
        <v>3.6799680000000001</v>
      </c>
      <c r="AA130" s="1">
        <v>3.345011</v>
      </c>
      <c r="AB130" s="1">
        <v>1.2406630000000001</v>
      </c>
      <c r="AC130" s="1">
        <v>5.6972230000000001</v>
      </c>
      <c r="AD130" s="1">
        <v>0</v>
      </c>
      <c r="AE130" s="1">
        <v>0</v>
      </c>
      <c r="AF130" s="1">
        <v>0</v>
      </c>
      <c r="AG130" s="1">
        <v>0</v>
      </c>
      <c r="AH130" s="111">
        <v>9.0980000000000005E-2</v>
      </c>
      <c r="AI130" s="1">
        <v>0.45427499999999998</v>
      </c>
      <c r="AJ130" s="1">
        <v>0</v>
      </c>
      <c r="AK130" s="1">
        <v>4.4819999999999999E-2</v>
      </c>
      <c r="AL130" s="111">
        <v>0</v>
      </c>
      <c r="AM130" s="1">
        <v>14.859439999999999</v>
      </c>
      <c r="AN130" s="1">
        <v>7.5149920000000003</v>
      </c>
      <c r="AO130" s="1">
        <v>2.2973170000000001</v>
      </c>
      <c r="AP130" s="111">
        <f t="shared" si="5"/>
        <v>9.0980000000000005E-2</v>
      </c>
      <c r="AQ130" s="1">
        <f t="shared" si="6"/>
        <v>15.313714999999998</v>
      </c>
      <c r="AR130" s="1">
        <f t="shared" si="7"/>
        <v>7.5149920000000003</v>
      </c>
      <c r="AS130" s="126">
        <f t="shared" si="8"/>
        <v>2.3421370000000001</v>
      </c>
    </row>
    <row r="131" spans="1:52" x14ac:dyDescent="0.3">
      <c r="A131" s="1">
        <v>125</v>
      </c>
      <c r="B131" s="1" t="s">
        <v>40</v>
      </c>
      <c r="C131" s="1">
        <v>1150</v>
      </c>
      <c r="D131" s="1">
        <v>10000</v>
      </c>
      <c r="E131" s="1">
        <v>-11.071179000000001</v>
      </c>
      <c r="F131" s="1">
        <v>-1169397.151873</v>
      </c>
      <c r="G131" s="1">
        <v>-847816.32241100003</v>
      </c>
      <c r="H131" s="1">
        <v>225.964114</v>
      </c>
      <c r="I131" s="1">
        <v>113.01946100000001</v>
      </c>
      <c r="J131" s="1">
        <v>29.776364000000001</v>
      </c>
      <c r="K131" s="1">
        <v>2.5102820000000001</v>
      </c>
      <c r="L131" s="1">
        <v>0.75261699999999998</v>
      </c>
      <c r="M131" s="111">
        <v>100</v>
      </c>
      <c r="N131" s="1">
        <v>74.045052999999996</v>
      </c>
      <c r="O131" s="1">
        <v>0.70200600000000002</v>
      </c>
      <c r="P131" s="1">
        <v>25.252941</v>
      </c>
      <c r="Q131" s="1">
        <v>0</v>
      </c>
      <c r="R131" s="111">
        <v>44.334614999999999</v>
      </c>
      <c r="S131" s="1">
        <v>1.6464939999999999</v>
      </c>
      <c r="T131" s="1">
        <v>12.152882999999999</v>
      </c>
      <c r="U131" s="1">
        <v>0.63757699999999995</v>
      </c>
      <c r="V131" s="1">
        <v>11.222861</v>
      </c>
      <c r="W131" s="1">
        <v>0.29585499999999998</v>
      </c>
      <c r="X131" s="1">
        <v>5.6739940000000004</v>
      </c>
      <c r="Y131" s="1">
        <v>9.9723500000000005</v>
      </c>
      <c r="Z131" s="1">
        <v>3.7125330000000001</v>
      </c>
      <c r="AA131" s="1">
        <v>3.3763230000000002</v>
      </c>
      <c r="AB131" s="1">
        <v>1.225112</v>
      </c>
      <c r="AC131" s="1">
        <v>5.7494050000000003</v>
      </c>
      <c r="AD131" s="1">
        <v>0</v>
      </c>
      <c r="AE131" s="1">
        <v>0</v>
      </c>
      <c r="AF131" s="1">
        <v>0</v>
      </c>
      <c r="AG131" s="1">
        <v>0</v>
      </c>
      <c r="AH131" s="111">
        <v>0.18685099999999999</v>
      </c>
      <c r="AI131" s="1">
        <v>0.46267799999999998</v>
      </c>
      <c r="AJ131" s="1">
        <v>0</v>
      </c>
      <c r="AK131" s="1">
        <v>5.2477000000000003E-2</v>
      </c>
      <c r="AL131" s="111">
        <v>8.9411000000000004E-2</v>
      </c>
      <c r="AM131" s="1">
        <v>15.311424000000001</v>
      </c>
      <c r="AN131" s="1">
        <v>7.5149920000000003</v>
      </c>
      <c r="AO131" s="1">
        <v>2.337113</v>
      </c>
      <c r="AP131" s="111">
        <f t="shared" si="5"/>
        <v>0.27626200000000001</v>
      </c>
      <c r="AQ131" s="1">
        <f t="shared" si="6"/>
        <v>15.774102000000001</v>
      </c>
      <c r="AR131" s="1">
        <f t="shared" si="7"/>
        <v>7.5149920000000003</v>
      </c>
      <c r="AS131" s="126">
        <f t="shared" si="8"/>
        <v>2.3895900000000001</v>
      </c>
    </row>
    <row r="132" spans="1:52" x14ac:dyDescent="0.3">
      <c r="A132" s="1">
        <v>126</v>
      </c>
      <c r="B132" s="1" t="s">
        <v>40</v>
      </c>
      <c r="C132" s="1">
        <v>1148</v>
      </c>
      <c r="D132" s="1">
        <v>10000</v>
      </c>
      <c r="E132" s="1">
        <v>-11.131142000000001</v>
      </c>
      <c r="F132" s="1">
        <v>-1158373.9682080001</v>
      </c>
      <c r="G132" s="1">
        <v>-840038.09871399996</v>
      </c>
      <c r="H132" s="1">
        <v>223.99878200000001</v>
      </c>
      <c r="I132" s="1">
        <v>111.914023</v>
      </c>
      <c r="J132" s="1">
        <v>29.543046</v>
      </c>
      <c r="K132" s="1">
        <v>2.5066449999999998</v>
      </c>
      <c r="L132" s="1">
        <v>0.76033200000000001</v>
      </c>
      <c r="M132" s="111">
        <v>100</v>
      </c>
      <c r="N132" s="1">
        <v>73.374026000000001</v>
      </c>
      <c r="O132" s="1">
        <v>0.67991100000000004</v>
      </c>
      <c r="P132" s="1">
        <v>25.946062000000001</v>
      </c>
      <c r="Q132" s="1">
        <v>0</v>
      </c>
      <c r="R132" s="111">
        <v>44.439376000000003</v>
      </c>
      <c r="S132" s="1">
        <v>1.591038</v>
      </c>
      <c r="T132" s="1">
        <v>12.171436</v>
      </c>
      <c r="U132" s="1">
        <v>0.62869900000000001</v>
      </c>
      <c r="V132" s="1">
        <v>11.240553</v>
      </c>
      <c r="W132" s="1">
        <v>0.29771300000000001</v>
      </c>
      <c r="X132" s="1">
        <v>5.5776479999999999</v>
      </c>
      <c r="Y132" s="1">
        <v>9.8909640000000003</v>
      </c>
      <c r="Z132" s="1">
        <v>3.7446329999999999</v>
      </c>
      <c r="AA132" s="1">
        <v>3.4072</v>
      </c>
      <c r="AB132" s="1">
        <v>1.209873</v>
      </c>
      <c r="AC132" s="1">
        <v>5.8008660000000001</v>
      </c>
      <c r="AD132" s="1">
        <v>0</v>
      </c>
      <c r="AE132" s="1">
        <v>0</v>
      </c>
      <c r="AF132" s="1">
        <v>0</v>
      </c>
      <c r="AG132" s="1">
        <v>0</v>
      </c>
      <c r="AH132" s="111">
        <v>0.181815</v>
      </c>
      <c r="AI132" s="1">
        <v>0.44729799999999997</v>
      </c>
      <c r="AJ132" s="1">
        <v>0</v>
      </c>
      <c r="AK132" s="1">
        <v>5.0798000000000003E-2</v>
      </c>
      <c r="AL132" s="111">
        <v>0.27469100000000002</v>
      </c>
      <c r="AM132" s="1">
        <v>15.771812000000001</v>
      </c>
      <c r="AN132" s="1">
        <v>7.5149920000000003</v>
      </c>
      <c r="AO132" s="1">
        <v>2.3845670000000001</v>
      </c>
      <c r="AP132" s="111">
        <f t="shared" si="5"/>
        <v>0.45650600000000002</v>
      </c>
      <c r="AQ132" s="1">
        <f t="shared" si="6"/>
        <v>16.219110000000001</v>
      </c>
      <c r="AR132" s="1">
        <f t="shared" si="7"/>
        <v>7.5149920000000003</v>
      </c>
      <c r="AS132" s="126">
        <f t="shared" si="8"/>
        <v>2.435365</v>
      </c>
    </row>
    <row r="133" spans="1:52" x14ac:dyDescent="0.3">
      <c r="A133" s="1">
        <v>127</v>
      </c>
      <c r="B133" s="1" t="s">
        <v>40</v>
      </c>
      <c r="C133" s="1">
        <v>1146</v>
      </c>
      <c r="D133" s="1">
        <v>10000</v>
      </c>
      <c r="E133" s="1">
        <v>-11.191053</v>
      </c>
      <c r="F133" s="1">
        <v>-1147703.5182399999</v>
      </c>
      <c r="G133" s="1">
        <v>-832519.773912</v>
      </c>
      <c r="H133" s="1">
        <v>222.09332699999999</v>
      </c>
      <c r="I133" s="1">
        <v>110.844247</v>
      </c>
      <c r="J133" s="1">
        <v>29.316987000000001</v>
      </c>
      <c r="K133" s="1">
        <v>2.503085</v>
      </c>
      <c r="L133" s="1">
        <v>0.76800199999999996</v>
      </c>
      <c r="M133" s="111">
        <v>100</v>
      </c>
      <c r="N133" s="1">
        <v>72.723969999999994</v>
      </c>
      <c r="O133" s="1">
        <v>0.65894399999999997</v>
      </c>
      <c r="P133" s="1">
        <v>26.617087000000001</v>
      </c>
      <c r="Q133" s="1">
        <v>0</v>
      </c>
      <c r="R133" s="111">
        <v>44.541767999999998</v>
      </c>
      <c r="S133" s="1">
        <v>1.537139</v>
      </c>
      <c r="T133" s="1">
        <v>12.19054</v>
      </c>
      <c r="U133" s="1">
        <v>0.61991600000000002</v>
      </c>
      <c r="V133" s="1">
        <v>11.256778000000001</v>
      </c>
      <c r="W133" s="1">
        <v>0.29953099999999999</v>
      </c>
      <c r="X133" s="1">
        <v>5.4827880000000002</v>
      </c>
      <c r="Y133" s="1">
        <v>9.8110300000000006</v>
      </c>
      <c r="Z133" s="1">
        <v>3.7762829999999998</v>
      </c>
      <c r="AA133" s="1">
        <v>3.437656</v>
      </c>
      <c r="AB133" s="1">
        <v>1.194941</v>
      </c>
      <c r="AC133" s="1">
        <v>5.851629</v>
      </c>
      <c r="AD133" s="1">
        <v>0</v>
      </c>
      <c r="AE133" s="1">
        <v>0</v>
      </c>
      <c r="AF133" s="1">
        <v>0</v>
      </c>
      <c r="AG133" s="1">
        <v>0</v>
      </c>
      <c r="AH133" s="111">
        <v>0.17694399999999999</v>
      </c>
      <c r="AI133" s="1">
        <v>0.43280299999999999</v>
      </c>
      <c r="AJ133" s="1">
        <v>0</v>
      </c>
      <c r="AK133" s="1">
        <v>4.9196999999999998E-2</v>
      </c>
      <c r="AL133" s="111">
        <v>0.45493299999999998</v>
      </c>
      <c r="AM133" s="1">
        <v>16.216819999999998</v>
      </c>
      <c r="AN133" s="1">
        <v>7.5149920000000003</v>
      </c>
      <c r="AO133" s="1">
        <v>2.430342</v>
      </c>
      <c r="AP133" s="111">
        <f t="shared" si="5"/>
        <v>0.63187700000000002</v>
      </c>
      <c r="AQ133" s="1">
        <f t="shared" si="6"/>
        <v>16.649622999999998</v>
      </c>
      <c r="AR133" s="1">
        <f t="shared" si="7"/>
        <v>7.5149920000000003</v>
      </c>
      <c r="AS133" s="126">
        <f t="shared" si="8"/>
        <v>2.4795389999999999</v>
      </c>
    </row>
    <row r="134" spans="1:52" x14ac:dyDescent="0.3">
      <c r="A134" s="1">
        <v>128</v>
      </c>
      <c r="B134" s="1" t="s">
        <v>40</v>
      </c>
      <c r="C134" s="1">
        <v>1144</v>
      </c>
      <c r="D134" s="1">
        <v>10000</v>
      </c>
      <c r="E134" s="1">
        <v>-11.250947999999999</v>
      </c>
      <c r="F134" s="1">
        <v>-1137367.6902689999</v>
      </c>
      <c r="G134" s="1">
        <v>-825247.90649900003</v>
      </c>
      <c r="H134" s="1">
        <v>220.24470500000001</v>
      </c>
      <c r="I134" s="1">
        <v>109.80831499999999</v>
      </c>
      <c r="J134" s="1">
        <v>29.097808000000001</v>
      </c>
      <c r="K134" s="1">
        <v>2.4995989999999999</v>
      </c>
      <c r="L134" s="1">
        <v>0.77562699999999996</v>
      </c>
      <c r="M134" s="111">
        <v>100</v>
      </c>
      <c r="N134" s="1">
        <v>72.093776000000005</v>
      </c>
      <c r="O134" s="1">
        <v>0.63908299999999996</v>
      </c>
      <c r="P134" s="1">
        <v>27.267140999999999</v>
      </c>
      <c r="Q134" s="1">
        <v>0</v>
      </c>
      <c r="R134" s="111">
        <v>44.641801000000001</v>
      </c>
      <c r="S134" s="1">
        <v>1.484777</v>
      </c>
      <c r="T134" s="1">
        <v>12.2102</v>
      </c>
      <c r="U134" s="1">
        <v>0.61122100000000001</v>
      </c>
      <c r="V134" s="1">
        <v>11.271599</v>
      </c>
      <c r="W134" s="1">
        <v>0.30130899999999999</v>
      </c>
      <c r="X134" s="1">
        <v>5.3893839999999997</v>
      </c>
      <c r="Y134" s="1">
        <v>9.7324739999999998</v>
      </c>
      <c r="Z134" s="1">
        <v>3.8074979999999998</v>
      </c>
      <c r="AA134" s="1">
        <v>3.4677060000000002</v>
      </c>
      <c r="AB134" s="1">
        <v>1.180312</v>
      </c>
      <c r="AC134" s="1">
        <v>5.9017189999999999</v>
      </c>
      <c r="AD134" s="1">
        <v>0</v>
      </c>
      <c r="AE134" s="1">
        <v>0</v>
      </c>
      <c r="AF134" s="1">
        <v>0</v>
      </c>
      <c r="AG134" s="1">
        <v>0</v>
      </c>
      <c r="AH134" s="111">
        <v>0.17222199999999999</v>
      </c>
      <c r="AI134" s="1">
        <v>0.41919000000000001</v>
      </c>
      <c r="AJ134" s="1">
        <v>0</v>
      </c>
      <c r="AK134" s="1">
        <v>4.7670999999999998E-2</v>
      </c>
      <c r="AL134" s="111">
        <v>0.630301</v>
      </c>
      <c r="AM134" s="1">
        <v>16.647333</v>
      </c>
      <c r="AN134" s="1">
        <v>7.5149920000000003</v>
      </c>
      <c r="AO134" s="1">
        <v>2.4745149999999998</v>
      </c>
      <c r="AP134" s="111">
        <f t="shared" si="5"/>
        <v>0.80252299999999999</v>
      </c>
      <c r="AQ134" s="1">
        <f t="shared" si="6"/>
        <v>17.066523</v>
      </c>
      <c r="AR134" s="1">
        <f t="shared" si="7"/>
        <v>7.5149920000000003</v>
      </c>
      <c r="AS134" s="126">
        <f t="shared" si="8"/>
        <v>2.5221859999999996</v>
      </c>
    </row>
    <row r="135" spans="1:52" x14ac:dyDescent="0.3">
      <c r="A135" s="1">
        <v>129</v>
      </c>
      <c r="B135" s="1" t="s">
        <v>40</v>
      </c>
      <c r="C135" s="1">
        <v>1142</v>
      </c>
      <c r="D135" s="1">
        <v>10000</v>
      </c>
      <c r="E135" s="1">
        <v>-11.310867999999999</v>
      </c>
      <c r="F135" s="1">
        <v>-1127348.7252489999</v>
      </c>
      <c r="G135" s="1">
        <v>-818209.29983599996</v>
      </c>
      <c r="H135" s="1">
        <v>218.44993500000001</v>
      </c>
      <c r="I135" s="1">
        <v>108.804444</v>
      </c>
      <c r="J135" s="1">
        <v>28.885135999999999</v>
      </c>
      <c r="K135" s="1">
        <v>2.4961859999999998</v>
      </c>
      <c r="L135" s="1">
        <v>0.78320400000000001</v>
      </c>
      <c r="M135" s="111">
        <v>100</v>
      </c>
      <c r="N135" s="1">
        <v>71.482353000000003</v>
      </c>
      <c r="O135" s="1">
        <v>0.62031499999999995</v>
      </c>
      <c r="P135" s="1">
        <v>27.897333</v>
      </c>
      <c r="Q135" s="1">
        <v>0</v>
      </c>
      <c r="R135" s="111">
        <v>44.739479000000003</v>
      </c>
      <c r="S135" s="1">
        <v>1.4339329999999999</v>
      </c>
      <c r="T135" s="1">
        <v>12.230427000000001</v>
      </c>
      <c r="U135" s="1">
        <v>0.60260400000000003</v>
      </c>
      <c r="V135" s="1">
        <v>11.285086</v>
      </c>
      <c r="W135" s="1">
        <v>0.30305100000000001</v>
      </c>
      <c r="X135" s="1">
        <v>5.2974019999999999</v>
      </c>
      <c r="Y135" s="1">
        <v>9.6552070000000008</v>
      </c>
      <c r="Z135" s="1">
        <v>3.8382960000000002</v>
      </c>
      <c r="AA135" s="1">
        <v>3.4973670000000001</v>
      </c>
      <c r="AB135" s="1">
        <v>1.1659820000000001</v>
      </c>
      <c r="AC135" s="1">
        <v>5.9511659999999997</v>
      </c>
      <c r="AD135" s="1">
        <v>0</v>
      </c>
      <c r="AE135" s="1">
        <v>0</v>
      </c>
      <c r="AF135" s="1">
        <v>0</v>
      </c>
      <c r="AG135" s="1">
        <v>0</v>
      </c>
      <c r="AH135" s="111">
        <v>0.167631</v>
      </c>
      <c r="AI135" s="1">
        <v>0.406468</v>
      </c>
      <c r="AJ135" s="1">
        <v>0</v>
      </c>
      <c r="AK135" s="1">
        <v>4.6216E-2</v>
      </c>
      <c r="AL135" s="111">
        <v>0.80094500000000002</v>
      </c>
      <c r="AM135" s="1">
        <v>17.064232000000001</v>
      </c>
      <c r="AN135" s="1">
        <v>7.5149920000000003</v>
      </c>
      <c r="AO135" s="1">
        <v>2.517163</v>
      </c>
      <c r="AP135" s="111">
        <f t="shared" ref="AP135:AP138" si="9">AH135+AL135</f>
        <v>0.96857599999999999</v>
      </c>
      <c r="AQ135" s="1">
        <f t="shared" ref="AQ135:AQ138" si="10">AI135+AM135</f>
        <v>17.470700000000001</v>
      </c>
      <c r="AR135" s="1">
        <f t="shared" ref="AR135:AR138" si="11">AJ135+AN135</f>
        <v>7.5149920000000003</v>
      </c>
      <c r="AS135" s="126">
        <f t="shared" ref="AS135:AS138" si="12">AK135+AO135</f>
        <v>2.5633789999999999</v>
      </c>
    </row>
    <row r="136" spans="1:52" x14ac:dyDescent="0.3">
      <c r="A136" s="1">
        <v>130</v>
      </c>
      <c r="B136" s="1" t="s">
        <v>40</v>
      </c>
      <c r="C136" s="1">
        <v>1140</v>
      </c>
      <c r="D136" s="1">
        <v>10000</v>
      </c>
      <c r="E136" s="1">
        <v>-11.370865999999999</v>
      </c>
      <c r="F136" s="1">
        <v>-1117629.0826330001</v>
      </c>
      <c r="G136" s="1">
        <v>-811390.90017299994</v>
      </c>
      <c r="H136" s="1">
        <v>216.70607000000001</v>
      </c>
      <c r="I136" s="1">
        <v>107.83087399999999</v>
      </c>
      <c r="J136" s="1">
        <v>28.678601</v>
      </c>
      <c r="K136" s="1">
        <v>2.4928430000000001</v>
      </c>
      <c r="L136" s="1">
        <v>0.79073099999999996</v>
      </c>
      <c r="M136" s="111">
        <v>100</v>
      </c>
      <c r="N136" s="1">
        <v>70.888606999999993</v>
      </c>
      <c r="O136" s="1">
        <v>0.60263900000000004</v>
      </c>
      <c r="P136" s="1">
        <v>28.508754</v>
      </c>
      <c r="Q136" s="1">
        <v>0</v>
      </c>
      <c r="R136" s="111">
        <v>44.834800000000001</v>
      </c>
      <c r="S136" s="1">
        <v>1.38459</v>
      </c>
      <c r="T136" s="1">
        <v>12.251239999999999</v>
      </c>
      <c r="U136" s="1">
        <v>0.594055</v>
      </c>
      <c r="V136" s="1">
        <v>11.297313000000001</v>
      </c>
      <c r="W136" s="1">
        <v>0.30475799999999997</v>
      </c>
      <c r="X136" s="1">
        <v>5.206804</v>
      </c>
      <c r="Y136" s="1">
        <v>9.5791299999999993</v>
      </c>
      <c r="Z136" s="1">
        <v>3.8686980000000002</v>
      </c>
      <c r="AA136" s="1">
        <v>3.5266600000000001</v>
      </c>
      <c r="AB136" s="1">
        <v>1.1519470000000001</v>
      </c>
      <c r="AC136" s="1">
        <v>6.0000049999999998</v>
      </c>
      <c r="AD136" s="1">
        <v>0</v>
      </c>
      <c r="AE136" s="1">
        <v>0</v>
      </c>
      <c r="AF136" s="1">
        <v>0</v>
      </c>
      <c r="AG136" s="1">
        <v>0</v>
      </c>
      <c r="AH136" s="111">
        <v>0.16315099999999999</v>
      </c>
      <c r="AI136" s="1">
        <v>0.39465899999999998</v>
      </c>
      <c r="AJ136" s="1">
        <v>0</v>
      </c>
      <c r="AK136" s="1">
        <v>4.4829000000000001E-2</v>
      </c>
      <c r="AL136" s="111">
        <v>0.96699599999999997</v>
      </c>
      <c r="AM136" s="1">
        <v>17.468409999999999</v>
      </c>
      <c r="AN136" s="1">
        <v>7.5149920000000003</v>
      </c>
      <c r="AO136" s="1">
        <v>2.5583559999999999</v>
      </c>
      <c r="AP136" s="111">
        <f t="shared" si="9"/>
        <v>1.130147</v>
      </c>
      <c r="AQ136" s="1">
        <f t="shared" si="10"/>
        <v>17.863068999999999</v>
      </c>
      <c r="AR136" s="1">
        <f t="shared" si="11"/>
        <v>7.5149920000000003</v>
      </c>
      <c r="AS136" s="126">
        <f t="shared" si="12"/>
        <v>2.6031849999999999</v>
      </c>
    </row>
    <row r="137" spans="1:52" x14ac:dyDescent="0.3">
      <c r="A137" s="1">
        <v>131</v>
      </c>
      <c r="B137" s="1" t="s">
        <v>40</v>
      </c>
      <c r="C137" s="1">
        <v>1138</v>
      </c>
      <c r="D137" s="1">
        <v>10000</v>
      </c>
      <c r="E137" s="1">
        <v>-11.431006</v>
      </c>
      <c r="F137" s="1">
        <v>-1108191.254704</v>
      </c>
      <c r="G137" s="1">
        <v>-804779.65521999996</v>
      </c>
      <c r="H137" s="1">
        <v>215.01016899999999</v>
      </c>
      <c r="I137" s="1">
        <v>106.885847</v>
      </c>
      <c r="J137" s="1">
        <v>28.477830999999998</v>
      </c>
      <c r="K137" s="1">
        <v>2.4895679999999998</v>
      </c>
      <c r="L137" s="1">
        <v>0.798203</v>
      </c>
      <c r="M137" s="111">
        <v>100</v>
      </c>
      <c r="N137" s="1">
        <v>70.311430999999999</v>
      </c>
      <c r="O137" s="1">
        <v>0.58606999999999998</v>
      </c>
      <c r="P137" s="1">
        <v>29.102498000000001</v>
      </c>
      <c r="Q137" s="1">
        <v>0</v>
      </c>
      <c r="R137" s="111">
        <v>44.927750000000003</v>
      </c>
      <c r="S137" s="1">
        <v>1.336735</v>
      </c>
      <c r="T137" s="1">
        <v>12.272665999999999</v>
      </c>
      <c r="U137" s="1">
        <v>0.58555999999999997</v>
      </c>
      <c r="V137" s="1">
        <v>11.308363999999999</v>
      </c>
      <c r="W137" s="1">
        <v>0.30643300000000001</v>
      </c>
      <c r="X137" s="1">
        <v>5.1175480000000002</v>
      </c>
      <c r="Y137" s="1">
        <v>9.5041259999999994</v>
      </c>
      <c r="Z137" s="1">
        <v>3.8987259999999999</v>
      </c>
      <c r="AA137" s="1">
        <v>3.5556100000000002</v>
      </c>
      <c r="AB137" s="1">
        <v>1.1382049999999999</v>
      </c>
      <c r="AC137" s="1">
        <v>6.0482760000000004</v>
      </c>
      <c r="AD137" s="1">
        <v>0</v>
      </c>
      <c r="AE137" s="1">
        <v>0</v>
      </c>
      <c r="AF137" s="1">
        <v>0</v>
      </c>
      <c r="AG137" s="1">
        <v>0</v>
      </c>
      <c r="AH137" s="111">
        <v>0.15875600000000001</v>
      </c>
      <c r="AI137" s="1">
        <v>0.38380900000000001</v>
      </c>
      <c r="AJ137" s="1">
        <v>0</v>
      </c>
      <c r="AK137" s="1">
        <v>4.3505000000000002E-2</v>
      </c>
      <c r="AL137" s="111">
        <v>1.1285639999999999</v>
      </c>
      <c r="AM137" s="1">
        <v>17.860780999999999</v>
      </c>
      <c r="AN137" s="1">
        <v>7.5149920000000003</v>
      </c>
      <c r="AO137" s="1">
        <v>2.5981619999999999</v>
      </c>
      <c r="AP137" s="111">
        <f t="shared" si="9"/>
        <v>1.2873199999999998</v>
      </c>
      <c r="AQ137" s="1">
        <f t="shared" si="10"/>
        <v>18.244589999999999</v>
      </c>
      <c r="AR137" s="1">
        <f t="shared" si="11"/>
        <v>7.5149920000000003</v>
      </c>
      <c r="AS137" s="126">
        <f t="shared" si="12"/>
        <v>2.641667</v>
      </c>
    </row>
    <row r="138" spans="1:52" ht="16.2" thickBot="1" x14ac:dyDescent="0.35">
      <c r="A138" s="110">
        <v>132</v>
      </c>
      <c r="B138" s="110" t="s">
        <v>40</v>
      </c>
      <c r="C138" s="110">
        <v>1136</v>
      </c>
      <c r="D138" s="110">
        <v>10000</v>
      </c>
      <c r="E138" s="110">
        <v>-11.49137</v>
      </c>
      <c r="F138" s="110">
        <v>-1099017.4977490001</v>
      </c>
      <c r="G138" s="110">
        <v>-798362.30922699999</v>
      </c>
      <c r="H138" s="110">
        <v>213.359251</v>
      </c>
      <c r="I138" s="110">
        <v>105.96758</v>
      </c>
      <c r="J138" s="110">
        <v>28.282446</v>
      </c>
      <c r="K138" s="110">
        <v>2.4863590000000002</v>
      </c>
      <c r="L138" s="110">
        <v>0.80561300000000002</v>
      </c>
      <c r="M138" s="112">
        <v>100</v>
      </c>
      <c r="N138" s="110">
        <v>69.749679</v>
      </c>
      <c r="O138" s="110">
        <v>0.57064999999999999</v>
      </c>
      <c r="P138" s="110">
        <v>29.679672</v>
      </c>
      <c r="Q138" s="110">
        <v>0</v>
      </c>
      <c r="R138" s="112">
        <v>45.018295999999999</v>
      </c>
      <c r="S138" s="110">
        <v>1.29036</v>
      </c>
      <c r="T138" s="110">
        <v>12.294748</v>
      </c>
      <c r="U138" s="110">
        <v>0.577102</v>
      </c>
      <c r="V138" s="110">
        <v>11.318337</v>
      </c>
      <c r="W138" s="110">
        <v>0.30808000000000002</v>
      </c>
      <c r="X138" s="110">
        <v>5.029585</v>
      </c>
      <c r="Y138" s="110">
        <v>9.4300499999999996</v>
      </c>
      <c r="Z138" s="110">
        <v>3.9284110000000001</v>
      </c>
      <c r="AA138" s="110">
        <v>3.5842459999999998</v>
      </c>
      <c r="AB138" s="110">
        <v>1.1247529999999999</v>
      </c>
      <c r="AC138" s="110">
        <v>6.096031</v>
      </c>
      <c r="AD138" s="110">
        <v>0</v>
      </c>
      <c r="AE138" s="110">
        <v>0</v>
      </c>
      <c r="AF138" s="110">
        <v>0</v>
      </c>
      <c r="AG138" s="110">
        <v>0</v>
      </c>
      <c r="AH138" s="112">
        <v>0.15440999999999999</v>
      </c>
      <c r="AI138" s="110">
        <v>0.373996</v>
      </c>
      <c r="AJ138" s="110">
        <v>0</v>
      </c>
      <c r="AK138" s="110">
        <v>4.2243000000000003E-2</v>
      </c>
      <c r="AL138" s="112">
        <v>1.2857350000000001</v>
      </c>
      <c r="AM138" s="110">
        <v>18.2423</v>
      </c>
      <c r="AN138" s="110">
        <v>7.5149920000000003</v>
      </c>
      <c r="AO138" s="110">
        <v>2.636644</v>
      </c>
      <c r="AP138" s="112">
        <f t="shared" si="9"/>
        <v>1.440145</v>
      </c>
      <c r="AQ138" s="110">
        <f t="shared" si="10"/>
        <v>18.616295999999998</v>
      </c>
      <c r="AR138" s="110">
        <f t="shared" si="11"/>
        <v>7.5149920000000003</v>
      </c>
      <c r="AS138" s="127">
        <f t="shared" si="12"/>
        <v>2.678887</v>
      </c>
    </row>
    <row r="140" spans="1:52" x14ac:dyDescent="0.3">
      <c r="AT140" s="105" t="s">
        <v>1424</v>
      </c>
      <c r="AU140" s="103" t="s">
        <v>36</v>
      </c>
      <c r="AV140" s="103" t="s">
        <v>37</v>
      </c>
      <c r="AW140" s="103" t="s">
        <v>38</v>
      </c>
      <c r="AX140" s="103" t="s">
        <v>39</v>
      </c>
      <c r="AY140" s="103" t="s">
        <v>1381</v>
      </c>
      <c r="AZ140" s="103" t="s">
        <v>1379</v>
      </c>
    </row>
    <row r="141" spans="1:52" x14ac:dyDescent="0.3">
      <c r="AT141" s="104" t="s">
        <v>1382</v>
      </c>
      <c r="AU141" s="128">
        <v>1.440145</v>
      </c>
      <c r="AV141" s="128">
        <v>18.616295999999998</v>
      </c>
      <c r="AW141" s="128">
        <v>7.5149920000000003</v>
      </c>
      <c r="AX141" s="128">
        <v>2.678887</v>
      </c>
      <c r="AY141" s="128">
        <f>SUM(AU141:AX141)</f>
        <v>30.250319999999999</v>
      </c>
      <c r="AZ141" s="128">
        <f>AY142-AY141</f>
        <v>69.749679999999984</v>
      </c>
    </row>
    <row r="142" spans="1:52" x14ac:dyDescent="0.3">
      <c r="AT142" s="104" t="s">
        <v>1383</v>
      </c>
      <c r="AU142" s="128">
        <f>(AU141*100)/$AY$141</f>
        <v>4.7607595556013953</v>
      </c>
      <c r="AV142" s="128">
        <f>(AV141*100)/$AY$141</f>
        <v>61.540823369802361</v>
      </c>
      <c r="AW142" s="128">
        <f>(AW141*100)/$AY$141</f>
        <v>24.842685961669169</v>
      </c>
      <c r="AX142" s="128">
        <f>(AX141*100)/$AY$141</f>
        <v>8.8557311129270708</v>
      </c>
      <c r="AY142" s="104">
        <f>SUM(AU142:AX142)</f>
        <v>99.999999999999986</v>
      </c>
      <c r="AZ142" s="104"/>
    </row>
    <row r="143" spans="1:52" ht="18.600000000000001" x14ac:dyDescent="0.3">
      <c r="AT143" s="106" t="s">
        <v>1425</v>
      </c>
      <c r="AU143" s="129">
        <f>(AU142*100)/($AU$142+$AV$142)</f>
        <v>7.1804613789654921</v>
      </c>
      <c r="AV143" s="129">
        <f>(AV142*100)/($AU$142+$AV$142)</f>
        <v>92.819538621034525</v>
      </c>
      <c r="AW143" s="104"/>
      <c r="AX143" s="104"/>
      <c r="AY143" s="104">
        <f>SUM(AU143:AX143)</f>
        <v>100.00000000000001</v>
      </c>
      <c r="AZ143" s="130" t="s">
        <v>1386</v>
      </c>
    </row>
    <row r="144" spans="1:52" ht="18.600000000000001" x14ac:dyDescent="0.3">
      <c r="AT144" s="122" t="s">
        <v>1426</v>
      </c>
      <c r="AU144" s="131"/>
      <c r="AV144" s="131"/>
      <c r="AW144" s="131"/>
      <c r="AX144" s="131"/>
      <c r="AY144" s="131"/>
      <c r="AZ144" s="13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F3BC-19AE-4976-A3D3-2185449CED1B}">
  <sheetPr codeName="Planilha13"/>
  <dimension ref="A1:AV211"/>
  <sheetViews>
    <sheetView zoomScaleNormal="100" workbookViewId="0">
      <selection activeCell="A3" sqref="A3"/>
    </sheetView>
  </sheetViews>
  <sheetFormatPr defaultColWidth="12.44140625" defaultRowHeight="15.6" x14ac:dyDescent="0.3"/>
  <cols>
    <col min="1" max="42" width="12.44140625" style="1"/>
    <col min="43" max="43" width="28.6640625" style="1" customWidth="1"/>
    <col min="44" max="44" width="14.21875" style="1" bestFit="1" customWidth="1"/>
    <col min="45" max="45" width="6.5546875" style="1" bestFit="1" customWidth="1"/>
    <col min="46" max="46" width="11.44140625" style="1" bestFit="1" customWidth="1"/>
    <col min="47" max="47" width="6" style="1" bestFit="1" customWidth="1"/>
    <col min="48" max="16384" width="12.44140625" style="1"/>
  </cols>
  <sheetData>
    <row r="1" spans="1:42" ht="16.2" thickBot="1" x14ac:dyDescent="0.35">
      <c r="A1" s="110" t="s">
        <v>1440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</row>
    <row r="2" spans="1:42" x14ac:dyDescent="0.3">
      <c r="A2" s="116" t="s">
        <v>1454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6"/>
      <c r="O2" s="116"/>
      <c r="P2" s="116"/>
      <c r="Q2" s="116"/>
      <c r="R2" s="117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7"/>
      <c r="AI2" s="116"/>
      <c r="AJ2" s="116"/>
      <c r="AK2" s="117"/>
      <c r="AL2" s="116"/>
      <c r="AM2" s="116"/>
      <c r="AN2" s="117"/>
      <c r="AO2" s="116"/>
      <c r="AP2" s="123"/>
    </row>
    <row r="3" spans="1:42" x14ac:dyDescent="0.3">
      <c r="A3" s="116" t="s">
        <v>235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116"/>
      <c r="O3" s="116"/>
      <c r="P3" s="116"/>
      <c r="Q3" s="116"/>
      <c r="R3" s="118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8"/>
      <c r="AI3" s="116"/>
      <c r="AJ3" s="116"/>
      <c r="AK3" s="118"/>
      <c r="AL3" s="116"/>
      <c r="AM3" s="116"/>
      <c r="AN3" s="118"/>
      <c r="AO3" s="116"/>
      <c r="AP3" s="124"/>
    </row>
    <row r="4" spans="1:42" x14ac:dyDescent="0.3">
      <c r="A4" s="116" t="s">
        <v>0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8" t="s">
        <v>1</v>
      </c>
      <c r="N4" s="116"/>
      <c r="O4" s="116"/>
      <c r="P4" s="116"/>
      <c r="Q4" s="116"/>
      <c r="R4" s="118" t="s">
        <v>1410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46" t="s">
        <v>1411</v>
      </c>
      <c r="AI4" s="116"/>
      <c r="AJ4" s="116"/>
      <c r="AK4" s="118" t="s">
        <v>2</v>
      </c>
      <c r="AL4" s="116"/>
      <c r="AM4" s="116"/>
      <c r="AN4" s="118" t="s">
        <v>230</v>
      </c>
      <c r="AO4" s="116"/>
      <c r="AP4" s="124"/>
    </row>
    <row r="5" spans="1:42" x14ac:dyDescent="0.3">
      <c r="A5" s="119" t="s">
        <v>3</v>
      </c>
      <c r="B5" s="119" t="s">
        <v>4</v>
      </c>
      <c r="C5" s="119" t="s">
        <v>5</v>
      </c>
      <c r="D5" s="119" t="s">
        <v>6</v>
      </c>
      <c r="E5" s="119" t="s">
        <v>7</v>
      </c>
      <c r="F5" s="119" t="s">
        <v>8</v>
      </c>
      <c r="G5" s="119" t="s">
        <v>9</v>
      </c>
      <c r="H5" s="119" t="s">
        <v>10</v>
      </c>
      <c r="I5" s="119" t="s">
        <v>11</v>
      </c>
      <c r="J5" s="119" t="s">
        <v>12</v>
      </c>
      <c r="K5" s="119" t="s">
        <v>13</v>
      </c>
      <c r="L5" s="119" t="s">
        <v>14</v>
      </c>
      <c r="M5" s="120" t="s">
        <v>15</v>
      </c>
      <c r="N5" s="119" t="s">
        <v>16</v>
      </c>
      <c r="O5" s="119" t="s">
        <v>17</v>
      </c>
      <c r="P5" s="119" t="s">
        <v>18</v>
      </c>
      <c r="Q5" s="119" t="s">
        <v>19</v>
      </c>
      <c r="R5" s="120" t="s">
        <v>20</v>
      </c>
      <c r="S5" s="119" t="s">
        <v>21</v>
      </c>
      <c r="T5" s="119" t="s">
        <v>22</v>
      </c>
      <c r="U5" s="119" t="s">
        <v>23</v>
      </c>
      <c r="V5" s="119" t="s">
        <v>24</v>
      </c>
      <c r="W5" s="119" t="s">
        <v>25</v>
      </c>
      <c r="X5" s="119" t="s">
        <v>26</v>
      </c>
      <c r="Y5" s="119" t="s">
        <v>27</v>
      </c>
      <c r="Z5" s="119" t="s">
        <v>28</v>
      </c>
      <c r="AA5" s="119" t="s">
        <v>29</v>
      </c>
      <c r="AB5" s="119" t="s">
        <v>30</v>
      </c>
      <c r="AC5" s="119" t="s">
        <v>31</v>
      </c>
      <c r="AD5" s="119" t="s">
        <v>32</v>
      </c>
      <c r="AE5" s="119" t="s">
        <v>33</v>
      </c>
      <c r="AF5" s="119" t="s">
        <v>34</v>
      </c>
      <c r="AG5" s="119" t="s">
        <v>35</v>
      </c>
      <c r="AH5" s="120" t="s">
        <v>37</v>
      </c>
      <c r="AI5" s="119" t="s">
        <v>38</v>
      </c>
      <c r="AJ5" s="119" t="s">
        <v>150</v>
      </c>
      <c r="AK5" s="120" t="s">
        <v>37</v>
      </c>
      <c r="AL5" s="119" t="s">
        <v>38</v>
      </c>
      <c r="AM5" s="119" t="s">
        <v>150</v>
      </c>
      <c r="AN5" s="120" t="s">
        <v>37</v>
      </c>
      <c r="AO5" s="119" t="s">
        <v>38</v>
      </c>
      <c r="AP5" s="125" t="s">
        <v>150</v>
      </c>
    </row>
    <row r="6" spans="1:42" x14ac:dyDescent="0.3">
      <c r="A6" s="1">
        <v>0</v>
      </c>
      <c r="B6" s="1" t="s">
        <v>40</v>
      </c>
      <c r="C6" s="1">
        <v>1400</v>
      </c>
      <c r="D6" s="1">
        <v>10000</v>
      </c>
      <c r="E6" s="1">
        <v>-4.3569360000000001</v>
      </c>
      <c r="F6" s="1">
        <v>-1605827.2388500001</v>
      </c>
      <c r="G6" s="1">
        <v>-1118197.211632</v>
      </c>
      <c r="H6" s="1">
        <v>291.444298</v>
      </c>
      <c r="I6" s="1">
        <v>152.19744399999999</v>
      </c>
      <c r="J6" s="1">
        <v>36.012182000000003</v>
      </c>
      <c r="K6" s="1">
        <v>2.7768380000000001</v>
      </c>
      <c r="L6" s="1">
        <v>0.82821299999999998</v>
      </c>
      <c r="M6" s="111">
        <v>100</v>
      </c>
      <c r="N6" s="1">
        <v>100</v>
      </c>
      <c r="O6" s="1">
        <v>0</v>
      </c>
      <c r="P6" s="1">
        <v>0</v>
      </c>
      <c r="Q6" s="1">
        <v>0</v>
      </c>
      <c r="R6" s="111">
        <v>45.155484000000001</v>
      </c>
      <c r="S6" s="1">
        <v>3.89961</v>
      </c>
      <c r="T6" s="1">
        <v>11.528847000000001</v>
      </c>
      <c r="U6" s="1">
        <v>3.0596939999999999</v>
      </c>
      <c r="V6" s="1">
        <v>8.7291270000000001</v>
      </c>
      <c r="W6" s="1">
        <v>0.169983</v>
      </c>
      <c r="X6" s="1">
        <v>8.7191279999999995</v>
      </c>
      <c r="Y6" s="1">
        <v>13.538646</v>
      </c>
      <c r="Z6" s="1">
        <v>2.6497350000000002</v>
      </c>
      <c r="AA6" s="1">
        <v>0.76992300000000002</v>
      </c>
      <c r="AB6" s="1">
        <v>0.85991399999999996</v>
      </c>
      <c r="AC6" s="1">
        <v>0.91990799999999995</v>
      </c>
      <c r="AD6" s="1">
        <v>0</v>
      </c>
      <c r="AE6" s="1">
        <v>0</v>
      </c>
      <c r="AF6" s="1">
        <v>0</v>
      </c>
      <c r="AG6" s="1">
        <v>0</v>
      </c>
      <c r="AH6" s="111">
        <v>0</v>
      </c>
      <c r="AI6" s="1">
        <v>0</v>
      </c>
      <c r="AJ6" s="1">
        <v>0</v>
      </c>
      <c r="AK6" s="111">
        <v>0</v>
      </c>
      <c r="AL6" s="1">
        <v>0</v>
      </c>
      <c r="AM6" s="1">
        <v>0</v>
      </c>
      <c r="AN6" s="111">
        <f>AH6+AK6</f>
        <v>0</v>
      </c>
      <c r="AO6" s="1">
        <f t="shared" ref="AO6:AP6" si="0">AI6+AL6</f>
        <v>0</v>
      </c>
      <c r="AP6" s="126">
        <f t="shared" si="0"/>
        <v>0</v>
      </c>
    </row>
    <row r="7" spans="1:42" x14ac:dyDescent="0.3">
      <c r="A7" s="1">
        <v>1</v>
      </c>
      <c r="B7" s="1" t="s">
        <v>40</v>
      </c>
      <c r="C7" s="1">
        <v>1399</v>
      </c>
      <c r="D7" s="1">
        <v>10000</v>
      </c>
      <c r="E7" s="1">
        <v>-4.3657190000000003</v>
      </c>
      <c r="F7" s="1">
        <v>-1605535.840044</v>
      </c>
      <c r="G7" s="1">
        <v>-1118349.408943</v>
      </c>
      <c r="H7" s="1">
        <v>291.35330599999998</v>
      </c>
      <c r="I7" s="1">
        <v>152.19717800000001</v>
      </c>
      <c r="J7" s="1">
        <v>36.00902</v>
      </c>
      <c r="K7" s="1">
        <v>2.7770820000000001</v>
      </c>
      <c r="L7" s="1">
        <v>0.831094</v>
      </c>
      <c r="M7" s="111">
        <v>100</v>
      </c>
      <c r="N7" s="1">
        <v>100</v>
      </c>
      <c r="O7" s="1">
        <v>0</v>
      </c>
      <c r="P7" s="1">
        <v>0</v>
      </c>
      <c r="Q7" s="1">
        <v>0</v>
      </c>
      <c r="R7" s="111">
        <v>45.155484000000001</v>
      </c>
      <c r="S7" s="1">
        <v>3.89961</v>
      </c>
      <c r="T7" s="1">
        <v>11.528847000000001</v>
      </c>
      <c r="U7" s="1">
        <v>3.0596939999999999</v>
      </c>
      <c r="V7" s="1">
        <v>8.7291270000000001</v>
      </c>
      <c r="W7" s="1">
        <v>0.169983</v>
      </c>
      <c r="X7" s="1">
        <v>8.7191279999999995</v>
      </c>
      <c r="Y7" s="1">
        <v>13.538646</v>
      </c>
      <c r="Z7" s="1">
        <v>2.6497350000000002</v>
      </c>
      <c r="AA7" s="1">
        <v>0.76992300000000002</v>
      </c>
      <c r="AB7" s="1">
        <v>0.85991399999999996</v>
      </c>
      <c r="AC7" s="1">
        <v>0.91990799999999995</v>
      </c>
      <c r="AD7" s="1">
        <v>0</v>
      </c>
      <c r="AE7" s="1">
        <v>0</v>
      </c>
      <c r="AF7" s="1">
        <v>0</v>
      </c>
      <c r="AG7" s="1">
        <v>0</v>
      </c>
      <c r="AH7" s="111">
        <v>0</v>
      </c>
      <c r="AI7" s="1">
        <v>0</v>
      </c>
      <c r="AJ7" s="1">
        <v>0</v>
      </c>
      <c r="AK7" s="111">
        <v>0</v>
      </c>
      <c r="AL7" s="1">
        <v>0</v>
      </c>
      <c r="AM7" s="1">
        <v>0</v>
      </c>
      <c r="AN7" s="111">
        <f t="shared" ref="AN7:AN70" si="1">AH7+AK7</f>
        <v>0</v>
      </c>
      <c r="AO7" s="1">
        <f t="shared" ref="AO7:AO70" si="2">AI7+AL7</f>
        <v>0</v>
      </c>
      <c r="AP7" s="126">
        <f t="shared" ref="AP7:AP70" si="3">AJ7+AM7</f>
        <v>0</v>
      </c>
    </row>
    <row r="8" spans="1:42" x14ac:dyDescent="0.3">
      <c r="A8" s="1">
        <v>2</v>
      </c>
      <c r="B8" s="1" t="s">
        <v>40</v>
      </c>
      <c r="C8" s="1">
        <v>1398</v>
      </c>
      <c r="D8" s="1">
        <v>10000</v>
      </c>
      <c r="E8" s="1">
        <v>-4.3745139999999996</v>
      </c>
      <c r="F8" s="1">
        <v>-1605244.532256</v>
      </c>
      <c r="G8" s="1">
        <v>-1118501.6059880001</v>
      </c>
      <c r="H8" s="1">
        <v>291.26226000000003</v>
      </c>
      <c r="I8" s="1">
        <v>152.196912</v>
      </c>
      <c r="J8" s="1">
        <v>36.005856999999999</v>
      </c>
      <c r="K8" s="1">
        <v>2.777326</v>
      </c>
      <c r="L8" s="1">
        <v>0.833978</v>
      </c>
      <c r="M8" s="111">
        <v>100</v>
      </c>
      <c r="N8" s="1">
        <v>100</v>
      </c>
      <c r="O8" s="1">
        <v>0</v>
      </c>
      <c r="P8" s="1">
        <v>0</v>
      </c>
      <c r="Q8" s="1">
        <v>0</v>
      </c>
      <c r="R8" s="111">
        <v>45.155484000000001</v>
      </c>
      <c r="S8" s="1">
        <v>3.89961</v>
      </c>
      <c r="T8" s="1">
        <v>11.528847000000001</v>
      </c>
      <c r="U8" s="1">
        <v>3.0596939999999999</v>
      </c>
      <c r="V8" s="1">
        <v>8.7291270000000001</v>
      </c>
      <c r="W8" s="1">
        <v>0.169983</v>
      </c>
      <c r="X8" s="1">
        <v>8.7191279999999995</v>
      </c>
      <c r="Y8" s="1">
        <v>13.538646</v>
      </c>
      <c r="Z8" s="1">
        <v>2.6497350000000002</v>
      </c>
      <c r="AA8" s="1">
        <v>0.76992300000000002</v>
      </c>
      <c r="AB8" s="1">
        <v>0.85991399999999996</v>
      </c>
      <c r="AC8" s="1">
        <v>0.91990799999999995</v>
      </c>
      <c r="AD8" s="1">
        <v>0</v>
      </c>
      <c r="AE8" s="1">
        <v>0</v>
      </c>
      <c r="AF8" s="1">
        <v>0</v>
      </c>
      <c r="AG8" s="1">
        <v>0</v>
      </c>
      <c r="AH8" s="111">
        <v>0</v>
      </c>
      <c r="AI8" s="1">
        <v>0</v>
      </c>
      <c r="AJ8" s="1">
        <v>0</v>
      </c>
      <c r="AK8" s="111">
        <v>0</v>
      </c>
      <c r="AL8" s="1">
        <v>0</v>
      </c>
      <c r="AM8" s="1">
        <v>0</v>
      </c>
      <c r="AN8" s="111">
        <f t="shared" si="1"/>
        <v>0</v>
      </c>
      <c r="AO8" s="1">
        <f t="shared" si="2"/>
        <v>0</v>
      </c>
      <c r="AP8" s="126">
        <f t="shared" si="3"/>
        <v>0</v>
      </c>
    </row>
    <row r="9" spans="1:42" x14ac:dyDescent="0.3">
      <c r="A9" s="1">
        <v>3</v>
      </c>
      <c r="B9" s="1" t="s">
        <v>40</v>
      </c>
      <c r="C9" s="1">
        <v>1397</v>
      </c>
      <c r="D9" s="1">
        <v>10000</v>
      </c>
      <c r="E9" s="1">
        <v>-4.3833229999999999</v>
      </c>
      <c r="F9" s="1">
        <v>-1604953.3155410001</v>
      </c>
      <c r="G9" s="1">
        <v>-1118653.8027659999</v>
      </c>
      <c r="H9" s="1">
        <v>291.17115999999999</v>
      </c>
      <c r="I9" s="1">
        <v>152.19664499999999</v>
      </c>
      <c r="J9" s="1">
        <v>36.002695000000003</v>
      </c>
      <c r="K9" s="1">
        <v>2.7775699999999999</v>
      </c>
      <c r="L9" s="1">
        <v>0.83686499999999997</v>
      </c>
      <c r="M9" s="111">
        <v>100</v>
      </c>
      <c r="N9" s="1">
        <v>100</v>
      </c>
      <c r="O9" s="1">
        <v>0</v>
      </c>
      <c r="P9" s="1">
        <v>0</v>
      </c>
      <c r="Q9" s="1">
        <v>0</v>
      </c>
      <c r="R9" s="111">
        <v>45.155484000000001</v>
      </c>
      <c r="S9" s="1">
        <v>3.89961</v>
      </c>
      <c r="T9" s="1">
        <v>11.528847000000001</v>
      </c>
      <c r="U9" s="1">
        <v>3.0596939999999999</v>
      </c>
      <c r="V9" s="1">
        <v>8.7291270000000001</v>
      </c>
      <c r="W9" s="1">
        <v>0.169983</v>
      </c>
      <c r="X9" s="1">
        <v>8.7191279999999995</v>
      </c>
      <c r="Y9" s="1">
        <v>13.538646</v>
      </c>
      <c r="Z9" s="1">
        <v>2.6497350000000002</v>
      </c>
      <c r="AA9" s="1">
        <v>0.76992300000000002</v>
      </c>
      <c r="AB9" s="1">
        <v>0.85991399999999996</v>
      </c>
      <c r="AC9" s="1">
        <v>0.91990799999999995</v>
      </c>
      <c r="AD9" s="1">
        <v>0</v>
      </c>
      <c r="AE9" s="1">
        <v>0</v>
      </c>
      <c r="AF9" s="1">
        <v>0</v>
      </c>
      <c r="AG9" s="1">
        <v>0</v>
      </c>
      <c r="AH9" s="111">
        <v>0</v>
      </c>
      <c r="AI9" s="1">
        <v>0</v>
      </c>
      <c r="AJ9" s="1">
        <v>0</v>
      </c>
      <c r="AK9" s="111">
        <v>0</v>
      </c>
      <c r="AL9" s="1">
        <v>0</v>
      </c>
      <c r="AM9" s="1">
        <v>0</v>
      </c>
      <c r="AN9" s="111">
        <f t="shared" si="1"/>
        <v>0</v>
      </c>
      <c r="AO9" s="1">
        <f t="shared" si="2"/>
        <v>0</v>
      </c>
      <c r="AP9" s="126">
        <f t="shared" si="3"/>
        <v>0</v>
      </c>
    </row>
    <row r="10" spans="1:42" x14ac:dyDescent="0.3">
      <c r="A10" s="1">
        <v>4</v>
      </c>
      <c r="B10" s="1" t="s">
        <v>40</v>
      </c>
      <c r="C10" s="1">
        <v>1396</v>
      </c>
      <c r="D10" s="1">
        <v>10000</v>
      </c>
      <c r="E10" s="1">
        <v>-4.392144</v>
      </c>
      <c r="F10" s="1">
        <v>-1604662.1899540001</v>
      </c>
      <c r="G10" s="1">
        <v>-1118805.9992780001</v>
      </c>
      <c r="H10" s="1">
        <v>291.08000500000003</v>
      </c>
      <c r="I10" s="1">
        <v>152.19637900000001</v>
      </c>
      <c r="J10" s="1">
        <v>35.999532000000002</v>
      </c>
      <c r="K10" s="1">
        <v>2.7778139999999998</v>
      </c>
      <c r="L10" s="1">
        <v>0.83975599999999995</v>
      </c>
      <c r="M10" s="111">
        <v>100</v>
      </c>
      <c r="N10" s="1">
        <v>100</v>
      </c>
      <c r="O10" s="1">
        <v>0</v>
      </c>
      <c r="P10" s="1">
        <v>0</v>
      </c>
      <c r="Q10" s="1">
        <v>0</v>
      </c>
      <c r="R10" s="111">
        <v>45.155484000000001</v>
      </c>
      <c r="S10" s="1">
        <v>3.89961</v>
      </c>
      <c r="T10" s="1">
        <v>11.528847000000001</v>
      </c>
      <c r="U10" s="1">
        <v>3.0596939999999999</v>
      </c>
      <c r="V10" s="1">
        <v>8.7291270000000001</v>
      </c>
      <c r="W10" s="1">
        <v>0.169983</v>
      </c>
      <c r="X10" s="1">
        <v>8.7191279999999995</v>
      </c>
      <c r="Y10" s="1">
        <v>13.538646</v>
      </c>
      <c r="Z10" s="1">
        <v>2.6497350000000002</v>
      </c>
      <c r="AA10" s="1">
        <v>0.76992300000000002</v>
      </c>
      <c r="AB10" s="1">
        <v>0.85991399999999996</v>
      </c>
      <c r="AC10" s="1">
        <v>0.91990799999999995</v>
      </c>
      <c r="AD10" s="1">
        <v>0</v>
      </c>
      <c r="AE10" s="1">
        <v>0</v>
      </c>
      <c r="AF10" s="1">
        <v>0</v>
      </c>
      <c r="AG10" s="1">
        <v>0</v>
      </c>
      <c r="AH10" s="111">
        <v>0</v>
      </c>
      <c r="AI10" s="1">
        <v>0</v>
      </c>
      <c r="AJ10" s="1">
        <v>0</v>
      </c>
      <c r="AK10" s="111">
        <v>0</v>
      </c>
      <c r="AL10" s="1">
        <v>0</v>
      </c>
      <c r="AM10" s="1">
        <v>0</v>
      </c>
      <c r="AN10" s="111">
        <f t="shared" si="1"/>
        <v>0</v>
      </c>
      <c r="AO10" s="1">
        <f t="shared" si="2"/>
        <v>0</v>
      </c>
      <c r="AP10" s="126">
        <f t="shared" si="3"/>
        <v>0</v>
      </c>
    </row>
    <row r="11" spans="1:42" x14ac:dyDescent="0.3">
      <c r="A11" s="1">
        <v>5</v>
      </c>
      <c r="B11" s="1" t="s">
        <v>40</v>
      </c>
      <c r="C11" s="1">
        <v>1395</v>
      </c>
      <c r="D11" s="1">
        <v>10000</v>
      </c>
      <c r="E11" s="1">
        <v>-4.4009790000000004</v>
      </c>
      <c r="F11" s="1">
        <v>-1604371.155549</v>
      </c>
      <c r="G11" s="1">
        <v>-1118958.1955240001</v>
      </c>
      <c r="H11" s="1">
        <v>290.98879599999998</v>
      </c>
      <c r="I11" s="1">
        <v>152.196112</v>
      </c>
      <c r="J11" s="1">
        <v>35.996369999999999</v>
      </c>
      <c r="K11" s="1">
        <v>2.7780580000000001</v>
      </c>
      <c r="L11" s="1">
        <v>0.84265000000000001</v>
      </c>
      <c r="M11" s="111">
        <v>100</v>
      </c>
      <c r="N11" s="1">
        <v>100</v>
      </c>
      <c r="O11" s="1">
        <v>0</v>
      </c>
      <c r="P11" s="1">
        <v>0</v>
      </c>
      <c r="Q11" s="1">
        <v>0</v>
      </c>
      <c r="R11" s="111">
        <v>45.155484000000001</v>
      </c>
      <c r="S11" s="1">
        <v>3.89961</v>
      </c>
      <c r="T11" s="1">
        <v>11.528847000000001</v>
      </c>
      <c r="U11" s="1">
        <v>3.0596939999999999</v>
      </c>
      <c r="V11" s="1">
        <v>8.7291270000000001</v>
      </c>
      <c r="W11" s="1">
        <v>0.169983</v>
      </c>
      <c r="X11" s="1">
        <v>8.7191279999999995</v>
      </c>
      <c r="Y11" s="1">
        <v>13.538646</v>
      </c>
      <c r="Z11" s="1">
        <v>2.6497350000000002</v>
      </c>
      <c r="AA11" s="1">
        <v>0.76992300000000002</v>
      </c>
      <c r="AB11" s="1">
        <v>0.85991399999999996</v>
      </c>
      <c r="AC11" s="1">
        <v>0.91990799999999995</v>
      </c>
      <c r="AD11" s="1">
        <v>0</v>
      </c>
      <c r="AE11" s="1">
        <v>0</v>
      </c>
      <c r="AF11" s="1">
        <v>0</v>
      </c>
      <c r="AG11" s="1">
        <v>0</v>
      </c>
      <c r="AH11" s="111">
        <v>0</v>
      </c>
      <c r="AI11" s="1">
        <v>0</v>
      </c>
      <c r="AJ11" s="1">
        <v>0</v>
      </c>
      <c r="AK11" s="111">
        <v>0</v>
      </c>
      <c r="AL11" s="1">
        <v>0</v>
      </c>
      <c r="AM11" s="1">
        <v>0</v>
      </c>
      <c r="AN11" s="111">
        <f t="shared" si="1"/>
        <v>0</v>
      </c>
      <c r="AO11" s="1">
        <f t="shared" si="2"/>
        <v>0</v>
      </c>
      <c r="AP11" s="126">
        <f t="shared" si="3"/>
        <v>0</v>
      </c>
    </row>
    <row r="12" spans="1:42" x14ac:dyDescent="0.3">
      <c r="A12" s="1">
        <v>6</v>
      </c>
      <c r="B12" s="1" t="s">
        <v>40</v>
      </c>
      <c r="C12" s="1">
        <v>1394</v>
      </c>
      <c r="D12" s="1">
        <v>10000</v>
      </c>
      <c r="E12" s="1">
        <v>-4.4098280000000001</v>
      </c>
      <c r="F12" s="1">
        <v>-1604080.2123799999</v>
      </c>
      <c r="G12" s="1">
        <v>-1119110.3915029999</v>
      </c>
      <c r="H12" s="1">
        <v>290.89753200000001</v>
      </c>
      <c r="I12" s="1">
        <v>152.19584599999999</v>
      </c>
      <c r="J12" s="1">
        <v>35.993206999999998</v>
      </c>
      <c r="K12" s="1">
        <v>2.778302</v>
      </c>
      <c r="L12" s="1">
        <v>0.84554799999999997</v>
      </c>
      <c r="M12" s="111">
        <v>100</v>
      </c>
      <c r="N12" s="1">
        <v>100</v>
      </c>
      <c r="O12" s="1">
        <v>0</v>
      </c>
      <c r="P12" s="1">
        <v>0</v>
      </c>
      <c r="Q12" s="1">
        <v>0</v>
      </c>
      <c r="R12" s="111">
        <v>45.155484000000001</v>
      </c>
      <c r="S12" s="1">
        <v>3.89961</v>
      </c>
      <c r="T12" s="1">
        <v>11.528847000000001</v>
      </c>
      <c r="U12" s="1">
        <v>3.0596939999999999</v>
      </c>
      <c r="V12" s="1">
        <v>8.7291270000000001</v>
      </c>
      <c r="W12" s="1">
        <v>0.169983</v>
      </c>
      <c r="X12" s="1">
        <v>8.7191279999999995</v>
      </c>
      <c r="Y12" s="1">
        <v>13.538646</v>
      </c>
      <c r="Z12" s="1">
        <v>2.6497350000000002</v>
      </c>
      <c r="AA12" s="1">
        <v>0.76992300000000002</v>
      </c>
      <c r="AB12" s="1">
        <v>0.85991399999999996</v>
      </c>
      <c r="AC12" s="1">
        <v>0.91990799999999995</v>
      </c>
      <c r="AD12" s="1">
        <v>0</v>
      </c>
      <c r="AE12" s="1">
        <v>0</v>
      </c>
      <c r="AF12" s="1">
        <v>0</v>
      </c>
      <c r="AG12" s="1">
        <v>0</v>
      </c>
      <c r="AH12" s="111">
        <v>0</v>
      </c>
      <c r="AI12" s="1">
        <v>0</v>
      </c>
      <c r="AJ12" s="1">
        <v>0</v>
      </c>
      <c r="AK12" s="111">
        <v>0</v>
      </c>
      <c r="AL12" s="1">
        <v>0</v>
      </c>
      <c r="AM12" s="1">
        <v>0</v>
      </c>
      <c r="AN12" s="111">
        <f t="shared" si="1"/>
        <v>0</v>
      </c>
      <c r="AO12" s="1">
        <f t="shared" si="2"/>
        <v>0</v>
      </c>
      <c r="AP12" s="126">
        <f t="shared" si="3"/>
        <v>0</v>
      </c>
    </row>
    <row r="13" spans="1:42" x14ac:dyDescent="0.3">
      <c r="A13" s="1">
        <v>7</v>
      </c>
      <c r="B13" s="1" t="s">
        <v>40</v>
      </c>
      <c r="C13" s="1">
        <v>1393</v>
      </c>
      <c r="D13" s="1">
        <v>10000</v>
      </c>
      <c r="E13" s="1">
        <v>-4.4186899999999998</v>
      </c>
      <c r="F13" s="1">
        <v>-1603789.360503</v>
      </c>
      <c r="G13" s="1">
        <v>-1119262.5872150001</v>
      </c>
      <c r="H13" s="1">
        <v>290.80621400000001</v>
      </c>
      <c r="I13" s="1">
        <v>152.19557900000001</v>
      </c>
      <c r="J13" s="1">
        <v>35.990045000000002</v>
      </c>
      <c r="K13" s="1">
        <v>2.778546</v>
      </c>
      <c r="L13" s="1">
        <v>0.84844900000000001</v>
      </c>
      <c r="M13" s="111">
        <v>100</v>
      </c>
      <c r="N13" s="1">
        <v>100</v>
      </c>
      <c r="O13" s="1">
        <v>0</v>
      </c>
      <c r="P13" s="1">
        <v>0</v>
      </c>
      <c r="Q13" s="1">
        <v>0</v>
      </c>
      <c r="R13" s="111">
        <v>45.155484000000001</v>
      </c>
      <c r="S13" s="1">
        <v>3.89961</v>
      </c>
      <c r="T13" s="1">
        <v>11.528847000000001</v>
      </c>
      <c r="U13" s="1">
        <v>3.0596939999999999</v>
      </c>
      <c r="V13" s="1">
        <v>8.7291270000000001</v>
      </c>
      <c r="W13" s="1">
        <v>0.169983</v>
      </c>
      <c r="X13" s="1">
        <v>8.7191279999999995</v>
      </c>
      <c r="Y13" s="1">
        <v>13.538646</v>
      </c>
      <c r="Z13" s="1">
        <v>2.6497350000000002</v>
      </c>
      <c r="AA13" s="1">
        <v>0.76992300000000002</v>
      </c>
      <c r="AB13" s="1">
        <v>0.85991399999999996</v>
      </c>
      <c r="AC13" s="1">
        <v>0.91990799999999995</v>
      </c>
      <c r="AD13" s="1">
        <v>0</v>
      </c>
      <c r="AE13" s="1">
        <v>0</v>
      </c>
      <c r="AF13" s="1">
        <v>0</v>
      </c>
      <c r="AG13" s="1">
        <v>0</v>
      </c>
      <c r="AH13" s="111">
        <v>0</v>
      </c>
      <c r="AI13" s="1">
        <v>0</v>
      </c>
      <c r="AJ13" s="1">
        <v>0</v>
      </c>
      <c r="AK13" s="111">
        <v>0</v>
      </c>
      <c r="AL13" s="1">
        <v>0</v>
      </c>
      <c r="AM13" s="1">
        <v>0</v>
      </c>
      <c r="AN13" s="111">
        <f t="shared" si="1"/>
        <v>0</v>
      </c>
      <c r="AO13" s="1">
        <f t="shared" si="2"/>
        <v>0</v>
      </c>
      <c r="AP13" s="126">
        <f t="shared" si="3"/>
        <v>0</v>
      </c>
    </row>
    <row r="14" spans="1:42" x14ac:dyDescent="0.3">
      <c r="A14" s="1">
        <v>8</v>
      </c>
      <c r="B14" s="1" t="s">
        <v>40</v>
      </c>
      <c r="C14" s="1">
        <v>1392</v>
      </c>
      <c r="D14" s="1">
        <v>10000</v>
      </c>
      <c r="E14" s="1">
        <v>-4.4275650000000004</v>
      </c>
      <c r="F14" s="1">
        <v>-1603498.5999710001</v>
      </c>
      <c r="G14" s="1">
        <v>-1119414.782661</v>
      </c>
      <c r="H14" s="1">
        <v>290.71484099999998</v>
      </c>
      <c r="I14" s="1">
        <v>152.195312</v>
      </c>
      <c r="J14" s="1">
        <v>35.986882000000001</v>
      </c>
      <c r="K14" s="1">
        <v>2.7787899999999999</v>
      </c>
      <c r="L14" s="1">
        <v>0.85135400000000006</v>
      </c>
      <c r="M14" s="111">
        <v>100</v>
      </c>
      <c r="N14" s="1">
        <v>100</v>
      </c>
      <c r="O14" s="1">
        <v>0</v>
      </c>
      <c r="P14" s="1">
        <v>0</v>
      </c>
      <c r="Q14" s="1">
        <v>0</v>
      </c>
      <c r="R14" s="111">
        <v>45.155484000000001</v>
      </c>
      <c r="S14" s="1">
        <v>3.89961</v>
      </c>
      <c r="T14" s="1">
        <v>11.528847000000001</v>
      </c>
      <c r="U14" s="1">
        <v>3.0596939999999999</v>
      </c>
      <c r="V14" s="1">
        <v>8.7291270000000001</v>
      </c>
      <c r="W14" s="1">
        <v>0.169983</v>
      </c>
      <c r="X14" s="1">
        <v>8.7191279999999995</v>
      </c>
      <c r="Y14" s="1">
        <v>13.538646</v>
      </c>
      <c r="Z14" s="1">
        <v>2.6497350000000002</v>
      </c>
      <c r="AA14" s="1">
        <v>0.76992300000000002</v>
      </c>
      <c r="AB14" s="1">
        <v>0.85991399999999996</v>
      </c>
      <c r="AC14" s="1">
        <v>0.91990799999999995</v>
      </c>
      <c r="AD14" s="1">
        <v>0</v>
      </c>
      <c r="AE14" s="1">
        <v>0</v>
      </c>
      <c r="AF14" s="1">
        <v>0</v>
      </c>
      <c r="AG14" s="1">
        <v>0</v>
      </c>
      <c r="AH14" s="111">
        <v>0</v>
      </c>
      <c r="AI14" s="1">
        <v>0</v>
      </c>
      <c r="AJ14" s="1">
        <v>0</v>
      </c>
      <c r="AK14" s="111">
        <v>0</v>
      </c>
      <c r="AL14" s="1">
        <v>0</v>
      </c>
      <c r="AM14" s="1">
        <v>0</v>
      </c>
      <c r="AN14" s="111">
        <f t="shared" si="1"/>
        <v>0</v>
      </c>
      <c r="AO14" s="1">
        <f t="shared" si="2"/>
        <v>0</v>
      </c>
      <c r="AP14" s="126">
        <f t="shared" si="3"/>
        <v>0</v>
      </c>
    </row>
    <row r="15" spans="1:42" x14ac:dyDescent="0.3">
      <c r="A15" s="1">
        <v>9</v>
      </c>
      <c r="B15" s="1" t="s">
        <v>40</v>
      </c>
      <c r="C15" s="1">
        <v>1391</v>
      </c>
      <c r="D15" s="1">
        <v>10000</v>
      </c>
      <c r="E15" s="1">
        <v>-4.4364530000000002</v>
      </c>
      <c r="F15" s="1">
        <v>-1603207.930839</v>
      </c>
      <c r="G15" s="1">
        <v>-1119566.9778400001</v>
      </c>
      <c r="H15" s="1">
        <v>290.62341300000003</v>
      </c>
      <c r="I15" s="1">
        <v>152.19504499999999</v>
      </c>
      <c r="J15" s="1">
        <v>35.983719000000001</v>
      </c>
      <c r="K15" s="1">
        <v>2.7790349999999999</v>
      </c>
      <c r="L15" s="1">
        <v>0.85426199999999997</v>
      </c>
      <c r="M15" s="111">
        <v>100</v>
      </c>
      <c r="N15" s="1">
        <v>100</v>
      </c>
      <c r="O15" s="1">
        <v>0</v>
      </c>
      <c r="P15" s="1">
        <v>0</v>
      </c>
      <c r="Q15" s="1">
        <v>0</v>
      </c>
      <c r="R15" s="111">
        <v>45.155484000000001</v>
      </c>
      <c r="S15" s="1">
        <v>3.89961</v>
      </c>
      <c r="T15" s="1">
        <v>11.528847000000001</v>
      </c>
      <c r="U15" s="1">
        <v>3.0596939999999999</v>
      </c>
      <c r="V15" s="1">
        <v>8.7291270000000001</v>
      </c>
      <c r="W15" s="1">
        <v>0.169983</v>
      </c>
      <c r="X15" s="1">
        <v>8.7191279999999995</v>
      </c>
      <c r="Y15" s="1">
        <v>13.538646</v>
      </c>
      <c r="Z15" s="1">
        <v>2.6497350000000002</v>
      </c>
      <c r="AA15" s="1">
        <v>0.76992300000000002</v>
      </c>
      <c r="AB15" s="1">
        <v>0.85991399999999996</v>
      </c>
      <c r="AC15" s="1">
        <v>0.91990799999999995</v>
      </c>
      <c r="AD15" s="1">
        <v>0</v>
      </c>
      <c r="AE15" s="1">
        <v>0</v>
      </c>
      <c r="AF15" s="1">
        <v>0</v>
      </c>
      <c r="AG15" s="1">
        <v>0</v>
      </c>
      <c r="AH15" s="111">
        <v>0</v>
      </c>
      <c r="AI15" s="1">
        <v>0</v>
      </c>
      <c r="AJ15" s="1">
        <v>0</v>
      </c>
      <c r="AK15" s="111">
        <v>0</v>
      </c>
      <c r="AL15" s="1">
        <v>0</v>
      </c>
      <c r="AM15" s="1">
        <v>0</v>
      </c>
      <c r="AN15" s="111">
        <f t="shared" si="1"/>
        <v>0</v>
      </c>
      <c r="AO15" s="1">
        <f t="shared" si="2"/>
        <v>0</v>
      </c>
      <c r="AP15" s="126">
        <f t="shared" si="3"/>
        <v>0</v>
      </c>
    </row>
    <row r="16" spans="1:42" x14ac:dyDescent="0.3">
      <c r="A16" s="1">
        <v>10</v>
      </c>
      <c r="B16" s="1" t="s">
        <v>40</v>
      </c>
      <c r="C16" s="1">
        <v>1390</v>
      </c>
      <c r="D16" s="1">
        <v>10000</v>
      </c>
      <c r="E16" s="1">
        <v>-4.4453550000000002</v>
      </c>
      <c r="F16" s="1">
        <v>-1602917.353163</v>
      </c>
      <c r="G16" s="1">
        <v>-1119719.1727519999</v>
      </c>
      <c r="H16" s="1">
        <v>290.53193099999999</v>
      </c>
      <c r="I16" s="1">
        <v>152.19477800000001</v>
      </c>
      <c r="J16" s="1">
        <v>35.980556999999997</v>
      </c>
      <c r="K16" s="1">
        <v>2.7792789999999998</v>
      </c>
      <c r="L16" s="1">
        <v>0.85717299999999996</v>
      </c>
      <c r="M16" s="111">
        <v>100</v>
      </c>
      <c r="N16" s="1">
        <v>100</v>
      </c>
      <c r="O16" s="1">
        <v>0</v>
      </c>
      <c r="P16" s="1">
        <v>0</v>
      </c>
      <c r="Q16" s="1">
        <v>0</v>
      </c>
      <c r="R16" s="111">
        <v>45.155484000000001</v>
      </c>
      <c r="S16" s="1">
        <v>3.89961</v>
      </c>
      <c r="T16" s="1">
        <v>11.528847000000001</v>
      </c>
      <c r="U16" s="1">
        <v>3.0596939999999999</v>
      </c>
      <c r="V16" s="1">
        <v>8.7291270000000001</v>
      </c>
      <c r="W16" s="1">
        <v>0.169983</v>
      </c>
      <c r="X16" s="1">
        <v>8.7191279999999995</v>
      </c>
      <c r="Y16" s="1">
        <v>13.538646</v>
      </c>
      <c r="Z16" s="1">
        <v>2.6497350000000002</v>
      </c>
      <c r="AA16" s="1">
        <v>0.76992300000000002</v>
      </c>
      <c r="AB16" s="1">
        <v>0.85991399999999996</v>
      </c>
      <c r="AC16" s="1">
        <v>0.91990799999999995</v>
      </c>
      <c r="AD16" s="1">
        <v>0</v>
      </c>
      <c r="AE16" s="1">
        <v>0</v>
      </c>
      <c r="AF16" s="1">
        <v>0</v>
      </c>
      <c r="AG16" s="1">
        <v>0</v>
      </c>
      <c r="AH16" s="111">
        <v>0</v>
      </c>
      <c r="AI16" s="1">
        <v>0</v>
      </c>
      <c r="AJ16" s="1">
        <v>0</v>
      </c>
      <c r="AK16" s="111">
        <v>0</v>
      </c>
      <c r="AL16" s="1">
        <v>0</v>
      </c>
      <c r="AM16" s="1">
        <v>0</v>
      </c>
      <c r="AN16" s="111">
        <f t="shared" si="1"/>
        <v>0</v>
      </c>
      <c r="AO16" s="1">
        <f t="shared" si="2"/>
        <v>0</v>
      </c>
      <c r="AP16" s="126">
        <f t="shared" si="3"/>
        <v>0</v>
      </c>
    </row>
    <row r="17" spans="1:42" x14ac:dyDescent="0.3">
      <c r="A17" s="1">
        <v>11</v>
      </c>
      <c r="B17" s="1" t="s">
        <v>40</v>
      </c>
      <c r="C17" s="1">
        <v>1389</v>
      </c>
      <c r="D17" s="1">
        <v>10000</v>
      </c>
      <c r="E17" s="1">
        <v>-4.4542700000000002</v>
      </c>
      <c r="F17" s="1">
        <v>-1602626.8669960001</v>
      </c>
      <c r="G17" s="1">
        <v>-1119871.3673970001</v>
      </c>
      <c r="H17" s="1">
        <v>290.44039299999997</v>
      </c>
      <c r="I17" s="1">
        <v>152.19451100000001</v>
      </c>
      <c r="J17" s="1">
        <v>35.977393999999997</v>
      </c>
      <c r="K17" s="1">
        <v>2.7795230000000002</v>
      </c>
      <c r="L17" s="1">
        <v>0.86008899999999999</v>
      </c>
      <c r="M17" s="111">
        <v>100</v>
      </c>
      <c r="N17" s="1">
        <v>100</v>
      </c>
      <c r="O17" s="1">
        <v>0</v>
      </c>
      <c r="P17" s="1">
        <v>0</v>
      </c>
      <c r="Q17" s="1">
        <v>0</v>
      </c>
      <c r="R17" s="111">
        <v>45.155484000000001</v>
      </c>
      <c r="S17" s="1">
        <v>3.89961</v>
      </c>
      <c r="T17" s="1">
        <v>11.528847000000001</v>
      </c>
      <c r="U17" s="1">
        <v>3.0596939999999999</v>
      </c>
      <c r="V17" s="1">
        <v>8.7291270000000001</v>
      </c>
      <c r="W17" s="1">
        <v>0.169983</v>
      </c>
      <c r="X17" s="1">
        <v>8.7191279999999995</v>
      </c>
      <c r="Y17" s="1">
        <v>13.538646</v>
      </c>
      <c r="Z17" s="1">
        <v>2.6497350000000002</v>
      </c>
      <c r="AA17" s="1">
        <v>0.76992300000000002</v>
      </c>
      <c r="AB17" s="1">
        <v>0.85991399999999996</v>
      </c>
      <c r="AC17" s="1">
        <v>0.91990799999999995</v>
      </c>
      <c r="AD17" s="1">
        <v>0</v>
      </c>
      <c r="AE17" s="1">
        <v>0</v>
      </c>
      <c r="AF17" s="1">
        <v>0</v>
      </c>
      <c r="AG17" s="1">
        <v>0</v>
      </c>
      <c r="AH17" s="111">
        <v>0</v>
      </c>
      <c r="AI17" s="1">
        <v>0</v>
      </c>
      <c r="AJ17" s="1">
        <v>0</v>
      </c>
      <c r="AK17" s="111">
        <v>0</v>
      </c>
      <c r="AL17" s="1">
        <v>0</v>
      </c>
      <c r="AM17" s="1">
        <v>0</v>
      </c>
      <c r="AN17" s="111">
        <f t="shared" si="1"/>
        <v>0</v>
      </c>
      <c r="AO17" s="1">
        <f t="shared" si="2"/>
        <v>0</v>
      </c>
      <c r="AP17" s="126">
        <f t="shared" si="3"/>
        <v>0</v>
      </c>
    </row>
    <row r="18" spans="1:42" x14ac:dyDescent="0.3">
      <c r="A18" s="1">
        <v>12</v>
      </c>
      <c r="B18" s="1" t="s">
        <v>40</v>
      </c>
      <c r="C18" s="1">
        <v>1388</v>
      </c>
      <c r="D18" s="1">
        <v>10000</v>
      </c>
      <c r="E18" s="1">
        <v>-4.4631980000000002</v>
      </c>
      <c r="F18" s="1">
        <v>-1602336.472395</v>
      </c>
      <c r="G18" s="1">
        <v>-1120023.5617740001</v>
      </c>
      <c r="H18" s="1">
        <v>290.34880099999998</v>
      </c>
      <c r="I18" s="1">
        <v>152.194244</v>
      </c>
      <c r="J18" s="1">
        <v>35.974232000000001</v>
      </c>
      <c r="K18" s="1">
        <v>2.7797670000000001</v>
      </c>
      <c r="L18" s="1">
        <v>0.86300699999999997</v>
      </c>
      <c r="M18" s="111">
        <v>100</v>
      </c>
      <c r="N18" s="1">
        <v>100</v>
      </c>
      <c r="O18" s="1">
        <v>0</v>
      </c>
      <c r="P18" s="1">
        <v>0</v>
      </c>
      <c r="Q18" s="1">
        <v>0</v>
      </c>
      <c r="R18" s="111">
        <v>45.155484000000001</v>
      </c>
      <c r="S18" s="1">
        <v>3.89961</v>
      </c>
      <c r="T18" s="1">
        <v>11.528847000000001</v>
      </c>
      <c r="U18" s="1">
        <v>3.0596939999999999</v>
      </c>
      <c r="V18" s="1">
        <v>8.7291270000000001</v>
      </c>
      <c r="W18" s="1">
        <v>0.169983</v>
      </c>
      <c r="X18" s="1">
        <v>8.7191279999999995</v>
      </c>
      <c r="Y18" s="1">
        <v>13.538646</v>
      </c>
      <c r="Z18" s="1">
        <v>2.6497350000000002</v>
      </c>
      <c r="AA18" s="1">
        <v>0.76992300000000002</v>
      </c>
      <c r="AB18" s="1">
        <v>0.85991399999999996</v>
      </c>
      <c r="AC18" s="1">
        <v>0.91990799999999995</v>
      </c>
      <c r="AD18" s="1">
        <v>0</v>
      </c>
      <c r="AE18" s="1">
        <v>0</v>
      </c>
      <c r="AF18" s="1">
        <v>0</v>
      </c>
      <c r="AG18" s="1">
        <v>0</v>
      </c>
      <c r="AH18" s="111">
        <v>0</v>
      </c>
      <c r="AI18" s="1">
        <v>0</v>
      </c>
      <c r="AJ18" s="1">
        <v>0</v>
      </c>
      <c r="AK18" s="111">
        <v>0</v>
      </c>
      <c r="AL18" s="1">
        <v>0</v>
      </c>
      <c r="AM18" s="1">
        <v>0</v>
      </c>
      <c r="AN18" s="111">
        <f t="shared" si="1"/>
        <v>0</v>
      </c>
      <c r="AO18" s="1">
        <f t="shared" si="2"/>
        <v>0</v>
      </c>
      <c r="AP18" s="126">
        <f t="shared" si="3"/>
        <v>0</v>
      </c>
    </row>
    <row r="19" spans="1:42" x14ac:dyDescent="0.3">
      <c r="A19" s="1">
        <v>13</v>
      </c>
      <c r="B19" s="1" t="s">
        <v>40</v>
      </c>
      <c r="C19" s="1">
        <v>1387</v>
      </c>
      <c r="D19" s="1">
        <v>10000</v>
      </c>
      <c r="E19" s="1">
        <v>-4.4721399999999996</v>
      </c>
      <c r="F19" s="1">
        <v>-1602046.1694130001</v>
      </c>
      <c r="G19" s="1">
        <v>-1120175.7558850001</v>
      </c>
      <c r="H19" s="1">
        <v>290.25715400000001</v>
      </c>
      <c r="I19" s="1">
        <v>152.19397699999999</v>
      </c>
      <c r="J19" s="1">
        <v>35.971069</v>
      </c>
      <c r="K19" s="1">
        <v>2.7800120000000001</v>
      </c>
      <c r="L19" s="1">
        <v>0.86592999999999998</v>
      </c>
      <c r="M19" s="111">
        <v>100</v>
      </c>
      <c r="N19" s="1">
        <v>100</v>
      </c>
      <c r="O19" s="1">
        <v>0</v>
      </c>
      <c r="P19" s="1">
        <v>0</v>
      </c>
      <c r="Q19" s="1">
        <v>0</v>
      </c>
      <c r="R19" s="111">
        <v>45.155484000000001</v>
      </c>
      <c r="S19" s="1">
        <v>3.89961</v>
      </c>
      <c r="T19" s="1">
        <v>11.528847000000001</v>
      </c>
      <c r="U19" s="1">
        <v>3.0596939999999999</v>
      </c>
      <c r="V19" s="1">
        <v>8.7291270000000001</v>
      </c>
      <c r="W19" s="1">
        <v>0.169983</v>
      </c>
      <c r="X19" s="1">
        <v>8.7191279999999995</v>
      </c>
      <c r="Y19" s="1">
        <v>13.538646</v>
      </c>
      <c r="Z19" s="1">
        <v>2.6497350000000002</v>
      </c>
      <c r="AA19" s="1">
        <v>0.76992300000000002</v>
      </c>
      <c r="AB19" s="1">
        <v>0.85991399999999996</v>
      </c>
      <c r="AC19" s="1">
        <v>0.91990799999999995</v>
      </c>
      <c r="AD19" s="1">
        <v>0</v>
      </c>
      <c r="AE19" s="1">
        <v>0</v>
      </c>
      <c r="AF19" s="1">
        <v>0</v>
      </c>
      <c r="AG19" s="1">
        <v>0</v>
      </c>
      <c r="AH19" s="111">
        <v>0</v>
      </c>
      <c r="AI19" s="1">
        <v>0</v>
      </c>
      <c r="AJ19" s="1">
        <v>0</v>
      </c>
      <c r="AK19" s="111">
        <v>0</v>
      </c>
      <c r="AL19" s="1">
        <v>0</v>
      </c>
      <c r="AM19" s="1">
        <v>0</v>
      </c>
      <c r="AN19" s="111">
        <f t="shared" si="1"/>
        <v>0</v>
      </c>
      <c r="AO19" s="1">
        <f t="shared" si="2"/>
        <v>0</v>
      </c>
      <c r="AP19" s="126">
        <f t="shared" si="3"/>
        <v>0</v>
      </c>
    </row>
    <row r="20" spans="1:42" x14ac:dyDescent="0.3">
      <c r="A20" s="1">
        <v>14</v>
      </c>
      <c r="B20" s="1" t="s">
        <v>40</v>
      </c>
      <c r="C20" s="1">
        <v>1386</v>
      </c>
      <c r="D20" s="1">
        <v>10000</v>
      </c>
      <c r="E20" s="1">
        <v>-4.481096</v>
      </c>
      <c r="F20" s="1">
        <v>-1601755.958106</v>
      </c>
      <c r="G20" s="1">
        <v>-1120327.949729</v>
      </c>
      <c r="H20" s="1">
        <v>290.16545100000002</v>
      </c>
      <c r="I20" s="1">
        <v>152.19371000000001</v>
      </c>
      <c r="J20" s="1">
        <v>35.967906999999997</v>
      </c>
      <c r="K20" s="1">
        <v>2.7802560000000001</v>
      </c>
      <c r="L20" s="1">
        <v>0.86885500000000004</v>
      </c>
      <c r="M20" s="111">
        <v>100</v>
      </c>
      <c r="N20" s="1">
        <v>100</v>
      </c>
      <c r="O20" s="1">
        <v>0</v>
      </c>
      <c r="P20" s="1">
        <v>0</v>
      </c>
      <c r="Q20" s="1">
        <v>0</v>
      </c>
      <c r="R20" s="111">
        <v>45.155484000000001</v>
      </c>
      <c r="S20" s="1">
        <v>3.89961</v>
      </c>
      <c r="T20" s="1">
        <v>11.528847000000001</v>
      </c>
      <c r="U20" s="1">
        <v>3.0596939999999999</v>
      </c>
      <c r="V20" s="1">
        <v>8.7291270000000001</v>
      </c>
      <c r="W20" s="1">
        <v>0.169983</v>
      </c>
      <c r="X20" s="1">
        <v>8.7191279999999995</v>
      </c>
      <c r="Y20" s="1">
        <v>13.538646</v>
      </c>
      <c r="Z20" s="1">
        <v>2.6497350000000002</v>
      </c>
      <c r="AA20" s="1">
        <v>0.76992300000000002</v>
      </c>
      <c r="AB20" s="1">
        <v>0.85991399999999996</v>
      </c>
      <c r="AC20" s="1">
        <v>0.91990799999999995</v>
      </c>
      <c r="AD20" s="1">
        <v>0</v>
      </c>
      <c r="AE20" s="1">
        <v>0</v>
      </c>
      <c r="AF20" s="1">
        <v>0</v>
      </c>
      <c r="AG20" s="1">
        <v>0</v>
      </c>
      <c r="AH20" s="111">
        <v>0</v>
      </c>
      <c r="AI20" s="1">
        <v>0</v>
      </c>
      <c r="AJ20" s="1">
        <v>0</v>
      </c>
      <c r="AK20" s="111">
        <v>0</v>
      </c>
      <c r="AL20" s="1">
        <v>0</v>
      </c>
      <c r="AM20" s="1">
        <v>0</v>
      </c>
      <c r="AN20" s="111">
        <f t="shared" si="1"/>
        <v>0</v>
      </c>
      <c r="AO20" s="1">
        <f t="shared" si="2"/>
        <v>0</v>
      </c>
      <c r="AP20" s="126">
        <f t="shared" si="3"/>
        <v>0</v>
      </c>
    </row>
    <row r="21" spans="1:42" x14ac:dyDescent="0.3">
      <c r="A21" s="1">
        <v>15</v>
      </c>
      <c r="B21" s="1" t="s">
        <v>40</v>
      </c>
      <c r="C21" s="1">
        <v>1385</v>
      </c>
      <c r="D21" s="1">
        <v>10000</v>
      </c>
      <c r="E21" s="1">
        <v>-4.4900650000000004</v>
      </c>
      <c r="F21" s="1">
        <v>-1601465.8385290001</v>
      </c>
      <c r="G21" s="1">
        <v>-1120480.1433049999</v>
      </c>
      <c r="H21" s="1">
        <v>290.07369399999999</v>
      </c>
      <c r="I21" s="1">
        <v>152.193442</v>
      </c>
      <c r="J21" s="1">
        <v>35.964744000000003</v>
      </c>
      <c r="K21" s="1">
        <v>2.7805010000000001</v>
      </c>
      <c r="L21" s="1">
        <v>0.87178500000000003</v>
      </c>
      <c r="M21" s="111">
        <v>100</v>
      </c>
      <c r="N21" s="1">
        <v>100</v>
      </c>
      <c r="O21" s="1">
        <v>0</v>
      </c>
      <c r="P21" s="1">
        <v>0</v>
      </c>
      <c r="Q21" s="1">
        <v>0</v>
      </c>
      <c r="R21" s="111">
        <v>45.155484000000001</v>
      </c>
      <c r="S21" s="1">
        <v>3.89961</v>
      </c>
      <c r="T21" s="1">
        <v>11.528847000000001</v>
      </c>
      <c r="U21" s="1">
        <v>3.0596939999999999</v>
      </c>
      <c r="V21" s="1">
        <v>8.7291270000000001</v>
      </c>
      <c r="W21" s="1">
        <v>0.169983</v>
      </c>
      <c r="X21" s="1">
        <v>8.7191279999999995</v>
      </c>
      <c r="Y21" s="1">
        <v>13.538646</v>
      </c>
      <c r="Z21" s="1">
        <v>2.6497350000000002</v>
      </c>
      <c r="AA21" s="1">
        <v>0.76992300000000002</v>
      </c>
      <c r="AB21" s="1">
        <v>0.85991399999999996</v>
      </c>
      <c r="AC21" s="1">
        <v>0.91990799999999995</v>
      </c>
      <c r="AD21" s="1">
        <v>0</v>
      </c>
      <c r="AE21" s="1">
        <v>0</v>
      </c>
      <c r="AF21" s="1">
        <v>0</v>
      </c>
      <c r="AG21" s="1">
        <v>0</v>
      </c>
      <c r="AH21" s="111">
        <v>0</v>
      </c>
      <c r="AI21" s="1">
        <v>0</v>
      </c>
      <c r="AJ21" s="1">
        <v>0</v>
      </c>
      <c r="AK21" s="111">
        <v>0</v>
      </c>
      <c r="AL21" s="1">
        <v>0</v>
      </c>
      <c r="AM21" s="1">
        <v>0</v>
      </c>
      <c r="AN21" s="111">
        <f t="shared" si="1"/>
        <v>0</v>
      </c>
      <c r="AO21" s="1">
        <f t="shared" si="2"/>
        <v>0</v>
      </c>
      <c r="AP21" s="126">
        <f t="shared" si="3"/>
        <v>0</v>
      </c>
    </row>
    <row r="22" spans="1:42" x14ac:dyDescent="0.3">
      <c r="A22" s="1">
        <v>16</v>
      </c>
      <c r="B22" s="1" t="s">
        <v>40</v>
      </c>
      <c r="C22" s="1">
        <v>1384</v>
      </c>
      <c r="D22" s="1">
        <v>10000</v>
      </c>
      <c r="E22" s="1">
        <v>-4.4990480000000002</v>
      </c>
      <c r="F22" s="1">
        <v>-1601175.8107370001</v>
      </c>
      <c r="G22" s="1">
        <v>-1120632.3366129999</v>
      </c>
      <c r="H22" s="1">
        <v>289.98188099999999</v>
      </c>
      <c r="I22" s="1">
        <v>152.193175</v>
      </c>
      <c r="J22" s="1">
        <v>35.961582</v>
      </c>
      <c r="K22" s="1">
        <v>2.780745</v>
      </c>
      <c r="L22" s="1">
        <v>0.87471699999999997</v>
      </c>
      <c r="M22" s="111">
        <v>100</v>
      </c>
      <c r="N22" s="1">
        <v>100</v>
      </c>
      <c r="O22" s="1">
        <v>0</v>
      </c>
      <c r="P22" s="1">
        <v>0</v>
      </c>
      <c r="Q22" s="1">
        <v>0</v>
      </c>
      <c r="R22" s="111">
        <v>45.155484000000001</v>
      </c>
      <c r="S22" s="1">
        <v>3.89961</v>
      </c>
      <c r="T22" s="1">
        <v>11.528847000000001</v>
      </c>
      <c r="U22" s="1">
        <v>3.0596939999999999</v>
      </c>
      <c r="V22" s="1">
        <v>8.7291270000000001</v>
      </c>
      <c r="W22" s="1">
        <v>0.169983</v>
      </c>
      <c r="X22" s="1">
        <v>8.7191279999999995</v>
      </c>
      <c r="Y22" s="1">
        <v>13.538646</v>
      </c>
      <c r="Z22" s="1">
        <v>2.6497350000000002</v>
      </c>
      <c r="AA22" s="1">
        <v>0.76992300000000002</v>
      </c>
      <c r="AB22" s="1">
        <v>0.85991399999999996</v>
      </c>
      <c r="AC22" s="1">
        <v>0.91990799999999995</v>
      </c>
      <c r="AD22" s="1">
        <v>0</v>
      </c>
      <c r="AE22" s="1">
        <v>0</v>
      </c>
      <c r="AF22" s="1">
        <v>0</v>
      </c>
      <c r="AG22" s="1">
        <v>0</v>
      </c>
      <c r="AH22" s="111">
        <v>0</v>
      </c>
      <c r="AI22" s="1">
        <v>0</v>
      </c>
      <c r="AJ22" s="1">
        <v>0</v>
      </c>
      <c r="AK22" s="111">
        <v>0</v>
      </c>
      <c r="AL22" s="1">
        <v>0</v>
      </c>
      <c r="AM22" s="1">
        <v>0</v>
      </c>
      <c r="AN22" s="111">
        <f t="shared" si="1"/>
        <v>0</v>
      </c>
      <c r="AO22" s="1">
        <f t="shared" si="2"/>
        <v>0</v>
      </c>
      <c r="AP22" s="126">
        <f t="shared" si="3"/>
        <v>0</v>
      </c>
    </row>
    <row r="23" spans="1:42" x14ac:dyDescent="0.3">
      <c r="A23" s="1">
        <v>17</v>
      </c>
      <c r="B23" s="1" t="s">
        <v>40</v>
      </c>
      <c r="C23" s="1">
        <v>1383</v>
      </c>
      <c r="D23" s="1">
        <v>10000</v>
      </c>
      <c r="E23" s="1">
        <v>-4.5080439999999999</v>
      </c>
      <c r="F23" s="1">
        <v>-1600885.874785</v>
      </c>
      <c r="G23" s="1">
        <v>-1120784.529655</v>
      </c>
      <c r="H23" s="1">
        <v>289.89001300000001</v>
      </c>
      <c r="I23" s="1">
        <v>152.19290699999999</v>
      </c>
      <c r="J23" s="1">
        <v>35.958418999999999</v>
      </c>
      <c r="K23" s="1">
        <v>2.7809900000000001</v>
      </c>
      <c r="L23" s="1">
        <v>0.87765400000000005</v>
      </c>
      <c r="M23" s="111">
        <v>100</v>
      </c>
      <c r="N23" s="1">
        <v>100</v>
      </c>
      <c r="O23" s="1">
        <v>0</v>
      </c>
      <c r="P23" s="1">
        <v>0</v>
      </c>
      <c r="Q23" s="1">
        <v>0</v>
      </c>
      <c r="R23" s="111">
        <v>45.155484000000001</v>
      </c>
      <c r="S23" s="1">
        <v>3.89961</v>
      </c>
      <c r="T23" s="1">
        <v>11.528847000000001</v>
      </c>
      <c r="U23" s="1">
        <v>3.0596939999999999</v>
      </c>
      <c r="V23" s="1">
        <v>8.7291270000000001</v>
      </c>
      <c r="W23" s="1">
        <v>0.169983</v>
      </c>
      <c r="X23" s="1">
        <v>8.7191279999999995</v>
      </c>
      <c r="Y23" s="1">
        <v>13.538646</v>
      </c>
      <c r="Z23" s="1">
        <v>2.6497350000000002</v>
      </c>
      <c r="AA23" s="1">
        <v>0.76992300000000002</v>
      </c>
      <c r="AB23" s="1">
        <v>0.85991399999999996</v>
      </c>
      <c r="AC23" s="1">
        <v>0.91990799999999995</v>
      </c>
      <c r="AD23" s="1">
        <v>0</v>
      </c>
      <c r="AE23" s="1">
        <v>0</v>
      </c>
      <c r="AF23" s="1">
        <v>0</v>
      </c>
      <c r="AG23" s="1">
        <v>0</v>
      </c>
      <c r="AH23" s="111">
        <v>0</v>
      </c>
      <c r="AI23" s="1">
        <v>0</v>
      </c>
      <c r="AJ23" s="1">
        <v>0</v>
      </c>
      <c r="AK23" s="111">
        <v>0</v>
      </c>
      <c r="AL23" s="1">
        <v>0</v>
      </c>
      <c r="AM23" s="1">
        <v>0</v>
      </c>
      <c r="AN23" s="111">
        <f t="shared" si="1"/>
        <v>0</v>
      </c>
      <c r="AO23" s="1">
        <f t="shared" si="2"/>
        <v>0</v>
      </c>
      <c r="AP23" s="126">
        <f t="shared" si="3"/>
        <v>0</v>
      </c>
    </row>
    <row r="24" spans="1:42" x14ac:dyDescent="0.3">
      <c r="A24" s="1">
        <v>18</v>
      </c>
      <c r="B24" s="1" t="s">
        <v>40</v>
      </c>
      <c r="C24" s="1">
        <v>1382</v>
      </c>
      <c r="D24" s="1">
        <v>10000</v>
      </c>
      <c r="E24" s="1">
        <v>-4.5170529999999998</v>
      </c>
      <c r="F24" s="1">
        <v>-1600596.030729</v>
      </c>
      <c r="G24" s="1">
        <v>-1120936.7224280001</v>
      </c>
      <c r="H24" s="1">
        <v>289.79809</v>
      </c>
      <c r="I24" s="1">
        <v>152.19264000000001</v>
      </c>
      <c r="J24" s="1">
        <v>35.955255999999999</v>
      </c>
      <c r="K24" s="1">
        <v>2.7812350000000001</v>
      </c>
      <c r="L24" s="1">
        <v>0.88059399999999999</v>
      </c>
      <c r="M24" s="111">
        <v>100</v>
      </c>
      <c r="N24" s="1">
        <v>100</v>
      </c>
      <c r="O24" s="1">
        <v>0</v>
      </c>
      <c r="P24" s="1">
        <v>0</v>
      </c>
      <c r="Q24" s="1">
        <v>0</v>
      </c>
      <c r="R24" s="111">
        <v>45.155484000000001</v>
      </c>
      <c r="S24" s="1">
        <v>3.89961</v>
      </c>
      <c r="T24" s="1">
        <v>11.528847000000001</v>
      </c>
      <c r="U24" s="1">
        <v>3.0596939999999999</v>
      </c>
      <c r="V24" s="1">
        <v>8.7291270000000001</v>
      </c>
      <c r="W24" s="1">
        <v>0.169983</v>
      </c>
      <c r="X24" s="1">
        <v>8.7191279999999995</v>
      </c>
      <c r="Y24" s="1">
        <v>13.538646</v>
      </c>
      <c r="Z24" s="1">
        <v>2.6497350000000002</v>
      </c>
      <c r="AA24" s="1">
        <v>0.76992300000000002</v>
      </c>
      <c r="AB24" s="1">
        <v>0.85991399999999996</v>
      </c>
      <c r="AC24" s="1">
        <v>0.91990799999999995</v>
      </c>
      <c r="AD24" s="1">
        <v>0</v>
      </c>
      <c r="AE24" s="1">
        <v>0</v>
      </c>
      <c r="AF24" s="1">
        <v>0</v>
      </c>
      <c r="AG24" s="1">
        <v>0</v>
      </c>
      <c r="AH24" s="111">
        <v>0</v>
      </c>
      <c r="AI24" s="1">
        <v>0</v>
      </c>
      <c r="AJ24" s="1">
        <v>0</v>
      </c>
      <c r="AK24" s="111">
        <v>0</v>
      </c>
      <c r="AL24" s="1">
        <v>0</v>
      </c>
      <c r="AM24" s="1">
        <v>0</v>
      </c>
      <c r="AN24" s="111">
        <f t="shared" si="1"/>
        <v>0</v>
      </c>
      <c r="AO24" s="1">
        <f t="shared" si="2"/>
        <v>0</v>
      </c>
      <c r="AP24" s="126">
        <f t="shared" si="3"/>
        <v>0</v>
      </c>
    </row>
    <row r="25" spans="1:42" x14ac:dyDescent="0.3">
      <c r="A25" s="1">
        <v>19</v>
      </c>
      <c r="B25" s="1" t="s">
        <v>40</v>
      </c>
      <c r="C25" s="1">
        <v>1381</v>
      </c>
      <c r="D25" s="1">
        <v>10000</v>
      </c>
      <c r="E25" s="1">
        <v>-4.5260769999999999</v>
      </c>
      <c r="F25" s="1">
        <v>-1600306.278624</v>
      </c>
      <c r="G25" s="1">
        <v>-1121088.914934</v>
      </c>
      <c r="H25" s="1">
        <v>289.70611100000002</v>
      </c>
      <c r="I25" s="1">
        <v>152.19237200000001</v>
      </c>
      <c r="J25" s="1">
        <v>35.952094000000002</v>
      </c>
      <c r="K25" s="1">
        <v>2.781479</v>
      </c>
      <c r="L25" s="1">
        <v>0.88353700000000002</v>
      </c>
      <c r="M25" s="111">
        <v>100</v>
      </c>
      <c r="N25" s="1">
        <v>100</v>
      </c>
      <c r="O25" s="1">
        <v>0</v>
      </c>
      <c r="P25" s="1">
        <v>0</v>
      </c>
      <c r="Q25" s="1">
        <v>0</v>
      </c>
      <c r="R25" s="111">
        <v>45.155484000000001</v>
      </c>
      <c r="S25" s="1">
        <v>3.89961</v>
      </c>
      <c r="T25" s="1">
        <v>11.528847000000001</v>
      </c>
      <c r="U25" s="1">
        <v>3.0596939999999999</v>
      </c>
      <c r="V25" s="1">
        <v>8.7291270000000001</v>
      </c>
      <c r="W25" s="1">
        <v>0.169983</v>
      </c>
      <c r="X25" s="1">
        <v>8.7191279999999995</v>
      </c>
      <c r="Y25" s="1">
        <v>13.538646</v>
      </c>
      <c r="Z25" s="1">
        <v>2.6497350000000002</v>
      </c>
      <c r="AA25" s="1">
        <v>0.76992300000000002</v>
      </c>
      <c r="AB25" s="1">
        <v>0.85991399999999996</v>
      </c>
      <c r="AC25" s="1">
        <v>0.91990799999999995</v>
      </c>
      <c r="AD25" s="1">
        <v>0</v>
      </c>
      <c r="AE25" s="1">
        <v>0</v>
      </c>
      <c r="AF25" s="1">
        <v>0</v>
      </c>
      <c r="AG25" s="1">
        <v>0</v>
      </c>
      <c r="AH25" s="111">
        <v>0</v>
      </c>
      <c r="AI25" s="1">
        <v>0</v>
      </c>
      <c r="AJ25" s="1">
        <v>0</v>
      </c>
      <c r="AK25" s="111">
        <v>0</v>
      </c>
      <c r="AL25" s="1">
        <v>0</v>
      </c>
      <c r="AM25" s="1">
        <v>0</v>
      </c>
      <c r="AN25" s="111">
        <f t="shared" si="1"/>
        <v>0</v>
      </c>
      <c r="AO25" s="1">
        <f t="shared" si="2"/>
        <v>0</v>
      </c>
      <c r="AP25" s="126">
        <f t="shared" si="3"/>
        <v>0</v>
      </c>
    </row>
    <row r="26" spans="1:42" x14ac:dyDescent="0.3">
      <c r="A26" s="1">
        <v>20</v>
      </c>
      <c r="B26" s="1" t="s">
        <v>40</v>
      </c>
      <c r="C26" s="1">
        <v>1380</v>
      </c>
      <c r="D26" s="1">
        <v>10000</v>
      </c>
      <c r="E26" s="1">
        <v>-4.5351140000000001</v>
      </c>
      <c r="F26" s="1">
        <v>-1600016.6185250001</v>
      </c>
      <c r="G26" s="1">
        <v>-1121241.107172</v>
      </c>
      <c r="H26" s="1">
        <v>289.61407700000001</v>
      </c>
      <c r="I26" s="1">
        <v>152.192104</v>
      </c>
      <c r="J26" s="1">
        <v>35.948931000000002</v>
      </c>
      <c r="K26" s="1">
        <v>2.7817240000000001</v>
      </c>
      <c r="L26" s="1">
        <v>0.88648400000000005</v>
      </c>
      <c r="M26" s="111">
        <v>100</v>
      </c>
      <c r="N26" s="1">
        <v>100</v>
      </c>
      <c r="O26" s="1">
        <v>0</v>
      </c>
      <c r="P26" s="1">
        <v>0</v>
      </c>
      <c r="Q26" s="1">
        <v>0</v>
      </c>
      <c r="R26" s="111">
        <v>45.155484000000001</v>
      </c>
      <c r="S26" s="1">
        <v>3.89961</v>
      </c>
      <c r="T26" s="1">
        <v>11.528847000000001</v>
      </c>
      <c r="U26" s="1">
        <v>3.0596939999999999</v>
      </c>
      <c r="V26" s="1">
        <v>8.7291270000000001</v>
      </c>
      <c r="W26" s="1">
        <v>0.169983</v>
      </c>
      <c r="X26" s="1">
        <v>8.7191279999999995</v>
      </c>
      <c r="Y26" s="1">
        <v>13.538646</v>
      </c>
      <c r="Z26" s="1">
        <v>2.6497350000000002</v>
      </c>
      <c r="AA26" s="1">
        <v>0.76992300000000002</v>
      </c>
      <c r="AB26" s="1">
        <v>0.85991399999999996</v>
      </c>
      <c r="AC26" s="1">
        <v>0.91990799999999995</v>
      </c>
      <c r="AD26" s="1">
        <v>0</v>
      </c>
      <c r="AE26" s="1">
        <v>0</v>
      </c>
      <c r="AF26" s="1">
        <v>0</v>
      </c>
      <c r="AG26" s="1">
        <v>0</v>
      </c>
      <c r="AH26" s="111">
        <v>0</v>
      </c>
      <c r="AI26" s="1">
        <v>0</v>
      </c>
      <c r="AJ26" s="1">
        <v>0</v>
      </c>
      <c r="AK26" s="111">
        <v>0</v>
      </c>
      <c r="AL26" s="1">
        <v>0</v>
      </c>
      <c r="AM26" s="1">
        <v>0</v>
      </c>
      <c r="AN26" s="111">
        <f t="shared" si="1"/>
        <v>0</v>
      </c>
      <c r="AO26" s="1">
        <f t="shared" si="2"/>
        <v>0</v>
      </c>
      <c r="AP26" s="126">
        <f t="shared" si="3"/>
        <v>0</v>
      </c>
    </row>
    <row r="27" spans="1:42" x14ac:dyDescent="0.3">
      <c r="A27" s="1">
        <v>21</v>
      </c>
      <c r="B27" s="1" t="s">
        <v>40</v>
      </c>
      <c r="C27" s="1">
        <v>1379</v>
      </c>
      <c r="D27" s="1">
        <v>10000</v>
      </c>
      <c r="E27" s="1">
        <v>-4.5441640000000003</v>
      </c>
      <c r="F27" s="1">
        <v>-1599727.050489</v>
      </c>
      <c r="G27" s="1">
        <v>-1121393.299143</v>
      </c>
      <c r="H27" s="1">
        <v>289.52198700000002</v>
      </c>
      <c r="I27" s="1">
        <v>152.191836</v>
      </c>
      <c r="J27" s="1">
        <v>35.945768999999999</v>
      </c>
      <c r="K27" s="1">
        <v>2.7819690000000001</v>
      </c>
      <c r="L27" s="1">
        <v>0.88943499999999998</v>
      </c>
      <c r="M27" s="111">
        <v>100</v>
      </c>
      <c r="N27" s="1">
        <v>100</v>
      </c>
      <c r="O27" s="1">
        <v>0</v>
      </c>
      <c r="P27" s="1">
        <v>0</v>
      </c>
      <c r="Q27" s="1">
        <v>0</v>
      </c>
      <c r="R27" s="111">
        <v>45.155484000000001</v>
      </c>
      <c r="S27" s="1">
        <v>3.89961</v>
      </c>
      <c r="T27" s="1">
        <v>11.528847000000001</v>
      </c>
      <c r="U27" s="1">
        <v>3.0596939999999999</v>
      </c>
      <c r="V27" s="1">
        <v>8.7291270000000001</v>
      </c>
      <c r="W27" s="1">
        <v>0.169983</v>
      </c>
      <c r="X27" s="1">
        <v>8.7191279999999995</v>
      </c>
      <c r="Y27" s="1">
        <v>13.538646</v>
      </c>
      <c r="Z27" s="1">
        <v>2.6497350000000002</v>
      </c>
      <c r="AA27" s="1">
        <v>0.76992300000000002</v>
      </c>
      <c r="AB27" s="1">
        <v>0.85991399999999996</v>
      </c>
      <c r="AC27" s="1">
        <v>0.91990799999999995</v>
      </c>
      <c r="AD27" s="1">
        <v>0</v>
      </c>
      <c r="AE27" s="1">
        <v>0</v>
      </c>
      <c r="AF27" s="1">
        <v>0</v>
      </c>
      <c r="AG27" s="1">
        <v>0</v>
      </c>
      <c r="AH27" s="111">
        <v>0</v>
      </c>
      <c r="AI27" s="1">
        <v>0</v>
      </c>
      <c r="AJ27" s="1">
        <v>0</v>
      </c>
      <c r="AK27" s="111">
        <v>0</v>
      </c>
      <c r="AL27" s="1">
        <v>0</v>
      </c>
      <c r="AM27" s="1">
        <v>0</v>
      </c>
      <c r="AN27" s="111">
        <f t="shared" si="1"/>
        <v>0</v>
      </c>
      <c r="AO27" s="1">
        <f t="shared" si="2"/>
        <v>0</v>
      </c>
      <c r="AP27" s="126">
        <f t="shared" si="3"/>
        <v>0</v>
      </c>
    </row>
    <row r="28" spans="1:42" x14ac:dyDescent="0.3">
      <c r="A28" s="1">
        <v>22</v>
      </c>
      <c r="B28" s="1" t="s">
        <v>40</v>
      </c>
      <c r="C28" s="1">
        <v>1378</v>
      </c>
      <c r="D28" s="1">
        <v>10000</v>
      </c>
      <c r="E28" s="1">
        <v>-4.553229</v>
      </c>
      <c r="F28" s="1">
        <v>-1599437.5745689999</v>
      </c>
      <c r="G28" s="1">
        <v>-1121545.4908449999</v>
      </c>
      <c r="H28" s="1">
        <v>289.42984200000001</v>
      </c>
      <c r="I28" s="1">
        <v>152.19156799999999</v>
      </c>
      <c r="J28" s="1">
        <v>35.942605999999998</v>
      </c>
      <c r="K28" s="1">
        <v>2.782213</v>
      </c>
      <c r="L28" s="1">
        <v>0.89238899999999999</v>
      </c>
      <c r="M28" s="111">
        <v>100</v>
      </c>
      <c r="N28" s="1">
        <v>100</v>
      </c>
      <c r="O28" s="1">
        <v>0</v>
      </c>
      <c r="P28" s="1">
        <v>0</v>
      </c>
      <c r="Q28" s="1">
        <v>0</v>
      </c>
      <c r="R28" s="111">
        <v>45.155484000000001</v>
      </c>
      <c r="S28" s="1">
        <v>3.89961</v>
      </c>
      <c r="T28" s="1">
        <v>11.528847000000001</v>
      </c>
      <c r="U28" s="1">
        <v>3.0596939999999999</v>
      </c>
      <c r="V28" s="1">
        <v>8.7291270000000001</v>
      </c>
      <c r="W28" s="1">
        <v>0.169983</v>
      </c>
      <c r="X28" s="1">
        <v>8.7191279999999995</v>
      </c>
      <c r="Y28" s="1">
        <v>13.538646</v>
      </c>
      <c r="Z28" s="1">
        <v>2.6497350000000002</v>
      </c>
      <c r="AA28" s="1">
        <v>0.76992300000000002</v>
      </c>
      <c r="AB28" s="1">
        <v>0.85991399999999996</v>
      </c>
      <c r="AC28" s="1">
        <v>0.91990799999999995</v>
      </c>
      <c r="AD28" s="1">
        <v>0</v>
      </c>
      <c r="AE28" s="1">
        <v>0</v>
      </c>
      <c r="AF28" s="1">
        <v>0</v>
      </c>
      <c r="AG28" s="1">
        <v>0</v>
      </c>
      <c r="AH28" s="111">
        <v>0</v>
      </c>
      <c r="AI28" s="1">
        <v>0</v>
      </c>
      <c r="AJ28" s="1">
        <v>0</v>
      </c>
      <c r="AK28" s="111">
        <v>0</v>
      </c>
      <c r="AL28" s="1">
        <v>0</v>
      </c>
      <c r="AM28" s="1">
        <v>0</v>
      </c>
      <c r="AN28" s="111">
        <f t="shared" si="1"/>
        <v>0</v>
      </c>
      <c r="AO28" s="1">
        <f t="shared" si="2"/>
        <v>0</v>
      </c>
      <c r="AP28" s="126">
        <f t="shared" si="3"/>
        <v>0</v>
      </c>
    </row>
    <row r="29" spans="1:42" x14ac:dyDescent="0.3">
      <c r="A29" s="1">
        <v>23</v>
      </c>
      <c r="B29" s="1" t="s">
        <v>40</v>
      </c>
      <c r="C29" s="1">
        <v>1377</v>
      </c>
      <c r="D29" s="1">
        <v>10000</v>
      </c>
      <c r="E29" s="1">
        <v>-4.5623069999999997</v>
      </c>
      <c r="F29" s="1">
        <v>-1599148.1908229999</v>
      </c>
      <c r="G29" s="1">
        <v>-1121697.6822790001</v>
      </c>
      <c r="H29" s="1">
        <v>289.33764100000002</v>
      </c>
      <c r="I29" s="1">
        <v>152.19130000000001</v>
      </c>
      <c r="J29" s="1">
        <v>35.939444000000002</v>
      </c>
      <c r="K29" s="1">
        <v>2.7824580000000001</v>
      </c>
      <c r="L29" s="1">
        <v>0.89534599999999998</v>
      </c>
      <c r="M29" s="111">
        <v>100</v>
      </c>
      <c r="N29" s="1">
        <v>100</v>
      </c>
      <c r="O29" s="1">
        <v>0</v>
      </c>
      <c r="P29" s="1">
        <v>0</v>
      </c>
      <c r="Q29" s="1">
        <v>0</v>
      </c>
      <c r="R29" s="111">
        <v>45.155484000000001</v>
      </c>
      <c r="S29" s="1">
        <v>3.89961</v>
      </c>
      <c r="T29" s="1">
        <v>11.528847000000001</v>
      </c>
      <c r="U29" s="1">
        <v>3.0596939999999999</v>
      </c>
      <c r="V29" s="1">
        <v>8.7291270000000001</v>
      </c>
      <c r="W29" s="1">
        <v>0.169983</v>
      </c>
      <c r="X29" s="1">
        <v>8.7191279999999995</v>
      </c>
      <c r="Y29" s="1">
        <v>13.538646</v>
      </c>
      <c r="Z29" s="1">
        <v>2.6497350000000002</v>
      </c>
      <c r="AA29" s="1">
        <v>0.76992300000000002</v>
      </c>
      <c r="AB29" s="1">
        <v>0.85991399999999996</v>
      </c>
      <c r="AC29" s="1">
        <v>0.91990799999999995</v>
      </c>
      <c r="AD29" s="1">
        <v>0</v>
      </c>
      <c r="AE29" s="1">
        <v>0</v>
      </c>
      <c r="AF29" s="1">
        <v>0</v>
      </c>
      <c r="AG29" s="1">
        <v>0</v>
      </c>
      <c r="AH29" s="111">
        <v>0</v>
      </c>
      <c r="AI29" s="1">
        <v>0</v>
      </c>
      <c r="AJ29" s="1">
        <v>0</v>
      </c>
      <c r="AK29" s="111">
        <v>0</v>
      </c>
      <c r="AL29" s="1">
        <v>0</v>
      </c>
      <c r="AM29" s="1">
        <v>0</v>
      </c>
      <c r="AN29" s="111">
        <f t="shared" si="1"/>
        <v>0</v>
      </c>
      <c r="AO29" s="1">
        <f t="shared" si="2"/>
        <v>0</v>
      </c>
      <c r="AP29" s="126">
        <f t="shared" si="3"/>
        <v>0</v>
      </c>
    </row>
    <row r="30" spans="1:42" x14ac:dyDescent="0.3">
      <c r="A30" s="1">
        <v>24</v>
      </c>
      <c r="B30" s="1" t="s">
        <v>40</v>
      </c>
      <c r="C30" s="1">
        <v>1376</v>
      </c>
      <c r="D30" s="1">
        <v>10000</v>
      </c>
      <c r="E30" s="1">
        <v>-4.5713990000000004</v>
      </c>
      <c r="F30" s="1">
        <v>-1598858.899306</v>
      </c>
      <c r="G30" s="1">
        <v>-1121849.873446</v>
      </c>
      <c r="H30" s="1">
        <v>289.245385</v>
      </c>
      <c r="I30" s="1">
        <v>152.19103200000001</v>
      </c>
      <c r="J30" s="1">
        <v>35.936281000000001</v>
      </c>
      <c r="K30" s="1">
        <v>2.7827030000000001</v>
      </c>
      <c r="L30" s="1">
        <v>0.898308</v>
      </c>
      <c r="M30" s="111">
        <v>100</v>
      </c>
      <c r="N30" s="1">
        <v>100</v>
      </c>
      <c r="O30" s="1">
        <v>0</v>
      </c>
      <c r="P30" s="1">
        <v>0</v>
      </c>
      <c r="Q30" s="1">
        <v>0</v>
      </c>
      <c r="R30" s="111">
        <v>45.155484000000001</v>
      </c>
      <c r="S30" s="1">
        <v>3.89961</v>
      </c>
      <c r="T30" s="1">
        <v>11.528847000000001</v>
      </c>
      <c r="U30" s="1">
        <v>3.0596939999999999</v>
      </c>
      <c r="V30" s="1">
        <v>8.7291270000000001</v>
      </c>
      <c r="W30" s="1">
        <v>0.169983</v>
      </c>
      <c r="X30" s="1">
        <v>8.7191279999999995</v>
      </c>
      <c r="Y30" s="1">
        <v>13.538646</v>
      </c>
      <c r="Z30" s="1">
        <v>2.6497350000000002</v>
      </c>
      <c r="AA30" s="1">
        <v>0.76992300000000002</v>
      </c>
      <c r="AB30" s="1">
        <v>0.85991399999999996</v>
      </c>
      <c r="AC30" s="1">
        <v>0.91990799999999995</v>
      </c>
      <c r="AD30" s="1">
        <v>0</v>
      </c>
      <c r="AE30" s="1">
        <v>0</v>
      </c>
      <c r="AF30" s="1">
        <v>0</v>
      </c>
      <c r="AG30" s="1">
        <v>0</v>
      </c>
      <c r="AH30" s="111">
        <v>0</v>
      </c>
      <c r="AI30" s="1">
        <v>0</v>
      </c>
      <c r="AJ30" s="1">
        <v>0</v>
      </c>
      <c r="AK30" s="111">
        <v>0</v>
      </c>
      <c r="AL30" s="1">
        <v>0</v>
      </c>
      <c r="AM30" s="1">
        <v>0</v>
      </c>
      <c r="AN30" s="111">
        <f t="shared" si="1"/>
        <v>0</v>
      </c>
      <c r="AO30" s="1">
        <f t="shared" si="2"/>
        <v>0</v>
      </c>
      <c r="AP30" s="126">
        <f t="shared" si="3"/>
        <v>0</v>
      </c>
    </row>
    <row r="31" spans="1:42" x14ac:dyDescent="0.3">
      <c r="A31" s="1">
        <v>25</v>
      </c>
      <c r="B31" s="1" t="s">
        <v>40</v>
      </c>
      <c r="C31" s="1">
        <v>1375</v>
      </c>
      <c r="D31" s="1">
        <v>10000</v>
      </c>
      <c r="E31" s="1">
        <v>-4.5805040000000004</v>
      </c>
      <c r="F31" s="1">
        <v>-1598569.700073</v>
      </c>
      <c r="G31" s="1">
        <v>-1122002.0643430001</v>
      </c>
      <c r="H31" s="1">
        <v>289.15307200000001</v>
      </c>
      <c r="I31" s="1">
        <v>152.190764</v>
      </c>
      <c r="J31" s="1">
        <v>35.933118999999998</v>
      </c>
      <c r="K31" s="1">
        <v>2.7829480000000002</v>
      </c>
      <c r="L31" s="1">
        <v>0.90127299999999999</v>
      </c>
      <c r="M31" s="111">
        <v>100</v>
      </c>
      <c r="N31" s="1">
        <v>100</v>
      </c>
      <c r="O31" s="1">
        <v>0</v>
      </c>
      <c r="P31" s="1">
        <v>0</v>
      </c>
      <c r="Q31" s="1">
        <v>0</v>
      </c>
      <c r="R31" s="111">
        <v>45.155484000000001</v>
      </c>
      <c r="S31" s="1">
        <v>3.89961</v>
      </c>
      <c r="T31" s="1">
        <v>11.528847000000001</v>
      </c>
      <c r="U31" s="1">
        <v>3.0596939999999999</v>
      </c>
      <c r="V31" s="1">
        <v>8.7291270000000001</v>
      </c>
      <c r="W31" s="1">
        <v>0.169983</v>
      </c>
      <c r="X31" s="1">
        <v>8.7191279999999995</v>
      </c>
      <c r="Y31" s="1">
        <v>13.538646</v>
      </c>
      <c r="Z31" s="1">
        <v>2.6497350000000002</v>
      </c>
      <c r="AA31" s="1">
        <v>0.76992300000000002</v>
      </c>
      <c r="AB31" s="1">
        <v>0.85991399999999996</v>
      </c>
      <c r="AC31" s="1">
        <v>0.91990799999999995</v>
      </c>
      <c r="AD31" s="1">
        <v>0</v>
      </c>
      <c r="AE31" s="1">
        <v>0</v>
      </c>
      <c r="AF31" s="1">
        <v>0</v>
      </c>
      <c r="AG31" s="1">
        <v>0</v>
      </c>
      <c r="AH31" s="111">
        <v>0</v>
      </c>
      <c r="AI31" s="1">
        <v>0</v>
      </c>
      <c r="AJ31" s="1">
        <v>0</v>
      </c>
      <c r="AK31" s="111">
        <v>0</v>
      </c>
      <c r="AL31" s="1">
        <v>0</v>
      </c>
      <c r="AM31" s="1">
        <v>0</v>
      </c>
      <c r="AN31" s="111">
        <f t="shared" si="1"/>
        <v>0</v>
      </c>
      <c r="AO31" s="1">
        <f t="shared" si="2"/>
        <v>0</v>
      </c>
      <c r="AP31" s="126">
        <f t="shared" si="3"/>
        <v>0</v>
      </c>
    </row>
    <row r="32" spans="1:42" x14ac:dyDescent="0.3">
      <c r="A32" s="1">
        <v>26</v>
      </c>
      <c r="B32" s="1" t="s">
        <v>40</v>
      </c>
      <c r="C32" s="1">
        <v>1374</v>
      </c>
      <c r="D32" s="1">
        <v>10000</v>
      </c>
      <c r="E32" s="1">
        <v>-4.5896239999999997</v>
      </c>
      <c r="F32" s="1">
        <v>-1598280.5931800001</v>
      </c>
      <c r="G32" s="1">
        <v>-1122154.2549729999</v>
      </c>
      <c r="H32" s="1">
        <v>289.06070399999999</v>
      </c>
      <c r="I32" s="1">
        <v>152.190496</v>
      </c>
      <c r="J32" s="1">
        <v>35.929955999999997</v>
      </c>
      <c r="K32" s="1">
        <v>2.7831929999999998</v>
      </c>
      <c r="L32" s="1">
        <v>0.90424099999999996</v>
      </c>
      <c r="M32" s="111">
        <v>100</v>
      </c>
      <c r="N32" s="1">
        <v>100</v>
      </c>
      <c r="O32" s="1">
        <v>0</v>
      </c>
      <c r="P32" s="1">
        <v>0</v>
      </c>
      <c r="Q32" s="1">
        <v>0</v>
      </c>
      <c r="R32" s="111">
        <v>45.155484000000001</v>
      </c>
      <c r="S32" s="1">
        <v>3.89961</v>
      </c>
      <c r="T32" s="1">
        <v>11.528847000000001</v>
      </c>
      <c r="U32" s="1">
        <v>3.0596939999999999</v>
      </c>
      <c r="V32" s="1">
        <v>8.7291270000000001</v>
      </c>
      <c r="W32" s="1">
        <v>0.169983</v>
      </c>
      <c r="X32" s="1">
        <v>8.7191279999999995</v>
      </c>
      <c r="Y32" s="1">
        <v>13.538646</v>
      </c>
      <c r="Z32" s="1">
        <v>2.6497350000000002</v>
      </c>
      <c r="AA32" s="1">
        <v>0.76992300000000002</v>
      </c>
      <c r="AB32" s="1">
        <v>0.85991399999999996</v>
      </c>
      <c r="AC32" s="1">
        <v>0.91990799999999995</v>
      </c>
      <c r="AD32" s="1">
        <v>0</v>
      </c>
      <c r="AE32" s="1">
        <v>0</v>
      </c>
      <c r="AF32" s="1">
        <v>0</v>
      </c>
      <c r="AG32" s="1">
        <v>0</v>
      </c>
      <c r="AH32" s="111">
        <v>0</v>
      </c>
      <c r="AI32" s="1">
        <v>0</v>
      </c>
      <c r="AJ32" s="1">
        <v>0</v>
      </c>
      <c r="AK32" s="111">
        <v>0</v>
      </c>
      <c r="AL32" s="1">
        <v>0</v>
      </c>
      <c r="AM32" s="1">
        <v>0</v>
      </c>
      <c r="AN32" s="111">
        <f t="shared" si="1"/>
        <v>0</v>
      </c>
      <c r="AO32" s="1">
        <f t="shared" si="2"/>
        <v>0</v>
      </c>
      <c r="AP32" s="126">
        <f t="shared" si="3"/>
        <v>0</v>
      </c>
    </row>
    <row r="33" spans="1:42" x14ac:dyDescent="0.3">
      <c r="A33" s="1">
        <v>27</v>
      </c>
      <c r="B33" s="1" t="s">
        <v>40</v>
      </c>
      <c r="C33" s="1">
        <v>1373</v>
      </c>
      <c r="D33" s="1">
        <v>10000</v>
      </c>
      <c r="E33" s="1">
        <v>-4.598757</v>
      </c>
      <c r="F33" s="1">
        <v>-1597991.5786840001</v>
      </c>
      <c r="G33" s="1">
        <v>-1122306.4453350001</v>
      </c>
      <c r="H33" s="1">
        <v>288.96827999999999</v>
      </c>
      <c r="I33" s="1">
        <v>152.19022699999999</v>
      </c>
      <c r="J33" s="1">
        <v>35.926793000000004</v>
      </c>
      <c r="K33" s="1">
        <v>2.7834379999999999</v>
      </c>
      <c r="L33" s="1">
        <v>0.90721300000000005</v>
      </c>
      <c r="M33" s="111">
        <v>100</v>
      </c>
      <c r="N33" s="1">
        <v>100</v>
      </c>
      <c r="O33" s="1">
        <v>0</v>
      </c>
      <c r="P33" s="1">
        <v>0</v>
      </c>
      <c r="Q33" s="1">
        <v>0</v>
      </c>
      <c r="R33" s="111">
        <v>45.155484000000001</v>
      </c>
      <c r="S33" s="1">
        <v>3.89961</v>
      </c>
      <c r="T33" s="1">
        <v>11.528847000000001</v>
      </c>
      <c r="U33" s="1">
        <v>3.0596939999999999</v>
      </c>
      <c r="V33" s="1">
        <v>8.7291270000000001</v>
      </c>
      <c r="W33" s="1">
        <v>0.169983</v>
      </c>
      <c r="X33" s="1">
        <v>8.7191279999999995</v>
      </c>
      <c r="Y33" s="1">
        <v>13.538646</v>
      </c>
      <c r="Z33" s="1">
        <v>2.6497350000000002</v>
      </c>
      <c r="AA33" s="1">
        <v>0.76992300000000002</v>
      </c>
      <c r="AB33" s="1">
        <v>0.85991399999999996</v>
      </c>
      <c r="AC33" s="1">
        <v>0.91990799999999995</v>
      </c>
      <c r="AD33" s="1">
        <v>0</v>
      </c>
      <c r="AE33" s="1">
        <v>0</v>
      </c>
      <c r="AF33" s="1">
        <v>0</v>
      </c>
      <c r="AG33" s="1">
        <v>0</v>
      </c>
      <c r="AH33" s="111">
        <v>0</v>
      </c>
      <c r="AI33" s="1">
        <v>0</v>
      </c>
      <c r="AJ33" s="1">
        <v>0</v>
      </c>
      <c r="AK33" s="111">
        <v>0</v>
      </c>
      <c r="AL33" s="1">
        <v>0</v>
      </c>
      <c r="AM33" s="1">
        <v>0</v>
      </c>
      <c r="AN33" s="111">
        <f t="shared" si="1"/>
        <v>0</v>
      </c>
      <c r="AO33" s="1">
        <f t="shared" si="2"/>
        <v>0</v>
      </c>
      <c r="AP33" s="126">
        <f t="shared" si="3"/>
        <v>0</v>
      </c>
    </row>
    <row r="34" spans="1:42" x14ac:dyDescent="0.3">
      <c r="A34" s="1">
        <v>28</v>
      </c>
      <c r="B34" s="1" t="s">
        <v>40</v>
      </c>
      <c r="C34" s="1">
        <v>1372</v>
      </c>
      <c r="D34" s="1">
        <v>10000</v>
      </c>
      <c r="E34" s="1">
        <v>-4.6079040000000004</v>
      </c>
      <c r="F34" s="1">
        <v>-1597702.6566399999</v>
      </c>
      <c r="G34" s="1">
        <v>-1122458.635427</v>
      </c>
      <c r="H34" s="1">
        <v>288.87579899999997</v>
      </c>
      <c r="I34" s="1">
        <v>152.18995899999999</v>
      </c>
      <c r="J34" s="1">
        <v>35.923631</v>
      </c>
      <c r="K34" s="1">
        <v>2.7836829999999999</v>
      </c>
      <c r="L34" s="1">
        <v>0.91018900000000003</v>
      </c>
      <c r="M34" s="111">
        <v>100</v>
      </c>
      <c r="N34" s="1">
        <v>100</v>
      </c>
      <c r="O34" s="1">
        <v>0</v>
      </c>
      <c r="P34" s="1">
        <v>0</v>
      </c>
      <c r="Q34" s="1">
        <v>0</v>
      </c>
      <c r="R34" s="111">
        <v>45.155484000000001</v>
      </c>
      <c r="S34" s="1">
        <v>3.89961</v>
      </c>
      <c r="T34" s="1">
        <v>11.528847000000001</v>
      </c>
      <c r="U34" s="1">
        <v>3.0596939999999999</v>
      </c>
      <c r="V34" s="1">
        <v>8.7291270000000001</v>
      </c>
      <c r="W34" s="1">
        <v>0.169983</v>
      </c>
      <c r="X34" s="1">
        <v>8.7191279999999995</v>
      </c>
      <c r="Y34" s="1">
        <v>13.538646</v>
      </c>
      <c r="Z34" s="1">
        <v>2.6497350000000002</v>
      </c>
      <c r="AA34" s="1">
        <v>0.76992300000000002</v>
      </c>
      <c r="AB34" s="1">
        <v>0.85991399999999996</v>
      </c>
      <c r="AC34" s="1">
        <v>0.91990799999999995</v>
      </c>
      <c r="AD34" s="1">
        <v>0</v>
      </c>
      <c r="AE34" s="1">
        <v>0</v>
      </c>
      <c r="AF34" s="1">
        <v>0</v>
      </c>
      <c r="AG34" s="1">
        <v>0</v>
      </c>
      <c r="AH34" s="111">
        <v>0</v>
      </c>
      <c r="AI34" s="1">
        <v>0</v>
      </c>
      <c r="AJ34" s="1">
        <v>0</v>
      </c>
      <c r="AK34" s="111">
        <v>0</v>
      </c>
      <c r="AL34" s="1">
        <v>0</v>
      </c>
      <c r="AM34" s="1">
        <v>0</v>
      </c>
      <c r="AN34" s="111">
        <f t="shared" si="1"/>
        <v>0</v>
      </c>
      <c r="AO34" s="1">
        <f t="shared" si="2"/>
        <v>0</v>
      </c>
      <c r="AP34" s="126">
        <f t="shared" si="3"/>
        <v>0</v>
      </c>
    </row>
    <row r="35" spans="1:42" x14ac:dyDescent="0.3">
      <c r="A35" s="1">
        <v>29</v>
      </c>
      <c r="B35" s="1" t="s">
        <v>40</v>
      </c>
      <c r="C35" s="1">
        <v>1371</v>
      </c>
      <c r="D35" s="1">
        <v>10000</v>
      </c>
      <c r="E35" s="1">
        <v>-4.6170650000000002</v>
      </c>
      <c r="F35" s="1">
        <v>-1597413.8271039999</v>
      </c>
      <c r="G35" s="1">
        <v>-1122610.825252</v>
      </c>
      <c r="H35" s="1">
        <v>288.78326299999998</v>
      </c>
      <c r="I35" s="1">
        <v>152.18969000000001</v>
      </c>
      <c r="J35" s="1">
        <v>35.920468</v>
      </c>
      <c r="K35" s="1">
        <v>2.783928</v>
      </c>
      <c r="L35" s="1">
        <v>0.91316799999999998</v>
      </c>
      <c r="M35" s="111">
        <v>100</v>
      </c>
      <c r="N35" s="1">
        <v>100</v>
      </c>
      <c r="O35" s="1">
        <v>0</v>
      </c>
      <c r="P35" s="1">
        <v>0</v>
      </c>
      <c r="Q35" s="1">
        <v>0</v>
      </c>
      <c r="R35" s="111">
        <v>45.155484000000001</v>
      </c>
      <c r="S35" s="1">
        <v>3.89961</v>
      </c>
      <c r="T35" s="1">
        <v>11.528847000000001</v>
      </c>
      <c r="U35" s="1">
        <v>3.0596939999999999</v>
      </c>
      <c r="V35" s="1">
        <v>8.7291270000000001</v>
      </c>
      <c r="W35" s="1">
        <v>0.169983</v>
      </c>
      <c r="X35" s="1">
        <v>8.7191279999999995</v>
      </c>
      <c r="Y35" s="1">
        <v>13.538646</v>
      </c>
      <c r="Z35" s="1">
        <v>2.6497350000000002</v>
      </c>
      <c r="AA35" s="1">
        <v>0.76992300000000002</v>
      </c>
      <c r="AB35" s="1">
        <v>0.85991399999999996</v>
      </c>
      <c r="AC35" s="1">
        <v>0.91990799999999995</v>
      </c>
      <c r="AD35" s="1">
        <v>0</v>
      </c>
      <c r="AE35" s="1">
        <v>0</v>
      </c>
      <c r="AF35" s="1">
        <v>0</v>
      </c>
      <c r="AG35" s="1">
        <v>0</v>
      </c>
      <c r="AH35" s="111">
        <v>0</v>
      </c>
      <c r="AI35" s="1">
        <v>0</v>
      </c>
      <c r="AJ35" s="1">
        <v>0</v>
      </c>
      <c r="AK35" s="111">
        <v>0</v>
      </c>
      <c r="AL35" s="1">
        <v>0</v>
      </c>
      <c r="AM35" s="1">
        <v>0</v>
      </c>
      <c r="AN35" s="111">
        <f t="shared" si="1"/>
        <v>0</v>
      </c>
      <c r="AO35" s="1">
        <f t="shared" si="2"/>
        <v>0</v>
      </c>
      <c r="AP35" s="126">
        <f t="shared" si="3"/>
        <v>0</v>
      </c>
    </row>
    <row r="36" spans="1:42" x14ac:dyDescent="0.3">
      <c r="A36" s="1">
        <v>30</v>
      </c>
      <c r="B36" s="1" t="s">
        <v>40</v>
      </c>
      <c r="C36" s="1">
        <v>1370</v>
      </c>
      <c r="D36" s="1">
        <v>10000</v>
      </c>
      <c r="E36" s="1">
        <v>-4.6262400000000001</v>
      </c>
      <c r="F36" s="1">
        <v>-1597125.0901319999</v>
      </c>
      <c r="G36" s="1">
        <v>-1122763.0148070001</v>
      </c>
      <c r="H36" s="1">
        <v>288.69067100000001</v>
      </c>
      <c r="I36" s="1">
        <v>152.18942100000001</v>
      </c>
      <c r="J36" s="1">
        <v>35.917306000000004</v>
      </c>
      <c r="K36" s="1">
        <v>2.784173</v>
      </c>
      <c r="L36" s="1">
        <v>0.91615100000000005</v>
      </c>
      <c r="M36" s="111">
        <v>100</v>
      </c>
      <c r="N36" s="1">
        <v>100</v>
      </c>
      <c r="O36" s="1">
        <v>0</v>
      </c>
      <c r="P36" s="1">
        <v>0</v>
      </c>
      <c r="Q36" s="1">
        <v>0</v>
      </c>
      <c r="R36" s="111">
        <v>45.155484000000001</v>
      </c>
      <c r="S36" s="1">
        <v>3.89961</v>
      </c>
      <c r="T36" s="1">
        <v>11.528847000000001</v>
      </c>
      <c r="U36" s="1">
        <v>3.0596939999999999</v>
      </c>
      <c r="V36" s="1">
        <v>8.7291270000000001</v>
      </c>
      <c r="W36" s="1">
        <v>0.169983</v>
      </c>
      <c r="X36" s="1">
        <v>8.7191279999999995</v>
      </c>
      <c r="Y36" s="1">
        <v>13.538646</v>
      </c>
      <c r="Z36" s="1">
        <v>2.6497350000000002</v>
      </c>
      <c r="AA36" s="1">
        <v>0.76992300000000002</v>
      </c>
      <c r="AB36" s="1">
        <v>0.85991399999999996</v>
      </c>
      <c r="AC36" s="1">
        <v>0.91990799999999995</v>
      </c>
      <c r="AD36" s="1">
        <v>0</v>
      </c>
      <c r="AE36" s="1">
        <v>0</v>
      </c>
      <c r="AF36" s="1">
        <v>0</v>
      </c>
      <c r="AG36" s="1">
        <v>0</v>
      </c>
      <c r="AH36" s="111">
        <v>0</v>
      </c>
      <c r="AI36" s="1">
        <v>0</v>
      </c>
      <c r="AJ36" s="1">
        <v>0</v>
      </c>
      <c r="AK36" s="111">
        <v>0</v>
      </c>
      <c r="AL36" s="1">
        <v>0</v>
      </c>
      <c r="AM36" s="1">
        <v>0</v>
      </c>
      <c r="AN36" s="111">
        <f t="shared" si="1"/>
        <v>0</v>
      </c>
      <c r="AO36" s="1">
        <f t="shared" si="2"/>
        <v>0</v>
      </c>
      <c r="AP36" s="126">
        <f t="shared" si="3"/>
        <v>0</v>
      </c>
    </row>
    <row r="37" spans="1:42" x14ac:dyDescent="0.3">
      <c r="A37" s="1">
        <v>31</v>
      </c>
      <c r="B37" s="1" t="s">
        <v>40</v>
      </c>
      <c r="C37" s="1">
        <v>1369</v>
      </c>
      <c r="D37" s="1">
        <v>10000</v>
      </c>
      <c r="E37" s="1">
        <v>-4.6354290000000002</v>
      </c>
      <c r="F37" s="1">
        <v>-1596836.445781</v>
      </c>
      <c r="G37" s="1">
        <v>-1122915.2040939999</v>
      </c>
      <c r="H37" s="1">
        <v>288.59802200000001</v>
      </c>
      <c r="I37" s="1">
        <v>152.18915200000001</v>
      </c>
      <c r="J37" s="1">
        <v>35.914143000000003</v>
      </c>
      <c r="K37" s="1">
        <v>2.7844180000000001</v>
      </c>
      <c r="L37" s="1">
        <v>0.91913800000000001</v>
      </c>
      <c r="M37" s="111">
        <v>100</v>
      </c>
      <c r="N37" s="1">
        <v>100</v>
      </c>
      <c r="O37" s="1">
        <v>0</v>
      </c>
      <c r="P37" s="1">
        <v>0</v>
      </c>
      <c r="Q37" s="1">
        <v>0</v>
      </c>
      <c r="R37" s="111">
        <v>45.155484000000001</v>
      </c>
      <c r="S37" s="1">
        <v>3.89961</v>
      </c>
      <c r="T37" s="1">
        <v>11.528847000000001</v>
      </c>
      <c r="U37" s="1">
        <v>3.0596939999999999</v>
      </c>
      <c r="V37" s="1">
        <v>8.7291270000000001</v>
      </c>
      <c r="W37" s="1">
        <v>0.169983</v>
      </c>
      <c r="X37" s="1">
        <v>8.7191279999999995</v>
      </c>
      <c r="Y37" s="1">
        <v>13.538646</v>
      </c>
      <c r="Z37" s="1">
        <v>2.6497350000000002</v>
      </c>
      <c r="AA37" s="1">
        <v>0.76992300000000002</v>
      </c>
      <c r="AB37" s="1">
        <v>0.85991399999999996</v>
      </c>
      <c r="AC37" s="1">
        <v>0.91990799999999995</v>
      </c>
      <c r="AD37" s="1">
        <v>0</v>
      </c>
      <c r="AE37" s="1">
        <v>0</v>
      </c>
      <c r="AF37" s="1">
        <v>0</v>
      </c>
      <c r="AG37" s="1">
        <v>0</v>
      </c>
      <c r="AH37" s="111">
        <v>0</v>
      </c>
      <c r="AI37" s="1">
        <v>0</v>
      </c>
      <c r="AJ37" s="1">
        <v>0</v>
      </c>
      <c r="AK37" s="111">
        <v>0</v>
      </c>
      <c r="AL37" s="1">
        <v>0</v>
      </c>
      <c r="AM37" s="1">
        <v>0</v>
      </c>
      <c r="AN37" s="111">
        <f t="shared" si="1"/>
        <v>0</v>
      </c>
      <c r="AO37" s="1">
        <f t="shared" si="2"/>
        <v>0</v>
      </c>
      <c r="AP37" s="126">
        <f t="shared" si="3"/>
        <v>0</v>
      </c>
    </row>
    <row r="38" spans="1:42" x14ac:dyDescent="0.3">
      <c r="A38" s="1">
        <v>32</v>
      </c>
      <c r="B38" s="1" t="s">
        <v>40</v>
      </c>
      <c r="C38" s="1">
        <v>1368</v>
      </c>
      <c r="D38" s="1">
        <v>10000</v>
      </c>
      <c r="E38" s="1">
        <v>-4.6446310000000004</v>
      </c>
      <c r="F38" s="1">
        <v>-1596547.894107</v>
      </c>
      <c r="G38" s="1">
        <v>-1123067.3931120001</v>
      </c>
      <c r="H38" s="1">
        <v>288.50531699999999</v>
      </c>
      <c r="I38" s="1">
        <v>152.188884</v>
      </c>
      <c r="J38" s="1">
        <v>35.910981</v>
      </c>
      <c r="K38" s="1">
        <v>2.7846639999999998</v>
      </c>
      <c r="L38" s="1">
        <v>0.92212799999999995</v>
      </c>
      <c r="M38" s="111">
        <v>100</v>
      </c>
      <c r="N38" s="1">
        <v>100</v>
      </c>
      <c r="O38" s="1">
        <v>0</v>
      </c>
      <c r="P38" s="1">
        <v>0</v>
      </c>
      <c r="Q38" s="1">
        <v>0</v>
      </c>
      <c r="R38" s="111">
        <v>45.155484000000001</v>
      </c>
      <c r="S38" s="1">
        <v>3.89961</v>
      </c>
      <c r="T38" s="1">
        <v>11.528847000000001</v>
      </c>
      <c r="U38" s="1">
        <v>3.0596939999999999</v>
      </c>
      <c r="V38" s="1">
        <v>8.7291270000000001</v>
      </c>
      <c r="W38" s="1">
        <v>0.169983</v>
      </c>
      <c r="X38" s="1">
        <v>8.7191279999999995</v>
      </c>
      <c r="Y38" s="1">
        <v>13.538646</v>
      </c>
      <c r="Z38" s="1">
        <v>2.6497350000000002</v>
      </c>
      <c r="AA38" s="1">
        <v>0.76992300000000002</v>
      </c>
      <c r="AB38" s="1">
        <v>0.85991399999999996</v>
      </c>
      <c r="AC38" s="1">
        <v>0.91990799999999995</v>
      </c>
      <c r="AD38" s="1">
        <v>0</v>
      </c>
      <c r="AE38" s="1">
        <v>0</v>
      </c>
      <c r="AF38" s="1">
        <v>0</v>
      </c>
      <c r="AG38" s="1">
        <v>0</v>
      </c>
      <c r="AH38" s="111">
        <v>0</v>
      </c>
      <c r="AI38" s="1">
        <v>0</v>
      </c>
      <c r="AJ38" s="1">
        <v>0</v>
      </c>
      <c r="AK38" s="111">
        <v>0</v>
      </c>
      <c r="AL38" s="1">
        <v>0</v>
      </c>
      <c r="AM38" s="1">
        <v>0</v>
      </c>
      <c r="AN38" s="111">
        <f t="shared" si="1"/>
        <v>0</v>
      </c>
      <c r="AO38" s="1">
        <f t="shared" si="2"/>
        <v>0</v>
      </c>
      <c r="AP38" s="126">
        <f t="shared" si="3"/>
        <v>0</v>
      </c>
    </row>
    <row r="39" spans="1:42" x14ac:dyDescent="0.3">
      <c r="A39" s="1">
        <v>33</v>
      </c>
      <c r="B39" s="1" t="s">
        <v>40</v>
      </c>
      <c r="C39" s="1">
        <v>1367</v>
      </c>
      <c r="D39" s="1">
        <v>10000</v>
      </c>
      <c r="E39" s="1">
        <v>-4.653848</v>
      </c>
      <c r="F39" s="1">
        <v>-1596259.4351659999</v>
      </c>
      <c r="G39" s="1">
        <v>-1123219.581861</v>
      </c>
      <c r="H39" s="1">
        <v>288.412556</v>
      </c>
      <c r="I39" s="1">
        <v>152.188615</v>
      </c>
      <c r="J39" s="1">
        <v>35.907817999999999</v>
      </c>
      <c r="K39" s="1">
        <v>2.7849089999999999</v>
      </c>
      <c r="L39" s="1">
        <v>0.925122</v>
      </c>
      <c r="M39" s="111">
        <v>100</v>
      </c>
      <c r="N39" s="1">
        <v>100</v>
      </c>
      <c r="O39" s="1">
        <v>0</v>
      </c>
      <c r="P39" s="1">
        <v>0</v>
      </c>
      <c r="Q39" s="1">
        <v>0</v>
      </c>
      <c r="R39" s="111">
        <v>45.155484000000001</v>
      </c>
      <c r="S39" s="1">
        <v>3.89961</v>
      </c>
      <c r="T39" s="1">
        <v>11.528847000000001</v>
      </c>
      <c r="U39" s="1">
        <v>3.0596939999999999</v>
      </c>
      <c r="V39" s="1">
        <v>8.7291270000000001</v>
      </c>
      <c r="W39" s="1">
        <v>0.169983</v>
      </c>
      <c r="X39" s="1">
        <v>8.7191279999999995</v>
      </c>
      <c r="Y39" s="1">
        <v>13.538646</v>
      </c>
      <c r="Z39" s="1">
        <v>2.6497350000000002</v>
      </c>
      <c r="AA39" s="1">
        <v>0.76992300000000002</v>
      </c>
      <c r="AB39" s="1">
        <v>0.85991399999999996</v>
      </c>
      <c r="AC39" s="1">
        <v>0.91990799999999995</v>
      </c>
      <c r="AD39" s="1">
        <v>0</v>
      </c>
      <c r="AE39" s="1">
        <v>0</v>
      </c>
      <c r="AF39" s="1">
        <v>0</v>
      </c>
      <c r="AG39" s="1">
        <v>0</v>
      </c>
      <c r="AH39" s="111">
        <v>0</v>
      </c>
      <c r="AI39" s="1">
        <v>0</v>
      </c>
      <c r="AJ39" s="1">
        <v>0</v>
      </c>
      <c r="AK39" s="111">
        <v>0</v>
      </c>
      <c r="AL39" s="1">
        <v>0</v>
      </c>
      <c r="AM39" s="1">
        <v>0</v>
      </c>
      <c r="AN39" s="111">
        <f t="shared" si="1"/>
        <v>0</v>
      </c>
      <c r="AO39" s="1">
        <f t="shared" si="2"/>
        <v>0</v>
      </c>
      <c r="AP39" s="126">
        <f t="shared" si="3"/>
        <v>0</v>
      </c>
    </row>
    <row r="40" spans="1:42" x14ac:dyDescent="0.3">
      <c r="A40" s="1">
        <v>34</v>
      </c>
      <c r="B40" s="1" t="s">
        <v>40</v>
      </c>
      <c r="C40" s="1">
        <v>1366</v>
      </c>
      <c r="D40" s="1">
        <v>10000</v>
      </c>
      <c r="E40" s="1">
        <v>-4.6630789999999998</v>
      </c>
      <c r="F40" s="1">
        <v>-1595971.069015</v>
      </c>
      <c r="G40" s="1">
        <v>-1123371.7703410001</v>
      </c>
      <c r="H40" s="1">
        <v>288.31973799999997</v>
      </c>
      <c r="I40" s="1">
        <v>152.188346</v>
      </c>
      <c r="J40" s="1">
        <v>35.904656000000003</v>
      </c>
      <c r="K40" s="1">
        <v>2.7851539999999999</v>
      </c>
      <c r="L40" s="1">
        <v>0.92811999999999995</v>
      </c>
      <c r="M40" s="111">
        <v>100</v>
      </c>
      <c r="N40" s="1">
        <v>100</v>
      </c>
      <c r="O40" s="1">
        <v>0</v>
      </c>
      <c r="P40" s="1">
        <v>0</v>
      </c>
      <c r="Q40" s="1">
        <v>0</v>
      </c>
      <c r="R40" s="111">
        <v>45.155484000000001</v>
      </c>
      <c r="S40" s="1">
        <v>3.89961</v>
      </c>
      <c r="T40" s="1">
        <v>11.528847000000001</v>
      </c>
      <c r="U40" s="1">
        <v>3.0596939999999999</v>
      </c>
      <c r="V40" s="1">
        <v>8.7291270000000001</v>
      </c>
      <c r="W40" s="1">
        <v>0.169983</v>
      </c>
      <c r="X40" s="1">
        <v>8.7191279999999995</v>
      </c>
      <c r="Y40" s="1">
        <v>13.538646</v>
      </c>
      <c r="Z40" s="1">
        <v>2.6497350000000002</v>
      </c>
      <c r="AA40" s="1">
        <v>0.76992300000000002</v>
      </c>
      <c r="AB40" s="1">
        <v>0.85991399999999996</v>
      </c>
      <c r="AC40" s="1">
        <v>0.91990799999999995</v>
      </c>
      <c r="AD40" s="1">
        <v>0</v>
      </c>
      <c r="AE40" s="1">
        <v>0</v>
      </c>
      <c r="AF40" s="1">
        <v>0</v>
      </c>
      <c r="AG40" s="1">
        <v>0</v>
      </c>
      <c r="AH40" s="111">
        <v>0</v>
      </c>
      <c r="AI40" s="1">
        <v>0</v>
      </c>
      <c r="AJ40" s="1">
        <v>0</v>
      </c>
      <c r="AK40" s="111">
        <v>0</v>
      </c>
      <c r="AL40" s="1">
        <v>0</v>
      </c>
      <c r="AM40" s="1">
        <v>0</v>
      </c>
      <c r="AN40" s="111">
        <f t="shared" si="1"/>
        <v>0</v>
      </c>
      <c r="AO40" s="1">
        <f t="shared" si="2"/>
        <v>0</v>
      </c>
      <c r="AP40" s="126">
        <f t="shared" si="3"/>
        <v>0</v>
      </c>
    </row>
    <row r="41" spans="1:42" x14ac:dyDescent="0.3">
      <c r="A41" s="1">
        <v>35</v>
      </c>
      <c r="B41" s="1" t="s">
        <v>40</v>
      </c>
      <c r="C41" s="1">
        <v>1365</v>
      </c>
      <c r="D41" s="1">
        <v>10000</v>
      </c>
      <c r="E41" s="1">
        <v>-4.6723239999999997</v>
      </c>
      <c r="F41" s="1">
        <v>-1595682.795709</v>
      </c>
      <c r="G41" s="1">
        <v>-1123523.9585520001</v>
      </c>
      <c r="H41" s="1">
        <v>288.22686399999998</v>
      </c>
      <c r="I41" s="1">
        <v>152.188076</v>
      </c>
      <c r="J41" s="1">
        <v>35.901493000000002</v>
      </c>
      <c r="K41" s="1">
        <v>2.785399</v>
      </c>
      <c r="L41" s="1">
        <v>0.93112099999999998</v>
      </c>
      <c r="M41" s="111">
        <v>100</v>
      </c>
      <c r="N41" s="1">
        <v>100</v>
      </c>
      <c r="O41" s="1">
        <v>0</v>
      </c>
      <c r="P41" s="1">
        <v>0</v>
      </c>
      <c r="Q41" s="1">
        <v>0</v>
      </c>
      <c r="R41" s="111">
        <v>45.155484000000001</v>
      </c>
      <c r="S41" s="1">
        <v>3.89961</v>
      </c>
      <c r="T41" s="1">
        <v>11.528847000000001</v>
      </c>
      <c r="U41" s="1">
        <v>3.0596939999999999</v>
      </c>
      <c r="V41" s="1">
        <v>8.7291270000000001</v>
      </c>
      <c r="W41" s="1">
        <v>0.169983</v>
      </c>
      <c r="X41" s="1">
        <v>8.7191279999999995</v>
      </c>
      <c r="Y41" s="1">
        <v>13.538646</v>
      </c>
      <c r="Z41" s="1">
        <v>2.6497350000000002</v>
      </c>
      <c r="AA41" s="1">
        <v>0.76992300000000002</v>
      </c>
      <c r="AB41" s="1">
        <v>0.85991399999999996</v>
      </c>
      <c r="AC41" s="1">
        <v>0.91990799999999995</v>
      </c>
      <c r="AD41" s="1">
        <v>0</v>
      </c>
      <c r="AE41" s="1">
        <v>0</v>
      </c>
      <c r="AF41" s="1">
        <v>0</v>
      </c>
      <c r="AG41" s="1">
        <v>0</v>
      </c>
      <c r="AH41" s="111">
        <v>0</v>
      </c>
      <c r="AI41" s="1">
        <v>0</v>
      </c>
      <c r="AJ41" s="1">
        <v>0</v>
      </c>
      <c r="AK41" s="111">
        <v>0</v>
      </c>
      <c r="AL41" s="1">
        <v>0</v>
      </c>
      <c r="AM41" s="1">
        <v>0</v>
      </c>
      <c r="AN41" s="111">
        <f t="shared" si="1"/>
        <v>0</v>
      </c>
      <c r="AO41" s="1">
        <f t="shared" si="2"/>
        <v>0</v>
      </c>
      <c r="AP41" s="126">
        <f t="shared" si="3"/>
        <v>0</v>
      </c>
    </row>
    <row r="42" spans="1:42" x14ac:dyDescent="0.3">
      <c r="A42" s="1">
        <v>36</v>
      </c>
      <c r="B42" s="1" t="s">
        <v>40</v>
      </c>
      <c r="C42" s="1">
        <v>1364</v>
      </c>
      <c r="D42" s="1">
        <v>10000</v>
      </c>
      <c r="E42" s="1">
        <v>-4.6815829999999998</v>
      </c>
      <c r="F42" s="1">
        <v>-1595394.615306</v>
      </c>
      <c r="G42" s="1">
        <v>-1123676.146494</v>
      </c>
      <c r="H42" s="1">
        <v>288.13393300000001</v>
      </c>
      <c r="I42" s="1">
        <v>152.18780699999999</v>
      </c>
      <c r="J42" s="1">
        <v>35.898330000000001</v>
      </c>
      <c r="K42" s="1">
        <v>2.7856450000000001</v>
      </c>
      <c r="L42" s="1">
        <v>0.93412600000000001</v>
      </c>
      <c r="M42" s="111">
        <v>100</v>
      </c>
      <c r="N42" s="1">
        <v>100</v>
      </c>
      <c r="O42" s="1">
        <v>0</v>
      </c>
      <c r="P42" s="1">
        <v>0</v>
      </c>
      <c r="Q42" s="1">
        <v>0</v>
      </c>
      <c r="R42" s="111">
        <v>45.155484000000001</v>
      </c>
      <c r="S42" s="1">
        <v>3.89961</v>
      </c>
      <c r="T42" s="1">
        <v>11.528847000000001</v>
      </c>
      <c r="U42" s="1">
        <v>3.0596939999999999</v>
      </c>
      <c r="V42" s="1">
        <v>8.7291270000000001</v>
      </c>
      <c r="W42" s="1">
        <v>0.169983</v>
      </c>
      <c r="X42" s="1">
        <v>8.7191279999999995</v>
      </c>
      <c r="Y42" s="1">
        <v>13.538646</v>
      </c>
      <c r="Z42" s="1">
        <v>2.6497350000000002</v>
      </c>
      <c r="AA42" s="1">
        <v>0.76992300000000002</v>
      </c>
      <c r="AB42" s="1">
        <v>0.85991399999999996</v>
      </c>
      <c r="AC42" s="1">
        <v>0.91990799999999995</v>
      </c>
      <c r="AD42" s="1">
        <v>0</v>
      </c>
      <c r="AE42" s="1">
        <v>0</v>
      </c>
      <c r="AF42" s="1">
        <v>0</v>
      </c>
      <c r="AG42" s="1">
        <v>0</v>
      </c>
      <c r="AH42" s="111">
        <v>0</v>
      </c>
      <c r="AI42" s="1">
        <v>0</v>
      </c>
      <c r="AJ42" s="1">
        <v>0</v>
      </c>
      <c r="AK42" s="111">
        <v>0</v>
      </c>
      <c r="AL42" s="1">
        <v>0</v>
      </c>
      <c r="AM42" s="1">
        <v>0</v>
      </c>
      <c r="AN42" s="111">
        <f t="shared" si="1"/>
        <v>0</v>
      </c>
      <c r="AO42" s="1">
        <f t="shared" si="2"/>
        <v>0</v>
      </c>
      <c r="AP42" s="126">
        <f t="shared" si="3"/>
        <v>0</v>
      </c>
    </row>
    <row r="43" spans="1:42" x14ac:dyDescent="0.3">
      <c r="A43" s="1">
        <v>37</v>
      </c>
      <c r="B43" s="1" t="s">
        <v>40</v>
      </c>
      <c r="C43" s="1">
        <v>1363</v>
      </c>
      <c r="D43" s="1">
        <v>10000</v>
      </c>
      <c r="E43" s="1">
        <v>-4.6908560000000001</v>
      </c>
      <c r="F43" s="1">
        <v>-1595106.527861</v>
      </c>
      <c r="G43" s="1">
        <v>-1123828.3341659999</v>
      </c>
      <c r="H43" s="1">
        <v>288.04094600000002</v>
      </c>
      <c r="I43" s="1">
        <v>152.18753799999999</v>
      </c>
      <c r="J43" s="1">
        <v>35.895167999999998</v>
      </c>
      <c r="K43" s="1">
        <v>2.7858900000000002</v>
      </c>
      <c r="L43" s="1">
        <v>0.93713400000000002</v>
      </c>
      <c r="M43" s="111">
        <v>100</v>
      </c>
      <c r="N43" s="1">
        <v>100</v>
      </c>
      <c r="O43" s="1">
        <v>0</v>
      </c>
      <c r="P43" s="1">
        <v>0</v>
      </c>
      <c r="Q43" s="1">
        <v>0</v>
      </c>
      <c r="R43" s="111">
        <v>45.155484000000001</v>
      </c>
      <c r="S43" s="1">
        <v>3.89961</v>
      </c>
      <c r="T43" s="1">
        <v>11.528847000000001</v>
      </c>
      <c r="U43" s="1">
        <v>3.0596939999999999</v>
      </c>
      <c r="V43" s="1">
        <v>8.7291270000000001</v>
      </c>
      <c r="W43" s="1">
        <v>0.169983</v>
      </c>
      <c r="X43" s="1">
        <v>8.7191279999999995</v>
      </c>
      <c r="Y43" s="1">
        <v>13.538646</v>
      </c>
      <c r="Z43" s="1">
        <v>2.6497350000000002</v>
      </c>
      <c r="AA43" s="1">
        <v>0.76992300000000002</v>
      </c>
      <c r="AB43" s="1">
        <v>0.85991399999999996</v>
      </c>
      <c r="AC43" s="1">
        <v>0.91990799999999995</v>
      </c>
      <c r="AD43" s="1">
        <v>0</v>
      </c>
      <c r="AE43" s="1">
        <v>0</v>
      </c>
      <c r="AF43" s="1">
        <v>0</v>
      </c>
      <c r="AG43" s="1">
        <v>0</v>
      </c>
      <c r="AH43" s="111">
        <v>0</v>
      </c>
      <c r="AI43" s="1">
        <v>0</v>
      </c>
      <c r="AJ43" s="1">
        <v>0</v>
      </c>
      <c r="AK43" s="111">
        <v>0</v>
      </c>
      <c r="AL43" s="1">
        <v>0</v>
      </c>
      <c r="AM43" s="1">
        <v>0</v>
      </c>
      <c r="AN43" s="111">
        <f t="shared" si="1"/>
        <v>0</v>
      </c>
      <c r="AO43" s="1">
        <f t="shared" si="2"/>
        <v>0</v>
      </c>
      <c r="AP43" s="126">
        <f t="shared" si="3"/>
        <v>0</v>
      </c>
    </row>
    <row r="44" spans="1:42" x14ac:dyDescent="0.3">
      <c r="A44" s="1">
        <v>38</v>
      </c>
      <c r="B44" s="1" t="s">
        <v>40</v>
      </c>
      <c r="C44" s="1">
        <v>1362</v>
      </c>
      <c r="D44" s="1">
        <v>10000</v>
      </c>
      <c r="E44" s="1">
        <v>-4.7001429999999997</v>
      </c>
      <c r="F44" s="1">
        <v>-1594818.5334330001</v>
      </c>
      <c r="G44" s="1">
        <v>-1123980.5215690001</v>
      </c>
      <c r="H44" s="1">
        <v>287.947902</v>
      </c>
      <c r="I44" s="1">
        <v>152.18726799999999</v>
      </c>
      <c r="J44" s="1">
        <v>35.892004999999997</v>
      </c>
      <c r="K44" s="1">
        <v>2.7861359999999999</v>
      </c>
      <c r="L44" s="1">
        <v>0.94014600000000004</v>
      </c>
      <c r="M44" s="111">
        <v>100</v>
      </c>
      <c r="N44" s="1">
        <v>100</v>
      </c>
      <c r="O44" s="1">
        <v>0</v>
      </c>
      <c r="P44" s="1">
        <v>0</v>
      </c>
      <c r="Q44" s="1">
        <v>0</v>
      </c>
      <c r="R44" s="111">
        <v>45.155484000000001</v>
      </c>
      <c r="S44" s="1">
        <v>3.89961</v>
      </c>
      <c r="T44" s="1">
        <v>11.528847000000001</v>
      </c>
      <c r="U44" s="1">
        <v>3.0596939999999999</v>
      </c>
      <c r="V44" s="1">
        <v>8.7291270000000001</v>
      </c>
      <c r="W44" s="1">
        <v>0.169983</v>
      </c>
      <c r="X44" s="1">
        <v>8.7191279999999995</v>
      </c>
      <c r="Y44" s="1">
        <v>13.538646</v>
      </c>
      <c r="Z44" s="1">
        <v>2.6497350000000002</v>
      </c>
      <c r="AA44" s="1">
        <v>0.76992300000000002</v>
      </c>
      <c r="AB44" s="1">
        <v>0.85991399999999996</v>
      </c>
      <c r="AC44" s="1">
        <v>0.91990799999999995</v>
      </c>
      <c r="AD44" s="1">
        <v>0</v>
      </c>
      <c r="AE44" s="1">
        <v>0</v>
      </c>
      <c r="AF44" s="1">
        <v>0</v>
      </c>
      <c r="AG44" s="1">
        <v>0</v>
      </c>
      <c r="AH44" s="111">
        <v>0</v>
      </c>
      <c r="AI44" s="1">
        <v>0</v>
      </c>
      <c r="AJ44" s="1">
        <v>0</v>
      </c>
      <c r="AK44" s="111">
        <v>0</v>
      </c>
      <c r="AL44" s="1">
        <v>0</v>
      </c>
      <c r="AM44" s="1">
        <v>0</v>
      </c>
      <c r="AN44" s="111">
        <f t="shared" si="1"/>
        <v>0</v>
      </c>
      <c r="AO44" s="1">
        <f t="shared" si="2"/>
        <v>0</v>
      </c>
      <c r="AP44" s="126">
        <f t="shared" si="3"/>
        <v>0</v>
      </c>
    </row>
    <row r="45" spans="1:42" x14ac:dyDescent="0.3">
      <c r="A45" s="1">
        <v>39</v>
      </c>
      <c r="B45" s="1" t="s">
        <v>40</v>
      </c>
      <c r="C45" s="1">
        <v>1361</v>
      </c>
      <c r="D45" s="1">
        <v>10000</v>
      </c>
      <c r="E45" s="1">
        <v>-4.7094440000000004</v>
      </c>
      <c r="F45" s="1">
        <v>-1594530.6320760001</v>
      </c>
      <c r="G45" s="1">
        <v>-1124132.7087030001</v>
      </c>
      <c r="H45" s="1">
        <v>287.85480100000001</v>
      </c>
      <c r="I45" s="1">
        <v>152.18699899999999</v>
      </c>
      <c r="J45" s="1">
        <v>35.888843000000001</v>
      </c>
      <c r="K45" s="1">
        <v>2.786381</v>
      </c>
      <c r="L45" s="1">
        <v>0.94316199999999994</v>
      </c>
      <c r="M45" s="111">
        <v>100</v>
      </c>
      <c r="N45" s="1">
        <v>100</v>
      </c>
      <c r="O45" s="1">
        <v>0</v>
      </c>
      <c r="P45" s="1">
        <v>0</v>
      </c>
      <c r="Q45" s="1">
        <v>0</v>
      </c>
      <c r="R45" s="111">
        <v>45.155484000000001</v>
      </c>
      <c r="S45" s="1">
        <v>3.89961</v>
      </c>
      <c r="T45" s="1">
        <v>11.528847000000001</v>
      </c>
      <c r="U45" s="1">
        <v>3.0596939999999999</v>
      </c>
      <c r="V45" s="1">
        <v>8.7291270000000001</v>
      </c>
      <c r="W45" s="1">
        <v>0.169983</v>
      </c>
      <c r="X45" s="1">
        <v>8.7191279999999995</v>
      </c>
      <c r="Y45" s="1">
        <v>13.538646</v>
      </c>
      <c r="Z45" s="1">
        <v>2.6497350000000002</v>
      </c>
      <c r="AA45" s="1">
        <v>0.76992300000000002</v>
      </c>
      <c r="AB45" s="1">
        <v>0.85991399999999996</v>
      </c>
      <c r="AC45" s="1">
        <v>0.91990799999999995</v>
      </c>
      <c r="AD45" s="1">
        <v>0</v>
      </c>
      <c r="AE45" s="1">
        <v>0</v>
      </c>
      <c r="AF45" s="1">
        <v>0</v>
      </c>
      <c r="AG45" s="1">
        <v>0</v>
      </c>
      <c r="AH45" s="111">
        <v>0</v>
      </c>
      <c r="AI45" s="1">
        <v>0</v>
      </c>
      <c r="AJ45" s="1">
        <v>0</v>
      </c>
      <c r="AK45" s="111">
        <v>0</v>
      </c>
      <c r="AL45" s="1">
        <v>0</v>
      </c>
      <c r="AM45" s="1">
        <v>0</v>
      </c>
      <c r="AN45" s="111">
        <f t="shared" si="1"/>
        <v>0</v>
      </c>
      <c r="AO45" s="1">
        <f t="shared" si="2"/>
        <v>0</v>
      </c>
      <c r="AP45" s="126">
        <f t="shared" si="3"/>
        <v>0</v>
      </c>
    </row>
    <row r="46" spans="1:42" x14ac:dyDescent="0.3">
      <c r="A46" s="1">
        <v>40</v>
      </c>
      <c r="B46" s="1" t="s">
        <v>40</v>
      </c>
      <c r="C46" s="1">
        <v>1360</v>
      </c>
      <c r="D46" s="1">
        <v>10000</v>
      </c>
      <c r="E46" s="1">
        <v>-4.7187599999999996</v>
      </c>
      <c r="F46" s="1">
        <v>-1594242.823849</v>
      </c>
      <c r="G46" s="1">
        <v>-1124284.8955669999</v>
      </c>
      <c r="H46" s="1">
        <v>287.76164399999999</v>
      </c>
      <c r="I46" s="1">
        <v>152.18672900000001</v>
      </c>
      <c r="J46" s="1">
        <v>35.885680000000001</v>
      </c>
      <c r="K46" s="1">
        <v>2.7866270000000002</v>
      </c>
      <c r="L46" s="1">
        <v>0.94618199999999997</v>
      </c>
      <c r="M46" s="111">
        <v>100</v>
      </c>
      <c r="N46" s="1">
        <v>100</v>
      </c>
      <c r="O46" s="1">
        <v>0</v>
      </c>
      <c r="P46" s="1">
        <v>0</v>
      </c>
      <c r="Q46" s="1">
        <v>0</v>
      </c>
      <c r="R46" s="111">
        <v>45.155484000000001</v>
      </c>
      <c r="S46" s="1">
        <v>3.89961</v>
      </c>
      <c r="T46" s="1">
        <v>11.528847000000001</v>
      </c>
      <c r="U46" s="1">
        <v>3.0596939999999999</v>
      </c>
      <c r="V46" s="1">
        <v>8.7291270000000001</v>
      </c>
      <c r="W46" s="1">
        <v>0.169983</v>
      </c>
      <c r="X46" s="1">
        <v>8.7191279999999995</v>
      </c>
      <c r="Y46" s="1">
        <v>13.538646</v>
      </c>
      <c r="Z46" s="1">
        <v>2.6497350000000002</v>
      </c>
      <c r="AA46" s="1">
        <v>0.76992300000000002</v>
      </c>
      <c r="AB46" s="1">
        <v>0.85991399999999996</v>
      </c>
      <c r="AC46" s="1">
        <v>0.91990799999999995</v>
      </c>
      <c r="AD46" s="1">
        <v>0</v>
      </c>
      <c r="AE46" s="1">
        <v>0</v>
      </c>
      <c r="AF46" s="1">
        <v>0</v>
      </c>
      <c r="AG46" s="1">
        <v>0</v>
      </c>
      <c r="AH46" s="111">
        <v>0</v>
      </c>
      <c r="AI46" s="1">
        <v>0</v>
      </c>
      <c r="AJ46" s="1">
        <v>0</v>
      </c>
      <c r="AK46" s="111">
        <v>0</v>
      </c>
      <c r="AL46" s="1">
        <v>0</v>
      </c>
      <c r="AM46" s="1">
        <v>0</v>
      </c>
      <c r="AN46" s="111">
        <f t="shared" si="1"/>
        <v>0</v>
      </c>
      <c r="AO46" s="1">
        <f t="shared" si="2"/>
        <v>0</v>
      </c>
      <c r="AP46" s="126">
        <f t="shared" si="3"/>
        <v>0</v>
      </c>
    </row>
    <row r="47" spans="1:42" x14ac:dyDescent="0.3">
      <c r="A47" s="1">
        <v>41</v>
      </c>
      <c r="B47" s="1" t="s">
        <v>40</v>
      </c>
      <c r="C47" s="1">
        <v>1359</v>
      </c>
      <c r="D47" s="1">
        <v>10000</v>
      </c>
      <c r="E47" s="1">
        <v>-4.7280889999999998</v>
      </c>
      <c r="F47" s="1">
        <v>-1593955.1088080001</v>
      </c>
      <c r="G47" s="1">
        <v>-1124437.082161</v>
      </c>
      <c r="H47" s="1">
        <v>287.668429</v>
      </c>
      <c r="I47" s="1">
        <v>152.18645900000001</v>
      </c>
      <c r="J47" s="1">
        <v>35.882517999999997</v>
      </c>
      <c r="K47" s="1">
        <v>2.7868719999999998</v>
      </c>
      <c r="L47" s="1">
        <v>0.94920499999999997</v>
      </c>
      <c r="M47" s="111">
        <v>100</v>
      </c>
      <c r="N47" s="1">
        <v>100</v>
      </c>
      <c r="O47" s="1">
        <v>0</v>
      </c>
      <c r="P47" s="1">
        <v>0</v>
      </c>
      <c r="Q47" s="1">
        <v>0</v>
      </c>
      <c r="R47" s="111">
        <v>45.155484000000001</v>
      </c>
      <c r="S47" s="1">
        <v>3.89961</v>
      </c>
      <c r="T47" s="1">
        <v>11.528847000000001</v>
      </c>
      <c r="U47" s="1">
        <v>3.0596939999999999</v>
      </c>
      <c r="V47" s="1">
        <v>8.7291270000000001</v>
      </c>
      <c r="W47" s="1">
        <v>0.169983</v>
      </c>
      <c r="X47" s="1">
        <v>8.7191279999999995</v>
      </c>
      <c r="Y47" s="1">
        <v>13.538646</v>
      </c>
      <c r="Z47" s="1">
        <v>2.6497350000000002</v>
      </c>
      <c r="AA47" s="1">
        <v>0.76992300000000002</v>
      </c>
      <c r="AB47" s="1">
        <v>0.85991399999999996</v>
      </c>
      <c r="AC47" s="1">
        <v>0.91990799999999995</v>
      </c>
      <c r="AD47" s="1">
        <v>0</v>
      </c>
      <c r="AE47" s="1">
        <v>0</v>
      </c>
      <c r="AF47" s="1">
        <v>0</v>
      </c>
      <c r="AG47" s="1">
        <v>0</v>
      </c>
      <c r="AH47" s="111">
        <v>0</v>
      </c>
      <c r="AI47" s="1">
        <v>0</v>
      </c>
      <c r="AJ47" s="1">
        <v>0</v>
      </c>
      <c r="AK47" s="111">
        <v>0</v>
      </c>
      <c r="AL47" s="1">
        <v>0</v>
      </c>
      <c r="AM47" s="1">
        <v>0</v>
      </c>
      <c r="AN47" s="111">
        <f t="shared" si="1"/>
        <v>0</v>
      </c>
      <c r="AO47" s="1">
        <f t="shared" si="2"/>
        <v>0</v>
      </c>
      <c r="AP47" s="126">
        <f t="shared" si="3"/>
        <v>0</v>
      </c>
    </row>
    <row r="48" spans="1:42" x14ac:dyDescent="0.3">
      <c r="A48" s="1">
        <v>42</v>
      </c>
      <c r="B48" s="1" t="s">
        <v>40</v>
      </c>
      <c r="C48" s="1">
        <v>1358</v>
      </c>
      <c r="D48" s="1">
        <v>10000</v>
      </c>
      <c r="E48" s="1">
        <v>-4.7374330000000002</v>
      </c>
      <c r="F48" s="1">
        <v>-1593667.48701</v>
      </c>
      <c r="G48" s="1">
        <v>-1124589.2684859999</v>
      </c>
      <c r="H48" s="1">
        <v>287.57515799999999</v>
      </c>
      <c r="I48" s="1">
        <v>152.18619000000001</v>
      </c>
      <c r="J48" s="1">
        <v>35.879354999999997</v>
      </c>
      <c r="K48" s="1">
        <v>2.787118</v>
      </c>
      <c r="L48" s="1">
        <v>0.95223199999999997</v>
      </c>
      <c r="M48" s="111">
        <v>100</v>
      </c>
      <c r="N48" s="1">
        <v>100</v>
      </c>
      <c r="O48" s="1">
        <v>0</v>
      </c>
      <c r="P48" s="1">
        <v>0</v>
      </c>
      <c r="Q48" s="1">
        <v>0</v>
      </c>
      <c r="R48" s="111">
        <v>45.155484000000001</v>
      </c>
      <c r="S48" s="1">
        <v>3.89961</v>
      </c>
      <c r="T48" s="1">
        <v>11.528847000000001</v>
      </c>
      <c r="U48" s="1">
        <v>3.0596939999999999</v>
      </c>
      <c r="V48" s="1">
        <v>8.7291270000000001</v>
      </c>
      <c r="W48" s="1">
        <v>0.169983</v>
      </c>
      <c r="X48" s="1">
        <v>8.7191279999999995</v>
      </c>
      <c r="Y48" s="1">
        <v>13.538646</v>
      </c>
      <c r="Z48" s="1">
        <v>2.6497350000000002</v>
      </c>
      <c r="AA48" s="1">
        <v>0.76992300000000002</v>
      </c>
      <c r="AB48" s="1">
        <v>0.85991399999999996</v>
      </c>
      <c r="AC48" s="1">
        <v>0.91990799999999995</v>
      </c>
      <c r="AD48" s="1">
        <v>0</v>
      </c>
      <c r="AE48" s="1">
        <v>0</v>
      </c>
      <c r="AF48" s="1">
        <v>0</v>
      </c>
      <c r="AG48" s="1">
        <v>0</v>
      </c>
      <c r="AH48" s="111">
        <v>0</v>
      </c>
      <c r="AI48" s="1">
        <v>0</v>
      </c>
      <c r="AJ48" s="1">
        <v>0</v>
      </c>
      <c r="AK48" s="111">
        <v>0</v>
      </c>
      <c r="AL48" s="1">
        <v>0</v>
      </c>
      <c r="AM48" s="1">
        <v>0</v>
      </c>
      <c r="AN48" s="111">
        <f t="shared" si="1"/>
        <v>0</v>
      </c>
      <c r="AO48" s="1">
        <f t="shared" si="2"/>
        <v>0</v>
      </c>
      <c r="AP48" s="126">
        <f t="shared" si="3"/>
        <v>0</v>
      </c>
    </row>
    <row r="49" spans="1:42" x14ac:dyDescent="0.3">
      <c r="A49" s="1">
        <v>43</v>
      </c>
      <c r="B49" s="1" t="s">
        <v>40</v>
      </c>
      <c r="C49" s="1">
        <v>1357</v>
      </c>
      <c r="D49" s="1">
        <v>10000</v>
      </c>
      <c r="E49" s="1">
        <v>-4.746791</v>
      </c>
      <c r="F49" s="1">
        <v>-1593379.958512</v>
      </c>
      <c r="G49" s="1">
        <v>-1124741.4545410001</v>
      </c>
      <c r="H49" s="1">
        <v>287.481829</v>
      </c>
      <c r="I49" s="1">
        <v>152.18592000000001</v>
      </c>
      <c r="J49" s="1">
        <v>35.876193000000001</v>
      </c>
      <c r="K49" s="1">
        <v>2.7873640000000002</v>
      </c>
      <c r="L49" s="1">
        <v>0.95526299999999997</v>
      </c>
      <c r="M49" s="111">
        <v>100</v>
      </c>
      <c r="N49" s="1">
        <v>100</v>
      </c>
      <c r="O49" s="1">
        <v>0</v>
      </c>
      <c r="P49" s="1">
        <v>0</v>
      </c>
      <c r="Q49" s="1">
        <v>0</v>
      </c>
      <c r="R49" s="111">
        <v>45.155484000000001</v>
      </c>
      <c r="S49" s="1">
        <v>3.89961</v>
      </c>
      <c r="T49" s="1">
        <v>11.528847000000001</v>
      </c>
      <c r="U49" s="1">
        <v>3.0596939999999999</v>
      </c>
      <c r="V49" s="1">
        <v>8.7291270000000001</v>
      </c>
      <c r="W49" s="1">
        <v>0.169983</v>
      </c>
      <c r="X49" s="1">
        <v>8.7191279999999995</v>
      </c>
      <c r="Y49" s="1">
        <v>13.538646</v>
      </c>
      <c r="Z49" s="1">
        <v>2.6497350000000002</v>
      </c>
      <c r="AA49" s="1">
        <v>0.76992300000000002</v>
      </c>
      <c r="AB49" s="1">
        <v>0.85991399999999996</v>
      </c>
      <c r="AC49" s="1">
        <v>0.91990799999999995</v>
      </c>
      <c r="AD49" s="1">
        <v>0</v>
      </c>
      <c r="AE49" s="1">
        <v>0</v>
      </c>
      <c r="AF49" s="1">
        <v>0</v>
      </c>
      <c r="AG49" s="1">
        <v>0</v>
      </c>
      <c r="AH49" s="111">
        <v>0</v>
      </c>
      <c r="AI49" s="1">
        <v>0</v>
      </c>
      <c r="AJ49" s="1">
        <v>0</v>
      </c>
      <c r="AK49" s="111">
        <v>0</v>
      </c>
      <c r="AL49" s="1">
        <v>0</v>
      </c>
      <c r="AM49" s="1">
        <v>0</v>
      </c>
      <c r="AN49" s="111">
        <f t="shared" si="1"/>
        <v>0</v>
      </c>
      <c r="AO49" s="1">
        <f t="shared" si="2"/>
        <v>0</v>
      </c>
      <c r="AP49" s="126">
        <f t="shared" si="3"/>
        <v>0</v>
      </c>
    </row>
    <row r="50" spans="1:42" x14ac:dyDescent="0.3">
      <c r="A50" s="1">
        <v>44</v>
      </c>
      <c r="B50" s="1" t="s">
        <v>40</v>
      </c>
      <c r="C50" s="1">
        <v>1356</v>
      </c>
      <c r="D50" s="1">
        <v>10000</v>
      </c>
      <c r="E50" s="1">
        <v>-4.7561640000000001</v>
      </c>
      <c r="F50" s="1">
        <v>-1593092.5233700001</v>
      </c>
      <c r="G50" s="1">
        <v>-1124893.640325</v>
      </c>
      <c r="H50" s="1">
        <v>287.38844399999999</v>
      </c>
      <c r="I50" s="1">
        <v>152.18565000000001</v>
      </c>
      <c r="J50" s="1">
        <v>35.87303</v>
      </c>
      <c r="K50" s="1">
        <v>2.7876099999999999</v>
      </c>
      <c r="L50" s="1">
        <v>0.95829699999999995</v>
      </c>
      <c r="M50" s="111">
        <v>100</v>
      </c>
      <c r="N50" s="1">
        <v>100</v>
      </c>
      <c r="O50" s="1">
        <v>0</v>
      </c>
      <c r="P50" s="1">
        <v>0</v>
      </c>
      <c r="Q50" s="1">
        <v>0</v>
      </c>
      <c r="R50" s="111">
        <v>45.155484000000001</v>
      </c>
      <c r="S50" s="1">
        <v>3.89961</v>
      </c>
      <c r="T50" s="1">
        <v>11.528847000000001</v>
      </c>
      <c r="U50" s="1">
        <v>3.0596939999999999</v>
      </c>
      <c r="V50" s="1">
        <v>8.7291270000000001</v>
      </c>
      <c r="W50" s="1">
        <v>0.169983</v>
      </c>
      <c r="X50" s="1">
        <v>8.7191279999999995</v>
      </c>
      <c r="Y50" s="1">
        <v>13.538646</v>
      </c>
      <c r="Z50" s="1">
        <v>2.6497350000000002</v>
      </c>
      <c r="AA50" s="1">
        <v>0.76992300000000002</v>
      </c>
      <c r="AB50" s="1">
        <v>0.85991399999999996</v>
      </c>
      <c r="AC50" s="1">
        <v>0.91990799999999995</v>
      </c>
      <c r="AD50" s="1">
        <v>0</v>
      </c>
      <c r="AE50" s="1">
        <v>0</v>
      </c>
      <c r="AF50" s="1">
        <v>0</v>
      </c>
      <c r="AG50" s="1">
        <v>0</v>
      </c>
      <c r="AH50" s="111">
        <v>0</v>
      </c>
      <c r="AI50" s="1">
        <v>0</v>
      </c>
      <c r="AJ50" s="1">
        <v>0</v>
      </c>
      <c r="AK50" s="111">
        <v>0</v>
      </c>
      <c r="AL50" s="1">
        <v>0</v>
      </c>
      <c r="AM50" s="1">
        <v>0</v>
      </c>
      <c r="AN50" s="111">
        <f t="shared" si="1"/>
        <v>0</v>
      </c>
      <c r="AO50" s="1">
        <f t="shared" si="2"/>
        <v>0</v>
      </c>
      <c r="AP50" s="126">
        <f t="shared" si="3"/>
        <v>0</v>
      </c>
    </row>
    <row r="51" spans="1:42" x14ac:dyDescent="0.3">
      <c r="A51" s="1">
        <v>45</v>
      </c>
      <c r="B51" s="1" t="s">
        <v>40</v>
      </c>
      <c r="C51" s="1">
        <v>1355</v>
      </c>
      <c r="D51" s="1">
        <v>10000</v>
      </c>
      <c r="E51" s="1">
        <v>-4.7655510000000003</v>
      </c>
      <c r="F51" s="1">
        <v>-1592805.1816430001</v>
      </c>
      <c r="G51" s="1">
        <v>-1125045.8258400001</v>
      </c>
      <c r="H51" s="1">
        <v>287.29500100000001</v>
      </c>
      <c r="I51" s="1">
        <v>152.18538000000001</v>
      </c>
      <c r="J51" s="1">
        <v>35.869866999999999</v>
      </c>
      <c r="K51" s="1">
        <v>2.787855</v>
      </c>
      <c r="L51" s="1">
        <v>0.96133599999999997</v>
      </c>
      <c r="M51" s="111">
        <v>100</v>
      </c>
      <c r="N51" s="1">
        <v>100</v>
      </c>
      <c r="O51" s="1">
        <v>0</v>
      </c>
      <c r="P51" s="1">
        <v>0</v>
      </c>
      <c r="Q51" s="1">
        <v>0</v>
      </c>
      <c r="R51" s="111">
        <v>45.155484000000001</v>
      </c>
      <c r="S51" s="1">
        <v>3.89961</v>
      </c>
      <c r="T51" s="1">
        <v>11.528847000000001</v>
      </c>
      <c r="U51" s="1">
        <v>3.0596939999999999</v>
      </c>
      <c r="V51" s="1">
        <v>8.7291270000000001</v>
      </c>
      <c r="W51" s="1">
        <v>0.169983</v>
      </c>
      <c r="X51" s="1">
        <v>8.7191279999999995</v>
      </c>
      <c r="Y51" s="1">
        <v>13.538646</v>
      </c>
      <c r="Z51" s="1">
        <v>2.6497350000000002</v>
      </c>
      <c r="AA51" s="1">
        <v>0.76992300000000002</v>
      </c>
      <c r="AB51" s="1">
        <v>0.85991399999999996</v>
      </c>
      <c r="AC51" s="1">
        <v>0.91990799999999995</v>
      </c>
      <c r="AD51" s="1">
        <v>0</v>
      </c>
      <c r="AE51" s="1">
        <v>0</v>
      </c>
      <c r="AF51" s="1">
        <v>0</v>
      </c>
      <c r="AG51" s="1">
        <v>0</v>
      </c>
      <c r="AH51" s="111">
        <v>0</v>
      </c>
      <c r="AI51" s="1">
        <v>0</v>
      </c>
      <c r="AJ51" s="1">
        <v>0</v>
      </c>
      <c r="AK51" s="111">
        <v>0</v>
      </c>
      <c r="AL51" s="1">
        <v>0</v>
      </c>
      <c r="AM51" s="1">
        <v>0</v>
      </c>
      <c r="AN51" s="111">
        <f t="shared" si="1"/>
        <v>0</v>
      </c>
      <c r="AO51" s="1">
        <f t="shared" si="2"/>
        <v>0</v>
      </c>
      <c r="AP51" s="126">
        <f t="shared" si="3"/>
        <v>0</v>
      </c>
    </row>
    <row r="52" spans="1:42" x14ac:dyDescent="0.3">
      <c r="A52" s="1">
        <v>46</v>
      </c>
      <c r="B52" s="1" t="s">
        <v>40</v>
      </c>
      <c r="C52" s="1">
        <v>1354</v>
      </c>
      <c r="D52" s="1">
        <v>10000</v>
      </c>
      <c r="E52" s="1">
        <v>-4.7749519999999999</v>
      </c>
      <c r="F52" s="1">
        <v>-1592517.9333870001</v>
      </c>
      <c r="G52" s="1">
        <v>-1125198.0110849999</v>
      </c>
      <c r="H52" s="1">
        <v>287.20150100000001</v>
      </c>
      <c r="I52" s="1">
        <v>152.18511000000001</v>
      </c>
      <c r="J52" s="1">
        <v>35.866705000000003</v>
      </c>
      <c r="K52" s="1">
        <v>2.7881010000000002</v>
      </c>
      <c r="L52" s="1">
        <v>0.96437700000000004</v>
      </c>
      <c r="M52" s="111">
        <v>100</v>
      </c>
      <c r="N52" s="1">
        <v>100</v>
      </c>
      <c r="O52" s="1">
        <v>0</v>
      </c>
      <c r="P52" s="1">
        <v>0</v>
      </c>
      <c r="Q52" s="1">
        <v>0</v>
      </c>
      <c r="R52" s="111">
        <v>45.155484000000001</v>
      </c>
      <c r="S52" s="1">
        <v>3.89961</v>
      </c>
      <c r="T52" s="1">
        <v>11.528847000000001</v>
      </c>
      <c r="U52" s="1">
        <v>3.0596939999999999</v>
      </c>
      <c r="V52" s="1">
        <v>8.7291270000000001</v>
      </c>
      <c r="W52" s="1">
        <v>0.169983</v>
      </c>
      <c r="X52" s="1">
        <v>8.7191279999999995</v>
      </c>
      <c r="Y52" s="1">
        <v>13.538646</v>
      </c>
      <c r="Z52" s="1">
        <v>2.6497350000000002</v>
      </c>
      <c r="AA52" s="1">
        <v>0.76992300000000002</v>
      </c>
      <c r="AB52" s="1">
        <v>0.85991399999999996</v>
      </c>
      <c r="AC52" s="1">
        <v>0.91990799999999995</v>
      </c>
      <c r="AD52" s="1">
        <v>0</v>
      </c>
      <c r="AE52" s="1">
        <v>0</v>
      </c>
      <c r="AF52" s="1">
        <v>0</v>
      </c>
      <c r="AG52" s="1">
        <v>0</v>
      </c>
      <c r="AH52" s="111">
        <v>0</v>
      </c>
      <c r="AI52" s="1">
        <v>0</v>
      </c>
      <c r="AJ52" s="1">
        <v>0</v>
      </c>
      <c r="AK52" s="111">
        <v>0</v>
      </c>
      <c r="AL52" s="1">
        <v>0</v>
      </c>
      <c r="AM52" s="1">
        <v>0</v>
      </c>
      <c r="AN52" s="111">
        <f t="shared" si="1"/>
        <v>0</v>
      </c>
      <c r="AO52" s="1">
        <f t="shared" si="2"/>
        <v>0</v>
      </c>
      <c r="AP52" s="126">
        <f t="shared" si="3"/>
        <v>0</v>
      </c>
    </row>
    <row r="53" spans="1:42" x14ac:dyDescent="0.3">
      <c r="A53" s="1">
        <v>47</v>
      </c>
      <c r="B53" s="1" t="s">
        <v>40</v>
      </c>
      <c r="C53" s="1">
        <v>1353</v>
      </c>
      <c r="D53" s="1">
        <v>10000</v>
      </c>
      <c r="E53" s="1">
        <v>-4.7843669999999996</v>
      </c>
      <c r="F53" s="1">
        <v>-1592230.7786600001</v>
      </c>
      <c r="G53" s="1">
        <v>-1125350.196059</v>
      </c>
      <c r="H53" s="1">
        <v>287.10794399999997</v>
      </c>
      <c r="I53" s="1">
        <v>152.18483900000001</v>
      </c>
      <c r="J53" s="1">
        <v>35.863542000000002</v>
      </c>
      <c r="K53" s="1">
        <v>2.7883469999999999</v>
      </c>
      <c r="L53" s="1">
        <v>0.96742300000000003</v>
      </c>
      <c r="M53" s="111">
        <v>100</v>
      </c>
      <c r="N53" s="1">
        <v>100</v>
      </c>
      <c r="O53" s="1">
        <v>0</v>
      </c>
      <c r="P53" s="1">
        <v>0</v>
      </c>
      <c r="Q53" s="1">
        <v>0</v>
      </c>
      <c r="R53" s="111">
        <v>45.155484000000001</v>
      </c>
      <c r="S53" s="1">
        <v>3.89961</v>
      </c>
      <c r="T53" s="1">
        <v>11.528847000000001</v>
      </c>
      <c r="U53" s="1">
        <v>3.0596939999999999</v>
      </c>
      <c r="V53" s="1">
        <v>8.7291270000000001</v>
      </c>
      <c r="W53" s="1">
        <v>0.169983</v>
      </c>
      <c r="X53" s="1">
        <v>8.7191279999999995</v>
      </c>
      <c r="Y53" s="1">
        <v>13.538646</v>
      </c>
      <c r="Z53" s="1">
        <v>2.6497350000000002</v>
      </c>
      <c r="AA53" s="1">
        <v>0.76992300000000002</v>
      </c>
      <c r="AB53" s="1">
        <v>0.85991399999999996</v>
      </c>
      <c r="AC53" s="1">
        <v>0.91990799999999995</v>
      </c>
      <c r="AD53" s="1">
        <v>0</v>
      </c>
      <c r="AE53" s="1">
        <v>0</v>
      </c>
      <c r="AF53" s="1">
        <v>0</v>
      </c>
      <c r="AG53" s="1">
        <v>0</v>
      </c>
      <c r="AH53" s="111">
        <v>0</v>
      </c>
      <c r="AI53" s="1">
        <v>0</v>
      </c>
      <c r="AJ53" s="1">
        <v>0</v>
      </c>
      <c r="AK53" s="111">
        <v>0</v>
      </c>
      <c r="AL53" s="1">
        <v>0</v>
      </c>
      <c r="AM53" s="1">
        <v>0</v>
      </c>
      <c r="AN53" s="111">
        <f t="shared" si="1"/>
        <v>0</v>
      </c>
      <c r="AO53" s="1">
        <f t="shared" si="2"/>
        <v>0</v>
      </c>
      <c r="AP53" s="126">
        <f t="shared" si="3"/>
        <v>0</v>
      </c>
    </row>
    <row r="54" spans="1:42" x14ac:dyDescent="0.3">
      <c r="A54" s="1">
        <v>48</v>
      </c>
      <c r="B54" s="1" t="s">
        <v>40</v>
      </c>
      <c r="C54" s="1">
        <v>1352</v>
      </c>
      <c r="D54" s="1">
        <v>10000</v>
      </c>
      <c r="E54" s="1">
        <v>-4.7937969999999996</v>
      </c>
      <c r="F54" s="1">
        <v>-1591943.7175189999</v>
      </c>
      <c r="G54" s="1">
        <v>-1125502.3807630001</v>
      </c>
      <c r="H54" s="1">
        <v>287.01432899999998</v>
      </c>
      <c r="I54" s="1">
        <v>152.18456900000001</v>
      </c>
      <c r="J54" s="1">
        <v>35.860379999999999</v>
      </c>
      <c r="K54" s="1">
        <v>2.7885930000000001</v>
      </c>
      <c r="L54" s="1">
        <v>0.970472</v>
      </c>
      <c r="M54" s="111">
        <v>100</v>
      </c>
      <c r="N54" s="1">
        <v>100</v>
      </c>
      <c r="O54" s="1">
        <v>0</v>
      </c>
      <c r="P54" s="1">
        <v>0</v>
      </c>
      <c r="Q54" s="1">
        <v>0</v>
      </c>
      <c r="R54" s="111">
        <v>45.155484000000001</v>
      </c>
      <c r="S54" s="1">
        <v>3.89961</v>
      </c>
      <c r="T54" s="1">
        <v>11.528847000000001</v>
      </c>
      <c r="U54" s="1">
        <v>3.0596939999999999</v>
      </c>
      <c r="V54" s="1">
        <v>8.7291270000000001</v>
      </c>
      <c r="W54" s="1">
        <v>0.169983</v>
      </c>
      <c r="X54" s="1">
        <v>8.7191279999999995</v>
      </c>
      <c r="Y54" s="1">
        <v>13.538646</v>
      </c>
      <c r="Z54" s="1">
        <v>2.6497350000000002</v>
      </c>
      <c r="AA54" s="1">
        <v>0.76992300000000002</v>
      </c>
      <c r="AB54" s="1">
        <v>0.85991399999999996</v>
      </c>
      <c r="AC54" s="1">
        <v>0.91990799999999995</v>
      </c>
      <c r="AD54" s="1">
        <v>0</v>
      </c>
      <c r="AE54" s="1">
        <v>0</v>
      </c>
      <c r="AF54" s="1">
        <v>0</v>
      </c>
      <c r="AG54" s="1">
        <v>0</v>
      </c>
      <c r="AH54" s="111">
        <v>0</v>
      </c>
      <c r="AI54" s="1">
        <v>0</v>
      </c>
      <c r="AJ54" s="1">
        <v>0</v>
      </c>
      <c r="AK54" s="111">
        <v>0</v>
      </c>
      <c r="AL54" s="1">
        <v>0</v>
      </c>
      <c r="AM54" s="1">
        <v>0</v>
      </c>
      <c r="AN54" s="111">
        <f t="shared" si="1"/>
        <v>0</v>
      </c>
      <c r="AO54" s="1">
        <f t="shared" si="2"/>
        <v>0</v>
      </c>
      <c r="AP54" s="126">
        <f t="shared" si="3"/>
        <v>0</v>
      </c>
    </row>
    <row r="55" spans="1:42" x14ac:dyDescent="0.3">
      <c r="A55" s="1">
        <v>49</v>
      </c>
      <c r="B55" s="1" t="s">
        <v>40</v>
      </c>
      <c r="C55" s="1">
        <v>1351</v>
      </c>
      <c r="D55" s="1">
        <v>10000</v>
      </c>
      <c r="E55" s="1">
        <v>-4.803242</v>
      </c>
      <c r="F55" s="1">
        <v>-1591656.7500219999</v>
      </c>
      <c r="G55" s="1">
        <v>-1125654.565197</v>
      </c>
      <c r="H55" s="1">
        <v>286.92065700000001</v>
      </c>
      <c r="I55" s="1">
        <v>152.18429800000001</v>
      </c>
      <c r="J55" s="1">
        <v>35.857216999999999</v>
      </c>
      <c r="K55" s="1">
        <v>2.7888389999999998</v>
      </c>
      <c r="L55" s="1">
        <v>0.973526</v>
      </c>
      <c r="M55" s="111">
        <v>100</v>
      </c>
      <c r="N55" s="1">
        <v>100</v>
      </c>
      <c r="O55" s="1">
        <v>0</v>
      </c>
      <c r="P55" s="1">
        <v>0</v>
      </c>
      <c r="Q55" s="1">
        <v>0</v>
      </c>
      <c r="R55" s="111">
        <v>45.155484000000001</v>
      </c>
      <c r="S55" s="1">
        <v>3.89961</v>
      </c>
      <c r="T55" s="1">
        <v>11.528847000000001</v>
      </c>
      <c r="U55" s="1">
        <v>3.0596939999999999</v>
      </c>
      <c r="V55" s="1">
        <v>8.7291270000000001</v>
      </c>
      <c r="W55" s="1">
        <v>0.169983</v>
      </c>
      <c r="X55" s="1">
        <v>8.7191279999999995</v>
      </c>
      <c r="Y55" s="1">
        <v>13.538646</v>
      </c>
      <c r="Z55" s="1">
        <v>2.6497350000000002</v>
      </c>
      <c r="AA55" s="1">
        <v>0.76992300000000002</v>
      </c>
      <c r="AB55" s="1">
        <v>0.85991399999999996</v>
      </c>
      <c r="AC55" s="1">
        <v>0.91990799999999995</v>
      </c>
      <c r="AD55" s="1">
        <v>0</v>
      </c>
      <c r="AE55" s="1">
        <v>0</v>
      </c>
      <c r="AF55" s="1">
        <v>0</v>
      </c>
      <c r="AG55" s="1">
        <v>0</v>
      </c>
      <c r="AH55" s="111">
        <v>0</v>
      </c>
      <c r="AI55" s="1">
        <v>0</v>
      </c>
      <c r="AJ55" s="1">
        <v>0</v>
      </c>
      <c r="AK55" s="111">
        <v>0</v>
      </c>
      <c r="AL55" s="1">
        <v>0</v>
      </c>
      <c r="AM55" s="1">
        <v>0</v>
      </c>
      <c r="AN55" s="111">
        <f t="shared" si="1"/>
        <v>0</v>
      </c>
      <c r="AO55" s="1">
        <f t="shared" si="2"/>
        <v>0</v>
      </c>
      <c r="AP55" s="126">
        <f t="shared" si="3"/>
        <v>0</v>
      </c>
    </row>
    <row r="56" spans="1:42" x14ac:dyDescent="0.3">
      <c r="A56" s="1">
        <v>50</v>
      </c>
      <c r="B56" s="1" t="s">
        <v>40</v>
      </c>
      <c r="C56" s="1">
        <v>1350</v>
      </c>
      <c r="D56" s="1">
        <v>10000</v>
      </c>
      <c r="E56" s="1">
        <v>-4.8127000000000004</v>
      </c>
      <c r="F56" s="1">
        <v>-1591369.876225</v>
      </c>
      <c r="G56" s="1">
        <v>-1125806.74936</v>
      </c>
      <c r="H56" s="1">
        <v>286.82692700000001</v>
      </c>
      <c r="I56" s="1">
        <v>152.18402800000001</v>
      </c>
      <c r="J56" s="1">
        <v>35.854055000000002</v>
      </c>
      <c r="K56" s="1">
        <v>2.789085</v>
      </c>
      <c r="L56" s="1">
        <v>0.97658299999999998</v>
      </c>
      <c r="M56" s="111">
        <v>100</v>
      </c>
      <c r="N56" s="1">
        <v>100</v>
      </c>
      <c r="O56" s="1">
        <v>0</v>
      </c>
      <c r="P56" s="1">
        <v>0</v>
      </c>
      <c r="Q56" s="1">
        <v>0</v>
      </c>
      <c r="R56" s="111">
        <v>45.155484000000001</v>
      </c>
      <c r="S56" s="1">
        <v>3.89961</v>
      </c>
      <c r="T56" s="1">
        <v>11.528847000000001</v>
      </c>
      <c r="U56" s="1">
        <v>3.0596939999999999</v>
      </c>
      <c r="V56" s="1">
        <v>8.7291270000000001</v>
      </c>
      <c r="W56" s="1">
        <v>0.169983</v>
      </c>
      <c r="X56" s="1">
        <v>8.7191279999999995</v>
      </c>
      <c r="Y56" s="1">
        <v>13.538646</v>
      </c>
      <c r="Z56" s="1">
        <v>2.6497350000000002</v>
      </c>
      <c r="AA56" s="1">
        <v>0.76992300000000002</v>
      </c>
      <c r="AB56" s="1">
        <v>0.85991399999999996</v>
      </c>
      <c r="AC56" s="1">
        <v>0.91990799999999995</v>
      </c>
      <c r="AD56" s="1">
        <v>0</v>
      </c>
      <c r="AE56" s="1">
        <v>0</v>
      </c>
      <c r="AF56" s="1">
        <v>0</v>
      </c>
      <c r="AG56" s="1">
        <v>0</v>
      </c>
      <c r="AH56" s="111">
        <v>0</v>
      </c>
      <c r="AI56" s="1">
        <v>0</v>
      </c>
      <c r="AJ56" s="1">
        <v>0</v>
      </c>
      <c r="AK56" s="111">
        <v>0</v>
      </c>
      <c r="AL56" s="1">
        <v>0</v>
      </c>
      <c r="AM56" s="1">
        <v>0</v>
      </c>
      <c r="AN56" s="111">
        <f t="shared" si="1"/>
        <v>0</v>
      </c>
      <c r="AO56" s="1">
        <f t="shared" si="2"/>
        <v>0</v>
      </c>
      <c r="AP56" s="126">
        <f t="shared" si="3"/>
        <v>0</v>
      </c>
    </row>
    <row r="57" spans="1:42" x14ac:dyDescent="0.3">
      <c r="A57" s="1">
        <v>51</v>
      </c>
      <c r="B57" s="1" t="s">
        <v>40</v>
      </c>
      <c r="C57" s="1">
        <v>1349</v>
      </c>
      <c r="D57" s="1">
        <v>10000</v>
      </c>
      <c r="E57" s="1">
        <v>-4.8221740000000004</v>
      </c>
      <c r="F57" s="1">
        <v>-1591083.0961859999</v>
      </c>
      <c r="G57" s="1">
        <v>-1125958.933252</v>
      </c>
      <c r="H57" s="1">
        <v>286.73313999999999</v>
      </c>
      <c r="I57" s="1">
        <v>152.18375700000001</v>
      </c>
      <c r="J57" s="1">
        <v>35.850892000000002</v>
      </c>
      <c r="K57" s="1">
        <v>2.7893309999999998</v>
      </c>
      <c r="L57" s="1">
        <v>0.97964300000000004</v>
      </c>
      <c r="M57" s="111">
        <v>100</v>
      </c>
      <c r="N57" s="1">
        <v>100</v>
      </c>
      <c r="O57" s="1">
        <v>0</v>
      </c>
      <c r="P57" s="1">
        <v>0</v>
      </c>
      <c r="Q57" s="1">
        <v>0</v>
      </c>
      <c r="R57" s="111">
        <v>45.155484000000001</v>
      </c>
      <c r="S57" s="1">
        <v>3.89961</v>
      </c>
      <c r="T57" s="1">
        <v>11.528847000000001</v>
      </c>
      <c r="U57" s="1">
        <v>3.0596939999999999</v>
      </c>
      <c r="V57" s="1">
        <v>8.7291270000000001</v>
      </c>
      <c r="W57" s="1">
        <v>0.169983</v>
      </c>
      <c r="X57" s="1">
        <v>8.7191279999999995</v>
      </c>
      <c r="Y57" s="1">
        <v>13.538646</v>
      </c>
      <c r="Z57" s="1">
        <v>2.6497350000000002</v>
      </c>
      <c r="AA57" s="1">
        <v>0.76992300000000002</v>
      </c>
      <c r="AB57" s="1">
        <v>0.85991399999999996</v>
      </c>
      <c r="AC57" s="1">
        <v>0.91990799999999995</v>
      </c>
      <c r="AD57" s="1">
        <v>0</v>
      </c>
      <c r="AE57" s="1">
        <v>0</v>
      </c>
      <c r="AF57" s="1">
        <v>0</v>
      </c>
      <c r="AG57" s="1">
        <v>0</v>
      </c>
      <c r="AH57" s="111">
        <v>0</v>
      </c>
      <c r="AI57" s="1">
        <v>0</v>
      </c>
      <c r="AJ57" s="1">
        <v>0</v>
      </c>
      <c r="AK57" s="111">
        <v>0</v>
      </c>
      <c r="AL57" s="1">
        <v>0</v>
      </c>
      <c r="AM57" s="1">
        <v>0</v>
      </c>
      <c r="AN57" s="111">
        <f t="shared" si="1"/>
        <v>0</v>
      </c>
      <c r="AO57" s="1">
        <f t="shared" si="2"/>
        <v>0</v>
      </c>
      <c r="AP57" s="126">
        <f t="shared" si="3"/>
        <v>0</v>
      </c>
    </row>
    <row r="58" spans="1:42" x14ac:dyDescent="0.3">
      <c r="A58" s="1">
        <v>52</v>
      </c>
      <c r="B58" s="1" t="s">
        <v>40</v>
      </c>
      <c r="C58" s="1">
        <v>1348</v>
      </c>
      <c r="D58" s="1">
        <v>10000</v>
      </c>
      <c r="E58" s="1">
        <v>-4.8316619999999997</v>
      </c>
      <c r="F58" s="1">
        <v>-1590796.4099640001</v>
      </c>
      <c r="G58" s="1">
        <v>-1126111.1168740001</v>
      </c>
      <c r="H58" s="1">
        <v>286.639295</v>
      </c>
      <c r="I58" s="1">
        <v>152.18348599999999</v>
      </c>
      <c r="J58" s="1">
        <v>35.847729999999999</v>
      </c>
      <c r="K58" s="1">
        <v>2.789577</v>
      </c>
      <c r="L58" s="1">
        <v>0.98270800000000003</v>
      </c>
      <c r="M58" s="111">
        <v>100</v>
      </c>
      <c r="N58" s="1">
        <v>100</v>
      </c>
      <c r="O58" s="1">
        <v>0</v>
      </c>
      <c r="P58" s="1">
        <v>0</v>
      </c>
      <c r="Q58" s="1">
        <v>0</v>
      </c>
      <c r="R58" s="111">
        <v>45.155484000000001</v>
      </c>
      <c r="S58" s="1">
        <v>3.89961</v>
      </c>
      <c r="T58" s="1">
        <v>11.528847000000001</v>
      </c>
      <c r="U58" s="1">
        <v>3.0596939999999999</v>
      </c>
      <c r="V58" s="1">
        <v>8.7291270000000001</v>
      </c>
      <c r="W58" s="1">
        <v>0.169983</v>
      </c>
      <c r="X58" s="1">
        <v>8.7191279999999995</v>
      </c>
      <c r="Y58" s="1">
        <v>13.538646</v>
      </c>
      <c r="Z58" s="1">
        <v>2.6497350000000002</v>
      </c>
      <c r="AA58" s="1">
        <v>0.76992300000000002</v>
      </c>
      <c r="AB58" s="1">
        <v>0.85991399999999996</v>
      </c>
      <c r="AC58" s="1">
        <v>0.91990799999999995</v>
      </c>
      <c r="AD58" s="1">
        <v>0</v>
      </c>
      <c r="AE58" s="1">
        <v>0</v>
      </c>
      <c r="AF58" s="1">
        <v>0</v>
      </c>
      <c r="AG58" s="1">
        <v>0</v>
      </c>
      <c r="AH58" s="111">
        <v>0</v>
      </c>
      <c r="AI58" s="1">
        <v>0</v>
      </c>
      <c r="AJ58" s="1">
        <v>0</v>
      </c>
      <c r="AK58" s="111">
        <v>0</v>
      </c>
      <c r="AL58" s="1">
        <v>0</v>
      </c>
      <c r="AM58" s="1">
        <v>0</v>
      </c>
      <c r="AN58" s="111">
        <f t="shared" si="1"/>
        <v>0</v>
      </c>
      <c r="AO58" s="1">
        <f t="shared" si="2"/>
        <v>0</v>
      </c>
      <c r="AP58" s="126">
        <f t="shared" si="3"/>
        <v>0</v>
      </c>
    </row>
    <row r="59" spans="1:42" x14ac:dyDescent="0.3">
      <c r="A59" s="1">
        <v>53</v>
      </c>
      <c r="B59" s="1" t="s">
        <v>40</v>
      </c>
      <c r="C59" s="1">
        <v>1347</v>
      </c>
      <c r="D59" s="1">
        <v>10000</v>
      </c>
      <c r="E59" s="1">
        <v>-4.841164</v>
      </c>
      <c r="F59" s="1">
        <v>-1590509.8176160001</v>
      </c>
      <c r="G59" s="1">
        <v>-1126263.3002249999</v>
      </c>
      <c r="H59" s="1">
        <v>286.54539199999999</v>
      </c>
      <c r="I59" s="1">
        <v>152.18321599999999</v>
      </c>
      <c r="J59" s="1">
        <v>35.844566999999998</v>
      </c>
      <c r="K59" s="1">
        <v>2.7898230000000002</v>
      </c>
      <c r="L59" s="1">
        <v>0.98577599999999999</v>
      </c>
      <c r="M59" s="111">
        <v>100</v>
      </c>
      <c r="N59" s="1">
        <v>100</v>
      </c>
      <c r="O59" s="1">
        <v>0</v>
      </c>
      <c r="P59" s="1">
        <v>0</v>
      </c>
      <c r="Q59" s="1">
        <v>0</v>
      </c>
      <c r="R59" s="111">
        <v>45.155484000000001</v>
      </c>
      <c r="S59" s="1">
        <v>3.89961</v>
      </c>
      <c r="T59" s="1">
        <v>11.528847000000001</v>
      </c>
      <c r="U59" s="1">
        <v>3.0596939999999999</v>
      </c>
      <c r="V59" s="1">
        <v>8.7291270000000001</v>
      </c>
      <c r="W59" s="1">
        <v>0.169983</v>
      </c>
      <c r="X59" s="1">
        <v>8.7191279999999995</v>
      </c>
      <c r="Y59" s="1">
        <v>13.538646</v>
      </c>
      <c r="Z59" s="1">
        <v>2.6497350000000002</v>
      </c>
      <c r="AA59" s="1">
        <v>0.76992300000000002</v>
      </c>
      <c r="AB59" s="1">
        <v>0.85991399999999996</v>
      </c>
      <c r="AC59" s="1">
        <v>0.91990799999999995</v>
      </c>
      <c r="AD59" s="1">
        <v>0</v>
      </c>
      <c r="AE59" s="1">
        <v>0</v>
      </c>
      <c r="AF59" s="1">
        <v>0</v>
      </c>
      <c r="AG59" s="1">
        <v>0</v>
      </c>
      <c r="AH59" s="111">
        <v>0</v>
      </c>
      <c r="AI59" s="1">
        <v>0</v>
      </c>
      <c r="AJ59" s="1">
        <v>0</v>
      </c>
      <c r="AK59" s="111">
        <v>0</v>
      </c>
      <c r="AL59" s="1">
        <v>0</v>
      </c>
      <c r="AM59" s="1">
        <v>0</v>
      </c>
      <c r="AN59" s="111">
        <f t="shared" si="1"/>
        <v>0</v>
      </c>
      <c r="AO59" s="1">
        <f t="shared" si="2"/>
        <v>0</v>
      </c>
      <c r="AP59" s="126">
        <f t="shared" si="3"/>
        <v>0</v>
      </c>
    </row>
    <row r="60" spans="1:42" x14ac:dyDescent="0.3">
      <c r="A60" s="1">
        <v>54</v>
      </c>
      <c r="B60" s="1" t="s">
        <v>40</v>
      </c>
      <c r="C60" s="1">
        <v>1346</v>
      </c>
      <c r="D60" s="1">
        <v>10000</v>
      </c>
      <c r="E60" s="1">
        <v>-4.8506809999999998</v>
      </c>
      <c r="F60" s="1">
        <v>-1590223.319199</v>
      </c>
      <c r="G60" s="1">
        <v>-1126415.483305</v>
      </c>
      <c r="H60" s="1">
        <v>286.45143200000001</v>
      </c>
      <c r="I60" s="1">
        <v>152.18294499999999</v>
      </c>
      <c r="J60" s="1">
        <v>35.841403999999997</v>
      </c>
      <c r="K60" s="1">
        <v>2.7900689999999999</v>
      </c>
      <c r="L60" s="1">
        <v>0.98884799999999995</v>
      </c>
      <c r="M60" s="111">
        <v>100</v>
      </c>
      <c r="N60" s="1">
        <v>100</v>
      </c>
      <c r="O60" s="1">
        <v>0</v>
      </c>
      <c r="P60" s="1">
        <v>0</v>
      </c>
      <c r="Q60" s="1">
        <v>0</v>
      </c>
      <c r="R60" s="111">
        <v>45.155484000000001</v>
      </c>
      <c r="S60" s="1">
        <v>3.89961</v>
      </c>
      <c r="T60" s="1">
        <v>11.528847000000001</v>
      </c>
      <c r="U60" s="1">
        <v>3.0596939999999999</v>
      </c>
      <c r="V60" s="1">
        <v>8.7291270000000001</v>
      </c>
      <c r="W60" s="1">
        <v>0.169983</v>
      </c>
      <c r="X60" s="1">
        <v>8.7191279999999995</v>
      </c>
      <c r="Y60" s="1">
        <v>13.538646</v>
      </c>
      <c r="Z60" s="1">
        <v>2.6497350000000002</v>
      </c>
      <c r="AA60" s="1">
        <v>0.76992300000000002</v>
      </c>
      <c r="AB60" s="1">
        <v>0.85991399999999996</v>
      </c>
      <c r="AC60" s="1">
        <v>0.91990799999999995</v>
      </c>
      <c r="AD60" s="1">
        <v>0</v>
      </c>
      <c r="AE60" s="1">
        <v>0</v>
      </c>
      <c r="AF60" s="1">
        <v>0</v>
      </c>
      <c r="AG60" s="1">
        <v>0</v>
      </c>
      <c r="AH60" s="111">
        <v>0</v>
      </c>
      <c r="AI60" s="1">
        <v>0</v>
      </c>
      <c r="AJ60" s="1">
        <v>0</v>
      </c>
      <c r="AK60" s="111">
        <v>0</v>
      </c>
      <c r="AL60" s="1">
        <v>0</v>
      </c>
      <c r="AM60" s="1">
        <v>0</v>
      </c>
      <c r="AN60" s="111">
        <f t="shared" si="1"/>
        <v>0</v>
      </c>
      <c r="AO60" s="1">
        <f t="shared" si="2"/>
        <v>0</v>
      </c>
      <c r="AP60" s="126">
        <f t="shared" si="3"/>
        <v>0</v>
      </c>
    </row>
    <row r="61" spans="1:42" x14ac:dyDescent="0.3">
      <c r="A61" s="1">
        <v>55</v>
      </c>
      <c r="B61" s="1" t="s">
        <v>40</v>
      </c>
      <c r="C61" s="1">
        <v>1345</v>
      </c>
      <c r="D61" s="1">
        <v>10000</v>
      </c>
      <c r="E61" s="1">
        <v>-4.8602129999999999</v>
      </c>
      <c r="F61" s="1">
        <v>-1589936.9147709999</v>
      </c>
      <c r="G61" s="1">
        <v>-1126567.6661139999</v>
      </c>
      <c r="H61" s="1">
        <v>286.35741400000001</v>
      </c>
      <c r="I61" s="1">
        <v>152.18267399999999</v>
      </c>
      <c r="J61" s="1">
        <v>35.838242000000001</v>
      </c>
      <c r="K61" s="1">
        <v>2.7903150000000001</v>
      </c>
      <c r="L61" s="1">
        <v>0.99192400000000003</v>
      </c>
      <c r="M61" s="111">
        <v>100</v>
      </c>
      <c r="N61" s="1">
        <v>100</v>
      </c>
      <c r="O61" s="1">
        <v>0</v>
      </c>
      <c r="P61" s="1">
        <v>0</v>
      </c>
      <c r="Q61" s="1">
        <v>0</v>
      </c>
      <c r="R61" s="111">
        <v>45.155484000000001</v>
      </c>
      <c r="S61" s="1">
        <v>3.89961</v>
      </c>
      <c r="T61" s="1">
        <v>11.528847000000001</v>
      </c>
      <c r="U61" s="1">
        <v>3.0596939999999999</v>
      </c>
      <c r="V61" s="1">
        <v>8.7291270000000001</v>
      </c>
      <c r="W61" s="1">
        <v>0.169983</v>
      </c>
      <c r="X61" s="1">
        <v>8.7191279999999995</v>
      </c>
      <c r="Y61" s="1">
        <v>13.538646</v>
      </c>
      <c r="Z61" s="1">
        <v>2.6497350000000002</v>
      </c>
      <c r="AA61" s="1">
        <v>0.76992300000000002</v>
      </c>
      <c r="AB61" s="1">
        <v>0.85991399999999996</v>
      </c>
      <c r="AC61" s="1">
        <v>0.91990799999999995</v>
      </c>
      <c r="AD61" s="1">
        <v>0</v>
      </c>
      <c r="AE61" s="1">
        <v>0</v>
      </c>
      <c r="AF61" s="1">
        <v>0</v>
      </c>
      <c r="AG61" s="1">
        <v>0</v>
      </c>
      <c r="AH61" s="111">
        <v>0</v>
      </c>
      <c r="AI61" s="1">
        <v>0</v>
      </c>
      <c r="AJ61" s="1">
        <v>0</v>
      </c>
      <c r="AK61" s="111">
        <v>0</v>
      </c>
      <c r="AL61" s="1">
        <v>0</v>
      </c>
      <c r="AM61" s="1">
        <v>0</v>
      </c>
      <c r="AN61" s="111">
        <f t="shared" si="1"/>
        <v>0</v>
      </c>
      <c r="AO61" s="1">
        <f t="shared" si="2"/>
        <v>0</v>
      </c>
      <c r="AP61" s="126">
        <f t="shared" si="3"/>
        <v>0</v>
      </c>
    </row>
    <row r="62" spans="1:42" x14ac:dyDescent="0.3">
      <c r="A62" s="1">
        <v>56</v>
      </c>
      <c r="B62" s="1" t="s">
        <v>40</v>
      </c>
      <c r="C62" s="1">
        <v>1344</v>
      </c>
      <c r="D62" s="1">
        <v>10000</v>
      </c>
      <c r="E62" s="1">
        <v>-4.8697590000000002</v>
      </c>
      <c r="F62" s="1">
        <v>-1589650.604391</v>
      </c>
      <c r="G62" s="1">
        <v>-1126719.8486530001</v>
      </c>
      <c r="H62" s="1">
        <v>286.26333699999998</v>
      </c>
      <c r="I62" s="1">
        <v>152.18240299999999</v>
      </c>
      <c r="J62" s="1">
        <v>35.835079</v>
      </c>
      <c r="K62" s="1">
        <v>2.790562</v>
      </c>
      <c r="L62" s="1">
        <v>0.99500299999999997</v>
      </c>
      <c r="M62" s="111">
        <v>100</v>
      </c>
      <c r="N62" s="1">
        <v>100</v>
      </c>
      <c r="O62" s="1">
        <v>0</v>
      </c>
      <c r="P62" s="1">
        <v>0</v>
      </c>
      <c r="Q62" s="1">
        <v>0</v>
      </c>
      <c r="R62" s="111">
        <v>45.155484000000001</v>
      </c>
      <c r="S62" s="1">
        <v>3.89961</v>
      </c>
      <c r="T62" s="1">
        <v>11.528847000000001</v>
      </c>
      <c r="U62" s="1">
        <v>3.0596939999999999</v>
      </c>
      <c r="V62" s="1">
        <v>8.7291270000000001</v>
      </c>
      <c r="W62" s="1">
        <v>0.169983</v>
      </c>
      <c r="X62" s="1">
        <v>8.7191279999999995</v>
      </c>
      <c r="Y62" s="1">
        <v>13.538646</v>
      </c>
      <c r="Z62" s="1">
        <v>2.6497350000000002</v>
      </c>
      <c r="AA62" s="1">
        <v>0.76992300000000002</v>
      </c>
      <c r="AB62" s="1">
        <v>0.85991399999999996</v>
      </c>
      <c r="AC62" s="1">
        <v>0.91990799999999995</v>
      </c>
      <c r="AD62" s="1">
        <v>0</v>
      </c>
      <c r="AE62" s="1">
        <v>0</v>
      </c>
      <c r="AF62" s="1">
        <v>0</v>
      </c>
      <c r="AG62" s="1">
        <v>0</v>
      </c>
      <c r="AH62" s="111">
        <v>0</v>
      </c>
      <c r="AI62" s="1">
        <v>0</v>
      </c>
      <c r="AJ62" s="1">
        <v>0</v>
      </c>
      <c r="AK62" s="111">
        <v>0</v>
      </c>
      <c r="AL62" s="1">
        <v>0</v>
      </c>
      <c r="AM62" s="1">
        <v>0</v>
      </c>
      <c r="AN62" s="111">
        <f t="shared" si="1"/>
        <v>0</v>
      </c>
      <c r="AO62" s="1">
        <f t="shared" si="2"/>
        <v>0</v>
      </c>
      <c r="AP62" s="126">
        <f t="shared" si="3"/>
        <v>0</v>
      </c>
    </row>
    <row r="63" spans="1:42" x14ac:dyDescent="0.3">
      <c r="A63" s="1">
        <v>57</v>
      </c>
      <c r="B63" s="1" t="s">
        <v>40</v>
      </c>
      <c r="C63" s="1">
        <v>1343</v>
      </c>
      <c r="D63" s="1">
        <v>10000</v>
      </c>
      <c r="E63" s="1">
        <v>-4.8793199999999999</v>
      </c>
      <c r="F63" s="1">
        <v>-1589364.388116</v>
      </c>
      <c r="G63" s="1">
        <v>-1126872.030919</v>
      </c>
      <c r="H63" s="1">
        <v>286.16920299999998</v>
      </c>
      <c r="I63" s="1">
        <v>152.182131</v>
      </c>
      <c r="J63" s="1">
        <v>35.831916999999997</v>
      </c>
      <c r="K63" s="1">
        <v>2.7908080000000002</v>
      </c>
      <c r="L63" s="1">
        <v>0.99808699999999995</v>
      </c>
      <c r="M63" s="111">
        <v>100</v>
      </c>
      <c r="N63" s="1">
        <v>100</v>
      </c>
      <c r="O63" s="1">
        <v>0</v>
      </c>
      <c r="P63" s="1">
        <v>0</v>
      </c>
      <c r="Q63" s="1">
        <v>0</v>
      </c>
      <c r="R63" s="111">
        <v>45.155484000000001</v>
      </c>
      <c r="S63" s="1">
        <v>3.89961</v>
      </c>
      <c r="T63" s="1">
        <v>11.528847000000001</v>
      </c>
      <c r="U63" s="1">
        <v>3.0596939999999999</v>
      </c>
      <c r="V63" s="1">
        <v>8.7291270000000001</v>
      </c>
      <c r="W63" s="1">
        <v>0.169983</v>
      </c>
      <c r="X63" s="1">
        <v>8.7191279999999995</v>
      </c>
      <c r="Y63" s="1">
        <v>13.538646</v>
      </c>
      <c r="Z63" s="1">
        <v>2.6497350000000002</v>
      </c>
      <c r="AA63" s="1">
        <v>0.76992300000000002</v>
      </c>
      <c r="AB63" s="1">
        <v>0.85991399999999996</v>
      </c>
      <c r="AC63" s="1">
        <v>0.91990799999999995</v>
      </c>
      <c r="AD63" s="1">
        <v>0</v>
      </c>
      <c r="AE63" s="1">
        <v>0</v>
      </c>
      <c r="AF63" s="1">
        <v>0</v>
      </c>
      <c r="AG63" s="1">
        <v>0</v>
      </c>
      <c r="AH63" s="111">
        <v>0</v>
      </c>
      <c r="AI63" s="1">
        <v>0</v>
      </c>
      <c r="AJ63" s="1">
        <v>0</v>
      </c>
      <c r="AK63" s="111">
        <v>0</v>
      </c>
      <c r="AL63" s="1">
        <v>0</v>
      </c>
      <c r="AM63" s="1">
        <v>0</v>
      </c>
      <c r="AN63" s="111">
        <f t="shared" si="1"/>
        <v>0</v>
      </c>
      <c r="AO63" s="1">
        <f t="shared" si="2"/>
        <v>0</v>
      </c>
      <c r="AP63" s="126">
        <f t="shared" si="3"/>
        <v>0</v>
      </c>
    </row>
    <row r="64" spans="1:42" x14ac:dyDescent="0.3">
      <c r="A64" s="1">
        <v>58</v>
      </c>
      <c r="B64" s="1" t="s">
        <v>40</v>
      </c>
      <c r="C64" s="1">
        <v>1342</v>
      </c>
      <c r="D64" s="1">
        <v>10000</v>
      </c>
      <c r="E64" s="1">
        <v>-4.8888949999999998</v>
      </c>
      <c r="F64" s="1">
        <v>-1589078.2660050001</v>
      </c>
      <c r="G64" s="1">
        <v>-1127024.212915</v>
      </c>
      <c r="H64" s="1">
        <v>286.07501000000002</v>
      </c>
      <c r="I64" s="1">
        <v>152.18186</v>
      </c>
      <c r="J64" s="1">
        <v>35.828754000000004</v>
      </c>
      <c r="K64" s="1">
        <v>2.7910539999999999</v>
      </c>
      <c r="L64" s="1">
        <v>1.001174</v>
      </c>
      <c r="M64" s="111">
        <v>100</v>
      </c>
      <c r="N64" s="1">
        <v>100</v>
      </c>
      <c r="O64" s="1">
        <v>0</v>
      </c>
      <c r="P64" s="1">
        <v>0</v>
      </c>
      <c r="Q64" s="1">
        <v>0</v>
      </c>
      <c r="R64" s="111">
        <v>45.155484000000001</v>
      </c>
      <c r="S64" s="1">
        <v>3.89961</v>
      </c>
      <c r="T64" s="1">
        <v>11.528847000000001</v>
      </c>
      <c r="U64" s="1">
        <v>3.0596939999999999</v>
      </c>
      <c r="V64" s="1">
        <v>8.7291270000000001</v>
      </c>
      <c r="W64" s="1">
        <v>0.169983</v>
      </c>
      <c r="X64" s="1">
        <v>8.7191279999999995</v>
      </c>
      <c r="Y64" s="1">
        <v>13.538646</v>
      </c>
      <c r="Z64" s="1">
        <v>2.6497350000000002</v>
      </c>
      <c r="AA64" s="1">
        <v>0.76992300000000002</v>
      </c>
      <c r="AB64" s="1">
        <v>0.85991399999999996</v>
      </c>
      <c r="AC64" s="1">
        <v>0.91990799999999995</v>
      </c>
      <c r="AD64" s="1">
        <v>0</v>
      </c>
      <c r="AE64" s="1">
        <v>0</v>
      </c>
      <c r="AF64" s="1">
        <v>0</v>
      </c>
      <c r="AG64" s="1">
        <v>0</v>
      </c>
      <c r="AH64" s="111">
        <v>0</v>
      </c>
      <c r="AI64" s="1">
        <v>0</v>
      </c>
      <c r="AJ64" s="1">
        <v>0</v>
      </c>
      <c r="AK64" s="111">
        <v>0</v>
      </c>
      <c r="AL64" s="1">
        <v>0</v>
      </c>
      <c r="AM64" s="1">
        <v>0</v>
      </c>
      <c r="AN64" s="111">
        <f t="shared" si="1"/>
        <v>0</v>
      </c>
      <c r="AO64" s="1">
        <f t="shared" si="2"/>
        <v>0</v>
      </c>
      <c r="AP64" s="126">
        <f t="shared" si="3"/>
        <v>0</v>
      </c>
    </row>
    <row r="65" spans="1:42" x14ac:dyDescent="0.3">
      <c r="A65" s="1">
        <v>59</v>
      </c>
      <c r="B65" s="1" t="s">
        <v>40</v>
      </c>
      <c r="C65" s="1">
        <v>1341</v>
      </c>
      <c r="D65" s="1">
        <v>10000</v>
      </c>
      <c r="E65" s="1">
        <v>-4.8984860000000001</v>
      </c>
      <c r="F65" s="1">
        <v>-1588792.2381150001</v>
      </c>
      <c r="G65" s="1">
        <v>-1127176.3946390001</v>
      </c>
      <c r="H65" s="1">
        <v>285.98075999999998</v>
      </c>
      <c r="I65" s="1">
        <v>152.181589</v>
      </c>
      <c r="J65" s="1">
        <v>35.825592</v>
      </c>
      <c r="K65" s="1">
        <v>2.7913009999999998</v>
      </c>
      <c r="L65" s="1">
        <v>1.004265</v>
      </c>
      <c r="M65" s="111">
        <v>100</v>
      </c>
      <c r="N65" s="1">
        <v>100</v>
      </c>
      <c r="O65" s="1">
        <v>0</v>
      </c>
      <c r="P65" s="1">
        <v>0</v>
      </c>
      <c r="Q65" s="1">
        <v>0</v>
      </c>
      <c r="R65" s="111">
        <v>45.155484000000001</v>
      </c>
      <c r="S65" s="1">
        <v>3.89961</v>
      </c>
      <c r="T65" s="1">
        <v>11.528847000000001</v>
      </c>
      <c r="U65" s="1">
        <v>3.0596939999999999</v>
      </c>
      <c r="V65" s="1">
        <v>8.7291270000000001</v>
      </c>
      <c r="W65" s="1">
        <v>0.169983</v>
      </c>
      <c r="X65" s="1">
        <v>8.7191279999999995</v>
      </c>
      <c r="Y65" s="1">
        <v>13.538646</v>
      </c>
      <c r="Z65" s="1">
        <v>2.6497350000000002</v>
      </c>
      <c r="AA65" s="1">
        <v>0.76992300000000002</v>
      </c>
      <c r="AB65" s="1">
        <v>0.85991399999999996</v>
      </c>
      <c r="AC65" s="1">
        <v>0.91990799999999995</v>
      </c>
      <c r="AD65" s="1">
        <v>0</v>
      </c>
      <c r="AE65" s="1">
        <v>0</v>
      </c>
      <c r="AF65" s="1">
        <v>0</v>
      </c>
      <c r="AG65" s="1">
        <v>0</v>
      </c>
      <c r="AH65" s="111">
        <v>0</v>
      </c>
      <c r="AI65" s="1">
        <v>0</v>
      </c>
      <c r="AJ65" s="1">
        <v>0</v>
      </c>
      <c r="AK65" s="111">
        <v>0</v>
      </c>
      <c r="AL65" s="1">
        <v>0</v>
      </c>
      <c r="AM65" s="1">
        <v>0</v>
      </c>
      <c r="AN65" s="111">
        <f t="shared" si="1"/>
        <v>0</v>
      </c>
      <c r="AO65" s="1">
        <f t="shared" si="2"/>
        <v>0</v>
      </c>
      <c r="AP65" s="126">
        <f t="shared" si="3"/>
        <v>0</v>
      </c>
    </row>
    <row r="66" spans="1:42" x14ac:dyDescent="0.3">
      <c r="A66" s="1">
        <v>60</v>
      </c>
      <c r="B66" s="1" t="s">
        <v>40</v>
      </c>
      <c r="C66" s="1">
        <v>1340</v>
      </c>
      <c r="D66" s="1">
        <v>10000</v>
      </c>
      <c r="E66" s="1">
        <v>-4.9080909999999998</v>
      </c>
      <c r="F66" s="1">
        <v>-1588506.3045040001</v>
      </c>
      <c r="G66" s="1">
        <v>-1127328.5760919999</v>
      </c>
      <c r="H66" s="1">
        <v>285.88645100000002</v>
      </c>
      <c r="I66" s="1">
        <v>152.18131700000001</v>
      </c>
      <c r="J66" s="1">
        <v>35.822429</v>
      </c>
      <c r="K66" s="1">
        <v>2.791547</v>
      </c>
      <c r="L66" s="1">
        <v>1.00736</v>
      </c>
      <c r="M66" s="111">
        <v>100</v>
      </c>
      <c r="N66" s="1">
        <v>100</v>
      </c>
      <c r="O66" s="1">
        <v>0</v>
      </c>
      <c r="P66" s="1">
        <v>0</v>
      </c>
      <c r="Q66" s="1">
        <v>0</v>
      </c>
      <c r="R66" s="111">
        <v>45.155484000000001</v>
      </c>
      <c r="S66" s="1">
        <v>3.89961</v>
      </c>
      <c r="T66" s="1">
        <v>11.528847000000001</v>
      </c>
      <c r="U66" s="1">
        <v>3.0596939999999999</v>
      </c>
      <c r="V66" s="1">
        <v>8.7291270000000001</v>
      </c>
      <c r="W66" s="1">
        <v>0.169983</v>
      </c>
      <c r="X66" s="1">
        <v>8.7191279999999995</v>
      </c>
      <c r="Y66" s="1">
        <v>13.538646</v>
      </c>
      <c r="Z66" s="1">
        <v>2.6497350000000002</v>
      </c>
      <c r="AA66" s="1">
        <v>0.76992300000000002</v>
      </c>
      <c r="AB66" s="1">
        <v>0.85991399999999996</v>
      </c>
      <c r="AC66" s="1">
        <v>0.91990799999999995</v>
      </c>
      <c r="AD66" s="1">
        <v>0</v>
      </c>
      <c r="AE66" s="1">
        <v>0</v>
      </c>
      <c r="AF66" s="1">
        <v>0</v>
      </c>
      <c r="AG66" s="1">
        <v>0</v>
      </c>
      <c r="AH66" s="111">
        <v>0</v>
      </c>
      <c r="AI66" s="1">
        <v>0</v>
      </c>
      <c r="AJ66" s="1">
        <v>0</v>
      </c>
      <c r="AK66" s="111">
        <v>0</v>
      </c>
      <c r="AL66" s="1">
        <v>0</v>
      </c>
      <c r="AM66" s="1">
        <v>0</v>
      </c>
      <c r="AN66" s="111">
        <f t="shared" si="1"/>
        <v>0</v>
      </c>
      <c r="AO66" s="1">
        <f t="shared" si="2"/>
        <v>0</v>
      </c>
      <c r="AP66" s="126">
        <f t="shared" si="3"/>
        <v>0</v>
      </c>
    </row>
    <row r="67" spans="1:42" x14ac:dyDescent="0.3">
      <c r="A67" s="1">
        <v>61</v>
      </c>
      <c r="B67" s="1" t="s">
        <v>40</v>
      </c>
      <c r="C67" s="1">
        <v>1339</v>
      </c>
      <c r="D67" s="1">
        <v>10000</v>
      </c>
      <c r="E67" s="1">
        <v>-4.9177109999999997</v>
      </c>
      <c r="F67" s="1">
        <v>-1588220.465232</v>
      </c>
      <c r="G67" s="1">
        <v>-1127480.757273</v>
      </c>
      <c r="H67" s="1">
        <v>285.79208399999999</v>
      </c>
      <c r="I67" s="1">
        <v>152.18104500000001</v>
      </c>
      <c r="J67" s="1">
        <v>35.819267000000004</v>
      </c>
      <c r="K67" s="1">
        <v>2.7917939999999999</v>
      </c>
      <c r="L67" s="1">
        <v>1.010459</v>
      </c>
      <c r="M67" s="111">
        <v>100</v>
      </c>
      <c r="N67" s="1">
        <v>100</v>
      </c>
      <c r="O67" s="1">
        <v>0</v>
      </c>
      <c r="P67" s="1">
        <v>0</v>
      </c>
      <c r="Q67" s="1">
        <v>0</v>
      </c>
      <c r="R67" s="111">
        <v>45.155484000000001</v>
      </c>
      <c r="S67" s="1">
        <v>3.89961</v>
      </c>
      <c r="T67" s="1">
        <v>11.528847000000001</v>
      </c>
      <c r="U67" s="1">
        <v>3.0596939999999999</v>
      </c>
      <c r="V67" s="1">
        <v>8.7291270000000001</v>
      </c>
      <c r="W67" s="1">
        <v>0.169983</v>
      </c>
      <c r="X67" s="1">
        <v>8.7191279999999995</v>
      </c>
      <c r="Y67" s="1">
        <v>13.538646</v>
      </c>
      <c r="Z67" s="1">
        <v>2.6497350000000002</v>
      </c>
      <c r="AA67" s="1">
        <v>0.76992300000000002</v>
      </c>
      <c r="AB67" s="1">
        <v>0.85991399999999996</v>
      </c>
      <c r="AC67" s="1">
        <v>0.91990799999999995</v>
      </c>
      <c r="AD67" s="1">
        <v>0</v>
      </c>
      <c r="AE67" s="1">
        <v>0</v>
      </c>
      <c r="AF67" s="1">
        <v>0</v>
      </c>
      <c r="AG67" s="1">
        <v>0</v>
      </c>
      <c r="AH67" s="111">
        <v>0</v>
      </c>
      <c r="AI67" s="1">
        <v>0</v>
      </c>
      <c r="AJ67" s="1">
        <v>0</v>
      </c>
      <c r="AK67" s="111">
        <v>0</v>
      </c>
      <c r="AL67" s="1">
        <v>0</v>
      </c>
      <c r="AM67" s="1">
        <v>0</v>
      </c>
      <c r="AN67" s="111">
        <f t="shared" si="1"/>
        <v>0</v>
      </c>
      <c r="AO67" s="1">
        <f t="shared" si="2"/>
        <v>0</v>
      </c>
      <c r="AP67" s="126">
        <f t="shared" si="3"/>
        <v>0</v>
      </c>
    </row>
    <row r="68" spans="1:42" x14ac:dyDescent="0.3">
      <c r="A68" s="1">
        <v>62</v>
      </c>
      <c r="B68" s="1" t="s">
        <v>40</v>
      </c>
      <c r="C68" s="1">
        <v>1338</v>
      </c>
      <c r="D68" s="1">
        <v>10000</v>
      </c>
      <c r="E68" s="1">
        <v>-4.9273449999999999</v>
      </c>
      <c r="F68" s="1">
        <v>-1587934.7203559999</v>
      </c>
      <c r="G68" s="1">
        <v>-1127632.9381830001</v>
      </c>
      <c r="H68" s="1">
        <v>285.69765799999999</v>
      </c>
      <c r="I68" s="1">
        <v>152.18077400000001</v>
      </c>
      <c r="J68" s="1">
        <v>35.816104000000003</v>
      </c>
      <c r="K68" s="1">
        <v>2.7920400000000001</v>
      </c>
      <c r="L68" s="1">
        <v>1.0135609999999999</v>
      </c>
      <c r="M68" s="111">
        <v>100</v>
      </c>
      <c r="N68" s="1">
        <v>100</v>
      </c>
      <c r="O68" s="1">
        <v>0</v>
      </c>
      <c r="P68" s="1">
        <v>0</v>
      </c>
      <c r="Q68" s="1">
        <v>0</v>
      </c>
      <c r="R68" s="111">
        <v>45.155484000000001</v>
      </c>
      <c r="S68" s="1">
        <v>3.89961</v>
      </c>
      <c r="T68" s="1">
        <v>11.528847000000001</v>
      </c>
      <c r="U68" s="1">
        <v>3.0596939999999999</v>
      </c>
      <c r="V68" s="1">
        <v>8.7291270000000001</v>
      </c>
      <c r="W68" s="1">
        <v>0.169983</v>
      </c>
      <c r="X68" s="1">
        <v>8.7191279999999995</v>
      </c>
      <c r="Y68" s="1">
        <v>13.538646</v>
      </c>
      <c r="Z68" s="1">
        <v>2.6497350000000002</v>
      </c>
      <c r="AA68" s="1">
        <v>0.76992300000000002</v>
      </c>
      <c r="AB68" s="1">
        <v>0.85991399999999996</v>
      </c>
      <c r="AC68" s="1">
        <v>0.91990799999999995</v>
      </c>
      <c r="AD68" s="1">
        <v>0</v>
      </c>
      <c r="AE68" s="1">
        <v>0</v>
      </c>
      <c r="AF68" s="1">
        <v>0</v>
      </c>
      <c r="AG68" s="1">
        <v>0</v>
      </c>
      <c r="AH68" s="111">
        <v>0</v>
      </c>
      <c r="AI68" s="1">
        <v>0</v>
      </c>
      <c r="AJ68" s="1">
        <v>0</v>
      </c>
      <c r="AK68" s="111">
        <v>0</v>
      </c>
      <c r="AL68" s="1">
        <v>0</v>
      </c>
      <c r="AM68" s="1">
        <v>0</v>
      </c>
      <c r="AN68" s="111">
        <f t="shared" si="1"/>
        <v>0</v>
      </c>
      <c r="AO68" s="1">
        <f t="shared" si="2"/>
        <v>0</v>
      </c>
      <c r="AP68" s="126">
        <f t="shared" si="3"/>
        <v>0</v>
      </c>
    </row>
    <row r="69" spans="1:42" x14ac:dyDescent="0.3">
      <c r="A69" s="1">
        <v>63</v>
      </c>
      <c r="B69" s="1" t="s">
        <v>40</v>
      </c>
      <c r="C69" s="1">
        <v>1337</v>
      </c>
      <c r="D69" s="1">
        <v>10000</v>
      </c>
      <c r="E69" s="1">
        <v>-4.9369949999999996</v>
      </c>
      <c r="F69" s="1">
        <v>-1587649.069935</v>
      </c>
      <c r="G69" s="1">
        <v>-1127785.118821</v>
      </c>
      <c r="H69" s="1">
        <v>285.60317400000002</v>
      </c>
      <c r="I69" s="1">
        <v>152.18050199999999</v>
      </c>
      <c r="J69" s="1">
        <v>35.812941000000002</v>
      </c>
      <c r="K69" s="1">
        <v>2.792287</v>
      </c>
      <c r="L69" s="1">
        <v>1.0166679999999999</v>
      </c>
      <c r="M69" s="111">
        <v>100</v>
      </c>
      <c r="N69" s="1">
        <v>100</v>
      </c>
      <c r="O69" s="1">
        <v>0</v>
      </c>
      <c r="P69" s="1">
        <v>0</v>
      </c>
      <c r="Q69" s="1">
        <v>0</v>
      </c>
      <c r="R69" s="111">
        <v>45.155484000000001</v>
      </c>
      <c r="S69" s="1">
        <v>3.89961</v>
      </c>
      <c r="T69" s="1">
        <v>11.528847000000001</v>
      </c>
      <c r="U69" s="1">
        <v>3.0596939999999999</v>
      </c>
      <c r="V69" s="1">
        <v>8.7291270000000001</v>
      </c>
      <c r="W69" s="1">
        <v>0.169983</v>
      </c>
      <c r="X69" s="1">
        <v>8.7191279999999995</v>
      </c>
      <c r="Y69" s="1">
        <v>13.538646</v>
      </c>
      <c r="Z69" s="1">
        <v>2.6497350000000002</v>
      </c>
      <c r="AA69" s="1">
        <v>0.76992300000000002</v>
      </c>
      <c r="AB69" s="1">
        <v>0.85991399999999996</v>
      </c>
      <c r="AC69" s="1">
        <v>0.91990799999999995</v>
      </c>
      <c r="AD69" s="1">
        <v>0</v>
      </c>
      <c r="AE69" s="1">
        <v>0</v>
      </c>
      <c r="AF69" s="1">
        <v>0</v>
      </c>
      <c r="AG69" s="1">
        <v>0</v>
      </c>
      <c r="AH69" s="111">
        <v>0</v>
      </c>
      <c r="AI69" s="1">
        <v>0</v>
      </c>
      <c r="AJ69" s="1">
        <v>0</v>
      </c>
      <c r="AK69" s="111">
        <v>0</v>
      </c>
      <c r="AL69" s="1">
        <v>0</v>
      </c>
      <c r="AM69" s="1">
        <v>0</v>
      </c>
      <c r="AN69" s="111">
        <f t="shared" si="1"/>
        <v>0</v>
      </c>
      <c r="AO69" s="1">
        <f t="shared" si="2"/>
        <v>0</v>
      </c>
      <c r="AP69" s="126">
        <f t="shared" si="3"/>
        <v>0</v>
      </c>
    </row>
    <row r="70" spans="1:42" x14ac:dyDescent="0.3">
      <c r="A70" s="1">
        <v>64</v>
      </c>
      <c r="B70" s="1" t="s">
        <v>40</v>
      </c>
      <c r="C70" s="1">
        <v>1336</v>
      </c>
      <c r="D70" s="1">
        <v>10000</v>
      </c>
      <c r="E70" s="1">
        <v>-4.9466590000000004</v>
      </c>
      <c r="F70" s="1">
        <v>-1587363.5140269999</v>
      </c>
      <c r="G70" s="1">
        <v>-1127937.2991869999</v>
      </c>
      <c r="H70" s="1">
        <v>285.50863199999998</v>
      </c>
      <c r="I70" s="1">
        <v>152.18022999999999</v>
      </c>
      <c r="J70" s="1">
        <v>35.809778999999999</v>
      </c>
      <c r="K70" s="1">
        <v>2.7925330000000002</v>
      </c>
      <c r="L70" s="1">
        <v>1.0197780000000001</v>
      </c>
      <c r="M70" s="111">
        <v>100</v>
      </c>
      <c r="N70" s="1">
        <v>100</v>
      </c>
      <c r="O70" s="1">
        <v>0</v>
      </c>
      <c r="P70" s="1">
        <v>0</v>
      </c>
      <c r="Q70" s="1">
        <v>0</v>
      </c>
      <c r="R70" s="111">
        <v>45.155484000000001</v>
      </c>
      <c r="S70" s="1">
        <v>3.89961</v>
      </c>
      <c r="T70" s="1">
        <v>11.528847000000001</v>
      </c>
      <c r="U70" s="1">
        <v>3.0596939999999999</v>
      </c>
      <c r="V70" s="1">
        <v>8.7291270000000001</v>
      </c>
      <c r="W70" s="1">
        <v>0.169983</v>
      </c>
      <c r="X70" s="1">
        <v>8.7191279999999995</v>
      </c>
      <c r="Y70" s="1">
        <v>13.538646</v>
      </c>
      <c r="Z70" s="1">
        <v>2.6497350000000002</v>
      </c>
      <c r="AA70" s="1">
        <v>0.76992300000000002</v>
      </c>
      <c r="AB70" s="1">
        <v>0.85991399999999996</v>
      </c>
      <c r="AC70" s="1">
        <v>0.91990799999999995</v>
      </c>
      <c r="AD70" s="1">
        <v>0</v>
      </c>
      <c r="AE70" s="1">
        <v>0</v>
      </c>
      <c r="AF70" s="1">
        <v>0</v>
      </c>
      <c r="AG70" s="1">
        <v>0</v>
      </c>
      <c r="AH70" s="111">
        <v>0</v>
      </c>
      <c r="AI70" s="1">
        <v>0</v>
      </c>
      <c r="AJ70" s="1">
        <v>0</v>
      </c>
      <c r="AK70" s="111">
        <v>0</v>
      </c>
      <c r="AL70" s="1">
        <v>0</v>
      </c>
      <c r="AM70" s="1">
        <v>0</v>
      </c>
      <c r="AN70" s="111">
        <f t="shared" si="1"/>
        <v>0</v>
      </c>
      <c r="AO70" s="1">
        <f t="shared" si="2"/>
        <v>0</v>
      </c>
      <c r="AP70" s="126">
        <f t="shared" si="3"/>
        <v>0</v>
      </c>
    </row>
    <row r="71" spans="1:42" x14ac:dyDescent="0.3">
      <c r="A71" s="1">
        <v>65</v>
      </c>
      <c r="B71" s="1" t="s">
        <v>40</v>
      </c>
      <c r="C71" s="1">
        <v>1335</v>
      </c>
      <c r="D71" s="1">
        <v>10000</v>
      </c>
      <c r="E71" s="1">
        <v>-4.9563379999999997</v>
      </c>
      <c r="F71" s="1">
        <v>-1587078.052691</v>
      </c>
      <c r="G71" s="1">
        <v>-1128089.4792810001</v>
      </c>
      <c r="H71" s="1">
        <v>285.41403100000002</v>
      </c>
      <c r="I71" s="1">
        <v>152.179958</v>
      </c>
      <c r="J71" s="1">
        <v>35.806615999999998</v>
      </c>
      <c r="K71" s="1">
        <v>2.79278</v>
      </c>
      <c r="L71" s="1">
        <v>1.0228919999999999</v>
      </c>
      <c r="M71" s="111">
        <v>100</v>
      </c>
      <c r="N71" s="1">
        <v>100</v>
      </c>
      <c r="O71" s="1">
        <v>0</v>
      </c>
      <c r="P71" s="1">
        <v>0</v>
      </c>
      <c r="Q71" s="1">
        <v>0</v>
      </c>
      <c r="R71" s="111">
        <v>45.155484000000001</v>
      </c>
      <c r="S71" s="1">
        <v>3.89961</v>
      </c>
      <c r="T71" s="1">
        <v>11.528847000000001</v>
      </c>
      <c r="U71" s="1">
        <v>3.0596939999999999</v>
      </c>
      <c r="V71" s="1">
        <v>8.7291270000000001</v>
      </c>
      <c r="W71" s="1">
        <v>0.169983</v>
      </c>
      <c r="X71" s="1">
        <v>8.7191279999999995</v>
      </c>
      <c r="Y71" s="1">
        <v>13.538646</v>
      </c>
      <c r="Z71" s="1">
        <v>2.6497350000000002</v>
      </c>
      <c r="AA71" s="1">
        <v>0.76992300000000002</v>
      </c>
      <c r="AB71" s="1">
        <v>0.85991399999999996</v>
      </c>
      <c r="AC71" s="1">
        <v>0.91990799999999995</v>
      </c>
      <c r="AD71" s="1">
        <v>0</v>
      </c>
      <c r="AE71" s="1">
        <v>0</v>
      </c>
      <c r="AF71" s="1">
        <v>0</v>
      </c>
      <c r="AG71" s="1">
        <v>0</v>
      </c>
      <c r="AH71" s="111">
        <v>0</v>
      </c>
      <c r="AI71" s="1">
        <v>0</v>
      </c>
      <c r="AJ71" s="1">
        <v>0</v>
      </c>
      <c r="AK71" s="111">
        <v>0</v>
      </c>
      <c r="AL71" s="1">
        <v>0</v>
      </c>
      <c r="AM71" s="1">
        <v>0</v>
      </c>
      <c r="AN71" s="111">
        <f t="shared" ref="AN71:AN134" si="4">AH71+AK71</f>
        <v>0</v>
      </c>
      <c r="AO71" s="1">
        <f t="shared" ref="AO71:AO134" si="5">AI71+AL71</f>
        <v>0</v>
      </c>
      <c r="AP71" s="126">
        <f t="shared" ref="AP71:AP134" si="6">AJ71+AM71</f>
        <v>0</v>
      </c>
    </row>
    <row r="72" spans="1:42" x14ac:dyDescent="0.3">
      <c r="A72" s="1">
        <v>66</v>
      </c>
      <c r="B72" s="1" t="s">
        <v>40</v>
      </c>
      <c r="C72" s="1">
        <v>1334</v>
      </c>
      <c r="D72" s="1">
        <v>10000</v>
      </c>
      <c r="E72" s="1">
        <v>-4.9660330000000004</v>
      </c>
      <c r="F72" s="1">
        <v>-1586792.6859850001</v>
      </c>
      <c r="G72" s="1">
        <v>-1128241.6591030001</v>
      </c>
      <c r="H72" s="1">
        <v>285.31937099999999</v>
      </c>
      <c r="I72" s="1">
        <v>152.179686</v>
      </c>
      <c r="J72" s="1">
        <v>35.803454000000002</v>
      </c>
      <c r="K72" s="1">
        <v>2.7930269999999999</v>
      </c>
      <c r="L72" s="1">
        <v>1.0260100000000001</v>
      </c>
      <c r="M72" s="111">
        <v>100</v>
      </c>
      <c r="N72" s="1">
        <v>100</v>
      </c>
      <c r="O72" s="1">
        <v>0</v>
      </c>
      <c r="P72" s="1">
        <v>0</v>
      </c>
      <c r="Q72" s="1">
        <v>0</v>
      </c>
      <c r="R72" s="111">
        <v>45.155484000000001</v>
      </c>
      <c r="S72" s="1">
        <v>3.89961</v>
      </c>
      <c r="T72" s="1">
        <v>11.528847000000001</v>
      </c>
      <c r="U72" s="1">
        <v>3.0596939999999999</v>
      </c>
      <c r="V72" s="1">
        <v>8.7291270000000001</v>
      </c>
      <c r="W72" s="1">
        <v>0.169983</v>
      </c>
      <c r="X72" s="1">
        <v>8.7191279999999995</v>
      </c>
      <c r="Y72" s="1">
        <v>13.538646</v>
      </c>
      <c r="Z72" s="1">
        <v>2.6497350000000002</v>
      </c>
      <c r="AA72" s="1">
        <v>0.76992300000000002</v>
      </c>
      <c r="AB72" s="1">
        <v>0.85991399999999996</v>
      </c>
      <c r="AC72" s="1">
        <v>0.91990799999999995</v>
      </c>
      <c r="AD72" s="1">
        <v>0</v>
      </c>
      <c r="AE72" s="1">
        <v>0</v>
      </c>
      <c r="AF72" s="1">
        <v>0</v>
      </c>
      <c r="AG72" s="1">
        <v>0</v>
      </c>
      <c r="AH72" s="111">
        <v>0</v>
      </c>
      <c r="AI72" s="1">
        <v>0</v>
      </c>
      <c r="AJ72" s="1">
        <v>0</v>
      </c>
      <c r="AK72" s="111">
        <v>0</v>
      </c>
      <c r="AL72" s="1">
        <v>0</v>
      </c>
      <c r="AM72" s="1">
        <v>0</v>
      </c>
      <c r="AN72" s="111">
        <f t="shared" si="4"/>
        <v>0</v>
      </c>
      <c r="AO72" s="1">
        <f t="shared" si="5"/>
        <v>0</v>
      </c>
      <c r="AP72" s="126">
        <f t="shared" si="6"/>
        <v>0</v>
      </c>
    </row>
    <row r="73" spans="1:42" x14ac:dyDescent="0.3">
      <c r="A73" s="1">
        <v>67</v>
      </c>
      <c r="B73" s="1" t="s">
        <v>40</v>
      </c>
      <c r="C73" s="1">
        <v>1333</v>
      </c>
      <c r="D73" s="1">
        <v>10000</v>
      </c>
      <c r="E73" s="1">
        <v>-4.9757420000000003</v>
      </c>
      <c r="F73" s="1">
        <v>-1586507.4139690001</v>
      </c>
      <c r="G73" s="1">
        <v>-1128393.8386520001</v>
      </c>
      <c r="H73" s="1">
        <v>285.22465199999999</v>
      </c>
      <c r="I73" s="1">
        <v>152.17941400000001</v>
      </c>
      <c r="J73" s="1">
        <v>35.800291000000001</v>
      </c>
      <c r="K73" s="1">
        <v>2.7932730000000001</v>
      </c>
      <c r="L73" s="1">
        <v>1.0291319999999999</v>
      </c>
      <c r="M73" s="111">
        <v>100</v>
      </c>
      <c r="N73" s="1">
        <v>100</v>
      </c>
      <c r="O73" s="1">
        <v>0</v>
      </c>
      <c r="P73" s="1">
        <v>0</v>
      </c>
      <c r="Q73" s="1">
        <v>0</v>
      </c>
      <c r="R73" s="111">
        <v>45.155484000000001</v>
      </c>
      <c r="S73" s="1">
        <v>3.89961</v>
      </c>
      <c r="T73" s="1">
        <v>11.528847000000001</v>
      </c>
      <c r="U73" s="1">
        <v>3.0596939999999999</v>
      </c>
      <c r="V73" s="1">
        <v>8.7291270000000001</v>
      </c>
      <c r="W73" s="1">
        <v>0.169983</v>
      </c>
      <c r="X73" s="1">
        <v>8.7191279999999995</v>
      </c>
      <c r="Y73" s="1">
        <v>13.538646</v>
      </c>
      <c r="Z73" s="1">
        <v>2.6497350000000002</v>
      </c>
      <c r="AA73" s="1">
        <v>0.76992300000000002</v>
      </c>
      <c r="AB73" s="1">
        <v>0.85991399999999996</v>
      </c>
      <c r="AC73" s="1">
        <v>0.91990799999999995</v>
      </c>
      <c r="AD73" s="1">
        <v>0</v>
      </c>
      <c r="AE73" s="1">
        <v>0</v>
      </c>
      <c r="AF73" s="1">
        <v>0</v>
      </c>
      <c r="AG73" s="1">
        <v>0</v>
      </c>
      <c r="AH73" s="111">
        <v>0</v>
      </c>
      <c r="AI73" s="1">
        <v>0</v>
      </c>
      <c r="AJ73" s="1">
        <v>0</v>
      </c>
      <c r="AK73" s="111">
        <v>0</v>
      </c>
      <c r="AL73" s="1">
        <v>0</v>
      </c>
      <c r="AM73" s="1">
        <v>0</v>
      </c>
      <c r="AN73" s="111">
        <f t="shared" si="4"/>
        <v>0</v>
      </c>
      <c r="AO73" s="1">
        <f t="shared" si="5"/>
        <v>0</v>
      </c>
      <c r="AP73" s="126">
        <f t="shared" si="6"/>
        <v>0</v>
      </c>
    </row>
    <row r="74" spans="1:42" x14ac:dyDescent="0.3">
      <c r="A74" s="1">
        <v>68</v>
      </c>
      <c r="B74" s="1" t="s">
        <v>40</v>
      </c>
      <c r="C74" s="1">
        <v>1332</v>
      </c>
      <c r="D74" s="1">
        <v>10000</v>
      </c>
      <c r="E74" s="1">
        <v>-4.9854659999999997</v>
      </c>
      <c r="F74" s="1">
        <v>-1586222.2367</v>
      </c>
      <c r="G74" s="1">
        <v>-1128546.0179300001</v>
      </c>
      <c r="H74" s="1">
        <v>285.12987500000003</v>
      </c>
      <c r="I74" s="1">
        <v>152.17914099999999</v>
      </c>
      <c r="J74" s="1">
        <v>35.797128999999998</v>
      </c>
      <c r="K74" s="1">
        <v>2.79352</v>
      </c>
      <c r="L74" s="1">
        <v>1.0322579999999999</v>
      </c>
      <c r="M74" s="111">
        <v>100</v>
      </c>
      <c r="N74" s="1">
        <v>100</v>
      </c>
      <c r="O74" s="1">
        <v>0</v>
      </c>
      <c r="P74" s="1">
        <v>0</v>
      </c>
      <c r="Q74" s="1">
        <v>0</v>
      </c>
      <c r="R74" s="111">
        <v>45.155484000000001</v>
      </c>
      <c r="S74" s="1">
        <v>3.89961</v>
      </c>
      <c r="T74" s="1">
        <v>11.528847000000001</v>
      </c>
      <c r="U74" s="1">
        <v>3.0596939999999999</v>
      </c>
      <c r="V74" s="1">
        <v>8.7291270000000001</v>
      </c>
      <c r="W74" s="1">
        <v>0.169983</v>
      </c>
      <c r="X74" s="1">
        <v>8.7191279999999995</v>
      </c>
      <c r="Y74" s="1">
        <v>13.538646</v>
      </c>
      <c r="Z74" s="1">
        <v>2.6497350000000002</v>
      </c>
      <c r="AA74" s="1">
        <v>0.76992300000000002</v>
      </c>
      <c r="AB74" s="1">
        <v>0.85991399999999996</v>
      </c>
      <c r="AC74" s="1">
        <v>0.91990799999999995</v>
      </c>
      <c r="AD74" s="1">
        <v>0</v>
      </c>
      <c r="AE74" s="1">
        <v>0</v>
      </c>
      <c r="AF74" s="1">
        <v>0</v>
      </c>
      <c r="AG74" s="1">
        <v>0</v>
      </c>
      <c r="AH74" s="111">
        <v>0</v>
      </c>
      <c r="AI74" s="1">
        <v>0</v>
      </c>
      <c r="AJ74" s="1">
        <v>0</v>
      </c>
      <c r="AK74" s="111">
        <v>0</v>
      </c>
      <c r="AL74" s="1">
        <v>0</v>
      </c>
      <c r="AM74" s="1">
        <v>0</v>
      </c>
      <c r="AN74" s="111">
        <f t="shared" si="4"/>
        <v>0</v>
      </c>
      <c r="AO74" s="1">
        <f t="shared" si="5"/>
        <v>0</v>
      </c>
      <c r="AP74" s="126">
        <f t="shared" si="6"/>
        <v>0</v>
      </c>
    </row>
    <row r="75" spans="1:42" x14ac:dyDescent="0.3">
      <c r="A75" s="1">
        <v>69</v>
      </c>
      <c r="B75" s="1" t="s">
        <v>40</v>
      </c>
      <c r="C75" s="1">
        <v>1331</v>
      </c>
      <c r="D75" s="1">
        <v>10000</v>
      </c>
      <c r="E75" s="1">
        <v>-4.9952050000000003</v>
      </c>
      <c r="F75" s="1">
        <v>-1585937.1542390001</v>
      </c>
      <c r="G75" s="1">
        <v>-1128698.1969349999</v>
      </c>
      <c r="H75" s="1">
        <v>285.03503899999998</v>
      </c>
      <c r="I75" s="1">
        <v>152.17886899999999</v>
      </c>
      <c r="J75" s="1">
        <v>35.793965999999998</v>
      </c>
      <c r="K75" s="1">
        <v>2.7937669999999999</v>
      </c>
      <c r="L75" s="1">
        <v>1.035388</v>
      </c>
      <c r="M75" s="111">
        <v>100</v>
      </c>
      <c r="N75" s="1">
        <v>100</v>
      </c>
      <c r="O75" s="1">
        <v>0</v>
      </c>
      <c r="P75" s="1">
        <v>0</v>
      </c>
      <c r="Q75" s="1">
        <v>0</v>
      </c>
      <c r="R75" s="111">
        <v>45.155484000000001</v>
      </c>
      <c r="S75" s="1">
        <v>3.89961</v>
      </c>
      <c r="T75" s="1">
        <v>11.528847000000001</v>
      </c>
      <c r="U75" s="1">
        <v>3.0596939999999999</v>
      </c>
      <c r="V75" s="1">
        <v>8.7291270000000001</v>
      </c>
      <c r="W75" s="1">
        <v>0.169983</v>
      </c>
      <c r="X75" s="1">
        <v>8.7191279999999995</v>
      </c>
      <c r="Y75" s="1">
        <v>13.538646</v>
      </c>
      <c r="Z75" s="1">
        <v>2.6497350000000002</v>
      </c>
      <c r="AA75" s="1">
        <v>0.76992300000000002</v>
      </c>
      <c r="AB75" s="1">
        <v>0.85991399999999996</v>
      </c>
      <c r="AC75" s="1">
        <v>0.91990799999999995</v>
      </c>
      <c r="AD75" s="1">
        <v>0</v>
      </c>
      <c r="AE75" s="1">
        <v>0</v>
      </c>
      <c r="AF75" s="1">
        <v>0</v>
      </c>
      <c r="AG75" s="1">
        <v>0</v>
      </c>
      <c r="AH75" s="111">
        <v>0</v>
      </c>
      <c r="AI75" s="1">
        <v>0</v>
      </c>
      <c r="AJ75" s="1">
        <v>0</v>
      </c>
      <c r="AK75" s="111">
        <v>0</v>
      </c>
      <c r="AL75" s="1">
        <v>0</v>
      </c>
      <c r="AM75" s="1">
        <v>0</v>
      </c>
      <c r="AN75" s="111">
        <f t="shared" si="4"/>
        <v>0</v>
      </c>
      <c r="AO75" s="1">
        <f t="shared" si="5"/>
        <v>0</v>
      </c>
      <c r="AP75" s="126">
        <f t="shared" si="6"/>
        <v>0</v>
      </c>
    </row>
    <row r="76" spans="1:42" x14ac:dyDescent="0.3">
      <c r="A76" s="1">
        <v>70</v>
      </c>
      <c r="B76" s="1" t="s">
        <v>40</v>
      </c>
      <c r="C76" s="1">
        <v>1330</v>
      </c>
      <c r="D76" s="1">
        <v>10000</v>
      </c>
      <c r="E76" s="1">
        <v>-5.0049590000000004</v>
      </c>
      <c r="F76" s="1">
        <v>-1585652.166643</v>
      </c>
      <c r="G76" s="1">
        <v>-1128850.375668</v>
      </c>
      <c r="H76" s="1">
        <v>284.94014299999998</v>
      </c>
      <c r="I76" s="1">
        <v>152.178597</v>
      </c>
      <c r="J76" s="1">
        <v>35.790804000000001</v>
      </c>
      <c r="K76" s="1">
        <v>2.7940140000000002</v>
      </c>
      <c r="L76" s="1">
        <v>1.0385219999999999</v>
      </c>
      <c r="M76" s="111">
        <v>100</v>
      </c>
      <c r="N76" s="1">
        <v>100</v>
      </c>
      <c r="O76" s="1">
        <v>0</v>
      </c>
      <c r="P76" s="1">
        <v>0</v>
      </c>
      <c r="Q76" s="1">
        <v>0</v>
      </c>
      <c r="R76" s="111">
        <v>45.155484000000001</v>
      </c>
      <c r="S76" s="1">
        <v>3.89961</v>
      </c>
      <c r="T76" s="1">
        <v>11.528847000000001</v>
      </c>
      <c r="U76" s="1">
        <v>3.0596939999999999</v>
      </c>
      <c r="V76" s="1">
        <v>8.7291270000000001</v>
      </c>
      <c r="W76" s="1">
        <v>0.169983</v>
      </c>
      <c r="X76" s="1">
        <v>8.7191279999999995</v>
      </c>
      <c r="Y76" s="1">
        <v>13.538646</v>
      </c>
      <c r="Z76" s="1">
        <v>2.6497350000000002</v>
      </c>
      <c r="AA76" s="1">
        <v>0.76992300000000002</v>
      </c>
      <c r="AB76" s="1">
        <v>0.85991399999999996</v>
      </c>
      <c r="AC76" s="1">
        <v>0.91990799999999995</v>
      </c>
      <c r="AD76" s="1">
        <v>0</v>
      </c>
      <c r="AE76" s="1">
        <v>0</v>
      </c>
      <c r="AF76" s="1">
        <v>0</v>
      </c>
      <c r="AG76" s="1">
        <v>0</v>
      </c>
      <c r="AH76" s="111">
        <v>0</v>
      </c>
      <c r="AI76" s="1">
        <v>0</v>
      </c>
      <c r="AJ76" s="1">
        <v>0</v>
      </c>
      <c r="AK76" s="111">
        <v>0</v>
      </c>
      <c r="AL76" s="1">
        <v>0</v>
      </c>
      <c r="AM76" s="1">
        <v>0</v>
      </c>
      <c r="AN76" s="111">
        <f t="shared" si="4"/>
        <v>0</v>
      </c>
      <c r="AO76" s="1">
        <f t="shared" si="5"/>
        <v>0</v>
      </c>
      <c r="AP76" s="126">
        <f t="shared" si="6"/>
        <v>0</v>
      </c>
    </row>
    <row r="77" spans="1:42" x14ac:dyDescent="0.3">
      <c r="A77" s="1">
        <v>71</v>
      </c>
      <c r="B77" s="1" t="s">
        <v>40</v>
      </c>
      <c r="C77" s="1">
        <v>1329</v>
      </c>
      <c r="D77" s="1">
        <v>10000</v>
      </c>
      <c r="E77" s="1">
        <v>-5.014729</v>
      </c>
      <c r="F77" s="1">
        <v>-1585367.273971</v>
      </c>
      <c r="G77" s="1">
        <v>-1129002.554128</v>
      </c>
      <c r="H77" s="1">
        <v>284.845189</v>
      </c>
      <c r="I77" s="1">
        <v>152.178324</v>
      </c>
      <c r="J77" s="1">
        <v>35.787641000000001</v>
      </c>
      <c r="K77" s="1">
        <v>2.7942610000000001</v>
      </c>
      <c r="L77" s="1">
        <v>1.0416589999999999</v>
      </c>
      <c r="M77" s="111">
        <v>100</v>
      </c>
      <c r="N77" s="1">
        <v>100</v>
      </c>
      <c r="O77" s="1">
        <v>0</v>
      </c>
      <c r="P77" s="1">
        <v>0</v>
      </c>
      <c r="Q77" s="1">
        <v>0</v>
      </c>
      <c r="R77" s="111">
        <v>45.155484000000001</v>
      </c>
      <c r="S77" s="1">
        <v>3.89961</v>
      </c>
      <c r="T77" s="1">
        <v>11.528847000000001</v>
      </c>
      <c r="U77" s="1">
        <v>3.0596939999999999</v>
      </c>
      <c r="V77" s="1">
        <v>8.7291270000000001</v>
      </c>
      <c r="W77" s="1">
        <v>0.169983</v>
      </c>
      <c r="X77" s="1">
        <v>8.7191279999999995</v>
      </c>
      <c r="Y77" s="1">
        <v>13.538646</v>
      </c>
      <c r="Z77" s="1">
        <v>2.6497350000000002</v>
      </c>
      <c r="AA77" s="1">
        <v>0.76992300000000002</v>
      </c>
      <c r="AB77" s="1">
        <v>0.85991399999999996</v>
      </c>
      <c r="AC77" s="1">
        <v>0.91990799999999995</v>
      </c>
      <c r="AD77" s="1">
        <v>0</v>
      </c>
      <c r="AE77" s="1">
        <v>0</v>
      </c>
      <c r="AF77" s="1">
        <v>0</v>
      </c>
      <c r="AG77" s="1">
        <v>0</v>
      </c>
      <c r="AH77" s="111">
        <v>0</v>
      </c>
      <c r="AI77" s="1">
        <v>0</v>
      </c>
      <c r="AJ77" s="1">
        <v>0</v>
      </c>
      <c r="AK77" s="111">
        <v>0</v>
      </c>
      <c r="AL77" s="1">
        <v>0</v>
      </c>
      <c r="AM77" s="1">
        <v>0</v>
      </c>
      <c r="AN77" s="111">
        <f t="shared" si="4"/>
        <v>0</v>
      </c>
      <c r="AO77" s="1">
        <f t="shared" si="5"/>
        <v>0</v>
      </c>
      <c r="AP77" s="126">
        <f t="shared" si="6"/>
        <v>0</v>
      </c>
    </row>
    <row r="78" spans="1:42" x14ac:dyDescent="0.3">
      <c r="A78" s="1">
        <v>72</v>
      </c>
      <c r="B78" s="1" t="s">
        <v>40</v>
      </c>
      <c r="C78" s="1">
        <v>1328</v>
      </c>
      <c r="D78" s="1">
        <v>10000</v>
      </c>
      <c r="E78" s="1">
        <v>-5.0245129999999998</v>
      </c>
      <c r="F78" s="1">
        <v>-1585082.4762840001</v>
      </c>
      <c r="G78" s="1">
        <v>-1129154.7323159999</v>
      </c>
      <c r="H78" s="1">
        <v>284.75017600000001</v>
      </c>
      <c r="I78" s="1">
        <v>152.17805100000001</v>
      </c>
      <c r="J78" s="1">
        <v>35.784478</v>
      </c>
      <c r="K78" s="1">
        <v>2.794508</v>
      </c>
      <c r="L78" s="1">
        <v>1.0448010000000001</v>
      </c>
      <c r="M78" s="111">
        <v>100</v>
      </c>
      <c r="N78" s="1">
        <v>100</v>
      </c>
      <c r="O78" s="1">
        <v>0</v>
      </c>
      <c r="P78" s="1">
        <v>0</v>
      </c>
      <c r="Q78" s="1">
        <v>0</v>
      </c>
      <c r="R78" s="111">
        <v>45.155484000000001</v>
      </c>
      <c r="S78" s="1">
        <v>3.89961</v>
      </c>
      <c r="T78" s="1">
        <v>11.528847000000001</v>
      </c>
      <c r="U78" s="1">
        <v>3.0596939999999999</v>
      </c>
      <c r="V78" s="1">
        <v>8.7291270000000001</v>
      </c>
      <c r="W78" s="1">
        <v>0.169983</v>
      </c>
      <c r="X78" s="1">
        <v>8.7191279999999995</v>
      </c>
      <c r="Y78" s="1">
        <v>13.538646</v>
      </c>
      <c r="Z78" s="1">
        <v>2.6497350000000002</v>
      </c>
      <c r="AA78" s="1">
        <v>0.76992300000000002</v>
      </c>
      <c r="AB78" s="1">
        <v>0.85991399999999996</v>
      </c>
      <c r="AC78" s="1">
        <v>0.91990799999999995</v>
      </c>
      <c r="AD78" s="1">
        <v>0</v>
      </c>
      <c r="AE78" s="1">
        <v>0</v>
      </c>
      <c r="AF78" s="1">
        <v>0</v>
      </c>
      <c r="AG78" s="1">
        <v>0</v>
      </c>
      <c r="AH78" s="111">
        <v>0</v>
      </c>
      <c r="AI78" s="1">
        <v>0</v>
      </c>
      <c r="AJ78" s="1">
        <v>0</v>
      </c>
      <c r="AK78" s="111">
        <v>0</v>
      </c>
      <c r="AL78" s="1">
        <v>0</v>
      </c>
      <c r="AM78" s="1">
        <v>0</v>
      </c>
      <c r="AN78" s="111">
        <f t="shared" si="4"/>
        <v>0</v>
      </c>
      <c r="AO78" s="1">
        <f t="shared" si="5"/>
        <v>0</v>
      </c>
      <c r="AP78" s="126">
        <f t="shared" si="6"/>
        <v>0</v>
      </c>
    </row>
    <row r="79" spans="1:42" x14ac:dyDescent="0.3">
      <c r="A79" s="1">
        <v>73</v>
      </c>
      <c r="B79" s="1" t="s">
        <v>40</v>
      </c>
      <c r="C79" s="1">
        <v>1327</v>
      </c>
      <c r="D79" s="1">
        <v>10000</v>
      </c>
      <c r="E79" s="1">
        <v>-5.034313</v>
      </c>
      <c r="F79" s="1">
        <v>-1584797.77364</v>
      </c>
      <c r="G79" s="1">
        <v>-1129306.910231</v>
      </c>
      <c r="H79" s="1">
        <v>284.655103</v>
      </c>
      <c r="I79" s="1">
        <v>152.17777799999999</v>
      </c>
      <c r="J79" s="1">
        <v>35.781315999999997</v>
      </c>
      <c r="K79" s="1">
        <v>2.7947549999999999</v>
      </c>
      <c r="L79" s="1">
        <v>1.047946</v>
      </c>
      <c r="M79" s="111">
        <v>100</v>
      </c>
      <c r="N79" s="1">
        <v>100</v>
      </c>
      <c r="O79" s="1">
        <v>0</v>
      </c>
      <c r="P79" s="1">
        <v>0</v>
      </c>
      <c r="Q79" s="1">
        <v>0</v>
      </c>
      <c r="R79" s="111">
        <v>45.155484000000001</v>
      </c>
      <c r="S79" s="1">
        <v>3.89961</v>
      </c>
      <c r="T79" s="1">
        <v>11.528847000000001</v>
      </c>
      <c r="U79" s="1">
        <v>3.0596939999999999</v>
      </c>
      <c r="V79" s="1">
        <v>8.7291270000000001</v>
      </c>
      <c r="W79" s="1">
        <v>0.169983</v>
      </c>
      <c r="X79" s="1">
        <v>8.7191279999999995</v>
      </c>
      <c r="Y79" s="1">
        <v>13.538646</v>
      </c>
      <c r="Z79" s="1">
        <v>2.6497350000000002</v>
      </c>
      <c r="AA79" s="1">
        <v>0.76992300000000002</v>
      </c>
      <c r="AB79" s="1">
        <v>0.85991399999999996</v>
      </c>
      <c r="AC79" s="1">
        <v>0.91990799999999995</v>
      </c>
      <c r="AD79" s="1">
        <v>0</v>
      </c>
      <c r="AE79" s="1">
        <v>0</v>
      </c>
      <c r="AF79" s="1">
        <v>0</v>
      </c>
      <c r="AG79" s="1">
        <v>0</v>
      </c>
      <c r="AH79" s="111">
        <v>0</v>
      </c>
      <c r="AI79" s="1">
        <v>0</v>
      </c>
      <c r="AJ79" s="1">
        <v>0</v>
      </c>
      <c r="AK79" s="111">
        <v>0</v>
      </c>
      <c r="AL79" s="1">
        <v>0</v>
      </c>
      <c r="AM79" s="1">
        <v>0</v>
      </c>
      <c r="AN79" s="111">
        <f t="shared" si="4"/>
        <v>0</v>
      </c>
      <c r="AO79" s="1">
        <f t="shared" si="5"/>
        <v>0</v>
      </c>
      <c r="AP79" s="126">
        <f t="shared" si="6"/>
        <v>0</v>
      </c>
    </row>
    <row r="80" spans="1:42" x14ac:dyDescent="0.3">
      <c r="A80" s="1">
        <v>74</v>
      </c>
      <c r="B80" s="1" t="s">
        <v>40</v>
      </c>
      <c r="C80" s="1">
        <v>1326</v>
      </c>
      <c r="D80" s="1">
        <v>10000</v>
      </c>
      <c r="E80" s="1">
        <v>-5.0441269999999996</v>
      </c>
      <c r="F80" s="1">
        <v>-1584513.166097</v>
      </c>
      <c r="G80" s="1">
        <v>-1129459.087873</v>
      </c>
      <c r="H80" s="1">
        <v>284.55997100000002</v>
      </c>
      <c r="I80" s="1">
        <v>152.17750599999999</v>
      </c>
      <c r="J80" s="1">
        <v>35.778153000000003</v>
      </c>
      <c r="K80" s="1">
        <v>2.7950020000000002</v>
      </c>
      <c r="L80" s="1">
        <v>1.0510949999999999</v>
      </c>
      <c r="M80" s="111">
        <v>100</v>
      </c>
      <c r="N80" s="1">
        <v>100</v>
      </c>
      <c r="O80" s="1">
        <v>0</v>
      </c>
      <c r="P80" s="1">
        <v>0</v>
      </c>
      <c r="Q80" s="1">
        <v>0</v>
      </c>
      <c r="R80" s="111">
        <v>45.155484000000001</v>
      </c>
      <c r="S80" s="1">
        <v>3.89961</v>
      </c>
      <c r="T80" s="1">
        <v>11.528847000000001</v>
      </c>
      <c r="U80" s="1">
        <v>3.0596939999999999</v>
      </c>
      <c r="V80" s="1">
        <v>8.7291270000000001</v>
      </c>
      <c r="W80" s="1">
        <v>0.169983</v>
      </c>
      <c r="X80" s="1">
        <v>8.7191279999999995</v>
      </c>
      <c r="Y80" s="1">
        <v>13.538646</v>
      </c>
      <c r="Z80" s="1">
        <v>2.6497350000000002</v>
      </c>
      <c r="AA80" s="1">
        <v>0.76992300000000002</v>
      </c>
      <c r="AB80" s="1">
        <v>0.85991399999999996</v>
      </c>
      <c r="AC80" s="1">
        <v>0.91990799999999995</v>
      </c>
      <c r="AD80" s="1">
        <v>0</v>
      </c>
      <c r="AE80" s="1">
        <v>0</v>
      </c>
      <c r="AF80" s="1">
        <v>0</v>
      </c>
      <c r="AG80" s="1">
        <v>0</v>
      </c>
      <c r="AH80" s="111">
        <v>0</v>
      </c>
      <c r="AI80" s="1">
        <v>0</v>
      </c>
      <c r="AJ80" s="1">
        <v>0</v>
      </c>
      <c r="AK80" s="111">
        <v>0</v>
      </c>
      <c r="AL80" s="1">
        <v>0</v>
      </c>
      <c r="AM80" s="1">
        <v>0</v>
      </c>
      <c r="AN80" s="111">
        <f t="shared" si="4"/>
        <v>0</v>
      </c>
      <c r="AO80" s="1">
        <f t="shared" si="5"/>
        <v>0</v>
      </c>
      <c r="AP80" s="126">
        <f t="shared" si="6"/>
        <v>0</v>
      </c>
    </row>
    <row r="81" spans="1:42" x14ac:dyDescent="0.3">
      <c r="A81" s="1">
        <v>75</v>
      </c>
      <c r="B81" s="1" t="s">
        <v>40</v>
      </c>
      <c r="C81" s="1">
        <v>1325</v>
      </c>
      <c r="D81" s="1">
        <v>10000</v>
      </c>
      <c r="E81" s="1">
        <v>-5.0539569999999996</v>
      </c>
      <c r="F81" s="1">
        <v>-1584228.653717</v>
      </c>
      <c r="G81" s="1">
        <v>-1129611.2652420001</v>
      </c>
      <c r="H81" s="1">
        <v>284.46478000000002</v>
      </c>
      <c r="I81" s="1">
        <v>152.177233</v>
      </c>
      <c r="J81" s="1">
        <v>35.774991</v>
      </c>
      <c r="K81" s="1">
        <v>2.7952490000000001</v>
      </c>
      <c r="L81" s="1">
        <v>1.054249</v>
      </c>
      <c r="M81" s="111">
        <v>100</v>
      </c>
      <c r="N81" s="1">
        <v>100</v>
      </c>
      <c r="O81" s="1">
        <v>0</v>
      </c>
      <c r="P81" s="1">
        <v>0</v>
      </c>
      <c r="Q81" s="1">
        <v>0</v>
      </c>
      <c r="R81" s="111">
        <v>45.155484000000001</v>
      </c>
      <c r="S81" s="1">
        <v>3.89961</v>
      </c>
      <c r="T81" s="1">
        <v>11.528847000000001</v>
      </c>
      <c r="U81" s="1">
        <v>3.0596939999999999</v>
      </c>
      <c r="V81" s="1">
        <v>8.7291270000000001</v>
      </c>
      <c r="W81" s="1">
        <v>0.169983</v>
      </c>
      <c r="X81" s="1">
        <v>8.7191279999999995</v>
      </c>
      <c r="Y81" s="1">
        <v>13.538646</v>
      </c>
      <c r="Z81" s="1">
        <v>2.6497350000000002</v>
      </c>
      <c r="AA81" s="1">
        <v>0.76992300000000002</v>
      </c>
      <c r="AB81" s="1">
        <v>0.85991399999999996</v>
      </c>
      <c r="AC81" s="1">
        <v>0.91990799999999995</v>
      </c>
      <c r="AD81" s="1">
        <v>0</v>
      </c>
      <c r="AE81" s="1">
        <v>0</v>
      </c>
      <c r="AF81" s="1">
        <v>0</v>
      </c>
      <c r="AG81" s="1">
        <v>0</v>
      </c>
      <c r="AH81" s="111">
        <v>0</v>
      </c>
      <c r="AI81" s="1">
        <v>0</v>
      </c>
      <c r="AJ81" s="1">
        <v>0</v>
      </c>
      <c r="AK81" s="111">
        <v>0</v>
      </c>
      <c r="AL81" s="1">
        <v>0</v>
      </c>
      <c r="AM81" s="1">
        <v>0</v>
      </c>
      <c r="AN81" s="111">
        <f t="shared" si="4"/>
        <v>0</v>
      </c>
      <c r="AO81" s="1">
        <f t="shared" si="5"/>
        <v>0</v>
      </c>
      <c r="AP81" s="126">
        <f t="shared" si="6"/>
        <v>0</v>
      </c>
    </row>
    <row r="82" spans="1:42" x14ac:dyDescent="0.3">
      <c r="A82" s="1">
        <v>76</v>
      </c>
      <c r="B82" s="1" t="s">
        <v>40</v>
      </c>
      <c r="C82" s="1">
        <v>1324</v>
      </c>
      <c r="D82" s="1">
        <v>10000</v>
      </c>
      <c r="E82" s="1">
        <v>-5.0638019999999999</v>
      </c>
      <c r="F82" s="1">
        <v>-1583944.2365570001</v>
      </c>
      <c r="G82" s="1">
        <v>-1129763.4423380001</v>
      </c>
      <c r="H82" s="1">
        <v>284.36953</v>
      </c>
      <c r="I82" s="1">
        <v>152.17696000000001</v>
      </c>
      <c r="J82" s="1">
        <v>35.771827999999999</v>
      </c>
      <c r="K82" s="1">
        <v>2.795496</v>
      </c>
      <c r="L82" s="1">
        <v>1.0574060000000001</v>
      </c>
      <c r="M82" s="111">
        <v>100</v>
      </c>
      <c r="N82" s="1">
        <v>100</v>
      </c>
      <c r="O82" s="1">
        <v>0</v>
      </c>
      <c r="P82" s="1">
        <v>0</v>
      </c>
      <c r="Q82" s="1">
        <v>0</v>
      </c>
      <c r="R82" s="111">
        <v>45.155484000000001</v>
      </c>
      <c r="S82" s="1">
        <v>3.89961</v>
      </c>
      <c r="T82" s="1">
        <v>11.528847000000001</v>
      </c>
      <c r="U82" s="1">
        <v>3.0596939999999999</v>
      </c>
      <c r="V82" s="1">
        <v>8.7291270000000001</v>
      </c>
      <c r="W82" s="1">
        <v>0.169983</v>
      </c>
      <c r="X82" s="1">
        <v>8.7191279999999995</v>
      </c>
      <c r="Y82" s="1">
        <v>13.538646</v>
      </c>
      <c r="Z82" s="1">
        <v>2.6497350000000002</v>
      </c>
      <c r="AA82" s="1">
        <v>0.76992300000000002</v>
      </c>
      <c r="AB82" s="1">
        <v>0.85991399999999996</v>
      </c>
      <c r="AC82" s="1">
        <v>0.91990799999999995</v>
      </c>
      <c r="AD82" s="1">
        <v>0</v>
      </c>
      <c r="AE82" s="1">
        <v>0</v>
      </c>
      <c r="AF82" s="1">
        <v>0</v>
      </c>
      <c r="AG82" s="1">
        <v>0</v>
      </c>
      <c r="AH82" s="111">
        <v>0</v>
      </c>
      <c r="AI82" s="1">
        <v>0</v>
      </c>
      <c r="AJ82" s="1">
        <v>0</v>
      </c>
      <c r="AK82" s="111">
        <v>0</v>
      </c>
      <c r="AL82" s="1">
        <v>0</v>
      </c>
      <c r="AM82" s="1">
        <v>0</v>
      </c>
      <c r="AN82" s="111">
        <f t="shared" si="4"/>
        <v>0</v>
      </c>
      <c r="AO82" s="1">
        <f t="shared" si="5"/>
        <v>0</v>
      </c>
      <c r="AP82" s="126">
        <f t="shared" si="6"/>
        <v>0</v>
      </c>
    </row>
    <row r="83" spans="1:42" x14ac:dyDescent="0.3">
      <c r="A83" s="1">
        <v>77</v>
      </c>
      <c r="B83" s="1" t="s">
        <v>40</v>
      </c>
      <c r="C83" s="1">
        <v>1323</v>
      </c>
      <c r="D83" s="1">
        <v>10000</v>
      </c>
      <c r="E83" s="1">
        <v>-5.0736629999999998</v>
      </c>
      <c r="F83" s="1">
        <v>-1583659.9146769999</v>
      </c>
      <c r="G83" s="1">
        <v>-1129915.619161</v>
      </c>
      <c r="H83" s="1">
        <v>284.27422000000001</v>
      </c>
      <c r="I83" s="1">
        <v>152.17668599999999</v>
      </c>
      <c r="J83" s="1">
        <v>35.768666000000003</v>
      </c>
      <c r="K83" s="1">
        <v>2.7957429999999999</v>
      </c>
      <c r="L83" s="1">
        <v>1.060567</v>
      </c>
      <c r="M83" s="111">
        <v>100</v>
      </c>
      <c r="N83" s="1">
        <v>100</v>
      </c>
      <c r="O83" s="1">
        <v>0</v>
      </c>
      <c r="P83" s="1">
        <v>0</v>
      </c>
      <c r="Q83" s="1">
        <v>0</v>
      </c>
      <c r="R83" s="111">
        <v>45.155484000000001</v>
      </c>
      <c r="S83" s="1">
        <v>3.89961</v>
      </c>
      <c r="T83" s="1">
        <v>11.528847000000001</v>
      </c>
      <c r="U83" s="1">
        <v>3.0596939999999999</v>
      </c>
      <c r="V83" s="1">
        <v>8.7291270000000001</v>
      </c>
      <c r="W83" s="1">
        <v>0.169983</v>
      </c>
      <c r="X83" s="1">
        <v>8.7191279999999995</v>
      </c>
      <c r="Y83" s="1">
        <v>13.538646</v>
      </c>
      <c r="Z83" s="1">
        <v>2.6497350000000002</v>
      </c>
      <c r="AA83" s="1">
        <v>0.76992300000000002</v>
      </c>
      <c r="AB83" s="1">
        <v>0.85991399999999996</v>
      </c>
      <c r="AC83" s="1">
        <v>0.91990799999999995</v>
      </c>
      <c r="AD83" s="1">
        <v>0</v>
      </c>
      <c r="AE83" s="1">
        <v>0</v>
      </c>
      <c r="AF83" s="1">
        <v>0</v>
      </c>
      <c r="AG83" s="1">
        <v>0</v>
      </c>
      <c r="AH83" s="111">
        <v>0</v>
      </c>
      <c r="AI83" s="1">
        <v>0</v>
      </c>
      <c r="AJ83" s="1">
        <v>0</v>
      </c>
      <c r="AK83" s="111">
        <v>0</v>
      </c>
      <c r="AL83" s="1">
        <v>0</v>
      </c>
      <c r="AM83" s="1">
        <v>0</v>
      </c>
      <c r="AN83" s="111">
        <f t="shared" si="4"/>
        <v>0</v>
      </c>
      <c r="AO83" s="1">
        <f t="shared" si="5"/>
        <v>0</v>
      </c>
      <c r="AP83" s="126">
        <f t="shared" si="6"/>
        <v>0</v>
      </c>
    </row>
    <row r="84" spans="1:42" x14ac:dyDescent="0.3">
      <c r="A84" s="1">
        <v>78</v>
      </c>
      <c r="B84" s="1" t="s">
        <v>40</v>
      </c>
      <c r="C84" s="1">
        <v>1322</v>
      </c>
      <c r="D84" s="1">
        <v>10000</v>
      </c>
      <c r="E84" s="1">
        <v>-5.0835379999999999</v>
      </c>
      <c r="F84" s="1">
        <v>-1583375.688137</v>
      </c>
      <c r="G84" s="1">
        <v>-1130067.795711</v>
      </c>
      <c r="H84" s="1">
        <v>284.17885000000001</v>
      </c>
      <c r="I84" s="1">
        <v>152.176413</v>
      </c>
      <c r="J84" s="1">
        <v>35.765503000000002</v>
      </c>
      <c r="K84" s="1">
        <v>2.7959900000000002</v>
      </c>
      <c r="L84" s="1">
        <v>1.0637319999999999</v>
      </c>
      <c r="M84" s="111">
        <v>100</v>
      </c>
      <c r="N84" s="1">
        <v>100</v>
      </c>
      <c r="O84" s="1">
        <v>0</v>
      </c>
      <c r="P84" s="1">
        <v>0</v>
      </c>
      <c r="Q84" s="1">
        <v>0</v>
      </c>
      <c r="R84" s="111">
        <v>45.155484000000001</v>
      </c>
      <c r="S84" s="1">
        <v>3.89961</v>
      </c>
      <c r="T84" s="1">
        <v>11.528847000000001</v>
      </c>
      <c r="U84" s="1">
        <v>3.0596939999999999</v>
      </c>
      <c r="V84" s="1">
        <v>8.7291270000000001</v>
      </c>
      <c r="W84" s="1">
        <v>0.169983</v>
      </c>
      <c r="X84" s="1">
        <v>8.7191279999999995</v>
      </c>
      <c r="Y84" s="1">
        <v>13.538646</v>
      </c>
      <c r="Z84" s="1">
        <v>2.6497350000000002</v>
      </c>
      <c r="AA84" s="1">
        <v>0.76992300000000002</v>
      </c>
      <c r="AB84" s="1">
        <v>0.85991399999999996</v>
      </c>
      <c r="AC84" s="1">
        <v>0.91990799999999995</v>
      </c>
      <c r="AD84" s="1">
        <v>0</v>
      </c>
      <c r="AE84" s="1">
        <v>0</v>
      </c>
      <c r="AF84" s="1">
        <v>0</v>
      </c>
      <c r="AG84" s="1">
        <v>0</v>
      </c>
      <c r="AH84" s="111">
        <v>0</v>
      </c>
      <c r="AI84" s="1">
        <v>0</v>
      </c>
      <c r="AJ84" s="1">
        <v>0</v>
      </c>
      <c r="AK84" s="111">
        <v>0</v>
      </c>
      <c r="AL84" s="1">
        <v>0</v>
      </c>
      <c r="AM84" s="1">
        <v>0</v>
      </c>
      <c r="AN84" s="111">
        <f t="shared" si="4"/>
        <v>0</v>
      </c>
      <c r="AO84" s="1">
        <f t="shared" si="5"/>
        <v>0</v>
      </c>
      <c r="AP84" s="126">
        <f t="shared" si="6"/>
        <v>0</v>
      </c>
    </row>
    <row r="85" spans="1:42" x14ac:dyDescent="0.3">
      <c r="A85" s="1">
        <v>79</v>
      </c>
      <c r="B85" s="1" t="s">
        <v>40</v>
      </c>
      <c r="C85" s="1">
        <v>1321</v>
      </c>
      <c r="D85" s="1">
        <v>10000</v>
      </c>
      <c r="E85" s="1">
        <v>-5.0934290000000004</v>
      </c>
      <c r="F85" s="1">
        <v>-1583091.556997</v>
      </c>
      <c r="G85" s="1">
        <v>-1130219.971987</v>
      </c>
      <c r="H85" s="1">
        <v>284.08342099999999</v>
      </c>
      <c r="I85" s="1">
        <v>152.17614</v>
      </c>
      <c r="J85" s="1">
        <v>35.762340999999999</v>
      </c>
      <c r="K85" s="1">
        <v>2.7962379999999998</v>
      </c>
      <c r="L85" s="1">
        <v>1.0669010000000001</v>
      </c>
      <c r="M85" s="111">
        <v>100</v>
      </c>
      <c r="N85" s="1">
        <v>100</v>
      </c>
      <c r="O85" s="1">
        <v>0</v>
      </c>
      <c r="P85" s="1">
        <v>0</v>
      </c>
      <c r="Q85" s="1">
        <v>0</v>
      </c>
      <c r="R85" s="111">
        <v>45.155484000000001</v>
      </c>
      <c r="S85" s="1">
        <v>3.89961</v>
      </c>
      <c r="T85" s="1">
        <v>11.528847000000001</v>
      </c>
      <c r="U85" s="1">
        <v>3.0596939999999999</v>
      </c>
      <c r="V85" s="1">
        <v>8.7291270000000001</v>
      </c>
      <c r="W85" s="1">
        <v>0.169983</v>
      </c>
      <c r="X85" s="1">
        <v>8.7191279999999995</v>
      </c>
      <c r="Y85" s="1">
        <v>13.538646</v>
      </c>
      <c r="Z85" s="1">
        <v>2.6497350000000002</v>
      </c>
      <c r="AA85" s="1">
        <v>0.76992300000000002</v>
      </c>
      <c r="AB85" s="1">
        <v>0.85991399999999996</v>
      </c>
      <c r="AC85" s="1">
        <v>0.91990799999999995</v>
      </c>
      <c r="AD85" s="1">
        <v>0</v>
      </c>
      <c r="AE85" s="1">
        <v>0</v>
      </c>
      <c r="AF85" s="1">
        <v>0</v>
      </c>
      <c r="AG85" s="1">
        <v>0</v>
      </c>
      <c r="AH85" s="111">
        <v>0</v>
      </c>
      <c r="AI85" s="1">
        <v>0</v>
      </c>
      <c r="AJ85" s="1">
        <v>0</v>
      </c>
      <c r="AK85" s="111">
        <v>0</v>
      </c>
      <c r="AL85" s="1">
        <v>0</v>
      </c>
      <c r="AM85" s="1">
        <v>0</v>
      </c>
      <c r="AN85" s="111">
        <f t="shared" si="4"/>
        <v>0</v>
      </c>
      <c r="AO85" s="1">
        <f t="shared" si="5"/>
        <v>0</v>
      </c>
      <c r="AP85" s="126">
        <f t="shared" si="6"/>
        <v>0</v>
      </c>
    </row>
    <row r="86" spans="1:42" x14ac:dyDescent="0.3">
      <c r="A86" s="1">
        <v>80</v>
      </c>
      <c r="B86" s="1" t="s">
        <v>40</v>
      </c>
      <c r="C86" s="1">
        <v>1320</v>
      </c>
      <c r="D86" s="1">
        <v>10000</v>
      </c>
      <c r="E86" s="1">
        <v>-5.1033359999999997</v>
      </c>
      <c r="F86" s="1">
        <v>-1582807.521316</v>
      </c>
      <c r="G86" s="1">
        <v>-1130372.14799</v>
      </c>
      <c r="H86" s="1">
        <v>283.987932</v>
      </c>
      <c r="I86" s="1">
        <v>152.17586600000001</v>
      </c>
      <c r="J86" s="1">
        <v>35.759177999999999</v>
      </c>
      <c r="K86" s="1">
        <v>2.7964850000000001</v>
      </c>
      <c r="L86" s="1">
        <v>1.070074</v>
      </c>
      <c r="M86" s="111">
        <v>100</v>
      </c>
      <c r="N86" s="1">
        <v>100</v>
      </c>
      <c r="O86" s="1">
        <v>0</v>
      </c>
      <c r="P86" s="1">
        <v>0</v>
      </c>
      <c r="Q86" s="1">
        <v>0</v>
      </c>
      <c r="R86" s="111">
        <v>45.155484000000001</v>
      </c>
      <c r="S86" s="1">
        <v>3.89961</v>
      </c>
      <c r="T86" s="1">
        <v>11.528847000000001</v>
      </c>
      <c r="U86" s="1">
        <v>3.0596939999999999</v>
      </c>
      <c r="V86" s="1">
        <v>8.7291270000000001</v>
      </c>
      <c r="W86" s="1">
        <v>0.169983</v>
      </c>
      <c r="X86" s="1">
        <v>8.7191279999999995</v>
      </c>
      <c r="Y86" s="1">
        <v>13.538646</v>
      </c>
      <c r="Z86" s="1">
        <v>2.6497350000000002</v>
      </c>
      <c r="AA86" s="1">
        <v>0.76992300000000002</v>
      </c>
      <c r="AB86" s="1">
        <v>0.85991399999999996</v>
      </c>
      <c r="AC86" s="1">
        <v>0.91990799999999995</v>
      </c>
      <c r="AD86" s="1">
        <v>0</v>
      </c>
      <c r="AE86" s="1">
        <v>0</v>
      </c>
      <c r="AF86" s="1">
        <v>0</v>
      </c>
      <c r="AG86" s="1">
        <v>0</v>
      </c>
      <c r="AH86" s="111">
        <v>0</v>
      </c>
      <c r="AI86" s="1">
        <v>0</v>
      </c>
      <c r="AJ86" s="1">
        <v>0</v>
      </c>
      <c r="AK86" s="111">
        <v>0</v>
      </c>
      <c r="AL86" s="1">
        <v>0</v>
      </c>
      <c r="AM86" s="1">
        <v>0</v>
      </c>
      <c r="AN86" s="111">
        <f t="shared" si="4"/>
        <v>0</v>
      </c>
      <c r="AO86" s="1">
        <f t="shared" si="5"/>
        <v>0</v>
      </c>
      <c r="AP86" s="126">
        <f t="shared" si="6"/>
        <v>0</v>
      </c>
    </row>
    <row r="87" spans="1:42" x14ac:dyDescent="0.3">
      <c r="A87" s="1">
        <v>81</v>
      </c>
      <c r="B87" s="1" t="s">
        <v>40</v>
      </c>
      <c r="C87" s="1">
        <v>1319</v>
      </c>
      <c r="D87" s="1">
        <v>10000</v>
      </c>
      <c r="E87" s="1">
        <v>-5.1132580000000001</v>
      </c>
      <c r="F87" s="1">
        <v>-1582523.581154</v>
      </c>
      <c r="G87" s="1">
        <v>-1130524.323719</v>
      </c>
      <c r="H87" s="1">
        <v>283.892383</v>
      </c>
      <c r="I87" s="1">
        <v>152.17559299999999</v>
      </c>
      <c r="J87" s="1">
        <v>35.756014999999998</v>
      </c>
      <c r="K87" s="1">
        <v>2.796732</v>
      </c>
      <c r="L87" s="1">
        <v>1.073251</v>
      </c>
      <c r="M87" s="111">
        <v>100</v>
      </c>
      <c r="N87" s="1">
        <v>100</v>
      </c>
      <c r="O87" s="1">
        <v>0</v>
      </c>
      <c r="P87" s="1">
        <v>0</v>
      </c>
      <c r="Q87" s="1">
        <v>0</v>
      </c>
      <c r="R87" s="111">
        <v>45.155484000000001</v>
      </c>
      <c r="S87" s="1">
        <v>3.89961</v>
      </c>
      <c r="T87" s="1">
        <v>11.528847000000001</v>
      </c>
      <c r="U87" s="1">
        <v>3.0596939999999999</v>
      </c>
      <c r="V87" s="1">
        <v>8.7291270000000001</v>
      </c>
      <c r="W87" s="1">
        <v>0.169983</v>
      </c>
      <c r="X87" s="1">
        <v>8.7191279999999995</v>
      </c>
      <c r="Y87" s="1">
        <v>13.538646</v>
      </c>
      <c r="Z87" s="1">
        <v>2.6497350000000002</v>
      </c>
      <c r="AA87" s="1">
        <v>0.76992300000000002</v>
      </c>
      <c r="AB87" s="1">
        <v>0.85991399999999996</v>
      </c>
      <c r="AC87" s="1">
        <v>0.91990799999999995</v>
      </c>
      <c r="AD87" s="1">
        <v>0</v>
      </c>
      <c r="AE87" s="1">
        <v>0</v>
      </c>
      <c r="AF87" s="1">
        <v>0</v>
      </c>
      <c r="AG87" s="1">
        <v>0</v>
      </c>
      <c r="AH87" s="111">
        <v>0</v>
      </c>
      <c r="AI87" s="1">
        <v>0</v>
      </c>
      <c r="AJ87" s="1">
        <v>0</v>
      </c>
      <c r="AK87" s="111">
        <v>0</v>
      </c>
      <c r="AL87" s="1">
        <v>0</v>
      </c>
      <c r="AM87" s="1">
        <v>0</v>
      </c>
      <c r="AN87" s="111">
        <f t="shared" si="4"/>
        <v>0</v>
      </c>
      <c r="AO87" s="1">
        <f t="shared" si="5"/>
        <v>0</v>
      </c>
      <c r="AP87" s="126">
        <f t="shared" si="6"/>
        <v>0</v>
      </c>
    </row>
    <row r="88" spans="1:42" x14ac:dyDescent="0.3">
      <c r="A88" s="1">
        <v>82</v>
      </c>
      <c r="B88" s="1" t="s">
        <v>40</v>
      </c>
      <c r="C88" s="1">
        <v>1318</v>
      </c>
      <c r="D88" s="1">
        <v>10000</v>
      </c>
      <c r="E88" s="1">
        <v>-5.1231949999999999</v>
      </c>
      <c r="F88" s="1">
        <v>-1582239.73657</v>
      </c>
      <c r="G88" s="1">
        <v>-1130676.499175</v>
      </c>
      <c r="H88" s="1">
        <v>283.79677400000003</v>
      </c>
      <c r="I88" s="1">
        <v>152.175319</v>
      </c>
      <c r="J88" s="1">
        <v>35.752853000000002</v>
      </c>
      <c r="K88" s="1">
        <v>2.79698</v>
      </c>
      <c r="L88" s="1">
        <v>1.0764320000000001</v>
      </c>
      <c r="M88" s="111">
        <v>100</v>
      </c>
      <c r="N88" s="1">
        <v>100</v>
      </c>
      <c r="O88" s="1">
        <v>0</v>
      </c>
      <c r="P88" s="1">
        <v>0</v>
      </c>
      <c r="Q88" s="1">
        <v>0</v>
      </c>
      <c r="R88" s="111">
        <v>45.155484000000001</v>
      </c>
      <c r="S88" s="1">
        <v>3.89961</v>
      </c>
      <c r="T88" s="1">
        <v>11.528847000000001</v>
      </c>
      <c r="U88" s="1">
        <v>3.0596939999999999</v>
      </c>
      <c r="V88" s="1">
        <v>8.7291270000000001</v>
      </c>
      <c r="W88" s="1">
        <v>0.169983</v>
      </c>
      <c r="X88" s="1">
        <v>8.7191279999999995</v>
      </c>
      <c r="Y88" s="1">
        <v>13.538646</v>
      </c>
      <c r="Z88" s="1">
        <v>2.6497350000000002</v>
      </c>
      <c r="AA88" s="1">
        <v>0.76992300000000002</v>
      </c>
      <c r="AB88" s="1">
        <v>0.85991399999999996</v>
      </c>
      <c r="AC88" s="1">
        <v>0.91990799999999995</v>
      </c>
      <c r="AD88" s="1">
        <v>0</v>
      </c>
      <c r="AE88" s="1">
        <v>0</v>
      </c>
      <c r="AF88" s="1">
        <v>0</v>
      </c>
      <c r="AG88" s="1">
        <v>0</v>
      </c>
      <c r="AH88" s="111">
        <v>0</v>
      </c>
      <c r="AI88" s="1">
        <v>0</v>
      </c>
      <c r="AJ88" s="1">
        <v>0</v>
      </c>
      <c r="AK88" s="111">
        <v>0</v>
      </c>
      <c r="AL88" s="1">
        <v>0</v>
      </c>
      <c r="AM88" s="1">
        <v>0</v>
      </c>
      <c r="AN88" s="111">
        <f t="shared" si="4"/>
        <v>0</v>
      </c>
      <c r="AO88" s="1">
        <f t="shared" si="5"/>
        <v>0</v>
      </c>
      <c r="AP88" s="126">
        <f t="shared" si="6"/>
        <v>0</v>
      </c>
    </row>
    <row r="89" spans="1:42" x14ac:dyDescent="0.3">
      <c r="A89" s="1">
        <v>83</v>
      </c>
      <c r="B89" s="1" t="s">
        <v>40</v>
      </c>
      <c r="C89" s="1">
        <v>1317</v>
      </c>
      <c r="D89" s="1">
        <v>10000</v>
      </c>
      <c r="E89" s="1">
        <v>-5.1331470000000001</v>
      </c>
      <c r="F89" s="1">
        <v>-1581955.9876250001</v>
      </c>
      <c r="G89" s="1">
        <v>-1130828.674357</v>
      </c>
      <c r="H89" s="1">
        <v>283.70110599999998</v>
      </c>
      <c r="I89" s="1">
        <v>152.17504500000001</v>
      </c>
      <c r="J89" s="1">
        <v>35.749690000000001</v>
      </c>
      <c r="K89" s="1">
        <v>2.7972269999999999</v>
      </c>
      <c r="L89" s="1">
        <v>1.079617</v>
      </c>
      <c r="M89" s="111">
        <v>100</v>
      </c>
      <c r="N89" s="1">
        <v>100</v>
      </c>
      <c r="O89" s="1">
        <v>0</v>
      </c>
      <c r="P89" s="1">
        <v>0</v>
      </c>
      <c r="Q89" s="1">
        <v>0</v>
      </c>
      <c r="R89" s="111">
        <v>45.155484000000001</v>
      </c>
      <c r="S89" s="1">
        <v>3.89961</v>
      </c>
      <c r="T89" s="1">
        <v>11.528847000000001</v>
      </c>
      <c r="U89" s="1">
        <v>3.0596939999999999</v>
      </c>
      <c r="V89" s="1">
        <v>8.7291270000000001</v>
      </c>
      <c r="W89" s="1">
        <v>0.169983</v>
      </c>
      <c r="X89" s="1">
        <v>8.7191279999999995</v>
      </c>
      <c r="Y89" s="1">
        <v>13.538646</v>
      </c>
      <c r="Z89" s="1">
        <v>2.6497350000000002</v>
      </c>
      <c r="AA89" s="1">
        <v>0.76992300000000002</v>
      </c>
      <c r="AB89" s="1">
        <v>0.85991399999999996</v>
      </c>
      <c r="AC89" s="1">
        <v>0.91990799999999995</v>
      </c>
      <c r="AD89" s="1">
        <v>0</v>
      </c>
      <c r="AE89" s="1">
        <v>0</v>
      </c>
      <c r="AF89" s="1">
        <v>0</v>
      </c>
      <c r="AG89" s="1">
        <v>0</v>
      </c>
      <c r="AH89" s="111">
        <v>0</v>
      </c>
      <c r="AI89" s="1">
        <v>0</v>
      </c>
      <c r="AJ89" s="1">
        <v>0</v>
      </c>
      <c r="AK89" s="111">
        <v>0</v>
      </c>
      <c r="AL89" s="1">
        <v>0</v>
      </c>
      <c r="AM89" s="1">
        <v>0</v>
      </c>
      <c r="AN89" s="111">
        <f t="shared" si="4"/>
        <v>0</v>
      </c>
      <c r="AO89" s="1">
        <f t="shared" si="5"/>
        <v>0</v>
      </c>
      <c r="AP89" s="126">
        <f t="shared" si="6"/>
        <v>0</v>
      </c>
    </row>
    <row r="90" spans="1:42" x14ac:dyDescent="0.3">
      <c r="A90" s="1">
        <v>84</v>
      </c>
      <c r="B90" s="1" t="s">
        <v>40</v>
      </c>
      <c r="C90" s="1">
        <v>1316</v>
      </c>
      <c r="D90" s="1">
        <v>10000</v>
      </c>
      <c r="E90" s="1">
        <v>-5.1431149999999999</v>
      </c>
      <c r="F90" s="1">
        <v>-1581672.3343789999</v>
      </c>
      <c r="G90" s="1">
        <v>-1130980.8492660001</v>
      </c>
      <c r="H90" s="1">
        <v>283.60537699999998</v>
      </c>
      <c r="I90" s="1">
        <v>152.17477099999999</v>
      </c>
      <c r="J90" s="1">
        <v>35.746527999999998</v>
      </c>
      <c r="K90" s="1">
        <v>2.7974749999999999</v>
      </c>
      <c r="L90" s="1">
        <v>1.0828070000000001</v>
      </c>
      <c r="M90" s="111">
        <v>100</v>
      </c>
      <c r="N90" s="1">
        <v>100</v>
      </c>
      <c r="O90" s="1">
        <v>0</v>
      </c>
      <c r="P90" s="1">
        <v>0</v>
      </c>
      <c r="Q90" s="1">
        <v>0</v>
      </c>
      <c r="R90" s="111">
        <v>45.155484000000001</v>
      </c>
      <c r="S90" s="1">
        <v>3.89961</v>
      </c>
      <c r="T90" s="1">
        <v>11.528847000000001</v>
      </c>
      <c r="U90" s="1">
        <v>3.0596939999999999</v>
      </c>
      <c r="V90" s="1">
        <v>8.7291270000000001</v>
      </c>
      <c r="W90" s="1">
        <v>0.169983</v>
      </c>
      <c r="X90" s="1">
        <v>8.7191279999999995</v>
      </c>
      <c r="Y90" s="1">
        <v>13.538646</v>
      </c>
      <c r="Z90" s="1">
        <v>2.6497350000000002</v>
      </c>
      <c r="AA90" s="1">
        <v>0.76992300000000002</v>
      </c>
      <c r="AB90" s="1">
        <v>0.85991399999999996</v>
      </c>
      <c r="AC90" s="1">
        <v>0.91990799999999995</v>
      </c>
      <c r="AD90" s="1">
        <v>0</v>
      </c>
      <c r="AE90" s="1">
        <v>0</v>
      </c>
      <c r="AF90" s="1">
        <v>0</v>
      </c>
      <c r="AG90" s="1">
        <v>0</v>
      </c>
      <c r="AH90" s="111">
        <v>0</v>
      </c>
      <c r="AI90" s="1">
        <v>0</v>
      </c>
      <c r="AJ90" s="1">
        <v>0</v>
      </c>
      <c r="AK90" s="111">
        <v>0</v>
      </c>
      <c r="AL90" s="1">
        <v>0</v>
      </c>
      <c r="AM90" s="1">
        <v>0</v>
      </c>
      <c r="AN90" s="111">
        <f t="shared" si="4"/>
        <v>0</v>
      </c>
      <c r="AO90" s="1">
        <f t="shared" si="5"/>
        <v>0</v>
      </c>
      <c r="AP90" s="126">
        <f t="shared" si="6"/>
        <v>0</v>
      </c>
    </row>
    <row r="91" spans="1:42" x14ac:dyDescent="0.3">
      <c r="A91" s="1">
        <v>85</v>
      </c>
      <c r="B91" s="1" t="s">
        <v>40</v>
      </c>
      <c r="C91" s="1">
        <v>1315</v>
      </c>
      <c r="D91" s="1">
        <v>10000</v>
      </c>
      <c r="E91" s="1">
        <v>-5.1530990000000001</v>
      </c>
      <c r="F91" s="1">
        <v>-1581388.7768910001</v>
      </c>
      <c r="G91" s="1">
        <v>-1131133.0238999999</v>
      </c>
      <c r="H91" s="1">
        <v>283.50958900000001</v>
      </c>
      <c r="I91" s="1">
        <v>152.174497</v>
      </c>
      <c r="J91" s="1">
        <v>35.743364999999997</v>
      </c>
      <c r="K91" s="1">
        <v>2.7977219999999998</v>
      </c>
      <c r="L91" s="1">
        <v>1.0860000000000001</v>
      </c>
      <c r="M91" s="111">
        <v>100</v>
      </c>
      <c r="N91" s="1">
        <v>100</v>
      </c>
      <c r="O91" s="1">
        <v>0</v>
      </c>
      <c r="P91" s="1">
        <v>0</v>
      </c>
      <c r="Q91" s="1">
        <v>0</v>
      </c>
      <c r="R91" s="111">
        <v>45.155484000000001</v>
      </c>
      <c r="S91" s="1">
        <v>3.89961</v>
      </c>
      <c r="T91" s="1">
        <v>11.528847000000001</v>
      </c>
      <c r="U91" s="1">
        <v>3.0596939999999999</v>
      </c>
      <c r="V91" s="1">
        <v>8.7291270000000001</v>
      </c>
      <c r="W91" s="1">
        <v>0.169983</v>
      </c>
      <c r="X91" s="1">
        <v>8.7191279999999995</v>
      </c>
      <c r="Y91" s="1">
        <v>13.538646</v>
      </c>
      <c r="Z91" s="1">
        <v>2.6497350000000002</v>
      </c>
      <c r="AA91" s="1">
        <v>0.76992300000000002</v>
      </c>
      <c r="AB91" s="1">
        <v>0.85991399999999996</v>
      </c>
      <c r="AC91" s="1">
        <v>0.91990799999999995</v>
      </c>
      <c r="AD91" s="1">
        <v>0</v>
      </c>
      <c r="AE91" s="1">
        <v>0</v>
      </c>
      <c r="AF91" s="1">
        <v>0</v>
      </c>
      <c r="AG91" s="1">
        <v>0</v>
      </c>
      <c r="AH91" s="111">
        <v>0</v>
      </c>
      <c r="AI91" s="1">
        <v>0</v>
      </c>
      <c r="AJ91" s="1">
        <v>0</v>
      </c>
      <c r="AK91" s="111">
        <v>0</v>
      </c>
      <c r="AL91" s="1">
        <v>0</v>
      </c>
      <c r="AM91" s="1">
        <v>0</v>
      </c>
      <c r="AN91" s="111">
        <f t="shared" si="4"/>
        <v>0</v>
      </c>
      <c r="AO91" s="1">
        <f t="shared" si="5"/>
        <v>0</v>
      </c>
      <c r="AP91" s="126">
        <f t="shared" si="6"/>
        <v>0</v>
      </c>
    </row>
    <row r="92" spans="1:42" x14ac:dyDescent="0.3">
      <c r="A92" s="1">
        <v>86</v>
      </c>
      <c r="B92" s="1" t="s">
        <v>40</v>
      </c>
      <c r="C92" s="1">
        <v>1314</v>
      </c>
      <c r="D92" s="1">
        <v>10000</v>
      </c>
      <c r="E92" s="1">
        <v>-5.1630979999999997</v>
      </c>
      <c r="F92" s="1">
        <v>-1581105.315222</v>
      </c>
      <c r="G92" s="1">
        <v>-1131285.19826</v>
      </c>
      <c r="H92" s="1">
        <v>283.41374000000002</v>
      </c>
      <c r="I92" s="1">
        <v>152.17422300000001</v>
      </c>
      <c r="J92" s="1">
        <v>35.740203000000001</v>
      </c>
      <c r="K92" s="1">
        <v>2.7979699999999998</v>
      </c>
      <c r="L92" s="1">
        <v>1.089197</v>
      </c>
      <c r="M92" s="111">
        <v>100</v>
      </c>
      <c r="N92" s="1">
        <v>100</v>
      </c>
      <c r="O92" s="1">
        <v>0</v>
      </c>
      <c r="P92" s="1">
        <v>0</v>
      </c>
      <c r="Q92" s="1">
        <v>0</v>
      </c>
      <c r="R92" s="111">
        <v>45.155484000000001</v>
      </c>
      <c r="S92" s="1">
        <v>3.89961</v>
      </c>
      <c r="T92" s="1">
        <v>11.528847000000001</v>
      </c>
      <c r="U92" s="1">
        <v>3.0596939999999999</v>
      </c>
      <c r="V92" s="1">
        <v>8.7291270000000001</v>
      </c>
      <c r="W92" s="1">
        <v>0.169983</v>
      </c>
      <c r="X92" s="1">
        <v>8.7191279999999995</v>
      </c>
      <c r="Y92" s="1">
        <v>13.538646</v>
      </c>
      <c r="Z92" s="1">
        <v>2.6497350000000002</v>
      </c>
      <c r="AA92" s="1">
        <v>0.76992300000000002</v>
      </c>
      <c r="AB92" s="1">
        <v>0.85991399999999996</v>
      </c>
      <c r="AC92" s="1">
        <v>0.91990799999999995</v>
      </c>
      <c r="AD92" s="1">
        <v>0</v>
      </c>
      <c r="AE92" s="1">
        <v>0</v>
      </c>
      <c r="AF92" s="1">
        <v>0</v>
      </c>
      <c r="AG92" s="1">
        <v>0</v>
      </c>
      <c r="AH92" s="111">
        <v>0</v>
      </c>
      <c r="AI92" s="1">
        <v>0</v>
      </c>
      <c r="AJ92" s="1">
        <v>0</v>
      </c>
      <c r="AK92" s="111">
        <v>0</v>
      </c>
      <c r="AL92" s="1">
        <v>0</v>
      </c>
      <c r="AM92" s="1">
        <v>0</v>
      </c>
      <c r="AN92" s="111">
        <f t="shared" si="4"/>
        <v>0</v>
      </c>
      <c r="AO92" s="1">
        <f t="shared" si="5"/>
        <v>0</v>
      </c>
      <c r="AP92" s="126">
        <f t="shared" si="6"/>
        <v>0</v>
      </c>
    </row>
    <row r="93" spans="1:42" x14ac:dyDescent="0.3">
      <c r="A93" s="1">
        <v>87</v>
      </c>
      <c r="B93" s="1" t="s">
        <v>40</v>
      </c>
      <c r="C93" s="1">
        <v>1313</v>
      </c>
      <c r="D93" s="1">
        <v>10000</v>
      </c>
      <c r="E93" s="1">
        <v>-5.1731129999999999</v>
      </c>
      <c r="F93" s="1">
        <v>-1580821.9494320001</v>
      </c>
      <c r="G93" s="1">
        <v>-1131437.372346</v>
      </c>
      <c r="H93" s="1">
        <v>283.31783100000001</v>
      </c>
      <c r="I93" s="1">
        <v>152.17394899999999</v>
      </c>
      <c r="J93" s="1">
        <v>35.73704</v>
      </c>
      <c r="K93" s="1">
        <v>2.7982170000000002</v>
      </c>
      <c r="L93" s="1">
        <v>1.092398</v>
      </c>
      <c r="M93" s="111">
        <v>100</v>
      </c>
      <c r="N93" s="1">
        <v>100</v>
      </c>
      <c r="O93" s="1">
        <v>0</v>
      </c>
      <c r="P93" s="1">
        <v>0</v>
      </c>
      <c r="Q93" s="1">
        <v>0</v>
      </c>
      <c r="R93" s="111">
        <v>45.155484000000001</v>
      </c>
      <c r="S93" s="1">
        <v>3.89961</v>
      </c>
      <c r="T93" s="1">
        <v>11.528847000000001</v>
      </c>
      <c r="U93" s="1">
        <v>3.0596939999999999</v>
      </c>
      <c r="V93" s="1">
        <v>8.7291270000000001</v>
      </c>
      <c r="W93" s="1">
        <v>0.169983</v>
      </c>
      <c r="X93" s="1">
        <v>8.7191279999999995</v>
      </c>
      <c r="Y93" s="1">
        <v>13.538646</v>
      </c>
      <c r="Z93" s="1">
        <v>2.6497350000000002</v>
      </c>
      <c r="AA93" s="1">
        <v>0.76992300000000002</v>
      </c>
      <c r="AB93" s="1">
        <v>0.85991399999999996</v>
      </c>
      <c r="AC93" s="1">
        <v>0.91990799999999995</v>
      </c>
      <c r="AD93" s="1">
        <v>0</v>
      </c>
      <c r="AE93" s="1">
        <v>0</v>
      </c>
      <c r="AF93" s="1">
        <v>0</v>
      </c>
      <c r="AG93" s="1">
        <v>0</v>
      </c>
      <c r="AH93" s="111">
        <v>0</v>
      </c>
      <c r="AI93" s="1">
        <v>0</v>
      </c>
      <c r="AJ93" s="1">
        <v>0</v>
      </c>
      <c r="AK93" s="111">
        <v>0</v>
      </c>
      <c r="AL93" s="1">
        <v>0</v>
      </c>
      <c r="AM93" s="1">
        <v>0</v>
      </c>
      <c r="AN93" s="111">
        <f t="shared" si="4"/>
        <v>0</v>
      </c>
      <c r="AO93" s="1">
        <f t="shared" si="5"/>
        <v>0</v>
      </c>
      <c r="AP93" s="126">
        <f t="shared" si="6"/>
        <v>0</v>
      </c>
    </row>
    <row r="94" spans="1:42" x14ac:dyDescent="0.3">
      <c r="A94" s="1">
        <v>88</v>
      </c>
      <c r="B94" s="1" t="s">
        <v>40</v>
      </c>
      <c r="C94" s="1">
        <v>1312</v>
      </c>
      <c r="D94" s="1">
        <v>10000</v>
      </c>
      <c r="E94" s="1">
        <v>-5.1831430000000003</v>
      </c>
      <c r="F94" s="1">
        <v>-1580538.679581</v>
      </c>
      <c r="G94" s="1">
        <v>-1131589.5461579999</v>
      </c>
      <c r="H94" s="1">
        <v>283.22186099999999</v>
      </c>
      <c r="I94" s="1">
        <v>152.173675</v>
      </c>
      <c r="J94" s="1">
        <v>35.733877999999997</v>
      </c>
      <c r="K94" s="1">
        <v>2.7984650000000002</v>
      </c>
      <c r="L94" s="1">
        <v>1.0956030000000001</v>
      </c>
      <c r="M94" s="111">
        <v>100</v>
      </c>
      <c r="N94" s="1">
        <v>100</v>
      </c>
      <c r="O94" s="1">
        <v>0</v>
      </c>
      <c r="P94" s="1">
        <v>0</v>
      </c>
      <c r="Q94" s="1">
        <v>0</v>
      </c>
      <c r="R94" s="111">
        <v>45.155484000000001</v>
      </c>
      <c r="S94" s="1">
        <v>3.89961</v>
      </c>
      <c r="T94" s="1">
        <v>11.528847000000001</v>
      </c>
      <c r="U94" s="1">
        <v>3.0596939999999999</v>
      </c>
      <c r="V94" s="1">
        <v>8.7291270000000001</v>
      </c>
      <c r="W94" s="1">
        <v>0.169983</v>
      </c>
      <c r="X94" s="1">
        <v>8.7191279999999995</v>
      </c>
      <c r="Y94" s="1">
        <v>13.538646</v>
      </c>
      <c r="Z94" s="1">
        <v>2.6497350000000002</v>
      </c>
      <c r="AA94" s="1">
        <v>0.76992300000000002</v>
      </c>
      <c r="AB94" s="1">
        <v>0.85991399999999996</v>
      </c>
      <c r="AC94" s="1">
        <v>0.91990799999999995</v>
      </c>
      <c r="AD94" s="1">
        <v>0</v>
      </c>
      <c r="AE94" s="1">
        <v>0</v>
      </c>
      <c r="AF94" s="1">
        <v>0</v>
      </c>
      <c r="AG94" s="1">
        <v>0</v>
      </c>
      <c r="AH94" s="111">
        <v>0</v>
      </c>
      <c r="AI94" s="1">
        <v>0</v>
      </c>
      <c r="AJ94" s="1">
        <v>0</v>
      </c>
      <c r="AK94" s="111">
        <v>0</v>
      </c>
      <c r="AL94" s="1">
        <v>0</v>
      </c>
      <c r="AM94" s="1">
        <v>0</v>
      </c>
      <c r="AN94" s="111">
        <f t="shared" si="4"/>
        <v>0</v>
      </c>
      <c r="AO94" s="1">
        <f t="shared" si="5"/>
        <v>0</v>
      </c>
      <c r="AP94" s="126">
        <f t="shared" si="6"/>
        <v>0</v>
      </c>
    </row>
    <row r="95" spans="1:42" x14ac:dyDescent="0.3">
      <c r="A95" s="1">
        <v>89</v>
      </c>
      <c r="B95" s="1" t="s">
        <v>40</v>
      </c>
      <c r="C95" s="1">
        <v>1311</v>
      </c>
      <c r="D95" s="1">
        <v>10000</v>
      </c>
      <c r="E95" s="1">
        <v>-5.1931890000000003</v>
      </c>
      <c r="F95" s="1">
        <v>-1580255.5057290001</v>
      </c>
      <c r="G95" s="1">
        <v>-1131741.719696</v>
      </c>
      <c r="H95" s="1">
        <v>283.125832</v>
      </c>
      <c r="I95" s="1">
        <v>152.17339999999999</v>
      </c>
      <c r="J95" s="1">
        <v>35.730714999999996</v>
      </c>
      <c r="K95" s="1">
        <v>2.7987129999999998</v>
      </c>
      <c r="L95" s="1">
        <v>1.0988119999999999</v>
      </c>
      <c r="M95" s="111">
        <v>100</v>
      </c>
      <c r="N95" s="1">
        <v>100</v>
      </c>
      <c r="O95" s="1">
        <v>0</v>
      </c>
      <c r="P95" s="1">
        <v>0</v>
      </c>
      <c r="Q95" s="1">
        <v>0</v>
      </c>
      <c r="R95" s="111">
        <v>45.155484000000001</v>
      </c>
      <c r="S95" s="1">
        <v>3.89961</v>
      </c>
      <c r="T95" s="1">
        <v>11.528847000000001</v>
      </c>
      <c r="U95" s="1">
        <v>3.0596939999999999</v>
      </c>
      <c r="V95" s="1">
        <v>8.7291270000000001</v>
      </c>
      <c r="W95" s="1">
        <v>0.169983</v>
      </c>
      <c r="X95" s="1">
        <v>8.7191279999999995</v>
      </c>
      <c r="Y95" s="1">
        <v>13.538646</v>
      </c>
      <c r="Z95" s="1">
        <v>2.6497350000000002</v>
      </c>
      <c r="AA95" s="1">
        <v>0.76992300000000002</v>
      </c>
      <c r="AB95" s="1">
        <v>0.85991399999999996</v>
      </c>
      <c r="AC95" s="1">
        <v>0.91990799999999995</v>
      </c>
      <c r="AD95" s="1">
        <v>0</v>
      </c>
      <c r="AE95" s="1">
        <v>0</v>
      </c>
      <c r="AF95" s="1">
        <v>0</v>
      </c>
      <c r="AG95" s="1">
        <v>0</v>
      </c>
      <c r="AH95" s="111">
        <v>0</v>
      </c>
      <c r="AI95" s="1">
        <v>0</v>
      </c>
      <c r="AJ95" s="1">
        <v>0</v>
      </c>
      <c r="AK95" s="111">
        <v>0</v>
      </c>
      <c r="AL95" s="1">
        <v>0</v>
      </c>
      <c r="AM95" s="1">
        <v>0</v>
      </c>
      <c r="AN95" s="111">
        <f t="shared" si="4"/>
        <v>0</v>
      </c>
      <c r="AO95" s="1">
        <f t="shared" si="5"/>
        <v>0</v>
      </c>
      <c r="AP95" s="126">
        <f t="shared" si="6"/>
        <v>0</v>
      </c>
    </row>
    <row r="96" spans="1:42" x14ac:dyDescent="0.3">
      <c r="A96" s="1">
        <v>90</v>
      </c>
      <c r="B96" s="1" t="s">
        <v>40</v>
      </c>
      <c r="C96" s="1">
        <v>1310</v>
      </c>
      <c r="D96" s="1">
        <v>10000</v>
      </c>
      <c r="E96" s="1">
        <v>-5.2032509999999998</v>
      </c>
      <c r="F96" s="1">
        <v>-1579972.4279380001</v>
      </c>
      <c r="G96" s="1">
        <v>-1131893.8929590001</v>
      </c>
      <c r="H96" s="1">
        <v>283.029741</v>
      </c>
      <c r="I96" s="1">
        <v>152.173126</v>
      </c>
      <c r="J96" s="1">
        <v>35.727552000000003</v>
      </c>
      <c r="K96" s="1">
        <v>2.7989600000000001</v>
      </c>
      <c r="L96" s="1">
        <v>1.102026</v>
      </c>
      <c r="M96" s="111">
        <v>100</v>
      </c>
      <c r="N96" s="1">
        <v>100</v>
      </c>
      <c r="O96" s="1">
        <v>0</v>
      </c>
      <c r="P96" s="1">
        <v>0</v>
      </c>
      <c r="Q96" s="1">
        <v>0</v>
      </c>
      <c r="R96" s="111">
        <v>45.155484000000001</v>
      </c>
      <c r="S96" s="1">
        <v>3.89961</v>
      </c>
      <c r="T96" s="1">
        <v>11.528847000000001</v>
      </c>
      <c r="U96" s="1">
        <v>3.0596939999999999</v>
      </c>
      <c r="V96" s="1">
        <v>8.7291270000000001</v>
      </c>
      <c r="W96" s="1">
        <v>0.169983</v>
      </c>
      <c r="X96" s="1">
        <v>8.7191279999999995</v>
      </c>
      <c r="Y96" s="1">
        <v>13.538646</v>
      </c>
      <c r="Z96" s="1">
        <v>2.6497350000000002</v>
      </c>
      <c r="AA96" s="1">
        <v>0.76992300000000002</v>
      </c>
      <c r="AB96" s="1">
        <v>0.85991399999999996</v>
      </c>
      <c r="AC96" s="1">
        <v>0.91990799999999995</v>
      </c>
      <c r="AD96" s="1">
        <v>0</v>
      </c>
      <c r="AE96" s="1">
        <v>0</v>
      </c>
      <c r="AF96" s="1">
        <v>0</v>
      </c>
      <c r="AG96" s="1">
        <v>0</v>
      </c>
      <c r="AH96" s="111">
        <v>0</v>
      </c>
      <c r="AI96" s="1">
        <v>0</v>
      </c>
      <c r="AJ96" s="1">
        <v>0</v>
      </c>
      <c r="AK96" s="111">
        <v>0</v>
      </c>
      <c r="AL96" s="1">
        <v>0</v>
      </c>
      <c r="AM96" s="1">
        <v>0</v>
      </c>
      <c r="AN96" s="111">
        <f t="shared" si="4"/>
        <v>0</v>
      </c>
      <c r="AO96" s="1">
        <f t="shared" si="5"/>
        <v>0</v>
      </c>
      <c r="AP96" s="126">
        <f t="shared" si="6"/>
        <v>0</v>
      </c>
    </row>
    <row r="97" spans="1:42" x14ac:dyDescent="0.3">
      <c r="A97" s="1">
        <v>91</v>
      </c>
      <c r="B97" s="1" t="s">
        <v>40</v>
      </c>
      <c r="C97" s="1">
        <v>1309</v>
      </c>
      <c r="D97" s="1">
        <v>10000</v>
      </c>
      <c r="E97" s="1">
        <v>-5.2133279999999997</v>
      </c>
      <c r="F97" s="1">
        <v>-1579689.4462669999</v>
      </c>
      <c r="G97" s="1">
        <v>-1132046.0659469999</v>
      </c>
      <c r="H97" s="1">
        <v>282.93359099999998</v>
      </c>
      <c r="I97" s="1">
        <v>152.17285100000001</v>
      </c>
      <c r="J97" s="1">
        <v>35.72439</v>
      </c>
      <c r="K97" s="1">
        <v>2.7992080000000001</v>
      </c>
      <c r="L97" s="1">
        <v>1.105243</v>
      </c>
      <c r="M97" s="111">
        <v>100</v>
      </c>
      <c r="N97" s="1">
        <v>100</v>
      </c>
      <c r="O97" s="1">
        <v>0</v>
      </c>
      <c r="P97" s="1">
        <v>0</v>
      </c>
      <c r="Q97" s="1">
        <v>0</v>
      </c>
      <c r="R97" s="111">
        <v>45.155484000000001</v>
      </c>
      <c r="S97" s="1">
        <v>3.89961</v>
      </c>
      <c r="T97" s="1">
        <v>11.528847000000001</v>
      </c>
      <c r="U97" s="1">
        <v>3.0596939999999999</v>
      </c>
      <c r="V97" s="1">
        <v>8.7291270000000001</v>
      </c>
      <c r="W97" s="1">
        <v>0.169983</v>
      </c>
      <c r="X97" s="1">
        <v>8.7191279999999995</v>
      </c>
      <c r="Y97" s="1">
        <v>13.538646</v>
      </c>
      <c r="Z97" s="1">
        <v>2.6497350000000002</v>
      </c>
      <c r="AA97" s="1">
        <v>0.76992300000000002</v>
      </c>
      <c r="AB97" s="1">
        <v>0.85991399999999996</v>
      </c>
      <c r="AC97" s="1">
        <v>0.91990799999999995</v>
      </c>
      <c r="AD97" s="1">
        <v>0</v>
      </c>
      <c r="AE97" s="1">
        <v>0</v>
      </c>
      <c r="AF97" s="1">
        <v>0</v>
      </c>
      <c r="AG97" s="1">
        <v>0</v>
      </c>
      <c r="AH97" s="111">
        <v>0</v>
      </c>
      <c r="AI97" s="1">
        <v>0</v>
      </c>
      <c r="AJ97" s="1">
        <v>0</v>
      </c>
      <c r="AK97" s="111">
        <v>0</v>
      </c>
      <c r="AL97" s="1">
        <v>0</v>
      </c>
      <c r="AM97" s="1">
        <v>0</v>
      </c>
      <c r="AN97" s="111">
        <f t="shared" si="4"/>
        <v>0</v>
      </c>
      <c r="AO97" s="1">
        <f t="shared" si="5"/>
        <v>0</v>
      </c>
      <c r="AP97" s="126">
        <f t="shared" si="6"/>
        <v>0</v>
      </c>
    </row>
    <row r="98" spans="1:42" x14ac:dyDescent="0.3">
      <c r="A98" s="1">
        <v>92</v>
      </c>
      <c r="B98" s="1" t="s">
        <v>40</v>
      </c>
      <c r="C98" s="1">
        <v>1308</v>
      </c>
      <c r="D98" s="1">
        <v>10000</v>
      </c>
      <c r="E98" s="1">
        <v>-5.2242110000000004</v>
      </c>
      <c r="F98" s="1">
        <v>-1579406.5651</v>
      </c>
      <c r="G98" s="1">
        <v>-1132261.429667</v>
      </c>
      <c r="H98" s="1">
        <v>282.797417</v>
      </c>
      <c r="I98" s="1">
        <v>152.12194600000001</v>
      </c>
      <c r="J98" s="1">
        <v>35.715457999999998</v>
      </c>
      <c r="K98" s="1">
        <v>2.7999079999999998</v>
      </c>
      <c r="L98" s="1">
        <v>1.1102240000000001</v>
      </c>
      <c r="M98" s="111">
        <v>100</v>
      </c>
      <c r="N98" s="1">
        <v>99.869868999999994</v>
      </c>
      <c r="O98" s="1">
        <v>0.130131</v>
      </c>
      <c r="P98" s="1">
        <v>0</v>
      </c>
      <c r="Q98" s="1">
        <v>0</v>
      </c>
      <c r="R98" s="111">
        <v>45.149703000000002</v>
      </c>
      <c r="S98" s="1">
        <v>3.9031920000000002</v>
      </c>
      <c r="T98" s="1">
        <v>11.536555999999999</v>
      </c>
      <c r="U98" s="1">
        <v>3.059901</v>
      </c>
      <c r="V98" s="1">
        <v>8.7353939999999994</v>
      </c>
      <c r="W98" s="1">
        <v>0.17020399999999999</v>
      </c>
      <c r="X98" s="1">
        <v>8.7100679999999997</v>
      </c>
      <c r="Y98" s="1">
        <v>13.529264</v>
      </c>
      <c r="Z98" s="1">
        <v>2.6526519999999998</v>
      </c>
      <c r="AA98" s="1">
        <v>0.770926</v>
      </c>
      <c r="AB98" s="1">
        <v>0.86103399999999997</v>
      </c>
      <c r="AC98" s="1">
        <v>0.92110700000000001</v>
      </c>
      <c r="AD98" s="1">
        <v>0</v>
      </c>
      <c r="AE98" s="1">
        <v>0</v>
      </c>
      <c r="AF98" s="1">
        <v>0</v>
      </c>
      <c r="AG98" s="1">
        <v>0</v>
      </c>
      <c r="AH98" s="111">
        <v>0.130131</v>
      </c>
      <c r="AI98" s="1">
        <v>0</v>
      </c>
      <c r="AJ98" s="1">
        <v>0</v>
      </c>
      <c r="AK98" s="111">
        <v>0</v>
      </c>
      <c r="AL98" s="1">
        <v>0</v>
      </c>
      <c r="AM98" s="1">
        <v>0</v>
      </c>
      <c r="AN98" s="111">
        <f t="shared" si="4"/>
        <v>0.130131</v>
      </c>
      <c r="AO98" s="1">
        <f t="shared" si="5"/>
        <v>0</v>
      </c>
      <c r="AP98" s="126">
        <f t="shared" si="6"/>
        <v>0</v>
      </c>
    </row>
    <row r="99" spans="1:42" x14ac:dyDescent="0.3">
      <c r="A99" s="1">
        <v>93</v>
      </c>
      <c r="B99" s="1" t="s">
        <v>40</v>
      </c>
      <c r="C99" s="1">
        <v>1307</v>
      </c>
      <c r="D99" s="1">
        <v>10000</v>
      </c>
      <c r="E99" s="1">
        <v>-5.2379730000000002</v>
      </c>
      <c r="F99" s="1">
        <v>-1577043.753817</v>
      </c>
      <c r="G99" s="1">
        <v>-1131114.4337180001</v>
      </c>
      <c r="H99" s="1">
        <v>282.20695499999999</v>
      </c>
      <c r="I99" s="1">
        <v>151.73658</v>
      </c>
      <c r="J99" s="1">
        <v>35.646334000000003</v>
      </c>
      <c r="K99" s="1">
        <v>2.801749</v>
      </c>
      <c r="L99" s="1">
        <v>1.1196649999999999</v>
      </c>
      <c r="M99" s="111">
        <v>100</v>
      </c>
      <c r="N99" s="1">
        <v>99.271715999999998</v>
      </c>
      <c r="O99" s="1">
        <v>0.60035899999999998</v>
      </c>
      <c r="P99" s="1">
        <v>0.12792400000000001</v>
      </c>
      <c r="Q99" s="1">
        <v>0</v>
      </c>
      <c r="R99" s="111">
        <v>45.123179999999998</v>
      </c>
      <c r="S99" s="1">
        <v>3.919667</v>
      </c>
      <c r="T99" s="1">
        <v>11.572039999999999</v>
      </c>
      <c r="U99" s="1">
        <v>3.0608230000000001</v>
      </c>
      <c r="V99" s="1">
        <v>8.7643109999999993</v>
      </c>
      <c r="W99" s="1">
        <v>0.17122999999999999</v>
      </c>
      <c r="X99" s="1">
        <v>8.6682889999999997</v>
      </c>
      <c r="Y99" s="1">
        <v>13.485867000000001</v>
      </c>
      <c r="Z99" s="1">
        <v>2.66614</v>
      </c>
      <c r="AA99" s="1">
        <v>0.77557100000000001</v>
      </c>
      <c r="AB99" s="1">
        <v>0.86622299999999997</v>
      </c>
      <c r="AC99" s="1">
        <v>0.92665699999999995</v>
      </c>
      <c r="AD99" s="1">
        <v>0</v>
      </c>
      <c r="AE99" s="1">
        <v>0</v>
      </c>
      <c r="AF99" s="1">
        <v>0</v>
      </c>
      <c r="AG99" s="1">
        <v>0</v>
      </c>
      <c r="AH99" s="111">
        <v>0.60035899999999998</v>
      </c>
      <c r="AI99" s="1">
        <v>0</v>
      </c>
      <c r="AJ99" s="1">
        <v>0</v>
      </c>
      <c r="AK99" s="111">
        <v>0.12792400000000001</v>
      </c>
      <c r="AL99" s="1">
        <v>0</v>
      </c>
      <c r="AM99" s="1">
        <v>0</v>
      </c>
      <c r="AN99" s="111">
        <f t="shared" si="4"/>
        <v>0.72828300000000001</v>
      </c>
      <c r="AO99" s="1">
        <f t="shared" si="5"/>
        <v>0</v>
      </c>
      <c r="AP99" s="126">
        <f t="shared" si="6"/>
        <v>0</v>
      </c>
    </row>
    <row r="100" spans="1:42" x14ac:dyDescent="0.3">
      <c r="A100" s="1">
        <v>94</v>
      </c>
      <c r="B100" s="1" t="s">
        <v>40</v>
      </c>
      <c r="C100" s="1">
        <v>1306</v>
      </c>
      <c r="D100" s="1">
        <v>10000</v>
      </c>
      <c r="E100" s="1">
        <v>-5.2517389999999997</v>
      </c>
      <c r="F100" s="1">
        <v>-1567038.2708439999</v>
      </c>
      <c r="G100" s="1">
        <v>-1124122.305187</v>
      </c>
      <c r="H100" s="1">
        <v>280.47744999999998</v>
      </c>
      <c r="I100" s="1">
        <v>150.79389900000001</v>
      </c>
      <c r="J100" s="1">
        <v>35.432554000000003</v>
      </c>
      <c r="K100" s="1">
        <v>2.8017720000000002</v>
      </c>
      <c r="L100" s="1">
        <v>1.1219520000000001</v>
      </c>
      <c r="M100" s="111">
        <v>100</v>
      </c>
      <c r="N100" s="1">
        <v>98.680242000000007</v>
      </c>
      <c r="O100" s="1">
        <v>0.59368100000000001</v>
      </c>
      <c r="P100" s="1">
        <v>0.72607699999999997</v>
      </c>
      <c r="Q100" s="1">
        <v>0</v>
      </c>
      <c r="R100" s="111">
        <v>45.096885</v>
      </c>
      <c r="S100" s="1">
        <v>3.9360469999999999</v>
      </c>
      <c r="T100" s="1">
        <v>11.607341999999999</v>
      </c>
      <c r="U100" s="1">
        <v>3.0617109999999998</v>
      </c>
      <c r="V100" s="1">
        <v>8.7931519999999992</v>
      </c>
      <c r="W100" s="1">
        <v>0.17225599999999999</v>
      </c>
      <c r="X100" s="1">
        <v>8.626652</v>
      </c>
      <c r="Y100" s="1">
        <v>13.442486000000001</v>
      </c>
      <c r="Z100" s="1">
        <v>2.6796229999999999</v>
      </c>
      <c r="AA100" s="1">
        <v>0.78022000000000002</v>
      </c>
      <c r="AB100" s="1">
        <v>0.87141500000000005</v>
      </c>
      <c r="AC100" s="1">
        <v>0.93221100000000001</v>
      </c>
      <c r="AD100" s="1">
        <v>0</v>
      </c>
      <c r="AE100" s="1">
        <v>0</v>
      </c>
      <c r="AF100" s="1">
        <v>0</v>
      </c>
      <c r="AG100" s="1">
        <v>0</v>
      </c>
      <c r="AH100" s="111">
        <v>0.59368100000000001</v>
      </c>
      <c r="AI100" s="1">
        <v>0</v>
      </c>
      <c r="AJ100" s="1">
        <v>0</v>
      </c>
      <c r="AK100" s="111">
        <v>0.72607699999999997</v>
      </c>
      <c r="AL100" s="1">
        <v>0</v>
      </c>
      <c r="AM100" s="1">
        <v>0</v>
      </c>
      <c r="AN100" s="111">
        <f t="shared" si="4"/>
        <v>1.319758</v>
      </c>
      <c r="AO100" s="1">
        <f t="shared" si="5"/>
        <v>0</v>
      </c>
      <c r="AP100" s="126">
        <f t="shared" si="6"/>
        <v>0</v>
      </c>
    </row>
    <row r="101" spans="1:42" x14ac:dyDescent="0.3">
      <c r="A101" s="1">
        <v>95</v>
      </c>
      <c r="B101" s="1" t="s">
        <v>40</v>
      </c>
      <c r="C101" s="1">
        <v>1305</v>
      </c>
      <c r="D101" s="1">
        <v>10000</v>
      </c>
      <c r="E101" s="1">
        <v>-5.2655089999999998</v>
      </c>
      <c r="F101" s="1">
        <v>-1557146.0941620001</v>
      </c>
      <c r="G101" s="1">
        <v>-1117209.6149909999</v>
      </c>
      <c r="H101" s="1">
        <v>278.76721400000002</v>
      </c>
      <c r="I101" s="1">
        <v>149.86185499999999</v>
      </c>
      <c r="J101" s="1">
        <v>35.221184999999998</v>
      </c>
      <c r="K101" s="1">
        <v>2.8017919999999998</v>
      </c>
      <c r="L101" s="1">
        <v>1.124247</v>
      </c>
      <c r="M101" s="111">
        <v>100</v>
      </c>
      <c r="N101" s="1">
        <v>98.095330000000004</v>
      </c>
      <c r="O101" s="1">
        <v>0.58711899999999995</v>
      </c>
      <c r="P101" s="1">
        <v>1.3175509999999999</v>
      </c>
      <c r="Q101" s="1">
        <v>0</v>
      </c>
      <c r="R101" s="111">
        <v>45.070818000000003</v>
      </c>
      <c r="S101" s="1">
        <v>3.9523290000000002</v>
      </c>
      <c r="T101" s="1">
        <v>11.642462</v>
      </c>
      <c r="U101" s="1">
        <v>3.0625629999999999</v>
      </c>
      <c r="V101" s="1">
        <v>8.8219169999999991</v>
      </c>
      <c r="W101" s="1">
        <v>0.17328299999999999</v>
      </c>
      <c r="X101" s="1">
        <v>8.5851550000000003</v>
      </c>
      <c r="Y101" s="1">
        <v>13.399119000000001</v>
      </c>
      <c r="Z101" s="1">
        <v>2.693101</v>
      </c>
      <c r="AA101" s="1">
        <v>0.78487200000000001</v>
      </c>
      <c r="AB101" s="1">
        <v>0.87661100000000003</v>
      </c>
      <c r="AC101" s="1">
        <v>0.93776899999999996</v>
      </c>
      <c r="AD101" s="1">
        <v>0</v>
      </c>
      <c r="AE101" s="1">
        <v>0</v>
      </c>
      <c r="AF101" s="1">
        <v>0</v>
      </c>
      <c r="AG101" s="1">
        <v>0</v>
      </c>
      <c r="AH101" s="111">
        <v>0.58711899999999995</v>
      </c>
      <c r="AI101" s="1">
        <v>0</v>
      </c>
      <c r="AJ101" s="1">
        <v>0</v>
      </c>
      <c r="AK101" s="111">
        <v>1.3175509999999999</v>
      </c>
      <c r="AL101" s="1">
        <v>0</v>
      </c>
      <c r="AM101" s="1">
        <v>0</v>
      </c>
      <c r="AN101" s="111">
        <f t="shared" si="4"/>
        <v>1.9046699999999999</v>
      </c>
      <c r="AO101" s="1">
        <f t="shared" si="5"/>
        <v>0</v>
      </c>
      <c r="AP101" s="126">
        <f t="shared" si="6"/>
        <v>0</v>
      </c>
    </row>
    <row r="102" spans="1:42" x14ac:dyDescent="0.3">
      <c r="A102" s="1">
        <v>96</v>
      </c>
      <c r="B102" s="1" t="s">
        <v>40</v>
      </c>
      <c r="C102" s="1">
        <v>1304</v>
      </c>
      <c r="D102" s="1">
        <v>10000</v>
      </c>
      <c r="E102" s="1">
        <v>-5.2792839999999996</v>
      </c>
      <c r="F102" s="1">
        <v>-1547365.2557010001</v>
      </c>
      <c r="G102" s="1">
        <v>-1110374.979214</v>
      </c>
      <c r="H102" s="1">
        <v>277.07591300000001</v>
      </c>
      <c r="I102" s="1">
        <v>148.94026299999999</v>
      </c>
      <c r="J102" s="1">
        <v>35.012185000000002</v>
      </c>
      <c r="K102" s="1">
        <v>2.8018109999999998</v>
      </c>
      <c r="L102" s="1">
        <v>1.1265499999999999</v>
      </c>
      <c r="M102" s="111">
        <v>100</v>
      </c>
      <c r="N102" s="1">
        <v>97.516867000000005</v>
      </c>
      <c r="O102" s="1">
        <v>0.58067000000000002</v>
      </c>
      <c r="P102" s="1">
        <v>1.9024620000000001</v>
      </c>
      <c r="Q102" s="1">
        <v>0</v>
      </c>
      <c r="R102" s="111">
        <v>45.044980000000002</v>
      </c>
      <c r="S102" s="1">
        <v>3.968512</v>
      </c>
      <c r="T102" s="1">
        <v>11.6774</v>
      </c>
      <c r="U102" s="1">
        <v>3.0633810000000001</v>
      </c>
      <c r="V102" s="1">
        <v>8.8506060000000009</v>
      </c>
      <c r="W102" s="1">
        <v>0.17431099999999999</v>
      </c>
      <c r="X102" s="1">
        <v>8.5437980000000007</v>
      </c>
      <c r="Y102" s="1">
        <v>13.355765999999999</v>
      </c>
      <c r="Z102" s="1">
        <v>2.7065739999999998</v>
      </c>
      <c r="AA102" s="1">
        <v>0.78952800000000001</v>
      </c>
      <c r="AB102" s="1">
        <v>0.88181100000000001</v>
      </c>
      <c r="AC102" s="1">
        <v>0.94333199999999995</v>
      </c>
      <c r="AD102" s="1">
        <v>0</v>
      </c>
      <c r="AE102" s="1">
        <v>0</v>
      </c>
      <c r="AF102" s="1">
        <v>0</v>
      </c>
      <c r="AG102" s="1">
        <v>0</v>
      </c>
      <c r="AH102" s="111">
        <v>0.58067000000000002</v>
      </c>
      <c r="AI102" s="1">
        <v>0</v>
      </c>
      <c r="AJ102" s="1">
        <v>0</v>
      </c>
      <c r="AK102" s="111">
        <v>1.9024620000000001</v>
      </c>
      <c r="AL102" s="1">
        <v>0</v>
      </c>
      <c r="AM102" s="1">
        <v>0</v>
      </c>
      <c r="AN102" s="111">
        <f t="shared" si="4"/>
        <v>2.4831320000000003</v>
      </c>
      <c r="AO102" s="1">
        <f t="shared" si="5"/>
        <v>0</v>
      </c>
      <c r="AP102" s="126">
        <f t="shared" si="6"/>
        <v>0</v>
      </c>
    </row>
    <row r="103" spans="1:42" x14ac:dyDescent="0.3">
      <c r="A103" s="1">
        <v>97</v>
      </c>
      <c r="B103" s="1" t="s">
        <v>40</v>
      </c>
      <c r="C103" s="1">
        <v>1303</v>
      </c>
      <c r="D103" s="1">
        <v>10000</v>
      </c>
      <c r="E103" s="1">
        <v>-5.2930640000000002</v>
      </c>
      <c r="F103" s="1">
        <v>-1537693.8305530001</v>
      </c>
      <c r="G103" s="1">
        <v>-1103617.0442850001</v>
      </c>
      <c r="H103" s="1">
        <v>275.40322099999997</v>
      </c>
      <c r="I103" s="1">
        <v>148.028942</v>
      </c>
      <c r="J103" s="1">
        <v>34.805515</v>
      </c>
      <c r="K103" s="1">
        <v>2.801828</v>
      </c>
      <c r="L103" s="1">
        <v>1.128862</v>
      </c>
      <c r="M103" s="111">
        <v>100</v>
      </c>
      <c r="N103" s="1">
        <v>96.944742000000005</v>
      </c>
      <c r="O103" s="1">
        <v>0.57433299999999998</v>
      </c>
      <c r="P103" s="1">
        <v>2.480925</v>
      </c>
      <c r="Q103" s="1">
        <v>0</v>
      </c>
      <c r="R103" s="111">
        <v>45.019371</v>
      </c>
      <c r="S103" s="1">
        <v>3.9845969999999999</v>
      </c>
      <c r="T103" s="1">
        <v>11.712156999999999</v>
      </c>
      <c r="U103" s="1">
        <v>3.064165</v>
      </c>
      <c r="V103" s="1">
        <v>8.8792200000000001</v>
      </c>
      <c r="W103" s="1">
        <v>0.17534</v>
      </c>
      <c r="X103" s="1">
        <v>8.50258</v>
      </c>
      <c r="Y103" s="1">
        <v>13.312427</v>
      </c>
      <c r="Z103" s="1">
        <v>2.7200419999999998</v>
      </c>
      <c r="AA103" s="1">
        <v>0.79418699999999998</v>
      </c>
      <c r="AB103" s="1">
        <v>0.887015</v>
      </c>
      <c r="AC103" s="1">
        <v>0.94889900000000005</v>
      </c>
      <c r="AD103" s="1">
        <v>0</v>
      </c>
      <c r="AE103" s="1">
        <v>0</v>
      </c>
      <c r="AF103" s="1">
        <v>0</v>
      </c>
      <c r="AG103" s="1">
        <v>0</v>
      </c>
      <c r="AH103" s="111">
        <v>0.57433299999999998</v>
      </c>
      <c r="AI103" s="1">
        <v>0</v>
      </c>
      <c r="AJ103" s="1">
        <v>0</v>
      </c>
      <c r="AK103" s="111">
        <v>2.480925</v>
      </c>
      <c r="AL103" s="1">
        <v>0</v>
      </c>
      <c r="AM103" s="1">
        <v>0</v>
      </c>
      <c r="AN103" s="111">
        <f t="shared" si="4"/>
        <v>3.0552580000000003</v>
      </c>
      <c r="AO103" s="1">
        <f t="shared" si="5"/>
        <v>0</v>
      </c>
      <c r="AP103" s="126">
        <f t="shared" si="6"/>
        <v>0</v>
      </c>
    </row>
    <row r="104" spans="1:42" x14ac:dyDescent="0.3">
      <c r="A104" s="1">
        <v>98</v>
      </c>
      <c r="B104" s="1" t="s">
        <v>40</v>
      </c>
      <c r="C104" s="1">
        <v>1302</v>
      </c>
      <c r="D104" s="1">
        <v>10000</v>
      </c>
      <c r="E104" s="1">
        <v>-5.3068489999999997</v>
      </c>
      <c r="F104" s="1">
        <v>-1528129.9357469999</v>
      </c>
      <c r="G104" s="1">
        <v>-1096934.4861059999</v>
      </c>
      <c r="H104" s="1">
        <v>273.74881699999997</v>
      </c>
      <c r="I104" s="1">
        <v>147.12771499999999</v>
      </c>
      <c r="J104" s="1">
        <v>34.601134000000002</v>
      </c>
      <c r="K104" s="1">
        <v>2.8018429999999999</v>
      </c>
      <c r="L104" s="1">
        <v>1.131183</v>
      </c>
      <c r="M104" s="111">
        <v>100</v>
      </c>
      <c r="N104" s="1">
        <v>96.378845999999996</v>
      </c>
      <c r="O104" s="1">
        <v>0.56810400000000005</v>
      </c>
      <c r="P104" s="1">
        <v>3.0530499999999998</v>
      </c>
      <c r="Q104" s="1">
        <v>0</v>
      </c>
      <c r="R104" s="111">
        <v>44.993991000000001</v>
      </c>
      <c r="S104" s="1">
        <v>4.0005810000000004</v>
      </c>
      <c r="T104" s="1">
        <v>11.746734</v>
      </c>
      <c r="U104" s="1">
        <v>3.0649139999999999</v>
      </c>
      <c r="V104" s="1">
        <v>8.9077599999999997</v>
      </c>
      <c r="W104" s="1">
        <v>0.17637</v>
      </c>
      <c r="X104" s="1">
        <v>8.4614999999999991</v>
      </c>
      <c r="Y104" s="1">
        <v>13.2691</v>
      </c>
      <c r="Z104" s="1">
        <v>2.7335060000000002</v>
      </c>
      <c r="AA104" s="1">
        <v>0.79885099999999998</v>
      </c>
      <c r="AB104" s="1">
        <v>0.89222299999999999</v>
      </c>
      <c r="AC104" s="1">
        <v>0.95447099999999996</v>
      </c>
      <c r="AD104" s="1">
        <v>0</v>
      </c>
      <c r="AE104" s="1">
        <v>0</v>
      </c>
      <c r="AF104" s="1">
        <v>0</v>
      </c>
      <c r="AG104" s="1">
        <v>0</v>
      </c>
      <c r="AH104" s="111">
        <v>0.56810400000000005</v>
      </c>
      <c r="AI104" s="1">
        <v>0</v>
      </c>
      <c r="AJ104" s="1">
        <v>0</v>
      </c>
      <c r="AK104" s="111">
        <v>3.0530499999999998</v>
      </c>
      <c r="AL104" s="1">
        <v>0</v>
      </c>
      <c r="AM104" s="1">
        <v>0</v>
      </c>
      <c r="AN104" s="111">
        <f t="shared" si="4"/>
        <v>3.6211539999999998</v>
      </c>
      <c r="AO104" s="1">
        <f t="shared" si="5"/>
        <v>0</v>
      </c>
      <c r="AP104" s="126">
        <f t="shared" si="6"/>
        <v>0</v>
      </c>
    </row>
    <row r="105" spans="1:42" x14ac:dyDescent="0.3">
      <c r="A105" s="1">
        <v>99</v>
      </c>
      <c r="B105" s="1" t="s">
        <v>40</v>
      </c>
      <c r="C105" s="1">
        <v>1301</v>
      </c>
      <c r="D105" s="1">
        <v>10000</v>
      </c>
      <c r="E105" s="1">
        <v>-5.32064</v>
      </c>
      <c r="F105" s="1">
        <v>-1518671.729058</v>
      </c>
      <c r="G105" s="1">
        <v>-1090326.0092150001</v>
      </c>
      <c r="H105" s="1">
        <v>272.112391</v>
      </c>
      <c r="I105" s="1">
        <v>146.23640800000001</v>
      </c>
      <c r="J105" s="1">
        <v>34.399003</v>
      </c>
      <c r="K105" s="1">
        <v>2.8018559999999999</v>
      </c>
      <c r="L105" s="1">
        <v>1.1335120000000001</v>
      </c>
      <c r="M105" s="111">
        <v>100</v>
      </c>
      <c r="N105" s="1">
        <v>95.819073000000003</v>
      </c>
      <c r="O105" s="1">
        <v>0.56198199999999998</v>
      </c>
      <c r="P105" s="1">
        <v>3.6189460000000002</v>
      </c>
      <c r="Q105" s="1">
        <v>0</v>
      </c>
      <c r="R105" s="111">
        <v>44.968840999999998</v>
      </c>
      <c r="S105" s="1">
        <v>4.0164650000000002</v>
      </c>
      <c r="T105" s="1">
        <v>11.781131</v>
      </c>
      <c r="U105" s="1">
        <v>3.0656300000000001</v>
      </c>
      <c r="V105" s="1">
        <v>8.9362250000000003</v>
      </c>
      <c r="W105" s="1">
        <v>0.1774</v>
      </c>
      <c r="X105" s="1">
        <v>8.4205579999999998</v>
      </c>
      <c r="Y105" s="1">
        <v>13.225785999999999</v>
      </c>
      <c r="Z105" s="1">
        <v>2.7469649999999999</v>
      </c>
      <c r="AA105" s="1">
        <v>0.80351700000000004</v>
      </c>
      <c r="AB105" s="1">
        <v>0.89743499999999998</v>
      </c>
      <c r="AC105" s="1">
        <v>0.96004699999999998</v>
      </c>
      <c r="AD105" s="1">
        <v>0</v>
      </c>
      <c r="AE105" s="1">
        <v>0</v>
      </c>
      <c r="AF105" s="1">
        <v>0</v>
      </c>
      <c r="AG105" s="1">
        <v>0</v>
      </c>
      <c r="AH105" s="111">
        <v>0.56198199999999998</v>
      </c>
      <c r="AI105" s="1">
        <v>0</v>
      </c>
      <c r="AJ105" s="1">
        <v>0</v>
      </c>
      <c r="AK105" s="111">
        <v>3.6189460000000002</v>
      </c>
      <c r="AL105" s="1">
        <v>0</v>
      </c>
      <c r="AM105" s="1">
        <v>0</v>
      </c>
      <c r="AN105" s="111">
        <f t="shared" si="4"/>
        <v>4.1809279999999998</v>
      </c>
      <c r="AO105" s="1">
        <f t="shared" si="5"/>
        <v>0</v>
      </c>
      <c r="AP105" s="126">
        <f t="shared" si="6"/>
        <v>0</v>
      </c>
    </row>
    <row r="106" spans="1:42" x14ac:dyDescent="0.3">
      <c r="A106" s="1">
        <v>100</v>
      </c>
      <c r="B106" s="1" t="s">
        <v>40</v>
      </c>
      <c r="C106" s="1">
        <v>1300</v>
      </c>
      <c r="D106" s="1">
        <v>10000</v>
      </c>
      <c r="E106" s="1">
        <v>-5.3344360000000002</v>
      </c>
      <c r="F106" s="1">
        <v>-1509317.407841</v>
      </c>
      <c r="G106" s="1">
        <v>-1083790.3459660001</v>
      </c>
      <c r="H106" s="1">
        <v>270.49363499999998</v>
      </c>
      <c r="I106" s="1">
        <v>145.35485299999999</v>
      </c>
      <c r="J106" s="1">
        <v>34.199083000000002</v>
      </c>
      <c r="K106" s="1">
        <v>2.8018670000000001</v>
      </c>
      <c r="L106" s="1">
        <v>1.1358509999999999</v>
      </c>
      <c r="M106" s="111">
        <v>100</v>
      </c>
      <c r="N106" s="1">
        <v>95.265317999999994</v>
      </c>
      <c r="O106" s="1">
        <v>0.55596400000000001</v>
      </c>
      <c r="P106" s="1">
        <v>4.1787190000000001</v>
      </c>
      <c r="Q106" s="1">
        <v>0</v>
      </c>
      <c r="R106" s="111">
        <v>44.943922000000001</v>
      </c>
      <c r="S106" s="1">
        <v>4.0322459999999998</v>
      </c>
      <c r="T106" s="1">
        <v>11.815348</v>
      </c>
      <c r="U106" s="1">
        <v>3.0663119999999999</v>
      </c>
      <c r="V106" s="1">
        <v>8.9646179999999998</v>
      </c>
      <c r="W106" s="1">
        <v>0.17843100000000001</v>
      </c>
      <c r="X106" s="1">
        <v>8.3797540000000001</v>
      </c>
      <c r="Y106" s="1">
        <v>13.182484000000001</v>
      </c>
      <c r="Z106" s="1">
        <v>2.7604190000000002</v>
      </c>
      <c r="AA106" s="1">
        <v>0.80818800000000002</v>
      </c>
      <c r="AB106" s="1">
        <v>0.90265200000000001</v>
      </c>
      <c r="AC106" s="1">
        <v>0.96562700000000001</v>
      </c>
      <c r="AD106" s="1">
        <v>0</v>
      </c>
      <c r="AE106" s="1">
        <v>0</v>
      </c>
      <c r="AF106" s="1">
        <v>0</v>
      </c>
      <c r="AG106" s="1">
        <v>0</v>
      </c>
      <c r="AH106" s="111">
        <v>0.55596400000000001</v>
      </c>
      <c r="AI106" s="1">
        <v>0</v>
      </c>
      <c r="AJ106" s="1">
        <v>0</v>
      </c>
      <c r="AK106" s="111">
        <v>4.1787190000000001</v>
      </c>
      <c r="AL106" s="1">
        <v>0</v>
      </c>
      <c r="AM106" s="1">
        <v>0</v>
      </c>
      <c r="AN106" s="111">
        <f t="shared" si="4"/>
        <v>4.7346830000000004</v>
      </c>
      <c r="AO106" s="1">
        <f t="shared" si="5"/>
        <v>0</v>
      </c>
      <c r="AP106" s="126">
        <f t="shared" si="6"/>
        <v>0</v>
      </c>
    </row>
    <row r="107" spans="1:42" x14ac:dyDescent="0.3">
      <c r="A107" s="1">
        <v>101</v>
      </c>
      <c r="B107" s="1" t="s">
        <v>40</v>
      </c>
      <c r="C107" s="1">
        <v>1299</v>
      </c>
      <c r="D107" s="1">
        <v>10000</v>
      </c>
      <c r="E107" s="1">
        <v>-5.3482390000000004</v>
      </c>
      <c r="F107" s="1">
        <v>-1500065.2079080001</v>
      </c>
      <c r="G107" s="1">
        <v>-1077326.2557320001</v>
      </c>
      <c r="H107" s="1">
        <v>268.89225099999999</v>
      </c>
      <c r="I107" s="1">
        <v>144.48288299999999</v>
      </c>
      <c r="J107" s="1">
        <v>34.001336999999999</v>
      </c>
      <c r="K107" s="1">
        <v>2.801876</v>
      </c>
      <c r="L107" s="1">
        <v>1.138198</v>
      </c>
      <c r="M107" s="111">
        <v>100</v>
      </c>
      <c r="N107" s="1">
        <v>94.717479999999995</v>
      </c>
      <c r="O107" s="1">
        <v>0.55004699999999995</v>
      </c>
      <c r="P107" s="1">
        <v>4.7324729999999997</v>
      </c>
      <c r="Q107" s="1">
        <v>0</v>
      </c>
      <c r="R107" s="111">
        <v>44.919234000000003</v>
      </c>
      <c r="S107" s="1">
        <v>4.0479240000000001</v>
      </c>
      <c r="T107" s="1">
        <v>11.849386000000001</v>
      </c>
      <c r="U107" s="1">
        <v>3.0669599999999999</v>
      </c>
      <c r="V107" s="1">
        <v>8.9929369999999995</v>
      </c>
      <c r="W107" s="1">
        <v>0.17946300000000001</v>
      </c>
      <c r="X107" s="1">
        <v>8.339086</v>
      </c>
      <c r="Y107" s="1">
        <v>13.139193000000001</v>
      </c>
      <c r="Z107" s="1">
        <v>2.7738689999999999</v>
      </c>
      <c r="AA107" s="1">
        <v>0.812863</v>
      </c>
      <c r="AB107" s="1">
        <v>0.90787300000000004</v>
      </c>
      <c r="AC107" s="1">
        <v>0.97121299999999999</v>
      </c>
      <c r="AD107" s="1">
        <v>0</v>
      </c>
      <c r="AE107" s="1">
        <v>0</v>
      </c>
      <c r="AF107" s="1">
        <v>0</v>
      </c>
      <c r="AG107" s="1">
        <v>0</v>
      </c>
      <c r="AH107" s="111">
        <v>0.55004699999999995</v>
      </c>
      <c r="AI107" s="1">
        <v>0</v>
      </c>
      <c r="AJ107" s="1">
        <v>0</v>
      </c>
      <c r="AK107" s="111">
        <v>4.7324729999999997</v>
      </c>
      <c r="AL107" s="1">
        <v>0</v>
      </c>
      <c r="AM107" s="1">
        <v>0</v>
      </c>
      <c r="AN107" s="111">
        <f t="shared" si="4"/>
        <v>5.2825199999999999</v>
      </c>
      <c r="AO107" s="1">
        <f t="shared" si="5"/>
        <v>0</v>
      </c>
      <c r="AP107" s="126">
        <f t="shared" si="6"/>
        <v>0</v>
      </c>
    </row>
    <row r="108" spans="1:42" x14ac:dyDescent="0.3">
      <c r="A108" s="1">
        <v>102</v>
      </c>
      <c r="B108" s="1" t="s">
        <v>40</v>
      </c>
      <c r="C108" s="1">
        <v>1298</v>
      </c>
      <c r="D108" s="1">
        <v>10000</v>
      </c>
      <c r="E108" s="1">
        <v>-5.3620469999999996</v>
      </c>
      <c r="F108" s="1">
        <v>-1490913.402491</v>
      </c>
      <c r="G108" s="1">
        <v>-1070932.524184</v>
      </c>
      <c r="H108" s="1">
        <v>267.30794500000002</v>
      </c>
      <c r="I108" s="1">
        <v>143.62033500000001</v>
      </c>
      <c r="J108" s="1">
        <v>33.805729999999997</v>
      </c>
      <c r="K108" s="1">
        <v>2.8018830000000001</v>
      </c>
      <c r="L108" s="1">
        <v>1.140555</v>
      </c>
      <c r="M108" s="111">
        <v>100</v>
      </c>
      <c r="N108" s="1">
        <v>94.175458000000006</v>
      </c>
      <c r="O108" s="1">
        <v>0.54423100000000002</v>
      </c>
      <c r="P108" s="1">
        <v>5.2803110000000002</v>
      </c>
      <c r="Q108" s="1">
        <v>0</v>
      </c>
      <c r="R108" s="111">
        <v>44.894778000000002</v>
      </c>
      <c r="S108" s="1">
        <v>4.0634980000000001</v>
      </c>
      <c r="T108" s="1">
        <v>11.883245000000001</v>
      </c>
      <c r="U108" s="1">
        <v>3.0675750000000002</v>
      </c>
      <c r="V108" s="1">
        <v>9.0211849999999991</v>
      </c>
      <c r="W108" s="1">
        <v>0.18049599999999999</v>
      </c>
      <c r="X108" s="1">
        <v>8.2985539999999993</v>
      </c>
      <c r="Y108" s="1">
        <v>13.095912999999999</v>
      </c>
      <c r="Z108" s="1">
        <v>2.787315</v>
      </c>
      <c r="AA108" s="1">
        <v>0.81754099999999996</v>
      </c>
      <c r="AB108" s="1">
        <v>0.91309799999999997</v>
      </c>
      <c r="AC108" s="1">
        <v>0.97680199999999995</v>
      </c>
      <c r="AD108" s="1">
        <v>0</v>
      </c>
      <c r="AE108" s="1">
        <v>0</v>
      </c>
      <c r="AF108" s="1">
        <v>0</v>
      </c>
      <c r="AG108" s="1">
        <v>0</v>
      </c>
      <c r="AH108" s="111">
        <v>0.54423100000000002</v>
      </c>
      <c r="AI108" s="1">
        <v>0</v>
      </c>
      <c r="AJ108" s="1">
        <v>0</v>
      </c>
      <c r="AK108" s="111">
        <v>5.2803110000000002</v>
      </c>
      <c r="AL108" s="1">
        <v>0</v>
      </c>
      <c r="AM108" s="1">
        <v>0</v>
      </c>
      <c r="AN108" s="111">
        <f t="shared" si="4"/>
        <v>5.8245420000000001</v>
      </c>
      <c r="AO108" s="1">
        <f t="shared" si="5"/>
        <v>0</v>
      </c>
      <c r="AP108" s="126">
        <f t="shared" si="6"/>
        <v>0</v>
      </c>
    </row>
    <row r="109" spans="1:42" x14ac:dyDescent="0.3">
      <c r="A109" s="1">
        <v>103</v>
      </c>
      <c r="B109" s="1" t="s">
        <v>40</v>
      </c>
      <c r="C109" s="1">
        <v>1297</v>
      </c>
      <c r="D109" s="1">
        <v>10000</v>
      </c>
      <c r="E109" s="1">
        <v>-5.3758629999999998</v>
      </c>
      <c r="F109" s="1">
        <v>-1481860.3010849999</v>
      </c>
      <c r="G109" s="1">
        <v>-1064607.9624630001</v>
      </c>
      <c r="H109" s="1">
        <v>265.740432</v>
      </c>
      <c r="I109" s="1">
        <v>142.76705100000001</v>
      </c>
      <c r="J109" s="1">
        <v>33.612223999999998</v>
      </c>
      <c r="K109" s="1">
        <v>2.8018869999999998</v>
      </c>
      <c r="L109" s="1">
        <v>1.1429210000000001</v>
      </c>
      <c r="M109" s="111">
        <v>100</v>
      </c>
      <c r="N109" s="1">
        <v>93.639156</v>
      </c>
      <c r="O109" s="1">
        <v>0.53851199999999999</v>
      </c>
      <c r="P109" s="1">
        <v>5.8223320000000003</v>
      </c>
      <c r="Q109" s="1">
        <v>0</v>
      </c>
      <c r="R109" s="111">
        <v>44.870555000000003</v>
      </c>
      <c r="S109" s="1">
        <v>4.0789660000000003</v>
      </c>
      <c r="T109" s="1">
        <v>11.916926</v>
      </c>
      <c r="U109" s="1">
        <v>3.0681569999999998</v>
      </c>
      <c r="V109" s="1">
        <v>9.0493609999999993</v>
      </c>
      <c r="W109" s="1">
        <v>0.18153</v>
      </c>
      <c r="X109" s="1">
        <v>8.2581570000000006</v>
      </c>
      <c r="Y109" s="1">
        <v>13.052644000000001</v>
      </c>
      <c r="Z109" s="1">
        <v>2.8007580000000001</v>
      </c>
      <c r="AA109" s="1">
        <v>0.82222300000000004</v>
      </c>
      <c r="AB109" s="1">
        <v>0.918327</v>
      </c>
      <c r="AC109" s="1">
        <v>0.98239699999999996</v>
      </c>
      <c r="AD109" s="1">
        <v>0</v>
      </c>
      <c r="AE109" s="1">
        <v>0</v>
      </c>
      <c r="AF109" s="1">
        <v>0</v>
      </c>
      <c r="AG109" s="1">
        <v>0</v>
      </c>
      <c r="AH109" s="111">
        <v>0.53851199999999999</v>
      </c>
      <c r="AI109" s="1">
        <v>0</v>
      </c>
      <c r="AJ109" s="1">
        <v>0</v>
      </c>
      <c r="AK109" s="111">
        <v>5.8223320000000003</v>
      </c>
      <c r="AL109" s="1">
        <v>0</v>
      </c>
      <c r="AM109" s="1">
        <v>0</v>
      </c>
      <c r="AN109" s="111">
        <f t="shared" si="4"/>
        <v>6.3608440000000002</v>
      </c>
      <c r="AO109" s="1">
        <f t="shared" si="5"/>
        <v>0</v>
      </c>
      <c r="AP109" s="126">
        <f t="shared" si="6"/>
        <v>0</v>
      </c>
    </row>
    <row r="110" spans="1:42" x14ac:dyDescent="0.3">
      <c r="A110" s="1">
        <v>104</v>
      </c>
      <c r="B110" s="1" t="s">
        <v>40</v>
      </c>
      <c r="C110" s="1">
        <v>1296</v>
      </c>
      <c r="D110" s="1">
        <v>10000</v>
      </c>
      <c r="E110" s="1">
        <v>-5.3896860000000002</v>
      </c>
      <c r="F110" s="1">
        <v>-1472904.248531</v>
      </c>
      <c r="G110" s="1">
        <v>-1058351.4065409999</v>
      </c>
      <c r="H110" s="1">
        <v>264.18942900000002</v>
      </c>
      <c r="I110" s="1">
        <v>141.922875</v>
      </c>
      <c r="J110" s="1">
        <v>33.420783999999998</v>
      </c>
      <c r="K110" s="1">
        <v>2.8018900000000002</v>
      </c>
      <c r="L110" s="1">
        <v>1.1452960000000001</v>
      </c>
      <c r="M110" s="111">
        <v>100</v>
      </c>
      <c r="N110" s="1">
        <v>93.108476999999993</v>
      </c>
      <c r="O110" s="1">
        <v>0.53288899999999995</v>
      </c>
      <c r="P110" s="1">
        <v>6.3586340000000003</v>
      </c>
      <c r="Q110" s="1">
        <v>0</v>
      </c>
      <c r="R110" s="111">
        <v>44.846564999999998</v>
      </c>
      <c r="S110" s="1">
        <v>4.094328</v>
      </c>
      <c r="T110" s="1">
        <v>11.950429</v>
      </c>
      <c r="U110" s="1">
        <v>3.0687060000000002</v>
      </c>
      <c r="V110" s="1">
        <v>9.0774659999999994</v>
      </c>
      <c r="W110" s="1">
        <v>0.182564</v>
      </c>
      <c r="X110" s="1">
        <v>8.2178959999999996</v>
      </c>
      <c r="Y110" s="1">
        <v>13.009384000000001</v>
      </c>
      <c r="Z110" s="1">
        <v>2.8141959999999999</v>
      </c>
      <c r="AA110" s="1">
        <v>0.82691000000000003</v>
      </c>
      <c r="AB110" s="1">
        <v>0.92356099999999997</v>
      </c>
      <c r="AC110" s="1">
        <v>0.98799599999999999</v>
      </c>
      <c r="AD110" s="1">
        <v>0</v>
      </c>
      <c r="AE110" s="1">
        <v>0</v>
      </c>
      <c r="AF110" s="1">
        <v>0</v>
      </c>
      <c r="AG110" s="1">
        <v>0</v>
      </c>
      <c r="AH110" s="111">
        <v>0.53288899999999995</v>
      </c>
      <c r="AI110" s="1">
        <v>0</v>
      </c>
      <c r="AJ110" s="1">
        <v>0</v>
      </c>
      <c r="AK110" s="111">
        <v>6.3586340000000003</v>
      </c>
      <c r="AL110" s="1">
        <v>0</v>
      </c>
      <c r="AM110" s="1">
        <v>0</v>
      </c>
      <c r="AN110" s="111">
        <f t="shared" si="4"/>
        <v>6.8915230000000003</v>
      </c>
      <c r="AO110" s="1">
        <f t="shared" si="5"/>
        <v>0</v>
      </c>
      <c r="AP110" s="126">
        <f t="shared" si="6"/>
        <v>0</v>
      </c>
    </row>
    <row r="111" spans="1:42" x14ac:dyDescent="0.3">
      <c r="A111" s="1">
        <v>105</v>
      </c>
      <c r="B111" s="1" t="s">
        <v>40</v>
      </c>
      <c r="C111" s="1">
        <v>1295</v>
      </c>
      <c r="D111" s="1">
        <v>10000</v>
      </c>
      <c r="E111" s="1">
        <v>-5.4035159999999998</v>
      </c>
      <c r="F111" s="1">
        <v>-1464043.6239680001</v>
      </c>
      <c r="G111" s="1">
        <v>-1052161.7164799999</v>
      </c>
      <c r="H111" s="1">
        <v>262.65466199999997</v>
      </c>
      <c r="I111" s="1">
        <v>141.08765500000001</v>
      </c>
      <c r="J111" s="1">
        <v>33.231377000000002</v>
      </c>
      <c r="K111" s="1">
        <v>2.8018909999999999</v>
      </c>
      <c r="L111" s="1">
        <v>1.147681</v>
      </c>
      <c r="M111" s="111">
        <v>100</v>
      </c>
      <c r="N111" s="1">
        <v>92.583327999999995</v>
      </c>
      <c r="O111" s="1">
        <v>0.52736000000000005</v>
      </c>
      <c r="P111" s="1">
        <v>6.8893120000000003</v>
      </c>
      <c r="Q111" s="1">
        <v>0</v>
      </c>
      <c r="R111" s="111">
        <v>44.822808999999999</v>
      </c>
      <c r="S111" s="1">
        <v>4.1095819999999996</v>
      </c>
      <c r="T111" s="1">
        <v>11.983753999999999</v>
      </c>
      <c r="U111" s="1">
        <v>3.0692219999999999</v>
      </c>
      <c r="V111" s="1">
        <v>9.1054999999999993</v>
      </c>
      <c r="W111" s="1">
        <v>0.18360000000000001</v>
      </c>
      <c r="X111" s="1">
        <v>8.1777680000000004</v>
      </c>
      <c r="Y111" s="1">
        <v>12.966132999999999</v>
      </c>
      <c r="Z111" s="1">
        <v>2.8276319999999999</v>
      </c>
      <c r="AA111" s="1">
        <v>0.83160000000000001</v>
      </c>
      <c r="AB111" s="1">
        <v>0.92879999999999996</v>
      </c>
      <c r="AC111" s="1">
        <v>0.99360000000000004</v>
      </c>
      <c r="AD111" s="1">
        <v>0</v>
      </c>
      <c r="AE111" s="1">
        <v>0</v>
      </c>
      <c r="AF111" s="1">
        <v>0</v>
      </c>
      <c r="AG111" s="1">
        <v>0</v>
      </c>
      <c r="AH111" s="111">
        <v>0.52736000000000005</v>
      </c>
      <c r="AI111" s="1">
        <v>0</v>
      </c>
      <c r="AJ111" s="1">
        <v>0</v>
      </c>
      <c r="AK111" s="111">
        <v>6.8893120000000003</v>
      </c>
      <c r="AL111" s="1">
        <v>0</v>
      </c>
      <c r="AM111" s="1">
        <v>0</v>
      </c>
      <c r="AN111" s="111">
        <f t="shared" si="4"/>
        <v>7.4166720000000002</v>
      </c>
      <c r="AO111" s="1">
        <f t="shared" si="5"/>
        <v>0</v>
      </c>
      <c r="AP111" s="126">
        <f t="shared" si="6"/>
        <v>0</v>
      </c>
    </row>
    <row r="112" spans="1:42" x14ac:dyDescent="0.3">
      <c r="A112" s="1">
        <v>106</v>
      </c>
      <c r="B112" s="1" t="s">
        <v>40</v>
      </c>
      <c r="C112" s="1">
        <v>1294</v>
      </c>
      <c r="D112" s="1">
        <v>10000</v>
      </c>
      <c r="E112" s="1">
        <v>-5.4173539999999996</v>
      </c>
      <c r="F112" s="1">
        <v>-1455276.839891</v>
      </c>
      <c r="G112" s="1">
        <v>-1046037.7757680001</v>
      </c>
      <c r="H112" s="1">
        <v>261.13586099999998</v>
      </c>
      <c r="I112" s="1">
        <v>140.26123999999999</v>
      </c>
      <c r="J112" s="1">
        <v>33.043968999999997</v>
      </c>
      <c r="K112" s="1">
        <v>2.8018890000000001</v>
      </c>
      <c r="L112" s="1">
        <v>1.1500760000000001</v>
      </c>
      <c r="M112" s="111">
        <v>100</v>
      </c>
      <c r="N112" s="1">
        <v>92.063616999999994</v>
      </c>
      <c r="O112" s="1">
        <v>0.521922</v>
      </c>
      <c r="P112" s="1">
        <v>7.4144610000000002</v>
      </c>
      <c r="Q112" s="1">
        <v>0</v>
      </c>
      <c r="R112" s="111">
        <v>44.799289000000002</v>
      </c>
      <c r="S112" s="1">
        <v>4.1247280000000002</v>
      </c>
      <c r="T112" s="1">
        <v>12.016901000000001</v>
      </c>
      <c r="U112" s="1">
        <v>3.0697049999999999</v>
      </c>
      <c r="V112" s="1">
        <v>9.1334649999999993</v>
      </c>
      <c r="W112" s="1">
        <v>0.18463599999999999</v>
      </c>
      <c r="X112" s="1">
        <v>8.1377749999999995</v>
      </c>
      <c r="Y112" s="1">
        <v>12.922891</v>
      </c>
      <c r="Z112" s="1">
        <v>2.8410630000000001</v>
      </c>
      <c r="AA112" s="1">
        <v>0.83629500000000001</v>
      </c>
      <c r="AB112" s="1">
        <v>0.93404299999999996</v>
      </c>
      <c r="AC112" s="1">
        <v>0.99920900000000001</v>
      </c>
      <c r="AD112" s="1">
        <v>0</v>
      </c>
      <c r="AE112" s="1">
        <v>0</v>
      </c>
      <c r="AF112" s="1">
        <v>0</v>
      </c>
      <c r="AG112" s="1">
        <v>0</v>
      </c>
      <c r="AH112" s="111">
        <v>0.521922</v>
      </c>
      <c r="AI112" s="1">
        <v>0</v>
      </c>
      <c r="AJ112" s="1">
        <v>0</v>
      </c>
      <c r="AK112" s="111">
        <v>7.4144610000000002</v>
      </c>
      <c r="AL112" s="1">
        <v>0</v>
      </c>
      <c r="AM112" s="1">
        <v>0</v>
      </c>
      <c r="AN112" s="111">
        <f t="shared" si="4"/>
        <v>7.9363830000000002</v>
      </c>
      <c r="AO112" s="1">
        <f t="shared" si="5"/>
        <v>0</v>
      </c>
      <c r="AP112" s="126">
        <f t="shared" si="6"/>
        <v>0</v>
      </c>
    </row>
    <row r="113" spans="1:42" x14ac:dyDescent="0.3">
      <c r="A113" s="1">
        <v>107</v>
      </c>
      <c r="B113" s="1" t="s">
        <v>40</v>
      </c>
      <c r="C113" s="1">
        <v>1293</v>
      </c>
      <c r="D113" s="1">
        <v>10000</v>
      </c>
      <c r="E113" s="1">
        <v>-5.4311999999999996</v>
      </c>
      <c r="F113" s="1">
        <v>-1446602.3412029999</v>
      </c>
      <c r="G113" s="1">
        <v>-1039978.490649</v>
      </c>
      <c r="H113" s="1">
        <v>259.63276200000001</v>
      </c>
      <c r="I113" s="1">
        <v>139.44348500000001</v>
      </c>
      <c r="J113" s="1">
        <v>32.858525999999998</v>
      </c>
      <c r="K113" s="1">
        <v>2.8018860000000001</v>
      </c>
      <c r="L113" s="1">
        <v>1.1524799999999999</v>
      </c>
      <c r="M113" s="111">
        <v>100</v>
      </c>
      <c r="N113" s="1">
        <v>91.549252999999993</v>
      </c>
      <c r="O113" s="1">
        <v>0.51657500000000001</v>
      </c>
      <c r="P113" s="1">
        <v>7.9341720000000002</v>
      </c>
      <c r="Q113" s="1">
        <v>0</v>
      </c>
      <c r="R113" s="111">
        <v>44.776004999999998</v>
      </c>
      <c r="S113" s="1">
        <v>4.1397630000000003</v>
      </c>
      <c r="T113" s="1">
        <v>12.049872000000001</v>
      </c>
      <c r="U113" s="1">
        <v>3.0701559999999999</v>
      </c>
      <c r="V113" s="1">
        <v>9.1613609999999994</v>
      </c>
      <c r="W113" s="1">
        <v>0.18567400000000001</v>
      </c>
      <c r="X113" s="1">
        <v>8.0979139999999994</v>
      </c>
      <c r="Y113" s="1">
        <v>12.879656000000001</v>
      </c>
      <c r="Z113" s="1">
        <v>2.854492</v>
      </c>
      <c r="AA113" s="1">
        <v>0.84099299999999999</v>
      </c>
      <c r="AB113" s="1">
        <v>0.93929099999999999</v>
      </c>
      <c r="AC113" s="1">
        <v>1.004823</v>
      </c>
      <c r="AD113" s="1">
        <v>0</v>
      </c>
      <c r="AE113" s="1">
        <v>0</v>
      </c>
      <c r="AF113" s="1">
        <v>0</v>
      </c>
      <c r="AG113" s="1">
        <v>0</v>
      </c>
      <c r="AH113" s="111">
        <v>0.51657500000000001</v>
      </c>
      <c r="AI113" s="1">
        <v>0</v>
      </c>
      <c r="AJ113" s="1">
        <v>0</v>
      </c>
      <c r="AK113" s="111">
        <v>7.9341730000000004</v>
      </c>
      <c r="AL113" s="1">
        <v>0</v>
      </c>
      <c r="AM113" s="1">
        <v>0</v>
      </c>
      <c r="AN113" s="111">
        <f t="shared" si="4"/>
        <v>8.4507480000000008</v>
      </c>
      <c r="AO113" s="1">
        <f t="shared" si="5"/>
        <v>0</v>
      </c>
      <c r="AP113" s="126">
        <f t="shared" si="6"/>
        <v>0</v>
      </c>
    </row>
    <row r="114" spans="1:42" x14ac:dyDescent="0.3">
      <c r="A114" s="1">
        <v>108</v>
      </c>
      <c r="B114" s="1" t="s">
        <v>40</v>
      </c>
      <c r="C114" s="1">
        <v>1292</v>
      </c>
      <c r="D114" s="1">
        <v>10000</v>
      </c>
      <c r="E114" s="1">
        <v>-5.4450539999999998</v>
      </c>
      <c r="F114" s="1">
        <v>-1438018.6043140001</v>
      </c>
      <c r="G114" s="1">
        <v>-1033982.78949</v>
      </c>
      <c r="H114" s="1">
        <v>258.145107</v>
      </c>
      <c r="I114" s="1">
        <v>138.63424699999999</v>
      </c>
      <c r="J114" s="1">
        <v>32.675015999999999</v>
      </c>
      <c r="K114" s="1">
        <v>2.8018800000000001</v>
      </c>
      <c r="L114" s="1">
        <v>1.1548940000000001</v>
      </c>
      <c r="M114" s="111">
        <v>100</v>
      </c>
      <c r="N114" s="1">
        <v>91.040148000000002</v>
      </c>
      <c r="O114" s="1">
        <v>0.51131599999999999</v>
      </c>
      <c r="P114" s="1">
        <v>8.4485360000000007</v>
      </c>
      <c r="Q114" s="1">
        <v>0</v>
      </c>
      <c r="R114" s="111">
        <v>44.752957000000002</v>
      </c>
      <c r="S114" s="1">
        <v>4.154687</v>
      </c>
      <c r="T114" s="1">
        <v>12.082666</v>
      </c>
      <c r="U114" s="1">
        <v>3.0705740000000001</v>
      </c>
      <c r="V114" s="1">
        <v>9.1891890000000007</v>
      </c>
      <c r="W114" s="1">
        <v>0.18671199999999999</v>
      </c>
      <c r="X114" s="1">
        <v>8.0581859999999992</v>
      </c>
      <c r="Y114" s="1">
        <v>12.836429000000001</v>
      </c>
      <c r="Z114" s="1">
        <v>2.867918</v>
      </c>
      <c r="AA114" s="1">
        <v>0.845696</v>
      </c>
      <c r="AB114" s="1">
        <v>0.94454400000000005</v>
      </c>
      <c r="AC114" s="1">
        <v>1.0104420000000001</v>
      </c>
      <c r="AD114" s="1">
        <v>0</v>
      </c>
      <c r="AE114" s="1">
        <v>0</v>
      </c>
      <c r="AF114" s="1">
        <v>0</v>
      </c>
      <c r="AG114" s="1">
        <v>0</v>
      </c>
      <c r="AH114" s="111">
        <v>0.51131599999999999</v>
      </c>
      <c r="AI114" s="1">
        <v>0</v>
      </c>
      <c r="AJ114" s="1">
        <v>0</v>
      </c>
      <c r="AK114" s="111">
        <v>8.4485360000000007</v>
      </c>
      <c r="AL114" s="1">
        <v>0</v>
      </c>
      <c r="AM114" s="1">
        <v>0</v>
      </c>
      <c r="AN114" s="111">
        <f t="shared" si="4"/>
        <v>8.9598520000000015</v>
      </c>
      <c r="AO114" s="1">
        <f t="shared" si="5"/>
        <v>0</v>
      </c>
      <c r="AP114" s="126">
        <f t="shared" si="6"/>
        <v>0</v>
      </c>
    </row>
    <row r="115" spans="1:42" x14ac:dyDescent="0.3">
      <c r="A115" s="1">
        <v>109</v>
      </c>
      <c r="B115" s="1" t="s">
        <v>40</v>
      </c>
      <c r="C115" s="1">
        <v>1291</v>
      </c>
      <c r="D115" s="1">
        <v>10000</v>
      </c>
      <c r="E115" s="1">
        <v>-5.4589169999999996</v>
      </c>
      <c r="F115" s="1">
        <v>-1429524.136259</v>
      </c>
      <c r="G115" s="1">
        <v>-1028049.622153</v>
      </c>
      <c r="H115" s="1">
        <v>256.67264299999999</v>
      </c>
      <c r="I115" s="1">
        <v>137.833384</v>
      </c>
      <c r="J115" s="1">
        <v>32.493408000000002</v>
      </c>
      <c r="K115" s="1">
        <v>2.8018719999999999</v>
      </c>
      <c r="L115" s="1">
        <v>1.1573180000000001</v>
      </c>
      <c r="M115" s="111">
        <v>100</v>
      </c>
      <c r="N115" s="1">
        <v>90.536216999999994</v>
      </c>
      <c r="O115" s="1">
        <v>0.50614300000000001</v>
      </c>
      <c r="P115" s="1">
        <v>8.9576399999999996</v>
      </c>
      <c r="Q115" s="1">
        <v>0</v>
      </c>
      <c r="R115" s="111">
        <v>44.730148</v>
      </c>
      <c r="S115" s="1">
        <v>4.1694990000000001</v>
      </c>
      <c r="T115" s="1">
        <v>12.115283</v>
      </c>
      <c r="U115" s="1">
        <v>3.0709599999999999</v>
      </c>
      <c r="V115" s="1">
        <v>9.2169480000000004</v>
      </c>
      <c r="W115" s="1">
        <v>0.187751</v>
      </c>
      <c r="X115" s="1">
        <v>8.0185899999999997</v>
      </c>
      <c r="Y115" s="1">
        <v>12.793208</v>
      </c>
      <c r="Z115" s="1">
        <v>2.8813409999999999</v>
      </c>
      <c r="AA115" s="1">
        <v>0.85040300000000002</v>
      </c>
      <c r="AB115" s="1">
        <v>0.94980100000000001</v>
      </c>
      <c r="AC115" s="1">
        <v>1.0160659999999999</v>
      </c>
      <c r="AD115" s="1">
        <v>0</v>
      </c>
      <c r="AE115" s="1">
        <v>0</v>
      </c>
      <c r="AF115" s="1">
        <v>0</v>
      </c>
      <c r="AG115" s="1">
        <v>0</v>
      </c>
      <c r="AH115" s="111">
        <v>0.50614300000000001</v>
      </c>
      <c r="AI115" s="1">
        <v>0</v>
      </c>
      <c r="AJ115" s="1">
        <v>0</v>
      </c>
      <c r="AK115" s="111">
        <v>8.9576399999999996</v>
      </c>
      <c r="AL115" s="1">
        <v>0</v>
      </c>
      <c r="AM115" s="1">
        <v>0</v>
      </c>
      <c r="AN115" s="111">
        <f t="shared" si="4"/>
        <v>9.4637829999999994</v>
      </c>
      <c r="AO115" s="1">
        <f t="shared" si="5"/>
        <v>0</v>
      </c>
      <c r="AP115" s="126">
        <f t="shared" si="6"/>
        <v>0</v>
      </c>
    </row>
    <row r="116" spans="1:42" x14ac:dyDescent="0.3">
      <c r="A116" s="1">
        <v>110</v>
      </c>
      <c r="B116" s="1" t="s">
        <v>40</v>
      </c>
      <c r="C116" s="1">
        <v>1290</v>
      </c>
      <c r="D116" s="1">
        <v>10000</v>
      </c>
      <c r="E116" s="1">
        <v>-5.4727889999999997</v>
      </c>
      <c r="F116" s="1">
        <v>-1421117.4738439999</v>
      </c>
      <c r="G116" s="1">
        <v>-1022177.9594000001</v>
      </c>
      <c r="H116" s="1">
        <v>255.21512000000001</v>
      </c>
      <c r="I116" s="1">
        <v>137.04075900000001</v>
      </c>
      <c r="J116" s="1">
        <v>32.313670000000002</v>
      </c>
      <c r="K116" s="1">
        <v>2.8018610000000002</v>
      </c>
      <c r="L116" s="1">
        <v>1.1597519999999999</v>
      </c>
      <c r="M116" s="111">
        <v>100</v>
      </c>
      <c r="N116" s="1">
        <v>90.037373000000002</v>
      </c>
      <c r="O116" s="1">
        <v>0.50105500000000003</v>
      </c>
      <c r="P116" s="1">
        <v>9.4615709999999993</v>
      </c>
      <c r="Q116" s="1">
        <v>0</v>
      </c>
      <c r="R116" s="111">
        <v>44.707577999999998</v>
      </c>
      <c r="S116" s="1">
        <v>4.1841970000000002</v>
      </c>
      <c r="T116" s="1">
        <v>12.147724</v>
      </c>
      <c r="U116" s="1">
        <v>3.0713140000000001</v>
      </c>
      <c r="V116" s="1">
        <v>9.2446409999999997</v>
      </c>
      <c r="W116" s="1">
        <v>0.18879199999999999</v>
      </c>
      <c r="X116" s="1">
        <v>7.9791259999999999</v>
      </c>
      <c r="Y116" s="1">
        <v>12.749993</v>
      </c>
      <c r="Z116" s="1">
        <v>2.8947620000000001</v>
      </c>
      <c r="AA116" s="1">
        <v>0.85511499999999996</v>
      </c>
      <c r="AB116" s="1">
        <v>0.955063</v>
      </c>
      <c r="AC116" s="1">
        <v>1.0216959999999999</v>
      </c>
      <c r="AD116" s="1">
        <v>0</v>
      </c>
      <c r="AE116" s="1">
        <v>0</v>
      </c>
      <c r="AF116" s="1">
        <v>0</v>
      </c>
      <c r="AG116" s="1">
        <v>0</v>
      </c>
      <c r="AH116" s="111">
        <v>0.50105500000000003</v>
      </c>
      <c r="AI116" s="1">
        <v>0</v>
      </c>
      <c r="AJ116" s="1">
        <v>0</v>
      </c>
      <c r="AK116" s="111">
        <v>9.4615720000000003</v>
      </c>
      <c r="AL116" s="1">
        <v>0</v>
      </c>
      <c r="AM116" s="1">
        <v>0</v>
      </c>
      <c r="AN116" s="111">
        <f t="shared" si="4"/>
        <v>9.9626270000000012</v>
      </c>
      <c r="AO116" s="1">
        <f t="shared" si="5"/>
        <v>0</v>
      </c>
      <c r="AP116" s="126">
        <f t="shared" si="6"/>
        <v>0</v>
      </c>
    </row>
    <row r="117" spans="1:42" x14ac:dyDescent="0.3">
      <c r="A117" s="1">
        <v>111</v>
      </c>
      <c r="B117" s="1" t="s">
        <v>40</v>
      </c>
      <c r="C117" s="1">
        <v>1289</v>
      </c>
      <c r="D117" s="1">
        <v>10000</v>
      </c>
      <c r="E117" s="1">
        <v>-5.4866700000000002</v>
      </c>
      <c r="F117" s="1">
        <v>-1412797.182794</v>
      </c>
      <c r="G117" s="1">
        <v>-1016366.792286</v>
      </c>
      <c r="H117" s="1">
        <v>253.77229500000001</v>
      </c>
      <c r="I117" s="1">
        <v>136.256236</v>
      </c>
      <c r="J117" s="1">
        <v>32.135773</v>
      </c>
      <c r="K117" s="1">
        <v>2.8018489999999998</v>
      </c>
      <c r="L117" s="1">
        <v>1.1621969999999999</v>
      </c>
      <c r="M117" s="111">
        <v>100</v>
      </c>
      <c r="N117" s="1">
        <v>89.543535000000006</v>
      </c>
      <c r="O117" s="1">
        <v>0.49605100000000002</v>
      </c>
      <c r="P117" s="1">
        <v>9.9604140000000001</v>
      </c>
      <c r="Q117" s="1">
        <v>0</v>
      </c>
      <c r="R117" s="111">
        <v>44.685248000000001</v>
      </c>
      <c r="S117" s="1">
        <v>4.1987800000000002</v>
      </c>
      <c r="T117" s="1">
        <v>12.179989000000001</v>
      </c>
      <c r="U117" s="1">
        <v>3.0716359999999998</v>
      </c>
      <c r="V117" s="1">
        <v>9.2722669999999994</v>
      </c>
      <c r="W117" s="1">
        <v>0.189833</v>
      </c>
      <c r="X117" s="1">
        <v>7.9397929999999999</v>
      </c>
      <c r="Y117" s="1">
        <v>12.706783</v>
      </c>
      <c r="Z117" s="1">
        <v>2.9081800000000002</v>
      </c>
      <c r="AA117" s="1">
        <v>0.85983100000000001</v>
      </c>
      <c r="AB117" s="1">
        <v>0.96033100000000005</v>
      </c>
      <c r="AC117" s="1">
        <v>1.0273300000000001</v>
      </c>
      <c r="AD117" s="1">
        <v>0</v>
      </c>
      <c r="AE117" s="1">
        <v>0</v>
      </c>
      <c r="AF117" s="1">
        <v>0</v>
      </c>
      <c r="AG117" s="1">
        <v>0</v>
      </c>
      <c r="AH117" s="111">
        <v>0.49605100000000002</v>
      </c>
      <c r="AI117" s="1">
        <v>0</v>
      </c>
      <c r="AJ117" s="1">
        <v>0</v>
      </c>
      <c r="AK117" s="111">
        <v>9.9604140000000001</v>
      </c>
      <c r="AL117" s="1">
        <v>0</v>
      </c>
      <c r="AM117" s="1">
        <v>0</v>
      </c>
      <c r="AN117" s="111">
        <f t="shared" si="4"/>
        <v>10.456465</v>
      </c>
      <c r="AO117" s="1">
        <f t="shared" si="5"/>
        <v>0</v>
      </c>
      <c r="AP117" s="126">
        <f t="shared" si="6"/>
        <v>0</v>
      </c>
    </row>
    <row r="118" spans="1:42" x14ac:dyDescent="0.3">
      <c r="A118" s="1">
        <v>112</v>
      </c>
      <c r="B118" s="1" t="s">
        <v>40</v>
      </c>
      <c r="C118" s="1">
        <v>1288</v>
      </c>
      <c r="D118" s="1">
        <v>10000</v>
      </c>
      <c r="E118" s="1">
        <v>-5.5005610000000003</v>
      </c>
      <c r="F118" s="1">
        <v>-1404561.856958</v>
      </c>
      <c r="G118" s="1">
        <v>-1010615.131599</v>
      </c>
      <c r="H118" s="1">
        <v>252.343929</v>
      </c>
      <c r="I118" s="1">
        <v>135.47968399999999</v>
      </c>
      <c r="J118" s="1">
        <v>31.959686000000001</v>
      </c>
      <c r="K118" s="1">
        <v>2.8018339999999999</v>
      </c>
      <c r="L118" s="1">
        <v>1.164652</v>
      </c>
      <c r="M118" s="111">
        <v>100</v>
      </c>
      <c r="N118" s="1">
        <v>89.05462</v>
      </c>
      <c r="O118" s="1">
        <v>0.49112800000000001</v>
      </c>
      <c r="P118" s="1">
        <v>10.454252</v>
      </c>
      <c r="Q118" s="1">
        <v>0</v>
      </c>
      <c r="R118" s="111">
        <v>44.663159999999998</v>
      </c>
      <c r="S118" s="1">
        <v>4.2132459999999998</v>
      </c>
      <c r="T118" s="1">
        <v>12.212078999999999</v>
      </c>
      <c r="U118" s="1">
        <v>3.0719259999999999</v>
      </c>
      <c r="V118" s="1">
        <v>9.2998270000000005</v>
      </c>
      <c r="W118" s="1">
        <v>0.19087499999999999</v>
      </c>
      <c r="X118" s="1">
        <v>7.9005900000000002</v>
      </c>
      <c r="Y118" s="1">
        <v>12.663577</v>
      </c>
      <c r="Z118" s="1">
        <v>2.9215960000000001</v>
      </c>
      <c r="AA118" s="1">
        <v>0.86455099999999996</v>
      </c>
      <c r="AB118" s="1">
        <v>0.96560299999999999</v>
      </c>
      <c r="AC118" s="1">
        <v>1.0329710000000001</v>
      </c>
      <c r="AD118" s="1">
        <v>0</v>
      </c>
      <c r="AE118" s="1">
        <v>0</v>
      </c>
      <c r="AF118" s="1">
        <v>0</v>
      </c>
      <c r="AG118" s="1">
        <v>0</v>
      </c>
      <c r="AH118" s="111">
        <v>0.49112800000000001</v>
      </c>
      <c r="AI118" s="1">
        <v>0</v>
      </c>
      <c r="AJ118" s="1">
        <v>0</v>
      </c>
      <c r="AK118" s="111">
        <v>10.454252</v>
      </c>
      <c r="AL118" s="1">
        <v>0</v>
      </c>
      <c r="AM118" s="1">
        <v>0</v>
      </c>
      <c r="AN118" s="111">
        <f t="shared" si="4"/>
        <v>10.94538</v>
      </c>
      <c r="AO118" s="1">
        <f t="shared" si="5"/>
        <v>0</v>
      </c>
      <c r="AP118" s="126">
        <f t="shared" si="6"/>
        <v>0</v>
      </c>
    </row>
    <row r="119" spans="1:42" x14ac:dyDescent="0.3">
      <c r="A119" s="1">
        <v>113</v>
      </c>
      <c r="B119" s="1" t="s">
        <v>40</v>
      </c>
      <c r="C119" s="1">
        <v>1287</v>
      </c>
      <c r="D119" s="1">
        <v>10000</v>
      </c>
      <c r="E119" s="1">
        <v>-5.514462</v>
      </c>
      <c r="F119" s="1">
        <v>-1396410.117508</v>
      </c>
      <c r="G119" s="1">
        <v>-1004922.007294</v>
      </c>
      <c r="H119" s="1">
        <v>250.929789</v>
      </c>
      <c r="I119" s="1">
        <v>134.710972</v>
      </c>
      <c r="J119" s="1">
        <v>31.78538</v>
      </c>
      <c r="K119" s="1">
        <v>2.8018169999999998</v>
      </c>
      <c r="L119" s="1">
        <v>1.1671180000000001</v>
      </c>
      <c r="M119" s="111">
        <v>100</v>
      </c>
      <c r="N119" s="1">
        <v>88.570548000000002</v>
      </c>
      <c r="O119" s="1">
        <v>0.48628500000000002</v>
      </c>
      <c r="P119" s="1">
        <v>10.943167000000001</v>
      </c>
      <c r="Q119" s="1">
        <v>0</v>
      </c>
      <c r="R119" s="111">
        <v>44.641314000000001</v>
      </c>
      <c r="S119" s="1">
        <v>4.2275939999999999</v>
      </c>
      <c r="T119" s="1">
        <v>12.243992</v>
      </c>
      <c r="U119" s="1">
        <v>3.072184</v>
      </c>
      <c r="V119" s="1">
        <v>9.3273229999999998</v>
      </c>
      <c r="W119" s="1">
        <v>0.19191800000000001</v>
      </c>
      <c r="X119" s="1">
        <v>7.8615180000000002</v>
      </c>
      <c r="Y119" s="1">
        <v>12.620374</v>
      </c>
      <c r="Z119" s="1">
        <v>2.9350100000000001</v>
      </c>
      <c r="AA119" s="1">
        <v>0.86927699999999997</v>
      </c>
      <c r="AB119" s="1">
        <v>0.97087999999999997</v>
      </c>
      <c r="AC119" s="1">
        <v>1.038616</v>
      </c>
      <c r="AD119" s="1">
        <v>0</v>
      </c>
      <c r="AE119" s="1">
        <v>0</v>
      </c>
      <c r="AF119" s="1">
        <v>0</v>
      </c>
      <c r="AG119" s="1">
        <v>0</v>
      </c>
      <c r="AH119" s="111">
        <v>0.48628500000000002</v>
      </c>
      <c r="AI119" s="1">
        <v>0</v>
      </c>
      <c r="AJ119" s="1">
        <v>0</v>
      </c>
      <c r="AK119" s="111">
        <v>10.943168</v>
      </c>
      <c r="AL119" s="1">
        <v>0</v>
      </c>
      <c r="AM119" s="1">
        <v>0</v>
      </c>
      <c r="AN119" s="111">
        <f t="shared" si="4"/>
        <v>11.429453000000001</v>
      </c>
      <c r="AO119" s="1">
        <f t="shared" si="5"/>
        <v>0</v>
      </c>
      <c r="AP119" s="126">
        <f t="shared" si="6"/>
        <v>0</v>
      </c>
    </row>
    <row r="120" spans="1:42" x14ac:dyDescent="0.3">
      <c r="A120" s="1">
        <v>114</v>
      </c>
      <c r="B120" s="1" t="s">
        <v>40</v>
      </c>
      <c r="C120" s="1">
        <v>1286</v>
      </c>
      <c r="D120" s="1">
        <v>10000</v>
      </c>
      <c r="E120" s="1">
        <v>-5.5283730000000002</v>
      </c>
      <c r="F120" s="1">
        <v>-1388340.6121710001</v>
      </c>
      <c r="G120" s="1">
        <v>-999286.46795299998</v>
      </c>
      <c r="H120" s="1">
        <v>249.52964399999999</v>
      </c>
      <c r="I120" s="1">
        <v>133.949973</v>
      </c>
      <c r="J120" s="1">
        <v>31.612826999999999</v>
      </c>
      <c r="K120" s="1">
        <v>2.8017979999999998</v>
      </c>
      <c r="L120" s="1">
        <v>1.169594</v>
      </c>
      <c r="M120" s="111">
        <v>100</v>
      </c>
      <c r="N120" s="1">
        <v>88.091240999999997</v>
      </c>
      <c r="O120" s="1">
        <v>0.48152</v>
      </c>
      <c r="P120" s="1">
        <v>11.427239</v>
      </c>
      <c r="Q120" s="1">
        <v>0</v>
      </c>
      <c r="R120" s="111">
        <v>44.619712</v>
      </c>
      <c r="S120" s="1">
        <v>4.2418230000000001</v>
      </c>
      <c r="T120" s="1">
        <v>12.275729999999999</v>
      </c>
      <c r="U120" s="1">
        <v>3.0724100000000001</v>
      </c>
      <c r="V120" s="1">
        <v>9.3547530000000005</v>
      </c>
      <c r="W120" s="1">
        <v>0.19296199999999999</v>
      </c>
      <c r="X120" s="1">
        <v>7.8225749999999996</v>
      </c>
      <c r="Y120" s="1">
        <v>12.577173999999999</v>
      </c>
      <c r="Z120" s="1">
        <v>2.948423</v>
      </c>
      <c r="AA120" s="1">
        <v>0.87400599999999995</v>
      </c>
      <c r="AB120" s="1">
        <v>0.976163</v>
      </c>
      <c r="AC120" s="1">
        <v>1.0442670000000001</v>
      </c>
      <c r="AD120" s="1">
        <v>0</v>
      </c>
      <c r="AE120" s="1">
        <v>0</v>
      </c>
      <c r="AF120" s="1">
        <v>0</v>
      </c>
      <c r="AG120" s="1">
        <v>0</v>
      </c>
      <c r="AH120" s="111">
        <v>0.48152</v>
      </c>
      <c r="AI120" s="1">
        <v>0</v>
      </c>
      <c r="AJ120" s="1">
        <v>0</v>
      </c>
      <c r="AK120" s="111">
        <v>11.427237999999999</v>
      </c>
      <c r="AL120" s="1">
        <v>0</v>
      </c>
      <c r="AM120" s="1">
        <v>0</v>
      </c>
      <c r="AN120" s="111">
        <f t="shared" si="4"/>
        <v>11.908757999999999</v>
      </c>
      <c r="AO120" s="1">
        <f t="shared" si="5"/>
        <v>0</v>
      </c>
      <c r="AP120" s="126">
        <f t="shared" si="6"/>
        <v>0</v>
      </c>
    </row>
    <row r="121" spans="1:42" x14ac:dyDescent="0.3">
      <c r="A121" s="1">
        <v>115</v>
      </c>
      <c r="B121" s="1" t="s">
        <v>40</v>
      </c>
      <c r="C121" s="1">
        <v>1285</v>
      </c>
      <c r="D121" s="1">
        <v>10000</v>
      </c>
      <c r="E121" s="1">
        <v>-5.5422950000000002</v>
      </c>
      <c r="F121" s="1">
        <v>-1380352.0144750001</v>
      </c>
      <c r="G121" s="1">
        <v>-993707.58024599997</v>
      </c>
      <c r="H121" s="1">
        <v>248.143269</v>
      </c>
      <c r="I121" s="1">
        <v>133.196562</v>
      </c>
      <c r="J121" s="1">
        <v>31.441997000000001</v>
      </c>
      <c r="K121" s="1">
        <v>2.801777</v>
      </c>
      <c r="L121" s="1">
        <v>1.1720820000000001</v>
      </c>
      <c r="M121" s="111">
        <v>100</v>
      </c>
      <c r="N121" s="1">
        <v>87.616622000000007</v>
      </c>
      <c r="O121" s="1">
        <v>0.47683300000000001</v>
      </c>
      <c r="P121" s="1">
        <v>11.906544999999999</v>
      </c>
      <c r="Q121" s="1">
        <v>0</v>
      </c>
      <c r="R121" s="111">
        <v>44.598356000000003</v>
      </c>
      <c r="S121" s="1">
        <v>4.2559310000000004</v>
      </c>
      <c r="T121" s="1">
        <v>12.307293</v>
      </c>
      <c r="U121" s="1">
        <v>3.0726049999999998</v>
      </c>
      <c r="V121" s="1">
        <v>9.3821209999999997</v>
      </c>
      <c r="W121" s="1">
        <v>0.19400800000000001</v>
      </c>
      <c r="X121" s="1">
        <v>7.7837620000000003</v>
      </c>
      <c r="Y121" s="1">
        <v>12.533975999999999</v>
      </c>
      <c r="Z121" s="1">
        <v>2.9618340000000001</v>
      </c>
      <c r="AA121" s="1">
        <v>0.87874099999999999</v>
      </c>
      <c r="AB121" s="1">
        <v>0.98145099999999996</v>
      </c>
      <c r="AC121" s="1">
        <v>1.0499240000000001</v>
      </c>
      <c r="AD121" s="1">
        <v>0</v>
      </c>
      <c r="AE121" s="1">
        <v>0</v>
      </c>
      <c r="AF121" s="1">
        <v>0</v>
      </c>
      <c r="AG121" s="1">
        <v>0</v>
      </c>
      <c r="AH121" s="111">
        <v>0.47683300000000001</v>
      </c>
      <c r="AI121" s="1">
        <v>0</v>
      </c>
      <c r="AJ121" s="1">
        <v>0</v>
      </c>
      <c r="AK121" s="111">
        <v>11.906546000000001</v>
      </c>
      <c r="AL121" s="1">
        <v>0</v>
      </c>
      <c r="AM121" s="1">
        <v>0</v>
      </c>
      <c r="AN121" s="111">
        <f t="shared" si="4"/>
        <v>12.383379</v>
      </c>
      <c r="AO121" s="1">
        <f t="shared" si="5"/>
        <v>0</v>
      </c>
      <c r="AP121" s="126">
        <f t="shared" si="6"/>
        <v>0</v>
      </c>
    </row>
    <row r="122" spans="1:42" x14ac:dyDescent="0.3">
      <c r="A122" s="1">
        <v>116</v>
      </c>
      <c r="B122" s="1" t="s">
        <v>40</v>
      </c>
      <c r="C122" s="1">
        <v>1284</v>
      </c>
      <c r="D122" s="1">
        <v>10000</v>
      </c>
      <c r="E122" s="1">
        <v>-5.5562279999999999</v>
      </c>
      <c r="F122" s="1">
        <v>-1372443.0230129999</v>
      </c>
      <c r="G122" s="1">
        <v>-988184.42842100002</v>
      </c>
      <c r="H122" s="1">
        <v>246.770443</v>
      </c>
      <c r="I122" s="1">
        <v>132.45061699999999</v>
      </c>
      <c r="J122" s="1">
        <v>31.272864999999999</v>
      </c>
      <c r="K122" s="1">
        <v>2.8017530000000002</v>
      </c>
      <c r="L122" s="1">
        <v>1.17458</v>
      </c>
      <c r="M122" s="111">
        <v>100</v>
      </c>
      <c r="N122" s="1">
        <v>87.146614999999997</v>
      </c>
      <c r="O122" s="1">
        <v>0.472221</v>
      </c>
      <c r="P122" s="1">
        <v>12.381164</v>
      </c>
      <c r="Q122" s="1">
        <v>0</v>
      </c>
      <c r="R122" s="111">
        <v>44.577246000000002</v>
      </c>
      <c r="S122" s="1">
        <v>4.2699160000000003</v>
      </c>
      <c r="T122" s="1">
        <v>12.33868</v>
      </c>
      <c r="U122" s="1">
        <v>3.0727669999999998</v>
      </c>
      <c r="V122" s="1">
        <v>9.4094250000000006</v>
      </c>
      <c r="W122" s="1">
        <v>0.19505400000000001</v>
      </c>
      <c r="X122" s="1">
        <v>7.7450770000000002</v>
      </c>
      <c r="Y122" s="1">
        <v>12.490779</v>
      </c>
      <c r="Z122" s="1">
        <v>2.9752450000000001</v>
      </c>
      <c r="AA122" s="1">
        <v>0.88348000000000004</v>
      </c>
      <c r="AB122" s="1">
        <v>0.98674399999999995</v>
      </c>
      <c r="AC122" s="1">
        <v>1.0555870000000001</v>
      </c>
      <c r="AD122" s="1">
        <v>0</v>
      </c>
      <c r="AE122" s="1">
        <v>0</v>
      </c>
      <c r="AF122" s="1">
        <v>0</v>
      </c>
      <c r="AG122" s="1">
        <v>0</v>
      </c>
      <c r="AH122" s="111">
        <v>0.472221</v>
      </c>
      <c r="AI122" s="1">
        <v>0</v>
      </c>
      <c r="AJ122" s="1">
        <v>0</v>
      </c>
      <c r="AK122" s="111">
        <v>12.381164</v>
      </c>
      <c r="AL122" s="1">
        <v>0</v>
      </c>
      <c r="AM122" s="1">
        <v>0</v>
      </c>
      <c r="AN122" s="111">
        <f t="shared" si="4"/>
        <v>12.853384999999999</v>
      </c>
      <c r="AO122" s="1">
        <f t="shared" si="5"/>
        <v>0</v>
      </c>
      <c r="AP122" s="126">
        <f t="shared" si="6"/>
        <v>0</v>
      </c>
    </row>
    <row r="123" spans="1:42" x14ac:dyDescent="0.3">
      <c r="A123" s="1">
        <v>117</v>
      </c>
      <c r="B123" s="1" t="s">
        <v>40</v>
      </c>
      <c r="C123" s="1">
        <v>1283</v>
      </c>
      <c r="D123" s="1">
        <v>10000</v>
      </c>
      <c r="E123" s="1">
        <v>-5.5701729999999996</v>
      </c>
      <c r="F123" s="1">
        <v>-1364612.3607290001</v>
      </c>
      <c r="G123" s="1">
        <v>-982716.11378799996</v>
      </c>
      <c r="H123" s="1">
        <v>245.41094799999999</v>
      </c>
      <c r="I123" s="1">
        <v>131.71201600000001</v>
      </c>
      <c r="J123" s="1">
        <v>31.105402000000002</v>
      </c>
      <c r="K123" s="1">
        <v>2.8017270000000001</v>
      </c>
      <c r="L123" s="1">
        <v>1.1770890000000001</v>
      </c>
      <c r="M123" s="111">
        <v>100</v>
      </c>
      <c r="N123" s="1">
        <v>86.681145999999998</v>
      </c>
      <c r="O123" s="1">
        <v>0.46768300000000002</v>
      </c>
      <c r="P123" s="1">
        <v>12.851171000000001</v>
      </c>
      <c r="Q123" s="1">
        <v>0</v>
      </c>
      <c r="R123" s="111">
        <v>44.556384999999999</v>
      </c>
      <c r="S123" s="1">
        <v>4.2837779999999999</v>
      </c>
      <c r="T123" s="1">
        <v>12.369892</v>
      </c>
      <c r="U123" s="1">
        <v>3.072899</v>
      </c>
      <c r="V123" s="1">
        <v>9.4366669999999999</v>
      </c>
      <c r="W123" s="1">
        <v>0.196101</v>
      </c>
      <c r="X123" s="1">
        <v>7.7065210000000004</v>
      </c>
      <c r="Y123" s="1">
        <v>12.447581</v>
      </c>
      <c r="Z123" s="1">
        <v>2.9886539999999999</v>
      </c>
      <c r="AA123" s="1">
        <v>0.88822400000000001</v>
      </c>
      <c r="AB123" s="1">
        <v>0.99204300000000001</v>
      </c>
      <c r="AC123" s="1">
        <v>1.0612550000000001</v>
      </c>
      <c r="AD123" s="1">
        <v>0</v>
      </c>
      <c r="AE123" s="1">
        <v>0</v>
      </c>
      <c r="AF123" s="1">
        <v>0</v>
      </c>
      <c r="AG123" s="1">
        <v>0</v>
      </c>
      <c r="AH123" s="111">
        <v>0.46768300000000002</v>
      </c>
      <c r="AI123" s="1">
        <v>0</v>
      </c>
      <c r="AJ123" s="1">
        <v>0</v>
      </c>
      <c r="AK123" s="111">
        <v>12.851171000000001</v>
      </c>
      <c r="AL123" s="1">
        <v>0</v>
      </c>
      <c r="AM123" s="1">
        <v>0</v>
      </c>
      <c r="AN123" s="111">
        <f t="shared" si="4"/>
        <v>13.318854</v>
      </c>
      <c r="AO123" s="1">
        <f t="shared" si="5"/>
        <v>0</v>
      </c>
      <c r="AP123" s="126">
        <f t="shared" si="6"/>
        <v>0</v>
      </c>
    </row>
    <row r="124" spans="1:42" x14ac:dyDescent="0.3">
      <c r="A124" s="1">
        <v>118</v>
      </c>
      <c r="B124" s="1" t="s">
        <v>40</v>
      </c>
      <c r="C124" s="1">
        <v>1282</v>
      </c>
      <c r="D124" s="1">
        <v>10000</v>
      </c>
      <c r="E124" s="1">
        <v>-5.5841289999999999</v>
      </c>
      <c r="F124" s="1">
        <v>-1356858.77422</v>
      </c>
      <c r="G124" s="1">
        <v>-977301.75423099997</v>
      </c>
      <c r="H124" s="1">
        <v>244.064573</v>
      </c>
      <c r="I124" s="1">
        <v>130.98064199999999</v>
      </c>
      <c r="J124" s="1">
        <v>30.939582000000001</v>
      </c>
      <c r="K124" s="1">
        <v>2.801698</v>
      </c>
      <c r="L124" s="1">
        <v>1.17961</v>
      </c>
      <c r="M124" s="111">
        <v>100</v>
      </c>
      <c r="N124" s="1">
        <v>86.220141999999996</v>
      </c>
      <c r="O124" s="1">
        <v>0.46321899999999999</v>
      </c>
      <c r="P124" s="1">
        <v>13.316639</v>
      </c>
      <c r="Q124" s="1">
        <v>0</v>
      </c>
      <c r="R124" s="111">
        <v>44.535774000000004</v>
      </c>
      <c r="S124" s="1">
        <v>4.2975130000000004</v>
      </c>
      <c r="T124" s="1">
        <v>12.400929</v>
      </c>
      <c r="U124" s="1">
        <v>3.0729989999999998</v>
      </c>
      <c r="V124" s="1">
        <v>9.4638480000000005</v>
      </c>
      <c r="W124" s="1">
        <v>0.19714999999999999</v>
      </c>
      <c r="X124" s="1">
        <v>7.6680929999999998</v>
      </c>
      <c r="Y124" s="1">
        <v>12.404382999999999</v>
      </c>
      <c r="Z124" s="1">
        <v>3.002062</v>
      </c>
      <c r="AA124" s="1">
        <v>0.89297300000000002</v>
      </c>
      <c r="AB124" s="1">
        <v>0.99734699999999998</v>
      </c>
      <c r="AC124" s="1">
        <v>1.066929</v>
      </c>
      <c r="AD124" s="1">
        <v>0</v>
      </c>
      <c r="AE124" s="1">
        <v>0</v>
      </c>
      <c r="AF124" s="1">
        <v>0</v>
      </c>
      <c r="AG124" s="1">
        <v>0</v>
      </c>
      <c r="AH124" s="111">
        <v>0.46321899999999999</v>
      </c>
      <c r="AI124" s="1">
        <v>0</v>
      </c>
      <c r="AJ124" s="1">
        <v>0</v>
      </c>
      <c r="AK124" s="111">
        <v>13.316639</v>
      </c>
      <c r="AL124" s="1">
        <v>0</v>
      </c>
      <c r="AM124" s="1">
        <v>0</v>
      </c>
      <c r="AN124" s="111">
        <f t="shared" si="4"/>
        <v>13.779858000000001</v>
      </c>
      <c r="AO124" s="1">
        <f t="shared" si="5"/>
        <v>0</v>
      </c>
      <c r="AP124" s="126">
        <f t="shared" si="6"/>
        <v>0</v>
      </c>
    </row>
    <row r="125" spans="1:42" x14ac:dyDescent="0.3">
      <c r="A125" s="1">
        <v>119</v>
      </c>
      <c r="B125" s="1" t="s">
        <v>40</v>
      </c>
      <c r="C125" s="1">
        <v>1281</v>
      </c>
      <c r="D125" s="1">
        <v>10000</v>
      </c>
      <c r="E125" s="1">
        <v>-5.5980980000000002</v>
      </c>
      <c r="F125" s="1">
        <v>-1349181.0330389999</v>
      </c>
      <c r="G125" s="1">
        <v>-971940.48371599999</v>
      </c>
      <c r="H125" s="1">
        <v>242.73110700000001</v>
      </c>
      <c r="I125" s="1">
        <v>130.25637800000001</v>
      </c>
      <c r="J125" s="1">
        <v>30.775379000000001</v>
      </c>
      <c r="K125" s="1">
        <v>2.8016670000000001</v>
      </c>
      <c r="L125" s="1">
        <v>1.1821429999999999</v>
      </c>
      <c r="M125" s="111">
        <v>100</v>
      </c>
      <c r="N125" s="1">
        <v>85.763531999999998</v>
      </c>
      <c r="O125" s="1">
        <v>0.45882499999999998</v>
      </c>
      <c r="P125" s="1">
        <v>13.777642999999999</v>
      </c>
      <c r="Q125" s="1">
        <v>0</v>
      </c>
      <c r="R125" s="111">
        <v>44.515414</v>
      </c>
      <c r="S125" s="1">
        <v>4.3111220000000001</v>
      </c>
      <c r="T125" s="1">
        <v>12.431789999999999</v>
      </c>
      <c r="U125" s="1">
        <v>3.073067</v>
      </c>
      <c r="V125" s="1">
        <v>9.4909680000000005</v>
      </c>
      <c r="W125" s="1">
        <v>0.19819999999999999</v>
      </c>
      <c r="X125" s="1">
        <v>7.6297920000000001</v>
      </c>
      <c r="Y125" s="1">
        <v>12.361181999999999</v>
      </c>
      <c r="Z125" s="1">
        <v>3.0154709999999998</v>
      </c>
      <c r="AA125" s="1">
        <v>0.89772799999999997</v>
      </c>
      <c r="AB125" s="1">
        <v>1.0026569999999999</v>
      </c>
      <c r="AC125" s="1">
        <v>1.0726100000000001</v>
      </c>
      <c r="AD125" s="1">
        <v>0</v>
      </c>
      <c r="AE125" s="1">
        <v>0</v>
      </c>
      <c r="AF125" s="1">
        <v>0</v>
      </c>
      <c r="AG125" s="1">
        <v>0</v>
      </c>
      <c r="AH125" s="111">
        <v>0.45882499999999998</v>
      </c>
      <c r="AI125" s="1">
        <v>0</v>
      </c>
      <c r="AJ125" s="1">
        <v>0</v>
      </c>
      <c r="AK125" s="111">
        <v>13.777642</v>
      </c>
      <c r="AL125" s="1">
        <v>0</v>
      </c>
      <c r="AM125" s="1">
        <v>0</v>
      </c>
      <c r="AN125" s="111">
        <f t="shared" si="4"/>
        <v>14.236466999999999</v>
      </c>
      <c r="AO125" s="1">
        <f t="shared" si="5"/>
        <v>0</v>
      </c>
      <c r="AP125" s="126">
        <f t="shared" si="6"/>
        <v>0</v>
      </c>
    </row>
    <row r="126" spans="1:42" x14ac:dyDescent="0.3">
      <c r="A126" s="1">
        <v>120</v>
      </c>
      <c r="B126" s="1" t="s">
        <v>40</v>
      </c>
      <c r="C126" s="1">
        <v>1280</v>
      </c>
      <c r="D126" s="1">
        <v>10000</v>
      </c>
      <c r="E126" s="1">
        <v>-5.6120789999999996</v>
      </c>
      <c r="F126" s="1">
        <v>-1341577.9290450001</v>
      </c>
      <c r="G126" s="1">
        <v>-966631.45182700001</v>
      </c>
      <c r="H126" s="1">
        <v>241.41034500000001</v>
      </c>
      <c r="I126" s="1">
        <v>129.53911199999999</v>
      </c>
      <c r="J126" s="1">
        <v>30.612767999999999</v>
      </c>
      <c r="K126" s="1">
        <v>2.8016329999999998</v>
      </c>
      <c r="L126" s="1">
        <v>1.184687</v>
      </c>
      <c r="M126" s="111">
        <v>100</v>
      </c>
      <c r="N126" s="1">
        <v>85.311244000000002</v>
      </c>
      <c r="O126" s="1">
        <v>0.45450299999999999</v>
      </c>
      <c r="P126" s="1">
        <v>14.234253000000001</v>
      </c>
      <c r="Q126" s="1">
        <v>0</v>
      </c>
      <c r="R126" s="111">
        <v>44.495308000000001</v>
      </c>
      <c r="S126" s="1">
        <v>4.3246010000000004</v>
      </c>
      <c r="T126" s="1">
        <v>12.462477</v>
      </c>
      <c r="U126" s="1">
        <v>3.0731039999999998</v>
      </c>
      <c r="V126" s="1">
        <v>9.5180279999999993</v>
      </c>
      <c r="W126" s="1">
        <v>0.19925000000000001</v>
      </c>
      <c r="X126" s="1">
        <v>7.5916189999999997</v>
      </c>
      <c r="Y126" s="1">
        <v>12.317978999999999</v>
      </c>
      <c r="Z126" s="1">
        <v>3.0288789999999999</v>
      </c>
      <c r="AA126" s="1">
        <v>0.90248700000000004</v>
      </c>
      <c r="AB126" s="1">
        <v>1.007973</v>
      </c>
      <c r="AC126" s="1">
        <v>1.0782959999999999</v>
      </c>
      <c r="AD126" s="1">
        <v>0</v>
      </c>
      <c r="AE126" s="1">
        <v>0</v>
      </c>
      <c r="AF126" s="1">
        <v>0</v>
      </c>
      <c r="AG126" s="1">
        <v>0</v>
      </c>
      <c r="AH126" s="111">
        <v>0.45450299999999999</v>
      </c>
      <c r="AI126" s="1">
        <v>0</v>
      </c>
      <c r="AJ126" s="1">
        <v>0</v>
      </c>
      <c r="AK126" s="111">
        <v>14.234253000000001</v>
      </c>
      <c r="AL126" s="1">
        <v>0</v>
      </c>
      <c r="AM126" s="1">
        <v>0</v>
      </c>
      <c r="AN126" s="111">
        <f t="shared" si="4"/>
        <v>14.688756000000001</v>
      </c>
      <c r="AO126" s="1">
        <f t="shared" si="5"/>
        <v>0</v>
      </c>
      <c r="AP126" s="126">
        <f t="shared" si="6"/>
        <v>0</v>
      </c>
    </row>
    <row r="127" spans="1:42" x14ac:dyDescent="0.3">
      <c r="A127" s="1">
        <v>121</v>
      </c>
      <c r="B127" s="1" t="s">
        <v>40</v>
      </c>
      <c r="C127" s="1">
        <v>1279</v>
      </c>
      <c r="D127" s="1">
        <v>10000</v>
      </c>
      <c r="E127" s="1">
        <v>-5.626074</v>
      </c>
      <c r="F127" s="1">
        <v>-1334048.27572</v>
      </c>
      <c r="G127" s="1">
        <v>-961373.82328699995</v>
      </c>
      <c r="H127" s="1">
        <v>240.10208600000001</v>
      </c>
      <c r="I127" s="1">
        <v>128.82873000000001</v>
      </c>
      <c r="J127" s="1">
        <v>30.451723000000001</v>
      </c>
      <c r="K127" s="1">
        <v>2.8015970000000001</v>
      </c>
      <c r="L127" s="1">
        <v>1.187243</v>
      </c>
      <c r="M127" s="111">
        <v>100</v>
      </c>
      <c r="N127" s="1">
        <v>84.863211000000007</v>
      </c>
      <c r="O127" s="1">
        <v>0.45024900000000001</v>
      </c>
      <c r="P127" s="1">
        <v>14.686540000000001</v>
      </c>
      <c r="Q127" s="1">
        <v>0</v>
      </c>
      <c r="R127" s="111">
        <v>44.475456000000001</v>
      </c>
      <c r="S127" s="1">
        <v>4.3379490000000001</v>
      </c>
      <c r="T127" s="1">
        <v>12.492988</v>
      </c>
      <c r="U127" s="1">
        <v>3.0731090000000001</v>
      </c>
      <c r="V127" s="1">
        <v>9.5450300000000006</v>
      </c>
      <c r="W127" s="1">
        <v>0.20030200000000001</v>
      </c>
      <c r="X127" s="1">
        <v>7.5535730000000001</v>
      </c>
      <c r="Y127" s="1">
        <v>12.274770999999999</v>
      </c>
      <c r="Z127" s="1">
        <v>3.042287</v>
      </c>
      <c r="AA127" s="1">
        <v>0.90725199999999995</v>
      </c>
      <c r="AB127" s="1">
        <v>1.0132939999999999</v>
      </c>
      <c r="AC127" s="1">
        <v>1.0839890000000001</v>
      </c>
      <c r="AD127" s="1">
        <v>0</v>
      </c>
      <c r="AE127" s="1">
        <v>0</v>
      </c>
      <c r="AF127" s="1">
        <v>0</v>
      </c>
      <c r="AG127" s="1">
        <v>0</v>
      </c>
      <c r="AH127" s="111">
        <v>0.45024900000000001</v>
      </c>
      <c r="AI127" s="1">
        <v>0</v>
      </c>
      <c r="AJ127" s="1">
        <v>0</v>
      </c>
      <c r="AK127" s="111">
        <v>14.686540000000001</v>
      </c>
      <c r="AL127" s="1">
        <v>0</v>
      </c>
      <c r="AM127" s="1">
        <v>0</v>
      </c>
      <c r="AN127" s="111">
        <f t="shared" si="4"/>
        <v>15.136789</v>
      </c>
      <c r="AO127" s="1">
        <f t="shared" si="5"/>
        <v>0</v>
      </c>
      <c r="AP127" s="126">
        <f t="shared" si="6"/>
        <v>0</v>
      </c>
    </row>
    <row r="128" spans="1:42" x14ac:dyDescent="0.3">
      <c r="A128" s="1">
        <v>122</v>
      </c>
      <c r="B128" s="1" t="s">
        <v>40</v>
      </c>
      <c r="C128" s="1">
        <v>1278</v>
      </c>
      <c r="D128" s="1">
        <v>10000</v>
      </c>
      <c r="E128" s="1">
        <v>-5.6400810000000003</v>
      </c>
      <c r="F128" s="1">
        <v>-1326590.90754</v>
      </c>
      <c r="G128" s="1">
        <v>-956166.77750500001</v>
      </c>
      <c r="H128" s="1">
        <v>238.80613099999999</v>
      </c>
      <c r="I128" s="1">
        <v>128.125122</v>
      </c>
      <c r="J128" s="1">
        <v>30.292218999999999</v>
      </c>
      <c r="K128" s="1">
        <v>2.8015590000000001</v>
      </c>
      <c r="L128" s="1">
        <v>1.189811</v>
      </c>
      <c r="M128" s="111">
        <v>100</v>
      </c>
      <c r="N128" s="1">
        <v>84.419363000000004</v>
      </c>
      <c r="O128" s="1">
        <v>0.44606400000000002</v>
      </c>
      <c r="P128" s="1">
        <v>15.134573</v>
      </c>
      <c r="Q128" s="1">
        <v>0</v>
      </c>
      <c r="R128" s="111">
        <v>44.455862000000003</v>
      </c>
      <c r="S128" s="1">
        <v>4.3511649999999999</v>
      </c>
      <c r="T128" s="1">
        <v>12.523324000000001</v>
      </c>
      <c r="U128" s="1">
        <v>3.073083</v>
      </c>
      <c r="V128" s="1">
        <v>9.5719729999999998</v>
      </c>
      <c r="W128" s="1">
        <v>0.20135500000000001</v>
      </c>
      <c r="X128" s="1">
        <v>7.5156530000000004</v>
      </c>
      <c r="Y128" s="1">
        <v>12.231558</v>
      </c>
      <c r="Z128" s="1">
        <v>3.0556960000000002</v>
      </c>
      <c r="AA128" s="1">
        <v>0.912022</v>
      </c>
      <c r="AB128" s="1">
        <v>1.0186219999999999</v>
      </c>
      <c r="AC128" s="1">
        <v>1.089688</v>
      </c>
      <c r="AD128" s="1">
        <v>0</v>
      </c>
      <c r="AE128" s="1">
        <v>0</v>
      </c>
      <c r="AF128" s="1">
        <v>0</v>
      </c>
      <c r="AG128" s="1">
        <v>0</v>
      </c>
      <c r="AH128" s="111">
        <v>0.44606400000000002</v>
      </c>
      <c r="AI128" s="1">
        <v>0</v>
      </c>
      <c r="AJ128" s="1">
        <v>0</v>
      </c>
      <c r="AK128" s="111">
        <v>15.134573</v>
      </c>
      <c r="AL128" s="1">
        <v>0</v>
      </c>
      <c r="AM128" s="1">
        <v>0</v>
      </c>
      <c r="AN128" s="111">
        <f t="shared" si="4"/>
        <v>15.580636999999999</v>
      </c>
      <c r="AO128" s="1">
        <f t="shared" si="5"/>
        <v>0</v>
      </c>
      <c r="AP128" s="126">
        <f t="shared" si="6"/>
        <v>0</v>
      </c>
    </row>
    <row r="129" spans="1:42" x14ac:dyDescent="0.3">
      <c r="A129" s="1">
        <v>123</v>
      </c>
      <c r="B129" s="1" t="s">
        <v>40</v>
      </c>
      <c r="C129" s="1">
        <v>1277</v>
      </c>
      <c r="D129" s="1">
        <v>10000</v>
      </c>
      <c r="E129" s="1">
        <v>-5.6541030000000001</v>
      </c>
      <c r="F129" s="1">
        <v>-1319204.6793430001</v>
      </c>
      <c r="G129" s="1">
        <v>-951009.508134</v>
      </c>
      <c r="H129" s="1">
        <v>237.52228600000001</v>
      </c>
      <c r="I129" s="1">
        <v>127.42818200000001</v>
      </c>
      <c r="J129" s="1">
        <v>30.134232000000001</v>
      </c>
      <c r="K129" s="1">
        <v>2.8015180000000002</v>
      </c>
      <c r="L129" s="1">
        <v>1.192391</v>
      </c>
      <c r="M129" s="111">
        <v>100</v>
      </c>
      <c r="N129" s="1">
        <v>83.979635000000002</v>
      </c>
      <c r="O129" s="1">
        <v>0.44194499999999998</v>
      </c>
      <c r="P129" s="1">
        <v>15.578419999999999</v>
      </c>
      <c r="Q129" s="1">
        <v>0</v>
      </c>
      <c r="R129" s="111">
        <v>44.436526999999998</v>
      </c>
      <c r="S129" s="1">
        <v>4.3642450000000004</v>
      </c>
      <c r="T129" s="1">
        <v>12.553483999999999</v>
      </c>
      <c r="U129" s="1">
        <v>3.0730249999999999</v>
      </c>
      <c r="V129" s="1">
        <v>9.5988589999999991</v>
      </c>
      <c r="W129" s="1">
        <v>0.20241000000000001</v>
      </c>
      <c r="X129" s="1">
        <v>7.4778589999999996</v>
      </c>
      <c r="Y129" s="1">
        <v>12.188338999999999</v>
      </c>
      <c r="Z129" s="1">
        <v>3.0691060000000001</v>
      </c>
      <c r="AA129" s="1">
        <v>0.91679699999999997</v>
      </c>
      <c r="AB129" s="1">
        <v>1.0239549999999999</v>
      </c>
      <c r="AC129" s="1">
        <v>1.095394</v>
      </c>
      <c r="AD129" s="1">
        <v>0</v>
      </c>
      <c r="AE129" s="1">
        <v>0</v>
      </c>
      <c r="AF129" s="1">
        <v>0</v>
      </c>
      <c r="AG129" s="1">
        <v>0</v>
      </c>
      <c r="AH129" s="111">
        <v>0.44194499999999998</v>
      </c>
      <c r="AI129" s="1">
        <v>0</v>
      </c>
      <c r="AJ129" s="1">
        <v>0</v>
      </c>
      <c r="AK129" s="111">
        <v>15.578419999999999</v>
      </c>
      <c r="AL129" s="1">
        <v>0</v>
      </c>
      <c r="AM129" s="1">
        <v>0</v>
      </c>
      <c r="AN129" s="111">
        <f t="shared" si="4"/>
        <v>16.020364999999998</v>
      </c>
      <c r="AO129" s="1">
        <f t="shared" si="5"/>
        <v>0</v>
      </c>
      <c r="AP129" s="126">
        <f t="shared" si="6"/>
        <v>0</v>
      </c>
    </row>
    <row r="130" spans="1:42" x14ac:dyDescent="0.3">
      <c r="A130" s="1">
        <v>124</v>
      </c>
      <c r="B130" s="1" t="s">
        <v>40</v>
      </c>
      <c r="C130" s="1">
        <v>1276</v>
      </c>
      <c r="D130" s="1">
        <v>10000</v>
      </c>
      <c r="E130" s="1">
        <v>-5.668139</v>
      </c>
      <c r="F130" s="1">
        <v>-1311888.4657000001</v>
      </c>
      <c r="G130" s="1">
        <v>-945901.22262599994</v>
      </c>
      <c r="H130" s="1">
        <v>236.250359</v>
      </c>
      <c r="I130" s="1">
        <v>126.737801</v>
      </c>
      <c r="J130" s="1">
        <v>29.977739</v>
      </c>
      <c r="K130" s="1">
        <v>2.8014739999999998</v>
      </c>
      <c r="L130" s="1">
        <v>1.194984</v>
      </c>
      <c r="M130" s="111">
        <v>100</v>
      </c>
      <c r="N130" s="1">
        <v>83.543959999999998</v>
      </c>
      <c r="O130" s="1">
        <v>0.43789099999999997</v>
      </c>
      <c r="P130" s="1">
        <v>16.018148</v>
      </c>
      <c r="Q130" s="1">
        <v>0</v>
      </c>
      <c r="R130" s="111">
        <v>44.417451999999997</v>
      </c>
      <c r="S130" s="1">
        <v>4.3771890000000004</v>
      </c>
      <c r="T130" s="1">
        <v>12.583468</v>
      </c>
      <c r="U130" s="1">
        <v>3.0729359999999999</v>
      </c>
      <c r="V130" s="1">
        <v>9.6256880000000002</v>
      </c>
      <c r="W130" s="1">
        <v>0.20346500000000001</v>
      </c>
      <c r="X130" s="1">
        <v>7.4401919999999997</v>
      </c>
      <c r="Y130" s="1">
        <v>12.145111999999999</v>
      </c>
      <c r="Z130" s="1">
        <v>3.082516</v>
      </c>
      <c r="AA130" s="1">
        <v>0.92157800000000001</v>
      </c>
      <c r="AB130" s="1">
        <v>1.0292950000000001</v>
      </c>
      <c r="AC130" s="1">
        <v>1.1011070000000001</v>
      </c>
      <c r="AD130" s="1">
        <v>0</v>
      </c>
      <c r="AE130" s="1">
        <v>0</v>
      </c>
      <c r="AF130" s="1">
        <v>0</v>
      </c>
      <c r="AG130" s="1">
        <v>0</v>
      </c>
      <c r="AH130" s="111">
        <v>0.43789099999999997</v>
      </c>
      <c r="AI130" s="1">
        <v>0</v>
      </c>
      <c r="AJ130" s="1">
        <v>0</v>
      </c>
      <c r="AK130" s="111">
        <v>16.018148</v>
      </c>
      <c r="AL130" s="1">
        <v>0</v>
      </c>
      <c r="AM130" s="1">
        <v>0</v>
      </c>
      <c r="AN130" s="111">
        <f t="shared" si="4"/>
        <v>16.456039000000001</v>
      </c>
      <c r="AO130" s="1">
        <f t="shared" si="5"/>
        <v>0</v>
      </c>
      <c r="AP130" s="126">
        <f t="shared" si="6"/>
        <v>0</v>
      </c>
    </row>
    <row r="131" spans="1:42" x14ac:dyDescent="0.3">
      <c r="A131" s="1">
        <v>125</v>
      </c>
      <c r="B131" s="1" t="s">
        <v>40</v>
      </c>
      <c r="C131" s="1">
        <v>1275</v>
      </c>
      <c r="D131" s="1">
        <v>10000</v>
      </c>
      <c r="E131" s="1">
        <v>-5.6821890000000002</v>
      </c>
      <c r="F131" s="1">
        <v>-1304641.1603019999</v>
      </c>
      <c r="G131" s="1">
        <v>-940841.14179000002</v>
      </c>
      <c r="H131" s="1">
        <v>234.990161</v>
      </c>
      <c r="I131" s="1">
        <v>126.053876</v>
      </c>
      <c r="J131" s="1">
        <v>29.822716</v>
      </c>
      <c r="K131" s="1">
        <v>2.801428</v>
      </c>
      <c r="L131" s="1">
        <v>1.1975899999999999</v>
      </c>
      <c r="M131" s="111">
        <v>100</v>
      </c>
      <c r="N131" s="1">
        <v>83.112274999999997</v>
      </c>
      <c r="O131" s="1">
        <v>0.43390299999999998</v>
      </c>
      <c r="P131" s="1">
        <v>16.453821999999999</v>
      </c>
      <c r="Q131" s="1">
        <v>0</v>
      </c>
      <c r="R131" s="111">
        <v>44.398640999999998</v>
      </c>
      <c r="S131" s="1">
        <v>4.3899949999999999</v>
      </c>
      <c r="T131" s="1">
        <v>12.613277</v>
      </c>
      <c r="U131" s="1">
        <v>3.072816</v>
      </c>
      <c r="V131" s="1">
        <v>9.6524619999999999</v>
      </c>
      <c r="W131" s="1">
        <v>0.20452200000000001</v>
      </c>
      <c r="X131" s="1">
        <v>7.4026500000000004</v>
      </c>
      <c r="Y131" s="1">
        <v>12.101877</v>
      </c>
      <c r="Z131" s="1">
        <v>3.0959279999999998</v>
      </c>
      <c r="AA131" s="1">
        <v>0.92636499999999999</v>
      </c>
      <c r="AB131" s="1">
        <v>1.0346409999999999</v>
      </c>
      <c r="AC131" s="1">
        <v>1.1068260000000001</v>
      </c>
      <c r="AD131" s="1">
        <v>0</v>
      </c>
      <c r="AE131" s="1">
        <v>0</v>
      </c>
      <c r="AF131" s="1">
        <v>0</v>
      </c>
      <c r="AG131" s="1">
        <v>0</v>
      </c>
      <c r="AH131" s="111">
        <v>0.43390299999999998</v>
      </c>
      <c r="AI131" s="1">
        <v>0</v>
      </c>
      <c r="AJ131" s="1">
        <v>0</v>
      </c>
      <c r="AK131" s="111">
        <v>16.453823</v>
      </c>
      <c r="AL131" s="1">
        <v>0</v>
      </c>
      <c r="AM131" s="1">
        <v>0</v>
      </c>
      <c r="AN131" s="111">
        <f t="shared" si="4"/>
        <v>16.887726000000001</v>
      </c>
      <c r="AO131" s="1">
        <f t="shared" si="5"/>
        <v>0</v>
      </c>
      <c r="AP131" s="126">
        <f t="shared" si="6"/>
        <v>0</v>
      </c>
    </row>
    <row r="132" spans="1:42" x14ac:dyDescent="0.3">
      <c r="A132" s="1">
        <v>126</v>
      </c>
      <c r="B132" s="1" t="s">
        <v>40</v>
      </c>
      <c r="C132" s="1">
        <v>1274</v>
      </c>
      <c r="D132" s="1">
        <v>10000</v>
      </c>
      <c r="E132" s="1">
        <v>-5.6962539999999997</v>
      </c>
      <c r="F132" s="1">
        <v>-1297461.675358</v>
      </c>
      <c r="G132" s="1">
        <v>-935828.49936899997</v>
      </c>
      <c r="H132" s="1">
        <v>233.74150900000001</v>
      </c>
      <c r="I132" s="1">
        <v>125.376305</v>
      </c>
      <c r="J132" s="1">
        <v>29.669139999999999</v>
      </c>
      <c r="K132" s="1">
        <v>2.8013789999999998</v>
      </c>
      <c r="L132" s="1">
        <v>1.2002079999999999</v>
      </c>
      <c r="M132" s="111">
        <v>100</v>
      </c>
      <c r="N132" s="1">
        <v>82.684513999999993</v>
      </c>
      <c r="O132" s="1">
        <v>0.42997800000000003</v>
      </c>
      <c r="P132" s="1">
        <v>16.885508000000002</v>
      </c>
      <c r="Q132" s="1">
        <v>0</v>
      </c>
      <c r="R132" s="111">
        <v>44.380096000000002</v>
      </c>
      <c r="S132" s="1">
        <v>4.4026589999999999</v>
      </c>
      <c r="T132" s="1">
        <v>12.642910000000001</v>
      </c>
      <c r="U132" s="1">
        <v>3.0726629999999999</v>
      </c>
      <c r="V132" s="1">
        <v>9.6791809999999998</v>
      </c>
      <c r="W132" s="1">
        <v>0.20558000000000001</v>
      </c>
      <c r="X132" s="1">
        <v>7.3652329999999999</v>
      </c>
      <c r="Y132" s="1">
        <v>12.058631999999999</v>
      </c>
      <c r="Z132" s="1">
        <v>3.1093419999999998</v>
      </c>
      <c r="AA132" s="1">
        <v>0.93115700000000001</v>
      </c>
      <c r="AB132" s="1">
        <v>1.0399940000000001</v>
      </c>
      <c r="AC132" s="1">
        <v>1.112552</v>
      </c>
      <c r="AD132" s="1">
        <v>0</v>
      </c>
      <c r="AE132" s="1">
        <v>0</v>
      </c>
      <c r="AF132" s="1">
        <v>0</v>
      </c>
      <c r="AG132" s="1">
        <v>0</v>
      </c>
      <c r="AH132" s="111">
        <v>0.42997800000000003</v>
      </c>
      <c r="AI132" s="1">
        <v>0</v>
      </c>
      <c r="AJ132" s="1">
        <v>0</v>
      </c>
      <c r="AK132" s="111">
        <v>16.885508000000002</v>
      </c>
      <c r="AL132" s="1">
        <v>0</v>
      </c>
      <c r="AM132" s="1">
        <v>0</v>
      </c>
      <c r="AN132" s="111">
        <f t="shared" si="4"/>
        <v>17.315486</v>
      </c>
      <c r="AO132" s="1">
        <f t="shared" si="5"/>
        <v>0</v>
      </c>
      <c r="AP132" s="126">
        <f t="shared" si="6"/>
        <v>0</v>
      </c>
    </row>
    <row r="133" spans="1:42" x14ac:dyDescent="0.3">
      <c r="A133" s="1">
        <v>127</v>
      </c>
      <c r="B133" s="1" t="s">
        <v>40</v>
      </c>
      <c r="C133" s="1">
        <v>1273</v>
      </c>
      <c r="D133" s="1">
        <v>10000</v>
      </c>
      <c r="E133" s="1">
        <v>-5.7103349999999997</v>
      </c>
      <c r="F133" s="1">
        <v>-1290348.9409960001</v>
      </c>
      <c r="G133" s="1">
        <v>-930862.54161499999</v>
      </c>
      <c r="H133" s="1">
        <v>232.50422</v>
      </c>
      <c r="I133" s="1">
        <v>124.70498499999999</v>
      </c>
      <c r="J133" s="1">
        <v>29.516988000000001</v>
      </c>
      <c r="K133" s="1">
        <v>2.8013270000000001</v>
      </c>
      <c r="L133" s="1">
        <v>1.202839</v>
      </c>
      <c r="M133" s="111">
        <v>100</v>
      </c>
      <c r="N133" s="1">
        <v>82.260616999999996</v>
      </c>
      <c r="O133" s="1">
        <v>0.42611599999999999</v>
      </c>
      <c r="P133" s="1">
        <v>17.313268000000001</v>
      </c>
      <c r="Q133" s="1">
        <v>0</v>
      </c>
      <c r="R133" s="111">
        <v>44.361818999999997</v>
      </c>
      <c r="S133" s="1">
        <v>4.4151809999999996</v>
      </c>
      <c r="T133" s="1">
        <v>12.672366</v>
      </c>
      <c r="U133" s="1">
        <v>3.0724800000000001</v>
      </c>
      <c r="V133" s="1">
        <v>9.7058470000000003</v>
      </c>
      <c r="W133" s="1">
        <v>0.20663999999999999</v>
      </c>
      <c r="X133" s="1">
        <v>7.327941</v>
      </c>
      <c r="Y133" s="1">
        <v>12.015375000000001</v>
      </c>
      <c r="Z133" s="1">
        <v>3.122757</v>
      </c>
      <c r="AA133" s="1">
        <v>0.93595600000000001</v>
      </c>
      <c r="AB133" s="1">
        <v>1.045353</v>
      </c>
      <c r="AC133" s="1">
        <v>1.118285</v>
      </c>
      <c r="AD133" s="1">
        <v>0</v>
      </c>
      <c r="AE133" s="1">
        <v>0</v>
      </c>
      <c r="AF133" s="1">
        <v>0</v>
      </c>
      <c r="AG133" s="1">
        <v>0</v>
      </c>
      <c r="AH133" s="111">
        <v>0.42611599999999999</v>
      </c>
      <c r="AI133" s="1">
        <v>0</v>
      </c>
      <c r="AJ133" s="1">
        <v>0</v>
      </c>
      <c r="AK133" s="111">
        <v>17.313268999999998</v>
      </c>
      <c r="AL133" s="1">
        <v>0</v>
      </c>
      <c r="AM133" s="1">
        <v>0</v>
      </c>
      <c r="AN133" s="111">
        <f t="shared" si="4"/>
        <v>17.739384999999999</v>
      </c>
      <c r="AO133" s="1">
        <f t="shared" si="5"/>
        <v>0</v>
      </c>
      <c r="AP133" s="126">
        <f t="shared" si="6"/>
        <v>0</v>
      </c>
    </row>
    <row r="134" spans="1:42" x14ac:dyDescent="0.3">
      <c r="A134" s="1">
        <v>128</v>
      </c>
      <c r="B134" s="1" t="s">
        <v>40</v>
      </c>
      <c r="C134" s="1">
        <v>1272</v>
      </c>
      <c r="D134" s="1">
        <v>10000</v>
      </c>
      <c r="E134" s="1">
        <v>-5.7244320000000002</v>
      </c>
      <c r="F134" s="1">
        <v>-1283301.9046759999</v>
      </c>
      <c r="G134" s="1">
        <v>-925942.52686800004</v>
      </c>
      <c r="H134" s="1">
        <v>231.27811399999999</v>
      </c>
      <c r="I134" s="1">
        <v>124.039818</v>
      </c>
      <c r="J134" s="1">
        <v>29.366237999999999</v>
      </c>
      <c r="K134" s="1">
        <v>2.8012730000000001</v>
      </c>
      <c r="L134" s="1">
        <v>1.205484</v>
      </c>
      <c r="M134" s="111">
        <v>100</v>
      </c>
      <c r="N134" s="1">
        <v>81.840519999999998</v>
      </c>
      <c r="O134" s="1">
        <v>0.422315</v>
      </c>
      <c r="P134" s="1">
        <v>17.737165000000001</v>
      </c>
      <c r="Q134" s="1">
        <v>0</v>
      </c>
      <c r="R134" s="111">
        <v>44.343812</v>
      </c>
      <c r="S134" s="1">
        <v>4.4275570000000002</v>
      </c>
      <c r="T134" s="1">
        <v>12.701646</v>
      </c>
      <c r="U134" s="1">
        <v>3.0722640000000001</v>
      </c>
      <c r="V134" s="1">
        <v>9.7324610000000007</v>
      </c>
      <c r="W134" s="1">
        <v>0.2077</v>
      </c>
      <c r="X134" s="1">
        <v>7.2907739999999999</v>
      </c>
      <c r="Y134" s="1">
        <v>11.972105000000001</v>
      </c>
      <c r="Z134" s="1">
        <v>3.1361759999999999</v>
      </c>
      <c r="AA134" s="1">
        <v>0.94076000000000004</v>
      </c>
      <c r="AB134" s="1">
        <v>1.050719</v>
      </c>
      <c r="AC134" s="1">
        <v>1.1240250000000001</v>
      </c>
      <c r="AD134" s="1">
        <v>0</v>
      </c>
      <c r="AE134" s="1">
        <v>0</v>
      </c>
      <c r="AF134" s="1">
        <v>0</v>
      </c>
      <c r="AG134" s="1">
        <v>0</v>
      </c>
      <c r="AH134" s="111">
        <v>0.422315</v>
      </c>
      <c r="AI134" s="1">
        <v>0</v>
      </c>
      <c r="AJ134" s="1">
        <v>0</v>
      </c>
      <c r="AK134" s="111">
        <v>17.737165000000001</v>
      </c>
      <c r="AL134" s="1">
        <v>0</v>
      </c>
      <c r="AM134" s="1">
        <v>0</v>
      </c>
      <c r="AN134" s="111">
        <f t="shared" si="4"/>
        <v>18.159480000000002</v>
      </c>
      <c r="AO134" s="1">
        <f t="shared" si="5"/>
        <v>0</v>
      </c>
      <c r="AP134" s="126">
        <f t="shared" si="6"/>
        <v>0</v>
      </c>
    </row>
    <row r="135" spans="1:42" x14ac:dyDescent="0.3">
      <c r="A135" s="1">
        <v>129</v>
      </c>
      <c r="B135" s="1" t="s">
        <v>40</v>
      </c>
      <c r="C135" s="1">
        <v>1271</v>
      </c>
      <c r="D135" s="1">
        <v>10000</v>
      </c>
      <c r="E135" s="1">
        <v>-5.7385450000000002</v>
      </c>
      <c r="F135" s="1">
        <v>-1276319.5305949999</v>
      </c>
      <c r="G135" s="1">
        <v>-921067.72513399995</v>
      </c>
      <c r="H135" s="1">
        <v>230.063016</v>
      </c>
      <c r="I135" s="1">
        <v>123.38070500000001</v>
      </c>
      <c r="J135" s="1">
        <v>29.216868000000002</v>
      </c>
      <c r="K135" s="1">
        <v>2.801215</v>
      </c>
      <c r="L135" s="1">
        <v>1.208142</v>
      </c>
      <c r="M135" s="111">
        <v>100</v>
      </c>
      <c r="N135" s="1">
        <v>81.424164000000005</v>
      </c>
      <c r="O135" s="1">
        <v>0.41857499999999997</v>
      </c>
      <c r="P135" s="1">
        <v>18.157260999999998</v>
      </c>
      <c r="Q135" s="1">
        <v>0</v>
      </c>
      <c r="R135" s="111">
        <v>44.326079</v>
      </c>
      <c r="S135" s="1">
        <v>4.4397849999999996</v>
      </c>
      <c r="T135" s="1">
        <v>12.730748</v>
      </c>
      <c r="U135" s="1">
        <v>3.0720170000000002</v>
      </c>
      <c r="V135" s="1">
        <v>9.7590219999999999</v>
      </c>
      <c r="W135" s="1">
        <v>0.208762</v>
      </c>
      <c r="X135" s="1">
        <v>7.2537320000000003</v>
      </c>
      <c r="Y135" s="1">
        <v>11.928822</v>
      </c>
      <c r="Z135" s="1">
        <v>3.1495959999999998</v>
      </c>
      <c r="AA135" s="1">
        <v>0.94557100000000005</v>
      </c>
      <c r="AB135" s="1">
        <v>1.056092</v>
      </c>
      <c r="AC135" s="1">
        <v>1.1297729999999999</v>
      </c>
      <c r="AD135" s="1">
        <v>0</v>
      </c>
      <c r="AE135" s="1">
        <v>0</v>
      </c>
      <c r="AF135" s="1">
        <v>0</v>
      </c>
      <c r="AG135" s="1">
        <v>0</v>
      </c>
      <c r="AH135" s="111">
        <v>0.41857499999999997</v>
      </c>
      <c r="AI135" s="1">
        <v>0</v>
      </c>
      <c r="AJ135" s="1">
        <v>0</v>
      </c>
      <c r="AK135" s="111">
        <v>18.157260999999998</v>
      </c>
      <c r="AL135" s="1">
        <v>0</v>
      </c>
      <c r="AM135" s="1">
        <v>0</v>
      </c>
      <c r="AN135" s="111">
        <f t="shared" ref="AN135:AN198" si="7">AH135+AK135</f>
        <v>18.575835999999999</v>
      </c>
      <c r="AO135" s="1">
        <f t="shared" ref="AO135:AO198" si="8">AI135+AL135</f>
        <v>0</v>
      </c>
      <c r="AP135" s="126">
        <f t="shared" ref="AP135:AP198" si="9">AJ135+AM135</f>
        <v>0</v>
      </c>
    </row>
    <row r="136" spans="1:42" x14ac:dyDescent="0.3">
      <c r="A136" s="1">
        <v>130</v>
      </c>
      <c r="B136" s="1" t="s">
        <v>40</v>
      </c>
      <c r="C136" s="1">
        <v>1270</v>
      </c>
      <c r="D136" s="1">
        <v>10000</v>
      </c>
      <c r="E136" s="1">
        <v>-5.752675</v>
      </c>
      <c r="F136" s="1">
        <v>-1269400.7991239999</v>
      </c>
      <c r="G136" s="1">
        <v>-916237.417686</v>
      </c>
      <c r="H136" s="1">
        <v>228.85875100000001</v>
      </c>
      <c r="I136" s="1">
        <v>122.72754999999999</v>
      </c>
      <c r="J136" s="1">
        <v>29.068857000000001</v>
      </c>
      <c r="K136" s="1">
        <v>2.8011550000000001</v>
      </c>
      <c r="L136" s="1">
        <v>1.2108129999999999</v>
      </c>
      <c r="M136" s="111">
        <v>100</v>
      </c>
      <c r="N136" s="1">
        <v>81.011488999999997</v>
      </c>
      <c r="O136" s="1">
        <v>0.41489399999999999</v>
      </c>
      <c r="P136" s="1">
        <v>18.573616999999999</v>
      </c>
      <c r="Q136" s="1">
        <v>0</v>
      </c>
      <c r="R136" s="111">
        <v>44.308621000000002</v>
      </c>
      <c r="S136" s="1">
        <v>4.4518630000000003</v>
      </c>
      <c r="T136" s="1">
        <v>12.759674</v>
      </c>
      <c r="U136" s="1">
        <v>3.071739</v>
      </c>
      <c r="V136" s="1">
        <v>9.7855340000000002</v>
      </c>
      <c r="W136" s="1">
        <v>0.20982600000000001</v>
      </c>
      <c r="X136" s="1">
        <v>7.2168150000000004</v>
      </c>
      <c r="Y136" s="1">
        <v>11.885522</v>
      </c>
      <c r="Z136" s="1">
        <v>3.1630199999999999</v>
      </c>
      <c r="AA136" s="1">
        <v>0.95038699999999998</v>
      </c>
      <c r="AB136" s="1">
        <v>1.061472</v>
      </c>
      <c r="AC136" s="1">
        <v>1.1355280000000001</v>
      </c>
      <c r="AD136" s="1">
        <v>0</v>
      </c>
      <c r="AE136" s="1">
        <v>0</v>
      </c>
      <c r="AF136" s="1">
        <v>0</v>
      </c>
      <c r="AG136" s="1">
        <v>0</v>
      </c>
      <c r="AH136" s="111">
        <v>0.41489399999999999</v>
      </c>
      <c r="AI136" s="1">
        <v>0</v>
      </c>
      <c r="AJ136" s="1">
        <v>0</v>
      </c>
      <c r="AK136" s="111">
        <v>18.573616000000001</v>
      </c>
      <c r="AL136" s="1">
        <v>0</v>
      </c>
      <c r="AM136" s="1">
        <v>0</v>
      </c>
      <c r="AN136" s="111">
        <f t="shared" si="7"/>
        <v>18.988510000000002</v>
      </c>
      <c r="AO136" s="1">
        <f t="shared" si="8"/>
        <v>0</v>
      </c>
      <c r="AP136" s="126">
        <f t="shared" si="9"/>
        <v>0</v>
      </c>
    </row>
    <row r="137" spans="1:42" x14ac:dyDescent="0.3">
      <c r="A137" s="1">
        <v>131</v>
      </c>
      <c r="B137" s="1" t="s">
        <v>40</v>
      </c>
      <c r="C137" s="1">
        <v>1269</v>
      </c>
      <c r="D137" s="1">
        <v>10000</v>
      </c>
      <c r="E137" s="1">
        <v>-5.7668220000000003</v>
      </c>
      <c r="F137" s="1">
        <v>-1262544.706209</v>
      </c>
      <c r="G137" s="1">
        <v>-911450.89662999997</v>
      </c>
      <c r="H137" s="1">
        <v>227.66514900000001</v>
      </c>
      <c r="I137" s="1">
        <v>122.080258</v>
      </c>
      <c r="J137" s="1">
        <v>28.922183</v>
      </c>
      <c r="K137" s="1">
        <v>2.8010920000000001</v>
      </c>
      <c r="L137" s="1">
        <v>1.2134990000000001</v>
      </c>
      <c r="M137" s="111">
        <v>100</v>
      </c>
      <c r="N137" s="1">
        <v>80.602435999999997</v>
      </c>
      <c r="O137" s="1">
        <v>0.411273</v>
      </c>
      <c r="P137" s="1">
        <v>18.986291000000001</v>
      </c>
      <c r="Q137" s="1">
        <v>0</v>
      </c>
      <c r="R137" s="111">
        <v>44.291442000000004</v>
      </c>
      <c r="S137" s="1">
        <v>4.4637890000000002</v>
      </c>
      <c r="T137" s="1">
        <v>12.788421</v>
      </c>
      <c r="U137" s="1">
        <v>3.071428</v>
      </c>
      <c r="V137" s="1">
        <v>9.8119960000000006</v>
      </c>
      <c r="W137" s="1">
        <v>0.210891</v>
      </c>
      <c r="X137" s="1">
        <v>7.180021</v>
      </c>
      <c r="Y137" s="1">
        <v>11.842205</v>
      </c>
      <c r="Z137" s="1">
        <v>3.1764480000000002</v>
      </c>
      <c r="AA137" s="1">
        <v>0.95521100000000003</v>
      </c>
      <c r="AB137" s="1">
        <v>1.066859</v>
      </c>
      <c r="AC137" s="1">
        <v>1.1412910000000001</v>
      </c>
      <c r="AD137" s="1">
        <v>0</v>
      </c>
      <c r="AE137" s="1">
        <v>0</v>
      </c>
      <c r="AF137" s="1">
        <v>0</v>
      </c>
      <c r="AG137" s="1">
        <v>0</v>
      </c>
      <c r="AH137" s="111">
        <v>0.411273</v>
      </c>
      <c r="AI137" s="1">
        <v>0</v>
      </c>
      <c r="AJ137" s="1">
        <v>0</v>
      </c>
      <c r="AK137" s="111">
        <v>18.986291999999999</v>
      </c>
      <c r="AL137" s="1">
        <v>0</v>
      </c>
      <c r="AM137" s="1">
        <v>0</v>
      </c>
      <c r="AN137" s="111">
        <f t="shared" si="7"/>
        <v>19.397565</v>
      </c>
      <c r="AO137" s="1">
        <f t="shared" si="8"/>
        <v>0</v>
      </c>
      <c r="AP137" s="126">
        <f t="shared" si="9"/>
        <v>0</v>
      </c>
    </row>
    <row r="138" spans="1:42" x14ac:dyDescent="0.3">
      <c r="A138" s="1">
        <v>132</v>
      </c>
      <c r="B138" s="1" t="s">
        <v>40</v>
      </c>
      <c r="C138" s="1">
        <v>1268</v>
      </c>
      <c r="D138" s="1">
        <v>10000</v>
      </c>
      <c r="E138" s="1">
        <v>-5.7809869999999997</v>
      </c>
      <c r="F138" s="1">
        <v>-1255750.262811</v>
      </c>
      <c r="G138" s="1">
        <v>-906707.464515</v>
      </c>
      <c r="H138" s="1">
        <v>226.48204200000001</v>
      </c>
      <c r="I138" s="1">
        <v>121.43873499999999</v>
      </c>
      <c r="J138" s="1">
        <v>28.776824999999999</v>
      </c>
      <c r="K138" s="1">
        <v>2.8010269999999999</v>
      </c>
      <c r="L138" s="1">
        <v>1.216199</v>
      </c>
      <c r="M138" s="111">
        <v>100</v>
      </c>
      <c r="N138" s="1">
        <v>80.196945999999997</v>
      </c>
      <c r="O138" s="1">
        <v>0.40770899999999999</v>
      </c>
      <c r="P138" s="1">
        <v>19.395344000000001</v>
      </c>
      <c r="Q138" s="1">
        <v>0</v>
      </c>
      <c r="R138" s="111">
        <v>44.274545000000003</v>
      </c>
      <c r="S138" s="1">
        <v>4.4755589999999996</v>
      </c>
      <c r="T138" s="1">
        <v>12.816990000000001</v>
      </c>
      <c r="U138" s="1">
        <v>3.0710850000000001</v>
      </c>
      <c r="V138" s="1">
        <v>9.8384090000000004</v>
      </c>
      <c r="W138" s="1">
        <v>0.21195700000000001</v>
      </c>
      <c r="X138" s="1">
        <v>7.143351</v>
      </c>
      <c r="Y138" s="1">
        <v>11.798870000000001</v>
      </c>
      <c r="Z138" s="1">
        <v>3.1898789999999999</v>
      </c>
      <c r="AA138" s="1">
        <v>0.96004</v>
      </c>
      <c r="AB138" s="1">
        <v>1.0722529999999999</v>
      </c>
      <c r="AC138" s="1">
        <v>1.1470610000000001</v>
      </c>
      <c r="AD138" s="1">
        <v>0</v>
      </c>
      <c r="AE138" s="1">
        <v>0</v>
      </c>
      <c r="AF138" s="1">
        <v>0</v>
      </c>
      <c r="AG138" s="1">
        <v>0</v>
      </c>
      <c r="AH138" s="111">
        <v>0.40770899999999999</v>
      </c>
      <c r="AI138" s="1">
        <v>0</v>
      </c>
      <c r="AJ138" s="1">
        <v>0</v>
      </c>
      <c r="AK138" s="111">
        <v>19.395344000000001</v>
      </c>
      <c r="AL138" s="1">
        <v>0</v>
      </c>
      <c r="AM138" s="1">
        <v>0</v>
      </c>
      <c r="AN138" s="111">
        <f t="shared" si="7"/>
        <v>19.803053000000002</v>
      </c>
      <c r="AO138" s="1">
        <f t="shared" si="8"/>
        <v>0</v>
      </c>
      <c r="AP138" s="126">
        <f t="shared" si="9"/>
        <v>0</v>
      </c>
    </row>
    <row r="139" spans="1:42" x14ac:dyDescent="0.3">
      <c r="A139" s="1">
        <v>133</v>
      </c>
      <c r="B139" s="1" t="s">
        <v>40</v>
      </c>
      <c r="C139" s="1">
        <v>1267</v>
      </c>
      <c r="D139" s="1">
        <v>10000</v>
      </c>
      <c r="E139" s="1">
        <v>-5.7951709999999999</v>
      </c>
      <c r="F139" s="1">
        <v>-1249016.4943029999</v>
      </c>
      <c r="G139" s="1">
        <v>-902006.43389099999</v>
      </c>
      <c r="H139" s="1">
        <v>225.30926199999999</v>
      </c>
      <c r="I139" s="1">
        <v>120.80288899999999</v>
      </c>
      <c r="J139" s="1">
        <v>28.632763000000001</v>
      </c>
      <c r="K139" s="1">
        <v>2.8009580000000001</v>
      </c>
      <c r="L139" s="1">
        <v>1.2189129999999999</v>
      </c>
      <c r="M139" s="111">
        <v>100</v>
      </c>
      <c r="N139" s="1">
        <v>79.794962999999996</v>
      </c>
      <c r="O139" s="1">
        <v>0.40420299999999998</v>
      </c>
      <c r="P139" s="1">
        <v>19.800833000000001</v>
      </c>
      <c r="Q139" s="1">
        <v>0</v>
      </c>
      <c r="R139" s="111">
        <v>44.257933000000001</v>
      </c>
      <c r="S139" s="1">
        <v>4.487171</v>
      </c>
      <c r="T139" s="1">
        <v>12.84538</v>
      </c>
      <c r="U139" s="1">
        <v>3.0707100000000001</v>
      </c>
      <c r="V139" s="1">
        <v>9.8647760000000009</v>
      </c>
      <c r="W139" s="1">
        <v>0.21302499999999999</v>
      </c>
      <c r="X139" s="1">
        <v>7.1068059999999997</v>
      </c>
      <c r="Y139" s="1">
        <v>11.755514</v>
      </c>
      <c r="Z139" s="1">
        <v>3.2033149999999999</v>
      </c>
      <c r="AA139" s="1">
        <v>0.96487699999999998</v>
      </c>
      <c r="AB139" s="1">
        <v>1.0776539999999999</v>
      </c>
      <c r="AC139" s="1">
        <v>1.1528400000000001</v>
      </c>
      <c r="AD139" s="1">
        <v>0</v>
      </c>
      <c r="AE139" s="1">
        <v>0</v>
      </c>
      <c r="AF139" s="1">
        <v>0</v>
      </c>
      <c r="AG139" s="1">
        <v>0</v>
      </c>
      <c r="AH139" s="111">
        <v>0.40420299999999998</v>
      </c>
      <c r="AI139" s="1">
        <v>0</v>
      </c>
      <c r="AJ139" s="1">
        <v>0</v>
      </c>
      <c r="AK139" s="111">
        <v>19.800833000000001</v>
      </c>
      <c r="AL139" s="1">
        <v>0</v>
      </c>
      <c r="AM139" s="1">
        <v>0</v>
      </c>
      <c r="AN139" s="111">
        <f t="shared" si="7"/>
        <v>20.205036</v>
      </c>
      <c r="AO139" s="1">
        <f t="shared" si="8"/>
        <v>0</v>
      </c>
      <c r="AP139" s="126">
        <f t="shared" si="9"/>
        <v>0</v>
      </c>
    </row>
    <row r="140" spans="1:42" x14ac:dyDescent="0.3">
      <c r="A140" s="1">
        <v>134</v>
      </c>
      <c r="B140" s="1" t="s">
        <v>40</v>
      </c>
      <c r="C140" s="1">
        <v>1266</v>
      </c>
      <c r="D140" s="1">
        <v>10000</v>
      </c>
      <c r="E140" s="1">
        <v>-5.8093729999999999</v>
      </c>
      <c r="F140" s="1">
        <v>-1242342.4399389999</v>
      </c>
      <c r="G140" s="1">
        <v>-897347.12693799997</v>
      </c>
      <c r="H140" s="1">
        <v>224.146648</v>
      </c>
      <c r="I140" s="1">
        <v>120.172629</v>
      </c>
      <c r="J140" s="1">
        <v>28.489975999999999</v>
      </c>
      <c r="K140" s="1">
        <v>2.8008860000000002</v>
      </c>
      <c r="L140" s="1">
        <v>1.2216419999999999</v>
      </c>
      <c r="M140" s="111">
        <v>100</v>
      </c>
      <c r="N140" s="1">
        <v>79.396429999999995</v>
      </c>
      <c r="O140" s="1">
        <v>0.400754</v>
      </c>
      <c r="P140" s="1">
        <v>20.202815999999999</v>
      </c>
      <c r="Q140" s="1">
        <v>0</v>
      </c>
      <c r="R140" s="111">
        <v>44.241610000000001</v>
      </c>
      <c r="S140" s="1">
        <v>4.4986220000000001</v>
      </c>
      <c r="T140" s="1">
        <v>12.87359</v>
      </c>
      <c r="U140" s="1">
        <v>3.070303</v>
      </c>
      <c r="V140" s="1">
        <v>9.8910970000000002</v>
      </c>
      <c r="W140" s="1">
        <v>0.21409400000000001</v>
      </c>
      <c r="X140" s="1">
        <v>7.0703839999999998</v>
      </c>
      <c r="Y140" s="1">
        <v>11.712135</v>
      </c>
      <c r="Z140" s="1">
        <v>3.216755</v>
      </c>
      <c r="AA140" s="1">
        <v>0.96972000000000003</v>
      </c>
      <c r="AB140" s="1">
        <v>1.083064</v>
      </c>
      <c r="AC140" s="1">
        <v>1.1586259999999999</v>
      </c>
      <c r="AD140" s="1">
        <v>0</v>
      </c>
      <c r="AE140" s="1">
        <v>0</v>
      </c>
      <c r="AF140" s="1">
        <v>0</v>
      </c>
      <c r="AG140" s="1">
        <v>0</v>
      </c>
      <c r="AH140" s="111">
        <v>0.400754</v>
      </c>
      <c r="AI140" s="1">
        <v>0</v>
      </c>
      <c r="AJ140" s="1">
        <v>0</v>
      </c>
      <c r="AK140" s="111">
        <v>20.202815999999999</v>
      </c>
      <c r="AL140" s="1">
        <v>0</v>
      </c>
      <c r="AM140" s="1">
        <v>0</v>
      </c>
      <c r="AN140" s="111">
        <f t="shared" si="7"/>
        <v>20.603569999999998</v>
      </c>
      <c r="AO140" s="1">
        <f t="shared" si="8"/>
        <v>0</v>
      </c>
      <c r="AP140" s="126">
        <f t="shared" si="9"/>
        <v>0</v>
      </c>
    </row>
    <row r="141" spans="1:42" x14ac:dyDescent="0.3">
      <c r="A141" s="1">
        <v>135</v>
      </c>
      <c r="B141" s="1" t="s">
        <v>40</v>
      </c>
      <c r="C141" s="1">
        <v>1265</v>
      </c>
      <c r="D141" s="1">
        <v>10000</v>
      </c>
      <c r="E141" s="1">
        <v>-5.8235950000000001</v>
      </c>
      <c r="F141" s="1">
        <v>-1235727.1522240001</v>
      </c>
      <c r="G141" s="1">
        <v>-892728.87501099997</v>
      </c>
      <c r="H141" s="1">
        <v>222.99403599999999</v>
      </c>
      <c r="I141" s="1">
        <v>119.547865</v>
      </c>
      <c r="J141" s="1">
        <v>28.348445000000002</v>
      </c>
      <c r="K141" s="1">
        <v>2.8008120000000001</v>
      </c>
      <c r="L141" s="1">
        <v>1.224386</v>
      </c>
      <c r="M141" s="111">
        <v>100</v>
      </c>
      <c r="N141" s="1">
        <v>79.001290999999995</v>
      </c>
      <c r="O141" s="1">
        <v>0.39735999999999999</v>
      </c>
      <c r="P141" s="1">
        <v>20.601348999999999</v>
      </c>
      <c r="Q141" s="1">
        <v>0</v>
      </c>
      <c r="R141" s="111">
        <v>44.225577999999999</v>
      </c>
      <c r="S141" s="1">
        <v>4.5099090000000004</v>
      </c>
      <c r="T141" s="1">
        <v>12.901619999999999</v>
      </c>
      <c r="U141" s="1">
        <v>3.0698639999999999</v>
      </c>
      <c r="V141" s="1">
        <v>9.9173729999999995</v>
      </c>
      <c r="W141" s="1">
        <v>0.215165</v>
      </c>
      <c r="X141" s="1">
        <v>7.0340860000000003</v>
      </c>
      <c r="Y141" s="1">
        <v>11.668732</v>
      </c>
      <c r="Z141" s="1">
        <v>3.2302010000000001</v>
      </c>
      <c r="AA141" s="1">
        <v>0.97457000000000005</v>
      </c>
      <c r="AB141" s="1">
        <v>1.088481</v>
      </c>
      <c r="AC141" s="1">
        <v>1.1644209999999999</v>
      </c>
      <c r="AD141" s="1">
        <v>0</v>
      </c>
      <c r="AE141" s="1">
        <v>0</v>
      </c>
      <c r="AF141" s="1">
        <v>0</v>
      </c>
      <c r="AG141" s="1">
        <v>0</v>
      </c>
      <c r="AH141" s="111">
        <v>0.39735999999999999</v>
      </c>
      <c r="AI141" s="1">
        <v>0</v>
      </c>
      <c r="AJ141" s="1">
        <v>0</v>
      </c>
      <c r="AK141" s="111">
        <v>20.601348999999999</v>
      </c>
      <c r="AL141" s="1">
        <v>0</v>
      </c>
      <c r="AM141" s="1">
        <v>0</v>
      </c>
      <c r="AN141" s="111">
        <f t="shared" si="7"/>
        <v>20.998708999999998</v>
      </c>
      <c r="AO141" s="1">
        <f t="shared" si="8"/>
        <v>0</v>
      </c>
      <c r="AP141" s="126">
        <f t="shared" si="9"/>
        <v>0</v>
      </c>
    </row>
    <row r="142" spans="1:42" x14ac:dyDescent="0.3">
      <c r="A142" s="1">
        <v>136</v>
      </c>
      <c r="B142" s="1" t="s">
        <v>40</v>
      </c>
      <c r="C142" s="1">
        <v>1264</v>
      </c>
      <c r="D142" s="1">
        <v>10000</v>
      </c>
      <c r="E142" s="1">
        <v>-5.8378360000000002</v>
      </c>
      <c r="F142" s="1">
        <v>-1229169.6963569999</v>
      </c>
      <c r="G142" s="1">
        <v>-888151.01823699998</v>
      </c>
      <c r="H142" s="1">
        <v>221.851269</v>
      </c>
      <c r="I142" s="1">
        <v>118.92850900000001</v>
      </c>
      <c r="J142" s="1">
        <v>28.208148999999999</v>
      </c>
      <c r="K142" s="1">
        <v>2.8007339999999998</v>
      </c>
      <c r="L142" s="1">
        <v>1.2271449999999999</v>
      </c>
      <c r="M142" s="111">
        <v>100</v>
      </c>
      <c r="N142" s="1">
        <v>78.609489999999994</v>
      </c>
      <c r="O142" s="1">
        <v>0.39402199999999998</v>
      </c>
      <c r="P142" s="1">
        <v>20.996487999999999</v>
      </c>
      <c r="Q142" s="1">
        <v>0</v>
      </c>
      <c r="R142" s="111">
        <v>44.209842999999999</v>
      </c>
      <c r="S142" s="1">
        <v>4.5210290000000004</v>
      </c>
      <c r="T142" s="1">
        <v>12.929468</v>
      </c>
      <c r="U142" s="1">
        <v>3.069391</v>
      </c>
      <c r="V142" s="1">
        <v>9.9436060000000008</v>
      </c>
      <c r="W142" s="1">
        <v>0.21623700000000001</v>
      </c>
      <c r="X142" s="1">
        <v>6.9979110000000002</v>
      </c>
      <c r="Y142" s="1">
        <v>11.625303000000001</v>
      </c>
      <c r="Z142" s="1">
        <v>3.243652</v>
      </c>
      <c r="AA142" s="1">
        <v>0.97942799999999997</v>
      </c>
      <c r="AB142" s="1">
        <v>1.093906</v>
      </c>
      <c r="AC142" s="1">
        <v>1.1702250000000001</v>
      </c>
      <c r="AD142" s="1">
        <v>0</v>
      </c>
      <c r="AE142" s="1">
        <v>0</v>
      </c>
      <c r="AF142" s="1">
        <v>0</v>
      </c>
      <c r="AG142" s="1">
        <v>0</v>
      </c>
      <c r="AH142" s="111">
        <v>0.39402199999999998</v>
      </c>
      <c r="AI142" s="1">
        <v>0</v>
      </c>
      <c r="AJ142" s="1">
        <v>0</v>
      </c>
      <c r="AK142" s="111">
        <v>20.996489</v>
      </c>
      <c r="AL142" s="1">
        <v>0</v>
      </c>
      <c r="AM142" s="1">
        <v>0</v>
      </c>
      <c r="AN142" s="111">
        <f t="shared" si="7"/>
        <v>21.390511</v>
      </c>
      <c r="AO142" s="1">
        <f t="shared" si="8"/>
        <v>0</v>
      </c>
      <c r="AP142" s="126">
        <f t="shared" si="9"/>
        <v>0</v>
      </c>
    </row>
    <row r="143" spans="1:42" x14ac:dyDescent="0.3">
      <c r="A143" s="1">
        <v>137</v>
      </c>
      <c r="B143" s="1" t="s">
        <v>40</v>
      </c>
      <c r="C143" s="1">
        <v>1263</v>
      </c>
      <c r="D143" s="1">
        <v>10000</v>
      </c>
      <c r="E143" s="1">
        <v>-5.8520979999999998</v>
      </c>
      <c r="F143" s="1">
        <v>-1222669.1496220001</v>
      </c>
      <c r="G143" s="1">
        <v>-883612.90508299996</v>
      </c>
      <c r="H143" s="1">
        <v>220.718188</v>
      </c>
      <c r="I143" s="1">
        <v>118.31447199999999</v>
      </c>
      <c r="J143" s="1">
        <v>28.069068999999999</v>
      </c>
      <c r="K143" s="1">
        <v>2.8006530000000001</v>
      </c>
      <c r="L143" s="1">
        <v>1.229919</v>
      </c>
      <c r="M143" s="111">
        <v>100</v>
      </c>
      <c r="N143" s="1">
        <v>78.220974999999996</v>
      </c>
      <c r="O143" s="1">
        <v>0.39073799999999997</v>
      </c>
      <c r="P143" s="1">
        <v>21.388287999999999</v>
      </c>
      <c r="Q143" s="1">
        <v>0</v>
      </c>
      <c r="R143" s="111">
        <v>44.194406000000001</v>
      </c>
      <c r="S143" s="1">
        <v>4.5319779999999996</v>
      </c>
      <c r="T143" s="1">
        <v>12.957134999999999</v>
      </c>
      <c r="U143" s="1">
        <v>3.0688870000000001</v>
      </c>
      <c r="V143" s="1">
        <v>9.9697980000000008</v>
      </c>
      <c r="W143" s="1">
        <v>0.217311</v>
      </c>
      <c r="X143" s="1">
        <v>6.9618599999999997</v>
      </c>
      <c r="Y143" s="1">
        <v>11.581846000000001</v>
      </c>
      <c r="Z143" s="1">
        <v>3.2571099999999999</v>
      </c>
      <c r="AA143" s="1">
        <v>0.98429199999999994</v>
      </c>
      <c r="AB143" s="1">
        <v>1.0993390000000001</v>
      </c>
      <c r="AC143" s="1">
        <v>1.1760379999999999</v>
      </c>
      <c r="AD143" s="1">
        <v>0</v>
      </c>
      <c r="AE143" s="1">
        <v>0</v>
      </c>
      <c r="AF143" s="1">
        <v>0</v>
      </c>
      <c r="AG143" s="1">
        <v>0</v>
      </c>
      <c r="AH143" s="111">
        <v>0.39073799999999997</v>
      </c>
      <c r="AI143" s="1">
        <v>0</v>
      </c>
      <c r="AJ143" s="1">
        <v>0</v>
      </c>
      <c r="AK143" s="111">
        <v>21.388287999999999</v>
      </c>
      <c r="AL143" s="1">
        <v>0</v>
      </c>
      <c r="AM143" s="1">
        <v>0</v>
      </c>
      <c r="AN143" s="111">
        <f t="shared" si="7"/>
        <v>21.779025999999998</v>
      </c>
      <c r="AO143" s="1">
        <f t="shared" si="8"/>
        <v>0</v>
      </c>
      <c r="AP143" s="126">
        <f t="shared" si="9"/>
        <v>0</v>
      </c>
    </row>
    <row r="144" spans="1:42" x14ac:dyDescent="0.3">
      <c r="A144" s="1">
        <v>138</v>
      </c>
      <c r="B144" s="1" t="s">
        <v>40</v>
      </c>
      <c r="C144" s="1">
        <v>1262</v>
      </c>
      <c r="D144" s="1">
        <v>10000</v>
      </c>
      <c r="E144" s="1">
        <v>-5.8663809999999996</v>
      </c>
      <c r="F144" s="1">
        <v>-1216224.6007999999</v>
      </c>
      <c r="G144" s="1">
        <v>-879113.89193399996</v>
      </c>
      <c r="H144" s="1">
        <v>219.594638</v>
      </c>
      <c r="I144" s="1">
        <v>117.705669</v>
      </c>
      <c r="J144" s="1">
        <v>27.931187000000001</v>
      </c>
      <c r="K144" s="1">
        <v>2.8005680000000002</v>
      </c>
      <c r="L144" s="1">
        <v>1.23271</v>
      </c>
      <c r="M144" s="111">
        <v>100</v>
      </c>
      <c r="N144" s="1">
        <v>77.83569</v>
      </c>
      <c r="O144" s="1">
        <v>0.38750800000000002</v>
      </c>
      <c r="P144" s="1">
        <v>21.776803000000001</v>
      </c>
      <c r="Q144" s="1">
        <v>0</v>
      </c>
      <c r="R144" s="111">
        <v>44.179273999999999</v>
      </c>
      <c r="S144" s="1">
        <v>4.5427540000000004</v>
      </c>
      <c r="T144" s="1">
        <v>12.984619</v>
      </c>
      <c r="U144" s="1">
        <v>3.068349</v>
      </c>
      <c r="V144" s="1">
        <v>9.9959480000000003</v>
      </c>
      <c r="W144" s="1">
        <v>0.218387</v>
      </c>
      <c r="X144" s="1">
        <v>6.9259320000000004</v>
      </c>
      <c r="Y144" s="1">
        <v>11.538358000000001</v>
      </c>
      <c r="Z144" s="1">
        <v>3.2705739999999999</v>
      </c>
      <c r="AA144" s="1">
        <v>0.98916400000000004</v>
      </c>
      <c r="AB144" s="1">
        <v>1.104781</v>
      </c>
      <c r="AC144" s="1">
        <v>1.181859</v>
      </c>
      <c r="AD144" s="1">
        <v>0</v>
      </c>
      <c r="AE144" s="1">
        <v>0</v>
      </c>
      <c r="AF144" s="1">
        <v>0</v>
      </c>
      <c r="AG144" s="1">
        <v>0</v>
      </c>
      <c r="AH144" s="111">
        <v>0.38750800000000002</v>
      </c>
      <c r="AI144" s="1">
        <v>0</v>
      </c>
      <c r="AJ144" s="1">
        <v>0</v>
      </c>
      <c r="AK144" s="111">
        <v>21.776802</v>
      </c>
      <c r="AL144" s="1">
        <v>0</v>
      </c>
      <c r="AM144" s="1">
        <v>0</v>
      </c>
      <c r="AN144" s="111">
        <f t="shared" si="7"/>
        <v>22.16431</v>
      </c>
      <c r="AO144" s="1">
        <f t="shared" si="8"/>
        <v>0</v>
      </c>
      <c r="AP144" s="126">
        <f t="shared" si="9"/>
        <v>0</v>
      </c>
    </row>
    <row r="145" spans="1:42" x14ac:dyDescent="0.3">
      <c r="A145" s="1">
        <v>139</v>
      </c>
      <c r="B145" s="1" t="s">
        <v>40</v>
      </c>
      <c r="C145" s="1">
        <v>1261</v>
      </c>
      <c r="D145" s="1">
        <v>10000</v>
      </c>
      <c r="E145" s="1">
        <v>-5.8806859999999999</v>
      </c>
      <c r="F145" s="1">
        <v>-1209835.1495449999</v>
      </c>
      <c r="G145" s="1">
        <v>-874653.342634</v>
      </c>
      <c r="H145" s="1">
        <v>218.48046600000001</v>
      </c>
      <c r="I145" s="1">
        <v>117.102013</v>
      </c>
      <c r="J145" s="1">
        <v>27.794481999999999</v>
      </c>
      <c r="K145" s="1">
        <v>2.800481</v>
      </c>
      <c r="L145" s="1">
        <v>1.2355160000000001</v>
      </c>
      <c r="M145" s="111">
        <v>100</v>
      </c>
      <c r="N145" s="1">
        <v>77.453581999999997</v>
      </c>
      <c r="O145" s="1">
        <v>0.38433099999999998</v>
      </c>
      <c r="P145" s="1">
        <v>22.162088000000001</v>
      </c>
      <c r="Q145" s="1">
        <v>0</v>
      </c>
      <c r="R145" s="111">
        <v>44.164448999999998</v>
      </c>
      <c r="S145" s="1">
        <v>4.5533520000000003</v>
      </c>
      <c r="T145" s="1">
        <v>13.011919000000001</v>
      </c>
      <c r="U145" s="1">
        <v>3.0677780000000001</v>
      </c>
      <c r="V145" s="1">
        <v>10.02206</v>
      </c>
      <c r="W145" s="1">
        <v>0.21946399999999999</v>
      </c>
      <c r="X145" s="1">
        <v>6.8901279999999998</v>
      </c>
      <c r="Y145" s="1">
        <v>11.494838</v>
      </c>
      <c r="Z145" s="1">
        <v>3.2840449999999999</v>
      </c>
      <c r="AA145" s="1">
        <v>0.99404400000000004</v>
      </c>
      <c r="AB145" s="1">
        <v>1.110231</v>
      </c>
      <c r="AC145" s="1">
        <v>1.187689</v>
      </c>
      <c r="AD145" s="1">
        <v>0</v>
      </c>
      <c r="AE145" s="1">
        <v>0</v>
      </c>
      <c r="AF145" s="1">
        <v>0</v>
      </c>
      <c r="AG145" s="1">
        <v>0</v>
      </c>
      <c r="AH145" s="111">
        <v>0.38433099999999998</v>
      </c>
      <c r="AI145" s="1">
        <v>0</v>
      </c>
      <c r="AJ145" s="1">
        <v>0</v>
      </c>
      <c r="AK145" s="111">
        <v>22.162088000000001</v>
      </c>
      <c r="AL145" s="1">
        <v>0</v>
      </c>
      <c r="AM145" s="1">
        <v>0</v>
      </c>
      <c r="AN145" s="111">
        <f t="shared" si="7"/>
        <v>22.546419</v>
      </c>
      <c r="AO145" s="1">
        <f t="shared" si="8"/>
        <v>0</v>
      </c>
      <c r="AP145" s="126">
        <f t="shared" si="9"/>
        <v>0</v>
      </c>
    </row>
    <row r="146" spans="1:42" x14ac:dyDescent="0.3">
      <c r="A146" s="1">
        <v>140</v>
      </c>
      <c r="B146" s="1" t="s">
        <v>40</v>
      </c>
      <c r="C146" s="1">
        <v>1260</v>
      </c>
      <c r="D146" s="1">
        <v>10000</v>
      </c>
      <c r="E146" s="1">
        <v>-5.8950129999999996</v>
      </c>
      <c r="F146" s="1">
        <v>-1203499.905759</v>
      </c>
      <c r="G146" s="1">
        <v>-870230.62804900005</v>
      </c>
      <c r="H146" s="1">
        <v>217.375519</v>
      </c>
      <c r="I146" s="1">
        <v>116.50342000000001</v>
      </c>
      <c r="J146" s="1">
        <v>27.658936000000001</v>
      </c>
      <c r="K146" s="1">
        <v>2.8003900000000002</v>
      </c>
      <c r="L146" s="1">
        <v>1.2383390000000001</v>
      </c>
      <c r="M146" s="111">
        <v>100</v>
      </c>
      <c r="N146" s="1">
        <v>77.074597999999995</v>
      </c>
      <c r="O146" s="1">
        <v>0.38120700000000002</v>
      </c>
      <c r="P146" s="1">
        <v>22.544194999999998</v>
      </c>
      <c r="Q146" s="1">
        <v>0</v>
      </c>
      <c r="R146" s="111">
        <v>44.149937999999999</v>
      </c>
      <c r="S146" s="1">
        <v>4.5637699999999999</v>
      </c>
      <c r="T146" s="1">
        <v>13.039033999999999</v>
      </c>
      <c r="U146" s="1">
        <v>3.0671729999999999</v>
      </c>
      <c r="V146" s="1">
        <v>10.048135</v>
      </c>
      <c r="W146" s="1">
        <v>0.22054299999999999</v>
      </c>
      <c r="X146" s="1">
        <v>6.8544470000000004</v>
      </c>
      <c r="Y146" s="1">
        <v>11.451283</v>
      </c>
      <c r="Z146" s="1">
        <v>3.2975249999999998</v>
      </c>
      <c r="AA146" s="1">
        <v>0.99893200000000004</v>
      </c>
      <c r="AB146" s="1">
        <v>1.115691</v>
      </c>
      <c r="AC146" s="1">
        <v>1.1935290000000001</v>
      </c>
      <c r="AD146" s="1">
        <v>0</v>
      </c>
      <c r="AE146" s="1">
        <v>0</v>
      </c>
      <c r="AF146" s="1">
        <v>0</v>
      </c>
      <c r="AG146" s="1">
        <v>0</v>
      </c>
      <c r="AH146" s="111">
        <v>0.38120700000000002</v>
      </c>
      <c r="AI146" s="1">
        <v>0</v>
      </c>
      <c r="AJ146" s="1">
        <v>0</v>
      </c>
      <c r="AK146" s="111">
        <v>22.544194999999998</v>
      </c>
      <c r="AL146" s="1">
        <v>0</v>
      </c>
      <c r="AM146" s="1">
        <v>0</v>
      </c>
      <c r="AN146" s="111">
        <f t="shared" si="7"/>
        <v>22.925401999999998</v>
      </c>
      <c r="AO146" s="1">
        <f t="shared" si="8"/>
        <v>0</v>
      </c>
      <c r="AP146" s="126">
        <f t="shared" si="9"/>
        <v>0</v>
      </c>
    </row>
    <row r="147" spans="1:42" x14ac:dyDescent="0.3">
      <c r="A147" s="1">
        <v>141</v>
      </c>
      <c r="B147" s="1" t="s">
        <v>40</v>
      </c>
      <c r="C147" s="1">
        <v>1259</v>
      </c>
      <c r="D147" s="1">
        <v>10000</v>
      </c>
      <c r="E147" s="1">
        <v>-5.9093629999999999</v>
      </c>
      <c r="F147" s="1">
        <v>-1197217.9889549999</v>
      </c>
      <c r="G147" s="1">
        <v>-865845.12559399998</v>
      </c>
      <c r="H147" s="1">
        <v>216.27964800000001</v>
      </c>
      <c r="I147" s="1">
        <v>115.909806</v>
      </c>
      <c r="J147" s="1">
        <v>27.524531</v>
      </c>
      <c r="K147" s="1">
        <v>2.8002959999999999</v>
      </c>
      <c r="L147" s="1">
        <v>1.241179</v>
      </c>
      <c r="M147" s="111">
        <v>100</v>
      </c>
      <c r="N147" s="1">
        <v>76.698687000000007</v>
      </c>
      <c r="O147" s="1">
        <v>0.378135</v>
      </c>
      <c r="P147" s="1">
        <v>22.923178</v>
      </c>
      <c r="Q147" s="1">
        <v>0</v>
      </c>
      <c r="R147" s="111">
        <v>44.135742999999998</v>
      </c>
      <c r="S147" s="1">
        <v>4.5740020000000001</v>
      </c>
      <c r="T147" s="1">
        <v>13.065963</v>
      </c>
      <c r="U147" s="1">
        <v>3.066535</v>
      </c>
      <c r="V147" s="1">
        <v>10.074173999999999</v>
      </c>
      <c r="W147" s="1">
        <v>0.22162399999999999</v>
      </c>
      <c r="X147" s="1">
        <v>6.8188909999999998</v>
      </c>
      <c r="Y147" s="1">
        <v>11.407691</v>
      </c>
      <c r="Z147" s="1">
        <v>3.3110119999999998</v>
      </c>
      <c r="AA147" s="1">
        <v>1.0038279999999999</v>
      </c>
      <c r="AB147" s="1">
        <v>1.121159</v>
      </c>
      <c r="AC147" s="1">
        <v>1.199379</v>
      </c>
      <c r="AD147" s="1">
        <v>0</v>
      </c>
      <c r="AE147" s="1">
        <v>0</v>
      </c>
      <c r="AF147" s="1">
        <v>0</v>
      </c>
      <c r="AG147" s="1">
        <v>0</v>
      </c>
      <c r="AH147" s="111">
        <v>0.378135</v>
      </c>
      <c r="AI147" s="1">
        <v>0</v>
      </c>
      <c r="AJ147" s="1">
        <v>0</v>
      </c>
      <c r="AK147" s="111">
        <v>22.923178</v>
      </c>
      <c r="AL147" s="1">
        <v>0</v>
      </c>
      <c r="AM147" s="1">
        <v>0</v>
      </c>
      <c r="AN147" s="111">
        <f t="shared" si="7"/>
        <v>23.301313</v>
      </c>
      <c r="AO147" s="1">
        <f t="shared" si="8"/>
        <v>0</v>
      </c>
      <c r="AP147" s="126">
        <f t="shared" si="9"/>
        <v>0</v>
      </c>
    </row>
    <row r="148" spans="1:42" x14ac:dyDescent="0.3">
      <c r="A148" s="1">
        <v>142</v>
      </c>
      <c r="B148" s="1" t="s">
        <v>40</v>
      </c>
      <c r="C148" s="1">
        <v>1258</v>
      </c>
      <c r="D148" s="1">
        <v>10000</v>
      </c>
      <c r="E148" s="1">
        <v>-5.9237359999999999</v>
      </c>
      <c r="F148" s="1">
        <v>-1190988.527581</v>
      </c>
      <c r="G148" s="1">
        <v>-861496.21875300002</v>
      </c>
      <c r="H148" s="1">
        <v>215.19270399999999</v>
      </c>
      <c r="I148" s="1">
        <v>115.321089</v>
      </c>
      <c r="J148" s="1">
        <v>27.391248000000001</v>
      </c>
      <c r="K148" s="1">
        <v>2.800198</v>
      </c>
      <c r="L148" s="1">
        <v>1.2440359999999999</v>
      </c>
      <c r="M148" s="111">
        <v>100</v>
      </c>
      <c r="N148" s="1">
        <v>76.325795999999997</v>
      </c>
      <c r="O148" s="1">
        <v>0.37511499999999998</v>
      </c>
      <c r="P148" s="1">
        <v>23.299088999999999</v>
      </c>
      <c r="Q148" s="1">
        <v>0</v>
      </c>
      <c r="R148" s="111">
        <v>44.121870999999999</v>
      </c>
      <c r="S148" s="1">
        <v>4.5840459999999998</v>
      </c>
      <c r="T148" s="1">
        <v>13.092703999999999</v>
      </c>
      <c r="U148" s="1">
        <v>3.0658629999999998</v>
      </c>
      <c r="V148" s="1">
        <v>10.100178</v>
      </c>
      <c r="W148" s="1">
        <v>0.22270699999999999</v>
      </c>
      <c r="X148" s="1">
        <v>6.7834580000000004</v>
      </c>
      <c r="Y148" s="1">
        <v>11.364058</v>
      </c>
      <c r="Z148" s="1">
        <v>3.3245079999999998</v>
      </c>
      <c r="AA148" s="1">
        <v>1.008732</v>
      </c>
      <c r="AB148" s="1">
        <v>1.126636</v>
      </c>
      <c r="AC148" s="1">
        <v>1.2052389999999999</v>
      </c>
      <c r="AD148" s="1">
        <v>0</v>
      </c>
      <c r="AE148" s="1">
        <v>0</v>
      </c>
      <c r="AF148" s="1">
        <v>0</v>
      </c>
      <c r="AG148" s="1">
        <v>0</v>
      </c>
      <c r="AH148" s="111">
        <v>0.37511499999999998</v>
      </c>
      <c r="AI148" s="1">
        <v>0</v>
      </c>
      <c r="AJ148" s="1">
        <v>0</v>
      </c>
      <c r="AK148" s="111">
        <v>23.299088999999999</v>
      </c>
      <c r="AL148" s="1">
        <v>0</v>
      </c>
      <c r="AM148" s="1">
        <v>0</v>
      </c>
      <c r="AN148" s="111">
        <f t="shared" si="7"/>
        <v>23.674204</v>
      </c>
      <c r="AO148" s="1">
        <f t="shared" si="8"/>
        <v>0</v>
      </c>
      <c r="AP148" s="126">
        <f t="shared" si="9"/>
        <v>0</v>
      </c>
    </row>
    <row r="149" spans="1:42" x14ac:dyDescent="0.3">
      <c r="A149" s="1">
        <v>143</v>
      </c>
      <c r="B149" s="1" t="s">
        <v>40</v>
      </c>
      <c r="C149" s="1">
        <v>1257</v>
      </c>
      <c r="D149" s="1">
        <v>10000</v>
      </c>
      <c r="E149" s="1">
        <v>-5.9381339999999998</v>
      </c>
      <c r="F149" s="1">
        <v>-1184810.6583479999</v>
      </c>
      <c r="G149" s="1">
        <v>-857183.29658900003</v>
      </c>
      <c r="H149" s="1">
        <v>214.11453900000001</v>
      </c>
      <c r="I149" s="1">
        <v>114.737185</v>
      </c>
      <c r="J149" s="1">
        <v>27.259069</v>
      </c>
      <c r="K149" s="1">
        <v>2.8000959999999999</v>
      </c>
      <c r="L149" s="1">
        <v>1.2469110000000001</v>
      </c>
      <c r="M149" s="111">
        <v>100</v>
      </c>
      <c r="N149" s="1">
        <v>75.955873999999994</v>
      </c>
      <c r="O149" s="1">
        <v>0.37214700000000001</v>
      </c>
      <c r="P149" s="1">
        <v>23.671979</v>
      </c>
      <c r="Q149" s="1">
        <v>0</v>
      </c>
      <c r="R149" s="111">
        <v>44.108327000000003</v>
      </c>
      <c r="S149" s="1">
        <v>4.593896</v>
      </c>
      <c r="T149" s="1">
        <v>13.119256</v>
      </c>
      <c r="U149" s="1">
        <v>3.065156</v>
      </c>
      <c r="V149" s="1">
        <v>10.126151</v>
      </c>
      <c r="W149" s="1">
        <v>0.22379199999999999</v>
      </c>
      <c r="X149" s="1">
        <v>6.7481479999999996</v>
      </c>
      <c r="Y149" s="1">
        <v>11.320383</v>
      </c>
      <c r="Z149" s="1">
        <v>3.3380139999999998</v>
      </c>
      <c r="AA149" s="1">
        <v>1.0136449999999999</v>
      </c>
      <c r="AB149" s="1">
        <v>1.132123</v>
      </c>
      <c r="AC149" s="1">
        <v>1.2111080000000001</v>
      </c>
      <c r="AD149" s="1">
        <v>0</v>
      </c>
      <c r="AE149" s="1">
        <v>0</v>
      </c>
      <c r="AF149" s="1">
        <v>0</v>
      </c>
      <c r="AG149" s="1">
        <v>0</v>
      </c>
      <c r="AH149" s="111">
        <v>0.37214700000000001</v>
      </c>
      <c r="AI149" s="1">
        <v>0</v>
      </c>
      <c r="AJ149" s="1">
        <v>0</v>
      </c>
      <c r="AK149" s="111">
        <v>23.671980000000001</v>
      </c>
      <c r="AL149" s="1">
        <v>0</v>
      </c>
      <c r="AM149" s="1">
        <v>0</v>
      </c>
      <c r="AN149" s="111">
        <f t="shared" si="7"/>
        <v>24.044127000000003</v>
      </c>
      <c r="AO149" s="1">
        <f t="shared" si="8"/>
        <v>0</v>
      </c>
      <c r="AP149" s="126">
        <f t="shared" si="9"/>
        <v>0</v>
      </c>
    </row>
    <row r="150" spans="1:42" x14ac:dyDescent="0.3">
      <c r="A150" s="1">
        <v>144</v>
      </c>
      <c r="B150" s="1" t="s">
        <v>40</v>
      </c>
      <c r="C150" s="1">
        <v>1256</v>
      </c>
      <c r="D150" s="1">
        <v>10000</v>
      </c>
      <c r="E150" s="1">
        <v>-5.9525569999999997</v>
      </c>
      <c r="F150" s="1">
        <v>-1178683.5254919999</v>
      </c>
      <c r="G150" s="1">
        <v>-852905.75320699997</v>
      </c>
      <c r="H150" s="1">
        <v>213.045007</v>
      </c>
      <c r="I150" s="1">
        <v>114.15801399999999</v>
      </c>
      <c r="J150" s="1">
        <v>27.127976</v>
      </c>
      <c r="K150" s="1">
        <v>2.7999909999999999</v>
      </c>
      <c r="L150" s="1">
        <v>1.249803</v>
      </c>
      <c r="M150" s="111">
        <v>100</v>
      </c>
      <c r="N150" s="1">
        <v>75.58887</v>
      </c>
      <c r="O150" s="1">
        <v>0.36922899999999997</v>
      </c>
      <c r="P150" s="1">
        <v>24.041900999999999</v>
      </c>
      <c r="Q150" s="1">
        <v>0</v>
      </c>
      <c r="R150" s="111">
        <v>44.095115999999997</v>
      </c>
      <c r="S150" s="1">
        <v>4.603548</v>
      </c>
      <c r="T150" s="1">
        <v>13.145618000000001</v>
      </c>
      <c r="U150" s="1">
        <v>3.0644149999999999</v>
      </c>
      <c r="V150" s="1">
        <v>10.152093000000001</v>
      </c>
      <c r="W150" s="1">
        <v>0.22487799999999999</v>
      </c>
      <c r="X150" s="1">
        <v>6.7129630000000002</v>
      </c>
      <c r="Y150" s="1">
        <v>11.276662</v>
      </c>
      <c r="Z150" s="1">
        <v>3.351531</v>
      </c>
      <c r="AA150" s="1">
        <v>1.018567</v>
      </c>
      <c r="AB150" s="1">
        <v>1.1376200000000001</v>
      </c>
      <c r="AC150" s="1">
        <v>1.2169890000000001</v>
      </c>
      <c r="AD150" s="1">
        <v>0</v>
      </c>
      <c r="AE150" s="1">
        <v>0</v>
      </c>
      <c r="AF150" s="1">
        <v>0</v>
      </c>
      <c r="AG150" s="1">
        <v>0</v>
      </c>
      <c r="AH150" s="111">
        <v>0.36922899999999997</v>
      </c>
      <c r="AI150" s="1">
        <v>0</v>
      </c>
      <c r="AJ150" s="1">
        <v>0</v>
      </c>
      <c r="AK150" s="111">
        <v>24.041900999999999</v>
      </c>
      <c r="AL150" s="1">
        <v>0</v>
      </c>
      <c r="AM150" s="1">
        <v>0</v>
      </c>
      <c r="AN150" s="111">
        <f t="shared" si="7"/>
        <v>24.41113</v>
      </c>
      <c r="AO150" s="1">
        <f t="shared" si="8"/>
        <v>0</v>
      </c>
      <c r="AP150" s="126">
        <f t="shared" si="9"/>
        <v>0</v>
      </c>
    </row>
    <row r="151" spans="1:42" x14ac:dyDescent="0.3">
      <c r="A151" s="1">
        <v>145</v>
      </c>
      <c r="B151" s="1" t="s">
        <v>40</v>
      </c>
      <c r="C151" s="1">
        <v>1255</v>
      </c>
      <c r="D151" s="1">
        <v>10000</v>
      </c>
      <c r="E151" s="1">
        <v>-5.9670050000000003</v>
      </c>
      <c r="F151" s="1">
        <v>-1172606.2800479999</v>
      </c>
      <c r="G151" s="1">
        <v>-848662.987234</v>
      </c>
      <c r="H151" s="1">
        <v>211.98396299999999</v>
      </c>
      <c r="I151" s="1">
        <v>113.583494</v>
      </c>
      <c r="J151" s="1">
        <v>26.997951</v>
      </c>
      <c r="K151" s="1">
        <v>2.7998829999999999</v>
      </c>
      <c r="L151" s="1">
        <v>1.2527140000000001</v>
      </c>
      <c r="M151" s="111">
        <v>100</v>
      </c>
      <c r="N151" s="1">
        <v>75.224732000000003</v>
      </c>
      <c r="O151" s="1">
        <v>0.36636299999999999</v>
      </c>
      <c r="P151" s="1">
        <v>24.408905000000001</v>
      </c>
      <c r="Q151" s="1">
        <v>0</v>
      </c>
      <c r="R151" s="111">
        <v>44.082245</v>
      </c>
      <c r="S151" s="1">
        <v>4.612997</v>
      </c>
      <c r="T151" s="1">
        <v>13.171787999999999</v>
      </c>
      <c r="U151" s="1">
        <v>3.0636389999999998</v>
      </c>
      <c r="V151" s="1">
        <v>10.178006999999999</v>
      </c>
      <c r="W151" s="1">
        <v>0.225967</v>
      </c>
      <c r="X151" s="1">
        <v>6.6779029999999997</v>
      </c>
      <c r="Y151" s="1">
        <v>11.232893000000001</v>
      </c>
      <c r="Z151" s="1">
        <v>3.3650579999999999</v>
      </c>
      <c r="AA151" s="1">
        <v>1.0234970000000001</v>
      </c>
      <c r="AB151" s="1">
        <v>1.143127</v>
      </c>
      <c r="AC151" s="1">
        <v>1.22288</v>
      </c>
      <c r="AD151" s="1">
        <v>0</v>
      </c>
      <c r="AE151" s="1">
        <v>0</v>
      </c>
      <c r="AF151" s="1">
        <v>0</v>
      </c>
      <c r="AG151" s="1">
        <v>0</v>
      </c>
      <c r="AH151" s="111">
        <v>0.36636299999999999</v>
      </c>
      <c r="AI151" s="1">
        <v>0</v>
      </c>
      <c r="AJ151" s="1">
        <v>0</v>
      </c>
      <c r="AK151" s="111">
        <v>24.408905000000001</v>
      </c>
      <c r="AL151" s="1">
        <v>0</v>
      </c>
      <c r="AM151" s="1">
        <v>0</v>
      </c>
      <c r="AN151" s="111">
        <f t="shared" si="7"/>
        <v>24.775268000000001</v>
      </c>
      <c r="AO151" s="1">
        <f t="shared" si="8"/>
        <v>0</v>
      </c>
      <c r="AP151" s="126">
        <f t="shared" si="9"/>
        <v>0</v>
      </c>
    </row>
    <row r="152" spans="1:42" x14ac:dyDescent="0.3">
      <c r="A152" s="1">
        <v>146</v>
      </c>
      <c r="B152" s="1" t="s">
        <v>40</v>
      </c>
      <c r="C152" s="1">
        <v>1254</v>
      </c>
      <c r="D152" s="1">
        <v>10000</v>
      </c>
      <c r="E152" s="1">
        <v>-5.9814800000000004</v>
      </c>
      <c r="F152" s="1">
        <v>-1166578.0790530001</v>
      </c>
      <c r="G152" s="1">
        <v>-844454.40122799994</v>
      </c>
      <c r="H152" s="1">
        <v>210.931263</v>
      </c>
      <c r="I152" s="1">
        <v>113.01354499999999</v>
      </c>
      <c r="J152" s="1">
        <v>26.868977000000001</v>
      </c>
      <c r="K152" s="1">
        <v>2.7997700000000001</v>
      </c>
      <c r="L152" s="1">
        <v>1.255644</v>
      </c>
      <c r="M152" s="111">
        <v>100</v>
      </c>
      <c r="N152" s="1">
        <v>74.863411999999997</v>
      </c>
      <c r="O152" s="1">
        <v>0.36354700000000001</v>
      </c>
      <c r="P152" s="1">
        <v>24.773040999999999</v>
      </c>
      <c r="Q152" s="1">
        <v>0</v>
      </c>
      <c r="R152" s="111">
        <v>44.069719999999997</v>
      </c>
      <c r="S152" s="1">
        <v>4.6222390000000004</v>
      </c>
      <c r="T152" s="1">
        <v>13.197763999999999</v>
      </c>
      <c r="U152" s="1">
        <v>3.0628280000000001</v>
      </c>
      <c r="V152" s="1">
        <v>10.203894</v>
      </c>
      <c r="W152" s="1">
        <v>0.22705800000000001</v>
      </c>
      <c r="X152" s="1">
        <v>6.6429669999999996</v>
      </c>
      <c r="Y152" s="1">
        <v>11.189071999999999</v>
      </c>
      <c r="Z152" s="1">
        <v>3.3785959999999999</v>
      </c>
      <c r="AA152" s="1">
        <v>1.028437</v>
      </c>
      <c r="AB152" s="1">
        <v>1.148644</v>
      </c>
      <c r="AC152" s="1">
        <v>1.228782</v>
      </c>
      <c r="AD152" s="1">
        <v>0</v>
      </c>
      <c r="AE152" s="1">
        <v>0</v>
      </c>
      <c r="AF152" s="1">
        <v>0</v>
      </c>
      <c r="AG152" s="1">
        <v>0</v>
      </c>
      <c r="AH152" s="111">
        <v>0.36354700000000001</v>
      </c>
      <c r="AI152" s="1">
        <v>0</v>
      </c>
      <c r="AJ152" s="1">
        <v>0</v>
      </c>
      <c r="AK152" s="111">
        <v>24.773040999999999</v>
      </c>
      <c r="AL152" s="1">
        <v>0</v>
      </c>
      <c r="AM152" s="1">
        <v>0</v>
      </c>
      <c r="AN152" s="111">
        <f t="shared" si="7"/>
        <v>25.136588</v>
      </c>
      <c r="AO152" s="1">
        <f t="shared" si="8"/>
        <v>0</v>
      </c>
      <c r="AP152" s="126">
        <f t="shared" si="9"/>
        <v>0</v>
      </c>
    </row>
    <row r="153" spans="1:42" x14ac:dyDescent="0.3">
      <c r="A153" s="1">
        <v>147</v>
      </c>
      <c r="B153" s="1" t="s">
        <v>40</v>
      </c>
      <c r="C153" s="1">
        <v>1253</v>
      </c>
      <c r="D153" s="1">
        <v>10000</v>
      </c>
      <c r="E153" s="1">
        <v>-5.9959819999999997</v>
      </c>
      <c r="F153" s="1">
        <v>-1160598.0847149999</v>
      </c>
      <c r="G153" s="1">
        <v>-840279.40108600003</v>
      </c>
      <c r="H153" s="1">
        <v>209.886763</v>
      </c>
      <c r="I153" s="1">
        <v>112.448086</v>
      </c>
      <c r="J153" s="1">
        <v>26.741035</v>
      </c>
      <c r="K153" s="1">
        <v>2.7996539999999999</v>
      </c>
      <c r="L153" s="1">
        <v>1.2585930000000001</v>
      </c>
      <c r="M153" s="111">
        <v>100</v>
      </c>
      <c r="N153" s="1">
        <v>74.504857000000001</v>
      </c>
      <c r="O153" s="1">
        <v>0.36078100000000002</v>
      </c>
      <c r="P153" s="1">
        <v>25.134361999999999</v>
      </c>
      <c r="Q153" s="1">
        <v>0</v>
      </c>
      <c r="R153" s="111">
        <v>44.057547</v>
      </c>
      <c r="S153" s="1">
        <v>4.6312680000000004</v>
      </c>
      <c r="T153" s="1">
        <v>13.223545</v>
      </c>
      <c r="U153" s="1">
        <v>3.0619809999999998</v>
      </c>
      <c r="V153" s="1">
        <v>10.229756999999999</v>
      </c>
      <c r="W153" s="1">
        <v>0.22814999999999999</v>
      </c>
      <c r="X153" s="1">
        <v>6.6081560000000001</v>
      </c>
      <c r="Y153" s="1">
        <v>11.145194999999999</v>
      </c>
      <c r="Z153" s="1">
        <v>3.392147</v>
      </c>
      <c r="AA153" s="1">
        <v>1.0333859999999999</v>
      </c>
      <c r="AB153" s="1">
        <v>1.154172</v>
      </c>
      <c r="AC153" s="1">
        <v>1.2346950000000001</v>
      </c>
      <c r="AD153" s="1">
        <v>0</v>
      </c>
      <c r="AE153" s="1">
        <v>0</v>
      </c>
      <c r="AF153" s="1">
        <v>0</v>
      </c>
      <c r="AG153" s="1">
        <v>0</v>
      </c>
      <c r="AH153" s="111">
        <v>0.36078100000000002</v>
      </c>
      <c r="AI153" s="1">
        <v>0</v>
      </c>
      <c r="AJ153" s="1">
        <v>0</v>
      </c>
      <c r="AK153" s="111">
        <v>25.134360999999998</v>
      </c>
      <c r="AL153" s="1">
        <v>0</v>
      </c>
      <c r="AM153" s="1">
        <v>0</v>
      </c>
      <c r="AN153" s="111">
        <f t="shared" si="7"/>
        <v>25.495141999999998</v>
      </c>
      <c r="AO153" s="1">
        <f t="shared" si="8"/>
        <v>0</v>
      </c>
      <c r="AP153" s="126">
        <f t="shared" si="9"/>
        <v>0</v>
      </c>
    </row>
    <row r="154" spans="1:42" x14ac:dyDescent="0.3">
      <c r="A154" s="1">
        <v>148</v>
      </c>
      <c r="B154" s="1" t="s">
        <v>40</v>
      </c>
      <c r="C154" s="1">
        <v>1252</v>
      </c>
      <c r="D154" s="1">
        <v>10000</v>
      </c>
      <c r="E154" s="1">
        <v>-6.0105120000000003</v>
      </c>
      <c r="F154" s="1">
        <v>-1154665.4635389999</v>
      </c>
      <c r="G154" s="1">
        <v>-836137.39539600001</v>
      </c>
      <c r="H154" s="1">
        <v>208.85032200000001</v>
      </c>
      <c r="I154" s="1">
        <v>111.88703700000001</v>
      </c>
      <c r="J154" s="1">
        <v>26.614108999999999</v>
      </c>
      <c r="K154" s="1">
        <v>2.7995329999999998</v>
      </c>
      <c r="L154" s="1">
        <v>1.2615609999999999</v>
      </c>
      <c r="M154" s="111">
        <v>100</v>
      </c>
      <c r="N154" s="1">
        <v>74.149017999999998</v>
      </c>
      <c r="O154" s="1">
        <v>0.358066</v>
      </c>
      <c r="P154" s="1">
        <v>25.492916000000001</v>
      </c>
      <c r="Q154" s="1">
        <v>0</v>
      </c>
      <c r="R154" s="111">
        <v>44.045734000000003</v>
      </c>
      <c r="S154" s="1">
        <v>4.6400790000000001</v>
      </c>
      <c r="T154" s="1">
        <v>13.249127</v>
      </c>
      <c r="U154" s="1">
        <v>3.0610970000000002</v>
      </c>
      <c r="V154" s="1">
        <v>10.255599</v>
      </c>
      <c r="W154" s="1">
        <v>0.229245</v>
      </c>
      <c r="X154" s="1">
        <v>6.5734700000000004</v>
      </c>
      <c r="Y154" s="1">
        <v>11.10126</v>
      </c>
      <c r="Z154" s="1">
        <v>3.4057119999999999</v>
      </c>
      <c r="AA154" s="1">
        <v>1.038346</v>
      </c>
      <c r="AB154" s="1">
        <v>1.1597109999999999</v>
      </c>
      <c r="AC154" s="1">
        <v>1.240621</v>
      </c>
      <c r="AD154" s="1">
        <v>0</v>
      </c>
      <c r="AE154" s="1">
        <v>0</v>
      </c>
      <c r="AF154" s="1">
        <v>0</v>
      </c>
      <c r="AG154" s="1">
        <v>0</v>
      </c>
      <c r="AH154" s="111">
        <v>0.358066</v>
      </c>
      <c r="AI154" s="1">
        <v>0</v>
      </c>
      <c r="AJ154" s="1">
        <v>0</v>
      </c>
      <c r="AK154" s="111">
        <v>25.492916000000001</v>
      </c>
      <c r="AL154" s="1">
        <v>0</v>
      </c>
      <c r="AM154" s="1">
        <v>0</v>
      </c>
      <c r="AN154" s="111">
        <f t="shared" si="7"/>
        <v>25.850982000000002</v>
      </c>
      <c r="AO154" s="1">
        <f t="shared" si="8"/>
        <v>0</v>
      </c>
      <c r="AP154" s="126">
        <f t="shared" si="9"/>
        <v>0</v>
      </c>
    </row>
    <row r="155" spans="1:42" x14ac:dyDescent="0.3">
      <c r="A155" s="1">
        <v>149</v>
      </c>
      <c r="B155" s="1" t="s">
        <v>40</v>
      </c>
      <c r="C155" s="1">
        <v>1251</v>
      </c>
      <c r="D155" s="1">
        <v>10000</v>
      </c>
      <c r="E155" s="1">
        <v>-6.0250709999999996</v>
      </c>
      <c r="F155" s="1">
        <v>-1148779.3853800001</v>
      </c>
      <c r="G155" s="1">
        <v>-832027.79475400003</v>
      </c>
      <c r="H155" s="1">
        <v>207.82179600000001</v>
      </c>
      <c r="I155" s="1">
        <v>111.33032</v>
      </c>
      <c r="J155" s="1">
        <v>26.48818</v>
      </c>
      <c r="K155" s="1">
        <v>2.7994089999999998</v>
      </c>
      <c r="L155" s="1">
        <v>1.2645500000000001</v>
      </c>
      <c r="M155" s="111">
        <v>100</v>
      </c>
      <c r="N155" s="1">
        <v>73.795844000000002</v>
      </c>
      <c r="O155" s="1">
        <v>0.35540100000000002</v>
      </c>
      <c r="P155" s="1">
        <v>25.848755000000001</v>
      </c>
      <c r="Q155" s="1">
        <v>0</v>
      </c>
      <c r="R155" s="111">
        <v>44.034289000000001</v>
      </c>
      <c r="S155" s="1">
        <v>4.6486640000000001</v>
      </c>
      <c r="T155" s="1">
        <v>13.274509</v>
      </c>
      <c r="U155" s="1">
        <v>3.0601769999999999</v>
      </c>
      <c r="V155" s="1">
        <v>10.281421</v>
      </c>
      <c r="W155" s="1">
        <v>0.23034199999999999</v>
      </c>
      <c r="X155" s="1">
        <v>6.5389099999999996</v>
      </c>
      <c r="Y155" s="1">
        <v>11.057263000000001</v>
      </c>
      <c r="Z155" s="1">
        <v>3.4192900000000002</v>
      </c>
      <c r="AA155" s="1">
        <v>1.043315</v>
      </c>
      <c r="AB155" s="1">
        <v>1.1652610000000001</v>
      </c>
      <c r="AC155" s="1">
        <v>1.2465580000000001</v>
      </c>
      <c r="AD155" s="1">
        <v>0</v>
      </c>
      <c r="AE155" s="1">
        <v>0</v>
      </c>
      <c r="AF155" s="1">
        <v>0</v>
      </c>
      <c r="AG155" s="1">
        <v>0</v>
      </c>
      <c r="AH155" s="111">
        <v>0.35540100000000002</v>
      </c>
      <c r="AI155" s="1">
        <v>0</v>
      </c>
      <c r="AJ155" s="1">
        <v>0</v>
      </c>
      <c r="AK155" s="111">
        <v>25.848755000000001</v>
      </c>
      <c r="AL155" s="1">
        <v>0</v>
      </c>
      <c r="AM155" s="1">
        <v>0</v>
      </c>
      <c r="AN155" s="111">
        <f t="shared" si="7"/>
        <v>26.204156000000001</v>
      </c>
      <c r="AO155" s="1">
        <f t="shared" si="8"/>
        <v>0</v>
      </c>
      <c r="AP155" s="126">
        <f t="shared" si="9"/>
        <v>0</v>
      </c>
    </row>
    <row r="156" spans="1:42" x14ac:dyDescent="0.3">
      <c r="A156" s="1">
        <v>150</v>
      </c>
      <c r="B156" s="1" t="s">
        <v>40</v>
      </c>
      <c r="C156" s="1">
        <v>1250</v>
      </c>
      <c r="D156" s="1">
        <v>10000</v>
      </c>
      <c r="E156" s="1">
        <v>-6.0390730000000001</v>
      </c>
      <c r="F156" s="1">
        <v>-1142939.024312</v>
      </c>
      <c r="G156" s="1">
        <v>-827957.38500600006</v>
      </c>
      <c r="H156" s="1">
        <v>206.79620499999999</v>
      </c>
      <c r="I156" s="1">
        <v>110.76181099999999</v>
      </c>
      <c r="J156" s="1">
        <v>26.362220000000001</v>
      </c>
      <c r="K156" s="1">
        <v>2.799388</v>
      </c>
      <c r="L156" s="1">
        <v>1.268886</v>
      </c>
      <c r="M156" s="111">
        <v>100</v>
      </c>
      <c r="N156" s="1">
        <v>73.418243000000004</v>
      </c>
      <c r="O156" s="1">
        <v>0.37983</v>
      </c>
      <c r="P156" s="1">
        <v>26.201927999999999</v>
      </c>
      <c r="Q156" s="1">
        <v>0</v>
      </c>
      <c r="R156" s="111">
        <v>44.031114000000002</v>
      </c>
      <c r="S156" s="1">
        <v>4.6582059999999998</v>
      </c>
      <c r="T156" s="1">
        <v>13.303146999999999</v>
      </c>
      <c r="U156" s="1">
        <v>3.0597599999999998</v>
      </c>
      <c r="V156" s="1">
        <v>10.310146</v>
      </c>
      <c r="W156" s="1">
        <v>0.23152700000000001</v>
      </c>
      <c r="X156" s="1">
        <v>6.5044000000000004</v>
      </c>
      <c r="Y156" s="1">
        <v>11.003382</v>
      </c>
      <c r="Z156" s="1">
        <v>3.4340459999999999</v>
      </c>
      <c r="AA156" s="1">
        <v>1.048681</v>
      </c>
      <c r="AB156" s="1">
        <v>1.162622</v>
      </c>
      <c r="AC156" s="1">
        <v>1.252969</v>
      </c>
      <c r="AD156" s="1">
        <v>0</v>
      </c>
      <c r="AE156" s="1">
        <v>0</v>
      </c>
      <c r="AF156" s="1">
        <v>0</v>
      </c>
      <c r="AG156" s="1">
        <v>0</v>
      </c>
      <c r="AH156" s="111">
        <v>0.36598000000000003</v>
      </c>
      <c r="AI156" s="1">
        <v>0</v>
      </c>
      <c r="AJ156" s="1">
        <v>1.3849E-2</v>
      </c>
      <c r="AK156" s="111">
        <v>26.201927000000001</v>
      </c>
      <c r="AL156" s="1">
        <v>0</v>
      </c>
      <c r="AM156" s="1">
        <v>0</v>
      </c>
      <c r="AN156" s="111">
        <f t="shared" si="7"/>
        <v>26.567907000000002</v>
      </c>
      <c r="AO156" s="1">
        <f t="shared" si="8"/>
        <v>0</v>
      </c>
      <c r="AP156" s="126">
        <f t="shared" si="9"/>
        <v>1.3849E-2</v>
      </c>
    </row>
    <row r="157" spans="1:42" x14ac:dyDescent="0.3">
      <c r="A157" s="1">
        <v>151</v>
      </c>
      <c r="B157" s="1" t="s">
        <v>40</v>
      </c>
      <c r="C157" s="1">
        <v>1249</v>
      </c>
      <c r="D157" s="1">
        <v>10000</v>
      </c>
      <c r="E157" s="1">
        <v>-6.0529320000000002</v>
      </c>
      <c r="F157" s="1">
        <v>-1136769.3499040001</v>
      </c>
      <c r="G157" s="1">
        <v>-823633.800835</v>
      </c>
      <c r="H157" s="1">
        <v>205.719245</v>
      </c>
      <c r="I157" s="1">
        <v>110.16601900000001</v>
      </c>
      <c r="J157" s="1">
        <v>26.229562000000001</v>
      </c>
      <c r="K157" s="1">
        <v>2.7992680000000001</v>
      </c>
      <c r="L157" s="1">
        <v>1.2731429999999999</v>
      </c>
      <c r="M157" s="111">
        <v>100</v>
      </c>
      <c r="N157" s="1">
        <v>73.035686999999996</v>
      </c>
      <c r="O157" s="1">
        <v>0.38788600000000001</v>
      </c>
      <c r="P157" s="1">
        <v>26.576426999999999</v>
      </c>
      <c r="Q157" s="1">
        <v>0</v>
      </c>
      <c r="R157" s="111">
        <v>44.030664999999999</v>
      </c>
      <c r="S157" s="1">
        <v>4.6678420000000003</v>
      </c>
      <c r="T157" s="1">
        <v>13.332592999999999</v>
      </c>
      <c r="U157" s="1">
        <v>3.0594610000000002</v>
      </c>
      <c r="V157" s="1">
        <v>10.339727</v>
      </c>
      <c r="W157" s="1">
        <v>0.23274</v>
      </c>
      <c r="X157" s="1">
        <v>6.469983</v>
      </c>
      <c r="Y157" s="1">
        <v>10.946529</v>
      </c>
      <c r="Z157" s="1">
        <v>3.4491649999999998</v>
      </c>
      <c r="AA157" s="1">
        <v>1.0541739999999999</v>
      </c>
      <c r="AB157" s="1">
        <v>1.157589</v>
      </c>
      <c r="AC157" s="1">
        <v>1.2595320000000001</v>
      </c>
      <c r="AD157" s="1">
        <v>0</v>
      </c>
      <c r="AE157" s="1">
        <v>0</v>
      </c>
      <c r="AF157" s="1">
        <v>0</v>
      </c>
      <c r="AG157" s="1">
        <v>0</v>
      </c>
      <c r="AH157" s="111">
        <v>0.367033</v>
      </c>
      <c r="AI157" s="1">
        <v>0</v>
      </c>
      <c r="AJ157" s="1">
        <v>2.0853E-2</v>
      </c>
      <c r="AK157" s="111">
        <v>26.56568</v>
      </c>
      <c r="AL157" s="1">
        <v>0</v>
      </c>
      <c r="AM157" s="1">
        <v>1.0747E-2</v>
      </c>
      <c r="AN157" s="111">
        <f t="shared" si="7"/>
        <v>26.932713</v>
      </c>
      <c r="AO157" s="1">
        <f t="shared" si="8"/>
        <v>0</v>
      </c>
      <c r="AP157" s="126">
        <f t="shared" si="9"/>
        <v>3.1600000000000003E-2</v>
      </c>
    </row>
    <row r="158" spans="1:42" x14ac:dyDescent="0.3">
      <c r="A158" s="1">
        <v>152</v>
      </c>
      <c r="B158" s="1" t="s">
        <v>40</v>
      </c>
      <c r="C158" s="1">
        <v>1248</v>
      </c>
      <c r="D158" s="1">
        <v>10000</v>
      </c>
      <c r="E158" s="1">
        <v>-6.0668249999999997</v>
      </c>
      <c r="F158" s="1">
        <v>-1130479.5086759999</v>
      </c>
      <c r="G158" s="1">
        <v>-819215.39735900005</v>
      </c>
      <c r="H158" s="1">
        <v>204.62420599999999</v>
      </c>
      <c r="I158" s="1">
        <v>109.56289200000001</v>
      </c>
      <c r="J158" s="1">
        <v>26.094574999999999</v>
      </c>
      <c r="K158" s="1">
        <v>2.7990879999999998</v>
      </c>
      <c r="L158" s="1">
        <v>1.2771939999999999</v>
      </c>
      <c r="M158" s="111">
        <v>100</v>
      </c>
      <c r="N158" s="1">
        <v>72.656177</v>
      </c>
      <c r="O158" s="1">
        <v>0.38484099999999999</v>
      </c>
      <c r="P158" s="1">
        <v>26.958981999999999</v>
      </c>
      <c r="Q158" s="1">
        <v>0</v>
      </c>
      <c r="R158" s="111">
        <v>44.030619000000002</v>
      </c>
      <c r="S158" s="1">
        <v>4.6772119999999999</v>
      </c>
      <c r="T158" s="1">
        <v>13.36182</v>
      </c>
      <c r="U158" s="1">
        <v>3.0591179999999998</v>
      </c>
      <c r="V158" s="1">
        <v>10.369301999999999</v>
      </c>
      <c r="W158" s="1">
        <v>0.233955</v>
      </c>
      <c r="X158" s="1">
        <v>6.4356809999999998</v>
      </c>
      <c r="Y158" s="1">
        <v>10.889602</v>
      </c>
      <c r="Z158" s="1">
        <v>3.4643069999999998</v>
      </c>
      <c r="AA158" s="1">
        <v>1.05968</v>
      </c>
      <c r="AB158" s="1">
        <v>1.1525920000000001</v>
      </c>
      <c r="AC158" s="1">
        <v>1.266111</v>
      </c>
      <c r="AD158" s="1">
        <v>0</v>
      </c>
      <c r="AE158" s="1">
        <v>0</v>
      </c>
      <c r="AF158" s="1">
        <v>0</v>
      </c>
      <c r="AG158" s="1">
        <v>0</v>
      </c>
      <c r="AH158" s="111">
        <v>0.36420400000000003</v>
      </c>
      <c r="AI158" s="1">
        <v>0</v>
      </c>
      <c r="AJ158" s="1">
        <v>2.0636999999999999E-2</v>
      </c>
      <c r="AK158" s="111">
        <v>26.930482999999999</v>
      </c>
      <c r="AL158" s="1">
        <v>0</v>
      </c>
      <c r="AM158" s="1">
        <v>2.8497999999999999E-2</v>
      </c>
      <c r="AN158" s="111">
        <f t="shared" si="7"/>
        <v>27.294687</v>
      </c>
      <c r="AO158" s="1">
        <f t="shared" si="8"/>
        <v>0</v>
      </c>
      <c r="AP158" s="126">
        <f t="shared" si="9"/>
        <v>4.9134999999999998E-2</v>
      </c>
    </row>
    <row r="159" spans="1:42" x14ac:dyDescent="0.3">
      <c r="A159" s="1">
        <v>153</v>
      </c>
      <c r="B159" s="1" t="s">
        <v>40</v>
      </c>
      <c r="C159" s="1">
        <v>1247</v>
      </c>
      <c r="D159" s="1">
        <v>10000</v>
      </c>
      <c r="E159" s="1">
        <v>-6.0807529999999996</v>
      </c>
      <c r="F159" s="1">
        <v>-1124241.4723670001</v>
      </c>
      <c r="G159" s="1">
        <v>-814833.22996300005</v>
      </c>
      <c r="H159" s="1">
        <v>203.53796800000001</v>
      </c>
      <c r="I159" s="1">
        <v>108.96466700000001</v>
      </c>
      <c r="J159" s="1">
        <v>25.960704</v>
      </c>
      <c r="K159" s="1">
        <v>2.7989039999999998</v>
      </c>
      <c r="L159" s="1">
        <v>1.281269</v>
      </c>
      <c r="M159" s="111">
        <v>100</v>
      </c>
      <c r="N159" s="1">
        <v>72.279646999999997</v>
      </c>
      <c r="O159" s="1">
        <v>0.38186199999999998</v>
      </c>
      <c r="P159" s="1">
        <v>27.338491000000001</v>
      </c>
      <c r="Q159" s="1">
        <v>0</v>
      </c>
      <c r="R159" s="111">
        <v>44.030988000000001</v>
      </c>
      <c r="S159" s="1">
        <v>4.6863060000000001</v>
      </c>
      <c r="T159" s="1">
        <v>13.390826000000001</v>
      </c>
      <c r="U159" s="1">
        <v>3.058732</v>
      </c>
      <c r="V159" s="1">
        <v>10.398877000000001</v>
      </c>
      <c r="W159" s="1">
        <v>0.23517399999999999</v>
      </c>
      <c r="X159" s="1">
        <v>6.4014949999999997</v>
      </c>
      <c r="Y159" s="1">
        <v>10.832594</v>
      </c>
      <c r="Z159" s="1">
        <v>3.479473</v>
      </c>
      <c r="AA159" s="1">
        <v>1.0651999999999999</v>
      </c>
      <c r="AB159" s="1">
        <v>1.1476280000000001</v>
      </c>
      <c r="AC159" s="1">
        <v>1.272707</v>
      </c>
      <c r="AD159" s="1">
        <v>0</v>
      </c>
      <c r="AE159" s="1">
        <v>0</v>
      </c>
      <c r="AF159" s="1">
        <v>0</v>
      </c>
      <c r="AG159" s="1">
        <v>0</v>
      </c>
      <c r="AH159" s="111">
        <v>0.36143599999999998</v>
      </c>
      <c r="AI159" s="1">
        <v>0</v>
      </c>
      <c r="AJ159" s="1">
        <v>2.0426E-2</v>
      </c>
      <c r="AK159" s="111">
        <v>27.292458</v>
      </c>
      <c r="AL159" s="1">
        <v>0</v>
      </c>
      <c r="AM159" s="1">
        <v>4.6032999999999998E-2</v>
      </c>
      <c r="AN159" s="111">
        <f t="shared" si="7"/>
        <v>27.653894000000001</v>
      </c>
      <c r="AO159" s="1">
        <f t="shared" si="8"/>
        <v>0</v>
      </c>
      <c r="AP159" s="126">
        <f t="shared" si="9"/>
        <v>6.645899999999999E-2</v>
      </c>
    </row>
    <row r="160" spans="1:42" x14ac:dyDescent="0.3">
      <c r="A160" s="1">
        <v>154</v>
      </c>
      <c r="B160" s="1" t="s">
        <v>40</v>
      </c>
      <c r="C160" s="1">
        <v>1246</v>
      </c>
      <c r="D160" s="1">
        <v>10000</v>
      </c>
      <c r="E160" s="1">
        <v>-6.094716</v>
      </c>
      <c r="F160" s="1">
        <v>-1118054.1611029999</v>
      </c>
      <c r="G160" s="1">
        <v>-810486.52618499997</v>
      </c>
      <c r="H160" s="1">
        <v>202.46034599999999</v>
      </c>
      <c r="I160" s="1">
        <v>108.37123800000001</v>
      </c>
      <c r="J160" s="1">
        <v>25.827926999999999</v>
      </c>
      <c r="K160" s="1">
        <v>2.7987139999999999</v>
      </c>
      <c r="L160" s="1">
        <v>1.285371</v>
      </c>
      <c r="M160" s="111">
        <v>100</v>
      </c>
      <c r="N160" s="1">
        <v>71.906030000000001</v>
      </c>
      <c r="O160" s="1">
        <v>0.37894899999999998</v>
      </c>
      <c r="P160" s="1">
        <v>27.715021</v>
      </c>
      <c r="Q160" s="1">
        <v>0</v>
      </c>
      <c r="R160" s="111">
        <v>44.031787000000001</v>
      </c>
      <c r="S160" s="1">
        <v>4.6951159999999996</v>
      </c>
      <c r="T160" s="1">
        <v>13.419606</v>
      </c>
      <c r="U160" s="1">
        <v>3.0583</v>
      </c>
      <c r="V160" s="1">
        <v>10.428456000000001</v>
      </c>
      <c r="W160" s="1">
        <v>0.236396</v>
      </c>
      <c r="X160" s="1">
        <v>6.3674270000000002</v>
      </c>
      <c r="Y160" s="1">
        <v>10.775497</v>
      </c>
      <c r="Z160" s="1">
        <v>3.4946630000000001</v>
      </c>
      <c r="AA160" s="1">
        <v>1.070735</v>
      </c>
      <c r="AB160" s="1">
        <v>1.1426970000000001</v>
      </c>
      <c r="AC160" s="1">
        <v>1.27932</v>
      </c>
      <c r="AD160" s="1">
        <v>0</v>
      </c>
      <c r="AE160" s="1">
        <v>0</v>
      </c>
      <c r="AF160" s="1">
        <v>0</v>
      </c>
      <c r="AG160" s="1">
        <v>0</v>
      </c>
      <c r="AH160" s="111">
        <v>0.35872999999999999</v>
      </c>
      <c r="AI160" s="1">
        <v>0</v>
      </c>
      <c r="AJ160" s="1">
        <v>2.0219000000000001E-2</v>
      </c>
      <c r="AK160" s="111">
        <v>27.651662999999999</v>
      </c>
      <c r="AL160" s="1">
        <v>0</v>
      </c>
      <c r="AM160" s="1">
        <v>6.3356999999999997E-2</v>
      </c>
      <c r="AN160" s="111">
        <f t="shared" si="7"/>
        <v>28.010393000000001</v>
      </c>
      <c r="AO160" s="1">
        <f t="shared" si="8"/>
        <v>0</v>
      </c>
      <c r="AP160" s="126">
        <f t="shared" si="9"/>
        <v>8.3575999999999998E-2</v>
      </c>
    </row>
    <row r="161" spans="1:42" x14ac:dyDescent="0.3">
      <c r="A161" s="1">
        <v>155</v>
      </c>
      <c r="B161" s="1" t="s">
        <v>40</v>
      </c>
      <c r="C161" s="1">
        <v>1245</v>
      </c>
      <c r="D161" s="1">
        <v>10000</v>
      </c>
      <c r="E161" s="1">
        <v>-6.1087160000000003</v>
      </c>
      <c r="F161" s="1">
        <v>-1111916.4913679999</v>
      </c>
      <c r="G161" s="1">
        <v>-806174.51031699998</v>
      </c>
      <c r="H161" s="1">
        <v>201.391154</v>
      </c>
      <c r="I161" s="1">
        <v>107.78249700000001</v>
      </c>
      <c r="J161" s="1">
        <v>25.696221000000001</v>
      </c>
      <c r="K161" s="1">
        <v>2.7985190000000002</v>
      </c>
      <c r="L161" s="1">
        <v>1.289498</v>
      </c>
      <c r="M161" s="111">
        <v>100</v>
      </c>
      <c r="N161" s="1">
        <v>71.535258999999996</v>
      </c>
      <c r="O161" s="1">
        <v>0.37610399999999999</v>
      </c>
      <c r="P161" s="1">
        <v>28.088636999999999</v>
      </c>
      <c r="Q161" s="1">
        <v>0</v>
      </c>
      <c r="R161" s="111">
        <v>44.033028999999999</v>
      </c>
      <c r="S161" s="1">
        <v>4.7036309999999997</v>
      </c>
      <c r="T161" s="1">
        <v>13.448157</v>
      </c>
      <c r="U161" s="1">
        <v>3.057823</v>
      </c>
      <c r="V161" s="1">
        <v>10.458042000000001</v>
      </c>
      <c r="W161" s="1">
        <v>0.237621</v>
      </c>
      <c r="X161" s="1">
        <v>6.3334770000000002</v>
      </c>
      <c r="Y161" s="1">
        <v>10.718304</v>
      </c>
      <c r="Z161" s="1">
        <v>3.509881</v>
      </c>
      <c r="AA161" s="1">
        <v>1.0762849999999999</v>
      </c>
      <c r="AB161" s="1">
        <v>1.137799</v>
      </c>
      <c r="AC161" s="1">
        <v>1.2859499999999999</v>
      </c>
      <c r="AD161" s="1">
        <v>0</v>
      </c>
      <c r="AE161" s="1">
        <v>0</v>
      </c>
      <c r="AF161" s="1">
        <v>0</v>
      </c>
      <c r="AG161" s="1">
        <v>0</v>
      </c>
      <c r="AH161" s="111">
        <v>0.35608699999999999</v>
      </c>
      <c r="AI161" s="1">
        <v>0</v>
      </c>
      <c r="AJ161" s="1">
        <v>2.0017E-2</v>
      </c>
      <c r="AK161" s="111">
        <v>28.008163</v>
      </c>
      <c r="AL161" s="1">
        <v>0</v>
      </c>
      <c r="AM161" s="1">
        <v>8.0474000000000004E-2</v>
      </c>
      <c r="AN161" s="111">
        <f t="shared" si="7"/>
        <v>28.364249999999998</v>
      </c>
      <c r="AO161" s="1">
        <f t="shared" si="8"/>
        <v>0</v>
      </c>
      <c r="AP161" s="126">
        <f t="shared" si="9"/>
        <v>0.100491</v>
      </c>
    </row>
    <row r="162" spans="1:42" x14ac:dyDescent="0.3">
      <c r="A162" s="1">
        <v>156</v>
      </c>
      <c r="B162" s="1" t="s">
        <v>40</v>
      </c>
      <c r="C162" s="1">
        <v>1244</v>
      </c>
      <c r="D162" s="1">
        <v>10000</v>
      </c>
      <c r="E162" s="1">
        <v>-6.1227539999999996</v>
      </c>
      <c r="F162" s="1">
        <v>-1105827.37363</v>
      </c>
      <c r="G162" s="1">
        <v>-801896.401663</v>
      </c>
      <c r="H162" s="1">
        <v>200.330206</v>
      </c>
      <c r="I162" s="1">
        <v>107.198337</v>
      </c>
      <c r="J162" s="1">
        <v>25.565562</v>
      </c>
      <c r="K162" s="1">
        <v>2.7983189999999998</v>
      </c>
      <c r="L162" s="1">
        <v>1.2936540000000001</v>
      </c>
      <c r="M162" s="111">
        <v>100</v>
      </c>
      <c r="N162" s="1">
        <v>71.167265999999998</v>
      </c>
      <c r="O162" s="1">
        <v>0.37332700000000002</v>
      </c>
      <c r="P162" s="1">
        <v>28.459408</v>
      </c>
      <c r="Q162" s="1">
        <v>0</v>
      </c>
      <c r="R162" s="111">
        <v>44.034731000000001</v>
      </c>
      <c r="S162" s="1">
        <v>4.7118409999999997</v>
      </c>
      <c r="T162" s="1">
        <v>13.476474</v>
      </c>
      <c r="U162" s="1">
        <v>3.0573000000000001</v>
      </c>
      <c r="V162" s="1">
        <v>10.487641</v>
      </c>
      <c r="W162" s="1">
        <v>0.23885000000000001</v>
      </c>
      <c r="X162" s="1">
        <v>6.2996470000000002</v>
      </c>
      <c r="Y162" s="1">
        <v>10.661006</v>
      </c>
      <c r="Z162" s="1">
        <v>3.5251269999999999</v>
      </c>
      <c r="AA162" s="1">
        <v>1.08185</v>
      </c>
      <c r="AB162" s="1">
        <v>1.132933</v>
      </c>
      <c r="AC162" s="1">
        <v>1.2926</v>
      </c>
      <c r="AD162" s="1">
        <v>0</v>
      </c>
      <c r="AE162" s="1">
        <v>0</v>
      </c>
      <c r="AF162" s="1">
        <v>0</v>
      </c>
      <c r="AG162" s="1">
        <v>0</v>
      </c>
      <c r="AH162" s="111">
        <v>0.35350700000000002</v>
      </c>
      <c r="AI162" s="1">
        <v>0</v>
      </c>
      <c r="AJ162" s="1">
        <v>1.9819E-2</v>
      </c>
      <c r="AK162" s="111">
        <v>28.362019</v>
      </c>
      <c r="AL162" s="1">
        <v>0</v>
      </c>
      <c r="AM162" s="1">
        <v>9.7389000000000003E-2</v>
      </c>
      <c r="AN162" s="111">
        <f t="shared" si="7"/>
        <v>28.715526000000001</v>
      </c>
      <c r="AO162" s="1">
        <f t="shared" si="8"/>
        <v>0</v>
      </c>
      <c r="AP162" s="126">
        <f t="shared" si="9"/>
        <v>0.11720800000000001</v>
      </c>
    </row>
    <row r="163" spans="1:42" x14ac:dyDescent="0.3">
      <c r="A163" s="1">
        <v>157</v>
      </c>
      <c r="B163" s="1" t="s">
        <v>40</v>
      </c>
      <c r="C163" s="1">
        <v>1243</v>
      </c>
      <c r="D163" s="1">
        <v>10000</v>
      </c>
      <c r="E163" s="1">
        <v>-6.1368320000000001</v>
      </c>
      <c r="F163" s="1">
        <v>-1099785.7097110001</v>
      </c>
      <c r="G163" s="1">
        <v>-797651.41260599997</v>
      </c>
      <c r="H163" s="1">
        <v>199.27731199999999</v>
      </c>
      <c r="I163" s="1">
        <v>106.618651</v>
      </c>
      <c r="J163" s="1">
        <v>25.435929000000002</v>
      </c>
      <c r="K163" s="1">
        <v>2.7981129999999999</v>
      </c>
      <c r="L163" s="1">
        <v>1.297838</v>
      </c>
      <c r="M163" s="111">
        <v>100</v>
      </c>
      <c r="N163" s="1">
        <v>70.801981999999995</v>
      </c>
      <c r="O163" s="1">
        <v>0.370618</v>
      </c>
      <c r="P163" s="1">
        <v>28.827400000000001</v>
      </c>
      <c r="Q163" s="1">
        <v>0</v>
      </c>
      <c r="R163" s="111">
        <v>44.036909999999999</v>
      </c>
      <c r="S163" s="1">
        <v>4.719735</v>
      </c>
      <c r="T163" s="1">
        <v>13.504552</v>
      </c>
      <c r="U163" s="1">
        <v>3.0567299999999999</v>
      </c>
      <c r="V163" s="1">
        <v>10.517258</v>
      </c>
      <c r="W163" s="1">
        <v>0.24008199999999999</v>
      </c>
      <c r="X163" s="1">
        <v>6.2659390000000004</v>
      </c>
      <c r="Y163" s="1">
        <v>10.603593</v>
      </c>
      <c r="Z163" s="1">
        <v>3.540403</v>
      </c>
      <c r="AA163" s="1">
        <v>1.087431</v>
      </c>
      <c r="AB163" s="1">
        <v>1.128098</v>
      </c>
      <c r="AC163" s="1">
        <v>1.299269</v>
      </c>
      <c r="AD163" s="1">
        <v>0</v>
      </c>
      <c r="AE163" s="1">
        <v>0</v>
      </c>
      <c r="AF163" s="1">
        <v>0</v>
      </c>
      <c r="AG163" s="1">
        <v>0</v>
      </c>
      <c r="AH163" s="111">
        <v>0.35099200000000003</v>
      </c>
      <c r="AI163" s="1">
        <v>0</v>
      </c>
      <c r="AJ163" s="1">
        <v>1.9626000000000001E-2</v>
      </c>
      <c r="AK163" s="111">
        <v>28.713293</v>
      </c>
      <c r="AL163" s="1">
        <v>0</v>
      </c>
      <c r="AM163" s="1">
        <v>0.114107</v>
      </c>
      <c r="AN163" s="111">
        <f t="shared" si="7"/>
        <v>29.064285000000002</v>
      </c>
      <c r="AO163" s="1">
        <f t="shared" si="8"/>
        <v>0</v>
      </c>
      <c r="AP163" s="126">
        <f t="shared" si="9"/>
        <v>0.13373299999999999</v>
      </c>
    </row>
    <row r="164" spans="1:42" x14ac:dyDescent="0.3">
      <c r="A164" s="1">
        <v>158</v>
      </c>
      <c r="B164" s="1" t="s">
        <v>40</v>
      </c>
      <c r="C164" s="1">
        <v>1242</v>
      </c>
      <c r="D164" s="1">
        <v>10000</v>
      </c>
      <c r="E164" s="1">
        <v>-6.1509510000000001</v>
      </c>
      <c r="F164" s="1">
        <v>-1093790.3898420001</v>
      </c>
      <c r="G164" s="1">
        <v>-793438.74645500001</v>
      </c>
      <c r="H164" s="1">
        <v>198.232283</v>
      </c>
      <c r="I164" s="1">
        <v>106.04332700000001</v>
      </c>
      <c r="J164" s="1">
        <v>25.307296999999998</v>
      </c>
      <c r="K164" s="1">
        <v>2.797901</v>
      </c>
      <c r="L164" s="1">
        <v>1.302052</v>
      </c>
      <c r="M164" s="111">
        <v>100</v>
      </c>
      <c r="N164" s="1">
        <v>70.439336999999995</v>
      </c>
      <c r="O164" s="1">
        <v>0.367979</v>
      </c>
      <c r="P164" s="1">
        <v>29.192684</v>
      </c>
      <c r="Q164" s="1">
        <v>0</v>
      </c>
      <c r="R164" s="111">
        <v>44.039585000000002</v>
      </c>
      <c r="S164" s="1">
        <v>4.7272990000000004</v>
      </c>
      <c r="T164" s="1">
        <v>13.532385</v>
      </c>
      <c r="U164" s="1">
        <v>3.056111</v>
      </c>
      <c r="V164" s="1">
        <v>10.546898000000001</v>
      </c>
      <c r="W164" s="1">
        <v>0.241318</v>
      </c>
      <c r="X164" s="1">
        <v>6.2323539999999999</v>
      </c>
      <c r="Y164" s="1">
        <v>10.546056999999999</v>
      </c>
      <c r="Z164" s="1">
        <v>3.5557120000000002</v>
      </c>
      <c r="AA164" s="1">
        <v>1.0930299999999999</v>
      </c>
      <c r="AB164" s="1">
        <v>1.1232930000000001</v>
      </c>
      <c r="AC164" s="1">
        <v>1.305958</v>
      </c>
      <c r="AD164" s="1">
        <v>0</v>
      </c>
      <c r="AE164" s="1">
        <v>0</v>
      </c>
      <c r="AF164" s="1">
        <v>0</v>
      </c>
      <c r="AG164" s="1">
        <v>0</v>
      </c>
      <c r="AH164" s="111">
        <v>0.34854099999999999</v>
      </c>
      <c r="AI164" s="1">
        <v>0</v>
      </c>
      <c r="AJ164" s="1">
        <v>1.9438E-2</v>
      </c>
      <c r="AK164" s="111">
        <v>29.062052000000001</v>
      </c>
      <c r="AL164" s="1">
        <v>0</v>
      </c>
      <c r="AM164" s="1">
        <v>0.130631</v>
      </c>
      <c r="AN164" s="111">
        <f t="shared" si="7"/>
        <v>29.410593000000002</v>
      </c>
      <c r="AO164" s="1">
        <f t="shared" si="8"/>
        <v>0</v>
      </c>
      <c r="AP164" s="126">
        <f t="shared" si="9"/>
        <v>0.15006900000000001</v>
      </c>
    </row>
    <row r="165" spans="1:42" x14ac:dyDescent="0.3">
      <c r="A165" s="1">
        <v>159</v>
      </c>
      <c r="B165" s="1" t="s">
        <v>40</v>
      </c>
      <c r="C165" s="1">
        <v>1241</v>
      </c>
      <c r="D165" s="1">
        <v>10000</v>
      </c>
      <c r="E165" s="1">
        <v>-6.165114</v>
      </c>
      <c r="F165" s="1">
        <v>-1087840.289324</v>
      </c>
      <c r="G165" s="1">
        <v>-789257.59498499997</v>
      </c>
      <c r="H165" s="1">
        <v>197.19492399999999</v>
      </c>
      <c r="I165" s="1">
        <v>105.472256</v>
      </c>
      <c r="J165" s="1">
        <v>25.179642999999999</v>
      </c>
      <c r="K165" s="1">
        <v>2.7976830000000001</v>
      </c>
      <c r="L165" s="1">
        <v>1.306297</v>
      </c>
      <c r="M165" s="111">
        <v>100</v>
      </c>
      <c r="N165" s="1">
        <v>70.079262</v>
      </c>
      <c r="O165" s="1">
        <v>0.36541099999999999</v>
      </c>
      <c r="P165" s="1">
        <v>29.555326999999998</v>
      </c>
      <c r="Q165" s="1">
        <v>0</v>
      </c>
      <c r="R165" s="111">
        <v>44.042776000000003</v>
      </c>
      <c r="S165" s="1">
        <v>4.7345199999999998</v>
      </c>
      <c r="T165" s="1">
        <v>13.559968</v>
      </c>
      <c r="U165" s="1">
        <v>3.0554420000000002</v>
      </c>
      <c r="V165" s="1">
        <v>10.576568999999999</v>
      </c>
      <c r="W165" s="1">
        <v>0.242558</v>
      </c>
      <c r="X165" s="1">
        <v>6.1988960000000004</v>
      </c>
      <c r="Y165" s="1">
        <v>10.488384999999999</v>
      </c>
      <c r="Z165" s="1">
        <v>3.5710549999999999</v>
      </c>
      <c r="AA165" s="1">
        <v>1.098646</v>
      </c>
      <c r="AB165" s="1">
        <v>1.118517</v>
      </c>
      <c r="AC165" s="1">
        <v>1.3126679999999999</v>
      </c>
      <c r="AD165" s="1">
        <v>0</v>
      </c>
      <c r="AE165" s="1">
        <v>0</v>
      </c>
      <c r="AF165" s="1">
        <v>0</v>
      </c>
      <c r="AG165" s="1">
        <v>0</v>
      </c>
      <c r="AH165" s="111">
        <v>0.34615699999999999</v>
      </c>
      <c r="AI165" s="1">
        <v>0</v>
      </c>
      <c r="AJ165" s="1">
        <v>1.9254E-2</v>
      </c>
      <c r="AK165" s="111">
        <v>29.408359999999998</v>
      </c>
      <c r="AL165" s="1">
        <v>0</v>
      </c>
      <c r="AM165" s="1">
        <v>0.14696799999999999</v>
      </c>
      <c r="AN165" s="111">
        <f t="shared" si="7"/>
        <v>29.754517</v>
      </c>
      <c r="AO165" s="1">
        <f t="shared" si="8"/>
        <v>0</v>
      </c>
      <c r="AP165" s="126">
        <f t="shared" si="9"/>
        <v>0.16622199999999998</v>
      </c>
    </row>
    <row r="166" spans="1:42" x14ac:dyDescent="0.3">
      <c r="A166" s="1">
        <v>160</v>
      </c>
      <c r="B166" s="1" t="s">
        <v>40</v>
      </c>
      <c r="C166" s="1">
        <v>1240</v>
      </c>
      <c r="D166" s="1">
        <v>10000</v>
      </c>
      <c r="E166" s="1">
        <v>-6.179322</v>
      </c>
      <c r="F166" s="1">
        <v>-1081934.264743</v>
      </c>
      <c r="G166" s="1">
        <v>-785107.13566499995</v>
      </c>
      <c r="H166" s="1">
        <v>196.16503900000001</v>
      </c>
      <c r="I166" s="1">
        <v>104.905322</v>
      </c>
      <c r="J166" s="1">
        <v>25.052945000000001</v>
      </c>
      <c r="K166" s="1">
        <v>2.7974589999999999</v>
      </c>
      <c r="L166" s="1">
        <v>1.3105739999999999</v>
      </c>
      <c r="M166" s="111">
        <v>100</v>
      </c>
      <c r="N166" s="1">
        <v>69.721682000000001</v>
      </c>
      <c r="O166" s="1">
        <v>0.36291600000000002</v>
      </c>
      <c r="P166" s="1">
        <v>29.915402</v>
      </c>
      <c r="Q166" s="1">
        <v>0</v>
      </c>
      <c r="R166" s="111">
        <v>44.046505000000003</v>
      </c>
      <c r="S166" s="1">
        <v>4.7413829999999999</v>
      </c>
      <c r="T166" s="1">
        <v>13.587294</v>
      </c>
      <c r="U166" s="1">
        <v>3.0547230000000001</v>
      </c>
      <c r="V166" s="1">
        <v>10.606275</v>
      </c>
      <c r="W166" s="1">
        <v>0.24380199999999999</v>
      </c>
      <c r="X166" s="1">
        <v>6.1655660000000001</v>
      </c>
      <c r="Y166" s="1">
        <v>10.430567999999999</v>
      </c>
      <c r="Z166" s="1">
        <v>3.5864340000000001</v>
      </c>
      <c r="AA166" s="1">
        <v>1.1042810000000001</v>
      </c>
      <c r="AB166" s="1">
        <v>1.1137699999999999</v>
      </c>
      <c r="AC166" s="1">
        <v>1.3193999999999999</v>
      </c>
      <c r="AD166" s="1">
        <v>0</v>
      </c>
      <c r="AE166" s="1">
        <v>0</v>
      </c>
      <c r="AF166" s="1">
        <v>0</v>
      </c>
      <c r="AG166" s="1">
        <v>0</v>
      </c>
      <c r="AH166" s="111">
        <v>0.34384100000000001</v>
      </c>
      <c r="AI166" s="1">
        <v>0</v>
      </c>
      <c r="AJ166" s="1">
        <v>1.9075000000000002E-2</v>
      </c>
      <c r="AK166" s="111">
        <v>29.752282999999998</v>
      </c>
      <c r="AL166" s="1">
        <v>0</v>
      </c>
      <c r="AM166" s="1">
        <v>0.16311999999999999</v>
      </c>
      <c r="AN166" s="111">
        <f t="shared" si="7"/>
        <v>30.096124</v>
      </c>
      <c r="AO166" s="1">
        <f t="shared" si="8"/>
        <v>0</v>
      </c>
      <c r="AP166" s="126">
        <f t="shared" si="9"/>
        <v>0.182195</v>
      </c>
    </row>
    <row r="167" spans="1:42" x14ac:dyDescent="0.3">
      <c r="A167" s="1">
        <v>161</v>
      </c>
      <c r="B167" s="1" t="s">
        <v>40</v>
      </c>
      <c r="C167" s="1">
        <v>1239</v>
      </c>
      <c r="D167" s="1">
        <v>10000</v>
      </c>
      <c r="E167" s="1">
        <v>-6.1935760000000002</v>
      </c>
      <c r="F167" s="1">
        <v>-1076071.149649</v>
      </c>
      <c r="G167" s="1">
        <v>-780986.528483</v>
      </c>
      <c r="H167" s="1">
        <v>195.142427</v>
      </c>
      <c r="I167" s="1">
        <v>104.342411</v>
      </c>
      <c r="J167" s="1">
        <v>24.927175999999999</v>
      </c>
      <c r="K167" s="1">
        <v>2.7972290000000002</v>
      </c>
      <c r="L167" s="1">
        <v>1.314886</v>
      </c>
      <c r="M167" s="111">
        <v>100</v>
      </c>
      <c r="N167" s="1">
        <v>69.366523000000001</v>
      </c>
      <c r="O167" s="1">
        <v>0.36049500000000001</v>
      </c>
      <c r="P167" s="1">
        <v>30.272981999999999</v>
      </c>
      <c r="Q167" s="1">
        <v>0</v>
      </c>
      <c r="R167" s="111">
        <v>44.050797000000003</v>
      </c>
      <c r="S167" s="1">
        <v>4.7478720000000001</v>
      </c>
      <c r="T167" s="1">
        <v>13.614354000000001</v>
      </c>
      <c r="U167" s="1">
        <v>3.0539510000000001</v>
      </c>
      <c r="V167" s="1">
        <v>10.636025</v>
      </c>
      <c r="W167" s="1">
        <v>0.24504999999999999</v>
      </c>
      <c r="X167" s="1">
        <v>6.1323660000000002</v>
      </c>
      <c r="Y167" s="1">
        <v>10.372591999999999</v>
      </c>
      <c r="Z167" s="1">
        <v>3.6018530000000002</v>
      </c>
      <c r="AA167" s="1">
        <v>1.1099349999999999</v>
      </c>
      <c r="AB167" s="1">
        <v>1.1090500000000001</v>
      </c>
      <c r="AC167" s="1">
        <v>1.3261559999999999</v>
      </c>
      <c r="AD167" s="1">
        <v>0</v>
      </c>
      <c r="AE167" s="1">
        <v>0</v>
      </c>
      <c r="AF167" s="1">
        <v>0</v>
      </c>
      <c r="AG167" s="1">
        <v>0</v>
      </c>
      <c r="AH167" s="111">
        <v>0.34159499999999998</v>
      </c>
      <c r="AI167" s="1">
        <v>0</v>
      </c>
      <c r="AJ167" s="1">
        <v>1.89E-2</v>
      </c>
      <c r="AK167" s="111">
        <v>30.093889000000001</v>
      </c>
      <c r="AL167" s="1">
        <v>0</v>
      </c>
      <c r="AM167" s="1">
        <v>0.179093</v>
      </c>
      <c r="AN167" s="111">
        <f t="shared" si="7"/>
        <v>30.435484000000002</v>
      </c>
      <c r="AO167" s="1">
        <f t="shared" si="8"/>
        <v>0</v>
      </c>
      <c r="AP167" s="126">
        <f t="shared" si="9"/>
        <v>0.197993</v>
      </c>
    </row>
    <row r="168" spans="1:42" x14ac:dyDescent="0.3">
      <c r="A168" s="1">
        <v>162</v>
      </c>
      <c r="B168" s="1" t="s">
        <v>40</v>
      </c>
      <c r="C168" s="1">
        <v>1238</v>
      </c>
      <c r="D168" s="1">
        <v>10000</v>
      </c>
      <c r="E168" s="1">
        <v>-6.2078800000000003</v>
      </c>
      <c r="F168" s="1">
        <v>-1070249.7495790001</v>
      </c>
      <c r="G168" s="1">
        <v>-776894.91230199998</v>
      </c>
      <c r="H168" s="1">
        <v>194.12688199999999</v>
      </c>
      <c r="I168" s="1">
        <v>103.783402</v>
      </c>
      <c r="J168" s="1">
        <v>24.802313000000002</v>
      </c>
      <c r="K168" s="1">
        <v>2.7969919999999999</v>
      </c>
      <c r="L168" s="1">
        <v>1.3192330000000001</v>
      </c>
      <c r="M168" s="111">
        <v>100</v>
      </c>
      <c r="N168" s="1">
        <v>69.013709000000006</v>
      </c>
      <c r="O168" s="1">
        <v>0.35815200000000003</v>
      </c>
      <c r="P168" s="1">
        <v>30.628139999999998</v>
      </c>
      <c r="Q168" s="1">
        <v>0</v>
      </c>
      <c r="R168" s="111">
        <v>44.055678</v>
      </c>
      <c r="S168" s="1">
        <v>4.7539680000000004</v>
      </c>
      <c r="T168" s="1">
        <v>13.64114</v>
      </c>
      <c r="U168" s="1">
        <v>3.0531259999999998</v>
      </c>
      <c r="V168" s="1">
        <v>10.665825999999999</v>
      </c>
      <c r="W168" s="1">
        <v>0.24630299999999999</v>
      </c>
      <c r="X168" s="1">
        <v>6.0993009999999996</v>
      </c>
      <c r="Y168" s="1">
        <v>10.314444</v>
      </c>
      <c r="Z168" s="1">
        <v>3.6173129999999998</v>
      </c>
      <c r="AA168" s="1">
        <v>1.1156090000000001</v>
      </c>
      <c r="AB168" s="1">
        <v>1.1043559999999999</v>
      </c>
      <c r="AC168" s="1">
        <v>1.332935</v>
      </c>
      <c r="AD168" s="1">
        <v>0</v>
      </c>
      <c r="AE168" s="1">
        <v>0</v>
      </c>
      <c r="AF168" s="1">
        <v>0</v>
      </c>
      <c r="AG168" s="1">
        <v>0</v>
      </c>
      <c r="AH168" s="111">
        <v>0.339422</v>
      </c>
      <c r="AI168" s="1">
        <v>0</v>
      </c>
      <c r="AJ168" s="1">
        <v>1.873E-2</v>
      </c>
      <c r="AK168" s="111">
        <v>30.433249</v>
      </c>
      <c r="AL168" s="1">
        <v>0</v>
      </c>
      <c r="AM168" s="1">
        <v>0.19489100000000001</v>
      </c>
      <c r="AN168" s="111">
        <f t="shared" si="7"/>
        <v>30.772670999999999</v>
      </c>
      <c r="AO168" s="1">
        <f t="shared" si="8"/>
        <v>0</v>
      </c>
      <c r="AP168" s="126">
        <f t="shared" si="9"/>
        <v>0.21362100000000001</v>
      </c>
    </row>
    <row r="169" spans="1:42" x14ac:dyDescent="0.3">
      <c r="A169" s="1">
        <v>163</v>
      </c>
      <c r="B169" s="1" t="s">
        <v>40</v>
      </c>
      <c r="C169" s="1">
        <v>1237</v>
      </c>
      <c r="D169" s="1">
        <v>10000</v>
      </c>
      <c r="E169" s="1">
        <v>-6.2222350000000004</v>
      </c>
      <c r="F169" s="1">
        <v>-1064468.8363030001</v>
      </c>
      <c r="G169" s="1">
        <v>-772831.40063199995</v>
      </c>
      <c r="H169" s="1">
        <v>193.118191</v>
      </c>
      <c r="I169" s="1">
        <v>103.228172</v>
      </c>
      <c r="J169" s="1">
        <v>24.678329000000002</v>
      </c>
      <c r="K169" s="1">
        <v>2.7967469999999999</v>
      </c>
      <c r="L169" s="1">
        <v>1.323617</v>
      </c>
      <c r="M169" s="111">
        <v>100</v>
      </c>
      <c r="N169" s="1">
        <v>68.663157999999996</v>
      </c>
      <c r="O169" s="1">
        <v>0.35588799999999998</v>
      </c>
      <c r="P169" s="1">
        <v>30.980953</v>
      </c>
      <c r="Q169" s="1">
        <v>0</v>
      </c>
      <c r="R169" s="111">
        <v>44.061177999999998</v>
      </c>
      <c r="S169" s="1">
        <v>4.759652</v>
      </c>
      <c r="T169" s="1">
        <v>13.667643</v>
      </c>
      <c r="U169" s="1">
        <v>3.0522459999999998</v>
      </c>
      <c r="V169" s="1">
        <v>10.695686</v>
      </c>
      <c r="W169" s="1">
        <v>0.247561</v>
      </c>
      <c r="X169" s="1">
        <v>6.0663729999999996</v>
      </c>
      <c r="Y169" s="1">
        <v>10.256109</v>
      </c>
      <c r="Z169" s="1">
        <v>3.6328179999999999</v>
      </c>
      <c r="AA169" s="1">
        <v>1.1213040000000001</v>
      </c>
      <c r="AB169" s="1">
        <v>1.0996889999999999</v>
      </c>
      <c r="AC169" s="1">
        <v>1.3397399999999999</v>
      </c>
      <c r="AD169" s="1">
        <v>0</v>
      </c>
      <c r="AE169" s="1">
        <v>0</v>
      </c>
      <c r="AF169" s="1">
        <v>0</v>
      </c>
      <c r="AG169" s="1">
        <v>0</v>
      </c>
      <c r="AH169" s="111">
        <v>0.33732299999999998</v>
      </c>
      <c r="AI169" s="1">
        <v>0</v>
      </c>
      <c r="AJ169" s="1">
        <v>1.8565000000000002E-2</v>
      </c>
      <c r="AK169" s="111">
        <v>30.770433000000001</v>
      </c>
      <c r="AL169" s="1">
        <v>0</v>
      </c>
      <c r="AM169" s="1">
        <v>0.21052000000000001</v>
      </c>
      <c r="AN169" s="111">
        <f t="shared" si="7"/>
        <v>31.107756000000002</v>
      </c>
      <c r="AO169" s="1">
        <f t="shared" si="8"/>
        <v>0</v>
      </c>
      <c r="AP169" s="126">
        <f t="shared" si="9"/>
        <v>0.22908500000000001</v>
      </c>
    </row>
    <row r="170" spans="1:42" x14ac:dyDescent="0.3">
      <c r="A170" s="1">
        <v>164</v>
      </c>
      <c r="B170" s="1" t="s">
        <v>40</v>
      </c>
      <c r="C170" s="1">
        <v>1236</v>
      </c>
      <c r="D170" s="1">
        <v>10000</v>
      </c>
      <c r="E170" s="1">
        <v>-6.2366450000000002</v>
      </c>
      <c r="F170" s="1">
        <v>-1058727.141143</v>
      </c>
      <c r="G170" s="1">
        <v>-768795.07674000005</v>
      </c>
      <c r="H170" s="1">
        <v>192.11613500000001</v>
      </c>
      <c r="I170" s="1">
        <v>102.67659500000001</v>
      </c>
      <c r="J170" s="1">
        <v>24.555199999999999</v>
      </c>
      <c r="K170" s="1">
        <v>2.7964950000000002</v>
      </c>
      <c r="L170" s="1">
        <v>1.328041</v>
      </c>
      <c r="M170" s="111">
        <v>100</v>
      </c>
      <c r="N170" s="1">
        <v>68.314790000000002</v>
      </c>
      <c r="O170" s="1">
        <v>0.35370800000000002</v>
      </c>
      <c r="P170" s="1">
        <v>31.331503000000001</v>
      </c>
      <c r="Q170" s="1">
        <v>0</v>
      </c>
      <c r="R170" s="111">
        <v>44.067331000000003</v>
      </c>
      <c r="S170" s="1">
        <v>4.7649010000000001</v>
      </c>
      <c r="T170" s="1">
        <v>13.693851</v>
      </c>
      <c r="U170" s="1">
        <v>3.0513089999999998</v>
      </c>
      <c r="V170" s="1">
        <v>10.725616</v>
      </c>
      <c r="W170" s="1">
        <v>0.24882299999999999</v>
      </c>
      <c r="X170" s="1">
        <v>6.0335869999999998</v>
      </c>
      <c r="Y170" s="1">
        <v>10.197571</v>
      </c>
      <c r="Z170" s="1">
        <v>3.6483699999999999</v>
      </c>
      <c r="AA170" s="1">
        <v>1.127022</v>
      </c>
      <c r="AB170" s="1">
        <v>1.095046</v>
      </c>
      <c r="AC170" s="1">
        <v>1.3465720000000001</v>
      </c>
      <c r="AD170" s="1">
        <v>0</v>
      </c>
      <c r="AE170" s="1">
        <v>0</v>
      </c>
      <c r="AF170" s="1">
        <v>0</v>
      </c>
      <c r="AG170" s="1">
        <v>0</v>
      </c>
      <c r="AH170" s="111">
        <v>0.33530300000000002</v>
      </c>
      <c r="AI170" s="1">
        <v>0</v>
      </c>
      <c r="AJ170" s="1">
        <v>1.8405000000000001E-2</v>
      </c>
      <c r="AK170" s="111">
        <v>31.105519999999999</v>
      </c>
      <c r="AL170" s="1">
        <v>0</v>
      </c>
      <c r="AM170" s="1">
        <v>0.22598299999999999</v>
      </c>
      <c r="AN170" s="111">
        <f t="shared" si="7"/>
        <v>31.440822999999998</v>
      </c>
      <c r="AO170" s="1">
        <f t="shared" si="8"/>
        <v>0</v>
      </c>
      <c r="AP170" s="126">
        <f t="shared" si="9"/>
        <v>0.24438799999999999</v>
      </c>
    </row>
    <row r="171" spans="1:42" x14ac:dyDescent="0.3">
      <c r="A171" s="1">
        <v>165</v>
      </c>
      <c r="B171" s="1" t="s">
        <v>40</v>
      </c>
      <c r="C171" s="1">
        <v>1235</v>
      </c>
      <c r="D171" s="1">
        <v>10000</v>
      </c>
      <c r="E171" s="1">
        <v>-6.2511109999999999</v>
      </c>
      <c r="F171" s="1">
        <v>-1053023.3471359999</v>
      </c>
      <c r="G171" s="1">
        <v>-764784.98790900002</v>
      </c>
      <c r="H171" s="1">
        <v>191.120485</v>
      </c>
      <c r="I171" s="1">
        <v>102.128536</v>
      </c>
      <c r="J171" s="1">
        <v>24.432898000000002</v>
      </c>
      <c r="K171" s="1">
        <v>2.7962349999999998</v>
      </c>
      <c r="L171" s="1">
        <v>1.3325070000000001</v>
      </c>
      <c r="M171" s="111">
        <v>100</v>
      </c>
      <c r="N171" s="1">
        <v>67.968514999999996</v>
      </c>
      <c r="O171" s="1">
        <v>0.35161399999999998</v>
      </c>
      <c r="P171" s="1">
        <v>31.679870999999999</v>
      </c>
      <c r="Q171" s="1">
        <v>0</v>
      </c>
      <c r="R171" s="111">
        <v>44.074171999999997</v>
      </c>
      <c r="S171" s="1">
        <v>4.7696899999999998</v>
      </c>
      <c r="T171" s="1">
        <v>13.719753000000001</v>
      </c>
      <c r="U171" s="1">
        <v>3.0503130000000001</v>
      </c>
      <c r="V171" s="1">
        <v>10.755625999999999</v>
      </c>
      <c r="W171" s="1">
        <v>0.25009100000000001</v>
      </c>
      <c r="X171" s="1">
        <v>6.000947</v>
      </c>
      <c r="Y171" s="1">
        <v>10.138811</v>
      </c>
      <c r="Z171" s="1">
        <v>3.6639750000000002</v>
      </c>
      <c r="AA171" s="1">
        <v>1.1327640000000001</v>
      </c>
      <c r="AB171" s="1">
        <v>1.0904259999999999</v>
      </c>
      <c r="AC171" s="1">
        <v>1.3534330000000001</v>
      </c>
      <c r="AD171" s="1">
        <v>0</v>
      </c>
      <c r="AE171" s="1">
        <v>0</v>
      </c>
      <c r="AF171" s="1">
        <v>0</v>
      </c>
      <c r="AG171" s="1">
        <v>0</v>
      </c>
      <c r="AH171" s="111">
        <v>0.33336399999999999</v>
      </c>
      <c r="AI171" s="1">
        <v>0</v>
      </c>
      <c r="AJ171" s="1">
        <v>1.8249999999999999E-2</v>
      </c>
      <c r="AK171" s="111">
        <v>31.438585</v>
      </c>
      <c r="AL171" s="1">
        <v>0</v>
      </c>
      <c r="AM171" s="1">
        <v>0.241286</v>
      </c>
      <c r="AN171" s="111">
        <f t="shared" si="7"/>
        <v>31.771948999999999</v>
      </c>
      <c r="AO171" s="1">
        <f t="shared" si="8"/>
        <v>0</v>
      </c>
      <c r="AP171" s="126">
        <f t="shared" si="9"/>
        <v>0.25953599999999999</v>
      </c>
    </row>
    <row r="172" spans="1:42" x14ac:dyDescent="0.3">
      <c r="A172" s="1">
        <v>166</v>
      </c>
      <c r="B172" s="1" t="s">
        <v>40</v>
      </c>
      <c r="C172" s="1">
        <v>1234</v>
      </c>
      <c r="D172" s="1">
        <v>10000</v>
      </c>
      <c r="E172" s="1">
        <v>-6.2656369999999999</v>
      </c>
      <c r="F172" s="1">
        <v>-1047356.079855</v>
      </c>
      <c r="G172" s="1">
        <v>-760800.13872000005</v>
      </c>
      <c r="H172" s="1">
        <v>190.13100299999999</v>
      </c>
      <c r="I172" s="1">
        <v>101.58385800000001</v>
      </c>
      <c r="J172" s="1">
        <v>24.311392999999999</v>
      </c>
      <c r="K172" s="1">
        <v>2.7959670000000001</v>
      </c>
      <c r="L172" s="1">
        <v>1.3370169999999999</v>
      </c>
      <c r="M172" s="111">
        <v>100</v>
      </c>
      <c r="N172" s="1">
        <v>67.624244000000004</v>
      </c>
      <c r="O172" s="1">
        <v>0.34961199999999998</v>
      </c>
      <c r="P172" s="1">
        <v>32.026144000000002</v>
      </c>
      <c r="Q172" s="1">
        <v>0</v>
      </c>
      <c r="R172" s="111">
        <v>44.081744</v>
      </c>
      <c r="S172" s="1">
        <v>4.7739929999999999</v>
      </c>
      <c r="T172" s="1">
        <v>13.745331999999999</v>
      </c>
      <c r="U172" s="1">
        <v>3.0492560000000002</v>
      </c>
      <c r="V172" s="1">
        <v>10.785727</v>
      </c>
      <c r="W172" s="1">
        <v>0.25136399999999998</v>
      </c>
      <c r="X172" s="1">
        <v>5.9684590000000002</v>
      </c>
      <c r="Y172" s="1">
        <v>10.07981</v>
      </c>
      <c r="Z172" s="1">
        <v>3.6796340000000001</v>
      </c>
      <c r="AA172" s="1">
        <v>1.138531</v>
      </c>
      <c r="AB172" s="1">
        <v>1.085828</v>
      </c>
      <c r="AC172" s="1">
        <v>1.3603229999999999</v>
      </c>
      <c r="AD172" s="1">
        <v>0</v>
      </c>
      <c r="AE172" s="1">
        <v>0</v>
      </c>
      <c r="AF172" s="1">
        <v>0</v>
      </c>
      <c r="AG172" s="1">
        <v>0</v>
      </c>
      <c r="AH172" s="111">
        <v>0.331513</v>
      </c>
      <c r="AI172" s="1">
        <v>0</v>
      </c>
      <c r="AJ172" s="1">
        <v>1.8099000000000001E-2</v>
      </c>
      <c r="AK172" s="111">
        <v>31.769711000000001</v>
      </c>
      <c r="AL172" s="1">
        <v>0</v>
      </c>
      <c r="AM172" s="1">
        <v>0.256434</v>
      </c>
      <c r="AN172" s="111">
        <f t="shared" si="7"/>
        <v>32.101224000000002</v>
      </c>
      <c r="AO172" s="1">
        <f t="shared" si="8"/>
        <v>0</v>
      </c>
      <c r="AP172" s="126">
        <f t="shared" si="9"/>
        <v>0.27453299999999997</v>
      </c>
    </row>
    <row r="173" spans="1:42" x14ac:dyDescent="0.3">
      <c r="A173" s="1">
        <v>167</v>
      </c>
      <c r="B173" s="1" t="s">
        <v>40</v>
      </c>
      <c r="C173" s="1">
        <v>1233</v>
      </c>
      <c r="D173" s="1">
        <v>10000</v>
      </c>
      <c r="E173" s="1">
        <v>-6.280227</v>
      </c>
      <c r="F173" s="1">
        <v>-1041723.8965649999</v>
      </c>
      <c r="G173" s="1">
        <v>-756839.48312500003</v>
      </c>
      <c r="H173" s="1">
        <v>189.14743799999999</v>
      </c>
      <c r="I173" s="1">
        <v>101.042413</v>
      </c>
      <c r="J173" s="1">
        <v>24.190657999999999</v>
      </c>
      <c r="K173" s="1">
        <v>2.79569</v>
      </c>
      <c r="L173" s="1">
        <v>1.3415729999999999</v>
      </c>
      <c r="M173" s="111">
        <v>100</v>
      </c>
      <c r="N173" s="1">
        <v>67.281878000000006</v>
      </c>
      <c r="O173" s="1">
        <v>0.34770699999999999</v>
      </c>
      <c r="P173" s="1">
        <v>32.370415000000001</v>
      </c>
      <c r="Q173" s="1">
        <v>0</v>
      </c>
      <c r="R173" s="111">
        <v>44.090093000000003</v>
      </c>
      <c r="S173" s="1">
        <v>4.7777760000000002</v>
      </c>
      <c r="T173" s="1">
        <v>13.770573000000001</v>
      </c>
      <c r="U173" s="1">
        <v>3.0481349999999998</v>
      </c>
      <c r="V173" s="1">
        <v>10.815932</v>
      </c>
      <c r="W173" s="1">
        <v>0.25264300000000001</v>
      </c>
      <c r="X173" s="1">
        <v>5.9361290000000002</v>
      </c>
      <c r="Y173" s="1">
        <v>10.020545</v>
      </c>
      <c r="Z173" s="1">
        <v>3.6953529999999999</v>
      </c>
      <c r="AA173" s="1">
        <v>1.1443239999999999</v>
      </c>
      <c r="AB173" s="1">
        <v>1.0812520000000001</v>
      </c>
      <c r="AC173" s="1">
        <v>1.367245</v>
      </c>
      <c r="AD173" s="1">
        <v>0</v>
      </c>
      <c r="AE173" s="1">
        <v>0</v>
      </c>
      <c r="AF173" s="1">
        <v>0</v>
      </c>
      <c r="AG173" s="1">
        <v>0</v>
      </c>
      <c r="AH173" s="111">
        <v>0.32975300000000002</v>
      </c>
      <c r="AI173" s="1">
        <v>0</v>
      </c>
      <c r="AJ173" s="1">
        <v>1.7954999999999999E-2</v>
      </c>
      <c r="AK173" s="111">
        <v>32.098984000000002</v>
      </c>
      <c r="AL173" s="1">
        <v>0</v>
      </c>
      <c r="AM173" s="1">
        <v>0.27143200000000001</v>
      </c>
      <c r="AN173" s="111">
        <f t="shared" si="7"/>
        <v>32.428736999999998</v>
      </c>
      <c r="AO173" s="1">
        <f t="shared" si="8"/>
        <v>0</v>
      </c>
      <c r="AP173" s="126">
        <f t="shared" si="9"/>
        <v>0.28938700000000001</v>
      </c>
    </row>
    <row r="174" spans="1:42" x14ac:dyDescent="0.3">
      <c r="A174" s="1">
        <v>168</v>
      </c>
      <c r="B174" s="1" t="s">
        <v>40</v>
      </c>
      <c r="C174" s="1">
        <v>1232</v>
      </c>
      <c r="D174" s="1">
        <v>10000</v>
      </c>
      <c r="E174" s="1">
        <v>-6.2948839999999997</v>
      </c>
      <c r="F174" s="1">
        <v>-1036125.273419</v>
      </c>
      <c r="G174" s="1">
        <v>-752901.91509599995</v>
      </c>
      <c r="H174" s="1">
        <v>188.169524</v>
      </c>
      <c r="I174" s="1">
        <v>100.504045</v>
      </c>
      <c r="J174" s="1">
        <v>24.070661000000001</v>
      </c>
      <c r="K174" s="1">
        <v>2.795404</v>
      </c>
      <c r="L174" s="1">
        <v>1.3461799999999999</v>
      </c>
      <c r="M174" s="111">
        <v>100</v>
      </c>
      <c r="N174" s="1">
        <v>66.941314000000006</v>
      </c>
      <c r="O174" s="1">
        <v>0.34590599999999999</v>
      </c>
      <c r="P174" s="1">
        <v>32.712780000000002</v>
      </c>
      <c r="Q174" s="1">
        <v>0</v>
      </c>
      <c r="R174" s="111">
        <v>44.099272999999997</v>
      </c>
      <c r="S174" s="1">
        <v>4.7810040000000003</v>
      </c>
      <c r="T174" s="1">
        <v>13.795457000000001</v>
      </c>
      <c r="U174" s="1">
        <v>3.046948</v>
      </c>
      <c r="V174" s="1">
        <v>10.846256</v>
      </c>
      <c r="W174" s="1">
        <v>0.25392799999999999</v>
      </c>
      <c r="X174" s="1">
        <v>5.9039640000000002</v>
      </c>
      <c r="Y174" s="1">
        <v>9.9609919999999992</v>
      </c>
      <c r="Z174" s="1">
        <v>3.7111360000000002</v>
      </c>
      <c r="AA174" s="1">
        <v>1.1501459999999999</v>
      </c>
      <c r="AB174" s="1">
        <v>1.076694</v>
      </c>
      <c r="AC174" s="1">
        <v>1.374201</v>
      </c>
      <c r="AD174" s="1">
        <v>0</v>
      </c>
      <c r="AE174" s="1">
        <v>0</v>
      </c>
      <c r="AF174" s="1">
        <v>0</v>
      </c>
      <c r="AG174" s="1">
        <v>0</v>
      </c>
      <c r="AH174" s="111">
        <v>0.32809100000000002</v>
      </c>
      <c r="AI174" s="1">
        <v>0</v>
      </c>
      <c r="AJ174" s="1">
        <v>1.7815000000000001E-2</v>
      </c>
      <c r="AK174" s="111">
        <v>32.426495000000003</v>
      </c>
      <c r="AL174" s="1">
        <v>0</v>
      </c>
      <c r="AM174" s="1">
        <v>0.28628399999999998</v>
      </c>
      <c r="AN174" s="111">
        <f t="shared" si="7"/>
        <v>32.754586000000003</v>
      </c>
      <c r="AO174" s="1">
        <f t="shared" si="8"/>
        <v>0</v>
      </c>
      <c r="AP174" s="126">
        <f t="shared" si="9"/>
        <v>0.30409900000000001</v>
      </c>
    </row>
    <row r="175" spans="1:42" x14ac:dyDescent="0.3">
      <c r="A175" s="1">
        <v>169</v>
      </c>
      <c r="B175" s="1" t="s">
        <v>40</v>
      </c>
      <c r="C175" s="1">
        <v>1231</v>
      </c>
      <c r="D175" s="1">
        <v>10000</v>
      </c>
      <c r="E175" s="1">
        <v>-6.3096120000000004</v>
      </c>
      <c r="F175" s="1">
        <v>-1030558.590351</v>
      </c>
      <c r="G175" s="1">
        <v>-748986.257598</v>
      </c>
      <c r="H175" s="1">
        <v>187.196977</v>
      </c>
      <c r="I175" s="1">
        <v>99.968590000000006</v>
      </c>
      <c r="J175" s="1">
        <v>23.951369</v>
      </c>
      <c r="K175" s="1">
        <v>2.7951079999999999</v>
      </c>
      <c r="L175" s="1">
        <v>1.35084</v>
      </c>
      <c r="M175" s="111">
        <v>100</v>
      </c>
      <c r="N175" s="1">
        <v>66.602440999999999</v>
      </c>
      <c r="O175" s="1">
        <v>0.34421600000000002</v>
      </c>
      <c r="P175" s="1">
        <v>33.053342000000001</v>
      </c>
      <c r="Q175" s="1">
        <v>0</v>
      </c>
      <c r="R175" s="111">
        <v>44.109344</v>
      </c>
      <c r="S175" s="1">
        <v>4.7836350000000003</v>
      </c>
      <c r="T175" s="1">
        <v>13.81996</v>
      </c>
      <c r="U175" s="1">
        <v>3.045693</v>
      </c>
      <c r="V175" s="1">
        <v>10.876715000000001</v>
      </c>
      <c r="W175" s="1">
        <v>0.25522</v>
      </c>
      <c r="X175" s="1">
        <v>5.8719739999999998</v>
      </c>
      <c r="Y175" s="1">
        <v>9.9011230000000001</v>
      </c>
      <c r="Z175" s="1">
        <v>3.7269899999999998</v>
      </c>
      <c r="AA175" s="1">
        <v>1.1559980000000001</v>
      </c>
      <c r="AB175" s="1">
        <v>1.072155</v>
      </c>
      <c r="AC175" s="1">
        <v>1.3811929999999999</v>
      </c>
      <c r="AD175" s="1">
        <v>0</v>
      </c>
      <c r="AE175" s="1">
        <v>0</v>
      </c>
      <c r="AF175" s="1">
        <v>0</v>
      </c>
      <c r="AG175" s="1">
        <v>0</v>
      </c>
      <c r="AH175" s="111">
        <v>0.32653399999999999</v>
      </c>
      <c r="AI175" s="1">
        <v>0</v>
      </c>
      <c r="AJ175" s="1">
        <v>1.7682E-2</v>
      </c>
      <c r="AK175" s="111">
        <v>32.752346000000003</v>
      </c>
      <c r="AL175" s="1">
        <v>0</v>
      </c>
      <c r="AM175" s="1">
        <v>0.30099799999999999</v>
      </c>
      <c r="AN175" s="111">
        <f t="shared" si="7"/>
        <v>33.078880000000005</v>
      </c>
      <c r="AO175" s="1">
        <f t="shared" si="8"/>
        <v>0</v>
      </c>
      <c r="AP175" s="126">
        <f t="shared" si="9"/>
        <v>0.31867999999999996</v>
      </c>
    </row>
    <row r="176" spans="1:42" x14ac:dyDescent="0.3">
      <c r="A176" s="1">
        <v>170</v>
      </c>
      <c r="B176" s="1" t="s">
        <v>40</v>
      </c>
      <c r="C176" s="1">
        <v>1230</v>
      </c>
      <c r="D176" s="1">
        <v>10000</v>
      </c>
      <c r="E176" s="1">
        <v>-6.3244160000000003</v>
      </c>
      <c r="F176" s="1">
        <v>-1025022.113324</v>
      </c>
      <c r="G176" s="1">
        <v>-745091.24965400004</v>
      </c>
      <c r="H176" s="1">
        <v>186.22949399999999</v>
      </c>
      <c r="I176" s="1">
        <v>99.435867000000002</v>
      </c>
      <c r="J176" s="1">
        <v>23.832747000000001</v>
      </c>
      <c r="K176" s="1">
        <v>2.7948010000000001</v>
      </c>
      <c r="L176" s="1">
        <v>1.355559</v>
      </c>
      <c r="M176" s="111">
        <v>100</v>
      </c>
      <c r="N176" s="1">
        <v>66.265139000000005</v>
      </c>
      <c r="O176" s="1">
        <v>0.34264699999999998</v>
      </c>
      <c r="P176" s="1">
        <v>33.392214000000003</v>
      </c>
      <c r="Q176" s="1">
        <v>0</v>
      </c>
      <c r="R176" s="111">
        <v>44.120378000000002</v>
      </c>
      <c r="S176" s="1">
        <v>4.7856230000000002</v>
      </c>
      <c r="T176" s="1">
        <v>13.844056</v>
      </c>
      <c r="U176" s="1">
        <v>3.044365</v>
      </c>
      <c r="V176" s="1">
        <v>10.907328</v>
      </c>
      <c r="W176" s="1">
        <v>0.256519</v>
      </c>
      <c r="X176" s="1">
        <v>5.8401690000000004</v>
      </c>
      <c r="Y176" s="1">
        <v>9.8409049999999993</v>
      </c>
      <c r="Z176" s="1">
        <v>3.7429190000000001</v>
      </c>
      <c r="AA176" s="1">
        <v>1.1618820000000001</v>
      </c>
      <c r="AB176" s="1">
        <v>1.067631</v>
      </c>
      <c r="AC176" s="1">
        <v>1.388223</v>
      </c>
      <c r="AD176" s="1">
        <v>0</v>
      </c>
      <c r="AE176" s="1">
        <v>0</v>
      </c>
      <c r="AF176" s="1">
        <v>0</v>
      </c>
      <c r="AG176" s="1">
        <v>0</v>
      </c>
      <c r="AH176" s="111">
        <v>0.32509199999999999</v>
      </c>
      <c r="AI176" s="1">
        <v>0</v>
      </c>
      <c r="AJ176" s="1">
        <v>1.7555000000000001E-2</v>
      </c>
      <c r="AK176" s="111">
        <v>33.076636999999998</v>
      </c>
      <c r="AL176" s="1">
        <v>0</v>
      </c>
      <c r="AM176" s="1">
        <v>0.31557800000000003</v>
      </c>
      <c r="AN176" s="111">
        <f t="shared" si="7"/>
        <v>33.401728999999996</v>
      </c>
      <c r="AO176" s="1">
        <f t="shared" si="8"/>
        <v>0</v>
      </c>
      <c r="AP176" s="126">
        <f t="shared" si="9"/>
        <v>0.33313300000000001</v>
      </c>
    </row>
    <row r="177" spans="1:42" x14ac:dyDescent="0.3">
      <c r="A177" s="1">
        <v>171</v>
      </c>
      <c r="B177" s="1" t="s">
        <v>40</v>
      </c>
      <c r="C177" s="1">
        <v>1229</v>
      </c>
      <c r="D177" s="1">
        <v>10000</v>
      </c>
      <c r="E177" s="1">
        <v>-6.339302</v>
      </c>
      <c r="F177" s="1">
        <v>-1019513.973799</v>
      </c>
      <c r="G177" s="1">
        <v>-741215.53139200003</v>
      </c>
      <c r="H177" s="1">
        <v>185.26674600000001</v>
      </c>
      <c r="I177" s="1">
        <v>98.905683999999994</v>
      </c>
      <c r="J177" s="1">
        <v>23.714758</v>
      </c>
      <c r="K177" s="1">
        <v>2.7944830000000001</v>
      </c>
      <c r="L177" s="1">
        <v>1.3603400000000001</v>
      </c>
      <c r="M177" s="111">
        <v>100</v>
      </c>
      <c r="N177" s="1">
        <v>65.929276000000002</v>
      </c>
      <c r="O177" s="1">
        <v>0.34120800000000001</v>
      </c>
      <c r="P177" s="1">
        <v>33.729515999999997</v>
      </c>
      <c r="Q177" s="1">
        <v>0</v>
      </c>
      <c r="R177" s="111">
        <v>44.132457000000002</v>
      </c>
      <c r="S177" s="1">
        <v>4.7869099999999998</v>
      </c>
      <c r="T177" s="1">
        <v>13.867713</v>
      </c>
      <c r="U177" s="1">
        <v>3.042961</v>
      </c>
      <c r="V177" s="1">
        <v>10.938116000000001</v>
      </c>
      <c r="W177" s="1">
        <v>0.257826</v>
      </c>
      <c r="X177" s="1">
        <v>5.8085610000000001</v>
      </c>
      <c r="Y177" s="1">
        <v>9.7803039999999992</v>
      </c>
      <c r="Z177" s="1">
        <v>3.7589320000000002</v>
      </c>
      <c r="AA177" s="1">
        <v>1.1678010000000001</v>
      </c>
      <c r="AB177" s="1">
        <v>1.0631219999999999</v>
      </c>
      <c r="AC177" s="1">
        <v>1.395295</v>
      </c>
      <c r="AD177" s="1">
        <v>0</v>
      </c>
      <c r="AE177" s="1">
        <v>0</v>
      </c>
      <c r="AF177" s="1">
        <v>0</v>
      </c>
      <c r="AG177" s="1">
        <v>0</v>
      </c>
      <c r="AH177" s="111">
        <v>0.32377499999999998</v>
      </c>
      <c r="AI177" s="1">
        <v>0</v>
      </c>
      <c r="AJ177" s="1">
        <v>1.7434000000000002E-2</v>
      </c>
      <c r="AK177" s="111">
        <v>33.399487000000001</v>
      </c>
      <c r="AL177" s="1">
        <v>0</v>
      </c>
      <c r="AM177" s="1">
        <v>0.33002999999999999</v>
      </c>
      <c r="AN177" s="111">
        <f t="shared" si="7"/>
        <v>33.723261999999998</v>
      </c>
      <c r="AO177" s="1">
        <f t="shared" si="8"/>
        <v>0</v>
      </c>
      <c r="AP177" s="126">
        <f t="shared" si="9"/>
        <v>0.347464</v>
      </c>
    </row>
    <row r="178" spans="1:42" x14ac:dyDescent="0.3">
      <c r="A178" s="1">
        <v>172</v>
      </c>
      <c r="B178" s="1" t="s">
        <v>40</v>
      </c>
      <c r="C178" s="1">
        <v>1228</v>
      </c>
      <c r="D178" s="1">
        <v>10000</v>
      </c>
      <c r="E178" s="1">
        <v>-6.3542759999999996</v>
      </c>
      <c r="F178" s="1">
        <v>-1014032.145715</v>
      </c>
      <c r="G178" s="1">
        <v>-737357.62726900005</v>
      </c>
      <c r="H178" s="1">
        <v>184.30837600000001</v>
      </c>
      <c r="I178" s="1">
        <v>98.377830000000003</v>
      </c>
      <c r="J178" s="1">
        <v>23.597360999999999</v>
      </c>
      <c r="K178" s="1">
        <v>2.794152</v>
      </c>
      <c r="L178" s="1">
        <v>1.365189</v>
      </c>
      <c r="M178" s="111">
        <v>100</v>
      </c>
      <c r="N178" s="1">
        <v>65.594708999999995</v>
      </c>
      <c r="O178" s="1">
        <v>0.33991300000000002</v>
      </c>
      <c r="P178" s="1">
        <v>34.065376999999998</v>
      </c>
      <c r="Q178" s="1">
        <v>0</v>
      </c>
      <c r="R178" s="111">
        <v>44.145677999999997</v>
      </c>
      <c r="S178" s="1">
        <v>4.7874319999999999</v>
      </c>
      <c r="T178" s="1">
        <v>13.890891999999999</v>
      </c>
      <c r="U178" s="1">
        <v>3.0414780000000001</v>
      </c>
      <c r="V178" s="1">
        <v>10.969103</v>
      </c>
      <c r="W178" s="1">
        <v>0.25914100000000001</v>
      </c>
      <c r="X178" s="1">
        <v>5.7771670000000004</v>
      </c>
      <c r="Y178" s="1">
        <v>9.7192769999999999</v>
      </c>
      <c r="Z178" s="1">
        <v>3.7750349999999999</v>
      </c>
      <c r="AA178" s="1">
        <v>1.1737580000000001</v>
      </c>
      <c r="AB178" s="1">
        <v>1.0586249999999999</v>
      </c>
      <c r="AC178" s="1">
        <v>1.402412</v>
      </c>
      <c r="AD178" s="1">
        <v>0</v>
      </c>
      <c r="AE178" s="1">
        <v>0</v>
      </c>
      <c r="AF178" s="1">
        <v>0</v>
      </c>
      <c r="AG178" s="1">
        <v>0</v>
      </c>
      <c r="AH178" s="111">
        <v>0.32259300000000002</v>
      </c>
      <c r="AI178" s="1">
        <v>0</v>
      </c>
      <c r="AJ178" s="1">
        <v>1.7319999999999999E-2</v>
      </c>
      <c r="AK178" s="111">
        <v>33.721015999999999</v>
      </c>
      <c r="AL178" s="1">
        <v>0</v>
      </c>
      <c r="AM178" s="1">
        <v>0.344362</v>
      </c>
      <c r="AN178" s="111">
        <f t="shared" si="7"/>
        <v>34.043608999999996</v>
      </c>
      <c r="AO178" s="1">
        <f t="shared" si="8"/>
        <v>0</v>
      </c>
      <c r="AP178" s="126">
        <f t="shared" si="9"/>
        <v>0.361682</v>
      </c>
    </row>
    <row r="179" spans="1:42" x14ac:dyDescent="0.3">
      <c r="A179" s="1">
        <v>173</v>
      </c>
      <c r="B179" s="1" t="s">
        <v>40</v>
      </c>
      <c r="C179" s="1">
        <v>1227</v>
      </c>
      <c r="D179" s="1">
        <v>10000</v>
      </c>
      <c r="E179" s="1">
        <v>-6.3693439999999999</v>
      </c>
      <c r="F179" s="1">
        <v>-1008574.421373</v>
      </c>
      <c r="G179" s="1">
        <v>-733515.92847299995</v>
      </c>
      <c r="H179" s="1">
        <v>183.353993</v>
      </c>
      <c r="I179" s="1">
        <v>97.852075999999997</v>
      </c>
      <c r="J179" s="1">
        <v>23.480512000000001</v>
      </c>
      <c r="K179" s="1">
        <v>2.793809</v>
      </c>
      <c r="L179" s="1">
        <v>1.3701129999999999</v>
      </c>
      <c r="M179" s="111">
        <v>100</v>
      </c>
      <c r="N179" s="1">
        <v>65.261280999999997</v>
      </c>
      <c r="O179" s="1">
        <v>0.33877600000000002</v>
      </c>
      <c r="P179" s="1">
        <v>34.399943</v>
      </c>
      <c r="Q179" s="1">
        <v>0</v>
      </c>
      <c r="R179" s="111">
        <v>44.160156999999998</v>
      </c>
      <c r="S179" s="1">
        <v>4.7871100000000002</v>
      </c>
      <c r="T179" s="1">
        <v>13.913546</v>
      </c>
      <c r="U179" s="1">
        <v>3.0399099999999999</v>
      </c>
      <c r="V179" s="1">
        <v>11.000318</v>
      </c>
      <c r="W179" s="1">
        <v>0.260465</v>
      </c>
      <c r="X179" s="1">
        <v>5.7460060000000004</v>
      </c>
      <c r="Y179" s="1">
        <v>9.6577789999999997</v>
      </c>
      <c r="Z179" s="1">
        <v>3.791239</v>
      </c>
      <c r="AA179" s="1">
        <v>1.1797550000000001</v>
      </c>
      <c r="AB179" s="1">
        <v>1.054138</v>
      </c>
      <c r="AC179" s="1">
        <v>1.4095770000000001</v>
      </c>
      <c r="AD179" s="1">
        <v>0</v>
      </c>
      <c r="AE179" s="1">
        <v>0</v>
      </c>
      <c r="AF179" s="1">
        <v>0</v>
      </c>
      <c r="AG179" s="1">
        <v>0</v>
      </c>
      <c r="AH179" s="111">
        <v>0.32156099999999999</v>
      </c>
      <c r="AI179" s="1">
        <v>0</v>
      </c>
      <c r="AJ179" s="1">
        <v>1.7214E-2</v>
      </c>
      <c r="AK179" s="111">
        <v>34.041362999999997</v>
      </c>
      <c r="AL179" s="1">
        <v>0</v>
      </c>
      <c r="AM179" s="1">
        <v>0.35858099999999998</v>
      </c>
      <c r="AN179" s="111">
        <f t="shared" si="7"/>
        <v>34.362924</v>
      </c>
      <c r="AO179" s="1">
        <f t="shared" si="8"/>
        <v>0</v>
      </c>
      <c r="AP179" s="126">
        <f t="shared" si="9"/>
        <v>0.37579499999999999</v>
      </c>
    </row>
    <row r="180" spans="1:42" x14ac:dyDescent="0.3">
      <c r="A180" s="1">
        <v>174</v>
      </c>
      <c r="B180" s="1" t="s">
        <v>40</v>
      </c>
      <c r="C180" s="1">
        <v>1226</v>
      </c>
      <c r="D180" s="1">
        <v>10000</v>
      </c>
      <c r="E180" s="1">
        <v>-6.3845150000000004</v>
      </c>
      <c r="F180" s="1">
        <v>-1003138.390334</v>
      </c>
      <c r="G180" s="1">
        <v>-729688.677348</v>
      </c>
      <c r="H180" s="1">
        <v>182.40316999999999</v>
      </c>
      <c r="I180" s="1">
        <v>97.328169000000003</v>
      </c>
      <c r="J180" s="1">
        <v>23.364165</v>
      </c>
      <c r="K180" s="1">
        <v>2.79345</v>
      </c>
      <c r="L180" s="1">
        <v>1.375119</v>
      </c>
      <c r="M180" s="111">
        <v>100</v>
      </c>
      <c r="N180" s="1">
        <v>64.928820999999999</v>
      </c>
      <c r="O180" s="1">
        <v>0.33781</v>
      </c>
      <c r="P180" s="1">
        <v>34.733370000000001</v>
      </c>
      <c r="Q180" s="1">
        <v>0</v>
      </c>
      <c r="R180" s="111">
        <v>44.176029999999997</v>
      </c>
      <c r="S180" s="1">
        <v>4.7858489999999998</v>
      </c>
      <c r="T180" s="1">
        <v>13.935617000000001</v>
      </c>
      <c r="U180" s="1">
        <v>3.0382539999999998</v>
      </c>
      <c r="V180" s="1">
        <v>11.031793</v>
      </c>
      <c r="W180" s="1">
        <v>0.261799</v>
      </c>
      <c r="X180" s="1">
        <v>5.7151019999999999</v>
      </c>
      <c r="Y180" s="1">
        <v>9.5957550000000005</v>
      </c>
      <c r="Z180" s="1">
        <v>3.807553</v>
      </c>
      <c r="AA180" s="1">
        <v>1.1857949999999999</v>
      </c>
      <c r="AB180" s="1">
        <v>1.0496589999999999</v>
      </c>
      <c r="AC180" s="1">
        <v>1.416795</v>
      </c>
      <c r="AD180" s="1">
        <v>0</v>
      </c>
      <c r="AE180" s="1">
        <v>0</v>
      </c>
      <c r="AF180" s="1">
        <v>0</v>
      </c>
      <c r="AG180" s="1">
        <v>0</v>
      </c>
      <c r="AH180" s="111">
        <v>0.32069300000000001</v>
      </c>
      <c r="AI180" s="1">
        <v>0</v>
      </c>
      <c r="AJ180" s="1">
        <v>1.7115999999999999E-2</v>
      </c>
      <c r="AK180" s="111">
        <v>34.360675999999998</v>
      </c>
      <c r="AL180" s="1">
        <v>0</v>
      </c>
      <c r="AM180" s="1">
        <v>0.372693</v>
      </c>
      <c r="AN180" s="111">
        <f t="shared" si="7"/>
        <v>34.681368999999997</v>
      </c>
      <c r="AO180" s="1">
        <f t="shared" si="8"/>
        <v>0</v>
      </c>
      <c r="AP180" s="126">
        <f t="shared" si="9"/>
        <v>0.38980900000000002</v>
      </c>
    </row>
    <row r="181" spans="1:42" x14ac:dyDescent="0.3">
      <c r="A181" s="1">
        <v>175</v>
      </c>
      <c r="B181" s="1" t="s">
        <v>40</v>
      </c>
      <c r="C181" s="1">
        <v>1225</v>
      </c>
      <c r="D181" s="1">
        <v>10000</v>
      </c>
      <c r="E181" s="1">
        <v>-6.3997960000000003</v>
      </c>
      <c r="F181" s="1">
        <v>-997721.431247</v>
      </c>
      <c r="G181" s="1">
        <v>-725873.96075299999</v>
      </c>
      <c r="H181" s="1">
        <v>181.45544200000001</v>
      </c>
      <c r="I181" s="1">
        <v>96.805835999999999</v>
      </c>
      <c r="J181" s="1">
        <v>23.248267999999999</v>
      </c>
      <c r="K181" s="1">
        <v>2.7930760000000001</v>
      </c>
      <c r="L181" s="1">
        <v>1.3802179999999999</v>
      </c>
      <c r="M181" s="111">
        <v>100</v>
      </c>
      <c r="N181" s="1">
        <v>64.597144</v>
      </c>
      <c r="O181" s="1">
        <v>0.33702799999999999</v>
      </c>
      <c r="P181" s="1">
        <v>35.065828000000003</v>
      </c>
      <c r="Q181" s="1">
        <v>0</v>
      </c>
      <c r="R181" s="111">
        <v>44.193461999999997</v>
      </c>
      <c r="S181" s="1">
        <v>4.7835390000000002</v>
      </c>
      <c r="T181" s="1">
        <v>13.957034</v>
      </c>
      <c r="U181" s="1">
        <v>3.0365039999999999</v>
      </c>
      <c r="V181" s="1">
        <v>11.063564</v>
      </c>
      <c r="W181" s="1">
        <v>0.26314300000000002</v>
      </c>
      <c r="X181" s="1">
        <v>5.6844849999999996</v>
      </c>
      <c r="Y181" s="1">
        <v>9.5331440000000001</v>
      </c>
      <c r="Z181" s="1">
        <v>3.8239879999999999</v>
      </c>
      <c r="AA181" s="1">
        <v>1.1918839999999999</v>
      </c>
      <c r="AB181" s="1">
        <v>1.045183</v>
      </c>
      <c r="AC181" s="1">
        <v>1.424069</v>
      </c>
      <c r="AD181" s="1">
        <v>0</v>
      </c>
      <c r="AE181" s="1">
        <v>0</v>
      </c>
      <c r="AF181" s="1">
        <v>0</v>
      </c>
      <c r="AG181" s="1">
        <v>0</v>
      </c>
      <c r="AH181" s="111">
        <v>0.32</v>
      </c>
      <c r="AI181" s="1">
        <v>0</v>
      </c>
      <c r="AJ181" s="1">
        <v>1.7028000000000001E-2</v>
      </c>
      <c r="AK181" s="111">
        <v>34.679119</v>
      </c>
      <c r="AL181" s="1">
        <v>0</v>
      </c>
      <c r="AM181" s="1">
        <v>0.386708</v>
      </c>
      <c r="AN181" s="111">
        <f t="shared" si="7"/>
        <v>34.999119</v>
      </c>
      <c r="AO181" s="1">
        <f t="shared" si="8"/>
        <v>0</v>
      </c>
      <c r="AP181" s="126">
        <f t="shared" si="9"/>
        <v>0.40373599999999998</v>
      </c>
    </row>
    <row r="182" spans="1:42" x14ac:dyDescent="0.3">
      <c r="A182" s="1">
        <v>176</v>
      </c>
      <c r="B182" s="1" t="s">
        <v>40</v>
      </c>
      <c r="C182" s="1">
        <v>1224</v>
      </c>
      <c r="D182" s="1">
        <v>10000</v>
      </c>
      <c r="E182" s="1">
        <v>-6.415197</v>
      </c>
      <c r="F182" s="1">
        <v>-992320.73957800004</v>
      </c>
      <c r="G182" s="1">
        <v>-722069.72831499996</v>
      </c>
      <c r="H182" s="1">
        <v>180.51031</v>
      </c>
      <c r="I182" s="1">
        <v>96.284786999999994</v>
      </c>
      <c r="J182" s="1">
        <v>23.132770000000001</v>
      </c>
      <c r="K182" s="1">
        <v>2.7926829999999998</v>
      </c>
      <c r="L182" s="1">
        <v>1.385418</v>
      </c>
      <c r="M182" s="111">
        <v>100</v>
      </c>
      <c r="N182" s="1">
        <v>64.266059999999996</v>
      </c>
      <c r="O182" s="1">
        <v>0.33643600000000001</v>
      </c>
      <c r="P182" s="1">
        <v>35.397503999999998</v>
      </c>
      <c r="Q182" s="1">
        <v>0</v>
      </c>
      <c r="R182" s="111">
        <v>44.212648000000002</v>
      </c>
      <c r="S182" s="1">
        <v>4.7800450000000003</v>
      </c>
      <c r="T182" s="1">
        <v>13.977709000000001</v>
      </c>
      <c r="U182" s="1">
        <v>3.034656</v>
      </c>
      <c r="V182" s="1">
        <v>11.095673</v>
      </c>
      <c r="W182" s="1">
        <v>0.26449899999999998</v>
      </c>
      <c r="X182" s="1">
        <v>5.6541940000000004</v>
      </c>
      <c r="Y182" s="1">
        <v>9.4698799999999999</v>
      </c>
      <c r="Z182" s="1">
        <v>3.8405580000000001</v>
      </c>
      <c r="AA182" s="1">
        <v>1.198024</v>
      </c>
      <c r="AB182" s="1">
        <v>1.040708</v>
      </c>
      <c r="AC182" s="1">
        <v>1.431406</v>
      </c>
      <c r="AD182" s="1">
        <v>0</v>
      </c>
      <c r="AE182" s="1">
        <v>0</v>
      </c>
      <c r="AF182" s="1">
        <v>0</v>
      </c>
      <c r="AG182" s="1">
        <v>0</v>
      </c>
      <c r="AH182" s="111">
        <v>0.31948900000000002</v>
      </c>
      <c r="AI182" s="1">
        <v>0</v>
      </c>
      <c r="AJ182" s="1">
        <v>1.6948000000000001E-2</v>
      </c>
      <c r="AK182" s="111">
        <v>34.996872000000003</v>
      </c>
      <c r="AL182" s="1">
        <v>0</v>
      </c>
      <c r="AM182" s="1">
        <v>0.40063399999999999</v>
      </c>
      <c r="AN182" s="111">
        <f t="shared" si="7"/>
        <v>35.316361000000001</v>
      </c>
      <c r="AO182" s="1">
        <f t="shared" si="8"/>
        <v>0</v>
      </c>
      <c r="AP182" s="126">
        <f t="shared" si="9"/>
        <v>0.41758200000000001</v>
      </c>
    </row>
    <row r="183" spans="1:42" x14ac:dyDescent="0.3">
      <c r="A183" s="1">
        <v>177</v>
      </c>
      <c r="B183" s="1" t="s">
        <v>40</v>
      </c>
      <c r="C183" s="1">
        <v>1223</v>
      </c>
      <c r="D183" s="1">
        <v>10000</v>
      </c>
      <c r="E183" s="1">
        <v>-6.4307259999999999</v>
      </c>
      <c r="F183" s="1">
        <v>-986933.44141500001</v>
      </c>
      <c r="G183" s="1">
        <v>-718273.87039900001</v>
      </c>
      <c r="H183" s="1">
        <v>179.56727000000001</v>
      </c>
      <c r="I183" s="1">
        <v>95.764733000000007</v>
      </c>
      <c r="J183" s="1">
        <v>23.017617999999999</v>
      </c>
      <c r="K183" s="1">
        <v>2.7922699999999998</v>
      </c>
      <c r="L183" s="1">
        <v>1.3907320000000001</v>
      </c>
      <c r="M183" s="111">
        <v>100</v>
      </c>
      <c r="N183" s="1">
        <v>63.935392</v>
      </c>
      <c r="O183" s="1">
        <v>0.33602100000000001</v>
      </c>
      <c r="P183" s="1">
        <v>35.728586</v>
      </c>
      <c r="Q183" s="1">
        <v>0</v>
      </c>
      <c r="R183" s="111">
        <v>44.233811000000003</v>
      </c>
      <c r="S183" s="1">
        <v>4.7752119999999998</v>
      </c>
      <c r="T183" s="1">
        <v>13.997536</v>
      </c>
      <c r="U183" s="1">
        <v>3.0327060000000001</v>
      </c>
      <c r="V183" s="1">
        <v>11.128162</v>
      </c>
      <c r="W183" s="1">
        <v>0.26586700000000002</v>
      </c>
      <c r="X183" s="1">
        <v>5.6242760000000001</v>
      </c>
      <c r="Y183" s="1">
        <v>9.4058949999999992</v>
      </c>
      <c r="Z183" s="1">
        <v>3.857275</v>
      </c>
      <c r="AA183" s="1">
        <v>1.2042200000000001</v>
      </c>
      <c r="AB183" s="1">
        <v>1.0362309999999999</v>
      </c>
      <c r="AC183" s="1">
        <v>1.438809</v>
      </c>
      <c r="AD183" s="1">
        <v>0</v>
      </c>
      <c r="AE183" s="1">
        <v>0</v>
      </c>
      <c r="AF183" s="1">
        <v>0</v>
      </c>
      <c r="AG183" s="1">
        <v>0</v>
      </c>
      <c r="AH183" s="111">
        <v>0.31914500000000001</v>
      </c>
      <c r="AI183" s="1">
        <v>0</v>
      </c>
      <c r="AJ183" s="1">
        <v>1.6877E-2</v>
      </c>
      <c r="AK183" s="111">
        <v>35.314106000000002</v>
      </c>
      <c r="AL183" s="1">
        <v>0</v>
      </c>
      <c r="AM183" s="1">
        <v>0.41448000000000002</v>
      </c>
      <c r="AN183" s="111">
        <f t="shared" si="7"/>
        <v>35.633251000000001</v>
      </c>
      <c r="AO183" s="1">
        <f t="shared" si="8"/>
        <v>0</v>
      </c>
      <c r="AP183" s="126">
        <f t="shared" si="9"/>
        <v>0.43135699999999999</v>
      </c>
    </row>
    <row r="184" spans="1:42" x14ac:dyDescent="0.3">
      <c r="A184" s="1">
        <v>178</v>
      </c>
      <c r="B184" s="1" t="s">
        <v>40</v>
      </c>
      <c r="C184" s="1">
        <v>1222</v>
      </c>
      <c r="D184" s="1">
        <v>10000</v>
      </c>
      <c r="E184" s="1">
        <v>-6.4463889999999999</v>
      </c>
      <c r="F184" s="1">
        <v>-981556.89431300003</v>
      </c>
      <c r="G184" s="1">
        <v>-714484.42684500001</v>
      </c>
      <c r="H184" s="1">
        <v>178.62586899999999</v>
      </c>
      <c r="I184" s="1">
        <v>95.245427000000007</v>
      </c>
      <c r="J184" s="1">
        <v>22.902768999999999</v>
      </c>
      <c r="K184" s="1">
        <v>2.7918349999999998</v>
      </c>
      <c r="L184" s="1">
        <v>1.3961699999999999</v>
      </c>
      <c r="M184" s="111">
        <v>100</v>
      </c>
      <c r="N184" s="1">
        <v>63.605023000000003</v>
      </c>
      <c r="O184" s="1">
        <v>0.335725</v>
      </c>
      <c r="P184" s="1">
        <v>36.059252000000001</v>
      </c>
      <c r="Q184" s="1">
        <v>0</v>
      </c>
      <c r="R184" s="111">
        <v>44.257185999999997</v>
      </c>
      <c r="S184" s="1">
        <v>4.7688740000000003</v>
      </c>
      <c r="T184" s="1">
        <v>14.016397</v>
      </c>
      <c r="U184" s="1">
        <v>3.0306570000000002</v>
      </c>
      <c r="V184" s="1">
        <v>11.16107</v>
      </c>
      <c r="W184" s="1">
        <v>0.26724799999999999</v>
      </c>
      <c r="X184" s="1">
        <v>5.5947839999999998</v>
      </c>
      <c r="Y184" s="1">
        <v>9.3411290000000005</v>
      </c>
      <c r="Z184" s="1">
        <v>3.8741490000000001</v>
      </c>
      <c r="AA184" s="1">
        <v>1.210475</v>
      </c>
      <c r="AB184" s="1">
        <v>1.031749</v>
      </c>
      <c r="AC184" s="1">
        <v>1.4462820000000001</v>
      </c>
      <c r="AD184" s="1">
        <v>0</v>
      </c>
      <c r="AE184" s="1">
        <v>0</v>
      </c>
      <c r="AF184" s="1">
        <v>0</v>
      </c>
      <c r="AG184" s="1">
        <v>0</v>
      </c>
      <c r="AH184" s="111">
        <v>0.318913</v>
      </c>
      <c r="AI184" s="1">
        <v>0</v>
      </c>
      <c r="AJ184" s="1">
        <v>1.6812000000000001E-2</v>
      </c>
      <c r="AK184" s="111">
        <v>35.630997000000001</v>
      </c>
      <c r="AL184" s="1">
        <v>0</v>
      </c>
      <c r="AM184" s="1">
        <v>0.42825400000000002</v>
      </c>
      <c r="AN184" s="111">
        <f t="shared" si="7"/>
        <v>35.949910000000003</v>
      </c>
      <c r="AO184" s="1">
        <f t="shared" si="8"/>
        <v>0</v>
      </c>
      <c r="AP184" s="126">
        <f t="shared" si="9"/>
        <v>0.44506600000000002</v>
      </c>
    </row>
    <row r="185" spans="1:42" x14ac:dyDescent="0.3">
      <c r="A185" s="1">
        <v>179</v>
      </c>
      <c r="B185" s="1" t="s">
        <v>40</v>
      </c>
      <c r="C185" s="1">
        <v>1221</v>
      </c>
      <c r="D185" s="1">
        <v>10000</v>
      </c>
      <c r="E185" s="1">
        <v>-6.4621839999999997</v>
      </c>
      <c r="F185" s="1">
        <v>-976189.34259500005</v>
      </c>
      <c r="G185" s="1">
        <v>-710700.04903899995</v>
      </c>
      <c r="H185" s="1">
        <v>177.68583699999999</v>
      </c>
      <c r="I185" s="1">
        <v>94.726747000000003</v>
      </c>
      <c r="J185" s="1">
        <v>22.788202999999999</v>
      </c>
      <c r="K185" s="1">
        <v>2.7913730000000001</v>
      </c>
      <c r="L185" s="1">
        <v>1.4017409999999999</v>
      </c>
      <c r="M185" s="111">
        <v>100</v>
      </c>
      <c r="N185" s="1">
        <v>63.274965000000002</v>
      </c>
      <c r="O185" s="1">
        <v>0.33541599999999999</v>
      </c>
      <c r="P185" s="1">
        <v>36.389619000000003</v>
      </c>
      <c r="Q185" s="1">
        <v>0</v>
      </c>
      <c r="R185" s="111">
        <v>44.282975</v>
      </c>
      <c r="S185" s="1">
        <v>4.7608860000000002</v>
      </c>
      <c r="T185" s="1">
        <v>14.034174</v>
      </c>
      <c r="U185" s="1">
        <v>3.0285139999999999</v>
      </c>
      <c r="V185" s="1">
        <v>11.194417</v>
      </c>
      <c r="W185" s="1">
        <v>0.26864199999999999</v>
      </c>
      <c r="X185" s="1">
        <v>5.5657750000000004</v>
      </c>
      <c r="Y185" s="1">
        <v>9.2755550000000007</v>
      </c>
      <c r="Z185" s="1">
        <v>3.8911850000000001</v>
      </c>
      <c r="AA185" s="1">
        <v>1.2167889999999999</v>
      </c>
      <c r="AB185" s="1">
        <v>1.027261</v>
      </c>
      <c r="AC185" s="1">
        <v>1.4538260000000001</v>
      </c>
      <c r="AD185" s="1">
        <v>0</v>
      </c>
      <c r="AE185" s="1">
        <v>0</v>
      </c>
      <c r="AF185" s="1">
        <v>0</v>
      </c>
      <c r="AG185" s="1">
        <v>0</v>
      </c>
      <c r="AH185" s="111">
        <v>0.318666</v>
      </c>
      <c r="AI185" s="1">
        <v>0</v>
      </c>
      <c r="AJ185" s="1">
        <v>1.6750000000000001E-2</v>
      </c>
      <c r="AK185" s="111">
        <v>35.947654999999997</v>
      </c>
      <c r="AL185" s="1">
        <v>0</v>
      </c>
      <c r="AM185" s="1">
        <v>0.441965</v>
      </c>
      <c r="AN185" s="111">
        <f t="shared" si="7"/>
        <v>36.266320999999998</v>
      </c>
      <c r="AO185" s="1">
        <f t="shared" si="8"/>
        <v>0</v>
      </c>
      <c r="AP185" s="126">
        <f t="shared" si="9"/>
        <v>0.45871499999999998</v>
      </c>
    </row>
    <row r="186" spans="1:42" x14ac:dyDescent="0.3">
      <c r="A186" s="1">
        <v>180</v>
      </c>
      <c r="B186" s="1" t="s">
        <v>40</v>
      </c>
      <c r="C186" s="1">
        <v>1220</v>
      </c>
      <c r="D186" s="1">
        <v>10000</v>
      </c>
      <c r="E186" s="1">
        <v>-6.4781000000000004</v>
      </c>
      <c r="F186" s="1">
        <v>-970831.07102699997</v>
      </c>
      <c r="G186" s="1">
        <v>-706920.83737099997</v>
      </c>
      <c r="H186" s="1">
        <v>176.74730199999999</v>
      </c>
      <c r="I186" s="1">
        <v>94.208821999999998</v>
      </c>
      <c r="J186" s="1">
        <v>22.673945</v>
      </c>
      <c r="K186" s="1">
        <v>2.790883</v>
      </c>
      <c r="L186" s="1">
        <v>1.407443</v>
      </c>
      <c r="M186" s="111">
        <v>100</v>
      </c>
      <c r="N186" s="1">
        <v>62.945456999999998</v>
      </c>
      <c r="O186" s="1">
        <v>0.334868</v>
      </c>
      <c r="P186" s="1">
        <v>36.719675000000002</v>
      </c>
      <c r="Q186" s="1">
        <v>0</v>
      </c>
      <c r="R186" s="111">
        <v>44.31127</v>
      </c>
      <c r="S186" s="1">
        <v>4.7511720000000004</v>
      </c>
      <c r="T186" s="1">
        <v>14.050791</v>
      </c>
      <c r="U186" s="1">
        <v>3.026294</v>
      </c>
      <c r="V186" s="1">
        <v>11.228187999999999</v>
      </c>
      <c r="W186" s="1">
        <v>0.27004800000000001</v>
      </c>
      <c r="X186" s="1">
        <v>5.5372919999999999</v>
      </c>
      <c r="Y186" s="1">
        <v>9.2092069999999993</v>
      </c>
      <c r="Z186" s="1">
        <v>3.9083760000000001</v>
      </c>
      <c r="AA186" s="1">
        <v>1.2231590000000001</v>
      </c>
      <c r="AB186" s="1">
        <v>1.022767</v>
      </c>
      <c r="AC186" s="1">
        <v>1.4614370000000001</v>
      </c>
      <c r="AD186" s="1">
        <v>0</v>
      </c>
      <c r="AE186" s="1">
        <v>0</v>
      </c>
      <c r="AF186" s="1">
        <v>0</v>
      </c>
      <c r="AG186" s="1">
        <v>0</v>
      </c>
      <c r="AH186" s="111">
        <v>0.31818800000000003</v>
      </c>
      <c r="AI186" s="1">
        <v>0</v>
      </c>
      <c r="AJ186" s="1">
        <v>1.668E-2</v>
      </c>
      <c r="AK186" s="111">
        <v>36.264060999999998</v>
      </c>
      <c r="AL186" s="1">
        <v>0</v>
      </c>
      <c r="AM186" s="1">
        <v>0.45561299999999999</v>
      </c>
      <c r="AN186" s="111">
        <f t="shared" si="7"/>
        <v>36.582248999999997</v>
      </c>
      <c r="AO186" s="1">
        <f t="shared" si="8"/>
        <v>0</v>
      </c>
      <c r="AP186" s="126">
        <f t="shared" si="9"/>
        <v>0.47229299999999996</v>
      </c>
    </row>
    <row r="187" spans="1:42" x14ac:dyDescent="0.3">
      <c r="A187" s="1">
        <v>181</v>
      </c>
      <c r="B187" s="1" t="s">
        <v>40</v>
      </c>
      <c r="C187" s="1">
        <v>1219</v>
      </c>
      <c r="D187" s="1">
        <v>10000</v>
      </c>
      <c r="E187" s="1">
        <v>-6.4941139999999997</v>
      </c>
      <c r="F187" s="1">
        <v>-965485.78497799998</v>
      </c>
      <c r="G187" s="1">
        <v>-703149.39333400002</v>
      </c>
      <c r="H187" s="1">
        <v>175.81100499999999</v>
      </c>
      <c r="I187" s="1">
        <v>93.692149999999998</v>
      </c>
      <c r="J187" s="1">
        <v>22.560092000000001</v>
      </c>
      <c r="K187" s="1">
        <v>2.790362</v>
      </c>
      <c r="L187" s="1">
        <v>1.4132670000000001</v>
      </c>
      <c r="M187" s="111">
        <v>100</v>
      </c>
      <c r="N187" s="1">
        <v>62.616996</v>
      </c>
      <c r="O187" s="1">
        <v>0.33382400000000001</v>
      </c>
      <c r="P187" s="1">
        <v>37.04918</v>
      </c>
      <c r="Q187" s="1">
        <v>0</v>
      </c>
      <c r="R187" s="111">
        <v>44.341990000000003</v>
      </c>
      <c r="S187" s="1">
        <v>4.7397710000000002</v>
      </c>
      <c r="T187" s="1">
        <v>14.066238</v>
      </c>
      <c r="U187" s="1">
        <v>3.0240209999999998</v>
      </c>
      <c r="V187" s="1">
        <v>11.262324</v>
      </c>
      <c r="W187" s="1">
        <v>0.27146500000000001</v>
      </c>
      <c r="X187" s="1">
        <v>5.5093490000000003</v>
      </c>
      <c r="Y187" s="1">
        <v>9.1421960000000002</v>
      </c>
      <c r="Z187" s="1">
        <v>3.9256959999999999</v>
      </c>
      <c r="AA187" s="1">
        <v>1.2295750000000001</v>
      </c>
      <c r="AB187" s="1">
        <v>1.0182720000000001</v>
      </c>
      <c r="AC187" s="1">
        <v>1.469103</v>
      </c>
      <c r="AD187" s="1">
        <v>0</v>
      </c>
      <c r="AE187" s="1">
        <v>0</v>
      </c>
      <c r="AF187" s="1">
        <v>0</v>
      </c>
      <c r="AG187" s="1">
        <v>0</v>
      </c>
      <c r="AH187" s="111">
        <v>0.31723000000000001</v>
      </c>
      <c r="AI187" s="1">
        <v>0</v>
      </c>
      <c r="AJ187" s="1">
        <v>1.6594000000000001E-2</v>
      </c>
      <c r="AK187" s="111">
        <v>36.579990000000002</v>
      </c>
      <c r="AL187" s="1">
        <v>0</v>
      </c>
      <c r="AM187" s="1">
        <v>0.46919100000000002</v>
      </c>
      <c r="AN187" s="111">
        <f t="shared" si="7"/>
        <v>36.897220000000004</v>
      </c>
      <c r="AO187" s="1">
        <f t="shared" si="8"/>
        <v>0</v>
      </c>
      <c r="AP187" s="126">
        <f t="shared" si="9"/>
        <v>0.48578500000000002</v>
      </c>
    </row>
    <row r="188" spans="1:42" x14ac:dyDescent="0.3">
      <c r="A188" s="1">
        <v>182</v>
      </c>
      <c r="B188" s="1" t="s">
        <v>40</v>
      </c>
      <c r="C188" s="1">
        <v>1218</v>
      </c>
      <c r="D188" s="1">
        <v>10000</v>
      </c>
      <c r="E188" s="1">
        <v>-6.5101950000000004</v>
      </c>
      <c r="F188" s="1">
        <v>-960161.10057500005</v>
      </c>
      <c r="G188" s="1">
        <v>-699391.265564</v>
      </c>
      <c r="H188" s="1">
        <v>174.87833900000001</v>
      </c>
      <c r="I188" s="1">
        <v>93.177582999999998</v>
      </c>
      <c r="J188" s="1">
        <v>22.446812000000001</v>
      </c>
      <c r="K188" s="1">
        <v>2.7898109999999998</v>
      </c>
      <c r="L188" s="1">
        <v>1.419195</v>
      </c>
      <c r="M188" s="111">
        <v>100</v>
      </c>
      <c r="N188" s="1">
        <v>62.290244999999999</v>
      </c>
      <c r="O188" s="1">
        <v>0.33211600000000002</v>
      </c>
      <c r="P188" s="1">
        <v>37.377639000000002</v>
      </c>
      <c r="Q188" s="1">
        <v>0</v>
      </c>
      <c r="R188" s="111">
        <v>44.374898000000002</v>
      </c>
      <c r="S188" s="1">
        <v>4.7268280000000003</v>
      </c>
      <c r="T188" s="1">
        <v>14.080577999999999</v>
      </c>
      <c r="U188" s="1">
        <v>3.0217239999999999</v>
      </c>
      <c r="V188" s="1">
        <v>11.296730999999999</v>
      </c>
      <c r="W188" s="1">
        <v>0.27288899999999999</v>
      </c>
      <c r="X188" s="1">
        <v>5.481935</v>
      </c>
      <c r="Y188" s="1">
        <v>9.0746889999999993</v>
      </c>
      <c r="Z188" s="1">
        <v>3.9431129999999999</v>
      </c>
      <c r="AA188" s="1">
        <v>1.2360249999999999</v>
      </c>
      <c r="AB188" s="1">
        <v>1.013782</v>
      </c>
      <c r="AC188" s="1">
        <v>1.476809</v>
      </c>
      <c r="AD188" s="1">
        <v>0</v>
      </c>
      <c r="AE188" s="1">
        <v>0</v>
      </c>
      <c r="AF188" s="1">
        <v>0</v>
      </c>
      <c r="AG188" s="1">
        <v>0</v>
      </c>
      <c r="AH188" s="111">
        <v>0.31563200000000002</v>
      </c>
      <c r="AI188" s="1">
        <v>0</v>
      </c>
      <c r="AJ188" s="1">
        <v>1.6483999999999999E-2</v>
      </c>
      <c r="AK188" s="111">
        <v>36.894955000000003</v>
      </c>
      <c r="AL188" s="1">
        <v>0</v>
      </c>
      <c r="AM188" s="1">
        <v>0.48268299999999997</v>
      </c>
      <c r="AN188" s="111">
        <f t="shared" si="7"/>
        <v>37.210587000000004</v>
      </c>
      <c r="AO188" s="1">
        <f t="shared" si="8"/>
        <v>0</v>
      </c>
      <c r="AP188" s="126">
        <f t="shared" si="9"/>
        <v>0.49916699999999997</v>
      </c>
    </row>
    <row r="189" spans="1:42" x14ac:dyDescent="0.3">
      <c r="A189" s="1">
        <v>183</v>
      </c>
      <c r="B189" s="1" t="s">
        <v>40</v>
      </c>
      <c r="C189" s="1">
        <v>1217</v>
      </c>
      <c r="D189" s="1">
        <v>10000</v>
      </c>
      <c r="E189" s="1">
        <v>-6.5263140000000002</v>
      </c>
      <c r="F189" s="1">
        <v>-954867.12089200004</v>
      </c>
      <c r="G189" s="1">
        <v>-695653.948982</v>
      </c>
      <c r="H189" s="1">
        <v>173.95106000000001</v>
      </c>
      <c r="I189" s="1">
        <v>92.666152999999994</v>
      </c>
      <c r="J189" s="1">
        <v>22.334312000000001</v>
      </c>
      <c r="K189" s="1">
        <v>2.789234</v>
      </c>
      <c r="L189" s="1">
        <v>1.425211</v>
      </c>
      <c r="M189" s="111">
        <v>100</v>
      </c>
      <c r="N189" s="1">
        <v>61.965868</v>
      </c>
      <c r="O189" s="1">
        <v>0.32974300000000001</v>
      </c>
      <c r="P189" s="1">
        <v>37.704388999999999</v>
      </c>
      <c r="Q189" s="1">
        <v>0</v>
      </c>
      <c r="R189" s="111">
        <v>44.409683999999999</v>
      </c>
      <c r="S189" s="1">
        <v>4.7125389999999996</v>
      </c>
      <c r="T189" s="1">
        <v>14.093914</v>
      </c>
      <c r="U189" s="1">
        <v>3.019425</v>
      </c>
      <c r="V189" s="1">
        <v>11.331307000000001</v>
      </c>
      <c r="W189" s="1">
        <v>0.27431699999999998</v>
      </c>
      <c r="X189" s="1">
        <v>5.4550190000000001</v>
      </c>
      <c r="Y189" s="1">
        <v>9.0068669999999997</v>
      </c>
      <c r="Z189" s="1">
        <v>3.960588</v>
      </c>
      <c r="AA189" s="1">
        <v>1.2424949999999999</v>
      </c>
      <c r="AB189" s="1">
        <v>1.0093049999999999</v>
      </c>
      <c r="AC189" s="1">
        <v>1.48454</v>
      </c>
      <c r="AD189" s="1">
        <v>0</v>
      </c>
      <c r="AE189" s="1">
        <v>0</v>
      </c>
      <c r="AF189" s="1">
        <v>0</v>
      </c>
      <c r="AG189" s="1">
        <v>0</v>
      </c>
      <c r="AH189" s="111">
        <v>0.31339299999999998</v>
      </c>
      <c r="AI189" s="1">
        <v>0</v>
      </c>
      <c r="AJ189" s="1">
        <v>1.635E-2</v>
      </c>
      <c r="AK189" s="111">
        <v>37.208323999999998</v>
      </c>
      <c r="AL189" s="1">
        <v>0</v>
      </c>
      <c r="AM189" s="1">
        <v>0.49606499999999998</v>
      </c>
      <c r="AN189" s="111">
        <f t="shared" si="7"/>
        <v>37.521716999999995</v>
      </c>
      <c r="AO189" s="1">
        <f t="shared" si="8"/>
        <v>0</v>
      </c>
      <c r="AP189" s="126">
        <f t="shared" si="9"/>
        <v>0.51241499999999995</v>
      </c>
    </row>
    <row r="190" spans="1:42" x14ac:dyDescent="0.3">
      <c r="A190" s="1">
        <v>184</v>
      </c>
      <c r="B190" s="1" t="s">
        <v>40</v>
      </c>
      <c r="C190" s="1">
        <v>1216</v>
      </c>
      <c r="D190" s="1">
        <v>10000</v>
      </c>
      <c r="E190" s="1">
        <v>-6.5424470000000001</v>
      </c>
      <c r="F190" s="1">
        <v>-949613.966916</v>
      </c>
      <c r="G190" s="1">
        <v>-691945.03007800004</v>
      </c>
      <c r="H190" s="1">
        <v>173.03088099999999</v>
      </c>
      <c r="I190" s="1">
        <v>92.158842000000007</v>
      </c>
      <c r="J190" s="1">
        <v>22.222791000000001</v>
      </c>
      <c r="K190" s="1">
        <v>2.7886340000000001</v>
      </c>
      <c r="L190" s="1">
        <v>1.4312990000000001</v>
      </c>
      <c r="M190" s="111">
        <v>100</v>
      </c>
      <c r="N190" s="1">
        <v>61.644424000000001</v>
      </c>
      <c r="O190" s="1">
        <v>0.32681300000000002</v>
      </c>
      <c r="P190" s="1">
        <v>38.028762999999998</v>
      </c>
      <c r="Q190" s="1">
        <v>0</v>
      </c>
      <c r="R190" s="111">
        <v>44.446041000000001</v>
      </c>
      <c r="S190" s="1">
        <v>4.6971030000000003</v>
      </c>
      <c r="T190" s="1">
        <v>14.106358999999999</v>
      </c>
      <c r="U190" s="1">
        <v>3.0171429999999999</v>
      </c>
      <c r="V190" s="1">
        <v>11.365961</v>
      </c>
      <c r="W190" s="1">
        <v>0.27574799999999999</v>
      </c>
      <c r="X190" s="1">
        <v>5.4285680000000003</v>
      </c>
      <c r="Y190" s="1">
        <v>8.9388880000000004</v>
      </c>
      <c r="Z190" s="1">
        <v>3.9780880000000001</v>
      </c>
      <c r="AA190" s="1">
        <v>1.248974</v>
      </c>
      <c r="AB190" s="1">
        <v>1.004847</v>
      </c>
      <c r="AC190" s="1">
        <v>1.492281</v>
      </c>
      <c r="AD190" s="1">
        <v>0</v>
      </c>
      <c r="AE190" s="1">
        <v>0</v>
      </c>
      <c r="AF190" s="1">
        <v>0</v>
      </c>
      <c r="AG190" s="1">
        <v>0</v>
      </c>
      <c r="AH190" s="111">
        <v>0.31061699999999998</v>
      </c>
      <c r="AI190" s="1">
        <v>0</v>
      </c>
      <c r="AJ190" s="1">
        <v>1.6195999999999999E-2</v>
      </c>
      <c r="AK190" s="111">
        <v>37.519450999999997</v>
      </c>
      <c r="AL190" s="1">
        <v>0</v>
      </c>
      <c r="AM190" s="1">
        <v>0.50931300000000002</v>
      </c>
      <c r="AN190" s="111">
        <f t="shared" si="7"/>
        <v>37.830067999999997</v>
      </c>
      <c r="AO190" s="1">
        <f t="shared" si="8"/>
        <v>0</v>
      </c>
      <c r="AP190" s="126">
        <f t="shared" si="9"/>
        <v>0.525509</v>
      </c>
    </row>
    <row r="191" spans="1:42" x14ac:dyDescent="0.3">
      <c r="A191" s="1">
        <v>185</v>
      </c>
      <c r="B191" s="1" t="s">
        <v>40</v>
      </c>
      <c r="C191" s="1">
        <v>1215</v>
      </c>
      <c r="D191" s="1">
        <v>10000</v>
      </c>
      <c r="E191" s="1">
        <v>-6.5585750000000003</v>
      </c>
      <c r="F191" s="1">
        <v>-944410.06240499998</v>
      </c>
      <c r="G191" s="1">
        <v>-688270.86320200004</v>
      </c>
      <c r="H191" s="1">
        <v>172.11920799999999</v>
      </c>
      <c r="I191" s="1">
        <v>91.656441999999998</v>
      </c>
      <c r="J191" s="1">
        <v>22.112413</v>
      </c>
      <c r="K191" s="1">
        <v>2.788017</v>
      </c>
      <c r="L191" s="1">
        <v>1.4374499999999999</v>
      </c>
      <c r="M191" s="111">
        <v>100</v>
      </c>
      <c r="N191" s="1">
        <v>61.326327999999997</v>
      </c>
      <c r="O191" s="1">
        <v>0.32346599999999998</v>
      </c>
      <c r="P191" s="1">
        <v>38.350206</v>
      </c>
      <c r="Q191" s="1">
        <v>0</v>
      </c>
      <c r="R191" s="111">
        <v>44.483699999999999</v>
      </c>
      <c r="S191" s="1">
        <v>4.6806950000000001</v>
      </c>
      <c r="T191" s="1">
        <v>14.118017</v>
      </c>
      <c r="U191" s="1">
        <v>3.014891</v>
      </c>
      <c r="V191" s="1">
        <v>11.400619000000001</v>
      </c>
      <c r="W191" s="1">
        <v>0.27717799999999998</v>
      </c>
      <c r="X191" s="1">
        <v>5.4025429999999997</v>
      </c>
      <c r="Y191" s="1">
        <v>8.8708819999999999</v>
      </c>
      <c r="Z191" s="1">
        <v>3.995587</v>
      </c>
      <c r="AA191" s="1">
        <v>1.2554529999999999</v>
      </c>
      <c r="AB191" s="1">
        <v>1.0004139999999999</v>
      </c>
      <c r="AC191" s="1">
        <v>1.500021</v>
      </c>
      <c r="AD191" s="1">
        <v>0</v>
      </c>
      <c r="AE191" s="1">
        <v>0</v>
      </c>
      <c r="AF191" s="1">
        <v>0</v>
      </c>
      <c r="AG191" s="1">
        <v>0</v>
      </c>
      <c r="AH191" s="111">
        <v>0.30743799999999999</v>
      </c>
      <c r="AI191" s="1">
        <v>0</v>
      </c>
      <c r="AJ191" s="1">
        <v>1.6028000000000001E-2</v>
      </c>
      <c r="AK191" s="111">
        <v>37.827796999999997</v>
      </c>
      <c r="AL191" s="1">
        <v>0</v>
      </c>
      <c r="AM191" s="1">
        <v>0.52240799999999998</v>
      </c>
      <c r="AN191" s="111">
        <f t="shared" si="7"/>
        <v>38.135234999999994</v>
      </c>
      <c r="AO191" s="1">
        <f t="shared" si="8"/>
        <v>0</v>
      </c>
      <c r="AP191" s="126">
        <f t="shared" si="9"/>
        <v>0.53843600000000003</v>
      </c>
    </row>
    <row r="192" spans="1:42" x14ac:dyDescent="0.3">
      <c r="A192" s="1">
        <v>186</v>
      </c>
      <c r="B192" s="1" t="s">
        <v>40</v>
      </c>
      <c r="C192" s="1">
        <v>1214</v>
      </c>
      <c r="D192" s="1">
        <v>10000</v>
      </c>
      <c r="E192" s="1">
        <v>-6.5746859999999998</v>
      </c>
      <c r="F192" s="1">
        <v>-939261.68345400004</v>
      </c>
      <c r="G192" s="1">
        <v>-684636.20484599995</v>
      </c>
      <c r="H192" s="1">
        <v>171.21707900000001</v>
      </c>
      <c r="I192" s="1">
        <v>91.159537999999998</v>
      </c>
      <c r="J192" s="1">
        <v>22.003295000000001</v>
      </c>
      <c r="K192" s="1">
        <v>2.7873869999999998</v>
      </c>
      <c r="L192" s="1">
        <v>1.4436519999999999</v>
      </c>
      <c r="M192" s="111">
        <v>100</v>
      </c>
      <c r="N192" s="1">
        <v>61.011873999999999</v>
      </c>
      <c r="O192" s="1">
        <v>0.31982500000000003</v>
      </c>
      <c r="P192" s="1">
        <v>38.668301</v>
      </c>
      <c r="Q192" s="1">
        <v>0</v>
      </c>
      <c r="R192" s="111">
        <v>44.522438000000001</v>
      </c>
      <c r="S192" s="1">
        <v>4.6634640000000003</v>
      </c>
      <c r="T192" s="1">
        <v>14.128981</v>
      </c>
      <c r="U192" s="1">
        <v>3.0126759999999999</v>
      </c>
      <c r="V192" s="1">
        <v>11.435222</v>
      </c>
      <c r="W192" s="1">
        <v>0.27860600000000002</v>
      </c>
      <c r="X192" s="1">
        <v>5.3769140000000002</v>
      </c>
      <c r="Y192" s="1">
        <v>8.8029510000000002</v>
      </c>
      <c r="Z192" s="1">
        <v>4.0130629999999998</v>
      </c>
      <c r="AA192" s="1">
        <v>1.2619229999999999</v>
      </c>
      <c r="AB192" s="1">
        <v>0.996008</v>
      </c>
      <c r="AC192" s="1">
        <v>1.507752</v>
      </c>
      <c r="AD192" s="1">
        <v>0</v>
      </c>
      <c r="AE192" s="1">
        <v>0</v>
      </c>
      <c r="AF192" s="1">
        <v>0</v>
      </c>
      <c r="AG192" s="1">
        <v>0</v>
      </c>
      <c r="AH192" s="111">
        <v>0.303975</v>
      </c>
      <c r="AI192" s="1">
        <v>0</v>
      </c>
      <c r="AJ192" s="1">
        <v>1.585E-2</v>
      </c>
      <c r="AK192" s="111">
        <v>38.132964999999999</v>
      </c>
      <c r="AL192" s="1">
        <v>0</v>
      </c>
      <c r="AM192" s="1">
        <v>0.53533399999999998</v>
      </c>
      <c r="AN192" s="111">
        <f t="shared" si="7"/>
        <v>38.43694</v>
      </c>
      <c r="AO192" s="1">
        <f t="shared" si="8"/>
        <v>0</v>
      </c>
      <c r="AP192" s="126">
        <f t="shared" si="9"/>
        <v>0.55118400000000001</v>
      </c>
    </row>
    <row r="193" spans="1:48" x14ac:dyDescent="0.3">
      <c r="A193" s="1">
        <v>187</v>
      </c>
      <c r="B193" s="1" t="s">
        <v>40</v>
      </c>
      <c r="C193" s="1">
        <v>1213</v>
      </c>
      <c r="D193" s="1">
        <v>10000</v>
      </c>
      <c r="E193" s="1">
        <v>-6.5907689999999999</v>
      </c>
      <c r="F193" s="1">
        <v>-934173.21741000004</v>
      </c>
      <c r="G193" s="1">
        <v>-681044.39594900003</v>
      </c>
      <c r="H193" s="1">
        <v>170.32521700000001</v>
      </c>
      <c r="I193" s="1">
        <v>90.668536000000003</v>
      </c>
      <c r="J193" s="1">
        <v>21.895516000000001</v>
      </c>
      <c r="K193" s="1">
        <v>2.7867459999999999</v>
      </c>
      <c r="L193" s="1">
        <v>1.4498979999999999</v>
      </c>
      <c r="M193" s="111">
        <v>100</v>
      </c>
      <c r="N193" s="1">
        <v>60.701262</v>
      </c>
      <c r="O193" s="1">
        <v>0.31598500000000002</v>
      </c>
      <c r="P193" s="1">
        <v>38.982753000000002</v>
      </c>
      <c r="Q193" s="1">
        <v>0</v>
      </c>
      <c r="R193" s="111">
        <v>44.562071000000003</v>
      </c>
      <c r="S193" s="1">
        <v>4.6455299999999999</v>
      </c>
      <c r="T193" s="1">
        <v>14.139329</v>
      </c>
      <c r="U193" s="1">
        <v>3.0105059999999999</v>
      </c>
      <c r="V193" s="1">
        <v>11.469728</v>
      </c>
      <c r="W193" s="1">
        <v>0.280032</v>
      </c>
      <c r="X193" s="1">
        <v>5.3516510000000004</v>
      </c>
      <c r="Y193" s="1">
        <v>8.7351700000000001</v>
      </c>
      <c r="Z193" s="1">
        <v>4.0305010000000001</v>
      </c>
      <c r="AA193" s="1">
        <v>1.268381</v>
      </c>
      <c r="AB193" s="1">
        <v>0.99163400000000002</v>
      </c>
      <c r="AC193" s="1">
        <v>1.515468</v>
      </c>
      <c r="AD193" s="1">
        <v>0</v>
      </c>
      <c r="AE193" s="1">
        <v>0</v>
      </c>
      <c r="AF193" s="1">
        <v>0</v>
      </c>
      <c r="AG193" s="1">
        <v>0</v>
      </c>
      <c r="AH193" s="111">
        <v>0.30031999999999998</v>
      </c>
      <c r="AI193" s="1">
        <v>0</v>
      </c>
      <c r="AJ193" s="1">
        <v>1.5664999999999998E-2</v>
      </c>
      <c r="AK193" s="111">
        <v>38.434669</v>
      </c>
      <c r="AL193" s="1">
        <v>0</v>
      </c>
      <c r="AM193" s="1">
        <v>0.54808199999999996</v>
      </c>
      <c r="AN193" s="111">
        <f t="shared" si="7"/>
        <v>38.734988999999999</v>
      </c>
      <c r="AO193" s="1">
        <f t="shared" si="8"/>
        <v>0</v>
      </c>
      <c r="AP193" s="126">
        <f t="shared" si="9"/>
        <v>0.563747</v>
      </c>
    </row>
    <row r="194" spans="1:48" x14ac:dyDescent="0.3">
      <c r="A194" s="1">
        <v>188</v>
      </c>
      <c r="B194" s="1" t="s">
        <v>40</v>
      </c>
      <c r="C194" s="1">
        <v>1212</v>
      </c>
      <c r="D194" s="1">
        <v>10000</v>
      </c>
      <c r="E194" s="1">
        <v>-6.6068179999999996</v>
      </c>
      <c r="F194" s="1">
        <v>-929147.59953600005</v>
      </c>
      <c r="G194" s="1">
        <v>-677497.68602100003</v>
      </c>
      <c r="H194" s="1">
        <v>169.444106</v>
      </c>
      <c r="I194" s="1">
        <v>90.183705000000003</v>
      </c>
      <c r="J194" s="1">
        <v>21.789128999999999</v>
      </c>
      <c r="K194" s="1">
        <v>2.7860969999999998</v>
      </c>
      <c r="L194" s="1">
        <v>1.4561809999999999</v>
      </c>
      <c r="M194" s="111">
        <v>100</v>
      </c>
      <c r="N194" s="1">
        <v>60.394621000000001</v>
      </c>
      <c r="O194" s="1">
        <v>0.31201499999999999</v>
      </c>
      <c r="P194" s="1">
        <v>39.293363999999997</v>
      </c>
      <c r="Q194" s="1">
        <v>0</v>
      </c>
      <c r="R194" s="111">
        <v>44.602449999999997</v>
      </c>
      <c r="S194" s="1">
        <v>4.6269939999999998</v>
      </c>
      <c r="T194" s="1">
        <v>14.149126000000001</v>
      </c>
      <c r="U194" s="1">
        <v>3.0083820000000001</v>
      </c>
      <c r="V194" s="1">
        <v>11.504101</v>
      </c>
      <c r="W194" s="1">
        <v>0.28145399999999998</v>
      </c>
      <c r="X194" s="1">
        <v>5.3267300000000004</v>
      </c>
      <c r="Y194" s="1">
        <v>8.6676009999999994</v>
      </c>
      <c r="Z194" s="1">
        <v>4.0478880000000004</v>
      </c>
      <c r="AA194" s="1">
        <v>1.2748200000000001</v>
      </c>
      <c r="AB194" s="1">
        <v>0.98729199999999995</v>
      </c>
      <c r="AC194" s="1">
        <v>1.5231619999999999</v>
      </c>
      <c r="AD194" s="1">
        <v>0</v>
      </c>
      <c r="AE194" s="1">
        <v>0</v>
      </c>
      <c r="AF194" s="1">
        <v>0</v>
      </c>
      <c r="AG194" s="1">
        <v>0</v>
      </c>
      <c r="AH194" s="111">
        <v>0.29653800000000002</v>
      </c>
      <c r="AI194" s="1">
        <v>0</v>
      </c>
      <c r="AJ194" s="1">
        <v>1.5476E-2</v>
      </c>
      <c r="AK194" s="111">
        <v>38.732719000000003</v>
      </c>
      <c r="AL194" s="1">
        <v>0</v>
      </c>
      <c r="AM194" s="1">
        <v>0.56064599999999998</v>
      </c>
      <c r="AN194" s="111">
        <f t="shared" si="7"/>
        <v>39.029257000000001</v>
      </c>
      <c r="AO194" s="1">
        <f t="shared" si="8"/>
        <v>0</v>
      </c>
      <c r="AP194" s="126">
        <f t="shared" si="9"/>
        <v>0.57612200000000002</v>
      </c>
    </row>
    <row r="195" spans="1:48" x14ac:dyDescent="0.3">
      <c r="A195" s="1">
        <v>189</v>
      </c>
      <c r="B195" s="1" t="s">
        <v>40</v>
      </c>
      <c r="C195" s="1">
        <v>1211</v>
      </c>
      <c r="D195" s="1">
        <v>10000</v>
      </c>
      <c r="E195" s="1">
        <v>-6.6228290000000003</v>
      </c>
      <c r="F195" s="1">
        <v>-924186.70342000003</v>
      </c>
      <c r="G195" s="1">
        <v>-673997.52561899996</v>
      </c>
      <c r="H195" s="1">
        <v>168.574051</v>
      </c>
      <c r="I195" s="1">
        <v>89.705217000000005</v>
      </c>
      <c r="J195" s="1">
        <v>21.684165</v>
      </c>
      <c r="K195" s="1">
        <v>2.7854420000000002</v>
      </c>
      <c r="L195" s="1">
        <v>1.462496</v>
      </c>
      <c r="M195" s="111">
        <v>100</v>
      </c>
      <c r="N195" s="1">
        <v>60.092030000000001</v>
      </c>
      <c r="O195" s="1">
        <v>0.30796600000000002</v>
      </c>
      <c r="P195" s="1">
        <v>39.600005000000003</v>
      </c>
      <c r="Q195" s="1">
        <v>0</v>
      </c>
      <c r="R195" s="111">
        <v>44.643450999999999</v>
      </c>
      <c r="S195" s="1">
        <v>4.6079400000000001</v>
      </c>
      <c r="T195" s="1">
        <v>14.158427</v>
      </c>
      <c r="U195" s="1">
        <v>3.0063080000000002</v>
      </c>
      <c r="V195" s="1">
        <v>11.538314</v>
      </c>
      <c r="W195" s="1">
        <v>0.28287099999999998</v>
      </c>
      <c r="X195" s="1">
        <v>5.3021289999999999</v>
      </c>
      <c r="Y195" s="1">
        <v>8.6002880000000008</v>
      </c>
      <c r="Z195" s="1">
        <v>4.0652150000000002</v>
      </c>
      <c r="AA195" s="1">
        <v>1.2812399999999999</v>
      </c>
      <c r="AB195" s="1">
        <v>0.982985</v>
      </c>
      <c r="AC195" s="1">
        <v>1.530832</v>
      </c>
      <c r="AD195" s="1">
        <v>0</v>
      </c>
      <c r="AE195" s="1">
        <v>0</v>
      </c>
      <c r="AF195" s="1">
        <v>0</v>
      </c>
      <c r="AG195" s="1">
        <v>0</v>
      </c>
      <c r="AH195" s="111">
        <v>0.29268</v>
      </c>
      <c r="AI195" s="1">
        <v>0</v>
      </c>
      <c r="AJ195" s="1">
        <v>1.5285999999999999E-2</v>
      </c>
      <c r="AK195" s="111">
        <v>39.026985000000003</v>
      </c>
      <c r="AL195" s="1">
        <v>0</v>
      </c>
      <c r="AM195" s="1">
        <v>0.57301999999999997</v>
      </c>
      <c r="AN195" s="111">
        <f t="shared" si="7"/>
        <v>39.319665000000001</v>
      </c>
      <c r="AO195" s="1">
        <f t="shared" si="8"/>
        <v>0</v>
      </c>
      <c r="AP195" s="126">
        <f t="shared" si="9"/>
        <v>0.588306</v>
      </c>
    </row>
    <row r="196" spans="1:48" x14ac:dyDescent="0.3">
      <c r="A196" s="1">
        <v>190</v>
      </c>
      <c r="B196" s="1" t="s">
        <v>40</v>
      </c>
      <c r="C196" s="1">
        <v>1210</v>
      </c>
      <c r="D196" s="1">
        <v>10000</v>
      </c>
      <c r="E196" s="1">
        <v>-6.6387970000000003</v>
      </c>
      <c r="F196" s="1">
        <v>-919291.63709800004</v>
      </c>
      <c r="G196" s="1">
        <v>-670544.78886700002</v>
      </c>
      <c r="H196" s="1">
        <v>167.71523300000001</v>
      </c>
      <c r="I196" s="1">
        <v>89.233171999999996</v>
      </c>
      <c r="J196" s="1">
        <v>21.580639999999999</v>
      </c>
      <c r="K196" s="1">
        <v>2.784783</v>
      </c>
      <c r="L196" s="1">
        <v>1.468839</v>
      </c>
      <c r="M196" s="111">
        <v>100</v>
      </c>
      <c r="N196" s="1">
        <v>59.793531000000002</v>
      </c>
      <c r="O196" s="1">
        <v>0.30387399999999998</v>
      </c>
      <c r="P196" s="1">
        <v>39.902594999999998</v>
      </c>
      <c r="Q196" s="1">
        <v>0</v>
      </c>
      <c r="R196" s="111">
        <v>44.68497</v>
      </c>
      <c r="S196" s="1">
        <v>4.5884369999999999</v>
      </c>
      <c r="T196" s="1">
        <v>14.167282</v>
      </c>
      <c r="U196" s="1">
        <v>3.0042840000000002</v>
      </c>
      <c r="V196" s="1">
        <v>11.572347000000001</v>
      </c>
      <c r="W196" s="1">
        <v>0.28428300000000001</v>
      </c>
      <c r="X196" s="1">
        <v>5.2778299999999998</v>
      </c>
      <c r="Y196" s="1">
        <v>8.5332699999999999</v>
      </c>
      <c r="Z196" s="1">
        <v>4.0824740000000004</v>
      </c>
      <c r="AA196" s="1">
        <v>1.287636</v>
      </c>
      <c r="AB196" s="1">
        <v>0.97871399999999997</v>
      </c>
      <c r="AC196" s="1">
        <v>1.5384739999999999</v>
      </c>
      <c r="AD196" s="1">
        <v>0</v>
      </c>
      <c r="AE196" s="1">
        <v>0</v>
      </c>
      <c r="AF196" s="1">
        <v>0</v>
      </c>
      <c r="AG196" s="1">
        <v>0</v>
      </c>
      <c r="AH196" s="111">
        <v>0.28877900000000001</v>
      </c>
      <c r="AI196" s="1">
        <v>0</v>
      </c>
      <c r="AJ196" s="1">
        <v>1.5095000000000001E-2</v>
      </c>
      <c r="AK196" s="111">
        <v>39.317390000000003</v>
      </c>
      <c r="AL196" s="1">
        <v>0</v>
      </c>
      <c r="AM196" s="1">
        <v>0.58520399999999995</v>
      </c>
      <c r="AN196" s="111">
        <f t="shared" si="7"/>
        <v>39.606169000000001</v>
      </c>
      <c r="AO196" s="1">
        <f t="shared" si="8"/>
        <v>0</v>
      </c>
      <c r="AP196" s="126">
        <f t="shared" si="9"/>
        <v>0.60029899999999992</v>
      </c>
    </row>
    <row r="197" spans="1:48" x14ac:dyDescent="0.3">
      <c r="A197" s="1">
        <v>191</v>
      </c>
      <c r="B197" s="1" t="s">
        <v>40</v>
      </c>
      <c r="C197" s="1">
        <v>1209</v>
      </c>
      <c r="D197" s="1">
        <v>10000</v>
      </c>
      <c r="E197" s="1">
        <v>-6.6547200000000002</v>
      </c>
      <c r="F197" s="1">
        <v>-914462.95556999999</v>
      </c>
      <c r="G197" s="1">
        <v>-667139.93332499999</v>
      </c>
      <c r="H197" s="1">
        <v>166.867741</v>
      </c>
      <c r="I197" s="1">
        <v>88.767619999999994</v>
      </c>
      <c r="J197" s="1">
        <v>21.478560000000002</v>
      </c>
      <c r="K197" s="1">
        <v>2.7841209999999998</v>
      </c>
      <c r="L197" s="1">
        <v>1.475204</v>
      </c>
      <c r="M197" s="111">
        <v>100</v>
      </c>
      <c r="N197" s="1">
        <v>59.499141000000002</v>
      </c>
      <c r="O197" s="1">
        <v>0.29976599999999998</v>
      </c>
      <c r="P197" s="1">
        <v>40.201093</v>
      </c>
      <c r="Q197" s="1">
        <v>0</v>
      </c>
      <c r="R197" s="111">
        <v>44.72692</v>
      </c>
      <c r="S197" s="1">
        <v>4.5685460000000004</v>
      </c>
      <c r="T197" s="1">
        <v>14.175729</v>
      </c>
      <c r="U197" s="1">
        <v>3.0023119999999999</v>
      </c>
      <c r="V197" s="1">
        <v>11.606182</v>
      </c>
      <c r="W197" s="1">
        <v>0.28569</v>
      </c>
      <c r="X197" s="1">
        <v>5.2538150000000003</v>
      </c>
      <c r="Y197" s="1">
        <v>8.4665759999999999</v>
      </c>
      <c r="Z197" s="1">
        <v>4.0996579999999998</v>
      </c>
      <c r="AA197" s="1">
        <v>1.2940069999999999</v>
      </c>
      <c r="AB197" s="1">
        <v>0.97447899999999998</v>
      </c>
      <c r="AC197" s="1">
        <v>1.5460860000000001</v>
      </c>
      <c r="AD197" s="1">
        <v>0</v>
      </c>
      <c r="AE197" s="1">
        <v>0</v>
      </c>
      <c r="AF197" s="1">
        <v>0</v>
      </c>
      <c r="AG197" s="1">
        <v>0</v>
      </c>
      <c r="AH197" s="111">
        <v>0.284862</v>
      </c>
      <c r="AI197" s="1">
        <v>0</v>
      </c>
      <c r="AJ197" s="1">
        <v>1.4904000000000001E-2</v>
      </c>
      <c r="AK197" s="111">
        <v>39.603897000000003</v>
      </c>
      <c r="AL197" s="1">
        <v>0</v>
      </c>
      <c r="AM197" s="1">
        <v>0.59719699999999998</v>
      </c>
      <c r="AN197" s="111">
        <f t="shared" si="7"/>
        <v>39.888759</v>
      </c>
      <c r="AO197" s="1">
        <f t="shared" si="8"/>
        <v>0</v>
      </c>
      <c r="AP197" s="126">
        <f t="shared" si="9"/>
        <v>0.61210100000000001</v>
      </c>
    </row>
    <row r="198" spans="1:48" x14ac:dyDescent="0.3">
      <c r="A198" s="1">
        <v>192</v>
      </c>
      <c r="B198" s="1" t="s">
        <v>40</v>
      </c>
      <c r="C198" s="1">
        <v>1208</v>
      </c>
      <c r="D198" s="1">
        <v>10000</v>
      </c>
      <c r="E198" s="1">
        <v>-6.670598</v>
      </c>
      <c r="F198" s="1">
        <v>-909700.81109500001</v>
      </c>
      <c r="G198" s="1">
        <v>-663783.11308100005</v>
      </c>
      <c r="H198" s="1">
        <v>166.03159600000001</v>
      </c>
      <c r="I198" s="1">
        <v>88.308570000000003</v>
      </c>
      <c r="J198" s="1">
        <v>21.377924</v>
      </c>
      <c r="K198" s="1">
        <v>2.7834560000000002</v>
      </c>
      <c r="L198" s="1">
        <v>1.481589</v>
      </c>
      <c r="M198" s="111">
        <v>100</v>
      </c>
      <c r="N198" s="1">
        <v>59.208857000000002</v>
      </c>
      <c r="O198" s="1">
        <v>0.29566100000000001</v>
      </c>
      <c r="P198" s="1">
        <v>40.495483</v>
      </c>
      <c r="Q198" s="1">
        <v>0</v>
      </c>
      <c r="R198" s="111">
        <v>44.769229000000003</v>
      </c>
      <c r="S198" s="1">
        <v>4.5483149999999997</v>
      </c>
      <c r="T198" s="1">
        <v>14.183805</v>
      </c>
      <c r="U198" s="1">
        <v>3.0003899999999999</v>
      </c>
      <c r="V198" s="1">
        <v>11.639806999999999</v>
      </c>
      <c r="W198" s="1">
        <v>0.28709000000000001</v>
      </c>
      <c r="X198" s="1">
        <v>5.2300709999999997</v>
      </c>
      <c r="Y198" s="1">
        <v>8.4002300000000005</v>
      </c>
      <c r="Z198" s="1">
        <v>4.1167639999999999</v>
      </c>
      <c r="AA198" s="1">
        <v>1.300351</v>
      </c>
      <c r="AB198" s="1">
        <v>0.97028199999999998</v>
      </c>
      <c r="AC198" s="1">
        <v>1.553666</v>
      </c>
      <c r="AD198" s="1">
        <v>0</v>
      </c>
      <c r="AE198" s="1">
        <v>0</v>
      </c>
      <c r="AF198" s="1">
        <v>0</v>
      </c>
      <c r="AG198" s="1">
        <v>0</v>
      </c>
      <c r="AH198" s="111">
        <v>0.28094599999999997</v>
      </c>
      <c r="AI198" s="1">
        <v>0</v>
      </c>
      <c r="AJ198" s="1">
        <v>1.4714E-2</v>
      </c>
      <c r="AK198" s="111">
        <v>39.886482000000001</v>
      </c>
      <c r="AL198" s="1">
        <v>0</v>
      </c>
      <c r="AM198" s="1">
        <v>0.60899899999999996</v>
      </c>
      <c r="AN198" s="111">
        <f t="shared" si="7"/>
        <v>40.167428000000001</v>
      </c>
      <c r="AO198" s="1">
        <f t="shared" si="8"/>
        <v>0</v>
      </c>
      <c r="AP198" s="126">
        <f t="shared" si="9"/>
        <v>0.62371299999999996</v>
      </c>
    </row>
    <row r="199" spans="1:48" x14ac:dyDescent="0.3">
      <c r="A199" s="1">
        <v>193</v>
      </c>
      <c r="B199" s="1" t="s">
        <v>40</v>
      </c>
      <c r="C199" s="1">
        <v>1207</v>
      </c>
      <c r="D199" s="1">
        <v>10000</v>
      </c>
      <c r="E199" s="1">
        <v>-6.6864280000000003</v>
      </c>
      <c r="F199" s="1">
        <v>-905005.059809</v>
      </c>
      <c r="G199" s="1">
        <v>-660474.25896300003</v>
      </c>
      <c r="H199" s="1">
        <v>165.20677000000001</v>
      </c>
      <c r="I199" s="1">
        <v>87.856007000000005</v>
      </c>
      <c r="J199" s="1">
        <v>21.278724</v>
      </c>
      <c r="K199" s="1">
        <v>2.782791</v>
      </c>
      <c r="L199" s="1">
        <v>1.4879910000000001</v>
      </c>
      <c r="M199" s="111">
        <v>100</v>
      </c>
      <c r="N199" s="1">
        <v>58.92266</v>
      </c>
      <c r="O199" s="1">
        <v>0.291574</v>
      </c>
      <c r="P199" s="1">
        <v>40.785766000000002</v>
      </c>
      <c r="Q199" s="1">
        <v>0</v>
      </c>
      <c r="R199" s="111">
        <v>44.811832000000003</v>
      </c>
      <c r="S199" s="1">
        <v>4.5277900000000004</v>
      </c>
      <c r="T199" s="1">
        <v>14.19154</v>
      </c>
      <c r="U199" s="1">
        <v>2.9985189999999999</v>
      </c>
      <c r="V199" s="1">
        <v>11.673209</v>
      </c>
      <c r="W199" s="1">
        <v>0.28848499999999999</v>
      </c>
      <c r="X199" s="1">
        <v>5.2065840000000003</v>
      </c>
      <c r="Y199" s="1">
        <v>8.3342510000000001</v>
      </c>
      <c r="Z199" s="1">
        <v>4.1337869999999999</v>
      </c>
      <c r="AA199" s="1">
        <v>1.306667</v>
      </c>
      <c r="AB199" s="1">
        <v>0.96612200000000004</v>
      </c>
      <c r="AC199" s="1">
        <v>1.561213</v>
      </c>
      <c r="AD199" s="1">
        <v>0</v>
      </c>
      <c r="AE199" s="1">
        <v>0</v>
      </c>
      <c r="AF199" s="1">
        <v>0</v>
      </c>
      <c r="AG199" s="1">
        <v>0</v>
      </c>
      <c r="AH199" s="111">
        <v>0.27704800000000002</v>
      </c>
      <c r="AI199" s="1">
        <v>0</v>
      </c>
      <c r="AJ199" s="1">
        <v>1.4526000000000001E-2</v>
      </c>
      <c r="AK199" s="111">
        <v>40.165154000000001</v>
      </c>
      <c r="AL199" s="1">
        <v>0</v>
      </c>
      <c r="AM199" s="1">
        <v>0.62061200000000005</v>
      </c>
      <c r="AN199" s="111">
        <f t="shared" ref="AN199:AN205" si="10">AH199+AK199</f>
        <v>40.442202000000002</v>
      </c>
      <c r="AO199" s="1">
        <f t="shared" ref="AO199:AO205" si="11">AI199+AL199</f>
        <v>0</v>
      </c>
      <c r="AP199" s="126">
        <f t="shared" ref="AP199:AP205" si="12">AJ199+AM199</f>
        <v>0.63513800000000009</v>
      </c>
    </row>
    <row r="200" spans="1:48" x14ac:dyDescent="0.3">
      <c r="A200" s="1">
        <v>194</v>
      </c>
      <c r="B200" s="1" t="s">
        <v>40</v>
      </c>
      <c r="C200" s="1">
        <v>1206</v>
      </c>
      <c r="D200" s="1">
        <v>10000</v>
      </c>
      <c r="E200" s="1">
        <v>-6.7022110000000001</v>
      </c>
      <c r="F200" s="1">
        <v>-900375.33768600004</v>
      </c>
      <c r="G200" s="1">
        <v>-657211.63867699995</v>
      </c>
      <c r="H200" s="1">
        <v>164.39421200000001</v>
      </c>
      <c r="I200" s="1">
        <v>85.647452999999999</v>
      </c>
      <c r="J200" s="1">
        <v>21.180948999999998</v>
      </c>
      <c r="K200" s="1">
        <v>2.7821250000000002</v>
      </c>
      <c r="L200" s="1">
        <v>1.494407</v>
      </c>
      <c r="M200" s="111">
        <v>100</v>
      </c>
      <c r="N200" s="1">
        <v>58.640521</v>
      </c>
      <c r="O200" s="1">
        <v>0.28751700000000002</v>
      </c>
      <c r="P200" s="1">
        <v>41.071961999999999</v>
      </c>
      <c r="Q200" s="1">
        <v>0</v>
      </c>
      <c r="R200" s="111">
        <v>44.854675</v>
      </c>
      <c r="S200" s="1">
        <v>4.5070079999999999</v>
      </c>
      <c r="T200" s="1">
        <v>14.198962</v>
      </c>
      <c r="U200" s="1">
        <v>2.9966979999999999</v>
      </c>
      <c r="V200" s="1">
        <v>11.706381</v>
      </c>
      <c r="W200" s="1">
        <v>0.28987299999999999</v>
      </c>
      <c r="X200" s="1">
        <v>5.183344</v>
      </c>
      <c r="Y200" s="1">
        <v>8.2686550000000008</v>
      </c>
      <c r="Z200" s="1">
        <v>4.1507230000000002</v>
      </c>
      <c r="AA200" s="1">
        <v>1.312954</v>
      </c>
      <c r="AB200" s="1">
        <v>0.962001</v>
      </c>
      <c r="AC200" s="1">
        <v>1.568724</v>
      </c>
      <c r="AD200" s="1">
        <v>0</v>
      </c>
      <c r="AE200" s="1">
        <v>0</v>
      </c>
      <c r="AF200" s="1">
        <v>0</v>
      </c>
      <c r="AG200" s="1">
        <v>0</v>
      </c>
      <c r="AH200" s="111">
        <v>0.273177</v>
      </c>
      <c r="AI200" s="1">
        <v>0</v>
      </c>
      <c r="AJ200" s="1">
        <v>1.434E-2</v>
      </c>
      <c r="AK200" s="111">
        <v>40.439926</v>
      </c>
      <c r="AL200" s="1">
        <v>0</v>
      </c>
      <c r="AM200" s="1">
        <v>0.63203600000000004</v>
      </c>
      <c r="AN200" s="111">
        <f t="shared" si="10"/>
        <v>40.713102999999997</v>
      </c>
      <c r="AO200" s="1">
        <f t="shared" si="11"/>
        <v>0</v>
      </c>
      <c r="AP200" s="126">
        <f t="shared" si="12"/>
        <v>0.64637600000000006</v>
      </c>
    </row>
    <row r="201" spans="1:48" x14ac:dyDescent="0.3">
      <c r="A201" s="1">
        <v>195</v>
      </c>
      <c r="B201" s="1" t="s">
        <v>40</v>
      </c>
      <c r="C201" s="1">
        <v>1205</v>
      </c>
      <c r="D201" s="1">
        <v>10000</v>
      </c>
      <c r="E201" s="1">
        <v>-6.7179469999999997</v>
      </c>
      <c r="F201" s="1">
        <v>-895811.09556399996</v>
      </c>
      <c r="G201" s="1">
        <v>-653996.11442500004</v>
      </c>
      <c r="H201" s="1">
        <v>163.59299200000001</v>
      </c>
      <c r="I201" s="1">
        <v>85.209007999999997</v>
      </c>
      <c r="J201" s="1">
        <v>21.084584</v>
      </c>
      <c r="K201" s="1">
        <v>2.7814589999999999</v>
      </c>
      <c r="L201" s="1">
        <v>1.5008349999999999</v>
      </c>
      <c r="M201" s="111">
        <v>100</v>
      </c>
      <c r="N201" s="1">
        <v>58.362400000000001</v>
      </c>
      <c r="O201" s="1">
        <v>0.283499</v>
      </c>
      <c r="P201" s="1">
        <v>41.354101</v>
      </c>
      <c r="Q201" s="1">
        <v>0</v>
      </c>
      <c r="R201" s="111">
        <v>44.897709999999996</v>
      </c>
      <c r="S201" s="1">
        <v>4.486002</v>
      </c>
      <c r="T201" s="1">
        <v>14.206094999999999</v>
      </c>
      <c r="U201" s="1">
        <v>2.9949270000000001</v>
      </c>
      <c r="V201" s="1">
        <v>11.739316000000001</v>
      </c>
      <c r="W201" s="1">
        <v>0.29125400000000001</v>
      </c>
      <c r="X201" s="1">
        <v>5.1603399999999997</v>
      </c>
      <c r="Y201" s="1">
        <v>8.2034559999999992</v>
      </c>
      <c r="Z201" s="1">
        <v>4.1675709999999997</v>
      </c>
      <c r="AA201" s="1">
        <v>1.3192109999999999</v>
      </c>
      <c r="AB201" s="1">
        <v>0.95791700000000002</v>
      </c>
      <c r="AC201" s="1">
        <v>1.5762</v>
      </c>
      <c r="AD201" s="1">
        <v>0</v>
      </c>
      <c r="AE201" s="1">
        <v>0</v>
      </c>
      <c r="AF201" s="1">
        <v>0</v>
      </c>
      <c r="AG201" s="1">
        <v>0</v>
      </c>
      <c r="AH201" s="111">
        <v>0.269343</v>
      </c>
      <c r="AI201" s="1">
        <v>0</v>
      </c>
      <c r="AJ201" s="1">
        <v>1.4156E-2</v>
      </c>
      <c r="AK201" s="111">
        <v>40.710827000000002</v>
      </c>
      <c r="AL201" s="1">
        <v>0</v>
      </c>
      <c r="AM201" s="1">
        <v>0.64327400000000001</v>
      </c>
      <c r="AN201" s="111">
        <f t="shared" si="10"/>
        <v>40.980170000000001</v>
      </c>
      <c r="AO201" s="1">
        <f t="shared" si="11"/>
        <v>0</v>
      </c>
      <c r="AP201" s="126">
        <f t="shared" si="12"/>
        <v>0.65742999999999996</v>
      </c>
    </row>
    <row r="202" spans="1:48" x14ac:dyDescent="0.3">
      <c r="A202" s="1">
        <v>196</v>
      </c>
      <c r="B202" s="1" t="s">
        <v>40</v>
      </c>
      <c r="C202" s="1">
        <v>1204</v>
      </c>
      <c r="D202" s="1">
        <v>10000</v>
      </c>
      <c r="E202" s="1">
        <v>-6.7336349999999996</v>
      </c>
      <c r="F202" s="1">
        <v>-891311.64866199996</v>
      </c>
      <c r="G202" s="1">
        <v>-650827.47193700005</v>
      </c>
      <c r="H202" s="1">
        <v>162.80281400000001</v>
      </c>
      <c r="I202" s="1">
        <v>84.776843999999997</v>
      </c>
      <c r="J202" s="1">
        <v>20.989612999999999</v>
      </c>
      <c r="K202" s="1">
        <v>2.7807930000000001</v>
      </c>
      <c r="L202" s="1">
        <v>1.5072719999999999</v>
      </c>
      <c r="M202" s="111">
        <v>100</v>
      </c>
      <c r="N202" s="1">
        <v>58.088253999999999</v>
      </c>
      <c r="O202" s="1">
        <v>0.27952500000000002</v>
      </c>
      <c r="P202" s="1">
        <v>41.632221000000001</v>
      </c>
      <c r="Q202" s="1">
        <v>0</v>
      </c>
      <c r="R202" s="111">
        <v>44.940896000000002</v>
      </c>
      <c r="S202" s="1">
        <v>4.4648019999999997</v>
      </c>
      <c r="T202" s="1">
        <v>14.212960000000001</v>
      </c>
      <c r="U202" s="1">
        <v>2.9932050000000001</v>
      </c>
      <c r="V202" s="1">
        <v>11.772005999999999</v>
      </c>
      <c r="W202" s="1">
        <v>0.29262899999999997</v>
      </c>
      <c r="X202" s="1">
        <v>5.1375630000000001</v>
      </c>
      <c r="Y202" s="1">
        <v>8.1386640000000003</v>
      </c>
      <c r="Z202" s="1">
        <v>4.1843279999999998</v>
      </c>
      <c r="AA202" s="1">
        <v>1.325437</v>
      </c>
      <c r="AB202" s="1">
        <v>0.95387200000000005</v>
      </c>
      <c r="AC202" s="1">
        <v>1.583639</v>
      </c>
      <c r="AD202" s="1">
        <v>0</v>
      </c>
      <c r="AE202" s="1">
        <v>0</v>
      </c>
      <c r="AF202" s="1">
        <v>0</v>
      </c>
      <c r="AG202" s="1">
        <v>0</v>
      </c>
      <c r="AH202" s="111">
        <v>0.26555000000000001</v>
      </c>
      <c r="AI202" s="1">
        <v>0</v>
      </c>
      <c r="AJ202" s="1">
        <v>1.3975E-2</v>
      </c>
      <c r="AK202" s="111">
        <v>40.977893999999999</v>
      </c>
      <c r="AL202" s="1">
        <v>0</v>
      </c>
      <c r="AM202" s="1">
        <v>0.65432900000000005</v>
      </c>
      <c r="AN202" s="111">
        <f t="shared" si="10"/>
        <v>41.243443999999997</v>
      </c>
      <c r="AO202" s="1">
        <f t="shared" si="11"/>
        <v>0</v>
      </c>
      <c r="AP202" s="126">
        <f t="shared" si="12"/>
        <v>0.66830400000000001</v>
      </c>
    </row>
    <row r="203" spans="1:48" x14ac:dyDescent="0.3">
      <c r="A203" s="1">
        <v>197</v>
      </c>
      <c r="B203" s="1" t="s">
        <v>40</v>
      </c>
      <c r="C203" s="1">
        <v>1203</v>
      </c>
      <c r="D203" s="1">
        <v>10000</v>
      </c>
      <c r="E203" s="1">
        <v>-6.7492770000000002</v>
      </c>
      <c r="F203" s="1">
        <v>-886876.25515400001</v>
      </c>
      <c r="G203" s="1">
        <v>-647705.18987700006</v>
      </c>
      <c r="H203" s="1">
        <v>162.023551</v>
      </c>
      <c r="I203" s="1">
        <v>84.350891000000004</v>
      </c>
      <c r="J203" s="1">
        <v>20.896015999999999</v>
      </c>
      <c r="K203" s="1">
        <v>2.7801300000000002</v>
      </c>
      <c r="L203" s="1">
        <v>1.513717</v>
      </c>
      <c r="M203" s="111">
        <v>100</v>
      </c>
      <c r="N203" s="1">
        <v>57.818033999999997</v>
      </c>
      <c r="O203" s="1">
        <v>0.27559800000000001</v>
      </c>
      <c r="P203" s="1">
        <v>41.906367000000003</v>
      </c>
      <c r="Q203" s="1">
        <v>0</v>
      </c>
      <c r="R203" s="111">
        <v>44.984195999999997</v>
      </c>
      <c r="S203" s="1">
        <v>4.4434339999999999</v>
      </c>
      <c r="T203" s="1">
        <v>14.219576</v>
      </c>
      <c r="U203" s="1">
        <v>2.99153</v>
      </c>
      <c r="V203" s="1">
        <v>11.804448000000001</v>
      </c>
      <c r="W203" s="1">
        <v>0.29399700000000001</v>
      </c>
      <c r="X203" s="1">
        <v>5.1150029999999997</v>
      </c>
      <c r="Y203" s="1">
        <v>8.0742890000000003</v>
      </c>
      <c r="Z203" s="1">
        <v>4.2009910000000001</v>
      </c>
      <c r="AA203" s="1">
        <v>1.331631</v>
      </c>
      <c r="AB203" s="1">
        <v>0.94986499999999996</v>
      </c>
      <c r="AC203" s="1">
        <v>1.59104</v>
      </c>
      <c r="AD203" s="1">
        <v>0</v>
      </c>
      <c r="AE203" s="1">
        <v>0</v>
      </c>
      <c r="AF203" s="1">
        <v>0</v>
      </c>
      <c r="AG203" s="1">
        <v>0</v>
      </c>
      <c r="AH203" s="111">
        <v>0.26180199999999998</v>
      </c>
      <c r="AI203" s="1">
        <v>0</v>
      </c>
      <c r="AJ203" s="1">
        <v>1.3797E-2</v>
      </c>
      <c r="AK203" s="111">
        <v>41.241165000000002</v>
      </c>
      <c r="AL203" s="1">
        <v>0</v>
      </c>
      <c r="AM203" s="1">
        <v>0.66520199999999996</v>
      </c>
      <c r="AN203" s="111">
        <f t="shared" si="10"/>
        <v>41.502967000000005</v>
      </c>
      <c r="AO203" s="1">
        <f t="shared" si="11"/>
        <v>0</v>
      </c>
      <c r="AP203" s="126">
        <f t="shared" si="12"/>
        <v>0.67899899999999991</v>
      </c>
    </row>
    <row r="204" spans="1:48" x14ac:dyDescent="0.3">
      <c r="A204" s="1">
        <v>198</v>
      </c>
      <c r="B204" s="1" t="s">
        <v>40</v>
      </c>
      <c r="C204" s="1">
        <v>1202</v>
      </c>
      <c r="D204" s="1">
        <v>10000</v>
      </c>
      <c r="E204" s="1">
        <v>-6.7648720000000004</v>
      </c>
      <c r="F204" s="1">
        <v>-882504.10339499998</v>
      </c>
      <c r="G204" s="1">
        <v>-644628.69380200002</v>
      </c>
      <c r="H204" s="1">
        <v>161.255065</v>
      </c>
      <c r="I204" s="1">
        <v>83.931071000000003</v>
      </c>
      <c r="J204" s="1">
        <v>20.803775999999999</v>
      </c>
      <c r="K204" s="1">
        <v>2.7794669999999999</v>
      </c>
      <c r="L204" s="1">
        <v>1.5201690000000001</v>
      </c>
      <c r="M204" s="111">
        <v>100</v>
      </c>
      <c r="N204" s="1">
        <v>57.551690000000001</v>
      </c>
      <c r="O204" s="1">
        <v>0.27172400000000002</v>
      </c>
      <c r="P204" s="1">
        <v>42.176586</v>
      </c>
      <c r="Q204" s="1">
        <v>0</v>
      </c>
      <c r="R204" s="111">
        <v>45.027574999999999</v>
      </c>
      <c r="S204" s="1">
        <v>4.4219210000000002</v>
      </c>
      <c r="T204" s="1">
        <v>14.225961</v>
      </c>
      <c r="U204" s="1">
        <v>2.9899010000000001</v>
      </c>
      <c r="V204" s="1">
        <v>11.836638000000001</v>
      </c>
      <c r="W204" s="1">
        <v>0.29535699999999998</v>
      </c>
      <c r="X204" s="1">
        <v>5.0926539999999996</v>
      </c>
      <c r="Y204" s="1">
        <v>8.0103380000000008</v>
      </c>
      <c r="Z204" s="1">
        <v>4.2175599999999998</v>
      </c>
      <c r="AA204" s="1">
        <v>1.3377939999999999</v>
      </c>
      <c r="AB204" s="1">
        <v>0.94589699999999999</v>
      </c>
      <c r="AC204" s="1">
        <v>1.598403</v>
      </c>
      <c r="AD204" s="1">
        <v>0</v>
      </c>
      <c r="AE204" s="1">
        <v>0</v>
      </c>
      <c r="AF204" s="1">
        <v>0</v>
      </c>
      <c r="AG204" s="1">
        <v>0</v>
      </c>
      <c r="AH204" s="111">
        <v>0.25810300000000003</v>
      </c>
      <c r="AI204" s="1">
        <v>0</v>
      </c>
      <c r="AJ204" s="1">
        <v>1.3620999999999999E-2</v>
      </c>
      <c r="AK204" s="111">
        <v>41.500689999999999</v>
      </c>
      <c r="AL204" s="1">
        <v>0</v>
      </c>
      <c r="AM204" s="1">
        <v>0.67589699999999997</v>
      </c>
      <c r="AN204" s="111">
        <f t="shared" si="10"/>
        <v>41.758792999999997</v>
      </c>
      <c r="AO204" s="1">
        <f t="shared" si="11"/>
        <v>0</v>
      </c>
      <c r="AP204" s="126">
        <f t="shared" si="12"/>
        <v>0.68951799999999996</v>
      </c>
    </row>
    <row r="205" spans="1:48" ht="16.2" thickBot="1" x14ac:dyDescent="0.35">
      <c r="A205" s="110">
        <v>199</v>
      </c>
      <c r="B205" s="110" t="s">
        <v>40</v>
      </c>
      <c r="C205" s="110">
        <v>1201</v>
      </c>
      <c r="D205" s="110">
        <v>10000</v>
      </c>
      <c r="E205" s="110">
        <v>-6.7804209999999996</v>
      </c>
      <c r="F205" s="110">
        <v>-878194.32900599996</v>
      </c>
      <c r="G205" s="110">
        <v>-641597.36897700001</v>
      </c>
      <c r="H205" s="110">
        <v>160.497209</v>
      </c>
      <c r="I205" s="110">
        <v>83.517301000000003</v>
      </c>
      <c r="J205" s="110">
        <v>20.712871</v>
      </c>
      <c r="K205" s="110">
        <v>2.778807</v>
      </c>
      <c r="L205" s="110">
        <v>1.526626</v>
      </c>
      <c r="M205" s="112">
        <v>100</v>
      </c>
      <c r="N205" s="110">
        <v>57.289166999999999</v>
      </c>
      <c r="O205" s="110">
        <v>0.267903</v>
      </c>
      <c r="P205" s="110">
        <v>42.442929999999997</v>
      </c>
      <c r="Q205" s="110">
        <v>0</v>
      </c>
      <c r="R205" s="112">
        <v>45.071005999999997</v>
      </c>
      <c r="S205" s="110">
        <v>4.4002840000000001</v>
      </c>
      <c r="T205" s="110">
        <v>14.232131000000001</v>
      </c>
      <c r="U205" s="110">
        <v>2.988318</v>
      </c>
      <c r="V205" s="110">
        <v>11.868570999999999</v>
      </c>
      <c r="W205" s="110">
        <v>0.296711</v>
      </c>
      <c r="X205" s="110">
        <v>5.0705080000000002</v>
      </c>
      <c r="Y205" s="110">
        <v>7.9468180000000004</v>
      </c>
      <c r="Z205" s="110">
        <v>4.2340330000000002</v>
      </c>
      <c r="AA205" s="110">
        <v>1.3439239999999999</v>
      </c>
      <c r="AB205" s="110">
        <v>0.94196800000000003</v>
      </c>
      <c r="AC205" s="110">
        <v>1.605728</v>
      </c>
      <c r="AD205" s="110">
        <v>0</v>
      </c>
      <c r="AE205" s="110">
        <v>0</v>
      </c>
      <c r="AF205" s="110">
        <v>0</v>
      </c>
      <c r="AG205" s="110">
        <v>0</v>
      </c>
      <c r="AH205" s="112">
        <v>0.25445499999999999</v>
      </c>
      <c r="AI205" s="110">
        <v>0</v>
      </c>
      <c r="AJ205" s="110">
        <v>1.3448E-2</v>
      </c>
      <c r="AK205" s="112">
        <v>41.756515999999998</v>
      </c>
      <c r="AL205" s="110">
        <v>0</v>
      </c>
      <c r="AM205" s="110">
        <v>0.68641600000000003</v>
      </c>
      <c r="AN205" s="112">
        <f t="shared" si="10"/>
        <v>42.010970999999998</v>
      </c>
      <c r="AO205" s="110">
        <f t="shared" si="11"/>
        <v>0</v>
      </c>
      <c r="AP205" s="127">
        <f t="shared" si="12"/>
        <v>0.69986400000000004</v>
      </c>
    </row>
    <row r="207" spans="1:48" x14ac:dyDescent="0.3">
      <c r="AQ207" s="105" t="s">
        <v>1424</v>
      </c>
      <c r="AR207" s="105" t="s">
        <v>37</v>
      </c>
      <c r="AS207" s="105" t="s">
        <v>38</v>
      </c>
      <c r="AT207" s="105" t="s">
        <v>150</v>
      </c>
      <c r="AU207" s="105" t="s">
        <v>1381</v>
      </c>
      <c r="AV207" s="105" t="s">
        <v>1379</v>
      </c>
    </row>
    <row r="208" spans="1:48" x14ac:dyDescent="0.3">
      <c r="AQ208" s="106" t="s">
        <v>1382</v>
      </c>
      <c r="AR208" s="107">
        <v>42.010970999999998</v>
      </c>
      <c r="AS208" s="107">
        <v>0</v>
      </c>
      <c r="AT208" s="107">
        <v>0.69986400000000004</v>
      </c>
      <c r="AU208" s="107">
        <f>SUM(AR208:AT208)</f>
        <v>42.710834999999996</v>
      </c>
      <c r="AV208" s="107">
        <f>AU209-AU208</f>
        <v>57.289165000000018</v>
      </c>
    </row>
    <row r="209" spans="43:48" x14ac:dyDescent="0.3">
      <c r="AQ209" s="106" t="s">
        <v>1383</v>
      </c>
      <c r="AR209" s="107">
        <f>(AR208*100)/$AU$208</f>
        <v>98.361390031358567</v>
      </c>
      <c r="AS209" s="107">
        <f>(AS208*100)/$AU$208</f>
        <v>0</v>
      </c>
      <c r="AT209" s="107">
        <f>(AT208*100)/$AU$208</f>
        <v>1.6386099686414468</v>
      </c>
      <c r="AU209" s="107">
        <f>SUM(AR209:AT209)</f>
        <v>100.00000000000001</v>
      </c>
      <c r="AV209" s="106"/>
    </row>
    <row r="210" spans="43:48" ht="18.600000000000001" x14ac:dyDescent="0.3">
      <c r="AQ210" s="106" t="s">
        <v>1425</v>
      </c>
      <c r="AR210" s="106">
        <f>AR209*100/AR209</f>
        <v>100</v>
      </c>
      <c r="AS210" s="106"/>
      <c r="AT210" s="106"/>
      <c r="AU210" s="106"/>
      <c r="AV210" s="109" t="s">
        <v>1387</v>
      </c>
    </row>
    <row r="211" spans="43:48" ht="18.600000000000001" x14ac:dyDescent="0.3">
      <c r="AQ211" s="122" t="s">
        <v>1426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B237B-A679-4B89-990D-48755E3F61EA}">
  <sheetPr codeName="Planilha5"/>
  <dimension ref="A1:BP221"/>
  <sheetViews>
    <sheetView tabSelected="1" topLeftCell="BC198" zoomScaleNormal="100" workbookViewId="0">
      <selection activeCell="BG204" sqref="BG204"/>
    </sheetView>
  </sheetViews>
  <sheetFormatPr defaultColWidth="12.44140625" defaultRowHeight="15.6" x14ac:dyDescent="0.3"/>
  <cols>
    <col min="1" max="54" width="12.44140625" style="1"/>
    <col min="55" max="55" width="14.6640625" style="1" customWidth="1"/>
    <col min="56" max="56" width="28.21875" style="1" customWidth="1"/>
    <col min="57" max="57" width="15.33203125" style="1" customWidth="1"/>
    <col min="58" max="16384" width="12.44140625" style="1"/>
  </cols>
  <sheetData>
    <row r="1" spans="1:54" ht="16.2" thickBot="1" x14ac:dyDescent="0.35">
      <c r="A1" s="110" t="s">
        <v>1413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</row>
    <row r="2" spans="1:54" ht="18" x14ac:dyDescent="0.4">
      <c r="A2" s="116" t="s">
        <v>1455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6"/>
      <c r="O2" s="116"/>
      <c r="P2" s="116"/>
      <c r="Q2" s="116"/>
      <c r="R2" s="117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7"/>
      <c r="AI2" s="116"/>
      <c r="AJ2" s="116"/>
      <c r="AK2" s="116"/>
      <c r="AL2" s="116"/>
      <c r="AM2" s="116"/>
      <c r="AN2" s="116"/>
      <c r="AO2" s="117"/>
      <c r="AP2" s="116"/>
      <c r="AQ2" s="116"/>
      <c r="AR2" s="116"/>
      <c r="AS2" s="116"/>
      <c r="AT2" s="116"/>
      <c r="AU2" s="116"/>
      <c r="AV2" s="117"/>
      <c r="AW2" s="116"/>
      <c r="AX2" s="116"/>
      <c r="AY2" s="116"/>
      <c r="AZ2" s="116"/>
      <c r="BA2" s="116"/>
      <c r="BB2" s="123"/>
    </row>
    <row r="3" spans="1:54" x14ac:dyDescent="0.3">
      <c r="A3" s="116" t="s">
        <v>693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116"/>
      <c r="O3" s="116"/>
      <c r="P3" s="116"/>
      <c r="Q3" s="116"/>
      <c r="R3" s="118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8"/>
      <c r="AI3" s="116"/>
      <c r="AJ3" s="116"/>
      <c r="AK3" s="116"/>
      <c r="AL3" s="116"/>
      <c r="AM3" s="116"/>
      <c r="AN3" s="116"/>
      <c r="AO3" s="118"/>
      <c r="AP3" s="116"/>
      <c r="AQ3" s="116"/>
      <c r="AR3" s="116"/>
      <c r="AS3" s="116"/>
      <c r="AT3" s="116"/>
      <c r="AU3" s="116"/>
      <c r="AV3" s="118"/>
      <c r="AW3" s="116"/>
      <c r="AX3" s="116"/>
      <c r="AY3" s="116"/>
      <c r="AZ3" s="116"/>
      <c r="BA3" s="116"/>
      <c r="BB3" s="124"/>
    </row>
    <row r="4" spans="1:54" x14ac:dyDescent="0.3">
      <c r="A4" s="116" t="s">
        <v>0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8" t="s">
        <v>1</v>
      </c>
      <c r="N4" s="116"/>
      <c r="O4" s="116"/>
      <c r="P4" s="116"/>
      <c r="Q4" s="116"/>
      <c r="R4" s="118" t="s">
        <v>1410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46" t="s">
        <v>1411</v>
      </c>
      <c r="AI4" s="116"/>
      <c r="AJ4" s="116"/>
      <c r="AK4" s="116"/>
      <c r="AL4" s="116"/>
      <c r="AM4" s="116"/>
      <c r="AN4" s="116"/>
      <c r="AO4" s="118" t="s">
        <v>2</v>
      </c>
      <c r="AP4" s="116"/>
      <c r="AQ4" s="116"/>
      <c r="AR4" s="116"/>
      <c r="AS4" s="116"/>
      <c r="AT4" s="116"/>
      <c r="AU4" s="116"/>
      <c r="AV4" s="118" t="s">
        <v>230</v>
      </c>
      <c r="AW4" s="116"/>
      <c r="AX4" s="116"/>
      <c r="AY4" s="116"/>
      <c r="AZ4" s="116"/>
      <c r="BA4" s="116"/>
      <c r="BB4" s="124"/>
    </row>
    <row r="5" spans="1:54" x14ac:dyDescent="0.3">
      <c r="A5" s="119" t="s">
        <v>3</v>
      </c>
      <c r="B5" s="119" t="s">
        <v>4</v>
      </c>
      <c r="C5" s="119" t="s">
        <v>5</v>
      </c>
      <c r="D5" s="119" t="s">
        <v>6</v>
      </c>
      <c r="E5" s="119" t="s">
        <v>7</v>
      </c>
      <c r="F5" s="119" t="s">
        <v>8</v>
      </c>
      <c r="G5" s="119" t="s">
        <v>9</v>
      </c>
      <c r="H5" s="119" t="s">
        <v>10</v>
      </c>
      <c r="I5" s="119" t="s">
        <v>11</v>
      </c>
      <c r="J5" s="119" t="s">
        <v>12</v>
      </c>
      <c r="K5" s="119" t="s">
        <v>13</v>
      </c>
      <c r="L5" s="119" t="s">
        <v>14</v>
      </c>
      <c r="M5" s="120" t="s">
        <v>15</v>
      </c>
      <c r="N5" s="119" t="s">
        <v>16</v>
      </c>
      <c r="O5" s="119" t="s">
        <v>17</v>
      </c>
      <c r="P5" s="119" t="s">
        <v>18</v>
      </c>
      <c r="Q5" s="119" t="s">
        <v>19</v>
      </c>
      <c r="R5" s="120" t="s">
        <v>20</v>
      </c>
      <c r="S5" s="119" t="s">
        <v>21</v>
      </c>
      <c r="T5" s="119" t="s">
        <v>22</v>
      </c>
      <c r="U5" s="119" t="s">
        <v>23</v>
      </c>
      <c r="V5" s="119" t="s">
        <v>24</v>
      </c>
      <c r="W5" s="119" t="s">
        <v>25</v>
      </c>
      <c r="X5" s="119" t="s">
        <v>26</v>
      </c>
      <c r="Y5" s="119" t="s">
        <v>27</v>
      </c>
      <c r="Z5" s="119" t="s">
        <v>28</v>
      </c>
      <c r="AA5" s="119" t="s">
        <v>29</v>
      </c>
      <c r="AB5" s="119" t="s">
        <v>30</v>
      </c>
      <c r="AC5" s="119" t="s">
        <v>31</v>
      </c>
      <c r="AD5" s="119" t="s">
        <v>32</v>
      </c>
      <c r="AE5" s="119" t="s">
        <v>33</v>
      </c>
      <c r="AF5" s="119" t="s">
        <v>34</v>
      </c>
      <c r="AG5" s="119" t="s">
        <v>35</v>
      </c>
      <c r="AH5" s="120" t="s">
        <v>37</v>
      </c>
      <c r="AI5" s="119" t="s">
        <v>78</v>
      </c>
      <c r="AJ5" s="119" t="s">
        <v>79</v>
      </c>
      <c r="AK5" s="119" t="s">
        <v>238</v>
      </c>
      <c r="AL5" s="119" t="s">
        <v>38</v>
      </c>
      <c r="AM5" s="119" t="s">
        <v>39</v>
      </c>
      <c r="AN5" s="119" t="s">
        <v>76</v>
      </c>
      <c r="AO5" s="120" t="s">
        <v>37</v>
      </c>
      <c r="AP5" s="119" t="s">
        <v>78</v>
      </c>
      <c r="AQ5" s="119" t="s">
        <v>79</v>
      </c>
      <c r="AR5" s="119" t="s">
        <v>238</v>
      </c>
      <c r="AS5" s="119" t="s">
        <v>38</v>
      </c>
      <c r="AT5" s="119" t="s">
        <v>39</v>
      </c>
      <c r="AU5" s="119" t="s">
        <v>76</v>
      </c>
      <c r="AV5" s="120" t="s">
        <v>37</v>
      </c>
      <c r="AW5" s="119" t="s">
        <v>78</v>
      </c>
      <c r="AX5" s="119" t="s">
        <v>79</v>
      </c>
      <c r="AY5" s="119" t="s">
        <v>238</v>
      </c>
      <c r="AZ5" s="119" t="s">
        <v>38</v>
      </c>
      <c r="BA5" s="119" t="s">
        <v>39</v>
      </c>
      <c r="BB5" s="125" t="s">
        <v>76</v>
      </c>
    </row>
    <row r="6" spans="1:54" x14ac:dyDescent="0.3">
      <c r="A6" s="1">
        <v>0</v>
      </c>
      <c r="B6" s="1" t="s">
        <v>40</v>
      </c>
      <c r="C6" s="1">
        <v>1210</v>
      </c>
      <c r="D6" s="1">
        <v>5000</v>
      </c>
      <c r="E6" s="1">
        <v>-7.8873980000000001</v>
      </c>
      <c r="F6" s="1">
        <v>-1575962.1952549999</v>
      </c>
      <c r="G6" s="1">
        <v>-1153560.01724</v>
      </c>
      <c r="H6" s="1">
        <v>284.80071299999997</v>
      </c>
      <c r="I6" s="1">
        <v>153.08746600000001</v>
      </c>
      <c r="J6" s="1">
        <v>37.643467000000001</v>
      </c>
      <c r="K6" s="1">
        <v>2.6565029999999998</v>
      </c>
      <c r="L6" s="1">
        <v>0.94975500000000002</v>
      </c>
      <c r="M6" s="111">
        <v>100</v>
      </c>
      <c r="N6" s="1">
        <v>100</v>
      </c>
      <c r="O6" s="1">
        <v>0</v>
      </c>
      <c r="P6" s="1">
        <v>0</v>
      </c>
      <c r="Q6" s="1">
        <v>0</v>
      </c>
      <c r="R6" s="111">
        <v>40.944094</v>
      </c>
      <c r="S6" s="1">
        <v>3.630363</v>
      </c>
      <c r="T6" s="1">
        <v>14.961496</v>
      </c>
      <c r="U6" s="1">
        <v>1.930193</v>
      </c>
      <c r="V6" s="1">
        <v>9.6409640000000003</v>
      </c>
      <c r="W6" s="1">
        <v>0.18001800000000001</v>
      </c>
      <c r="X6" s="1">
        <v>7.50075</v>
      </c>
      <c r="Y6" s="1">
        <v>11.921192</v>
      </c>
      <c r="Z6" s="1">
        <v>1.820182</v>
      </c>
      <c r="AA6" s="1">
        <v>3.2503250000000001</v>
      </c>
      <c r="AB6" s="1">
        <v>1.930193</v>
      </c>
      <c r="AC6" s="1">
        <v>2.2902290000000001</v>
      </c>
      <c r="AD6" s="1">
        <v>0</v>
      </c>
      <c r="AE6" s="1">
        <v>0</v>
      </c>
      <c r="AF6" s="1">
        <v>0</v>
      </c>
      <c r="AG6" s="1">
        <v>0</v>
      </c>
      <c r="AH6" s="11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1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11">
        <f>AH6+AO6</f>
        <v>0</v>
      </c>
      <c r="AW6" s="1">
        <f t="shared" ref="AW6:BB6" si="0">AI6+AP6</f>
        <v>0</v>
      </c>
      <c r="AX6" s="1">
        <f t="shared" si="0"/>
        <v>0</v>
      </c>
      <c r="AY6" s="1">
        <f t="shared" si="0"/>
        <v>0</v>
      </c>
      <c r="AZ6" s="1">
        <f t="shared" si="0"/>
        <v>0</v>
      </c>
      <c r="BA6" s="1">
        <f t="shared" si="0"/>
        <v>0</v>
      </c>
      <c r="BB6" s="126">
        <f t="shared" si="0"/>
        <v>0</v>
      </c>
    </row>
    <row r="7" spans="1:54" x14ac:dyDescent="0.3">
      <c r="A7" s="1">
        <v>1</v>
      </c>
      <c r="B7" s="1" t="s">
        <v>40</v>
      </c>
      <c r="C7" s="1">
        <v>1208</v>
      </c>
      <c r="D7" s="1">
        <v>5000</v>
      </c>
      <c r="E7" s="1">
        <v>-7.9114500000000003</v>
      </c>
      <c r="F7" s="1">
        <v>-1575392.800356</v>
      </c>
      <c r="G7" s="1">
        <v>-1153866.1907500001</v>
      </c>
      <c r="H7" s="1">
        <v>284.59413899999998</v>
      </c>
      <c r="I7" s="1">
        <v>153.08604500000001</v>
      </c>
      <c r="J7" s="1">
        <v>37.635384999999999</v>
      </c>
      <c r="K7" s="1">
        <v>2.6570740000000002</v>
      </c>
      <c r="L7" s="1">
        <v>0.95623199999999997</v>
      </c>
      <c r="M7" s="111">
        <v>100</v>
      </c>
      <c r="N7" s="1">
        <v>100</v>
      </c>
      <c r="O7" s="1">
        <v>0</v>
      </c>
      <c r="P7" s="1">
        <v>0</v>
      </c>
      <c r="Q7" s="1">
        <v>0</v>
      </c>
      <c r="R7" s="111">
        <v>40.944094</v>
      </c>
      <c r="S7" s="1">
        <v>3.630363</v>
      </c>
      <c r="T7" s="1">
        <v>14.961496</v>
      </c>
      <c r="U7" s="1">
        <v>1.930193</v>
      </c>
      <c r="V7" s="1">
        <v>9.6409640000000003</v>
      </c>
      <c r="W7" s="1">
        <v>0.18001800000000001</v>
      </c>
      <c r="X7" s="1">
        <v>7.50075</v>
      </c>
      <c r="Y7" s="1">
        <v>11.921192</v>
      </c>
      <c r="Z7" s="1">
        <v>1.820182</v>
      </c>
      <c r="AA7" s="1">
        <v>3.2503250000000001</v>
      </c>
      <c r="AB7" s="1">
        <v>1.930193</v>
      </c>
      <c r="AC7" s="1">
        <v>2.2902290000000001</v>
      </c>
      <c r="AD7" s="1">
        <v>0</v>
      </c>
      <c r="AE7" s="1">
        <v>0</v>
      </c>
      <c r="AF7" s="1">
        <v>0</v>
      </c>
      <c r="AG7" s="1">
        <v>0</v>
      </c>
      <c r="AH7" s="11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1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11">
        <f t="shared" ref="AV7:AV70" si="1">AH7+AO7</f>
        <v>0</v>
      </c>
      <c r="AW7" s="1">
        <f t="shared" ref="AW7:AW70" si="2">AI7+AP7</f>
        <v>0</v>
      </c>
      <c r="AX7" s="1">
        <f t="shared" ref="AX7:AX70" si="3">AJ7+AQ7</f>
        <v>0</v>
      </c>
      <c r="AY7" s="1">
        <f t="shared" ref="AY7:AY70" si="4">AK7+AR7</f>
        <v>0</v>
      </c>
      <c r="AZ7" s="1">
        <f t="shared" ref="AZ7:AZ70" si="5">AL7+AS7</f>
        <v>0</v>
      </c>
      <c r="BA7" s="1">
        <f t="shared" ref="BA7:BA70" si="6">AM7+AT7</f>
        <v>0</v>
      </c>
      <c r="BB7" s="126">
        <f t="shared" ref="BB7:BB70" si="7">AN7+AU7</f>
        <v>0</v>
      </c>
    </row>
    <row r="8" spans="1:54" x14ac:dyDescent="0.3">
      <c r="A8" s="1">
        <v>2</v>
      </c>
      <c r="B8" s="1" t="s">
        <v>40</v>
      </c>
      <c r="C8" s="1">
        <v>1206</v>
      </c>
      <c r="D8" s="1">
        <v>5000</v>
      </c>
      <c r="E8" s="1">
        <v>-7.9355799999999999</v>
      </c>
      <c r="F8" s="1">
        <v>-1574823.818396</v>
      </c>
      <c r="G8" s="1">
        <v>-1154170.6672700001</v>
      </c>
      <c r="H8" s="1">
        <v>284.38843300000002</v>
      </c>
      <c r="I8" s="1">
        <v>151.09131400000001</v>
      </c>
      <c r="J8" s="1">
        <v>37.627304000000002</v>
      </c>
      <c r="K8" s="1">
        <v>2.657645</v>
      </c>
      <c r="L8" s="1">
        <v>0.96272500000000005</v>
      </c>
      <c r="M8" s="111">
        <v>100</v>
      </c>
      <c r="N8" s="1">
        <v>100</v>
      </c>
      <c r="O8" s="1">
        <v>0</v>
      </c>
      <c r="P8" s="1">
        <v>0</v>
      </c>
      <c r="Q8" s="1">
        <v>0</v>
      </c>
      <c r="R8" s="111">
        <v>40.944094</v>
      </c>
      <c r="S8" s="1">
        <v>3.630363</v>
      </c>
      <c r="T8" s="1">
        <v>14.961496</v>
      </c>
      <c r="U8" s="1">
        <v>1.930193</v>
      </c>
      <c r="V8" s="1">
        <v>9.6409640000000003</v>
      </c>
      <c r="W8" s="1">
        <v>0.18001800000000001</v>
      </c>
      <c r="X8" s="1">
        <v>7.50075</v>
      </c>
      <c r="Y8" s="1">
        <v>11.921192</v>
      </c>
      <c r="Z8" s="1">
        <v>1.820182</v>
      </c>
      <c r="AA8" s="1">
        <v>3.2503250000000001</v>
      </c>
      <c r="AB8" s="1">
        <v>1.930193</v>
      </c>
      <c r="AC8" s="1">
        <v>2.2902290000000001</v>
      </c>
      <c r="AD8" s="1">
        <v>0</v>
      </c>
      <c r="AE8" s="1">
        <v>0</v>
      </c>
      <c r="AF8" s="1">
        <v>0</v>
      </c>
      <c r="AG8" s="1">
        <v>0</v>
      </c>
      <c r="AH8" s="11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1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11">
        <f t="shared" si="1"/>
        <v>0</v>
      </c>
      <c r="AW8" s="1">
        <f t="shared" si="2"/>
        <v>0</v>
      </c>
      <c r="AX8" s="1">
        <f t="shared" si="3"/>
        <v>0</v>
      </c>
      <c r="AY8" s="1">
        <f t="shared" si="4"/>
        <v>0</v>
      </c>
      <c r="AZ8" s="1">
        <f t="shared" si="5"/>
        <v>0</v>
      </c>
      <c r="BA8" s="1">
        <f t="shared" si="6"/>
        <v>0</v>
      </c>
      <c r="BB8" s="126">
        <f t="shared" si="7"/>
        <v>0</v>
      </c>
    </row>
    <row r="9" spans="1:54" x14ac:dyDescent="0.3">
      <c r="A9" s="1">
        <v>3</v>
      </c>
      <c r="B9" s="1" t="s">
        <v>40</v>
      </c>
      <c r="C9" s="1">
        <v>1204</v>
      </c>
      <c r="D9" s="1">
        <v>5000</v>
      </c>
      <c r="E9" s="1">
        <v>-7.9597889999999998</v>
      </c>
      <c r="F9" s="1">
        <v>-1574255.2459150001</v>
      </c>
      <c r="G9" s="1">
        <v>-1154472.8475599999</v>
      </c>
      <c r="H9" s="1">
        <v>284.18400200000002</v>
      </c>
      <c r="I9" s="1">
        <v>151.08897400000001</v>
      </c>
      <c r="J9" s="1">
        <v>37.619222000000001</v>
      </c>
      <c r="K9" s="1">
        <v>2.6582159999999999</v>
      </c>
      <c r="L9" s="1">
        <v>0.96923700000000002</v>
      </c>
      <c r="M9" s="111">
        <v>100</v>
      </c>
      <c r="N9" s="1">
        <v>100</v>
      </c>
      <c r="O9" s="1">
        <v>0</v>
      </c>
      <c r="P9" s="1">
        <v>0</v>
      </c>
      <c r="Q9" s="1">
        <v>0</v>
      </c>
      <c r="R9" s="111">
        <v>40.944094</v>
      </c>
      <c r="S9" s="1">
        <v>3.630363</v>
      </c>
      <c r="T9" s="1">
        <v>14.961496</v>
      </c>
      <c r="U9" s="1">
        <v>1.930193</v>
      </c>
      <c r="V9" s="1">
        <v>9.6409640000000003</v>
      </c>
      <c r="W9" s="1">
        <v>0.18001800000000001</v>
      </c>
      <c r="X9" s="1">
        <v>7.50075</v>
      </c>
      <c r="Y9" s="1">
        <v>11.921192</v>
      </c>
      <c r="Z9" s="1">
        <v>1.820182</v>
      </c>
      <c r="AA9" s="1">
        <v>3.2503250000000001</v>
      </c>
      <c r="AB9" s="1">
        <v>1.930193</v>
      </c>
      <c r="AC9" s="1">
        <v>2.2902290000000001</v>
      </c>
      <c r="AD9" s="1">
        <v>0</v>
      </c>
      <c r="AE9" s="1">
        <v>0</v>
      </c>
      <c r="AF9" s="1">
        <v>0</v>
      </c>
      <c r="AG9" s="1">
        <v>0</v>
      </c>
      <c r="AH9" s="11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1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11">
        <f t="shared" si="1"/>
        <v>0</v>
      </c>
      <c r="AW9" s="1">
        <f t="shared" si="2"/>
        <v>0</v>
      </c>
      <c r="AX9" s="1">
        <f t="shared" si="3"/>
        <v>0</v>
      </c>
      <c r="AY9" s="1">
        <f t="shared" si="4"/>
        <v>0</v>
      </c>
      <c r="AZ9" s="1">
        <f t="shared" si="5"/>
        <v>0</v>
      </c>
      <c r="BA9" s="1">
        <f t="shared" si="6"/>
        <v>0</v>
      </c>
      <c r="BB9" s="126">
        <f t="shared" si="7"/>
        <v>0</v>
      </c>
    </row>
    <row r="10" spans="1:54" x14ac:dyDescent="0.3">
      <c r="A10" s="1">
        <v>4</v>
      </c>
      <c r="B10" s="1" t="s">
        <v>40</v>
      </c>
      <c r="C10" s="1">
        <v>1202</v>
      </c>
      <c r="D10" s="1">
        <v>5000</v>
      </c>
      <c r="E10" s="1">
        <v>-7.9840770000000001</v>
      </c>
      <c r="F10" s="1">
        <v>-1573687.0825710001</v>
      </c>
      <c r="G10" s="1">
        <v>-1154775.0231570001</v>
      </c>
      <c r="H10" s="1">
        <v>283.97929699999997</v>
      </c>
      <c r="I10" s="1">
        <v>151.08662000000001</v>
      </c>
      <c r="J10" s="1">
        <v>37.611139999999999</v>
      </c>
      <c r="K10" s="1">
        <v>2.6587869999999998</v>
      </c>
      <c r="L10" s="1">
        <v>0.97576600000000002</v>
      </c>
      <c r="M10" s="111">
        <v>100</v>
      </c>
      <c r="N10" s="1">
        <v>100</v>
      </c>
      <c r="O10" s="1">
        <v>0</v>
      </c>
      <c r="P10" s="1">
        <v>0</v>
      </c>
      <c r="Q10" s="1">
        <v>0</v>
      </c>
      <c r="R10" s="111">
        <v>40.944094</v>
      </c>
      <c r="S10" s="1">
        <v>3.630363</v>
      </c>
      <c r="T10" s="1">
        <v>14.961496</v>
      </c>
      <c r="U10" s="1">
        <v>1.930193</v>
      </c>
      <c r="V10" s="1">
        <v>9.6409640000000003</v>
      </c>
      <c r="W10" s="1">
        <v>0.18001800000000001</v>
      </c>
      <c r="X10" s="1">
        <v>7.50075</v>
      </c>
      <c r="Y10" s="1">
        <v>11.921192</v>
      </c>
      <c r="Z10" s="1">
        <v>1.820182</v>
      </c>
      <c r="AA10" s="1">
        <v>3.2503250000000001</v>
      </c>
      <c r="AB10" s="1">
        <v>1.930193</v>
      </c>
      <c r="AC10" s="1">
        <v>2.2902290000000001</v>
      </c>
      <c r="AD10" s="1">
        <v>0</v>
      </c>
      <c r="AE10" s="1">
        <v>0</v>
      </c>
      <c r="AF10" s="1">
        <v>0</v>
      </c>
      <c r="AG10" s="1">
        <v>0</v>
      </c>
      <c r="AH10" s="11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1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11">
        <f t="shared" si="1"/>
        <v>0</v>
      </c>
      <c r="AW10" s="1">
        <f t="shared" si="2"/>
        <v>0</v>
      </c>
      <c r="AX10" s="1">
        <f t="shared" si="3"/>
        <v>0</v>
      </c>
      <c r="AY10" s="1">
        <f t="shared" si="4"/>
        <v>0</v>
      </c>
      <c r="AZ10" s="1">
        <f t="shared" si="5"/>
        <v>0</v>
      </c>
      <c r="BA10" s="1">
        <f t="shared" si="6"/>
        <v>0</v>
      </c>
      <c r="BB10" s="126">
        <f t="shared" si="7"/>
        <v>0</v>
      </c>
    </row>
    <row r="11" spans="1:54" x14ac:dyDescent="0.3">
      <c r="A11" s="1">
        <v>5</v>
      </c>
      <c r="B11" s="1" t="s">
        <v>40</v>
      </c>
      <c r="C11" s="1">
        <v>1200</v>
      </c>
      <c r="D11" s="1">
        <v>5000</v>
      </c>
      <c r="E11" s="1">
        <v>-8.008445</v>
      </c>
      <c r="F11" s="1">
        <v>-1573119.3289119999</v>
      </c>
      <c r="G11" s="1">
        <v>-1155077.1940329999</v>
      </c>
      <c r="H11" s="1">
        <v>283.774317</v>
      </c>
      <c r="I11" s="1">
        <v>151.08425299999999</v>
      </c>
      <c r="J11" s="1">
        <v>37.603059000000002</v>
      </c>
      <c r="K11" s="1">
        <v>2.6593580000000001</v>
      </c>
      <c r="L11" s="1">
        <v>0.98231299999999999</v>
      </c>
      <c r="M11" s="111">
        <v>100</v>
      </c>
      <c r="N11" s="1">
        <v>100</v>
      </c>
      <c r="O11" s="1">
        <v>0</v>
      </c>
      <c r="P11" s="1">
        <v>0</v>
      </c>
      <c r="Q11" s="1">
        <v>0</v>
      </c>
      <c r="R11" s="111">
        <v>40.944094</v>
      </c>
      <c r="S11" s="1">
        <v>3.630363</v>
      </c>
      <c r="T11" s="1">
        <v>14.961496</v>
      </c>
      <c r="U11" s="1">
        <v>1.930193</v>
      </c>
      <c r="V11" s="1">
        <v>9.6409640000000003</v>
      </c>
      <c r="W11" s="1">
        <v>0.18001800000000001</v>
      </c>
      <c r="X11" s="1">
        <v>7.50075</v>
      </c>
      <c r="Y11" s="1">
        <v>11.921192</v>
      </c>
      <c r="Z11" s="1">
        <v>1.820182</v>
      </c>
      <c r="AA11" s="1">
        <v>3.2503250000000001</v>
      </c>
      <c r="AB11" s="1">
        <v>1.930193</v>
      </c>
      <c r="AC11" s="1">
        <v>2.2902290000000001</v>
      </c>
      <c r="AD11" s="1">
        <v>0</v>
      </c>
      <c r="AE11" s="1">
        <v>0</v>
      </c>
      <c r="AF11" s="1">
        <v>0</v>
      </c>
      <c r="AG11" s="1">
        <v>0</v>
      </c>
      <c r="AH11" s="11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1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11">
        <f t="shared" si="1"/>
        <v>0</v>
      </c>
      <c r="AW11" s="1">
        <f t="shared" si="2"/>
        <v>0</v>
      </c>
      <c r="AX11" s="1">
        <f t="shared" si="3"/>
        <v>0</v>
      </c>
      <c r="AY11" s="1">
        <f t="shared" si="4"/>
        <v>0</v>
      </c>
      <c r="AZ11" s="1">
        <f t="shared" si="5"/>
        <v>0</v>
      </c>
      <c r="BA11" s="1">
        <f t="shared" si="6"/>
        <v>0</v>
      </c>
      <c r="BB11" s="126">
        <f t="shared" si="7"/>
        <v>0</v>
      </c>
    </row>
    <row r="12" spans="1:54" x14ac:dyDescent="0.3">
      <c r="A12" s="1">
        <v>6</v>
      </c>
      <c r="B12" s="1" t="s">
        <v>40</v>
      </c>
      <c r="C12" s="1">
        <v>1198</v>
      </c>
      <c r="D12" s="1">
        <v>5000</v>
      </c>
      <c r="E12" s="1">
        <v>-8.0328929999999996</v>
      </c>
      <c r="F12" s="1">
        <v>-1572551.9854870001</v>
      </c>
      <c r="G12" s="1">
        <v>-1155379.3601599999</v>
      </c>
      <c r="H12" s="1">
        <v>283.56906199999997</v>
      </c>
      <c r="I12" s="1">
        <v>151.081872</v>
      </c>
      <c r="J12" s="1">
        <v>37.594977</v>
      </c>
      <c r="K12" s="1">
        <v>2.6599300000000001</v>
      </c>
      <c r="L12" s="1">
        <v>0.98887800000000003</v>
      </c>
      <c r="M12" s="111">
        <v>100</v>
      </c>
      <c r="N12" s="1">
        <v>100</v>
      </c>
      <c r="O12" s="1">
        <v>0</v>
      </c>
      <c r="P12" s="1">
        <v>0</v>
      </c>
      <c r="Q12" s="1">
        <v>0</v>
      </c>
      <c r="R12" s="111">
        <v>40.944094</v>
      </c>
      <c r="S12" s="1">
        <v>3.630363</v>
      </c>
      <c r="T12" s="1">
        <v>14.961496</v>
      </c>
      <c r="U12" s="1">
        <v>1.930193</v>
      </c>
      <c r="V12" s="1">
        <v>9.6409640000000003</v>
      </c>
      <c r="W12" s="1">
        <v>0.18001800000000001</v>
      </c>
      <c r="X12" s="1">
        <v>7.50075</v>
      </c>
      <c r="Y12" s="1">
        <v>11.921192</v>
      </c>
      <c r="Z12" s="1">
        <v>1.820182</v>
      </c>
      <c r="AA12" s="1">
        <v>3.2503250000000001</v>
      </c>
      <c r="AB12" s="1">
        <v>1.930193</v>
      </c>
      <c r="AC12" s="1">
        <v>2.2902290000000001</v>
      </c>
      <c r="AD12" s="1">
        <v>0</v>
      </c>
      <c r="AE12" s="1">
        <v>0</v>
      </c>
      <c r="AF12" s="1">
        <v>0</v>
      </c>
      <c r="AG12" s="1">
        <v>0</v>
      </c>
      <c r="AH12" s="11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1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11">
        <f t="shared" si="1"/>
        <v>0</v>
      </c>
      <c r="AW12" s="1">
        <f t="shared" si="2"/>
        <v>0</v>
      </c>
      <c r="AX12" s="1">
        <f t="shared" si="3"/>
        <v>0</v>
      </c>
      <c r="AY12" s="1">
        <f t="shared" si="4"/>
        <v>0</v>
      </c>
      <c r="AZ12" s="1">
        <f t="shared" si="5"/>
        <v>0</v>
      </c>
      <c r="BA12" s="1">
        <f t="shared" si="6"/>
        <v>0</v>
      </c>
      <c r="BB12" s="126">
        <f t="shared" si="7"/>
        <v>0</v>
      </c>
    </row>
    <row r="13" spans="1:54" x14ac:dyDescent="0.3">
      <c r="A13" s="1">
        <v>7</v>
      </c>
      <c r="B13" s="1" t="s">
        <v>40</v>
      </c>
      <c r="C13" s="1">
        <v>1196</v>
      </c>
      <c r="D13" s="1">
        <v>5000</v>
      </c>
      <c r="E13" s="1">
        <v>-8.0574220000000008</v>
      </c>
      <c r="F13" s="1">
        <v>-1571985.0528480001</v>
      </c>
      <c r="G13" s="1">
        <v>-1155681.5215119999</v>
      </c>
      <c r="H13" s="1">
        <v>283.36353100000002</v>
      </c>
      <c r="I13" s="1">
        <v>151.079477</v>
      </c>
      <c r="J13" s="1">
        <v>37.586896000000003</v>
      </c>
      <c r="K13" s="1">
        <v>2.6605020000000001</v>
      </c>
      <c r="L13" s="1">
        <v>0.99546000000000001</v>
      </c>
      <c r="M13" s="111">
        <v>100</v>
      </c>
      <c r="N13" s="1">
        <v>100</v>
      </c>
      <c r="O13" s="1">
        <v>0</v>
      </c>
      <c r="P13" s="1">
        <v>0</v>
      </c>
      <c r="Q13" s="1">
        <v>0</v>
      </c>
      <c r="R13" s="111">
        <v>40.944094</v>
      </c>
      <c r="S13" s="1">
        <v>3.630363</v>
      </c>
      <c r="T13" s="1">
        <v>14.961496</v>
      </c>
      <c r="U13" s="1">
        <v>1.930193</v>
      </c>
      <c r="V13" s="1">
        <v>9.6409640000000003</v>
      </c>
      <c r="W13" s="1">
        <v>0.18001800000000001</v>
      </c>
      <c r="X13" s="1">
        <v>7.50075</v>
      </c>
      <c r="Y13" s="1">
        <v>11.921192</v>
      </c>
      <c r="Z13" s="1">
        <v>1.820182</v>
      </c>
      <c r="AA13" s="1">
        <v>3.2503250000000001</v>
      </c>
      <c r="AB13" s="1">
        <v>1.930193</v>
      </c>
      <c r="AC13" s="1">
        <v>2.2902290000000001</v>
      </c>
      <c r="AD13" s="1">
        <v>0</v>
      </c>
      <c r="AE13" s="1">
        <v>0</v>
      </c>
      <c r="AF13" s="1">
        <v>0</v>
      </c>
      <c r="AG13" s="1">
        <v>0</v>
      </c>
      <c r="AH13" s="11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1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11">
        <f t="shared" si="1"/>
        <v>0</v>
      </c>
      <c r="AW13" s="1">
        <f t="shared" si="2"/>
        <v>0</v>
      </c>
      <c r="AX13" s="1">
        <f t="shared" si="3"/>
        <v>0</v>
      </c>
      <c r="AY13" s="1">
        <f t="shared" si="4"/>
        <v>0</v>
      </c>
      <c r="AZ13" s="1">
        <f t="shared" si="5"/>
        <v>0</v>
      </c>
      <c r="BA13" s="1">
        <f t="shared" si="6"/>
        <v>0</v>
      </c>
      <c r="BB13" s="126">
        <f t="shared" si="7"/>
        <v>0</v>
      </c>
    </row>
    <row r="14" spans="1:54" x14ac:dyDescent="0.3">
      <c r="A14" s="1">
        <v>8</v>
      </c>
      <c r="B14" s="1" t="s">
        <v>40</v>
      </c>
      <c r="C14" s="1">
        <v>1194</v>
      </c>
      <c r="D14" s="1">
        <v>5000</v>
      </c>
      <c r="E14" s="1">
        <v>-8.0820310000000006</v>
      </c>
      <c r="F14" s="1">
        <v>-1571418.5315479999</v>
      </c>
      <c r="G14" s="1">
        <v>-1155983.6780600001</v>
      </c>
      <c r="H14" s="1">
        <v>283.15772299999998</v>
      </c>
      <c r="I14" s="1">
        <v>151.07706899999999</v>
      </c>
      <c r="J14" s="1">
        <v>37.578814000000001</v>
      </c>
      <c r="K14" s="1">
        <v>2.6610740000000002</v>
      </c>
      <c r="L14" s="1">
        <v>1.0020610000000001</v>
      </c>
      <c r="M14" s="111">
        <v>100</v>
      </c>
      <c r="N14" s="1">
        <v>100</v>
      </c>
      <c r="O14" s="1">
        <v>0</v>
      </c>
      <c r="P14" s="1">
        <v>0</v>
      </c>
      <c r="Q14" s="1">
        <v>0</v>
      </c>
      <c r="R14" s="111">
        <v>40.944094</v>
      </c>
      <c r="S14" s="1">
        <v>3.630363</v>
      </c>
      <c r="T14" s="1">
        <v>14.961496</v>
      </c>
      <c r="U14" s="1">
        <v>1.930193</v>
      </c>
      <c r="V14" s="1">
        <v>9.6409640000000003</v>
      </c>
      <c r="W14" s="1">
        <v>0.18001800000000001</v>
      </c>
      <c r="X14" s="1">
        <v>7.50075</v>
      </c>
      <c r="Y14" s="1">
        <v>11.921192</v>
      </c>
      <c r="Z14" s="1">
        <v>1.820182</v>
      </c>
      <c r="AA14" s="1">
        <v>3.2503250000000001</v>
      </c>
      <c r="AB14" s="1">
        <v>1.930193</v>
      </c>
      <c r="AC14" s="1">
        <v>2.2902290000000001</v>
      </c>
      <c r="AD14" s="1">
        <v>0</v>
      </c>
      <c r="AE14" s="1">
        <v>0</v>
      </c>
      <c r="AF14" s="1">
        <v>0</v>
      </c>
      <c r="AG14" s="1">
        <v>0</v>
      </c>
      <c r="AH14" s="11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1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11">
        <f t="shared" si="1"/>
        <v>0</v>
      </c>
      <c r="AW14" s="1">
        <f t="shared" si="2"/>
        <v>0</v>
      </c>
      <c r="AX14" s="1">
        <f t="shared" si="3"/>
        <v>0</v>
      </c>
      <c r="AY14" s="1">
        <f t="shared" si="4"/>
        <v>0</v>
      </c>
      <c r="AZ14" s="1">
        <f t="shared" si="5"/>
        <v>0</v>
      </c>
      <c r="BA14" s="1">
        <f t="shared" si="6"/>
        <v>0</v>
      </c>
      <c r="BB14" s="126">
        <f t="shared" si="7"/>
        <v>0</v>
      </c>
    </row>
    <row r="15" spans="1:54" x14ac:dyDescent="0.3">
      <c r="A15" s="1">
        <v>9</v>
      </c>
      <c r="B15" s="1" t="s">
        <v>40</v>
      </c>
      <c r="C15" s="1">
        <v>1192</v>
      </c>
      <c r="D15" s="1">
        <v>5000</v>
      </c>
      <c r="E15" s="1">
        <v>-8.1067210000000003</v>
      </c>
      <c r="F15" s="1">
        <v>-1570852.4221409999</v>
      </c>
      <c r="G15" s="1">
        <v>-1156285.829777</v>
      </c>
      <c r="H15" s="1">
        <v>282.951638</v>
      </c>
      <c r="I15" s="1">
        <v>151.074646</v>
      </c>
      <c r="J15" s="1">
        <v>37.570732999999997</v>
      </c>
      <c r="K15" s="1">
        <v>2.6616460000000002</v>
      </c>
      <c r="L15" s="1">
        <v>1.0086790000000001</v>
      </c>
      <c r="M15" s="111">
        <v>100</v>
      </c>
      <c r="N15" s="1">
        <v>100</v>
      </c>
      <c r="O15" s="1">
        <v>0</v>
      </c>
      <c r="P15" s="1">
        <v>0</v>
      </c>
      <c r="Q15" s="1">
        <v>0</v>
      </c>
      <c r="R15" s="111">
        <v>40.944094</v>
      </c>
      <c r="S15" s="1">
        <v>3.630363</v>
      </c>
      <c r="T15" s="1">
        <v>14.961496</v>
      </c>
      <c r="U15" s="1">
        <v>1.930193</v>
      </c>
      <c r="V15" s="1">
        <v>9.6409640000000003</v>
      </c>
      <c r="W15" s="1">
        <v>0.18001800000000001</v>
      </c>
      <c r="X15" s="1">
        <v>7.50075</v>
      </c>
      <c r="Y15" s="1">
        <v>11.921192</v>
      </c>
      <c r="Z15" s="1">
        <v>1.820182</v>
      </c>
      <c r="AA15" s="1">
        <v>3.2503250000000001</v>
      </c>
      <c r="AB15" s="1">
        <v>1.930193</v>
      </c>
      <c r="AC15" s="1">
        <v>2.2902290000000001</v>
      </c>
      <c r="AD15" s="1">
        <v>0</v>
      </c>
      <c r="AE15" s="1">
        <v>0</v>
      </c>
      <c r="AF15" s="1">
        <v>0</v>
      </c>
      <c r="AG15" s="1">
        <v>0</v>
      </c>
      <c r="AH15" s="11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1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11">
        <f t="shared" si="1"/>
        <v>0</v>
      </c>
      <c r="AW15" s="1">
        <f t="shared" si="2"/>
        <v>0</v>
      </c>
      <c r="AX15" s="1">
        <f t="shared" si="3"/>
        <v>0</v>
      </c>
      <c r="AY15" s="1">
        <f t="shared" si="4"/>
        <v>0</v>
      </c>
      <c r="AZ15" s="1">
        <f t="shared" si="5"/>
        <v>0</v>
      </c>
      <c r="BA15" s="1">
        <f t="shared" si="6"/>
        <v>0</v>
      </c>
      <c r="BB15" s="126">
        <f t="shared" si="7"/>
        <v>0</v>
      </c>
    </row>
    <row r="16" spans="1:54" x14ac:dyDescent="0.3">
      <c r="A16" s="1">
        <v>10</v>
      </c>
      <c r="B16" s="1" t="s">
        <v>40</v>
      </c>
      <c r="C16" s="1">
        <v>1190</v>
      </c>
      <c r="D16" s="1">
        <v>5000</v>
      </c>
      <c r="E16" s="1">
        <v>-8.1314930000000007</v>
      </c>
      <c r="F16" s="1">
        <v>-1570286.7251820001</v>
      </c>
      <c r="G16" s="1">
        <v>-1156587.976635</v>
      </c>
      <c r="H16" s="1">
        <v>282.74527499999999</v>
      </c>
      <c r="I16" s="1">
        <v>151.07221000000001</v>
      </c>
      <c r="J16" s="1">
        <v>37.562651000000002</v>
      </c>
      <c r="K16" s="1">
        <v>2.6622189999999999</v>
      </c>
      <c r="L16" s="1">
        <v>1.0153160000000001</v>
      </c>
      <c r="M16" s="111">
        <v>100</v>
      </c>
      <c r="N16" s="1">
        <v>100</v>
      </c>
      <c r="O16" s="1">
        <v>0</v>
      </c>
      <c r="P16" s="1">
        <v>0</v>
      </c>
      <c r="Q16" s="1">
        <v>0</v>
      </c>
      <c r="R16" s="111">
        <v>40.944094</v>
      </c>
      <c r="S16" s="1">
        <v>3.630363</v>
      </c>
      <c r="T16" s="1">
        <v>14.961496</v>
      </c>
      <c r="U16" s="1">
        <v>1.930193</v>
      </c>
      <c r="V16" s="1">
        <v>9.6409640000000003</v>
      </c>
      <c r="W16" s="1">
        <v>0.18001800000000001</v>
      </c>
      <c r="X16" s="1">
        <v>7.50075</v>
      </c>
      <c r="Y16" s="1">
        <v>11.921192</v>
      </c>
      <c r="Z16" s="1">
        <v>1.820182</v>
      </c>
      <c r="AA16" s="1">
        <v>3.2503250000000001</v>
      </c>
      <c r="AB16" s="1">
        <v>1.930193</v>
      </c>
      <c r="AC16" s="1">
        <v>2.2902290000000001</v>
      </c>
      <c r="AD16" s="1">
        <v>0</v>
      </c>
      <c r="AE16" s="1">
        <v>0</v>
      </c>
      <c r="AF16" s="1">
        <v>0</v>
      </c>
      <c r="AG16" s="1">
        <v>0</v>
      </c>
      <c r="AH16" s="11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1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11">
        <f t="shared" si="1"/>
        <v>0</v>
      </c>
      <c r="AW16" s="1">
        <f t="shared" si="2"/>
        <v>0</v>
      </c>
      <c r="AX16" s="1">
        <f t="shared" si="3"/>
        <v>0</v>
      </c>
      <c r="AY16" s="1">
        <f t="shared" si="4"/>
        <v>0</v>
      </c>
      <c r="AZ16" s="1">
        <f t="shared" si="5"/>
        <v>0</v>
      </c>
      <c r="BA16" s="1">
        <f t="shared" si="6"/>
        <v>0</v>
      </c>
      <c r="BB16" s="126">
        <f t="shared" si="7"/>
        <v>0</v>
      </c>
    </row>
    <row r="17" spans="1:54" x14ac:dyDescent="0.3">
      <c r="A17" s="1">
        <v>11</v>
      </c>
      <c r="B17" s="1" t="s">
        <v>40</v>
      </c>
      <c r="C17" s="1">
        <v>1188</v>
      </c>
      <c r="D17" s="1">
        <v>5000</v>
      </c>
      <c r="E17" s="1">
        <v>-8.1563459999999992</v>
      </c>
      <c r="F17" s="1">
        <v>-1569721.441228</v>
      </c>
      <c r="G17" s="1">
        <v>-1156890.118607</v>
      </c>
      <c r="H17" s="1">
        <v>282.53863200000001</v>
      </c>
      <c r="I17" s="1">
        <v>151.069759</v>
      </c>
      <c r="J17" s="1">
        <v>37.554569000000001</v>
      </c>
      <c r="K17" s="1">
        <v>2.662792</v>
      </c>
      <c r="L17" s="1">
        <v>1.021971</v>
      </c>
      <c r="M17" s="111">
        <v>100</v>
      </c>
      <c r="N17" s="1">
        <v>100</v>
      </c>
      <c r="O17" s="1">
        <v>0</v>
      </c>
      <c r="P17" s="1">
        <v>0</v>
      </c>
      <c r="Q17" s="1">
        <v>0</v>
      </c>
      <c r="R17" s="111">
        <v>40.944094</v>
      </c>
      <c r="S17" s="1">
        <v>3.630363</v>
      </c>
      <c r="T17" s="1">
        <v>14.961496</v>
      </c>
      <c r="U17" s="1">
        <v>1.930193</v>
      </c>
      <c r="V17" s="1">
        <v>9.6409640000000003</v>
      </c>
      <c r="W17" s="1">
        <v>0.18001800000000001</v>
      </c>
      <c r="X17" s="1">
        <v>7.50075</v>
      </c>
      <c r="Y17" s="1">
        <v>11.921192</v>
      </c>
      <c r="Z17" s="1">
        <v>1.820182</v>
      </c>
      <c r="AA17" s="1">
        <v>3.2503250000000001</v>
      </c>
      <c r="AB17" s="1">
        <v>1.930193</v>
      </c>
      <c r="AC17" s="1">
        <v>2.2902290000000001</v>
      </c>
      <c r="AD17" s="1">
        <v>0</v>
      </c>
      <c r="AE17" s="1">
        <v>0</v>
      </c>
      <c r="AF17" s="1">
        <v>0</v>
      </c>
      <c r="AG17" s="1">
        <v>0</v>
      </c>
      <c r="AH17" s="11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1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11">
        <f t="shared" si="1"/>
        <v>0</v>
      </c>
      <c r="AW17" s="1">
        <f t="shared" si="2"/>
        <v>0</v>
      </c>
      <c r="AX17" s="1">
        <f t="shared" si="3"/>
        <v>0</v>
      </c>
      <c r="AY17" s="1">
        <f t="shared" si="4"/>
        <v>0</v>
      </c>
      <c r="AZ17" s="1">
        <f t="shared" si="5"/>
        <v>0</v>
      </c>
      <c r="BA17" s="1">
        <f t="shared" si="6"/>
        <v>0</v>
      </c>
      <c r="BB17" s="126">
        <f t="shared" si="7"/>
        <v>0</v>
      </c>
    </row>
    <row r="18" spans="1:54" x14ac:dyDescent="0.3">
      <c r="A18" s="1">
        <v>12</v>
      </c>
      <c r="B18" s="1" t="s">
        <v>40</v>
      </c>
      <c r="C18" s="1">
        <v>1186</v>
      </c>
      <c r="D18" s="1">
        <v>5000</v>
      </c>
      <c r="E18" s="1">
        <v>-8.1812819999999995</v>
      </c>
      <c r="F18" s="1">
        <v>-1569156.5708389999</v>
      </c>
      <c r="G18" s="1">
        <v>-1157192.255663</v>
      </c>
      <c r="H18" s="1">
        <v>282.33170999999999</v>
      </c>
      <c r="I18" s="1">
        <v>151.067295</v>
      </c>
      <c r="J18" s="1">
        <v>37.546487999999997</v>
      </c>
      <c r="K18" s="1">
        <v>2.6633650000000002</v>
      </c>
      <c r="L18" s="1">
        <v>1.0286439999999999</v>
      </c>
      <c r="M18" s="111">
        <v>100</v>
      </c>
      <c r="N18" s="1">
        <v>100</v>
      </c>
      <c r="O18" s="1">
        <v>0</v>
      </c>
      <c r="P18" s="1">
        <v>0</v>
      </c>
      <c r="Q18" s="1">
        <v>0</v>
      </c>
      <c r="R18" s="111">
        <v>40.944094</v>
      </c>
      <c r="S18" s="1">
        <v>3.630363</v>
      </c>
      <c r="T18" s="1">
        <v>14.961496</v>
      </c>
      <c r="U18" s="1">
        <v>1.930193</v>
      </c>
      <c r="V18" s="1">
        <v>9.6409640000000003</v>
      </c>
      <c r="W18" s="1">
        <v>0.18001800000000001</v>
      </c>
      <c r="X18" s="1">
        <v>7.50075</v>
      </c>
      <c r="Y18" s="1">
        <v>11.921192</v>
      </c>
      <c r="Z18" s="1">
        <v>1.820182</v>
      </c>
      <c r="AA18" s="1">
        <v>3.2503250000000001</v>
      </c>
      <c r="AB18" s="1">
        <v>1.930193</v>
      </c>
      <c r="AC18" s="1">
        <v>2.2902290000000001</v>
      </c>
      <c r="AD18" s="1">
        <v>0</v>
      </c>
      <c r="AE18" s="1">
        <v>0</v>
      </c>
      <c r="AF18" s="1">
        <v>0</v>
      </c>
      <c r="AG18" s="1">
        <v>0</v>
      </c>
      <c r="AH18" s="11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1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11">
        <f t="shared" si="1"/>
        <v>0</v>
      </c>
      <c r="AW18" s="1">
        <f t="shared" si="2"/>
        <v>0</v>
      </c>
      <c r="AX18" s="1">
        <f t="shared" si="3"/>
        <v>0</v>
      </c>
      <c r="AY18" s="1">
        <f t="shared" si="4"/>
        <v>0</v>
      </c>
      <c r="AZ18" s="1">
        <f t="shared" si="5"/>
        <v>0</v>
      </c>
      <c r="BA18" s="1">
        <f t="shared" si="6"/>
        <v>0</v>
      </c>
      <c r="BB18" s="126">
        <f t="shared" si="7"/>
        <v>0</v>
      </c>
    </row>
    <row r="19" spans="1:54" x14ac:dyDescent="0.3">
      <c r="A19" s="1">
        <v>13</v>
      </c>
      <c r="B19" s="1" t="s">
        <v>40</v>
      </c>
      <c r="C19" s="1">
        <v>1184</v>
      </c>
      <c r="D19" s="1">
        <v>5000</v>
      </c>
      <c r="E19" s="1">
        <v>-8.2255970000000005</v>
      </c>
      <c r="F19" s="1">
        <v>-1568592.121241</v>
      </c>
      <c r="G19" s="1">
        <v>-1157521.308377</v>
      </c>
      <c r="H19" s="1">
        <v>282.10603800000001</v>
      </c>
      <c r="I19" s="1">
        <v>151.030067</v>
      </c>
      <c r="J19" s="1">
        <v>37.537633999999997</v>
      </c>
      <c r="K19" s="1">
        <v>2.6639930000000001</v>
      </c>
      <c r="L19" s="1">
        <v>1.0385439999999999</v>
      </c>
      <c r="M19" s="111">
        <v>100</v>
      </c>
      <c r="N19" s="1">
        <v>99.930597000000006</v>
      </c>
      <c r="O19" s="1">
        <v>6.9403000000000006E-2</v>
      </c>
      <c r="P19" s="1">
        <v>0</v>
      </c>
      <c r="Q19" s="1">
        <v>0</v>
      </c>
      <c r="R19" s="111">
        <v>40.972530999999996</v>
      </c>
      <c r="S19" s="1">
        <v>3.6211509999999998</v>
      </c>
      <c r="T19" s="1">
        <v>14.962248000000001</v>
      </c>
      <c r="U19" s="1">
        <v>1.9125350000000001</v>
      </c>
      <c r="V19" s="1">
        <v>9.6279859999999999</v>
      </c>
      <c r="W19" s="1">
        <v>0.180143</v>
      </c>
      <c r="X19" s="1">
        <v>7.4965529999999996</v>
      </c>
      <c r="Y19" s="1">
        <v>11.929472000000001</v>
      </c>
      <c r="Z19" s="1">
        <v>1.8214459999999999</v>
      </c>
      <c r="AA19" s="1">
        <v>3.2525819999999999</v>
      </c>
      <c r="AB19" s="1">
        <v>1.9315340000000001</v>
      </c>
      <c r="AC19" s="1">
        <v>2.29182</v>
      </c>
      <c r="AD19" s="1">
        <v>0</v>
      </c>
      <c r="AE19" s="1">
        <v>0</v>
      </c>
      <c r="AF19" s="1">
        <v>0</v>
      </c>
      <c r="AG19" s="1">
        <v>0</v>
      </c>
      <c r="AH19" s="111">
        <v>0</v>
      </c>
      <c r="AI19" s="1">
        <v>0</v>
      </c>
      <c r="AJ19" s="1">
        <v>0</v>
      </c>
      <c r="AK19" s="1">
        <v>0</v>
      </c>
      <c r="AL19" s="1">
        <v>6.9403000000000006E-2</v>
      </c>
      <c r="AM19" s="1">
        <v>0</v>
      </c>
      <c r="AN19" s="1">
        <v>0</v>
      </c>
      <c r="AO19" s="11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11">
        <f t="shared" si="1"/>
        <v>0</v>
      </c>
      <c r="AW19" s="1">
        <f t="shared" si="2"/>
        <v>0</v>
      </c>
      <c r="AX19" s="1">
        <f t="shared" si="3"/>
        <v>0</v>
      </c>
      <c r="AY19" s="1">
        <f t="shared" si="4"/>
        <v>0</v>
      </c>
      <c r="AZ19" s="1">
        <f t="shared" si="5"/>
        <v>6.9403000000000006E-2</v>
      </c>
      <c r="BA19" s="1">
        <f t="shared" si="6"/>
        <v>0</v>
      </c>
      <c r="BB19" s="126">
        <f t="shared" si="7"/>
        <v>0</v>
      </c>
    </row>
    <row r="20" spans="1:54" x14ac:dyDescent="0.3">
      <c r="A20" s="1">
        <v>14</v>
      </c>
      <c r="B20" s="1" t="s">
        <v>40</v>
      </c>
      <c r="C20" s="1">
        <v>1182</v>
      </c>
      <c r="D20" s="1">
        <v>5000</v>
      </c>
      <c r="E20" s="1">
        <v>-8.3041750000000008</v>
      </c>
      <c r="F20" s="1">
        <v>-1567294.52785</v>
      </c>
      <c r="G20" s="1">
        <v>-1157385.2220429999</v>
      </c>
      <c r="H20" s="1">
        <v>281.69556799999998</v>
      </c>
      <c r="I20" s="1">
        <v>150.86262500000001</v>
      </c>
      <c r="J20" s="1">
        <v>37.511600999999999</v>
      </c>
      <c r="K20" s="1">
        <v>2.6640429999999999</v>
      </c>
      <c r="L20" s="1">
        <v>1.053339</v>
      </c>
      <c r="M20" s="111">
        <v>100</v>
      </c>
      <c r="N20" s="1">
        <v>99.740588000000002</v>
      </c>
      <c r="O20" s="1">
        <v>0.191936</v>
      </c>
      <c r="P20" s="1">
        <v>6.7475999999999994E-2</v>
      </c>
      <c r="Q20" s="1">
        <v>0</v>
      </c>
      <c r="R20" s="111">
        <v>41.050584000000001</v>
      </c>
      <c r="S20" s="1">
        <v>3.5956679999999999</v>
      </c>
      <c r="T20" s="1">
        <v>14.96435</v>
      </c>
      <c r="U20" s="1">
        <v>1.864403</v>
      </c>
      <c r="V20" s="1">
        <v>9.5921780000000005</v>
      </c>
      <c r="W20" s="1">
        <v>0.18048600000000001</v>
      </c>
      <c r="X20" s="1">
        <v>7.4850390000000004</v>
      </c>
      <c r="Y20" s="1">
        <v>11.952197</v>
      </c>
      <c r="Z20" s="1">
        <v>1.824916</v>
      </c>
      <c r="AA20" s="1">
        <v>3.2587790000000001</v>
      </c>
      <c r="AB20" s="1">
        <v>1.9352130000000001</v>
      </c>
      <c r="AC20" s="1">
        <v>2.2961860000000001</v>
      </c>
      <c r="AD20" s="1">
        <v>0</v>
      </c>
      <c r="AE20" s="1">
        <v>0</v>
      </c>
      <c r="AF20" s="1">
        <v>0</v>
      </c>
      <c r="AG20" s="1">
        <v>0</v>
      </c>
      <c r="AH20" s="111">
        <v>0</v>
      </c>
      <c r="AI20" s="1">
        <v>0</v>
      </c>
      <c r="AJ20" s="1">
        <v>0</v>
      </c>
      <c r="AK20" s="1">
        <v>0</v>
      </c>
      <c r="AL20" s="1">
        <v>0.191936</v>
      </c>
      <c r="AM20" s="1">
        <v>0</v>
      </c>
      <c r="AN20" s="1">
        <v>0</v>
      </c>
      <c r="AO20" s="111">
        <v>0</v>
      </c>
      <c r="AP20" s="1">
        <v>0</v>
      </c>
      <c r="AQ20" s="1">
        <v>0</v>
      </c>
      <c r="AR20" s="1">
        <v>0</v>
      </c>
      <c r="AS20" s="1">
        <v>6.7475999999999994E-2</v>
      </c>
      <c r="AT20" s="1">
        <v>0</v>
      </c>
      <c r="AU20" s="1">
        <v>0</v>
      </c>
      <c r="AV20" s="111">
        <f t="shared" si="1"/>
        <v>0</v>
      </c>
      <c r="AW20" s="1">
        <f t="shared" si="2"/>
        <v>0</v>
      </c>
      <c r="AX20" s="1">
        <f t="shared" si="3"/>
        <v>0</v>
      </c>
      <c r="AY20" s="1">
        <f t="shared" si="4"/>
        <v>0</v>
      </c>
      <c r="AZ20" s="1">
        <f t="shared" si="5"/>
        <v>0.25941199999999998</v>
      </c>
      <c r="BA20" s="1">
        <f t="shared" si="6"/>
        <v>0</v>
      </c>
      <c r="BB20" s="126">
        <f t="shared" si="7"/>
        <v>0</v>
      </c>
    </row>
    <row r="21" spans="1:54" x14ac:dyDescent="0.3">
      <c r="A21" s="1">
        <v>15</v>
      </c>
      <c r="B21" s="1" t="s">
        <v>40</v>
      </c>
      <c r="C21" s="1">
        <v>1180</v>
      </c>
      <c r="D21" s="1">
        <v>5000</v>
      </c>
      <c r="E21" s="1">
        <v>-8.3829010000000004</v>
      </c>
      <c r="F21" s="1">
        <v>-1564665.758683</v>
      </c>
      <c r="G21" s="1">
        <v>-1156316.947565</v>
      </c>
      <c r="H21" s="1">
        <v>281.00940100000003</v>
      </c>
      <c r="I21" s="1">
        <v>150.57029299999999</v>
      </c>
      <c r="J21" s="1">
        <v>37.456836000000003</v>
      </c>
      <c r="K21" s="1">
        <v>2.662865</v>
      </c>
      <c r="L21" s="1">
        <v>1.066686</v>
      </c>
      <c r="M21" s="111">
        <v>100</v>
      </c>
      <c r="N21" s="1">
        <v>99.554450000000003</v>
      </c>
      <c r="O21" s="1">
        <v>0.18806600000000001</v>
      </c>
      <c r="P21" s="1">
        <v>0.25748399999999999</v>
      </c>
      <c r="Q21" s="1">
        <v>0</v>
      </c>
      <c r="R21" s="111">
        <v>41.127336999999997</v>
      </c>
      <c r="S21" s="1">
        <v>3.5704180000000001</v>
      </c>
      <c r="T21" s="1">
        <v>14.966452</v>
      </c>
      <c r="U21" s="1">
        <v>1.8174060000000001</v>
      </c>
      <c r="V21" s="1">
        <v>9.5567890000000002</v>
      </c>
      <c r="W21" s="1">
        <v>0.18082400000000001</v>
      </c>
      <c r="X21" s="1">
        <v>7.473719</v>
      </c>
      <c r="Y21" s="1">
        <v>11.974545000000001</v>
      </c>
      <c r="Z21" s="1">
        <v>1.828328</v>
      </c>
      <c r="AA21" s="1">
        <v>3.264872</v>
      </c>
      <c r="AB21" s="1">
        <v>1.938831</v>
      </c>
      <c r="AC21" s="1">
        <v>2.3004790000000002</v>
      </c>
      <c r="AD21" s="1">
        <v>0</v>
      </c>
      <c r="AE21" s="1">
        <v>0</v>
      </c>
      <c r="AF21" s="1">
        <v>0</v>
      </c>
      <c r="AG21" s="1">
        <v>0</v>
      </c>
      <c r="AH21" s="111">
        <v>0</v>
      </c>
      <c r="AI21" s="1">
        <v>0</v>
      </c>
      <c r="AJ21" s="1">
        <v>0</v>
      </c>
      <c r="AK21" s="1">
        <v>0</v>
      </c>
      <c r="AL21" s="1">
        <v>0.18806600000000001</v>
      </c>
      <c r="AM21" s="1">
        <v>0</v>
      </c>
      <c r="AN21" s="1">
        <v>0</v>
      </c>
      <c r="AO21" s="111">
        <v>0</v>
      </c>
      <c r="AP21" s="1">
        <v>0</v>
      </c>
      <c r="AQ21" s="1">
        <v>0</v>
      </c>
      <c r="AR21" s="1">
        <v>0</v>
      </c>
      <c r="AS21" s="1">
        <v>0.25748399999999999</v>
      </c>
      <c r="AT21" s="1">
        <v>0</v>
      </c>
      <c r="AU21" s="1">
        <v>0</v>
      </c>
      <c r="AV21" s="111">
        <f t="shared" si="1"/>
        <v>0</v>
      </c>
      <c r="AW21" s="1">
        <f t="shared" si="2"/>
        <v>0</v>
      </c>
      <c r="AX21" s="1">
        <f t="shared" si="3"/>
        <v>0</v>
      </c>
      <c r="AY21" s="1">
        <f t="shared" si="4"/>
        <v>0</v>
      </c>
      <c r="AZ21" s="1">
        <f t="shared" si="5"/>
        <v>0.44555</v>
      </c>
      <c r="BA21" s="1">
        <f t="shared" si="6"/>
        <v>0</v>
      </c>
      <c r="BB21" s="126">
        <f t="shared" si="7"/>
        <v>0</v>
      </c>
    </row>
    <row r="22" spans="1:54" x14ac:dyDescent="0.3">
      <c r="A22" s="1">
        <v>16</v>
      </c>
      <c r="B22" s="1" t="s">
        <v>40</v>
      </c>
      <c r="C22" s="1">
        <v>1178</v>
      </c>
      <c r="D22" s="1">
        <v>5000</v>
      </c>
      <c r="E22" s="1">
        <v>-8.4617810000000002</v>
      </c>
      <c r="F22" s="1">
        <v>-1562080.6122359999</v>
      </c>
      <c r="G22" s="1">
        <v>-1155274.9498070001</v>
      </c>
      <c r="H22" s="1">
        <v>280.33329600000002</v>
      </c>
      <c r="I22" s="1">
        <v>150.28392299999999</v>
      </c>
      <c r="J22" s="1">
        <v>37.403072999999999</v>
      </c>
      <c r="K22" s="1">
        <v>2.6617169999999999</v>
      </c>
      <c r="L22" s="1">
        <v>1.079963</v>
      </c>
      <c r="M22" s="111">
        <v>100</v>
      </c>
      <c r="N22" s="1">
        <v>99.372068999999996</v>
      </c>
      <c r="O22" s="1">
        <v>0.184308</v>
      </c>
      <c r="P22" s="1">
        <v>0.44362299999999999</v>
      </c>
      <c r="Q22" s="1">
        <v>0</v>
      </c>
      <c r="R22" s="111">
        <v>41.202820000000003</v>
      </c>
      <c r="S22" s="1">
        <v>3.5453969999999999</v>
      </c>
      <c r="T22" s="1">
        <v>14.968548999999999</v>
      </c>
      <c r="U22" s="1">
        <v>1.7715160000000001</v>
      </c>
      <c r="V22" s="1">
        <v>9.5218129999999999</v>
      </c>
      <c r="W22" s="1">
        <v>0.18115600000000001</v>
      </c>
      <c r="X22" s="1">
        <v>7.4625890000000004</v>
      </c>
      <c r="Y22" s="1">
        <v>11.996522000000001</v>
      </c>
      <c r="Z22" s="1">
        <v>1.8316840000000001</v>
      </c>
      <c r="AA22" s="1">
        <v>3.270864</v>
      </c>
      <c r="AB22" s="1">
        <v>1.9423900000000001</v>
      </c>
      <c r="AC22" s="1">
        <v>2.3047010000000001</v>
      </c>
      <c r="AD22" s="1">
        <v>0</v>
      </c>
      <c r="AE22" s="1">
        <v>0</v>
      </c>
      <c r="AF22" s="1">
        <v>0</v>
      </c>
      <c r="AG22" s="1">
        <v>0</v>
      </c>
      <c r="AH22" s="111">
        <v>0</v>
      </c>
      <c r="AI22" s="1">
        <v>0</v>
      </c>
      <c r="AJ22" s="1">
        <v>0</v>
      </c>
      <c r="AK22" s="1">
        <v>0</v>
      </c>
      <c r="AL22" s="1">
        <v>0.184308</v>
      </c>
      <c r="AM22" s="1">
        <v>0</v>
      </c>
      <c r="AN22" s="1">
        <v>0</v>
      </c>
      <c r="AO22" s="111">
        <v>0</v>
      </c>
      <c r="AP22" s="1">
        <v>0</v>
      </c>
      <c r="AQ22" s="1">
        <v>0</v>
      </c>
      <c r="AR22" s="1">
        <v>0</v>
      </c>
      <c r="AS22" s="1">
        <v>0.44362299999999999</v>
      </c>
      <c r="AT22" s="1">
        <v>0</v>
      </c>
      <c r="AU22" s="1">
        <v>0</v>
      </c>
      <c r="AV22" s="111">
        <f t="shared" si="1"/>
        <v>0</v>
      </c>
      <c r="AW22" s="1">
        <f t="shared" si="2"/>
        <v>0</v>
      </c>
      <c r="AX22" s="1">
        <f t="shared" si="3"/>
        <v>0</v>
      </c>
      <c r="AY22" s="1">
        <f t="shared" si="4"/>
        <v>0</v>
      </c>
      <c r="AZ22" s="1">
        <f t="shared" si="5"/>
        <v>0.62793100000000002</v>
      </c>
      <c r="BA22" s="1">
        <f t="shared" si="6"/>
        <v>0</v>
      </c>
      <c r="BB22" s="126">
        <f t="shared" si="7"/>
        <v>0</v>
      </c>
    </row>
    <row r="23" spans="1:54" x14ac:dyDescent="0.3">
      <c r="A23" s="1">
        <v>17</v>
      </c>
      <c r="B23" s="1" t="s">
        <v>40</v>
      </c>
      <c r="C23" s="1">
        <v>1176</v>
      </c>
      <c r="D23" s="1">
        <v>5000</v>
      </c>
      <c r="E23" s="1">
        <v>-8.5408200000000001</v>
      </c>
      <c r="F23" s="1">
        <v>-1559537.7815930001</v>
      </c>
      <c r="G23" s="1">
        <v>-1154258.4153140001</v>
      </c>
      <c r="H23" s="1">
        <v>279.66695399999998</v>
      </c>
      <c r="I23" s="1">
        <v>150.00333699999999</v>
      </c>
      <c r="J23" s="1">
        <v>37.350281000000003</v>
      </c>
      <c r="K23" s="1">
        <v>2.660596</v>
      </c>
      <c r="L23" s="1">
        <v>1.093175</v>
      </c>
      <c r="M23" s="111">
        <v>100</v>
      </c>
      <c r="N23" s="1">
        <v>99.193337999999997</v>
      </c>
      <c r="O23" s="1">
        <v>0.18065899999999999</v>
      </c>
      <c r="P23" s="1">
        <v>0.62600299999999998</v>
      </c>
      <c r="Q23" s="1">
        <v>0</v>
      </c>
      <c r="R23" s="111">
        <v>41.277061000000003</v>
      </c>
      <c r="S23" s="1">
        <v>3.5206040000000001</v>
      </c>
      <c r="T23" s="1">
        <v>14.970637</v>
      </c>
      <c r="U23" s="1">
        <v>1.7267060000000001</v>
      </c>
      <c r="V23" s="1">
        <v>9.4872460000000007</v>
      </c>
      <c r="W23" s="1">
        <v>0.181482</v>
      </c>
      <c r="X23" s="1">
        <v>7.4516419999999997</v>
      </c>
      <c r="Y23" s="1">
        <v>12.018138</v>
      </c>
      <c r="Z23" s="1">
        <v>1.8349839999999999</v>
      </c>
      <c r="AA23" s="1">
        <v>3.2767569999999999</v>
      </c>
      <c r="AB23" s="1">
        <v>1.9458899999999999</v>
      </c>
      <c r="AC23" s="1">
        <v>2.3088540000000002</v>
      </c>
      <c r="AD23" s="1">
        <v>0</v>
      </c>
      <c r="AE23" s="1">
        <v>0</v>
      </c>
      <c r="AF23" s="1">
        <v>0</v>
      </c>
      <c r="AG23" s="1">
        <v>0</v>
      </c>
      <c r="AH23" s="111">
        <v>0</v>
      </c>
      <c r="AI23" s="1">
        <v>0</v>
      </c>
      <c r="AJ23" s="1">
        <v>0</v>
      </c>
      <c r="AK23" s="1">
        <v>0</v>
      </c>
      <c r="AL23" s="1">
        <v>0.18065899999999999</v>
      </c>
      <c r="AM23" s="1">
        <v>0</v>
      </c>
      <c r="AN23" s="1">
        <v>0</v>
      </c>
      <c r="AO23" s="111">
        <v>0</v>
      </c>
      <c r="AP23" s="1">
        <v>0</v>
      </c>
      <c r="AQ23" s="1">
        <v>0</v>
      </c>
      <c r="AR23" s="1">
        <v>0</v>
      </c>
      <c r="AS23" s="1">
        <v>0.62600299999999998</v>
      </c>
      <c r="AT23" s="1">
        <v>0</v>
      </c>
      <c r="AU23" s="1">
        <v>0</v>
      </c>
      <c r="AV23" s="111">
        <f t="shared" si="1"/>
        <v>0</v>
      </c>
      <c r="AW23" s="1">
        <f t="shared" si="2"/>
        <v>0</v>
      </c>
      <c r="AX23" s="1">
        <f t="shared" si="3"/>
        <v>0</v>
      </c>
      <c r="AY23" s="1">
        <f t="shared" si="4"/>
        <v>0</v>
      </c>
      <c r="AZ23" s="1">
        <f t="shared" si="5"/>
        <v>0.80666199999999999</v>
      </c>
      <c r="BA23" s="1">
        <f t="shared" si="6"/>
        <v>0</v>
      </c>
      <c r="BB23" s="126">
        <f t="shared" si="7"/>
        <v>0</v>
      </c>
    </row>
    <row r="24" spans="1:54" x14ac:dyDescent="0.3">
      <c r="A24" s="1">
        <v>18</v>
      </c>
      <c r="B24" s="1" t="s">
        <v>40</v>
      </c>
      <c r="C24" s="1">
        <v>1174</v>
      </c>
      <c r="D24" s="1">
        <v>5000</v>
      </c>
      <c r="E24" s="1">
        <v>-8.620025</v>
      </c>
      <c r="F24" s="1">
        <v>-1557036.000248</v>
      </c>
      <c r="G24" s="1">
        <v>-1153266.556473</v>
      </c>
      <c r="H24" s="1">
        <v>279.01008400000001</v>
      </c>
      <c r="I24" s="1">
        <v>149.728362</v>
      </c>
      <c r="J24" s="1">
        <v>37.298433000000003</v>
      </c>
      <c r="K24" s="1">
        <v>2.6595019999999998</v>
      </c>
      <c r="L24" s="1">
        <v>1.1063210000000001</v>
      </c>
      <c r="M24" s="111">
        <v>100</v>
      </c>
      <c r="N24" s="1">
        <v>99.018148999999994</v>
      </c>
      <c r="O24" s="1">
        <v>0.177116</v>
      </c>
      <c r="P24" s="1">
        <v>0.80473499999999998</v>
      </c>
      <c r="Q24" s="1">
        <v>0</v>
      </c>
      <c r="R24" s="111">
        <v>41.350090999999999</v>
      </c>
      <c r="S24" s="1">
        <v>3.4960339999999999</v>
      </c>
      <c r="T24" s="1">
        <v>14.972713000000001</v>
      </c>
      <c r="U24" s="1">
        <v>1.6829499999999999</v>
      </c>
      <c r="V24" s="1">
        <v>9.4530799999999999</v>
      </c>
      <c r="W24" s="1">
        <v>0.18180299999999999</v>
      </c>
      <c r="X24" s="1">
        <v>7.4408719999999997</v>
      </c>
      <c r="Y24" s="1">
        <v>12.039401</v>
      </c>
      <c r="Z24" s="1">
        <v>1.8382309999999999</v>
      </c>
      <c r="AA24" s="1">
        <v>3.2825549999999999</v>
      </c>
      <c r="AB24" s="1">
        <v>1.949333</v>
      </c>
      <c r="AC24" s="1">
        <v>2.3129390000000001</v>
      </c>
      <c r="AD24" s="1">
        <v>0</v>
      </c>
      <c r="AE24" s="1">
        <v>0</v>
      </c>
      <c r="AF24" s="1">
        <v>0</v>
      </c>
      <c r="AG24" s="1">
        <v>0</v>
      </c>
      <c r="AH24" s="111">
        <v>0</v>
      </c>
      <c r="AI24" s="1">
        <v>0</v>
      </c>
      <c r="AJ24" s="1">
        <v>0</v>
      </c>
      <c r="AK24" s="1">
        <v>0</v>
      </c>
      <c r="AL24" s="1">
        <v>0.177116</v>
      </c>
      <c r="AM24" s="1">
        <v>0</v>
      </c>
      <c r="AN24" s="1">
        <v>0</v>
      </c>
      <c r="AO24" s="111">
        <v>0</v>
      </c>
      <c r="AP24" s="1">
        <v>0</v>
      </c>
      <c r="AQ24" s="1">
        <v>0</v>
      </c>
      <c r="AR24" s="1">
        <v>0</v>
      </c>
      <c r="AS24" s="1">
        <v>0.80473499999999998</v>
      </c>
      <c r="AT24" s="1">
        <v>0</v>
      </c>
      <c r="AU24" s="1">
        <v>0</v>
      </c>
      <c r="AV24" s="111">
        <f t="shared" si="1"/>
        <v>0</v>
      </c>
      <c r="AW24" s="1">
        <f t="shared" si="2"/>
        <v>0</v>
      </c>
      <c r="AX24" s="1">
        <f t="shared" si="3"/>
        <v>0</v>
      </c>
      <c r="AY24" s="1">
        <f t="shared" si="4"/>
        <v>0</v>
      </c>
      <c r="AZ24" s="1">
        <f t="shared" si="5"/>
        <v>0.98185100000000003</v>
      </c>
      <c r="BA24" s="1">
        <f t="shared" si="6"/>
        <v>0</v>
      </c>
      <c r="BB24" s="126">
        <f t="shared" si="7"/>
        <v>0</v>
      </c>
    </row>
    <row r="25" spans="1:54" x14ac:dyDescent="0.3">
      <c r="A25" s="1">
        <v>19</v>
      </c>
      <c r="B25" s="1" t="s">
        <v>40</v>
      </c>
      <c r="C25" s="1">
        <v>1172</v>
      </c>
      <c r="D25" s="1">
        <v>5000</v>
      </c>
      <c r="E25" s="1">
        <v>-8.6994019999999992</v>
      </c>
      <c r="F25" s="1">
        <v>-1554574.0419970001</v>
      </c>
      <c r="G25" s="1">
        <v>-1152298.6113760001</v>
      </c>
      <c r="H25" s="1">
        <v>278.36240600000002</v>
      </c>
      <c r="I25" s="1">
        <v>149.458833</v>
      </c>
      <c r="J25" s="1">
        <v>37.247500000000002</v>
      </c>
      <c r="K25" s="1">
        <v>2.6584349999999999</v>
      </c>
      <c r="L25" s="1">
        <v>1.1194059999999999</v>
      </c>
      <c r="M25" s="111">
        <v>100</v>
      </c>
      <c r="N25" s="1">
        <v>98.846400000000003</v>
      </c>
      <c r="O25" s="1">
        <v>0.173676</v>
      </c>
      <c r="P25" s="1">
        <v>0.97992400000000002</v>
      </c>
      <c r="Q25" s="1">
        <v>0</v>
      </c>
      <c r="R25" s="111">
        <v>41.421937999999997</v>
      </c>
      <c r="S25" s="1">
        <v>3.4716840000000002</v>
      </c>
      <c r="T25" s="1">
        <v>14.974774</v>
      </c>
      <c r="U25" s="1">
        <v>1.6402209999999999</v>
      </c>
      <c r="V25" s="1">
        <v>9.4193110000000004</v>
      </c>
      <c r="W25" s="1">
        <v>0.182119</v>
      </c>
      <c r="X25" s="1">
        <v>7.4302729999999997</v>
      </c>
      <c r="Y25" s="1">
        <v>12.060320000000001</v>
      </c>
      <c r="Z25" s="1">
        <v>1.8414250000000001</v>
      </c>
      <c r="AA25" s="1">
        <v>3.2882579999999999</v>
      </c>
      <c r="AB25" s="1">
        <v>1.95272</v>
      </c>
      <c r="AC25" s="1">
        <v>2.3169569999999999</v>
      </c>
      <c r="AD25" s="1">
        <v>0</v>
      </c>
      <c r="AE25" s="1">
        <v>0</v>
      </c>
      <c r="AF25" s="1">
        <v>0</v>
      </c>
      <c r="AG25" s="1">
        <v>0</v>
      </c>
      <c r="AH25" s="111">
        <v>0</v>
      </c>
      <c r="AI25" s="1">
        <v>0</v>
      </c>
      <c r="AJ25" s="1">
        <v>0</v>
      </c>
      <c r="AK25" s="1">
        <v>0</v>
      </c>
      <c r="AL25" s="1">
        <v>0.173676</v>
      </c>
      <c r="AM25" s="1">
        <v>0</v>
      </c>
      <c r="AN25" s="1">
        <v>0</v>
      </c>
      <c r="AO25" s="111">
        <v>0</v>
      </c>
      <c r="AP25" s="1">
        <v>0</v>
      </c>
      <c r="AQ25" s="1">
        <v>0</v>
      </c>
      <c r="AR25" s="1">
        <v>0</v>
      </c>
      <c r="AS25" s="1">
        <v>0.97992400000000002</v>
      </c>
      <c r="AT25" s="1">
        <v>0</v>
      </c>
      <c r="AU25" s="1">
        <v>0</v>
      </c>
      <c r="AV25" s="111">
        <f t="shared" si="1"/>
        <v>0</v>
      </c>
      <c r="AW25" s="1">
        <f t="shared" si="2"/>
        <v>0</v>
      </c>
      <c r="AX25" s="1">
        <f t="shared" si="3"/>
        <v>0</v>
      </c>
      <c r="AY25" s="1">
        <f t="shared" si="4"/>
        <v>0</v>
      </c>
      <c r="AZ25" s="1">
        <f t="shared" si="5"/>
        <v>1.1536</v>
      </c>
      <c r="BA25" s="1">
        <f t="shared" si="6"/>
        <v>0</v>
      </c>
      <c r="BB25" s="126">
        <f t="shared" si="7"/>
        <v>0</v>
      </c>
    </row>
    <row r="26" spans="1:54" x14ac:dyDescent="0.3">
      <c r="A26" s="1">
        <v>20</v>
      </c>
      <c r="B26" s="1" t="s">
        <v>40</v>
      </c>
      <c r="C26" s="1">
        <v>1170</v>
      </c>
      <c r="D26" s="1">
        <v>5000</v>
      </c>
      <c r="E26" s="1">
        <v>-8.7789570000000001</v>
      </c>
      <c r="F26" s="1">
        <v>-1552150.720583</v>
      </c>
      <c r="G26" s="1">
        <v>-1151353.8435490001</v>
      </c>
      <c r="H26" s="1">
        <v>277.72364399999998</v>
      </c>
      <c r="I26" s="1">
        <v>149.19458599999999</v>
      </c>
      <c r="J26" s="1">
        <v>37.197454999999998</v>
      </c>
      <c r="K26" s="1">
        <v>2.6573950000000002</v>
      </c>
      <c r="L26" s="1">
        <v>1.13243</v>
      </c>
      <c r="M26" s="111">
        <v>100</v>
      </c>
      <c r="N26" s="1">
        <v>98.677992000000003</v>
      </c>
      <c r="O26" s="1">
        <v>0.17033499999999999</v>
      </c>
      <c r="P26" s="1">
        <v>1.1516729999999999</v>
      </c>
      <c r="Q26" s="1">
        <v>0</v>
      </c>
      <c r="R26" s="111">
        <v>41.492629999999998</v>
      </c>
      <c r="S26" s="1">
        <v>3.4475519999999999</v>
      </c>
      <c r="T26" s="1">
        <v>14.976817</v>
      </c>
      <c r="U26" s="1">
        <v>1.598495</v>
      </c>
      <c r="V26" s="1">
        <v>9.3859320000000004</v>
      </c>
      <c r="W26" s="1">
        <v>0.18243000000000001</v>
      </c>
      <c r="X26" s="1">
        <v>7.4198399999999998</v>
      </c>
      <c r="Y26" s="1">
        <v>12.080902999999999</v>
      </c>
      <c r="Z26" s="1">
        <v>1.8445670000000001</v>
      </c>
      <c r="AA26" s="1">
        <v>3.2938700000000001</v>
      </c>
      <c r="AB26" s="1">
        <v>1.9560519999999999</v>
      </c>
      <c r="AC26" s="1">
        <v>2.3209119999999999</v>
      </c>
      <c r="AD26" s="1">
        <v>0</v>
      </c>
      <c r="AE26" s="1">
        <v>0</v>
      </c>
      <c r="AF26" s="1">
        <v>0</v>
      </c>
      <c r="AG26" s="1">
        <v>0</v>
      </c>
      <c r="AH26" s="111">
        <v>0</v>
      </c>
      <c r="AI26" s="1">
        <v>0</v>
      </c>
      <c r="AJ26" s="1">
        <v>0</v>
      </c>
      <c r="AK26" s="1">
        <v>0</v>
      </c>
      <c r="AL26" s="1">
        <v>0.17033499999999999</v>
      </c>
      <c r="AM26" s="1">
        <v>0</v>
      </c>
      <c r="AN26" s="1">
        <v>0</v>
      </c>
      <c r="AO26" s="111">
        <v>0</v>
      </c>
      <c r="AP26" s="1">
        <v>0</v>
      </c>
      <c r="AQ26" s="1">
        <v>0</v>
      </c>
      <c r="AR26" s="1">
        <v>0</v>
      </c>
      <c r="AS26" s="1">
        <v>1.1516729999999999</v>
      </c>
      <c r="AT26" s="1">
        <v>0</v>
      </c>
      <c r="AU26" s="1">
        <v>0</v>
      </c>
      <c r="AV26" s="111">
        <f t="shared" si="1"/>
        <v>0</v>
      </c>
      <c r="AW26" s="1">
        <f t="shared" si="2"/>
        <v>0</v>
      </c>
      <c r="AX26" s="1">
        <f t="shared" si="3"/>
        <v>0</v>
      </c>
      <c r="AY26" s="1">
        <f t="shared" si="4"/>
        <v>0</v>
      </c>
      <c r="AZ26" s="1">
        <f t="shared" si="5"/>
        <v>1.3220079999999998</v>
      </c>
      <c r="BA26" s="1">
        <f t="shared" si="6"/>
        <v>0</v>
      </c>
      <c r="BB26" s="126">
        <f t="shared" si="7"/>
        <v>0</v>
      </c>
    </row>
    <row r="27" spans="1:54" x14ac:dyDescent="0.3">
      <c r="A27" s="1">
        <v>21</v>
      </c>
      <c r="B27" s="1" t="s">
        <v>40</v>
      </c>
      <c r="C27" s="1">
        <v>1168</v>
      </c>
      <c r="D27" s="1">
        <v>5000</v>
      </c>
      <c r="E27" s="1">
        <v>-8.8586969999999994</v>
      </c>
      <c r="F27" s="1">
        <v>-1549764.889161</v>
      </c>
      <c r="G27" s="1">
        <v>-1150431.5415690001</v>
      </c>
      <c r="H27" s="1">
        <v>277.09353499999997</v>
      </c>
      <c r="I27" s="1">
        <v>148.93546599999999</v>
      </c>
      <c r="J27" s="1">
        <v>37.148271000000001</v>
      </c>
      <c r="K27" s="1">
        <v>2.65638</v>
      </c>
      <c r="L27" s="1">
        <v>1.1453960000000001</v>
      </c>
      <c r="M27" s="111">
        <v>100</v>
      </c>
      <c r="N27" s="1">
        <v>98.512827999999999</v>
      </c>
      <c r="O27" s="1">
        <v>0.16709099999999999</v>
      </c>
      <c r="P27" s="1">
        <v>1.3200810000000001</v>
      </c>
      <c r="Q27" s="1">
        <v>0</v>
      </c>
      <c r="R27" s="111">
        <v>41.562196</v>
      </c>
      <c r="S27" s="1">
        <v>3.4236330000000001</v>
      </c>
      <c r="T27" s="1">
        <v>14.97884</v>
      </c>
      <c r="U27" s="1">
        <v>1.557747</v>
      </c>
      <c r="V27" s="1">
        <v>9.3529370000000007</v>
      </c>
      <c r="W27" s="1">
        <v>0.18273600000000001</v>
      </c>
      <c r="X27" s="1">
        <v>7.4095680000000002</v>
      </c>
      <c r="Y27" s="1">
        <v>12.101157000000001</v>
      </c>
      <c r="Z27" s="1">
        <v>1.8476600000000001</v>
      </c>
      <c r="AA27" s="1">
        <v>3.2993929999999998</v>
      </c>
      <c r="AB27" s="1">
        <v>1.9593320000000001</v>
      </c>
      <c r="AC27" s="1">
        <v>2.3248030000000002</v>
      </c>
      <c r="AD27" s="1">
        <v>0</v>
      </c>
      <c r="AE27" s="1">
        <v>0</v>
      </c>
      <c r="AF27" s="1">
        <v>0</v>
      </c>
      <c r="AG27" s="1">
        <v>0</v>
      </c>
      <c r="AH27" s="111">
        <v>0</v>
      </c>
      <c r="AI27" s="1">
        <v>0</v>
      </c>
      <c r="AJ27" s="1">
        <v>0</v>
      </c>
      <c r="AK27" s="1">
        <v>0</v>
      </c>
      <c r="AL27" s="1">
        <v>0.16709099999999999</v>
      </c>
      <c r="AM27" s="1">
        <v>0</v>
      </c>
      <c r="AN27" s="1">
        <v>0</v>
      </c>
      <c r="AO27" s="111">
        <v>0</v>
      </c>
      <c r="AP27" s="1">
        <v>0</v>
      </c>
      <c r="AQ27" s="1">
        <v>0</v>
      </c>
      <c r="AR27" s="1">
        <v>0</v>
      </c>
      <c r="AS27" s="1">
        <v>1.3200810000000001</v>
      </c>
      <c r="AT27" s="1">
        <v>0</v>
      </c>
      <c r="AU27" s="1">
        <v>0</v>
      </c>
      <c r="AV27" s="111">
        <f t="shared" si="1"/>
        <v>0</v>
      </c>
      <c r="AW27" s="1">
        <f t="shared" si="2"/>
        <v>0</v>
      </c>
      <c r="AX27" s="1">
        <f t="shared" si="3"/>
        <v>0</v>
      </c>
      <c r="AY27" s="1">
        <f t="shared" si="4"/>
        <v>0</v>
      </c>
      <c r="AZ27" s="1">
        <f t="shared" si="5"/>
        <v>1.4871720000000002</v>
      </c>
      <c r="BA27" s="1">
        <f t="shared" si="6"/>
        <v>0</v>
      </c>
      <c r="BB27" s="126">
        <f t="shared" si="7"/>
        <v>0</v>
      </c>
    </row>
    <row r="28" spans="1:54" x14ac:dyDescent="0.3">
      <c r="A28" s="1">
        <v>22</v>
      </c>
      <c r="B28" s="1" t="s">
        <v>40</v>
      </c>
      <c r="C28" s="1">
        <v>1166</v>
      </c>
      <c r="D28" s="1">
        <v>5000</v>
      </c>
      <c r="E28" s="1">
        <v>-8.9386299999999999</v>
      </c>
      <c r="F28" s="1">
        <v>-1547415.439615</v>
      </c>
      <c r="G28" s="1">
        <v>-1149531.018591</v>
      </c>
      <c r="H28" s="1">
        <v>276.47182099999998</v>
      </c>
      <c r="I28" s="1">
        <v>148.681321</v>
      </c>
      <c r="J28" s="1">
        <v>37.099922999999997</v>
      </c>
      <c r="K28" s="1">
        <v>2.6553900000000001</v>
      </c>
      <c r="L28" s="1">
        <v>1.1583060000000001</v>
      </c>
      <c r="M28" s="111">
        <v>100</v>
      </c>
      <c r="N28" s="1">
        <v>98.350814</v>
      </c>
      <c r="O28" s="1">
        <v>0.163941</v>
      </c>
      <c r="P28" s="1">
        <v>1.4852449999999999</v>
      </c>
      <c r="Q28" s="1">
        <v>0</v>
      </c>
      <c r="R28" s="111">
        <v>41.630661000000003</v>
      </c>
      <c r="S28" s="1">
        <v>3.3999239999999999</v>
      </c>
      <c r="T28" s="1">
        <v>14.980841</v>
      </c>
      <c r="U28" s="1">
        <v>1.5179530000000001</v>
      </c>
      <c r="V28" s="1">
        <v>9.3203189999999996</v>
      </c>
      <c r="W28" s="1">
        <v>0.18303700000000001</v>
      </c>
      <c r="X28" s="1">
        <v>7.399451</v>
      </c>
      <c r="Y28" s="1">
        <v>12.121091</v>
      </c>
      <c r="Z28" s="1">
        <v>1.8507039999999999</v>
      </c>
      <c r="AA28" s="1">
        <v>3.3048280000000001</v>
      </c>
      <c r="AB28" s="1">
        <v>1.9625589999999999</v>
      </c>
      <c r="AC28" s="1">
        <v>2.3286319999999998</v>
      </c>
      <c r="AD28" s="1">
        <v>0</v>
      </c>
      <c r="AE28" s="1">
        <v>0</v>
      </c>
      <c r="AF28" s="1">
        <v>0</v>
      </c>
      <c r="AG28" s="1">
        <v>0</v>
      </c>
      <c r="AH28" s="111">
        <v>0</v>
      </c>
      <c r="AI28" s="1">
        <v>0</v>
      </c>
      <c r="AJ28" s="1">
        <v>0</v>
      </c>
      <c r="AK28" s="1">
        <v>0</v>
      </c>
      <c r="AL28" s="1">
        <v>0.163941</v>
      </c>
      <c r="AM28" s="1">
        <v>0</v>
      </c>
      <c r="AN28" s="1">
        <v>0</v>
      </c>
      <c r="AO28" s="111">
        <v>0</v>
      </c>
      <c r="AP28" s="1">
        <v>0</v>
      </c>
      <c r="AQ28" s="1">
        <v>0</v>
      </c>
      <c r="AR28" s="1">
        <v>0</v>
      </c>
      <c r="AS28" s="1">
        <v>1.4852449999999999</v>
      </c>
      <c r="AT28" s="1">
        <v>0</v>
      </c>
      <c r="AU28" s="1">
        <v>0</v>
      </c>
      <c r="AV28" s="111">
        <f t="shared" si="1"/>
        <v>0</v>
      </c>
      <c r="AW28" s="1">
        <f t="shared" si="2"/>
        <v>0</v>
      </c>
      <c r="AX28" s="1">
        <f t="shared" si="3"/>
        <v>0</v>
      </c>
      <c r="AY28" s="1">
        <f t="shared" si="4"/>
        <v>0</v>
      </c>
      <c r="AZ28" s="1">
        <f t="shared" si="5"/>
        <v>1.6491859999999998</v>
      </c>
      <c r="BA28" s="1">
        <f t="shared" si="6"/>
        <v>0</v>
      </c>
      <c r="BB28" s="126">
        <f t="shared" si="7"/>
        <v>0</v>
      </c>
    </row>
    <row r="29" spans="1:54" x14ac:dyDescent="0.3">
      <c r="A29" s="1">
        <v>23</v>
      </c>
      <c r="B29" s="1" t="s">
        <v>40</v>
      </c>
      <c r="C29" s="1">
        <v>1164</v>
      </c>
      <c r="D29" s="1">
        <v>5000</v>
      </c>
      <c r="E29" s="1">
        <v>-9.0187620000000006</v>
      </c>
      <c r="F29" s="1">
        <v>-1545101.3017599999</v>
      </c>
      <c r="G29" s="1">
        <v>-1148651.6118020001</v>
      </c>
      <c r="H29" s="1">
        <v>275.85825399999999</v>
      </c>
      <c r="I29" s="1">
        <v>148.43200400000001</v>
      </c>
      <c r="J29" s="1">
        <v>37.052388000000001</v>
      </c>
      <c r="K29" s="1">
        <v>2.6544240000000001</v>
      </c>
      <c r="L29" s="1">
        <v>1.1711609999999999</v>
      </c>
      <c r="M29" s="111">
        <v>100</v>
      </c>
      <c r="N29" s="1">
        <v>98.191861000000003</v>
      </c>
      <c r="O29" s="1">
        <v>0.16088</v>
      </c>
      <c r="P29" s="1">
        <v>1.647259</v>
      </c>
      <c r="Q29" s="1">
        <v>0</v>
      </c>
      <c r="R29" s="111">
        <v>41.698053000000002</v>
      </c>
      <c r="S29" s="1">
        <v>3.376423</v>
      </c>
      <c r="T29" s="1">
        <v>14.982817000000001</v>
      </c>
      <c r="U29" s="1">
        <v>1.479088</v>
      </c>
      <c r="V29" s="1">
        <v>9.2880719999999997</v>
      </c>
      <c r="W29" s="1">
        <v>0.183333</v>
      </c>
      <c r="X29" s="1">
        <v>7.3894859999999998</v>
      </c>
      <c r="Y29" s="1">
        <v>12.140713</v>
      </c>
      <c r="Z29" s="1">
        <v>1.853699</v>
      </c>
      <c r="AA29" s="1">
        <v>3.3101780000000001</v>
      </c>
      <c r="AB29" s="1">
        <v>1.9657359999999999</v>
      </c>
      <c r="AC29" s="1">
        <v>2.3324020000000001</v>
      </c>
      <c r="AD29" s="1">
        <v>0</v>
      </c>
      <c r="AE29" s="1">
        <v>0</v>
      </c>
      <c r="AF29" s="1">
        <v>0</v>
      </c>
      <c r="AG29" s="1">
        <v>0</v>
      </c>
      <c r="AH29" s="111">
        <v>0</v>
      </c>
      <c r="AI29" s="1">
        <v>0</v>
      </c>
      <c r="AJ29" s="1">
        <v>0</v>
      </c>
      <c r="AK29" s="1">
        <v>0</v>
      </c>
      <c r="AL29" s="1">
        <v>0.16088</v>
      </c>
      <c r="AM29" s="1">
        <v>0</v>
      </c>
      <c r="AN29" s="1">
        <v>0</v>
      </c>
      <c r="AO29" s="111">
        <v>0</v>
      </c>
      <c r="AP29" s="1">
        <v>0</v>
      </c>
      <c r="AQ29" s="1">
        <v>0</v>
      </c>
      <c r="AR29" s="1">
        <v>0</v>
      </c>
      <c r="AS29" s="1">
        <v>1.647259</v>
      </c>
      <c r="AT29" s="1">
        <v>0</v>
      </c>
      <c r="AU29" s="1">
        <v>0</v>
      </c>
      <c r="AV29" s="111">
        <f t="shared" si="1"/>
        <v>0</v>
      </c>
      <c r="AW29" s="1">
        <f t="shared" si="2"/>
        <v>0</v>
      </c>
      <c r="AX29" s="1">
        <f t="shared" si="3"/>
        <v>0</v>
      </c>
      <c r="AY29" s="1">
        <f t="shared" si="4"/>
        <v>0</v>
      </c>
      <c r="AZ29" s="1">
        <f t="shared" si="5"/>
        <v>1.8081389999999999</v>
      </c>
      <c r="BA29" s="1">
        <f t="shared" si="6"/>
        <v>0</v>
      </c>
      <c r="BB29" s="126">
        <f t="shared" si="7"/>
        <v>0</v>
      </c>
    </row>
    <row r="30" spans="1:54" x14ac:dyDescent="0.3">
      <c r="A30" s="1">
        <v>24</v>
      </c>
      <c r="B30" s="1" t="s">
        <v>40</v>
      </c>
      <c r="C30" s="1">
        <v>1162</v>
      </c>
      <c r="D30" s="1">
        <v>5000</v>
      </c>
      <c r="E30" s="1">
        <v>-9.0991</v>
      </c>
      <c r="F30" s="1">
        <v>-1542821.4424429999</v>
      </c>
      <c r="G30" s="1">
        <v>-1147792.6818279999</v>
      </c>
      <c r="H30" s="1">
        <v>275.25259399999999</v>
      </c>
      <c r="I30" s="1">
        <v>148.18737400000001</v>
      </c>
      <c r="J30" s="1">
        <v>37.00564</v>
      </c>
      <c r="K30" s="1">
        <v>2.6534819999999999</v>
      </c>
      <c r="L30" s="1">
        <v>1.1839649999999999</v>
      </c>
      <c r="M30" s="111">
        <v>100</v>
      </c>
      <c r="N30" s="1">
        <v>98.035880000000006</v>
      </c>
      <c r="O30" s="1">
        <v>0.15790799999999999</v>
      </c>
      <c r="P30" s="1">
        <v>1.8062130000000001</v>
      </c>
      <c r="Q30" s="1">
        <v>0</v>
      </c>
      <c r="R30" s="111">
        <v>41.764397000000002</v>
      </c>
      <c r="S30" s="1">
        <v>3.3531240000000002</v>
      </c>
      <c r="T30" s="1">
        <v>14.984766</v>
      </c>
      <c r="U30" s="1">
        <v>1.4411309999999999</v>
      </c>
      <c r="V30" s="1">
        <v>9.2561900000000001</v>
      </c>
      <c r="W30" s="1">
        <v>0.18362500000000001</v>
      </c>
      <c r="X30" s="1">
        <v>7.3796660000000003</v>
      </c>
      <c r="Y30" s="1">
        <v>12.160030000000001</v>
      </c>
      <c r="Z30" s="1">
        <v>1.856649</v>
      </c>
      <c r="AA30" s="1">
        <v>3.3154439999999998</v>
      </c>
      <c r="AB30" s="1">
        <v>1.9688639999999999</v>
      </c>
      <c r="AC30" s="1">
        <v>2.3361130000000001</v>
      </c>
      <c r="AD30" s="1">
        <v>0</v>
      </c>
      <c r="AE30" s="1">
        <v>0</v>
      </c>
      <c r="AF30" s="1">
        <v>0</v>
      </c>
      <c r="AG30" s="1">
        <v>0</v>
      </c>
      <c r="AH30" s="111">
        <v>0</v>
      </c>
      <c r="AI30" s="1">
        <v>0</v>
      </c>
      <c r="AJ30" s="1">
        <v>0</v>
      </c>
      <c r="AK30" s="1">
        <v>0</v>
      </c>
      <c r="AL30" s="1">
        <v>0.15790799999999999</v>
      </c>
      <c r="AM30" s="1">
        <v>0</v>
      </c>
      <c r="AN30" s="1">
        <v>0</v>
      </c>
      <c r="AO30" s="111">
        <v>0</v>
      </c>
      <c r="AP30" s="1">
        <v>0</v>
      </c>
      <c r="AQ30" s="1">
        <v>0</v>
      </c>
      <c r="AR30" s="1">
        <v>0</v>
      </c>
      <c r="AS30" s="1">
        <v>1.8062130000000001</v>
      </c>
      <c r="AT30" s="1">
        <v>0</v>
      </c>
      <c r="AU30" s="1">
        <v>0</v>
      </c>
      <c r="AV30" s="111">
        <f t="shared" si="1"/>
        <v>0</v>
      </c>
      <c r="AW30" s="1">
        <f t="shared" si="2"/>
        <v>0</v>
      </c>
      <c r="AX30" s="1">
        <f t="shared" si="3"/>
        <v>0</v>
      </c>
      <c r="AY30" s="1">
        <f t="shared" si="4"/>
        <v>0</v>
      </c>
      <c r="AZ30" s="1">
        <f t="shared" si="5"/>
        <v>1.964121</v>
      </c>
      <c r="BA30" s="1">
        <f t="shared" si="6"/>
        <v>0</v>
      </c>
      <c r="BB30" s="126">
        <f t="shared" si="7"/>
        <v>0</v>
      </c>
    </row>
    <row r="31" spans="1:54" x14ac:dyDescent="0.3">
      <c r="A31" s="1">
        <v>25</v>
      </c>
      <c r="B31" s="1" t="s">
        <v>40</v>
      </c>
      <c r="C31" s="1">
        <v>1160</v>
      </c>
      <c r="D31" s="1">
        <v>5000</v>
      </c>
      <c r="E31" s="1">
        <v>-9.1796520000000008</v>
      </c>
      <c r="F31" s="1">
        <v>-1540574.8645889999</v>
      </c>
      <c r="G31" s="1">
        <v>-1146953.612094</v>
      </c>
      <c r="H31" s="1">
        <v>274.65460899999999</v>
      </c>
      <c r="I31" s="1">
        <v>147.947294</v>
      </c>
      <c r="J31" s="1">
        <v>36.959657</v>
      </c>
      <c r="K31" s="1">
        <v>2.6525629999999998</v>
      </c>
      <c r="L31" s="1">
        <v>1.196717</v>
      </c>
      <c r="M31" s="111">
        <v>100</v>
      </c>
      <c r="N31" s="1">
        <v>97.882785999999996</v>
      </c>
      <c r="O31" s="1">
        <v>0.15501999999999999</v>
      </c>
      <c r="P31" s="1">
        <v>1.962194</v>
      </c>
      <c r="Q31" s="1">
        <v>0</v>
      </c>
      <c r="R31" s="111">
        <v>41.829718999999997</v>
      </c>
      <c r="S31" s="1">
        <v>3.3300260000000002</v>
      </c>
      <c r="T31" s="1">
        <v>14.986687999999999</v>
      </c>
      <c r="U31" s="1">
        <v>1.404058</v>
      </c>
      <c r="V31" s="1">
        <v>9.2246670000000002</v>
      </c>
      <c r="W31" s="1">
        <v>0.18391199999999999</v>
      </c>
      <c r="X31" s="1">
        <v>7.3699890000000003</v>
      </c>
      <c r="Y31" s="1">
        <v>12.179048999999999</v>
      </c>
      <c r="Z31" s="1">
        <v>1.859553</v>
      </c>
      <c r="AA31" s="1">
        <v>3.32063</v>
      </c>
      <c r="AB31" s="1">
        <v>1.971943</v>
      </c>
      <c r="AC31" s="1">
        <v>2.3397670000000002</v>
      </c>
      <c r="AD31" s="1">
        <v>0</v>
      </c>
      <c r="AE31" s="1">
        <v>0</v>
      </c>
      <c r="AF31" s="1">
        <v>0</v>
      </c>
      <c r="AG31" s="1">
        <v>0</v>
      </c>
      <c r="AH31" s="111">
        <v>0</v>
      </c>
      <c r="AI31" s="1">
        <v>0</v>
      </c>
      <c r="AJ31" s="1">
        <v>0</v>
      </c>
      <c r="AK31" s="1">
        <v>0</v>
      </c>
      <c r="AL31" s="1">
        <v>0.15501999999999999</v>
      </c>
      <c r="AM31" s="1">
        <v>0</v>
      </c>
      <c r="AN31" s="1">
        <v>0</v>
      </c>
      <c r="AO31" s="111">
        <v>0</v>
      </c>
      <c r="AP31" s="1">
        <v>0</v>
      </c>
      <c r="AQ31" s="1">
        <v>0</v>
      </c>
      <c r="AR31" s="1">
        <v>0</v>
      </c>
      <c r="AS31" s="1">
        <v>1.962194</v>
      </c>
      <c r="AT31" s="1">
        <v>0</v>
      </c>
      <c r="AU31" s="1">
        <v>0</v>
      </c>
      <c r="AV31" s="111">
        <f t="shared" si="1"/>
        <v>0</v>
      </c>
      <c r="AW31" s="1">
        <f t="shared" si="2"/>
        <v>0</v>
      </c>
      <c r="AX31" s="1">
        <f t="shared" si="3"/>
        <v>0</v>
      </c>
      <c r="AY31" s="1">
        <f t="shared" si="4"/>
        <v>0</v>
      </c>
      <c r="AZ31" s="1">
        <f t="shared" si="5"/>
        <v>2.1172140000000002</v>
      </c>
      <c r="BA31" s="1">
        <f t="shared" si="6"/>
        <v>0</v>
      </c>
      <c r="BB31" s="126">
        <f t="shared" si="7"/>
        <v>0</v>
      </c>
    </row>
    <row r="32" spans="1:54" x14ac:dyDescent="0.3">
      <c r="A32" s="1">
        <v>26</v>
      </c>
      <c r="B32" s="1" t="s">
        <v>40</v>
      </c>
      <c r="C32" s="1">
        <v>1158</v>
      </c>
      <c r="D32" s="1">
        <v>5000</v>
      </c>
      <c r="E32" s="1">
        <v>-9.2604249999999997</v>
      </c>
      <c r="F32" s="1">
        <v>-1538360.6061849999</v>
      </c>
      <c r="G32" s="1">
        <v>-1146133.808164</v>
      </c>
      <c r="H32" s="1">
        <v>274.06407300000001</v>
      </c>
      <c r="I32" s="1">
        <v>147.71163200000001</v>
      </c>
      <c r="J32" s="1">
        <v>36.914417999999998</v>
      </c>
      <c r="K32" s="1">
        <v>2.6516660000000001</v>
      </c>
      <c r="L32" s="1">
        <v>1.209422</v>
      </c>
      <c r="M32" s="111">
        <v>100</v>
      </c>
      <c r="N32" s="1">
        <v>97.732498000000007</v>
      </c>
      <c r="O32" s="1">
        <v>0.15221399999999999</v>
      </c>
      <c r="P32" s="1">
        <v>2.1152880000000001</v>
      </c>
      <c r="Q32" s="1">
        <v>0</v>
      </c>
      <c r="R32" s="111">
        <v>41.894043000000003</v>
      </c>
      <c r="S32" s="1">
        <v>3.307124</v>
      </c>
      <c r="T32" s="1">
        <v>14.988581</v>
      </c>
      <c r="U32" s="1">
        <v>1.367847</v>
      </c>
      <c r="V32" s="1">
        <v>9.1934950000000004</v>
      </c>
      <c r="W32" s="1">
        <v>0.184195</v>
      </c>
      <c r="X32" s="1">
        <v>7.360449</v>
      </c>
      <c r="Y32" s="1">
        <v>12.197777</v>
      </c>
      <c r="Z32" s="1">
        <v>1.862412</v>
      </c>
      <c r="AA32" s="1">
        <v>3.325736</v>
      </c>
      <c r="AB32" s="1">
        <v>1.9749760000000001</v>
      </c>
      <c r="AC32" s="1">
        <v>2.3433649999999999</v>
      </c>
      <c r="AD32" s="1">
        <v>0</v>
      </c>
      <c r="AE32" s="1">
        <v>0</v>
      </c>
      <c r="AF32" s="1">
        <v>0</v>
      </c>
      <c r="AG32" s="1">
        <v>0</v>
      </c>
      <c r="AH32" s="111">
        <v>0</v>
      </c>
      <c r="AI32" s="1">
        <v>0</v>
      </c>
      <c r="AJ32" s="1">
        <v>0</v>
      </c>
      <c r="AK32" s="1">
        <v>0</v>
      </c>
      <c r="AL32" s="1">
        <v>0.15221399999999999</v>
      </c>
      <c r="AM32" s="1">
        <v>0</v>
      </c>
      <c r="AN32" s="1">
        <v>0</v>
      </c>
      <c r="AO32" s="111">
        <v>0</v>
      </c>
      <c r="AP32" s="1">
        <v>0</v>
      </c>
      <c r="AQ32" s="1">
        <v>0</v>
      </c>
      <c r="AR32" s="1">
        <v>0</v>
      </c>
      <c r="AS32" s="1">
        <v>2.1152880000000001</v>
      </c>
      <c r="AT32" s="1">
        <v>0</v>
      </c>
      <c r="AU32" s="1">
        <v>0</v>
      </c>
      <c r="AV32" s="111">
        <f t="shared" si="1"/>
        <v>0</v>
      </c>
      <c r="AW32" s="1">
        <f t="shared" si="2"/>
        <v>0</v>
      </c>
      <c r="AX32" s="1">
        <f t="shared" si="3"/>
        <v>0</v>
      </c>
      <c r="AY32" s="1">
        <f t="shared" si="4"/>
        <v>0</v>
      </c>
      <c r="AZ32" s="1">
        <f t="shared" si="5"/>
        <v>2.2675019999999999</v>
      </c>
      <c r="BA32" s="1">
        <f t="shared" si="6"/>
        <v>0</v>
      </c>
      <c r="BB32" s="126">
        <f t="shared" si="7"/>
        <v>0</v>
      </c>
    </row>
    <row r="33" spans="1:54" x14ac:dyDescent="0.3">
      <c r="A33" s="1">
        <v>27</v>
      </c>
      <c r="B33" s="1" t="s">
        <v>40</v>
      </c>
      <c r="C33" s="1">
        <v>1156</v>
      </c>
      <c r="D33" s="1">
        <v>5000</v>
      </c>
      <c r="E33" s="1">
        <v>-9.3415529999999993</v>
      </c>
      <c r="F33" s="1">
        <v>-1536177.739332</v>
      </c>
      <c r="G33" s="1">
        <v>-1145334.259446</v>
      </c>
      <c r="H33" s="1">
        <v>273.47967699999998</v>
      </c>
      <c r="I33" s="1">
        <v>147.47609399999999</v>
      </c>
      <c r="J33" s="1">
        <v>36.869712</v>
      </c>
      <c r="K33" s="1">
        <v>2.6508050000000001</v>
      </c>
      <c r="L33" s="1">
        <v>1.222437</v>
      </c>
      <c r="M33" s="111">
        <v>100</v>
      </c>
      <c r="N33" s="1">
        <v>97.578691000000006</v>
      </c>
      <c r="O33" s="1">
        <v>0.15573300000000001</v>
      </c>
      <c r="P33" s="1">
        <v>2.2655759999999998</v>
      </c>
      <c r="Q33" s="1">
        <v>0</v>
      </c>
      <c r="R33" s="111">
        <v>41.960076999999998</v>
      </c>
      <c r="S33" s="1">
        <v>3.2844579999999999</v>
      </c>
      <c r="T33" s="1">
        <v>14.991279</v>
      </c>
      <c r="U33" s="1">
        <v>1.332341</v>
      </c>
      <c r="V33" s="1">
        <v>9.1629889999999996</v>
      </c>
      <c r="W33" s="1">
        <v>0.18448500000000001</v>
      </c>
      <c r="X33" s="1">
        <v>7.351388</v>
      </c>
      <c r="Y33" s="1">
        <v>12.213936</v>
      </c>
      <c r="Z33" s="1">
        <v>1.865348</v>
      </c>
      <c r="AA33" s="1">
        <v>3.330978</v>
      </c>
      <c r="AB33" s="1">
        <v>1.97576</v>
      </c>
      <c r="AC33" s="1">
        <v>2.3469600000000002</v>
      </c>
      <c r="AD33" s="1">
        <v>0</v>
      </c>
      <c r="AE33" s="1">
        <v>0</v>
      </c>
      <c r="AF33" s="1">
        <v>0</v>
      </c>
      <c r="AG33" s="1">
        <v>0</v>
      </c>
      <c r="AH33" s="111">
        <v>0</v>
      </c>
      <c r="AI33" s="1">
        <v>0</v>
      </c>
      <c r="AJ33" s="1">
        <v>0</v>
      </c>
      <c r="AK33" s="1">
        <v>0</v>
      </c>
      <c r="AL33" s="1">
        <v>0.150371</v>
      </c>
      <c r="AM33" s="1">
        <v>5.3619999999999996E-3</v>
      </c>
      <c r="AN33" s="1">
        <v>0</v>
      </c>
      <c r="AO33" s="111">
        <v>0</v>
      </c>
      <c r="AP33" s="1">
        <v>0</v>
      </c>
      <c r="AQ33" s="1">
        <v>0</v>
      </c>
      <c r="AR33" s="1">
        <v>0</v>
      </c>
      <c r="AS33" s="1">
        <v>2.2655759999999998</v>
      </c>
      <c r="AT33" s="1">
        <v>0</v>
      </c>
      <c r="AU33" s="1">
        <v>0</v>
      </c>
      <c r="AV33" s="111">
        <f t="shared" si="1"/>
        <v>0</v>
      </c>
      <c r="AW33" s="1">
        <f t="shared" si="2"/>
        <v>0</v>
      </c>
      <c r="AX33" s="1">
        <f t="shared" si="3"/>
        <v>0</v>
      </c>
      <c r="AY33" s="1">
        <f t="shared" si="4"/>
        <v>0</v>
      </c>
      <c r="AZ33" s="1">
        <f t="shared" si="5"/>
        <v>2.4159469999999996</v>
      </c>
      <c r="BA33" s="1">
        <f t="shared" si="6"/>
        <v>5.3619999999999996E-3</v>
      </c>
      <c r="BB33" s="126">
        <f t="shared" si="7"/>
        <v>0</v>
      </c>
    </row>
    <row r="34" spans="1:54" x14ac:dyDescent="0.3">
      <c r="A34" s="1">
        <v>28</v>
      </c>
      <c r="B34" s="1" t="s">
        <v>40</v>
      </c>
      <c r="C34" s="1">
        <v>1154</v>
      </c>
      <c r="D34" s="1">
        <v>5000</v>
      </c>
      <c r="E34" s="1">
        <v>-9.4242399999999993</v>
      </c>
      <c r="F34" s="1">
        <v>-1534010.5395790001</v>
      </c>
      <c r="G34" s="1">
        <v>-1144557.9197120001</v>
      </c>
      <c r="H34" s="1">
        <v>272.88835799999998</v>
      </c>
      <c r="I34" s="1">
        <v>147.20058399999999</v>
      </c>
      <c r="J34" s="1">
        <v>36.823464999999999</v>
      </c>
      <c r="K34" s="1">
        <v>2.6500940000000002</v>
      </c>
      <c r="L34" s="1">
        <v>1.239096</v>
      </c>
      <c r="M34" s="111">
        <v>100</v>
      </c>
      <c r="N34" s="1">
        <v>97.363377999999997</v>
      </c>
      <c r="O34" s="1">
        <v>0.22226199999999999</v>
      </c>
      <c r="P34" s="1">
        <v>2.4143599999999998</v>
      </c>
      <c r="Q34" s="1">
        <v>0</v>
      </c>
      <c r="R34" s="111">
        <v>42.052869999999999</v>
      </c>
      <c r="S34" s="1">
        <v>3.2624070000000001</v>
      </c>
      <c r="T34" s="1">
        <v>15.002572000000001</v>
      </c>
      <c r="U34" s="1">
        <v>1.2962720000000001</v>
      </c>
      <c r="V34" s="1">
        <v>9.1361220000000003</v>
      </c>
      <c r="W34" s="1">
        <v>0.184893</v>
      </c>
      <c r="X34" s="1">
        <v>7.3460219999999996</v>
      </c>
      <c r="Y34" s="1">
        <v>12.206225999999999</v>
      </c>
      <c r="Z34" s="1">
        <v>1.8694729999999999</v>
      </c>
      <c r="AA34" s="1">
        <v>3.3383449999999999</v>
      </c>
      <c r="AB34" s="1">
        <v>1.9537640000000001</v>
      </c>
      <c r="AC34" s="1">
        <v>2.351035</v>
      </c>
      <c r="AD34" s="1">
        <v>0</v>
      </c>
      <c r="AE34" s="1">
        <v>0</v>
      </c>
      <c r="AF34" s="1">
        <v>0</v>
      </c>
      <c r="AG34" s="1">
        <v>0</v>
      </c>
      <c r="AH34" s="111">
        <v>0</v>
      </c>
      <c r="AI34" s="1">
        <v>0</v>
      </c>
      <c r="AJ34" s="1">
        <v>0</v>
      </c>
      <c r="AK34" s="1">
        <v>0</v>
      </c>
      <c r="AL34" s="1">
        <v>0.15667800000000001</v>
      </c>
      <c r="AM34" s="1">
        <v>6.5584000000000003E-2</v>
      </c>
      <c r="AN34" s="1">
        <v>0</v>
      </c>
      <c r="AO34" s="111">
        <v>0</v>
      </c>
      <c r="AP34" s="1">
        <v>0</v>
      </c>
      <c r="AQ34" s="1">
        <v>0</v>
      </c>
      <c r="AR34" s="1">
        <v>0</v>
      </c>
      <c r="AS34" s="1">
        <v>2.414021</v>
      </c>
      <c r="AT34" s="1">
        <v>3.39E-4</v>
      </c>
      <c r="AU34" s="1">
        <v>0</v>
      </c>
      <c r="AV34" s="111">
        <f t="shared" si="1"/>
        <v>0</v>
      </c>
      <c r="AW34" s="1">
        <f t="shared" si="2"/>
        <v>0</v>
      </c>
      <c r="AX34" s="1">
        <f t="shared" si="3"/>
        <v>0</v>
      </c>
      <c r="AY34" s="1">
        <f t="shared" si="4"/>
        <v>0</v>
      </c>
      <c r="AZ34" s="1">
        <f t="shared" si="5"/>
        <v>2.5706989999999998</v>
      </c>
      <c r="BA34" s="1">
        <f t="shared" si="6"/>
        <v>6.5923000000000009E-2</v>
      </c>
      <c r="BB34" s="126">
        <f t="shared" si="7"/>
        <v>0</v>
      </c>
    </row>
    <row r="35" spans="1:54" x14ac:dyDescent="0.3">
      <c r="A35" s="1">
        <v>29</v>
      </c>
      <c r="B35" s="1" t="s">
        <v>40</v>
      </c>
      <c r="C35" s="1">
        <v>1152</v>
      </c>
      <c r="D35" s="1">
        <v>5000</v>
      </c>
      <c r="E35" s="1">
        <v>-9.5118449999999992</v>
      </c>
      <c r="F35" s="1">
        <v>-1530851.124026</v>
      </c>
      <c r="G35" s="1">
        <v>-1143159.5524170001</v>
      </c>
      <c r="H35" s="1">
        <v>272.03562499999998</v>
      </c>
      <c r="I35" s="1">
        <v>146.719099</v>
      </c>
      <c r="J35" s="1">
        <v>36.741863000000002</v>
      </c>
      <c r="K35" s="1">
        <v>2.6501190000000001</v>
      </c>
      <c r="L35" s="1">
        <v>1.259484</v>
      </c>
      <c r="M35" s="111">
        <v>100</v>
      </c>
      <c r="N35" s="1">
        <v>96.844280999999995</v>
      </c>
      <c r="O35" s="1">
        <v>0.52604499999999998</v>
      </c>
      <c r="P35" s="1">
        <v>2.6296729999999999</v>
      </c>
      <c r="Q35" s="1">
        <v>0</v>
      </c>
      <c r="R35" s="111">
        <v>42.168000999999997</v>
      </c>
      <c r="S35" s="1">
        <v>3.2178960000000001</v>
      </c>
      <c r="T35" s="1">
        <v>15.014044999999999</v>
      </c>
      <c r="U35" s="1">
        <v>1.260229</v>
      </c>
      <c r="V35" s="1">
        <v>9.1329600000000006</v>
      </c>
      <c r="W35" s="1">
        <v>0.18588399999999999</v>
      </c>
      <c r="X35" s="1">
        <v>7.3357799999999997</v>
      </c>
      <c r="Y35" s="1">
        <v>12.155507999999999</v>
      </c>
      <c r="Z35" s="1">
        <v>1.8788819999999999</v>
      </c>
      <c r="AA35" s="1">
        <v>3.3562379999999998</v>
      </c>
      <c r="AB35" s="1">
        <v>1.9322919999999999</v>
      </c>
      <c r="AC35" s="1">
        <v>2.362285</v>
      </c>
      <c r="AD35" s="1">
        <v>0</v>
      </c>
      <c r="AE35" s="1">
        <v>0</v>
      </c>
      <c r="AF35" s="1">
        <v>0</v>
      </c>
      <c r="AG35" s="1">
        <v>0</v>
      </c>
      <c r="AH35" s="111">
        <v>0.31451800000000002</v>
      </c>
      <c r="AI35" s="1">
        <v>0</v>
      </c>
      <c r="AJ35" s="1">
        <v>0</v>
      </c>
      <c r="AK35" s="1">
        <v>0</v>
      </c>
      <c r="AL35" s="1">
        <v>0.133517</v>
      </c>
      <c r="AM35" s="1">
        <v>7.8009999999999996E-2</v>
      </c>
      <c r="AN35" s="1">
        <v>0</v>
      </c>
      <c r="AO35" s="111">
        <v>0</v>
      </c>
      <c r="AP35" s="1">
        <v>0</v>
      </c>
      <c r="AQ35" s="1">
        <v>0</v>
      </c>
      <c r="AR35" s="1">
        <v>0</v>
      </c>
      <c r="AS35" s="1">
        <v>2.5687739999999999</v>
      </c>
      <c r="AT35" s="1">
        <v>6.0899000000000002E-2</v>
      </c>
      <c r="AU35" s="1">
        <v>0</v>
      </c>
      <c r="AV35" s="111">
        <f t="shared" si="1"/>
        <v>0.31451800000000002</v>
      </c>
      <c r="AW35" s="1">
        <f t="shared" si="2"/>
        <v>0</v>
      </c>
      <c r="AX35" s="1">
        <f t="shared" si="3"/>
        <v>0</v>
      </c>
      <c r="AY35" s="1">
        <f t="shared" si="4"/>
        <v>0</v>
      </c>
      <c r="AZ35" s="1">
        <f t="shared" si="5"/>
        <v>2.7022909999999998</v>
      </c>
      <c r="BA35" s="1">
        <f t="shared" si="6"/>
        <v>0.138909</v>
      </c>
      <c r="BB35" s="126">
        <f t="shared" si="7"/>
        <v>0</v>
      </c>
    </row>
    <row r="36" spans="1:54" x14ac:dyDescent="0.3">
      <c r="A36" s="1">
        <v>30</v>
      </c>
      <c r="B36" s="1" t="s">
        <v>40</v>
      </c>
      <c r="C36" s="1">
        <v>1150</v>
      </c>
      <c r="D36" s="1">
        <v>5000</v>
      </c>
      <c r="E36" s="1">
        <v>-9.6100300000000001</v>
      </c>
      <c r="F36" s="1">
        <v>-1522840.1397549999</v>
      </c>
      <c r="G36" s="1">
        <v>-1138184.1128980001</v>
      </c>
      <c r="H36" s="1">
        <v>270.28494999999998</v>
      </c>
      <c r="I36" s="1">
        <v>145.62183300000001</v>
      </c>
      <c r="J36" s="1">
        <v>36.541150000000002</v>
      </c>
      <c r="K36" s="1">
        <v>2.6505329999999998</v>
      </c>
      <c r="L36" s="1">
        <v>1.285695</v>
      </c>
      <c r="M36" s="111">
        <v>100</v>
      </c>
      <c r="N36" s="1">
        <v>95.689209000000005</v>
      </c>
      <c r="O36" s="1">
        <v>1.164307</v>
      </c>
      <c r="P36" s="1">
        <v>3.1464840000000001</v>
      </c>
      <c r="Q36" s="1">
        <v>0</v>
      </c>
      <c r="R36" s="111">
        <v>42.330703</v>
      </c>
      <c r="S36" s="1">
        <v>3.1268159999999998</v>
      </c>
      <c r="T36" s="1">
        <v>15.027801</v>
      </c>
      <c r="U36" s="1">
        <v>1.2230129999999999</v>
      </c>
      <c r="V36" s="1">
        <v>9.1792909999999992</v>
      </c>
      <c r="W36" s="1">
        <v>0.18812799999999999</v>
      </c>
      <c r="X36" s="1">
        <v>7.3142250000000004</v>
      </c>
      <c r="Y36" s="1">
        <v>12.013332</v>
      </c>
      <c r="Z36" s="1">
        <v>1.899627</v>
      </c>
      <c r="AA36" s="1">
        <v>3.3967520000000002</v>
      </c>
      <c r="AB36" s="1">
        <v>1.911384</v>
      </c>
      <c r="AC36" s="1">
        <v>2.3889290000000001</v>
      </c>
      <c r="AD36" s="1">
        <v>0</v>
      </c>
      <c r="AE36" s="1">
        <v>0</v>
      </c>
      <c r="AF36" s="1">
        <v>0</v>
      </c>
      <c r="AG36" s="1">
        <v>0</v>
      </c>
      <c r="AH36" s="111">
        <v>0.97094400000000003</v>
      </c>
      <c r="AI36" s="1">
        <v>0</v>
      </c>
      <c r="AJ36" s="1">
        <v>0</v>
      </c>
      <c r="AK36" s="1">
        <v>0</v>
      </c>
      <c r="AL36" s="1">
        <v>8.8482000000000005E-2</v>
      </c>
      <c r="AM36" s="1">
        <v>0.104881</v>
      </c>
      <c r="AN36" s="1">
        <v>0</v>
      </c>
      <c r="AO36" s="111">
        <v>0.31223200000000001</v>
      </c>
      <c r="AP36" s="1">
        <v>0</v>
      </c>
      <c r="AQ36" s="1">
        <v>0</v>
      </c>
      <c r="AR36" s="1">
        <v>0</v>
      </c>
      <c r="AS36" s="1">
        <v>2.7003659999999998</v>
      </c>
      <c r="AT36" s="1">
        <v>0.13388600000000001</v>
      </c>
      <c r="AU36" s="1">
        <v>0</v>
      </c>
      <c r="AV36" s="111">
        <f t="shared" si="1"/>
        <v>1.2831760000000001</v>
      </c>
      <c r="AW36" s="1">
        <f t="shared" si="2"/>
        <v>0</v>
      </c>
      <c r="AX36" s="1">
        <f t="shared" si="3"/>
        <v>0</v>
      </c>
      <c r="AY36" s="1">
        <f t="shared" si="4"/>
        <v>0</v>
      </c>
      <c r="AZ36" s="1">
        <f t="shared" si="5"/>
        <v>2.7888479999999998</v>
      </c>
      <c r="BA36" s="1">
        <f t="shared" si="6"/>
        <v>0.23876700000000001</v>
      </c>
      <c r="BB36" s="126">
        <f t="shared" si="7"/>
        <v>0</v>
      </c>
    </row>
    <row r="37" spans="1:54" x14ac:dyDescent="0.3">
      <c r="A37" s="1">
        <v>31</v>
      </c>
      <c r="B37" s="1" t="s">
        <v>40</v>
      </c>
      <c r="C37" s="1">
        <v>1148</v>
      </c>
      <c r="D37" s="1">
        <v>5000</v>
      </c>
      <c r="E37" s="1">
        <v>-9.7085830000000009</v>
      </c>
      <c r="F37" s="1">
        <v>-1504578.833837</v>
      </c>
      <c r="G37" s="1">
        <v>-1124975.6890779999</v>
      </c>
      <c r="H37" s="1">
        <v>267.10983700000003</v>
      </c>
      <c r="I37" s="1">
        <v>143.80773400000001</v>
      </c>
      <c r="J37" s="1">
        <v>36.152355</v>
      </c>
      <c r="K37" s="1">
        <v>2.647087</v>
      </c>
      <c r="L37" s="1">
        <v>1.3022419999999999</v>
      </c>
      <c r="M37" s="111">
        <v>100</v>
      </c>
      <c r="N37" s="1">
        <v>94.566017000000002</v>
      </c>
      <c r="O37" s="1">
        <v>1.1324270000000001</v>
      </c>
      <c r="P37" s="1">
        <v>4.3015559999999997</v>
      </c>
      <c r="Q37" s="1">
        <v>0</v>
      </c>
      <c r="R37" s="111">
        <v>42.489463999999998</v>
      </c>
      <c r="S37" s="1">
        <v>3.0378660000000002</v>
      </c>
      <c r="T37" s="1">
        <v>15.04325</v>
      </c>
      <c r="U37" s="1">
        <v>1.1866460000000001</v>
      </c>
      <c r="V37" s="1">
        <v>9.2251709999999996</v>
      </c>
      <c r="W37" s="1">
        <v>0.190362</v>
      </c>
      <c r="X37" s="1">
        <v>7.2919929999999997</v>
      </c>
      <c r="Y37" s="1">
        <v>11.871790000000001</v>
      </c>
      <c r="Z37" s="1">
        <v>1.920253</v>
      </c>
      <c r="AA37" s="1">
        <v>3.4370959999999999</v>
      </c>
      <c r="AB37" s="1">
        <v>1.890641</v>
      </c>
      <c r="AC37" s="1">
        <v>2.4154650000000002</v>
      </c>
      <c r="AD37" s="1">
        <v>0</v>
      </c>
      <c r="AE37" s="1">
        <v>0</v>
      </c>
      <c r="AF37" s="1">
        <v>0</v>
      </c>
      <c r="AG37" s="1">
        <v>0</v>
      </c>
      <c r="AH37" s="111">
        <v>0.94552700000000001</v>
      </c>
      <c r="AI37" s="1">
        <v>0</v>
      </c>
      <c r="AJ37" s="1">
        <v>0</v>
      </c>
      <c r="AK37" s="1">
        <v>0</v>
      </c>
      <c r="AL37" s="1">
        <v>8.4950999999999999E-2</v>
      </c>
      <c r="AM37" s="1">
        <v>0.101949</v>
      </c>
      <c r="AN37" s="1">
        <v>0</v>
      </c>
      <c r="AO37" s="111">
        <v>1.280891</v>
      </c>
      <c r="AP37" s="1">
        <v>0</v>
      </c>
      <c r="AQ37" s="1">
        <v>0</v>
      </c>
      <c r="AR37" s="1">
        <v>0</v>
      </c>
      <c r="AS37" s="1">
        <v>2.7869220000000001</v>
      </c>
      <c r="AT37" s="1">
        <v>0.23374400000000001</v>
      </c>
      <c r="AU37" s="1">
        <v>0</v>
      </c>
      <c r="AV37" s="111">
        <f t="shared" si="1"/>
        <v>2.2264179999999998</v>
      </c>
      <c r="AW37" s="1">
        <f t="shared" si="2"/>
        <v>0</v>
      </c>
      <c r="AX37" s="1">
        <f t="shared" si="3"/>
        <v>0</v>
      </c>
      <c r="AY37" s="1">
        <f t="shared" si="4"/>
        <v>0</v>
      </c>
      <c r="AZ37" s="1">
        <f t="shared" si="5"/>
        <v>2.8718729999999999</v>
      </c>
      <c r="BA37" s="1">
        <f t="shared" si="6"/>
        <v>0.33569300000000002</v>
      </c>
      <c r="BB37" s="126">
        <f t="shared" si="7"/>
        <v>0</v>
      </c>
    </row>
    <row r="38" spans="1:54" x14ac:dyDescent="0.3">
      <c r="A38" s="1">
        <v>32</v>
      </c>
      <c r="B38" s="1" t="s">
        <v>40</v>
      </c>
      <c r="C38" s="1">
        <v>1146</v>
      </c>
      <c r="D38" s="1">
        <v>5000</v>
      </c>
      <c r="E38" s="1">
        <v>-9.8076600000000003</v>
      </c>
      <c r="F38" s="1">
        <v>-1486809.5970129999</v>
      </c>
      <c r="G38" s="1">
        <v>-1112125.968287</v>
      </c>
      <c r="H38" s="1">
        <v>264.01974999999999</v>
      </c>
      <c r="I38" s="1">
        <v>142.043318</v>
      </c>
      <c r="J38" s="1">
        <v>35.773771000000004</v>
      </c>
      <c r="K38" s="1">
        <v>2.6437040000000001</v>
      </c>
      <c r="L38" s="1">
        <v>1.3185849999999999</v>
      </c>
      <c r="M38" s="111">
        <v>100</v>
      </c>
      <c r="N38" s="1">
        <v>93.472240999999997</v>
      </c>
      <c r="O38" s="1">
        <v>1.103011</v>
      </c>
      <c r="P38" s="1">
        <v>5.4247480000000001</v>
      </c>
      <c r="Q38" s="1">
        <v>0</v>
      </c>
      <c r="R38" s="111">
        <v>42.644250999999997</v>
      </c>
      <c r="S38" s="1">
        <v>2.9511229999999999</v>
      </c>
      <c r="T38" s="1">
        <v>15.060561999999999</v>
      </c>
      <c r="U38" s="1">
        <v>1.1510370000000001</v>
      </c>
      <c r="V38" s="1">
        <v>9.2705909999999996</v>
      </c>
      <c r="W38" s="1">
        <v>0.19259000000000001</v>
      </c>
      <c r="X38" s="1">
        <v>7.2689579999999996</v>
      </c>
      <c r="Y38" s="1">
        <v>11.730805</v>
      </c>
      <c r="Z38" s="1">
        <v>1.9407829999999999</v>
      </c>
      <c r="AA38" s="1">
        <v>3.4773160000000001</v>
      </c>
      <c r="AB38" s="1">
        <v>1.870061</v>
      </c>
      <c r="AC38" s="1">
        <v>2.4419240000000002</v>
      </c>
      <c r="AD38" s="1">
        <v>0</v>
      </c>
      <c r="AE38" s="1">
        <v>0</v>
      </c>
      <c r="AF38" s="1">
        <v>0</v>
      </c>
      <c r="AG38" s="1">
        <v>0</v>
      </c>
      <c r="AH38" s="111">
        <v>0.92197200000000001</v>
      </c>
      <c r="AI38" s="1">
        <v>0</v>
      </c>
      <c r="AJ38" s="1">
        <v>0</v>
      </c>
      <c r="AK38" s="1">
        <v>0</v>
      </c>
      <c r="AL38" s="1">
        <v>8.1844E-2</v>
      </c>
      <c r="AM38" s="1">
        <v>9.9195000000000005E-2</v>
      </c>
      <c r="AN38" s="1">
        <v>0</v>
      </c>
      <c r="AO38" s="111">
        <v>2.2241339999999998</v>
      </c>
      <c r="AP38" s="1">
        <v>0</v>
      </c>
      <c r="AQ38" s="1">
        <v>0</v>
      </c>
      <c r="AR38" s="1">
        <v>0</v>
      </c>
      <c r="AS38" s="1">
        <v>2.869945</v>
      </c>
      <c r="AT38" s="1">
        <v>0.33067000000000002</v>
      </c>
      <c r="AU38" s="1">
        <v>0</v>
      </c>
      <c r="AV38" s="111">
        <f t="shared" si="1"/>
        <v>3.1461059999999996</v>
      </c>
      <c r="AW38" s="1">
        <f t="shared" si="2"/>
        <v>0</v>
      </c>
      <c r="AX38" s="1">
        <f t="shared" si="3"/>
        <v>0</v>
      </c>
      <c r="AY38" s="1">
        <f t="shared" si="4"/>
        <v>0</v>
      </c>
      <c r="AZ38" s="1">
        <f t="shared" si="5"/>
        <v>2.9517889999999998</v>
      </c>
      <c r="BA38" s="1">
        <f t="shared" si="6"/>
        <v>0.42986500000000005</v>
      </c>
      <c r="BB38" s="126">
        <f t="shared" si="7"/>
        <v>0</v>
      </c>
    </row>
    <row r="39" spans="1:54" x14ac:dyDescent="0.3">
      <c r="A39" s="1">
        <v>33</v>
      </c>
      <c r="B39" s="1" t="s">
        <v>40</v>
      </c>
      <c r="C39" s="1">
        <v>1144</v>
      </c>
      <c r="D39" s="1">
        <v>5000</v>
      </c>
      <c r="E39" s="1">
        <v>-9.9075140000000008</v>
      </c>
      <c r="F39" s="1">
        <v>-1469494.9747339999</v>
      </c>
      <c r="G39" s="1">
        <v>-1099607.288527</v>
      </c>
      <c r="H39" s="1">
        <v>261.00814000000003</v>
      </c>
      <c r="I39" s="1">
        <v>140.324521</v>
      </c>
      <c r="J39" s="1">
        <v>35.404561999999999</v>
      </c>
      <c r="K39" s="1">
        <v>2.6403789999999998</v>
      </c>
      <c r="L39" s="1">
        <v>1.334738</v>
      </c>
      <c r="M39" s="111">
        <v>100</v>
      </c>
      <c r="N39" s="1">
        <v>92.404996999999995</v>
      </c>
      <c r="O39" s="1">
        <v>1.076478</v>
      </c>
      <c r="P39" s="1">
        <v>6.5185250000000003</v>
      </c>
      <c r="Q39" s="1">
        <v>0</v>
      </c>
      <c r="R39" s="111">
        <v>42.795051999999998</v>
      </c>
      <c r="S39" s="1">
        <v>2.8666700000000001</v>
      </c>
      <c r="T39" s="1">
        <v>15.079981999999999</v>
      </c>
      <c r="U39" s="1">
        <v>1.1160540000000001</v>
      </c>
      <c r="V39" s="1">
        <v>9.3155199999999994</v>
      </c>
      <c r="W39" s="1">
        <v>0.19481399999999999</v>
      </c>
      <c r="X39" s="1">
        <v>7.2449399999999997</v>
      </c>
      <c r="Y39" s="1">
        <v>11.590261</v>
      </c>
      <c r="Z39" s="1">
        <v>1.9612499999999999</v>
      </c>
      <c r="AA39" s="1">
        <v>3.5174780000000001</v>
      </c>
      <c r="AB39" s="1">
        <v>1.849631</v>
      </c>
      <c r="AC39" s="1">
        <v>2.4683489999999999</v>
      </c>
      <c r="AD39" s="1">
        <v>0</v>
      </c>
      <c r="AE39" s="1">
        <v>0</v>
      </c>
      <c r="AF39" s="1">
        <v>0</v>
      </c>
      <c r="AG39" s="1">
        <v>0</v>
      </c>
      <c r="AH39" s="111">
        <v>0.90053799999999995</v>
      </c>
      <c r="AI39" s="1">
        <v>0</v>
      </c>
      <c r="AJ39" s="1">
        <v>0</v>
      </c>
      <c r="AK39" s="1">
        <v>0</v>
      </c>
      <c r="AL39" s="1">
        <v>7.9292000000000001E-2</v>
      </c>
      <c r="AM39" s="1">
        <v>9.6646999999999997E-2</v>
      </c>
      <c r="AN39" s="1">
        <v>0</v>
      </c>
      <c r="AO39" s="111">
        <v>3.143824</v>
      </c>
      <c r="AP39" s="1">
        <v>0</v>
      </c>
      <c r="AQ39" s="1">
        <v>0</v>
      </c>
      <c r="AR39" s="1">
        <v>0</v>
      </c>
      <c r="AS39" s="1">
        <v>2.949859</v>
      </c>
      <c r="AT39" s="1">
        <v>0.424842</v>
      </c>
      <c r="AU39" s="1">
        <v>0</v>
      </c>
      <c r="AV39" s="111">
        <f t="shared" si="1"/>
        <v>4.0443619999999996</v>
      </c>
      <c r="AW39" s="1">
        <f t="shared" si="2"/>
        <v>0</v>
      </c>
      <c r="AX39" s="1">
        <f t="shared" si="3"/>
        <v>0</v>
      </c>
      <c r="AY39" s="1">
        <f t="shared" si="4"/>
        <v>0</v>
      </c>
      <c r="AZ39" s="1">
        <f t="shared" si="5"/>
        <v>3.0291510000000001</v>
      </c>
      <c r="BA39" s="1">
        <f t="shared" si="6"/>
        <v>0.52148899999999998</v>
      </c>
      <c r="BB39" s="126">
        <f t="shared" si="7"/>
        <v>0</v>
      </c>
    </row>
    <row r="40" spans="1:54" x14ac:dyDescent="0.3">
      <c r="A40" s="1">
        <v>34</v>
      </c>
      <c r="B40" s="1" t="s">
        <v>40</v>
      </c>
      <c r="C40" s="1">
        <v>1142</v>
      </c>
      <c r="D40" s="1">
        <v>5000</v>
      </c>
      <c r="E40" s="1">
        <v>-10.008543</v>
      </c>
      <c r="F40" s="1">
        <v>-1452591.514311</v>
      </c>
      <c r="G40" s="1">
        <v>-1087387.5193700001</v>
      </c>
      <c r="H40" s="1">
        <v>258.067339</v>
      </c>
      <c r="I40" s="1">
        <v>138.64651799999999</v>
      </c>
      <c r="J40" s="1">
        <v>35.043742000000002</v>
      </c>
      <c r="K40" s="1">
        <v>2.637111</v>
      </c>
      <c r="L40" s="1">
        <v>1.3507260000000001</v>
      </c>
      <c r="M40" s="111">
        <v>100</v>
      </c>
      <c r="N40" s="1">
        <v>91.360705999999993</v>
      </c>
      <c r="O40" s="1">
        <v>1.053525</v>
      </c>
      <c r="P40" s="1">
        <v>7.5857679999999998</v>
      </c>
      <c r="Q40" s="1">
        <v>0</v>
      </c>
      <c r="R40" s="111">
        <v>42.941870000000002</v>
      </c>
      <c r="S40" s="1">
        <v>2.784618</v>
      </c>
      <c r="T40" s="1">
        <v>15.101891</v>
      </c>
      <c r="U40" s="1">
        <v>1.081502</v>
      </c>
      <c r="V40" s="1">
        <v>9.3598940000000006</v>
      </c>
      <c r="W40" s="1">
        <v>0.19704099999999999</v>
      </c>
      <c r="X40" s="1">
        <v>7.2196749999999996</v>
      </c>
      <c r="Y40" s="1">
        <v>11.449982</v>
      </c>
      <c r="Z40" s="1">
        <v>1.9817039999999999</v>
      </c>
      <c r="AA40" s="1">
        <v>3.5576840000000001</v>
      </c>
      <c r="AB40" s="1">
        <v>1.829329</v>
      </c>
      <c r="AC40" s="1">
        <v>2.4948100000000002</v>
      </c>
      <c r="AD40" s="1">
        <v>0</v>
      </c>
      <c r="AE40" s="1">
        <v>0</v>
      </c>
      <c r="AF40" s="1">
        <v>0</v>
      </c>
      <c r="AG40" s="1">
        <v>0</v>
      </c>
      <c r="AH40" s="111">
        <v>0.88166199999999995</v>
      </c>
      <c r="AI40" s="1">
        <v>0</v>
      </c>
      <c r="AJ40" s="1">
        <v>0</v>
      </c>
      <c r="AK40" s="1">
        <v>0</v>
      </c>
      <c r="AL40" s="1">
        <v>7.7510999999999997E-2</v>
      </c>
      <c r="AM40" s="1">
        <v>9.4352000000000005E-2</v>
      </c>
      <c r="AN40" s="1">
        <v>0</v>
      </c>
      <c r="AO40" s="111">
        <v>4.0420809999999996</v>
      </c>
      <c r="AP40" s="1">
        <v>0</v>
      </c>
      <c r="AQ40" s="1">
        <v>0</v>
      </c>
      <c r="AR40" s="1">
        <v>0</v>
      </c>
      <c r="AS40" s="1">
        <v>3.0272209999999999</v>
      </c>
      <c r="AT40" s="1">
        <v>0.51646599999999998</v>
      </c>
      <c r="AU40" s="1">
        <v>0</v>
      </c>
      <c r="AV40" s="111">
        <f t="shared" si="1"/>
        <v>4.923743</v>
      </c>
      <c r="AW40" s="1">
        <f t="shared" si="2"/>
        <v>0</v>
      </c>
      <c r="AX40" s="1">
        <f t="shared" si="3"/>
        <v>0</v>
      </c>
      <c r="AY40" s="1">
        <f t="shared" si="4"/>
        <v>0</v>
      </c>
      <c r="AZ40" s="1">
        <f t="shared" si="5"/>
        <v>3.1047319999999998</v>
      </c>
      <c r="BA40" s="1">
        <f t="shared" si="6"/>
        <v>0.61081799999999997</v>
      </c>
      <c r="BB40" s="126">
        <f t="shared" si="7"/>
        <v>0</v>
      </c>
    </row>
    <row r="41" spans="1:54" x14ac:dyDescent="0.3">
      <c r="A41" s="1">
        <v>35</v>
      </c>
      <c r="B41" s="1" t="s">
        <v>40</v>
      </c>
      <c r="C41" s="1">
        <v>1140</v>
      </c>
      <c r="D41" s="1">
        <v>5000</v>
      </c>
      <c r="E41" s="1">
        <v>-10.111433999999999</v>
      </c>
      <c r="F41" s="1">
        <v>-1436045.721072</v>
      </c>
      <c r="G41" s="1">
        <v>-1075427.12008</v>
      </c>
      <c r="H41" s="1">
        <v>255.18777299999999</v>
      </c>
      <c r="I41" s="1">
        <v>137.003139</v>
      </c>
      <c r="J41" s="1">
        <v>34.690067999999997</v>
      </c>
      <c r="K41" s="1">
        <v>2.633893</v>
      </c>
      <c r="L41" s="1">
        <v>1.3665929999999999</v>
      </c>
      <c r="M41" s="111">
        <v>100</v>
      </c>
      <c r="N41" s="1">
        <v>90.334429</v>
      </c>
      <c r="O41" s="1">
        <v>1.0355099999999999</v>
      </c>
      <c r="P41" s="1">
        <v>8.6300600000000003</v>
      </c>
      <c r="Q41" s="1">
        <v>0</v>
      </c>
      <c r="R41" s="111">
        <v>43.084721000000002</v>
      </c>
      <c r="S41" s="1">
        <v>2.7051419999999999</v>
      </c>
      <c r="T41" s="1">
        <v>15.126927</v>
      </c>
      <c r="U41" s="1">
        <v>1.047072</v>
      </c>
      <c r="V41" s="1">
        <v>9.4035869999999999</v>
      </c>
      <c r="W41" s="1">
        <v>0.19928000000000001</v>
      </c>
      <c r="X41" s="1">
        <v>7.1927279999999998</v>
      </c>
      <c r="Y41" s="1">
        <v>11.309682</v>
      </c>
      <c r="Z41" s="1">
        <v>2.0022289999999998</v>
      </c>
      <c r="AA41" s="1">
        <v>3.5981019999999999</v>
      </c>
      <c r="AB41" s="1">
        <v>1.8091109999999999</v>
      </c>
      <c r="AC41" s="1">
        <v>2.5214180000000002</v>
      </c>
      <c r="AD41" s="1">
        <v>0</v>
      </c>
      <c r="AE41" s="1">
        <v>0</v>
      </c>
      <c r="AF41" s="1">
        <v>0</v>
      </c>
      <c r="AG41" s="1">
        <v>0</v>
      </c>
      <c r="AH41" s="111">
        <v>0.86618600000000001</v>
      </c>
      <c r="AI41" s="1">
        <v>0</v>
      </c>
      <c r="AJ41" s="1">
        <v>0</v>
      </c>
      <c r="AK41" s="1">
        <v>0</v>
      </c>
      <c r="AL41" s="1">
        <v>7.6920000000000002E-2</v>
      </c>
      <c r="AM41" s="1">
        <v>9.2404E-2</v>
      </c>
      <c r="AN41" s="1">
        <v>0</v>
      </c>
      <c r="AO41" s="111">
        <v>4.9214640000000003</v>
      </c>
      <c r="AP41" s="1">
        <v>0</v>
      </c>
      <c r="AQ41" s="1">
        <v>0</v>
      </c>
      <c r="AR41" s="1">
        <v>0</v>
      </c>
      <c r="AS41" s="1">
        <v>3.1028020000000001</v>
      </c>
      <c r="AT41" s="1">
        <v>0.60579499999999997</v>
      </c>
      <c r="AU41" s="1">
        <v>0</v>
      </c>
      <c r="AV41" s="111">
        <f t="shared" si="1"/>
        <v>5.7876500000000002</v>
      </c>
      <c r="AW41" s="1">
        <f t="shared" si="2"/>
        <v>0</v>
      </c>
      <c r="AX41" s="1">
        <f t="shared" si="3"/>
        <v>0</v>
      </c>
      <c r="AY41" s="1">
        <f t="shared" si="4"/>
        <v>0</v>
      </c>
      <c r="AZ41" s="1">
        <f t="shared" si="5"/>
        <v>3.1797219999999999</v>
      </c>
      <c r="BA41" s="1">
        <f t="shared" si="6"/>
        <v>0.69819900000000001</v>
      </c>
      <c r="BB41" s="126">
        <f t="shared" si="7"/>
        <v>0</v>
      </c>
    </row>
    <row r="42" spans="1:54" x14ac:dyDescent="0.3">
      <c r="A42" s="1">
        <v>36</v>
      </c>
      <c r="B42" s="1" t="s">
        <v>40</v>
      </c>
      <c r="C42" s="1">
        <v>1138</v>
      </c>
      <c r="D42" s="1">
        <v>5000</v>
      </c>
      <c r="E42" s="1">
        <v>-10.217586000000001</v>
      </c>
      <c r="F42" s="1">
        <v>-1419784.4994669999</v>
      </c>
      <c r="G42" s="1">
        <v>-1063672.3497830001</v>
      </c>
      <c r="H42" s="1">
        <v>252.355986</v>
      </c>
      <c r="I42" s="1">
        <v>135.38526200000001</v>
      </c>
      <c r="J42" s="1">
        <v>34.341768999999999</v>
      </c>
      <c r="K42" s="1">
        <v>2.630722</v>
      </c>
      <c r="L42" s="1">
        <v>1.3824380000000001</v>
      </c>
      <c r="M42" s="111">
        <v>100</v>
      </c>
      <c r="N42" s="1">
        <v>89.317780999999997</v>
      </c>
      <c r="O42" s="1">
        <v>1.0258799999999999</v>
      </c>
      <c r="P42" s="1">
        <v>9.6563389999999991</v>
      </c>
      <c r="Q42" s="1">
        <v>0</v>
      </c>
      <c r="R42" s="111">
        <v>43.223605999999997</v>
      </c>
      <c r="S42" s="1">
        <v>2.628625</v>
      </c>
      <c r="T42" s="1">
        <v>15.156396000000001</v>
      </c>
      <c r="U42" s="1">
        <v>1.0121500000000001</v>
      </c>
      <c r="V42" s="1">
        <v>9.4462869999999999</v>
      </c>
      <c r="W42" s="1">
        <v>0.201548</v>
      </c>
      <c r="X42" s="1">
        <v>7.1632350000000002</v>
      </c>
      <c r="Y42" s="1">
        <v>11.168839999999999</v>
      </c>
      <c r="Z42" s="1">
        <v>2.0229870000000001</v>
      </c>
      <c r="AA42" s="1">
        <v>3.6390570000000002</v>
      </c>
      <c r="AB42" s="1">
        <v>1.788878</v>
      </c>
      <c r="AC42" s="1">
        <v>2.5483910000000001</v>
      </c>
      <c r="AD42" s="1">
        <v>0</v>
      </c>
      <c r="AE42" s="1">
        <v>0</v>
      </c>
      <c r="AF42" s="1">
        <v>0</v>
      </c>
      <c r="AG42" s="1">
        <v>0</v>
      </c>
      <c r="AH42" s="111">
        <v>0.85619500000000004</v>
      </c>
      <c r="AI42" s="1">
        <v>0</v>
      </c>
      <c r="AJ42" s="1">
        <v>0</v>
      </c>
      <c r="AK42" s="1">
        <v>0</v>
      </c>
      <c r="AL42" s="1">
        <v>7.8634999999999997E-2</v>
      </c>
      <c r="AM42" s="1">
        <v>9.1050000000000006E-2</v>
      </c>
      <c r="AN42" s="1">
        <v>0</v>
      </c>
      <c r="AO42" s="111">
        <v>5.7853729999999999</v>
      </c>
      <c r="AP42" s="1">
        <v>0</v>
      </c>
      <c r="AQ42" s="1">
        <v>0</v>
      </c>
      <c r="AR42" s="1">
        <v>0</v>
      </c>
      <c r="AS42" s="1">
        <v>3.1777899999999999</v>
      </c>
      <c r="AT42" s="1">
        <v>0.69317600000000001</v>
      </c>
      <c r="AU42" s="1">
        <v>0</v>
      </c>
      <c r="AV42" s="111">
        <f t="shared" si="1"/>
        <v>6.6415679999999995</v>
      </c>
      <c r="AW42" s="1">
        <f t="shared" si="2"/>
        <v>0</v>
      </c>
      <c r="AX42" s="1">
        <f t="shared" si="3"/>
        <v>0</v>
      </c>
      <c r="AY42" s="1">
        <f t="shared" si="4"/>
        <v>0</v>
      </c>
      <c r="AZ42" s="1">
        <f t="shared" si="5"/>
        <v>3.2564249999999997</v>
      </c>
      <c r="BA42" s="1">
        <f t="shared" si="6"/>
        <v>0.78422599999999998</v>
      </c>
      <c r="BB42" s="126">
        <f t="shared" si="7"/>
        <v>0</v>
      </c>
    </row>
    <row r="43" spans="1:54" x14ac:dyDescent="0.3">
      <c r="A43" s="1">
        <v>37</v>
      </c>
      <c r="B43" s="1" t="s">
        <v>40</v>
      </c>
      <c r="C43" s="1">
        <v>1136</v>
      </c>
      <c r="D43" s="1">
        <v>5000</v>
      </c>
      <c r="E43" s="1">
        <v>-10.352862</v>
      </c>
      <c r="F43" s="1">
        <v>-1403685.092163</v>
      </c>
      <c r="G43" s="1">
        <v>-1052066.293517</v>
      </c>
      <c r="H43" s="1">
        <v>249.52545799999999</v>
      </c>
      <c r="I43" s="1">
        <v>133.73045300000001</v>
      </c>
      <c r="J43" s="1">
        <v>33.991917999999998</v>
      </c>
      <c r="K43" s="1">
        <v>2.6278899999999998</v>
      </c>
      <c r="L43" s="1">
        <v>1.4010819999999999</v>
      </c>
      <c r="M43" s="111">
        <v>100</v>
      </c>
      <c r="N43" s="1">
        <v>88.178869000000006</v>
      </c>
      <c r="O43" s="1">
        <v>1.1481410000000001</v>
      </c>
      <c r="P43" s="1">
        <v>10.67299</v>
      </c>
      <c r="Q43" s="1">
        <v>0</v>
      </c>
      <c r="R43" s="111">
        <v>43.357202999999998</v>
      </c>
      <c r="S43" s="1">
        <v>2.565064</v>
      </c>
      <c r="T43" s="1">
        <v>15.216946</v>
      </c>
      <c r="U43" s="1">
        <v>0.96468299999999996</v>
      </c>
      <c r="V43" s="1">
        <v>9.4777319999999996</v>
      </c>
      <c r="W43" s="1">
        <v>0.204151</v>
      </c>
      <c r="X43" s="1">
        <v>7.1133369999999996</v>
      </c>
      <c r="Y43" s="1">
        <v>11.022501</v>
      </c>
      <c r="Z43" s="1">
        <v>2.0467780000000002</v>
      </c>
      <c r="AA43" s="1">
        <v>3.6860590000000002</v>
      </c>
      <c r="AB43" s="1">
        <v>1.766178</v>
      </c>
      <c r="AC43" s="1">
        <v>2.5793680000000001</v>
      </c>
      <c r="AD43" s="1">
        <v>0</v>
      </c>
      <c r="AE43" s="1">
        <v>0</v>
      </c>
      <c r="AF43" s="1">
        <v>0</v>
      </c>
      <c r="AG43" s="1">
        <v>0</v>
      </c>
      <c r="AH43" s="111">
        <v>0.91595000000000004</v>
      </c>
      <c r="AI43" s="1">
        <v>0</v>
      </c>
      <c r="AJ43" s="1">
        <v>0</v>
      </c>
      <c r="AK43" s="1">
        <v>0</v>
      </c>
      <c r="AL43" s="1">
        <v>0.13187699999999999</v>
      </c>
      <c r="AM43" s="1">
        <v>0.100315</v>
      </c>
      <c r="AN43" s="1">
        <v>0</v>
      </c>
      <c r="AO43" s="111">
        <v>6.6392939999999996</v>
      </c>
      <c r="AP43" s="1">
        <v>0</v>
      </c>
      <c r="AQ43" s="1">
        <v>0</v>
      </c>
      <c r="AR43" s="1">
        <v>0</v>
      </c>
      <c r="AS43" s="1">
        <v>3.2544930000000001</v>
      </c>
      <c r="AT43" s="1">
        <v>0.77920299999999998</v>
      </c>
      <c r="AU43" s="1">
        <v>0</v>
      </c>
      <c r="AV43" s="111">
        <f t="shared" si="1"/>
        <v>7.5552440000000001</v>
      </c>
      <c r="AW43" s="1">
        <f t="shared" si="2"/>
        <v>0</v>
      </c>
      <c r="AX43" s="1">
        <f t="shared" si="3"/>
        <v>0</v>
      </c>
      <c r="AY43" s="1">
        <f t="shared" si="4"/>
        <v>0</v>
      </c>
      <c r="AZ43" s="1">
        <f t="shared" si="5"/>
        <v>3.3863699999999999</v>
      </c>
      <c r="BA43" s="1">
        <f t="shared" si="6"/>
        <v>0.87951800000000002</v>
      </c>
      <c r="BB43" s="126">
        <f t="shared" si="7"/>
        <v>0</v>
      </c>
    </row>
    <row r="44" spans="1:54" x14ac:dyDescent="0.3">
      <c r="A44" s="1">
        <v>38</v>
      </c>
      <c r="B44" s="1" t="s">
        <v>40</v>
      </c>
      <c r="C44" s="1">
        <v>1134</v>
      </c>
      <c r="D44" s="1">
        <v>5000</v>
      </c>
      <c r="E44" s="1">
        <v>-10.512226999999999</v>
      </c>
      <c r="F44" s="1">
        <v>-1385910.8003499999</v>
      </c>
      <c r="G44" s="1">
        <v>-1039187.185623</v>
      </c>
      <c r="H44" s="1">
        <v>246.401318</v>
      </c>
      <c r="I44" s="1">
        <v>131.90558899999999</v>
      </c>
      <c r="J44" s="1">
        <v>33.603279000000001</v>
      </c>
      <c r="K44" s="1">
        <v>2.6244559999999999</v>
      </c>
      <c r="L44" s="1">
        <v>1.419732</v>
      </c>
      <c r="M44" s="111">
        <v>100</v>
      </c>
      <c r="N44" s="1">
        <v>86.959489000000005</v>
      </c>
      <c r="O44" s="1">
        <v>1.23085</v>
      </c>
      <c r="P44" s="1">
        <v>11.809661</v>
      </c>
      <c r="Q44" s="1">
        <v>0</v>
      </c>
      <c r="R44" s="111">
        <v>43.485866000000001</v>
      </c>
      <c r="S44" s="1">
        <v>2.5115159999999999</v>
      </c>
      <c r="T44" s="1">
        <v>15.301992</v>
      </c>
      <c r="U44" s="1">
        <v>0.90874299999999997</v>
      </c>
      <c r="V44" s="1">
        <v>9.4992640000000002</v>
      </c>
      <c r="W44" s="1">
        <v>0.207014</v>
      </c>
      <c r="X44" s="1">
        <v>7.0470300000000003</v>
      </c>
      <c r="Y44" s="1">
        <v>10.872747</v>
      </c>
      <c r="Z44" s="1">
        <v>2.0729320000000002</v>
      </c>
      <c r="AA44" s="1">
        <v>3.737746</v>
      </c>
      <c r="AB44" s="1">
        <v>1.7416970000000001</v>
      </c>
      <c r="AC44" s="1">
        <v>2.6134539999999999</v>
      </c>
      <c r="AD44" s="1">
        <v>0</v>
      </c>
      <c r="AE44" s="1">
        <v>0</v>
      </c>
      <c r="AF44" s="1">
        <v>0</v>
      </c>
      <c r="AG44" s="1">
        <v>0</v>
      </c>
      <c r="AH44" s="111">
        <v>0.95367900000000005</v>
      </c>
      <c r="AI44" s="1">
        <v>0</v>
      </c>
      <c r="AJ44" s="1">
        <v>0</v>
      </c>
      <c r="AK44" s="1">
        <v>0</v>
      </c>
      <c r="AL44" s="1">
        <v>0.17111399999999999</v>
      </c>
      <c r="AM44" s="1">
        <v>0.106057</v>
      </c>
      <c r="AN44" s="1">
        <v>0</v>
      </c>
      <c r="AO44" s="111">
        <v>7.5507299999999997</v>
      </c>
      <c r="AP44" s="1">
        <v>0</v>
      </c>
      <c r="AQ44" s="1">
        <v>0</v>
      </c>
      <c r="AR44" s="1">
        <v>0</v>
      </c>
      <c r="AS44" s="1">
        <v>3.3844370000000001</v>
      </c>
      <c r="AT44" s="1">
        <v>0.87449399999999999</v>
      </c>
      <c r="AU44" s="1">
        <v>0</v>
      </c>
      <c r="AV44" s="111">
        <f t="shared" si="1"/>
        <v>8.504408999999999</v>
      </c>
      <c r="AW44" s="1">
        <f t="shared" si="2"/>
        <v>0</v>
      </c>
      <c r="AX44" s="1">
        <f t="shared" si="3"/>
        <v>0</v>
      </c>
      <c r="AY44" s="1">
        <f t="shared" si="4"/>
        <v>0</v>
      </c>
      <c r="AZ44" s="1">
        <f t="shared" si="5"/>
        <v>3.5555510000000004</v>
      </c>
      <c r="BA44" s="1">
        <f t="shared" si="6"/>
        <v>0.98055099999999995</v>
      </c>
      <c r="BB44" s="126">
        <f t="shared" si="7"/>
        <v>0</v>
      </c>
    </row>
    <row r="45" spans="1:54" x14ac:dyDescent="0.3">
      <c r="A45" s="1">
        <v>39</v>
      </c>
      <c r="B45" s="1" t="s">
        <v>40</v>
      </c>
      <c r="C45" s="1">
        <v>1132</v>
      </c>
      <c r="D45" s="1">
        <v>5000</v>
      </c>
      <c r="E45" s="1">
        <v>-10.673598999999999</v>
      </c>
      <c r="F45" s="1">
        <v>-1366955.5692390001</v>
      </c>
      <c r="G45" s="1">
        <v>-1025375.472479</v>
      </c>
      <c r="H45" s="1">
        <v>243.091554</v>
      </c>
      <c r="I45" s="1">
        <v>129.99962199999999</v>
      </c>
      <c r="J45" s="1">
        <v>33.190497000000001</v>
      </c>
      <c r="K45" s="1">
        <v>2.6202890000000001</v>
      </c>
      <c r="L45" s="1">
        <v>1.4362200000000001</v>
      </c>
      <c r="M45" s="111">
        <v>100</v>
      </c>
      <c r="N45" s="1">
        <v>85.780531999999994</v>
      </c>
      <c r="O45" s="1">
        <v>1.188153</v>
      </c>
      <c r="P45" s="1">
        <v>13.031314999999999</v>
      </c>
      <c r="Q45" s="1">
        <v>0</v>
      </c>
      <c r="R45" s="111">
        <v>43.610506999999998</v>
      </c>
      <c r="S45" s="1">
        <v>2.4594179999999999</v>
      </c>
      <c r="T45" s="1">
        <v>15.388007</v>
      </c>
      <c r="U45" s="1">
        <v>0.85518499999999997</v>
      </c>
      <c r="V45" s="1">
        <v>9.5192189999999997</v>
      </c>
      <c r="W45" s="1">
        <v>0.20985899999999999</v>
      </c>
      <c r="X45" s="1">
        <v>6.9799389999999999</v>
      </c>
      <c r="Y45" s="1">
        <v>10.724866</v>
      </c>
      <c r="Z45" s="1">
        <v>2.0989149999999999</v>
      </c>
      <c r="AA45" s="1">
        <v>3.7891170000000001</v>
      </c>
      <c r="AB45" s="1">
        <v>1.717625</v>
      </c>
      <c r="AC45" s="1">
        <v>2.6473409999999999</v>
      </c>
      <c r="AD45" s="1">
        <v>0</v>
      </c>
      <c r="AE45" s="1">
        <v>0</v>
      </c>
      <c r="AF45" s="1">
        <v>0</v>
      </c>
      <c r="AG45" s="1">
        <v>0</v>
      </c>
      <c r="AH45" s="111">
        <v>0.92054000000000002</v>
      </c>
      <c r="AI45" s="1">
        <v>0</v>
      </c>
      <c r="AJ45" s="1">
        <v>0</v>
      </c>
      <c r="AK45" s="1">
        <v>0</v>
      </c>
      <c r="AL45" s="1">
        <v>0.16542899999999999</v>
      </c>
      <c r="AM45" s="1">
        <v>0.102184</v>
      </c>
      <c r="AN45" s="1">
        <v>0</v>
      </c>
      <c r="AO45" s="111">
        <v>8.5021679999999993</v>
      </c>
      <c r="AP45" s="1">
        <v>0</v>
      </c>
      <c r="AQ45" s="1">
        <v>0</v>
      </c>
      <c r="AR45" s="1">
        <v>0</v>
      </c>
      <c r="AS45" s="1">
        <v>3.5536189999999999</v>
      </c>
      <c r="AT45" s="1">
        <v>0.97552799999999995</v>
      </c>
      <c r="AU45" s="1">
        <v>0</v>
      </c>
      <c r="AV45" s="111">
        <f t="shared" si="1"/>
        <v>9.4227080000000001</v>
      </c>
      <c r="AW45" s="1">
        <f t="shared" si="2"/>
        <v>0</v>
      </c>
      <c r="AX45" s="1">
        <f t="shared" si="3"/>
        <v>0</v>
      </c>
      <c r="AY45" s="1">
        <f t="shared" si="4"/>
        <v>0</v>
      </c>
      <c r="AZ45" s="1">
        <f t="shared" si="5"/>
        <v>3.7190479999999999</v>
      </c>
      <c r="BA45" s="1">
        <f t="shared" si="6"/>
        <v>1.077712</v>
      </c>
      <c r="BB45" s="126">
        <f t="shared" si="7"/>
        <v>0</v>
      </c>
    </row>
    <row r="46" spans="1:54" x14ac:dyDescent="0.3">
      <c r="A46" s="1">
        <v>40</v>
      </c>
      <c r="B46" s="1" t="s">
        <v>40</v>
      </c>
      <c r="C46" s="1">
        <v>1130</v>
      </c>
      <c r="D46" s="1">
        <v>5000</v>
      </c>
      <c r="E46" s="1">
        <v>-10.835675999999999</v>
      </c>
      <c r="F46" s="1">
        <v>-1348650.5445719999</v>
      </c>
      <c r="G46" s="1">
        <v>-1012043.492406</v>
      </c>
      <c r="H46" s="1">
        <v>239.89384799999999</v>
      </c>
      <c r="I46" s="1">
        <v>128.16082</v>
      </c>
      <c r="J46" s="1">
        <v>32.791727999999999</v>
      </c>
      <c r="K46" s="1">
        <v>2.6162000000000001</v>
      </c>
      <c r="L46" s="1">
        <v>1.4524550000000001</v>
      </c>
      <c r="M46" s="111">
        <v>100</v>
      </c>
      <c r="N46" s="1">
        <v>84.643281999999999</v>
      </c>
      <c r="O46" s="1">
        <v>1.146444</v>
      </c>
      <c r="P46" s="1">
        <v>14.210274</v>
      </c>
      <c r="Q46" s="1">
        <v>0</v>
      </c>
      <c r="R46" s="111">
        <v>43.731513</v>
      </c>
      <c r="S46" s="1">
        <v>2.4080339999999998</v>
      </c>
      <c r="T46" s="1">
        <v>15.473609</v>
      </c>
      <c r="U46" s="1">
        <v>0.80450200000000005</v>
      </c>
      <c r="V46" s="1">
        <v>9.5384860000000007</v>
      </c>
      <c r="W46" s="1">
        <v>0.21267800000000001</v>
      </c>
      <c r="X46" s="1">
        <v>6.9129240000000003</v>
      </c>
      <c r="Y46" s="1">
        <v>10.578552999999999</v>
      </c>
      <c r="Z46" s="1">
        <v>2.1246520000000002</v>
      </c>
      <c r="AA46" s="1">
        <v>3.8400270000000001</v>
      </c>
      <c r="AB46" s="1">
        <v>1.694083</v>
      </c>
      <c r="AC46" s="1">
        <v>2.6809379999999998</v>
      </c>
      <c r="AD46" s="1">
        <v>0</v>
      </c>
      <c r="AE46" s="1">
        <v>0</v>
      </c>
      <c r="AF46" s="1">
        <v>0</v>
      </c>
      <c r="AG46" s="1">
        <v>0</v>
      </c>
      <c r="AH46" s="111">
        <v>0.89109799999999995</v>
      </c>
      <c r="AI46" s="1">
        <v>0</v>
      </c>
      <c r="AJ46" s="1">
        <v>0</v>
      </c>
      <c r="AK46" s="1">
        <v>0</v>
      </c>
      <c r="AL46" s="1">
        <v>0.15722700000000001</v>
      </c>
      <c r="AM46" s="1">
        <v>9.8118999999999998E-2</v>
      </c>
      <c r="AN46" s="1">
        <v>0</v>
      </c>
      <c r="AO46" s="111">
        <v>9.4204690000000006</v>
      </c>
      <c r="AP46" s="1">
        <v>0</v>
      </c>
      <c r="AQ46" s="1">
        <v>0</v>
      </c>
      <c r="AR46" s="1">
        <v>0</v>
      </c>
      <c r="AS46" s="1">
        <v>3.7171159999999999</v>
      </c>
      <c r="AT46" s="1">
        <v>1.072689</v>
      </c>
      <c r="AU46" s="1">
        <v>0</v>
      </c>
      <c r="AV46" s="111">
        <f t="shared" si="1"/>
        <v>10.311567</v>
      </c>
      <c r="AW46" s="1">
        <f t="shared" si="2"/>
        <v>0</v>
      </c>
      <c r="AX46" s="1">
        <f t="shared" si="3"/>
        <v>0</v>
      </c>
      <c r="AY46" s="1">
        <f t="shared" si="4"/>
        <v>0</v>
      </c>
      <c r="AZ46" s="1">
        <f t="shared" si="5"/>
        <v>3.8743429999999996</v>
      </c>
      <c r="BA46" s="1">
        <f t="shared" si="6"/>
        <v>1.1708080000000001</v>
      </c>
      <c r="BB46" s="126">
        <f t="shared" si="7"/>
        <v>0</v>
      </c>
    </row>
    <row r="47" spans="1:54" x14ac:dyDescent="0.3">
      <c r="A47" s="1">
        <v>41</v>
      </c>
      <c r="B47" s="1" t="s">
        <v>40</v>
      </c>
      <c r="C47" s="1">
        <v>1128</v>
      </c>
      <c r="D47" s="1">
        <v>5000</v>
      </c>
      <c r="E47" s="1">
        <v>-10.998289</v>
      </c>
      <c r="F47" s="1">
        <v>-1331006.098151</v>
      </c>
      <c r="G47" s="1">
        <v>-999198.34919800004</v>
      </c>
      <c r="H47" s="1">
        <v>236.81101200000001</v>
      </c>
      <c r="I47" s="1">
        <v>126.390022</v>
      </c>
      <c r="J47" s="1">
        <v>32.407310000000003</v>
      </c>
      <c r="K47" s="1">
        <v>2.612212</v>
      </c>
      <c r="L47" s="1">
        <v>1.4684820000000001</v>
      </c>
      <c r="M47" s="111">
        <v>100</v>
      </c>
      <c r="N47" s="1">
        <v>83.546223999999995</v>
      </c>
      <c r="O47" s="1">
        <v>1.1085259999999999</v>
      </c>
      <c r="P47" s="1">
        <v>15.34525</v>
      </c>
      <c r="Q47" s="1">
        <v>0</v>
      </c>
      <c r="R47" s="111">
        <v>43.848973999999998</v>
      </c>
      <c r="S47" s="1">
        <v>2.3573279999999999</v>
      </c>
      <c r="T47" s="1">
        <v>15.558605999999999</v>
      </c>
      <c r="U47" s="1">
        <v>0.75662499999999999</v>
      </c>
      <c r="V47" s="1">
        <v>9.5571909999999995</v>
      </c>
      <c r="W47" s="1">
        <v>0.215471</v>
      </c>
      <c r="X47" s="1">
        <v>6.8461059999999998</v>
      </c>
      <c r="Y47" s="1">
        <v>10.433809</v>
      </c>
      <c r="Z47" s="1">
        <v>2.1501320000000002</v>
      </c>
      <c r="AA47" s="1">
        <v>3.8904510000000001</v>
      </c>
      <c r="AB47" s="1">
        <v>1.6710780000000001</v>
      </c>
      <c r="AC47" s="1">
        <v>2.7142279999999999</v>
      </c>
      <c r="AD47" s="1">
        <v>0</v>
      </c>
      <c r="AE47" s="1">
        <v>0</v>
      </c>
      <c r="AF47" s="1">
        <v>0</v>
      </c>
      <c r="AG47" s="1">
        <v>0</v>
      </c>
      <c r="AH47" s="111">
        <v>0.86518399999999995</v>
      </c>
      <c r="AI47" s="1">
        <v>0</v>
      </c>
      <c r="AJ47" s="1">
        <v>0</v>
      </c>
      <c r="AK47" s="1">
        <v>0</v>
      </c>
      <c r="AL47" s="1">
        <v>0.14912700000000001</v>
      </c>
      <c r="AM47" s="1">
        <v>9.4214999999999993E-2</v>
      </c>
      <c r="AN47" s="1">
        <v>0</v>
      </c>
      <c r="AO47" s="111">
        <v>10.307055</v>
      </c>
      <c r="AP47" s="1">
        <v>0</v>
      </c>
      <c r="AQ47" s="1">
        <v>0</v>
      </c>
      <c r="AR47" s="1">
        <v>0</v>
      </c>
      <c r="AS47" s="1">
        <v>3.8724099999999999</v>
      </c>
      <c r="AT47" s="1">
        <v>1.1657850000000001</v>
      </c>
      <c r="AU47" s="1">
        <v>0</v>
      </c>
      <c r="AV47" s="111">
        <f t="shared" si="1"/>
        <v>11.172238999999999</v>
      </c>
      <c r="AW47" s="1">
        <f t="shared" si="2"/>
        <v>0</v>
      </c>
      <c r="AX47" s="1">
        <f t="shared" si="3"/>
        <v>0</v>
      </c>
      <c r="AY47" s="1">
        <f t="shared" si="4"/>
        <v>0</v>
      </c>
      <c r="AZ47" s="1">
        <f t="shared" si="5"/>
        <v>4.0215370000000004</v>
      </c>
      <c r="BA47" s="1">
        <f t="shared" si="6"/>
        <v>1.26</v>
      </c>
      <c r="BB47" s="126">
        <f t="shared" si="7"/>
        <v>0</v>
      </c>
    </row>
    <row r="48" spans="1:54" x14ac:dyDescent="0.3">
      <c r="A48" s="1">
        <v>42</v>
      </c>
      <c r="B48" s="1" t="s">
        <v>40</v>
      </c>
      <c r="C48" s="1">
        <v>1126</v>
      </c>
      <c r="D48" s="1">
        <v>5000</v>
      </c>
      <c r="E48" s="1">
        <v>-11.162329</v>
      </c>
      <c r="F48" s="1">
        <v>-1313927.519016</v>
      </c>
      <c r="G48" s="1">
        <v>-986769.10438999999</v>
      </c>
      <c r="H48" s="1">
        <v>233.826548</v>
      </c>
      <c r="I48" s="1">
        <v>124.675612</v>
      </c>
      <c r="J48" s="1">
        <v>32.034996999999997</v>
      </c>
      <c r="K48" s="1">
        <v>2.6083249999999998</v>
      </c>
      <c r="L48" s="1">
        <v>1.484464</v>
      </c>
      <c r="M48" s="111">
        <v>100</v>
      </c>
      <c r="N48" s="1">
        <v>82.479474999999994</v>
      </c>
      <c r="O48" s="1">
        <v>1.0782160000000001</v>
      </c>
      <c r="P48" s="1">
        <v>16.442309000000002</v>
      </c>
      <c r="Q48" s="1">
        <v>0</v>
      </c>
      <c r="R48" s="111">
        <v>43.965387</v>
      </c>
      <c r="S48" s="1">
        <v>2.3087819999999999</v>
      </c>
      <c r="T48" s="1">
        <v>15.638657</v>
      </c>
      <c r="U48" s="1">
        <v>0.71125300000000002</v>
      </c>
      <c r="V48" s="1">
        <v>9.5762219999999996</v>
      </c>
      <c r="W48" s="1">
        <v>0.21825800000000001</v>
      </c>
      <c r="X48" s="1">
        <v>6.7779319999999998</v>
      </c>
      <c r="Y48" s="1">
        <v>10.291048</v>
      </c>
      <c r="Z48" s="1">
        <v>2.1755559999999998</v>
      </c>
      <c r="AA48" s="1">
        <v>3.9407679999999998</v>
      </c>
      <c r="AB48" s="1">
        <v>1.648666</v>
      </c>
      <c r="AC48" s="1">
        <v>2.7474699999999999</v>
      </c>
      <c r="AD48" s="1">
        <v>0</v>
      </c>
      <c r="AE48" s="1">
        <v>0</v>
      </c>
      <c r="AF48" s="1">
        <v>0</v>
      </c>
      <c r="AG48" s="1">
        <v>0</v>
      </c>
      <c r="AH48" s="111">
        <v>0.84035000000000004</v>
      </c>
      <c r="AI48" s="1">
        <v>0</v>
      </c>
      <c r="AJ48" s="1">
        <v>0</v>
      </c>
      <c r="AK48" s="1">
        <v>0</v>
      </c>
      <c r="AL48" s="1">
        <v>0.147177</v>
      </c>
      <c r="AM48" s="1">
        <v>9.0689000000000006E-2</v>
      </c>
      <c r="AN48" s="1">
        <v>0</v>
      </c>
      <c r="AO48" s="111">
        <v>11.167726999999999</v>
      </c>
      <c r="AP48" s="1">
        <v>0</v>
      </c>
      <c r="AQ48" s="1">
        <v>0</v>
      </c>
      <c r="AR48" s="1">
        <v>0</v>
      </c>
      <c r="AS48" s="1">
        <v>4.0196050000000003</v>
      </c>
      <c r="AT48" s="1">
        <v>1.254977</v>
      </c>
      <c r="AU48" s="1">
        <v>0</v>
      </c>
      <c r="AV48" s="111">
        <f t="shared" si="1"/>
        <v>12.008077</v>
      </c>
      <c r="AW48" s="1">
        <f t="shared" si="2"/>
        <v>0</v>
      </c>
      <c r="AX48" s="1">
        <f t="shared" si="3"/>
        <v>0</v>
      </c>
      <c r="AY48" s="1">
        <f t="shared" si="4"/>
        <v>0</v>
      </c>
      <c r="AZ48" s="1">
        <f t="shared" si="5"/>
        <v>4.1667820000000004</v>
      </c>
      <c r="BA48" s="1">
        <f t="shared" si="6"/>
        <v>1.345666</v>
      </c>
      <c r="BB48" s="126">
        <f t="shared" si="7"/>
        <v>0</v>
      </c>
    </row>
    <row r="49" spans="1:54" x14ac:dyDescent="0.3">
      <c r="A49" s="1">
        <v>43</v>
      </c>
      <c r="B49" s="1" t="s">
        <v>40</v>
      </c>
      <c r="C49" s="1">
        <v>1124</v>
      </c>
      <c r="D49" s="1">
        <v>5000</v>
      </c>
      <c r="E49" s="1">
        <v>-11.332547999999999</v>
      </c>
      <c r="F49" s="1">
        <v>-1297304.1925649999</v>
      </c>
      <c r="G49" s="1">
        <v>-974686.80771900003</v>
      </c>
      <c r="H49" s="1">
        <v>230.911058</v>
      </c>
      <c r="I49" s="1">
        <v>122.98536300000001</v>
      </c>
      <c r="J49" s="1">
        <v>31.670406</v>
      </c>
      <c r="K49" s="1">
        <v>2.6047199999999999</v>
      </c>
      <c r="L49" s="1">
        <v>1.501687</v>
      </c>
      <c r="M49" s="111">
        <v>100</v>
      </c>
      <c r="N49" s="1">
        <v>81.393561000000005</v>
      </c>
      <c r="O49" s="1">
        <v>1.098989</v>
      </c>
      <c r="P49" s="1">
        <v>17.507449000000001</v>
      </c>
      <c r="Q49" s="1">
        <v>0</v>
      </c>
      <c r="R49" s="111">
        <v>44.096918000000002</v>
      </c>
      <c r="S49" s="1">
        <v>2.2699530000000001</v>
      </c>
      <c r="T49" s="1">
        <v>15.686005</v>
      </c>
      <c r="U49" s="1">
        <v>0.66759800000000002</v>
      </c>
      <c r="V49" s="1">
        <v>9.6016530000000007</v>
      </c>
      <c r="W49" s="1">
        <v>0.22117000000000001</v>
      </c>
      <c r="X49" s="1">
        <v>6.6995779999999998</v>
      </c>
      <c r="Y49" s="1">
        <v>10.151960000000001</v>
      </c>
      <c r="Z49" s="1">
        <v>2.2021799999999998</v>
      </c>
      <c r="AA49" s="1">
        <v>3.993344</v>
      </c>
      <c r="AB49" s="1">
        <v>1.627348</v>
      </c>
      <c r="AC49" s="1">
        <v>2.7822930000000001</v>
      </c>
      <c r="AD49" s="1">
        <v>0</v>
      </c>
      <c r="AE49" s="1">
        <v>0</v>
      </c>
      <c r="AF49" s="1">
        <v>0</v>
      </c>
      <c r="AG49" s="1">
        <v>0</v>
      </c>
      <c r="AH49" s="111">
        <v>0.83121699999999998</v>
      </c>
      <c r="AI49" s="1">
        <v>0</v>
      </c>
      <c r="AJ49" s="1">
        <v>0</v>
      </c>
      <c r="AK49" s="1">
        <v>0</v>
      </c>
      <c r="AL49" s="1">
        <v>0.17957500000000001</v>
      </c>
      <c r="AM49" s="1">
        <v>8.8197999999999999E-2</v>
      </c>
      <c r="AN49" s="1">
        <v>0</v>
      </c>
      <c r="AO49" s="111">
        <v>12.003568</v>
      </c>
      <c r="AP49" s="1">
        <v>0</v>
      </c>
      <c r="AQ49" s="1">
        <v>0</v>
      </c>
      <c r="AR49" s="1">
        <v>0</v>
      </c>
      <c r="AS49" s="1">
        <v>4.1632389999999999</v>
      </c>
      <c r="AT49" s="1">
        <v>1.340643</v>
      </c>
      <c r="AU49" s="1">
        <v>0</v>
      </c>
      <c r="AV49" s="111">
        <f t="shared" si="1"/>
        <v>12.834785</v>
      </c>
      <c r="AW49" s="1">
        <f t="shared" si="2"/>
        <v>0</v>
      </c>
      <c r="AX49" s="1">
        <f t="shared" si="3"/>
        <v>0</v>
      </c>
      <c r="AY49" s="1">
        <f t="shared" si="4"/>
        <v>0</v>
      </c>
      <c r="AZ49" s="1">
        <f t="shared" si="5"/>
        <v>4.3428139999999997</v>
      </c>
      <c r="BA49" s="1">
        <f t="shared" si="6"/>
        <v>1.428841</v>
      </c>
      <c r="BB49" s="126">
        <f t="shared" si="7"/>
        <v>0</v>
      </c>
    </row>
    <row r="50" spans="1:54" x14ac:dyDescent="0.3">
      <c r="A50" s="1">
        <v>44</v>
      </c>
      <c r="B50" s="1" t="s">
        <v>40</v>
      </c>
      <c r="C50" s="1">
        <v>1122</v>
      </c>
      <c r="D50" s="1">
        <v>5000</v>
      </c>
      <c r="E50" s="1">
        <v>-11.505454</v>
      </c>
      <c r="F50" s="1">
        <v>-1280205.7058880001</v>
      </c>
      <c r="G50" s="1">
        <v>-962173.16405899997</v>
      </c>
      <c r="H50" s="1">
        <v>227.955805</v>
      </c>
      <c r="I50" s="1">
        <v>121.275223</v>
      </c>
      <c r="J50" s="1">
        <v>31.300808</v>
      </c>
      <c r="K50" s="1">
        <v>2.600784</v>
      </c>
      <c r="L50" s="1">
        <v>1.5179530000000001</v>
      </c>
      <c r="M50" s="111">
        <v>100</v>
      </c>
      <c r="N50" s="1">
        <v>80.338820999999996</v>
      </c>
      <c r="O50" s="1">
        <v>1.067817</v>
      </c>
      <c r="P50" s="1">
        <v>18.593361999999999</v>
      </c>
      <c r="Q50" s="1">
        <v>0</v>
      </c>
      <c r="R50" s="111">
        <v>44.226858</v>
      </c>
      <c r="S50" s="1">
        <v>2.2316590000000001</v>
      </c>
      <c r="T50" s="1">
        <v>15.732716</v>
      </c>
      <c r="U50" s="1">
        <v>0.62582899999999997</v>
      </c>
      <c r="V50" s="1">
        <v>9.6257180000000009</v>
      </c>
      <c r="W50" s="1">
        <v>0.22407299999999999</v>
      </c>
      <c r="X50" s="1">
        <v>6.6207010000000004</v>
      </c>
      <c r="Y50" s="1">
        <v>10.014481999999999</v>
      </c>
      <c r="Z50" s="1">
        <v>2.2287219999999999</v>
      </c>
      <c r="AA50" s="1">
        <v>4.0457710000000002</v>
      </c>
      <c r="AB50" s="1">
        <v>1.606438</v>
      </c>
      <c r="AC50" s="1">
        <v>2.8170320000000002</v>
      </c>
      <c r="AD50" s="1">
        <v>0</v>
      </c>
      <c r="AE50" s="1">
        <v>0</v>
      </c>
      <c r="AF50" s="1">
        <v>0</v>
      </c>
      <c r="AG50" s="1">
        <v>0</v>
      </c>
      <c r="AH50" s="111">
        <v>0.80728299999999997</v>
      </c>
      <c r="AI50" s="1">
        <v>0</v>
      </c>
      <c r="AJ50" s="1">
        <v>0</v>
      </c>
      <c r="AK50" s="1">
        <v>0</v>
      </c>
      <c r="AL50" s="1">
        <v>0.17538400000000001</v>
      </c>
      <c r="AM50" s="1">
        <v>8.5150000000000003E-2</v>
      </c>
      <c r="AN50" s="1">
        <v>0</v>
      </c>
      <c r="AO50" s="111">
        <v>12.830273999999999</v>
      </c>
      <c r="AP50" s="1">
        <v>0</v>
      </c>
      <c r="AQ50" s="1">
        <v>0</v>
      </c>
      <c r="AR50" s="1">
        <v>0</v>
      </c>
      <c r="AS50" s="1">
        <v>4.3392710000000001</v>
      </c>
      <c r="AT50" s="1">
        <v>1.4238170000000001</v>
      </c>
      <c r="AU50" s="1">
        <v>0</v>
      </c>
      <c r="AV50" s="111">
        <f t="shared" si="1"/>
        <v>13.637556999999999</v>
      </c>
      <c r="AW50" s="1">
        <f t="shared" si="2"/>
        <v>0</v>
      </c>
      <c r="AX50" s="1">
        <f t="shared" si="3"/>
        <v>0</v>
      </c>
      <c r="AY50" s="1">
        <f t="shared" si="4"/>
        <v>0</v>
      </c>
      <c r="AZ50" s="1">
        <f t="shared" si="5"/>
        <v>4.5146550000000003</v>
      </c>
      <c r="BA50" s="1">
        <f t="shared" si="6"/>
        <v>1.5089670000000002</v>
      </c>
      <c r="BB50" s="126">
        <f t="shared" si="7"/>
        <v>0</v>
      </c>
    </row>
    <row r="51" spans="1:54" x14ac:dyDescent="0.3">
      <c r="A51" s="1">
        <v>45</v>
      </c>
      <c r="B51" s="1" t="s">
        <v>40</v>
      </c>
      <c r="C51" s="1">
        <v>1120</v>
      </c>
      <c r="D51" s="1">
        <v>5000</v>
      </c>
      <c r="E51" s="1">
        <v>-11.681108999999999</v>
      </c>
      <c r="F51" s="1">
        <v>-1263588.37097</v>
      </c>
      <c r="G51" s="1">
        <v>-950013.21632600005</v>
      </c>
      <c r="H51" s="1">
        <v>225.08355499999999</v>
      </c>
      <c r="I51" s="1">
        <v>119.61443800000001</v>
      </c>
      <c r="J51" s="1">
        <v>30.941673000000002</v>
      </c>
      <c r="K51" s="1">
        <v>2.5968830000000001</v>
      </c>
      <c r="L51" s="1">
        <v>1.534122</v>
      </c>
      <c r="M51" s="111">
        <v>100</v>
      </c>
      <c r="N51" s="1">
        <v>79.314404999999994</v>
      </c>
      <c r="O51" s="1">
        <v>1.0374920000000001</v>
      </c>
      <c r="P51" s="1">
        <v>19.648102999999999</v>
      </c>
      <c r="Q51" s="1">
        <v>0</v>
      </c>
      <c r="R51" s="111">
        <v>44.355172000000003</v>
      </c>
      <c r="S51" s="1">
        <v>2.1939139999999999</v>
      </c>
      <c r="T51" s="1">
        <v>15.778759000000001</v>
      </c>
      <c r="U51" s="1">
        <v>0.58591499999999996</v>
      </c>
      <c r="V51" s="1">
        <v>9.6484520000000007</v>
      </c>
      <c r="W51" s="1">
        <v>0.226968</v>
      </c>
      <c r="X51" s="1">
        <v>6.5413750000000004</v>
      </c>
      <c r="Y51" s="1">
        <v>9.878641</v>
      </c>
      <c r="Z51" s="1">
        <v>2.255172</v>
      </c>
      <c r="AA51" s="1">
        <v>4.0980259999999999</v>
      </c>
      <c r="AB51" s="1">
        <v>1.5859350000000001</v>
      </c>
      <c r="AC51" s="1">
        <v>2.8516710000000001</v>
      </c>
      <c r="AD51" s="1">
        <v>0</v>
      </c>
      <c r="AE51" s="1">
        <v>0</v>
      </c>
      <c r="AF51" s="1">
        <v>0</v>
      </c>
      <c r="AG51" s="1">
        <v>0</v>
      </c>
      <c r="AH51" s="111">
        <v>0.78409399999999996</v>
      </c>
      <c r="AI51" s="1">
        <v>0</v>
      </c>
      <c r="AJ51" s="1">
        <v>0</v>
      </c>
      <c r="AK51" s="1">
        <v>0</v>
      </c>
      <c r="AL51" s="1">
        <v>0.171184</v>
      </c>
      <c r="AM51" s="1">
        <v>8.2213999999999995E-2</v>
      </c>
      <c r="AN51" s="1">
        <v>0</v>
      </c>
      <c r="AO51" s="111">
        <v>13.633048</v>
      </c>
      <c r="AP51" s="1">
        <v>0</v>
      </c>
      <c r="AQ51" s="1">
        <v>0</v>
      </c>
      <c r="AR51" s="1">
        <v>0</v>
      </c>
      <c r="AS51" s="1">
        <v>4.5111109999999996</v>
      </c>
      <c r="AT51" s="1">
        <v>1.5039439999999999</v>
      </c>
      <c r="AU51" s="1">
        <v>0</v>
      </c>
      <c r="AV51" s="111">
        <f t="shared" si="1"/>
        <v>14.417142</v>
      </c>
      <c r="AW51" s="1">
        <f t="shared" si="2"/>
        <v>0</v>
      </c>
      <c r="AX51" s="1">
        <f t="shared" si="3"/>
        <v>0</v>
      </c>
      <c r="AY51" s="1">
        <f t="shared" si="4"/>
        <v>0</v>
      </c>
      <c r="AZ51" s="1">
        <f t="shared" si="5"/>
        <v>4.6822949999999999</v>
      </c>
      <c r="BA51" s="1">
        <f t="shared" si="6"/>
        <v>1.586158</v>
      </c>
      <c r="BB51" s="126">
        <f t="shared" si="7"/>
        <v>0</v>
      </c>
    </row>
    <row r="52" spans="1:54" x14ac:dyDescent="0.3">
      <c r="A52" s="1">
        <v>46</v>
      </c>
      <c r="B52" s="1" t="s">
        <v>40</v>
      </c>
      <c r="C52" s="1">
        <v>1118</v>
      </c>
      <c r="D52" s="1">
        <v>5000</v>
      </c>
      <c r="E52" s="1">
        <v>-11.859582</v>
      </c>
      <c r="F52" s="1">
        <v>-1247439.121917</v>
      </c>
      <c r="G52" s="1">
        <v>-938197.57920299994</v>
      </c>
      <c r="H52" s="1">
        <v>222.29201900000001</v>
      </c>
      <c r="I52" s="1">
        <v>118.00164700000001</v>
      </c>
      <c r="J52" s="1">
        <v>30.592711000000001</v>
      </c>
      <c r="K52" s="1">
        <v>2.593019</v>
      </c>
      <c r="L52" s="1">
        <v>1.550192</v>
      </c>
      <c r="M52" s="111">
        <v>100</v>
      </c>
      <c r="N52" s="1">
        <v>78.319461000000004</v>
      </c>
      <c r="O52" s="1">
        <v>1.0080199999999999</v>
      </c>
      <c r="P52" s="1">
        <v>20.672519000000001</v>
      </c>
      <c r="Q52" s="1">
        <v>0</v>
      </c>
      <c r="R52" s="111">
        <v>44.481838000000003</v>
      </c>
      <c r="S52" s="1">
        <v>2.1567249999999998</v>
      </c>
      <c r="T52" s="1">
        <v>15.824109</v>
      </c>
      <c r="U52" s="1">
        <v>0.54782399999999998</v>
      </c>
      <c r="V52" s="1">
        <v>9.6698880000000003</v>
      </c>
      <c r="W52" s="1">
        <v>0.229851</v>
      </c>
      <c r="X52" s="1">
        <v>6.4616720000000001</v>
      </c>
      <c r="Y52" s="1">
        <v>9.7444590000000009</v>
      </c>
      <c r="Z52" s="1">
        <v>2.281517</v>
      </c>
      <c r="AA52" s="1">
        <v>4.1500859999999999</v>
      </c>
      <c r="AB52" s="1">
        <v>1.565836</v>
      </c>
      <c r="AC52" s="1">
        <v>2.8861949999999998</v>
      </c>
      <c r="AD52" s="1">
        <v>0</v>
      </c>
      <c r="AE52" s="1">
        <v>0</v>
      </c>
      <c r="AF52" s="1">
        <v>0</v>
      </c>
      <c r="AG52" s="1">
        <v>0</v>
      </c>
      <c r="AH52" s="111">
        <v>0.76164299999999996</v>
      </c>
      <c r="AI52" s="1">
        <v>0</v>
      </c>
      <c r="AJ52" s="1">
        <v>0</v>
      </c>
      <c r="AK52" s="1">
        <v>0</v>
      </c>
      <c r="AL52" s="1">
        <v>0.166989</v>
      </c>
      <c r="AM52" s="1">
        <v>7.9388E-2</v>
      </c>
      <c r="AN52" s="1">
        <v>0</v>
      </c>
      <c r="AO52" s="111">
        <v>14.412633</v>
      </c>
      <c r="AP52" s="1">
        <v>0</v>
      </c>
      <c r="AQ52" s="1">
        <v>0</v>
      </c>
      <c r="AR52" s="1">
        <v>0</v>
      </c>
      <c r="AS52" s="1">
        <v>4.6787510000000001</v>
      </c>
      <c r="AT52" s="1">
        <v>1.581135</v>
      </c>
      <c r="AU52" s="1">
        <v>0</v>
      </c>
      <c r="AV52" s="111">
        <f t="shared" si="1"/>
        <v>15.174275999999999</v>
      </c>
      <c r="AW52" s="1">
        <f t="shared" si="2"/>
        <v>0</v>
      </c>
      <c r="AX52" s="1">
        <f t="shared" si="3"/>
        <v>0</v>
      </c>
      <c r="AY52" s="1">
        <f t="shared" si="4"/>
        <v>0</v>
      </c>
      <c r="AZ52" s="1">
        <f t="shared" si="5"/>
        <v>4.8457400000000002</v>
      </c>
      <c r="BA52" s="1">
        <f t="shared" si="6"/>
        <v>1.660523</v>
      </c>
      <c r="BB52" s="126">
        <f t="shared" si="7"/>
        <v>0</v>
      </c>
    </row>
    <row r="53" spans="1:54" x14ac:dyDescent="0.3">
      <c r="A53" s="1">
        <v>47</v>
      </c>
      <c r="B53" s="1" t="s">
        <v>40</v>
      </c>
      <c r="C53" s="1">
        <v>1116</v>
      </c>
      <c r="D53" s="1">
        <v>5000</v>
      </c>
      <c r="E53" s="1">
        <v>-12.040953999999999</v>
      </c>
      <c r="F53" s="1">
        <v>-1231744.8556280001</v>
      </c>
      <c r="G53" s="1">
        <v>-926716.82129800005</v>
      </c>
      <c r="H53" s="1">
        <v>219.57890399999999</v>
      </c>
      <c r="I53" s="1">
        <v>116.435483</v>
      </c>
      <c r="J53" s="1">
        <v>30.253634000000002</v>
      </c>
      <c r="K53" s="1">
        <v>2.589194</v>
      </c>
      <c r="L53" s="1">
        <v>1.5661609999999999</v>
      </c>
      <c r="M53" s="111">
        <v>100</v>
      </c>
      <c r="N53" s="1">
        <v>77.353136000000006</v>
      </c>
      <c r="O53" s="1">
        <v>0.97940199999999999</v>
      </c>
      <c r="P53" s="1">
        <v>21.667462</v>
      </c>
      <c r="Q53" s="1">
        <v>0</v>
      </c>
      <c r="R53" s="111">
        <v>44.606834999999997</v>
      </c>
      <c r="S53" s="1">
        <v>2.120101</v>
      </c>
      <c r="T53" s="1">
        <v>15.868741</v>
      </c>
      <c r="U53" s="1">
        <v>0.51151800000000003</v>
      </c>
      <c r="V53" s="1">
        <v>9.6900600000000008</v>
      </c>
      <c r="W53" s="1">
        <v>0.23272200000000001</v>
      </c>
      <c r="X53" s="1">
        <v>6.381659</v>
      </c>
      <c r="Y53" s="1">
        <v>9.6119559999999993</v>
      </c>
      <c r="Z53" s="1">
        <v>2.3077480000000001</v>
      </c>
      <c r="AA53" s="1">
        <v>4.2019310000000001</v>
      </c>
      <c r="AB53" s="1">
        <v>1.546138</v>
      </c>
      <c r="AC53" s="1">
        <v>2.9205899999999998</v>
      </c>
      <c r="AD53" s="1">
        <v>0</v>
      </c>
      <c r="AE53" s="1">
        <v>0</v>
      </c>
      <c r="AF53" s="1">
        <v>0</v>
      </c>
      <c r="AG53" s="1">
        <v>0</v>
      </c>
      <c r="AH53" s="111">
        <v>0.73992199999999997</v>
      </c>
      <c r="AI53" s="1">
        <v>0</v>
      </c>
      <c r="AJ53" s="1">
        <v>0</v>
      </c>
      <c r="AK53" s="1">
        <v>0</v>
      </c>
      <c r="AL53" s="1">
        <v>0.16281100000000001</v>
      </c>
      <c r="AM53" s="1">
        <v>7.6669000000000001E-2</v>
      </c>
      <c r="AN53" s="1">
        <v>0</v>
      </c>
      <c r="AO53" s="111">
        <v>15.169767</v>
      </c>
      <c r="AP53" s="1">
        <v>0</v>
      </c>
      <c r="AQ53" s="1">
        <v>0</v>
      </c>
      <c r="AR53" s="1">
        <v>0</v>
      </c>
      <c r="AS53" s="1">
        <v>4.8421960000000004</v>
      </c>
      <c r="AT53" s="1">
        <v>1.6554990000000001</v>
      </c>
      <c r="AU53" s="1">
        <v>0</v>
      </c>
      <c r="AV53" s="111">
        <f t="shared" si="1"/>
        <v>15.909689</v>
      </c>
      <c r="AW53" s="1">
        <f t="shared" si="2"/>
        <v>0</v>
      </c>
      <c r="AX53" s="1">
        <f t="shared" si="3"/>
        <v>0</v>
      </c>
      <c r="AY53" s="1">
        <f t="shared" si="4"/>
        <v>0</v>
      </c>
      <c r="AZ53" s="1">
        <f t="shared" si="5"/>
        <v>5.005007</v>
      </c>
      <c r="BA53" s="1">
        <f t="shared" si="6"/>
        <v>1.7321680000000002</v>
      </c>
      <c r="BB53" s="126">
        <f t="shared" si="7"/>
        <v>0</v>
      </c>
    </row>
    <row r="54" spans="1:54" x14ac:dyDescent="0.3">
      <c r="A54" s="1">
        <v>48</v>
      </c>
      <c r="B54" s="1" t="s">
        <v>40</v>
      </c>
      <c r="C54" s="1">
        <v>1114</v>
      </c>
      <c r="D54" s="1">
        <v>5000</v>
      </c>
      <c r="E54" s="1">
        <v>-12.225315</v>
      </c>
      <c r="F54" s="1">
        <v>-1216492.463281</v>
      </c>
      <c r="G54" s="1">
        <v>-915561.48820300004</v>
      </c>
      <c r="H54" s="1">
        <v>216.941913</v>
      </c>
      <c r="I54" s="1">
        <v>114.914581</v>
      </c>
      <c r="J54" s="1">
        <v>29.924154000000001</v>
      </c>
      <c r="K54" s="1">
        <v>2.58541</v>
      </c>
      <c r="L54" s="1">
        <v>1.5820270000000001</v>
      </c>
      <c r="M54" s="111">
        <v>100</v>
      </c>
      <c r="N54" s="1">
        <v>76.414574000000002</v>
      </c>
      <c r="O54" s="1">
        <v>0.95163799999999998</v>
      </c>
      <c r="P54" s="1">
        <v>22.633787999999999</v>
      </c>
      <c r="Q54" s="1">
        <v>0</v>
      </c>
      <c r="R54" s="111">
        <v>44.730148999999997</v>
      </c>
      <c r="S54" s="1">
        <v>2.0840480000000001</v>
      </c>
      <c r="T54" s="1">
        <v>15.912639</v>
      </c>
      <c r="U54" s="1">
        <v>0.47695599999999999</v>
      </c>
      <c r="V54" s="1">
        <v>9.7090029999999992</v>
      </c>
      <c r="W54" s="1">
        <v>0.23558100000000001</v>
      </c>
      <c r="X54" s="1">
        <v>6.3014020000000004</v>
      </c>
      <c r="Y54" s="1">
        <v>9.4811490000000003</v>
      </c>
      <c r="Z54" s="1">
        <v>2.3338559999999999</v>
      </c>
      <c r="AA54" s="1">
        <v>4.2535410000000002</v>
      </c>
      <c r="AB54" s="1">
        <v>1.526837</v>
      </c>
      <c r="AC54" s="1">
        <v>2.9548420000000002</v>
      </c>
      <c r="AD54" s="1">
        <v>0</v>
      </c>
      <c r="AE54" s="1">
        <v>0</v>
      </c>
      <c r="AF54" s="1">
        <v>0</v>
      </c>
      <c r="AG54" s="1">
        <v>0</v>
      </c>
      <c r="AH54" s="111">
        <v>0.71892299999999998</v>
      </c>
      <c r="AI54" s="1">
        <v>0</v>
      </c>
      <c r="AJ54" s="1">
        <v>0</v>
      </c>
      <c r="AK54" s="1">
        <v>0</v>
      </c>
      <c r="AL54" s="1">
        <v>0.15865899999999999</v>
      </c>
      <c r="AM54" s="1">
        <v>7.4055999999999997E-2</v>
      </c>
      <c r="AN54" s="1">
        <v>0</v>
      </c>
      <c r="AO54" s="111">
        <v>15.905181000000001</v>
      </c>
      <c r="AP54" s="1">
        <v>0</v>
      </c>
      <c r="AQ54" s="1">
        <v>0</v>
      </c>
      <c r="AR54" s="1">
        <v>0</v>
      </c>
      <c r="AS54" s="1">
        <v>5.0014609999999999</v>
      </c>
      <c r="AT54" s="1">
        <v>1.7271449999999999</v>
      </c>
      <c r="AU54" s="1">
        <v>0</v>
      </c>
      <c r="AV54" s="111">
        <f t="shared" si="1"/>
        <v>16.624103999999999</v>
      </c>
      <c r="AW54" s="1">
        <f t="shared" si="2"/>
        <v>0</v>
      </c>
      <c r="AX54" s="1">
        <f t="shared" si="3"/>
        <v>0</v>
      </c>
      <c r="AY54" s="1">
        <f t="shared" si="4"/>
        <v>0</v>
      </c>
      <c r="AZ54" s="1">
        <f t="shared" si="5"/>
        <v>5.16012</v>
      </c>
      <c r="BA54" s="1">
        <f t="shared" si="6"/>
        <v>1.8012009999999998</v>
      </c>
      <c r="BB54" s="126">
        <f t="shared" si="7"/>
        <v>0</v>
      </c>
    </row>
    <row r="55" spans="1:54" x14ac:dyDescent="0.3">
      <c r="A55" s="1">
        <v>49</v>
      </c>
      <c r="B55" s="1" t="s">
        <v>40</v>
      </c>
      <c r="C55" s="1">
        <v>1112</v>
      </c>
      <c r="D55" s="1">
        <v>5000</v>
      </c>
      <c r="E55" s="1">
        <v>-12.412769000000001</v>
      </c>
      <c r="F55" s="1">
        <v>-1201668.8613700001</v>
      </c>
      <c r="G55" s="1">
        <v>-904722.12538700004</v>
      </c>
      <c r="H55" s="1">
        <v>214.378758</v>
      </c>
      <c r="I55" s="1">
        <v>113.437574</v>
      </c>
      <c r="J55" s="1">
        <v>29.603982999999999</v>
      </c>
      <c r="K55" s="1">
        <v>2.5816680000000001</v>
      </c>
      <c r="L55" s="1">
        <v>1.597791</v>
      </c>
      <c r="M55" s="111">
        <v>100</v>
      </c>
      <c r="N55" s="1">
        <v>75.502926000000002</v>
      </c>
      <c r="O55" s="1">
        <v>0.92472600000000005</v>
      </c>
      <c r="P55" s="1">
        <v>23.572348999999999</v>
      </c>
      <c r="Q55" s="1">
        <v>0</v>
      </c>
      <c r="R55" s="111">
        <v>44.851770999999999</v>
      </c>
      <c r="S55" s="1">
        <v>2.0485669999999998</v>
      </c>
      <c r="T55" s="1">
        <v>15.955787000000001</v>
      </c>
      <c r="U55" s="1">
        <v>0.44409300000000002</v>
      </c>
      <c r="V55" s="1">
        <v>9.7267480000000006</v>
      </c>
      <c r="W55" s="1">
        <v>0.238425</v>
      </c>
      <c r="X55" s="1">
        <v>6.2209599999999998</v>
      </c>
      <c r="Y55" s="1">
        <v>9.3520509999999994</v>
      </c>
      <c r="Z55" s="1">
        <v>2.3598309999999998</v>
      </c>
      <c r="AA55" s="1">
        <v>4.3048989999999998</v>
      </c>
      <c r="AB55" s="1">
        <v>1.507927</v>
      </c>
      <c r="AC55" s="1">
        <v>2.9889399999999999</v>
      </c>
      <c r="AD55" s="1">
        <v>0</v>
      </c>
      <c r="AE55" s="1">
        <v>0</v>
      </c>
      <c r="AF55" s="1">
        <v>0</v>
      </c>
      <c r="AG55" s="1">
        <v>0</v>
      </c>
      <c r="AH55" s="111">
        <v>0.69863699999999995</v>
      </c>
      <c r="AI55" s="1">
        <v>0</v>
      </c>
      <c r="AJ55" s="1">
        <v>0</v>
      </c>
      <c r="AK55" s="1">
        <v>0</v>
      </c>
      <c r="AL55" s="1">
        <v>0.15454300000000001</v>
      </c>
      <c r="AM55" s="1">
        <v>7.1544999999999997E-2</v>
      </c>
      <c r="AN55" s="1">
        <v>0</v>
      </c>
      <c r="AO55" s="111">
        <v>16.619596999999999</v>
      </c>
      <c r="AP55" s="1">
        <v>0</v>
      </c>
      <c r="AQ55" s="1">
        <v>0</v>
      </c>
      <c r="AR55" s="1">
        <v>0</v>
      </c>
      <c r="AS55" s="1">
        <v>5.156574</v>
      </c>
      <c r="AT55" s="1">
        <v>1.7961780000000001</v>
      </c>
      <c r="AU55" s="1">
        <v>0</v>
      </c>
      <c r="AV55" s="111">
        <f t="shared" si="1"/>
        <v>17.318234</v>
      </c>
      <c r="AW55" s="1">
        <f t="shared" si="2"/>
        <v>0</v>
      </c>
      <c r="AX55" s="1">
        <f t="shared" si="3"/>
        <v>0</v>
      </c>
      <c r="AY55" s="1">
        <f t="shared" si="4"/>
        <v>0</v>
      </c>
      <c r="AZ55" s="1">
        <f t="shared" si="5"/>
        <v>5.3111170000000003</v>
      </c>
      <c r="BA55" s="1">
        <f t="shared" si="6"/>
        <v>1.867723</v>
      </c>
      <c r="BB55" s="126">
        <f t="shared" si="7"/>
        <v>0</v>
      </c>
    </row>
    <row r="56" spans="1:54" x14ac:dyDescent="0.3">
      <c r="A56" s="1">
        <v>50</v>
      </c>
      <c r="B56" s="1" t="s">
        <v>40</v>
      </c>
      <c r="C56" s="1">
        <v>1110</v>
      </c>
      <c r="D56" s="1">
        <v>5000</v>
      </c>
      <c r="E56" s="1">
        <v>-12.603427999999999</v>
      </c>
      <c r="F56" s="1">
        <v>-1187261.0216359999</v>
      </c>
      <c r="G56" s="1">
        <v>-894189.300452</v>
      </c>
      <c r="H56" s="1">
        <v>211.887157</v>
      </c>
      <c r="I56" s="1">
        <v>112.00310399999999</v>
      </c>
      <c r="J56" s="1">
        <v>29.292833000000002</v>
      </c>
      <c r="K56" s="1">
        <v>2.577969</v>
      </c>
      <c r="L56" s="1">
        <v>1.613451</v>
      </c>
      <c r="M56" s="111">
        <v>100</v>
      </c>
      <c r="N56" s="1">
        <v>74.617343000000005</v>
      </c>
      <c r="O56" s="1">
        <v>0.89866000000000001</v>
      </c>
      <c r="P56" s="1">
        <v>24.483996999999999</v>
      </c>
      <c r="Q56" s="1">
        <v>0</v>
      </c>
      <c r="R56" s="111">
        <v>44.971696999999999</v>
      </c>
      <c r="S56" s="1">
        <v>2.0136620000000001</v>
      </c>
      <c r="T56" s="1">
        <v>15.998174000000001</v>
      </c>
      <c r="U56" s="1">
        <v>0.412883</v>
      </c>
      <c r="V56" s="1">
        <v>9.7433289999999992</v>
      </c>
      <c r="W56" s="1">
        <v>0.241255</v>
      </c>
      <c r="X56" s="1">
        <v>6.1403910000000002</v>
      </c>
      <c r="Y56" s="1">
        <v>9.224672</v>
      </c>
      <c r="Z56" s="1">
        <v>2.3856670000000002</v>
      </c>
      <c r="AA56" s="1">
        <v>4.3559910000000004</v>
      </c>
      <c r="AB56" s="1">
        <v>1.4894050000000001</v>
      </c>
      <c r="AC56" s="1">
        <v>3.0228730000000001</v>
      </c>
      <c r="AD56" s="1">
        <v>0</v>
      </c>
      <c r="AE56" s="1">
        <v>0</v>
      </c>
      <c r="AF56" s="1">
        <v>0</v>
      </c>
      <c r="AG56" s="1">
        <v>0</v>
      </c>
      <c r="AH56" s="111">
        <v>0.67905300000000002</v>
      </c>
      <c r="AI56" s="1">
        <v>0</v>
      </c>
      <c r="AJ56" s="1">
        <v>0</v>
      </c>
      <c r="AK56" s="1">
        <v>0</v>
      </c>
      <c r="AL56" s="1">
        <v>0.15047199999999999</v>
      </c>
      <c r="AM56" s="1">
        <v>6.9135000000000002E-2</v>
      </c>
      <c r="AN56" s="1">
        <v>0</v>
      </c>
      <c r="AO56" s="111">
        <v>17.313727</v>
      </c>
      <c r="AP56" s="1">
        <v>0</v>
      </c>
      <c r="AQ56" s="1">
        <v>0</v>
      </c>
      <c r="AR56" s="1">
        <v>0</v>
      </c>
      <c r="AS56" s="1">
        <v>5.3075700000000001</v>
      </c>
      <c r="AT56" s="1">
        <v>1.8627</v>
      </c>
      <c r="AU56" s="1">
        <v>0</v>
      </c>
      <c r="AV56" s="111">
        <f t="shared" si="1"/>
        <v>17.99278</v>
      </c>
      <c r="AW56" s="1">
        <f t="shared" si="2"/>
        <v>0</v>
      </c>
      <c r="AX56" s="1">
        <f t="shared" si="3"/>
        <v>0</v>
      </c>
      <c r="AY56" s="1">
        <f t="shared" si="4"/>
        <v>0</v>
      </c>
      <c r="AZ56" s="1">
        <f t="shared" si="5"/>
        <v>5.4580419999999998</v>
      </c>
      <c r="BA56" s="1">
        <f t="shared" si="6"/>
        <v>1.931835</v>
      </c>
      <c r="BB56" s="126">
        <f t="shared" si="7"/>
        <v>0</v>
      </c>
    </row>
    <row r="57" spans="1:54" x14ac:dyDescent="0.3">
      <c r="A57" s="1">
        <v>51</v>
      </c>
      <c r="B57" s="1" t="s">
        <v>40</v>
      </c>
      <c r="C57" s="1">
        <v>1108</v>
      </c>
      <c r="D57" s="1">
        <v>5000</v>
      </c>
      <c r="E57" s="1">
        <v>-12.797421999999999</v>
      </c>
      <c r="F57" s="1">
        <v>-1173255.998747</v>
      </c>
      <c r="G57" s="1">
        <v>-883953.62382400001</v>
      </c>
      <c r="H57" s="1">
        <v>209.46484799999999</v>
      </c>
      <c r="I57" s="1">
        <v>110.609821</v>
      </c>
      <c r="J57" s="1">
        <v>28.990421999999999</v>
      </c>
      <c r="K57" s="1">
        <v>2.5743130000000001</v>
      </c>
      <c r="L57" s="1">
        <v>1.6290070000000001</v>
      </c>
      <c r="M57" s="111">
        <v>100</v>
      </c>
      <c r="N57" s="1">
        <v>73.756985</v>
      </c>
      <c r="O57" s="1">
        <v>0.87343499999999996</v>
      </c>
      <c r="P57" s="1">
        <v>25.369579999999999</v>
      </c>
      <c r="Q57" s="1">
        <v>0</v>
      </c>
      <c r="R57" s="111">
        <v>45.089928</v>
      </c>
      <c r="S57" s="1">
        <v>1.9793320000000001</v>
      </c>
      <c r="T57" s="1">
        <v>16.039793</v>
      </c>
      <c r="U57" s="1">
        <v>0.38327899999999998</v>
      </c>
      <c r="V57" s="1">
        <v>9.7587779999999995</v>
      </c>
      <c r="W57" s="1">
        <v>0.24406900000000001</v>
      </c>
      <c r="X57" s="1">
        <v>6.0597459999999996</v>
      </c>
      <c r="Y57" s="1">
        <v>9.0990199999999994</v>
      </c>
      <c r="Z57" s="1">
        <v>2.4113560000000001</v>
      </c>
      <c r="AA57" s="1">
        <v>4.406803</v>
      </c>
      <c r="AB57" s="1">
        <v>1.4712639999999999</v>
      </c>
      <c r="AC57" s="1">
        <v>3.056632</v>
      </c>
      <c r="AD57" s="1">
        <v>0</v>
      </c>
      <c r="AE57" s="1">
        <v>0</v>
      </c>
      <c r="AF57" s="1">
        <v>0</v>
      </c>
      <c r="AG57" s="1">
        <v>0</v>
      </c>
      <c r="AH57" s="111">
        <v>0.660161</v>
      </c>
      <c r="AI57" s="1">
        <v>0</v>
      </c>
      <c r="AJ57" s="1">
        <v>0</v>
      </c>
      <c r="AK57" s="1">
        <v>0</v>
      </c>
      <c r="AL57" s="1">
        <v>0.146453</v>
      </c>
      <c r="AM57" s="1">
        <v>6.6822000000000006E-2</v>
      </c>
      <c r="AN57" s="1">
        <v>0</v>
      </c>
      <c r="AO57" s="111">
        <v>17.988271999999998</v>
      </c>
      <c r="AP57" s="1">
        <v>0</v>
      </c>
      <c r="AQ57" s="1">
        <v>0</v>
      </c>
      <c r="AR57" s="1">
        <v>0</v>
      </c>
      <c r="AS57" s="1">
        <v>5.4544949999999996</v>
      </c>
      <c r="AT57" s="1">
        <v>1.926812</v>
      </c>
      <c r="AU57" s="1">
        <v>0</v>
      </c>
      <c r="AV57" s="111">
        <f t="shared" si="1"/>
        <v>18.648432999999997</v>
      </c>
      <c r="AW57" s="1">
        <f t="shared" si="2"/>
        <v>0</v>
      </c>
      <c r="AX57" s="1">
        <f t="shared" si="3"/>
        <v>0</v>
      </c>
      <c r="AY57" s="1">
        <f t="shared" si="4"/>
        <v>0</v>
      </c>
      <c r="AZ57" s="1">
        <f t="shared" si="5"/>
        <v>5.6009479999999998</v>
      </c>
      <c r="BA57" s="1">
        <f t="shared" si="6"/>
        <v>1.9936339999999999</v>
      </c>
      <c r="BB57" s="126">
        <f t="shared" si="7"/>
        <v>0</v>
      </c>
    </row>
    <row r="58" spans="1:54" x14ac:dyDescent="0.3">
      <c r="A58" s="1">
        <v>52</v>
      </c>
      <c r="B58" s="1" t="s">
        <v>40</v>
      </c>
      <c r="C58" s="1">
        <v>1106</v>
      </c>
      <c r="D58" s="1">
        <v>5000</v>
      </c>
      <c r="E58" s="1">
        <v>-12.994892</v>
      </c>
      <c r="F58" s="1">
        <v>-1159640.9553070001</v>
      </c>
      <c r="G58" s="1">
        <v>-874005.76758600003</v>
      </c>
      <c r="H58" s="1">
        <v>207.109588</v>
      </c>
      <c r="I58" s="1">
        <v>109.256387</v>
      </c>
      <c r="J58" s="1">
        <v>28.696465</v>
      </c>
      <c r="K58" s="1">
        <v>2.5707019999999998</v>
      </c>
      <c r="L58" s="1">
        <v>1.64446</v>
      </c>
      <c r="M58" s="111">
        <v>100</v>
      </c>
      <c r="N58" s="1">
        <v>72.921019999999999</v>
      </c>
      <c r="O58" s="1">
        <v>0.84904299999999999</v>
      </c>
      <c r="P58" s="1">
        <v>26.229937</v>
      </c>
      <c r="Q58" s="1">
        <v>0</v>
      </c>
      <c r="R58" s="111">
        <v>45.206465999999999</v>
      </c>
      <c r="S58" s="1">
        <v>1.9455750000000001</v>
      </c>
      <c r="T58" s="1">
        <v>16.080639000000001</v>
      </c>
      <c r="U58" s="1">
        <v>0.35523199999999999</v>
      </c>
      <c r="V58" s="1">
        <v>9.7731250000000003</v>
      </c>
      <c r="W58" s="1">
        <v>0.246867</v>
      </c>
      <c r="X58" s="1">
        <v>5.9790749999999999</v>
      </c>
      <c r="Y58" s="1">
        <v>8.9750990000000002</v>
      </c>
      <c r="Z58" s="1">
        <v>2.4368940000000001</v>
      </c>
      <c r="AA58" s="1">
        <v>4.4573219999999996</v>
      </c>
      <c r="AB58" s="1">
        <v>1.4534990000000001</v>
      </c>
      <c r="AC58" s="1">
        <v>3.0902080000000001</v>
      </c>
      <c r="AD58" s="1">
        <v>0</v>
      </c>
      <c r="AE58" s="1">
        <v>0</v>
      </c>
      <c r="AF58" s="1">
        <v>0</v>
      </c>
      <c r="AG58" s="1">
        <v>0</v>
      </c>
      <c r="AH58" s="111">
        <v>0.64194899999999999</v>
      </c>
      <c r="AI58" s="1">
        <v>0</v>
      </c>
      <c r="AJ58" s="1">
        <v>0</v>
      </c>
      <c r="AK58" s="1">
        <v>0</v>
      </c>
      <c r="AL58" s="1">
        <v>0.14249000000000001</v>
      </c>
      <c r="AM58" s="1">
        <v>6.4602999999999994E-2</v>
      </c>
      <c r="AN58" s="1">
        <v>0</v>
      </c>
      <c r="AO58" s="111">
        <v>18.643927999999999</v>
      </c>
      <c r="AP58" s="1">
        <v>0</v>
      </c>
      <c r="AQ58" s="1">
        <v>0</v>
      </c>
      <c r="AR58" s="1">
        <v>0</v>
      </c>
      <c r="AS58" s="1">
        <v>5.5974000000000004</v>
      </c>
      <c r="AT58" s="1">
        <v>1.9886109999999999</v>
      </c>
      <c r="AU58" s="1">
        <v>0</v>
      </c>
      <c r="AV58" s="111">
        <f t="shared" si="1"/>
        <v>19.285876999999999</v>
      </c>
      <c r="AW58" s="1">
        <f t="shared" si="2"/>
        <v>0</v>
      </c>
      <c r="AX58" s="1">
        <f t="shared" si="3"/>
        <v>0</v>
      </c>
      <c r="AY58" s="1">
        <f t="shared" si="4"/>
        <v>0</v>
      </c>
      <c r="AZ58" s="1">
        <f t="shared" si="5"/>
        <v>5.7398900000000008</v>
      </c>
      <c r="BA58" s="1">
        <f t="shared" si="6"/>
        <v>2.0532140000000001</v>
      </c>
      <c r="BB58" s="126">
        <f t="shared" si="7"/>
        <v>0</v>
      </c>
    </row>
    <row r="59" spans="1:54" x14ac:dyDescent="0.3">
      <c r="A59" s="1">
        <v>53</v>
      </c>
      <c r="B59" s="1" t="s">
        <v>40</v>
      </c>
      <c r="C59" s="1">
        <v>1104</v>
      </c>
      <c r="D59" s="1">
        <v>5000</v>
      </c>
      <c r="E59" s="1">
        <v>-13.195995999999999</v>
      </c>
      <c r="F59" s="1">
        <v>-1146403.183194</v>
      </c>
      <c r="G59" s="1">
        <v>-864336.48163499997</v>
      </c>
      <c r="H59" s="1">
        <v>204.81915699999999</v>
      </c>
      <c r="I59" s="1">
        <v>107.941478</v>
      </c>
      <c r="J59" s="1">
        <v>28.410685000000001</v>
      </c>
      <c r="K59" s="1">
        <v>2.5671360000000001</v>
      </c>
      <c r="L59" s="1">
        <v>1.6598109999999999</v>
      </c>
      <c r="M59" s="111">
        <v>100</v>
      </c>
      <c r="N59" s="1">
        <v>72.108625000000004</v>
      </c>
      <c r="O59" s="1">
        <v>0.82547300000000001</v>
      </c>
      <c r="P59" s="1">
        <v>27.065901</v>
      </c>
      <c r="Q59" s="1">
        <v>0</v>
      </c>
      <c r="R59" s="111">
        <v>45.321319000000003</v>
      </c>
      <c r="S59" s="1">
        <v>1.912388</v>
      </c>
      <c r="T59" s="1">
        <v>16.120711</v>
      </c>
      <c r="U59" s="1">
        <v>0.32868999999999998</v>
      </c>
      <c r="V59" s="1">
        <v>9.7864000000000004</v>
      </c>
      <c r="W59" s="1">
        <v>0.24964800000000001</v>
      </c>
      <c r="X59" s="1">
        <v>5.8984199999999998</v>
      </c>
      <c r="Y59" s="1">
        <v>8.8529110000000006</v>
      </c>
      <c r="Z59" s="1">
        <v>2.462275</v>
      </c>
      <c r="AA59" s="1">
        <v>4.5075399999999997</v>
      </c>
      <c r="AB59" s="1">
        <v>1.436102</v>
      </c>
      <c r="AC59" s="1">
        <v>3.1235940000000002</v>
      </c>
      <c r="AD59" s="1">
        <v>0</v>
      </c>
      <c r="AE59" s="1">
        <v>0</v>
      </c>
      <c r="AF59" s="1">
        <v>0</v>
      </c>
      <c r="AG59" s="1">
        <v>0</v>
      </c>
      <c r="AH59" s="111">
        <v>0.62440799999999996</v>
      </c>
      <c r="AI59" s="1">
        <v>0</v>
      </c>
      <c r="AJ59" s="1">
        <v>0</v>
      </c>
      <c r="AK59" s="1">
        <v>0</v>
      </c>
      <c r="AL59" s="1">
        <v>0.13858899999999999</v>
      </c>
      <c r="AM59" s="1">
        <v>6.2476999999999998E-2</v>
      </c>
      <c r="AN59" s="1">
        <v>0</v>
      </c>
      <c r="AO59" s="111">
        <v>19.281369999999999</v>
      </c>
      <c r="AP59" s="1">
        <v>0</v>
      </c>
      <c r="AQ59" s="1">
        <v>0</v>
      </c>
      <c r="AR59" s="1">
        <v>0</v>
      </c>
      <c r="AS59" s="1">
        <v>5.7363410000000004</v>
      </c>
      <c r="AT59" s="1">
        <v>2.0481910000000001</v>
      </c>
      <c r="AU59" s="1">
        <v>0</v>
      </c>
      <c r="AV59" s="111">
        <f t="shared" si="1"/>
        <v>19.905777999999998</v>
      </c>
      <c r="AW59" s="1">
        <f t="shared" si="2"/>
        <v>0</v>
      </c>
      <c r="AX59" s="1">
        <f t="shared" si="3"/>
        <v>0</v>
      </c>
      <c r="AY59" s="1">
        <f t="shared" si="4"/>
        <v>0</v>
      </c>
      <c r="AZ59" s="1">
        <f t="shared" si="5"/>
        <v>5.87493</v>
      </c>
      <c r="BA59" s="1">
        <f t="shared" si="6"/>
        <v>2.110668</v>
      </c>
      <c r="BB59" s="126">
        <f t="shared" si="7"/>
        <v>0</v>
      </c>
    </row>
    <row r="60" spans="1:54" x14ac:dyDescent="0.3">
      <c r="A60" s="1">
        <v>54</v>
      </c>
      <c r="B60" s="1" t="s">
        <v>40</v>
      </c>
      <c r="C60" s="1">
        <v>1102</v>
      </c>
      <c r="D60" s="1">
        <v>5000</v>
      </c>
      <c r="E60" s="1">
        <v>-13.400907</v>
      </c>
      <c r="F60" s="1">
        <v>-1133530.1209849999</v>
      </c>
      <c r="G60" s="1">
        <v>-854936.60698299995</v>
      </c>
      <c r="H60" s="1">
        <v>202.591364</v>
      </c>
      <c r="I60" s="1">
        <v>106.663786</v>
      </c>
      <c r="J60" s="1">
        <v>28.132804</v>
      </c>
      <c r="K60" s="1">
        <v>2.5636160000000001</v>
      </c>
      <c r="L60" s="1">
        <v>1.6750609999999999</v>
      </c>
      <c r="M60" s="111">
        <v>100</v>
      </c>
      <c r="N60" s="1">
        <v>71.318988000000004</v>
      </c>
      <c r="O60" s="1">
        <v>0.80271700000000001</v>
      </c>
      <c r="P60" s="1">
        <v>27.878295000000001</v>
      </c>
      <c r="Q60" s="1">
        <v>0</v>
      </c>
      <c r="R60" s="111">
        <v>45.434497999999998</v>
      </c>
      <c r="S60" s="1">
        <v>1.8797680000000001</v>
      </c>
      <c r="T60" s="1">
        <v>16.160011999999998</v>
      </c>
      <c r="U60" s="1">
        <v>0.30360399999999998</v>
      </c>
      <c r="V60" s="1">
        <v>9.7986330000000006</v>
      </c>
      <c r="W60" s="1">
        <v>0.25241200000000003</v>
      </c>
      <c r="X60" s="1">
        <v>5.8178219999999996</v>
      </c>
      <c r="Y60" s="1">
        <v>8.7324560000000009</v>
      </c>
      <c r="Z60" s="1">
        <v>2.487495</v>
      </c>
      <c r="AA60" s="1">
        <v>4.5574469999999998</v>
      </c>
      <c r="AB60" s="1">
        <v>1.419068</v>
      </c>
      <c r="AC60" s="1">
        <v>3.1567850000000002</v>
      </c>
      <c r="AD60" s="1">
        <v>0</v>
      </c>
      <c r="AE60" s="1">
        <v>0</v>
      </c>
      <c r="AF60" s="1">
        <v>0</v>
      </c>
      <c r="AG60" s="1">
        <v>0</v>
      </c>
      <c r="AH60" s="111">
        <v>0.60752600000000001</v>
      </c>
      <c r="AI60" s="1">
        <v>0</v>
      </c>
      <c r="AJ60" s="1">
        <v>0</v>
      </c>
      <c r="AK60" s="1">
        <v>0</v>
      </c>
      <c r="AL60" s="1">
        <v>0.13475200000000001</v>
      </c>
      <c r="AM60" s="1">
        <v>6.0439E-2</v>
      </c>
      <c r="AN60" s="1">
        <v>0</v>
      </c>
      <c r="AO60" s="111">
        <v>19.901273</v>
      </c>
      <c r="AP60" s="1">
        <v>0</v>
      </c>
      <c r="AQ60" s="1">
        <v>0</v>
      </c>
      <c r="AR60" s="1">
        <v>0</v>
      </c>
      <c r="AS60" s="1">
        <v>5.8713800000000003</v>
      </c>
      <c r="AT60" s="1">
        <v>2.1056439999999998</v>
      </c>
      <c r="AU60" s="1">
        <v>0</v>
      </c>
      <c r="AV60" s="111">
        <f t="shared" si="1"/>
        <v>20.508799</v>
      </c>
      <c r="AW60" s="1">
        <f t="shared" si="2"/>
        <v>0</v>
      </c>
      <c r="AX60" s="1">
        <f t="shared" si="3"/>
        <v>0</v>
      </c>
      <c r="AY60" s="1">
        <f t="shared" si="4"/>
        <v>0</v>
      </c>
      <c r="AZ60" s="1">
        <f t="shared" si="5"/>
        <v>6.006132</v>
      </c>
      <c r="BA60" s="1">
        <f t="shared" si="6"/>
        <v>2.166083</v>
      </c>
      <c r="BB60" s="126">
        <f t="shared" si="7"/>
        <v>0</v>
      </c>
    </row>
    <row r="61" spans="1:54" x14ac:dyDescent="0.3">
      <c r="A61" s="1">
        <v>55</v>
      </c>
      <c r="B61" s="1" t="s">
        <v>40</v>
      </c>
      <c r="C61" s="1">
        <v>1100</v>
      </c>
      <c r="D61" s="1">
        <v>5000</v>
      </c>
      <c r="E61" s="1">
        <v>-13.609814999999999</v>
      </c>
      <c r="F61" s="1">
        <v>-1121009.366473</v>
      </c>
      <c r="G61" s="1">
        <v>-845797.08540700004</v>
      </c>
      <c r="H61" s="1">
        <v>200.424048</v>
      </c>
      <c r="I61" s="1">
        <v>105.42202</v>
      </c>
      <c r="J61" s="1">
        <v>27.862552000000001</v>
      </c>
      <c r="K61" s="1">
        <v>2.5601409999999998</v>
      </c>
      <c r="L61" s="1">
        <v>1.6902090000000001</v>
      </c>
      <c r="M61" s="111">
        <v>100</v>
      </c>
      <c r="N61" s="1">
        <v>70.551304999999999</v>
      </c>
      <c r="O61" s="1">
        <v>0.78076299999999998</v>
      </c>
      <c r="P61" s="1">
        <v>28.667932</v>
      </c>
      <c r="Q61" s="1">
        <v>0</v>
      </c>
      <c r="R61" s="111">
        <v>45.546014999999997</v>
      </c>
      <c r="S61" s="1">
        <v>1.847707</v>
      </c>
      <c r="T61" s="1">
        <v>16.198546</v>
      </c>
      <c r="U61" s="1">
        <v>0.27992299999999998</v>
      </c>
      <c r="V61" s="1">
        <v>9.8098510000000001</v>
      </c>
      <c r="W61" s="1">
        <v>0.25515900000000002</v>
      </c>
      <c r="X61" s="1">
        <v>5.7373139999999996</v>
      </c>
      <c r="Y61" s="1">
        <v>8.6137320000000006</v>
      </c>
      <c r="Z61" s="1">
        <v>2.5125519999999999</v>
      </c>
      <c r="AA61" s="1">
        <v>4.607037</v>
      </c>
      <c r="AB61" s="1">
        <v>1.402388</v>
      </c>
      <c r="AC61" s="1">
        <v>3.189775</v>
      </c>
      <c r="AD61" s="1">
        <v>0</v>
      </c>
      <c r="AE61" s="1">
        <v>0</v>
      </c>
      <c r="AF61" s="1">
        <v>0</v>
      </c>
      <c r="AG61" s="1">
        <v>0</v>
      </c>
      <c r="AH61" s="111">
        <v>0.59129200000000004</v>
      </c>
      <c r="AI61" s="1">
        <v>0</v>
      </c>
      <c r="AJ61" s="1">
        <v>0</v>
      </c>
      <c r="AK61" s="1">
        <v>0</v>
      </c>
      <c r="AL61" s="1">
        <v>0.13098199999999999</v>
      </c>
      <c r="AM61" s="1">
        <v>5.8487999999999998E-2</v>
      </c>
      <c r="AN61" s="1">
        <v>0</v>
      </c>
      <c r="AO61" s="111">
        <v>20.504292</v>
      </c>
      <c r="AP61" s="1">
        <v>0</v>
      </c>
      <c r="AQ61" s="1">
        <v>0</v>
      </c>
      <c r="AR61" s="1">
        <v>0</v>
      </c>
      <c r="AS61" s="1">
        <v>6.0025810000000002</v>
      </c>
      <c r="AT61" s="1">
        <v>2.16106</v>
      </c>
      <c r="AU61" s="1">
        <v>0</v>
      </c>
      <c r="AV61" s="111">
        <f t="shared" si="1"/>
        <v>21.095583999999999</v>
      </c>
      <c r="AW61" s="1">
        <f t="shared" si="2"/>
        <v>0</v>
      </c>
      <c r="AX61" s="1">
        <f t="shared" si="3"/>
        <v>0</v>
      </c>
      <c r="AY61" s="1">
        <f t="shared" si="4"/>
        <v>0</v>
      </c>
      <c r="AZ61" s="1">
        <f t="shared" si="5"/>
        <v>6.1335630000000005</v>
      </c>
      <c r="BA61" s="1">
        <f t="shared" si="6"/>
        <v>2.2195480000000001</v>
      </c>
      <c r="BB61" s="126">
        <f t="shared" si="7"/>
        <v>0</v>
      </c>
    </row>
    <row r="62" spans="1:54" x14ac:dyDescent="0.3">
      <c r="A62" s="1">
        <v>56</v>
      </c>
      <c r="B62" s="1" t="s">
        <v>40</v>
      </c>
      <c r="C62" s="1">
        <v>1098</v>
      </c>
      <c r="D62" s="1">
        <v>5000</v>
      </c>
      <c r="E62" s="1">
        <v>-13.822929999999999</v>
      </c>
      <c r="F62" s="1">
        <v>-1108828.683673</v>
      </c>
      <c r="G62" s="1">
        <v>-836908.96496899996</v>
      </c>
      <c r="H62" s="1">
        <v>198.315078</v>
      </c>
      <c r="I62" s="1">
        <v>104.21490799999999</v>
      </c>
      <c r="J62" s="1">
        <v>27.599658000000002</v>
      </c>
      <c r="K62" s="1">
        <v>2.5567120000000001</v>
      </c>
      <c r="L62" s="1">
        <v>1.7052590000000001</v>
      </c>
      <c r="M62" s="111">
        <v>100</v>
      </c>
      <c r="N62" s="1">
        <v>69.804786000000007</v>
      </c>
      <c r="O62" s="1">
        <v>0.75959900000000002</v>
      </c>
      <c r="P62" s="1">
        <v>29.435614000000001</v>
      </c>
      <c r="Q62" s="1">
        <v>0</v>
      </c>
      <c r="R62" s="111">
        <v>45.655884999999998</v>
      </c>
      <c r="S62" s="1">
        <v>1.8162</v>
      </c>
      <c r="T62" s="1">
        <v>16.236322000000001</v>
      </c>
      <c r="U62" s="1">
        <v>0.25759700000000002</v>
      </c>
      <c r="V62" s="1">
        <v>9.8200800000000008</v>
      </c>
      <c r="W62" s="1">
        <v>0.25788800000000001</v>
      </c>
      <c r="X62" s="1">
        <v>5.6569269999999996</v>
      </c>
      <c r="Y62" s="1">
        <v>8.496734</v>
      </c>
      <c r="Z62" s="1">
        <v>2.5374439999999998</v>
      </c>
      <c r="AA62" s="1">
        <v>4.656307</v>
      </c>
      <c r="AB62" s="1">
        <v>1.386055</v>
      </c>
      <c r="AC62" s="1">
        <v>3.2225630000000001</v>
      </c>
      <c r="AD62" s="1">
        <v>0</v>
      </c>
      <c r="AE62" s="1">
        <v>0</v>
      </c>
      <c r="AF62" s="1">
        <v>0</v>
      </c>
      <c r="AG62" s="1">
        <v>0</v>
      </c>
      <c r="AH62" s="111">
        <v>0.57569899999999996</v>
      </c>
      <c r="AI62" s="1">
        <v>0</v>
      </c>
      <c r="AJ62" s="1">
        <v>0</v>
      </c>
      <c r="AK62" s="1">
        <v>0</v>
      </c>
      <c r="AL62" s="1">
        <v>0.12728</v>
      </c>
      <c r="AM62" s="1">
        <v>5.6620999999999998E-2</v>
      </c>
      <c r="AN62" s="1">
        <v>0</v>
      </c>
      <c r="AO62" s="111">
        <v>21.091079000000001</v>
      </c>
      <c r="AP62" s="1">
        <v>0</v>
      </c>
      <c r="AQ62" s="1">
        <v>0</v>
      </c>
      <c r="AR62" s="1">
        <v>0</v>
      </c>
      <c r="AS62" s="1">
        <v>6.1300109999999997</v>
      </c>
      <c r="AT62" s="1">
        <v>2.2145250000000001</v>
      </c>
      <c r="AU62" s="1">
        <v>0</v>
      </c>
      <c r="AV62" s="111">
        <f t="shared" si="1"/>
        <v>21.666778000000001</v>
      </c>
      <c r="AW62" s="1">
        <f t="shared" si="2"/>
        <v>0</v>
      </c>
      <c r="AX62" s="1">
        <f t="shared" si="3"/>
        <v>0</v>
      </c>
      <c r="AY62" s="1">
        <f t="shared" si="4"/>
        <v>0</v>
      </c>
      <c r="AZ62" s="1">
        <f t="shared" si="5"/>
        <v>6.2572909999999995</v>
      </c>
      <c r="BA62" s="1">
        <f t="shared" si="6"/>
        <v>2.2711459999999999</v>
      </c>
      <c r="BB62" s="126">
        <f t="shared" si="7"/>
        <v>0</v>
      </c>
    </row>
    <row r="63" spans="1:54" x14ac:dyDescent="0.3">
      <c r="A63" s="1">
        <v>57</v>
      </c>
      <c r="B63" s="1" t="s">
        <v>40</v>
      </c>
      <c r="C63" s="1">
        <v>1096</v>
      </c>
      <c r="D63" s="1">
        <v>5000</v>
      </c>
      <c r="E63" s="1">
        <v>-14.040480000000001</v>
      </c>
      <c r="F63" s="1">
        <v>-1096976.0033</v>
      </c>
      <c r="G63" s="1">
        <v>-828263.40059600002</v>
      </c>
      <c r="H63" s="1">
        <v>196.26235500000001</v>
      </c>
      <c r="I63" s="1">
        <v>103.041197</v>
      </c>
      <c r="J63" s="1">
        <v>27.343858000000001</v>
      </c>
      <c r="K63" s="1">
        <v>2.5533290000000002</v>
      </c>
      <c r="L63" s="1">
        <v>1.7202120000000001</v>
      </c>
      <c r="M63" s="111">
        <v>100</v>
      </c>
      <c r="N63" s="1">
        <v>69.078650999999994</v>
      </c>
      <c r="O63" s="1">
        <v>0.73921700000000001</v>
      </c>
      <c r="P63" s="1">
        <v>30.182131999999999</v>
      </c>
      <c r="Q63" s="1">
        <v>0</v>
      </c>
      <c r="R63" s="111">
        <v>45.764125</v>
      </c>
      <c r="S63" s="1">
        <v>1.785237</v>
      </c>
      <c r="T63" s="1">
        <v>16.273351999999999</v>
      </c>
      <c r="U63" s="1">
        <v>0.23657500000000001</v>
      </c>
      <c r="V63" s="1">
        <v>9.829345</v>
      </c>
      <c r="W63" s="1">
        <v>0.26059900000000003</v>
      </c>
      <c r="X63" s="1">
        <v>5.5766850000000003</v>
      </c>
      <c r="Y63" s="1">
        <v>8.3814550000000008</v>
      </c>
      <c r="Z63" s="1">
        <v>2.5621689999999999</v>
      </c>
      <c r="AA63" s="1">
        <v>4.7052529999999999</v>
      </c>
      <c r="AB63" s="1">
        <v>1.3700600000000001</v>
      </c>
      <c r="AC63" s="1">
        <v>3.255144</v>
      </c>
      <c r="AD63" s="1">
        <v>0</v>
      </c>
      <c r="AE63" s="1">
        <v>0</v>
      </c>
      <c r="AF63" s="1">
        <v>0</v>
      </c>
      <c r="AG63" s="1">
        <v>0</v>
      </c>
      <c r="AH63" s="111">
        <v>0.56073700000000004</v>
      </c>
      <c r="AI63" s="1">
        <v>0</v>
      </c>
      <c r="AJ63" s="1">
        <v>0</v>
      </c>
      <c r="AK63" s="1">
        <v>0</v>
      </c>
      <c r="AL63" s="1">
        <v>0.123645</v>
      </c>
      <c r="AM63" s="1">
        <v>5.4834000000000001E-2</v>
      </c>
      <c r="AN63" s="1">
        <v>0</v>
      </c>
      <c r="AO63" s="111">
        <v>21.662272999999999</v>
      </c>
      <c r="AP63" s="1">
        <v>0</v>
      </c>
      <c r="AQ63" s="1">
        <v>0</v>
      </c>
      <c r="AR63" s="1">
        <v>0</v>
      </c>
      <c r="AS63" s="1">
        <v>6.2537380000000002</v>
      </c>
      <c r="AT63" s="1">
        <v>2.2661220000000002</v>
      </c>
      <c r="AU63" s="1">
        <v>0</v>
      </c>
      <c r="AV63" s="111">
        <f t="shared" si="1"/>
        <v>22.223009999999999</v>
      </c>
      <c r="AW63" s="1">
        <f t="shared" si="2"/>
        <v>0</v>
      </c>
      <c r="AX63" s="1">
        <f t="shared" si="3"/>
        <v>0</v>
      </c>
      <c r="AY63" s="1">
        <f t="shared" si="4"/>
        <v>0</v>
      </c>
      <c r="AZ63" s="1">
        <f t="shared" si="5"/>
        <v>6.377383</v>
      </c>
      <c r="BA63" s="1">
        <f t="shared" si="6"/>
        <v>2.3209560000000002</v>
      </c>
      <c r="BB63" s="126">
        <f t="shared" si="7"/>
        <v>0</v>
      </c>
    </row>
    <row r="64" spans="1:54" x14ac:dyDescent="0.3">
      <c r="A64" s="1">
        <v>58</v>
      </c>
      <c r="B64" s="1" t="s">
        <v>40</v>
      </c>
      <c r="C64" s="1">
        <v>1094</v>
      </c>
      <c r="D64" s="1">
        <v>5000</v>
      </c>
      <c r="E64" s="1">
        <v>-14.262714000000001</v>
      </c>
      <c r="F64" s="1">
        <v>-1085439.415388</v>
      </c>
      <c r="G64" s="1">
        <v>-819851.64868999994</v>
      </c>
      <c r="H64" s="1">
        <v>194.26380900000001</v>
      </c>
      <c r="I64" s="1">
        <v>101.899648</v>
      </c>
      <c r="J64" s="1">
        <v>27.094891000000001</v>
      </c>
      <c r="K64" s="1">
        <v>2.5499909999999999</v>
      </c>
      <c r="L64" s="1">
        <v>1.735069</v>
      </c>
      <c r="M64" s="111">
        <v>100</v>
      </c>
      <c r="N64" s="1">
        <v>68.372129000000001</v>
      </c>
      <c r="O64" s="1">
        <v>0.71960500000000005</v>
      </c>
      <c r="P64" s="1">
        <v>30.908266000000001</v>
      </c>
      <c r="Q64" s="1">
        <v>0</v>
      </c>
      <c r="R64" s="111">
        <v>45.870753999999998</v>
      </c>
      <c r="S64" s="1">
        <v>1.7548109999999999</v>
      </c>
      <c r="T64" s="1">
        <v>16.309650000000001</v>
      </c>
      <c r="U64" s="1">
        <v>0.216809</v>
      </c>
      <c r="V64" s="1">
        <v>9.8376699999999992</v>
      </c>
      <c r="W64" s="1">
        <v>0.263291</v>
      </c>
      <c r="X64" s="1">
        <v>5.4966080000000002</v>
      </c>
      <c r="Y64" s="1">
        <v>8.2678879999999992</v>
      </c>
      <c r="Z64" s="1">
        <v>2.5867270000000002</v>
      </c>
      <c r="AA64" s="1">
        <v>4.7538739999999997</v>
      </c>
      <c r="AB64" s="1">
        <v>1.3543970000000001</v>
      </c>
      <c r="AC64" s="1">
        <v>3.2875200000000002</v>
      </c>
      <c r="AD64" s="1">
        <v>0</v>
      </c>
      <c r="AE64" s="1">
        <v>0</v>
      </c>
      <c r="AF64" s="1">
        <v>0</v>
      </c>
      <c r="AG64" s="1">
        <v>0</v>
      </c>
      <c r="AH64" s="111">
        <v>0.54640200000000005</v>
      </c>
      <c r="AI64" s="1">
        <v>0</v>
      </c>
      <c r="AJ64" s="1">
        <v>0</v>
      </c>
      <c r="AK64" s="1">
        <v>0</v>
      </c>
      <c r="AL64" s="1">
        <v>0.120077</v>
      </c>
      <c r="AM64" s="1">
        <v>5.3126E-2</v>
      </c>
      <c r="AN64" s="1">
        <v>0</v>
      </c>
      <c r="AO64" s="111">
        <v>22.218505</v>
      </c>
      <c r="AP64" s="1">
        <v>0</v>
      </c>
      <c r="AQ64" s="1">
        <v>0</v>
      </c>
      <c r="AR64" s="1">
        <v>0</v>
      </c>
      <c r="AS64" s="1">
        <v>6.3738289999999997</v>
      </c>
      <c r="AT64" s="1">
        <v>2.3159329999999998</v>
      </c>
      <c r="AU64" s="1">
        <v>0</v>
      </c>
      <c r="AV64" s="111">
        <f t="shared" si="1"/>
        <v>22.764907000000001</v>
      </c>
      <c r="AW64" s="1">
        <f t="shared" si="2"/>
        <v>0</v>
      </c>
      <c r="AX64" s="1">
        <f t="shared" si="3"/>
        <v>0</v>
      </c>
      <c r="AY64" s="1">
        <f t="shared" si="4"/>
        <v>0</v>
      </c>
      <c r="AZ64" s="1">
        <f t="shared" si="5"/>
        <v>6.493906</v>
      </c>
      <c r="BA64" s="1">
        <f t="shared" si="6"/>
        <v>2.3690589999999996</v>
      </c>
      <c r="BB64" s="126">
        <f t="shared" si="7"/>
        <v>0</v>
      </c>
    </row>
    <row r="65" spans="1:54" x14ac:dyDescent="0.3">
      <c r="A65" s="1">
        <v>59</v>
      </c>
      <c r="B65" s="1" t="s">
        <v>40</v>
      </c>
      <c r="C65" s="1">
        <v>1092</v>
      </c>
      <c r="D65" s="1">
        <v>5000</v>
      </c>
      <c r="E65" s="1">
        <v>-14.489903999999999</v>
      </c>
      <c r="F65" s="1">
        <v>-1074207.1518059999</v>
      </c>
      <c r="G65" s="1">
        <v>-811665.05401299999</v>
      </c>
      <c r="H65" s="1">
        <v>192.31739899999999</v>
      </c>
      <c r="I65" s="1">
        <v>100.78904199999999</v>
      </c>
      <c r="J65" s="1">
        <v>26.852497</v>
      </c>
      <c r="K65" s="1">
        <v>2.5466980000000001</v>
      </c>
      <c r="L65" s="1">
        <v>1.749833</v>
      </c>
      <c r="M65" s="111">
        <v>100</v>
      </c>
      <c r="N65" s="1">
        <v>67.684456999999995</v>
      </c>
      <c r="O65" s="1">
        <v>0.70075600000000005</v>
      </c>
      <c r="P65" s="1">
        <v>31.614787</v>
      </c>
      <c r="Q65" s="1">
        <v>0</v>
      </c>
      <c r="R65" s="111">
        <v>45.975793000000003</v>
      </c>
      <c r="S65" s="1">
        <v>1.724909</v>
      </c>
      <c r="T65" s="1">
        <v>16.345234000000001</v>
      </c>
      <c r="U65" s="1">
        <v>0.19824900000000001</v>
      </c>
      <c r="V65" s="1">
        <v>9.8450769999999999</v>
      </c>
      <c r="W65" s="1">
        <v>0.26596700000000001</v>
      </c>
      <c r="X65" s="1">
        <v>5.4167069999999997</v>
      </c>
      <c r="Y65" s="1">
        <v>8.1560240000000004</v>
      </c>
      <c r="Z65" s="1">
        <v>2.6111209999999998</v>
      </c>
      <c r="AA65" s="1">
        <v>4.8021729999999998</v>
      </c>
      <c r="AB65" s="1">
        <v>1.339056</v>
      </c>
      <c r="AC65" s="1">
        <v>3.31969</v>
      </c>
      <c r="AD65" s="1">
        <v>0</v>
      </c>
      <c r="AE65" s="1">
        <v>0</v>
      </c>
      <c r="AF65" s="1">
        <v>0</v>
      </c>
      <c r="AG65" s="1">
        <v>0</v>
      </c>
      <c r="AH65" s="111">
        <v>0.53269</v>
      </c>
      <c r="AI65" s="1">
        <v>0</v>
      </c>
      <c r="AJ65" s="1">
        <v>0</v>
      </c>
      <c r="AK65" s="1">
        <v>0</v>
      </c>
      <c r="AL65" s="1">
        <v>0.11657099999999999</v>
      </c>
      <c r="AM65" s="1">
        <v>5.1494999999999999E-2</v>
      </c>
      <c r="AN65" s="1">
        <v>0</v>
      </c>
      <c r="AO65" s="111">
        <v>22.760401000000002</v>
      </c>
      <c r="AP65" s="1">
        <v>0</v>
      </c>
      <c r="AQ65" s="1">
        <v>0</v>
      </c>
      <c r="AR65" s="1">
        <v>0</v>
      </c>
      <c r="AS65" s="1">
        <v>6.4903500000000003</v>
      </c>
      <c r="AT65" s="1">
        <v>2.364036</v>
      </c>
      <c r="AU65" s="1">
        <v>0</v>
      </c>
      <c r="AV65" s="111">
        <f t="shared" si="1"/>
        <v>23.293091</v>
      </c>
      <c r="AW65" s="1">
        <f t="shared" si="2"/>
        <v>0</v>
      </c>
      <c r="AX65" s="1">
        <f t="shared" si="3"/>
        <v>0</v>
      </c>
      <c r="AY65" s="1">
        <f t="shared" si="4"/>
        <v>0</v>
      </c>
      <c r="AZ65" s="1">
        <f t="shared" si="5"/>
        <v>6.6069210000000007</v>
      </c>
      <c r="BA65" s="1">
        <f t="shared" si="6"/>
        <v>2.4155310000000001</v>
      </c>
      <c r="BB65" s="126">
        <f t="shared" si="7"/>
        <v>0</v>
      </c>
    </row>
    <row r="66" spans="1:54" x14ac:dyDescent="0.3">
      <c r="A66" s="1">
        <v>60</v>
      </c>
      <c r="B66" s="1" t="s">
        <v>40</v>
      </c>
      <c r="C66" s="1">
        <v>1090</v>
      </c>
      <c r="D66" s="1">
        <v>5000</v>
      </c>
      <c r="E66" s="1">
        <v>-14.722344</v>
      </c>
      <c r="F66" s="1">
        <v>-1063267.5553979999</v>
      </c>
      <c r="G66" s="1">
        <v>-803695.02631099999</v>
      </c>
      <c r="H66" s="1">
        <v>190.42110500000001</v>
      </c>
      <c r="I66" s="1">
        <v>99.708168000000001</v>
      </c>
      <c r="J66" s="1">
        <v>26.616420999999999</v>
      </c>
      <c r="K66" s="1">
        <v>2.54345</v>
      </c>
      <c r="L66" s="1">
        <v>1.764505</v>
      </c>
      <c r="M66" s="111">
        <v>100</v>
      </c>
      <c r="N66" s="1">
        <v>67.014874000000006</v>
      </c>
      <c r="O66" s="1">
        <v>0.68266700000000002</v>
      </c>
      <c r="P66" s="1">
        <v>32.302458999999999</v>
      </c>
      <c r="Q66" s="1">
        <v>0</v>
      </c>
      <c r="R66" s="111">
        <v>46.079262999999997</v>
      </c>
      <c r="S66" s="1">
        <v>1.695522</v>
      </c>
      <c r="T66" s="1">
        <v>16.380125</v>
      </c>
      <c r="U66" s="1">
        <v>0.18084900000000001</v>
      </c>
      <c r="V66" s="1">
        <v>9.8515840000000008</v>
      </c>
      <c r="W66" s="1">
        <v>0.26862399999999997</v>
      </c>
      <c r="X66" s="1">
        <v>5.3369900000000001</v>
      </c>
      <c r="Y66" s="1">
        <v>8.0458529999999993</v>
      </c>
      <c r="Z66" s="1">
        <v>2.6353520000000001</v>
      </c>
      <c r="AA66" s="1">
        <v>4.850155</v>
      </c>
      <c r="AB66" s="1">
        <v>1.3240270000000001</v>
      </c>
      <c r="AC66" s="1">
        <v>3.3516569999999999</v>
      </c>
      <c r="AD66" s="1">
        <v>0</v>
      </c>
      <c r="AE66" s="1">
        <v>0</v>
      </c>
      <c r="AF66" s="1">
        <v>0</v>
      </c>
      <c r="AG66" s="1">
        <v>0</v>
      </c>
      <c r="AH66" s="111">
        <v>0.51960399999999995</v>
      </c>
      <c r="AI66" s="1">
        <v>0</v>
      </c>
      <c r="AJ66" s="1">
        <v>0</v>
      </c>
      <c r="AK66" s="1">
        <v>0</v>
      </c>
      <c r="AL66" s="1">
        <v>0.113125</v>
      </c>
      <c r="AM66" s="1">
        <v>4.9937000000000002E-2</v>
      </c>
      <c r="AN66" s="1">
        <v>0</v>
      </c>
      <c r="AO66" s="111">
        <v>23.288585999999999</v>
      </c>
      <c r="AP66" s="1">
        <v>0</v>
      </c>
      <c r="AQ66" s="1">
        <v>0</v>
      </c>
      <c r="AR66" s="1">
        <v>0</v>
      </c>
      <c r="AS66" s="1">
        <v>6.6033650000000002</v>
      </c>
      <c r="AT66" s="1">
        <v>2.4105080000000001</v>
      </c>
      <c r="AU66" s="1">
        <v>0</v>
      </c>
      <c r="AV66" s="111">
        <f t="shared" si="1"/>
        <v>23.80819</v>
      </c>
      <c r="AW66" s="1">
        <f t="shared" si="2"/>
        <v>0</v>
      </c>
      <c r="AX66" s="1">
        <f t="shared" si="3"/>
        <v>0</v>
      </c>
      <c r="AY66" s="1">
        <f t="shared" si="4"/>
        <v>0</v>
      </c>
      <c r="AZ66" s="1">
        <f t="shared" si="5"/>
        <v>6.7164900000000003</v>
      </c>
      <c r="BA66" s="1">
        <f t="shared" si="6"/>
        <v>2.460445</v>
      </c>
      <c r="BB66" s="126">
        <f t="shared" si="7"/>
        <v>0</v>
      </c>
    </row>
    <row r="67" spans="1:54" x14ac:dyDescent="0.3">
      <c r="A67" s="1">
        <v>61</v>
      </c>
      <c r="B67" s="1" t="s">
        <v>40</v>
      </c>
      <c r="C67" s="1">
        <v>1088</v>
      </c>
      <c r="D67" s="1">
        <v>5000</v>
      </c>
      <c r="E67" s="1">
        <v>-14.960349000000001</v>
      </c>
      <c r="F67" s="1">
        <v>-1052609.030239</v>
      </c>
      <c r="G67" s="1">
        <v>-795933.00246500003</v>
      </c>
      <c r="H67" s="1">
        <v>188.57291799999999</v>
      </c>
      <c r="I67" s="1">
        <v>98.655823999999996</v>
      </c>
      <c r="J67" s="1">
        <v>26.386407999999999</v>
      </c>
      <c r="K67" s="1">
        <v>2.5402459999999998</v>
      </c>
      <c r="L67" s="1">
        <v>1.7790889999999999</v>
      </c>
      <c r="M67" s="111">
        <v>100</v>
      </c>
      <c r="N67" s="1">
        <v>66.362622999999999</v>
      </c>
      <c r="O67" s="1">
        <v>0.66533699999999996</v>
      </c>
      <c r="P67" s="1">
        <v>32.97204</v>
      </c>
      <c r="Q67" s="1">
        <v>0</v>
      </c>
      <c r="R67" s="111">
        <v>46.181184999999999</v>
      </c>
      <c r="S67" s="1">
        <v>1.6666350000000001</v>
      </c>
      <c r="T67" s="1">
        <v>16.414349999999999</v>
      </c>
      <c r="U67" s="1">
        <v>0.16456200000000001</v>
      </c>
      <c r="V67" s="1">
        <v>9.8572109999999995</v>
      </c>
      <c r="W67" s="1">
        <v>0.27126400000000001</v>
      </c>
      <c r="X67" s="1">
        <v>5.2574540000000001</v>
      </c>
      <c r="Y67" s="1">
        <v>7.9373639999999996</v>
      </c>
      <c r="Z67" s="1">
        <v>2.659424</v>
      </c>
      <c r="AA67" s="1">
        <v>4.8978250000000001</v>
      </c>
      <c r="AB67" s="1">
        <v>1.309301</v>
      </c>
      <c r="AC67" s="1">
        <v>3.3834249999999999</v>
      </c>
      <c r="AD67" s="1">
        <v>0</v>
      </c>
      <c r="AE67" s="1">
        <v>0</v>
      </c>
      <c r="AF67" s="1">
        <v>0</v>
      </c>
      <c r="AG67" s="1">
        <v>0</v>
      </c>
      <c r="AH67" s="111">
        <v>0.50715299999999996</v>
      </c>
      <c r="AI67" s="1">
        <v>0</v>
      </c>
      <c r="AJ67" s="1">
        <v>0</v>
      </c>
      <c r="AK67" s="1">
        <v>0</v>
      </c>
      <c r="AL67" s="1">
        <v>0.109732</v>
      </c>
      <c r="AM67" s="1">
        <v>4.8453000000000003E-2</v>
      </c>
      <c r="AN67" s="1">
        <v>0</v>
      </c>
      <c r="AO67" s="111">
        <v>23.803684000000001</v>
      </c>
      <c r="AP67" s="1">
        <v>0</v>
      </c>
      <c r="AQ67" s="1">
        <v>0</v>
      </c>
      <c r="AR67" s="1">
        <v>0</v>
      </c>
      <c r="AS67" s="1">
        <v>6.7129329999999996</v>
      </c>
      <c r="AT67" s="1">
        <v>2.455422</v>
      </c>
      <c r="AU67" s="1">
        <v>0</v>
      </c>
      <c r="AV67" s="111">
        <f t="shared" si="1"/>
        <v>24.310836999999999</v>
      </c>
      <c r="AW67" s="1">
        <f t="shared" si="2"/>
        <v>0</v>
      </c>
      <c r="AX67" s="1">
        <f t="shared" si="3"/>
        <v>0</v>
      </c>
      <c r="AY67" s="1">
        <f t="shared" si="4"/>
        <v>0</v>
      </c>
      <c r="AZ67" s="1">
        <f t="shared" si="5"/>
        <v>6.8226649999999998</v>
      </c>
      <c r="BA67" s="1">
        <f t="shared" si="6"/>
        <v>2.5038749999999999</v>
      </c>
      <c r="BB67" s="126">
        <f t="shared" si="7"/>
        <v>0</v>
      </c>
    </row>
    <row r="68" spans="1:54" x14ac:dyDescent="0.3">
      <c r="A68" s="1">
        <v>62</v>
      </c>
      <c r="B68" s="1" t="s">
        <v>40</v>
      </c>
      <c r="C68" s="1">
        <v>1086</v>
      </c>
      <c r="D68" s="1">
        <v>5000</v>
      </c>
      <c r="E68" s="1">
        <v>-15.204254000000001</v>
      </c>
      <c r="F68" s="1">
        <v>-1042219.963089</v>
      </c>
      <c r="G68" s="1">
        <v>-788370.38653699995</v>
      </c>
      <c r="H68" s="1">
        <v>186.77083200000001</v>
      </c>
      <c r="I68" s="1">
        <v>97.630804999999995</v>
      </c>
      <c r="J68" s="1">
        <v>26.162201</v>
      </c>
      <c r="K68" s="1">
        <v>2.5370840000000001</v>
      </c>
      <c r="L68" s="1">
        <v>1.7935859999999999</v>
      </c>
      <c r="M68" s="111">
        <v>100</v>
      </c>
      <c r="N68" s="1">
        <v>65.726934</v>
      </c>
      <c r="O68" s="1">
        <v>0.64877600000000002</v>
      </c>
      <c r="P68" s="1">
        <v>33.624290000000002</v>
      </c>
      <c r="Q68" s="1">
        <v>0</v>
      </c>
      <c r="R68" s="111">
        <v>46.281581000000003</v>
      </c>
      <c r="S68" s="1">
        <v>1.6382350000000001</v>
      </c>
      <c r="T68" s="1">
        <v>16.447939999999999</v>
      </c>
      <c r="U68" s="1">
        <v>0.14934500000000001</v>
      </c>
      <c r="V68" s="1">
        <v>9.8619719999999997</v>
      </c>
      <c r="W68" s="1">
        <v>0.27388800000000002</v>
      </c>
      <c r="X68" s="1">
        <v>5.1780860000000004</v>
      </c>
      <c r="Y68" s="1">
        <v>7.8305439999999997</v>
      </c>
      <c r="Z68" s="1">
        <v>2.6833450000000001</v>
      </c>
      <c r="AA68" s="1">
        <v>4.945195</v>
      </c>
      <c r="AB68" s="1">
        <v>1.2948679999999999</v>
      </c>
      <c r="AC68" s="1">
        <v>3.4150019999999999</v>
      </c>
      <c r="AD68" s="1">
        <v>0</v>
      </c>
      <c r="AE68" s="1">
        <v>0</v>
      </c>
      <c r="AF68" s="1">
        <v>0</v>
      </c>
      <c r="AG68" s="1">
        <v>0</v>
      </c>
      <c r="AH68" s="111">
        <v>0.49535400000000002</v>
      </c>
      <c r="AI68" s="1">
        <v>0</v>
      </c>
      <c r="AJ68" s="1">
        <v>0</v>
      </c>
      <c r="AK68" s="1">
        <v>0</v>
      </c>
      <c r="AL68" s="1">
        <v>0.106382</v>
      </c>
      <c r="AM68" s="1">
        <v>4.7039999999999998E-2</v>
      </c>
      <c r="AN68" s="1">
        <v>0</v>
      </c>
      <c r="AO68" s="111">
        <v>24.306332999999999</v>
      </c>
      <c r="AP68" s="1">
        <v>0</v>
      </c>
      <c r="AQ68" s="1">
        <v>0</v>
      </c>
      <c r="AR68" s="1">
        <v>0</v>
      </c>
      <c r="AS68" s="1">
        <v>6.8191069999999998</v>
      </c>
      <c r="AT68" s="1">
        <v>2.4988510000000002</v>
      </c>
      <c r="AU68" s="1">
        <v>0</v>
      </c>
      <c r="AV68" s="111">
        <f t="shared" si="1"/>
        <v>24.801686999999998</v>
      </c>
      <c r="AW68" s="1">
        <f t="shared" si="2"/>
        <v>0</v>
      </c>
      <c r="AX68" s="1">
        <f t="shared" si="3"/>
        <v>0</v>
      </c>
      <c r="AY68" s="1">
        <f t="shared" si="4"/>
        <v>0</v>
      </c>
      <c r="AZ68" s="1">
        <f t="shared" si="5"/>
        <v>6.9254889999999998</v>
      </c>
      <c r="BA68" s="1">
        <f t="shared" si="6"/>
        <v>2.5458910000000001</v>
      </c>
      <c r="BB68" s="126">
        <f t="shared" si="7"/>
        <v>0</v>
      </c>
    </row>
    <row r="69" spans="1:54" x14ac:dyDescent="0.3">
      <c r="A69" s="1">
        <v>63</v>
      </c>
      <c r="B69" s="1" t="s">
        <v>40</v>
      </c>
      <c r="C69" s="1">
        <v>1084</v>
      </c>
      <c r="D69" s="1">
        <v>5000</v>
      </c>
      <c r="E69" s="1">
        <v>-15.454408000000001</v>
      </c>
      <c r="F69" s="1">
        <v>-1032088.598265</v>
      </c>
      <c r="G69" s="1">
        <v>-780998.45419199998</v>
      </c>
      <c r="H69" s="1">
        <v>185.01281700000001</v>
      </c>
      <c r="I69" s="1">
        <v>96.631889000000001</v>
      </c>
      <c r="J69" s="1">
        <v>25.943539999999999</v>
      </c>
      <c r="K69" s="1">
        <v>2.5339649999999998</v>
      </c>
      <c r="L69" s="1">
        <v>1.8080000000000001</v>
      </c>
      <c r="M69" s="111">
        <v>100</v>
      </c>
      <c r="N69" s="1">
        <v>65.107016999999999</v>
      </c>
      <c r="O69" s="1">
        <v>0.63300500000000004</v>
      </c>
      <c r="P69" s="1">
        <v>34.259977999999997</v>
      </c>
      <c r="Q69" s="1">
        <v>0</v>
      </c>
      <c r="R69" s="111">
        <v>46.380476000000002</v>
      </c>
      <c r="S69" s="1">
        <v>1.610303</v>
      </c>
      <c r="T69" s="1">
        <v>16.480931999999999</v>
      </c>
      <c r="U69" s="1">
        <v>0.135153</v>
      </c>
      <c r="V69" s="1">
        <v>9.8658789999999996</v>
      </c>
      <c r="W69" s="1">
        <v>0.27649600000000002</v>
      </c>
      <c r="X69" s="1">
        <v>5.0988619999999996</v>
      </c>
      <c r="Y69" s="1">
        <v>7.725384</v>
      </c>
      <c r="Z69" s="1">
        <v>2.7071209999999999</v>
      </c>
      <c r="AA69" s="1">
        <v>4.9922810000000002</v>
      </c>
      <c r="AB69" s="1">
        <v>1.280716</v>
      </c>
      <c r="AC69" s="1">
        <v>3.4463979999999999</v>
      </c>
      <c r="AD69" s="1">
        <v>0</v>
      </c>
      <c r="AE69" s="1">
        <v>0</v>
      </c>
      <c r="AF69" s="1">
        <v>0</v>
      </c>
      <c r="AG69" s="1">
        <v>0</v>
      </c>
      <c r="AH69" s="111">
        <v>0.48424600000000001</v>
      </c>
      <c r="AI69" s="1">
        <v>0</v>
      </c>
      <c r="AJ69" s="1">
        <v>0</v>
      </c>
      <c r="AK69" s="1">
        <v>0</v>
      </c>
      <c r="AL69" s="1">
        <v>0.103061</v>
      </c>
      <c r="AM69" s="1">
        <v>4.5698999999999997E-2</v>
      </c>
      <c r="AN69" s="1">
        <v>0</v>
      </c>
      <c r="AO69" s="111">
        <v>24.797181999999999</v>
      </c>
      <c r="AP69" s="1">
        <v>0</v>
      </c>
      <c r="AQ69" s="1">
        <v>0</v>
      </c>
      <c r="AR69" s="1">
        <v>0</v>
      </c>
      <c r="AS69" s="1">
        <v>6.9219290000000004</v>
      </c>
      <c r="AT69" s="1">
        <v>2.5408680000000001</v>
      </c>
      <c r="AU69" s="1">
        <v>0</v>
      </c>
      <c r="AV69" s="111">
        <f t="shared" si="1"/>
        <v>25.281427999999998</v>
      </c>
      <c r="AW69" s="1">
        <f t="shared" si="2"/>
        <v>0</v>
      </c>
      <c r="AX69" s="1">
        <f t="shared" si="3"/>
        <v>0</v>
      </c>
      <c r="AY69" s="1">
        <f t="shared" si="4"/>
        <v>0</v>
      </c>
      <c r="AZ69" s="1">
        <f t="shared" si="5"/>
        <v>7.0249900000000007</v>
      </c>
      <c r="BA69" s="1">
        <f t="shared" si="6"/>
        <v>2.5865670000000001</v>
      </c>
      <c r="BB69" s="126">
        <f t="shared" si="7"/>
        <v>0</v>
      </c>
    </row>
    <row r="70" spans="1:54" x14ac:dyDescent="0.3">
      <c r="A70" s="1">
        <v>64</v>
      </c>
      <c r="B70" s="1" t="s">
        <v>40</v>
      </c>
      <c r="C70" s="1">
        <v>1082</v>
      </c>
      <c r="D70" s="1">
        <v>5000</v>
      </c>
      <c r="E70" s="1">
        <v>-15.711163000000001</v>
      </c>
      <c r="F70" s="1">
        <v>-1022202.830219</v>
      </c>
      <c r="G70" s="1">
        <v>-773808.19443399995</v>
      </c>
      <c r="H70" s="1">
        <v>183.296783</v>
      </c>
      <c r="I70" s="1">
        <v>95.657813000000004</v>
      </c>
      <c r="J70" s="1">
        <v>25.730157999999999</v>
      </c>
      <c r="K70" s="1">
        <v>2.5308860000000002</v>
      </c>
      <c r="L70" s="1">
        <v>1.822335</v>
      </c>
      <c r="M70" s="111">
        <v>100</v>
      </c>
      <c r="N70" s="1">
        <v>64.502036000000004</v>
      </c>
      <c r="O70" s="1">
        <v>0.61807000000000001</v>
      </c>
      <c r="P70" s="1">
        <v>34.879894</v>
      </c>
      <c r="Q70" s="1">
        <v>0</v>
      </c>
      <c r="R70" s="111">
        <v>46.477890000000002</v>
      </c>
      <c r="S70" s="1">
        <v>1.582819</v>
      </c>
      <c r="T70" s="1">
        <v>16.513375</v>
      </c>
      <c r="U70" s="1">
        <v>0.121947</v>
      </c>
      <c r="V70" s="1">
        <v>9.8689409999999995</v>
      </c>
      <c r="W70" s="1">
        <v>0.27908899999999998</v>
      </c>
      <c r="X70" s="1">
        <v>5.019736</v>
      </c>
      <c r="Y70" s="1">
        <v>7.6218719999999998</v>
      </c>
      <c r="Z70" s="1">
        <v>2.730766</v>
      </c>
      <c r="AA70" s="1">
        <v>5.0391050000000002</v>
      </c>
      <c r="AB70" s="1">
        <v>1.266832</v>
      </c>
      <c r="AC70" s="1">
        <v>3.477627</v>
      </c>
      <c r="AD70" s="1">
        <v>0</v>
      </c>
      <c r="AE70" s="1">
        <v>0</v>
      </c>
      <c r="AF70" s="1">
        <v>0</v>
      </c>
      <c r="AG70" s="1">
        <v>0</v>
      </c>
      <c r="AH70" s="111">
        <v>0.47389199999999998</v>
      </c>
      <c r="AI70" s="1">
        <v>0</v>
      </c>
      <c r="AJ70" s="1">
        <v>0</v>
      </c>
      <c r="AK70" s="1">
        <v>0</v>
      </c>
      <c r="AL70" s="1">
        <v>9.9748000000000003E-2</v>
      </c>
      <c r="AM70" s="1">
        <v>4.4430999999999998E-2</v>
      </c>
      <c r="AN70" s="1">
        <v>0</v>
      </c>
      <c r="AO70" s="111">
        <v>25.276921999999999</v>
      </c>
      <c r="AP70" s="1">
        <v>0</v>
      </c>
      <c r="AQ70" s="1">
        <v>0</v>
      </c>
      <c r="AR70" s="1">
        <v>0</v>
      </c>
      <c r="AS70" s="1">
        <v>7.0214280000000002</v>
      </c>
      <c r="AT70" s="1">
        <v>2.5815440000000001</v>
      </c>
      <c r="AU70" s="1">
        <v>0</v>
      </c>
      <c r="AV70" s="111">
        <f t="shared" si="1"/>
        <v>25.750813999999998</v>
      </c>
      <c r="AW70" s="1">
        <f t="shared" si="2"/>
        <v>0</v>
      </c>
      <c r="AX70" s="1">
        <f t="shared" si="3"/>
        <v>0</v>
      </c>
      <c r="AY70" s="1">
        <f t="shared" si="4"/>
        <v>0</v>
      </c>
      <c r="AZ70" s="1">
        <f t="shared" si="5"/>
        <v>7.1211760000000002</v>
      </c>
      <c r="BA70" s="1">
        <f t="shared" si="6"/>
        <v>2.6259749999999999</v>
      </c>
      <c r="BB70" s="126">
        <f t="shared" si="7"/>
        <v>0</v>
      </c>
    </row>
    <row r="71" spans="1:54" x14ac:dyDescent="0.3">
      <c r="A71" s="1">
        <v>65</v>
      </c>
      <c r="B71" s="1" t="s">
        <v>40</v>
      </c>
      <c r="C71" s="1">
        <v>1080</v>
      </c>
      <c r="D71" s="1">
        <v>5000</v>
      </c>
      <c r="E71" s="1">
        <v>-15.974838999999999</v>
      </c>
      <c r="F71" s="1">
        <v>-1012549.836108</v>
      </c>
      <c r="G71" s="1">
        <v>-766790.03034099995</v>
      </c>
      <c r="H71" s="1">
        <v>181.620519</v>
      </c>
      <c r="I71" s="1">
        <v>94.707229999999996</v>
      </c>
      <c r="J71" s="1">
        <v>25.521766</v>
      </c>
      <c r="K71" s="1">
        <v>2.527847</v>
      </c>
      <c r="L71" s="1">
        <v>1.836595</v>
      </c>
      <c r="M71" s="111">
        <v>100</v>
      </c>
      <c r="N71" s="1">
        <v>63.911062999999999</v>
      </c>
      <c r="O71" s="1">
        <v>0.60406300000000002</v>
      </c>
      <c r="P71" s="1">
        <v>35.484873999999998</v>
      </c>
      <c r="Q71" s="1">
        <v>0</v>
      </c>
      <c r="R71" s="111">
        <v>46.573847000000001</v>
      </c>
      <c r="S71" s="1">
        <v>1.5557559999999999</v>
      </c>
      <c r="T71" s="1">
        <v>16.545332999999999</v>
      </c>
      <c r="U71" s="1">
        <v>0.10969</v>
      </c>
      <c r="V71" s="1">
        <v>9.871162</v>
      </c>
      <c r="W71" s="1">
        <v>0.28166999999999998</v>
      </c>
      <c r="X71" s="1">
        <v>4.9406319999999999</v>
      </c>
      <c r="Y71" s="1">
        <v>7.5200009999999997</v>
      </c>
      <c r="Z71" s="1">
        <v>2.7542979999999999</v>
      </c>
      <c r="AA71" s="1">
        <v>5.0857000000000001</v>
      </c>
      <c r="AB71" s="1">
        <v>1.2532000000000001</v>
      </c>
      <c r="AC71" s="1">
        <v>3.5087120000000001</v>
      </c>
      <c r="AD71" s="1">
        <v>0</v>
      </c>
      <c r="AE71" s="1">
        <v>0</v>
      </c>
      <c r="AF71" s="1">
        <v>0</v>
      </c>
      <c r="AG71" s="1">
        <v>0</v>
      </c>
      <c r="AH71" s="111">
        <v>0.46441700000000002</v>
      </c>
      <c r="AI71" s="1">
        <v>0</v>
      </c>
      <c r="AJ71" s="1">
        <v>0</v>
      </c>
      <c r="AK71" s="1">
        <v>0</v>
      </c>
      <c r="AL71" s="1">
        <v>9.6406000000000006E-2</v>
      </c>
      <c r="AM71" s="1">
        <v>4.3241000000000002E-2</v>
      </c>
      <c r="AN71" s="1">
        <v>0</v>
      </c>
      <c r="AO71" s="111">
        <v>25.746307999999999</v>
      </c>
      <c r="AP71" s="1">
        <v>0</v>
      </c>
      <c r="AQ71" s="1">
        <v>0</v>
      </c>
      <c r="AR71" s="1">
        <v>0</v>
      </c>
      <c r="AS71" s="1">
        <v>7.1176139999999997</v>
      </c>
      <c r="AT71" s="1">
        <v>2.6209509999999998</v>
      </c>
      <c r="AU71" s="1">
        <v>0</v>
      </c>
      <c r="AV71" s="111">
        <f t="shared" ref="AV71:AV134" si="8">AH71+AO71</f>
        <v>26.210725</v>
      </c>
      <c r="AW71" s="1">
        <f t="shared" ref="AW71:AW134" si="9">AI71+AP71</f>
        <v>0</v>
      </c>
      <c r="AX71" s="1">
        <f t="shared" ref="AX71:AX134" si="10">AJ71+AQ71</f>
        <v>0</v>
      </c>
      <c r="AY71" s="1">
        <f t="shared" ref="AY71:AY134" si="11">AK71+AR71</f>
        <v>0</v>
      </c>
      <c r="AZ71" s="1">
        <f t="shared" ref="AZ71:AZ134" si="12">AL71+AS71</f>
        <v>7.2140199999999997</v>
      </c>
      <c r="BA71" s="1">
        <f t="shared" ref="BA71:BA134" si="13">AM71+AT71</f>
        <v>2.6641919999999999</v>
      </c>
      <c r="BB71" s="126">
        <f t="shared" ref="BB71:BB134" si="14">AN71+AU71</f>
        <v>0</v>
      </c>
    </row>
    <row r="72" spans="1:54" x14ac:dyDescent="0.3">
      <c r="A72" s="1">
        <v>66</v>
      </c>
      <c r="B72" s="1" t="s">
        <v>40</v>
      </c>
      <c r="C72" s="1">
        <v>1078</v>
      </c>
      <c r="D72" s="1">
        <v>5000</v>
      </c>
      <c r="E72" s="1">
        <v>-16.245645</v>
      </c>
      <c r="F72" s="1">
        <v>-1003115.354101</v>
      </c>
      <c r="G72" s="1">
        <v>-759933.27541500004</v>
      </c>
      <c r="H72" s="1">
        <v>179.98155499999999</v>
      </c>
      <c r="I72" s="1">
        <v>93.778616</v>
      </c>
      <c r="J72" s="1">
        <v>25.318041999999998</v>
      </c>
      <c r="K72" s="1">
        <v>2.5248460000000001</v>
      </c>
      <c r="L72" s="1">
        <v>1.850787</v>
      </c>
      <c r="M72" s="111">
        <v>100</v>
      </c>
      <c r="N72" s="1">
        <v>63.332973000000003</v>
      </c>
      <c r="O72" s="1">
        <v>0.59118199999999999</v>
      </c>
      <c r="P72" s="1">
        <v>36.075845000000001</v>
      </c>
      <c r="Q72" s="1">
        <v>0</v>
      </c>
      <c r="R72" s="111">
        <v>46.668368000000001</v>
      </c>
      <c r="S72" s="1">
        <v>1.529075</v>
      </c>
      <c r="T72" s="1">
        <v>16.576896000000001</v>
      </c>
      <c r="U72" s="1">
        <v>9.8349000000000006E-2</v>
      </c>
      <c r="V72" s="1">
        <v>9.8725349999999992</v>
      </c>
      <c r="W72" s="1">
        <v>0.28424100000000002</v>
      </c>
      <c r="X72" s="1">
        <v>4.8614139999999999</v>
      </c>
      <c r="Y72" s="1">
        <v>7.4197689999999996</v>
      </c>
      <c r="Z72" s="1">
        <v>2.7777470000000002</v>
      </c>
      <c r="AA72" s="1">
        <v>5.1321209999999997</v>
      </c>
      <c r="AB72" s="1">
        <v>1.239797</v>
      </c>
      <c r="AC72" s="1">
        <v>3.5396869999999998</v>
      </c>
      <c r="AD72" s="1">
        <v>0</v>
      </c>
      <c r="AE72" s="1">
        <v>0</v>
      </c>
      <c r="AF72" s="1">
        <v>0</v>
      </c>
      <c r="AG72" s="1">
        <v>0</v>
      </c>
      <c r="AH72" s="111">
        <v>0.45607900000000001</v>
      </c>
      <c r="AI72" s="1">
        <v>0</v>
      </c>
      <c r="AJ72" s="1">
        <v>0</v>
      </c>
      <c r="AK72" s="1">
        <v>0</v>
      </c>
      <c r="AL72" s="1">
        <v>9.2962000000000003E-2</v>
      </c>
      <c r="AM72" s="1">
        <v>4.2140999999999998E-2</v>
      </c>
      <c r="AN72" s="1">
        <v>0</v>
      </c>
      <c r="AO72" s="111">
        <v>26.206219999999998</v>
      </c>
      <c r="AP72" s="1">
        <v>0</v>
      </c>
      <c r="AQ72" s="1">
        <v>0</v>
      </c>
      <c r="AR72" s="1">
        <v>0</v>
      </c>
      <c r="AS72" s="1">
        <v>7.2104559999999998</v>
      </c>
      <c r="AT72" s="1">
        <v>2.6591689999999999</v>
      </c>
      <c r="AU72" s="1">
        <v>0</v>
      </c>
      <c r="AV72" s="111">
        <f t="shared" si="8"/>
        <v>26.662298999999997</v>
      </c>
      <c r="AW72" s="1">
        <f t="shared" si="9"/>
        <v>0</v>
      </c>
      <c r="AX72" s="1">
        <f t="shared" si="10"/>
        <v>0</v>
      </c>
      <c r="AY72" s="1">
        <f t="shared" si="11"/>
        <v>0</v>
      </c>
      <c r="AZ72" s="1">
        <f t="shared" si="12"/>
        <v>7.3034179999999997</v>
      </c>
      <c r="BA72" s="1">
        <f t="shared" si="13"/>
        <v>2.7013099999999999</v>
      </c>
      <c r="BB72" s="126">
        <f t="shared" si="14"/>
        <v>0</v>
      </c>
    </row>
    <row r="73" spans="1:54" x14ac:dyDescent="0.3">
      <c r="A73" s="1">
        <v>67</v>
      </c>
      <c r="B73" s="1" t="s">
        <v>40</v>
      </c>
      <c r="C73" s="1">
        <v>1076</v>
      </c>
      <c r="D73" s="1">
        <v>5000</v>
      </c>
      <c r="E73" s="1">
        <v>-16.523395000000001</v>
      </c>
      <c r="F73" s="1">
        <v>-993882.01171200001</v>
      </c>
      <c r="G73" s="1">
        <v>-753224.90311299998</v>
      </c>
      <c r="H73" s="1">
        <v>178.376836</v>
      </c>
      <c r="I73" s="1">
        <v>92.870029000000002</v>
      </c>
      <c r="J73" s="1">
        <v>25.118577999999999</v>
      </c>
      <c r="K73" s="1">
        <v>2.521881</v>
      </c>
      <c r="L73" s="1">
        <v>1.8649249999999999</v>
      </c>
      <c r="M73" s="111">
        <v>100</v>
      </c>
      <c r="N73" s="1">
        <v>62.766108000000003</v>
      </c>
      <c r="O73" s="1">
        <v>0.57995799999999997</v>
      </c>
      <c r="P73" s="1">
        <v>36.653934</v>
      </c>
      <c r="Q73" s="1">
        <v>0</v>
      </c>
      <c r="R73" s="111">
        <v>46.761471999999998</v>
      </c>
      <c r="S73" s="1">
        <v>1.502704</v>
      </c>
      <c r="T73" s="1">
        <v>16.608215999999999</v>
      </c>
      <c r="U73" s="1">
        <v>8.7905999999999998E-2</v>
      </c>
      <c r="V73" s="1">
        <v>9.8730419999999999</v>
      </c>
      <c r="W73" s="1">
        <v>0.28680800000000001</v>
      </c>
      <c r="X73" s="1">
        <v>4.7818059999999996</v>
      </c>
      <c r="Y73" s="1">
        <v>7.3211969999999997</v>
      </c>
      <c r="Z73" s="1">
        <v>2.8011680000000001</v>
      </c>
      <c r="AA73" s="1">
        <v>5.1784720000000002</v>
      </c>
      <c r="AB73" s="1">
        <v>1.2265870000000001</v>
      </c>
      <c r="AC73" s="1">
        <v>3.5706229999999999</v>
      </c>
      <c r="AD73" s="1">
        <v>0</v>
      </c>
      <c r="AE73" s="1">
        <v>0</v>
      </c>
      <c r="AF73" s="1">
        <v>0</v>
      </c>
      <c r="AG73" s="1">
        <v>0</v>
      </c>
      <c r="AH73" s="111">
        <v>0.449569</v>
      </c>
      <c r="AI73" s="1">
        <v>0</v>
      </c>
      <c r="AJ73" s="1">
        <v>0</v>
      </c>
      <c r="AK73" s="1">
        <v>0</v>
      </c>
      <c r="AL73" s="1">
        <v>8.9223999999999998E-2</v>
      </c>
      <c r="AM73" s="1">
        <v>4.1165E-2</v>
      </c>
      <c r="AN73" s="1">
        <v>0</v>
      </c>
      <c r="AO73" s="111">
        <v>26.657793999999999</v>
      </c>
      <c r="AP73" s="1">
        <v>0</v>
      </c>
      <c r="AQ73" s="1">
        <v>0</v>
      </c>
      <c r="AR73" s="1">
        <v>0</v>
      </c>
      <c r="AS73" s="1">
        <v>7.2998529999999997</v>
      </c>
      <c r="AT73" s="1">
        <v>2.6962869999999999</v>
      </c>
      <c r="AU73" s="1">
        <v>0</v>
      </c>
      <c r="AV73" s="111">
        <f t="shared" si="8"/>
        <v>27.107362999999999</v>
      </c>
      <c r="AW73" s="1">
        <f t="shared" si="9"/>
        <v>0</v>
      </c>
      <c r="AX73" s="1">
        <f t="shared" si="10"/>
        <v>0</v>
      </c>
      <c r="AY73" s="1">
        <f t="shared" si="11"/>
        <v>0</v>
      </c>
      <c r="AZ73" s="1">
        <f t="shared" si="12"/>
        <v>7.3890769999999995</v>
      </c>
      <c r="BA73" s="1">
        <f t="shared" si="13"/>
        <v>2.7374519999999998</v>
      </c>
      <c r="BB73" s="126">
        <f t="shared" si="14"/>
        <v>0</v>
      </c>
    </row>
    <row r="74" spans="1:54" x14ac:dyDescent="0.3">
      <c r="A74" s="1">
        <v>68</v>
      </c>
      <c r="B74" s="1" t="s">
        <v>40</v>
      </c>
      <c r="C74" s="1">
        <v>1074</v>
      </c>
      <c r="D74" s="1">
        <v>5000</v>
      </c>
      <c r="E74" s="1">
        <v>-16.803445</v>
      </c>
      <c r="F74" s="1">
        <v>-984824.07905299996</v>
      </c>
      <c r="G74" s="1">
        <v>-746646.535225</v>
      </c>
      <c r="H74" s="1">
        <v>176.80105699999999</v>
      </c>
      <c r="I74" s="1">
        <v>91.977560999999994</v>
      </c>
      <c r="J74" s="1">
        <v>24.922612999999998</v>
      </c>
      <c r="K74" s="1">
        <v>2.5189650000000001</v>
      </c>
      <c r="L74" s="1">
        <v>1.879092</v>
      </c>
      <c r="M74" s="111">
        <v>100</v>
      </c>
      <c r="N74" s="1">
        <v>62.204855999999999</v>
      </c>
      <c r="O74" s="1">
        <v>0.57434700000000005</v>
      </c>
      <c r="P74" s="1">
        <v>37.220796999999997</v>
      </c>
      <c r="Q74" s="1">
        <v>0</v>
      </c>
      <c r="R74" s="111">
        <v>46.853189999999998</v>
      </c>
      <c r="S74" s="1">
        <v>1.476213</v>
      </c>
      <c r="T74" s="1">
        <v>16.639692</v>
      </c>
      <c r="U74" s="1">
        <v>7.8493999999999994E-2</v>
      </c>
      <c r="V74" s="1">
        <v>9.8727110000000007</v>
      </c>
      <c r="W74" s="1">
        <v>0.28939500000000001</v>
      </c>
      <c r="X74" s="1">
        <v>4.700507</v>
      </c>
      <c r="Y74" s="1">
        <v>7.2245720000000002</v>
      </c>
      <c r="Z74" s="1">
        <v>2.8248090000000001</v>
      </c>
      <c r="AA74" s="1">
        <v>5.2251950000000003</v>
      </c>
      <c r="AB74" s="1">
        <v>1.213408</v>
      </c>
      <c r="AC74" s="1">
        <v>3.6018140000000001</v>
      </c>
      <c r="AD74" s="1">
        <v>0</v>
      </c>
      <c r="AE74" s="1">
        <v>0</v>
      </c>
      <c r="AF74" s="1">
        <v>0</v>
      </c>
      <c r="AG74" s="1">
        <v>0</v>
      </c>
      <c r="AH74" s="111">
        <v>0.45050299999999999</v>
      </c>
      <c r="AI74" s="1">
        <v>0</v>
      </c>
      <c r="AJ74" s="1">
        <v>0</v>
      </c>
      <c r="AK74" s="1">
        <v>0</v>
      </c>
      <c r="AL74" s="1">
        <v>8.3238000000000006E-2</v>
      </c>
      <c r="AM74" s="1">
        <v>4.0606000000000003E-2</v>
      </c>
      <c r="AN74" s="1">
        <v>0</v>
      </c>
      <c r="AO74" s="111">
        <v>27.102858000000001</v>
      </c>
      <c r="AP74" s="1">
        <v>0</v>
      </c>
      <c r="AQ74" s="1">
        <v>0</v>
      </c>
      <c r="AR74" s="1">
        <v>0</v>
      </c>
      <c r="AS74" s="1">
        <v>7.38551</v>
      </c>
      <c r="AT74" s="1">
        <v>2.7324290000000002</v>
      </c>
      <c r="AU74" s="1">
        <v>0</v>
      </c>
      <c r="AV74" s="111">
        <f t="shared" si="8"/>
        <v>27.553361000000002</v>
      </c>
      <c r="AW74" s="1">
        <f t="shared" si="9"/>
        <v>0</v>
      </c>
      <c r="AX74" s="1">
        <f t="shared" si="10"/>
        <v>0</v>
      </c>
      <c r="AY74" s="1">
        <f t="shared" si="11"/>
        <v>0</v>
      </c>
      <c r="AZ74" s="1">
        <f t="shared" si="12"/>
        <v>7.4687479999999997</v>
      </c>
      <c r="BA74" s="1">
        <f t="shared" si="13"/>
        <v>2.7730350000000001</v>
      </c>
      <c r="BB74" s="126">
        <f t="shared" si="14"/>
        <v>0</v>
      </c>
    </row>
    <row r="75" spans="1:54" x14ac:dyDescent="0.3">
      <c r="A75" s="1">
        <v>69</v>
      </c>
      <c r="B75" s="1" t="s">
        <v>40</v>
      </c>
      <c r="C75" s="1">
        <v>1072</v>
      </c>
      <c r="D75" s="1">
        <v>5000</v>
      </c>
      <c r="E75" s="1">
        <v>-17.123559</v>
      </c>
      <c r="F75" s="1">
        <v>-975853.28091700003</v>
      </c>
      <c r="G75" s="1">
        <v>-740456.62361600006</v>
      </c>
      <c r="H75" s="1">
        <v>174.99658600000001</v>
      </c>
      <c r="I75" s="1">
        <v>90.752909000000002</v>
      </c>
      <c r="J75" s="1">
        <v>24.689281999999999</v>
      </c>
      <c r="K75" s="1">
        <v>2.5200390000000001</v>
      </c>
      <c r="L75" s="1">
        <v>1.918453</v>
      </c>
      <c r="M75" s="111">
        <v>100</v>
      </c>
      <c r="N75" s="1">
        <v>60.673712999999999</v>
      </c>
      <c r="O75" s="1">
        <v>1.5442389999999999</v>
      </c>
      <c r="P75" s="1">
        <v>37.782048000000003</v>
      </c>
      <c r="Q75" s="1">
        <v>0</v>
      </c>
      <c r="R75" s="111">
        <v>46.933453</v>
      </c>
      <c r="S75" s="1">
        <v>1.4372860000000001</v>
      </c>
      <c r="T75" s="1">
        <v>16.869489999999999</v>
      </c>
      <c r="U75" s="1">
        <v>6.8548999999999999E-2</v>
      </c>
      <c r="V75" s="1">
        <v>9.7887810000000002</v>
      </c>
      <c r="W75" s="1">
        <v>0.29669899999999999</v>
      </c>
      <c r="X75" s="1">
        <v>4.3737880000000002</v>
      </c>
      <c r="Y75" s="1">
        <v>7.1137170000000003</v>
      </c>
      <c r="Z75" s="1">
        <v>2.8934829999999998</v>
      </c>
      <c r="AA75" s="1">
        <v>5.357056</v>
      </c>
      <c r="AB75" s="1">
        <v>1.177794</v>
      </c>
      <c r="AC75" s="1">
        <v>3.6899060000000001</v>
      </c>
      <c r="AD75" s="1">
        <v>0</v>
      </c>
      <c r="AE75" s="1">
        <v>0</v>
      </c>
      <c r="AF75" s="1">
        <v>0</v>
      </c>
      <c r="AG75" s="1">
        <v>0</v>
      </c>
      <c r="AH75" s="111">
        <v>1.4194260000000001</v>
      </c>
      <c r="AI75" s="1">
        <v>0</v>
      </c>
      <c r="AJ75" s="1">
        <v>0</v>
      </c>
      <c r="AK75" s="1">
        <v>0</v>
      </c>
      <c r="AL75" s="1">
        <v>2.4978E-2</v>
      </c>
      <c r="AM75" s="1">
        <v>9.9834999999999993E-2</v>
      </c>
      <c r="AN75" s="1">
        <v>0</v>
      </c>
      <c r="AO75" s="111">
        <v>27.548856000000001</v>
      </c>
      <c r="AP75" s="1">
        <v>0</v>
      </c>
      <c r="AQ75" s="1">
        <v>0</v>
      </c>
      <c r="AR75" s="1">
        <v>0</v>
      </c>
      <c r="AS75" s="1">
        <v>7.4651800000000001</v>
      </c>
      <c r="AT75" s="1">
        <v>2.7680120000000001</v>
      </c>
      <c r="AU75" s="1">
        <v>0</v>
      </c>
      <c r="AV75" s="111">
        <f t="shared" si="8"/>
        <v>28.968282000000002</v>
      </c>
      <c r="AW75" s="1">
        <f t="shared" si="9"/>
        <v>0</v>
      </c>
      <c r="AX75" s="1">
        <f t="shared" si="10"/>
        <v>0</v>
      </c>
      <c r="AY75" s="1">
        <f t="shared" si="11"/>
        <v>0</v>
      </c>
      <c r="AZ75" s="1">
        <f t="shared" si="12"/>
        <v>7.4901580000000001</v>
      </c>
      <c r="BA75" s="1">
        <f t="shared" si="13"/>
        <v>2.8678470000000003</v>
      </c>
      <c r="BB75" s="126">
        <f t="shared" si="14"/>
        <v>0</v>
      </c>
    </row>
    <row r="76" spans="1:54" x14ac:dyDescent="0.3">
      <c r="A76" s="1">
        <v>70</v>
      </c>
      <c r="B76" s="1" t="s">
        <v>40</v>
      </c>
      <c r="C76" s="1">
        <v>1070</v>
      </c>
      <c r="D76" s="1">
        <v>5000</v>
      </c>
      <c r="E76" s="1">
        <v>-17.346931000000001</v>
      </c>
      <c r="F76" s="1">
        <v>-952199.19671199995</v>
      </c>
      <c r="G76" s="1">
        <v>-722228.31106500002</v>
      </c>
      <c r="H76" s="1">
        <v>171.21757500000001</v>
      </c>
      <c r="I76" s="1">
        <v>88.710997000000006</v>
      </c>
      <c r="J76" s="1">
        <v>24.202432000000002</v>
      </c>
      <c r="K76" s="1">
        <v>2.5073840000000001</v>
      </c>
      <c r="L76" s="1">
        <v>1.912191</v>
      </c>
      <c r="M76" s="111">
        <v>100</v>
      </c>
      <c r="N76" s="1">
        <v>60.108975999999998</v>
      </c>
      <c r="O76" s="1">
        <v>0.57582299999999997</v>
      </c>
      <c r="P76" s="1">
        <v>39.315201999999999</v>
      </c>
      <c r="Q76" s="1">
        <v>0</v>
      </c>
      <c r="R76" s="111">
        <v>47.025163999999997</v>
      </c>
      <c r="S76" s="1">
        <v>1.397281</v>
      </c>
      <c r="T76" s="1">
        <v>16.909348999999999</v>
      </c>
      <c r="U76" s="1">
        <v>6.2798999999999994E-2</v>
      </c>
      <c r="V76" s="1">
        <v>9.7786550000000005</v>
      </c>
      <c r="W76" s="1">
        <v>0.29948599999999997</v>
      </c>
      <c r="X76" s="1">
        <v>4.2777810000000001</v>
      </c>
      <c r="Y76" s="1">
        <v>7.0369900000000003</v>
      </c>
      <c r="Z76" s="1">
        <v>2.9194200000000001</v>
      </c>
      <c r="AA76" s="1">
        <v>5.4073869999999999</v>
      </c>
      <c r="AB76" s="1">
        <v>1.1622410000000001</v>
      </c>
      <c r="AC76" s="1">
        <v>3.7234470000000002</v>
      </c>
      <c r="AD76" s="1">
        <v>0</v>
      </c>
      <c r="AE76" s="1">
        <v>0</v>
      </c>
      <c r="AF76" s="1">
        <v>0</v>
      </c>
      <c r="AG76" s="1">
        <v>0</v>
      </c>
      <c r="AH76" s="111">
        <v>0.49802400000000002</v>
      </c>
      <c r="AI76" s="1">
        <v>0</v>
      </c>
      <c r="AJ76" s="1">
        <v>0</v>
      </c>
      <c r="AK76" s="1">
        <v>0</v>
      </c>
      <c r="AL76" s="1">
        <v>3.5027000000000003E-2</v>
      </c>
      <c r="AM76" s="1">
        <v>4.2771000000000003E-2</v>
      </c>
      <c r="AN76" s="1">
        <v>0</v>
      </c>
      <c r="AO76" s="111">
        <v>28.963785999999999</v>
      </c>
      <c r="AP76" s="1">
        <v>0</v>
      </c>
      <c r="AQ76" s="1">
        <v>0</v>
      </c>
      <c r="AR76" s="1">
        <v>0</v>
      </c>
      <c r="AS76" s="1">
        <v>7.4885929999999998</v>
      </c>
      <c r="AT76" s="1">
        <v>2.8628230000000001</v>
      </c>
      <c r="AU76" s="1">
        <v>0</v>
      </c>
      <c r="AV76" s="111">
        <f t="shared" si="8"/>
        <v>29.46181</v>
      </c>
      <c r="AW76" s="1">
        <f t="shared" si="9"/>
        <v>0</v>
      </c>
      <c r="AX76" s="1">
        <f t="shared" si="10"/>
        <v>0</v>
      </c>
      <c r="AY76" s="1">
        <f t="shared" si="11"/>
        <v>0</v>
      </c>
      <c r="AZ76" s="1">
        <f t="shared" si="12"/>
        <v>7.5236200000000002</v>
      </c>
      <c r="BA76" s="1">
        <f t="shared" si="13"/>
        <v>2.9055940000000002</v>
      </c>
      <c r="BB76" s="126">
        <f t="shared" si="14"/>
        <v>0</v>
      </c>
    </row>
    <row r="77" spans="1:54" x14ac:dyDescent="0.3">
      <c r="A77" s="1">
        <v>71</v>
      </c>
      <c r="B77" s="1" t="s">
        <v>40</v>
      </c>
      <c r="C77" s="1">
        <v>1068</v>
      </c>
      <c r="D77" s="1">
        <v>5000</v>
      </c>
      <c r="E77" s="1">
        <v>-17.576854999999998</v>
      </c>
      <c r="F77" s="1">
        <v>-943214.56007100001</v>
      </c>
      <c r="G77" s="1">
        <v>-715678.53104300005</v>
      </c>
      <c r="H77" s="1">
        <v>169.65740500000001</v>
      </c>
      <c r="I77" s="1">
        <v>87.830872999999997</v>
      </c>
      <c r="J77" s="1">
        <v>24.008365000000001</v>
      </c>
      <c r="K77" s="1">
        <v>2.50413</v>
      </c>
      <c r="L77" s="1">
        <v>1.9263410000000001</v>
      </c>
      <c r="M77" s="111">
        <v>100</v>
      </c>
      <c r="N77" s="1">
        <v>59.563834999999997</v>
      </c>
      <c r="O77" s="1">
        <v>0.55622799999999994</v>
      </c>
      <c r="P77" s="1">
        <v>39.879938000000003</v>
      </c>
      <c r="Q77" s="1">
        <v>0</v>
      </c>
      <c r="R77" s="111">
        <v>47.115161000000001</v>
      </c>
      <c r="S77" s="1">
        <v>1.3583069999999999</v>
      </c>
      <c r="T77" s="1">
        <v>16.948301000000001</v>
      </c>
      <c r="U77" s="1">
        <v>5.7359E-2</v>
      </c>
      <c r="V77" s="1">
        <v>9.7673950000000005</v>
      </c>
      <c r="W77" s="1">
        <v>0.30222700000000002</v>
      </c>
      <c r="X77" s="1">
        <v>4.1837419999999996</v>
      </c>
      <c r="Y77" s="1">
        <v>6.9621409999999999</v>
      </c>
      <c r="Z77" s="1">
        <v>2.9449230000000002</v>
      </c>
      <c r="AA77" s="1">
        <v>5.4568770000000004</v>
      </c>
      <c r="AB77" s="1">
        <v>1.1471309999999999</v>
      </c>
      <c r="AC77" s="1">
        <v>3.7564359999999999</v>
      </c>
      <c r="AD77" s="1">
        <v>0</v>
      </c>
      <c r="AE77" s="1">
        <v>0</v>
      </c>
      <c r="AF77" s="1">
        <v>0</v>
      </c>
      <c r="AG77" s="1">
        <v>0</v>
      </c>
      <c r="AH77" s="111">
        <v>0.48076099999999999</v>
      </c>
      <c r="AI77" s="1">
        <v>0</v>
      </c>
      <c r="AJ77" s="1">
        <v>0</v>
      </c>
      <c r="AK77" s="1">
        <v>0</v>
      </c>
      <c r="AL77" s="1">
        <v>3.4262000000000001E-2</v>
      </c>
      <c r="AM77" s="1">
        <v>4.1204999999999999E-2</v>
      </c>
      <c r="AN77" s="1">
        <v>0</v>
      </c>
      <c r="AO77" s="111">
        <v>29.45731</v>
      </c>
      <c r="AP77" s="1">
        <v>0</v>
      </c>
      <c r="AQ77" s="1">
        <v>0</v>
      </c>
      <c r="AR77" s="1">
        <v>0</v>
      </c>
      <c r="AS77" s="1">
        <v>7.5220560000000001</v>
      </c>
      <c r="AT77" s="1">
        <v>2.9005709999999998</v>
      </c>
      <c r="AU77" s="1">
        <v>0</v>
      </c>
      <c r="AV77" s="111">
        <f t="shared" si="8"/>
        <v>29.938071000000001</v>
      </c>
      <c r="AW77" s="1">
        <f t="shared" si="9"/>
        <v>0</v>
      </c>
      <c r="AX77" s="1">
        <f t="shared" si="10"/>
        <v>0</v>
      </c>
      <c r="AY77" s="1">
        <f t="shared" si="11"/>
        <v>0</v>
      </c>
      <c r="AZ77" s="1">
        <f t="shared" si="12"/>
        <v>7.5563180000000001</v>
      </c>
      <c r="BA77" s="1">
        <f t="shared" si="13"/>
        <v>2.9417759999999999</v>
      </c>
      <c r="BB77" s="126">
        <f t="shared" si="14"/>
        <v>0</v>
      </c>
    </row>
    <row r="78" spans="1:54" x14ac:dyDescent="0.3">
      <c r="A78" s="1">
        <v>72</v>
      </c>
      <c r="B78" s="1" t="s">
        <v>40</v>
      </c>
      <c r="C78" s="1">
        <v>1066</v>
      </c>
      <c r="D78" s="1">
        <v>5000</v>
      </c>
      <c r="E78" s="1">
        <v>-17.813890000000001</v>
      </c>
      <c r="F78" s="1">
        <v>-934541.14656999998</v>
      </c>
      <c r="G78" s="1">
        <v>-709364.71619399998</v>
      </c>
      <c r="H78" s="1">
        <v>168.148774</v>
      </c>
      <c r="I78" s="1">
        <v>86.981648000000007</v>
      </c>
      <c r="J78" s="1">
        <v>23.820951000000001</v>
      </c>
      <c r="K78" s="1">
        <v>2.5009459999999999</v>
      </c>
      <c r="L78" s="1">
        <v>1.9404090000000001</v>
      </c>
      <c r="M78" s="111">
        <v>100</v>
      </c>
      <c r="N78" s="1">
        <v>59.037336000000003</v>
      </c>
      <c r="O78" s="1">
        <v>0.53758700000000004</v>
      </c>
      <c r="P78" s="1">
        <v>40.425077000000002</v>
      </c>
      <c r="Q78" s="1">
        <v>0</v>
      </c>
      <c r="R78" s="111">
        <v>47.203487000000003</v>
      </c>
      <c r="S78" s="1">
        <v>1.3203419999999999</v>
      </c>
      <c r="T78" s="1">
        <v>16.986366</v>
      </c>
      <c r="U78" s="1">
        <v>5.2220000000000003E-2</v>
      </c>
      <c r="V78" s="1">
        <v>9.7550489999999996</v>
      </c>
      <c r="W78" s="1">
        <v>0.30492200000000003</v>
      </c>
      <c r="X78" s="1">
        <v>4.0916290000000002</v>
      </c>
      <c r="Y78" s="1">
        <v>6.8891140000000002</v>
      </c>
      <c r="Z78" s="1">
        <v>2.970002</v>
      </c>
      <c r="AA78" s="1">
        <v>5.505541</v>
      </c>
      <c r="AB78" s="1">
        <v>1.1324449999999999</v>
      </c>
      <c r="AC78" s="1">
        <v>3.7888820000000001</v>
      </c>
      <c r="AD78" s="1">
        <v>0</v>
      </c>
      <c r="AE78" s="1">
        <v>0</v>
      </c>
      <c r="AF78" s="1">
        <v>0</v>
      </c>
      <c r="AG78" s="1">
        <v>0</v>
      </c>
      <c r="AH78" s="111">
        <v>0.46432600000000002</v>
      </c>
      <c r="AI78" s="1">
        <v>0</v>
      </c>
      <c r="AJ78" s="1">
        <v>0</v>
      </c>
      <c r="AK78" s="1">
        <v>0</v>
      </c>
      <c r="AL78" s="1">
        <v>3.3533E-2</v>
      </c>
      <c r="AM78" s="1">
        <v>3.9726999999999998E-2</v>
      </c>
      <c r="AN78" s="1">
        <v>0</v>
      </c>
      <c r="AO78" s="111">
        <v>29.93357</v>
      </c>
      <c r="AP78" s="1">
        <v>0</v>
      </c>
      <c r="AQ78" s="1">
        <v>0</v>
      </c>
      <c r="AR78" s="1">
        <v>0</v>
      </c>
      <c r="AS78" s="1">
        <v>7.554754</v>
      </c>
      <c r="AT78" s="1">
        <v>2.9367529999999999</v>
      </c>
      <c r="AU78" s="1">
        <v>0</v>
      </c>
      <c r="AV78" s="111">
        <f t="shared" si="8"/>
        <v>30.397895999999999</v>
      </c>
      <c r="AW78" s="1">
        <f t="shared" si="9"/>
        <v>0</v>
      </c>
      <c r="AX78" s="1">
        <f t="shared" si="10"/>
        <v>0</v>
      </c>
      <c r="AY78" s="1">
        <f t="shared" si="11"/>
        <v>0</v>
      </c>
      <c r="AZ78" s="1">
        <f t="shared" si="12"/>
        <v>7.5882870000000002</v>
      </c>
      <c r="BA78" s="1">
        <f t="shared" si="13"/>
        <v>2.97648</v>
      </c>
      <c r="BB78" s="126">
        <f t="shared" si="14"/>
        <v>0</v>
      </c>
    </row>
    <row r="79" spans="1:54" x14ac:dyDescent="0.3">
      <c r="A79" s="1">
        <v>73</v>
      </c>
      <c r="B79" s="1" t="s">
        <v>40</v>
      </c>
      <c r="C79" s="1">
        <v>1064</v>
      </c>
      <c r="D79" s="1">
        <v>5000</v>
      </c>
      <c r="E79" s="1">
        <v>-18.058665999999999</v>
      </c>
      <c r="F79" s="1">
        <v>-926163.703064</v>
      </c>
      <c r="G79" s="1">
        <v>-703275.27341400005</v>
      </c>
      <c r="H79" s="1">
        <v>166.68917400000001</v>
      </c>
      <c r="I79" s="1">
        <v>86.161811</v>
      </c>
      <c r="J79" s="1">
        <v>23.639863999999999</v>
      </c>
      <c r="K79" s="1">
        <v>2.497833</v>
      </c>
      <c r="L79" s="1">
        <v>1.9543980000000001</v>
      </c>
      <c r="M79" s="111">
        <v>100</v>
      </c>
      <c r="N79" s="1">
        <v>58.528582999999998</v>
      </c>
      <c r="O79" s="1">
        <v>0.51984399999999997</v>
      </c>
      <c r="P79" s="1">
        <v>40.951573000000003</v>
      </c>
      <c r="Q79" s="1">
        <v>0</v>
      </c>
      <c r="R79" s="111">
        <v>47.290185000000001</v>
      </c>
      <c r="S79" s="1">
        <v>1.283363</v>
      </c>
      <c r="T79" s="1">
        <v>17.023562999999999</v>
      </c>
      <c r="U79" s="1">
        <v>4.7375E-2</v>
      </c>
      <c r="V79" s="1">
        <v>9.7416640000000001</v>
      </c>
      <c r="W79" s="1">
        <v>0.30757299999999999</v>
      </c>
      <c r="X79" s="1">
        <v>4.0014010000000004</v>
      </c>
      <c r="Y79" s="1">
        <v>6.8178520000000002</v>
      </c>
      <c r="Z79" s="1">
        <v>2.9946640000000002</v>
      </c>
      <c r="AA79" s="1">
        <v>5.5533979999999996</v>
      </c>
      <c r="AB79" s="1">
        <v>1.1181669999999999</v>
      </c>
      <c r="AC79" s="1">
        <v>3.8207960000000001</v>
      </c>
      <c r="AD79" s="1">
        <v>0</v>
      </c>
      <c r="AE79" s="1">
        <v>0</v>
      </c>
      <c r="AF79" s="1">
        <v>0</v>
      </c>
      <c r="AG79" s="1">
        <v>0</v>
      </c>
      <c r="AH79" s="111">
        <v>0.44867400000000002</v>
      </c>
      <c r="AI79" s="1">
        <v>0</v>
      </c>
      <c r="AJ79" s="1">
        <v>0</v>
      </c>
      <c r="AK79" s="1">
        <v>0</v>
      </c>
      <c r="AL79" s="1">
        <v>3.2839E-2</v>
      </c>
      <c r="AM79" s="1">
        <v>3.8330999999999997E-2</v>
      </c>
      <c r="AN79" s="1">
        <v>0</v>
      </c>
      <c r="AO79" s="111">
        <v>30.393393</v>
      </c>
      <c r="AP79" s="1">
        <v>0</v>
      </c>
      <c r="AQ79" s="1">
        <v>0</v>
      </c>
      <c r="AR79" s="1">
        <v>0</v>
      </c>
      <c r="AS79" s="1">
        <v>7.5867230000000001</v>
      </c>
      <c r="AT79" s="1">
        <v>2.971457</v>
      </c>
      <c r="AU79" s="1">
        <v>0</v>
      </c>
      <c r="AV79" s="111">
        <f t="shared" si="8"/>
        <v>30.842067</v>
      </c>
      <c r="AW79" s="1">
        <f t="shared" si="9"/>
        <v>0</v>
      </c>
      <c r="AX79" s="1">
        <f t="shared" si="10"/>
        <v>0</v>
      </c>
      <c r="AY79" s="1">
        <f t="shared" si="11"/>
        <v>0</v>
      </c>
      <c r="AZ79" s="1">
        <f t="shared" si="12"/>
        <v>7.6195620000000002</v>
      </c>
      <c r="BA79" s="1">
        <f t="shared" si="13"/>
        <v>3.0097879999999999</v>
      </c>
      <c r="BB79" s="126">
        <f t="shared" si="14"/>
        <v>0</v>
      </c>
    </row>
    <row r="80" spans="1:54" x14ac:dyDescent="0.3">
      <c r="A80" s="1">
        <v>74</v>
      </c>
      <c r="B80" s="1" t="s">
        <v>40</v>
      </c>
      <c r="C80" s="1">
        <v>1062</v>
      </c>
      <c r="D80" s="1">
        <v>5000</v>
      </c>
      <c r="E80" s="1">
        <v>-18.311896999999998</v>
      </c>
      <c r="F80" s="1">
        <v>-918067.87435099995</v>
      </c>
      <c r="G80" s="1">
        <v>-697399.291967</v>
      </c>
      <c r="H80" s="1">
        <v>165.27624800000001</v>
      </c>
      <c r="I80" s="1">
        <v>85.369936999999993</v>
      </c>
      <c r="J80" s="1">
        <v>23.464797999999998</v>
      </c>
      <c r="K80" s="1">
        <v>2.4947870000000001</v>
      </c>
      <c r="L80" s="1">
        <v>1.9683120000000001</v>
      </c>
      <c r="M80" s="111">
        <v>100</v>
      </c>
      <c r="N80" s="1">
        <v>58.036727999999997</v>
      </c>
      <c r="O80" s="1">
        <v>0.50294700000000003</v>
      </c>
      <c r="P80" s="1">
        <v>41.460324999999997</v>
      </c>
      <c r="Q80" s="1">
        <v>0</v>
      </c>
      <c r="R80" s="111">
        <v>47.375295999999999</v>
      </c>
      <c r="S80" s="1">
        <v>1.2473460000000001</v>
      </c>
      <c r="T80" s="1">
        <v>17.059909000000001</v>
      </c>
      <c r="U80" s="1">
        <v>4.2813999999999998E-2</v>
      </c>
      <c r="V80" s="1">
        <v>9.7272839999999992</v>
      </c>
      <c r="W80" s="1">
        <v>0.31017899999999998</v>
      </c>
      <c r="X80" s="1">
        <v>3.9130189999999998</v>
      </c>
      <c r="Y80" s="1">
        <v>6.7483029999999999</v>
      </c>
      <c r="Z80" s="1">
        <v>3.0189170000000001</v>
      </c>
      <c r="AA80" s="1">
        <v>5.6004620000000003</v>
      </c>
      <c r="AB80" s="1">
        <v>1.1042810000000001</v>
      </c>
      <c r="AC80" s="1">
        <v>3.8521879999999999</v>
      </c>
      <c r="AD80" s="1">
        <v>0</v>
      </c>
      <c r="AE80" s="1">
        <v>0</v>
      </c>
      <c r="AF80" s="1">
        <v>0</v>
      </c>
      <c r="AG80" s="1">
        <v>0</v>
      </c>
      <c r="AH80" s="111">
        <v>0.43375900000000001</v>
      </c>
      <c r="AI80" s="1">
        <v>0</v>
      </c>
      <c r="AJ80" s="1">
        <v>0</v>
      </c>
      <c r="AK80" s="1">
        <v>0</v>
      </c>
      <c r="AL80" s="1">
        <v>3.2176999999999997E-2</v>
      </c>
      <c r="AM80" s="1">
        <v>3.7012000000000003E-2</v>
      </c>
      <c r="AN80" s="1">
        <v>0</v>
      </c>
      <c r="AO80" s="111">
        <v>30.837561000000001</v>
      </c>
      <c r="AP80" s="1">
        <v>0</v>
      </c>
      <c r="AQ80" s="1">
        <v>0</v>
      </c>
      <c r="AR80" s="1">
        <v>0</v>
      </c>
      <c r="AS80" s="1">
        <v>7.6179990000000002</v>
      </c>
      <c r="AT80" s="1">
        <v>3.0047649999999999</v>
      </c>
      <c r="AU80" s="1">
        <v>0</v>
      </c>
      <c r="AV80" s="111">
        <f t="shared" si="8"/>
        <v>31.271319999999999</v>
      </c>
      <c r="AW80" s="1">
        <f t="shared" si="9"/>
        <v>0</v>
      </c>
      <c r="AX80" s="1">
        <f t="shared" si="10"/>
        <v>0</v>
      </c>
      <c r="AY80" s="1">
        <f t="shared" si="11"/>
        <v>0</v>
      </c>
      <c r="AZ80" s="1">
        <f t="shared" si="12"/>
        <v>7.6501760000000001</v>
      </c>
      <c r="BA80" s="1">
        <f t="shared" si="13"/>
        <v>3.0417769999999997</v>
      </c>
      <c r="BB80" s="126">
        <f t="shared" si="14"/>
        <v>0</v>
      </c>
    </row>
    <row r="81" spans="1:54" x14ac:dyDescent="0.3">
      <c r="A81" s="1">
        <v>75</v>
      </c>
      <c r="B81" s="1" t="s">
        <v>40</v>
      </c>
      <c r="C81" s="1">
        <v>1060</v>
      </c>
      <c r="D81" s="1">
        <v>5000</v>
      </c>
      <c r="E81" s="1">
        <v>-18.574394999999999</v>
      </c>
      <c r="F81" s="1">
        <v>-910240.14411500003</v>
      </c>
      <c r="G81" s="1">
        <v>-691726.49867799995</v>
      </c>
      <c r="H81" s="1">
        <v>163.907771</v>
      </c>
      <c r="I81" s="1">
        <v>84.604686999999998</v>
      </c>
      <c r="J81" s="1">
        <v>23.295465</v>
      </c>
      <c r="K81" s="1">
        <v>2.4918079999999998</v>
      </c>
      <c r="L81" s="1">
        <v>1.9821530000000001</v>
      </c>
      <c r="M81" s="111">
        <v>100</v>
      </c>
      <c r="N81" s="1">
        <v>57.560972999999997</v>
      </c>
      <c r="O81" s="1">
        <v>0.486848</v>
      </c>
      <c r="P81" s="1">
        <v>41.952178000000004</v>
      </c>
      <c r="Q81" s="1">
        <v>0</v>
      </c>
      <c r="R81" s="111">
        <v>47.458860999999999</v>
      </c>
      <c r="S81" s="1">
        <v>1.2122710000000001</v>
      </c>
      <c r="T81" s="1">
        <v>17.095424999999999</v>
      </c>
      <c r="U81" s="1">
        <v>3.8530000000000002E-2</v>
      </c>
      <c r="V81" s="1">
        <v>9.7119509999999991</v>
      </c>
      <c r="W81" s="1">
        <v>0.31274299999999999</v>
      </c>
      <c r="X81" s="1">
        <v>3.826441</v>
      </c>
      <c r="Y81" s="1">
        <v>6.6804139999999999</v>
      </c>
      <c r="Z81" s="1">
        <v>3.0427710000000001</v>
      </c>
      <c r="AA81" s="1">
        <v>5.6467510000000001</v>
      </c>
      <c r="AB81" s="1">
        <v>1.0907720000000001</v>
      </c>
      <c r="AC81" s="1">
        <v>3.88307</v>
      </c>
      <c r="AD81" s="1">
        <v>0</v>
      </c>
      <c r="AE81" s="1">
        <v>0</v>
      </c>
      <c r="AF81" s="1">
        <v>0</v>
      </c>
      <c r="AG81" s="1">
        <v>0</v>
      </c>
      <c r="AH81" s="111">
        <v>0.419539</v>
      </c>
      <c r="AI81" s="1">
        <v>0</v>
      </c>
      <c r="AJ81" s="1">
        <v>0</v>
      </c>
      <c r="AK81" s="1">
        <v>0</v>
      </c>
      <c r="AL81" s="1">
        <v>3.1545999999999998E-2</v>
      </c>
      <c r="AM81" s="1">
        <v>3.5763999999999997E-2</v>
      </c>
      <c r="AN81" s="1">
        <v>0</v>
      </c>
      <c r="AO81" s="111">
        <v>31.266812000000002</v>
      </c>
      <c r="AP81" s="1">
        <v>0</v>
      </c>
      <c r="AQ81" s="1">
        <v>0</v>
      </c>
      <c r="AR81" s="1">
        <v>0</v>
      </c>
      <c r="AS81" s="1">
        <v>7.6486130000000001</v>
      </c>
      <c r="AT81" s="1">
        <v>3.036753</v>
      </c>
      <c r="AU81" s="1">
        <v>0</v>
      </c>
      <c r="AV81" s="111">
        <f t="shared" si="8"/>
        <v>31.686351000000002</v>
      </c>
      <c r="AW81" s="1">
        <f t="shared" si="9"/>
        <v>0</v>
      </c>
      <c r="AX81" s="1">
        <f t="shared" si="10"/>
        <v>0</v>
      </c>
      <c r="AY81" s="1">
        <f t="shared" si="11"/>
        <v>0</v>
      </c>
      <c r="AZ81" s="1">
        <f t="shared" si="12"/>
        <v>7.6801589999999997</v>
      </c>
      <c r="BA81" s="1">
        <f t="shared" si="13"/>
        <v>3.0725169999999999</v>
      </c>
      <c r="BB81" s="126">
        <f t="shared" si="14"/>
        <v>0</v>
      </c>
    </row>
    <row r="82" spans="1:54" x14ac:dyDescent="0.3">
      <c r="A82" s="1">
        <v>76</v>
      </c>
      <c r="B82" s="1" t="s">
        <v>40</v>
      </c>
      <c r="C82" s="1">
        <v>1058</v>
      </c>
      <c r="D82" s="1">
        <v>5000</v>
      </c>
      <c r="E82" s="1">
        <v>-18.847090000000001</v>
      </c>
      <c r="F82" s="1">
        <v>-902667.77950399998</v>
      </c>
      <c r="G82" s="1">
        <v>-686247.21584800002</v>
      </c>
      <c r="H82" s="1">
        <v>162.58165</v>
      </c>
      <c r="I82" s="1">
        <v>83.864795999999998</v>
      </c>
      <c r="J82" s="1">
        <v>23.131592999999999</v>
      </c>
      <c r="K82" s="1">
        <v>2.488893</v>
      </c>
      <c r="L82" s="1">
        <v>1.9959249999999999</v>
      </c>
      <c r="M82" s="111">
        <v>100</v>
      </c>
      <c r="N82" s="1">
        <v>57.100568000000003</v>
      </c>
      <c r="O82" s="1">
        <v>0.471501</v>
      </c>
      <c r="P82" s="1">
        <v>42.427931000000001</v>
      </c>
      <c r="Q82" s="1">
        <v>0</v>
      </c>
      <c r="R82" s="111">
        <v>47.54092</v>
      </c>
      <c r="S82" s="1">
        <v>1.178115</v>
      </c>
      <c r="T82" s="1">
        <v>17.130127999999999</v>
      </c>
      <c r="U82" s="1">
        <v>3.4514000000000003E-2</v>
      </c>
      <c r="V82" s="1">
        <v>9.6957039999999992</v>
      </c>
      <c r="W82" s="1">
        <v>0.31526500000000002</v>
      </c>
      <c r="X82" s="1">
        <v>3.741628</v>
      </c>
      <c r="Y82" s="1">
        <v>6.614134</v>
      </c>
      <c r="Z82" s="1">
        <v>3.0662340000000001</v>
      </c>
      <c r="AA82" s="1">
        <v>5.6922810000000004</v>
      </c>
      <c r="AB82" s="1">
        <v>1.0776239999999999</v>
      </c>
      <c r="AC82" s="1">
        <v>3.9134509999999998</v>
      </c>
      <c r="AD82" s="1">
        <v>0</v>
      </c>
      <c r="AE82" s="1">
        <v>0</v>
      </c>
      <c r="AF82" s="1">
        <v>0</v>
      </c>
      <c r="AG82" s="1">
        <v>0</v>
      </c>
      <c r="AH82" s="111">
        <v>0.405976</v>
      </c>
      <c r="AI82" s="1">
        <v>0</v>
      </c>
      <c r="AJ82" s="1">
        <v>0</v>
      </c>
      <c r="AK82" s="1">
        <v>0</v>
      </c>
      <c r="AL82" s="1">
        <v>3.0942999999999998E-2</v>
      </c>
      <c r="AM82" s="1">
        <v>3.4582000000000002E-2</v>
      </c>
      <c r="AN82" s="1">
        <v>0</v>
      </c>
      <c r="AO82" s="111">
        <v>31.681842</v>
      </c>
      <c r="AP82" s="1">
        <v>0</v>
      </c>
      <c r="AQ82" s="1">
        <v>0</v>
      </c>
      <c r="AR82" s="1">
        <v>0</v>
      </c>
      <c r="AS82" s="1">
        <v>7.6785959999999998</v>
      </c>
      <c r="AT82" s="1">
        <v>3.0674929999999998</v>
      </c>
      <c r="AU82" s="1">
        <v>0</v>
      </c>
      <c r="AV82" s="111">
        <f t="shared" si="8"/>
        <v>32.087817999999999</v>
      </c>
      <c r="AW82" s="1">
        <f t="shared" si="9"/>
        <v>0</v>
      </c>
      <c r="AX82" s="1">
        <f t="shared" si="10"/>
        <v>0</v>
      </c>
      <c r="AY82" s="1">
        <f t="shared" si="11"/>
        <v>0</v>
      </c>
      <c r="AZ82" s="1">
        <f t="shared" si="12"/>
        <v>7.7095389999999995</v>
      </c>
      <c r="BA82" s="1">
        <f t="shared" si="13"/>
        <v>3.1020749999999997</v>
      </c>
      <c r="BB82" s="126">
        <f t="shared" si="14"/>
        <v>0</v>
      </c>
    </row>
    <row r="83" spans="1:54" x14ac:dyDescent="0.3">
      <c r="A83" s="1">
        <v>77</v>
      </c>
      <c r="B83" s="1" t="s">
        <v>40</v>
      </c>
      <c r="C83" s="1">
        <v>1056</v>
      </c>
      <c r="D83" s="1">
        <v>5000</v>
      </c>
      <c r="E83" s="1">
        <v>-19.131053000000001</v>
      </c>
      <c r="F83" s="1">
        <v>-895338.77916999999</v>
      </c>
      <c r="G83" s="1">
        <v>-680952.32178799994</v>
      </c>
      <c r="H83" s="1">
        <v>161.29590899999999</v>
      </c>
      <c r="I83" s="1">
        <v>83.149073999999999</v>
      </c>
      <c r="J83" s="1">
        <v>22.972926999999999</v>
      </c>
      <c r="K83" s="1">
        <v>2.4860419999999999</v>
      </c>
      <c r="L83" s="1">
        <v>2.0096289999999999</v>
      </c>
      <c r="M83" s="111">
        <v>100</v>
      </c>
      <c r="N83" s="1">
        <v>56.654800999999999</v>
      </c>
      <c r="O83" s="1">
        <v>0.45686399999999999</v>
      </c>
      <c r="P83" s="1">
        <v>42.888334999999998</v>
      </c>
      <c r="Q83" s="1">
        <v>0</v>
      </c>
      <c r="R83" s="111">
        <v>47.621512000000003</v>
      </c>
      <c r="S83" s="1">
        <v>1.1448560000000001</v>
      </c>
      <c r="T83" s="1">
        <v>17.164038000000001</v>
      </c>
      <c r="U83" s="1">
        <v>3.0759999999999999E-2</v>
      </c>
      <c r="V83" s="1">
        <v>9.6785829999999997</v>
      </c>
      <c r="W83" s="1">
        <v>0.317745</v>
      </c>
      <c r="X83" s="1">
        <v>3.6585399999999999</v>
      </c>
      <c r="Y83" s="1">
        <v>6.5494159999999999</v>
      </c>
      <c r="Z83" s="1">
        <v>3.0893130000000002</v>
      </c>
      <c r="AA83" s="1">
        <v>5.737069</v>
      </c>
      <c r="AB83" s="1">
        <v>1.0648260000000001</v>
      </c>
      <c r="AC83" s="1">
        <v>3.9433419999999999</v>
      </c>
      <c r="AD83" s="1">
        <v>0</v>
      </c>
      <c r="AE83" s="1">
        <v>0</v>
      </c>
      <c r="AF83" s="1">
        <v>0</v>
      </c>
      <c r="AG83" s="1">
        <v>0</v>
      </c>
      <c r="AH83" s="111">
        <v>0.39303199999999999</v>
      </c>
      <c r="AI83" s="1">
        <v>0</v>
      </c>
      <c r="AJ83" s="1">
        <v>0</v>
      </c>
      <c r="AK83" s="1">
        <v>0</v>
      </c>
      <c r="AL83" s="1">
        <v>3.0367999999999999E-2</v>
      </c>
      <c r="AM83" s="1">
        <v>3.3463E-2</v>
      </c>
      <c r="AN83" s="1">
        <v>0</v>
      </c>
      <c r="AO83" s="111">
        <v>32.083306</v>
      </c>
      <c r="AP83" s="1">
        <v>0</v>
      </c>
      <c r="AQ83" s="1">
        <v>0</v>
      </c>
      <c r="AR83" s="1">
        <v>0</v>
      </c>
      <c r="AS83" s="1">
        <v>7.7079760000000004</v>
      </c>
      <c r="AT83" s="1">
        <v>3.0970529999999998</v>
      </c>
      <c r="AU83" s="1">
        <v>0</v>
      </c>
      <c r="AV83" s="111">
        <f t="shared" si="8"/>
        <v>32.476337999999998</v>
      </c>
      <c r="AW83" s="1">
        <f t="shared" si="9"/>
        <v>0</v>
      </c>
      <c r="AX83" s="1">
        <f t="shared" si="10"/>
        <v>0</v>
      </c>
      <c r="AY83" s="1">
        <f t="shared" si="11"/>
        <v>0</v>
      </c>
      <c r="AZ83" s="1">
        <f t="shared" si="12"/>
        <v>7.7383440000000006</v>
      </c>
      <c r="BA83" s="1">
        <f t="shared" si="13"/>
        <v>3.1305159999999996</v>
      </c>
      <c r="BB83" s="126">
        <f t="shared" si="14"/>
        <v>0</v>
      </c>
    </row>
    <row r="84" spans="1:54" x14ac:dyDescent="0.3">
      <c r="A84" s="1">
        <v>78</v>
      </c>
      <c r="B84" s="1" t="s">
        <v>40</v>
      </c>
      <c r="C84" s="1">
        <v>1054</v>
      </c>
      <c r="D84" s="1">
        <v>5000</v>
      </c>
      <c r="E84" s="1">
        <v>-19.427524999999999</v>
      </c>
      <c r="F84" s="1">
        <v>-888241.82452899998</v>
      </c>
      <c r="G84" s="1">
        <v>-675833.21378200001</v>
      </c>
      <c r="H84" s="1">
        <v>160.04868400000001</v>
      </c>
      <c r="I84" s="1">
        <v>82.456397999999993</v>
      </c>
      <c r="J84" s="1">
        <v>22.819224999999999</v>
      </c>
      <c r="K84" s="1">
        <v>2.4832529999999999</v>
      </c>
      <c r="L84" s="1">
        <v>2.023269</v>
      </c>
      <c r="M84" s="111">
        <v>100</v>
      </c>
      <c r="N84" s="1">
        <v>56.223005000000001</v>
      </c>
      <c r="O84" s="1">
        <v>0.44289600000000001</v>
      </c>
      <c r="P84" s="1">
        <v>43.334099000000002</v>
      </c>
      <c r="Q84" s="1">
        <v>0</v>
      </c>
      <c r="R84" s="111">
        <v>47.700674999999997</v>
      </c>
      <c r="S84" s="1">
        <v>1.112473</v>
      </c>
      <c r="T84" s="1">
        <v>17.19717</v>
      </c>
      <c r="U84" s="1">
        <v>2.7258999999999999E-2</v>
      </c>
      <c r="V84" s="1">
        <v>9.6606240000000003</v>
      </c>
      <c r="W84" s="1">
        <v>0.32018600000000003</v>
      </c>
      <c r="X84" s="1">
        <v>3.5771380000000002</v>
      </c>
      <c r="Y84" s="1">
        <v>6.4862109999999999</v>
      </c>
      <c r="Z84" s="1">
        <v>3.112018</v>
      </c>
      <c r="AA84" s="1">
        <v>5.7811300000000001</v>
      </c>
      <c r="AB84" s="1">
        <v>1.0523629999999999</v>
      </c>
      <c r="AC84" s="1">
        <v>3.9727540000000001</v>
      </c>
      <c r="AD84" s="1">
        <v>0</v>
      </c>
      <c r="AE84" s="1">
        <v>0</v>
      </c>
      <c r="AF84" s="1">
        <v>0</v>
      </c>
      <c r="AG84" s="1">
        <v>0</v>
      </c>
      <c r="AH84" s="111">
        <v>0.38067499999999999</v>
      </c>
      <c r="AI84" s="1">
        <v>0</v>
      </c>
      <c r="AJ84" s="1">
        <v>0</v>
      </c>
      <c r="AK84" s="1">
        <v>0</v>
      </c>
      <c r="AL84" s="1">
        <v>2.9818999999999998E-2</v>
      </c>
      <c r="AM84" s="1">
        <v>3.2402E-2</v>
      </c>
      <c r="AN84" s="1">
        <v>0</v>
      </c>
      <c r="AO84" s="111">
        <v>32.471825000000003</v>
      </c>
      <c r="AP84" s="1">
        <v>0</v>
      </c>
      <c r="AQ84" s="1">
        <v>0</v>
      </c>
      <c r="AR84" s="1">
        <v>0</v>
      </c>
      <c r="AS84" s="1">
        <v>7.7367819999999998</v>
      </c>
      <c r="AT84" s="1">
        <v>3.1254930000000001</v>
      </c>
      <c r="AU84" s="1">
        <v>0</v>
      </c>
      <c r="AV84" s="111">
        <f t="shared" si="8"/>
        <v>32.852499999999999</v>
      </c>
      <c r="AW84" s="1">
        <f t="shared" si="9"/>
        <v>0</v>
      </c>
      <c r="AX84" s="1">
        <f t="shared" si="10"/>
        <v>0</v>
      </c>
      <c r="AY84" s="1">
        <f t="shared" si="11"/>
        <v>0</v>
      </c>
      <c r="AZ84" s="1">
        <f t="shared" si="12"/>
        <v>7.7666009999999996</v>
      </c>
      <c r="BA84" s="1">
        <f t="shared" si="13"/>
        <v>3.1578949999999999</v>
      </c>
      <c r="BB84" s="126">
        <f t="shared" si="14"/>
        <v>0</v>
      </c>
    </row>
    <row r="85" spans="1:54" x14ac:dyDescent="0.3">
      <c r="A85" s="1">
        <v>79</v>
      </c>
      <c r="B85" s="1" t="s">
        <v>40</v>
      </c>
      <c r="C85" s="1">
        <v>1052</v>
      </c>
      <c r="D85" s="1">
        <v>5000</v>
      </c>
      <c r="E85" s="1">
        <v>-19.737957999999999</v>
      </c>
      <c r="F85" s="1">
        <v>-881366.23401699995</v>
      </c>
      <c r="G85" s="1">
        <v>-670881.77331800002</v>
      </c>
      <c r="H85" s="1">
        <v>158.83821499999999</v>
      </c>
      <c r="I85" s="1">
        <v>81.785708</v>
      </c>
      <c r="J85" s="1">
        <v>22.670259999999999</v>
      </c>
      <c r="K85" s="1">
        <v>2.4805229999999998</v>
      </c>
      <c r="L85" s="1">
        <v>2.0368469999999999</v>
      </c>
      <c r="M85" s="111">
        <v>100</v>
      </c>
      <c r="N85" s="1">
        <v>55.804544999999997</v>
      </c>
      <c r="O85" s="1">
        <v>0.429562</v>
      </c>
      <c r="P85" s="1">
        <v>43.765894000000003</v>
      </c>
      <c r="Q85" s="1">
        <v>0</v>
      </c>
      <c r="R85" s="111">
        <v>47.778447</v>
      </c>
      <c r="S85" s="1">
        <v>1.0809439999999999</v>
      </c>
      <c r="T85" s="1">
        <v>17.229544000000001</v>
      </c>
      <c r="U85" s="1">
        <v>2.4004000000000001E-2</v>
      </c>
      <c r="V85" s="1">
        <v>9.6418599999999994</v>
      </c>
      <c r="W85" s="1">
        <v>0.32258700000000001</v>
      </c>
      <c r="X85" s="1">
        <v>3.4973830000000001</v>
      </c>
      <c r="Y85" s="1">
        <v>6.4244729999999999</v>
      </c>
      <c r="Z85" s="1">
        <v>3.1343570000000001</v>
      </c>
      <c r="AA85" s="1">
        <v>5.8244809999999996</v>
      </c>
      <c r="AB85" s="1">
        <v>1.0402229999999999</v>
      </c>
      <c r="AC85" s="1">
        <v>4.0016970000000001</v>
      </c>
      <c r="AD85" s="1">
        <v>0</v>
      </c>
      <c r="AE85" s="1">
        <v>0</v>
      </c>
      <c r="AF85" s="1">
        <v>0</v>
      </c>
      <c r="AG85" s="1">
        <v>0</v>
      </c>
      <c r="AH85" s="111">
        <v>0.36887199999999998</v>
      </c>
      <c r="AI85" s="1">
        <v>0</v>
      </c>
      <c r="AJ85" s="1">
        <v>0</v>
      </c>
      <c r="AK85" s="1">
        <v>0</v>
      </c>
      <c r="AL85" s="1">
        <v>2.9294000000000001E-2</v>
      </c>
      <c r="AM85" s="1">
        <v>3.1396E-2</v>
      </c>
      <c r="AN85" s="1">
        <v>0</v>
      </c>
      <c r="AO85" s="111">
        <v>32.847983999999997</v>
      </c>
      <c r="AP85" s="1">
        <v>0</v>
      </c>
      <c r="AQ85" s="1">
        <v>0</v>
      </c>
      <c r="AR85" s="1">
        <v>0</v>
      </c>
      <c r="AS85" s="1">
        <v>7.7650389999999998</v>
      </c>
      <c r="AT85" s="1">
        <v>3.1528719999999999</v>
      </c>
      <c r="AU85" s="1">
        <v>0</v>
      </c>
      <c r="AV85" s="111">
        <f t="shared" si="8"/>
        <v>33.216856</v>
      </c>
      <c r="AW85" s="1">
        <f t="shared" si="9"/>
        <v>0</v>
      </c>
      <c r="AX85" s="1">
        <f t="shared" si="10"/>
        <v>0</v>
      </c>
      <c r="AY85" s="1">
        <f t="shared" si="11"/>
        <v>0</v>
      </c>
      <c r="AZ85" s="1">
        <f t="shared" si="12"/>
        <v>7.794333</v>
      </c>
      <c r="BA85" s="1">
        <f t="shared" si="13"/>
        <v>3.1842679999999999</v>
      </c>
      <c r="BB85" s="126">
        <f t="shared" si="14"/>
        <v>0</v>
      </c>
    </row>
    <row r="86" spans="1:54" x14ac:dyDescent="0.3">
      <c r="A86" s="1">
        <v>80</v>
      </c>
      <c r="B86" s="1" t="s">
        <v>40</v>
      </c>
      <c r="C86" s="1">
        <v>1050</v>
      </c>
      <c r="D86" s="1">
        <v>5000</v>
      </c>
      <c r="E86" s="1">
        <v>-20.064060000000001</v>
      </c>
      <c r="F86" s="1">
        <v>-874701.92007400002</v>
      </c>
      <c r="G86" s="1">
        <v>-666090.333369</v>
      </c>
      <c r="H86" s="1">
        <v>157.66283999999999</v>
      </c>
      <c r="I86" s="1">
        <v>81.136003000000002</v>
      </c>
      <c r="J86" s="1">
        <v>22.525814</v>
      </c>
      <c r="K86" s="1">
        <v>2.4778530000000001</v>
      </c>
      <c r="L86" s="1">
        <v>2.0503659999999999</v>
      </c>
      <c r="M86" s="111">
        <v>100</v>
      </c>
      <c r="N86" s="1">
        <v>55.398822000000003</v>
      </c>
      <c r="O86" s="1">
        <v>0.416825</v>
      </c>
      <c r="P86" s="1">
        <v>44.184351999999997</v>
      </c>
      <c r="Q86" s="1">
        <v>0</v>
      </c>
      <c r="R86" s="111">
        <v>47.854863999999999</v>
      </c>
      <c r="S86" s="1">
        <v>1.050249</v>
      </c>
      <c r="T86" s="1">
        <v>17.261175999999999</v>
      </c>
      <c r="U86" s="1">
        <v>2.0989000000000001E-2</v>
      </c>
      <c r="V86" s="1">
        <v>9.6223259999999993</v>
      </c>
      <c r="W86" s="1">
        <v>0.32494899999999999</v>
      </c>
      <c r="X86" s="1">
        <v>3.4192369999999999</v>
      </c>
      <c r="Y86" s="1">
        <v>6.3641589999999999</v>
      </c>
      <c r="Z86" s="1">
        <v>3.1563370000000002</v>
      </c>
      <c r="AA86" s="1">
        <v>5.8671369999999996</v>
      </c>
      <c r="AB86" s="1">
        <v>1.028394</v>
      </c>
      <c r="AC86" s="1">
        <v>4.0301819999999999</v>
      </c>
      <c r="AD86" s="1">
        <v>0</v>
      </c>
      <c r="AE86" s="1">
        <v>0</v>
      </c>
      <c r="AF86" s="1">
        <v>0</v>
      </c>
      <c r="AG86" s="1">
        <v>0</v>
      </c>
      <c r="AH86" s="111">
        <v>0.35759299999999999</v>
      </c>
      <c r="AI86" s="1">
        <v>0</v>
      </c>
      <c r="AJ86" s="1">
        <v>0</v>
      </c>
      <c r="AK86" s="1">
        <v>0</v>
      </c>
      <c r="AL86" s="1">
        <v>2.8792999999999999E-2</v>
      </c>
      <c r="AM86" s="1">
        <v>3.0439999999999998E-2</v>
      </c>
      <c r="AN86" s="1">
        <v>0</v>
      </c>
      <c r="AO86" s="111">
        <v>33.212336999999998</v>
      </c>
      <c r="AP86" s="1">
        <v>0</v>
      </c>
      <c r="AQ86" s="1">
        <v>0</v>
      </c>
      <c r="AR86" s="1">
        <v>0</v>
      </c>
      <c r="AS86" s="1">
        <v>7.7927710000000001</v>
      </c>
      <c r="AT86" s="1">
        <v>3.1792440000000002</v>
      </c>
      <c r="AU86" s="1">
        <v>0</v>
      </c>
      <c r="AV86" s="111">
        <f t="shared" si="8"/>
        <v>33.569929999999999</v>
      </c>
      <c r="AW86" s="1">
        <f t="shared" si="9"/>
        <v>0</v>
      </c>
      <c r="AX86" s="1">
        <f t="shared" si="10"/>
        <v>0</v>
      </c>
      <c r="AY86" s="1">
        <f t="shared" si="11"/>
        <v>0</v>
      </c>
      <c r="AZ86" s="1">
        <f t="shared" si="12"/>
        <v>7.8215640000000004</v>
      </c>
      <c r="BA86" s="1">
        <f t="shared" si="13"/>
        <v>3.2096840000000002</v>
      </c>
      <c r="BB86" s="126">
        <f t="shared" si="14"/>
        <v>0</v>
      </c>
    </row>
    <row r="87" spans="1:54" x14ac:dyDescent="0.3">
      <c r="A87" s="1">
        <v>81</v>
      </c>
      <c r="B87" s="1" t="s">
        <v>40</v>
      </c>
      <c r="C87" s="1">
        <v>1048</v>
      </c>
      <c r="D87" s="1">
        <v>5000</v>
      </c>
      <c r="E87" s="1">
        <v>-20.407865999999999</v>
      </c>
      <c r="F87" s="1">
        <v>-868239.34862299997</v>
      </c>
      <c r="G87" s="1">
        <v>-661451.64756499999</v>
      </c>
      <c r="H87" s="1">
        <v>156.52098599999999</v>
      </c>
      <c r="I87" s="1">
        <v>80.506336000000005</v>
      </c>
      <c r="J87" s="1">
        <v>22.385686</v>
      </c>
      <c r="K87" s="1">
        <v>2.4752390000000002</v>
      </c>
      <c r="L87" s="1">
        <v>2.063828</v>
      </c>
      <c r="M87" s="111">
        <v>100</v>
      </c>
      <c r="N87" s="1">
        <v>55.005271999999998</v>
      </c>
      <c r="O87" s="1">
        <v>0.40465600000000002</v>
      </c>
      <c r="P87" s="1">
        <v>44.590072999999997</v>
      </c>
      <c r="Q87" s="1">
        <v>0</v>
      </c>
      <c r="R87" s="111">
        <v>47.929963000000001</v>
      </c>
      <c r="S87" s="1">
        <v>1.0203679999999999</v>
      </c>
      <c r="T87" s="1">
        <v>17.292082000000001</v>
      </c>
      <c r="U87" s="1">
        <v>1.8206E-2</v>
      </c>
      <c r="V87" s="1">
        <v>9.6020529999999997</v>
      </c>
      <c r="W87" s="1">
        <v>0.32727400000000001</v>
      </c>
      <c r="X87" s="1">
        <v>3.3426629999999999</v>
      </c>
      <c r="Y87" s="1">
        <v>6.3052239999999999</v>
      </c>
      <c r="Z87" s="1">
        <v>3.1779670000000002</v>
      </c>
      <c r="AA87" s="1">
        <v>5.9091149999999999</v>
      </c>
      <c r="AB87" s="1">
        <v>1.016866</v>
      </c>
      <c r="AC87" s="1">
        <v>4.0582180000000001</v>
      </c>
      <c r="AD87" s="1">
        <v>0</v>
      </c>
      <c r="AE87" s="1">
        <v>0</v>
      </c>
      <c r="AF87" s="1">
        <v>0</v>
      </c>
      <c r="AG87" s="1">
        <v>0</v>
      </c>
      <c r="AH87" s="111">
        <v>0.34680899999999998</v>
      </c>
      <c r="AI87" s="1">
        <v>0</v>
      </c>
      <c r="AJ87" s="1">
        <v>0</v>
      </c>
      <c r="AK87" s="1">
        <v>0</v>
      </c>
      <c r="AL87" s="1">
        <v>2.8315E-2</v>
      </c>
      <c r="AM87" s="1">
        <v>2.9531999999999999E-2</v>
      </c>
      <c r="AN87" s="1">
        <v>0</v>
      </c>
      <c r="AO87" s="111">
        <v>33.565409000000002</v>
      </c>
      <c r="AP87" s="1">
        <v>0</v>
      </c>
      <c r="AQ87" s="1">
        <v>0</v>
      </c>
      <c r="AR87" s="1">
        <v>0</v>
      </c>
      <c r="AS87" s="1">
        <v>7.8200029999999998</v>
      </c>
      <c r="AT87" s="1">
        <v>3.2046600000000001</v>
      </c>
      <c r="AU87" s="1">
        <v>0</v>
      </c>
      <c r="AV87" s="111">
        <f t="shared" si="8"/>
        <v>33.912218000000003</v>
      </c>
      <c r="AW87" s="1">
        <f t="shared" si="9"/>
        <v>0</v>
      </c>
      <c r="AX87" s="1">
        <f t="shared" si="10"/>
        <v>0</v>
      </c>
      <c r="AY87" s="1">
        <f t="shared" si="11"/>
        <v>0</v>
      </c>
      <c r="AZ87" s="1">
        <f t="shared" si="12"/>
        <v>7.8483179999999999</v>
      </c>
      <c r="BA87" s="1">
        <f t="shared" si="13"/>
        <v>3.2341920000000002</v>
      </c>
      <c r="BB87" s="126">
        <f t="shared" si="14"/>
        <v>0</v>
      </c>
    </row>
    <row r="88" spans="1:54" x14ac:dyDescent="0.3">
      <c r="A88" s="1">
        <v>82</v>
      </c>
      <c r="B88" s="1" t="s">
        <v>40</v>
      </c>
      <c r="C88" s="1">
        <v>1046</v>
      </c>
      <c r="D88" s="1">
        <v>5000</v>
      </c>
      <c r="E88" s="1">
        <v>-20.771816000000001</v>
      </c>
      <c r="F88" s="1">
        <v>-861969.50067400001</v>
      </c>
      <c r="G88" s="1">
        <v>-656958.86095899995</v>
      </c>
      <c r="H88" s="1">
        <v>155.41116600000001</v>
      </c>
      <c r="I88" s="1">
        <v>79.895810999999995</v>
      </c>
      <c r="J88" s="1">
        <v>22.249683000000001</v>
      </c>
      <c r="K88" s="1">
        <v>2.4726810000000001</v>
      </c>
      <c r="L88" s="1">
        <v>2.0772360000000001</v>
      </c>
      <c r="M88" s="111">
        <v>100</v>
      </c>
      <c r="N88" s="1">
        <v>54.623356000000001</v>
      </c>
      <c r="O88" s="1">
        <v>0.39302199999999998</v>
      </c>
      <c r="P88" s="1">
        <v>44.983620999999999</v>
      </c>
      <c r="Q88" s="1">
        <v>0</v>
      </c>
      <c r="R88" s="111">
        <v>48.003779000000002</v>
      </c>
      <c r="S88" s="1">
        <v>0.99128099999999997</v>
      </c>
      <c r="T88" s="1">
        <v>17.322279000000002</v>
      </c>
      <c r="U88" s="1">
        <v>1.5649E-2</v>
      </c>
      <c r="V88" s="1">
        <v>9.5810709999999997</v>
      </c>
      <c r="W88" s="1">
        <v>0.32956200000000002</v>
      </c>
      <c r="X88" s="1">
        <v>3.2676229999999999</v>
      </c>
      <c r="Y88" s="1">
        <v>6.2476260000000003</v>
      </c>
      <c r="Z88" s="1">
        <v>3.199255</v>
      </c>
      <c r="AA88" s="1">
        <v>5.950431</v>
      </c>
      <c r="AB88" s="1">
        <v>1.005628</v>
      </c>
      <c r="AC88" s="1">
        <v>4.0858160000000003</v>
      </c>
      <c r="AD88" s="1">
        <v>0</v>
      </c>
      <c r="AE88" s="1">
        <v>0</v>
      </c>
      <c r="AF88" s="1">
        <v>0</v>
      </c>
      <c r="AG88" s="1">
        <v>0</v>
      </c>
      <c r="AH88" s="111">
        <v>0.33649600000000002</v>
      </c>
      <c r="AI88" s="1">
        <v>0</v>
      </c>
      <c r="AJ88" s="1">
        <v>0</v>
      </c>
      <c r="AK88" s="1">
        <v>0</v>
      </c>
      <c r="AL88" s="1">
        <v>2.7858999999999998E-2</v>
      </c>
      <c r="AM88" s="1">
        <v>2.8667999999999999E-2</v>
      </c>
      <c r="AN88" s="1">
        <v>0</v>
      </c>
      <c r="AO88" s="111">
        <v>33.907698000000003</v>
      </c>
      <c r="AP88" s="1">
        <v>0</v>
      </c>
      <c r="AQ88" s="1">
        <v>0</v>
      </c>
      <c r="AR88" s="1">
        <v>0</v>
      </c>
      <c r="AS88" s="1">
        <v>7.8467560000000001</v>
      </c>
      <c r="AT88" s="1">
        <v>3.2291690000000002</v>
      </c>
      <c r="AU88" s="1">
        <v>0</v>
      </c>
      <c r="AV88" s="111">
        <f t="shared" si="8"/>
        <v>34.244194</v>
      </c>
      <c r="AW88" s="1">
        <f t="shared" si="9"/>
        <v>0</v>
      </c>
      <c r="AX88" s="1">
        <f t="shared" si="10"/>
        <v>0</v>
      </c>
      <c r="AY88" s="1">
        <f t="shared" si="11"/>
        <v>0</v>
      </c>
      <c r="AZ88" s="1">
        <f t="shared" si="12"/>
        <v>7.8746150000000004</v>
      </c>
      <c r="BA88" s="1">
        <f t="shared" si="13"/>
        <v>3.2578370000000003</v>
      </c>
      <c r="BB88" s="126">
        <f t="shared" si="14"/>
        <v>0</v>
      </c>
    </row>
    <row r="89" spans="1:54" x14ac:dyDescent="0.3">
      <c r="A89" s="1">
        <v>83</v>
      </c>
      <c r="B89" s="1" t="s">
        <v>40</v>
      </c>
      <c r="C89" s="1">
        <v>1044</v>
      </c>
      <c r="D89" s="1">
        <v>5000</v>
      </c>
      <c r="E89" s="1">
        <v>-21.158881000000001</v>
      </c>
      <c r="F89" s="1">
        <v>-855883.83575299999</v>
      </c>
      <c r="G89" s="1">
        <v>-652605.48216599994</v>
      </c>
      <c r="H89" s="1">
        <v>154.33196899999999</v>
      </c>
      <c r="I89" s="1">
        <v>79.303579999999997</v>
      </c>
      <c r="J89" s="1">
        <v>22.117621</v>
      </c>
      <c r="K89" s="1">
        <v>2.4701780000000002</v>
      </c>
      <c r="L89" s="1">
        <v>2.0905930000000001</v>
      </c>
      <c r="M89" s="111">
        <v>100</v>
      </c>
      <c r="N89" s="1">
        <v>54.252566999999999</v>
      </c>
      <c r="O89" s="1">
        <v>0.38189800000000002</v>
      </c>
      <c r="P89" s="1">
        <v>45.365535000000001</v>
      </c>
      <c r="Q89" s="1">
        <v>0</v>
      </c>
      <c r="R89" s="111">
        <v>48.076346999999998</v>
      </c>
      <c r="S89" s="1">
        <v>0.96296700000000002</v>
      </c>
      <c r="T89" s="1">
        <v>17.351780999999999</v>
      </c>
      <c r="U89" s="1">
        <v>1.3311999999999999E-2</v>
      </c>
      <c r="V89" s="1">
        <v>9.5594070000000002</v>
      </c>
      <c r="W89" s="1">
        <v>0.33181500000000003</v>
      </c>
      <c r="X89" s="1">
        <v>3.1940819999999999</v>
      </c>
      <c r="Y89" s="1">
        <v>6.1913260000000001</v>
      </c>
      <c r="Z89" s="1">
        <v>3.2202090000000001</v>
      </c>
      <c r="AA89" s="1">
        <v>5.9910990000000002</v>
      </c>
      <c r="AB89" s="1">
        <v>0.99467000000000005</v>
      </c>
      <c r="AC89" s="1">
        <v>4.1129860000000003</v>
      </c>
      <c r="AD89" s="1">
        <v>0</v>
      </c>
      <c r="AE89" s="1">
        <v>0</v>
      </c>
      <c r="AF89" s="1">
        <v>0</v>
      </c>
      <c r="AG89" s="1">
        <v>0</v>
      </c>
      <c r="AH89" s="111">
        <v>0.32662799999999997</v>
      </c>
      <c r="AI89" s="1">
        <v>0</v>
      </c>
      <c r="AJ89" s="1">
        <v>0</v>
      </c>
      <c r="AK89" s="1">
        <v>0</v>
      </c>
      <c r="AL89" s="1">
        <v>2.7424E-2</v>
      </c>
      <c r="AM89" s="1">
        <v>2.7845999999999999E-2</v>
      </c>
      <c r="AN89" s="1">
        <v>0</v>
      </c>
      <c r="AO89" s="111">
        <v>34.239668999999999</v>
      </c>
      <c r="AP89" s="1">
        <v>0</v>
      </c>
      <c r="AQ89" s="1">
        <v>0</v>
      </c>
      <c r="AR89" s="1">
        <v>0</v>
      </c>
      <c r="AS89" s="1">
        <v>7.8730529999999996</v>
      </c>
      <c r="AT89" s="1">
        <v>3.2528139999999999</v>
      </c>
      <c r="AU89" s="1">
        <v>0</v>
      </c>
      <c r="AV89" s="111">
        <f t="shared" si="8"/>
        <v>34.566296999999999</v>
      </c>
      <c r="AW89" s="1">
        <f t="shared" si="9"/>
        <v>0</v>
      </c>
      <c r="AX89" s="1">
        <f t="shared" si="10"/>
        <v>0</v>
      </c>
      <c r="AY89" s="1">
        <f t="shared" si="11"/>
        <v>0</v>
      </c>
      <c r="AZ89" s="1">
        <f t="shared" si="12"/>
        <v>7.9004769999999995</v>
      </c>
      <c r="BA89" s="1">
        <f t="shared" si="13"/>
        <v>3.2806599999999997</v>
      </c>
      <c r="BB89" s="126">
        <f t="shared" si="14"/>
        <v>0</v>
      </c>
    </row>
    <row r="90" spans="1:54" x14ac:dyDescent="0.3">
      <c r="A90" s="1">
        <v>84</v>
      </c>
      <c r="B90" s="1" t="s">
        <v>40</v>
      </c>
      <c r="C90" s="1">
        <v>1042</v>
      </c>
      <c r="D90" s="1">
        <v>5000</v>
      </c>
      <c r="E90" s="1">
        <v>-21.572718999999999</v>
      </c>
      <c r="F90" s="1">
        <v>-849974.25667999999</v>
      </c>
      <c r="G90" s="1">
        <v>-648385.35652100004</v>
      </c>
      <c r="H90" s="1">
        <v>153.282059</v>
      </c>
      <c r="I90" s="1">
        <v>78.728837999999996</v>
      </c>
      <c r="J90" s="1">
        <v>21.989329000000001</v>
      </c>
      <c r="K90" s="1">
        <v>2.4677280000000001</v>
      </c>
      <c r="L90" s="1">
        <v>2.1038999999999999</v>
      </c>
      <c r="M90" s="111">
        <v>100</v>
      </c>
      <c r="N90" s="1">
        <v>53.892418999999997</v>
      </c>
      <c r="O90" s="1">
        <v>0.37125799999999998</v>
      </c>
      <c r="P90" s="1">
        <v>45.736322999999999</v>
      </c>
      <c r="Q90" s="1">
        <v>0</v>
      </c>
      <c r="R90" s="111">
        <v>48.147703999999997</v>
      </c>
      <c r="S90" s="1">
        <v>0.93540999999999996</v>
      </c>
      <c r="T90" s="1">
        <v>17.380602</v>
      </c>
      <c r="U90" s="1">
        <v>1.1187000000000001E-2</v>
      </c>
      <c r="V90" s="1">
        <v>9.5370889999999999</v>
      </c>
      <c r="W90" s="1">
        <v>0.334032</v>
      </c>
      <c r="X90" s="1">
        <v>3.1220020000000002</v>
      </c>
      <c r="Y90" s="1">
        <v>6.1362819999999996</v>
      </c>
      <c r="Z90" s="1">
        <v>3.240837</v>
      </c>
      <c r="AA90" s="1">
        <v>6.0311360000000001</v>
      </c>
      <c r="AB90" s="1">
        <v>0.98398200000000002</v>
      </c>
      <c r="AC90" s="1">
        <v>4.1397380000000004</v>
      </c>
      <c r="AD90" s="1">
        <v>0</v>
      </c>
      <c r="AE90" s="1">
        <v>0</v>
      </c>
      <c r="AF90" s="1">
        <v>0</v>
      </c>
      <c r="AG90" s="1">
        <v>0</v>
      </c>
      <c r="AH90" s="111">
        <v>0.31718299999999999</v>
      </c>
      <c r="AI90" s="1">
        <v>0</v>
      </c>
      <c r="AJ90" s="1">
        <v>0</v>
      </c>
      <c r="AK90" s="1">
        <v>0</v>
      </c>
      <c r="AL90" s="1">
        <v>2.7011E-2</v>
      </c>
      <c r="AM90" s="1">
        <v>2.7064000000000001E-2</v>
      </c>
      <c r="AN90" s="1">
        <v>0</v>
      </c>
      <c r="AO90" s="111">
        <v>34.561770000000003</v>
      </c>
      <c r="AP90" s="1">
        <v>0</v>
      </c>
      <c r="AQ90" s="1">
        <v>0</v>
      </c>
      <c r="AR90" s="1">
        <v>0</v>
      </c>
      <c r="AS90" s="1">
        <v>7.8989159999999998</v>
      </c>
      <c r="AT90" s="1">
        <v>3.2756370000000001</v>
      </c>
      <c r="AU90" s="1">
        <v>0</v>
      </c>
      <c r="AV90" s="111">
        <f t="shared" si="8"/>
        <v>34.878953000000003</v>
      </c>
      <c r="AW90" s="1">
        <f t="shared" si="9"/>
        <v>0</v>
      </c>
      <c r="AX90" s="1">
        <f t="shared" si="10"/>
        <v>0</v>
      </c>
      <c r="AY90" s="1">
        <f t="shared" si="11"/>
        <v>0</v>
      </c>
      <c r="AZ90" s="1">
        <f t="shared" si="12"/>
        <v>7.9259269999999997</v>
      </c>
      <c r="BA90" s="1">
        <f t="shared" si="13"/>
        <v>3.3027010000000003</v>
      </c>
      <c r="BB90" s="126">
        <f t="shared" si="14"/>
        <v>0</v>
      </c>
    </row>
    <row r="91" spans="1:54" x14ac:dyDescent="0.3">
      <c r="A91" s="1">
        <v>85</v>
      </c>
      <c r="B91" s="1" t="s">
        <v>40</v>
      </c>
      <c r="C91" s="1">
        <v>1040</v>
      </c>
      <c r="D91" s="1">
        <v>5000</v>
      </c>
      <c r="E91" s="1">
        <v>-22.017904999999999</v>
      </c>
      <c r="F91" s="1">
        <v>-844233.07512299996</v>
      </c>
      <c r="G91" s="1">
        <v>-644292.63977999997</v>
      </c>
      <c r="H91" s="1">
        <v>152.260165</v>
      </c>
      <c r="I91" s="1">
        <v>78.170820000000006</v>
      </c>
      <c r="J91" s="1">
        <v>21.864642</v>
      </c>
      <c r="K91" s="1">
        <v>2.4653290000000001</v>
      </c>
      <c r="L91" s="1">
        <v>2.1171600000000002</v>
      </c>
      <c r="M91" s="111">
        <v>100</v>
      </c>
      <c r="N91" s="1">
        <v>53.542453999999999</v>
      </c>
      <c r="O91" s="1">
        <v>0.36107800000000001</v>
      </c>
      <c r="P91" s="1">
        <v>46.096468000000002</v>
      </c>
      <c r="Q91" s="1">
        <v>0</v>
      </c>
      <c r="R91" s="111">
        <v>48.217883999999998</v>
      </c>
      <c r="S91" s="1">
        <v>0.90858799999999995</v>
      </c>
      <c r="T91" s="1">
        <v>17.408753999999998</v>
      </c>
      <c r="U91" s="1">
        <v>9.2700000000000005E-3</v>
      </c>
      <c r="V91" s="1">
        <v>9.5141410000000004</v>
      </c>
      <c r="W91" s="1">
        <v>0.33621499999999999</v>
      </c>
      <c r="X91" s="1">
        <v>3.0513479999999999</v>
      </c>
      <c r="Y91" s="1">
        <v>6.0824579999999999</v>
      </c>
      <c r="Z91" s="1">
        <v>3.2611460000000001</v>
      </c>
      <c r="AA91" s="1">
        <v>6.070557</v>
      </c>
      <c r="AB91" s="1">
        <v>0.97355499999999995</v>
      </c>
      <c r="AC91" s="1">
        <v>4.1660830000000004</v>
      </c>
      <c r="AD91" s="1">
        <v>0</v>
      </c>
      <c r="AE91" s="1">
        <v>0</v>
      </c>
      <c r="AF91" s="1">
        <v>0</v>
      </c>
      <c r="AG91" s="1">
        <v>0</v>
      </c>
      <c r="AH91" s="111">
        <v>0.308139</v>
      </c>
      <c r="AI91" s="1">
        <v>0</v>
      </c>
      <c r="AJ91" s="1">
        <v>0</v>
      </c>
      <c r="AK91" s="1">
        <v>0</v>
      </c>
      <c r="AL91" s="1">
        <v>2.6619E-2</v>
      </c>
      <c r="AM91" s="1">
        <v>2.6318999999999999E-2</v>
      </c>
      <c r="AN91" s="1">
        <v>0</v>
      </c>
      <c r="AO91" s="111">
        <v>34.874423999999998</v>
      </c>
      <c r="AP91" s="1">
        <v>0</v>
      </c>
      <c r="AQ91" s="1">
        <v>0</v>
      </c>
      <c r="AR91" s="1">
        <v>0</v>
      </c>
      <c r="AS91" s="1">
        <v>7.924366</v>
      </c>
      <c r="AT91" s="1">
        <v>3.2976779999999999</v>
      </c>
      <c r="AU91" s="1">
        <v>0</v>
      </c>
      <c r="AV91" s="111">
        <f t="shared" si="8"/>
        <v>35.182562999999995</v>
      </c>
      <c r="AW91" s="1">
        <f t="shared" si="9"/>
        <v>0</v>
      </c>
      <c r="AX91" s="1">
        <f t="shared" si="10"/>
        <v>0</v>
      </c>
      <c r="AY91" s="1">
        <f t="shared" si="11"/>
        <v>0</v>
      </c>
      <c r="AZ91" s="1">
        <f t="shared" si="12"/>
        <v>7.9509850000000002</v>
      </c>
      <c r="BA91" s="1">
        <f t="shared" si="13"/>
        <v>3.3239969999999999</v>
      </c>
      <c r="BB91" s="126">
        <f t="shared" si="14"/>
        <v>0</v>
      </c>
    </row>
    <row r="92" spans="1:54" x14ac:dyDescent="0.3">
      <c r="A92" s="1">
        <v>86</v>
      </c>
      <c r="B92" s="1" t="s">
        <v>40</v>
      </c>
      <c r="C92" s="1">
        <v>1038</v>
      </c>
      <c r="D92" s="1">
        <v>5000</v>
      </c>
      <c r="E92" s="1">
        <v>-22.500260999999998</v>
      </c>
      <c r="F92" s="1">
        <v>-838652.97709299996</v>
      </c>
      <c r="G92" s="1">
        <v>-640321.77177400002</v>
      </c>
      <c r="H92" s="1">
        <v>151.26507699999999</v>
      </c>
      <c r="I92" s="1">
        <v>77.628797000000006</v>
      </c>
      <c r="J92" s="1">
        <v>21.743403000000001</v>
      </c>
      <c r="K92" s="1">
        <v>2.4629799999999999</v>
      </c>
      <c r="L92" s="1">
        <v>2.1303749999999999</v>
      </c>
      <c r="M92" s="111">
        <v>100</v>
      </c>
      <c r="N92" s="1">
        <v>53.202232000000002</v>
      </c>
      <c r="O92" s="1">
        <v>0.35133700000000001</v>
      </c>
      <c r="P92" s="1">
        <v>46.446430999999997</v>
      </c>
      <c r="Q92" s="1">
        <v>0</v>
      </c>
      <c r="R92" s="111">
        <v>48.286924999999997</v>
      </c>
      <c r="S92" s="1">
        <v>0.88248499999999996</v>
      </c>
      <c r="T92" s="1">
        <v>17.436250000000001</v>
      </c>
      <c r="U92" s="1">
        <v>7.5529999999999998E-3</v>
      </c>
      <c r="V92" s="1">
        <v>9.4905880000000007</v>
      </c>
      <c r="W92" s="1">
        <v>0.338366</v>
      </c>
      <c r="X92" s="1">
        <v>2.9820850000000001</v>
      </c>
      <c r="Y92" s="1">
        <v>6.0298150000000001</v>
      </c>
      <c r="Z92" s="1">
        <v>3.2811460000000001</v>
      </c>
      <c r="AA92" s="1">
        <v>6.1093770000000003</v>
      </c>
      <c r="AB92" s="1">
        <v>0.96338000000000001</v>
      </c>
      <c r="AC92" s="1">
        <v>4.1920310000000001</v>
      </c>
      <c r="AD92" s="1">
        <v>0</v>
      </c>
      <c r="AE92" s="1">
        <v>0</v>
      </c>
      <c r="AF92" s="1">
        <v>0</v>
      </c>
      <c r="AG92" s="1">
        <v>0</v>
      </c>
      <c r="AH92" s="111">
        <v>0.29947800000000002</v>
      </c>
      <c r="AI92" s="1">
        <v>0</v>
      </c>
      <c r="AJ92" s="1">
        <v>0</v>
      </c>
      <c r="AK92" s="1">
        <v>0</v>
      </c>
      <c r="AL92" s="1">
        <v>2.6251E-2</v>
      </c>
      <c r="AM92" s="1">
        <v>2.5607999999999999E-2</v>
      </c>
      <c r="AN92" s="1">
        <v>0</v>
      </c>
      <c r="AO92" s="111">
        <v>35.178033999999997</v>
      </c>
      <c r="AP92" s="1">
        <v>0</v>
      </c>
      <c r="AQ92" s="1">
        <v>0</v>
      </c>
      <c r="AR92" s="1">
        <v>0</v>
      </c>
      <c r="AS92" s="1">
        <v>7.9494249999999997</v>
      </c>
      <c r="AT92" s="1">
        <v>3.3189730000000002</v>
      </c>
      <c r="AU92" s="1">
        <v>0</v>
      </c>
      <c r="AV92" s="111">
        <f t="shared" si="8"/>
        <v>35.477511999999997</v>
      </c>
      <c r="AW92" s="1">
        <f t="shared" si="9"/>
        <v>0</v>
      </c>
      <c r="AX92" s="1">
        <f t="shared" si="10"/>
        <v>0</v>
      </c>
      <c r="AY92" s="1">
        <f t="shared" si="11"/>
        <v>0</v>
      </c>
      <c r="AZ92" s="1">
        <f t="shared" si="12"/>
        <v>7.975676</v>
      </c>
      <c r="BA92" s="1">
        <f t="shared" si="13"/>
        <v>3.3445810000000002</v>
      </c>
      <c r="BB92" s="126">
        <f t="shared" si="14"/>
        <v>0</v>
      </c>
    </row>
    <row r="93" spans="1:54" x14ac:dyDescent="0.3">
      <c r="A93" s="1">
        <v>87</v>
      </c>
      <c r="B93" s="1" t="s">
        <v>40</v>
      </c>
      <c r="C93" s="1">
        <v>1036</v>
      </c>
      <c r="D93" s="1">
        <v>5000</v>
      </c>
      <c r="E93" s="1">
        <v>-22.770652999999999</v>
      </c>
      <c r="F93" s="1">
        <v>-833226.98947399994</v>
      </c>
      <c r="G93" s="1">
        <v>-636473.85828799999</v>
      </c>
      <c r="H93" s="1">
        <v>150.29074700000001</v>
      </c>
      <c r="I93" s="1">
        <v>77.095671999999993</v>
      </c>
      <c r="J93" s="1">
        <v>21.624881999999999</v>
      </c>
      <c r="K93" s="1">
        <v>2.4607459999999999</v>
      </c>
      <c r="L93" s="1">
        <v>2.1441520000000001</v>
      </c>
      <c r="M93" s="111">
        <v>100</v>
      </c>
      <c r="N93" s="1">
        <v>52.856949</v>
      </c>
      <c r="O93" s="1">
        <v>0.35639900000000002</v>
      </c>
      <c r="P93" s="1">
        <v>46.786651999999997</v>
      </c>
      <c r="Q93" s="1">
        <v>0</v>
      </c>
      <c r="R93" s="111">
        <v>48.362209999999997</v>
      </c>
      <c r="S93" s="1">
        <v>0.85777499999999995</v>
      </c>
      <c r="T93" s="1">
        <v>17.457014999999998</v>
      </c>
      <c r="U93" s="1">
        <v>6.7720000000000002E-3</v>
      </c>
      <c r="V93" s="1">
        <v>9.4652480000000008</v>
      </c>
      <c r="W93" s="1">
        <v>0.34057599999999999</v>
      </c>
      <c r="X93" s="1">
        <v>2.9115389999999999</v>
      </c>
      <c r="Y93" s="1">
        <v>5.9754569999999996</v>
      </c>
      <c r="Z93" s="1">
        <v>3.3016700000000001</v>
      </c>
      <c r="AA93" s="1">
        <v>6.149286</v>
      </c>
      <c r="AB93" s="1">
        <v>0.95371099999999998</v>
      </c>
      <c r="AC93" s="1">
        <v>4.2187400000000004</v>
      </c>
      <c r="AD93" s="1">
        <v>0</v>
      </c>
      <c r="AE93" s="1">
        <v>0</v>
      </c>
      <c r="AF93" s="1">
        <v>0</v>
      </c>
      <c r="AG93" s="1">
        <v>0</v>
      </c>
      <c r="AH93" s="111">
        <v>0.29619800000000002</v>
      </c>
      <c r="AI93" s="1">
        <v>0</v>
      </c>
      <c r="AJ93" s="1">
        <v>0</v>
      </c>
      <c r="AK93" s="1">
        <v>0</v>
      </c>
      <c r="AL93" s="1">
        <v>3.5071999999999999E-2</v>
      </c>
      <c r="AM93" s="1">
        <v>2.4927999999999999E-2</v>
      </c>
      <c r="AN93" s="1">
        <v>2.0100000000000001E-4</v>
      </c>
      <c r="AO93" s="111">
        <v>35.472979000000002</v>
      </c>
      <c r="AP93" s="1">
        <v>0</v>
      </c>
      <c r="AQ93" s="1">
        <v>0</v>
      </c>
      <c r="AR93" s="1">
        <v>0</v>
      </c>
      <c r="AS93" s="1">
        <v>7.9741150000000003</v>
      </c>
      <c r="AT93" s="1">
        <v>3.3395579999999998</v>
      </c>
      <c r="AU93" s="1">
        <v>0</v>
      </c>
      <c r="AV93" s="111">
        <f t="shared" si="8"/>
        <v>35.769176999999999</v>
      </c>
      <c r="AW93" s="1">
        <f t="shared" si="9"/>
        <v>0</v>
      </c>
      <c r="AX93" s="1">
        <f t="shared" si="10"/>
        <v>0</v>
      </c>
      <c r="AY93" s="1">
        <f t="shared" si="11"/>
        <v>0</v>
      </c>
      <c r="AZ93" s="1">
        <f t="shared" si="12"/>
        <v>8.0091870000000007</v>
      </c>
      <c r="BA93" s="1">
        <f t="shared" si="13"/>
        <v>3.3644859999999999</v>
      </c>
      <c r="BB93" s="126">
        <f t="shared" si="14"/>
        <v>2.0100000000000001E-4</v>
      </c>
    </row>
    <row r="94" spans="1:54" x14ac:dyDescent="0.3">
      <c r="A94" s="1">
        <v>88</v>
      </c>
      <c r="B94" s="1" t="s">
        <v>40</v>
      </c>
      <c r="C94" s="1">
        <v>1034</v>
      </c>
      <c r="D94" s="1">
        <v>5000</v>
      </c>
      <c r="E94" s="1">
        <v>-22.812764000000001</v>
      </c>
      <c r="F94" s="1">
        <v>-827757.09892300004</v>
      </c>
      <c r="G94" s="1">
        <v>-632588.99990399997</v>
      </c>
      <c r="H94" s="1">
        <v>149.30811199999999</v>
      </c>
      <c r="I94" s="1">
        <v>76.553494999999998</v>
      </c>
      <c r="J94" s="1">
        <v>21.505126000000001</v>
      </c>
      <c r="K94" s="1">
        <v>2.4585240000000002</v>
      </c>
      <c r="L94" s="1">
        <v>2.1580949999999999</v>
      </c>
      <c r="M94" s="111">
        <v>100</v>
      </c>
      <c r="N94" s="1">
        <v>52.499915999999999</v>
      </c>
      <c r="O94" s="1">
        <v>0.37094500000000002</v>
      </c>
      <c r="P94" s="1">
        <v>47.129139000000002</v>
      </c>
      <c r="Q94" s="1">
        <v>0</v>
      </c>
      <c r="R94" s="111">
        <v>48.442659999999997</v>
      </c>
      <c r="S94" s="1">
        <v>0.83809</v>
      </c>
      <c r="T94" s="1">
        <v>17.469882999999999</v>
      </c>
      <c r="U94" s="1">
        <v>6.7320000000000001E-3</v>
      </c>
      <c r="V94" s="1">
        <v>9.4425489999999996</v>
      </c>
      <c r="W94" s="1">
        <v>0.34289199999999997</v>
      </c>
      <c r="X94" s="1">
        <v>2.8394629999999998</v>
      </c>
      <c r="Y94" s="1">
        <v>5.9116770000000001</v>
      </c>
      <c r="Z94" s="1">
        <v>3.3230010000000001</v>
      </c>
      <c r="AA94" s="1">
        <v>6.1911050000000003</v>
      </c>
      <c r="AB94" s="1">
        <v>0.945156</v>
      </c>
      <c r="AC94" s="1">
        <v>4.2467940000000004</v>
      </c>
      <c r="AD94" s="1">
        <v>0</v>
      </c>
      <c r="AE94" s="1">
        <v>0</v>
      </c>
      <c r="AF94" s="1">
        <v>0</v>
      </c>
      <c r="AG94" s="1">
        <v>0</v>
      </c>
      <c r="AH94" s="111">
        <v>0.29747400000000002</v>
      </c>
      <c r="AI94" s="1">
        <v>0</v>
      </c>
      <c r="AJ94" s="1">
        <v>0</v>
      </c>
      <c r="AK94" s="1">
        <v>0</v>
      </c>
      <c r="AL94" s="1">
        <v>4.8848999999999997E-2</v>
      </c>
      <c r="AM94" s="1">
        <v>2.3654000000000001E-2</v>
      </c>
      <c r="AN94" s="1">
        <v>9.6900000000000003E-4</v>
      </c>
      <c r="AO94" s="111">
        <v>35.762407000000003</v>
      </c>
      <c r="AP94" s="1">
        <v>0</v>
      </c>
      <c r="AQ94" s="1">
        <v>0</v>
      </c>
      <c r="AR94" s="1">
        <v>0</v>
      </c>
      <c r="AS94" s="1">
        <v>8.0076260000000001</v>
      </c>
      <c r="AT94" s="1">
        <v>3.3594629999999999</v>
      </c>
      <c r="AU94" s="1">
        <v>-3.5799999999999997E-4</v>
      </c>
      <c r="AV94" s="111">
        <f t="shared" si="8"/>
        <v>36.059881000000004</v>
      </c>
      <c r="AW94" s="1">
        <f t="shared" si="9"/>
        <v>0</v>
      </c>
      <c r="AX94" s="1">
        <f t="shared" si="10"/>
        <v>0</v>
      </c>
      <c r="AY94" s="1">
        <f t="shared" si="11"/>
        <v>0</v>
      </c>
      <c r="AZ94" s="1">
        <f t="shared" si="12"/>
        <v>8.0564750000000007</v>
      </c>
      <c r="BA94" s="1">
        <f t="shared" si="13"/>
        <v>3.3831169999999999</v>
      </c>
      <c r="BB94" s="126">
        <f t="shared" si="14"/>
        <v>6.11E-4</v>
      </c>
    </row>
    <row r="95" spans="1:54" x14ac:dyDescent="0.3">
      <c r="A95" s="1">
        <v>89</v>
      </c>
      <c r="B95" s="1" t="s">
        <v>40</v>
      </c>
      <c r="C95" s="1">
        <v>1032</v>
      </c>
      <c r="D95" s="1">
        <v>5000</v>
      </c>
      <c r="E95" s="1">
        <v>-22.855065</v>
      </c>
      <c r="F95" s="1">
        <v>-822043.35911299998</v>
      </c>
      <c r="G95" s="1">
        <v>-628491.51763300004</v>
      </c>
      <c r="H95" s="1">
        <v>148.298542</v>
      </c>
      <c r="I95" s="1">
        <v>75.99812</v>
      </c>
      <c r="J95" s="1">
        <v>21.381442</v>
      </c>
      <c r="K95" s="1">
        <v>2.4560469999999999</v>
      </c>
      <c r="L95" s="1">
        <v>2.171424</v>
      </c>
      <c r="M95" s="111">
        <v>100</v>
      </c>
      <c r="N95" s="1">
        <v>52.152240999999997</v>
      </c>
      <c r="O95" s="1">
        <v>0.361593</v>
      </c>
      <c r="P95" s="1">
        <v>47.486165999999997</v>
      </c>
      <c r="Q95" s="1">
        <v>0</v>
      </c>
      <c r="R95" s="111">
        <v>48.522371999999997</v>
      </c>
      <c r="S95" s="1">
        <v>0.81889999999999996</v>
      </c>
      <c r="T95" s="1">
        <v>17.482101</v>
      </c>
      <c r="U95" s="1">
        <v>6.6909999999999999E-3</v>
      </c>
      <c r="V95" s="1">
        <v>9.4192009999999993</v>
      </c>
      <c r="W95" s="1">
        <v>0.34517799999999998</v>
      </c>
      <c r="X95" s="1">
        <v>2.7688630000000001</v>
      </c>
      <c r="Y95" s="1">
        <v>5.8489560000000003</v>
      </c>
      <c r="Z95" s="1">
        <v>3.3440430000000001</v>
      </c>
      <c r="AA95" s="1">
        <v>6.2323779999999998</v>
      </c>
      <c r="AB95" s="1">
        <v>0.93682900000000002</v>
      </c>
      <c r="AC95" s="1">
        <v>4.2744859999999996</v>
      </c>
      <c r="AD95" s="1">
        <v>0</v>
      </c>
      <c r="AE95" s="1">
        <v>0</v>
      </c>
      <c r="AF95" s="1">
        <v>0</v>
      </c>
      <c r="AG95" s="1">
        <v>0</v>
      </c>
      <c r="AH95" s="111">
        <v>0.28939399999999998</v>
      </c>
      <c r="AI95" s="1">
        <v>0</v>
      </c>
      <c r="AJ95" s="1">
        <v>0</v>
      </c>
      <c r="AK95" s="1">
        <v>0</v>
      </c>
      <c r="AL95" s="1">
        <v>4.8215000000000001E-2</v>
      </c>
      <c r="AM95" s="1">
        <v>2.3021E-2</v>
      </c>
      <c r="AN95" s="1">
        <v>9.6299999999999999E-4</v>
      </c>
      <c r="AO95" s="111">
        <v>36.053106999999997</v>
      </c>
      <c r="AP95" s="1">
        <v>0</v>
      </c>
      <c r="AQ95" s="1">
        <v>0</v>
      </c>
      <c r="AR95" s="1">
        <v>0</v>
      </c>
      <c r="AS95" s="1">
        <v>8.0549119999999998</v>
      </c>
      <c r="AT95" s="1">
        <v>3.3780939999999999</v>
      </c>
      <c r="AU95" s="1">
        <v>5.3000000000000001E-5</v>
      </c>
      <c r="AV95" s="111">
        <f t="shared" si="8"/>
        <v>36.342500999999999</v>
      </c>
      <c r="AW95" s="1">
        <f t="shared" si="9"/>
        <v>0</v>
      </c>
      <c r="AX95" s="1">
        <f t="shared" si="10"/>
        <v>0</v>
      </c>
      <c r="AY95" s="1">
        <f t="shared" si="11"/>
        <v>0</v>
      </c>
      <c r="AZ95" s="1">
        <f t="shared" si="12"/>
        <v>8.1031270000000006</v>
      </c>
      <c r="BA95" s="1">
        <f t="shared" si="13"/>
        <v>3.4011149999999999</v>
      </c>
      <c r="BB95" s="126">
        <f t="shared" si="14"/>
        <v>1.016E-3</v>
      </c>
    </row>
    <row r="96" spans="1:54" x14ac:dyDescent="0.3">
      <c r="A96" s="1">
        <v>90</v>
      </c>
      <c r="B96" s="1" t="s">
        <v>40</v>
      </c>
      <c r="C96" s="1">
        <v>1030</v>
      </c>
      <c r="D96" s="1">
        <v>5000</v>
      </c>
      <c r="E96" s="1">
        <v>-22.897555000000001</v>
      </c>
      <c r="F96" s="1">
        <v>-816479.80000599998</v>
      </c>
      <c r="G96" s="1">
        <v>-624507.99825599999</v>
      </c>
      <c r="H96" s="1">
        <v>147.31366399999999</v>
      </c>
      <c r="I96" s="1">
        <v>75.457539999999995</v>
      </c>
      <c r="J96" s="1">
        <v>21.260960000000001</v>
      </c>
      <c r="K96" s="1">
        <v>2.4536129999999998</v>
      </c>
      <c r="L96" s="1">
        <v>2.1847259999999999</v>
      </c>
      <c r="M96" s="111">
        <v>100</v>
      </c>
      <c r="N96" s="1">
        <v>51.813557000000003</v>
      </c>
      <c r="O96" s="1">
        <v>0.352607</v>
      </c>
      <c r="P96" s="1">
        <v>47.833835999999998</v>
      </c>
      <c r="Q96" s="1">
        <v>0</v>
      </c>
      <c r="R96" s="111">
        <v>48.601368999999998</v>
      </c>
      <c r="S96" s="1">
        <v>0.80019200000000001</v>
      </c>
      <c r="T96" s="1">
        <v>17.493680999999999</v>
      </c>
      <c r="U96" s="1">
        <v>6.6499999999999997E-3</v>
      </c>
      <c r="V96" s="1">
        <v>9.3952220000000004</v>
      </c>
      <c r="W96" s="1">
        <v>0.34743400000000002</v>
      </c>
      <c r="X96" s="1">
        <v>2.6997119999999999</v>
      </c>
      <c r="Y96" s="1">
        <v>5.7872719999999997</v>
      </c>
      <c r="Z96" s="1">
        <v>3.3648020000000001</v>
      </c>
      <c r="AA96" s="1">
        <v>6.2731170000000001</v>
      </c>
      <c r="AB96" s="1">
        <v>0.92872500000000002</v>
      </c>
      <c r="AC96" s="1">
        <v>4.301825</v>
      </c>
      <c r="AD96" s="1">
        <v>0</v>
      </c>
      <c r="AE96" s="1">
        <v>0</v>
      </c>
      <c r="AF96" s="1">
        <v>0</v>
      </c>
      <c r="AG96" s="1">
        <v>0</v>
      </c>
      <c r="AH96" s="111">
        <v>0.28162900000000002</v>
      </c>
      <c r="AI96" s="1">
        <v>0</v>
      </c>
      <c r="AJ96" s="1">
        <v>0</v>
      </c>
      <c r="AK96" s="1">
        <v>0</v>
      </c>
      <c r="AL96" s="1">
        <v>4.7604E-2</v>
      </c>
      <c r="AM96" s="1">
        <v>2.2415999999999998E-2</v>
      </c>
      <c r="AN96" s="1">
        <v>9.5799999999999998E-4</v>
      </c>
      <c r="AO96" s="111">
        <v>36.335723000000002</v>
      </c>
      <c r="AP96" s="1">
        <v>0</v>
      </c>
      <c r="AQ96" s="1">
        <v>0</v>
      </c>
      <c r="AR96" s="1">
        <v>0</v>
      </c>
      <c r="AS96" s="1">
        <v>8.1015630000000005</v>
      </c>
      <c r="AT96" s="1">
        <v>3.3960910000000002</v>
      </c>
      <c r="AU96" s="1">
        <v>4.57E-4</v>
      </c>
      <c r="AV96" s="111">
        <f t="shared" si="8"/>
        <v>36.617352000000004</v>
      </c>
      <c r="AW96" s="1">
        <f t="shared" si="9"/>
        <v>0</v>
      </c>
      <c r="AX96" s="1">
        <f t="shared" si="10"/>
        <v>0</v>
      </c>
      <c r="AY96" s="1">
        <f t="shared" si="11"/>
        <v>0</v>
      </c>
      <c r="AZ96" s="1">
        <f t="shared" si="12"/>
        <v>8.1491670000000003</v>
      </c>
      <c r="BA96" s="1">
        <f t="shared" si="13"/>
        <v>3.4185070000000004</v>
      </c>
      <c r="BB96" s="126">
        <f t="shared" si="14"/>
        <v>1.415E-3</v>
      </c>
    </row>
    <row r="97" spans="1:54" x14ac:dyDescent="0.3">
      <c r="A97" s="1">
        <v>91</v>
      </c>
      <c r="B97" s="1" t="s">
        <v>40</v>
      </c>
      <c r="C97" s="1">
        <v>1028</v>
      </c>
      <c r="D97" s="1">
        <v>5000</v>
      </c>
      <c r="E97" s="1">
        <v>-22.940232999999999</v>
      </c>
      <c r="F97" s="1">
        <v>-811060.54873000004</v>
      </c>
      <c r="G97" s="1">
        <v>-620633.97229399998</v>
      </c>
      <c r="H97" s="1">
        <v>146.35251600000001</v>
      </c>
      <c r="I97" s="1">
        <v>74.931175999999994</v>
      </c>
      <c r="J97" s="1">
        <v>21.143557000000001</v>
      </c>
      <c r="K97" s="1">
        <v>2.451219</v>
      </c>
      <c r="L97" s="1">
        <v>2.1980040000000001</v>
      </c>
      <c r="M97" s="111">
        <v>100</v>
      </c>
      <c r="N97" s="1">
        <v>51.483516000000002</v>
      </c>
      <c r="O97" s="1">
        <v>0.34397</v>
      </c>
      <c r="P97" s="1">
        <v>48.172514</v>
      </c>
      <c r="Q97" s="1">
        <v>0</v>
      </c>
      <c r="R97" s="111">
        <v>48.679670000000002</v>
      </c>
      <c r="S97" s="1">
        <v>0.78195000000000003</v>
      </c>
      <c r="T97" s="1">
        <v>17.504633999999999</v>
      </c>
      <c r="U97" s="1">
        <v>6.6080000000000002E-3</v>
      </c>
      <c r="V97" s="1">
        <v>9.3706250000000004</v>
      </c>
      <c r="W97" s="1">
        <v>0.349661</v>
      </c>
      <c r="X97" s="1">
        <v>2.6319819999999998</v>
      </c>
      <c r="Y97" s="1">
        <v>5.7266009999999996</v>
      </c>
      <c r="Z97" s="1">
        <v>3.3852850000000001</v>
      </c>
      <c r="AA97" s="1">
        <v>6.3133319999999999</v>
      </c>
      <c r="AB97" s="1">
        <v>0.92083499999999996</v>
      </c>
      <c r="AC97" s="1">
        <v>4.3288169999999999</v>
      </c>
      <c r="AD97" s="1">
        <v>0</v>
      </c>
      <c r="AE97" s="1">
        <v>0</v>
      </c>
      <c r="AF97" s="1">
        <v>0</v>
      </c>
      <c r="AG97" s="1">
        <v>0</v>
      </c>
      <c r="AH97" s="111">
        <v>0.27416400000000002</v>
      </c>
      <c r="AI97" s="1">
        <v>0</v>
      </c>
      <c r="AJ97" s="1">
        <v>0</v>
      </c>
      <c r="AK97" s="1">
        <v>0</v>
      </c>
      <c r="AL97" s="1">
        <v>4.7015000000000001E-2</v>
      </c>
      <c r="AM97" s="1">
        <v>2.1836999999999999E-2</v>
      </c>
      <c r="AN97" s="1">
        <v>9.5399999999999999E-4</v>
      </c>
      <c r="AO97" s="111">
        <v>36.610571999999998</v>
      </c>
      <c r="AP97" s="1">
        <v>0</v>
      </c>
      <c r="AQ97" s="1">
        <v>0</v>
      </c>
      <c r="AR97" s="1">
        <v>0</v>
      </c>
      <c r="AS97" s="1">
        <v>8.1476009999999999</v>
      </c>
      <c r="AT97" s="1">
        <v>3.413484</v>
      </c>
      <c r="AU97" s="1">
        <v>8.5700000000000001E-4</v>
      </c>
      <c r="AV97" s="111">
        <f t="shared" si="8"/>
        <v>36.884735999999997</v>
      </c>
      <c r="AW97" s="1">
        <f t="shared" si="9"/>
        <v>0</v>
      </c>
      <c r="AX97" s="1">
        <f t="shared" si="10"/>
        <v>0</v>
      </c>
      <c r="AY97" s="1">
        <f t="shared" si="11"/>
        <v>0</v>
      </c>
      <c r="AZ97" s="1">
        <f t="shared" si="12"/>
        <v>8.1946159999999999</v>
      </c>
      <c r="BA97" s="1">
        <f t="shared" si="13"/>
        <v>3.4353210000000001</v>
      </c>
      <c r="BB97" s="126">
        <f t="shared" si="14"/>
        <v>1.8110000000000001E-3</v>
      </c>
    </row>
    <row r="98" spans="1:54" x14ac:dyDescent="0.3">
      <c r="A98" s="1">
        <v>92</v>
      </c>
      <c r="B98" s="1" t="s">
        <v>40</v>
      </c>
      <c r="C98" s="1">
        <v>1026</v>
      </c>
      <c r="D98" s="1">
        <v>5000</v>
      </c>
      <c r="E98" s="1">
        <v>-22.983098999999999</v>
      </c>
      <c r="F98" s="1">
        <v>-805780.01347200002</v>
      </c>
      <c r="G98" s="1">
        <v>-616865.18423500005</v>
      </c>
      <c r="H98" s="1">
        <v>145.41417799999999</v>
      </c>
      <c r="I98" s="1">
        <v>74.418474000000003</v>
      </c>
      <c r="J98" s="1">
        <v>21.029112000000001</v>
      </c>
      <c r="K98" s="1">
        <v>2.4488650000000001</v>
      </c>
      <c r="L98" s="1">
        <v>2.2112569999999998</v>
      </c>
      <c r="M98" s="111">
        <v>100</v>
      </c>
      <c r="N98" s="1">
        <v>51.161785000000002</v>
      </c>
      <c r="O98" s="1">
        <v>0.33566499999999999</v>
      </c>
      <c r="P98" s="1">
        <v>48.502549999999999</v>
      </c>
      <c r="Q98" s="1">
        <v>0</v>
      </c>
      <c r="R98" s="111">
        <v>48.757299000000003</v>
      </c>
      <c r="S98" s="1">
        <v>0.76415900000000003</v>
      </c>
      <c r="T98" s="1">
        <v>17.514973999999999</v>
      </c>
      <c r="U98" s="1">
        <v>6.5669999999999999E-3</v>
      </c>
      <c r="V98" s="1">
        <v>9.3454239999999995</v>
      </c>
      <c r="W98" s="1">
        <v>0.35186000000000001</v>
      </c>
      <c r="X98" s="1">
        <v>2.5656430000000001</v>
      </c>
      <c r="Y98" s="1">
        <v>5.6669229999999997</v>
      </c>
      <c r="Z98" s="1">
        <v>3.4054959999999999</v>
      </c>
      <c r="AA98" s="1">
        <v>6.3530329999999999</v>
      </c>
      <c r="AB98" s="1">
        <v>0.91315400000000002</v>
      </c>
      <c r="AC98" s="1">
        <v>4.3554690000000003</v>
      </c>
      <c r="AD98" s="1">
        <v>0</v>
      </c>
      <c r="AE98" s="1">
        <v>0</v>
      </c>
      <c r="AF98" s="1">
        <v>0</v>
      </c>
      <c r="AG98" s="1">
        <v>0</v>
      </c>
      <c r="AH98" s="111">
        <v>0.266984</v>
      </c>
      <c r="AI98" s="1">
        <v>0</v>
      </c>
      <c r="AJ98" s="1">
        <v>0</v>
      </c>
      <c r="AK98" s="1">
        <v>0</v>
      </c>
      <c r="AL98" s="1">
        <v>4.6448000000000003E-2</v>
      </c>
      <c r="AM98" s="1">
        <v>2.1284000000000001E-2</v>
      </c>
      <c r="AN98" s="1">
        <v>9.4899999999999997E-4</v>
      </c>
      <c r="AO98" s="111">
        <v>36.877949999999998</v>
      </c>
      <c r="AP98" s="1">
        <v>0</v>
      </c>
      <c r="AQ98" s="1">
        <v>0</v>
      </c>
      <c r="AR98" s="1">
        <v>0</v>
      </c>
      <c r="AS98" s="1">
        <v>8.1930490000000002</v>
      </c>
      <c r="AT98" s="1">
        <v>3.4302980000000001</v>
      </c>
      <c r="AU98" s="1">
        <v>1.253E-3</v>
      </c>
      <c r="AV98" s="111">
        <f t="shared" si="8"/>
        <v>37.144933999999999</v>
      </c>
      <c r="AW98" s="1">
        <f t="shared" si="9"/>
        <v>0</v>
      </c>
      <c r="AX98" s="1">
        <f t="shared" si="10"/>
        <v>0</v>
      </c>
      <c r="AY98" s="1">
        <f t="shared" si="11"/>
        <v>0</v>
      </c>
      <c r="AZ98" s="1">
        <f t="shared" si="12"/>
        <v>8.2394970000000001</v>
      </c>
      <c r="BA98" s="1">
        <f t="shared" si="13"/>
        <v>3.4515820000000001</v>
      </c>
      <c r="BB98" s="126">
        <f t="shared" si="14"/>
        <v>2.202E-3</v>
      </c>
    </row>
    <row r="99" spans="1:54" x14ac:dyDescent="0.3">
      <c r="A99" s="1">
        <v>93</v>
      </c>
      <c r="B99" s="1" t="s">
        <v>40</v>
      </c>
      <c r="C99" s="1">
        <v>1024</v>
      </c>
      <c r="D99" s="1">
        <v>5000</v>
      </c>
      <c r="E99" s="1">
        <v>-23.026152</v>
      </c>
      <c r="F99" s="1">
        <v>-800632.86746800004</v>
      </c>
      <c r="G99" s="1">
        <v>-613197.58035399998</v>
      </c>
      <c r="H99" s="1">
        <v>144.49777399999999</v>
      </c>
      <c r="I99" s="1">
        <v>73.918908000000002</v>
      </c>
      <c r="J99" s="1">
        <v>20.917514000000001</v>
      </c>
      <c r="K99" s="1">
        <v>2.4465490000000001</v>
      </c>
      <c r="L99" s="1">
        <v>2.2244890000000002</v>
      </c>
      <c r="M99" s="111">
        <v>100</v>
      </c>
      <c r="N99" s="1">
        <v>50.848047000000001</v>
      </c>
      <c r="O99" s="1">
        <v>0.32767800000000002</v>
      </c>
      <c r="P99" s="1">
        <v>48.824275999999998</v>
      </c>
      <c r="Q99" s="1">
        <v>0</v>
      </c>
      <c r="R99" s="111">
        <v>48.834274999999998</v>
      </c>
      <c r="S99" s="1">
        <v>0.746807</v>
      </c>
      <c r="T99" s="1">
        <v>17.524709999999999</v>
      </c>
      <c r="U99" s="1">
        <v>6.5250000000000004E-3</v>
      </c>
      <c r="V99" s="1">
        <v>9.3196340000000006</v>
      </c>
      <c r="W99" s="1">
        <v>0.35403099999999998</v>
      </c>
      <c r="X99" s="1">
        <v>2.5006680000000001</v>
      </c>
      <c r="Y99" s="1">
        <v>5.6082150000000004</v>
      </c>
      <c r="Z99" s="1">
        <v>3.4254410000000002</v>
      </c>
      <c r="AA99" s="1">
        <v>6.3922319999999999</v>
      </c>
      <c r="AB99" s="1">
        <v>0.90567600000000004</v>
      </c>
      <c r="AC99" s="1">
        <v>4.3817880000000002</v>
      </c>
      <c r="AD99" s="1">
        <v>0</v>
      </c>
      <c r="AE99" s="1">
        <v>0</v>
      </c>
      <c r="AF99" s="1">
        <v>0</v>
      </c>
      <c r="AG99" s="1">
        <v>0</v>
      </c>
      <c r="AH99" s="111">
        <v>0.260077</v>
      </c>
      <c r="AI99" s="1">
        <v>0</v>
      </c>
      <c r="AJ99" s="1">
        <v>0</v>
      </c>
      <c r="AK99" s="1">
        <v>0</v>
      </c>
      <c r="AL99" s="1">
        <v>4.5901999999999998E-2</v>
      </c>
      <c r="AM99" s="1">
        <v>2.0754000000000002E-2</v>
      </c>
      <c r="AN99" s="1">
        <v>9.4499999999999998E-4</v>
      </c>
      <c r="AO99" s="111">
        <v>37.138145999999999</v>
      </c>
      <c r="AP99" s="1">
        <v>0</v>
      </c>
      <c r="AQ99" s="1">
        <v>0</v>
      </c>
      <c r="AR99" s="1">
        <v>0</v>
      </c>
      <c r="AS99" s="1">
        <v>8.2379280000000001</v>
      </c>
      <c r="AT99" s="1">
        <v>3.446558</v>
      </c>
      <c r="AU99" s="1">
        <v>1.6429999999999999E-3</v>
      </c>
      <c r="AV99" s="111">
        <f t="shared" si="8"/>
        <v>37.398223000000002</v>
      </c>
      <c r="AW99" s="1">
        <f t="shared" si="9"/>
        <v>0</v>
      </c>
      <c r="AX99" s="1">
        <f t="shared" si="10"/>
        <v>0</v>
      </c>
      <c r="AY99" s="1">
        <f t="shared" si="11"/>
        <v>0</v>
      </c>
      <c r="AZ99" s="1">
        <f t="shared" si="12"/>
        <v>8.28383</v>
      </c>
      <c r="BA99" s="1">
        <f t="shared" si="13"/>
        <v>3.4673120000000002</v>
      </c>
      <c r="BB99" s="126">
        <f t="shared" si="14"/>
        <v>2.588E-3</v>
      </c>
    </row>
    <row r="100" spans="1:54" x14ac:dyDescent="0.3">
      <c r="A100" s="1">
        <v>94</v>
      </c>
      <c r="B100" s="1" t="s">
        <v>40</v>
      </c>
      <c r="C100" s="1">
        <v>1022</v>
      </c>
      <c r="D100" s="1">
        <v>5000</v>
      </c>
      <c r="E100" s="1">
        <v>-23.069393999999999</v>
      </c>
      <c r="F100" s="1">
        <v>-795614.03407699999</v>
      </c>
      <c r="G100" s="1">
        <v>-609627.29734699999</v>
      </c>
      <c r="H100" s="1">
        <v>143.60246799999999</v>
      </c>
      <c r="I100" s="1">
        <v>73.431976000000006</v>
      </c>
      <c r="J100" s="1">
        <v>20.808651999999999</v>
      </c>
      <c r="K100" s="1">
        <v>2.4442710000000001</v>
      </c>
      <c r="L100" s="1">
        <v>2.2376999999999998</v>
      </c>
      <c r="M100" s="111">
        <v>100</v>
      </c>
      <c r="N100" s="1">
        <v>50.541998999999997</v>
      </c>
      <c r="O100" s="1">
        <v>0.31999300000000003</v>
      </c>
      <c r="P100" s="1">
        <v>49.138007999999999</v>
      </c>
      <c r="Q100" s="1">
        <v>0</v>
      </c>
      <c r="R100" s="111">
        <v>48.910618999999997</v>
      </c>
      <c r="S100" s="1">
        <v>0.72987999999999997</v>
      </c>
      <c r="T100" s="1">
        <v>17.533853000000001</v>
      </c>
      <c r="U100" s="1">
        <v>6.4819999999999999E-3</v>
      </c>
      <c r="V100" s="1">
        <v>9.2932649999999999</v>
      </c>
      <c r="W100" s="1">
        <v>0.35617500000000002</v>
      </c>
      <c r="X100" s="1">
        <v>2.4370310000000002</v>
      </c>
      <c r="Y100" s="1">
        <v>5.5504559999999996</v>
      </c>
      <c r="Z100" s="1">
        <v>3.4451260000000001</v>
      </c>
      <c r="AA100" s="1">
        <v>6.4309390000000004</v>
      </c>
      <c r="AB100" s="1">
        <v>0.89839400000000003</v>
      </c>
      <c r="AC100" s="1">
        <v>4.4077809999999999</v>
      </c>
      <c r="AD100" s="1">
        <v>0</v>
      </c>
      <c r="AE100" s="1">
        <v>0</v>
      </c>
      <c r="AF100" s="1">
        <v>0</v>
      </c>
      <c r="AG100" s="1">
        <v>0</v>
      </c>
      <c r="AH100" s="111">
        <v>0.25342900000000002</v>
      </c>
      <c r="AI100" s="1">
        <v>0</v>
      </c>
      <c r="AJ100" s="1">
        <v>0</v>
      </c>
      <c r="AK100" s="1">
        <v>0</v>
      </c>
      <c r="AL100" s="1">
        <v>4.5378000000000002E-2</v>
      </c>
      <c r="AM100" s="1">
        <v>2.0246E-2</v>
      </c>
      <c r="AN100" s="1">
        <v>9.41E-4</v>
      </c>
      <c r="AO100" s="111">
        <v>37.39143</v>
      </c>
      <c r="AP100" s="1">
        <v>0</v>
      </c>
      <c r="AQ100" s="1">
        <v>0</v>
      </c>
      <c r="AR100" s="1">
        <v>0</v>
      </c>
      <c r="AS100" s="1">
        <v>8.2822589999999998</v>
      </c>
      <c r="AT100" s="1">
        <v>3.4622890000000002</v>
      </c>
      <c r="AU100" s="1">
        <v>2.0300000000000001E-3</v>
      </c>
      <c r="AV100" s="111">
        <f t="shared" si="8"/>
        <v>37.644858999999997</v>
      </c>
      <c r="AW100" s="1">
        <f t="shared" si="9"/>
        <v>0</v>
      </c>
      <c r="AX100" s="1">
        <f t="shared" si="10"/>
        <v>0</v>
      </c>
      <c r="AY100" s="1">
        <f t="shared" si="11"/>
        <v>0</v>
      </c>
      <c r="AZ100" s="1">
        <f t="shared" si="12"/>
        <v>8.3276369999999993</v>
      </c>
      <c r="BA100" s="1">
        <f t="shared" si="13"/>
        <v>3.4825350000000004</v>
      </c>
      <c r="BB100" s="126">
        <f t="shared" si="14"/>
        <v>2.9710000000000001E-3</v>
      </c>
    </row>
    <row r="101" spans="1:54" x14ac:dyDescent="0.3">
      <c r="A101" s="1">
        <v>95</v>
      </c>
      <c r="B101" s="1" t="s">
        <v>40</v>
      </c>
      <c r="C101" s="1">
        <v>1020</v>
      </c>
      <c r="D101" s="1">
        <v>5000</v>
      </c>
      <c r="E101" s="1">
        <v>-23.112822999999999</v>
      </c>
      <c r="F101" s="1">
        <v>-790718.67271199997</v>
      </c>
      <c r="G101" s="1">
        <v>-606150.65162599995</v>
      </c>
      <c r="H101" s="1">
        <v>142.727465</v>
      </c>
      <c r="I101" s="1">
        <v>72.9572</v>
      </c>
      <c r="J101" s="1">
        <v>20.702425000000002</v>
      </c>
      <c r="K101" s="1">
        <v>2.4420299999999999</v>
      </c>
      <c r="L101" s="1">
        <v>2.2508919999999999</v>
      </c>
      <c r="M101" s="111">
        <v>100</v>
      </c>
      <c r="N101" s="1">
        <v>50.243352999999999</v>
      </c>
      <c r="O101" s="1">
        <v>0.31259700000000001</v>
      </c>
      <c r="P101" s="1">
        <v>49.444049999999997</v>
      </c>
      <c r="Q101" s="1">
        <v>0</v>
      </c>
      <c r="R101" s="111">
        <v>48.986350999999999</v>
      </c>
      <c r="S101" s="1">
        <v>0.71336500000000003</v>
      </c>
      <c r="T101" s="1">
        <v>17.542414000000001</v>
      </c>
      <c r="U101" s="1">
        <v>6.4400000000000004E-3</v>
      </c>
      <c r="V101" s="1">
        <v>9.2663290000000007</v>
      </c>
      <c r="W101" s="1">
        <v>0.358292</v>
      </c>
      <c r="X101" s="1">
        <v>2.3747060000000002</v>
      </c>
      <c r="Y101" s="1">
        <v>5.493627</v>
      </c>
      <c r="Z101" s="1">
        <v>3.464556</v>
      </c>
      <c r="AA101" s="1">
        <v>6.4691640000000001</v>
      </c>
      <c r="AB101" s="1">
        <v>0.89130200000000004</v>
      </c>
      <c r="AC101" s="1">
        <v>4.4334540000000002</v>
      </c>
      <c r="AD101" s="1">
        <v>0</v>
      </c>
      <c r="AE101" s="1">
        <v>0</v>
      </c>
      <c r="AF101" s="1">
        <v>0</v>
      </c>
      <c r="AG101" s="1">
        <v>0</v>
      </c>
      <c r="AH101" s="111">
        <v>0.247027</v>
      </c>
      <c r="AI101" s="1">
        <v>0</v>
      </c>
      <c r="AJ101" s="1">
        <v>0</v>
      </c>
      <c r="AK101" s="1">
        <v>0</v>
      </c>
      <c r="AL101" s="1">
        <v>4.4873999999999997E-2</v>
      </c>
      <c r="AM101" s="1">
        <v>1.9758999999999999E-2</v>
      </c>
      <c r="AN101" s="1">
        <v>9.3700000000000001E-4</v>
      </c>
      <c r="AO101" s="111">
        <v>37.638063000000002</v>
      </c>
      <c r="AP101" s="1">
        <v>0</v>
      </c>
      <c r="AQ101" s="1">
        <v>0</v>
      </c>
      <c r="AR101" s="1">
        <v>0</v>
      </c>
      <c r="AS101" s="1">
        <v>8.3260640000000006</v>
      </c>
      <c r="AT101" s="1">
        <v>3.4775119999999999</v>
      </c>
      <c r="AU101" s="1">
        <v>2.4120000000000001E-3</v>
      </c>
      <c r="AV101" s="111">
        <f t="shared" si="8"/>
        <v>37.885090000000005</v>
      </c>
      <c r="AW101" s="1">
        <f t="shared" si="9"/>
        <v>0</v>
      </c>
      <c r="AX101" s="1">
        <f t="shared" si="10"/>
        <v>0</v>
      </c>
      <c r="AY101" s="1">
        <f t="shared" si="11"/>
        <v>0</v>
      </c>
      <c r="AZ101" s="1">
        <f t="shared" si="12"/>
        <v>8.3709380000000007</v>
      </c>
      <c r="BA101" s="1">
        <f t="shared" si="13"/>
        <v>3.497271</v>
      </c>
      <c r="BB101" s="126">
        <f t="shared" si="14"/>
        <v>3.349E-3</v>
      </c>
    </row>
    <row r="102" spans="1:54" x14ac:dyDescent="0.3">
      <c r="A102" s="1">
        <v>96</v>
      </c>
      <c r="B102" s="1" t="s">
        <v>40</v>
      </c>
      <c r="C102" s="1">
        <v>1018</v>
      </c>
      <c r="D102" s="1">
        <v>5000</v>
      </c>
      <c r="E102" s="1">
        <v>-23.156441999999998</v>
      </c>
      <c r="F102" s="1">
        <v>-785942.16572399996</v>
      </c>
      <c r="G102" s="1">
        <v>-602764.12933000003</v>
      </c>
      <c r="H102" s="1">
        <v>141.87200300000001</v>
      </c>
      <c r="I102" s="1">
        <v>72.494123000000002</v>
      </c>
      <c r="J102" s="1">
        <v>20.598734</v>
      </c>
      <c r="K102" s="1">
        <v>2.4398249999999999</v>
      </c>
      <c r="L102" s="1">
        <v>2.264068</v>
      </c>
      <c r="M102" s="111">
        <v>100</v>
      </c>
      <c r="N102" s="1">
        <v>49.951832000000003</v>
      </c>
      <c r="O102" s="1">
        <v>0.305477</v>
      </c>
      <c r="P102" s="1">
        <v>49.742690000000003</v>
      </c>
      <c r="Q102" s="1">
        <v>0</v>
      </c>
      <c r="R102" s="111">
        <v>49.061490999999997</v>
      </c>
      <c r="S102" s="1">
        <v>0.69725000000000004</v>
      </c>
      <c r="T102" s="1">
        <v>17.550402999999999</v>
      </c>
      <c r="U102" s="1">
        <v>6.3969999999999999E-3</v>
      </c>
      <c r="V102" s="1">
        <v>9.2388359999999992</v>
      </c>
      <c r="W102" s="1">
        <v>0.36038300000000001</v>
      </c>
      <c r="X102" s="1">
        <v>2.3136649999999999</v>
      </c>
      <c r="Y102" s="1">
        <v>5.4377079999999998</v>
      </c>
      <c r="Z102" s="1">
        <v>3.4837359999999999</v>
      </c>
      <c r="AA102" s="1">
        <v>6.5069189999999999</v>
      </c>
      <c r="AB102" s="1">
        <v>0.88439599999999996</v>
      </c>
      <c r="AC102" s="1">
        <v>4.4588159999999997</v>
      </c>
      <c r="AD102" s="1">
        <v>0</v>
      </c>
      <c r="AE102" s="1">
        <v>0</v>
      </c>
      <c r="AF102" s="1">
        <v>0</v>
      </c>
      <c r="AG102" s="1">
        <v>0</v>
      </c>
      <c r="AH102" s="111">
        <v>0.24086199999999999</v>
      </c>
      <c r="AI102" s="1">
        <v>0</v>
      </c>
      <c r="AJ102" s="1">
        <v>0</v>
      </c>
      <c r="AK102" s="1">
        <v>0</v>
      </c>
      <c r="AL102" s="1">
        <v>4.4389999999999999E-2</v>
      </c>
      <c r="AM102" s="1">
        <v>1.9292E-2</v>
      </c>
      <c r="AN102" s="1">
        <v>9.3300000000000002E-4</v>
      </c>
      <c r="AO102" s="111">
        <v>37.87829</v>
      </c>
      <c r="AP102" s="1">
        <v>0</v>
      </c>
      <c r="AQ102" s="1">
        <v>0</v>
      </c>
      <c r="AR102" s="1">
        <v>0</v>
      </c>
      <c r="AS102" s="1">
        <v>8.3693629999999999</v>
      </c>
      <c r="AT102" s="1">
        <v>3.4922469999999999</v>
      </c>
      <c r="AU102" s="1">
        <v>2.7899999999999999E-3</v>
      </c>
      <c r="AV102" s="111">
        <f t="shared" si="8"/>
        <v>38.119152</v>
      </c>
      <c r="AW102" s="1">
        <f t="shared" si="9"/>
        <v>0</v>
      </c>
      <c r="AX102" s="1">
        <f t="shared" si="10"/>
        <v>0</v>
      </c>
      <c r="AY102" s="1">
        <f t="shared" si="11"/>
        <v>0</v>
      </c>
      <c r="AZ102" s="1">
        <f t="shared" si="12"/>
        <v>8.4137529999999998</v>
      </c>
      <c r="BA102" s="1">
        <f t="shared" si="13"/>
        <v>3.511539</v>
      </c>
      <c r="BB102" s="126">
        <f t="shared" si="14"/>
        <v>3.7229999999999997E-3</v>
      </c>
    </row>
    <row r="103" spans="1:54" x14ac:dyDescent="0.3">
      <c r="A103" s="1">
        <v>97</v>
      </c>
      <c r="B103" s="1" t="s">
        <v>40</v>
      </c>
      <c r="C103" s="1">
        <v>1016</v>
      </c>
      <c r="D103" s="1">
        <v>5000</v>
      </c>
      <c r="E103" s="1">
        <v>-23.200251000000002</v>
      </c>
      <c r="F103" s="1">
        <v>-781280.10606599995</v>
      </c>
      <c r="G103" s="1">
        <v>-599464.37693400006</v>
      </c>
      <c r="H103" s="1">
        <v>141.03535600000001</v>
      </c>
      <c r="I103" s="1">
        <v>72.042308000000006</v>
      </c>
      <c r="J103" s="1">
        <v>20.497484</v>
      </c>
      <c r="K103" s="1">
        <v>2.4376549999999999</v>
      </c>
      <c r="L103" s="1">
        <v>2.2772269999999999</v>
      </c>
      <c r="M103" s="111">
        <v>100</v>
      </c>
      <c r="N103" s="1">
        <v>49.667174000000003</v>
      </c>
      <c r="O103" s="1">
        <v>0.29862100000000003</v>
      </c>
      <c r="P103" s="1">
        <v>50.034205</v>
      </c>
      <c r="Q103" s="1">
        <v>0</v>
      </c>
      <c r="R103" s="111">
        <v>49.136060000000001</v>
      </c>
      <c r="S103" s="1">
        <v>0.68152400000000002</v>
      </c>
      <c r="T103" s="1">
        <v>17.557828000000001</v>
      </c>
      <c r="U103" s="1">
        <v>6.3540000000000003E-3</v>
      </c>
      <c r="V103" s="1">
        <v>9.2107960000000002</v>
      </c>
      <c r="W103" s="1">
        <v>0.36244900000000002</v>
      </c>
      <c r="X103" s="1">
        <v>2.2538849999999999</v>
      </c>
      <c r="Y103" s="1">
        <v>5.3826790000000004</v>
      </c>
      <c r="Z103" s="1">
        <v>3.5026730000000001</v>
      </c>
      <c r="AA103" s="1">
        <v>6.5442119999999999</v>
      </c>
      <c r="AB103" s="1">
        <v>0.87766999999999995</v>
      </c>
      <c r="AC103" s="1">
        <v>4.4838719999999999</v>
      </c>
      <c r="AD103" s="1">
        <v>0</v>
      </c>
      <c r="AE103" s="1">
        <v>0</v>
      </c>
      <c r="AF103" s="1">
        <v>0</v>
      </c>
      <c r="AG103" s="1">
        <v>0</v>
      </c>
      <c r="AH103" s="111">
        <v>0.23492099999999999</v>
      </c>
      <c r="AI103" s="1">
        <v>0</v>
      </c>
      <c r="AJ103" s="1">
        <v>0</v>
      </c>
      <c r="AK103" s="1">
        <v>0</v>
      </c>
      <c r="AL103" s="1">
        <v>4.3926E-2</v>
      </c>
      <c r="AM103" s="1">
        <v>1.8844E-2</v>
      </c>
      <c r="AN103" s="1">
        <v>9.3000000000000005E-4</v>
      </c>
      <c r="AO103" s="111">
        <v>38.112346000000002</v>
      </c>
      <c r="AP103" s="1">
        <v>0</v>
      </c>
      <c r="AQ103" s="1">
        <v>0</v>
      </c>
      <c r="AR103" s="1">
        <v>0</v>
      </c>
      <c r="AS103" s="1">
        <v>8.4121760000000005</v>
      </c>
      <c r="AT103" s="1">
        <v>3.506516</v>
      </c>
      <c r="AU103" s="1">
        <v>3.1649999999999998E-3</v>
      </c>
      <c r="AV103" s="111">
        <f t="shared" si="8"/>
        <v>38.347267000000002</v>
      </c>
      <c r="AW103" s="1">
        <f t="shared" si="9"/>
        <v>0</v>
      </c>
      <c r="AX103" s="1">
        <f t="shared" si="10"/>
        <v>0</v>
      </c>
      <c r="AY103" s="1">
        <f t="shared" si="11"/>
        <v>0</v>
      </c>
      <c r="AZ103" s="1">
        <f t="shared" si="12"/>
        <v>8.4561020000000013</v>
      </c>
      <c r="BA103" s="1">
        <f t="shared" si="13"/>
        <v>3.52536</v>
      </c>
      <c r="BB103" s="126">
        <f t="shared" si="14"/>
        <v>4.0949999999999997E-3</v>
      </c>
    </row>
    <row r="104" spans="1:54" x14ac:dyDescent="0.3">
      <c r="A104" s="1">
        <v>98</v>
      </c>
      <c r="B104" s="1" t="s">
        <v>40</v>
      </c>
      <c r="C104" s="1">
        <v>1014</v>
      </c>
      <c r="D104" s="1">
        <v>5000</v>
      </c>
      <c r="E104" s="1">
        <v>-23.244250000000001</v>
      </c>
      <c r="F104" s="1">
        <v>-776728.28576100001</v>
      </c>
      <c r="G104" s="1">
        <v>-596248.19246499997</v>
      </c>
      <c r="H104" s="1">
        <v>140.21682999999999</v>
      </c>
      <c r="I104" s="1">
        <v>71.601338999999996</v>
      </c>
      <c r="J104" s="1">
        <v>20.398586999999999</v>
      </c>
      <c r="K104" s="1">
        <v>2.4355190000000002</v>
      </c>
      <c r="L104" s="1">
        <v>2.2903709999999999</v>
      </c>
      <c r="M104" s="111">
        <v>100</v>
      </c>
      <c r="N104" s="1">
        <v>49.389127000000002</v>
      </c>
      <c r="O104" s="1">
        <v>0.292016</v>
      </c>
      <c r="P104" s="1">
        <v>50.318857000000001</v>
      </c>
      <c r="Q104" s="1">
        <v>0</v>
      </c>
      <c r="R104" s="111">
        <v>49.210076000000001</v>
      </c>
      <c r="S104" s="1">
        <v>0.66617599999999999</v>
      </c>
      <c r="T104" s="1">
        <v>17.564698</v>
      </c>
      <c r="U104" s="1">
        <v>6.3099999999999996E-3</v>
      </c>
      <c r="V104" s="1">
        <v>9.1822169999999996</v>
      </c>
      <c r="W104" s="1">
        <v>0.36448900000000001</v>
      </c>
      <c r="X104" s="1">
        <v>2.1953390000000002</v>
      </c>
      <c r="Y104" s="1">
        <v>5.3285229999999997</v>
      </c>
      <c r="Z104" s="1">
        <v>3.5213700000000001</v>
      </c>
      <c r="AA104" s="1">
        <v>6.581054</v>
      </c>
      <c r="AB104" s="1">
        <v>0.87111899999999998</v>
      </c>
      <c r="AC104" s="1">
        <v>4.508629</v>
      </c>
      <c r="AD104" s="1">
        <v>0</v>
      </c>
      <c r="AE104" s="1">
        <v>0</v>
      </c>
      <c r="AF104" s="1">
        <v>0</v>
      </c>
      <c r="AG104" s="1">
        <v>0</v>
      </c>
      <c r="AH104" s="111">
        <v>0.22919400000000001</v>
      </c>
      <c r="AI104" s="1">
        <v>0</v>
      </c>
      <c r="AJ104" s="1">
        <v>0</v>
      </c>
      <c r="AK104" s="1">
        <v>0</v>
      </c>
      <c r="AL104" s="1">
        <v>4.3482E-2</v>
      </c>
      <c r="AM104" s="1">
        <v>1.8414E-2</v>
      </c>
      <c r="AN104" s="1">
        <v>9.2599999999999996E-4</v>
      </c>
      <c r="AO104" s="111">
        <v>38.340459000000003</v>
      </c>
      <c r="AP104" s="1">
        <v>0</v>
      </c>
      <c r="AQ104" s="1">
        <v>0</v>
      </c>
      <c r="AR104" s="1">
        <v>0</v>
      </c>
      <c r="AS104" s="1">
        <v>8.4545239999999993</v>
      </c>
      <c r="AT104" s="1">
        <v>3.520337</v>
      </c>
      <c r="AU104" s="1">
        <v>3.5360000000000001E-3</v>
      </c>
      <c r="AV104" s="111">
        <f t="shared" si="8"/>
        <v>38.569653000000002</v>
      </c>
      <c r="AW104" s="1">
        <f t="shared" si="9"/>
        <v>0</v>
      </c>
      <c r="AX104" s="1">
        <f t="shared" si="10"/>
        <v>0</v>
      </c>
      <c r="AY104" s="1">
        <f t="shared" si="11"/>
        <v>0</v>
      </c>
      <c r="AZ104" s="1">
        <f t="shared" si="12"/>
        <v>8.4980059999999984</v>
      </c>
      <c r="BA104" s="1">
        <f t="shared" si="13"/>
        <v>3.538751</v>
      </c>
      <c r="BB104" s="126">
        <f t="shared" si="14"/>
        <v>4.4619999999999998E-3</v>
      </c>
    </row>
    <row r="105" spans="1:54" x14ac:dyDescent="0.3">
      <c r="A105" s="1">
        <v>99</v>
      </c>
      <c r="B105" s="1" t="s">
        <v>40</v>
      </c>
      <c r="C105" s="1">
        <v>1012</v>
      </c>
      <c r="D105" s="1">
        <v>5000</v>
      </c>
      <c r="E105" s="1">
        <v>-23.288443000000001</v>
      </c>
      <c r="F105" s="1">
        <v>-772282.68506399996</v>
      </c>
      <c r="G105" s="1">
        <v>-593112.51725200005</v>
      </c>
      <c r="H105" s="1">
        <v>139.415763</v>
      </c>
      <c r="I105" s="1">
        <v>71.170818999999995</v>
      </c>
      <c r="J105" s="1">
        <v>20.301956000000001</v>
      </c>
      <c r="K105" s="1">
        <v>2.4334159999999998</v>
      </c>
      <c r="L105" s="1">
        <v>2.3035030000000001</v>
      </c>
      <c r="M105" s="111">
        <v>100</v>
      </c>
      <c r="N105" s="1">
        <v>49.117448000000003</v>
      </c>
      <c r="O105" s="1">
        <v>0.28565299999999999</v>
      </c>
      <c r="P105" s="1">
        <v>50.596899000000001</v>
      </c>
      <c r="Q105" s="1">
        <v>0</v>
      </c>
      <c r="R105" s="111">
        <v>49.283560000000001</v>
      </c>
      <c r="S105" s="1">
        <v>0.65119300000000002</v>
      </c>
      <c r="T105" s="1">
        <v>17.571021999999999</v>
      </c>
      <c r="U105" s="1">
        <v>6.267E-3</v>
      </c>
      <c r="V105" s="1">
        <v>9.1531059999999993</v>
      </c>
      <c r="W105" s="1">
        <v>0.36650500000000003</v>
      </c>
      <c r="X105" s="1">
        <v>2.138004</v>
      </c>
      <c r="Y105" s="1">
        <v>5.2752220000000003</v>
      </c>
      <c r="Z105" s="1">
        <v>3.5398339999999999</v>
      </c>
      <c r="AA105" s="1">
        <v>6.6174549999999996</v>
      </c>
      <c r="AB105" s="1">
        <v>0.86473800000000001</v>
      </c>
      <c r="AC105" s="1">
        <v>4.533093</v>
      </c>
      <c r="AD105" s="1">
        <v>0</v>
      </c>
      <c r="AE105" s="1">
        <v>0</v>
      </c>
      <c r="AF105" s="1">
        <v>0</v>
      </c>
      <c r="AG105" s="1">
        <v>0</v>
      </c>
      <c r="AH105" s="111">
        <v>0.22367200000000001</v>
      </c>
      <c r="AI105" s="1">
        <v>0</v>
      </c>
      <c r="AJ105" s="1">
        <v>0</v>
      </c>
      <c r="AK105" s="1">
        <v>0</v>
      </c>
      <c r="AL105" s="1">
        <v>4.3056999999999998E-2</v>
      </c>
      <c r="AM105" s="1">
        <v>1.7999999999999999E-2</v>
      </c>
      <c r="AN105" s="1">
        <v>9.2299999999999999E-4</v>
      </c>
      <c r="AO105" s="111">
        <v>38.562840999999999</v>
      </c>
      <c r="AP105" s="1">
        <v>0</v>
      </c>
      <c r="AQ105" s="1">
        <v>0</v>
      </c>
      <c r="AR105" s="1">
        <v>0</v>
      </c>
      <c r="AS105" s="1">
        <v>8.4964259999999996</v>
      </c>
      <c r="AT105" s="1">
        <v>3.533728</v>
      </c>
      <c r="AU105" s="1">
        <v>3.9039999999999999E-3</v>
      </c>
      <c r="AV105" s="111">
        <f t="shared" si="8"/>
        <v>38.786512999999999</v>
      </c>
      <c r="AW105" s="1">
        <f t="shared" si="9"/>
        <v>0</v>
      </c>
      <c r="AX105" s="1">
        <f t="shared" si="10"/>
        <v>0</v>
      </c>
      <c r="AY105" s="1">
        <f t="shared" si="11"/>
        <v>0</v>
      </c>
      <c r="AZ105" s="1">
        <f t="shared" si="12"/>
        <v>8.5394829999999988</v>
      </c>
      <c r="BA105" s="1">
        <f t="shared" si="13"/>
        <v>3.5517279999999998</v>
      </c>
      <c r="BB105" s="126">
        <f t="shared" si="14"/>
        <v>4.8269999999999997E-3</v>
      </c>
    </row>
    <row r="106" spans="1:54" x14ac:dyDescent="0.3">
      <c r="A106" s="1">
        <v>100</v>
      </c>
      <c r="B106" s="1" t="s">
        <v>40</v>
      </c>
      <c r="C106" s="1">
        <v>1010</v>
      </c>
      <c r="D106" s="1">
        <v>5000</v>
      </c>
      <c r="E106" s="1">
        <v>-23.332829</v>
      </c>
      <c r="F106" s="1">
        <v>-767939.46233300003</v>
      </c>
      <c r="G106" s="1">
        <v>-590054.42820900003</v>
      </c>
      <c r="H106" s="1">
        <v>138.631519</v>
      </c>
      <c r="I106" s="1">
        <v>70.750366</v>
      </c>
      <c r="J106" s="1">
        <v>20.207509000000002</v>
      </c>
      <c r="K106" s="1">
        <v>2.4313449999999999</v>
      </c>
      <c r="L106" s="1">
        <v>2.3166229999999999</v>
      </c>
      <c r="M106" s="111">
        <v>100</v>
      </c>
      <c r="N106" s="1">
        <v>48.851908999999999</v>
      </c>
      <c r="O106" s="1">
        <v>0.27951999999999999</v>
      </c>
      <c r="P106" s="1">
        <v>50.868571000000003</v>
      </c>
      <c r="Q106" s="1">
        <v>0</v>
      </c>
      <c r="R106" s="111">
        <v>49.356530999999997</v>
      </c>
      <c r="S106" s="1">
        <v>0.63656699999999999</v>
      </c>
      <c r="T106" s="1">
        <v>17.576808</v>
      </c>
      <c r="U106" s="1">
        <v>6.2230000000000002E-3</v>
      </c>
      <c r="V106" s="1">
        <v>9.1234710000000003</v>
      </c>
      <c r="W106" s="1">
        <v>0.36849700000000002</v>
      </c>
      <c r="X106" s="1">
        <v>2.0818560000000002</v>
      </c>
      <c r="Y106" s="1">
        <v>5.2227579999999998</v>
      </c>
      <c r="Z106" s="1">
        <v>3.5580699999999998</v>
      </c>
      <c r="AA106" s="1">
        <v>6.6534250000000004</v>
      </c>
      <c r="AB106" s="1">
        <v>0.85852399999999995</v>
      </c>
      <c r="AC106" s="1">
        <v>4.5572710000000001</v>
      </c>
      <c r="AD106" s="1">
        <v>0</v>
      </c>
      <c r="AE106" s="1">
        <v>0</v>
      </c>
      <c r="AF106" s="1">
        <v>0</v>
      </c>
      <c r="AG106" s="1">
        <v>0</v>
      </c>
      <c r="AH106" s="111">
        <v>0.21834600000000001</v>
      </c>
      <c r="AI106" s="1">
        <v>0</v>
      </c>
      <c r="AJ106" s="1">
        <v>0</v>
      </c>
      <c r="AK106" s="1">
        <v>0</v>
      </c>
      <c r="AL106" s="1">
        <v>4.2651000000000001E-2</v>
      </c>
      <c r="AM106" s="1">
        <v>1.7603000000000001E-2</v>
      </c>
      <c r="AN106" s="1">
        <v>9.2000000000000003E-4</v>
      </c>
      <c r="AO106" s="111">
        <v>38.779696999999999</v>
      </c>
      <c r="AP106" s="1">
        <v>0</v>
      </c>
      <c r="AQ106" s="1">
        <v>0</v>
      </c>
      <c r="AR106" s="1">
        <v>0</v>
      </c>
      <c r="AS106" s="1">
        <v>8.5379009999999997</v>
      </c>
      <c r="AT106" s="1">
        <v>3.5467050000000002</v>
      </c>
      <c r="AU106" s="1">
        <v>4.2690000000000002E-3</v>
      </c>
      <c r="AV106" s="111">
        <f t="shared" si="8"/>
        <v>38.998042999999996</v>
      </c>
      <c r="AW106" s="1">
        <f t="shared" si="9"/>
        <v>0</v>
      </c>
      <c r="AX106" s="1">
        <f t="shared" si="10"/>
        <v>0</v>
      </c>
      <c r="AY106" s="1">
        <f t="shared" si="11"/>
        <v>0</v>
      </c>
      <c r="AZ106" s="1">
        <f t="shared" si="12"/>
        <v>8.5805519999999991</v>
      </c>
      <c r="BA106" s="1">
        <f t="shared" si="13"/>
        <v>3.564308</v>
      </c>
      <c r="BB106" s="126">
        <f t="shared" si="14"/>
        <v>5.189E-3</v>
      </c>
    </row>
    <row r="107" spans="1:54" x14ac:dyDescent="0.3">
      <c r="A107" s="1">
        <v>101</v>
      </c>
      <c r="B107" s="1" t="s">
        <v>40</v>
      </c>
      <c r="C107" s="1">
        <v>1008</v>
      </c>
      <c r="D107" s="1">
        <v>5000</v>
      </c>
      <c r="E107" s="1">
        <v>-23.377412</v>
      </c>
      <c r="F107" s="1">
        <v>-763694.94450800004</v>
      </c>
      <c r="G107" s="1">
        <v>-587071.13058200001</v>
      </c>
      <c r="H107" s="1">
        <v>137.86349300000001</v>
      </c>
      <c r="I107" s="1">
        <v>70.339616000000007</v>
      </c>
      <c r="J107" s="1">
        <v>20.115167</v>
      </c>
      <c r="K107" s="1">
        <v>2.429306</v>
      </c>
      <c r="L107" s="1">
        <v>2.3297319999999999</v>
      </c>
      <c r="M107" s="111">
        <v>100</v>
      </c>
      <c r="N107" s="1">
        <v>48.592288000000003</v>
      </c>
      <c r="O107" s="1">
        <v>0.27360800000000002</v>
      </c>
      <c r="P107" s="1">
        <v>51.134104999999998</v>
      </c>
      <c r="Q107" s="1">
        <v>0</v>
      </c>
      <c r="R107" s="111">
        <v>49.429006999999999</v>
      </c>
      <c r="S107" s="1">
        <v>0.62228700000000003</v>
      </c>
      <c r="T107" s="1">
        <v>17.582063000000002</v>
      </c>
      <c r="U107" s="1">
        <v>6.1789999999999996E-3</v>
      </c>
      <c r="V107" s="1">
        <v>9.0933170000000008</v>
      </c>
      <c r="W107" s="1">
        <v>0.37046600000000002</v>
      </c>
      <c r="X107" s="1">
        <v>2.0268709999999999</v>
      </c>
      <c r="Y107" s="1">
        <v>5.1711140000000002</v>
      </c>
      <c r="Z107" s="1">
        <v>3.576082</v>
      </c>
      <c r="AA107" s="1">
        <v>6.6889729999999998</v>
      </c>
      <c r="AB107" s="1">
        <v>0.85247099999999998</v>
      </c>
      <c r="AC107" s="1">
        <v>4.5811700000000002</v>
      </c>
      <c r="AD107" s="1">
        <v>0</v>
      </c>
      <c r="AE107" s="1">
        <v>0</v>
      </c>
      <c r="AF107" s="1">
        <v>0</v>
      </c>
      <c r="AG107" s="1">
        <v>0</v>
      </c>
      <c r="AH107" s="111">
        <v>0.21320600000000001</v>
      </c>
      <c r="AI107" s="1">
        <v>0</v>
      </c>
      <c r="AJ107" s="1">
        <v>0</v>
      </c>
      <c r="AK107" s="1">
        <v>0</v>
      </c>
      <c r="AL107" s="1">
        <v>4.2263000000000002E-2</v>
      </c>
      <c r="AM107" s="1">
        <v>1.7221E-2</v>
      </c>
      <c r="AN107" s="1">
        <v>9.1799999999999998E-4</v>
      </c>
      <c r="AO107" s="111">
        <v>38.991222</v>
      </c>
      <c r="AP107" s="1">
        <v>0</v>
      </c>
      <c r="AQ107" s="1">
        <v>0</v>
      </c>
      <c r="AR107" s="1">
        <v>0</v>
      </c>
      <c r="AS107" s="1">
        <v>8.5789670000000005</v>
      </c>
      <c r="AT107" s="1">
        <v>3.559285</v>
      </c>
      <c r="AU107" s="1">
        <v>4.6309999999999997E-3</v>
      </c>
      <c r="AV107" s="111">
        <f t="shared" si="8"/>
        <v>39.204428</v>
      </c>
      <c r="AW107" s="1">
        <f t="shared" si="9"/>
        <v>0</v>
      </c>
      <c r="AX107" s="1">
        <f t="shared" si="10"/>
        <v>0</v>
      </c>
      <c r="AY107" s="1">
        <f t="shared" si="11"/>
        <v>0</v>
      </c>
      <c r="AZ107" s="1">
        <f t="shared" si="12"/>
        <v>8.6212300000000006</v>
      </c>
      <c r="BA107" s="1">
        <f t="shared" si="13"/>
        <v>3.5765060000000002</v>
      </c>
      <c r="BB107" s="126">
        <f t="shared" si="14"/>
        <v>5.5490000000000001E-3</v>
      </c>
    </row>
    <row r="108" spans="1:54" x14ac:dyDescent="0.3">
      <c r="A108" s="1">
        <v>102</v>
      </c>
      <c r="B108" s="1" t="s">
        <v>40</v>
      </c>
      <c r="C108" s="1">
        <v>1006</v>
      </c>
      <c r="D108" s="1">
        <v>5000</v>
      </c>
      <c r="E108" s="1">
        <v>-23.422193</v>
      </c>
      <c r="F108" s="1">
        <v>-759545.61821500002</v>
      </c>
      <c r="G108" s="1">
        <v>-584159.95117500005</v>
      </c>
      <c r="H108" s="1">
        <v>137.11110300000001</v>
      </c>
      <c r="I108" s="1">
        <v>69.938221999999996</v>
      </c>
      <c r="J108" s="1">
        <v>20.024857000000001</v>
      </c>
      <c r="K108" s="1">
        <v>2.4272969999999998</v>
      </c>
      <c r="L108" s="1">
        <v>2.342832</v>
      </c>
      <c r="M108" s="111">
        <v>100</v>
      </c>
      <c r="N108" s="1">
        <v>48.338372999999997</v>
      </c>
      <c r="O108" s="1">
        <v>0.26790700000000001</v>
      </c>
      <c r="P108" s="1">
        <v>51.393720000000002</v>
      </c>
      <c r="Q108" s="1">
        <v>0</v>
      </c>
      <c r="R108" s="111">
        <v>49.501007999999999</v>
      </c>
      <c r="S108" s="1">
        <v>0.608344</v>
      </c>
      <c r="T108" s="1">
        <v>17.586793</v>
      </c>
      <c r="U108" s="1">
        <v>6.1339999999999997E-3</v>
      </c>
      <c r="V108" s="1">
        <v>9.0626510000000007</v>
      </c>
      <c r="W108" s="1">
        <v>0.37241200000000002</v>
      </c>
      <c r="X108" s="1">
        <v>1.9730270000000001</v>
      </c>
      <c r="Y108" s="1">
        <v>5.1202740000000002</v>
      </c>
      <c r="Z108" s="1">
        <v>3.5938750000000002</v>
      </c>
      <c r="AA108" s="1">
        <v>6.7241090000000003</v>
      </c>
      <c r="AB108" s="1">
        <v>0.846576</v>
      </c>
      <c r="AC108" s="1">
        <v>4.6047950000000002</v>
      </c>
      <c r="AD108" s="1">
        <v>0</v>
      </c>
      <c r="AE108" s="1">
        <v>0</v>
      </c>
      <c r="AF108" s="1">
        <v>0</v>
      </c>
      <c r="AG108" s="1">
        <v>0</v>
      </c>
      <c r="AH108" s="111">
        <v>0.20824500000000001</v>
      </c>
      <c r="AI108" s="1">
        <v>0</v>
      </c>
      <c r="AJ108" s="1">
        <v>0</v>
      </c>
      <c r="AK108" s="1">
        <v>0</v>
      </c>
      <c r="AL108" s="1">
        <v>4.1894000000000001E-2</v>
      </c>
      <c r="AM108" s="1">
        <v>1.6853E-2</v>
      </c>
      <c r="AN108" s="1">
        <v>9.1500000000000001E-4</v>
      </c>
      <c r="AO108" s="111">
        <v>39.197603000000001</v>
      </c>
      <c r="AP108" s="1">
        <v>0</v>
      </c>
      <c r="AQ108" s="1">
        <v>0</v>
      </c>
      <c r="AR108" s="1">
        <v>0</v>
      </c>
      <c r="AS108" s="1">
        <v>8.6196439999999992</v>
      </c>
      <c r="AT108" s="1">
        <v>3.571482</v>
      </c>
      <c r="AU108" s="1">
        <v>4.9899999999999996E-3</v>
      </c>
      <c r="AV108" s="111">
        <f t="shared" si="8"/>
        <v>39.405847999999999</v>
      </c>
      <c r="AW108" s="1">
        <f t="shared" si="9"/>
        <v>0</v>
      </c>
      <c r="AX108" s="1">
        <f t="shared" si="10"/>
        <v>0</v>
      </c>
      <c r="AY108" s="1">
        <f t="shared" si="11"/>
        <v>0</v>
      </c>
      <c r="AZ108" s="1">
        <f t="shared" si="12"/>
        <v>8.6615379999999984</v>
      </c>
      <c r="BA108" s="1">
        <f t="shared" si="13"/>
        <v>3.5883349999999998</v>
      </c>
      <c r="BB108" s="126">
        <f t="shared" si="14"/>
        <v>5.9049999999999997E-3</v>
      </c>
    </row>
    <row r="109" spans="1:54" x14ac:dyDescent="0.3">
      <c r="A109" s="1">
        <v>103</v>
      </c>
      <c r="B109" s="1" t="s">
        <v>40</v>
      </c>
      <c r="C109" s="1">
        <v>1004</v>
      </c>
      <c r="D109" s="1">
        <v>5000</v>
      </c>
      <c r="E109" s="1">
        <v>-23.467175000000001</v>
      </c>
      <c r="F109" s="1">
        <v>-755488.12141100003</v>
      </c>
      <c r="G109" s="1">
        <v>-581318.33197699999</v>
      </c>
      <c r="H109" s="1">
        <v>136.37379300000001</v>
      </c>
      <c r="I109" s="1">
        <v>69.545850000000002</v>
      </c>
      <c r="J109" s="1">
        <v>19.936505</v>
      </c>
      <c r="K109" s="1">
        <v>2.4253179999999999</v>
      </c>
      <c r="L109" s="1">
        <v>2.355925</v>
      </c>
      <c r="M109" s="111">
        <v>100</v>
      </c>
      <c r="N109" s="1">
        <v>48.089962999999997</v>
      </c>
      <c r="O109" s="1">
        <v>0.262409</v>
      </c>
      <c r="P109" s="1">
        <v>51.647627999999997</v>
      </c>
      <c r="Q109" s="1">
        <v>0</v>
      </c>
      <c r="R109" s="111">
        <v>49.572552999999999</v>
      </c>
      <c r="S109" s="1">
        <v>0.59472700000000001</v>
      </c>
      <c r="T109" s="1">
        <v>17.591007000000001</v>
      </c>
      <c r="U109" s="1">
        <v>6.0899999999999999E-3</v>
      </c>
      <c r="V109" s="1">
        <v>9.0314759999999996</v>
      </c>
      <c r="W109" s="1">
        <v>0.374336</v>
      </c>
      <c r="X109" s="1">
        <v>1.9203030000000001</v>
      </c>
      <c r="Y109" s="1">
        <v>5.0702220000000002</v>
      </c>
      <c r="Z109" s="1">
        <v>3.6114549999999999</v>
      </c>
      <c r="AA109" s="1">
        <v>6.7588429999999997</v>
      </c>
      <c r="AB109" s="1">
        <v>0.840835</v>
      </c>
      <c r="AC109" s="1">
        <v>4.6281540000000003</v>
      </c>
      <c r="AD109" s="1">
        <v>0</v>
      </c>
      <c r="AE109" s="1">
        <v>0</v>
      </c>
      <c r="AF109" s="1">
        <v>0</v>
      </c>
      <c r="AG109" s="1">
        <v>0</v>
      </c>
      <c r="AH109" s="111">
        <v>0.203455</v>
      </c>
      <c r="AI109" s="1">
        <v>0</v>
      </c>
      <c r="AJ109" s="1">
        <v>0</v>
      </c>
      <c r="AK109" s="1">
        <v>0</v>
      </c>
      <c r="AL109" s="1">
        <v>4.1542999999999997E-2</v>
      </c>
      <c r="AM109" s="1">
        <v>1.6497999999999999E-2</v>
      </c>
      <c r="AN109" s="1">
        <v>9.1299999999999997E-4</v>
      </c>
      <c r="AO109" s="111">
        <v>39.39902</v>
      </c>
      <c r="AP109" s="1">
        <v>0</v>
      </c>
      <c r="AQ109" s="1">
        <v>0</v>
      </c>
      <c r="AR109" s="1">
        <v>0</v>
      </c>
      <c r="AS109" s="1">
        <v>8.6599500000000003</v>
      </c>
      <c r="AT109" s="1">
        <v>3.5833110000000001</v>
      </c>
      <c r="AU109" s="1">
        <v>5.3470000000000002E-3</v>
      </c>
      <c r="AV109" s="111">
        <f t="shared" si="8"/>
        <v>39.602474999999998</v>
      </c>
      <c r="AW109" s="1">
        <f t="shared" si="9"/>
        <v>0</v>
      </c>
      <c r="AX109" s="1">
        <f t="shared" si="10"/>
        <v>0</v>
      </c>
      <c r="AY109" s="1">
        <f t="shared" si="11"/>
        <v>0</v>
      </c>
      <c r="AZ109" s="1">
        <f t="shared" si="12"/>
        <v>8.701493000000001</v>
      </c>
      <c r="BA109" s="1">
        <f t="shared" si="13"/>
        <v>3.599809</v>
      </c>
      <c r="BB109" s="126">
        <f t="shared" si="14"/>
        <v>6.2599999999999999E-3</v>
      </c>
    </row>
    <row r="110" spans="1:54" x14ac:dyDescent="0.3">
      <c r="A110" s="1">
        <v>104</v>
      </c>
      <c r="B110" s="1" t="s">
        <v>40</v>
      </c>
      <c r="C110" s="1">
        <v>1002</v>
      </c>
      <c r="D110" s="1">
        <v>5000</v>
      </c>
      <c r="E110" s="1">
        <v>-23.512360999999999</v>
      </c>
      <c r="F110" s="1">
        <v>-751519.23558900005</v>
      </c>
      <c r="G110" s="1">
        <v>-578543.82423200004</v>
      </c>
      <c r="H110" s="1">
        <v>135.65102999999999</v>
      </c>
      <c r="I110" s="1">
        <v>69.162180000000006</v>
      </c>
      <c r="J110" s="1">
        <v>19.850044</v>
      </c>
      <c r="K110" s="1">
        <v>2.423368</v>
      </c>
      <c r="L110" s="1">
        <v>2.369011</v>
      </c>
      <c r="M110" s="111">
        <v>100</v>
      </c>
      <c r="N110" s="1">
        <v>47.846862999999999</v>
      </c>
      <c r="O110" s="1">
        <v>0.25710499999999997</v>
      </c>
      <c r="P110" s="1">
        <v>51.896031999999998</v>
      </c>
      <c r="Q110" s="1">
        <v>0</v>
      </c>
      <c r="R110" s="111">
        <v>49.643661000000002</v>
      </c>
      <c r="S110" s="1">
        <v>0.58142899999999997</v>
      </c>
      <c r="T110" s="1">
        <v>17.594709000000002</v>
      </c>
      <c r="U110" s="1">
        <v>6.045E-3</v>
      </c>
      <c r="V110" s="1">
        <v>8.9997959999999999</v>
      </c>
      <c r="W110" s="1">
        <v>0.37623800000000002</v>
      </c>
      <c r="X110" s="1">
        <v>1.8686750000000001</v>
      </c>
      <c r="Y110" s="1">
        <v>5.0209419999999998</v>
      </c>
      <c r="Z110" s="1">
        <v>3.6288260000000001</v>
      </c>
      <c r="AA110" s="1">
        <v>6.793183</v>
      </c>
      <c r="AB110" s="1">
        <v>0.83524500000000002</v>
      </c>
      <c r="AC110" s="1">
        <v>4.6512510000000002</v>
      </c>
      <c r="AD110" s="1">
        <v>0</v>
      </c>
      <c r="AE110" s="1">
        <v>0</v>
      </c>
      <c r="AF110" s="1">
        <v>0</v>
      </c>
      <c r="AG110" s="1">
        <v>0</v>
      </c>
      <c r="AH110" s="111">
        <v>0.198828</v>
      </c>
      <c r="AI110" s="1">
        <v>0</v>
      </c>
      <c r="AJ110" s="1">
        <v>0</v>
      </c>
      <c r="AK110" s="1">
        <v>0</v>
      </c>
      <c r="AL110" s="1">
        <v>4.1209999999999997E-2</v>
      </c>
      <c r="AM110" s="1">
        <v>1.6157000000000001E-2</v>
      </c>
      <c r="AN110" s="1">
        <v>9.1100000000000003E-4</v>
      </c>
      <c r="AO110" s="111">
        <v>39.595641000000001</v>
      </c>
      <c r="AP110" s="1">
        <v>0</v>
      </c>
      <c r="AQ110" s="1">
        <v>0</v>
      </c>
      <c r="AR110" s="1">
        <v>0</v>
      </c>
      <c r="AS110" s="1">
        <v>8.6999030000000008</v>
      </c>
      <c r="AT110" s="1">
        <v>3.594786</v>
      </c>
      <c r="AU110" s="1">
        <v>5.7010000000000003E-3</v>
      </c>
      <c r="AV110" s="111">
        <f t="shared" si="8"/>
        <v>39.794468999999999</v>
      </c>
      <c r="AW110" s="1">
        <f t="shared" si="9"/>
        <v>0</v>
      </c>
      <c r="AX110" s="1">
        <f t="shared" si="10"/>
        <v>0</v>
      </c>
      <c r="AY110" s="1">
        <f t="shared" si="11"/>
        <v>0</v>
      </c>
      <c r="AZ110" s="1">
        <f t="shared" si="12"/>
        <v>8.7411130000000004</v>
      </c>
      <c r="BA110" s="1">
        <f t="shared" si="13"/>
        <v>3.6109430000000002</v>
      </c>
      <c r="BB110" s="126">
        <f t="shared" si="14"/>
        <v>6.6120000000000007E-3</v>
      </c>
    </row>
    <row r="111" spans="1:54" x14ac:dyDescent="0.3">
      <c r="A111" s="1">
        <v>105</v>
      </c>
      <c r="B111" s="1" t="s">
        <v>40</v>
      </c>
      <c r="C111" s="1">
        <v>1000</v>
      </c>
      <c r="D111" s="1">
        <v>5000</v>
      </c>
      <c r="E111" s="1">
        <v>-23.557752000000001</v>
      </c>
      <c r="F111" s="1">
        <v>-747635.87844799994</v>
      </c>
      <c r="G111" s="1">
        <v>-575834.08285000001</v>
      </c>
      <c r="H111" s="1">
        <v>134.942305</v>
      </c>
      <c r="I111" s="1">
        <v>68.786906999999999</v>
      </c>
      <c r="J111" s="1">
        <v>19.765407</v>
      </c>
      <c r="K111" s="1">
        <v>2.421446</v>
      </c>
      <c r="L111" s="1">
        <v>2.3820920000000001</v>
      </c>
      <c r="M111" s="111">
        <v>100</v>
      </c>
      <c r="N111" s="1">
        <v>47.608887000000003</v>
      </c>
      <c r="O111" s="1">
        <v>0.25198799999999999</v>
      </c>
      <c r="P111" s="1">
        <v>52.139125999999997</v>
      </c>
      <c r="Q111" s="1">
        <v>0</v>
      </c>
      <c r="R111" s="111">
        <v>49.714350000000003</v>
      </c>
      <c r="S111" s="1">
        <v>0.56844099999999997</v>
      </c>
      <c r="T111" s="1">
        <v>17.597905000000001</v>
      </c>
      <c r="U111" s="1">
        <v>6.0000000000000001E-3</v>
      </c>
      <c r="V111" s="1">
        <v>8.9676159999999996</v>
      </c>
      <c r="W111" s="1">
        <v>0.37811800000000001</v>
      </c>
      <c r="X111" s="1">
        <v>1.8181240000000001</v>
      </c>
      <c r="Y111" s="1">
        <v>4.9724190000000004</v>
      </c>
      <c r="Z111" s="1">
        <v>3.6459929999999998</v>
      </c>
      <c r="AA111" s="1">
        <v>6.8271389999999998</v>
      </c>
      <c r="AB111" s="1">
        <v>0.82979999999999998</v>
      </c>
      <c r="AC111" s="1">
        <v>4.6740940000000002</v>
      </c>
      <c r="AD111" s="1">
        <v>0</v>
      </c>
      <c r="AE111" s="1">
        <v>0</v>
      </c>
      <c r="AF111" s="1">
        <v>0</v>
      </c>
      <c r="AG111" s="1">
        <v>0</v>
      </c>
      <c r="AH111" s="111">
        <v>0.194357</v>
      </c>
      <c r="AI111" s="1">
        <v>0</v>
      </c>
      <c r="AJ111" s="1">
        <v>0</v>
      </c>
      <c r="AK111" s="1">
        <v>0</v>
      </c>
      <c r="AL111" s="1">
        <v>4.0895000000000001E-2</v>
      </c>
      <c r="AM111" s="1">
        <v>1.5827999999999998E-2</v>
      </c>
      <c r="AN111" s="1">
        <v>9.0899999999999998E-4</v>
      </c>
      <c r="AO111" s="111">
        <v>39.787630999999998</v>
      </c>
      <c r="AP111" s="1">
        <v>0</v>
      </c>
      <c r="AQ111" s="1">
        <v>0</v>
      </c>
      <c r="AR111" s="1">
        <v>0</v>
      </c>
      <c r="AS111" s="1">
        <v>8.7395209999999999</v>
      </c>
      <c r="AT111" s="1">
        <v>3.6059199999999998</v>
      </c>
      <c r="AU111" s="1">
        <v>6.0540000000000004E-3</v>
      </c>
      <c r="AV111" s="111">
        <f t="shared" si="8"/>
        <v>39.981987999999994</v>
      </c>
      <c r="AW111" s="1">
        <f t="shared" si="9"/>
        <v>0</v>
      </c>
      <c r="AX111" s="1">
        <f t="shared" si="10"/>
        <v>0</v>
      </c>
      <c r="AY111" s="1">
        <f t="shared" si="11"/>
        <v>0</v>
      </c>
      <c r="AZ111" s="1">
        <f t="shared" si="12"/>
        <v>8.7804160000000007</v>
      </c>
      <c r="BA111" s="1">
        <f t="shared" si="13"/>
        <v>3.6217479999999997</v>
      </c>
      <c r="BB111" s="126">
        <f t="shared" si="14"/>
        <v>6.9630000000000004E-3</v>
      </c>
    </row>
    <row r="112" spans="1:54" x14ac:dyDescent="0.3">
      <c r="A112" s="1">
        <v>106</v>
      </c>
      <c r="B112" s="1" t="s">
        <v>40</v>
      </c>
      <c r="C112" s="1">
        <v>998</v>
      </c>
      <c r="D112" s="1">
        <v>5000</v>
      </c>
      <c r="E112" s="1">
        <v>-23.603352999999998</v>
      </c>
      <c r="F112" s="1">
        <v>-743835.09706599999</v>
      </c>
      <c r="G112" s="1">
        <v>-573186.86120100005</v>
      </c>
      <c r="H112" s="1">
        <v>134.24712700000001</v>
      </c>
      <c r="I112" s="1">
        <v>68.419736999999998</v>
      </c>
      <c r="J112" s="1">
        <v>19.682531000000001</v>
      </c>
      <c r="K112" s="1">
        <v>2.4195519999999999</v>
      </c>
      <c r="L112" s="1">
        <v>2.395168</v>
      </c>
      <c r="M112" s="111">
        <v>100</v>
      </c>
      <c r="N112" s="1">
        <v>47.375855999999999</v>
      </c>
      <c r="O112" s="1">
        <v>0.24704899999999999</v>
      </c>
      <c r="P112" s="1">
        <v>52.377094999999997</v>
      </c>
      <c r="Q112" s="1">
        <v>0</v>
      </c>
      <c r="R112" s="111">
        <v>49.784638999999999</v>
      </c>
      <c r="S112" s="1">
        <v>0.55575399999999997</v>
      </c>
      <c r="T112" s="1">
        <v>17.600601999999999</v>
      </c>
      <c r="U112" s="1">
        <v>5.9550000000000002E-3</v>
      </c>
      <c r="V112" s="1">
        <v>8.9349369999999997</v>
      </c>
      <c r="W112" s="1">
        <v>0.37997799999999998</v>
      </c>
      <c r="X112" s="1">
        <v>1.7686280000000001</v>
      </c>
      <c r="Y112" s="1">
        <v>4.924639</v>
      </c>
      <c r="Z112" s="1">
        <v>3.6629610000000001</v>
      </c>
      <c r="AA112" s="1">
        <v>6.8607199999999997</v>
      </c>
      <c r="AB112" s="1">
        <v>0.82450000000000001</v>
      </c>
      <c r="AC112" s="1">
        <v>4.696688</v>
      </c>
      <c r="AD112" s="1">
        <v>0</v>
      </c>
      <c r="AE112" s="1">
        <v>0</v>
      </c>
      <c r="AF112" s="1">
        <v>0</v>
      </c>
      <c r="AG112" s="1">
        <v>0</v>
      </c>
      <c r="AH112" s="111">
        <v>0.19003600000000001</v>
      </c>
      <c r="AI112" s="1">
        <v>0</v>
      </c>
      <c r="AJ112" s="1">
        <v>0</v>
      </c>
      <c r="AK112" s="1">
        <v>0</v>
      </c>
      <c r="AL112" s="1">
        <v>4.0596E-2</v>
      </c>
      <c r="AM112" s="1">
        <v>1.5509999999999999E-2</v>
      </c>
      <c r="AN112" s="1">
        <v>9.0700000000000004E-4</v>
      </c>
      <c r="AO112" s="111">
        <v>39.975146000000002</v>
      </c>
      <c r="AP112" s="1">
        <v>0</v>
      </c>
      <c r="AQ112" s="1">
        <v>0</v>
      </c>
      <c r="AR112" s="1">
        <v>0</v>
      </c>
      <c r="AS112" s="1">
        <v>8.7788210000000007</v>
      </c>
      <c r="AT112" s="1">
        <v>3.616724</v>
      </c>
      <c r="AU112" s="1">
        <v>6.404E-3</v>
      </c>
      <c r="AV112" s="111">
        <f t="shared" si="8"/>
        <v>40.165182000000001</v>
      </c>
      <c r="AW112" s="1">
        <f t="shared" si="9"/>
        <v>0</v>
      </c>
      <c r="AX112" s="1">
        <f t="shared" si="10"/>
        <v>0</v>
      </c>
      <c r="AY112" s="1">
        <f t="shared" si="11"/>
        <v>0</v>
      </c>
      <c r="AZ112" s="1">
        <f t="shared" si="12"/>
        <v>8.8194170000000014</v>
      </c>
      <c r="BA112" s="1">
        <f t="shared" si="13"/>
        <v>3.632234</v>
      </c>
      <c r="BB112" s="126">
        <f t="shared" si="14"/>
        <v>7.3109999999999998E-3</v>
      </c>
    </row>
    <row r="113" spans="1:54" x14ac:dyDescent="0.3">
      <c r="A113" s="1">
        <v>107</v>
      </c>
      <c r="B113" s="1" t="s">
        <v>40</v>
      </c>
      <c r="C113" s="1">
        <v>996</v>
      </c>
      <c r="D113" s="1">
        <v>5000</v>
      </c>
      <c r="E113" s="1">
        <v>-23.649166000000001</v>
      </c>
      <c r="F113" s="1">
        <v>-740114.06151599996</v>
      </c>
      <c r="G113" s="1">
        <v>-570600.00625199999</v>
      </c>
      <c r="H113" s="1">
        <v>133.56502800000001</v>
      </c>
      <c r="I113" s="1">
        <v>68.060389000000001</v>
      </c>
      <c r="J113" s="1">
        <v>19.601355000000002</v>
      </c>
      <c r="K113" s="1">
        <v>2.4176839999999999</v>
      </c>
      <c r="L113" s="1">
        <v>2.408242</v>
      </c>
      <c r="M113" s="111">
        <v>100</v>
      </c>
      <c r="N113" s="1">
        <v>47.147599999999997</v>
      </c>
      <c r="O113" s="1">
        <v>0.242281</v>
      </c>
      <c r="P113" s="1">
        <v>52.610118999999997</v>
      </c>
      <c r="Q113" s="1">
        <v>0</v>
      </c>
      <c r="R113" s="111">
        <v>49.854545999999999</v>
      </c>
      <c r="S113" s="1">
        <v>0.54335999999999995</v>
      </c>
      <c r="T113" s="1">
        <v>17.602803000000002</v>
      </c>
      <c r="U113" s="1">
        <v>5.9090000000000002E-3</v>
      </c>
      <c r="V113" s="1">
        <v>8.9017619999999997</v>
      </c>
      <c r="W113" s="1">
        <v>0.38181799999999999</v>
      </c>
      <c r="X113" s="1">
        <v>1.720167</v>
      </c>
      <c r="Y113" s="1">
        <v>4.8775870000000001</v>
      </c>
      <c r="Z113" s="1">
        <v>3.679735</v>
      </c>
      <c r="AA113" s="1">
        <v>6.8939349999999999</v>
      </c>
      <c r="AB113" s="1">
        <v>0.81933900000000004</v>
      </c>
      <c r="AC113" s="1">
        <v>4.7190390000000004</v>
      </c>
      <c r="AD113" s="1">
        <v>0</v>
      </c>
      <c r="AE113" s="1">
        <v>0</v>
      </c>
      <c r="AF113" s="1">
        <v>0</v>
      </c>
      <c r="AG113" s="1">
        <v>0</v>
      </c>
      <c r="AH113" s="111">
        <v>0.18585699999999999</v>
      </c>
      <c r="AI113" s="1">
        <v>0</v>
      </c>
      <c r="AJ113" s="1">
        <v>0</v>
      </c>
      <c r="AK113" s="1">
        <v>0</v>
      </c>
      <c r="AL113" s="1">
        <v>4.0314999999999997E-2</v>
      </c>
      <c r="AM113" s="1">
        <v>1.5203E-2</v>
      </c>
      <c r="AN113" s="1">
        <v>9.0499999999999999E-4</v>
      </c>
      <c r="AO113" s="111">
        <v>40.158335000000001</v>
      </c>
      <c r="AP113" s="1">
        <v>0</v>
      </c>
      <c r="AQ113" s="1">
        <v>0</v>
      </c>
      <c r="AR113" s="1">
        <v>0</v>
      </c>
      <c r="AS113" s="1">
        <v>8.8178210000000004</v>
      </c>
      <c r="AT113" s="1">
        <v>3.627211</v>
      </c>
      <c r="AU113" s="1">
        <v>6.7520000000000002E-3</v>
      </c>
      <c r="AV113" s="111">
        <f t="shared" si="8"/>
        <v>40.344192</v>
      </c>
      <c r="AW113" s="1">
        <f t="shared" si="9"/>
        <v>0</v>
      </c>
      <c r="AX113" s="1">
        <f t="shared" si="10"/>
        <v>0</v>
      </c>
      <c r="AY113" s="1">
        <f t="shared" si="11"/>
        <v>0</v>
      </c>
      <c r="AZ113" s="1">
        <f t="shared" si="12"/>
        <v>8.858136</v>
      </c>
      <c r="BA113" s="1">
        <f t="shared" si="13"/>
        <v>3.642414</v>
      </c>
      <c r="BB113" s="126">
        <f t="shared" si="14"/>
        <v>7.6570000000000006E-3</v>
      </c>
    </row>
    <row r="114" spans="1:54" x14ac:dyDescent="0.3">
      <c r="A114" s="1">
        <v>108</v>
      </c>
      <c r="B114" s="1" t="s">
        <v>40</v>
      </c>
      <c r="C114" s="1">
        <v>994</v>
      </c>
      <c r="D114" s="1">
        <v>5000</v>
      </c>
      <c r="E114" s="1">
        <v>-23.695194999999998</v>
      </c>
      <c r="F114" s="1">
        <v>-736470.05889600003</v>
      </c>
      <c r="G114" s="1">
        <v>-568071.45401999995</v>
      </c>
      <c r="H114" s="1">
        <v>132.895557</v>
      </c>
      <c r="I114" s="1">
        <v>67.708595000000003</v>
      </c>
      <c r="J114" s="1">
        <v>19.521822</v>
      </c>
      <c r="K114" s="1">
        <v>2.415842</v>
      </c>
      <c r="L114" s="1">
        <v>2.4213149999999999</v>
      </c>
      <c r="M114" s="111">
        <v>100</v>
      </c>
      <c r="N114" s="1">
        <v>46.923952999999997</v>
      </c>
      <c r="O114" s="1">
        <v>0.237678</v>
      </c>
      <c r="P114" s="1">
        <v>52.838369</v>
      </c>
      <c r="Q114" s="1">
        <v>0</v>
      </c>
      <c r="R114" s="111">
        <v>49.924089000000002</v>
      </c>
      <c r="S114" s="1">
        <v>0.53125299999999998</v>
      </c>
      <c r="T114" s="1">
        <v>17.604514000000002</v>
      </c>
      <c r="U114" s="1">
        <v>5.8640000000000003E-3</v>
      </c>
      <c r="V114" s="1">
        <v>8.8680909999999997</v>
      </c>
      <c r="W114" s="1">
        <v>0.38363799999999998</v>
      </c>
      <c r="X114" s="1">
        <v>1.672722</v>
      </c>
      <c r="Y114" s="1">
        <v>4.8312489999999997</v>
      </c>
      <c r="Z114" s="1">
        <v>3.6963180000000002</v>
      </c>
      <c r="AA114" s="1">
        <v>6.926793</v>
      </c>
      <c r="AB114" s="1">
        <v>0.81431600000000004</v>
      </c>
      <c r="AC114" s="1">
        <v>4.7411529999999997</v>
      </c>
      <c r="AD114" s="1">
        <v>0</v>
      </c>
      <c r="AE114" s="1">
        <v>0</v>
      </c>
      <c r="AF114" s="1">
        <v>0</v>
      </c>
      <c r="AG114" s="1">
        <v>0</v>
      </c>
      <c r="AH114" s="111">
        <v>0.18181600000000001</v>
      </c>
      <c r="AI114" s="1">
        <v>0</v>
      </c>
      <c r="AJ114" s="1">
        <v>0</v>
      </c>
      <c r="AK114" s="1">
        <v>0</v>
      </c>
      <c r="AL114" s="1">
        <v>4.0050000000000002E-2</v>
      </c>
      <c r="AM114" s="1">
        <v>1.4907999999999999E-2</v>
      </c>
      <c r="AN114" s="1">
        <v>9.0399999999999996E-4</v>
      </c>
      <c r="AO114" s="111">
        <v>40.337342</v>
      </c>
      <c r="AP114" s="1">
        <v>0</v>
      </c>
      <c r="AQ114" s="1">
        <v>0</v>
      </c>
      <c r="AR114" s="1">
        <v>0</v>
      </c>
      <c r="AS114" s="1">
        <v>8.8565369999999994</v>
      </c>
      <c r="AT114" s="1">
        <v>3.637391</v>
      </c>
      <c r="AU114" s="1">
        <v>7.0990000000000003E-3</v>
      </c>
      <c r="AV114" s="111">
        <f t="shared" si="8"/>
        <v>40.519157999999997</v>
      </c>
      <c r="AW114" s="1">
        <f t="shared" si="9"/>
        <v>0</v>
      </c>
      <c r="AX114" s="1">
        <f t="shared" si="10"/>
        <v>0</v>
      </c>
      <c r="AY114" s="1">
        <f t="shared" si="11"/>
        <v>0</v>
      </c>
      <c r="AZ114" s="1">
        <f t="shared" si="12"/>
        <v>8.8965870000000002</v>
      </c>
      <c r="BA114" s="1">
        <f t="shared" si="13"/>
        <v>3.6522990000000002</v>
      </c>
      <c r="BB114" s="126">
        <f t="shared" si="14"/>
        <v>8.0029999999999997E-3</v>
      </c>
    </row>
    <row r="115" spans="1:54" x14ac:dyDescent="0.3">
      <c r="A115" s="1">
        <v>109</v>
      </c>
      <c r="B115" s="1" t="s">
        <v>40</v>
      </c>
      <c r="C115" s="1">
        <v>992</v>
      </c>
      <c r="D115" s="1">
        <v>5000</v>
      </c>
      <c r="E115" s="1">
        <v>-23.741443</v>
      </c>
      <c r="F115" s="1">
        <v>-732900.48776199995</v>
      </c>
      <c r="G115" s="1">
        <v>-565599.225324</v>
      </c>
      <c r="H115" s="1">
        <v>132.238282</v>
      </c>
      <c r="I115" s="1">
        <v>67.364093999999994</v>
      </c>
      <c r="J115" s="1">
        <v>19.443875999999999</v>
      </c>
      <c r="K115" s="1">
        <v>2.4140239999999999</v>
      </c>
      <c r="L115" s="1">
        <v>2.4343859999999999</v>
      </c>
      <c r="M115" s="111">
        <v>100</v>
      </c>
      <c r="N115" s="1">
        <v>46.704759000000003</v>
      </c>
      <c r="O115" s="1">
        <v>0.233233</v>
      </c>
      <c r="P115" s="1">
        <v>53.062009000000003</v>
      </c>
      <c r="Q115" s="1">
        <v>0</v>
      </c>
      <c r="R115" s="111">
        <v>49.993287000000002</v>
      </c>
      <c r="S115" s="1">
        <v>0.51942299999999997</v>
      </c>
      <c r="T115" s="1">
        <v>17.605740000000001</v>
      </c>
      <c r="U115" s="1">
        <v>5.8180000000000003E-3</v>
      </c>
      <c r="V115" s="1">
        <v>8.8339269999999992</v>
      </c>
      <c r="W115" s="1">
        <v>0.385438</v>
      </c>
      <c r="X115" s="1">
        <v>1.6262749999999999</v>
      </c>
      <c r="Y115" s="1">
        <v>4.7856129999999997</v>
      </c>
      <c r="Z115" s="1">
        <v>3.7127159999999999</v>
      </c>
      <c r="AA115" s="1">
        <v>6.9593020000000001</v>
      </c>
      <c r="AB115" s="1">
        <v>0.80942599999999998</v>
      </c>
      <c r="AC115" s="1">
        <v>4.7630350000000004</v>
      </c>
      <c r="AD115" s="1">
        <v>0</v>
      </c>
      <c r="AE115" s="1">
        <v>0</v>
      </c>
      <c r="AF115" s="1">
        <v>0</v>
      </c>
      <c r="AG115" s="1">
        <v>0</v>
      </c>
      <c r="AH115" s="111">
        <v>0.17790700000000001</v>
      </c>
      <c r="AI115" s="1">
        <v>0</v>
      </c>
      <c r="AJ115" s="1">
        <v>0</v>
      </c>
      <c r="AK115" s="1">
        <v>0</v>
      </c>
      <c r="AL115" s="1">
        <v>3.9801999999999997E-2</v>
      </c>
      <c r="AM115" s="1">
        <v>1.4622E-2</v>
      </c>
      <c r="AN115" s="1">
        <v>9.0300000000000005E-4</v>
      </c>
      <c r="AO115" s="111">
        <v>40.512303000000003</v>
      </c>
      <c r="AP115" s="1">
        <v>0</v>
      </c>
      <c r="AQ115" s="1">
        <v>0</v>
      </c>
      <c r="AR115" s="1">
        <v>0</v>
      </c>
      <c r="AS115" s="1">
        <v>8.8949850000000001</v>
      </c>
      <c r="AT115" s="1">
        <v>3.647275</v>
      </c>
      <c r="AU115" s="1">
        <v>7.4450000000000002E-3</v>
      </c>
      <c r="AV115" s="111">
        <f t="shared" si="8"/>
        <v>40.69021</v>
      </c>
      <c r="AW115" s="1">
        <f t="shared" si="9"/>
        <v>0</v>
      </c>
      <c r="AX115" s="1">
        <f t="shared" si="10"/>
        <v>0</v>
      </c>
      <c r="AY115" s="1">
        <f t="shared" si="11"/>
        <v>0</v>
      </c>
      <c r="AZ115" s="1">
        <f t="shared" si="12"/>
        <v>8.934787</v>
      </c>
      <c r="BA115" s="1">
        <f t="shared" si="13"/>
        <v>3.6618970000000002</v>
      </c>
      <c r="BB115" s="126">
        <f t="shared" si="14"/>
        <v>8.3479999999999995E-3</v>
      </c>
    </row>
    <row r="116" spans="1:54" x14ac:dyDescent="0.3">
      <c r="A116" s="1">
        <v>110</v>
      </c>
      <c r="B116" s="1" t="s">
        <v>40</v>
      </c>
      <c r="C116" s="1">
        <v>990</v>
      </c>
      <c r="D116" s="1">
        <v>5000</v>
      </c>
      <c r="E116" s="1">
        <v>-23.787914000000001</v>
      </c>
      <c r="F116" s="1">
        <v>-729402.85297400004</v>
      </c>
      <c r="G116" s="1">
        <v>-563181.42185699998</v>
      </c>
      <c r="H116" s="1">
        <v>131.59278900000001</v>
      </c>
      <c r="I116" s="1">
        <v>67.02664</v>
      </c>
      <c r="J116" s="1">
        <v>19.367463999999998</v>
      </c>
      <c r="K116" s="1">
        <v>2.4122309999999998</v>
      </c>
      <c r="L116" s="1">
        <v>2.4474589999999998</v>
      </c>
      <c r="M116" s="111">
        <v>100</v>
      </c>
      <c r="N116" s="1">
        <v>46.489863999999997</v>
      </c>
      <c r="O116" s="1">
        <v>0.228939</v>
      </c>
      <c r="P116" s="1">
        <v>53.281196999999999</v>
      </c>
      <c r="Q116" s="1">
        <v>0</v>
      </c>
      <c r="R116" s="111">
        <v>50.062156999999999</v>
      </c>
      <c r="S116" s="1">
        <v>0.50786399999999998</v>
      </c>
      <c r="T116" s="1">
        <v>17.606483999999998</v>
      </c>
      <c r="U116" s="1">
        <v>5.7720000000000002E-3</v>
      </c>
      <c r="V116" s="1">
        <v>8.7992699999999999</v>
      </c>
      <c r="W116" s="1">
        <v>0.38722000000000001</v>
      </c>
      <c r="X116" s="1">
        <v>1.580805</v>
      </c>
      <c r="Y116" s="1">
        <v>4.7406639999999998</v>
      </c>
      <c r="Z116" s="1">
        <v>3.7289330000000001</v>
      </c>
      <c r="AA116" s="1">
        <v>6.9914699999999996</v>
      </c>
      <c r="AB116" s="1">
        <v>0.80466899999999997</v>
      </c>
      <c r="AC116" s="1">
        <v>4.7846919999999997</v>
      </c>
      <c r="AD116" s="1">
        <v>0</v>
      </c>
      <c r="AE116" s="1">
        <v>0</v>
      </c>
      <c r="AF116" s="1">
        <v>0</v>
      </c>
      <c r="AG116" s="1">
        <v>0</v>
      </c>
      <c r="AH116" s="111">
        <v>0.174123</v>
      </c>
      <c r="AI116" s="1">
        <v>0</v>
      </c>
      <c r="AJ116" s="1">
        <v>0</v>
      </c>
      <c r="AK116" s="1">
        <v>0</v>
      </c>
      <c r="AL116" s="1">
        <v>3.9569E-2</v>
      </c>
      <c r="AM116" s="1">
        <v>1.4345E-2</v>
      </c>
      <c r="AN116" s="1">
        <v>9.0200000000000002E-4</v>
      </c>
      <c r="AO116" s="111">
        <v>40.683349999999997</v>
      </c>
      <c r="AP116" s="1">
        <v>0</v>
      </c>
      <c r="AQ116" s="1">
        <v>0</v>
      </c>
      <c r="AR116" s="1">
        <v>0</v>
      </c>
      <c r="AS116" s="1">
        <v>8.9331829999999997</v>
      </c>
      <c r="AT116" s="1">
        <v>3.6568740000000002</v>
      </c>
      <c r="AU116" s="1">
        <v>7.7889999999999999E-3</v>
      </c>
      <c r="AV116" s="111">
        <f t="shared" si="8"/>
        <v>40.857472999999999</v>
      </c>
      <c r="AW116" s="1">
        <f t="shared" si="9"/>
        <v>0</v>
      </c>
      <c r="AX116" s="1">
        <f t="shared" si="10"/>
        <v>0</v>
      </c>
      <c r="AY116" s="1">
        <f t="shared" si="11"/>
        <v>0</v>
      </c>
      <c r="AZ116" s="1">
        <f t="shared" si="12"/>
        <v>8.9727519999999998</v>
      </c>
      <c r="BA116" s="1">
        <f t="shared" si="13"/>
        <v>3.6712190000000002</v>
      </c>
      <c r="BB116" s="126">
        <f t="shared" si="14"/>
        <v>8.6910000000000008E-3</v>
      </c>
    </row>
    <row r="117" spans="1:54" x14ac:dyDescent="0.3">
      <c r="A117" s="1">
        <v>111</v>
      </c>
      <c r="B117" s="1" t="s">
        <v>40</v>
      </c>
      <c r="C117" s="1">
        <v>988</v>
      </c>
      <c r="D117" s="1">
        <v>5000</v>
      </c>
      <c r="E117" s="1">
        <v>-23.834612</v>
      </c>
      <c r="F117" s="1">
        <v>-725974.76084600005</v>
      </c>
      <c r="G117" s="1">
        <v>-560816.22249199997</v>
      </c>
      <c r="H117" s="1">
        <v>130.95867899999999</v>
      </c>
      <c r="I117" s="1">
        <v>66.695993000000001</v>
      </c>
      <c r="J117" s="1">
        <v>19.292534</v>
      </c>
      <c r="K117" s="1">
        <v>2.4104619999999999</v>
      </c>
      <c r="L117" s="1">
        <v>2.4605329999999999</v>
      </c>
      <c r="M117" s="111">
        <v>100</v>
      </c>
      <c r="N117" s="1">
        <v>46.279125000000001</v>
      </c>
      <c r="O117" s="1">
        <v>0.22479099999999999</v>
      </c>
      <c r="P117" s="1">
        <v>53.496084000000003</v>
      </c>
      <c r="Q117" s="1">
        <v>0</v>
      </c>
      <c r="R117" s="111">
        <v>50.130716999999997</v>
      </c>
      <c r="S117" s="1">
        <v>0.49657000000000001</v>
      </c>
      <c r="T117" s="1">
        <v>17.606750000000002</v>
      </c>
      <c r="U117" s="1">
        <v>5.7250000000000001E-3</v>
      </c>
      <c r="V117" s="1">
        <v>8.7641190000000009</v>
      </c>
      <c r="W117" s="1">
        <v>0.38898300000000002</v>
      </c>
      <c r="X117" s="1">
        <v>1.5362960000000001</v>
      </c>
      <c r="Y117" s="1">
        <v>4.6963900000000001</v>
      </c>
      <c r="Z117" s="1">
        <v>3.7449729999999999</v>
      </c>
      <c r="AA117" s="1">
        <v>7.023307</v>
      </c>
      <c r="AB117" s="1">
        <v>0.80003999999999997</v>
      </c>
      <c r="AC117" s="1">
        <v>4.8061290000000003</v>
      </c>
      <c r="AD117" s="1">
        <v>0</v>
      </c>
      <c r="AE117" s="1">
        <v>0</v>
      </c>
      <c r="AF117" s="1">
        <v>0</v>
      </c>
      <c r="AG117" s="1">
        <v>0</v>
      </c>
      <c r="AH117" s="111">
        <v>0.17046</v>
      </c>
      <c r="AI117" s="1">
        <v>0</v>
      </c>
      <c r="AJ117" s="1">
        <v>0</v>
      </c>
      <c r="AK117" s="1">
        <v>0</v>
      </c>
      <c r="AL117" s="1">
        <v>3.9351999999999998E-2</v>
      </c>
      <c r="AM117" s="1">
        <v>1.4078E-2</v>
      </c>
      <c r="AN117" s="1">
        <v>9.01E-4</v>
      </c>
      <c r="AO117" s="111">
        <v>40.850610000000003</v>
      </c>
      <c r="AP117" s="1">
        <v>0</v>
      </c>
      <c r="AQ117" s="1">
        <v>0</v>
      </c>
      <c r="AR117" s="1">
        <v>0</v>
      </c>
      <c r="AS117" s="1">
        <v>8.9711470000000002</v>
      </c>
      <c r="AT117" s="1">
        <v>3.6661959999999998</v>
      </c>
      <c r="AU117" s="1">
        <v>8.1320000000000003E-3</v>
      </c>
      <c r="AV117" s="111">
        <f t="shared" si="8"/>
        <v>41.021070000000002</v>
      </c>
      <c r="AW117" s="1">
        <f t="shared" si="9"/>
        <v>0</v>
      </c>
      <c r="AX117" s="1">
        <f t="shared" si="10"/>
        <v>0</v>
      </c>
      <c r="AY117" s="1">
        <f t="shared" si="11"/>
        <v>0</v>
      </c>
      <c r="AZ117" s="1">
        <f t="shared" si="12"/>
        <v>9.0104989999999994</v>
      </c>
      <c r="BA117" s="1">
        <f t="shared" si="13"/>
        <v>3.6802739999999998</v>
      </c>
      <c r="BB117" s="126">
        <f t="shared" si="14"/>
        <v>9.0330000000000011E-3</v>
      </c>
    </row>
    <row r="118" spans="1:54" x14ac:dyDescent="0.3">
      <c r="A118" s="1">
        <v>112</v>
      </c>
      <c r="B118" s="1" t="s">
        <v>40</v>
      </c>
      <c r="C118" s="1">
        <v>986</v>
      </c>
      <c r="D118" s="1">
        <v>5000</v>
      </c>
      <c r="E118" s="1">
        <v>-23.881540000000001</v>
      </c>
      <c r="F118" s="1">
        <v>-722613.91467600001</v>
      </c>
      <c r="G118" s="1">
        <v>-558501.87987099995</v>
      </c>
      <c r="H118" s="1">
        <v>130.33557099999999</v>
      </c>
      <c r="I118" s="1">
        <v>66.371926000000002</v>
      </c>
      <c r="J118" s="1">
        <v>19.219035999999999</v>
      </c>
      <c r="K118" s="1">
        <v>2.4087149999999999</v>
      </c>
      <c r="L118" s="1">
        <v>2.4736099999999999</v>
      </c>
      <c r="M118" s="111">
        <v>100</v>
      </c>
      <c r="N118" s="1">
        <v>46.072400999999999</v>
      </c>
      <c r="O118" s="1">
        <v>0.22078200000000001</v>
      </c>
      <c r="P118" s="1">
        <v>53.706816000000003</v>
      </c>
      <c r="Q118" s="1">
        <v>0</v>
      </c>
      <c r="R118" s="111">
        <v>50.198985</v>
      </c>
      <c r="S118" s="1">
        <v>0.48553299999999999</v>
      </c>
      <c r="T118" s="1">
        <v>17.606542999999999</v>
      </c>
      <c r="U118" s="1">
        <v>5.679E-3</v>
      </c>
      <c r="V118" s="1">
        <v>8.7284749999999995</v>
      </c>
      <c r="W118" s="1">
        <v>0.39072899999999999</v>
      </c>
      <c r="X118" s="1">
        <v>1.4927299999999999</v>
      </c>
      <c r="Y118" s="1">
        <v>4.6527779999999996</v>
      </c>
      <c r="Z118" s="1">
        <v>3.7608410000000001</v>
      </c>
      <c r="AA118" s="1">
        <v>7.0548200000000003</v>
      </c>
      <c r="AB118" s="1">
        <v>0.79553700000000005</v>
      </c>
      <c r="AC118" s="1">
        <v>4.8273520000000003</v>
      </c>
      <c r="AD118" s="1">
        <v>0</v>
      </c>
      <c r="AE118" s="1">
        <v>0</v>
      </c>
      <c r="AF118" s="1">
        <v>0</v>
      </c>
      <c r="AG118" s="1">
        <v>0</v>
      </c>
      <c r="AH118" s="111">
        <v>0.16691300000000001</v>
      </c>
      <c r="AI118" s="1">
        <v>0</v>
      </c>
      <c r="AJ118" s="1">
        <v>0</v>
      </c>
      <c r="AK118" s="1">
        <v>0</v>
      </c>
      <c r="AL118" s="1">
        <v>3.9149999999999997E-2</v>
      </c>
      <c r="AM118" s="1">
        <v>1.3819E-2</v>
      </c>
      <c r="AN118" s="1">
        <v>8.9999999999999998E-4</v>
      </c>
      <c r="AO118" s="111">
        <v>41.014200000000002</v>
      </c>
      <c r="AP118" s="1">
        <v>0</v>
      </c>
      <c r="AQ118" s="1">
        <v>0</v>
      </c>
      <c r="AR118" s="1">
        <v>0</v>
      </c>
      <c r="AS118" s="1">
        <v>9.0088910000000002</v>
      </c>
      <c r="AT118" s="1">
        <v>3.6752509999999998</v>
      </c>
      <c r="AU118" s="1">
        <v>8.4740000000000006E-3</v>
      </c>
      <c r="AV118" s="111">
        <f t="shared" si="8"/>
        <v>41.181113000000003</v>
      </c>
      <c r="AW118" s="1">
        <f t="shared" si="9"/>
        <v>0</v>
      </c>
      <c r="AX118" s="1">
        <f t="shared" si="10"/>
        <v>0</v>
      </c>
      <c r="AY118" s="1">
        <f t="shared" si="11"/>
        <v>0</v>
      </c>
      <c r="AZ118" s="1">
        <f t="shared" si="12"/>
        <v>9.0480409999999996</v>
      </c>
      <c r="BA118" s="1">
        <f t="shared" si="13"/>
        <v>3.6890699999999996</v>
      </c>
      <c r="BB118" s="126">
        <f t="shared" si="14"/>
        <v>9.3740000000000004E-3</v>
      </c>
    </row>
    <row r="119" spans="1:54" x14ac:dyDescent="0.3">
      <c r="A119" s="1">
        <v>113</v>
      </c>
      <c r="B119" s="1" t="s">
        <v>40</v>
      </c>
      <c r="C119" s="1">
        <v>984</v>
      </c>
      <c r="D119" s="1">
        <v>5000</v>
      </c>
      <c r="E119" s="1">
        <v>-23.928702999999999</v>
      </c>
      <c r="F119" s="1">
        <v>-719318.11060500005</v>
      </c>
      <c r="G119" s="1">
        <v>-556236.71724999999</v>
      </c>
      <c r="H119" s="1">
        <v>129.72309899999999</v>
      </c>
      <c r="I119" s="1">
        <v>66.054219000000003</v>
      </c>
      <c r="J119" s="1">
        <v>19.146925</v>
      </c>
      <c r="K119" s="1">
        <v>2.4069910000000001</v>
      </c>
      <c r="L119" s="1">
        <v>2.486691</v>
      </c>
      <c r="M119" s="111">
        <v>100</v>
      </c>
      <c r="N119" s="1">
        <v>45.869557999999998</v>
      </c>
      <c r="O119" s="1">
        <v>0.21690899999999999</v>
      </c>
      <c r="P119" s="1">
        <v>53.913533999999999</v>
      </c>
      <c r="Q119" s="1">
        <v>0</v>
      </c>
      <c r="R119" s="111">
        <v>50.266976</v>
      </c>
      <c r="S119" s="1">
        <v>0.47474699999999997</v>
      </c>
      <c r="T119" s="1">
        <v>17.605865000000001</v>
      </c>
      <c r="U119" s="1">
        <v>5.6319999999999999E-3</v>
      </c>
      <c r="V119" s="1">
        <v>8.6923359999999992</v>
      </c>
      <c r="W119" s="1">
        <v>0.39245600000000003</v>
      </c>
      <c r="X119" s="1">
        <v>1.450089</v>
      </c>
      <c r="Y119" s="1">
        <v>4.6098169999999996</v>
      </c>
      <c r="Z119" s="1">
        <v>3.7765399999999998</v>
      </c>
      <c r="AA119" s="1">
        <v>7.0860180000000001</v>
      </c>
      <c r="AB119" s="1">
        <v>0.79115899999999995</v>
      </c>
      <c r="AC119" s="1">
        <v>4.8483650000000003</v>
      </c>
      <c r="AD119" s="1">
        <v>0</v>
      </c>
      <c r="AE119" s="1">
        <v>0</v>
      </c>
      <c r="AF119" s="1">
        <v>0</v>
      </c>
      <c r="AG119" s="1">
        <v>0</v>
      </c>
      <c r="AH119" s="111">
        <v>0.16347700000000001</v>
      </c>
      <c r="AI119" s="1">
        <v>0</v>
      </c>
      <c r="AJ119" s="1">
        <v>0</v>
      </c>
      <c r="AK119" s="1">
        <v>0</v>
      </c>
      <c r="AL119" s="1">
        <v>3.8962999999999998E-2</v>
      </c>
      <c r="AM119" s="1">
        <v>1.3568999999999999E-2</v>
      </c>
      <c r="AN119" s="1">
        <v>8.9899999999999995E-4</v>
      </c>
      <c r="AO119" s="111">
        <v>41.174239999999998</v>
      </c>
      <c r="AP119" s="1">
        <v>0</v>
      </c>
      <c r="AQ119" s="1">
        <v>0</v>
      </c>
      <c r="AR119" s="1">
        <v>0</v>
      </c>
      <c r="AS119" s="1">
        <v>9.0464310000000001</v>
      </c>
      <c r="AT119" s="1">
        <v>3.6840459999999999</v>
      </c>
      <c r="AU119" s="1">
        <v>8.8159999999999992E-3</v>
      </c>
      <c r="AV119" s="111">
        <f t="shared" si="8"/>
        <v>41.337716999999998</v>
      </c>
      <c r="AW119" s="1">
        <f t="shared" si="9"/>
        <v>0</v>
      </c>
      <c r="AX119" s="1">
        <f t="shared" si="10"/>
        <v>0</v>
      </c>
      <c r="AY119" s="1">
        <f t="shared" si="11"/>
        <v>0</v>
      </c>
      <c r="AZ119" s="1">
        <f t="shared" si="12"/>
        <v>9.0853940000000009</v>
      </c>
      <c r="BA119" s="1">
        <f t="shared" si="13"/>
        <v>3.6976149999999999</v>
      </c>
      <c r="BB119" s="126">
        <f t="shared" si="14"/>
        <v>9.7149999999999997E-3</v>
      </c>
    </row>
    <row r="120" spans="1:54" x14ac:dyDescent="0.3">
      <c r="A120" s="1">
        <v>114</v>
      </c>
      <c r="B120" s="1" t="s">
        <v>40</v>
      </c>
      <c r="C120" s="1">
        <v>982</v>
      </c>
      <c r="D120" s="1">
        <v>5000</v>
      </c>
      <c r="E120" s="1">
        <v>-23.976103999999999</v>
      </c>
      <c r="F120" s="1">
        <v>-716085.23373500002</v>
      </c>
      <c r="G120" s="1">
        <v>-554019.12553800002</v>
      </c>
      <c r="H120" s="1">
        <v>129.12090799999999</v>
      </c>
      <c r="I120" s="1">
        <v>65.742660999999998</v>
      </c>
      <c r="J120" s="1">
        <v>19.076153999999999</v>
      </c>
      <c r="K120" s="1">
        <v>2.405287</v>
      </c>
      <c r="L120" s="1">
        <v>2.4997769999999999</v>
      </c>
      <c r="M120" s="111">
        <v>100</v>
      </c>
      <c r="N120" s="1">
        <v>45.670467000000002</v>
      </c>
      <c r="O120" s="1">
        <v>0.21316299999999999</v>
      </c>
      <c r="P120" s="1">
        <v>54.116370000000003</v>
      </c>
      <c r="Q120" s="1">
        <v>0</v>
      </c>
      <c r="R120" s="111">
        <v>50.334708999999997</v>
      </c>
      <c r="S120" s="1">
        <v>0.46420499999999998</v>
      </c>
      <c r="T120" s="1">
        <v>17.604721000000001</v>
      </c>
      <c r="U120" s="1">
        <v>5.5849999999999997E-3</v>
      </c>
      <c r="V120" s="1">
        <v>8.6557019999999998</v>
      </c>
      <c r="W120" s="1">
        <v>0.39416699999999999</v>
      </c>
      <c r="X120" s="1">
        <v>1.4083570000000001</v>
      </c>
      <c r="Y120" s="1">
        <v>4.5674939999999999</v>
      </c>
      <c r="Z120" s="1">
        <v>3.7920750000000001</v>
      </c>
      <c r="AA120" s="1">
        <v>7.1169079999999996</v>
      </c>
      <c r="AB120" s="1">
        <v>0.78690199999999999</v>
      </c>
      <c r="AC120" s="1">
        <v>4.8691740000000001</v>
      </c>
      <c r="AD120" s="1">
        <v>0</v>
      </c>
      <c r="AE120" s="1">
        <v>0</v>
      </c>
      <c r="AF120" s="1">
        <v>0</v>
      </c>
      <c r="AG120" s="1">
        <v>0</v>
      </c>
      <c r="AH120" s="111">
        <v>0.16014800000000001</v>
      </c>
      <c r="AI120" s="1">
        <v>0</v>
      </c>
      <c r="AJ120" s="1">
        <v>0</v>
      </c>
      <c r="AK120" s="1">
        <v>0</v>
      </c>
      <c r="AL120" s="1">
        <v>3.8790999999999999E-2</v>
      </c>
      <c r="AM120" s="1">
        <v>1.3325999999999999E-2</v>
      </c>
      <c r="AN120" s="1">
        <v>8.9899999999999995E-4</v>
      </c>
      <c r="AO120" s="111">
        <v>41.330840000000002</v>
      </c>
      <c r="AP120" s="1">
        <v>0</v>
      </c>
      <c r="AQ120" s="1">
        <v>0</v>
      </c>
      <c r="AR120" s="1">
        <v>0</v>
      </c>
      <c r="AS120" s="1">
        <v>9.0837810000000001</v>
      </c>
      <c r="AT120" s="1">
        <v>3.6925919999999999</v>
      </c>
      <c r="AU120" s="1">
        <v>9.1570000000000002E-3</v>
      </c>
      <c r="AV120" s="111">
        <f t="shared" si="8"/>
        <v>41.490988000000002</v>
      </c>
      <c r="AW120" s="1">
        <f t="shared" si="9"/>
        <v>0</v>
      </c>
      <c r="AX120" s="1">
        <f t="shared" si="10"/>
        <v>0</v>
      </c>
      <c r="AY120" s="1">
        <f t="shared" si="11"/>
        <v>0</v>
      </c>
      <c r="AZ120" s="1">
        <f t="shared" si="12"/>
        <v>9.1225719999999999</v>
      </c>
      <c r="BA120" s="1">
        <f t="shared" si="13"/>
        <v>3.705918</v>
      </c>
      <c r="BB120" s="126">
        <f t="shared" si="14"/>
        <v>1.0056000000000001E-2</v>
      </c>
    </row>
    <row r="121" spans="1:54" x14ac:dyDescent="0.3">
      <c r="A121" s="1">
        <v>115</v>
      </c>
      <c r="B121" s="1" t="s">
        <v>40</v>
      </c>
      <c r="C121" s="1">
        <v>980</v>
      </c>
      <c r="D121" s="1">
        <v>5000</v>
      </c>
      <c r="E121" s="1">
        <v>-24.023748000000001</v>
      </c>
      <c r="F121" s="1">
        <v>-712913.25456100004</v>
      </c>
      <c r="G121" s="1">
        <v>-551847.56058199995</v>
      </c>
      <c r="H121" s="1">
        <v>128.52866299999999</v>
      </c>
      <c r="I121" s="1">
        <v>65.437049999999999</v>
      </c>
      <c r="J121" s="1">
        <v>19.006678999999998</v>
      </c>
      <c r="K121" s="1">
        <v>2.4036050000000002</v>
      </c>
      <c r="L121" s="1">
        <v>2.5128689999999998</v>
      </c>
      <c r="M121" s="111">
        <v>100</v>
      </c>
      <c r="N121" s="1">
        <v>45.475003999999998</v>
      </c>
      <c r="O121" s="1">
        <v>0.20954200000000001</v>
      </c>
      <c r="P121" s="1">
        <v>54.315452999999998</v>
      </c>
      <c r="Q121" s="1">
        <v>0</v>
      </c>
      <c r="R121" s="111">
        <v>50.402199000000003</v>
      </c>
      <c r="S121" s="1">
        <v>0.453903</v>
      </c>
      <c r="T121" s="1">
        <v>17.603114000000001</v>
      </c>
      <c r="U121" s="1">
        <v>5.5380000000000004E-3</v>
      </c>
      <c r="V121" s="1">
        <v>8.6185709999999993</v>
      </c>
      <c r="W121" s="1">
        <v>0.39586100000000002</v>
      </c>
      <c r="X121" s="1">
        <v>1.367518</v>
      </c>
      <c r="Y121" s="1">
        <v>4.525798</v>
      </c>
      <c r="Z121" s="1">
        <v>3.8074499999999998</v>
      </c>
      <c r="AA121" s="1">
        <v>7.1474979999999997</v>
      </c>
      <c r="AB121" s="1">
        <v>0.78276500000000004</v>
      </c>
      <c r="AC121" s="1">
        <v>4.8897849999999998</v>
      </c>
      <c r="AD121" s="1">
        <v>0</v>
      </c>
      <c r="AE121" s="1">
        <v>0</v>
      </c>
      <c r="AF121" s="1">
        <v>0</v>
      </c>
      <c r="AG121" s="1">
        <v>0</v>
      </c>
      <c r="AH121" s="111">
        <v>0.156921</v>
      </c>
      <c r="AI121" s="1">
        <v>0</v>
      </c>
      <c r="AJ121" s="1">
        <v>0</v>
      </c>
      <c r="AK121" s="1">
        <v>0</v>
      </c>
      <c r="AL121" s="1">
        <v>3.8632E-2</v>
      </c>
      <c r="AM121" s="1">
        <v>1.3091E-2</v>
      </c>
      <c r="AN121" s="1">
        <v>8.9899999999999995E-4</v>
      </c>
      <c r="AO121" s="111">
        <v>41.484102999999998</v>
      </c>
      <c r="AP121" s="1">
        <v>0</v>
      </c>
      <c r="AQ121" s="1">
        <v>0</v>
      </c>
      <c r="AR121" s="1">
        <v>0</v>
      </c>
      <c r="AS121" s="1">
        <v>9.1209570000000006</v>
      </c>
      <c r="AT121" s="1">
        <v>3.7008939999999999</v>
      </c>
      <c r="AU121" s="1">
        <v>9.4970000000000002E-3</v>
      </c>
      <c r="AV121" s="111">
        <f t="shared" si="8"/>
        <v>41.641023999999994</v>
      </c>
      <c r="AW121" s="1">
        <f t="shared" si="9"/>
        <v>0</v>
      </c>
      <c r="AX121" s="1">
        <f t="shared" si="10"/>
        <v>0</v>
      </c>
      <c r="AY121" s="1">
        <f t="shared" si="11"/>
        <v>0</v>
      </c>
      <c r="AZ121" s="1">
        <f t="shared" si="12"/>
        <v>9.1595890000000004</v>
      </c>
      <c r="BA121" s="1">
        <f t="shared" si="13"/>
        <v>3.7139850000000001</v>
      </c>
      <c r="BB121" s="126">
        <f t="shared" si="14"/>
        <v>1.0396000000000001E-2</v>
      </c>
    </row>
    <row r="122" spans="1:54" x14ac:dyDescent="0.3">
      <c r="A122" s="1">
        <v>116</v>
      </c>
      <c r="B122" s="1" t="s">
        <v>40</v>
      </c>
      <c r="C122" s="1">
        <v>978</v>
      </c>
      <c r="D122" s="1">
        <v>5000</v>
      </c>
      <c r="E122" s="1">
        <v>-24.071639999999999</v>
      </c>
      <c r="F122" s="1">
        <v>-709800.22563799995</v>
      </c>
      <c r="G122" s="1">
        <v>-549720.54061799997</v>
      </c>
      <c r="H122" s="1">
        <v>127.946038</v>
      </c>
      <c r="I122" s="1">
        <v>65.137192999999996</v>
      </c>
      <c r="J122" s="1">
        <v>18.938459999999999</v>
      </c>
      <c r="K122" s="1">
        <v>2.401942</v>
      </c>
      <c r="L122" s="1">
        <v>2.5259680000000002</v>
      </c>
      <c r="M122" s="111">
        <v>100</v>
      </c>
      <c r="N122" s="1">
        <v>45.283051999999998</v>
      </c>
      <c r="O122" s="1">
        <v>0.20604</v>
      </c>
      <c r="P122" s="1">
        <v>54.510908999999998</v>
      </c>
      <c r="Q122" s="1">
        <v>0</v>
      </c>
      <c r="R122" s="111">
        <v>50.469462</v>
      </c>
      <c r="S122" s="1">
        <v>0.443832</v>
      </c>
      <c r="T122" s="1">
        <v>17.601047000000001</v>
      </c>
      <c r="U122" s="1">
        <v>5.4900000000000001E-3</v>
      </c>
      <c r="V122" s="1">
        <v>8.5809429999999995</v>
      </c>
      <c r="W122" s="1">
        <v>0.39753899999999998</v>
      </c>
      <c r="X122" s="1">
        <v>1.327556</v>
      </c>
      <c r="Y122" s="1">
        <v>4.4847169999999998</v>
      </c>
      <c r="Z122" s="1">
        <v>3.8226689999999999</v>
      </c>
      <c r="AA122" s="1">
        <v>7.1777959999999998</v>
      </c>
      <c r="AB122" s="1">
        <v>0.77874500000000002</v>
      </c>
      <c r="AC122" s="1">
        <v>4.910202</v>
      </c>
      <c r="AD122" s="1">
        <v>0</v>
      </c>
      <c r="AE122" s="1">
        <v>0</v>
      </c>
      <c r="AF122" s="1">
        <v>0</v>
      </c>
      <c r="AG122" s="1">
        <v>0</v>
      </c>
      <c r="AH122" s="111">
        <v>0.15379300000000001</v>
      </c>
      <c r="AI122" s="1">
        <v>0</v>
      </c>
      <c r="AJ122" s="1">
        <v>0</v>
      </c>
      <c r="AK122" s="1">
        <v>0</v>
      </c>
      <c r="AL122" s="1">
        <v>3.8485999999999999E-2</v>
      </c>
      <c r="AM122" s="1">
        <v>1.2862999999999999E-2</v>
      </c>
      <c r="AN122" s="1">
        <v>8.9899999999999995E-4</v>
      </c>
      <c r="AO122" s="111">
        <v>41.634138999999998</v>
      </c>
      <c r="AP122" s="1">
        <v>0</v>
      </c>
      <c r="AQ122" s="1">
        <v>0</v>
      </c>
      <c r="AR122" s="1">
        <v>0</v>
      </c>
      <c r="AS122" s="1">
        <v>9.1579709999999999</v>
      </c>
      <c r="AT122" s="1">
        <v>3.7089620000000001</v>
      </c>
      <c r="AU122" s="1">
        <v>9.8379999999999995E-3</v>
      </c>
      <c r="AV122" s="111">
        <f t="shared" si="8"/>
        <v>41.787931999999998</v>
      </c>
      <c r="AW122" s="1">
        <f t="shared" si="9"/>
        <v>0</v>
      </c>
      <c r="AX122" s="1">
        <f t="shared" si="10"/>
        <v>0</v>
      </c>
      <c r="AY122" s="1">
        <f t="shared" si="11"/>
        <v>0</v>
      </c>
      <c r="AZ122" s="1">
        <f t="shared" si="12"/>
        <v>9.1964570000000005</v>
      </c>
      <c r="BA122" s="1">
        <f t="shared" si="13"/>
        <v>3.7218249999999999</v>
      </c>
      <c r="BB122" s="126">
        <f t="shared" si="14"/>
        <v>1.0737E-2</v>
      </c>
    </row>
    <row r="123" spans="1:54" x14ac:dyDescent="0.3">
      <c r="A123" s="1">
        <v>117</v>
      </c>
      <c r="B123" s="1" t="s">
        <v>40</v>
      </c>
      <c r="C123" s="1">
        <v>976</v>
      </c>
      <c r="D123" s="1">
        <v>5000</v>
      </c>
      <c r="E123" s="1">
        <v>-24.119782000000001</v>
      </c>
      <c r="F123" s="1">
        <v>-706744.27850999997</v>
      </c>
      <c r="G123" s="1">
        <v>-547636.64393999998</v>
      </c>
      <c r="H123" s="1">
        <v>127.372721</v>
      </c>
      <c r="I123" s="1">
        <v>64.842903000000007</v>
      </c>
      <c r="J123" s="1">
        <v>18.871455999999998</v>
      </c>
      <c r="K123" s="1">
        <v>2.400299</v>
      </c>
      <c r="L123" s="1">
        <v>2.5390739999999998</v>
      </c>
      <c r="M123" s="111">
        <v>100</v>
      </c>
      <c r="N123" s="1">
        <v>45.094493999999997</v>
      </c>
      <c r="O123" s="1">
        <v>0.202651</v>
      </c>
      <c r="P123" s="1">
        <v>54.702854000000002</v>
      </c>
      <c r="Q123" s="1">
        <v>0</v>
      </c>
      <c r="R123" s="111">
        <v>50.536512999999999</v>
      </c>
      <c r="S123" s="1">
        <v>0.43398900000000001</v>
      </c>
      <c r="T123" s="1">
        <v>17.598524999999999</v>
      </c>
      <c r="U123" s="1">
        <v>5.4419999999999998E-3</v>
      </c>
      <c r="V123" s="1">
        <v>8.5428149999999992</v>
      </c>
      <c r="W123" s="1">
        <v>0.399202</v>
      </c>
      <c r="X123" s="1">
        <v>1.288456</v>
      </c>
      <c r="Y123" s="1">
        <v>4.4442409999999999</v>
      </c>
      <c r="Z123" s="1">
        <v>3.837736</v>
      </c>
      <c r="AA123" s="1">
        <v>7.2078090000000001</v>
      </c>
      <c r="AB123" s="1">
        <v>0.774841</v>
      </c>
      <c r="AC123" s="1">
        <v>4.9304309999999996</v>
      </c>
      <c r="AD123" s="1">
        <v>0</v>
      </c>
      <c r="AE123" s="1">
        <v>0</v>
      </c>
      <c r="AF123" s="1">
        <v>0</v>
      </c>
      <c r="AG123" s="1">
        <v>0</v>
      </c>
      <c r="AH123" s="111">
        <v>0.150759</v>
      </c>
      <c r="AI123" s="1">
        <v>0</v>
      </c>
      <c r="AJ123" s="1">
        <v>0</v>
      </c>
      <c r="AK123" s="1">
        <v>0</v>
      </c>
      <c r="AL123" s="1">
        <v>3.8351999999999997E-2</v>
      </c>
      <c r="AM123" s="1">
        <v>1.2640999999999999E-2</v>
      </c>
      <c r="AN123" s="1">
        <v>8.9899999999999995E-4</v>
      </c>
      <c r="AO123" s="111">
        <v>41.781039999999997</v>
      </c>
      <c r="AP123" s="1">
        <v>0</v>
      </c>
      <c r="AQ123" s="1">
        <v>0</v>
      </c>
      <c r="AR123" s="1">
        <v>0</v>
      </c>
      <c r="AS123" s="1">
        <v>9.1948360000000005</v>
      </c>
      <c r="AT123" s="1">
        <v>3.7168009999999998</v>
      </c>
      <c r="AU123" s="1">
        <v>1.0178E-2</v>
      </c>
      <c r="AV123" s="111">
        <f t="shared" si="8"/>
        <v>41.931798999999998</v>
      </c>
      <c r="AW123" s="1">
        <f t="shared" si="9"/>
        <v>0</v>
      </c>
      <c r="AX123" s="1">
        <f t="shared" si="10"/>
        <v>0</v>
      </c>
      <c r="AY123" s="1">
        <f t="shared" si="11"/>
        <v>0</v>
      </c>
      <c r="AZ123" s="1">
        <f t="shared" si="12"/>
        <v>9.2331880000000002</v>
      </c>
      <c r="BA123" s="1">
        <f t="shared" si="13"/>
        <v>3.7294419999999997</v>
      </c>
      <c r="BB123" s="126">
        <f t="shared" si="14"/>
        <v>1.1077E-2</v>
      </c>
    </row>
    <row r="124" spans="1:54" x14ac:dyDescent="0.3">
      <c r="A124" s="1">
        <v>118</v>
      </c>
      <c r="B124" s="1" t="s">
        <v>40</v>
      </c>
      <c r="C124" s="1">
        <v>974</v>
      </c>
      <c r="D124" s="1">
        <v>5000</v>
      </c>
      <c r="E124" s="1">
        <v>-24.168178999999999</v>
      </c>
      <c r="F124" s="1">
        <v>-703743.620795</v>
      </c>
      <c r="G124" s="1">
        <v>-545594.50667300005</v>
      </c>
      <c r="H124" s="1">
        <v>126.808414</v>
      </c>
      <c r="I124" s="1">
        <v>64.554001999999997</v>
      </c>
      <c r="J124" s="1">
        <v>18.805629</v>
      </c>
      <c r="K124" s="1">
        <v>2.3986749999999999</v>
      </c>
      <c r="L124" s="1">
        <v>2.5521889999999998</v>
      </c>
      <c r="M124" s="111">
        <v>100</v>
      </c>
      <c r="N124" s="1">
        <v>44.909224000000002</v>
      </c>
      <c r="O124" s="1">
        <v>0.19937199999999999</v>
      </c>
      <c r="P124" s="1">
        <v>54.891404000000001</v>
      </c>
      <c r="Q124" s="1">
        <v>0</v>
      </c>
      <c r="R124" s="111">
        <v>50.603368000000003</v>
      </c>
      <c r="S124" s="1">
        <v>0.42436699999999999</v>
      </c>
      <c r="T124" s="1">
        <v>17.595551</v>
      </c>
      <c r="U124" s="1">
        <v>5.3940000000000004E-3</v>
      </c>
      <c r="V124" s="1">
        <v>8.5041869999999999</v>
      </c>
      <c r="W124" s="1">
        <v>0.40084900000000001</v>
      </c>
      <c r="X124" s="1">
        <v>1.250202</v>
      </c>
      <c r="Y124" s="1">
        <v>4.4043590000000004</v>
      </c>
      <c r="Z124" s="1">
        <v>3.8526530000000001</v>
      </c>
      <c r="AA124" s="1">
        <v>7.2375439999999998</v>
      </c>
      <c r="AB124" s="1">
        <v>0.77105000000000001</v>
      </c>
      <c r="AC124" s="1">
        <v>4.950475</v>
      </c>
      <c r="AD124" s="1">
        <v>0</v>
      </c>
      <c r="AE124" s="1">
        <v>0</v>
      </c>
      <c r="AF124" s="1">
        <v>0</v>
      </c>
      <c r="AG124" s="1">
        <v>0</v>
      </c>
      <c r="AH124" s="111">
        <v>0.147816</v>
      </c>
      <c r="AI124" s="1">
        <v>0</v>
      </c>
      <c r="AJ124" s="1">
        <v>0</v>
      </c>
      <c r="AK124" s="1">
        <v>0</v>
      </c>
      <c r="AL124" s="1">
        <v>3.823E-2</v>
      </c>
      <c r="AM124" s="1">
        <v>1.2426E-2</v>
      </c>
      <c r="AN124" s="1">
        <v>8.9899999999999995E-4</v>
      </c>
      <c r="AO124" s="111">
        <v>41.924902000000003</v>
      </c>
      <c r="AP124" s="1">
        <v>0</v>
      </c>
      <c r="AQ124" s="1">
        <v>0</v>
      </c>
      <c r="AR124" s="1">
        <v>0</v>
      </c>
      <c r="AS124" s="1">
        <v>9.2315649999999998</v>
      </c>
      <c r="AT124" s="1">
        <v>3.7244190000000001</v>
      </c>
      <c r="AU124" s="1">
        <v>1.0519000000000001E-2</v>
      </c>
      <c r="AV124" s="111">
        <f t="shared" si="8"/>
        <v>42.072718000000002</v>
      </c>
      <c r="AW124" s="1">
        <f t="shared" si="9"/>
        <v>0</v>
      </c>
      <c r="AX124" s="1">
        <f t="shared" si="10"/>
        <v>0</v>
      </c>
      <c r="AY124" s="1">
        <f t="shared" si="11"/>
        <v>0</v>
      </c>
      <c r="AZ124" s="1">
        <f t="shared" si="12"/>
        <v>9.2697950000000002</v>
      </c>
      <c r="BA124" s="1">
        <f t="shared" si="13"/>
        <v>3.7368450000000002</v>
      </c>
      <c r="BB124" s="126">
        <f t="shared" si="14"/>
        <v>1.1418000000000001E-2</v>
      </c>
    </row>
    <row r="125" spans="1:54" x14ac:dyDescent="0.3">
      <c r="A125" s="1">
        <v>119</v>
      </c>
      <c r="B125" s="1" t="s">
        <v>40</v>
      </c>
      <c r="C125" s="1">
        <v>972</v>
      </c>
      <c r="D125" s="1">
        <v>5000</v>
      </c>
      <c r="E125" s="1">
        <v>-24.216835</v>
      </c>
      <c r="F125" s="1">
        <v>-700796.53351500002</v>
      </c>
      <c r="G125" s="1">
        <v>-543592.82074</v>
      </c>
      <c r="H125" s="1">
        <v>126.252831</v>
      </c>
      <c r="I125" s="1">
        <v>64.270319000000001</v>
      </c>
      <c r="J125" s="1">
        <v>18.740940999999999</v>
      </c>
      <c r="K125" s="1">
        <v>2.3970690000000001</v>
      </c>
      <c r="L125" s="1">
        <v>2.5653139999999999</v>
      </c>
      <c r="M125" s="111">
        <v>100</v>
      </c>
      <c r="N125" s="1">
        <v>44.727134999999997</v>
      </c>
      <c r="O125" s="1">
        <v>0.19619800000000001</v>
      </c>
      <c r="P125" s="1">
        <v>55.076667</v>
      </c>
      <c r="Q125" s="1">
        <v>0</v>
      </c>
      <c r="R125" s="111">
        <v>50.670037999999998</v>
      </c>
      <c r="S125" s="1">
        <v>0.41496100000000002</v>
      </c>
      <c r="T125" s="1">
        <v>17.592129</v>
      </c>
      <c r="U125" s="1">
        <v>5.3460000000000001E-3</v>
      </c>
      <c r="V125" s="1">
        <v>8.4650569999999998</v>
      </c>
      <c r="W125" s="1">
        <v>0.40248099999999998</v>
      </c>
      <c r="X125" s="1">
        <v>1.21278</v>
      </c>
      <c r="Y125" s="1">
        <v>4.3650609999999999</v>
      </c>
      <c r="Z125" s="1">
        <v>3.867426</v>
      </c>
      <c r="AA125" s="1">
        <v>7.2670089999999998</v>
      </c>
      <c r="AB125" s="1">
        <v>0.76737100000000003</v>
      </c>
      <c r="AC125" s="1">
        <v>4.9703410000000003</v>
      </c>
      <c r="AD125" s="1">
        <v>0</v>
      </c>
      <c r="AE125" s="1">
        <v>0</v>
      </c>
      <c r="AF125" s="1">
        <v>0</v>
      </c>
      <c r="AG125" s="1">
        <v>0</v>
      </c>
      <c r="AH125" s="111">
        <v>0.14496100000000001</v>
      </c>
      <c r="AI125" s="1">
        <v>0</v>
      </c>
      <c r="AJ125" s="1">
        <v>0</v>
      </c>
      <c r="AK125" s="1">
        <v>0</v>
      </c>
      <c r="AL125" s="1">
        <v>3.8120000000000001E-2</v>
      </c>
      <c r="AM125" s="1">
        <v>1.2218E-2</v>
      </c>
      <c r="AN125" s="1">
        <v>8.9999999999999998E-4</v>
      </c>
      <c r="AO125" s="111">
        <v>42.065815999999998</v>
      </c>
      <c r="AP125" s="1">
        <v>0</v>
      </c>
      <c r="AQ125" s="1">
        <v>0</v>
      </c>
      <c r="AR125" s="1">
        <v>0</v>
      </c>
      <c r="AS125" s="1">
        <v>9.2681699999999996</v>
      </c>
      <c r="AT125" s="1">
        <v>3.7318220000000002</v>
      </c>
      <c r="AU125" s="1">
        <v>1.086E-2</v>
      </c>
      <c r="AV125" s="111">
        <f t="shared" si="8"/>
        <v>42.210777</v>
      </c>
      <c r="AW125" s="1">
        <f t="shared" si="9"/>
        <v>0</v>
      </c>
      <c r="AX125" s="1">
        <f t="shared" si="10"/>
        <v>0</v>
      </c>
      <c r="AY125" s="1">
        <f t="shared" si="11"/>
        <v>0</v>
      </c>
      <c r="AZ125" s="1">
        <f t="shared" si="12"/>
        <v>9.3062899999999988</v>
      </c>
      <c r="BA125" s="1">
        <f t="shared" si="13"/>
        <v>3.74404</v>
      </c>
      <c r="BB125" s="126">
        <f t="shared" si="14"/>
        <v>1.176E-2</v>
      </c>
    </row>
    <row r="126" spans="1:54" x14ac:dyDescent="0.3">
      <c r="A126" s="1">
        <v>120</v>
      </c>
      <c r="B126" s="1" t="s">
        <v>40</v>
      </c>
      <c r="C126" s="1">
        <v>970</v>
      </c>
      <c r="D126" s="1">
        <v>5000</v>
      </c>
      <c r="E126" s="1">
        <v>-24.265754000000001</v>
      </c>
      <c r="F126" s="1">
        <v>-697901.36854399997</v>
      </c>
      <c r="G126" s="1">
        <v>-541630.33192100003</v>
      </c>
      <c r="H126" s="1">
        <v>125.705697</v>
      </c>
      <c r="I126" s="1">
        <v>63.991689000000001</v>
      </c>
      <c r="J126" s="1">
        <v>18.677358000000002</v>
      </c>
      <c r="K126" s="1">
        <v>2.3954810000000002</v>
      </c>
      <c r="L126" s="1">
        <v>2.578449</v>
      </c>
      <c r="M126" s="111">
        <v>100</v>
      </c>
      <c r="N126" s="1">
        <v>44.548127000000001</v>
      </c>
      <c r="O126" s="1">
        <v>0.19312399999999999</v>
      </c>
      <c r="P126" s="1">
        <v>55.258749000000002</v>
      </c>
      <c r="Q126" s="1">
        <v>0</v>
      </c>
      <c r="R126" s="111">
        <v>50.736539</v>
      </c>
      <c r="S126" s="1">
        <v>0.40576600000000002</v>
      </c>
      <c r="T126" s="1">
        <v>17.588263000000001</v>
      </c>
      <c r="U126" s="1">
        <v>5.2979999999999998E-3</v>
      </c>
      <c r="V126" s="1">
        <v>8.4254230000000003</v>
      </c>
      <c r="W126" s="1">
        <v>0.40409800000000001</v>
      </c>
      <c r="X126" s="1">
        <v>1.176177</v>
      </c>
      <c r="Y126" s="1">
        <v>4.3263360000000004</v>
      </c>
      <c r="Z126" s="1">
        <v>3.8820570000000001</v>
      </c>
      <c r="AA126" s="1">
        <v>7.2962100000000003</v>
      </c>
      <c r="AB126" s="1">
        <v>0.76380199999999998</v>
      </c>
      <c r="AC126" s="1">
        <v>4.9900320000000002</v>
      </c>
      <c r="AD126" s="1">
        <v>0</v>
      </c>
      <c r="AE126" s="1">
        <v>0</v>
      </c>
      <c r="AF126" s="1">
        <v>0</v>
      </c>
      <c r="AG126" s="1">
        <v>0</v>
      </c>
      <c r="AH126" s="111">
        <v>0.14219000000000001</v>
      </c>
      <c r="AI126" s="1">
        <v>0</v>
      </c>
      <c r="AJ126" s="1">
        <v>0</v>
      </c>
      <c r="AK126" s="1">
        <v>0</v>
      </c>
      <c r="AL126" s="1">
        <v>3.8018999999999997E-2</v>
      </c>
      <c r="AM126" s="1">
        <v>1.2015E-2</v>
      </c>
      <c r="AN126" s="1">
        <v>8.9999999999999998E-4</v>
      </c>
      <c r="AO126" s="111">
        <v>42.203870000000002</v>
      </c>
      <c r="AP126" s="1">
        <v>0</v>
      </c>
      <c r="AQ126" s="1">
        <v>0</v>
      </c>
      <c r="AR126" s="1">
        <v>0</v>
      </c>
      <c r="AS126" s="1">
        <v>9.3046609999999994</v>
      </c>
      <c r="AT126" s="1">
        <v>3.739017</v>
      </c>
      <c r="AU126" s="1">
        <v>1.1200999999999999E-2</v>
      </c>
      <c r="AV126" s="111">
        <f t="shared" si="8"/>
        <v>42.346060000000001</v>
      </c>
      <c r="AW126" s="1">
        <f t="shared" si="9"/>
        <v>0</v>
      </c>
      <c r="AX126" s="1">
        <f t="shared" si="10"/>
        <v>0</v>
      </c>
      <c r="AY126" s="1">
        <f t="shared" si="11"/>
        <v>0</v>
      </c>
      <c r="AZ126" s="1">
        <f t="shared" si="12"/>
        <v>9.3426799999999997</v>
      </c>
      <c r="BA126" s="1">
        <f t="shared" si="13"/>
        <v>3.7510319999999999</v>
      </c>
      <c r="BB126" s="126">
        <f t="shared" si="14"/>
        <v>1.2100999999999999E-2</v>
      </c>
    </row>
    <row r="127" spans="1:54" x14ac:dyDescent="0.3">
      <c r="A127" s="1">
        <v>121</v>
      </c>
      <c r="B127" s="1" t="s">
        <v>40</v>
      </c>
      <c r="C127" s="1">
        <v>968</v>
      </c>
      <c r="D127" s="1">
        <v>5000</v>
      </c>
      <c r="E127" s="1">
        <v>-24.31494</v>
      </c>
      <c r="F127" s="1">
        <v>-695056.54618900002</v>
      </c>
      <c r="G127" s="1">
        <v>-539705.83800700004</v>
      </c>
      <c r="H127" s="1">
        <v>125.166747</v>
      </c>
      <c r="I127" s="1">
        <v>63.717956000000001</v>
      </c>
      <c r="J127" s="1">
        <v>18.614844999999999</v>
      </c>
      <c r="K127" s="1">
        <v>2.3939089999999998</v>
      </c>
      <c r="L127" s="1">
        <v>2.5915949999999999</v>
      </c>
      <c r="M127" s="111">
        <v>100</v>
      </c>
      <c r="N127" s="1">
        <v>44.372104</v>
      </c>
      <c r="O127" s="1">
        <v>0.19014700000000001</v>
      </c>
      <c r="P127" s="1">
        <v>55.437748999999997</v>
      </c>
      <c r="Q127" s="1">
        <v>0</v>
      </c>
      <c r="R127" s="111">
        <v>50.802881999999997</v>
      </c>
      <c r="S127" s="1">
        <v>0.39677600000000002</v>
      </c>
      <c r="T127" s="1">
        <v>17.583957999999999</v>
      </c>
      <c r="U127" s="1">
        <v>5.2490000000000002E-3</v>
      </c>
      <c r="V127" s="1">
        <v>8.3852860000000007</v>
      </c>
      <c r="W127" s="1">
        <v>0.40570099999999998</v>
      </c>
      <c r="X127" s="1">
        <v>1.140377</v>
      </c>
      <c r="Y127" s="1">
        <v>4.2881739999999997</v>
      </c>
      <c r="Z127" s="1">
        <v>3.89655</v>
      </c>
      <c r="AA127" s="1">
        <v>7.3251540000000004</v>
      </c>
      <c r="AB127" s="1">
        <v>0.76034100000000004</v>
      </c>
      <c r="AC127" s="1">
        <v>5.0095530000000004</v>
      </c>
      <c r="AD127" s="1">
        <v>0</v>
      </c>
      <c r="AE127" s="1">
        <v>0</v>
      </c>
      <c r="AF127" s="1">
        <v>0</v>
      </c>
      <c r="AG127" s="1">
        <v>0</v>
      </c>
      <c r="AH127" s="111">
        <v>0.13950000000000001</v>
      </c>
      <c r="AI127" s="1">
        <v>0</v>
      </c>
      <c r="AJ127" s="1">
        <v>0</v>
      </c>
      <c r="AK127" s="1">
        <v>0</v>
      </c>
      <c r="AL127" s="1">
        <v>3.7928000000000003E-2</v>
      </c>
      <c r="AM127" s="1">
        <v>1.1818E-2</v>
      </c>
      <c r="AN127" s="1">
        <v>9.01E-4</v>
      </c>
      <c r="AO127" s="111">
        <v>42.339148000000002</v>
      </c>
      <c r="AP127" s="1">
        <v>0</v>
      </c>
      <c r="AQ127" s="1">
        <v>0</v>
      </c>
      <c r="AR127" s="1">
        <v>0</v>
      </c>
      <c r="AS127" s="1">
        <v>9.3410489999999999</v>
      </c>
      <c r="AT127" s="1">
        <v>3.7460089999999999</v>
      </c>
      <c r="AU127" s="1">
        <v>1.1542E-2</v>
      </c>
      <c r="AV127" s="111">
        <f t="shared" si="8"/>
        <v>42.478648</v>
      </c>
      <c r="AW127" s="1">
        <f t="shared" si="9"/>
        <v>0</v>
      </c>
      <c r="AX127" s="1">
        <f t="shared" si="10"/>
        <v>0</v>
      </c>
      <c r="AY127" s="1">
        <f t="shared" si="11"/>
        <v>0</v>
      </c>
      <c r="AZ127" s="1">
        <f t="shared" si="12"/>
        <v>9.3789770000000008</v>
      </c>
      <c r="BA127" s="1">
        <f t="shared" si="13"/>
        <v>3.7578269999999998</v>
      </c>
      <c r="BB127" s="126">
        <f t="shared" si="14"/>
        <v>1.2443000000000001E-2</v>
      </c>
    </row>
    <row r="128" spans="1:54" x14ac:dyDescent="0.3">
      <c r="A128" s="1">
        <v>122</v>
      </c>
      <c r="B128" s="1" t="s">
        <v>40</v>
      </c>
      <c r="C128" s="1">
        <v>966</v>
      </c>
      <c r="D128" s="1">
        <v>5000</v>
      </c>
      <c r="E128" s="1">
        <v>-24.364397</v>
      </c>
      <c r="F128" s="1">
        <v>-692260.55287699995</v>
      </c>
      <c r="G128" s="1">
        <v>-537818.18704600004</v>
      </c>
      <c r="H128" s="1">
        <v>124.63573100000001</v>
      </c>
      <c r="I128" s="1">
        <v>63.448968999999998</v>
      </c>
      <c r="J128" s="1">
        <v>18.553370000000001</v>
      </c>
      <c r="K128" s="1">
        <v>2.3923540000000001</v>
      </c>
      <c r="L128" s="1">
        <v>2.6047530000000001</v>
      </c>
      <c r="M128" s="111">
        <v>100</v>
      </c>
      <c r="N128" s="1">
        <v>44.198974999999997</v>
      </c>
      <c r="O128" s="1">
        <v>0.18726100000000001</v>
      </c>
      <c r="P128" s="1">
        <v>55.613764000000003</v>
      </c>
      <c r="Q128" s="1">
        <v>0</v>
      </c>
      <c r="R128" s="111">
        <v>50.869078999999999</v>
      </c>
      <c r="S128" s="1">
        <v>0.387988</v>
      </c>
      <c r="T128" s="1">
        <v>17.579218000000001</v>
      </c>
      <c r="U128" s="1">
        <v>5.1999999999999998E-3</v>
      </c>
      <c r="V128" s="1">
        <v>8.3446429999999996</v>
      </c>
      <c r="W128" s="1">
        <v>0.40728999999999999</v>
      </c>
      <c r="X128" s="1">
        <v>1.1053679999999999</v>
      </c>
      <c r="Y128" s="1">
        <v>4.2505660000000001</v>
      </c>
      <c r="Z128" s="1">
        <v>3.9109080000000001</v>
      </c>
      <c r="AA128" s="1">
        <v>7.353847</v>
      </c>
      <c r="AB128" s="1">
        <v>0.75698699999999997</v>
      </c>
      <c r="AC128" s="1">
        <v>5.0289070000000002</v>
      </c>
      <c r="AD128" s="1">
        <v>0</v>
      </c>
      <c r="AE128" s="1">
        <v>0</v>
      </c>
      <c r="AF128" s="1">
        <v>0</v>
      </c>
      <c r="AG128" s="1">
        <v>0</v>
      </c>
      <c r="AH128" s="111">
        <v>0.13688800000000001</v>
      </c>
      <c r="AI128" s="1">
        <v>0</v>
      </c>
      <c r="AJ128" s="1">
        <v>0</v>
      </c>
      <c r="AK128" s="1">
        <v>0</v>
      </c>
      <c r="AL128" s="1">
        <v>3.7844999999999997E-2</v>
      </c>
      <c r="AM128" s="1">
        <v>1.1625999999999999E-2</v>
      </c>
      <c r="AN128" s="1">
        <v>9.0200000000000002E-4</v>
      </c>
      <c r="AO128" s="111">
        <v>42.471733</v>
      </c>
      <c r="AP128" s="1">
        <v>0</v>
      </c>
      <c r="AQ128" s="1">
        <v>0</v>
      </c>
      <c r="AR128" s="1">
        <v>0</v>
      </c>
      <c r="AS128" s="1">
        <v>9.3773440000000008</v>
      </c>
      <c r="AT128" s="1">
        <v>3.7528039999999998</v>
      </c>
      <c r="AU128" s="1">
        <v>1.1885E-2</v>
      </c>
      <c r="AV128" s="111">
        <f t="shared" si="8"/>
        <v>42.608620999999999</v>
      </c>
      <c r="AW128" s="1">
        <f t="shared" si="9"/>
        <v>0</v>
      </c>
      <c r="AX128" s="1">
        <f t="shared" si="10"/>
        <v>0</v>
      </c>
      <c r="AY128" s="1">
        <f t="shared" si="11"/>
        <v>0</v>
      </c>
      <c r="AZ128" s="1">
        <f t="shared" si="12"/>
        <v>9.4151890000000016</v>
      </c>
      <c r="BA128" s="1">
        <f t="shared" si="13"/>
        <v>3.7644299999999999</v>
      </c>
      <c r="BB128" s="126">
        <f t="shared" si="14"/>
        <v>1.2787E-2</v>
      </c>
    </row>
    <row r="129" spans="1:54" x14ac:dyDescent="0.3">
      <c r="A129" s="1">
        <v>123</v>
      </c>
      <c r="B129" s="1" t="s">
        <v>40</v>
      </c>
      <c r="C129" s="1">
        <v>964</v>
      </c>
      <c r="D129" s="1">
        <v>5000</v>
      </c>
      <c r="E129" s="1">
        <v>-24.414127000000001</v>
      </c>
      <c r="F129" s="1">
        <v>-689511.93891799997</v>
      </c>
      <c r="G129" s="1">
        <v>-535966.27563399996</v>
      </c>
      <c r="H129" s="1">
        <v>124.11240599999999</v>
      </c>
      <c r="I129" s="1">
        <v>63.184584999999998</v>
      </c>
      <c r="J129" s="1">
        <v>18.492902000000001</v>
      </c>
      <c r="K129" s="1">
        <v>2.3908149999999999</v>
      </c>
      <c r="L129" s="1">
        <v>2.6179230000000002</v>
      </c>
      <c r="M129" s="111">
        <v>100</v>
      </c>
      <c r="N129" s="1">
        <v>44.028649999999999</v>
      </c>
      <c r="O129" s="1">
        <v>0.18446399999999999</v>
      </c>
      <c r="P129" s="1">
        <v>55.786886000000003</v>
      </c>
      <c r="Q129" s="1">
        <v>0</v>
      </c>
      <c r="R129" s="111">
        <v>50.935138999999999</v>
      </c>
      <c r="S129" s="1">
        <v>0.37939499999999998</v>
      </c>
      <c r="T129" s="1">
        <v>17.574048999999999</v>
      </c>
      <c r="U129" s="1">
        <v>5.1510000000000002E-3</v>
      </c>
      <c r="V129" s="1">
        <v>8.3034940000000006</v>
      </c>
      <c r="W129" s="1">
        <v>0.40886600000000001</v>
      </c>
      <c r="X129" s="1">
        <v>1.071137</v>
      </c>
      <c r="Y129" s="1">
        <v>4.2135020000000001</v>
      </c>
      <c r="Z129" s="1">
        <v>3.9251339999999999</v>
      </c>
      <c r="AA129" s="1">
        <v>7.3822950000000001</v>
      </c>
      <c r="AB129" s="1">
        <v>0.75373699999999999</v>
      </c>
      <c r="AC129" s="1">
        <v>5.0480999999999998</v>
      </c>
      <c r="AD129" s="1">
        <v>0</v>
      </c>
      <c r="AE129" s="1">
        <v>0</v>
      </c>
      <c r="AF129" s="1">
        <v>0</v>
      </c>
      <c r="AG129" s="1">
        <v>0</v>
      </c>
      <c r="AH129" s="111">
        <v>0.134352</v>
      </c>
      <c r="AI129" s="1">
        <v>0</v>
      </c>
      <c r="AJ129" s="1">
        <v>0</v>
      </c>
      <c r="AK129" s="1">
        <v>0</v>
      </c>
      <c r="AL129" s="1">
        <v>3.7768999999999997E-2</v>
      </c>
      <c r="AM129" s="1">
        <v>1.1440000000000001E-2</v>
      </c>
      <c r="AN129" s="1">
        <v>9.0300000000000005E-4</v>
      </c>
      <c r="AO129" s="111">
        <v>42.601699000000004</v>
      </c>
      <c r="AP129" s="1">
        <v>0</v>
      </c>
      <c r="AQ129" s="1">
        <v>0</v>
      </c>
      <c r="AR129" s="1">
        <v>0</v>
      </c>
      <c r="AS129" s="1">
        <v>9.4135519999999993</v>
      </c>
      <c r="AT129" s="1">
        <v>3.7594069999999999</v>
      </c>
      <c r="AU129" s="1">
        <v>1.2227999999999999E-2</v>
      </c>
      <c r="AV129" s="111">
        <f t="shared" si="8"/>
        <v>42.736051000000003</v>
      </c>
      <c r="AW129" s="1">
        <f t="shared" si="9"/>
        <v>0</v>
      </c>
      <c r="AX129" s="1">
        <f t="shared" si="10"/>
        <v>0</v>
      </c>
      <c r="AY129" s="1">
        <f t="shared" si="11"/>
        <v>0</v>
      </c>
      <c r="AZ129" s="1">
        <f t="shared" si="12"/>
        <v>9.4513210000000001</v>
      </c>
      <c r="BA129" s="1">
        <f t="shared" si="13"/>
        <v>3.7708469999999998</v>
      </c>
      <c r="BB129" s="126">
        <f t="shared" si="14"/>
        <v>1.3130999999999999E-2</v>
      </c>
    </row>
    <row r="130" spans="1:54" x14ac:dyDescent="0.3">
      <c r="A130" s="1">
        <v>124</v>
      </c>
      <c r="B130" s="1" t="s">
        <v>40</v>
      </c>
      <c r="C130" s="1">
        <v>962</v>
      </c>
      <c r="D130" s="1">
        <v>5000</v>
      </c>
      <c r="E130" s="1">
        <v>-24.464134000000001</v>
      </c>
      <c r="F130" s="1">
        <v>-686809.31631599995</v>
      </c>
      <c r="G130" s="1">
        <v>-534149.04725800001</v>
      </c>
      <c r="H130" s="1">
        <v>123.596542</v>
      </c>
      <c r="I130" s="1">
        <v>62.924664</v>
      </c>
      <c r="J130" s="1">
        <v>18.433411</v>
      </c>
      <c r="K130" s="1">
        <v>2.3892920000000002</v>
      </c>
      <c r="L130" s="1">
        <v>2.6311059999999999</v>
      </c>
      <c r="M130" s="111">
        <v>100</v>
      </c>
      <c r="N130" s="1">
        <v>43.861046999999999</v>
      </c>
      <c r="O130" s="1">
        <v>0.18174999999999999</v>
      </c>
      <c r="P130" s="1">
        <v>55.957203</v>
      </c>
      <c r="Q130" s="1">
        <v>0</v>
      </c>
      <c r="R130" s="111">
        <v>51.001074000000003</v>
      </c>
      <c r="S130" s="1">
        <v>0.37099300000000002</v>
      </c>
      <c r="T130" s="1">
        <v>17.568456999999999</v>
      </c>
      <c r="U130" s="1">
        <v>5.1019999999999998E-3</v>
      </c>
      <c r="V130" s="1">
        <v>8.2618399999999994</v>
      </c>
      <c r="W130" s="1">
        <v>0.41042800000000002</v>
      </c>
      <c r="X130" s="1">
        <v>1.0376700000000001</v>
      </c>
      <c r="Y130" s="1">
        <v>4.1769730000000003</v>
      </c>
      <c r="Z130" s="1">
        <v>3.9392309999999999</v>
      </c>
      <c r="AA130" s="1">
        <v>7.4105049999999997</v>
      </c>
      <c r="AB130" s="1">
        <v>0.75059200000000004</v>
      </c>
      <c r="AC130" s="1">
        <v>5.0671350000000004</v>
      </c>
      <c r="AD130" s="1">
        <v>0</v>
      </c>
      <c r="AE130" s="1">
        <v>0</v>
      </c>
      <c r="AF130" s="1">
        <v>0</v>
      </c>
      <c r="AG130" s="1">
        <v>0</v>
      </c>
      <c r="AH130" s="111">
        <v>0.13188800000000001</v>
      </c>
      <c r="AI130" s="1">
        <v>0</v>
      </c>
      <c r="AJ130" s="1">
        <v>0</v>
      </c>
      <c r="AK130" s="1">
        <v>0</v>
      </c>
      <c r="AL130" s="1">
        <v>3.7699999999999997E-2</v>
      </c>
      <c r="AM130" s="1">
        <v>1.1259E-2</v>
      </c>
      <c r="AN130" s="1">
        <v>9.0399999999999996E-4</v>
      </c>
      <c r="AO130" s="111">
        <v>42.729121999999997</v>
      </c>
      <c r="AP130" s="1">
        <v>0</v>
      </c>
      <c r="AQ130" s="1">
        <v>0</v>
      </c>
      <c r="AR130" s="1">
        <v>0</v>
      </c>
      <c r="AS130" s="1">
        <v>9.4496830000000003</v>
      </c>
      <c r="AT130" s="1">
        <v>3.7658239999999998</v>
      </c>
      <c r="AU130" s="1">
        <v>1.2572E-2</v>
      </c>
      <c r="AV130" s="111">
        <f t="shared" si="8"/>
        <v>42.861009999999993</v>
      </c>
      <c r="AW130" s="1">
        <f t="shared" si="9"/>
        <v>0</v>
      </c>
      <c r="AX130" s="1">
        <f t="shared" si="10"/>
        <v>0</v>
      </c>
      <c r="AY130" s="1">
        <f t="shared" si="11"/>
        <v>0</v>
      </c>
      <c r="AZ130" s="1">
        <f t="shared" si="12"/>
        <v>9.4873829999999995</v>
      </c>
      <c r="BA130" s="1">
        <f t="shared" si="13"/>
        <v>3.7770829999999997</v>
      </c>
      <c r="BB130" s="126">
        <f t="shared" si="14"/>
        <v>1.3476E-2</v>
      </c>
    </row>
    <row r="131" spans="1:54" x14ac:dyDescent="0.3">
      <c r="A131" s="1">
        <v>125</v>
      </c>
      <c r="B131" s="1" t="s">
        <v>40</v>
      </c>
      <c r="C131" s="1">
        <v>960</v>
      </c>
      <c r="D131" s="1">
        <v>5000</v>
      </c>
      <c r="E131" s="1">
        <v>-24.514422</v>
      </c>
      <c r="F131" s="1">
        <v>-684151.35660900001</v>
      </c>
      <c r="G131" s="1">
        <v>-532365.490644</v>
      </c>
      <c r="H131" s="1">
        <v>123.087918</v>
      </c>
      <c r="I131" s="1">
        <v>62.669077000000001</v>
      </c>
      <c r="J131" s="1">
        <v>18.374867999999999</v>
      </c>
      <c r="K131" s="1">
        <v>2.3877830000000002</v>
      </c>
      <c r="L131" s="1">
        <v>2.6443029999999998</v>
      </c>
      <c r="M131" s="111">
        <v>100</v>
      </c>
      <c r="N131" s="1">
        <v>43.696084999999997</v>
      </c>
      <c r="O131" s="1">
        <v>0.179117</v>
      </c>
      <c r="P131" s="1">
        <v>56.124797999999998</v>
      </c>
      <c r="Q131" s="1">
        <v>0</v>
      </c>
      <c r="R131" s="111">
        <v>51.066890000000001</v>
      </c>
      <c r="S131" s="1">
        <v>0.36277799999999999</v>
      </c>
      <c r="T131" s="1">
        <v>17.562446999999999</v>
      </c>
      <c r="U131" s="1">
        <v>5.0520000000000001E-3</v>
      </c>
      <c r="V131" s="1">
        <v>8.2196809999999996</v>
      </c>
      <c r="W131" s="1">
        <v>0.41197699999999998</v>
      </c>
      <c r="X131" s="1">
        <v>1.004955</v>
      </c>
      <c r="Y131" s="1">
        <v>4.1409700000000003</v>
      </c>
      <c r="Z131" s="1">
        <v>3.9532029999999998</v>
      </c>
      <c r="AA131" s="1">
        <v>7.4384810000000003</v>
      </c>
      <c r="AB131" s="1">
        <v>0.74754799999999999</v>
      </c>
      <c r="AC131" s="1">
        <v>5.0860159999999999</v>
      </c>
      <c r="AD131" s="1">
        <v>0</v>
      </c>
      <c r="AE131" s="1">
        <v>0</v>
      </c>
      <c r="AF131" s="1">
        <v>0</v>
      </c>
      <c r="AG131" s="1">
        <v>0</v>
      </c>
      <c r="AH131" s="111">
        <v>0.129494</v>
      </c>
      <c r="AI131" s="1">
        <v>0</v>
      </c>
      <c r="AJ131" s="1">
        <v>0</v>
      </c>
      <c r="AK131" s="1">
        <v>0</v>
      </c>
      <c r="AL131" s="1">
        <v>3.7636999999999997E-2</v>
      </c>
      <c r="AM131" s="1">
        <v>1.1082E-2</v>
      </c>
      <c r="AN131" s="1">
        <v>9.0499999999999999E-4</v>
      </c>
      <c r="AO131" s="111">
        <v>42.854081000000001</v>
      </c>
      <c r="AP131" s="1">
        <v>0</v>
      </c>
      <c r="AQ131" s="1">
        <v>0</v>
      </c>
      <c r="AR131" s="1">
        <v>0</v>
      </c>
      <c r="AS131" s="1">
        <v>9.4857410000000009</v>
      </c>
      <c r="AT131" s="1">
        <v>3.7720590000000001</v>
      </c>
      <c r="AU131" s="1">
        <v>1.2918000000000001E-2</v>
      </c>
      <c r="AV131" s="111">
        <f t="shared" si="8"/>
        <v>42.983575000000002</v>
      </c>
      <c r="AW131" s="1">
        <f t="shared" si="9"/>
        <v>0</v>
      </c>
      <c r="AX131" s="1">
        <f t="shared" si="10"/>
        <v>0</v>
      </c>
      <c r="AY131" s="1">
        <f t="shared" si="11"/>
        <v>0</v>
      </c>
      <c r="AZ131" s="1">
        <f t="shared" si="12"/>
        <v>9.523378000000001</v>
      </c>
      <c r="BA131" s="1">
        <f t="shared" si="13"/>
        <v>3.7831410000000001</v>
      </c>
      <c r="BB131" s="126">
        <f t="shared" si="14"/>
        <v>1.3823E-2</v>
      </c>
    </row>
    <row r="132" spans="1:54" x14ac:dyDescent="0.3">
      <c r="A132" s="1">
        <v>126</v>
      </c>
      <c r="B132" s="1" t="s">
        <v>40</v>
      </c>
      <c r="C132" s="1">
        <v>958</v>
      </c>
      <c r="D132" s="1">
        <v>5000</v>
      </c>
      <c r="E132" s="1">
        <v>-24.564992</v>
      </c>
      <c r="F132" s="1">
        <v>-681536.78870399995</v>
      </c>
      <c r="G132" s="1">
        <v>-530614.63812599995</v>
      </c>
      <c r="H132" s="1">
        <v>122.586322</v>
      </c>
      <c r="I132" s="1">
        <v>62.417696999999997</v>
      </c>
      <c r="J132" s="1">
        <v>18.317246000000001</v>
      </c>
      <c r="K132" s="1">
        <v>2.3862890000000001</v>
      </c>
      <c r="L132" s="1">
        <v>2.6575139999999999</v>
      </c>
      <c r="M132" s="111">
        <v>100</v>
      </c>
      <c r="N132" s="1">
        <v>43.533686000000003</v>
      </c>
      <c r="O132" s="1">
        <v>0.176561</v>
      </c>
      <c r="P132" s="1">
        <v>56.289752999999997</v>
      </c>
      <c r="Q132" s="1">
        <v>0</v>
      </c>
      <c r="R132" s="111">
        <v>51.132595999999999</v>
      </c>
      <c r="S132" s="1">
        <v>0.35474499999999998</v>
      </c>
      <c r="T132" s="1">
        <v>17.556025999999999</v>
      </c>
      <c r="U132" s="1">
        <v>5.0020000000000004E-3</v>
      </c>
      <c r="V132" s="1">
        <v>8.1770180000000003</v>
      </c>
      <c r="W132" s="1">
        <v>0.41351399999999999</v>
      </c>
      <c r="X132" s="1">
        <v>0.97298099999999998</v>
      </c>
      <c r="Y132" s="1">
        <v>4.1054849999999998</v>
      </c>
      <c r="Z132" s="1">
        <v>3.9670510000000001</v>
      </c>
      <c r="AA132" s="1">
        <v>7.4662300000000004</v>
      </c>
      <c r="AB132" s="1">
        <v>0.74460599999999999</v>
      </c>
      <c r="AC132" s="1">
        <v>5.1047469999999997</v>
      </c>
      <c r="AD132" s="1">
        <v>0</v>
      </c>
      <c r="AE132" s="1">
        <v>0</v>
      </c>
      <c r="AF132" s="1">
        <v>0</v>
      </c>
      <c r="AG132" s="1">
        <v>0</v>
      </c>
      <c r="AH132" s="111">
        <v>0.127168</v>
      </c>
      <c r="AI132" s="1">
        <v>0</v>
      </c>
      <c r="AJ132" s="1">
        <v>0</v>
      </c>
      <c r="AK132" s="1">
        <v>0</v>
      </c>
      <c r="AL132" s="1">
        <v>3.7576999999999999E-2</v>
      </c>
      <c r="AM132" s="1">
        <v>1.091E-2</v>
      </c>
      <c r="AN132" s="1">
        <v>9.0600000000000001E-4</v>
      </c>
      <c r="AO132" s="111">
        <v>42.976635000000002</v>
      </c>
      <c r="AP132" s="1">
        <v>0</v>
      </c>
      <c r="AQ132" s="1">
        <v>0</v>
      </c>
      <c r="AR132" s="1">
        <v>0</v>
      </c>
      <c r="AS132" s="1">
        <v>9.5217340000000004</v>
      </c>
      <c r="AT132" s="1">
        <v>3.7781180000000001</v>
      </c>
      <c r="AU132" s="1">
        <v>1.3264E-2</v>
      </c>
      <c r="AV132" s="111">
        <f t="shared" si="8"/>
        <v>43.103802999999999</v>
      </c>
      <c r="AW132" s="1">
        <f t="shared" si="9"/>
        <v>0</v>
      </c>
      <c r="AX132" s="1">
        <f t="shared" si="10"/>
        <v>0</v>
      </c>
      <c r="AY132" s="1">
        <f t="shared" si="11"/>
        <v>0</v>
      </c>
      <c r="AZ132" s="1">
        <f t="shared" si="12"/>
        <v>9.559311000000001</v>
      </c>
      <c r="BA132" s="1">
        <f t="shared" si="13"/>
        <v>3.7890280000000001</v>
      </c>
      <c r="BB132" s="126">
        <f t="shared" si="14"/>
        <v>1.417E-2</v>
      </c>
    </row>
    <row r="133" spans="1:54" x14ac:dyDescent="0.3">
      <c r="A133" s="1">
        <v>127</v>
      </c>
      <c r="B133" s="1" t="s">
        <v>40</v>
      </c>
      <c r="C133" s="1">
        <v>956</v>
      </c>
      <c r="D133" s="1">
        <v>5000</v>
      </c>
      <c r="E133" s="1">
        <v>-24.615846999999999</v>
      </c>
      <c r="F133" s="1">
        <v>-678964.396725</v>
      </c>
      <c r="G133" s="1">
        <v>-528895.56399299996</v>
      </c>
      <c r="H133" s="1">
        <v>122.091553</v>
      </c>
      <c r="I133" s="1">
        <v>62.170403</v>
      </c>
      <c r="J133" s="1">
        <v>18.260518999999999</v>
      </c>
      <c r="K133" s="1">
        <v>2.3848090000000002</v>
      </c>
      <c r="L133" s="1">
        <v>2.6707399999999999</v>
      </c>
      <c r="M133" s="111">
        <v>100</v>
      </c>
      <c r="N133" s="1">
        <v>43.373778999999999</v>
      </c>
      <c r="O133" s="1">
        <v>0.17407800000000001</v>
      </c>
      <c r="P133" s="1">
        <v>56.452143</v>
      </c>
      <c r="Q133" s="1">
        <v>0</v>
      </c>
      <c r="R133" s="111">
        <v>51.198197</v>
      </c>
      <c r="S133" s="1">
        <v>0.346889</v>
      </c>
      <c r="T133" s="1">
        <v>17.549202000000001</v>
      </c>
      <c r="U133" s="1">
        <v>4.9519999999999998E-3</v>
      </c>
      <c r="V133" s="1">
        <v>8.1338519999999992</v>
      </c>
      <c r="W133" s="1">
        <v>0.41503899999999999</v>
      </c>
      <c r="X133" s="1">
        <v>0.94173300000000004</v>
      </c>
      <c r="Y133" s="1">
        <v>4.0705080000000002</v>
      </c>
      <c r="Z133" s="1">
        <v>3.9807800000000002</v>
      </c>
      <c r="AA133" s="1">
        <v>7.4937560000000003</v>
      </c>
      <c r="AB133" s="1">
        <v>0.74176200000000003</v>
      </c>
      <c r="AC133" s="1">
        <v>5.1233300000000002</v>
      </c>
      <c r="AD133" s="1">
        <v>0</v>
      </c>
      <c r="AE133" s="1">
        <v>0</v>
      </c>
      <c r="AF133" s="1">
        <v>0</v>
      </c>
      <c r="AG133" s="1">
        <v>0</v>
      </c>
      <c r="AH133" s="111">
        <v>0.124907</v>
      </c>
      <c r="AI133" s="1">
        <v>0</v>
      </c>
      <c r="AJ133" s="1">
        <v>0</v>
      </c>
      <c r="AK133" s="1">
        <v>0</v>
      </c>
      <c r="AL133" s="1">
        <v>3.7522E-2</v>
      </c>
      <c r="AM133" s="1">
        <v>1.0742E-2</v>
      </c>
      <c r="AN133" s="1">
        <v>9.0700000000000004E-4</v>
      </c>
      <c r="AO133" s="111">
        <v>43.096860999999997</v>
      </c>
      <c r="AP133" s="1">
        <v>0</v>
      </c>
      <c r="AQ133" s="1">
        <v>0</v>
      </c>
      <c r="AR133" s="1">
        <v>0</v>
      </c>
      <c r="AS133" s="1">
        <v>9.5576650000000001</v>
      </c>
      <c r="AT133" s="1">
        <v>3.7840039999999999</v>
      </c>
      <c r="AU133" s="1">
        <v>1.3612000000000001E-2</v>
      </c>
      <c r="AV133" s="111">
        <f t="shared" si="8"/>
        <v>43.221767999999997</v>
      </c>
      <c r="AW133" s="1">
        <f t="shared" si="9"/>
        <v>0</v>
      </c>
      <c r="AX133" s="1">
        <f t="shared" si="10"/>
        <v>0</v>
      </c>
      <c r="AY133" s="1">
        <f t="shared" si="11"/>
        <v>0</v>
      </c>
      <c r="AZ133" s="1">
        <f t="shared" si="12"/>
        <v>9.5951869999999992</v>
      </c>
      <c r="BA133" s="1">
        <f t="shared" si="13"/>
        <v>3.794746</v>
      </c>
      <c r="BB133" s="126">
        <f t="shared" si="14"/>
        <v>1.4519000000000001E-2</v>
      </c>
    </row>
    <row r="134" spans="1:54" x14ac:dyDescent="0.3">
      <c r="A134" s="26">
        <v>128</v>
      </c>
      <c r="B134" s="26" t="s">
        <v>40</v>
      </c>
      <c r="C134" s="26">
        <v>954</v>
      </c>
      <c r="D134" s="26">
        <v>5000</v>
      </c>
      <c r="E134" s="26">
        <v>-24.666989999999998</v>
      </c>
      <c r="F134" s="26">
        <v>-676433.01782099996</v>
      </c>
      <c r="G134" s="26">
        <v>-527207.38283999998</v>
      </c>
      <c r="H134" s="26">
        <v>121.603418</v>
      </c>
      <c r="I134" s="26">
        <v>61.927081999999999</v>
      </c>
      <c r="J134" s="26">
        <v>18.204661999999999</v>
      </c>
      <c r="K134" s="26">
        <v>2.383343</v>
      </c>
      <c r="L134" s="26">
        <v>2.68398</v>
      </c>
      <c r="M134" s="133">
        <v>100</v>
      </c>
      <c r="N134" s="26">
        <v>43.216293</v>
      </c>
      <c r="O134" s="26">
        <v>0.17166500000000001</v>
      </c>
      <c r="P134" s="26">
        <v>56.612043</v>
      </c>
      <c r="Q134" s="26">
        <v>0</v>
      </c>
      <c r="R134" s="133">
        <v>51.263699000000003</v>
      </c>
      <c r="S134" s="26">
        <v>0.33920699999999998</v>
      </c>
      <c r="T134" s="26">
        <v>17.541981</v>
      </c>
      <c r="U134" s="26">
        <v>4.9020000000000001E-3</v>
      </c>
      <c r="V134" s="26">
        <v>8.0901859999999992</v>
      </c>
      <c r="W134" s="26">
        <v>0.416551</v>
      </c>
      <c r="X134" s="26">
        <v>0.91120199999999996</v>
      </c>
      <c r="Y134" s="26">
        <v>4.0360310000000004</v>
      </c>
      <c r="Z134" s="26">
        <v>3.9943900000000001</v>
      </c>
      <c r="AA134" s="26">
        <v>7.521064</v>
      </c>
      <c r="AB134" s="26">
        <v>0.73901700000000003</v>
      </c>
      <c r="AC134" s="26">
        <v>5.1417700000000002</v>
      </c>
      <c r="AD134" s="26">
        <v>0</v>
      </c>
      <c r="AE134" s="26">
        <v>0</v>
      </c>
      <c r="AF134" s="26">
        <v>0</v>
      </c>
      <c r="AG134" s="26">
        <v>0</v>
      </c>
      <c r="AH134" s="133">
        <v>0.12271</v>
      </c>
      <c r="AI134" s="26">
        <v>0</v>
      </c>
      <c r="AJ134" s="26">
        <v>0</v>
      </c>
      <c r="AK134" s="26">
        <v>0</v>
      </c>
      <c r="AL134" s="26">
        <v>3.7468000000000001E-2</v>
      </c>
      <c r="AM134" s="26">
        <v>1.0578000000000001E-2</v>
      </c>
      <c r="AN134" s="26">
        <v>9.0899999999999998E-4</v>
      </c>
      <c r="AO134" s="133">
        <v>43.214821999999998</v>
      </c>
      <c r="AP134" s="26">
        <v>0</v>
      </c>
      <c r="AQ134" s="26">
        <v>0</v>
      </c>
      <c r="AR134" s="26">
        <v>0</v>
      </c>
      <c r="AS134" s="26">
        <v>9.5935360000000003</v>
      </c>
      <c r="AT134" s="26">
        <v>3.789723</v>
      </c>
      <c r="AU134" s="26">
        <v>1.396E-2</v>
      </c>
      <c r="AV134" s="133">
        <f t="shared" si="8"/>
        <v>43.337531999999996</v>
      </c>
      <c r="AW134" s="26">
        <f t="shared" si="9"/>
        <v>0</v>
      </c>
      <c r="AX134" s="26">
        <f t="shared" si="10"/>
        <v>0</v>
      </c>
      <c r="AY134" s="26">
        <f t="shared" si="11"/>
        <v>0</v>
      </c>
      <c r="AZ134" s="26">
        <f t="shared" si="12"/>
        <v>9.6310040000000008</v>
      </c>
      <c r="BA134" s="26">
        <f t="shared" si="13"/>
        <v>3.8003010000000002</v>
      </c>
      <c r="BB134" s="132">
        <f t="shared" si="14"/>
        <v>1.4869E-2</v>
      </c>
    </row>
    <row r="135" spans="1:54" x14ac:dyDescent="0.3">
      <c r="A135" s="1">
        <v>129</v>
      </c>
      <c r="B135" s="1" t="s">
        <v>40</v>
      </c>
      <c r="C135" s="1">
        <v>952</v>
      </c>
      <c r="D135" s="1">
        <v>5000</v>
      </c>
      <c r="E135" s="1">
        <v>-24.713892000000001</v>
      </c>
      <c r="F135" s="1">
        <v>-673941.546202</v>
      </c>
      <c r="G135" s="1">
        <v>-525559.99430799996</v>
      </c>
      <c r="H135" s="1">
        <v>121.112967</v>
      </c>
      <c r="I135" s="1">
        <v>61.683022000000001</v>
      </c>
      <c r="J135" s="1">
        <v>18.148907999999999</v>
      </c>
      <c r="K135" s="1">
        <v>2.3819880000000002</v>
      </c>
      <c r="L135" s="1">
        <v>2.6995480000000001</v>
      </c>
      <c r="M135" s="111">
        <v>100</v>
      </c>
      <c r="N135" s="1">
        <v>43.039026</v>
      </c>
      <c r="O135" s="1">
        <v>0.19145300000000001</v>
      </c>
      <c r="P135" s="1">
        <v>56.769520999999997</v>
      </c>
      <c r="Q135" s="1">
        <v>0</v>
      </c>
      <c r="R135" s="111">
        <v>51.330039999999997</v>
      </c>
      <c r="S135" s="1">
        <v>0.33360099999999998</v>
      </c>
      <c r="T135" s="1">
        <v>17.534997000000001</v>
      </c>
      <c r="U135" s="1">
        <v>4.8659999999999997E-3</v>
      </c>
      <c r="V135" s="1">
        <v>8.0569140000000008</v>
      </c>
      <c r="W135" s="1">
        <v>0.418267</v>
      </c>
      <c r="X135" s="1">
        <v>0.878359</v>
      </c>
      <c r="Y135" s="1">
        <v>3.9970979999999998</v>
      </c>
      <c r="Z135" s="1">
        <v>4.0004359999999997</v>
      </c>
      <c r="AA135" s="1">
        <v>7.552041</v>
      </c>
      <c r="AB135" s="1">
        <v>0.73661699999999997</v>
      </c>
      <c r="AC135" s="1">
        <v>5.1567639999999999</v>
      </c>
      <c r="AD135" s="1">
        <v>0</v>
      </c>
      <c r="AE135" s="1">
        <v>0</v>
      </c>
      <c r="AF135" s="1">
        <v>0</v>
      </c>
      <c r="AG135" s="1">
        <v>0</v>
      </c>
      <c r="AH135" s="111">
        <v>3.7351000000000002E-2</v>
      </c>
      <c r="AI135" s="1">
        <v>0.12726899999999999</v>
      </c>
      <c r="AJ135" s="1">
        <v>0</v>
      </c>
      <c r="AK135" s="1">
        <v>0</v>
      </c>
      <c r="AL135" s="1">
        <v>1.5604E-2</v>
      </c>
      <c r="AM135" s="1">
        <v>1.055E-2</v>
      </c>
      <c r="AN135" s="1">
        <v>6.78E-4</v>
      </c>
      <c r="AO135" s="111">
        <v>43.330578000000003</v>
      </c>
      <c r="AP135" s="1">
        <v>0</v>
      </c>
      <c r="AQ135" s="1">
        <v>0</v>
      </c>
      <c r="AR135" s="1">
        <v>0</v>
      </c>
      <c r="AS135" s="1">
        <v>9.6293530000000001</v>
      </c>
      <c r="AT135" s="1">
        <v>3.7952789999999998</v>
      </c>
      <c r="AU135" s="1">
        <v>1.4311000000000001E-2</v>
      </c>
      <c r="AV135" s="111">
        <f t="shared" ref="AV135:AV198" si="15">AH135+AO135</f>
        <v>43.367929000000004</v>
      </c>
      <c r="AW135" s="1">
        <f t="shared" ref="AW135:AW198" si="16">AI135+AP135</f>
        <v>0.12726899999999999</v>
      </c>
      <c r="AX135" s="1">
        <f t="shared" ref="AX135:AX198" si="17">AJ135+AQ135</f>
        <v>0</v>
      </c>
      <c r="AY135" s="1">
        <f t="shared" ref="AY135:AY198" si="18">AK135+AR135</f>
        <v>0</v>
      </c>
      <c r="AZ135" s="1">
        <f t="shared" ref="AZ135:AZ198" si="19">AL135+AS135</f>
        <v>9.6449569999999998</v>
      </c>
      <c r="BA135" s="1">
        <f t="shared" ref="BA135:BA198" si="20">AM135+AT135</f>
        <v>3.8058289999999997</v>
      </c>
      <c r="BB135" s="126">
        <f t="shared" ref="BB135:BB198" si="21">AN135+AU135</f>
        <v>1.4989000000000001E-2</v>
      </c>
    </row>
    <row r="136" spans="1:54" x14ac:dyDescent="0.3">
      <c r="A136" s="1">
        <v>130</v>
      </c>
      <c r="B136" s="1" t="s">
        <v>40</v>
      </c>
      <c r="C136" s="1">
        <v>950</v>
      </c>
      <c r="D136" s="1">
        <v>5000</v>
      </c>
      <c r="E136" s="1">
        <v>-24.759340000000002</v>
      </c>
      <c r="F136" s="1">
        <v>-671179.49968999997</v>
      </c>
      <c r="G136" s="1">
        <v>-523700.84578700003</v>
      </c>
      <c r="H136" s="1">
        <v>120.572827</v>
      </c>
      <c r="I136" s="1">
        <v>61.415028</v>
      </c>
      <c r="J136" s="1">
        <v>18.085353000000001</v>
      </c>
      <c r="K136" s="1">
        <v>2.3809260000000001</v>
      </c>
      <c r="L136" s="1">
        <v>2.7147899999999998</v>
      </c>
      <c r="M136" s="111">
        <v>100</v>
      </c>
      <c r="N136" s="1">
        <v>42.856610000000003</v>
      </c>
      <c r="O136" s="1">
        <v>0.20327600000000001</v>
      </c>
      <c r="P136" s="1">
        <v>56.940114000000001</v>
      </c>
      <c r="Q136" s="1">
        <v>0</v>
      </c>
      <c r="R136" s="111">
        <v>51.397108000000003</v>
      </c>
      <c r="S136" s="1">
        <v>0.32934000000000002</v>
      </c>
      <c r="T136" s="1">
        <v>17.527051</v>
      </c>
      <c r="U136" s="1">
        <v>4.8329999999999996E-3</v>
      </c>
      <c r="V136" s="1">
        <v>8.0263580000000001</v>
      </c>
      <c r="W136" s="1">
        <v>0.420047</v>
      </c>
      <c r="X136" s="1">
        <v>0.84527699999999995</v>
      </c>
      <c r="Y136" s="1">
        <v>3.9545840000000001</v>
      </c>
      <c r="Z136" s="1">
        <v>4.0051589999999999</v>
      </c>
      <c r="AA136" s="1">
        <v>7.5841859999999999</v>
      </c>
      <c r="AB136" s="1">
        <v>0.73464399999999996</v>
      </c>
      <c r="AC136" s="1">
        <v>5.1714130000000003</v>
      </c>
      <c r="AD136" s="1">
        <v>0</v>
      </c>
      <c r="AE136" s="1">
        <v>0</v>
      </c>
      <c r="AF136" s="1">
        <v>0</v>
      </c>
      <c r="AG136" s="1">
        <v>0</v>
      </c>
      <c r="AH136" s="111">
        <v>1.9290000000000002E-2</v>
      </c>
      <c r="AI136" s="1">
        <v>0.15993299999999999</v>
      </c>
      <c r="AJ136" s="1">
        <v>0</v>
      </c>
      <c r="AK136" s="1">
        <v>0</v>
      </c>
      <c r="AL136" s="1">
        <v>1.3212E-2</v>
      </c>
      <c r="AM136" s="1">
        <v>1.0189E-2</v>
      </c>
      <c r="AN136" s="1">
        <v>6.5200000000000002E-4</v>
      </c>
      <c r="AO136" s="111">
        <v>43.363256</v>
      </c>
      <c r="AP136" s="1">
        <v>0.118321</v>
      </c>
      <c r="AQ136" s="1">
        <v>0</v>
      </c>
      <c r="AR136" s="1">
        <v>0</v>
      </c>
      <c r="AS136" s="1">
        <v>9.6433020000000003</v>
      </c>
      <c r="AT136" s="1">
        <v>3.8008060000000001</v>
      </c>
      <c r="AU136" s="1">
        <v>1.4430999999999999E-2</v>
      </c>
      <c r="AV136" s="111">
        <f t="shared" si="15"/>
        <v>43.382545999999998</v>
      </c>
      <c r="AW136" s="1">
        <f t="shared" si="16"/>
        <v>0.278254</v>
      </c>
      <c r="AX136" s="1">
        <f t="shared" si="17"/>
        <v>0</v>
      </c>
      <c r="AY136" s="1">
        <f t="shared" si="18"/>
        <v>0</v>
      </c>
      <c r="AZ136" s="1">
        <f t="shared" si="19"/>
        <v>9.6565139999999996</v>
      </c>
      <c r="BA136" s="1">
        <f t="shared" si="20"/>
        <v>3.8109950000000001</v>
      </c>
      <c r="BB136" s="126">
        <f t="shared" si="21"/>
        <v>1.5082999999999999E-2</v>
      </c>
    </row>
    <row r="137" spans="1:54" x14ac:dyDescent="0.3">
      <c r="A137" s="1">
        <v>131</v>
      </c>
      <c r="B137" s="1" t="s">
        <v>40</v>
      </c>
      <c r="C137" s="1">
        <v>948</v>
      </c>
      <c r="D137" s="1">
        <v>5000</v>
      </c>
      <c r="E137" s="1">
        <v>-24.805669000000002</v>
      </c>
      <c r="F137" s="1">
        <v>-668190.270701</v>
      </c>
      <c r="G137" s="1">
        <v>-521653.605943</v>
      </c>
      <c r="H137" s="1">
        <v>119.998907</v>
      </c>
      <c r="I137" s="1">
        <v>61.130006999999999</v>
      </c>
      <c r="J137" s="1">
        <v>18.016838</v>
      </c>
      <c r="K137" s="1">
        <v>2.3797269999999999</v>
      </c>
      <c r="L137" s="1">
        <v>2.729454</v>
      </c>
      <c r="M137" s="111">
        <v>100</v>
      </c>
      <c r="N137" s="1">
        <v>42.676645000000001</v>
      </c>
      <c r="O137" s="1">
        <v>0.19850200000000001</v>
      </c>
      <c r="P137" s="1">
        <v>57.124853000000002</v>
      </c>
      <c r="Q137" s="1">
        <v>0</v>
      </c>
      <c r="R137" s="111">
        <v>51.464176999999999</v>
      </c>
      <c r="S137" s="1">
        <v>0.32505400000000001</v>
      </c>
      <c r="T137" s="1">
        <v>17.519210999999999</v>
      </c>
      <c r="U137" s="1">
        <v>4.7990000000000003E-3</v>
      </c>
      <c r="V137" s="1">
        <v>7.9939200000000001</v>
      </c>
      <c r="W137" s="1">
        <v>0.421819</v>
      </c>
      <c r="X137" s="1">
        <v>0.812836</v>
      </c>
      <c r="Y137" s="1">
        <v>3.9130389999999999</v>
      </c>
      <c r="Z137" s="1">
        <v>4.0101000000000004</v>
      </c>
      <c r="AA137" s="1">
        <v>7.616168</v>
      </c>
      <c r="AB137" s="1">
        <v>0.73274099999999998</v>
      </c>
      <c r="AC137" s="1">
        <v>5.1861350000000002</v>
      </c>
      <c r="AD137" s="1">
        <v>0</v>
      </c>
      <c r="AE137" s="1">
        <v>0</v>
      </c>
      <c r="AF137" s="1">
        <v>0</v>
      </c>
      <c r="AG137" s="1">
        <v>0</v>
      </c>
      <c r="AH137" s="111">
        <v>1.9044999999999999E-2</v>
      </c>
      <c r="AI137" s="1">
        <v>0.155002</v>
      </c>
      <c r="AJ137" s="1">
        <v>0</v>
      </c>
      <c r="AK137" s="1">
        <v>0</v>
      </c>
      <c r="AL137" s="1">
        <v>1.374E-2</v>
      </c>
      <c r="AM137" s="1">
        <v>1.0057999999999999E-2</v>
      </c>
      <c r="AN137" s="1">
        <v>6.5799999999999995E-4</v>
      </c>
      <c r="AO137" s="111">
        <v>43.380209000000001</v>
      </c>
      <c r="AP137" s="1">
        <v>0.26929599999999998</v>
      </c>
      <c r="AQ137" s="1">
        <v>0</v>
      </c>
      <c r="AR137" s="1">
        <v>0</v>
      </c>
      <c r="AS137" s="1">
        <v>9.6548540000000003</v>
      </c>
      <c r="AT137" s="1">
        <v>3.805971</v>
      </c>
      <c r="AU137" s="1">
        <v>1.4524E-2</v>
      </c>
      <c r="AV137" s="111">
        <f t="shared" si="15"/>
        <v>43.399253999999999</v>
      </c>
      <c r="AW137" s="1">
        <f t="shared" si="16"/>
        <v>0.42429799999999995</v>
      </c>
      <c r="AX137" s="1">
        <f t="shared" si="17"/>
        <v>0</v>
      </c>
      <c r="AY137" s="1">
        <f t="shared" si="18"/>
        <v>0</v>
      </c>
      <c r="AZ137" s="1">
        <f t="shared" si="19"/>
        <v>9.6685940000000006</v>
      </c>
      <c r="BA137" s="1">
        <f t="shared" si="20"/>
        <v>3.8160289999999999</v>
      </c>
      <c r="BB137" s="126">
        <f t="shared" si="21"/>
        <v>1.5182000000000001E-2</v>
      </c>
    </row>
    <row r="138" spans="1:54" x14ac:dyDescent="0.3">
      <c r="A138" s="1">
        <v>132</v>
      </c>
      <c r="B138" s="1" t="s">
        <v>40</v>
      </c>
      <c r="C138" s="1">
        <v>946</v>
      </c>
      <c r="D138" s="1">
        <v>5000</v>
      </c>
      <c r="E138" s="1">
        <v>-24.852540999999999</v>
      </c>
      <c r="F138" s="1">
        <v>-665280.38585800002</v>
      </c>
      <c r="G138" s="1">
        <v>-519668.04278299998</v>
      </c>
      <c r="H138" s="1">
        <v>119.437594</v>
      </c>
      <c r="I138" s="1">
        <v>60.852018000000001</v>
      </c>
      <c r="J138" s="1">
        <v>17.950057000000001</v>
      </c>
      <c r="K138" s="1">
        <v>2.378555</v>
      </c>
      <c r="L138" s="1">
        <v>2.7442039999999999</v>
      </c>
      <c r="M138" s="111">
        <v>100</v>
      </c>
      <c r="N138" s="1">
        <v>42.499341000000001</v>
      </c>
      <c r="O138" s="1">
        <v>0.195857</v>
      </c>
      <c r="P138" s="1">
        <v>57.304802000000002</v>
      </c>
      <c r="Q138" s="1">
        <v>0</v>
      </c>
      <c r="R138" s="111">
        <v>51.531447999999997</v>
      </c>
      <c r="S138" s="1">
        <v>0.320822</v>
      </c>
      <c r="T138" s="1">
        <v>17.510904</v>
      </c>
      <c r="U138" s="1">
        <v>4.7629999999999999E-3</v>
      </c>
      <c r="V138" s="1">
        <v>7.9603840000000003</v>
      </c>
      <c r="W138" s="1">
        <v>0.42357800000000001</v>
      </c>
      <c r="X138" s="1">
        <v>0.781227</v>
      </c>
      <c r="Y138" s="1">
        <v>3.8721489999999998</v>
      </c>
      <c r="Z138" s="1">
        <v>4.0150490000000003</v>
      </c>
      <c r="AA138" s="1">
        <v>7.6479419999999996</v>
      </c>
      <c r="AB138" s="1">
        <v>0.73094499999999996</v>
      </c>
      <c r="AC138" s="1">
        <v>5.2007890000000003</v>
      </c>
      <c r="AD138" s="1">
        <v>0</v>
      </c>
      <c r="AE138" s="1">
        <v>0</v>
      </c>
      <c r="AF138" s="1">
        <v>0</v>
      </c>
      <c r="AG138" s="1">
        <v>0</v>
      </c>
      <c r="AH138" s="111">
        <v>1.8578000000000001E-2</v>
      </c>
      <c r="AI138" s="1">
        <v>0.15254499999999999</v>
      </c>
      <c r="AJ138" s="1">
        <v>0</v>
      </c>
      <c r="AK138" s="1">
        <v>0</v>
      </c>
      <c r="AL138" s="1">
        <v>1.4182999999999999E-2</v>
      </c>
      <c r="AM138" s="1">
        <v>9.8899999999999995E-3</v>
      </c>
      <c r="AN138" s="1">
        <v>6.6200000000000005E-4</v>
      </c>
      <c r="AO138" s="111">
        <v>43.396912999999998</v>
      </c>
      <c r="AP138" s="1">
        <v>0.415329</v>
      </c>
      <c r="AQ138" s="1">
        <v>0</v>
      </c>
      <c r="AR138" s="1">
        <v>0</v>
      </c>
      <c r="AS138" s="1">
        <v>9.6669319999999992</v>
      </c>
      <c r="AT138" s="1">
        <v>3.8110059999999999</v>
      </c>
      <c r="AU138" s="1">
        <v>1.4624E-2</v>
      </c>
      <c r="AV138" s="111">
        <f t="shared" si="15"/>
        <v>43.415490999999996</v>
      </c>
      <c r="AW138" s="1">
        <f t="shared" si="16"/>
        <v>0.56787399999999999</v>
      </c>
      <c r="AX138" s="1">
        <f t="shared" si="17"/>
        <v>0</v>
      </c>
      <c r="AY138" s="1">
        <f t="shared" si="18"/>
        <v>0</v>
      </c>
      <c r="AZ138" s="1">
        <f t="shared" si="19"/>
        <v>9.6811149999999984</v>
      </c>
      <c r="BA138" s="1">
        <f t="shared" si="20"/>
        <v>3.8208959999999998</v>
      </c>
      <c r="BB138" s="126">
        <f t="shared" si="21"/>
        <v>1.5285999999999999E-2</v>
      </c>
    </row>
    <row r="139" spans="1:54" x14ac:dyDescent="0.3">
      <c r="A139" s="1">
        <v>133</v>
      </c>
      <c r="B139" s="1" t="s">
        <v>40</v>
      </c>
      <c r="C139" s="1">
        <v>944</v>
      </c>
      <c r="D139" s="1">
        <v>5000</v>
      </c>
      <c r="E139" s="1">
        <v>-24.899956</v>
      </c>
      <c r="F139" s="1">
        <v>-662417.69178999995</v>
      </c>
      <c r="G139" s="1">
        <v>-517718.12425599998</v>
      </c>
      <c r="H139" s="1">
        <v>118.88392399999999</v>
      </c>
      <c r="I139" s="1">
        <v>60.578454000000001</v>
      </c>
      <c r="J139" s="1">
        <v>17.884319999999999</v>
      </c>
      <c r="K139" s="1">
        <v>2.3773849999999999</v>
      </c>
      <c r="L139" s="1">
        <v>2.7589779999999999</v>
      </c>
      <c r="M139" s="111">
        <v>100</v>
      </c>
      <c r="N139" s="1">
        <v>42.324603000000003</v>
      </c>
      <c r="O139" s="1">
        <v>0.19330600000000001</v>
      </c>
      <c r="P139" s="1">
        <v>57.482090999999997</v>
      </c>
      <c r="Q139" s="1">
        <v>0</v>
      </c>
      <c r="R139" s="111">
        <v>51.598914999999998</v>
      </c>
      <c r="S139" s="1">
        <v>0.31664700000000001</v>
      </c>
      <c r="T139" s="1">
        <v>17.502151000000001</v>
      </c>
      <c r="U139" s="1">
        <v>4.7270000000000003E-3</v>
      </c>
      <c r="V139" s="1">
        <v>7.9257530000000003</v>
      </c>
      <c r="W139" s="1">
        <v>0.42532700000000001</v>
      </c>
      <c r="X139" s="1">
        <v>0.75043599999999999</v>
      </c>
      <c r="Y139" s="1">
        <v>3.8318949999999998</v>
      </c>
      <c r="Z139" s="1">
        <v>4.0200040000000001</v>
      </c>
      <c r="AA139" s="1">
        <v>7.6795169999999997</v>
      </c>
      <c r="AB139" s="1">
        <v>0.72925300000000004</v>
      </c>
      <c r="AC139" s="1">
        <v>5.2153749999999999</v>
      </c>
      <c r="AD139" s="1">
        <v>0</v>
      </c>
      <c r="AE139" s="1">
        <v>0</v>
      </c>
      <c r="AF139" s="1">
        <v>0</v>
      </c>
      <c r="AG139" s="1">
        <v>0</v>
      </c>
      <c r="AH139" s="111">
        <v>1.8117999999999999E-2</v>
      </c>
      <c r="AI139" s="1">
        <v>0.15019299999999999</v>
      </c>
      <c r="AJ139" s="1">
        <v>0</v>
      </c>
      <c r="AK139" s="1">
        <v>0</v>
      </c>
      <c r="AL139" s="1">
        <v>1.4603E-2</v>
      </c>
      <c r="AM139" s="1">
        <v>9.7249999999999993E-3</v>
      </c>
      <c r="AN139" s="1">
        <v>6.6600000000000003E-4</v>
      </c>
      <c r="AO139" s="111">
        <v>43.413148999999997</v>
      </c>
      <c r="AP139" s="1">
        <v>0.558894</v>
      </c>
      <c r="AQ139" s="1">
        <v>0</v>
      </c>
      <c r="AR139" s="1">
        <v>0</v>
      </c>
      <c r="AS139" s="1">
        <v>9.6794480000000007</v>
      </c>
      <c r="AT139" s="1">
        <v>3.8158720000000002</v>
      </c>
      <c r="AU139" s="1">
        <v>1.4727000000000001E-2</v>
      </c>
      <c r="AV139" s="111">
        <f t="shared" si="15"/>
        <v>43.431266999999998</v>
      </c>
      <c r="AW139" s="1">
        <f t="shared" si="16"/>
        <v>0.70908700000000002</v>
      </c>
      <c r="AX139" s="1">
        <f t="shared" si="17"/>
        <v>0</v>
      </c>
      <c r="AY139" s="1">
        <f t="shared" si="18"/>
        <v>0</v>
      </c>
      <c r="AZ139" s="1">
        <f t="shared" si="19"/>
        <v>9.694051</v>
      </c>
      <c r="BA139" s="1">
        <f t="shared" si="20"/>
        <v>3.8255970000000001</v>
      </c>
      <c r="BB139" s="126">
        <f t="shared" si="21"/>
        <v>1.5393E-2</v>
      </c>
    </row>
    <row r="140" spans="1:54" x14ac:dyDescent="0.3">
      <c r="A140" s="1">
        <v>134</v>
      </c>
      <c r="B140" s="1" t="s">
        <v>40</v>
      </c>
      <c r="C140" s="1">
        <v>942</v>
      </c>
      <c r="D140" s="1">
        <v>5000</v>
      </c>
      <c r="E140" s="1">
        <v>-24.947914000000001</v>
      </c>
      <c r="F140" s="1">
        <v>-659600.63774000003</v>
      </c>
      <c r="G140" s="1">
        <v>-515802.66524</v>
      </c>
      <c r="H140" s="1">
        <v>118.337631</v>
      </c>
      <c r="I140" s="1">
        <v>60.309167000000002</v>
      </c>
      <c r="J140" s="1">
        <v>17.819590000000002</v>
      </c>
      <c r="K140" s="1">
        <v>2.3762159999999999</v>
      </c>
      <c r="L140" s="1">
        <v>2.773774</v>
      </c>
      <c r="M140" s="111">
        <v>100</v>
      </c>
      <c r="N140" s="1">
        <v>42.152343000000002</v>
      </c>
      <c r="O140" s="1">
        <v>0.19084300000000001</v>
      </c>
      <c r="P140" s="1">
        <v>57.656813999999997</v>
      </c>
      <c r="Q140" s="1">
        <v>0</v>
      </c>
      <c r="R140" s="111">
        <v>51.666569000000003</v>
      </c>
      <c r="S140" s="1">
        <v>0.312527</v>
      </c>
      <c r="T140" s="1">
        <v>17.492975000000001</v>
      </c>
      <c r="U140" s="1">
        <v>4.6889999999999996E-3</v>
      </c>
      <c r="V140" s="1">
        <v>7.8900329999999999</v>
      </c>
      <c r="W140" s="1">
        <v>0.42706499999999997</v>
      </c>
      <c r="X140" s="1">
        <v>0.72045199999999998</v>
      </c>
      <c r="Y140" s="1">
        <v>3.792262</v>
      </c>
      <c r="Z140" s="1">
        <v>4.0249639999999998</v>
      </c>
      <c r="AA140" s="1">
        <v>7.7108999999999996</v>
      </c>
      <c r="AB140" s="1">
        <v>0.72766699999999995</v>
      </c>
      <c r="AC140" s="1">
        <v>5.2298970000000002</v>
      </c>
      <c r="AD140" s="1">
        <v>0</v>
      </c>
      <c r="AE140" s="1">
        <v>0</v>
      </c>
      <c r="AF140" s="1">
        <v>0</v>
      </c>
      <c r="AG140" s="1">
        <v>0</v>
      </c>
      <c r="AH140" s="111">
        <v>1.7666000000000001E-2</v>
      </c>
      <c r="AI140" s="1">
        <v>0.14794199999999999</v>
      </c>
      <c r="AJ140" s="1">
        <v>0</v>
      </c>
      <c r="AK140" s="1">
        <v>0</v>
      </c>
      <c r="AL140" s="1">
        <v>1.5001E-2</v>
      </c>
      <c r="AM140" s="1">
        <v>9.5650000000000006E-3</v>
      </c>
      <c r="AN140" s="1">
        <v>6.7000000000000002E-4</v>
      </c>
      <c r="AO140" s="111">
        <v>43.428925999999997</v>
      </c>
      <c r="AP140" s="1">
        <v>0.700098</v>
      </c>
      <c r="AQ140" s="1">
        <v>0</v>
      </c>
      <c r="AR140" s="1">
        <v>0</v>
      </c>
      <c r="AS140" s="1">
        <v>9.6923820000000003</v>
      </c>
      <c r="AT140" s="1">
        <v>3.8205749999999998</v>
      </c>
      <c r="AU140" s="1">
        <v>1.4834999999999999E-2</v>
      </c>
      <c r="AV140" s="111">
        <f t="shared" si="15"/>
        <v>43.446591999999995</v>
      </c>
      <c r="AW140" s="1">
        <f t="shared" si="16"/>
        <v>0.84804000000000002</v>
      </c>
      <c r="AX140" s="1">
        <f t="shared" si="17"/>
        <v>0</v>
      </c>
      <c r="AY140" s="1">
        <f t="shared" si="18"/>
        <v>0</v>
      </c>
      <c r="AZ140" s="1">
        <f t="shared" si="19"/>
        <v>9.7073830000000001</v>
      </c>
      <c r="BA140" s="1">
        <f t="shared" si="20"/>
        <v>3.8301399999999997</v>
      </c>
      <c r="BB140" s="126">
        <f t="shared" si="21"/>
        <v>1.5505E-2</v>
      </c>
    </row>
    <row r="141" spans="1:54" x14ac:dyDescent="0.3">
      <c r="A141" s="1">
        <v>135</v>
      </c>
      <c r="B141" s="1" t="s">
        <v>40</v>
      </c>
      <c r="C141" s="1">
        <v>940</v>
      </c>
      <c r="D141" s="1">
        <v>5000</v>
      </c>
      <c r="E141" s="1">
        <v>-24.996414000000001</v>
      </c>
      <c r="F141" s="1">
        <v>-656827.75587700005</v>
      </c>
      <c r="G141" s="1">
        <v>-513920.543473</v>
      </c>
      <c r="H141" s="1">
        <v>117.798469</v>
      </c>
      <c r="I141" s="1">
        <v>60.044018999999999</v>
      </c>
      <c r="J141" s="1">
        <v>17.755832000000002</v>
      </c>
      <c r="K141" s="1">
        <v>2.3750469999999999</v>
      </c>
      <c r="L141" s="1">
        <v>2.7885930000000001</v>
      </c>
      <c r="M141" s="111">
        <v>100</v>
      </c>
      <c r="N141" s="1">
        <v>41.982478</v>
      </c>
      <c r="O141" s="1">
        <v>0.18846399999999999</v>
      </c>
      <c r="P141" s="1">
        <v>57.829058000000003</v>
      </c>
      <c r="Q141" s="1">
        <v>0</v>
      </c>
      <c r="R141" s="111">
        <v>51.734399000000003</v>
      </c>
      <c r="S141" s="1">
        <v>0.30846600000000002</v>
      </c>
      <c r="T141" s="1">
        <v>17.483401000000001</v>
      </c>
      <c r="U141" s="1">
        <v>4.6499999999999996E-3</v>
      </c>
      <c r="V141" s="1">
        <v>7.8532270000000004</v>
      </c>
      <c r="W141" s="1">
        <v>0.42879299999999998</v>
      </c>
      <c r="X141" s="1">
        <v>0.69126100000000001</v>
      </c>
      <c r="Y141" s="1">
        <v>3.7532329999999998</v>
      </c>
      <c r="Z141" s="1">
        <v>4.029928</v>
      </c>
      <c r="AA141" s="1">
        <v>7.7420989999999996</v>
      </c>
      <c r="AB141" s="1">
        <v>0.72618499999999997</v>
      </c>
      <c r="AC141" s="1">
        <v>5.2443569999999999</v>
      </c>
      <c r="AD141" s="1">
        <v>0</v>
      </c>
      <c r="AE141" s="1">
        <v>0</v>
      </c>
      <c r="AF141" s="1">
        <v>0</v>
      </c>
      <c r="AG141" s="1">
        <v>0</v>
      </c>
      <c r="AH141" s="111">
        <v>1.7221E-2</v>
      </c>
      <c r="AI141" s="1">
        <v>0.145787</v>
      </c>
      <c r="AJ141" s="1">
        <v>0</v>
      </c>
      <c r="AK141" s="1">
        <v>0</v>
      </c>
      <c r="AL141" s="1">
        <v>1.5374000000000001E-2</v>
      </c>
      <c r="AM141" s="1">
        <v>9.4070000000000004E-3</v>
      </c>
      <c r="AN141" s="1">
        <v>6.7400000000000001E-4</v>
      </c>
      <c r="AO141" s="111">
        <v>43.444246</v>
      </c>
      <c r="AP141" s="1">
        <v>0.83903899999999998</v>
      </c>
      <c r="AQ141" s="1">
        <v>0</v>
      </c>
      <c r="AR141" s="1">
        <v>0</v>
      </c>
      <c r="AS141" s="1">
        <v>9.7057099999999998</v>
      </c>
      <c r="AT141" s="1">
        <v>3.825116</v>
      </c>
      <c r="AU141" s="1">
        <v>1.4945999999999999E-2</v>
      </c>
      <c r="AV141" s="111">
        <f t="shared" si="15"/>
        <v>43.461466999999999</v>
      </c>
      <c r="AW141" s="1">
        <f t="shared" si="16"/>
        <v>0.98482599999999998</v>
      </c>
      <c r="AX141" s="1">
        <f t="shared" si="17"/>
        <v>0</v>
      </c>
      <c r="AY141" s="1">
        <f t="shared" si="18"/>
        <v>0</v>
      </c>
      <c r="AZ141" s="1">
        <f t="shared" si="19"/>
        <v>9.7210839999999994</v>
      </c>
      <c r="BA141" s="1">
        <f t="shared" si="20"/>
        <v>3.8345229999999999</v>
      </c>
      <c r="BB141" s="126">
        <f t="shared" si="21"/>
        <v>1.5619999999999998E-2</v>
      </c>
    </row>
    <row r="142" spans="1:54" x14ac:dyDescent="0.3">
      <c r="A142" s="1">
        <v>136</v>
      </c>
      <c r="B142" s="1" t="s">
        <v>40</v>
      </c>
      <c r="C142" s="1">
        <v>938</v>
      </c>
      <c r="D142" s="1">
        <v>5000</v>
      </c>
      <c r="E142" s="1">
        <v>-25.045452999999998</v>
      </c>
      <c r="F142" s="1">
        <v>-654097.65813700005</v>
      </c>
      <c r="G142" s="1">
        <v>-512070.69717699999</v>
      </c>
      <c r="H142" s="1">
        <v>117.26620200000001</v>
      </c>
      <c r="I142" s="1">
        <v>59.782876999999999</v>
      </c>
      <c r="J142" s="1">
        <v>17.693014999999999</v>
      </c>
      <c r="K142" s="1">
        <v>2.3738800000000002</v>
      </c>
      <c r="L142" s="1">
        <v>2.8034349999999999</v>
      </c>
      <c r="M142" s="111">
        <v>100</v>
      </c>
      <c r="N142" s="1">
        <v>41.814929999999997</v>
      </c>
      <c r="O142" s="1">
        <v>0.186163</v>
      </c>
      <c r="P142" s="1">
        <v>57.998907000000003</v>
      </c>
      <c r="Q142" s="1">
        <v>0</v>
      </c>
      <c r="R142" s="111">
        <v>51.802394</v>
      </c>
      <c r="S142" s="1">
        <v>0.30446299999999998</v>
      </c>
      <c r="T142" s="1">
        <v>17.473452000000002</v>
      </c>
      <c r="U142" s="1">
        <v>4.6100000000000004E-3</v>
      </c>
      <c r="V142" s="1">
        <v>7.8153449999999998</v>
      </c>
      <c r="W142" s="1">
        <v>0.43051099999999998</v>
      </c>
      <c r="X142" s="1">
        <v>0.662852</v>
      </c>
      <c r="Y142" s="1">
        <v>3.7147929999999998</v>
      </c>
      <c r="Z142" s="1">
        <v>4.0348959999999998</v>
      </c>
      <c r="AA142" s="1">
        <v>7.7731209999999997</v>
      </c>
      <c r="AB142" s="1">
        <v>0.72480699999999998</v>
      </c>
      <c r="AC142" s="1">
        <v>5.258756</v>
      </c>
      <c r="AD142" s="1">
        <v>0</v>
      </c>
      <c r="AE142" s="1">
        <v>0</v>
      </c>
      <c r="AF142" s="1">
        <v>0</v>
      </c>
      <c r="AG142" s="1">
        <v>0</v>
      </c>
      <c r="AH142" s="111">
        <v>1.6784E-2</v>
      </c>
      <c r="AI142" s="1">
        <v>0.14372499999999999</v>
      </c>
      <c r="AJ142" s="1">
        <v>0</v>
      </c>
      <c r="AK142" s="1">
        <v>0</v>
      </c>
      <c r="AL142" s="1">
        <v>1.5723000000000001E-2</v>
      </c>
      <c r="AM142" s="1">
        <v>9.2530000000000008E-3</v>
      </c>
      <c r="AN142" s="1">
        <v>6.7699999999999998E-4</v>
      </c>
      <c r="AO142" s="111">
        <v>43.459122999999998</v>
      </c>
      <c r="AP142" s="1">
        <v>0.97581499999999999</v>
      </c>
      <c r="AQ142" s="1">
        <v>0</v>
      </c>
      <c r="AR142" s="1">
        <v>0</v>
      </c>
      <c r="AS142" s="1">
        <v>9.7194070000000004</v>
      </c>
      <c r="AT142" s="1">
        <v>3.8294999999999999</v>
      </c>
      <c r="AU142" s="1">
        <v>1.5061E-2</v>
      </c>
      <c r="AV142" s="111">
        <f t="shared" si="15"/>
        <v>43.475906999999999</v>
      </c>
      <c r="AW142" s="1">
        <f t="shared" si="16"/>
        <v>1.11954</v>
      </c>
      <c r="AX142" s="1">
        <f t="shared" si="17"/>
        <v>0</v>
      </c>
      <c r="AY142" s="1">
        <f t="shared" si="18"/>
        <v>0</v>
      </c>
      <c r="AZ142" s="1">
        <f t="shared" si="19"/>
        <v>9.7351299999999998</v>
      </c>
      <c r="BA142" s="1">
        <f t="shared" si="20"/>
        <v>3.8387530000000001</v>
      </c>
      <c r="BB142" s="126">
        <f t="shared" si="21"/>
        <v>1.5737999999999999E-2</v>
      </c>
    </row>
    <row r="143" spans="1:54" x14ac:dyDescent="0.3">
      <c r="A143" s="1">
        <v>137</v>
      </c>
      <c r="B143" s="1" t="s">
        <v>40</v>
      </c>
      <c r="C143" s="1">
        <v>936</v>
      </c>
      <c r="D143" s="1">
        <v>5000</v>
      </c>
      <c r="E143" s="1">
        <v>-25.095030999999999</v>
      </c>
      <c r="F143" s="1">
        <v>-651409.03305900004</v>
      </c>
      <c r="G143" s="1">
        <v>-510252.12269699998</v>
      </c>
      <c r="H143" s="1">
        <v>116.740611</v>
      </c>
      <c r="I143" s="1">
        <v>59.525618999999999</v>
      </c>
      <c r="J143" s="1">
        <v>17.631107</v>
      </c>
      <c r="K143" s="1">
        <v>2.3727130000000001</v>
      </c>
      <c r="L143" s="1">
        <v>2.8182999999999998</v>
      </c>
      <c r="M143" s="111">
        <v>100</v>
      </c>
      <c r="N143" s="1">
        <v>41.649625</v>
      </c>
      <c r="O143" s="1">
        <v>0.18393499999999999</v>
      </c>
      <c r="P143" s="1">
        <v>58.166440000000001</v>
      </c>
      <c r="Q143" s="1">
        <v>0</v>
      </c>
      <c r="R143" s="111">
        <v>51.870539999999998</v>
      </c>
      <c r="S143" s="1">
        <v>0.30052000000000001</v>
      </c>
      <c r="T143" s="1">
        <v>17.463152000000001</v>
      </c>
      <c r="U143" s="1">
        <v>4.5690000000000001E-3</v>
      </c>
      <c r="V143" s="1">
        <v>7.7763939999999998</v>
      </c>
      <c r="W143" s="1">
        <v>0.43221999999999999</v>
      </c>
      <c r="X143" s="1">
        <v>0.635212</v>
      </c>
      <c r="Y143" s="1">
        <v>3.6769250000000002</v>
      </c>
      <c r="Z143" s="1">
        <v>4.039866</v>
      </c>
      <c r="AA143" s="1">
        <v>7.8039719999999999</v>
      </c>
      <c r="AB143" s="1">
        <v>0.72353299999999998</v>
      </c>
      <c r="AC143" s="1">
        <v>5.2730969999999999</v>
      </c>
      <c r="AD143" s="1">
        <v>0</v>
      </c>
      <c r="AE143" s="1">
        <v>0</v>
      </c>
      <c r="AF143" s="1">
        <v>0</v>
      </c>
      <c r="AG143" s="1">
        <v>0</v>
      </c>
      <c r="AH143" s="111">
        <v>1.6354E-2</v>
      </c>
      <c r="AI143" s="1">
        <v>0.14175099999999999</v>
      </c>
      <c r="AJ143" s="1">
        <v>0</v>
      </c>
      <c r="AK143" s="1">
        <v>0</v>
      </c>
      <c r="AL143" s="1">
        <v>1.6046999999999999E-2</v>
      </c>
      <c r="AM143" s="1">
        <v>9.1020000000000007E-3</v>
      </c>
      <c r="AN143" s="1">
        <v>6.8099999999999996E-4</v>
      </c>
      <c r="AO143" s="111">
        <v>43.473562000000001</v>
      </c>
      <c r="AP143" s="1">
        <v>1.110519</v>
      </c>
      <c r="AQ143" s="1">
        <v>0</v>
      </c>
      <c r="AR143" s="1">
        <v>0</v>
      </c>
      <c r="AS143" s="1">
        <v>9.7334510000000005</v>
      </c>
      <c r="AT143" s="1">
        <v>3.8337300000000001</v>
      </c>
      <c r="AU143" s="1">
        <v>1.5180000000000001E-2</v>
      </c>
      <c r="AV143" s="111">
        <f t="shared" si="15"/>
        <v>43.489916000000001</v>
      </c>
      <c r="AW143" s="1">
        <f t="shared" si="16"/>
        <v>1.25227</v>
      </c>
      <c r="AX143" s="1">
        <f t="shared" si="17"/>
        <v>0</v>
      </c>
      <c r="AY143" s="1">
        <f t="shared" si="18"/>
        <v>0</v>
      </c>
      <c r="AZ143" s="1">
        <f t="shared" si="19"/>
        <v>9.7494980000000009</v>
      </c>
      <c r="BA143" s="1">
        <f t="shared" si="20"/>
        <v>3.842832</v>
      </c>
      <c r="BB143" s="126">
        <f t="shared" si="21"/>
        <v>1.5861E-2</v>
      </c>
    </row>
    <row r="144" spans="1:54" x14ac:dyDescent="0.3">
      <c r="A144" s="1">
        <v>138</v>
      </c>
      <c r="B144" s="1" t="s">
        <v>40</v>
      </c>
      <c r="C144" s="1">
        <v>934</v>
      </c>
      <c r="D144" s="1">
        <v>5000</v>
      </c>
      <c r="E144" s="1">
        <v>-25.145143999999998</v>
      </c>
      <c r="F144" s="1">
        <v>-648760.64240400004</v>
      </c>
      <c r="G144" s="1">
        <v>-508463.87196700001</v>
      </c>
      <c r="H144" s="1">
        <v>116.22148900000001</v>
      </c>
      <c r="I144" s="1">
        <v>59.272129</v>
      </c>
      <c r="J144" s="1">
        <v>17.570079</v>
      </c>
      <c r="K144" s="1">
        <v>2.3715470000000001</v>
      </c>
      <c r="L144" s="1">
        <v>2.8331870000000001</v>
      </c>
      <c r="M144" s="111">
        <v>100</v>
      </c>
      <c r="N144" s="1">
        <v>41.486496000000002</v>
      </c>
      <c r="O144" s="1">
        <v>0.18177499999999999</v>
      </c>
      <c r="P144" s="1">
        <v>58.331729000000003</v>
      </c>
      <c r="Q144" s="1">
        <v>0</v>
      </c>
      <c r="R144" s="111">
        <v>51.938822000000002</v>
      </c>
      <c r="S144" s="1">
        <v>0.29663699999999998</v>
      </c>
      <c r="T144" s="1">
        <v>17.452527</v>
      </c>
      <c r="U144" s="1">
        <v>4.5259999999999996E-3</v>
      </c>
      <c r="V144" s="1">
        <v>7.7363850000000003</v>
      </c>
      <c r="W144" s="1">
        <v>0.43391999999999997</v>
      </c>
      <c r="X144" s="1">
        <v>0.60832900000000001</v>
      </c>
      <c r="Y144" s="1">
        <v>3.6396160000000002</v>
      </c>
      <c r="Z144" s="1">
        <v>4.0448360000000001</v>
      </c>
      <c r="AA144" s="1">
        <v>7.8346580000000001</v>
      </c>
      <c r="AB144" s="1">
        <v>0.72236299999999998</v>
      </c>
      <c r="AC144" s="1">
        <v>5.2873799999999997</v>
      </c>
      <c r="AD144" s="1">
        <v>0</v>
      </c>
      <c r="AE144" s="1">
        <v>0</v>
      </c>
      <c r="AF144" s="1">
        <v>0</v>
      </c>
      <c r="AG144" s="1">
        <v>0</v>
      </c>
      <c r="AH144" s="111">
        <v>1.5932000000000002E-2</v>
      </c>
      <c r="AI144" s="1">
        <v>0.13986000000000001</v>
      </c>
      <c r="AJ144" s="1">
        <v>0</v>
      </c>
      <c r="AK144" s="1">
        <v>0</v>
      </c>
      <c r="AL144" s="1">
        <v>1.6345999999999999E-2</v>
      </c>
      <c r="AM144" s="1">
        <v>8.9529999999999992E-3</v>
      </c>
      <c r="AN144" s="1">
        <v>6.8400000000000004E-4</v>
      </c>
      <c r="AO144" s="111">
        <v>43.487566000000001</v>
      </c>
      <c r="AP144" s="1">
        <v>1.2432369999999999</v>
      </c>
      <c r="AQ144" s="1">
        <v>0</v>
      </c>
      <c r="AR144" s="1">
        <v>0</v>
      </c>
      <c r="AS144" s="1">
        <v>9.747814</v>
      </c>
      <c r="AT144" s="1">
        <v>3.8378079999999999</v>
      </c>
      <c r="AU144" s="1">
        <v>1.5303000000000001E-2</v>
      </c>
      <c r="AV144" s="111">
        <f t="shared" si="15"/>
        <v>43.503498</v>
      </c>
      <c r="AW144" s="1">
        <f t="shared" si="16"/>
        <v>1.383097</v>
      </c>
      <c r="AX144" s="1">
        <f t="shared" si="17"/>
        <v>0</v>
      </c>
      <c r="AY144" s="1">
        <f t="shared" si="18"/>
        <v>0</v>
      </c>
      <c r="AZ144" s="1">
        <f t="shared" si="19"/>
        <v>9.7641600000000004</v>
      </c>
      <c r="BA144" s="1">
        <f t="shared" si="20"/>
        <v>3.8467609999999999</v>
      </c>
      <c r="BB144" s="126">
        <f t="shared" si="21"/>
        <v>1.5987000000000001E-2</v>
      </c>
    </row>
    <row r="145" spans="1:54" x14ac:dyDescent="0.3">
      <c r="A145" s="1">
        <v>139</v>
      </c>
      <c r="B145" s="1" t="s">
        <v>40</v>
      </c>
      <c r="C145" s="1">
        <v>932</v>
      </c>
      <c r="D145" s="1">
        <v>5000</v>
      </c>
      <c r="E145" s="1">
        <v>-25.195788</v>
      </c>
      <c r="F145" s="1">
        <v>-646151.31776400004</v>
      </c>
      <c r="G145" s="1">
        <v>-506705.04997499997</v>
      </c>
      <c r="H145" s="1">
        <v>115.70864</v>
      </c>
      <c r="I145" s="1">
        <v>59.022298999999997</v>
      </c>
      <c r="J145" s="1">
        <v>17.509903999999999</v>
      </c>
      <c r="K145" s="1">
        <v>2.3703820000000002</v>
      </c>
      <c r="L145" s="1">
        <v>2.8480970000000001</v>
      </c>
      <c r="M145" s="111">
        <v>100</v>
      </c>
      <c r="N145" s="1">
        <v>41.325476999999999</v>
      </c>
      <c r="O145" s="1">
        <v>0.17968000000000001</v>
      </c>
      <c r="P145" s="1">
        <v>58.494843000000003</v>
      </c>
      <c r="Q145" s="1">
        <v>0</v>
      </c>
      <c r="R145" s="111">
        <v>52.007224000000001</v>
      </c>
      <c r="S145" s="1">
        <v>0.29281499999999999</v>
      </c>
      <c r="T145" s="1">
        <v>17.441602</v>
      </c>
      <c r="U145" s="1">
        <v>4.483E-3</v>
      </c>
      <c r="V145" s="1">
        <v>7.6953300000000002</v>
      </c>
      <c r="W145" s="1">
        <v>0.43561</v>
      </c>
      <c r="X145" s="1">
        <v>0.58219299999999996</v>
      </c>
      <c r="Y145" s="1">
        <v>3.602849</v>
      </c>
      <c r="Z145" s="1">
        <v>4.0498050000000001</v>
      </c>
      <c r="AA145" s="1">
        <v>7.8651850000000003</v>
      </c>
      <c r="AB145" s="1">
        <v>0.72129699999999997</v>
      </c>
      <c r="AC145" s="1">
        <v>5.3016069999999997</v>
      </c>
      <c r="AD145" s="1">
        <v>0</v>
      </c>
      <c r="AE145" s="1">
        <v>0</v>
      </c>
      <c r="AF145" s="1">
        <v>0</v>
      </c>
      <c r="AG145" s="1">
        <v>0</v>
      </c>
      <c r="AH145" s="111">
        <v>1.5518000000000001E-2</v>
      </c>
      <c r="AI145" s="1">
        <v>0.13804900000000001</v>
      </c>
      <c r="AJ145" s="1">
        <v>0</v>
      </c>
      <c r="AK145" s="1">
        <v>0</v>
      </c>
      <c r="AL145" s="1">
        <v>1.6618999999999998E-2</v>
      </c>
      <c r="AM145" s="1">
        <v>8.8070000000000006E-3</v>
      </c>
      <c r="AN145" s="1">
        <v>6.8800000000000003E-4</v>
      </c>
      <c r="AO145" s="111">
        <v>43.501150000000003</v>
      </c>
      <c r="AP145" s="1">
        <v>1.3740540000000001</v>
      </c>
      <c r="AQ145" s="1">
        <v>0</v>
      </c>
      <c r="AR145" s="1">
        <v>0</v>
      </c>
      <c r="AS145" s="1">
        <v>9.762473</v>
      </c>
      <c r="AT145" s="1">
        <v>3.8417379999999999</v>
      </c>
      <c r="AU145" s="1">
        <v>1.5429E-2</v>
      </c>
      <c r="AV145" s="111">
        <f t="shared" si="15"/>
        <v>43.516668000000003</v>
      </c>
      <c r="AW145" s="1">
        <f t="shared" si="16"/>
        <v>1.5121030000000002</v>
      </c>
      <c r="AX145" s="1">
        <f t="shared" si="17"/>
        <v>0</v>
      </c>
      <c r="AY145" s="1">
        <f t="shared" si="18"/>
        <v>0</v>
      </c>
      <c r="AZ145" s="1">
        <f t="shared" si="19"/>
        <v>9.7790920000000003</v>
      </c>
      <c r="BA145" s="1">
        <f t="shared" si="20"/>
        <v>3.8505449999999999</v>
      </c>
      <c r="BB145" s="126">
        <f t="shared" si="21"/>
        <v>1.6116999999999999E-2</v>
      </c>
    </row>
    <row r="146" spans="1:54" x14ac:dyDescent="0.3">
      <c r="A146" s="1">
        <v>140</v>
      </c>
      <c r="B146" s="1" t="s">
        <v>40</v>
      </c>
      <c r="C146" s="1">
        <v>930</v>
      </c>
      <c r="D146" s="1">
        <v>5000</v>
      </c>
      <c r="E146" s="1">
        <v>-25.246962</v>
      </c>
      <c r="F146" s="1">
        <v>-643579.95709699998</v>
      </c>
      <c r="G146" s="1">
        <v>-504974.81216500001</v>
      </c>
      <c r="H146" s="1">
        <v>115.201883</v>
      </c>
      <c r="I146" s="1">
        <v>58.776024999999997</v>
      </c>
      <c r="J146" s="1">
        <v>17.450557</v>
      </c>
      <c r="K146" s="1">
        <v>2.3692169999999999</v>
      </c>
      <c r="L146" s="1">
        <v>2.863029</v>
      </c>
      <c r="M146" s="111">
        <v>100</v>
      </c>
      <c r="N146" s="1">
        <v>41.166510000000002</v>
      </c>
      <c r="O146" s="1">
        <v>0.177644</v>
      </c>
      <c r="P146" s="1">
        <v>58.655845999999997</v>
      </c>
      <c r="Q146" s="1">
        <v>0</v>
      </c>
      <c r="R146" s="111">
        <v>52.07573</v>
      </c>
      <c r="S146" s="1">
        <v>0.28905500000000001</v>
      </c>
      <c r="T146" s="1">
        <v>17.430399000000001</v>
      </c>
      <c r="U146" s="1">
        <v>4.4390000000000002E-3</v>
      </c>
      <c r="V146" s="1">
        <v>7.6532400000000003</v>
      </c>
      <c r="W146" s="1">
        <v>0.43729200000000001</v>
      </c>
      <c r="X146" s="1">
        <v>0.55679199999999995</v>
      </c>
      <c r="Y146" s="1">
        <v>3.5666120000000001</v>
      </c>
      <c r="Z146" s="1">
        <v>4.0547719999999998</v>
      </c>
      <c r="AA146" s="1">
        <v>7.895556</v>
      </c>
      <c r="AB146" s="1">
        <v>0.72033400000000003</v>
      </c>
      <c r="AC146" s="1">
        <v>5.3157779999999999</v>
      </c>
      <c r="AD146" s="1">
        <v>0</v>
      </c>
      <c r="AE146" s="1">
        <v>0</v>
      </c>
      <c r="AF146" s="1">
        <v>0</v>
      </c>
      <c r="AG146" s="1">
        <v>0</v>
      </c>
      <c r="AH146" s="111">
        <v>1.5112E-2</v>
      </c>
      <c r="AI146" s="1">
        <v>0.13631199999999999</v>
      </c>
      <c r="AJ146" s="1">
        <v>0</v>
      </c>
      <c r="AK146" s="1">
        <v>0</v>
      </c>
      <c r="AL146" s="1">
        <v>1.6867E-2</v>
      </c>
      <c r="AM146" s="1">
        <v>8.6630000000000006E-3</v>
      </c>
      <c r="AN146" s="1">
        <v>6.9099999999999999E-4</v>
      </c>
      <c r="AO146" s="111">
        <v>43.514313999999999</v>
      </c>
      <c r="AP146" s="1">
        <v>1.5030490000000001</v>
      </c>
      <c r="AQ146" s="1">
        <v>0</v>
      </c>
      <c r="AR146" s="1">
        <v>0</v>
      </c>
      <c r="AS146" s="1">
        <v>9.7774029999999996</v>
      </c>
      <c r="AT146" s="1">
        <v>3.8455210000000002</v>
      </c>
      <c r="AU146" s="1">
        <v>1.5558000000000001E-2</v>
      </c>
      <c r="AV146" s="111">
        <f t="shared" si="15"/>
        <v>43.529426000000001</v>
      </c>
      <c r="AW146" s="1">
        <f t="shared" si="16"/>
        <v>1.6393610000000001</v>
      </c>
      <c r="AX146" s="1">
        <f t="shared" si="17"/>
        <v>0</v>
      </c>
      <c r="AY146" s="1">
        <f t="shared" si="18"/>
        <v>0</v>
      </c>
      <c r="AZ146" s="1">
        <f t="shared" si="19"/>
        <v>9.7942699999999991</v>
      </c>
      <c r="BA146" s="1">
        <f t="shared" si="20"/>
        <v>3.8541840000000001</v>
      </c>
      <c r="BB146" s="126">
        <f t="shared" si="21"/>
        <v>1.6249E-2</v>
      </c>
    </row>
    <row r="147" spans="1:54" x14ac:dyDescent="0.3">
      <c r="A147" s="1">
        <v>141</v>
      </c>
      <c r="B147" s="1" t="s">
        <v>40</v>
      </c>
      <c r="C147" s="1">
        <v>928</v>
      </c>
      <c r="D147" s="1">
        <v>5000</v>
      </c>
      <c r="E147" s="1">
        <v>-25.298660000000002</v>
      </c>
      <c r="F147" s="1">
        <v>-641045.52153599996</v>
      </c>
      <c r="G147" s="1">
        <v>-503272.36205499998</v>
      </c>
      <c r="H147" s="1">
        <v>114.701044</v>
      </c>
      <c r="I147" s="1">
        <v>58.533211999999999</v>
      </c>
      <c r="J147" s="1">
        <v>17.392012999999999</v>
      </c>
      <c r="K147" s="1">
        <v>2.3680530000000002</v>
      </c>
      <c r="L147" s="1">
        <v>2.877983</v>
      </c>
      <c r="M147" s="111">
        <v>100</v>
      </c>
      <c r="N147" s="1">
        <v>41.009538999999997</v>
      </c>
      <c r="O147" s="1">
        <v>0.17566399999999999</v>
      </c>
      <c r="P147" s="1">
        <v>58.814796999999999</v>
      </c>
      <c r="Q147" s="1">
        <v>0</v>
      </c>
      <c r="R147" s="111">
        <v>52.144322000000003</v>
      </c>
      <c r="S147" s="1">
        <v>0.28535700000000003</v>
      </c>
      <c r="T147" s="1">
        <v>17.418942999999999</v>
      </c>
      <c r="U147" s="1">
        <v>4.3940000000000003E-3</v>
      </c>
      <c r="V147" s="1">
        <v>7.610131</v>
      </c>
      <c r="W147" s="1">
        <v>0.43896600000000002</v>
      </c>
      <c r="X147" s="1">
        <v>0.532115</v>
      </c>
      <c r="Y147" s="1">
        <v>3.5308890000000002</v>
      </c>
      <c r="Z147" s="1">
        <v>4.0597349999999999</v>
      </c>
      <c r="AA147" s="1">
        <v>7.9257780000000002</v>
      </c>
      <c r="AB147" s="1">
        <v>0.71947499999999998</v>
      </c>
      <c r="AC147" s="1">
        <v>5.3298949999999996</v>
      </c>
      <c r="AD147" s="1">
        <v>0</v>
      </c>
      <c r="AE147" s="1">
        <v>0</v>
      </c>
      <c r="AF147" s="1">
        <v>0</v>
      </c>
      <c r="AG147" s="1">
        <v>0</v>
      </c>
      <c r="AH147" s="111">
        <v>1.4713E-2</v>
      </c>
      <c r="AI147" s="1">
        <v>0.13464499999999999</v>
      </c>
      <c r="AJ147" s="1">
        <v>0</v>
      </c>
      <c r="AK147" s="1">
        <v>0</v>
      </c>
      <c r="AL147" s="1">
        <v>1.7090000000000001E-2</v>
      </c>
      <c r="AM147" s="1">
        <v>8.5220000000000001E-3</v>
      </c>
      <c r="AN147" s="1">
        <v>6.9399999999999996E-4</v>
      </c>
      <c r="AO147" s="111">
        <v>43.527075000000004</v>
      </c>
      <c r="AP147" s="1">
        <v>1.630295</v>
      </c>
      <c r="AQ147" s="1">
        <v>0</v>
      </c>
      <c r="AR147" s="1">
        <v>0</v>
      </c>
      <c r="AS147" s="1">
        <v>9.7925760000000004</v>
      </c>
      <c r="AT147" s="1">
        <v>3.8491620000000002</v>
      </c>
      <c r="AU147" s="1">
        <v>1.5689999999999999E-2</v>
      </c>
      <c r="AV147" s="111">
        <f t="shared" si="15"/>
        <v>43.541788000000004</v>
      </c>
      <c r="AW147" s="1">
        <f t="shared" si="16"/>
        <v>1.76494</v>
      </c>
      <c r="AX147" s="1">
        <f t="shared" si="17"/>
        <v>0</v>
      </c>
      <c r="AY147" s="1">
        <f t="shared" si="18"/>
        <v>0</v>
      </c>
      <c r="AZ147" s="1">
        <f t="shared" si="19"/>
        <v>9.809666</v>
      </c>
      <c r="BA147" s="1">
        <f t="shared" si="20"/>
        <v>3.8576840000000003</v>
      </c>
      <c r="BB147" s="126">
        <f t="shared" si="21"/>
        <v>1.6383999999999999E-2</v>
      </c>
    </row>
    <row r="148" spans="1:54" x14ac:dyDescent="0.3">
      <c r="A148" s="1">
        <v>142</v>
      </c>
      <c r="B148" s="1" t="s">
        <v>40</v>
      </c>
      <c r="C148" s="1">
        <v>926</v>
      </c>
      <c r="D148" s="1">
        <v>5000</v>
      </c>
      <c r="E148" s="1">
        <v>-25.350878000000002</v>
      </c>
      <c r="F148" s="1">
        <v>-638547.03206700005</v>
      </c>
      <c r="G148" s="1">
        <v>-501596.94875600003</v>
      </c>
      <c r="H148" s="1">
        <v>114.20596500000001</v>
      </c>
      <c r="I148" s="1">
        <v>58.293768999999998</v>
      </c>
      <c r="J148" s="1">
        <v>17.334249</v>
      </c>
      <c r="K148" s="1">
        <v>2.366889</v>
      </c>
      <c r="L148" s="1">
        <v>2.8929580000000001</v>
      </c>
      <c r="M148" s="111">
        <v>100</v>
      </c>
      <c r="N148" s="1">
        <v>40.854511000000002</v>
      </c>
      <c r="O148" s="1">
        <v>0.173736</v>
      </c>
      <c r="P148" s="1">
        <v>58.971753</v>
      </c>
      <c r="Q148" s="1">
        <v>0</v>
      </c>
      <c r="R148" s="111">
        <v>52.212981999999997</v>
      </c>
      <c r="S148" s="1">
        <v>0.281721</v>
      </c>
      <c r="T148" s="1">
        <v>17.407256</v>
      </c>
      <c r="U148" s="1">
        <v>4.3480000000000003E-3</v>
      </c>
      <c r="V148" s="1">
        <v>7.5660160000000003</v>
      </c>
      <c r="W148" s="1">
        <v>0.44063200000000002</v>
      </c>
      <c r="X148" s="1">
        <v>0.50815200000000005</v>
      </c>
      <c r="Y148" s="1">
        <v>3.4956680000000002</v>
      </c>
      <c r="Z148" s="1">
        <v>4.0646940000000003</v>
      </c>
      <c r="AA148" s="1">
        <v>7.9558530000000003</v>
      </c>
      <c r="AB148" s="1">
        <v>0.718719</v>
      </c>
      <c r="AC148" s="1">
        <v>5.3439579999999998</v>
      </c>
      <c r="AD148" s="1">
        <v>0</v>
      </c>
      <c r="AE148" s="1">
        <v>0</v>
      </c>
      <c r="AF148" s="1">
        <v>0</v>
      </c>
      <c r="AG148" s="1">
        <v>0</v>
      </c>
      <c r="AH148" s="111">
        <v>1.4323000000000001E-2</v>
      </c>
      <c r="AI148" s="1">
        <v>0.133045</v>
      </c>
      <c r="AJ148" s="1">
        <v>0</v>
      </c>
      <c r="AK148" s="1">
        <v>0</v>
      </c>
      <c r="AL148" s="1">
        <v>1.7288000000000001E-2</v>
      </c>
      <c r="AM148" s="1">
        <v>8.3829999999999998E-3</v>
      </c>
      <c r="AN148" s="1">
        <v>6.96E-4</v>
      </c>
      <c r="AO148" s="111">
        <v>43.539434</v>
      </c>
      <c r="AP148" s="1">
        <v>1.755863</v>
      </c>
      <c r="AQ148" s="1">
        <v>0</v>
      </c>
      <c r="AR148" s="1">
        <v>0</v>
      </c>
      <c r="AS148" s="1">
        <v>9.8079699999999992</v>
      </c>
      <c r="AT148" s="1">
        <v>3.8526609999999999</v>
      </c>
      <c r="AU148" s="1">
        <v>1.5824999999999999E-2</v>
      </c>
      <c r="AV148" s="111">
        <f t="shared" si="15"/>
        <v>43.553756999999997</v>
      </c>
      <c r="AW148" s="1">
        <f t="shared" si="16"/>
        <v>1.888908</v>
      </c>
      <c r="AX148" s="1">
        <f t="shared" si="17"/>
        <v>0</v>
      </c>
      <c r="AY148" s="1">
        <f t="shared" si="18"/>
        <v>0</v>
      </c>
      <c r="AZ148" s="1">
        <f t="shared" si="19"/>
        <v>9.8252579999999998</v>
      </c>
      <c r="BA148" s="1">
        <f t="shared" si="20"/>
        <v>3.8610439999999997</v>
      </c>
      <c r="BB148" s="126">
        <f t="shared" si="21"/>
        <v>1.6520999999999997E-2</v>
      </c>
    </row>
    <row r="149" spans="1:54" x14ac:dyDescent="0.3">
      <c r="A149" s="1">
        <v>143</v>
      </c>
      <c r="B149" s="1" t="s">
        <v>40</v>
      </c>
      <c r="C149" s="1">
        <v>924</v>
      </c>
      <c r="D149" s="1">
        <v>5000</v>
      </c>
      <c r="E149" s="1">
        <v>-25.403613</v>
      </c>
      <c r="F149" s="1">
        <v>-636083.56636000006</v>
      </c>
      <c r="G149" s="1">
        <v>-499947.86459000001</v>
      </c>
      <c r="H149" s="1">
        <v>113.71649499999999</v>
      </c>
      <c r="I149" s="1">
        <v>58.057614000000001</v>
      </c>
      <c r="J149" s="1">
        <v>17.277244</v>
      </c>
      <c r="K149" s="1">
        <v>2.3657270000000001</v>
      </c>
      <c r="L149" s="1">
        <v>2.9079540000000001</v>
      </c>
      <c r="M149" s="111">
        <v>100</v>
      </c>
      <c r="N149" s="1">
        <v>40.701379000000003</v>
      </c>
      <c r="O149" s="1">
        <v>0.17185700000000001</v>
      </c>
      <c r="P149" s="1">
        <v>59.126764999999999</v>
      </c>
      <c r="Q149" s="1">
        <v>0</v>
      </c>
      <c r="R149" s="111">
        <v>52.281692</v>
      </c>
      <c r="S149" s="1">
        <v>0.27814800000000001</v>
      </c>
      <c r="T149" s="1">
        <v>17.395363</v>
      </c>
      <c r="U149" s="1">
        <v>4.3020000000000003E-3</v>
      </c>
      <c r="V149" s="1">
        <v>7.5209109999999999</v>
      </c>
      <c r="W149" s="1">
        <v>0.44229000000000002</v>
      </c>
      <c r="X149" s="1">
        <v>0.48489100000000002</v>
      </c>
      <c r="Y149" s="1">
        <v>3.4609369999999999</v>
      </c>
      <c r="Z149" s="1">
        <v>4.0696450000000004</v>
      </c>
      <c r="AA149" s="1">
        <v>7.9857860000000001</v>
      </c>
      <c r="AB149" s="1">
        <v>0.71806599999999998</v>
      </c>
      <c r="AC149" s="1">
        <v>5.3579679999999996</v>
      </c>
      <c r="AD149" s="1">
        <v>0</v>
      </c>
      <c r="AE149" s="1">
        <v>0</v>
      </c>
      <c r="AF149" s="1">
        <v>0</v>
      </c>
      <c r="AG149" s="1">
        <v>0</v>
      </c>
      <c r="AH149" s="111">
        <v>1.3942E-2</v>
      </c>
      <c r="AI149" s="1">
        <v>0.13150600000000001</v>
      </c>
      <c r="AJ149" s="1">
        <v>0</v>
      </c>
      <c r="AK149" s="1">
        <v>0</v>
      </c>
      <c r="AL149" s="1">
        <v>1.7462999999999999E-2</v>
      </c>
      <c r="AM149" s="1">
        <v>8.2459999999999999E-3</v>
      </c>
      <c r="AN149" s="1">
        <v>6.9899999999999997E-4</v>
      </c>
      <c r="AO149" s="111">
        <v>43.551400999999998</v>
      </c>
      <c r="AP149" s="1">
        <v>1.8798189999999999</v>
      </c>
      <c r="AQ149" s="1">
        <v>0</v>
      </c>
      <c r="AR149" s="1">
        <v>0</v>
      </c>
      <c r="AS149" s="1">
        <v>9.8235589999999995</v>
      </c>
      <c r="AT149" s="1">
        <v>3.8560210000000001</v>
      </c>
      <c r="AU149" s="1">
        <v>1.5963000000000001E-2</v>
      </c>
      <c r="AV149" s="111">
        <f t="shared" si="15"/>
        <v>43.565342999999999</v>
      </c>
      <c r="AW149" s="1">
        <f t="shared" si="16"/>
        <v>2.0113249999999998</v>
      </c>
      <c r="AX149" s="1">
        <f t="shared" si="17"/>
        <v>0</v>
      </c>
      <c r="AY149" s="1">
        <f t="shared" si="18"/>
        <v>0</v>
      </c>
      <c r="AZ149" s="1">
        <f t="shared" si="19"/>
        <v>9.8410219999999988</v>
      </c>
      <c r="BA149" s="1">
        <f t="shared" si="20"/>
        <v>3.8642670000000003</v>
      </c>
      <c r="BB149" s="126">
        <f t="shared" si="21"/>
        <v>1.6662000000000003E-2</v>
      </c>
    </row>
    <row r="150" spans="1:54" x14ac:dyDescent="0.3">
      <c r="A150" s="1">
        <v>144</v>
      </c>
      <c r="B150" s="1" t="s">
        <v>40</v>
      </c>
      <c r="C150" s="1">
        <v>922</v>
      </c>
      <c r="D150" s="1">
        <v>5000</v>
      </c>
      <c r="E150" s="1">
        <v>-25.456859000000001</v>
      </c>
      <c r="F150" s="1">
        <v>-633654.25583399995</v>
      </c>
      <c r="G150" s="1">
        <v>-498324.44290700002</v>
      </c>
      <c r="H150" s="1">
        <v>113.23249199999999</v>
      </c>
      <c r="I150" s="1">
        <v>57.824666000000001</v>
      </c>
      <c r="J150" s="1">
        <v>17.220977999999999</v>
      </c>
      <c r="K150" s="1">
        <v>2.3645649999999998</v>
      </c>
      <c r="L150" s="1">
        <v>2.9229699999999998</v>
      </c>
      <c r="M150" s="111">
        <v>100</v>
      </c>
      <c r="N150" s="1">
        <v>40.550097000000001</v>
      </c>
      <c r="O150" s="1">
        <v>0.17002200000000001</v>
      </c>
      <c r="P150" s="1">
        <v>59.279881000000003</v>
      </c>
      <c r="Q150" s="1">
        <v>0</v>
      </c>
      <c r="R150" s="111">
        <v>52.350433000000002</v>
      </c>
      <c r="S150" s="1">
        <v>0.27463900000000002</v>
      </c>
      <c r="T150" s="1">
        <v>17.383282999999999</v>
      </c>
      <c r="U150" s="1">
        <v>4.254E-3</v>
      </c>
      <c r="V150" s="1">
        <v>7.4748349999999997</v>
      </c>
      <c r="W150" s="1">
        <v>0.44394</v>
      </c>
      <c r="X150" s="1">
        <v>0.46232299999999998</v>
      </c>
      <c r="Y150" s="1">
        <v>3.4266839999999998</v>
      </c>
      <c r="Z150" s="1">
        <v>4.0745889999999996</v>
      </c>
      <c r="AA150" s="1">
        <v>8.0155790000000007</v>
      </c>
      <c r="AB150" s="1">
        <v>0.71751699999999996</v>
      </c>
      <c r="AC150" s="1">
        <v>5.3719250000000001</v>
      </c>
      <c r="AD150" s="1">
        <v>0</v>
      </c>
      <c r="AE150" s="1">
        <v>0</v>
      </c>
      <c r="AF150" s="1">
        <v>0</v>
      </c>
      <c r="AG150" s="1">
        <v>0</v>
      </c>
      <c r="AH150" s="111">
        <v>1.3568999999999999E-2</v>
      </c>
      <c r="AI150" s="1">
        <v>0.130026</v>
      </c>
      <c r="AJ150" s="1">
        <v>0</v>
      </c>
      <c r="AK150" s="1">
        <v>0</v>
      </c>
      <c r="AL150" s="1">
        <v>1.7614999999999999E-2</v>
      </c>
      <c r="AM150" s="1">
        <v>8.1110000000000002E-3</v>
      </c>
      <c r="AN150" s="1">
        <v>7.0100000000000002E-4</v>
      </c>
      <c r="AO150" s="111">
        <v>43.562986000000002</v>
      </c>
      <c r="AP150" s="1">
        <v>2.0022259999999998</v>
      </c>
      <c r="AQ150" s="1">
        <v>0</v>
      </c>
      <c r="AR150" s="1">
        <v>0</v>
      </c>
      <c r="AS150" s="1">
        <v>9.839321</v>
      </c>
      <c r="AT150" s="1">
        <v>3.8592439999999999</v>
      </c>
      <c r="AU150" s="1">
        <v>1.6104E-2</v>
      </c>
      <c r="AV150" s="111">
        <f t="shared" si="15"/>
        <v>43.576554999999999</v>
      </c>
      <c r="AW150" s="1">
        <f t="shared" si="16"/>
        <v>2.1322519999999998</v>
      </c>
      <c r="AX150" s="1">
        <f t="shared" si="17"/>
        <v>0</v>
      </c>
      <c r="AY150" s="1">
        <f t="shared" si="18"/>
        <v>0</v>
      </c>
      <c r="AZ150" s="1">
        <f t="shared" si="19"/>
        <v>9.8569359999999993</v>
      </c>
      <c r="BA150" s="1">
        <f t="shared" si="20"/>
        <v>3.8673549999999999</v>
      </c>
      <c r="BB150" s="126">
        <f t="shared" si="21"/>
        <v>1.6805E-2</v>
      </c>
    </row>
    <row r="151" spans="1:54" x14ac:dyDescent="0.3">
      <c r="A151" s="1">
        <v>145</v>
      </c>
      <c r="B151" s="1" t="s">
        <v>40</v>
      </c>
      <c r="C151" s="1">
        <v>920</v>
      </c>
      <c r="D151" s="1">
        <v>5000</v>
      </c>
      <c r="E151" s="1">
        <v>-25.510611000000001</v>
      </c>
      <c r="F151" s="1">
        <v>-631258.28273099998</v>
      </c>
      <c r="G151" s="1">
        <v>-496726.05589000002</v>
      </c>
      <c r="H151" s="1">
        <v>112.75382500000001</v>
      </c>
      <c r="I151" s="1">
        <v>57.594850999999998</v>
      </c>
      <c r="J151" s="1">
        <v>17.165431999999999</v>
      </c>
      <c r="K151" s="1">
        <v>2.3634040000000001</v>
      </c>
      <c r="L151" s="1">
        <v>2.9380069999999998</v>
      </c>
      <c r="M151" s="111">
        <v>100</v>
      </c>
      <c r="N151" s="1">
        <v>40.400624000000001</v>
      </c>
      <c r="O151" s="1">
        <v>0.16822899999999999</v>
      </c>
      <c r="P151" s="1">
        <v>59.431147000000003</v>
      </c>
      <c r="Q151" s="1">
        <v>0</v>
      </c>
      <c r="R151" s="111">
        <v>52.419187000000001</v>
      </c>
      <c r="S151" s="1">
        <v>0.27119199999999999</v>
      </c>
      <c r="T151" s="1">
        <v>17.371037999999999</v>
      </c>
      <c r="U151" s="1">
        <v>4.2059999999999997E-3</v>
      </c>
      <c r="V151" s="1">
        <v>7.4278029999999999</v>
      </c>
      <c r="W151" s="1">
        <v>0.44558199999999998</v>
      </c>
      <c r="X151" s="1">
        <v>0.44043700000000002</v>
      </c>
      <c r="Y151" s="1">
        <v>3.3928970000000001</v>
      </c>
      <c r="Z151" s="1">
        <v>4.079523</v>
      </c>
      <c r="AA151" s="1">
        <v>8.0452349999999999</v>
      </c>
      <c r="AB151" s="1">
        <v>0.71707100000000001</v>
      </c>
      <c r="AC151" s="1">
        <v>5.3858280000000001</v>
      </c>
      <c r="AD151" s="1">
        <v>0</v>
      </c>
      <c r="AE151" s="1">
        <v>0</v>
      </c>
      <c r="AF151" s="1">
        <v>0</v>
      </c>
      <c r="AG151" s="1">
        <v>0</v>
      </c>
      <c r="AH151" s="111">
        <v>1.3204E-2</v>
      </c>
      <c r="AI151" s="1">
        <v>0.12859899999999999</v>
      </c>
      <c r="AJ151" s="1">
        <v>0</v>
      </c>
      <c r="AK151" s="1">
        <v>0</v>
      </c>
      <c r="AL151" s="1">
        <v>1.7743999999999999E-2</v>
      </c>
      <c r="AM151" s="1">
        <v>7.9780000000000007E-3</v>
      </c>
      <c r="AN151" s="1">
        <v>7.0399999999999998E-4</v>
      </c>
      <c r="AO151" s="111">
        <v>43.574198000000003</v>
      </c>
      <c r="AP151" s="1">
        <v>2.1231409999999999</v>
      </c>
      <c r="AQ151" s="1">
        <v>0</v>
      </c>
      <c r="AR151" s="1">
        <v>0</v>
      </c>
      <c r="AS151" s="1">
        <v>9.8552309999999999</v>
      </c>
      <c r="AT151" s="1">
        <v>3.8623319999999999</v>
      </c>
      <c r="AU151" s="1">
        <v>1.6247000000000001E-2</v>
      </c>
      <c r="AV151" s="111">
        <f t="shared" si="15"/>
        <v>43.587402000000004</v>
      </c>
      <c r="AW151" s="1">
        <f t="shared" si="16"/>
        <v>2.2517399999999999</v>
      </c>
      <c r="AX151" s="1">
        <f t="shared" si="17"/>
        <v>0</v>
      </c>
      <c r="AY151" s="1">
        <f t="shared" si="18"/>
        <v>0</v>
      </c>
      <c r="AZ151" s="1">
        <f t="shared" si="19"/>
        <v>9.8729750000000003</v>
      </c>
      <c r="BA151" s="1">
        <f t="shared" si="20"/>
        <v>3.8703099999999999</v>
      </c>
      <c r="BB151" s="126">
        <f t="shared" si="21"/>
        <v>1.6951000000000001E-2</v>
      </c>
    </row>
    <row r="152" spans="1:54" x14ac:dyDescent="0.3">
      <c r="A152" s="1">
        <v>146</v>
      </c>
      <c r="B152" s="1" t="s">
        <v>40</v>
      </c>
      <c r="C152" s="1">
        <v>918</v>
      </c>
      <c r="D152" s="1">
        <v>5000</v>
      </c>
      <c r="E152" s="1">
        <v>-25.564865000000001</v>
      </c>
      <c r="F152" s="1">
        <v>-628894.87739000004</v>
      </c>
      <c r="G152" s="1">
        <v>-495152.11251399998</v>
      </c>
      <c r="H152" s="1">
        <v>112.280372</v>
      </c>
      <c r="I152" s="1">
        <v>57.368099999999998</v>
      </c>
      <c r="J152" s="1">
        <v>17.110589000000001</v>
      </c>
      <c r="K152" s="1">
        <v>2.3622450000000002</v>
      </c>
      <c r="L152" s="1">
        <v>2.9530630000000002</v>
      </c>
      <c r="M152" s="111">
        <v>100</v>
      </c>
      <c r="N152" s="1">
        <v>40.252921000000001</v>
      </c>
      <c r="O152" s="1">
        <v>0.16647400000000001</v>
      </c>
      <c r="P152" s="1">
        <v>59.580604000000001</v>
      </c>
      <c r="Q152" s="1">
        <v>0</v>
      </c>
      <c r="R152" s="111">
        <v>52.487934000000003</v>
      </c>
      <c r="S152" s="1">
        <v>0.26780900000000002</v>
      </c>
      <c r="T152" s="1">
        <v>17.358647999999999</v>
      </c>
      <c r="U152" s="1">
        <v>4.1570000000000001E-3</v>
      </c>
      <c r="V152" s="1">
        <v>7.3798360000000001</v>
      </c>
      <c r="W152" s="1">
        <v>0.44721699999999998</v>
      </c>
      <c r="X152" s="1">
        <v>0.41922399999999999</v>
      </c>
      <c r="Y152" s="1">
        <v>3.3595649999999999</v>
      </c>
      <c r="Z152" s="1">
        <v>4.0844459999999998</v>
      </c>
      <c r="AA152" s="1">
        <v>8.0747560000000007</v>
      </c>
      <c r="AB152" s="1">
        <v>0.71672899999999995</v>
      </c>
      <c r="AC152" s="1">
        <v>5.3996789999999999</v>
      </c>
      <c r="AD152" s="1">
        <v>0</v>
      </c>
      <c r="AE152" s="1">
        <v>0</v>
      </c>
      <c r="AF152" s="1">
        <v>0</v>
      </c>
      <c r="AG152" s="1">
        <v>0</v>
      </c>
      <c r="AH152" s="111">
        <v>1.2848E-2</v>
      </c>
      <c r="AI152" s="1">
        <v>0.127223</v>
      </c>
      <c r="AJ152" s="1">
        <v>0</v>
      </c>
      <c r="AK152" s="1">
        <v>0</v>
      </c>
      <c r="AL152" s="1">
        <v>1.7850999999999999E-2</v>
      </c>
      <c r="AM152" s="1">
        <v>7.8469999999999998E-3</v>
      </c>
      <c r="AN152" s="1">
        <v>7.0500000000000001E-4</v>
      </c>
      <c r="AO152" s="111">
        <v>43.585039000000002</v>
      </c>
      <c r="AP152" s="1">
        <v>2.2426170000000001</v>
      </c>
      <c r="AQ152" s="1">
        <v>0</v>
      </c>
      <c r="AR152" s="1">
        <v>0</v>
      </c>
      <c r="AS152" s="1">
        <v>9.8712669999999996</v>
      </c>
      <c r="AT152" s="1">
        <v>3.8652880000000001</v>
      </c>
      <c r="AU152" s="1">
        <v>1.6392E-2</v>
      </c>
      <c r="AV152" s="111">
        <f t="shared" si="15"/>
        <v>43.597887</v>
      </c>
      <c r="AW152" s="1">
        <f t="shared" si="16"/>
        <v>2.3698399999999999</v>
      </c>
      <c r="AX152" s="1">
        <f t="shared" si="17"/>
        <v>0</v>
      </c>
      <c r="AY152" s="1">
        <f t="shared" si="18"/>
        <v>0</v>
      </c>
      <c r="AZ152" s="1">
        <f t="shared" si="19"/>
        <v>9.8891179999999999</v>
      </c>
      <c r="BA152" s="1">
        <f t="shared" si="20"/>
        <v>3.873135</v>
      </c>
      <c r="BB152" s="126">
        <f t="shared" si="21"/>
        <v>1.7097000000000001E-2</v>
      </c>
    </row>
    <row r="153" spans="1:54" x14ac:dyDescent="0.3">
      <c r="A153" s="1">
        <v>147</v>
      </c>
      <c r="B153" s="1" t="s">
        <v>40</v>
      </c>
      <c r="C153" s="1">
        <v>916</v>
      </c>
      <c r="D153" s="1">
        <v>5000</v>
      </c>
      <c r="E153" s="1">
        <v>-25.619615</v>
      </c>
      <c r="F153" s="1">
        <v>-626563.315711</v>
      </c>
      <c r="G153" s="1">
        <v>-493602.05665300001</v>
      </c>
      <c r="H153" s="1">
        <v>111.812016</v>
      </c>
      <c r="I153" s="1">
        <v>57.144348000000001</v>
      </c>
      <c r="J153" s="1">
        <v>17.056432000000001</v>
      </c>
      <c r="K153" s="1">
        <v>2.3610859999999998</v>
      </c>
      <c r="L153" s="1">
        <v>2.9681389999999999</v>
      </c>
      <c r="M153" s="111">
        <v>100</v>
      </c>
      <c r="N153" s="1">
        <v>40.106952</v>
      </c>
      <c r="O153" s="1">
        <v>0.16475600000000001</v>
      </c>
      <c r="P153" s="1">
        <v>59.728292000000003</v>
      </c>
      <c r="Q153" s="1">
        <v>0</v>
      </c>
      <c r="R153" s="111">
        <v>52.556655999999997</v>
      </c>
      <c r="S153" s="1">
        <v>0.26448899999999997</v>
      </c>
      <c r="T153" s="1">
        <v>17.346132000000001</v>
      </c>
      <c r="U153" s="1">
        <v>4.1079999999999997E-3</v>
      </c>
      <c r="V153" s="1">
        <v>7.3309509999999998</v>
      </c>
      <c r="W153" s="1">
        <v>0.44884499999999999</v>
      </c>
      <c r="X153" s="1">
        <v>0.398673</v>
      </c>
      <c r="Y153" s="1">
        <v>3.3266779999999998</v>
      </c>
      <c r="Z153" s="1">
        <v>4.0893569999999997</v>
      </c>
      <c r="AA153" s="1">
        <v>8.1041439999999998</v>
      </c>
      <c r="AB153" s="1">
        <v>0.71648999999999996</v>
      </c>
      <c r="AC153" s="1">
        <v>5.4134770000000003</v>
      </c>
      <c r="AD153" s="1">
        <v>0</v>
      </c>
      <c r="AE153" s="1">
        <v>0</v>
      </c>
      <c r="AF153" s="1">
        <v>0</v>
      </c>
      <c r="AG153" s="1">
        <v>0</v>
      </c>
      <c r="AH153" s="111">
        <v>1.2501E-2</v>
      </c>
      <c r="AI153" s="1">
        <v>0.125893</v>
      </c>
      <c r="AJ153" s="1">
        <v>0</v>
      </c>
      <c r="AK153" s="1">
        <v>0</v>
      </c>
      <c r="AL153" s="1">
        <v>1.7937999999999999E-2</v>
      </c>
      <c r="AM153" s="1">
        <v>7.7169999999999999E-3</v>
      </c>
      <c r="AN153" s="1">
        <v>7.0699999999999995E-4</v>
      </c>
      <c r="AO153" s="111">
        <v>43.595526</v>
      </c>
      <c r="AP153" s="1">
        <v>2.360706</v>
      </c>
      <c r="AQ153" s="1">
        <v>0</v>
      </c>
      <c r="AR153" s="1">
        <v>0</v>
      </c>
      <c r="AS153" s="1">
        <v>9.8874080000000006</v>
      </c>
      <c r="AT153" s="1">
        <v>3.8681109999999999</v>
      </c>
      <c r="AU153" s="1">
        <v>1.6539000000000002E-2</v>
      </c>
      <c r="AV153" s="111">
        <f t="shared" si="15"/>
        <v>43.608027</v>
      </c>
      <c r="AW153" s="1">
        <f t="shared" si="16"/>
        <v>2.486599</v>
      </c>
      <c r="AX153" s="1">
        <f t="shared" si="17"/>
        <v>0</v>
      </c>
      <c r="AY153" s="1">
        <f t="shared" si="18"/>
        <v>0</v>
      </c>
      <c r="AZ153" s="1">
        <f t="shared" si="19"/>
        <v>9.9053459999999998</v>
      </c>
      <c r="BA153" s="1">
        <f t="shared" si="20"/>
        <v>3.8758279999999998</v>
      </c>
      <c r="BB153" s="126">
        <f t="shared" si="21"/>
        <v>1.7246000000000001E-2</v>
      </c>
    </row>
    <row r="154" spans="1:54" x14ac:dyDescent="0.3">
      <c r="A154" s="1">
        <v>148</v>
      </c>
      <c r="B154" s="1" t="s">
        <v>40</v>
      </c>
      <c r="C154" s="1">
        <v>914</v>
      </c>
      <c r="D154" s="1">
        <v>5000</v>
      </c>
      <c r="E154" s="1">
        <v>-25.674855999999998</v>
      </c>
      <c r="F154" s="1">
        <v>-624262.91666300001</v>
      </c>
      <c r="G154" s="1">
        <v>-492075.36521199998</v>
      </c>
      <c r="H154" s="1">
        <v>111.348651</v>
      </c>
      <c r="I154" s="1">
        <v>56.923533999999997</v>
      </c>
      <c r="J154" s="1">
        <v>17.002946000000001</v>
      </c>
      <c r="K154" s="1">
        <v>2.3599299999999999</v>
      </c>
      <c r="L154" s="1">
        <v>2.9832329999999998</v>
      </c>
      <c r="M154" s="111">
        <v>100</v>
      </c>
      <c r="N154" s="1">
        <v>39.962685</v>
      </c>
      <c r="O154" s="1">
        <v>0.16307099999999999</v>
      </c>
      <c r="P154" s="1">
        <v>59.874245000000002</v>
      </c>
      <c r="Q154" s="1">
        <v>0</v>
      </c>
      <c r="R154" s="111">
        <v>52.625334000000002</v>
      </c>
      <c r="S154" s="1">
        <v>0.26123200000000002</v>
      </c>
      <c r="T154" s="1">
        <v>17.333507999999998</v>
      </c>
      <c r="U154" s="1">
        <v>4.0569999999999998E-3</v>
      </c>
      <c r="V154" s="1">
        <v>7.2811700000000004</v>
      </c>
      <c r="W154" s="1">
        <v>0.450465</v>
      </c>
      <c r="X154" s="1">
        <v>0.378774</v>
      </c>
      <c r="Y154" s="1">
        <v>3.2942269999999998</v>
      </c>
      <c r="Z154" s="1">
        <v>4.0942550000000004</v>
      </c>
      <c r="AA154" s="1">
        <v>8.1334</v>
      </c>
      <c r="AB154" s="1">
        <v>0.71635599999999999</v>
      </c>
      <c r="AC154" s="1">
        <v>5.4272210000000003</v>
      </c>
      <c r="AD154" s="1">
        <v>0</v>
      </c>
      <c r="AE154" s="1">
        <v>0</v>
      </c>
      <c r="AF154" s="1">
        <v>0</v>
      </c>
      <c r="AG154" s="1">
        <v>0</v>
      </c>
      <c r="AH154" s="111">
        <v>1.2163E-2</v>
      </c>
      <c r="AI154" s="1">
        <v>0.12460599999999999</v>
      </c>
      <c r="AJ154" s="1">
        <v>0</v>
      </c>
      <c r="AK154" s="1">
        <v>0</v>
      </c>
      <c r="AL154" s="1">
        <v>1.8005E-2</v>
      </c>
      <c r="AM154" s="1">
        <v>7.5890000000000003E-3</v>
      </c>
      <c r="AN154" s="1">
        <v>7.0899999999999999E-4</v>
      </c>
      <c r="AO154" s="111">
        <v>43.605665000000002</v>
      </c>
      <c r="AP154" s="1">
        <v>2.4774530000000001</v>
      </c>
      <c r="AQ154" s="1">
        <v>0</v>
      </c>
      <c r="AR154" s="1">
        <v>0</v>
      </c>
      <c r="AS154" s="1">
        <v>9.9036329999999992</v>
      </c>
      <c r="AT154" s="1">
        <v>3.8708049999999998</v>
      </c>
      <c r="AU154" s="1">
        <v>1.6688000000000001E-2</v>
      </c>
      <c r="AV154" s="111">
        <f t="shared" si="15"/>
        <v>43.617828000000003</v>
      </c>
      <c r="AW154" s="1">
        <f t="shared" si="16"/>
        <v>2.6020590000000001</v>
      </c>
      <c r="AX154" s="1">
        <f t="shared" si="17"/>
        <v>0</v>
      </c>
      <c r="AY154" s="1">
        <f t="shared" si="18"/>
        <v>0</v>
      </c>
      <c r="AZ154" s="1">
        <f t="shared" si="19"/>
        <v>9.9216379999999997</v>
      </c>
      <c r="BA154" s="1">
        <f t="shared" si="20"/>
        <v>3.8783939999999997</v>
      </c>
      <c r="BB154" s="126">
        <f t="shared" si="21"/>
        <v>1.7397000000000003E-2</v>
      </c>
    </row>
    <row r="155" spans="1:54" x14ac:dyDescent="0.3">
      <c r="A155" s="1">
        <v>149</v>
      </c>
      <c r="B155" s="1" t="s">
        <v>40</v>
      </c>
      <c r="C155" s="1">
        <v>912</v>
      </c>
      <c r="D155" s="1">
        <v>5000</v>
      </c>
      <c r="E155" s="1">
        <v>-25.730581999999998</v>
      </c>
      <c r="F155" s="1">
        <v>-621993.03986899997</v>
      </c>
      <c r="G155" s="1">
        <v>-490571.546309</v>
      </c>
      <c r="H155" s="1">
        <v>110.89017699999999</v>
      </c>
      <c r="I155" s="1">
        <v>56.705601999999999</v>
      </c>
      <c r="J155" s="1">
        <v>16.950115</v>
      </c>
      <c r="K155" s="1">
        <v>2.3587750000000001</v>
      </c>
      <c r="L155" s="1">
        <v>2.998345</v>
      </c>
      <c r="M155" s="111">
        <v>100</v>
      </c>
      <c r="N155" s="1">
        <v>39.820087000000001</v>
      </c>
      <c r="O155" s="1">
        <v>0.161416</v>
      </c>
      <c r="P155" s="1">
        <v>60.018497000000004</v>
      </c>
      <c r="Q155" s="1">
        <v>0</v>
      </c>
      <c r="R155" s="111">
        <v>52.693949000000003</v>
      </c>
      <c r="S155" s="1">
        <v>0.25803799999999999</v>
      </c>
      <c r="T155" s="1">
        <v>17.320793999999999</v>
      </c>
      <c r="U155" s="1">
        <v>4.0070000000000001E-3</v>
      </c>
      <c r="V155" s="1">
        <v>7.2305120000000001</v>
      </c>
      <c r="W155" s="1">
        <v>0.45207799999999998</v>
      </c>
      <c r="X155" s="1">
        <v>0.35951899999999998</v>
      </c>
      <c r="Y155" s="1">
        <v>3.262203</v>
      </c>
      <c r="Z155" s="1">
        <v>4.0991369999999998</v>
      </c>
      <c r="AA155" s="1">
        <v>8.1625259999999997</v>
      </c>
      <c r="AB155" s="1">
        <v>0.71632499999999999</v>
      </c>
      <c r="AC155" s="1">
        <v>5.440912</v>
      </c>
      <c r="AD155" s="1">
        <v>0</v>
      </c>
      <c r="AE155" s="1">
        <v>0</v>
      </c>
      <c r="AF155" s="1">
        <v>0</v>
      </c>
      <c r="AG155" s="1">
        <v>0</v>
      </c>
      <c r="AH155" s="111">
        <v>1.1833E-2</v>
      </c>
      <c r="AI155" s="1">
        <v>0.123358</v>
      </c>
      <c r="AJ155" s="1">
        <v>0</v>
      </c>
      <c r="AK155" s="1">
        <v>0</v>
      </c>
      <c r="AL155" s="1">
        <v>1.8053E-2</v>
      </c>
      <c r="AM155" s="1">
        <v>7.4619999999999999E-3</v>
      </c>
      <c r="AN155" s="1">
        <v>7.1000000000000002E-4</v>
      </c>
      <c r="AO155" s="111">
        <v>43.615465</v>
      </c>
      <c r="AP155" s="1">
        <v>2.592902</v>
      </c>
      <c r="AQ155" s="1">
        <v>0</v>
      </c>
      <c r="AR155" s="1">
        <v>0</v>
      </c>
      <c r="AS155" s="1">
        <v>9.9199219999999997</v>
      </c>
      <c r="AT155" s="1">
        <v>3.8733710000000001</v>
      </c>
      <c r="AU155" s="1">
        <v>1.6837999999999999E-2</v>
      </c>
      <c r="AV155" s="111">
        <f t="shared" si="15"/>
        <v>43.627298000000003</v>
      </c>
      <c r="AW155" s="1">
        <f t="shared" si="16"/>
        <v>2.7162600000000001</v>
      </c>
      <c r="AX155" s="1">
        <f t="shared" si="17"/>
        <v>0</v>
      </c>
      <c r="AY155" s="1">
        <f t="shared" si="18"/>
        <v>0</v>
      </c>
      <c r="AZ155" s="1">
        <f t="shared" si="19"/>
        <v>9.9379749999999998</v>
      </c>
      <c r="BA155" s="1">
        <f t="shared" si="20"/>
        <v>3.880833</v>
      </c>
      <c r="BB155" s="126">
        <f t="shared" si="21"/>
        <v>1.7547999999999998E-2</v>
      </c>
    </row>
    <row r="156" spans="1:54" x14ac:dyDescent="0.3">
      <c r="A156" s="1">
        <v>150</v>
      </c>
      <c r="B156" s="1" t="s">
        <v>40</v>
      </c>
      <c r="C156" s="1">
        <v>910</v>
      </c>
      <c r="D156" s="1">
        <v>5000</v>
      </c>
      <c r="E156" s="1">
        <v>-25.786788000000001</v>
      </c>
      <c r="F156" s="1">
        <v>-619753.08353900001</v>
      </c>
      <c r="G156" s="1">
        <v>-489090.13773900003</v>
      </c>
      <c r="H156" s="1">
        <v>110.43650100000001</v>
      </c>
      <c r="I156" s="1">
        <v>56.490496999999998</v>
      </c>
      <c r="J156" s="1">
        <v>16.897928</v>
      </c>
      <c r="K156" s="1">
        <v>2.3576220000000001</v>
      </c>
      <c r="L156" s="1">
        <v>3.0134759999999998</v>
      </c>
      <c r="M156" s="111">
        <v>100</v>
      </c>
      <c r="N156" s="1">
        <v>39.679132000000003</v>
      </c>
      <c r="O156" s="1">
        <v>0.15978899999999999</v>
      </c>
      <c r="P156" s="1">
        <v>60.161079000000001</v>
      </c>
      <c r="Q156" s="1">
        <v>0</v>
      </c>
      <c r="R156" s="111">
        <v>52.762481000000001</v>
      </c>
      <c r="S156" s="1">
        <v>0.25490699999999999</v>
      </c>
      <c r="T156" s="1">
        <v>17.308004</v>
      </c>
      <c r="U156" s="1">
        <v>3.9550000000000002E-3</v>
      </c>
      <c r="V156" s="1">
        <v>7.1790000000000003</v>
      </c>
      <c r="W156" s="1">
        <v>0.45368399999999998</v>
      </c>
      <c r="X156" s="1">
        <v>0.34089599999999998</v>
      </c>
      <c r="Y156" s="1">
        <v>3.2305980000000001</v>
      </c>
      <c r="Z156" s="1">
        <v>4.1040039999999998</v>
      </c>
      <c r="AA156" s="1">
        <v>8.1915220000000009</v>
      </c>
      <c r="AB156" s="1">
        <v>0.71639900000000001</v>
      </c>
      <c r="AC156" s="1">
        <v>5.4545490000000001</v>
      </c>
      <c r="AD156" s="1">
        <v>0</v>
      </c>
      <c r="AE156" s="1">
        <v>0</v>
      </c>
      <c r="AF156" s="1">
        <v>0</v>
      </c>
      <c r="AG156" s="1">
        <v>0</v>
      </c>
      <c r="AH156" s="111">
        <v>1.1512E-2</v>
      </c>
      <c r="AI156" s="1">
        <v>0.122146</v>
      </c>
      <c r="AJ156" s="1">
        <v>0</v>
      </c>
      <c r="AK156" s="1">
        <v>0</v>
      </c>
      <c r="AL156" s="1">
        <v>1.8082999999999998E-2</v>
      </c>
      <c r="AM156" s="1">
        <v>7.3359999999999996E-3</v>
      </c>
      <c r="AN156" s="1">
        <v>7.1100000000000004E-4</v>
      </c>
      <c r="AO156" s="111">
        <v>43.624932999999999</v>
      </c>
      <c r="AP156" s="1">
        <v>2.7070910000000001</v>
      </c>
      <c r="AQ156" s="1">
        <v>0</v>
      </c>
      <c r="AR156" s="1">
        <v>0</v>
      </c>
      <c r="AS156" s="1">
        <v>9.9362569999999995</v>
      </c>
      <c r="AT156" s="1">
        <v>3.8758089999999998</v>
      </c>
      <c r="AU156" s="1">
        <v>1.6990000000000002E-2</v>
      </c>
      <c r="AV156" s="111">
        <f t="shared" si="15"/>
        <v>43.636445000000002</v>
      </c>
      <c r="AW156" s="1">
        <f t="shared" si="16"/>
        <v>2.829237</v>
      </c>
      <c r="AX156" s="1">
        <f t="shared" si="17"/>
        <v>0</v>
      </c>
      <c r="AY156" s="1">
        <f t="shared" si="18"/>
        <v>0</v>
      </c>
      <c r="AZ156" s="1">
        <f t="shared" si="19"/>
        <v>9.9543400000000002</v>
      </c>
      <c r="BA156" s="1">
        <f t="shared" si="20"/>
        <v>3.8831449999999998</v>
      </c>
      <c r="BB156" s="126">
        <f t="shared" si="21"/>
        <v>1.7701000000000001E-2</v>
      </c>
    </row>
    <row r="157" spans="1:54" x14ac:dyDescent="0.3">
      <c r="A157" s="1">
        <v>151</v>
      </c>
      <c r="B157" s="1" t="s">
        <v>40</v>
      </c>
      <c r="C157" s="1">
        <v>908</v>
      </c>
      <c r="D157" s="1">
        <v>5000</v>
      </c>
      <c r="E157" s="1">
        <v>-25.843468000000001</v>
      </c>
      <c r="F157" s="1">
        <v>-617542.48215499998</v>
      </c>
      <c r="G157" s="1">
        <v>-487630.70522300003</v>
      </c>
      <c r="H157" s="1">
        <v>109.98753499999999</v>
      </c>
      <c r="I157" s="1">
        <v>56.278171</v>
      </c>
      <c r="J157" s="1">
        <v>16.846371000000001</v>
      </c>
      <c r="K157" s="1">
        <v>2.356471</v>
      </c>
      <c r="L157" s="1">
        <v>3.0286230000000001</v>
      </c>
      <c r="M157" s="111">
        <v>100</v>
      </c>
      <c r="N157" s="1">
        <v>39.539793000000003</v>
      </c>
      <c r="O157" s="1">
        <v>0.158189</v>
      </c>
      <c r="P157" s="1">
        <v>60.302017999999997</v>
      </c>
      <c r="Q157" s="1">
        <v>0</v>
      </c>
      <c r="R157" s="111">
        <v>52.830914</v>
      </c>
      <c r="S157" s="1">
        <v>0.25183800000000001</v>
      </c>
      <c r="T157" s="1">
        <v>17.295155000000001</v>
      </c>
      <c r="U157" s="1">
        <v>3.9039999999999999E-3</v>
      </c>
      <c r="V157" s="1">
        <v>7.1266550000000004</v>
      </c>
      <c r="W157" s="1">
        <v>0.45528299999999999</v>
      </c>
      <c r="X157" s="1">
        <v>0.32289699999999999</v>
      </c>
      <c r="Y157" s="1">
        <v>3.1994039999999999</v>
      </c>
      <c r="Z157" s="1">
        <v>4.1088529999999999</v>
      </c>
      <c r="AA157" s="1">
        <v>8.2203900000000001</v>
      </c>
      <c r="AB157" s="1">
        <v>0.71657700000000002</v>
      </c>
      <c r="AC157" s="1">
        <v>5.4681309999999996</v>
      </c>
      <c r="AD157" s="1">
        <v>0</v>
      </c>
      <c r="AE157" s="1">
        <v>0</v>
      </c>
      <c r="AF157" s="1">
        <v>0</v>
      </c>
      <c r="AG157" s="1">
        <v>0</v>
      </c>
      <c r="AH157" s="111">
        <v>1.12E-2</v>
      </c>
      <c r="AI157" s="1">
        <v>0.12096800000000001</v>
      </c>
      <c r="AJ157" s="1">
        <v>0</v>
      </c>
      <c r="AK157" s="1">
        <v>0</v>
      </c>
      <c r="AL157" s="1">
        <v>1.8096000000000001E-2</v>
      </c>
      <c r="AM157" s="1">
        <v>7.2119999999999997E-3</v>
      </c>
      <c r="AN157" s="1">
        <v>7.1199999999999996E-4</v>
      </c>
      <c r="AO157" s="111">
        <v>43.634076999999998</v>
      </c>
      <c r="AP157" s="1">
        <v>2.8200569999999998</v>
      </c>
      <c r="AQ157" s="1">
        <v>0</v>
      </c>
      <c r="AR157" s="1">
        <v>0</v>
      </c>
      <c r="AS157" s="1">
        <v>9.9526190000000003</v>
      </c>
      <c r="AT157" s="1">
        <v>3.878123</v>
      </c>
      <c r="AU157" s="1">
        <v>1.7142999999999999E-2</v>
      </c>
      <c r="AV157" s="111">
        <f t="shared" si="15"/>
        <v>43.645277</v>
      </c>
      <c r="AW157" s="1">
        <f t="shared" si="16"/>
        <v>2.9410249999999998</v>
      </c>
      <c r="AX157" s="1">
        <f t="shared" si="17"/>
        <v>0</v>
      </c>
      <c r="AY157" s="1">
        <f t="shared" si="18"/>
        <v>0</v>
      </c>
      <c r="AZ157" s="1">
        <f t="shared" si="19"/>
        <v>9.9707150000000002</v>
      </c>
      <c r="BA157" s="1">
        <f t="shared" si="20"/>
        <v>3.885335</v>
      </c>
      <c r="BB157" s="126">
        <f t="shared" si="21"/>
        <v>1.7854999999999999E-2</v>
      </c>
    </row>
    <row r="158" spans="1:54" x14ac:dyDescent="0.3">
      <c r="A158" s="1">
        <v>152</v>
      </c>
      <c r="B158" s="1" t="s">
        <v>40</v>
      </c>
      <c r="C158" s="1">
        <v>906</v>
      </c>
      <c r="D158" s="1">
        <v>5000</v>
      </c>
      <c r="E158" s="1">
        <v>-25.900617</v>
      </c>
      <c r="F158" s="1">
        <v>-615360.70448099996</v>
      </c>
      <c r="G158" s="1">
        <v>-486192.84091099998</v>
      </c>
      <c r="H158" s="1">
        <v>109.543199</v>
      </c>
      <c r="I158" s="1">
        <v>56.068578000000002</v>
      </c>
      <c r="J158" s="1">
        <v>16.795432999999999</v>
      </c>
      <c r="K158" s="1">
        <v>2.3553220000000001</v>
      </c>
      <c r="L158" s="1">
        <v>3.043787</v>
      </c>
      <c r="M158" s="111">
        <v>100</v>
      </c>
      <c r="N158" s="1">
        <v>39.402045999999999</v>
      </c>
      <c r="O158" s="1">
        <v>0.156612</v>
      </c>
      <c r="P158" s="1">
        <v>60.441341999999999</v>
      </c>
      <c r="Q158" s="1">
        <v>0</v>
      </c>
      <c r="R158" s="111">
        <v>52.899228000000001</v>
      </c>
      <c r="S158" s="1">
        <v>0.248831</v>
      </c>
      <c r="T158" s="1">
        <v>17.282260999999998</v>
      </c>
      <c r="U158" s="1">
        <v>3.852E-3</v>
      </c>
      <c r="V158" s="1">
        <v>7.073499</v>
      </c>
      <c r="W158" s="1">
        <v>0.45687499999999998</v>
      </c>
      <c r="X158" s="1">
        <v>0.30551200000000001</v>
      </c>
      <c r="Y158" s="1">
        <v>3.1686139999999998</v>
      </c>
      <c r="Z158" s="1">
        <v>4.113683</v>
      </c>
      <c r="AA158" s="1">
        <v>8.2491269999999997</v>
      </c>
      <c r="AB158" s="1">
        <v>0.71686000000000005</v>
      </c>
      <c r="AC158" s="1">
        <v>5.4816580000000004</v>
      </c>
      <c r="AD158" s="1">
        <v>0</v>
      </c>
      <c r="AE158" s="1">
        <v>0</v>
      </c>
      <c r="AF158" s="1">
        <v>0</v>
      </c>
      <c r="AG158" s="1">
        <v>0</v>
      </c>
      <c r="AH158" s="111">
        <v>1.0897E-2</v>
      </c>
      <c r="AI158" s="1">
        <v>0.11981899999999999</v>
      </c>
      <c r="AJ158" s="1">
        <v>0</v>
      </c>
      <c r="AK158" s="1">
        <v>0</v>
      </c>
      <c r="AL158" s="1">
        <v>1.8093999999999999E-2</v>
      </c>
      <c r="AM158" s="1">
        <v>7.0889999999999998E-3</v>
      </c>
      <c r="AN158" s="1">
        <v>7.1299999999999998E-4</v>
      </c>
      <c r="AO158" s="111">
        <v>43.642907999999998</v>
      </c>
      <c r="AP158" s="1">
        <v>2.931832</v>
      </c>
      <c r="AQ158" s="1">
        <v>0</v>
      </c>
      <c r="AR158" s="1">
        <v>0</v>
      </c>
      <c r="AS158" s="1">
        <v>9.9689929999999993</v>
      </c>
      <c r="AT158" s="1">
        <v>3.8803109999999998</v>
      </c>
      <c r="AU158" s="1">
        <v>1.7297E-2</v>
      </c>
      <c r="AV158" s="111">
        <f t="shared" si="15"/>
        <v>43.653804999999998</v>
      </c>
      <c r="AW158" s="1">
        <f t="shared" si="16"/>
        <v>3.0516510000000001</v>
      </c>
      <c r="AX158" s="1">
        <f t="shared" si="17"/>
        <v>0</v>
      </c>
      <c r="AY158" s="1">
        <f t="shared" si="18"/>
        <v>0</v>
      </c>
      <c r="AZ158" s="1">
        <f t="shared" si="19"/>
        <v>9.9870869999999989</v>
      </c>
      <c r="BA158" s="1">
        <f t="shared" si="20"/>
        <v>3.8874</v>
      </c>
      <c r="BB158" s="126">
        <f t="shared" si="21"/>
        <v>1.8009999999999998E-2</v>
      </c>
    </row>
    <row r="159" spans="1:54" x14ac:dyDescent="0.3">
      <c r="A159" s="1">
        <v>153</v>
      </c>
      <c r="B159" s="1" t="s">
        <v>40</v>
      </c>
      <c r="C159" s="1">
        <v>904</v>
      </c>
      <c r="D159" s="1">
        <v>5000</v>
      </c>
      <c r="E159" s="1">
        <v>-25.958228999999999</v>
      </c>
      <c r="F159" s="1">
        <v>-613207.25168400002</v>
      </c>
      <c r="G159" s="1">
        <v>-484776.16197999998</v>
      </c>
      <c r="H159" s="1">
        <v>109.103419</v>
      </c>
      <c r="I159" s="1">
        <v>55.861673000000003</v>
      </c>
      <c r="J159" s="1">
        <v>16.745101999999999</v>
      </c>
      <c r="K159" s="1">
        <v>2.354177</v>
      </c>
      <c r="L159" s="1">
        <v>3.058967</v>
      </c>
      <c r="M159" s="111">
        <v>100</v>
      </c>
      <c r="N159" s="1">
        <v>39.26587</v>
      </c>
      <c r="O159" s="1">
        <v>0.155057</v>
      </c>
      <c r="P159" s="1">
        <v>60.579073999999999</v>
      </c>
      <c r="Q159" s="1">
        <v>0</v>
      </c>
      <c r="R159" s="111">
        <v>52.967404999999999</v>
      </c>
      <c r="S159" s="1">
        <v>0.24588499999999999</v>
      </c>
      <c r="T159" s="1">
        <v>17.269335000000002</v>
      </c>
      <c r="U159" s="1">
        <v>3.7989999999999999E-3</v>
      </c>
      <c r="V159" s="1">
        <v>7.0195569999999998</v>
      </c>
      <c r="W159" s="1">
        <v>0.45845900000000001</v>
      </c>
      <c r="X159" s="1">
        <v>0.28873199999999999</v>
      </c>
      <c r="Y159" s="1">
        <v>3.1382210000000001</v>
      </c>
      <c r="Z159" s="1">
        <v>4.1184940000000001</v>
      </c>
      <c r="AA159" s="1">
        <v>8.2777360000000009</v>
      </c>
      <c r="AB159" s="1">
        <v>0.71724900000000003</v>
      </c>
      <c r="AC159" s="1">
        <v>5.4951290000000004</v>
      </c>
      <c r="AD159" s="1">
        <v>0</v>
      </c>
      <c r="AE159" s="1">
        <v>0</v>
      </c>
      <c r="AF159" s="1">
        <v>0</v>
      </c>
      <c r="AG159" s="1">
        <v>0</v>
      </c>
      <c r="AH159" s="111">
        <v>1.0603E-2</v>
      </c>
      <c r="AI159" s="1">
        <v>0.118697</v>
      </c>
      <c r="AJ159" s="1">
        <v>0</v>
      </c>
      <c r="AK159" s="1">
        <v>0</v>
      </c>
      <c r="AL159" s="1">
        <v>1.8075999999999998E-2</v>
      </c>
      <c r="AM159" s="1">
        <v>6.9670000000000001E-3</v>
      </c>
      <c r="AN159" s="1">
        <v>7.1400000000000001E-4</v>
      </c>
      <c r="AO159" s="111">
        <v>43.651437999999999</v>
      </c>
      <c r="AP159" s="1">
        <v>3.0424479999999998</v>
      </c>
      <c r="AQ159" s="1">
        <v>0</v>
      </c>
      <c r="AR159" s="1">
        <v>0</v>
      </c>
      <c r="AS159" s="1">
        <v>9.9853609999999993</v>
      </c>
      <c r="AT159" s="1">
        <v>3.882377</v>
      </c>
      <c r="AU159" s="1">
        <v>1.7451000000000001E-2</v>
      </c>
      <c r="AV159" s="111">
        <f t="shared" si="15"/>
        <v>43.662041000000002</v>
      </c>
      <c r="AW159" s="1">
        <f t="shared" si="16"/>
        <v>3.1611449999999999</v>
      </c>
      <c r="AX159" s="1">
        <f t="shared" si="17"/>
        <v>0</v>
      </c>
      <c r="AY159" s="1">
        <f t="shared" si="18"/>
        <v>0</v>
      </c>
      <c r="AZ159" s="1">
        <f t="shared" si="19"/>
        <v>10.003437</v>
      </c>
      <c r="BA159" s="1">
        <f t="shared" si="20"/>
        <v>3.8893439999999999</v>
      </c>
      <c r="BB159" s="126">
        <f t="shared" si="21"/>
        <v>1.8165000000000001E-2</v>
      </c>
    </row>
    <row r="160" spans="1:54" x14ac:dyDescent="0.3">
      <c r="A160" s="1">
        <v>154</v>
      </c>
      <c r="B160" s="1" t="s">
        <v>40</v>
      </c>
      <c r="C160" s="1">
        <v>902</v>
      </c>
      <c r="D160" s="1">
        <v>5000</v>
      </c>
      <c r="E160" s="1">
        <v>-26.048528999999998</v>
      </c>
      <c r="F160" s="1">
        <v>-611081.68600400002</v>
      </c>
      <c r="G160" s="1">
        <v>-483420.69458200003</v>
      </c>
      <c r="H160" s="1">
        <v>108.63378400000001</v>
      </c>
      <c r="I160" s="1">
        <v>55.646286000000003</v>
      </c>
      <c r="J160" s="1">
        <v>16.693231000000001</v>
      </c>
      <c r="K160" s="1">
        <v>2.353335</v>
      </c>
      <c r="L160" s="1">
        <v>3.0831750000000002</v>
      </c>
      <c r="M160" s="111">
        <v>100</v>
      </c>
      <c r="N160" s="1">
        <v>39.046647</v>
      </c>
      <c r="O160" s="1">
        <v>0.238118</v>
      </c>
      <c r="P160" s="1">
        <v>60.715235</v>
      </c>
      <c r="Q160" s="1">
        <v>0</v>
      </c>
      <c r="R160" s="111">
        <v>53.065514999999998</v>
      </c>
      <c r="S160" s="1">
        <v>0.239731</v>
      </c>
      <c r="T160" s="1">
        <v>17.300205999999999</v>
      </c>
      <c r="U160" s="1">
        <v>3.656E-3</v>
      </c>
      <c r="V160" s="1">
        <v>6.8895229999999996</v>
      </c>
      <c r="W160" s="1">
        <v>0.46103300000000003</v>
      </c>
      <c r="X160" s="1">
        <v>0.26905099999999998</v>
      </c>
      <c r="Y160" s="1">
        <v>3.120358</v>
      </c>
      <c r="Z160" s="1">
        <v>4.137251</v>
      </c>
      <c r="AA160" s="1">
        <v>8.2889520000000001</v>
      </c>
      <c r="AB160" s="1">
        <v>0.714916</v>
      </c>
      <c r="AC160" s="1">
        <v>5.5098070000000003</v>
      </c>
      <c r="AD160" s="1">
        <v>0</v>
      </c>
      <c r="AE160" s="1">
        <v>0</v>
      </c>
      <c r="AF160" s="1">
        <v>0</v>
      </c>
      <c r="AG160" s="1">
        <v>0</v>
      </c>
      <c r="AH160" s="111">
        <v>2.3425999999999999E-2</v>
      </c>
      <c r="AI160" s="1">
        <v>5.7613999999999999E-2</v>
      </c>
      <c r="AJ160" s="1">
        <v>0.145651</v>
      </c>
      <c r="AK160" s="1">
        <v>0</v>
      </c>
      <c r="AL160" s="1">
        <v>0</v>
      </c>
      <c r="AM160" s="1">
        <v>1.0881E-2</v>
      </c>
      <c r="AN160" s="1">
        <v>5.4600000000000004E-4</v>
      </c>
      <c r="AO160" s="111">
        <v>43.659666000000001</v>
      </c>
      <c r="AP160" s="1">
        <v>3.1519300000000001</v>
      </c>
      <c r="AQ160" s="1">
        <v>0</v>
      </c>
      <c r="AR160" s="1">
        <v>0</v>
      </c>
      <c r="AS160" s="1">
        <v>10.001711</v>
      </c>
      <c r="AT160" s="1">
        <v>3.8843200000000002</v>
      </c>
      <c r="AU160" s="1">
        <v>1.7607000000000001E-2</v>
      </c>
      <c r="AV160" s="111">
        <f t="shared" si="15"/>
        <v>43.683092000000002</v>
      </c>
      <c r="AW160" s="1">
        <f t="shared" si="16"/>
        <v>3.2095440000000002</v>
      </c>
      <c r="AX160" s="1">
        <f t="shared" si="17"/>
        <v>0.145651</v>
      </c>
      <c r="AY160" s="1">
        <f t="shared" si="18"/>
        <v>0</v>
      </c>
      <c r="AZ160" s="1">
        <f t="shared" si="19"/>
        <v>10.001711</v>
      </c>
      <c r="BA160" s="1">
        <f t="shared" si="20"/>
        <v>3.8952010000000001</v>
      </c>
      <c r="BB160" s="126">
        <f t="shared" si="21"/>
        <v>1.8153000000000002E-2</v>
      </c>
    </row>
    <row r="161" spans="1:54" x14ac:dyDescent="0.3">
      <c r="A161" s="1">
        <v>155</v>
      </c>
      <c r="B161" s="1" t="s">
        <v>40</v>
      </c>
      <c r="C161" s="1">
        <v>900</v>
      </c>
      <c r="D161" s="1">
        <v>5000</v>
      </c>
      <c r="E161" s="1">
        <v>-26.145257000000001</v>
      </c>
      <c r="F161" s="1">
        <v>-608085.17018300004</v>
      </c>
      <c r="G161" s="1">
        <v>-481396.91668299999</v>
      </c>
      <c r="H161" s="1">
        <v>107.989817</v>
      </c>
      <c r="I161" s="1">
        <v>55.339149999999997</v>
      </c>
      <c r="J161" s="1">
        <v>16.614871000000001</v>
      </c>
      <c r="K161" s="1">
        <v>2.3514360000000001</v>
      </c>
      <c r="L161" s="1">
        <v>3.1057450000000002</v>
      </c>
      <c r="M161" s="111">
        <v>100</v>
      </c>
      <c r="N161" s="1">
        <v>38.818691000000001</v>
      </c>
      <c r="O161" s="1">
        <v>0.25012000000000001</v>
      </c>
      <c r="P161" s="1">
        <v>60.931189000000003</v>
      </c>
      <c r="Q161" s="1">
        <v>0</v>
      </c>
      <c r="R161" s="111">
        <v>53.171464</v>
      </c>
      <c r="S161" s="1">
        <v>0.233322</v>
      </c>
      <c r="T161" s="1">
        <v>17.332336000000002</v>
      </c>
      <c r="U161" s="1">
        <v>3.5010000000000002E-3</v>
      </c>
      <c r="V161" s="1">
        <v>6.7461279999999997</v>
      </c>
      <c r="W161" s="1">
        <v>0.46374100000000001</v>
      </c>
      <c r="X161" s="1">
        <v>0.250496</v>
      </c>
      <c r="Y161" s="1">
        <v>3.104778</v>
      </c>
      <c r="Z161" s="1">
        <v>4.1577849999999996</v>
      </c>
      <c r="AA161" s="1">
        <v>8.2989339999999991</v>
      </c>
      <c r="AB161" s="1">
        <v>0.71249700000000005</v>
      </c>
      <c r="AC161" s="1">
        <v>5.5250180000000002</v>
      </c>
      <c r="AD161" s="1">
        <v>0</v>
      </c>
      <c r="AE161" s="1">
        <v>0</v>
      </c>
      <c r="AF161" s="1">
        <v>0</v>
      </c>
      <c r="AG161" s="1">
        <v>0</v>
      </c>
      <c r="AH161" s="111">
        <v>2.3803000000000001E-2</v>
      </c>
      <c r="AI161" s="1">
        <v>5.0345000000000001E-2</v>
      </c>
      <c r="AJ161" s="1">
        <v>0.164327</v>
      </c>
      <c r="AK161" s="1">
        <v>0</v>
      </c>
      <c r="AL161" s="1">
        <v>0</v>
      </c>
      <c r="AM161" s="1">
        <v>1.1084E-2</v>
      </c>
      <c r="AN161" s="1">
        <v>5.6099999999999998E-4</v>
      </c>
      <c r="AO161" s="111">
        <v>43.680719000000003</v>
      </c>
      <c r="AP161" s="1">
        <v>3.2003170000000001</v>
      </c>
      <c r="AQ161" s="1">
        <v>0.14066699999999999</v>
      </c>
      <c r="AR161" s="1">
        <v>0</v>
      </c>
      <c r="AS161" s="1">
        <v>10.001711</v>
      </c>
      <c r="AT161" s="1">
        <v>3.8901780000000001</v>
      </c>
      <c r="AU161" s="1">
        <v>1.7593999999999999E-2</v>
      </c>
      <c r="AV161" s="111">
        <f t="shared" si="15"/>
        <v>43.704522000000004</v>
      </c>
      <c r="AW161" s="1">
        <f t="shared" si="16"/>
        <v>3.2506620000000002</v>
      </c>
      <c r="AX161" s="1">
        <f t="shared" si="17"/>
        <v>0.30499399999999999</v>
      </c>
      <c r="AY161" s="1">
        <f t="shared" si="18"/>
        <v>0</v>
      </c>
      <c r="AZ161" s="1">
        <f t="shared" si="19"/>
        <v>10.001711</v>
      </c>
      <c r="BA161" s="1">
        <f t="shared" si="20"/>
        <v>3.901262</v>
      </c>
      <c r="BB161" s="126">
        <f t="shared" si="21"/>
        <v>1.8154999999999998E-2</v>
      </c>
    </row>
    <row r="162" spans="1:54" x14ac:dyDescent="0.3">
      <c r="A162" s="1">
        <v>156</v>
      </c>
      <c r="B162" s="1" t="s">
        <v>40</v>
      </c>
      <c r="C162" s="1">
        <v>898</v>
      </c>
      <c r="D162" s="1">
        <v>5000</v>
      </c>
      <c r="E162" s="1">
        <v>-26.243635000000001</v>
      </c>
      <c r="F162" s="1">
        <v>-604970.21986399998</v>
      </c>
      <c r="G162" s="1">
        <v>-479279.91488699999</v>
      </c>
      <c r="H162" s="1">
        <v>107.322124</v>
      </c>
      <c r="I162" s="1">
        <v>55.019755000000004</v>
      </c>
      <c r="J162" s="1">
        <v>16.53294</v>
      </c>
      <c r="K162" s="1">
        <v>2.3493029999999999</v>
      </c>
      <c r="L162" s="1">
        <v>3.1279430000000001</v>
      </c>
      <c r="M162" s="111">
        <v>100</v>
      </c>
      <c r="N162" s="1">
        <v>38.592573000000002</v>
      </c>
      <c r="O162" s="1">
        <v>0.248309</v>
      </c>
      <c r="P162" s="1">
        <v>61.159117999999999</v>
      </c>
      <c r="Q162" s="1">
        <v>0</v>
      </c>
      <c r="R162" s="111">
        <v>53.277926999999998</v>
      </c>
      <c r="S162" s="1">
        <v>0.227072</v>
      </c>
      <c r="T162" s="1">
        <v>17.364650000000001</v>
      </c>
      <c r="U162" s="1">
        <v>3.3479999999999998E-3</v>
      </c>
      <c r="V162" s="1">
        <v>6.5998859999999997</v>
      </c>
      <c r="W162" s="1">
        <v>0.46645799999999998</v>
      </c>
      <c r="X162" s="1">
        <v>0.233262</v>
      </c>
      <c r="Y162" s="1">
        <v>3.0894940000000002</v>
      </c>
      <c r="Z162" s="1">
        <v>4.1783489999999999</v>
      </c>
      <c r="AA162" s="1">
        <v>8.3090240000000009</v>
      </c>
      <c r="AB162" s="1">
        <v>0.71024100000000001</v>
      </c>
      <c r="AC162" s="1">
        <v>5.5402899999999997</v>
      </c>
      <c r="AD162" s="1">
        <v>0</v>
      </c>
      <c r="AE162" s="1">
        <v>0</v>
      </c>
      <c r="AF162" s="1">
        <v>0</v>
      </c>
      <c r="AG162" s="1">
        <v>0</v>
      </c>
      <c r="AH162" s="111">
        <v>2.3105000000000001E-2</v>
      </c>
      <c r="AI162" s="1">
        <v>5.0639000000000003E-2</v>
      </c>
      <c r="AJ162" s="1">
        <v>0.16312599999999999</v>
      </c>
      <c r="AK162" s="1">
        <v>0</v>
      </c>
      <c r="AL162" s="1">
        <v>0</v>
      </c>
      <c r="AM162" s="1">
        <v>1.0878000000000001E-2</v>
      </c>
      <c r="AN162" s="1">
        <v>5.5999999999999995E-4</v>
      </c>
      <c r="AO162" s="111">
        <v>43.702150000000003</v>
      </c>
      <c r="AP162" s="1">
        <v>3.2414239999999999</v>
      </c>
      <c r="AQ162" s="1">
        <v>0.29999799999999999</v>
      </c>
      <c r="AR162" s="1">
        <v>0</v>
      </c>
      <c r="AS162" s="1">
        <v>10.001711</v>
      </c>
      <c r="AT162" s="1">
        <v>3.896239</v>
      </c>
      <c r="AU162" s="1">
        <v>1.7596000000000001E-2</v>
      </c>
      <c r="AV162" s="111">
        <f t="shared" si="15"/>
        <v>43.725255000000004</v>
      </c>
      <c r="AW162" s="1">
        <f t="shared" si="16"/>
        <v>3.2920629999999997</v>
      </c>
      <c r="AX162" s="1">
        <f t="shared" si="17"/>
        <v>0.46312399999999998</v>
      </c>
      <c r="AY162" s="1">
        <f t="shared" si="18"/>
        <v>0</v>
      </c>
      <c r="AZ162" s="1">
        <f t="shared" si="19"/>
        <v>10.001711</v>
      </c>
      <c r="BA162" s="1">
        <f t="shared" si="20"/>
        <v>3.907117</v>
      </c>
      <c r="BB162" s="126">
        <f t="shared" si="21"/>
        <v>1.8156000000000002E-2</v>
      </c>
    </row>
    <row r="163" spans="1:54" x14ac:dyDescent="0.3">
      <c r="A163" s="1">
        <v>157</v>
      </c>
      <c r="B163" s="1" t="s">
        <v>40</v>
      </c>
      <c r="C163" s="1">
        <v>896</v>
      </c>
      <c r="D163" s="1">
        <v>5000</v>
      </c>
      <c r="E163" s="1">
        <v>-26.343239000000001</v>
      </c>
      <c r="F163" s="1">
        <v>-601890.78925599996</v>
      </c>
      <c r="G163" s="1">
        <v>-477188.63273499999</v>
      </c>
      <c r="H163" s="1">
        <v>106.660528</v>
      </c>
      <c r="I163" s="1">
        <v>54.70391</v>
      </c>
      <c r="J163" s="1">
        <v>16.451809000000001</v>
      </c>
      <c r="K163" s="1">
        <v>2.3471449999999998</v>
      </c>
      <c r="L163" s="1">
        <v>3.1501329999999998</v>
      </c>
      <c r="M163" s="111">
        <v>100</v>
      </c>
      <c r="N163" s="1">
        <v>38.369374999999998</v>
      </c>
      <c r="O163" s="1">
        <v>0.24541199999999999</v>
      </c>
      <c r="P163" s="1">
        <v>61.385213999999998</v>
      </c>
      <c r="Q163" s="1">
        <v>0</v>
      </c>
      <c r="R163" s="111">
        <v>53.384345000000003</v>
      </c>
      <c r="S163" s="1">
        <v>0.22098599999999999</v>
      </c>
      <c r="T163" s="1">
        <v>17.396940000000001</v>
      </c>
      <c r="U163" s="1">
        <v>3.1979999999999999E-3</v>
      </c>
      <c r="V163" s="1">
        <v>6.4518969999999998</v>
      </c>
      <c r="W163" s="1">
        <v>0.469171</v>
      </c>
      <c r="X163" s="1">
        <v>0.21725700000000001</v>
      </c>
      <c r="Y163" s="1">
        <v>3.0744630000000002</v>
      </c>
      <c r="Z163" s="1">
        <v>4.1988260000000004</v>
      </c>
      <c r="AA163" s="1">
        <v>8.3192210000000006</v>
      </c>
      <c r="AB163" s="1">
        <v>0.70813999999999999</v>
      </c>
      <c r="AC163" s="1">
        <v>5.5555570000000003</v>
      </c>
      <c r="AD163" s="1">
        <v>0</v>
      </c>
      <c r="AE163" s="1">
        <v>0</v>
      </c>
      <c r="AF163" s="1">
        <v>0</v>
      </c>
      <c r="AG163" s="1">
        <v>0</v>
      </c>
      <c r="AH163" s="111">
        <v>2.239E-2</v>
      </c>
      <c r="AI163" s="1">
        <v>5.0886000000000001E-2</v>
      </c>
      <c r="AJ163" s="1">
        <v>0.160912</v>
      </c>
      <c r="AK163" s="1">
        <v>0</v>
      </c>
      <c r="AL163" s="1">
        <v>0</v>
      </c>
      <c r="AM163" s="1">
        <v>1.0664999999999999E-2</v>
      </c>
      <c r="AN163" s="1">
        <v>5.5999999999999995E-4</v>
      </c>
      <c r="AO163" s="111">
        <v>43.722878999999999</v>
      </c>
      <c r="AP163" s="1">
        <v>3.2828149999999998</v>
      </c>
      <c r="AQ163" s="1">
        <v>0.45811600000000002</v>
      </c>
      <c r="AR163" s="1">
        <v>0</v>
      </c>
      <c r="AS163" s="1">
        <v>10.001711</v>
      </c>
      <c r="AT163" s="1">
        <v>3.902094</v>
      </c>
      <c r="AU163" s="1">
        <v>1.7597999999999999E-2</v>
      </c>
      <c r="AV163" s="111">
        <f t="shared" si="15"/>
        <v>43.745269</v>
      </c>
      <c r="AW163" s="1">
        <f t="shared" si="16"/>
        <v>3.333701</v>
      </c>
      <c r="AX163" s="1">
        <f t="shared" si="17"/>
        <v>0.61902800000000002</v>
      </c>
      <c r="AY163" s="1">
        <f t="shared" si="18"/>
        <v>0</v>
      </c>
      <c r="AZ163" s="1">
        <f t="shared" si="19"/>
        <v>10.001711</v>
      </c>
      <c r="BA163" s="1">
        <f t="shared" si="20"/>
        <v>3.9127589999999999</v>
      </c>
      <c r="BB163" s="126">
        <f t="shared" si="21"/>
        <v>1.8158000000000001E-2</v>
      </c>
    </row>
    <row r="164" spans="1:54" x14ac:dyDescent="0.3">
      <c r="A164" s="1">
        <v>158</v>
      </c>
      <c r="B164" s="1" t="s">
        <v>40</v>
      </c>
      <c r="C164" s="1">
        <v>894</v>
      </c>
      <c r="D164" s="1">
        <v>5000</v>
      </c>
      <c r="E164" s="1">
        <v>-26.443729000000001</v>
      </c>
      <c r="F164" s="1">
        <v>-598858.73749099998</v>
      </c>
      <c r="G164" s="1">
        <v>-475131.96662999998</v>
      </c>
      <c r="H164" s="1">
        <v>106.0076</v>
      </c>
      <c r="I164" s="1">
        <v>54.392919999999997</v>
      </c>
      <c r="J164" s="1">
        <v>16.371825000000001</v>
      </c>
      <c r="K164" s="1">
        <v>2.3449810000000002</v>
      </c>
      <c r="L164" s="1">
        <v>3.1722839999999999</v>
      </c>
      <c r="M164" s="111">
        <v>100</v>
      </c>
      <c r="N164" s="1">
        <v>38.149909000000001</v>
      </c>
      <c r="O164" s="1">
        <v>0.241701</v>
      </c>
      <c r="P164" s="1">
        <v>61.60839</v>
      </c>
      <c r="Q164" s="1">
        <v>0</v>
      </c>
      <c r="R164" s="111">
        <v>53.490276000000001</v>
      </c>
      <c r="S164" s="1">
        <v>0.21506500000000001</v>
      </c>
      <c r="T164" s="1">
        <v>17.429044000000001</v>
      </c>
      <c r="U164" s="1">
        <v>3.0509999999999999E-3</v>
      </c>
      <c r="V164" s="1">
        <v>6.303058</v>
      </c>
      <c r="W164" s="1">
        <v>0.47187000000000001</v>
      </c>
      <c r="X164" s="1">
        <v>0.20238800000000001</v>
      </c>
      <c r="Y164" s="1">
        <v>3.0596580000000002</v>
      </c>
      <c r="Z164" s="1">
        <v>4.2191270000000003</v>
      </c>
      <c r="AA164" s="1">
        <v>8.3295130000000004</v>
      </c>
      <c r="AB164" s="1">
        <v>0.70618400000000003</v>
      </c>
      <c r="AC164" s="1">
        <v>5.5707649999999997</v>
      </c>
      <c r="AD164" s="1">
        <v>0</v>
      </c>
      <c r="AE164" s="1">
        <v>0</v>
      </c>
      <c r="AF164" s="1">
        <v>0</v>
      </c>
      <c r="AG164" s="1">
        <v>0</v>
      </c>
      <c r="AH164" s="111">
        <v>2.1673999999999999E-2</v>
      </c>
      <c r="AI164" s="1">
        <v>5.1041999999999997E-2</v>
      </c>
      <c r="AJ164" s="1">
        <v>0.15797600000000001</v>
      </c>
      <c r="AK164" s="1">
        <v>0</v>
      </c>
      <c r="AL164" s="1">
        <v>0</v>
      </c>
      <c r="AM164" s="1">
        <v>1.0449999999999999E-2</v>
      </c>
      <c r="AN164" s="1">
        <v>5.5900000000000004E-4</v>
      </c>
      <c r="AO164" s="111">
        <v>43.742891</v>
      </c>
      <c r="AP164" s="1">
        <v>3.3244419999999999</v>
      </c>
      <c r="AQ164" s="1">
        <v>0.61400999999999994</v>
      </c>
      <c r="AR164" s="1">
        <v>0</v>
      </c>
      <c r="AS164" s="1">
        <v>10.001711</v>
      </c>
      <c r="AT164" s="1">
        <v>3.9077359999999999</v>
      </c>
      <c r="AU164" s="1">
        <v>1.7599E-2</v>
      </c>
      <c r="AV164" s="111">
        <f t="shared" si="15"/>
        <v>43.764564999999997</v>
      </c>
      <c r="AW164" s="1">
        <f t="shared" si="16"/>
        <v>3.3754839999999997</v>
      </c>
      <c r="AX164" s="1">
        <f t="shared" si="17"/>
        <v>0.77198599999999995</v>
      </c>
      <c r="AY164" s="1">
        <f t="shared" si="18"/>
        <v>0</v>
      </c>
      <c r="AZ164" s="1">
        <f t="shared" si="19"/>
        <v>10.001711</v>
      </c>
      <c r="BA164" s="1">
        <f t="shared" si="20"/>
        <v>3.9181859999999999</v>
      </c>
      <c r="BB164" s="126">
        <f t="shared" si="21"/>
        <v>1.8158000000000001E-2</v>
      </c>
    </row>
    <row r="165" spans="1:54" x14ac:dyDescent="0.3">
      <c r="A165" s="1">
        <v>159</v>
      </c>
      <c r="B165" s="1" t="s">
        <v>40</v>
      </c>
      <c r="C165" s="1">
        <v>892</v>
      </c>
      <c r="D165" s="1">
        <v>5000</v>
      </c>
      <c r="E165" s="1">
        <v>-26.544830000000001</v>
      </c>
      <c r="F165" s="1">
        <v>-595882.79336799996</v>
      </c>
      <c r="G165" s="1">
        <v>-473116.47733899998</v>
      </c>
      <c r="H165" s="1">
        <v>105.365246</v>
      </c>
      <c r="I165" s="1">
        <v>54.087747999999998</v>
      </c>
      <c r="J165" s="1">
        <v>16.293243</v>
      </c>
      <c r="K165" s="1">
        <v>2.342822</v>
      </c>
      <c r="L165" s="1">
        <v>3.1943709999999998</v>
      </c>
      <c r="M165" s="111">
        <v>100</v>
      </c>
      <c r="N165" s="1">
        <v>37.934770999999998</v>
      </c>
      <c r="O165" s="1">
        <v>0.23739199999999999</v>
      </c>
      <c r="P165" s="1">
        <v>61.827835999999998</v>
      </c>
      <c r="Q165" s="1">
        <v>0</v>
      </c>
      <c r="R165" s="111">
        <v>53.595368999999998</v>
      </c>
      <c r="S165" s="1">
        <v>0.20930799999999999</v>
      </c>
      <c r="T165" s="1">
        <v>17.460842</v>
      </c>
      <c r="U165" s="1">
        <v>2.9090000000000001E-3</v>
      </c>
      <c r="V165" s="1">
        <v>6.1540920000000003</v>
      </c>
      <c r="W165" s="1">
        <v>0.47454600000000002</v>
      </c>
      <c r="X165" s="1">
        <v>0.18856899999999999</v>
      </c>
      <c r="Y165" s="1">
        <v>3.0450629999999999</v>
      </c>
      <c r="Z165" s="1">
        <v>4.2391860000000001</v>
      </c>
      <c r="AA165" s="1">
        <v>8.3398830000000004</v>
      </c>
      <c r="AB165" s="1">
        <v>0.70436200000000004</v>
      </c>
      <c r="AC165" s="1">
        <v>5.5858699999999999</v>
      </c>
      <c r="AD165" s="1">
        <v>0</v>
      </c>
      <c r="AE165" s="1">
        <v>0</v>
      </c>
      <c r="AF165" s="1">
        <v>0</v>
      </c>
      <c r="AG165" s="1">
        <v>0</v>
      </c>
      <c r="AH165" s="111">
        <v>2.0969000000000002E-2</v>
      </c>
      <c r="AI165" s="1">
        <v>5.1090999999999998E-2</v>
      </c>
      <c r="AJ165" s="1">
        <v>0.15453500000000001</v>
      </c>
      <c r="AK165" s="1">
        <v>0</v>
      </c>
      <c r="AL165" s="1">
        <v>0</v>
      </c>
      <c r="AM165" s="1">
        <v>1.0238000000000001E-2</v>
      </c>
      <c r="AN165" s="1">
        <v>5.5900000000000004E-4</v>
      </c>
      <c r="AO165" s="111">
        <v>43.762189999999997</v>
      </c>
      <c r="AP165" s="1">
        <v>3.366215</v>
      </c>
      <c r="AQ165" s="1">
        <v>0.76695899999999995</v>
      </c>
      <c r="AR165" s="1">
        <v>0</v>
      </c>
      <c r="AS165" s="1">
        <v>10.001711</v>
      </c>
      <c r="AT165" s="1">
        <v>3.9131629999999999</v>
      </c>
      <c r="AU165" s="1">
        <v>1.7600000000000001E-2</v>
      </c>
      <c r="AV165" s="111">
        <f t="shared" si="15"/>
        <v>43.783158999999998</v>
      </c>
      <c r="AW165" s="1">
        <f t="shared" si="16"/>
        <v>3.417306</v>
      </c>
      <c r="AX165" s="1">
        <f t="shared" si="17"/>
        <v>0.92149399999999992</v>
      </c>
      <c r="AY165" s="1">
        <f t="shared" si="18"/>
        <v>0</v>
      </c>
      <c r="AZ165" s="1">
        <f t="shared" si="19"/>
        <v>10.001711</v>
      </c>
      <c r="BA165" s="1">
        <f t="shared" si="20"/>
        <v>3.9234010000000001</v>
      </c>
      <c r="BB165" s="126">
        <f t="shared" si="21"/>
        <v>1.8159000000000002E-2</v>
      </c>
    </row>
    <row r="166" spans="1:54" x14ac:dyDescent="0.3">
      <c r="A166" s="1">
        <v>160</v>
      </c>
      <c r="B166" s="1" t="s">
        <v>40</v>
      </c>
      <c r="C166" s="1">
        <v>890</v>
      </c>
      <c r="D166" s="1">
        <v>5000</v>
      </c>
      <c r="E166" s="1">
        <v>-26.646321</v>
      </c>
      <c r="F166" s="1">
        <v>-592969.21115800005</v>
      </c>
      <c r="G166" s="1">
        <v>-471146.876949</v>
      </c>
      <c r="H166" s="1">
        <v>104.734844</v>
      </c>
      <c r="I166" s="1">
        <v>53.789087000000002</v>
      </c>
      <c r="J166" s="1">
        <v>16.216248</v>
      </c>
      <c r="K166" s="1">
        <v>2.3406799999999999</v>
      </c>
      <c r="L166" s="1">
        <v>3.2163759999999999</v>
      </c>
      <c r="M166" s="111">
        <v>100</v>
      </c>
      <c r="N166" s="1">
        <v>37.72439</v>
      </c>
      <c r="O166" s="1">
        <v>0.232655</v>
      </c>
      <c r="P166" s="1">
        <v>62.042954999999999</v>
      </c>
      <c r="Q166" s="1">
        <v>0</v>
      </c>
      <c r="R166" s="111">
        <v>53.699350000000003</v>
      </c>
      <c r="S166" s="1">
        <v>0.203709</v>
      </c>
      <c r="T166" s="1">
        <v>17.492239000000001</v>
      </c>
      <c r="U166" s="1">
        <v>2.7720000000000002E-3</v>
      </c>
      <c r="V166" s="1">
        <v>6.0055880000000004</v>
      </c>
      <c r="W166" s="1">
        <v>0.47719299999999998</v>
      </c>
      <c r="X166" s="1">
        <v>0.17571700000000001</v>
      </c>
      <c r="Y166" s="1">
        <v>3.0306690000000001</v>
      </c>
      <c r="Z166" s="1">
        <v>4.2589540000000001</v>
      </c>
      <c r="AA166" s="1">
        <v>8.3503080000000001</v>
      </c>
      <c r="AB166" s="1">
        <v>0.70266600000000001</v>
      </c>
      <c r="AC166" s="1">
        <v>5.600835</v>
      </c>
      <c r="AD166" s="1">
        <v>0</v>
      </c>
      <c r="AE166" s="1">
        <v>0</v>
      </c>
      <c r="AF166" s="1">
        <v>0</v>
      </c>
      <c r="AG166" s="1">
        <v>0</v>
      </c>
      <c r="AH166" s="111">
        <v>2.0282999999999999E-2</v>
      </c>
      <c r="AI166" s="1">
        <v>5.1032000000000001E-2</v>
      </c>
      <c r="AJ166" s="1">
        <v>0.150751</v>
      </c>
      <c r="AK166" s="1">
        <v>0</v>
      </c>
      <c r="AL166" s="1">
        <v>0</v>
      </c>
      <c r="AM166" s="1">
        <v>1.0029E-2</v>
      </c>
      <c r="AN166" s="1">
        <v>5.5900000000000004E-4</v>
      </c>
      <c r="AO166" s="111">
        <v>43.780779000000003</v>
      </c>
      <c r="AP166" s="1">
        <v>3.408029</v>
      </c>
      <c r="AQ166" s="1">
        <v>0.91645900000000002</v>
      </c>
      <c r="AR166" s="1">
        <v>0</v>
      </c>
      <c r="AS166" s="1">
        <v>10.001711</v>
      </c>
      <c r="AT166" s="1">
        <v>3.918377</v>
      </c>
      <c r="AU166" s="1">
        <v>1.7600999999999999E-2</v>
      </c>
      <c r="AV166" s="111">
        <f t="shared" si="15"/>
        <v>43.801062000000002</v>
      </c>
      <c r="AW166" s="1">
        <f t="shared" si="16"/>
        <v>3.4590610000000002</v>
      </c>
      <c r="AX166" s="1">
        <f t="shared" si="17"/>
        <v>1.06721</v>
      </c>
      <c r="AY166" s="1">
        <f t="shared" si="18"/>
        <v>0</v>
      </c>
      <c r="AZ166" s="1">
        <f t="shared" si="19"/>
        <v>10.001711</v>
      </c>
      <c r="BA166" s="1">
        <f t="shared" si="20"/>
        <v>3.9284059999999998</v>
      </c>
      <c r="BB166" s="126">
        <f t="shared" si="21"/>
        <v>1.8159999999999999E-2</v>
      </c>
    </row>
    <row r="167" spans="1:54" x14ac:dyDescent="0.3">
      <c r="A167" s="1">
        <v>161</v>
      </c>
      <c r="B167" s="1" t="s">
        <v>40</v>
      </c>
      <c r="C167" s="1">
        <v>888</v>
      </c>
      <c r="D167" s="1">
        <v>5000</v>
      </c>
      <c r="E167" s="1">
        <v>-26.748027</v>
      </c>
      <c r="F167" s="1">
        <v>-590122.30992499995</v>
      </c>
      <c r="G167" s="1">
        <v>-469226.430467</v>
      </c>
      <c r="H167" s="1">
        <v>104.117366</v>
      </c>
      <c r="I167" s="1">
        <v>53.497419000000001</v>
      </c>
      <c r="J167" s="1">
        <v>16.140972000000001</v>
      </c>
      <c r="K167" s="1">
        <v>2.3385630000000002</v>
      </c>
      <c r="L167" s="1">
        <v>3.238283</v>
      </c>
      <c r="M167" s="111">
        <v>100</v>
      </c>
      <c r="N167" s="1">
        <v>37.519058999999999</v>
      </c>
      <c r="O167" s="1">
        <v>0.22762099999999999</v>
      </c>
      <c r="P167" s="1">
        <v>62.253320000000002</v>
      </c>
      <c r="Q167" s="1">
        <v>0</v>
      </c>
      <c r="R167" s="111">
        <v>53.802002000000002</v>
      </c>
      <c r="S167" s="1">
        <v>0.198266</v>
      </c>
      <c r="T167" s="1">
        <v>17.523164000000001</v>
      </c>
      <c r="U167" s="1">
        <v>2.64E-3</v>
      </c>
      <c r="V167" s="1">
        <v>5.8580199999999998</v>
      </c>
      <c r="W167" s="1">
        <v>0.47980400000000001</v>
      </c>
      <c r="X167" s="1">
        <v>0.16375700000000001</v>
      </c>
      <c r="Y167" s="1">
        <v>3.0164719999999998</v>
      </c>
      <c r="Z167" s="1">
        <v>4.2783920000000002</v>
      </c>
      <c r="AA167" s="1">
        <v>8.3607669999999992</v>
      </c>
      <c r="AB167" s="1">
        <v>0.70108400000000004</v>
      </c>
      <c r="AC167" s="1">
        <v>5.6156319999999997</v>
      </c>
      <c r="AD167" s="1">
        <v>0</v>
      </c>
      <c r="AE167" s="1">
        <v>0</v>
      </c>
      <c r="AF167" s="1">
        <v>0</v>
      </c>
      <c r="AG167" s="1">
        <v>0</v>
      </c>
      <c r="AH167" s="111">
        <v>1.9619000000000001E-2</v>
      </c>
      <c r="AI167" s="1">
        <v>5.0871E-2</v>
      </c>
      <c r="AJ167" s="1">
        <v>0.14674499999999999</v>
      </c>
      <c r="AK167" s="1">
        <v>0</v>
      </c>
      <c r="AL167" s="1">
        <v>0</v>
      </c>
      <c r="AM167" s="1">
        <v>9.8270000000000007E-3</v>
      </c>
      <c r="AN167" s="1">
        <v>5.5900000000000004E-4</v>
      </c>
      <c r="AO167" s="111">
        <v>43.798681000000002</v>
      </c>
      <c r="AP167" s="1">
        <v>3.4497740000000001</v>
      </c>
      <c r="AQ167" s="1">
        <v>1.0621689999999999</v>
      </c>
      <c r="AR167" s="1">
        <v>0</v>
      </c>
      <c r="AS167" s="1">
        <v>10.001711</v>
      </c>
      <c r="AT167" s="1">
        <v>3.9233829999999998</v>
      </c>
      <c r="AU167" s="1">
        <v>1.7602E-2</v>
      </c>
      <c r="AV167" s="111">
        <f t="shared" si="15"/>
        <v>43.818300000000001</v>
      </c>
      <c r="AW167" s="1">
        <f t="shared" si="16"/>
        <v>3.500645</v>
      </c>
      <c r="AX167" s="1">
        <f t="shared" si="17"/>
        <v>1.2089139999999998</v>
      </c>
      <c r="AY167" s="1">
        <f t="shared" si="18"/>
        <v>0</v>
      </c>
      <c r="AZ167" s="1">
        <f t="shared" si="19"/>
        <v>10.001711</v>
      </c>
      <c r="BA167" s="1">
        <f t="shared" si="20"/>
        <v>3.9332099999999999</v>
      </c>
      <c r="BB167" s="126">
        <f t="shared" si="21"/>
        <v>1.8161E-2</v>
      </c>
    </row>
    <row r="168" spans="1:54" x14ac:dyDescent="0.3">
      <c r="A168" s="1">
        <v>162</v>
      </c>
      <c r="B168" s="1" t="s">
        <v>40</v>
      </c>
      <c r="C168" s="1">
        <v>886</v>
      </c>
      <c r="D168" s="1">
        <v>5000</v>
      </c>
      <c r="E168" s="1">
        <v>-26.849805</v>
      </c>
      <c r="F168" s="1">
        <v>-587344.90560199996</v>
      </c>
      <c r="G168" s="1">
        <v>-467357.278162</v>
      </c>
      <c r="H168" s="1">
        <v>103.51345999999999</v>
      </c>
      <c r="I168" s="1">
        <v>53.213062999999998</v>
      </c>
      <c r="J168" s="1">
        <v>16.067501</v>
      </c>
      <c r="K168" s="1">
        <v>2.3364780000000001</v>
      </c>
      <c r="L168" s="1">
        <v>3.260084</v>
      </c>
      <c r="M168" s="111">
        <v>100</v>
      </c>
      <c r="N168" s="1">
        <v>37.318972000000002</v>
      </c>
      <c r="O168" s="1">
        <v>0.22239400000000001</v>
      </c>
      <c r="P168" s="1">
        <v>62.458634000000004</v>
      </c>
      <c r="Q168" s="1">
        <v>0</v>
      </c>
      <c r="R168" s="111">
        <v>53.903156000000003</v>
      </c>
      <c r="S168" s="1">
        <v>0.192972</v>
      </c>
      <c r="T168" s="1">
        <v>17.553563</v>
      </c>
      <c r="U168" s="1">
        <v>2.513E-3</v>
      </c>
      <c r="V168" s="1">
        <v>5.7117719999999998</v>
      </c>
      <c r="W168" s="1">
        <v>0.482377</v>
      </c>
      <c r="X168" s="1">
        <v>0.152618</v>
      </c>
      <c r="Y168" s="1">
        <v>3.0024690000000001</v>
      </c>
      <c r="Z168" s="1">
        <v>4.2974730000000001</v>
      </c>
      <c r="AA168" s="1">
        <v>8.3712400000000002</v>
      </c>
      <c r="AB168" s="1">
        <v>0.69960900000000004</v>
      </c>
      <c r="AC168" s="1">
        <v>5.630236</v>
      </c>
      <c r="AD168" s="1">
        <v>0</v>
      </c>
      <c r="AE168" s="1">
        <v>0</v>
      </c>
      <c r="AF168" s="1">
        <v>0</v>
      </c>
      <c r="AG168" s="1">
        <v>0</v>
      </c>
      <c r="AH168" s="111">
        <v>1.898E-2</v>
      </c>
      <c r="AI168" s="1">
        <v>5.0617000000000002E-2</v>
      </c>
      <c r="AJ168" s="1">
        <v>0.14260700000000001</v>
      </c>
      <c r="AK168" s="1">
        <v>0</v>
      </c>
      <c r="AL168" s="1">
        <v>0</v>
      </c>
      <c r="AM168" s="1">
        <v>9.6310000000000007E-3</v>
      </c>
      <c r="AN168" s="1">
        <v>5.5900000000000004E-4</v>
      </c>
      <c r="AO168" s="111">
        <v>43.815919999999998</v>
      </c>
      <c r="AP168" s="1">
        <v>3.491349</v>
      </c>
      <c r="AQ168" s="1">
        <v>1.2038660000000001</v>
      </c>
      <c r="AR168" s="1">
        <v>0</v>
      </c>
      <c r="AS168" s="1">
        <v>10.001711</v>
      </c>
      <c r="AT168" s="1">
        <v>3.9281869999999999</v>
      </c>
      <c r="AU168" s="1">
        <v>1.7602E-2</v>
      </c>
      <c r="AV168" s="111">
        <f t="shared" si="15"/>
        <v>43.834899999999998</v>
      </c>
      <c r="AW168" s="1">
        <f t="shared" si="16"/>
        <v>3.5419659999999999</v>
      </c>
      <c r="AX168" s="1">
        <f t="shared" si="17"/>
        <v>1.346473</v>
      </c>
      <c r="AY168" s="1">
        <f t="shared" si="18"/>
        <v>0</v>
      </c>
      <c r="AZ168" s="1">
        <f t="shared" si="19"/>
        <v>10.001711</v>
      </c>
      <c r="BA168" s="1">
        <f t="shared" si="20"/>
        <v>3.937818</v>
      </c>
      <c r="BB168" s="126">
        <f t="shared" si="21"/>
        <v>1.8161E-2</v>
      </c>
    </row>
    <row r="169" spans="1:54" x14ac:dyDescent="0.3">
      <c r="A169" s="1">
        <v>163</v>
      </c>
      <c r="B169" s="1" t="s">
        <v>40</v>
      </c>
      <c r="C169" s="1">
        <v>884</v>
      </c>
      <c r="D169" s="1">
        <v>5000</v>
      </c>
      <c r="E169" s="1">
        <v>-26.951540000000001</v>
      </c>
      <c r="F169" s="1">
        <v>-584638.65138099995</v>
      </c>
      <c r="G169" s="1">
        <v>-465540.68977699999</v>
      </c>
      <c r="H169" s="1">
        <v>102.923529</v>
      </c>
      <c r="I169" s="1">
        <v>52.936208999999998</v>
      </c>
      <c r="J169" s="1">
        <v>15.995889</v>
      </c>
      <c r="K169" s="1">
        <v>2.3344309999999999</v>
      </c>
      <c r="L169" s="1">
        <v>3.2817690000000002</v>
      </c>
      <c r="M169" s="111">
        <v>100</v>
      </c>
      <c r="N169" s="1">
        <v>37.124240999999998</v>
      </c>
      <c r="O169" s="1">
        <v>0.217053</v>
      </c>
      <c r="P169" s="1">
        <v>62.658706000000002</v>
      </c>
      <c r="Q169" s="1">
        <v>0</v>
      </c>
      <c r="R169" s="111">
        <v>54.002681000000003</v>
      </c>
      <c r="S169" s="1">
        <v>0.18782299999999999</v>
      </c>
      <c r="T169" s="1">
        <v>17.583396</v>
      </c>
      <c r="U169" s="1">
        <v>2.3909999999999999E-3</v>
      </c>
      <c r="V169" s="1">
        <v>5.5671540000000004</v>
      </c>
      <c r="W169" s="1">
        <v>0.48490699999999998</v>
      </c>
      <c r="X169" s="1">
        <v>0.142238</v>
      </c>
      <c r="Y169" s="1">
        <v>2.988661</v>
      </c>
      <c r="Z169" s="1">
        <v>4.3161779999999998</v>
      </c>
      <c r="AA169" s="1">
        <v>8.3817079999999997</v>
      </c>
      <c r="AB169" s="1">
        <v>0.69823299999999999</v>
      </c>
      <c r="AC169" s="1">
        <v>5.6446300000000003</v>
      </c>
      <c r="AD169" s="1">
        <v>0</v>
      </c>
      <c r="AE169" s="1">
        <v>0</v>
      </c>
      <c r="AF169" s="1">
        <v>0</v>
      </c>
      <c r="AG169" s="1">
        <v>0</v>
      </c>
      <c r="AH169" s="111">
        <v>1.8367000000000001E-2</v>
      </c>
      <c r="AI169" s="1">
        <v>5.0282E-2</v>
      </c>
      <c r="AJ169" s="1">
        <v>0.138403</v>
      </c>
      <c r="AK169" s="1">
        <v>0</v>
      </c>
      <c r="AL169" s="1">
        <v>0</v>
      </c>
      <c r="AM169" s="1">
        <v>9.4420000000000007E-3</v>
      </c>
      <c r="AN169" s="1">
        <v>5.5900000000000004E-4</v>
      </c>
      <c r="AO169" s="111">
        <v>43.832517000000003</v>
      </c>
      <c r="AP169" s="1">
        <v>3.5326610000000001</v>
      </c>
      <c r="AQ169" s="1">
        <v>1.3414189999999999</v>
      </c>
      <c r="AR169" s="1">
        <v>0</v>
      </c>
      <c r="AS169" s="1">
        <v>10.001711</v>
      </c>
      <c r="AT169" s="1">
        <v>3.932795</v>
      </c>
      <c r="AU169" s="1">
        <v>1.7603000000000001E-2</v>
      </c>
      <c r="AV169" s="111">
        <f t="shared" si="15"/>
        <v>43.850884000000001</v>
      </c>
      <c r="AW169" s="1">
        <f t="shared" si="16"/>
        <v>3.5829430000000002</v>
      </c>
      <c r="AX169" s="1">
        <f t="shared" si="17"/>
        <v>1.479822</v>
      </c>
      <c r="AY169" s="1">
        <f t="shared" si="18"/>
        <v>0</v>
      </c>
      <c r="AZ169" s="1">
        <f t="shared" si="19"/>
        <v>10.001711</v>
      </c>
      <c r="BA169" s="1">
        <f t="shared" si="20"/>
        <v>3.942237</v>
      </c>
      <c r="BB169" s="126">
        <f t="shared" si="21"/>
        <v>1.8162000000000001E-2</v>
      </c>
    </row>
    <row r="170" spans="1:54" x14ac:dyDescent="0.3">
      <c r="A170" s="1">
        <v>164</v>
      </c>
      <c r="B170" s="1" t="s">
        <v>40</v>
      </c>
      <c r="C170" s="1">
        <v>882</v>
      </c>
      <c r="D170" s="1">
        <v>5000</v>
      </c>
      <c r="E170" s="1">
        <v>-27.053141</v>
      </c>
      <c r="F170" s="1">
        <v>-582004.30486399995</v>
      </c>
      <c r="G170" s="1">
        <v>-463777.26421400002</v>
      </c>
      <c r="H170" s="1">
        <v>102.347782</v>
      </c>
      <c r="I170" s="1">
        <v>52.666952000000002</v>
      </c>
      <c r="J170" s="1">
        <v>15.926164999999999</v>
      </c>
      <c r="K170" s="1">
        <v>2.3324250000000002</v>
      </c>
      <c r="L170" s="1">
        <v>3.3033350000000001</v>
      </c>
      <c r="M170" s="111">
        <v>100</v>
      </c>
      <c r="N170" s="1">
        <v>36.934916000000001</v>
      </c>
      <c r="O170" s="1">
        <v>0.21166099999999999</v>
      </c>
      <c r="P170" s="1">
        <v>62.853422999999999</v>
      </c>
      <c r="Q170" s="1">
        <v>0</v>
      </c>
      <c r="R170" s="111">
        <v>54.100475000000003</v>
      </c>
      <c r="S170" s="1">
        <v>0.182814</v>
      </c>
      <c r="T170" s="1">
        <v>17.612632999999999</v>
      </c>
      <c r="U170" s="1">
        <v>2.2750000000000001E-3</v>
      </c>
      <c r="V170" s="1">
        <v>5.4244139999999996</v>
      </c>
      <c r="W170" s="1">
        <v>0.48739199999999999</v>
      </c>
      <c r="X170" s="1">
        <v>0.13255900000000001</v>
      </c>
      <c r="Y170" s="1">
        <v>2.9750480000000001</v>
      </c>
      <c r="Z170" s="1">
        <v>4.3344909999999999</v>
      </c>
      <c r="AA170" s="1">
        <v>8.3921510000000001</v>
      </c>
      <c r="AB170" s="1">
        <v>0.69694999999999996</v>
      </c>
      <c r="AC170" s="1">
        <v>5.6587969999999999</v>
      </c>
      <c r="AD170" s="1">
        <v>0</v>
      </c>
      <c r="AE170" s="1">
        <v>0</v>
      </c>
      <c r="AF170" s="1">
        <v>0</v>
      </c>
      <c r="AG170" s="1">
        <v>0</v>
      </c>
      <c r="AH170" s="111">
        <v>1.7780000000000001E-2</v>
      </c>
      <c r="AI170" s="1">
        <v>4.9876999999999998E-2</v>
      </c>
      <c r="AJ170" s="1">
        <v>0.134185</v>
      </c>
      <c r="AK170" s="1">
        <v>0</v>
      </c>
      <c r="AL170" s="1">
        <v>0</v>
      </c>
      <c r="AM170" s="1">
        <v>9.2610000000000001E-3</v>
      </c>
      <c r="AN170" s="1">
        <v>5.5900000000000004E-4</v>
      </c>
      <c r="AO170" s="111">
        <v>43.848500999999999</v>
      </c>
      <c r="AP170" s="1">
        <v>3.5736300000000001</v>
      </c>
      <c r="AQ170" s="1">
        <v>1.474763</v>
      </c>
      <c r="AR170" s="1">
        <v>0</v>
      </c>
      <c r="AS170" s="1">
        <v>10.001711</v>
      </c>
      <c r="AT170" s="1">
        <v>3.937214</v>
      </c>
      <c r="AU170" s="1">
        <v>1.7603000000000001E-2</v>
      </c>
      <c r="AV170" s="111">
        <f t="shared" si="15"/>
        <v>43.866281000000001</v>
      </c>
      <c r="AW170" s="1">
        <f t="shared" si="16"/>
        <v>3.623507</v>
      </c>
      <c r="AX170" s="1">
        <f t="shared" si="17"/>
        <v>1.608948</v>
      </c>
      <c r="AY170" s="1">
        <f t="shared" si="18"/>
        <v>0</v>
      </c>
      <c r="AZ170" s="1">
        <f t="shared" si="19"/>
        <v>10.001711</v>
      </c>
      <c r="BA170" s="1">
        <f t="shared" si="20"/>
        <v>3.946475</v>
      </c>
      <c r="BB170" s="126">
        <f t="shared" si="21"/>
        <v>1.8162000000000001E-2</v>
      </c>
    </row>
    <row r="171" spans="1:54" x14ac:dyDescent="0.3">
      <c r="A171" s="1">
        <v>165</v>
      </c>
      <c r="B171" s="1" t="s">
        <v>40</v>
      </c>
      <c r="C171" s="1">
        <v>880</v>
      </c>
      <c r="D171" s="1">
        <v>5000</v>
      </c>
      <c r="E171" s="1">
        <v>-27.154534999999999</v>
      </c>
      <c r="F171" s="1">
        <v>-579441.93617400003</v>
      </c>
      <c r="G171" s="1">
        <v>-462067.08510999999</v>
      </c>
      <c r="H171" s="1">
        <v>101.786282</v>
      </c>
      <c r="I171" s="1">
        <v>52.405310999999998</v>
      </c>
      <c r="J171" s="1">
        <v>15.858337000000001</v>
      </c>
      <c r="K171" s="1">
        <v>2.330463</v>
      </c>
      <c r="L171" s="1">
        <v>3.3247770000000001</v>
      </c>
      <c r="M171" s="111">
        <v>100</v>
      </c>
      <c r="N171" s="1">
        <v>36.751001000000002</v>
      </c>
      <c r="O171" s="1">
        <v>0.206266</v>
      </c>
      <c r="P171" s="1">
        <v>63.042734000000003</v>
      </c>
      <c r="Q171" s="1">
        <v>0</v>
      </c>
      <c r="R171" s="111">
        <v>54.196461999999997</v>
      </c>
      <c r="S171" s="1">
        <v>0.17793999999999999</v>
      </c>
      <c r="T171" s="1">
        <v>17.641252999999999</v>
      </c>
      <c r="U171" s="1">
        <v>2.1649999999999998E-3</v>
      </c>
      <c r="V171" s="1">
        <v>5.2837519999999998</v>
      </c>
      <c r="W171" s="1">
        <v>0.48983199999999999</v>
      </c>
      <c r="X171" s="1">
        <v>0.123526</v>
      </c>
      <c r="Y171" s="1">
        <v>2.9616319999999998</v>
      </c>
      <c r="Z171" s="1">
        <v>4.3524029999999998</v>
      </c>
      <c r="AA171" s="1">
        <v>8.4025560000000006</v>
      </c>
      <c r="AB171" s="1">
        <v>0.69575200000000004</v>
      </c>
      <c r="AC171" s="1">
        <v>5.6727280000000002</v>
      </c>
      <c r="AD171" s="1">
        <v>0</v>
      </c>
      <c r="AE171" s="1">
        <v>0</v>
      </c>
      <c r="AF171" s="1">
        <v>0</v>
      </c>
      <c r="AG171" s="1">
        <v>0</v>
      </c>
      <c r="AH171" s="111">
        <v>1.7218000000000001E-2</v>
      </c>
      <c r="AI171" s="1">
        <v>4.9414E-2</v>
      </c>
      <c r="AJ171" s="1">
        <v>0.12998899999999999</v>
      </c>
      <c r="AK171" s="1">
        <v>0</v>
      </c>
      <c r="AL171" s="1">
        <v>0</v>
      </c>
      <c r="AM171" s="1">
        <v>9.0860000000000003E-3</v>
      </c>
      <c r="AN171" s="1">
        <v>5.5900000000000004E-4</v>
      </c>
      <c r="AO171" s="111">
        <v>43.863897000000001</v>
      </c>
      <c r="AP171" s="1">
        <v>3.614185</v>
      </c>
      <c r="AQ171" s="1">
        <v>1.603885</v>
      </c>
      <c r="AR171" s="1">
        <v>0</v>
      </c>
      <c r="AS171" s="1">
        <v>10.001711</v>
      </c>
      <c r="AT171" s="1">
        <v>3.941452</v>
      </c>
      <c r="AU171" s="1">
        <v>1.7604000000000002E-2</v>
      </c>
      <c r="AV171" s="111">
        <f t="shared" si="15"/>
        <v>43.881115000000001</v>
      </c>
      <c r="AW171" s="1">
        <f t="shared" si="16"/>
        <v>3.663599</v>
      </c>
      <c r="AX171" s="1">
        <f t="shared" si="17"/>
        <v>1.7338739999999999</v>
      </c>
      <c r="AY171" s="1">
        <f t="shared" si="18"/>
        <v>0</v>
      </c>
      <c r="AZ171" s="1">
        <f t="shared" si="19"/>
        <v>10.001711</v>
      </c>
      <c r="BA171" s="1">
        <f t="shared" si="20"/>
        <v>3.9505379999999999</v>
      </c>
      <c r="BB171" s="126">
        <f t="shared" si="21"/>
        <v>1.8163000000000002E-2</v>
      </c>
    </row>
    <row r="172" spans="1:54" x14ac:dyDescent="0.3">
      <c r="A172" s="1">
        <v>166</v>
      </c>
      <c r="B172" s="1" t="s">
        <v>40</v>
      </c>
      <c r="C172" s="1">
        <v>878</v>
      </c>
      <c r="D172" s="1">
        <v>5000</v>
      </c>
      <c r="E172" s="1">
        <v>-27.275876</v>
      </c>
      <c r="F172" s="1">
        <v>-576951.15858299995</v>
      </c>
      <c r="G172" s="1">
        <v>-460491.22445899999</v>
      </c>
      <c r="H172" s="1">
        <v>101.16834</v>
      </c>
      <c r="I172" s="1">
        <v>52.101908000000002</v>
      </c>
      <c r="J172" s="1">
        <v>15.789751000000001</v>
      </c>
      <c r="K172" s="1">
        <v>2.3289390000000001</v>
      </c>
      <c r="L172" s="1">
        <v>3.3428420000000001</v>
      </c>
      <c r="M172" s="111">
        <v>100</v>
      </c>
      <c r="N172" s="1">
        <v>36.292310999999998</v>
      </c>
      <c r="O172" s="1">
        <v>0.48105300000000001</v>
      </c>
      <c r="P172" s="1">
        <v>63.226635999999999</v>
      </c>
      <c r="Q172" s="1">
        <v>0</v>
      </c>
      <c r="R172" s="111">
        <v>54.295301000000002</v>
      </c>
      <c r="S172" s="1">
        <v>0.17818800000000001</v>
      </c>
      <c r="T172" s="1">
        <v>17.620104999999999</v>
      </c>
      <c r="U172" s="1">
        <v>2.0309999999999998E-3</v>
      </c>
      <c r="V172" s="1">
        <v>5.1134919999999999</v>
      </c>
      <c r="W172" s="1">
        <v>0.49602200000000002</v>
      </c>
      <c r="X172" s="1">
        <v>0.118217</v>
      </c>
      <c r="Y172" s="1">
        <v>2.9325139999999998</v>
      </c>
      <c r="Z172" s="1">
        <v>4.3714969999999997</v>
      </c>
      <c r="AA172" s="1">
        <v>8.4460169999999994</v>
      </c>
      <c r="AB172" s="1">
        <v>0.703071</v>
      </c>
      <c r="AC172" s="1">
        <v>5.7235449999999997</v>
      </c>
      <c r="AD172" s="1">
        <v>0</v>
      </c>
      <c r="AE172" s="1">
        <v>0</v>
      </c>
      <c r="AF172" s="1">
        <v>0</v>
      </c>
      <c r="AG172" s="1">
        <v>0</v>
      </c>
      <c r="AH172" s="111">
        <v>7.4139999999999996E-3</v>
      </c>
      <c r="AI172" s="1">
        <v>0</v>
      </c>
      <c r="AJ172" s="1">
        <v>0.222714</v>
      </c>
      <c r="AK172" s="1">
        <v>0.24409600000000001</v>
      </c>
      <c r="AL172" s="1">
        <v>0</v>
      </c>
      <c r="AM172" s="1">
        <v>6.2849999999999998E-3</v>
      </c>
      <c r="AN172" s="1">
        <v>5.4299999999999997E-4</v>
      </c>
      <c r="AO172" s="111">
        <v>43.878729</v>
      </c>
      <c r="AP172" s="1">
        <v>3.6542699999999999</v>
      </c>
      <c r="AQ172" s="1">
        <v>1.7288060000000001</v>
      </c>
      <c r="AR172" s="1">
        <v>0</v>
      </c>
      <c r="AS172" s="1">
        <v>10.001711</v>
      </c>
      <c r="AT172" s="1">
        <v>3.9455140000000002</v>
      </c>
      <c r="AU172" s="1">
        <v>1.7604000000000002E-2</v>
      </c>
      <c r="AV172" s="111">
        <f t="shared" si="15"/>
        <v>43.886142999999997</v>
      </c>
      <c r="AW172" s="1">
        <f t="shared" si="16"/>
        <v>3.6542699999999999</v>
      </c>
      <c r="AX172" s="1">
        <f t="shared" si="17"/>
        <v>1.9515200000000001</v>
      </c>
      <c r="AY172" s="1">
        <f t="shared" si="18"/>
        <v>0.24409600000000001</v>
      </c>
      <c r="AZ172" s="1">
        <f t="shared" si="19"/>
        <v>10.001711</v>
      </c>
      <c r="BA172" s="1">
        <f t="shared" si="20"/>
        <v>3.9517990000000003</v>
      </c>
      <c r="BB172" s="126">
        <f t="shared" si="21"/>
        <v>1.8147E-2</v>
      </c>
    </row>
    <row r="173" spans="1:54" x14ac:dyDescent="0.3">
      <c r="A173" s="1">
        <v>167</v>
      </c>
      <c r="B173" s="1" t="s">
        <v>40</v>
      </c>
      <c r="C173" s="1">
        <v>876</v>
      </c>
      <c r="D173" s="1">
        <v>5000</v>
      </c>
      <c r="E173" s="1">
        <v>-27.396881</v>
      </c>
      <c r="F173" s="1">
        <v>-570150.13527500001</v>
      </c>
      <c r="G173" s="1">
        <v>-455306.55865000002</v>
      </c>
      <c r="H173" s="1">
        <v>99.937847000000005</v>
      </c>
      <c r="I173" s="1">
        <v>51.463068</v>
      </c>
      <c r="J173" s="1">
        <v>15.61713</v>
      </c>
      <c r="K173" s="1">
        <v>2.3248859999999998</v>
      </c>
      <c r="L173" s="1">
        <v>3.3482340000000002</v>
      </c>
      <c r="M173" s="111">
        <v>100</v>
      </c>
      <c r="N173" s="1">
        <v>35.835509999999999</v>
      </c>
      <c r="O173" s="1">
        <v>0.47254299999999999</v>
      </c>
      <c r="P173" s="1">
        <v>63.691946999999999</v>
      </c>
      <c r="Q173" s="1">
        <v>0</v>
      </c>
      <c r="R173" s="111">
        <v>54.390121000000001</v>
      </c>
      <c r="S173" s="1">
        <v>0.17927100000000001</v>
      </c>
      <c r="T173" s="1">
        <v>17.595807000000001</v>
      </c>
      <c r="U173" s="1">
        <v>1.905E-3</v>
      </c>
      <c r="V173" s="1">
        <v>4.946949</v>
      </c>
      <c r="W173" s="1">
        <v>0.50234500000000004</v>
      </c>
      <c r="X173" s="1">
        <v>0.11254599999999999</v>
      </c>
      <c r="Y173" s="1">
        <v>2.9017729999999999</v>
      </c>
      <c r="Z173" s="1">
        <v>4.3888379999999998</v>
      </c>
      <c r="AA173" s="1">
        <v>8.4930540000000008</v>
      </c>
      <c r="AB173" s="1">
        <v>0.711256</v>
      </c>
      <c r="AC173" s="1">
        <v>5.776135</v>
      </c>
      <c r="AD173" s="1">
        <v>0</v>
      </c>
      <c r="AE173" s="1">
        <v>0</v>
      </c>
      <c r="AF173" s="1">
        <v>0</v>
      </c>
      <c r="AG173" s="1">
        <v>0</v>
      </c>
      <c r="AH173" s="111">
        <v>5.3140000000000001E-3</v>
      </c>
      <c r="AI173" s="1">
        <v>0</v>
      </c>
      <c r="AJ173" s="1">
        <v>0.21018100000000001</v>
      </c>
      <c r="AK173" s="1">
        <v>0.25082500000000002</v>
      </c>
      <c r="AL173" s="1">
        <v>0</v>
      </c>
      <c r="AM173" s="1">
        <v>5.6810000000000003E-3</v>
      </c>
      <c r="AN173" s="1">
        <v>5.4199999999999995E-4</v>
      </c>
      <c r="AO173" s="111">
        <v>43.883760000000002</v>
      </c>
      <c r="AP173" s="1">
        <v>3.6542699999999999</v>
      </c>
      <c r="AQ173" s="1">
        <v>1.9464520000000001</v>
      </c>
      <c r="AR173" s="1">
        <v>0.24138999999999999</v>
      </c>
      <c r="AS173" s="1">
        <v>10.001711</v>
      </c>
      <c r="AT173" s="1">
        <v>3.9467759999999998</v>
      </c>
      <c r="AU173" s="1">
        <v>1.7589E-2</v>
      </c>
      <c r="AV173" s="111">
        <f t="shared" si="15"/>
        <v>43.889074000000001</v>
      </c>
      <c r="AW173" s="1">
        <f t="shared" si="16"/>
        <v>3.6542699999999999</v>
      </c>
      <c r="AX173" s="1">
        <f t="shared" si="17"/>
        <v>2.1566330000000002</v>
      </c>
      <c r="AY173" s="1">
        <f t="shared" si="18"/>
        <v>0.49221500000000001</v>
      </c>
      <c r="AZ173" s="1">
        <f t="shared" si="19"/>
        <v>10.001711</v>
      </c>
      <c r="BA173" s="1">
        <f t="shared" si="20"/>
        <v>3.9524569999999999</v>
      </c>
      <c r="BB173" s="126">
        <f t="shared" si="21"/>
        <v>1.8131000000000001E-2</v>
      </c>
    </row>
    <row r="174" spans="1:54" x14ac:dyDescent="0.3">
      <c r="A174" s="1">
        <v>168</v>
      </c>
      <c r="B174" s="1" t="s">
        <v>40</v>
      </c>
      <c r="C174" s="1">
        <v>874</v>
      </c>
      <c r="D174" s="1">
        <v>5000</v>
      </c>
      <c r="E174" s="1">
        <v>-27.516886</v>
      </c>
      <c r="F174" s="1">
        <v>-563430.33671299997</v>
      </c>
      <c r="G174" s="1">
        <v>-450170.59788100002</v>
      </c>
      <c r="H174" s="1">
        <v>98.731412000000006</v>
      </c>
      <c r="I174" s="1">
        <v>50.836959</v>
      </c>
      <c r="J174" s="1">
        <v>15.446958</v>
      </c>
      <c r="K174" s="1">
        <v>2.320926</v>
      </c>
      <c r="L174" s="1">
        <v>3.3527800000000001</v>
      </c>
      <c r="M174" s="111">
        <v>100</v>
      </c>
      <c r="N174" s="1">
        <v>35.394812999999999</v>
      </c>
      <c r="O174" s="1">
        <v>0.45644000000000001</v>
      </c>
      <c r="P174" s="1">
        <v>64.148747</v>
      </c>
      <c r="Q174" s="1">
        <v>0</v>
      </c>
      <c r="R174" s="111">
        <v>54.480305999999999</v>
      </c>
      <c r="S174" s="1">
        <v>0.18034900000000001</v>
      </c>
      <c r="T174" s="1">
        <v>17.571135999999999</v>
      </c>
      <c r="U174" s="1">
        <v>1.7880000000000001E-3</v>
      </c>
      <c r="V174" s="1">
        <v>4.785374</v>
      </c>
      <c r="W174" s="1">
        <v>0.50860000000000005</v>
      </c>
      <c r="X174" s="1">
        <v>0.107248</v>
      </c>
      <c r="Y174" s="1">
        <v>2.8720819999999998</v>
      </c>
      <c r="Z174" s="1">
        <v>4.4049430000000003</v>
      </c>
      <c r="AA174" s="1">
        <v>8.5400510000000001</v>
      </c>
      <c r="AB174" s="1">
        <v>0.71964300000000003</v>
      </c>
      <c r="AC174" s="1">
        <v>5.8284799999999999</v>
      </c>
      <c r="AD174" s="1">
        <v>0</v>
      </c>
      <c r="AE174" s="1">
        <v>0</v>
      </c>
      <c r="AF174" s="1">
        <v>0</v>
      </c>
      <c r="AG174" s="1">
        <v>0</v>
      </c>
      <c r="AH174" s="111">
        <v>5.182E-3</v>
      </c>
      <c r="AI174" s="1">
        <v>0</v>
      </c>
      <c r="AJ174" s="1">
        <v>0.19991400000000001</v>
      </c>
      <c r="AK174" s="1">
        <v>0.24538599999999999</v>
      </c>
      <c r="AL174" s="1">
        <v>0</v>
      </c>
      <c r="AM174" s="1">
        <v>5.4149999999999997E-3</v>
      </c>
      <c r="AN174" s="1">
        <v>5.44E-4</v>
      </c>
      <c r="AO174" s="111">
        <v>43.886685999999997</v>
      </c>
      <c r="AP174" s="1">
        <v>3.6542699999999999</v>
      </c>
      <c r="AQ174" s="1">
        <v>2.1515620000000002</v>
      </c>
      <c r="AR174" s="1">
        <v>0.48951</v>
      </c>
      <c r="AS174" s="1">
        <v>10.001711</v>
      </c>
      <c r="AT174" s="1">
        <v>3.9474339999999999</v>
      </c>
      <c r="AU174" s="1">
        <v>1.7572999999999998E-2</v>
      </c>
      <c r="AV174" s="111">
        <f t="shared" si="15"/>
        <v>43.891867999999995</v>
      </c>
      <c r="AW174" s="1">
        <f t="shared" si="16"/>
        <v>3.6542699999999999</v>
      </c>
      <c r="AX174" s="1">
        <f t="shared" si="17"/>
        <v>2.3514760000000003</v>
      </c>
      <c r="AY174" s="1">
        <f t="shared" si="18"/>
        <v>0.73489599999999999</v>
      </c>
      <c r="AZ174" s="1">
        <f t="shared" si="19"/>
        <v>10.001711</v>
      </c>
      <c r="BA174" s="1">
        <f t="shared" si="20"/>
        <v>3.9528490000000001</v>
      </c>
      <c r="BB174" s="126">
        <f t="shared" si="21"/>
        <v>1.8116999999999998E-2</v>
      </c>
    </row>
    <row r="175" spans="1:54" x14ac:dyDescent="0.3">
      <c r="A175" s="1">
        <v>169</v>
      </c>
      <c r="B175" s="1" t="s">
        <v>40</v>
      </c>
      <c r="C175" s="1">
        <v>872</v>
      </c>
      <c r="D175" s="1">
        <v>5000</v>
      </c>
      <c r="E175" s="1">
        <v>-27.635929000000001</v>
      </c>
      <c r="F175" s="1">
        <v>-556931.57396399998</v>
      </c>
      <c r="G175" s="1">
        <v>-445203.89290699997</v>
      </c>
      <c r="H175" s="1">
        <v>97.565978999999999</v>
      </c>
      <c r="I175" s="1">
        <v>50.232931000000001</v>
      </c>
      <c r="J175" s="1">
        <v>15.282455000000001</v>
      </c>
      <c r="K175" s="1">
        <v>2.317072</v>
      </c>
      <c r="L175" s="1">
        <v>3.356887</v>
      </c>
      <c r="M175" s="111">
        <v>100</v>
      </c>
      <c r="N175" s="1">
        <v>34.969237</v>
      </c>
      <c r="O175" s="1">
        <v>0.44131999999999999</v>
      </c>
      <c r="P175" s="1">
        <v>64.589443000000003</v>
      </c>
      <c r="Q175" s="1">
        <v>0</v>
      </c>
      <c r="R175" s="111">
        <v>54.565944999999999</v>
      </c>
      <c r="S175" s="1">
        <v>0.181424</v>
      </c>
      <c r="T175" s="1">
        <v>17.546092000000002</v>
      </c>
      <c r="U175" s="1">
        <v>1.678E-3</v>
      </c>
      <c r="V175" s="1">
        <v>4.6286610000000001</v>
      </c>
      <c r="W175" s="1">
        <v>0.51478999999999997</v>
      </c>
      <c r="X175" s="1">
        <v>0.10229000000000001</v>
      </c>
      <c r="Y175" s="1">
        <v>2.8434309999999998</v>
      </c>
      <c r="Z175" s="1">
        <v>4.419842</v>
      </c>
      <c r="AA175" s="1">
        <v>8.5870049999999996</v>
      </c>
      <c r="AB175" s="1">
        <v>0.72823899999999997</v>
      </c>
      <c r="AC175" s="1">
        <v>5.8806019999999997</v>
      </c>
      <c r="AD175" s="1">
        <v>0</v>
      </c>
      <c r="AE175" s="1">
        <v>0</v>
      </c>
      <c r="AF175" s="1">
        <v>0</v>
      </c>
      <c r="AG175" s="1">
        <v>0</v>
      </c>
      <c r="AH175" s="111">
        <v>5.0549999999999996E-3</v>
      </c>
      <c r="AI175" s="1">
        <v>0</v>
      </c>
      <c r="AJ175" s="1">
        <v>0.19025</v>
      </c>
      <c r="AK175" s="1">
        <v>0.240314</v>
      </c>
      <c r="AL175" s="1">
        <v>0</v>
      </c>
      <c r="AM175" s="1">
        <v>5.1570000000000001E-3</v>
      </c>
      <c r="AN175" s="1">
        <v>5.4500000000000002E-4</v>
      </c>
      <c r="AO175" s="111">
        <v>43.889482000000001</v>
      </c>
      <c r="AP175" s="1">
        <v>3.6542699999999999</v>
      </c>
      <c r="AQ175" s="1">
        <v>2.3464040000000002</v>
      </c>
      <c r="AR175" s="1">
        <v>0.73219299999999998</v>
      </c>
      <c r="AS175" s="1">
        <v>10.001711</v>
      </c>
      <c r="AT175" s="1">
        <v>3.9478260000000001</v>
      </c>
      <c r="AU175" s="1">
        <v>1.7558000000000001E-2</v>
      </c>
      <c r="AV175" s="111">
        <f t="shared" si="15"/>
        <v>43.894537</v>
      </c>
      <c r="AW175" s="1">
        <f t="shared" si="16"/>
        <v>3.6542699999999999</v>
      </c>
      <c r="AX175" s="1">
        <f t="shared" si="17"/>
        <v>2.536654</v>
      </c>
      <c r="AY175" s="1">
        <f t="shared" si="18"/>
        <v>0.97250700000000001</v>
      </c>
      <c r="AZ175" s="1">
        <f t="shared" si="19"/>
        <v>10.001711</v>
      </c>
      <c r="BA175" s="1">
        <f t="shared" si="20"/>
        <v>3.9529830000000001</v>
      </c>
      <c r="BB175" s="126">
        <f t="shared" si="21"/>
        <v>1.8103000000000001E-2</v>
      </c>
    </row>
    <row r="176" spans="1:54" x14ac:dyDescent="0.3">
      <c r="A176" s="1">
        <v>170</v>
      </c>
      <c r="B176" s="1" t="s">
        <v>40</v>
      </c>
      <c r="C176" s="1">
        <v>870</v>
      </c>
      <c r="D176" s="1">
        <v>5000</v>
      </c>
      <c r="E176" s="1">
        <v>-27.750523000000001</v>
      </c>
      <c r="F176" s="1">
        <v>-550640.17172300001</v>
      </c>
      <c r="G176" s="1">
        <v>-440411.40915399999</v>
      </c>
      <c r="H176" s="1">
        <v>96.425458000000006</v>
      </c>
      <c r="I176" s="1">
        <v>49.638734999999997</v>
      </c>
      <c r="J176" s="1">
        <v>15.122154</v>
      </c>
      <c r="K176" s="1">
        <v>2.3134920000000001</v>
      </c>
      <c r="L176" s="1">
        <v>3.3569870000000002</v>
      </c>
      <c r="M176" s="111">
        <v>100</v>
      </c>
      <c r="N176" s="1">
        <v>34.478574000000002</v>
      </c>
      <c r="O176" s="1">
        <v>0.50640700000000005</v>
      </c>
      <c r="P176" s="1">
        <v>65.015018999999995</v>
      </c>
      <c r="Q176" s="1">
        <v>0</v>
      </c>
      <c r="R176" s="111">
        <v>54.622346</v>
      </c>
      <c r="S176" s="1">
        <v>0.18149499999999999</v>
      </c>
      <c r="T176" s="1">
        <v>17.520916</v>
      </c>
      <c r="U176" s="1">
        <v>1.5820000000000001E-3</v>
      </c>
      <c r="V176" s="1">
        <v>4.4890059999999998</v>
      </c>
      <c r="W176" s="1">
        <v>0.52211600000000002</v>
      </c>
      <c r="X176" s="1">
        <v>9.7743999999999998E-2</v>
      </c>
      <c r="Y176" s="1">
        <v>2.8214169999999998</v>
      </c>
      <c r="Z176" s="1">
        <v>4.4395290000000003</v>
      </c>
      <c r="AA176" s="1">
        <v>8.6199270000000006</v>
      </c>
      <c r="AB176" s="1">
        <v>0.73751900000000004</v>
      </c>
      <c r="AC176" s="1">
        <v>5.946402</v>
      </c>
      <c r="AD176" s="1">
        <v>0</v>
      </c>
      <c r="AE176" s="1">
        <v>0</v>
      </c>
      <c r="AF176" s="1">
        <v>0</v>
      </c>
      <c r="AG176" s="1">
        <v>0</v>
      </c>
      <c r="AH176" s="111">
        <v>8.2760000000000004E-3</v>
      </c>
      <c r="AI176" s="1">
        <v>0</v>
      </c>
      <c r="AJ176" s="1">
        <v>0.178342</v>
      </c>
      <c r="AK176" s="1">
        <v>0.313336</v>
      </c>
      <c r="AL176" s="1">
        <v>0</v>
      </c>
      <c r="AM176" s="1">
        <v>5.9040000000000004E-3</v>
      </c>
      <c r="AN176" s="1">
        <v>5.4900000000000001E-4</v>
      </c>
      <c r="AO176" s="111">
        <v>43.892153</v>
      </c>
      <c r="AP176" s="1">
        <v>3.6542699999999999</v>
      </c>
      <c r="AQ176" s="1">
        <v>2.5315799999999999</v>
      </c>
      <c r="AR176" s="1">
        <v>0.96980299999999997</v>
      </c>
      <c r="AS176" s="1">
        <v>10.001711</v>
      </c>
      <c r="AT176" s="1">
        <v>3.947959</v>
      </c>
      <c r="AU176" s="1">
        <v>1.7545000000000002E-2</v>
      </c>
      <c r="AV176" s="111">
        <f t="shared" si="15"/>
        <v>43.900429000000003</v>
      </c>
      <c r="AW176" s="1">
        <f t="shared" si="16"/>
        <v>3.6542699999999999</v>
      </c>
      <c r="AX176" s="1">
        <f t="shared" si="17"/>
        <v>2.7099219999999997</v>
      </c>
      <c r="AY176" s="1">
        <f t="shared" si="18"/>
        <v>1.283139</v>
      </c>
      <c r="AZ176" s="1">
        <f t="shared" si="19"/>
        <v>10.001711</v>
      </c>
      <c r="BA176" s="1">
        <f t="shared" si="20"/>
        <v>3.9538630000000001</v>
      </c>
      <c r="BB176" s="126">
        <f t="shared" si="21"/>
        <v>1.8094000000000002E-2</v>
      </c>
    </row>
    <row r="177" spans="1:54" x14ac:dyDescent="0.3">
      <c r="A177" s="1">
        <v>171</v>
      </c>
      <c r="B177" s="1" t="s">
        <v>40</v>
      </c>
      <c r="C177" s="1">
        <v>868</v>
      </c>
      <c r="D177" s="1">
        <v>5000</v>
      </c>
      <c r="E177" s="1">
        <v>-27.855257999999999</v>
      </c>
      <c r="F177" s="1">
        <v>-543337.94256500003</v>
      </c>
      <c r="G177" s="1">
        <v>-434789.73472100002</v>
      </c>
      <c r="H177" s="1">
        <v>95.121769999999998</v>
      </c>
      <c r="I177" s="1">
        <v>48.946697</v>
      </c>
      <c r="J177" s="1">
        <v>14.933714999999999</v>
      </c>
      <c r="K177" s="1">
        <v>2.310012</v>
      </c>
      <c r="L177" s="1">
        <v>3.3436189999999999</v>
      </c>
      <c r="M177" s="111">
        <v>100</v>
      </c>
      <c r="N177" s="1">
        <v>33.798780999999998</v>
      </c>
      <c r="O177" s="1">
        <v>0.69828400000000002</v>
      </c>
      <c r="P177" s="1">
        <v>65.502934999999994</v>
      </c>
      <c r="Q177" s="1">
        <v>0</v>
      </c>
      <c r="R177" s="111">
        <v>54.609594000000001</v>
      </c>
      <c r="S177" s="1">
        <v>0.178896</v>
      </c>
      <c r="T177" s="1">
        <v>17.495747000000001</v>
      </c>
      <c r="U177" s="1">
        <v>1.508E-3</v>
      </c>
      <c r="V177" s="1">
        <v>4.3851190000000004</v>
      </c>
      <c r="W177" s="1">
        <v>0.53261700000000001</v>
      </c>
      <c r="X177" s="1">
        <v>9.3717999999999996E-2</v>
      </c>
      <c r="Y177" s="1">
        <v>2.8150149999999998</v>
      </c>
      <c r="Z177" s="1">
        <v>4.4741739999999997</v>
      </c>
      <c r="AA177" s="1">
        <v>8.6159510000000008</v>
      </c>
      <c r="AB177" s="1">
        <v>0.74835600000000002</v>
      </c>
      <c r="AC177" s="1">
        <v>6.0493059999999996</v>
      </c>
      <c r="AD177" s="1">
        <v>0</v>
      </c>
      <c r="AE177" s="1">
        <v>0</v>
      </c>
      <c r="AF177" s="1">
        <v>0</v>
      </c>
      <c r="AG177" s="1">
        <v>0</v>
      </c>
      <c r="AH177" s="111">
        <v>1.6712999999999999E-2</v>
      </c>
      <c r="AI177" s="1">
        <v>0</v>
      </c>
      <c r="AJ177" s="1">
        <v>0.162466</v>
      </c>
      <c r="AK177" s="1">
        <v>0.51033499999999998</v>
      </c>
      <c r="AL177" s="1">
        <v>0</v>
      </c>
      <c r="AM177" s="1">
        <v>8.2100000000000003E-3</v>
      </c>
      <c r="AN177" s="1">
        <v>5.5900000000000004E-4</v>
      </c>
      <c r="AO177" s="111">
        <v>43.898038999999997</v>
      </c>
      <c r="AP177" s="1">
        <v>3.6542699999999999</v>
      </c>
      <c r="AQ177" s="1">
        <v>2.704847</v>
      </c>
      <c r="AR177" s="1">
        <v>1.277692</v>
      </c>
      <c r="AS177" s="1">
        <v>10.001711</v>
      </c>
      <c r="AT177" s="1">
        <v>3.9488400000000001</v>
      </c>
      <c r="AU177" s="1">
        <v>1.7534999999999999E-2</v>
      </c>
      <c r="AV177" s="111">
        <f t="shared" si="15"/>
        <v>43.914752</v>
      </c>
      <c r="AW177" s="1">
        <f t="shared" si="16"/>
        <v>3.6542699999999999</v>
      </c>
      <c r="AX177" s="1">
        <f t="shared" si="17"/>
        <v>2.8673130000000002</v>
      </c>
      <c r="AY177" s="1">
        <f t="shared" si="18"/>
        <v>1.788027</v>
      </c>
      <c r="AZ177" s="1">
        <f t="shared" si="19"/>
        <v>10.001711</v>
      </c>
      <c r="BA177" s="1">
        <f t="shared" si="20"/>
        <v>3.9570500000000002</v>
      </c>
      <c r="BB177" s="126">
        <f t="shared" si="21"/>
        <v>1.8093999999999999E-2</v>
      </c>
    </row>
    <row r="178" spans="1:54" x14ac:dyDescent="0.3">
      <c r="A178" s="1">
        <v>172</v>
      </c>
      <c r="B178" s="1" t="s">
        <v>40</v>
      </c>
      <c r="C178" s="1">
        <v>866</v>
      </c>
      <c r="D178" s="1">
        <v>5000</v>
      </c>
      <c r="E178" s="1">
        <v>-27.959430000000001</v>
      </c>
      <c r="F178" s="1">
        <v>-532987.35375000001</v>
      </c>
      <c r="G178" s="1">
        <v>-426576.20971299999</v>
      </c>
      <c r="H178" s="1">
        <v>93.412758999999994</v>
      </c>
      <c r="I178" s="1">
        <v>48.034030999999999</v>
      </c>
      <c r="J178" s="1">
        <v>14.668891</v>
      </c>
      <c r="K178" s="1">
        <v>2.305374</v>
      </c>
      <c r="L178" s="1">
        <v>3.3197450000000002</v>
      </c>
      <c r="M178" s="111">
        <v>100</v>
      </c>
      <c r="N178" s="1">
        <v>33.139105999999998</v>
      </c>
      <c r="O178" s="1">
        <v>0.67816699999999996</v>
      </c>
      <c r="P178" s="1">
        <v>66.182727</v>
      </c>
      <c r="Q178" s="1">
        <v>0</v>
      </c>
      <c r="R178" s="111">
        <v>54.592672</v>
      </c>
      <c r="S178" s="1">
        <v>0.17624100000000001</v>
      </c>
      <c r="T178" s="1">
        <v>17.4697</v>
      </c>
      <c r="U178" s="1">
        <v>1.4369999999999999E-3</v>
      </c>
      <c r="V178" s="1">
        <v>4.2842330000000004</v>
      </c>
      <c r="W178" s="1">
        <v>0.54321900000000001</v>
      </c>
      <c r="X178" s="1">
        <v>8.9936000000000002E-2</v>
      </c>
      <c r="Y178" s="1">
        <v>2.8093859999999999</v>
      </c>
      <c r="Z178" s="1">
        <v>4.5087339999999996</v>
      </c>
      <c r="AA178" s="1">
        <v>8.6112559999999991</v>
      </c>
      <c r="AB178" s="1">
        <v>0.75959699999999997</v>
      </c>
      <c r="AC178" s="1">
        <v>6.1535890000000002</v>
      </c>
      <c r="AD178" s="1">
        <v>0</v>
      </c>
      <c r="AE178" s="1">
        <v>0</v>
      </c>
      <c r="AF178" s="1">
        <v>0</v>
      </c>
      <c r="AG178" s="1">
        <v>0</v>
      </c>
      <c r="AH178" s="111">
        <v>1.6308E-2</v>
      </c>
      <c r="AI178" s="1">
        <v>0</v>
      </c>
      <c r="AJ178" s="1">
        <v>0.15434200000000001</v>
      </c>
      <c r="AK178" s="1">
        <v>0.49907699999999999</v>
      </c>
      <c r="AL178" s="1">
        <v>0</v>
      </c>
      <c r="AM178" s="1">
        <v>7.8820000000000001E-3</v>
      </c>
      <c r="AN178" s="1">
        <v>5.5900000000000004E-4</v>
      </c>
      <c r="AO178" s="111">
        <v>43.912367000000003</v>
      </c>
      <c r="AP178" s="1">
        <v>3.6542699999999999</v>
      </c>
      <c r="AQ178" s="1">
        <v>2.8622369999999999</v>
      </c>
      <c r="AR178" s="1">
        <v>1.7825800000000001</v>
      </c>
      <c r="AS178" s="1">
        <v>10.001711</v>
      </c>
      <c r="AT178" s="1">
        <v>3.9520270000000002</v>
      </c>
      <c r="AU178" s="1">
        <v>1.7536E-2</v>
      </c>
      <c r="AV178" s="111">
        <f t="shared" si="15"/>
        <v>43.928675000000005</v>
      </c>
      <c r="AW178" s="1">
        <f t="shared" si="16"/>
        <v>3.6542699999999999</v>
      </c>
      <c r="AX178" s="1">
        <f t="shared" si="17"/>
        <v>3.0165790000000001</v>
      </c>
      <c r="AY178" s="1">
        <f t="shared" si="18"/>
        <v>2.281657</v>
      </c>
      <c r="AZ178" s="1">
        <f t="shared" si="19"/>
        <v>10.001711</v>
      </c>
      <c r="BA178" s="1">
        <f t="shared" si="20"/>
        <v>3.9599090000000001</v>
      </c>
      <c r="BB178" s="126">
        <f t="shared" si="21"/>
        <v>1.8095E-2</v>
      </c>
    </row>
    <row r="179" spans="1:54" x14ac:dyDescent="0.3">
      <c r="A179" s="1">
        <v>173</v>
      </c>
      <c r="B179" s="1" t="s">
        <v>40</v>
      </c>
      <c r="C179" s="1">
        <v>864</v>
      </c>
      <c r="D179" s="1">
        <v>5000</v>
      </c>
      <c r="E179" s="1">
        <v>-28.063072999999999</v>
      </c>
      <c r="F179" s="1">
        <v>-522930.35159099998</v>
      </c>
      <c r="G179" s="1">
        <v>-418591.58195099997</v>
      </c>
      <c r="H179" s="1">
        <v>91.754622999999995</v>
      </c>
      <c r="I179" s="1">
        <v>47.148558000000001</v>
      </c>
      <c r="J179" s="1">
        <v>14.411569999999999</v>
      </c>
      <c r="K179" s="1">
        <v>2.3007620000000002</v>
      </c>
      <c r="L179" s="1">
        <v>3.295172</v>
      </c>
      <c r="M179" s="111">
        <v>100</v>
      </c>
      <c r="N179" s="1">
        <v>32.498373999999998</v>
      </c>
      <c r="O179" s="1">
        <v>0.65922599999999998</v>
      </c>
      <c r="P179" s="1">
        <v>66.842400999999995</v>
      </c>
      <c r="Q179" s="1">
        <v>0</v>
      </c>
      <c r="R179" s="111">
        <v>54.571587999999998</v>
      </c>
      <c r="S179" s="1">
        <v>0.173537</v>
      </c>
      <c r="T179" s="1">
        <v>17.442755999999999</v>
      </c>
      <c r="U179" s="1">
        <v>1.371E-3</v>
      </c>
      <c r="V179" s="1">
        <v>4.1862579999999996</v>
      </c>
      <c r="W179" s="1">
        <v>0.553929</v>
      </c>
      <c r="X179" s="1">
        <v>8.6378999999999997E-2</v>
      </c>
      <c r="Y179" s="1">
        <v>2.804535</v>
      </c>
      <c r="Z179" s="1">
        <v>4.5432350000000001</v>
      </c>
      <c r="AA179" s="1">
        <v>8.6058420000000009</v>
      </c>
      <c r="AB179" s="1">
        <v>0.77125900000000003</v>
      </c>
      <c r="AC179" s="1">
        <v>6.2593100000000002</v>
      </c>
      <c r="AD179" s="1">
        <v>0</v>
      </c>
      <c r="AE179" s="1">
        <v>0</v>
      </c>
      <c r="AF179" s="1">
        <v>0</v>
      </c>
      <c r="AG179" s="1">
        <v>0</v>
      </c>
      <c r="AH179" s="111">
        <v>1.5911000000000002E-2</v>
      </c>
      <c r="AI179" s="1">
        <v>0</v>
      </c>
      <c r="AJ179" s="1">
        <v>0.146734</v>
      </c>
      <c r="AK179" s="1">
        <v>0.488458</v>
      </c>
      <c r="AL179" s="1">
        <v>0</v>
      </c>
      <c r="AM179" s="1">
        <v>7.5640000000000004E-3</v>
      </c>
      <c r="AN179" s="1">
        <v>5.5900000000000004E-4</v>
      </c>
      <c r="AO179" s="111">
        <v>43.926285999999998</v>
      </c>
      <c r="AP179" s="1">
        <v>3.6542699999999999</v>
      </c>
      <c r="AQ179" s="1">
        <v>3.011501</v>
      </c>
      <c r="AR179" s="1">
        <v>2.276211</v>
      </c>
      <c r="AS179" s="1">
        <v>10.001711</v>
      </c>
      <c r="AT179" s="1">
        <v>3.9548860000000001</v>
      </c>
      <c r="AU179" s="1">
        <v>1.7536E-2</v>
      </c>
      <c r="AV179" s="111">
        <f t="shared" si="15"/>
        <v>43.942197</v>
      </c>
      <c r="AW179" s="1">
        <f t="shared" si="16"/>
        <v>3.6542699999999999</v>
      </c>
      <c r="AX179" s="1">
        <f t="shared" si="17"/>
        <v>3.1582349999999999</v>
      </c>
      <c r="AY179" s="1">
        <f t="shared" si="18"/>
        <v>2.764669</v>
      </c>
      <c r="AZ179" s="1">
        <f t="shared" si="19"/>
        <v>10.001711</v>
      </c>
      <c r="BA179" s="1">
        <f t="shared" si="20"/>
        <v>3.96245</v>
      </c>
      <c r="BB179" s="126">
        <f t="shared" si="21"/>
        <v>1.8095E-2</v>
      </c>
    </row>
    <row r="180" spans="1:54" x14ac:dyDescent="0.3">
      <c r="A180" s="1">
        <v>174</v>
      </c>
      <c r="B180" s="1" t="s">
        <v>40</v>
      </c>
      <c r="C180" s="1">
        <v>862</v>
      </c>
      <c r="D180" s="1">
        <v>5000</v>
      </c>
      <c r="E180" s="1">
        <v>-28.166224</v>
      </c>
      <c r="F180" s="1">
        <v>-513149.93233099999</v>
      </c>
      <c r="G180" s="1">
        <v>-410822.49200000003</v>
      </c>
      <c r="H180" s="1">
        <v>90.144422000000006</v>
      </c>
      <c r="I180" s="1">
        <v>46.288696999999999</v>
      </c>
      <c r="J180" s="1">
        <v>14.161315</v>
      </c>
      <c r="K180" s="1">
        <v>2.296176</v>
      </c>
      <c r="L180" s="1">
        <v>3.2698969999999998</v>
      </c>
      <c r="M180" s="111">
        <v>100</v>
      </c>
      <c r="N180" s="1">
        <v>31.875498</v>
      </c>
      <c r="O180" s="1">
        <v>0.64137</v>
      </c>
      <c r="P180" s="1">
        <v>67.483131999999998</v>
      </c>
      <c r="Q180" s="1">
        <v>0</v>
      </c>
      <c r="R180" s="111">
        <v>54.546342000000003</v>
      </c>
      <c r="S180" s="1">
        <v>0.170789</v>
      </c>
      <c r="T180" s="1">
        <v>17.41489</v>
      </c>
      <c r="U180" s="1">
        <v>1.3079999999999999E-3</v>
      </c>
      <c r="V180" s="1">
        <v>4.0911090000000003</v>
      </c>
      <c r="W180" s="1">
        <v>0.56475399999999998</v>
      </c>
      <c r="X180" s="1">
        <v>8.3027000000000004E-2</v>
      </c>
      <c r="Y180" s="1">
        <v>2.800475</v>
      </c>
      <c r="Z180" s="1">
        <v>4.5777020000000004</v>
      </c>
      <c r="AA180" s="1">
        <v>8.5997109999999992</v>
      </c>
      <c r="AB180" s="1">
        <v>0.78336300000000003</v>
      </c>
      <c r="AC180" s="1">
        <v>6.3665310000000002</v>
      </c>
      <c r="AD180" s="1">
        <v>0</v>
      </c>
      <c r="AE180" s="1">
        <v>0</v>
      </c>
      <c r="AF180" s="1">
        <v>0</v>
      </c>
      <c r="AG180" s="1">
        <v>0</v>
      </c>
      <c r="AH180" s="111">
        <v>1.5523E-2</v>
      </c>
      <c r="AI180" s="1">
        <v>0</v>
      </c>
      <c r="AJ180" s="1">
        <v>0.139603</v>
      </c>
      <c r="AK180" s="1">
        <v>0.47843000000000002</v>
      </c>
      <c r="AL180" s="1">
        <v>0</v>
      </c>
      <c r="AM180" s="1">
        <v>7.254E-3</v>
      </c>
      <c r="AN180" s="1">
        <v>5.5900000000000004E-4</v>
      </c>
      <c r="AO180" s="111">
        <v>43.939810000000001</v>
      </c>
      <c r="AP180" s="1">
        <v>3.6542699999999999</v>
      </c>
      <c r="AQ180" s="1">
        <v>3.1531560000000001</v>
      </c>
      <c r="AR180" s="1">
        <v>2.759223</v>
      </c>
      <c r="AS180" s="1">
        <v>10.001711</v>
      </c>
      <c r="AT180" s="1">
        <v>3.957427</v>
      </c>
      <c r="AU180" s="1">
        <v>1.7537000000000001E-2</v>
      </c>
      <c r="AV180" s="111">
        <f t="shared" si="15"/>
        <v>43.955333000000003</v>
      </c>
      <c r="AW180" s="1">
        <f t="shared" si="16"/>
        <v>3.6542699999999999</v>
      </c>
      <c r="AX180" s="1">
        <f t="shared" si="17"/>
        <v>3.2927590000000002</v>
      </c>
      <c r="AY180" s="1">
        <f t="shared" si="18"/>
        <v>3.2376529999999999</v>
      </c>
      <c r="AZ180" s="1">
        <f t="shared" si="19"/>
        <v>10.001711</v>
      </c>
      <c r="BA180" s="1">
        <f t="shared" si="20"/>
        <v>3.9646810000000001</v>
      </c>
      <c r="BB180" s="126">
        <f t="shared" si="21"/>
        <v>1.8096000000000001E-2</v>
      </c>
    </row>
    <row r="181" spans="1:54" x14ac:dyDescent="0.3">
      <c r="A181" s="1">
        <v>175</v>
      </c>
      <c r="B181" s="1" t="s">
        <v>40</v>
      </c>
      <c r="C181" s="1">
        <v>860</v>
      </c>
      <c r="D181" s="1">
        <v>5000</v>
      </c>
      <c r="E181" s="1">
        <v>-28.268916999999998</v>
      </c>
      <c r="F181" s="1">
        <v>-503630.36730699998</v>
      </c>
      <c r="G181" s="1">
        <v>-403256.58389399998</v>
      </c>
      <c r="H181" s="1">
        <v>88.579431999999997</v>
      </c>
      <c r="I181" s="1">
        <v>45.452979999999997</v>
      </c>
      <c r="J181" s="1">
        <v>13.917725000000001</v>
      </c>
      <c r="K181" s="1">
        <v>2.2916099999999999</v>
      </c>
      <c r="L181" s="1">
        <v>3.2439149999999999</v>
      </c>
      <c r="M181" s="111">
        <v>100</v>
      </c>
      <c r="N181" s="1">
        <v>31.269472</v>
      </c>
      <c r="O181" s="1">
        <v>0.62452200000000002</v>
      </c>
      <c r="P181" s="1">
        <v>68.106007000000005</v>
      </c>
      <c r="Q181" s="1">
        <v>0</v>
      </c>
      <c r="R181" s="111">
        <v>54.516928999999998</v>
      </c>
      <c r="S181" s="1">
        <v>0.16800200000000001</v>
      </c>
      <c r="T181" s="1">
        <v>17.38608</v>
      </c>
      <c r="U181" s="1">
        <v>1.248E-3</v>
      </c>
      <c r="V181" s="1">
        <v>3.9986989999999998</v>
      </c>
      <c r="W181" s="1">
        <v>0.57569899999999996</v>
      </c>
      <c r="X181" s="1">
        <v>7.9865000000000005E-2</v>
      </c>
      <c r="Y181" s="1">
        <v>2.797215</v>
      </c>
      <c r="Z181" s="1">
        <v>4.6121569999999998</v>
      </c>
      <c r="AA181" s="1">
        <v>8.5928620000000002</v>
      </c>
      <c r="AB181" s="1">
        <v>0.79593000000000003</v>
      </c>
      <c r="AC181" s="1">
        <v>6.475314</v>
      </c>
      <c r="AD181" s="1">
        <v>0</v>
      </c>
      <c r="AE181" s="1">
        <v>0</v>
      </c>
      <c r="AF181" s="1">
        <v>0</v>
      </c>
      <c r="AG181" s="1">
        <v>0</v>
      </c>
      <c r="AH181" s="111">
        <v>1.5143999999999999E-2</v>
      </c>
      <c r="AI181" s="1">
        <v>0</v>
      </c>
      <c r="AJ181" s="1">
        <v>0.132914</v>
      </c>
      <c r="AK181" s="1">
        <v>0.46895199999999998</v>
      </c>
      <c r="AL181" s="1">
        <v>0</v>
      </c>
      <c r="AM181" s="1">
        <v>6.953E-3</v>
      </c>
      <c r="AN181" s="1">
        <v>5.5900000000000004E-4</v>
      </c>
      <c r="AO181" s="111">
        <v>43.952944000000002</v>
      </c>
      <c r="AP181" s="1">
        <v>3.6542699999999999</v>
      </c>
      <c r="AQ181" s="1">
        <v>3.2876799999999999</v>
      </c>
      <c r="AR181" s="1">
        <v>3.232208</v>
      </c>
      <c r="AS181" s="1">
        <v>10.001711</v>
      </c>
      <c r="AT181" s="1">
        <v>3.9596580000000001</v>
      </c>
      <c r="AU181" s="1">
        <v>1.7538000000000002E-2</v>
      </c>
      <c r="AV181" s="111">
        <f t="shared" si="15"/>
        <v>43.968088000000002</v>
      </c>
      <c r="AW181" s="1">
        <f t="shared" si="16"/>
        <v>3.6542699999999999</v>
      </c>
      <c r="AX181" s="1">
        <f t="shared" si="17"/>
        <v>3.4205939999999999</v>
      </c>
      <c r="AY181" s="1">
        <f t="shared" si="18"/>
        <v>3.7011599999999998</v>
      </c>
      <c r="AZ181" s="1">
        <f t="shared" si="19"/>
        <v>10.001711</v>
      </c>
      <c r="BA181" s="1">
        <f t="shared" si="20"/>
        <v>3.9666110000000003</v>
      </c>
      <c r="BB181" s="126">
        <f t="shared" si="21"/>
        <v>1.8097000000000002E-2</v>
      </c>
    </row>
    <row r="182" spans="1:54" x14ac:dyDescent="0.3">
      <c r="A182" s="1">
        <v>176</v>
      </c>
      <c r="B182" s="1" t="s">
        <v>40</v>
      </c>
      <c r="C182" s="1">
        <v>858</v>
      </c>
      <c r="D182" s="1">
        <v>5000</v>
      </c>
      <c r="E182" s="1">
        <v>-28.371188</v>
      </c>
      <c r="F182" s="1">
        <v>-494357.091747</v>
      </c>
      <c r="G182" s="1">
        <v>-395882.41747099999</v>
      </c>
      <c r="H182" s="1">
        <v>87.057130999999998</v>
      </c>
      <c r="I182" s="1">
        <v>44.640051999999997</v>
      </c>
      <c r="J182" s="1">
        <v>13.680422999999999</v>
      </c>
      <c r="K182" s="1">
        <v>2.287061</v>
      </c>
      <c r="L182" s="1">
        <v>3.2172230000000002</v>
      </c>
      <c r="M182" s="111">
        <v>100</v>
      </c>
      <c r="N182" s="1">
        <v>30.679362000000001</v>
      </c>
      <c r="O182" s="1">
        <v>0.60860700000000001</v>
      </c>
      <c r="P182" s="1">
        <v>68.712031999999994</v>
      </c>
      <c r="Q182" s="1">
        <v>0</v>
      </c>
      <c r="R182" s="111">
        <v>54.483334999999997</v>
      </c>
      <c r="S182" s="1">
        <v>0.165183</v>
      </c>
      <c r="T182" s="1">
        <v>17.356300000000001</v>
      </c>
      <c r="U182" s="1">
        <v>1.1919999999999999E-3</v>
      </c>
      <c r="V182" s="1">
        <v>3.9089429999999998</v>
      </c>
      <c r="W182" s="1">
        <v>0.58677199999999996</v>
      </c>
      <c r="X182" s="1">
        <v>7.6878000000000002E-2</v>
      </c>
      <c r="Y182" s="1">
        <v>2.794772</v>
      </c>
      <c r="Z182" s="1">
        <v>4.6466250000000002</v>
      </c>
      <c r="AA182" s="1">
        <v>8.5852939999999993</v>
      </c>
      <c r="AB182" s="1">
        <v>0.80898199999999998</v>
      </c>
      <c r="AC182" s="1">
        <v>6.5857250000000001</v>
      </c>
      <c r="AD182" s="1">
        <v>0</v>
      </c>
      <c r="AE182" s="1">
        <v>0</v>
      </c>
      <c r="AF182" s="1">
        <v>0</v>
      </c>
      <c r="AG182" s="1">
        <v>0</v>
      </c>
      <c r="AH182" s="111">
        <v>1.4774000000000001E-2</v>
      </c>
      <c r="AI182" s="1">
        <v>0</v>
      </c>
      <c r="AJ182" s="1">
        <v>0.126634</v>
      </c>
      <c r="AK182" s="1">
        <v>0.459982</v>
      </c>
      <c r="AL182" s="1">
        <v>0</v>
      </c>
      <c r="AM182" s="1">
        <v>6.6579999999999999E-3</v>
      </c>
      <c r="AN182" s="1">
        <v>5.5999999999999995E-4</v>
      </c>
      <c r="AO182" s="111">
        <v>43.965696000000001</v>
      </c>
      <c r="AP182" s="1">
        <v>3.6542699999999999</v>
      </c>
      <c r="AQ182" s="1">
        <v>3.4155129999999998</v>
      </c>
      <c r="AR182" s="1">
        <v>3.6957149999999999</v>
      </c>
      <c r="AS182" s="1">
        <v>10.001711</v>
      </c>
      <c r="AT182" s="1">
        <v>3.9615870000000002</v>
      </c>
      <c r="AU182" s="1">
        <v>1.7538999999999999E-2</v>
      </c>
      <c r="AV182" s="111">
        <f t="shared" si="15"/>
        <v>43.980470000000004</v>
      </c>
      <c r="AW182" s="1">
        <f t="shared" si="16"/>
        <v>3.6542699999999999</v>
      </c>
      <c r="AX182" s="1">
        <f t="shared" si="17"/>
        <v>3.5421469999999999</v>
      </c>
      <c r="AY182" s="1">
        <f t="shared" si="18"/>
        <v>4.155697</v>
      </c>
      <c r="AZ182" s="1">
        <f t="shared" si="19"/>
        <v>10.001711</v>
      </c>
      <c r="BA182" s="1">
        <f t="shared" si="20"/>
        <v>3.968245</v>
      </c>
      <c r="BB182" s="126">
        <f t="shared" si="21"/>
        <v>1.8099000000000001E-2</v>
      </c>
    </row>
    <row r="183" spans="1:54" x14ac:dyDescent="0.3">
      <c r="A183" s="1">
        <v>177</v>
      </c>
      <c r="B183" s="1" t="s">
        <v>40</v>
      </c>
      <c r="C183" s="1">
        <v>856</v>
      </c>
      <c r="D183" s="1">
        <v>5000</v>
      </c>
      <c r="E183" s="1">
        <v>-28.473071999999998</v>
      </c>
      <c r="F183" s="1">
        <v>-485316.60355900001</v>
      </c>
      <c r="G183" s="1">
        <v>-388689.38861299999</v>
      </c>
      <c r="H183" s="1">
        <v>85.575180000000003</v>
      </c>
      <c r="I183" s="1">
        <v>43.848655999999998</v>
      </c>
      <c r="J183" s="1">
        <v>13.449066</v>
      </c>
      <c r="K183" s="1">
        <v>2.282527</v>
      </c>
      <c r="L183" s="1">
        <v>3.1898140000000001</v>
      </c>
      <c r="M183" s="111">
        <v>100</v>
      </c>
      <c r="N183" s="1">
        <v>30.104301</v>
      </c>
      <c r="O183" s="1">
        <v>0.59355800000000003</v>
      </c>
      <c r="P183" s="1">
        <v>69.302141000000006</v>
      </c>
      <c r="Q183" s="1">
        <v>0</v>
      </c>
      <c r="R183" s="111">
        <v>54.445542000000003</v>
      </c>
      <c r="S183" s="1">
        <v>0.16233400000000001</v>
      </c>
      <c r="T183" s="1">
        <v>17.325523</v>
      </c>
      <c r="U183" s="1">
        <v>1.139E-3</v>
      </c>
      <c r="V183" s="1">
        <v>3.8217599999999998</v>
      </c>
      <c r="W183" s="1">
        <v>0.59798099999999998</v>
      </c>
      <c r="X183" s="1">
        <v>7.4053999999999995E-2</v>
      </c>
      <c r="Y183" s="1">
        <v>2.7931599999999999</v>
      </c>
      <c r="Z183" s="1">
        <v>4.6811280000000002</v>
      </c>
      <c r="AA183" s="1">
        <v>8.577007</v>
      </c>
      <c r="AB183" s="1">
        <v>0.822542</v>
      </c>
      <c r="AC183" s="1">
        <v>6.697832</v>
      </c>
      <c r="AD183" s="1">
        <v>0</v>
      </c>
      <c r="AE183" s="1">
        <v>0</v>
      </c>
      <c r="AF183" s="1">
        <v>0</v>
      </c>
      <c r="AG183" s="1">
        <v>0</v>
      </c>
      <c r="AH183" s="111">
        <v>1.4411999999999999E-2</v>
      </c>
      <c r="AI183" s="1">
        <v>0</v>
      </c>
      <c r="AJ183" s="1">
        <v>0.120731</v>
      </c>
      <c r="AK183" s="1">
        <v>0.45148700000000003</v>
      </c>
      <c r="AL183" s="1">
        <v>0</v>
      </c>
      <c r="AM183" s="1">
        <v>6.3680000000000004E-3</v>
      </c>
      <c r="AN183" s="1">
        <v>5.5999999999999995E-4</v>
      </c>
      <c r="AO183" s="111">
        <v>43.978082000000001</v>
      </c>
      <c r="AP183" s="1">
        <v>3.6542699999999999</v>
      </c>
      <c r="AQ183" s="1">
        <v>3.537064</v>
      </c>
      <c r="AR183" s="1">
        <v>4.1502530000000002</v>
      </c>
      <c r="AS183" s="1">
        <v>10.001711</v>
      </c>
      <c r="AT183" s="1">
        <v>3.963222</v>
      </c>
      <c r="AU183" s="1">
        <v>1.754E-2</v>
      </c>
      <c r="AV183" s="111">
        <f t="shared" si="15"/>
        <v>43.992494000000001</v>
      </c>
      <c r="AW183" s="1">
        <f t="shared" si="16"/>
        <v>3.6542699999999999</v>
      </c>
      <c r="AX183" s="1">
        <f t="shared" si="17"/>
        <v>3.6577950000000001</v>
      </c>
      <c r="AY183" s="1">
        <f t="shared" si="18"/>
        <v>4.6017400000000004</v>
      </c>
      <c r="AZ183" s="1">
        <f t="shared" si="19"/>
        <v>10.001711</v>
      </c>
      <c r="BA183" s="1">
        <f t="shared" si="20"/>
        <v>3.9695900000000002</v>
      </c>
      <c r="BB183" s="126">
        <f t="shared" si="21"/>
        <v>1.8100000000000002E-2</v>
      </c>
    </row>
    <row r="184" spans="1:54" x14ac:dyDescent="0.3">
      <c r="A184" s="1">
        <v>178</v>
      </c>
      <c r="B184" s="1" t="s">
        <v>40</v>
      </c>
      <c r="C184" s="1">
        <v>854</v>
      </c>
      <c r="D184" s="1">
        <v>5000</v>
      </c>
      <c r="E184" s="1">
        <v>-28.574604999999998</v>
      </c>
      <c r="F184" s="1">
        <v>-476496.37226099998</v>
      </c>
      <c r="G184" s="1">
        <v>-381667.65754599997</v>
      </c>
      <c r="H184" s="1">
        <v>84.131405999999998</v>
      </c>
      <c r="I184" s="1">
        <v>43.077624</v>
      </c>
      <c r="J184" s="1">
        <v>13.223329</v>
      </c>
      <c r="K184" s="1">
        <v>2.2780040000000001</v>
      </c>
      <c r="L184" s="1">
        <v>3.161683</v>
      </c>
      <c r="M184" s="111">
        <v>100</v>
      </c>
      <c r="N184" s="1">
        <v>29.543483999999999</v>
      </c>
      <c r="O184" s="1">
        <v>0.57931500000000002</v>
      </c>
      <c r="P184" s="1">
        <v>69.877200999999999</v>
      </c>
      <c r="Q184" s="1">
        <v>0</v>
      </c>
      <c r="R184" s="111">
        <v>54.403522000000002</v>
      </c>
      <c r="S184" s="1">
        <v>0.15946099999999999</v>
      </c>
      <c r="T184" s="1">
        <v>17.293723</v>
      </c>
      <c r="U184" s="1">
        <v>1.088E-3</v>
      </c>
      <c r="V184" s="1">
        <v>3.7370670000000001</v>
      </c>
      <c r="W184" s="1">
        <v>0.60933199999999998</v>
      </c>
      <c r="X184" s="1">
        <v>7.1379999999999999E-2</v>
      </c>
      <c r="Y184" s="1">
        <v>2.7923979999999999</v>
      </c>
      <c r="Z184" s="1">
        <v>4.7156890000000002</v>
      </c>
      <c r="AA184" s="1">
        <v>8.5679970000000001</v>
      </c>
      <c r="AB184" s="1">
        <v>0.83663600000000005</v>
      </c>
      <c r="AC184" s="1">
        <v>6.8117070000000002</v>
      </c>
      <c r="AD184" s="1">
        <v>0</v>
      </c>
      <c r="AE184" s="1">
        <v>0</v>
      </c>
      <c r="AF184" s="1">
        <v>0</v>
      </c>
      <c r="AG184" s="1">
        <v>0</v>
      </c>
      <c r="AH184" s="111">
        <v>1.406E-2</v>
      </c>
      <c r="AI184" s="1">
        <v>0</v>
      </c>
      <c r="AJ184" s="1">
        <v>0.11518</v>
      </c>
      <c r="AK184" s="1">
        <v>0.44343300000000002</v>
      </c>
      <c r="AL184" s="1">
        <v>0</v>
      </c>
      <c r="AM184" s="1">
        <v>6.0829999999999999E-3</v>
      </c>
      <c r="AN184" s="1">
        <v>5.5999999999999995E-4</v>
      </c>
      <c r="AO184" s="111">
        <v>43.990105999999997</v>
      </c>
      <c r="AP184" s="1">
        <v>3.6542699999999999</v>
      </c>
      <c r="AQ184" s="1">
        <v>3.6527120000000002</v>
      </c>
      <c r="AR184" s="1">
        <v>4.5962959999999997</v>
      </c>
      <c r="AS184" s="1">
        <v>10.001711</v>
      </c>
      <c r="AT184" s="1">
        <v>3.964566</v>
      </c>
      <c r="AU184" s="1">
        <v>1.7541000000000001E-2</v>
      </c>
      <c r="AV184" s="111">
        <f t="shared" si="15"/>
        <v>44.004165999999998</v>
      </c>
      <c r="AW184" s="1">
        <f t="shared" si="16"/>
        <v>3.6542699999999999</v>
      </c>
      <c r="AX184" s="1">
        <f t="shared" si="17"/>
        <v>3.7678920000000002</v>
      </c>
      <c r="AY184" s="1">
        <f t="shared" si="18"/>
        <v>5.0397289999999995</v>
      </c>
      <c r="AZ184" s="1">
        <f t="shared" si="19"/>
        <v>10.001711</v>
      </c>
      <c r="BA184" s="1">
        <f t="shared" si="20"/>
        <v>3.9706489999999999</v>
      </c>
      <c r="BB184" s="126">
        <f t="shared" si="21"/>
        <v>1.8101000000000003E-2</v>
      </c>
    </row>
    <row r="185" spans="1:54" x14ac:dyDescent="0.3">
      <c r="A185" s="1">
        <v>179</v>
      </c>
      <c r="B185" s="1" t="s">
        <v>40</v>
      </c>
      <c r="C185" s="1">
        <v>852</v>
      </c>
      <c r="D185" s="1">
        <v>5000</v>
      </c>
      <c r="E185" s="1">
        <v>-28.675820999999999</v>
      </c>
      <c r="F185" s="1">
        <v>-467884.75648699998</v>
      </c>
      <c r="G185" s="1">
        <v>-374808.08390099998</v>
      </c>
      <c r="H185" s="1">
        <v>82.723789999999994</v>
      </c>
      <c r="I185" s="1">
        <v>42.325875000000003</v>
      </c>
      <c r="J185" s="1">
        <v>13.002916000000001</v>
      </c>
      <c r="K185" s="1">
        <v>2.2734890000000001</v>
      </c>
      <c r="L185" s="1">
        <v>3.132822</v>
      </c>
      <c r="M185" s="111">
        <v>100</v>
      </c>
      <c r="N185" s="1">
        <v>28.996162999999999</v>
      </c>
      <c r="O185" s="1">
        <v>0.56582100000000002</v>
      </c>
      <c r="P185" s="1">
        <v>70.438016000000005</v>
      </c>
      <c r="Q185" s="1">
        <v>0</v>
      </c>
      <c r="R185" s="111">
        <v>54.357244000000001</v>
      </c>
      <c r="S185" s="1">
        <v>0.15656700000000001</v>
      </c>
      <c r="T185" s="1">
        <v>17.260869</v>
      </c>
      <c r="U185" s="1">
        <v>1.0399999999999999E-3</v>
      </c>
      <c r="V185" s="1">
        <v>3.6547879999999999</v>
      </c>
      <c r="W185" s="1">
        <v>0.620834</v>
      </c>
      <c r="X185" s="1">
        <v>6.8845000000000003E-2</v>
      </c>
      <c r="Y185" s="1">
        <v>2.7925089999999999</v>
      </c>
      <c r="Z185" s="1">
        <v>4.7503310000000001</v>
      </c>
      <c r="AA185" s="1">
        <v>8.5582609999999999</v>
      </c>
      <c r="AB185" s="1">
        <v>0.85129100000000002</v>
      </c>
      <c r="AC185" s="1">
        <v>6.9274209999999998</v>
      </c>
      <c r="AD185" s="1">
        <v>0</v>
      </c>
      <c r="AE185" s="1">
        <v>0</v>
      </c>
      <c r="AF185" s="1">
        <v>0</v>
      </c>
      <c r="AG185" s="1">
        <v>0</v>
      </c>
      <c r="AH185" s="111">
        <v>1.3716000000000001E-2</v>
      </c>
      <c r="AI185" s="1">
        <v>0</v>
      </c>
      <c r="AJ185" s="1">
        <v>0.109954</v>
      </c>
      <c r="AK185" s="1">
        <v>0.43579099999999998</v>
      </c>
      <c r="AL185" s="1">
        <v>0</v>
      </c>
      <c r="AM185" s="1">
        <v>5.8009999999999997E-3</v>
      </c>
      <c r="AN185" s="1">
        <v>5.5999999999999995E-4</v>
      </c>
      <c r="AO185" s="111">
        <v>44.001776</v>
      </c>
      <c r="AP185" s="1">
        <v>3.6542699999999999</v>
      </c>
      <c r="AQ185" s="1">
        <v>3.7628080000000002</v>
      </c>
      <c r="AR185" s="1">
        <v>5.0342849999999997</v>
      </c>
      <c r="AS185" s="1">
        <v>10.001711</v>
      </c>
      <c r="AT185" s="1">
        <v>3.9656259999999999</v>
      </c>
      <c r="AU185" s="1">
        <v>1.7541999999999999E-2</v>
      </c>
      <c r="AV185" s="111">
        <f t="shared" si="15"/>
        <v>44.015492000000002</v>
      </c>
      <c r="AW185" s="1">
        <f t="shared" si="16"/>
        <v>3.6542699999999999</v>
      </c>
      <c r="AX185" s="1">
        <f t="shared" si="17"/>
        <v>3.8727620000000003</v>
      </c>
      <c r="AY185" s="1">
        <f t="shared" si="18"/>
        <v>5.4700759999999997</v>
      </c>
      <c r="AZ185" s="1">
        <f t="shared" si="19"/>
        <v>10.001711</v>
      </c>
      <c r="BA185" s="1">
        <f t="shared" si="20"/>
        <v>3.9714269999999998</v>
      </c>
      <c r="BB185" s="126">
        <f t="shared" si="21"/>
        <v>1.8102E-2</v>
      </c>
    </row>
    <row r="186" spans="1:54" x14ac:dyDescent="0.3">
      <c r="A186" s="1">
        <v>180</v>
      </c>
      <c r="B186" s="1" t="s">
        <v>40</v>
      </c>
      <c r="C186" s="1">
        <v>850</v>
      </c>
      <c r="D186" s="1">
        <v>5000</v>
      </c>
      <c r="E186" s="1">
        <v>-28.776751999999998</v>
      </c>
      <c r="F186" s="1">
        <v>-459470.92989700002</v>
      </c>
      <c r="G186" s="1">
        <v>-368102.168443</v>
      </c>
      <c r="H186" s="1">
        <v>81.350453000000002</v>
      </c>
      <c r="I186" s="1">
        <v>41.592401000000002</v>
      </c>
      <c r="J186" s="1">
        <v>12.787547</v>
      </c>
      <c r="K186" s="1">
        <v>2.2689780000000002</v>
      </c>
      <c r="L186" s="1">
        <v>3.1032250000000001</v>
      </c>
      <c r="M186" s="111">
        <v>100</v>
      </c>
      <c r="N186" s="1">
        <v>28.461639000000002</v>
      </c>
      <c r="O186" s="1">
        <v>0.55302399999999996</v>
      </c>
      <c r="P186" s="1">
        <v>70.985337000000001</v>
      </c>
      <c r="Q186" s="1">
        <v>0</v>
      </c>
      <c r="R186" s="111">
        <v>54.306663999999998</v>
      </c>
      <c r="S186" s="1">
        <v>0.15365699999999999</v>
      </c>
      <c r="T186" s="1">
        <v>17.226929999999999</v>
      </c>
      <c r="U186" s="1">
        <v>9.9400000000000009E-4</v>
      </c>
      <c r="V186" s="1">
        <v>3.5748449999999998</v>
      </c>
      <c r="W186" s="1">
        <v>0.63249299999999997</v>
      </c>
      <c r="X186" s="1">
        <v>6.6441E-2</v>
      </c>
      <c r="Y186" s="1">
        <v>2.7935140000000001</v>
      </c>
      <c r="Z186" s="1">
        <v>4.7850760000000001</v>
      </c>
      <c r="AA186" s="1">
        <v>8.5477959999999999</v>
      </c>
      <c r="AB186" s="1">
        <v>0.866537</v>
      </c>
      <c r="AC186" s="1">
        <v>7.0450520000000001</v>
      </c>
      <c r="AD186" s="1">
        <v>0</v>
      </c>
      <c r="AE186" s="1">
        <v>0</v>
      </c>
      <c r="AF186" s="1">
        <v>0</v>
      </c>
      <c r="AG186" s="1">
        <v>0</v>
      </c>
      <c r="AH186" s="111">
        <v>1.338E-2</v>
      </c>
      <c r="AI186" s="1">
        <v>0</v>
      </c>
      <c r="AJ186" s="1">
        <v>0.105031</v>
      </c>
      <c r="AK186" s="1">
        <v>0.42853200000000002</v>
      </c>
      <c r="AL186" s="1">
        <v>0</v>
      </c>
      <c r="AM186" s="1">
        <v>5.522E-3</v>
      </c>
      <c r="AN186" s="1">
        <v>5.5999999999999995E-4</v>
      </c>
      <c r="AO186" s="111">
        <v>44.013100999999999</v>
      </c>
      <c r="AP186" s="1">
        <v>3.6542699999999999</v>
      </c>
      <c r="AQ186" s="1">
        <v>3.867677</v>
      </c>
      <c r="AR186" s="1">
        <v>5.4646330000000001</v>
      </c>
      <c r="AS186" s="1">
        <v>10.001711</v>
      </c>
      <c r="AT186" s="1">
        <v>3.9664030000000001</v>
      </c>
      <c r="AU186" s="1">
        <v>1.7544000000000001E-2</v>
      </c>
      <c r="AV186" s="111">
        <f t="shared" si="15"/>
        <v>44.026480999999997</v>
      </c>
      <c r="AW186" s="1">
        <f t="shared" si="16"/>
        <v>3.6542699999999999</v>
      </c>
      <c r="AX186" s="1">
        <f t="shared" si="17"/>
        <v>3.9727079999999999</v>
      </c>
      <c r="AY186" s="1">
        <f t="shared" si="18"/>
        <v>5.8931649999999998</v>
      </c>
      <c r="AZ186" s="1">
        <f t="shared" si="19"/>
        <v>10.001711</v>
      </c>
      <c r="BA186" s="1">
        <f t="shared" si="20"/>
        <v>3.9719250000000001</v>
      </c>
      <c r="BB186" s="126">
        <f t="shared" si="21"/>
        <v>1.8104000000000002E-2</v>
      </c>
    </row>
    <row r="187" spans="1:54" x14ac:dyDescent="0.3">
      <c r="A187" s="1">
        <v>181</v>
      </c>
      <c r="B187" s="1" t="s">
        <v>40</v>
      </c>
      <c r="C187" s="1">
        <v>848</v>
      </c>
      <c r="D187" s="1">
        <v>5000</v>
      </c>
      <c r="E187" s="1">
        <v>-28.877434000000001</v>
      </c>
      <c r="F187" s="1">
        <v>-451244.81432399998</v>
      </c>
      <c r="G187" s="1">
        <v>-361542.000528</v>
      </c>
      <c r="H187" s="1">
        <v>80.009645000000006</v>
      </c>
      <c r="I187" s="1">
        <v>40.876264999999997</v>
      </c>
      <c r="J187" s="1">
        <v>12.576964</v>
      </c>
      <c r="K187" s="1">
        <v>2.2644690000000001</v>
      </c>
      <c r="L187" s="1">
        <v>3.072883</v>
      </c>
      <c r="M187" s="111">
        <v>100</v>
      </c>
      <c r="N187" s="1">
        <v>27.939263</v>
      </c>
      <c r="O187" s="1">
        <v>0.54087700000000005</v>
      </c>
      <c r="P187" s="1">
        <v>71.519859999999994</v>
      </c>
      <c r="Q187" s="1">
        <v>0</v>
      </c>
      <c r="R187" s="111">
        <v>54.251736000000001</v>
      </c>
      <c r="S187" s="1">
        <v>0.15073300000000001</v>
      </c>
      <c r="T187" s="1">
        <v>17.191873999999999</v>
      </c>
      <c r="U187" s="1">
        <v>9.5100000000000002E-4</v>
      </c>
      <c r="V187" s="1">
        <v>3.4971649999999999</v>
      </c>
      <c r="W187" s="1">
        <v>0.64431899999999998</v>
      </c>
      <c r="X187" s="1">
        <v>6.4158000000000007E-2</v>
      </c>
      <c r="Y187" s="1">
        <v>2.7954409999999998</v>
      </c>
      <c r="Z187" s="1">
        <v>4.8199459999999998</v>
      </c>
      <c r="AA187" s="1">
        <v>8.5365959999999994</v>
      </c>
      <c r="AB187" s="1">
        <v>0.88240300000000005</v>
      </c>
      <c r="AC187" s="1">
        <v>7.1646780000000003</v>
      </c>
      <c r="AD187" s="1">
        <v>0</v>
      </c>
      <c r="AE187" s="1">
        <v>0</v>
      </c>
      <c r="AF187" s="1">
        <v>0</v>
      </c>
      <c r="AG187" s="1">
        <v>0</v>
      </c>
      <c r="AH187" s="111">
        <v>1.3053E-2</v>
      </c>
      <c r="AI187" s="1">
        <v>0</v>
      </c>
      <c r="AJ187" s="1">
        <v>0.10038900000000001</v>
      </c>
      <c r="AK187" s="1">
        <v>0.42163099999999998</v>
      </c>
      <c r="AL187" s="1">
        <v>0</v>
      </c>
      <c r="AM187" s="1">
        <v>5.2440000000000004E-3</v>
      </c>
      <c r="AN187" s="1">
        <v>5.5999999999999995E-4</v>
      </c>
      <c r="AO187" s="111">
        <v>44.024087999999999</v>
      </c>
      <c r="AP187" s="1">
        <v>3.6542699999999999</v>
      </c>
      <c r="AQ187" s="1">
        <v>3.967622</v>
      </c>
      <c r="AR187" s="1">
        <v>5.8877220000000001</v>
      </c>
      <c r="AS187" s="1">
        <v>10.001711</v>
      </c>
      <c r="AT187" s="1">
        <v>3.966901</v>
      </c>
      <c r="AU187" s="1">
        <v>1.7545000000000002E-2</v>
      </c>
      <c r="AV187" s="111">
        <f t="shared" si="15"/>
        <v>44.037140999999998</v>
      </c>
      <c r="AW187" s="1">
        <f t="shared" si="16"/>
        <v>3.6542699999999999</v>
      </c>
      <c r="AX187" s="1">
        <f t="shared" si="17"/>
        <v>4.0680110000000003</v>
      </c>
      <c r="AY187" s="1">
        <f t="shared" si="18"/>
        <v>6.3093529999999998</v>
      </c>
      <c r="AZ187" s="1">
        <f t="shared" si="19"/>
        <v>10.001711</v>
      </c>
      <c r="BA187" s="1">
        <f t="shared" si="20"/>
        <v>3.9721449999999998</v>
      </c>
      <c r="BB187" s="126">
        <f t="shared" si="21"/>
        <v>1.8105000000000003E-2</v>
      </c>
    </row>
    <row r="188" spans="1:54" x14ac:dyDescent="0.3">
      <c r="A188" s="1">
        <v>182</v>
      </c>
      <c r="B188" s="1" t="s">
        <v>40</v>
      </c>
      <c r="C188" s="1">
        <v>846</v>
      </c>
      <c r="D188" s="1">
        <v>5000</v>
      </c>
      <c r="E188" s="1">
        <v>-28.977899000000001</v>
      </c>
      <c r="F188" s="1">
        <v>-443197.01975799998</v>
      </c>
      <c r="G188" s="1">
        <v>-355120.21095500002</v>
      </c>
      <c r="H188" s="1">
        <v>78.699735000000004</v>
      </c>
      <c r="I188" s="1">
        <v>40.176596000000004</v>
      </c>
      <c r="J188" s="1">
        <v>12.370925</v>
      </c>
      <c r="K188" s="1">
        <v>2.259957</v>
      </c>
      <c r="L188" s="1">
        <v>3.0417860000000001</v>
      </c>
      <c r="M188" s="111">
        <v>100</v>
      </c>
      <c r="N188" s="1">
        <v>27.428429000000001</v>
      </c>
      <c r="O188" s="1">
        <v>0.52933600000000003</v>
      </c>
      <c r="P188" s="1">
        <v>72.042236000000003</v>
      </c>
      <c r="Q188" s="1">
        <v>0</v>
      </c>
      <c r="R188" s="111">
        <v>54.192402000000001</v>
      </c>
      <c r="S188" s="1">
        <v>0.14779900000000001</v>
      </c>
      <c r="T188" s="1">
        <v>17.155664999999999</v>
      </c>
      <c r="U188" s="1">
        <v>9.0899999999999998E-4</v>
      </c>
      <c r="V188" s="1">
        <v>3.4216760000000002</v>
      </c>
      <c r="W188" s="1">
        <v>0.65631899999999999</v>
      </c>
      <c r="X188" s="1">
        <v>6.1989000000000002E-2</v>
      </c>
      <c r="Y188" s="1">
        <v>2.7983180000000001</v>
      </c>
      <c r="Z188" s="1">
        <v>4.8549620000000004</v>
      </c>
      <c r="AA188" s="1">
        <v>8.5246560000000002</v>
      </c>
      <c r="AB188" s="1">
        <v>0.89892300000000003</v>
      </c>
      <c r="AC188" s="1">
        <v>7.2863800000000003</v>
      </c>
      <c r="AD188" s="1">
        <v>0</v>
      </c>
      <c r="AE188" s="1">
        <v>0</v>
      </c>
      <c r="AF188" s="1">
        <v>0</v>
      </c>
      <c r="AG188" s="1">
        <v>0</v>
      </c>
      <c r="AH188" s="111">
        <v>1.2734000000000001E-2</v>
      </c>
      <c r="AI188" s="1">
        <v>0</v>
      </c>
      <c r="AJ188" s="1">
        <v>9.6008999999999997E-2</v>
      </c>
      <c r="AK188" s="1">
        <v>0.41506599999999999</v>
      </c>
      <c r="AL188" s="1">
        <v>0</v>
      </c>
      <c r="AM188" s="1">
        <v>4.9680000000000002E-3</v>
      </c>
      <c r="AN188" s="1">
        <v>5.5999999999999995E-4</v>
      </c>
      <c r="AO188" s="111">
        <v>44.034754</v>
      </c>
      <c r="AP188" s="1">
        <v>3.6542699999999999</v>
      </c>
      <c r="AQ188" s="1">
        <v>4.0629229999999996</v>
      </c>
      <c r="AR188" s="1">
        <v>6.3039110000000003</v>
      </c>
      <c r="AS188" s="1">
        <v>10.001711</v>
      </c>
      <c r="AT188" s="1">
        <v>3.9671219999999998</v>
      </c>
      <c r="AU188" s="1">
        <v>1.7545999999999999E-2</v>
      </c>
      <c r="AV188" s="111">
        <f t="shared" si="15"/>
        <v>44.047488000000001</v>
      </c>
      <c r="AW188" s="1">
        <f t="shared" si="16"/>
        <v>3.6542699999999999</v>
      </c>
      <c r="AX188" s="1">
        <f t="shared" si="17"/>
        <v>4.1589319999999992</v>
      </c>
      <c r="AY188" s="1">
        <f t="shared" si="18"/>
        <v>6.7189770000000006</v>
      </c>
      <c r="AZ188" s="1">
        <f t="shared" si="19"/>
        <v>10.001711</v>
      </c>
      <c r="BA188" s="1">
        <f t="shared" si="20"/>
        <v>3.9720899999999997</v>
      </c>
      <c r="BB188" s="126">
        <f t="shared" si="21"/>
        <v>1.8106000000000001E-2</v>
      </c>
    </row>
    <row r="189" spans="1:54" x14ac:dyDescent="0.3">
      <c r="A189" s="1">
        <v>183</v>
      </c>
      <c r="B189" s="1" t="s">
        <v>40</v>
      </c>
      <c r="C189" s="1">
        <v>844</v>
      </c>
      <c r="D189" s="1">
        <v>5000</v>
      </c>
      <c r="E189" s="1">
        <v>-29.07818</v>
      </c>
      <c r="F189" s="1">
        <v>-435318.79035700002</v>
      </c>
      <c r="G189" s="1">
        <v>-348829.92960700003</v>
      </c>
      <c r="H189" s="1">
        <v>77.419201000000001</v>
      </c>
      <c r="I189" s="1">
        <v>39.492581000000001</v>
      </c>
      <c r="J189" s="1">
        <v>12.169206000000001</v>
      </c>
      <c r="K189" s="1">
        <v>2.2554409999999998</v>
      </c>
      <c r="L189" s="1">
        <v>3.0099260000000001</v>
      </c>
      <c r="M189" s="111">
        <v>100</v>
      </c>
      <c r="N189" s="1">
        <v>26.928571000000002</v>
      </c>
      <c r="O189" s="1">
        <v>0.51836000000000004</v>
      </c>
      <c r="P189" s="1">
        <v>72.553068999999994</v>
      </c>
      <c r="Q189" s="1">
        <v>0</v>
      </c>
      <c r="R189" s="111">
        <v>54.128597999999997</v>
      </c>
      <c r="S189" s="1">
        <v>0.14485899999999999</v>
      </c>
      <c r="T189" s="1">
        <v>17.118266999999999</v>
      </c>
      <c r="U189" s="1">
        <v>8.7000000000000001E-4</v>
      </c>
      <c r="V189" s="1">
        <v>3.3483100000000001</v>
      </c>
      <c r="W189" s="1">
        <v>0.66850200000000004</v>
      </c>
      <c r="X189" s="1">
        <v>5.9924999999999999E-2</v>
      </c>
      <c r="Y189" s="1">
        <v>2.8021769999999999</v>
      </c>
      <c r="Z189" s="1">
        <v>4.8901450000000004</v>
      </c>
      <c r="AA189" s="1">
        <v>8.5119699999999998</v>
      </c>
      <c r="AB189" s="1">
        <v>0.91613199999999995</v>
      </c>
      <c r="AC189" s="1">
        <v>7.4102449999999997</v>
      </c>
      <c r="AD189" s="1">
        <v>0</v>
      </c>
      <c r="AE189" s="1">
        <v>0</v>
      </c>
      <c r="AF189" s="1">
        <v>0</v>
      </c>
      <c r="AG189" s="1">
        <v>0</v>
      </c>
      <c r="AH189" s="111">
        <v>1.2422000000000001E-2</v>
      </c>
      <c r="AI189" s="1">
        <v>0</v>
      </c>
      <c r="AJ189" s="1">
        <v>9.1872999999999996E-2</v>
      </c>
      <c r="AK189" s="1">
        <v>0.40881299999999998</v>
      </c>
      <c r="AL189" s="1">
        <v>0</v>
      </c>
      <c r="AM189" s="1">
        <v>4.6909999999999999E-3</v>
      </c>
      <c r="AN189" s="1">
        <v>5.5999999999999995E-4</v>
      </c>
      <c r="AO189" s="111">
        <v>44.045095000000003</v>
      </c>
      <c r="AP189" s="1">
        <v>3.6542699999999999</v>
      </c>
      <c r="AQ189" s="1">
        <v>4.1538449999999996</v>
      </c>
      <c r="AR189" s="1">
        <v>6.7135350000000003</v>
      </c>
      <c r="AS189" s="1">
        <v>10.001711</v>
      </c>
      <c r="AT189" s="1">
        <v>3.9670670000000001</v>
      </c>
      <c r="AU189" s="1">
        <v>1.7547E-2</v>
      </c>
      <c r="AV189" s="111">
        <f t="shared" si="15"/>
        <v>44.057517000000004</v>
      </c>
      <c r="AW189" s="1">
        <f t="shared" si="16"/>
        <v>3.6542699999999999</v>
      </c>
      <c r="AX189" s="1">
        <f t="shared" si="17"/>
        <v>4.2457179999999992</v>
      </c>
      <c r="AY189" s="1">
        <f t="shared" si="18"/>
        <v>7.1223480000000006</v>
      </c>
      <c r="AZ189" s="1">
        <f t="shared" si="19"/>
        <v>10.001711</v>
      </c>
      <c r="BA189" s="1">
        <f t="shared" si="20"/>
        <v>3.9717579999999999</v>
      </c>
      <c r="BB189" s="126">
        <f t="shared" si="21"/>
        <v>1.8107000000000002E-2</v>
      </c>
    </row>
    <row r="190" spans="1:54" x14ac:dyDescent="0.3">
      <c r="A190" s="1">
        <v>184</v>
      </c>
      <c r="B190" s="1" t="s">
        <v>40</v>
      </c>
      <c r="C190" s="1">
        <v>842</v>
      </c>
      <c r="D190" s="1">
        <v>5000</v>
      </c>
      <c r="E190" s="1">
        <v>-29.178308999999999</v>
      </c>
      <c r="F190" s="1">
        <v>-427601.95598299999</v>
      </c>
      <c r="G190" s="1">
        <v>-342664.74744200002</v>
      </c>
      <c r="H190" s="1">
        <v>76.166622000000004</v>
      </c>
      <c r="I190" s="1">
        <v>38.823461000000002</v>
      </c>
      <c r="J190" s="1">
        <v>11.971598</v>
      </c>
      <c r="K190" s="1">
        <v>2.2509169999999998</v>
      </c>
      <c r="L190" s="1">
        <v>2.977293</v>
      </c>
      <c r="M190" s="111">
        <v>100</v>
      </c>
      <c r="N190" s="1">
        <v>26.439162</v>
      </c>
      <c r="O190" s="1">
        <v>0.50791200000000003</v>
      </c>
      <c r="P190" s="1">
        <v>73.052926999999997</v>
      </c>
      <c r="Q190" s="1">
        <v>0</v>
      </c>
      <c r="R190" s="111">
        <v>54.060251000000001</v>
      </c>
      <c r="S190" s="1">
        <v>0.14191400000000001</v>
      </c>
      <c r="T190" s="1">
        <v>17.079640000000001</v>
      </c>
      <c r="U190" s="1">
        <v>8.3299999999999997E-4</v>
      </c>
      <c r="V190" s="1">
        <v>3.2769979999999999</v>
      </c>
      <c r="W190" s="1">
        <v>0.68087600000000004</v>
      </c>
      <c r="X190" s="1">
        <v>5.7962E-2</v>
      </c>
      <c r="Y190" s="1">
        <v>2.8070539999999999</v>
      </c>
      <c r="Z190" s="1">
        <v>4.9255180000000003</v>
      </c>
      <c r="AA190" s="1">
        <v>8.4985289999999996</v>
      </c>
      <c r="AB190" s="1">
        <v>0.93406599999999995</v>
      </c>
      <c r="AC190" s="1">
        <v>7.536359</v>
      </c>
      <c r="AD190" s="1">
        <v>0</v>
      </c>
      <c r="AE190" s="1">
        <v>0</v>
      </c>
      <c r="AF190" s="1">
        <v>0</v>
      </c>
      <c r="AG190" s="1">
        <v>0</v>
      </c>
      <c r="AH190" s="111">
        <v>1.2119E-2</v>
      </c>
      <c r="AI190" s="1">
        <v>0</v>
      </c>
      <c r="AJ190" s="1">
        <v>8.7965000000000002E-2</v>
      </c>
      <c r="AK190" s="1">
        <v>0.40285399999999999</v>
      </c>
      <c r="AL190" s="1">
        <v>0</v>
      </c>
      <c r="AM190" s="1">
        <v>4.4140000000000004E-3</v>
      </c>
      <c r="AN190" s="1">
        <v>5.5999999999999995E-4</v>
      </c>
      <c r="AO190" s="111">
        <v>44.055123999999999</v>
      </c>
      <c r="AP190" s="1">
        <v>3.6542699999999999</v>
      </c>
      <c r="AQ190" s="1">
        <v>4.2406300000000003</v>
      </c>
      <c r="AR190" s="1">
        <v>7.1169070000000003</v>
      </c>
      <c r="AS190" s="1">
        <v>10.001711</v>
      </c>
      <c r="AT190" s="1">
        <v>3.9667349999999999</v>
      </c>
      <c r="AU190" s="1">
        <v>1.7548999999999999E-2</v>
      </c>
      <c r="AV190" s="111">
        <f t="shared" si="15"/>
        <v>44.067242999999998</v>
      </c>
      <c r="AW190" s="1">
        <f t="shared" si="16"/>
        <v>3.6542699999999999</v>
      </c>
      <c r="AX190" s="1">
        <f t="shared" si="17"/>
        <v>4.328595</v>
      </c>
      <c r="AY190" s="1">
        <f t="shared" si="18"/>
        <v>7.5197609999999999</v>
      </c>
      <c r="AZ190" s="1">
        <f t="shared" si="19"/>
        <v>10.001711</v>
      </c>
      <c r="BA190" s="1">
        <f t="shared" si="20"/>
        <v>3.971149</v>
      </c>
      <c r="BB190" s="126">
        <f t="shared" si="21"/>
        <v>1.8109E-2</v>
      </c>
    </row>
    <row r="191" spans="1:54" x14ac:dyDescent="0.3">
      <c r="A191" s="1">
        <v>185</v>
      </c>
      <c r="B191" s="1" t="s">
        <v>40</v>
      </c>
      <c r="C191" s="1">
        <v>840</v>
      </c>
      <c r="D191" s="1">
        <v>5000</v>
      </c>
      <c r="E191" s="1">
        <v>-29.278317000000001</v>
      </c>
      <c r="F191" s="1">
        <v>-420038.88886200002</v>
      </c>
      <c r="G191" s="1">
        <v>-336618.68256699998</v>
      </c>
      <c r="H191" s="1">
        <v>74.940669999999997</v>
      </c>
      <c r="I191" s="1">
        <v>38.168531000000002</v>
      </c>
      <c r="J191" s="1">
        <v>11.777903</v>
      </c>
      <c r="K191" s="1">
        <v>2.2463820000000001</v>
      </c>
      <c r="L191" s="1">
        <v>2.9438749999999998</v>
      </c>
      <c r="M191" s="111">
        <v>100</v>
      </c>
      <c r="N191" s="1">
        <v>25.959707999999999</v>
      </c>
      <c r="O191" s="1">
        <v>0.49795699999999998</v>
      </c>
      <c r="P191" s="1">
        <v>73.542334999999994</v>
      </c>
      <c r="Q191" s="1">
        <v>0</v>
      </c>
      <c r="R191" s="111">
        <v>53.987281000000003</v>
      </c>
      <c r="S191" s="1">
        <v>0.13896800000000001</v>
      </c>
      <c r="T191" s="1">
        <v>17.039742</v>
      </c>
      <c r="U191" s="1">
        <v>7.9799999999999999E-4</v>
      </c>
      <c r="V191" s="1">
        <v>3.2076750000000001</v>
      </c>
      <c r="W191" s="1">
        <v>0.69345199999999996</v>
      </c>
      <c r="X191" s="1">
        <v>5.6091000000000002E-2</v>
      </c>
      <c r="Y191" s="1">
        <v>2.8129870000000001</v>
      </c>
      <c r="Z191" s="1">
        <v>4.9611010000000002</v>
      </c>
      <c r="AA191" s="1">
        <v>8.4843250000000001</v>
      </c>
      <c r="AB191" s="1">
        <v>0.95276700000000003</v>
      </c>
      <c r="AC191" s="1">
        <v>7.6648139999999998</v>
      </c>
      <c r="AD191" s="1">
        <v>0</v>
      </c>
      <c r="AE191" s="1">
        <v>0</v>
      </c>
      <c r="AF191" s="1">
        <v>0</v>
      </c>
      <c r="AG191" s="1">
        <v>0</v>
      </c>
      <c r="AH191" s="111">
        <v>1.1823E-2</v>
      </c>
      <c r="AI191" s="1">
        <v>0</v>
      </c>
      <c r="AJ191" s="1">
        <v>8.4269999999999998E-2</v>
      </c>
      <c r="AK191" s="1">
        <v>0.39716899999999999</v>
      </c>
      <c r="AL191" s="1">
        <v>0</v>
      </c>
      <c r="AM191" s="1">
        <v>4.1359999999999999E-3</v>
      </c>
      <c r="AN191" s="1">
        <v>5.5999999999999995E-4</v>
      </c>
      <c r="AO191" s="111">
        <v>44.064852000000002</v>
      </c>
      <c r="AP191" s="1">
        <v>3.6542699999999999</v>
      </c>
      <c r="AQ191" s="1">
        <v>4.3235049999999999</v>
      </c>
      <c r="AR191" s="1">
        <v>7.5143199999999997</v>
      </c>
      <c r="AS191" s="1">
        <v>10.001711</v>
      </c>
      <c r="AT191" s="1">
        <v>3.966126</v>
      </c>
      <c r="AU191" s="1">
        <v>1.755E-2</v>
      </c>
      <c r="AV191" s="111">
        <f t="shared" si="15"/>
        <v>44.076675000000002</v>
      </c>
      <c r="AW191" s="1">
        <f t="shared" si="16"/>
        <v>3.6542699999999999</v>
      </c>
      <c r="AX191" s="1">
        <f t="shared" si="17"/>
        <v>4.407775</v>
      </c>
      <c r="AY191" s="1">
        <f t="shared" si="18"/>
        <v>7.9114889999999995</v>
      </c>
      <c r="AZ191" s="1">
        <f t="shared" si="19"/>
        <v>10.001711</v>
      </c>
      <c r="BA191" s="1">
        <f t="shared" si="20"/>
        <v>3.970262</v>
      </c>
      <c r="BB191" s="126">
        <f t="shared" si="21"/>
        <v>1.8110000000000001E-2</v>
      </c>
    </row>
    <row r="192" spans="1:54" x14ac:dyDescent="0.3">
      <c r="A192" s="1">
        <v>186</v>
      </c>
      <c r="B192" s="1" t="s">
        <v>40</v>
      </c>
      <c r="C192" s="1">
        <v>838</v>
      </c>
      <c r="D192" s="1">
        <v>5000</v>
      </c>
      <c r="E192" s="1">
        <v>-29.378235</v>
      </c>
      <c r="F192" s="1">
        <v>-412622.46456300002</v>
      </c>
      <c r="G192" s="1">
        <v>-330686.14971000003</v>
      </c>
      <c r="H192" s="1">
        <v>73.740101999999993</v>
      </c>
      <c r="I192" s="1">
        <v>37.527129000000002</v>
      </c>
      <c r="J192" s="1">
        <v>11.587939</v>
      </c>
      <c r="K192" s="1">
        <v>2.241832</v>
      </c>
      <c r="L192" s="1">
        <v>2.9096609999999998</v>
      </c>
      <c r="M192" s="111">
        <v>100</v>
      </c>
      <c r="N192" s="1">
        <v>25.489749</v>
      </c>
      <c r="O192" s="1">
        <v>0.48846299999999998</v>
      </c>
      <c r="P192" s="1">
        <v>74.021788000000001</v>
      </c>
      <c r="Q192" s="1">
        <v>0</v>
      </c>
      <c r="R192" s="111">
        <v>53.909596999999998</v>
      </c>
      <c r="S192" s="1">
        <v>0.13602300000000001</v>
      </c>
      <c r="T192" s="1">
        <v>16.998529999999999</v>
      </c>
      <c r="U192" s="1">
        <v>7.6400000000000003E-4</v>
      </c>
      <c r="V192" s="1">
        <v>3.1402800000000002</v>
      </c>
      <c r="W192" s="1">
        <v>0.706237</v>
      </c>
      <c r="X192" s="1">
        <v>5.4309000000000003E-2</v>
      </c>
      <c r="Y192" s="1">
        <v>2.8200159999999999</v>
      </c>
      <c r="Z192" s="1">
        <v>4.9969150000000004</v>
      </c>
      <c r="AA192" s="1">
        <v>8.4693489999999994</v>
      </c>
      <c r="AB192" s="1">
        <v>0.97227600000000003</v>
      </c>
      <c r="AC192" s="1">
        <v>7.795706</v>
      </c>
      <c r="AD192" s="1">
        <v>0</v>
      </c>
      <c r="AE192" s="1">
        <v>0</v>
      </c>
      <c r="AF192" s="1">
        <v>0</v>
      </c>
      <c r="AG192" s="1">
        <v>0</v>
      </c>
      <c r="AH192" s="111">
        <v>1.1534000000000001E-2</v>
      </c>
      <c r="AI192" s="1">
        <v>0</v>
      </c>
      <c r="AJ192" s="1">
        <v>8.0772999999999998E-2</v>
      </c>
      <c r="AK192" s="1">
        <v>0.39174100000000001</v>
      </c>
      <c r="AL192" s="1">
        <v>0</v>
      </c>
      <c r="AM192" s="1">
        <v>3.8549999999999999E-3</v>
      </c>
      <c r="AN192" s="1">
        <v>5.5999999999999995E-4</v>
      </c>
      <c r="AO192" s="111">
        <v>44.074285000000003</v>
      </c>
      <c r="AP192" s="1">
        <v>3.6542699999999999</v>
      </c>
      <c r="AQ192" s="1">
        <v>4.402685</v>
      </c>
      <c r="AR192" s="1">
        <v>7.9060490000000003</v>
      </c>
      <c r="AS192" s="1">
        <v>10.001711</v>
      </c>
      <c r="AT192" s="1">
        <v>3.9652379999999998</v>
      </c>
      <c r="AU192" s="1">
        <v>1.7551000000000001E-2</v>
      </c>
      <c r="AV192" s="111">
        <f t="shared" si="15"/>
        <v>44.085819000000001</v>
      </c>
      <c r="AW192" s="1">
        <f t="shared" si="16"/>
        <v>3.6542699999999999</v>
      </c>
      <c r="AX192" s="1">
        <f t="shared" si="17"/>
        <v>4.4834579999999997</v>
      </c>
      <c r="AY192" s="1">
        <f t="shared" si="18"/>
        <v>8.2977900000000009</v>
      </c>
      <c r="AZ192" s="1">
        <f t="shared" si="19"/>
        <v>10.001711</v>
      </c>
      <c r="BA192" s="1">
        <f t="shared" si="20"/>
        <v>3.969093</v>
      </c>
      <c r="BB192" s="126">
        <f t="shared" si="21"/>
        <v>1.8111000000000002E-2</v>
      </c>
    </row>
    <row r="193" spans="1:54" x14ac:dyDescent="0.3">
      <c r="A193" s="1">
        <v>187</v>
      </c>
      <c r="B193" s="1" t="s">
        <v>40</v>
      </c>
      <c r="C193" s="1">
        <v>836</v>
      </c>
      <c r="D193" s="1">
        <v>5000</v>
      </c>
      <c r="E193" s="1">
        <v>-29.478096000000001</v>
      </c>
      <c r="F193" s="1">
        <v>-405346.02735400002</v>
      </c>
      <c r="G193" s="1">
        <v>-324861.93317899999</v>
      </c>
      <c r="H193" s="1">
        <v>72.563760000000002</v>
      </c>
      <c r="I193" s="1">
        <v>36.89864</v>
      </c>
      <c r="J193" s="1">
        <v>11.401534</v>
      </c>
      <c r="K193" s="1">
        <v>2.2372649999999998</v>
      </c>
      <c r="L193" s="1">
        <v>2.8746399999999999</v>
      </c>
      <c r="M193" s="111">
        <v>100</v>
      </c>
      <c r="N193" s="1">
        <v>25.028853999999999</v>
      </c>
      <c r="O193" s="1">
        <v>0.47939900000000002</v>
      </c>
      <c r="P193" s="1">
        <v>74.491747000000004</v>
      </c>
      <c r="Q193" s="1">
        <v>0</v>
      </c>
      <c r="R193" s="111">
        <v>53.827100000000002</v>
      </c>
      <c r="S193" s="1">
        <v>0.133081</v>
      </c>
      <c r="T193" s="1">
        <v>16.955956</v>
      </c>
      <c r="U193" s="1">
        <v>7.3200000000000001E-4</v>
      </c>
      <c r="V193" s="1">
        <v>3.0747490000000002</v>
      </c>
      <c r="W193" s="1">
        <v>0.71924200000000005</v>
      </c>
      <c r="X193" s="1">
        <v>5.2609000000000003E-2</v>
      </c>
      <c r="Y193" s="1">
        <v>2.8281890000000001</v>
      </c>
      <c r="Z193" s="1">
        <v>5.0329800000000002</v>
      </c>
      <c r="AA193" s="1">
        <v>8.4535900000000002</v>
      </c>
      <c r="AB193" s="1">
        <v>0.99263999999999997</v>
      </c>
      <c r="AC193" s="1">
        <v>7.9291320000000001</v>
      </c>
      <c r="AD193" s="1">
        <v>0</v>
      </c>
      <c r="AE193" s="1">
        <v>0</v>
      </c>
      <c r="AF193" s="1">
        <v>0</v>
      </c>
      <c r="AG193" s="1">
        <v>0</v>
      </c>
      <c r="AH193" s="111">
        <v>1.1253000000000001E-2</v>
      </c>
      <c r="AI193" s="1">
        <v>0</v>
      </c>
      <c r="AJ193" s="1">
        <v>7.7463000000000004E-2</v>
      </c>
      <c r="AK193" s="1">
        <v>0.38655299999999998</v>
      </c>
      <c r="AL193" s="1">
        <v>0</v>
      </c>
      <c r="AM193" s="1">
        <v>3.571E-3</v>
      </c>
      <c r="AN193" s="1">
        <v>5.5999999999999995E-4</v>
      </c>
      <c r="AO193" s="111">
        <v>44.083424999999998</v>
      </c>
      <c r="AP193" s="1">
        <v>3.6542699999999999</v>
      </c>
      <c r="AQ193" s="1">
        <v>4.4783679999999997</v>
      </c>
      <c r="AR193" s="1">
        <v>8.2923489999999997</v>
      </c>
      <c r="AS193" s="1">
        <v>10.001711</v>
      </c>
      <c r="AT193" s="1">
        <v>3.96407</v>
      </c>
      <c r="AU193" s="1">
        <v>1.7552000000000002E-2</v>
      </c>
      <c r="AV193" s="111">
        <f t="shared" si="15"/>
        <v>44.094678000000002</v>
      </c>
      <c r="AW193" s="1">
        <f t="shared" si="16"/>
        <v>3.6542699999999999</v>
      </c>
      <c r="AX193" s="1">
        <f t="shared" si="17"/>
        <v>4.5558309999999995</v>
      </c>
      <c r="AY193" s="1">
        <f t="shared" si="18"/>
        <v>8.678901999999999</v>
      </c>
      <c r="AZ193" s="1">
        <f t="shared" si="19"/>
        <v>10.001711</v>
      </c>
      <c r="BA193" s="1">
        <f t="shared" si="20"/>
        <v>3.967641</v>
      </c>
      <c r="BB193" s="126">
        <f t="shared" si="21"/>
        <v>1.8112000000000003E-2</v>
      </c>
    </row>
    <row r="194" spans="1:54" x14ac:dyDescent="0.3">
      <c r="A194" s="1">
        <v>188</v>
      </c>
      <c r="B194" s="1" t="s">
        <v>40</v>
      </c>
      <c r="C194" s="1">
        <v>834</v>
      </c>
      <c r="D194" s="1">
        <v>5000</v>
      </c>
      <c r="E194" s="1">
        <v>-29.577929000000001</v>
      </c>
      <c r="F194" s="1">
        <v>-398203.35929499997</v>
      </c>
      <c r="G194" s="1">
        <v>-319141.16278399999</v>
      </c>
      <c r="H194" s="1">
        <v>71.410555000000002</v>
      </c>
      <c r="I194" s="1">
        <v>36.282490000000003</v>
      </c>
      <c r="J194" s="1">
        <v>11.218529999999999</v>
      </c>
      <c r="K194" s="1">
        <v>2.2326769999999998</v>
      </c>
      <c r="L194" s="1">
        <v>2.8387989999999999</v>
      </c>
      <c r="M194" s="111">
        <v>100</v>
      </c>
      <c r="N194" s="1">
        <v>24.576622</v>
      </c>
      <c r="O194" s="1">
        <v>0.47073700000000002</v>
      </c>
      <c r="P194" s="1">
        <v>74.952641</v>
      </c>
      <c r="Q194" s="1">
        <v>0</v>
      </c>
      <c r="R194" s="111">
        <v>53.739682000000002</v>
      </c>
      <c r="S194" s="1">
        <v>0.13014500000000001</v>
      </c>
      <c r="T194" s="1">
        <v>16.911971999999999</v>
      </c>
      <c r="U194" s="1">
        <v>7.0100000000000002E-4</v>
      </c>
      <c r="V194" s="1">
        <v>3.0110250000000001</v>
      </c>
      <c r="W194" s="1">
        <v>0.73247700000000004</v>
      </c>
      <c r="X194" s="1">
        <v>5.0986999999999998E-2</v>
      </c>
      <c r="Y194" s="1">
        <v>2.8375539999999999</v>
      </c>
      <c r="Z194" s="1">
        <v>5.069318</v>
      </c>
      <c r="AA194" s="1">
        <v>8.4370379999999994</v>
      </c>
      <c r="AB194" s="1">
        <v>1.013906</v>
      </c>
      <c r="AC194" s="1">
        <v>8.0651949999999992</v>
      </c>
      <c r="AD194" s="1">
        <v>0</v>
      </c>
      <c r="AE194" s="1">
        <v>0</v>
      </c>
      <c r="AF194" s="1">
        <v>0</v>
      </c>
      <c r="AG194" s="1">
        <v>0</v>
      </c>
      <c r="AH194" s="111">
        <v>1.0978E-2</v>
      </c>
      <c r="AI194" s="1">
        <v>0</v>
      </c>
      <c r="AJ194" s="1">
        <v>7.4327000000000004E-2</v>
      </c>
      <c r="AK194" s="1">
        <v>0.38158900000000001</v>
      </c>
      <c r="AL194" s="1">
        <v>0</v>
      </c>
      <c r="AM194" s="1">
        <v>3.2829999999999999E-3</v>
      </c>
      <c r="AN194" s="1">
        <v>5.5999999999999995E-4</v>
      </c>
      <c r="AO194" s="111">
        <v>44.092286999999999</v>
      </c>
      <c r="AP194" s="1">
        <v>3.6542699999999999</v>
      </c>
      <c r="AQ194" s="1">
        <v>4.5507400000000002</v>
      </c>
      <c r="AR194" s="1">
        <v>8.6734620000000007</v>
      </c>
      <c r="AS194" s="1">
        <v>10.001711</v>
      </c>
      <c r="AT194" s="1">
        <v>3.9626169999999998</v>
      </c>
      <c r="AU194" s="1">
        <v>1.7554E-2</v>
      </c>
      <c r="AV194" s="111">
        <f t="shared" si="15"/>
        <v>44.103265</v>
      </c>
      <c r="AW194" s="1">
        <f t="shared" si="16"/>
        <v>3.6542699999999999</v>
      </c>
      <c r="AX194" s="1">
        <f t="shared" si="17"/>
        <v>4.6250670000000005</v>
      </c>
      <c r="AY194" s="1">
        <f t="shared" si="18"/>
        <v>9.0550510000000006</v>
      </c>
      <c r="AZ194" s="1">
        <f t="shared" si="19"/>
        <v>10.001711</v>
      </c>
      <c r="BA194" s="1">
        <f t="shared" si="20"/>
        <v>3.9659</v>
      </c>
      <c r="BB194" s="126">
        <f t="shared" si="21"/>
        <v>1.8114000000000002E-2</v>
      </c>
    </row>
    <row r="195" spans="1:54" x14ac:dyDescent="0.3">
      <c r="A195" s="1">
        <v>189</v>
      </c>
      <c r="B195" s="1" t="s">
        <v>40</v>
      </c>
      <c r="C195" s="1">
        <v>832</v>
      </c>
      <c r="D195" s="1">
        <v>5000</v>
      </c>
      <c r="E195" s="1">
        <v>-29.677765000000001</v>
      </c>
      <c r="F195" s="1">
        <v>-391188.65279700002</v>
      </c>
      <c r="G195" s="1">
        <v>-313519.29251900001</v>
      </c>
      <c r="H195" s="1">
        <v>70.279473999999993</v>
      </c>
      <c r="I195" s="1">
        <v>35.678142000000001</v>
      </c>
      <c r="J195" s="1">
        <v>11.038777</v>
      </c>
      <c r="K195" s="1">
        <v>2.2280660000000001</v>
      </c>
      <c r="L195" s="1">
        <v>2.8021259999999999</v>
      </c>
      <c r="M195" s="111">
        <v>100</v>
      </c>
      <c r="N195" s="1">
        <v>24.132676</v>
      </c>
      <c r="O195" s="1">
        <v>0.462451</v>
      </c>
      <c r="P195" s="1">
        <v>75.404872999999995</v>
      </c>
      <c r="Q195" s="1">
        <v>0</v>
      </c>
      <c r="R195" s="111">
        <v>53.647226000000003</v>
      </c>
      <c r="S195" s="1">
        <v>0.127216</v>
      </c>
      <c r="T195" s="1">
        <v>16.866526</v>
      </c>
      <c r="U195" s="1">
        <v>6.7199999999999996E-4</v>
      </c>
      <c r="V195" s="1">
        <v>2.949049</v>
      </c>
      <c r="W195" s="1">
        <v>0.74595100000000003</v>
      </c>
      <c r="X195" s="1">
        <v>4.9438000000000003E-2</v>
      </c>
      <c r="Y195" s="1">
        <v>2.8481649999999998</v>
      </c>
      <c r="Z195" s="1">
        <v>5.1059489999999998</v>
      </c>
      <c r="AA195" s="1">
        <v>8.4196799999999996</v>
      </c>
      <c r="AB195" s="1">
        <v>1.036127</v>
      </c>
      <c r="AC195" s="1">
        <v>8.2040000000000006</v>
      </c>
      <c r="AD195" s="1">
        <v>0</v>
      </c>
      <c r="AE195" s="1">
        <v>0</v>
      </c>
      <c r="AF195" s="1">
        <v>0</v>
      </c>
      <c r="AG195" s="1">
        <v>0</v>
      </c>
      <c r="AH195" s="111">
        <v>1.0710000000000001E-2</v>
      </c>
      <c r="AI195" s="1">
        <v>0</v>
      </c>
      <c r="AJ195" s="1">
        <v>7.1354000000000001E-2</v>
      </c>
      <c r="AK195" s="1">
        <v>0.376836</v>
      </c>
      <c r="AL195" s="1">
        <v>0</v>
      </c>
      <c r="AM195" s="1">
        <v>2.9910000000000002E-3</v>
      </c>
      <c r="AN195" s="1">
        <v>5.5999999999999995E-4</v>
      </c>
      <c r="AO195" s="111">
        <v>44.100873999999997</v>
      </c>
      <c r="AP195" s="1">
        <v>3.6542699999999999</v>
      </c>
      <c r="AQ195" s="1">
        <v>4.6199750000000002</v>
      </c>
      <c r="AR195" s="1">
        <v>9.0496119999999998</v>
      </c>
      <c r="AS195" s="1">
        <v>10.001711</v>
      </c>
      <c r="AT195" s="1">
        <v>3.960877</v>
      </c>
      <c r="AU195" s="1">
        <v>1.7555000000000001E-2</v>
      </c>
      <c r="AV195" s="111">
        <f t="shared" si="15"/>
        <v>44.111584000000001</v>
      </c>
      <c r="AW195" s="1">
        <f t="shared" si="16"/>
        <v>3.6542699999999999</v>
      </c>
      <c r="AX195" s="1">
        <f t="shared" si="17"/>
        <v>4.6913290000000005</v>
      </c>
      <c r="AY195" s="1">
        <f t="shared" si="18"/>
        <v>9.4264480000000006</v>
      </c>
      <c r="AZ195" s="1">
        <f t="shared" si="19"/>
        <v>10.001711</v>
      </c>
      <c r="BA195" s="1">
        <f t="shared" si="20"/>
        <v>3.9638680000000002</v>
      </c>
      <c r="BB195" s="126">
        <f t="shared" si="21"/>
        <v>1.8115000000000003E-2</v>
      </c>
    </row>
    <row r="196" spans="1:54" x14ac:dyDescent="0.3">
      <c r="A196" s="1">
        <v>190</v>
      </c>
      <c r="B196" s="1" t="s">
        <v>40</v>
      </c>
      <c r="C196" s="1">
        <v>830</v>
      </c>
      <c r="D196" s="1">
        <v>5000</v>
      </c>
      <c r="E196" s="1">
        <v>-29.777633999999999</v>
      </c>
      <c r="F196" s="1">
        <v>-384296.48633500002</v>
      </c>
      <c r="G196" s="1">
        <v>-307992.08174400002</v>
      </c>
      <c r="H196" s="1">
        <v>69.169563999999994</v>
      </c>
      <c r="I196" s="1">
        <v>35.085095000000003</v>
      </c>
      <c r="J196" s="1">
        <v>10.862135</v>
      </c>
      <c r="K196" s="1">
        <v>2.2234289999999999</v>
      </c>
      <c r="L196" s="1">
        <v>2.7646069999999998</v>
      </c>
      <c r="M196" s="111">
        <v>100</v>
      </c>
      <c r="N196" s="1">
        <v>23.696667000000001</v>
      </c>
      <c r="O196" s="1">
        <v>0.45451399999999997</v>
      </c>
      <c r="P196" s="1">
        <v>75.848817999999994</v>
      </c>
      <c r="Q196" s="1">
        <v>0</v>
      </c>
      <c r="R196" s="111">
        <v>53.549604000000002</v>
      </c>
      <c r="S196" s="1">
        <v>0.124297</v>
      </c>
      <c r="T196" s="1">
        <v>16.819562000000001</v>
      </c>
      <c r="U196" s="1">
        <v>6.4400000000000004E-4</v>
      </c>
      <c r="V196" s="1">
        <v>2.8887649999999998</v>
      </c>
      <c r="W196" s="1">
        <v>0.75967600000000002</v>
      </c>
      <c r="X196" s="1">
        <v>4.7959000000000002E-2</v>
      </c>
      <c r="Y196" s="1">
        <v>2.86008</v>
      </c>
      <c r="Z196" s="1">
        <v>5.1428929999999999</v>
      </c>
      <c r="AA196" s="1">
        <v>8.4015039999999992</v>
      </c>
      <c r="AB196" s="1">
        <v>1.0593589999999999</v>
      </c>
      <c r="AC196" s="1">
        <v>8.345656</v>
      </c>
      <c r="AD196" s="1">
        <v>0</v>
      </c>
      <c r="AE196" s="1">
        <v>0</v>
      </c>
      <c r="AF196" s="1">
        <v>0</v>
      </c>
      <c r="AG196" s="1">
        <v>0</v>
      </c>
      <c r="AH196" s="111">
        <v>1.0449E-2</v>
      </c>
      <c r="AI196" s="1">
        <v>0</v>
      </c>
      <c r="AJ196" s="1">
        <v>6.8533999999999998E-2</v>
      </c>
      <c r="AK196" s="1">
        <v>0.372278</v>
      </c>
      <c r="AL196" s="1">
        <v>0</v>
      </c>
      <c r="AM196" s="1">
        <v>2.6930000000000001E-3</v>
      </c>
      <c r="AN196" s="1">
        <v>5.5999999999999995E-4</v>
      </c>
      <c r="AO196" s="111">
        <v>44.109189999999998</v>
      </c>
      <c r="AP196" s="1">
        <v>3.6542699999999999</v>
      </c>
      <c r="AQ196" s="1">
        <v>4.6862360000000001</v>
      </c>
      <c r="AR196" s="1">
        <v>9.4210089999999997</v>
      </c>
      <c r="AS196" s="1">
        <v>10.001711</v>
      </c>
      <c r="AT196" s="1">
        <v>3.9588450000000002</v>
      </c>
      <c r="AU196" s="1">
        <v>1.7555999999999999E-2</v>
      </c>
      <c r="AV196" s="111">
        <f t="shared" si="15"/>
        <v>44.119638999999999</v>
      </c>
      <c r="AW196" s="1">
        <f t="shared" si="16"/>
        <v>3.6542699999999999</v>
      </c>
      <c r="AX196" s="1">
        <f t="shared" si="17"/>
        <v>4.7547699999999997</v>
      </c>
      <c r="AY196" s="1">
        <f t="shared" si="18"/>
        <v>9.7932869999999994</v>
      </c>
      <c r="AZ196" s="1">
        <f t="shared" si="19"/>
        <v>10.001711</v>
      </c>
      <c r="BA196" s="1">
        <f t="shared" si="20"/>
        <v>3.961538</v>
      </c>
      <c r="BB196" s="126">
        <f t="shared" si="21"/>
        <v>1.8116E-2</v>
      </c>
    </row>
    <row r="197" spans="1:54" x14ac:dyDescent="0.3">
      <c r="A197" s="1">
        <v>191</v>
      </c>
      <c r="B197" s="1" t="s">
        <v>40</v>
      </c>
      <c r="C197" s="1">
        <v>828</v>
      </c>
      <c r="D197" s="1">
        <v>5000</v>
      </c>
      <c r="E197" s="1">
        <v>-29.877565000000001</v>
      </c>
      <c r="F197" s="1">
        <v>-377521.80327999999</v>
      </c>
      <c r="G197" s="1">
        <v>-302555.57887199998</v>
      </c>
      <c r="H197" s="1">
        <v>68.079938999999996</v>
      </c>
      <c r="I197" s="1">
        <v>34.502884999999999</v>
      </c>
      <c r="J197" s="1">
        <v>10.688475</v>
      </c>
      <c r="K197" s="1">
        <v>2.2187610000000002</v>
      </c>
      <c r="L197" s="1">
        <v>2.7262279999999999</v>
      </c>
      <c r="M197" s="111">
        <v>100</v>
      </c>
      <c r="N197" s="1">
        <v>23.268267999999999</v>
      </c>
      <c r="O197" s="1">
        <v>0.446905</v>
      </c>
      <c r="P197" s="1">
        <v>76.284827000000007</v>
      </c>
      <c r="Q197" s="1">
        <v>0</v>
      </c>
      <c r="R197" s="111">
        <v>53.446679000000003</v>
      </c>
      <c r="S197" s="1">
        <v>0.12139</v>
      </c>
      <c r="T197" s="1">
        <v>16.771021999999999</v>
      </c>
      <c r="U197" s="1">
        <v>6.1700000000000004E-4</v>
      </c>
      <c r="V197" s="1">
        <v>2.83012</v>
      </c>
      <c r="W197" s="1">
        <v>0.77366299999999999</v>
      </c>
      <c r="X197" s="1">
        <v>4.6545000000000003E-2</v>
      </c>
      <c r="Y197" s="1">
        <v>2.8733610000000001</v>
      </c>
      <c r="Z197" s="1">
        <v>5.1801700000000004</v>
      </c>
      <c r="AA197" s="1">
        <v>8.3824939999999994</v>
      </c>
      <c r="AB197" s="1">
        <v>1.083661</v>
      </c>
      <c r="AC197" s="1">
        <v>8.4902759999999997</v>
      </c>
      <c r="AD197" s="1">
        <v>0</v>
      </c>
      <c r="AE197" s="1">
        <v>0</v>
      </c>
      <c r="AF197" s="1">
        <v>0</v>
      </c>
      <c r="AG197" s="1">
        <v>0</v>
      </c>
      <c r="AH197" s="111">
        <v>1.0194E-2</v>
      </c>
      <c r="AI197" s="1">
        <v>0</v>
      </c>
      <c r="AJ197" s="1">
        <v>6.5858E-2</v>
      </c>
      <c r="AK197" s="1">
        <v>0.36790299999999998</v>
      </c>
      <c r="AL197" s="1">
        <v>0</v>
      </c>
      <c r="AM197" s="1">
        <v>2.3900000000000002E-3</v>
      </c>
      <c r="AN197" s="1">
        <v>5.5900000000000004E-4</v>
      </c>
      <c r="AO197" s="111">
        <v>44.117246000000002</v>
      </c>
      <c r="AP197" s="1">
        <v>3.6542699999999999</v>
      </c>
      <c r="AQ197" s="1">
        <v>4.7496780000000003</v>
      </c>
      <c r="AR197" s="1">
        <v>9.7878480000000003</v>
      </c>
      <c r="AS197" s="1">
        <v>10.001711</v>
      </c>
      <c r="AT197" s="1">
        <v>3.9565160000000001</v>
      </c>
      <c r="AU197" s="1">
        <v>1.7557E-2</v>
      </c>
      <c r="AV197" s="111">
        <f t="shared" si="15"/>
        <v>44.12744</v>
      </c>
      <c r="AW197" s="1">
        <f t="shared" si="16"/>
        <v>3.6542699999999999</v>
      </c>
      <c r="AX197" s="1">
        <f t="shared" si="17"/>
        <v>4.8155360000000007</v>
      </c>
      <c r="AY197" s="1">
        <f t="shared" si="18"/>
        <v>10.155751</v>
      </c>
      <c r="AZ197" s="1">
        <f t="shared" si="19"/>
        <v>10.001711</v>
      </c>
      <c r="BA197" s="1">
        <f t="shared" si="20"/>
        <v>3.9589060000000003</v>
      </c>
      <c r="BB197" s="126">
        <f t="shared" si="21"/>
        <v>1.8116E-2</v>
      </c>
    </row>
    <row r="198" spans="1:54" x14ac:dyDescent="0.3">
      <c r="A198" s="1">
        <v>192</v>
      </c>
      <c r="B198" s="1" t="s">
        <v>40</v>
      </c>
      <c r="C198" s="1">
        <v>826</v>
      </c>
      <c r="D198" s="1">
        <v>5000</v>
      </c>
      <c r="E198" s="1">
        <v>-29.977587</v>
      </c>
      <c r="F198" s="1">
        <v>-370859.89354100003</v>
      </c>
      <c r="G198" s="1">
        <v>-297206.10729499999</v>
      </c>
      <c r="H198" s="1">
        <v>67.009767999999994</v>
      </c>
      <c r="I198" s="1">
        <v>33.931077000000002</v>
      </c>
      <c r="J198" s="1">
        <v>10.517676</v>
      </c>
      <c r="K198" s="1">
        <v>2.2140610000000001</v>
      </c>
      <c r="L198" s="1">
        <v>2.6869770000000002</v>
      </c>
      <c r="M198" s="111">
        <v>100</v>
      </c>
      <c r="N198" s="1">
        <v>22.847176000000001</v>
      </c>
      <c r="O198" s="1">
        <v>0.43959900000000002</v>
      </c>
      <c r="P198" s="1">
        <v>76.713226000000006</v>
      </c>
      <c r="Q198" s="1">
        <v>0</v>
      </c>
      <c r="R198" s="111">
        <v>53.338303000000003</v>
      </c>
      <c r="S198" s="1">
        <v>0.118496</v>
      </c>
      <c r="T198" s="1">
        <v>16.720845000000001</v>
      </c>
      <c r="U198" s="1">
        <v>5.9199999999999997E-4</v>
      </c>
      <c r="V198" s="1">
        <v>2.7730600000000001</v>
      </c>
      <c r="W198" s="1">
        <v>0.78792200000000001</v>
      </c>
      <c r="X198" s="1">
        <v>4.5192999999999997E-2</v>
      </c>
      <c r="Y198" s="1">
        <v>2.8880780000000001</v>
      </c>
      <c r="Z198" s="1">
        <v>5.2178000000000004</v>
      </c>
      <c r="AA198" s="1">
        <v>8.3626369999999994</v>
      </c>
      <c r="AB198" s="1">
        <v>1.1090960000000001</v>
      </c>
      <c r="AC198" s="1">
        <v>8.6379769999999994</v>
      </c>
      <c r="AD198" s="1">
        <v>0</v>
      </c>
      <c r="AE198" s="1">
        <v>0</v>
      </c>
      <c r="AF198" s="1">
        <v>0</v>
      </c>
      <c r="AG198" s="1">
        <v>0</v>
      </c>
      <c r="AH198" s="111">
        <v>9.946E-3</v>
      </c>
      <c r="AI198" s="1">
        <v>0</v>
      </c>
      <c r="AJ198" s="1">
        <v>6.3316999999999998E-2</v>
      </c>
      <c r="AK198" s="1">
        <v>0.36369699999999999</v>
      </c>
      <c r="AL198" s="1">
        <v>0</v>
      </c>
      <c r="AM198" s="1">
        <v>2.0790000000000001E-3</v>
      </c>
      <c r="AN198" s="1">
        <v>5.5900000000000004E-4</v>
      </c>
      <c r="AO198" s="111">
        <v>44.125050999999999</v>
      </c>
      <c r="AP198" s="1">
        <v>3.6542699999999999</v>
      </c>
      <c r="AQ198" s="1">
        <v>4.8104420000000001</v>
      </c>
      <c r="AR198" s="1">
        <v>10.150314</v>
      </c>
      <c r="AS198" s="1">
        <v>10.001711</v>
      </c>
      <c r="AT198" s="1">
        <v>3.9538820000000001</v>
      </c>
      <c r="AU198" s="1">
        <v>1.7558000000000001E-2</v>
      </c>
      <c r="AV198" s="111">
        <f t="shared" si="15"/>
        <v>44.134996999999998</v>
      </c>
      <c r="AW198" s="1">
        <f t="shared" si="16"/>
        <v>3.6542699999999999</v>
      </c>
      <c r="AX198" s="1">
        <f t="shared" si="17"/>
        <v>4.8737589999999997</v>
      </c>
      <c r="AY198" s="1">
        <f t="shared" si="18"/>
        <v>10.514011</v>
      </c>
      <c r="AZ198" s="1">
        <f t="shared" si="19"/>
        <v>10.001711</v>
      </c>
      <c r="BA198" s="1">
        <f t="shared" si="20"/>
        <v>3.9559610000000003</v>
      </c>
      <c r="BB198" s="126">
        <f t="shared" si="21"/>
        <v>1.8117000000000001E-2</v>
      </c>
    </row>
    <row r="199" spans="1:54" x14ac:dyDescent="0.3">
      <c r="A199" s="1">
        <v>193</v>
      </c>
      <c r="B199" s="1" t="s">
        <v>40</v>
      </c>
      <c r="C199" s="1">
        <v>824</v>
      </c>
      <c r="D199" s="1">
        <v>5000</v>
      </c>
      <c r="E199" s="1">
        <v>-30.077731</v>
      </c>
      <c r="F199" s="1">
        <v>-364306.37762500002</v>
      </c>
      <c r="G199" s="1">
        <v>-291940.25325100002</v>
      </c>
      <c r="H199" s="1">
        <v>65.958278000000007</v>
      </c>
      <c r="I199" s="1">
        <v>33.36927</v>
      </c>
      <c r="J199" s="1">
        <v>10.349625</v>
      </c>
      <c r="K199" s="1">
        <v>2.2093250000000002</v>
      </c>
      <c r="L199" s="1">
        <v>2.6468400000000001</v>
      </c>
      <c r="M199" s="111">
        <v>100</v>
      </c>
      <c r="N199" s="1">
        <v>22.433107</v>
      </c>
      <c r="O199" s="1">
        <v>0.43257499999999999</v>
      </c>
      <c r="P199" s="1">
        <v>77.134317999999993</v>
      </c>
      <c r="Q199" s="1">
        <v>0</v>
      </c>
      <c r="R199" s="111">
        <v>53.224316000000002</v>
      </c>
      <c r="S199" s="1">
        <v>0.115617</v>
      </c>
      <c r="T199" s="1">
        <v>16.668965</v>
      </c>
      <c r="U199" s="1">
        <v>5.6800000000000004E-4</v>
      </c>
      <c r="V199" s="1">
        <v>2.7175340000000001</v>
      </c>
      <c r="W199" s="1">
        <v>0.80246600000000001</v>
      </c>
      <c r="X199" s="1">
        <v>4.3900000000000002E-2</v>
      </c>
      <c r="Y199" s="1">
        <v>2.9043040000000002</v>
      </c>
      <c r="Z199" s="1">
        <v>5.2558020000000001</v>
      </c>
      <c r="AA199" s="1">
        <v>8.3419170000000005</v>
      </c>
      <c r="AB199" s="1">
        <v>1.135732</v>
      </c>
      <c r="AC199" s="1">
        <v>8.7888789999999997</v>
      </c>
      <c r="AD199" s="1">
        <v>0</v>
      </c>
      <c r="AE199" s="1">
        <v>0</v>
      </c>
      <c r="AF199" s="1">
        <v>0</v>
      </c>
      <c r="AG199" s="1">
        <v>0</v>
      </c>
      <c r="AH199" s="111">
        <v>9.7029999999999998E-3</v>
      </c>
      <c r="AI199" s="1">
        <v>0</v>
      </c>
      <c r="AJ199" s="1">
        <v>6.0904E-2</v>
      </c>
      <c r="AK199" s="1">
        <v>0.35964800000000002</v>
      </c>
      <c r="AL199" s="1">
        <v>0</v>
      </c>
      <c r="AM199" s="1">
        <v>1.7600000000000001E-3</v>
      </c>
      <c r="AN199" s="1">
        <v>5.5900000000000004E-4</v>
      </c>
      <c r="AO199" s="111">
        <v>44.132601000000001</v>
      </c>
      <c r="AP199" s="1">
        <v>3.6542699999999999</v>
      </c>
      <c r="AQ199" s="1">
        <v>4.8686660000000002</v>
      </c>
      <c r="AR199" s="1">
        <v>10.508573</v>
      </c>
      <c r="AS199" s="1">
        <v>10.001711</v>
      </c>
      <c r="AT199" s="1">
        <v>3.9509379999999998</v>
      </c>
      <c r="AU199" s="1">
        <v>1.7559000000000002E-2</v>
      </c>
      <c r="AV199" s="111">
        <f t="shared" ref="AV199:AV205" si="22">AH199+AO199</f>
        <v>44.142304000000003</v>
      </c>
      <c r="AW199" s="1">
        <f t="shared" ref="AW199:AW205" si="23">AI199+AP199</f>
        <v>3.6542699999999999</v>
      </c>
      <c r="AX199" s="1">
        <f t="shared" ref="AX199:AX205" si="24">AJ199+AQ199</f>
        <v>4.92957</v>
      </c>
      <c r="AY199" s="1">
        <f t="shared" ref="AY199:AY204" si="25">AK199+AR199</f>
        <v>10.868221</v>
      </c>
      <c r="AZ199" s="1">
        <f t="shared" ref="AZ199:AZ205" si="26">AL199+AS199</f>
        <v>10.001711</v>
      </c>
      <c r="BA199" s="1">
        <f t="shared" ref="BA199:BA205" si="27">AM199+AT199</f>
        <v>3.9526979999999998</v>
      </c>
      <c r="BB199" s="126">
        <f t="shared" ref="BB199:BB205" si="28">AN199+AU199</f>
        <v>1.8118000000000002E-2</v>
      </c>
    </row>
    <row r="200" spans="1:54" x14ac:dyDescent="0.3">
      <c r="A200" s="1">
        <v>194</v>
      </c>
      <c r="B200" s="1" t="s">
        <v>40</v>
      </c>
      <c r="C200" s="1">
        <v>822</v>
      </c>
      <c r="D200" s="1">
        <v>5000</v>
      </c>
      <c r="E200" s="1">
        <v>-30.178024000000001</v>
      </c>
      <c r="F200" s="1">
        <v>-357857.19336999999</v>
      </c>
      <c r="G200" s="1">
        <v>-286754.85584199999</v>
      </c>
      <c r="H200" s="1">
        <v>64.924747999999994</v>
      </c>
      <c r="I200" s="1">
        <v>32.81709</v>
      </c>
      <c r="J200" s="1">
        <v>10.184218</v>
      </c>
      <c r="K200" s="1">
        <v>2.2045499999999998</v>
      </c>
      <c r="L200" s="1">
        <v>2.6058020000000002</v>
      </c>
      <c r="M200" s="111">
        <v>100</v>
      </c>
      <c r="N200" s="1">
        <v>22.025803</v>
      </c>
      <c r="O200" s="1">
        <v>0.425811</v>
      </c>
      <c r="P200" s="1">
        <v>77.548385999999994</v>
      </c>
      <c r="Q200" s="1">
        <v>0</v>
      </c>
      <c r="R200" s="111">
        <v>53.104551000000001</v>
      </c>
      <c r="S200" s="1">
        <v>0.11275399999999999</v>
      </c>
      <c r="T200" s="1">
        <v>16.615314999999999</v>
      </c>
      <c r="U200" s="1">
        <v>5.4500000000000002E-4</v>
      </c>
      <c r="V200" s="1">
        <v>2.6634910000000001</v>
      </c>
      <c r="W200" s="1">
        <v>0.81730499999999995</v>
      </c>
      <c r="X200" s="1">
        <v>4.2663E-2</v>
      </c>
      <c r="Y200" s="1">
        <v>2.9221170000000001</v>
      </c>
      <c r="Z200" s="1">
        <v>5.2941940000000001</v>
      </c>
      <c r="AA200" s="1">
        <v>8.3203169999999993</v>
      </c>
      <c r="AB200" s="1">
        <v>1.163643</v>
      </c>
      <c r="AC200" s="1">
        <v>8.9431060000000002</v>
      </c>
      <c r="AD200" s="1">
        <v>0</v>
      </c>
      <c r="AE200" s="1">
        <v>0</v>
      </c>
      <c r="AF200" s="1">
        <v>0</v>
      </c>
      <c r="AG200" s="1">
        <v>0</v>
      </c>
      <c r="AH200" s="111">
        <v>9.4669999999999997E-3</v>
      </c>
      <c r="AI200" s="1">
        <v>0</v>
      </c>
      <c r="AJ200" s="1">
        <v>5.8610000000000002E-2</v>
      </c>
      <c r="AK200" s="1">
        <v>0.355742</v>
      </c>
      <c r="AL200" s="1">
        <v>0</v>
      </c>
      <c r="AM200" s="1">
        <v>1.433E-3</v>
      </c>
      <c r="AN200" s="1">
        <v>5.5900000000000004E-4</v>
      </c>
      <c r="AO200" s="111">
        <v>44.139913</v>
      </c>
      <c r="AP200" s="1">
        <v>3.6542699999999999</v>
      </c>
      <c r="AQ200" s="1">
        <v>4.9244750000000002</v>
      </c>
      <c r="AR200" s="1">
        <v>10.862783</v>
      </c>
      <c r="AS200" s="1">
        <v>10.001711</v>
      </c>
      <c r="AT200" s="1">
        <v>3.9476749999999998</v>
      </c>
      <c r="AU200" s="1">
        <v>1.7559999999999999E-2</v>
      </c>
      <c r="AV200" s="111">
        <f t="shared" si="22"/>
        <v>44.149380000000001</v>
      </c>
      <c r="AW200" s="1">
        <f t="shared" si="23"/>
        <v>3.6542699999999999</v>
      </c>
      <c r="AX200" s="1">
        <f t="shared" si="24"/>
        <v>4.983085</v>
      </c>
      <c r="AY200" s="1">
        <f t="shared" si="25"/>
        <v>11.218525</v>
      </c>
      <c r="AZ200" s="1">
        <f t="shared" si="26"/>
        <v>10.001711</v>
      </c>
      <c r="BA200" s="1">
        <f t="shared" si="27"/>
        <v>3.9491079999999998</v>
      </c>
      <c r="BB200" s="126">
        <f t="shared" si="28"/>
        <v>1.8119E-2</v>
      </c>
    </row>
    <row r="201" spans="1:54" x14ac:dyDescent="0.3">
      <c r="A201" s="1">
        <v>195</v>
      </c>
      <c r="B201" s="1" t="s">
        <v>40</v>
      </c>
      <c r="C201" s="1">
        <v>820</v>
      </c>
      <c r="D201" s="1">
        <v>5000</v>
      </c>
      <c r="E201" s="1">
        <v>-30.278496000000001</v>
      </c>
      <c r="F201" s="1">
        <v>-351508.58501600003</v>
      </c>
      <c r="G201" s="1">
        <v>-281646.99893900001</v>
      </c>
      <c r="H201" s="1">
        <v>63.908509000000002</v>
      </c>
      <c r="I201" s="1">
        <v>32.274191999999999</v>
      </c>
      <c r="J201" s="1">
        <v>10.021357999999999</v>
      </c>
      <c r="K201" s="1">
        <v>2.1997330000000002</v>
      </c>
      <c r="L201" s="1">
        <v>2.56385</v>
      </c>
      <c r="M201" s="111">
        <v>100</v>
      </c>
      <c r="N201" s="1">
        <v>21.625021</v>
      </c>
      <c r="O201" s="1">
        <v>0.41928900000000002</v>
      </c>
      <c r="P201" s="1">
        <v>77.955690000000004</v>
      </c>
      <c r="Q201" s="1">
        <v>0</v>
      </c>
      <c r="R201" s="111">
        <v>52.978825999999998</v>
      </c>
      <c r="S201" s="1">
        <v>0.10990900000000001</v>
      </c>
      <c r="T201" s="1">
        <v>16.559822</v>
      </c>
      <c r="U201" s="1">
        <v>5.22E-4</v>
      </c>
      <c r="V201" s="1">
        <v>2.6108799999999999</v>
      </c>
      <c r="W201" s="1">
        <v>0.83245199999999997</v>
      </c>
      <c r="X201" s="1">
        <v>4.1479000000000002E-2</v>
      </c>
      <c r="Y201" s="1">
        <v>2.9416039999999999</v>
      </c>
      <c r="Z201" s="1">
        <v>5.3329959999999996</v>
      </c>
      <c r="AA201" s="1">
        <v>8.2978190000000005</v>
      </c>
      <c r="AB201" s="1">
        <v>1.1929069999999999</v>
      </c>
      <c r="AC201" s="1">
        <v>9.1007829999999998</v>
      </c>
      <c r="AD201" s="1">
        <v>0</v>
      </c>
      <c r="AE201" s="1">
        <v>0</v>
      </c>
      <c r="AF201" s="1">
        <v>0</v>
      </c>
      <c r="AG201" s="1">
        <v>0</v>
      </c>
      <c r="AH201" s="111">
        <v>9.2359999999999994E-3</v>
      </c>
      <c r="AI201" s="1">
        <v>0</v>
      </c>
      <c r="AJ201" s="1">
        <v>5.6429E-2</v>
      </c>
      <c r="AK201" s="1">
        <v>0.35196899999999998</v>
      </c>
      <c r="AL201" s="1">
        <v>0</v>
      </c>
      <c r="AM201" s="1">
        <v>1.096E-3</v>
      </c>
      <c r="AN201" s="1">
        <v>5.5900000000000004E-4</v>
      </c>
      <c r="AO201" s="111">
        <v>44.146985999999998</v>
      </c>
      <c r="AP201" s="1">
        <v>3.6542699999999999</v>
      </c>
      <c r="AQ201" s="1">
        <v>4.9779900000000001</v>
      </c>
      <c r="AR201" s="1">
        <v>11.213089</v>
      </c>
      <c r="AS201" s="1">
        <v>10.001711</v>
      </c>
      <c r="AT201" s="1">
        <v>3.9440849999999998</v>
      </c>
      <c r="AU201" s="1">
        <v>1.7561E-2</v>
      </c>
      <c r="AV201" s="111">
        <f t="shared" si="22"/>
        <v>44.156222</v>
      </c>
      <c r="AW201" s="1">
        <f t="shared" si="23"/>
        <v>3.6542699999999999</v>
      </c>
      <c r="AX201" s="1">
        <f t="shared" si="24"/>
        <v>5.0344189999999998</v>
      </c>
      <c r="AY201" s="1">
        <f t="shared" si="25"/>
        <v>11.565058000000001</v>
      </c>
      <c r="AZ201" s="1">
        <f t="shared" si="26"/>
        <v>10.001711</v>
      </c>
      <c r="BA201" s="1">
        <f t="shared" si="27"/>
        <v>3.9451809999999998</v>
      </c>
      <c r="BB201" s="126">
        <f t="shared" si="28"/>
        <v>1.8120000000000001E-2</v>
      </c>
    </row>
    <row r="202" spans="1:54" x14ac:dyDescent="0.3">
      <c r="A202" s="1">
        <v>196</v>
      </c>
      <c r="B202" s="1" t="s">
        <v>40</v>
      </c>
      <c r="C202" s="1">
        <v>818</v>
      </c>
      <c r="D202" s="1">
        <v>5000</v>
      </c>
      <c r="E202" s="1">
        <v>-30.379173999999999</v>
      </c>
      <c r="F202" s="1">
        <v>-345257.09443300002</v>
      </c>
      <c r="G202" s="1">
        <v>-276614.00483599998</v>
      </c>
      <c r="H202" s="1">
        <v>62.908940000000001</v>
      </c>
      <c r="I202" s="1">
        <v>31.740262000000001</v>
      </c>
      <c r="J202" s="1">
        <v>9.8609559999999998</v>
      </c>
      <c r="K202" s="1">
        <v>2.194871</v>
      </c>
      <c r="L202" s="1">
        <v>2.5209709999999999</v>
      </c>
      <c r="M202" s="111">
        <v>100</v>
      </c>
      <c r="N202" s="1">
        <v>21.230540999999999</v>
      </c>
      <c r="O202" s="1">
        <v>0.41298699999999999</v>
      </c>
      <c r="P202" s="1">
        <v>78.356471999999997</v>
      </c>
      <c r="Q202" s="1">
        <v>0</v>
      </c>
      <c r="R202" s="111">
        <v>52.84695</v>
      </c>
      <c r="S202" s="1">
        <v>0.107083</v>
      </c>
      <c r="T202" s="1">
        <v>16.502412</v>
      </c>
      <c r="U202" s="1">
        <v>5.0100000000000003E-4</v>
      </c>
      <c r="V202" s="1">
        <v>2.5596549999999998</v>
      </c>
      <c r="W202" s="1">
        <v>0.84792000000000001</v>
      </c>
      <c r="X202" s="1">
        <v>4.0344999999999999E-2</v>
      </c>
      <c r="Y202" s="1">
        <v>2.9628580000000002</v>
      </c>
      <c r="Z202" s="1">
        <v>5.3722240000000001</v>
      </c>
      <c r="AA202" s="1">
        <v>8.2744070000000001</v>
      </c>
      <c r="AB202" s="1">
        <v>1.2236050000000001</v>
      </c>
      <c r="AC202" s="1">
        <v>9.262041</v>
      </c>
      <c r="AD202" s="1">
        <v>0</v>
      </c>
      <c r="AE202" s="1">
        <v>0</v>
      </c>
      <c r="AF202" s="1">
        <v>0</v>
      </c>
      <c r="AG202" s="1">
        <v>0</v>
      </c>
      <c r="AH202" s="111">
        <v>9.0100000000000006E-3</v>
      </c>
      <c r="AI202" s="1">
        <v>0</v>
      </c>
      <c r="AJ202" s="1">
        <v>5.4354E-2</v>
      </c>
      <c r="AK202" s="1">
        <v>0.34831400000000001</v>
      </c>
      <c r="AL202" s="1">
        <v>0</v>
      </c>
      <c r="AM202" s="1">
        <v>7.4899999999999999E-4</v>
      </c>
      <c r="AN202" s="1">
        <v>5.5900000000000004E-4</v>
      </c>
      <c r="AO202" s="111">
        <v>44.153826000000002</v>
      </c>
      <c r="AP202" s="1">
        <v>3.6542699999999999</v>
      </c>
      <c r="AQ202" s="1">
        <v>5.0293239999999999</v>
      </c>
      <c r="AR202" s="1">
        <v>11.559621</v>
      </c>
      <c r="AS202" s="1">
        <v>10.001711</v>
      </c>
      <c r="AT202" s="1">
        <v>3.9401579999999998</v>
      </c>
      <c r="AU202" s="1">
        <v>1.7561E-2</v>
      </c>
      <c r="AV202" s="111">
        <f t="shared" si="22"/>
        <v>44.162836000000006</v>
      </c>
      <c r="AW202" s="1">
        <f t="shared" si="23"/>
        <v>3.6542699999999999</v>
      </c>
      <c r="AX202" s="1">
        <f t="shared" si="24"/>
        <v>5.0836779999999999</v>
      </c>
      <c r="AY202" s="1">
        <f t="shared" si="25"/>
        <v>11.907935</v>
      </c>
      <c r="AZ202" s="1">
        <f t="shared" si="26"/>
        <v>10.001711</v>
      </c>
      <c r="BA202" s="1">
        <f t="shared" si="27"/>
        <v>3.9409069999999997</v>
      </c>
      <c r="BB202" s="126">
        <f t="shared" si="28"/>
        <v>1.8120000000000001E-2</v>
      </c>
    </row>
    <row r="203" spans="1:54" x14ac:dyDescent="0.3">
      <c r="A203" s="1">
        <v>197</v>
      </c>
      <c r="B203" s="1" t="s">
        <v>40</v>
      </c>
      <c r="C203" s="1">
        <v>816</v>
      </c>
      <c r="D203" s="1">
        <v>5000</v>
      </c>
      <c r="E203" s="1">
        <v>-30.480086</v>
      </c>
      <c r="F203" s="1">
        <v>-339099.55450199998</v>
      </c>
      <c r="G203" s="1">
        <v>-271653.42963999999</v>
      </c>
      <c r="H203" s="1">
        <v>61.925469</v>
      </c>
      <c r="I203" s="1">
        <v>31.215008000000001</v>
      </c>
      <c r="J203" s="1">
        <v>9.7029320000000006</v>
      </c>
      <c r="K203" s="1">
        <v>2.1899609999999998</v>
      </c>
      <c r="L203" s="1">
        <v>2.4771510000000001</v>
      </c>
      <c r="M203" s="111">
        <v>100</v>
      </c>
      <c r="N203" s="1">
        <v>20.842161999999998</v>
      </c>
      <c r="O203" s="1">
        <v>0.40688600000000003</v>
      </c>
      <c r="P203" s="1">
        <v>78.750951999999998</v>
      </c>
      <c r="Q203" s="1">
        <v>0</v>
      </c>
      <c r="R203" s="111">
        <v>52.70872</v>
      </c>
      <c r="S203" s="1">
        <v>0.104278</v>
      </c>
      <c r="T203" s="1">
        <v>16.443003999999998</v>
      </c>
      <c r="U203" s="1">
        <v>4.8099999999999998E-4</v>
      </c>
      <c r="V203" s="1">
        <v>2.5097659999999999</v>
      </c>
      <c r="W203" s="1">
        <v>0.86372000000000004</v>
      </c>
      <c r="X203" s="1">
        <v>3.9259000000000002E-2</v>
      </c>
      <c r="Y203" s="1">
        <v>2.9859770000000001</v>
      </c>
      <c r="Z203" s="1">
        <v>5.4118959999999996</v>
      </c>
      <c r="AA203" s="1">
        <v>8.2500599999999995</v>
      </c>
      <c r="AB203" s="1">
        <v>1.2558279999999999</v>
      </c>
      <c r="AC203" s="1">
        <v>9.4270110000000003</v>
      </c>
      <c r="AD203" s="1">
        <v>0</v>
      </c>
      <c r="AE203" s="1">
        <v>0</v>
      </c>
      <c r="AF203" s="1">
        <v>0</v>
      </c>
      <c r="AG203" s="1">
        <v>0</v>
      </c>
      <c r="AH203" s="111">
        <v>8.7910000000000002E-3</v>
      </c>
      <c r="AI203" s="1">
        <v>0</v>
      </c>
      <c r="AJ203" s="1">
        <v>5.2379000000000002E-2</v>
      </c>
      <c r="AK203" s="1">
        <v>0.34476699999999999</v>
      </c>
      <c r="AL203" s="1">
        <v>0</v>
      </c>
      <c r="AM203" s="1">
        <v>3.8999999999999999E-4</v>
      </c>
      <c r="AN203" s="1">
        <v>5.5900000000000004E-4</v>
      </c>
      <c r="AO203" s="111">
        <v>44.160443999999998</v>
      </c>
      <c r="AP203" s="1">
        <v>3.6542699999999999</v>
      </c>
      <c r="AQ203" s="1">
        <v>5.0785819999999999</v>
      </c>
      <c r="AR203" s="1">
        <v>11.902499000000001</v>
      </c>
      <c r="AS203" s="1">
        <v>10.001711</v>
      </c>
      <c r="AT203" s="1">
        <v>3.9358840000000002</v>
      </c>
      <c r="AU203" s="1">
        <v>1.7562000000000001E-2</v>
      </c>
      <c r="AV203" s="111">
        <f t="shared" si="22"/>
        <v>44.169235</v>
      </c>
      <c r="AW203" s="1">
        <f t="shared" si="23"/>
        <v>3.6542699999999999</v>
      </c>
      <c r="AX203" s="1">
        <f t="shared" si="24"/>
        <v>5.1309610000000001</v>
      </c>
      <c r="AY203" s="1">
        <f t="shared" si="25"/>
        <v>12.247266</v>
      </c>
      <c r="AZ203" s="1">
        <f t="shared" si="26"/>
        <v>10.001711</v>
      </c>
      <c r="BA203" s="1">
        <f t="shared" si="27"/>
        <v>3.9362740000000001</v>
      </c>
      <c r="BB203" s="126">
        <f t="shared" si="28"/>
        <v>1.8121000000000002E-2</v>
      </c>
    </row>
    <row r="204" spans="1:54" x14ac:dyDescent="0.3">
      <c r="A204" s="1">
        <v>198</v>
      </c>
      <c r="B204" s="1" t="s">
        <v>40</v>
      </c>
      <c r="C204" s="1">
        <v>814</v>
      </c>
      <c r="D204" s="1">
        <v>5000</v>
      </c>
      <c r="E204" s="1">
        <v>-30.581257999999998</v>
      </c>
      <c r="F204" s="1">
        <v>-333033.08475799998</v>
      </c>
      <c r="G204" s="1">
        <v>-266763.06264999998</v>
      </c>
      <c r="H204" s="1">
        <v>60.957569999999997</v>
      </c>
      <c r="I204" s="1">
        <v>30.698181000000002</v>
      </c>
      <c r="J204" s="1">
        <v>9.547212</v>
      </c>
      <c r="K204" s="1">
        <v>2.1850010000000002</v>
      </c>
      <c r="L204" s="1">
        <v>2.4323730000000001</v>
      </c>
      <c r="M204" s="111">
        <v>100</v>
      </c>
      <c r="N204" s="1">
        <v>20.459714000000002</v>
      </c>
      <c r="O204" s="1">
        <v>0.40095500000000001</v>
      </c>
      <c r="P204" s="1">
        <v>79.139330000000001</v>
      </c>
      <c r="Q204" s="1">
        <v>0</v>
      </c>
      <c r="R204" s="111">
        <v>52.563873000000001</v>
      </c>
      <c r="S204" s="1">
        <v>0.101494</v>
      </c>
      <c r="T204" s="1">
        <v>16.381497</v>
      </c>
      <c r="U204" s="1">
        <v>4.6200000000000001E-4</v>
      </c>
      <c r="V204" s="1">
        <v>2.4611649999999998</v>
      </c>
      <c r="W204" s="1">
        <v>0.87986600000000004</v>
      </c>
      <c r="X204" s="1">
        <v>3.8218000000000002E-2</v>
      </c>
      <c r="Y204" s="1">
        <v>3.0111150000000002</v>
      </c>
      <c r="Z204" s="1">
        <v>5.4520210000000002</v>
      </c>
      <c r="AA204" s="1">
        <v>8.2247570000000003</v>
      </c>
      <c r="AB204" s="1">
        <v>1.2897099999999999</v>
      </c>
      <c r="AC204" s="1">
        <v>9.5958240000000004</v>
      </c>
      <c r="AD204" s="1">
        <v>0</v>
      </c>
      <c r="AE204" s="1">
        <v>0</v>
      </c>
      <c r="AF204" s="1">
        <v>0</v>
      </c>
      <c r="AG204" s="1">
        <v>0</v>
      </c>
      <c r="AH204" s="111">
        <v>8.5760000000000003E-3</v>
      </c>
      <c r="AI204" s="1">
        <v>0</v>
      </c>
      <c r="AJ204" s="1">
        <v>5.0499000000000002E-2</v>
      </c>
      <c r="AK204" s="1">
        <v>0.34132099999999999</v>
      </c>
      <c r="AL204" s="1">
        <v>0</v>
      </c>
      <c r="AM204" s="1">
        <v>0</v>
      </c>
      <c r="AN204" s="1">
        <v>5.5900000000000004E-4</v>
      </c>
      <c r="AO204" s="111">
        <v>44.166840999999998</v>
      </c>
      <c r="AP204" s="1">
        <v>3.6542699999999999</v>
      </c>
      <c r="AQ204" s="1">
        <v>5.1258650000000001</v>
      </c>
      <c r="AR204" s="1">
        <v>12.241830999999999</v>
      </c>
      <c r="AS204" s="1">
        <v>10.001711</v>
      </c>
      <c r="AT204" s="1">
        <v>3.9312510000000001</v>
      </c>
      <c r="AU204" s="1">
        <v>1.7562999999999999E-2</v>
      </c>
      <c r="AV204" s="111">
        <f t="shared" si="22"/>
        <v>44.175416999999996</v>
      </c>
      <c r="AW204" s="1">
        <f t="shared" si="23"/>
        <v>3.6542699999999999</v>
      </c>
      <c r="AX204" s="1">
        <f t="shared" si="24"/>
        <v>5.1763640000000004</v>
      </c>
      <c r="AY204" s="1">
        <f t="shared" si="25"/>
        <v>12.583152</v>
      </c>
      <c r="AZ204" s="1">
        <f t="shared" si="26"/>
        <v>10.001711</v>
      </c>
      <c r="BA204" s="1">
        <f t="shared" si="27"/>
        <v>3.9312510000000001</v>
      </c>
      <c r="BB204" s="126">
        <f t="shared" si="28"/>
        <v>1.8121999999999999E-2</v>
      </c>
    </row>
    <row r="205" spans="1:54" ht="16.2" thickBot="1" x14ac:dyDescent="0.35">
      <c r="A205" s="110">
        <v>199</v>
      </c>
      <c r="B205" s="110" t="s">
        <v>40</v>
      </c>
      <c r="C205" s="110">
        <v>812</v>
      </c>
      <c r="D205" s="110">
        <v>5000</v>
      </c>
      <c r="E205" s="110">
        <v>-30.68271</v>
      </c>
      <c r="F205" s="110">
        <v>-326981.94689899997</v>
      </c>
      <c r="G205" s="110">
        <v>-261878.260924</v>
      </c>
      <c r="H205" s="110">
        <v>59.995103</v>
      </c>
      <c r="I205" s="110">
        <v>30.180349</v>
      </c>
      <c r="J205" s="110">
        <v>9.3919510000000006</v>
      </c>
      <c r="K205" s="110">
        <v>2.1798660000000001</v>
      </c>
      <c r="L205" s="110">
        <v>2.3878740000000001</v>
      </c>
      <c r="M205" s="112">
        <v>100</v>
      </c>
      <c r="N205" s="110">
        <v>20.079567000000001</v>
      </c>
      <c r="O205" s="110">
        <v>0.39363100000000001</v>
      </c>
      <c r="P205" s="110">
        <v>79.526801000000006</v>
      </c>
      <c r="Q205" s="110">
        <v>0</v>
      </c>
      <c r="R205" s="112">
        <v>52.426482999999998</v>
      </c>
      <c r="S205" s="110">
        <v>9.8755999999999997E-2</v>
      </c>
      <c r="T205" s="110">
        <v>16.323468999999999</v>
      </c>
      <c r="U205" s="110">
        <v>4.4299999999999998E-4</v>
      </c>
      <c r="V205" s="110">
        <v>2.4144209999999999</v>
      </c>
      <c r="W205" s="110">
        <v>0.89652299999999996</v>
      </c>
      <c r="X205" s="110">
        <v>3.7228999999999998E-2</v>
      </c>
      <c r="Y205" s="110">
        <v>3.0249570000000001</v>
      </c>
      <c r="Z205" s="110">
        <v>5.4943989999999996</v>
      </c>
      <c r="AA205" s="110">
        <v>8.1993620000000007</v>
      </c>
      <c r="AB205" s="110">
        <v>1.314127</v>
      </c>
      <c r="AC205" s="110">
        <v>9.7698319999999992</v>
      </c>
      <c r="AD205" s="110">
        <v>0</v>
      </c>
      <c r="AE205" s="110">
        <v>0</v>
      </c>
      <c r="AF205" s="110">
        <v>0</v>
      </c>
      <c r="AG205" s="110">
        <v>0</v>
      </c>
      <c r="AH205" s="112">
        <v>8.3580000000000008E-3</v>
      </c>
      <c r="AI205" s="110">
        <v>0</v>
      </c>
      <c r="AJ205" s="110">
        <v>4.8614999999999998E-2</v>
      </c>
      <c r="AK205" s="110">
        <v>0.33609899999999998</v>
      </c>
      <c r="AL205" s="110">
        <v>0</v>
      </c>
      <c r="AM205" s="110">
        <v>0</v>
      </c>
      <c r="AN205" s="110">
        <v>5.5900000000000004E-4</v>
      </c>
      <c r="AO205" s="112">
        <v>44.173020999999999</v>
      </c>
      <c r="AP205" s="110">
        <v>3.6542699999999999</v>
      </c>
      <c r="AQ205" s="110">
        <v>5.1712680000000004</v>
      </c>
      <c r="AR205" s="110">
        <v>12.577716000000001</v>
      </c>
      <c r="AS205" s="110">
        <v>10.001711</v>
      </c>
      <c r="AT205" s="110">
        <v>3.9312510000000001</v>
      </c>
      <c r="AU205" s="110">
        <v>1.7564E-2</v>
      </c>
      <c r="AV205" s="112">
        <f t="shared" si="22"/>
        <v>44.181379</v>
      </c>
      <c r="AW205" s="110">
        <f t="shared" si="23"/>
        <v>3.6542699999999999</v>
      </c>
      <c r="AX205" s="110">
        <f t="shared" si="24"/>
        <v>5.2198830000000003</v>
      </c>
      <c r="AY205" s="110">
        <f>AK205+AR205</f>
        <v>12.913815000000001</v>
      </c>
      <c r="AZ205" s="110">
        <f t="shared" si="26"/>
        <v>10.001711</v>
      </c>
      <c r="BA205" s="110">
        <f t="shared" si="27"/>
        <v>3.9312510000000001</v>
      </c>
      <c r="BB205" s="127">
        <f t="shared" si="28"/>
        <v>1.8123E-2</v>
      </c>
    </row>
    <row r="209" spans="56:68" x14ac:dyDescent="0.3">
      <c r="BD209" s="105" t="s">
        <v>1424</v>
      </c>
      <c r="BE209" s="105" t="s">
        <v>37</v>
      </c>
      <c r="BF209" s="105" t="s">
        <v>78</v>
      </c>
      <c r="BG209" s="105" t="s">
        <v>79</v>
      </c>
      <c r="BH209" s="105" t="s">
        <v>238</v>
      </c>
      <c r="BI209" s="105" t="s">
        <v>38</v>
      </c>
      <c r="BJ209" s="105" t="s">
        <v>39</v>
      </c>
      <c r="BK209" s="105" t="s">
        <v>76</v>
      </c>
      <c r="BL209" s="105" t="s">
        <v>1381</v>
      </c>
      <c r="BM209" s="105" t="s">
        <v>1379</v>
      </c>
    </row>
    <row r="210" spans="56:68" x14ac:dyDescent="0.3">
      <c r="BD210" s="106" t="s">
        <v>1427</v>
      </c>
      <c r="BE210" s="107">
        <v>43.337531999999996</v>
      </c>
      <c r="BF210" s="107">
        <v>0</v>
      </c>
      <c r="BG210" s="107">
        <v>0</v>
      </c>
      <c r="BH210" s="107">
        <v>0</v>
      </c>
      <c r="BI210" s="107">
        <v>9.6310040000000008</v>
      </c>
      <c r="BJ210" s="107">
        <v>3.8003010000000002</v>
      </c>
      <c r="BK210" s="107">
        <v>1.4869E-2</v>
      </c>
      <c r="BL210" s="107">
        <f>SUM(BE210:BK210)</f>
        <v>56.783705999999995</v>
      </c>
      <c r="BM210" s="107">
        <f>BL211-BL210</f>
        <v>43.216294000000005</v>
      </c>
    </row>
    <row r="211" spans="56:68" x14ac:dyDescent="0.3">
      <c r="BD211" s="106" t="s">
        <v>1435</v>
      </c>
      <c r="BE211" s="107">
        <f t="shared" ref="BE211:BK211" si="29">(BE210*100)/$BL$210</f>
        <v>76.320365564022879</v>
      </c>
      <c r="BF211" s="107">
        <f t="shared" si="29"/>
        <v>0</v>
      </c>
      <c r="BG211" s="107">
        <f t="shared" si="29"/>
        <v>0</v>
      </c>
      <c r="BH211" s="107">
        <f t="shared" si="29"/>
        <v>0</v>
      </c>
      <c r="BI211" s="107">
        <f t="shared" si="29"/>
        <v>16.960858454712344</v>
      </c>
      <c r="BJ211" s="107">
        <f t="shared" si="29"/>
        <v>6.6925906526777243</v>
      </c>
      <c r="BK211" s="107">
        <f t="shared" si="29"/>
        <v>2.6185328587042211E-2</v>
      </c>
      <c r="BL211" s="107">
        <f>SUM(BE211:BK211)</f>
        <v>100</v>
      </c>
      <c r="BM211" s="106"/>
    </row>
    <row r="212" spans="56:68" ht="18.600000000000001" x14ac:dyDescent="0.3">
      <c r="BD212" s="106" t="s">
        <v>1425</v>
      </c>
      <c r="BE212" s="106">
        <f>(BE211*100)/BE211</f>
        <v>100</v>
      </c>
      <c r="BF212" s="106"/>
      <c r="BG212" s="106"/>
      <c r="BH212" s="106"/>
      <c r="BI212" s="106"/>
      <c r="BJ212" s="106"/>
      <c r="BK212" s="106"/>
      <c r="BL212" s="106"/>
      <c r="BM212" s="109" t="s">
        <v>1384</v>
      </c>
    </row>
    <row r="214" spans="56:68" x14ac:dyDescent="0.3">
      <c r="BD214" s="105" t="s">
        <v>1424</v>
      </c>
      <c r="BE214" s="105" t="s">
        <v>37</v>
      </c>
      <c r="BF214" s="105" t="s">
        <v>78</v>
      </c>
      <c r="BG214" s="105" t="s">
        <v>79</v>
      </c>
      <c r="BH214" s="105" t="s">
        <v>238</v>
      </c>
      <c r="BI214" s="105" t="s">
        <v>38</v>
      </c>
      <c r="BJ214" s="105" t="s">
        <v>39</v>
      </c>
      <c r="BK214" s="105" t="s">
        <v>76</v>
      </c>
      <c r="BL214" s="105" t="s">
        <v>1381</v>
      </c>
      <c r="BM214" s="105" t="s">
        <v>1379</v>
      </c>
      <c r="BN214" s="170" t="s">
        <v>1376</v>
      </c>
      <c r="BO214" s="144"/>
      <c r="BP214" s="144"/>
    </row>
    <row r="215" spans="56:68" x14ac:dyDescent="0.3">
      <c r="BD215" s="104" t="s">
        <v>1428</v>
      </c>
      <c r="BE215" s="128">
        <v>44.181379</v>
      </c>
      <c r="BF215" s="128">
        <v>3.6542699999999999</v>
      </c>
      <c r="BG215" s="128">
        <v>5.2198830000000003</v>
      </c>
      <c r="BH215" s="128">
        <v>12.913815000000001</v>
      </c>
      <c r="BI215" s="128">
        <v>10.001711</v>
      </c>
      <c r="BJ215" s="128">
        <v>3.9312510000000001</v>
      </c>
      <c r="BK215" s="128">
        <v>1.8123E-2</v>
      </c>
      <c r="BL215" s="128"/>
      <c r="BM215" s="128"/>
      <c r="BN215" s="144" t="s">
        <v>1377</v>
      </c>
      <c r="BO215" s="144" t="s">
        <v>1378</v>
      </c>
      <c r="BP215" s="144" t="s">
        <v>1381</v>
      </c>
    </row>
    <row r="216" spans="56:68" x14ac:dyDescent="0.3">
      <c r="BD216" s="104" t="s">
        <v>1389</v>
      </c>
      <c r="BE216" s="128">
        <f t="shared" ref="BE216:BK216" si="30">BE215-BE210</f>
        <v>0.84384700000000379</v>
      </c>
      <c r="BF216" s="128">
        <f t="shared" si="30"/>
        <v>3.6542699999999999</v>
      </c>
      <c r="BG216" s="128">
        <f t="shared" si="30"/>
        <v>5.2198830000000003</v>
      </c>
      <c r="BH216" s="128">
        <f t="shared" si="30"/>
        <v>12.913815000000001</v>
      </c>
      <c r="BI216" s="128">
        <f t="shared" si="30"/>
        <v>0.37070699999999945</v>
      </c>
      <c r="BJ216" s="128">
        <f t="shared" si="30"/>
        <v>0.1309499999999999</v>
      </c>
      <c r="BK216" s="128">
        <f t="shared" si="30"/>
        <v>3.2539999999999999E-3</v>
      </c>
      <c r="BL216" s="128">
        <f>SUM(BE216:BK216)</f>
        <v>23.136725999999999</v>
      </c>
      <c r="BM216" s="128">
        <f>BL217-BL216-BL210</f>
        <v>20.079568000000023</v>
      </c>
      <c r="BN216" s="107">
        <v>4.5145379999999999</v>
      </c>
      <c r="BO216" s="107">
        <v>8.5678909999999995</v>
      </c>
      <c r="BP216" s="107">
        <v>13.082428999999998</v>
      </c>
    </row>
    <row r="217" spans="56:68" x14ac:dyDescent="0.3">
      <c r="BD217" s="104" t="s">
        <v>1388</v>
      </c>
      <c r="BE217" s="128">
        <f t="shared" ref="BE217:BK217" si="31">(BE216*100)/$BL$216</f>
        <v>3.6472187119301314</v>
      </c>
      <c r="BF217" s="128">
        <f t="shared" si="31"/>
        <v>15.794239859174542</v>
      </c>
      <c r="BG217" s="128">
        <f t="shared" si="31"/>
        <v>22.561027000968071</v>
      </c>
      <c r="BH217" s="128">
        <f t="shared" si="31"/>
        <v>55.81522208457671</v>
      </c>
      <c r="BI217" s="128">
        <f t="shared" si="31"/>
        <v>1.6022448465699055</v>
      </c>
      <c r="BJ217" s="128">
        <f t="shared" si="31"/>
        <v>0.56598327697704465</v>
      </c>
      <c r="BK217" s="128">
        <f t="shared" si="31"/>
        <v>1.4064219803614393E-2</v>
      </c>
      <c r="BL217" s="128">
        <f>SUM(BE217:BK217)</f>
        <v>100.00000000000001</v>
      </c>
      <c r="BM217" s="128"/>
      <c r="BN217" s="107">
        <v>34.508408186277954</v>
      </c>
      <c r="BO217" s="107">
        <v>65.491591813722039</v>
      </c>
      <c r="BP217" s="107">
        <v>100</v>
      </c>
    </row>
    <row r="218" spans="56:68" ht="18.600000000000001" x14ac:dyDescent="0.3">
      <c r="BD218" s="106" t="s">
        <v>1425</v>
      </c>
      <c r="BE218" s="104"/>
      <c r="BF218" s="104"/>
      <c r="BG218" s="104"/>
      <c r="BH218" s="104"/>
      <c r="BI218" s="104"/>
      <c r="BJ218" s="104"/>
      <c r="BK218" s="104"/>
      <c r="BL218" s="104"/>
      <c r="BM218" s="130" t="s">
        <v>1390</v>
      </c>
    </row>
    <row r="219" spans="56:68" ht="18.600000000000001" x14ac:dyDescent="0.3">
      <c r="BD219" s="122" t="s">
        <v>1429</v>
      </c>
      <c r="BE219" s="131"/>
      <c r="BF219" s="131"/>
      <c r="BG219" s="131"/>
      <c r="BH219" s="131"/>
      <c r="BI219" s="131"/>
      <c r="BJ219" s="131"/>
      <c r="BK219" s="139" t="s">
        <v>1380</v>
      </c>
      <c r="BL219" s="140">
        <f>BE217+BF217+BG217+BI217+BJ217+BK217</f>
        <v>44.184777915423304</v>
      </c>
      <c r="BM219" s="131"/>
    </row>
    <row r="221" spans="56:68" x14ac:dyDescent="0.3">
      <c r="BM221" s="122"/>
    </row>
  </sheetData>
  <pageMargins left="0.7" right="0.7" top="0.75" bottom="0.75" header="0.3" footer="0.3"/>
  <pageSetup paperSize="9"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4E474-4BA4-4333-AAA6-CF3A99909BED}">
  <sheetPr codeName="Planilha6"/>
  <dimension ref="A1:BQ192"/>
  <sheetViews>
    <sheetView topLeftCell="BA171" zoomScaleNormal="100" workbookViewId="0">
      <selection activeCell="BJ180" sqref="BJ180"/>
    </sheetView>
  </sheetViews>
  <sheetFormatPr defaultColWidth="12.44140625" defaultRowHeight="15.6" x14ac:dyDescent="0.3"/>
  <cols>
    <col min="1" max="53" width="12.44140625" style="1"/>
    <col min="54" max="54" width="28.44140625" style="1" customWidth="1"/>
    <col min="55" max="55" width="9.44140625" style="1" customWidth="1"/>
    <col min="56" max="56" width="15" style="1" customWidth="1"/>
    <col min="57" max="16384" width="12.44140625" style="1"/>
  </cols>
  <sheetData>
    <row r="1" spans="1:54" ht="16.2" thickBot="1" x14ac:dyDescent="0.35">
      <c r="A1" s="110" t="s">
        <v>1441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</row>
    <row r="2" spans="1:54" x14ac:dyDescent="0.3">
      <c r="A2" s="116" t="s">
        <v>1456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6"/>
      <c r="O2" s="116"/>
      <c r="P2" s="116"/>
      <c r="Q2" s="116"/>
      <c r="R2" s="117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7"/>
      <c r="AE2" s="116"/>
      <c r="AF2" s="116"/>
      <c r="AG2" s="116"/>
      <c r="AH2" s="116"/>
      <c r="AI2" s="116"/>
      <c r="AJ2" s="116"/>
      <c r="AK2" s="116"/>
      <c r="AL2" s="117"/>
      <c r="AM2" s="116"/>
      <c r="AN2" s="116"/>
      <c r="AO2" s="116"/>
      <c r="AP2" s="116"/>
      <c r="AQ2" s="116"/>
      <c r="AR2" s="116"/>
      <c r="AS2" s="116"/>
      <c r="AT2" s="117"/>
      <c r="AU2" s="116"/>
      <c r="AV2" s="116"/>
      <c r="AW2" s="116"/>
      <c r="AX2" s="116"/>
      <c r="AY2" s="116"/>
      <c r="AZ2" s="116"/>
      <c r="BA2" s="116"/>
      <c r="BB2" s="111"/>
    </row>
    <row r="3" spans="1:54" x14ac:dyDescent="0.3">
      <c r="A3" s="116" t="s">
        <v>1350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8"/>
      <c r="N3" s="116"/>
      <c r="O3" s="116"/>
      <c r="P3" s="116"/>
      <c r="Q3" s="116"/>
      <c r="R3" s="118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8"/>
      <c r="AE3" s="116"/>
      <c r="AF3" s="116"/>
      <c r="AG3" s="116"/>
      <c r="AH3" s="116"/>
      <c r="AI3" s="116"/>
      <c r="AJ3" s="116"/>
      <c r="AK3" s="116"/>
      <c r="AL3" s="118"/>
      <c r="AM3" s="116"/>
      <c r="AN3" s="116"/>
      <c r="AO3" s="116"/>
      <c r="AP3" s="116"/>
      <c r="AQ3" s="116"/>
      <c r="AR3" s="116"/>
      <c r="AS3" s="116"/>
      <c r="AT3" s="118"/>
      <c r="AU3" s="116"/>
      <c r="AV3" s="116"/>
      <c r="AW3" s="116"/>
      <c r="AX3" s="116"/>
      <c r="AY3" s="116"/>
      <c r="AZ3" s="116"/>
      <c r="BA3" s="116"/>
      <c r="BB3" s="111"/>
    </row>
    <row r="4" spans="1:54" x14ac:dyDescent="0.3">
      <c r="A4" s="116" t="s">
        <v>0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8" t="s">
        <v>1</v>
      </c>
      <c r="N4" s="116"/>
      <c r="O4" s="116"/>
      <c r="P4" s="116"/>
      <c r="Q4" s="116"/>
      <c r="R4" s="118" t="s">
        <v>1410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46" t="s">
        <v>1411</v>
      </c>
      <c r="AE4" s="116"/>
      <c r="AF4" s="116"/>
      <c r="AG4" s="116"/>
      <c r="AH4" s="116"/>
      <c r="AI4" s="116"/>
      <c r="AJ4" s="116"/>
      <c r="AK4" s="116"/>
      <c r="AL4" s="118" t="s">
        <v>2</v>
      </c>
      <c r="AM4" s="116"/>
      <c r="AN4" s="116"/>
      <c r="AO4" s="116"/>
      <c r="AP4" s="116"/>
      <c r="AQ4" s="116"/>
      <c r="AR4" s="116"/>
      <c r="AS4" s="116"/>
      <c r="AT4" s="118" t="s">
        <v>230</v>
      </c>
      <c r="AU4" s="116"/>
      <c r="AV4" s="116"/>
      <c r="AW4" s="116"/>
      <c r="AX4" s="116"/>
      <c r="AY4" s="116"/>
      <c r="AZ4" s="116"/>
      <c r="BA4" s="116"/>
      <c r="BB4" s="111"/>
    </row>
    <row r="5" spans="1:54" x14ac:dyDescent="0.3">
      <c r="A5" s="119" t="s">
        <v>3</v>
      </c>
      <c r="B5" s="119" t="s">
        <v>4</v>
      </c>
      <c r="C5" s="119" t="s">
        <v>5</v>
      </c>
      <c r="D5" s="119" t="s">
        <v>6</v>
      </c>
      <c r="E5" s="119" t="s">
        <v>7</v>
      </c>
      <c r="F5" s="119" t="s">
        <v>8</v>
      </c>
      <c r="G5" s="119" t="s">
        <v>9</v>
      </c>
      <c r="H5" s="119" t="s">
        <v>10</v>
      </c>
      <c r="I5" s="119" t="s">
        <v>11</v>
      </c>
      <c r="J5" s="119" t="s">
        <v>12</v>
      </c>
      <c r="K5" s="119" t="s">
        <v>13</v>
      </c>
      <c r="L5" s="119" t="s">
        <v>14</v>
      </c>
      <c r="M5" s="120" t="s">
        <v>15</v>
      </c>
      <c r="N5" s="119" t="s">
        <v>16</v>
      </c>
      <c r="O5" s="119" t="s">
        <v>17</v>
      </c>
      <c r="P5" s="119" t="s">
        <v>18</v>
      </c>
      <c r="Q5" s="119" t="s">
        <v>19</v>
      </c>
      <c r="R5" s="120" t="s">
        <v>20</v>
      </c>
      <c r="S5" s="119" t="s">
        <v>21</v>
      </c>
      <c r="T5" s="119" t="s">
        <v>22</v>
      </c>
      <c r="U5" s="119" t="s">
        <v>23</v>
      </c>
      <c r="V5" s="119" t="s">
        <v>24</v>
      </c>
      <c r="W5" s="119" t="s">
        <v>25</v>
      </c>
      <c r="X5" s="119" t="s">
        <v>26</v>
      </c>
      <c r="Y5" s="119" t="s">
        <v>27</v>
      </c>
      <c r="Z5" s="119" t="s">
        <v>28</v>
      </c>
      <c r="AA5" s="119" t="s">
        <v>29</v>
      </c>
      <c r="AB5" s="119" t="s">
        <v>30</v>
      </c>
      <c r="AC5" s="119" t="s">
        <v>31</v>
      </c>
      <c r="AD5" s="120" t="s">
        <v>694</v>
      </c>
      <c r="AE5" s="119" t="s">
        <v>37</v>
      </c>
      <c r="AF5" s="119" t="s">
        <v>78</v>
      </c>
      <c r="AG5" s="119" t="s">
        <v>79</v>
      </c>
      <c r="AH5" s="119" t="s">
        <v>238</v>
      </c>
      <c r="AI5" s="119" t="s">
        <v>695</v>
      </c>
      <c r="AJ5" s="119" t="s">
        <v>239</v>
      </c>
      <c r="AK5" s="119" t="s">
        <v>39</v>
      </c>
      <c r="AL5" s="120" t="s">
        <v>694</v>
      </c>
      <c r="AM5" s="119" t="s">
        <v>37</v>
      </c>
      <c r="AN5" s="119" t="s">
        <v>78</v>
      </c>
      <c r="AO5" s="119" t="s">
        <v>79</v>
      </c>
      <c r="AP5" s="119" t="s">
        <v>238</v>
      </c>
      <c r="AQ5" s="119" t="s">
        <v>695</v>
      </c>
      <c r="AR5" s="119" t="s">
        <v>239</v>
      </c>
      <c r="AS5" s="119" t="s">
        <v>39</v>
      </c>
      <c r="AT5" s="120" t="s">
        <v>694</v>
      </c>
      <c r="AU5" s="119" t="s">
        <v>37</v>
      </c>
      <c r="AV5" s="119" t="s">
        <v>78</v>
      </c>
      <c r="AW5" s="119" t="s">
        <v>79</v>
      </c>
      <c r="AX5" s="119" t="s">
        <v>238</v>
      </c>
      <c r="AY5" s="119" t="s">
        <v>695</v>
      </c>
      <c r="AZ5" s="119" t="s">
        <v>239</v>
      </c>
      <c r="BA5" s="119" t="s">
        <v>39</v>
      </c>
      <c r="BB5" s="111"/>
    </row>
    <row r="6" spans="1:54" x14ac:dyDescent="0.3">
      <c r="A6" s="1">
        <v>0</v>
      </c>
      <c r="B6" s="1" t="s">
        <v>40</v>
      </c>
      <c r="C6" s="1">
        <v>1200</v>
      </c>
      <c r="D6" s="1">
        <v>5000</v>
      </c>
      <c r="E6" s="1">
        <v>-8.0902630000000002</v>
      </c>
      <c r="F6" s="1">
        <v>-1604684.3482840001</v>
      </c>
      <c r="G6" s="1">
        <v>-1170032.880655</v>
      </c>
      <c r="H6" s="1">
        <v>295.04902299999998</v>
      </c>
      <c r="I6" s="1">
        <v>148.691329</v>
      </c>
      <c r="J6" s="1">
        <v>39.897612000000002</v>
      </c>
      <c r="K6" s="1">
        <v>2.5064160000000002</v>
      </c>
      <c r="L6" s="1">
        <v>1.2750300000000001</v>
      </c>
      <c r="M6" s="111">
        <v>100</v>
      </c>
      <c r="N6" s="1">
        <v>100</v>
      </c>
      <c r="O6" s="1">
        <v>0</v>
      </c>
      <c r="P6" s="1">
        <v>0</v>
      </c>
      <c r="Q6" s="1">
        <v>0</v>
      </c>
      <c r="R6" s="111">
        <v>46.42</v>
      </c>
      <c r="S6" s="1">
        <v>2.94</v>
      </c>
      <c r="T6" s="1">
        <v>14.59</v>
      </c>
      <c r="U6" s="1">
        <v>1.63</v>
      </c>
      <c r="V6" s="1">
        <v>8.1300000000000008</v>
      </c>
      <c r="W6" s="1">
        <v>0.16</v>
      </c>
      <c r="X6" s="1">
        <v>6.1</v>
      </c>
      <c r="Y6" s="1">
        <v>7.97</v>
      </c>
      <c r="Z6" s="1">
        <v>3.73</v>
      </c>
      <c r="AA6" s="1">
        <v>4.26</v>
      </c>
      <c r="AB6" s="1">
        <v>0.75</v>
      </c>
      <c r="AC6" s="1">
        <v>3.32</v>
      </c>
      <c r="AD6" s="11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1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11">
        <f>AD6+AL6</f>
        <v>0</v>
      </c>
      <c r="AU6" s="1">
        <f t="shared" ref="AU6:BA6" si="0">AE6+AM6</f>
        <v>0</v>
      </c>
      <c r="AV6" s="1">
        <f t="shared" si="0"/>
        <v>0</v>
      </c>
      <c r="AW6" s="1">
        <f t="shared" si="0"/>
        <v>0</v>
      </c>
      <c r="AX6" s="1">
        <f t="shared" si="0"/>
        <v>0</v>
      </c>
      <c r="AY6" s="1">
        <f t="shared" si="0"/>
        <v>0</v>
      </c>
      <c r="AZ6" s="1">
        <f t="shared" si="0"/>
        <v>0</v>
      </c>
      <c r="BA6" s="1">
        <f t="shared" si="0"/>
        <v>0</v>
      </c>
      <c r="BB6" s="111"/>
    </row>
    <row r="7" spans="1:54" x14ac:dyDescent="0.3">
      <c r="A7" s="1">
        <v>1</v>
      </c>
      <c r="B7" s="1" t="s">
        <v>40</v>
      </c>
      <c r="C7" s="1">
        <v>1198</v>
      </c>
      <c r="D7" s="1">
        <v>5000</v>
      </c>
      <c r="E7" s="1">
        <v>-8.1147109999999998</v>
      </c>
      <c r="F7" s="1">
        <v>-1604094.4521969999</v>
      </c>
      <c r="G7" s="1">
        <v>-1170330.2598649999</v>
      </c>
      <c r="H7" s="1">
        <v>294.84701899999999</v>
      </c>
      <c r="I7" s="1">
        <v>148.68787699999999</v>
      </c>
      <c r="J7" s="1">
        <v>39.888368</v>
      </c>
      <c r="K7" s="1">
        <v>2.5069970000000001</v>
      </c>
      <c r="L7" s="1">
        <v>1.282106</v>
      </c>
      <c r="M7" s="111">
        <v>100</v>
      </c>
      <c r="N7" s="1">
        <v>100</v>
      </c>
      <c r="O7" s="1">
        <v>0</v>
      </c>
      <c r="P7" s="1">
        <v>0</v>
      </c>
      <c r="Q7" s="1">
        <v>0</v>
      </c>
      <c r="R7" s="111">
        <v>46.42</v>
      </c>
      <c r="S7" s="1">
        <v>2.94</v>
      </c>
      <c r="T7" s="1">
        <v>14.59</v>
      </c>
      <c r="U7" s="1">
        <v>1.63</v>
      </c>
      <c r="V7" s="1">
        <v>8.1300000000000008</v>
      </c>
      <c r="W7" s="1">
        <v>0.16</v>
      </c>
      <c r="X7" s="1">
        <v>6.1</v>
      </c>
      <c r="Y7" s="1">
        <v>7.97</v>
      </c>
      <c r="Z7" s="1">
        <v>3.73</v>
      </c>
      <c r="AA7" s="1">
        <v>4.26</v>
      </c>
      <c r="AB7" s="1">
        <v>0.75</v>
      </c>
      <c r="AC7" s="1">
        <v>3.32</v>
      </c>
      <c r="AD7" s="11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1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11">
        <f t="shared" ref="AT7:AT70" si="1">AD7+AL7</f>
        <v>0</v>
      </c>
      <c r="AU7" s="1">
        <f t="shared" ref="AU7:AU70" si="2">AE7+AM7</f>
        <v>0</v>
      </c>
      <c r="AV7" s="1">
        <f t="shared" ref="AV7:AV70" si="3">AF7+AN7</f>
        <v>0</v>
      </c>
      <c r="AW7" s="1">
        <f t="shared" ref="AW7:AW70" si="4">AG7+AO7</f>
        <v>0</v>
      </c>
      <c r="AX7" s="1">
        <f t="shared" ref="AX7:AX70" si="5">AH7+AP7</f>
        <v>0</v>
      </c>
      <c r="AY7" s="1">
        <f t="shared" ref="AY7:AY70" si="6">AI7+AQ7</f>
        <v>0</v>
      </c>
      <c r="AZ7" s="1">
        <f t="shared" ref="AZ7:AZ70" si="7">AJ7+AR7</f>
        <v>0</v>
      </c>
      <c r="BA7" s="1">
        <f t="shared" ref="BA7:BA70" si="8">AK7+AS7</f>
        <v>0</v>
      </c>
      <c r="BB7" s="111"/>
    </row>
    <row r="8" spans="1:54" x14ac:dyDescent="0.3">
      <c r="A8" s="1">
        <v>2</v>
      </c>
      <c r="B8" s="1" t="s">
        <v>40</v>
      </c>
      <c r="C8" s="1">
        <v>1196</v>
      </c>
      <c r="D8" s="1">
        <v>5000</v>
      </c>
      <c r="E8" s="1">
        <v>-8.1392389999999999</v>
      </c>
      <c r="F8" s="1">
        <v>-1603504.9603870001</v>
      </c>
      <c r="G8" s="1">
        <v>-1170627.632151</v>
      </c>
      <c r="H8" s="1">
        <v>294.644746</v>
      </c>
      <c r="I8" s="1">
        <v>148.684405</v>
      </c>
      <c r="J8" s="1">
        <v>39.879123999999997</v>
      </c>
      <c r="K8" s="1">
        <v>2.5075780000000001</v>
      </c>
      <c r="L8" s="1">
        <v>1.2891999999999999</v>
      </c>
      <c r="M8" s="111">
        <v>100</v>
      </c>
      <c r="N8" s="1">
        <v>100</v>
      </c>
      <c r="O8" s="1">
        <v>0</v>
      </c>
      <c r="P8" s="1">
        <v>0</v>
      </c>
      <c r="Q8" s="1">
        <v>0</v>
      </c>
      <c r="R8" s="111">
        <v>46.42</v>
      </c>
      <c r="S8" s="1">
        <v>2.94</v>
      </c>
      <c r="T8" s="1">
        <v>14.59</v>
      </c>
      <c r="U8" s="1">
        <v>1.63</v>
      </c>
      <c r="V8" s="1">
        <v>8.1300000000000008</v>
      </c>
      <c r="W8" s="1">
        <v>0.16</v>
      </c>
      <c r="X8" s="1">
        <v>6.1</v>
      </c>
      <c r="Y8" s="1">
        <v>7.97</v>
      </c>
      <c r="Z8" s="1">
        <v>3.73</v>
      </c>
      <c r="AA8" s="1">
        <v>4.26</v>
      </c>
      <c r="AB8" s="1">
        <v>0.75</v>
      </c>
      <c r="AC8" s="1">
        <v>3.32</v>
      </c>
      <c r="AD8" s="11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1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11">
        <f t="shared" si="1"/>
        <v>0</v>
      </c>
      <c r="AU8" s="1">
        <f t="shared" si="2"/>
        <v>0</v>
      </c>
      <c r="AV8" s="1">
        <f t="shared" si="3"/>
        <v>0</v>
      </c>
      <c r="AW8" s="1">
        <f t="shared" si="4"/>
        <v>0</v>
      </c>
      <c r="AX8" s="1">
        <f t="shared" si="5"/>
        <v>0</v>
      </c>
      <c r="AY8" s="1">
        <f t="shared" si="6"/>
        <v>0</v>
      </c>
      <c r="AZ8" s="1">
        <f t="shared" si="7"/>
        <v>0</v>
      </c>
      <c r="BA8" s="1">
        <f t="shared" si="8"/>
        <v>0</v>
      </c>
      <c r="BB8" s="111"/>
    </row>
    <row r="9" spans="1:54" x14ac:dyDescent="0.3">
      <c r="A9" s="1">
        <v>3</v>
      </c>
      <c r="B9" s="1" t="s">
        <v>40</v>
      </c>
      <c r="C9" s="1">
        <v>1194</v>
      </c>
      <c r="D9" s="1">
        <v>5000</v>
      </c>
      <c r="E9" s="1">
        <v>-8.1638479999999998</v>
      </c>
      <c r="F9" s="1">
        <v>-1602915.8733949999</v>
      </c>
      <c r="G9" s="1">
        <v>-1170924.9974720001</v>
      </c>
      <c r="H9" s="1">
        <v>294.44220100000001</v>
      </c>
      <c r="I9" s="1">
        <v>148.680913</v>
      </c>
      <c r="J9" s="1">
        <v>39.869880999999999</v>
      </c>
      <c r="K9" s="1">
        <v>2.508159</v>
      </c>
      <c r="L9" s="1">
        <v>1.296314</v>
      </c>
      <c r="M9" s="111">
        <v>100</v>
      </c>
      <c r="N9" s="1">
        <v>100</v>
      </c>
      <c r="O9" s="1">
        <v>0</v>
      </c>
      <c r="P9" s="1">
        <v>0</v>
      </c>
      <c r="Q9" s="1">
        <v>0</v>
      </c>
      <c r="R9" s="111">
        <v>46.42</v>
      </c>
      <c r="S9" s="1">
        <v>2.94</v>
      </c>
      <c r="T9" s="1">
        <v>14.59</v>
      </c>
      <c r="U9" s="1">
        <v>1.63</v>
      </c>
      <c r="V9" s="1">
        <v>8.1300000000000008</v>
      </c>
      <c r="W9" s="1">
        <v>0.16</v>
      </c>
      <c r="X9" s="1">
        <v>6.1</v>
      </c>
      <c r="Y9" s="1">
        <v>7.97</v>
      </c>
      <c r="Z9" s="1">
        <v>3.73</v>
      </c>
      <c r="AA9" s="1">
        <v>4.26</v>
      </c>
      <c r="AB9" s="1">
        <v>0.75</v>
      </c>
      <c r="AC9" s="1">
        <v>3.32</v>
      </c>
      <c r="AD9" s="11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1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11">
        <f t="shared" si="1"/>
        <v>0</v>
      </c>
      <c r="AU9" s="1">
        <f t="shared" si="2"/>
        <v>0</v>
      </c>
      <c r="AV9" s="1">
        <f t="shared" si="3"/>
        <v>0</v>
      </c>
      <c r="AW9" s="1">
        <f t="shared" si="4"/>
        <v>0</v>
      </c>
      <c r="AX9" s="1">
        <f t="shared" si="5"/>
        <v>0</v>
      </c>
      <c r="AY9" s="1">
        <f t="shared" si="6"/>
        <v>0</v>
      </c>
      <c r="AZ9" s="1">
        <f t="shared" si="7"/>
        <v>0</v>
      </c>
      <c r="BA9" s="1">
        <f t="shared" si="8"/>
        <v>0</v>
      </c>
      <c r="BB9" s="111"/>
    </row>
    <row r="10" spans="1:54" x14ac:dyDescent="0.3">
      <c r="A10" s="1">
        <v>4</v>
      </c>
      <c r="B10" s="1" t="s">
        <v>40</v>
      </c>
      <c r="C10" s="1">
        <v>1192</v>
      </c>
      <c r="D10" s="1">
        <v>5000</v>
      </c>
      <c r="E10" s="1">
        <v>-8.1885379999999994</v>
      </c>
      <c r="F10" s="1">
        <v>-1602327.1917620001</v>
      </c>
      <c r="G10" s="1">
        <v>-1171222.3557899999</v>
      </c>
      <c r="H10" s="1">
        <v>294.23938600000002</v>
      </c>
      <c r="I10" s="1">
        <v>148.677401</v>
      </c>
      <c r="J10" s="1">
        <v>39.860636999999997</v>
      </c>
      <c r="K10" s="1">
        <v>2.5087410000000001</v>
      </c>
      <c r="L10" s="1">
        <v>1.3034479999999999</v>
      </c>
      <c r="M10" s="111">
        <v>100</v>
      </c>
      <c r="N10" s="1">
        <v>100</v>
      </c>
      <c r="O10" s="1">
        <v>0</v>
      </c>
      <c r="P10" s="1">
        <v>0</v>
      </c>
      <c r="Q10" s="1">
        <v>0</v>
      </c>
      <c r="R10" s="111">
        <v>46.42</v>
      </c>
      <c r="S10" s="1">
        <v>2.94</v>
      </c>
      <c r="T10" s="1">
        <v>14.59</v>
      </c>
      <c r="U10" s="1">
        <v>1.63</v>
      </c>
      <c r="V10" s="1">
        <v>8.1300000000000008</v>
      </c>
      <c r="W10" s="1">
        <v>0.16</v>
      </c>
      <c r="X10" s="1">
        <v>6.1</v>
      </c>
      <c r="Y10" s="1">
        <v>7.97</v>
      </c>
      <c r="Z10" s="1">
        <v>3.73</v>
      </c>
      <c r="AA10" s="1">
        <v>4.26</v>
      </c>
      <c r="AB10" s="1">
        <v>0.75</v>
      </c>
      <c r="AC10" s="1">
        <v>3.32</v>
      </c>
      <c r="AD10" s="11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1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11">
        <f t="shared" si="1"/>
        <v>0</v>
      </c>
      <c r="AU10" s="1">
        <f t="shared" si="2"/>
        <v>0</v>
      </c>
      <c r="AV10" s="1">
        <f t="shared" si="3"/>
        <v>0</v>
      </c>
      <c r="AW10" s="1">
        <f t="shared" si="4"/>
        <v>0</v>
      </c>
      <c r="AX10" s="1">
        <f t="shared" si="5"/>
        <v>0</v>
      </c>
      <c r="AY10" s="1">
        <f t="shared" si="6"/>
        <v>0</v>
      </c>
      <c r="AZ10" s="1">
        <f t="shared" si="7"/>
        <v>0</v>
      </c>
      <c r="BA10" s="1">
        <f t="shared" si="8"/>
        <v>0</v>
      </c>
      <c r="BB10" s="111"/>
    </row>
    <row r="11" spans="1:54" x14ac:dyDescent="0.3">
      <c r="A11" s="1">
        <v>5</v>
      </c>
      <c r="B11" s="1" t="s">
        <v>40</v>
      </c>
      <c r="C11" s="1">
        <v>1190</v>
      </c>
      <c r="D11" s="1">
        <v>5000</v>
      </c>
      <c r="E11" s="1">
        <v>-8.2133099999999999</v>
      </c>
      <c r="F11" s="1">
        <v>-1601738.916033</v>
      </c>
      <c r="G11" s="1">
        <v>-1171519.707064</v>
      </c>
      <c r="H11" s="1">
        <v>294.03629799999999</v>
      </c>
      <c r="I11" s="1">
        <v>148.673869</v>
      </c>
      <c r="J11" s="1">
        <v>39.851393000000002</v>
      </c>
      <c r="K11" s="1">
        <v>2.5093230000000002</v>
      </c>
      <c r="L11" s="1">
        <v>1.3106009999999999</v>
      </c>
      <c r="M11" s="111">
        <v>100</v>
      </c>
      <c r="N11" s="1">
        <v>100</v>
      </c>
      <c r="O11" s="1">
        <v>0</v>
      </c>
      <c r="P11" s="1">
        <v>0</v>
      </c>
      <c r="Q11" s="1">
        <v>0</v>
      </c>
      <c r="R11" s="111">
        <v>46.42</v>
      </c>
      <c r="S11" s="1">
        <v>2.94</v>
      </c>
      <c r="T11" s="1">
        <v>14.59</v>
      </c>
      <c r="U11" s="1">
        <v>1.63</v>
      </c>
      <c r="V11" s="1">
        <v>8.1300000000000008</v>
      </c>
      <c r="W11" s="1">
        <v>0.16</v>
      </c>
      <c r="X11" s="1">
        <v>6.1</v>
      </c>
      <c r="Y11" s="1">
        <v>7.97</v>
      </c>
      <c r="Z11" s="1">
        <v>3.73</v>
      </c>
      <c r="AA11" s="1">
        <v>4.26</v>
      </c>
      <c r="AB11" s="1">
        <v>0.75</v>
      </c>
      <c r="AC11" s="1">
        <v>3.32</v>
      </c>
      <c r="AD11" s="11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1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11">
        <f t="shared" si="1"/>
        <v>0</v>
      </c>
      <c r="AU11" s="1">
        <f t="shared" si="2"/>
        <v>0</v>
      </c>
      <c r="AV11" s="1">
        <f t="shared" si="3"/>
        <v>0</v>
      </c>
      <c r="AW11" s="1">
        <f t="shared" si="4"/>
        <v>0</v>
      </c>
      <c r="AX11" s="1">
        <f t="shared" si="5"/>
        <v>0</v>
      </c>
      <c r="AY11" s="1">
        <f t="shared" si="6"/>
        <v>0</v>
      </c>
      <c r="AZ11" s="1">
        <f t="shared" si="7"/>
        <v>0</v>
      </c>
      <c r="BA11" s="1">
        <f t="shared" si="8"/>
        <v>0</v>
      </c>
      <c r="BB11" s="111"/>
    </row>
    <row r="12" spans="1:54" x14ac:dyDescent="0.3">
      <c r="A12" s="1">
        <v>6</v>
      </c>
      <c r="B12" s="1" t="s">
        <v>40</v>
      </c>
      <c r="C12" s="1">
        <v>1188</v>
      </c>
      <c r="D12" s="1">
        <v>5000</v>
      </c>
      <c r="E12" s="1">
        <v>-8.2381630000000001</v>
      </c>
      <c r="F12" s="1">
        <v>-1601151.046753</v>
      </c>
      <c r="G12" s="1">
        <v>-1171817.051253</v>
      </c>
      <c r="H12" s="1">
        <v>293.83293700000002</v>
      </c>
      <c r="I12" s="1">
        <v>148.67031700000001</v>
      </c>
      <c r="J12" s="1">
        <v>39.842148999999999</v>
      </c>
      <c r="K12" s="1">
        <v>2.5099049999999998</v>
      </c>
      <c r="L12" s="1">
        <v>1.317774</v>
      </c>
      <c r="M12" s="111">
        <v>100</v>
      </c>
      <c r="N12" s="1">
        <v>100</v>
      </c>
      <c r="O12" s="1">
        <v>0</v>
      </c>
      <c r="P12" s="1">
        <v>0</v>
      </c>
      <c r="Q12" s="1">
        <v>0</v>
      </c>
      <c r="R12" s="111">
        <v>46.42</v>
      </c>
      <c r="S12" s="1">
        <v>2.94</v>
      </c>
      <c r="T12" s="1">
        <v>14.59</v>
      </c>
      <c r="U12" s="1">
        <v>1.63</v>
      </c>
      <c r="V12" s="1">
        <v>8.1300000000000008</v>
      </c>
      <c r="W12" s="1">
        <v>0.16</v>
      </c>
      <c r="X12" s="1">
        <v>6.1</v>
      </c>
      <c r="Y12" s="1">
        <v>7.97</v>
      </c>
      <c r="Z12" s="1">
        <v>3.73</v>
      </c>
      <c r="AA12" s="1">
        <v>4.26</v>
      </c>
      <c r="AB12" s="1">
        <v>0.75</v>
      </c>
      <c r="AC12" s="1">
        <v>3.32</v>
      </c>
      <c r="AD12" s="11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1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11">
        <f t="shared" si="1"/>
        <v>0</v>
      </c>
      <c r="AU12" s="1">
        <f t="shared" si="2"/>
        <v>0</v>
      </c>
      <c r="AV12" s="1">
        <f t="shared" si="3"/>
        <v>0</v>
      </c>
      <c r="AW12" s="1">
        <f t="shared" si="4"/>
        <v>0</v>
      </c>
      <c r="AX12" s="1">
        <f t="shared" si="5"/>
        <v>0</v>
      </c>
      <c r="AY12" s="1">
        <f t="shared" si="6"/>
        <v>0</v>
      </c>
      <c r="AZ12" s="1">
        <f t="shared" si="7"/>
        <v>0</v>
      </c>
      <c r="BA12" s="1">
        <f t="shared" si="8"/>
        <v>0</v>
      </c>
      <c r="BB12" s="111"/>
    </row>
    <row r="13" spans="1:54" x14ac:dyDescent="0.3">
      <c r="A13" s="1">
        <v>7</v>
      </c>
      <c r="B13" s="1" t="s">
        <v>40</v>
      </c>
      <c r="C13" s="1">
        <v>1186</v>
      </c>
      <c r="D13" s="1">
        <v>5000</v>
      </c>
      <c r="E13" s="1">
        <v>-8.2630990000000004</v>
      </c>
      <c r="F13" s="1">
        <v>-1600563.5844690001</v>
      </c>
      <c r="G13" s="1">
        <v>-1172114.3883169999</v>
      </c>
      <c r="H13" s="1">
        <v>293.629302</v>
      </c>
      <c r="I13" s="1">
        <v>148.66674399999999</v>
      </c>
      <c r="J13" s="1">
        <v>39.832904999999997</v>
      </c>
      <c r="K13" s="1">
        <v>2.5104869999999999</v>
      </c>
      <c r="L13" s="1">
        <v>1.3249660000000001</v>
      </c>
      <c r="M13" s="111">
        <v>100</v>
      </c>
      <c r="N13" s="1">
        <v>100</v>
      </c>
      <c r="O13" s="1">
        <v>0</v>
      </c>
      <c r="P13" s="1">
        <v>0</v>
      </c>
      <c r="Q13" s="1">
        <v>0</v>
      </c>
      <c r="R13" s="111">
        <v>46.42</v>
      </c>
      <c r="S13" s="1">
        <v>2.94</v>
      </c>
      <c r="T13" s="1">
        <v>14.59</v>
      </c>
      <c r="U13" s="1">
        <v>1.63</v>
      </c>
      <c r="V13" s="1">
        <v>8.1300000000000008</v>
      </c>
      <c r="W13" s="1">
        <v>0.16</v>
      </c>
      <c r="X13" s="1">
        <v>6.1</v>
      </c>
      <c r="Y13" s="1">
        <v>7.97</v>
      </c>
      <c r="Z13" s="1">
        <v>3.73</v>
      </c>
      <c r="AA13" s="1">
        <v>4.26</v>
      </c>
      <c r="AB13" s="1">
        <v>0.75</v>
      </c>
      <c r="AC13" s="1">
        <v>3.32</v>
      </c>
      <c r="AD13" s="11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1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11">
        <f t="shared" si="1"/>
        <v>0</v>
      </c>
      <c r="AU13" s="1">
        <f t="shared" si="2"/>
        <v>0</v>
      </c>
      <c r="AV13" s="1">
        <f t="shared" si="3"/>
        <v>0</v>
      </c>
      <c r="AW13" s="1">
        <f t="shared" si="4"/>
        <v>0</v>
      </c>
      <c r="AX13" s="1">
        <f t="shared" si="5"/>
        <v>0</v>
      </c>
      <c r="AY13" s="1">
        <f t="shared" si="6"/>
        <v>0</v>
      </c>
      <c r="AZ13" s="1">
        <f t="shared" si="7"/>
        <v>0</v>
      </c>
      <c r="BA13" s="1">
        <f t="shared" si="8"/>
        <v>0</v>
      </c>
      <c r="BB13" s="111"/>
    </row>
    <row r="14" spans="1:54" x14ac:dyDescent="0.3">
      <c r="A14" s="1">
        <v>8</v>
      </c>
      <c r="B14" s="1" t="s">
        <v>40</v>
      </c>
      <c r="C14" s="1">
        <v>1184</v>
      </c>
      <c r="D14" s="1">
        <v>5000</v>
      </c>
      <c r="E14" s="1">
        <v>-8.2881169999999997</v>
      </c>
      <c r="F14" s="1">
        <v>-1599976.5297280001</v>
      </c>
      <c r="G14" s="1">
        <v>-1172411.7182149999</v>
      </c>
      <c r="H14" s="1">
        <v>293.42539299999999</v>
      </c>
      <c r="I14" s="1">
        <v>148.663151</v>
      </c>
      <c r="J14" s="1">
        <v>39.823661999999999</v>
      </c>
      <c r="K14" s="1">
        <v>2.5110700000000001</v>
      </c>
      <c r="L14" s="1">
        <v>1.3321780000000001</v>
      </c>
      <c r="M14" s="111">
        <v>100</v>
      </c>
      <c r="N14" s="1">
        <v>100</v>
      </c>
      <c r="O14" s="1">
        <v>0</v>
      </c>
      <c r="P14" s="1">
        <v>0</v>
      </c>
      <c r="Q14" s="1">
        <v>0</v>
      </c>
      <c r="R14" s="111">
        <v>46.42</v>
      </c>
      <c r="S14" s="1">
        <v>2.94</v>
      </c>
      <c r="T14" s="1">
        <v>14.59</v>
      </c>
      <c r="U14" s="1">
        <v>1.63</v>
      </c>
      <c r="V14" s="1">
        <v>8.1300000000000008</v>
      </c>
      <c r="W14" s="1">
        <v>0.16</v>
      </c>
      <c r="X14" s="1">
        <v>6.1</v>
      </c>
      <c r="Y14" s="1">
        <v>7.97</v>
      </c>
      <c r="Z14" s="1">
        <v>3.73</v>
      </c>
      <c r="AA14" s="1">
        <v>4.26</v>
      </c>
      <c r="AB14" s="1">
        <v>0.75</v>
      </c>
      <c r="AC14" s="1">
        <v>3.32</v>
      </c>
      <c r="AD14" s="11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1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11">
        <f t="shared" si="1"/>
        <v>0</v>
      </c>
      <c r="AU14" s="1">
        <f t="shared" si="2"/>
        <v>0</v>
      </c>
      <c r="AV14" s="1">
        <f t="shared" si="3"/>
        <v>0</v>
      </c>
      <c r="AW14" s="1">
        <f t="shared" si="4"/>
        <v>0</v>
      </c>
      <c r="AX14" s="1">
        <f t="shared" si="5"/>
        <v>0</v>
      </c>
      <c r="AY14" s="1">
        <f t="shared" si="6"/>
        <v>0</v>
      </c>
      <c r="AZ14" s="1">
        <f t="shared" si="7"/>
        <v>0</v>
      </c>
      <c r="BA14" s="1">
        <f t="shared" si="8"/>
        <v>0</v>
      </c>
      <c r="BB14" s="111"/>
    </row>
    <row r="15" spans="1:54" x14ac:dyDescent="0.3">
      <c r="A15" s="1">
        <v>9</v>
      </c>
      <c r="B15" s="1" t="s">
        <v>40</v>
      </c>
      <c r="C15" s="1">
        <v>1182</v>
      </c>
      <c r="D15" s="1">
        <v>5000</v>
      </c>
      <c r="E15" s="1">
        <v>-8.3132180000000009</v>
      </c>
      <c r="F15" s="1">
        <v>-1599389.8830800001</v>
      </c>
      <c r="G15" s="1">
        <v>-1172709.040906</v>
      </c>
      <c r="H15" s="1">
        <v>293.22120899999999</v>
      </c>
      <c r="I15" s="1">
        <v>148.659537</v>
      </c>
      <c r="J15" s="1">
        <v>39.814418000000003</v>
      </c>
      <c r="K15" s="1">
        <v>2.5116529999999999</v>
      </c>
      <c r="L15" s="1">
        <v>1.33941</v>
      </c>
      <c r="M15" s="111">
        <v>100</v>
      </c>
      <c r="N15" s="1">
        <v>100</v>
      </c>
      <c r="O15" s="1">
        <v>0</v>
      </c>
      <c r="P15" s="1">
        <v>0</v>
      </c>
      <c r="Q15" s="1">
        <v>0</v>
      </c>
      <c r="R15" s="111">
        <v>46.42</v>
      </c>
      <c r="S15" s="1">
        <v>2.94</v>
      </c>
      <c r="T15" s="1">
        <v>14.59</v>
      </c>
      <c r="U15" s="1">
        <v>1.63</v>
      </c>
      <c r="V15" s="1">
        <v>8.1300000000000008</v>
      </c>
      <c r="W15" s="1">
        <v>0.16</v>
      </c>
      <c r="X15" s="1">
        <v>6.1</v>
      </c>
      <c r="Y15" s="1">
        <v>7.97</v>
      </c>
      <c r="Z15" s="1">
        <v>3.73</v>
      </c>
      <c r="AA15" s="1">
        <v>4.26</v>
      </c>
      <c r="AB15" s="1">
        <v>0.75</v>
      </c>
      <c r="AC15" s="1">
        <v>3.32</v>
      </c>
      <c r="AD15" s="11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1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11">
        <f t="shared" si="1"/>
        <v>0</v>
      </c>
      <c r="AU15" s="1">
        <f t="shared" si="2"/>
        <v>0</v>
      </c>
      <c r="AV15" s="1">
        <f t="shared" si="3"/>
        <v>0</v>
      </c>
      <c r="AW15" s="1">
        <f t="shared" si="4"/>
        <v>0</v>
      </c>
      <c r="AX15" s="1">
        <f t="shared" si="5"/>
        <v>0</v>
      </c>
      <c r="AY15" s="1">
        <f t="shared" si="6"/>
        <v>0</v>
      </c>
      <c r="AZ15" s="1">
        <f t="shared" si="7"/>
        <v>0</v>
      </c>
      <c r="BA15" s="1">
        <f t="shared" si="8"/>
        <v>0</v>
      </c>
      <c r="BB15" s="111"/>
    </row>
    <row r="16" spans="1:54" x14ac:dyDescent="0.3">
      <c r="A16" s="1">
        <v>10</v>
      </c>
      <c r="B16" s="1" t="s">
        <v>40</v>
      </c>
      <c r="C16" s="1">
        <v>1180</v>
      </c>
      <c r="D16" s="1">
        <v>5000</v>
      </c>
      <c r="E16" s="1">
        <v>-8.3384020000000003</v>
      </c>
      <c r="F16" s="1">
        <v>-1598803.6450759999</v>
      </c>
      <c r="G16" s="1">
        <v>-1173006.35635</v>
      </c>
      <c r="H16" s="1">
        <v>293.016749</v>
      </c>
      <c r="I16" s="1">
        <v>148.655903</v>
      </c>
      <c r="J16" s="1">
        <v>39.805174000000001</v>
      </c>
      <c r="K16" s="1">
        <v>2.5122360000000001</v>
      </c>
      <c r="L16" s="1">
        <v>1.346662</v>
      </c>
      <c r="M16" s="111">
        <v>100</v>
      </c>
      <c r="N16" s="1">
        <v>100</v>
      </c>
      <c r="O16" s="1">
        <v>0</v>
      </c>
      <c r="P16" s="1">
        <v>0</v>
      </c>
      <c r="Q16" s="1">
        <v>0</v>
      </c>
      <c r="R16" s="111">
        <v>46.42</v>
      </c>
      <c r="S16" s="1">
        <v>2.94</v>
      </c>
      <c r="T16" s="1">
        <v>14.59</v>
      </c>
      <c r="U16" s="1">
        <v>1.63</v>
      </c>
      <c r="V16" s="1">
        <v>8.1300000000000008</v>
      </c>
      <c r="W16" s="1">
        <v>0.16</v>
      </c>
      <c r="X16" s="1">
        <v>6.1</v>
      </c>
      <c r="Y16" s="1">
        <v>7.97</v>
      </c>
      <c r="Z16" s="1">
        <v>3.73</v>
      </c>
      <c r="AA16" s="1">
        <v>4.26</v>
      </c>
      <c r="AB16" s="1">
        <v>0.75</v>
      </c>
      <c r="AC16" s="1">
        <v>3.32</v>
      </c>
      <c r="AD16" s="11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1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11">
        <f t="shared" si="1"/>
        <v>0</v>
      </c>
      <c r="AU16" s="1">
        <f t="shared" si="2"/>
        <v>0</v>
      </c>
      <c r="AV16" s="1">
        <f t="shared" si="3"/>
        <v>0</v>
      </c>
      <c r="AW16" s="1">
        <f t="shared" si="4"/>
        <v>0</v>
      </c>
      <c r="AX16" s="1">
        <f t="shared" si="5"/>
        <v>0</v>
      </c>
      <c r="AY16" s="1">
        <f t="shared" si="6"/>
        <v>0</v>
      </c>
      <c r="AZ16" s="1">
        <f t="shared" si="7"/>
        <v>0</v>
      </c>
      <c r="BA16" s="1">
        <f t="shared" si="8"/>
        <v>0</v>
      </c>
      <c r="BB16" s="111"/>
    </row>
    <row r="17" spans="1:54" x14ac:dyDescent="0.3">
      <c r="A17" s="1">
        <v>11</v>
      </c>
      <c r="B17" s="1" t="s">
        <v>40</v>
      </c>
      <c r="C17" s="1">
        <v>1178</v>
      </c>
      <c r="D17" s="1">
        <v>5000</v>
      </c>
      <c r="E17" s="1">
        <v>-8.3636689999999998</v>
      </c>
      <c r="F17" s="1">
        <v>-1598217.8162680001</v>
      </c>
      <c r="G17" s="1">
        <v>-1173303.664506</v>
      </c>
      <c r="H17" s="1">
        <v>292.81201199999998</v>
      </c>
      <c r="I17" s="1">
        <v>148.65224900000001</v>
      </c>
      <c r="J17" s="1">
        <v>39.795929999999998</v>
      </c>
      <c r="K17" s="1">
        <v>2.5128200000000001</v>
      </c>
      <c r="L17" s="1">
        <v>1.353934</v>
      </c>
      <c r="M17" s="111">
        <v>100</v>
      </c>
      <c r="N17" s="1">
        <v>100</v>
      </c>
      <c r="O17" s="1">
        <v>0</v>
      </c>
      <c r="P17" s="1">
        <v>0</v>
      </c>
      <c r="Q17" s="1">
        <v>0</v>
      </c>
      <c r="R17" s="111">
        <v>46.42</v>
      </c>
      <c r="S17" s="1">
        <v>2.94</v>
      </c>
      <c r="T17" s="1">
        <v>14.59</v>
      </c>
      <c r="U17" s="1">
        <v>1.63</v>
      </c>
      <c r="V17" s="1">
        <v>8.1300000000000008</v>
      </c>
      <c r="W17" s="1">
        <v>0.16</v>
      </c>
      <c r="X17" s="1">
        <v>6.1</v>
      </c>
      <c r="Y17" s="1">
        <v>7.97</v>
      </c>
      <c r="Z17" s="1">
        <v>3.73</v>
      </c>
      <c r="AA17" s="1">
        <v>4.26</v>
      </c>
      <c r="AB17" s="1">
        <v>0.75</v>
      </c>
      <c r="AC17" s="1">
        <v>3.32</v>
      </c>
      <c r="AD17" s="11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1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11">
        <f t="shared" si="1"/>
        <v>0</v>
      </c>
      <c r="AU17" s="1">
        <f t="shared" si="2"/>
        <v>0</v>
      </c>
      <c r="AV17" s="1">
        <f t="shared" si="3"/>
        <v>0</v>
      </c>
      <c r="AW17" s="1">
        <f t="shared" si="4"/>
        <v>0</v>
      </c>
      <c r="AX17" s="1">
        <f t="shared" si="5"/>
        <v>0</v>
      </c>
      <c r="AY17" s="1">
        <f t="shared" si="6"/>
        <v>0</v>
      </c>
      <c r="AZ17" s="1">
        <f t="shared" si="7"/>
        <v>0</v>
      </c>
      <c r="BA17" s="1">
        <f t="shared" si="8"/>
        <v>0</v>
      </c>
      <c r="BB17" s="111"/>
    </row>
    <row r="18" spans="1:54" x14ac:dyDescent="0.3">
      <c r="A18" s="1">
        <v>12</v>
      </c>
      <c r="B18" s="1" t="s">
        <v>40</v>
      </c>
      <c r="C18" s="1">
        <v>1176</v>
      </c>
      <c r="D18" s="1">
        <v>5000</v>
      </c>
      <c r="E18" s="1">
        <v>-8.3890209999999996</v>
      </c>
      <c r="F18" s="1">
        <v>-1597632.3972110001</v>
      </c>
      <c r="G18" s="1">
        <v>-1173600.9653320001</v>
      </c>
      <c r="H18" s="1">
        <v>292.60699899999997</v>
      </c>
      <c r="I18" s="1">
        <v>148.648574</v>
      </c>
      <c r="J18" s="1">
        <v>39.786687000000001</v>
      </c>
      <c r="K18" s="1">
        <v>2.513404</v>
      </c>
      <c r="L18" s="1">
        <v>1.3612249999999999</v>
      </c>
      <c r="M18" s="111">
        <v>100</v>
      </c>
      <c r="N18" s="1">
        <v>100</v>
      </c>
      <c r="O18" s="1">
        <v>0</v>
      </c>
      <c r="P18" s="1">
        <v>0</v>
      </c>
      <c r="Q18" s="1">
        <v>0</v>
      </c>
      <c r="R18" s="111">
        <v>46.42</v>
      </c>
      <c r="S18" s="1">
        <v>2.94</v>
      </c>
      <c r="T18" s="1">
        <v>14.59</v>
      </c>
      <c r="U18" s="1">
        <v>1.63</v>
      </c>
      <c r="V18" s="1">
        <v>8.1300000000000008</v>
      </c>
      <c r="W18" s="1">
        <v>0.16</v>
      </c>
      <c r="X18" s="1">
        <v>6.1</v>
      </c>
      <c r="Y18" s="1">
        <v>7.97</v>
      </c>
      <c r="Z18" s="1">
        <v>3.73</v>
      </c>
      <c r="AA18" s="1">
        <v>4.26</v>
      </c>
      <c r="AB18" s="1">
        <v>0.75</v>
      </c>
      <c r="AC18" s="1">
        <v>3.32</v>
      </c>
      <c r="AD18" s="11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1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11">
        <f t="shared" si="1"/>
        <v>0</v>
      </c>
      <c r="AU18" s="1">
        <f t="shared" si="2"/>
        <v>0</v>
      </c>
      <c r="AV18" s="1">
        <f t="shared" si="3"/>
        <v>0</v>
      </c>
      <c r="AW18" s="1">
        <f t="shared" si="4"/>
        <v>0</v>
      </c>
      <c r="AX18" s="1">
        <f t="shared" si="5"/>
        <v>0</v>
      </c>
      <c r="AY18" s="1">
        <f t="shared" si="6"/>
        <v>0</v>
      </c>
      <c r="AZ18" s="1">
        <f t="shared" si="7"/>
        <v>0</v>
      </c>
      <c r="BA18" s="1">
        <f t="shared" si="8"/>
        <v>0</v>
      </c>
      <c r="BB18" s="111"/>
    </row>
    <row r="19" spans="1:54" x14ac:dyDescent="0.3">
      <c r="A19" s="1">
        <v>13</v>
      </c>
      <c r="B19" s="1" t="s">
        <v>40</v>
      </c>
      <c r="C19" s="1">
        <v>1174</v>
      </c>
      <c r="D19" s="1">
        <v>5000</v>
      </c>
      <c r="E19" s="1">
        <v>-8.4144559999999995</v>
      </c>
      <c r="F19" s="1">
        <v>-1597047.38846</v>
      </c>
      <c r="G19" s="1">
        <v>-1173898.2587880001</v>
      </c>
      <c r="H19" s="1">
        <v>292.40170699999999</v>
      </c>
      <c r="I19" s="1">
        <v>148.64487800000001</v>
      </c>
      <c r="J19" s="1">
        <v>39.777442999999998</v>
      </c>
      <c r="K19" s="1">
        <v>2.5139879999999999</v>
      </c>
      <c r="L19" s="1">
        <v>1.3685369999999999</v>
      </c>
      <c r="M19" s="111">
        <v>100</v>
      </c>
      <c r="N19" s="1">
        <v>100</v>
      </c>
      <c r="O19" s="1">
        <v>0</v>
      </c>
      <c r="P19" s="1">
        <v>0</v>
      </c>
      <c r="Q19" s="1">
        <v>0</v>
      </c>
      <c r="R19" s="111">
        <v>46.42</v>
      </c>
      <c r="S19" s="1">
        <v>2.94</v>
      </c>
      <c r="T19" s="1">
        <v>14.59</v>
      </c>
      <c r="U19" s="1">
        <v>1.63</v>
      </c>
      <c r="V19" s="1">
        <v>8.1300000000000008</v>
      </c>
      <c r="W19" s="1">
        <v>0.16</v>
      </c>
      <c r="X19" s="1">
        <v>6.1</v>
      </c>
      <c r="Y19" s="1">
        <v>7.97</v>
      </c>
      <c r="Z19" s="1">
        <v>3.73</v>
      </c>
      <c r="AA19" s="1">
        <v>4.26</v>
      </c>
      <c r="AB19" s="1">
        <v>0.75</v>
      </c>
      <c r="AC19" s="1">
        <v>3.32</v>
      </c>
      <c r="AD19" s="11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1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11">
        <f t="shared" si="1"/>
        <v>0</v>
      </c>
      <c r="AU19" s="1">
        <f t="shared" si="2"/>
        <v>0</v>
      </c>
      <c r="AV19" s="1">
        <f t="shared" si="3"/>
        <v>0</v>
      </c>
      <c r="AW19" s="1">
        <f t="shared" si="4"/>
        <v>0</v>
      </c>
      <c r="AX19" s="1">
        <f t="shared" si="5"/>
        <v>0</v>
      </c>
      <c r="AY19" s="1">
        <f t="shared" si="6"/>
        <v>0</v>
      </c>
      <c r="AZ19" s="1">
        <f t="shared" si="7"/>
        <v>0</v>
      </c>
      <c r="BA19" s="1">
        <f t="shared" si="8"/>
        <v>0</v>
      </c>
      <c r="BB19" s="111"/>
    </row>
    <row r="20" spans="1:54" x14ac:dyDescent="0.3">
      <c r="A20" s="1">
        <v>14</v>
      </c>
      <c r="B20" s="1" t="s">
        <v>40</v>
      </c>
      <c r="C20" s="1">
        <v>1172</v>
      </c>
      <c r="D20" s="1">
        <v>5000</v>
      </c>
      <c r="E20" s="1">
        <v>-8.4399770000000007</v>
      </c>
      <c r="F20" s="1">
        <v>-1596462.790571</v>
      </c>
      <c r="G20" s="1">
        <v>-1174195.544831</v>
      </c>
      <c r="H20" s="1">
        <v>292.19613600000002</v>
      </c>
      <c r="I20" s="1">
        <v>148.64116200000001</v>
      </c>
      <c r="J20" s="1">
        <v>39.768199000000003</v>
      </c>
      <c r="K20" s="1">
        <v>2.5145719999999998</v>
      </c>
      <c r="L20" s="1">
        <v>1.3758699999999999</v>
      </c>
      <c r="M20" s="111">
        <v>100</v>
      </c>
      <c r="N20" s="1">
        <v>100</v>
      </c>
      <c r="O20" s="1">
        <v>0</v>
      </c>
      <c r="P20" s="1">
        <v>0</v>
      </c>
      <c r="Q20" s="1">
        <v>0</v>
      </c>
      <c r="R20" s="111">
        <v>46.42</v>
      </c>
      <c r="S20" s="1">
        <v>2.94</v>
      </c>
      <c r="T20" s="1">
        <v>14.59</v>
      </c>
      <c r="U20" s="1">
        <v>1.63</v>
      </c>
      <c r="V20" s="1">
        <v>8.1300000000000008</v>
      </c>
      <c r="W20" s="1">
        <v>0.16</v>
      </c>
      <c r="X20" s="1">
        <v>6.1</v>
      </c>
      <c r="Y20" s="1">
        <v>7.97</v>
      </c>
      <c r="Z20" s="1">
        <v>3.73</v>
      </c>
      <c r="AA20" s="1">
        <v>4.26</v>
      </c>
      <c r="AB20" s="1">
        <v>0.75</v>
      </c>
      <c r="AC20" s="1">
        <v>3.32</v>
      </c>
      <c r="AD20" s="11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1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11">
        <f t="shared" si="1"/>
        <v>0</v>
      </c>
      <c r="AU20" s="1">
        <f t="shared" si="2"/>
        <v>0</v>
      </c>
      <c r="AV20" s="1">
        <f t="shared" si="3"/>
        <v>0</v>
      </c>
      <c r="AW20" s="1">
        <f t="shared" si="4"/>
        <v>0</v>
      </c>
      <c r="AX20" s="1">
        <f t="shared" si="5"/>
        <v>0</v>
      </c>
      <c r="AY20" s="1">
        <f t="shared" si="6"/>
        <v>0</v>
      </c>
      <c r="AZ20" s="1">
        <f t="shared" si="7"/>
        <v>0</v>
      </c>
      <c r="BA20" s="1">
        <f t="shared" si="8"/>
        <v>0</v>
      </c>
      <c r="BB20" s="111"/>
    </row>
    <row r="21" spans="1:54" x14ac:dyDescent="0.3">
      <c r="A21" s="1">
        <v>15</v>
      </c>
      <c r="B21" s="1" t="s">
        <v>40</v>
      </c>
      <c r="C21" s="1">
        <v>1170</v>
      </c>
      <c r="D21" s="1">
        <v>5000</v>
      </c>
      <c r="E21" s="1">
        <v>-8.4655819999999995</v>
      </c>
      <c r="F21" s="1">
        <v>-1595878.6041029999</v>
      </c>
      <c r="G21" s="1">
        <v>-1174492.823421</v>
      </c>
      <c r="H21" s="1">
        <v>291.99028600000003</v>
      </c>
      <c r="I21" s="1">
        <v>148.63742500000001</v>
      </c>
      <c r="J21" s="1">
        <v>39.758955</v>
      </c>
      <c r="K21" s="1">
        <v>2.5151569999999999</v>
      </c>
      <c r="L21" s="1">
        <v>1.383222</v>
      </c>
      <c r="M21" s="111">
        <v>100</v>
      </c>
      <c r="N21" s="1">
        <v>100</v>
      </c>
      <c r="O21" s="1">
        <v>0</v>
      </c>
      <c r="P21" s="1">
        <v>0</v>
      </c>
      <c r="Q21" s="1">
        <v>0</v>
      </c>
      <c r="R21" s="111">
        <v>46.42</v>
      </c>
      <c r="S21" s="1">
        <v>2.94</v>
      </c>
      <c r="T21" s="1">
        <v>14.59</v>
      </c>
      <c r="U21" s="1">
        <v>1.63</v>
      </c>
      <c r="V21" s="1">
        <v>8.1300000000000008</v>
      </c>
      <c r="W21" s="1">
        <v>0.16</v>
      </c>
      <c r="X21" s="1">
        <v>6.1</v>
      </c>
      <c r="Y21" s="1">
        <v>7.97</v>
      </c>
      <c r="Z21" s="1">
        <v>3.73</v>
      </c>
      <c r="AA21" s="1">
        <v>4.26</v>
      </c>
      <c r="AB21" s="1">
        <v>0.75</v>
      </c>
      <c r="AC21" s="1">
        <v>3.32</v>
      </c>
      <c r="AD21" s="11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1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11">
        <f t="shared" si="1"/>
        <v>0</v>
      </c>
      <c r="AU21" s="1">
        <f t="shared" si="2"/>
        <v>0</v>
      </c>
      <c r="AV21" s="1">
        <f t="shared" si="3"/>
        <v>0</v>
      </c>
      <c r="AW21" s="1">
        <f t="shared" si="4"/>
        <v>0</v>
      </c>
      <c r="AX21" s="1">
        <f t="shared" si="5"/>
        <v>0</v>
      </c>
      <c r="AY21" s="1">
        <f t="shared" si="6"/>
        <v>0</v>
      </c>
      <c r="AZ21" s="1">
        <f t="shared" si="7"/>
        <v>0</v>
      </c>
      <c r="BA21" s="1">
        <f t="shared" si="8"/>
        <v>0</v>
      </c>
      <c r="BB21" s="111"/>
    </row>
    <row r="22" spans="1:54" x14ac:dyDescent="0.3">
      <c r="A22" s="1">
        <v>16</v>
      </c>
      <c r="B22" s="1" t="s">
        <v>40</v>
      </c>
      <c r="C22" s="1">
        <v>1168</v>
      </c>
      <c r="D22" s="1">
        <v>5000</v>
      </c>
      <c r="E22" s="1">
        <v>-8.4912729999999996</v>
      </c>
      <c r="F22" s="1">
        <v>-1595294.8296149999</v>
      </c>
      <c r="G22" s="1">
        <v>-1174790.094515</v>
      </c>
      <c r="H22" s="1">
        <v>291.784155</v>
      </c>
      <c r="I22" s="1">
        <v>148.63366600000001</v>
      </c>
      <c r="J22" s="1">
        <v>39.749710999999998</v>
      </c>
      <c r="K22" s="1">
        <v>2.5157419999999999</v>
      </c>
      <c r="L22" s="1">
        <v>1.390595</v>
      </c>
      <c r="M22" s="111">
        <v>100</v>
      </c>
      <c r="N22" s="1">
        <v>100</v>
      </c>
      <c r="O22" s="1">
        <v>0</v>
      </c>
      <c r="P22" s="1">
        <v>0</v>
      </c>
      <c r="Q22" s="1">
        <v>0</v>
      </c>
      <c r="R22" s="111">
        <v>46.42</v>
      </c>
      <c r="S22" s="1">
        <v>2.94</v>
      </c>
      <c r="T22" s="1">
        <v>14.59</v>
      </c>
      <c r="U22" s="1">
        <v>1.63</v>
      </c>
      <c r="V22" s="1">
        <v>8.1300000000000008</v>
      </c>
      <c r="W22" s="1">
        <v>0.16</v>
      </c>
      <c r="X22" s="1">
        <v>6.1</v>
      </c>
      <c r="Y22" s="1">
        <v>7.97</v>
      </c>
      <c r="Z22" s="1">
        <v>3.73</v>
      </c>
      <c r="AA22" s="1">
        <v>4.26</v>
      </c>
      <c r="AB22" s="1">
        <v>0.75</v>
      </c>
      <c r="AC22" s="1">
        <v>3.32</v>
      </c>
      <c r="AD22" s="11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1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11">
        <f t="shared" si="1"/>
        <v>0</v>
      </c>
      <c r="AU22" s="1">
        <f t="shared" si="2"/>
        <v>0</v>
      </c>
      <c r="AV22" s="1">
        <f t="shared" si="3"/>
        <v>0</v>
      </c>
      <c r="AW22" s="1">
        <f t="shared" si="4"/>
        <v>0</v>
      </c>
      <c r="AX22" s="1">
        <f t="shared" si="5"/>
        <v>0</v>
      </c>
      <c r="AY22" s="1">
        <f t="shared" si="6"/>
        <v>0</v>
      </c>
      <c r="AZ22" s="1">
        <f t="shared" si="7"/>
        <v>0</v>
      </c>
      <c r="BA22" s="1">
        <f t="shared" si="8"/>
        <v>0</v>
      </c>
      <c r="BB22" s="111"/>
    </row>
    <row r="23" spans="1:54" x14ac:dyDescent="0.3">
      <c r="A23" s="1">
        <v>17</v>
      </c>
      <c r="B23" s="1" t="s">
        <v>40</v>
      </c>
      <c r="C23" s="1">
        <v>1166</v>
      </c>
      <c r="D23" s="1">
        <v>5000</v>
      </c>
      <c r="E23" s="1">
        <v>-8.5170499999999993</v>
      </c>
      <c r="F23" s="1">
        <v>-1594711.4676699999</v>
      </c>
      <c r="G23" s="1">
        <v>-1175087.3580720001</v>
      </c>
      <c r="H23" s="1">
        <v>291.577744</v>
      </c>
      <c r="I23" s="1">
        <v>148.629887</v>
      </c>
      <c r="J23" s="1">
        <v>39.740468</v>
      </c>
      <c r="K23" s="1">
        <v>2.516327</v>
      </c>
      <c r="L23" s="1">
        <v>1.3979889999999999</v>
      </c>
      <c r="M23" s="111">
        <v>100</v>
      </c>
      <c r="N23" s="1">
        <v>100</v>
      </c>
      <c r="O23" s="1">
        <v>0</v>
      </c>
      <c r="P23" s="1">
        <v>0</v>
      </c>
      <c r="Q23" s="1">
        <v>0</v>
      </c>
      <c r="R23" s="111">
        <v>46.42</v>
      </c>
      <c r="S23" s="1">
        <v>2.94</v>
      </c>
      <c r="T23" s="1">
        <v>14.59</v>
      </c>
      <c r="U23" s="1">
        <v>1.63</v>
      </c>
      <c r="V23" s="1">
        <v>8.1300000000000008</v>
      </c>
      <c r="W23" s="1">
        <v>0.16</v>
      </c>
      <c r="X23" s="1">
        <v>6.1</v>
      </c>
      <c r="Y23" s="1">
        <v>7.97</v>
      </c>
      <c r="Z23" s="1">
        <v>3.73</v>
      </c>
      <c r="AA23" s="1">
        <v>4.26</v>
      </c>
      <c r="AB23" s="1">
        <v>0.75</v>
      </c>
      <c r="AC23" s="1">
        <v>3.32</v>
      </c>
      <c r="AD23" s="11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1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11">
        <f t="shared" si="1"/>
        <v>0</v>
      </c>
      <c r="AU23" s="1">
        <f t="shared" si="2"/>
        <v>0</v>
      </c>
      <c r="AV23" s="1">
        <f t="shared" si="3"/>
        <v>0</v>
      </c>
      <c r="AW23" s="1">
        <f t="shared" si="4"/>
        <v>0</v>
      </c>
      <c r="AX23" s="1">
        <f t="shared" si="5"/>
        <v>0</v>
      </c>
      <c r="AY23" s="1">
        <f t="shared" si="6"/>
        <v>0</v>
      </c>
      <c r="AZ23" s="1">
        <f t="shared" si="7"/>
        <v>0</v>
      </c>
      <c r="BA23" s="1">
        <f t="shared" si="8"/>
        <v>0</v>
      </c>
      <c r="BB23" s="111"/>
    </row>
    <row r="24" spans="1:54" x14ac:dyDescent="0.3">
      <c r="A24" s="1">
        <v>18</v>
      </c>
      <c r="B24" s="1" t="s">
        <v>40</v>
      </c>
      <c r="C24" s="1">
        <v>1164</v>
      </c>
      <c r="D24" s="1">
        <v>5000</v>
      </c>
      <c r="E24" s="1">
        <v>-8.5429119999999994</v>
      </c>
      <c r="F24" s="1">
        <v>-1594128.5188289999</v>
      </c>
      <c r="G24" s="1">
        <v>-1175384.614051</v>
      </c>
      <c r="H24" s="1">
        <v>291.37105000000003</v>
      </c>
      <c r="I24" s="1">
        <v>148.62608800000001</v>
      </c>
      <c r="J24" s="1">
        <v>39.731223999999997</v>
      </c>
      <c r="K24" s="1">
        <v>2.516912</v>
      </c>
      <c r="L24" s="1">
        <v>1.405403</v>
      </c>
      <c r="M24" s="111">
        <v>100</v>
      </c>
      <c r="N24" s="1">
        <v>100</v>
      </c>
      <c r="O24" s="1">
        <v>0</v>
      </c>
      <c r="P24" s="1">
        <v>0</v>
      </c>
      <c r="Q24" s="1">
        <v>0</v>
      </c>
      <c r="R24" s="111">
        <v>46.42</v>
      </c>
      <c r="S24" s="1">
        <v>2.94</v>
      </c>
      <c r="T24" s="1">
        <v>14.59</v>
      </c>
      <c r="U24" s="1">
        <v>1.63</v>
      </c>
      <c r="V24" s="1">
        <v>8.1300000000000008</v>
      </c>
      <c r="W24" s="1">
        <v>0.16</v>
      </c>
      <c r="X24" s="1">
        <v>6.1</v>
      </c>
      <c r="Y24" s="1">
        <v>7.97</v>
      </c>
      <c r="Z24" s="1">
        <v>3.73</v>
      </c>
      <c r="AA24" s="1">
        <v>4.26</v>
      </c>
      <c r="AB24" s="1">
        <v>0.75</v>
      </c>
      <c r="AC24" s="1">
        <v>3.32</v>
      </c>
      <c r="AD24" s="11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1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11">
        <f t="shared" si="1"/>
        <v>0</v>
      </c>
      <c r="AU24" s="1">
        <f t="shared" si="2"/>
        <v>0</v>
      </c>
      <c r="AV24" s="1">
        <f t="shared" si="3"/>
        <v>0</v>
      </c>
      <c r="AW24" s="1">
        <f t="shared" si="4"/>
        <v>0</v>
      </c>
      <c r="AX24" s="1">
        <f t="shared" si="5"/>
        <v>0</v>
      </c>
      <c r="AY24" s="1">
        <f t="shared" si="6"/>
        <v>0</v>
      </c>
      <c r="AZ24" s="1">
        <f t="shared" si="7"/>
        <v>0</v>
      </c>
      <c r="BA24" s="1">
        <f t="shared" si="8"/>
        <v>0</v>
      </c>
      <c r="BB24" s="111"/>
    </row>
    <row r="25" spans="1:54" x14ac:dyDescent="0.3">
      <c r="A25" s="1">
        <v>19</v>
      </c>
      <c r="B25" s="1" t="s">
        <v>40</v>
      </c>
      <c r="C25" s="1">
        <v>1162</v>
      </c>
      <c r="D25" s="1">
        <v>5000</v>
      </c>
      <c r="E25" s="1">
        <v>-8.5688619999999993</v>
      </c>
      <c r="F25" s="1">
        <v>-1593545.9836569999</v>
      </c>
      <c r="G25" s="1">
        <v>-1175681.8624090001</v>
      </c>
      <c r="H25" s="1">
        <v>291.16407400000003</v>
      </c>
      <c r="I25" s="1">
        <v>148.62226699999999</v>
      </c>
      <c r="J25" s="1">
        <v>39.721980000000002</v>
      </c>
      <c r="K25" s="1">
        <v>2.5174979999999998</v>
      </c>
      <c r="L25" s="1">
        <v>1.4128369999999999</v>
      </c>
      <c r="M25" s="111">
        <v>100</v>
      </c>
      <c r="N25" s="1">
        <v>100</v>
      </c>
      <c r="O25" s="1">
        <v>0</v>
      </c>
      <c r="P25" s="1">
        <v>0</v>
      </c>
      <c r="Q25" s="1">
        <v>0</v>
      </c>
      <c r="R25" s="111">
        <v>46.42</v>
      </c>
      <c r="S25" s="1">
        <v>2.94</v>
      </c>
      <c r="T25" s="1">
        <v>14.59</v>
      </c>
      <c r="U25" s="1">
        <v>1.63</v>
      </c>
      <c r="V25" s="1">
        <v>8.1300000000000008</v>
      </c>
      <c r="W25" s="1">
        <v>0.16</v>
      </c>
      <c r="X25" s="1">
        <v>6.1</v>
      </c>
      <c r="Y25" s="1">
        <v>7.97</v>
      </c>
      <c r="Z25" s="1">
        <v>3.73</v>
      </c>
      <c r="AA25" s="1">
        <v>4.26</v>
      </c>
      <c r="AB25" s="1">
        <v>0.75</v>
      </c>
      <c r="AC25" s="1">
        <v>3.32</v>
      </c>
      <c r="AD25" s="11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1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11">
        <f t="shared" si="1"/>
        <v>0</v>
      </c>
      <c r="AU25" s="1">
        <f t="shared" si="2"/>
        <v>0</v>
      </c>
      <c r="AV25" s="1">
        <f t="shared" si="3"/>
        <v>0</v>
      </c>
      <c r="AW25" s="1">
        <f t="shared" si="4"/>
        <v>0</v>
      </c>
      <c r="AX25" s="1">
        <f t="shared" si="5"/>
        <v>0</v>
      </c>
      <c r="AY25" s="1">
        <f t="shared" si="6"/>
        <v>0</v>
      </c>
      <c r="AZ25" s="1">
        <f t="shared" si="7"/>
        <v>0</v>
      </c>
      <c r="BA25" s="1">
        <f t="shared" si="8"/>
        <v>0</v>
      </c>
      <c r="BB25" s="111"/>
    </row>
    <row r="26" spans="1:54" x14ac:dyDescent="0.3">
      <c r="A26" s="1">
        <v>20</v>
      </c>
      <c r="B26" s="1" t="s">
        <v>40</v>
      </c>
      <c r="C26" s="1">
        <v>1160</v>
      </c>
      <c r="D26" s="1">
        <v>5000</v>
      </c>
      <c r="E26" s="1">
        <v>-8.5948980000000006</v>
      </c>
      <c r="F26" s="1">
        <v>-1592963.8627210001</v>
      </c>
      <c r="G26" s="1">
        <v>-1175979.103103</v>
      </c>
      <c r="H26" s="1">
        <v>290.95681500000001</v>
      </c>
      <c r="I26" s="1">
        <v>148.618424</v>
      </c>
      <c r="J26" s="1">
        <v>39.712736</v>
      </c>
      <c r="K26" s="1">
        <v>2.518084</v>
      </c>
      <c r="L26" s="1">
        <v>1.420293</v>
      </c>
      <c r="M26" s="111">
        <v>100</v>
      </c>
      <c r="N26" s="1">
        <v>100</v>
      </c>
      <c r="O26" s="1">
        <v>0</v>
      </c>
      <c r="P26" s="1">
        <v>0</v>
      </c>
      <c r="Q26" s="1">
        <v>0</v>
      </c>
      <c r="R26" s="111">
        <v>46.42</v>
      </c>
      <c r="S26" s="1">
        <v>2.94</v>
      </c>
      <c r="T26" s="1">
        <v>14.59</v>
      </c>
      <c r="U26" s="1">
        <v>1.63</v>
      </c>
      <c r="V26" s="1">
        <v>8.1300000000000008</v>
      </c>
      <c r="W26" s="1">
        <v>0.16</v>
      </c>
      <c r="X26" s="1">
        <v>6.1</v>
      </c>
      <c r="Y26" s="1">
        <v>7.97</v>
      </c>
      <c r="Z26" s="1">
        <v>3.73</v>
      </c>
      <c r="AA26" s="1">
        <v>4.26</v>
      </c>
      <c r="AB26" s="1">
        <v>0.75</v>
      </c>
      <c r="AC26" s="1">
        <v>3.32</v>
      </c>
      <c r="AD26" s="11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1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11">
        <f t="shared" si="1"/>
        <v>0</v>
      </c>
      <c r="AU26" s="1">
        <f t="shared" si="2"/>
        <v>0</v>
      </c>
      <c r="AV26" s="1">
        <f t="shared" si="3"/>
        <v>0</v>
      </c>
      <c r="AW26" s="1">
        <f t="shared" si="4"/>
        <v>0</v>
      </c>
      <c r="AX26" s="1">
        <f t="shared" si="5"/>
        <v>0</v>
      </c>
      <c r="AY26" s="1">
        <f t="shared" si="6"/>
        <v>0</v>
      </c>
      <c r="AZ26" s="1">
        <f t="shared" si="7"/>
        <v>0</v>
      </c>
      <c r="BA26" s="1">
        <f t="shared" si="8"/>
        <v>0</v>
      </c>
      <c r="BB26" s="111"/>
    </row>
    <row r="27" spans="1:54" x14ac:dyDescent="0.3">
      <c r="A27" s="1">
        <v>21</v>
      </c>
      <c r="B27" s="1" t="s">
        <v>40</v>
      </c>
      <c r="C27" s="1">
        <v>1158</v>
      </c>
      <c r="D27" s="1">
        <v>5000</v>
      </c>
      <c r="E27" s="1">
        <v>-8.621022</v>
      </c>
      <c r="F27" s="1">
        <v>-1592382.156586</v>
      </c>
      <c r="G27" s="1">
        <v>-1176276.3360919999</v>
      </c>
      <c r="H27" s="1">
        <v>290.74927200000002</v>
      </c>
      <c r="I27" s="1">
        <v>148.61456100000001</v>
      </c>
      <c r="J27" s="1">
        <v>39.703491999999997</v>
      </c>
      <c r="K27" s="1">
        <v>2.5186700000000002</v>
      </c>
      <c r="L27" s="1">
        <v>1.4277690000000001</v>
      </c>
      <c r="M27" s="111">
        <v>100</v>
      </c>
      <c r="N27" s="1">
        <v>100</v>
      </c>
      <c r="O27" s="1">
        <v>0</v>
      </c>
      <c r="P27" s="1">
        <v>0</v>
      </c>
      <c r="Q27" s="1">
        <v>0</v>
      </c>
      <c r="R27" s="111">
        <v>46.42</v>
      </c>
      <c r="S27" s="1">
        <v>2.94</v>
      </c>
      <c r="T27" s="1">
        <v>14.59</v>
      </c>
      <c r="U27" s="1">
        <v>1.63</v>
      </c>
      <c r="V27" s="1">
        <v>8.1300000000000008</v>
      </c>
      <c r="W27" s="1">
        <v>0.16</v>
      </c>
      <c r="X27" s="1">
        <v>6.1</v>
      </c>
      <c r="Y27" s="1">
        <v>7.97</v>
      </c>
      <c r="Z27" s="1">
        <v>3.73</v>
      </c>
      <c r="AA27" s="1">
        <v>4.26</v>
      </c>
      <c r="AB27" s="1">
        <v>0.75</v>
      </c>
      <c r="AC27" s="1">
        <v>3.32</v>
      </c>
      <c r="AD27" s="11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1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11">
        <f t="shared" si="1"/>
        <v>0</v>
      </c>
      <c r="AU27" s="1">
        <f t="shared" si="2"/>
        <v>0</v>
      </c>
      <c r="AV27" s="1">
        <f t="shared" si="3"/>
        <v>0</v>
      </c>
      <c r="AW27" s="1">
        <f t="shared" si="4"/>
        <v>0</v>
      </c>
      <c r="AX27" s="1">
        <f t="shared" si="5"/>
        <v>0</v>
      </c>
      <c r="AY27" s="1">
        <f t="shared" si="6"/>
        <v>0</v>
      </c>
      <c r="AZ27" s="1">
        <f t="shared" si="7"/>
        <v>0</v>
      </c>
      <c r="BA27" s="1">
        <f t="shared" si="8"/>
        <v>0</v>
      </c>
      <c r="BB27" s="111"/>
    </row>
    <row r="28" spans="1:54" x14ac:dyDescent="0.3">
      <c r="A28" s="1">
        <v>22</v>
      </c>
      <c r="B28" s="1" t="s">
        <v>40</v>
      </c>
      <c r="C28" s="1">
        <v>1156</v>
      </c>
      <c r="D28" s="1">
        <v>5000</v>
      </c>
      <c r="E28" s="1">
        <v>-8.6472329999999999</v>
      </c>
      <c r="F28" s="1">
        <v>-1591800.865823</v>
      </c>
      <c r="G28" s="1">
        <v>-1176573.561333</v>
      </c>
      <c r="H28" s="1">
        <v>290.54144400000001</v>
      </c>
      <c r="I28" s="1">
        <v>148.61067700000001</v>
      </c>
      <c r="J28" s="1">
        <v>39.694248999999999</v>
      </c>
      <c r="K28" s="1">
        <v>2.5192570000000001</v>
      </c>
      <c r="L28" s="1">
        <v>1.4352659999999999</v>
      </c>
      <c r="M28" s="111">
        <v>100</v>
      </c>
      <c r="N28" s="1">
        <v>100</v>
      </c>
      <c r="O28" s="1">
        <v>0</v>
      </c>
      <c r="P28" s="1">
        <v>0</v>
      </c>
      <c r="Q28" s="1">
        <v>0</v>
      </c>
      <c r="R28" s="111">
        <v>46.42</v>
      </c>
      <c r="S28" s="1">
        <v>2.94</v>
      </c>
      <c r="T28" s="1">
        <v>14.59</v>
      </c>
      <c r="U28" s="1">
        <v>1.63</v>
      </c>
      <c r="V28" s="1">
        <v>8.1300000000000008</v>
      </c>
      <c r="W28" s="1">
        <v>0.16</v>
      </c>
      <c r="X28" s="1">
        <v>6.1</v>
      </c>
      <c r="Y28" s="1">
        <v>7.97</v>
      </c>
      <c r="Z28" s="1">
        <v>3.73</v>
      </c>
      <c r="AA28" s="1">
        <v>4.26</v>
      </c>
      <c r="AB28" s="1">
        <v>0.75</v>
      </c>
      <c r="AC28" s="1">
        <v>3.32</v>
      </c>
      <c r="AD28" s="11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1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11">
        <f t="shared" si="1"/>
        <v>0</v>
      </c>
      <c r="AU28" s="1">
        <f t="shared" si="2"/>
        <v>0</v>
      </c>
      <c r="AV28" s="1">
        <f t="shared" si="3"/>
        <v>0</v>
      </c>
      <c r="AW28" s="1">
        <f t="shared" si="4"/>
        <v>0</v>
      </c>
      <c r="AX28" s="1">
        <f t="shared" si="5"/>
        <v>0</v>
      </c>
      <c r="AY28" s="1">
        <f t="shared" si="6"/>
        <v>0</v>
      </c>
      <c r="AZ28" s="1">
        <f t="shared" si="7"/>
        <v>0</v>
      </c>
      <c r="BA28" s="1">
        <f t="shared" si="8"/>
        <v>0</v>
      </c>
      <c r="BB28" s="111"/>
    </row>
    <row r="29" spans="1:54" x14ac:dyDescent="0.3">
      <c r="A29" s="1">
        <v>23</v>
      </c>
      <c r="B29" s="1" t="s">
        <v>40</v>
      </c>
      <c r="C29" s="1">
        <v>1154</v>
      </c>
      <c r="D29" s="1">
        <v>5000</v>
      </c>
      <c r="E29" s="1">
        <v>-8.6735319999999998</v>
      </c>
      <c r="F29" s="1">
        <v>-1591219.9910009999</v>
      </c>
      <c r="G29" s="1">
        <v>-1176870.7787840001</v>
      </c>
      <c r="H29" s="1">
        <v>290.33332999999999</v>
      </c>
      <c r="I29" s="1">
        <v>148.60677100000001</v>
      </c>
      <c r="J29" s="1">
        <v>39.685004999999997</v>
      </c>
      <c r="K29" s="1">
        <v>2.5198429999999998</v>
      </c>
      <c r="L29" s="1">
        <v>1.442785</v>
      </c>
      <c r="M29" s="111">
        <v>100</v>
      </c>
      <c r="N29" s="1">
        <v>100</v>
      </c>
      <c r="O29" s="1">
        <v>0</v>
      </c>
      <c r="P29" s="1">
        <v>0</v>
      </c>
      <c r="Q29" s="1">
        <v>0</v>
      </c>
      <c r="R29" s="111">
        <v>46.42</v>
      </c>
      <c r="S29" s="1">
        <v>2.94</v>
      </c>
      <c r="T29" s="1">
        <v>14.59</v>
      </c>
      <c r="U29" s="1">
        <v>1.63</v>
      </c>
      <c r="V29" s="1">
        <v>8.1300000000000008</v>
      </c>
      <c r="W29" s="1">
        <v>0.16</v>
      </c>
      <c r="X29" s="1">
        <v>6.1</v>
      </c>
      <c r="Y29" s="1">
        <v>7.97</v>
      </c>
      <c r="Z29" s="1">
        <v>3.73</v>
      </c>
      <c r="AA29" s="1">
        <v>4.26</v>
      </c>
      <c r="AB29" s="1">
        <v>0.75</v>
      </c>
      <c r="AC29" s="1">
        <v>3.32</v>
      </c>
      <c r="AD29" s="11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1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11">
        <f t="shared" si="1"/>
        <v>0</v>
      </c>
      <c r="AU29" s="1">
        <f t="shared" si="2"/>
        <v>0</v>
      </c>
      <c r="AV29" s="1">
        <f t="shared" si="3"/>
        <v>0</v>
      </c>
      <c r="AW29" s="1">
        <f t="shared" si="4"/>
        <v>0</v>
      </c>
      <c r="AX29" s="1">
        <f t="shared" si="5"/>
        <v>0</v>
      </c>
      <c r="AY29" s="1">
        <f t="shared" si="6"/>
        <v>0</v>
      </c>
      <c r="AZ29" s="1">
        <f t="shared" si="7"/>
        <v>0</v>
      </c>
      <c r="BA29" s="1">
        <f t="shared" si="8"/>
        <v>0</v>
      </c>
      <c r="BB29" s="111"/>
    </row>
    <row r="30" spans="1:54" x14ac:dyDescent="0.3">
      <c r="A30" s="1">
        <v>24</v>
      </c>
      <c r="B30" s="1" t="s">
        <v>40</v>
      </c>
      <c r="C30" s="1">
        <v>1152</v>
      </c>
      <c r="D30" s="1">
        <v>5000</v>
      </c>
      <c r="E30" s="1">
        <v>-8.6999200000000005</v>
      </c>
      <c r="F30" s="1">
        <v>-1590639.532693</v>
      </c>
      <c r="G30" s="1">
        <v>-1177167.9884019999</v>
      </c>
      <c r="H30" s="1">
        <v>290.12493000000001</v>
      </c>
      <c r="I30" s="1">
        <v>148.602844</v>
      </c>
      <c r="J30" s="1">
        <v>39.675761000000001</v>
      </c>
      <c r="K30" s="1">
        <v>2.5204309999999999</v>
      </c>
      <c r="L30" s="1">
        <v>1.4503239999999999</v>
      </c>
      <c r="M30" s="111">
        <v>100</v>
      </c>
      <c r="N30" s="1">
        <v>100</v>
      </c>
      <c r="O30" s="1">
        <v>0</v>
      </c>
      <c r="P30" s="1">
        <v>0</v>
      </c>
      <c r="Q30" s="1">
        <v>0</v>
      </c>
      <c r="R30" s="111">
        <v>46.42</v>
      </c>
      <c r="S30" s="1">
        <v>2.94</v>
      </c>
      <c r="T30" s="1">
        <v>14.59</v>
      </c>
      <c r="U30" s="1">
        <v>1.63</v>
      </c>
      <c r="V30" s="1">
        <v>8.1300000000000008</v>
      </c>
      <c r="W30" s="1">
        <v>0.16</v>
      </c>
      <c r="X30" s="1">
        <v>6.1</v>
      </c>
      <c r="Y30" s="1">
        <v>7.97</v>
      </c>
      <c r="Z30" s="1">
        <v>3.73</v>
      </c>
      <c r="AA30" s="1">
        <v>4.26</v>
      </c>
      <c r="AB30" s="1">
        <v>0.75</v>
      </c>
      <c r="AC30" s="1">
        <v>3.32</v>
      </c>
      <c r="AD30" s="11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1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11">
        <f t="shared" si="1"/>
        <v>0</v>
      </c>
      <c r="AU30" s="1">
        <f t="shared" si="2"/>
        <v>0</v>
      </c>
      <c r="AV30" s="1">
        <f t="shared" si="3"/>
        <v>0</v>
      </c>
      <c r="AW30" s="1">
        <f t="shared" si="4"/>
        <v>0</v>
      </c>
      <c r="AX30" s="1">
        <f t="shared" si="5"/>
        <v>0</v>
      </c>
      <c r="AY30" s="1">
        <f t="shared" si="6"/>
        <v>0</v>
      </c>
      <c r="AZ30" s="1">
        <f t="shared" si="7"/>
        <v>0</v>
      </c>
      <c r="BA30" s="1">
        <f t="shared" si="8"/>
        <v>0</v>
      </c>
      <c r="BB30" s="111"/>
    </row>
    <row r="31" spans="1:54" x14ac:dyDescent="0.3">
      <c r="A31" s="1">
        <v>25</v>
      </c>
      <c r="B31" s="1" t="s">
        <v>40</v>
      </c>
      <c r="C31" s="1">
        <v>1150</v>
      </c>
      <c r="D31" s="1">
        <v>5000</v>
      </c>
      <c r="E31" s="1">
        <v>-8.7263970000000004</v>
      </c>
      <c r="F31" s="1">
        <v>-1590059.491472</v>
      </c>
      <c r="G31" s="1">
        <v>-1177465.1901449999</v>
      </c>
      <c r="H31" s="1">
        <v>289.91624300000001</v>
      </c>
      <c r="I31" s="1">
        <v>148.598895</v>
      </c>
      <c r="J31" s="1">
        <v>39.666516999999999</v>
      </c>
      <c r="K31" s="1">
        <v>2.5210180000000002</v>
      </c>
      <c r="L31" s="1">
        <v>1.457884</v>
      </c>
      <c r="M31" s="111">
        <v>100</v>
      </c>
      <c r="N31" s="1">
        <v>100</v>
      </c>
      <c r="O31" s="1">
        <v>0</v>
      </c>
      <c r="P31" s="1">
        <v>0</v>
      </c>
      <c r="Q31" s="1">
        <v>0</v>
      </c>
      <c r="R31" s="111">
        <v>46.42</v>
      </c>
      <c r="S31" s="1">
        <v>2.94</v>
      </c>
      <c r="T31" s="1">
        <v>14.59</v>
      </c>
      <c r="U31" s="1">
        <v>1.63</v>
      </c>
      <c r="V31" s="1">
        <v>8.1300000000000008</v>
      </c>
      <c r="W31" s="1">
        <v>0.16</v>
      </c>
      <c r="X31" s="1">
        <v>6.1</v>
      </c>
      <c r="Y31" s="1">
        <v>7.97</v>
      </c>
      <c r="Z31" s="1">
        <v>3.73</v>
      </c>
      <c r="AA31" s="1">
        <v>4.26</v>
      </c>
      <c r="AB31" s="1">
        <v>0.75</v>
      </c>
      <c r="AC31" s="1">
        <v>3.32</v>
      </c>
      <c r="AD31" s="11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1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11">
        <f t="shared" si="1"/>
        <v>0</v>
      </c>
      <c r="AU31" s="1">
        <f t="shared" si="2"/>
        <v>0</v>
      </c>
      <c r="AV31" s="1">
        <f t="shared" si="3"/>
        <v>0</v>
      </c>
      <c r="AW31" s="1">
        <f t="shared" si="4"/>
        <v>0</v>
      </c>
      <c r="AX31" s="1">
        <f t="shared" si="5"/>
        <v>0</v>
      </c>
      <c r="AY31" s="1">
        <f t="shared" si="6"/>
        <v>0</v>
      </c>
      <c r="AZ31" s="1">
        <f t="shared" si="7"/>
        <v>0</v>
      </c>
      <c r="BA31" s="1">
        <f t="shared" si="8"/>
        <v>0</v>
      </c>
      <c r="BB31" s="111"/>
    </row>
    <row r="32" spans="1:54" x14ac:dyDescent="0.3">
      <c r="A32" s="1">
        <v>26</v>
      </c>
      <c r="B32" s="1" t="s">
        <v>40</v>
      </c>
      <c r="C32" s="1">
        <v>1148</v>
      </c>
      <c r="D32" s="1">
        <v>5000</v>
      </c>
      <c r="E32" s="1">
        <v>-8.7529629999999994</v>
      </c>
      <c r="F32" s="1">
        <v>-1589479.8679130001</v>
      </c>
      <c r="G32" s="1">
        <v>-1177762.3839680001</v>
      </c>
      <c r="H32" s="1">
        <v>289.707268</v>
      </c>
      <c r="I32" s="1">
        <v>148.59492499999999</v>
      </c>
      <c r="J32" s="1">
        <v>39.657274000000001</v>
      </c>
      <c r="K32" s="1">
        <v>2.5216059999999998</v>
      </c>
      <c r="L32" s="1">
        <v>1.4654659999999999</v>
      </c>
      <c r="M32" s="111">
        <v>100</v>
      </c>
      <c r="N32" s="1">
        <v>100</v>
      </c>
      <c r="O32" s="1">
        <v>0</v>
      </c>
      <c r="P32" s="1">
        <v>0</v>
      </c>
      <c r="Q32" s="1">
        <v>0</v>
      </c>
      <c r="R32" s="111">
        <v>46.42</v>
      </c>
      <c r="S32" s="1">
        <v>2.94</v>
      </c>
      <c r="T32" s="1">
        <v>14.59</v>
      </c>
      <c r="U32" s="1">
        <v>1.63</v>
      </c>
      <c r="V32" s="1">
        <v>8.1300000000000008</v>
      </c>
      <c r="W32" s="1">
        <v>0.16</v>
      </c>
      <c r="X32" s="1">
        <v>6.1</v>
      </c>
      <c r="Y32" s="1">
        <v>7.97</v>
      </c>
      <c r="Z32" s="1">
        <v>3.73</v>
      </c>
      <c r="AA32" s="1">
        <v>4.26</v>
      </c>
      <c r="AB32" s="1">
        <v>0.75</v>
      </c>
      <c r="AC32" s="1">
        <v>3.32</v>
      </c>
      <c r="AD32" s="11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1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11">
        <f t="shared" si="1"/>
        <v>0</v>
      </c>
      <c r="AU32" s="1">
        <f t="shared" si="2"/>
        <v>0</v>
      </c>
      <c r="AV32" s="1">
        <f t="shared" si="3"/>
        <v>0</v>
      </c>
      <c r="AW32" s="1">
        <f t="shared" si="4"/>
        <v>0</v>
      </c>
      <c r="AX32" s="1">
        <f t="shared" si="5"/>
        <v>0</v>
      </c>
      <c r="AY32" s="1">
        <f t="shared" si="6"/>
        <v>0</v>
      </c>
      <c r="AZ32" s="1">
        <f t="shared" si="7"/>
        <v>0</v>
      </c>
      <c r="BA32" s="1">
        <f t="shared" si="8"/>
        <v>0</v>
      </c>
      <c r="BB32" s="111"/>
    </row>
    <row r="33" spans="1:54" x14ac:dyDescent="0.3">
      <c r="A33" s="1">
        <v>27</v>
      </c>
      <c r="B33" s="1" t="s">
        <v>40</v>
      </c>
      <c r="C33" s="1">
        <v>1146</v>
      </c>
      <c r="D33" s="1">
        <v>5000</v>
      </c>
      <c r="E33" s="1">
        <v>-8.7796179999999993</v>
      </c>
      <c r="F33" s="1">
        <v>-1588900.6625920001</v>
      </c>
      <c r="G33" s="1">
        <v>-1178059.5698289999</v>
      </c>
      <c r="H33" s="1">
        <v>289.49800399999998</v>
      </c>
      <c r="I33" s="1">
        <v>148.59093300000001</v>
      </c>
      <c r="J33" s="1">
        <v>39.648029999999999</v>
      </c>
      <c r="K33" s="1">
        <v>2.5221930000000001</v>
      </c>
      <c r="L33" s="1">
        <v>1.473069</v>
      </c>
      <c r="M33" s="111">
        <v>100</v>
      </c>
      <c r="N33" s="1">
        <v>100</v>
      </c>
      <c r="O33" s="1">
        <v>0</v>
      </c>
      <c r="P33" s="1">
        <v>0</v>
      </c>
      <c r="Q33" s="1">
        <v>0</v>
      </c>
      <c r="R33" s="111">
        <v>46.42</v>
      </c>
      <c r="S33" s="1">
        <v>2.94</v>
      </c>
      <c r="T33" s="1">
        <v>14.59</v>
      </c>
      <c r="U33" s="1">
        <v>1.63</v>
      </c>
      <c r="V33" s="1">
        <v>8.1300000000000008</v>
      </c>
      <c r="W33" s="1">
        <v>0.16</v>
      </c>
      <c r="X33" s="1">
        <v>6.1</v>
      </c>
      <c r="Y33" s="1">
        <v>7.97</v>
      </c>
      <c r="Z33" s="1">
        <v>3.73</v>
      </c>
      <c r="AA33" s="1">
        <v>4.26</v>
      </c>
      <c r="AB33" s="1">
        <v>0.75</v>
      </c>
      <c r="AC33" s="1">
        <v>3.32</v>
      </c>
      <c r="AD33" s="11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1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11">
        <f t="shared" si="1"/>
        <v>0</v>
      </c>
      <c r="AU33" s="1">
        <f t="shared" si="2"/>
        <v>0</v>
      </c>
      <c r="AV33" s="1">
        <f t="shared" si="3"/>
        <v>0</v>
      </c>
      <c r="AW33" s="1">
        <f t="shared" si="4"/>
        <v>0</v>
      </c>
      <c r="AX33" s="1">
        <f t="shared" si="5"/>
        <v>0</v>
      </c>
      <c r="AY33" s="1">
        <f t="shared" si="6"/>
        <v>0</v>
      </c>
      <c r="AZ33" s="1">
        <f t="shared" si="7"/>
        <v>0</v>
      </c>
      <c r="BA33" s="1">
        <f t="shared" si="8"/>
        <v>0</v>
      </c>
      <c r="BB33" s="111"/>
    </row>
    <row r="34" spans="1:54" x14ac:dyDescent="0.3">
      <c r="A34" s="1">
        <v>28</v>
      </c>
      <c r="B34" s="1" t="s">
        <v>40</v>
      </c>
      <c r="C34" s="1">
        <v>1144</v>
      </c>
      <c r="D34" s="1">
        <v>5000</v>
      </c>
      <c r="E34" s="1">
        <v>-8.8063640000000003</v>
      </c>
      <c r="F34" s="1">
        <v>-1588321.8760879999</v>
      </c>
      <c r="G34" s="1">
        <v>-1178356.7476860001</v>
      </c>
      <c r="H34" s="1">
        <v>289.28845100000001</v>
      </c>
      <c r="I34" s="1">
        <v>148.58691999999999</v>
      </c>
      <c r="J34" s="1">
        <v>39.638786000000003</v>
      </c>
      <c r="K34" s="1">
        <v>2.5227819999999999</v>
      </c>
      <c r="L34" s="1">
        <v>1.480694</v>
      </c>
      <c r="M34" s="111">
        <v>100</v>
      </c>
      <c r="N34" s="1">
        <v>100</v>
      </c>
      <c r="O34" s="1">
        <v>0</v>
      </c>
      <c r="P34" s="1">
        <v>0</v>
      </c>
      <c r="Q34" s="1">
        <v>0</v>
      </c>
      <c r="R34" s="111">
        <v>46.42</v>
      </c>
      <c r="S34" s="1">
        <v>2.94</v>
      </c>
      <c r="T34" s="1">
        <v>14.59</v>
      </c>
      <c r="U34" s="1">
        <v>1.63</v>
      </c>
      <c r="V34" s="1">
        <v>8.1300000000000008</v>
      </c>
      <c r="W34" s="1">
        <v>0.16</v>
      </c>
      <c r="X34" s="1">
        <v>6.1</v>
      </c>
      <c r="Y34" s="1">
        <v>7.97</v>
      </c>
      <c r="Z34" s="1">
        <v>3.73</v>
      </c>
      <c r="AA34" s="1">
        <v>4.26</v>
      </c>
      <c r="AB34" s="1">
        <v>0.75</v>
      </c>
      <c r="AC34" s="1">
        <v>3.32</v>
      </c>
      <c r="AD34" s="11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1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11">
        <f t="shared" si="1"/>
        <v>0</v>
      </c>
      <c r="AU34" s="1">
        <f t="shared" si="2"/>
        <v>0</v>
      </c>
      <c r="AV34" s="1">
        <f t="shared" si="3"/>
        <v>0</v>
      </c>
      <c r="AW34" s="1">
        <f t="shared" si="4"/>
        <v>0</v>
      </c>
      <c r="AX34" s="1">
        <f t="shared" si="5"/>
        <v>0</v>
      </c>
      <c r="AY34" s="1">
        <f t="shared" si="6"/>
        <v>0</v>
      </c>
      <c r="AZ34" s="1">
        <f t="shared" si="7"/>
        <v>0</v>
      </c>
      <c r="BA34" s="1">
        <f t="shared" si="8"/>
        <v>0</v>
      </c>
      <c r="BB34" s="111"/>
    </row>
    <row r="35" spans="1:54" x14ac:dyDescent="0.3">
      <c r="A35" s="1">
        <v>29</v>
      </c>
      <c r="B35" s="1" t="s">
        <v>40</v>
      </c>
      <c r="C35" s="1">
        <v>1142</v>
      </c>
      <c r="D35" s="1">
        <v>5000</v>
      </c>
      <c r="E35" s="1">
        <v>-8.8331999999999997</v>
      </c>
      <c r="F35" s="1">
        <v>-1587743.5089809999</v>
      </c>
      <c r="G35" s="1">
        <v>-1178653.9174939999</v>
      </c>
      <c r="H35" s="1">
        <v>289.07860799999997</v>
      </c>
      <c r="I35" s="1">
        <v>148.582885</v>
      </c>
      <c r="J35" s="1">
        <v>39.629542000000001</v>
      </c>
      <c r="K35" s="1">
        <v>2.5233699999999999</v>
      </c>
      <c r="L35" s="1">
        <v>1.48834</v>
      </c>
      <c r="M35" s="111">
        <v>100</v>
      </c>
      <c r="N35" s="1">
        <v>100</v>
      </c>
      <c r="O35" s="1">
        <v>0</v>
      </c>
      <c r="P35" s="1">
        <v>0</v>
      </c>
      <c r="Q35" s="1">
        <v>0</v>
      </c>
      <c r="R35" s="111">
        <v>46.42</v>
      </c>
      <c r="S35" s="1">
        <v>2.94</v>
      </c>
      <c r="T35" s="1">
        <v>14.59</v>
      </c>
      <c r="U35" s="1">
        <v>1.63</v>
      </c>
      <c r="V35" s="1">
        <v>8.1300000000000008</v>
      </c>
      <c r="W35" s="1">
        <v>0.16</v>
      </c>
      <c r="X35" s="1">
        <v>6.1</v>
      </c>
      <c r="Y35" s="1">
        <v>7.97</v>
      </c>
      <c r="Z35" s="1">
        <v>3.73</v>
      </c>
      <c r="AA35" s="1">
        <v>4.26</v>
      </c>
      <c r="AB35" s="1">
        <v>0.75</v>
      </c>
      <c r="AC35" s="1">
        <v>3.32</v>
      </c>
      <c r="AD35" s="11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1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11">
        <f t="shared" si="1"/>
        <v>0</v>
      </c>
      <c r="AU35" s="1">
        <f t="shared" si="2"/>
        <v>0</v>
      </c>
      <c r="AV35" s="1">
        <f t="shared" si="3"/>
        <v>0</v>
      </c>
      <c r="AW35" s="1">
        <f t="shared" si="4"/>
        <v>0</v>
      </c>
      <c r="AX35" s="1">
        <f t="shared" si="5"/>
        <v>0</v>
      </c>
      <c r="AY35" s="1">
        <f t="shared" si="6"/>
        <v>0</v>
      </c>
      <c r="AZ35" s="1">
        <f t="shared" si="7"/>
        <v>0</v>
      </c>
      <c r="BA35" s="1">
        <f t="shared" si="8"/>
        <v>0</v>
      </c>
      <c r="BB35" s="111"/>
    </row>
    <row r="36" spans="1:54" x14ac:dyDescent="0.3">
      <c r="A36" s="1">
        <v>30</v>
      </c>
      <c r="B36" s="1" t="s">
        <v>40</v>
      </c>
      <c r="C36" s="1">
        <v>1140</v>
      </c>
      <c r="D36" s="1">
        <v>5000</v>
      </c>
      <c r="E36" s="1">
        <v>-8.8601270000000003</v>
      </c>
      <c r="F36" s="1">
        <v>-1587165.561852</v>
      </c>
      <c r="G36" s="1">
        <v>-1178951.0792100001</v>
      </c>
      <c r="H36" s="1">
        <v>288.86847299999999</v>
      </c>
      <c r="I36" s="1">
        <v>148.57882799999999</v>
      </c>
      <c r="J36" s="1">
        <v>39.620297999999998</v>
      </c>
      <c r="K36" s="1">
        <v>2.5239590000000001</v>
      </c>
      <c r="L36" s="1">
        <v>1.496008</v>
      </c>
      <c r="M36" s="111">
        <v>100</v>
      </c>
      <c r="N36" s="1">
        <v>100</v>
      </c>
      <c r="O36" s="1">
        <v>0</v>
      </c>
      <c r="P36" s="1">
        <v>0</v>
      </c>
      <c r="Q36" s="1">
        <v>0</v>
      </c>
      <c r="R36" s="111">
        <v>46.42</v>
      </c>
      <c r="S36" s="1">
        <v>2.94</v>
      </c>
      <c r="T36" s="1">
        <v>14.59</v>
      </c>
      <c r="U36" s="1">
        <v>1.63</v>
      </c>
      <c r="V36" s="1">
        <v>8.1300000000000008</v>
      </c>
      <c r="W36" s="1">
        <v>0.16</v>
      </c>
      <c r="X36" s="1">
        <v>6.1</v>
      </c>
      <c r="Y36" s="1">
        <v>7.97</v>
      </c>
      <c r="Z36" s="1">
        <v>3.73</v>
      </c>
      <c r="AA36" s="1">
        <v>4.26</v>
      </c>
      <c r="AB36" s="1">
        <v>0.75</v>
      </c>
      <c r="AC36" s="1">
        <v>3.32</v>
      </c>
      <c r="AD36" s="11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1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11">
        <f t="shared" si="1"/>
        <v>0</v>
      </c>
      <c r="AU36" s="1">
        <f t="shared" si="2"/>
        <v>0</v>
      </c>
      <c r="AV36" s="1">
        <f t="shared" si="3"/>
        <v>0</v>
      </c>
      <c r="AW36" s="1">
        <f t="shared" si="4"/>
        <v>0</v>
      </c>
      <c r="AX36" s="1">
        <f t="shared" si="5"/>
        <v>0</v>
      </c>
      <c r="AY36" s="1">
        <f t="shared" si="6"/>
        <v>0</v>
      </c>
      <c r="AZ36" s="1">
        <f t="shared" si="7"/>
        <v>0</v>
      </c>
      <c r="BA36" s="1">
        <f t="shared" si="8"/>
        <v>0</v>
      </c>
      <c r="BB36" s="111"/>
    </row>
    <row r="37" spans="1:54" x14ac:dyDescent="0.3">
      <c r="A37" s="1">
        <v>31</v>
      </c>
      <c r="B37" s="1" t="s">
        <v>40</v>
      </c>
      <c r="C37" s="1">
        <v>1138</v>
      </c>
      <c r="D37" s="1">
        <v>5000</v>
      </c>
      <c r="E37" s="1">
        <v>-8.8871450000000003</v>
      </c>
      <c r="F37" s="1">
        <v>-1586588.035284</v>
      </c>
      <c r="G37" s="1">
        <v>-1179248.232791</v>
      </c>
      <c r="H37" s="1">
        <v>288.65804700000001</v>
      </c>
      <c r="I37" s="1">
        <v>148.574749</v>
      </c>
      <c r="J37" s="1">
        <v>39.611055</v>
      </c>
      <c r="K37" s="1">
        <v>2.5245479999999998</v>
      </c>
      <c r="L37" s="1">
        <v>1.503698</v>
      </c>
      <c r="M37" s="111">
        <v>100</v>
      </c>
      <c r="N37" s="1">
        <v>100</v>
      </c>
      <c r="O37" s="1">
        <v>0</v>
      </c>
      <c r="P37" s="1">
        <v>0</v>
      </c>
      <c r="Q37" s="1">
        <v>0</v>
      </c>
      <c r="R37" s="111">
        <v>46.42</v>
      </c>
      <c r="S37" s="1">
        <v>2.94</v>
      </c>
      <c r="T37" s="1">
        <v>14.59</v>
      </c>
      <c r="U37" s="1">
        <v>1.63</v>
      </c>
      <c r="V37" s="1">
        <v>8.1300000000000008</v>
      </c>
      <c r="W37" s="1">
        <v>0.16</v>
      </c>
      <c r="X37" s="1">
        <v>6.1</v>
      </c>
      <c r="Y37" s="1">
        <v>7.97</v>
      </c>
      <c r="Z37" s="1">
        <v>3.73</v>
      </c>
      <c r="AA37" s="1">
        <v>4.26</v>
      </c>
      <c r="AB37" s="1">
        <v>0.75</v>
      </c>
      <c r="AC37" s="1">
        <v>3.32</v>
      </c>
      <c r="AD37" s="11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1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11">
        <f t="shared" si="1"/>
        <v>0</v>
      </c>
      <c r="AU37" s="1">
        <f t="shared" si="2"/>
        <v>0</v>
      </c>
      <c r="AV37" s="1">
        <f t="shared" si="3"/>
        <v>0</v>
      </c>
      <c r="AW37" s="1">
        <f t="shared" si="4"/>
        <v>0</v>
      </c>
      <c r="AX37" s="1">
        <f t="shared" si="5"/>
        <v>0</v>
      </c>
      <c r="AY37" s="1">
        <f t="shared" si="6"/>
        <v>0</v>
      </c>
      <c r="AZ37" s="1">
        <f t="shared" si="7"/>
        <v>0</v>
      </c>
      <c r="BA37" s="1">
        <f t="shared" si="8"/>
        <v>0</v>
      </c>
      <c r="BB37" s="111"/>
    </row>
    <row r="38" spans="1:54" x14ac:dyDescent="0.3">
      <c r="A38" s="1">
        <v>32</v>
      </c>
      <c r="B38" s="1" t="s">
        <v>40</v>
      </c>
      <c r="C38" s="1">
        <v>1136</v>
      </c>
      <c r="D38" s="1">
        <v>5000</v>
      </c>
      <c r="E38" s="1">
        <v>-8.9142550000000007</v>
      </c>
      <c r="F38" s="1">
        <v>-1586010.929861</v>
      </c>
      <c r="G38" s="1">
        <v>-1179545.3781920001</v>
      </c>
      <c r="H38" s="1">
        <v>288.44732800000003</v>
      </c>
      <c r="I38" s="1">
        <v>148.570649</v>
      </c>
      <c r="J38" s="1">
        <v>39.601810999999998</v>
      </c>
      <c r="K38" s="1">
        <v>2.525137</v>
      </c>
      <c r="L38" s="1">
        <v>1.511409</v>
      </c>
      <c r="M38" s="111">
        <v>100</v>
      </c>
      <c r="N38" s="1">
        <v>100</v>
      </c>
      <c r="O38" s="1">
        <v>0</v>
      </c>
      <c r="P38" s="1">
        <v>0</v>
      </c>
      <c r="Q38" s="1">
        <v>0</v>
      </c>
      <c r="R38" s="111">
        <v>46.42</v>
      </c>
      <c r="S38" s="1">
        <v>2.94</v>
      </c>
      <c r="T38" s="1">
        <v>14.59</v>
      </c>
      <c r="U38" s="1">
        <v>1.63</v>
      </c>
      <c r="V38" s="1">
        <v>8.1300000000000008</v>
      </c>
      <c r="W38" s="1">
        <v>0.16</v>
      </c>
      <c r="X38" s="1">
        <v>6.1</v>
      </c>
      <c r="Y38" s="1">
        <v>7.97</v>
      </c>
      <c r="Z38" s="1">
        <v>3.73</v>
      </c>
      <c r="AA38" s="1">
        <v>4.26</v>
      </c>
      <c r="AB38" s="1">
        <v>0.75</v>
      </c>
      <c r="AC38" s="1">
        <v>3.32</v>
      </c>
      <c r="AD38" s="11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1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11">
        <f t="shared" si="1"/>
        <v>0</v>
      </c>
      <c r="AU38" s="1">
        <f t="shared" si="2"/>
        <v>0</v>
      </c>
      <c r="AV38" s="1">
        <f t="shared" si="3"/>
        <v>0</v>
      </c>
      <c r="AW38" s="1">
        <f t="shared" si="4"/>
        <v>0</v>
      </c>
      <c r="AX38" s="1">
        <f t="shared" si="5"/>
        <v>0</v>
      </c>
      <c r="AY38" s="1">
        <f t="shared" si="6"/>
        <v>0</v>
      </c>
      <c r="AZ38" s="1">
        <f t="shared" si="7"/>
        <v>0</v>
      </c>
      <c r="BA38" s="1">
        <f t="shared" si="8"/>
        <v>0</v>
      </c>
      <c r="BB38" s="111"/>
    </row>
    <row r="39" spans="1:54" x14ac:dyDescent="0.3">
      <c r="A39" s="1">
        <v>33</v>
      </c>
      <c r="B39" s="1" t="s">
        <v>40</v>
      </c>
      <c r="C39" s="1">
        <v>1134</v>
      </c>
      <c r="D39" s="1">
        <v>5000</v>
      </c>
      <c r="E39" s="1">
        <v>-8.9414569999999998</v>
      </c>
      <c r="F39" s="1">
        <v>-1585434.2461689999</v>
      </c>
      <c r="G39" s="1">
        <v>-1179842.5153699999</v>
      </c>
      <c r="H39" s="1">
        <v>288.23631499999999</v>
      </c>
      <c r="I39" s="1">
        <v>148.56652600000001</v>
      </c>
      <c r="J39" s="1">
        <v>39.592567000000003</v>
      </c>
      <c r="K39" s="1">
        <v>2.5257269999999998</v>
      </c>
      <c r="L39" s="1">
        <v>1.519142</v>
      </c>
      <c r="M39" s="111">
        <v>100</v>
      </c>
      <c r="N39" s="1">
        <v>100</v>
      </c>
      <c r="O39" s="1">
        <v>0</v>
      </c>
      <c r="P39" s="1">
        <v>0</v>
      </c>
      <c r="Q39" s="1">
        <v>0</v>
      </c>
      <c r="R39" s="111">
        <v>46.42</v>
      </c>
      <c r="S39" s="1">
        <v>2.94</v>
      </c>
      <c r="T39" s="1">
        <v>14.59</v>
      </c>
      <c r="U39" s="1">
        <v>1.63</v>
      </c>
      <c r="V39" s="1">
        <v>8.1300000000000008</v>
      </c>
      <c r="W39" s="1">
        <v>0.16</v>
      </c>
      <c r="X39" s="1">
        <v>6.1</v>
      </c>
      <c r="Y39" s="1">
        <v>7.97</v>
      </c>
      <c r="Z39" s="1">
        <v>3.73</v>
      </c>
      <c r="AA39" s="1">
        <v>4.26</v>
      </c>
      <c r="AB39" s="1">
        <v>0.75</v>
      </c>
      <c r="AC39" s="1">
        <v>3.32</v>
      </c>
      <c r="AD39" s="11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1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11">
        <f t="shared" si="1"/>
        <v>0</v>
      </c>
      <c r="AU39" s="1">
        <f t="shared" si="2"/>
        <v>0</v>
      </c>
      <c r="AV39" s="1">
        <f t="shared" si="3"/>
        <v>0</v>
      </c>
      <c r="AW39" s="1">
        <f t="shared" si="4"/>
        <v>0</v>
      </c>
      <c r="AX39" s="1">
        <f t="shared" si="5"/>
        <v>0</v>
      </c>
      <c r="AY39" s="1">
        <f t="shared" si="6"/>
        <v>0</v>
      </c>
      <c r="AZ39" s="1">
        <f t="shared" si="7"/>
        <v>0</v>
      </c>
      <c r="BA39" s="1">
        <f t="shared" si="8"/>
        <v>0</v>
      </c>
      <c r="BB39" s="111"/>
    </row>
    <row r="40" spans="1:54" x14ac:dyDescent="0.3">
      <c r="A40" s="1">
        <v>34</v>
      </c>
      <c r="B40" s="1" t="s">
        <v>40</v>
      </c>
      <c r="C40" s="1">
        <v>1132</v>
      </c>
      <c r="D40" s="1">
        <v>5000</v>
      </c>
      <c r="E40" s="1">
        <v>-8.9687520000000003</v>
      </c>
      <c r="F40" s="1">
        <v>-1584857.984797</v>
      </c>
      <c r="G40" s="1">
        <v>-1180139.6442809999</v>
      </c>
      <c r="H40" s="1">
        <v>288.02500800000001</v>
      </c>
      <c r="I40" s="1">
        <v>148.56238099999999</v>
      </c>
      <c r="J40" s="1">
        <v>39.583323</v>
      </c>
      <c r="K40" s="1">
        <v>2.526316</v>
      </c>
      <c r="L40" s="1">
        <v>1.5268980000000001</v>
      </c>
      <c r="M40" s="111">
        <v>100</v>
      </c>
      <c r="N40" s="1">
        <v>100</v>
      </c>
      <c r="O40" s="1">
        <v>0</v>
      </c>
      <c r="P40" s="1">
        <v>0</v>
      </c>
      <c r="Q40" s="1">
        <v>0</v>
      </c>
      <c r="R40" s="111">
        <v>46.42</v>
      </c>
      <c r="S40" s="1">
        <v>2.94</v>
      </c>
      <c r="T40" s="1">
        <v>14.59</v>
      </c>
      <c r="U40" s="1">
        <v>1.63</v>
      </c>
      <c r="V40" s="1">
        <v>8.1300000000000008</v>
      </c>
      <c r="W40" s="1">
        <v>0.16</v>
      </c>
      <c r="X40" s="1">
        <v>6.1</v>
      </c>
      <c r="Y40" s="1">
        <v>7.97</v>
      </c>
      <c r="Z40" s="1">
        <v>3.73</v>
      </c>
      <c r="AA40" s="1">
        <v>4.26</v>
      </c>
      <c r="AB40" s="1">
        <v>0.75</v>
      </c>
      <c r="AC40" s="1">
        <v>3.32</v>
      </c>
      <c r="AD40" s="11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1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11">
        <f t="shared" si="1"/>
        <v>0</v>
      </c>
      <c r="AU40" s="1">
        <f t="shared" si="2"/>
        <v>0</v>
      </c>
      <c r="AV40" s="1">
        <f t="shared" si="3"/>
        <v>0</v>
      </c>
      <c r="AW40" s="1">
        <f t="shared" si="4"/>
        <v>0</v>
      </c>
      <c r="AX40" s="1">
        <f t="shared" si="5"/>
        <v>0</v>
      </c>
      <c r="AY40" s="1">
        <f t="shared" si="6"/>
        <v>0</v>
      </c>
      <c r="AZ40" s="1">
        <f t="shared" si="7"/>
        <v>0</v>
      </c>
      <c r="BA40" s="1">
        <f t="shared" si="8"/>
        <v>0</v>
      </c>
      <c r="BB40" s="111"/>
    </row>
    <row r="41" spans="1:54" x14ac:dyDescent="0.3">
      <c r="A41" s="1">
        <v>35</v>
      </c>
      <c r="B41" s="1" t="s">
        <v>40</v>
      </c>
      <c r="C41" s="1">
        <v>1130</v>
      </c>
      <c r="D41" s="1">
        <v>5000</v>
      </c>
      <c r="E41" s="1">
        <v>-8.9961389999999994</v>
      </c>
      <c r="F41" s="1">
        <v>-1584282.1463319999</v>
      </c>
      <c r="G41" s="1">
        <v>-1180436.7648809999</v>
      </c>
      <c r="H41" s="1">
        <v>287.81340699999998</v>
      </c>
      <c r="I41" s="1">
        <v>148.55821499999999</v>
      </c>
      <c r="J41" s="1">
        <v>39.574078999999998</v>
      </c>
      <c r="K41" s="1">
        <v>2.526907</v>
      </c>
      <c r="L41" s="1">
        <v>1.534675</v>
      </c>
      <c r="M41" s="111">
        <v>100</v>
      </c>
      <c r="N41" s="1">
        <v>100</v>
      </c>
      <c r="O41" s="1">
        <v>0</v>
      </c>
      <c r="P41" s="1">
        <v>0</v>
      </c>
      <c r="Q41" s="1">
        <v>0</v>
      </c>
      <c r="R41" s="111">
        <v>46.42</v>
      </c>
      <c r="S41" s="1">
        <v>2.94</v>
      </c>
      <c r="T41" s="1">
        <v>14.59</v>
      </c>
      <c r="U41" s="1">
        <v>1.63</v>
      </c>
      <c r="V41" s="1">
        <v>8.1300000000000008</v>
      </c>
      <c r="W41" s="1">
        <v>0.16</v>
      </c>
      <c r="X41" s="1">
        <v>6.1</v>
      </c>
      <c r="Y41" s="1">
        <v>7.97</v>
      </c>
      <c r="Z41" s="1">
        <v>3.73</v>
      </c>
      <c r="AA41" s="1">
        <v>4.26</v>
      </c>
      <c r="AB41" s="1">
        <v>0.75</v>
      </c>
      <c r="AC41" s="1">
        <v>3.32</v>
      </c>
      <c r="AD41" s="11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1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11">
        <f t="shared" si="1"/>
        <v>0</v>
      </c>
      <c r="AU41" s="1">
        <f t="shared" si="2"/>
        <v>0</v>
      </c>
      <c r="AV41" s="1">
        <f t="shared" si="3"/>
        <v>0</v>
      </c>
      <c r="AW41" s="1">
        <f t="shared" si="4"/>
        <v>0</v>
      </c>
      <c r="AX41" s="1">
        <f t="shared" si="5"/>
        <v>0</v>
      </c>
      <c r="AY41" s="1">
        <f t="shared" si="6"/>
        <v>0</v>
      </c>
      <c r="AZ41" s="1">
        <f t="shared" si="7"/>
        <v>0</v>
      </c>
      <c r="BA41" s="1">
        <f t="shared" si="8"/>
        <v>0</v>
      </c>
      <c r="BB41" s="111"/>
    </row>
    <row r="42" spans="1:54" x14ac:dyDescent="0.3">
      <c r="A42" s="1">
        <v>36</v>
      </c>
      <c r="B42" s="1" t="s">
        <v>40</v>
      </c>
      <c r="C42" s="1">
        <v>1128</v>
      </c>
      <c r="D42" s="1">
        <v>5000</v>
      </c>
      <c r="E42" s="1">
        <v>-9.0236199999999993</v>
      </c>
      <c r="F42" s="1">
        <v>-1583706.7313669999</v>
      </c>
      <c r="G42" s="1">
        <v>-1180733.8771250001</v>
      </c>
      <c r="H42" s="1">
        <v>287.60150900000002</v>
      </c>
      <c r="I42" s="1">
        <v>148.55402599999999</v>
      </c>
      <c r="J42" s="1">
        <v>39.564836</v>
      </c>
      <c r="K42" s="1">
        <v>2.5274969999999999</v>
      </c>
      <c r="L42" s="1">
        <v>1.542475</v>
      </c>
      <c r="M42" s="111">
        <v>100</v>
      </c>
      <c r="N42" s="1">
        <v>100</v>
      </c>
      <c r="O42" s="1">
        <v>0</v>
      </c>
      <c r="P42" s="1">
        <v>0</v>
      </c>
      <c r="Q42" s="1">
        <v>0</v>
      </c>
      <c r="R42" s="111">
        <v>46.42</v>
      </c>
      <c r="S42" s="1">
        <v>2.94</v>
      </c>
      <c r="T42" s="1">
        <v>14.59</v>
      </c>
      <c r="U42" s="1">
        <v>1.63</v>
      </c>
      <c r="V42" s="1">
        <v>8.1300000000000008</v>
      </c>
      <c r="W42" s="1">
        <v>0.16</v>
      </c>
      <c r="X42" s="1">
        <v>6.1</v>
      </c>
      <c r="Y42" s="1">
        <v>7.97</v>
      </c>
      <c r="Z42" s="1">
        <v>3.73</v>
      </c>
      <c r="AA42" s="1">
        <v>4.26</v>
      </c>
      <c r="AB42" s="1">
        <v>0.75</v>
      </c>
      <c r="AC42" s="1">
        <v>3.32</v>
      </c>
      <c r="AD42" s="11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1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11">
        <f t="shared" si="1"/>
        <v>0</v>
      </c>
      <c r="AU42" s="1">
        <f t="shared" si="2"/>
        <v>0</v>
      </c>
      <c r="AV42" s="1">
        <f t="shared" si="3"/>
        <v>0</v>
      </c>
      <c r="AW42" s="1">
        <f t="shared" si="4"/>
        <v>0</v>
      </c>
      <c r="AX42" s="1">
        <f t="shared" si="5"/>
        <v>0</v>
      </c>
      <c r="AY42" s="1">
        <f t="shared" si="6"/>
        <v>0</v>
      </c>
      <c r="AZ42" s="1">
        <f t="shared" si="7"/>
        <v>0</v>
      </c>
      <c r="BA42" s="1">
        <f t="shared" si="8"/>
        <v>0</v>
      </c>
      <c r="BB42" s="111"/>
    </row>
    <row r="43" spans="1:54" x14ac:dyDescent="0.3">
      <c r="A43" s="1">
        <v>37</v>
      </c>
      <c r="B43" s="1" t="s">
        <v>40</v>
      </c>
      <c r="C43" s="1">
        <v>1126</v>
      </c>
      <c r="D43" s="1">
        <v>5000</v>
      </c>
      <c r="E43" s="1">
        <v>-9.0511949999999999</v>
      </c>
      <c r="F43" s="1">
        <v>-1583131.740494</v>
      </c>
      <c r="G43" s="1">
        <v>-1181030.9809689999</v>
      </c>
      <c r="H43" s="1">
        <v>287.38931500000001</v>
      </c>
      <c r="I43" s="1">
        <v>148.549814</v>
      </c>
      <c r="J43" s="1">
        <v>39.555591999999997</v>
      </c>
      <c r="K43" s="1">
        <v>2.5280879999999999</v>
      </c>
      <c r="L43" s="1">
        <v>1.550297</v>
      </c>
      <c r="M43" s="111">
        <v>100</v>
      </c>
      <c r="N43" s="1">
        <v>100</v>
      </c>
      <c r="O43" s="1">
        <v>0</v>
      </c>
      <c r="P43" s="1">
        <v>0</v>
      </c>
      <c r="Q43" s="1">
        <v>0</v>
      </c>
      <c r="R43" s="111">
        <v>46.42</v>
      </c>
      <c r="S43" s="1">
        <v>2.94</v>
      </c>
      <c r="T43" s="1">
        <v>14.59</v>
      </c>
      <c r="U43" s="1">
        <v>1.63</v>
      </c>
      <c r="V43" s="1">
        <v>8.1300000000000008</v>
      </c>
      <c r="W43" s="1">
        <v>0.16</v>
      </c>
      <c r="X43" s="1">
        <v>6.1</v>
      </c>
      <c r="Y43" s="1">
        <v>7.97</v>
      </c>
      <c r="Z43" s="1">
        <v>3.73</v>
      </c>
      <c r="AA43" s="1">
        <v>4.26</v>
      </c>
      <c r="AB43" s="1">
        <v>0.75</v>
      </c>
      <c r="AC43" s="1">
        <v>3.32</v>
      </c>
      <c r="AD43" s="11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1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11">
        <f t="shared" si="1"/>
        <v>0</v>
      </c>
      <c r="AU43" s="1">
        <f t="shared" si="2"/>
        <v>0</v>
      </c>
      <c r="AV43" s="1">
        <f t="shared" si="3"/>
        <v>0</v>
      </c>
      <c r="AW43" s="1">
        <f t="shared" si="4"/>
        <v>0</v>
      </c>
      <c r="AX43" s="1">
        <f t="shared" si="5"/>
        <v>0</v>
      </c>
      <c r="AY43" s="1">
        <f t="shared" si="6"/>
        <v>0</v>
      </c>
      <c r="AZ43" s="1">
        <f t="shared" si="7"/>
        <v>0</v>
      </c>
      <c r="BA43" s="1">
        <f t="shared" si="8"/>
        <v>0</v>
      </c>
      <c r="BB43" s="111"/>
    </row>
    <row r="44" spans="1:54" x14ac:dyDescent="0.3">
      <c r="A44" s="1">
        <v>38</v>
      </c>
      <c r="B44" s="1" t="s">
        <v>40</v>
      </c>
      <c r="C44" s="1">
        <v>1124</v>
      </c>
      <c r="D44" s="1">
        <v>5000</v>
      </c>
      <c r="E44" s="1">
        <v>-9.1051230000000007</v>
      </c>
      <c r="F44" s="1">
        <v>-1582557.442826</v>
      </c>
      <c r="G44" s="1">
        <v>-1181701.4732019999</v>
      </c>
      <c r="H44" s="1">
        <v>286.90975900000001</v>
      </c>
      <c r="I44" s="1">
        <v>148.238922</v>
      </c>
      <c r="J44" s="1">
        <v>39.514861000000003</v>
      </c>
      <c r="K44" s="1">
        <v>2.5306929999999999</v>
      </c>
      <c r="L44" s="1">
        <v>1.570071</v>
      </c>
      <c r="M44" s="111">
        <v>100</v>
      </c>
      <c r="N44" s="1">
        <v>99.277631</v>
      </c>
      <c r="O44" s="1">
        <v>0.72236900000000004</v>
      </c>
      <c r="P44" s="1">
        <v>0</v>
      </c>
      <c r="Q44" s="1">
        <v>0</v>
      </c>
      <c r="R44" s="111">
        <v>46.519331999999999</v>
      </c>
      <c r="S44" s="1">
        <v>2.871308</v>
      </c>
      <c r="T44" s="1">
        <v>14.582969</v>
      </c>
      <c r="U44" s="1">
        <v>1.6152489999999999</v>
      </c>
      <c r="V44" s="1">
        <v>8.1626589999999997</v>
      </c>
      <c r="W44" s="1">
        <v>0.161164</v>
      </c>
      <c r="X44" s="1">
        <v>6.0760370000000004</v>
      </c>
      <c r="Y44" s="1">
        <v>7.8656379999999997</v>
      </c>
      <c r="Z44" s="1">
        <v>3.7550319999999999</v>
      </c>
      <c r="AA44" s="1">
        <v>4.290997</v>
      </c>
      <c r="AB44" s="1">
        <v>0.75545700000000005</v>
      </c>
      <c r="AC44" s="1">
        <v>3.344157</v>
      </c>
      <c r="AD44" s="111">
        <v>0</v>
      </c>
      <c r="AE44" s="1">
        <v>0.72236900000000004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1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11">
        <f t="shared" si="1"/>
        <v>0</v>
      </c>
      <c r="AU44" s="1">
        <f t="shared" si="2"/>
        <v>0.72236900000000004</v>
      </c>
      <c r="AV44" s="1">
        <f t="shared" si="3"/>
        <v>0</v>
      </c>
      <c r="AW44" s="1">
        <f t="shared" si="4"/>
        <v>0</v>
      </c>
      <c r="AX44" s="1">
        <f t="shared" si="5"/>
        <v>0</v>
      </c>
      <c r="AY44" s="1">
        <f t="shared" si="6"/>
        <v>0</v>
      </c>
      <c r="AZ44" s="1">
        <f t="shared" si="7"/>
        <v>0</v>
      </c>
      <c r="BA44" s="1">
        <f t="shared" si="8"/>
        <v>0</v>
      </c>
      <c r="BB44" s="111"/>
    </row>
    <row r="45" spans="1:54" x14ac:dyDescent="0.3">
      <c r="A45" s="1">
        <v>39</v>
      </c>
      <c r="B45" s="1" t="s">
        <v>40</v>
      </c>
      <c r="C45" s="1">
        <v>1122</v>
      </c>
      <c r="D45" s="1">
        <v>5000</v>
      </c>
      <c r="E45" s="1">
        <v>-9.1586829999999999</v>
      </c>
      <c r="F45" s="1">
        <v>-1570761.0078390001</v>
      </c>
      <c r="G45" s="1">
        <v>-1173367.8803330001</v>
      </c>
      <c r="H45" s="1">
        <v>284.838998</v>
      </c>
      <c r="I45" s="1">
        <v>147.12308200000001</v>
      </c>
      <c r="J45" s="1">
        <v>39.267181999999998</v>
      </c>
      <c r="K45" s="1">
        <v>2.5283180000000001</v>
      </c>
      <c r="L45" s="1">
        <v>1.580346</v>
      </c>
      <c r="M45" s="111">
        <v>100</v>
      </c>
      <c r="N45" s="1">
        <v>98.577955000000003</v>
      </c>
      <c r="O45" s="1">
        <v>0.70197200000000004</v>
      </c>
      <c r="P45" s="1">
        <v>0.72007299999999996</v>
      </c>
      <c r="Q45" s="1">
        <v>0</v>
      </c>
      <c r="R45" s="111">
        <v>46.616357999999998</v>
      </c>
      <c r="S45" s="1">
        <v>2.8041480000000001</v>
      </c>
      <c r="T45" s="1">
        <v>14.576446000000001</v>
      </c>
      <c r="U45" s="1">
        <v>1.60083</v>
      </c>
      <c r="V45" s="1">
        <v>8.1945390000000007</v>
      </c>
      <c r="W45" s="1">
        <v>0.16230800000000001</v>
      </c>
      <c r="X45" s="1">
        <v>6.0523230000000003</v>
      </c>
      <c r="Y45" s="1">
        <v>7.76328</v>
      </c>
      <c r="Z45" s="1">
        <v>3.7796029999999998</v>
      </c>
      <c r="AA45" s="1">
        <v>4.321453</v>
      </c>
      <c r="AB45" s="1">
        <v>0.76081900000000002</v>
      </c>
      <c r="AC45" s="1">
        <v>3.367893</v>
      </c>
      <c r="AD45" s="111">
        <v>0</v>
      </c>
      <c r="AE45" s="1">
        <v>0.70197200000000004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11">
        <v>0</v>
      </c>
      <c r="AM45" s="1">
        <v>0.72007299999999996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11">
        <f t="shared" si="1"/>
        <v>0</v>
      </c>
      <c r="AU45" s="1">
        <f t="shared" si="2"/>
        <v>1.422045</v>
      </c>
      <c r="AV45" s="1">
        <f t="shared" si="3"/>
        <v>0</v>
      </c>
      <c r="AW45" s="1">
        <f t="shared" si="4"/>
        <v>0</v>
      </c>
      <c r="AX45" s="1">
        <f t="shared" si="5"/>
        <v>0</v>
      </c>
      <c r="AY45" s="1">
        <f t="shared" si="6"/>
        <v>0</v>
      </c>
      <c r="AZ45" s="1">
        <f t="shared" si="7"/>
        <v>0</v>
      </c>
      <c r="BA45" s="1">
        <f t="shared" si="8"/>
        <v>0</v>
      </c>
      <c r="BB45" s="111"/>
    </row>
    <row r="46" spans="1:54" x14ac:dyDescent="0.3">
      <c r="A46" s="1">
        <v>40</v>
      </c>
      <c r="B46" s="1" t="s">
        <v>40</v>
      </c>
      <c r="C46" s="1">
        <v>1120</v>
      </c>
      <c r="D46" s="1">
        <v>5000</v>
      </c>
      <c r="E46" s="1">
        <v>-9.2118900000000004</v>
      </c>
      <c r="F46" s="1">
        <v>-1559290.1199479999</v>
      </c>
      <c r="G46" s="1">
        <v>-1165274.371429</v>
      </c>
      <c r="H46" s="1">
        <v>282.82363600000002</v>
      </c>
      <c r="I46" s="1">
        <v>146.03959599999999</v>
      </c>
      <c r="J46" s="1">
        <v>39.026380000000003</v>
      </c>
      <c r="K46" s="1">
        <v>2.5259900000000002</v>
      </c>
      <c r="L46" s="1">
        <v>1.5905339999999999</v>
      </c>
      <c r="M46" s="111">
        <v>100</v>
      </c>
      <c r="N46" s="1">
        <v>97.899872999999999</v>
      </c>
      <c r="O46" s="1">
        <v>0.68037700000000001</v>
      </c>
      <c r="P46" s="1">
        <v>1.4197489999999999</v>
      </c>
      <c r="Q46" s="1">
        <v>0</v>
      </c>
      <c r="R46" s="111">
        <v>46.711137000000001</v>
      </c>
      <c r="S46" s="1">
        <v>2.7384810000000002</v>
      </c>
      <c r="T46" s="1">
        <v>14.570421</v>
      </c>
      <c r="U46" s="1">
        <v>1.58673</v>
      </c>
      <c r="V46" s="1">
        <v>8.2256660000000004</v>
      </c>
      <c r="W46" s="1">
        <v>0.16343199999999999</v>
      </c>
      <c r="X46" s="1">
        <v>6.0288469999999998</v>
      </c>
      <c r="Y46" s="1">
        <v>7.6628639999999999</v>
      </c>
      <c r="Z46" s="1">
        <v>3.803728</v>
      </c>
      <c r="AA46" s="1">
        <v>4.3513849999999996</v>
      </c>
      <c r="AB46" s="1">
        <v>0.76608900000000002</v>
      </c>
      <c r="AC46" s="1">
        <v>3.3912200000000001</v>
      </c>
      <c r="AD46" s="111">
        <v>0</v>
      </c>
      <c r="AE46" s="1">
        <v>0.68037700000000001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11">
        <v>0</v>
      </c>
      <c r="AM46" s="1">
        <v>1.4197489999999999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11">
        <f t="shared" si="1"/>
        <v>0</v>
      </c>
      <c r="AU46" s="1">
        <f t="shared" si="2"/>
        <v>2.1001259999999999</v>
      </c>
      <c r="AV46" s="1">
        <f t="shared" si="3"/>
        <v>0</v>
      </c>
      <c r="AW46" s="1">
        <f t="shared" si="4"/>
        <v>0</v>
      </c>
      <c r="AX46" s="1">
        <f t="shared" si="5"/>
        <v>0</v>
      </c>
      <c r="AY46" s="1">
        <f t="shared" si="6"/>
        <v>0</v>
      </c>
      <c r="AZ46" s="1">
        <f t="shared" si="7"/>
        <v>0</v>
      </c>
      <c r="BA46" s="1">
        <f t="shared" si="8"/>
        <v>0</v>
      </c>
      <c r="BB46" s="111"/>
    </row>
    <row r="47" spans="1:54" x14ac:dyDescent="0.3">
      <c r="A47" s="1">
        <v>41</v>
      </c>
      <c r="B47" s="1" t="s">
        <v>40</v>
      </c>
      <c r="C47" s="1">
        <v>1118</v>
      </c>
      <c r="D47" s="1">
        <v>5000</v>
      </c>
      <c r="E47" s="1">
        <v>-9.2647549999999992</v>
      </c>
      <c r="F47" s="1">
        <v>-1548163.0915280001</v>
      </c>
      <c r="G47" s="1">
        <v>-1157436.492447</v>
      </c>
      <c r="H47" s="1">
        <v>280.86590200000001</v>
      </c>
      <c r="I47" s="1">
        <v>144.989408</v>
      </c>
      <c r="J47" s="1">
        <v>38.792754000000002</v>
      </c>
      <c r="K47" s="1">
        <v>2.5237229999999999</v>
      </c>
      <c r="L47" s="1">
        <v>1.6006640000000001</v>
      </c>
      <c r="M47" s="111">
        <v>100</v>
      </c>
      <c r="N47" s="1">
        <v>97.242440000000002</v>
      </c>
      <c r="O47" s="1">
        <v>0.65972900000000001</v>
      </c>
      <c r="P47" s="1">
        <v>2.0978309999999998</v>
      </c>
      <c r="Q47" s="1">
        <v>0</v>
      </c>
      <c r="R47" s="111">
        <v>46.803711</v>
      </c>
      <c r="S47" s="1">
        <v>2.6742819999999998</v>
      </c>
      <c r="T47" s="1">
        <v>14.564888</v>
      </c>
      <c r="U47" s="1">
        <v>1.57294</v>
      </c>
      <c r="V47" s="1">
        <v>8.2560570000000002</v>
      </c>
      <c r="W47" s="1">
        <v>0.16453699999999999</v>
      </c>
      <c r="X47" s="1">
        <v>6.0056019999999997</v>
      </c>
      <c r="Y47" s="1">
        <v>7.5643469999999997</v>
      </c>
      <c r="Z47" s="1">
        <v>3.8274159999999999</v>
      </c>
      <c r="AA47" s="1">
        <v>4.3808030000000002</v>
      </c>
      <c r="AB47" s="1">
        <v>0.77126799999999995</v>
      </c>
      <c r="AC47" s="1">
        <v>3.4141469999999998</v>
      </c>
      <c r="AD47" s="111">
        <v>0</v>
      </c>
      <c r="AE47" s="1">
        <v>0.65972900000000001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11">
        <v>0</v>
      </c>
      <c r="AM47" s="1">
        <v>2.0978309999999998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11">
        <f t="shared" si="1"/>
        <v>0</v>
      </c>
      <c r="AU47" s="1">
        <f t="shared" si="2"/>
        <v>2.7575599999999998</v>
      </c>
      <c r="AV47" s="1">
        <f t="shared" si="3"/>
        <v>0</v>
      </c>
      <c r="AW47" s="1">
        <f t="shared" si="4"/>
        <v>0</v>
      </c>
      <c r="AX47" s="1">
        <f t="shared" si="5"/>
        <v>0</v>
      </c>
      <c r="AY47" s="1">
        <f t="shared" si="6"/>
        <v>0</v>
      </c>
      <c r="AZ47" s="1">
        <f t="shared" si="7"/>
        <v>0</v>
      </c>
      <c r="BA47" s="1">
        <f t="shared" si="8"/>
        <v>0</v>
      </c>
      <c r="BB47" s="111"/>
    </row>
    <row r="48" spans="1:54" x14ac:dyDescent="0.3">
      <c r="A48" s="1">
        <v>42</v>
      </c>
      <c r="B48" s="1" t="s">
        <v>40</v>
      </c>
      <c r="C48" s="1">
        <v>1116</v>
      </c>
      <c r="D48" s="1">
        <v>5000</v>
      </c>
      <c r="E48" s="1">
        <v>-9.3172899999999998</v>
      </c>
      <c r="F48" s="1">
        <v>-1537364.8462410001</v>
      </c>
      <c r="G48" s="1">
        <v>-1149843.0095530001</v>
      </c>
      <c r="H48" s="1">
        <v>278.96327700000001</v>
      </c>
      <c r="I48" s="1">
        <v>143.971058</v>
      </c>
      <c r="J48" s="1">
        <v>38.565989999999999</v>
      </c>
      <c r="K48" s="1">
        <v>2.521515</v>
      </c>
      <c r="L48" s="1">
        <v>1.6107389999999999</v>
      </c>
      <c r="M48" s="111">
        <v>100</v>
      </c>
      <c r="N48" s="1">
        <v>96.604749999999996</v>
      </c>
      <c r="O48" s="1">
        <v>0.63998500000000003</v>
      </c>
      <c r="P48" s="1">
        <v>2.7552650000000001</v>
      </c>
      <c r="Q48" s="1">
        <v>0</v>
      </c>
      <c r="R48" s="111">
        <v>46.894123</v>
      </c>
      <c r="S48" s="1">
        <v>2.6115240000000002</v>
      </c>
      <c r="T48" s="1">
        <v>14.559841</v>
      </c>
      <c r="U48" s="1">
        <v>1.5594509999999999</v>
      </c>
      <c r="V48" s="1">
        <v>8.2857319999999994</v>
      </c>
      <c r="W48" s="1">
        <v>0.16562299999999999</v>
      </c>
      <c r="X48" s="1">
        <v>5.9825780000000002</v>
      </c>
      <c r="Y48" s="1">
        <v>7.4676850000000004</v>
      </c>
      <c r="Z48" s="1">
        <v>3.8506779999999998</v>
      </c>
      <c r="AA48" s="1">
        <v>4.4097210000000002</v>
      </c>
      <c r="AB48" s="1">
        <v>0.77635900000000002</v>
      </c>
      <c r="AC48" s="1">
        <v>3.4366840000000001</v>
      </c>
      <c r="AD48" s="111">
        <v>0</v>
      </c>
      <c r="AE48" s="1">
        <v>0.63998500000000003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11">
        <v>0</v>
      </c>
      <c r="AM48" s="1">
        <v>2.7552650000000001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11">
        <f t="shared" si="1"/>
        <v>0</v>
      </c>
      <c r="AU48" s="1">
        <f t="shared" si="2"/>
        <v>3.3952499999999999</v>
      </c>
      <c r="AV48" s="1">
        <f t="shared" si="3"/>
        <v>0</v>
      </c>
      <c r="AW48" s="1">
        <f t="shared" si="4"/>
        <v>0</v>
      </c>
      <c r="AX48" s="1">
        <f t="shared" si="5"/>
        <v>0</v>
      </c>
      <c r="AY48" s="1">
        <f t="shared" si="6"/>
        <v>0</v>
      </c>
      <c r="AZ48" s="1">
        <f t="shared" si="7"/>
        <v>0</v>
      </c>
      <c r="BA48" s="1">
        <f t="shared" si="8"/>
        <v>0</v>
      </c>
      <c r="BB48" s="111"/>
    </row>
    <row r="49" spans="1:54" x14ac:dyDescent="0.3">
      <c r="A49" s="1">
        <v>43</v>
      </c>
      <c r="B49" s="1" t="s">
        <v>40</v>
      </c>
      <c r="C49" s="1">
        <v>1114</v>
      </c>
      <c r="D49" s="1">
        <v>5000</v>
      </c>
      <c r="E49" s="1">
        <v>-9.3695050000000002</v>
      </c>
      <c r="F49" s="1">
        <v>-1526880.9620099999</v>
      </c>
      <c r="G49" s="1">
        <v>-1142483.1717600001</v>
      </c>
      <c r="H49" s="1">
        <v>277.11335500000001</v>
      </c>
      <c r="I49" s="1">
        <v>142.983147</v>
      </c>
      <c r="J49" s="1">
        <v>38.345784999999999</v>
      </c>
      <c r="K49" s="1">
        <v>2.5193650000000001</v>
      </c>
      <c r="L49" s="1">
        <v>1.6207609999999999</v>
      </c>
      <c r="M49" s="111">
        <v>100</v>
      </c>
      <c r="N49" s="1">
        <v>95.985934999999998</v>
      </c>
      <c r="O49" s="1">
        <v>0.62110900000000002</v>
      </c>
      <c r="P49" s="1">
        <v>3.3929559999999999</v>
      </c>
      <c r="Q49" s="1">
        <v>0</v>
      </c>
      <c r="R49" s="111">
        <v>46.982413000000001</v>
      </c>
      <c r="S49" s="1">
        <v>2.5501809999999998</v>
      </c>
      <c r="T49" s="1">
        <v>14.555274000000001</v>
      </c>
      <c r="U49" s="1">
        <v>1.5462530000000001</v>
      </c>
      <c r="V49" s="1">
        <v>8.3147110000000009</v>
      </c>
      <c r="W49" s="1">
        <v>0.16669100000000001</v>
      </c>
      <c r="X49" s="1">
        <v>5.9597639999999998</v>
      </c>
      <c r="Y49" s="1">
        <v>7.3728319999999998</v>
      </c>
      <c r="Z49" s="1">
        <v>3.8735249999999999</v>
      </c>
      <c r="AA49" s="1">
        <v>4.4381500000000003</v>
      </c>
      <c r="AB49" s="1">
        <v>0.78136399999999995</v>
      </c>
      <c r="AC49" s="1">
        <v>3.4588399999999999</v>
      </c>
      <c r="AD49" s="111">
        <v>0</v>
      </c>
      <c r="AE49" s="1">
        <v>0.62110900000000002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11">
        <v>0</v>
      </c>
      <c r="AM49" s="1">
        <v>3.3929559999999999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11">
        <f t="shared" si="1"/>
        <v>0</v>
      </c>
      <c r="AU49" s="1">
        <f t="shared" si="2"/>
        <v>4.0140649999999996</v>
      </c>
      <c r="AV49" s="1">
        <f t="shared" si="3"/>
        <v>0</v>
      </c>
      <c r="AW49" s="1">
        <f t="shared" si="4"/>
        <v>0</v>
      </c>
      <c r="AX49" s="1">
        <f t="shared" si="5"/>
        <v>0</v>
      </c>
      <c r="AY49" s="1">
        <f t="shared" si="6"/>
        <v>0</v>
      </c>
      <c r="AZ49" s="1">
        <f t="shared" si="7"/>
        <v>0</v>
      </c>
      <c r="BA49" s="1">
        <f t="shared" si="8"/>
        <v>0</v>
      </c>
      <c r="BB49" s="111"/>
    </row>
    <row r="50" spans="1:54" x14ac:dyDescent="0.3">
      <c r="A50" s="1">
        <v>44</v>
      </c>
      <c r="B50" s="1" t="s">
        <v>40</v>
      </c>
      <c r="C50" s="1">
        <v>1112</v>
      </c>
      <c r="D50" s="1">
        <v>5000</v>
      </c>
      <c r="E50" s="1">
        <v>-9.4214129999999994</v>
      </c>
      <c r="F50" s="1">
        <v>-1516697.6362970001</v>
      </c>
      <c r="G50" s="1">
        <v>-1135346.6852849999</v>
      </c>
      <c r="H50" s="1">
        <v>275.31383</v>
      </c>
      <c r="I50" s="1">
        <v>142.02433600000001</v>
      </c>
      <c r="J50" s="1">
        <v>38.131849000000003</v>
      </c>
      <c r="K50" s="1">
        <v>2.5172720000000002</v>
      </c>
      <c r="L50" s="1">
        <v>1.6307339999999999</v>
      </c>
      <c r="M50" s="111">
        <v>100</v>
      </c>
      <c r="N50" s="1">
        <v>95.385166999999996</v>
      </c>
      <c r="O50" s="1">
        <v>0.60306199999999999</v>
      </c>
      <c r="P50" s="1">
        <v>4.0117700000000003</v>
      </c>
      <c r="Q50" s="1">
        <v>0</v>
      </c>
      <c r="R50" s="111">
        <v>47.068621999999998</v>
      </c>
      <c r="S50" s="1">
        <v>2.490227</v>
      </c>
      <c r="T50" s="1">
        <v>14.551185</v>
      </c>
      <c r="U50" s="1">
        <v>1.5333380000000001</v>
      </c>
      <c r="V50" s="1">
        <v>8.3430110000000006</v>
      </c>
      <c r="W50" s="1">
        <v>0.167741</v>
      </c>
      <c r="X50" s="1">
        <v>5.9371520000000002</v>
      </c>
      <c r="Y50" s="1">
        <v>7.279744</v>
      </c>
      <c r="Z50" s="1">
        <v>3.8959670000000002</v>
      </c>
      <c r="AA50" s="1">
        <v>4.4661030000000004</v>
      </c>
      <c r="AB50" s="1">
        <v>0.78628600000000004</v>
      </c>
      <c r="AC50" s="1">
        <v>3.4806249999999999</v>
      </c>
      <c r="AD50" s="111">
        <v>0</v>
      </c>
      <c r="AE50" s="1">
        <v>0.60306199999999999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11">
        <v>0</v>
      </c>
      <c r="AM50" s="1">
        <v>4.0117700000000003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11">
        <f t="shared" si="1"/>
        <v>0</v>
      </c>
      <c r="AU50" s="1">
        <f t="shared" si="2"/>
        <v>4.6148319999999998</v>
      </c>
      <c r="AV50" s="1">
        <f t="shared" si="3"/>
        <v>0</v>
      </c>
      <c r="AW50" s="1">
        <f t="shared" si="4"/>
        <v>0</v>
      </c>
      <c r="AX50" s="1">
        <f t="shared" si="5"/>
        <v>0</v>
      </c>
      <c r="AY50" s="1">
        <f t="shared" si="6"/>
        <v>0</v>
      </c>
      <c r="AZ50" s="1">
        <f t="shared" si="7"/>
        <v>0</v>
      </c>
      <c r="BA50" s="1">
        <f t="shared" si="8"/>
        <v>0</v>
      </c>
      <c r="BB50" s="111"/>
    </row>
    <row r="51" spans="1:54" x14ac:dyDescent="0.3">
      <c r="A51" s="1">
        <v>45</v>
      </c>
      <c r="B51" s="1" t="s">
        <v>40</v>
      </c>
      <c r="C51" s="1">
        <v>1110</v>
      </c>
      <c r="D51" s="1">
        <v>5000</v>
      </c>
      <c r="E51" s="1">
        <v>-9.4730240000000006</v>
      </c>
      <c r="F51" s="1">
        <v>-1506801.6505</v>
      </c>
      <c r="G51" s="1">
        <v>-1128423.6871549999</v>
      </c>
      <c r="H51" s="1">
        <v>273.56249400000002</v>
      </c>
      <c r="I51" s="1">
        <v>141.093343</v>
      </c>
      <c r="J51" s="1">
        <v>37.923904</v>
      </c>
      <c r="K51" s="1">
        <v>2.5152329999999998</v>
      </c>
      <c r="L51" s="1">
        <v>1.6406590000000001</v>
      </c>
      <c r="M51" s="111">
        <v>100</v>
      </c>
      <c r="N51" s="1">
        <v>94.801648999999998</v>
      </c>
      <c r="O51" s="1">
        <v>0.585812</v>
      </c>
      <c r="P51" s="1">
        <v>4.6125389999999999</v>
      </c>
      <c r="Q51" s="1">
        <v>0</v>
      </c>
      <c r="R51" s="111">
        <v>47.152791000000001</v>
      </c>
      <c r="S51" s="1">
        <v>2.4316360000000001</v>
      </c>
      <c r="T51" s="1">
        <v>14.54757</v>
      </c>
      <c r="U51" s="1">
        <v>1.5206949999999999</v>
      </c>
      <c r="V51" s="1">
        <v>8.3706499999999995</v>
      </c>
      <c r="W51" s="1">
        <v>0.16877300000000001</v>
      </c>
      <c r="X51" s="1">
        <v>5.9147280000000002</v>
      </c>
      <c r="Y51" s="1">
        <v>7.1883739999999996</v>
      </c>
      <c r="Z51" s="1">
        <v>3.918015</v>
      </c>
      <c r="AA51" s="1">
        <v>4.4935929999999997</v>
      </c>
      <c r="AB51" s="1">
        <v>0.79112499999999997</v>
      </c>
      <c r="AC51" s="1">
        <v>3.502049</v>
      </c>
      <c r="AD51" s="111">
        <v>0</v>
      </c>
      <c r="AE51" s="1">
        <v>0.585812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11">
        <v>0</v>
      </c>
      <c r="AM51" s="1">
        <v>4.6125379999999998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11">
        <f t="shared" si="1"/>
        <v>0</v>
      </c>
      <c r="AU51" s="1">
        <f t="shared" si="2"/>
        <v>5.1983499999999996</v>
      </c>
      <c r="AV51" s="1">
        <f t="shared" si="3"/>
        <v>0</v>
      </c>
      <c r="AW51" s="1">
        <f t="shared" si="4"/>
        <v>0</v>
      </c>
      <c r="AX51" s="1">
        <f t="shared" si="5"/>
        <v>0</v>
      </c>
      <c r="AY51" s="1">
        <f t="shared" si="6"/>
        <v>0</v>
      </c>
      <c r="AZ51" s="1">
        <f t="shared" si="7"/>
        <v>0</v>
      </c>
      <c r="BA51" s="1">
        <f t="shared" si="8"/>
        <v>0</v>
      </c>
      <c r="BB51" s="111"/>
    </row>
    <row r="52" spans="1:54" x14ac:dyDescent="0.3">
      <c r="A52" s="1">
        <v>46</v>
      </c>
      <c r="B52" s="1" t="s">
        <v>40</v>
      </c>
      <c r="C52" s="1">
        <v>1108</v>
      </c>
      <c r="D52" s="1">
        <v>5000</v>
      </c>
      <c r="E52" s="1">
        <v>-9.5243509999999993</v>
      </c>
      <c r="F52" s="1">
        <v>-1497180.333604</v>
      </c>
      <c r="G52" s="1">
        <v>-1121704.7181510001</v>
      </c>
      <c r="H52" s="1">
        <v>271.85723200000001</v>
      </c>
      <c r="I52" s="1">
        <v>140.18893800000001</v>
      </c>
      <c r="J52" s="1">
        <v>37.721684000000003</v>
      </c>
      <c r="K52" s="1">
        <v>2.5132479999999999</v>
      </c>
      <c r="L52" s="1">
        <v>1.6505380000000001</v>
      </c>
      <c r="M52" s="111">
        <v>100</v>
      </c>
      <c r="N52" s="1">
        <v>94.234616000000003</v>
      </c>
      <c r="O52" s="1">
        <v>0.569326</v>
      </c>
      <c r="P52" s="1">
        <v>5.1960569999999997</v>
      </c>
      <c r="Q52" s="1">
        <v>0</v>
      </c>
      <c r="R52" s="111">
        <v>47.234957000000001</v>
      </c>
      <c r="S52" s="1">
        <v>2.3743840000000001</v>
      </c>
      <c r="T52" s="1">
        <v>14.544427000000001</v>
      </c>
      <c r="U52" s="1">
        <v>1.5083169999999999</v>
      </c>
      <c r="V52" s="1">
        <v>8.3976480000000002</v>
      </c>
      <c r="W52" s="1">
        <v>0.169789</v>
      </c>
      <c r="X52" s="1">
        <v>5.8924820000000002</v>
      </c>
      <c r="Y52" s="1">
        <v>7.0986760000000002</v>
      </c>
      <c r="Z52" s="1">
        <v>3.9396810000000002</v>
      </c>
      <c r="AA52" s="1">
        <v>4.520632</v>
      </c>
      <c r="AB52" s="1">
        <v>0.79588599999999998</v>
      </c>
      <c r="AC52" s="1">
        <v>3.5231210000000002</v>
      </c>
      <c r="AD52" s="111">
        <v>0</v>
      </c>
      <c r="AE52" s="1">
        <v>0.569326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11">
        <v>0</v>
      </c>
      <c r="AM52" s="1">
        <v>5.1960569999999997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11">
        <f t="shared" si="1"/>
        <v>0</v>
      </c>
      <c r="AU52" s="1">
        <f t="shared" si="2"/>
        <v>5.7653829999999999</v>
      </c>
      <c r="AV52" s="1">
        <f t="shared" si="3"/>
        <v>0</v>
      </c>
      <c r="AW52" s="1">
        <f t="shared" si="4"/>
        <v>0</v>
      </c>
      <c r="AX52" s="1">
        <f t="shared" si="5"/>
        <v>0</v>
      </c>
      <c r="AY52" s="1">
        <f t="shared" si="6"/>
        <v>0</v>
      </c>
      <c r="AZ52" s="1">
        <f t="shared" si="7"/>
        <v>0</v>
      </c>
      <c r="BA52" s="1">
        <f t="shared" si="8"/>
        <v>0</v>
      </c>
      <c r="BB52" s="111"/>
    </row>
    <row r="53" spans="1:54" x14ac:dyDescent="0.3">
      <c r="A53" s="1">
        <v>47</v>
      </c>
      <c r="B53" s="1" t="s">
        <v>40</v>
      </c>
      <c r="C53" s="1">
        <v>1106</v>
      </c>
      <c r="D53" s="1">
        <v>5000</v>
      </c>
      <c r="E53" s="1">
        <v>-9.5754059999999992</v>
      </c>
      <c r="F53" s="1">
        <v>-1487821.524859</v>
      </c>
      <c r="G53" s="1">
        <v>-1115180.694926</v>
      </c>
      <c r="H53" s="1">
        <v>270.196012</v>
      </c>
      <c r="I53" s="1">
        <v>139.30994000000001</v>
      </c>
      <c r="J53" s="1">
        <v>37.524932999999997</v>
      </c>
      <c r="K53" s="1">
        <v>2.5113150000000002</v>
      </c>
      <c r="L53" s="1">
        <v>1.660374</v>
      </c>
      <c r="M53" s="111">
        <v>100</v>
      </c>
      <c r="N53" s="1">
        <v>93.683334000000002</v>
      </c>
      <c r="O53" s="1">
        <v>0.55357599999999996</v>
      </c>
      <c r="P53" s="1">
        <v>5.76309</v>
      </c>
      <c r="Q53" s="1">
        <v>0</v>
      </c>
      <c r="R53" s="111">
        <v>47.315159000000001</v>
      </c>
      <c r="S53" s="1">
        <v>2.3184459999999998</v>
      </c>
      <c r="T53" s="1">
        <v>14.541758</v>
      </c>
      <c r="U53" s="1">
        <v>1.496194</v>
      </c>
      <c r="V53" s="1">
        <v>8.4240220000000008</v>
      </c>
      <c r="W53" s="1">
        <v>0.170788</v>
      </c>
      <c r="X53" s="1">
        <v>5.8704000000000001</v>
      </c>
      <c r="Y53" s="1">
        <v>7.0106039999999998</v>
      </c>
      <c r="Z53" s="1">
        <v>3.9609740000000002</v>
      </c>
      <c r="AA53" s="1">
        <v>4.5472340000000004</v>
      </c>
      <c r="AB53" s="1">
        <v>0.80056899999999998</v>
      </c>
      <c r="AC53" s="1">
        <v>3.5438529999999999</v>
      </c>
      <c r="AD53" s="111">
        <v>0</v>
      </c>
      <c r="AE53" s="1">
        <v>0.55357599999999996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11">
        <v>0</v>
      </c>
      <c r="AM53" s="1">
        <v>5.76309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11">
        <f t="shared" si="1"/>
        <v>0</v>
      </c>
      <c r="AU53" s="1">
        <f t="shared" si="2"/>
        <v>6.3166659999999997</v>
      </c>
      <c r="AV53" s="1">
        <f t="shared" si="3"/>
        <v>0</v>
      </c>
      <c r="AW53" s="1">
        <f t="shared" si="4"/>
        <v>0</v>
      </c>
      <c r="AX53" s="1">
        <f t="shared" si="5"/>
        <v>0</v>
      </c>
      <c r="AY53" s="1">
        <f t="shared" si="6"/>
        <v>0</v>
      </c>
      <c r="AZ53" s="1">
        <f t="shared" si="7"/>
        <v>0</v>
      </c>
      <c r="BA53" s="1">
        <f t="shared" si="8"/>
        <v>0</v>
      </c>
      <c r="BB53" s="111"/>
    </row>
    <row r="54" spans="1:54" x14ac:dyDescent="0.3">
      <c r="A54" s="1">
        <v>48</v>
      </c>
      <c r="B54" s="1" t="s">
        <v>40</v>
      </c>
      <c r="C54" s="1">
        <v>1104</v>
      </c>
      <c r="D54" s="1">
        <v>5000</v>
      </c>
      <c r="E54" s="1">
        <v>-9.6261989999999997</v>
      </c>
      <c r="F54" s="1">
        <v>-1478713.5352380001</v>
      </c>
      <c r="G54" s="1">
        <v>-1108842.8811019999</v>
      </c>
      <c r="H54" s="1">
        <v>268.57688300000001</v>
      </c>
      <c r="I54" s="1">
        <v>138.45521400000001</v>
      </c>
      <c r="J54" s="1">
        <v>37.333404999999999</v>
      </c>
      <c r="K54" s="1">
        <v>2.5094319999999999</v>
      </c>
      <c r="L54" s="1">
        <v>1.670169</v>
      </c>
      <c r="M54" s="111">
        <v>100</v>
      </c>
      <c r="N54" s="1">
        <v>93.147093999999996</v>
      </c>
      <c r="O54" s="1">
        <v>0.53853300000000004</v>
      </c>
      <c r="P54" s="1">
        <v>6.3143729999999998</v>
      </c>
      <c r="Q54" s="1">
        <v>0</v>
      </c>
      <c r="R54" s="111">
        <v>47.393433000000002</v>
      </c>
      <c r="S54" s="1">
        <v>2.2637990000000001</v>
      </c>
      <c r="T54" s="1">
        <v>14.539562999999999</v>
      </c>
      <c r="U54" s="1">
        <v>1.484316</v>
      </c>
      <c r="V54" s="1">
        <v>8.4497879999999999</v>
      </c>
      <c r="W54" s="1">
        <v>0.17177100000000001</v>
      </c>
      <c r="X54" s="1">
        <v>5.8484689999999997</v>
      </c>
      <c r="Y54" s="1">
        <v>6.9241099999999998</v>
      </c>
      <c r="Z54" s="1">
        <v>3.9819070000000001</v>
      </c>
      <c r="AA54" s="1">
        <v>4.5734120000000003</v>
      </c>
      <c r="AB54" s="1">
        <v>0.80517799999999995</v>
      </c>
      <c r="AC54" s="1">
        <v>3.5642550000000002</v>
      </c>
      <c r="AD54" s="111">
        <v>0</v>
      </c>
      <c r="AE54" s="1">
        <v>0.53853300000000004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11">
        <v>0</v>
      </c>
      <c r="AM54" s="1">
        <v>6.3143729999999998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11">
        <f t="shared" si="1"/>
        <v>0</v>
      </c>
      <c r="AU54" s="1">
        <f t="shared" si="2"/>
        <v>6.8529059999999999</v>
      </c>
      <c r="AV54" s="1">
        <f t="shared" si="3"/>
        <v>0</v>
      </c>
      <c r="AW54" s="1">
        <f t="shared" si="4"/>
        <v>0</v>
      </c>
      <c r="AX54" s="1">
        <f t="shared" si="5"/>
        <v>0</v>
      </c>
      <c r="AY54" s="1">
        <f t="shared" si="6"/>
        <v>0</v>
      </c>
      <c r="AZ54" s="1">
        <f t="shared" si="7"/>
        <v>0</v>
      </c>
      <c r="BA54" s="1">
        <f t="shared" si="8"/>
        <v>0</v>
      </c>
      <c r="BB54" s="111"/>
    </row>
    <row r="55" spans="1:54" x14ac:dyDescent="0.3">
      <c r="A55" s="1">
        <v>49</v>
      </c>
      <c r="B55" s="1" t="s">
        <v>40</v>
      </c>
      <c r="C55" s="1">
        <v>1102</v>
      </c>
      <c r="D55" s="1">
        <v>5000</v>
      </c>
      <c r="E55" s="1">
        <v>-9.6767439999999993</v>
      </c>
      <c r="F55" s="1">
        <v>-1469845.1070969999</v>
      </c>
      <c r="G55" s="1">
        <v>-1102682.8569</v>
      </c>
      <c r="H55" s="1">
        <v>266.99796400000002</v>
      </c>
      <c r="I55" s="1">
        <v>137.62366399999999</v>
      </c>
      <c r="J55" s="1">
        <v>37.146861000000001</v>
      </c>
      <c r="K55" s="1">
        <v>2.5075980000000002</v>
      </c>
      <c r="L55" s="1">
        <v>1.6799249999999999</v>
      </c>
      <c r="M55" s="111">
        <v>100</v>
      </c>
      <c r="N55" s="1">
        <v>92.625212000000005</v>
      </c>
      <c r="O55" s="1">
        <v>0.52417499999999995</v>
      </c>
      <c r="P55" s="1">
        <v>6.8506140000000002</v>
      </c>
      <c r="Q55" s="1">
        <v>0</v>
      </c>
      <c r="R55" s="111">
        <v>47.469811999999997</v>
      </c>
      <c r="S55" s="1">
        <v>2.2104200000000001</v>
      </c>
      <c r="T55" s="1">
        <v>14.537845000000001</v>
      </c>
      <c r="U55" s="1">
        <v>1.4726760000000001</v>
      </c>
      <c r="V55" s="1">
        <v>8.4749649999999992</v>
      </c>
      <c r="W55" s="1">
        <v>0.172739</v>
      </c>
      <c r="X55" s="1">
        <v>5.8266730000000004</v>
      </c>
      <c r="Y55" s="1">
        <v>6.8391479999999998</v>
      </c>
      <c r="Z55" s="1">
        <v>4.002491</v>
      </c>
      <c r="AA55" s="1">
        <v>4.5991799999999996</v>
      </c>
      <c r="AB55" s="1">
        <v>0.80971499999999996</v>
      </c>
      <c r="AC55" s="1">
        <v>3.5843370000000001</v>
      </c>
      <c r="AD55" s="111">
        <v>0</v>
      </c>
      <c r="AE55" s="1">
        <v>0.52417499999999995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11">
        <v>0</v>
      </c>
      <c r="AM55" s="1">
        <v>6.8506140000000002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11">
        <f t="shared" si="1"/>
        <v>0</v>
      </c>
      <c r="AU55" s="1">
        <f t="shared" si="2"/>
        <v>7.3747889999999998</v>
      </c>
      <c r="AV55" s="1">
        <f t="shared" si="3"/>
        <v>0</v>
      </c>
      <c r="AW55" s="1">
        <f t="shared" si="4"/>
        <v>0</v>
      </c>
      <c r="AX55" s="1">
        <f t="shared" si="5"/>
        <v>0</v>
      </c>
      <c r="AY55" s="1">
        <f t="shared" si="6"/>
        <v>0</v>
      </c>
      <c r="AZ55" s="1">
        <f t="shared" si="7"/>
        <v>0</v>
      </c>
      <c r="BA55" s="1">
        <f t="shared" si="8"/>
        <v>0</v>
      </c>
      <c r="BB55" s="111"/>
    </row>
    <row r="56" spans="1:54" x14ac:dyDescent="0.3">
      <c r="A56" s="1">
        <v>50</v>
      </c>
      <c r="B56" s="1" t="s">
        <v>40</v>
      </c>
      <c r="C56" s="1">
        <v>1100</v>
      </c>
      <c r="D56" s="1">
        <v>5000</v>
      </c>
      <c r="E56" s="1">
        <v>-9.7270529999999997</v>
      </c>
      <c r="F56" s="1">
        <v>-1461205.371275</v>
      </c>
      <c r="G56" s="1">
        <v>-1096692.486701</v>
      </c>
      <c r="H56" s="1">
        <v>265.45744100000002</v>
      </c>
      <c r="I56" s="1">
        <v>136.814232</v>
      </c>
      <c r="J56" s="1">
        <v>36.965072999999997</v>
      </c>
      <c r="K56" s="1">
        <v>2.505811</v>
      </c>
      <c r="L56" s="1">
        <v>1.689643</v>
      </c>
      <c r="M56" s="111">
        <v>100</v>
      </c>
      <c r="N56" s="1">
        <v>92.117024000000001</v>
      </c>
      <c r="O56" s="1">
        <v>0.51047900000000002</v>
      </c>
      <c r="P56" s="1">
        <v>7.3724959999999999</v>
      </c>
      <c r="Q56" s="1">
        <v>0</v>
      </c>
      <c r="R56" s="111">
        <v>47.544328999999998</v>
      </c>
      <c r="S56" s="1">
        <v>2.1582880000000002</v>
      </c>
      <c r="T56" s="1">
        <v>14.536611000000001</v>
      </c>
      <c r="U56" s="1">
        <v>1.461263</v>
      </c>
      <c r="V56" s="1">
        <v>8.4995689999999993</v>
      </c>
      <c r="W56" s="1">
        <v>0.17369200000000001</v>
      </c>
      <c r="X56" s="1">
        <v>5.8049949999999999</v>
      </c>
      <c r="Y56" s="1">
        <v>6.7556700000000003</v>
      </c>
      <c r="Z56" s="1">
        <v>4.0227370000000002</v>
      </c>
      <c r="AA56" s="1">
        <v>4.6245520000000004</v>
      </c>
      <c r="AB56" s="1">
        <v>0.81418199999999996</v>
      </c>
      <c r="AC56" s="1">
        <v>3.6041110000000001</v>
      </c>
      <c r="AD56" s="111">
        <v>0</v>
      </c>
      <c r="AE56" s="1">
        <v>0.51047900000000002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11">
        <v>0</v>
      </c>
      <c r="AM56" s="1">
        <v>7.3724959999999999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11">
        <f t="shared" si="1"/>
        <v>0</v>
      </c>
      <c r="AU56" s="1">
        <f t="shared" si="2"/>
        <v>7.8829750000000001</v>
      </c>
      <c r="AV56" s="1">
        <f t="shared" si="3"/>
        <v>0</v>
      </c>
      <c r="AW56" s="1">
        <f t="shared" si="4"/>
        <v>0</v>
      </c>
      <c r="AX56" s="1">
        <f t="shared" si="5"/>
        <v>0</v>
      </c>
      <c r="AY56" s="1">
        <f t="shared" si="6"/>
        <v>0</v>
      </c>
      <c r="AZ56" s="1">
        <f t="shared" si="7"/>
        <v>0</v>
      </c>
      <c r="BA56" s="1">
        <f t="shared" si="8"/>
        <v>0</v>
      </c>
      <c r="BB56" s="111"/>
    </row>
    <row r="57" spans="1:54" x14ac:dyDescent="0.3">
      <c r="A57" s="1">
        <v>51</v>
      </c>
      <c r="B57" s="1" t="s">
        <v>40</v>
      </c>
      <c r="C57" s="1">
        <v>1098</v>
      </c>
      <c r="D57" s="1">
        <v>5000</v>
      </c>
      <c r="E57" s="1">
        <v>-9.7771369999999997</v>
      </c>
      <c r="F57" s="1">
        <v>-1452783.800481</v>
      </c>
      <c r="G57" s="1">
        <v>-1090863.883656</v>
      </c>
      <c r="H57" s="1">
        <v>263.95355499999999</v>
      </c>
      <c r="I57" s="1">
        <v>136.02589399999999</v>
      </c>
      <c r="J57" s="1">
        <v>36.787815999999999</v>
      </c>
      <c r="K57" s="1">
        <v>2.5040710000000002</v>
      </c>
      <c r="L57" s="1">
        <v>1.699325</v>
      </c>
      <c r="M57" s="111">
        <v>100</v>
      </c>
      <c r="N57" s="1">
        <v>91.621887000000001</v>
      </c>
      <c r="O57" s="1">
        <v>0.49742900000000001</v>
      </c>
      <c r="P57" s="1">
        <v>7.8806839999999996</v>
      </c>
      <c r="Q57" s="1">
        <v>0</v>
      </c>
      <c r="R57" s="111">
        <v>47.617013999999998</v>
      </c>
      <c r="S57" s="1">
        <v>2.1073840000000001</v>
      </c>
      <c r="T57" s="1">
        <v>14.535868000000001</v>
      </c>
      <c r="U57" s="1">
        <v>1.45007</v>
      </c>
      <c r="V57" s="1">
        <v>8.5236160000000005</v>
      </c>
      <c r="W57" s="1">
        <v>0.17463100000000001</v>
      </c>
      <c r="X57" s="1">
        <v>5.7834180000000002</v>
      </c>
      <c r="Y57" s="1">
        <v>6.6736259999999996</v>
      </c>
      <c r="Z57" s="1">
        <v>4.0426589999999996</v>
      </c>
      <c r="AA57" s="1">
        <v>4.6495439999999997</v>
      </c>
      <c r="AB57" s="1">
        <v>0.81858200000000003</v>
      </c>
      <c r="AC57" s="1">
        <v>3.6235879999999998</v>
      </c>
      <c r="AD57" s="111">
        <v>0</v>
      </c>
      <c r="AE57" s="1">
        <v>0.49742900000000001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11">
        <v>0</v>
      </c>
      <c r="AM57" s="1">
        <v>7.8806839999999996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11">
        <f t="shared" si="1"/>
        <v>0</v>
      </c>
      <c r="AU57" s="1">
        <f t="shared" si="2"/>
        <v>8.378112999999999</v>
      </c>
      <c r="AV57" s="1">
        <f t="shared" si="3"/>
        <v>0</v>
      </c>
      <c r="AW57" s="1">
        <f t="shared" si="4"/>
        <v>0</v>
      </c>
      <c r="AX57" s="1">
        <f t="shared" si="5"/>
        <v>0</v>
      </c>
      <c r="AY57" s="1">
        <f t="shared" si="6"/>
        <v>0</v>
      </c>
      <c r="AZ57" s="1">
        <f t="shared" si="7"/>
        <v>0</v>
      </c>
      <c r="BA57" s="1">
        <f t="shared" si="8"/>
        <v>0</v>
      </c>
      <c r="BB57" s="111"/>
    </row>
    <row r="58" spans="1:54" x14ac:dyDescent="0.3">
      <c r="A58" s="1">
        <v>52</v>
      </c>
      <c r="B58" s="1" t="s">
        <v>40</v>
      </c>
      <c r="C58" s="1">
        <v>1096</v>
      </c>
      <c r="D58" s="1">
        <v>5000</v>
      </c>
      <c r="E58" s="1">
        <v>-9.8270110000000006</v>
      </c>
      <c r="F58" s="1">
        <v>-1444570.157263</v>
      </c>
      <c r="G58" s="1">
        <v>-1085189.370012</v>
      </c>
      <c r="H58" s="1">
        <v>262.48459800000001</v>
      </c>
      <c r="I58" s="1">
        <v>135.25765000000001</v>
      </c>
      <c r="J58" s="1">
        <v>36.614874</v>
      </c>
      <c r="K58" s="1">
        <v>2.5023759999999999</v>
      </c>
      <c r="L58" s="1">
        <v>1.7089730000000001</v>
      </c>
      <c r="M58" s="111">
        <v>100</v>
      </c>
      <c r="N58" s="1">
        <v>91.139168999999995</v>
      </c>
      <c r="O58" s="1">
        <v>0.48500900000000002</v>
      </c>
      <c r="P58" s="1">
        <v>8.3758219999999994</v>
      </c>
      <c r="Q58" s="1">
        <v>0</v>
      </c>
      <c r="R58" s="111">
        <v>47.687893000000003</v>
      </c>
      <c r="S58" s="1">
        <v>2.0576889999999999</v>
      </c>
      <c r="T58" s="1">
        <v>14.535628000000001</v>
      </c>
      <c r="U58" s="1">
        <v>1.4390860000000001</v>
      </c>
      <c r="V58" s="1">
        <v>8.5471240000000002</v>
      </c>
      <c r="W58" s="1">
        <v>0.17555599999999999</v>
      </c>
      <c r="X58" s="1">
        <v>5.7619199999999999</v>
      </c>
      <c r="Y58" s="1">
        <v>6.5929669999999998</v>
      </c>
      <c r="Z58" s="1">
        <v>4.0622689999999997</v>
      </c>
      <c r="AA58" s="1">
        <v>4.6741700000000002</v>
      </c>
      <c r="AB58" s="1">
        <v>0.82291700000000001</v>
      </c>
      <c r="AC58" s="1">
        <v>3.6427809999999998</v>
      </c>
      <c r="AD58" s="111">
        <v>0</v>
      </c>
      <c r="AE58" s="1">
        <v>0.48500900000000002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11">
        <v>0</v>
      </c>
      <c r="AM58" s="1">
        <v>8.3758219999999994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11">
        <f t="shared" si="1"/>
        <v>0</v>
      </c>
      <c r="AU58" s="1">
        <f t="shared" si="2"/>
        <v>8.8608309999999992</v>
      </c>
      <c r="AV58" s="1">
        <f t="shared" si="3"/>
        <v>0</v>
      </c>
      <c r="AW58" s="1">
        <f t="shared" si="4"/>
        <v>0</v>
      </c>
      <c r="AX58" s="1">
        <f t="shared" si="5"/>
        <v>0</v>
      </c>
      <c r="AY58" s="1">
        <f t="shared" si="6"/>
        <v>0</v>
      </c>
      <c r="AZ58" s="1">
        <f t="shared" si="7"/>
        <v>0</v>
      </c>
      <c r="BA58" s="1">
        <f t="shared" si="8"/>
        <v>0</v>
      </c>
      <c r="BB58" s="111"/>
    </row>
    <row r="59" spans="1:54" x14ac:dyDescent="0.3">
      <c r="A59" s="1">
        <v>53</v>
      </c>
      <c r="B59" s="1" t="s">
        <v>40</v>
      </c>
      <c r="C59" s="1">
        <v>1094</v>
      </c>
      <c r="D59" s="1">
        <v>5000</v>
      </c>
      <c r="E59" s="1">
        <v>-9.8782569999999996</v>
      </c>
      <c r="F59" s="1">
        <v>-1436554.5363789999</v>
      </c>
      <c r="G59" s="1">
        <v>-1079809.0361949999</v>
      </c>
      <c r="H59" s="1">
        <v>260.94100900000001</v>
      </c>
      <c r="I59" s="1">
        <v>134.35938200000001</v>
      </c>
      <c r="J59" s="1">
        <v>36.428704000000003</v>
      </c>
      <c r="K59" s="1">
        <v>2.5019130000000001</v>
      </c>
      <c r="L59" s="1">
        <v>1.7248920000000001</v>
      </c>
      <c r="M59" s="111">
        <v>100</v>
      </c>
      <c r="N59" s="1">
        <v>90.243728000000004</v>
      </c>
      <c r="O59" s="1">
        <v>0.89773199999999997</v>
      </c>
      <c r="P59" s="1">
        <v>8.8585399999999996</v>
      </c>
      <c r="Q59" s="1">
        <v>0</v>
      </c>
      <c r="R59" s="111">
        <v>47.746938999999998</v>
      </c>
      <c r="S59" s="1">
        <v>2.0089790000000001</v>
      </c>
      <c r="T59" s="1">
        <v>14.580736</v>
      </c>
      <c r="U59" s="1">
        <v>1.4270130000000001</v>
      </c>
      <c r="V59" s="1">
        <v>8.5536569999999994</v>
      </c>
      <c r="W59" s="1">
        <v>0.17729800000000001</v>
      </c>
      <c r="X59" s="1">
        <v>5.6591839999999998</v>
      </c>
      <c r="Y59" s="1">
        <v>6.5153999999999996</v>
      </c>
      <c r="Z59" s="1">
        <v>4.1002359999999998</v>
      </c>
      <c r="AA59" s="1">
        <v>4.7205500000000002</v>
      </c>
      <c r="AB59" s="1">
        <v>0.83108300000000002</v>
      </c>
      <c r="AC59" s="1">
        <v>3.6789260000000001</v>
      </c>
      <c r="AD59" s="111">
        <v>0</v>
      </c>
      <c r="AE59" s="1">
        <v>0.89773199999999997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11">
        <v>0</v>
      </c>
      <c r="AM59" s="1">
        <v>8.8585410000000007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11">
        <f t="shared" si="1"/>
        <v>0</v>
      </c>
      <c r="AU59" s="1">
        <f t="shared" si="2"/>
        <v>9.7562730000000002</v>
      </c>
      <c r="AV59" s="1">
        <f t="shared" si="3"/>
        <v>0</v>
      </c>
      <c r="AW59" s="1">
        <f t="shared" si="4"/>
        <v>0</v>
      </c>
      <c r="AX59" s="1">
        <f t="shared" si="5"/>
        <v>0</v>
      </c>
      <c r="AY59" s="1">
        <f t="shared" si="6"/>
        <v>0</v>
      </c>
      <c r="AZ59" s="1">
        <f t="shared" si="7"/>
        <v>0</v>
      </c>
      <c r="BA59" s="1">
        <f t="shared" si="8"/>
        <v>0</v>
      </c>
      <c r="BB59" s="111"/>
    </row>
    <row r="60" spans="1:54" x14ac:dyDescent="0.3">
      <c r="A60" s="1">
        <v>54</v>
      </c>
      <c r="B60" s="1" t="s">
        <v>40</v>
      </c>
      <c r="C60" s="1">
        <v>1092</v>
      </c>
      <c r="D60" s="1">
        <v>5000</v>
      </c>
      <c r="E60" s="1">
        <v>-9.9292909999999992</v>
      </c>
      <c r="F60" s="1">
        <v>-1422201.2503770001</v>
      </c>
      <c r="G60" s="1">
        <v>-1069378.164753</v>
      </c>
      <c r="H60" s="1">
        <v>258.45004999999998</v>
      </c>
      <c r="I60" s="1">
        <v>132.96688700000001</v>
      </c>
      <c r="J60" s="1">
        <v>36.118575</v>
      </c>
      <c r="K60" s="1">
        <v>2.4986640000000002</v>
      </c>
      <c r="L60" s="1">
        <v>1.7348330000000001</v>
      </c>
      <c r="M60" s="111">
        <v>100</v>
      </c>
      <c r="N60" s="1">
        <v>89.353376999999995</v>
      </c>
      <c r="O60" s="1">
        <v>0.894818</v>
      </c>
      <c r="P60" s="1">
        <v>9.7518049999999992</v>
      </c>
      <c r="Q60" s="1">
        <v>0</v>
      </c>
      <c r="R60" s="111">
        <v>47.804602000000003</v>
      </c>
      <c r="S60" s="1">
        <v>1.9610810000000001</v>
      </c>
      <c r="T60" s="1">
        <v>14.627881</v>
      </c>
      <c r="U60" s="1">
        <v>1.4150529999999999</v>
      </c>
      <c r="V60" s="1">
        <v>8.5578889999999994</v>
      </c>
      <c r="W60" s="1">
        <v>0.179064</v>
      </c>
      <c r="X60" s="1">
        <v>5.5532769999999996</v>
      </c>
      <c r="Y60" s="1">
        <v>6.4398410000000004</v>
      </c>
      <c r="Z60" s="1">
        <v>4.138776</v>
      </c>
      <c r="AA60" s="1">
        <v>4.7675869999999998</v>
      </c>
      <c r="AB60" s="1">
        <v>0.839364</v>
      </c>
      <c r="AC60" s="1">
        <v>3.7155840000000002</v>
      </c>
      <c r="AD60" s="111">
        <v>0</v>
      </c>
      <c r="AE60" s="1">
        <v>0.894818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11">
        <v>0</v>
      </c>
      <c r="AM60" s="1">
        <v>9.7518060000000002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11">
        <f t="shared" si="1"/>
        <v>0</v>
      </c>
      <c r="AU60" s="1">
        <f t="shared" si="2"/>
        <v>10.646624000000001</v>
      </c>
      <c r="AV60" s="1">
        <f t="shared" si="3"/>
        <v>0</v>
      </c>
      <c r="AW60" s="1">
        <f t="shared" si="4"/>
        <v>0</v>
      </c>
      <c r="AX60" s="1">
        <f t="shared" si="5"/>
        <v>0</v>
      </c>
      <c r="AY60" s="1">
        <f t="shared" si="6"/>
        <v>0</v>
      </c>
      <c r="AZ60" s="1">
        <f t="shared" si="7"/>
        <v>0</v>
      </c>
      <c r="BA60" s="1">
        <f t="shared" si="8"/>
        <v>0</v>
      </c>
      <c r="BB60" s="111"/>
    </row>
    <row r="61" spans="1:54" x14ac:dyDescent="0.3">
      <c r="A61" s="1">
        <v>55</v>
      </c>
      <c r="B61" s="1" t="s">
        <v>40</v>
      </c>
      <c r="C61" s="1">
        <v>1090</v>
      </c>
      <c r="D61" s="1">
        <v>5000</v>
      </c>
      <c r="E61" s="1">
        <v>-9.9800240000000002</v>
      </c>
      <c r="F61" s="1">
        <v>-1407913.2216360001</v>
      </c>
      <c r="G61" s="1">
        <v>-1058978.830662</v>
      </c>
      <c r="H61" s="1">
        <v>255.976518</v>
      </c>
      <c r="I61" s="1">
        <v>131.58889400000001</v>
      </c>
      <c r="J61" s="1">
        <v>35.810602000000003</v>
      </c>
      <c r="K61" s="1">
        <v>2.4952899999999998</v>
      </c>
      <c r="L61" s="1">
        <v>1.7443789999999999</v>
      </c>
      <c r="M61" s="111">
        <v>100</v>
      </c>
      <c r="N61" s="1">
        <v>88.492790999999997</v>
      </c>
      <c r="O61" s="1">
        <v>0.86505500000000002</v>
      </c>
      <c r="P61" s="1">
        <v>10.642154</v>
      </c>
      <c r="Q61" s="1">
        <v>0</v>
      </c>
      <c r="R61" s="111">
        <v>47.861482000000002</v>
      </c>
      <c r="S61" s="1">
        <v>1.9140109999999999</v>
      </c>
      <c r="T61" s="1">
        <v>14.674365</v>
      </c>
      <c r="U61" s="1">
        <v>1.4032800000000001</v>
      </c>
      <c r="V61" s="1">
        <v>8.5608350000000009</v>
      </c>
      <c r="W61" s="1">
        <v>0.18080599999999999</v>
      </c>
      <c r="X61" s="1">
        <v>5.44909</v>
      </c>
      <c r="Y61" s="1">
        <v>6.3661690000000002</v>
      </c>
      <c r="Z61" s="1">
        <v>4.1767669999999999</v>
      </c>
      <c r="AA61" s="1">
        <v>4.8139510000000003</v>
      </c>
      <c r="AB61" s="1">
        <v>0.84752700000000003</v>
      </c>
      <c r="AC61" s="1">
        <v>3.7517179999999999</v>
      </c>
      <c r="AD61" s="111">
        <v>0</v>
      </c>
      <c r="AE61" s="1">
        <v>0.86505500000000002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11">
        <v>0</v>
      </c>
      <c r="AM61" s="1">
        <v>10.642154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11">
        <f t="shared" si="1"/>
        <v>0</v>
      </c>
      <c r="AU61" s="1">
        <f t="shared" si="2"/>
        <v>11.507209</v>
      </c>
      <c r="AV61" s="1">
        <f t="shared" si="3"/>
        <v>0</v>
      </c>
      <c r="AW61" s="1">
        <f t="shared" si="4"/>
        <v>0</v>
      </c>
      <c r="AX61" s="1">
        <f t="shared" si="5"/>
        <v>0</v>
      </c>
      <c r="AY61" s="1">
        <f t="shared" si="6"/>
        <v>0</v>
      </c>
      <c r="AZ61" s="1">
        <f t="shared" si="7"/>
        <v>0</v>
      </c>
      <c r="BA61" s="1">
        <f t="shared" si="8"/>
        <v>0</v>
      </c>
      <c r="BB61" s="111"/>
    </row>
    <row r="62" spans="1:54" x14ac:dyDescent="0.3">
      <c r="A62" s="1">
        <v>56</v>
      </c>
      <c r="B62" s="1" t="s">
        <v>40</v>
      </c>
      <c r="C62" s="1">
        <v>1088</v>
      </c>
      <c r="D62" s="1">
        <v>5000</v>
      </c>
      <c r="E62" s="1">
        <v>-10.030466000000001</v>
      </c>
      <c r="F62" s="1">
        <v>-1394104.534281</v>
      </c>
      <c r="G62" s="1">
        <v>-1048941.1301299999</v>
      </c>
      <c r="H62" s="1">
        <v>253.58219500000001</v>
      </c>
      <c r="I62" s="1">
        <v>130.257429</v>
      </c>
      <c r="J62" s="1">
        <v>35.512849000000003</v>
      </c>
      <c r="K62" s="1">
        <v>2.4919790000000002</v>
      </c>
      <c r="L62" s="1">
        <v>1.753938</v>
      </c>
      <c r="M62" s="111">
        <v>100</v>
      </c>
      <c r="N62" s="1">
        <v>87.660748999999996</v>
      </c>
      <c r="O62" s="1">
        <v>0.83651200000000003</v>
      </c>
      <c r="P62" s="1">
        <v>11.502738000000001</v>
      </c>
      <c r="Q62" s="1">
        <v>0</v>
      </c>
      <c r="R62" s="111">
        <v>47.917549999999999</v>
      </c>
      <c r="S62" s="1">
        <v>1.8677870000000001</v>
      </c>
      <c r="T62" s="1">
        <v>14.720209000000001</v>
      </c>
      <c r="U62" s="1">
        <v>1.3916900000000001</v>
      </c>
      <c r="V62" s="1">
        <v>8.5625350000000005</v>
      </c>
      <c r="W62" s="1">
        <v>0.18252199999999999</v>
      </c>
      <c r="X62" s="1">
        <v>5.3466209999999998</v>
      </c>
      <c r="Y62" s="1">
        <v>6.2943340000000001</v>
      </c>
      <c r="Z62" s="1">
        <v>4.2142090000000003</v>
      </c>
      <c r="AA62" s="1">
        <v>4.8596440000000003</v>
      </c>
      <c r="AB62" s="1">
        <v>0.85557099999999997</v>
      </c>
      <c r="AC62" s="1">
        <v>3.787328</v>
      </c>
      <c r="AD62" s="111">
        <v>0</v>
      </c>
      <c r="AE62" s="1">
        <v>0.83651200000000003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11">
        <v>0</v>
      </c>
      <c r="AM62" s="1">
        <v>11.502738000000001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11">
        <f t="shared" si="1"/>
        <v>0</v>
      </c>
      <c r="AU62" s="1">
        <f t="shared" si="2"/>
        <v>12.339250000000002</v>
      </c>
      <c r="AV62" s="1">
        <f t="shared" si="3"/>
        <v>0</v>
      </c>
      <c r="AW62" s="1">
        <f t="shared" si="4"/>
        <v>0</v>
      </c>
      <c r="AX62" s="1">
        <f t="shared" si="5"/>
        <v>0</v>
      </c>
      <c r="AY62" s="1">
        <f t="shared" si="6"/>
        <v>0</v>
      </c>
      <c r="AZ62" s="1">
        <f t="shared" si="7"/>
        <v>0</v>
      </c>
      <c r="BA62" s="1">
        <f t="shared" si="8"/>
        <v>0</v>
      </c>
      <c r="BB62" s="111"/>
    </row>
    <row r="63" spans="1:54" x14ac:dyDescent="0.3">
      <c r="A63" s="1">
        <v>57</v>
      </c>
      <c r="B63" s="1" t="s">
        <v>40</v>
      </c>
      <c r="C63" s="1">
        <v>1086</v>
      </c>
      <c r="D63" s="1">
        <v>5000</v>
      </c>
      <c r="E63" s="1">
        <v>-10.080622999999999</v>
      </c>
      <c r="F63" s="1">
        <v>-1380755.2954239999</v>
      </c>
      <c r="G63" s="1">
        <v>-1039250.0813899999</v>
      </c>
      <c r="H63" s="1">
        <v>251.26381499999999</v>
      </c>
      <c r="I63" s="1">
        <v>128.97057100000001</v>
      </c>
      <c r="J63" s="1">
        <v>35.224891</v>
      </c>
      <c r="K63" s="1">
        <v>2.4887290000000002</v>
      </c>
      <c r="L63" s="1">
        <v>1.7635080000000001</v>
      </c>
      <c r="M63" s="111">
        <v>100</v>
      </c>
      <c r="N63" s="1">
        <v>86.856067999999993</v>
      </c>
      <c r="O63" s="1">
        <v>0.80915499999999996</v>
      </c>
      <c r="P63" s="1">
        <v>12.334777000000001</v>
      </c>
      <c r="Q63" s="1">
        <v>0</v>
      </c>
      <c r="R63" s="111">
        <v>47.972783999999997</v>
      </c>
      <c r="S63" s="1">
        <v>1.8224210000000001</v>
      </c>
      <c r="T63" s="1">
        <v>14.765433</v>
      </c>
      <c r="U63" s="1">
        <v>1.3802810000000001</v>
      </c>
      <c r="V63" s="1">
        <v>8.5630319999999998</v>
      </c>
      <c r="W63" s="1">
        <v>0.18421299999999999</v>
      </c>
      <c r="X63" s="1">
        <v>5.2458650000000002</v>
      </c>
      <c r="Y63" s="1">
        <v>6.2242889999999997</v>
      </c>
      <c r="Z63" s="1">
        <v>4.2511039999999998</v>
      </c>
      <c r="AA63" s="1">
        <v>4.9046659999999997</v>
      </c>
      <c r="AB63" s="1">
        <v>0.86349799999999999</v>
      </c>
      <c r="AC63" s="1">
        <v>3.822416</v>
      </c>
      <c r="AD63" s="111">
        <v>0</v>
      </c>
      <c r="AE63" s="1">
        <v>0.80915499999999996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11">
        <v>0</v>
      </c>
      <c r="AM63" s="1">
        <v>12.334777000000001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11">
        <f t="shared" si="1"/>
        <v>0</v>
      </c>
      <c r="AU63" s="1">
        <f t="shared" si="2"/>
        <v>13.143932000000001</v>
      </c>
      <c r="AV63" s="1">
        <f t="shared" si="3"/>
        <v>0</v>
      </c>
      <c r="AW63" s="1">
        <f t="shared" si="4"/>
        <v>0</v>
      </c>
      <c r="AX63" s="1">
        <f t="shared" si="5"/>
        <v>0</v>
      </c>
      <c r="AY63" s="1">
        <f t="shared" si="6"/>
        <v>0</v>
      </c>
      <c r="AZ63" s="1">
        <f t="shared" si="7"/>
        <v>0</v>
      </c>
      <c r="BA63" s="1">
        <f t="shared" si="8"/>
        <v>0</v>
      </c>
      <c r="BB63" s="111"/>
    </row>
    <row r="64" spans="1:54" x14ac:dyDescent="0.3">
      <c r="A64" s="1">
        <v>58</v>
      </c>
      <c r="B64" s="1" t="s">
        <v>40</v>
      </c>
      <c r="C64" s="1">
        <v>1084</v>
      </c>
      <c r="D64" s="1">
        <v>5000</v>
      </c>
      <c r="E64" s="1">
        <v>-10.130504999999999</v>
      </c>
      <c r="F64" s="1">
        <v>-1367846.2077899999</v>
      </c>
      <c r="G64" s="1">
        <v>-1029891.140733</v>
      </c>
      <c r="H64" s="1">
        <v>249.01821200000001</v>
      </c>
      <c r="I64" s="1">
        <v>127.72645799999999</v>
      </c>
      <c r="J64" s="1">
        <v>34.946314000000001</v>
      </c>
      <c r="K64" s="1">
        <v>2.4855420000000001</v>
      </c>
      <c r="L64" s="1">
        <v>1.7730900000000001</v>
      </c>
      <c r="M64" s="111">
        <v>100</v>
      </c>
      <c r="N64" s="1">
        <v>86.077600000000004</v>
      </c>
      <c r="O64" s="1">
        <v>0.78294399999999997</v>
      </c>
      <c r="P64" s="1">
        <v>13.139455999999999</v>
      </c>
      <c r="Q64" s="1">
        <v>0</v>
      </c>
      <c r="R64" s="111">
        <v>48.027168000000003</v>
      </c>
      <c r="S64" s="1">
        <v>1.7779210000000001</v>
      </c>
      <c r="T64" s="1">
        <v>14.810053999999999</v>
      </c>
      <c r="U64" s="1">
        <v>1.369046</v>
      </c>
      <c r="V64" s="1">
        <v>8.5623660000000008</v>
      </c>
      <c r="W64" s="1">
        <v>0.18587899999999999</v>
      </c>
      <c r="X64" s="1">
        <v>5.1468119999999997</v>
      </c>
      <c r="Y64" s="1">
        <v>6.1559860000000004</v>
      </c>
      <c r="Z64" s="1">
        <v>4.2874540000000003</v>
      </c>
      <c r="AA64" s="1">
        <v>4.9490230000000004</v>
      </c>
      <c r="AB64" s="1">
        <v>0.87130700000000005</v>
      </c>
      <c r="AC64" s="1">
        <v>3.8569849999999999</v>
      </c>
      <c r="AD64" s="111">
        <v>0</v>
      </c>
      <c r="AE64" s="1">
        <v>0.78294399999999997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11">
        <v>0</v>
      </c>
      <c r="AM64" s="1">
        <v>13.139457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11">
        <f t="shared" si="1"/>
        <v>0</v>
      </c>
      <c r="AU64" s="1">
        <f t="shared" si="2"/>
        <v>13.922401000000001</v>
      </c>
      <c r="AV64" s="1">
        <f t="shared" si="3"/>
        <v>0</v>
      </c>
      <c r="AW64" s="1">
        <f t="shared" si="4"/>
        <v>0</v>
      </c>
      <c r="AX64" s="1">
        <f t="shared" si="5"/>
        <v>0</v>
      </c>
      <c r="AY64" s="1">
        <f t="shared" si="6"/>
        <v>0</v>
      </c>
      <c r="AZ64" s="1">
        <f t="shared" si="7"/>
        <v>0</v>
      </c>
      <c r="BA64" s="1">
        <f t="shared" si="8"/>
        <v>0</v>
      </c>
      <c r="BB64" s="111"/>
    </row>
    <row r="65" spans="1:54" x14ac:dyDescent="0.3">
      <c r="A65" s="1">
        <v>59</v>
      </c>
      <c r="B65" s="1" t="s">
        <v>40</v>
      </c>
      <c r="C65" s="1">
        <v>1082</v>
      </c>
      <c r="D65" s="1">
        <v>5000</v>
      </c>
      <c r="E65" s="1">
        <v>-10.180118999999999</v>
      </c>
      <c r="F65" s="1">
        <v>-1355358.6302519999</v>
      </c>
      <c r="G65" s="1">
        <v>-1020850.25064</v>
      </c>
      <c r="H65" s="1">
        <v>246.84232700000001</v>
      </c>
      <c r="I65" s="1">
        <v>126.52329</v>
      </c>
      <c r="J65" s="1">
        <v>34.676718999999999</v>
      </c>
      <c r="K65" s="1">
        <v>2.4824169999999999</v>
      </c>
      <c r="L65" s="1">
        <v>1.782681</v>
      </c>
      <c r="M65" s="111">
        <v>100</v>
      </c>
      <c r="N65" s="1">
        <v>85.324240000000003</v>
      </c>
      <c r="O65" s="1">
        <v>0.75783800000000001</v>
      </c>
      <c r="P65" s="1">
        <v>13.917922000000001</v>
      </c>
      <c r="Q65" s="1">
        <v>0</v>
      </c>
      <c r="R65" s="111">
        <v>48.080691000000002</v>
      </c>
      <c r="S65" s="1">
        <v>1.7342900000000001</v>
      </c>
      <c r="T65" s="1">
        <v>14.854089999999999</v>
      </c>
      <c r="U65" s="1">
        <v>1.3579829999999999</v>
      </c>
      <c r="V65" s="1">
        <v>8.560575</v>
      </c>
      <c r="W65" s="1">
        <v>0.18751999999999999</v>
      </c>
      <c r="X65" s="1">
        <v>5.0494510000000004</v>
      </c>
      <c r="Y65" s="1">
        <v>6.089378</v>
      </c>
      <c r="Z65" s="1">
        <v>4.3232629999999999</v>
      </c>
      <c r="AA65" s="1">
        <v>4.9927200000000003</v>
      </c>
      <c r="AB65" s="1">
        <v>0.879</v>
      </c>
      <c r="AC65" s="1">
        <v>3.8910399999999998</v>
      </c>
      <c r="AD65" s="111">
        <v>0</v>
      </c>
      <c r="AE65" s="1">
        <v>0.75783800000000001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11">
        <v>0</v>
      </c>
      <c r="AM65" s="1">
        <v>13.917922000000001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11">
        <f t="shared" si="1"/>
        <v>0</v>
      </c>
      <c r="AU65" s="1">
        <f t="shared" si="2"/>
        <v>14.67576</v>
      </c>
      <c r="AV65" s="1">
        <f t="shared" si="3"/>
        <v>0</v>
      </c>
      <c r="AW65" s="1">
        <f t="shared" si="4"/>
        <v>0</v>
      </c>
      <c r="AX65" s="1">
        <f t="shared" si="5"/>
        <v>0</v>
      </c>
      <c r="AY65" s="1">
        <f t="shared" si="6"/>
        <v>0</v>
      </c>
      <c r="AZ65" s="1">
        <f t="shared" si="7"/>
        <v>0</v>
      </c>
      <c r="BA65" s="1">
        <f t="shared" si="8"/>
        <v>0</v>
      </c>
      <c r="BB65" s="111"/>
    </row>
    <row r="66" spans="1:54" x14ac:dyDescent="0.3">
      <c r="A66" s="1">
        <v>60</v>
      </c>
      <c r="B66" s="1" t="s">
        <v>40</v>
      </c>
      <c r="C66" s="1">
        <v>1080</v>
      </c>
      <c r="D66" s="1">
        <v>5000</v>
      </c>
      <c r="E66" s="1">
        <v>-10.229476</v>
      </c>
      <c r="F66" s="1">
        <v>-1343274.6143159999</v>
      </c>
      <c r="G66" s="1">
        <v>-1012113.869271</v>
      </c>
      <c r="H66" s="1">
        <v>244.73321100000001</v>
      </c>
      <c r="I66" s="1">
        <v>125.35933199999999</v>
      </c>
      <c r="J66" s="1">
        <v>34.415723999999997</v>
      </c>
      <c r="K66" s="1">
        <v>2.4793530000000001</v>
      </c>
      <c r="L66" s="1">
        <v>1.7922819999999999</v>
      </c>
      <c r="M66" s="111">
        <v>100</v>
      </c>
      <c r="N66" s="1">
        <v>84.594925000000003</v>
      </c>
      <c r="O66" s="1">
        <v>0.73379499999999998</v>
      </c>
      <c r="P66" s="1">
        <v>14.671279999999999</v>
      </c>
      <c r="Q66" s="1">
        <v>0</v>
      </c>
      <c r="R66" s="111">
        <v>48.133347000000001</v>
      </c>
      <c r="S66" s="1">
        <v>1.6915290000000001</v>
      </c>
      <c r="T66" s="1">
        <v>14.897556</v>
      </c>
      <c r="U66" s="1">
        <v>1.3470869999999999</v>
      </c>
      <c r="V66" s="1">
        <v>8.5576969999999992</v>
      </c>
      <c r="W66" s="1">
        <v>0.189137</v>
      </c>
      <c r="X66" s="1">
        <v>4.9537659999999999</v>
      </c>
      <c r="Y66" s="1">
        <v>6.0244179999999998</v>
      </c>
      <c r="Z66" s="1">
        <v>4.3585370000000001</v>
      </c>
      <c r="AA66" s="1">
        <v>5.0357630000000002</v>
      </c>
      <c r="AB66" s="1">
        <v>0.88657799999999998</v>
      </c>
      <c r="AC66" s="1">
        <v>3.924585</v>
      </c>
      <c r="AD66" s="111">
        <v>0</v>
      </c>
      <c r="AE66" s="1">
        <v>0.73379499999999998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11">
        <v>0</v>
      </c>
      <c r="AM66" s="1">
        <v>14.671279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11">
        <f t="shared" si="1"/>
        <v>0</v>
      </c>
      <c r="AU66" s="1">
        <f t="shared" si="2"/>
        <v>15.405074000000001</v>
      </c>
      <c r="AV66" s="1">
        <f t="shared" si="3"/>
        <v>0</v>
      </c>
      <c r="AW66" s="1">
        <f t="shared" si="4"/>
        <v>0</v>
      </c>
      <c r="AX66" s="1">
        <f t="shared" si="5"/>
        <v>0</v>
      </c>
      <c r="AY66" s="1">
        <f t="shared" si="6"/>
        <v>0</v>
      </c>
      <c r="AZ66" s="1">
        <f t="shared" si="7"/>
        <v>0</v>
      </c>
      <c r="BA66" s="1">
        <f t="shared" si="8"/>
        <v>0</v>
      </c>
      <c r="BB66" s="111"/>
    </row>
    <row r="67" spans="1:54" x14ac:dyDescent="0.3">
      <c r="A67" s="1">
        <v>61</v>
      </c>
      <c r="B67" s="1" t="s">
        <v>40</v>
      </c>
      <c r="C67" s="1">
        <v>1078</v>
      </c>
      <c r="D67" s="1">
        <v>5000</v>
      </c>
      <c r="E67" s="1">
        <v>-10.278582</v>
      </c>
      <c r="F67" s="1">
        <v>-1331576.9229260001</v>
      </c>
      <c r="G67" s="1">
        <v>-1003668.986208</v>
      </c>
      <c r="H67" s="1">
        <v>242.68803399999999</v>
      </c>
      <c r="I67" s="1">
        <v>124.23291999999999</v>
      </c>
      <c r="J67" s="1">
        <v>34.162959999999998</v>
      </c>
      <c r="K67" s="1">
        <v>2.4763489999999999</v>
      </c>
      <c r="L67" s="1">
        <v>1.801892</v>
      </c>
      <c r="M67" s="111">
        <v>100</v>
      </c>
      <c r="N67" s="1">
        <v>83.888636000000005</v>
      </c>
      <c r="O67" s="1">
        <v>0.71077199999999996</v>
      </c>
      <c r="P67" s="1">
        <v>15.400592</v>
      </c>
      <c r="Q67" s="1">
        <v>0</v>
      </c>
      <c r="R67" s="111">
        <v>48.185133</v>
      </c>
      <c r="S67" s="1">
        <v>1.649635</v>
      </c>
      <c r="T67" s="1">
        <v>14.940466000000001</v>
      </c>
      <c r="U67" s="1">
        <v>1.336355</v>
      </c>
      <c r="V67" s="1">
        <v>8.5537690000000008</v>
      </c>
      <c r="W67" s="1">
        <v>0.19072900000000001</v>
      </c>
      <c r="X67" s="1">
        <v>4.859737</v>
      </c>
      <c r="Y67" s="1">
        <v>5.9610620000000001</v>
      </c>
      <c r="Z67" s="1">
        <v>4.3932830000000003</v>
      </c>
      <c r="AA67" s="1">
        <v>5.0781609999999997</v>
      </c>
      <c r="AB67" s="1">
        <v>0.894042</v>
      </c>
      <c r="AC67" s="1">
        <v>3.9576280000000001</v>
      </c>
      <c r="AD67" s="111">
        <v>0</v>
      </c>
      <c r="AE67" s="1">
        <v>0.71077199999999996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11">
        <v>0</v>
      </c>
      <c r="AM67" s="1">
        <v>15.400592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11">
        <f t="shared" si="1"/>
        <v>0</v>
      </c>
      <c r="AU67" s="1">
        <f t="shared" si="2"/>
        <v>16.111363999999998</v>
      </c>
      <c r="AV67" s="1">
        <f t="shared" si="3"/>
        <v>0</v>
      </c>
      <c r="AW67" s="1">
        <f t="shared" si="4"/>
        <v>0</v>
      </c>
      <c r="AX67" s="1">
        <f t="shared" si="5"/>
        <v>0</v>
      </c>
      <c r="AY67" s="1">
        <f t="shared" si="6"/>
        <v>0</v>
      </c>
      <c r="AZ67" s="1">
        <f t="shared" si="7"/>
        <v>0</v>
      </c>
      <c r="BA67" s="1">
        <f t="shared" si="8"/>
        <v>0</v>
      </c>
      <c r="BB67" s="111"/>
    </row>
    <row r="68" spans="1:54" x14ac:dyDescent="0.3">
      <c r="A68" s="1">
        <v>62</v>
      </c>
      <c r="B68" s="1" t="s">
        <v>40</v>
      </c>
      <c r="C68" s="1">
        <v>1076</v>
      </c>
      <c r="D68" s="1">
        <v>5000</v>
      </c>
      <c r="E68" s="1">
        <v>-10.327446999999999</v>
      </c>
      <c r="F68" s="1">
        <v>-1320249.0361850001</v>
      </c>
      <c r="G68" s="1">
        <v>-995503.12801900005</v>
      </c>
      <c r="H68" s="1">
        <v>240.70407900000001</v>
      </c>
      <c r="I68" s="1">
        <v>123.142455</v>
      </c>
      <c r="J68" s="1">
        <v>33.918075000000002</v>
      </c>
      <c r="K68" s="1">
        <v>2.4734050000000001</v>
      </c>
      <c r="L68" s="1">
        <v>1.81151</v>
      </c>
      <c r="M68" s="111">
        <v>100</v>
      </c>
      <c r="N68" s="1">
        <v>83.204396000000003</v>
      </c>
      <c r="O68" s="1">
        <v>0.68872500000000003</v>
      </c>
      <c r="P68" s="1">
        <v>16.106878999999999</v>
      </c>
      <c r="Q68" s="1">
        <v>0</v>
      </c>
      <c r="R68" s="111">
        <v>48.236051000000003</v>
      </c>
      <c r="S68" s="1">
        <v>1.608603</v>
      </c>
      <c r="T68" s="1">
        <v>14.982835</v>
      </c>
      <c r="U68" s="1">
        <v>1.3257810000000001</v>
      </c>
      <c r="V68" s="1">
        <v>8.5488280000000003</v>
      </c>
      <c r="W68" s="1">
        <v>0.192298</v>
      </c>
      <c r="X68" s="1">
        <v>4.7673459999999999</v>
      </c>
      <c r="Y68" s="1">
        <v>5.8992630000000004</v>
      </c>
      <c r="Z68" s="1">
        <v>4.427505</v>
      </c>
      <c r="AA68" s="1">
        <v>5.1199219999999999</v>
      </c>
      <c r="AB68" s="1">
        <v>0.90139499999999995</v>
      </c>
      <c r="AC68" s="1">
        <v>3.9901740000000001</v>
      </c>
      <c r="AD68" s="111">
        <v>0</v>
      </c>
      <c r="AE68" s="1">
        <v>0.68872500000000003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11">
        <v>0</v>
      </c>
      <c r="AM68" s="1">
        <v>16.106878999999999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11">
        <f t="shared" si="1"/>
        <v>0</v>
      </c>
      <c r="AU68" s="1">
        <f t="shared" si="2"/>
        <v>16.795604000000001</v>
      </c>
      <c r="AV68" s="1">
        <f t="shared" si="3"/>
        <v>0</v>
      </c>
      <c r="AW68" s="1">
        <f t="shared" si="4"/>
        <v>0</v>
      </c>
      <c r="AX68" s="1">
        <f t="shared" si="5"/>
        <v>0</v>
      </c>
      <c r="AY68" s="1">
        <f t="shared" si="6"/>
        <v>0</v>
      </c>
      <c r="AZ68" s="1">
        <f t="shared" si="7"/>
        <v>0</v>
      </c>
      <c r="BA68" s="1">
        <f t="shared" si="8"/>
        <v>0</v>
      </c>
      <c r="BB68" s="111"/>
    </row>
    <row r="69" spans="1:54" x14ac:dyDescent="0.3">
      <c r="A69" s="1">
        <v>63</v>
      </c>
      <c r="B69" s="1" t="s">
        <v>40</v>
      </c>
      <c r="C69" s="1">
        <v>1074</v>
      </c>
      <c r="D69" s="1">
        <v>5000</v>
      </c>
      <c r="E69" s="1">
        <v>-10.376079000000001</v>
      </c>
      <c r="F69" s="1">
        <v>-1309275.147414</v>
      </c>
      <c r="G69" s="1">
        <v>-987604.35629499995</v>
      </c>
      <c r="H69" s="1">
        <v>238.778749</v>
      </c>
      <c r="I69" s="1">
        <v>122.086409</v>
      </c>
      <c r="J69" s="1">
        <v>33.680731000000002</v>
      </c>
      <c r="K69" s="1">
        <v>2.4705189999999999</v>
      </c>
      <c r="L69" s="1">
        <v>1.8211379999999999</v>
      </c>
      <c r="M69" s="111">
        <v>100</v>
      </c>
      <c r="N69" s="1">
        <v>82.541270999999995</v>
      </c>
      <c r="O69" s="1">
        <v>0.66761199999999998</v>
      </c>
      <c r="P69" s="1">
        <v>16.791117</v>
      </c>
      <c r="Q69" s="1">
        <v>0</v>
      </c>
      <c r="R69" s="111">
        <v>48.286102999999997</v>
      </c>
      <c r="S69" s="1">
        <v>1.568427</v>
      </c>
      <c r="T69" s="1">
        <v>15.024675999999999</v>
      </c>
      <c r="U69" s="1">
        <v>1.3153630000000001</v>
      </c>
      <c r="V69" s="1">
        <v>8.5429049999999993</v>
      </c>
      <c r="W69" s="1">
        <v>0.19384199999999999</v>
      </c>
      <c r="X69" s="1">
        <v>4.676571</v>
      </c>
      <c r="Y69" s="1">
        <v>5.838978</v>
      </c>
      <c r="Z69" s="1">
        <v>4.4612119999999997</v>
      </c>
      <c r="AA69" s="1">
        <v>5.161054</v>
      </c>
      <c r="AB69" s="1">
        <v>0.908636</v>
      </c>
      <c r="AC69" s="1">
        <v>4.0222300000000004</v>
      </c>
      <c r="AD69" s="111">
        <v>0</v>
      </c>
      <c r="AE69" s="1">
        <v>0.66761199999999998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11">
        <v>0</v>
      </c>
      <c r="AM69" s="1">
        <v>16.791115999999999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11">
        <f t="shared" si="1"/>
        <v>0</v>
      </c>
      <c r="AU69" s="1">
        <f t="shared" si="2"/>
        <v>17.458727999999997</v>
      </c>
      <c r="AV69" s="1">
        <f t="shared" si="3"/>
        <v>0</v>
      </c>
      <c r="AW69" s="1">
        <f t="shared" si="4"/>
        <v>0</v>
      </c>
      <c r="AX69" s="1">
        <f t="shared" si="5"/>
        <v>0</v>
      </c>
      <c r="AY69" s="1">
        <f t="shared" si="6"/>
        <v>0</v>
      </c>
      <c r="AZ69" s="1">
        <f t="shared" si="7"/>
        <v>0</v>
      </c>
      <c r="BA69" s="1">
        <f t="shared" si="8"/>
        <v>0</v>
      </c>
      <c r="BB69" s="111"/>
    </row>
    <row r="70" spans="1:54" x14ac:dyDescent="0.3">
      <c r="A70" s="1">
        <v>64</v>
      </c>
      <c r="B70" s="1" t="s">
        <v>40</v>
      </c>
      <c r="C70" s="1">
        <v>1072</v>
      </c>
      <c r="D70" s="1">
        <v>5000</v>
      </c>
      <c r="E70" s="1">
        <v>-10.424488</v>
      </c>
      <c r="F70" s="1">
        <v>-1298640.1521370001</v>
      </c>
      <c r="G70" s="1">
        <v>-979961.26013800001</v>
      </c>
      <c r="H70" s="1">
        <v>236.909558</v>
      </c>
      <c r="I70" s="1">
        <v>121.06332</v>
      </c>
      <c r="J70" s="1">
        <v>33.450606999999998</v>
      </c>
      <c r="K70" s="1">
        <v>2.4676909999999999</v>
      </c>
      <c r="L70" s="1">
        <v>1.8307739999999999</v>
      </c>
      <c r="M70" s="111">
        <v>100</v>
      </c>
      <c r="N70" s="1">
        <v>81.89837</v>
      </c>
      <c r="O70" s="1">
        <v>0.64739100000000005</v>
      </c>
      <c r="P70" s="1">
        <v>17.454239000000001</v>
      </c>
      <c r="Q70" s="1">
        <v>0</v>
      </c>
      <c r="R70" s="111">
        <v>48.335295000000002</v>
      </c>
      <c r="S70" s="1">
        <v>1.5290980000000001</v>
      </c>
      <c r="T70" s="1">
        <v>15.066001999999999</v>
      </c>
      <c r="U70" s="1">
        <v>1.305096</v>
      </c>
      <c r="V70" s="1">
        <v>8.5360359999999993</v>
      </c>
      <c r="W70" s="1">
        <v>0.19536400000000001</v>
      </c>
      <c r="X70" s="1">
        <v>4.5873889999999999</v>
      </c>
      <c r="Y70" s="1">
        <v>5.7801650000000002</v>
      </c>
      <c r="Z70" s="1">
        <v>4.4944119999999996</v>
      </c>
      <c r="AA70" s="1">
        <v>5.2015690000000001</v>
      </c>
      <c r="AB70" s="1">
        <v>0.91576900000000006</v>
      </c>
      <c r="AC70" s="1">
        <v>4.0538049999999997</v>
      </c>
      <c r="AD70" s="111">
        <v>0</v>
      </c>
      <c r="AE70" s="1">
        <v>0.64739100000000005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11">
        <v>0</v>
      </c>
      <c r="AM70" s="1">
        <v>17.454239000000001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11">
        <f t="shared" si="1"/>
        <v>0</v>
      </c>
      <c r="AU70" s="1">
        <f t="shared" si="2"/>
        <v>18.10163</v>
      </c>
      <c r="AV70" s="1">
        <f t="shared" si="3"/>
        <v>0</v>
      </c>
      <c r="AW70" s="1">
        <f t="shared" si="4"/>
        <v>0</v>
      </c>
      <c r="AX70" s="1">
        <f t="shared" si="5"/>
        <v>0</v>
      </c>
      <c r="AY70" s="1">
        <f t="shared" si="6"/>
        <v>0</v>
      </c>
      <c r="AZ70" s="1">
        <f t="shared" si="7"/>
        <v>0</v>
      </c>
      <c r="BA70" s="1">
        <f t="shared" si="8"/>
        <v>0</v>
      </c>
      <c r="BB70" s="111"/>
    </row>
    <row r="71" spans="1:54" x14ac:dyDescent="0.3">
      <c r="A71" s="1">
        <v>65</v>
      </c>
      <c r="B71" s="1" t="s">
        <v>40</v>
      </c>
      <c r="C71" s="1">
        <v>1070</v>
      </c>
      <c r="D71" s="1">
        <v>5000</v>
      </c>
      <c r="E71" s="1">
        <v>-10.47268</v>
      </c>
      <c r="F71" s="1">
        <v>-1288329.63191</v>
      </c>
      <c r="G71" s="1">
        <v>-972562.94461999997</v>
      </c>
      <c r="H71" s="1">
        <v>235.09413499999999</v>
      </c>
      <c r="I71" s="1">
        <v>120.071792</v>
      </c>
      <c r="J71" s="1">
        <v>33.227395000000001</v>
      </c>
      <c r="K71" s="1">
        <v>2.4649200000000002</v>
      </c>
      <c r="L71" s="1">
        <v>1.8404180000000001</v>
      </c>
      <c r="M71" s="111">
        <v>100</v>
      </c>
      <c r="N71" s="1">
        <v>81.274840999999995</v>
      </c>
      <c r="O71" s="1">
        <v>0.62802199999999997</v>
      </c>
      <c r="P71" s="1">
        <v>18.097138000000001</v>
      </c>
      <c r="Q71" s="1">
        <v>0</v>
      </c>
      <c r="R71" s="111">
        <v>48.383634000000001</v>
      </c>
      <c r="S71" s="1">
        <v>1.490607</v>
      </c>
      <c r="T71" s="1">
        <v>15.106826</v>
      </c>
      <c r="U71" s="1">
        <v>1.294977</v>
      </c>
      <c r="V71" s="1">
        <v>8.5282509999999991</v>
      </c>
      <c r="W71" s="1">
        <v>0.19686300000000001</v>
      </c>
      <c r="X71" s="1">
        <v>4.4997769999999999</v>
      </c>
      <c r="Y71" s="1">
        <v>5.7227810000000003</v>
      </c>
      <c r="Z71" s="1">
        <v>4.5271119999999998</v>
      </c>
      <c r="AA71" s="1">
        <v>5.2414740000000002</v>
      </c>
      <c r="AB71" s="1">
        <v>0.92279500000000003</v>
      </c>
      <c r="AC71" s="1">
        <v>4.084905</v>
      </c>
      <c r="AD71" s="111">
        <v>0</v>
      </c>
      <c r="AE71" s="1">
        <v>0.62802199999999997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11">
        <v>0</v>
      </c>
      <c r="AM71" s="1">
        <v>18.097137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11">
        <f t="shared" ref="AT71:AT134" si="9">AD71+AL71</f>
        <v>0</v>
      </c>
      <c r="AU71" s="1">
        <f t="shared" ref="AU71:AU134" si="10">AE71+AM71</f>
        <v>18.725159000000001</v>
      </c>
      <c r="AV71" s="1">
        <f t="shared" ref="AV71:AV134" si="11">AF71+AN71</f>
        <v>0</v>
      </c>
      <c r="AW71" s="1">
        <f t="shared" ref="AW71:AW134" si="12">AG71+AO71</f>
        <v>0</v>
      </c>
      <c r="AX71" s="1">
        <f t="shared" ref="AX71:AX134" si="13">AH71+AP71</f>
        <v>0</v>
      </c>
      <c r="AY71" s="1">
        <f t="shared" ref="AY71:AY134" si="14">AI71+AQ71</f>
        <v>0</v>
      </c>
      <c r="AZ71" s="1">
        <f t="shared" ref="AZ71:AZ134" si="15">AJ71+AR71</f>
        <v>0</v>
      </c>
      <c r="BA71" s="1">
        <f t="shared" ref="BA71:BA134" si="16">AK71+AS71</f>
        <v>0</v>
      </c>
      <c r="BB71" s="111"/>
    </row>
    <row r="72" spans="1:54" x14ac:dyDescent="0.3">
      <c r="A72" s="1">
        <v>66</v>
      </c>
      <c r="B72" s="1" t="s">
        <v>40</v>
      </c>
      <c r="C72" s="1">
        <v>1068</v>
      </c>
      <c r="D72" s="1">
        <v>5000</v>
      </c>
      <c r="E72" s="1">
        <v>-10.520664</v>
      </c>
      <c r="F72" s="1">
        <v>-1278329.83448</v>
      </c>
      <c r="G72" s="1">
        <v>-965399.01633899997</v>
      </c>
      <c r="H72" s="1">
        <v>233.33021500000001</v>
      </c>
      <c r="I72" s="1">
        <v>119.110495</v>
      </c>
      <c r="J72" s="1">
        <v>33.010801999999998</v>
      </c>
      <c r="K72" s="1">
        <v>2.4622039999999998</v>
      </c>
      <c r="L72" s="1">
        <v>1.850071</v>
      </c>
      <c r="M72" s="111">
        <v>100</v>
      </c>
      <c r="N72" s="1">
        <v>80.669870000000003</v>
      </c>
      <c r="O72" s="1">
        <v>0.60946500000000003</v>
      </c>
      <c r="P72" s="1">
        <v>18.720665</v>
      </c>
      <c r="Q72" s="1">
        <v>0</v>
      </c>
      <c r="R72" s="111">
        <v>48.431128999999999</v>
      </c>
      <c r="S72" s="1">
        <v>1.452942</v>
      </c>
      <c r="T72" s="1">
        <v>15.147157999999999</v>
      </c>
      <c r="U72" s="1">
        <v>1.2850010000000001</v>
      </c>
      <c r="V72" s="1">
        <v>8.5195799999999995</v>
      </c>
      <c r="W72" s="1">
        <v>0.19833899999999999</v>
      </c>
      <c r="X72" s="1">
        <v>4.4137089999999999</v>
      </c>
      <c r="Y72" s="1">
        <v>5.666785</v>
      </c>
      <c r="Z72" s="1">
        <v>4.5593209999999997</v>
      </c>
      <c r="AA72" s="1">
        <v>5.2807820000000003</v>
      </c>
      <c r="AB72" s="1">
        <v>0.92971499999999996</v>
      </c>
      <c r="AC72" s="1">
        <v>4.1155390000000001</v>
      </c>
      <c r="AD72" s="111">
        <v>0</v>
      </c>
      <c r="AE72" s="1">
        <v>0.60946500000000003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11">
        <v>0</v>
      </c>
      <c r="AM72" s="1">
        <v>18.720665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11">
        <f t="shared" si="9"/>
        <v>0</v>
      </c>
      <c r="AU72" s="1">
        <f t="shared" si="10"/>
        <v>19.33013</v>
      </c>
      <c r="AV72" s="1">
        <f t="shared" si="11"/>
        <v>0</v>
      </c>
      <c r="AW72" s="1">
        <f t="shared" si="12"/>
        <v>0</v>
      </c>
      <c r="AX72" s="1">
        <f t="shared" si="13"/>
        <v>0</v>
      </c>
      <c r="AY72" s="1">
        <f t="shared" si="14"/>
        <v>0</v>
      </c>
      <c r="AZ72" s="1">
        <f t="shared" si="15"/>
        <v>0</v>
      </c>
      <c r="BA72" s="1">
        <f t="shared" si="16"/>
        <v>0</v>
      </c>
      <c r="BB72" s="111"/>
    </row>
    <row r="73" spans="1:54" x14ac:dyDescent="0.3">
      <c r="A73" s="1">
        <v>67</v>
      </c>
      <c r="B73" s="1" t="s">
        <v>40</v>
      </c>
      <c r="C73" s="1">
        <v>1066</v>
      </c>
      <c r="D73" s="1">
        <v>5000</v>
      </c>
      <c r="E73" s="1">
        <v>-10.56845</v>
      </c>
      <c r="F73" s="1">
        <v>-1268627.6514389999</v>
      </c>
      <c r="G73" s="1">
        <v>-958459.56697799999</v>
      </c>
      <c r="H73" s="1">
        <v>231.61564000000001</v>
      </c>
      <c r="I73" s="1">
        <v>118.178157</v>
      </c>
      <c r="J73" s="1">
        <v>32.800548999999997</v>
      </c>
      <c r="K73" s="1">
        <v>2.459543</v>
      </c>
      <c r="L73" s="1">
        <v>1.8597319999999999</v>
      </c>
      <c r="M73" s="111">
        <v>100</v>
      </c>
      <c r="N73" s="1">
        <v>80.082684999999998</v>
      </c>
      <c r="O73" s="1">
        <v>0.59168200000000004</v>
      </c>
      <c r="P73" s="1">
        <v>19.325633</v>
      </c>
      <c r="Q73" s="1">
        <v>0</v>
      </c>
      <c r="R73" s="111">
        <v>48.477791000000003</v>
      </c>
      <c r="S73" s="1">
        <v>1.416093</v>
      </c>
      <c r="T73" s="1">
        <v>15.187010000000001</v>
      </c>
      <c r="U73" s="1">
        <v>1.275164</v>
      </c>
      <c r="V73" s="1">
        <v>8.5100540000000002</v>
      </c>
      <c r="W73" s="1">
        <v>0.199794</v>
      </c>
      <c r="X73" s="1">
        <v>4.3291599999999999</v>
      </c>
      <c r="Y73" s="1">
        <v>5.612139</v>
      </c>
      <c r="Z73" s="1">
        <v>4.5910469999999997</v>
      </c>
      <c r="AA73" s="1">
        <v>5.319502</v>
      </c>
      <c r="AB73" s="1">
        <v>0.93653200000000003</v>
      </c>
      <c r="AC73" s="1">
        <v>4.145715</v>
      </c>
      <c r="AD73" s="111">
        <v>0</v>
      </c>
      <c r="AE73" s="1">
        <v>0.59168200000000004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11">
        <v>0</v>
      </c>
      <c r="AM73" s="1">
        <v>19.325633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11">
        <f t="shared" si="9"/>
        <v>0</v>
      </c>
      <c r="AU73" s="1">
        <f t="shared" si="10"/>
        <v>19.917314999999999</v>
      </c>
      <c r="AV73" s="1">
        <f t="shared" si="11"/>
        <v>0</v>
      </c>
      <c r="AW73" s="1">
        <f t="shared" si="12"/>
        <v>0</v>
      </c>
      <c r="AX73" s="1">
        <f t="shared" si="13"/>
        <v>0</v>
      </c>
      <c r="AY73" s="1">
        <f t="shared" si="14"/>
        <v>0</v>
      </c>
      <c r="AZ73" s="1">
        <f t="shared" si="15"/>
        <v>0</v>
      </c>
      <c r="BA73" s="1">
        <f t="shared" si="16"/>
        <v>0</v>
      </c>
      <c r="BB73" s="111"/>
    </row>
    <row r="74" spans="1:54" x14ac:dyDescent="0.3">
      <c r="A74" s="1">
        <v>68</v>
      </c>
      <c r="B74" s="1" t="s">
        <v>40</v>
      </c>
      <c r="C74" s="1">
        <v>1064</v>
      </c>
      <c r="D74" s="1">
        <v>5000</v>
      </c>
      <c r="E74" s="1">
        <v>-10.616044</v>
      </c>
      <c r="F74" s="1">
        <v>-1259210.594211</v>
      </c>
      <c r="G74" s="1">
        <v>-951735.15552899998</v>
      </c>
      <c r="H74" s="1">
        <v>229.948352</v>
      </c>
      <c r="I74" s="1">
        <v>117.27356899999999</v>
      </c>
      <c r="J74" s="1">
        <v>32.596369000000003</v>
      </c>
      <c r="K74" s="1">
        <v>2.4569359999999998</v>
      </c>
      <c r="L74" s="1">
        <v>1.869402</v>
      </c>
      <c r="M74" s="111">
        <v>100</v>
      </c>
      <c r="N74" s="1">
        <v>79.512546999999998</v>
      </c>
      <c r="O74" s="1">
        <v>0.57463699999999995</v>
      </c>
      <c r="P74" s="1">
        <v>19.912815999999999</v>
      </c>
      <c r="Q74" s="1">
        <v>0</v>
      </c>
      <c r="R74" s="111">
        <v>48.523629</v>
      </c>
      <c r="S74" s="1">
        <v>1.380047</v>
      </c>
      <c r="T74" s="1">
        <v>15.226394000000001</v>
      </c>
      <c r="U74" s="1">
        <v>1.2654639999999999</v>
      </c>
      <c r="V74" s="1">
        <v>8.4997000000000007</v>
      </c>
      <c r="W74" s="1">
        <v>0.20122599999999999</v>
      </c>
      <c r="X74" s="1">
        <v>4.2461039999999999</v>
      </c>
      <c r="Y74" s="1">
        <v>5.5588030000000002</v>
      </c>
      <c r="Z74" s="1">
        <v>4.6222979999999998</v>
      </c>
      <c r="AA74" s="1">
        <v>5.3576449999999998</v>
      </c>
      <c r="AB74" s="1">
        <v>0.94324699999999995</v>
      </c>
      <c r="AC74" s="1">
        <v>4.1754420000000003</v>
      </c>
      <c r="AD74" s="111">
        <v>0</v>
      </c>
      <c r="AE74" s="1">
        <v>0.57463699999999995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11">
        <v>0</v>
      </c>
      <c r="AM74" s="1">
        <v>19.912815999999999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11">
        <f t="shared" si="9"/>
        <v>0</v>
      </c>
      <c r="AU74" s="1">
        <f t="shared" si="10"/>
        <v>20.487452999999999</v>
      </c>
      <c r="AV74" s="1">
        <f t="shared" si="11"/>
        <v>0</v>
      </c>
      <c r="AW74" s="1">
        <f t="shared" si="12"/>
        <v>0</v>
      </c>
      <c r="AX74" s="1">
        <f t="shared" si="13"/>
        <v>0</v>
      </c>
      <c r="AY74" s="1">
        <f t="shared" si="14"/>
        <v>0</v>
      </c>
      <c r="AZ74" s="1">
        <f t="shared" si="15"/>
        <v>0</v>
      </c>
      <c r="BA74" s="1">
        <f t="shared" si="16"/>
        <v>0</v>
      </c>
      <c r="BB74" s="111"/>
    </row>
    <row r="75" spans="1:54" x14ac:dyDescent="0.3">
      <c r="A75" s="1">
        <v>69</v>
      </c>
      <c r="B75" s="1" t="s">
        <v>40</v>
      </c>
      <c r="C75" s="1">
        <v>1062</v>
      </c>
      <c r="D75" s="1">
        <v>5000</v>
      </c>
      <c r="E75" s="1">
        <v>-10.663454</v>
      </c>
      <c r="F75" s="1">
        <v>-1250066.769074</v>
      </c>
      <c r="G75" s="1">
        <v>-945216.78971399995</v>
      </c>
      <c r="H75" s="1">
        <v>228.32639</v>
      </c>
      <c r="I75" s="1">
        <v>116.395578</v>
      </c>
      <c r="J75" s="1">
        <v>32.398009000000002</v>
      </c>
      <c r="K75" s="1">
        <v>2.4543810000000001</v>
      </c>
      <c r="L75" s="1">
        <v>1.879081</v>
      </c>
      <c r="M75" s="111">
        <v>100</v>
      </c>
      <c r="N75" s="1">
        <v>78.958753000000002</v>
      </c>
      <c r="O75" s="1">
        <v>0.55829499999999999</v>
      </c>
      <c r="P75" s="1">
        <v>20.482951</v>
      </c>
      <c r="Q75" s="1">
        <v>0</v>
      </c>
      <c r="R75" s="111">
        <v>48.568655999999997</v>
      </c>
      <c r="S75" s="1">
        <v>1.344792</v>
      </c>
      <c r="T75" s="1">
        <v>15.265319999999999</v>
      </c>
      <c r="U75" s="1">
        <v>1.2558959999999999</v>
      </c>
      <c r="V75" s="1">
        <v>8.4885450000000002</v>
      </c>
      <c r="W75" s="1">
        <v>0.20263700000000001</v>
      </c>
      <c r="X75" s="1">
        <v>4.1645159999999999</v>
      </c>
      <c r="Y75" s="1">
        <v>5.5067399999999997</v>
      </c>
      <c r="Z75" s="1">
        <v>4.6530849999999999</v>
      </c>
      <c r="AA75" s="1">
        <v>5.3952220000000004</v>
      </c>
      <c r="AB75" s="1">
        <v>0.94986300000000001</v>
      </c>
      <c r="AC75" s="1">
        <v>4.2047270000000001</v>
      </c>
      <c r="AD75" s="111">
        <v>0</v>
      </c>
      <c r="AE75" s="1">
        <v>0.55829499999999999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11">
        <v>0</v>
      </c>
      <c r="AM75" s="1">
        <v>20.482951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11">
        <f t="shared" si="9"/>
        <v>0</v>
      </c>
      <c r="AU75" s="1">
        <f t="shared" si="10"/>
        <v>21.041246000000001</v>
      </c>
      <c r="AV75" s="1">
        <f t="shared" si="11"/>
        <v>0</v>
      </c>
      <c r="AW75" s="1">
        <f t="shared" si="12"/>
        <v>0</v>
      </c>
      <c r="AX75" s="1">
        <f t="shared" si="13"/>
        <v>0</v>
      </c>
      <c r="AY75" s="1">
        <f t="shared" si="14"/>
        <v>0</v>
      </c>
      <c r="AZ75" s="1">
        <f t="shared" si="15"/>
        <v>0</v>
      </c>
      <c r="BA75" s="1">
        <f t="shared" si="16"/>
        <v>0</v>
      </c>
      <c r="BB75" s="111"/>
    </row>
    <row r="76" spans="1:54" x14ac:dyDescent="0.3">
      <c r="A76" s="1">
        <v>70</v>
      </c>
      <c r="B76" s="1" t="s">
        <v>40</v>
      </c>
      <c r="C76" s="1">
        <v>1060</v>
      </c>
      <c r="D76" s="1">
        <v>5000</v>
      </c>
      <c r="E76" s="1">
        <v>-10.71129</v>
      </c>
      <c r="F76" s="1">
        <v>-1241184.8669660001</v>
      </c>
      <c r="G76" s="1">
        <v>-938926.38460500003</v>
      </c>
      <c r="H76" s="1">
        <v>226.72503599999999</v>
      </c>
      <c r="I76" s="1">
        <v>115.53068</v>
      </c>
      <c r="J76" s="1">
        <v>32.204821000000003</v>
      </c>
      <c r="K76" s="1">
        <v>2.451908</v>
      </c>
      <c r="L76" s="1">
        <v>1.8918360000000001</v>
      </c>
      <c r="M76" s="111">
        <v>100</v>
      </c>
      <c r="N76" s="1">
        <v>78.408413999999993</v>
      </c>
      <c r="O76" s="1">
        <v>0.55484199999999995</v>
      </c>
      <c r="P76" s="1">
        <v>21.036743000000001</v>
      </c>
      <c r="Q76" s="1">
        <v>0</v>
      </c>
      <c r="R76" s="111">
        <v>48.626767000000001</v>
      </c>
      <c r="S76" s="1">
        <v>1.310376</v>
      </c>
      <c r="T76" s="1">
        <v>15.291772999999999</v>
      </c>
      <c r="U76" s="1">
        <v>1.2487550000000001</v>
      </c>
      <c r="V76" s="1">
        <v>8.4999040000000008</v>
      </c>
      <c r="W76" s="1">
        <v>0.20405999999999999</v>
      </c>
      <c r="X76" s="1">
        <v>4.0737740000000002</v>
      </c>
      <c r="Y76" s="1">
        <v>5.4606060000000003</v>
      </c>
      <c r="Z76" s="1">
        <v>4.6842620000000004</v>
      </c>
      <c r="AA76" s="1">
        <v>5.4156319999999996</v>
      </c>
      <c r="AB76" s="1">
        <v>0.95652999999999999</v>
      </c>
      <c r="AC76" s="1">
        <v>4.2275619999999998</v>
      </c>
      <c r="AD76" s="111">
        <v>0</v>
      </c>
      <c r="AE76" s="1">
        <v>0.433361</v>
      </c>
      <c r="AF76" s="1">
        <v>0</v>
      </c>
      <c r="AG76" s="1">
        <v>0.12148200000000001</v>
      </c>
      <c r="AH76" s="1">
        <v>0</v>
      </c>
      <c r="AI76" s="1">
        <v>0</v>
      </c>
      <c r="AJ76" s="1">
        <v>0</v>
      </c>
      <c r="AK76" s="1">
        <v>0</v>
      </c>
      <c r="AL76" s="111">
        <v>0</v>
      </c>
      <c r="AM76" s="1">
        <v>21.036743999999999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11">
        <f t="shared" si="9"/>
        <v>0</v>
      </c>
      <c r="AU76" s="1">
        <f t="shared" si="10"/>
        <v>21.470105</v>
      </c>
      <c r="AV76" s="1">
        <f t="shared" si="11"/>
        <v>0</v>
      </c>
      <c r="AW76" s="1">
        <f t="shared" si="12"/>
        <v>0.12148200000000001</v>
      </c>
      <c r="AX76" s="1">
        <f t="shared" si="13"/>
        <v>0</v>
      </c>
      <c r="AY76" s="1">
        <f t="shared" si="14"/>
        <v>0</v>
      </c>
      <c r="AZ76" s="1">
        <f t="shared" si="15"/>
        <v>0</v>
      </c>
      <c r="BA76" s="1">
        <f t="shared" si="16"/>
        <v>0</v>
      </c>
      <c r="BB76" s="111"/>
    </row>
    <row r="77" spans="1:54" x14ac:dyDescent="0.3">
      <c r="A77" s="1">
        <v>71</v>
      </c>
      <c r="B77" s="1" t="s">
        <v>40</v>
      </c>
      <c r="C77" s="1">
        <v>1058</v>
      </c>
      <c r="D77" s="1">
        <v>5000</v>
      </c>
      <c r="E77" s="1">
        <v>-10.759176999999999</v>
      </c>
      <c r="F77" s="1">
        <v>-1232234.9037840001</v>
      </c>
      <c r="G77" s="1">
        <v>-932573.14234300004</v>
      </c>
      <c r="H77" s="1">
        <v>225.114947</v>
      </c>
      <c r="I77" s="1">
        <v>114.664981</v>
      </c>
      <c r="J77" s="1">
        <v>32.006687999999997</v>
      </c>
      <c r="K77" s="1">
        <v>2.4500220000000001</v>
      </c>
      <c r="L77" s="1">
        <v>1.9054759999999999</v>
      </c>
      <c r="M77" s="111">
        <v>100</v>
      </c>
      <c r="N77" s="1">
        <v>77.870001999999999</v>
      </c>
      <c r="O77" s="1">
        <v>0.547099</v>
      </c>
      <c r="P77" s="1">
        <v>21.582899000000001</v>
      </c>
      <c r="Q77" s="1">
        <v>0</v>
      </c>
      <c r="R77" s="111">
        <v>48.690640999999999</v>
      </c>
      <c r="S77" s="1">
        <v>1.276778</v>
      </c>
      <c r="T77" s="1">
        <v>15.31179</v>
      </c>
      <c r="U77" s="1">
        <v>1.2428779999999999</v>
      </c>
      <c r="V77" s="1">
        <v>8.5220900000000004</v>
      </c>
      <c r="W77" s="1">
        <v>0.20547099999999999</v>
      </c>
      <c r="X77" s="1">
        <v>3.9796960000000001</v>
      </c>
      <c r="Y77" s="1">
        <v>5.4179089999999999</v>
      </c>
      <c r="Z77" s="1">
        <v>4.7152599999999998</v>
      </c>
      <c r="AA77" s="1">
        <v>5.4273800000000003</v>
      </c>
      <c r="AB77" s="1">
        <v>0.963144</v>
      </c>
      <c r="AC77" s="1">
        <v>4.2469640000000002</v>
      </c>
      <c r="AD77" s="111">
        <v>0</v>
      </c>
      <c r="AE77" s="1">
        <v>0.36532700000000001</v>
      </c>
      <c r="AF77" s="1">
        <v>0</v>
      </c>
      <c r="AG77" s="1">
        <v>0.18177199999999999</v>
      </c>
      <c r="AH77" s="1">
        <v>0</v>
      </c>
      <c r="AI77" s="1">
        <v>0</v>
      </c>
      <c r="AJ77" s="1">
        <v>0</v>
      </c>
      <c r="AK77" s="1">
        <v>0</v>
      </c>
      <c r="AL77" s="111">
        <v>0</v>
      </c>
      <c r="AM77" s="1">
        <v>21.465596999999999</v>
      </c>
      <c r="AN77" s="1">
        <v>0</v>
      </c>
      <c r="AO77" s="1">
        <v>0.117302</v>
      </c>
      <c r="AP77" s="1">
        <v>0</v>
      </c>
      <c r="AQ77" s="1">
        <v>0</v>
      </c>
      <c r="AR77" s="1">
        <v>0</v>
      </c>
      <c r="AS77" s="1">
        <v>0</v>
      </c>
      <c r="AT77" s="111">
        <f t="shared" si="9"/>
        <v>0</v>
      </c>
      <c r="AU77" s="1">
        <f t="shared" si="10"/>
        <v>21.830924</v>
      </c>
      <c r="AV77" s="1">
        <f t="shared" si="11"/>
        <v>0</v>
      </c>
      <c r="AW77" s="1">
        <f t="shared" si="12"/>
        <v>0.29907400000000001</v>
      </c>
      <c r="AX77" s="1">
        <f t="shared" si="13"/>
        <v>0</v>
      </c>
      <c r="AY77" s="1">
        <f t="shared" si="14"/>
        <v>0</v>
      </c>
      <c r="AZ77" s="1">
        <f t="shared" si="15"/>
        <v>0</v>
      </c>
      <c r="BA77" s="1">
        <f t="shared" si="16"/>
        <v>0</v>
      </c>
      <c r="BB77" s="111"/>
    </row>
    <row r="78" spans="1:54" x14ac:dyDescent="0.3">
      <c r="A78" s="1">
        <v>72</v>
      </c>
      <c r="B78" s="1" t="s">
        <v>40</v>
      </c>
      <c r="C78" s="1">
        <v>1056</v>
      </c>
      <c r="D78" s="1">
        <v>5000</v>
      </c>
      <c r="E78" s="1">
        <v>-10.806791</v>
      </c>
      <c r="F78" s="1">
        <v>-1223312.2074579999</v>
      </c>
      <c r="G78" s="1">
        <v>-926222.60571699997</v>
      </c>
      <c r="H78" s="1">
        <v>223.51849100000001</v>
      </c>
      <c r="I78" s="1">
        <v>113.80971</v>
      </c>
      <c r="J78" s="1">
        <v>31.807577999999999</v>
      </c>
      <c r="K78" s="1">
        <v>2.4484319999999999</v>
      </c>
      <c r="L78" s="1">
        <v>1.918649</v>
      </c>
      <c r="M78" s="111">
        <v>100</v>
      </c>
      <c r="N78" s="1">
        <v>77.348973999999998</v>
      </c>
      <c r="O78" s="1">
        <v>0.52971800000000002</v>
      </c>
      <c r="P78" s="1">
        <v>22.121307999999999</v>
      </c>
      <c r="Q78" s="1">
        <v>0</v>
      </c>
      <c r="R78" s="111">
        <v>48.753231999999997</v>
      </c>
      <c r="S78" s="1">
        <v>1.2439579999999999</v>
      </c>
      <c r="T78" s="1">
        <v>15.331531</v>
      </c>
      <c r="U78" s="1">
        <v>1.237085</v>
      </c>
      <c r="V78" s="1">
        <v>8.543158</v>
      </c>
      <c r="W78" s="1">
        <v>0.20685500000000001</v>
      </c>
      <c r="X78" s="1">
        <v>3.8877169999999999</v>
      </c>
      <c r="Y78" s="1">
        <v>5.3761960000000002</v>
      </c>
      <c r="Z78" s="1">
        <v>4.7456610000000001</v>
      </c>
      <c r="AA78" s="1">
        <v>5.4389589999999997</v>
      </c>
      <c r="AB78" s="1">
        <v>0.96963100000000002</v>
      </c>
      <c r="AC78" s="1">
        <v>4.2660179999999999</v>
      </c>
      <c r="AD78" s="111">
        <v>0</v>
      </c>
      <c r="AE78" s="1">
        <v>0.354043</v>
      </c>
      <c r="AF78" s="1">
        <v>0</v>
      </c>
      <c r="AG78" s="1">
        <v>0.175674</v>
      </c>
      <c r="AH78" s="1">
        <v>0</v>
      </c>
      <c r="AI78" s="1">
        <v>0</v>
      </c>
      <c r="AJ78" s="1">
        <v>0</v>
      </c>
      <c r="AK78" s="1">
        <v>0</v>
      </c>
      <c r="AL78" s="111">
        <v>0</v>
      </c>
      <c r="AM78" s="1">
        <v>21.826415000000001</v>
      </c>
      <c r="AN78" s="1">
        <v>0</v>
      </c>
      <c r="AO78" s="1">
        <v>0.29489399999999999</v>
      </c>
      <c r="AP78" s="1">
        <v>0</v>
      </c>
      <c r="AQ78" s="1">
        <v>0</v>
      </c>
      <c r="AR78" s="1">
        <v>0</v>
      </c>
      <c r="AS78" s="1">
        <v>0</v>
      </c>
      <c r="AT78" s="111">
        <f t="shared" si="9"/>
        <v>0</v>
      </c>
      <c r="AU78" s="1">
        <f t="shared" si="10"/>
        <v>22.180458000000002</v>
      </c>
      <c r="AV78" s="1">
        <f t="shared" si="11"/>
        <v>0</v>
      </c>
      <c r="AW78" s="1">
        <f t="shared" si="12"/>
        <v>0.47056799999999999</v>
      </c>
      <c r="AX78" s="1">
        <f t="shared" si="13"/>
        <v>0</v>
      </c>
      <c r="AY78" s="1">
        <f t="shared" si="14"/>
        <v>0</v>
      </c>
      <c r="AZ78" s="1">
        <f t="shared" si="15"/>
        <v>0</v>
      </c>
      <c r="BA78" s="1">
        <f t="shared" si="16"/>
        <v>0</v>
      </c>
      <c r="BB78" s="111"/>
    </row>
    <row r="79" spans="1:54" x14ac:dyDescent="0.3">
      <c r="A79" s="1">
        <v>73</v>
      </c>
      <c r="B79" s="1" t="s">
        <v>40</v>
      </c>
      <c r="C79" s="1">
        <v>1054</v>
      </c>
      <c r="D79" s="1">
        <v>5000</v>
      </c>
      <c r="E79" s="1">
        <v>-10.854146999999999</v>
      </c>
      <c r="F79" s="1">
        <v>-1214674.352859</v>
      </c>
      <c r="G79" s="1">
        <v>-920086.77815899998</v>
      </c>
      <c r="H79" s="1">
        <v>221.970067</v>
      </c>
      <c r="I79" s="1">
        <v>112.982252</v>
      </c>
      <c r="J79" s="1">
        <v>31.614784</v>
      </c>
      <c r="K79" s="1">
        <v>2.4468830000000001</v>
      </c>
      <c r="L79" s="1">
        <v>1.931767</v>
      </c>
      <c r="M79" s="111">
        <v>100</v>
      </c>
      <c r="N79" s="1">
        <v>76.844472999999994</v>
      </c>
      <c r="O79" s="1">
        <v>0.51319499999999996</v>
      </c>
      <c r="P79" s="1">
        <v>22.642333000000001</v>
      </c>
      <c r="Q79" s="1">
        <v>0</v>
      </c>
      <c r="R79" s="111">
        <v>48.814562000000002</v>
      </c>
      <c r="S79" s="1">
        <v>1.2118949999999999</v>
      </c>
      <c r="T79" s="1">
        <v>15.351018</v>
      </c>
      <c r="U79" s="1">
        <v>1.231371</v>
      </c>
      <c r="V79" s="1">
        <v>8.5631170000000001</v>
      </c>
      <c r="W79" s="1">
        <v>0.20821300000000001</v>
      </c>
      <c r="X79" s="1">
        <v>3.7977789999999998</v>
      </c>
      <c r="Y79" s="1">
        <v>5.3354330000000001</v>
      </c>
      <c r="Z79" s="1">
        <v>4.7754849999999998</v>
      </c>
      <c r="AA79" s="1">
        <v>5.4503909999999998</v>
      </c>
      <c r="AB79" s="1">
        <v>0.975997</v>
      </c>
      <c r="AC79" s="1">
        <v>4.2847400000000002</v>
      </c>
      <c r="AD79" s="111">
        <v>0</v>
      </c>
      <c r="AE79" s="1">
        <v>0.34342099999999998</v>
      </c>
      <c r="AF79" s="1">
        <v>0</v>
      </c>
      <c r="AG79" s="1">
        <v>0.16977300000000001</v>
      </c>
      <c r="AH79" s="1">
        <v>0</v>
      </c>
      <c r="AI79" s="1">
        <v>0</v>
      </c>
      <c r="AJ79" s="1">
        <v>0</v>
      </c>
      <c r="AK79" s="1">
        <v>0</v>
      </c>
      <c r="AL79" s="111">
        <v>0</v>
      </c>
      <c r="AM79" s="1">
        <v>22.175944999999999</v>
      </c>
      <c r="AN79" s="1">
        <v>0</v>
      </c>
      <c r="AO79" s="1">
        <v>0.466387</v>
      </c>
      <c r="AP79" s="1">
        <v>0</v>
      </c>
      <c r="AQ79" s="1">
        <v>0</v>
      </c>
      <c r="AR79" s="1">
        <v>0</v>
      </c>
      <c r="AS79" s="1">
        <v>0</v>
      </c>
      <c r="AT79" s="111">
        <f t="shared" si="9"/>
        <v>0</v>
      </c>
      <c r="AU79" s="1">
        <f t="shared" si="10"/>
        <v>22.519365999999998</v>
      </c>
      <c r="AV79" s="1">
        <f t="shared" si="11"/>
        <v>0</v>
      </c>
      <c r="AW79" s="1">
        <f t="shared" si="12"/>
        <v>0.63616000000000006</v>
      </c>
      <c r="AX79" s="1">
        <f t="shared" si="13"/>
        <v>0</v>
      </c>
      <c r="AY79" s="1">
        <f t="shared" si="14"/>
        <v>0</v>
      </c>
      <c r="AZ79" s="1">
        <f t="shared" si="15"/>
        <v>0</v>
      </c>
      <c r="BA79" s="1">
        <f t="shared" si="16"/>
        <v>0</v>
      </c>
      <c r="BB79" s="111"/>
    </row>
    <row r="80" spans="1:54" x14ac:dyDescent="0.3">
      <c r="A80" s="1">
        <v>74</v>
      </c>
      <c r="B80" s="1" t="s">
        <v>40</v>
      </c>
      <c r="C80" s="1">
        <v>1052</v>
      </c>
      <c r="D80" s="1">
        <v>5000</v>
      </c>
      <c r="E80" s="1">
        <v>-10.901260000000001</v>
      </c>
      <c r="F80" s="1">
        <v>-1206307.4915690001</v>
      </c>
      <c r="G80" s="1">
        <v>-914155.18244200002</v>
      </c>
      <c r="H80" s="1">
        <v>220.46735000000001</v>
      </c>
      <c r="I80" s="1">
        <v>112.181254</v>
      </c>
      <c r="J80" s="1">
        <v>31.428001999999999</v>
      </c>
      <c r="K80" s="1">
        <v>2.4453719999999999</v>
      </c>
      <c r="L80" s="1">
        <v>1.944831</v>
      </c>
      <c r="M80" s="111">
        <v>100</v>
      </c>
      <c r="N80" s="1">
        <v>76.355690999999993</v>
      </c>
      <c r="O80" s="1">
        <v>0.497479</v>
      </c>
      <c r="P80" s="1">
        <v>23.146830000000001</v>
      </c>
      <c r="Q80" s="1">
        <v>0</v>
      </c>
      <c r="R80" s="111">
        <v>48.874653000000002</v>
      </c>
      <c r="S80" s="1">
        <v>1.1805699999999999</v>
      </c>
      <c r="T80" s="1">
        <v>15.370276</v>
      </c>
      <c r="U80" s="1">
        <v>1.2257309999999999</v>
      </c>
      <c r="V80" s="1">
        <v>8.5819759999999992</v>
      </c>
      <c r="W80" s="1">
        <v>0.20954600000000001</v>
      </c>
      <c r="X80" s="1">
        <v>3.7098239999999998</v>
      </c>
      <c r="Y80" s="1">
        <v>5.2955870000000003</v>
      </c>
      <c r="Z80" s="1">
        <v>4.8047490000000002</v>
      </c>
      <c r="AA80" s="1">
        <v>5.4616949999999997</v>
      </c>
      <c r="AB80" s="1">
        <v>0.98224500000000003</v>
      </c>
      <c r="AC80" s="1">
        <v>4.3031470000000001</v>
      </c>
      <c r="AD80" s="111">
        <v>0</v>
      </c>
      <c r="AE80" s="1">
        <v>0.333422</v>
      </c>
      <c r="AF80" s="1">
        <v>0</v>
      </c>
      <c r="AG80" s="1">
        <v>0.16405700000000001</v>
      </c>
      <c r="AH80" s="1">
        <v>0</v>
      </c>
      <c r="AI80" s="1">
        <v>0</v>
      </c>
      <c r="AJ80" s="1">
        <v>0</v>
      </c>
      <c r="AK80" s="1">
        <v>0</v>
      </c>
      <c r="AL80" s="111">
        <v>0</v>
      </c>
      <c r="AM80" s="1">
        <v>22.514851</v>
      </c>
      <c r="AN80" s="1">
        <v>0</v>
      </c>
      <c r="AO80" s="1">
        <v>0.63197999999999999</v>
      </c>
      <c r="AP80" s="1">
        <v>0</v>
      </c>
      <c r="AQ80" s="1">
        <v>0</v>
      </c>
      <c r="AR80" s="1">
        <v>0</v>
      </c>
      <c r="AS80" s="1">
        <v>0</v>
      </c>
      <c r="AT80" s="111">
        <f t="shared" si="9"/>
        <v>0</v>
      </c>
      <c r="AU80" s="1">
        <f t="shared" si="10"/>
        <v>22.848272999999999</v>
      </c>
      <c r="AV80" s="1">
        <f t="shared" si="11"/>
        <v>0</v>
      </c>
      <c r="AW80" s="1">
        <f t="shared" si="12"/>
        <v>0.79603699999999999</v>
      </c>
      <c r="AX80" s="1">
        <f t="shared" si="13"/>
        <v>0</v>
      </c>
      <c r="AY80" s="1">
        <f t="shared" si="14"/>
        <v>0</v>
      </c>
      <c r="AZ80" s="1">
        <f t="shared" si="15"/>
        <v>0</v>
      </c>
      <c r="BA80" s="1">
        <f t="shared" si="16"/>
        <v>0</v>
      </c>
      <c r="BB80" s="111"/>
    </row>
    <row r="81" spans="1:54" x14ac:dyDescent="0.3">
      <c r="A81" s="1">
        <v>75</v>
      </c>
      <c r="B81" s="1" t="s">
        <v>40</v>
      </c>
      <c r="C81" s="1">
        <v>1050</v>
      </c>
      <c r="D81" s="1">
        <v>5000</v>
      </c>
      <c r="E81" s="1">
        <v>-10.948142000000001</v>
      </c>
      <c r="F81" s="1">
        <v>-1198198.6196399999</v>
      </c>
      <c r="G81" s="1">
        <v>-908417.982204</v>
      </c>
      <c r="H81" s="1">
        <v>219.00815299999999</v>
      </c>
      <c r="I81" s="1">
        <v>111.405445</v>
      </c>
      <c r="J81" s="1">
        <v>31.246943999999999</v>
      </c>
      <c r="K81" s="1">
        <v>2.4439000000000002</v>
      </c>
      <c r="L81" s="1">
        <v>1.9578409999999999</v>
      </c>
      <c r="M81" s="111">
        <v>100</v>
      </c>
      <c r="N81" s="1">
        <v>75.881870000000006</v>
      </c>
      <c r="O81" s="1">
        <v>0.48252200000000001</v>
      </c>
      <c r="P81" s="1">
        <v>23.635608000000001</v>
      </c>
      <c r="Q81" s="1">
        <v>0</v>
      </c>
      <c r="R81" s="111">
        <v>48.933529</v>
      </c>
      <c r="S81" s="1">
        <v>1.1499649999999999</v>
      </c>
      <c r="T81" s="1">
        <v>15.389326000000001</v>
      </c>
      <c r="U81" s="1">
        <v>1.2201599999999999</v>
      </c>
      <c r="V81" s="1">
        <v>8.5997439999999994</v>
      </c>
      <c r="W81" s="1">
        <v>0.21085400000000001</v>
      </c>
      <c r="X81" s="1">
        <v>3.6237979999999999</v>
      </c>
      <c r="Y81" s="1">
        <v>5.2566290000000002</v>
      </c>
      <c r="Z81" s="1">
        <v>4.8334710000000003</v>
      </c>
      <c r="AA81" s="1">
        <v>5.4728909999999997</v>
      </c>
      <c r="AB81" s="1">
        <v>0.98837799999999998</v>
      </c>
      <c r="AC81" s="1">
        <v>4.3212549999999998</v>
      </c>
      <c r="AD81" s="111">
        <v>0</v>
      </c>
      <c r="AE81" s="1">
        <v>0.32400800000000002</v>
      </c>
      <c r="AF81" s="1">
        <v>0</v>
      </c>
      <c r="AG81" s="1">
        <v>0.15851399999999999</v>
      </c>
      <c r="AH81" s="1">
        <v>0</v>
      </c>
      <c r="AI81" s="1">
        <v>0</v>
      </c>
      <c r="AJ81" s="1">
        <v>0</v>
      </c>
      <c r="AK81" s="1">
        <v>0</v>
      </c>
      <c r="AL81" s="111">
        <v>0</v>
      </c>
      <c r="AM81" s="1">
        <v>22.843753</v>
      </c>
      <c r="AN81" s="1">
        <v>0</v>
      </c>
      <c r="AO81" s="1">
        <v>0.79185499999999998</v>
      </c>
      <c r="AP81" s="1">
        <v>0</v>
      </c>
      <c r="AQ81" s="1">
        <v>0</v>
      </c>
      <c r="AR81" s="1">
        <v>0</v>
      </c>
      <c r="AS81" s="1">
        <v>0</v>
      </c>
      <c r="AT81" s="111">
        <f t="shared" si="9"/>
        <v>0</v>
      </c>
      <c r="AU81" s="1">
        <f t="shared" si="10"/>
        <v>23.167760999999999</v>
      </c>
      <c r="AV81" s="1">
        <f t="shared" si="11"/>
        <v>0</v>
      </c>
      <c r="AW81" s="1">
        <f t="shared" si="12"/>
        <v>0.95036900000000002</v>
      </c>
      <c r="AX81" s="1">
        <f t="shared" si="13"/>
        <v>0</v>
      </c>
      <c r="AY81" s="1">
        <f t="shared" si="14"/>
        <v>0</v>
      </c>
      <c r="AZ81" s="1">
        <f t="shared" si="15"/>
        <v>0</v>
      </c>
      <c r="BA81" s="1">
        <f t="shared" si="16"/>
        <v>0</v>
      </c>
      <c r="BB81" s="111"/>
    </row>
    <row r="82" spans="1:54" x14ac:dyDescent="0.3">
      <c r="A82" s="1">
        <v>76</v>
      </c>
      <c r="B82" s="1" t="s">
        <v>40</v>
      </c>
      <c r="C82" s="1">
        <v>1048</v>
      </c>
      <c r="D82" s="1">
        <v>5000</v>
      </c>
      <c r="E82" s="1">
        <v>-10.994807</v>
      </c>
      <c r="F82" s="1">
        <v>-1190335.512868</v>
      </c>
      <c r="G82" s="1">
        <v>-902865.93275299994</v>
      </c>
      <c r="H82" s="1">
        <v>217.590418</v>
      </c>
      <c r="I82" s="1">
        <v>110.65363000000001</v>
      </c>
      <c r="J82" s="1">
        <v>31.071342000000001</v>
      </c>
      <c r="K82" s="1">
        <v>2.4424619999999999</v>
      </c>
      <c r="L82" s="1">
        <v>1.970798</v>
      </c>
      <c r="M82" s="111">
        <v>100</v>
      </c>
      <c r="N82" s="1">
        <v>75.422292999999996</v>
      </c>
      <c r="O82" s="1">
        <v>0.468281</v>
      </c>
      <c r="P82" s="1">
        <v>24.109425999999999</v>
      </c>
      <c r="Q82" s="1">
        <v>0</v>
      </c>
      <c r="R82" s="111">
        <v>48.991210000000002</v>
      </c>
      <c r="S82" s="1">
        <v>1.1200619999999999</v>
      </c>
      <c r="T82" s="1">
        <v>15.408192</v>
      </c>
      <c r="U82" s="1">
        <v>1.2146520000000001</v>
      </c>
      <c r="V82" s="1">
        <v>8.6164240000000003</v>
      </c>
      <c r="W82" s="1">
        <v>0.21213899999999999</v>
      </c>
      <c r="X82" s="1">
        <v>3.5396489999999998</v>
      </c>
      <c r="Y82" s="1">
        <v>5.2185269999999999</v>
      </c>
      <c r="Z82" s="1">
        <v>4.8616679999999999</v>
      </c>
      <c r="AA82" s="1">
        <v>5.4839969999999996</v>
      </c>
      <c r="AB82" s="1">
        <v>0.99440099999999998</v>
      </c>
      <c r="AC82" s="1">
        <v>4.3390789999999999</v>
      </c>
      <c r="AD82" s="111">
        <v>0</v>
      </c>
      <c r="AE82" s="1">
        <v>0.31514599999999998</v>
      </c>
      <c r="AF82" s="1">
        <v>0</v>
      </c>
      <c r="AG82" s="1">
        <v>0.15313499999999999</v>
      </c>
      <c r="AH82" s="1">
        <v>0</v>
      </c>
      <c r="AI82" s="1">
        <v>0</v>
      </c>
      <c r="AJ82" s="1">
        <v>0</v>
      </c>
      <c r="AK82" s="1">
        <v>0</v>
      </c>
      <c r="AL82" s="111">
        <v>0</v>
      </c>
      <c r="AM82" s="1">
        <v>23.163238</v>
      </c>
      <c r="AN82" s="1">
        <v>0</v>
      </c>
      <c r="AO82" s="1">
        <v>0.94618800000000003</v>
      </c>
      <c r="AP82" s="1">
        <v>0</v>
      </c>
      <c r="AQ82" s="1">
        <v>0</v>
      </c>
      <c r="AR82" s="1">
        <v>0</v>
      </c>
      <c r="AS82" s="1">
        <v>0</v>
      </c>
      <c r="AT82" s="111">
        <f t="shared" si="9"/>
        <v>0</v>
      </c>
      <c r="AU82" s="1">
        <f t="shared" si="10"/>
        <v>23.478383999999998</v>
      </c>
      <c r="AV82" s="1">
        <f t="shared" si="11"/>
        <v>0</v>
      </c>
      <c r="AW82" s="1">
        <f t="shared" si="12"/>
        <v>1.0993230000000001</v>
      </c>
      <c r="AX82" s="1">
        <f t="shared" si="13"/>
        <v>0</v>
      </c>
      <c r="AY82" s="1">
        <f t="shared" si="14"/>
        <v>0</v>
      </c>
      <c r="AZ82" s="1">
        <f t="shared" si="15"/>
        <v>0</v>
      </c>
      <c r="BA82" s="1">
        <f t="shared" si="16"/>
        <v>0</v>
      </c>
      <c r="BB82" s="111"/>
    </row>
    <row r="83" spans="1:54" x14ac:dyDescent="0.3">
      <c r="A83" s="1">
        <v>77</v>
      </c>
      <c r="B83" s="1" t="s">
        <v>40</v>
      </c>
      <c r="C83" s="1">
        <v>1046</v>
      </c>
      <c r="D83" s="1">
        <v>5000</v>
      </c>
      <c r="E83" s="1">
        <v>-11.041264999999999</v>
      </c>
      <c r="F83" s="1">
        <v>-1182706.667743</v>
      </c>
      <c r="G83" s="1">
        <v>-897490.336167</v>
      </c>
      <c r="H83" s="1">
        <v>216.21220600000001</v>
      </c>
      <c r="I83" s="1">
        <v>109.924684</v>
      </c>
      <c r="J83" s="1">
        <v>30.900941</v>
      </c>
      <c r="K83" s="1">
        <v>2.441058</v>
      </c>
      <c r="L83" s="1">
        <v>1.9837020000000001</v>
      </c>
      <c r="M83" s="111">
        <v>100</v>
      </c>
      <c r="N83" s="1">
        <v>74.976286999999999</v>
      </c>
      <c r="O83" s="1">
        <v>0.45471400000000001</v>
      </c>
      <c r="P83" s="1">
        <v>24.568999000000002</v>
      </c>
      <c r="Q83" s="1">
        <v>0</v>
      </c>
      <c r="R83" s="111">
        <v>49.047719000000001</v>
      </c>
      <c r="S83" s="1">
        <v>1.0908439999999999</v>
      </c>
      <c r="T83" s="1">
        <v>15.426894000000001</v>
      </c>
      <c r="U83" s="1">
        <v>1.2092020000000001</v>
      </c>
      <c r="V83" s="1">
        <v>8.6320209999999999</v>
      </c>
      <c r="W83" s="1">
        <v>0.21340100000000001</v>
      </c>
      <c r="X83" s="1">
        <v>3.4573269999999998</v>
      </c>
      <c r="Y83" s="1">
        <v>5.181254</v>
      </c>
      <c r="Z83" s="1">
        <v>4.8893560000000003</v>
      </c>
      <c r="AA83" s="1">
        <v>5.4950320000000001</v>
      </c>
      <c r="AB83" s="1">
        <v>1.000316</v>
      </c>
      <c r="AC83" s="1">
        <v>4.3566339999999997</v>
      </c>
      <c r="AD83" s="111">
        <v>0</v>
      </c>
      <c r="AE83" s="1">
        <v>0.30680499999999999</v>
      </c>
      <c r="AF83" s="1">
        <v>0</v>
      </c>
      <c r="AG83" s="1">
        <v>0.14790900000000001</v>
      </c>
      <c r="AH83" s="1">
        <v>0</v>
      </c>
      <c r="AI83" s="1">
        <v>0</v>
      </c>
      <c r="AJ83" s="1">
        <v>0</v>
      </c>
      <c r="AK83" s="1">
        <v>0</v>
      </c>
      <c r="AL83" s="111">
        <v>0</v>
      </c>
      <c r="AM83" s="1">
        <v>23.473858</v>
      </c>
      <c r="AN83" s="1">
        <v>0</v>
      </c>
      <c r="AO83" s="1">
        <v>1.09514</v>
      </c>
      <c r="AP83" s="1">
        <v>0</v>
      </c>
      <c r="AQ83" s="1">
        <v>0</v>
      </c>
      <c r="AR83" s="1">
        <v>0</v>
      </c>
      <c r="AS83" s="1">
        <v>0</v>
      </c>
      <c r="AT83" s="111">
        <f t="shared" si="9"/>
        <v>0</v>
      </c>
      <c r="AU83" s="1">
        <f t="shared" si="10"/>
        <v>23.780663000000001</v>
      </c>
      <c r="AV83" s="1">
        <f t="shared" si="11"/>
        <v>0</v>
      </c>
      <c r="AW83" s="1">
        <f t="shared" si="12"/>
        <v>1.2430490000000001</v>
      </c>
      <c r="AX83" s="1">
        <f t="shared" si="13"/>
        <v>0</v>
      </c>
      <c r="AY83" s="1">
        <f t="shared" si="14"/>
        <v>0</v>
      </c>
      <c r="AZ83" s="1">
        <f t="shared" si="15"/>
        <v>0</v>
      </c>
      <c r="BA83" s="1">
        <f t="shared" si="16"/>
        <v>0</v>
      </c>
      <c r="BB83" s="111"/>
    </row>
    <row r="84" spans="1:54" x14ac:dyDescent="0.3">
      <c r="A84" s="1">
        <v>78</v>
      </c>
      <c r="B84" s="1" t="s">
        <v>40</v>
      </c>
      <c r="C84" s="1">
        <v>1044</v>
      </c>
      <c r="D84" s="1">
        <v>5000</v>
      </c>
      <c r="E84" s="1">
        <v>-11.087529999999999</v>
      </c>
      <c r="F84" s="1">
        <v>-1175301.2475670001</v>
      </c>
      <c r="G84" s="1">
        <v>-892283.00032700005</v>
      </c>
      <c r="H84" s="1">
        <v>214.871691</v>
      </c>
      <c r="I84" s="1">
        <v>109.217546</v>
      </c>
      <c r="J84" s="1">
        <v>30.735502</v>
      </c>
      <c r="K84" s="1">
        <v>2.4396870000000002</v>
      </c>
      <c r="L84" s="1">
        <v>1.996553</v>
      </c>
      <c r="M84" s="111">
        <v>100</v>
      </c>
      <c r="N84" s="1">
        <v>74.543212999999994</v>
      </c>
      <c r="O84" s="1">
        <v>0.44178499999999998</v>
      </c>
      <c r="P84" s="1">
        <v>25.015001999999999</v>
      </c>
      <c r="Q84" s="1">
        <v>0</v>
      </c>
      <c r="R84" s="111">
        <v>49.103076000000001</v>
      </c>
      <c r="S84" s="1">
        <v>1.0622940000000001</v>
      </c>
      <c r="T84" s="1">
        <v>15.445452</v>
      </c>
      <c r="U84" s="1">
        <v>1.203805</v>
      </c>
      <c r="V84" s="1">
        <v>8.6465379999999996</v>
      </c>
      <c r="W84" s="1">
        <v>0.214641</v>
      </c>
      <c r="X84" s="1">
        <v>3.376782</v>
      </c>
      <c r="Y84" s="1">
        <v>5.1447830000000003</v>
      </c>
      <c r="Z84" s="1">
        <v>4.9165530000000004</v>
      </c>
      <c r="AA84" s="1">
        <v>5.5060140000000004</v>
      </c>
      <c r="AB84" s="1">
        <v>1.0061279999999999</v>
      </c>
      <c r="AC84" s="1">
        <v>4.3739350000000004</v>
      </c>
      <c r="AD84" s="111">
        <v>0</v>
      </c>
      <c r="AE84" s="1">
        <v>0.298956</v>
      </c>
      <c r="AF84" s="1">
        <v>0</v>
      </c>
      <c r="AG84" s="1">
        <v>0.14282800000000001</v>
      </c>
      <c r="AH84" s="1">
        <v>0</v>
      </c>
      <c r="AI84" s="1">
        <v>0</v>
      </c>
      <c r="AJ84" s="1">
        <v>0</v>
      </c>
      <c r="AK84" s="1">
        <v>0</v>
      </c>
      <c r="AL84" s="111">
        <v>0</v>
      </c>
      <c r="AM84" s="1">
        <v>23.776135</v>
      </c>
      <c r="AN84" s="1">
        <v>0</v>
      </c>
      <c r="AO84" s="1">
        <v>1.2388669999999999</v>
      </c>
      <c r="AP84" s="1">
        <v>0</v>
      </c>
      <c r="AQ84" s="1">
        <v>0</v>
      </c>
      <c r="AR84" s="1">
        <v>0</v>
      </c>
      <c r="AS84" s="1">
        <v>0</v>
      </c>
      <c r="AT84" s="111">
        <f t="shared" si="9"/>
        <v>0</v>
      </c>
      <c r="AU84" s="1">
        <f t="shared" si="10"/>
        <v>24.075091</v>
      </c>
      <c r="AV84" s="1">
        <f t="shared" si="11"/>
        <v>0</v>
      </c>
      <c r="AW84" s="1">
        <f t="shared" si="12"/>
        <v>1.3816949999999999</v>
      </c>
      <c r="AX84" s="1">
        <f t="shared" si="13"/>
        <v>0</v>
      </c>
      <c r="AY84" s="1">
        <f t="shared" si="14"/>
        <v>0</v>
      </c>
      <c r="AZ84" s="1">
        <f t="shared" si="15"/>
        <v>0</v>
      </c>
      <c r="BA84" s="1">
        <f t="shared" si="16"/>
        <v>0</v>
      </c>
      <c r="BB84" s="111"/>
    </row>
    <row r="85" spans="1:54" x14ac:dyDescent="0.3">
      <c r="A85" s="1">
        <v>79</v>
      </c>
      <c r="B85" s="1" t="s">
        <v>40</v>
      </c>
      <c r="C85" s="1">
        <v>1042</v>
      </c>
      <c r="D85" s="1">
        <v>5000</v>
      </c>
      <c r="E85" s="1">
        <v>-11.133613</v>
      </c>
      <c r="F85" s="1">
        <v>-1168109.0332259999</v>
      </c>
      <c r="G85" s="1">
        <v>-887236.20149400004</v>
      </c>
      <c r="H85" s="1">
        <v>213.56714600000001</v>
      </c>
      <c r="I85" s="1">
        <v>108.531216</v>
      </c>
      <c r="J85" s="1">
        <v>30.5748</v>
      </c>
      <c r="K85" s="1">
        <v>2.4383460000000001</v>
      </c>
      <c r="L85" s="1">
        <v>2.0093510000000001</v>
      </c>
      <c r="M85" s="111">
        <v>100</v>
      </c>
      <c r="N85" s="1">
        <v>74.122471000000004</v>
      </c>
      <c r="O85" s="1">
        <v>0.42945800000000001</v>
      </c>
      <c r="P85" s="1">
        <v>25.448072</v>
      </c>
      <c r="Q85" s="1">
        <v>0</v>
      </c>
      <c r="R85" s="111">
        <v>49.157302000000001</v>
      </c>
      <c r="S85" s="1">
        <v>1.0343960000000001</v>
      </c>
      <c r="T85" s="1">
        <v>15.463887</v>
      </c>
      <c r="U85" s="1">
        <v>1.198456</v>
      </c>
      <c r="V85" s="1">
        <v>8.6599760000000003</v>
      </c>
      <c r="W85" s="1">
        <v>0.215859</v>
      </c>
      <c r="X85" s="1">
        <v>3.2979690000000002</v>
      </c>
      <c r="Y85" s="1">
        <v>5.1090879999999999</v>
      </c>
      <c r="Z85" s="1">
        <v>4.9432729999999996</v>
      </c>
      <c r="AA85" s="1">
        <v>5.5169600000000001</v>
      </c>
      <c r="AB85" s="1">
        <v>1.0118389999999999</v>
      </c>
      <c r="AC85" s="1">
        <v>4.3909950000000002</v>
      </c>
      <c r="AD85" s="111">
        <v>0</v>
      </c>
      <c r="AE85" s="1">
        <v>0.29157300000000003</v>
      </c>
      <c r="AF85" s="1">
        <v>0</v>
      </c>
      <c r="AG85" s="1">
        <v>0.13788500000000001</v>
      </c>
      <c r="AH85" s="1">
        <v>0</v>
      </c>
      <c r="AI85" s="1">
        <v>0</v>
      </c>
      <c r="AJ85" s="1">
        <v>0</v>
      </c>
      <c r="AK85" s="1">
        <v>0</v>
      </c>
      <c r="AL85" s="111">
        <v>0</v>
      </c>
      <c r="AM85" s="1">
        <v>24.07056</v>
      </c>
      <c r="AN85" s="1">
        <v>0</v>
      </c>
      <c r="AO85" s="1">
        <v>1.3775120000000001</v>
      </c>
      <c r="AP85" s="1">
        <v>0</v>
      </c>
      <c r="AQ85" s="1">
        <v>0</v>
      </c>
      <c r="AR85" s="1">
        <v>0</v>
      </c>
      <c r="AS85" s="1">
        <v>0</v>
      </c>
      <c r="AT85" s="111">
        <f t="shared" si="9"/>
        <v>0</v>
      </c>
      <c r="AU85" s="1">
        <f t="shared" si="10"/>
        <v>24.362133</v>
      </c>
      <c r="AV85" s="1">
        <f t="shared" si="11"/>
        <v>0</v>
      </c>
      <c r="AW85" s="1">
        <f t="shared" si="12"/>
        <v>1.5153970000000001</v>
      </c>
      <c r="AX85" s="1">
        <f t="shared" si="13"/>
        <v>0</v>
      </c>
      <c r="AY85" s="1">
        <f t="shared" si="14"/>
        <v>0</v>
      </c>
      <c r="AZ85" s="1">
        <f t="shared" si="15"/>
        <v>0</v>
      </c>
      <c r="BA85" s="1">
        <f t="shared" si="16"/>
        <v>0</v>
      </c>
      <c r="BB85" s="111"/>
    </row>
    <row r="86" spans="1:54" x14ac:dyDescent="0.3">
      <c r="A86" s="1">
        <v>80</v>
      </c>
      <c r="B86" s="1" t="s">
        <v>40</v>
      </c>
      <c r="C86" s="1">
        <v>1040</v>
      </c>
      <c r="D86" s="1">
        <v>5000</v>
      </c>
      <c r="E86" s="1">
        <v>-11.179122</v>
      </c>
      <c r="F86" s="1">
        <v>-1161120.3788610001</v>
      </c>
      <c r="G86" s="1">
        <v>-882346.11640499998</v>
      </c>
      <c r="H86" s="1">
        <v>212.29430199999999</v>
      </c>
      <c r="I86" s="1">
        <v>107.856758</v>
      </c>
      <c r="J86" s="1">
        <v>30.418175000000002</v>
      </c>
      <c r="K86" s="1">
        <v>2.4370690000000002</v>
      </c>
      <c r="L86" s="1">
        <v>2.0229970000000002</v>
      </c>
      <c r="M86" s="111">
        <v>100</v>
      </c>
      <c r="N86" s="1">
        <v>73.700401999999997</v>
      </c>
      <c r="O86" s="1">
        <v>0.43078699999999998</v>
      </c>
      <c r="P86" s="1">
        <v>25.868811000000001</v>
      </c>
      <c r="Q86" s="1">
        <v>0</v>
      </c>
      <c r="R86" s="111">
        <v>49.216807000000003</v>
      </c>
      <c r="S86" s="1">
        <v>1.007215</v>
      </c>
      <c r="T86" s="1">
        <v>15.484355000000001</v>
      </c>
      <c r="U86" s="1">
        <v>1.193316</v>
      </c>
      <c r="V86" s="1">
        <v>8.6736269999999998</v>
      </c>
      <c r="W86" s="1">
        <v>0.21709500000000001</v>
      </c>
      <c r="X86" s="1">
        <v>3.2200859999999998</v>
      </c>
      <c r="Y86" s="1">
        <v>5.0679800000000004</v>
      </c>
      <c r="Z86" s="1">
        <v>4.9704110000000004</v>
      </c>
      <c r="AA86" s="1">
        <v>5.5284509999999996</v>
      </c>
      <c r="AB86" s="1">
        <v>1.0124249999999999</v>
      </c>
      <c r="AC86" s="1">
        <v>4.4082319999999999</v>
      </c>
      <c r="AD86" s="111">
        <v>0</v>
      </c>
      <c r="AE86" s="1">
        <v>0.28593200000000002</v>
      </c>
      <c r="AF86" s="1">
        <v>0</v>
      </c>
      <c r="AG86" s="1">
        <v>0.135798</v>
      </c>
      <c r="AH86" s="1">
        <v>0</v>
      </c>
      <c r="AI86" s="1">
        <v>0</v>
      </c>
      <c r="AJ86" s="1">
        <v>0</v>
      </c>
      <c r="AK86" s="1">
        <v>9.0570000000000008E-3</v>
      </c>
      <c r="AL86" s="111">
        <v>0</v>
      </c>
      <c r="AM86" s="1">
        <v>24.357596000000001</v>
      </c>
      <c r="AN86" s="1">
        <v>0</v>
      </c>
      <c r="AO86" s="1">
        <v>1.5112140000000001</v>
      </c>
      <c r="AP86" s="1">
        <v>0</v>
      </c>
      <c r="AQ86" s="1">
        <v>0</v>
      </c>
      <c r="AR86" s="1">
        <v>0</v>
      </c>
      <c r="AS86" s="1">
        <v>0</v>
      </c>
      <c r="AT86" s="111">
        <f t="shared" si="9"/>
        <v>0</v>
      </c>
      <c r="AU86" s="1">
        <f t="shared" si="10"/>
        <v>24.643528</v>
      </c>
      <c r="AV86" s="1">
        <f t="shared" si="11"/>
        <v>0</v>
      </c>
      <c r="AW86" s="1">
        <f t="shared" si="12"/>
        <v>1.6470120000000001</v>
      </c>
      <c r="AX86" s="1">
        <f t="shared" si="13"/>
        <v>0</v>
      </c>
      <c r="AY86" s="1">
        <f t="shared" si="14"/>
        <v>0</v>
      </c>
      <c r="AZ86" s="1">
        <f t="shared" si="15"/>
        <v>0</v>
      </c>
      <c r="BA86" s="1">
        <f t="shared" si="16"/>
        <v>9.0570000000000008E-3</v>
      </c>
      <c r="BB86" s="111"/>
    </row>
    <row r="87" spans="1:54" x14ac:dyDescent="0.3">
      <c r="A87" s="1">
        <v>81</v>
      </c>
      <c r="B87" s="1" t="s">
        <v>40</v>
      </c>
      <c r="C87" s="1">
        <v>1038</v>
      </c>
      <c r="D87" s="1">
        <v>5000</v>
      </c>
      <c r="E87" s="1">
        <v>-11.223325000000001</v>
      </c>
      <c r="F87" s="1">
        <v>-1154200.4257149999</v>
      </c>
      <c r="G87" s="1">
        <v>-877510.53517299995</v>
      </c>
      <c r="H87" s="1">
        <v>211.028403</v>
      </c>
      <c r="I87" s="1">
        <v>107.169488</v>
      </c>
      <c r="J87" s="1">
        <v>30.261951</v>
      </c>
      <c r="K87" s="1">
        <v>2.4358689999999998</v>
      </c>
      <c r="L87" s="1">
        <v>2.0389650000000001</v>
      </c>
      <c r="M87" s="111">
        <v>100</v>
      </c>
      <c r="N87" s="1">
        <v>73.253652000000002</v>
      </c>
      <c r="O87" s="1">
        <v>0.46049600000000002</v>
      </c>
      <c r="P87" s="1">
        <v>26.285851999999998</v>
      </c>
      <c r="Q87" s="1">
        <v>0</v>
      </c>
      <c r="R87" s="111">
        <v>49.293246000000003</v>
      </c>
      <c r="S87" s="1">
        <v>0.98088600000000004</v>
      </c>
      <c r="T87" s="1">
        <v>15.510732000000001</v>
      </c>
      <c r="U87" s="1">
        <v>1.18868</v>
      </c>
      <c r="V87" s="1">
        <v>8.6898490000000006</v>
      </c>
      <c r="W87" s="1">
        <v>0.218419</v>
      </c>
      <c r="X87" s="1">
        <v>3.141794</v>
      </c>
      <c r="Y87" s="1">
        <v>5.0102120000000001</v>
      </c>
      <c r="Z87" s="1">
        <v>4.9995609999999999</v>
      </c>
      <c r="AA87" s="1">
        <v>5.5415179999999999</v>
      </c>
      <c r="AB87" s="1">
        <v>0.99872499999999997</v>
      </c>
      <c r="AC87" s="1">
        <v>4.4263779999999997</v>
      </c>
      <c r="AD87" s="111">
        <v>0</v>
      </c>
      <c r="AE87" s="1">
        <v>0.282557</v>
      </c>
      <c r="AF87" s="1">
        <v>0</v>
      </c>
      <c r="AG87" s="1">
        <v>0.138569</v>
      </c>
      <c r="AH87" s="1">
        <v>0</v>
      </c>
      <c r="AI87" s="1">
        <v>0</v>
      </c>
      <c r="AJ87" s="1">
        <v>0</v>
      </c>
      <c r="AK87" s="1">
        <v>3.9371000000000003E-2</v>
      </c>
      <c r="AL87" s="111">
        <v>0</v>
      </c>
      <c r="AM87" s="1">
        <v>24.638991000000001</v>
      </c>
      <c r="AN87" s="1">
        <v>0</v>
      </c>
      <c r="AO87" s="1">
        <v>1.642828</v>
      </c>
      <c r="AP87" s="1">
        <v>0</v>
      </c>
      <c r="AQ87" s="1">
        <v>0</v>
      </c>
      <c r="AR87" s="1">
        <v>0</v>
      </c>
      <c r="AS87" s="1">
        <v>4.0340000000000003E-3</v>
      </c>
      <c r="AT87" s="111">
        <f t="shared" si="9"/>
        <v>0</v>
      </c>
      <c r="AU87" s="1">
        <f t="shared" si="10"/>
        <v>24.921548000000001</v>
      </c>
      <c r="AV87" s="1">
        <f t="shared" si="11"/>
        <v>0</v>
      </c>
      <c r="AW87" s="1">
        <f t="shared" si="12"/>
        <v>1.7813969999999999</v>
      </c>
      <c r="AX87" s="1">
        <f t="shared" si="13"/>
        <v>0</v>
      </c>
      <c r="AY87" s="1">
        <f t="shared" si="14"/>
        <v>0</v>
      </c>
      <c r="AZ87" s="1">
        <f t="shared" si="15"/>
        <v>0</v>
      </c>
      <c r="BA87" s="1">
        <f t="shared" si="16"/>
        <v>4.3405000000000006E-2</v>
      </c>
      <c r="BB87" s="111"/>
    </row>
    <row r="88" spans="1:54" x14ac:dyDescent="0.3">
      <c r="A88" s="1">
        <v>82</v>
      </c>
      <c r="B88" s="1" t="s">
        <v>40</v>
      </c>
      <c r="C88" s="1">
        <v>1036</v>
      </c>
      <c r="D88" s="1">
        <v>5000</v>
      </c>
      <c r="E88" s="1">
        <v>-11.267404000000001</v>
      </c>
      <c r="F88" s="1">
        <v>-1146838.0873779999</v>
      </c>
      <c r="G88" s="1">
        <v>-872308.28918399999</v>
      </c>
      <c r="H88" s="1">
        <v>209.70079699999999</v>
      </c>
      <c r="I88" s="1">
        <v>106.45353900000001</v>
      </c>
      <c r="J88" s="1">
        <v>30.096402999999999</v>
      </c>
      <c r="K88" s="1">
        <v>2.4344239999999999</v>
      </c>
      <c r="L88" s="1">
        <v>2.053992</v>
      </c>
      <c r="M88" s="111">
        <v>100</v>
      </c>
      <c r="N88" s="1">
        <v>72.820452000000003</v>
      </c>
      <c r="O88" s="1">
        <v>0.44694899999999999</v>
      </c>
      <c r="P88" s="1">
        <v>26.732597999999999</v>
      </c>
      <c r="Q88" s="1">
        <v>0</v>
      </c>
      <c r="R88" s="111">
        <v>49.367970999999997</v>
      </c>
      <c r="S88" s="1">
        <v>0.95515799999999995</v>
      </c>
      <c r="T88" s="1">
        <v>15.536769</v>
      </c>
      <c r="U88" s="1">
        <v>1.184061</v>
      </c>
      <c r="V88" s="1">
        <v>8.7048609999999993</v>
      </c>
      <c r="W88" s="1">
        <v>0.219718</v>
      </c>
      <c r="X88" s="1">
        <v>3.0653060000000001</v>
      </c>
      <c r="Y88" s="1">
        <v>4.9537800000000001</v>
      </c>
      <c r="Z88" s="1">
        <v>5.0281609999999999</v>
      </c>
      <c r="AA88" s="1">
        <v>5.554519</v>
      </c>
      <c r="AB88" s="1">
        <v>0.98543400000000003</v>
      </c>
      <c r="AC88" s="1">
        <v>4.4442599999999999</v>
      </c>
      <c r="AD88" s="111">
        <v>0</v>
      </c>
      <c r="AE88" s="1">
        <v>0.27551999999999999</v>
      </c>
      <c r="AF88" s="1">
        <v>0</v>
      </c>
      <c r="AG88" s="1">
        <v>0.13336500000000001</v>
      </c>
      <c r="AH88" s="1">
        <v>0</v>
      </c>
      <c r="AI88" s="1">
        <v>0</v>
      </c>
      <c r="AJ88" s="1">
        <v>0</v>
      </c>
      <c r="AK88" s="1">
        <v>3.8065000000000002E-2</v>
      </c>
      <c r="AL88" s="111">
        <v>0</v>
      </c>
      <c r="AM88" s="1">
        <v>24.917005</v>
      </c>
      <c r="AN88" s="1">
        <v>0</v>
      </c>
      <c r="AO88" s="1">
        <v>1.777212</v>
      </c>
      <c r="AP88" s="1">
        <v>0</v>
      </c>
      <c r="AQ88" s="1">
        <v>0</v>
      </c>
      <c r="AR88" s="1">
        <v>0</v>
      </c>
      <c r="AS88" s="1">
        <v>3.8380999999999998E-2</v>
      </c>
      <c r="AT88" s="111">
        <f t="shared" si="9"/>
        <v>0</v>
      </c>
      <c r="AU88" s="1">
        <f t="shared" si="10"/>
        <v>25.192525</v>
      </c>
      <c r="AV88" s="1">
        <f t="shared" si="11"/>
        <v>0</v>
      </c>
      <c r="AW88" s="1">
        <f t="shared" si="12"/>
        <v>1.910577</v>
      </c>
      <c r="AX88" s="1">
        <f t="shared" si="13"/>
        <v>0</v>
      </c>
      <c r="AY88" s="1">
        <f t="shared" si="14"/>
        <v>0</v>
      </c>
      <c r="AZ88" s="1">
        <f t="shared" si="15"/>
        <v>0</v>
      </c>
      <c r="BA88" s="1">
        <f t="shared" si="16"/>
        <v>7.6446E-2</v>
      </c>
      <c r="BB88" s="111"/>
    </row>
    <row r="89" spans="1:54" x14ac:dyDescent="0.3">
      <c r="A89" s="1">
        <v>83</v>
      </c>
      <c r="B89" s="1" t="s">
        <v>40</v>
      </c>
      <c r="C89" s="1">
        <v>1034</v>
      </c>
      <c r="D89" s="1">
        <v>5000</v>
      </c>
      <c r="E89" s="1">
        <v>-11.311368</v>
      </c>
      <c r="F89" s="1">
        <v>-1139697.7751579999</v>
      </c>
      <c r="G89" s="1">
        <v>-867273.96436400001</v>
      </c>
      <c r="H89" s="1">
        <v>208.41051999999999</v>
      </c>
      <c r="I89" s="1">
        <v>105.75971199999999</v>
      </c>
      <c r="J89" s="1">
        <v>29.935829999999999</v>
      </c>
      <c r="K89" s="1">
        <v>2.433011</v>
      </c>
      <c r="L89" s="1">
        <v>2.0689139999999999</v>
      </c>
      <c r="M89" s="111">
        <v>100</v>
      </c>
      <c r="N89" s="1">
        <v>72.400125000000003</v>
      </c>
      <c r="O89" s="1">
        <v>0.43408099999999999</v>
      </c>
      <c r="P89" s="1">
        <v>27.165794000000002</v>
      </c>
      <c r="Q89" s="1">
        <v>0</v>
      </c>
      <c r="R89" s="111">
        <v>49.441026000000001</v>
      </c>
      <c r="S89" s="1">
        <v>0.93001699999999998</v>
      </c>
      <c r="T89" s="1">
        <v>15.562497</v>
      </c>
      <c r="U89" s="1">
        <v>1.1794549999999999</v>
      </c>
      <c r="V89" s="1">
        <v>8.7186660000000007</v>
      </c>
      <c r="W89" s="1">
        <v>0.220994</v>
      </c>
      <c r="X89" s="1">
        <v>2.9905719999999998</v>
      </c>
      <c r="Y89" s="1">
        <v>4.898638</v>
      </c>
      <c r="Z89" s="1">
        <v>5.0562310000000004</v>
      </c>
      <c r="AA89" s="1">
        <v>5.5674729999999997</v>
      </c>
      <c r="AB89" s="1">
        <v>0.97253599999999996</v>
      </c>
      <c r="AC89" s="1">
        <v>4.4618950000000002</v>
      </c>
      <c r="AD89" s="111">
        <v>0</v>
      </c>
      <c r="AE89" s="1">
        <v>0.26894099999999999</v>
      </c>
      <c r="AF89" s="1">
        <v>0</v>
      </c>
      <c r="AG89" s="1">
        <v>0.12831400000000001</v>
      </c>
      <c r="AH89" s="1">
        <v>0</v>
      </c>
      <c r="AI89" s="1">
        <v>0</v>
      </c>
      <c r="AJ89" s="1">
        <v>0</v>
      </c>
      <c r="AK89" s="1">
        <v>3.6825999999999998E-2</v>
      </c>
      <c r="AL89" s="111">
        <v>0</v>
      </c>
      <c r="AM89" s="1">
        <v>25.18798</v>
      </c>
      <c r="AN89" s="1">
        <v>0</v>
      </c>
      <c r="AO89" s="1">
        <v>1.9063909999999999</v>
      </c>
      <c r="AP89" s="1">
        <v>0</v>
      </c>
      <c r="AQ89" s="1">
        <v>0</v>
      </c>
      <c r="AR89" s="1">
        <v>0</v>
      </c>
      <c r="AS89" s="1">
        <v>7.1421999999999999E-2</v>
      </c>
      <c r="AT89" s="111">
        <f t="shared" si="9"/>
        <v>0</v>
      </c>
      <c r="AU89" s="1">
        <f t="shared" si="10"/>
        <v>25.456921000000001</v>
      </c>
      <c r="AV89" s="1">
        <f t="shared" si="11"/>
        <v>0</v>
      </c>
      <c r="AW89" s="1">
        <f t="shared" si="12"/>
        <v>2.0347049999999998</v>
      </c>
      <c r="AX89" s="1">
        <f t="shared" si="13"/>
        <v>0</v>
      </c>
      <c r="AY89" s="1">
        <f t="shared" si="14"/>
        <v>0</v>
      </c>
      <c r="AZ89" s="1">
        <f t="shared" si="15"/>
        <v>0</v>
      </c>
      <c r="BA89" s="1">
        <f t="shared" si="16"/>
        <v>0.108248</v>
      </c>
      <c r="BB89" s="111"/>
    </row>
    <row r="90" spans="1:54" x14ac:dyDescent="0.3">
      <c r="A90" s="1">
        <v>84</v>
      </c>
      <c r="B90" s="1" t="s">
        <v>40</v>
      </c>
      <c r="C90" s="1">
        <v>1032</v>
      </c>
      <c r="D90" s="1">
        <v>5000</v>
      </c>
      <c r="E90" s="1">
        <v>-11.355228</v>
      </c>
      <c r="F90" s="1">
        <v>-1132768.7091959999</v>
      </c>
      <c r="G90" s="1">
        <v>-862399.37784900004</v>
      </c>
      <c r="H90" s="1">
        <v>207.155753</v>
      </c>
      <c r="I90" s="1">
        <v>105.08692600000001</v>
      </c>
      <c r="J90" s="1">
        <v>29.779990000000002</v>
      </c>
      <c r="K90" s="1">
        <v>2.431629</v>
      </c>
      <c r="L90" s="1">
        <v>2.0837340000000002</v>
      </c>
      <c r="M90" s="111">
        <v>100</v>
      </c>
      <c r="N90" s="1">
        <v>71.992031999999995</v>
      </c>
      <c r="O90" s="1">
        <v>0.42185099999999998</v>
      </c>
      <c r="P90" s="1">
        <v>27.586117000000002</v>
      </c>
      <c r="Q90" s="1">
        <v>0</v>
      </c>
      <c r="R90" s="111">
        <v>49.512453000000001</v>
      </c>
      <c r="S90" s="1">
        <v>0.90544899999999995</v>
      </c>
      <c r="T90" s="1">
        <v>15.587944</v>
      </c>
      <c r="U90" s="1">
        <v>1.174857</v>
      </c>
      <c r="V90" s="1">
        <v>8.7312619999999992</v>
      </c>
      <c r="W90" s="1">
        <v>0.222247</v>
      </c>
      <c r="X90" s="1">
        <v>2.9175399999999998</v>
      </c>
      <c r="Y90" s="1">
        <v>4.8447399999999998</v>
      </c>
      <c r="Z90" s="1">
        <v>5.0837899999999996</v>
      </c>
      <c r="AA90" s="1">
        <v>5.5804</v>
      </c>
      <c r="AB90" s="1">
        <v>0.96001700000000001</v>
      </c>
      <c r="AC90" s="1">
        <v>4.4792990000000001</v>
      </c>
      <c r="AD90" s="111">
        <v>0</v>
      </c>
      <c r="AE90" s="1">
        <v>0.262793</v>
      </c>
      <c r="AF90" s="1">
        <v>0</v>
      </c>
      <c r="AG90" s="1">
        <v>0.123408</v>
      </c>
      <c r="AH90" s="1">
        <v>0</v>
      </c>
      <c r="AI90" s="1">
        <v>0</v>
      </c>
      <c r="AJ90" s="1">
        <v>0</v>
      </c>
      <c r="AK90" s="1">
        <v>3.5649E-2</v>
      </c>
      <c r="AL90" s="111">
        <v>0</v>
      </c>
      <c r="AM90" s="1">
        <v>25.452373999999999</v>
      </c>
      <c r="AN90" s="1">
        <v>0</v>
      </c>
      <c r="AO90" s="1">
        <v>2.030519</v>
      </c>
      <c r="AP90" s="1">
        <v>0</v>
      </c>
      <c r="AQ90" s="1">
        <v>0</v>
      </c>
      <c r="AR90" s="1">
        <v>0</v>
      </c>
      <c r="AS90" s="1">
        <v>0.103225</v>
      </c>
      <c r="AT90" s="111">
        <f t="shared" si="9"/>
        <v>0</v>
      </c>
      <c r="AU90" s="1">
        <f t="shared" si="10"/>
        <v>25.715166999999997</v>
      </c>
      <c r="AV90" s="1">
        <f t="shared" si="11"/>
        <v>0</v>
      </c>
      <c r="AW90" s="1">
        <f t="shared" si="12"/>
        <v>2.1539269999999999</v>
      </c>
      <c r="AX90" s="1">
        <f t="shared" si="13"/>
        <v>0</v>
      </c>
      <c r="AY90" s="1">
        <f t="shared" si="14"/>
        <v>0</v>
      </c>
      <c r="AZ90" s="1">
        <f t="shared" si="15"/>
        <v>0</v>
      </c>
      <c r="BA90" s="1">
        <f t="shared" si="16"/>
        <v>0.138874</v>
      </c>
      <c r="BB90" s="111"/>
    </row>
    <row r="91" spans="1:54" x14ac:dyDescent="0.3">
      <c r="A91" s="1">
        <v>85</v>
      </c>
      <c r="B91" s="1" t="s">
        <v>40</v>
      </c>
      <c r="C91" s="1">
        <v>1030</v>
      </c>
      <c r="D91" s="1">
        <v>5000</v>
      </c>
      <c r="E91" s="1">
        <v>-11.398992</v>
      </c>
      <c r="F91" s="1">
        <v>-1126040.7558170001</v>
      </c>
      <c r="G91" s="1">
        <v>-857676.83900100004</v>
      </c>
      <c r="H91" s="1">
        <v>205.934786</v>
      </c>
      <c r="I91" s="1">
        <v>104.434167</v>
      </c>
      <c r="J91" s="1">
        <v>29.628657</v>
      </c>
      <c r="K91" s="1">
        <v>2.430275</v>
      </c>
      <c r="L91" s="1">
        <v>2.0984539999999998</v>
      </c>
      <c r="M91" s="111">
        <v>100</v>
      </c>
      <c r="N91" s="1">
        <v>71.595571000000007</v>
      </c>
      <c r="O91" s="1">
        <v>0.410223</v>
      </c>
      <c r="P91" s="1">
        <v>27.994206999999999</v>
      </c>
      <c r="Q91" s="1">
        <v>0</v>
      </c>
      <c r="R91" s="111">
        <v>49.582295000000002</v>
      </c>
      <c r="S91" s="1">
        <v>0.88144100000000003</v>
      </c>
      <c r="T91" s="1">
        <v>15.613137999999999</v>
      </c>
      <c r="U91" s="1">
        <v>1.170264</v>
      </c>
      <c r="V91" s="1">
        <v>8.7426499999999994</v>
      </c>
      <c r="W91" s="1">
        <v>0.22347800000000001</v>
      </c>
      <c r="X91" s="1">
        <v>2.8461650000000001</v>
      </c>
      <c r="Y91" s="1">
        <v>4.7920449999999999</v>
      </c>
      <c r="Z91" s="1">
        <v>5.1108570000000002</v>
      </c>
      <c r="AA91" s="1">
        <v>5.593318</v>
      </c>
      <c r="AB91" s="1">
        <v>0.94786400000000004</v>
      </c>
      <c r="AC91" s="1">
        <v>4.4964849999999998</v>
      </c>
      <c r="AD91" s="111">
        <v>0</v>
      </c>
      <c r="AE91" s="1">
        <v>0.257052</v>
      </c>
      <c r="AF91" s="1">
        <v>0</v>
      </c>
      <c r="AG91" s="1">
        <v>0.11864</v>
      </c>
      <c r="AH91" s="1">
        <v>0</v>
      </c>
      <c r="AI91" s="1">
        <v>0</v>
      </c>
      <c r="AJ91" s="1">
        <v>0</v>
      </c>
      <c r="AK91" s="1">
        <v>3.4530999999999999E-2</v>
      </c>
      <c r="AL91" s="111">
        <v>0</v>
      </c>
      <c r="AM91" s="1">
        <v>25.710614</v>
      </c>
      <c r="AN91" s="1">
        <v>0</v>
      </c>
      <c r="AO91" s="1">
        <v>2.1497410000000001</v>
      </c>
      <c r="AP91" s="1">
        <v>0</v>
      </c>
      <c r="AQ91" s="1">
        <v>0</v>
      </c>
      <c r="AR91" s="1">
        <v>0</v>
      </c>
      <c r="AS91" s="1">
        <v>0.133851</v>
      </c>
      <c r="AT91" s="111">
        <f t="shared" si="9"/>
        <v>0</v>
      </c>
      <c r="AU91" s="1">
        <f t="shared" si="10"/>
        <v>25.967666000000001</v>
      </c>
      <c r="AV91" s="1">
        <f t="shared" si="11"/>
        <v>0</v>
      </c>
      <c r="AW91" s="1">
        <f t="shared" si="12"/>
        <v>2.2683810000000002</v>
      </c>
      <c r="AX91" s="1">
        <f t="shared" si="13"/>
        <v>0</v>
      </c>
      <c r="AY91" s="1">
        <f t="shared" si="14"/>
        <v>0</v>
      </c>
      <c r="AZ91" s="1">
        <f t="shared" si="15"/>
        <v>0</v>
      </c>
      <c r="BA91" s="1">
        <f t="shared" si="16"/>
        <v>0.168382</v>
      </c>
      <c r="BB91" s="111"/>
    </row>
    <row r="92" spans="1:54" x14ac:dyDescent="0.3">
      <c r="A92" s="1">
        <v>86</v>
      </c>
      <c r="B92" s="1" t="s">
        <v>40</v>
      </c>
      <c r="C92" s="1">
        <v>1028</v>
      </c>
      <c r="D92" s="1">
        <v>5000</v>
      </c>
      <c r="E92" s="1">
        <v>-11.44267</v>
      </c>
      <c r="F92" s="1">
        <v>-1119504.3774250001</v>
      </c>
      <c r="G92" s="1">
        <v>-853099.11110400001</v>
      </c>
      <c r="H92" s="1">
        <v>204.74600599999999</v>
      </c>
      <c r="I92" s="1">
        <v>103.800479</v>
      </c>
      <c r="J92" s="1">
        <v>29.481615999999999</v>
      </c>
      <c r="K92" s="1">
        <v>2.4289489999999998</v>
      </c>
      <c r="L92" s="1">
        <v>2.113076</v>
      </c>
      <c r="M92" s="111">
        <v>100</v>
      </c>
      <c r="N92" s="1">
        <v>71.210173999999995</v>
      </c>
      <c r="O92" s="1">
        <v>0.39916200000000002</v>
      </c>
      <c r="P92" s="1">
        <v>28.390664000000001</v>
      </c>
      <c r="Q92" s="1">
        <v>0</v>
      </c>
      <c r="R92" s="111">
        <v>49.650590000000001</v>
      </c>
      <c r="S92" s="1">
        <v>0.85797999999999996</v>
      </c>
      <c r="T92" s="1">
        <v>15.638106000000001</v>
      </c>
      <c r="U92" s="1">
        <v>1.165672</v>
      </c>
      <c r="V92" s="1">
        <v>8.7528269999999999</v>
      </c>
      <c r="W92" s="1">
        <v>0.224687</v>
      </c>
      <c r="X92" s="1">
        <v>2.7764009999999999</v>
      </c>
      <c r="Y92" s="1">
        <v>4.7405099999999996</v>
      </c>
      <c r="Z92" s="1">
        <v>5.1374490000000002</v>
      </c>
      <c r="AA92" s="1">
        <v>5.6062440000000002</v>
      </c>
      <c r="AB92" s="1">
        <v>0.93606299999999998</v>
      </c>
      <c r="AC92" s="1">
        <v>4.5134699999999999</v>
      </c>
      <c r="AD92" s="111">
        <v>0</v>
      </c>
      <c r="AE92" s="1">
        <v>0.251693</v>
      </c>
      <c r="AF92" s="1">
        <v>0</v>
      </c>
      <c r="AG92" s="1">
        <v>0.11400100000000001</v>
      </c>
      <c r="AH92" s="1">
        <v>0</v>
      </c>
      <c r="AI92" s="1">
        <v>0</v>
      </c>
      <c r="AJ92" s="1">
        <v>0</v>
      </c>
      <c r="AK92" s="1">
        <v>3.3467999999999998E-2</v>
      </c>
      <c r="AL92" s="111">
        <v>0</v>
      </c>
      <c r="AM92" s="1">
        <v>25.96311</v>
      </c>
      <c r="AN92" s="1">
        <v>0</v>
      </c>
      <c r="AO92" s="1">
        <v>2.2641939999999998</v>
      </c>
      <c r="AP92" s="1">
        <v>0</v>
      </c>
      <c r="AQ92" s="1">
        <v>0</v>
      </c>
      <c r="AR92" s="1">
        <v>0</v>
      </c>
      <c r="AS92" s="1">
        <v>0.163359</v>
      </c>
      <c r="AT92" s="111">
        <f t="shared" si="9"/>
        <v>0</v>
      </c>
      <c r="AU92" s="1">
        <f t="shared" si="10"/>
        <v>26.214803</v>
      </c>
      <c r="AV92" s="1">
        <f t="shared" si="11"/>
        <v>0</v>
      </c>
      <c r="AW92" s="1">
        <f t="shared" si="12"/>
        <v>2.3781949999999998</v>
      </c>
      <c r="AX92" s="1">
        <f t="shared" si="13"/>
        <v>0</v>
      </c>
      <c r="AY92" s="1">
        <f t="shared" si="14"/>
        <v>0</v>
      </c>
      <c r="AZ92" s="1">
        <f t="shared" si="15"/>
        <v>0</v>
      </c>
      <c r="BA92" s="1">
        <f t="shared" si="16"/>
        <v>0.196827</v>
      </c>
      <c r="BB92" s="111"/>
    </row>
    <row r="93" spans="1:54" x14ac:dyDescent="0.3">
      <c r="A93" s="1">
        <v>87</v>
      </c>
      <c r="B93" s="1" t="s">
        <v>40</v>
      </c>
      <c r="C93" s="1">
        <v>1026</v>
      </c>
      <c r="D93" s="1">
        <v>5000</v>
      </c>
      <c r="E93" s="1">
        <v>-11.486271</v>
      </c>
      <c r="F93" s="1">
        <v>-1113150.58705</v>
      </c>
      <c r="G93" s="1">
        <v>-848659.37662600004</v>
      </c>
      <c r="H93" s="1">
        <v>203.58789200000001</v>
      </c>
      <c r="I93" s="1">
        <v>103.18496</v>
      </c>
      <c r="J93" s="1">
        <v>29.338667000000001</v>
      </c>
      <c r="K93" s="1">
        <v>2.427648</v>
      </c>
      <c r="L93" s="1">
        <v>2.1276030000000001</v>
      </c>
      <c r="M93" s="111">
        <v>100</v>
      </c>
      <c r="N93" s="1">
        <v>70.835305000000005</v>
      </c>
      <c r="O93" s="1">
        <v>0.38863799999999998</v>
      </c>
      <c r="P93" s="1">
        <v>28.776057000000002</v>
      </c>
      <c r="Q93" s="1">
        <v>0</v>
      </c>
      <c r="R93" s="111">
        <v>49.717381000000003</v>
      </c>
      <c r="S93" s="1">
        <v>0.83505399999999996</v>
      </c>
      <c r="T93" s="1">
        <v>15.662872999999999</v>
      </c>
      <c r="U93" s="1">
        <v>1.1610769999999999</v>
      </c>
      <c r="V93" s="1">
        <v>8.7617890000000003</v>
      </c>
      <c r="W93" s="1">
        <v>0.22587599999999999</v>
      </c>
      <c r="X93" s="1">
        <v>2.7082039999999998</v>
      </c>
      <c r="Y93" s="1">
        <v>4.6900979999999999</v>
      </c>
      <c r="Z93" s="1">
        <v>5.1635850000000003</v>
      </c>
      <c r="AA93" s="1">
        <v>5.6191950000000004</v>
      </c>
      <c r="AB93" s="1">
        <v>0.92460200000000003</v>
      </c>
      <c r="AC93" s="1">
        <v>4.5302670000000003</v>
      </c>
      <c r="AD93" s="111">
        <v>0</v>
      </c>
      <c r="AE93" s="1">
        <v>0.246695</v>
      </c>
      <c r="AF93" s="1">
        <v>0</v>
      </c>
      <c r="AG93" s="1">
        <v>0.109488</v>
      </c>
      <c r="AH93" s="1">
        <v>0</v>
      </c>
      <c r="AI93" s="1">
        <v>0</v>
      </c>
      <c r="AJ93" s="1">
        <v>0</v>
      </c>
      <c r="AK93" s="1">
        <v>3.2454999999999998E-2</v>
      </c>
      <c r="AL93" s="111">
        <v>0</v>
      </c>
      <c r="AM93" s="1">
        <v>26.210246000000001</v>
      </c>
      <c r="AN93" s="1">
        <v>0</v>
      </c>
      <c r="AO93" s="1">
        <v>2.3740079999999999</v>
      </c>
      <c r="AP93" s="1">
        <v>0</v>
      </c>
      <c r="AQ93" s="1">
        <v>0</v>
      </c>
      <c r="AR93" s="1">
        <v>0</v>
      </c>
      <c r="AS93" s="1">
        <v>0.191804</v>
      </c>
      <c r="AT93" s="111">
        <f t="shared" si="9"/>
        <v>0</v>
      </c>
      <c r="AU93" s="1">
        <f t="shared" si="10"/>
        <v>26.456941</v>
      </c>
      <c r="AV93" s="1">
        <f t="shared" si="11"/>
        <v>0</v>
      </c>
      <c r="AW93" s="1">
        <f t="shared" si="12"/>
        <v>2.4834959999999997</v>
      </c>
      <c r="AX93" s="1">
        <f t="shared" si="13"/>
        <v>0</v>
      </c>
      <c r="AY93" s="1">
        <f t="shared" si="14"/>
        <v>0</v>
      </c>
      <c r="AZ93" s="1">
        <f t="shared" si="15"/>
        <v>0</v>
      </c>
      <c r="BA93" s="1">
        <f t="shared" si="16"/>
        <v>0.22425899999999999</v>
      </c>
      <c r="BB93" s="111"/>
    </row>
    <row r="94" spans="1:54" x14ac:dyDescent="0.3">
      <c r="A94" s="1">
        <v>88</v>
      </c>
      <c r="B94" s="1" t="s">
        <v>40</v>
      </c>
      <c r="C94" s="1">
        <v>1024</v>
      </c>
      <c r="D94" s="1">
        <v>5000</v>
      </c>
      <c r="E94" s="1">
        <v>-11.529802999999999</v>
      </c>
      <c r="F94" s="1">
        <v>-1106970.9070689999</v>
      </c>
      <c r="G94" s="1">
        <v>-844351.20566199999</v>
      </c>
      <c r="H94" s="1">
        <v>202.45900700000001</v>
      </c>
      <c r="I94" s="1">
        <v>102.586759</v>
      </c>
      <c r="J94" s="1">
        <v>29.199618999999998</v>
      </c>
      <c r="K94" s="1">
        <v>2.4263699999999999</v>
      </c>
      <c r="L94" s="1">
        <v>2.1420349999999999</v>
      </c>
      <c r="M94" s="111">
        <v>100</v>
      </c>
      <c r="N94" s="1">
        <v>70.470457999999994</v>
      </c>
      <c r="O94" s="1">
        <v>0.37862000000000001</v>
      </c>
      <c r="P94" s="1">
        <v>29.150921</v>
      </c>
      <c r="Q94" s="1">
        <v>0</v>
      </c>
      <c r="R94" s="111">
        <v>49.782702999999998</v>
      </c>
      <c r="S94" s="1">
        <v>0.81264999999999998</v>
      </c>
      <c r="T94" s="1">
        <v>15.687462</v>
      </c>
      <c r="U94" s="1">
        <v>1.1564749999999999</v>
      </c>
      <c r="V94" s="1">
        <v>8.7695319999999999</v>
      </c>
      <c r="W94" s="1">
        <v>0.227045</v>
      </c>
      <c r="X94" s="1">
        <v>2.6415320000000002</v>
      </c>
      <c r="Y94" s="1">
        <v>4.640771</v>
      </c>
      <c r="Z94" s="1">
        <v>5.1892820000000004</v>
      </c>
      <c r="AA94" s="1">
        <v>5.6321859999999999</v>
      </c>
      <c r="AB94" s="1">
        <v>0.91346899999999998</v>
      </c>
      <c r="AC94" s="1">
        <v>4.5468900000000003</v>
      </c>
      <c r="AD94" s="111">
        <v>0</v>
      </c>
      <c r="AE94" s="1">
        <v>0.242038</v>
      </c>
      <c r="AF94" s="1">
        <v>0</v>
      </c>
      <c r="AG94" s="1">
        <v>0.105092</v>
      </c>
      <c r="AH94" s="1">
        <v>0</v>
      </c>
      <c r="AI94" s="1">
        <v>0</v>
      </c>
      <c r="AJ94" s="1">
        <v>0</v>
      </c>
      <c r="AK94" s="1">
        <v>3.1489999999999997E-2</v>
      </c>
      <c r="AL94" s="111">
        <v>0</v>
      </c>
      <c r="AM94" s="1">
        <v>26.452379000000001</v>
      </c>
      <c r="AN94" s="1">
        <v>0</v>
      </c>
      <c r="AO94" s="1">
        <v>2.4793069999999999</v>
      </c>
      <c r="AP94" s="1">
        <v>0</v>
      </c>
      <c r="AQ94" s="1">
        <v>0</v>
      </c>
      <c r="AR94" s="1">
        <v>0</v>
      </c>
      <c r="AS94" s="1">
        <v>0.21923599999999999</v>
      </c>
      <c r="AT94" s="111">
        <f t="shared" si="9"/>
        <v>0</v>
      </c>
      <c r="AU94" s="1">
        <f t="shared" si="10"/>
        <v>26.694417000000001</v>
      </c>
      <c r="AV94" s="1">
        <f t="shared" si="11"/>
        <v>0</v>
      </c>
      <c r="AW94" s="1">
        <f t="shared" si="12"/>
        <v>2.5843989999999999</v>
      </c>
      <c r="AX94" s="1">
        <f t="shared" si="13"/>
        <v>0</v>
      </c>
      <c r="AY94" s="1">
        <f t="shared" si="14"/>
        <v>0</v>
      </c>
      <c r="AZ94" s="1">
        <f t="shared" si="15"/>
        <v>0</v>
      </c>
      <c r="BA94" s="1">
        <f t="shared" si="16"/>
        <v>0.250726</v>
      </c>
      <c r="BB94" s="111"/>
    </row>
    <row r="95" spans="1:54" x14ac:dyDescent="0.3">
      <c r="A95" s="1">
        <v>89</v>
      </c>
      <c r="B95" s="1" t="s">
        <v>40</v>
      </c>
      <c r="C95" s="1">
        <v>1022</v>
      </c>
      <c r="D95" s="1">
        <v>5000</v>
      </c>
      <c r="E95" s="1">
        <v>-11.573274</v>
      </c>
      <c r="F95" s="1">
        <v>-1100957.331673</v>
      </c>
      <c r="G95" s="1">
        <v>-840168.52725000004</v>
      </c>
      <c r="H95" s="1">
        <v>201.35799299999999</v>
      </c>
      <c r="I95" s="1">
        <v>102.005073</v>
      </c>
      <c r="J95" s="1">
        <v>29.064291999999998</v>
      </c>
      <c r="K95" s="1">
        <v>2.4251140000000002</v>
      </c>
      <c r="L95" s="1">
        <v>2.1563750000000002</v>
      </c>
      <c r="M95" s="111">
        <v>100</v>
      </c>
      <c r="N95" s="1">
        <v>70.115153000000007</v>
      </c>
      <c r="O95" s="1">
        <v>0.36908299999999999</v>
      </c>
      <c r="P95" s="1">
        <v>29.515764000000001</v>
      </c>
      <c r="Q95" s="1">
        <v>0</v>
      </c>
      <c r="R95" s="111">
        <v>49.846597000000003</v>
      </c>
      <c r="S95" s="1">
        <v>0.79075799999999996</v>
      </c>
      <c r="T95" s="1">
        <v>15.711898</v>
      </c>
      <c r="U95" s="1">
        <v>1.151861</v>
      </c>
      <c r="V95" s="1">
        <v>8.7760510000000007</v>
      </c>
      <c r="W95" s="1">
        <v>0.22819600000000001</v>
      </c>
      <c r="X95" s="1">
        <v>2.5763470000000002</v>
      </c>
      <c r="Y95" s="1">
        <v>4.5924940000000003</v>
      </c>
      <c r="Z95" s="1">
        <v>5.214556</v>
      </c>
      <c r="AA95" s="1">
        <v>5.6452349999999996</v>
      </c>
      <c r="AB95" s="1">
        <v>0.90265399999999996</v>
      </c>
      <c r="AC95" s="1">
        <v>4.5633530000000002</v>
      </c>
      <c r="AD95" s="111">
        <v>0</v>
      </c>
      <c r="AE95" s="1">
        <v>0.237702</v>
      </c>
      <c r="AF95" s="1">
        <v>0</v>
      </c>
      <c r="AG95" s="1">
        <v>0.10081</v>
      </c>
      <c r="AH95" s="1">
        <v>0</v>
      </c>
      <c r="AI95" s="1">
        <v>0</v>
      </c>
      <c r="AJ95" s="1">
        <v>0</v>
      </c>
      <c r="AK95" s="1">
        <v>3.057E-2</v>
      </c>
      <c r="AL95" s="111">
        <v>0</v>
      </c>
      <c r="AM95" s="1">
        <v>26.68985</v>
      </c>
      <c r="AN95" s="1">
        <v>0</v>
      </c>
      <c r="AO95" s="1">
        <v>2.5802109999999998</v>
      </c>
      <c r="AP95" s="1">
        <v>0</v>
      </c>
      <c r="AQ95" s="1">
        <v>0</v>
      </c>
      <c r="AR95" s="1">
        <v>0</v>
      </c>
      <c r="AS95" s="1">
        <v>0.245703</v>
      </c>
      <c r="AT95" s="111">
        <f t="shared" si="9"/>
        <v>0</v>
      </c>
      <c r="AU95" s="1">
        <f t="shared" si="10"/>
        <v>26.927551999999999</v>
      </c>
      <c r="AV95" s="1">
        <f t="shared" si="11"/>
        <v>0</v>
      </c>
      <c r="AW95" s="1">
        <f t="shared" si="12"/>
        <v>2.6810209999999999</v>
      </c>
      <c r="AX95" s="1">
        <f t="shared" si="13"/>
        <v>0</v>
      </c>
      <c r="AY95" s="1">
        <f t="shared" si="14"/>
        <v>0</v>
      </c>
      <c r="AZ95" s="1">
        <f t="shared" si="15"/>
        <v>0</v>
      </c>
      <c r="BA95" s="1">
        <f t="shared" si="16"/>
        <v>0.27627299999999999</v>
      </c>
      <c r="BB95" s="111"/>
    </row>
    <row r="96" spans="1:54" x14ac:dyDescent="0.3">
      <c r="A96" s="1">
        <v>90</v>
      </c>
      <c r="B96" s="1" t="s">
        <v>40</v>
      </c>
      <c r="C96" s="1">
        <v>1020</v>
      </c>
      <c r="D96" s="1">
        <v>5000</v>
      </c>
      <c r="E96" s="1">
        <v>-11.616693</v>
      </c>
      <c r="F96" s="1">
        <v>-1095102.2927260001</v>
      </c>
      <c r="G96" s="1">
        <v>-836105.60326999996</v>
      </c>
      <c r="H96" s="1">
        <v>200.28356299999999</v>
      </c>
      <c r="I96" s="1">
        <v>101.439142</v>
      </c>
      <c r="J96" s="1">
        <v>28.932517000000001</v>
      </c>
      <c r="K96" s="1">
        <v>2.42388</v>
      </c>
      <c r="L96" s="1">
        <v>2.1706249999999998</v>
      </c>
      <c r="M96" s="111">
        <v>100</v>
      </c>
      <c r="N96" s="1">
        <v>69.768934999999999</v>
      </c>
      <c r="O96" s="1">
        <v>0.36</v>
      </c>
      <c r="P96" s="1">
        <v>29.871065000000002</v>
      </c>
      <c r="Q96" s="1">
        <v>0</v>
      </c>
      <c r="R96" s="111">
        <v>49.909097000000003</v>
      </c>
      <c r="S96" s="1">
        <v>0.76936700000000002</v>
      </c>
      <c r="T96" s="1">
        <v>15.736202</v>
      </c>
      <c r="U96" s="1">
        <v>1.1472329999999999</v>
      </c>
      <c r="V96" s="1">
        <v>8.7813400000000001</v>
      </c>
      <c r="W96" s="1">
        <v>0.229328</v>
      </c>
      <c r="X96" s="1">
        <v>2.5126089999999999</v>
      </c>
      <c r="Y96" s="1">
        <v>4.5452329999999996</v>
      </c>
      <c r="Z96" s="1">
        <v>5.2394239999999996</v>
      </c>
      <c r="AA96" s="1">
        <v>5.6583540000000001</v>
      </c>
      <c r="AB96" s="1">
        <v>0.89214599999999999</v>
      </c>
      <c r="AC96" s="1">
        <v>4.5796669999999997</v>
      </c>
      <c r="AD96" s="111">
        <v>0</v>
      </c>
      <c r="AE96" s="1">
        <v>0.23367099999999999</v>
      </c>
      <c r="AF96" s="1">
        <v>0</v>
      </c>
      <c r="AG96" s="1">
        <v>9.6637000000000001E-2</v>
      </c>
      <c r="AH96" s="1">
        <v>0</v>
      </c>
      <c r="AI96" s="1">
        <v>0</v>
      </c>
      <c r="AJ96" s="1">
        <v>0</v>
      </c>
      <c r="AK96" s="1">
        <v>2.9692E-2</v>
      </c>
      <c r="AL96" s="111">
        <v>0</v>
      </c>
      <c r="AM96" s="1">
        <v>26.922982999999999</v>
      </c>
      <c r="AN96" s="1">
        <v>0</v>
      </c>
      <c r="AO96" s="1">
        <v>2.676831</v>
      </c>
      <c r="AP96" s="1">
        <v>0</v>
      </c>
      <c r="AQ96" s="1">
        <v>0</v>
      </c>
      <c r="AR96" s="1">
        <v>0</v>
      </c>
      <c r="AS96" s="1">
        <v>0.27124999999999999</v>
      </c>
      <c r="AT96" s="111">
        <f t="shared" si="9"/>
        <v>0</v>
      </c>
      <c r="AU96" s="1">
        <f t="shared" si="10"/>
        <v>27.156654</v>
      </c>
      <c r="AV96" s="1">
        <f t="shared" si="11"/>
        <v>0</v>
      </c>
      <c r="AW96" s="1">
        <f t="shared" si="12"/>
        <v>2.7734679999999998</v>
      </c>
      <c r="AX96" s="1">
        <f t="shared" si="13"/>
        <v>0</v>
      </c>
      <c r="AY96" s="1">
        <f t="shared" si="14"/>
        <v>0</v>
      </c>
      <c r="AZ96" s="1">
        <f t="shared" si="15"/>
        <v>0</v>
      </c>
      <c r="BA96" s="1">
        <f t="shared" si="16"/>
        <v>0.30094199999999999</v>
      </c>
      <c r="BB96" s="111"/>
    </row>
    <row r="97" spans="1:54" x14ac:dyDescent="0.3">
      <c r="A97" s="1">
        <v>91</v>
      </c>
      <c r="B97" s="1" t="s">
        <v>40</v>
      </c>
      <c r="C97" s="1">
        <v>1018</v>
      </c>
      <c r="D97" s="1">
        <v>5000</v>
      </c>
      <c r="E97" s="1">
        <v>-11.660069</v>
      </c>
      <c r="F97" s="1">
        <v>-1089398.628644</v>
      </c>
      <c r="G97" s="1">
        <v>-832157.00465799996</v>
      </c>
      <c r="H97" s="1">
        <v>199.234499</v>
      </c>
      <c r="I97" s="1">
        <v>100.888245</v>
      </c>
      <c r="J97" s="1">
        <v>28.804131000000002</v>
      </c>
      <c r="K97" s="1">
        <v>2.4226640000000002</v>
      </c>
      <c r="L97" s="1">
        <v>2.184787</v>
      </c>
      <c r="M97" s="111">
        <v>100</v>
      </c>
      <c r="N97" s="1">
        <v>69.431372999999994</v>
      </c>
      <c r="O97" s="1">
        <v>0.35134799999999999</v>
      </c>
      <c r="P97" s="1">
        <v>30.217279000000001</v>
      </c>
      <c r="Q97" s="1">
        <v>0</v>
      </c>
      <c r="R97" s="111">
        <v>49.970241999999999</v>
      </c>
      <c r="S97" s="1">
        <v>0.74846500000000005</v>
      </c>
      <c r="T97" s="1">
        <v>15.760396</v>
      </c>
      <c r="U97" s="1">
        <v>1.1425860000000001</v>
      </c>
      <c r="V97" s="1">
        <v>8.7853910000000006</v>
      </c>
      <c r="W97" s="1">
        <v>0.23044300000000001</v>
      </c>
      <c r="X97" s="1">
        <v>2.4502830000000002</v>
      </c>
      <c r="Y97" s="1">
        <v>4.4989540000000003</v>
      </c>
      <c r="Z97" s="1">
        <v>5.2639009999999997</v>
      </c>
      <c r="AA97" s="1">
        <v>5.6715590000000002</v>
      </c>
      <c r="AB97" s="1">
        <v>0.88193600000000005</v>
      </c>
      <c r="AC97" s="1">
        <v>4.5958459999999999</v>
      </c>
      <c r="AD97" s="111">
        <v>0</v>
      </c>
      <c r="AE97" s="1">
        <v>0.22992599999999999</v>
      </c>
      <c r="AF97" s="1">
        <v>0</v>
      </c>
      <c r="AG97" s="1">
        <v>9.2567999999999998E-2</v>
      </c>
      <c r="AH97" s="1">
        <v>0</v>
      </c>
      <c r="AI97" s="1">
        <v>0</v>
      </c>
      <c r="AJ97" s="1">
        <v>0</v>
      </c>
      <c r="AK97" s="1">
        <v>2.8853E-2</v>
      </c>
      <c r="AL97" s="111">
        <v>0</v>
      </c>
      <c r="AM97" s="1">
        <v>27.152080999999999</v>
      </c>
      <c r="AN97" s="1">
        <v>0</v>
      </c>
      <c r="AO97" s="1">
        <v>2.7692779999999999</v>
      </c>
      <c r="AP97" s="1">
        <v>0</v>
      </c>
      <c r="AQ97" s="1">
        <v>0</v>
      </c>
      <c r="AR97" s="1">
        <v>0</v>
      </c>
      <c r="AS97" s="1">
        <v>0.29591899999999999</v>
      </c>
      <c r="AT97" s="111">
        <f t="shared" si="9"/>
        <v>0</v>
      </c>
      <c r="AU97" s="1">
        <f t="shared" si="10"/>
        <v>27.382006999999998</v>
      </c>
      <c r="AV97" s="1">
        <f t="shared" si="11"/>
        <v>0</v>
      </c>
      <c r="AW97" s="1">
        <f t="shared" si="12"/>
        <v>2.8618459999999999</v>
      </c>
      <c r="AX97" s="1">
        <f t="shared" si="13"/>
        <v>0</v>
      </c>
      <c r="AY97" s="1">
        <f t="shared" si="14"/>
        <v>0</v>
      </c>
      <c r="AZ97" s="1">
        <f t="shared" si="15"/>
        <v>0</v>
      </c>
      <c r="BA97" s="1">
        <f t="shared" si="16"/>
        <v>0.32477200000000001</v>
      </c>
      <c r="BB97" s="111"/>
    </row>
    <row r="98" spans="1:54" x14ac:dyDescent="0.3">
      <c r="A98" s="1">
        <v>92</v>
      </c>
      <c r="B98" s="1" t="s">
        <v>40</v>
      </c>
      <c r="C98" s="1">
        <v>1016</v>
      </c>
      <c r="D98" s="1">
        <v>5000</v>
      </c>
      <c r="E98" s="1">
        <v>-11.703408</v>
      </c>
      <c r="F98" s="1">
        <v>-1083839.5560409999</v>
      </c>
      <c r="G98" s="1">
        <v>-828317.58973000001</v>
      </c>
      <c r="H98" s="1">
        <v>198.20964699999999</v>
      </c>
      <c r="I98" s="1">
        <v>100.35170100000001</v>
      </c>
      <c r="J98" s="1">
        <v>28.678982000000001</v>
      </c>
      <c r="K98" s="1">
        <v>2.421465</v>
      </c>
      <c r="L98" s="1">
        <v>2.1988629999999998</v>
      </c>
      <c r="M98" s="111">
        <v>100</v>
      </c>
      <c r="N98" s="1">
        <v>69.102057000000002</v>
      </c>
      <c r="O98" s="1">
        <v>0.34310499999999999</v>
      </c>
      <c r="P98" s="1">
        <v>30.554836999999999</v>
      </c>
      <c r="Q98" s="1">
        <v>0</v>
      </c>
      <c r="R98" s="111">
        <v>50.030065</v>
      </c>
      <c r="S98" s="1">
        <v>0.72804199999999997</v>
      </c>
      <c r="T98" s="1">
        <v>15.784499</v>
      </c>
      <c r="U98" s="1">
        <v>1.137915</v>
      </c>
      <c r="V98" s="1">
        <v>8.7881970000000003</v>
      </c>
      <c r="W98" s="1">
        <v>0.231542</v>
      </c>
      <c r="X98" s="1">
        <v>2.3893330000000002</v>
      </c>
      <c r="Y98" s="1">
        <v>4.453627</v>
      </c>
      <c r="Z98" s="1">
        <v>5.2880029999999998</v>
      </c>
      <c r="AA98" s="1">
        <v>5.6848619999999999</v>
      </c>
      <c r="AB98" s="1">
        <v>0.87201399999999996</v>
      </c>
      <c r="AC98" s="1">
        <v>4.6119009999999996</v>
      </c>
      <c r="AD98" s="111">
        <v>0</v>
      </c>
      <c r="AE98" s="1">
        <v>0.22645399999999999</v>
      </c>
      <c r="AF98" s="1">
        <v>0</v>
      </c>
      <c r="AG98" s="1">
        <v>8.8599999999999998E-2</v>
      </c>
      <c r="AH98" s="1">
        <v>0</v>
      </c>
      <c r="AI98" s="1">
        <v>0</v>
      </c>
      <c r="AJ98" s="1">
        <v>0</v>
      </c>
      <c r="AK98" s="1">
        <v>2.8051E-2</v>
      </c>
      <c r="AL98" s="111">
        <v>0</v>
      </c>
      <c r="AM98" s="1">
        <v>27.377433</v>
      </c>
      <c r="AN98" s="1">
        <v>0</v>
      </c>
      <c r="AO98" s="1">
        <v>2.8576549999999998</v>
      </c>
      <c r="AP98" s="1">
        <v>0</v>
      </c>
      <c r="AQ98" s="1">
        <v>0</v>
      </c>
      <c r="AR98" s="1">
        <v>0</v>
      </c>
      <c r="AS98" s="1">
        <v>0.31974900000000001</v>
      </c>
      <c r="AT98" s="111">
        <f t="shared" si="9"/>
        <v>0</v>
      </c>
      <c r="AU98" s="1">
        <f t="shared" si="10"/>
        <v>27.603887</v>
      </c>
      <c r="AV98" s="1">
        <f t="shared" si="11"/>
        <v>0</v>
      </c>
      <c r="AW98" s="1">
        <f t="shared" si="12"/>
        <v>2.9462549999999998</v>
      </c>
      <c r="AX98" s="1">
        <f t="shared" si="13"/>
        <v>0</v>
      </c>
      <c r="AY98" s="1">
        <f t="shared" si="14"/>
        <v>0</v>
      </c>
      <c r="AZ98" s="1">
        <f t="shared" si="15"/>
        <v>0</v>
      </c>
      <c r="BA98" s="1">
        <f t="shared" si="16"/>
        <v>0.3478</v>
      </c>
      <c r="BB98" s="111"/>
    </row>
    <row r="99" spans="1:54" x14ac:dyDescent="0.3">
      <c r="A99" s="1">
        <v>93</v>
      </c>
      <c r="B99" s="1" t="s">
        <v>40</v>
      </c>
      <c r="C99" s="1">
        <v>1014</v>
      </c>
      <c r="D99" s="1">
        <v>5000</v>
      </c>
      <c r="E99" s="1">
        <v>-11.74672</v>
      </c>
      <c r="F99" s="1">
        <v>-1078418.6438579999</v>
      </c>
      <c r="G99" s="1">
        <v>-824582.48440399999</v>
      </c>
      <c r="H99" s="1">
        <v>197.207909</v>
      </c>
      <c r="I99" s="1">
        <v>99.828862000000001</v>
      </c>
      <c r="J99" s="1">
        <v>28.556923999999999</v>
      </c>
      <c r="K99" s="1">
        <v>2.420283</v>
      </c>
      <c r="L99" s="1">
        <v>2.212853</v>
      </c>
      <c r="M99" s="111">
        <v>100</v>
      </c>
      <c r="N99" s="1">
        <v>68.780600000000007</v>
      </c>
      <c r="O99" s="1">
        <v>0.33525199999999999</v>
      </c>
      <c r="P99" s="1">
        <v>30.884148</v>
      </c>
      <c r="Q99" s="1">
        <v>0</v>
      </c>
      <c r="R99" s="111">
        <v>50.088602999999999</v>
      </c>
      <c r="S99" s="1">
        <v>0.70808899999999997</v>
      </c>
      <c r="T99" s="1">
        <v>15.808531</v>
      </c>
      <c r="U99" s="1">
        <v>1.1332180000000001</v>
      </c>
      <c r="V99" s="1">
        <v>8.7897510000000008</v>
      </c>
      <c r="W99" s="1">
        <v>0.232624</v>
      </c>
      <c r="X99" s="1">
        <v>2.329726</v>
      </c>
      <c r="Y99" s="1">
        <v>4.4092219999999998</v>
      </c>
      <c r="Z99" s="1">
        <v>5.3117450000000002</v>
      </c>
      <c r="AA99" s="1">
        <v>5.698277</v>
      </c>
      <c r="AB99" s="1">
        <v>0.862371</v>
      </c>
      <c r="AC99" s="1">
        <v>4.6278439999999996</v>
      </c>
      <c r="AD99" s="111">
        <v>0</v>
      </c>
      <c r="AE99" s="1">
        <v>0.22323799999999999</v>
      </c>
      <c r="AF99" s="1">
        <v>0</v>
      </c>
      <c r="AG99" s="1">
        <v>8.473E-2</v>
      </c>
      <c r="AH99" s="1">
        <v>0</v>
      </c>
      <c r="AI99" s="1">
        <v>0</v>
      </c>
      <c r="AJ99" s="1">
        <v>0</v>
      </c>
      <c r="AK99" s="1">
        <v>2.7283999999999999E-2</v>
      </c>
      <c r="AL99" s="111">
        <v>0</v>
      </c>
      <c r="AM99" s="1">
        <v>27.599308000000001</v>
      </c>
      <c r="AN99" s="1">
        <v>0</v>
      </c>
      <c r="AO99" s="1">
        <v>2.9420639999999998</v>
      </c>
      <c r="AP99" s="1">
        <v>0</v>
      </c>
      <c r="AQ99" s="1">
        <v>0</v>
      </c>
      <c r="AR99" s="1">
        <v>0</v>
      </c>
      <c r="AS99" s="1">
        <v>0.342777</v>
      </c>
      <c r="AT99" s="111">
        <f t="shared" si="9"/>
        <v>0</v>
      </c>
      <c r="AU99" s="1">
        <f t="shared" si="10"/>
        <v>27.822545999999999</v>
      </c>
      <c r="AV99" s="1">
        <f t="shared" si="11"/>
        <v>0</v>
      </c>
      <c r="AW99" s="1">
        <f t="shared" si="12"/>
        <v>3.0267939999999998</v>
      </c>
      <c r="AX99" s="1">
        <f t="shared" si="13"/>
        <v>0</v>
      </c>
      <c r="AY99" s="1">
        <f t="shared" si="14"/>
        <v>0</v>
      </c>
      <c r="AZ99" s="1">
        <f t="shared" si="15"/>
        <v>0</v>
      </c>
      <c r="BA99" s="1">
        <f t="shared" si="16"/>
        <v>0.37006099999999997</v>
      </c>
      <c r="BB99" s="111"/>
    </row>
    <row r="100" spans="1:54" x14ac:dyDescent="0.3">
      <c r="A100" s="1">
        <v>94</v>
      </c>
      <c r="B100" s="1" t="s">
        <v>40</v>
      </c>
      <c r="C100" s="1">
        <v>1012</v>
      </c>
      <c r="D100" s="1">
        <v>5000</v>
      </c>
      <c r="E100" s="1">
        <v>-11.790012000000001</v>
      </c>
      <c r="F100" s="1">
        <v>-1073129.7897270001</v>
      </c>
      <c r="G100" s="1">
        <v>-820947.06413399999</v>
      </c>
      <c r="H100" s="1">
        <v>196.22824199999999</v>
      </c>
      <c r="I100" s="1">
        <v>99.319114999999996</v>
      </c>
      <c r="J100" s="1">
        <v>28.437819999999999</v>
      </c>
      <c r="K100" s="1">
        <v>2.4191159999999998</v>
      </c>
      <c r="L100" s="1">
        <v>2.2267619999999999</v>
      </c>
      <c r="M100" s="111">
        <v>100</v>
      </c>
      <c r="N100" s="1">
        <v>68.466631000000007</v>
      </c>
      <c r="O100" s="1">
        <v>0.327768</v>
      </c>
      <c r="P100" s="1">
        <v>31.205601000000001</v>
      </c>
      <c r="Q100" s="1">
        <v>0</v>
      </c>
      <c r="R100" s="111">
        <v>50.145888999999997</v>
      </c>
      <c r="S100" s="1">
        <v>0.68859599999999999</v>
      </c>
      <c r="T100" s="1">
        <v>15.832511</v>
      </c>
      <c r="U100" s="1">
        <v>1.1284890000000001</v>
      </c>
      <c r="V100" s="1">
        <v>8.790044</v>
      </c>
      <c r="W100" s="1">
        <v>0.23369000000000001</v>
      </c>
      <c r="X100" s="1">
        <v>2.2714279999999998</v>
      </c>
      <c r="Y100" s="1">
        <v>4.3657110000000001</v>
      </c>
      <c r="Z100" s="1">
        <v>5.3351410000000001</v>
      </c>
      <c r="AA100" s="1">
        <v>5.7118159999999998</v>
      </c>
      <c r="AB100" s="1">
        <v>0.85299800000000003</v>
      </c>
      <c r="AC100" s="1">
        <v>4.6436859999999998</v>
      </c>
      <c r="AD100" s="111">
        <v>0</v>
      </c>
      <c r="AE100" s="1">
        <v>0.22026399999999999</v>
      </c>
      <c r="AF100" s="1">
        <v>0</v>
      </c>
      <c r="AG100" s="1">
        <v>8.0952999999999997E-2</v>
      </c>
      <c r="AH100" s="1">
        <v>0</v>
      </c>
      <c r="AI100" s="1">
        <v>0</v>
      </c>
      <c r="AJ100" s="1">
        <v>0</v>
      </c>
      <c r="AK100" s="1">
        <v>2.6550000000000001E-2</v>
      </c>
      <c r="AL100" s="111">
        <v>0</v>
      </c>
      <c r="AM100" s="1">
        <v>27.817962000000001</v>
      </c>
      <c r="AN100" s="1">
        <v>0</v>
      </c>
      <c r="AO100" s="1">
        <v>3.0226009999999999</v>
      </c>
      <c r="AP100" s="1">
        <v>0</v>
      </c>
      <c r="AQ100" s="1">
        <v>0</v>
      </c>
      <c r="AR100" s="1">
        <v>0</v>
      </c>
      <c r="AS100" s="1">
        <v>0.36503799999999997</v>
      </c>
      <c r="AT100" s="111">
        <f t="shared" si="9"/>
        <v>0</v>
      </c>
      <c r="AU100" s="1">
        <f t="shared" si="10"/>
        <v>28.038226000000002</v>
      </c>
      <c r="AV100" s="1">
        <f t="shared" si="11"/>
        <v>0</v>
      </c>
      <c r="AW100" s="1">
        <f t="shared" si="12"/>
        <v>3.1035539999999999</v>
      </c>
      <c r="AX100" s="1">
        <f t="shared" si="13"/>
        <v>0</v>
      </c>
      <c r="AY100" s="1">
        <f t="shared" si="14"/>
        <v>0</v>
      </c>
      <c r="AZ100" s="1">
        <f t="shared" si="15"/>
        <v>0</v>
      </c>
      <c r="BA100" s="1">
        <f t="shared" si="16"/>
        <v>0.39158799999999999</v>
      </c>
      <c r="BB100" s="111"/>
    </row>
    <row r="101" spans="1:54" x14ac:dyDescent="0.3">
      <c r="A101" s="1">
        <v>95</v>
      </c>
      <c r="B101" s="1" t="s">
        <v>40</v>
      </c>
      <c r="C101" s="1">
        <v>1010</v>
      </c>
      <c r="D101" s="1">
        <v>5000</v>
      </c>
      <c r="E101" s="1">
        <v>-11.833292</v>
      </c>
      <c r="F101" s="1">
        <v>-1067967.1984000001</v>
      </c>
      <c r="G101" s="1">
        <v>-817406.93741300004</v>
      </c>
      <c r="H101" s="1">
        <v>195.269657</v>
      </c>
      <c r="I101" s="1">
        <v>98.821875000000006</v>
      </c>
      <c r="J101" s="1">
        <v>28.321539000000001</v>
      </c>
      <c r="K101" s="1">
        <v>2.4179629999999999</v>
      </c>
      <c r="L101" s="1">
        <v>2.2405889999999999</v>
      </c>
      <c r="M101" s="111">
        <v>100</v>
      </c>
      <c r="N101" s="1">
        <v>68.159799000000007</v>
      </c>
      <c r="O101" s="1">
        <v>0.320635</v>
      </c>
      <c r="P101" s="1">
        <v>31.519566000000001</v>
      </c>
      <c r="Q101" s="1">
        <v>0</v>
      </c>
      <c r="R101" s="111">
        <v>50.201957999999998</v>
      </c>
      <c r="S101" s="1">
        <v>0.66955399999999998</v>
      </c>
      <c r="T101" s="1">
        <v>15.856456</v>
      </c>
      <c r="U101" s="1">
        <v>1.123726</v>
      </c>
      <c r="V101" s="1">
        <v>8.7890680000000003</v>
      </c>
      <c r="W101" s="1">
        <v>0.23474200000000001</v>
      </c>
      <c r="X101" s="1">
        <v>2.21441</v>
      </c>
      <c r="Y101" s="1">
        <v>4.3230639999999996</v>
      </c>
      <c r="Z101" s="1">
        <v>5.3582049999999999</v>
      </c>
      <c r="AA101" s="1">
        <v>5.7254889999999996</v>
      </c>
      <c r="AB101" s="1">
        <v>0.843889</v>
      </c>
      <c r="AC101" s="1">
        <v>4.6594369999999996</v>
      </c>
      <c r="AD101" s="111">
        <v>0</v>
      </c>
      <c r="AE101" s="1">
        <v>0.21751999999999999</v>
      </c>
      <c r="AF101" s="1">
        <v>0</v>
      </c>
      <c r="AG101" s="1">
        <v>7.7268000000000003E-2</v>
      </c>
      <c r="AH101" s="1">
        <v>0</v>
      </c>
      <c r="AI101" s="1">
        <v>0</v>
      </c>
      <c r="AJ101" s="1">
        <v>0</v>
      </c>
      <c r="AK101" s="1">
        <v>2.5846999999999998E-2</v>
      </c>
      <c r="AL101" s="111">
        <v>0</v>
      </c>
      <c r="AM101" s="1">
        <v>28.033640999999999</v>
      </c>
      <c r="AN101" s="1">
        <v>0</v>
      </c>
      <c r="AO101" s="1">
        <v>3.0993599999999999</v>
      </c>
      <c r="AP101" s="1">
        <v>0</v>
      </c>
      <c r="AQ101" s="1">
        <v>0</v>
      </c>
      <c r="AR101" s="1">
        <v>0</v>
      </c>
      <c r="AS101" s="1">
        <v>0.38656499999999999</v>
      </c>
      <c r="AT101" s="111">
        <f t="shared" si="9"/>
        <v>0</v>
      </c>
      <c r="AU101" s="1">
        <f t="shared" si="10"/>
        <v>28.251161</v>
      </c>
      <c r="AV101" s="1">
        <f t="shared" si="11"/>
        <v>0</v>
      </c>
      <c r="AW101" s="1">
        <f t="shared" si="12"/>
        <v>3.176628</v>
      </c>
      <c r="AX101" s="1">
        <f t="shared" si="13"/>
        <v>0</v>
      </c>
      <c r="AY101" s="1">
        <f t="shared" si="14"/>
        <v>0</v>
      </c>
      <c r="AZ101" s="1">
        <f t="shared" si="15"/>
        <v>0</v>
      </c>
      <c r="BA101" s="1">
        <f t="shared" si="16"/>
        <v>0.412412</v>
      </c>
      <c r="BB101" s="111"/>
    </row>
    <row r="102" spans="1:54" x14ac:dyDescent="0.3">
      <c r="A102" s="1">
        <v>96</v>
      </c>
      <c r="B102" s="1" t="s">
        <v>40</v>
      </c>
      <c r="C102" s="1">
        <v>1008</v>
      </c>
      <c r="D102" s="1">
        <v>5000</v>
      </c>
      <c r="E102" s="1">
        <v>-11.876569</v>
      </c>
      <c r="F102" s="1">
        <v>-1062925.3620160001</v>
      </c>
      <c r="G102" s="1">
        <v>-813957.93068700004</v>
      </c>
      <c r="H102" s="1">
        <v>194.331211</v>
      </c>
      <c r="I102" s="1">
        <v>98.336586999999994</v>
      </c>
      <c r="J102" s="1">
        <v>28.207955999999999</v>
      </c>
      <c r="K102" s="1">
        <v>2.4168219999999998</v>
      </c>
      <c r="L102" s="1">
        <v>2.2543359999999999</v>
      </c>
      <c r="M102" s="111">
        <v>100</v>
      </c>
      <c r="N102" s="1">
        <v>67.859769</v>
      </c>
      <c r="O102" s="1">
        <v>0.31383800000000001</v>
      </c>
      <c r="P102" s="1">
        <v>31.826394000000001</v>
      </c>
      <c r="Q102" s="1">
        <v>0</v>
      </c>
      <c r="R102" s="111">
        <v>50.256843000000003</v>
      </c>
      <c r="S102" s="1">
        <v>0.650953</v>
      </c>
      <c r="T102" s="1">
        <v>15.880382000000001</v>
      </c>
      <c r="U102" s="1">
        <v>1.118924</v>
      </c>
      <c r="V102" s="1">
        <v>8.7868139999999997</v>
      </c>
      <c r="W102" s="1">
        <v>0.23577999999999999</v>
      </c>
      <c r="X102" s="1">
        <v>2.1586409999999998</v>
      </c>
      <c r="Y102" s="1">
        <v>4.2812570000000001</v>
      </c>
      <c r="Z102" s="1">
        <v>5.3809519999999997</v>
      </c>
      <c r="AA102" s="1">
        <v>5.7393090000000004</v>
      </c>
      <c r="AB102" s="1">
        <v>0.83503400000000005</v>
      </c>
      <c r="AC102" s="1">
        <v>4.6751100000000001</v>
      </c>
      <c r="AD102" s="111">
        <v>0</v>
      </c>
      <c r="AE102" s="1">
        <v>0.21499199999999999</v>
      </c>
      <c r="AF102" s="1">
        <v>0</v>
      </c>
      <c r="AG102" s="1">
        <v>7.3673000000000002E-2</v>
      </c>
      <c r="AH102" s="1">
        <v>0</v>
      </c>
      <c r="AI102" s="1">
        <v>0</v>
      </c>
      <c r="AJ102" s="1">
        <v>0</v>
      </c>
      <c r="AK102" s="1">
        <v>2.5173000000000001E-2</v>
      </c>
      <c r="AL102" s="111">
        <v>0</v>
      </c>
      <c r="AM102" s="1">
        <v>28.246570999999999</v>
      </c>
      <c r="AN102" s="1">
        <v>0</v>
      </c>
      <c r="AO102" s="1">
        <v>3.172434</v>
      </c>
      <c r="AP102" s="1">
        <v>0</v>
      </c>
      <c r="AQ102" s="1">
        <v>0</v>
      </c>
      <c r="AR102" s="1">
        <v>0</v>
      </c>
      <c r="AS102" s="1">
        <v>0.40738799999999997</v>
      </c>
      <c r="AT102" s="111">
        <f t="shared" si="9"/>
        <v>0</v>
      </c>
      <c r="AU102" s="1">
        <f t="shared" si="10"/>
        <v>28.461562999999998</v>
      </c>
      <c r="AV102" s="1">
        <f t="shared" si="11"/>
        <v>0</v>
      </c>
      <c r="AW102" s="1">
        <f t="shared" si="12"/>
        <v>3.2461069999999999</v>
      </c>
      <c r="AX102" s="1">
        <f t="shared" si="13"/>
        <v>0</v>
      </c>
      <c r="AY102" s="1">
        <f t="shared" si="14"/>
        <v>0</v>
      </c>
      <c r="AZ102" s="1">
        <f t="shared" si="15"/>
        <v>0</v>
      </c>
      <c r="BA102" s="1">
        <f t="shared" si="16"/>
        <v>0.43256099999999997</v>
      </c>
      <c r="BB102" s="111"/>
    </row>
    <row r="103" spans="1:54" x14ac:dyDescent="0.3">
      <c r="A103" s="1">
        <v>97</v>
      </c>
      <c r="B103" s="1" t="s">
        <v>40</v>
      </c>
      <c r="C103" s="1">
        <v>1006</v>
      </c>
      <c r="D103" s="1">
        <v>5000</v>
      </c>
      <c r="E103" s="1">
        <v>-11.919848999999999</v>
      </c>
      <c r="F103" s="1">
        <v>-1057999.0420520001</v>
      </c>
      <c r="G103" s="1">
        <v>-810596.07455599995</v>
      </c>
      <c r="H103" s="1">
        <v>193.41200599999999</v>
      </c>
      <c r="I103" s="1">
        <v>97.862723000000003</v>
      </c>
      <c r="J103" s="1">
        <v>28.096951000000001</v>
      </c>
      <c r="K103" s="1">
        <v>2.415692</v>
      </c>
      <c r="L103" s="1">
        <v>2.2680060000000002</v>
      </c>
      <c r="M103" s="111">
        <v>100</v>
      </c>
      <c r="N103" s="1">
        <v>67.566221999999996</v>
      </c>
      <c r="O103" s="1">
        <v>0.30735899999999999</v>
      </c>
      <c r="P103" s="1">
        <v>32.126418999999999</v>
      </c>
      <c r="Q103" s="1">
        <v>0</v>
      </c>
      <c r="R103" s="111">
        <v>50.310578</v>
      </c>
      <c r="S103" s="1">
        <v>0.63278599999999996</v>
      </c>
      <c r="T103" s="1">
        <v>15.904305000000001</v>
      </c>
      <c r="U103" s="1">
        <v>1.114079</v>
      </c>
      <c r="V103" s="1">
        <v>8.7832720000000002</v>
      </c>
      <c r="W103" s="1">
        <v>0.23680499999999999</v>
      </c>
      <c r="X103" s="1">
        <v>2.1040930000000002</v>
      </c>
      <c r="Y103" s="1">
        <v>4.2402620000000004</v>
      </c>
      <c r="Z103" s="1">
        <v>5.4033959999999999</v>
      </c>
      <c r="AA103" s="1">
        <v>5.7532860000000001</v>
      </c>
      <c r="AB103" s="1">
        <v>0.82642700000000002</v>
      </c>
      <c r="AC103" s="1">
        <v>4.6907120000000004</v>
      </c>
      <c r="AD103" s="111">
        <v>0</v>
      </c>
      <c r="AE103" s="1">
        <v>0.212669</v>
      </c>
      <c r="AF103" s="1">
        <v>0</v>
      </c>
      <c r="AG103" s="1">
        <v>7.0164000000000004E-2</v>
      </c>
      <c r="AH103" s="1">
        <v>0</v>
      </c>
      <c r="AI103" s="1">
        <v>0</v>
      </c>
      <c r="AJ103" s="1">
        <v>0</v>
      </c>
      <c r="AK103" s="1">
        <v>2.4525999999999999E-2</v>
      </c>
      <c r="AL103" s="111">
        <v>0</v>
      </c>
      <c r="AM103" s="1">
        <v>28.456969999999998</v>
      </c>
      <c r="AN103" s="1">
        <v>0</v>
      </c>
      <c r="AO103" s="1">
        <v>3.241911</v>
      </c>
      <c r="AP103" s="1">
        <v>0</v>
      </c>
      <c r="AQ103" s="1">
        <v>0</v>
      </c>
      <c r="AR103" s="1">
        <v>0</v>
      </c>
      <c r="AS103" s="1">
        <v>0.42753799999999997</v>
      </c>
      <c r="AT103" s="111">
        <f t="shared" si="9"/>
        <v>0</v>
      </c>
      <c r="AU103" s="1">
        <f t="shared" si="10"/>
        <v>28.669638999999997</v>
      </c>
      <c r="AV103" s="1">
        <f t="shared" si="11"/>
        <v>0</v>
      </c>
      <c r="AW103" s="1">
        <f t="shared" si="12"/>
        <v>3.3120750000000001</v>
      </c>
      <c r="AX103" s="1">
        <f t="shared" si="13"/>
        <v>0</v>
      </c>
      <c r="AY103" s="1">
        <f t="shared" si="14"/>
        <v>0</v>
      </c>
      <c r="AZ103" s="1">
        <f t="shared" si="15"/>
        <v>0</v>
      </c>
      <c r="BA103" s="1">
        <f t="shared" si="16"/>
        <v>0.45206399999999997</v>
      </c>
      <c r="BB103" s="111"/>
    </row>
    <row r="104" spans="1:54" x14ac:dyDescent="0.3">
      <c r="A104" s="1">
        <v>98</v>
      </c>
      <c r="B104" s="1" t="s">
        <v>40</v>
      </c>
      <c r="C104" s="1">
        <v>1004</v>
      </c>
      <c r="D104" s="1">
        <v>5000</v>
      </c>
      <c r="E104" s="1">
        <v>-11.963141</v>
      </c>
      <c r="F104" s="1">
        <v>-1053183.2528230001</v>
      </c>
      <c r="G104" s="1">
        <v>-807317.59115200001</v>
      </c>
      <c r="H104" s="1">
        <v>192.51118600000001</v>
      </c>
      <c r="I104" s="1">
        <v>97.399781000000004</v>
      </c>
      <c r="J104" s="1">
        <v>27.988410999999999</v>
      </c>
      <c r="K104" s="1">
        <v>2.4145720000000002</v>
      </c>
      <c r="L104" s="1">
        <v>2.2816010000000002</v>
      </c>
      <c r="M104" s="111">
        <v>100</v>
      </c>
      <c r="N104" s="1">
        <v>67.278853999999995</v>
      </c>
      <c r="O104" s="1">
        <v>0.30118400000000001</v>
      </c>
      <c r="P104" s="1">
        <v>32.419961999999998</v>
      </c>
      <c r="Q104" s="1">
        <v>0</v>
      </c>
      <c r="R104" s="111">
        <v>50.363194</v>
      </c>
      <c r="S104" s="1">
        <v>0.61504300000000001</v>
      </c>
      <c r="T104" s="1">
        <v>15.928240000000001</v>
      </c>
      <c r="U104" s="1">
        <v>1.1091880000000001</v>
      </c>
      <c r="V104" s="1">
        <v>8.7784340000000007</v>
      </c>
      <c r="W104" s="1">
        <v>0.237816</v>
      </c>
      <c r="X104" s="1">
        <v>2.0507369999999998</v>
      </c>
      <c r="Y104" s="1">
        <v>4.2000570000000002</v>
      </c>
      <c r="Z104" s="1">
        <v>5.425548</v>
      </c>
      <c r="AA104" s="1">
        <v>5.7674279999999998</v>
      </c>
      <c r="AB104" s="1">
        <v>0.81806100000000004</v>
      </c>
      <c r="AC104" s="1">
        <v>4.7062540000000004</v>
      </c>
      <c r="AD104" s="111">
        <v>0</v>
      </c>
      <c r="AE104" s="1">
        <v>0.210539</v>
      </c>
      <c r="AF104" s="1">
        <v>0</v>
      </c>
      <c r="AG104" s="1">
        <v>6.6739999999999994E-2</v>
      </c>
      <c r="AH104" s="1">
        <v>0</v>
      </c>
      <c r="AI104" s="1">
        <v>0</v>
      </c>
      <c r="AJ104" s="1">
        <v>0</v>
      </c>
      <c r="AK104" s="1">
        <v>2.3904999999999999E-2</v>
      </c>
      <c r="AL104" s="111">
        <v>0</v>
      </c>
      <c r="AM104" s="1">
        <v>28.665044000000002</v>
      </c>
      <c r="AN104" s="1">
        <v>0</v>
      </c>
      <c r="AO104" s="1">
        <v>3.3078780000000001</v>
      </c>
      <c r="AP104" s="1">
        <v>0</v>
      </c>
      <c r="AQ104" s="1">
        <v>0</v>
      </c>
      <c r="AR104" s="1">
        <v>0</v>
      </c>
      <c r="AS104" s="1">
        <v>0.44703999999999999</v>
      </c>
      <c r="AT104" s="111">
        <f t="shared" si="9"/>
        <v>0</v>
      </c>
      <c r="AU104" s="1">
        <f t="shared" si="10"/>
        <v>28.875583000000002</v>
      </c>
      <c r="AV104" s="1">
        <f t="shared" si="11"/>
        <v>0</v>
      </c>
      <c r="AW104" s="1">
        <f t="shared" si="12"/>
        <v>3.3746179999999999</v>
      </c>
      <c r="AX104" s="1">
        <f t="shared" si="13"/>
        <v>0</v>
      </c>
      <c r="AY104" s="1">
        <f t="shared" si="14"/>
        <v>0</v>
      </c>
      <c r="AZ104" s="1">
        <f t="shared" si="15"/>
        <v>0</v>
      </c>
      <c r="BA104" s="1">
        <f t="shared" si="16"/>
        <v>0.470945</v>
      </c>
      <c r="BB104" s="111"/>
    </row>
    <row r="105" spans="1:54" x14ac:dyDescent="0.3">
      <c r="A105" s="1">
        <v>99</v>
      </c>
      <c r="B105" s="1" t="s">
        <v>40</v>
      </c>
      <c r="C105" s="1">
        <v>1002</v>
      </c>
      <c r="D105" s="1">
        <v>5000</v>
      </c>
      <c r="E105" s="1">
        <v>-12.006453</v>
      </c>
      <c r="F105" s="1">
        <v>-1048473.246361</v>
      </c>
      <c r="G105" s="1">
        <v>-804118.88257999998</v>
      </c>
      <c r="H105" s="1">
        <v>191.627937</v>
      </c>
      <c r="I105" s="1">
        <v>96.947280000000006</v>
      </c>
      <c r="J105" s="1">
        <v>27.882228999999999</v>
      </c>
      <c r="K105" s="1">
        <v>2.4134609999999999</v>
      </c>
      <c r="L105" s="1">
        <v>2.295121</v>
      </c>
      <c r="M105" s="111">
        <v>100</v>
      </c>
      <c r="N105" s="1">
        <v>66.997376000000003</v>
      </c>
      <c r="O105" s="1">
        <v>0.29529899999999998</v>
      </c>
      <c r="P105" s="1">
        <v>32.707324999999997</v>
      </c>
      <c r="Q105" s="1">
        <v>0</v>
      </c>
      <c r="R105" s="111">
        <v>50.414724</v>
      </c>
      <c r="S105" s="1">
        <v>0.59771600000000003</v>
      </c>
      <c r="T105" s="1">
        <v>15.952201000000001</v>
      </c>
      <c r="U105" s="1">
        <v>1.1042449999999999</v>
      </c>
      <c r="V105" s="1">
        <v>8.7722920000000002</v>
      </c>
      <c r="W105" s="1">
        <v>0.238815</v>
      </c>
      <c r="X105" s="1">
        <v>1.9985470000000001</v>
      </c>
      <c r="Y105" s="1">
        <v>4.1606160000000001</v>
      </c>
      <c r="Z105" s="1">
        <v>5.4474220000000004</v>
      </c>
      <c r="AA105" s="1">
        <v>5.7817460000000001</v>
      </c>
      <c r="AB105" s="1">
        <v>0.80993000000000004</v>
      </c>
      <c r="AC105" s="1">
        <v>4.7217460000000004</v>
      </c>
      <c r="AD105" s="111">
        <v>0</v>
      </c>
      <c r="AE105" s="1">
        <v>0.20859</v>
      </c>
      <c r="AF105" s="1">
        <v>0</v>
      </c>
      <c r="AG105" s="1">
        <v>6.3399999999999998E-2</v>
      </c>
      <c r="AH105" s="1">
        <v>0</v>
      </c>
      <c r="AI105" s="1">
        <v>0</v>
      </c>
      <c r="AJ105" s="1">
        <v>0</v>
      </c>
      <c r="AK105" s="1">
        <v>2.3309E-2</v>
      </c>
      <c r="AL105" s="111">
        <v>0</v>
      </c>
      <c r="AM105" s="1">
        <v>28.870982000000001</v>
      </c>
      <c r="AN105" s="1">
        <v>0</v>
      </c>
      <c r="AO105" s="1">
        <v>3.3704209999999999</v>
      </c>
      <c r="AP105" s="1">
        <v>0</v>
      </c>
      <c r="AQ105" s="1">
        <v>0</v>
      </c>
      <c r="AR105" s="1">
        <v>0</v>
      </c>
      <c r="AS105" s="1">
        <v>0.465922</v>
      </c>
      <c r="AT105" s="111">
        <f t="shared" si="9"/>
        <v>0</v>
      </c>
      <c r="AU105" s="1">
        <f t="shared" si="10"/>
        <v>29.079572000000002</v>
      </c>
      <c r="AV105" s="1">
        <f t="shared" si="11"/>
        <v>0</v>
      </c>
      <c r="AW105" s="1">
        <f t="shared" si="12"/>
        <v>3.433821</v>
      </c>
      <c r="AX105" s="1">
        <f t="shared" si="13"/>
        <v>0</v>
      </c>
      <c r="AY105" s="1">
        <f t="shared" si="14"/>
        <v>0</v>
      </c>
      <c r="AZ105" s="1">
        <f t="shared" si="15"/>
        <v>0</v>
      </c>
      <c r="BA105" s="1">
        <f t="shared" si="16"/>
        <v>0.48923100000000003</v>
      </c>
      <c r="BB105" s="111"/>
    </row>
    <row r="106" spans="1:54" x14ac:dyDescent="0.3">
      <c r="A106" s="1">
        <v>100</v>
      </c>
      <c r="B106" s="1" t="s">
        <v>40</v>
      </c>
      <c r="C106" s="1">
        <v>1000</v>
      </c>
      <c r="D106" s="1">
        <v>5000</v>
      </c>
      <c r="E106" s="1">
        <v>-12.049792999999999</v>
      </c>
      <c r="F106" s="1">
        <v>-1043864.4985850001</v>
      </c>
      <c r="G106" s="1">
        <v>-800996.52033500001</v>
      </c>
      <c r="H106" s="1">
        <v>190.76148000000001</v>
      </c>
      <c r="I106" s="1">
        <v>96.504763999999994</v>
      </c>
      <c r="J106" s="1">
        <v>27.778300999999999</v>
      </c>
      <c r="K106" s="1">
        <v>2.4123579999999998</v>
      </c>
      <c r="L106" s="1">
        <v>2.3085689999999999</v>
      </c>
      <c r="M106" s="111">
        <v>100</v>
      </c>
      <c r="N106" s="1">
        <v>66.721511000000007</v>
      </c>
      <c r="O106" s="1">
        <v>0.28969</v>
      </c>
      <c r="P106" s="1">
        <v>32.988799</v>
      </c>
      <c r="Q106" s="1">
        <v>0</v>
      </c>
      <c r="R106" s="111">
        <v>50.465201</v>
      </c>
      <c r="S106" s="1">
        <v>0.58079700000000001</v>
      </c>
      <c r="T106" s="1">
        <v>15.9762</v>
      </c>
      <c r="U106" s="1">
        <v>1.099248</v>
      </c>
      <c r="V106" s="1">
        <v>8.7648360000000007</v>
      </c>
      <c r="W106" s="1">
        <v>0.23980299999999999</v>
      </c>
      <c r="X106" s="1">
        <v>1.947498</v>
      </c>
      <c r="Y106" s="1">
        <v>4.1219159999999997</v>
      </c>
      <c r="Z106" s="1">
        <v>5.4690320000000003</v>
      </c>
      <c r="AA106" s="1">
        <v>5.7962470000000001</v>
      </c>
      <c r="AB106" s="1">
        <v>0.80202600000000002</v>
      </c>
      <c r="AC106" s="1">
        <v>4.737196</v>
      </c>
      <c r="AD106" s="111">
        <v>0</v>
      </c>
      <c r="AE106" s="1">
        <v>0.206813</v>
      </c>
      <c r="AF106" s="1">
        <v>0</v>
      </c>
      <c r="AG106" s="1">
        <v>6.0141E-2</v>
      </c>
      <c r="AH106" s="1">
        <v>0</v>
      </c>
      <c r="AI106" s="1">
        <v>0</v>
      </c>
      <c r="AJ106" s="1">
        <v>0</v>
      </c>
      <c r="AK106" s="1">
        <v>2.2735999999999999E-2</v>
      </c>
      <c r="AL106" s="111">
        <v>0</v>
      </c>
      <c r="AM106" s="1">
        <v>29.074968999999999</v>
      </c>
      <c r="AN106" s="1">
        <v>0</v>
      </c>
      <c r="AO106" s="1">
        <v>3.4296220000000002</v>
      </c>
      <c r="AP106" s="1">
        <v>0</v>
      </c>
      <c r="AQ106" s="1">
        <v>0</v>
      </c>
      <c r="AR106" s="1">
        <v>0</v>
      </c>
      <c r="AS106" s="1">
        <v>0.48420800000000003</v>
      </c>
      <c r="AT106" s="111">
        <f t="shared" si="9"/>
        <v>0</v>
      </c>
      <c r="AU106" s="1">
        <f t="shared" si="10"/>
        <v>29.281782</v>
      </c>
      <c r="AV106" s="1">
        <f t="shared" si="11"/>
        <v>0</v>
      </c>
      <c r="AW106" s="1">
        <f t="shared" si="12"/>
        <v>3.4897629999999999</v>
      </c>
      <c r="AX106" s="1">
        <f t="shared" si="13"/>
        <v>0</v>
      </c>
      <c r="AY106" s="1">
        <f t="shared" si="14"/>
        <v>0</v>
      </c>
      <c r="AZ106" s="1">
        <f t="shared" si="15"/>
        <v>0</v>
      </c>
      <c r="BA106" s="1">
        <f t="shared" si="16"/>
        <v>0.50694400000000006</v>
      </c>
      <c r="BB106" s="111"/>
    </row>
    <row r="107" spans="1:54" x14ac:dyDescent="0.3">
      <c r="A107" s="1">
        <v>101</v>
      </c>
      <c r="B107" s="1" t="s">
        <v>40</v>
      </c>
      <c r="C107" s="1">
        <v>998</v>
      </c>
      <c r="D107" s="1">
        <v>5000</v>
      </c>
      <c r="E107" s="1">
        <v>-12.093169</v>
      </c>
      <c r="F107" s="1">
        <v>-1039352.696612</v>
      </c>
      <c r="G107" s="1">
        <v>-797947.23560100002</v>
      </c>
      <c r="H107" s="1">
        <v>189.91107299999999</v>
      </c>
      <c r="I107" s="1">
        <v>96.071798000000001</v>
      </c>
      <c r="J107" s="1">
        <v>27.676528999999999</v>
      </c>
      <c r="K107" s="1">
        <v>2.4112610000000001</v>
      </c>
      <c r="L107" s="1">
        <v>2.3219460000000001</v>
      </c>
      <c r="M107" s="111">
        <v>100</v>
      </c>
      <c r="N107" s="1">
        <v>66.450996000000004</v>
      </c>
      <c r="O107" s="1">
        <v>0.28434500000000001</v>
      </c>
      <c r="P107" s="1">
        <v>33.264659000000002</v>
      </c>
      <c r="Q107" s="1">
        <v>0</v>
      </c>
      <c r="R107" s="111">
        <v>50.514656000000002</v>
      </c>
      <c r="S107" s="1">
        <v>0.56427899999999998</v>
      </c>
      <c r="T107" s="1">
        <v>16.000250999999999</v>
      </c>
      <c r="U107" s="1">
        <v>1.0941920000000001</v>
      </c>
      <c r="V107" s="1">
        <v>8.7560579999999995</v>
      </c>
      <c r="W107" s="1">
        <v>0.24077899999999999</v>
      </c>
      <c r="X107" s="1">
        <v>1.897564</v>
      </c>
      <c r="Y107" s="1">
        <v>4.0839369999999997</v>
      </c>
      <c r="Z107" s="1">
        <v>5.4903880000000003</v>
      </c>
      <c r="AA107" s="1">
        <v>5.8109409999999997</v>
      </c>
      <c r="AB107" s="1">
        <v>0.79434400000000005</v>
      </c>
      <c r="AC107" s="1">
        <v>4.7526120000000001</v>
      </c>
      <c r="AD107" s="111">
        <v>0</v>
      </c>
      <c r="AE107" s="1">
        <v>0.20519599999999999</v>
      </c>
      <c r="AF107" s="1">
        <v>0</v>
      </c>
      <c r="AG107" s="1">
        <v>5.6963E-2</v>
      </c>
      <c r="AH107" s="1">
        <v>0</v>
      </c>
      <c r="AI107" s="1">
        <v>0</v>
      </c>
      <c r="AJ107" s="1">
        <v>0</v>
      </c>
      <c r="AK107" s="1">
        <v>2.2185E-2</v>
      </c>
      <c r="AL107" s="111">
        <v>0</v>
      </c>
      <c r="AM107" s="1">
        <v>29.277175</v>
      </c>
      <c r="AN107" s="1">
        <v>0</v>
      </c>
      <c r="AO107" s="1">
        <v>3.4855640000000001</v>
      </c>
      <c r="AP107" s="1">
        <v>0</v>
      </c>
      <c r="AQ107" s="1">
        <v>0</v>
      </c>
      <c r="AR107" s="1">
        <v>0</v>
      </c>
      <c r="AS107" s="1">
        <v>0.50192099999999995</v>
      </c>
      <c r="AT107" s="111">
        <f t="shared" si="9"/>
        <v>0</v>
      </c>
      <c r="AU107" s="1">
        <f t="shared" si="10"/>
        <v>29.482371000000001</v>
      </c>
      <c r="AV107" s="1">
        <f t="shared" si="11"/>
        <v>0</v>
      </c>
      <c r="AW107" s="1">
        <f t="shared" si="12"/>
        <v>3.5425270000000002</v>
      </c>
      <c r="AX107" s="1">
        <f t="shared" si="13"/>
        <v>0</v>
      </c>
      <c r="AY107" s="1">
        <f t="shared" si="14"/>
        <v>0</v>
      </c>
      <c r="AZ107" s="1">
        <f t="shared" si="15"/>
        <v>0</v>
      </c>
      <c r="BA107" s="1">
        <f t="shared" si="16"/>
        <v>0.52410599999999996</v>
      </c>
      <c r="BB107" s="111"/>
    </row>
    <row r="108" spans="1:54" x14ac:dyDescent="0.3">
      <c r="A108" s="1">
        <v>102</v>
      </c>
      <c r="B108" s="1" t="s">
        <v>40</v>
      </c>
      <c r="C108" s="1">
        <v>996</v>
      </c>
      <c r="D108" s="1">
        <v>5000</v>
      </c>
      <c r="E108" s="1">
        <v>-12.13659</v>
      </c>
      <c r="F108" s="1">
        <v>-1034933.7271519999</v>
      </c>
      <c r="G108" s="1">
        <v>-794967.91037499998</v>
      </c>
      <c r="H108" s="1">
        <v>189.076009</v>
      </c>
      <c r="I108" s="1">
        <v>95.647964999999999</v>
      </c>
      <c r="J108" s="1">
        <v>27.576819</v>
      </c>
      <c r="K108" s="1">
        <v>2.4101699999999999</v>
      </c>
      <c r="L108" s="1">
        <v>2.3352550000000001</v>
      </c>
      <c r="M108" s="111">
        <v>100</v>
      </c>
      <c r="N108" s="1">
        <v>66.185579000000004</v>
      </c>
      <c r="O108" s="1">
        <v>0.279252</v>
      </c>
      <c r="P108" s="1">
        <v>33.535169000000003</v>
      </c>
      <c r="Q108" s="1">
        <v>0</v>
      </c>
      <c r="R108" s="111">
        <v>50.563119999999998</v>
      </c>
      <c r="S108" s="1">
        <v>0.54815400000000003</v>
      </c>
      <c r="T108" s="1">
        <v>16.024365</v>
      </c>
      <c r="U108" s="1">
        <v>1.089073</v>
      </c>
      <c r="V108" s="1">
        <v>8.7459500000000006</v>
      </c>
      <c r="W108" s="1">
        <v>0.24174499999999999</v>
      </c>
      <c r="X108" s="1">
        <v>1.848722</v>
      </c>
      <c r="Y108" s="1">
        <v>4.0466550000000003</v>
      </c>
      <c r="Z108" s="1">
        <v>5.5115020000000001</v>
      </c>
      <c r="AA108" s="1">
        <v>5.8258330000000003</v>
      </c>
      <c r="AB108" s="1">
        <v>0.78687799999999997</v>
      </c>
      <c r="AC108" s="1">
        <v>4.7680030000000002</v>
      </c>
      <c r="AD108" s="111">
        <v>0</v>
      </c>
      <c r="AE108" s="1">
        <v>0.203731</v>
      </c>
      <c r="AF108" s="1">
        <v>0</v>
      </c>
      <c r="AG108" s="1">
        <v>5.3865000000000003E-2</v>
      </c>
      <c r="AH108" s="1">
        <v>0</v>
      </c>
      <c r="AI108" s="1">
        <v>0</v>
      </c>
      <c r="AJ108" s="1">
        <v>0</v>
      </c>
      <c r="AK108" s="1">
        <v>2.1655000000000001E-2</v>
      </c>
      <c r="AL108" s="111">
        <v>0</v>
      </c>
      <c r="AM108" s="1">
        <v>29.477758999999999</v>
      </c>
      <c r="AN108" s="1">
        <v>0</v>
      </c>
      <c r="AO108" s="1">
        <v>3.5383260000000001</v>
      </c>
      <c r="AP108" s="1">
        <v>0</v>
      </c>
      <c r="AQ108" s="1">
        <v>0</v>
      </c>
      <c r="AR108" s="1">
        <v>0</v>
      </c>
      <c r="AS108" s="1">
        <v>0.51908299999999996</v>
      </c>
      <c r="AT108" s="111">
        <f t="shared" si="9"/>
        <v>0</v>
      </c>
      <c r="AU108" s="1">
        <f t="shared" si="10"/>
        <v>29.68149</v>
      </c>
      <c r="AV108" s="1">
        <f t="shared" si="11"/>
        <v>0</v>
      </c>
      <c r="AW108" s="1">
        <f t="shared" si="12"/>
        <v>3.5921910000000001</v>
      </c>
      <c r="AX108" s="1">
        <f t="shared" si="13"/>
        <v>0</v>
      </c>
      <c r="AY108" s="1">
        <f t="shared" si="14"/>
        <v>0</v>
      </c>
      <c r="AZ108" s="1">
        <f t="shared" si="15"/>
        <v>0</v>
      </c>
      <c r="BA108" s="1">
        <f t="shared" si="16"/>
        <v>0.54073799999999994</v>
      </c>
      <c r="BB108" s="111"/>
    </row>
    <row r="109" spans="1:54" x14ac:dyDescent="0.3">
      <c r="A109" s="1">
        <v>103</v>
      </c>
      <c r="B109" s="1" t="s">
        <v>40</v>
      </c>
      <c r="C109" s="1">
        <v>994</v>
      </c>
      <c r="D109" s="1">
        <v>5000</v>
      </c>
      <c r="E109" s="1">
        <v>-12.180063000000001</v>
      </c>
      <c r="F109" s="1">
        <v>-1030603.665845</v>
      </c>
      <c r="G109" s="1">
        <v>-792055.56930500001</v>
      </c>
      <c r="H109" s="1">
        <v>188.25560999999999</v>
      </c>
      <c r="I109" s="1">
        <v>95.232868999999994</v>
      </c>
      <c r="J109" s="1">
        <v>27.479081000000001</v>
      </c>
      <c r="K109" s="1">
        <v>2.409084</v>
      </c>
      <c r="L109" s="1">
        <v>2.3484959999999999</v>
      </c>
      <c r="M109" s="111">
        <v>100</v>
      </c>
      <c r="N109" s="1">
        <v>65.925021000000001</v>
      </c>
      <c r="O109" s="1">
        <v>0.27439799999999998</v>
      </c>
      <c r="P109" s="1">
        <v>33.800581000000001</v>
      </c>
      <c r="Q109" s="1">
        <v>0</v>
      </c>
      <c r="R109" s="111">
        <v>50.610624999999999</v>
      </c>
      <c r="S109" s="1">
        <v>0.53241499999999997</v>
      </c>
      <c r="T109" s="1">
        <v>16.048551</v>
      </c>
      <c r="U109" s="1">
        <v>1.083888</v>
      </c>
      <c r="V109" s="1">
        <v>8.7345050000000004</v>
      </c>
      <c r="W109" s="1">
        <v>0.2427</v>
      </c>
      <c r="X109" s="1">
        <v>1.800948</v>
      </c>
      <c r="Y109" s="1">
        <v>4.0100519999999999</v>
      </c>
      <c r="Z109" s="1">
        <v>5.5323869999999999</v>
      </c>
      <c r="AA109" s="1">
        <v>5.8409300000000002</v>
      </c>
      <c r="AB109" s="1">
        <v>0.77962200000000004</v>
      </c>
      <c r="AC109" s="1">
        <v>4.7833769999999998</v>
      </c>
      <c r="AD109" s="111">
        <v>0</v>
      </c>
      <c r="AE109" s="1">
        <v>0.202407</v>
      </c>
      <c r="AF109" s="1">
        <v>0</v>
      </c>
      <c r="AG109" s="1">
        <v>5.0846000000000002E-2</v>
      </c>
      <c r="AH109" s="1">
        <v>0</v>
      </c>
      <c r="AI109" s="1">
        <v>0</v>
      </c>
      <c r="AJ109" s="1">
        <v>0</v>
      </c>
      <c r="AK109" s="1">
        <v>2.1145000000000001E-2</v>
      </c>
      <c r="AL109" s="111">
        <v>0</v>
      </c>
      <c r="AM109" s="1">
        <v>29.676877000000001</v>
      </c>
      <c r="AN109" s="1">
        <v>0</v>
      </c>
      <c r="AO109" s="1">
        <v>3.58799</v>
      </c>
      <c r="AP109" s="1">
        <v>0</v>
      </c>
      <c r="AQ109" s="1">
        <v>0</v>
      </c>
      <c r="AR109" s="1">
        <v>0</v>
      </c>
      <c r="AS109" s="1">
        <v>0.53571500000000005</v>
      </c>
      <c r="AT109" s="111">
        <f t="shared" si="9"/>
        <v>0</v>
      </c>
      <c r="AU109" s="1">
        <f t="shared" si="10"/>
        <v>29.879284000000002</v>
      </c>
      <c r="AV109" s="1">
        <f t="shared" si="11"/>
        <v>0</v>
      </c>
      <c r="AW109" s="1">
        <f t="shared" si="12"/>
        <v>3.638836</v>
      </c>
      <c r="AX109" s="1">
        <f t="shared" si="13"/>
        <v>0</v>
      </c>
      <c r="AY109" s="1">
        <f t="shared" si="14"/>
        <v>0</v>
      </c>
      <c r="AZ109" s="1">
        <f t="shared" si="15"/>
        <v>0</v>
      </c>
      <c r="BA109" s="1">
        <f t="shared" si="16"/>
        <v>0.55686000000000002</v>
      </c>
      <c r="BB109" s="111"/>
    </row>
    <row r="110" spans="1:54" x14ac:dyDescent="0.3">
      <c r="A110" s="1">
        <v>104</v>
      </c>
      <c r="B110" s="1" t="s">
        <v>40</v>
      </c>
      <c r="C110" s="1">
        <v>992</v>
      </c>
      <c r="D110" s="1">
        <v>5000</v>
      </c>
      <c r="E110" s="1">
        <v>-12.223597</v>
      </c>
      <c r="F110" s="1">
        <v>-1026358.767488</v>
      </c>
      <c r="G110" s="1">
        <v>-789207.37222200003</v>
      </c>
      <c r="H110" s="1">
        <v>187.44923199999999</v>
      </c>
      <c r="I110" s="1">
        <v>94.826131000000004</v>
      </c>
      <c r="J110" s="1">
        <v>27.383227999999999</v>
      </c>
      <c r="K110" s="1">
        <v>2.4080020000000002</v>
      </c>
      <c r="L110" s="1">
        <v>2.361672</v>
      </c>
      <c r="M110" s="111">
        <v>100</v>
      </c>
      <c r="N110" s="1">
        <v>65.669092000000006</v>
      </c>
      <c r="O110" s="1">
        <v>0.26977299999999999</v>
      </c>
      <c r="P110" s="1">
        <v>34.061135</v>
      </c>
      <c r="Q110" s="1">
        <v>0</v>
      </c>
      <c r="R110" s="111">
        <v>50.657201000000001</v>
      </c>
      <c r="S110" s="1">
        <v>0.51705400000000001</v>
      </c>
      <c r="T110" s="1">
        <v>16.07282</v>
      </c>
      <c r="U110" s="1">
        <v>1.078633</v>
      </c>
      <c r="V110" s="1">
        <v>8.7217160000000007</v>
      </c>
      <c r="W110" s="1">
        <v>0.243646</v>
      </c>
      <c r="X110" s="1">
        <v>1.7542199999999999</v>
      </c>
      <c r="Y110" s="1">
        <v>3.9741050000000002</v>
      </c>
      <c r="Z110" s="1">
        <v>5.5530540000000004</v>
      </c>
      <c r="AA110" s="1">
        <v>5.8562390000000004</v>
      </c>
      <c r="AB110" s="1">
        <v>0.77257200000000004</v>
      </c>
      <c r="AC110" s="1">
        <v>4.7987409999999997</v>
      </c>
      <c r="AD110" s="111">
        <v>0</v>
      </c>
      <c r="AE110" s="1">
        <v>0.20121600000000001</v>
      </c>
      <c r="AF110" s="1">
        <v>0</v>
      </c>
      <c r="AG110" s="1">
        <v>4.7904000000000002E-2</v>
      </c>
      <c r="AH110" s="1">
        <v>0</v>
      </c>
      <c r="AI110" s="1">
        <v>0</v>
      </c>
      <c r="AJ110" s="1">
        <v>0</v>
      </c>
      <c r="AK110" s="1">
        <v>2.0653999999999999E-2</v>
      </c>
      <c r="AL110" s="111">
        <v>0</v>
      </c>
      <c r="AM110" s="1">
        <v>29.874666999999999</v>
      </c>
      <c r="AN110" s="1">
        <v>0</v>
      </c>
      <c r="AO110" s="1">
        <v>3.6346319999999999</v>
      </c>
      <c r="AP110" s="1">
        <v>0</v>
      </c>
      <c r="AQ110" s="1">
        <v>0</v>
      </c>
      <c r="AR110" s="1">
        <v>0</v>
      </c>
      <c r="AS110" s="1">
        <v>0.55183700000000002</v>
      </c>
      <c r="AT110" s="111">
        <f t="shared" si="9"/>
        <v>0</v>
      </c>
      <c r="AU110" s="1">
        <f t="shared" si="10"/>
        <v>30.075882999999997</v>
      </c>
      <c r="AV110" s="1">
        <f t="shared" si="11"/>
        <v>0</v>
      </c>
      <c r="AW110" s="1">
        <f t="shared" si="12"/>
        <v>3.6825359999999998</v>
      </c>
      <c r="AX110" s="1">
        <f t="shared" si="13"/>
        <v>0</v>
      </c>
      <c r="AY110" s="1">
        <f t="shared" si="14"/>
        <v>0</v>
      </c>
      <c r="AZ110" s="1">
        <f t="shared" si="15"/>
        <v>0</v>
      </c>
      <c r="BA110" s="1">
        <f t="shared" si="16"/>
        <v>0.57249099999999997</v>
      </c>
      <c r="BB110" s="111"/>
    </row>
    <row r="111" spans="1:54" x14ac:dyDescent="0.3">
      <c r="A111" s="1">
        <v>105</v>
      </c>
      <c r="B111" s="1" t="s">
        <v>40</v>
      </c>
      <c r="C111" s="1">
        <v>990</v>
      </c>
      <c r="D111" s="1">
        <v>5000</v>
      </c>
      <c r="E111" s="1">
        <v>-12.267201</v>
      </c>
      <c r="F111" s="1">
        <v>-1022195.457063</v>
      </c>
      <c r="G111" s="1">
        <v>-786420.60727100004</v>
      </c>
      <c r="H111" s="1">
        <v>186.65625600000001</v>
      </c>
      <c r="I111" s="1">
        <v>94.427389000000005</v>
      </c>
      <c r="J111" s="1">
        <v>27.289180000000002</v>
      </c>
      <c r="K111" s="1">
        <v>2.4069219999999998</v>
      </c>
      <c r="L111" s="1">
        <v>2.3747850000000001</v>
      </c>
      <c r="M111" s="111">
        <v>100</v>
      </c>
      <c r="N111" s="1">
        <v>65.417573000000004</v>
      </c>
      <c r="O111" s="1">
        <v>0.26536700000000002</v>
      </c>
      <c r="P111" s="1">
        <v>34.317059</v>
      </c>
      <c r="Q111" s="1">
        <v>0</v>
      </c>
      <c r="R111" s="111">
        <v>50.702877999999998</v>
      </c>
      <c r="S111" s="1">
        <v>0.50206499999999998</v>
      </c>
      <c r="T111" s="1">
        <v>16.097180999999999</v>
      </c>
      <c r="U111" s="1">
        <v>1.073302</v>
      </c>
      <c r="V111" s="1">
        <v>8.7075759999999995</v>
      </c>
      <c r="W111" s="1">
        <v>0.24458299999999999</v>
      </c>
      <c r="X111" s="1">
        <v>1.7085170000000001</v>
      </c>
      <c r="Y111" s="1">
        <v>3.938796</v>
      </c>
      <c r="Z111" s="1">
        <v>5.5735130000000002</v>
      </c>
      <c r="AA111" s="1">
        <v>5.8717649999999999</v>
      </c>
      <c r="AB111" s="1">
        <v>0.76572099999999998</v>
      </c>
      <c r="AC111" s="1">
        <v>4.8141020000000001</v>
      </c>
      <c r="AD111" s="111">
        <v>0</v>
      </c>
      <c r="AE111" s="1">
        <v>0.20014799999999999</v>
      </c>
      <c r="AF111" s="1">
        <v>0</v>
      </c>
      <c r="AG111" s="1">
        <v>4.5039000000000003E-2</v>
      </c>
      <c r="AH111" s="1">
        <v>0</v>
      </c>
      <c r="AI111" s="1">
        <v>0</v>
      </c>
      <c r="AJ111" s="1">
        <v>0</v>
      </c>
      <c r="AK111" s="1">
        <v>2.018E-2</v>
      </c>
      <c r="AL111" s="111">
        <v>0</v>
      </c>
      <c r="AM111" s="1">
        <v>30.071259999999999</v>
      </c>
      <c r="AN111" s="1">
        <v>0</v>
      </c>
      <c r="AO111" s="1">
        <v>3.678331</v>
      </c>
      <c r="AP111" s="1">
        <v>0</v>
      </c>
      <c r="AQ111" s="1">
        <v>0</v>
      </c>
      <c r="AR111" s="1">
        <v>0</v>
      </c>
      <c r="AS111" s="1">
        <v>0.56746700000000005</v>
      </c>
      <c r="AT111" s="111">
        <f t="shared" si="9"/>
        <v>0</v>
      </c>
      <c r="AU111" s="1">
        <f t="shared" si="10"/>
        <v>30.271407999999997</v>
      </c>
      <c r="AV111" s="1">
        <f t="shared" si="11"/>
        <v>0</v>
      </c>
      <c r="AW111" s="1">
        <f t="shared" si="12"/>
        <v>3.7233700000000001</v>
      </c>
      <c r="AX111" s="1">
        <f t="shared" si="13"/>
        <v>0</v>
      </c>
      <c r="AY111" s="1">
        <f t="shared" si="14"/>
        <v>0</v>
      </c>
      <c r="AZ111" s="1">
        <f t="shared" si="15"/>
        <v>0</v>
      </c>
      <c r="BA111" s="1">
        <f t="shared" si="16"/>
        <v>0.58764700000000003</v>
      </c>
      <c r="BB111" s="111"/>
    </row>
    <row r="112" spans="1:54" x14ac:dyDescent="0.3">
      <c r="A112" s="1">
        <v>106</v>
      </c>
      <c r="B112" s="1" t="s">
        <v>40</v>
      </c>
      <c r="C112" s="1">
        <v>988</v>
      </c>
      <c r="D112" s="1">
        <v>5000</v>
      </c>
      <c r="E112" s="1">
        <v>-12.310883</v>
      </c>
      <c r="F112" s="1">
        <v>-1018110.321487</v>
      </c>
      <c r="G112" s="1">
        <v>-783692.68460499996</v>
      </c>
      <c r="H112" s="1">
        <v>185.87609499999999</v>
      </c>
      <c r="I112" s="1">
        <v>94.036297000000005</v>
      </c>
      <c r="J112" s="1">
        <v>27.196857999999999</v>
      </c>
      <c r="K112" s="1">
        <v>2.4058449999999998</v>
      </c>
      <c r="L112" s="1">
        <v>2.3878360000000001</v>
      </c>
      <c r="M112" s="111">
        <v>100</v>
      </c>
      <c r="N112" s="1">
        <v>65.170258000000004</v>
      </c>
      <c r="O112" s="1">
        <v>0.26116899999999998</v>
      </c>
      <c r="P112" s="1">
        <v>34.568573000000001</v>
      </c>
      <c r="Q112" s="1">
        <v>0</v>
      </c>
      <c r="R112" s="111">
        <v>50.747687999999997</v>
      </c>
      <c r="S112" s="1">
        <v>0.48744100000000001</v>
      </c>
      <c r="T112" s="1">
        <v>16.121641</v>
      </c>
      <c r="U112" s="1">
        <v>1.0678939999999999</v>
      </c>
      <c r="V112" s="1">
        <v>8.6920809999999999</v>
      </c>
      <c r="W112" s="1">
        <v>0.24551100000000001</v>
      </c>
      <c r="X112" s="1">
        <v>1.6638170000000001</v>
      </c>
      <c r="Y112" s="1">
        <v>3.9041060000000001</v>
      </c>
      <c r="Z112" s="1">
        <v>5.5937749999999999</v>
      </c>
      <c r="AA112" s="1">
        <v>5.8875120000000001</v>
      </c>
      <c r="AB112" s="1">
        <v>0.75906600000000002</v>
      </c>
      <c r="AC112" s="1">
        <v>4.8294680000000003</v>
      </c>
      <c r="AD112" s="111">
        <v>0</v>
      </c>
      <c r="AE112" s="1">
        <v>0.19919400000000001</v>
      </c>
      <c r="AF112" s="1">
        <v>0</v>
      </c>
      <c r="AG112" s="1">
        <v>4.2251999999999998E-2</v>
      </c>
      <c r="AH112" s="1">
        <v>0</v>
      </c>
      <c r="AI112" s="1">
        <v>0</v>
      </c>
      <c r="AJ112" s="1">
        <v>0</v>
      </c>
      <c r="AK112" s="1">
        <v>1.9723000000000001E-2</v>
      </c>
      <c r="AL112" s="111">
        <v>0</v>
      </c>
      <c r="AM112" s="1">
        <v>30.266784000000001</v>
      </c>
      <c r="AN112" s="1">
        <v>0</v>
      </c>
      <c r="AO112" s="1">
        <v>3.7191649999999998</v>
      </c>
      <c r="AP112" s="1">
        <v>0</v>
      </c>
      <c r="AQ112" s="1">
        <v>0</v>
      </c>
      <c r="AR112" s="1">
        <v>0</v>
      </c>
      <c r="AS112" s="1">
        <v>0.58262400000000003</v>
      </c>
      <c r="AT112" s="111">
        <f t="shared" si="9"/>
        <v>0</v>
      </c>
      <c r="AU112" s="1">
        <f t="shared" si="10"/>
        <v>30.465978</v>
      </c>
      <c r="AV112" s="1">
        <f t="shared" si="11"/>
        <v>0</v>
      </c>
      <c r="AW112" s="1">
        <f t="shared" si="12"/>
        <v>3.7614169999999998</v>
      </c>
      <c r="AX112" s="1">
        <f t="shared" si="13"/>
        <v>0</v>
      </c>
      <c r="AY112" s="1">
        <f t="shared" si="14"/>
        <v>0</v>
      </c>
      <c r="AZ112" s="1">
        <f t="shared" si="15"/>
        <v>0</v>
      </c>
      <c r="BA112" s="1">
        <f t="shared" si="16"/>
        <v>0.60234700000000008</v>
      </c>
      <c r="BB112" s="111"/>
    </row>
    <row r="113" spans="1:54" x14ac:dyDescent="0.3">
      <c r="A113" s="1">
        <v>107</v>
      </c>
      <c r="B113" s="1" t="s">
        <v>40</v>
      </c>
      <c r="C113" s="1">
        <v>986</v>
      </c>
      <c r="D113" s="1">
        <v>5000</v>
      </c>
      <c r="E113" s="1">
        <v>-12.354653000000001</v>
      </c>
      <c r="F113" s="1">
        <v>-1014100.102019</v>
      </c>
      <c r="G113" s="1">
        <v>-781021.13057799998</v>
      </c>
      <c r="H113" s="1">
        <v>185.10818499999999</v>
      </c>
      <c r="I113" s="1">
        <v>93.652527000000006</v>
      </c>
      <c r="J113" s="1">
        <v>27.106186000000001</v>
      </c>
      <c r="K113" s="1">
        <v>2.4047689999999999</v>
      </c>
      <c r="L113" s="1">
        <v>2.4008259999999999</v>
      </c>
      <c r="M113" s="111">
        <v>100</v>
      </c>
      <c r="N113" s="1">
        <v>64.926946999999998</v>
      </c>
      <c r="O113" s="1">
        <v>0.25717000000000001</v>
      </c>
      <c r="P113" s="1">
        <v>34.815882999999999</v>
      </c>
      <c r="Q113" s="1">
        <v>0</v>
      </c>
      <c r="R113" s="111">
        <v>50.791659000000003</v>
      </c>
      <c r="S113" s="1">
        <v>0.47317500000000001</v>
      </c>
      <c r="T113" s="1">
        <v>16.146208000000001</v>
      </c>
      <c r="U113" s="1">
        <v>1.0624039999999999</v>
      </c>
      <c r="V113" s="1">
        <v>8.6752260000000003</v>
      </c>
      <c r="W113" s="1">
        <v>0.24643100000000001</v>
      </c>
      <c r="X113" s="1">
        <v>1.6201000000000001</v>
      </c>
      <c r="Y113" s="1">
        <v>3.8700160000000001</v>
      </c>
      <c r="Z113" s="1">
        <v>5.6138510000000004</v>
      </c>
      <c r="AA113" s="1">
        <v>5.903486</v>
      </c>
      <c r="AB113" s="1">
        <v>0.75260199999999999</v>
      </c>
      <c r="AC113" s="1">
        <v>4.844843</v>
      </c>
      <c r="AD113" s="111">
        <v>0</v>
      </c>
      <c r="AE113" s="1">
        <v>0.198347</v>
      </c>
      <c r="AF113" s="1">
        <v>0</v>
      </c>
      <c r="AG113" s="1">
        <v>3.9539999999999999E-2</v>
      </c>
      <c r="AH113" s="1">
        <v>0</v>
      </c>
      <c r="AI113" s="1">
        <v>0</v>
      </c>
      <c r="AJ113" s="1">
        <v>0</v>
      </c>
      <c r="AK113" s="1">
        <v>1.9283000000000002E-2</v>
      </c>
      <c r="AL113" s="111">
        <v>0</v>
      </c>
      <c r="AM113" s="1">
        <v>30.461348999999998</v>
      </c>
      <c r="AN113" s="1">
        <v>0</v>
      </c>
      <c r="AO113" s="1">
        <v>3.757209</v>
      </c>
      <c r="AP113" s="1">
        <v>0</v>
      </c>
      <c r="AQ113" s="1">
        <v>0</v>
      </c>
      <c r="AR113" s="1">
        <v>0</v>
      </c>
      <c r="AS113" s="1">
        <v>0.59732499999999999</v>
      </c>
      <c r="AT113" s="111">
        <f t="shared" si="9"/>
        <v>0</v>
      </c>
      <c r="AU113" s="1">
        <f t="shared" si="10"/>
        <v>30.659695999999997</v>
      </c>
      <c r="AV113" s="1">
        <f t="shared" si="11"/>
        <v>0</v>
      </c>
      <c r="AW113" s="1">
        <f t="shared" si="12"/>
        <v>3.7967490000000002</v>
      </c>
      <c r="AX113" s="1">
        <f t="shared" si="13"/>
        <v>0</v>
      </c>
      <c r="AY113" s="1">
        <f t="shared" si="14"/>
        <v>0</v>
      </c>
      <c r="AZ113" s="1">
        <f t="shared" si="15"/>
        <v>0</v>
      </c>
      <c r="BA113" s="1">
        <f t="shared" si="16"/>
        <v>0.61660800000000004</v>
      </c>
      <c r="BB113" s="111"/>
    </row>
    <row r="114" spans="1:54" x14ac:dyDescent="0.3">
      <c r="A114" s="1">
        <v>108</v>
      </c>
      <c r="B114" s="1" t="s">
        <v>40</v>
      </c>
      <c r="C114" s="1">
        <v>984</v>
      </c>
      <c r="D114" s="1">
        <v>5000</v>
      </c>
      <c r="E114" s="1">
        <v>-12.398519</v>
      </c>
      <c r="F114" s="1">
        <v>-1010161.687258</v>
      </c>
      <c r="G114" s="1">
        <v>-778403.58238899999</v>
      </c>
      <c r="H114" s="1">
        <v>184.351991</v>
      </c>
      <c r="I114" s="1">
        <v>93.275762</v>
      </c>
      <c r="J114" s="1">
        <v>27.017092999999999</v>
      </c>
      <c r="K114" s="1">
        <v>2.4036940000000002</v>
      </c>
      <c r="L114" s="1">
        <v>2.4137590000000002</v>
      </c>
      <c r="M114" s="111">
        <v>100</v>
      </c>
      <c r="N114" s="1">
        <v>64.687451999999993</v>
      </c>
      <c r="O114" s="1">
        <v>0.25335999999999997</v>
      </c>
      <c r="P114" s="1">
        <v>35.059189000000003</v>
      </c>
      <c r="Q114" s="1">
        <v>0</v>
      </c>
      <c r="R114" s="111">
        <v>50.834822000000003</v>
      </c>
      <c r="S114" s="1">
        <v>0.45926</v>
      </c>
      <c r="T114" s="1">
        <v>16.170888999999999</v>
      </c>
      <c r="U114" s="1">
        <v>1.056827</v>
      </c>
      <c r="V114" s="1">
        <v>8.6570070000000001</v>
      </c>
      <c r="W114" s="1">
        <v>0.24734300000000001</v>
      </c>
      <c r="X114" s="1">
        <v>1.5773470000000001</v>
      </c>
      <c r="Y114" s="1">
        <v>3.8365089999999999</v>
      </c>
      <c r="Z114" s="1">
        <v>5.63375</v>
      </c>
      <c r="AA114" s="1">
        <v>5.919689</v>
      </c>
      <c r="AB114" s="1">
        <v>0.74632299999999996</v>
      </c>
      <c r="AC114" s="1">
        <v>4.8602340000000002</v>
      </c>
      <c r="AD114" s="111">
        <v>0</v>
      </c>
      <c r="AE114" s="1">
        <v>0.197598</v>
      </c>
      <c r="AF114" s="1">
        <v>0</v>
      </c>
      <c r="AG114" s="1">
        <v>3.6903999999999999E-2</v>
      </c>
      <c r="AH114" s="1">
        <v>0</v>
      </c>
      <c r="AI114" s="1">
        <v>0</v>
      </c>
      <c r="AJ114" s="1">
        <v>0</v>
      </c>
      <c r="AK114" s="1">
        <v>1.8858E-2</v>
      </c>
      <c r="AL114" s="111">
        <v>0</v>
      </c>
      <c r="AM114" s="1">
        <v>30.655065</v>
      </c>
      <c r="AN114" s="1">
        <v>0</v>
      </c>
      <c r="AO114" s="1">
        <v>3.7925399999999998</v>
      </c>
      <c r="AP114" s="1">
        <v>0</v>
      </c>
      <c r="AQ114" s="1">
        <v>0</v>
      </c>
      <c r="AR114" s="1">
        <v>0</v>
      </c>
      <c r="AS114" s="1">
        <v>0.61158400000000002</v>
      </c>
      <c r="AT114" s="111">
        <f t="shared" si="9"/>
        <v>0</v>
      </c>
      <c r="AU114" s="1">
        <f t="shared" si="10"/>
        <v>30.852663</v>
      </c>
      <c r="AV114" s="1">
        <f t="shared" si="11"/>
        <v>0</v>
      </c>
      <c r="AW114" s="1">
        <f t="shared" si="12"/>
        <v>3.8294439999999996</v>
      </c>
      <c r="AX114" s="1">
        <f t="shared" si="13"/>
        <v>0</v>
      </c>
      <c r="AY114" s="1">
        <f t="shared" si="14"/>
        <v>0</v>
      </c>
      <c r="AZ114" s="1">
        <f t="shared" si="15"/>
        <v>0</v>
      </c>
      <c r="BA114" s="1">
        <f t="shared" si="16"/>
        <v>0.63044200000000006</v>
      </c>
      <c r="BB114" s="111"/>
    </row>
    <row r="115" spans="1:54" x14ac:dyDescent="0.3">
      <c r="A115" s="1">
        <v>109</v>
      </c>
      <c r="B115" s="1" t="s">
        <v>40</v>
      </c>
      <c r="C115" s="1">
        <v>982</v>
      </c>
      <c r="D115" s="1">
        <v>5000</v>
      </c>
      <c r="E115" s="1">
        <v>-12.442491</v>
      </c>
      <c r="F115" s="1">
        <v>-1006292.106682</v>
      </c>
      <c r="G115" s="1">
        <v>-775837.78314199997</v>
      </c>
      <c r="H115" s="1">
        <v>183.606998</v>
      </c>
      <c r="I115" s="1">
        <v>92.905703000000003</v>
      </c>
      <c r="J115" s="1">
        <v>26.929510000000001</v>
      </c>
      <c r="K115" s="1">
        <v>2.4026179999999999</v>
      </c>
      <c r="L115" s="1">
        <v>2.4266359999999998</v>
      </c>
      <c r="M115" s="111">
        <v>100</v>
      </c>
      <c r="N115" s="1">
        <v>64.451590999999993</v>
      </c>
      <c r="O115" s="1">
        <v>0.24972900000000001</v>
      </c>
      <c r="P115" s="1">
        <v>35.298679999999997</v>
      </c>
      <c r="Q115" s="1">
        <v>0</v>
      </c>
      <c r="R115" s="111">
        <v>50.877204999999996</v>
      </c>
      <c r="S115" s="1">
        <v>0.445691</v>
      </c>
      <c r="T115" s="1">
        <v>16.195688000000001</v>
      </c>
      <c r="U115" s="1">
        <v>1.051161</v>
      </c>
      <c r="V115" s="1">
        <v>8.6374220000000008</v>
      </c>
      <c r="W115" s="1">
        <v>0.248248</v>
      </c>
      <c r="X115" s="1">
        <v>1.5355380000000001</v>
      </c>
      <c r="Y115" s="1">
        <v>3.8035670000000001</v>
      </c>
      <c r="Z115" s="1">
        <v>5.6534820000000003</v>
      </c>
      <c r="AA115" s="1">
        <v>5.9361240000000004</v>
      </c>
      <c r="AB115" s="1">
        <v>0.74022600000000005</v>
      </c>
      <c r="AC115" s="1">
        <v>4.8756469999999998</v>
      </c>
      <c r="AD115" s="111">
        <v>0</v>
      </c>
      <c r="AE115" s="1">
        <v>0.196938</v>
      </c>
      <c r="AF115" s="1">
        <v>0</v>
      </c>
      <c r="AG115" s="1">
        <v>3.4344E-2</v>
      </c>
      <c r="AH115" s="1">
        <v>0</v>
      </c>
      <c r="AI115" s="1">
        <v>0</v>
      </c>
      <c r="AJ115" s="1">
        <v>0</v>
      </c>
      <c r="AK115" s="1">
        <v>1.8447000000000002E-2</v>
      </c>
      <c r="AL115" s="111">
        <v>0</v>
      </c>
      <c r="AM115" s="1">
        <v>30.848027999999999</v>
      </c>
      <c r="AN115" s="1">
        <v>0</v>
      </c>
      <c r="AO115" s="1">
        <v>3.8252329999999999</v>
      </c>
      <c r="AP115" s="1">
        <v>0</v>
      </c>
      <c r="AQ115" s="1">
        <v>0</v>
      </c>
      <c r="AR115" s="1">
        <v>0</v>
      </c>
      <c r="AS115" s="1">
        <v>0.62541899999999995</v>
      </c>
      <c r="AT115" s="111">
        <f t="shared" si="9"/>
        <v>0</v>
      </c>
      <c r="AU115" s="1">
        <f t="shared" si="10"/>
        <v>31.044965999999999</v>
      </c>
      <c r="AV115" s="1">
        <f t="shared" si="11"/>
        <v>0</v>
      </c>
      <c r="AW115" s="1">
        <f t="shared" si="12"/>
        <v>3.8595769999999998</v>
      </c>
      <c r="AX115" s="1">
        <f t="shared" si="13"/>
        <v>0</v>
      </c>
      <c r="AY115" s="1">
        <f t="shared" si="14"/>
        <v>0</v>
      </c>
      <c r="AZ115" s="1">
        <f t="shared" si="15"/>
        <v>0</v>
      </c>
      <c r="BA115" s="1">
        <f t="shared" si="16"/>
        <v>0.64386599999999994</v>
      </c>
      <c r="BB115" s="111"/>
    </row>
    <row r="116" spans="1:54" x14ac:dyDescent="0.3">
      <c r="A116" s="1">
        <v>110</v>
      </c>
      <c r="B116" s="1" t="s">
        <v>40</v>
      </c>
      <c r="C116" s="1">
        <v>980</v>
      </c>
      <c r="D116" s="1">
        <v>5000</v>
      </c>
      <c r="E116" s="1">
        <v>-12.486579000000001</v>
      </c>
      <c r="F116" s="1">
        <v>-1002488.5246370001</v>
      </c>
      <c r="G116" s="1">
        <v>-773321.57724999997</v>
      </c>
      <c r="H116" s="1">
        <v>182.87271899999999</v>
      </c>
      <c r="I116" s="1">
        <v>92.542062000000001</v>
      </c>
      <c r="J116" s="1">
        <v>26.843373</v>
      </c>
      <c r="K116" s="1">
        <v>2.4015409999999999</v>
      </c>
      <c r="L116" s="1">
        <v>2.4394580000000001</v>
      </c>
      <c r="M116" s="111">
        <v>100</v>
      </c>
      <c r="N116" s="1">
        <v>64.219194000000002</v>
      </c>
      <c r="O116" s="1">
        <v>0.24627099999999999</v>
      </c>
      <c r="P116" s="1">
        <v>35.534534999999998</v>
      </c>
      <c r="Q116" s="1">
        <v>0</v>
      </c>
      <c r="R116" s="111">
        <v>50.918838000000001</v>
      </c>
      <c r="S116" s="1">
        <v>0.43246099999999998</v>
      </c>
      <c r="T116" s="1">
        <v>16.220611000000002</v>
      </c>
      <c r="U116" s="1">
        <v>1.045401</v>
      </c>
      <c r="V116" s="1">
        <v>8.6164710000000007</v>
      </c>
      <c r="W116" s="1">
        <v>0.24914700000000001</v>
      </c>
      <c r="X116" s="1">
        <v>1.4946550000000001</v>
      </c>
      <c r="Y116" s="1">
        <v>3.7711730000000001</v>
      </c>
      <c r="Z116" s="1">
        <v>5.673057</v>
      </c>
      <c r="AA116" s="1">
        <v>5.9527929999999998</v>
      </c>
      <c r="AB116" s="1">
        <v>0.73430600000000001</v>
      </c>
      <c r="AC116" s="1">
        <v>4.8910869999999997</v>
      </c>
      <c r="AD116" s="111">
        <v>0</v>
      </c>
      <c r="AE116" s="1">
        <v>0.19636100000000001</v>
      </c>
      <c r="AF116" s="1">
        <v>0</v>
      </c>
      <c r="AG116" s="1">
        <v>3.1858999999999998E-2</v>
      </c>
      <c r="AH116" s="1">
        <v>0</v>
      </c>
      <c r="AI116" s="1">
        <v>0</v>
      </c>
      <c r="AJ116" s="1">
        <v>0</v>
      </c>
      <c r="AK116" s="1">
        <v>1.8051000000000001E-2</v>
      </c>
      <c r="AL116" s="111">
        <v>0</v>
      </c>
      <c r="AM116" s="1">
        <v>31.040326</v>
      </c>
      <c r="AN116" s="1">
        <v>0</v>
      </c>
      <c r="AO116" s="1">
        <v>3.8553660000000001</v>
      </c>
      <c r="AP116" s="1">
        <v>0</v>
      </c>
      <c r="AQ116" s="1">
        <v>0</v>
      </c>
      <c r="AR116" s="1">
        <v>0</v>
      </c>
      <c r="AS116" s="1">
        <v>0.63884300000000005</v>
      </c>
      <c r="AT116" s="111">
        <f t="shared" si="9"/>
        <v>0</v>
      </c>
      <c r="AU116" s="1">
        <f t="shared" si="10"/>
        <v>31.236687</v>
      </c>
      <c r="AV116" s="1">
        <f t="shared" si="11"/>
        <v>0</v>
      </c>
      <c r="AW116" s="1">
        <f t="shared" si="12"/>
        <v>3.8872249999999999</v>
      </c>
      <c r="AX116" s="1">
        <f t="shared" si="13"/>
        <v>0</v>
      </c>
      <c r="AY116" s="1">
        <f t="shared" si="14"/>
        <v>0</v>
      </c>
      <c r="AZ116" s="1">
        <f t="shared" si="15"/>
        <v>0</v>
      </c>
      <c r="BA116" s="1">
        <f t="shared" si="16"/>
        <v>0.65689400000000009</v>
      </c>
      <c r="BB116" s="111"/>
    </row>
    <row r="117" spans="1:54" x14ac:dyDescent="0.3">
      <c r="A117" s="1">
        <v>111</v>
      </c>
      <c r="B117" s="1" t="s">
        <v>40</v>
      </c>
      <c r="C117" s="1">
        <v>978</v>
      </c>
      <c r="D117" s="1">
        <v>5000</v>
      </c>
      <c r="E117" s="1">
        <v>-12.530792</v>
      </c>
      <c r="F117" s="1">
        <v>-998748.23475499998</v>
      </c>
      <c r="G117" s="1">
        <v>-770852.906174</v>
      </c>
      <c r="H117" s="1">
        <v>182.148686</v>
      </c>
      <c r="I117" s="1">
        <v>92.184565000000006</v>
      </c>
      <c r="J117" s="1">
        <v>26.758617999999998</v>
      </c>
      <c r="K117" s="1">
        <v>2.4004629999999998</v>
      </c>
      <c r="L117" s="1">
        <v>2.4522270000000002</v>
      </c>
      <c r="M117" s="111">
        <v>100</v>
      </c>
      <c r="N117" s="1">
        <v>63.990099000000001</v>
      </c>
      <c r="O117" s="1">
        <v>0.242975</v>
      </c>
      <c r="P117" s="1">
        <v>35.766925999999998</v>
      </c>
      <c r="Q117" s="1">
        <v>0</v>
      </c>
      <c r="R117" s="111">
        <v>50.959749000000002</v>
      </c>
      <c r="S117" s="1">
        <v>0.41956399999999999</v>
      </c>
      <c r="T117" s="1">
        <v>16.245660999999998</v>
      </c>
      <c r="U117" s="1">
        <v>1.039544</v>
      </c>
      <c r="V117" s="1">
        <v>8.5941539999999996</v>
      </c>
      <c r="W117" s="1">
        <v>0.25003900000000001</v>
      </c>
      <c r="X117" s="1">
        <v>1.4546790000000001</v>
      </c>
      <c r="Y117" s="1">
        <v>3.7393100000000001</v>
      </c>
      <c r="Z117" s="1">
        <v>5.6924830000000002</v>
      </c>
      <c r="AA117" s="1">
        <v>5.9696990000000003</v>
      </c>
      <c r="AB117" s="1">
        <v>0.72855999999999999</v>
      </c>
      <c r="AC117" s="1">
        <v>4.9065580000000004</v>
      </c>
      <c r="AD117" s="111">
        <v>0</v>
      </c>
      <c r="AE117" s="1">
        <v>0.195858</v>
      </c>
      <c r="AF117" s="1">
        <v>0</v>
      </c>
      <c r="AG117" s="1">
        <v>2.945E-2</v>
      </c>
      <c r="AH117" s="1">
        <v>0</v>
      </c>
      <c r="AI117" s="1">
        <v>0</v>
      </c>
      <c r="AJ117" s="1">
        <v>0</v>
      </c>
      <c r="AK117" s="1">
        <v>1.7666999999999999E-2</v>
      </c>
      <c r="AL117" s="111">
        <v>0</v>
      </c>
      <c r="AM117" s="1">
        <v>31.232046</v>
      </c>
      <c r="AN117" s="1">
        <v>0</v>
      </c>
      <c r="AO117" s="1">
        <v>3.8830110000000002</v>
      </c>
      <c r="AP117" s="1">
        <v>0</v>
      </c>
      <c r="AQ117" s="1">
        <v>0</v>
      </c>
      <c r="AR117" s="1">
        <v>0</v>
      </c>
      <c r="AS117" s="1">
        <v>0.65186999999999995</v>
      </c>
      <c r="AT117" s="111">
        <f t="shared" si="9"/>
        <v>0</v>
      </c>
      <c r="AU117" s="1">
        <f t="shared" si="10"/>
        <v>31.427904000000002</v>
      </c>
      <c r="AV117" s="1">
        <f t="shared" si="11"/>
        <v>0</v>
      </c>
      <c r="AW117" s="1">
        <f t="shared" si="12"/>
        <v>3.9124610000000004</v>
      </c>
      <c r="AX117" s="1">
        <f t="shared" si="13"/>
        <v>0</v>
      </c>
      <c r="AY117" s="1">
        <f t="shared" si="14"/>
        <v>0</v>
      </c>
      <c r="AZ117" s="1">
        <f t="shared" si="15"/>
        <v>0</v>
      </c>
      <c r="BA117" s="1">
        <f t="shared" si="16"/>
        <v>0.66953699999999994</v>
      </c>
      <c r="BB117" s="111"/>
    </row>
    <row r="118" spans="1:54" x14ac:dyDescent="0.3">
      <c r="A118" s="1">
        <v>112</v>
      </c>
      <c r="B118" s="1" t="s">
        <v>40</v>
      </c>
      <c r="C118" s="1">
        <v>976</v>
      </c>
      <c r="D118" s="1">
        <v>5000</v>
      </c>
      <c r="E118" s="1">
        <v>-12.575141</v>
      </c>
      <c r="F118" s="1">
        <v>-995068.65472500003</v>
      </c>
      <c r="G118" s="1">
        <v>-768429.80441800004</v>
      </c>
      <c r="H118" s="1">
        <v>181.43445600000001</v>
      </c>
      <c r="I118" s="1">
        <v>91.832952000000006</v>
      </c>
      <c r="J118" s="1">
        <v>26.675186</v>
      </c>
      <c r="K118" s="1">
        <v>2.3993829999999998</v>
      </c>
      <c r="L118" s="1">
        <v>2.4649450000000002</v>
      </c>
      <c r="M118" s="111">
        <v>100</v>
      </c>
      <c r="N118" s="1">
        <v>63.764149000000003</v>
      </c>
      <c r="O118" s="1">
        <v>0.23983399999999999</v>
      </c>
      <c r="P118" s="1">
        <v>35.996017000000002</v>
      </c>
      <c r="Q118" s="1">
        <v>0</v>
      </c>
      <c r="R118" s="111">
        <v>50.999966000000001</v>
      </c>
      <c r="S118" s="1">
        <v>0.40699400000000002</v>
      </c>
      <c r="T118" s="1">
        <v>16.270841999999998</v>
      </c>
      <c r="U118" s="1">
        <v>1.033587</v>
      </c>
      <c r="V118" s="1">
        <v>8.5704720000000005</v>
      </c>
      <c r="W118" s="1">
        <v>0.25092500000000001</v>
      </c>
      <c r="X118" s="1">
        <v>1.4155930000000001</v>
      </c>
      <c r="Y118" s="1">
        <v>3.7079620000000002</v>
      </c>
      <c r="Z118" s="1">
        <v>5.7117690000000003</v>
      </c>
      <c r="AA118" s="1">
        <v>5.9868420000000002</v>
      </c>
      <c r="AB118" s="1">
        <v>0.72298300000000004</v>
      </c>
      <c r="AC118" s="1">
        <v>4.9220649999999999</v>
      </c>
      <c r="AD118" s="111">
        <v>0</v>
      </c>
      <c r="AE118" s="1">
        <v>0.19542200000000001</v>
      </c>
      <c r="AF118" s="1">
        <v>0</v>
      </c>
      <c r="AG118" s="1">
        <v>2.7115E-2</v>
      </c>
      <c r="AH118" s="1">
        <v>0</v>
      </c>
      <c r="AI118" s="1">
        <v>0</v>
      </c>
      <c r="AJ118" s="1">
        <v>0</v>
      </c>
      <c r="AK118" s="1">
        <v>1.7295999999999999E-2</v>
      </c>
      <c r="AL118" s="111">
        <v>0</v>
      </c>
      <c r="AM118" s="1">
        <v>31.423258000000001</v>
      </c>
      <c r="AN118" s="1">
        <v>0</v>
      </c>
      <c r="AO118" s="1">
        <v>3.908245</v>
      </c>
      <c r="AP118" s="1">
        <v>0</v>
      </c>
      <c r="AQ118" s="1">
        <v>0</v>
      </c>
      <c r="AR118" s="1">
        <v>0</v>
      </c>
      <c r="AS118" s="1">
        <v>0.66451400000000005</v>
      </c>
      <c r="AT118" s="111">
        <f t="shared" si="9"/>
        <v>0</v>
      </c>
      <c r="AU118" s="1">
        <f t="shared" si="10"/>
        <v>31.618680000000001</v>
      </c>
      <c r="AV118" s="1">
        <f t="shared" si="11"/>
        <v>0</v>
      </c>
      <c r="AW118" s="1">
        <f t="shared" si="12"/>
        <v>3.9353600000000002</v>
      </c>
      <c r="AX118" s="1">
        <f t="shared" si="13"/>
        <v>0</v>
      </c>
      <c r="AY118" s="1">
        <f t="shared" si="14"/>
        <v>0</v>
      </c>
      <c r="AZ118" s="1">
        <f t="shared" si="15"/>
        <v>0</v>
      </c>
      <c r="BA118" s="1">
        <f t="shared" si="16"/>
        <v>0.68181000000000003</v>
      </c>
      <c r="BB118" s="111"/>
    </row>
    <row r="119" spans="1:54" x14ac:dyDescent="0.3">
      <c r="A119" s="1">
        <v>113</v>
      </c>
      <c r="B119" s="1" t="s">
        <v>40</v>
      </c>
      <c r="C119" s="1">
        <v>974</v>
      </c>
      <c r="D119" s="1">
        <v>5000</v>
      </c>
      <c r="E119" s="1">
        <v>-12.619636</v>
      </c>
      <c r="F119" s="1">
        <v>-991447.32134599995</v>
      </c>
      <c r="G119" s="1">
        <v>-766050.39574900002</v>
      </c>
      <c r="H119" s="1">
        <v>180.72960399999999</v>
      </c>
      <c r="I119" s="1">
        <v>91.486973000000006</v>
      </c>
      <c r="J119" s="1">
        <v>26.593019000000002</v>
      </c>
      <c r="K119" s="1">
        <v>2.3982999999999999</v>
      </c>
      <c r="L119" s="1">
        <v>2.4776150000000001</v>
      </c>
      <c r="M119" s="111">
        <v>100</v>
      </c>
      <c r="N119" s="1">
        <v>63.541198999999999</v>
      </c>
      <c r="O119" s="1">
        <v>0.23683999999999999</v>
      </c>
      <c r="P119" s="1">
        <v>36.221961</v>
      </c>
      <c r="Q119" s="1">
        <v>0</v>
      </c>
      <c r="R119" s="111">
        <v>51.039515999999999</v>
      </c>
      <c r="S119" s="1">
        <v>0.39474500000000001</v>
      </c>
      <c r="T119" s="1">
        <v>16.296156</v>
      </c>
      <c r="U119" s="1">
        <v>1.027525</v>
      </c>
      <c r="V119" s="1">
        <v>8.5454299999999996</v>
      </c>
      <c r="W119" s="1">
        <v>0.251805</v>
      </c>
      <c r="X119" s="1">
        <v>1.377381</v>
      </c>
      <c r="Y119" s="1">
        <v>3.6771129999999999</v>
      </c>
      <c r="Z119" s="1">
        <v>5.7309229999999998</v>
      </c>
      <c r="AA119" s="1">
        <v>6.0042229999999996</v>
      </c>
      <c r="AB119" s="1">
        <v>0.71757199999999999</v>
      </c>
      <c r="AC119" s="1">
        <v>4.9376129999999998</v>
      </c>
      <c r="AD119" s="111">
        <v>0</v>
      </c>
      <c r="AE119" s="1">
        <v>0.195046</v>
      </c>
      <c r="AF119" s="1">
        <v>0</v>
      </c>
      <c r="AG119" s="1">
        <v>2.4856E-2</v>
      </c>
      <c r="AH119" s="1">
        <v>0</v>
      </c>
      <c r="AI119" s="1">
        <v>0</v>
      </c>
      <c r="AJ119" s="1">
        <v>0</v>
      </c>
      <c r="AK119" s="1">
        <v>1.6937000000000001E-2</v>
      </c>
      <c r="AL119" s="111">
        <v>0</v>
      </c>
      <c r="AM119" s="1">
        <v>31.614031000000001</v>
      </c>
      <c r="AN119" s="1">
        <v>0</v>
      </c>
      <c r="AO119" s="1">
        <v>3.9311430000000001</v>
      </c>
      <c r="AP119" s="1">
        <v>0</v>
      </c>
      <c r="AQ119" s="1">
        <v>0</v>
      </c>
      <c r="AR119" s="1">
        <v>0</v>
      </c>
      <c r="AS119" s="1">
        <v>0.67678700000000003</v>
      </c>
      <c r="AT119" s="111">
        <f t="shared" si="9"/>
        <v>0</v>
      </c>
      <c r="AU119" s="1">
        <f t="shared" si="10"/>
        <v>31.809077000000002</v>
      </c>
      <c r="AV119" s="1">
        <f t="shared" si="11"/>
        <v>0</v>
      </c>
      <c r="AW119" s="1">
        <f t="shared" si="12"/>
        <v>3.9559990000000003</v>
      </c>
      <c r="AX119" s="1">
        <f t="shared" si="13"/>
        <v>0</v>
      </c>
      <c r="AY119" s="1">
        <f t="shared" si="14"/>
        <v>0</v>
      </c>
      <c r="AZ119" s="1">
        <f t="shared" si="15"/>
        <v>0</v>
      </c>
      <c r="BA119" s="1">
        <f t="shared" si="16"/>
        <v>0.69372400000000001</v>
      </c>
      <c r="BB119" s="111"/>
    </row>
    <row r="120" spans="1:54" x14ac:dyDescent="0.3">
      <c r="A120" s="1">
        <v>114</v>
      </c>
      <c r="B120" s="1" t="s">
        <v>40</v>
      </c>
      <c r="C120" s="1">
        <v>972</v>
      </c>
      <c r="D120" s="1">
        <v>5000</v>
      </c>
      <c r="E120" s="1">
        <v>-12.664289</v>
      </c>
      <c r="F120" s="1">
        <v>-987881.88583000004</v>
      </c>
      <c r="G120" s="1">
        <v>-763712.88960700005</v>
      </c>
      <c r="H120" s="1">
        <v>180.033728</v>
      </c>
      <c r="I120" s="1">
        <v>91.146390999999994</v>
      </c>
      <c r="J120" s="1">
        <v>26.512063999999999</v>
      </c>
      <c r="K120" s="1">
        <v>2.397214</v>
      </c>
      <c r="L120" s="1">
        <v>2.4902380000000002</v>
      </c>
      <c r="M120" s="111">
        <v>100</v>
      </c>
      <c r="N120" s="1">
        <v>63.321109999999997</v>
      </c>
      <c r="O120" s="1">
        <v>0.233985</v>
      </c>
      <c r="P120" s="1">
        <v>36.444906000000003</v>
      </c>
      <c r="Q120" s="1">
        <v>0</v>
      </c>
      <c r="R120" s="111">
        <v>51.078428000000002</v>
      </c>
      <c r="S120" s="1">
        <v>0.38281100000000001</v>
      </c>
      <c r="T120" s="1">
        <v>16.321605000000002</v>
      </c>
      <c r="U120" s="1">
        <v>1.021355</v>
      </c>
      <c r="V120" s="1">
        <v>8.519031</v>
      </c>
      <c r="W120" s="1">
        <v>0.25268000000000002</v>
      </c>
      <c r="X120" s="1">
        <v>1.3400240000000001</v>
      </c>
      <c r="Y120" s="1">
        <v>3.6467459999999998</v>
      </c>
      <c r="Z120" s="1">
        <v>5.7499520000000004</v>
      </c>
      <c r="AA120" s="1">
        <v>6.0218400000000001</v>
      </c>
      <c r="AB120" s="1">
        <v>0.71232399999999996</v>
      </c>
      <c r="AC120" s="1">
        <v>4.9532040000000004</v>
      </c>
      <c r="AD120" s="111">
        <v>0</v>
      </c>
      <c r="AE120" s="1">
        <v>0.19472300000000001</v>
      </c>
      <c r="AF120" s="1">
        <v>0</v>
      </c>
      <c r="AG120" s="1">
        <v>2.2672000000000001E-2</v>
      </c>
      <c r="AH120" s="1">
        <v>0</v>
      </c>
      <c r="AI120" s="1">
        <v>0</v>
      </c>
      <c r="AJ120" s="1">
        <v>0</v>
      </c>
      <c r="AK120" s="1">
        <v>1.6590000000000001E-2</v>
      </c>
      <c r="AL120" s="111">
        <v>0</v>
      </c>
      <c r="AM120" s="1">
        <v>31.804424999999998</v>
      </c>
      <c r="AN120" s="1">
        <v>0</v>
      </c>
      <c r="AO120" s="1">
        <v>3.9517799999999998</v>
      </c>
      <c r="AP120" s="1">
        <v>0</v>
      </c>
      <c r="AQ120" s="1">
        <v>0</v>
      </c>
      <c r="AR120" s="1">
        <v>0</v>
      </c>
      <c r="AS120" s="1">
        <v>0.68870100000000001</v>
      </c>
      <c r="AT120" s="111">
        <f t="shared" si="9"/>
        <v>0</v>
      </c>
      <c r="AU120" s="1">
        <f t="shared" si="10"/>
        <v>31.999147999999998</v>
      </c>
      <c r="AV120" s="1">
        <f t="shared" si="11"/>
        <v>0</v>
      </c>
      <c r="AW120" s="1">
        <f t="shared" si="12"/>
        <v>3.9744519999999999</v>
      </c>
      <c r="AX120" s="1">
        <f t="shared" si="13"/>
        <v>0</v>
      </c>
      <c r="AY120" s="1">
        <f t="shared" si="14"/>
        <v>0</v>
      </c>
      <c r="AZ120" s="1">
        <f t="shared" si="15"/>
        <v>0</v>
      </c>
      <c r="BA120" s="1">
        <f t="shared" si="16"/>
        <v>0.705291</v>
      </c>
      <c r="BB120" s="111"/>
    </row>
    <row r="121" spans="1:54" x14ac:dyDescent="0.3">
      <c r="A121" s="1">
        <v>115</v>
      </c>
      <c r="B121" s="1" t="s">
        <v>40</v>
      </c>
      <c r="C121" s="1">
        <v>970</v>
      </c>
      <c r="D121" s="1">
        <v>5000</v>
      </c>
      <c r="E121" s="1">
        <v>-12.709110000000001</v>
      </c>
      <c r="F121" s="1">
        <v>-984370.10924699996</v>
      </c>
      <c r="G121" s="1">
        <v>-761415.57761100004</v>
      </c>
      <c r="H121" s="1">
        <v>179.34644399999999</v>
      </c>
      <c r="I121" s="1">
        <v>90.810979000000003</v>
      </c>
      <c r="J121" s="1">
        <v>26.432268000000001</v>
      </c>
      <c r="K121" s="1">
        <v>2.3961250000000001</v>
      </c>
      <c r="L121" s="1">
        <v>2.5028160000000002</v>
      </c>
      <c r="M121" s="111">
        <v>100</v>
      </c>
      <c r="N121" s="1">
        <v>63.103749000000001</v>
      </c>
      <c r="O121" s="1">
        <v>0.23126099999999999</v>
      </c>
      <c r="P121" s="1">
        <v>36.664990000000003</v>
      </c>
      <c r="Q121" s="1">
        <v>0</v>
      </c>
      <c r="R121" s="111">
        <v>51.116726999999997</v>
      </c>
      <c r="S121" s="1">
        <v>0.37118800000000002</v>
      </c>
      <c r="T121" s="1">
        <v>16.347187999999999</v>
      </c>
      <c r="U121" s="1">
        <v>1.0150729999999999</v>
      </c>
      <c r="V121" s="1">
        <v>8.4912840000000003</v>
      </c>
      <c r="W121" s="1">
        <v>0.25355100000000003</v>
      </c>
      <c r="X121" s="1">
        <v>1.3035060000000001</v>
      </c>
      <c r="Y121" s="1">
        <v>3.6168469999999999</v>
      </c>
      <c r="Z121" s="1">
        <v>5.768866</v>
      </c>
      <c r="AA121" s="1">
        <v>6.039695</v>
      </c>
      <c r="AB121" s="1">
        <v>0.70723400000000003</v>
      </c>
      <c r="AC121" s="1">
        <v>4.9688410000000003</v>
      </c>
      <c r="AD121" s="111">
        <v>0</v>
      </c>
      <c r="AE121" s="1">
        <v>0.19444500000000001</v>
      </c>
      <c r="AF121" s="1">
        <v>0</v>
      </c>
      <c r="AG121" s="1">
        <v>2.0563000000000001E-2</v>
      </c>
      <c r="AH121" s="1">
        <v>0</v>
      </c>
      <c r="AI121" s="1">
        <v>0</v>
      </c>
      <c r="AJ121" s="1">
        <v>0</v>
      </c>
      <c r="AK121" s="1">
        <v>1.6254000000000001E-2</v>
      </c>
      <c r="AL121" s="111">
        <v>0</v>
      </c>
      <c r="AM121" s="1">
        <v>31.994492000000001</v>
      </c>
      <c r="AN121" s="1">
        <v>0</v>
      </c>
      <c r="AO121" s="1">
        <v>3.9702310000000001</v>
      </c>
      <c r="AP121" s="1">
        <v>0</v>
      </c>
      <c r="AQ121" s="1">
        <v>0</v>
      </c>
      <c r="AR121" s="1">
        <v>0</v>
      </c>
      <c r="AS121" s="1">
        <v>0.700268</v>
      </c>
      <c r="AT121" s="111">
        <f t="shared" si="9"/>
        <v>0</v>
      </c>
      <c r="AU121" s="1">
        <f t="shared" si="10"/>
        <v>32.188937000000003</v>
      </c>
      <c r="AV121" s="1">
        <f t="shared" si="11"/>
        <v>0</v>
      </c>
      <c r="AW121" s="1">
        <f t="shared" si="12"/>
        <v>3.9907940000000002</v>
      </c>
      <c r="AX121" s="1">
        <f t="shared" si="13"/>
        <v>0</v>
      </c>
      <c r="AY121" s="1">
        <f t="shared" si="14"/>
        <v>0</v>
      </c>
      <c r="AZ121" s="1">
        <f t="shared" si="15"/>
        <v>0</v>
      </c>
      <c r="BA121" s="1">
        <f t="shared" si="16"/>
        <v>0.71652199999999999</v>
      </c>
      <c r="BB121" s="111"/>
    </row>
    <row r="122" spans="1:54" x14ac:dyDescent="0.3">
      <c r="A122" s="1">
        <v>116</v>
      </c>
      <c r="B122" s="1" t="s">
        <v>40</v>
      </c>
      <c r="C122" s="1">
        <v>968</v>
      </c>
      <c r="D122" s="1">
        <v>5000</v>
      </c>
      <c r="E122" s="1">
        <v>-12.754111</v>
      </c>
      <c r="F122" s="1">
        <v>-980909.85806799994</v>
      </c>
      <c r="G122" s="1">
        <v>-759156.830143</v>
      </c>
      <c r="H122" s="1">
        <v>178.66738699999999</v>
      </c>
      <c r="I122" s="1">
        <v>90.480524000000003</v>
      </c>
      <c r="J122" s="1">
        <v>26.353583</v>
      </c>
      <c r="K122" s="1">
        <v>2.3950309999999999</v>
      </c>
      <c r="L122" s="1">
        <v>2.5153500000000002</v>
      </c>
      <c r="M122" s="111">
        <v>100</v>
      </c>
      <c r="N122" s="1">
        <v>62.888992999999999</v>
      </c>
      <c r="O122" s="1">
        <v>0.228662</v>
      </c>
      <c r="P122" s="1">
        <v>36.882345000000001</v>
      </c>
      <c r="Q122" s="1">
        <v>0</v>
      </c>
      <c r="R122" s="111">
        <v>51.154439000000004</v>
      </c>
      <c r="S122" s="1">
        <v>0.35986899999999999</v>
      </c>
      <c r="T122" s="1">
        <v>16.372907999999999</v>
      </c>
      <c r="U122" s="1">
        <v>1.008677</v>
      </c>
      <c r="V122" s="1">
        <v>8.4621980000000008</v>
      </c>
      <c r="W122" s="1">
        <v>0.254417</v>
      </c>
      <c r="X122" s="1">
        <v>1.2678119999999999</v>
      </c>
      <c r="Y122" s="1">
        <v>3.587399</v>
      </c>
      <c r="Z122" s="1">
        <v>5.7876700000000003</v>
      </c>
      <c r="AA122" s="1">
        <v>6.0577839999999998</v>
      </c>
      <c r="AB122" s="1">
        <v>0.70230000000000004</v>
      </c>
      <c r="AC122" s="1">
        <v>4.9845280000000001</v>
      </c>
      <c r="AD122" s="111">
        <v>0</v>
      </c>
      <c r="AE122" s="1">
        <v>0.19420499999999999</v>
      </c>
      <c r="AF122" s="1">
        <v>0</v>
      </c>
      <c r="AG122" s="1">
        <v>1.8530000000000001E-2</v>
      </c>
      <c r="AH122" s="1">
        <v>0</v>
      </c>
      <c r="AI122" s="1">
        <v>0</v>
      </c>
      <c r="AJ122" s="1">
        <v>0</v>
      </c>
      <c r="AK122" s="1">
        <v>1.5927E-2</v>
      </c>
      <c r="AL122" s="111">
        <v>0</v>
      </c>
      <c r="AM122" s="1">
        <v>32.184277000000002</v>
      </c>
      <c r="AN122" s="1">
        <v>0</v>
      </c>
      <c r="AO122" s="1">
        <v>3.9865710000000001</v>
      </c>
      <c r="AP122" s="1">
        <v>0</v>
      </c>
      <c r="AQ122" s="1">
        <v>0</v>
      </c>
      <c r="AR122" s="1">
        <v>0</v>
      </c>
      <c r="AS122" s="1">
        <v>0.71149799999999996</v>
      </c>
      <c r="AT122" s="111">
        <f t="shared" si="9"/>
        <v>0</v>
      </c>
      <c r="AU122" s="1">
        <f t="shared" si="10"/>
        <v>32.378481999999998</v>
      </c>
      <c r="AV122" s="1">
        <f t="shared" si="11"/>
        <v>0</v>
      </c>
      <c r="AW122" s="1">
        <f t="shared" si="12"/>
        <v>4.0051009999999998</v>
      </c>
      <c r="AX122" s="1">
        <f t="shared" si="13"/>
        <v>0</v>
      </c>
      <c r="AY122" s="1">
        <f t="shared" si="14"/>
        <v>0</v>
      </c>
      <c r="AZ122" s="1">
        <f t="shared" si="15"/>
        <v>0</v>
      </c>
      <c r="BA122" s="1">
        <f t="shared" si="16"/>
        <v>0.72742499999999999</v>
      </c>
      <c r="BB122" s="111"/>
    </row>
    <row r="123" spans="1:54" x14ac:dyDescent="0.3">
      <c r="A123" s="1">
        <v>117</v>
      </c>
      <c r="B123" s="1" t="s">
        <v>40</v>
      </c>
      <c r="C123" s="1">
        <v>966</v>
      </c>
      <c r="D123" s="1">
        <v>5000</v>
      </c>
      <c r="E123" s="1">
        <v>-12.799306</v>
      </c>
      <c r="F123" s="1">
        <v>-977499.09966800001</v>
      </c>
      <c r="G123" s="1">
        <v>-756935.09288699995</v>
      </c>
      <c r="H123" s="1">
        <v>177.99621300000001</v>
      </c>
      <c r="I123" s="1">
        <v>90.154819000000003</v>
      </c>
      <c r="J123" s="1">
        <v>26.275960999999999</v>
      </c>
      <c r="K123" s="1">
        <v>2.3939339999999998</v>
      </c>
      <c r="L123" s="1">
        <v>2.527844</v>
      </c>
      <c r="M123" s="111">
        <v>100</v>
      </c>
      <c r="N123" s="1">
        <v>62.676724</v>
      </c>
      <c r="O123" s="1">
        <v>0.22618099999999999</v>
      </c>
      <c r="P123" s="1">
        <v>37.097096000000001</v>
      </c>
      <c r="Q123" s="1">
        <v>0</v>
      </c>
      <c r="R123" s="111">
        <v>51.191591000000003</v>
      </c>
      <c r="S123" s="1">
        <v>0.34884900000000002</v>
      </c>
      <c r="T123" s="1">
        <v>16.398762000000001</v>
      </c>
      <c r="U123" s="1">
        <v>1.002162</v>
      </c>
      <c r="V123" s="1">
        <v>8.4317820000000001</v>
      </c>
      <c r="W123" s="1">
        <v>0.255278</v>
      </c>
      <c r="X123" s="1">
        <v>1.232926</v>
      </c>
      <c r="Y123" s="1">
        <v>3.5583870000000002</v>
      </c>
      <c r="Z123" s="1">
        <v>5.8063719999999996</v>
      </c>
      <c r="AA123" s="1">
        <v>6.0761060000000002</v>
      </c>
      <c r="AB123" s="1">
        <v>0.69751799999999997</v>
      </c>
      <c r="AC123" s="1">
        <v>5.000267</v>
      </c>
      <c r="AD123" s="111">
        <v>0</v>
      </c>
      <c r="AE123" s="1">
        <v>0.193998</v>
      </c>
      <c r="AF123" s="1">
        <v>0</v>
      </c>
      <c r="AG123" s="1">
        <v>1.6570999999999999E-2</v>
      </c>
      <c r="AH123" s="1">
        <v>0</v>
      </c>
      <c r="AI123" s="1">
        <v>0</v>
      </c>
      <c r="AJ123" s="1">
        <v>0</v>
      </c>
      <c r="AK123" s="1">
        <v>1.5611E-2</v>
      </c>
      <c r="AL123" s="111">
        <v>0</v>
      </c>
      <c r="AM123" s="1">
        <v>32.373818999999997</v>
      </c>
      <c r="AN123" s="1">
        <v>0</v>
      </c>
      <c r="AO123" s="1">
        <v>4.0008749999999997</v>
      </c>
      <c r="AP123" s="1">
        <v>0</v>
      </c>
      <c r="AQ123" s="1">
        <v>0</v>
      </c>
      <c r="AR123" s="1">
        <v>0</v>
      </c>
      <c r="AS123" s="1">
        <v>0.72240300000000002</v>
      </c>
      <c r="AT123" s="111">
        <f t="shared" si="9"/>
        <v>0</v>
      </c>
      <c r="AU123" s="1">
        <f t="shared" si="10"/>
        <v>32.567816999999998</v>
      </c>
      <c r="AV123" s="1">
        <f t="shared" si="11"/>
        <v>0</v>
      </c>
      <c r="AW123" s="1">
        <f t="shared" si="12"/>
        <v>4.0174459999999996</v>
      </c>
      <c r="AX123" s="1">
        <f t="shared" si="13"/>
        <v>0</v>
      </c>
      <c r="AY123" s="1">
        <f t="shared" si="14"/>
        <v>0</v>
      </c>
      <c r="AZ123" s="1">
        <f t="shared" si="15"/>
        <v>0</v>
      </c>
      <c r="BA123" s="1">
        <f t="shared" si="16"/>
        <v>0.73801400000000006</v>
      </c>
      <c r="BB123" s="111"/>
    </row>
    <row r="124" spans="1:54" x14ac:dyDescent="0.3">
      <c r="A124" s="1">
        <v>118</v>
      </c>
      <c r="B124" s="1" t="s">
        <v>40</v>
      </c>
      <c r="C124" s="1">
        <v>964</v>
      </c>
      <c r="D124" s="1">
        <v>5000</v>
      </c>
      <c r="E124" s="1">
        <v>-12.846957</v>
      </c>
      <c r="F124" s="1">
        <v>-974135.89860299998</v>
      </c>
      <c r="G124" s="1">
        <v>-754750.46404700004</v>
      </c>
      <c r="H124" s="1">
        <v>177.33131399999999</v>
      </c>
      <c r="I124" s="1">
        <v>89.831925999999996</v>
      </c>
      <c r="J124" s="1">
        <v>26.199037000000001</v>
      </c>
      <c r="K124" s="1">
        <v>2.3928600000000002</v>
      </c>
      <c r="L124" s="1">
        <v>2.5401859999999998</v>
      </c>
      <c r="M124" s="111">
        <v>100</v>
      </c>
      <c r="N124" s="1">
        <v>62.463569999999997</v>
      </c>
      <c r="O124" s="1">
        <v>0.227071</v>
      </c>
      <c r="P124" s="1">
        <v>37.309359000000001</v>
      </c>
      <c r="Q124" s="1">
        <v>0</v>
      </c>
      <c r="R124" s="111">
        <v>51.226202000000001</v>
      </c>
      <c r="S124" s="1">
        <v>0.33973300000000001</v>
      </c>
      <c r="T124" s="1">
        <v>16.425809000000001</v>
      </c>
      <c r="U124" s="1">
        <v>0.99476699999999996</v>
      </c>
      <c r="V124" s="1">
        <v>8.403791</v>
      </c>
      <c r="W124" s="1">
        <v>0.25614900000000002</v>
      </c>
      <c r="X124" s="1">
        <v>1.198744</v>
      </c>
      <c r="Y124" s="1">
        <v>3.525665</v>
      </c>
      <c r="Z124" s="1">
        <v>5.8250299999999999</v>
      </c>
      <c r="AA124" s="1">
        <v>6.0946730000000002</v>
      </c>
      <c r="AB124" s="1">
        <v>0.693218</v>
      </c>
      <c r="AC124" s="1">
        <v>5.0162190000000004</v>
      </c>
      <c r="AD124" s="111">
        <v>0</v>
      </c>
      <c r="AE124" s="1">
        <v>0.19581299999999999</v>
      </c>
      <c r="AF124" s="1">
        <v>0</v>
      </c>
      <c r="AG124" s="1">
        <v>1.6390999999999999E-2</v>
      </c>
      <c r="AH124" s="1">
        <v>0</v>
      </c>
      <c r="AI124" s="1">
        <v>0</v>
      </c>
      <c r="AJ124" s="1">
        <v>0</v>
      </c>
      <c r="AK124" s="1">
        <v>1.4867E-2</v>
      </c>
      <c r="AL124" s="111">
        <v>0</v>
      </c>
      <c r="AM124" s="1">
        <v>32.563149000000003</v>
      </c>
      <c r="AN124" s="1">
        <v>0</v>
      </c>
      <c r="AO124" s="1">
        <v>4.0132180000000002</v>
      </c>
      <c r="AP124" s="1">
        <v>0</v>
      </c>
      <c r="AQ124" s="1">
        <v>0</v>
      </c>
      <c r="AR124" s="1">
        <v>0</v>
      </c>
      <c r="AS124" s="1">
        <v>0.73299099999999995</v>
      </c>
      <c r="AT124" s="111">
        <f t="shared" si="9"/>
        <v>0</v>
      </c>
      <c r="AU124" s="1">
        <f t="shared" si="10"/>
        <v>32.758962000000004</v>
      </c>
      <c r="AV124" s="1">
        <f t="shared" si="11"/>
        <v>0</v>
      </c>
      <c r="AW124" s="1">
        <f t="shared" si="12"/>
        <v>4.0296089999999998</v>
      </c>
      <c r="AX124" s="1">
        <f t="shared" si="13"/>
        <v>0</v>
      </c>
      <c r="AY124" s="1">
        <f t="shared" si="14"/>
        <v>0</v>
      </c>
      <c r="AZ124" s="1">
        <f t="shared" si="15"/>
        <v>0</v>
      </c>
      <c r="BA124" s="1">
        <f t="shared" si="16"/>
        <v>0.74785799999999991</v>
      </c>
      <c r="BB124" s="111"/>
    </row>
    <row r="125" spans="1:54" x14ac:dyDescent="0.3">
      <c r="A125" s="1">
        <v>119</v>
      </c>
      <c r="B125" s="1" t="s">
        <v>40</v>
      </c>
      <c r="C125" s="1">
        <v>962</v>
      </c>
      <c r="D125" s="1">
        <v>5000</v>
      </c>
      <c r="E125" s="1">
        <v>-12.895743</v>
      </c>
      <c r="F125" s="1">
        <v>-970782.92782700004</v>
      </c>
      <c r="G125" s="1">
        <v>-752568.35297400004</v>
      </c>
      <c r="H125" s="1">
        <v>176.67050499999999</v>
      </c>
      <c r="I125" s="1">
        <v>89.511341999999999</v>
      </c>
      <c r="J125" s="1">
        <v>26.122288000000001</v>
      </c>
      <c r="K125" s="1">
        <v>2.3918189999999999</v>
      </c>
      <c r="L125" s="1">
        <v>2.5524049999999998</v>
      </c>
      <c r="M125" s="111">
        <v>100</v>
      </c>
      <c r="N125" s="1">
        <v>62.251375000000003</v>
      </c>
      <c r="O125" s="1">
        <v>0.22842299999999999</v>
      </c>
      <c r="P125" s="1">
        <v>37.520201999999998</v>
      </c>
      <c r="Q125" s="1">
        <v>0</v>
      </c>
      <c r="R125" s="111">
        <v>51.259608</v>
      </c>
      <c r="S125" s="1">
        <v>0.33146999999999999</v>
      </c>
      <c r="T125" s="1">
        <v>16.453346</v>
      </c>
      <c r="U125" s="1">
        <v>0.98695299999999997</v>
      </c>
      <c r="V125" s="1">
        <v>8.3759569999999997</v>
      </c>
      <c r="W125" s="1">
        <v>0.25702199999999997</v>
      </c>
      <c r="X125" s="1">
        <v>1.1652990000000001</v>
      </c>
      <c r="Y125" s="1">
        <v>3.4917470000000002</v>
      </c>
      <c r="Z125" s="1">
        <v>5.8436209999999997</v>
      </c>
      <c r="AA125" s="1">
        <v>6.1134829999999996</v>
      </c>
      <c r="AB125" s="1">
        <v>0.68919699999999995</v>
      </c>
      <c r="AC125" s="1">
        <v>5.0322959999999997</v>
      </c>
      <c r="AD125" s="111">
        <v>0</v>
      </c>
      <c r="AE125" s="1">
        <v>0.1988</v>
      </c>
      <c r="AF125" s="1">
        <v>0</v>
      </c>
      <c r="AG125" s="1">
        <v>1.5224E-2</v>
      </c>
      <c r="AH125" s="1">
        <v>0</v>
      </c>
      <c r="AI125" s="1">
        <v>0</v>
      </c>
      <c r="AJ125" s="1">
        <v>0</v>
      </c>
      <c r="AK125" s="1">
        <v>1.4399E-2</v>
      </c>
      <c r="AL125" s="111">
        <v>0</v>
      </c>
      <c r="AM125" s="1">
        <v>32.751989000000002</v>
      </c>
      <c r="AN125" s="1">
        <v>0</v>
      </c>
      <c r="AO125" s="1">
        <v>4.025379</v>
      </c>
      <c r="AP125" s="1">
        <v>0</v>
      </c>
      <c r="AQ125" s="1">
        <v>0</v>
      </c>
      <c r="AR125" s="1">
        <v>0</v>
      </c>
      <c r="AS125" s="1">
        <v>0.74283399999999999</v>
      </c>
      <c r="AT125" s="111">
        <f t="shared" si="9"/>
        <v>0</v>
      </c>
      <c r="AU125" s="1">
        <f t="shared" si="10"/>
        <v>32.950789</v>
      </c>
      <c r="AV125" s="1">
        <f t="shared" si="11"/>
        <v>0</v>
      </c>
      <c r="AW125" s="1">
        <f t="shared" si="12"/>
        <v>4.0406029999999999</v>
      </c>
      <c r="AX125" s="1">
        <f t="shared" si="13"/>
        <v>0</v>
      </c>
      <c r="AY125" s="1">
        <f t="shared" si="14"/>
        <v>0</v>
      </c>
      <c r="AZ125" s="1">
        <f t="shared" si="15"/>
        <v>0</v>
      </c>
      <c r="BA125" s="1">
        <f t="shared" si="16"/>
        <v>0.75723300000000004</v>
      </c>
      <c r="BB125" s="111"/>
    </row>
    <row r="126" spans="1:54" x14ac:dyDescent="0.3">
      <c r="A126" s="1">
        <v>120</v>
      </c>
      <c r="B126" s="1" t="s">
        <v>40</v>
      </c>
      <c r="C126" s="1">
        <v>960</v>
      </c>
      <c r="D126" s="1">
        <v>5000</v>
      </c>
      <c r="E126" s="1">
        <v>-12.944779</v>
      </c>
      <c r="F126" s="1">
        <v>-967412.86156700004</v>
      </c>
      <c r="G126" s="1">
        <v>-750367.694793</v>
      </c>
      <c r="H126" s="1">
        <v>176.00873100000001</v>
      </c>
      <c r="I126" s="1">
        <v>89.190802000000005</v>
      </c>
      <c r="J126" s="1">
        <v>26.045272000000001</v>
      </c>
      <c r="K126" s="1">
        <v>2.3907449999999999</v>
      </c>
      <c r="L126" s="1">
        <v>2.5645099999999998</v>
      </c>
      <c r="M126" s="111">
        <v>100</v>
      </c>
      <c r="N126" s="1">
        <v>62.041339000000001</v>
      </c>
      <c r="O126" s="1">
        <v>0.226271</v>
      </c>
      <c r="P126" s="1">
        <v>37.732390000000002</v>
      </c>
      <c r="Q126" s="1">
        <v>0</v>
      </c>
      <c r="R126" s="111">
        <v>51.292625000000001</v>
      </c>
      <c r="S126" s="1">
        <v>0.32341199999999998</v>
      </c>
      <c r="T126" s="1">
        <v>16.480944999999998</v>
      </c>
      <c r="U126" s="1">
        <v>0.97902599999999995</v>
      </c>
      <c r="V126" s="1">
        <v>8.3468289999999996</v>
      </c>
      <c r="W126" s="1">
        <v>0.25789299999999998</v>
      </c>
      <c r="X126" s="1">
        <v>1.1326130000000001</v>
      </c>
      <c r="Y126" s="1">
        <v>3.4582419999999998</v>
      </c>
      <c r="Z126" s="1">
        <v>5.8621309999999998</v>
      </c>
      <c r="AA126" s="1">
        <v>6.1325260000000004</v>
      </c>
      <c r="AB126" s="1">
        <v>0.68532099999999996</v>
      </c>
      <c r="AC126" s="1">
        <v>5.0484369999999998</v>
      </c>
      <c r="AD126" s="111">
        <v>0</v>
      </c>
      <c r="AE126" s="1">
        <v>0.19869899999999999</v>
      </c>
      <c r="AF126" s="1">
        <v>0</v>
      </c>
      <c r="AG126" s="1">
        <v>1.346E-2</v>
      </c>
      <c r="AH126" s="1">
        <v>0</v>
      </c>
      <c r="AI126" s="1">
        <v>0</v>
      </c>
      <c r="AJ126" s="1">
        <v>0</v>
      </c>
      <c r="AK126" s="1">
        <v>1.4111E-2</v>
      </c>
      <c r="AL126" s="111">
        <v>0</v>
      </c>
      <c r="AM126" s="1">
        <v>32.943809999999999</v>
      </c>
      <c r="AN126" s="1">
        <v>0</v>
      </c>
      <c r="AO126" s="1">
        <v>4.0363699999999998</v>
      </c>
      <c r="AP126" s="1">
        <v>0</v>
      </c>
      <c r="AQ126" s="1">
        <v>0</v>
      </c>
      <c r="AR126" s="1">
        <v>0</v>
      </c>
      <c r="AS126" s="1">
        <v>0.75221000000000005</v>
      </c>
      <c r="AT126" s="111">
        <f t="shared" si="9"/>
        <v>0</v>
      </c>
      <c r="AU126" s="1">
        <f t="shared" si="10"/>
        <v>33.142508999999997</v>
      </c>
      <c r="AV126" s="1">
        <f t="shared" si="11"/>
        <v>0</v>
      </c>
      <c r="AW126" s="1">
        <f t="shared" si="12"/>
        <v>4.04983</v>
      </c>
      <c r="AX126" s="1">
        <f t="shared" si="13"/>
        <v>0</v>
      </c>
      <c r="AY126" s="1">
        <f t="shared" si="14"/>
        <v>0</v>
      </c>
      <c r="AZ126" s="1">
        <f t="shared" si="15"/>
        <v>0</v>
      </c>
      <c r="BA126" s="1">
        <f t="shared" si="16"/>
        <v>0.76632100000000003</v>
      </c>
      <c r="BB126" s="111"/>
    </row>
    <row r="127" spans="1:54" x14ac:dyDescent="0.3">
      <c r="A127" s="1">
        <v>121</v>
      </c>
      <c r="B127" s="1" t="s">
        <v>40</v>
      </c>
      <c r="C127" s="1">
        <v>958</v>
      </c>
      <c r="D127" s="1">
        <v>5000</v>
      </c>
      <c r="E127" s="1">
        <v>-12.994073999999999</v>
      </c>
      <c r="F127" s="1">
        <v>-964085.07979999995</v>
      </c>
      <c r="G127" s="1">
        <v>-748198.48706299998</v>
      </c>
      <c r="H127" s="1">
        <v>175.35360700000001</v>
      </c>
      <c r="I127" s="1">
        <v>88.874278000000004</v>
      </c>
      <c r="J127" s="1">
        <v>25.969161</v>
      </c>
      <c r="K127" s="1">
        <v>2.3896639999999998</v>
      </c>
      <c r="L127" s="1">
        <v>2.5765829999999998</v>
      </c>
      <c r="M127" s="111">
        <v>100</v>
      </c>
      <c r="N127" s="1">
        <v>61.833385999999997</v>
      </c>
      <c r="O127" s="1">
        <v>0.22419600000000001</v>
      </c>
      <c r="P127" s="1">
        <v>37.942418000000004</v>
      </c>
      <c r="Q127" s="1">
        <v>0</v>
      </c>
      <c r="R127" s="111">
        <v>51.325273000000003</v>
      </c>
      <c r="S127" s="1">
        <v>0.31555499999999997</v>
      </c>
      <c r="T127" s="1">
        <v>16.508603999999998</v>
      </c>
      <c r="U127" s="1">
        <v>0.97098399999999996</v>
      </c>
      <c r="V127" s="1">
        <v>8.3164210000000001</v>
      </c>
      <c r="W127" s="1">
        <v>0.25875999999999999</v>
      </c>
      <c r="X127" s="1">
        <v>1.100671</v>
      </c>
      <c r="Y127" s="1">
        <v>3.4251429999999998</v>
      </c>
      <c r="Z127" s="1">
        <v>5.8805630000000004</v>
      </c>
      <c r="AA127" s="1">
        <v>6.151796</v>
      </c>
      <c r="AB127" s="1">
        <v>0.68158799999999997</v>
      </c>
      <c r="AC127" s="1">
        <v>5.0646430000000002</v>
      </c>
      <c r="AD127" s="111">
        <v>0</v>
      </c>
      <c r="AE127" s="1">
        <v>0.19859199999999999</v>
      </c>
      <c r="AF127" s="1">
        <v>0</v>
      </c>
      <c r="AG127" s="1">
        <v>1.1771999999999999E-2</v>
      </c>
      <c r="AH127" s="1">
        <v>0</v>
      </c>
      <c r="AI127" s="1">
        <v>0</v>
      </c>
      <c r="AJ127" s="1">
        <v>0</v>
      </c>
      <c r="AK127" s="1">
        <v>1.3832000000000001E-2</v>
      </c>
      <c r="AL127" s="111">
        <v>0</v>
      </c>
      <c r="AM127" s="1">
        <v>33.135523999999997</v>
      </c>
      <c r="AN127" s="1">
        <v>0</v>
      </c>
      <c r="AO127" s="1">
        <v>4.0455949999999996</v>
      </c>
      <c r="AP127" s="1">
        <v>0</v>
      </c>
      <c r="AQ127" s="1">
        <v>0</v>
      </c>
      <c r="AR127" s="1">
        <v>0</v>
      </c>
      <c r="AS127" s="1">
        <v>0.76129899999999995</v>
      </c>
      <c r="AT127" s="111">
        <f t="shared" si="9"/>
        <v>0</v>
      </c>
      <c r="AU127" s="1">
        <f t="shared" si="10"/>
        <v>33.334115999999995</v>
      </c>
      <c r="AV127" s="1">
        <f t="shared" si="11"/>
        <v>0</v>
      </c>
      <c r="AW127" s="1">
        <f t="shared" si="12"/>
        <v>4.0573669999999993</v>
      </c>
      <c r="AX127" s="1">
        <f t="shared" si="13"/>
        <v>0</v>
      </c>
      <c r="AY127" s="1">
        <f t="shared" si="14"/>
        <v>0</v>
      </c>
      <c r="AZ127" s="1">
        <f t="shared" si="15"/>
        <v>0</v>
      </c>
      <c r="BA127" s="1">
        <f t="shared" si="16"/>
        <v>0.7751309999999999</v>
      </c>
      <c r="BB127" s="111"/>
    </row>
    <row r="128" spans="1:54" x14ac:dyDescent="0.3">
      <c r="A128" s="1">
        <v>122</v>
      </c>
      <c r="B128" s="1" t="s">
        <v>40</v>
      </c>
      <c r="C128" s="1">
        <v>956</v>
      </c>
      <c r="D128" s="1">
        <v>5000</v>
      </c>
      <c r="E128" s="1">
        <v>-13.043639000000001</v>
      </c>
      <c r="F128" s="1">
        <v>-960798.22753499995</v>
      </c>
      <c r="G128" s="1">
        <v>-746059.69587199995</v>
      </c>
      <c r="H128" s="1">
        <v>174.704903</v>
      </c>
      <c r="I128" s="1">
        <v>88.561634999999995</v>
      </c>
      <c r="J128" s="1">
        <v>25.893924999999999</v>
      </c>
      <c r="K128" s="1">
        <v>2.3885770000000002</v>
      </c>
      <c r="L128" s="1">
        <v>2.5886269999999998</v>
      </c>
      <c r="M128" s="111">
        <v>100</v>
      </c>
      <c r="N128" s="1">
        <v>61.627443</v>
      </c>
      <c r="O128" s="1">
        <v>0.222193</v>
      </c>
      <c r="P128" s="1">
        <v>38.150364000000003</v>
      </c>
      <c r="Q128" s="1">
        <v>0</v>
      </c>
      <c r="R128" s="111">
        <v>51.357574999999997</v>
      </c>
      <c r="S128" s="1">
        <v>0.30789499999999997</v>
      </c>
      <c r="T128" s="1">
        <v>16.536314999999998</v>
      </c>
      <c r="U128" s="1">
        <v>0.96282699999999999</v>
      </c>
      <c r="V128" s="1">
        <v>8.2847489999999997</v>
      </c>
      <c r="W128" s="1">
        <v>0.25962499999999999</v>
      </c>
      <c r="X128" s="1">
        <v>1.0694589999999999</v>
      </c>
      <c r="Y128" s="1">
        <v>3.3924430000000001</v>
      </c>
      <c r="Z128" s="1">
        <v>5.8989219999999998</v>
      </c>
      <c r="AA128" s="1">
        <v>6.1712870000000004</v>
      </c>
      <c r="AB128" s="1">
        <v>0.67799399999999999</v>
      </c>
      <c r="AC128" s="1">
        <v>5.0809110000000004</v>
      </c>
      <c r="AD128" s="111">
        <v>0</v>
      </c>
      <c r="AE128" s="1">
        <v>0.19847400000000001</v>
      </c>
      <c r="AF128" s="1">
        <v>0</v>
      </c>
      <c r="AG128" s="1">
        <v>1.0159E-2</v>
      </c>
      <c r="AH128" s="1">
        <v>0</v>
      </c>
      <c r="AI128" s="1">
        <v>0</v>
      </c>
      <c r="AJ128" s="1">
        <v>0</v>
      </c>
      <c r="AK128" s="1">
        <v>1.3561E-2</v>
      </c>
      <c r="AL128" s="111">
        <v>0</v>
      </c>
      <c r="AM128" s="1">
        <v>33.327128999999999</v>
      </c>
      <c r="AN128" s="1">
        <v>0</v>
      </c>
      <c r="AO128" s="1">
        <v>4.0531280000000001</v>
      </c>
      <c r="AP128" s="1">
        <v>0</v>
      </c>
      <c r="AQ128" s="1">
        <v>0</v>
      </c>
      <c r="AR128" s="1">
        <v>0</v>
      </c>
      <c r="AS128" s="1">
        <v>0.77010699999999999</v>
      </c>
      <c r="AT128" s="111">
        <f t="shared" si="9"/>
        <v>0</v>
      </c>
      <c r="AU128" s="1">
        <f t="shared" si="10"/>
        <v>33.525602999999997</v>
      </c>
      <c r="AV128" s="1">
        <f t="shared" si="11"/>
        <v>0</v>
      </c>
      <c r="AW128" s="1">
        <f t="shared" si="12"/>
        <v>4.0632869999999999</v>
      </c>
      <c r="AX128" s="1">
        <f t="shared" si="13"/>
        <v>0</v>
      </c>
      <c r="AY128" s="1">
        <f t="shared" si="14"/>
        <v>0</v>
      </c>
      <c r="AZ128" s="1">
        <f t="shared" si="15"/>
        <v>0</v>
      </c>
      <c r="BA128" s="1">
        <f t="shared" si="16"/>
        <v>0.78366800000000003</v>
      </c>
      <c r="BB128" s="111"/>
    </row>
    <row r="129" spans="1:54" x14ac:dyDescent="0.3">
      <c r="A129" s="1">
        <v>123</v>
      </c>
      <c r="B129" s="1" t="s">
        <v>40</v>
      </c>
      <c r="C129" s="1">
        <v>954</v>
      </c>
      <c r="D129" s="1">
        <v>5000</v>
      </c>
      <c r="E129" s="1">
        <v>-13.093484</v>
      </c>
      <c r="F129" s="1">
        <v>-957551.04031900002</v>
      </c>
      <c r="G129" s="1">
        <v>-743950.35548899998</v>
      </c>
      <c r="H129" s="1">
        <v>174.062409</v>
      </c>
      <c r="I129" s="1">
        <v>88.252747999999997</v>
      </c>
      <c r="J129" s="1">
        <v>25.819534000000001</v>
      </c>
      <c r="K129" s="1">
        <v>2.387483</v>
      </c>
      <c r="L129" s="1">
        <v>2.6006429999999998</v>
      </c>
      <c r="M129" s="111">
        <v>100</v>
      </c>
      <c r="N129" s="1">
        <v>61.423448</v>
      </c>
      <c r="O129" s="1">
        <v>0.22025400000000001</v>
      </c>
      <c r="P129" s="1">
        <v>38.356298000000002</v>
      </c>
      <c r="Q129" s="1">
        <v>0</v>
      </c>
      <c r="R129" s="111">
        <v>51.389549000000002</v>
      </c>
      <c r="S129" s="1">
        <v>0.30042600000000003</v>
      </c>
      <c r="T129" s="1">
        <v>16.564074000000002</v>
      </c>
      <c r="U129" s="1">
        <v>0.95455400000000001</v>
      </c>
      <c r="V129" s="1">
        <v>8.2518309999999992</v>
      </c>
      <c r="W129" s="1">
        <v>0.26048700000000002</v>
      </c>
      <c r="X129" s="1">
        <v>1.0389630000000001</v>
      </c>
      <c r="Y129" s="1">
        <v>3.3601369999999999</v>
      </c>
      <c r="Z129" s="1">
        <v>5.9172099999999999</v>
      </c>
      <c r="AA129" s="1">
        <v>6.1909929999999997</v>
      </c>
      <c r="AB129" s="1">
        <v>0.67453600000000002</v>
      </c>
      <c r="AC129" s="1">
        <v>5.0972410000000004</v>
      </c>
      <c r="AD129" s="111">
        <v>0</v>
      </c>
      <c r="AE129" s="1">
        <v>0.19833700000000001</v>
      </c>
      <c r="AF129" s="1">
        <v>0</v>
      </c>
      <c r="AG129" s="1">
        <v>8.6199999999999992E-3</v>
      </c>
      <c r="AH129" s="1">
        <v>0</v>
      </c>
      <c r="AI129" s="1">
        <v>0</v>
      </c>
      <c r="AJ129" s="1">
        <v>0</v>
      </c>
      <c r="AK129" s="1">
        <v>1.3297E-2</v>
      </c>
      <c r="AL129" s="111">
        <v>0</v>
      </c>
      <c r="AM129" s="1">
        <v>33.518608</v>
      </c>
      <c r="AN129" s="1">
        <v>0</v>
      </c>
      <c r="AO129" s="1">
        <v>4.0590450000000002</v>
      </c>
      <c r="AP129" s="1">
        <v>0</v>
      </c>
      <c r="AQ129" s="1">
        <v>0</v>
      </c>
      <c r="AR129" s="1">
        <v>0</v>
      </c>
      <c r="AS129" s="1">
        <v>0.77864500000000003</v>
      </c>
      <c r="AT129" s="111">
        <f t="shared" si="9"/>
        <v>0</v>
      </c>
      <c r="AU129" s="1">
        <f t="shared" si="10"/>
        <v>33.716945000000003</v>
      </c>
      <c r="AV129" s="1">
        <f t="shared" si="11"/>
        <v>0</v>
      </c>
      <c r="AW129" s="1">
        <f t="shared" si="12"/>
        <v>4.0676649999999999</v>
      </c>
      <c r="AX129" s="1">
        <f t="shared" si="13"/>
        <v>0</v>
      </c>
      <c r="AY129" s="1">
        <f t="shared" si="14"/>
        <v>0</v>
      </c>
      <c r="AZ129" s="1">
        <f t="shared" si="15"/>
        <v>0</v>
      </c>
      <c r="BA129" s="1">
        <f t="shared" si="16"/>
        <v>0.79194200000000003</v>
      </c>
      <c r="BB129" s="111"/>
    </row>
    <row r="130" spans="1:54" x14ac:dyDescent="0.3">
      <c r="A130" s="1">
        <v>124</v>
      </c>
      <c r="B130" s="1" t="s">
        <v>40</v>
      </c>
      <c r="C130" s="1">
        <v>952</v>
      </c>
      <c r="D130" s="1">
        <v>5000</v>
      </c>
      <c r="E130" s="1">
        <v>-13.143618</v>
      </c>
      <c r="F130" s="1">
        <v>-954342.34184100002</v>
      </c>
      <c r="G130" s="1">
        <v>-741869.56659399997</v>
      </c>
      <c r="H130" s="1">
        <v>173.425928</v>
      </c>
      <c r="I130" s="1">
        <v>87.947500000000005</v>
      </c>
      <c r="J130" s="1">
        <v>25.745961000000001</v>
      </c>
      <c r="K130" s="1">
        <v>2.3863829999999999</v>
      </c>
      <c r="L130" s="1">
        <v>2.612635</v>
      </c>
      <c r="M130" s="111">
        <v>100</v>
      </c>
      <c r="N130" s="1">
        <v>61.221341000000002</v>
      </c>
      <c r="O130" s="1">
        <v>0.21837300000000001</v>
      </c>
      <c r="P130" s="1">
        <v>38.560285</v>
      </c>
      <c r="Q130" s="1">
        <v>0</v>
      </c>
      <c r="R130" s="111">
        <v>51.421214999999997</v>
      </c>
      <c r="S130" s="1">
        <v>0.29314400000000002</v>
      </c>
      <c r="T130" s="1">
        <v>16.591874000000001</v>
      </c>
      <c r="U130" s="1">
        <v>0.94616699999999998</v>
      </c>
      <c r="V130" s="1">
        <v>8.2176860000000005</v>
      </c>
      <c r="W130" s="1">
        <v>0.261347</v>
      </c>
      <c r="X130" s="1">
        <v>1.009169</v>
      </c>
      <c r="Y130" s="1">
        <v>3.32822</v>
      </c>
      <c r="Z130" s="1">
        <v>5.9354310000000003</v>
      </c>
      <c r="AA130" s="1">
        <v>6.2109040000000002</v>
      </c>
      <c r="AB130" s="1">
        <v>0.671211</v>
      </c>
      <c r="AC130" s="1">
        <v>5.113632</v>
      </c>
      <c r="AD130" s="111">
        <v>0</v>
      </c>
      <c r="AE130" s="1">
        <v>0.19817499999999999</v>
      </c>
      <c r="AF130" s="1">
        <v>0</v>
      </c>
      <c r="AG130" s="1">
        <v>7.1570000000000002E-3</v>
      </c>
      <c r="AH130" s="1">
        <v>0</v>
      </c>
      <c r="AI130" s="1">
        <v>0</v>
      </c>
      <c r="AJ130" s="1">
        <v>0</v>
      </c>
      <c r="AK130" s="1">
        <v>1.3041000000000001E-2</v>
      </c>
      <c r="AL130" s="111">
        <v>0</v>
      </c>
      <c r="AM130" s="1">
        <v>33.709946000000002</v>
      </c>
      <c r="AN130" s="1">
        <v>0</v>
      </c>
      <c r="AO130" s="1">
        <v>4.0634209999999999</v>
      </c>
      <c r="AP130" s="1">
        <v>0</v>
      </c>
      <c r="AQ130" s="1">
        <v>0</v>
      </c>
      <c r="AR130" s="1">
        <v>0</v>
      </c>
      <c r="AS130" s="1">
        <v>0.78691800000000001</v>
      </c>
      <c r="AT130" s="111">
        <f t="shared" si="9"/>
        <v>0</v>
      </c>
      <c r="AU130" s="1">
        <f t="shared" si="10"/>
        <v>33.908121000000001</v>
      </c>
      <c r="AV130" s="1">
        <f t="shared" si="11"/>
        <v>0</v>
      </c>
      <c r="AW130" s="1">
        <f t="shared" si="12"/>
        <v>4.0705780000000003</v>
      </c>
      <c r="AX130" s="1">
        <f t="shared" si="13"/>
        <v>0</v>
      </c>
      <c r="AY130" s="1">
        <f t="shared" si="14"/>
        <v>0</v>
      </c>
      <c r="AZ130" s="1">
        <f t="shared" si="15"/>
        <v>0</v>
      </c>
      <c r="BA130" s="1">
        <f t="shared" si="16"/>
        <v>0.79995899999999998</v>
      </c>
      <c r="BB130" s="111"/>
    </row>
    <row r="131" spans="1:54" x14ac:dyDescent="0.3">
      <c r="A131" s="1">
        <v>125</v>
      </c>
      <c r="B131" s="1" t="s">
        <v>40</v>
      </c>
      <c r="C131" s="1">
        <v>950</v>
      </c>
      <c r="D131" s="1">
        <v>5000</v>
      </c>
      <c r="E131" s="1">
        <v>-13.194053</v>
      </c>
      <c r="F131" s="1">
        <v>-951171.04160400003</v>
      </c>
      <c r="G131" s="1">
        <v>-739816.49456699996</v>
      </c>
      <c r="H131" s="1">
        <v>172.79527999999999</v>
      </c>
      <c r="I131" s="1">
        <v>87.645782999999994</v>
      </c>
      <c r="J131" s="1">
        <v>25.673181</v>
      </c>
      <c r="K131" s="1">
        <v>2.3852760000000002</v>
      </c>
      <c r="L131" s="1">
        <v>2.624603</v>
      </c>
      <c r="M131" s="111">
        <v>100</v>
      </c>
      <c r="N131" s="1">
        <v>61.021071999999997</v>
      </c>
      <c r="O131" s="1">
        <v>0.21654399999999999</v>
      </c>
      <c r="P131" s="1">
        <v>38.762383999999997</v>
      </c>
      <c r="Q131" s="1">
        <v>0</v>
      </c>
      <c r="R131" s="111">
        <v>51.452593</v>
      </c>
      <c r="S131" s="1">
        <v>0.28604499999999999</v>
      </c>
      <c r="T131" s="1">
        <v>16.619706000000001</v>
      </c>
      <c r="U131" s="1">
        <v>0.93766499999999997</v>
      </c>
      <c r="V131" s="1">
        <v>8.1823370000000004</v>
      </c>
      <c r="W131" s="1">
        <v>0.26220500000000002</v>
      </c>
      <c r="X131" s="1">
        <v>0.98006400000000005</v>
      </c>
      <c r="Y131" s="1">
        <v>3.2966859999999998</v>
      </c>
      <c r="Z131" s="1">
        <v>5.9535879999999999</v>
      </c>
      <c r="AA131" s="1">
        <v>6.2310119999999998</v>
      </c>
      <c r="AB131" s="1">
        <v>0.66801699999999997</v>
      </c>
      <c r="AC131" s="1">
        <v>5.1300809999999997</v>
      </c>
      <c r="AD131" s="111">
        <v>0</v>
      </c>
      <c r="AE131" s="1">
        <v>0.19798399999999999</v>
      </c>
      <c r="AF131" s="1">
        <v>0</v>
      </c>
      <c r="AG131" s="1">
        <v>5.7679999999999997E-3</v>
      </c>
      <c r="AH131" s="1">
        <v>0</v>
      </c>
      <c r="AI131" s="1">
        <v>0</v>
      </c>
      <c r="AJ131" s="1">
        <v>0</v>
      </c>
      <c r="AK131" s="1">
        <v>1.2793000000000001E-2</v>
      </c>
      <c r="AL131" s="111">
        <v>0</v>
      </c>
      <c r="AM131" s="1">
        <v>33.901117999999997</v>
      </c>
      <c r="AN131" s="1">
        <v>0</v>
      </c>
      <c r="AO131" s="1">
        <v>4.0663299999999998</v>
      </c>
      <c r="AP131" s="1">
        <v>0</v>
      </c>
      <c r="AQ131" s="1">
        <v>0</v>
      </c>
      <c r="AR131" s="1">
        <v>0</v>
      </c>
      <c r="AS131" s="1">
        <v>0.79493599999999998</v>
      </c>
      <c r="AT131" s="111">
        <f t="shared" si="9"/>
        <v>0</v>
      </c>
      <c r="AU131" s="1">
        <f t="shared" si="10"/>
        <v>34.099101999999995</v>
      </c>
      <c r="AV131" s="1">
        <f t="shared" si="11"/>
        <v>0</v>
      </c>
      <c r="AW131" s="1">
        <f t="shared" si="12"/>
        <v>4.0720979999999996</v>
      </c>
      <c r="AX131" s="1">
        <f t="shared" si="13"/>
        <v>0</v>
      </c>
      <c r="AY131" s="1">
        <f t="shared" si="14"/>
        <v>0</v>
      </c>
      <c r="AZ131" s="1">
        <f t="shared" si="15"/>
        <v>0</v>
      </c>
      <c r="BA131" s="1">
        <f t="shared" si="16"/>
        <v>0.80772900000000003</v>
      </c>
      <c r="BB131" s="111"/>
    </row>
    <row r="132" spans="1:54" x14ac:dyDescent="0.3">
      <c r="A132" s="1">
        <v>126</v>
      </c>
      <c r="B132" s="1" t="s">
        <v>40</v>
      </c>
      <c r="C132" s="1">
        <v>948</v>
      </c>
      <c r="D132" s="1">
        <v>5000</v>
      </c>
      <c r="E132" s="1">
        <v>-13.244797</v>
      </c>
      <c r="F132" s="1">
        <v>-948036.13263699994</v>
      </c>
      <c r="G132" s="1">
        <v>-737790.36781099997</v>
      </c>
      <c r="H132" s="1">
        <v>172.17030199999999</v>
      </c>
      <c r="I132" s="1">
        <v>87.347499999999997</v>
      </c>
      <c r="J132" s="1">
        <v>25.601171000000001</v>
      </c>
      <c r="K132" s="1">
        <v>2.384163</v>
      </c>
      <c r="L132" s="1">
        <v>2.6365500000000002</v>
      </c>
      <c r="M132" s="111">
        <v>100</v>
      </c>
      <c r="N132" s="1">
        <v>60.822595</v>
      </c>
      <c r="O132" s="1">
        <v>0.21476000000000001</v>
      </c>
      <c r="P132" s="1">
        <v>38.962643999999997</v>
      </c>
      <c r="Q132" s="1">
        <v>0</v>
      </c>
      <c r="R132" s="111">
        <v>51.483699000000001</v>
      </c>
      <c r="S132" s="1">
        <v>0.27912399999999998</v>
      </c>
      <c r="T132" s="1">
        <v>16.647563999999999</v>
      </c>
      <c r="U132" s="1">
        <v>0.92904900000000001</v>
      </c>
      <c r="V132" s="1">
        <v>8.1458089999999999</v>
      </c>
      <c r="W132" s="1">
        <v>0.26306000000000002</v>
      </c>
      <c r="X132" s="1">
        <v>0.95163500000000001</v>
      </c>
      <c r="Y132" s="1">
        <v>3.2655319999999999</v>
      </c>
      <c r="Z132" s="1">
        <v>5.9716820000000004</v>
      </c>
      <c r="AA132" s="1">
        <v>6.251309</v>
      </c>
      <c r="AB132" s="1">
        <v>0.66495099999999996</v>
      </c>
      <c r="AC132" s="1">
        <v>5.1465860000000001</v>
      </c>
      <c r="AD132" s="111">
        <v>0</v>
      </c>
      <c r="AE132" s="1">
        <v>0.19775599999999999</v>
      </c>
      <c r="AF132" s="1">
        <v>0</v>
      </c>
      <c r="AG132" s="1">
        <v>4.4539999999999996E-3</v>
      </c>
      <c r="AH132" s="1">
        <v>0</v>
      </c>
      <c r="AI132" s="1">
        <v>0</v>
      </c>
      <c r="AJ132" s="1">
        <v>0</v>
      </c>
      <c r="AK132" s="1">
        <v>1.2551E-2</v>
      </c>
      <c r="AL132" s="111">
        <v>0</v>
      </c>
      <c r="AM132" s="1">
        <v>34.092091000000003</v>
      </c>
      <c r="AN132" s="1">
        <v>0</v>
      </c>
      <c r="AO132" s="1">
        <v>4.0678470000000004</v>
      </c>
      <c r="AP132" s="1">
        <v>0</v>
      </c>
      <c r="AQ132" s="1">
        <v>0</v>
      </c>
      <c r="AR132" s="1">
        <v>0</v>
      </c>
      <c r="AS132" s="1">
        <v>0.80270600000000003</v>
      </c>
      <c r="AT132" s="111">
        <f t="shared" si="9"/>
        <v>0</v>
      </c>
      <c r="AU132" s="1">
        <f t="shared" si="10"/>
        <v>34.289847000000002</v>
      </c>
      <c r="AV132" s="1">
        <f t="shared" si="11"/>
        <v>0</v>
      </c>
      <c r="AW132" s="1">
        <f t="shared" si="12"/>
        <v>4.0723010000000004</v>
      </c>
      <c r="AX132" s="1">
        <f t="shared" si="13"/>
        <v>0</v>
      </c>
      <c r="AY132" s="1">
        <f t="shared" si="14"/>
        <v>0</v>
      </c>
      <c r="AZ132" s="1">
        <f t="shared" si="15"/>
        <v>0</v>
      </c>
      <c r="BA132" s="1">
        <f t="shared" si="16"/>
        <v>0.81525700000000001</v>
      </c>
      <c r="BB132" s="111"/>
    </row>
    <row r="133" spans="1:54" x14ac:dyDescent="0.3">
      <c r="A133" s="1">
        <v>127</v>
      </c>
      <c r="B133" s="1" t="s">
        <v>40</v>
      </c>
      <c r="C133" s="1">
        <v>946</v>
      </c>
      <c r="D133" s="1">
        <v>5000</v>
      </c>
      <c r="E133" s="1">
        <v>-13.295861</v>
      </c>
      <c r="F133" s="1">
        <v>-944936.68931499997</v>
      </c>
      <c r="G133" s="1">
        <v>-735790.47614899999</v>
      </c>
      <c r="H133" s="1">
        <v>171.55084500000001</v>
      </c>
      <c r="I133" s="1">
        <v>87.05256</v>
      </c>
      <c r="J133" s="1">
        <v>25.529910000000001</v>
      </c>
      <c r="K133" s="1">
        <v>2.3830439999999999</v>
      </c>
      <c r="L133" s="1">
        <v>2.6484779999999999</v>
      </c>
      <c r="M133" s="111">
        <v>100</v>
      </c>
      <c r="N133" s="1">
        <v>60.625870999999997</v>
      </c>
      <c r="O133" s="1">
        <v>0.21301600000000001</v>
      </c>
      <c r="P133" s="1">
        <v>39.161113</v>
      </c>
      <c r="Q133" s="1">
        <v>0</v>
      </c>
      <c r="R133" s="111">
        <v>51.514549000000002</v>
      </c>
      <c r="S133" s="1">
        <v>0.27237699999999998</v>
      </c>
      <c r="T133" s="1">
        <v>16.675438</v>
      </c>
      <c r="U133" s="1">
        <v>0.92032099999999994</v>
      </c>
      <c r="V133" s="1">
        <v>8.1081289999999999</v>
      </c>
      <c r="W133" s="1">
        <v>0.26391399999999998</v>
      </c>
      <c r="X133" s="1">
        <v>0.92386800000000002</v>
      </c>
      <c r="Y133" s="1">
        <v>3.2347510000000002</v>
      </c>
      <c r="Z133" s="1">
        <v>5.9897150000000003</v>
      </c>
      <c r="AA133" s="1">
        <v>6.2717850000000004</v>
      </c>
      <c r="AB133" s="1">
        <v>0.66200999999999999</v>
      </c>
      <c r="AC133" s="1">
        <v>5.1631429999999998</v>
      </c>
      <c r="AD133" s="111">
        <v>0</v>
      </c>
      <c r="AE133" s="1">
        <v>0.19748599999999999</v>
      </c>
      <c r="AF133" s="1">
        <v>0</v>
      </c>
      <c r="AG133" s="1">
        <v>3.2139999999999998E-3</v>
      </c>
      <c r="AH133" s="1">
        <v>0</v>
      </c>
      <c r="AI133" s="1">
        <v>0</v>
      </c>
      <c r="AJ133" s="1">
        <v>0</v>
      </c>
      <c r="AK133" s="1">
        <v>1.2316000000000001E-2</v>
      </c>
      <c r="AL133" s="111">
        <v>0</v>
      </c>
      <c r="AM133" s="1">
        <v>34.282832999999997</v>
      </c>
      <c r="AN133" s="1">
        <v>0</v>
      </c>
      <c r="AO133" s="1">
        <v>4.0680459999999998</v>
      </c>
      <c r="AP133" s="1">
        <v>0</v>
      </c>
      <c r="AQ133" s="1">
        <v>0</v>
      </c>
      <c r="AR133" s="1">
        <v>0</v>
      </c>
      <c r="AS133" s="1">
        <v>0.81023400000000001</v>
      </c>
      <c r="AT133" s="111">
        <f t="shared" si="9"/>
        <v>0</v>
      </c>
      <c r="AU133" s="1">
        <f t="shared" si="10"/>
        <v>34.480318999999994</v>
      </c>
      <c r="AV133" s="1">
        <f t="shared" si="11"/>
        <v>0</v>
      </c>
      <c r="AW133" s="1">
        <f t="shared" si="12"/>
        <v>4.0712599999999997</v>
      </c>
      <c r="AX133" s="1">
        <f t="shared" si="13"/>
        <v>0</v>
      </c>
      <c r="AY133" s="1">
        <f t="shared" si="14"/>
        <v>0</v>
      </c>
      <c r="AZ133" s="1">
        <f t="shared" si="15"/>
        <v>0</v>
      </c>
      <c r="BA133" s="1">
        <f t="shared" si="16"/>
        <v>0.82255</v>
      </c>
      <c r="BB133" s="111"/>
    </row>
    <row r="134" spans="1:54" x14ac:dyDescent="0.3">
      <c r="A134" s="1">
        <v>128</v>
      </c>
      <c r="B134" s="1" t="s">
        <v>40</v>
      </c>
      <c r="C134" s="1">
        <v>944</v>
      </c>
      <c r="D134" s="1">
        <v>5000</v>
      </c>
      <c r="E134" s="1">
        <v>-13.347255000000001</v>
      </c>
      <c r="F134" s="1">
        <v>-941871.86521399999</v>
      </c>
      <c r="G134" s="1">
        <v>-733816.16926500003</v>
      </c>
      <c r="H134" s="1">
        <v>170.93677500000001</v>
      </c>
      <c r="I134" s="1">
        <v>86.760881999999995</v>
      </c>
      <c r="J134" s="1">
        <v>25.459378000000001</v>
      </c>
      <c r="K134" s="1">
        <v>2.3819189999999999</v>
      </c>
      <c r="L134" s="1">
        <v>2.66039</v>
      </c>
      <c r="M134" s="111">
        <v>100</v>
      </c>
      <c r="N134" s="1">
        <v>60.430866999999999</v>
      </c>
      <c r="O134" s="1">
        <v>0.21130499999999999</v>
      </c>
      <c r="P134" s="1">
        <v>39.357827999999998</v>
      </c>
      <c r="Q134" s="1">
        <v>0</v>
      </c>
      <c r="R134" s="111">
        <v>51.545158999999998</v>
      </c>
      <c r="S134" s="1">
        <v>0.26579999999999998</v>
      </c>
      <c r="T134" s="1">
        <v>16.703319</v>
      </c>
      <c r="U134" s="1">
        <v>0.91148099999999999</v>
      </c>
      <c r="V134" s="1">
        <v>8.0693280000000005</v>
      </c>
      <c r="W134" s="1">
        <v>0.26476499999999997</v>
      </c>
      <c r="X134" s="1">
        <v>0.89674900000000002</v>
      </c>
      <c r="Y134" s="1">
        <v>3.2043409999999999</v>
      </c>
      <c r="Z134" s="1">
        <v>6.0076890000000001</v>
      </c>
      <c r="AA134" s="1">
        <v>6.2924280000000001</v>
      </c>
      <c r="AB134" s="1">
        <v>0.65919099999999997</v>
      </c>
      <c r="AC134" s="1">
        <v>5.1797500000000003</v>
      </c>
      <c r="AD134" s="111">
        <v>0</v>
      </c>
      <c r="AE134" s="1">
        <v>0.19716800000000001</v>
      </c>
      <c r="AF134" s="1">
        <v>0</v>
      </c>
      <c r="AG134" s="1">
        <v>2.0479999999999999E-3</v>
      </c>
      <c r="AH134" s="1">
        <v>0</v>
      </c>
      <c r="AI134" s="1">
        <v>0</v>
      </c>
      <c r="AJ134" s="1">
        <v>0</v>
      </c>
      <c r="AK134" s="1">
        <v>1.2088E-2</v>
      </c>
      <c r="AL134" s="111">
        <v>0</v>
      </c>
      <c r="AM134" s="1">
        <v>34.473300000000002</v>
      </c>
      <c r="AN134" s="1">
        <v>0</v>
      </c>
      <c r="AO134" s="1">
        <v>4.0670010000000003</v>
      </c>
      <c r="AP134" s="1">
        <v>0</v>
      </c>
      <c r="AQ134" s="1">
        <v>0</v>
      </c>
      <c r="AR134" s="1">
        <v>0</v>
      </c>
      <c r="AS134" s="1">
        <v>0.817527</v>
      </c>
      <c r="AT134" s="111">
        <f t="shared" si="9"/>
        <v>0</v>
      </c>
      <c r="AU134" s="1">
        <f t="shared" si="10"/>
        <v>34.670468</v>
      </c>
      <c r="AV134" s="1">
        <f t="shared" si="11"/>
        <v>0</v>
      </c>
      <c r="AW134" s="1">
        <f t="shared" si="12"/>
        <v>4.0690490000000006</v>
      </c>
      <c r="AX134" s="1">
        <f t="shared" si="13"/>
        <v>0</v>
      </c>
      <c r="AY134" s="1">
        <f t="shared" si="14"/>
        <v>0</v>
      </c>
      <c r="AZ134" s="1">
        <f t="shared" si="15"/>
        <v>0</v>
      </c>
      <c r="BA134" s="1">
        <f t="shared" si="16"/>
        <v>0.82961499999999999</v>
      </c>
      <c r="BB134" s="111"/>
    </row>
    <row r="135" spans="1:54" x14ac:dyDescent="0.3">
      <c r="A135" s="1">
        <v>129</v>
      </c>
      <c r="B135" s="1" t="s">
        <v>40</v>
      </c>
      <c r="C135" s="1">
        <v>942</v>
      </c>
      <c r="D135" s="1">
        <v>5000</v>
      </c>
      <c r="E135" s="1">
        <v>-13.398987999999999</v>
      </c>
      <c r="F135" s="1">
        <v>-938840.89110899996</v>
      </c>
      <c r="G135" s="1">
        <v>-731866.85523400002</v>
      </c>
      <c r="H135" s="1">
        <v>170.32797299999999</v>
      </c>
      <c r="I135" s="1">
        <v>86.472392999999997</v>
      </c>
      <c r="J135" s="1">
        <v>25.389558999999998</v>
      </c>
      <c r="K135" s="1">
        <v>2.380789</v>
      </c>
      <c r="L135" s="1">
        <v>2.672288</v>
      </c>
      <c r="M135" s="111">
        <v>100</v>
      </c>
      <c r="N135" s="1">
        <v>60.237555</v>
      </c>
      <c r="O135" s="1">
        <v>0.209621</v>
      </c>
      <c r="P135" s="1">
        <v>39.552824000000001</v>
      </c>
      <c r="Q135" s="1">
        <v>0</v>
      </c>
      <c r="R135" s="111">
        <v>51.575544000000001</v>
      </c>
      <c r="S135" s="1">
        <v>0.25938800000000001</v>
      </c>
      <c r="T135" s="1">
        <v>16.731196000000001</v>
      </c>
      <c r="U135" s="1">
        <v>0.90253300000000003</v>
      </c>
      <c r="V135" s="1">
        <v>8.029439</v>
      </c>
      <c r="W135" s="1">
        <v>0.26561499999999999</v>
      </c>
      <c r="X135" s="1">
        <v>0.87026499999999996</v>
      </c>
      <c r="Y135" s="1">
        <v>3.1742979999999998</v>
      </c>
      <c r="Z135" s="1">
        <v>6.0256030000000003</v>
      </c>
      <c r="AA135" s="1">
        <v>6.3132279999999996</v>
      </c>
      <c r="AB135" s="1">
        <v>0.65649100000000005</v>
      </c>
      <c r="AC135" s="1">
        <v>5.1963999999999997</v>
      </c>
      <c r="AD135" s="111">
        <v>0</v>
      </c>
      <c r="AE135" s="1">
        <v>0.196798</v>
      </c>
      <c r="AF135" s="1">
        <v>0</v>
      </c>
      <c r="AG135" s="1">
        <v>9.5699999999999995E-4</v>
      </c>
      <c r="AH135" s="1">
        <v>0</v>
      </c>
      <c r="AI135" s="1">
        <v>0</v>
      </c>
      <c r="AJ135" s="1">
        <v>0</v>
      </c>
      <c r="AK135" s="1">
        <v>1.1867000000000001E-2</v>
      </c>
      <c r="AL135" s="111">
        <v>0</v>
      </c>
      <c r="AM135" s="1">
        <v>34.663445000000003</v>
      </c>
      <c r="AN135" s="1">
        <v>0</v>
      </c>
      <c r="AO135" s="1">
        <v>4.0647869999999999</v>
      </c>
      <c r="AP135" s="1">
        <v>0</v>
      </c>
      <c r="AQ135" s="1">
        <v>0</v>
      </c>
      <c r="AR135" s="1">
        <v>0</v>
      </c>
      <c r="AS135" s="1">
        <v>0.82459199999999999</v>
      </c>
      <c r="AT135" s="111">
        <f t="shared" ref="AT135:AT179" si="17">AD135+AL135</f>
        <v>0</v>
      </c>
      <c r="AU135" s="1">
        <f t="shared" ref="AU135:AU179" si="18">AE135+AM135</f>
        <v>34.860243000000004</v>
      </c>
      <c r="AV135" s="1">
        <f t="shared" ref="AV135:AV179" si="19">AF135+AN135</f>
        <v>0</v>
      </c>
      <c r="AW135" s="1">
        <f t="shared" ref="AW135:AW179" si="20">AG135+AO135</f>
        <v>4.0657439999999996</v>
      </c>
      <c r="AX135" s="1">
        <f t="shared" ref="AX135:AX179" si="21">AH135+AP135</f>
        <v>0</v>
      </c>
      <c r="AY135" s="1">
        <f t="shared" ref="AY135:AY179" si="22">AI135+AQ135</f>
        <v>0</v>
      </c>
      <c r="AZ135" s="1">
        <f t="shared" ref="AZ135:AZ179" si="23">AJ135+AR135</f>
        <v>0</v>
      </c>
      <c r="BA135" s="1">
        <f t="shared" ref="BA135:BA179" si="24">AK135+AS135</f>
        <v>0.83645899999999995</v>
      </c>
      <c r="BB135" s="111"/>
    </row>
    <row r="136" spans="1:54" x14ac:dyDescent="0.3">
      <c r="A136" s="1">
        <v>130</v>
      </c>
      <c r="B136" s="1" t="s">
        <v>40</v>
      </c>
      <c r="C136" s="1">
        <v>940</v>
      </c>
      <c r="D136" s="1">
        <v>5000</v>
      </c>
      <c r="E136" s="1">
        <v>-13.451067999999999</v>
      </c>
      <c r="F136" s="1">
        <v>-935843.07306700002</v>
      </c>
      <c r="G136" s="1">
        <v>-729941.99830400001</v>
      </c>
      <c r="H136" s="1">
        <v>169.724333</v>
      </c>
      <c r="I136" s="1">
        <v>86.187031000000005</v>
      </c>
      <c r="J136" s="1">
        <v>25.320437999999999</v>
      </c>
      <c r="K136" s="1">
        <v>2.3796539999999999</v>
      </c>
      <c r="L136" s="1">
        <v>2.6841740000000001</v>
      </c>
      <c r="M136" s="111">
        <v>100</v>
      </c>
      <c r="N136" s="1">
        <v>60.045949</v>
      </c>
      <c r="O136" s="1">
        <v>0.207924</v>
      </c>
      <c r="P136" s="1">
        <v>39.746125999999997</v>
      </c>
      <c r="Q136" s="1">
        <v>0</v>
      </c>
      <c r="R136" s="111">
        <v>51.605719000000001</v>
      </c>
      <c r="S136" s="1">
        <v>0.253139</v>
      </c>
      <c r="T136" s="1">
        <v>16.759046000000001</v>
      </c>
      <c r="U136" s="1">
        <v>0.89348300000000003</v>
      </c>
      <c r="V136" s="1">
        <v>7.9885339999999996</v>
      </c>
      <c r="W136" s="1">
        <v>0.26646300000000001</v>
      </c>
      <c r="X136" s="1">
        <v>0.84439600000000004</v>
      </c>
      <c r="Y136" s="1">
        <v>3.1446190000000001</v>
      </c>
      <c r="Z136" s="1">
        <v>6.0434539999999997</v>
      </c>
      <c r="AA136" s="1">
        <v>6.3341580000000004</v>
      </c>
      <c r="AB136" s="1">
        <v>0.65390599999999999</v>
      </c>
      <c r="AC136" s="1">
        <v>5.2130840000000003</v>
      </c>
      <c r="AD136" s="111">
        <v>0</v>
      </c>
      <c r="AE136" s="1">
        <v>0.196272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1.1653E-2</v>
      </c>
      <c r="AL136" s="111">
        <v>0</v>
      </c>
      <c r="AM136" s="1">
        <v>34.853214000000001</v>
      </c>
      <c r="AN136" s="1">
        <v>0</v>
      </c>
      <c r="AO136" s="1">
        <v>4.061477</v>
      </c>
      <c r="AP136" s="1">
        <v>0</v>
      </c>
      <c r="AQ136" s="1">
        <v>0</v>
      </c>
      <c r="AR136" s="1">
        <v>0</v>
      </c>
      <c r="AS136" s="1">
        <v>0.83143500000000004</v>
      </c>
      <c r="AT136" s="111">
        <f t="shared" si="17"/>
        <v>0</v>
      </c>
      <c r="AU136" s="1">
        <f t="shared" si="18"/>
        <v>35.049486000000002</v>
      </c>
      <c r="AV136" s="1">
        <f t="shared" si="19"/>
        <v>0</v>
      </c>
      <c r="AW136" s="1">
        <f t="shared" si="20"/>
        <v>4.061477</v>
      </c>
      <c r="AX136" s="1">
        <f t="shared" si="21"/>
        <v>0</v>
      </c>
      <c r="AY136" s="1">
        <f t="shared" si="22"/>
        <v>0</v>
      </c>
      <c r="AZ136" s="1">
        <f t="shared" si="23"/>
        <v>0</v>
      </c>
      <c r="BA136" s="1">
        <f t="shared" si="24"/>
        <v>0.84308800000000006</v>
      </c>
      <c r="BB136" s="111"/>
    </row>
    <row r="137" spans="1:54" x14ac:dyDescent="0.3">
      <c r="A137" s="1">
        <v>131</v>
      </c>
      <c r="B137" s="1" t="s">
        <v>40</v>
      </c>
      <c r="C137" s="1">
        <v>938</v>
      </c>
      <c r="D137" s="1">
        <v>5000</v>
      </c>
      <c r="E137" s="1">
        <v>-13.503349999999999</v>
      </c>
      <c r="F137" s="1">
        <v>-932810.17666700005</v>
      </c>
      <c r="G137" s="1">
        <v>-727985.47548300005</v>
      </c>
      <c r="H137" s="1">
        <v>169.115883</v>
      </c>
      <c r="I137" s="1">
        <v>85.899728999999994</v>
      </c>
      <c r="J137" s="1">
        <v>25.250596000000002</v>
      </c>
      <c r="K137" s="1">
        <v>2.378479</v>
      </c>
      <c r="L137" s="1">
        <v>2.6960630000000001</v>
      </c>
      <c r="M137" s="111">
        <v>100</v>
      </c>
      <c r="N137" s="1">
        <v>59.859127999999998</v>
      </c>
      <c r="O137" s="1">
        <v>0.198878</v>
      </c>
      <c r="P137" s="1">
        <v>39.941994000000001</v>
      </c>
      <c r="Q137" s="1">
        <v>0</v>
      </c>
      <c r="R137" s="111">
        <v>51.635874000000001</v>
      </c>
      <c r="S137" s="1">
        <v>0.247063</v>
      </c>
      <c r="T137" s="1">
        <v>16.785838999999999</v>
      </c>
      <c r="U137" s="1">
        <v>0.88467099999999999</v>
      </c>
      <c r="V137" s="1">
        <v>7.9499180000000003</v>
      </c>
      <c r="W137" s="1">
        <v>0.26729399999999998</v>
      </c>
      <c r="X137" s="1">
        <v>0.81858799999999998</v>
      </c>
      <c r="Y137" s="1">
        <v>3.115421</v>
      </c>
      <c r="Z137" s="1">
        <v>6.0609529999999996</v>
      </c>
      <c r="AA137" s="1">
        <v>6.3539269999999997</v>
      </c>
      <c r="AB137" s="1">
        <v>0.65129599999999999</v>
      </c>
      <c r="AC137" s="1">
        <v>5.229158</v>
      </c>
      <c r="AD137" s="111">
        <v>0</v>
      </c>
      <c r="AE137" s="1">
        <v>0.18728800000000001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1.159E-2</v>
      </c>
      <c r="AL137" s="111">
        <v>0</v>
      </c>
      <c r="AM137" s="1">
        <v>35.042453000000002</v>
      </c>
      <c r="AN137" s="1">
        <v>0</v>
      </c>
      <c r="AO137" s="1">
        <v>4.061477</v>
      </c>
      <c r="AP137" s="1">
        <v>0</v>
      </c>
      <c r="AQ137" s="1">
        <v>0</v>
      </c>
      <c r="AR137" s="1">
        <v>0</v>
      </c>
      <c r="AS137" s="1">
        <v>0.83806499999999995</v>
      </c>
      <c r="AT137" s="111">
        <f t="shared" si="17"/>
        <v>0</v>
      </c>
      <c r="AU137" s="1">
        <f t="shared" si="18"/>
        <v>35.229741000000004</v>
      </c>
      <c r="AV137" s="1">
        <f t="shared" si="19"/>
        <v>0</v>
      </c>
      <c r="AW137" s="1">
        <f t="shared" si="20"/>
        <v>4.061477</v>
      </c>
      <c r="AX137" s="1">
        <f t="shared" si="21"/>
        <v>0</v>
      </c>
      <c r="AY137" s="1">
        <f t="shared" si="22"/>
        <v>0</v>
      </c>
      <c r="AZ137" s="1">
        <f t="shared" si="23"/>
        <v>0</v>
      </c>
      <c r="BA137" s="1">
        <f t="shared" si="24"/>
        <v>0.84965499999999994</v>
      </c>
      <c r="BB137" s="111"/>
    </row>
    <row r="138" spans="1:54" x14ac:dyDescent="0.3">
      <c r="A138" s="1">
        <v>132</v>
      </c>
      <c r="B138" s="1" t="s">
        <v>40</v>
      </c>
      <c r="C138" s="1">
        <v>936</v>
      </c>
      <c r="D138" s="1">
        <v>5000</v>
      </c>
      <c r="E138" s="1">
        <v>-13.555960000000001</v>
      </c>
      <c r="F138" s="1">
        <v>-929903.58155</v>
      </c>
      <c r="G138" s="1">
        <v>-726128.06413199997</v>
      </c>
      <c r="H138" s="1">
        <v>168.527906</v>
      </c>
      <c r="I138" s="1">
        <v>85.623571999999996</v>
      </c>
      <c r="J138" s="1">
        <v>25.183453</v>
      </c>
      <c r="K138" s="1">
        <v>2.377402</v>
      </c>
      <c r="L138" s="1">
        <v>2.7081040000000001</v>
      </c>
      <c r="M138" s="111">
        <v>100</v>
      </c>
      <c r="N138" s="1">
        <v>59.674458000000001</v>
      </c>
      <c r="O138" s="1">
        <v>0.19673199999999999</v>
      </c>
      <c r="P138" s="1">
        <v>40.128810000000001</v>
      </c>
      <c r="Q138" s="1">
        <v>0</v>
      </c>
      <c r="R138" s="111">
        <v>51.665869000000001</v>
      </c>
      <c r="S138" s="1">
        <v>0.241143</v>
      </c>
      <c r="T138" s="1">
        <v>16.812418000000001</v>
      </c>
      <c r="U138" s="1">
        <v>0.87581900000000001</v>
      </c>
      <c r="V138" s="1">
        <v>7.9108939999999999</v>
      </c>
      <c r="W138" s="1">
        <v>0.268121</v>
      </c>
      <c r="X138" s="1">
        <v>0.79328600000000005</v>
      </c>
      <c r="Y138" s="1">
        <v>3.0865990000000001</v>
      </c>
      <c r="Z138" s="1">
        <v>6.0783389999999997</v>
      </c>
      <c r="AA138" s="1">
        <v>6.3735900000000001</v>
      </c>
      <c r="AB138" s="1">
        <v>0.64877499999999999</v>
      </c>
      <c r="AC138" s="1">
        <v>5.2451480000000004</v>
      </c>
      <c r="AD138" s="111">
        <v>0</v>
      </c>
      <c r="AE138" s="1">
        <v>0.18532100000000001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1.1410999999999999E-2</v>
      </c>
      <c r="AL138" s="111">
        <v>0</v>
      </c>
      <c r="AM138" s="1">
        <v>35.222701000000001</v>
      </c>
      <c r="AN138" s="1">
        <v>0</v>
      </c>
      <c r="AO138" s="1">
        <v>4.061477</v>
      </c>
      <c r="AP138" s="1">
        <v>0</v>
      </c>
      <c r="AQ138" s="1">
        <v>0</v>
      </c>
      <c r="AR138" s="1">
        <v>0</v>
      </c>
      <c r="AS138" s="1">
        <v>0.84463200000000005</v>
      </c>
      <c r="AT138" s="111">
        <f t="shared" si="17"/>
        <v>0</v>
      </c>
      <c r="AU138" s="1">
        <f t="shared" si="18"/>
        <v>35.408022000000003</v>
      </c>
      <c r="AV138" s="1">
        <f t="shared" si="19"/>
        <v>0</v>
      </c>
      <c r="AW138" s="1">
        <f t="shared" si="20"/>
        <v>4.061477</v>
      </c>
      <c r="AX138" s="1">
        <f t="shared" si="21"/>
        <v>0</v>
      </c>
      <c r="AY138" s="1">
        <f t="shared" si="22"/>
        <v>0</v>
      </c>
      <c r="AZ138" s="1">
        <f t="shared" si="23"/>
        <v>0</v>
      </c>
      <c r="BA138" s="1">
        <f t="shared" si="24"/>
        <v>0.856043</v>
      </c>
      <c r="BB138" s="111"/>
    </row>
    <row r="139" spans="1:54" x14ac:dyDescent="0.3">
      <c r="A139" s="1">
        <v>133</v>
      </c>
      <c r="B139" s="1" t="s">
        <v>40</v>
      </c>
      <c r="C139" s="1">
        <v>934</v>
      </c>
      <c r="D139" s="1">
        <v>5000</v>
      </c>
      <c r="E139" s="1">
        <v>-13.608905</v>
      </c>
      <c r="F139" s="1">
        <v>-927032.70461999997</v>
      </c>
      <c r="G139" s="1">
        <v>-724297.01199799997</v>
      </c>
      <c r="H139" s="1">
        <v>167.94573399999999</v>
      </c>
      <c r="I139" s="1">
        <v>85.350871999999995</v>
      </c>
      <c r="J139" s="1">
        <v>25.117063999999999</v>
      </c>
      <c r="K139" s="1">
        <v>2.3763339999999999</v>
      </c>
      <c r="L139" s="1">
        <v>2.720164</v>
      </c>
      <c r="M139" s="111">
        <v>100</v>
      </c>
      <c r="N139" s="1">
        <v>59.491886000000001</v>
      </c>
      <c r="O139" s="1">
        <v>0.19463800000000001</v>
      </c>
      <c r="P139" s="1">
        <v>40.313474999999997</v>
      </c>
      <c r="Q139" s="1">
        <v>0</v>
      </c>
      <c r="R139" s="111">
        <v>51.695711000000003</v>
      </c>
      <c r="S139" s="1">
        <v>0.235374</v>
      </c>
      <c r="T139" s="1">
        <v>16.838787</v>
      </c>
      <c r="U139" s="1">
        <v>0.86692599999999997</v>
      </c>
      <c r="V139" s="1">
        <v>7.8714649999999997</v>
      </c>
      <c r="W139" s="1">
        <v>0.26894400000000002</v>
      </c>
      <c r="X139" s="1">
        <v>0.76848300000000003</v>
      </c>
      <c r="Y139" s="1">
        <v>3.0581480000000001</v>
      </c>
      <c r="Z139" s="1">
        <v>6.0956159999999997</v>
      </c>
      <c r="AA139" s="1">
        <v>6.3931490000000002</v>
      </c>
      <c r="AB139" s="1">
        <v>0.64634000000000003</v>
      </c>
      <c r="AC139" s="1">
        <v>5.2610570000000001</v>
      </c>
      <c r="AD139" s="111">
        <v>0</v>
      </c>
      <c r="AE139" s="1">
        <v>0.18340400000000001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1.1235E-2</v>
      </c>
      <c r="AL139" s="111">
        <v>0</v>
      </c>
      <c r="AM139" s="1">
        <v>35.400979</v>
      </c>
      <c r="AN139" s="1">
        <v>0</v>
      </c>
      <c r="AO139" s="1">
        <v>4.061477</v>
      </c>
      <c r="AP139" s="1">
        <v>0</v>
      </c>
      <c r="AQ139" s="1">
        <v>0</v>
      </c>
      <c r="AR139" s="1">
        <v>0</v>
      </c>
      <c r="AS139" s="1">
        <v>0.85102</v>
      </c>
      <c r="AT139" s="111">
        <f t="shared" si="17"/>
        <v>0</v>
      </c>
      <c r="AU139" s="1">
        <f t="shared" si="18"/>
        <v>35.584383000000003</v>
      </c>
      <c r="AV139" s="1">
        <f t="shared" si="19"/>
        <v>0</v>
      </c>
      <c r="AW139" s="1">
        <f t="shared" si="20"/>
        <v>4.061477</v>
      </c>
      <c r="AX139" s="1">
        <f t="shared" si="21"/>
        <v>0</v>
      </c>
      <c r="AY139" s="1">
        <f t="shared" si="22"/>
        <v>0</v>
      </c>
      <c r="AZ139" s="1">
        <f t="shared" si="23"/>
        <v>0</v>
      </c>
      <c r="BA139" s="1">
        <f t="shared" si="24"/>
        <v>0.86225499999999999</v>
      </c>
      <c r="BB139" s="111"/>
    </row>
    <row r="140" spans="1:54" x14ac:dyDescent="0.3">
      <c r="A140" s="1">
        <v>134</v>
      </c>
      <c r="B140" s="1" t="s">
        <v>40</v>
      </c>
      <c r="C140" s="1">
        <v>932</v>
      </c>
      <c r="D140" s="1">
        <v>5000</v>
      </c>
      <c r="E140" s="1">
        <v>-13.662194</v>
      </c>
      <c r="F140" s="1">
        <v>-924196.73094200005</v>
      </c>
      <c r="G140" s="1">
        <v>-722491.70576000004</v>
      </c>
      <c r="H140" s="1">
        <v>167.36922799999999</v>
      </c>
      <c r="I140" s="1">
        <v>85.081547</v>
      </c>
      <c r="J140" s="1">
        <v>25.051411999999999</v>
      </c>
      <c r="K140" s="1">
        <v>2.3752740000000001</v>
      </c>
      <c r="L140" s="1">
        <v>2.7322449999999998</v>
      </c>
      <c r="M140" s="111">
        <v>100</v>
      </c>
      <c r="N140" s="1">
        <v>59.311363999999998</v>
      </c>
      <c r="O140" s="1">
        <v>0.19259499999999999</v>
      </c>
      <c r="P140" s="1">
        <v>40.496042000000003</v>
      </c>
      <c r="Q140" s="1">
        <v>0</v>
      </c>
      <c r="R140" s="111">
        <v>51.725406999999997</v>
      </c>
      <c r="S140" s="1">
        <v>0.22975300000000001</v>
      </c>
      <c r="T140" s="1">
        <v>16.864947000000001</v>
      </c>
      <c r="U140" s="1">
        <v>0.85799099999999995</v>
      </c>
      <c r="V140" s="1">
        <v>7.8316290000000004</v>
      </c>
      <c r="W140" s="1">
        <v>0.26976299999999998</v>
      </c>
      <c r="X140" s="1">
        <v>0.74417500000000003</v>
      </c>
      <c r="Y140" s="1">
        <v>3.0300639999999999</v>
      </c>
      <c r="Z140" s="1">
        <v>6.1127849999999997</v>
      </c>
      <c r="AA140" s="1">
        <v>6.4126079999999996</v>
      </c>
      <c r="AB140" s="1">
        <v>0.64399099999999998</v>
      </c>
      <c r="AC140" s="1">
        <v>5.2768870000000003</v>
      </c>
      <c r="AD140" s="111">
        <v>0</v>
      </c>
      <c r="AE140" s="1">
        <v>0.181532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1.1062000000000001E-2</v>
      </c>
      <c r="AL140" s="111">
        <v>0</v>
      </c>
      <c r="AM140" s="1">
        <v>35.577334</v>
      </c>
      <c r="AN140" s="1">
        <v>0</v>
      </c>
      <c r="AO140" s="1">
        <v>4.061477</v>
      </c>
      <c r="AP140" s="1">
        <v>0</v>
      </c>
      <c r="AQ140" s="1">
        <v>0</v>
      </c>
      <c r="AR140" s="1">
        <v>0</v>
      </c>
      <c r="AS140" s="1">
        <v>0.85723199999999999</v>
      </c>
      <c r="AT140" s="111">
        <f t="shared" si="17"/>
        <v>0</v>
      </c>
      <c r="AU140" s="1">
        <f t="shared" si="18"/>
        <v>35.758865999999998</v>
      </c>
      <c r="AV140" s="1">
        <f t="shared" si="19"/>
        <v>0</v>
      </c>
      <c r="AW140" s="1">
        <f t="shared" si="20"/>
        <v>4.061477</v>
      </c>
      <c r="AX140" s="1">
        <f t="shared" si="21"/>
        <v>0</v>
      </c>
      <c r="AY140" s="1">
        <f t="shared" si="22"/>
        <v>0</v>
      </c>
      <c r="AZ140" s="1">
        <f t="shared" si="23"/>
        <v>0</v>
      </c>
      <c r="BA140" s="1">
        <f t="shared" si="24"/>
        <v>0.86829400000000001</v>
      </c>
      <c r="BB140" s="111"/>
    </row>
    <row r="141" spans="1:54" x14ac:dyDescent="0.3">
      <c r="A141" s="1">
        <v>135</v>
      </c>
      <c r="B141" s="1" t="s">
        <v>40</v>
      </c>
      <c r="C141" s="1">
        <v>930</v>
      </c>
      <c r="D141" s="1">
        <v>5000</v>
      </c>
      <c r="E141" s="1">
        <v>-13.715833</v>
      </c>
      <c r="F141" s="1">
        <v>-921394.87818799994</v>
      </c>
      <c r="G141" s="1">
        <v>-720711.55674899998</v>
      </c>
      <c r="H141" s="1">
        <v>166.79825600000001</v>
      </c>
      <c r="I141" s="1">
        <v>84.815520000000006</v>
      </c>
      <c r="J141" s="1">
        <v>24.986481000000001</v>
      </c>
      <c r="K141" s="1">
        <v>2.3742220000000001</v>
      </c>
      <c r="L141" s="1">
        <v>2.7443460000000002</v>
      </c>
      <c r="M141" s="111">
        <v>100</v>
      </c>
      <c r="N141" s="1">
        <v>59.132841999999997</v>
      </c>
      <c r="O141" s="1">
        <v>0.19059799999999999</v>
      </c>
      <c r="P141" s="1">
        <v>40.676558999999997</v>
      </c>
      <c r="Q141" s="1">
        <v>0</v>
      </c>
      <c r="R141" s="111">
        <v>51.754964000000001</v>
      </c>
      <c r="S141" s="1">
        <v>0.224274</v>
      </c>
      <c r="T141" s="1">
        <v>16.890899000000001</v>
      </c>
      <c r="U141" s="1">
        <v>0.84901499999999996</v>
      </c>
      <c r="V141" s="1">
        <v>7.7913889999999997</v>
      </c>
      <c r="W141" s="1">
        <v>0.27057700000000001</v>
      </c>
      <c r="X141" s="1">
        <v>0.72035700000000003</v>
      </c>
      <c r="Y141" s="1">
        <v>3.0023409999999999</v>
      </c>
      <c r="Z141" s="1">
        <v>6.129848</v>
      </c>
      <c r="AA141" s="1">
        <v>6.4319670000000002</v>
      </c>
      <c r="AB141" s="1">
        <v>0.64172799999999997</v>
      </c>
      <c r="AC141" s="1">
        <v>5.2926399999999996</v>
      </c>
      <c r="AD141" s="111">
        <v>0</v>
      </c>
      <c r="AE141" s="1">
        <v>0.179705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1.0893E-2</v>
      </c>
      <c r="AL141" s="111">
        <v>0</v>
      </c>
      <c r="AM141" s="1">
        <v>35.751812000000001</v>
      </c>
      <c r="AN141" s="1">
        <v>0</v>
      </c>
      <c r="AO141" s="1">
        <v>4.061477</v>
      </c>
      <c r="AP141" s="1">
        <v>0</v>
      </c>
      <c r="AQ141" s="1">
        <v>0</v>
      </c>
      <c r="AR141" s="1">
        <v>0</v>
      </c>
      <c r="AS141" s="1">
        <v>0.86327100000000001</v>
      </c>
      <c r="AT141" s="111">
        <f t="shared" si="17"/>
        <v>0</v>
      </c>
      <c r="AU141" s="1">
        <f t="shared" si="18"/>
        <v>35.931516999999999</v>
      </c>
      <c r="AV141" s="1">
        <f t="shared" si="19"/>
        <v>0</v>
      </c>
      <c r="AW141" s="1">
        <f t="shared" si="20"/>
        <v>4.061477</v>
      </c>
      <c r="AX141" s="1">
        <f t="shared" si="21"/>
        <v>0</v>
      </c>
      <c r="AY141" s="1">
        <f t="shared" si="22"/>
        <v>0</v>
      </c>
      <c r="AZ141" s="1">
        <f t="shared" si="23"/>
        <v>0</v>
      </c>
      <c r="BA141" s="1">
        <f t="shared" si="24"/>
        <v>0.87416400000000005</v>
      </c>
      <c r="BB141" s="111"/>
    </row>
    <row r="142" spans="1:54" x14ac:dyDescent="0.3">
      <c r="A142" s="1">
        <v>136</v>
      </c>
      <c r="B142" s="1" t="s">
        <v>40</v>
      </c>
      <c r="C142" s="1">
        <v>928</v>
      </c>
      <c r="D142" s="1">
        <v>5000</v>
      </c>
      <c r="E142" s="1">
        <v>-13.769831</v>
      </c>
      <c r="F142" s="1">
        <v>-918626.39561100001</v>
      </c>
      <c r="G142" s="1">
        <v>-718956.00017100002</v>
      </c>
      <c r="H142" s="1">
        <v>166.23268999999999</v>
      </c>
      <c r="I142" s="1">
        <v>84.552716000000004</v>
      </c>
      <c r="J142" s="1">
        <v>24.922253999999999</v>
      </c>
      <c r="K142" s="1">
        <v>2.3731770000000001</v>
      </c>
      <c r="L142" s="1">
        <v>2.7564669999999998</v>
      </c>
      <c r="M142" s="111">
        <v>100</v>
      </c>
      <c r="N142" s="1">
        <v>58.956277</v>
      </c>
      <c r="O142" s="1">
        <v>0.18864800000000001</v>
      </c>
      <c r="P142" s="1">
        <v>40.855075999999997</v>
      </c>
      <c r="Q142" s="1">
        <v>0</v>
      </c>
      <c r="R142" s="111">
        <v>51.784387000000002</v>
      </c>
      <c r="S142" s="1">
        <v>0.21893499999999999</v>
      </c>
      <c r="T142" s="1">
        <v>16.916644999999999</v>
      </c>
      <c r="U142" s="1">
        <v>0.83999800000000002</v>
      </c>
      <c r="V142" s="1">
        <v>7.7507440000000001</v>
      </c>
      <c r="W142" s="1">
        <v>0.27138800000000002</v>
      </c>
      <c r="X142" s="1">
        <v>0.69702299999999995</v>
      </c>
      <c r="Y142" s="1">
        <v>2.9749750000000001</v>
      </c>
      <c r="Z142" s="1">
        <v>6.146808</v>
      </c>
      <c r="AA142" s="1">
        <v>6.4512299999999998</v>
      </c>
      <c r="AB142" s="1">
        <v>0.63954999999999995</v>
      </c>
      <c r="AC142" s="1">
        <v>5.3083169999999997</v>
      </c>
      <c r="AD142" s="111">
        <v>0</v>
      </c>
      <c r="AE142" s="1">
        <v>0.177921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1.0727E-2</v>
      </c>
      <c r="AL142" s="111">
        <v>0</v>
      </c>
      <c r="AM142" s="1">
        <v>35.924458000000001</v>
      </c>
      <c r="AN142" s="1">
        <v>0</v>
      </c>
      <c r="AO142" s="1">
        <v>4.061477</v>
      </c>
      <c r="AP142" s="1">
        <v>0</v>
      </c>
      <c r="AQ142" s="1">
        <v>0</v>
      </c>
      <c r="AR142" s="1">
        <v>0</v>
      </c>
      <c r="AS142" s="1">
        <v>0.86914000000000002</v>
      </c>
      <c r="AT142" s="111">
        <f t="shared" si="17"/>
        <v>0</v>
      </c>
      <c r="AU142" s="1">
        <f t="shared" si="18"/>
        <v>36.102378999999999</v>
      </c>
      <c r="AV142" s="1">
        <f t="shared" si="19"/>
        <v>0</v>
      </c>
      <c r="AW142" s="1">
        <f t="shared" si="20"/>
        <v>4.061477</v>
      </c>
      <c r="AX142" s="1">
        <f t="shared" si="21"/>
        <v>0</v>
      </c>
      <c r="AY142" s="1">
        <f t="shared" si="22"/>
        <v>0</v>
      </c>
      <c r="AZ142" s="1">
        <f t="shared" si="23"/>
        <v>0</v>
      </c>
      <c r="BA142" s="1">
        <f t="shared" si="24"/>
        <v>0.87986700000000007</v>
      </c>
      <c r="BB142" s="111"/>
    </row>
    <row r="143" spans="1:54" x14ac:dyDescent="0.3">
      <c r="A143" s="1">
        <v>137</v>
      </c>
      <c r="B143" s="1" t="s">
        <v>40</v>
      </c>
      <c r="C143" s="1">
        <v>926</v>
      </c>
      <c r="D143" s="1">
        <v>5000</v>
      </c>
      <c r="E143" s="1">
        <v>-13.824195</v>
      </c>
      <c r="F143" s="1">
        <v>-915890.56303199998</v>
      </c>
      <c r="G143" s="1">
        <v>-717224.49435000005</v>
      </c>
      <c r="H143" s="1">
        <v>165.67240899999999</v>
      </c>
      <c r="I143" s="1">
        <v>84.293063000000004</v>
      </c>
      <c r="J143" s="1">
        <v>24.858716000000001</v>
      </c>
      <c r="K143" s="1">
        <v>2.3721399999999999</v>
      </c>
      <c r="L143" s="1">
        <v>2.7686099999999998</v>
      </c>
      <c r="M143" s="111">
        <v>100</v>
      </c>
      <c r="N143" s="1">
        <v>58.781624000000001</v>
      </c>
      <c r="O143" s="1">
        <v>0.18674099999999999</v>
      </c>
      <c r="P143" s="1">
        <v>41.031635999999999</v>
      </c>
      <c r="Q143" s="1">
        <v>0</v>
      </c>
      <c r="R143" s="111">
        <v>51.813681000000003</v>
      </c>
      <c r="S143" s="1">
        <v>0.21373200000000001</v>
      </c>
      <c r="T143" s="1">
        <v>16.942187000000001</v>
      </c>
      <c r="U143" s="1">
        <v>0.83093799999999995</v>
      </c>
      <c r="V143" s="1">
        <v>7.7096970000000002</v>
      </c>
      <c r="W143" s="1">
        <v>0.27219399999999999</v>
      </c>
      <c r="X143" s="1">
        <v>0.67416799999999999</v>
      </c>
      <c r="Y143" s="1">
        <v>2.947962</v>
      </c>
      <c r="Z143" s="1">
        <v>6.1636660000000001</v>
      </c>
      <c r="AA143" s="1">
        <v>6.4703980000000003</v>
      </c>
      <c r="AB143" s="1">
        <v>0.63745499999999999</v>
      </c>
      <c r="AC143" s="1">
        <v>5.3239210000000003</v>
      </c>
      <c r="AD143" s="111">
        <v>0</v>
      </c>
      <c r="AE143" s="1">
        <v>0.176177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1.0562999999999999E-2</v>
      </c>
      <c r="AL143" s="111">
        <v>0</v>
      </c>
      <c r="AM143" s="1">
        <v>36.095315999999997</v>
      </c>
      <c r="AN143" s="1">
        <v>0</v>
      </c>
      <c r="AO143" s="1">
        <v>4.061477</v>
      </c>
      <c r="AP143" s="1">
        <v>0</v>
      </c>
      <c r="AQ143" s="1">
        <v>0</v>
      </c>
      <c r="AR143" s="1">
        <v>0</v>
      </c>
      <c r="AS143" s="1">
        <v>0.87484399999999996</v>
      </c>
      <c r="AT143" s="111">
        <f t="shared" si="17"/>
        <v>0</v>
      </c>
      <c r="AU143" s="1">
        <f t="shared" si="18"/>
        <v>36.271493</v>
      </c>
      <c r="AV143" s="1">
        <f t="shared" si="19"/>
        <v>0</v>
      </c>
      <c r="AW143" s="1">
        <f t="shared" si="20"/>
        <v>4.061477</v>
      </c>
      <c r="AX143" s="1">
        <f t="shared" si="21"/>
        <v>0</v>
      </c>
      <c r="AY143" s="1">
        <f t="shared" si="22"/>
        <v>0</v>
      </c>
      <c r="AZ143" s="1">
        <f t="shared" si="23"/>
        <v>0</v>
      </c>
      <c r="BA143" s="1">
        <f t="shared" si="24"/>
        <v>0.88540699999999994</v>
      </c>
      <c r="BB143" s="111"/>
    </row>
    <row r="144" spans="1:54" x14ac:dyDescent="0.3">
      <c r="A144" s="1">
        <v>138</v>
      </c>
      <c r="B144" s="1" t="s">
        <v>40</v>
      </c>
      <c r="C144" s="1">
        <v>924</v>
      </c>
      <c r="D144" s="1">
        <v>5000</v>
      </c>
      <c r="E144" s="1">
        <v>-13.859805</v>
      </c>
      <c r="F144" s="1">
        <v>-913186.69690400001</v>
      </c>
      <c r="G144" s="1">
        <v>-715527.18788300001</v>
      </c>
      <c r="H144" s="1">
        <v>165.10839000000001</v>
      </c>
      <c r="I144" s="1">
        <v>84.032736</v>
      </c>
      <c r="J144" s="1">
        <v>24.795556000000001</v>
      </c>
      <c r="K144" s="1">
        <v>2.3711389999999999</v>
      </c>
      <c r="L144" s="1">
        <v>2.7823229999999999</v>
      </c>
      <c r="M144" s="111">
        <v>100</v>
      </c>
      <c r="N144" s="1">
        <v>58.596452999999997</v>
      </c>
      <c r="O144" s="1">
        <v>0.19726299999999999</v>
      </c>
      <c r="P144" s="1">
        <v>41.206283999999997</v>
      </c>
      <c r="Q144" s="1">
        <v>0</v>
      </c>
      <c r="R144" s="111">
        <v>51.853267000000002</v>
      </c>
      <c r="S144" s="1">
        <v>0.21007700000000001</v>
      </c>
      <c r="T144" s="1">
        <v>16.951364000000002</v>
      </c>
      <c r="U144" s="1">
        <v>0.82960599999999995</v>
      </c>
      <c r="V144" s="1">
        <v>7.6767209999999997</v>
      </c>
      <c r="W144" s="1">
        <v>0.27305400000000002</v>
      </c>
      <c r="X144" s="1">
        <v>0.64911700000000006</v>
      </c>
      <c r="Y144" s="1">
        <v>2.917484</v>
      </c>
      <c r="Z144" s="1">
        <v>6.1759490000000001</v>
      </c>
      <c r="AA144" s="1">
        <v>6.4908450000000002</v>
      </c>
      <c r="AB144" s="1">
        <v>0.63590400000000002</v>
      </c>
      <c r="AC144" s="1">
        <v>5.3366110000000004</v>
      </c>
      <c r="AD144" s="111">
        <v>0</v>
      </c>
      <c r="AE144" s="1">
        <v>7.0901000000000006E-2</v>
      </c>
      <c r="AF144" s="1">
        <v>0.116409</v>
      </c>
      <c r="AG144" s="1">
        <v>0</v>
      </c>
      <c r="AH144" s="1">
        <v>0</v>
      </c>
      <c r="AI144" s="1">
        <v>0</v>
      </c>
      <c r="AJ144" s="1">
        <v>0</v>
      </c>
      <c r="AK144" s="1">
        <v>9.953E-3</v>
      </c>
      <c r="AL144" s="111">
        <v>0</v>
      </c>
      <c r="AM144" s="1">
        <v>36.264423999999998</v>
      </c>
      <c r="AN144" s="1">
        <v>0</v>
      </c>
      <c r="AO144" s="1">
        <v>4.061477</v>
      </c>
      <c r="AP144" s="1">
        <v>0</v>
      </c>
      <c r="AQ144" s="1">
        <v>0</v>
      </c>
      <c r="AR144" s="1">
        <v>0</v>
      </c>
      <c r="AS144" s="1">
        <v>0.88038400000000006</v>
      </c>
      <c r="AT144" s="111">
        <f t="shared" si="17"/>
        <v>0</v>
      </c>
      <c r="AU144" s="1">
        <f t="shared" si="18"/>
        <v>36.335324999999997</v>
      </c>
      <c r="AV144" s="1">
        <f t="shared" si="19"/>
        <v>0.116409</v>
      </c>
      <c r="AW144" s="1">
        <f t="shared" si="20"/>
        <v>4.061477</v>
      </c>
      <c r="AX144" s="1">
        <f t="shared" si="21"/>
        <v>0</v>
      </c>
      <c r="AY144" s="1">
        <f t="shared" si="22"/>
        <v>0</v>
      </c>
      <c r="AZ144" s="1">
        <f t="shared" si="23"/>
        <v>0</v>
      </c>
      <c r="BA144" s="1">
        <f t="shared" si="24"/>
        <v>0.89033700000000005</v>
      </c>
      <c r="BB144" s="111"/>
    </row>
    <row r="145" spans="1:54" x14ac:dyDescent="0.3">
      <c r="A145" s="1">
        <v>139</v>
      </c>
      <c r="B145" s="1" t="s">
        <v>40</v>
      </c>
      <c r="C145" s="1">
        <v>922</v>
      </c>
      <c r="D145" s="1">
        <v>5000</v>
      </c>
      <c r="E145" s="1">
        <v>-13.893528</v>
      </c>
      <c r="F145" s="1">
        <v>-910300.86876500002</v>
      </c>
      <c r="G145" s="1">
        <v>-713676.19192500005</v>
      </c>
      <c r="H145" s="1">
        <v>164.51882800000001</v>
      </c>
      <c r="I145" s="1">
        <v>83.758297999999996</v>
      </c>
      <c r="J145" s="1">
        <v>24.728045000000002</v>
      </c>
      <c r="K145" s="1">
        <v>2.3703940000000001</v>
      </c>
      <c r="L145" s="1">
        <v>2.7959239999999999</v>
      </c>
      <c r="M145" s="111">
        <v>100</v>
      </c>
      <c r="N145" s="1">
        <v>58.409481</v>
      </c>
      <c r="O145" s="1">
        <v>0.20572699999999999</v>
      </c>
      <c r="P145" s="1">
        <v>41.384793000000002</v>
      </c>
      <c r="Q145" s="1">
        <v>0</v>
      </c>
      <c r="R145" s="111">
        <v>51.893929999999997</v>
      </c>
      <c r="S145" s="1">
        <v>0.20718</v>
      </c>
      <c r="T145" s="1">
        <v>16.958176999999999</v>
      </c>
      <c r="U145" s="1">
        <v>0.82913999999999999</v>
      </c>
      <c r="V145" s="1">
        <v>7.6455289999999998</v>
      </c>
      <c r="W145" s="1">
        <v>0.273928</v>
      </c>
      <c r="X145" s="1">
        <v>0.62418099999999999</v>
      </c>
      <c r="Y145" s="1">
        <v>2.8852139999999999</v>
      </c>
      <c r="Z145" s="1">
        <v>6.1874820000000001</v>
      </c>
      <c r="AA145" s="1">
        <v>6.5116230000000002</v>
      </c>
      <c r="AB145" s="1">
        <v>0.63468199999999997</v>
      </c>
      <c r="AC145" s="1">
        <v>5.3489339999999999</v>
      </c>
      <c r="AD145" s="111">
        <v>0</v>
      </c>
      <c r="AE145" s="1">
        <v>5.2433E-2</v>
      </c>
      <c r="AF145" s="1">
        <v>0.14378199999999999</v>
      </c>
      <c r="AG145" s="1">
        <v>0</v>
      </c>
      <c r="AH145" s="1">
        <v>0</v>
      </c>
      <c r="AI145" s="1">
        <v>0</v>
      </c>
      <c r="AJ145" s="1">
        <v>0</v>
      </c>
      <c r="AK145" s="1">
        <v>9.5110000000000004E-3</v>
      </c>
      <c r="AL145" s="111">
        <v>0</v>
      </c>
      <c r="AM145" s="1">
        <v>36.330579999999998</v>
      </c>
      <c r="AN145" s="1">
        <v>0.10742400000000001</v>
      </c>
      <c r="AO145" s="1">
        <v>4.061477</v>
      </c>
      <c r="AP145" s="1">
        <v>0</v>
      </c>
      <c r="AQ145" s="1">
        <v>0</v>
      </c>
      <c r="AR145" s="1">
        <v>0</v>
      </c>
      <c r="AS145" s="1">
        <v>0.88531300000000002</v>
      </c>
      <c r="AT145" s="111">
        <f t="shared" si="17"/>
        <v>0</v>
      </c>
      <c r="AU145" s="1">
        <f t="shared" si="18"/>
        <v>36.383012999999998</v>
      </c>
      <c r="AV145" s="1">
        <f t="shared" si="19"/>
        <v>0.25120599999999998</v>
      </c>
      <c r="AW145" s="1">
        <f t="shared" si="20"/>
        <v>4.061477</v>
      </c>
      <c r="AX145" s="1">
        <f t="shared" si="21"/>
        <v>0</v>
      </c>
      <c r="AY145" s="1">
        <f t="shared" si="22"/>
        <v>0</v>
      </c>
      <c r="AZ145" s="1">
        <f t="shared" si="23"/>
        <v>0</v>
      </c>
      <c r="BA145" s="1">
        <f t="shared" si="24"/>
        <v>0.89482400000000006</v>
      </c>
      <c r="BB145" s="111"/>
    </row>
    <row r="146" spans="1:54" x14ac:dyDescent="0.3">
      <c r="A146" s="1">
        <v>140</v>
      </c>
      <c r="B146" s="1" t="s">
        <v>40</v>
      </c>
      <c r="C146" s="1">
        <v>920</v>
      </c>
      <c r="D146" s="1">
        <v>5000</v>
      </c>
      <c r="E146" s="1">
        <v>-13.927336</v>
      </c>
      <c r="F146" s="1">
        <v>-907267.94850000006</v>
      </c>
      <c r="G146" s="1">
        <v>-711700.21388900001</v>
      </c>
      <c r="H146" s="1">
        <v>163.90875800000001</v>
      </c>
      <c r="I146" s="1">
        <v>83.473325000000003</v>
      </c>
      <c r="J146" s="1">
        <v>24.657406999999999</v>
      </c>
      <c r="K146" s="1">
        <v>2.369602</v>
      </c>
      <c r="L146" s="1">
        <v>2.809259</v>
      </c>
      <c r="M146" s="111">
        <v>100</v>
      </c>
      <c r="N146" s="1">
        <v>58.224784999999997</v>
      </c>
      <c r="O146" s="1">
        <v>0.20346500000000001</v>
      </c>
      <c r="P146" s="1">
        <v>41.571750000000002</v>
      </c>
      <c r="Q146" s="1">
        <v>0</v>
      </c>
      <c r="R146" s="111">
        <v>51.934370999999999</v>
      </c>
      <c r="S146" s="1">
        <v>0.204314</v>
      </c>
      <c r="T146" s="1">
        <v>16.965088000000002</v>
      </c>
      <c r="U146" s="1">
        <v>0.82861399999999996</v>
      </c>
      <c r="V146" s="1">
        <v>7.6135089999999996</v>
      </c>
      <c r="W146" s="1">
        <v>0.27479700000000001</v>
      </c>
      <c r="X146" s="1">
        <v>0.59983500000000001</v>
      </c>
      <c r="Y146" s="1">
        <v>2.8534410000000001</v>
      </c>
      <c r="Z146" s="1">
        <v>6.1989919999999996</v>
      </c>
      <c r="AA146" s="1">
        <v>6.5322779999999998</v>
      </c>
      <c r="AB146" s="1">
        <v>0.63354299999999997</v>
      </c>
      <c r="AC146" s="1">
        <v>5.3612169999999999</v>
      </c>
      <c r="AD146" s="111">
        <v>0</v>
      </c>
      <c r="AE146" s="1">
        <v>5.2625999999999999E-2</v>
      </c>
      <c r="AF146" s="1">
        <v>0.141486</v>
      </c>
      <c r="AG146" s="1">
        <v>0</v>
      </c>
      <c r="AH146" s="1">
        <v>0</v>
      </c>
      <c r="AI146" s="1">
        <v>0</v>
      </c>
      <c r="AJ146" s="1">
        <v>0</v>
      </c>
      <c r="AK146" s="1">
        <v>9.3530000000000002E-3</v>
      </c>
      <c r="AL146" s="111">
        <v>0</v>
      </c>
      <c r="AM146" s="1">
        <v>36.378261000000002</v>
      </c>
      <c r="AN146" s="1">
        <v>0.24221100000000001</v>
      </c>
      <c r="AO146" s="1">
        <v>4.061477</v>
      </c>
      <c r="AP146" s="1">
        <v>0</v>
      </c>
      <c r="AQ146" s="1">
        <v>0</v>
      </c>
      <c r="AR146" s="1">
        <v>0</v>
      </c>
      <c r="AS146" s="1">
        <v>0.88980199999999998</v>
      </c>
      <c r="AT146" s="111">
        <f t="shared" si="17"/>
        <v>0</v>
      </c>
      <c r="AU146" s="1">
        <f t="shared" si="18"/>
        <v>36.430886999999998</v>
      </c>
      <c r="AV146" s="1">
        <f t="shared" si="19"/>
        <v>0.38369700000000001</v>
      </c>
      <c r="AW146" s="1">
        <f t="shared" si="20"/>
        <v>4.061477</v>
      </c>
      <c r="AX146" s="1">
        <f t="shared" si="21"/>
        <v>0</v>
      </c>
      <c r="AY146" s="1">
        <f t="shared" si="22"/>
        <v>0</v>
      </c>
      <c r="AZ146" s="1">
        <f t="shared" si="23"/>
        <v>0</v>
      </c>
      <c r="BA146" s="1">
        <f t="shared" si="24"/>
        <v>0.89915499999999993</v>
      </c>
      <c r="BB146" s="111"/>
    </row>
    <row r="147" spans="1:54" x14ac:dyDescent="0.3">
      <c r="A147" s="1">
        <v>141</v>
      </c>
      <c r="B147" s="1" t="s">
        <v>40</v>
      </c>
      <c r="C147" s="1">
        <v>918</v>
      </c>
      <c r="D147" s="1">
        <v>5000</v>
      </c>
      <c r="E147" s="1">
        <v>-13.961226999999999</v>
      </c>
      <c r="F147" s="1">
        <v>-904276.82756500004</v>
      </c>
      <c r="G147" s="1">
        <v>-709755.712375</v>
      </c>
      <c r="H147" s="1">
        <v>163.305306</v>
      </c>
      <c r="I147" s="1">
        <v>83.192273</v>
      </c>
      <c r="J147" s="1">
        <v>24.587665000000001</v>
      </c>
      <c r="K147" s="1">
        <v>2.3688129999999998</v>
      </c>
      <c r="L147" s="1">
        <v>2.8226110000000002</v>
      </c>
      <c r="M147" s="111">
        <v>100</v>
      </c>
      <c r="N147" s="1">
        <v>58.042295000000003</v>
      </c>
      <c r="O147" s="1">
        <v>0.20127600000000001</v>
      </c>
      <c r="P147" s="1">
        <v>41.756430000000002</v>
      </c>
      <c r="Q147" s="1">
        <v>0</v>
      </c>
      <c r="R147" s="111">
        <v>51.974598999999998</v>
      </c>
      <c r="S147" s="1">
        <v>0.20148099999999999</v>
      </c>
      <c r="T147" s="1">
        <v>16.972094999999999</v>
      </c>
      <c r="U147" s="1">
        <v>0.82802799999999999</v>
      </c>
      <c r="V147" s="1">
        <v>7.58066</v>
      </c>
      <c r="W147" s="1">
        <v>0.27566099999999999</v>
      </c>
      <c r="X147" s="1">
        <v>0.57607299999999995</v>
      </c>
      <c r="Y147" s="1">
        <v>2.8221579999999999</v>
      </c>
      <c r="Z147" s="1">
        <v>6.2104800000000004</v>
      </c>
      <c r="AA147" s="1">
        <v>6.5528170000000001</v>
      </c>
      <c r="AB147" s="1">
        <v>0.63248800000000005</v>
      </c>
      <c r="AC147" s="1">
        <v>5.3734599999999997</v>
      </c>
      <c r="AD147" s="111">
        <v>0</v>
      </c>
      <c r="AE147" s="1">
        <v>5.2804999999999998E-2</v>
      </c>
      <c r="AF147" s="1">
        <v>0.13927500000000001</v>
      </c>
      <c r="AG147" s="1">
        <v>0</v>
      </c>
      <c r="AH147" s="1">
        <v>0</v>
      </c>
      <c r="AI147" s="1">
        <v>0</v>
      </c>
      <c r="AJ147" s="1">
        <v>0</v>
      </c>
      <c r="AK147" s="1">
        <v>9.1959999999999993E-3</v>
      </c>
      <c r="AL147" s="111">
        <v>0</v>
      </c>
      <c r="AM147" s="1">
        <v>36.426130000000001</v>
      </c>
      <c r="AN147" s="1">
        <v>0.374691</v>
      </c>
      <c r="AO147" s="1">
        <v>4.061477</v>
      </c>
      <c r="AP147" s="1">
        <v>0</v>
      </c>
      <c r="AQ147" s="1">
        <v>0</v>
      </c>
      <c r="AR147" s="1">
        <v>0</v>
      </c>
      <c r="AS147" s="1">
        <v>0.89413100000000001</v>
      </c>
      <c r="AT147" s="111">
        <f t="shared" si="17"/>
        <v>0</v>
      </c>
      <c r="AU147" s="1">
        <f t="shared" si="18"/>
        <v>36.478935</v>
      </c>
      <c r="AV147" s="1">
        <f t="shared" si="19"/>
        <v>0.51396600000000003</v>
      </c>
      <c r="AW147" s="1">
        <f t="shared" si="20"/>
        <v>4.061477</v>
      </c>
      <c r="AX147" s="1">
        <f t="shared" si="21"/>
        <v>0</v>
      </c>
      <c r="AY147" s="1">
        <f t="shared" si="22"/>
        <v>0</v>
      </c>
      <c r="AZ147" s="1">
        <f t="shared" si="23"/>
        <v>0</v>
      </c>
      <c r="BA147" s="1">
        <f t="shared" si="24"/>
        <v>0.90332699999999999</v>
      </c>
      <c r="BB147" s="111"/>
    </row>
    <row r="148" spans="1:54" x14ac:dyDescent="0.3">
      <c r="A148" s="1">
        <v>142</v>
      </c>
      <c r="B148" s="1" t="s">
        <v>40</v>
      </c>
      <c r="C148" s="1">
        <v>916</v>
      </c>
      <c r="D148" s="1">
        <v>5000</v>
      </c>
      <c r="E148" s="1">
        <v>-13.995199</v>
      </c>
      <c r="F148" s="1">
        <v>-901326.30888000003</v>
      </c>
      <c r="G148" s="1">
        <v>-707841.77256700001</v>
      </c>
      <c r="H148" s="1">
        <v>162.708268</v>
      </c>
      <c r="I148" s="1">
        <v>82.915024000000003</v>
      </c>
      <c r="J148" s="1">
        <v>24.518792999999999</v>
      </c>
      <c r="K148" s="1">
        <v>2.3680240000000001</v>
      </c>
      <c r="L148" s="1">
        <v>2.8359830000000001</v>
      </c>
      <c r="M148" s="111">
        <v>100</v>
      </c>
      <c r="N148" s="1">
        <v>57.861939</v>
      </c>
      <c r="O148" s="1">
        <v>0.199156</v>
      </c>
      <c r="P148" s="1">
        <v>41.938904999999998</v>
      </c>
      <c r="Q148" s="1">
        <v>0</v>
      </c>
      <c r="R148" s="111">
        <v>52.014623</v>
      </c>
      <c r="S148" s="1">
        <v>0.198681</v>
      </c>
      <c r="T148" s="1">
        <v>16.979195000000001</v>
      </c>
      <c r="U148" s="1">
        <v>0.82738199999999995</v>
      </c>
      <c r="V148" s="1">
        <v>7.5469840000000001</v>
      </c>
      <c r="W148" s="1">
        <v>0.27651999999999999</v>
      </c>
      <c r="X148" s="1">
        <v>0.55288800000000005</v>
      </c>
      <c r="Y148" s="1">
        <v>2.7913549999999998</v>
      </c>
      <c r="Z148" s="1">
        <v>6.2219480000000003</v>
      </c>
      <c r="AA148" s="1">
        <v>6.5732419999999996</v>
      </c>
      <c r="AB148" s="1">
        <v>0.63151599999999997</v>
      </c>
      <c r="AC148" s="1">
        <v>5.3856650000000004</v>
      </c>
      <c r="AD148" s="111">
        <v>0</v>
      </c>
      <c r="AE148" s="1">
        <v>5.2968000000000001E-2</v>
      </c>
      <c r="AF148" s="1">
        <v>0.13714699999999999</v>
      </c>
      <c r="AG148" s="1">
        <v>0</v>
      </c>
      <c r="AH148" s="1">
        <v>0</v>
      </c>
      <c r="AI148" s="1">
        <v>0</v>
      </c>
      <c r="AJ148" s="1">
        <v>0</v>
      </c>
      <c r="AK148" s="1">
        <v>9.0410000000000004E-3</v>
      </c>
      <c r="AL148" s="111">
        <v>0</v>
      </c>
      <c r="AM148" s="1">
        <v>36.474173999999998</v>
      </c>
      <c r="AN148" s="1">
        <v>0.50495000000000001</v>
      </c>
      <c r="AO148" s="1">
        <v>4.061477</v>
      </c>
      <c r="AP148" s="1">
        <v>0</v>
      </c>
      <c r="AQ148" s="1">
        <v>0</v>
      </c>
      <c r="AR148" s="1">
        <v>0</v>
      </c>
      <c r="AS148" s="1">
        <v>0.89830399999999999</v>
      </c>
      <c r="AT148" s="111">
        <f t="shared" si="17"/>
        <v>0</v>
      </c>
      <c r="AU148" s="1">
        <f t="shared" si="18"/>
        <v>36.527141999999998</v>
      </c>
      <c r="AV148" s="1">
        <f t="shared" si="19"/>
        <v>0.64209700000000003</v>
      </c>
      <c r="AW148" s="1">
        <f t="shared" si="20"/>
        <v>4.061477</v>
      </c>
      <c r="AX148" s="1">
        <f t="shared" si="21"/>
        <v>0</v>
      </c>
      <c r="AY148" s="1">
        <f t="shared" si="22"/>
        <v>0</v>
      </c>
      <c r="AZ148" s="1">
        <f t="shared" si="23"/>
        <v>0</v>
      </c>
      <c r="BA148" s="1">
        <f t="shared" si="24"/>
        <v>0.90734499999999996</v>
      </c>
      <c r="BB148" s="111"/>
    </row>
    <row r="149" spans="1:54" x14ac:dyDescent="0.3">
      <c r="A149" s="1">
        <v>143</v>
      </c>
      <c r="B149" s="1" t="s">
        <v>40</v>
      </c>
      <c r="C149" s="1">
        <v>914</v>
      </c>
      <c r="D149" s="1">
        <v>5000</v>
      </c>
      <c r="E149" s="1">
        <v>-14.029249</v>
      </c>
      <c r="F149" s="1">
        <v>-898415.24307199998</v>
      </c>
      <c r="G149" s="1">
        <v>-705957.51568199997</v>
      </c>
      <c r="H149" s="1">
        <v>162.117447</v>
      </c>
      <c r="I149" s="1">
        <v>82.641468000000003</v>
      </c>
      <c r="J149" s="1">
        <v>24.450763999999999</v>
      </c>
      <c r="K149" s="1">
        <v>2.3672369999999998</v>
      </c>
      <c r="L149" s="1">
        <v>2.8493740000000001</v>
      </c>
      <c r="M149" s="111">
        <v>100</v>
      </c>
      <c r="N149" s="1">
        <v>57.683653</v>
      </c>
      <c r="O149" s="1">
        <v>0.197103</v>
      </c>
      <c r="P149" s="1">
        <v>42.119244000000002</v>
      </c>
      <c r="Q149" s="1">
        <v>0</v>
      </c>
      <c r="R149" s="111">
        <v>52.054451999999998</v>
      </c>
      <c r="S149" s="1">
        <v>0.19591500000000001</v>
      </c>
      <c r="T149" s="1">
        <v>16.986384000000001</v>
      </c>
      <c r="U149" s="1">
        <v>0.826677</v>
      </c>
      <c r="V149" s="1">
        <v>7.5124810000000002</v>
      </c>
      <c r="W149" s="1">
        <v>0.27737499999999998</v>
      </c>
      <c r="X149" s="1">
        <v>0.53027599999999997</v>
      </c>
      <c r="Y149" s="1">
        <v>2.7610229999999998</v>
      </c>
      <c r="Z149" s="1">
        <v>6.2333949999999998</v>
      </c>
      <c r="AA149" s="1">
        <v>6.5935579999999998</v>
      </c>
      <c r="AB149" s="1">
        <v>0.630629</v>
      </c>
      <c r="AC149" s="1">
        <v>5.3978349999999997</v>
      </c>
      <c r="AD149" s="111">
        <v>0</v>
      </c>
      <c r="AE149" s="1">
        <v>5.3116999999999998E-2</v>
      </c>
      <c r="AF149" s="1">
        <v>0.135099</v>
      </c>
      <c r="AG149" s="1">
        <v>0</v>
      </c>
      <c r="AH149" s="1">
        <v>0</v>
      </c>
      <c r="AI149" s="1">
        <v>0</v>
      </c>
      <c r="AJ149" s="1">
        <v>0</v>
      </c>
      <c r="AK149" s="1">
        <v>8.8880000000000001E-3</v>
      </c>
      <c r="AL149" s="111">
        <v>0</v>
      </c>
      <c r="AM149" s="1">
        <v>36.522374999999997</v>
      </c>
      <c r="AN149" s="1">
        <v>0.63307000000000002</v>
      </c>
      <c r="AO149" s="1">
        <v>4.061477</v>
      </c>
      <c r="AP149" s="1">
        <v>0</v>
      </c>
      <c r="AQ149" s="1">
        <v>0</v>
      </c>
      <c r="AR149" s="1">
        <v>0</v>
      </c>
      <c r="AS149" s="1">
        <v>0.90232199999999996</v>
      </c>
      <c r="AT149" s="111">
        <f t="shared" si="17"/>
        <v>0</v>
      </c>
      <c r="AU149" s="1">
        <f t="shared" si="18"/>
        <v>36.575491999999997</v>
      </c>
      <c r="AV149" s="1">
        <f t="shared" si="19"/>
        <v>0.76816899999999999</v>
      </c>
      <c r="AW149" s="1">
        <f t="shared" si="20"/>
        <v>4.061477</v>
      </c>
      <c r="AX149" s="1">
        <f t="shared" si="21"/>
        <v>0</v>
      </c>
      <c r="AY149" s="1">
        <f t="shared" si="22"/>
        <v>0</v>
      </c>
      <c r="AZ149" s="1">
        <f t="shared" si="23"/>
        <v>0</v>
      </c>
      <c r="BA149" s="1">
        <f t="shared" si="24"/>
        <v>0.91120999999999996</v>
      </c>
      <c r="BB149" s="111"/>
    </row>
    <row r="150" spans="1:54" x14ac:dyDescent="0.3">
      <c r="A150" s="1">
        <v>144</v>
      </c>
      <c r="B150" s="1" t="s">
        <v>40</v>
      </c>
      <c r="C150" s="1">
        <v>912</v>
      </c>
      <c r="D150" s="1">
        <v>5000</v>
      </c>
      <c r="E150" s="1">
        <v>-14.063375000000001</v>
      </c>
      <c r="F150" s="1">
        <v>-895542.52805600001</v>
      </c>
      <c r="G150" s="1">
        <v>-704102.09870700003</v>
      </c>
      <c r="H150" s="1">
        <v>161.532658</v>
      </c>
      <c r="I150" s="1">
        <v>82.371497000000005</v>
      </c>
      <c r="J150" s="1">
        <v>24.383552999999999</v>
      </c>
      <c r="K150" s="1">
        <v>2.3664510000000001</v>
      </c>
      <c r="L150" s="1">
        <v>2.8627859999999998</v>
      </c>
      <c r="M150" s="111">
        <v>100</v>
      </c>
      <c r="N150" s="1">
        <v>57.507373999999999</v>
      </c>
      <c r="O150" s="1">
        <v>0.19511200000000001</v>
      </c>
      <c r="P150" s="1">
        <v>42.297514</v>
      </c>
      <c r="Q150" s="1">
        <v>0</v>
      </c>
      <c r="R150" s="111">
        <v>52.094095000000003</v>
      </c>
      <c r="S150" s="1">
        <v>0.193186</v>
      </c>
      <c r="T150" s="1">
        <v>16.993658</v>
      </c>
      <c r="U150" s="1">
        <v>0.82591099999999995</v>
      </c>
      <c r="V150" s="1">
        <v>7.4771530000000004</v>
      </c>
      <c r="W150" s="1">
        <v>0.278225</v>
      </c>
      <c r="X150" s="1">
        <v>0.50822999999999996</v>
      </c>
      <c r="Y150" s="1">
        <v>2.7311540000000001</v>
      </c>
      <c r="Z150" s="1">
        <v>6.2448230000000002</v>
      </c>
      <c r="AA150" s="1">
        <v>6.6137689999999996</v>
      </c>
      <c r="AB150" s="1">
        <v>0.62982499999999997</v>
      </c>
      <c r="AC150" s="1">
        <v>5.4099690000000002</v>
      </c>
      <c r="AD150" s="111">
        <v>0</v>
      </c>
      <c r="AE150" s="1">
        <v>5.3248999999999998E-2</v>
      </c>
      <c r="AF150" s="1">
        <v>0.133128</v>
      </c>
      <c r="AG150" s="1">
        <v>0</v>
      </c>
      <c r="AH150" s="1">
        <v>0</v>
      </c>
      <c r="AI150" s="1">
        <v>0</v>
      </c>
      <c r="AJ150" s="1">
        <v>0</v>
      </c>
      <c r="AK150" s="1">
        <v>8.7360000000000007E-3</v>
      </c>
      <c r="AL150" s="111">
        <v>0</v>
      </c>
      <c r="AM150" s="1">
        <v>36.570720999999999</v>
      </c>
      <c r="AN150" s="1">
        <v>0.759131</v>
      </c>
      <c r="AO150" s="1">
        <v>4.061477</v>
      </c>
      <c r="AP150" s="1">
        <v>0</v>
      </c>
      <c r="AQ150" s="1">
        <v>0</v>
      </c>
      <c r="AR150" s="1">
        <v>0</v>
      </c>
      <c r="AS150" s="1">
        <v>0.90618600000000005</v>
      </c>
      <c r="AT150" s="111">
        <f t="shared" si="17"/>
        <v>0</v>
      </c>
      <c r="AU150" s="1">
        <f t="shared" si="18"/>
        <v>36.62397</v>
      </c>
      <c r="AV150" s="1">
        <f t="shared" si="19"/>
        <v>0.89225900000000002</v>
      </c>
      <c r="AW150" s="1">
        <f t="shared" si="20"/>
        <v>4.061477</v>
      </c>
      <c r="AX150" s="1">
        <f t="shared" si="21"/>
        <v>0</v>
      </c>
      <c r="AY150" s="1">
        <f t="shared" si="22"/>
        <v>0</v>
      </c>
      <c r="AZ150" s="1">
        <f t="shared" si="23"/>
        <v>0</v>
      </c>
      <c r="BA150" s="1">
        <f t="shared" si="24"/>
        <v>0.91492200000000001</v>
      </c>
      <c r="BB150" s="111"/>
    </row>
    <row r="151" spans="1:54" x14ac:dyDescent="0.3">
      <c r="A151" s="1">
        <v>145</v>
      </c>
      <c r="B151" s="1" t="s">
        <v>40</v>
      </c>
      <c r="C151" s="1">
        <v>910</v>
      </c>
      <c r="D151" s="1">
        <v>5000</v>
      </c>
      <c r="E151" s="1">
        <v>-14.097574</v>
      </c>
      <c r="F151" s="1">
        <v>-892707.10858300002</v>
      </c>
      <c r="G151" s="1">
        <v>-702274.71408599999</v>
      </c>
      <c r="H151" s="1">
        <v>160.953721</v>
      </c>
      <c r="I151" s="1">
        <v>82.105008999999995</v>
      </c>
      <c r="J151" s="1">
        <v>24.317136000000001</v>
      </c>
      <c r="K151" s="1">
        <v>2.365666</v>
      </c>
      <c r="L151" s="1">
        <v>2.8762180000000002</v>
      </c>
      <c r="M151" s="111">
        <v>100</v>
      </c>
      <c r="N151" s="1">
        <v>57.333039999999997</v>
      </c>
      <c r="O151" s="1">
        <v>0.19318199999999999</v>
      </c>
      <c r="P151" s="1">
        <v>42.473778000000003</v>
      </c>
      <c r="Q151" s="1">
        <v>0</v>
      </c>
      <c r="R151" s="111">
        <v>52.133558999999998</v>
      </c>
      <c r="S151" s="1">
        <v>0.190494</v>
      </c>
      <c r="T151" s="1">
        <v>17.001014999999999</v>
      </c>
      <c r="U151" s="1">
        <v>0.82508599999999999</v>
      </c>
      <c r="V151" s="1">
        <v>7.4410030000000003</v>
      </c>
      <c r="W151" s="1">
        <v>0.27907100000000001</v>
      </c>
      <c r="X151" s="1">
        <v>0.48674499999999998</v>
      </c>
      <c r="Y151" s="1">
        <v>2.7017389999999999</v>
      </c>
      <c r="Z151" s="1">
        <v>6.2562309999999997</v>
      </c>
      <c r="AA151" s="1">
        <v>6.6338800000000004</v>
      </c>
      <c r="AB151" s="1">
        <v>0.62910699999999997</v>
      </c>
      <c r="AC151" s="1">
        <v>5.4220709999999999</v>
      </c>
      <c r="AD151" s="111">
        <v>0</v>
      </c>
      <c r="AE151" s="1">
        <v>5.3364000000000002E-2</v>
      </c>
      <c r="AF151" s="1">
        <v>0.13123299999999999</v>
      </c>
      <c r="AG151" s="1">
        <v>0</v>
      </c>
      <c r="AH151" s="1">
        <v>0</v>
      </c>
      <c r="AI151" s="1">
        <v>0</v>
      </c>
      <c r="AJ151" s="1">
        <v>0</v>
      </c>
      <c r="AK151" s="1">
        <v>8.5850000000000006E-3</v>
      </c>
      <c r="AL151" s="111">
        <v>0</v>
      </c>
      <c r="AM151" s="1">
        <v>36.619191000000001</v>
      </c>
      <c r="AN151" s="1">
        <v>0.88321099999999997</v>
      </c>
      <c r="AO151" s="1">
        <v>4.061477</v>
      </c>
      <c r="AP151" s="1">
        <v>0</v>
      </c>
      <c r="AQ151" s="1">
        <v>0</v>
      </c>
      <c r="AR151" s="1">
        <v>0</v>
      </c>
      <c r="AS151" s="1">
        <v>0.90989900000000001</v>
      </c>
      <c r="AT151" s="111">
        <f t="shared" si="17"/>
        <v>0</v>
      </c>
      <c r="AU151" s="1">
        <f t="shared" si="18"/>
        <v>36.672555000000003</v>
      </c>
      <c r="AV151" s="1">
        <f t="shared" si="19"/>
        <v>1.0144439999999999</v>
      </c>
      <c r="AW151" s="1">
        <f t="shared" si="20"/>
        <v>4.061477</v>
      </c>
      <c r="AX151" s="1">
        <f t="shared" si="21"/>
        <v>0</v>
      </c>
      <c r="AY151" s="1">
        <f t="shared" si="22"/>
        <v>0</v>
      </c>
      <c r="AZ151" s="1">
        <f t="shared" si="23"/>
        <v>0</v>
      </c>
      <c r="BA151" s="1">
        <f t="shared" si="24"/>
        <v>0.91848399999999997</v>
      </c>
      <c r="BB151" s="111"/>
    </row>
    <row r="152" spans="1:54" x14ac:dyDescent="0.3">
      <c r="A152" s="1">
        <v>146</v>
      </c>
      <c r="B152" s="1" t="s">
        <v>40</v>
      </c>
      <c r="C152" s="1">
        <v>908</v>
      </c>
      <c r="D152" s="1">
        <v>5000</v>
      </c>
      <c r="E152" s="1">
        <v>-14.131843</v>
      </c>
      <c r="F152" s="1">
        <v>-889907.97568599996</v>
      </c>
      <c r="G152" s="1">
        <v>-700474.58934399998</v>
      </c>
      <c r="H152" s="1">
        <v>160.38046499999999</v>
      </c>
      <c r="I152" s="1">
        <v>81.841908000000004</v>
      </c>
      <c r="J152" s="1">
        <v>24.251491000000001</v>
      </c>
      <c r="K152" s="1">
        <v>2.3648820000000002</v>
      </c>
      <c r="L152" s="1">
        <v>2.889672</v>
      </c>
      <c r="M152" s="111">
        <v>100</v>
      </c>
      <c r="N152" s="1">
        <v>57.160595999999998</v>
      </c>
      <c r="O152" s="1">
        <v>0.19130900000000001</v>
      </c>
      <c r="P152" s="1">
        <v>42.648094999999998</v>
      </c>
      <c r="Q152" s="1">
        <v>0</v>
      </c>
      <c r="R152" s="111">
        <v>52.172851999999999</v>
      </c>
      <c r="S152" s="1">
        <v>0.18783900000000001</v>
      </c>
      <c r="T152" s="1">
        <v>17.008448999999999</v>
      </c>
      <c r="U152" s="1">
        <v>0.82420099999999996</v>
      </c>
      <c r="V152" s="1">
        <v>7.4040309999999998</v>
      </c>
      <c r="W152" s="1">
        <v>0.27991300000000002</v>
      </c>
      <c r="X152" s="1">
        <v>0.46581400000000001</v>
      </c>
      <c r="Y152" s="1">
        <v>2.6727699999999999</v>
      </c>
      <c r="Z152" s="1">
        <v>6.2676210000000001</v>
      </c>
      <c r="AA152" s="1">
        <v>6.6538930000000001</v>
      </c>
      <c r="AB152" s="1">
        <v>0.62847500000000001</v>
      </c>
      <c r="AC152" s="1">
        <v>5.4341400000000002</v>
      </c>
      <c r="AD152" s="111">
        <v>0</v>
      </c>
      <c r="AE152" s="1">
        <v>5.3462999999999997E-2</v>
      </c>
      <c r="AF152" s="1">
        <v>0.12941</v>
      </c>
      <c r="AG152" s="1">
        <v>0</v>
      </c>
      <c r="AH152" s="1">
        <v>0</v>
      </c>
      <c r="AI152" s="1">
        <v>0</v>
      </c>
      <c r="AJ152" s="1">
        <v>0</v>
      </c>
      <c r="AK152" s="1">
        <v>8.4349999999999998E-3</v>
      </c>
      <c r="AL152" s="111">
        <v>0</v>
      </c>
      <c r="AM152" s="1">
        <v>36.667774000000001</v>
      </c>
      <c r="AN152" s="1">
        <v>1.0053840000000001</v>
      </c>
      <c r="AO152" s="1">
        <v>4.061477</v>
      </c>
      <c r="AP152" s="1">
        <v>0</v>
      </c>
      <c r="AQ152" s="1">
        <v>0</v>
      </c>
      <c r="AR152" s="1">
        <v>0</v>
      </c>
      <c r="AS152" s="1">
        <v>0.91346000000000005</v>
      </c>
      <c r="AT152" s="111">
        <f t="shared" si="17"/>
        <v>0</v>
      </c>
      <c r="AU152" s="1">
        <f t="shared" si="18"/>
        <v>36.721237000000002</v>
      </c>
      <c r="AV152" s="1">
        <f t="shared" si="19"/>
        <v>1.1347940000000001</v>
      </c>
      <c r="AW152" s="1">
        <f t="shared" si="20"/>
        <v>4.061477</v>
      </c>
      <c r="AX152" s="1">
        <f t="shared" si="21"/>
        <v>0</v>
      </c>
      <c r="AY152" s="1">
        <f t="shared" si="22"/>
        <v>0</v>
      </c>
      <c r="AZ152" s="1">
        <f t="shared" si="23"/>
        <v>0</v>
      </c>
      <c r="BA152" s="1">
        <f t="shared" si="24"/>
        <v>0.92189500000000002</v>
      </c>
      <c r="BB152" s="111"/>
    </row>
    <row r="153" spans="1:54" x14ac:dyDescent="0.3">
      <c r="A153" s="1">
        <v>147</v>
      </c>
      <c r="B153" s="1" t="s">
        <v>40</v>
      </c>
      <c r="C153" s="1">
        <v>906</v>
      </c>
      <c r="D153" s="1">
        <v>5000</v>
      </c>
      <c r="E153" s="1">
        <v>-14.166179</v>
      </c>
      <c r="F153" s="1">
        <v>-887144.16616899997</v>
      </c>
      <c r="G153" s="1">
        <v>-698700.98674299999</v>
      </c>
      <c r="H153" s="1">
        <v>159.81272899999999</v>
      </c>
      <c r="I153" s="1">
        <v>81.582100999999994</v>
      </c>
      <c r="J153" s="1">
        <v>24.186596000000002</v>
      </c>
      <c r="K153" s="1">
        <v>2.3640979999999998</v>
      </c>
      <c r="L153" s="1">
        <v>2.9031470000000001</v>
      </c>
      <c r="M153" s="111">
        <v>100</v>
      </c>
      <c r="N153" s="1">
        <v>56.989987999999997</v>
      </c>
      <c r="O153" s="1">
        <v>0.18948899999999999</v>
      </c>
      <c r="P153" s="1">
        <v>42.820523000000001</v>
      </c>
      <c r="Q153" s="1">
        <v>0</v>
      </c>
      <c r="R153" s="111">
        <v>52.211981999999999</v>
      </c>
      <c r="S153" s="1">
        <v>0.185224</v>
      </c>
      <c r="T153" s="1">
        <v>17.015958000000001</v>
      </c>
      <c r="U153" s="1">
        <v>0.82325800000000005</v>
      </c>
      <c r="V153" s="1">
        <v>7.3662429999999999</v>
      </c>
      <c r="W153" s="1">
        <v>0.28075099999999997</v>
      </c>
      <c r="X153" s="1">
        <v>0.44543300000000002</v>
      </c>
      <c r="Y153" s="1">
        <v>2.6442389999999998</v>
      </c>
      <c r="Z153" s="1">
        <v>6.2789929999999998</v>
      </c>
      <c r="AA153" s="1">
        <v>6.673813</v>
      </c>
      <c r="AB153" s="1">
        <v>0.62792899999999996</v>
      </c>
      <c r="AC153" s="1">
        <v>5.4461779999999997</v>
      </c>
      <c r="AD153" s="111">
        <v>0</v>
      </c>
      <c r="AE153" s="1">
        <v>5.3545000000000002E-2</v>
      </c>
      <c r="AF153" s="1">
        <v>0.12765699999999999</v>
      </c>
      <c r="AG153" s="1">
        <v>0</v>
      </c>
      <c r="AH153" s="1">
        <v>0</v>
      </c>
      <c r="AI153" s="1">
        <v>0</v>
      </c>
      <c r="AJ153" s="1">
        <v>0</v>
      </c>
      <c r="AK153" s="1">
        <v>8.2869999999999992E-3</v>
      </c>
      <c r="AL153" s="111">
        <v>0</v>
      </c>
      <c r="AM153" s="1">
        <v>36.716448999999997</v>
      </c>
      <c r="AN153" s="1">
        <v>1.1257239999999999</v>
      </c>
      <c r="AO153" s="1">
        <v>4.061477</v>
      </c>
      <c r="AP153" s="1">
        <v>0</v>
      </c>
      <c r="AQ153" s="1">
        <v>0</v>
      </c>
      <c r="AR153" s="1">
        <v>0</v>
      </c>
      <c r="AS153" s="1">
        <v>0.91687200000000002</v>
      </c>
      <c r="AT153" s="111">
        <f t="shared" si="17"/>
        <v>0</v>
      </c>
      <c r="AU153" s="1">
        <f t="shared" si="18"/>
        <v>36.769993999999997</v>
      </c>
      <c r="AV153" s="1">
        <f t="shared" si="19"/>
        <v>1.2533809999999999</v>
      </c>
      <c r="AW153" s="1">
        <f t="shared" si="20"/>
        <v>4.061477</v>
      </c>
      <c r="AX153" s="1">
        <f t="shared" si="21"/>
        <v>0</v>
      </c>
      <c r="AY153" s="1">
        <f t="shared" si="22"/>
        <v>0</v>
      </c>
      <c r="AZ153" s="1">
        <f t="shared" si="23"/>
        <v>0</v>
      </c>
      <c r="BA153" s="1">
        <f t="shared" si="24"/>
        <v>0.92515900000000006</v>
      </c>
      <c r="BB153" s="111"/>
    </row>
    <row r="154" spans="1:54" x14ac:dyDescent="0.3">
      <c r="A154" s="1">
        <v>148</v>
      </c>
      <c r="B154" s="1" t="s">
        <v>40</v>
      </c>
      <c r="C154" s="1">
        <v>904</v>
      </c>
      <c r="D154" s="1">
        <v>5000</v>
      </c>
      <c r="E154" s="1">
        <v>-14.200578999999999</v>
      </c>
      <c r="F154" s="1">
        <v>-884414.76194200001</v>
      </c>
      <c r="G154" s="1">
        <v>-696953.20280800003</v>
      </c>
      <c r="H154" s="1">
        <v>159.25035800000001</v>
      </c>
      <c r="I154" s="1">
        <v>81.325498999999994</v>
      </c>
      <c r="J154" s="1">
        <v>24.122429</v>
      </c>
      <c r="K154" s="1">
        <v>2.3633139999999999</v>
      </c>
      <c r="L154" s="1">
        <v>2.9166449999999999</v>
      </c>
      <c r="M154" s="111">
        <v>100</v>
      </c>
      <c r="N154" s="1">
        <v>56.821165000000001</v>
      </c>
      <c r="O154" s="1">
        <v>0.187721</v>
      </c>
      <c r="P154" s="1">
        <v>42.991115000000001</v>
      </c>
      <c r="Q154" s="1">
        <v>0</v>
      </c>
      <c r="R154" s="111">
        <v>52.250954999999998</v>
      </c>
      <c r="S154" s="1">
        <v>0.182648</v>
      </c>
      <c r="T154" s="1">
        <v>17.023537000000001</v>
      </c>
      <c r="U154" s="1">
        <v>0.82225599999999999</v>
      </c>
      <c r="V154" s="1">
        <v>7.3276409999999998</v>
      </c>
      <c r="W154" s="1">
        <v>0.28158499999999997</v>
      </c>
      <c r="X154" s="1">
        <v>0.42559599999999997</v>
      </c>
      <c r="Y154" s="1">
        <v>2.616139</v>
      </c>
      <c r="Z154" s="1">
        <v>6.2903460000000004</v>
      </c>
      <c r="AA154" s="1">
        <v>6.6936419999999996</v>
      </c>
      <c r="AB154" s="1">
        <v>0.62746999999999997</v>
      </c>
      <c r="AC154" s="1">
        <v>5.4581850000000003</v>
      </c>
      <c r="AD154" s="111">
        <v>0</v>
      </c>
      <c r="AE154" s="1">
        <v>5.3608999999999997E-2</v>
      </c>
      <c r="AF154" s="1">
        <v>0.125972</v>
      </c>
      <c r="AG154" s="1">
        <v>0</v>
      </c>
      <c r="AH154" s="1">
        <v>0</v>
      </c>
      <c r="AI154" s="1">
        <v>0</v>
      </c>
      <c r="AJ154" s="1">
        <v>0</v>
      </c>
      <c r="AK154" s="1">
        <v>8.1399999999999997E-3</v>
      </c>
      <c r="AL154" s="111">
        <v>0</v>
      </c>
      <c r="AM154" s="1">
        <v>36.765203</v>
      </c>
      <c r="AN154" s="1">
        <v>1.2443</v>
      </c>
      <c r="AO154" s="1">
        <v>4.061477</v>
      </c>
      <c r="AP154" s="1">
        <v>0</v>
      </c>
      <c r="AQ154" s="1">
        <v>0</v>
      </c>
      <c r="AR154" s="1">
        <v>0</v>
      </c>
      <c r="AS154" s="1">
        <v>0.92013599999999995</v>
      </c>
      <c r="AT154" s="111">
        <f t="shared" si="17"/>
        <v>0</v>
      </c>
      <c r="AU154" s="1">
        <f t="shared" si="18"/>
        <v>36.818812000000001</v>
      </c>
      <c r="AV154" s="1">
        <f t="shared" si="19"/>
        <v>1.3702719999999999</v>
      </c>
      <c r="AW154" s="1">
        <f t="shared" si="20"/>
        <v>4.061477</v>
      </c>
      <c r="AX154" s="1">
        <f t="shared" si="21"/>
        <v>0</v>
      </c>
      <c r="AY154" s="1">
        <f t="shared" si="22"/>
        <v>0</v>
      </c>
      <c r="AZ154" s="1">
        <f t="shared" si="23"/>
        <v>0</v>
      </c>
      <c r="BA154" s="1">
        <f t="shared" si="24"/>
        <v>0.92827599999999999</v>
      </c>
      <c r="BB154" s="111"/>
    </row>
    <row r="155" spans="1:54" x14ac:dyDescent="0.3">
      <c r="A155" s="1">
        <v>149</v>
      </c>
      <c r="B155" s="1" t="s">
        <v>40</v>
      </c>
      <c r="C155" s="1">
        <v>902</v>
      </c>
      <c r="D155" s="1">
        <v>5000</v>
      </c>
      <c r="E155" s="1">
        <v>-14.235039</v>
      </c>
      <c r="F155" s="1">
        <v>-881718.88942699996</v>
      </c>
      <c r="G155" s="1">
        <v>-695230.567928</v>
      </c>
      <c r="H155" s="1">
        <v>158.693206</v>
      </c>
      <c r="I155" s="1">
        <v>81.072018</v>
      </c>
      <c r="J155" s="1">
        <v>24.058972000000001</v>
      </c>
      <c r="K155" s="1">
        <v>2.3625310000000002</v>
      </c>
      <c r="L155" s="1">
        <v>2.9301659999999998</v>
      </c>
      <c r="M155" s="111">
        <v>100</v>
      </c>
      <c r="N155" s="1">
        <v>56.654077999999998</v>
      </c>
      <c r="O155" s="1">
        <v>0.186</v>
      </c>
      <c r="P155" s="1">
        <v>43.159922000000002</v>
      </c>
      <c r="Q155" s="1">
        <v>0</v>
      </c>
      <c r="R155" s="111">
        <v>52.289777999999998</v>
      </c>
      <c r="S155" s="1">
        <v>0.18011199999999999</v>
      </c>
      <c r="T155" s="1">
        <v>17.031182999999999</v>
      </c>
      <c r="U155" s="1">
        <v>0.82119600000000004</v>
      </c>
      <c r="V155" s="1">
        <v>7.2882300000000004</v>
      </c>
      <c r="W155" s="1">
        <v>0.282416</v>
      </c>
      <c r="X155" s="1">
        <v>0.40629799999999999</v>
      </c>
      <c r="Y155" s="1">
        <v>2.5884619999999998</v>
      </c>
      <c r="Z155" s="1">
        <v>6.3016819999999996</v>
      </c>
      <c r="AA155" s="1">
        <v>6.7133830000000003</v>
      </c>
      <c r="AB155" s="1">
        <v>0.62709800000000004</v>
      </c>
      <c r="AC155" s="1">
        <v>5.4701630000000003</v>
      </c>
      <c r="AD155" s="111">
        <v>0</v>
      </c>
      <c r="AE155" s="1">
        <v>5.3656000000000002E-2</v>
      </c>
      <c r="AF155" s="1">
        <v>0.124351</v>
      </c>
      <c r="AG155" s="1">
        <v>0</v>
      </c>
      <c r="AH155" s="1">
        <v>0</v>
      </c>
      <c r="AI155" s="1">
        <v>0</v>
      </c>
      <c r="AJ155" s="1">
        <v>0</v>
      </c>
      <c r="AK155" s="1">
        <v>7.9930000000000001E-3</v>
      </c>
      <c r="AL155" s="111">
        <v>0</v>
      </c>
      <c r="AM155" s="1">
        <v>36.814014</v>
      </c>
      <c r="AN155" s="1">
        <v>1.3611789999999999</v>
      </c>
      <c r="AO155" s="1">
        <v>4.061477</v>
      </c>
      <c r="AP155" s="1">
        <v>0</v>
      </c>
      <c r="AQ155" s="1">
        <v>0</v>
      </c>
      <c r="AR155" s="1">
        <v>0</v>
      </c>
      <c r="AS155" s="1">
        <v>0.92325299999999999</v>
      </c>
      <c r="AT155" s="111">
        <f t="shared" si="17"/>
        <v>0</v>
      </c>
      <c r="AU155" s="1">
        <f t="shared" si="18"/>
        <v>36.867669999999997</v>
      </c>
      <c r="AV155" s="1">
        <f t="shared" si="19"/>
        <v>1.48553</v>
      </c>
      <c r="AW155" s="1">
        <f t="shared" si="20"/>
        <v>4.061477</v>
      </c>
      <c r="AX155" s="1">
        <f t="shared" si="21"/>
        <v>0</v>
      </c>
      <c r="AY155" s="1">
        <f t="shared" si="22"/>
        <v>0</v>
      </c>
      <c r="AZ155" s="1">
        <f t="shared" si="23"/>
        <v>0</v>
      </c>
      <c r="BA155" s="1">
        <f t="shared" si="24"/>
        <v>0.93124600000000002</v>
      </c>
      <c r="BB155" s="111"/>
    </row>
    <row r="156" spans="1:54" x14ac:dyDescent="0.3">
      <c r="A156" s="1">
        <v>150</v>
      </c>
      <c r="B156" s="1" t="s">
        <v>40</v>
      </c>
      <c r="C156" s="1">
        <v>900</v>
      </c>
      <c r="D156" s="1">
        <v>5000</v>
      </c>
      <c r="E156" s="1">
        <v>-14.269556</v>
      </c>
      <c r="F156" s="1">
        <v>-879055.71882900002</v>
      </c>
      <c r="G156" s="1">
        <v>-693532.44583600003</v>
      </c>
      <c r="H156" s="1">
        <v>158.14113499999999</v>
      </c>
      <c r="I156" s="1">
        <v>80.821579999999997</v>
      </c>
      <c r="J156" s="1">
        <v>23.996206000000001</v>
      </c>
      <c r="K156" s="1">
        <v>2.3617490000000001</v>
      </c>
      <c r="L156" s="1">
        <v>2.9437090000000001</v>
      </c>
      <c r="M156" s="111">
        <v>100</v>
      </c>
      <c r="N156" s="1">
        <v>56.488683999999999</v>
      </c>
      <c r="O156" s="1">
        <v>0.18432399999999999</v>
      </c>
      <c r="P156" s="1">
        <v>43.326991999999997</v>
      </c>
      <c r="Q156" s="1">
        <v>0</v>
      </c>
      <c r="R156" s="111">
        <v>52.328456000000003</v>
      </c>
      <c r="S156" s="1">
        <v>0.177617</v>
      </c>
      <c r="T156" s="1">
        <v>17.038891</v>
      </c>
      <c r="U156" s="1">
        <v>0.82007799999999997</v>
      </c>
      <c r="V156" s="1">
        <v>7.2480140000000004</v>
      </c>
      <c r="W156" s="1">
        <v>0.28324300000000002</v>
      </c>
      <c r="X156" s="1">
        <v>0.38753399999999999</v>
      </c>
      <c r="Y156" s="1">
        <v>2.5612010000000001</v>
      </c>
      <c r="Z156" s="1">
        <v>6.3129989999999996</v>
      </c>
      <c r="AA156" s="1">
        <v>6.7330389999999998</v>
      </c>
      <c r="AB156" s="1">
        <v>0.62681500000000001</v>
      </c>
      <c r="AC156" s="1">
        <v>5.482113</v>
      </c>
      <c r="AD156" s="111">
        <v>0</v>
      </c>
      <c r="AE156" s="1">
        <v>5.3685999999999998E-2</v>
      </c>
      <c r="AF156" s="1">
        <v>0.122791</v>
      </c>
      <c r="AG156" s="1">
        <v>0</v>
      </c>
      <c r="AH156" s="1">
        <v>0</v>
      </c>
      <c r="AI156" s="1">
        <v>0</v>
      </c>
      <c r="AJ156" s="1">
        <v>0</v>
      </c>
      <c r="AK156" s="1">
        <v>7.8480000000000008E-3</v>
      </c>
      <c r="AL156" s="111">
        <v>0</v>
      </c>
      <c r="AM156" s="1">
        <v>36.862867000000001</v>
      </c>
      <c r="AN156" s="1">
        <v>1.4764250000000001</v>
      </c>
      <c r="AO156" s="1">
        <v>4.061477</v>
      </c>
      <c r="AP156" s="1">
        <v>0</v>
      </c>
      <c r="AQ156" s="1">
        <v>0</v>
      </c>
      <c r="AR156" s="1">
        <v>0</v>
      </c>
      <c r="AS156" s="1">
        <v>0.92622300000000002</v>
      </c>
      <c r="AT156" s="111">
        <f t="shared" si="17"/>
        <v>0</v>
      </c>
      <c r="AU156" s="1">
        <f t="shared" si="18"/>
        <v>36.916553</v>
      </c>
      <c r="AV156" s="1">
        <f t="shared" si="19"/>
        <v>1.5992160000000002</v>
      </c>
      <c r="AW156" s="1">
        <f t="shared" si="20"/>
        <v>4.061477</v>
      </c>
      <c r="AX156" s="1">
        <f t="shared" si="21"/>
        <v>0</v>
      </c>
      <c r="AY156" s="1">
        <f t="shared" si="22"/>
        <v>0</v>
      </c>
      <c r="AZ156" s="1">
        <f t="shared" si="23"/>
        <v>0</v>
      </c>
      <c r="BA156" s="1">
        <f t="shared" si="24"/>
        <v>0.93407099999999998</v>
      </c>
      <c r="BB156" s="111"/>
    </row>
    <row r="157" spans="1:54" x14ac:dyDescent="0.3">
      <c r="A157" s="1">
        <v>151</v>
      </c>
      <c r="B157" s="1" t="s">
        <v>40</v>
      </c>
      <c r="C157" s="1">
        <v>898</v>
      </c>
      <c r="D157" s="1">
        <v>5000</v>
      </c>
      <c r="E157" s="1">
        <v>-14.304128</v>
      </c>
      <c r="F157" s="1">
        <v>-876424.46340200002</v>
      </c>
      <c r="G157" s="1">
        <v>-691858.23308899999</v>
      </c>
      <c r="H157" s="1">
        <v>157.59401500000001</v>
      </c>
      <c r="I157" s="1">
        <v>80.574110000000005</v>
      </c>
      <c r="J157" s="1">
        <v>23.934113</v>
      </c>
      <c r="K157" s="1">
        <v>2.3609659999999999</v>
      </c>
      <c r="L157" s="1">
        <v>2.9572769999999999</v>
      </c>
      <c r="M157" s="111">
        <v>100</v>
      </c>
      <c r="N157" s="1">
        <v>56.324939999999998</v>
      </c>
      <c r="O157" s="1">
        <v>0.18269099999999999</v>
      </c>
      <c r="P157" s="1">
        <v>43.492370000000001</v>
      </c>
      <c r="Q157" s="1">
        <v>0</v>
      </c>
      <c r="R157" s="111">
        <v>52.366995000000003</v>
      </c>
      <c r="S157" s="1">
        <v>0.17516399999999999</v>
      </c>
      <c r="T157" s="1">
        <v>17.046657</v>
      </c>
      <c r="U157" s="1">
        <v>0.81890300000000005</v>
      </c>
      <c r="V157" s="1">
        <v>7.2069999999999999</v>
      </c>
      <c r="W157" s="1">
        <v>0.28406599999999999</v>
      </c>
      <c r="X157" s="1">
        <v>0.36929800000000002</v>
      </c>
      <c r="Y157" s="1">
        <v>2.534351</v>
      </c>
      <c r="Z157" s="1">
        <v>6.3242979999999998</v>
      </c>
      <c r="AA157" s="1">
        <v>6.7526130000000002</v>
      </c>
      <c r="AB157" s="1">
        <v>0.62662099999999998</v>
      </c>
      <c r="AC157" s="1">
        <v>5.4940340000000001</v>
      </c>
      <c r="AD157" s="111">
        <v>0</v>
      </c>
      <c r="AE157" s="1">
        <v>5.3698000000000003E-2</v>
      </c>
      <c r="AF157" s="1">
        <v>0.12129</v>
      </c>
      <c r="AG157" s="1">
        <v>0</v>
      </c>
      <c r="AH157" s="1">
        <v>0</v>
      </c>
      <c r="AI157" s="1">
        <v>0</v>
      </c>
      <c r="AJ157" s="1">
        <v>0</v>
      </c>
      <c r="AK157" s="1">
        <v>7.7029999999999998E-3</v>
      </c>
      <c r="AL157" s="111">
        <v>0</v>
      </c>
      <c r="AM157" s="1">
        <v>36.911745000000003</v>
      </c>
      <c r="AN157" s="1">
        <v>1.5901000000000001</v>
      </c>
      <c r="AO157" s="1">
        <v>4.061477</v>
      </c>
      <c r="AP157" s="1">
        <v>0</v>
      </c>
      <c r="AQ157" s="1">
        <v>0</v>
      </c>
      <c r="AR157" s="1">
        <v>0</v>
      </c>
      <c r="AS157" s="1">
        <v>0.92904699999999996</v>
      </c>
      <c r="AT157" s="111">
        <f t="shared" si="17"/>
        <v>0</v>
      </c>
      <c r="AU157" s="1">
        <f t="shared" si="18"/>
        <v>36.965443</v>
      </c>
      <c r="AV157" s="1">
        <f t="shared" si="19"/>
        <v>1.71139</v>
      </c>
      <c r="AW157" s="1">
        <f t="shared" si="20"/>
        <v>4.061477</v>
      </c>
      <c r="AX157" s="1">
        <f t="shared" si="21"/>
        <v>0</v>
      </c>
      <c r="AY157" s="1">
        <f t="shared" si="22"/>
        <v>0</v>
      </c>
      <c r="AZ157" s="1">
        <f t="shared" si="23"/>
        <v>0</v>
      </c>
      <c r="BA157" s="1">
        <f t="shared" si="24"/>
        <v>0.93674999999999997</v>
      </c>
      <c r="BB157" s="111"/>
    </row>
    <row r="158" spans="1:54" x14ac:dyDescent="0.3">
      <c r="A158" s="1">
        <v>152</v>
      </c>
      <c r="B158" s="1" t="s">
        <v>40</v>
      </c>
      <c r="C158" s="1">
        <v>896</v>
      </c>
      <c r="D158" s="1">
        <v>5000</v>
      </c>
      <c r="E158" s="1">
        <v>-14.338749999999999</v>
      </c>
      <c r="F158" s="1">
        <v>-873824.378654</v>
      </c>
      <c r="G158" s="1">
        <v>-690207.35850800003</v>
      </c>
      <c r="H158" s="1">
        <v>157.05172099999999</v>
      </c>
      <c r="I158" s="1">
        <v>80.329536000000004</v>
      </c>
      <c r="J158" s="1">
        <v>23.872676999999999</v>
      </c>
      <c r="K158" s="1">
        <v>2.3601839999999998</v>
      </c>
      <c r="L158" s="1">
        <v>2.9708679999999998</v>
      </c>
      <c r="M158" s="111">
        <v>100</v>
      </c>
      <c r="N158" s="1">
        <v>56.162806000000003</v>
      </c>
      <c r="O158" s="1">
        <v>0.18109700000000001</v>
      </c>
      <c r="P158" s="1">
        <v>43.656097000000003</v>
      </c>
      <c r="Q158" s="1">
        <v>0</v>
      </c>
      <c r="R158" s="111">
        <v>52.4054</v>
      </c>
      <c r="S158" s="1">
        <v>0.17275199999999999</v>
      </c>
      <c r="T158" s="1">
        <v>17.054478</v>
      </c>
      <c r="U158" s="1">
        <v>0.81767100000000004</v>
      </c>
      <c r="V158" s="1">
        <v>7.1651930000000004</v>
      </c>
      <c r="W158" s="1">
        <v>0.28488599999999997</v>
      </c>
      <c r="X158" s="1">
        <v>0.35158600000000001</v>
      </c>
      <c r="Y158" s="1">
        <v>2.5079039999999999</v>
      </c>
      <c r="Z158" s="1">
        <v>6.3355790000000001</v>
      </c>
      <c r="AA158" s="1">
        <v>6.7721070000000001</v>
      </c>
      <c r="AB158" s="1">
        <v>0.62651699999999999</v>
      </c>
      <c r="AC158" s="1">
        <v>5.5059279999999999</v>
      </c>
      <c r="AD158" s="111">
        <v>0</v>
      </c>
      <c r="AE158" s="1">
        <v>5.3693999999999999E-2</v>
      </c>
      <c r="AF158" s="1">
        <v>0.11984499999999999</v>
      </c>
      <c r="AG158" s="1">
        <v>0</v>
      </c>
      <c r="AH158" s="1">
        <v>0</v>
      </c>
      <c r="AI158" s="1">
        <v>0</v>
      </c>
      <c r="AJ158" s="1">
        <v>0</v>
      </c>
      <c r="AK158" s="1">
        <v>7.5579999999999996E-3</v>
      </c>
      <c r="AL158" s="111">
        <v>0</v>
      </c>
      <c r="AM158" s="1">
        <v>36.960630999999999</v>
      </c>
      <c r="AN158" s="1">
        <v>1.7022630000000001</v>
      </c>
      <c r="AO158" s="1">
        <v>4.061477</v>
      </c>
      <c r="AP158" s="1">
        <v>0</v>
      </c>
      <c r="AQ158" s="1">
        <v>0</v>
      </c>
      <c r="AR158" s="1">
        <v>0</v>
      </c>
      <c r="AS158" s="1">
        <v>0.93172600000000005</v>
      </c>
      <c r="AT158" s="111">
        <f t="shared" si="17"/>
        <v>0</v>
      </c>
      <c r="AU158" s="1">
        <f t="shared" si="18"/>
        <v>37.014324999999999</v>
      </c>
      <c r="AV158" s="1">
        <f t="shared" si="19"/>
        <v>1.8221080000000001</v>
      </c>
      <c r="AW158" s="1">
        <f t="shared" si="20"/>
        <v>4.061477</v>
      </c>
      <c r="AX158" s="1">
        <f t="shared" si="21"/>
        <v>0</v>
      </c>
      <c r="AY158" s="1">
        <f t="shared" si="22"/>
        <v>0</v>
      </c>
      <c r="AZ158" s="1">
        <f t="shared" si="23"/>
        <v>0</v>
      </c>
      <c r="BA158" s="1">
        <f t="shared" si="24"/>
        <v>0.93928400000000001</v>
      </c>
      <c r="BB158" s="111"/>
    </row>
    <row r="159" spans="1:54" x14ac:dyDescent="0.3">
      <c r="A159" s="1">
        <v>153</v>
      </c>
      <c r="B159" s="1" t="s">
        <v>40</v>
      </c>
      <c r="C159" s="1">
        <v>894</v>
      </c>
      <c r="D159" s="1">
        <v>5000</v>
      </c>
      <c r="E159" s="1">
        <v>-14.373419</v>
      </c>
      <c r="F159" s="1">
        <v>-871254.76147699996</v>
      </c>
      <c r="G159" s="1">
        <v>-688579.28255200002</v>
      </c>
      <c r="H159" s="1">
        <v>156.51414</v>
      </c>
      <c r="I159" s="1">
        <v>80.087794000000002</v>
      </c>
      <c r="J159" s="1">
        <v>23.811882000000001</v>
      </c>
      <c r="K159" s="1">
        <v>2.3594010000000001</v>
      </c>
      <c r="L159" s="1">
        <v>2.9844840000000001</v>
      </c>
      <c r="M159" s="111">
        <v>100</v>
      </c>
      <c r="N159" s="1">
        <v>56.002246999999997</v>
      </c>
      <c r="O159" s="1">
        <v>0.179539</v>
      </c>
      <c r="P159" s="1">
        <v>43.818213999999998</v>
      </c>
      <c r="Q159" s="1">
        <v>0</v>
      </c>
      <c r="R159" s="111">
        <v>52.443674000000001</v>
      </c>
      <c r="S159" s="1">
        <v>0.17038300000000001</v>
      </c>
      <c r="T159" s="1">
        <v>17.062349000000001</v>
      </c>
      <c r="U159" s="1">
        <v>0.81638299999999997</v>
      </c>
      <c r="V159" s="1">
        <v>7.1226000000000003</v>
      </c>
      <c r="W159" s="1">
        <v>0.28570299999999998</v>
      </c>
      <c r="X159" s="1">
        <v>0.334393</v>
      </c>
      <c r="Y159" s="1">
        <v>2.4818539999999998</v>
      </c>
      <c r="Z159" s="1">
        <v>6.3468400000000003</v>
      </c>
      <c r="AA159" s="1">
        <v>6.7915219999999996</v>
      </c>
      <c r="AB159" s="1">
        <v>0.62650300000000003</v>
      </c>
      <c r="AC159" s="1">
        <v>5.5177940000000003</v>
      </c>
      <c r="AD159" s="111">
        <v>0</v>
      </c>
      <c r="AE159" s="1">
        <v>5.3672999999999998E-2</v>
      </c>
      <c r="AF159" s="1">
        <v>0.118452</v>
      </c>
      <c r="AG159" s="1">
        <v>0</v>
      </c>
      <c r="AH159" s="1">
        <v>0</v>
      </c>
      <c r="AI159" s="1">
        <v>0</v>
      </c>
      <c r="AJ159" s="1">
        <v>0</v>
      </c>
      <c r="AK159" s="1">
        <v>7.4139999999999996E-3</v>
      </c>
      <c r="AL159" s="111">
        <v>0</v>
      </c>
      <c r="AM159" s="1">
        <v>37.009506999999999</v>
      </c>
      <c r="AN159" s="1">
        <v>1.8129690000000001</v>
      </c>
      <c r="AO159" s="1">
        <v>4.061477</v>
      </c>
      <c r="AP159" s="1">
        <v>0</v>
      </c>
      <c r="AQ159" s="1">
        <v>0</v>
      </c>
      <c r="AR159" s="1">
        <v>0</v>
      </c>
      <c r="AS159" s="1">
        <v>0.93426100000000001</v>
      </c>
      <c r="AT159" s="111">
        <f t="shared" si="17"/>
        <v>0</v>
      </c>
      <c r="AU159" s="1">
        <f t="shared" si="18"/>
        <v>37.063180000000003</v>
      </c>
      <c r="AV159" s="1">
        <f t="shared" si="19"/>
        <v>1.9314210000000001</v>
      </c>
      <c r="AW159" s="1">
        <f t="shared" si="20"/>
        <v>4.061477</v>
      </c>
      <c r="AX159" s="1">
        <f t="shared" si="21"/>
        <v>0</v>
      </c>
      <c r="AY159" s="1">
        <f t="shared" si="22"/>
        <v>0</v>
      </c>
      <c r="AZ159" s="1">
        <f t="shared" si="23"/>
        <v>0</v>
      </c>
      <c r="BA159" s="1">
        <f t="shared" si="24"/>
        <v>0.94167500000000004</v>
      </c>
      <c r="BB159" s="111"/>
    </row>
    <row r="160" spans="1:54" x14ac:dyDescent="0.3">
      <c r="A160" s="1">
        <v>154</v>
      </c>
      <c r="B160" s="1" t="s">
        <v>40</v>
      </c>
      <c r="C160" s="1">
        <v>892</v>
      </c>
      <c r="D160" s="1">
        <v>5000</v>
      </c>
      <c r="E160" s="1">
        <v>-14.408132</v>
      </c>
      <c r="F160" s="1">
        <v>-868714.94924600003</v>
      </c>
      <c r="G160" s="1">
        <v>-686973.49666800001</v>
      </c>
      <c r="H160" s="1">
        <v>155.98116300000001</v>
      </c>
      <c r="I160" s="1">
        <v>79.848819000000006</v>
      </c>
      <c r="J160" s="1">
        <v>23.751715000000001</v>
      </c>
      <c r="K160" s="1">
        <v>2.358619</v>
      </c>
      <c r="L160" s="1">
        <v>2.9981249999999999</v>
      </c>
      <c r="M160" s="111">
        <v>100</v>
      </c>
      <c r="N160" s="1">
        <v>55.843229000000001</v>
      </c>
      <c r="O160" s="1">
        <v>0.17801500000000001</v>
      </c>
      <c r="P160" s="1">
        <v>43.978755999999997</v>
      </c>
      <c r="Q160" s="1">
        <v>0</v>
      </c>
      <c r="R160" s="111">
        <v>52.481820999999997</v>
      </c>
      <c r="S160" s="1">
        <v>0.16805700000000001</v>
      </c>
      <c r="T160" s="1">
        <v>17.070267000000001</v>
      </c>
      <c r="U160" s="1">
        <v>0.81503999999999999</v>
      </c>
      <c r="V160" s="1">
        <v>7.0792299999999999</v>
      </c>
      <c r="W160" s="1">
        <v>0.28651599999999999</v>
      </c>
      <c r="X160" s="1">
        <v>0.31771300000000002</v>
      </c>
      <c r="Y160" s="1">
        <v>2.456197</v>
      </c>
      <c r="Z160" s="1">
        <v>6.3580829999999997</v>
      </c>
      <c r="AA160" s="1">
        <v>6.8108620000000002</v>
      </c>
      <c r="AB160" s="1">
        <v>0.62658100000000005</v>
      </c>
      <c r="AC160" s="1">
        <v>5.5296329999999996</v>
      </c>
      <c r="AD160" s="111">
        <v>0</v>
      </c>
      <c r="AE160" s="1">
        <v>5.3635000000000002E-2</v>
      </c>
      <c r="AF160" s="1">
        <v>0.117109</v>
      </c>
      <c r="AG160" s="1">
        <v>0</v>
      </c>
      <c r="AH160" s="1">
        <v>0</v>
      </c>
      <c r="AI160" s="1">
        <v>0</v>
      </c>
      <c r="AJ160" s="1">
        <v>0</v>
      </c>
      <c r="AK160" s="1">
        <v>7.2709999999999997E-3</v>
      </c>
      <c r="AL160" s="111">
        <v>0</v>
      </c>
      <c r="AM160" s="1">
        <v>37.058354999999999</v>
      </c>
      <c r="AN160" s="1">
        <v>1.9222710000000001</v>
      </c>
      <c r="AO160" s="1">
        <v>4.061477</v>
      </c>
      <c r="AP160" s="1">
        <v>0</v>
      </c>
      <c r="AQ160" s="1">
        <v>0</v>
      </c>
      <c r="AR160" s="1">
        <v>0</v>
      </c>
      <c r="AS160" s="1">
        <v>0.93665200000000004</v>
      </c>
      <c r="AT160" s="111">
        <f t="shared" si="17"/>
        <v>0</v>
      </c>
      <c r="AU160" s="1">
        <f t="shared" si="18"/>
        <v>37.111989999999999</v>
      </c>
      <c r="AV160" s="1">
        <f t="shared" si="19"/>
        <v>2.03938</v>
      </c>
      <c r="AW160" s="1">
        <f t="shared" si="20"/>
        <v>4.061477</v>
      </c>
      <c r="AX160" s="1">
        <f t="shared" si="21"/>
        <v>0</v>
      </c>
      <c r="AY160" s="1">
        <f t="shared" si="22"/>
        <v>0</v>
      </c>
      <c r="AZ160" s="1">
        <f t="shared" si="23"/>
        <v>0</v>
      </c>
      <c r="BA160" s="1">
        <f t="shared" si="24"/>
        <v>0.94392300000000007</v>
      </c>
      <c r="BB160" s="111"/>
    </row>
    <row r="161" spans="1:54" x14ac:dyDescent="0.3">
      <c r="A161" s="1">
        <v>155</v>
      </c>
      <c r="B161" s="1" t="s">
        <v>40</v>
      </c>
      <c r="C161" s="1">
        <v>890</v>
      </c>
      <c r="D161" s="1">
        <v>5000</v>
      </c>
      <c r="E161" s="1">
        <v>-14.421894</v>
      </c>
      <c r="F161" s="1">
        <v>-866204.32736500003</v>
      </c>
      <c r="G161" s="1">
        <v>-685408.59341800003</v>
      </c>
      <c r="H161" s="1">
        <v>155.43630099999999</v>
      </c>
      <c r="I161" s="1">
        <v>79.604900000000001</v>
      </c>
      <c r="J161" s="1">
        <v>23.691965</v>
      </c>
      <c r="K161" s="1">
        <v>2.357856</v>
      </c>
      <c r="L161" s="1">
        <v>3.0143979999999999</v>
      </c>
      <c r="M161" s="111">
        <v>100</v>
      </c>
      <c r="N161" s="1">
        <v>55.652369999999998</v>
      </c>
      <c r="O161" s="1">
        <v>0.209872</v>
      </c>
      <c r="P161" s="1">
        <v>44.137757999999998</v>
      </c>
      <c r="Q161" s="1">
        <v>0</v>
      </c>
      <c r="R161" s="111">
        <v>52.540025999999997</v>
      </c>
      <c r="S161" s="1">
        <v>0.16562399999999999</v>
      </c>
      <c r="T161" s="1">
        <v>17.087904999999999</v>
      </c>
      <c r="U161" s="1">
        <v>0.81669400000000003</v>
      </c>
      <c r="V161" s="1">
        <v>6.9893289999999997</v>
      </c>
      <c r="W161" s="1">
        <v>0.287499</v>
      </c>
      <c r="X161" s="1">
        <v>0.30434899999999998</v>
      </c>
      <c r="Y161" s="1">
        <v>2.4304619999999999</v>
      </c>
      <c r="Z161" s="1">
        <v>6.3722120000000002</v>
      </c>
      <c r="AA161" s="1">
        <v>6.834219</v>
      </c>
      <c r="AB161" s="1">
        <v>0.62750899999999998</v>
      </c>
      <c r="AC161" s="1">
        <v>5.5441700000000003</v>
      </c>
      <c r="AD161" s="111">
        <v>5.3685999999999998E-2</v>
      </c>
      <c r="AE161" s="1">
        <v>1.6449999999999999E-2</v>
      </c>
      <c r="AF161" s="1">
        <v>0.13310900000000001</v>
      </c>
      <c r="AG161" s="1">
        <v>0</v>
      </c>
      <c r="AH161" s="1">
        <v>0</v>
      </c>
      <c r="AI161" s="1">
        <v>0</v>
      </c>
      <c r="AJ161" s="1">
        <v>0</v>
      </c>
      <c r="AK161" s="1">
        <v>6.6270000000000001E-3</v>
      </c>
      <c r="AL161" s="111">
        <v>0</v>
      </c>
      <c r="AM161" s="1">
        <v>37.107163</v>
      </c>
      <c r="AN161" s="1">
        <v>2.0302180000000001</v>
      </c>
      <c r="AO161" s="1">
        <v>4.061477</v>
      </c>
      <c r="AP161" s="1">
        <v>0</v>
      </c>
      <c r="AQ161" s="1">
        <v>0</v>
      </c>
      <c r="AR161" s="1">
        <v>0</v>
      </c>
      <c r="AS161" s="1">
        <v>0.93889999999999996</v>
      </c>
      <c r="AT161" s="111">
        <f t="shared" si="17"/>
        <v>5.3685999999999998E-2</v>
      </c>
      <c r="AU161" s="1">
        <f t="shared" si="18"/>
        <v>37.123612999999999</v>
      </c>
      <c r="AV161" s="1">
        <f t="shared" si="19"/>
        <v>2.1633270000000002</v>
      </c>
      <c r="AW161" s="1">
        <f t="shared" si="20"/>
        <v>4.061477</v>
      </c>
      <c r="AX161" s="1">
        <f t="shared" si="21"/>
        <v>0</v>
      </c>
      <c r="AY161" s="1">
        <f t="shared" si="22"/>
        <v>0</v>
      </c>
      <c r="AZ161" s="1">
        <f t="shared" si="23"/>
        <v>0</v>
      </c>
      <c r="BA161" s="1">
        <f t="shared" si="24"/>
        <v>0.94552700000000001</v>
      </c>
      <c r="BB161" s="111"/>
    </row>
    <row r="162" spans="1:54" x14ac:dyDescent="0.3">
      <c r="A162" s="1">
        <v>156</v>
      </c>
      <c r="B162" s="1" t="s">
        <v>40</v>
      </c>
      <c r="C162" s="1">
        <v>888</v>
      </c>
      <c r="D162" s="1">
        <v>5000</v>
      </c>
      <c r="E162" s="1">
        <v>-14.42347</v>
      </c>
      <c r="F162" s="1">
        <v>-863461.28254399996</v>
      </c>
      <c r="G162" s="1">
        <v>-683690.01229900005</v>
      </c>
      <c r="H162" s="1">
        <v>154.82174599999999</v>
      </c>
      <c r="I162" s="1">
        <v>79.324520000000007</v>
      </c>
      <c r="J162" s="1">
        <v>23.624694999999999</v>
      </c>
      <c r="K162" s="1">
        <v>2.356474</v>
      </c>
      <c r="L162" s="1">
        <v>3.0321479999999998</v>
      </c>
      <c r="M162" s="111">
        <v>100</v>
      </c>
      <c r="N162" s="1">
        <v>55.430244000000002</v>
      </c>
      <c r="O162" s="1">
        <v>0.24074699999999999</v>
      </c>
      <c r="P162" s="1">
        <v>44.329009999999997</v>
      </c>
      <c r="Q162" s="1">
        <v>0</v>
      </c>
      <c r="R162" s="111">
        <v>52.613562000000002</v>
      </c>
      <c r="S162" s="1">
        <v>0.162524</v>
      </c>
      <c r="T162" s="1">
        <v>17.118174</v>
      </c>
      <c r="U162" s="1">
        <v>0.81832800000000006</v>
      </c>
      <c r="V162" s="1">
        <v>6.8554500000000003</v>
      </c>
      <c r="W162" s="1">
        <v>0.28865099999999999</v>
      </c>
      <c r="X162" s="1">
        <v>0.29230499999999998</v>
      </c>
      <c r="Y162" s="1">
        <v>2.4074119999999999</v>
      </c>
      <c r="Z162" s="1">
        <v>6.3908399999999999</v>
      </c>
      <c r="AA162" s="1">
        <v>6.8616060000000001</v>
      </c>
      <c r="AB162" s="1">
        <v>0.62871299999999997</v>
      </c>
      <c r="AC162" s="1">
        <v>5.5624339999999997</v>
      </c>
      <c r="AD162" s="111">
        <v>9.4877000000000003E-2</v>
      </c>
      <c r="AE162" s="1">
        <v>1.9903000000000001E-2</v>
      </c>
      <c r="AF162" s="1">
        <v>0.11923</v>
      </c>
      <c r="AG162" s="1">
        <v>0</v>
      </c>
      <c r="AH162" s="1">
        <v>0</v>
      </c>
      <c r="AI162" s="1">
        <v>0</v>
      </c>
      <c r="AJ162" s="1">
        <v>0</v>
      </c>
      <c r="AK162" s="1">
        <v>6.7369999999999999E-3</v>
      </c>
      <c r="AL162" s="111">
        <v>5.1647999999999999E-2</v>
      </c>
      <c r="AM162" s="1">
        <v>37.121223999999998</v>
      </c>
      <c r="AN162" s="1">
        <v>2.1541570000000001</v>
      </c>
      <c r="AO162" s="1">
        <v>4.061477</v>
      </c>
      <c r="AP162" s="1">
        <v>0</v>
      </c>
      <c r="AQ162" s="1">
        <v>0</v>
      </c>
      <c r="AR162" s="1">
        <v>0</v>
      </c>
      <c r="AS162" s="1">
        <v>0.94050299999999998</v>
      </c>
      <c r="AT162" s="111">
        <f t="shared" si="17"/>
        <v>0.14652500000000002</v>
      </c>
      <c r="AU162" s="1">
        <f t="shared" si="18"/>
        <v>37.141126999999997</v>
      </c>
      <c r="AV162" s="1">
        <f t="shared" si="19"/>
        <v>2.273387</v>
      </c>
      <c r="AW162" s="1">
        <f t="shared" si="20"/>
        <v>4.061477</v>
      </c>
      <c r="AX162" s="1">
        <f t="shared" si="21"/>
        <v>0</v>
      </c>
      <c r="AY162" s="1">
        <f t="shared" si="22"/>
        <v>0</v>
      </c>
      <c r="AZ162" s="1">
        <f t="shared" si="23"/>
        <v>0</v>
      </c>
      <c r="BA162" s="1">
        <f t="shared" si="24"/>
        <v>0.94723999999999997</v>
      </c>
      <c r="BB162" s="111"/>
    </row>
    <row r="163" spans="1:54" x14ac:dyDescent="0.3">
      <c r="A163" s="1">
        <v>157</v>
      </c>
      <c r="B163" s="1" t="s">
        <v>40</v>
      </c>
      <c r="C163" s="1">
        <v>886</v>
      </c>
      <c r="D163" s="1">
        <v>5000</v>
      </c>
      <c r="E163" s="1">
        <v>-14.425302</v>
      </c>
      <c r="F163" s="1">
        <v>-860517.27142100001</v>
      </c>
      <c r="G163" s="1">
        <v>-681826.00202500005</v>
      </c>
      <c r="H163" s="1">
        <v>154.15715800000001</v>
      </c>
      <c r="I163" s="1">
        <v>79.019555999999994</v>
      </c>
      <c r="J163" s="1">
        <v>23.551369000000001</v>
      </c>
      <c r="K163" s="1">
        <v>2.3543799999999999</v>
      </c>
      <c r="L163" s="1">
        <v>3.049248</v>
      </c>
      <c r="M163" s="111">
        <v>100</v>
      </c>
      <c r="N163" s="1">
        <v>55.214381000000003</v>
      </c>
      <c r="O163" s="1">
        <v>0.23449</v>
      </c>
      <c r="P163" s="1">
        <v>44.551129000000003</v>
      </c>
      <c r="Q163" s="1">
        <v>0</v>
      </c>
      <c r="R163" s="111">
        <v>52.685571000000003</v>
      </c>
      <c r="S163" s="1">
        <v>0.15947600000000001</v>
      </c>
      <c r="T163" s="1">
        <v>17.147746999999999</v>
      </c>
      <c r="U163" s="1">
        <v>0.81990300000000005</v>
      </c>
      <c r="V163" s="1">
        <v>6.7242699999999997</v>
      </c>
      <c r="W163" s="1">
        <v>0.28977999999999998</v>
      </c>
      <c r="X163" s="1">
        <v>0.28065899999999999</v>
      </c>
      <c r="Y163" s="1">
        <v>2.3848319999999998</v>
      </c>
      <c r="Z163" s="1">
        <v>6.4090730000000002</v>
      </c>
      <c r="AA163" s="1">
        <v>6.8884319999999999</v>
      </c>
      <c r="AB163" s="1">
        <v>0.62993900000000003</v>
      </c>
      <c r="AC163" s="1">
        <v>5.5803190000000003</v>
      </c>
      <c r="AD163" s="111">
        <v>9.2000999999999999E-2</v>
      </c>
      <c r="AE163" s="1">
        <v>1.9484999999999999E-2</v>
      </c>
      <c r="AF163" s="1">
        <v>0.11637500000000001</v>
      </c>
      <c r="AG163" s="1">
        <v>0</v>
      </c>
      <c r="AH163" s="1">
        <v>0</v>
      </c>
      <c r="AI163" s="1">
        <v>0</v>
      </c>
      <c r="AJ163" s="1">
        <v>0</v>
      </c>
      <c r="AK163" s="1">
        <v>6.6290000000000003E-3</v>
      </c>
      <c r="AL163" s="111">
        <v>0.144487</v>
      </c>
      <c r="AM163" s="1">
        <v>37.138736999999999</v>
      </c>
      <c r="AN163" s="1">
        <v>2.2642120000000001</v>
      </c>
      <c r="AO163" s="1">
        <v>4.061477</v>
      </c>
      <c r="AP163" s="1">
        <v>0</v>
      </c>
      <c r="AQ163" s="1">
        <v>0</v>
      </c>
      <c r="AR163" s="1">
        <v>0</v>
      </c>
      <c r="AS163" s="1">
        <v>0.94221699999999997</v>
      </c>
      <c r="AT163" s="111">
        <f t="shared" si="17"/>
        <v>0.236488</v>
      </c>
      <c r="AU163" s="1">
        <f t="shared" si="18"/>
        <v>37.158222000000002</v>
      </c>
      <c r="AV163" s="1">
        <f t="shared" si="19"/>
        <v>2.3805870000000002</v>
      </c>
      <c r="AW163" s="1">
        <f t="shared" si="20"/>
        <v>4.061477</v>
      </c>
      <c r="AX163" s="1">
        <f t="shared" si="21"/>
        <v>0</v>
      </c>
      <c r="AY163" s="1">
        <f t="shared" si="22"/>
        <v>0</v>
      </c>
      <c r="AZ163" s="1">
        <f t="shared" si="23"/>
        <v>0</v>
      </c>
      <c r="BA163" s="1">
        <f t="shared" si="24"/>
        <v>0.94884599999999997</v>
      </c>
      <c r="BB163" s="111"/>
    </row>
    <row r="164" spans="1:54" x14ac:dyDescent="0.3">
      <c r="A164" s="1">
        <v>158</v>
      </c>
      <c r="B164" s="1" t="s">
        <v>40</v>
      </c>
      <c r="C164" s="1">
        <v>884</v>
      </c>
      <c r="D164" s="1">
        <v>5000</v>
      </c>
      <c r="E164" s="1">
        <v>-14.427382</v>
      </c>
      <c r="F164" s="1">
        <v>-857650.16920799995</v>
      </c>
      <c r="G164" s="1">
        <v>-680018.35726900003</v>
      </c>
      <c r="H164" s="1">
        <v>153.508026</v>
      </c>
      <c r="I164" s="1">
        <v>78.723061999999999</v>
      </c>
      <c r="J164" s="1">
        <v>23.479956000000001</v>
      </c>
      <c r="K164" s="1">
        <v>2.352347</v>
      </c>
      <c r="L164" s="1">
        <v>3.0662919999999998</v>
      </c>
      <c r="M164" s="111">
        <v>100</v>
      </c>
      <c r="N164" s="1">
        <v>55.004531</v>
      </c>
      <c r="O164" s="1">
        <v>0.22848299999999999</v>
      </c>
      <c r="P164" s="1">
        <v>44.766984999999998</v>
      </c>
      <c r="Q164" s="1">
        <v>0</v>
      </c>
      <c r="R164" s="111">
        <v>52.756093999999997</v>
      </c>
      <c r="S164" s="1">
        <v>0.15647800000000001</v>
      </c>
      <c r="T164" s="1">
        <v>17.176641</v>
      </c>
      <c r="U164" s="1">
        <v>0.82142000000000004</v>
      </c>
      <c r="V164" s="1">
        <v>6.5957189999999999</v>
      </c>
      <c r="W164" s="1">
        <v>0.290885</v>
      </c>
      <c r="X164" s="1">
        <v>0.269397</v>
      </c>
      <c r="Y164" s="1">
        <v>2.3627090000000002</v>
      </c>
      <c r="Z164" s="1">
        <v>6.4269210000000001</v>
      </c>
      <c r="AA164" s="1">
        <v>6.9147119999999997</v>
      </c>
      <c r="AB164" s="1">
        <v>0.63118700000000005</v>
      </c>
      <c r="AC164" s="1">
        <v>5.597836</v>
      </c>
      <c r="AD164" s="111">
        <v>8.9234999999999995E-2</v>
      </c>
      <c r="AE164" s="1">
        <v>1.9081999999999998E-2</v>
      </c>
      <c r="AF164" s="1">
        <v>0.113645</v>
      </c>
      <c r="AG164" s="1">
        <v>0</v>
      </c>
      <c r="AH164" s="1">
        <v>0</v>
      </c>
      <c r="AI164" s="1">
        <v>0</v>
      </c>
      <c r="AJ164" s="1">
        <v>0</v>
      </c>
      <c r="AK164" s="1">
        <v>6.522E-3</v>
      </c>
      <c r="AL164" s="111">
        <v>0.23444999999999999</v>
      </c>
      <c r="AM164" s="1">
        <v>37.155830999999999</v>
      </c>
      <c r="AN164" s="1">
        <v>2.3714050000000002</v>
      </c>
      <c r="AO164" s="1">
        <v>4.061477</v>
      </c>
      <c r="AP164" s="1">
        <v>0</v>
      </c>
      <c r="AQ164" s="1">
        <v>0</v>
      </c>
      <c r="AR164" s="1">
        <v>0</v>
      </c>
      <c r="AS164" s="1">
        <v>0.94382299999999997</v>
      </c>
      <c r="AT164" s="111">
        <f t="shared" si="17"/>
        <v>0.323685</v>
      </c>
      <c r="AU164" s="1">
        <f t="shared" si="18"/>
        <v>37.174912999999997</v>
      </c>
      <c r="AV164" s="1">
        <f t="shared" si="19"/>
        <v>2.4850500000000002</v>
      </c>
      <c r="AW164" s="1">
        <f t="shared" si="20"/>
        <v>4.061477</v>
      </c>
      <c r="AX164" s="1">
        <f t="shared" si="21"/>
        <v>0</v>
      </c>
      <c r="AY164" s="1">
        <f t="shared" si="22"/>
        <v>0</v>
      </c>
      <c r="AZ164" s="1">
        <f t="shared" si="23"/>
        <v>0</v>
      </c>
      <c r="BA164" s="1">
        <f t="shared" si="24"/>
        <v>0.950345</v>
      </c>
      <c r="BB164" s="111"/>
    </row>
    <row r="165" spans="1:54" x14ac:dyDescent="0.3">
      <c r="A165" s="1">
        <v>159</v>
      </c>
      <c r="B165" s="1" t="s">
        <v>40</v>
      </c>
      <c r="C165" s="1">
        <v>882</v>
      </c>
      <c r="D165" s="1">
        <v>5000</v>
      </c>
      <c r="E165" s="1">
        <v>-14.429705999999999</v>
      </c>
      <c r="F165" s="1">
        <v>-854856.87037200003</v>
      </c>
      <c r="G165" s="1">
        <v>-678264.78798100003</v>
      </c>
      <c r="H165" s="1">
        <v>152.87372400000001</v>
      </c>
      <c r="I165" s="1">
        <v>78.434697</v>
      </c>
      <c r="J165" s="1">
        <v>23.410378999999999</v>
      </c>
      <c r="K165" s="1">
        <v>2.3503750000000001</v>
      </c>
      <c r="L165" s="1">
        <v>3.0832830000000002</v>
      </c>
      <c r="M165" s="111">
        <v>100</v>
      </c>
      <c r="N165" s="1">
        <v>54.800457999999999</v>
      </c>
      <c r="O165" s="1">
        <v>0.222714</v>
      </c>
      <c r="P165" s="1">
        <v>44.976827999999998</v>
      </c>
      <c r="Q165" s="1">
        <v>0</v>
      </c>
      <c r="R165" s="111">
        <v>52.825164999999998</v>
      </c>
      <c r="S165" s="1">
        <v>0.153531</v>
      </c>
      <c r="T165" s="1">
        <v>17.204874</v>
      </c>
      <c r="U165" s="1">
        <v>0.82288099999999997</v>
      </c>
      <c r="V165" s="1">
        <v>6.4697290000000001</v>
      </c>
      <c r="W165" s="1">
        <v>0.29196800000000001</v>
      </c>
      <c r="X165" s="1">
        <v>0.25850800000000002</v>
      </c>
      <c r="Y165" s="1">
        <v>2.3410340000000001</v>
      </c>
      <c r="Z165" s="1">
        <v>6.4443929999999998</v>
      </c>
      <c r="AA165" s="1">
        <v>6.9404620000000001</v>
      </c>
      <c r="AB165" s="1">
        <v>0.63246000000000002</v>
      </c>
      <c r="AC165" s="1">
        <v>5.6149950000000004</v>
      </c>
      <c r="AD165" s="111">
        <v>8.6572999999999997E-2</v>
      </c>
      <c r="AE165" s="1">
        <v>1.8692E-2</v>
      </c>
      <c r="AF165" s="1">
        <v>0.11103200000000001</v>
      </c>
      <c r="AG165" s="1">
        <v>0</v>
      </c>
      <c r="AH165" s="1">
        <v>0</v>
      </c>
      <c r="AI165" s="1">
        <v>0</v>
      </c>
      <c r="AJ165" s="1">
        <v>0</v>
      </c>
      <c r="AK165" s="1">
        <v>6.4159999999999998E-3</v>
      </c>
      <c r="AL165" s="111">
        <v>0.32164700000000002</v>
      </c>
      <c r="AM165" s="1">
        <v>37.172519999999999</v>
      </c>
      <c r="AN165" s="1">
        <v>2.4758619999999998</v>
      </c>
      <c r="AO165" s="1">
        <v>4.061477</v>
      </c>
      <c r="AP165" s="1">
        <v>0</v>
      </c>
      <c r="AQ165" s="1">
        <v>0</v>
      </c>
      <c r="AR165" s="1">
        <v>0</v>
      </c>
      <c r="AS165" s="1">
        <v>0.945322</v>
      </c>
      <c r="AT165" s="111">
        <f t="shared" si="17"/>
        <v>0.40822000000000003</v>
      </c>
      <c r="AU165" s="1">
        <f t="shared" si="18"/>
        <v>37.191212</v>
      </c>
      <c r="AV165" s="1">
        <f t="shared" si="19"/>
        <v>2.5868939999999996</v>
      </c>
      <c r="AW165" s="1">
        <f t="shared" si="20"/>
        <v>4.061477</v>
      </c>
      <c r="AX165" s="1">
        <f t="shared" si="21"/>
        <v>0</v>
      </c>
      <c r="AY165" s="1">
        <f t="shared" si="22"/>
        <v>0</v>
      </c>
      <c r="AZ165" s="1">
        <f t="shared" si="23"/>
        <v>0</v>
      </c>
      <c r="BA165" s="1">
        <f t="shared" si="24"/>
        <v>0.95173799999999997</v>
      </c>
      <c r="BB165" s="111"/>
    </row>
    <row r="166" spans="1:54" x14ac:dyDescent="0.3">
      <c r="A166" s="1">
        <v>160</v>
      </c>
      <c r="B166" s="1" t="s">
        <v>40</v>
      </c>
      <c r="C166" s="1">
        <v>880</v>
      </c>
      <c r="D166" s="1">
        <v>5000</v>
      </c>
      <c r="E166" s="1">
        <v>-14.435516</v>
      </c>
      <c r="F166" s="1">
        <v>-852134.45283700002</v>
      </c>
      <c r="G166" s="1">
        <v>-676578.19392899994</v>
      </c>
      <c r="H166" s="1">
        <v>152.24061</v>
      </c>
      <c r="I166" s="1">
        <v>78.151701000000003</v>
      </c>
      <c r="J166" s="1">
        <v>23.341463999999998</v>
      </c>
      <c r="K166" s="1">
        <v>2.3485719999999999</v>
      </c>
      <c r="L166" s="1">
        <v>3.1034290000000002</v>
      </c>
      <c r="M166" s="111">
        <v>100</v>
      </c>
      <c r="N166" s="1">
        <v>54.571959</v>
      </c>
      <c r="O166" s="1">
        <v>0.24714700000000001</v>
      </c>
      <c r="P166" s="1">
        <v>45.180894000000002</v>
      </c>
      <c r="Q166" s="1">
        <v>0</v>
      </c>
      <c r="R166" s="111">
        <v>52.901857</v>
      </c>
      <c r="S166" s="1">
        <v>0.148842</v>
      </c>
      <c r="T166" s="1">
        <v>17.233447999999999</v>
      </c>
      <c r="U166" s="1">
        <v>0.82390699999999994</v>
      </c>
      <c r="V166" s="1">
        <v>6.3538209999999999</v>
      </c>
      <c r="W166" s="1">
        <v>0.29319099999999998</v>
      </c>
      <c r="X166" s="1">
        <v>0.24285699999999999</v>
      </c>
      <c r="Y166" s="1">
        <v>2.327223</v>
      </c>
      <c r="Z166" s="1">
        <v>6.4687289999999997</v>
      </c>
      <c r="AA166" s="1">
        <v>6.9468439999999996</v>
      </c>
      <c r="AB166" s="1">
        <v>0.63098500000000002</v>
      </c>
      <c r="AC166" s="1">
        <v>5.6282949999999996</v>
      </c>
      <c r="AD166" s="111">
        <v>3.2924000000000002E-2</v>
      </c>
      <c r="AE166" s="1">
        <v>2.7077E-2</v>
      </c>
      <c r="AF166" s="1">
        <v>4.7201E-2</v>
      </c>
      <c r="AG166" s="1">
        <v>0.12961400000000001</v>
      </c>
      <c r="AH166" s="1">
        <v>0</v>
      </c>
      <c r="AI166" s="1">
        <v>0</v>
      </c>
      <c r="AJ166" s="1">
        <v>0</v>
      </c>
      <c r="AK166" s="1">
        <v>1.0331E-2</v>
      </c>
      <c r="AL166" s="111">
        <v>0.40618199999999999</v>
      </c>
      <c r="AM166" s="1">
        <v>37.188817999999998</v>
      </c>
      <c r="AN166" s="1">
        <v>2.5777009999999998</v>
      </c>
      <c r="AO166" s="1">
        <v>4.061477</v>
      </c>
      <c r="AP166" s="1">
        <v>0</v>
      </c>
      <c r="AQ166" s="1">
        <v>0</v>
      </c>
      <c r="AR166" s="1">
        <v>0</v>
      </c>
      <c r="AS166" s="1">
        <v>0.94671499999999997</v>
      </c>
      <c r="AT166" s="111">
        <f t="shared" si="17"/>
        <v>0.439106</v>
      </c>
      <c r="AU166" s="1">
        <f t="shared" si="18"/>
        <v>37.215894999999996</v>
      </c>
      <c r="AV166" s="1">
        <f t="shared" si="19"/>
        <v>2.6249019999999996</v>
      </c>
      <c r="AW166" s="1">
        <f t="shared" si="20"/>
        <v>4.1910910000000001</v>
      </c>
      <c r="AX166" s="1">
        <f t="shared" si="21"/>
        <v>0</v>
      </c>
      <c r="AY166" s="1">
        <f t="shared" si="22"/>
        <v>0</v>
      </c>
      <c r="AZ166" s="1">
        <f t="shared" si="23"/>
        <v>0</v>
      </c>
      <c r="BA166" s="1">
        <f t="shared" si="24"/>
        <v>0.95704599999999995</v>
      </c>
      <c r="BB166" s="111"/>
    </row>
    <row r="167" spans="1:54" x14ac:dyDescent="0.3">
      <c r="A167" s="1">
        <v>161</v>
      </c>
      <c r="B167" s="1" t="s">
        <v>40</v>
      </c>
      <c r="C167" s="1">
        <v>878</v>
      </c>
      <c r="D167" s="1">
        <v>5000</v>
      </c>
      <c r="E167" s="1">
        <v>-14.442107999999999</v>
      </c>
      <c r="F167" s="1">
        <v>-849070.93622599996</v>
      </c>
      <c r="G167" s="1">
        <v>-674614.23045599996</v>
      </c>
      <c r="H167" s="1">
        <v>151.54993300000001</v>
      </c>
      <c r="I167" s="1">
        <v>77.836923999999996</v>
      </c>
      <c r="J167" s="1">
        <v>23.261298</v>
      </c>
      <c r="K167" s="1">
        <v>2.3470550000000001</v>
      </c>
      <c r="L167" s="1">
        <v>3.1234839999999999</v>
      </c>
      <c r="M167" s="111">
        <v>100</v>
      </c>
      <c r="N167" s="1">
        <v>54.337727999999998</v>
      </c>
      <c r="O167" s="1">
        <v>0.257824</v>
      </c>
      <c r="P167" s="1">
        <v>45.404449</v>
      </c>
      <c r="Q167" s="1">
        <v>0</v>
      </c>
      <c r="R167" s="111">
        <v>52.980049999999999</v>
      </c>
      <c r="S167" s="1">
        <v>0.143953</v>
      </c>
      <c r="T167" s="1">
        <v>17.260814</v>
      </c>
      <c r="U167" s="1">
        <v>0.82487999999999995</v>
      </c>
      <c r="V167" s="1">
        <v>6.2419560000000001</v>
      </c>
      <c r="W167" s="1">
        <v>0.29445500000000002</v>
      </c>
      <c r="X167" s="1">
        <v>0.22694900000000001</v>
      </c>
      <c r="Y167" s="1">
        <v>2.31501</v>
      </c>
      <c r="Z167" s="1">
        <v>6.4946679999999999</v>
      </c>
      <c r="AA167" s="1">
        <v>6.9479259999999998</v>
      </c>
      <c r="AB167" s="1">
        <v>0.62896700000000005</v>
      </c>
      <c r="AC167" s="1">
        <v>5.6403720000000002</v>
      </c>
      <c r="AD167" s="111">
        <v>1.3318999999999999E-2</v>
      </c>
      <c r="AE167" s="1">
        <v>2.809E-2</v>
      </c>
      <c r="AF167" s="1">
        <v>3.5449000000000001E-2</v>
      </c>
      <c r="AG167" s="1">
        <v>0.16986699999999999</v>
      </c>
      <c r="AH167" s="1">
        <v>0</v>
      </c>
      <c r="AI167" s="1">
        <v>0</v>
      </c>
      <c r="AJ167" s="1">
        <v>0</v>
      </c>
      <c r="AK167" s="1">
        <v>1.1098E-2</v>
      </c>
      <c r="AL167" s="111">
        <v>0.43706800000000001</v>
      </c>
      <c r="AM167" s="1">
        <v>37.213501000000001</v>
      </c>
      <c r="AN167" s="1">
        <v>2.6156980000000001</v>
      </c>
      <c r="AO167" s="1">
        <v>4.1861579999999998</v>
      </c>
      <c r="AP167" s="1">
        <v>0</v>
      </c>
      <c r="AQ167" s="1">
        <v>0</v>
      </c>
      <c r="AR167" s="1">
        <v>0</v>
      </c>
      <c r="AS167" s="1">
        <v>0.95202299999999995</v>
      </c>
      <c r="AT167" s="111">
        <f t="shared" si="17"/>
        <v>0.45038700000000004</v>
      </c>
      <c r="AU167" s="1">
        <f t="shared" si="18"/>
        <v>37.241591</v>
      </c>
      <c r="AV167" s="1">
        <f t="shared" si="19"/>
        <v>2.6511469999999999</v>
      </c>
      <c r="AW167" s="1">
        <f t="shared" si="20"/>
        <v>4.3560249999999998</v>
      </c>
      <c r="AX167" s="1">
        <f t="shared" si="21"/>
        <v>0</v>
      </c>
      <c r="AY167" s="1">
        <f t="shared" si="22"/>
        <v>0</v>
      </c>
      <c r="AZ167" s="1">
        <f t="shared" si="23"/>
        <v>0</v>
      </c>
      <c r="BA167" s="1">
        <f t="shared" si="24"/>
        <v>0.963121</v>
      </c>
      <c r="BB167" s="111"/>
    </row>
    <row r="168" spans="1:54" x14ac:dyDescent="0.3">
      <c r="A168" s="26">
        <v>162</v>
      </c>
      <c r="B168" s="26" t="s">
        <v>40</v>
      </c>
      <c r="C168" s="26">
        <v>876</v>
      </c>
      <c r="D168" s="26">
        <v>5000</v>
      </c>
      <c r="E168" s="26">
        <v>-14.448506</v>
      </c>
      <c r="F168" s="26">
        <v>-845839.74253799999</v>
      </c>
      <c r="G168" s="26">
        <v>-672513.30105500005</v>
      </c>
      <c r="H168" s="26">
        <v>150.830128</v>
      </c>
      <c r="I168" s="26">
        <v>77.507009999999994</v>
      </c>
      <c r="J168" s="26">
        <v>23.175999999999998</v>
      </c>
      <c r="K168" s="26">
        <v>2.3455879999999998</v>
      </c>
      <c r="L168" s="26">
        <v>3.143691</v>
      </c>
      <c r="M168" s="133">
        <v>100</v>
      </c>
      <c r="N168" s="26">
        <v>54.098700000000001</v>
      </c>
      <c r="O168" s="26">
        <v>0.262652</v>
      </c>
      <c r="P168" s="26">
        <v>45.638646999999999</v>
      </c>
      <c r="Q168" s="26">
        <v>0</v>
      </c>
      <c r="R168" s="133">
        <v>53.059693000000003</v>
      </c>
      <c r="S168" s="26">
        <v>0.13904</v>
      </c>
      <c r="T168" s="26">
        <v>17.287330000000001</v>
      </c>
      <c r="U168" s="26">
        <v>0.82585500000000001</v>
      </c>
      <c r="V168" s="26">
        <v>6.1313240000000002</v>
      </c>
      <c r="W168" s="26">
        <v>0.29575600000000002</v>
      </c>
      <c r="X168" s="26">
        <v>0.211424</v>
      </c>
      <c r="Y168" s="26">
        <v>2.3036669999999999</v>
      </c>
      <c r="Z168" s="26">
        <v>6.521738</v>
      </c>
      <c r="AA168" s="26">
        <v>6.9457230000000001</v>
      </c>
      <c r="AB168" s="26">
        <v>0.62670499999999996</v>
      </c>
      <c r="AC168" s="26">
        <v>5.6517439999999999</v>
      </c>
      <c r="AD168" s="133">
        <v>0</v>
      </c>
      <c r="AE168" s="26">
        <v>2.8302000000000001E-2</v>
      </c>
      <c r="AF168" s="26">
        <v>3.0082000000000001E-2</v>
      </c>
      <c r="AG168" s="26">
        <v>0.19281100000000001</v>
      </c>
      <c r="AH168" s="26">
        <v>0</v>
      </c>
      <c r="AI168" s="26">
        <v>0</v>
      </c>
      <c r="AJ168" s="26">
        <v>0</v>
      </c>
      <c r="AK168" s="26">
        <v>1.1457E-2</v>
      </c>
      <c r="AL168" s="133">
        <v>0.448349</v>
      </c>
      <c r="AM168" s="26">
        <v>37.239196999999997</v>
      </c>
      <c r="AN168" s="26">
        <v>2.641931</v>
      </c>
      <c r="AO168" s="26">
        <v>4.3510720000000003</v>
      </c>
      <c r="AP168" s="26">
        <v>0</v>
      </c>
      <c r="AQ168" s="26">
        <v>0</v>
      </c>
      <c r="AR168" s="26">
        <v>0</v>
      </c>
      <c r="AS168" s="26">
        <v>0.95809800000000001</v>
      </c>
      <c r="AT168" s="133">
        <f t="shared" si="17"/>
        <v>0.448349</v>
      </c>
      <c r="AU168" s="26">
        <f t="shared" si="18"/>
        <v>37.267498999999994</v>
      </c>
      <c r="AV168" s="26">
        <f t="shared" si="19"/>
        <v>2.6720130000000002</v>
      </c>
      <c r="AW168" s="26">
        <f t="shared" si="20"/>
        <v>4.5438830000000001</v>
      </c>
      <c r="AX168" s="26">
        <f t="shared" si="21"/>
        <v>0</v>
      </c>
      <c r="AY168" s="26">
        <f t="shared" si="22"/>
        <v>0</v>
      </c>
      <c r="AZ168" s="26">
        <f t="shared" si="23"/>
        <v>0</v>
      </c>
      <c r="BA168" s="26">
        <f t="shared" si="24"/>
        <v>0.96955500000000006</v>
      </c>
      <c r="BB168" s="111"/>
    </row>
    <row r="169" spans="1:54" x14ac:dyDescent="0.3">
      <c r="A169" s="1">
        <v>163</v>
      </c>
      <c r="B169" s="1" t="s">
        <v>40</v>
      </c>
      <c r="C169" s="1">
        <v>874</v>
      </c>
      <c r="D169" s="1">
        <v>5000</v>
      </c>
      <c r="E169" s="1">
        <v>-14.433286000000001</v>
      </c>
      <c r="F169" s="1">
        <v>-842511.84406899998</v>
      </c>
      <c r="G169" s="1">
        <v>-670421.24618300004</v>
      </c>
      <c r="H169" s="1">
        <v>150.01577599999999</v>
      </c>
      <c r="I169" s="1">
        <v>77.114537999999996</v>
      </c>
      <c r="J169" s="1">
        <v>23.084154999999999</v>
      </c>
      <c r="K169" s="1">
        <v>2.3444790000000002</v>
      </c>
      <c r="L169" s="1">
        <v>3.160177</v>
      </c>
      <c r="M169" s="111">
        <v>100</v>
      </c>
      <c r="N169" s="1">
        <v>53.545085</v>
      </c>
      <c r="O169" s="1">
        <v>0.57523400000000002</v>
      </c>
      <c r="P169" s="1">
        <v>45.879680999999998</v>
      </c>
      <c r="Q169" s="1">
        <v>0</v>
      </c>
      <c r="R169" s="111">
        <v>53.124178000000001</v>
      </c>
      <c r="S169" s="1">
        <v>0.13799700000000001</v>
      </c>
      <c r="T169" s="1">
        <v>17.283007999999999</v>
      </c>
      <c r="U169" s="1">
        <v>0.83321199999999995</v>
      </c>
      <c r="V169" s="1">
        <v>6.0026339999999996</v>
      </c>
      <c r="W169" s="1">
        <v>0.29881400000000002</v>
      </c>
      <c r="X169" s="1">
        <v>0.19633100000000001</v>
      </c>
      <c r="Y169" s="1">
        <v>2.2835079999999999</v>
      </c>
      <c r="Z169" s="1">
        <v>6.5568030000000004</v>
      </c>
      <c r="AA169" s="1">
        <v>6.9618000000000002</v>
      </c>
      <c r="AB169" s="1">
        <v>0.63012199999999996</v>
      </c>
      <c r="AC169" s="1">
        <v>5.6915930000000001</v>
      </c>
      <c r="AD169" s="111">
        <v>0</v>
      </c>
      <c r="AE169" s="1">
        <v>1.3762999999999999E-2</v>
      </c>
      <c r="AF169" s="1">
        <v>0</v>
      </c>
      <c r="AG169" s="1">
        <v>0.28348000000000001</v>
      </c>
      <c r="AH169" s="1">
        <v>0.26910000000000001</v>
      </c>
      <c r="AI169" s="1">
        <v>0</v>
      </c>
      <c r="AJ169" s="1">
        <v>0</v>
      </c>
      <c r="AK169" s="1">
        <v>8.8909999999999996E-3</v>
      </c>
      <c r="AL169" s="111">
        <v>0.448349</v>
      </c>
      <c r="AM169" s="1">
        <v>37.265103000000003</v>
      </c>
      <c r="AN169" s="1">
        <v>2.662785</v>
      </c>
      <c r="AO169" s="1">
        <v>4.538913</v>
      </c>
      <c r="AP169" s="1">
        <v>0</v>
      </c>
      <c r="AQ169" s="1">
        <v>0</v>
      </c>
      <c r="AR169" s="1">
        <v>0</v>
      </c>
      <c r="AS169" s="1">
        <v>0.96453100000000003</v>
      </c>
      <c r="AT169" s="111">
        <f t="shared" si="17"/>
        <v>0.448349</v>
      </c>
      <c r="AU169" s="1">
        <f t="shared" si="18"/>
        <v>37.278866000000001</v>
      </c>
      <c r="AV169" s="1">
        <f t="shared" si="19"/>
        <v>2.662785</v>
      </c>
      <c r="AW169" s="1">
        <f t="shared" si="20"/>
        <v>4.8223929999999999</v>
      </c>
      <c r="AX169" s="1">
        <f t="shared" si="21"/>
        <v>0.26910000000000001</v>
      </c>
      <c r="AY169" s="1">
        <f t="shared" si="22"/>
        <v>0</v>
      </c>
      <c r="AZ169" s="1">
        <f t="shared" si="23"/>
        <v>0</v>
      </c>
      <c r="BA169" s="1">
        <f t="shared" si="24"/>
        <v>0.97342200000000001</v>
      </c>
      <c r="BB169" s="111"/>
    </row>
    <row r="170" spans="1:54" x14ac:dyDescent="0.3">
      <c r="A170" s="1">
        <v>164</v>
      </c>
      <c r="B170" s="1" t="s">
        <v>40</v>
      </c>
      <c r="C170" s="1">
        <v>872</v>
      </c>
      <c r="D170" s="1">
        <v>5000</v>
      </c>
      <c r="E170" s="1">
        <v>-14.403755</v>
      </c>
      <c r="F170" s="1">
        <v>-834274.21917699999</v>
      </c>
      <c r="G170" s="1">
        <v>-664267.67160899995</v>
      </c>
      <c r="H170" s="1">
        <v>148.457885</v>
      </c>
      <c r="I170" s="1">
        <v>76.309713000000002</v>
      </c>
      <c r="J170" s="1">
        <v>22.871535999999999</v>
      </c>
      <c r="K170" s="1">
        <v>2.3417829999999999</v>
      </c>
      <c r="L170" s="1">
        <v>3.1650160000000001</v>
      </c>
      <c r="M170" s="111">
        <v>100</v>
      </c>
      <c r="N170" s="1">
        <v>52.813192999999998</v>
      </c>
      <c r="O170" s="1">
        <v>0.74699199999999999</v>
      </c>
      <c r="P170" s="1">
        <v>46.439815000000003</v>
      </c>
      <c r="Q170" s="1">
        <v>0</v>
      </c>
      <c r="R170" s="111">
        <v>53.177891000000002</v>
      </c>
      <c r="S170" s="1">
        <v>0.14008000000000001</v>
      </c>
      <c r="T170" s="1">
        <v>17.259276</v>
      </c>
      <c r="U170" s="1">
        <v>0.84484400000000004</v>
      </c>
      <c r="V170" s="1">
        <v>5.8636470000000003</v>
      </c>
      <c r="W170" s="1">
        <v>0.30295499999999997</v>
      </c>
      <c r="X170" s="1">
        <v>0.181225</v>
      </c>
      <c r="Y170" s="1">
        <v>2.2559629999999999</v>
      </c>
      <c r="Z170" s="1">
        <v>6.595275</v>
      </c>
      <c r="AA170" s="1">
        <v>6.9919520000000004</v>
      </c>
      <c r="AB170" s="1">
        <v>0.63771900000000004</v>
      </c>
      <c r="AC170" s="1">
        <v>5.749174</v>
      </c>
      <c r="AD170" s="111">
        <v>0</v>
      </c>
      <c r="AE170" s="1">
        <v>1.5969999999999999E-3</v>
      </c>
      <c r="AF170" s="1">
        <v>0</v>
      </c>
      <c r="AG170" s="1">
        <v>0.316436</v>
      </c>
      <c r="AH170" s="1">
        <v>0.42252000000000001</v>
      </c>
      <c r="AI170" s="1">
        <v>0</v>
      </c>
      <c r="AJ170" s="1">
        <v>0</v>
      </c>
      <c r="AK170" s="1">
        <v>6.4390000000000003E-3</v>
      </c>
      <c r="AL170" s="111">
        <v>0.448349</v>
      </c>
      <c r="AM170" s="1">
        <v>37.276465999999999</v>
      </c>
      <c r="AN170" s="1">
        <v>2.662785</v>
      </c>
      <c r="AO170" s="1">
        <v>4.8174060000000001</v>
      </c>
      <c r="AP170" s="1">
        <v>0.26640799999999998</v>
      </c>
      <c r="AQ170" s="1">
        <v>0</v>
      </c>
      <c r="AR170" s="1">
        <v>0</v>
      </c>
      <c r="AS170" s="1">
        <v>0.96840000000000004</v>
      </c>
      <c r="AT170" s="111">
        <f t="shared" si="17"/>
        <v>0.448349</v>
      </c>
      <c r="AU170" s="1">
        <f t="shared" si="18"/>
        <v>37.278062999999996</v>
      </c>
      <c r="AV170" s="1">
        <f t="shared" si="19"/>
        <v>2.662785</v>
      </c>
      <c r="AW170" s="1">
        <f t="shared" si="20"/>
        <v>5.1338420000000005</v>
      </c>
      <c r="AX170" s="1">
        <f t="shared" si="21"/>
        <v>0.68892799999999998</v>
      </c>
      <c r="AY170" s="1">
        <f t="shared" si="22"/>
        <v>0</v>
      </c>
      <c r="AZ170" s="1">
        <f t="shared" si="23"/>
        <v>0</v>
      </c>
      <c r="BA170" s="1">
        <f t="shared" si="24"/>
        <v>0.97483900000000001</v>
      </c>
      <c r="BB170" s="111"/>
    </row>
    <row r="171" spans="1:54" x14ac:dyDescent="0.3">
      <c r="A171" s="1">
        <v>165</v>
      </c>
      <c r="B171" s="1" t="s">
        <v>40</v>
      </c>
      <c r="C171" s="1">
        <v>870</v>
      </c>
      <c r="D171" s="1">
        <v>5000</v>
      </c>
      <c r="E171" s="1">
        <v>-14.371888999999999</v>
      </c>
      <c r="F171" s="1">
        <v>-823357.071856</v>
      </c>
      <c r="G171" s="1">
        <v>-655855.21912899998</v>
      </c>
      <c r="H171" s="1">
        <v>146.52657400000001</v>
      </c>
      <c r="I171" s="1">
        <v>75.301832000000005</v>
      </c>
      <c r="J171" s="1">
        <v>22.594674999999999</v>
      </c>
      <c r="K171" s="1">
        <v>2.3380869999999998</v>
      </c>
      <c r="L171" s="1">
        <v>3.164272</v>
      </c>
      <c r="M171" s="111">
        <v>100</v>
      </c>
      <c r="N171" s="1">
        <v>52.090378999999999</v>
      </c>
      <c r="O171" s="1">
        <v>0.73792800000000003</v>
      </c>
      <c r="P171" s="1">
        <v>47.171692999999998</v>
      </c>
      <c r="Q171" s="1">
        <v>0</v>
      </c>
      <c r="R171" s="111">
        <v>53.230407</v>
      </c>
      <c r="S171" s="1">
        <v>0.14214099999999999</v>
      </c>
      <c r="T171" s="1">
        <v>17.235903</v>
      </c>
      <c r="U171" s="1">
        <v>0.85662499999999997</v>
      </c>
      <c r="V171" s="1">
        <v>5.7208949999999996</v>
      </c>
      <c r="W171" s="1">
        <v>0.30715799999999999</v>
      </c>
      <c r="X171" s="1">
        <v>0.167712</v>
      </c>
      <c r="Y171" s="1">
        <v>2.2294420000000001</v>
      </c>
      <c r="Z171" s="1">
        <v>6.6336190000000004</v>
      </c>
      <c r="AA171" s="1">
        <v>7.0225400000000002</v>
      </c>
      <c r="AB171" s="1">
        <v>0.64577600000000002</v>
      </c>
      <c r="AC171" s="1">
        <v>5.8077819999999996</v>
      </c>
      <c r="AD171" s="111">
        <v>0</v>
      </c>
      <c r="AE171" s="1">
        <v>1.861E-3</v>
      </c>
      <c r="AF171" s="1">
        <v>0</v>
      </c>
      <c r="AG171" s="1">
        <v>0.31126799999999999</v>
      </c>
      <c r="AH171" s="1">
        <v>0.41880200000000001</v>
      </c>
      <c r="AI171" s="1">
        <v>0</v>
      </c>
      <c r="AJ171" s="1">
        <v>0</v>
      </c>
      <c r="AK171" s="1">
        <v>5.9959999999999996E-3</v>
      </c>
      <c r="AL171" s="111">
        <v>0.448349</v>
      </c>
      <c r="AM171" s="1">
        <v>37.275663000000002</v>
      </c>
      <c r="AN171" s="1">
        <v>2.662785</v>
      </c>
      <c r="AO171" s="1">
        <v>5.1288419999999997</v>
      </c>
      <c r="AP171" s="1">
        <v>0.68623699999999999</v>
      </c>
      <c r="AQ171" s="1">
        <v>0</v>
      </c>
      <c r="AR171" s="1">
        <v>0</v>
      </c>
      <c r="AS171" s="1">
        <v>0.96981499999999998</v>
      </c>
      <c r="AT171" s="111">
        <f t="shared" si="17"/>
        <v>0.448349</v>
      </c>
      <c r="AU171" s="1">
        <f t="shared" si="18"/>
        <v>37.277524</v>
      </c>
      <c r="AV171" s="1">
        <f t="shared" si="19"/>
        <v>2.662785</v>
      </c>
      <c r="AW171" s="1">
        <f t="shared" si="20"/>
        <v>5.4401099999999998</v>
      </c>
      <c r="AX171" s="1">
        <f t="shared" si="21"/>
        <v>1.1050390000000001</v>
      </c>
      <c r="AY171" s="1">
        <f t="shared" si="22"/>
        <v>0</v>
      </c>
      <c r="AZ171" s="1">
        <f t="shared" si="23"/>
        <v>0</v>
      </c>
      <c r="BA171" s="1">
        <f t="shared" si="24"/>
        <v>0.97581099999999998</v>
      </c>
      <c r="BB171" s="111"/>
    </row>
    <row r="172" spans="1:54" x14ac:dyDescent="0.3">
      <c r="A172" s="1">
        <v>166</v>
      </c>
      <c r="B172" s="1" t="s">
        <v>40</v>
      </c>
      <c r="C172" s="1">
        <v>868</v>
      </c>
      <c r="D172" s="1">
        <v>5000</v>
      </c>
      <c r="E172" s="1">
        <v>-14.349773000000001</v>
      </c>
      <c r="F172" s="1">
        <v>-812589.34249299997</v>
      </c>
      <c r="G172" s="1">
        <v>-647561.79982299998</v>
      </c>
      <c r="H172" s="1">
        <v>144.61511899999999</v>
      </c>
      <c r="I172" s="1">
        <v>74.302492000000001</v>
      </c>
      <c r="J172" s="1">
        <v>22.321078</v>
      </c>
      <c r="K172" s="1">
        <v>2.3343630000000002</v>
      </c>
      <c r="L172" s="1">
        <v>3.1635439999999999</v>
      </c>
      <c r="M172" s="111">
        <v>100</v>
      </c>
      <c r="N172" s="1">
        <v>51.356099</v>
      </c>
      <c r="O172" s="1">
        <v>0.74940700000000005</v>
      </c>
      <c r="P172" s="1">
        <v>47.894494999999999</v>
      </c>
      <c r="Q172" s="1">
        <v>0</v>
      </c>
      <c r="R172" s="111">
        <v>53.287052000000003</v>
      </c>
      <c r="S172" s="1">
        <v>0.14096500000000001</v>
      </c>
      <c r="T172" s="1">
        <v>17.2135</v>
      </c>
      <c r="U172" s="1">
        <v>0.86356500000000003</v>
      </c>
      <c r="V172" s="1">
        <v>5.5720400000000003</v>
      </c>
      <c r="W172" s="1">
        <v>0.311529</v>
      </c>
      <c r="X172" s="1">
        <v>0.15548999999999999</v>
      </c>
      <c r="Y172" s="1">
        <v>2.2036929999999999</v>
      </c>
      <c r="Z172" s="1">
        <v>6.672828</v>
      </c>
      <c r="AA172" s="1">
        <v>7.0554500000000004</v>
      </c>
      <c r="AB172" s="1">
        <v>0.65433300000000005</v>
      </c>
      <c r="AC172" s="1">
        <v>5.8695550000000001</v>
      </c>
      <c r="AD172" s="111">
        <v>0</v>
      </c>
      <c r="AE172" s="1">
        <v>0</v>
      </c>
      <c r="AF172" s="1">
        <v>0</v>
      </c>
      <c r="AG172" s="1">
        <v>0.309004</v>
      </c>
      <c r="AH172" s="1">
        <v>0.42803799999999997</v>
      </c>
      <c r="AI172" s="1">
        <v>0</v>
      </c>
      <c r="AJ172" s="1">
        <v>6.522E-3</v>
      </c>
      <c r="AK172" s="1">
        <v>5.8430000000000001E-3</v>
      </c>
      <c r="AL172" s="111">
        <v>0.448349</v>
      </c>
      <c r="AM172" s="1">
        <v>37.275123999999998</v>
      </c>
      <c r="AN172" s="1">
        <v>2.662785</v>
      </c>
      <c r="AO172" s="1">
        <v>5.435098</v>
      </c>
      <c r="AP172" s="1">
        <v>1.1023499999999999</v>
      </c>
      <c r="AQ172" s="1">
        <v>0</v>
      </c>
      <c r="AR172" s="1">
        <v>0</v>
      </c>
      <c r="AS172" s="1">
        <v>0.97078799999999998</v>
      </c>
      <c r="AT172" s="111">
        <f t="shared" si="17"/>
        <v>0.448349</v>
      </c>
      <c r="AU172" s="1">
        <f t="shared" si="18"/>
        <v>37.275123999999998</v>
      </c>
      <c r="AV172" s="1">
        <f t="shared" si="19"/>
        <v>2.662785</v>
      </c>
      <c r="AW172" s="1">
        <f t="shared" si="20"/>
        <v>5.7441019999999998</v>
      </c>
      <c r="AX172" s="1">
        <f t="shared" si="21"/>
        <v>1.5303879999999999</v>
      </c>
      <c r="AY172" s="1">
        <f t="shared" si="22"/>
        <v>0</v>
      </c>
      <c r="AZ172" s="1">
        <f t="shared" si="23"/>
        <v>6.522E-3</v>
      </c>
      <c r="BA172" s="1">
        <f t="shared" si="24"/>
        <v>0.97663100000000003</v>
      </c>
      <c r="BB172" s="111"/>
    </row>
    <row r="173" spans="1:54" x14ac:dyDescent="0.3">
      <c r="A173" s="1">
        <v>167</v>
      </c>
      <c r="B173" s="1" t="s">
        <v>40</v>
      </c>
      <c r="C173" s="1">
        <v>866</v>
      </c>
      <c r="D173" s="1">
        <v>5000</v>
      </c>
      <c r="E173" s="1">
        <v>-14.322195000000001</v>
      </c>
      <c r="F173" s="1">
        <v>-801672.85251300002</v>
      </c>
      <c r="G173" s="1">
        <v>-639262.60644400003</v>
      </c>
      <c r="H173" s="1">
        <v>142.57143099999999</v>
      </c>
      <c r="I173" s="1">
        <v>73.302985000000007</v>
      </c>
      <c r="J173" s="1">
        <v>22.039263999999999</v>
      </c>
      <c r="K173" s="1">
        <v>2.330857</v>
      </c>
      <c r="L173" s="1">
        <v>3.1793849999999999</v>
      </c>
      <c r="M173" s="111">
        <v>100</v>
      </c>
      <c r="N173" s="1">
        <v>50.218724999999999</v>
      </c>
      <c r="O173" s="1">
        <v>1.1516550000000001</v>
      </c>
      <c r="P173" s="1">
        <v>48.629620000000003</v>
      </c>
      <c r="Q173" s="1">
        <v>0</v>
      </c>
      <c r="R173" s="111">
        <v>53.377974999999999</v>
      </c>
      <c r="S173" s="1">
        <v>0.13470299999999999</v>
      </c>
      <c r="T173" s="1">
        <v>17.169532</v>
      </c>
      <c r="U173" s="1">
        <v>0.86846900000000005</v>
      </c>
      <c r="V173" s="1">
        <v>5.3958820000000003</v>
      </c>
      <c r="W173" s="1">
        <v>0.31852999999999998</v>
      </c>
      <c r="X173" s="1">
        <v>0.142156</v>
      </c>
      <c r="Y173" s="1">
        <v>2.1925249999999998</v>
      </c>
      <c r="Z173" s="1">
        <v>6.6775500000000001</v>
      </c>
      <c r="AA173" s="1">
        <v>7.1279769999999996</v>
      </c>
      <c r="AB173" s="1">
        <v>0.66391900000000004</v>
      </c>
      <c r="AC173" s="1">
        <v>5.9307829999999999</v>
      </c>
      <c r="AD173" s="111">
        <v>0</v>
      </c>
      <c r="AE173" s="1">
        <v>0</v>
      </c>
      <c r="AF173" s="1">
        <v>0</v>
      </c>
      <c r="AG173" s="1">
        <v>0.384801</v>
      </c>
      <c r="AH173" s="1">
        <v>0.40087800000000001</v>
      </c>
      <c r="AI173" s="1">
        <v>0.33686300000000002</v>
      </c>
      <c r="AJ173" s="1">
        <v>1.7888999999999999E-2</v>
      </c>
      <c r="AK173" s="1">
        <v>1.1224E-2</v>
      </c>
      <c r="AL173" s="111">
        <v>0.448349</v>
      </c>
      <c r="AM173" s="1">
        <v>37.275123999999998</v>
      </c>
      <c r="AN173" s="1">
        <v>2.662785</v>
      </c>
      <c r="AO173" s="1">
        <v>5.7390809999999997</v>
      </c>
      <c r="AP173" s="1">
        <v>1.5276989999999999</v>
      </c>
      <c r="AQ173" s="1">
        <v>0</v>
      </c>
      <c r="AR173" s="1">
        <v>4.9740000000000001E-3</v>
      </c>
      <c r="AS173" s="1">
        <v>0.971607</v>
      </c>
      <c r="AT173" s="111">
        <f t="shared" si="17"/>
        <v>0.448349</v>
      </c>
      <c r="AU173" s="1">
        <f t="shared" si="18"/>
        <v>37.275123999999998</v>
      </c>
      <c r="AV173" s="1">
        <f t="shared" si="19"/>
        <v>2.662785</v>
      </c>
      <c r="AW173" s="1">
        <f t="shared" si="20"/>
        <v>6.123882</v>
      </c>
      <c r="AX173" s="1">
        <f t="shared" si="21"/>
        <v>1.928577</v>
      </c>
      <c r="AY173" s="1">
        <f t="shared" si="22"/>
        <v>0.33686300000000002</v>
      </c>
      <c r="AZ173" s="1">
        <f t="shared" si="23"/>
        <v>2.2862999999999998E-2</v>
      </c>
      <c r="BA173" s="1">
        <f t="shared" si="24"/>
        <v>0.98283100000000001</v>
      </c>
      <c r="BB173" s="111"/>
    </row>
    <row r="174" spans="1:54" x14ac:dyDescent="0.3">
      <c r="A174" s="1">
        <v>168</v>
      </c>
      <c r="B174" s="1" t="s">
        <v>40</v>
      </c>
      <c r="C174" s="1">
        <v>864</v>
      </c>
      <c r="D174" s="1">
        <v>5000</v>
      </c>
      <c r="E174" s="1">
        <v>-14.251079000000001</v>
      </c>
      <c r="F174" s="1">
        <v>-784548.97942500003</v>
      </c>
      <c r="G174" s="1">
        <v>-626184.39579900005</v>
      </c>
      <c r="H174" s="1">
        <v>139.26446300000001</v>
      </c>
      <c r="I174" s="1">
        <v>71.753101999999998</v>
      </c>
      <c r="J174" s="1">
        <v>21.583635999999998</v>
      </c>
      <c r="K174" s="1">
        <v>2.3274659999999998</v>
      </c>
      <c r="L174" s="1">
        <v>3.2213059999999998</v>
      </c>
      <c r="M174" s="111">
        <v>100</v>
      </c>
      <c r="N174" s="1">
        <v>48.231279999999998</v>
      </c>
      <c r="O174" s="1">
        <v>2.0039069999999999</v>
      </c>
      <c r="P174" s="1">
        <v>49.764812999999997</v>
      </c>
      <c r="Q174" s="1">
        <v>0</v>
      </c>
      <c r="R174" s="111">
        <v>53.536816000000002</v>
      </c>
      <c r="S174" s="1">
        <v>0.12683800000000001</v>
      </c>
      <c r="T174" s="1">
        <v>17.069573999999999</v>
      </c>
      <c r="U174" s="1">
        <v>0.88166800000000001</v>
      </c>
      <c r="V174" s="1">
        <v>5.1643619999999997</v>
      </c>
      <c r="W174" s="1">
        <v>0.33157199999999998</v>
      </c>
      <c r="X174" s="1">
        <v>0.12642300000000001</v>
      </c>
      <c r="Y174" s="1">
        <v>2.2187800000000002</v>
      </c>
      <c r="Z174" s="1">
        <v>6.5947649999999998</v>
      </c>
      <c r="AA174" s="1">
        <v>7.2913059999999996</v>
      </c>
      <c r="AB174" s="1">
        <v>0.67496699999999998</v>
      </c>
      <c r="AC174" s="1">
        <v>5.9829270000000001</v>
      </c>
      <c r="AD174" s="111">
        <v>0</v>
      </c>
      <c r="AE174" s="1">
        <v>0</v>
      </c>
      <c r="AF174" s="1">
        <v>0</v>
      </c>
      <c r="AG174" s="1">
        <v>0.54717700000000002</v>
      </c>
      <c r="AH174" s="1">
        <v>0.30581000000000003</v>
      </c>
      <c r="AI174" s="1">
        <v>1.1026560000000001</v>
      </c>
      <c r="AJ174" s="1">
        <v>2.4683E-2</v>
      </c>
      <c r="AK174" s="1">
        <v>2.3581999999999999E-2</v>
      </c>
      <c r="AL174" s="111">
        <v>0.448349</v>
      </c>
      <c r="AM174" s="1">
        <v>37.275123999999998</v>
      </c>
      <c r="AN174" s="1">
        <v>2.662785</v>
      </c>
      <c r="AO174" s="1">
        <v>6.1188510000000003</v>
      </c>
      <c r="AP174" s="1">
        <v>1.925888</v>
      </c>
      <c r="AQ174" s="1">
        <v>0.33469199999999999</v>
      </c>
      <c r="AR174" s="1">
        <v>2.1315000000000001E-2</v>
      </c>
      <c r="AS174" s="1">
        <v>0.97780800000000001</v>
      </c>
      <c r="AT174" s="111">
        <f t="shared" si="17"/>
        <v>0.448349</v>
      </c>
      <c r="AU174" s="1">
        <f t="shared" si="18"/>
        <v>37.275123999999998</v>
      </c>
      <c r="AV174" s="1">
        <f t="shared" si="19"/>
        <v>2.662785</v>
      </c>
      <c r="AW174" s="1">
        <f t="shared" si="20"/>
        <v>6.6660280000000007</v>
      </c>
      <c r="AX174" s="1">
        <f t="shared" si="21"/>
        <v>2.2316980000000002</v>
      </c>
      <c r="AY174" s="1">
        <f t="shared" si="22"/>
        <v>1.4373480000000001</v>
      </c>
      <c r="AZ174" s="1">
        <f t="shared" si="23"/>
        <v>4.5997999999999997E-2</v>
      </c>
      <c r="BA174" s="1">
        <f t="shared" si="24"/>
        <v>1.00139</v>
      </c>
      <c r="BB174" s="111"/>
    </row>
    <row r="175" spans="1:54" x14ac:dyDescent="0.3">
      <c r="A175" s="1">
        <v>169</v>
      </c>
      <c r="B175" s="1" t="s">
        <v>40</v>
      </c>
      <c r="C175" s="1">
        <v>862</v>
      </c>
      <c r="D175" s="1">
        <v>5000</v>
      </c>
      <c r="E175" s="1">
        <v>-14.183168999999999</v>
      </c>
      <c r="F175" s="1">
        <v>-754039.93584599998</v>
      </c>
      <c r="G175" s="1">
        <v>-602178.33617200004</v>
      </c>
      <c r="H175" s="1">
        <v>133.78108599999999</v>
      </c>
      <c r="I175" s="1">
        <v>68.918374999999997</v>
      </c>
      <c r="J175" s="1">
        <v>20.773788</v>
      </c>
      <c r="K175" s="1">
        <v>2.32253</v>
      </c>
      <c r="L175" s="1">
        <v>3.2274159999999998</v>
      </c>
      <c r="M175" s="111">
        <v>100</v>
      </c>
      <c r="N175" s="1">
        <v>46.445177000000001</v>
      </c>
      <c r="O175" s="1">
        <v>1.8025789999999999</v>
      </c>
      <c r="P175" s="1">
        <v>51.752243999999997</v>
      </c>
      <c r="Q175" s="1">
        <v>0</v>
      </c>
      <c r="R175" s="111">
        <v>53.691121000000003</v>
      </c>
      <c r="S175" s="1">
        <v>0.119244</v>
      </c>
      <c r="T175" s="1">
        <v>16.972598999999999</v>
      </c>
      <c r="U175" s="1">
        <v>0.89281299999999997</v>
      </c>
      <c r="V175" s="1">
        <v>4.937805</v>
      </c>
      <c r="W175" s="1">
        <v>0.34424100000000002</v>
      </c>
      <c r="X175" s="1">
        <v>0.11358699999999999</v>
      </c>
      <c r="Y175" s="1">
        <v>2.2447439999999999</v>
      </c>
      <c r="Z175" s="1">
        <v>6.5141920000000004</v>
      </c>
      <c r="AA175" s="1">
        <v>7.45017</v>
      </c>
      <c r="AB175" s="1">
        <v>0.68596100000000004</v>
      </c>
      <c r="AC175" s="1">
        <v>6.0335229999999997</v>
      </c>
      <c r="AD175" s="111">
        <v>0</v>
      </c>
      <c r="AE175" s="1">
        <v>0</v>
      </c>
      <c r="AF175" s="1">
        <v>0</v>
      </c>
      <c r="AG175" s="1">
        <v>0.490143</v>
      </c>
      <c r="AH175" s="1">
        <v>0.27680300000000002</v>
      </c>
      <c r="AI175" s="1">
        <v>0.99113700000000005</v>
      </c>
      <c r="AJ175" s="1">
        <v>2.3078000000000001E-2</v>
      </c>
      <c r="AK175" s="1">
        <v>2.1418E-2</v>
      </c>
      <c r="AL175" s="111">
        <v>0.448349</v>
      </c>
      <c r="AM175" s="1">
        <v>37.275123999999998</v>
      </c>
      <c r="AN175" s="1">
        <v>2.662785</v>
      </c>
      <c r="AO175" s="1">
        <v>6.6609850000000002</v>
      </c>
      <c r="AP175" s="1">
        <v>2.229009</v>
      </c>
      <c r="AQ175" s="1">
        <v>1.4351780000000001</v>
      </c>
      <c r="AR175" s="1">
        <v>4.4447E-2</v>
      </c>
      <c r="AS175" s="1">
        <v>0.996367</v>
      </c>
      <c r="AT175" s="111">
        <f t="shared" si="17"/>
        <v>0.448349</v>
      </c>
      <c r="AU175" s="1">
        <f t="shared" si="18"/>
        <v>37.275123999999998</v>
      </c>
      <c r="AV175" s="1">
        <f t="shared" si="19"/>
        <v>2.662785</v>
      </c>
      <c r="AW175" s="1">
        <f t="shared" si="20"/>
        <v>7.1511279999999999</v>
      </c>
      <c r="AX175" s="1">
        <f t="shared" si="21"/>
        <v>2.5058120000000002</v>
      </c>
      <c r="AY175" s="1">
        <f t="shared" si="22"/>
        <v>2.4263150000000002</v>
      </c>
      <c r="AZ175" s="1">
        <f t="shared" si="23"/>
        <v>6.7525000000000002E-2</v>
      </c>
      <c r="BA175" s="1">
        <f t="shared" si="24"/>
        <v>1.0177849999999999</v>
      </c>
      <c r="BB175" s="111"/>
    </row>
    <row r="176" spans="1:54" x14ac:dyDescent="0.3">
      <c r="A176" s="1">
        <v>170</v>
      </c>
      <c r="B176" s="1" t="s">
        <v>40</v>
      </c>
      <c r="C176" s="1">
        <v>860</v>
      </c>
      <c r="D176" s="1">
        <v>5000</v>
      </c>
      <c r="E176" s="1">
        <v>-14.120998999999999</v>
      </c>
      <c r="F176" s="1">
        <v>-726630.20672200003</v>
      </c>
      <c r="G176" s="1">
        <v>-581122.53674300003</v>
      </c>
      <c r="H176" s="1">
        <v>128.40989300000001</v>
      </c>
      <c r="I176" s="1">
        <v>66.180131000000003</v>
      </c>
      <c r="J176" s="1">
        <v>20.019487999999999</v>
      </c>
      <c r="K176" s="1">
        <v>2.3208220000000002</v>
      </c>
      <c r="L176" s="1">
        <v>3.2063510000000002</v>
      </c>
      <c r="M176" s="111">
        <v>100</v>
      </c>
      <c r="N176" s="1">
        <v>42.664315000000002</v>
      </c>
      <c r="O176" s="1">
        <v>3.7973490000000001</v>
      </c>
      <c r="P176" s="1">
        <v>53.538336000000001</v>
      </c>
      <c r="Q176" s="1">
        <v>0</v>
      </c>
      <c r="R176" s="111">
        <v>53.476103999999999</v>
      </c>
      <c r="S176" s="1">
        <v>0.107919</v>
      </c>
      <c r="T176" s="1">
        <v>16.783093000000001</v>
      </c>
      <c r="U176" s="1">
        <v>0.92876800000000004</v>
      </c>
      <c r="V176" s="1">
        <v>4.8712059999999999</v>
      </c>
      <c r="W176" s="1">
        <v>0.37459399999999998</v>
      </c>
      <c r="X176" s="1">
        <v>0.105185</v>
      </c>
      <c r="Y176" s="1">
        <v>2.3647550000000002</v>
      </c>
      <c r="Z176" s="1">
        <v>6.5108629999999996</v>
      </c>
      <c r="AA176" s="1">
        <v>7.4692249999999998</v>
      </c>
      <c r="AB176" s="1">
        <v>0.70539799999999997</v>
      </c>
      <c r="AC176" s="1">
        <v>6.3028899999999997</v>
      </c>
      <c r="AD176" s="111">
        <v>0</v>
      </c>
      <c r="AE176" s="1">
        <v>0</v>
      </c>
      <c r="AF176" s="1">
        <v>0</v>
      </c>
      <c r="AG176" s="1">
        <v>0.52338300000000004</v>
      </c>
      <c r="AH176" s="1">
        <v>1.783887</v>
      </c>
      <c r="AI176" s="1">
        <v>1.405796</v>
      </c>
      <c r="AJ176" s="1">
        <v>3.7635000000000002E-2</v>
      </c>
      <c r="AK176" s="1">
        <v>4.6646E-2</v>
      </c>
      <c r="AL176" s="111">
        <v>0.448349</v>
      </c>
      <c r="AM176" s="1">
        <v>37.275123999999998</v>
      </c>
      <c r="AN176" s="1">
        <v>2.662785</v>
      </c>
      <c r="AO176" s="1">
        <v>7.1460749999999997</v>
      </c>
      <c r="AP176" s="1">
        <v>2.5031240000000001</v>
      </c>
      <c r="AQ176" s="1">
        <v>2.4241450000000002</v>
      </c>
      <c r="AR176" s="1">
        <v>6.5973000000000004E-2</v>
      </c>
      <c r="AS176" s="1">
        <v>1.0127619999999999</v>
      </c>
      <c r="AT176" s="111">
        <f t="shared" si="17"/>
        <v>0.448349</v>
      </c>
      <c r="AU176" s="1">
        <f t="shared" si="18"/>
        <v>37.275123999999998</v>
      </c>
      <c r="AV176" s="1">
        <f t="shared" si="19"/>
        <v>2.662785</v>
      </c>
      <c r="AW176" s="1">
        <f t="shared" si="20"/>
        <v>7.6694579999999997</v>
      </c>
      <c r="AX176" s="1">
        <f t="shared" si="21"/>
        <v>4.2870109999999997</v>
      </c>
      <c r="AY176" s="1">
        <f t="shared" si="22"/>
        <v>3.8299410000000003</v>
      </c>
      <c r="AZ176" s="1">
        <f t="shared" si="23"/>
        <v>0.10360800000000001</v>
      </c>
      <c r="BA176" s="1">
        <f t="shared" si="24"/>
        <v>1.0594079999999999</v>
      </c>
      <c r="BB176" s="111"/>
    </row>
    <row r="177" spans="1:69" x14ac:dyDescent="0.3">
      <c r="A177" s="1">
        <v>171</v>
      </c>
      <c r="B177" s="1" t="s">
        <v>40</v>
      </c>
      <c r="C177" s="1">
        <v>858</v>
      </c>
      <c r="D177" s="1">
        <v>5000</v>
      </c>
      <c r="E177" s="1">
        <v>-14.099411</v>
      </c>
      <c r="F177" s="1">
        <v>-667733.96780400001</v>
      </c>
      <c r="G177" s="1">
        <v>-533360.03997499996</v>
      </c>
      <c r="H177" s="1">
        <v>118.794084</v>
      </c>
      <c r="I177" s="1">
        <v>61.056677999999998</v>
      </c>
      <c r="J177" s="1">
        <v>18.475204999999999</v>
      </c>
      <c r="K177" s="1">
        <v>2.3101699999999998</v>
      </c>
      <c r="L177" s="1">
        <v>3.1235560000000002</v>
      </c>
      <c r="M177" s="111">
        <v>100</v>
      </c>
      <c r="N177" s="1">
        <v>40.218105999999999</v>
      </c>
      <c r="O177" s="1">
        <v>2.4627569999999999</v>
      </c>
      <c r="P177" s="1">
        <v>57.319136999999998</v>
      </c>
      <c r="Q177" s="1">
        <v>0</v>
      </c>
      <c r="R177" s="111">
        <v>53.493335000000002</v>
      </c>
      <c r="S177" s="1">
        <v>0.100632</v>
      </c>
      <c r="T177" s="1">
        <v>16.651983999999999</v>
      </c>
      <c r="U177" s="1">
        <v>0.92876700000000001</v>
      </c>
      <c r="V177" s="1">
        <v>4.7001179999999998</v>
      </c>
      <c r="W177" s="1">
        <v>0.39733099999999999</v>
      </c>
      <c r="X177" s="1">
        <v>9.1927999999999996E-2</v>
      </c>
      <c r="Y177" s="1">
        <v>2.4051770000000001</v>
      </c>
      <c r="Z177" s="1">
        <v>6.4546140000000003</v>
      </c>
      <c r="AA177" s="1">
        <v>7.5917870000000001</v>
      </c>
      <c r="AB177" s="1">
        <v>0.72737700000000005</v>
      </c>
      <c r="AC177" s="1">
        <v>6.4569510000000001</v>
      </c>
      <c r="AD177" s="111">
        <v>0</v>
      </c>
      <c r="AE177" s="1">
        <v>0.143347</v>
      </c>
      <c r="AF177" s="1">
        <v>0</v>
      </c>
      <c r="AG177" s="1">
        <v>0.41841499999999998</v>
      </c>
      <c r="AH177" s="1">
        <v>0.71454899999999999</v>
      </c>
      <c r="AI177" s="1">
        <v>1.1498349999999999</v>
      </c>
      <c r="AJ177" s="1">
        <v>1.1733E-2</v>
      </c>
      <c r="AK177" s="1">
        <v>2.4878999999999998E-2</v>
      </c>
      <c r="AL177" s="111">
        <v>0.448349</v>
      </c>
      <c r="AM177" s="1">
        <v>37.275123999999998</v>
      </c>
      <c r="AN177" s="1">
        <v>2.662785</v>
      </c>
      <c r="AO177" s="1">
        <v>7.6643990000000004</v>
      </c>
      <c r="AP177" s="1">
        <v>4.2842700000000002</v>
      </c>
      <c r="AQ177" s="1">
        <v>3.827769</v>
      </c>
      <c r="AR177" s="1">
        <v>0.10205500000000001</v>
      </c>
      <c r="AS177" s="1">
        <v>1.0543849999999999</v>
      </c>
      <c r="AT177" s="111">
        <f t="shared" si="17"/>
        <v>0.448349</v>
      </c>
      <c r="AU177" s="1">
        <f t="shared" si="18"/>
        <v>37.418470999999997</v>
      </c>
      <c r="AV177" s="1">
        <f t="shared" si="19"/>
        <v>2.662785</v>
      </c>
      <c r="AW177" s="1">
        <f t="shared" si="20"/>
        <v>8.0828140000000008</v>
      </c>
      <c r="AX177" s="1">
        <f t="shared" si="21"/>
        <v>4.9988190000000001</v>
      </c>
      <c r="AY177" s="1">
        <f t="shared" si="22"/>
        <v>4.9776039999999995</v>
      </c>
      <c r="AZ177" s="1">
        <f t="shared" si="23"/>
        <v>0.113788</v>
      </c>
      <c r="BA177" s="1">
        <f t="shared" si="24"/>
        <v>1.079264</v>
      </c>
      <c r="BB177" s="111"/>
    </row>
    <row r="178" spans="1:69" x14ac:dyDescent="0.3">
      <c r="A178" s="1">
        <v>172</v>
      </c>
      <c r="B178" s="1" t="s">
        <v>40</v>
      </c>
      <c r="C178" s="1">
        <v>856</v>
      </c>
      <c r="D178" s="1">
        <v>5000</v>
      </c>
      <c r="E178" s="1">
        <v>-14.08427</v>
      </c>
      <c r="F178" s="1">
        <v>-629962.65962699999</v>
      </c>
      <c r="G178" s="1">
        <v>-503166.34757300001</v>
      </c>
      <c r="H178" s="1">
        <v>112.293594</v>
      </c>
      <c r="I178" s="1">
        <v>57.628867</v>
      </c>
      <c r="J178" s="1">
        <v>17.475570999999999</v>
      </c>
      <c r="K178" s="1">
        <v>2.3024749999999998</v>
      </c>
      <c r="L178" s="1">
        <v>3.0796610000000002</v>
      </c>
      <c r="M178" s="111">
        <v>100</v>
      </c>
      <c r="N178" s="1">
        <v>38.038604999999997</v>
      </c>
      <c r="O178" s="1">
        <v>2.1984620000000001</v>
      </c>
      <c r="P178" s="1">
        <v>59.762932999999997</v>
      </c>
      <c r="Q178" s="1">
        <v>0</v>
      </c>
      <c r="R178" s="111">
        <v>53.504036999999997</v>
      </c>
      <c r="S178" s="1">
        <v>9.3963000000000005E-2</v>
      </c>
      <c r="T178" s="1">
        <v>16.522167</v>
      </c>
      <c r="U178" s="1">
        <v>0.925682</v>
      </c>
      <c r="V178" s="1">
        <v>4.5332090000000003</v>
      </c>
      <c r="W178" s="1">
        <v>0.42005199999999998</v>
      </c>
      <c r="X178" s="1">
        <v>8.1019999999999995E-2</v>
      </c>
      <c r="Y178" s="1">
        <v>2.4452759999999998</v>
      </c>
      <c r="Z178" s="1">
        <v>6.4027989999999999</v>
      </c>
      <c r="AA178" s="1">
        <v>7.7085540000000004</v>
      </c>
      <c r="AB178" s="1">
        <v>0.75018099999999999</v>
      </c>
      <c r="AC178" s="1">
        <v>6.6130610000000001</v>
      </c>
      <c r="AD178" s="111">
        <v>0</v>
      </c>
      <c r="AE178" s="1">
        <v>0.13394300000000001</v>
      </c>
      <c r="AF178" s="1">
        <v>0</v>
      </c>
      <c r="AG178" s="1">
        <v>0.36622700000000002</v>
      </c>
      <c r="AH178" s="1">
        <v>0.65312199999999998</v>
      </c>
      <c r="AI178" s="1">
        <v>1.0126729999999999</v>
      </c>
      <c r="AJ178" s="1">
        <v>1.0539E-2</v>
      </c>
      <c r="AK178" s="1">
        <v>2.1958999999999999E-2</v>
      </c>
      <c r="AL178" s="111">
        <v>0.448349</v>
      </c>
      <c r="AM178" s="1">
        <v>37.416071000000002</v>
      </c>
      <c r="AN178" s="1">
        <v>2.662785</v>
      </c>
      <c r="AO178" s="1">
        <v>8.0777439999999991</v>
      </c>
      <c r="AP178" s="1">
        <v>4.9960779999999998</v>
      </c>
      <c r="AQ178" s="1">
        <v>4.9754319999999996</v>
      </c>
      <c r="AR178" s="1">
        <v>0.112232</v>
      </c>
      <c r="AS178" s="1">
        <v>1.074241</v>
      </c>
      <c r="AT178" s="111">
        <f t="shared" si="17"/>
        <v>0.448349</v>
      </c>
      <c r="AU178" s="1">
        <f t="shared" si="18"/>
        <v>37.550014000000004</v>
      </c>
      <c r="AV178" s="1">
        <f t="shared" si="19"/>
        <v>2.662785</v>
      </c>
      <c r="AW178" s="1">
        <f t="shared" si="20"/>
        <v>8.4439709999999994</v>
      </c>
      <c r="AX178" s="1">
        <f t="shared" si="21"/>
        <v>5.6491999999999996</v>
      </c>
      <c r="AY178" s="1">
        <f t="shared" si="22"/>
        <v>5.9881049999999991</v>
      </c>
      <c r="AZ178" s="1">
        <f t="shared" si="23"/>
        <v>0.12277099999999999</v>
      </c>
      <c r="BA178" s="1">
        <f t="shared" si="24"/>
        <v>1.0962000000000001</v>
      </c>
      <c r="BB178" s="111"/>
    </row>
    <row r="179" spans="1:69" ht="16.2" thickBot="1" x14ac:dyDescent="0.35">
      <c r="A179" s="110">
        <v>173</v>
      </c>
      <c r="B179" s="110" t="s">
        <v>40</v>
      </c>
      <c r="C179" s="110">
        <v>854</v>
      </c>
      <c r="D179" s="110">
        <v>5000</v>
      </c>
      <c r="E179" s="110">
        <v>-14.074819</v>
      </c>
      <c r="F179" s="110">
        <v>-596287.67834500002</v>
      </c>
      <c r="G179" s="110">
        <v>-476243.57702299999</v>
      </c>
      <c r="H179" s="110">
        <v>106.50233</v>
      </c>
      <c r="I179" s="110">
        <v>54.575417000000002</v>
      </c>
      <c r="J179" s="110">
        <v>16.584330999999999</v>
      </c>
      <c r="K179" s="110">
        <v>2.294791</v>
      </c>
      <c r="L179" s="110">
        <v>3.0351300000000001</v>
      </c>
      <c r="M179" s="112">
        <v>100</v>
      </c>
      <c r="N179" s="110">
        <v>36.091031999999998</v>
      </c>
      <c r="O179" s="110">
        <v>1.966547</v>
      </c>
      <c r="P179" s="110">
        <v>61.942421000000003</v>
      </c>
      <c r="Q179" s="110">
        <v>0</v>
      </c>
      <c r="R179" s="112">
        <v>53.506767000000004</v>
      </c>
      <c r="S179" s="110">
        <v>8.7850999999999999E-2</v>
      </c>
      <c r="T179" s="110">
        <v>16.393619000000001</v>
      </c>
      <c r="U179" s="110">
        <v>0.92029300000000003</v>
      </c>
      <c r="V179" s="110">
        <v>4.3727530000000003</v>
      </c>
      <c r="W179" s="110">
        <v>0.44267499999999999</v>
      </c>
      <c r="X179" s="110">
        <v>7.1962999999999999E-2</v>
      </c>
      <c r="Y179" s="110">
        <v>2.4855019999999999</v>
      </c>
      <c r="Z179" s="110">
        <v>6.3554810000000002</v>
      </c>
      <c r="AA179" s="110">
        <v>7.8186850000000003</v>
      </c>
      <c r="AB179" s="110">
        <v>0.77362299999999995</v>
      </c>
      <c r="AC179" s="110">
        <v>6.7707870000000003</v>
      </c>
      <c r="AD179" s="112">
        <v>0</v>
      </c>
      <c r="AE179" s="110">
        <v>0.121877</v>
      </c>
      <c r="AF179" s="110">
        <v>0</v>
      </c>
      <c r="AG179" s="110">
        <v>0.320795</v>
      </c>
      <c r="AH179" s="110">
        <v>0.60129699999999997</v>
      </c>
      <c r="AI179" s="110">
        <v>0.89350799999999997</v>
      </c>
      <c r="AJ179" s="110">
        <v>9.5379999999999996E-3</v>
      </c>
      <c r="AK179" s="110">
        <v>1.9532000000000001E-2</v>
      </c>
      <c r="AL179" s="112">
        <v>0.448349</v>
      </c>
      <c r="AM179" s="110">
        <v>37.547611000000003</v>
      </c>
      <c r="AN179" s="110">
        <v>2.662785</v>
      </c>
      <c r="AO179" s="110">
        <v>8.4388950000000005</v>
      </c>
      <c r="AP179" s="110">
        <v>5.6464559999999997</v>
      </c>
      <c r="AQ179" s="110">
        <v>5.985932</v>
      </c>
      <c r="AR179" s="110">
        <v>0.121215</v>
      </c>
      <c r="AS179" s="110">
        <v>1.0911770000000001</v>
      </c>
      <c r="AT179" s="112">
        <f t="shared" si="17"/>
        <v>0.448349</v>
      </c>
      <c r="AU179" s="110">
        <f t="shared" si="18"/>
        <v>37.669488000000001</v>
      </c>
      <c r="AV179" s="110">
        <f t="shared" si="19"/>
        <v>2.662785</v>
      </c>
      <c r="AW179" s="110">
        <f t="shared" si="20"/>
        <v>8.7596900000000009</v>
      </c>
      <c r="AX179" s="110">
        <f t="shared" si="21"/>
        <v>6.2477529999999994</v>
      </c>
      <c r="AY179" s="110">
        <f t="shared" si="22"/>
        <v>6.8794399999999998</v>
      </c>
      <c r="AZ179" s="110">
        <f t="shared" si="23"/>
        <v>0.13075300000000001</v>
      </c>
      <c r="BA179" s="127">
        <f t="shared" si="24"/>
        <v>1.1107090000000002</v>
      </c>
      <c r="BB179" s="111"/>
    </row>
    <row r="182" spans="1:69" x14ac:dyDescent="0.3">
      <c r="BB182" s="105" t="s">
        <v>1424</v>
      </c>
      <c r="BC182" s="105" t="s">
        <v>694</v>
      </c>
      <c r="BD182" s="105" t="s">
        <v>37</v>
      </c>
      <c r="BE182" s="105" t="s">
        <v>78</v>
      </c>
      <c r="BF182" s="105" t="s">
        <v>79</v>
      </c>
      <c r="BG182" s="105" t="s">
        <v>238</v>
      </c>
      <c r="BH182" s="105" t="s">
        <v>695</v>
      </c>
      <c r="BI182" s="105" t="s">
        <v>239</v>
      </c>
      <c r="BJ182" s="105" t="s">
        <v>39</v>
      </c>
      <c r="BK182" s="105" t="s">
        <v>1381</v>
      </c>
      <c r="BL182" s="105" t="s">
        <v>1379</v>
      </c>
    </row>
    <row r="183" spans="1:69" x14ac:dyDescent="0.3">
      <c r="BB183" s="106" t="s">
        <v>1430</v>
      </c>
      <c r="BC183" s="128">
        <v>0.448349</v>
      </c>
      <c r="BD183" s="128">
        <v>37.267498999999994</v>
      </c>
      <c r="BE183" s="128">
        <v>2.6720130000000002</v>
      </c>
      <c r="BF183" s="128">
        <v>4.5438830000000001</v>
      </c>
      <c r="BG183" s="128">
        <v>0</v>
      </c>
      <c r="BH183" s="128">
        <v>0</v>
      </c>
      <c r="BI183" s="128">
        <v>0</v>
      </c>
      <c r="BJ183" s="128">
        <v>0.96955500000000006</v>
      </c>
      <c r="BK183" s="128">
        <f>SUM(BC183:BJ183)</f>
        <v>45.901298999999995</v>
      </c>
      <c r="BL183" s="128">
        <f>BK184-BK183</f>
        <v>54.098700999999991</v>
      </c>
    </row>
    <row r="184" spans="1:69" x14ac:dyDescent="0.3">
      <c r="BB184" s="104" t="s">
        <v>1435</v>
      </c>
      <c r="BC184" s="128">
        <f t="shared" ref="BC184:BJ184" si="25">(BC183*100)/$BK$183</f>
        <v>0.97676756381121155</v>
      </c>
      <c r="BD184" s="128">
        <f t="shared" si="25"/>
        <v>81.19051053435328</v>
      </c>
      <c r="BE184" s="128">
        <f t="shared" si="25"/>
        <v>5.8212143407967609</v>
      </c>
      <c r="BF184" s="128">
        <f t="shared" si="25"/>
        <v>9.899247077953067</v>
      </c>
      <c r="BG184" s="128">
        <f t="shared" si="25"/>
        <v>0</v>
      </c>
      <c r="BH184" s="128">
        <f t="shared" si="25"/>
        <v>0</v>
      </c>
      <c r="BI184" s="128">
        <f t="shared" si="25"/>
        <v>0</v>
      </c>
      <c r="BJ184" s="128">
        <f t="shared" si="25"/>
        <v>2.112260483085675</v>
      </c>
      <c r="BK184" s="104">
        <f>SUM(BC184:BJ184)</f>
        <v>99.999999999999986</v>
      </c>
      <c r="BL184" s="104"/>
    </row>
    <row r="185" spans="1:69" ht="18.600000000000001" x14ac:dyDescent="0.3">
      <c r="BB185" s="106" t="s">
        <v>1425</v>
      </c>
      <c r="BC185" s="128">
        <f>(BC184*100)/($BC$184+$BD$184+$BE$184)</f>
        <v>1.1101083070480016</v>
      </c>
      <c r="BD185" s="128">
        <f>(BD184*100)/($BC$184+$BD$184+$BE$184)</f>
        <v>92.274010252734115</v>
      </c>
      <c r="BE185" s="128">
        <f>(BE184*100)/($BC$184+$BD$184+$BE$184)</f>
        <v>6.6158814402178923</v>
      </c>
      <c r="BF185" s="104"/>
      <c r="BG185" s="104"/>
      <c r="BH185" s="104"/>
      <c r="BI185" s="104"/>
      <c r="BJ185" s="104"/>
      <c r="BK185" s="104">
        <f>SUM(BC185:BJ185)</f>
        <v>100</v>
      </c>
      <c r="BL185" s="134" t="s">
        <v>1391</v>
      </c>
    </row>
    <row r="187" spans="1:69" x14ac:dyDescent="0.3">
      <c r="BB187" s="105" t="s">
        <v>1424</v>
      </c>
      <c r="BC187" s="105" t="s">
        <v>694</v>
      </c>
      <c r="BD187" s="105" t="s">
        <v>37</v>
      </c>
      <c r="BE187" s="105" t="s">
        <v>78</v>
      </c>
      <c r="BF187" s="105" t="s">
        <v>79</v>
      </c>
      <c r="BG187" s="105" t="s">
        <v>238</v>
      </c>
      <c r="BH187" s="105" t="s">
        <v>695</v>
      </c>
      <c r="BI187" s="105" t="s">
        <v>239</v>
      </c>
      <c r="BJ187" s="105" t="s">
        <v>39</v>
      </c>
      <c r="BK187" s="105" t="s">
        <v>1381</v>
      </c>
      <c r="BL187" s="105" t="s">
        <v>1379</v>
      </c>
      <c r="BM187" s="173" t="s">
        <v>1376</v>
      </c>
      <c r="BN187" s="171"/>
      <c r="BO187" s="171"/>
      <c r="BP187" s="171"/>
      <c r="BQ187" s="171"/>
    </row>
    <row r="188" spans="1:69" x14ac:dyDescent="0.3">
      <c r="BB188" s="104" t="s">
        <v>1431</v>
      </c>
      <c r="BC188" s="128">
        <v>0.448349</v>
      </c>
      <c r="BD188" s="128">
        <v>37.669488000000001</v>
      </c>
      <c r="BE188" s="128">
        <v>2.662785</v>
      </c>
      <c r="BF188" s="128">
        <v>8.7596900000000009</v>
      </c>
      <c r="BG188" s="128">
        <v>6.2477529999999994</v>
      </c>
      <c r="BH188" s="128">
        <v>6.8794399999999998</v>
      </c>
      <c r="BI188" s="128">
        <v>0.13075300000000001</v>
      </c>
      <c r="BJ188" s="128">
        <v>1.1107090000000002</v>
      </c>
      <c r="BK188" s="128"/>
      <c r="BL188" s="135"/>
      <c r="BM188" s="171" t="s">
        <v>238</v>
      </c>
      <c r="BN188" s="171" t="s">
        <v>695</v>
      </c>
      <c r="BO188" s="171" t="s">
        <v>1381</v>
      </c>
      <c r="BP188" s="171" t="s">
        <v>1377</v>
      </c>
      <c r="BQ188" s="171" t="s">
        <v>1378</v>
      </c>
    </row>
    <row r="189" spans="1:69" x14ac:dyDescent="0.3">
      <c r="BB189" s="104" t="s">
        <v>1389</v>
      </c>
      <c r="BC189" s="128">
        <f>ABS(BC183-BC188)</f>
        <v>0</v>
      </c>
      <c r="BD189" s="128">
        <f t="shared" ref="BD189:BJ189" si="26">ABS(BD183-BD188)</f>
        <v>0.40198900000000748</v>
      </c>
      <c r="BE189" s="128">
        <f t="shared" si="26"/>
        <v>9.228000000000236E-3</v>
      </c>
      <c r="BF189" s="128">
        <f t="shared" si="26"/>
        <v>4.2158070000000007</v>
      </c>
      <c r="BG189" s="128">
        <f t="shared" si="26"/>
        <v>6.2477529999999994</v>
      </c>
      <c r="BH189" s="128">
        <f t="shared" si="26"/>
        <v>6.8794399999999998</v>
      </c>
      <c r="BI189" s="128">
        <f t="shared" si="26"/>
        <v>0.13075300000000001</v>
      </c>
      <c r="BJ189" s="128">
        <f t="shared" si="26"/>
        <v>0.14115400000000011</v>
      </c>
      <c r="BK189" s="128">
        <f>SUM(BC189:BJ189)</f>
        <v>18.026124000000006</v>
      </c>
      <c r="BL189" s="128">
        <f>100-BK189-BK183</f>
        <v>36.072576999999995</v>
      </c>
      <c r="BM189" s="128">
        <v>34.65943649339146</v>
      </c>
      <c r="BN189" s="128">
        <v>38.163722828046659</v>
      </c>
      <c r="BO189" s="128">
        <v>72.823159321438112</v>
      </c>
      <c r="BP189" s="128">
        <v>40.191696763214672</v>
      </c>
      <c r="BQ189" s="128">
        <v>59.808303236785321</v>
      </c>
    </row>
    <row r="190" spans="1:69" x14ac:dyDescent="0.3">
      <c r="BB190" s="104" t="s">
        <v>1388</v>
      </c>
      <c r="BC190" s="128">
        <f t="shared" ref="BC190:BJ190" si="27">(BC189*100)/$BK$189</f>
        <v>0</v>
      </c>
      <c r="BD190" s="128">
        <f t="shared" si="27"/>
        <v>2.2300356970805666</v>
      </c>
      <c r="BE190" s="128">
        <f t="shared" si="27"/>
        <v>5.1192369474437394E-2</v>
      </c>
      <c r="BF190" s="128">
        <f t="shared" si="27"/>
        <v>23.387207366375598</v>
      </c>
      <c r="BG190" s="128">
        <f t="shared" si="27"/>
        <v>34.65943649339146</v>
      </c>
      <c r="BH190" s="128">
        <f t="shared" si="27"/>
        <v>38.163722828046659</v>
      </c>
      <c r="BI190" s="128">
        <f t="shared" si="27"/>
        <v>0.72535282681956448</v>
      </c>
      <c r="BJ190" s="128">
        <f t="shared" si="27"/>
        <v>0.7830524188117205</v>
      </c>
      <c r="BK190" s="128">
        <f>SUM(BC190:BJ190)</f>
        <v>100</v>
      </c>
      <c r="BL190" s="135"/>
      <c r="BM190" s="128">
        <v>47.593975345681287</v>
      </c>
      <c r="BN190" s="128">
        <v>52.40602465431872</v>
      </c>
      <c r="BO190" s="128">
        <v>100</v>
      </c>
      <c r="BP190" s="128"/>
      <c r="BQ190" s="130" t="s">
        <v>1392</v>
      </c>
    </row>
    <row r="191" spans="1:69" ht="18.600000000000001" x14ac:dyDescent="0.3">
      <c r="BB191" s="106" t="s">
        <v>1425</v>
      </c>
      <c r="BC191" s="104"/>
      <c r="BD191" s="104"/>
      <c r="BE191" s="104"/>
      <c r="BF191" s="104"/>
      <c r="BG191" s="104"/>
      <c r="BH191" s="141"/>
      <c r="BI191" s="104"/>
      <c r="BJ191" s="104"/>
      <c r="BK191" s="142"/>
      <c r="BL191" s="134" t="s">
        <v>1432</v>
      </c>
    </row>
    <row r="192" spans="1:69" ht="18.600000000000001" x14ac:dyDescent="0.3">
      <c r="BB192" s="122" t="s">
        <v>1429</v>
      </c>
      <c r="BC192" s="131"/>
      <c r="BD192" s="131"/>
      <c r="BE192" s="131"/>
      <c r="BF192" s="131"/>
      <c r="BG192" s="131"/>
      <c r="BH192" s="131"/>
      <c r="BI192" s="139" t="s">
        <v>1380</v>
      </c>
      <c r="BJ192" s="140">
        <f>BC190+BD190+BE190+BF190+BI190+BJ190</f>
        <v>27.176840678561884</v>
      </c>
      <c r="BK192" s="1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93070-8628-43D5-BE43-088AE85891F6}">
  <sheetPr codeName="Planilha7"/>
  <dimension ref="A1:BW195"/>
  <sheetViews>
    <sheetView topLeftCell="BK177" zoomScaleNormal="100" workbookViewId="0">
      <selection activeCell="A3" sqref="A3"/>
    </sheetView>
  </sheetViews>
  <sheetFormatPr defaultColWidth="12.44140625" defaultRowHeight="15.6" x14ac:dyDescent="0.3"/>
  <cols>
    <col min="1" max="17" width="12.44140625" style="1"/>
    <col min="18" max="18" width="6.109375" style="1" bestFit="1" customWidth="1"/>
    <col min="19" max="19" width="5.33203125" style="1" bestFit="1" customWidth="1"/>
    <col min="20" max="20" width="6.6640625" style="1" bestFit="1" customWidth="1"/>
    <col min="21" max="21" width="6.88671875" style="1" bestFit="1" customWidth="1"/>
    <col min="22" max="22" width="6.109375" style="1" bestFit="1" customWidth="1"/>
    <col min="23" max="23" width="5.6640625" style="1" bestFit="1" customWidth="1"/>
    <col min="24" max="24" width="5.5546875" style="1" bestFit="1" customWidth="1"/>
    <col min="25" max="25" width="6.109375" style="1" bestFit="1" customWidth="1"/>
    <col min="26" max="26" width="6.21875" style="1" bestFit="1" customWidth="1"/>
    <col min="27" max="27" width="5" style="1" bestFit="1" customWidth="1"/>
    <col min="28" max="28" width="6" style="1" bestFit="1" customWidth="1"/>
    <col min="29" max="29" width="5.109375" style="1" bestFit="1" customWidth="1"/>
    <col min="30" max="31" width="5" style="1" bestFit="1" customWidth="1"/>
    <col min="32" max="32" width="7.21875" style="1" bestFit="1" customWidth="1"/>
    <col min="33" max="33" width="6.44140625" style="1" bestFit="1" customWidth="1"/>
    <col min="34" max="60" width="12.44140625" style="1"/>
    <col min="61" max="61" width="28.5546875" style="1" customWidth="1"/>
    <col min="62" max="62" width="16.109375" style="1" customWidth="1"/>
    <col min="63" max="16384" width="12.44140625" style="1"/>
  </cols>
  <sheetData>
    <row r="1" spans="1:60" ht="16.2" thickBot="1" x14ac:dyDescent="0.35">
      <c r="A1" s="110" t="s">
        <v>1442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10"/>
    </row>
    <row r="2" spans="1:60" x14ac:dyDescent="0.3">
      <c r="A2" s="145" t="s">
        <v>1457</v>
      </c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7"/>
      <c r="N2" s="145"/>
      <c r="O2" s="145"/>
      <c r="P2" s="145"/>
      <c r="Q2" s="145"/>
      <c r="R2" s="147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7"/>
      <c r="AI2" s="145"/>
      <c r="AJ2" s="145"/>
      <c r="AK2" s="145"/>
      <c r="AL2" s="145"/>
      <c r="AM2" s="145"/>
      <c r="AN2" s="145"/>
      <c r="AO2" s="145"/>
      <c r="AP2" s="145"/>
      <c r="AQ2" s="147"/>
      <c r="AR2" s="145"/>
      <c r="AS2" s="145"/>
      <c r="AT2" s="145"/>
      <c r="AU2" s="145"/>
      <c r="AV2" s="145"/>
      <c r="AW2" s="145"/>
      <c r="AX2" s="145"/>
      <c r="AY2" s="148"/>
      <c r="AZ2" s="116"/>
      <c r="BA2" s="116"/>
      <c r="BB2" s="116"/>
      <c r="BC2" s="116"/>
      <c r="BD2" s="116"/>
      <c r="BE2" s="116"/>
      <c r="BF2" s="116"/>
      <c r="BG2" s="116"/>
      <c r="BH2" s="123"/>
    </row>
    <row r="3" spans="1:60" x14ac:dyDescent="0.3">
      <c r="A3" s="145" t="s">
        <v>1434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9"/>
      <c r="N3" s="145"/>
      <c r="O3" s="145"/>
      <c r="P3" s="145"/>
      <c r="Q3" s="145"/>
      <c r="R3" s="149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145"/>
      <c r="AG3" s="145"/>
      <c r="AH3" s="149"/>
      <c r="AI3" s="145"/>
      <c r="AJ3" s="145"/>
      <c r="AK3" s="145"/>
      <c r="AL3" s="145"/>
      <c r="AM3" s="145"/>
      <c r="AN3" s="145"/>
      <c r="AO3" s="145"/>
      <c r="AP3" s="145"/>
      <c r="AQ3" s="149"/>
      <c r="AR3" s="145"/>
      <c r="AS3" s="145"/>
      <c r="AT3" s="145"/>
      <c r="AU3" s="145"/>
      <c r="AV3" s="145"/>
      <c r="AW3" s="145"/>
      <c r="AX3" s="145"/>
      <c r="AY3" s="150"/>
      <c r="AZ3" s="116"/>
      <c r="BA3" s="116"/>
      <c r="BB3" s="116"/>
      <c r="BC3" s="116"/>
      <c r="BD3" s="116"/>
      <c r="BE3" s="116"/>
      <c r="BF3" s="116"/>
      <c r="BG3" s="116"/>
      <c r="BH3" s="124"/>
    </row>
    <row r="4" spans="1:60" x14ac:dyDescent="0.3">
      <c r="A4" s="145" t="s">
        <v>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18" t="s">
        <v>1</v>
      </c>
      <c r="N4" s="145"/>
      <c r="O4" s="145"/>
      <c r="P4" s="145"/>
      <c r="Q4" s="145"/>
      <c r="R4" s="118" t="s">
        <v>1410</v>
      </c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  <c r="AD4" s="145"/>
      <c r="AE4" s="145"/>
      <c r="AF4" s="145"/>
      <c r="AG4" s="145"/>
      <c r="AH4" s="146" t="s">
        <v>1411</v>
      </c>
      <c r="AI4" s="145"/>
      <c r="AJ4" s="145"/>
      <c r="AK4" s="145"/>
      <c r="AL4" s="145"/>
      <c r="AM4" s="145"/>
      <c r="AN4" s="145"/>
      <c r="AO4" s="145"/>
      <c r="AP4" s="145"/>
      <c r="AQ4" s="118" t="s">
        <v>2</v>
      </c>
      <c r="AR4" s="145"/>
      <c r="AS4" s="145"/>
      <c r="AT4" s="145"/>
      <c r="AU4" s="145"/>
      <c r="AV4" s="145"/>
      <c r="AW4" s="145"/>
      <c r="AX4" s="145"/>
      <c r="AY4" s="150"/>
      <c r="AZ4" s="118" t="s">
        <v>230</v>
      </c>
      <c r="BA4" s="116"/>
      <c r="BB4" s="116"/>
      <c r="BC4" s="116"/>
      <c r="BD4" s="116"/>
      <c r="BE4" s="116"/>
      <c r="BF4" s="116"/>
      <c r="BG4" s="116"/>
      <c r="BH4" s="124"/>
    </row>
    <row r="5" spans="1:60" x14ac:dyDescent="0.3">
      <c r="A5" s="151" t="s">
        <v>3</v>
      </c>
      <c r="B5" s="151" t="s">
        <v>4</v>
      </c>
      <c r="C5" s="151" t="s">
        <v>5</v>
      </c>
      <c r="D5" s="151" t="s">
        <v>6</v>
      </c>
      <c r="E5" s="151" t="s">
        <v>7</v>
      </c>
      <c r="F5" s="151" t="s">
        <v>8</v>
      </c>
      <c r="G5" s="151" t="s">
        <v>9</v>
      </c>
      <c r="H5" s="151" t="s">
        <v>10</v>
      </c>
      <c r="I5" s="151" t="s">
        <v>11</v>
      </c>
      <c r="J5" s="151" t="s">
        <v>12</v>
      </c>
      <c r="K5" s="151" t="s">
        <v>13</v>
      </c>
      <c r="L5" s="151" t="s">
        <v>14</v>
      </c>
      <c r="M5" s="152" t="s">
        <v>15</v>
      </c>
      <c r="N5" s="151" t="s">
        <v>16</v>
      </c>
      <c r="O5" s="151" t="s">
        <v>17</v>
      </c>
      <c r="P5" s="151" t="s">
        <v>18</v>
      </c>
      <c r="Q5" s="151" t="s">
        <v>19</v>
      </c>
      <c r="R5" s="152" t="s">
        <v>20</v>
      </c>
      <c r="S5" s="151" t="s">
        <v>21</v>
      </c>
      <c r="T5" s="151" t="s">
        <v>22</v>
      </c>
      <c r="U5" s="151" t="s">
        <v>23</v>
      </c>
      <c r="V5" s="151" t="s">
        <v>24</v>
      </c>
      <c r="W5" s="151" t="s">
        <v>25</v>
      </c>
      <c r="X5" s="151" t="s">
        <v>26</v>
      </c>
      <c r="Y5" s="151" t="s">
        <v>27</v>
      </c>
      <c r="Z5" s="151" t="s">
        <v>28</v>
      </c>
      <c r="AA5" s="151" t="s">
        <v>29</v>
      </c>
      <c r="AB5" s="151" t="s">
        <v>30</v>
      </c>
      <c r="AC5" s="151" t="s">
        <v>31</v>
      </c>
      <c r="AD5" s="151" t="s">
        <v>32</v>
      </c>
      <c r="AE5" s="151" t="s">
        <v>33</v>
      </c>
      <c r="AF5" s="151" t="s">
        <v>34</v>
      </c>
      <c r="AG5" s="151" t="s">
        <v>35</v>
      </c>
      <c r="AH5" s="152" t="s">
        <v>37</v>
      </c>
      <c r="AI5" s="151" t="s">
        <v>79</v>
      </c>
      <c r="AJ5" s="151" t="s">
        <v>238</v>
      </c>
      <c r="AK5" s="151" t="s">
        <v>695</v>
      </c>
      <c r="AL5" s="151" t="s">
        <v>38</v>
      </c>
      <c r="AM5" s="151" t="s">
        <v>239</v>
      </c>
      <c r="AN5" s="151" t="s">
        <v>150</v>
      </c>
      <c r="AO5" s="151" t="s">
        <v>39</v>
      </c>
      <c r="AP5" s="151" t="s">
        <v>76</v>
      </c>
      <c r="AQ5" s="152" t="s">
        <v>37</v>
      </c>
      <c r="AR5" s="151" t="s">
        <v>79</v>
      </c>
      <c r="AS5" s="151" t="s">
        <v>238</v>
      </c>
      <c r="AT5" s="151" t="s">
        <v>695</v>
      </c>
      <c r="AU5" s="151" t="s">
        <v>38</v>
      </c>
      <c r="AV5" s="151" t="s">
        <v>239</v>
      </c>
      <c r="AW5" s="151" t="s">
        <v>150</v>
      </c>
      <c r="AX5" s="151" t="s">
        <v>39</v>
      </c>
      <c r="AY5" s="153" t="s">
        <v>76</v>
      </c>
      <c r="AZ5" s="119" t="str">
        <f>AH5</f>
        <v>clinopyroxene</v>
      </c>
      <c r="BA5" s="119" t="str">
        <f t="shared" ref="BA5:BH5" si="0">AI5</f>
        <v>biotite</v>
      </c>
      <c r="BB5" s="119" t="str">
        <f t="shared" si="0"/>
        <v>feldspar</v>
      </c>
      <c r="BC5" s="119" t="str">
        <f t="shared" si="0"/>
        <v>leucite</v>
      </c>
      <c r="BD5" s="119" t="str">
        <f t="shared" si="0"/>
        <v>spinel</v>
      </c>
      <c r="BE5" s="119" t="str">
        <f t="shared" si="0"/>
        <v>rhm-oxide</v>
      </c>
      <c r="BF5" s="119" t="str">
        <f t="shared" si="0"/>
        <v>whitlockite</v>
      </c>
      <c r="BG5" s="119" t="str">
        <f t="shared" si="0"/>
        <v>apatite</v>
      </c>
      <c r="BH5" s="125" t="str">
        <f t="shared" si="0"/>
        <v>alloy-solid</v>
      </c>
    </row>
    <row r="6" spans="1:60" x14ac:dyDescent="0.3">
      <c r="A6" s="1">
        <v>0</v>
      </c>
      <c r="B6" s="1" t="s">
        <v>40</v>
      </c>
      <c r="C6" s="1">
        <v>1208</v>
      </c>
      <c r="D6" s="1">
        <v>5000</v>
      </c>
      <c r="E6" s="1">
        <v>-6.6754020000000001</v>
      </c>
      <c r="F6" s="1">
        <v>-1555739.4611899999</v>
      </c>
      <c r="G6" s="1">
        <v>-1147266.0629149999</v>
      </c>
      <c r="H6" s="1">
        <v>275.78125</v>
      </c>
      <c r="I6" s="1">
        <v>148.92765299999999</v>
      </c>
      <c r="J6" s="1">
        <v>36.608871999999998</v>
      </c>
      <c r="K6" s="1">
        <v>2.7315779999999998</v>
      </c>
      <c r="L6" s="1">
        <v>1.664236</v>
      </c>
      <c r="M6" s="111">
        <v>100</v>
      </c>
      <c r="N6" s="1">
        <v>100</v>
      </c>
      <c r="O6" s="1">
        <v>0</v>
      </c>
      <c r="P6" s="1">
        <v>0</v>
      </c>
      <c r="Q6" s="1">
        <v>0</v>
      </c>
      <c r="R6" s="154">
        <v>44.945504999999997</v>
      </c>
      <c r="S6" s="138">
        <v>4.4695530000000003</v>
      </c>
      <c r="T6" s="138">
        <v>14.288570999999999</v>
      </c>
      <c r="U6" s="138">
        <v>3.359664</v>
      </c>
      <c r="V6" s="138">
        <v>9.5990400000000005</v>
      </c>
      <c r="W6" s="138">
        <v>0.23997599999999999</v>
      </c>
      <c r="X6" s="138">
        <v>5.1194879999999996</v>
      </c>
      <c r="Y6" s="138">
        <v>10.338965999999999</v>
      </c>
      <c r="Z6" s="138">
        <v>4.1795819999999999</v>
      </c>
      <c r="AA6" s="138">
        <v>1.2498750000000001</v>
      </c>
      <c r="AB6" s="138">
        <v>1.319868</v>
      </c>
      <c r="AC6" s="138">
        <v>0.88991100000000001</v>
      </c>
      <c r="AD6" s="138">
        <v>0</v>
      </c>
      <c r="AE6" s="138">
        <v>0</v>
      </c>
      <c r="AF6" s="138">
        <v>0</v>
      </c>
      <c r="AG6" s="138">
        <v>0</v>
      </c>
      <c r="AH6" s="155">
        <v>0</v>
      </c>
      <c r="AI6" s="137">
        <v>0</v>
      </c>
      <c r="AJ6" s="137">
        <v>0</v>
      </c>
      <c r="AK6" s="137">
        <v>0</v>
      </c>
      <c r="AL6" s="137">
        <v>0</v>
      </c>
      <c r="AM6" s="137">
        <v>0</v>
      </c>
      <c r="AN6" s="137">
        <v>0</v>
      </c>
      <c r="AO6" s="137">
        <v>0</v>
      </c>
      <c r="AP6" s="137">
        <v>0</v>
      </c>
      <c r="AQ6" s="155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56">
        <v>0</v>
      </c>
      <c r="AZ6" s="137">
        <f>AH6+AQ6</f>
        <v>0</v>
      </c>
      <c r="BA6" s="137">
        <f t="shared" ref="BA6:BH6" si="1">AI6+AR6</f>
        <v>0</v>
      </c>
      <c r="BB6" s="137">
        <f t="shared" si="1"/>
        <v>0</v>
      </c>
      <c r="BC6" s="137">
        <f t="shared" si="1"/>
        <v>0</v>
      </c>
      <c r="BD6" s="137">
        <f t="shared" si="1"/>
        <v>0</v>
      </c>
      <c r="BE6" s="137">
        <f t="shared" si="1"/>
        <v>0</v>
      </c>
      <c r="BF6" s="137">
        <f t="shared" si="1"/>
        <v>0</v>
      </c>
      <c r="BG6" s="137">
        <f t="shared" si="1"/>
        <v>0</v>
      </c>
      <c r="BH6" s="156">
        <f t="shared" si="1"/>
        <v>0</v>
      </c>
    </row>
    <row r="7" spans="1:60" x14ac:dyDescent="0.3">
      <c r="A7" s="1">
        <v>1</v>
      </c>
      <c r="B7" s="1" t="s">
        <v>40</v>
      </c>
      <c r="C7" s="1">
        <v>1206</v>
      </c>
      <c r="D7" s="1">
        <v>5000</v>
      </c>
      <c r="E7" s="1">
        <v>-6.6995319999999996</v>
      </c>
      <c r="F7" s="1">
        <v>-1555188.099166</v>
      </c>
      <c r="G7" s="1">
        <v>-1147561.438903</v>
      </c>
      <c r="H7" s="1">
        <v>275.58169199999998</v>
      </c>
      <c r="I7" s="1">
        <v>146.01062400000001</v>
      </c>
      <c r="J7" s="1">
        <v>36.602263000000001</v>
      </c>
      <c r="K7" s="1">
        <v>2.7320709999999999</v>
      </c>
      <c r="L7" s="1">
        <v>1.671961</v>
      </c>
      <c r="M7" s="111">
        <v>100</v>
      </c>
      <c r="N7" s="1">
        <v>100</v>
      </c>
      <c r="O7" s="1">
        <v>0</v>
      </c>
      <c r="P7" s="1">
        <v>0</v>
      </c>
      <c r="Q7" s="1">
        <v>0</v>
      </c>
      <c r="R7" s="154">
        <v>44.945504999999997</v>
      </c>
      <c r="S7" s="138">
        <v>4.4695530000000003</v>
      </c>
      <c r="T7" s="138">
        <v>14.288570999999999</v>
      </c>
      <c r="U7" s="138">
        <v>3.359664</v>
      </c>
      <c r="V7" s="138">
        <v>9.5990400000000005</v>
      </c>
      <c r="W7" s="138">
        <v>0.23997599999999999</v>
      </c>
      <c r="X7" s="138">
        <v>5.1194879999999996</v>
      </c>
      <c r="Y7" s="138">
        <v>10.338965999999999</v>
      </c>
      <c r="Z7" s="138">
        <v>4.1795819999999999</v>
      </c>
      <c r="AA7" s="138">
        <v>1.2498750000000001</v>
      </c>
      <c r="AB7" s="138">
        <v>1.319868</v>
      </c>
      <c r="AC7" s="138">
        <v>0.88991100000000001</v>
      </c>
      <c r="AD7" s="138">
        <v>0</v>
      </c>
      <c r="AE7" s="138">
        <v>0</v>
      </c>
      <c r="AF7" s="138">
        <v>0</v>
      </c>
      <c r="AG7" s="138">
        <v>0</v>
      </c>
      <c r="AH7" s="155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55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56">
        <v>0</v>
      </c>
      <c r="AZ7" s="137">
        <f t="shared" ref="AZ7:AZ70" si="2">AH7+AQ7</f>
        <v>0</v>
      </c>
      <c r="BA7" s="137">
        <f t="shared" ref="BA7:BA70" si="3">AI7+AR7</f>
        <v>0</v>
      </c>
      <c r="BB7" s="137">
        <f t="shared" ref="BB7:BB70" si="4">AJ7+AS7</f>
        <v>0</v>
      </c>
      <c r="BC7" s="137">
        <f t="shared" ref="BC7:BC70" si="5">AK7+AT7</f>
        <v>0</v>
      </c>
      <c r="BD7" s="137">
        <f t="shared" ref="BD7:BD70" si="6">AL7+AU7</f>
        <v>0</v>
      </c>
      <c r="BE7" s="137">
        <f t="shared" ref="BE7:BE70" si="7">AM7+AV7</f>
        <v>0</v>
      </c>
      <c r="BF7" s="137">
        <f t="shared" ref="BF7:BF70" si="8">AN7+AW7</f>
        <v>0</v>
      </c>
      <c r="BG7" s="137">
        <f t="shared" ref="BG7:BG70" si="9">AO7+AX7</f>
        <v>0</v>
      </c>
      <c r="BH7" s="156">
        <f t="shared" ref="BH7:BH70" si="10">AP7+AY7</f>
        <v>0</v>
      </c>
    </row>
    <row r="8" spans="1:60" x14ac:dyDescent="0.3">
      <c r="A8" s="1">
        <v>2</v>
      </c>
      <c r="B8" s="1" t="s">
        <v>40</v>
      </c>
      <c r="C8" s="1">
        <v>1204</v>
      </c>
      <c r="D8" s="1">
        <v>5000</v>
      </c>
      <c r="E8" s="1">
        <v>-6.7237410000000004</v>
      </c>
      <c r="F8" s="1">
        <v>-1554637.1332950001</v>
      </c>
      <c r="G8" s="1">
        <v>-1147853.45826</v>
      </c>
      <c r="H8" s="1">
        <v>275.38413500000001</v>
      </c>
      <c r="I8" s="1">
        <v>146.00872899999999</v>
      </c>
      <c r="J8" s="1">
        <v>36.595655000000001</v>
      </c>
      <c r="K8" s="1">
        <v>2.7325650000000001</v>
      </c>
      <c r="L8" s="1">
        <v>1.6797070000000001</v>
      </c>
      <c r="M8" s="111">
        <v>100</v>
      </c>
      <c r="N8" s="1">
        <v>100</v>
      </c>
      <c r="O8" s="1">
        <v>0</v>
      </c>
      <c r="P8" s="1">
        <v>0</v>
      </c>
      <c r="Q8" s="1">
        <v>0</v>
      </c>
      <c r="R8" s="154">
        <v>44.945504999999997</v>
      </c>
      <c r="S8" s="138">
        <v>4.4695530000000003</v>
      </c>
      <c r="T8" s="138">
        <v>14.288570999999999</v>
      </c>
      <c r="U8" s="138">
        <v>3.359664</v>
      </c>
      <c r="V8" s="138">
        <v>9.5990400000000005</v>
      </c>
      <c r="W8" s="138">
        <v>0.23997599999999999</v>
      </c>
      <c r="X8" s="138">
        <v>5.1194879999999996</v>
      </c>
      <c r="Y8" s="138">
        <v>10.338965999999999</v>
      </c>
      <c r="Z8" s="138">
        <v>4.1795819999999999</v>
      </c>
      <c r="AA8" s="138">
        <v>1.2498750000000001</v>
      </c>
      <c r="AB8" s="138">
        <v>1.319868</v>
      </c>
      <c r="AC8" s="138">
        <v>0.88991100000000001</v>
      </c>
      <c r="AD8" s="138">
        <v>0</v>
      </c>
      <c r="AE8" s="138">
        <v>0</v>
      </c>
      <c r="AF8" s="138">
        <v>0</v>
      </c>
      <c r="AG8" s="138">
        <v>0</v>
      </c>
      <c r="AH8" s="155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55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56">
        <v>0</v>
      </c>
      <c r="AZ8" s="137">
        <f t="shared" si="2"/>
        <v>0</v>
      </c>
      <c r="BA8" s="137">
        <f t="shared" si="3"/>
        <v>0</v>
      </c>
      <c r="BB8" s="137">
        <f t="shared" si="4"/>
        <v>0</v>
      </c>
      <c r="BC8" s="137">
        <f t="shared" si="5"/>
        <v>0</v>
      </c>
      <c r="BD8" s="137">
        <f t="shared" si="6"/>
        <v>0</v>
      </c>
      <c r="BE8" s="137">
        <f t="shared" si="7"/>
        <v>0</v>
      </c>
      <c r="BF8" s="137">
        <f t="shared" si="8"/>
        <v>0</v>
      </c>
      <c r="BG8" s="137">
        <f t="shared" si="9"/>
        <v>0</v>
      </c>
      <c r="BH8" s="156">
        <f t="shared" si="10"/>
        <v>0</v>
      </c>
    </row>
    <row r="9" spans="1:60" x14ac:dyDescent="0.3">
      <c r="A9" s="1">
        <v>3</v>
      </c>
      <c r="B9" s="1" t="s">
        <v>40</v>
      </c>
      <c r="C9" s="1">
        <v>1202</v>
      </c>
      <c r="D9" s="1">
        <v>5000</v>
      </c>
      <c r="E9" s="1">
        <v>-6.7480289999999998</v>
      </c>
      <c r="F9" s="1">
        <v>-1554086.562803</v>
      </c>
      <c r="G9" s="1">
        <v>-1148145.4738080001</v>
      </c>
      <c r="H9" s="1">
        <v>275.18631299999998</v>
      </c>
      <c r="I9" s="1">
        <v>146.00681599999999</v>
      </c>
      <c r="J9" s="1">
        <v>36.589047000000001</v>
      </c>
      <c r="K9" s="1">
        <v>2.7330580000000002</v>
      </c>
      <c r="L9" s="1">
        <v>1.687473</v>
      </c>
      <c r="M9" s="111">
        <v>100</v>
      </c>
      <c r="N9" s="1">
        <v>100</v>
      </c>
      <c r="O9" s="1">
        <v>0</v>
      </c>
      <c r="P9" s="1">
        <v>0</v>
      </c>
      <c r="Q9" s="1">
        <v>0</v>
      </c>
      <c r="R9" s="154">
        <v>44.945504999999997</v>
      </c>
      <c r="S9" s="138">
        <v>4.4695530000000003</v>
      </c>
      <c r="T9" s="138">
        <v>14.288570999999999</v>
      </c>
      <c r="U9" s="138">
        <v>3.359664</v>
      </c>
      <c r="V9" s="138">
        <v>9.5990400000000005</v>
      </c>
      <c r="W9" s="138">
        <v>0.23997599999999999</v>
      </c>
      <c r="X9" s="138">
        <v>5.1194879999999996</v>
      </c>
      <c r="Y9" s="138">
        <v>10.338965999999999</v>
      </c>
      <c r="Z9" s="138">
        <v>4.1795819999999999</v>
      </c>
      <c r="AA9" s="138">
        <v>1.2498750000000001</v>
      </c>
      <c r="AB9" s="138">
        <v>1.319868</v>
      </c>
      <c r="AC9" s="138">
        <v>0.88991100000000001</v>
      </c>
      <c r="AD9" s="138">
        <v>0</v>
      </c>
      <c r="AE9" s="138">
        <v>0</v>
      </c>
      <c r="AF9" s="138">
        <v>0</v>
      </c>
      <c r="AG9" s="138">
        <v>0</v>
      </c>
      <c r="AH9" s="155">
        <v>0</v>
      </c>
      <c r="AI9" s="137">
        <v>0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55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56">
        <v>0</v>
      </c>
      <c r="AZ9" s="137">
        <f t="shared" si="2"/>
        <v>0</v>
      </c>
      <c r="BA9" s="137">
        <f t="shared" si="3"/>
        <v>0</v>
      </c>
      <c r="BB9" s="137">
        <f t="shared" si="4"/>
        <v>0</v>
      </c>
      <c r="BC9" s="137">
        <f t="shared" si="5"/>
        <v>0</v>
      </c>
      <c r="BD9" s="137">
        <f t="shared" si="6"/>
        <v>0</v>
      </c>
      <c r="BE9" s="137">
        <f t="shared" si="7"/>
        <v>0</v>
      </c>
      <c r="BF9" s="137">
        <f t="shared" si="8"/>
        <v>0</v>
      </c>
      <c r="BG9" s="137">
        <f t="shared" si="9"/>
        <v>0</v>
      </c>
      <c r="BH9" s="156">
        <f t="shared" si="10"/>
        <v>0</v>
      </c>
    </row>
    <row r="10" spans="1:60" x14ac:dyDescent="0.3">
      <c r="A10" s="1">
        <v>4</v>
      </c>
      <c r="B10" s="1" t="s">
        <v>40</v>
      </c>
      <c r="C10" s="1">
        <v>1200</v>
      </c>
      <c r="D10" s="1">
        <v>5000</v>
      </c>
      <c r="E10" s="1">
        <v>-6.7722939999999996</v>
      </c>
      <c r="F10" s="1">
        <v>-1553536.388266</v>
      </c>
      <c r="G10" s="1">
        <v>-1148437.5947809999</v>
      </c>
      <c r="H10" s="1">
        <v>274.98815000000002</v>
      </c>
      <c r="I10" s="1">
        <v>146.002779</v>
      </c>
      <c r="J10" s="1">
        <v>36.582354000000002</v>
      </c>
      <c r="K10" s="1">
        <v>2.7335579999999999</v>
      </c>
      <c r="L10" s="1">
        <v>1.6954290000000001</v>
      </c>
      <c r="M10" s="111">
        <v>100</v>
      </c>
      <c r="N10" s="1">
        <v>99.997333999999995</v>
      </c>
      <c r="O10" s="1">
        <v>2.666E-3</v>
      </c>
      <c r="P10" s="1">
        <v>0</v>
      </c>
      <c r="Q10" s="1">
        <v>0</v>
      </c>
      <c r="R10" s="154">
        <v>44.946703999999997</v>
      </c>
      <c r="S10" s="138">
        <v>4.4696720000000001</v>
      </c>
      <c r="T10" s="138">
        <v>14.288952</v>
      </c>
      <c r="U10" s="138">
        <v>3.3597540000000001</v>
      </c>
      <c r="V10" s="138">
        <v>9.5992960000000007</v>
      </c>
      <c r="W10" s="138">
        <v>0.239982</v>
      </c>
      <c r="X10" s="138">
        <v>5.1196250000000001</v>
      </c>
      <c r="Y10" s="138">
        <v>10.337796000000001</v>
      </c>
      <c r="Z10" s="138">
        <v>4.1796930000000003</v>
      </c>
      <c r="AA10" s="138">
        <v>1.249908</v>
      </c>
      <c r="AB10" s="138">
        <v>1.318683</v>
      </c>
      <c r="AC10" s="138">
        <v>0.88993500000000003</v>
      </c>
      <c r="AD10" s="138">
        <v>0</v>
      </c>
      <c r="AE10" s="138">
        <v>0</v>
      </c>
      <c r="AF10" s="138">
        <v>0</v>
      </c>
      <c r="AG10" s="138">
        <v>0</v>
      </c>
      <c r="AH10" s="155">
        <v>0</v>
      </c>
      <c r="AI10" s="137">
        <v>0</v>
      </c>
      <c r="AJ10" s="137">
        <v>0</v>
      </c>
      <c r="AK10" s="137">
        <v>0</v>
      </c>
      <c r="AL10" s="137">
        <v>0</v>
      </c>
      <c r="AM10" s="137">
        <v>0</v>
      </c>
      <c r="AN10" s="137">
        <v>2.666E-3</v>
      </c>
      <c r="AO10" s="137">
        <v>0</v>
      </c>
      <c r="AP10" s="137">
        <v>0</v>
      </c>
      <c r="AQ10" s="155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56">
        <v>0</v>
      </c>
      <c r="AZ10" s="137">
        <f t="shared" si="2"/>
        <v>0</v>
      </c>
      <c r="BA10" s="137">
        <f t="shared" si="3"/>
        <v>0</v>
      </c>
      <c r="BB10" s="137">
        <f t="shared" si="4"/>
        <v>0</v>
      </c>
      <c r="BC10" s="137">
        <f t="shared" si="5"/>
        <v>0</v>
      </c>
      <c r="BD10" s="137">
        <f t="shared" si="6"/>
        <v>0</v>
      </c>
      <c r="BE10" s="137">
        <f t="shared" si="7"/>
        <v>0</v>
      </c>
      <c r="BF10" s="137">
        <f t="shared" si="8"/>
        <v>2.666E-3</v>
      </c>
      <c r="BG10" s="137">
        <f t="shared" si="9"/>
        <v>0</v>
      </c>
      <c r="BH10" s="156">
        <f t="shared" si="10"/>
        <v>0</v>
      </c>
    </row>
    <row r="11" spans="1:60" x14ac:dyDescent="0.3">
      <c r="A11" s="1">
        <v>5</v>
      </c>
      <c r="B11" s="1" t="s">
        <v>40</v>
      </c>
      <c r="C11" s="1">
        <v>1198</v>
      </c>
      <c r="D11" s="1">
        <v>5000</v>
      </c>
      <c r="E11" s="1">
        <v>-6.7965739999999997</v>
      </c>
      <c r="F11" s="1">
        <v>-1552993.2726980001</v>
      </c>
      <c r="G11" s="1">
        <v>-1148734.886339</v>
      </c>
      <c r="H11" s="1">
        <v>274.79073299999999</v>
      </c>
      <c r="I11" s="1">
        <v>145.997849</v>
      </c>
      <c r="J11" s="1">
        <v>36.575746000000002</v>
      </c>
      <c r="K11" s="1">
        <v>2.734064</v>
      </c>
      <c r="L11" s="1">
        <v>1.7035210000000001</v>
      </c>
      <c r="M11" s="111">
        <v>100</v>
      </c>
      <c r="N11" s="1">
        <v>99.992975999999999</v>
      </c>
      <c r="O11" s="1">
        <v>7.4599999999999996E-3</v>
      </c>
      <c r="P11" s="1">
        <v>-4.3600000000000003E-4</v>
      </c>
      <c r="Q11" s="1">
        <v>0</v>
      </c>
      <c r="R11" s="154">
        <v>44.948661999999999</v>
      </c>
      <c r="S11" s="138">
        <v>4.4698669999999998</v>
      </c>
      <c r="T11" s="138">
        <v>14.289574999999999</v>
      </c>
      <c r="U11" s="138">
        <v>3.3599000000000001</v>
      </c>
      <c r="V11" s="138">
        <v>9.5997140000000005</v>
      </c>
      <c r="W11" s="138">
        <v>0.23999300000000001</v>
      </c>
      <c r="X11" s="138">
        <v>5.1198480000000002</v>
      </c>
      <c r="Y11" s="138">
        <v>10.335883000000001</v>
      </c>
      <c r="Z11" s="138">
        <v>4.1798760000000001</v>
      </c>
      <c r="AA11" s="138">
        <v>1.2499629999999999</v>
      </c>
      <c r="AB11" s="138">
        <v>1.316746</v>
      </c>
      <c r="AC11" s="138">
        <v>0.88997400000000004</v>
      </c>
      <c r="AD11" s="138">
        <v>0</v>
      </c>
      <c r="AE11" s="138">
        <v>0</v>
      </c>
      <c r="AF11" s="138">
        <v>0</v>
      </c>
      <c r="AG11" s="138">
        <v>0</v>
      </c>
      <c r="AH11" s="155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7.4599999999999996E-3</v>
      </c>
      <c r="AO11" s="137">
        <v>0</v>
      </c>
      <c r="AP11" s="137">
        <v>0</v>
      </c>
      <c r="AQ11" s="155">
        <v>0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-4.3600000000000003E-4</v>
      </c>
      <c r="AX11" s="137">
        <v>0</v>
      </c>
      <c r="AY11" s="156">
        <v>0</v>
      </c>
      <c r="AZ11" s="137">
        <f t="shared" si="2"/>
        <v>0</v>
      </c>
      <c r="BA11" s="137">
        <f t="shared" si="3"/>
        <v>0</v>
      </c>
      <c r="BB11" s="137">
        <f t="shared" si="4"/>
        <v>0</v>
      </c>
      <c r="BC11" s="137">
        <f t="shared" si="5"/>
        <v>0</v>
      </c>
      <c r="BD11" s="137">
        <f t="shared" si="6"/>
        <v>0</v>
      </c>
      <c r="BE11" s="137">
        <f t="shared" si="7"/>
        <v>0</v>
      </c>
      <c r="BF11" s="137">
        <f t="shared" si="8"/>
        <v>7.0239999999999999E-3</v>
      </c>
      <c r="BG11" s="137">
        <f t="shared" si="9"/>
        <v>0</v>
      </c>
      <c r="BH11" s="156">
        <f t="shared" si="10"/>
        <v>0</v>
      </c>
    </row>
    <row r="12" spans="1:60" x14ac:dyDescent="0.3">
      <c r="A12" s="1">
        <v>6</v>
      </c>
      <c r="B12" s="1" t="s">
        <v>40</v>
      </c>
      <c r="C12" s="1">
        <v>1196</v>
      </c>
      <c r="D12" s="1">
        <v>5000</v>
      </c>
      <c r="E12" s="1">
        <v>-6.8209410000000004</v>
      </c>
      <c r="F12" s="1">
        <v>-1552377.3193039999</v>
      </c>
      <c r="G12" s="1">
        <v>-1148975.891601</v>
      </c>
      <c r="H12" s="1">
        <v>274.58151199999998</v>
      </c>
      <c r="I12" s="1">
        <v>145.98793499999999</v>
      </c>
      <c r="J12" s="1">
        <v>36.567633999999998</v>
      </c>
      <c r="K12" s="1">
        <v>2.7345510000000002</v>
      </c>
      <c r="L12" s="1">
        <v>1.711552</v>
      </c>
      <c r="M12" s="111">
        <v>100</v>
      </c>
      <c r="N12" s="1">
        <v>99.988783999999995</v>
      </c>
      <c r="O12" s="1">
        <v>7.2940000000000001E-3</v>
      </c>
      <c r="P12" s="1">
        <v>3.9220000000000001E-3</v>
      </c>
      <c r="Q12" s="1">
        <v>0</v>
      </c>
      <c r="R12" s="154">
        <v>44.950547</v>
      </c>
      <c r="S12" s="138">
        <v>4.4700540000000002</v>
      </c>
      <c r="T12" s="138">
        <v>14.290174</v>
      </c>
      <c r="U12" s="138">
        <v>3.3600409999999998</v>
      </c>
      <c r="V12" s="138">
        <v>9.6001169999999991</v>
      </c>
      <c r="W12" s="138">
        <v>0.24000299999999999</v>
      </c>
      <c r="X12" s="138">
        <v>5.1200619999999999</v>
      </c>
      <c r="Y12" s="138">
        <v>10.334042</v>
      </c>
      <c r="Z12" s="138">
        <v>4.1800509999999997</v>
      </c>
      <c r="AA12" s="138">
        <v>1.2500150000000001</v>
      </c>
      <c r="AB12" s="138">
        <v>1.314883</v>
      </c>
      <c r="AC12" s="138">
        <v>0.890011</v>
      </c>
      <c r="AD12" s="138">
        <v>0</v>
      </c>
      <c r="AE12" s="138">
        <v>0</v>
      </c>
      <c r="AF12" s="138">
        <v>0</v>
      </c>
      <c r="AG12" s="138">
        <v>0</v>
      </c>
      <c r="AH12" s="155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7.2940000000000001E-3</v>
      </c>
      <c r="AO12" s="137">
        <v>0</v>
      </c>
      <c r="AP12" s="137">
        <v>0</v>
      </c>
      <c r="AQ12" s="155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3.9220000000000001E-3</v>
      </c>
      <c r="AX12" s="137">
        <v>0</v>
      </c>
      <c r="AY12" s="156">
        <v>0</v>
      </c>
      <c r="AZ12" s="137">
        <f t="shared" si="2"/>
        <v>0</v>
      </c>
      <c r="BA12" s="137">
        <f t="shared" si="3"/>
        <v>0</v>
      </c>
      <c r="BB12" s="137">
        <f t="shared" si="4"/>
        <v>0</v>
      </c>
      <c r="BC12" s="137">
        <f t="shared" si="5"/>
        <v>0</v>
      </c>
      <c r="BD12" s="137">
        <f t="shared" si="6"/>
        <v>0</v>
      </c>
      <c r="BE12" s="137">
        <f t="shared" si="7"/>
        <v>0</v>
      </c>
      <c r="BF12" s="137">
        <f t="shared" si="8"/>
        <v>1.1216E-2</v>
      </c>
      <c r="BG12" s="137">
        <f t="shared" si="9"/>
        <v>0</v>
      </c>
      <c r="BH12" s="156">
        <f t="shared" si="10"/>
        <v>0</v>
      </c>
    </row>
    <row r="13" spans="1:60" x14ac:dyDescent="0.3">
      <c r="A13" s="1">
        <v>7</v>
      </c>
      <c r="B13" s="1" t="s">
        <v>40</v>
      </c>
      <c r="C13" s="1">
        <v>1194</v>
      </c>
      <c r="D13" s="1">
        <v>5000</v>
      </c>
      <c r="E13" s="1">
        <v>-6.8453949999999999</v>
      </c>
      <c r="F13" s="1">
        <v>-1551764.3355390001</v>
      </c>
      <c r="G13" s="1">
        <v>-1149218.7998919999</v>
      </c>
      <c r="H13" s="1">
        <v>274.37244700000002</v>
      </c>
      <c r="I13" s="1">
        <v>145.978309</v>
      </c>
      <c r="J13" s="1">
        <v>36.559579999999997</v>
      </c>
      <c r="K13" s="1">
        <v>2.735039</v>
      </c>
      <c r="L13" s="1">
        <v>1.719597</v>
      </c>
      <c r="M13" s="111">
        <v>100</v>
      </c>
      <c r="N13" s="1">
        <v>99.984757999999999</v>
      </c>
      <c r="O13" s="1">
        <v>7.1279999999999998E-3</v>
      </c>
      <c r="P13" s="1">
        <v>8.1139999999999997E-3</v>
      </c>
      <c r="Q13" s="1">
        <v>0</v>
      </c>
      <c r="R13" s="154">
        <v>44.952356999999999</v>
      </c>
      <c r="S13" s="138">
        <v>4.4702339999999996</v>
      </c>
      <c r="T13" s="138">
        <v>14.290749</v>
      </c>
      <c r="U13" s="138">
        <v>3.3601760000000001</v>
      </c>
      <c r="V13" s="138">
        <v>9.6005029999999998</v>
      </c>
      <c r="W13" s="138">
        <v>0.240013</v>
      </c>
      <c r="X13" s="138">
        <v>5.1202680000000003</v>
      </c>
      <c r="Y13" s="138">
        <v>10.332274</v>
      </c>
      <c r="Z13" s="138">
        <v>4.1802190000000001</v>
      </c>
      <c r="AA13" s="138">
        <v>1.2500659999999999</v>
      </c>
      <c r="AB13" s="138">
        <v>1.3130930000000001</v>
      </c>
      <c r="AC13" s="138">
        <v>0.89004700000000003</v>
      </c>
      <c r="AD13" s="138">
        <v>0</v>
      </c>
      <c r="AE13" s="138">
        <v>0</v>
      </c>
      <c r="AF13" s="138">
        <v>0</v>
      </c>
      <c r="AG13" s="138">
        <v>0</v>
      </c>
      <c r="AH13" s="155">
        <v>0</v>
      </c>
      <c r="AI13" s="137">
        <v>0</v>
      </c>
      <c r="AJ13" s="137">
        <v>0</v>
      </c>
      <c r="AK13" s="137">
        <v>0</v>
      </c>
      <c r="AL13" s="137">
        <v>0</v>
      </c>
      <c r="AM13" s="137">
        <v>0</v>
      </c>
      <c r="AN13" s="137">
        <v>7.1279999999999998E-3</v>
      </c>
      <c r="AO13" s="137">
        <v>0</v>
      </c>
      <c r="AP13" s="137">
        <v>0</v>
      </c>
      <c r="AQ13" s="155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8.1139999999999997E-3</v>
      </c>
      <c r="AX13" s="137">
        <v>0</v>
      </c>
      <c r="AY13" s="156">
        <v>0</v>
      </c>
      <c r="AZ13" s="137">
        <f t="shared" si="2"/>
        <v>0</v>
      </c>
      <c r="BA13" s="137">
        <f t="shared" si="3"/>
        <v>0</v>
      </c>
      <c r="BB13" s="137">
        <f t="shared" si="4"/>
        <v>0</v>
      </c>
      <c r="BC13" s="137">
        <f t="shared" si="5"/>
        <v>0</v>
      </c>
      <c r="BD13" s="137">
        <f t="shared" si="6"/>
        <v>0</v>
      </c>
      <c r="BE13" s="137">
        <f t="shared" si="7"/>
        <v>0</v>
      </c>
      <c r="BF13" s="137">
        <f t="shared" si="8"/>
        <v>1.5241999999999999E-2</v>
      </c>
      <c r="BG13" s="137">
        <f t="shared" si="9"/>
        <v>0</v>
      </c>
      <c r="BH13" s="156">
        <f t="shared" si="10"/>
        <v>0</v>
      </c>
    </row>
    <row r="14" spans="1:60" x14ac:dyDescent="0.3">
      <c r="A14" s="1">
        <v>8</v>
      </c>
      <c r="B14" s="1" t="s">
        <v>40</v>
      </c>
      <c r="C14" s="1">
        <v>1192</v>
      </c>
      <c r="D14" s="1">
        <v>5000</v>
      </c>
      <c r="E14" s="1">
        <v>-6.869936</v>
      </c>
      <c r="F14" s="1">
        <v>-1551154.3225799999</v>
      </c>
      <c r="G14" s="1">
        <v>-1149463.6153889999</v>
      </c>
      <c r="H14" s="1">
        <v>274.16353800000002</v>
      </c>
      <c r="I14" s="1">
        <v>145.96897200000001</v>
      </c>
      <c r="J14" s="1">
        <v>36.551583000000001</v>
      </c>
      <c r="K14" s="1">
        <v>2.7355269999999998</v>
      </c>
      <c r="L14" s="1">
        <v>1.727657</v>
      </c>
      <c r="M14" s="111">
        <v>100</v>
      </c>
      <c r="N14" s="1">
        <v>99.980897999999996</v>
      </c>
      <c r="O14" s="1">
        <v>6.9620000000000003E-3</v>
      </c>
      <c r="P14" s="1">
        <v>1.214E-2</v>
      </c>
      <c r="Q14" s="1">
        <v>0</v>
      </c>
      <c r="R14" s="154">
        <v>44.954093</v>
      </c>
      <c r="S14" s="138">
        <v>4.4704069999999998</v>
      </c>
      <c r="T14" s="138">
        <v>14.291301000000001</v>
      </c>
      <c r="U14" s="138">
        <v>3.360306</v>
      </c>
      <c r="V14" s="138">
        <v>9.6008739999999992</v>
      </c>
      <c r="W14" s="138">
        <v>0.24002200000000001</v>
      </c>
      <c r="X14" s="138">
        <v>5.1204660000000004</v>
      </c>
      <c r="Y14" s="138">
        <v>10.330579</v>
      </c>
      <c r="Z14" s="138">
        <v>4.1803809999999997</v>
      </c>
      <c r="AA14" s="138">
        <v>1.2501139999999999</v>
      </c>
      <c r="AB14" s="138">
        <v>1.311377</v>
      </c>
      <c r="AC14" s="138">
        <v>0.89008100000000001</v>
      </c>
      <c r="AD14" s="138">
        <v>0</v>
      </c>
      <c r="AE14" s="138">
        <v>0</v>
      </c>
      <c r="AF14" s="138">
        <v>0</v>
      </c>
      <c r="AG14" s="138">
        <v>0</v>
      </c>
      <c r="AH14" s="155">
        <v>0</v>
      </c>
      <c r="AI14" s="137">
        <v>0</v>
      </c>
      <c r="AJ14" s="137">
        <v>0</v>
      </c>
      <c r="AK14" s="137">
        <v>0</v>
      </c>
      <c r="AL14" s="137">
        <v>0</v>
      </c>
      <c r="AM14" s="137">
        <v>0</v>
      </c>
      <c r="AN14" s="137">
        <v>6.9620000000000003E-3</v>
      </c>
      <c r="AO14" s="137">
        <v>0</v>
      </c>
      <c r="AP14" s="137">
        <v>0</v>
      </c>
      <c r="AQ14" s="155">
        <v>0</v>
      </c>
      <c r="AR14" s="137">
        <v>0</v>
      </c>
      <c r="AS14" s="137">
        <v>0</v>
      </c>
      <c r="AT14" s="137">
        <v>0</v>
      </c>
      <c r="AU14" s="137">
        <v>0</v>
      </c>
      <c r="AV14" s="137">
        <v>0</v>
      </c>
      <c r="AW14" s="137">
        <v>1.214E-2</v>
      </c>
      <c r="AX14" s="137">
        <v>0</v>
      </c>
      <c r="AY14" s="156">
        <v>0</v>
      </c>
      <c r="AZ14" s="137">
        <f t="shared" si="2"/>
        <v>0</v>
      </c>
      <c r="BA14" s="137">
        <f t="shared" si="3"/>
        <v>0</v>
      </c>
      <c r="BB14" s="137">
        <f t="shared" si="4"/>
        <v>0</v>
      </c>
      <c r="BC14" s="137">
        <f t="shared" si="5"/>
        <v>0</v>
      </c>
      <c r="BD14" s="137">
        <f t="shared" si="6"/>
        <v>0</v>
      </c>
      <c r="BE14" s="137">
        <f t="shared" si="7"/>
        <v>0</v>
      </c>
      <c r="BF14" s="137">
        <f t="shared" si="8"/>
        <v>1.9102000000000001E-2</v>
      </c>
      <c r="BG14" s="137">
        <f t="shared" si="9"/>
        <v>0</v>
      </c>
      <c r="BH14" s="156">
        <f t="shared" si="10"/>
        <v>0</v>
      </c>
    </row>
    <row r="15" spans="1:60" x14ac:dyDescent="0.3">
      <c r="A15" s="1">
        <v>9</v>
      </c>
      <c r="B15" s="1" t="s">
        <v>40</v>
      </c>
      <c r="C15" s="1">
        <v>1190</v>
      </c>
      <c r="D15" s="1">
        <v>5000</v>
      </c>
      <c r="E15" s="1">
        <v>-6.8945650000000001</v>
      </c>
      <c r="F15" s="1">
        <v>-1550547.2820900001</v>
      </c>
      <c r="G15" s="1">
        <v>-1149710.3426419999</v>
      </c>
      <c r="H15" s="1">
        <v>273.95478200000002</v>
      </c>
      <c r="I15" s="1">
        <v>145.959924</v>
      </c>
      <c r="J15" s="1">
        <v>36.543644</v>
      </c>
      <c r="K15" s="1">
        <v>2.7360159999999998</v>
      </c>
      <c r="L15" s="1">
        <v>1.73573</v>
      </c>
      <c r="M15" s="111">
        <v>100</v>
      </c>
      <c r="N15" s="1">
        <v>99.977204</v>
      </c>
      <c r="O15" s="1">
        <v>6.796E-3</v>
      </c>
      <c r="P15" s="1">
        <v>1.6E-2</v>
      </c>
      <c r="Q15" s="1">
        <v>0</v>
      </c>
      <c r="R15" s="154">
        <v>44.955753000000001</v>
      </c>
      <c r="S15" s="138">
        <v>4.4705719999999998</v>
      </c>
      <c r="T15" s="138">
        <v>14.291829</v>
      </c>
      <c r="U15" s="138">
        <v>3.36043</v>
      </c>
      <c r="V15" s="138">
        <v>9.601229</v>
      </c>
      <c r="W15" s="138">
        <v>0.24003099999999999</v>
      </c>
      <c r="X15" s="138">
        <v>5.1206550000000002</v>
      </c>
      <c r="Y15" s="138">
        <v>10.328957000000001</v>
      </c>
      <c r="Z15" s="138">
        <v>4.1805349999999999</v>
      </c>
      <c r="AA15" s="138">
        <v>1.2501599999999999</v>
      </c>
      <c r="AB15" s="138">
        <v>1.3097350000000001</v>
      </c>
      <c r="AC15" s="138">
        <v>0.89011399999999996</v>
      </c>
      <c r="AD15" s="138">
        <v>0</v>
      </c>
      <c r="AE15" s="138">
        <v>0</v>
      </c>
      <c r="AF15" s="138">
        <v>0</v>
      </c>
      <c r="AG15" s="138">
        <v>0</v>
      </c>
      <c r="AH15" s="155">
        <v>0</v>
      </c>
      <c r="AI15" s="137">
        <v>0</v>
      </c>
      <c r="AJ15" s="137">
        <v>0</v>
      </c>
      <c r="AK15" s="137">
        <v>0</v>
      </c>
      <c r="AL15" s="137">
        <v>0</v>
      </c>
      <c r="AM15" s="137">
        <v>0</v>
      </c>
      <c r="AN15" s="137">
        <v>6.796E-3</v>
      </c>
      <c r="AO15" s="137">
        <v>0</v>
      </c>
      <c r="AP15" s="137">
        <v>0</v>
      </c>
      <c r="AQ15" s="155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1.6E-2</v>
      </c>
      <c r="AX15" s="137">
        <v>0</v>
      </c>
      <c r="AY15" s="156">
        <v>0</v>
      </c>
      <c r="AZ15" s="137">
        <f t="shared" si="2"/>
        <v>0</v>
      </c>
      <c r="BA15" s="137">
        <f t="shared" si="3"/>
        <v>0</v>
      </c>
      <c r="BB15" s="137">
        <f t="shared" si="4"/>
        <v>0</v>
      </c>
      <c r="BC15" s="137">
        <f t="shared" si="5"/>
        <v>0</v>
      </c>
      <c r="BD15" s="137">
        <f t="shared" si="6"/>
        <v>0</v>
      </c>
      <c r="BE15" s="137">
        <f t="shared" si="7"/>
        <v>0</v>
      </c>
      <c r="BF15" s="137">
        <f t="shared" si="8"/>
        <v>2.2796E-2</v>
      </c>
      <c r="BG15" s="137">
        <f t="shared" si="9"/>
        <v>0</v>
      </c>
      <c r="BH15" s="156">
        <f t="shared" si="10"/>
        <v>0</v>
      </c>
    </row>
    <row r="16" spans="1:60" x14ac:dyDescent="0.3">
      <c r="A16" s="1">
        <v>10</v>
      </c>
      <c r="B16" s="1" t="s">
        <v>40</v>
      </c>
      <c r="C16" s="1">
        <v>1188</v>
      </c>
      <c r="D16" s="1">
        <v>5000</v>
      </c>
      <c r="E16" s="1">
        <v>-6.9192819999999999</v>
      </c>
      <c r="F16" s="1">
        <v>-1549943.2162329999</v>
      </c>
      <c r="G16" s="1">
        <v>-1149958.9865890001</v>
      </c>
      <c r="H16" s="1">
        <v>273.74617899999998</v>
      </c>
      <c r="I16" s="1">
        <v>145.951165</v>
      </c>
      <c r="J16" s="1">
        <v>36.535761999999998</v>
      </c>
      <c r="K16" s="1">
        <v>2.7365050000000002</v>
      </c>
      <c r="L16" s="1">
        <v>1.7438180000000001</v>
      </c>
      <c r="M16" s="111">
        <v>100</v>
      </c>
      <c r="N16" s="1">
        <v>99.973676999999995</v>
      </c>
      <c r="O16" s="1">
        <v>6.6290000000000003E-3</v>
      </c>
      <c r="P16" s="1">
        <v>1.9694E-2</v>
      </c>
      <c r="Q16" s="1">
        <v>0</v>
      </c>
      <c r="R16" s="154">
        <v>44.957338999999997</v>
      </c>
      <c r="S16" s="138">
        <v>4.4707299999999996</v>
      </c>
      <c r="T16" s="138">
        <v>14.292332999999999</v>
      </c>
      <c r="U16" s="138">
        <v>3.3605489999999998</v>
      </c>
      <c r="V16" s="138">
        <v>9.6015669999999993</v>
      </c>
      <c r="W16" s="138">
        <v>0.240039</v>
      </c>
      <c r="X16" s="138">
        <v>5.1208359999999997</v>
      </c>
      <c r="Y16" s="138">
        <v>10.327408</v>
      </c>
      <c r="Z16" s="138">
        <v>4.1806830000000001</v>
      </c>
      <c r="AA16" s="138">
        <v>1.2502040000000001</v>
      </c>
      <c r="AB16" s="138">
        <v>1.3081670000000001</v>
      </c>
      <c r="AC16" s="138">
        <v>0.89014499999999996</v>
      </c>
      <c r="AD16" s="138">
        <v>0</v>
      </c>
      <c r="AE16" s="138">
        <v>0</v>
      </c>
      <c r="AF16" s="138">
        <v>0</v>
      </c>
      <c r="AG16" s="138">
        <v>0</v>
      </c>
      <c r="AH16" s="155">
        <v>0</v>
      </c>
      <c r="AI16" s="137">
        <v>0</v>
      </c>
      <c r="AJ16" s="137">
        <v>0</v>
      </c>
      <c r="AK16" s="137">
        <v>0</v>
      </c>
      <c r="AL16" s="137">
        <v>0</v>
      </c>
      <c r="AM16" s="137">
        <v>0</v>
      </c>
      <c r="AN16" s="137">
        <v>6.6290000000000003E-3</v>
      </c>
      <c r="AO16" s="137">
        <v>0</v>
      </c>
      <c r="AP16" s="137">
        <v>0</v>
      </c>
      <c r="AQ16" s="155">
        <v>0</v>
      </c>
      <c r="AR16" s="137">
        <v>0</v>
      </c>
      <c r="AS16" s="137">
        <v>0</v>
      </c>
      <c r="AT16" s="137">
        <v>0</v>
      </c>
      <c r="AU16" s="137">
        <v>0</v>
      </c>
      <c r="AV16" s="137">
        <v>0</v>
      </c>
      <c r="AW16" s="137">
        <v>1.9694E-2</v>
      </c>
      <c r="AX16" s="137">
        <v>0</v>
      </c>
      <c r="AY16" s="156">
        <v>0</v>
      </c>
      <c r="AZ16" s="137">
        <f t="shared" si="2"/>
        <v>0</v>
      </c>
      <c r="BA16" s="137">
        <f t="shared" si="3"/>
        <v>0</v>
      </c>
      <c r="BB16" s="137">
        <f t="shared" si="4"/>
        <v>0</v>
      </c>
      <c r="BC16" s="137">
        <f t="shared" si="5"/>
        <v>0</v>
      </c>
      <c r="BD16" s="137">
        <f t="shared" si="6"/>
        <v>0</v>
      </c>
      <c r="BE16" s="137">
        <f t="shared" si="7"/>
        <v>0</v>
      </c>
      <c r="BF16" s="137">
        <f t="shared" si="8"/>
        <v>2.6322999999999999E-2</v>
      </c>
      <c r="BG16" s="137">
        <f t="shared" si="9"/>
        <v>0</v>
      </c>
      <c r="BH16" s="156">
        <f t="shared" si="10"/>
        <v>0</v>
      </c>
    </row>
    <row r="17" spans="1:60" x14ac:dyDescent="0.3">
      <c r="A17" s="1">
        <v>11</v>
      </c>
      <c r="B17" s="1" t="s">
        <v>40</v>
      </c>
      <c r="C17" s="1">
        <v>1186</v>
      </c>
      <c r="D17" s="1">
        <v>5000</v>
      </c>
      <c r="E17" s="1">
        <v>-6.9440879999999998</v>
      </c>
      <c r="F17" s="1">
        <v>-1549342.1276519999</v>
      </c>
      <c r="G17" s="1">
        <v>-1150209.5525420001</v>
      </c>
      <c r="H17" s="1">
        <v>273.53772800000002</v>
      </c>
      <c r="I17" s="1">
        <v>145.94269499999999</v>
      </c>
      <c r="J17" s="1">
        <v>36.527937999999999</v>
      </c>
      <c r="K17" s="1">
        <v>2.7369949999999998</v>
      </c>
      <c r="L17" s="1">
        <v>1.751919</v>
      </c>
      <c r="M17" s="111">
        <v>100</v>
      </c>
      <c r="N17" s="1">
        <v>99.970316999999994</v>
      </c>
      <c r="O17" s="1">
        <v>6.4619999999999999E-3</v>
      </c>
      <c r="P17" s="1">
        <v>2.3220999999999999E-2</v>
      </c>
      <c r="Q17" s="1">
        <v>0</v>
      </c>
      <c r="R17" s="154">
        <v>44.958849999999998</v>
      </c>
      <c r="S17" s="138">
        <v>4.4708800000000002</v>
      </c>
      <c r="T17" s="138">
        <v>14.292814</v>
      </c>
      <c r="U17" s="138">
        <v>3.360662</v>
      </c>
      <c r="V17" s="138">
        <v>9.6018899999999991</v>
      </c>
      <c r="W17" s="138">
        <v>0.24004700000000001</v>
      </c>
      <c r="X17" s="138">
        <v>5.1210079999999998</v>
      </c>
      <c r="Y17" s="138">
        <v>10.325932</v>
      </c>
      <c r="Z17" s="138">
        <v>4.1808230000000002</v>
      </c>
      <c r="AA17" s="138">
        <v>1.250246</v>
      </c>
      <c r="AB17" s="138">
        <v>1.306673</v>
      </c>
      <c r="AC17" s="138">
        <v>0.89017500000000005</v>
      </c>
      <c r="AD17" s="138">
        <v>0</v>
      </c>
      <c r="AE17" s="138">
        <v>0</v>
      </c>
      <c r="AF17" s="138">
        <v>0</v>
      </c>
      <c r="AG17" s="138">
        <v>0</v>
      </c>
      <c r="AH17" s="155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6.4619999999999999E-3</v>
      </c>
      <c r="AO17" s="137">
        <v>0</v>
      </c>
      <c r="AP17" s="137">
        <v>0</v>
      </c>
      <c r="AQ17" s="155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2.3220999999999999E-2</v>
      </c>
      <c r="AX17" s="137">
        <v>0</v>
      </c>
      <c r="AY17" s="156">
        <v>0</v>
      </c>
      <c r="AZ17" s="137">
        <f t="shared" si="2"/>
        <v>0</v>
      </c>
      <c r="BA17" s="137">
        <f t="shared" si="3"/>
        <v>0</v>
      </c>
      <c r="BB17" s="137">
        <f t="shared" si="4"/>
        <v>0</v>
      </c>
      <c r="BC17" s="137">
        <f t="shared" si="5"/>
        <v>0</v>
      </c>
      <c r="BD17" s="137">
        <f t="shared" si="6"/>
        <v>0</v>
      </c>
      <c r="BE17" s="137">
        <f t="shared" si="7"/>
        <v>0</v>
      </c>
      <c r="BF17" s="137">
        <f t="shared" si="8"/>
        <v>2.9682999999999998E-2</v>
      </c>
      <c r="BG17" s="137">
        <f t="shared" si="9"/>
        <v>0</v>
      </c>
      <c r="BH17" s="156">
        <f t="shared" si="10"/>
        <v>0</v>
      </c>
    </row>
    <row r="18" spans="1:60" x14ac:dyDescent="0.3">
      <c r="A18" s="1">
        <v>12</v>
      </c>
      <c r="B18" s="1" t="s">
        <v>40</v>
      </c>
      <c r="C18" s="1">
        <v>1184</v>
      </c>
      <c r="D18" s="1">
        <v>5000</v>
      </c>
      <c r="E18" s="1">
        <v>-6.9689819999999996</v>
      </c>
      <c r="F18" s="1">
        <v>-1548744.0195150001</v>
      </c>
      <c r="G18" s="1">
        <v>-1150462.0462179999</v>
      </c>
      <c r="H18" s="1">
        <v>273.32942600000001</v>
      </c>
      <c r="I18" s="1">
        <v>145.934517</v>
      </c>
      <c r="J18" s="1">
        <v>36.520170999999998</v>
      </c>
      <c r="K18" s="1">
        <v>2.7374849999999999</v>
      </c>
      <c r="L18" s="1">
        <v>1.760035</v>
      </c>
      <c r="M18" s="111">
        <v>100</v>
      </c>
      <c r="N18" s="1">
        <v>99.967124999999996</v>
      </c>
      <c r="O18" s="1">
        <v>6.2950000000000002E-3</v>
      </c>
      <c r="P18" s="1">
        <v>2.6581E-2</v>
      </c>
      <c r="Q18" s="1">
        <v>0</v>
      </c>
      <c r="R18" s="154">
        <v>44.960286000000004</v>
      </c>
      <c r="S18" s="138">
        <v>4.4710229999999997</v>
      </c>
      <c r="T18" s="138">
        <v>14.29327</v>
      </c>
      <c r="U18" s="138">
        <v>3.3607689999999999</v>
      </c>
      <c r="V18" s="138">
        <v>9.6021970000000003</v>
      </c>
      <c r="W18" s="138">
        <v>0.24005499999999999</v>
      </c>
      <c r="X18" s="138">
        <v>5.1211719999999996</v>
      </c>
      <c r="Y18" s="138">
        <v>10.324529</v>
      </c>
      <c r="Z18" s="138">
        <v>4.1809570000000003</v>
      </c>
      <c r="AA18" s="138">
        <v>1.250286</v>
      </c>
      <c r="AB18" s="138">
        <v>1.305253</v>
      </c>
      <c r="AC18" s="138">
        <v>0.890204</v>
      </c>
      <c r="AD18" s="138">
        <v>0</v>
      </c>
      <c r="AE18" s="138">
        <v>0</v>
      </c>
      <c r="AF18" s="138">
        <v>0</v>
      </c>
      <c r="AG18" s="138">
        <v>0</v>
      </c>
      <c r="AH18" s="155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6.2950000000000002E-3</v>
      </c>
      <c r="AO18" s="137">
        <v>0</v>
      </c>
      <c r="AP18" s="137">
        <v>0</v>
      </c>
      <c r="AQ18" s="155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2.6581E-2</v>
      </c>
      <c r="AX18" s="137">
        <v>0</v>
      </c>
      <c r="AY18" s="156">
        <v>0</v>
      </c>
      <c r="AZ18" s="137">
        <f t="shared" si="2"/>
        <v>0</v>
      </c>
      <c r="BA18" s="137">
        <f t="shared" si="3"/>
        <v>0</v>
      </c>
      <c r="BB18" s="137">
        <f t="shared" si="4"/>
        <v>0</v>
      </c>
      <c r="BC18" s="137">
        <f t="shared" si="5"/>
        <v>0</v>
      </c>
      <c r="BD18" s="137">
        <f t="shared" si="6"/>
        <v>0</v>
      </c>
      <c r="BE18" s="137">
        <f t="shared" si="7"/>
        <v>0</v>
      </c>
      <c r="BF18" s="137">
        <f t="shared" si="8"/>
        <v>3.2876000000000002E-2</v>
      </c>
      <c r="BG18" s="137">
        <f t="shared" si="9"/>
        <v>0</v>
      </c>
      <c r="BH18" s="156">
        <f t="shared" si="10"/>
        <v>0</v>
      </c>
    </row>
    <row r="19" spans="1:60" x14ac:dyDescent="0.3">
      <c r="A19" s="1">
        <v>13</v>
      </c>
      <c r="B19" s="1" t="s">
        <v>40</v>
      </c>
      <c r="C19" s="1">
        <v>1182</v>
      </c>
      <c r="D19" s="1">
        <v>5000</v>
      </c>
      <c r="E19" s="1">
        <v>-6.9939660000000003</v>
      </c>
      <c r="F19" s="1">
        <v>-1548148.8954779999</v>
      </c>
      <c r="G19" s="1">
        <v>-1150716.4737170001</v>
      </c>
      <c r="H19" s="1">
        <v>273.12127400000003</v>
      </c>
      <c r="I19" s="1">
        <v>145.92662899999999</v>
      </c>
      <c r="J19" s="1">
        <v>36.512462999999997</v>
      </c>
      <c r="K19" s="1">
        <v>2.737975</v>
      </c>
      <c r="L19" s="1">
        <v>1.768165</v>
      </c>
      <c r="M19" s="111">
        <v>100</v>
      </c>
      <c r="N19" s="1">
        <v>99.964100000000002</v>
      </c>
      <c r="O19" s="1">
        <v>6.1269999999999996E-3</v>
      </c>
      <c r="P19" s="1">
        <v>2.9773999999999998E-2</v>
      </c>
      <c r="Q19" s="1">
        <v>0</v>
      </c>
      <c r="R19" s="154">
        <v>44.961646999999999</v>
      </c>
      <c r="S19" s="138">
        <v>4.471158</v>
      </c>
      <c r="T19" s="138">
        <v>14.293703000000001</v>
      </c>
      <c r="U19" s="138">
        <v>3.3608709999999999</v>
      </c>
      <c r="V19" s="138">
        <v>9.602487</v>
      </c>
      <c r="W19" s="138">
        <v>0.240062</v>
      </c>
      <c r="X19" s="138">
        <v>5.121327</v>
      </c>
      <c r="Y19" s="138">
        <v>10.3232</v>
      </c>
      <c r="Z19" s="138">
        <v>4.1810830000000001</v>
      </c>
      <c r="AA19" s="138">
        <v>1.250324</v>
      </c>
      <c r="AB19" s="138">
        <v>1.3039080000000001</v>
      </c>
      <c r="AC19" s="138">
        <v>0.89023099999999999</v>
      </c>
      <c r="AD19" s="138">
        <v>0</v>
      </c>
      <c r="AE19" s="138">
        <v>0</v>
      </c>
      <c r="AF19" s="138">
        <v>0</v>
      </c>
      <c r="AG19" s="138">
        <v>0</v>
      </c>
      <c r="AH19" s="155">
        <v>0</v>
      </c>
      <c r="AI19" s="137">
        <v>0</v>
      </c>
      <c r="AJ19" s="137">
        <v>0</v>
      </c>
      <c r="AK19" s="137">
        <v>0</v>
      </c>
      <c r="AL19" s="137">
        <v>0</v>
      </c>
      <c r="AM19" s="137">
        <v>0</v>
      </c>
      <c r="AN19" s="137">
        <v>6.1269999999999996E-3</v>
      </c>
      <c r="AO19" s="137">
        <v>0</v>
      </c>
      <c r="AP19" s="137">
        <v>0</v>
      </c>
      <c r="AQ19" s="155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2.9773999999999998E-2</v>
      </c>
      <c r="AX19" s="137">
        <v>0</v>
      </c>
      <c r="AY19" s="156">
        <v>0</v>
      </c>
      <c r="AZ19" s="137">
        <f t="shared" si="2"/>
        <v>0</v>
      </c>
      <c r="BA19" s="137">
        <f t="shared" si="3"/>
        <v>0</v>
      </c>
      <c r="BB19" s="137">
        <f t="shared" si="4"/>
        <v>0</v>
      </c>
      <c r="BC19" s="137">
        <f t="shared" si="5"/>
        <v>0</v>
      </c>
      <c r="BD19" s="137">
        <f t="shared" si="6"/>
        <v>0</v>
      </c>
      <c r="BE19" s="137">
        <f t="shared" si="7"/>
        <v>0</v>
      </c>
      <c r="BF19" s="137">
        <f t="shared" si="8"/>
        <v>3.5900999999999995E-2</v>
      </c>
      <c r="BG19" s="137">
        <f t="shared" si="9"/>
        <v>0</v>
      </c>
      <c r="BH19" s="156">
        <f t="shared" si="10"/>
        <v>0</v>
      </c>
    </row>
    <row r="20" spans="1:60" x14ac:dyDescent="0.3">
      <c r="A20" s="1">
        <v>14</v>
      </c>
      <c r="B20" s="1" t="s">
        <v>40</v>
      </c>
      <c r="C20" s="1">
        <v>1180</v>
      </c>
      <c r="D20" s="1">
        <v>5000</v>
      </c>
      <c r="E20" s="1">
        <v>-7.0190400000000004</v>
      </c>
      <c r="F20" s="1">
        <v>-1547556.759726</v>
      </c>
      <c r="G20" s="1">
        <v>-1150972.8415560001</v>
      </c>
      <c r="H20" s="1">
        <v>272.91327000000001</v>
      </c>
      <c r="I20" s="1">
        <v>145.91903300000001</v>
      </c>
      <c r="J20" s="1">
        <v>36.504812999999999</v>
      </c>
      <c r="K20" s="1">
        <v>2.7384659999999998</v>
      </c>
      <c r="L20" s="1">
        <v>1.7763100000000001</v>
      </c>
      <c r="M20" s="111">
        <v>100</v>
      </c>
      <c r="N20" s="1">
        <v>99.961242999999996</v>
      </c>
      <c r="O20" s="1">
        <v>5.9589999999999999E-3</v>
      </c>
      <c r="P20" s="1">
        <v>3.2799000000000002E-2</v>
      </c>
      <c r="Q20" s="1">
        <v>0</v>
      </c>
      <c r="R20" s="154">
        <v>44.962932000000002</v>
      </c>
      <c r="S20" s="138">
        <v>4.4712860000000001</v>
      </c>
      <c r="T20" s="138">
        <v>14.294110999999999</v>
      </c>
      <c r="U20" s="138">
        <v>3.360967</v>
      </c>
      <c r="V20" s="138">
        <v>9.6027620000000002</v>
      </c>
      <c r="W20" s="138">
        <v>0.240069</v>
      </c>
      <c r="X20" s="138">
        <v>5.1214729999999999</v>
      </c>
      <c r="Y20" s="138">
        <v>10.321944999999999</v>
      </c>
      <c r="Z20" s="138">
        <v>4.181203</v>
      </c>
      <c r="AA20" s="138">
        <v>1.2503599999999999</v>
      </c>
      <c r="AB20" s="138">
        <v>1.302637</v>
      </c>
      <c r="AC20" s="138">
        <v>0.89025600000000005</v>
      </c>
      <c r="AD20" s="138">
        <v>0</v>
      </c>
      <c r="AE20" s="138">
        <v>0</v>
      </c>
      <c r="AF20" s="138">
        <v>0</v>
      </c>
      <c r="AG20" s="138">
        <v>0</v>
      </c>
      <c r="AH20" s="155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5.9589999999999999E-3</v>
      </c>
      <c r="AO20" s="137">
        <v>0</v>
      </c>
      <c r="AP20" s="137">
        <v>0</v>
      </c>
      <c r="AQ20" s="155">
        <v>0</v>
      </c>
      <c r="AR20" s="137">
        <v>0</v>
      </c>
      <c r="AS20" s="137">
        <v>0</v>
      </c>
      <c r="AT20" s="137">
        <v>0</v>
      </c>
      <c r="AU20" s="137">
        <v>0</v>
      </c>
      <c r="AV20" s="137">
        <v>0</v>
      </c>
      <c r="AW20" s="137">
        <v>3.2799000000000002E-2</v>
      </c>
      <c r="AX20" s="137">
        <v>0</v>
      </c>
      <c r="AY20" s="156">
        <v>0</v>
      </c>
      <c r="AZ20" s="137">
        <f t="shared" si="2"/>
        <v>0</v>
      </c>
      <c r="BA20" s="137">
        <f t="shared" si="3"/>
        <v>0</v>
      </c>
      <c r="BB20" s="137">
        <f t="shared" si="4"/>
        <v>0</v>
      </c>
      <c r="BC20" s="137">
        <f t="shared" si="5"/>
        <v>0</v>
      </c>
      <c r="BD20" s="137">
        <f t="shared" si="6"/>
        <v>0</v>
      </c>
      <c r="BE20" s="137">
        <f t="shared" si="7"/>
        <v>0</v>
      </c>
      <c r="BF20" s="137">
        <f t="shared" si="8"/>
        <v>3.8758000000000001E-2</v>
      </c>
      <c r="BG20" s="137">
        <f t="shared" si="9"/>
        <v>0</v>
      </c>
      <c r="BH20" s="156">
        <f t="shared" si="10"/>
        <v>0</v>
      </c>
    </row>
    <row r="21" spans="1:60" x14ac:dyDescent="0.3">
      <c r="A21" s="1">
        <v>15</v>
      </c>
      <c r="B21" s="1" t="s">
        <v>40</v>
      </c>
      <c r="C21" s="1">
        <v>1178</v>
      </c>
      <c r="D21" s="1">
        <v>5000</v>
      </c>
      <c r="E21" s="1">
        <v>-7.0571830000000002</v>
      </c>
      <c r="F21" s="1">
        <v>-1546968.0208930001</v>
      </c>
      <c r="G21" s="1">
        <v>-1151825.522163</v>
      </c>
      <c r="H21" s="1">
        <v>272.296109</v>
      </c>
      <c r="I21" s="1">
        <v>145.36217199999999</v>
      </c>
      <c r="J21" s="1">
        <v>36.439045999999998</v>
      </c>
      <c r="K21" s="1">
        <v>2.7433299999999998</v>
      </c>
      <c r="L21" s="1">
        <v>1.8148359999999999</v>
      </c>
      <c r="M21" s="111">
        <v>100</v>
      </c>
      <c r="N21" s="1">
        <v>98.668488999999994</v>
      </c>
      <c r="O21" s="1">
        <v>1.2958559999999999</v>
      </c>
      <c r="P21" s="1">
        <v>3.5654999999999999E-2</v>
      </c>
      <c r="Q21" s="1">
        <v>0</v>
      </c>
      <c r="R21" s="154">
        <v>45.098750000000003</v>
      </c>
      <c r="S21" s="138">
        <v>4.4136059999999997</v>
      </c>
      <c r="T21" s="138">
        <v>14.316777999999999</v>
      </c>
      <c r="U21" s="138">
        <v>3.353151</v>
      </c>
      <c r="V21" s="138">
        <v>9.6756969999999995</v>
      </c>
      <c r="W21" s="138">
        <v>0.24321400000000001</v>
      </c>
      <c r="X21" s="138">
        <v>5.066344</v>
      </c>
      <c r="Y21" s="138">
        <v>10.145441999999999</v>
      </c>
      <c r="Z21" s="138">
        <v>4.230607</v>
      </c>
      <c r="AA21" s="138">
        <v>1.266742</v>
      </c>
      <c r="AB21" s="138">
        <v>1.2877479999999999</v>
      </c>
      <c r="AC21" s="138">
        <v>0.90192000000000005</v>
      </c>
      <c r="AD21" s="138">
        <v>0</v>
      </c>
      <c r="AE21" s="138">
        <v>0</v>
      </c>
      <c r="AF21" s="138">
        <v>0</v>
      </c>
      <c r="AG21" s="138">
        <v>0</v>
      </c>
      <c r="AH21" s="155">
        <v>1.2238519999999999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7.2003999999999999E-2</v>
      </c>
      <c r="AO21" s="137">
        <v>0</v>
      </c>
      <c r="AP21" s="137">
        <v>0</v>
      </c>
      <c r="AQ21" s="155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3.5654999999999999E-2</v>
      </c>
      <c r="AX21" s="137">
        <v>0</v>
      </c>
      <c r="AY21" s="156">
        <v>0</v>
      </c>
      <c r="AZ21" s="137">
        <f t="shared" si="2"/>
        <v>1.2238519999999999</v>
      </c>
      <c r="BA21" s="137">
        <f t="shared" si="3"/>
        <v>0</v>
      </c>
      <c r="BB21" s="137">
        <f t="shared" si="4"/>
        <v>0</v>
      </c>
      <c r="BC21" s="137">
        <f t="shared" si="5"/>
        <v>0</v>
      </c>
      <c r="BD21" s="137">
        <f t="shared" si="6"/>
        <v>0</v>
      </c>
      <c r="BE21" s="137">
        <f t="shared" si="7"/>
        <v>0</v>
      </c>
      <c r="BF21" s="137">
        <f t="shared" si="8"/>
        <v>0.107659</v>
      </c>
      <c r="BG21" s="137">
        <f t="shared" si="9"/>
        <v>0</v>
      </c>
      <c r="BH21" s="156">
        <f t="shared" si="10"/>
        <v>0</v>
      </c>
    </row>
    <row r="22" spans="1:60" x14ac:dyDescent="0.3">
      <c r="A22" s="1">
        <v>16</v>
      </c>
      <c r="B22" s="1" t="s">
        <v>40</v>
      </c>
      <c r="C22" s="1">
        <v>1176</v>
      </c>
      <c r="D22" s="1">
        <v>5000</v>
      </c>
      <c r="E22" s="1">
        <v>-7.0951240000000002</v>
      </c>
      <c r="F22" s="1">
        <v>-1526233.480131</v>
      </c>
      <c r="G22" s="1">
        <v>-1136788.0622109999</v>
      </c>
      <c r="H22" s="1">
        <v>268.74058400000001</v>
      </c>
      <c r="I22" s="1">
        <v>143.35234299999999</v>
      </c>
      <c r="J22" s="1">
        <v>35.996189999999999</v>
      </c>
      <c r="K22" s="1">
        <v>2.741231</v>
      </c>
      <c r="L22" s="1">
        <v>1.8351390000000001</v>
      </c>
      <c r="M22" s="111">
        <v>100</v>
      </c>
      <c r="N22" s="1">
        <v>97.402556000000004</v>
      </c>
      <c r="O22" s="1">
        <v>1.27132</v>
      </c>
      <c r="P22" s="1">
        <v>1.3261229999999999</v>
      </c>
      <c r="Q22" s="1">
        <v>0</v>
      </c>
      <c r="R22" s="154">
        <v>45.236854000000001</v>
      </c>
      <c r="S22" s="138">
        <v>4.3541869999999996</v>
      </c>
      <c r="T22" s="138">
        <v>14.338422</v>
      </c>
      <c r="U22" s="138">
        <v>3.3455789999999999</v>
      </c>
      <c r="V22" s="138">
        <v>9.7484850000000005</v>
      </c>
      <c r="W22" s="138">
        <v>0.24637500000000001</v>
      </c>
      <c r="X22" s="138">
        <v>5.0115179999999997</v>
      </c>
      <c r="Y22" s="138">
        <v>9.9685190000000006</v>
      </c>
      <c r="Z22" s="138">
        <v>4.2802199999999999</v>
      </c>
      <c r="AA22" s="138">
        <v>1.2832060000000001</v>
      </c>
      <c r="AB22" s="138">
        <v>1.2729919999999999</v>
      </c>
      <c r="AC22" s="138">
        <v>0.91364199999999995</v>
      </c>
      <c r="AD22" s="138">
        <v>0</v>
      </c>
      <c r="AE22" s="138">
        <v>0</v>
      </c>
      <c r="AF22" s="138">
        <v>0</v>
      </c>
      <c r="AG22" s="138">
        <v>0</v>
      </c>
      <c r="AH22" s="155">
        <v>1.2011860000000001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7.0134000000000002E-2</v>
      </c>
      <c r="AO22" s="137">
        <v>0</v>
      </c>
      <c r="AP22" s="137">
        <v>0</v>
      </c>
      <c r="AQ22" s="155">
        <v>1.2215659999999999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0.104557</v>
      </c>
      <c r="AX22" s="137">
        <v>0</v>
      </c>
      <c r="AY22" s="156">
        <v>0</v>
      </c>
      <c r="AZ22" s="137">
        <f t="shared" si="2"/>
        <v>2.422752</v>
      </c>
      <c r="BA22" s="137">
        <f t="shared" si="3"/>
        <v>0</v>
      </c>
      <c r="BB22" s="137">
        <f t="shared" si="4"/>
        <v>0</v>
      </c>
      <c r="BC22" s="137">
        <f t="shared" si="5"/>
        <v>0</v>
      </c>
      <c r="BD22" s="137">
        <f t="shared" si="6"/>
        <v>0</v>
      </c>
      <c r="BE22" s="137">
        <f t="shared" si="7"/>
        <v>0</v>
      </c>
      <c r="BF22" s="137">
        <f t="shared" si="8"/>
        <v>0.17469099999999999</v>
      </c>
      <c r="BG22" s="137">
        <f t="shared" si="9"/>
        <v>0</v>
      </c>
      <c r="BH22" s="156">
        <f t="shared" si="10"/>
        <v>0</v>
      </c>
    </row>
    <row r="23" spans="1:60" x14ac:dyDescent="0.3">
      <c r="A23" s="1">
        <v>17</v>
      </c>
      <c r="B23" s="1" t="s">
        <v>40</v>
      </c>
      <c r="C23" s="1">
        <v>1174</v>
      </c>
      <c r="D23" s="1">
        <v>5000</v>
      </c>
      <c r="E23" s="1">
        <v>-7.1326280000000004</v>
      </c>
      <c r="F23" s="1">
        <v>-1505901.2109139999</v>
      </c>
      <c r="G23" s="1">
        <v>-1122028.571706</v>
      </c>
      <c r="H23" s="1">
        <v>265.26112599999999</v>
      </c>
      <c r="I23" s="1">
        <v>141.39216400000001</v>
      </c>
      <c r="J23" s="1">
        <v>35.563203000000001</v>
      </c>
      <c r="K23" s="1">
        <v>2.7390089999999998</v>
      </c>
      <c r="L23" s="1">
        <v>1.8549960000000001</v>
      </c>
      <c r="M23" s="111">
        <v>100</v>
      </c>
      <c r="N23" s="1">
        <v>96.186454999999995</v>
      </c>
      <c r="O23" s="1">
        <v>1.22149</v>
      </c>
      <c r="P23" s="1">
        <v>2.5920550000000002</v>
      </c>
      <c r="Q23" s="1">
        <v>0</v>
      </c>
      <c r="R23" s="154">
        <v>45.374319999999997</v>
      </c>
      <c r="S23" s="138">
        <v>4.2943800000000003</v>
      </c>
      <c r="T23" s="138">
        <v>14.358779999999999</v>
      </c>
      <c r="U23" s="138">
        <v>3.3383829999999999</v>
      </c>
      <c r="V23" s="138">
        <v>9.8197109999999999</v>
      </c>
      <c r="W23" s="138">
        <v>0.24948999999999999</v>
      </c>
      <c r="X23" s="138">
        <v>4.9579959999999996</v>
      </c>
      <c r="Y23" s="138">
        <v>9.7946159999999995</v>
      </c>
      <c r="Z23" s="138">
        <v>4.329072</v>
      </c>
      <c r="AA23" s="138">
        <v>1.2994289999999999</v>
      </c>
      <c r="AB23" s="138">
        <v>1.2586280000000001</v>
      </c>
      <c r="AC23" s="138">
        <v>0.92519399999999996</v>
      </c>
      <c r="AD23" s="138">
        <v>0</v>
      </c>
      <c r="AE23" s="138">
        <v>0</v>
      </c>
      <c r="AF23" s="138">
        <v>0</v>
      </c>
      <c r="AG23" s="138">
        <v>0</v>
      </c>
      <c r="AH23" s="155">
        <v>1.1543680000000001</v>
      </c>
      <c r="AI23" s="137">
        <v>0</v>
      </c>
      <c r="AJ23" s="137">
        <v>0</v>
      </c>
      <c r="AK23" s="137">
        <v>0</v>
      </c>
      <c r="AL23" s="137">
        <v>0</v>
      </c>
      <c r="AM23" s="137">
        <v>0</v>
      </c>
      <c r="AN23" s="137">
        <v>6.7121E-2</v>
      </c>
      <c r="AO23" s="137">
        <v>0</v>
      </c>
      <c r="AP23" s="137">
        <v>0</v>
      </c>
      <c r="AQ23" s="155">
        <v>2.4204650000000001</v>
      </c>
      <c r="AR23" s="137">
        <v>0</v>
      </c>
      <c r="AS23" s="137">
        <v>0</v>
      </c>
      <c r="AT23" s="137">
        <v>0</v>
      </c>
      <c r="AU23" s="137">
        <v>0</v>
      </c>
      <c r="AV23" s="137">
        <v>0</v>
      </c>
      <c r="AW23" s="137">
        <v>0.17158999999999999</v>
      </c>
      <c r="AX23" s="137">
        <v>0</v>
      </c>
      <c r="AY23" s="156">
        <v>0</v>
      </c>
      <c r="AZ23" s="137">
        <f t="shared" si="2"/>
        <v>3.5748329999999999</v>
      </c>
      <c r="BA23" s="137">
        <f t="shared" si="3"/>
        <v>0</v>
      </c>
      <c r="BB23" s="137">
        <f t="shared" si="4"/>
        <v>0</v>
      </c>
      <c r="BC23" s="137">
        <f t="shared" si="5"/>
        <v>0</v>
      </c>
      <c r="BD23" s="137">
        <f t="shared" si="6"/>
        <v>0</v>
      </c>
      <c r="BE23" s="137">
        <f t="shared" si="7"/>
        <v>0</v>
      </c>
      <c r="BF23" s="137">
        <f t="shared" si="8"/>
        <v>0.23871100000000001</v>
      </c>
      <c r="BG23" s="137">
        <f t="shared" si="9"/>
        <v>0</v>
      </c>
      <c r="BH23" s="156">
        <f t="shared" si="10"/>
        <v>0</v>
      </c>
    </row>
    <row r="24" spans="1:60" x14ac:dyDescent="0.3">
      <c r="A24" s="1">
        <v>18</v>
      </c>
      <c r="B24" s="1" t="s">
        <v>40</v>
      </c>
      <c r="C24" s="1">
        <v>1172</v>
      </c>
      <c r="D24" s="1">
        <v>5000</v>
      </c>
      <c r="E24" s="1">
        <v>-7.1697119999999996</v>
      </c>
      <c r="F24" s="1">
        <v>-1486365.7781829999</v>
      </c>
      <c r="G24" s="1">
        <v>-1107859.664044</v>
      </c>
      <c r="H24" s="1">
        <v>261.914759</v>
      </c>
      <c r="I24" s="1">
        <v>139.50950900000001</v>
      </c>
      <c r="J24" s="1">
        <v>35.147374999999997</v>
      </c>
      <c r="K24" s="1">
        <v>2.7368139999999999</v>
      </c>
      <c r="L24" s="1">
        <v>1.8747750000000001</v>
      </c>
      <c r="M24" s="111">
        <v>100</v>
      </c>
      <c r="N24" s="1">
        <v>95.018179000000003</v>
      </c>
      <c r="O24" s="1">
        <v>1.1736660000000001</v>
      </c>
      <c r="P24" s="1">
        <v>3.8081550000000002</v>
      </c>
      <c r="Q24" s="1">
        <v>0</v>
      </c>
      <c r="R24" s="154">
        <v>45.510865000000003</v>
      </c>
      <c r="S24" s="138">
        <v>4.2343869999999999</v>
      </c>
      <c r="T24" s="138">
        <v>14.377988999999999</v>
      </c>
      <c r="U24" s="138">
        <v>3.3315429999999999</v>
      </c>
      <c r="V24" s="138">
        <v>9.8893579999999996</v>
      </c>
      <c r="W24" s="138">
        <v>0.252558</v>
      </c>
      <c r="X24" s="138">
        <v>4.9057310000000003</v>
      </c>
      <c r="Y24" s="138">
        <v>9.6237969999999997</v>
      </c>
      <c r="Z24" s="138">
        <v>4.3771409999999999</v>
      </c>
      <c r="AA24" s="138">
        <v>1.3154060000000001</v>
      </c>
      <c r="AB24" s="138">
        <v>1.2446550000000001</v>
      </c>
      <c r="AC24" s="138">
        <v>0.93656899999999998</v>
      </c>
      <c r="AD24" s="138">
        <v>0</v>
      </c>
      <c r="AE24" s="138">
        <v>0</v>
      </c>
      <c r="AF24" s="138">
        <v>0</v>
      </c>
      <c r="AG24" s="138">
        <v>0</v>
      </c>
      <c r="AH24" s="155">
        <v>1.109418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6.4248E-2</v>
      </c>
      <c r="AO24" s="137">
        <v>0</v>
      </c>
      <c r="AP24" s="137">
        <v>0</v>
      </c>
      <c r="AQ24" s="155">
        <v>3.572546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0.23560900000000001</v>
      </c>
      <c r="AX24" s="137">
        <v>0</v>
      </c>
      <c r="AY24" s="156">
        <v>0</v>
      </c>
      <c r="AZ24" s="137">
        <f t="shared" si="2"/>
        <v>4.6819639999999998</v>
      </c>
      <c r="BA24" s="137">
        <f t="shared" si="3"/>
        <v>0</v>
      </c>
      <c r="BB24" s="137">
        <f t="shared" si="4"/>
        <v>0</v>
      </c>
      <c r="BC24" s="137">
        <f t="shared" si="5"/>
        <v>0</v>
      </c>
      <c r="BD24" s="137">
        <f t="shared" si="6"/>
        <v>0</v>
      </c>
      <c r="BE24" s="137">
        <f t="shared" si="7"/>
        <v>0</v>
      </c>
      <c r="BF24" s="137">
        <f t="shared" si="8"/>
        <v>0.29985700000000004</v>
      </c>
      <c r="BG24" s="137">
        <f t="shared" si="9"/>
        <v>0</v>
      </c>
      <c r="BH24" s="156">
        <f t="shared" si="10"/>
        <v>0</v>
      </c>
    </row>
    <row r="25" spans="1:60" x14ac:dyDescent="0.3">
      <c r="A25" s="1">
        <v>19</v>
      </c>
      <c r="B25" s="1" t="s">
        <v>40</v>
      </c>
      <c r="C25" s="1">
        <v>1170</v>
      </c>
      <c r="D25" s="1">
        <v>5000</v>
      </c>
      <c r="E25" s="1">
        <v>-7.2063949999999997</v>
      </c>
      <c r="F25" s="1">
        <v>-1467594.517032</v>
      </c>
      <c r="G25" s="1">
        <v>-1094257.3541250001</v>
      </c>
      <c r="H25" s="1">
        <v>258.69602099999997</v>
      </c>
      <c r="I25" s="1">
        <v>137.70119299999999</v>
      </c>
      <c r="J25" s="1">
        <v>34.747981000000003</v>
      </c>
      <c r="K25" s="1">
        <v>2.7346499999999998</v>
      </c>
      <c r="L25" s="1">
        <v>1.8944639999999999</v>
      </c>
      <c r="M25" s="111">
        <v>100</v>
      </c>
      <c r="N25" s="1">
        <v>93.895703999999995</v>
      </c>
      <c r="O25" s="1">
        <v>1.1278649999999999</v>
      </c>
      <c r="P25" s="1">
        <v>4.9764309999999998</v>
      </c>
      <c r="Q25" s="1">
        <v>0</v>
      </c>
      <c r="R25" s="154">
        <v>45.646256999999999</v>
      </c>
      <c r="S25" s="138">
        <v>4.1743779999999999</v>
      </c>
      <c r="T25" s="138">
        <v>14.396164000000001</v>
      </c>
      <c r="U25" s="138">
        <v>3.3250410000000001</v>
      </c>
      <c r="V25" s="138">
        <v>9.9574219999999993</v>
      </c>
      <c r="W25" s="138">
        <v>0.255577</v>
      </c>
      <c r="X25" s="138">
        <v>4.8546779999999998</v>
      </c>
      <c r="Y25" s="138">
        <v>9.4561050000000009</v>
      </c>
      <c r="Z25" s="138">
        <v>4.4244139999999996</v>
      </c>
      <c r="AA25" s="138">
        <v>1.3311310000000001</v>
      </c>
      <c r="AB25" s="138">
        <v>1.2310669999999999</v>
      </c>
      <c r="AC25" s="138">
        <v>0.94776499999999997</v>
      </c>
      <c r="AD25" s="138">
        <v>0</v>
      </c>
      <c r="AE25" s="138">
        <v>0</v>
      </c>
      <c r="AF25" s="138">
        <v>0</v>
      </c>
      <c r="AG25" s="138">
        <v>0</v>
      </c>
      <c r="AH25" s="155">
        <v>1.0663530000000001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6.1511999999999997E-2</v>
      </c>
      <c r="AO25" s="137">
        <v>0</v>
      </c>
      <c r="AP25" s="137">
        <v>0</v>
      </c>
      <c r="AQ25" s="155">
        <v>4.6796759999999997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0.29675499999999999</v>
      </c>
      <c r="AX25" s="137">
        <v>0</v>
      </c>
      <c r="AY25" s="156">
        <v>0</v>
      </c>
      <c r="AZ25" s="137">
        <f t="shared" si="2"/>
        <v>5.7460290000000001</v>
      </c>
      <c r="BA25" s="137">
        <f t="shared" si="3"/>
        <v>0</v>
      </c>
      <c r="BB25" s="137">
        <f t="shared" si="4"/>
        <v>0</v>
      </c>
      <c r="BC25" s="137">
        <f t="shared" si="5"/>
        <v>0</v>
      </c>
      <c r="BD25" s="137">
        <f t="shared" si="6"/>
        <v>0</v>
      </c>
      <c r="BE25" s="137">
        <f t="shared" si="7"/>
        <v>0</v>
      </c>
      <c r="BF25" s="137">
        <f t="shared" si="8"/>
        <v>0.358267</v>
      </c>
      <c r="BG25" s="137">
        <f t="shared" si="9"/>
        <v>0</v>
      </c>
      <c r="BH25" s="156">
        <f t="shared" si="10"/>
        <v>0</v>
      </c>
    </row>
    <row r="26" spans="1:60" x14ac:dyDescent="0.3">
      <c r="A26" s="1">
        <v>20</v>
      </c>
      <c r="B26" s="1" t="s">
        <v>40</v>
      </c>
      <c r="C26" s="1">
        <v>1168</v>
      </c>
      <c r="D26" s="1">
        <v>5000</v>
      </c>
      <c r="E26" s="1">
        <v>-7.2426950000000003</v>
      </c>
      <c r="F26" s="1">
        <v>-1449554.6396260001</v>
      </c>
      <c r="G26" s="1">
        <v>-1081197.5096209999</v>
      </c>
      <c r="H26" s="1">
        <v>255.59943799999999</v>
      </c>
      <c r="I26" s="1">
        <v>135.964022</v>
      </c>
      <c r="J26" s="1">
        <v>34.364297999999998</v>
      </c>
      <c r="K26" s="1">
        <v>2.7325189999999999</v>
      </c>
      <c r="L26" s="1">
        <v>1.914053</v>
      </c>
      <c r="M26" s="111">
        <v>100</v>
      </c>
      <c r="N26" s="1">
        <v>92.817026999999996</v>
      </c>
      <c r="O26" s="1">
        <v>1.084068</v>
      </c>
      <c r="P26" s="1">
        <v>6.0989050000000002</v>
      </c>
      <c r="Q26" s="1">
        <v>0</v>
      </c>
      <c r="R26" s="154">
        <v>45.780307000000001</v>
      </c>
      <c r="S26" s="138">
        <v>4.1144949999999998</v>
      </c>
      <c r="T26" s="138">
        <v>14.413404999999999</v>
      </c>
      <c r="U26" s="138">
        <v>3.3188599999999999</v>
      </c>
      <c r="V26" s="138">
        <v>10.023906</v>
      </c>
      <c r="W26" s="138">
        <v>0.25854700000000003</v>
      </c>
      <c r="X26" s="138">
        <v>4.8047979999999999</v>
      </c>
      <c r="Y26" s="138">
        <v>9.2915620000000008</v>
      </c>
      <c r="Z26" s="138">
        <v>4.4708800000000002</v>
      </c>
      <c r="AA26" s="138">
        <v>1.3466009999999999</v>
      </c>
      <c r="AB26" s="138">
        <v>1.217859</v>
      </c>
      <c r="AC26" s="138">
        <v>0.95877999999999997</v>
      </c>
      <c r="AD26" s="138">
        <v>0</v>
      </c>
      <c r="AE26" s="138">
        <v>0</v>
      </c>
      <c r="AF26" s="138">
        <v>0</v>
      </c>
      <c r="AG26" s="138">
        <v>0</v>
      </c>
      <c r="AH26" s="155">
        <v>1.025158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5.8909999999999997E-2</v>
      </c>
      <c r="AO26" s="137">
        <v>0</v>
      </c>
      <c r="AP26" s="137">
        <v>0</v>
      </c>
      <c r="AQ26" s="155">
        <v>5.7437399999999998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0.35516500000000001</v>
      </c>
      <c r="AX26" s="137">
        <v>0</v>
      </c>
      <c r="AY26" s="156">
        <v>0</v>
      </c>
      <c r="AZ26" s="137">
        <f t="shared" si="2"/>
        <v>6.7688980000000001</v>
      </c>
      <c r="BA26" s="137">
        <f t="shared" si="3"/>
        <v>0</v>
      </c>
      <c r="BB26" s="137">
        <f t="shared" si="4"/>
        <v>0</v>
      </c>
      <c r="BC26" s="137">
        <f t="shared" si="5"/>
        <v>0</v>
      </c>
      <c r="BD26" s="137">
        <f t="shared" si="6"/>
        <v>0</v>
      </c>
      <c r="BE26" s="137">
        <f t="shared" si="7"/>
        <v>0</v>
      </c>
      <c r="BF26" s="137">
        <f t="shared" si="8"/>
        <v>0.41407500000000003</v>
      </c>
      <c r="BG26" s="137">
        <f t="shared" si="9"/>
        <v>0</v>
      </c>
      <c r="BH26" s="156">
        <f t="shared" si="10"/>
        <v>0</v>
      </c>
    </row>
    <row r="27" spans="1:60" x14ac:dyDescent="0.3">
      <c r="A27" s="1">
        <v>21</v>
      </c>
      <c r="B27" s="1" t="s">
        <v>40</v>
      </c>
      <c r="C27" s="1">
        <v>1166</v>
      </c>
      <c r="D27" s="1">
        <v>5000</v>
      </c>
      <c r="E27" s="1">
        <v>-7.2786330000000001</v>
      </c>
      <c r="F27" s="1">
        <v>-1432213.741811</v>
      </c>
      <c r="G27" s="1">
        <v>-1068656.2394369999</v>
      </c>
      <c r="H27" s="1">
        <v>252.61960300000001</v>
      </c>
      <c r="I27" s="1">
        <v>134.29484600000001</v>
      </c>
      <c r="J27" s="1">
        <v>33.995617000000003</v>
      </c>
      <c r="K27" s="1">
        <v>2.730423</v>
      </c>
      <c r="L27" s="1">
        <v>1.9335329999999999</v>
      </c>
      <c r="M27" s="111">
        <v>100</v>
      </c>
      <c r="N27" s="1">
        <v>91.780184000000006</v>
      </c>
      <c r="O27" s="1">
        <v>1.042235</v>
      </c>
      <c r="P27" s="1">
        <v>7.177581</v>
      </c>
      <c r="Q27" s="1">
        <v>0</v>
      </c>
      <c r="R27" s="154">
        <v>45.912863000000002</v>
      </c>
      <c r="S27" s="138">
        <v>4.0548570000000002</v>
      </c>
      <c r="T27" s="138">
        <v>14.4298</v>
      </c>
      <c r="U27" s="138">
        <v>3.3129810000000002</v>
      </c>
      <c r="V27" s="138">
        <v>10.088818</v>
      </c>
      <c r="W27" s="138">
        <v>0.26146799999999998</v>
      </c>
      <c r="X27" s="138">
        <v>4.7560539999999998</v>
      </c>
      <c r="Y27" s="138">
        <v>9.1301760000000005</v>
      </c>
      <c r="Z27" s="138">
        <v>4.5165329999999999</v>
      </c>
      <c r="AA27" s="138">
        <v>1.3618140000000001</v>
      </c>
      <c r="AB27" s="138">
        <v>1.205025</v>
      </c>
      <c r="AC27" s="138">
        <v>0.969611</v>
      </c>
      <c r="AD27" s="138">
        <v>0</v>
      </c>
      <c r="AE27" s="138">
        <v>0</v>
      </c>
      <c r="AF27" s="138">
        <v>0</v>
      </c>
      <c r="AG27" s="138">
        <v>0</v>
      </c>
      <c r="AH27" s="155">
        <v>0.98579799999999995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5.6437000000000001E-2</v>
      </c>
      <c r="AO27" s="137">
        <v>0</v>
      </c>
      <c r="AP27" s="137">
        <v>0</v>
      </c>
      <c r="AQ27" s="155">
        <v>6.7666079999999997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0.41097299999999998</v>
      </c>
      <c r="AX27" s="137">
        <v>0</v>
      </c>
      <c r="AY27" s="156">
        <v>0</v>
      </c>
      <c r="AZ27" s="137">
        <f t="shared" si="2"/>
        <v>7.7524059999999997</v>
      </c>
      <c r="BA27" s="137">
        <f t="shared" si="3"/>
        <v>0</v>
      </c>
      <c r="BB27" s="137">
        <f t="shared" si="4"/>
        <v>0</v>
      </c>
      <c r="BC27" s="137">
        <f t="shared" si="5"/>
        <v>0</v>
      </c>
      <c r="BD27" s="137">
        <f t="shared" si="6"/>
        <v>0</v>
      </c>
      <c r="BE27" s="137">
        <f t="shared" si="7"/>
        <v>0</v>
      </c>
      <c r="BF27" s="137">
        <f t="shared" si="8"/>
        <v>0.46740999999999999</v>
      </c>
      <c r="BG27" s="137">
        <f t="shared" si="9"/>
        <v>0</v>
      </c>
      <c r="BH27" s="156">
        <f t="shared" si="10"/>
        <v>0</v>
      </c>
    </row>
    <row r="28" spans="1:60" x14ac:dyDescent="0.3">
      <c r="A28" s="1">
        <v>22</v>
      </c>
      <c r="B28" s="1" t="s">
        <v>40</v>
      </c>
      <c r="C28" s="1">
        <v>1164</v>
      </c>
      <c r="D28" s="1">
        <v>5000</v>
      </c>
      <c r="E28" s="1">
        <v>-7.3142269999999998</v>
      </c>
      <c r="F28" s="1">
        <v>-1415540.136064</v>
      </c>
      <c r="G28" s="1">
        <v>-1056610.149924</v>
      </c>
      <c r="H28" s="1">
        <v>249.75123400000001</v>
      </c>
      <c r="I28" s="1">
        <v>132.690584</v>
      </c>
      <c r="J28" s="1">
        <v>33.641244999999998</v>
      </c>
      <c r="K28" s="1">
        <v>2.728364</v>
      </c>
      <c r="L28" s="1">
        <v>1.952898</v>
      </c>
      <c r="M28" s="111">
        <v>100</v>
      </c>
      <c r="N28" s="1">
        <v>90.783264000000003</v>
      </c>
      <c r="O28" s="1">
        <v>1.0023120000000001</v>
      </c>
      <c r="P28" s="1">
        <v>8.2144239999999993</v>
      </c>
      <c r="Q28" s="1">
        <v>0</v>
      </c>
      <c r="R28" s="154">
        <v>46.043801000000002</v>
      </c>
      <c r="S28" s="138">
        <v>3.9955639999999999</v>
      </c>
      <c r="T28" s="138">
        <v>14.445425</v>
      </c>
      <c r="U28" s="138">
        <v>3.307388</v>
      </c>
      <c r="V28" s="138">
        <v>10.152172999999999</v>
      </c>
      <c r="W28" s="138">
        <v>0.26433899999999999</v>
      </c>
      <c r="X28" s="138">
        <v>4.7084080000000004</v>
      </c>
      <c r="Y28" s="138">
        <v>8.9719449999999998</v>
      </c>
      <c r="Z28" s="138">
        <v>4.5613729999999997</v>
      </c>
      <c r="AA28" s="138">
        <v>1.376768</v>
      </c>
      <c r="AB28" s="138">
        <v>1.1925570000000001</v>
      </c>
      <c r="AC28" s="138">
        <v>0.98025899999999999</v>
      </c>
      <c r="AD28" s="138">
        <v>0</v>
      </c>
      <c r="AE28" s="138">
        <v>0</v>
      </c>
      <c r="AF28" s="138">
        <v>0</v>
      </c>
      <c r="AG28" s="138">
        <v>0</v>
      </c>
      <c r="AH28" s="155">
        <v>0.94822399999999996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5.4087999999999997E-2</v>
      </c>
      <c r="AO28" s="137">
        <v>0</v>
      </c>
      <c r="AP28" s="137">
        <v>0</v>
      </c>
      <c r="AQ28" s="155">
        <v>7.7501160000000002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0.464308</v>
      </c>
      <c r="AX28" s="137">
        <v>0</v>
      </c>
      <c r="AY28" s="156">
        <v>0</v>
      </c>
      <c r="AZ28" s="137">
        <f t="shared" si="2"/>
        <v>8.69834</v>
      </c>
      <c r="BA28" s="137">
        <f t="shared" si="3"/>
        <v>0</v>
      </c>
      <c r="BB28" s="137">
        <f t="shared" si="4"/>
        <v>0</v>
      </c>
      <c r="BC28" s="137">
        <f t="shared" si="5"/>
        <v>0</v>
      </c>
      <c r="BD28" s="137">
        <f t="shared" si="6"/>
        <v>0</v>
      </c>
      <c r="BE28" s="137">
        <f t="shared" si="7"/>
        <v>0</v>
      </c>
      <c r="BF28" s="137">
        <f t="shared" si="8"/>
        <v>0.51839599999999997</v>
      </c>
      <c r="BG28" s="137">
        <f t="shared" si="9"/>
        <v>0</v>
      </c>
      <c r="BH28" s="156">
        <f t="shared" si="10"/>
        <v>0</v>
      </c>
    </row>
    <row r="29" spans="1:60" x14ac:dyDescent="0.3">
      <c r="A29" s="1">
        <v>23</v>
      </c>
      <c r="B29" s="1" t="s">
        <v>40</v>
      </c>
      <c r="C29" s="1">
        <v>1162</v>
      </c>
      <c r="D29" s="1">
        <v>5000</v>
      </c>
      <c r="E29" s="1">
        <v>-7.3494960000000003</v>
      </c>
      <c r="F29" s="1">
        <v>-1399503.0680839999</v>
      </c>
      <c r="G29" s="1">
        <v>-1045036.512451</v>
      </c>
      <c r="H29" s="1">
        <v>246.989204</v>
      </c>
      <c r="I29" s="1">
        <v>131.14824999999999</v>
      </c>
      <c r="J29" s="1">
        <v>33.300513000000002</v>
      </c>
      <c r="K29" s="1">
        <v>2.7263440000000001</v>
      </c>
      <c r="L29" s="1">
        <v>1.9721420000000001</v>
      </c>
      <c r="M29" s="111">
        <v>100</v>
      </c>
      <c r="N29" s="1">
        <v>89.824421999999998</v>
      </c>
      <c r="O29" s="1">
        <v>0.96423400000000004</v>
      </c>
      <c r="P29" s="1">
        <v>9.2113440000000004</v>
      </c>
      <c r="Q29" s="1">
        <v>0</v>
      </c>
      <c r="R29" s="154">
        <v>46.173018999999996</v>
      </c>
      <c r="S29" s="138">
        <v>3.9367009999999998</v>
      </c>
      <c r="T29" s="138">
        <v>14.460347000000001</v>
      </c>
      <c r="U29" s="138">
        <v>3.3020640000000001</v>
      </c>
      <c r="V29" s="138">
        <v>10.213989</v>
      </c>
      <c r="W29" s="138">
        <v>0.26716099999999998</v>
      </c>
      <c r="X29" s="138">
        <v>4.661829</v>
      </c>
      <c r="Y29" s="138">
        <v>8.8168550000000003</v>
      </c>
      <c r="Z29" s="138">
        <v>4.6054000000000004</v>
      </c>
      <c r="AA29" s="138">
        <v>1.391465</v>
      </c>
      <c r="AB29" s="138">
        <v>1.1804479999999999</v>
      </c>
      <c r="AC29" s="138">
        <v>0.99072300000000002</v>
      </c>
      <c r="AD29" s="138">
        <v>0</v>
      </c>
      <c r="AE29" s="138">
        <v>0</v>
      </c>
      <c r="AF29" s="138">
        <v>0</v>
      </c>
      <c r="AG29" s="138">
        <v>0</v>
      </c>
      <c r="AH29" s="155">
        <v>0.91237699999999999</v>
      </c>
      <c r="AI29" s="137">
        <v>0</v>
      </c>
      <c r="AJ29" s="137">
        <v>0</v>
      </c>
      <c r="AK29" s="137">
        <v>0</v>
      </c>
      <c r="AL29" s="137">
        <v>0</v>
      </c>
      <c r="AM29" s="137">
        <v>0</v>
      </c>
      <c r="AN29" s="137">
        <v>5.1858000000000001E-2</v>
      </c>
      <c r="AO29" s="137">
        <v>0</v>
      </c>
      <c r="AP29" s="137">
        <v>0</v>
      </c>
      <c r="AQ29" s="155">
        <v>8.6960499999999996</v>
      </c>
      <c r="AR29" s="137">
        <v>0</v>
      </c>
      <c r="AS29" s="137">
        <v>0</v>
      </c>
      <c r="AT29" s="137">
        <v>0</v>
      </c>
      <c r="AU29" s="137">
        <v>0</v>
      </c>
      <c r="AV29" s="137">
        <v>0</v>
      </c>
      <c r="AW29" s="137">
        <v>0.51529400000000003</v>
      </c>
      <c r="AX29" s="137">
        <v>0</v>
      </c>
      <c r="AY29" s="156">
        <v>0</v>
      </c>
      <c r="AZ29" s="137">
        <f t="shared" si="2"/>
        <v>9.6084269999999989</v>
      </c>
      <c r="BA29" s="137">
        <f t="shared" si="3"/>
        <v>0</v>
      </c>
      <c r="BB29" s="137">
        <f t="shared" si="4"/>
        <v>0</v>
      </c>
      <c r="BC29" s="137">
        <f t="shared" si="5"/>
        <v>0</v>
      </c>
      <c r="BD29" s="137">
        <f t="shared" si="6"/>
        <v>0</v>
      </c>
      <c r="BE29" s="137">
        <f t="shared" si="7"/>
        <v>0</v>
      </c>
      <c r="BF29" s="137">
        <f t="shared" si="8"/>
        <v>0.56715199999999999</v>
      </c>
      <c r="BG29" s="137">
        <f t="shared" si="9"/>
        <v>0</v>
      </c>
      <c r="BH29" s="156">
        <f t="shared" si="10"/>
        <v>0</v>
      </c>
    </row>
    <row r="30" spans="1:60" x14ac:dyDescent="0.3">
      <c r="A30" s="1">
        <v>24</v>
      </c>
      <c r="B30" s="1" t="s">
        <v>40</v>
      </c>
      <c r="C30" s="1">
        <v>1160</v>
      </c>
      <c r="D30" s="1">
        <v>5000</v>
      </c>
      <c r="E30" s="1">
        <v>-7.3844589999999997</v>
      </c>
      <c r="F30" s="1">
        <v>-1384072.8539</v>
      </c>
      <c r="G30" s="1">
        <v>-1033913.370408</v>
      </c>
      <c r="H30" s="1">
        <v>244.328565</v>
      </c>
      <c r="I30" s="1">
        <v>129.66495900000001</v>
      </c>
      <c r="J30" s="1">
        <v>32.972779000000003</v>
      </c>
      <c r="K30" s="1">
        <v>2.7243629999999999</v>
      </c>
      <c r="L30" s="1">
        <v>1.991263</v>
      </c>
      <c r="M30" s="111">
        <v>100</v>
      </c>
      <c r="N30" s="1">
        <v>88.901881000000003</v>
      </c>
      <c r="O30" s="1">
        <v>0.92793400000000004</v>
      </c>
      <c r="P30" s="1">
        <v>10.170185</v>
      </c>
      <c r="Q30" s="1">
        <v>0</v>
      </c>
      <c r="R30" s="154">
        <v>46.300438999999997</v>
      </c>
      <c r="S30" s="138">
        <v>3.878339</v>
      </c>
      <c r="T30" s="138">
        <v>14.474626000000001</v>
      </c>
      <c r="U30" s="138">
        <v>3.2969949999999999</v>
      </c>
      <c r="V30" s="138">
        <v>10.274289</v>
      </c>
      <c r="W30" s="138">
        <v>0.26993400000000001</v>
      </c>
      <c r="X30" s="138">
        <v>4.616282</v>
      </c>
      <c r="Y30" s="138">
        <v>8.6648820000000004</v>
      </c>
      <c r="Z30" s="138">
        <v>4.6486169999999998</v>
      </c>
      <c r="AA30" s="138">
        <v>1.405904</v>
      </c>
      <c r="AB30" s="138">
        <v>1.16869</v>
      </c>
      <c r="AC30" s="138">
        <v>1.001004</v>
      </c>
      <c r="AD30" s="138">
        <v>0</v>
      </c>
      <c r="AE30" s="138">
        <v>0</v>
      </c>
      <c r="AF30" s="138">
        <v>0</v>
      </c>
      <c r="AG30" s="138">
        <v>0</v>
      </c>
      <c r="AH30" s="155">
        <v>0.878193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4.9741E-2</v>
      </c>
      <c r="AO30" s="137">
        <v>0</v>
      </c>
      <c r="AP30" s="137">
        <v>0</v>
      </c>
      <c r="AQ30" s="155">
        <v>9.6061350000000001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0.56405000000000005</v>
      </c>
      <c r="AX30" s="137">
        <v>0</v>
      </c>
      <c r="AY30" s="156">
        <v>0</v>
      </c>
      <c r="AZ30" s="137">
        <f t="shared" si="2"/>
        <v>10.484328</v>
      </c>
      <c r="BA30" s="137">
        <f t="shared" si="3"/>
        <v>0</v>
      </c>
      <c r="BB30" s="137">
        <f t="shared" si="4"/>
        <v>0</v>
      </c>
      <c r="BC30" s="137">
        <f t="shared" si="5"/>
        <v>0</v>
      </c>
      <c r="BD30" s="137">
        <f t="shared" si="6"/>
        <v>0</v>
      </c>
      <c r="BE30" s="137">
        <f t="shared" si="7"/>
        <v>0</v>
      </c>
      <c r="BF30" s="137">
        <f t="shared" si="8"/>
        <v>0.61379100000000009</v>
      </c>
      <c r="BG30" s="137">
        <f t="shared" si="9"/>
        <v>0</v>
      </c>
      <c r="BH30" s="156">
        <f t="shared" si="10"/>
        <v>0</v>
      </c>
    </row>
    <row r="31" spans="1:60" x14ac:dyDescent="0.3">
      <c r="A31" s="1">
        <v>25</v>
      </c>
      <c r="B31" s="1" t="s">
        <v>40</v>
      </c>
      <c r="C31" s="1">
        <v>1158</v>
      </c>
      <c r="D31" s="1">
        <v>5000</v>
      </c>
      <c r="E31" s="1">
        <v>-7.4191339999999997</v>
      </c>
      <c r="F31" s="1">
        <v>-1369220.96178</v>
      </c>
      <c r="G31" s="1">
        <v>-1023219.6041230001</v>
      </c>
      <c r="H31" s="1">
        <v>241.764565</v>
      </c>
      <c r="I31" s="1">
        <v>128.237942</v>
      </c>
      <c r="J31" s="1">
        <v>32.657423000000001</v>
      </c>
      <c r="K31" s="1">
        <v>2.7224219999999999</v>
      </c>
      <c r="L31" s="1">
        <v>2.010256</v>
      </c>
      <c r="M31" s="111">
        <v>100</v>
      </c>
      <c r="N31" s="1">
        <v>88.013937999999996</v>
      </c>
      <c r="O31" s="1">
        <v>0.89333600000000002</v>
      </c>
      <c r="P31" s="1">
        <v>11.092726000000001</v>
      </c>
      <c r="Q31" s="1">
        <v>0</v>
      </c>
      <c r="R31" s="154">
        <v>46.425997000000002</v>
      </c>
      <c r="S31" s="138">
        <v>3.820538</v>
      </c>
      <c r="T31" s="138">
        <v>14.488315</v>
      </c>
      <c r="U31" s="138">
        <v>3.2921670000000001</v>
      </c>
      <c r="V31" s="138">
        <v>10.333097</v>
      </c>
      <c r="W31" s="138">
        <v>0.27265699999999998</v>
      </c>
      <c r="X31" s="138">
        <v>4.5717359999999996</v>
      </c>
      <c r="Y31" s="138">
        <v>8.5159970000000005</v>
      </c>
      <c r="Z31" s="138">
        <v>4.6910299999999996</v>
      </c>
      <c r="AA31" s="138">
        <v>1.420088</v>
      </c>
      <c r="AB31" s="138">
        <v>1.157276</v>
      </c>
      <c r="AC31" s="138">
        <v>1.0111019999999999</v>
      </c>
      <c r="AD31" s="138">
        <v>0</v>
      </c>
      <c r="AE31" s="138">
        <v>0</v>
      </c>
      <c r="AF31" s="138">
        <v>0</v>
      </c>
      <c r="AG31" s="138">
        <v>0</v>
      </c>
      <c r="AH31" s="155">
        <v>0.84560500000000005</v>
      </c>
      <c r="AI31" s="137">
        <v>0</v>
      </c>
      <c r="AJ31" s="137">
        <v>0</v>
      </c>
      <c r="AK31" s="137">
        <v>0</v>
      </c>
      <c r="AL31" s="137">
        <v>0</v>
      </c>
      <c r="AM31" s="137">
        <v>0</v>
      </c>
      <c r="AN31" s="137">
        <v>4.7731000000000003E-2</v>
      </c>
      <c r="AO31" s="137">
        <v>0</v>
      </c>
      <c r="AP31" s="137">
        <v>0</v>
      </c>
      <c r="AQ31" s="155">
        <v>10.482037</v>
      </c>
      <c r="AR31" s="137">
        <v>0</v>
      </c>
      <c r="AS31" s="137">
        <v>0</v>
      </c>
      <c r="AT31" s="137">
        <v>0</v>
      </c>
      <c r="AU31" s="137">
        <v>0</v>
      </c>
      <c r="AV31" s="137">
        <v>0</v>
      </c>
      <c r="AW31" s="137">
        <v>0.61068900000000004</v>
      </c>
      <c r="AX31" s="137">
        <v>0</v>
      </c>
      <c r="AY31" s="156">
        <v>0</v>
      </c>
      <c r="AZ31" s="137">
        <f t="shared" si="2"/>
        <v>11.327642000000001</v>
      </c>
      <c r="BA31" s="137">
        <f t="shared" si="3"/>
        <v>0</v>
      </c>
      <c r="BB31" s="137">
        <f t="shared" si="4"/>
        <v>0</v>
      </c>
      <c r="BC31" s="137">
        <f t="shared" si="5"/>
        <v>0</v>
      </c>
      <c r="BD31" s="137">
        <f t="shared" si="6"/>
        <v>0</v>
      </c>
      <c r="BE31" s="137">
        <f t="shared" si="7"/>
        <v>0</v>
      </c>
      <c r="BF31" s="137">
        <f t="shared" si="8"/>
        <v>0.65842000000000001</v>
      </c>
      <c r="BG31" s="137">
        <f t="shared" si="9"/>
        <v>0</v>
      </c>
      <c r="BH31" s="156">
        <f t="shared" si="10"/>
        <v>0</v>
      </c>
    </row>
    <row r="32" spans="1:60" x14ac:dyDescent="0.3">
      <c r="A32" s="1">
        <v>26</v>
      </c>
      <c r="B32" s="1" t="s">
        <v>40</v>
      </c>
      <c r="C32" s="1">
        <v>1156</v>
      </c>
      <c r="D32" s="1">
        <v>5000</v>
      </c>
      <c r="E32" s="1">
        <v>-7.5040329999999997</v>
      </c>
      <c r="F32" s="1">
        <v>-1354920.1165809999</v>
      </c>
      <c r="G32" s="1">
        <v>-1013106.205673</v>
      </c>
      <c r="H32" s="1">
        <v>239.17287300000001</v>
      </c>
      <c r="I32" s="1">
        <v>126.66007999999999</v>
      </c>
      <c r="J32" s="1">
        <v>32.346254000000002</v>
      </c>
      <c r="K32" s="1">
        <v>2.7211599999999998</v>
      </c>
      <c r="L32" s="1">
        <v>2.0550980000000001</v>
      </c>
      <c r="M32" s="111">
        <v>100</v>
      </c>
      <c r="N32" s="1">
        <v>86.724931999999995</v>
      </c>
      <c r="O32" s="1">
        <v>1.2943990000000001</v>
      </c>
      <c r="P32" s="1">
        <v>11.980669000000001</v>
      </c>
      <c r="Q32" s="1">
        <v>0</v>
      </c>
      <c r="R32" s="154">
        <v>46.738608999999997</v>
      </c>
      <c r="S32" s="138">
        <v>3.7029079999999999</v>
      </c>
      <c r="T32" s="138">
        <v>14.532635000000001</v>
      </c>
      <c r="U32" s="138">
        <v>3.1995689999999999</v>
      </c>
      <c r="V32" s="138">
        <v>10.304326</v>
      </c>
      <c r="W32" s="138">
        <v>0.27670899999999998</v>
      </c>
      <c r="X32" s="138">
        <v>4.5069530000000002</v>
      </c>
      <c r="Y32" s="138">
        <v>8.3742099999999997</v>
      </c>
      <c r="Z32" s="138">
        <v>4.7557619999999998</v>
      </c>
      <c r="AA32" s="138">
        <v>1.441195</v>
      </c>
      <c r="AB32" s="138">
        <v>1.1409929999999999</v>
      </c>
      <c r="AC32" s="138">
        <v>1.0261309999999999</v>
      </c>
      <c r="AD32" s="138">
        <v>0</v>
      </c>
      <c r="AE32" s="138">
        <v>0</v>
      </c>
      <c r="AF32" s="138">
        <v>0</v>
      </c>
      <c r="AG32" s="138">
        <v>0</v>
      </c>
      <c r="AH32" s="155">
        <v>0.91432800000000003</v>
      </c>
      <c r="AI32" s="137">
        <v>0</v>
      </c>
      <c r="AJ32" s="137">
        <v>0</v>
      </c>
      <c r="AK32" s="137">
        <v>0</v>
      </c>
      <c r="AL32" s="137">
        <v>0.31351299999999999</v>
      </c>
      <c r="AM32" s="137">
        <v>0</v>
      </c>
      <c r="AN32" s="137">
        <v>6.6558000000000006E-2</v>
      </c>
      <c r="AO32" s="137">
        <v>0</v>
      </c>
      <c r="AP32" s="137">
        <v>0</v>
      </c>
      <c r="AQ32" s="155">
        <v>11.32535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0.65531799999999996</v>
      </c>
      <c r="AX32" s="137">
        <v>0</v>
      </c>
      <c r="AY32" s="156">
        <v>0</v>
      </c>
      <c r="AZ32" s="137">
        <f t="shared" si="2"/>
        <v>12.239678</v>
      </c>
      <c r="BA32" s="137">
        <f t="shared" si="3"/>
        <v>0</v>
      </c>
      <c r="BB32" s="137">
        <f t="shared" si="4"/>
        <v>0</v>
      </c>
      <c r="BC32" s="137">
        <f t="shared" si="5"/>
        <v>0</v>
      </c>
      <c r="BD32" s="137">
        <f t="shared" si="6"/>
        <v>0.31351299999999999</v>
      </c>
      <c r="BE32" s="137">
        <f t="shared" si="7"/>
        <v>0</v>
      </c>
      <c r="BF32" s="137">
        <f t="shared" si="8"/>
        <v>0.72187599999999996</v>
      </c>
      <c r="BG32" s="137">
        <f t="shared" si="9"/>
        <v>0</v>
      </c>
      <c r="BH32" s="156">
        <f t="shared" si="10"/>
        <v>0</v>
      </c>
    </row>
    <row r="33" spans="1:60" x14ac:dyDescent="0.3">
      <c r="A33" s="1">
        <v>27</v>
      </c>
      <c r="B33" s="1" t="s">
        <v>40</v>
      </c>
      <c r="C33" s="1">
        <v>1154</v>
      </c>
      <c r="D33" s="1">
        <v>5000</v>
      </c>
      <c r="E33" s="1">
        <v>-7.6329580000000004</v>
      </c>
      <c r="F33" s="1">
        <v>-1336262.3869640001</v>
      </c>
      <c r="G33" s="1">
        <v>-999994.07034500001</v>
      </c>
      <c r="H33" s="1">
        <v>235.622266</v>
      </c>
      <c r="I33" s="1">
        <v>124.543201</v>
      </c>
      <c r="J33" s="1">
        <v>31.935220000000001</v>
      </c>
      <c r="K33" s="1">
        <v>2.7158850000000001</v>
      </c>
      <c r="L33" s="1">
        <v>2.1147480000000001</v>
      </c>
      <c r="M33" s="111">
        <v>100</v>
      </c>
      <c r="N33" s="1">
        <v>85.146919999999994</v>
      </c>
      <c r="O33" s="1">
        <v>1.5854509999999999</v>
      </c>
      <c r="P33" s="1">
        <v>13.267628999999999</v>
      </c>
      <c r="Q33" s="1">
        <v>0</v>
      </c>
      <c r="R33" s="154">
        <v>47.198053999999999</v>
      </c>
      <c r="S33" s="138">
        <v>3.5395180000000002</v>
      </c>
      <c r="T33" s="138">
        <v>14.604889999999999</v>
      </c>
      <c r="U33" s="138">
        <v>3.03674</v>
      </c>
      <c r="V33" s="138">
        <v>10.202275</v>
      </c>
      <c r="W33" s="138">
        <v>0.28183799999999998</v>
      </c>
      <c r="X33" s="138">
        <v>4.4252310000000001</v>
      </c>
      <c r="Y33" s="138">
        <v>8.2389050000000008</v>
      </c>
      <c r="Z33" s="138">
        <v>4.8384999999999998</v>
      </c>
      <c r="AA33" s="138">
        <v>1.4679040000000001</v>
      </c>
      <c r="AB33" s="138">
        <v>1.1209979999999999</v>
      </c>
      <c r="AC33" s="138">
        <v>1.045148</v>
      </c>
      <c r="AD33" s="138">
        <v>0</v>
      </c>
      <c r="AE33" s="138">
        <v>0</v>
      </c>
      <c r="AF33" s="138">
        <v>0</v>
      </c>
      <c r="AG33" s="138">
        <v>0</v>
      </c>
      <c r="AH33" s="155">
        <v>0.95191899999999996</v>
      </c>
      <c r="AI33" s="137">
        <v>0</v>
      </c>
      <c r="AJ33" s="137">
        <v>0</v>
      </c>
      <c r="AK33" s="137">
        <v>0</v>
      </c>
      <c r="AL33" s="137">
        <v>0.55388000000000004</v>
      </c>
      <c r="AM33" s="137">
        <v>0</v>
      </c>
      <c r="AN33" s="137">
        <v>7.9651E-2</v>
      </c>
      <c r="AO33" s="137">
        <v>0</v>
      </c>
      <c r="AP33" s="137">
        <v>0</v>
      </c>
      <c r="AQ33" s="155">
        <v>12.237387999999999</v>
      </c>
      <c r="AR33" s="137">
        <v>0</v>
      </c>
      <c r="AS33" s="137">
        <v>0</v>
      </c>
      <c r="AT33" s="137">
        <v>0</v>
      </c>
      <c r="AU33" s="137">
        <v>0.31146699999999999</v>
      </c>
      <c r="AV33" s="137">
        <v>0</v>
      </c>
      <c r="AW33" s="137">
        <v>0.71877500000000005</v>
      </c>
      <c r="AX33" s="137">
        <v>0</v>
      </c>
      <c r="AY33" s="156">
        <v>0</v>
      </c>
      <c r="AZ33" s="137">
        <f t="shared" si="2"/>
        <v>13.189306999999999</v>
      </c>
      <c r="BA33" s="137">
        <f t="shared" si="3"/>
        <v>0</v>
      </c>
      <c r="BB33" s="137">
        <f t="shared" si="4"/>
        <v>0</v>
      </c>
      <c r="BC33" s="137">
        <f t="shared" si="5"/>
        <v>0</v>
      </c>
      <c r="BD33" s="137">
        <f t="shared" si="6"/>
        <v>0.86534700000000009</v>
      </c>
      <c r="BE33" s="137">
        <f t="shared" si="7"/>
        <v>0</v>
      </c>
      <c r="BF33" s="137">
        <f t="shared" si="8"/>
        <v>0.79842600000000008</v>
      </c>
      <c r="BG33" s="137">
        <f t="shared" si="9"/>
        <v>0</v>
      </c>
      <c r="BH33" s="156">
        <f t="shared" si="10"/>
        <v>0</v>
      </c>
    </row>
    <row r="34" spans="1:60" x14ac:dyDescent="0.3">
      <c r="A34" s="1">
        <v>28</v>
      </c>
      <c r="B34" s="1" t="s">
        <v>40</v>
      </c>
      <c r="C34" s="1">
        <v>1152</v>
      </c>
      <c r="D34" s="1">
        <v>5000</v>
      </c>
      <c r="E34" s="1">
        <v>-7.757231</v>
      </c>
      <c r="F34" s="1">
        <v>-1314517.3962069999</v>
      </c>
      <c r="G34" s="1">
        <v>-984636.98303500004</v>
      </c>
      <c r="H34" s="1">
        <v>231.47066100000001</v>
      </c>
      <c r="I34" s="1">
        <v>122.197357</v>
      </c>
      <c r="J34" s="1">
        <v>31.458202</v>
      </c>
      <c r="K34" s="1">
        <v>2.7069049999999999</v>
      </c>
      <c r="L34" s="1">
        <v>2.1650680000000002</v>
      </c>
      <c r="M34" s="111">
        <v>100</v>
      </c>
      <c r="N34" s="1">
        <v>83.701128999999995</v>
      </c>
      <c r="O34" s="1">
        <v>1.45323</v>
      </c>
      <c r="P34" s="1">
        <v>14.845641000000001</v>
      </c>
      <c r="Q34" s="1">
        <v>0</v>
      </c>
      <c r="R34" s="154">
        <v>47.617108000000002</v>
      </c>
      <c r="S34" s="138">
        <v>3.3915350000000002</v>
      </c>
      <c r="T34" s="138">
        <v>14.676666000000001</v>
      </c>
      <c r="U34" s="138">
        <v>2.8894220000000002</v>
      </c>
      <c r="V34" s="138">
        <v>10.111088000000001</v>
      </c>
      <c r="W34" s="138">
        <v>0.28670600000000002</v>
      </c>
      <c r="X34" s="138">
        <v>4.3459000000000003</v>
      </c>
      <c r="Y34" s="138">
        <v>8.1059710000000003</v>
      </c>
      <c r="Z34" s="138">
        <v>4.9168050000000001</v>
      </c>
      <c r="AA34" s="138">
        <v>1.4932589999999999</v>
      </c>
      <c r="AB34" s="138">
        <v>1.102339</v>
      </c>
      <c r="AC34" s="138">
        <v>1.0632010000000001</v>
      </c>
      <c r="AD34" s="138">
        <v>0</v>
      </c>
      <c r="AE34" s="138">
        <v>0</v>
      </c>
      <c r="AF34" s="138">
        <v>0</v>
      </c>
      <c r="AG34" s="138">
        <v>0</v>
      </c>
      <c r="AH34" s="155">
        <v>0.894594</v>
      </c>
      <c r="AI34" s="137">
        <v>0</v>
      </c>
      <c r="AJ34" s="137">
        <v>0</v>
      </c>
      <c r="AK34" s="137">
        <v>0</v>
      </c>
      <c r="AL34" s="137">
        <v>0.485989</v>
      </c>
      <c r="AM34" s="137">
        <v>0</v>
      </c>
      <c r="AN34" s="137">
        <v>7.2647000000000003E-2</v>
      </c>
      <c r="AO34" s="137">
        <v>0</v>
      </c>
      <c r="AP34" s="137">
        <v>0</v>
      </c>
      <c r="AQ34" s="155">
        <v>13.187017000000001</v>
      </c>
      <c r="AR34" s="137">
        <v>0</v>
      </c>
      <c r="AS34" s="137">
        <v>0</v>
      </c>
      <c r="AT34" s="137">
        <v>0</v>
      </c>
      <c r="AU34" s="137">
        <v>0.86329900000000004</v>
      </c>
      <c r="AV34" s="137">
        <v>0</v>
      </c>
      <c r="AW34" s="137">
        <v>0.79532499999999995</v>
      </c>
      <c r="AX34" s="137">
        <v>0</v>
      </c>
      <c r="AY34" s="156">
        <v>0</v>
      </c>
      <c r="AZ34" s="137">
        <f t="shared" si="2"/>
        <v>14.081611000000001</v>
      </c>
      <c r="BA34" s="137">
        <f t="shared" si="3"/>
        <v>0</v>
      </c>
      <c r="BB34" s="137">
        <f t="shared" si="4"/>
        <v>0</v>
      </c>
      <c r="BC34" s="137">
        <f t="shared" si="5"/>
        <v>0</v>
      </c>
      <c r="BD34" s="137">
        <f t="shared" si="6"/>
        <v>1.349288</v>
      </c>
      <c r="BE34" s="137">
        <f t="shared" si="7"/>
        <v>0</v>
      </c>
      <c r="BF34" s="137">
        <f t="shared" si="8"/>
        <v>0.86797199999999997</v>
      </c>
      <c r="BG34" s="137">
        <f t="shared" si="9"/>
        <v>0</v>
      </c>
      <c r="BH34" s="156">
        <f t="shared" si="10"/>
        <v>0</v>
      </c>
    </row>
    <row r="35" spans="1:60" x14ac:dyDescent="0.3">
      <c r="A35" s="1">
        <v>29</v>
      </c>
      <c r="B35" s="1" t="s">
        <v>40</v>
      </c>
      <c r="C35" s="1">
        <v>1150</v>
      </c>
      <c r="D35" s="1">
        <v>5000</v>
      </c>
      <c r="E35" s="1">
        <v>-7.8790009999999997</v>
      </c>
      <c r="F35" s="1">
        <v>-1294443.754807</v>
      </c>
      <c r="G35" s="1">
        <v>-970467.72742799995</v>
      </c>
      <c r="H35" s="1">
        <v>227.64714000000001</v>
      </c>
      <c r="I35" s="1">
        <v>120.03686399999999</v>
      </c>
      <c r="J35" s="1">
        <v>31.017447000000001</v>
      </c>
      <c r="K35" s="1">
        <v>2.6987570000000001</v>
      </c>
      <c r="L35" s="1">
        <v>2.2132339999999999</v>
      </c>
      <c r="M35" s="111">
        <v>100</v>
      </c>
      <c r="N35" s="1">
        <v>82.352163000000004</v>
      </c>
      <c r="O35" s="1">
        <v>1.3564039999999999</v>
      </c>
      <c r="P35" s="1">
        <v>16.291433000000001</v>
      </c>
      <c r="Q35" s="1">
        <v>0</v>
      </c>
      <c r="R35" s="154">
        <v>48.004672999999997</v>
      </c>
      <c r="S35" s="138">
        <v>3.2568250000000001</v>
      </c>
      <c r="T35" s="138">
        <v>14.750857</v>
      </c>
      <c r="U35" s="138">
        <v>2.7528549999999998</v>
      </c>
      <c r="V35" s="138">
        <v>10.02622</v>
      </c>
      <c r="W35" s="138">
        <v>0.29140199999999999</v>
      </c>
      <c r="X35" s="138">
        <v>4.2668090000000003</v>
      </c>
      <c r="Y35" s="138">
        <v>7.9752229999999997</v>
      </c>
      <c r="Z35" s="138">
        <v>4.9921249999999997</v>
      </c>
      <c r="AA35" s="138">
        <v>1.51772</v>
      </c>
      <c r="AB35" s="138">
        <v>1.0846739999999999</v>
      </c>
      <c r="AC35" s="138">
        <v>1.080616</v>
      </c>
      <c r="AD35" s="138">
        <v>0</v>
      </c>
      <c r="AE35" s="138">
        <v>0</v>
      </c>
      <c r="AF35" s="138">
        <v>0</v>
      </c>
      <c r="AG35" s="138">
        <v>0</v>
      </c>
      <c r="AH35" s="155">
        <v>0.850387</v>
      </c>
      <c r="AI35" s="137">
        <v>0</v>
      </c>
      <c r="AJ35" s="137">
        <v>0</v>
      </c>
      <c r="AK35" s="137">
        <v>0</v>
      </c>
      <c r="AL35" s="137">
        <v>0.43863099999999999</v>
      </c>
      <c r="AM35" s="137">
        <v>0</v>
      </c>
      <c r="AN35" s="137">
        <v>6.7386000000000001E-2</v>
      </c>
      <c r="AO35" s="137">
        <v>0</v>
      </c>
      <c r="AP35" s="137">
        <v>0</v>
      </c>
      <c r="AQ35" s="155">
        <v>14.079326</v>
      </c>
      <c r="AR35" s="137">
        <v>0</v>
      </c>
      <c r="AS35" s="137">
        <v>0</v>
      </c>
      <c r="AT35" s="137">
        <v>0</v>
      </c>
      <c r="AU35" s="137">
        <v>1.347237</v>
      </c>
      <c r="AV35" s="137">
        <v>0</v>
      </c>
      <c r="AW35" s="137">
        <v>0.86487000000000003</v>
      </c>
      <c r="AX35" s="137">
        <v>0</v>
      </c>
      <c r="AY35" s="156">
        <v>0</v>
      </c>
      <c r="AZ35" s="137">
        <f t="shared" si="2"/>
        <v>14.929713</v>
      </c>
      <c r="BA35" s="137">
        <f t="shared" si="3"/>
        <v>0</v>
      </c>
      <c r="BB35" s="137">
        <f t="shared" si="4"/>
        <v>0</v>
      </c>
      <c r="BC35" s="137">
        <f t="shared" si="5"/>
        <v>0</v>
      </c>
      <c r="BD35" s="137">
        <f t="shared" si="6"/>
        <v>1.785868</v>
      </c>
      <c r="BE35" s="137">
        <f t="shared" si="7"/>
        <v>0</v>
      </c>
      <c r="BF35" s="137">
        <f t="shared" si="8"/>
        <v>0.93225599999999997</v>
      </c>
      <c r="BG35" s="137">
        <f t="shared" si="9"/>
        <v>0</v>
      </c>
      <c r="BH35" s="156">
        <f t="shared" si="10"/>
        <v>0</v>
      </c>
    </row>
    <row r="36" spans="1:60" x14ac:dyDescent="0.3">
      <c r="A36" s="1">
        <v>30</v>
      </c>
      <c r="B36" s="1" t="s">
        <v>40</v>
      </c>
      <c r="C36" s="1">
        <v>1148</v>
      </c>
      <c r="D36" s="1">
        <v>5000</v>
      </c>
      <c r="E36" s="1">
        <v>-8.0022979999999997</v>
      </c>
      <c r="F36" s="1">
        <v>-1275606.5088549999</v>
      </c>
      <c r="G36" s="1">
        <v>-957182.30630000005</v>
      </c>
      <c r="H36" s="1">
        <v>224.06093799999999</v>
      </c>
      <c r="I36" s="1">
        <v>118.004518</v>
      </c>
      <c r="J36" s="1">
        <v>30.602587</v>
      </c>
      <c r="K36" s="1">
        <v>2.6912630000000002</v>
      </c>
      <c r="L36" s="1">
        <v>2.2609210000000002</v>
      </c>
      <c r="M36" s="111">
        <v>100</v>
      </c>
      <c r="N36" s="1">
        <v>81.052899999999994</v>
      </c>
      <c r="O36" s="1">
        <v>1.3066990000000001</v>
      </c>
      <c r="P36" s="1">
        <v>17.640401000000001</v>
      </c>
      <c r="Q36" s="1">
        <v>0</v>
      </c>
      <c r="R36" s="154">
        <v>48.370013</v>
      </c>
      <c r="S36" s="138">
        <v>3.1351599999999999</v>
      </c>
      <c r="T36" s="138">
        <v>14.834989999999999</v>
      </c>
      <c r="U36" s="138">
        <v>2.6201370000000002</v>
      </c>
      <c r="V36" s="138">
        <v>9.9397140000000004</v>
      </c>
      <c r="W36" s="138">
        <v>0.29607299999999998</v>
      </c>
      <c r="X36" s="138">
        <v>4.1829910000000003</v>
      </c>
      <c r="Y36" s="138">
        <v>7.8465949999999998</v>
      </c>
      <c r="Z36" s="138">
        <v>5.0668309999999996</v>
      </c>
      <c r="AA36" s="138">
        <v>1.5420480000000001</v>
      </c>
      <c r="AB36" s="138">
        <v>1.0675079999999999</v>
      </c>
      <c r="AC36" s="138">
        <v>1.097939</v>
      </c>
      <c r="AD36" s="138">
        <v>0</v>
      </c>
      <c r="AE36" s="138">
        <v>0</v>
      </c>
      <c r="AF36" s="138">
        <v>0</v>
      </c>
      <c r="AG36" s="138">
        <v>0</v>
      </c>
      <c r="AH36" s="155">
        <v>0.82405300000000004</v>
      </c>
      <c r="AI36" s="137">
        <v>0</v>
      </c>
      <c r="AJ36" s="137">
        <v>0</v>
      </c>
      <c r="AK36" s="137">
        <v>0</v>
      </c>
      <c r="AL36" s="137">
        <v>0.41834199999999999</v>
      </c>
      <c r="AM36" s="137">
        <v>0</v>
      </c>
      <c r="AN36" s="137">
        <v>6.4302999999999999E-2</v>
      </c>
      <c r="AO36" s="137">
        <v>0</v>
      </c>
      <c r="AP36" s="137">
        <v>0</v>
      </c>
      <c r="AQ36" s="155">
        <v>14.927431</v>
      </c>
      <c r="AR36" s="137">
        <v>0</v>
      </c>
      <c r="AS36" s="137">
        <v>0</v>
      </c>
      <c r="AT36" s="137">
        <v>0</v>
      </c>
      <c r="AU36" s="137">
        <v>1.7838160000000001</v>
      </c>
      <c r="AV36" s="137">
        <v>0</v>
      </c>
      <c r="AW36" s="137">
        <v>0.92915400000000004</v>
      </c>
      <c r="AX36" s="137">
        <v>0</v>
      </c>
      <c r="AY36" s="156">
        <v>0</v>
      </c>
      <c r="AZ36" s="137">
        <f t="shared" si="2"/>
        <v>15.751484</v>
      </c>
      <c r="BA36" s="137">
        <f t="shared" si="3"/>
        <v>0</v>
      </c>
      <c r="BB36" s="137">
        <f t="shared" si="4"/>
        <v>0</v>
      </c>
      <c r="BC36" s="137">
        <f t="shared" si="5"/>
        <v>0</v>
      </c>
      <c r="BD36" s="137">
        <f t="shared" si="6"/>
        <v>2.2021579999999998</v>
      </c>
      <c r="BE36" s="137">
        <f t="shared" si="7"/>
        <v>0</v>
      </c>
      <c r="BF36" s="137">
        <f t="shared" si="8"/>
        <v>0.99345700000000003</v>
      </c>
      <c r="BG36" s="137">
        <f t="shared" si="9"/>
        <v>0</v>
      </c>
      <c r="BH36" s="156">
        <f t="shared" si="10"/>
        <v>0</v>
      </c>
    </row>
    <row r="37" spans="1:60" x14ac:dyDescent="0.3">
      <c r="A37" s="1">
        <v>31</v>
      </c>
      <c r="B37" s="1" t="s">
        <v>40</v>
      </c>
      <c r="C37" s="1">
        <v>1146</v>
      </c>
      <c r="D37" s="1">
        <v>5000</v>
      </c>
      <c r="E37" s="1">
        <v>-8.1292989999999996</v>
      </c>
      <c r="F37" s="1">
        <v>-1257422.301064</v>
      </c>
      <c r="G37" s="1">
        <v>-944361.37018199998</v>
      </c>
      <c r="H37" s="1">
        <v>220.59749199999999</v>
      </c>
      <c r="I37" s="1">
        <v>116.038375</v>
      </c>
      <c r="J37" s="1">
        <v>30.200274</v>
      </c>
      <c r="K37" s="1">
        <v>2.6840920000000001</v>
      </c>
      <c r="L37" s="1">
        <v>2.3087520000000001</v>
      </c>
      <c r="M37" s="111">
        <v>100</v>
      </c>
      <c r="N37" s="1">
        <v>79.775627999999998</v>
      </c>
      <c r="O37" s="1">
        <v>1.2847010000000001</v>
      </c>
      <c r="P37" s="1">
        <v>18.939671000000001</v>
      </c>
      <c r="Q37" s="1">
        <v>0</v>
      </c>
      <c r="R37" s="154">
        <v>48.718310000000002</v>
      </c>
      <c r="S37" s="138">
        <v>3.0265439999999999</v>
      </c>
      <c r="T37" s="138">
        <v>14.933642000000001</v>
      </c>
      <c r="U37" s="138">
        <v>2.4880049999999998</v>
      </c>
      <c r="V37" s="138">
        <v>9.8460850000000004</v>
      </c>
      <c r="W37" s="138">
        <v>0.30081400000000003</v>
      </c>
      <c r="X37" s="138">
        <v>4.090802</v>
      </c>
      <c r="Y37" s="138">
        <v>7.720485</v>
      </c>
      <c r="Z37" s="138">
        <v>5.1424960000000004</v>
      </c>
      <c r="AA37" s="138">
        <v>1.566738</v>
      </c>
      <c r="AB37" s="138">
        <v>1.0505610000000001</v>
      </c>
      <c r="AC37" s="138">
        <v>1.1155170000000001</v>
      </c>
      <c r="AD37" s="138">
        <v>0</v>
      </c>
      <c r="AE37" s="138">
        <v>0</v>
      </c>
      <c r="AF37" s="138">
        <v>0</v>
      </c>
      <c r="AG37" s="138">
        <v>0</v>
      </c>
      <c r="AH37" s="155">
        <v>0.80886800000000003</v>
      </c>
      <c r="AI37" s="137">
        <v>0</v>
      </c>
      <c r="AJ37" s="137">
        <v>0</v>
      </c>
      <c r="AK37" s="137">
        <v>0</v>
      </c>
      <c r="AL37" s="137">
        <v>0.41339199999999998</v>
      </c>
      <c r="AM37" s="137">
        <v>0</v>
      </c>
      <c r="AN37" s="137">
        <v>6.2441000000000003E-2</v>
      </c>
      <c r="AO37" s="137">
        <v>0</v>
      </c>
      <c r="AP37" s="137">
        <v>0</v>
      </c>
      <c r="AQ37" s="155">
        <v>15.74921</v>
      </c>
      <c r="AR37" s="137">
        <v>0</v>
      </c>
      <c r="AS37" s="137">
        <v>0</v>
      </c>
      <c r="AT37" s="137">
        <v>0</v>
      </c>
      <c r="AU37" s="137">
        <v>2.2001050000000002</v>
      </c>
      <c r="AV37" s="137">
        <v>0</v>
      </c>
      <c r="AW37" s="137">
        <v>0.99035499999999999</v>
      </c>
      <c r="AX37" s="137">
        <v>0</v>
      </c>
      <c r="AY37" s="156">
        <v>0</v>
      </c>
      <c r="AZ37" s="137">
        <f t="shared" si="2"/>
        <v>16.558077999999998</v>
      </c>
      <c r="BA37" s="137">
        <f t="shared" si="3"/>
        <v>0</v>
      </c>
      <c r="BB37" s="137">
        <f t="shared" si="4"/>
        <v>0</v>
      </c>
      <c r="BC37" s="137">
        <f t="shared" si="5"/>
        <v>0</v>
      </c>
      <c r="BD37" s="137">
        <f t="shared" si="6"/>
        <v>2.6134970000000002</v>
      </c>
      <c r="BE37" s="137">
        <f t="shared" si="7"/>
        <v>0</v>
      </c>
      <c r="BF37" s="137">
        <f t="shared" si="8"/>
        <v>1.0527960000000001</v>
      </c>
      <c r="BG37" s="137">
        <f t="shared" si="9"/>
        <v>0</v>
      </c>
      <c r="BH37" s="156">
        <f t="shared" si="10"/>
        <v>0</v>
      </c>
    </row>
    <row r="38" spans="1:60" x14ac:dyDescent="0.3">
      <c r="A38" s="1">
        <v>32</v>
      </c>
      <c r="B38" s="1" t="s">
        <v>40</v>
      </c>
      <c r="C38" s="1">
        <v>1144</v>
      </c>
      <c r="D38" s="1">
        <v>5000</v>
      </c>
      <c r="E38" s="1">
        <v>-8.2539730000000002</v>
      </c>
      <c r="F38" s="1">
        <v>-1239541.633504</v>
      </c>
      <c r="G38" s="1">
        <v>-931729.21667400002</v>
      </c>
      <c r="H38" s="1">
        <v>217.20524800000001</v>
      </c>
      <c r="I38" s="1">
        <v>114.130548</v>
      </c>
      <c r="J38" s="1">
        <v>29.804755</v>
      </c>
      <c r="K38" s="1">
        <v>2.6768559999999999</v>
      </c>
      <c r="L38" s="1">
        <v>2.353621</v>
      </c>
      <c r="M38" s="111">
        <v>100</v>
      </c>
      <c r="N38" s="1">
        <v>78.578726000000003</v>
      </c>
      <c r="O38" s="1">
        <v>1.204323</v>
      </c>
      <c r="P38" s="1">
        <v>20.216951999999999</v>
      </c>
      <c r="Q38" s="1">
        <v>0</v>
      </c>
      <c r="R38" s="154">
        <v>49.042416000000003</v>
      </c>
      <c r="S38" s="138">
        <v>2.9276249999999999</v>
      </c>
      <c r="T38" s="138">
        <v>15.032928</v>
      </c>
      <c r="U38" s="138">
        <v>2.3651689999999999</v>
      </c>
      <c r="V38" s="138">
        <v>9.7558530000000001</v>
      </c>
      <c r="W38" s="138">
        <v>0.305396</v>
      </c>
      <c r="X38" s="138">
        <v>3.9991840000000001</v>
      </c>
      <c r="Y38" s="138">
        <v>7.5982609999999999</v>
      </c>
      <c r="Z38" s="138">
        <v>5.215516</v>
      </c>
      <c r="AA38" s="138">
        <v>1.5906020000000001</v>
      </c>
      <c r="AB38" s="138">
        <v>1.0345420000000001</v>
      </c>
      <c r="AC38" s="138">
        <v>1.132509</v>
      </c>
      <c r="AD38" s="138">
        <v>0</v>
      </c>
      <c r="AE38" s="138">
        <v>0</v>
      </c>
      <c r="AF38" s="138">
        <v>0</v>
      </c>
      <c r="AG38" s="138">
        <v>0</v>
      </c>
      <c r="AH38" s="155">
        <v>0.76709300000000002</v>
      </c>
      <c r="AI38" s="137">
        <v>0</v>
      </c>
      <c r="AJ38" s="137">
        <v>0</v>
      </c>
      <c r="AK38" s="137">
        <v>0</v>
      </c>
      <c r="AL38" s="137">
        <v>0.37914199999999998</v>
      </c>
      <c r="AM38" s="137">
        <v>0</v>
      </c>
      <c r="AN38" s="137">
        <v>5.8087E-2</v>
      </c>
      <c r="AO38" s="137">
        <v>0</v>
      </c>
      <c r="AP38" s="137">
        <v>0</v>
      </c>
      <c r="AQ38" s="155">
        <v>16.555814999999999</v>
      </c>
      <c r="AR38" s="137">
        <v>0</v>
      </c>
      <c r="AS38" s="137">
        <v>0</v>
      </c>
      <c r="AT38" s="137">
        <v>0</v>
      </c>
      <c r="AU38" s="137">
        <v>2.6114419999999998</v>
      </c>
      <c r="AV38" s="137">
        <v>0</v>
      </c>
      <c r="AW38" s="137">
        <v>1.0496939999999999</v>
      </c>
      <c r="AX38" s="137">
        <v>0</v>
      </c>
      <c r="AY38" s="156">
        <v>0</v>
      </c>
      <c r="AZ38" s="137">
        <f t="shared" si="2"/>
        <v>17.322907999999998</v>
      </c>
      <c r="BA38" s="137">
        <f t="shared" si="3"/>
        <v>0</v>
      </c>
      <c r="BB38" s="137">
        <f t="shared" si="4"/>
        <v>0</v>
      </c>
      <c r="BC38" s="137">
        <f t="shared" si="5"/>
        <v>0</v>
      </c>
      <c r="BD38" s="137">
        <f t="shared" si="6"/>
        <v>2.9905839999999997</v>
      </c>
      <c r="BE38" s="137">
        <f t="shared" si="7"/>
        <v>0</v>
      </c>
      <c r="BF38" s="137">
        <f t="shared" si="8"/>
        <v>1.1077809999999999</v>
      </c>
      <c r="BG38" s="137">
        <f t="shared" si="9"/>
        <v>0</v>
      </c>
      <c r="BH38" s="156">
        <f t="shared" si="10"/>
        <v>0</v>
      </c>
    </row>
    <row r="39" spans="1:60" x14ac:dyDescent="0.3">
      <c r="A39" s="1">
        <v>33</v>
      </c>
      <c r="B39" s="1" t="s">
        <v>40</v>
      </c>
      <c r="C39" s="1">
        <v>1142</v>
      </c>
      <c r="D39" s="1">
        <v>5000</v>
      </c>
      <c r="E39" s="1">
        <v>-8.3754600000000003</v>
      </c>
      <c r="F39" s="1">
        <v>-1222715.0855070001</v>
      </c>
      <c r="G39" s="1">
        <v>-919844.65453699999</v>
      </c>
      <c r="H39" s="1">
        <v>214.02001999999999</v>
      </c>
      <c r="I39" s="1">
        <v>112.34644</v>
      </c>
      <c r="J39" s="1">
        <v>29.432753000000002</v>
      </c>
      <c r="K39" s="1">
        <v>2.6700240000000002</v>
      </c>
      <c r="L39" s="1">
        <v>2.3962659999999998</v>
      </c>
      <c r="M39" s="111">
        <v>100</v>
      </c>
      <c r="N39" s="1">
        <v>77.466380000000001</v>
      </c>
      <c r="O39" s="1">
        <v>1.1197630000000001</v>
      </c>
      <c r="P39" s="1">
        <v>21.413857</v>
      </c>
      <c r="Q39" s="1">
        <v>0</v>
      </c>
      <c r="R39" s="154">
        <v>49.343421999999997</v>
      </c>
      <c r="S39" s="138">
        <v>2.8368280000000001</v>
      </c>
      <c r="T39" s="138">
        <v>15.129994</v>
      </c>
      <c r="U39" s="138">
        <v>2.2520639999999998</v>
      </c>
      <c r="V39" s="138">
        <v>9.6703329999999994</v>
      </c>
      <c r="W39" s="138">
        <v>0.30978099999999997</v>
      </c>
      <c r="X39" s="138">
        <v>3.9100779999999999</v>
      </c>
      <c r="Y39" s="138">
        <v>7.4804589999999997</v>
      </c>
      <c r="Z39" s="138">
        <v>5.2853000000000003</v>
      </c>
      <c r="AA39" s="138">
        <v>1.613442</v>
      </c>
      <c r="AB39" s="138">
        <v>1.019528</v>
      </c>
      <c r="AC39" s="138">
        <v>1.148771</v>
      </c>
      <c r="AD39" s="138">
        <v>0</v>
      </c>
      <c r="AE39" s="138">
        <v>0</v>
      </c>
      <c r="AF39" s="138">
        <v>0</v>
      </c>
      <c r="AG39" s="138">
        <v>0</v>
      </c>
      <c r="AH39" s="155">
        <v>0.72177400000000003</v>
      </c>
      <c r="AI39" s="137">
        <v>0</v>
      </c>
      <c r="AJ39" s="137">
        <v>0</v>
      </c>
      <c r="AK39" s="137">
        <v>0</v>
      </c>
      <c r="AL39" s="137">
        <v>0.34432499999999999</v>
      </c>
      <c r="AM39" s="137">
        <v>0</v>
      </c>
      <c r="AN39" s="137">
        <v>5.3664999999999997E-2</v>
      </c>
      <c r="AO39" s="137">
        <v>0</v>
      </c>
      <c r="AP39" s="137">
        <v>0</v>
      </c>
      <c r="AQ39" s="155">
        <v>17.320650000000001</v>
      </c>
      <c r="AR39" s="137">
        <v>0</v>
      </c>
      <c r="AS39" s="137">
        <v>0</v>
      </c>
      <c r="AT39" s="137">
        <v>0</v>
      </c>
      <c r="AU39" s="137">
        <v>2.9885280000000001</v>
      </c>
      <c r="AV39" s="137">
        <v>0</v>
      </c>
      <c r="AW39" s="137">
        <v>1.104679</v>
      </c>
      <c r="AX39" s="137">
        <v>0</v>
      </c>
      <c r="AY39" s="156">
        <v>0</v>
      </c>
      <c r="AZ39" s="137">
        <f t="shared" si="2"/>
        <v>18.042424</v>
      </c>
      <c r="BA39" s="137">
        <f t="shared" si="3"/>
        <v>0</v>
      </c>
      <c r="BB39" s="137">
        <f t="shared" si="4"/>
        <v>0</v>
      </c>
      <c r="BC39" s="137">
        <f t="shared" si="5"/>
        <v>0</v>
      </c>
      <c r="BD39" s="137">
        <f t="shared" si="6"/>
        <v>3.3328530000000001</v>
      </c>
      <c r="BE39" s="137">
        <f t="shared" si="7"/>
        <v>0</v>
      </c>
      <c r="BF39" s="137">
        <f t="shared" si="8"/>
        <v>1.158344</v>
      </c>
      <c r="BG39" s="137">
        <f t="shared" si="9"/>
        <v>0</v>
      </c>
      <c r="BH39" s="156">
        <f t="shared" si="10"/>
        <v>0</v>
      </c>
    </row>
    <row r="40" spans="1:60" x14ac:dyDescent="0.3">
      <c r="A40" s="1">
        <v>34</v>
      </c>
      <c r="B40" s="1" t="s">
        <v>40</v>
      </c>
      <c r="C40" s="1">
        <v>1140</v>
      </c>
      <c r="D40" s="1">
        <v>5000</v>
      </c>
      <c r="E40" s="1">
        <v>-8.4938660000000006</v>
      </c>
      <c r="F40" s="1">
        <v>-1207007.3661410001</v>
      </c>
      <c r="G40" s="1">
        <v>-908762.62855599995</v>
      </c>
      <c r="H40" s="1">
        <v>211.04959700000001</v>
      </c>
      <c r="I40" s="1">
        <v>110.687516</v>
      </c>
      <c r="J40" s="1">
        <v>29.085567999999999</v>
      </c>
      <c r="K40" s="1">
        <v>2.6636510000000002</v>
      </c>
      <c r="L40" s="1">
        <v>2.4370780000000001</v>
      </c>
      <c r="M40" s="111">
        <v>100</v>
      </c>
      <c r="N40" s="1">
        <v>76.430893999999995</v>
      </c>
      <c r="O40" s="1">
        <v>1.0429029999999999</v>
      </c>
      <c r="P40" s="1">
        <v>22.526202999999999</v>
      </c>
      <c r="Q40" s="1">
        <v>0</v>
      </c>
      <c r="R40" s="154">
        <v>49.624048000000002</v>
      </c>
      <c r="S40" s="138">
        <v>2.75284</v>
      </c>
      <c r="T40" s="138">
        <v>15.22418</v>
      </c>
      <c r="U40" s="138">
        <v>2.1478120000000001</v>
      </c>
      <c r="V40" s="138">
        <v>9.5894200000000005</v>
      </c>
      <c r="W40" s="138">
        <v>0.31397799999999998</v>
      </c>
      <c r="X40" s="138">
        <v>3.8238310000000002</v>
      </c>
      <c r="Y40" s="138">
        <v>7.3668120000000004</v>
      </c>
      <c r="Z40" s="138">
        <v>5.3519969999999999</v>
      </c>
      <c r="AA40" s="138">
        <v>1.6353009999999999</v>
      </c>
      <c r="AB40" s="138">
        <v>1.0054479999999999</v>
      </c>
      <c r="AC40" s="138">
        <v>1.164334</v>
      </c>
      <c r="AD40" s="138">
        <v>0</v>
      </c>
      <c r="AE40" s="138">
        <v>0</v>
      </c>
      <c r="AF40" s="138">
        <v>0</v>
      </c>
      <c r="AG40" s="138">
        <v>0</v>
      </c>
      <c r="AH40" s="155">
        <v>0.67999900000000002</v>
      </c>
      <c r="AI40" s="137">
        <v>0</v>
      </c>
      <c r="AJ40" s="137">
        <v>0</v>
      </c>
      <c r="AK40" s="137">
        <v>0</v>
      </c>
      <c r="AL40" s="137">
        <v>0.31321500000000002</v>
      </c>
      <c r="AM40" s="137">
        <v>0</v>
      </c>
      <c r="AN40" s="137">
        <v>4.9688999999999997E-2</v>
      </c>
      <c r="AO40" s="137">
        <v>0</v>
      </c>
      <c r="AP40" s="137">
        <v>0</v>
      </c>
      <c r="AQ40" s="155">
        <v>18.040167</v>
      </c>
      <c r="AR40" s="137">
        <v>0</v>
      </c>
      <c r="AS40" s="137">
        <v>0</v>
      </c>
      <c r="AT40" s="137">
        <v>0</v>
      </c>
      <c r="AU40" s="137">
        <v>3.3307950000000002</v>
      </c>
      <c r="AV40" s="137">
        <v>0</v>
      </c>
      <c r="AW40" s="137">
        <v>1.1552420000000001</v>
      </c>
      <c r="AX40" s="137">
        <v>0</v>
      </c>
      <c r="AY40" s="156">
        <v>0</v>
      </c>
      <c r="AZ40" s="137">
        <f t="shared" si="2"/>
        <v>18.720165999999999</v>
      </c>
      <c r="BA40" s="137">
        <f t="shared" si="3"/>
        <v>0</v>
      </c>
      <c r="BB40" s="137">
        <f t="shared" si="4"/>
        <v>0</v>
      </c>
      <c r="BC40" s="137">
        <f t="shared" si="5"/>
        <v>0</v>
      </c>
      <c r="BD40" s="137">
        <f t="shared" si="6"/>
        <v>3.6440100000000002</v>
      </c>
      <c r="BE40" s="137">
        <f t="shared" si="7"/>
        <v>0</v>
      </c>
      <c r="BF40" s="137">
        <f t="shared" si="8"/>
        <v>1.2049310000000002</v>
      </c>
      <c r="BG40" s="137">
        <f t="shared" si="9"/>
        <v>0</v>
      </c>
      <c r="BH40" s="156">
        <f t="shared" si="10"/>
        <v>0</v>
      </c>
    </row>
    <row r="41" spans="1:60" x14ac:dyDescent="0.3">
      <c r="A41" s="1">
        <v>35</v>
      </c>
      <c r="B41" s="1" t="s">
        <v>40</v>
      </c>
      <c r="C41" s="1">
        <v>1138</v>
      </c>
      <c r="D41" s="1">
        <v>5000</v>
      </c>
      <c r="E41" s="1">
        <v>-8.6094589999999993</v>
      </c>
      <c r="F41" s="1">
        <v>-1192321.141109</v>
      </c>
      <c r="G41" s="1">
        <v>-898414.83749199996</v>
      </c>
      <c r="H41" s="1">
        <v>208.27431799999999</v>
      </c>
      <c r="I41" s="1">
        <v>109.141813</v>
      </c>
      <c r="J41" s="1">
        <v>28.761057000000001</v>
      </c>
      <c r="K41" s="1">
        <v>2.657702</v>
      </c>
      <c r="L41" s="1">
        <v>2.4762900000000001</v>
      </c>
      <c r="M41" s="111">
        <v>100</v>
      </c>
      <c r="N41" s="1">
        <v>75.463808</v>
      </c>
      <c r="O41" s="1">
        <v>0.97450199999999998</v>
      </c>
      <c r="P41" s="1">
        <v>23.561689000000001</v>
      </c>
      <c r="Q41" s="1">
        <v>0</v>
      </c>
      <c r="R41" s="154">
        <v>49.886816000000003</v>
      </c>
      <c r="S41" s="138">
        <v>2.6746490000000001</v>
      </c>
      <c r="T41" s="138">
        <v>15.315359000000001</v>
      </c>
      <c r="U41" s="138">
        <v>2.0514209999999999</v>
      </c>
      <c r="V41" s="138">
        <v>9.5127249999999997</v>
      </c>
      <c r="W41" s="138">
        <v>0.31800099999999998</v>
      </c>
      <c r="X41" s="138">
        <v>3.7404380000000002</v>
      </c>
      <c r="Y41" s="138">
        <v>7.2570050000000004</v>
      </c>
      <c r="Z41" s="138">
        <v>5.4158590000000002</v>
      </c>
      <c r="AA41" s="138">
        <v>1.656258</v>
      </c>
      <c r="AB41" s="138">
        <v>0.99221400000000004</v>
      </c>
      <c r="AC41" s="138">
        <v>1.1792549999999999</v>
      </c>
      <c r="AD41" s="138">
        <v>0</v>
      </c>
      <c r="AE41" s="138">
        <v>0</v>
      </c>
      <c r="AF41" s="138">
        <v>0</v>
      </c>
      <c r="AG41" s="138">
        <v>0</v>
      </c>
      <c r="AH41" s="155">
        <v>0.64230699999999996</v>
      </c>
      <c r="AI41" s="137">
        <v>0</v>
      </c>
      <c r="AJ41" s="137">
        <v>0</v>
      </c>
      <c r="AK41" s="137">
        <v>0</v>
      </c>
      <c r="AL41" s="137">
        <v>0.286022</v>
      </c>
      <c r="AM41" s="137">
        <v>0</v>
      </c>
      <c r="AN41" s="137">
        <v>4.6172999999999999E-2</v>
      </c>
      <c r="AO41" s="137">
        <v>0</v>
      </c>
      <c r="AP41" s="137">
        <v>0</v>
      </c>
      <c r="AQ41" s="155">
        <v>18.717908999999999</v>
      </c>
      <c r="AR41" s="137">
        <v>0</v>
      </c>
      <c r="AS41" s="137">
        <v>0</v>
      </c>
      <c r="AT41" s="137">
        <v>0</v>
      </c>
      <c r="AU41" s="137">
        <v>3.6419510000000002</v>
      </c>
      <c r="AV41" s="137">
        <v>0</v>
      </c>
      <c r="AW41" s="137">
        <v>1.201829</v>
      </c>
      <c r="AX41" s="137">
        <v>0</v>
      </c>
      <c r="AY41" s="156">
        <v>0</v>
      </c>
      <c r="AZ41" s="137">
        <f t="shared" si="2"/>
        <v>19.360215999999998</v>
      </c>
      <c r="BA41" s="137">
        <f t="shared" si="3"/>
        <v>0</v>
      </c>
      <c r="BB41" s="137">
        <f t="shared" si="4"/>
        <v>0</v>
      </c>
      <c r="BC41" s="137">
        <f t="shared" si="5"/>
        <v>0</v>
      </c>
      <c r="BD41" s="137">
        <f t="shared" si="6"/>
        <v>3.9279730000000002</v>
      </c>
      <c r="BE41" s="137">
        <f t="shared" si="7"/>
        <v>0</v>
      </c>
      <c r="BF41" s="137">
        <f t="shared" si="8"/>
        <v>1.2480020000000001</v>
      </c>
      <c r="BG41" s="137">
        <f t="shared" si="9"/>
        <v>0</v>
      </c>
      <c r="BH41" s="156">
        <f t="shared" si="10"/>
        <v>0</v>
      </c>
    </row>
    <row r="42" spans="1:60" x14ac:dyDescent="0.3">
      <c r="A42" s="1">
        <v>36</v>
      </c>
      <c r="B42" s="1" t="s">
        <v>40</v>
      </c>
      <c r="C42" s="1">
        <v>1136</v>
      </c>
      <c r="D42" s="1">
        <v>5000</v>
      </c>
      <c r="E42" s="1">
        <v>-8.7225260000000002</v>
      </c>
      <c r="F42" s="1">
        <v>-1178547.791433</v>
      </c>
      <c r="G42" s="1">
        <v>-888723.791294</v>
      </c>
      <c r="H42" s="1">
        <v>205.672923</v>
      </c>
      <c r="I42" s="1">
        <v>107.696862</v>
      </c>
      <c r="J42" s="1">
        <v>28.456826</v>
      </c>
      <c r="K42" s="1">
        <v>2.6521309999999998</v>
      </c>
      <c r="L42" s="1">
        <v>2.5140899999999999</v>
      </c>
      <c r="M42" s="111">
        <v>100</v>
      </c>
      <c r="N42" s="1">
        <v>74.557472000000004</v>
      </c>
      <c r="O42" s="1">
        <v>0.91375399999999996</v>
      </c>
      <c r="P42" s="1">
        <v>24.528775</v>
      </c>
      <c r="Q42" s="1">
        <v>0</v>
      </c>
      <c r="R42" s="154">
        <v>50.133878000000003</v>
      </c>
      <c r="S42" s="138">
        <v>2.601464</v>
      </c>
      <c r="T42" s="138">
        <v>15.403591</v>
      </c>
      <c r="U42" s="138">
        <v>1.961989</v>
      </c>
      <c r="V42" s="138">
        <v>9.4398219999999995</v>
      </c>
      <c r="W42" s="138">
        <v>0.32186700000000001</v>
      </c>
      <c r="X42" s="138">
        <v>3.659783</v>
      </c>
      <c r="Y42" s="138">
        <v>7.1507430000000003</v>
      </c>
      <c r="Z42" s="138">
        <v>5.4771359999999998</v>
      </c>
      <c r="AA42" s="138">
        <v>1.676391</v>
      </c>
      <c r="AB42" s="138">
        <v>0.97974600000000001</v>
      </c>
      <c r="AC42" s="138">
        <v>1.1935910000000001</v>
      </c>
      <c r="AD42" s="138">
        <v>0</v>
      </c>
      <c r="AE42" s="138">
        <v>0</v>
      </c>
      <c r="AF42" s="138">
        <v>0</v>
      </c>
      <c r="AG42" s="138">
        <v>0</v>
      </c>
      <c r="AH42" s="155">
        <v>0.60837600000000003</v>
      </c>
      <c r="AI42" s="137">
        <v>0</v>
      </c>
      <c r="AJ42" s="137">
        <v>0</v>
      </c>
      <c r="AK42" s="137">
        <v>0</v>
      </c>
      <c r="AL42" s="137">
        <v>0.26231100000000002</v>
      </c>
      <c r="AM42" s="137">
        <v>0</v>
      </c>
      <c r="AN42" s="137">
        <v>4.3067000000000001E-2</v>
      </c>
      <c r="AO42" s="137">
        <v>0</v>
      </c>
      <c r="AP42" s="137">
        <v>0</v>
      </c>
      <c r="AQ42" s="155">
        <v>19.357962000000001</v>
      </c>
      <c r="AR42" s="137">
        <v>0</v>
      </c>
      <c r="AS42" s="137">
        <v>0</v>
      </c>
      <c r="AT42" s="137">
        <v>0</v>
      </c>
      <c r="AU42" s="137">
        <v>3.9259119999999998</v>
      </c>
      <c r="AV42" s="137">
        <v>0</v>
      </c>
      <c r="AW42" s="137">
        <v>1.244901</v>
      </c>
      <c r="AX42" s="137">
        <v>0</v>
      </c>
      <c r="AY42" s="156">
        <v>0</v>
      </c>
      <c r="AZ42" s="137">
        <f t="shared" si="2"/>
        <v>19.966338</v>
      </c>
      <c r="BA42" s="137">
        <f t="shared" si="3"/>
        <v>0</v>
      </c>
      <c r="BB42" s="137">
        <f t="shared" si="4"/>
        <v>0</v>
      </c>
      <c r="BC42" s="137">
        <f t="shared" si="5"/>
        <v>0</v>
      </c>
      <c r="BD42" s="137">
        <f t="shared" si="6"/>
        <v>4.1882229999999998</v>
      </c>
      <c r="BE42" s="137">
        <f t="shared" si="7"/>
        <v>0</v>
      </c>
      <c r="BF42" s="137">
        <f t="shared" si="8"/>
        <v>1.287968</v>
      </c>
      <c r="BG42" s="137">
        <f t="shared" si="9"/>
        <v>0</v>
      </c>
      <c r="BH42" s="156">
        <f t="shared" si="10"/>
        <v>0</v>
      </c>
    </row>
    <row r="43" spans="1:60" x14ac:dyDescent="0.3">
      <c r="A43" s="1">
        <v>37</v>
      </c>
      <c r="B43" s="1" t="s">
        <v>40</v>
      </c>
      <c r="C43" s="1">
        <v>1134</v>
      </c>
      <c r="D43" s="1">
        <v>5000</v>
      </c>
      <c r="E43" s="1">
        <v>-8.8333320000000004</v>
      </c>
      <c r="F43" s="1">
        <v>-1165588.4827699999</v>
      </c>
      <c r="G43" s="1">
        <v>-879618.70333499997</v>
      </c>
      <c r="H43" s="1">
        <v>203.226223</v>
      </c>
      <c r="I43" s="1">
        <v>106.341498</v>
      </c>
      <c r="J43" s="1">
        <v>28.170691000000001</v>
      </c>
      <c r="K43" s="1">
        <v>2.6468959999999999</v>
      </c>
      <c r="L43" s="1">
        <v>2.5506329999999999</v>
      </c>
      <c r="M43" s="111">
        <v>100</v>
      </c>
      <c r="N43" s="1">
        <v>73.705257000000003</v>
      </c>
      <c r="O43" s="1">
        <v>0.85963100000000003</v>
      </c>
      <c r="P43" s="1">
        <v>25.435110999999999</v>
      </c>
      <c r="Q43" s="1">
        <v>0</v>
      </c>
      <c r="R43" s="154">
        <v>50.367038999999998</v>
      </c>
      <c r="S43" s="138">
        <v>2.5326520000000001</v>
      </c>
      <c r="T43" s="138">
        <v>15.489001999999999</v>
      </c>
      <c r="U43" s="138">
        <v>1.878728</v>
      </c>
      <c r="V43" s="138">
        <v>9.3703109999999992</v>
      </c>
      <c r="W43" s="138">
        <v>0.32558900000000002</v>
      </c>
      <c r="X43" s="138">
        <v>3.5817160000000001</v>
      </c>
      <c r="Y43" s="138">
        <v>7.0477670000000003</v>
      </c>
      <c r="Z43" s="138">
        <v>5.5360579999999997</v>
      </c>
      <c r="AA43" s="138">
        <v>1.695775</v>
      </c>
      <c r="AB43" s="138">
        <v>0.96797299999999997</v>
      </c>
      <c r="AC43" s="138">
        <v>1.2073910000000001</v>
      </c>
      <c r="AD43" s="138">
        <v>0</v>
      </c>
      <c r="AE43" s="138">
        <v>0</v>
      </c>
      <c r="AF43" s="138">
        <v>0</v>
      </c>
      <c r="AG43" s="138">
        <v>0</v>
      </c>
      <c r="AH43" s="155">
        <v>0.57774599999999998</v>
      </c>
      <c r="AI43" s="137">
        <v>0</v>
      </c>
      <c r="AJ43" s="137">
        <v>0</v>
      </c>
      <c r="AK43" s="137">
        <v>0</v>
      </c>
      <c r="AL43" s="137">
        <v>0.24157500000000001</v>
      </c>
      <c r="AM43" s="137">
        <v>0</v>
      </c>
      <c r="AN43" s="137">
        <v>4.0309999999999999E-2</v>
      </c>
      <c r="AO43" s="137">
        <v>0</v>
      </c>
      <c r="AP43" s="137">
        <v>0</v>
      </c>
      <c r="AQ43" s="155">
        <v>19.964085000000001</v>
      </c>
      <c r="AR43" s="137">
        <v>0</v>
      </c>
      <c r="AS43" s="137">
        <v>0</v>
      </c>
      <c r="AT43" s="137">
        <v>0</v>
      </c>
      <c r="AU43" s="137">
        <v>4.1861620000000004</v>
      </c>
      <c r="AV43" s="137">
        <v>0</v>
      </c>
      <c r="AW43" s="137">
        <v>1.2848649999999999</v>
      </c>
      <c r="AX43" s="137">
        <v>0</v>
      </c>
      <c r="AY43" s="156">
        <v>0</v>
      </c>
      <c r="AZ43" s="137">
        <f t="shared" si="2"/>
        <v>20.541831000000002</v>
      </c>
      <c r="BA43" s="137">
        <f t="shared" si="3"/>
        <v>0</v>
      </c>
      <c r="BB43" s="137">
        <f t="shared" si="4"/>
        <v>0</v>
      </c>
      <c r="BC43" s="137">
        <f t="shared" si="5"/>
        <v>0</v>
      </c>
      <c r="BD43" s="137">
        <f t="shared" si="6"/>
        <v>4.4277370000000005</v>
      </c>
      <c r="BE43" s="137">
        <f t="shared" si="7"/>
        <v>0</v>
      </c>
      <c r="BF43" s="137">
        <f t="shared" si="8"/>
        <v>1.325175</v>
      </c>
      <c r="BG43" s="137">
        <f t="shared" si="9"/>
        <v>0</v>
      </c>
      <c r="BH43" s="156">
        <f t="shared" si="10"/>
        <v>0</v>
      </c>
    </row>
    <row r="44" spans="1:60" x14ac:dyDescent="0.3">
      <c r="A44" s="1">
        <v>38</v>
      </c>
      <c r="B44" s="1" t="s">
        <v>40</v>
      </c>
      <c r="C44" s="1">
        <v>1132</v>
      </c>
      <c r="D44" s="1">
        <v>5000</v>
      </c>
      <c r="E44" s="1">
        <v>-8.9421140000000001</v>
      </c>
      <c r="F44" s="1">
        <v>-1153357.2630139999</v>
      </c>
      <c r="G44" s="1">
        <v>-871037.91140900005</v>
      </c>
      <c r="H44" s="1">
        <v>200.91758999999999</v>
      </c>
      <c r="I44" s="1">
        <v>105.066075</v>
      </c>
      <c r="J44" s="1">
        <v>27.900746999999999</v>
      </c>
      <c r="K44" s="1">
        <v>2.6419609999999998</v>
      </c>
      <c r="L44" s="1">
        <v>2.5860509999999999</v>
      </c>
      <c r="M44" s="111">
        <v>100</v>
      </c>
      <c r="N44" s="1">
        <v>72.901490999999993</v>
      </c>
      <c r="O44" s="1">
        <v>0.81118400000000002</v>
      </c>
      <c r="P44" s="1">
        <v>26.287324999999999</v>
      </c>
      <c r="Q44" s="1">
        <v>0</v>
      </c>
      <c r="R44" s="154">
        <v>50.587812</v>
      </c>
      <c r="S44" s="138">
        <v>2.4676990000000001</v>
      </c>
      <c r="T44" s="138">
        <v>15.571738</v>
      </c>
      <c r="U44" s="138">
        <v>1.8009660000000001</v>
      </c>
      <c r="V44" s="138">
        <v>9.3038360000000004</v>
      </c>
      <c r="W44" s="138">
        <v>0.32917800000000003</v>
      </c>
      <c r="X44" s="138">
        <v>3.5060859999999998</v>
      </c>
      <c r="Y44" s="138">
        <v>6.947851</v>
      </c>
      <c r="Z44" s="138">
        <v>5.5928279999999999</v>
      </c>
      <c r="AA44" s="138">
        <v>1.7144710000000001</v>
      </c>
      <c r="AB44" s="138">
        <v>0.95683099999999999</v>
      </c>
      <c r="AC44" s="138">
        <v>1.2207030000000001</v>
      </c>
      <c r="AD44" s="138">
        <v>0</v>
      </c>
      <c r="AE44" s="138">
        <v>0</v>
      </c>
      <c r="AF44" s="138">
        <v>0</v>
      </c>
      <c r="AG44" s="138">
        <v>0</v>
      </c>
      <c r="AH44" s="155">
        <v>0.549983</v>
      </c>
      <c r="AI44" s="137">
        <v>0</v>
      </c>
      <c r="AJ44" s="137">
        <v>0</v>
      </c>
      <c r="AK44" s="137">
        <v>0</v>
      </c>
      <c r="AL44" s="137">
        <v>0.22334899999999999</v>
      </c>
      <c r="AM44" s="137">
        <v>0</v>
      </c>
      <c r="AN44" s="137">
        <v>3.7851999999999997E-2</v>
      </c>
      <c r="AO44" s="137">
        <v>0</v>
      </c>
      <c r="AP44" s="137">
        <v>0</v>
      </c>
      <c r="AQ44" s="155">
        <v>20.539577000000001</v>
      </c>
      <c r="AR44" s="137">
        <v>0</v>
      </c>
      <c r="AS44" s="137">
        <v>0</v>
      </c>
      <c r="AT44" s="137">
        <v>0</v>
      </c>
      <c r="AU44" s="137">
        <v>4.4256739999999999</v>
      </c>
      <c r="AV44" s="137">
        <v>0</v>
      </c>
      <c r="AW44" s="137">
        <v>1.322074</v>
      </c>
      <c r="AX44" s="137">
        <v>0</v>
      </c>
      <c r="AY44" s="156">
        <v>0</v>
      </c>
      <c r="AZ44" s="137">
        <f t="shared" si="2"/>
        <v>21.089560000000002</v>
      </c>
      <c r="BA44" s="137">
        <f t="shared" si="3"/>
        <v>0</v>
      </c>
      <c r="BB44" s="137">
        <f t="shared" si="4"/>
        <v>0</v>
      </c>
      <c r="BC44" s="137">
        <f t="shared" si="5"/>
        <v>0</v>
      </c>
      <c r="BD44" s="137">
        <f t="shared" si="6"/>
        <v>4.6490229999999997</v>
      </c>
      <c r="BE44" s="137">
        <f t="shared" si="7"/>
        <v>0</v>
      </c>
      <c r="BF44" s="137">
        <f t="shared" si="8"/>
        <v>1.359926</v>
      </c>
      <c r="BG44" s="137">
        <f t="shared" si="9"/>
        <v>0</v>
      </c>
      <c r="BH44" s="156">
        <f t="shared" si="10"/>
        <v>0</v>
      </c>
    </row>
    <row r="45" spans="1:60" x14ac:dyDescent="0.3">
      <c r="A45" s="1">
        <v>39</v>
      </c>
      <c r="B45" s="1" t="s">
        <v>40</v>
      </c>
      <c r="C45" s="1">
        <v>1130</v>
      </c>
      <c r="D45" s="1">
        <v>5000</v>
      </c>
      <c r="E45" s="1">
        <v>-9.0490829999999995</v>
      </c>
      <c r="F45" s="1">
        <v>-1141780.235385</v>
      </c>
      <c r="G45" s="1">
        <v>-862928.353137</v>
      </c>
      <c r="H45" s="1">
        <v>198.732767</v>
      </c>
      <c r="I45" s="1">
        <v>103.86232800000001</v>
      </c>
      <c r="J45" s="1">
        <v>27.645353</v>
      </c>
      <c r="K45" s="1">
        <v>2.6372930000000001</v>
      </c>
      <c r="L45" s="1">
        <v>2.6204540000000001</v>
      </c>
      <c r="M45" s="111">
        <v>100</v>
      </c>
      <c r="N45" s="1">
        <v>72.141315000000006</v>
      </c>
      <c r="O45" s="1">
        <v>0.76759500000000003</v>
      </c>
      <c r="P45" s="1">
        <v>27.091090000000001</v>
      </c>
      <c r="Q45" s="1">
        <v>0</v>
      </c>
      <c r="R45" s="154">
        <v>50.797474000000001</v>
      </c>
      <c r="S45" s="138">
        <v>2.4061819999999998</v>
      </c>
      <c r="T45" s="138">
        <v>15.651949999999999</v>
      </c>
      <c r="U45" s="138">
        <v>1.728127</v>
      </c>
      <c r="V45" s="138">
        <v>9.2400859999999998</v>
      </c>
      <c r="W45" s="138">
        <v>0.33264700000000003</v>
      </c>
      <c r="X45" s="138">
        <v>3.4327450000000002</v>
      </c>
      <c r="Y45" s="138">
        <v>6.8507959999999999</v>
      </c>
      <c r="Z45" s="138">
        <v>5.647621</v>
      </c>
      <c r="AA45" s="138">
        <v>1.732537</v>
      </c>
      <c r="AB45" s="138">
        <v>0.94626900000000003</v>
      </c>
      <c r="AC45" s="138">
        <v>1.2335659999999999</v>
      </c>
      <c r="AD45" s="138">
        <v>0</v>
      </c>
      <c r="AE45" s="138">
        <v>0</v>
      </c>
      <c r="AF45" s="138">
        <v>0</v>
      </c>
      <c r="AG45" s="138">
        <v>0</v>
      </c>
      <c r="AH45" s="155">
        <v>0.52470399999999995</v>
      </c>
      <c r="AI45" s="137">
        <v>0</v>
      </c>
      <c r="AJ45" s="137">
        <v>0</v>
      </c>
      <c r="AK45" s="137">
        <v>0</v>
      </c>
      <c r="AL45" s="137">
        <v>0.20724300000000001</v>
      </c>
      <c r="AM45" s="137">
        <v>0</v>
      </c>
      <c r="AN45" s="137">
        <v>3.5647999999999999E-2</v>
      </c>
      <c r="AO45" s="137">
        <v>0</v>
      </c>
      <c r="AP45" s="137">
        <v>0</v>
      </c>
      <c r="AQ45" s="155">
        <v>21.087306999999999</v>
      </c>
      <c r="AR45" s="137">
        <v>0</v>
      </c>
      <c r="AS45" s="137">
        <v>0</v>
      </c>
      <c r="AT45" s="137">
        <v>0</v>
      </c>
      <c r="AU45" s="137">
        <v>4.6469589999999998</v>
      </c>
      <c r="AV45" s="137">
        <v>0</v>
      </c>
      <c r="AW45" s="137">
        <v>1.356824</v>
      </c>
      <c r="AX45" s="137">
        <v>0</v>
      </c>
      <c r="AY45" s="156">
        <v>0</v>
      </c>
      <c r="AZ45" s="137">
        <f t="shared" si="2"/>
        <v>21.612010999999999</v>
      </c>
      <c r="BA45" s="137">
        <f t="shared" si="3"/>
        <v>0</v>
      </c>
      <c r="BB45" s="137">
        <f t="shared" si="4"/>
        <v>0</v>
      </c>
      <c r="BC45" s="137">
        <f t="shared" si="5"/>
        <v>0</v>
      </c>
      <c r="BD45" s="137">
        <f t="shared" si="6"/>
        <v>4.8542019999999999</v>
      </c>
      <c r="BE45" s="137">
        <f t="shared" si="7"/>
        <v>0</v>
      </c>
      <c r="BF45" s="137">
        <f t="shared" si="8"/>
        <v>1.3924719999999999</v>
      </c>
      <c r="BG45" s="137">
        <f t="shared" si="9"/>
        <v>0</v>
      </c>
      <c r="BH45" s="156">
        <f t="shared" si="10"/>
        <v>0</v>
      </c>
    </row>
    <row r="46" spans="1:60" x14ac:dyDescent="0.3">
      <c r="A46" s="1">
        <v>40</v>
      </c>
      <c r="B46" s="1" t="s">
        <v>40</v>
      </c>
      <c r="C46" s="1">
        <v>1128</v>
      </c>
      <c r="D46" s="1">
        <v>5000</v>
      </c>
      <c r="E46" s="1">
        <v>-9.15442</v>
      </c>
      <c r="F46" s="1">
        <v>-1130793.9027770001</v>
      </c>
      <c r="G46" s="1">
        <v>-855244.40610200004</v>
      </c>
      <c r="H46" s="1">
        <v>196.659527</v>
      </c>
      <c r="I46" s="1">
        <v>102.72317</v>
      </c>
      <c r="J46" s="1">
        <v>27.403100999999999</v>
      </c>
      <c r="K46" s="1">
        <v>2.6328680000000002</v>
      </c>
      <c r="L46" s="1">
        <v>2.65394</v>
      </c>
      <c r="M46" s="111">
        <v>100</v>
      </c>
      <c r="N46" s="1">
        <v>71.420552000000001</v>
      </c>
      <c r="O46" s="1">
        <v>0.72818099999999997</v>
      </c>
      <c r="P46" s="1">
        <v>27.851265999999999</v>
      </c>
      <c r="Q46" s="1">
        <v>0</v>
      </c>
      <c r="R46" s="154">
        <v>50.997109999999999</v>
      </c>
      <c r="S46" s="138">
        <v>2.347747</v>
      </c>
      <c r="T46" s="138">
        <v>15.729782999999999</v>
      </c>
      <c r="U46" s="138">
        <v>1.6597170000000001</v>
      </c>
      <c r="V46" s="138">
        <v>9.1787899999999993</v>
      </c>
      <c r="W46" s="138">
        <v>0.33600400000000002</v>
      </c>
      <c r="X46" s="138">
        <v>3.3615569999999999</v>
      </c>
      <c r="Y46" s="138">
        <v>6.7564250000000001</v>
      </c>
      <c r="Z46" s="138">
        <v>5.7005920000000003</v>
      </c>
      <c r="AA46" s="138">
        <v>1.750021</v>
      </c>
      <c r="AB46" s="138">
        <v>0.93623800000000001</v>
      </c>
      <c r="AC46" s="138">
        <v>1.2460150000000001</v>
      </c>
      <c r="AD46" s="138">
        <v>0</v>
      </c>
      <c r="AE46" s="138">
        <v>0</v>
      </c>
      <c r="AF46" s="138">
        <v>0</v>
      </c>
      <c r="AG46" s="138">
        <v>0</v>
      </c>
      <c r="AH46" s="155">
        <v>0.50158599999999998</v>
      </c>
      <c r="AI46" s="137">
        <v>0</v>
      </c>
      <c r="AJ46" s="137">
        <v>0</v>
      </c>
      <c r="AK46" s="137">
        <v>0</v>
      </c>
      <c r="AL46" s="137">
        <v>0.19293399999999999</v>
      </c>
      <c r="AM46" s="137">
        <v>0</v>
      </c>
      <c r="AN46" s="137">
        <v>3.3661999999999997E-2</v>
      </c>
      <c r="AO46" s="137">
        <v>0</v>
      </c>
      <c r="AP46" s="137">
        <v>0</v>
      </c>
      <c r="AQ46" s="155">
        <v>21.609757999999999</v>
      </c>
      <c r="AR46" s="137">
        <v>0</v>
      </c>
      <c r="AS46" s="137">
        <v>0</v>
      </c>
      <c r="AT46" s="137">
        <v>0</v>
      </c>
      <c r="AU46" s="137">
        <v>4.8521369999999999</v>
      </c>
      <c r="AV46" s="137">
        <v>0</v>
      </c>
      <c r="AW46" s="137">
        <v>1.38937</v>
      </c>
      <c r="AX46" s="137">
        <v>0</v>
      </c>
      <c r="AY46" s="156">
        <v>0</v>
      </c>
      <c r="AZ46" s="137">
        <f t="shared" si="2"/>
        <v>22.111343999999999</v>
      </c>
      <c r="BA46" s="137">
        <f t="shared" si="3"/>
        <v>0</v>
      </c>
      <c r="BB46" s="137">
        <f t="shared" si="4"/>
        <v>0</v>
      </c>
      <c r="BC46" s="137">
        <f t="shared" si="5"/>
        <v>0</v>
      </c>
      <c r="BD46" s="137">
        <f t="shared" si="6"/>
        <v>5.0450710000000001</v>
      </c>
      <c r="BE46" s="137">
        <f t="shared" si="7"/>
        <v>0</v>
      </c>
      <c r="BF46" s="137">
        <f t="shared" si="8"/>
        <v>1.4230320000000001</v>
      </c>
      <c r="BG46" s="137">
        <f t="shared" si="9"/>
        <v>0</v>
      </c>
      <c r="BH46" s="156">
        <f t="shared" si="10"/>
        <v>0</v>
      </c>
    </row>
    <row r="47" spans="1:60" x14ac:dyDescent="0.3">
      <c r="A47" s="1">
        <v>41</v>
      </c>
      <c r="B47" s="1" t="s">
        <v>40</v>
      </c>
      <c r="C47" s="1">
        <v>1126</v>
      </c>
      <c r="D47" s="1">
        <v>5000</v>
      </c>
      <c r="E47" s="1">
        <v>-9.2582880000000003</v>
      </c>
      <c r="F47" s="1">
        <v>-1120343.5096690001</v>
      </c>
      <c r="G47" s="1">
        <v>-847946.71089400002</v>
      </c>
      <c r="H47" s="1">
        <v>194.68734499999999</v>
      </c>
      <c r="I47" s="1">
        <v>101.64250199999999</v>
      </c>
      <c r="J47" s="1">
        <v>27.172771000000001</v>
      </c>
      <c r="K47" s="1">
        <v>2.62866</v>
      </c>
      <c r="L47" s="1">
        <v>2.6865920000000001</v>
      </c>
      <c r="M47" s="111">
        <v>100</v>
      </c>
      <c r="N47" s="1">
        <v>70.735596000000001</v>
      </c>
      <c r="O47" s="1">
        <v>0.69237499999999996</v>
      </c>
      <c r="P47" s="1">
        <v>28.572028</v>
      </c>
      <c r="Q47" s="1">
        <v>0</v>
      </c>
      <c r="R47" s="154">
        <v>51.187649</v>
      </c>
      <c r="S47" s="138">
        <v>2.2920980000000002</v>
      </c>
      <c r="T47" s="138">
        <v>15.805374</v>
      </c>
      <c r="U47" s="138">
        <v>1.59531</v>
      </c>
      <c r="V47" s="138">
        <v>9.1197099999999995</v>
      </c>
      <c r="W47" s="138">
        <v>0.339258</v>
      </c>
      <c r="X47" s="138">
        <v>3.2923960000000001</v>
      </c>
      <c r="Y47" s="138">
        <v>6.6645839999999996</v>
      </c>
      <c r="Z47" s="138">
        <v>5.7518770000000004</v>
      </c>
      <c r="AA47" s="138">
        <v>1.7669680000000001</v>
      </c>
      <c r="AB47" s="138">
        <v>0.92669699999999999</v>
      </c>
      <c r="AC47" s="138">
        <v>1.258081</v>
      </c>
      <c r="AD47" s="138">
        <v>0</v>
      </c>
      <c r="AE47" s="138">
        <v>0</v>
      </c>
      <c r="AF47" s="138">
        <v>0</v>
      </c>
      <c r="AG47" s="138">
        <v>0</v>
      </c>
      <c r="AH47" s="155">
        <v>0.48035699999999998</v>
      </c>
      <c r="AI47" s="137">
        <v>0</v>
      </c>
      <c r="AJ47" s="137">
        <v>0</v>
      </c>
      <c r="AK47" s="137">
        <v>0</v>
      </c>
      <c r="AL47" s="137">
        <v>0.18015600000000001</v>
      </c>
      <c r="AM47" s="137">
        <v>0</v>
      </c>
      <c r="AN47" s="137">
        <v>3.1863000000000002E-2</v>
      </c>
      <c r="AO47" s="137">
        <v>0</v>
      </c>
      <c r="AP47" s="137">
        <v>0</v>
      </c>
      <c r="AQ47" s="155">
        <v>22.109093000000001</v>
      </c>
      <c r="AR47" s="137">
        <v>0</v>
      </c>
      <c r="AS47" s="137">
        <v>0</v>
      </c>
      <c r="AT47" s="137">
        <v>0</v>
      </c>
      <c r="AU47" s="137">
        <v>5.043005</v>
      </c>
      <c r="AV47" s="137">
        <v>0</v>
      </c>
      <c r="AW47" s="137">
        <v>1.4199299999999999</v>
      </c>
      <c r="AX47" s="137">
        <v>0</v>
      </c>
      <c r="AY47" s="156">
        <v>0</v>
      </c>
      <c r="AZ47" s="137">
        <f t="shared" si="2"/>
        <v>22.589450000000003</v>
      </c>
      <c r="BA47" s="137">
        <f t="shared" si="3"/>
        <v>0</v>
      </c>
      <c r="BB47" s="137">
        <f t="shared" si="4"/>
        <v>0</v>
      </c>
      <c r="BC47" s="137">
        <f t="shared" si="5"/>
        <v>0</v>
      </c>
      <c r="BD47" s="137">
        <f t="shared" si="6"/>
        <v>5.2231610000000002</v>
      </c>
      <c r="BE47" s="137">
        <f t="shared" si="7"/>
        <v>0</v>
      </c>
      <c r="BF47" s="137">
        <f t="shared" si="8"/>
        <v>1.4517929999999999</v>
      </c>
      <c r="BG47" s="137">
        <f t="shared" si="9"/>
        <v>0</v>
      </c>
      <c r="BH47" s="156">
        <f t="shared" si="10"/>
        <v>0</v>
      </c>
    </row>
    <row r="48" spans="1:60" x14ac:dyDescent="0.3">
      <c r="A48" s="1">
        <v>42</v>
      </c>
      <c r="B48" s="1" t="s">
        <v>40</v>
      </c>
      <c r="C48" s="1">
        <v>1124</v>
      </c>
      <c r="D48" s="1">
        <v>5000</v>
      </c>
      <c r="E48" s="1">
        <v>-9.3608290000000007</v>
      </c>
      <c r="F48" s="1">
        <v>-1110381.5954179999</v>
      </c>
      <c r="G48" s="1">
        <v>-841001.13928500004</v>
      </c>
      <c r="H48" s="1">
        <v>192.80711199999999</v>
      </c>
      <c r="I48" s="1">
        <v>100.615043</v>
      </c>
      <c r="J48" s="1">
        <v>26.953309000000001</v>
      </c>
      <c r="K48" s="1">
        <v>2.6246510000000001</v>
      </c>
      <c r="L48" s="1">
        <v>2.71848</v>
      </c>
      <c r="M48" s="111">
        <v>100</v>
      </c>
      <c r="N48" s="1">
        <v>70.083312000000006</v>
      </c>
      <c r="O48" s="1">
        <v>0.65970399999999996</v>
      </c>
      <c r="P48" s="1">
        <v>29.256983000000002</v>
      </c>
      <c r="Q48" s="1">
        <v>0</v>
      </c>
      <c r="R48" s="154">
        <v>51.369892</v>
      </c>
      <c r="S48" s="138">
        <v>2.2389779999999999</v>
      </c>
      <c r="T48" s="138">
        <v>15.878848</v>
      </c>
      <c r="U48" s="138">
        <v>1.534537</v>
      </c>
      <c r="V48" s="138">
        <v>9.0626409999999993</v>
      </c>
      <c r="W48" s="138">
        <v>0.34241500000000002</v>
      </c>
      <c r="X48" s="138">
        <v>3.2251479999999999</v>
      </c>
      <c r="Y48" s="138">
        <v>6.5751309999999998</v>
      </c>
      <c r="Z48" s="138">
        <v>5.801596</v>
      </c>
      <c r="AA48" s="138">
        <v>1.7834129999999999</v>
      </c>
      <c r="AB48" s="138">
        <v>0.91761099999999995</v>
      </c>
      <c r="AC48" s="138">
        <v>1.26979</v>
      </c>
      <c r="AD48" s="138">
        <v>0</v>
      </c>
      <c r="AE48" s="138">
        <v>0</v>
      </c>
      <c r="AF48" s="138">
        <v>0</v>
      </c>
      <c r="AG48" s="138">
        <v>0</v>
      </c>
      <c r="AH48" s="155">
        <v>0.460789</v>
      </c>
      <c r="AI48" s="137">
        <v>0</v>
      </c>
      <c r="AJ48" s="137">
        <v>0</v>
      </c>
      <c r="AK48" s="137">
        <v>0</v>
      </c>
      <c r="AL48" s="137">
        <v>0.16869000000000001</v>
      </c>
      <c r="AM48" s="137">
        <v>0</v>
      </c>
      <c r="AN48" s="137">
        <v>3.0225999999999999E-2</v>
      </c>
      <c r="AO48" s="137">
        <v>0</v>
      </c>
      <c r="AP48" s="137">
        <v>0</v>
      </c>
      <c r="AQ48" s="155">
        <v>22.587198000000001</v>
      </c>
      <c r="AR48" s="137">
        <v>0</v>
      </c>
      <c r="AS48" s="137">
        <v>0</v>
      </c>
      <c r="AT48" s="137">
        <v>0</v>
      </c>
      <c r="AU48" s="137">
        <v>5.2210939999999999</v>
      </c>
      <c r="AV48" s="137">
        <v>0</v>
      </c>
      <c r="AW48" s="137">
        <v>1.448691</v>
      </c>
      <c r="AX48" s="137">
        <v>0</v>
      </c>
      <c r="AY48" s="156">
        <v>0</v>
      </c>
      <c r="AZ48" s="137">
        <f t="shared" si="2"/>
        <v>23.047986999999999</v>
      </c>
      <c r="BA48" s="137">
        <f t="shared" si="3"/>
        <v>0</v>
      </c>
      <c r="BB48" s="137">
        <f t="shared" si="4"/>
        <v>0</v>
      </c>
      <c r="BC48" s="137">
        <f t="shared" si="5"/>
        <v>0</v>
      </c>
      <c r="BD48" s="137">
        <f t="shared" si="6"/>
        <v>5.3897839999999997</v>
      </c>
      <c r="BE48" s="137">
        <f t="shared" si="7"/>
        <v>0</v>
      </c>
      <c r="BF48" s="137">
        <f t="shared" si="8"/>
        <v>1.478917</v>
      </c>
      <c r="BG48" s="137">
        <f t="shared" si="9"/>
        <v>0</v>
      </c>
      <c r="BH48" s="156">
        <f t="shared" si="10"/>
        <v>0</v>
      </c>
    </row>
    <row r="49" spans="1:60" x14ac:dyDescent="0.3">
      <c r="A49" s="1">
        <v>43</v>
      </c>
      <c r="B49" s="1" t="s">
        <v>40</v>
      </c>
      <c r="C49" s="1">
        <v>1122</v>
      </c>
      <c r="D49" s="1">
        <v>5000</v>
      </c>
      <c r="E49" s="1">
        <v>-9.4621689999999994</v>
      </c>
      <c r="F49" s="1">
        <v>-1100866.789288</v>
      </c>
      <c r="G49" s="1">
        <v>-834377.93280399998</v>
      </c>
      <c r="H49" s="1">
        <v>191.01089999999999</v>
      </c>
      <c r="I49" s="1">
        <v>99.636196999999996</v>
      </c>
      <c r="J49" s="1">
        <v>26.743791999999999</v>
      </c>
      <c r="K49" s="1">
        <v>2.6208230000000001</v>
      </c>
      <c r="L49" s="1">
        <v>2.7496700000000001</v>
      </c>
      <c r="M49" s="111">
        <v>100</v>
      </c>
      <c r="N49" s="1">
        <v>69.46096</v>
      </c>
      <c r="O49" s="1">
        <v>0.62977300000000003</v>
      </c>
      <c r="P49" s="1">
        <v>29.909267</v>
      </c>
      <c r="Q49" s="1">
        <v>0</v>
      </c>
      <c r="R49" s="154">
        <v>51.544533000000001</v>
      </c>
      <c r="S49" s="138">
        <v>2.1881699999999999</v>
      </c>
      <c r="T49" s="138">
        <v>15.950322</v>
      </c>
      <c r="U49" s="138">
        <v>1.4770760000000001</v>
      </c>
      <c r="V49" s="138">
        <v>9.007403</v>
      </c>
      <c r="W49" s="138">
        <v>0.34548299999999998</v>
      </c>
      <c r="X49" s="138">
        <v>3.159707</v>
      </c>
      <c r="Y49" s="138">
        <v>6.4879429999999996</v>
      </c>
      <c r="Z49" s="138">
        <v>5.8498539999999997</v>
      </c>
      <c r="AA49" s="138">
        <v>1.7993920000000001</v>
      </c>
      <c r="AB49" s="138">
        <v>0.90894799999999998</v>
      </c>
      <c r="AC49" s="138">
        <v>1.2811669999999999</v>
      </c>
      <c r="AD49" s="138">
        <v>0</v>
      </c>
      <c r="AE49" s="138">
        <v>0</v>
      </c>
      <c r="AF49" s="138">
        <v>0</v>
      </c>
      <c r="AG49" s="138">
        <v>0</v>
      </c>
      <c r="AH49" s="155">
        <v>0.442687</v>
      </c>
      <c r="AI49" s="137">
        <v>0</v>
      </c>
      <c r="AJ49" s="137">
        <v>0</v>
      </c>
      <c r="AK49" s="137">
        <v>0</v>
      </c>
      <c r="AL49" s="137">
        <v>0.158356</v>
      </c>
      <c r="AM49" s="137">
        <v>0</v>
      </c>
      <c r="AN49" s="137">
        <v>2.8729999999999999E-2</v>
      </c>
      <c r="AO49" s="137">
        <v>0</v>
      </c>
      <c r="AP49" s="137">
        <v>0</v>
      </c>
      <c r="AQ49" s="155">
        <v>23.045736000000002</v>
      </c>
      <c r="AR49" s="137">
        <v>0</v>
      </c>
      <c r="AS49" s="137">
        <v>0</v>
      </c>
      <c r="AT49" s="137">
        <v>0</v>
      </c>
      <c r="AU49" s="137">
        <v>5.3877160000000002</v>
      </c>
      <c r="AV49" s="137">
        <v>0</v>
      </c>
      <c r="AW49" s="137">
        <v>1.4758150000000001</v>
      </c>
      <c r="AX49" s="137">
        <v>0</v>
      </c>
      <c r="AY49" s="156">
        <v>0</v>
      </c>
      <c r="AZ49" s="137">
        <f t="shared" si="2"/>
        <v>23.488423000000001</v>
      </c>
      <c r="BA49" s="137">
        <f t="shared" si="3"/>
        <v>0</v>
      </c>
      <c r="BB49" s="137">
        <f t="shared" si="4"/>
        <v>0</v>
      </c>
      <c r="BC49" s="137">
        <f t="shared" si="5"/>
        <v>0</v>
      </c>
      <c r="BD49" s="137">
        <f t="shared" si="6"/>
        <v>5.5460720000000006</v>
      </c>
      <c r="BE49" s="137">
        <f t="shared" si="7"/>
        <v>0</v>
      </c>
      <c r="BF49" s="137">
        <f t="shared" si="8"/>
        <v>1.504545</v>
      </c>
      <c r="BG49" s="137">
        <f t="shared" si="9"/>
        <v>0</v>
      </c>
      <c r="BH49" s="156">
        <f t="shared" si="10"/>
        <v>0</v>
      </c>
    </row>
    <row r="50" spans="1:60" x14ac:dyDescent="0.3">
      <c r="A50" s="1">
        <v>44</v>
      </c>
      <c r="B50" s="1" t="s">
        <v>40</v>
      </c>
      <c r="C50" s="1">
        <v>1120</v>
      </c>
      <c r="D50" s="1">
        <v>5000</v>
      </c>
      <c r="E50" s="1">
        <v>-9.5624179999999992</v>
      </c>
      <c r="F50" s="1">
        <v>-1091762.8235160001</v>
      </c>
      <c r="G50" s="1">
        <v>-828050.99623100006</v>
      </c>
      <c r="H50" s="1">
        <v>189.29176799999999</v>
      </c>
      <c r="I50" s="1">
        <v>98.701939999999993</v>
      </c>
      <c r="J50" s="1">
        <v>26.543413000000001</v>
      </c>
      <c r="K50" s="1">
        <v>2.6171609999999998</v>
      </c>
      <c r="L50" s="1">
        <v>2.7802150000000001</v>
      </c>
      <c r="M50" s="111">
        <v>100</v>
      </c>
      <c r="N50" s="1">
        <v>68.866131999999993</v>
      </c>
      <c r="O50" s="1">
        <v>0.60224999999999995</v>
      </c>
      <c r="P50" s="1">
        <v>30.531618000000002</v>
      </c>
      <c r="Q50" s="1">
        <v>0</v>
      </c>
      <c r="R50" s="154">
        <v>51.712181999999999</v>
      </c>
      <c r="S50" s="138">
        <v>2.1394829999999998</v>
      </c>
      <c r="T50" s="138">
        <v>16.019904</v>
      </c>
      <c r="U50" s="138">
        <v>1.422647</v>
      </c>
      <c r="V50" s="138">
        <v>8.9538379999999993</v>
      </c>
      <c r="W50" s="138">
        <v>0.34846700000000003</v>
      </c>
      <c r="X50" s="138">
        <v>3.09598</v>
      </c>
      <c r="Y50" s="138">
        <v>6.4029049999999996</v>
      </c>
      <c r="Z50" s="138">
        <v>5.8967460000000003</v>
      </c>
      <c r="AA50" s="138">
        <v>1.814934</v>
      </c>
      <c r="AB50" s="138">
        <v>0.90068000000000004</v>
      </c>
      <c r="AC50" s="138">
        <v>1.292233</v>
      </c>
      <c r="AD50" s="138">
        <v>0</v>
      </c>
      <c r="AE50" s="138">
        <v>0</v>
      </c>
      <c r="AF50" s="138">
        <v>0</v>
      </c>
      <c r="AG50" s="138">
        <v>0</v>
      </c>
      <c r="AH50" s="155">
        <v>0.42588799999999999</v>
      </c>
      <c r="AI50" s="137">
        <v>0</v>
      </c>
      <c r="AJ50" s="137">
        <v>0</v>
      </c>
      <c r="AK50" s="137">
        <v>0</v>
      </c>
      <c r="AL50" s="137">
        <v>0.149003</v>
      </c>
      <c r="AM50" s="137">
        <v>0</v>
      </c>
      <c r="AN50" s="137">
        <v>2.7359000000000001E-2</v>
      </c>
      <c r="AO50" s="137">
        <v>0</v>
      </c>
      <c r="AP50" s="137">
        <v>0</v>
      </c>
      <c r="AQ50" s="155">
        <v>23.486172</v>
      </c>
      <c r="AR50" s="137">
        <v>0</v>
      </c>
      <c r="AS50" s="137">
        <v>0</v>
      </c>
      <c r="AT50" s="137">
        <v>0</v>
      </c>
      <c r="AU50" s="137">
        <v>5.544003</v>
      </c>
      <c r="AV50" s="137">
        <v>0</v>
      </c>
      <c r="AW50" s="137">
        <v>1.501444</v>
      </c>
      <c r="AX50" s="137">
        <v>0</v>
      </c>
      <c r="AY50" s="156">
        <v>0</v>
      </c>
      <c r="AZ50" s="137">
        <f t="shared" si="2"/>
        <v>23.91206</v>
      </c>
      <c r="BA50" s="137">
        <f t="shared" si="3"/>
        <v>0</v>
      </c>
      <c r="BB50" s="137">
        <f t="shared" si="4"/>
        <v>0</v>
      </c>
      <c r="BC50" s="137">
        <f t="shared" si="5"/>
        <v>0</v>
      </c>
      <c r="BD50" s="137">
        <f t="shared" si="6"/>
        <v>5.6930060000000005</v>
      </c>
      <c r="BE50" s="137">
        <f t="shared" si="7"/>
        <v>0</v>
      </c>
      <c r="BF50" s="137">
        <f t="shared" si="8"/>
        <v>1.5288029999999999</v>
      </c>
      <c r="BG50" s="137">
        <f t="shared" si="9"/>
        <v>0</v>
      </c>
      <c r="BH50" s="156">
        <f t="shared" si="10"/>
        <v>0</v>
      </c>
    </row>
    <row r="51" spans="1:60" x14ac:dyDescent="0.3">
      <c r="A51" s="1">
        <v>45</v>
      </c>
      <c r="B51" s="1" t="s">
        <v>40</v>
      </c>
      <c r="C51" s="1">
        <v>1118</v>
      </c>
      <c r="D51" s="1">
        <v>5000</v>
      </c>
      <c r="E51" s="1">
        <v>-9.6616789999999995</v>
      </c>
      <c r="F51" s="1">
        <v>-1083037.7286749999</v>
      </c>
      <c r="G51" s="1">
        <v>-821997.32109400001</v>
      </c>
      <c r="H51" s="1">
        <v>187.64361</v>
      </c>
      <c r="I51" s="1">
        <v>97.808727000000005</v>
      </c>
      <c r="J51" s="1">
        <v>26.351459999999999</v>
      </c>
      <c r="K51" s="1">
        <v>2.6136520000000001</v>
      </c>
      <c r="L51" s="1">
        <v>2.810165</v>
      </c>
      <c r="M51" s="111">
        <v>100</v>
      </c>
      <c r="N51" s="1">
        <v>68.296700000000001</v>
      </c>
      <c r="O51" s="1">
        <v>0.57685399999999998</v>
      </c>
      <c r="P51" s="1">
        <v>31.126445</v>
      </c>
      <c r="Q51" s="1">
        <v>0</v>
      </c>
      <c r="R51" s="154">
        <v>51.873372000000003</v>
      </c>
      <c r="S51" s="138">
        <v>2.0927509999999998</v>
      </c>
      <c r="T51" s="138">
        <v>16.087691</v>
      </c>
      <c r="U51" s="138">
        <v>1.3710020000000001</v>
      </c>
      <c r="V51" s="138">
        <v>8.9018060000000006</v>
      </c>
      <c r="W51" s="138">
        <v>0.35137299999999999</v>
      </c>
      <c r="X51" s="138">
        <v>3.0338769999999999</v>
      </c>
      <c r="Y51" s="138">
        <v>6.3199160000000001</v>
      </c>
      <c r="Z51" s="138">
        <v>5.9423560000000002</v>
      </c>
      <c r="AA51" s="138">
        <v>1.830066</v>
      </c>
      <c r="AB51" s="138">
        <v>0.89278199999999996</v>
      </c>
      <c r="AC51" s="138">
        <v>1.303007</v>
      </c>
      <c r="AD51" s="138">
        <v>0</v>
      </c>
      <c r="AE51" s="138">
        <v>0</v>
      </c>
      <c r="AF51" s="138">
        <v>0</v>
      </c>
      <c r="AG51" s="138">
        <v>0</v>
      </c>
      <c r="AH51" s="155">
        <v>0.41025200000000001</v>
      </c>
      <c r="AI51" s="137">
        <v>0</v>
      </c>
      <c r="AJ51" s="137">
        <v>0</v>
      </c>
      <c r="AK51" s="137">
        <v>0</v>
      </c>
      <c r="AL51" s="137">
        <v>0.14050599999999999</v>
      </c>
      <c r="AM51" s="137">
        <v>0</v>
      </c>
      <c r="AN51" s="137">
        <v>2.6096999999999999E-2</v>
      </c>
      <c r="AO51" s="137">
        <v>0</v>
      </c>
      <c r="AP51" s="137">
        <v>0</v>
      </c>
      <c r="AQ51" s="155">
        <v>23.909807000000001</v>
      </c>
      <c r="AR51" s="137">
        <v>0</v>
      </c>
      <c r="AS51" s="137">
        <v>0</v>
      </c>
      <c r="AT51" s="137">
        <v>0</v>
      </c>
      <c r="AU51" s="137">
        <v>5.6909369999999999</v>
      </c>
      <c r="AV51" s="137">
        <v>0</v>
      </c>
      <c r="AW51" s="137">
        <v>1.525701</v>
      </c>
      <c r="AX51" s="137">
        <v>0</v>
      </c>
      <c r="AY51" s="156">
        <v>0</v>
      </c>
      <c r="AZ51" s="137">
        <f t="shared" si="2"/>
        <v>24.320059000000001</v>
      </c>
      <c r="BA51" s="137">
        <f t="shared" si="3"/>
        <v>0</v>
      </c>
      <c r="BB51" s="137">
        <f t="shared" si="4"/>
        <v>0</v>
      </c>
      <c r="BC51" s="137">
        <f t="shared" si="5"/>
        <v>0</v>
      </c>
      <c r="BD51" s="137">
        <f t="shared" si="6"/>
        <v>5.8314430000000002</v>
      </c>
      <c r="BE51" s="137">
        <f t="shared" si="7"/>
        <v>0</v>
      </c>
      <c r="BF51" s="137">
        <f t="shared" si="8"/>
        <v>1.551798</v>
      </c>
      <c r="BG51" s="137">
        <f t="shared" si="9"/>
        <v>0</v>
      </c>
      <c r="BH51" s="156">
        <f t="shared" si="10"/>
        <v>0</v>
      </c>
    </row>
    <row r="52" spans="1:60" x14ac:dyDescent="0.3">
      <c r="A52" s="1">
        <v>46</v>
      </c>
      <c r="B52" s="1" t="s">
        <v>40</v>
      </c>
      <c r="C52" s="1">
        <v>1116</v>
      </c>
      <c r="D52" s="1">
        <v>5000</v>
      </c>
      <c r="E52" s="1">
        <v>-9.76004</v>
      </c>
      <c r="F52" s="1">
        <v>-1074663.176977</v>
      </c>
      <c r="G52" s="1">
        <v>-816196.51488200005</v>
      </c>
      <c r="H52" s="1">
        <v>186.06101699999999</v>
      </c>
      <c r="I52" s="1">
        <v>96.953424999999996</v>
      </c>
      <c r="J52" s="1">
        <v>26.167300000000001</v>
      </c>
      <c r="K52" s="1">
        <v>2.6102850000000002</v>
      </c>
      <c r="L52" s="1">
        <v>2.8395649999999999</v>
      </c>
      <c r="M52" s="111">
        <v>100</v>
      </c>
      <c r="N52" s="1">
        <v>67.750776000000002</v>
      </c>
      <c r="O52" s="1">
        <v>0.55334799999999995</v>
      </c>
      <c r="P52" s="1">
        <v>31.695875999999998</v>
      </c>
      <c r="Q52" s="1">
        <v>0</v>
      </c>
      <c r="R52" s="154">
        <v>52.028578000000003</v>
      </c>
      <c r="S52" s="138">
        <v>2.047828</v>
      </c>
      <c r="T52" s="138">
        <v>16.153775</v>
      </c>
      <c r="U52" s="138">
        <v>1.3219209999999999</v>
      </c>
      <c r="V52" s="138">
        <v>8.8511830000000007</v>
      </c>
      <c r="W52" s="138">
        <v>0.35420400000000002</v>
      </c>
      <c r="X52" s="138">
        <v>2.9733209999999999</v>
      </c>
      <c r="Y52" s="138">
        <v>6.2388810000000001</v>
      </c>
      <c r="Z52" s="138">
        <v>5.9867590000000002</v>
      </c>
      <c r="AA52" s="138">
        <v>1.844813</v>
      </c>
      <c r="AB52" s="138">
        <v>0.88523200000000002</v>
      </c>
      <c r="AC52" s="138">
        <v>1.313507</v>
      </c>
      <c r="AD52" s="138">
        <v>0</v>
      </c>
      <c r="AE52" s="138">
        <v>0</v>
      </c>
      <c r="AF52" s="138">
        <v>0</v>
      </c>
      <c r="AG52" s="138">
        <v>0</v>
      </c>
      <c r="AH52" s="155">
        <v>0.39565800000000001</v>
      </c>
      <c r="AI52" s="137">
        <v>0</v>
      </c>
      <c r="AJ52" s="137">
        <v>0</v>
      </c>
      <c r="AK52" s="137">
        <v>0</v>
      </c>
      <c r="AL52" s="137">
        <v>0.13275899999999999</v>
      </c>
      <c r="AM52" s="137">
        <v>0</v>
      </c>
      <c r="AN52" s="137">
        <v>2.4930999999999998E-2</v>
      </c>
      <c r="AO52" s="137">
        <v>0</v>
      </c>
      <c r="AP52" s="137">
        <v>0</v>
      </c>
      <c r="AQ52" s="155">
        <v>24.317807999999999</v>
      </c>
      <c r="AR52" s="137">
        <v>0</v>
      </c>
      <c r="AS52" s="137">
        <v>0</v>
      </c>
      <c r="AT52" s="137">
        <v>0</v>
      </c>
      <c r="AU52" s="137">
        <v>5.8293720000000002</v>
      </c>
      <c r="AV52" s="137">
        <v>0</v>
      </c>
      <c r="AW52" s="137">
        <v>1.5486960000000001</v>
      </c>
      <c r="AX52" s="137">
        <v>0</v>
      </c>
      <c r="AY52" s="156">
        <v>0</v>
      </c>
      <c r="AZ52" s="137">
        <f t="shared" si="2"/>
        <v>24.713466</v>
      </c>
      <c r="BA52" s="137">
        <f t="shared" si="3"/>
        <v>0</v>
      </c>
      <c r="BB52" s="137">
        <f t="shared" si="4"/>
        <v>0</v>
      </c>
      <c r="BC52" s="137">
        <f t="shared" si="5"/>
        <v>0</v>
      </c>
      <c r="BD52" s="137">
        <f t="shared" si="6"/>
        <v>5.9621310000000003</v>
      </c>
      <c r="BE52" s="137">
        <f t="shared" si="7"/>
        <v>0</v>
      </c>
      <c r="BF52" s="137">
        <f t="shared" si="8"/>
        <v>1.5736270000000001</v>
      </c>
      <c r="BG52" s="137">
        <f t="shared" si="9"/>
        <v>0</v>
      </c>
      <c r="BH52" s="156">
        <f t="shared" si="10"/>
        <v>0</v>
      </c>
    </row>
    <row r="53" spans="1:60" x14ac:dyDescent="0.3">
      <c r="A53" s="1">
        <v>47</v>
      </c>
      <c r="B53" s="1" t="s">
        <v>40</v>
      </c>
      <c r="C53" s="1">
        <v>1114</v>
      </c>
      <c r="D53" s="1">
        <v>5000</v>
      </c>
      <c r="E53" s="1">
        <v>-9.8575820000000007</v>
      </c>
      <c r="F53" s="1">
        <v>-1066613.9442700001</v>
      </c>
      <c r="G53" s="1">
        <v>-810630.41517299996</v>
      </c>
      <c r="H53" s="1">
        <v>184.53918400000001</v>
      </c>
      <c r="I53" s="1">
        <v>96.133245000000002</v>
      </c>
      <c r="J53" s="1">
        <v>25.990373000000002</v>
      </c>
      <c r="K53" s="1">
        <v>2.6070500000000001</v>
      </c>
      <c r="L53" s="1">
        <v>2.8684530000000001</v>
      </c>
      <c r="M53" s="111">
        <v>100</v>
      </c>
      <c r="N53" s="1">
        <v>67.226671999999994</v>
      </c>
      <c r="O53" s="1">
        <v>0.531528</v>
      </c>
      <c r="P53" s="1">
        <v>32.241799999999998</v>
      </c>
      <c r="Q53" s="1">
        <v>0</v>
      </c>
      <c r="R53" s="154">
        <v>52.178218999999999</v>
      </c>
      <c r="S53" s="138">
        <v>2.0045850000000001</v>
      </c>
      <c r="T53" s="138">
        <v>16.218237999999999</v>
      </c>
      <c r="U53" s="138">
        <v>1.275209</v>
      </c>
      <c r="V53" s="138">
        <v>8.8018579999999993</v>
      </c>
      <c r="W53" s="138">
        <v>0.35696499999999998</v>
      </c>
      <c r="X53" s="138">
        <v>2.914237</v>
      </c>
      <c r="Y53" s="138">
        <v>6.1597150000000003</v>
      </c>
      <c r="Z53" s="138">
        <v>6.0300240000000001</v>
      </c>
      <c r="AA53" s="138">
        <v>1.8591949999999999</v>
      </c>
      <c r="AB53" s="138">
        <v>0.87800800000000001</v>
      </c>
      <c r="AC53" s="138">
        <v>1.323747</v>
      </c>
      <c r="AD53" s="138">
        <v>0</v>
      </c>
      <c r="AE53" s="138">
        <v>0</v>
      </c>
      <c r="AF53" s="138">
        <v>0</v>
      </c>
      <c r="AG53" s="138">
        <v>0</v>
      </c>
      <c r="AH53" s="155">
        <v>0.38200299999999998</v>
      </c>
      <c r="AI53" s="137">
        <v>0</v>
      </c>
      <c r="AJ53" s="137">
        <v>0</v>
      </c>
      <c r="AK53" s="137">
        <v>0</v>
      </c>
      <c r="AL53" s="137">
        <v>0.12567300000000001</v>
      </c>
      <c r="AM53" s="137">
        <v>0</v>
      </c>
      <c r="AN53" s="137">
        <v>2.3852000000000002E-2</v>
      </c>
      <c r="AO53" s="137">
        <v>0</v>
      </c>
      <c r="AP53" s="137">
        <v>0</v>
      </c>
      <c r="AQ53" s="155">
        <v>24.711216</v>
      </c>
      <c r="AR53" s="137">
        <v>0</v>
      </c>
      <c r="AS53" s="137">
        <v>0</v>
      </c>
      <c r="AT53" s="137">
        <v>0</v>
      </c>
      <c r="AU53" s="137">
        <v>5.9600590000000002</v>
      </c>
      <c r="AV53" s="137">
        <v>0</v>
      </c>
      <c r="AW53" s="137">
        <v>1.5705249999999999</v>
      </c>
      <c r="AX53" s="137">
        <v>0</v>
      </c>
      <c r="AY53" s="156">
        <v>0</v>
      </c>
      <c r="AZ53" s="137">
        <f t="shared" si="2"/>
        <v>25.093219000000001</v>
      </c>
      <c r="BA53" s="137">
        <f t="shared" si="3"/>
        <v>0</v>
      </c>
      <c r="BB53" s="137">
        <f t="shared" si="4"/>
        <v>0</v>
      </c>
      <c r="BC53" s="137">
        <f t="shared" si="5"/>
        <v>0</v>
      </c>
      <c r="BD53" s="137">
        <f t="shared" si="6"/>
        <v>6.0857320000000001</v>
      </c>
      <c r="BE53" s="137">
        <f t="shared" si="7"/>
        <v>0</v>
      </c>
      <c r="BF53" s="137">
        <f t="shared" si="8"/>
        <v>1.5943769999999999</v>
      </c>
      <c r="BG53" s="137">
        <f t="shared" si="9"/>
        <v>0</v>
      </c>
      <c r="BH53" s="156">
        <f t="shared" si="10"/>
        <v>0</v>
      </c>
    </row>
    <row r="54" spans="1:60" x14ac:dyDescent="0.3">
      <c r="A54" s="1">
        <v>48</v>
      </c>
      <c r="B54" s="1" t="s">
        <v>40</v>
      </c>
      <c r="C54" s="1">
        <v>1112</v>
      </c>
      <c r="D54" s="1">
        <v>5000</v>
      </c>
      <c r="E54" s="1">
        <v>-9.9543800000000005</v>
      </c>
      <c r="F54" s="1">
        <v>-1058867.467033</v>
      </c>
      <c r="G54" s="1">
        <v>-805282.77179499995</v>
      </c>
      <c r="H54" s="1">
        <v>183.073815</v>
      </c>
      <c r="I54" s="1">
        <v>95.345696000000004</v>
      </c>
      <c r="J54" s="1">
        <v>25.820174000000002</v>
      </c>
      <c r="K54" s="1">
        <v>2.6039370000000002</v>
      </c>
      <c r="L54" s="1">
        <v>2.8968639999999999</v>
      </c>
      <c r="M54" s="111">
        <v>100</v>
      </c>
      <c r="N54" s="1">
        <v>66.722877999999994</v>
      </c>
      <c r="O54" s="1">
        <v>0.51121899999999998</v>
      </c>
      <c r="P54" s="1">
        <v>32.765903000000002</v>
      </c>
      <c r="Q54" s="1">
        <v>0</v>
      </c>
      <c r="R54" s="154">
        <v>52.322671999999997</v>
      </c>
      <c r="S54" s="138">
        <v>1.9629080000000001</v>
      </c>
      <c r="T54" s="138">
        <v>16.281157</v>
      </c>
      <c r="U54" s="138">
        <v>1.2306919999999999</v>
      </c>
      <c r="V54" s="138">
        <v>8.7537330000000004</v>
      </c>
      <c r="W54" s="138">
        <v>0.35966100000000001</v>
      </c>
      <c r="X54" s="138">
        <v>2.8565580000000002</v>
      </c>
      <c r="Y54" s="138">
        <v>6.0823390000000002</v>
      </c>
      <c r="Z54" s="138">
        <v>6.0722120000000004</v>
      </c>
      <c r="AA54" s="138">
        <v>1.8732329999999999</v>
      </c>
      <c r="AB54" s="138">
        <v>0.87109400000000003</v>
      </c>
      <c r="AC54" s="138">
        <v>1.333742</v>
      </c>
      <c r="AD54" s="138">
        <v>0</v>
      </c>
      <c r="AE54" s="138">
        <v>0</v>
      </c>
      <c r="AF54" s="138">
        <v>0</v>
      </c>
      <c r="AG54" s="138">
        <v>0</v>
      </c>
      <c r="AH54" s="155">
        <v>0.369197</v>
      </c>
      <c r="AI54" s="137">
        <v>0</v>
      </c>
      <c r="AJ54" s="137">
        <v>0</v>
      </c>
      <c r="AK54" s="137">
        <v>0</v>
      </c>
      <c r="AL54" s="137">
        <v>0.119172</v>
      </c>
      <c r="AM54" s="137">
        <v>0</v>
      </c>
      <c r="AN54" s="137">
        <v>2.2849000000000001E-2</v>
      </c>
      <c r="AO54" s="137">
        <v>0</v>
      </c>
      <c r="AP54" s="137">
        <v>0</v>
      </c>
      <c r="AQ54" s="155">
        <v>25.090966999999999</v>
      </c>
      <c r="AR54" s="137">
        <v>0</v>
      </c>
      <c r="AS54" s="137">
        <v>0</v>
      </c>
      <c r="AT54" s="137">
        <v>0</v>
      </c>
      <c r="AU54" s="137">
        <v>6.0836600000000001</v>
      </c>
      <c r="AV54" s="137">
        <v>0</v>
      </c>
      <c r="AW54" s="137">
        <v>1.591275</v>
      </c>
      <c r="AX54" s="137">
        <v>0</v>
      </c>
      <c r="AY54" s="156">
        <v>0</v>
      </c>
      <c r="AZ54" s="137">
        <f t="shared" si="2"/>
        <v>25.460163999999999</v>
      </c>
      <c r="BA54" s="137">
        <f t="shared" si="3"/>
        <v>0</v>
      </c>
      <c r="BB54" s="137">
        <f t="shared" si="4"/>
        <v>0</v>
      </c>
      <c r="BC54" s="137">
        <f t="shared" si="5"/>
        <v>0</v>
      </c>
      <c r="BD54" s="137">
        <f t="shared" si="6"/>
        <v>6.2028319999999999</v>
      </c>
      <c r="BE54" s="137">
        <f t="shared" si="7"/>
        <v>0</v>
      </c>
      <c r="BF54" s="137">
        <f t="shared" si="8"/>
        <v>1.6141239999999999</v>
      </c>
      <c r="BG54" s="137">
        <f t="shared" si="9"/>
        <v>0</v>
      </c>
      <c r="BH54" s="156">
        <f t="shared" si="10"/>
        <v>0</v>
      </c>
    </row>
    <row r="55" spans="1:60" x14ac:dyDescent="0.3">
      <c r="A55" s="1">
        <v>49</v>
      </c>
      <c r="B55" s="1" t="s">
        <v>40</v>
      </c>
      <c r="C55" s="1">
        <v>1110</v>
      </c>
      <c r="D55" s="1">
        <v>5000</v>
      </c>
      <c r="E55" s="1">
        <v>-10.0505</v>
      </c>
      <c r="F55" s="1">
        <v>-1051403.475479</v>
      </c>
      <c r="G55" s="1">
        <v>-800138.98349500005</v>
      </c>
      <c r="H55" s="1">
        <v>181.661058</v>
      </c>
      <c r="I55" s="1">
        <v>94.588543000000001</v>
      </c>
      <c r="J55" s="1">
        <v>25.656251999999999</v>
      </c>
      <c r="K55" s="1">
        <v>2.6009370000000001</v>
      </c>
      <c r="L55" s="1">
        <v>2.92483</v>
      </c>
      <c r="M55" s="111">
        <v>100</v>
      </c>
      <c r="N55" s="1">
        <v>66.238035999999994</v>
      </c>
      <c r="O55" s="1">
        <v>0.49226799999999998</v>
      </c>
      <c r="P55" s="1">
        <v>33.269696000000003</v>
      </c>
      <c r="Q55" s="1">
        <v>0</v>
      </c>
      <c r="R55" s="154">
        <v>52.462271999999999</v>
      </c>
      <c r="S55" s="138">
        <v>1.922693</v>
      </c>
      <c r="T55" s="138">
        <v>16.342604000000001</v>
      </c>
      <c r="U55" s="138">
        <v>1.1882140000000001</v>
      </c>
      <c r="V55" s="138">
        <v>8.7067189999999997</v>
      </c>
      <c r="W55" s="138">
        <v>0.36229299999999998</v>
      </c>
      <c r="X55" s="138">
        <v>2.8002210000000001</v>
      </c>
      <c r="Y55" s="138">
        <v>6.0066810000000004</v>
      </c>
      <c r="Z55" s="138">
        <v>6.1133800000000003</v>
      </c>
      <c r="AA55" s="138">
        <v>1.8869450000000001</v>
      </c>
      <c r="AB55" s="138">
        <v>0.86447300000000005</v>
      </c>
      <c r="AC55" s="138">
        <v>1.3435049999999999</v>
      </c>
      <c r="AD55" s="138">
        <v>0</v>
      </c>
      <c r="AE55" s="138">
        <v>0</v>
      </c>
      <c r="AF55" s="138">
        <v>0</v>
      </c>
      <c r="AG55" s="138">
        <v>0</v>
      </c>
      <c r="AH55" s="155">
        <v>0.35716199999999998</v>
      </c>
      <c r="AI55" s="137">
        <v>0</v>
      </c>
      <c r="AJ55" s="137">
        <v>0</v>
      </c>
      <c r="AK55" s="137">
        <v>0</v>
      </c>
      <c r="AL55" s="137">
        <v>0.11319</v>
      </c>
      <c r="AM55" s="137">
        <v>0</v>
      </c>
      <c r="AN55" s="137">
        <v>2.1915E-2</v>
      </c>
      <c r="AO55" s="137">
        <v>0</v>
      </c>
      <c r="AP55" s="137">
        <v>0</v>
      </c>
      <c r="AQ55" s="155">
        <v>25.457913999999999</v>
      </c>
      <c r="AR55" s="137">
        <v>0</v>
      </c>
      <c r="AS55" s="137">
        <v>0</v>
      </c>
      <c r="AT55" s="137">
        <v>0</v>
      </c>
      <c r="AU55" s="137">
        <v>6.2007580000000004</v>
      </c>
      <c r="AV55" s="137">
        <v>0</v>
      </c>
      <c r="AW55" s="137">
        <v>1.6110230000000001</v>
      </c>
      <c r="AX55" s="137">
        <v>0</v>
      </c>
      <c r="AY55" s="156">
        <v>0</v>
      </c>
      <c r="AZ55" s="137">
        <f t="shared" si="2"/>
        <v>25.815075999999998</v>
      </c>
      <c r="BA55" s="137">
        <f t="shared" si="3"/>
        <v>0</v>
      </c>
      <c r="BB55" s="137">
        <f t="shared" si="4"/>
        <v>0</v>
      </c>
      <c r="BC55" s="137">
        <f t="shared" si="5"/>
        <v>0</v>
      </c>
      <c r="BD55" s="137">
        <f t="shared" si="6"/>
        <v>6.3139480000000008</v>
      </c>
      <c r="BE55" s="137">
        <f t="shared" si="7"/>
        <v>0</v>
      </c>
      <c r="BF55" s="137">
        <f t="shared" si="8"/>
        <v>1.632938</v>
      </c>
      <c r="BG55" s="137">
        <f t="shared" si="9"/>
        <v>0</v>
      </c>
      <c r="BH55" s="156">
        <f t="shared" si="10"/>
        <v>0</v>
      </c>
    </row>
    <row r="56" spans="1:60" x14ac:dyDescent="0.3">
      <c r="A56" s="1">
        <v>50</v>
      </c>
      <c r="B56" s="1" t="s">
        <v>40</v>
      </c>
      <c r="C56" s="1">
        <v>1108</v>
      </c>
      <c r="D56" s="1">
        <v>5000</v>
      </c>
      <c r="E56" s="1">
        <v>-10.145122000000001</v>
      </c>
      <c r="F56" s="1">
        <v>-1044203.6879500001</v>
      </c>
      <c r="G56" s="1">
        <v>-795186.11693400005</v>
      </c>
      <c r="H56" s="1">
        <v>180.297268</v>
      </c>
      <c r="I56" s="1">
        <v>93.860101</v>
      </c>
      <c r="J56" s="1">
        <v>25.498201000000002</v>
      </c>
      <c r="K56" s="1">
        <v>2.5980449999999999</v>
      </c>
      <c r="L56" s="1">
        <v>2.952251</v>
      </c>
      <c r="M56" s="111">
        <v>100</v>
      </c>
      <c r="N56" s="1">
        <v>65.772372000000004</v>
      </c>
      <c r="O56" s="1">
        <v>0.47309200000000001</v>
      </c>
      <c r="P56" s="1">
        <v>33.754536999999999</v>
      </c>
      <c r="Q56" s="1">
        <v>0</v>
      </c>
      <c r="R56" s="154">
        <v>52.597538999999998</v>
      </c>
      <c r="S56" s="138">
        <v>1.883165</v>
      </c>
      <c r="T56" s="138">
        <v>16.401349</v>
      </c>
      <c r="U56" s="138">
        <v>1.148223</v>
      </c>
      <c r="V56" s="138">
        <v>8.6621290000000002</v>
      </c>
      <c r="W56" s="138">
        <v>0.36485800000000002</v>
      </c>
      <c r="X56" s="138">
        <v>2.745806</v>
      </c>
      <c r="Y56" s="138">
        <v>5.9320279999999999</v>
      </c>
      <c r="Z56" s="138">
        <v>6.1534509999999996</v>
      </c>
      <c r="AA56" s="138">
        <v>1.900304</v>
      </c>
      <c r="AB56" s="138">
        <v>0.85813200000000001</v>
      </c>
      <c r="AC56" s="138">
        <v>1.353016</v>
      </c>
      <c r="AD56" s="138">
        <v>0</v>
      </c>
      <c r="AE56" s="138">
        <v>0</v>
      </c>
      <c r="AF56" s="138">
        <v>0</v>
      </c>
      <c r="AG56" s="138">
        <v>0</v>
      </c>
      <c r="AH56" s="155">
        <v>0.346495</v>
      </c>
      <c r="AI56" s="137">
        <v>0</v>
      </c>
      <c r="AJ56" s="137">
        <v>0</v>
      </c>
      <c r="AK56" s="137">
        <v>0</v>
      </c>
      <c r="AL56" s="137">
        <v>0.105586</v>
      </c>
      <c r="AM56" s="137">
        <v>0</v>
      </c>
      <c r="AN56" s="137">
        <v>2.1011999999999999E-2</v>
      </c>
      <c r="AO56" s="137">
        <v>0</v>
      </c>
      <c r="AP56" s="137">
        <v>0</v>
      </c>
      <c r="AQ56" s="155">
        <v>25.812826000000001</v>
      </c>
      <c r="AR56" s="137">
        <v>0</v>
      </c>
      <c r="AS56" s="137">
        <v>0</v>
      </c>
      <c r="AT56" s="137">
        <v>0</v>
      </c>
      <c r="AU56" s="137">
        <v>6.3118749999999997</v>
      </c>
      <c r="AV56" s="137">
        <v>0</v>
      </c>
      <c r="AW56" s="137">
        <v>1.6298360000000001</v>
      </c>
      <c r="AX56" s="137">
        <v>0</v>
      </c>
      <c r="AY56" s="156">
        <v>0</v>
      </c>
      <c r="AZ56" s="137">
        <f t="shared" si="2"/>
        <v>26.159321000000002</v>
      </c>
      <c r="BA56" s="137">
        <f t="shared" si="3"/>
        <v>0</v>
      </c>
      <c r="BB56" s="137">
        <f t="shared" si="4"/>
        <v>0</v>
      </c>
      <c r="BC56" s="137">
        <f t="shared" si="5"/>
        <v>0</v>
      </c>
      <c r="BD56" s="137">
        <f t="shared" si="6"/>
        <v>6.4174609999999994</v>
      </c>
      <c r="BE56" s="137">
        <f t="shared" si="7"/>
        <v>0</v>
      </c>
      <c r="BF56" s="137">
        <f t="shared" si="8"/>
        <v>1.6508480000000001</v>
      </c>
      <c r="BG56" s="137">
        <f t="shared" si="9"/>
        <v>0</v>
      </c>
      <c r="BH56" s="156">
        <f t="shared" si="10"/>
        <v>0</v>
      </c>
    </row>
    <row r="57" spans="1:60" x14ac:dyDescent="0.3">
      <c r="A57" s="1">
        <v>51</v>
      </c>
      <c r="B57" s="1" t="s">
        <v>40</v>
      </c>
      <c r="C57" s="1">
        <v>1106</v>
      </c>
      <c r="D57" s="1">
        <v>5000</v>
      </c>
      <c r="E57" s="1">
        <v>-10.236114000000001</v>
      </c>
      <c r="F57" s="1">
        <v>-1037297.655711</v>
      </c>
      <c r="G57" s="1">
        <v>-790447.02443700004</v>
      </c>
      <c r="H57" s="1">
        <v>178.987515</v>
      </c>
      <c r="I57" s="1">
        <v>93.163363000000004</v>
      </c>
      <c r="J57" s="1">
        <v>25.346703000000002</v>
      </c>
      <c r="K57" s="1">
        <v>2.5952920000000002</v>
      </c>
      <c r="L57" s="1">
        <v>2.9789340000000002</v>
      </c>
      <c r="M57" s="111">
        <v>100</v>
      </c>
      <c r="N57" s="1">
        <v>65.327911</v>
      </c>
      <c r="O57" s="1">
        <v>0.45418199999999997</v>
      </c>
      <c r="P57" s="1">
        <v>34.217905999999999</v>
      </c>
      <c r="Q57" s="1">
        <v>0</v>
      </c>
      <c r="R57" s="154">
        <v>52.729281</v>
      </c>
      <c r="S57" s="138">
        <v>1.8426469999999999</v>
      </c>
      <c r="T57" s="138">
        <v>16.454445</v>
      </c>
      <c r="U57" s="138">
        <v>1.1119300000000001</v>
      </c>
      <c r="V57" s="138">
        <v>8.6231670000000005</v>
      </c>
      <c r="W57" s="138">
        <v>0.36734099999999997</v>
      </c>
      <c r="X57" s="138">
        <v>2.6947019999999999</v>
      </c>
      <c r="Y57" s="138">
        <v>5.8567809999999998</v>
      </c>
      <c r="Z57" s="138">
        <v>6.1921879999999998</v>
      </c>
      <c r="AA57" s="138">
        <v>1.913233</v>
      </c>
      <c r="AB57" s="138">
        <v>0.85206300000000001</v>
      </c>
      <c r="AC57" s="138">
        <v>1.362222</v>
      </c>
      <c r="AD57" s="138">
        <v>0</v>
      </c>
      <c r="AE57" s="138">
        <v>0</v>
      </c>
      <c r="AF57" s="138">
        <v>0</v>
      </c>
      <c r="AG57" s="138">
        <v>0</v>
      </c>
      <c r="AH57" s="155">
        <v>0.34045300000000001</v>
      </c>
      <c r="AI57" s="137">
        <v>0</v>
      </c>
      <c r="AJ57" s="137">
        <v>0</v>
      </c>
      <c r="AK57" s="137">
        <v>0</v>
      </c>
      <c r="AL57" s="137">
        <v>9.3628000000000003E-2</v>
      </c>
      <c r="AM57" s="137">
        <v>0</v>
      </c>
      <c r="AN57" s="137">
        <v>2.0101000000000001E-2</v>
      </c>
      <c r="AO57" s="137">
        <v>0</v>
      </c>
      <c r="AP57" s="137">
        <v>0</v>
      </c>
      <c r="AQ57" s="155">
        <v>26.154774</v>
      </c>
      <c r="AR57" s="137">
        <v>0</v>
      </c>
      <c r="AS57" s="137">
        <v>0</v>
      </c>
      <c r="AT57" s="137">
        <v>0</v>
      </c>
      <c r="AU57" s="137">
        <v>6.4153849999999997</v>
      </c>
      <c r="AV57" s="137">
        <v>0</v>
      </c>
      <c r="AW57" s="137">
        <v>1.6477459999999999</v>
      </c>
      <c r="AX57" s="137">
        <v>0</v>
      </c>
      <c r="AY57" s="156">
        <v>0</v>
      </c>
      <c r="AZ57" s="137">
        <f t="shared" si="2"/>
        <v>26.495227</v>
      </c>
      <c r="BA57" s="137">
        <f t="shared" si="3"/>
        <v>0</v>
      </c>
      <c r="BB57" s="137">
        <f t="shared" si="4"/>
        <v>0</v>
      </c>
      <c r="BC57" s="137">
        <f t="shared" si="5"/>
        <v>0</v>
      </c>
      <c r="BD57" s="137">
        <f t="shared" si="6"/>
        <v>6.5090129999999995</v>
      </c>
      <c r="BE57" s="137">
        <f t="shared" si="7"/>
        <v>0</v>
      </c>
      <c r="BF57" s="137">
        <f t="shared" si="8"/>
        <v>1.6678469999999999</v>
      </c>
      <c r="BG57" s="137">
        <f t="shared" si="9"/>
        <v>0</v>
      </c>
      <c r="BH57" s="156">
        <f t="shared" si="10"/>
        <v>0</v>
      </c>
    </row>
    <row r="58" spans="1:60" x14ac:dyDescent="0.3">
      <c r="A58" s="1">
        <v>52</v>
      </c>
      <c r="B58" s="1" t="s">
        <v>40</v>
      </c>
      <c r="C58" s="1">
        <v>1104</v>
      </c>
      <c r="D58" s="1">
        <v>5000</v>
      </c>
      <c r="E58" s="1">
        <v>-10.326337000000001</v>
      </c>
      <c r="F58" s="1">
        <v>-1030620.912278</v>
      </c>
      <c r="G58" s="1">
        <v>-785864.12971799995</v>
      </c>
      <c r="H58" s="1">
        <v>177.72703200000001</v>
      </c>
      <c r="I58" s="1">
        <v>92.493637000000007</v>
      </c>
      <c r="J58" s="1">
        <v>25.200906</v>
      </c>
      <c r="K58" s="1">
        <v>2.59267</v>
      </c>
      <c r="L58" s="1">
        <v>3.0052989999999999</v>
      </c>
      <c r="M58" s="111">
        <v>100</v>
      </c>
      <c r="N58" s="1">
        <v>64.898555000000002</v>
      </c>
      <c r="O58" s="1">
        <v>0.43908000000000003</v>
      </c>
      <c r="P58" s="1">
        <v>34.662365000000001</v>
      </c>
      <c r="Q58" s="1">
        <v>0</v>
      </c>
      <c r="R58" s="154">
        <v>52.857062999999997</v>
      </c>
      <c r="S58" s="138">
        <v>1.8033269999999999</v>
      </c>
      <c r="T58" s="138">
        <v>16.506228</v>
      </c>
      <c r="U58" s="138">
        <v>1.077275</v>
      </c>
      <c r="V58" s="138">
        <v>8.5851780000000009</v>
      </c>
      <c r="W58" s="138">
        <v>0.36977100000000002</v>
      </c>
      <c r="X58" s="138">
        <v>2.6446900000000002</v>
      </c>
      <c r="Y58" s="138">
        <v>5.7830250000000003</v>
      </c>
      <c r="Z58" s="138">
        <v>6.2300800000000001</v>
      </c>
      <c r="AA58" s="138">
        <v>1.9258900000000001</v>
      </c>
      <c r="AB58" s="138">
        <v>0.84623700000000002</v>
      </c>
      <c r="AC58" s="138">
        <v>1.3712340000000001</v>
      </c>
      <c r="AD58" s="138">
        <v>0</v>
      </c>
      <c r="AE58" s="138">
        <v>0</v>
      </c>
      <c r="AF58" s="138">
        <v>0</v>
      </c>
      <c r="AG58" s="138">
        <v>0</v>
      </c>
      <c r="AH58" s="155">
        <v>0.33081300000000002</v>
      </c>
      <c r="AI58" s="137">
        <v>0</v>
      </c>
      <c r="AJ58" s="137">
        <v>0</v>
      </c>
      <c r="AK58" s="137">
        <v>0</v>
      </c>
      <c r="AL58" s="137">
        <v>8.8909000000000002E-2</v>
      </c>
      <c r="AM58" s="137">
        <v>0</v>
      </c>
      <c r="AN58" s="137">
        <v>1.9358E-2</v>
      </c>
      <c r="AO58" s="137">
        <v>0</v>
      </c>
      <c r="AP58" s="137">
        <v>0</v>
      </c>
      <c r="AQ58" s="155">
        <v>26.490682</v>
      </c>
      <c r="AR58" s="137">
        <v>0</v>
      </c>
      <c r="AS58" s="137">
        <v>0</v>
      </c>
      <c r="AT58" s="137">
        <v>0</v>
      </c>
      <c r="AU58" s="137">
        <v>6.5069379999999999</v>
      </c>
      <c r="AV58" s="137">
        <v>0</v>
      </c>
      <c r="AW58" s="137">
        <v>1.6647449999999999</v>
      </c>
      <c r="AX58" s="137">
        <v>0</v>
      </c>
      <c r="AY58" s="156">
        <v>0</v>
      </c>
      <c r="AZ58" s="137">
        <f t="shared" si="2"/>
        <v>26.821494999999999</v>
      </c>
      <c r="BA58" s="137">
        <f t="shared" si="3"/>
        <v>0</v>
      </c>
      <c r="BB58" s="137">
        <f t="shared" si="4"/>
        <v>0</v>
      </c>
      <c r="BC58" s="137">
        <f t="shared" si="5"/>
        <v>0</v>
      </c>
      <c r="BD58" s="137">
        <f t="shared" si="6"/>
        <v>6.595847</v>
      </c>
      <c r="BE58" s="137">
        <f t="shared" si="7"/>
        <v>0</v>
      </c>
      <c r="BF58" s="137">
        <f t="shared" si="8"/>
        <v>1.6841029999999999</v>
      </c>
      <c r="BG58" s="137">
        <f t="shared" si="9"/>
        <v>0</v>
      </c>
      <c r="BH58" s="156">
        <f t="shared" si="10"/>
        <v>0</v>
      </c>
    </row>
    <row r="59" spans="1:60" x14ac:dyDescent="0.3">
      <c r="A59" s="1">
        <v>53</v>
      </c>
      <c r="B59" s="1" t="s">
        <v>40</v>
      </c>
      <c r="C59" s="1">
        <v>1102</v>
      </c>
      <c r="D59" s="1">
        <v>5000</v>
      </c>
      <c r="E59" s="1">
        <v>-10.415836000000001</v>
      </c>
      <c r="F59" s="1">
        <v>-1024155.546945</v>
      </c>
      <c r="G59" s="1">
        <v>-781433.54804400005</v>
      </c>
      <c r="H59" s="1">
        <v>176.50583499999999</v>
      </c>
      <c r="I59" s="1">
        <v>91.846541999999999</v>
      </c>
      <c r="J59" s="1">
        <v>25.059801</v>
      </c>
      <c r="K59" s="1">
        <v>2.5901350000000001</v>
      </c>
      <c r="L59" s="1">
        <v>3.0313210000000002</v>
      </c>
      <c r="M59" s="111">
        <v>100</v>
      </c>
      <c r="N59" s="1">
        <v>64.48339</v>
      </c>
      <c r="O59" s="1">
        <v>0.42488900000000002</v>
      </c>
      <c r="P59" s="1">
        <v>35.091721</v>
      </c>
      <c r="Q59" s="1">
        <v>0</v>
      </c>
      <c r="R59" s="154">
        <v>52.981099999999998</v>
      </c>
      <c r="S59" s="138">
        <v>1.7651460000000001</v>
      </c>
      <c r="T59" s="138">
        <v>16.556766</v>
      </c>
      <c r="U59" s="138">
        <v>1.0441510000000001</v>
      </c>
      <c r="V59" s="138">
        <v>8.5480859999999996</v>
      </c>
      <c r="W59" s="138">
        <v>0.37215199999999998</v>
      </c>
      <c r="X59" s="138">
        <v>2.5957170000000001</v>
      </c>
      <c r="Y59" s="138">
        <v>5.7107169999999998</v>
      </c>
      <c r="Z59" s="138">
        <v>6.2671700000000001</v>
      </c>
      <c r="AA59" s="138">
        <v>1.9382900000000001</v>
      </c>
      <c r="AB59" s="138">
        <v>0.84064300000000003</v>
      </c>
      <c r="AC59" s="138">
        <v>1.3800619999999999</v>
      </c>
      <c r="AD59" s="138">
        <v>0</v>
      </c>
      <c r="AE59" s="138">
        <v>0</v>
      </c>
      <c r="AF59" s="138">
        <v>0</v>
      </c>
      <c r="AG59" s="138">
        <v>0</v>
      </c>
      <c r="AH59" s="155">
        <v>0.32169700000000001</v>
      </c>
      <c r="AI59" s="137">
        <v>0</v>
      </c>
      <c r="AJ59" s="137">
        <v>0</v>
      </c>
      <c r="AK59" s="137">
        <v>0</v>
      </c>
      <c r="AL59" s="137">
        <v>8.4530999999999995E-2</v>
      </c>
      <c r="AM59" s="137">
        <v>0</v>
      </c>
      <c r="AN59" s="137">
        <v>1.8661000000000001E-2</v>
      </c>
      <c r="AO59" s="137">
        <v>0</v>
      </c>
      <c r="AP59" s="137">
        <v>0</v>
      </c>
      <c r="AQ59" s="155">
        <v>26.816949000000001</v>
      </c>
      <c r="AR59" s="137">
        <v>0</v>
      </c>
      <c r="AS59" s="137">
        <v>0</v>
      </c>
      <c r="AT59" s="137">
        <v>0</v>
      </c>
      <c r="AU59" s="137">
        <v>6.5937700000000001</v>
      </c>
      <c r="AV59" s="137">
        <v>0</v>
      </c>
      <c r="AW59" s="137">
        <v>1.6810020000000001</v>
      </c>
      <c r="AX59" s="137">
        <v>0</v>
      </c>
      <c r="AY59" s="156">
        <v>0</v>
      </c>
      <c r="AZ59" s="137">
        <f t="shared" si="2"/>
        <v>27.138646000000001</v>
      </c>
      <c r="BA59" s="137">
        <f t="shared" si="3"/>
        <v>0</v>
      </c>
      <c r="BB59" s="137">
        <f t="shared" si="4"/>
        <v>0</v>
      </c>
      <c r="BC59" s="137">
        <f t="shared" si="5"/>
        <v>0</v>
      </c>
      <c r="BD59" s="137">
        <f t="shared" si="6"/>
        <v>6.6783010000000003</v>
      </c>
      <c r="BE59" s="137">
        <f t="shared" si="7"/>
        <v>0</v>
      </c>
      <c r="BF59" s="137">
        <f t="shared" si="8"/>
        <v>1.6996630000000001</v>
      </c>
      <c r="BG59" s="137">
        <f t="shared" si="9"/>
        <v>0</v>
      </c>
      <c r="BH59" s="156">
        <f t="shared" si="10"/>
        <v>0</v>
      </c>
    </row>
    <row r="60" spans="1:60" x14ac:dyDescent="0.3">
      <c r="A60" s="26">
        <v>54</v>
      </c>
      <c r="B60" s="26" t="s">
        <v>40</v>
      </c>
      <c r="C60" s="26">
        <v>1100</v>
      </c>
      <c r="D60" s="26">
        <v>5000</v>
      </c>
      <c r="E60" s="26">
        <v>-10.50465</v>
      </c>
      <c r="F60" s="26">
        <v>-1017889.277781</v>
      </c>
      <c r="G60" s="26">
        <v>-777146.44118099997</v>
      </c>
      <c r="H60" s="26">
        <v>175.32158699999999</v>
      </c>
      <c r="I60" s="26">
        <v>91.220726999999997</v>
      </c>
      <c r="J60" s="26">
        <v>24.923112</v>
      </c>
      <c r="K60" s="26">
        <v>2.5876830000000002</v>
      </c>
      <c r="L60" s="26">
        <v>3.0570200000000001</v>
      </c>
      <c r="M60" s="133">
        <v>100</v>
      </c>
      <c r="N60" s="26">
        <v>64.081584000000007</v>
      </c>
      <c r="O60" s="26">
        <v>0.41153299999999998</v>
      </c>
      <c r="P60" s="26">
        <v>35.506883999999999</v>
      </c>
      <c r="Q60" s="26">
        <v>0</v>
      </c>
      <c r="R60" s="157">
        <v>53.101593000000001</v>
      </c>
      <c r="S60" s="158">
        <v>1.728051</v>
      </c>
      <c r="T60" s="158">
        <v>16.606119</v>
      </c>
      <c r="U60" s="158">
        <v>1.0124610000000001</v>
      </c>
      <c r="V60" s="158">
        <v>8.5118189999999991</v>
      </c>
      <c r="W60" s="158">
        <v>0.37448500000000001</v>
      </c>
      <c r="X60" s="158">
        <v>2.5477310000000002</v>
      </c>
      <c r="Y60" s="158">
        <v>5.6398149999999996</v>
      </c>
      <c r="Z60" s="158">
        <v>6.3034949999999998</v>
      </c>
      <c r="AA60" s="158">
        <v>1.9504429999999999</v>
      </c>
      <c r="AB60" s="158">
        <v>0.83527300000000004</v>
      </c>
      <c r="AC60" s="158">
        <v>1.3887160000000001</v>
      </c>
      <c r="AD60" s="158">
        <v>0</v>
      </c>
      <c r="AE60" s="158">
        <v>0</v>
      </c>
      <c r="AF60" s="158">
        <v>0</v>
      </c>
      <c r="AG60" s="158">
        <v>0</v>
      </c>
      <c r="AH60" s="159">
        <v>0.31306699999999998</v>
      </c>
      <c r="AI60" s="160">
        <v>0</v>
      </c>
      <c r="AJ60" s="160">
        <v>0</v>
      </c>
      <c r="AK60" s="160">
        <v>0</v>
      </c>
      <c r="AL60" s="160">
        <v>8.0461000000000005E-2</v>
      </c>
      <c r="AM60" s="160">
        <v>0</v>
      </c>
      <c r="AN60" s="160">
        <v>1.8003999999999999E-2</v>
      </c>
      <c r="AO60" s="160">
        <v>0</v>
      </c>
      <c r="AP60" s="160">
        <v>0</v>
      </c>
      <c r="AQ60" s="159">
        <v>27.1341</v>
      </c>
      <c r="AR60" s="160">
        <v>0</v>
      </c>
      <c r="AS60" s="160">
        <v>0</v>
      </c>
      <c r="AT60" s="160">
        <v>0</v>
      </c>
      <c r="AU60" s="160">
        <v>6.6762230000000002</v>
      </c>
      <c r="AV60" s="160">
        <v>0</v>
      </c>
      <c r="AW60" s="160">
        <v>1.696561</v>
      </c>
      <c r="AX60" s="160">
        <v>0</v>
      </c>
      <c r="AY60" s="161">
        <v>0</v>
      </c>
      <c r="AZ60" s="160">
        <f t="shared" si="2"/>
        <v>27.447167</v>
      </c>
      <c r="BA60" s="160">
        <f t="shared" si="3"/>
        <v>0</v>
      </c>
      <c r="BB60" s="160">
        <f t="shared" si="4"/>
        <v>0</v>
      </c>
      <c r="BC60" s="160">
        <f t="shared" si="5"/>
        <v>0</v>
      </c>
      <c r="BD60" s="160">
        <f t="shared" si="6"/>
        <v>6.7566839999999999</v>
      </c>
      <c r="BE60" s="160">
        <f t="shared" si="7"/>
        <v>0</v>
      </c>
      <c r="BF60" s="160">
        <f t="shared" si="8"/>
        <v>1.7145649999999999</v>
      </c>
      <c r="BG60" s="160">
        <f t="shared" si="9"/>
        <v>0</v>
      </c>
      <c r="BH60" s="161">
        <f t="shared" si="10"/>
        <v>0</v>
      </c>
    </row>
    <row r="61" spans="1:60" x14ac:dyDescent="0.3">
      <c r="A61" s="1">
        <v>55</v>
      </c>
      <c r="B61" s="1" t="s">
        <v>40</v>
      </c>
      <c r="C61" s="1">
        <v>1098</v>
      </c>
      <c r="D61" s="1">
        <v>5000</v>
      </c>
      <c r="E61" s="1">
        <v>-10.589611</v>
      </c>
      <c r="F61" s="1">
        <v>-1011810.835117</v>
      </c>
      <c r="G61" s="1">
        <v>-773016.51970399998</v>
      </c>
      <c r="H61" s="1">
        <v>174.15622999999999</v>
      </c>
      <c r="I61" s="1">
        <v>90.604654999999994</v>
      </c>
      <c r="J61" s="1">
        <v>24.789580999999998</v>
      </c>
      <c r="K61" s="1">
        <v>2.585413</v>
      </c>
      <c r="L61" s="1">
        <v>3.0836749999999999</v>
      </c>
      <c r="M61" s="111">
        <v>100</v>
      </c>
      <c r="N61" s="1">
        <v>63.616497000000003</v>
      </c>
      <c r="O61" s="1">
        <v>0.47481400000000001</v>
      </c>
      <c r="P61" s="1">
        <v>35.908689000000003</v>
      </c>
      <c r="Q61" s="1">
        <v>0</v>
      </c>
      <c r="R61" s="154">
        <v>53.222562000000003</v>
      </c>
      <c r="S61" s="138">
        <v>1.6907890000000001</v>
      </c>
      <c r="T61" s="138">
        <v>16.643975999999999</v>
      </c>
      <c r="U61" s="138">
        <v>0.98414199999999996</v>
      </c>
      <c r="V61" s="138">
        <v>8.4785990000000009</v>
      </c>
      <c r="W61" s="138">
        <v>0.37722299999999997</v>
      </c>
      <c r="X61" s="138">
        <v>2.4971559999999999</v>
      </c>
      <c r="Y61" s="138">
        <v>5.5717270000000001</v>
      </c>
      <c r="Z61" s="138">
        <v>6.3415749999999997</v>
      </c>
      <c r="AA61" s="138">
        <v>1.9643539999999999</v>
      </c>
      <c r="AB61" s="138">
        <v>0.82902799999999999</v>
      </c>
      <c r="AC61" s="138">
        <v>1.398868</v>
      </c>
      <c r="AD61" s="138">
        <v>0</v>
      </c>
      <c r="AE61" s="138">
        <v>0</v>
      </c>
      <c r="AF61" s="138">
        <v>0</v>
      </c>
      <c r="AG61" s="138">
        <v>0</v>
      </c>
      <c r="AH61" s="155">
        <v>0.319019</v>
      </c>
      <c r="AI61" s="137">
        <v>0</v>
      </c>
      <c r="AJ61" s="137">
        <v>6.1009000000000001E-2</v>
      </c>
      <c r="AK61" s="137">
        <v>0</v>
      </c>
      <c r="AL61" s="137">
        <v>7.4513999999999997E-2</v>
      </c>
      <c r="AM61" s="137">
        <v>0</v>
      </c>
      <c r="AN61" s="137">
        <v>2.0271999999999998E-2</v>
      </c>
      <c r="AO61" s="137">
        <v>0</v>
      </c>
      <c r="AP61" s="137">
        <v>0</v>
      </c>
      <c r="AQ61" s="155">
        <v>27.442619000000001</v>
      </c>
      <c r="AR61" s="137">
        <v>0</v>
      </c>
      <c r="AS61" s="137">
        <v>0</v>
      </c>
      <c r="AT61" s="137">
        <v>0</v>
      </c>
      <c r="AU61" s="137">
        <v>6.7546059999999999</v>
      </c>
      <c r="AV61" s="137">
        <v>0</v>
      </c>
      <c r="AW61" s="137">
        <v>1.711463</v>
      </c>
      <c r="AX61" s="137">
        <v>0</v>
      </c>
      <c r="AY61" s="156">
        <v>0</v>
      </c>
      <c r="AZ61" s="137">
        <f t="shared" si="2"/>
        <v>27.761638000000001</v>
      </c>
      <c r="BA61" s="137">
        <f t="shared" si="3"/>
        <v>0</v>
      </c>
      <c r="BB61" s="137">
        <f t="shared" si="4"/>
        <v>6.1009000000000001E-2</v>
      </c>
      <c r="BC61" s="137">
        <f t="shared" si="5"/>
        <v>0</v>
      </c>
      <c r="BD61" s="137">
        <f t="shared" si="6"/>
        <v>6.8291199999999996</v>
      </c>
      <c r="BE61" s="137">
        <f t="shared" si="7"/>
        <v>0</v>
      </c>
      <c r="BF61" s="137">
        <f t="shared" si="8"/>
        <v>1.731735</v>
      </c>
      <c r="BG61" s="137">
        <f t="shared" si="9"/>
        <v>0</v>
      </c>
      <c r="BH61" s="156">
        <f t="shared" si="10"/>
        <v>0</v>
      </c>
    </row>
    <row r="62" spans="1:60" x14ac:dyDescent="0.3">
      <c r="A62" s="1">
        <v>56</v>
      </c>
      <c r="B62" s="1" t="s">
        <v>40</v>
      </c>
      <c r="C62" s="1">
        <v>1096</v>
      </c>
      <c r="D62" s="1">
        <v>5000</v>
      </c>
      <c r="E62" s="1">
        <v>-10.705443000000001</v>
      </c>
      <c r="F62" s="1">
        <v>-1004749.4593099999</v>
      </c>
      <c r="G62" s="1">
        <v>-768237.93743399996</v>
      </c>
      <c r="H62" s="1">
        <v>172.743324</v>
      </c>
      <c r="I62" s="1">
        <v>89.792259000000001</v>
      </c>
      <c r="J62" s="1">
        <v>24.630631000000001</v>
      </c>
      <c r="K62" s="1">
        <v>2.5834160000000002</v>
      </c>
      <c r="L62" s="1">
        <v>3.1153379999999999</v>
      </c>
      <c r="M62" s="111">
        <v>100</v>
      </c>
      <c r="N62" s="1">
        <v>62.574244</v>
      </c>
      <c r="O62" s="1">
        <v>1.056918</v>
      </c>
      <c r="P62" s="1">
        <v>36.368837999999997</v>
      </c>
      <c r="Q62" s="1">
        <v>0</v>
      </c>
      <c r="R62" s="154">
        <v>53.354422999999997</v>
      </c>
      <c r="S62" s="138">
        <v>1.66154</v>
      </c>
      <c r="T62" s="138">
        <v>16.601109000000001</v>
      </c>
      <c r="U62" s="138">
        <v>0.946851</v>
      </c>
      <c r="V62" s="138">
        <v>8.4534959999999995</v>
      </c>
      <c r="W62" s="138">
        <v>0.38350600000000001</v>
      </c>
      <c r="X62" s="138">
        <v>2.4492419999999999</v>
      </c>
      <c r="Y62" s="138">
        <v>5.5162589999999998</v>
      </c>
      <c r="Z62" s="138">
        <v>6.3901560000000002</v>
      </c>
      <c r="AA62" s="138">
        <v>1.9933970000000001</v>
      </c>
      <c r="AB62" s="138">
        <v>0.82785299999999995</v>
      </c>
      <c r="AC62" s="138">
        <v>1.4221680000000001</v>
      </c>
      <c r="AD62" s="138">
        <v>0</v>
      </c>
      <c r="AE62" s="138">
        <v>0</v>
      </c>
      <c r="AF62" s="138">
        <v>0</v>
      </c>
      <c r="AG62" s="138">
        <v>0</v>
      </c>
      <c r="AH62" s="155">
        <v>0.26872499999999999</v>
      </c>
      <c r="AI62" s="137">
        <v>0</v>
      </c>
      <c r="AJ62" s="137">
        <v>0.62163500000000005</v>
      </c>
      <c r="AK62" s="137">
        <v>0</v>
      </c>
      <c r="AL62" s="137">
        <v>0.14296600000000001</v>
      </c>
      <c r="AM62" s="137">
        <v>0</v>
      </c>
      <c r="AN62" s="137">
        <v>2.3591000000000001E-2</v>
      </c>
      <c r="AO62" s="137">
        <v>0</v>
      </c>
      <c r="AP62" s="137">
        <v>0</v>
      </c>
      <c r="AQ62" s="155">
        <v>27.754859</v>
      </c>
      <c r="AR62" s="137">
        <v>0</v>
      </c>
      <c r="AS62" s="137">
        <v>5.8305999999999997E-2</v>
      </c>
      <c r="AT62" s="137">
        <v>0</v>
      </c>
      <c r="AU62" s="137">
        <v>6.8270400000000002</v>
      </c>
      <c r="AV62" s="137">
        <v>0</v>
      </c>
      <c r="AW62" s="137">
        <v>1.7286330000000001</v>
      </c>
      <c r="AX62" s="137">
        <v>0</v>
      </c>
      <c r="AY62" s="156">
        <v>0</v>
      </c>
      <c r="AZ62" s="137">
        <f t="shared" si="2"/>
        <v>28.023584</v>
      </c>
      <c r="BA62" s="137">
        <f t="shared" si="3"/>
        <v>0</v>
      </c>
      <c r="BB62" s="137">
        <f t="shared" si="4"/>
        <v>0.67994100000000002</v>
      </c>
      <c r="BC62" s="137">
        <f t="shared" si="5"/>
        <v>0</v>
      </c>
      <c r="BD62" s="137">
        <f t="shared" si="6"/>
        <v>6.9700060000000006</v>
      </c>
      <c r="BE62" s="137">
        <f t="shared" si="7"/>
        <v>0</v>
      </c>
      <c r="BF62" s="137">
        <f t="shared" si="8"/>
        <v>1.752224</v>
      </c>
      <c r="BG62" s="137">
        <f t="shared" si="9"/>
        <v>0</v>
      </c>
      <c r="BH62" s="156">
        <f t="shared" si="10"/>
        <v>0</v>
      </c>
    </row>
    <row r="63" spans="1:60" x14ac:dyDescent="0.3">
      <c r="A63" s="1">
        <v>57</v>
      </c>
      <c r="B63" s="1" t="s">
        <v>40</v>
      </c>
      <c r="C63" s="1">
        <v>1094</v>
      </c>
      <c r="D63" s="1">
        <v>5000</v>
      </c>
      <c r="E63" s="1">
        <v>-10.821517999999999</v>
      </c>
      <c r="F63" s="1">
        <v>-988334.03249999997</v>
      </c>
      <c r="G63" s="1">
        <v>-756006.07204300002</v>
      </c>
      <c r="H63" s="1">
        <v>169.935969</v>
      </c>
      <c r="I63" s="1">
        <v>88.282308999999998</v>
      </c>
      <c r="J63" s="1">
        <v>24.257532999999999</v>
      </c>
      <c r="K63" s="1">
        <v>2.5800920000000001</v>
      </c>
      <c r="L63" s="1">
        <v>3.1306180000000001</v>
      </c>
      <c r="M63" s="111">
        <v>100</v>
      </c>
      <c r="N63" s="1">
        <v>61.56335</v>
      </c>
      <c r="O63" s="1">
        <v>1.0233129999999999</v>
      </c>
      <c r="P63" s="1">
        <v>37.413338000000003</v>
      </c>
      <c r="Q63" s="1">
        <v>0</v>
      </c>
      <c r="R63" s="154">
        <v>53.482973000000001</v>
      </c>
      <c r="S63" s="138">
        <v>1.632838</v>
      </c>
      <c r="T63" s="138">
        <v>16.557614000000001</v>
      </c>
      <c r="U63" s="138">
        <v>0.91091</v>
      </c>
      <c r="V63" s="138">
        <v>8.4286860000000008</v>
      </c>
      <c r="W63" s="138">
        <v>0.38980300000000001</v>
      </c>
      <c r="X63" s="138">
        <v>2.4025629999999998</v>
      </c>
      <c r="Y63" s="138">
        <v>5.461875</v>
      </c>
      <c r="Z63" s="138">
        <v>6.437951</v>
      </c>
      <c r="AA63" s="138">
        <v>2.0223939999999998</v>
      </c>
      <c r="AB63" s="138">
        <v>0.82687100000000002</v>
      </c>
      <c r="AC63" s="138">
        <v>1.4455210000000001</v>
      </c>
      <c r="AD63" s="138">
        <v>0</v>
      </c>
      <c r="AE63" s="138">
        <v>0</v>
      </c>
      <c r="AF63" s="138">
        <v>0</v>
      </c>
      <c r="AG63" s="138">
        <v>0</v>
      </c>
      <c r="AH63" s="155">
        <v>0.25431799999999999</v>
      </c>
      <c r="AI63" s="137">
        <v>0</v>
      </c>
      <c r="AJ63" s="137">
        <v>0.60874600000000001</v>
      </c>
      <c r="AK63" s="137">
        <v>0</v>
      </c>
      <c r="AL63" s="137">
        <v>0.13753899999999999</v>
      </c>
      <c r="AM63" s="137">
        <v>0</v>
      </c>
      <c r="AN63" s="137">
        <v>2.2710000000000001E-2</v>
      </c>
      <c r="AO63" s="137">
        <v>0</v>
      </c>
      <c r="AP63" s="137">
        <v>0</v>
      </c>
      <c r="AQ63" s="155">
        <v>28.019054000000001</v>
      </c>
      <c r="AR63" s="137">
        <v>0</v>
      </c>
      <c r="AS63" s="137">
        <v>0.67723800000000001</v>
      </c>
      <c r="AT63" s="137">
        <v>0</v>
      </c>
      <c r="AU63" s="137">
        <v>6.9679250000000001</v>
      </c>
      <c r="AV63" s="137">
        <v>0</v>
      </c>
      <c r="AW63" s="137">
        <v>1.7491220000000001</v>
      </c>
      <c r="AX63" s="137">
        <v>0</v>
      </c>
      <c r="AY63" s="156">
        <v>0</v>
      </c>
      <c r="AZ63" s="137">
        <f t="shared" si="2"/>
        <v>28.273372000000002</v>
      </c>
      <c r="BA63" s="137">
        <f t="shared" si="3"/>
        <v>0</v>
      </c>
      <c r="BB63" s="137">
        <f t="shared" si="4"/>
        <v>1.285984</v>
      </c>
      <c r="BC63" s="137">
        <f t="shared" si="5"/>
        <v>0</v>
      </c>
      <c r="BD63" s="137">
        <f t="shared" si="6"/>
        <v>7.1054640000000004</v>
      </c>
      <c r="BE63" s="137">
        <f t="shared" si="7"/>
        <v>0</v>
      </c>
      <c r="BF63" s="137">
        <f t="shared" si="8"/>
        <v>1.7718320000000001</v>
      </c>
      <c r="BG63" s="137">
        <f t="shared" si="9"/>
        <v>0</v>
      </c>
      <c r="BH63" s="156">
        <f t="shared" si="10"/>
        <v>0</v>
      </c>
    </row>
    <row r="64" spans="1:60" x14ac:dyDescent="0.3">
      <c r="A64" s="1">
        <v>58</v>
      </c>
      <c r="B64" s="1" t="s">
        <v>40</v>
      </c>
      <c r="C64" s="1">
        <v>1092</v>
      </c>
      <c r="D64" s="1">
        <v>5000</v>
      </c>
      <c r="E64" s="1">
        <v>-10.93984</v>
      </c>
      <c r="F64" s="1">
        <v>-972433.38219899999</v>
      </c>
      <c r="G64" s="1">
        <v>-744170.44561000005</v>
      </c>
      <c r="H64" s="1">
        <v>167.20722000000001</v>
      </c>
      <c r="I64" s="1">
        <v>86.802954</v>
      </c>
      <c r="J64" s="1">
        <v>23.895199000000002</v>
      </c>
      <c r="K64" s="1">
        <v>2.5769099999999998</v>
      </c>
      <c r="L64" s="1">
        <v>3.1477840000000001</v>
      </c>
      <c r="M64" s="111">
        <v>100</v>
      </c>
      <c r="N64" s="1">
        <v>60.548093999999999</v>
      </c>
      <c r="O64" s="1">
        <v>1.027677</v>
      </c>
      <c r="P64" s="1">
        <v>38.424228999999997</v>
      </c>
      <c r="Q64" s="1">
        <v>0</v>
      </c>
      <c r="R64" s="154">
        <v>53.618976000000004</v>
      </c>
      <c r="S64" s="138">
        <v>1.6050789999999999</v>
      </c>
      <c r="T64" s="138">
        <v>16.515225999999998</v>
      </c>
      <c r="U64" s="138">
        <v>0.87528799999999995</v>
      </c>
      <c r="V64" s="138">
        <v>8.4031490000000009</v>
      </c>
      <c r="W64" s="138">
        <v>0.396339</v>
      </c>
      <c r="X64" s="138">
        <v>2.3560129999999999</v>
      </c>
      <c r="Y64" s="138">
        <v>5.401122</v>
      </c>
      <c r="Z64" s="138">
        <v>6.486974</v>
      </c>
      <c r="AA64" s="138">
        <v>2.0523880000000001</v>
      </c>
      <c r="AB64" s="138">
        <v>0.82063799999999998</v>
      </c>
      <c r="AC64" s="138">
        <v>1.468809</v>
      </c>
      <c r="AD64" s="138">
        <v>0</v>
      </c>
      <c r="AE64" s="138">
        <v>0</v>
      </c>
      <c r="AF64" s="138">
        <v>0</v>
      </c>
      <c r="AG64" s="138">
        <v>0</v>
      </c>
      <c r="AH64" s="155">
        <v>0.24384600000000001</v>
      </c>
      <c r="AI64" s="137">
        <v>0</v>
      </c>
      <c r="AJ64" s="137">
        <v>0.614371</v>
      </c>
      <c r="AK64" s="137">
        <v>0</v>
      </c>
      <c r="AL64" s="137">
        <v>0.137403</v>
      </c>
      <c r="AM64" s="137">
        <v>0</v>
      </c>
      <c r="AN64" s="137">
        <v>0</v>
      </c>
      <c r="AO64" s="137">
        <v>3.2058000000000003E-2</v>
      </c>
      <c r="AP64" s="137">
        <v>0</v>
      </c>
      <c r="AQ64" s="155">
        <v>28.268836</v>
      </c>
      <c r="AR64" s="137">
        <v>0</v>
      </c>
      <c r="AS64" s="137">
        <v>1.2832809999999999</v>
      </c>
      <c r="AT64" s="137">
        <v>0</v>
      </c>
      <c r="AU64" s="137">
        <v>7.1033799999999996</v>
      </c>
      <c r="AV64" s="137">
        <v>0</v>
      </c>
      <c r="AW64" s="137">
        <v>1.7687299999999999</v>
      </c>
      <c r="AX64" s="137">
        <v>0</v>
      </c>
      <c r="AY64" s="156">
        <v>0</v>
      </c>
      <c r="AZ64" s="137">
        <f t="shared" si="2"/>
        <v>28.512682000000002</v>
      </c>
      <c r="BA64" s="137">
        <f t="shared" si="3"/>
        <v>0</v>
      </c>
      <c r="BB64" s="137">
        <f t="shared" si="4"/>
        <v>1.8976519999999999</v>
      </c>
      <c r="BC64" s="137">
        <f t="shared" si="5"/>
        <v>0</v>
      </c>
      <c r="BD64" s="137">
        <f t="shared" si="6"/>
        <v>7.2407829999999995</v>
      </c>
      <c r="BE64" s="137">
        <f t="shared" si="7"/>
        <v>0</v>
      </c>
      <c r="BF64" s="137">
        <f t="shared" si="8"/>
        <v>1.7687299999999999</v>
      </c>
      <c r="BG64" s="137">
        <f t="shared" si="9"/>
        <v>3.2058000000000003E-2</v>
      </c>
      <c r="BH64" s="156">
        <f t="shared" si="10"/>
        <v>0</v>
      </c>
    </row>
    <row r="65" spans="1:60" x14ac:dyDescent="0.3">
      <c r="A65" s="1">
        <v>59</v>
      </c>
      <c r="B65" s="1" t="s">
        <v>40</v>
      </c>
      <c r="C65" s="1">
        <v>1090</v>
      </c>
      <c r="D65" s="1">
        <v>5000</v>
      </c>
      <c r="E65" s="1">
        <v>-11.058916999999999</v>
      </c>
      <c r="F65" s="1">
        <v>-956499.406204</v>
      </c>
      <c r="G65" s="1">
        <v>-732291.11335700005</v>
      </c>
      <c r="H65" s="1">
        <v>164.47807900000001</v>
      </c>
      <c r="I65" s="1">
        <v>85.326528999999994</v>
      </c>
      <c r="J65" s="1">
        <v>23.531300999999999</v>
      </c>
      <c r="K65" s="1">
        <v>2.5736970000000001</v>
      </c>
      <c r="L65" s="1">
        <v>3.165359</v>
      </c>
      <c r="M65" s="111">
        <v>100</v>
      </c>
      <c r="N65" s="1">
        <v>59.542613000000003</v>
      </c>
      <c r="O65" s="1">
        <v>1.0198259999999999</v>
      </c>
      <c r="P65" s="1">
        <v>39.437561000000002</v>
      </c>
      <c r="Q65" s="1">
        <v>0</v>
      </c>
      <c r="R65" s="154">
        <v>53.761868</v>
      </c>
      <c r="S65" s="138">
        <v>1.577593</v>
      </c>
      <c r="T65" s="138">
        <v>16.474862999999999</v>
      </c>
      <c r="U65" s="138">
        <v>0.84067099999999995</v>
      </c>
      <c r="V65" s="138">
        <v>8.3782689999999995</v>
      </c>
      <c r="W65" s="138">
        <v>0.403032</v>
      </c>
      <c r="X65" s="138">
        <v>2.3098619999999999</v>
      </c>
      <c r="Y65" s="138">
        <v>5.3333620000000002</v>
      </c>
      <c r="Z65" s="138">
        <v>6.5369679999999999</v>
      </c>
      <c r="AA65" s="138">
        <v>2.0830259999999998</v>
      </c>
      <c r="AB65" s="138">
        <v>0.80799399999999999</v>
      </c>
      <c r="AC65" s="138">
        <v>1.4924919999999999</v>
      </c>
      <c r="AD65" s="138">
        <v>0</v>
      </c>
      <c r="AE65" s="138">
        <v>0</v>
      </c>
      <c r="AF65" s="138">
        <v>0</v>
      </c>
      <c r="AG65" s="138">
        <v>0</v>
      </c>
      <c r="AH65" s="155">
        <v>0.23721800000000001</v>
      </c>
      <c r="AI65" s="137">
        <v>0</v>
      </c>
      <c r="AJ65" s="137">
        <v>0.60663199999999995</v>
      </c>
      <c r="AK65" s="137">
        <v>0</v>
      </c>
      <c r="AL65" s="137">
        <v>0.13372300000000001</v>
      </c>
      <c r="AM65" s="137">
        <v>0</v>
      </c>
      <c r="AN65" s="137">
        <v>0</v>
      </c>
      <c r="AO65" s="137">
        <v>4.2251999999999998E-2</v>
      </c>
      <c r="AP65" s="137">
        <v>0</v>
      </c>
      <c r="AQ65" s="155">
        <v>28.508147999999998</v>
      </c>
      <c r="AR65" s="137">
        <v>0</v>
      </c>
      <c r="AS65" s="137">
        <v>1.8949499999999999</v>
      </c>
      <c r="AT65" s="137">
        <v>0</v>
      </c>
      <c r="AU65" s="137">
        <v>7.2386980000000003</v>
      </c>
      <c r="AV65" s="137">
        <v>0</v>
      </c>
      <c r="AW65" s="137">
        <v>1.7687299999999999</v>
      </c>
      <c r="AX65" s="137">
        <v>2.7035E-2</v>
      </c>
      <c r="AY65" s="156">
        <v>0</v>
      </c>
      <c r="AZ65" s="137">
        <f t="shared" si="2"/>
        <v>28.745365999999997</v>
      </c>
      <c r="BA65" s="137">
        <f t="shared" si="3"/>
        <v>0</v>
      </c>
      <c r="BB65" s="137">
        <f t="shared" si="4"/>
        <v>2.501582</v>
      </c>
      <c r="BC65" s="137">
        <f t="shared" si="5"/>
        <v>0</v>
      </c>
      <c r="BD65" s="137">
        <f t="shared" si="6"/>
        <v>7.3724210000000001</v>
      </c>
      <c r="BE65" s="137">
        <f t="shared" si="7"/>
        <v>0</v>
      </c>
      <c r="BF65" s="137">
        <f t="shared" si="8"/>
        <v>1.7687299999999999</v>
      </c>
      <c r="BG65" s="137">
        <f t="shared" si="9"/>
        <v>6.9287000000000001E-2</v>
      </c>
      <c r="BH65" s="156">
        <f t="shared" si="10"/>
        <v>0</v>
      </c>
    </row>
    <row r="66" spans="1:60" x14ac:dyDescent="0.3">
      <c r="A66" s="1">
        <v>60</v>
      </c>
      <c r="B66" s="1" t="s">
        <v>40</v>
      </c>
      <c r="C66" s="1">
        <v>1088</v>
      </c>
      <c r="D66" s="1">
        <v>5000</v>
      </c>
      <c r="E66" s="1">
        <v>-11.178093000000001</v>
      </c>
      <c r="F66" s="1">
        <v>-940690.55539200001</v>
      </c>
      <c r="G66" s="1">
        <v>-720486.188937</v>
      </c>
      <c r="H66" s="1">
        <v>161.778178</v>
      </c>
      <c r="I66" s="1">
        <v>83.869960000000006</v>
      </c>
      <c r="J66" s="1">
        <v>23.170528999999998</v>
      </c>
      <c r="K66" s="1">
        <v>2.570376</v>
      </c>
      <c r="L66" s="1">
        <v>3.1817679999999999</v>
      </c>
      <c r="M66" s="111">
        <v>100</v>
      </c>
      <c r="N66" s="1">
        <v>58.568752000000003</v>
      </c>
      <c r="O66" s="1">
        <v>0.988209</v>
      </c>
      <c r="P66" s="1">
        <v>40.443038000000001</v>
      </c>
      <c r="Q66" s="1">
        <v>0</v>
      </c>
      <c r="R66" s="154">
        <v>53.901049999999998</v>
      </c>
      <c r="S66" s="138">
        <v>1.5505629999999999</v>
      </c>
      <c r="T66" s="138">
        <v>16.433662000000002</v>
      </c>
      <c r="U66" s="138">
        <v>0.80744099999999996</v>
      </c>
      <c r="V66" s="138">
        <v>8.3538250000000005</v>
      </c>
      <c r="W66" s="138">
        <v>0.40973399999999999</v>
      </c>
      <c r="X66" s="138">
        <v>2.2649439999999998</v>
      </c>
      <c r="Y66" s="138">
        <v>5.2670810000000001</v>
      </c>
      <c r="Z66" s="138">
        <v>6.5860880000000002</v>
      </c>
      <c r="AA66" s="138">
        <v>2.113578</v>
      </c>
      <c r="AB66" s="138">
        <v>0.79581000000000002</v>
      </c>
      <c r="AC66" s="138">
        <v>1.5162249999999999</v>
      </c>
      <c r="AD66" s="138">
        <v>0</v>
      </c>
      <c r="AE66" s="138">
        <v>0</v>
      </c>
      <c r="AF66" s="138">
        <v>0</v>
      </c>
      <c r="AG66" s="138">
        <v>0</v>
      </c>
      <c r="AH66" s="155">
        <v>0.22620199999999999</v>
      </c>
      <c r="AI66" s="137">
        <v>0</v>
      </c>
      <c r="AJ66" s="137">
        <v>0.59330400000000005</v>
      </c>
      <c r="AK66" s="137">
        <v>0</v>
      </c>
      <c r="AL66" s="137">
        <v>0.12828200000000001</v>
      </c>
      <c r="AM66" s="137">
        <v>0</v>
      </c>
      <c r="AN66" s="137">
        <v>0</v>
      </c>
      <c r="AO66" s="137">
        <v>4.0422E-2</v>
      </c>
      <c r="AP66" s="137">
        <v>0</v>
      </c>
      <c r="AQ66" s="155">
        <v>28.740829000000002</v>
      </c>
      <c r="AR66" s="137">
        <v>0</v>
      </c>
      <c r="AS66" s="137">
        <v>2.4988809999999999</v>
      </c>
      <c r="AT66" s="137">
        <v>0</v>
      </c>
      <c r="AU66" s="137">
        <v>7.3703339999999997</v>
      </c>
      <c r="AV66" s="137">
        <v>0</v>
      </c>
      <c r="AW66" s="137">
        <v>1.7687299999999999</v>
      </c>
      <c r="AX66" s="137">
        <v>6.4264000000000002E-2</v>
      </c>
      <c r="AY66" s="156">
        <v>0</v>
      </c>
      <c r="AZ66" s="137">
        <f t="shared" si="2"/>
        <v>28.967031000000002</v>
      </c>
      <c r="BA66" s="137">
        <f t="shared" si="3"/>
        <v>0</v>
      </c>
      <c r="BB66" s="137">
        <f t="shared" si="4"/>
        <v>3.0921849999999997</v>
      </c>
      <c r="BC66" s="137">
        <f t="shared" si="5"/>
        <v>0</v>
      </c>
      <c r="BD66" s="137">
        <f t="shared" si="6"/>
        <v>7.4986160000000002</v>
      </c>
      <c r="BE66" s="137">
        <f t="shared" si="7"/>
        <v>0</v>
      </c>
      <c r="BF66" s="137">
        <f t="shared" si="8"/>
        <v>1.7687299999999999</v>
      </c>
      <c r="BG66" s="137">
        <f t="shared" si="9"/>
        <v>0.104686</v>
      </c>
      <c r="BH66" s="156">
        <f t="shared" si="10"/>
        <v>0</v>
      </c>
    </row>
    <row r="67" spans="1:60" x14ac:dyDescent="0.3">
      <c r="A67" s="1">
        <v>61</v>
      </c>
      <c r="B67" s="1" t="s">
        <v>40</v>
      </c>
      <c r="C67" s="1">
        <v>1086</v>
      </c>
      <c r="D67" s="1">
        <v>5000</v>
      </c>
      <c r="E67" s="1">
        <v>-11.297395</v>
      </c>
      <c r="F67" s="1">
        <v>-925365.06435600005</v>
      </c>
      <c r="G67" s="1">
        <v>-709039.99815500004</v>
      </c>
      <c r="H67" s="1">
        <v>159.162025</v>
      </c>
      <c r="I67" s="1">
        <v>82.460351000000003</v>
      </c>
      <c r="J67" s="1">
        <v>22.820582000000002</v>
      </c>
      <c r="K67" s="1">
        <v>2.5671170000000001</v>
      </c>
      <c r="L67" s="1">
        <v>3.1976369999999998</v>
      </c>
      <c r="M67" s="111">
        <v>100</v>
      </c>
      <c r="N67" s="1">
        <v>57.625008999999999</v>
      </c>
      <c r="O67" s="1">
        <v>0.95809500000000003</v>
      </c>
      <c r="P67" s="1">
        <v>41.416896000000001</v>
      </c>
      <c r="Q67" s="1">
        <v>0</v>
      </c>
      <c r="R67" s="154">
        <v>54.036647000000002</v>
      </c>
      <c r="S67" s="138">
        <v>1.5239780000000001</v>
      </c>
      <c r="T67" s="138">
        <v>16.391677000000001</v>
      </c>
      <c r="U67" s="138">
        <v>0.775532</v>
      </c>
      <c r="V67" s="138">
        <v>8.3298100000000002</v>
      </c>
      <c r="W67" s="138">
        <v>0.41644399999999998</v>
      </c>
      <c r="X67" s="138">
        <v>2.2212019999999999</v>
      </c>
      <c r="Y67" s="138">
        <v>5.202229</v>
      </c>
      <c r="Z67" s="138">
        <v>6.6343629999999996</v>
      </c>
      <c r="AA67" s="138">
        <v>2.1440440000000001</v>
      </c>
      <c r="AB67" s="138">
        <v>0.78406500000000001</v>
      </c>
      <c r="AC67" s="138">
        <v>1.540008</v>
      </c>
      <c r="AD67" s="138">
        <v>0</v>
      </c>
      <c r="AE67" s="138">
        <v>0</v>
      </c>
      <c r="AF67" s="138">
        <v>0</v>
      </c>
      <c r="AG67" s="138">
        <v>0</v>
      </c>
      <c r="AH67" s="155">
        <v>0.21588199999999999</v>
      </c>
      <c r="AI67" s="137">
        <v>0</v>
      </c>
      <c r="AJ67" s="137">
        <v>0.58036500000000002</v>
      </c>
      <c r="AK67" s="137">
        <v>0</v>
      </c>
      <c r="AL67" s="137">
        <v>0.123138</v>
      </c>
      <c r="AM67" s="137">
        <v>0</v>
      </c>
      <c r="AN67" s="137">
        <v>0</v>
      </c>
      <c r="AO67" s="137">
        <v>3.8710000000000001E-2</v>
      </c>
      <c r="AP67" s="137">
        <v>0</v>
      </c>
      <c r="AQ67" s="155">
        <v>28.962492000000001</v>
      </c>
      <c r="AR67" s="137">
        <v>0</v>
      </c>
      <c r="AS67" s="137">
        <v>3.089483</v>
      </c>
      <c r="AT67" s="137">
        <v>0</v>
      </c>
      <c r="AU67" s="137">
        <v>7.4965270000000004</v>
      </c>
      <c r="AV67" s="137">
        <v>0</v>
      </c>
      <c r="AW67" s="137">
        <v>1.7687299999999999</v>
      </c>
      <c r="AX67" s="137">
        <v>9.9663000000000002E-2</v>
      </c>
      <c r="AY67" s="156">
        <v>0</v>
      </c>
      <c r="AZ67" s="137">
        <f t="shared" si="2"/>
        <v>29.178374000000002</v>
      </c>
      <c r="BA67" s="137">
        <f t="shared" si="3"/>
        <v>0</v>
      </c>
      <c r="BB67" s="137">
        <f t="shared" si="4"/>
        <v>3.669848</v>
      </c>
      <c r="BC67" s="137">
        <f t="shared" si="5"/>
        <v>0</v>
      </c>
      <c r="BD67" s="137">
        <f t="shared" si="6"/>
        <v>7.6196650000000004</v>
      </c>
      <c r="BE67" s="137">
        <f t="shared" si="7"/>
        <v>0</v>
      </c>
      <c r="BF67" s="137">
        <f t="shared" si="8"/>
        <v>1.7687299999999999</v>
      </c>
      <c r="BG67" s="137">
        <f t="shared" si="9"/>
        <v>0.138373</v>
      </c>
      <c r="BH67" s="156">
        <f t="shared" si="10"/>
        <v>0</v>
      </c>
    </row>
    <row r="68" spans="1:60" x14ac:dyDescent="0.3">
      <c r="A68" s="1">
        <v>62</v>
      </c>
      <c r="B68" s="1" t="s">
        <v>40</v>
      </c>
      <c r="C68" s="1">
        <v>1084</v>
      </c>
      <c r="D68" s="1">
        <v>5000</v>
      </c>
      <c r="E68" s="1">
        <v>-11.41685</v>
      </c>
      <c r="F68" s="1">
        <v>-910500.49196000001</v>
      </c>
      <c r="G68" s="1">
        <v>-697935.94836299994</v>
      </c>
      <c r="H68" s="1">
        <v>156.62568099999999</v>
      </c>
      <c r="I68" s="1">
        <v>81.095427999999998</v>
      </c>
      <c r="J68" s="1">
        <v>22.480961000000001</v>
      </c>
      <c r="K68" s="1">
        <v>2.5639189999999998</v>
      </c>
      <c r="L68" s="1">
        <v>3.2129819999999998</v>
      </c>
      <c r="M68" s="111">
        <v>100</v>
      </c>
      <c r="N68" s="1">
        <v>56.709974000000003</v>
      </c>
      <c r="O68" s="1">
        <v>0.92938900000000002</v>
      </c>
      <c r="P68" s="1">
        <v>42.360636999999997</v>
      </c>
      <c r="Q68" s="1">
        <v>0</v>
      </c>
      <c r="R68" s="154">
        <v>54.168776000000001</v>
      </c>
      <c r="S68" s="138">
        <v>1.4978309999999999</v>
      </c>
      <c r="T68" s="138">
        <v>16.348958</v>
      </c>
      <c r="U68" s="138">
        <v>0.74488200000000004</v>
      </c>
      <c r="V68" s="138">
        <v>8.3062179999999994</v>
      </c>
      <c r="W68" s="138">
        <v>0.42316399999999998</v>
      </c>
      <c r="X68" s="138">
        <v>2.178585</v>
      </c>
      <c r="Y68" s="138">
        <v>5.1387590000000003</v>
      </c>
      <c r="Z68" s="138">
        <v>6.6818210000000002</v>
      </c>
      <c r="AA68" s="138">
        <v>2.174426</v>
      </c>
      <c r="AB68" s="138">
        <v>0.77273700000000001</v>
      </c>
      <c r="AC68" s="138">
        <v>1.563842</v>
      </c>
      <c r="AD68" s="138">
        <v>0</v>
      </c>
      <c r="AE68" s="138">
        <v>0</v>
      </c>
      <c r="AF68" s="138">
        <v>0</v>
      </c>
      <c r="AG68" s="138">
        <v>0</v>
      </c>
      <c r="AH68" s="155">
        <v>0.206207</v>
      </c>
      <c r="AI68" s="137">
        <v>0</v>
      </c>
      <c r="AJ68" s="137">
        <v>0.567805</v>
      </c>
      <c r="AK68" s="137">
        <v>0</v>
      </c>
      <c r="AL68" s="137">
        <v>0.118271</v>
      </c>
      <c r="AM68" s="137">
        <v>0</v>
      </c>
      <c r="AN68" s="137">
        <v>0</v>
      </c>
      <c r="AO68" s="137">
        <v>3.7106E-2</v>
      </c>
      <c r="AP68" s="137">
        <v>0</v>
      </c>
      <c r="AQ68" s="155">
        <v>29.173835</v>
      </c>
      <c r="AR68" s="137">
        <v>0</v>
      </c>
      <c r="AS68" s="137">
        <v>3.6671480000000001</v>
      </c>
      <c r="AT68" s="137">
        <v>0</v>
      </c>
      <c r="AU68" s="137">
        <v>7.6175750000000004</v>
      </c>
      <c r="AV68" s="137">
        <v>0</v>
      </c>
      <c r="AW68" s="137">
        <v>1.7687299999999999</v>
      </c>
      <c r="AX68" s="137">
        <v>0.133349</v>
      </c>
      <c r="AY68" s="156">
        <v>0</v>
      </c>
      <c r="AZ68" s="137">
        <f t="shared" si="2"/>
        <v>29.380042</v>
      </c>
      <c r="BA68" s="137">
        <f t="shared" si="3"/>
        <v>0</v>
      </c>
      <c r="BB68" s="137">
        <f t="shared" si="4"/>
        <v>4.234953</v>
      </c>
      <c r="BC68" s="137">
        <f t="shared" si="5"/>
        <v>0</v>
      </c>
      <c r="BD68" s="137">
        <f t="shared" si="6"/>
        <v>7.7358460000000004</v>
      </c>
      <c r="BE68" s="137">
        <f t="shared" si="7"/>
        <v>0</v>
      </c>
      <c r="BF68" s="137">
        <f t="shared" si="8"/>
        <v>1.7687299999999999</v>
      </c>
      <c r="BG68" s="137">
        <f t="shared" si="9"/>
        <v>0.170455</v>
      </c>
      <c r="BH68" s="156">
        <f t="shared" si="10"/>
        <v>0</v>
      </c>
    </row>
    <row r="69" spans="1:60" x14ac:dyDescent="0.3">
      <c r="A69" s="1">
        <v>63</v>
      </c>
      <c r="B69" s="1" t="s">
        <v>40</v>
      </c>
      <c r="C69" s="1">
        <v>1082</v>
      </c>
      <c r="D69" s="1">
        <v>5000</v>
      </c>
      <c r="E69" s="1">
        <v>-11.536481999999999</v>
      </c>
      <c r="F69" s="1">
        <v>-896075.78505900002</v>
      </c>
      <c r="G69" s="1">
        <v>-687158.46903899999</v>
      </c>
      <c r="H69" s="1">
        <v>154.16545500000001</v>
      </c>
      <c r="I69" s="1">
        <v>79.773066</v>
      </c>
      <c r="J69" s="1">
        <v>22.151197</v>
      </c>
      <c r="K69" s="1">
        <v>2.5607790000000001</v>
      </c>
      <c r="L69" s="1">
        <v>3.2278210000000001</v>
      </c>
      <c r="M69" s="111">
        <v>100</v>
      </c>
      <c r="N69" s="1">
        <v>55.822329000000003</v>
      </c>
      <c r="O69" s="1">
        <v>0.902003</v>
      </c>
      <c r="P69" s="1">
        <v>43.275669000000001</v>
      </c>
      <c r="Q69" s="1">
        <v>0</v>
      </c>
      <c r="R69" s="154">
        <v>54.297550000000001</v>
      </c>
      <c r="S69" s="138">
        <v>1.472113</v>
      </c>
      <c r="T69" s="138">
        <v>16.305554000000001</v>
      </c>
      <c r="U69" s="138">
        <v>0.71543400000000001</v>
      </c>
      <c r="V69" s="138">
        <v>8.2830429999999993</v>
      </c>
      <c r="W69" s="138">
        <v>0.429892</v>
      </c>
      <c r="X69" s="138">
        <v>2.1370439999999999</v>
      </c>
      <c r="Y69" s="138">
        <v>5.0766249999999999</v>
      </c>
      <c r="Z69" s="138">
        <v>6.728485</v>
      </c>
      <c r="AA69" s="138">
        <v>2.2047249999999998</v>
      </c>
      <c r="AB69" s="138">
        <v>0.76180599999999998</v>
      </c>
      <c r="AC69" s="138">
        <v>1.5877270000000001</v>
      </c>
      <c r="AD69" s="138">
        <v>0</v>
      </c>
      <c r="AE69" s="138">
        <v>0</v>
      </c>
      <c r="AF69" s="138">
        <v>0</v>
      </c>
      <c r="AG69" s="138">
        <v>0</v>
      </c>
      <c r="AH69" s="155">
        <v>0.197128</v>
      </c>
      <c r="AI69" s="137">
        <v>0</v>
      </c>
      <c r="AJ69" s="137">
        <v>0.55561199999999999</v>
      </c>
      <c r="AK69" s="137">
        <v>0</v>
      </c>
      <c r="AL69" s="137">
        <v>0.11366</v>
      </c>
      <c r="AM69" s="137">
        <v>0</v>
      </c>
      <c r="AN69" s="137">
        <v>0</v>
      </c>
      <c r="AO69" s="137">
        <v>3.5602000000000002E-2</v>
      </c>
      <c r="AP69" s="137">
        <v>0</v>
      </c>
      <c r="AQ69" s="155">
        <v>29.375499999999999</v>
      </c>
      <c r="AR69" s="137">
        <v>0</v>
      </c>
      <c r="AS69" s="137">
        <v>4.232253</v>
      </c>
      <c r="AT69" s="137">
        <v>0</v>
      </c>
      <c r="AU69" s="137">
        <v>7.7337540000000002</v>
      </c>
      <c r="AV69" s="137">
        <v>0</v>
      </c>
      <c r="AW69" s="137">
        <v>1.7687299999999999</v>
      </c>
      <c r="AX69" s="137">
        <v>0.165432</v>
      </c>
      <c r="AY69" s="156">
        <v>0</v>
      </c>
      <c r="AZ69" s="137">
        <f t="shared" si="2"/>
        <v>29.572627999999998</v>
      </c>
      <c r="BA69" s="137">
        <f t="shared" si="3"/>
        <v>0</v>
      </c>
      <c r="BB69" s="137">
        <f t="shared" si="4"/>
        <v>4.787865</v>
      </c>
      <c r="BC69" s="137">
        <f t="shared" si="5"/>
        <v>0</v>
      </c>
      <c r="BD69" s="137">
        <f t="shared" si="6"/>
        <v>7.8474140000000006</v>
      </c>
      <c r="BE69" s="137">
        <f t="shared" si="7"/>
        <v>0</v>
      </c>
      <c r="BF69" s="137">
        <f t="shared" si="8"/>
        <v>1.7687299999999999</v>
      </c>
      <c r="BG69" s="137">
        <f t="shared" si="9"/>
        <v>0.20103399999999999</v>
      </c>
      <c r="BH69" s="156">
        <f t="shared" si="10"/>
        <v>0</v>
      </c>
    </row>
    <row r="70" spans="1:60" x14ac:dyDescent="0.3">
      <c r="A70" s="1">
        <v>64</v>
      </c>
      <c r="B70" s="1" t="s">
        <v>40</v>
      </c>
      <c r="C70" s="1">
        <v>1080</v>
      </c>
      <c r="D70" s="1">
        <v>5000</v>
      </c>
      <c r="E70" s="1">
        <v>-11.656317</v>
      </c>
      <c r="F70" s="1">
        <v>-882071.17236900004</v>
      </c>
      <c r="G70" s="1">
        <v>-676692.93406200001</v>
      </c>
      <c r="H70" s="1">
        <v>151.77788000000001</v>
      </c>
      <c r="I70" s="1">
        <v>78.491273000000007</v>
      </c>
      <c r="J70" s="1">
        <v>21.830852</v>
      </c>
      <c r="K70" s="1">
        <v>2.557696</v>
      </c>
      <c r="L70" s="1">
        <v>3.2421690000000001</v>
      </c>
      <c r="M70" s="111">
        <v>100</v>
      </c>
      <c r="N70" s="1">
        <v>54.960832000000003</v>
      </c>
      <c r="O70" s="1">
        <v>0.87585599999999997</v>
      </c>
      <c r="P70" s="1">
        <v>44.163311999999998</v>
      </c>
      <c r="Q70" s="1">
        <v>0</v>
      </c>
      <c r="R70" s="154">
        <v>54.423076000000002</v>
      </c>
      <c r="S70" s="138">
        <v>1.4468160000000001</v>
      </c>
      <c r="T70" s="138">
        <v>16.261507999999999</v>
      </c>
      <c r="U70" s="138">
        <v>0.68713400000000002</v>
      </c>
      <c r="V70" s="138">
        <v>8.2602790000000006</v>
      </c>
      <c r="W70" s="138">
        <v>0.43663099999999999</v>
      </c>
      <c r="X70" s="138">
        <v>2.096533</v>
      </c>
      <c r="Y70" s="138">
        <v>5.015784</v>
      </c>
      <c r="Z70" s="138">
        <v>6.7743830000000003</v>
      </c>
      <c r="AA70" s="138">
        <v>2.2349420000000002</v>
      </c>
      <c r="AB70" s="138">
        <v>0.75125200000000003</v>
      </c>
      <c r="AC70" s="138">
        <v>1.6116619999999999</v>
      </c>
      <c r="AD70" s="138">
        <v>0</v>
      </c>
      <c r="AE70" s="138">
        <v>0</v>
      </c>
      <c r="AF70" s="138">
        <v>0</v>
      </c>
      <c r="AG70" s="138">
        <v>0</v>
      </c>
      <c r="AH70" s="155">
        <v>0.18860199999999999</v>
      </c>
      <c r="AI70" s="137">
        <v>0</v>
      </c>
      <c r="AJ70" s="137">
        <v>0.54377399999999998</v>
      </c>
      <c r="AK70" s="137">
        <v>0</v>
      </c>
      <c r="AL70" s="137">
        <v>0.109289</v>
      </c>
      <c r="AM70" s="137">
        <v>0</v>
      </c>
      <c r="AN70" s="137">
        <v>0</v>
      </c>
      <c r="AO70" s="137">
        <v>3.4190999999999999E-2</v>
      </c>
      <c r="AP70" s="137">
        <v>0</v>
      </c>
      <c r="AQ70" s="155">
        <v>29.568083999999999</v>
      </c>
      <c r="AR70" s="137">
        <v>0</v>
      </c>
      <c r="AS70" s="137">
        <v>4.785164</v>
      </c>
      <c r="AT70" s="137">
        <v>0</v>
      </c>
      <c r="AU70" s="137">
        <v>7.8453220000000004</v>
      </c>
      <c r="AV70" s="137">
        <v>0</v>
      </c>
      <c r="AW70" s="137">
        <v>1.7687299999999999</v>
      </c>
      <c r="AX70" s="137">
        <v>0.19601099999999999</v>
      </c>
      <c r="AY70" s="156">
        <v>0</v>
      </c>
      <c r="AZ70" s="137">
        <f t="shared" si="2"/>
        <v>29.756685999999998</v>
      </c>
      <c r="BA70" s="137">
        <f t="shared" si="3"/>
        <v>0</v>
      </c>
      <c r="BB70" s="137">
        <f t="shared" si="4"/>
        <v>5.328938</v>
      </c>
      <c r="BC70" s="137">
        <f t="shared" si="5"/>
        <v>0</v>
      </c>
      <c r="BD70" s="137">
        <f t="shared" si="6"/>
        <v>7.9546110000000008</v>
      </c>
      <c r="BE70" s="137">
        <f t="shared" si="7"/>
        <v>0</v>
      </c>
      <c r="BF70" s="137">
        <f t="shared" si="8"/>
        <v>1.7687299999999999</v>
      </c>
      <c r="BG70" s="137">
        <f t="shared" si="9"/>
        <v>0.23020199999999999</v>
      </c>
      <c r="BH70" s="156">
        <f t="shared" si="10"/>
        <v>0</v>
      </c>
    </row>
    <row r="71" spans="1:60" x14ac:dyDescent="0.3">
      <c r="A71" s="1">
        <v>65</v>
      </c>
      <c r="B71" s="1" t="s">
        <v>40</v>
      </c>
      <c r="C71" s="1">
        <v>1078</v>
      </c>
      <c r="D71" s="1">
        <v>5000</v>
      </c>
      <c r="E71" s="1">
        <v>-11.77638</v>
      </c>
      <c r="F71" s="1">
        <v>-868468.06695200002</v>
      </c>
      <c r="G71" s="1">
        <v>-666525.59015800001</v>
      </c>
      <c r="H71" s="1">
        <v>149.45970199999999</v>
      </c>
      <c r="I71" s="1">
        <v>77.248177999999996</v>
      </c>
      <c r="J71" s="1">
        <v>21.51951</v>
      </c>
      <c r="K71" s="1">
        <v>2.5546679999999999</v>
      </c>
      <c r="L71" s="1">
        <v>3.2560410000000002</v>
      </c>
      <c r="M71" s="111">
        <v>100</v>
      </c>
      <c r="N71" s="1">
        <v>54.124319999999997</v>
      </c>
      <c r="O71" s="1">
        <v>0.85087500000000005</v>
      </c>
      <c r="P71" s="1">
        <v>45.024805000000001</v>
      </c>
      <c r="Q71" s="1">
        <v>0</v>
      </c>
      <c r="R71" s="154">
        <v>54.545453000000002</v>
      </c>
      <c r="S71" s="138">
        <v>1.4219310000000001</v>
      </c>
      <c r="T71" s="138">
        <v>16.216861999999999</v>
      </c>
      <c r="U71" s="138">
        <v>0.65993000000000002</v>
      </c>
      <c r="V71" s="138">
        <v>8.2379189999999998</v>
      </c>
      <c r="W71" s="138">
        <v>0.44337900000000002</v>
      </c>
      <c r="X71" s="138">
        <v>2.0570080000000002</v>
      </c>
      <c r="Y71" s="138">
        <v>4.9561950000000001</v>
      </c>
      <c r="Z71" s="138">
        <v>6.8195360000000003</v>
      </c>
      <c r="AA71" s="138">
        <v>2.2650769999999998</v>
      </c>
      <c r="AB71" s="138">
        <v>0.74106000000000005</v>
      </c>
      <c r="AC71" s="138">
        <v>1.6356489999999999</v>
      </c>
      <c r="AD71" s="138">
        <v>0</v>
      </c>
      <c r="AE71" s="138">
        <v>0</v>
      </c>
      <c r="AF71" s="138">
        <v>0</v>
      </c>
      <c r="AG71" s="138">
        <v>0</v>
      </c>
      <c r="AH71" s="155">
        <v>0.180588</v>
      </c>
      <c r="AI71" s="137">
        <v>0</v>
      </c>
      <c r="AJ71" s="137">
        <v>0.53228200000000003</v>
      </c>
      <c r="AK71" s="137">
        <v>0</v>
      </c>
      <c r="AL71" s="137">
        <v>0.10514</v>
      </c>
      <c r="AM71" s="137">
        <v>0</v>
      </c>
      <c r="AN71" s="137">
        <v>0</v>
      </c>
      <c r="AO71" s="137">
        <v>3.2864999999999998E-2</v>
      </c>
      <c r="AP71" s="137">
        <v>0</v>
      </c>
      <c r="AQ71" s="155">
        <v>29.752141000000002</v>
      </c>
      <c r="AR71" s="137">
        <v>0</v>
      </c>
      <c r="AS71" s="137">
        <v>5.3262400000000003</v>
      </c>
      <c r="AT71" s="137">
        <v>0</v>
      </c>
      <c r="AU71" s="137">
        <v>7.952515</v>
      </c>
      <c r="AV71" s="137">
        <v>0</v>
      </c>
      <c r="AW71" s="137">
        <v>1.7687299999999999</v>
      </c>
      <c r="AX71" s="137">
        <v>0.22517799999999999</v>
      </c>
      <c r="AY71" s="156">
        <v>0</v>
      </c>
      <c r="AZ71" s="137">
        <f t="shared" ref="AZ71:AZ134" si="11">AH71+AQ71</f>
        <v>29.932729000000002</v>
      </c>
      <c r="BA71" s="137">
        <f t="shared" ref="BA71:BA134" si="12">AI71+AR71</f>
        <v>0</v>
      </c>
      <c r="BB71" s="137">
        <f t="shared" ref="BB71:BB134" si="13">AJ71+AS71</f>
        <v>5.8585220000000007</v>
      </c>
      <c r="BC71" s="137">
        <f t="shared" ref="BC71:BC134" si="14">AK71+AT71</f>
        <v>0</v>
      </c>
      <c r="BD71" s="137">
        <f t="shared" ref="BD71:BD134" si="15">AL71+AU71</f>
        <v>8.0576550000000005</v>
      </c>
      <c r="BE71" s="137">
        <f t="shared" ref="BE71:BE134" si="16">AM71+AV71</f>
        <v>0</v>
      </c>
      <c r="BF71" s="137">
        <f t="shared" ref="BF71:BF134" si="17">AN71+AW71</f>
        <v>1.7687299999999999</v>
      </c>
      <c r="BG71" s="137">
        <f t="shared" ref="BG71:BG134" si="18">AO71+AX71</f>
        <v>0.25804299999999997</v>
      </c>
      <c r="BH71" s="156">
        <f t="shared" ref="BH71:BH134" si="19">AP71+AY71</f>
        <v>0</v>
      </c>
    </row>
    <row r="72" spans="1:60" x14ac:dyDescent="0.3">
      <c r="A72" s="1">
        <v>66</v>
      </c>
      <c r="B72" s="1" t="s">
        <v>40</v>
      </c>
      <c r="C72" s="1">
        <v>1076</v>
      </c>
      <c r="D72" s="1">
        <v>5000</v>
      </c>
      <c r="E72" s="1">
        <v>-11.896563</v>
      </c>
      <c r="F72" s="1">
        <v>-855248.97859099996</v>
      </c>
      <c r="G72" s="1">
        <v>-656643.48801700003</v>
      </c>
      <c r="H72" s="1">
        <v>147.207865</v>
      </c>
      <c r="I72" s="1">
        <v>76.042047999999994</v>
      </c>
      <c r="J72" s="1">
        <v>21.216768999999999</v>
      </c>
      <c r="K72" s="1">
        <v>2.5516930000000002</v>
      </c>
      <c r="L72" s="1">
        <v>3.2694519999999998</v>
      </c>
      <c r="M72" s="111">
        <v>100</v>
      </c>
      <c r="N72" s="1">
        <v>53.312159999999999</v>
      </c>
      <c r="O72" s="1">
        <v>0.82652499999999995</v>
      </c>
      <c r="P72" s="1">
        <v>45.861314999999998</v>
      </c>
      <c r="Q72" s="1">
        <v>0</v>
      </c>
      <c r="R72" s="154">
        <v>54.664839999999998</v>
      </c>
      <c r="S72" s="138">
        <v>1.3973819999999999</v>
      </c>
      <c r="T72" s="138">
        <v>16.171741999999998</v>
      </c>
      <c r="U72" s="138">
        <v>0.63381399999999999</v>
      </c>
      <c r="V72" s="138">
        <v>8.2160650000000004</v>
      </c>
      <c r="W72" s="138">
        <v>0.45013399999999998</v>
      </c>
      <c r="X72" s="138">
        <v>2.0183930000000001</v>
      </c>
      <c r="Y72" s="138">
        <v>4.8976389999999999</v>
      </c>
      <c r="Z72" s="138">
        <v>6.8639890000000001</v>
      </c>
      <c r="AA72" s="138">
        <v>2.2951190000000001</v>
      </c>
      <c r="AB72" s="138">
        <v>0.73121199999999997</v>
      </c>
      <c r="AC72" s="138">
        <v>1.659672</v>
      </c>
      <c r="AD72" s="138">
        <v>0</v>
      </c>
      <c r="AE72" s="138">
        <v>0</v>
      </c>
      <c r="AF72" s="138">
        <v>0</v>
      </c>
      <c r="AG72" s="138">
        <v>0</v>
      </c>
      <c r="AH72" s="155">
        <v>0.1736</v>
      </c>
      <c r="AI72" s="137">
        <v>0</v>
      </c>
      <c r="AJ72" s="137">
        <v>0.52034400000000003</v>
      </c>
      <c r="AK72" s="137">
        <v>0</v>
      </c>
      <c r="AL72" s="137">
        <v>0.10097200000000001</v>
      </c>
      <c r="AM72" s="137">
        <v>0</v>
      </c>
      <c r="AN72" s="137">
        <v>0</v>
      </c>
      <c r="AO72" s="137">
        <v>3.1608999999999998E-2</v>
      </c>
      <c r="AP72" s="137">
        <v>0</v>
      </c>
      <c r="AQ72" s="155">
        <v>29.928182</v>
      </c>
      <c r="AR72" s="137">
        <v>0</v>
      </c>
      <c r="AS72" s="137">
        <v>5.855823</v>
      </c>
      <c r="AT72" s="137">
        <v>0</v>
      </c>
      <c r="AU72" s="137">
        <v>8.0555590000000006</v>
      </c>
      <c r="AV72" s="137">
        <v>0</v>
      </c>
      <c r="AW72" s="137">
        <v>1.7687299999999999</v>
      </c>
      <c r="AX72" s="137">
        <v>0.25302000000000002</v>
      </c>
      <c r="AY72" s="156">
        <v>0</v>
      </c>
      <c r="AZ72" s="137">
        <f t="shared" si="11"/>
        <v>30.101782</v>
      </c>
      <c r="BA72" s="137">
        <f t="shared" si="12"/>
        <v>0</v>
      </c>
      <c r="BB72" s="137">
        <f t="shared" si="13"/>
        <v>6.3761669999999997</v>
      </c>
      <c r="BC72" s="137">
        <f t="shared" si="14"/>
        <v>0</v>
      </c>
      <c r="BD72" s="137">
        <f t="shared" si="15"/>
        <v>8.1565310000000011</v>
      </c>
      <c r="BE72" s="137">
        <f t="shared" si="16"/>
        <v>0</v>
      </c>
      <c r="BF72" s="137">
        <f t="shared" si="17"/>
        <v>1.7687299999999999</v>
      </c>
      <c r="BG72" s="137">
        <f t="shared" si="18"/>
        <v>0.28462900000000002</v>
      </c>
      <c r="BH72" s="156">
        <f t="shared" si="19"/>
        <v>0</v>
      </c>
    </row>
    <row r="73" spans="1:60" x14ac:dyDescent="0.3">
      <c r="A73" s="1">
        <v>67</v>
      </c>
      <c r="B73" s="1" t="s">
        <v>40</v>
      </c>
      <c r="C73" s="1">
        <v>1074</v>
      </c>
      <c r="D73" s="1">
        <v>5000</v>
      </c>
      <c r="E73" s="1">
        <v>-12.016353000000001</v>
      </c>
      <c r="F73" s="1">
        <v>-842368.94741000002</v>
      </c>
      <c r="G73" s="1">
        <v>-647011.09705099999</v>
      </c>
      <c r="H73" s="1">
        <v>145.01566299999999</v>
      </c>
      <c r="I73" s="1">
        <v>74.869298000000001</v>
      </c>
      <c r="J73" s="1">
        <v>20.921731999999999</v>
      </c>
      <c r="K73" s="1">
        <v>2.5487479999999998</v>
      </c>
      <c r="L73" s="1">
        <v>3.2823790000000002</v>
      </c>
      <c r="M73" s="111">
        <v>100</v>
      </c>
      <c r="N73" s="1">
        <v>52.525154000000001</v>
      </c>
      <c r="O73" s="1">
        <v>0.79906999999999995</v>
      </c>
      <c r="P73" s="1">
        <v>46.675775999999999</v>
      </c>
      <c r="Q73" s="1">
        <v>0</v>
      </c>
      <c r="R73" s="154">
        <v>54.781554999999997</v>
      </c>
      <c r="S73" s="138">
        <v>1.3728990000000001</v>
      </c>
      <c r="T73" s="138">
        <v>16.126538</v>
      </c>
      <c r="U73" s="138">
        <v>0.60889300000000002</v>
      </c>
      <c r="V73" s="138">
        <v>8.1951429999999998</v>
      </c>
      <c r="W73" s="138">
        <v>0.45687800000000001</v>
      </c>
      <c r="X73" s="138">
        <v>1.980504</v>
      </c>
      <c r="Y73" s="138">
        <v>4.8393709999999999</v>
      </c>
      <c r="Z73" s="138">
        <v>6.9078390000000001</v>
      </c>
      <c r="AA73" s="138">
        <v>2.3250109999999999</v>
      </c>
      <c r="AB73" s="138">
        <v>0.72169499999999998</v>
      </c>
      <c r="AC73" s="138">
        <v>1.6836739999999999</v>
      </c>
      <c r="AD73" s="138">
        <v>0</v>
      </c>
      <c r="AE73" s="138">
        <v>0</v>
      </c>
      <c r="AF73" s="138">
        <v>0</v>
      </c>
      <c r="AG73" s="138">
        <v>0</v>
      </c>
      <c r="AH73" s="155">
        <v>0.16685800000000001</v>
      </c>
      <c r="AI73" s="137">
        <v>0</v>
      </c>
      <c r="AJ73" s="137">
        <v>0.50570099999999996</v>
      </c>
      <c r="AK73" s="137">
        <v>0</v>
      </c>
      <c r="AL73" s="137">
        <v>9.6116999999999994E-2</v>
      </c>
      <c r="AM73" s="137">
        <v>0</v>
      </c>
      <c r="AN73" s="137">
        <v>0</v>
      </c>
      <c r="AO73" s="137">
        <v>3.0393E-2</v>
      </c>
      <c r="AP73" s="137">
        <v>0</v>
      </c>
      <c r="AQ73" s="155">
        <v>30.099539</v>
      </c>
      <c r="AR73" s="137">
        <v>0</v>
      </c>
      <c r="AS73" s="137">
        <v>6.3734690000000001</v>
      </c>
      <c r="AT73" s="137">
        <v>0</v>
      </c>
      <c r="AU73" s="137">
        <v>8.1544329999999992</v>
      </c>
      <c r="AV73" s="137">
        <v>0</v>
      </c>
      <c r="AW73" s="137">
        <v>1.7687299999999999</v>
      </c>
      <c r="AX73" s="137">
        <v>0.27960600000000002</v>
      </c>
      <c r="AY73" s="156">
        <v>0</v>
      </c>
      <c r="AZ73" s="137">
        <f t="shared" si="11"/>
        <v>30.266397000000001</v>
      </c>
      <c r="BA73" s="137">
        <f t="shared" si="12"/>
        <v>0</v>
      </c>
      <c r="BB73" s="137">
        <f t="shared" si="13"/>
        <v>6.8791700000000002</v>
      </c>
      <c r="BC73" s="137">
        <f t="shared" si="14"/>
        <v>0</v>
      </c>
      <c r="BD73" s="137">
        <f t="shared" si="15"/>
        <v>8.2505499999999987</v>
      </c>
      <c r="BE73" s="137">
        <f t="shared" si="16"/>
        <v>0</v>
      </c>
      <c r="BF73" s="137">
        <f t="shared" si="17"/>
        <v>1.7687299999999999</v>
      </c>
      <c r="BG73" s="137">
        <f t="shared" si="18"/>
        <v>0.30999900000000002</v>
      </c>
      <c r="BH73" s="156">
        <f t="shared" si="19"/>
        <v>0</v>
      </c>
    </row>
    <row r="74" spans="1:60" x14ac:dyDescent="0.3">
      <c r="A74" s="1">
        <v>68</v>
      </c>
      <c r="B74" s="1" t="s">
        <v>40</v>
      </c>
      <c r="C74" s="1">
        <v>1072</v>
      </c>
      <c r="D74" s="1">
        <v>5000</v>
      </c>
      <c r="E74" s="1">
        <v>-12.136146</v>
      </c>
      <c r="F74" s="1">
        <v>-829910.12366599997</v>
      </c>
      <c r="G74" s="1">
        <v>-637694.80919900001</v>
      </c>
      <c r="H74" s="1">
        <v>142.89507800000001</v>
      </c>
      <c r="I74" s="1">
        <v>73.735741000000004</v>
      </c>
      <c r="J74" s="1">
        <v>20.636184</v>
      </c>
      <c r="K74" s="1">
        <v>2.5458789999999998</v>
      </c>
      <c r="L74" s="1">
        <v>3.2950050000000002</v>
      </c>
      <c r="M74" s="111">
        <v>100</v>
      </c>
      <c r="N74" s="1">
        <v>51.760821999999997</v>
      </c>
      <c r="O74" s="1">
        <v>0.77639800000000003</v>
      </c>
      <c r="P74" s="1">
        <v>47.462778999999998</v>
      </c>
      <c r="Q74" s="1">
        <v>0</v>
      </c>
      <c r="R74" s="154">
        <v>54.895477</v>
      </c>
      <c r="S74" s="138">
        <v>1.3486990000000001</v>
      </c>
      <c r="T74" s="138">
        <v>16.080997</v>
      </c>
      <c r="U74" s="138">
        <v>0.58499699999999999</v>
      </c>
      <c r="V74" s="138">
        <v>8.1748259999999995</v>
      </c>
      <c r="W74" s="138">
        <v>0.46362500000000001</v>
      </c>
      <c r="X74" s="138">
        <v>1.943427</v>
      </c>
      <c r="Y74" s="138">
        <v>4.7819289999999999</v>
      </c>
      <c r="Z74" s="138">
        <v>6.9510379999999996</v>
      </c>
      <c r="AA74" s="138">
        <v>2.3547940000000001</v>
      </c>
      <c r="AB74" s="138">
        <v>0.71249499999999999</v>
      </c>
      <c r="AC74" s="138">
        <v>1.7076960000000001</v>
      </c>
      <c r="AD74" s="138">
        <v>0</v>
      </c>
      <c r="AE74" s="138">
        <v>0</v>
      </c>
      <c r="AF74" s="138">
        <v>0</v>
      </c>
      <c r="AG74" s="138">
        <v>0</v>
      </c>
      <c r="AH74" s="155">
        <v>0.16106000000000001</v>
      </c>
      <c r="AI74" s="137">
        <v>0</v>
      </c>
      <c r="AJ74" s="137">
        <v>0.49390299999999998</v>
      </c>
      <c r="AK74" s="137">
        <v>0</v>
      </c>
      <c r="AL74" s="137">
        <v>9.2162999999999995E-2</v>
      </c>
      <c r="AM74" s="137">
        <v>0</v>
      </c>
      <c r="AN74" s="137">
        <v>0</v>
      </c>
      <c r="AO74" s="137">
        <v>2.9271999999999999E-2</v>
      </c>
      <c r="AP74" s="137">
        <v>0</v>
      </c>
      <c r="AQ74" s="155">
        <v>30.264150000000001</v>
      </c>
      <c r="AR74" s="137">
        <v>0</v>
      </c>
      <c r="AS74" s="137">
        <v>6.8764729999999998</v>
      </c>
      <c r="AT74" s="137">
        <v>0</v>
      </c>
      <c r="AU74" s="137">
        <v>8.2484500000000001</v>
      </c>
      <c r="AV74" s="137">
        <v>0</v>
      </c>
      <c r="AW74" s="137">
        <v>1.7687299999999999</v>
      </c>
      <c r="AX74" s="137">
        <v>0.304975</v>
      </c>
      <c r="AY74" s="156">
        <v>0</v>
      </c>
      <c r="AZ74" s="137">
        <f t="shared" si="11"/>
        <v>30.42521</v>
      </c>
      <c r="BA74" s="137">
        <f t="shared" si="12"/>
        <v>0</v>
      </c>
      <c r="BB74" s="137">
        <f t="shared" si="13"/>
        <v>7.3703760000000003</v>
      </c>
      <c r="BC74" s="137">
        <f t="shared" si="14"/>
        <v>0</v>
      </c>
      <c r="BD74" s="137">
        <f t="shared" si="15"/>
        <v>8.3406129999999994</v>
      </c>
      <c r="BE74" s="137">
        <f t="shared" si="16"/>
        <v>0</v>
      </c>
      <c r="BF74" s="137">
        <f t="shared" si="17"/>
        <v>1.7687299999999999</v>
      </c>
      <c r="BG74" s="137">
        <f t="shared" si="18"/>
        <v>0.33424700000000002</v>
      </c>
      <c r="BH74" s="156">
        <f t="shared" si="19"/>
        <v>0</v>
      </c>
    </row>
    <row r="75" spans="1:60" x14ac:dyDescent="0.3">
      <c r="A75" s="1">
        <v>69</v>
      </c>
      <c r="B75" s="1" t="s">
        <v>40</v>
      </c>
      <c r="C75" s="1">
        <v>1070</v>
      </c>
      <c r="D75" s="1">
        <v>5000</v>
      </c>
      <c r="E75" s="1">
        <v>-12.255958</v>
      </c>
      <c r="F75" s="1">
        <v>-817800.227663</v>
      </c>
      <c r="G75" s="1">
        <v>-628638.13008499995</v>
      </c>
      <c r="H75" s="1">
        <v>140.834678</v>
      </c>
      <c r="I75" s="1">
        <v>72.635470999999995</v>
      </c>
      <c r="J75" s="1">
        <v>20.358512000000001</v>
      </c>
      <c r="K75" s="1">
        <v>2.543059</v>
      </c>
      <c r="L75" s="1">
        <v>3.3072379999999999</v>
      </c>
      <c r="M75" s="111">
        <v>100</v>
      </c>
      <c r="N75" s="1">
        <v>51.018175999999997</v>
      </c>
      <c r="O75" s="1">
        <v>0.754714</v>
      </c>
      <c r="P75" s="1">
        <v>48.227108999999999</v>
      </c>
      <c r="Q75" s="1">
        <v>0</v>
      </c>
      <c r="R75" s="154">
        <v>55.006677000000003</v>
      </c>
      <c r="S75" s="138">
        <v>1.3247869999999999</v>
      </c>
      <c r="T75" s="138">
        <v>16.035142</v>
      </c>
      <c r="U75" s="138">
        <v>0.56207799999999997</v>
      </c>
      <c r="V75" s="138">
        <v>8.1551039999999997</v>
      </c>
      <c r="W75" s="138">
        <v>0.47037400000000001</v>
      </c>
      <c r="X75" s="138">
        <v>1.9071309999999999</v>
      </c>
      <c r="Y75" s="138">
        <v>4.7253020000000001</v>
      </c>
      <c r="Z75" s="138">
        <v>6.993601</v>
      </c>
      <c r="AA75" s="138">
        <v>2.3844690000000002</v>
      </c>
      <c r="AB75" s="138">
        <v>0.70359799999999995</v>
      </c>
      <c r="AC75" s="138">
        <v>1.7317389999999999</v>
      </c>
      <c r="AD75" s="138">
        <v>0</v>
      </c>
      <c r="AE75" s="138">
        <v>0</v>
      </c>
      <c r="AF75" s="138">
        <v>0</v>
      </c>
      <c r="AG75" s="138">
        <v>0</v>
      </c>
      <c r="AH75" s="155">
        <v>0.155555</v>
      </c>
      <c r="AI75" s="137">
        <v>0</v>
      </c>
      <c r="AJ75" s="137">
        <v>0.48253299999999999</v>
      </c>
      <c r="AK75" s="137">
        <v>0</v>
      </c>
      <c r="AL75" s="137">
        <v>8.8411000000000003E-2</v>
      </c>
      <c r="AM75" s="137">
        <v>0</v>
      </c>
      <c r="AN75" s="137">
        <v>0</v>
      </c>
      <c r="AO75" s="137">
        <v>2.8216000000000001E-2</v>
      </c>
      <c r="AP75" s="137">
        <v>0</v>
      </c>
      <c r="AQ75" s="155">
        <v>30.422964</v>
      </c>
      <c r="AR75" s="137">
        <v>0</v>
      </c>
      <c r="AS75" s="137">
        <v>7.36768</v>
      </c>
      <c r="AT75" s="137">
        <v>0</v>
      </c>
      <c r="AU75" s="137">
        <v>8.3385119999999997</v>
      </c>
      <c r="AV75" s="137">
        <v>0</v>
      </c>
      <c r="AW75" s="137">
        <v>1.7687299999999999</v>
      </c>
      <c r="AX75" s="137">
        <v>0.32922400000000002</v>
      </c>
      <c r="AY75" s="156">
        <v>0</v>
      </c>
      <c r="AZ75" s="137">
        <f t="shared" si="11"/>
        <v>30.578519</v>
      </c>
      <c r="BA75" s="137">
        <f t="shared" si="12"/>
        <v>0</v>
      </c>
      <c r="BB75" s="137">
        <f t="shared" si="13"/>
        <v>7.8502130000000001</v>
      </c>
      <c r="BC75" s="137">
        <f t="shared" si="14"/>
        <v>0</v>
      </c>
      <c r="BD75" s="137">
        <f t="shared" si="15"/>
        <v>8.4269230000000004</v>
      </c>
      <c r="BE75" s="137">
        <f t="shared" si="16"/>
        <v>0</v>
      </c>
      <c r="BF75" s="137">
        <f t="shared" si="17"/>
        <v>1.7687299999999999</v>
      </c>
      <c r="BG75" s="137">
        <f t="shared" si="18"/>
        <v>0.35744000000000004</v>
      </c>
      <c r="BH75" s="156">
        <f t="shared" si="19"/>
        <v>0</v>
      </c>
    </row>
    <row r="76" spans="1:60" x14ac:dyDescent="0.3">
      <c r="A76" s="1">
        <v>70</v>
      </c>
      <c r="B76" s="1" t="s">
        <v>40</v>
      </c>
      <c r="C76" s="1">
        <v>1068</v>
      </c>
      <c r="D76" s="1">
        <v>5000</v>
      </c>
      <c r="E76" s="1">
        <v>-12.375806000000001</v>
      </c>
      <c r="F76" s="1">
        <v>-806024.36867800006</v>
      </c>
      <c r="G76" s="1">
        <v>-619830.01551699999</v>
      </c>
      <c r="H76" s="1">
        <v>138.831863</v>
      </c>
      <c r="I76" s="1">
        <v>71.567020999999997</v>
      </c>
      <c r="J76" s="1">
        <v>20.088381999999999</v>
      </c>
      <c r="K76" s="1">
        <v>2.5402870000000002</v>
      </c>
      <c r="L76" s="1">
        <v>3.319086</v>
      </c>
      <c r="M76" s="111">
        <v>100</v>
      </c>
      <c r="N76" s="1">
        <v>50.296281999999998</v>
      </c>
      <c r="O76" s="1">
        <v>0.73396499999999998</v>
      </c>
      <c r="P76" s="1">
        <v>48.969752999999997</v>
      </c>
      <c r="Q76" s="1">
        <v>0</v>
      </c>
      <c r="R76" s="154">
        <v>55.115220000000001</v>
      </c>
      <c r="S76" s="138">
        <v>1.301166</v>
      </c>
      <c r="T76" s="138">
        <v>15.988989</v>
      </c>
      <c r="U76" s="138">
        <v>0.54009099999999999</v>
      </c>
      <c r="V76" s="138">
        <v>8.1359670000000008</v>
      </c>
      <c r="W76" s="138">
        <v>0.47712500000000002</v>
      </c>
      <c r="X76" s="138">
        <v>1.8715919999999999</v>
      </c>
      <c r="Y76" s="138">
        <v>4.6694779999999998</v>
      </c>
      <c r="Z76" s="138">
        <v>7.0355429999999997</v>
      </c>
      <c r="AA76" s="138">
        <v>2.4140359999999998</v>
      </c>
      <c r="AB76" s="138">
        <v>0.69499100000000003</v>
      </c>
      <c r="AC76" s="138">
        <v>1.755803</v>
      </c>
      <c r="AD76" s="138">
        <v>0</v>
      </c>
      <c r="AE76" s="138">
        <v>0</v>
      </c>
      <c r="AF76" s="138">
        <v>0</v>
      </c>
      <c r="AG76" s="138">
        <v>0</v>
      </c>
      <c r="AH76" s="155">
        <v>0.15032400000000001</v>
      </c>
      <c r="AI76" s="137">
        <v>0</v>
      </c>
      <c r="AJ76" s="137">
        <v>0.47157300000000002</v>
      </c>
      <c r="AK76" s="137">
        <v>0</v>
      </c>
      <c r="AL76" s="137">
        <v>8.4848999999999994E-2</v>
      </c>
      <c r="AM76" s="137">
        <v>0</v>
      </c>
      <c r="AN76" s="137">
        <v>0</v>
      </c>
      <c r="AO76" s="137">
        <v>2.7219E-2</v>
      </c>
      <c r="AP76" s="137">
        <v>0</v>
      </c>
      <c r="AQ76" s="155">
        <v>30.576269</v>
      </c>
      <c r="AR76" s="137">
        <v>0</v>
      </c>
      <c r="AS76" s="137">
        <v>7.8475159999999997</v>
      </c>
      <c r="AT76" s="137">
        <v>0</v>
      </c>
      <c r="AU76" s="137">
        <v>8.4248209999999997</v>
      </c>
      <c r="AV76" s="137">
        <v>0</v>
      </c>
      <c r="AW76" s="137">
        <v>1.7687299999999999</v>
      </c>
      <c r="AX76" s="137">
        <v>0.35241699999999998</v>
      </c>
      <c r="AY76" s="156">
        <v>0</v>
      </c>
      <c r="AZ76" s="137">
        <f t="shared" si="11"/>
        <v>30.726593000000001</v>
      </c>
      <c r="BA76" s="137">
        <f t="shared" si="12"/>
        <v>0</v>
      </c>
      <c r="BB76" s="137">
        <f t="shared" si="13"/>
        <v>8.319089</v>
      </c>
      <c r="BC76" s="137">
        <f t="shared" si="14"/>
        <v>0</v>
      </c>
      <c r="BD76" s="137">
        <f t="shared" si="15"/>
        <v>8.5096699999999998</v>
      </c>
      <c r="BE76" s="137">
        <f t="shared" si="16"/>
        <v>0</v>
      </c>
      <c r="BF76" s="137">
        <f t="shared" si="17"/>
        <v>1.7687299999999999</v>
      </c>
      <c r="BG76" s="137">
        <f t="shared" si="18"/>
        <v>0.37963599999999997</v>
      </c>
      <c r="BH76" s="156">
        <f t="shared" si="19"/>
        <v>0</v>
      </c>
    </row>
    <row r="77" spans="1:60" x14ac:dyDescent="0.3">
      <c r="A77" s="1">
        <v>71</v>
      </c>
      <c r="B77" s="1" t="s">
        <v>40</v>
      </c>
      <c r="C77" s="1">
        <v>1066</v>
      </c>
      <c r="D77" s="1">
        <v>5000</v>
      </c>
      <c r="E77" s="1">
        <v>-12.495704</v>
      </c>
      <c r="F77" s="1">
        <v>-794568.45010899997</v>
      </c>
      <c r="G77" s="1">
        <v>-611260.00674999994</v>
      </c>
      <c r="H77" s="1">
        <v>136.884175</v>
      </c>
      <c r="I77" s="1">
        <v>70.529004999999998</v>
      </c>
      <c r="J77" s="1">
        <v>19.825472999999999</v>
      </c>
      <c r="K77" s="1">
        <v>2.5375610000000002</v>
      </c>
      <c r="L77" s="1">
        <v>3.3305609999999999</v>
      </c>
      <c r="M77" s="111">
        <v>100</v>
      </c>
      <c r="N77" s="1">
        <v>49.594256000000001</v>
      </c>
      <c r="O77" s="1">
        <v>0.71409900000000004</v>
      </c>
      <c r="P77" s="1">
        <v>49.691645000000001</v>
      </c>
      <c r="Q77" s="1">
        <v>0</v>
      </c>
      <c r="R77" s="154">
        <v>55.221170999999998</v>
      </c>
      <c r="S77" s="138">
        <v>1.277841</v>
      </c>
      <c r="T77" s="138">
        <v>15.942557000000001</v>
      </c>
      <c r="U77" s="138">
        <v>0.51899399999999996</v>
      </c>
      <c r="V77" s="138">
        <v>8.1174049999999998</v>
      </c>
      <c r="W77" s="138">
        <v>0.483879</v>
      </c>
      <c r="X77" s="138">
        <v>1.836781</v>
      </c>
      <c r="Y77" s="138">
        <v>4.6144480000000003</v>
      </c>
      <c r="Z77" s="138">
        <v>7.0768779999999998</v>
      </c>
      <c r="AA77" s="138">
        <v>2.4434960000000001</v>
      </c>
      <c r="AB77" s="138">
        <v>0.68666400000000005</v>
      </c>
      <c r="AC77" s="138">
        <v>1.7798879999999999</v>
      </c>
      <c r="AD77" s="138">
        <v>0</v>
      </c>
      <c r="AE77" s="138">
        <v>0</v>
      </c>
      <c r="AF77" s="138">
        <v>0</v>
      </c>
      <c r="AG77" s="138">
        <v>0</v>
      </c>
      <c r="AH77" s="155">
        <v>0.14535100000000001</v>
      </c>
      <c r="AI77" s="137">
        <v>0</v>
      </c>
      <c r="AJ77" s="137">
        <v>0.46100400000000002</v>
      </c>
      <c r="AK77" s="137">
        <v>0</v>
      </c>
      <c r="AL77" s="137">
        <v>8.1465999999999997E-2</v>
      </c>
      <c r="AM77" s="137">
        <v>0</v>
      </c>
      <c r="AN77" s="137">
        <v>0</v>
      </c>
      <c r="AO77" s="137">
        <v>2.6276999999999998E-2</v>
      </c>
      <c r="AP77" s="137">
        <v>0</v>
      </c>
      <c r="AQ77" s="155">
        <v>30.724343999999999</v>
      </c>
      <c r="AR77" s="137">
        <v>0</v>
      </c>
      <c r="AS77" s="137">
        <v>8.3163929999999997</v>
      </c>
      <c r="AT77" s="137">
        <v>0</v>
      </c>
      <c r="AU77" s="137">
        <v>8.5075660000000006</v>
      </c>
      <c r="AV77" s="137">
        <v>0</v>
      </c>
      <c r="AW77" s="137">
        <v>1.7687299999999999</v>
      </c>
      <c r="AX77" s="137">
        <v>0.374612</v>
      </c>
      <c r="AY77" s="156">
        <v>0</v>
      </c>
      <c r="AZ77" s="137">
        <f t="shared" si="11"/>
        <v>30.869695</v>
      </c>
      <c r="BA77" s="137">
        <f t="shared" si="12"/>
        <v>0</v>
      </c>
      <c r="BB77" s="137">
        <f t="shared" si="13"/>
        <v>8.7773970000000006</v>
      </c>
      <c r="BC77" s="137">
        <f t="shared" si="14"/>
        <v>0</v>
      </c>
      <c r="BD77" s="137">
        <f t="shared" si="15"/>
        <v>8.5890320000000013</v>
      </c>
      <c r="BE77" s="137">
        <f t="shared" si="16"/>
        <v>0</v>
      </c>
      <c r="BF77" s="137">
        <f t="shared" si="17"/>
        <v>1.7687299999999999</v>
      </c>
      <c r="BG77" s="137">
        <f t="shared" si="18"/>
        <v>0.400889</v>
      </c>
      <c r="BH77" s="156">
        <f t="shared" si="19"/>
        <v>0</v>
      </c>
    </row>
    <row r="78" spans="1:60" x14ac:dyDescent="0.3">
      <c r="A78" s="1">
        <v>72</v>
      </c>
      <c r="B78" s="1" t="s">
        <v>40</v>
      </c>
      <c r="C78" s="1">
        <v>1064</v>
      </c>
      <c r="D78" s="1">
        <v>5000</v>
      </c>
      <c r="E78" s="1">
        <v>-12.615669</v>
      </c>
      <c r="F78" s="1">
        <v>-783419.12098799995</v>
      </c>
      <c r="G78" s="1">
        <v>-602918.19501000002</v>
      </c>
      <c r="H78" s="1">
        <v>134.98928799999999</v>
      </c>
      <c r="I78" s="1">
        <v>69.520112999999995</v>
      </c>
      <c r="J78" s="1">
        <v>19.569486000000001</v>
      </c>
      <c r="K78" s="1">
        <v>2.5348820000000001</v>
      </c>
      <c r="L78" s="1">
        <v>3.341669</v>
      </c>
      <c r="M78" s="111">
        <v>100</v>
      </c>
      <c r="N78" s="1">
        <v>48.911262000000001</v>
      </c>
      <c r="O78" s="1">
        <v>0.69506999999999997</v>
      </c>
      <c r="P78" s="1">
        <v>50.393669000000003</v>
      </c>
      <c r="Q78" s="1">
        <v>0</v>
      </c>
      <c r="R78" s="154">
        <v>55.324592000000003</v>
      </c>
      <c r="S78" s="138">
        <v>1.254813</v>
      </c>
      <c r="T78" s="138">
        <v>15.895864</v>
      </c>
      <c r="U78" s="138">
        <v>0.49874600000000002</v>
      </c>
      <c r="V78" s="138">
        <v>8.0994069999999994</v>
      </c>
      <c r="W78" s="138">
        <v>0.49063499999999999</v>
      </c>
      <c r="X78" s="138">
        <v>1.8026759999999999</v>
      </c>
      <c r="Y78" s="138">
        <v>4.5601989999999999</v>
      </c>
      <c r="Z78" s="138">
        <v>7.1176199999999996</v>
      </c>
      <c r="AA78" s="138">
        <v>2.4728479999999999</v>
      </c>
      <c r="AB78" s="138">
        <v>0.67860399999999998</v>
      </c>
      <c r="AC78" s="138">
        <v>1.8039959999999999</v>
      </c>
      <c r="AD78" s="138">
        <v>0</v>
      </c>
      <c r="AE78" s="138">
        <v>0</v>
      </c>
      <c r="AF78" s="138">
        <v>0</v>
      </c>
      <c r="AG78" s="138">
        <v>0</v>
      </c>
      <c r="AH78" s="155">
        <v>0.14061999999999999</v>
      </c>
      <c r="AI78" s="137">
        <v>0</v>
      </c>
      <c r="AJ78" s="137">
        <v>0.45081100000000002</v>
      </c>
      <c r="AK78" s="137">
        <v>0</v>
      </c>
      <c r="AL78" s="137">
        <v>7.8251000000000001E-2</v>
      </c>
      <c r="AM78" s="137">
        <v>0</v>
      </c>
      <c r="AN78" s="137">
        <v>0</v>
      </c>
      <c r="AO78" s="137">
        <v>2.5388000000000001E-2</v>
      </c>
      <c r="AP78" s="137">
        <v>0</v>
      </c>
      <c r="AQ78" s="155">
        <v>30.867445</v>
      </c>
      <c r="AR78" s="137">
        <v>0</v>
      </c>
      <c r="AS78" s="137">
        <v>8.7747010000000003</v>
      </c>
      <c r="AT78" s="137">
        <v>0</v>
      </c>
      <c r="AU78" s="137">
        <v>8.5869269999999993</v>
      </c>
      <c r="AV78" s="137">
        <v>0</v>
      </c>
      <c r="AW78" s="137">
        <v>1.7687299999999999</v>
      </c>
      <c r="AX78" s="137">
        <v>0.395866</v>
      </c>
      <c r="AY78" s="156">
        <v>0</v>
      </c>
      <c r="AZ78" s="137">
        <f t="shared" si="11"/>
        <v>31.008064999999998</v>
      </c>
      <c r="BA78" s="137">
        <f t="shared" si="12"/>
        <v>0</v>
      </c>
      <c r="BB78" s="137">
        <f t="shared" si="13"/>
        <v>9.2255120000000002</v>
      </c>
      <c r="BC78" s="137">
        <f t="shared" si="14"/>
        <v>0</v>
      </c>
      <c r="BD78" s="137">
        <f t="shared" si="15"/>
        <v>8.6651779999999992</v>
      </c>
      <c r="BE78" s="137">
        <f t="shared" si="16"/>
        <v>0</v>
      </c>
      <c r="BF78" s="137">
        <f t="shared" si="17"/>
        <v>1.7687299999999999</v>
      </c>
      <c r="BG78" s="137">
        <f t="shared" si="18"/>
        <v>0.42125400000000002</v>
      </c>
      <c r="BH78" s="156">
        <f t="shared" si="19"/>
        <v>0</v>
      </c>
    </row>
    <row r="79" spans="1:60" x14ac:dyDescent="0.3">
      <c r="A79" s="1">
        <v>73</v>
      </c>
      <c r="B79" s="1" t="s">
        <v>40</v>
      </c>
      <c r="C79" s="1">
        <v>1062</v>
      </c>
      <c r="D79" s="1">
        <v>5000</v>
      </c>
      <c r="E79" s="1">
        <v>-12.735716</v>
      </c>
      <c r="F79" s="1">
        <v>-772563.73053599999</v>
      </c>
      <c r="G79" s="1">
        <v>-594795.18821299996</v>
      </c>
      <c r="H79" s="1">
        <v>133.14499699999999</v>
      </c>
      <c r="I79" s="1">
        <v>68.539102999999997</v>
      </c>
      <c r="J79" s="1">
        <v>19.320135000000001</v>
      </c>
      <c r="K79" s="1">
        <v>2.5322460000000002</v>
      </c>
      <c r="L79" s="1">
        <v>3.3524219999999998</v>
      </c>
      <c r="M79" s="111">
        <v>100</v>
      </c>
      <c r="N79" s="1">
        <v>48.246504999999999</v>
      </c>
      <c r="O79" s="1">
        <v>0.67683300000000002</v>
      </c>
      <c r="P79" s="1">
        <v>51.076661000000001</v>
      </c>
      <c r="Q79" s="1">
        <v>0</v>
      </c>
      <c r="R79" s="154">
        <v>55.425544000000002</v>
      </c>
      <c r="S79" s="138">
        <v>1.232086</v>
      </c>
      <c r="T79" s="138">
        <v>15.848922999999999</v>
      </c>
      <c r="U79" s="138">
        <v>0.47930899999999999</v>
      </c>
      <c r="V79" s="138">
        <v>8.081963</v>
      </c>
      <c r="W79" s="138">
        <v>0.497396</v>
      </c>
      <c r="X79" s="138">
        <v>1.7692509999999999</v>
      </c>
      <c r="Y79" s="138">
        <v>4.5067199999999996</v>
      </c>
      <c r="Z79" s="138">
        <v>7.1577849999999996</v>
      </c>
      <c r="AA79" s="138">
        <v>2.5020950000000002</v>
      </c>
      <c r="AB79" s="138">
        <v>0.67080200000000001</v>
      </c>
      <c r="AC79" s="138">
        <v>1.8281259999999999</v>
      </c>
      <c r="AD79" s="138">
        <v>0</v>
      </c>
      <c r="AE79" s="138">
        <v>0</v>
      </c>
      <c r="AF79" s="138">
        <v>0</v>
      </c>
      <c r="AG79" s="138">
        <v>0</v>
      </c>
      <c r="AH79" s="155">
        <v>0.13611699999999999</v>
      </c>
      <c r="AI79" s="137">
        <v>0</v>
      </c>
      <c r="AJ79" s="137">
        <v>0.44097599999999998</v>
      </c>
      <c r="AK79" s="137">
        <v>0</v>
      </c>
      <c r="AL79" s="137">
        <v>7.5193999999999997E-2</v>
      </c>
      <c r="AM79" s="137">
        <v>0</v>
      </c>
      <c r="AN79" s="137">
        <v>0</v>
      </c>
      <c r="AO79" s="137">
        <v>2.4546999999999999E-2</v>
      </c>
      <c r="AP79" s="137">
        <v>0</v>
      </c>
      <c r="AQ79" s="155">
        <v>31.005811000000001</v>
      </c>
      <c r="AR79" s="137">
        <v>0</v>
      </c>
      <c r="AS79" s="137">
        <v>9.2228169999999992</v>
      </c>
      <c r="AT79" s="137">
        <v>0</v>
      </c>
      <c r="AU79" s="137">
        <v>8.6630719999999997</v>
      </c>
      <c r="AV79" s="137">
        <v>0</v>
      </c>
      <c r="AW79" s="137">
        <v>1.7687299999999999</v>
      </c>
      <c r="AX79" s="137">
        <v>0.41623100000000002</v>
      </c>
      <c r="AY79" s="156">
        <v>0</v>
      </c>
      <c r="AZ79" s="137">
        <f t="shared" si="11"/>
        <v>31.141928</v>
      </c>
      <c r="BA79" s="137">
        <f t="shared" si="12"/>
        <v>0</v>
      </c>
      <c r="BB79" s="137">
        <f t="shared" si="13"/>
        <v>9.6637929999999983</v>
      </c>
      <c r="BC79" s="137">
        <f t="shared" si="14"/>
        <v>0</v>
      </c>
      <c r="BD79" s="137">
        <f t="shared" si="15"/>
        <v>8.7382659999999994</v>
      </c>
      <c r="BE79" s="137">
        <f t="shared" si="16"/>
        <v>0</v>
      </c>
      <c r="BF79" s="137">
        <f t="shared" si="17"/>
        <v>1.7687299999999999</v>
      </c>
      <c r="BG79" s="137">
        <f t="shared" si="18"/>
        <v>0.440778</v>
      </c>
      <c r="BH79" s="156">
        <f t="shared" si="19"/>
        <v>0</v>
      </c>
    </row>
    <row r="80" spans="1:60" x14ac:dyDescent="0.3">
      <c r="A80" s="1">
        <v>74</v>
      </c>
      <c r="B80" s="1" t="s">
        <v>40</v>
      </c>
      <c r="C80" s="1">
        <v>1060</v>
      </c>
      <c r="D80" s="1">
        <v>5000</v>
      </c>
      <c r="E80" s="1">
        <v>-12.855859000000001</v>
      </c>
      <c r="F80" s="1">
        <v>-761990.28557199996</v>
      </c>
      <c r="G80" s="1">
        <v>-586882.07974800002</v>
      </c>
      <c r="H80" s="1">
        <v>131.34921499999999</v>
      </c>
      <c r="I80" s="1">
        <v>67.584802999999994</v>
      </c>
      <c r="J80" s="1">
        <v>19.077148000000001</v>
      </c>
      <c r="K80" s="1">
        <v>2.5296539999999998</v>
      </c>
      <c r="L80" s="1">
        <v>3.3628260000000001</v>
      </c>
      <c r="M80" s="111">
        <v>100</v>
      </c>
      <c r="N80" s="1">
        <v>47.599235999999998</v>
      </c>
      <c r="O80" s="1">
        <v>0.65934800000000005</v>
      </c>
      <c r="P80" s="1">
        <v>51.741416000000001</v>
      </c>
      <c r="Q80" s="1">
        <v>0</v>
      </c>
      <c r="R80" s="154">
        <v>55.524084000000002</v>
      </c>
      <c r="S80" s="138">
        <v>1.20966</v>
      </c>
      <c r="T80" s="138">
        <v>15.801752</v>
      </c>
      <c r="U80" s="138">
        <v>0.460646</v>
      </c>
      <c r="V80" s="138">
        <v>8.0650639999999996</v>
      </c>
      <c r="W80" s="138">
        <v>0.50415900000000002</v>
      </c>
      <c r="X80" s="138">
        <v>1.736486</v>
      </c>
      <c r="Y80" s="138">
        <v>4.454002</v>
      </c>
      <c r="Z80" s="138">
        <v>7.1973839999999996</v>
      </c>
      <c r="AA80" s="138">
        <v>2.5312359999999998</v>
      </c>
      <c r="AB80" s="138">
        <v>0.66324799999999995</v>
      </c>
      <c r="AC80" s="138">
        <v>1.8522799999999999</v>
      </c>
      <c r="AD80" s="138">
        <v>0</v>
      </c>
      <c r="AE80" s="138">
        <v>0</v>
      </c>
      <c r="AF80" s="138">
        <v>0</v>
      </c>
      <c r="AG80" s="138">
        <v>0</v>
      </c>
      <c r="AH80" s="155">
        <v>0.131828</v>
      </c>
      <c r="AI80" s="137">
        <v>0</v>
      </c>
      <c r="AJ80" s="137">
        <v>0.43148500000000001</v>
      </c>
      <c r="AK80" s="137">
        <v>0</v>
      </c>
      <c r="AL80" s="137">
        <v>7.2285000000000002E-2</v>
      </c>
      <c r="AM80" s="137">
        <v>0</v>
      </c>
      <c r="AN80" s="137">
        <v>0</v>
      </c>
      <c r="AO80" s="137">
        <v>2.375E-2</v>
      </c>
      <c r="AP80" s="137">
        <v>0</v>
      </c>
      <c r="AQ80" s="155">
        <v>31.139675</v>
      </c>
      <c r="AR80" s="137">
        <v>0</v>
      </c>
      <c r="AS80" s="137">
        <v>9.6610980000000009</v>
      </c>
      <c r="AT80" s="137">
        <v>0</v>
      </c>
      <c r="AU80" s="137">
        <v>8.7361579999999996</v>
      </c>
      <c r="AV80" s="137">
        <v>0</v>
      </c>
      <c r="AW80" s="137">
        <v>1.7687299999999999</v>
      </c>
      <c r="AX80" s="137">
        <v>0.43575399999999997</v>
      </c>
      <c r="AY80" s="156">
        <v>0</v>
      </c>
      <c r="AZ80" s="137">
        <f t="shared" si="11"/>
        <v>31.271502999999999</v>
      </c>
      <c r="BA80" s="137">
        <f t="shared" si="12"/>
        <v>0</v>
      </c>
      <c r="BB80" s="137">
        <f t="shared" si="13"/>
        <v>10.092583000000001</v>
      </c>
      <c r="BC80" s="137">
        <f t="shared" si="14"/>
        <v>0</v>
      </c>
      <c r="BD80" s="137">
        <f t="shared" si="15"/>
        <v>8.8084430000000005</v>
      </c>
      <c r="BE80" s="137">
        <f t="shared" si="16"/>
        <v>0</v>
      </c>
      <c r="BF80" s="137">
        <f t="shared" si="17"/>
        <v>1.7687299999999999</v>
      </c>
      <c r="BG80" s="137">
        <f t="shared" si="18"/>
        <v>0.45950399999999997</v>
      </c>
      <c r="BH80" s="156">
        <f t="shared" si="19"/>
        <v>0</v>
      </c>
    </row>
    <row r="81" spans="1:60" x14ac:dyDescent="0.3">
      <c r="A81" s="1">
        <v>75</v>
      </c>
      <c r="B81" s="1" t="s">
        <v>40</v>
      </c>
      <c r="C81" s="1">
        <v>1058</v>
      </c>
      <c r="D81" s="1">
        <v>5000</v>
      </c>
      <c r="E81" s="1">
        <v>-12.976114000000001</v>
      </c>
      <c r="F81" s="1">
        <v>-751687.41066000005</v>
      </c>
      <c r="G81" s="1">
        <v>-579170.41924800002</v>
      </c>
      <c r="H81" s="1">
        <v>129.599963</v>
      </c>
      <c r="I81" s="1">
        <v>66.656101000000007</v>
      </c>
      <c r="J81" s="1">
        <v>18.84027</v>
      </c>
      <c r="K81" s="1">
        <v>2.527104</v>
      </c>
      <c r="L81" s="1">
        <v>3.3728899999999999</v>
      </c>
      <c r="M81" s="111">
        <v>100</v>
      </c>
      <c r="N81" s="1">
        <v>46.968741999999999</v>
      </c>
      <c r="O81" s="1">
        <v>0.64257500000000001</v>
      </c>
      <c r="P81" s="1">
        <v>52.388683</v>
      </c>
      <c r="Q81" s="1">
        <v>0</v>
      </c>
      <c r="R81" s="154">
        <v>55.620268000000003</v>
      </c>
      <c r="S81" s="138">
        <v>1.1875370000000001</v>
      </c>
      <c r="T81" s="138">
        <v>15.754362</v>
      </c>
      <c r="U81" s="138">
        <v>0.44272499999999998</v>
      </c>
      <c r="V81" s="138">
        <v>8.0486989999999992</v>
      </c>
      <c r="W81" s="138">
        <v>0.51092700000000002</v>
      </c>
      <c r="X81" s="138">
        <v>1.704358</v>
      </c>
      <c r="Y81" s="138">
        <v>4.402031</v>
      </c>
      <c r="Z81" s="138">
        <v>7.2364319999999998</v>
      </c>
      <c r="AA81" s="138">
        <v>2.5602719999999999</v>
      </c>
      <c r="AB81" s="138">
        <v>0.65593100000000004</v>
      </c>
      <c r="AC81" s="138">
        <v>1.876458</v>
      </c>
      <c r="AD81" s="138">
        <v>0</v>
      </c>
      <c r="AE81" s="138">
        <v>0</v>
      </c>
      <c r="AF81" s="138">
        <v>0</v>
      </c>
      <c r="AG81" s="138">
        <v>0</v>
      </c>
      <c r="AH81" s="155">
        <v>0.12773999999999999</v>
      </c>
      <c r="AI81" s="137">
        <v>0</v>
      </c>
      <c r="AJ81" s="137">
        <v>0.42232199999999998</v>
      </c>
      <c r="AK81" s="137">
        <v>0</v>
      </c>
      <c r="AL81" s="137">
        <v>6.9515999999999994E-2</v>
      </c>
      <c r="AM81" s="137">
        <v>0</v>
      </c>
      <c r="AN81" s="137">
        <v>0</v>
      </c>
      <c r="AO81" s="137">
        <v>2.2995999999999999E-2</v>
      </c>
      <c r="AP81" s="137">
        <v>0</v>
      </c>
      <c r="AQ81" s="155">
        <v>31.269247</v>
      </c>
      <c r="AR81" s="137">
        <v>0</v>
      </c>
      <c r="AS81" s="137">
        <v>10.08989</v>
      </c>
      <c r="AT81" s="137">
        <v>0</v>
      </c>
      <c r="AU81" s="137">
        <v>8.8063339999999997</v>
      </c>
      <c r="AV81" s="137">
        <v>0</v>
      </c>
      <c r="AW81" s="137">
        <v>1.7687299999999999</v>
      </c>
      <c r="AX81" s="137">
        <v>0.454482</v>
      </c>
      <c r="AY81" s="156">
        <v>0</v>
      </c>
      <c r="AZ81" s="137">
        <f t="shared" si="11"/>
        <v>31.396986999999999</v>
      </c>
      <c r="BA81" s="137">
        <f t="shared" si="12"/>
        <v>0</v>
      </c>
      <c r="BB81" s="137">
        <f t="shared" si="13"/>
        <v>10.512212</v>
      </c>
      <c r="BC81" s="137">
        <f t="shared" si="14"/>
        <v>0</v>
      </c>
      <c r="BD81" s="137">
        <f t="shared" si="15"/>
        <v>8.8758499999999998</v>
      </c>
      <c r="BE81" s="137">
        <f t="shared" si="16"/>
        <v>0</v>
      </c>
      <c r="BF81" s="137">
        <f t="shared" si="17"/>
        <v>1.7687299999999999</v>
      </c>
      <c r="BG81" s="137">
        <f t="shared" si="18"/>
        <v>0.47747800000000001</v>
      </c>
      <c r="BH81" s="156">
        <f t="shared" si="19"/>
        <v>0</v>
      </c>
    </row>
    <row r="82" spans="1:60" x14ac:dyDescent="0.3">
      <c r="A82" s="1">
        <v>76</v>
      </c>
      <c r="B82" s="1" t="s">
        <v>40</v>
      </c>
      <c r="C82" s="1">
        <v>1056</v>
      </c>
      <c r="D82" s="1">
        <v>5000</v>
      </c>
      <c r="E82" s="1">
        <v>-13.096496</v>
      </c>
      <c r="F82" s="1">
        <v>-741644.31080500002</v>
      </c>
      <c r="G82" s="1">
        <v>-571652.18520800001</v>
      </c>
      <c r="H82" s="1">
        <v>127.895366</v>
      </c>
      <c r="I82" s="1">
        <v>65.751943999999995</v>
      </c>
      <c r="J82" s="1">
        <v>18.609255999999998</v>
      </c>
      <c r="K82" s="1">
        <v>2.5245950000000001</v>
      </c>
      <c r="L82" s="1">
        <v>3.3826230000000002</v>
      </c>
      <c r="M82" s="111">
        <v>100</v>
      </c>
      <c r="N82" s="1">
        <v>46.354348000000002</v>
      </c>
      <c r="O82" s="1">
        <v>0.62647799999999998</v>
      </c>
      <c r="P82" s="1">
        <v>53.019174</v>
      </c>
      <c r="Q82" s="1">
        <v>0</v>
      </c>
      <c r="R82" s="154">
        <v>55.714148999999999</v>
      </c>
      <c r="S82" s="138">
        <v>1.165718</v>
      </c>
      <c r="T82" s="138">
        <v>15.706766999999999</v>
      </c>
      <c r="U82" s="138">
        <v>0.42551</v>
      </c>
      <c r="V82" s="138">
        <v>8.0328579999999992</v>
      </c>
      <c r="W82" s="138">
        <v>0.51769900000000002</v>
      </c>
      <c r="X82" s="138">
        <v>1.672847</v>
      </c>
      <c r="Y82" s="138">
        <v>4.3507999999999996</v>
      </c>
      <c r="Z82" s="138">
        <v>7.2749420000000002</v>
      </c>
      <c r="AA82" s="138">
        <v>2.5892040000000001</v>
      </c>
      <c r="AB82" s="138">
        <v>0.64884399999999998</v>
      </c>
      <c r="AC82" s="138">
        <v>1.9006620000000001</v>
      </c>
      <c r="AD82" s="138">
        <v>0</v>
      </c>
      <c r="AE82" s="138">
        <v>0</v>
      </c>
      <c r="AF82" s="138">
        <v>0</v>
      </c>
      <c r="AG82" s="138">
        <v>0</v>
      </c>
      <c r="AH82" s="155">
        <v>0.12384299999999999</v>
      </c>
      <c r="AI82" s="137">
        <v>0</v>
      </c>
      <c r="AJ82" s="137">
        <v>0.41347400000000001</v>
      </c>
      <c r="AK82" s="137">
        <v>0</v>
      </c>
      <c r="AL82" s="137">
        <v>6.6878999999999994E-2</v>
      </c>
      <c r="AM82" s="137">
        <v>0</v>
      </c>
      <c r="AN82" s="137">
        <v>0</v>
      </c>
      <c r="AO82" s="137">
        <v>2.2282E-2</v>
      </c>
      <c r="AP82" s="137">
        <v>0</v>
      </c>
      <c r="AQ82" s="155">
        <v>31.394731</v>
      </c>
      <c r="AR82" s="137">
        <v>0</v>
      </c>
      <c r="AS82" s="137">
        <v>10.509518</v>
      </c>
      <c r="AT82" s="137">
        <v>0</v>
      </c>
      <c r="AU82" s="137">
        <v>8.8737390000000005</v>
      </c>
      <c r="AV82" s="137">
        <v>0</v>
      </c>
      <c r="AW82" s="137">
        <v>1.7687299999999999</v>
      </c>
      <c r="AX82" s="137">
        <v>0.47245500000000001</v>
      </c>
      <c r="AY82" s="156">
        <v>0</v>
      </c>
      <c r="AZ82" s="137">
        <f t="shared" si="11"/>
        <v>31.518574000000001</v>
      </c>
      <c r="BA82" s="137">
        <f t="shared" si="12"/>
        <v>0</v>
      </c>
      <c r="BB82" s="137">
        <f t="shared" si="13"/>
        <v>10.922992000000001</v>
      </c>
      <c r="BC82" s="137">
        <f t="shared" si="14"/>
        <v>0</v>
      </c>
      <c r="BD82" s="137">
        <f t="shared" si="15"/>
        <v>8.9406180000000006</v>
      </c>
      <c r="BE82" s="137">
        <f t="shared" si="16"/>
        <v>0</v>
      </c>
      <c r="BF82" s="137">
        <f t="shared" si="17"/>
        <v>1.7687299999999999</v>
      </c>
      <c r="BG82" s="137">
        <f t="shared" si="18"/>
        <v>0.49473700000000004</v>
      </c>
      <c r="BH82" s="156">
        <f t="shared" si="19"/>
        <v>0</v>
      </c>
    </row>
    <row r="83" spans="1:60" x14ac:dyDescent="0.3">
      <c r="A83" s="1">
        <v>77</v>
      </c>
      <c r="B83" s="1" t="s">
        <v>40</v>
      </c>
      <c r="C83" s="1">
        <v>1054</v>
      </c>
      <c r="D83" s="1">
        <v>5000</v>
      </c>
      <c r="E83" s="1">
        <v>-13.217017999999999</v>
      </c>
      <c r="F83" s="1">
        <v>-731850.73655799998</v>
      </c>
      <c r="G83" s="1">
        <v>-564319.75935499999</v>
      </c>
      <c r="H83" s="1">
        <v>126.23364100000001</v>
      </c>
      <c r="I83" s="1">
        <v>64.871333000000007</v>
      </c>
      <c r="J83" s="1">
        <v>18.383875</v>
      </c>
      <c r="K83" s="1">
        <v>2.522125</v>
      </c>
      <c r="L83" s="1">
        <v>3.3920309999999998</v>
      </c>
      <c r="M83" s="111">
        <v>100</v>
      </c>
      <c r="N83" s="1">
        <v>45.755412</v>
      </c>
      <c r="O83" s="1">
        <v>0.61102199999999995</v>
      </c>
      <c r="P83" s="1">
        <v>53.633566000000002</v>
      </c>
      <c r="Q83" s="1">
        <v>0</v>
      </c>
      <c r="R83" s="154">
        <v>55.805781000000003</v>
      </c>
      <c r="S83" s="138">
        <v>1.1442030000000001</v>
      </c>
      <c r="T83" s="138">
        <v>15.658979</v>
      </c>
      <c r="U83" s="138">
        <v>0.40897299999999998</v>
      </c>
      <c r="V83" s="138">
        <v>8.017531</v>
      </c>
      <c r="W83" s="138">
        <v>0.52447600000000005</v>
      </c>
      <c r="X83" s="138">
        <v>1.6419330000000001</v>
      </c>
      <c r="Y83" s="138">
        <v>4.3002950000000002</v>
      </c>
      <c r="Z83" s="138">
        <v>7.3129249999999999</v>
      </c>
      <c r="AA83" s="138">
        <v>2.6180330000000001</v>
      </c>
      <c r="AB83" s="138">
        <v>0.64197700000000002</v>
      </c>
      <c r="AC83" s="138">
        <v>1.924892</v>
      </c>
      <c r="AD83" s="138">
        <v>0</v>
      </c>
      <c r="AE83" s="138">
        <v>0</v>
      </c>
      <c r="AF83" s="138">
        <v>0</v>
      </c>
      <c r="AG83" s="138">
        <v>0</v>
      </c>
      <c r="AH83" s="155">
        <v>0.120125</v>
      </c>
      <c r="AI83" s="137">
        <v>0</v>
      </c>
      <c r="AJ83" s="137">
        <v>0.40492800000000001</v>
      </c>
      <c r="AK83" s="137">
        <v>0</v>
      </c>
      <c r="AL83" s="137">
        <v>6.4365000000000006E-2</v>
      </c>
      <c r="AM83" s="137">
        <v>0</v>
      </c>
      <c r="AN83" s="137">
        <v>0</v>
      </c>
      <c r="AO83" s="137">
        <v>2.1604000000000002E-2</v>
      </c>
      <c r="AP83" s="137">
        <v>0</v>
      </c>
      <c r="AQ83" s="155">
        <v>31.516317000000001</v>
      </c>
      <c r="AR83" s="137">
        <v>0</v>
      </c>
      <c r="AS83" s="137">
        <v>10.920299999999999</v>
      </c>
      <c r="AT83" s="137">
        <v>0</v>
      </c>
      <c r="AU83" s="137">
        <v>8.9385060000000003</v>
      </c>
      <c r="AV83" s="137">
        <v>0</v>
      </c>
      <c r="AW83" s="137">
        <v>1.7687299999999999</v>
      </c>
      <c r="AX83" s="137">
        <v>0.48971300000000001</v>
      </c>
      <c r="AY83" s="156">
        <v>0</v>
      </c>
      <c r="AZ83" s="137">
        <f t="shared" si="11"/>
        <v>31.636442000000002</v>
      </c>
      <c r="BA83" s="137">
        <f t="shared" si="12"/>
        <v>0</v>
      </c>
      <c r="BB83" s="137">
        <f t="shared" si="13"/>
        <v>11.325227999999999</v>
      </c>
      <c r="BC83" s="137">
        <f t="shared" si="14"/>
        <v>0</v>
      </c>
      <c r="BD83" s="137">
        <f t="shared" si="15"/>
        <v>9.0028710000000007</v>
      </c>
      <c r="BE83" s="137">
        <f t="shared" si="16"/>
        <v>0</v>
      </c>
      <c r="BF83" s="137">
        <f t="shared" si="17"/>
        <v>1.7687299999999999</v>
      </c>
      <c r="BG83" s="137">
        <f t="shared" si="18"/>
        <v>0.51131700000000002</v>
      </c>
      <c r="BH83" s="156">
        <f t="shared" si="19"/>
        <v>0</v>
      </c>
    </row>
    <row r="84" spans="1:60" x14ac:dyDescent="0.3">
      <c r="A84" s="1">
        <v>78</v>
      </c>
      <c r="B84" s="1" t="s">
        <v>40</v>
      </c>
      <c r="C84" s="1">
        <v>1052</v>
      </c>
      <c r="D84" s="1">
        <v>5000</v>
      </c>
      <c r="E84" s="1">
        <v>-13.337697</v>
      </c>
      <c r="F84" s="1">
        <v>-722296.95140100003</v>
      </c>
      <c r="G84" s="1">
        <v>-557165.90267800004</v>
      </c>
      <c r="H84" s="1">
        <v>124.61309900000001</v>
      </c>
      <c r="I84" s="1">
        <v>64.013322000000002</v>
      </c>
      <c r="J84" s="1">
        <v>18.163907999999999</v>
      </c>
      <c r="K84" s="1">
        <v>2.519695</v>
      </c>
      <c r="L84" s="1">
        <v>3.401122</v>
      </c>
      <c r="M84" s="111">
        <v>100</v>
      </c>
      <c r="N84" s="1">
        <v>45.171325000000003</v>
      </c>
      <c r="O84" s="1">
        <v>0.59617500000000001</v>
      </c>
      <c r="P84" s="1">
        <v>54.232500000000002</v>
      </c>
      <c r="Q84" s="1">
        <v>0</v>
      </c>
      <c r="R84" s="154">
        <v>55.895212999999998</v>
      </c>
      <c r="S84" s="138">
        <v>1.1229910000000001</v>
      </c>
      <c r="T84" s="138">
        <v>15.61101</v>
      </c>
      <c r="U84" s="138">
        <v>0.39308300000000002</v>
      </c>
      <c r="V84" s="138">
        <v>8.0027089999999994</v>
      </c>
      <c r="W84" s="138">
        <v>0.53125699999999998</v>
      </c>
      <c r="X84" s="138">
        <v>1.611599</v>
      </c>
      <c r="Y84" s="138">
        <v>4.250508</v>
      </c>
      <c r="Z84" s="138">
        <v>7.3503959999999999</v>
      </c>
      <c r="AA84" s="138">
        <v>2.64676</v>
      </c>
      <c r="AB84" s="138">
        <v>0.635324</v>
      </c>
      <c r="AC84" s="138">
        <v>1.949149</v>
      </c>
      <c r="AD84" s="138">
        <v>0</v>
      </c>
      <c r="AE84" s="138">
        <v>0</v>
      </c>
      <c r="AF84" s="138">
        <v>0</v>
      </c>
      <c r="AG84" s="138">
        <v>0</v>
      </c>
      <c r="AH84" s="155">
        <v>0.116576</v>
      </c>
      <c r="AI84" s="137">
        <v>0</v>
      </c>
      <c r="AJ84" s="137">
        <v>0.39667000000000002</v>
      </c>
      <c r="AK84" s="137">
        <v>0</v>
      </c>
      <c r="AL84" s="137">
        <v>6.1968000000000002E-2</v>
      </c>
      <c r="AM84" s="137">
        <v>0</v>
      </c>
      <c r="AN84" s="137">
        <v>0</v>
      </c>
      <c r="AO84" s="137">
        <v>2.0959999999999999E-2</v>
      </c>
      <c r="AP84" s="137">
        <v>0</v>
      </c>
      <c r="AQ84" s="155">
        <v>31.634184000000001</v>
      </c>
      <c r="AR84" s="137">
        <v>0</v>
      </c>
      <c r="AS84" s="137">
        <v>11.322535</v>
      </c>
      <c r="AT84" s="137">
        <v>0</v>
      </c>
      <c r="AU84" s="137">
        <v>9.0007579999999994</v>
      </c>
      <c r="AV84" s="137">
        <v>0</v>
      </c>
      <c r="AW84" s="137">
        <v>1.7687299999999999</v>
      </c>
      <c r="AX84" s="137">
        <v>0.50629400000000002</v>
      </c>
      <c r="AY84" s="156">
        <v>0</v>
      </c>
      <c r="AZ84" s="137">
        <f t="shared" si="11"/>
        <v>31.75076</v>
      </c>
      <c r="BA84" s="137">
        <f t="shared" si="12"/>
        <v>0</v>
      </c>
      <c r="BB84" s="137">
        <f t="shared" si="13"/>
        <v>11.719205000000001</v>
      </c>
      <c r="BC84" s="137">
        <f t="shared" si="14"/>
        <v>0</v>
      </c>
      <c r="BD84" s="137">
        <f t="shared" si="15"/>
        <v>9.0627259999999996</v>
      </c>
      <c r="BE84" s="137">
        <f t="shared" si="16"/>
        <v>0</v>
      </c>
      <c r="BF84" s="137">
        <f t="shared" si="17"/>
        <v>1.7687299999999999</v>
      </c>
      <c r="BG84" s="137">
        <f t="shared" si="18"/>
        <v>0.527254</v>
      </c>
      <c r="BH84" s="156">
        <f t="shared" si="19"/>
        <v>0</v>
      </c>
    </row>
    <row r="85" spans="1:60" x14ac:dyDescent="0.3">
      <c r="A85" s="1">
        <v>79</v>
      </c>
      <c r="B85" s="1" t="s">
        <v>40</v>
      </c>
      <c r="C85" s="1">
        <v>1050</v>
      </c>
      <c r="D85" s="1">
        <v>5000</v>
      </c>
      <c r="E85" s="1">
        <v>-13.458545000000001</v>
      </c>
      <c r="F85" s="1">
        <v>-712973.70124700002</v>
      </c>
      <c r="G85" s="1">
        <v>-550183.73300000001</v>
      </c>
      <c r="H85" s="1">
        <v>123.032134</v>
      </c>
      <c r="I85" s="1">
        <v>63.177011999999998</v>
      </c>
      <c r="J85" s="1">
        <v>17.949145000000001</v>
      </c>
      <c r="K85" s="1">
        <v>2.5173019999999999</v>
      </c>
      <c r="L85" s="1">
        <v>3.4099020000000002</v>
      </c>
      <c r="M85" s="111">
        <v>100</v>
      </c>
      <c r="N85" s="1">
        <v>44.601508000000003</v>
      </c>
      <c r="O85" s="1">
        <v>0.58190699999999995</v>
      </c>
      <c r="P85" s="1">
        <v>54.816585000000003</v>
      </c>
      <c r="Q85" s="1">
        <v>0</v>
      </c>
      <c r="R85" s="154">
        <v>55.982494000000003</v>
      </c>
      <c r="S85" s="138">
        <v>1.102082</v>
      </c>
      <c r="T85" s="138">
        <v>15.56287</v>
      </c>
      <c r="U85" s="138">
        <v>0.37781300000000001</v>
      </c>
      <c r="V85" s="138">
        <v>7.9883810000000004</v>
      </c>
      <c r="W85" s="138">
        <v>0.538045</v>
      </c>
      <c r="X85" s="138">
        <v>1.581826</v>
      </c>
      <c r="Y85" s="138">
        <v>4.2014290000000001</v>
      </c>
      <c r="Z85" s="138">
        <v>7.387365</v>
      </c>
      <c r="AA85" s="138">
        <v>2.6753849999999999</v>
      </c>
      <c r="AB85" s="138">
        <v>0.62887599999999999</v>
      </c>
      <c r="AC85" s="138">
        <v>1.9734339999999999</v>
      </c>
      <c r="AD85" s="138">
        <v>0</v>
      </c>
      <c r="AE85" s="138">
        <v>0</v>
      </c>
      <c r="AF85" s="138">
        <v>0</v>
      </c>
      <c r="AG85" s="138">
        <v>0</v>
      </c>
      <c r="AH85" s="155">
        <v>0.113187</v>
      </c>
      <c r="AI85" s="137">
        <v>0</v>
      </c>
      <c r="AJ85" s="137">
        <v>0.38868900000000001</v>
      </c>
      <c r="AK85" s="137">
        <v>0</v>
      </c>
      <c r="AL85" s="137">
        <v>5.9681999999999999E-2</v>
      </c>
      <c r="AM85" s="137">
        <v>0</v>
      </c>
      <c r="AN85" s="137">
        <v>0</v>
      </c>
      <c r="AO85" s="137">
        <v>2.0348999999999999E-2</v>
      </c>
      <c r="AP85" s="137">
        <v>0</v>
      </c>
      <c r="AQ85" s="155">
        <v>31.748501000000001</v>
      </c>
      <c r="AR85" s="137">
        <v>0</v>
      </c>
      <c r="AS85" s="137">
        <v>11.716512</v>
      </c>
      <c r="AT85" s="137">
        <v>0</v>
      </c>
      <c r="AU85" s="137">
        <v>9.060613</v>
      </c>
      <c r="AV85" s="137">
        <v>0</v>
      </c>
      <c r="AW85" s="137">
        <v>1.7687299999999999</v>
      </c>
      <c r="AX85" s="137">
        <v>0.522231</v>
      </c>
      <c r="AY85" s="156">
        <v>0</v>
      </c>
      <c r="AZ85" s="137">
        <f t="shared" si="11"/>
        <v>31.861688000000001</v>
      </c>
      <c r="BA85" s="137">
        <f t="shared" si="12"/>
        <v>0</v>
      </c>
      <c r="BB85" s="137">
        <f t="shared" si="13"/>
        <v>12.105200999999999</v>
      </c>
      <c r="BC85" s="137">
        <f t="shared" si="14"/>
        <v>0</v>
      </c>
      <c r="BD85" s="137">
        <f t="shared" si="15"/>
        <v>9.1202950000000005</v>
      </c>
      <c r="BE85" s="137">
        <f t="shared" si="16"/>
        <v>0</v>
      </c>
      <c r="BF85" s="137">
        <f t="shared" si="17"/>
        <v>1.7687299999999999</v>
      </c>
      <c r="BG85" s="137">
        <f t="shared" si="18"/>
        <v>0.54257999999999995</v>
      </c>
      <c r="BH85" s="156">
        <f t="shared" si="19"/>
        <v>0</v>
      </c>
    </row>
    <row r="86" spans="1:60" x14ac:dyDescent="0.3">
      <c r="A86" s="1">
        <v>80</v>
      </c>
      <c r="B86" s="1" t="s">
        <v>40</v>
      </c>
      <c r="C86" s="1">
        <v>1048</v>
      </c>
      <c r="D86" s="1">
        <v>5000</v>
      </c>
      <c r="E86" s="1">
        <v>-13.579578</v>
      </c>
      <c r="F86" s="1">
        <v>-703872.18591600005</v>
      </c>
      <c r="G86" s="1">
        <v>-543366.70398600004</v>
      </c>
      <c r="H86" s="1">
        <v>121.48921900000001</v>
      </c>
      <c r="I86" s="1">
        <v>62.361547999999999</v>
      </c>
      <c r="J86" s="1">
        <v>17.739387000000001</v>
      </c>
      <c r="K86" s="1">
        <v>2.5149460000000001</v>
      </c>
      <c r="L86" s="1">
        <v>3.4183789999999998</v>
      </c>
      <c r="M86" s="111">
        <v>100</v>
      </c>
      <c r="N86" s="1">
        <v>44.045411000000001</v>
      </c>
      <c r="O86" s="1">
        <v>0.56818900000000006</v>
      </c>
      <c r="P86" s="1">
        <v>55.386400000000002</v>
      </c>
      <c r="Q86" s="1">
        <v>0</v>
      </c>
      <c r="R86" s="154">
        <v>56.06767</v>
      </c>
      <c r="S86" s="138">
        <v>1.081475</v>
      </c>
      <c r="T86" s="138">
        <v>15.514570000000001</v>
      </c>
      <c r="U86" s="138">
        <v>0.36313600000000001</v>
      </c>
      <c r="V86" s="138">
        <v>7.9745379999999999</v>
      </c>
      <c r="W86" s="138">
        <v>0.54483800000000004</v>
      </c>
      <c r="X86" s="138">
        <v>1.552597</v>
      </c>
      <c r="Y86" s="138">
        <v>4.1530459999999998</v>
      </c>
      <c r="Z86" s="138">
        <v>7.423845</v>
      </c>
      <c r="AA86" s="138">
        <v>2.7039089999999999</v>
      </c>
      <c r="AB86" s="138">
        <v>0.62262700000000004</v>
      </c>
      <c r="AC86" s="138">
        <v>1.9977499999999999</v>
      </c>
      <c r="AD86" s="138">
        <v>0</v>
      </c>
      <c r="AE86" s="138">
        <v>0</v>
      </c>
      <c r="AF86" s="138">
        <v>0</v>
      </c>
      <c r="AG86" s="138">
        <v>0</v>
      </c>
      <c r="AH86" s="155">
        <v>0.109948</v>
      </c>
      <c r="AI86" s="137">
        <v>0</v>
      </c>
      <c r="AJ86" s="137">
        <v>0.38097199999999998</v>
      </c>
      <c r="AK86" s="137">
        <v>0</v>
      </c>
      <c r="AL86" s="137">
        <v>5.7500000000000002E-2</v>
      </c>
      <c r="AM86" s="137">
        <v>0</v>
      </c>
      <c r="AN86" s="137">
        <v>0</v>
      </c>
      <c r="AO86" s="137">
        <v>1.9768000000000001E-2</v>
      </c>
      <c r="AP86" s="137">
        <v>0</v>
      </c>
      <c r="AQ86" s="155">
        <v>31.859425999999999</v>
      </c>
      <c r="AR86" s="137">
        <v>0</v>
      </c>
      <c r="AS86" s="137">
        <v>12.102509</v>
      </c>
      <c r="AT86" s="137">
        <v>0</v>
      </c>
      <c r="AU86" s="137">
        <v>9.1181789999999996</v>
      </c>
      <c r="AV86" s="137">
        <v>0</v>
      </c>
      <c r="AW86" s="137">
        <v>1.7687299999999999</v>
      </c>
      <c r="AX86" s="137">
        <v>0.53755600000000003</v>
      </c>
      <c r="AY86" s="156">
        <v>0</v>
      </c>
      <c r="AZ86" s="137">
        <f t="shared" si="11"/>
        <v>31.969373999999998</v>
      </c>
      <c r="BA86" s="137">
        <f t="shared" si="12"/>
        <v>0</v>
      </c>
      <c r="BB86" s="137">
        <f t="shared" si="13"/>
        <v>12.483480999999999</v>
      </c>
      <c r="BC86" s="137">
        <f t="shared" si="14"/>
        <v>0</v>
      </c>
      <c r="BD86" s="137">
        <f t="shared" si="15"/>
        <v>9.1756789999999988</v>
      </c>
      <c r="BE86" s="137">
        <f t="shared" si="16"/>
        <v>0</v>
      </c>
      <c r="BF86" s="137">
        <f t="shared" si="17"/>
        <v>1.7687299999999999</v>
      </c>
      <c r="BG86" s="137">
        <f t="shared" si="18"/>
        <v>0.55732400000000004</v>
      </c>
      <c r="BH86" s="156">
        <f t="shared" si="19"/>
        <v>0</v>
      </c>
    </row>
    <row r="87" spans="1:60" x14ac:dyDescent="0.3">
      <c r="A87" s="1">
        <v>81</v>
      </c>
      <c r="B87" s="1" t="s">
        <v>40</v>
      </c>
      <c r="C87" s="1">
        <v>1046</v>
      </c>
      <c r="D87" s="1">
        <v>5000</v>
      </c>
      <c r="E87" s="1">
        <v>-13.700808</v>
      </c>
      <c r="F87" s="1">
        <v>-694984.03248499997</v>
      </c>
      <c r="G87" s="1">
        <v>-536708.58552600001</v>
      </c>
      <c r="H87" s="1">
        <v>119.98290299999999</v>
      </c>
      <c r="I87" s="1">
        <v>61.566121000000003</v>
      </c>
      <c r="J87" s="1">
        <v>17.534445999999999</v>
      </c>
      <c r="K87" s="1">
        <v>2.512626</v>
      </c>
      <c r="L87" s="1">
        <v>3.426558</v>
      </c>
      <c r="M87" s="111">
        <v>100</v>
      </c>
      <c r="N87" s="1">
        <v>43.502510999999998</v>
      </c>
      <c r="O87" s="1">
        <v>0.55499399999999999</v>
      </c>
      <c r="P87" s="1">
        <v>55.942495000000001</v>
      </c>
      <c r="Q87" s="1">
        <v>0</v>
      </c>
      <c r="R87" s="154">
        <v>56.150785999999997</v>
      </c>
      <c r="S87" s="138">
        <v>1.0611699999999999</v>
      </c>
      <c r="T87" s="138">
        <v>15.466117000000001</v>
      </c>
      <c r="U87" s="138">
        <v>0.34902699999999998</v>
      </c>
      <c r="V87" s="138">
        <v>7.9611700000000001</v>
      </c>
      <c r="W87" s="138">
        <v>0.55163700000000004</v>
      </c>
      <c r="X87" s="138">
        <v>1.5238959999999999</v>
      </c>
      <c r="Y87" s="138">
        <v>4.1053509999999998</v>
      </c>
      <c r="Z87" s="138">
        <v>7.4598469999999999</v>
      </c>
      <c r="AA87" s="138">
        <v>2.7323339999999998</v>
      </c>
      <c r="AB87" s="138">
        <v>0.61656900000000003</v>
      </c>
      <c r="AC87" s="138">
        <v>2.0220959999999999</v>
      </c>
      <c r="AD87" s="138">
        <v>0</v>
      </c>
      <c r="AE87" s="138">
        <v>0</v>
      </c>
      <c r="AF87" s="138">
        <v>0</v>
      </c>
      <c r="AG87" s="138">
        <v>0</v>
      </c>
      <c r="AH87" s="155">
        <v>0.106852</v>
      </c>
      <c r="AI87" s="137">
        <v>0</v>
      </c>
      <c r="AJ87" s="137">
        <v>0.37351000000000001</v>
      </c>
      <c r="AK87" s="137">
        <v>0</v>
      </c>
      <c r="AL87" s="137">
        <v>5.5416E-2</v>
      </c>
      <c r="AM87" s="137">
        <v>0</v>
      </c>
      <c r="AN87" s="137">
        <v>0</v>
      </c>
      <c r="AO87" s="137">
        <v>1.9214999999999999E-2</v>
      </c>
      <c r="AP87" s="137">
        <v>0</v>
      </c>
      <c r="AQ87" s="155">
        <v>31.967110999999999</v>
      </c>
      <c r="AR87" s="137">
        <v>0</v>
      </c>
      <c r="AS87" s="137">
        <v>12.480790000000001</v>
      </c>
      <c r="AT87" s="137">
        <v>0</v>
      </c>
      <c r="AU87" s="137">
        <v>9.1735620000000004</v>
      </c>
      <c r="AV87" s="137">
        <v>0</v>
      </c>
      <c r="AW87" s="137">
        <v>1.7687299999999999</v>
      </c>
      <c r="AX87" s="137">
        <v>0.55230100000000004</v>
      </c>
      <c r="AY87" s="156">
        <v>0</v>
      </c>
      <c r="AZ87" s="137">
        <f t="shared" si="11"/>
        <v>32.073962999999999</v>
      </c>
      <c r="BA87" s="137">
        <f t="shared" si="12"/>
        <v>0</v>
      </c>
      <c r="BB87" s="137">
        <f t="shared" si="13"/>
        <v>12.8543</v>
      </c>
      <c r="BC87" s="137">
        <f t="shared" si="14"/>
        <v>0</v>
      </c>
      <c r="BD87" s="137">
        <f t="shared" si="15"/>
        <v>9.2289779999999997</v>
      </c>
      <c r="BE87" s="137">
        <f t="shared" si="16"/>
        <v>0</v>
      </c>
      <c r="BF87" s="137">
        <f t="shared" si="17"/>
        <v>1.7687299999999999</v>
      </c>
      <c r="BG87" s="137">
        <f t="shared" si="18"/>
        <v>0.57151600000000002</v>
      </c>
      <c r="BH87" s="156">
        <f t="shared" si="19"/>
        <v>0</v>
      </c>
    </row>
    <row r="88" spans="1:60" x14ac:dyDescent="0.3">
      <c r="A88" s="1">
        <v>82</v>
      </c>
      <c r="B88" s="1" t="s">
        <v>40</v>
      </c>
      <c r="C88" s="1">
        <v>1044</v>
      </c>
      <c r="D88" s="1">
        <v>5000</v>
      </c>
      <c r="E88" s="1">
        <v>-13.822251</v>
      </c>
      <c r="F88" s="1">
        <v>-686301.27034199995</v>
      </c>
      <c r="G88" s="1">
        <v>-530203.445358</v>
      </c>
      <c r="H88" s="1">
        <v>118.51180600000001</v>
      </c>
      <c r="I88" s="1">
        <v>60.789959000000003</v>
      </c>
      <c r="J88" s="1">
        <v>17.334142</v>
      </c>
      <c r="K88" s="1">
        <v>2.5103409999999999</v>
      </c>
      <c r="L88" s="1">
        <v>3.434447</v>
      </c>
      <c r="M88" s="111">
        <v>100</v>
      </c>
      <c r="N88" s="1">
        <v>42.97231</v>
      </c>
      <c r="O88" s="1">
        <v>0.54229799999999995</v>
      </c>
      <c r="P88" s="1">
        <v>56.485391999999997</v>
      </c>
      <c r="Q88" s="1">
        <v>0</v>
      </c>
      <c r="R88" s="154">
        <v>56.231887</v>
      </c>
      <c r="S88" s="138">
        <v>1.0411649999999999</v>
      </c>
      <c r="T88" s="138">
        <v>15.417522</v>
      </c>
      <c r="U88" s="138">
        <v>0.33546100000000001</v>
      </c>
      <c r="V88" s="138">
        <v>7.9482689999999998</v>
      </c>
      <c r="W88" s="138">
        <v>0.55844300000000002</v>
      </c>
      <c r="X88" s="138">
        <v>1.4957069999999999</v>
      </c>
      <c r="Y88" s="138">
        <v>4.0583330000000002</v>
      </c>
      <c r="Z88" s="138">
        <v>7.4953820000000002</v>
      </c>
      <c r="AA88" s="138">
        <v>2.760659</v>
      </c>
      <c r="AB88" s="138">
        <v>0.61069600000000002</v>
      </c>
      <c r="AC88" s="138">
        <v>2.046475</v>
      </c>
      <c r="AD88" s="138">
        <v>0</v>
      </c>
      <c r="AE88" s="138">
        <v>0</v>
      </c>
      <c r="AF88" s="138">
        <v>0</v>
      </c>
      <c r="AG88" s="138">
        <v>0</v>
      </c>
      <c r="AH88" s="155">
        <v>0.10389</v>
      </c>
      <c r="AI88" s="137">
        <v>0</v>
      </c>
      <c r="AJ88" s="137">
        <v>0.36629200000000001</v>
      </c>
      <c r="AK88" s="137">
        <v>0</v>
      </c>
      <c r="AL88" s="137">
        <v>5.3426000000000001E-2</v>
      </c>
      <c r="AM88" s="137">
        <v>0</v>
      </c>
      <c r="AN88" s="137">
        <v>0</v>
      </c>
      <c r="AO88" s="137">
        <v>1.8689999999999998E-2</v>
      </c>
      <c r="AP88" s="137">
        <v>0</v>
      </c>
      <c r="AQ88" s="155">
        <v>32.071699000000002</v>
      </c>
      <c r="AR88" s="137">
        <v>0</v>
      </c>
      <c r="AS88" s="137">
        <v>12.851609</v>
      </c>
      <c r="AT88" s="137">
        <v>0</v>
      </c>
      <c r="AU88" s="137">
        <v>9.2268609999999995</v>
      </c>
      <c r="AV88" s="137">
        <v>0</v>
      </c>
      <c r="AW88" s="137">
        <v>1.7687299999999999</v>
      </c>
      <c r="AX88" s="137">
        <v>0.56649300000000002</v>
      </c>
      <c r="AY88" s="156">
        <v>0</v>
      </c>
      <c r="AZ88" s="137">
        <f t="shared" si="11"/>
        <v>32.175589000000002</v>
      </c>
      <c r="BA88" s="137">
        <f t="shared" si="12"/>
        <v>0</v>
      </c>
      <c r="BB88" s="137">
        <f t="shared" si="13"/>
        <v>13.217900999999999</v>
      </c>
      <c r="BC88" s="137">
        <f t="shared" si="14"/>
        <v>0</v>
      </c>
      <c r="BD88" s="137">
        <f t="shared" si="15"/>
        <v>9.2802869999999995</v>
      </c>
      <c r="BE88" s="137">
        <f t="shared" si="16"/>
        <v>0</v>
      </c>
      <c r="BF88" s="137">
        <f t="shared" si="17"/>
        <v>1.7687299999999999</v>
      </c>
      <c r="BG88" s="137">
        <f t="shared" si="18"/>
        <v>0.58518300000000001</v>
      </c>
      <c r="BH88" s="156">
        <f t="shared" si="19"/>
        <v>0</v>
      </c>
    </row>
    <row r="89" spans="1:60" x14ac:dyDescent="0.3">
      <c r="A89" s="1">
        <v>83</v>
      </c>
      <c r="B89" s="1" t="s">
        <v>40</v>
      </c>
      <c r="C89" s="1">
        <v>1042</v>
      </c>
      <c r="D89" s="1">
        <v>5000</v>
      </c>
      <c r="E89" s="1">
        <v>-13.943918999999999</v>
      </c>
      <c r="F89" s="1">
        <v>-677816.30789599998</v>
      </c>
      <c r="G89" s="1">
        <v>-523845.63190400001</v>
      </c>
      <c r="H89" s="1">
        <v>117.074612</v>
      </c>
      <c r="I89" s="1">
        <v>60.032328</v>
      </c>
      <c r="J89" s="1">
        <v>17.138301999999999</v>
      </c>
      <c r="K89" s="1">
        <v>2.5080900000000002</v>
      </c>
      <c r="L89" s="1">
        <v>3.4420500000000001</v>
      </c>
      <c r="M89" s="111">
        <v>100</v>
      </c>
      <c r="N89" s="1">
        <v>42.454332000000001</v>
      </c>
      <c r="O89" s="1">
        <v>0.53007599999999999</v>
      </c>
      <c r="P89" s="1">
        <v>57.015591999999998</v>
      </c>
      <c r="Q89" s="1">
        <v>0</v>
      </c>
      <c r="R89" s="154">
        <v>56.311013000000003</v>
      </c>
      <c r="S89" s="138">
        <v>1.0214589999999999</v>
      </c>
      <c r="T89" s="138">
        <v>15.368791999999999</v>
      </c>
      <c r="U89" s="138">
        <v>0.32241700000000001</v>
      </c>
      <c r="V89" s="138">
        <v>7.9358240000000002</v>
      </c>
      <c r="W89" s="138">
        <v>0.56525700000000001</v>
      </c>
      <c r="X89" s="138">
        <v>1.468016</v>
      </c>
      <c r="Y89" s="138">
        <v>4.011984</v>
      </c>
      <c r="Z89" s="138">
        <v>7.5304630000000001</v>
      </c>
      <c r="AA89" s="138">
        <v>2.7888860000000002</v>
      </c>
      <c r="AB89" s="138">
        <v>0.60500200000000004</v>
      </c>
      <c r="AC89" s="138">
        <v>2.0708869999999999</v>
      </c>
      <c r="AD89" s="138">
        <v>0</v>
      </c>
      <c r="AE89" s="138">
        <v>0</v>
      </c>
      <c r="AF89" s="138">
        <v>0</v>
      </c>
      <c r="AG89" s="138">
        <v>0</v>
      </c>
      <c r="AH89" s="155">
        <v>0.10105600000000001</v>
      </c>
      <c r="AI89" s="137">
        <v>0</v>
      </c>
      <c r="AJ89" s="137">
        <v>0.35930800000000002</v>
      </c>
      <c r="AK89" s="137">
        <v>0</v>
      </c>
      <c r="AL89" s="137">
        <v>5.1522999999999999E-2</v>
      </c>
      <c r="AM89" s="137">
        <v>0</v>
      </c>
      <c r="AN89" s="137">
        <v>0</v>
      </c>
      <c r="AO89" s="137">
        <v>1.8189E-2</v>
      </c>
      <c r="AP89" s="137">
        <v>0</v>
      </c>
      <c r="AQ89" s="155">
        <v>32.173324000000001</v>
      </c>
      <c r="AR89" s="137">
        <v>0</v>
      </c>
      <c r="AS89" s="137">
        <v>13.215211</v>
      </c>
      <c r="AT89" s="137">
        <v>0</v>
      </c>
      <c r="AU89" s="137">
        <v>9.2781669999999998</v>
      </c>
      <c r="AV89" s="137">
        <v>0</v>
      </c>
      <c r="AW89" s="137">
        <v>1.7687299999999999</v>
      </c>
      <c r="AX89" s="137">
        <v>0.58016000000000001</v>
      </c>
      <c r="AY89" s="156">
        <v>0</v>
      </c>
      <c r="AZ89" s="137">
        <f t="shared" si="11"/>
        <v>32.274380000000001</v>
      </c>
      <c r="BA89" s="137">
        <f t="shared" si="12"/>
        <v>0</v>
      </c>
      <c r="BB89" s="137">
        <f t="shared" si="13"/>
        <v>13.574519</v>
      </c>
      <c r="BC89" s="137">
        <f t="shared" si="14"/>
        <v>0</v>
      </c>
      <c r="BD89" s="137">
        <f t="shared" si="15"/>
        <v>9.3296899999999994</v>
      </c>
      <c r="BE89" s="137">
        <f t="shared" si="16"/>
        <v>0</v>
      </c>
      <c r="BF89" s="137">
        <f t="shared" si="17"/>
        <v>1.7687299999999999</v>
      </c>
      <c r="BG89" s="137">
        <f t="shared" si="18"/>
        <v>0.59834900000000002</v>
      </c>
      <c r="BH89" s="156">
        <f t="shared" si="19"/>
        <v>0</v>
      </c>
    </row>
    <row r="90" spans="1:60" x14ac:dyDescent="0.3">
      <c r="A90" s="1">
        <v>84</v>
      </c>
      <c r="B90" s="1" t="s">
        <v>40</v>
      </c>
      <c r="C90" s="1">
        <v>1040</v>
      </c>
      <c r="D90" s="1">
        <v>5000</v>
      </c>
      <c r="E90" s="1">
        <v>-14.065827000000001</v>
      </c>
      <c r="F90" s="1">
        <v>-669521.91075499996</v>
      </c>
      <c r="G90" s="1">
        <v>-517629.75818100001</v>
      </c>
      <c r="H90" s="1">
        <v>115.67007</v>
      </c>
      <c r="I90" s="1">
        <v>59.292530999999997</v>
      </c>
      <c r="J90" s="1">
        <v>16.946764000000002</v>
      </c>
      <c r="K90" s="1">
        <v>2.5058729999999998</v>
      </c>
      <c r="L90" s="1">
        <v>3.4493740000000002</v>
      </c>
      <c r="M90" s="111">
        <v>100</v>
      </c>
      <c r="N90" s="1">
        <v>41.948126999999999</v>
      </c>
      <c r="O90" s="1">
        <v>0.51830600000000004</v>
      </c>
      <c r="P90" s="1">
        <v>57.533566999999998</v>
      </c>
      <c r="Q90" s="1">
        <v>0</v>
      </c>
      <c r="R90" s="154">
        <v>56.388205999999997</v>
      </c>
      <c r="S90" s="138">
        <v>1.0020500000000001</v>
      </c>
      <c r="T90" s="138">
        <v>15.319934999999999</v>
      </c>
      <c r="U90" s="138">
        <v>0.30987199999999998</v>
      </c>
      <c r="V90" s="138">
        <v>7.9238270000000002</v>
      </c>
      <c r="W90" s="138">
        <v>0.57207799999999998</v>
      </c>
      <c r="X90" s="138">
        <v>1.4408080000000001</v>
      </c>
      <c r="Y90" s="138">
        <v>3.966294</v>
      </c>
      <c r="Z90" s="138">
        <v>7.5650979999999999</v>
      </c>
      <c r="AA90" s="138">
        <v>2.8170139999999999</v>
      </c>
      <c r="AB90" s="138">
        <v>0.59948199999999996</v>
      </c>
      <c r="AC90" s="138">
        <v>2.0953349999999999</v>
      </c>
      <c r="AD90" s="138">
        <v>0</v>
      </c>
      <c r="AE90" s="138">
        <v>0</v>
      </c>
      <c r="AF90" s="138">
        <v>0</v>
      </c>
      <c r="AG90" s="138">
        <v>0</v>
      </c>
      <c r="AH90" s="155">
        <v>9.8343E-2</v>
      </c>
      <c r="AI90" s="137">
        <v>0</v>
      </c>
      <c r="AJ90" s="137">
        <v>0.35254799999999997</v>
      </c>
      <c r="AK90" s="137">
        <v>0</v>
      </c>
      <c r="AL90" s="137">
        <v>4.9703999999999998E-2</v>
      </c>
      <c r="AM90" s="137">
        <v>0</v>
      </c>
      <c r="AN90" s="137">
        <v>0</v>
      </c>
      <c r="AO90" s="137">
        <v>1.7711999999999999E-2</v>
      </c>
      <c r="AP90" s="137">
        <v>0</v>
      </c>
      <c r="AQ90" s="155">
        <v>32.272112</v>
      </c>
      <c r="AR90" s="137">
        <v>0</v>
      </c>
      <c r="AS90" s="137">
        <v>13.571828999999999</v>
      </c>
      <c r="AT90" s="137">
        <v>0</v>
      </c>
      <c r="AU90" s="137">
        <v>9.3275699999999997</v>
      </c>
      <c r="AV90" s="137">
        <v>0</v>
      </c>
      <c r="AW90" s="137">
        <v>1.7687299999999999</v>
      </c>
      <c r="AX90" s="137">
        <v>0.59332499999999999</v>
      </c>
      <c r="AY90" s="156">
        <v>0</v>
      </c>
      <c r="AZ90" s="137">
        <f t="shared" si="11"/>
        <v>32.370455</v>
      </c>
      <c r="BA90" s="137">
        <f t="shared" si="12"/>
        <v>0</v>
      </c>
      <c r="BB90" s="137">
        <f t="shared" si="13"/>
        <v>13.924377</v>
      </c>
      <c r="BC90" s="137">
        <f t="shared" si="14"/>
        <v>0</v>
      </c>
      <c r="BD90" s="137">
        <f t="shared" si="15"/>
        <v>9.3772739999999999</v>
      </c>
      <c r="BE90" s="137">
        <f t="shared" si="16"/>
        <v>0</v>
      </c>
      <c r="BF90" s="137">
        <f t="shared" si="17"/>
        <v>1.7687299999999999</v>
      </c>
      <c r="BG90" s="137">
        <f t="shared" si="18"/>
        <v>0.61103699999999994</v>
      </c>
      <c r="BH90" s="156">
        <f t="shared" si="19"/>
        <v>0</v>
      </c>
    </row>
    <row r="91" spans="1:60" x14ac:dyDescent="0.3">
      <c r="A91" s="1">
        <v>85</v>
      </c>
      <c r="B91" s="1" t="s">
        <v>40</v>
      </c>
      <c r="C91" s="1">
        <v>1038</v>
      </c>
      <c r="D91" s="1">
        <v>5000</v>
      </c>
      <c r="E91" s="1">
        <v>-14.187988000000001</v>
      </c>
      <c r="F91" s="1">
        <v>-661411.18132900004</v>
      </c>
      <c r="G91" s="1">
        <v>-511550.68675400002</v>
      </c>
      <c r="H91" s="1">
        <v>114.296987</v>
      </c>
      <c r="I91" s="1">
        <v>58.569902999999996</v>
      </c>
      <c r="J91" s="1">
        <v>16.759371999999999</v>
      </c>
      <c r="K91" s="1">
        <v>2.5036879999999999</v>
      </c>
      <c r="L91" s="1">
        <v>3.4564240000000002</v>
      </c>
      <c r="M91" s="111">
        <v>100</v>
      </c>
      <c r="N91" s="1">
        <v>41.453263</v>
      </c>
      <c r="O91" s="1">
        <v>0.50696699999999995</v>
      </c>
      <c r="P91" s="1">
        <v>58.039769999999997</v>
      </c>
      <c r="Q91" s="1">
        <v>0</v>
      </c>
      <c r="R91" s="154">
        <v>56.463504999999998</v>
      </c>
      <c r="S91" s="138">
        <v>0.982935</v>
      </c>
      <c r="T91" s="138">
        <v>15.270956999999999</v>
      </c>
      <c r="U91" s="138">
        <v>0.29780600000000002</v>
      </c>
      <c r="V91" s="138">
        <v>7.9122690000000002</v>
      </c>
      <c r="W91" s="138">
        <v>0.57890699999999995</v>
      </c>
      <c r="X91" s="138">
        <v>1.4140699999999999</v>
      </c>
      <c r="Y91" s="138">
        <v>3.9212539999999998</v>
      </c>
      <c r="Z91" s="138">
        <v>7.5993000000000004</v>
      </c>
      <c r="AA91" s="138">
        <v>2.845046</v>
      </c>
      <c r="AB91" s="138">
        <v>0.59412900000000002</v>
      </c>
      <c r="AC91" s="138">
        <v>2.1198199999999998</v>
      </c>
      <c r="AD91" s="138">
        <v>0</v>
      </c>
      <c r="AE91" s="138">
        <v>0</v>
      </c>
      <c r="AF91" s="138">
        <v>0</v>
      </c>
      <c r="AG91" s="138">
        <v>0</v>
      </c>
      <c r="AH91" s="155">
        <v>9.5742999999999995E-2</v>
      </c>
      <c r="AI91" s="137">
        <v>0</v>
      </c>
      <c r="AJ91" s="137">
        <v>0.34600399999999998</v>
      </c>
      <c r="AK91" s="137">
        <v>0</v>
      </c>
      <c r="AL91" s="137">
        <v>4.7962999999999999E-2</v>
      </c>
      <c r="AM91" s="137">
        <v>0</v>
      </c>
      <c r="AN91" s="137">
        <v>0</v>
      </c>
      <c r="AO91" s="137">
        <v>1.7257000000000002E-2</v>
      </c>
      <c r="AP91" s="137">
        <v>0</v>
      </c>
      <c r="AQ91" s="155">
        <v>32.368186999999999</v>
      </c>
      <c r="AR91" s="137">
        <v>0</v>
      </c>
      <c r="AS91" s="137">
        <v>13.921688</v>
      </c>
      <c r="AT91" s="137">
        <v>0</v>
      </c>
      <c r="AU91" s="137">
        <v>9.3751519999999999</v>
      </c>
      <c r="AV91" s="137">
        <v>0</v>
      </c>
      <c r="AW91" s="137">
        <v>1.7687299999999999</v>
      </c>
      <c r="AX91" s="137">
        <v>0.60601400000000005</v>
      </c>
      <c r="AY91" s="156">
        <v>0</v>
      </c>
      <c r="AZ91" s="137">
        <f t="shared" si="11"/>
        <v>32.463929999999998</v>
      </c>
      <c r="BA91" s="137">
        <f t="shared" si="12"/>
        <v>0</v>
      </c>
      <c r="BB91" s="137">
        <f t="shared" si="13"/>
        <v>14.267692</v>
      </c>
      <c r="BC91" s="137">
        <f t="shared" si="14"/>
        <v>0</v>
      </c>
      <c r="BD91" s="137">
        <f t="shared" si="15"/>
        <v>9.4231149999999992</v>
      </c>
      <c r="BE91" s="137">
        <f t="shared" si="16"/>
        <v>0</v>
      </c>
      <c r="BF91" s="137">
        <f t="shared" si="17"/>
        <v>1.7687299999999999</v>
      </c>
      <c r="BG91" s="137">
        <f t="shared" si="18"/>
        <v>0.62327100000000002</v>
      </c>
      <c r="BH91" s="156">
        <f t="shared" si="19"/>
        <v>0</v>
      </c>
    </row>
    <row r="92" spans="1:60" x14ac:dyDescent="0.3">
      <c r="A92" s="1">
        <v>86</v>
      </c>
      <c r="B92" s="1" t="s">
        <v>40</v>
      </c>
      <c r="C92" s="1">
        <v>1036</v>
      </c>
      <c r="D92" s="1">
        <v>5000</v>
      </c>
      <c r="E92" s="1">
        <v>-14.310416</v>
      </c>
      <c r="F92" s="1">
        <v>-653477.53973099997</v>
      </c>
      <c r="G92" s="1">
        <v>-505603.51564</v>
      </c>
      <c r="H92" s="1">
        <v>112.95422499999999</v>
      </c>
      <c r="I92" s="1">
        <v>57.863810999999998</v>
      </c>
      <c r="J92" s="1">
        <v>16.575976000000001</v>
      </c>
      <c r="K92" s="1">
        <v>2.5015339999999999</v>
      </c>
      <c r="L92" s="1">
        <v>3.4632049999999999</v>
      </c>
      <c r="M92" s="111">
        <v>100</v>
      </c>
      <c r="N92" s="1">
        <v>40.969329000000002</v>
      </c>
      <c r="O92" s="1">
        <v>0.49603900000000001</v>
      </c>
      <c r="P92" s="1">
        <v>58.534632000000002</v>
      </c>
      <c r="Q92" s="1">
        <v>0</v>
      </c>
      <c r="R92" s="154">
        <v>56.536948000000002</v>
      </c>
      <c r="S92" s="138">
        <v>0.96411400000000003</v>
      </c>
      <c r="T92" s="138">
        <v>15.221866</v>
      </c>
      <c r="U92" s="138">
        <v>0.28619899999999998</v>
      </c>
      <c r="V92" s="138">
        <v>7.9011399999999998</v>
      </c>
      <c r="W92" s="138">
        <v>0.58574599999999999</v>
      </c>
      <c r="X92" s="138">
        <v>1.3877889999999999</v>
      </c>
      <c r="Y92" s="138">
        <v>3.8768549999999999</v>
      </c>
      <c r="Z92" s="138">
        <v>7.6330780000000003</v>
      </c>
      <c r="AA92" s="138">
        <v>2.8729819999999999</v>
      </c>
      <c r="AB92" s="138">
        <v>0.58894000000000002</v>
      </c>
      <c r="AC92" s="138">
        <v>2.1443430000000001</v>
      </c>
      <c r="AD92" s="138">
        <v>0</v>
      </c>
      <c r="AE92" s="138">
        <v>0</v>
      </c>
      <c r="AF92" s="138">
        <v>0</v>
      </c>
      <c r="AG92" s="138">
        <v>0</v>
      </c>
      <c r="AH92" s="155">
        <v>9.3252000000000002E-2</v>
      </c>
      <c r="AI92" s="137">
        <v>0</v>
      </c>
      <c r="AJ92" s="137">
        <v>0.339667</v>
      </c>
      <c r="AK92" s="137">
        <v>0</v>
      </c>
      <c r="AL92" s="137">
        <v>4.6296999999999998E-2</v>
      </c>
      <c r="AM92" s="137">
        <v>0</v>
      </c>
      <c r="AN92" s="137">
        <v>0</v>
      </c>
      <c r="AO92" s="137">
        <v>1.6823000000000001E-2</v>
      </c>
      <c r="AP92" s="137">
        <v>0</v>
      </c>
      <c r="AQ92" s="155">
        <v>32.461660000000002</v>
      </c>
      <c r="AR92" s="137">
        <v>0</v>
      </c>
      <c r="AS92" s="137">
        <v>14.265002000000001</v>
      </c>
      <c r="AT92" s="137">
        <v>0</v>
      </c>
      <c r="AU92" s="137">
        <v>9.420992</v>
      </c>
      <c r="AV92" s="137">
        <v>0</v>
      </c>
      <c r="AW92" s="137">
        <v>1.7687299999999999</v>
      </c>
      <c r="AX92" s="137">
        <v>0.61824800000000002</v>
      </c>
      <c r="AY92" s="156">
        <v>0</v>
      </c>
      <c r="AZ92" s="137">
        <f t="shared" si="11"/>
        <v>32.554912000000002</v>
      </c>
      <c r="BA92" s="137">
        <f t="shared" si="12"/>
        <v>0</v>
      </c>
      <c r="BB92" s="137">
        <f t="shared" si="13"/>
        <v>14.604669000000001</v>
      </c>
      <c r="BC92" s="137">
        <f t="shared" si="14"/>
        <v>0</v>
      </c>
      <c r="BD92" s="137">
        <f t="shared" si="15"/>
        <v>9.4672889999999992</v>
      </c>
      <c r="BE92" s="137">
        <f t="shared" si="16"/>
        <v>0</v>
      </c>
      <c r="BF92" s="137">
        <f t="shared" si="17"/>
        <v>1.7687299999999999</v>
      </c>
      <c r="BG92" s="137">
        <f t="shared" si="18"/>
        <v>0.63507100000000005</v>
      </c>
      <c r="BH92" s="156">
        <f t="shared" si="19"/>
        <v>0</v>
      </c>
    </row>
    <row r="93" spans="1:60" x14ac:dyDescent="0.3">
      <c r="A93" s="1">
        <v>87</v>
      </c>
      <c r="B93" s="1" t="s">
        <v>40</v>
      </c>
      <c r="C93" s="1">
        <v>1034</v>
      </c>
      <c r="D93" s="1">
        <v>5000</v>
      </c>
      <c r="E93" s="1">
        <v>-14.433125</v>
      </c>
      <c r="F93" s="1">
        <v>-645714.70590399997</v>
      </c>
      <c r="G93" s="1">
        <v>-499783.57075499999</v>
      </c>
      <c r="H93" s="1">
        <v>111.64069600000001</v>
      </c>
      <c r="I93" s="1">
        <v>57.176682</v>
      </c>
      <c r="J93" s="1">
        <v>16.396436000000001</v>
      </c>
      <c r="K93" s="1">
        <v>2.4994109999999998</v>
      </c>
      <c r="L93" s="1">
        <v>3.4697230000000001</v>
      </c>
      <c r="M93" s="111">
        <v>100</v>
      </c>
      <c r="N93" s="1">
        <v>40.495928999999997</v>
      </c>
      <c r="O93" s="1">
        <v>0.485508</v>
      </c>
      <c r="P93" s="1">
        <v>59.018563</v>
      </c>
      <c r="Q93" s="1">
        <v>0</v>
      </c>
      <c r="R93" s="154">
        <v>56.608570999999998</v>
      </c>
      <c r="S93" s="138">
        <v>0.94558399999999998</v>
      </c>
      <c r="T93" s="138">
        <v>15.172666</v>
      </c>
      <c r="U93" s="138">
        <v>0.27503300000000003</v>
      </c>
      <c r="V93" s="138">
        <v>7.8904329999999998</v>
      </c>
      <c r="W93" s="138">
        <v>0.59259300000000004</v>
      </c>
      <c r="X93" s="138">
        <v>1.3619509999999999</v>
      </c>
      <c r="Y93" s="138">
        <v>3.8330880000000001</v>
      </c>
      <c r="Z93" s="138">
        <v>7.6664440000000003</v>
      </c>
      <c r="AA93" s="138">
        <v>2.9008229999999999</v>
      </c>
      <c r="AB93" s="138">
        <v>0.58390699999999995</v>
      </c>
      <c r="AC93" s="138">
        <v>2.1689059999999998</v>
      </c>
      <c r="AD93" s="138">
        <v>0</v>
      </c>
      <c r="AE93" s="138">
        <v>0</v>
      </c>
      <c r="AF93" s="138">
        <v>0</v>
      </c>
      <c r="AG93" s="138">
        <v>0</v>
      </c>
      <c r="AH93" s="155">
        <v>9.0864E-2</v>
      </c>
      <c r="AI93" s="137">
        <v>0</v>
      </c>
      <c r="AJ93" s="137">
        <v>0.33353300000000002</v>
      </c>
      <c r="AK93" s="137">
        <v>0</v>
      </c>
      <c r="AL93" s="137">
        <v>4.4703E-2</v>
      </c>
      <c r="AM93" s="137">
        <v>0</v>
      </c>
      <c r="AN93" s="137">
        <v>0</v>
      </c>
      <c r="AO93" s="137">
        <v>1.6409E-2</v>
      </c>
      <c r="AP93" s="137">
        <v>0</v>
      </c>
      <c r="AQ93" s="155">
        <v>32.552641000000001</v>
      </c>
      <c r="AR93" s="137">
        <v>0</v>
      </c>
      <c r="AS93" s="137">
        <v>14.601979999999999</v>
      </c>
      <c r="AT93" s="137">
        <v>0</v>
      </c>
      <c r="AU93" s="137">
        <v>9.4651650000000007</v>
      </c>
      <c r="AV93" s="137">
        <v>0</v>
      </c>
      <c r="AW93" s="137">
        <v>1.7687299999999999</v>
      </c>
      <c r="AX93" s="137">
        <v>0.63004700000000002</v>
      </c>
      <c r="AY93" s="156">
        <v>0</v>
      </c>
      <c r="AZ93" s="137">
        <f t="shared" si="11"/>
        <v>32.643505000000005</v>
      </c>
      <c r="BA93" s="137">
        <f t="shared" si="12"/>
        <v>0</v>
      </c>
      <c r="BB93" s="137">
        <f t="shared" si="13"/>
        <v>14.935512999999998</v>
      </c>
      <c r="BC93" s="137">
        <f t="shared" si="14"/>
        <v>0</v>
      </c>
      <c r="BD93" s="137">
        <f t="shared" si="15"/>
        <v>9.5098680000000009</v>
      </c>
      <c r="BE93" s="137">
        <f t="shared" si="16"/>
        <v>0</v>
      </c>
      <c r="BF93" s="137">
        <f t="shared" si="17"/>
        <v>1.7687299999999999</v>
      </c>
      <c r="BG93" s="137">
        <f t="shared" si="18"/>
        <v>0.64645600000000003</v>
      </c>
      <c r="BH93" s="156">
        <f t="shared" si="19"/>
        <v>0</v>
      </c>
    </row>
    <row r="94" spans="1:60" x14ac:dyDescent="0.3">
      <c r="A94" s="1">
        <v>88</v>
      </c>
      <c r="B94" s="1" t="s">
        <v>40</v>
      </c>
      <c r="C94" s="1">
        <v>1032</v>
      </c>
      <c r="D94" s="1">
        <v>5000</v>
      </c>
      <c r="E94" s="1">
        <v>-14.55613</v>
      </c>
      <c r="F94" s="1">
        <v>-638116.59950899996</v>
      </c>
      <c r="G94" s="1">
        <v>-494086.31627100002</v>
      </c>
      <c r="H94" s="1">
        <v>110.355349</v>
      </c>
      <c r="I94" s="1">
        <v>56.501831000000003</v>
      </c>
      <c r="J94" s="1">
        <v>16.220611999999999</v>
      </c>
      <c r="K94" s="1">
        <v>2.4973190000000001</v>
      </c>
      <c r="L94" s="1">
        <v>3.4759820000000001</v>
      </c>
      <c r="M94" s="111">
        <v>100</v>
      </c>
      <c r="N94" s="1">
        <v>40.032671999999998</v>
      </c>
      <c r="O94" s="1">
        <v>0.47536699999999998</v>
      </c>
      <c r="P94" s="1">
        <v>59.491962000000001</v>
      </c>
      <c r="Q94" s="1">
        <v>0</v>
      </c>
      <c r="R94" s="154">
        <v>56.678412000000002</v>
      </c>
      <c r="S94" s="138">
        <v>0.92734300000000003</v>
      </c>
      <c r="T94" s="138">
        <v>15.123359000000001</v>
      </c>
      <c r="U94" s="138">
        <v>0.264289</v>
      </c>
      <c r="V94" s="138">
        <v>7.8801410000000001</v>
      </c>
      <c r="W94" s="138">
        <v>0.59945000000000004</v>
      </c>
      <c r="X94" s="138">
        <v>1.3365469999999999</v>
      </c>
      <c r="Y94" s="138">
        <v>3.7899440000000002</v>
      </c>
      <c r="Z94" s="138">
        <v>7.6994059999999998</v>
      </c>
      <c r="AA94" s="138">
        <v>2.928569</v>
      </c>
      <c r="AB94" s="138">
        <v>0.57902799999999999</v>
      </c>
      <c r="AC94" s="138">
        <v>2.1935129999999998</v>
      </c>
      <c r="AD94" s="138">
        <v>0</v>
      </c>
      <c r="AE94" s="138">
        <v>0</v>
      </c>
      <c r="AF94" s="138">
        <v>0</v>
      </c>
      <c r="AG94" s="138">
        <v>0</v>
      </c>
      <c r="AH94" s="155">
        <v>8.8574E-2</v>
      </c>
      <c r="AI94" s="137">
        <v>0</v>
      </c>
      <c r="AJ94" s="137">
        <v>0.32760400000000001</v>
      </c>
      <c r="AK94" s="137">
        <v>0</v>
      </c>
      <c r="AL94" s="137">
        <v>4.3175999999999999E-2</v>
      </c>
      <c r="AM94" s="137">
        <v>0</v>
      </c>
      <c r="AN94" s="137">
        <v>0</v>
      </c>
      <c r="AO94" s="137">
        <v>1.6012999999999999E-2</v>
      </c>
      <c r="AP94" s="137">
        <v>0</v>
      </c>
      <c r="AQ94" s="155">
        <v>32.641230999999998</v>
      </c>
      <c r="AR94" s="137">
        <v>0</v>
      </c>
      <c r="AS94" s="137">
        <v>14.932824999999999</v>
      </c>
      <c r="AT94" s="137">
        <v>0</v>
      </c>
      <c r="AU94" s="137">
        <v>9.5077429999999996</v>
      </c>
      <c r="AV94" s="137">
        <v>0</v>
      </c>
      <c r="AW94" s="137">
        <v>1.7687299999999999</v>
      </c>
      <c r="AX94" s="137">
        <v>0.641432</v>
      </c>
      <c r="AY94" s="156">
        <v>0</v>
      </c>
      <c r="AZ94" s="137">
        <f t="shared" si="11"/>
        <v>32.729804999999999</v>
      </c>
      <c r="BA94" s="137">
        <f t="shared" si="12"/>
        <v>0</v>
      </c>
      <c r="BB94" s="137">
        <f t="shared" si="13"/>
        <v>15.260428999999998</v>
      </c>
      <c r="BC94" s="137">
        <f t="shared" si="14"/>
        <v>0</v>
      </c>
      <c r="BD94" s="137">
        <f t="shared" si="15"/>
        <v>9.5509190000000004</v>
      </c>
      <c r="BE94" s="137">
        <f t="shared" si="16"/>
        <v>0</v>
      </c>
      <c r="BF94" s="137">
        <f t="shared" si="17"/>
        <v>1.7687299999999999</v>
      </c>
      <c r="BG94" s="137">
        <f t="shared" si="18"/>
        <v>0.65744500000000006</v>
      </c>
      <c r="BH94" s="156">
        <f t="shared" si="19"/>
        <v>0</v>
      </c>
    </row>
    <row r="95" spans="1:60" x14ac:dyDescent="0.3">
      <c r="A95" s="1">
        <v>89</v>
      </c>
      <c r="B95" s="1" t="s">
        <v>40</v>
      </c>
      <c r="C95" s="1">
        <v>1030</v>
      </c>
      <c r="D95" s="1">
        <v>5000</v>
      </c>
      <c r="E95" s="1">
        <v>-14.679446</v>
      </c>
      <c r="F95" s="1">
        <v>-630677.24870899995</v>
      </c>
      <c r="G95" s="1">
        <v>-488507.28197200003</v>
      </c>
      <c r="H95" s="1">
        <v>109.097162</v>
      </c>
      <c r="I95" s="1">
        <v>55.841760000000001</v>
      </c>
      <c r="J95" s="1">
        <v>16.048372000000001</v>
      </c>
      <c r="K95" s="1">
        <v>2.4952549999999998</v>
      </c>
      <c r="L95" s="1">
        <v>3.4819849999999999</v>
      </c>
      <c r="M95" s="111">
        <v>100</v>
      </c>
      <c r="N95" s="1">
        <v>39.5792</v>
      </c>
      <c r="O95" s="1">
        <v>0.46558300000000002</v>
      </c>
      <c r="P95" s="1">
        <v>59.955216</v>
      </c>
      <c r="Q95" s="1">
        <v>0</v>
      </c>
      <c r="R95" s="154">
        <v>56.746502999999997</v>
      </c>
      <c r="S95" s="138">
        <v>0.90938699999999995</v>
      </c>
      <c r="T95" s="138">
        <v>15.07395</v>
      </c>
      <c r="U95" s="138">
        <v>0.25395000000000001</v>
      </c>
      <c r="V95" s="138">
        <v>7.8702540000000001</v>
      </c>
      <c r="W95" s="138">
        <v>0.60631800000000002</v>
      </c>
      <c r="X95" s="138">
        <v>1.311563</v>
      </c>
      <c r="Y95" s="138">
        <v>3.7474129999999999</v>
      </c>
      <c r="Z95" s="138">
        <v>7.7319760000000004</v>
      </c>
      <c r="AA95" s="138">
        <v>2.956223</v>
      </c>
      <c r="AB95" s="138">
        <v>0.57429799999999998</v>
      </c>
      <c r="AC95" s="138">
        <v>2.2181639999999998</v>
      </c>
      <c r="AD95" s="138">
        <v>0</v>
      </c>
      <c r="AE95" s="138">
        <v>0</v>
      </c>
      <c r="AF95" s="138">
        <v>0</v>
      </c>
      <c r="AG95" s="138">
        <v>0</v>
      </c>
      <c r="AH95" s="155">
        <v>8.6375999999999994E-2</v>
      </c>
      <c r="AI95" s="137">
        <v>0</v>
      </c>
      <c r="AJ95" s="137">
        <v>0.32185900000000001</v>
      </c>
      <c r="AK95" s="137">
        <v>0</v>
      </c>
      <c r="AL95" s="137">
        <v>4.1713E-2</v>
      </c>
      <c r="AM95" s="137">
        <v>0</v>
      </c>
      <c r="AN95" s="137">
        <v>0</v>
      </c>
      <c r="AO95" s="137">
        <v>1.5635E-2</v>
      </c>
      <c r="AP95" s="137">
        <v>0</v>
      </c>
      <c r="AQ95" s="155">
        <v>32.727530999999999</v>
      </c>
      <c r="AR95" s="137">
        <v>0</v>
      </c>
      <c r="AS95" s="137">
        <v>15.257740999999999</v>
      </c>
      <c r="AT95" s="137">
        <v>0</v>
      </c>
      <c r="AU95" s="137">
        <v>9.5487929999999999</v>
      </c>
      <c r="AV95" s="137">
        <v>0</v>
      </c>
      <c r="AW95" s="137">
        <v>1.7687299999999999</v>
      </c>
      <c r="AX95" s="137">
        <v>0.65242199999999995</v>
      </c>
      <c r="AY95" s="156">
        <v>0</v>
      </c>
      <c r="AZ95" s="137">
        <f t="shared" si="11"/>
        <v>32.813907</v>
      </c>
      <c r="BA95" s="137">
        <f t="shared" si="12"/>
        <v>0</v>
      </c>
      <c r="BB95" s="137">
        <f t="shared" si="13"/>
        <v>15.579599999999999</v>
      </c>
      <c r="BC95" s="137">
        <f t="shared" si="14"/>
        <v>0</v>
      </c>
      <c r="BD95" s="137">
        <f t="shared" si="15"/>
        <v>9.5905059999999995</v>
      </c>
      <c r="BE95" s="137">
        <f t="shared" si="16"/>
        <v>0</v>
      </c>
      <c r="BF95" s="137">
        <f t="shared" si="17"/>
        <v>1.7687299999999999</v>
      </c>
      <c r="BG95" s="137">
        <f t="shared" si="18"/>
        <v>0.6680569999999999</v>
      </c>
      <c r="BH95" s="156">
        <f t="shared" si="19"/>
        <v>0</v>
      </c>
    </row>
    <row r="96" spans="1:60" x14ac:dyDescent="0.3">
      <c r="A96" s="1">
        <v>90</v>
      </c>
      <c r="B96" s="1" t="s">
        <v>40</v>
      </c>
      <c r="C96" s="1">
        <v>1028</v>
      </c>
      <c r="D96" s="1">
        <v>5000</v>
      </c>
      <c r="E96" s="1">
        <v>-14.803086</v>
      </c>
      <c r="F96" s="1">
        <v>-623391.16842600005</v>
      </c>
      <c r="G96" s="1">
        <v>-483042.37649</v>
      </c>
      <c r="H96" s="1">
        <v>107.86519</v>
      </c>
      <c r="I96" s="1">
        <v>55.195943999999997</v>
      </c>
      <c r="J96" s="1">
        <v>15.879588999999999</v>
      </c>
      <c r="K96" s="1">
        <v>2.49322</v>
      </c>
      <c r="L96" s="1">
        <v>3.4877389999999999</v>
      </c>
      <c r="M96" s="111">
        <v>100</v>
      </c>
      <c r="N96" s="1">
        <v>39.135173000000002</v>
      </c>
      <c r="O96" s="1">
        <v>0.45614100000000002</v>
      </c>
      <c r="P96" s="1">
        <v>60.408684999999998</v>
      </c>
      <c r="Q96" s="1">
        <v>0</v>
      </c>
      <c r="R96" s="154">
        <v>56.812877</v>
      </c>
      <c r="S96" s="138">
        <v>0.89171500000000004</v>
      </c>
      <c r="T96" s="138">
        <v>15.024445</v>
      </c>
      <c r="U96" s="138">
        <v>0.24399999999999999</v>
      </c>
      <c r="V96" s="138">
        <v>7.8607659999999999</v>
      </c>
      <c r="W96" s="138">
        <v>0.61319800000000002</v>
      </c>
      <c r="X96" s="138">
        <v>1.2869889999999999</v>
      </c>
      <c r="Y96" s="138">
        <v>3.705489</v>
      </c>
      <c r="Z96" s="138">
        <v>7.7641629999999999</v>
      </c>
      <c r="AA96" s="138">
        <v>2.983784</v>
      </c>
      <c r="AB96" s="138">
        <v>0.569712</v>
      </c>
      <c r="AC96" s="138">
        <v>2.242861</v>
      </c>
      <c r="AD96" s="138">
        <v>0</v>
      </c>
      <c r="AE96" s="138">
        <v>0</v>
      </c>
      <c r="AF96" s="138">
        <v>0</v>
      </c>
      <c r="AG96" s="138">
        <v>0</v>
      </c>
      <c r="AH96" s="155">
        <v>8.4266999999999995E-2</v>
      </c>
      <c r="AI96" s="137">
        <v>0</v>
      </c>
      <c r="AJ96" s="137">
        <v>0.31629099999999999</v>
      </c>
      <c r="AK96" s="137">
        <v>0</v>
      </c>
      <c r="AL96" s="137">
        <v>4.0311E-2</v>
      </c>
      <c r="AM96" s="137">
        <v>0</v>
      </c>
      <c r="AN96" s="137">
        <v>0</v>
      </c>
      <c r="AO96" s="137">
        <v>1.5273999999999999E-2</v>
      </c>
      <c r="AP96" s="137">
        <v>0</v>
      </c>
      <c r="AQ96" s="155">
        <v>32.811630000000001</v>
      </c>
      <c r="AR96" s="137">
        <v>0</v>
      </c>
      <c r="AS96" s="137">
        <v>15.576912999999999</v>
      </c>
      <c r="AT96" s="137">
        <v>0</v>
      </c>
      <c r="AU96" s="137">
        <v>9.5883780000000005</v>
      </c>
      <c r="AV96" s="137">
        <v>0</v>
      </c>
      <c r="AW96" s="137">
        <v>1.7687299999999999</v>
      </c>
      <c r="AX96" s="137">
        <v>0.66303400000000001</v>
      </c>
      <c r="AY96" s="156">
        <v>0</v>
      </c>
      <c r="AZ96" s="137">
        <f t="shared" si="11"/>
        <v>32.895896999999998</v>
      </c>
      <c r="BA96" s="137">
        <f t="shared" si="12"/>
        <v>0</v>
      </c>
      <c r="BB96" s="137">
        <f t="shared" si="13"/>
        <v>15.893203999999999</v>
      </c>
      <c r="BC96" s="137">
        <f t="shared" si="14"/>
        <v>0</v>
      </c>
      <c r="BD96" s="137">
        <f t="shared" si="15"/>
        <v>9.6286890000000014</v>
      </c>
      <c r="BE96" s="137">
        <f t="shared" si="16"/>
        <v>0</v>
      </c>
      <c r="BF96" s="137">
        <f t="shared" si="17"/>
        <v>1.7687299999999999</v>
      </c>
      <c r="BG96" s="137">
        <f t="shared" si="18"/>
        <v>0.67830800000000002</v>
      </c>
      <c r="BH96" s="156">
        <f t="shared" si="19"/>
        <v>0</v>
      </c>
    </row>
    <row r="97" spans="1:60" x14ac:dyDescent="0.3">
      <c r="A97" s="1">
        <v>91</v>
      </c>
      <c r="B97" s="1" t="s">
        <v>40</v>
      </c>
      <c r="C97" s="1">
        <v>1026</v>
      </c>
      <c r="D97" s="1">
        <v>5000</v>
      </c>
      <c r="E97" s="1">
        <v>-14.927063</v>
      </c>
      <c r="F97" s="1">
        <v>-616253.12846499996</v>
      </c>
      <c r="G97" s="1">
        <v>-477687.69867200003</v>
      </c>
      <c r="H97" s="1">
        <v>106.65853</v>
      </c>
      <c r="I97" s="1">
        <v>54.563881000000002</v>
      </c>
      <c r="J97" s="1">
        <v>15.714146</v>
      </c>
      <c r="K97" s="1">
        <v>2.4912130000000001</v>
      </c>
      <c r="L97" s="1">
        <v>3.4932449999999999</v>
      </c>
      <c r="M97" s="111">
        <v>100</v>
      </c>
      <c r="N97" s="1">
        <v>38.700263999999997</v>
      </c>
      <c r="O97" s="1">
        <v>0.44702599999999998</v>
      </c>
      <c r="P97" s="1">
        <v>60.852710000000002</v>
      </c>
      <c r="Q97" s="1">
        <v>0</v>
      </c>
      <c r="R97" s="154">
        <v>56.877566999999999</v>
      </c>
      <c r="S97" s="138">
        <v>0.87432500000000002</v>
      </c>
      <c r="T97" s="138">
        <v>14.974845999999999</v>
      </c>
      <c r="U97" s="138">
        <v>0.23442499999999999</v>
      </c>
      <c r="V97" s="138">
        <v>7.8516680000000001</v>
      </c>
      <c r="W97" s="138">
        <v>0.620089</v>
      </c>
      <c r="X97" s="138">
        <v>1.2628140000000001</v>
      </c>
      <c r="Y97" s="138">
        <v>3.6641629999999998</v>
      </c>
      <c r="Z97" s="138">
        <v>7.7959769999999997</v>
      </c>
      <c r="AA97" s="138">
        <v>3.0112540000000001</v>
      </c>
      <c r="AB97" s="138">
        <v>0.56526699999999996</v>
      </c>
      <c r="AC97" s="138">
        <v>2.2676069999999999</v>
      </c>
      <c r="AD97" s="138">
        <v>0</v>
      </c>
      <c r="AE97" s="138">
        <v>0</v>
      </c>
      <c r="AF97" s="138">
        <v>0</v>
      </c>
      <c r="AG97" s="138">
        <v>0</v>
      </c>
      <c r="AH97" s="155">
        <v>8.2239999999999994E-2</v>
      </c>
      <c r="AI97" s="137">
        <v>0</v>
      </c>
      <c r="AJ97" s="137">
        <v>0.310892</v>
      </c>
      <c r="AK97" s="137">
        <v>0</v>
      </c>
      <c r="AL97" s="137">
        <v>3.8966000000000001E-2</v>
      </c>
      <c r="AM97" s="137">
        <v>0</v>
      </c>
      <c r="AN97" s="137">
        <v>0</v>
      </c>
      <c r="AO97" s="137">
        <v>1.4928E-2</v>
      </c>
      <c r="AP97" s="137">
        <v>0</v>
      </c>
      <c r="AQ97" s="155">
        <v>32.893619000000001</v>
      </c>
      <c r="AR97" s="137">
        <v>0</v>
      </c>
      <c r="AS97" s="137">
        <v>15.890516</v>
      </c>
      <c r="AT97" s="137">
        <v>0</v>
      </c>
      <c r="AU97" s="137">
        <v>9.6265599999999996</v>
      </c>
      <c r="AV97" s="137">
        <v>0</v>
      </c>
      <c r="AW97" s="137">
        <v>1.7687299999999999</v>
      </c>
      <c r="AX97" s="137">
        <v>0.67328399999999999</v>
      </c>
      <c r="AY97" s="156">
        <v>0</v>
      </c>
      <c r="AZ97" s="137">
        <f t="shared" si="11"/>
        <v>32.975859</v>
      </c>
      <c r="BA97" s="137">
        <f t="shared" si="12"/>
        <v>0</v>
      </c>
      <c r="BB97" s="137">
        <f t="shared" si="13"/>
        <v>16.201408000000001</v>
      </c>
      <c r="BC97" s="137">
        <f t="shared" si="14"/>
        <v>0</v>
      </c>
      <c r="BD97" s="137">
        <f t="shared" si="15"/>
        <v>9.6655259999999998</v>
      </c>
      <c r="BE97" s="137">
        <f t="shared" si="16"/>
        <v>0</v>
      </c>
      <c r="BF97" s="137">
        <f t="shared" si="17"/>
        <v>1.7687299999999999</v>
      </c>
      <c r="BG97" s="137">
        <f t="shared" si="18"/>
        <v>0.68821200000000005</v>
      </c>
      <c r="BH97" s="156">
        <f t="shared" si="19"/>
        <v>0</v>
      </c>
    </row>
    <row r="98" spans="1:60" x14ac:dyDescent="0.3">
      <c r="A98" s="1">
        <v>92</v>
      </c>
      <c r="B98" s="1" t="s">
        <v>40</v>
      </c>
      <c r="C98" s="1">
        <v>1024</v>
      </c>
      <c r="D98" s="1">
        <v>5000</v>
      </c>
      <c r="E98" s="1">
        <v>-15.051392</v>
      </c>
      <c r="F98" s="1">
        <v>-609258.12425500003</v>
      </c>
      <c r="G98" s="1">
        <v>-472439.514769</v>
      </c>
      <c r="H98" s="1">
        <v>105.476321</v>
      </c>
      <c r="I98" s="1">
        <v>53.945095000000002</v>
      </c>
      <c r="J98" s="1">
        <v>15.55193</v>
      </c>
      <c r="K98" s="1">
        <v>2.489233</v>
      </c>
      <c r="L98" s="1">
        <v>3.49851</v>
      </c>
      <c r="M98" s="111">
        <v>100</v>
      </c>
      <c r="N98" s="1">
        <v>38.274160000000002</v>
      </c>
      <c r="O98" s="1">
        <v>0.43822299999999997</v>
      </c>
      <c r="P98" s="1">
        <v>61.287616999999997</v>
      </c>
      <c r="Q98" s="1">
        <v>0</v>
      </c>
      <c r="R98" s="154">
        <v>56.940603000000003</v>
      </c>
      <c r="S98" s="138">
        <v>0.85721199999999997</v>
      </c>
      <c r="T98" s="138">
        <v>14.925159000000001</v>
      </c>
      <c r="U98" s="138">
        <v>0.22520799999999999</v>
      </c>
      <c r="V98" s="138">
        <v>7.8429510000000002</v>
      </c>
      <c r="W98" s="138">
        <v>0.62699199999999999</v>
      </c>
      <c r="X98" s="138">
        <v>1.239028</v>
      </c>
      <c r="Y98" s="138">
        <v>3.6234280000000001</v>
      </c>
      <c r="Z98" s="138">
        <v>7.8274249999999999</v>
      </c>
      <c r="AA98" s="138">
        <v>3.0386320000000002</v>
      </c>
      <c r="AB98" s="138">
        <v>0.56095700000000004</v>
      </c>
      <c r="AC98" s="138">
        <v>2.2924039999999999</v>
      </c>
      <c r="AD98" s="138">
        <v>0</v>
      </c>
      <c r="AE98" s="138">
        <v>0</v>
      </c>
      <c r="AF98" s="138">
        <v>0</v>
      </c>
      <c r="AG98" s="138">
        <v>0</v>
      </c>
      <c r="AH98" s="155">
        <v>8.0294000000000004E-2</v>
      </c>
      <c r="AI98" s="137">
        <v>0</v>
      </c>
      <c r="AJ98" s="137">
        <v>0.30565700000000001</v>
      </c>
      <c r="AK98" s="137">
        <v>0</v>
      </c>
      <c r="AL98" s="137">
        <v>3.7675E-2</v>
      </c>
      <c r="AM98" s="137">
        <v>0</v>
      </c>
      <c r="AN98" s="137">
        <v>0</v>
      </c>
      <c r="AO98" s="137">
        <v>1.4597000000000001E-2</v>
      </c>
      <c r="AP98" s="137">
        <v>0</v>
      </c>
      <c r="AQ98" s="155">
        <v>32.973579000000001</v>
      </c>
      <c r="AR98" s="137">
        <v>0</v>
      </c>
      <c r="AS98" s="137">
        <v>16.198723000000001</v>
      </c>
      <c r="AT98" s="137">
        <v>0</v>
      </c>
      <c r="AU98" s="137">
        <v>9.6633960000000005</v>
      </c>
      <c r="AV98" s="137">
        <v>0</v>
      </c>
      <c r="AW98" s="137">
        <v>1.7687299999999999</v>
      </c>
      <c r="AX98" s="137">
        <v>0.68318900000000005</v>
      </c>
      <c r="AY98" s="156">
        <v>0</v>
      </c>
      <c r="AZ98" s="137">
        <f t="shared" si="11"/>
        <v>33.053873000000003</v>
      </c>
      <c r="BA98" s="137">
        <f t="shared" si="12"/>
        <v>0</v>
      </c>
      <c r="BB98" s="137">
        <f t="shared" si="13"/>
        <v>16.504380000000001</v>
      </c>
      <c r="BC98" s="137">
        <f t="shared" si="14"/>
        <v>0</v>
      </c>
      <c r="BD98" s="137">
        <f t="shared" si="15"/>
        <v>9.7010710000000007</v>
      </c>
      <c r="BE98" s="137">
        <f t="shared" si="16"/>
        <v>0</v>
      </c>
      <c r="BF98" s="137">
        <f t="shared" si="17"/>
        <v>1.7687299999999999</v>
      </c>
      <c r="BG98" s="137">
        <f t="shared" si="18"/>
        <v>0.69778600000000002</v>
      </c>
      <c r="BH98" s="156">
        <f t="shared" si="19"/>
        <v>0</v>
      </c>
    </row>
    <row r="99" spans="1:60" x14ac:dyDescent="0.3">
      <c r="A99" s="1">
        <v>93</v>
      </c>
      <c r="B99" s="1" t="s">
        <v>40</v>
      </c>
      <c r="C99" s="1">
        <v>1022</v>
      </c>
      <c r="D99" s="1">
        <v>5000</v>
      </c>
      <c r="E99" s="1">
        <v>-15.176087000000001</v>
      </c>
      <c r="F99" s="1">
        <v>-602401.36471700005</v>
      </c>
      <c r="G99" s="1">
        <v>-467294.24944799999</v>
      </c>
      <c r="H99" s="1">
        <v>104.317736</v>
      </c>
      <c r="I99" s="1">
        <v>53.339126999999998</v>
      </c>
      <c r="J99" s="1">
        <v>15.392833</v>
      </c>
      <c r="K99" s="1">
        <v>2.4872800000000002</v>
      </c>
      <c r="L99" s="1">
        <v>3.5035349999999998</v>
      </c>
      <c r="M99" s="111">
        <v>100</v>
      </c>
      <c r="N99" s="1">
        <v>37.856561999999997</v>
      </c>
      <c r="O99" s="1">
        <v>0.42971900000000002</v>
      </c>
      <c r="P99" s="1">
        <v>61.713718999999998</v>
      </c>
      <c r="Q99" s="1">
        <v>0</v>
      </c>
      <c r="R99" s="154">
        <v>57.002015</v>
      </c>
      <c r="S99" s="138">
        <v>0.84037600000000001</v>
      </c>
      <c r="T99" s="138">
        <v>14.875386000000001</v>
      </c>
      <c r="U99" s="138">
        <v>0.216335</v>
      </c>
      <c r="V99" s="138">
        <v>7.8346080000000002</v>
      </c>
      <c r="W99" s="138">
        <v>0.63390899999999994</v>
      </c>
      <c r="X99" s="138">
        <v>1.215622</v>
      </c>
      <c r="Y99" s="138">
        <v>3.5832760000000001</v>
      </c>
      <c r="Z99" s="138">
        <v>7.8585190000000003</v>
      </c>
      <c r="AA99" s="138">
        <v>3.0659190000000001</v>
      </c>
      <c r="AB99" s="138">
        <v>0.55678099999999997</v>
      </c>
      <c r="AC99" s="138">
        <v>2.317253</v>
      </c>
      <c r="AD99" s="138">
        <v>0</v>
      </c>
      <c r="AE99" s="138">
        <v>0</v>
      </c>
      <c r="AF99" s="138">
        <v>0</v>
      </c>
      <c r="AG99" s="138">
        <v>0</v>
      </c>
      <c r="AH99" s="155">
        <v>7.8422000000000006E-2</v>
      </c>
      <c r="AI99" s="137">
        <v>0</v>
      </c>
      <c r="AJ99" s="137">
        <v>0.30058000000000001</v>
      </c>
      <c r="AK99" s="137">
        <v>0</v>
      </c>
      <c r="AL99" s="137">
        <v>3.6436999999999997E-2</v>
      </c>
      <c r="AM99" s="137">
        <v>0</v>
      </c>
      <c r="AN99" s="137">
        <v>0</v>
      </c>
      <c r="AO99" s="137">
        <v>1.4279999999999999E-2</v>
      </c>
      <c r="AP99" s="137">
        <v>0</v>
      </c>
      <c r="AQ99" s="155">
        <v>33.051594000000001</v>
      </c>
      <c r="AR99" s="137">
        <v>0</v>
      </c>
      <c r="AS99" s="137">
        <v>16.501694000000001</v>
      </c>
      <c r="AT99" s="137">
        <v>0</v>
      </c>
      <c r="AU99" s="137">
        <v>9.6989400000000003</v>
      </c>
      <c r="AV99" s="137">
        <v>0</v>
      </c>
      <c r="AW99" s="137">
        <v>1.7687299999999999</v>
      </c>
      <c r="AX99" s="137">
        <v>0.69276199999999999</v>
      </c>
      <c r="AY99" s="156">
        <v>0</v>
      </c>
      <c r="AZ99" s="137">
        <f t="shared" si="11"/>
        <v>33.130016000000005</v>
      </c>
      <c r="BA99" s="137">
        <f t="shared" si="12"/>
        <v>0</v>
      </c>
      <c r="BB99" s="137">
        <f t="shared" si="13"/>
        <v>16.802274000000001</v>
      </c>
      <c r="BC99" s="137">
        <f t="shared" si="14"/>
        <v>0</v>
      </c>
      <c r="BD99" s="137">
        <f t="shared" si="15"/>
        <v>9.7353769999999997</v>
      </c>
      <c r="BE99" s="137">
        <f t="shared" si="16"/>
        <v>0</v>
      </c>
      <c r="BF99" s="137">
        <f t="shared" si="17"/>
        <v>1.7687299999999999</v>
      </c>
      <c r="BG99" s="137">
        <f t="shared" si="18"/>
        <v>0.70704199999999995</v>
      </c>
      <c r="BH99" s="156">
        <f t="shared" si="19"/>
        <v>0</v>
      </c>
    </row>
    <row r="100" spans="1:60" x14ac:dyDescent="0.3">
      <c r="A100" s="1">
        <v>94</v>
      </c>
      <c r="B100" s="1" t="s">
        <v>40</v>
      </c>
      <c r="C100" s="1">
        <v>1020</v>
      </c>
      <c r="D100" s="1">
        <v>5000</v>
      </c>
      <c r="E100" s="1">
        <v>-15.301159999999999</v>
      </c>
      <c r="F100" s="1">
        <v>-595678.26084600005</v>
      </c>
      <c r="G100" s="1">
        <v>-462248.47734300001</v>
      </c>
      <c r="H100" s="1">
        <v>103.181985</v>
      </c>
      <c r="I100" s="1">
        <v>52.745539000000001</v>
      </c>
      <c r="J100" s="1">
        <v>15.236750000000001</v>
      </c>
      <c r="K100" s="1">
        <v>2.4853519999999998</v>
      </c>
      <c r="L100" s="1">
        <v>3.508327</v>
      </c>
      <c r="M100" s="111">
        <v>100</v>
      </c>
      <c r="N100" s="1">
        <v>37.447184</v>
      </c>
      <c r="O100" s="1">
        <v>0.42150100000000001</v>
      </c>
      <c r="P100" s="1">
        <v>62.131315000000001</v>
      </c>
      <c r="Q100" s="1">
        <v>0</v>
      </c>
      <c r="R100" s="154">
        <v>57.061832000000003</v>
      </c>
      <c r="S100" s="138">
        <v>0.82381300000000002</v>
      </c>
      <c r="T100" s="138">
        <v>14.825531</v>
      </c>
      <c r="U100" s="138">
        <v>0.20779500000000001</v>
      </c>
      <c r="V100" s="138">
        <v>7.8266309999999999</v>
      </c>
      <c r="W100" s="138">
        <v>0.64083900000000005</v>
      </c>
      <c r="X100" s="138">
        <v>1.1925859999999999</v>
      </c>
      <c r="Y100" s="138">
        <v>3.543701</v>
      </c>
      <c r="Z100" s="138">
        <v>7.8892670000000003</v>
      </c>
      <c r="AA100" s="138">
        <v>3.0931160000000002</v>
      </c>
      <c r="AB100" s="138">
        <v>0.55273399999999995</v>
      </c>
      <c r="AC100" s="138">
        <v>2.3421569999999998</v>
      </c>
      <c r="AD100" s="138">
        <v>0</v>
      </c>
      <c r="AE100" s="138">
        <v>0</v>
      </c>
      <c r="AF100" s="138">
        <v>0</v>
      </c>
      <c r="AG100" s="138">
        <v>0</v>
      </c>
      <c r="AH100" s="155">
        <v>7.6622999999999997E-2</v>
      </c>
      <c r="AI100" s="137">
        <v>0</v>
      </c>
      <c r="AJ100" s="137">
        <v>0.29565399999999997</v>
      </c>
      <c r="AK100" s="137">
        <v>0</v>
      </c>
      <c r="AL100" s="137">
        <v>3.5248000000000002E-2</v>
      </c>
      <c r="AM100" s="137">
        <v>0</v>
      </c>
      <c r="AN100" s="137">
        <v>0</v>
      </c>
      <c r="AO100" s="137">
        <v>1.3976000000000001E-2</v>
      </c>
      <c r="AP100" s="137">
        <v>0</v>
      </c>
      <c r="AQ100" s="155">
        <v>33.127732999999999</v>
      </c>
      <c r="AR100" s="137">
        <v>0</v>
      </c>
      <c r="AS100" s="137">
        <v>16.799589000000001</v>
      </c>
      <c r="AT100" s="137">
        <v>0</v>
      </c>
      <c r="AU100" s="137">
        <v>9.7332450000000001</v>
      </c>
      <c r="AV100" s="137">
        <v>0</v>
      </c>
      <c r="AW100" s="137">
        <v>1.7687299999999999</v>
      </c>
      <c r="AX100" s="137">
        <v>0.70201899999999995</v>
      </c>
      <c r="AY100" s="156">
        <v>0</v>
      </c>
      <c r="AZ100" s="137">
        <f t="shared" si="11"/>
        <v>33.204355999999997</v>
      </c>
      <c r="BA100" s="137">
        <f t="shared" si="12"/>
        <v>0</v>
      </c>
      <c r="BB100" s="137">
        <f t="shared" si="13"/>
        <v>17.095243</v>
      </c>
      <c r="BC100" s="137">
        <f t="shared" si="14"/>
        <v>0</v>
      </c>
      <c r="BD100" s="137">
        <f t="shared" si="15"/>
        <v>9.7684929999999994</v>
      </c>
      <c r="BE100" s="137">
        <f t="shared" si="16"/>
        <v>0</v>
      </c>
      <c r="BF100" s="137">
        <f t="shared" si="17"/>
        <v>1.7687299999999999</v>
      </c>
      <c r="BG100" s="137">
        <f t="shared" si="18"/>
        <v>0.71599499999999994</v>
      </c>
      <c r="BH100" s="156">
        <f t="shared" si="19"/>
        <v>0</v>
      </c>
    </row>
    <row r="101" spans="1:60" x14ac:dyDescent="0.3">
      <c r="A101" s="1">
        <v>95</v>
      </c>
      <c r="B101" s="1" t="s">
        <v>40</v>
      </c>
      <c r="C101" s="1">
        <v>1018</v>
      </c>
      <c r="D101" s="1">
        <v>5000</v>
      </c>
      <c r="E101" s="1">
        <v>-15.426627999999999</v>
      </c>
      <c r="F101" s="1">
        <v>-589084.41500299994</v>
      </c>
      <c r="G101" s="1">
        <v>-457298.91512000002</v>
      </c>
      <c r="H101" s="1">
        <v>102.06831099999999</v>
      </c>
      <c r="I101" s="1">
        <v>52.163913999999998</v>
      </c>
      <c r="J101" s="1">
        <v>15.083582</v>
      </c>
      <c r="K101" s="1">
        <v>2.4834489999999998</v>
      </c>
      <c r="L101" s="1">
        <v>3.512886</v>
      </c>
      <c r="M101" s="111">
        <v>100</v>
      </c>
      <c r="N101" s="1">
        <v>37.045751000000003</v>
      </c>
      <c r="O101" s="1">
        <v>0.41355799999999998</v>
      </c>
      <c r="P101" s="1">
        <v>62.540689999999998</v>
      </c>
      <c r="Q101" s="1">
        <v>0</v>
      </c>
      <c r="R101" s="154">
        <v>57.120080000000002</v>
      </c>
      <c r="S101" s="138">
        <v>0.80752000000000002</v>
      </c>
      <c r="T101" s="138">
        <v>14.775596</v>
      </c>
      <c r="U101" s="138">
        <v>0.199572</v>
      </c>
      <c r="V101" s="138">
        <v>7.819013</v>
      </c>
      <c r="W101" s="138">
        <v>0.647783</v>
      </c>
      <c r="X101" s="138">
        <v>1.1699109999999999</v>
      </c>
      <c r="Y101" s="138">
        <v>3.5046940000000002</v>
      </c>
      <c r="Z101" s="138">
        <v>7.9196770000000001</v>
      </c>
      <c r="AA101" s="138">
        <v>3.1202230000000002</v>
      </c>
      <c r="AB101" s="138">
        <v>0.548813</v>
      </c>
      <c r="AC101" s="138">
        <v>2.3671180000000001</v>
      </c>
      <c r="AD101" s="138">
        <v>0</v>
      </c>
      <c r="AE101" s="138">
        <v>0</v>
      </c>
      <c r="AF101" s="138">
        <v>0</v>
      </c>
      <c r="AG101" s="138">
        <v>0</v>
      </c>
      <c r="AH101" s="155">
        <v>7.4893000000000001E-2</v>
      </c>
      <c r="AI101" s="137">
        <v>0</v>
      </c>
      <c r="AJ101" s="137">
        <v>0.29087499999999999</v>
      </c>
      <c r="AK101" s="137">
        <v>0</v>
      </c>
      <c r="AL101" s="137">
        <v>3.4105999999999997E-2</v>
      </c>
      <c r="AM101" s="137">
        <v>0</v>
      </c>
      <c r="AN101" s="137">
        <v>0</v>
      </c>
      <c r="AO101" s="137">
        <v>1.3684999999999999E-2</v>
      </c>
      <c r="AP101" s="137">
        <v>0</v>
      </c>
      <c r="AQ101" s="155">
        <v>33.202069999999999</v>
      </c>
      <c r="AR101" s="137">
        <v>0</v>
      </c>
      <c r="AS101" s="137">
        <v>17.092558</v>
      </c>
      <c r="AT101" s="137">
        <v>0</v>
      </c>
      <c r="AU101" s="137">
        <v>9.7663589999999996</v>
      </c>
      <c r="AV101" s="137">
        <v>0</v>
      </c>
      <c r="AW101" s="137">
        <v>1.7687299999999999</v>
      </c>
      <c r="AX101" s="137">
        <v>0.71097200000000005</v>
      </c>
      <c r="AY101" s="156">
        <v>0</v>
      </c>
      <c r="AZ101" s="137">
        <f t="shared" si="11"/>
        <v>33.276963000000002</v>
      </c>
      <c r="BA101" s="137">
        <f t="shared" si="12"/>
        <v>0</v>
      </c>
      <c r="BB101" s="137">
        <f t="shared" si="13"/>
        <v>17.383433</v>
      </c>
      <c r="BC101" s="137">
        <f t="shared" si="14"/>
        <v>0</v>
      </c>
      <c r="BD101" s="137">
        <f t="shared" si="15"/>
        <v>9.8004649999999991</v>
      </c>
      <c r="BE101" s="137">
        <f t="shared" si="16"/>
        <v>0</v>
      </c>
      <c r="BF101" s="137">
        <f t="shared" si="17"/>
        <v>1.7687299999999999</v>
      </c>
      <c r="BG101" s="137">
        <f t="shared" si="18"/>
        <v>0.724657</v>
      </c>
      <c r="BH101" s="156">
        <f t="shared" si="19"/>
        <v>0</v>
      </c>
    </row>
    <row r="102" spans="1:60" x14ac:dyDescent="0.3">
      <c r="A102" s="1">
        <v>96</v>
      </c>
      <c r="B102" s="1" t="s">
        <v>40</v>
      </c>
      <c r="C102" s="1">
        <v>1016</v>
      </c>
      <c r="D102" s="1">
        <v>5000</v>
      </c>
      <c r="E102" s="1">
        <v>-15.552503</v>
      </c>
      <c r="F102" s="1">
        <v>-582615.610812</v>
      </c>
      <c r="G102" s="1">
        <v>-452442.41398999997</v>
      </c>
      <c r="H102" s="1">
        <v>100.975989</v>
      </c>
      <c r="I102" s="1">
        <v>51.593848999999999</v>
      </c>
      <c r="J102" s="1">
        <v>14.933234000000001</v>
      </c>
      <c r="K102" s="1">
        <v>2.4815710000000002</v>
      </c>
      <c r="L102" s="1">
        <v>3.5172180000000002</v>
      </c>
      <c r="M102" s="111">
        <v>100</v>
      </c>
      <c r="N102" s="1">
        <v>36.652000999999998</v>
      </c>
      <c r="O102" s="1">
        <v>0.40587800000000002</v>
      </c>
      <c r="P102" s="1">
        <v>62.942120000000003</v>
      </c>
      <c r="Q102" s="1">
        <v>0</v>
      </c>
      <c r="R102" s="154">
        <v>57.176788000000002</v>
      </c>
      <c r="S102" s="138">
        <v>0.79149499999999995</v>
      </c>
      <c r="T102" s="138">
        <v>14.725585000000001</v>
      </c>
      <c r="U102" s="138">
        <v>0.19165599999999999</v>
      </c>
      <c r="V102" s="138">
        <v>7.8117460000000003</v>
      </c>
      <c r="W102" s="138">
        <v>0.65474200000000005</v>
      </c>
      <c r="X102" s="138">
        <v>1.1475880000000001</v>
      </c>
      <c r="Y102" s="138">
        <v>3.4662500000000001</v>
      </c>
      <c r="Z102" s="138">
        <v>7.9497580000000001</v>
      </c>
      <c r="AA102" s="138">
        <v>3.14724</v>
      </c>
      <c r="AB102" s="138">
        <v>0.545014</v>
      </c>
      <c r="AC102" s="138">
        <v>2.392137</v>
      </c>
      <c r="AD102" s="138">
        <v>0</v>
      </c>
      <c r="AE102" s="138">
        <v>0</v>
      </c>
      <c r="AF102" s="138">
        <v>0</v>
      </c>
      <c r="AG102" s="138">
        <v>0</v>
      </c>
      <c r="AH102" s="155">
        <v>7.3227E-2</v>
      </c>
      <c r="AI102" s="137">
        <v>0</v>
      </c>
      <c r="AJ102" s="137">
        <v>0.28623599999999999</v>
      </c>
      <c r="AK102" s="137">
        <v>0</v>
      </c>
      <c r="AL102" s="137">
        <v>3.3008999999999997E-2</v>
      </c>
      <c r="AM102" s="137">
        <v>0</v>
      </c>
      <c r="AN102" s="137">
        <v>0</v>
      </c>
      <c r="AO102" s="137">
        <v>1.3406E-2</v>
      </c>
      <c r="AP102" s="137">
        <v>0</v>
      </c>
      <c r="AQ102" s="155">
        <v>33.274676999999997</v>
      </c>
      <c r="AR102" s="137">
        <v>0</v>
      </c>
      <c r="AS102" s="137">
        <v>17.380747</v>
      </c>
      <c r="AT102" s="137">
        <v>0</v>
      </c>
      <c r="AU102" s="137">
        <v>9.7983309999999992</v>
      </c>
      <c r="AV102" s="137">
        <v>0</v>
      </c>
      <c r="AW102" s="137">
        <v>1.7687299999999999</v>
      </c>
      <c r="AX102" s="137">
        <v>0.719634</v>
      </c>
      <c r="AY102" s="156">
        <v>0</v>
      </c>
      <c r="AZ102" s="137">
        <f t="shared" si="11"/>
        <v>33.347904</v>
      </c>
      <c r="BA102" s="137">
        <f t="shared" si="12"/>
        <v>0</v>
      </c>
      <c r="BB102" s="137">
        <f t="shared" si="13"/>
        <v>17.666982999999998</v>
      </c>
      <c r="BC102" s="137">
        <f t="shared" si="14"/>
        <v>0</v>
      </c>
      <c r="BD102" s="137">
        <f t="shared" si="15"/>
        <v>9.8313399999999991</v>
      </c>
      <c r="BE102" s="137">
        <f t="shared" si="16"/>
        <v>0</v>
      </c>
      <c r="BF102" s="137">
        <f t="shared" si="17"/>
        <v>1.7687299999999999</v>
      </c>
      <c r="BG102" s="137">
        <f t="shared" si="18"/>
        <v>0.73304000000000002</v>
      </c>
      <c r="BH102" s="156">
        <f t="shared" si="19"/>
        <v>0</v>
      </c>
    </row>
    <row r="103" spans="1:60" x14ac:dyDescent="0.3">
      <c r="A103" s="1">
        <v>97</v>
      </c>
      <c r="B103" s="1" t="s">
        <v>40</v>
      </c>
      <c r="C103" s="1">
        <v>1014</v>
      </c>
      <c r="D103" s="1">
        <v>5000</v>
      </c>
      <c r="E103" s="1">
        <v>-15.678800000000001</v>
      </c>
      <c r="F103" s="1">
        <v>-576267.80367599998</v>
      </c>
      <c r="G103" s="1">
        <v>-447675.95267299999</v>
      </c>
      <c r="H103" s="1">
        <v>99.904324000000003</v>
      </c>
      <c r="I103" s="1">
        <v>51.034959999999998</v>
      </c>
      <c r="J103" s="1">
        <v>14.785613</v>
      </c>
      <c r="K103" s="1">
        <v>2.4797169999999999</v>
      </c>
      <c r="L103" s="1">
        <v>3.5213260000000002</v>
      </c>
      <c r="M103" s="111">
        <v>100</v>
      </c>
      <c r="N103" s="1">
        <v>36.265681000000001</v>
      </c>
      <c r="O103" s="1">
        <v>0.398451</v>
      </c>
      <c r="P103" s="1">
        <v>63.335867999999998</v>
      </c>
      <c r="Q103" s="1">
        <v>0</v>
      </c>
      <c r="R103" s="154">
        <v>57.231980999999998</v>
      </c>
      <c r="S103" s="138">
        <v>0.77573499999999995</v>
      </c>
      <c r="T103" s="138">
        <v>14.675499</v>
      </c>
      <c r="U103" s="138">
        <v>0.184034</v>
      </c>
      <c r="V103" s="138">
        <v>7.8048219999999997</v>
      </c>
      <c r="W103" s="138">
        <v>0.661717</v>
      </c>
      <c r="X103" s="138">
        <v>1.1256090000000001</v>
      </c>
      <c r="Y103" s="138">
        <v>3.4283619999999999</v>
      </c>
      <c r="Z103" s="138">
        <v>7.9795189999999998</v>
      </c>
      <c r="AA103" s="138">
        <v>3.1741679999999999</v>
      </c>
      <c r="AB103" s="138">
        <v>0.54133600000000004</v>
      </c>
      <c r="AC103" s="138">
        <v>2.4172180000000001</v>
      </c>
      <c r="AD103" s="138">
        <v>0</v>
      </c>
      <c r="AE103" s="138">
        <v>0</v>
      </c>
      <c r="AF103" s="138">
        <v>0</v>
      </c>
      <c r="AG103" s="138">
        <v>0</v>
      </c>
      <c r="AH103" s="155">
        <v>7.1623999999999993E-2</v>
      </c>
      <c r="AI103" s="137">
        <v>0</v>
      </c>
      <c r="AJ103" s="137">
        <v>0.28173399999999998</v>
      </c>
      <c r="AK103" s="137">
        <v>0</v>
      </c>
      <c r="AL103" s="137">
        <v>3.1954000000000003E-2</v>
      </c>
      <c r="AM103" s="137">
        <v>0</v>
      </c>
      <c r="AN103" s="137">
        <v>0</v>
      </c>
      <c r="AO103" s="137">
        <v>1.3138E-2</v>
      </c>
      <c r="AP103" s="137">
        <v>0</v>
      </c>
      <c r="AQ103" s="155">
        <v>33.345616999999997</v>
      </c>
      <c r="AR103" s="137">
        <v>0</v>
      </c>
      <c r="AS103" s="137">
        <v>17.664299</v>
      </c>
      <c r="AT103" s="137">
        <v>0</v>
      </c>
      <c r="AU103" s="137">
        <v>9.8292059999999992</v>
      </c>
      <c r="AV103" s="137">
        <v>0</v>
      </c>
      <c r="AW103" s="137">
        <v>1.7687299999999999</v>
      </c>
      <c r="AX103" s="137">
        <v>0.72801700000000003</v>
      </c>
      <c r="AY103" s="156">
        <v>0</v>
      </c>
      <c r="AZ103" s="137">
        <f t="shared" si="11"/>
        <v>33.417240999999997</v>
      </c>
      <c r="BA103" s="137">
        <f t="shared" si="12"/>
        <v>0</v>
      </c>
      <c r="BB103" s="137">
        <f t="shared" si="13"/>
        <v>17.946033</v>
      </c>
      <c r="BC103" s="137">
        <f t="shared" si="14"/>
        <v>0</v>
      </c>
      <c r="BD103" s="137">
        <f t="shared" si="15"/>
        <v>9.8611599999999999</v>
      </c>
      <c r="BE103" s="137">
        <f t="shared" si="16"/>
        <v>0</v>
      </c>
      <c r="BF103" s="137">
        <f t="shared" si="17"/>
        <v>1.7687299999999999</v>
      </c>
      <c r="BG103" s="137">
        <f t="shared" si="18"/>
        <v>0.74115500000000001</v>
      </c>
      <c r="BH103" s="156">
        <f t="shared" si="19"/>
        <v>0</v>
      </c>
    </row>
    <row r="104" spans="1:60" x14ac:dyDescent="0.3">
      <c r="A104" s="1">
        <v>98</v>
      </c>
      <c r="B104" s="1" t="s">
        <v>40</v>
      </c>
      <c r="C104" s="1">
        <v>1012</v>
      </c>
      <c r="D104" s="1">
        <v>5000</v>
      </c>
      <c r="E104" s="1">
        <v>-15.805534</v>
      </c>
      <c r="F104" s="1">
        <v>-570037.11184200004</v>
      </c>
      <c r="G104" s="1">
        <v>-442996.63077699998</v>
      </c>
      <c r="H104" s="1">
        <v>98.852648000000002</v>
      </c>
      <c r="I104" s="1">
        <v>50.486879000000002</v>
      </c>
      <c r="J104" s="1">
        <v>14.640632999999999</v>
      </c>
      <c r="K104" s="1">
        <v>2.4778859999999998</v>
      </c>
      <c r="L104" s="1">
        <v>3.5252110000000001</v>
      </c>
      <c r="M104" s="111">
        <v>100</v>
      </c>
      <c r="N104" s="1">
        <v>35.886549000000002</v>
      </c>
      <c r="O104" s="1">
        <v>0.39126499999999997</v>
      </c>
      <c r="P104" s="1">
        <v>63.722186000000001</v>
      </c>
      <c r="Q104" s="1">
        <v>0</v>
      </c>
      <c r="R104" s="154">
        <v>57.285684000000003</v>
      </c>
      <c r="S104" s="138">
        <v>0.76023600000000002</v>
      </c>
      <c r="T104" s="138">
        <v>14.62534</v>
      </c>
      <c r="U104" s="138">
        <v>0.17669499999999999</v>
      </c>
      <c r="V104" s="138">
        <v>7.798235</v>
      </c>
      <c r="W104" s="138">
        <v>0.66870700000000005</v>
      </c>
      <c r="X104" s="138">
        <v>1.1039669999999999</v>
      </c>
      <c r="Y104" s="138">
        <v>3.3910230000000001</v>
      </c>
      <c r="Z104" s="138">
        <v>8.0089690000000004</v>
      </c>
      <c r="AA104" s="138">
        <v>3.2010070000000002</v>
      </c>
      <c r="AB104" s="138">
        <v>0.53777399999999997</v>
      </c>
      <c r="AC104" s="138">
        <v>2.4423629999999998</v>
      </c>
      <c r="AD104" s="138">
        <v>0</v>
      </c>
      <c r="AE104" s="138">
        <v>0</v>
      </c>
      <c r="AF104" s="138">
        <v>0</v>
      </c>
      <c r="AG104" s="138">
        <v>0</v>
      </c>
      <c r="AH104" s="155">
        <v>7.0081000000000004E-2</v>
      </c>
      <c r="AI104" s="137">
        <v>0</v>
      </c>
      <c r="AJ104" s="137">
        <v>0.27736300000000003</v>
      </c>
      <c r="AK104" s="137">
        <v>0</v>
      </c>
      <c r="AL104" s="137">
        <v>3.0941E-2</v>
      </c>
      <c r="AM104" s="137">
        <v>0</v>
      </c>
      <c r="AN104" s="137">
        <v>0</v>
      </c>
      <c r="AO104" s="137">
        <v>1.2881E-2</v>
      </c>
      <c r="AP104" s="137">
        <v>0</v>
      </c>
      <c r="AQ104" s="155">
        <v>33.414951000000002</v>
      </c>
      <c r="AR104" s="137">
        <v>0</v>
      </c>
      <c r="AS104" s="137">
        <v>17.943349999999999</v>
      </c>
      <c r="AT104" s="137">
        <v>0</v>
      </c>
      <c r="AU104" s="137">
        <v>9.8590230000000005</v>
      </c>
      <c r="AV104" s="137">
        <v>0</v>
      </c>
      <c r="AW104" s="137">
        <v>1.7687299999999999</v>
      </c>
      <c r="AX104" s="137">
        <v>0.73613200000000001</v>
      </c>
      <c r="AY104" s="156">
        <v>0</v>
      </c>
      <c r="AZ104" s="137">
        <f t="shared" si="11"/>
        <v>33.485032000000004</v>
      </c>
      <c r="BA104" s="137">
        <f t="shared" si="12"/>
        <v>0</v>
      </c>
      <c r="BB104" s="137">
        <f t="shared" si="13"/>
        <v>18.220713</v>
      </c>
      <c r="BC104" s="137">
        <f t="shared" si="14"/>
        <v>0</v>
      </c>
      <c r="BD104" s="137">
        <f t="shared" si="15"/>
        <v>9.8899640000000009</v>
      </c>
      <c r="BE104" s="137">
        <f t="shared" si="16"/>
        <v>0</v>
      </c>
      <c r="BF104" s="137">
        <f t="shared" si="17"/>
        <v>1.7687299999999999</v>
      </c>
      <c r="BG104" s="137">
        <f t="shared" si="18"/>
        <v>0.74901300000000004</v>
      </c>
      <c r="BH104" s="156">
        <f t="shared" si="19"/>
        <v>0</v>
      </c>
    </row>
    <row r="105" spans="1:60" x14ac:dyDescent="0.3">
      <c r="A105" s="1">
        <v>99</v>
      </c>
      <c r="B105" s="1" t="s">
        <v>40</v>
      </c>
      <c r="C105" s="1">
        <v>1010</v>
      </c>
      <c r="D105" s="1">
        <v>5000</v>
      </c>
      <c r="E105" s="1">
        <v>-15.93272</v>
      </c>
      <c r="F105" s="1">
        <v>-563919.80795799999</v>
      </c>
      <c r="G105" s="1">
        <v>-438401.66252499999</v>
      </c>
      <c r="H105" s="1">
        <v>97.820321000000007</v>
      </c>
      <c r="I105" s="1">
        <v>49.949250999999997</v>
      </c>
      <c r="J105" s="1">
        <v>14.498208</v>
      </c>
      <c r="K105" s="1">
        <v>2.4760770000000001</v>
      </c>
      <c r="L105" s="1">
        <v>3.5288780000000002</v>
      </c>
      <c r="M105" s="111">
        <v>100</v>
      </c>
      <c r="N105" s="1">
        <v>35.514372000000002</v>
      </c>
      <c r="O105" s="1">
        <v>0.38431199999999999</v>
      </c>
      <c r="P105" s="1">
        <v>64.101315</v>
      </c>
      <c r="Q105" s="1">
        <v>0</v>
      </c>
      <c r="R105" s="154">
        <v>57.337921000000001</v>
      </c>
      <c r="S105" s="138">
        <v>0.74499599999999999</v>
      </c>
      <c r="T105" s="138">
        <v>14.575111</v>
      </c>
      <c r="U105" s="138">
        <v>0.169628</v>
      </c>
      <c r="V105" s="138">
        <v>7.791976</v>
      </c>
      <c r="W105" s="138">
        <v>0.67571499999999995</v>
      </c>
      <c r="X105" s="138">
        <v>1.0826530000000001</v>
      </c>
      <c r="Y105" s="138">
        <v>3.3542260000000002</v>
      </c>
      <c r="Z105" s="138">
        <v>8.0381160000000005</v>
      </c>
      <c r="AA105" s="138">
        <v>3.2277580000000001</v>
      </c>
      <c r="AB105" s="138">
        <v>0.53432599999999997</v>
      </c>
      <c r="AC105" s="138">
        <v>2.4675739999999999</v>
      </c>
      <c r="AD105" s="138">
        <v>0</v>
      </c>
      <c r="AE105" s="138">
        <v>0</v>
      </c>
      <c r="AF105" s="138">
        <v>0</v>
      </c>
      <c r="AG105" s="138">
        <v>0</v>
      </c>
      <c r="AH105" s="155">
        <v>6.8594000000000002E-2</v>
      </c>
      <c r="AI105" s="137">
        <v>0</v>
      </c>
      <c r="AJ105" s="137">
        <v>0.27311800000000003</v>
      </c>
      <c r="AK105" s="137">
        <v>0</v>
      </c>
      <c r="AL105" s="137">
        <v>2.9966E-2</v>
      </c>
      <c r="AM105" s="137">
        <v>0</v>
      </c>
      <c r="AN105" s="137">
        <v>0</v>
      </c>
      <c r="AO105" s="137">
        <v>1.2633999999999999E-2</v>
      </c>
      <c r="AP105" s="137">
        <v>0</v>
      </c>
      <c r="AQ105" s="155">
        <v>33.48274</v>
      </c>
      <c r="AR105" s="137">
        <v>0</v>
      </c>
      <c r="AS105" s="137">
        <v>18.218029000000001</v>
      </c>
      <c r="AT105" s="137">
        <v>0</v>
      </c>
      <c r="AU105" s="137">
        <v>9.8878269999999997</v>
      </c>
      <c r="AV105" s="137">
        <v>0</v>
      </c>
      <c r="AW105" s="137">
        <v>1.7687299999999999</v>
      </c>
      <c r="AX105" s="137">
        <v>0.74398900000000001</v>
      </c>
      <c r="AY105" s="156">
        <v>0</v>
      </c>
      <c r="AZ105" s="137">
        <f t="shared" si="11"/>
        <v>33.551333999999997</v>
      </c>
      <c r="BA105" s="137">
        <f t="shared" si="12"/>
        <v>0</v>
      </c>
      <c r="BB105" s="137">
        <f t="shared" si="13"/>
        <v>18.491147000000002</v>
      </c>
      <c r="BC105" s="137">
        <f t="shared" si="14"/>
        <v>0</v>
      </c>
      <c r="BD105" s="137">
        <f t="shared" si="15"/>
        <v>9.9177929999999996</v>
      </c>
      <c r="BE105" s="137">
        <f t="shared" si="16"/>
        <v>0</v>
      </c>
      <c r="BF105" s="137">
        <f t="shared" si="17"/>
        <v>1.7687299999999999</v>
      </c>
      <c r="BG105" s="137">
        <f t="shared" si="18"/>
        <v>0.75662300000000005</v>
      </c>
      <c r="BH105" s="156">
        <f t="shared" si="19"/>
        <v>0</v>
      </c>
    </row>
    <row r="106" spans="1:60" x14ac:dyDescent="0.3">
      <c r="A106" s="1">
        <v>100</v>
      </c>
      <c r="B106" s="1" t="s">
        <v>40</v>
      </c>
      <c r="C106" s="1">
        <v>1008</v>
      </c>
      <c r="D106" s="1">
        <v>5000</v>
      </c>
      <c r="E106" s="1">
        <v>-16.060373999999999</v>
      </c>
      <c r="F106" s="1">
        <v>-557912.31114600005</v>
      </c>
      <c r="G106" s="1">
        <v>-433888.370872</v>
      </c>
      <c r="H106" s="1">
        <v>96.806729000000004</v>
      </c>
      <c r="I106" s="1">
        <v>49.421739000000002</v>
      </c>
      <c r="J106" s="1">
        <v>14.358257999999999</v>
      </c>
      <c r="K106" s="1">
        <v>2.474291</v>
      </c>
      <c r="L106" s="1">
        <v>3.5323289999999998</v>
      </c>
      <c r="M106" s="111">
        <v>100</v>
      </c>
      <c r="N106" s="1">
        <v>35.148927</v>
      </c>
      <c r="O106" s="1">
        <v>0.377583</v>
      </c>
      <c r="P106" s="1">
        <v>64.473489999999998</v>
      </c>
      <c r="Q106" s="1">
        <v>0</v>
      </c>
      <c r="R106" s="154">
        <v>57.388717</v>
      </c>
      <c r="S106" s="138">
        <v>0.73001199999999999</v>
      </c>
      <c r="T106" s="138">
        <v>14.524811</v>
      </c>
      <c r="U106" s="138">
        <v>0.162823</v>
      </c>
      <c r="V106" s="138">
        <v>7.7860399999999998</v>
      </c>
      <c r="W106" s="138">
        <v>0.68274100000000004</v>
      </c>
      <c r="X106" s="138">
        <v>1.06166</v>
      </c>
      <c r="Y106" s="138">
        <v>3.3179669999999999</v>
      </c>
      <c r="Z106" s="138">
        <v>8.0669690000000003</v>
      </c>
      <c r="AA106" s="138">
        <v>3.254419</v>
      </c>
      <c r="AB106" s="138">
        <v>0.53098900000000004</v>
      </c>
      <c r="AC106" s="138">
        <v>2.4928530000000002</v>
      </c>
      <c r="AD106" s="138">
        <v>0</v>
      </c>
      <c r="AE106" s="138">
        <v>0</v>
      </c>
      <c r="AF106" s="138">
        <v>0</v>
      </c>
      <c r="AG106" s="138">
        <v>0</v>
      </c>
      <c r="AH106" s="155">
        <v>6.7161999999999999E-2</v>
      </c>
      <c r="AI106" s="137">
        <v>0</v>
      </c>
      <c r="AJ106" s="137">
        <v>0.26899600000000001</v>
      </c>
      <c r="AK106" s="137">
        <v>0</v>
      </c>
      <c r="AL106" s="137">
        <v>2.9028000000000002E-2</v>
      </c>
      <c r="AM106" s="137">
        <v>0</v>
      </c>
      <c r="AN106" s="137">
        <v>0</v>
      </c>
      <c r="AO106" s="137">
        <v>1.2397E-2</v>
      </c>
      <c r="AP106" s="137">
        <v>0</v>
      </c>
      <c r="AQ106" s="155">
        <v>33.549042</v>
      </c>
      <c r="AR106" s="137">
        <v>0</v>
      </c>
      <c r="AS106" s="137">
        <v>18.488464</v>
      </c>
      <c r="AT106" s="137">
        <v>0</v>
      </c>
      <c r="AU106" s="137">
        <v>9.915654</v>
      </c>
      <c r="AV106" s="137">
        <v>0</v>
      </c>
      <c r="AW106" s="137">
        <v>1.7687299999999999</v>
      </c>
      <c r="AX106" s="137">
        <v>0.75160000000000005</v>
      </c>
      <c r="AY106" s="156">
        <v>0</v>
      </c>
      <c r="AZ106" s="137">
        <f t="shared" si="11"/>
        <v>33.616204000000003</v>
      </c>
      <c r="BA106" s="137">
        <f t="shared" si="12"/>
        <v>0</v>
      </c>
      <c r="BB106" s="137">
        <f t="shared" si="13"/>
        <v>18.757460000000002</v>
      </c>
      <c r="BC106" s="137">
        <f t="shared" si="14"/>
        <v>0</v>
      </c>
      <c r="BD106" s="137">
        <f t="shared" si="15"/>
        <v>9.9446820000000002</v>
      </c>
      <c r="BE106" s="137">
        <f t="shared" si="16"/>
        <v>0</v>
      </c>
      <c r="BF106" s="137">
        <f t="shared" si="17"/>
        <v>1.7687299999999999</v>
      </c>
      <c r="BG106" s="137">
        <f t="shared" si="18"/>
        <v>0.76399700000000004</v>
      </c>
      <c r="BH106" s="156">
        <f t="shared" si="19"/>
        <v>0</v>
      </c>
    </row>
    <row r="107" spans="1:60" x14ac:dyDescent="0.3">
      <c r="A107" s="1">
        <v>101</v>
      </c>
      <c r="B107" s="1" t="s">
        <v>40</v>
      </c>
      <c r="C107" s="1">
        <v>1006</v>
      </c>
      <c r="D107" s="1">
        <v>5000</v>
      </c>
      <c r="E107" s="1">
        <v>-16.188509</v>
      </c>
      <c r="F107" s="1">
        <v>-552011.17948599998</v>
      </c>
      <c r="G107" s="1">
        <v>-429454.181919</v>
      </c>
      <c r="H107" s="1">
        <v>95.811278999999999</v>
      </c>
      <c r="I107" s="1">
        <v>48.904015000000001</v>
      </c>
      <c r="J107" s="1">
        <v>14.220704</v>
      </c>
      <c r="K107" s="1">
        <v>2.4725269999999999</v>
      </c>
      <c r="L107" s="1">
        <v>3.5355669999999999</v>
      </c>
      <c r="M107" s="111">
        <v>100</v>
      </c>
      <c r="N107" s="1">
        <v>34.789999000000002</v>
      </c>
      <c r="O107" s="1">
        <v>0.37106899999999998</v>
      </c>
      <c r="P107" s="1">
        <v>64.838932999999997</v>
      </c>
      <c r="Q107" s="1">
        <v>0</v>
      </c>
      <c r="R107" s="154">
        <v>57.438093000000002</v>
      </c>
      <c r="S107" s="138">
        <v>0.71528199999999997</v>
      </c>
      <c r="T107" s="138">
        <v>14.474443000000001</v>
      </c>
      <c r="U107" s="138">
        <v>0.15626999999999999</v>
      </c>
      <c r="V107" s="138">
        <v>7.7804180000000001</v>
      </c>
      <c r="W107" s="138">
        <v>0.68978399999999995</v>
      </c>
      <c r="X107" s="138">
        <v>1.04098</v>
      </c>
      <c r="Y107" s="138">
        <v>3.2822390000000001</v>
      </c>
      <c r="Z107" s="138">
        <v>8.0955340000000007</v>
      </c>
      <c r="AA107" s="138">
        <v>3.2809910000000002</v>
      </c>
      <c r="AB107" s="138">
        <v>0.52776199999999995</v>
      </c>
      <c r="AC107" s="138">
        <v>2.5182030000000002</v>
      </c>
      <c r="AD107" s="138">
        <v>0</v>
      </c>
      <c r="AE107" s="138">
        <v>0</v>
      </c>
      <c r="AF107" s="138">
        <v>0</v>
      </c>
      <c r="AG107" s="138">
        <v>0</v>
      </c>
      <c r="AH107" s="155">
        <v>6.5781000000000006E-2</v>
      </c>
      <c r="AI107" s="137">
        <v>0</v>
      </c>
      <c r="AJ107" s="137">
        <v>0.26499299999999998</v>
      </c>
      <c r="AK107" s="137">
        <v>0</v>
      </c>
      <c r="AL107" s="137">
        <v>2.8126000000000002E-2</v>
      </c>
      <c r="AM107" s="137">
        <v>0</v>
      </c>
      <c r="AN107" s="137">
        <v>0</v>
      </c>
      <c r="AO107" s="137">
        <v>1.2168999999999999E-2</v>
      </c>
      <c r="AP107" s="137">
        <v>0</v>
      </c>
      <c r="AQ107" s="155">
        <v>33.613909</v>
      </c>
      <c r="AR107" s="137">
        <v>0</v>
      </c>
      <c r="AS107" s="137">
        <v>18.754778000000002</v>
      </c>
      <c r="AT107" s="137">
        <v>0</v>
      </c>
      <c r="AU107" s="137">
        <v>9.9425439999999998</v>
      </c>
      <c r="AV107" s="137">
        <v>0</v>
      </c>
      <c r="AW107" s="137">
        <v>1.7687299999999999</v>
      </c>
      <c r="AX107" s="137">
        <v>0.75897400000000004</v>
      </c>
      <c r="AY107" s="156">
        <v>0</v>
      </c>
      <c r="AZ107" s="137">
        <f t="shared" si="11"/>
        <v>33.679690000000001</v>
      </c>
      <c r="BA107" s="137">
        <f t="shared" si="12"/>
        <v>0</v>
      </c>
      <c r="BB107" s="137">
        <f t="shared" si="13"/>
        <v>19.019771000000002</v>
      </c>
      <c r="BC107" s="137">
        <f t="shared" si="14"/>
        <v>0</v>
      </c>
      <c r="BD107" s="137">
        <f t="shared" si="15"/>
        <v>9.9706700000000001</v>
      </c>
      <c r="BE107" s="137">
        <f t="shared" si="16"/>
        <v>0</v>
      </c>
      <c r="BF107" s="137">
        <f t="shared" si="17"/>
        <v>1.7687299999999999</v>
      </c>
      <c r="BG107" s="137">
        <f t="shared" si="18"/>
        <v>0.77114300000000002</v>
      </c>
      <c r="BH107" s="156">
        <f t="shared" si="19"/>
        <v>0</v>
      </c>
    </row>
    <row r="108" spans="1:60" x14ac:dyDescent="0.3">
      <c r="A108" s="1">
        <v>102</v>
      </c>
      <c r="B108" s="1" t="s">
        <v>40</v>
      </c>
      <c r="C108" s="1">
        <v>1004</v>
      </c>
      <c r="D108" s="1">
        <v>5000</v>
      </c>
      <c r="E108" s="1">
        <v>-16.317143000000002</v>
      </c>
      <c r="F108" s="1">
        <v>-546213.10291699995</v>
      </c>
      <c r="G108" s="1">
        <v>-425096.61963999999</v>
      </c>
      <c r="H108" s="1">
        <v>94.833404999999999</v>
      </c>
      <c r="I108" s="1">
        <v>48.395766999999999</v>
      </c>
      <c r="J108" s="1">
        <v>14.085471</v>
      </c>
      <c r="K108" s="1">
        <v>2.470783</v>
      </c>
      <c r="L108" s="1">
        <v>3.5385939999999998</v>
      </c>
      <c r="M108" s="111">
        <v>100</v>
      </c>
      <c r="N108" s="1">
        <v>34.437381000000002</v>
      </c>
      <c r="O108" s="1">
        <v>0.364761</v>
      </c>
      <c r="P108" s="1">
        <v>65.197857999999997</v>
      </c>
      <c r="Q108" s="1">
        <v>0</v>
      </c>
      <c r="R108" s="154">
        <v>57.486071000000003</v>
      </c>
      <c r="S108" s="138">
        <v>0.70080100000000001</v>
      </c>
      <c r="T108" s="138">
        <v>14.424008000000001</v>
      </c>
      <c r="U108" s="138">
        <v>0.14996000000000001</v>
      </c>
      <c r="V108" s="138">
        <v>7.7751049999999999</v>
      </c>
      <c r="W108" s="138">
        <v>0.69684699999999999</v>
      </c>
      <c r="X108" s="138">
        <v>1.020608</v>
      </c>
      <c r="Y108" s="138">
        <v>3.247036</v>
      </c>
      <c r="Z108" s="138">
        <v>8.1238220000000005</v>
      </c>
      <c r="AA108" s="138">
        <v>3.3074750000000002</v>
      </c>
      <c r="AB108" s="138">
        <v>0.52464100000000002</v>
      </c>
      <c r="AC108" s="138">
        <v>2.543628</v>
      </c>
      <c r="AD108" s="138">
        <v>0</v>
      </c>
      <c r="AE108" s="138">
        <v>0</v>
      </c>
      <c r="AF108" s="138">
        <v>0</v>
      </c>
      <c r="AG108" s="138">
        <v>0</v>
      </c>
      <c r="AH108" s="155">
        <v>6.4449999999999993E-2</v>
      </c>
      <c r="AI108" s="137">
        <v>0</v>
      </c>
      <c r="AJ108" s="137">
        <v>0.261104</v>
      </c>
      <c r="AK108" s="137">
        <v>0</v>
      </c>
      <c r="AL108" s="137">
        <v>2.7258000000000001E-2</v>
      </c>
      <c r="AM108" s="137">
        <v>0</v>
      </c>
      <c r="AN108" s="137">
        <v>0</v>
      </c>
      <c r="AO108" s="137">
        <v>1.1949E-2</v>
      </c>
      <c r="AP108" s="137">
        <v>0</v>
      </c>
      <c r="AQ108" s="155">
        <v>33.677391</v>
      </c>
      <c r="AR108" s="137">
        <v>0</v>
      </c>
      <c r="AS108" s="137">
        <v>19.017088000000001</v>
      </c>
      <c r="AT108" s="137">
        <v>0</v>
      </c>
      <c r="AU108" s="137">
        <v>9.9685299999999994</v>
      </c>
      <c r="AV108" s="137">
        <v>0</v>
      </c>
      <c r="AW108" s="137">
        <v>1.7687299999999999</v>
      </c>
      <c r="AX108" s="137">
        <v>0.76611899999999999</v>
      </c>
      <c r="AY108" s="156">
        <v>0</v>
      </c>
      <c r="AZ108" s="137">
        <f t="shared" si="11"/>
        <v>33.741841000000001</v>
      </c>
      <c r="BA108" s="137">
        <f t="shared" si="12"/>
        <v>0</v>
      </c>
      <c r="BB108" s="137">
        <f t="shared" si="13"/>
        <v>19.278192000000001</v>
      </c>
      <c r="BC108" s="137">
        <f t="shared" si="14"/>
        <v>0</v>
      </c>
      <c r="BD108" s="137">
        <f t="shared" si="15"/>
        <v>9.9957879999999992</v>
      </c>
      <c r="BE108" s="137">
        <f t="shared" si="16"/>
        <v>0</v>
      </c>
      <c r="BF108" s="137">
        <f t="shared" si="17"/>
        <v>1.7687299999999999</v>
      </c>
      <c r="BG108" s="137">
        <f t="shared" si="18"/>
        <v>0.77806799999999998</v>
      </c>
      <c r="BH108" s="156">
        <f t="shared" si="19"/>
        <v>0</v>
      </c>
    </row>
    <row r="109" spans="1:60" x14ac:dyDescent="0.3">
      <c r="A109" s="1">
        <v>103</v>
      </c>
      <c r="B109" s="1" t="s">
        <v>40</v>
      </c>
      <c r="C109" s="1">
        <v>1002</v>
      </c>
      <c r="D109" s="1">
        <v>5000</v>
      </c>
      <c r="E109" s="1">
        <v>-16.446292</v>
      </c>
      <c r="F109" s="1">
        <v>-540514.89654999995</v>
      </c>
      <c r="G109" s="1">
        <v>-420813.300903</v>
      </c>
      <c r="H109" s="1">
        <v>93.872561000000005</v>
      </c>
      <c r="I109" s="1">
        <v>47.896692999999999</v>
      </c>
      <c r="J109" s="1">
        <v>13.952488000000001</v>
      </c>
      <c r="K109" s="1">
        <v>2.4690599999999998</v>
      </c>
      <c r="L109" s="1">
        <v>3.5414119999999998</v>
      </c>
      <c r="M109" s="111">
        <v>100</v>
      </c>
      <c r="N109" s="1">
        <v>34.090874999999997</v>
      </c>
      <c r="O109" s="1">
        <v>0.35865200000000003</v>
      </c>
      <c r="P109" s="1">
        <v>65.550472999999997</v>
      </c>
      <c r="Q109" s="1">
        <v>0</v>
      </c>
      <c r="R109" s="154">
        <v>57.532673000000003</v>
      </c>
      <c r="S109" s="138">
        <v>0.68656700000000004</v>
      </c>
      <c r="T109" s="138">
        <v>14.373505</v>
      </c>
      <c r="U109" s="138">
        <v>0.14388200000000001</v>
      </c>
      <c r="V109" s="138">
        <v>7.7700930000000001</v>
      </c>
      <c r="W109" s="138">
        <v>0.70392999999999994</v>
      </c>
      <c r="X109" s="138">
        <v>1.000537</v>
      </c>
      <c r="Y109" s="138">
        <v>3.2123520000000001</v>
      </c>
      <c r="Z109" s="138">
        <v>8.15184</v>
      </c>
      <c r="AA109" s="138">
        <v>3.3338700000000001</v>
      </c>
      <c r="AB109" s="138">
        <v>0.52162399999999998</v>
      </c>
      <c r="AC109" s="138">
        <v>2.5691280000000001</v>
      </c>
      <c r="AD109" s="138">
        <v>0</v>
      </c>
      <c r="AE109" s="138">
        <v>0</v>
      </c>
      <c r="AF109" s="138">
        <v>0</v>
      </c>
      <c r="AG109" s="138">
        <v>0</v>
      </c>
      <c r="AH109" s="155">
        <v>6.3166E-2</v>
      </c>
      <c r="AI109" s="137">
        <v>0</v>
      </c>
      <c r="AJ109" s="137">
        <v>0.25732500000000003</v>
      </c>
      <c r="AK109" s="137">
        <v>0</v>
      </c>
      <c r="AL109" s="137">
        <v>2.6422000000000001E-2</v>
      </c>
      <c r="AM109" s="137">
        <v>0</v>
      </c>
      <c r="AN109" s="137">
        <v>0</v>
      </c>
      <c r="AO109" s="137">
        <v>1.1738999999999999E-2</v>
      </c>
      <c r="AP109" s="137">
        <v>0</v>
      </c>
      <c r="AQ109" s="155">
        <v>33.739542</v>
      </c>
      <c r="AR109" s="137">
        <v>0</v>
      </c>
      <c r="AS109" s="137">
        <v>19.275509</v>
      </c>
      <c r="AT109" s="137">
        <v>0</v>
      </c>
      <c r="AU109" s="137">
        <v>9.9936469999999993</v>
      </c>
      <c r="AV109" s="137">
        <v>0</v>
      </c>
      <c r="AW109" s="137">
        <v>1.7687299999999999</v>
      </c>
      <c r="AX109" s="137">
        <v>0.77304499999999998</v>
      </c>
      <c r="AY109" s="156">
        <v>0</v>
      </c>
      <c r="AZ109" s="137">
        <f t="shared" si="11"/>
        <v>33.802708000000003</v>
      </c>
      <c r="BA109" s="137">
        <f t="shared" si="12"/>
        <v>0</v>
      </c>
      <c r="BB109" s="137">
        <f t="shared" si="13"/>
        <v>19.532834000000001</v>
      </c>
      <c r="BC109" s="137">
        <f t="shared" si="14"/>
        <v>0</v>
      </c>
      <c r="BD109" s="137">
        <f t="shared" si="15"/>
        <v>10.020068999999999</v>
      </c>
      <c r="BE109" s="137">
        <f t="shared" si="16"/>
        <v>0</v>
      </c>
      <c r="BF109" s="137">
        <f t="shared" si="17"/>
        <v>1.7687299999999999</v>
      </c>
      <c r="BG109" s="137">
        <f t="shared" si="18"/>
        <v>0.78478399999999993</v>
      </c>
      <c r="BH109" s="156">
        <f t="shared" si="19"/>
        <v>0</v>
      </c>
    </row>
    <row r="110" spans="1:60" x14ac:dyDescent="0.3">
      <c r="A110" s="1">
        <v>104</v>
      </c>
      <c r="B110" s="1" t="s">
        <v>40</v>
      </c>
      <c r="C110" s="1">
        <v>1000</v>
      </c>
      <c r="D110" s="1">
        <v>5000</v>
      </c>
      <c r="E110" s="1">
        <v>-16.575972</v>
      </c>
      <c r="F110" s="1">
        <v>-534913.49430499994</v>
      </c>
      <c r="G110" s="1">
        <v>-416601.93073600001</v>
      </c>
      <c r="H110" s="1">
        <v>92.928219999999996</v>
      </c>
      <c r="I110" s="1">
        <v>47.406506</v>
      </c>
      <c r="J110" s="1">
        <v>13.821683999999999</v>
      </c>
      <c r="K110" s="1">
        <v>2.4673569999999998</v>
      </c>
      <c r="L110" s="1">
        <v>3.5440239999999998</v>
      </c>
      <c r="M110" s="111">
        <v>100</v>
      </c>
      <c r="N110" s="1">
        <v>33.750289000000002</v>
      </c>
      <c r="O110" s="1">
        <v>0.35273399999999999</v>
      </c>
      <c r="P110" s="1">
        <v>65.896977000000007</v>
      </c>
      <c r="Q110" s="1">
        <v>0</v>
      </c>
      <c r="R110" s="154">
        <v>57.577917999999997</v>
      </c>
      <c r="S110" s="138">
        <v>0.67257699999999998</v>
      </c>
      <c r="T110" s="138">
        <v>14.322934999999999</v>
      </c>
      <c r="U110" s="138">
        <v>0.13803000000000001</v>
      </c>
      <c r="V110" s="138">
        <v>7.7653749999999997</v>
      </c>
      <c r="W110" s="138">
        <v>0.71103400000000005</v>
      </c>
      <c r="X110" s="138">
        <v>0.98075900000000005</v>
      </c>
      <c r="Y110" s="138">
        <v>3.1781830000000002</v>
      </c>
      <c r="Z110" s="138">
        <v>8.1795950000000008</v>
      </c>
      <c r="AA110" s="138">
        <v>3.3601760000000001</v>
      </c>
      <c r="AB110" s="138">
        <v>0.51870899999999998</v>
      </c>
      <c r="AC110" s="138">
        <v>2.5947079999999998</v>
      </c>
      <c r="AD110" s="138">
        <v>0</v>
      </c>
      <c r="AE110" s="138">
        <v>0</v>
      </c>
      <c r="AF110" s="138">
        <v>0</v>
      </c>
      <c r="AG110" s="138">
        <v>0</v>
      </c>
      <c r="AH110" s="155">
        <v>6.1927000000000003E-2</v>
      </c>
      <c r="AI110" s="137">
        <v>0</v>
      </c>
      <c r="AJ110" s="137">
        <v>0.25365399999999999</v>
      </c>
      <c r="AK110" s="137">
        <v>0</v>
      </c>
      <c r="AL110" s="137">
        <v>2.5617000000000001E-2</v>
      </c>
      <c r="AM110" s="137">
        <v>0</v>
      </c>
      <c r="AN110" s="137">
        <v>0</v>
      </c>
      <c r="AO110" s="137">
        <v>1.1535999999999999E-2</v>
      </c>
      <c r="AP110" s="137">
        <v>0</v>
      </c>
      <c r="AQ110" s="155">
        <v>33.800407</v>
      </c>
      <c r="AR110" s="137">
        <v>0</v>
      </c>
      <c r="AS110" s="137">
        <v>19.530151</v>
      </c>
      <c r="AT110" s="137">
        <v>0</v>
      </c>
      <c r="AU110" s="137">
        <v>10.017925999999999</v>
      </c>
      <c r="AV110" s="137">
        <v>0</v>
      </c>
      <c r="AW110" s="137">
        <v>1.7687299999999999</v>
      </c>
      <c r="AX110" s="137">
        <v>0.77976100000000004</v>
      </c>
      <c r="AY110" s="156">
        <v>0</v>
      </c>
      <c r="AZ110" s="137">
        <f t="shared" si="11"/>
        <v>33.862333999999997</v>
      </c>
      <c r="BA110" s="137">
        <f t="shared" si="12"/>
        <v>0</v>
      </c>
      <c r="BB110" s="137">
        <f t="shared" si="13"/>
        <v>19.783805000000001</v>
      </c>
      <c r="BC110" s="137">
        <f t="shared" si="14"/>
        <v>0</v>
      </c>
      <c r="BD110" s="137">
        <f t="shared" si="15"/>
        <v>10.043543</v>
      </c>
      <c r="BE110" s="137">
        <f t="shared" si="16"/>
        <v>0</v>
      </c>
      <c r="BF110" s="137">
        <f t="shared" si="17"/>
        <v>1.7687299999999999</v>
      </c>
      <c r="BG110" s="137">
        <f t="shared" si="18"/>
        <v>0.79129700000000003</v>
      </c>
      <c r="BH110" s="156">
        <f t="shared" si="19"/>
        <v>0</v>
      </c>
    </row>
    <row r="111" spans="1:60" x14ac:dyDescent="0.3">
      <c r="A111" s="1">
        <v>105</v>
      </c>
      <c r="B111" s="1" t="s">
        <v>40</v>
      </c>
      <c r="C111" s="1">
        <v>998</v>
      </c>
      <c r="D111" s="1">
        <v>5000</v>
      </c>
      <c r="E111" s="1">
        <v>-16.706199999999999</v>
      </c>
      <c r="F111" s="1">
        <v>-529405.94290100003</v>
      </c>
      <c r="G111" s="1">
        <v>-412460.29784900002</v>
      </c>
      <c r="H111" s="1">
        <v>91.999877999999995</v>
      </c>
      <c r="I111" s="1">
        <v>46.924925000000002</v>
      </c>
      <c r="J111" s="1">
        <v>13.692992</v>
      </c>
      <c r="K111" s="1">
        <v>2.4656729999999998</v>
      </c>
      <c r="L111" s="1">
        <v>3.5464319999999998</v>
      </c>
      <c r="M111" s="111">
        <v>100</v>
      </c>
      <c r="N111" s="1">
        <v>33.415438999999999</v>
      </c>
      <c r="O111" s="1">
        <v>0.34699999999999998</v>
      </c>
      <c r="P111" s="1">
        <v>66.237560000000002</v>
      </c>
      <c r="Q111" s="1">
        <v>0</v>
      </c>
      <c r="R111" s="154">
        <v>57.621828000000001</v>
      </c>
      <c r="S111" s="138">
        <v>0.658829</v>
      </c>
      <c r="T111" s="138">
        <v>14.272299</v>
      </c>
      <c r="U111" s="138">
        <v>0.13239400000000001</v>
      </c>
      <c r="V111" s="138">
        <v>7.7609459999999997</v>
      </c>
      <c r="W111" s="138">
        <v>0.71815899999999999</v>
      </c>
      <c r="X111" s="138">
        <v>0.96126999999999996</v>
      </c>
      <c r="Y111" s="138">
        <v>3.144523</v>
      </c>
      <c r="Z111" s="138">
        <v>8.2070969999999992</v>
      </c>
      <c r="AA111" s="138">
        <v>3.3863919999999998</v>
      </c>
      <c r="AB111" s="138">
        <v>0.51589399999999996</v>
      </c>
      <c r="AC111" s="138">
        <v>2.6203699999999999</v>
      </c>
      <c r="AD111" s="138">
        <v>0</v>
      </c>
      <c r="AE111" s="138">
        <v>0</v>
      </c>
      <c r="AF111" s="138">
        <v>0</v>
      </c>
      <c r="AG111" s="138">
        <v>0</v>
      </c>
      <c r="AH111" s="155">
        <v>6.0732000000000001E-2</v>
      </c>
      <c r="AI111" s="137">
        <v>0</v>
      </c>
      <c r="AJ111" s="137">
        <v>0.25008599999999997</v>
      </c>
      <c r="AK111" s="137">
        <v>0</v>
      </c>
      <c r="AL111" s="137">
        <v>2.4841999999999999E-2</v>
      </c>
      <c r="AM111" s="137">
        <v>0</v>
      </c>
      <c r="AN111" s="137">
        <v>0</v>
      </c>
      <c r="AO111" s="137">
        <v>1.1339999999999999E-2</v>
      </c>
      <c r="AP111" s="137">
        <v>0</v>
      </c>
      <c r="AQ111" s="155">
        <v>33.860033000000001</v>
      </c>
      <c r="AR111" s="137">
        <v>0</v>
      </c>
      <c r="AS111" s="137">
        <v>19.781123999999998</v>
      </c>
      <c r="AT111" s="137">
        <v>0</v>
      </c>
      <c r="AU111" s="137">
        <v>10.041399999999999</v>
      </c>
      <c r="AV111" s="137">
        <v>0</v>
      </c>
      <c r="AW111" s="137">
        <v>1.7687299999999999</v>
      </c>
      <c r="AX111" s="137">
        <v>0.786273</v>
      </c>
      <c r="AY111" s="156">
        <v>0</v>
      </c>
      <c r="AZ111" s="137">
        <f t="shared" si="11"/>
        <v>33.920765000000003</v>
      </c>
      <c r="BA111" s="137">
        <f t="shared" si="12"/>
        <v>0</v>
      </c>
      <c r="BB111" s="137">
        <f t="shared" si="13"/>
        <v>20.031209999999998</v>
      </c>
      <c r="BC111" s="137">
        <f t="shared" si="14"/>
        <v>0</v>
      </c>
      <c r="BD111" s="137">
        <f t="shared" si="15"/>
        <v>10.066241999999999</v>
      </c>
      <c r="BE111" s="137">
        <f t="shared" si="16"/>
        <v>0</v>
      </c>
      <c r="BF111" s="137">
        <f t="shared" si="17"/>
        <v>1.7687299999999999</v>
      </c>
      <c r="BG111" s="137">
        <f t="shared" si="18"/>
        <v>0.79761300000000002</v>
      </c>
      <c r="BH111" s="156">
        <f t="shared" si="19"/>
        <v>0</v>
      </c>
    </row>
    <row r="112" spans="1:60" x14ac:dyDescent="0.3">
      <c r="A112" s="1">
        <v>106</v>
      </c>
      <c r="B112" s="1" t="s">
        <v>40</v>
      </c>
      <c r="C112" s="1">
        <v>996</v>
      </c>
      <c r="D112" s="1">
        <v>5000</v>
      </c>
      <c r="E112" s="1">
        <v>-16.836993</v>
      </c>
      <c r="F112" s="1">
        <v>-523989.39613200002</v>
      </c>
      <c r="G112" s="1">
        <v>-408386.27036899998</v>
      </c>
      <c r="H112" s="1">
        <v>91.087046999999998</v>
      </c>
      <c r="I112" s="1">
        <v>46.451683000000003</v>
      </c>
      <c r="J112" s="1">
        <v>13.566349000000001</v>
      </c>
      <c r="K112" s="1">
        <v>2.4640080000000002</v>
      </c>
      <c r="L112" s="1">
        <v>3.548638</v>
      </c>
      <c r="M112" s="111">
        <v>100</v>
      </c>
      <c r="N112" s="1">
        <v>33.086148000000001</v>
      </c>
      <c r="O112" s="1">
        <v>0.341445</v>
      </c>
      <c r="P112" s="1">
        <v>66.572407999999996</v>
      </c>
      <c r="Q112" s="1">
        <v>0</v>
      </c>
      <c r="R112" s="154">
        <v>57.66442</v>
      </c>
      <c r="S112" s="138">
        <v>0.64531799999999995</v>
      </c>
      <c r="T112" s="138">
        <v>14.221596</v>
      </c>
      <c r="U112" s="138">
        <v>0.126966</v>
      </c>
      <c r="V112" s="138">
        <v>7.756799</v>
      </c>
      <c r="W112" s="138">
        <v>0.72530700000000004</v>
      </c>
      <c r="X112" s="138">
        <v>0.94206299999999998</v>
      </c>
      <c r="Y112" s="138">
        <v>3.1113659999999999</v>
      </c>
      <c r="Z112" s="138">
        <v>8.2343530000000005</v>
      </c>
      <c r="AA112" s="138">
        <v>3.4125179999999999</v>
      </c>
      <c r="AB112" s="138">
        <v>0.51317699999999999</v>
      </c>
      <c r="AC112" s="138">
        <v>2.646118</v>
      </c>
      <c r="AD112" s="138">
        <v>0</v>
      </c>
      <c r="AE112" s="138">
        <v>0</v>
      </c>
      <c r="AF112" s="138">
        <v>0</v>
      </c>
      <c r="AG112" s="138">
        <v>0</v>
      </c>
      <c r="AH112" s="155">
        <v>5.9579E-2</v>
      </c>
      <c r="AI112" s="137">
        <v>0</v>
      </c>
      <c r="AJ112" s="137">
        <v>0.24662000000000001</v>
      </c>
      <c r="AK112" s="137">
        <v>0</v>
      </c>
      <c r="AL112" s="137">
        <v>2.4094999999999998E-2</v>
      </c>
      <c r="AM112" s="137">
        <v>0</v>
      </c>
      <c r="AN112" s="137">
        <v>0</v>
      </c>
      <c r="AO112" s="137">
        <v>1.1152E-2</v>
      </c>
      <c r="AP112" s="137">
        <v>0</v>
      </c>
      <c r="AQ112" s="155">
        <v>33.918461000000001</v>
      </c>
      <c r="AR112" s="137">
        <v>0</v>
      </c>
      <c r="AS112" s="137">
        <v>20.02853</v>
      </c>
      <c r="AT112" s="137">
        <v>0</v>
      </c>
      <c r="AU112" s="137">
        <v>10.064097</v>
      </c>
      <c r="AV112" s="137">
        <v>0</v>
      </c>
      <c r="AW112" s="137">
        <v>1.7687299999999999</v>
      </c>
      <c r="AX112" s="137">
        <v>0.79259000000000002</v>
      </c>
      <c r="AY112" s="156">
        <v>0</v>
      </c>
      <c r="AZ112" s="137">
        <f t="shared" si="11"/>
        <v>33.97804</v>
      </c>
      <c r="BA112" s="137">
        <f t="shared" si="12"/>
        <v>0</v>
      </c>
      <c r="BB112" s="137">
        <f t="shared" si="13"/>
        <v>20.27515</v>
      </c>
      <c r="BC112" s="137">
        <f t="shared" si="14"/>
        <v>0</v>
      </c>
      <c r="BD112" s="137">
        <f t="shared" si="15"/>
        <v>10.088192000000001</v>
      </c>
      <c r="BE112" s="137">
        <f t="shared" si="16"/>
        <v>0</v>
      </c>
      <c r="BF112" s="137">
        <f t="shared" si="17"/>
        <v>1.7687299999999999</v>
      </c>
      <c r="BG112" s="137">
        <f t="shared" si="18"/>
        <v>0.80374200000000007</v>
      </c>
      <c r="BH112" s="156">
        <f t="shared" si="19"/>
        <v>0</v>
      </c>
    </row>
    <row r="113" spans="1:60" x14ac:dyDescent="0.3">
      <c r="A113" s="1">
        <v>107</v>
      </c>
      <c r="B113" s="1" t="s">
        <v>40</v>
      </c>
      <c r="C113" s="1">
        <v>994</v>
      </c>
      <c r="D113" s="1">
        <v>5000</v>
      </c>
      <c r="E113" s="1">
        <v>-16.96837</v>
      </c>
      <c r="F113" s="1">
        <v>-518661.10945500003</v>
      </c>
      <c r="G113" s="1">
        <v>-404377.791799</v>
      </c>
      <c r="H113" s="1">
        <v>90.189257999999995</v>
      </c>
      <c r="I113" s="1">
        <v>45.986522999999998</v>
      </c>
      <c r="J113" s="1">
        <v>13.441689999999999</v>
      </c>
      <c r="K113" s="1">
        <v>2.4623620000000002</v>
      </c>
      <c r="L113" s="1">
        <v>3.550643</v>
      </c>
      <c r="M113" s="111">
        <v>100</v>
      </c>
      <c r="N113" s="1">
        <v>32.762242999999998</v>
      </c>
      <c r="O113" s="1">
        <v>0.336061</v>
      </c>
      <c r="P113" s="1">
        <v>66.901696999999999</v>
      </c>
      <c r="Q113" s="1">
        <v>0</v>
      </c>
      <c r="R113" s="154">
        <v>57.705713000000003</v>
      </c>
      <c r="S113" s="138">
        <v>0.63204199999999999</v>
      </c>
      <c r="T113" s="138">
        <v>14.170825000000001</v>
      </c>
      <c r="U113" s="138">
        <v>0.121739</v>
      </c>
      <c r="V113" s="138">
        <v>7.7529269999999997</v>
      </c>
      <c r="W113" s="138">
        <v>0.73247700000000004</v>
      </c>
      <c r="X113" s="138">
        <v>0.92313299999999998</v>
      </c>
      <c r="Y113" s="138">
        <v>3.0787089999999999</v>
      </c>
      <c r="Z113" s="138">
        <v>8.2613699999999994</v>
      </c>
      <c r="AA113" s="138">
        <v>3.4385539999999999</v>
      </c>
      <c r="AB113" s="138">
        <v>0.51055600000000001</v>
      </c>
      <c r="AC113" s="138">
        <v>2.6719529999999998</v>
      </c>
      <c r="AD113" s="138">
        <v>0</v>
      </c>
      <c r="AE113" s="138">
        <v>0</v>
      </c>
      <c r="AF113" s="138">
        <v>0</v>
      </c>
      <c r="AG113" s="138">
        <v>0</v>
      </c>
      <c r="AH113" s="155">
        <v>5.8465000000000003E-2</v>
      </c>
      <c r="AI113" s="137">
        <v>0</v>
      </c>
      <c r="AJ113" s="137">
        <v>0.24324999999999999</v>
      </c>
      <c r="AK113" s="137">
        <v>0</v>
      </c>
      <c r="AL113" s="137">
        <v>2.3375E-2</v>
      </c>
      <c r="AM113" s="137">
        <v>0</v>
      </c>
      <c r="AN113" s="137">
        <v>0</v>
      </c>
      <c r="AO113" s="137">
        <v>1.0971E-2</v>
      </c>
      <c r="AP113" s="137">
        <v>0</v>
      </c>
      <c r="AQ113" s="155">
        <v>33.975732999999998</v>
      </c>
      <c r="AR113" s="137">
        <v>0</v>
      </c>
      <c r="AS113" s="137">
        <v>20.272469000000001</v>
      </c>
      <c r="AT113" s="137">
        <v>0</v>
      </c>
      <c r="AU113" s="137">
        <v>10.086047000000001</v>
      </c>
      <c r="AV113" s="137">
        <v>0</v>
      </c>
      <c r="AW113" s="137">
        <v>1.7687299999999999</v>
      </c>
      <c r="AX113" s="137">
        <v>0.79871899999999996</v>
      </c>
      <c r="AY113" s="156">
        <v>0</v>
      </c>
      <c r="AZ113" s="137">
        <f t="shared" si="11"/>
        <v>34.034197999999996</v>
      </c>
      <c r="BA113" s="137">
        <f t="shared" si="12"/>
        <v>0</v>
      </c>
      <c r="BB113" s="137">
        <f t="shared" si="13"/>
        <v>20.515719000000001</v>
      </c>
      <c r="BC113" s="137">
        <f t="shared" si="14"/>
        <v>0</v>
      </c>
      <c r="BD113" s="137">
        <f t="shared" si="15"/>
        <v>10.109422</v>
      </c>
      <c r="BE113" s="137">
        <f t="shared" si="16"/>
        <v>0</v>
      </c>
      <c r="BF113" s="137">
        <f t="shared" si="17"/>
        <v>1.7687299999999999</v>
      </c>
      <c r="BG113" s="137">
        <f t="shared" si="18"/>
        <v>0.80968999999999991</v>
      </c>
      <c r="BH113" s="156">
        <f t="shared" si="19"/>
        <v>0</v>
      </c>
    </row>
    <row r="114" spans="1:60" x14ac:dyDescent="0.3">
      <c r="A114" s="1">
        <v>108</v>
      </c>
      <c r="B114" s="1" t="s">
        <v>40</v>
      </c>
      <c r="C114" s="1">
        <v>992</v>
      </c>
      <c r="D114" s="1">
        <v>5000</v>
      </c>
      <c r="E114" s="1">
        <v>-17.100349000000001</v>
      </c>
      <c r="F114" s="1">
        <v>-513418.43480400002</v>
      </c>
      <c r="G114" s="1">
        <v>-400432.87714300002</v>
      </c>
      <c r="H114" s="1">
        <v>89.306056999999996</v>
      </c>
      <c r="I114" s="1">
        <v>45.529193999999997</v>
      </c>
      <c r="J114" s="1">
        <v>13.318958</v>
      </c>
      <c r="K114" s="1">
        <v>2.4607329999999998</v>
      </c>
      <c r="L114" s="1">
        <v>3.5524490000000002</v>
      </c>
      <c r="M114" s="111">
        <v>100</v>
      </c>
      <c r="N114" s="1">
        <v>32.443559</v>
      </c>
      <c r="O114" s="1">
        <v>0.33084200000000002</v>
      </c>
      <c r="P114" s="1">
        <v>67.225599000000003</v>
      </c>
      <c r="Q114" s="1">
        <v>0</v>
      </c>
      <c r="R114" s="154">
        <v>57.745725</v>
      </c>
      <c r="S114" s="138">
        <v>0.61899800000000005</v>
      </c>
      <c r="T114" s="138">
        <v>14.119987</v>
      </c>
      <c r="U114" s="138">
        <v>0.116705</v>
      </c>
      <c r="V114" s="138">
        <v>7.7493239999999997</v>
      </c>
      <c r="W114" s="138">
        <v>0.739672</v>
      </c>
      <c r="X114" s="138">
        <v>0.904474</v>
      </c>
      <c r="Y114" s="138">
        <v>3.0465469999999999</v>
      </c>
      <c r="Z114" s="138">
        <v>8.2881579999999992</v>
      </c>
      <c r="AA114" s="138">
        <v>3.464499</v>
      </c>
      <c r="AB114" s="138">
        <v>0.50802999999999998</v>
      </c>
      <c r="AC114" s="138">
        <v>2.6978800000000001</v>
      </c>
      <c r="AD114" s="138">
        <v>0</v>
      </c>
      <c r="AE114" s="138">
        <v>0</v>
      </c>
      <c r="AF114" s="138">
        <v>0</v>
      </c>
      <c r="AG114" s="138">
        <v>0</v>
      </c>
      <c r="AH114" s="155">
        <v>5.7389999999999997E-2</v>
      </c>
      <c r="AI114" s="137">
        <v>0</v>
      </c>
      <c r="AJ114" s="137">
        <v>0.23997599999999999</v>
      </c>
      <c r="AK114" s="137">
        <v>0</v>
      </c>
      <c r="AL114" s="137">
        <v>2.2681E-2</v>
      </c>
      <c r="AM114" s="137">
        <v>0</v>
      </c>
      <c r="AN114" s="137">
        <v>0</v>
      </c>
      <c r="AO114" s="137">
        <v>1.0796E-2</v>
      </c>
      <c r="AP114" s="137">
        <v>0</v>
      </c>
      <c r="AQ114" s="155">
        <v>34.031889</v>
      </c>
      <c r="AR114" s="137">
        <v>0</v>
      </c>
      <c r="AS114" s="137">
        <v>20.513038999999999</v>
      </c>
      <c r="AT114" s="137">
        <v>0</v>
      </c>
      <c r="AU114" s="137">
        <v>10.107275</v>
      </c>
      <c r="AV114" s="137">
        <v>0</v>
      </c>
      <c r="AW114" s="137">
        <v>1.7687299999999999</v>
      </c>
      <c r="AX114" s="137">
        <v>0.80466599999999999</v>
      </c>
      <c r="AY114" s="156">
        <v>0</v>
      </c>
      <c r="AZ114" s="137">
        <f t="shared" si="11"/>
        <v>34.089278999999998</v>
      </c>
      <c r="BA114" s="137">
        <f t="shared" si="12"/>
        <v>0</v>
      </c>
      <c r="BB114" s="137">
        <f t="shared" si="13"/>
        <v>20.753014999999998</v>
      </c>
      <c r="BC114" s="137">
        <f t="shared" si="14"/>
        <v>0</v>
      </c>
      <c r="BD114" s="137">
        <f t="shared" si="15"/>
        <v>10.129956</v>
      </c>
      <c r="BE114" s="137">
        <f t="shared" si="16"/>
        <v>0</v>
      </c>
      <c r="BF114" s="137">
        <f t="shared" si="17"/>
        <v>1.7687299999999999</v>
      </c>
      <c r="BG114" s="137">
        <f t="shared" si="18"/>
        <v>0.81546200000000002</v>
      </c>
      <c r="BH114" s="156">
        <f t="shared" si="19"/>
        <v>0</v>
      </c>
    </row>
    <row r="115" spans="1:60" x14ac:dyDescent="0.3">
      <c r="A115" s="1">
        <v>109</v>
      </c>
      <c r="B115" s="1" t="s">
        <v>40</v>
      </c>
      <c r="C115" s="1">
        <v>990</v>
      </c>
      <c r="D115" s="1">
        <v>5000</v>
      </c>
      <c r="E115" s="1">
        <v>-17.232948</v>
      </c>
      <c r="F115" s="1">
        <v>-508258.81568399997</v>
      </c>
      <c r="G115" s="1">
        <v>-396549.60924299998</v>
      </c>
      <c r="H115" s="1">
        <v>88.437008000000006</v>
      </c>
      <c r="I115" s="1">
        <v>45.079456999999998</v>
      </c>
      <c r="J115" s="1">
        <v>13.198092000000001</v>
      </c>
      <c r="K115" s="1">
        <v>2.4591219999999998</v>
      </c>
      <c r="L115" s="1">
        <v>3.5540579999999999</v>
      </c>
      <c r="M115" s="111">
        <v>100</v>
      </c>
      <c r="N115" s="1">
        <v>32.129936999999998</v>
      </c>
      <c r="O115" s="1">
        <v>0.32578299999999999</v>
      </c>
      <c r="P115" s="1">
        <v>67.544280000000001</v>
      </c>
      <c r="Q115" s="1">
        <v>0</v>
      </c>
      <c r="R115" s="154">
        <v>57.784472000000001</v>
      </c>
      <c r="S115" s="138">
        <v>0.60618399999999995</v>
      </c>
      <c r="T115" s="138">
        <v>14.06908</v>
      </c>
      <c r="U115" s="138">
        <v>0.111857</v>
      </c>
      <c r="V115" s="138">
        <v>7.7459850000000001</v>
      </c>
      <c r="W115" s="138">
        <v>0.746892</v>
      </c>
      <c r="X115" s="138">
        <v>0.88608100000000001</v>
      </c>
      <c r="Y115" s="138">
        <v>3.0148739999999998</v>
      </c>
      <c r="Z115" s="138">
        <v>8.3147249999999993</v>
      </c>
      <c r="AA115" s="138">
        <v>3.4903520000000001</v>
      </c>
      <c r="AB115" s="138">
        <v>0.50559600000000005</v>
      </c>
      <c r="AC115" s="138">
        <v>2.7239010000000001</v>
      </c>
      <c r="AD115" s="138">
        <v>0</v>
      </c>
      <c r="AE115" s="138">
        <v>0</v>
      </c>
      <c r="AF115" s="138">
        <v>0</v>
      </c>
      <c r="AG115" s="138">
        <v>0</v>
      </c>
      <c r="AH115" s="155">
        <v>5.6350999999999998E-2</v>
      </c>
      <c r="AI115" s="137">
        <v>0</v>
      </c>
      <c r="AJ115" s="137">
        <v>0.236793</v>
      </c>
      <c r="AK115" s="137">
        <v>0</v>
      </c>
      <c r="AL115" s="137">
        <v>2.2012E-2</v>
      </c>
      <c r="AM115" s="137">
        <v>0</v>
      </c>
      <c r="AN115" s="137">
        <v>0</v>
      </c>
      <c r="AO115" s="137">
        <v>1.0626999999999999E-2</v>
      </c>
      <c r="AP115" s="137">
        <v>0</v>
      </c>
      <c r="AQ115" s="155">
        <v>34.086969000000003</v>
      </c>
      <c r="AR115" s="137">
        <v>0</v>
      </c>
      <c r="AS115" s="137">
        <v>20.750333999999999</v>
      </c>
      <c r="AT115" s="137">
        <v>0</v>
      </c>
      <c r="AU115" s="137">
        <v>10.127808999999999</v>
      </c>
      <c r="AV115" s="137">
        <v>0</v>
      </c>
      <c r="AW115" s="137">
        <v>1.7687299999999999</v>
      </c>
      <c r="AX115" s="137">
        <v>0.81043900000000002</v>
      </c>
      <c r="AY115" s="156">
        <v>0</v>
      </c>
      <c r="AZ115" s="137">
        <f t="shared" si="11"/>
        <v>34.143320000000003</v>
      </c>
      <c r="BA115" s="137">
        <f t="shared" si="12"/>
        <v>0</v>
      </c>
      <c r="BB115" s="137">
        <f t="shared" si="13"/>
        <v>20.987126999999997</v>
      </c>
      <c r="BC115" s="137">
        <f t="shared" si="14"/>
        <v>0</v>
      </c>
      <c r="BD115" s="137">
        <f t="shared" si="15"/>
        <v>10.149820999999999</v>
      </c>
      <c r="BE115" s="137">
        <f t="shared" si="16"/>
        <v>0</v>
      </c>
      <c r="BF115" s="137">
        <f t="shared" si="17"/>
        <v>1.7687299999999999</v>
      </c>
      <c r="BG115" s="137">
        <f t="shared" si="18"/>
        <v>0.82106600000000007</v>
      </c>
      <c r="BH115" s="156">
        <f t="shared" si="19"/>
        <v>0</v>
      </c>
    </row>
    <row r="116" spans="1:60" x14ac:dyDescent="0.3">
      <c r="A116" s="1">
        <v>110</v>
      </c>
      <c r="B116" s="1" t="s">
        <v>40</v>
      </c>
      <c r="C116" s="1">
        <v>988</v>
      </c>
      <c r="D116" s="1">
        <v>5000</v>
      </c>
      <c r="E116" s="1">
        <v>-17.366188999999999</v>
      </c>
      <c r="F116" s="1">
        <v>-503179.78245100001</v>
      </c>
      <c r="G116" s="1">
        <v>-392726.13524099998</v>
      </c>
      <c r="H116" s="1">
        <v>87.581688999999997</v>
      </c>
      <c r="I116" s="1">
        <v>44.637079999999997</v>
      </c>
      <c r="J116" s="1">
        <v>13.079037</v>
      </c>
      <c r="K116" s="1">
        <v>2.4575279999999999</v>
      </c>
      <c r="L116" s="1">
        <v>3.5554700000000001</v>
      </c>
      <c r="M116" s="111">
        <v>100</v>
      </c>
      <c r="N116" s="1">
        <v>31.821223</v>
      </c>
      <c r="O116" s="1">
        <v>0.320878</v>
      </c>
      <c r="P116" s="1">
        <v>67.857899000000003</v>
      </c>
      <c r="Q116" s="1">
        <v>0</v>
      </c>
      <c r="R116" s="154">
        <v>57.821972000000002</v>
      </c>
      <c r="S116" s="138">
        <v>0.59359499999999998</v>
      </c>
      <c r="T116" s="138">
        <v>14.018103</v>
      </c>
      <c r="U116" s="138">
        <v>0.10718900000000001</v>
      </c>
      <c r="V116" s="138">
        <v>7.7429040000000002</v>
      </c>
      <c r="W116" s="138">
        <v>0.75413799999999998</v>
      </c>
      <c r="X116" s="138">
        <v>0.86794899999999997</v>
      </c>
      <c r="Y116" s="138">
        <v>2.9836879999999999</v>
      </c>
      <c r="Z116" s="138">
        <v>8.3410770000000003</v>
      </c>
      <c r="AA116" s="138">
        <v>3.5161129999999998</v>
      </c>
      <c r="AB116" s="138">
        <v>0.50325200000000003</v>
      </c>
      <c r="AC116" s="138">
        <v>2.7500200000000001</v>
      </c>
      <c r="AD116" s="138">
        <v>0</v>
      </c>
      <c r="AE116" s="138">
        <v>0</v>
      </c>
      <c r="AF116" s="138">
        <v>0</v>
      </c>
      <c r="AG116" s="138">
        <v>0</v>
      </c>
      <c r="AH116" s="155">
        <v>5.5347E-2</v>
      </c>
      <c r="AI116" s="137">
        <v>0</v>
      </c>
      <c r="AJ116" s="137">
        <v>0.23369999999999999</v>
      </c>
      <c r="AK116" s="137">
        <v>0</v>
      </c>
      <c r="AL116" s="137">
        <v>2.1366E-2</v>
      </c>
      <c r="AM116" s="137">
        <v>0</v>
      </c>
      <c r="AN116" s="137">
        <v>0</v>
      </c>
      <c r="AO116" s="137">
        <v>1.0465E-2</v>
      </c>
      <c r="AP116" s="137">
        <v>0</v>
      </c>
      <c r="AQ116" s="155">
        <v>34.141005999999997</v>
      </c>
      <c r="AR116" s="137">
        <v>0</v>
      </c>
      <c r="AS116" s="137">
        <v>20.984446999999999</v>
      </c>
      <c r="AT116" s="137">
        <v>0</v>
      </c>
      <c r="AU116" s="137">
        <v>10.147672999999999</v>
      </c>
      <c r="AV116" s="137">
        <v>0</v>
      </c>
      <c r="AW116" s="137">
        <v>1.7687299999999999</v>
      </c>
      <c r="AX116" s="137">
        <v>0.81604299999999996</v>
      </c>
      <c r="AY116" s="156">
        <v>0</v>
      </c>
      <c r="AZ116" s="137">
        <f t="shared" si="11"/>
        <v>34.196352999999995</v>
      </c>
      <c r="BA116" s="137">
        <f t="shared" si="12"/>
        <v>0</v>
      </c>
      <c r="BB116" s="137">
        <f t="shared" si="13"/>
        <v>21.218146999999998</v>
      </c>
      <c r="BC116" s="137">
        <f t="shared" si="14"/>
        <v>0</v>
      </c>
      <c r="BD116" s="137">
        <f t="shared" si="15"/>
        <v>10.169039</v>
      </c>
      <c r="BE116" s="137">
        <f t="shared" si="16"/>
        <v>0</v>
      </c>
      <c r="BF116" s="137">
        <f t="shared" si="17"/>
        <v>1.7687299999999999</v>
      </c>
      <c r="BG116" s="137">
        <f t="shared" si="18"/>
        <v>0.82650799999999991</v>
      </c>
      <c r="BH116" s="156">
        <f t="shared" si="19"/>
        <v>0</v>
      </c>
    </row>
    <row r="117" spans="1:60" x14ac:dyDescent="0.3">
      <c r="A117" s="1">
        <v>111</v>
      </c>
      <c r="B117" s="1" t="s">
        <v>40</v>
      </c>
      <c r="C117" s="1">
        <v>986</v>
      </c>
      <c r="D117" s="1">
        <v>5000</v>
      </c>
      <c r="E117" s="1">
        <v>-17.500091000000001</v>
      </c>
      <c r="F117" s="1">
        <v>-498178.94781899999</v>
      </c>
      <c r="G117" s="1">
        <v>-388960.66320900002</v>
      </c>
      <c r="H117" s="1">
        <v>86.739693000000003</v>
      </c>
      <c r="I117" s="1">
        <v>44.201839999999997</v>
      </c>
      <c r="J117" s="1">
        <v>12.961738</v>
      </c>
      <c r="K117" s="1">
        <v>2.4559510000000002</v>
      </c>
      <c r="L117" s="1">
        <v>3.5566879999999998</v>
      </c>
      <c r="M117" s="111">
        <v>100</v>
      </c>
      <c r="N117" s="1">
        <v>31.517267</v>
      </c>
      <c r="O117" s="1">
        <v>0.31612299999999999</v>
      </c>
      <c r="P117" s="1">
        <v>68.166611000000003</v>
      </c>
      <c r="Q117" s="1">
        <v>0</v>
      </c>
      <c r="R117" s="154">
        <v>57.858238999999998</v>
      </c>
      <c r="S117" s="138">
        <v>0.581229</v>
      </c>
      <c r="T117" s="138">
        <v>13.967055</v>
      </c>
      <c r="U117" s="138">
        <v>0.10269300000000001</v>
      </c>
      <c r="V117" s="138">
        <v>7.7400739999999999</v>
      </c>
      <c r="W117" s="138">
        <v>0.76141099999999995</v>
      </c>
      <c r="X117" s="138">
        <v>0.850074</v>
      </c>
      <c r="Y117" s="138">
        <v>2.952982</v>
      </c>
      <c r="Z117" s="138">
        <v>8.3672229999999992</v>
      </c>
      <c r="AA117" s="138">
        <v>3.5417800000000002</v>
      </c>
      <c r="AB117" s="138">
        <v>0.50099800000000005</v>
      </c>
      <c r="AC117" s="138">
        <v>2.7762410000000002</v>
      </c>
      <c r="AD117" s="138">
        <v>0</v>
      </c>
      <c r="AE117" s="138">
        <v>0</v>
      </c>
      <c r="AF117" s="138">
        <v>0</v>
      </c>
      <c r="AG117" s="138">
        <v>0</v>
      </c>
      <c r="AH117" s="155">
        <v>5.4377000000000002E-2</v>
      </c>
      <c r="AI117" s="137">
        <v>0</v>
      </c>
      <c r="AJ117" s="137">
        <v>0.23069400000000001</v>
      </c>
      <c r="AK117" s="137">
        <v>0</v>
      </c>
      <c r="AL117" s="137">
        <v>2.0743999999999999E-2</v>
      </c>
      <c r="AM117" s="137">
        <v>0</v>
      </c>
      <c r="AN117" s="137">
        <v>0</v>
      </c>
      <c r="AO117" s="137">
        <v>1.0307999999999999E-2</v>
      </c>
      <c r="AP117" s="137">
        <v>0</v>
      </c>
      <c r="AQ117" s="155">
        <v>34.194037999999999</v>
      </c>
      <c r="AR117" s="137">
        <v>0</v>
      </c>
      <c r="AS117" s="137">
        <v>21.215467</v>
      </c>
      <c r="AT117" s="137">
        <v>0</v>
      </c>
      <c r="AU117" s="137">
        <v>10.166888999999999</v>
      </c>
      <c r="AV117" s="137">
        <v>0</v>
      </c>
      <c r="AW117" s="137">
        <v>1.7687299999999999</v>
      </c>
      <c r="AX117" s="137">
        <v>0.82148399999999999</v>
      </c>
      <c r="AY117" s="156">
        <v>0</v>
      </c>
      <c r="AZ117" s="137">
        <f t="shared" si="11"/>
        <v>34.248415000000001</v>
      </c>
      <c r="BA117" s="137">
        <f t="shared" si="12"/>
        <v>0</v>
      </c>
      <c r="BB117" s="137">
        <f t="shared" si="13"/>
        <v>21.446161</v>
      </c>
      <c r="BC117" s="137">
        <f t="shared" si="14"/>
        <v>0</v>
      </c>
      <c r="BD117" s="137">
        <f t="shared" si="15"/>
        <v>10.187633</v>
      </c>
      <c r="BE117" s="137">
        <f t="shared" si="16"/>
        <v>0</v>
      </c>
      <c r="BF117" s="137">
        <f t="shared" si="17"/>
        <v>1.7687299999999999</v>
      </c>
      <c r="BG117" s="137">
        <f t="shared" si="18"/>
        <v>0.83179199999999998</v>
      </c>
      <c r="BH117" s="156">
        <f t="shared" si="19"/>
        <v>0</v>
      </c>
    </row>
    <row r="118" spans="1:60" x14ac:dyDescent="0.3">
      <c r="A118" s="1">
        <v>112</v>
      </c>
      <c r="B118" s="1" t="s">
        <v>40</v>
      </c>
      <c r="C118" s="1">
        <v>984</v>
      </c>
      <c r="D118" s="1">
        <v>5000</v>
      </c>
      <c r="E118" s="1">
        <v>-17.634674</v>
      </c>
      <c r="F118" s="1">
        <v>-493254.00252099999</v>
      </c>
      <c r="G118" s="1">
        <v>-385251.45889299997</v>
      </c>
      <c r="H118" s="1">
        <v>85.910625999999993</v>
      </c>
      <c r="I118" s="1">
        <v>43.773519999999998</v>
      </c>
      <c r="J118" s="1">
        <v>12.846144000000001</v>
      </c>
      <c r="K118" s="1">
        <v>2.4543889999999999</v>
      </c>
      <c r="L118" s="1">
        <v>3.557712</v>
      </c>
      <c r="M118" s="111">
        <v>100</v>
      </c>
      <c r="N118" s="1">
        <v>31.217924</v>
      </c>
      <c r="O118" s="1">
        <v>0.31151200000000001</v>
      </c>
      <c r="P118" s="1">
        <v>68.470563999999996</v>
      </c>
      <c r="Q118" s="1">
        <v>0</v>
      </c>
      <c r="R118" s="154">
        <v>57.893287999999998</v>
      </c>
      <c r="S118" s="138">
        <v>0.56908300000000001</v>
      </c>
      <c r="T118" s="138">
        <v>13.915934</v>
      </c>
      <c r="U118" s="138">
        <v>9.8363999999999993E-2</v>
      </c>
      <c r="V118" s="138">
        <v>7.7374900000000002</v>
      </c>
      <c r="W118" s="138">
        <v>0.76871199999999995</v>
      </c>
      <c r="X118" s="138">
        <v>0.83245000000000002</v>
      </c>
      <c r="Y118" s="138">
        <v>2.9227539999999999</v>
      </c>
      <c r="Z118" s="138">
        <v>8.3931719999999999</v>
      </c>
      <c r="AA118" s="138">
        <v>3.5673520000000001</v>
      </c>
      <c r="AB118" s="138">
        <v>0.498832</v>
      </c>
      <c r="AC118" s="138">
        <v>2.8025669999999998</v>
      </c>
      <c r="AD118" s="138">
        <v>0</v>
      </c>
      <c r="AE118" s="138">
        <v>0</v>
      </c>
      <c r="AF118" s="138">
        <v>0</v>
      </c>
      <c r="AG118" s="138">
        <v>0</v>
      </c>
      <c r="AH118" s="155">
        <v>5.3439E-2</v>
      </c>
      <c r="AI118" s="137">
        <v>0</v>
      </c>
      <c r="AJ118" s="137">
        <v>0.227772</v>
      </c>
      <c r="AK118" s="137">
        <v>0</v>
      </c>
      <c r="AL118" s="137">
        <v>2.0143999999999999E-2</v>
      </c>
      <c r="AM118" s="137">
        <v>0</v>
      </c>
      <c r="AN118" s="137">
        <v>0</v>
      </c>
      <c r="AO118" s="137">
        <v>1.0156999999999999E-2</v>
      </c>
      <c r="AP118" s="137">
        <v>0</v>
      </c>
      <c r="AQ118" s="155">
        <v>34.246099000000001</v>
      </c>
      <c r="AR118" s="137">
        <v>0</v>
      </c>
      <c r="AS118" s="137">
        <v>21.443483000000001</v>
      </c>
      <c r="AT118" s="137">
        <v>0</v>
      </c>
      <c r="AU118" s="137">
        <v>10.185484000000001</v>
      </c>
      <c r="AV118" s="137">
        <v>0</v>
      </c>
      <c r="AW118" s="137">
        <v>1.7687299999999999</v>
      </c>
      <c r="AX118" s="137">
        <v>0.82676899999999998</v>
      </c>
      <c r="AY118" s="156">
        <v>0</v>
      </c>
      <c r="AZ118" s="137">
        <f t="shared" si="11"/>
        <v>34.299537999999998</v>
      </c>
      <c r="BA118" s="137">
        <f t="shared" si="12"/>
        <v>0</v>
      </c>
      <c r="BB118" s="137">
        <f t="shared" si="13"/>
        <v>21.671255000000002</v>
      </c>
      <c r="BC118" s="137">
        <f t="shared" si="14"/>
        <v>0</v>
      </c>
      <c r="BD118" s="137">
        <f t="shared" si="15"/>
        <v>10.205628000000001</v>
      </c>
      <c r="BE118" s="137">
        <f t="shared" si="16"/>
        <v>0</v>
      </c>
      <c r="BF118" s="137">
        <f t="shared" si="17"/>
        <v>1.7687299999999999</v>
      </c>
      <c r="BG118" s="137">
        <f t="shared" si="18"/>
        <v>0.83692599999999995</v>
      </c>
      <c r="BH118" s="156">
        <f t="shared" si="19"/>
        <v>0</v>
      </c>
    </row>
    <row r="119" spans="1:60" x14ac:dyDescent="0.3">
      <c r="A119" s="1">
        <v>113</v>
      </c>
      <c r="B119" s="1" t="s">
        <v>40</v>
      </c>
      <c r="C119" s="1">
        <v>982</v>
      </c>
      <c r="D119" s="1">
        <v>5000</v>
      </c>
      <c r="E119" s="1">
        <v>-17.769962</v>
      </c>
      <c r="F119" s="1">
        <v>-488402.71117199998</v>
      </c>
      <c r="G119" s="1">
        <v>-381596.84259900003</v>
      </c>
      <c r="H119" s="1">
        <v>85.094106999999994</v>
      </c>
      <c r="I119" s="1">
        <v>43.351911999999999</v>
      </c>
      <c r="J119" s="1">
        <v>12.732201999999999</v>
      </c>
      <c r="K119" s="1">
        <v>2.4528430000000001</v>
      </c>
      <c r="L119" s="1">
        <v>3.5585439999999999</v>
      </c>
      <c r="M119" s="111">
        <v>100</v>
      </c>
      <c r="N119" s="1">
        <v>30.923055000000002</v>
      </c>
      <c r="O119" s="1">
        <v>0.30704100000000001</v>
      </c>
      <c r="P119" s="1">
        <v>68.769903999999997</v>
      </c>
      <c r="Q119" s="1">
        <v>0</v>
      </c>
      <c r="R119" s="154">
        <v>57.927135</v>
      </c>
      <c r="S119" s="138">
        <v>0.55715300000000001</v>
      </c>
      <c r="T119" s="138">
        <v>13.864739</v>
      </c>
      <c r="U119" s="138">
        <v>9.4195000000000001E-2</v>
      </c>
      <c r="V119" s="138">
        <v>7.7351479999999997</v>
      </c>
      <c r="W119" s="138">
        <v>0.77604200000000001</v>
      </c>
      <c r="X119" s="138">
        <v>0.81507399999999997</v>
      </c>
      <c r="Y119" s="138">
        <v>2.8929999999999998</v>
      </c>
      <c r="Z119" s="138">
        <v>8.4189310000000006</v>
      </c>
      <c r="AA119" s="138">
        <v>3.5928279999999999</v>
      </c>
      <c r="AB119" s="138">
        <v>0.496753</v>
      </c>
      <c r="AC119" s="138">
        <v>2.829002</v>
      </c>
      <c r="AD119" s="138">
        <v>0</v>
      </c>
      <c r="AE119" s="138">
        <v>0</v>
      </c>
      <c r="AF119" s="138">
        <v>0</v>
      </c>
      <c r="AG119" s="138">
        <v>0</v>
      </c>
      <c r="AH119" s="155">
        <v>5.2533000000000003E-2</v>
      </c>
      <c r="AI119" s="137">
        <v>0</v>
      </c>
      <c r="AJ119" s="137">
        <v>0.22493299999999999</v>
      </c>
      <c r="AK119" s="137">
        <v>0</v>
      </c>
      <c r="AL119" s="137">
        <v>1.9564000000000002E-2</v>
      </c>
      <c r="AM119" s="137">
        <v>0</v>
      </c>
      <c r="AN119" s="137">
        <v>0</v>
      </c>
      <c r="AO119" s="137">
        <v>1.0011000000000001E-2</v>
      </c>
      <c r="AP119" s="137">
        <v>0</v>
      </c>
      <c r="AQ119" s="155">
        <v>34.297220000000003</v>
      </c>
      <c r="AR119" s="137">
        <v>0</v>
      </c>
      <c r="AS119" s="137">
        <v>21.668575000000001</v>
      </c>
      <c r="AT119" s="137">
        <v>0</v>
      </c>
      <c r="AU119" s="137">
        <v>10.203476</v>
      </c>
      <c r="AV119" s="137">
        <v>0</v>
      </c>
      <c r="AW119" s="137">
        <v>1.7687299999999999</v>
      </c>
      <c r="AX119" s="137">
        <v>0.83190200000000003</v>
      </c>
      <c r="AY119" s="156">
        <v>0</v>
      </c>
      <c r="AZ119" s="137">
        <f t="shared" si="11"/>
        <v>34.349753</v>
      </c>
      <c r="BA119" s="137">
        <f t="shared" si="12"/>
        <v>0</v>
      </c>
      <c r="BB119" s="137">
        <f t="shared" si="13"/>
        <v>21.893508000000001</v>
      </c>
      <c r="BC119" s="137">
        <f t="shared" si="14"/>
        <v>0</v>
      </c>
      <c r="BD119" s="137">
        <f t="shared" si="15"/>
        <v>10.223040000000001</v>
      </c>
      <c r="BE119" s="137">
        <f t="shared" si="16"/>
        <v>0</v>
      </c>
      <c r="BF119" s="137">
        <f t="shared" si="17"/>
        <v>1.7687299999999999</v>
      </c>
      <c r="BG119" s="137">
        <f t="shared" si="18"/>
        <v>0.84191300000000002</v>
      </c>
      <c r="BH119" s="156">
        <f t="shared" si="19"/>
        <v>0</v>
      </c>
    </row>
    <row r="120" spans="1:60" x14ac:dyDescent="0.3">
      <c r="A120" s="1">
        <v>114</v>
      </c>
      <c r="B120" s="1" t="s">
        <v>40</v>
      </c>
      <c r="C120" s="1">
        <v>980</v>
      </c>
      <c r="D120" s="1">
        <v>5000</v>
      </c>
      <c r="E120" s="1">
        <v>-17.905977</v>
      </c>
      <c r="F120" s="1">
        <v>-483622.90824100003</v>
      </c>
      <c r="G120" s="1">
        <v>-377995.18615700002</v>
      </c>
      <c r="H120" s="1">
        <v>84.289766999999998</v>
      </c>
      <c r="I120" s="1">
        <v>42.936813999999998</v>
      </c>
      <c r="J120" s="1">
        <v>12.619864</v>
      </c>
      <c r="K120" s="1">
        <v>2.4513120000000002</v>
      </c>
      <c r="L120" s="1">
        <v>3.559183</v>
      </c>
      <c r="M120" s="111">
        <v>100</v>
      </c>
      <c r="N120" s="1">
        <v>30.632525000000001</v>
      </c>
      <c r="O120" s="1">
        <v>0.302705</v>
      </c>
      <c r="P120" s="1">
        <v>69.064769999999996</v>
      </c>
      <c r="Q120" s="1">
        <v>0</v>
      </c>
      <c r="R120" s="154">
        <v>57.959792</v>
      </c>
      <c r="S120" s="138">
        <v>0.54543799999999998</v>
      </c>
      <c r="T120" s="138">
        <v>13.813466</v>
      </c>
      <c r="U120" s="138">
        <v>9.0179999999999996E-2</v>
      </c>
      <c r="V120" s="138">
        <v>7.7330410000000001</v>
      </c>
      <c r="W120" s="138">
        <v>0.78340299999999996</v>
      </c>
      <c r="X120" s="138">
        <v>0.79793999999999998</v>
      </c>
      <c r="Y120" s="138">
        <v>2.8637160000000002</v>
      </c>
      <c r="Z120" s="138">
        <v>8.444509</v>
      </c>
      <c r="AA120" s="138">
        <v>3.618207</v>
      </c>
      <c r="AB120" s="138">
        <v>0.49475799999999998</v>
      </c>
      <c r="AC120" s="138">
        <v>2.85555</v>
      </c>
      <c r="AD120" s="138">
        <v>0</v>
      </c>
      <c r="AE120" s="138">
        <v>0</v>
      </c>
      <c r="AF120" s="138">
        <v>0</v>
      </c>
      <c r="AG120" s="138">
        <v>0</v>
      </c>
      <c r="AH120" s="155">
        <v>5.1656000000000001E-2</v>
      </c>
      <c r="AI120" s="137">
        <v>0</v>
      </c>
      <c r="AJ120" s="137">
        <v>0.22217400000000001</v>
      </c>
      <c r="AK120" s="137">
        <v>0</v>
      </c>
      <c r="AL120" s="137">
        <v>1.9005000000000001E-2</v>
      </c>
      <c r="AM120" s="137">
        <v>0</v>
      </c>
      <c r="AN120" s="137">
        <v>0</v>
      </c>
      <c r="AO120" s="137">
        <v>9.8700000000000003E-3</v>
      </c>
      <c r="AP120" s="137">
        <v>0</v>
      </c>
      <c r="AQ120" s="155">
        <v>34.347431</v>
      </c>
      <c r="AR120" s="137">
        <v>0</v>
      </c>
      <c r="AS120" s="137">
        <v>21.890830999999999</v>
      </c>
      <c r="AT120" s="137">
        <v>0</v>
      </c>
      <c r="AU120" s="137">
        <v>10.220889</v>
      </c>
      <c r="AV120" s="137">
        <v>0</v>
      </c>
      <c r="AW120" s="137">
        <v>1.7687299999999999</v>
      </c>
      <c r="AX120" s="137">
        <v>0.83689000000000002</v>
      </c>
      <c r="AY120" s="156">
        <v>0</v>
      </c>
      <c r="AZ120" s="137">
        <f t="shared" si="11"/>
        <v>34.399087000000002</v>
      </c>
      <c r="BA120" s="137">
        <f t="shared" si="12"/>
        <v>0</v>
      </c>
      <c r="BB120" s="137">
        <f t="shared" si="13"/>
        <v>22.113004999999998</v>
      </c>
      <c r="BC120" s="137">
        <f t="shared" si="14"/>
        <v>0</v>
      </c>
      <c r="BD120" s="137">
        <f t="shared" si="15"/>
        <v>10.239894</v>
      </c>
      <c r="BE120" s="137">
        <f t="shared" si="16"/>
        <v>0</v>
      </c>
      <c r="BF120" s="137">
        <f t="shared" si="17"/>
        <v>1.7687299999999999</v>
      </c>
      <c r="BG120" s="137">
        <f t="shared" si="18"/>
        <v>0.84676000000000007</v>
      </c>
      <c r="BH120" s="156">
        <f t="shared" si="19"/>
        <v>0</v>
      </c>
    </row>
    <row r="121" spans="1:60" x14ac:dyDescent="0.3">
      <c r="A121" s="1">
        <v>115</v>
      </c>
      <c r="B121" s="1" t="s">
        <v>40</v>
      </c>
      <c r="C121" s="1">
        <v>978</v>
      </c>
      <c r="D121" s="1">
        <v>5000</v>
      </c>
      <c r="E121" s="1">
        <v>-18.042742000000001</v>
      </c>
      <c r="F121" s="1">
        <v>-478912.49416</v>
      </c>
      <c r="G121" s="1">
        <v>-374444.90998300002</v>
      </c>
      <c r="H121" s="1">
        <v>83.497249999999994</v>
      </c>
      <c r="I121" s="1">
        <v>42.528028999999997</v>
      </c>
      <c r="J121" s="1">
        <v>12.509081999999999</v>
      </c>
      <c r="K121" s="1">
        <v>2.4497960000000001</v>
      </c>
      <c r="L121" s="1">
        <v>3.559631</v>
      </c>
      <c r="M121" s="111">
        <v>100</v>
      </c>
      <c r="N121" s="1">
        <v>30.346202000000002</v>
      </c>
      <c r="O121" s="1">
        <v>0.29850100000000002</v>
      </c>
      <c r="P121" s="1">
        <v>69.355296999999993</v>
      </c>
      <c r="Q121" s="1">
        <v>0</v>
      </c>
      <c r="R121" s="154">
        <v>57.991273</v>
      </c>
      <c r="S121" s="138">
        <v>0.53393400000000002</v>
      </c>
      <c r="T121" s="138">
        <v>13.762114</v>
      </c>
      <c r="U121" s="138">
        <v>8.6315000000000003E-2</v>
      </c>
      <c r="V121" s="138">
        <v>7.7311639999999997</v>
      </c>
      <c r="W121" s="138">
        <v>0.790794</v>
      </c>
      <c r="X121" s="138">
        <v>0.78104499999999999</v>
      </c>
      <c r="Y121" s="138">
        <v>2.8348990000000001</v>
      </c>
      <c r="Z121" s="138">
        <v>8.469913</v>
      </c>
      <c r="AA121" s="138">
        <v>3.6434859999999998</v>
      </c>
      <c r="AB121" s="138">
        <v>0.49284699999999998</v>
      </c>
      <c r="AC121" s="138">
        <v>2.8822139999999998</v>
      </c>
      <c r="AD121" s="138">
        <v>0</v>
      </c>
      <c r="AE121" s="138">
        <v>0</v>
      </c>
      <c r="AF121" s="138">
        <v>0</v>
      </c>
      <c r="AG121" s="138">
        <v>0</v>
      </c>
      <c r="AH121" s="155">
        <v>5.0807999999999999E-2</v>
      </c>
      <c r="AI121" s="137">
        <v>0</v>
      </c>
      <c r="AJ121" s="137">
        <v>0.21949399999999999</v>
      </c>
      <c r="AK121" s="137">
        <v>0</v>
      </c>
      <c r="AL121" s="137">
        <v>1.8466E-2</v>
      </c>
      <c r="AM121" s="137">
        <v>0</v>
      </c>
      <c r="AN121" s="137">
        <v>0</v>
      </c>
      <c r="AO121" s="137">
        <v>9.7330000000000003E-3</v>
      </c>
      <c r="AP121" s="137">
        <v>0</v>
      </c>
      <c r="AQ121" s="155">
        <v>34.396765000000002</v>
      </c>
      <c r="AR121" s="137">
        <v>0</v>
      </c>
      <c r="AS121" s="137">
        <v>22.110327000000002</v>
      </c>
      <c r="AT121" s="137">
        <v>0</v>
      </c>
      <c r="AU121" s="137">
        <v>10.237741</v>
      </c>
      <c r="AV121" s="137">
        <v>0</v>
      </c>
      <c r="AW121" s="137">
        <v>1.7687299999999999</v>
      </c>
      <c r="AX121" s="137">
        <v>0.84173600000000004</v>
      </c>
      <c r="AY121" s="156">
        <v>0</v>
      </c>
      <c r="AZ121" s="137">
        <f t="shared" si="11"/>
        <v>34.447573000000006</v>
      </c>
      <c r="BA121" s="137">
        <f t="shared" si="12"/>
        <v>0</v>
      </c>
      <c r="BB121" s="137">
        <f t="shared" si="13"/>
        <v>22.329821000000003</v>
      </c>
      <c r="BC121" s="137">
        <f t="shared" si="14"/>
        <v>0</v>
      </c>
      <c r="BD121" s="137">
        <f t="shared" si="15"/>
        <v>10.256207</v>
      </c>
      <c r="BE121" s="137">
        <f t="shared" si="16"/>
        <v>0</v>
      </c>
      <c r="BF121" s="137">
        <f t="shared" si="17"/>
        <v>1.7687299999999999</v>
      </c>
      <c r="BG121" s="137">
        <f t="shared" si="18"/>
        <v>0.85146900000000003</v>
      </c>
      <c r="BH121" s="156">
        <f t="shared" si="19"/>
        <v>0</v>
      </c>
    </row>
    <row r="122" spans="1:60" x14ac:dyDescent="0.3">
      <c r="A122" s="1">
        <v>116</v>
      </c>
      <c r="B122" s="1" t="s">
        <v>40</v>
      </c>
      <c r="C122" s="1">
        <v>976</v>
      </c>
      <c r="D122" s="1">
        <v>5000</v>
      </c>
      <c r="E122" s="1">
        <v>-18.180282999999999</v>
      </c>
      <c r="F122" s="1">
        <v>-474269.43156900001</v>
      </c>
      <c r="G122" s="1">
        <v>-370944.48023099999</v>
      </c>
      <c r="H122" s="1">
        <v>82.716207999999995</v>
      </c>
      <c r="I122" s="1">
        <v>42.125366999999997</v>
      </c>
      <c r="J122" s="1">
        <v>12.399808</v>
      </c>
      <c r="K122" s="1">
        <v>2.4482940000000002</v>
      </c>
      <c r="L122" s="1">
        <v>3.5598879999999999</v>
      </c>
      <c r="M122" s="111">
        <v>100</v>
      </c>
      <c r="N122" s="1">
        <v>30.063958</v>
      </c>
      <c r="O122" s="1">
        <v>0.29442400000000002</v>
      </c>
      <c r="P122" s="1">
        <v>69.641617999999994</v>
      </c>
      <c r="Q122" s="1">
        <v>0</v>
      </c>
      <c r="R122" s="154">
        <v>58.021590000000003</v>
      </c>
      <c r="S122" s="138">
        <v>0.52263800000000005</v>
      </c>
      <c r="T122" s="138">
        <v>13.71068</v>
      </c>
      <c r="U122" s="138">
        <v>8.2594000000000001E-2</v>
      </c>
      <c r="V122" s="138">
        <v>7.7295129999999999</v>
      </c>
      <c r="W122" s="138">
        <v>0.79821799999999998</v>
      </c>
      <c r="X122" s="138">
        <v>0.76438600000000001</v>
      </c>
      <c r="Y122" s="138">
        <v>2.8065449999999998</v>
      </c>
      <c r="Z122" s="138">
        <v>8.4951530000000002</v>
      </c>
      <c r="AA122" s="138">
        <v>3.6686649999999998</v>
      </c>
      <c r="AB122" s="138">
        <v>0.49101899999999998</v>
      </c>
      <c r="AC122" s="138">
        <v>2.9089999999999998</v>
      </c>
      <c r="AD122" s="138">
        <v>0</v>
      </c>
      <c r="AE122" s="138">
        <v>0</v>
      </c>
      <c r="AF122" s="138">
        <v>0</v>
      </c>
      <c r="AG122" s="138">
        <v>0</v>
      </c>
      <c r="AH122" s="155">
        <v>4.9987999999999998E-2</v>
      </c>
      <c r="AI122" s="137">
        <v>0</v>
      </c>
      <c r="AJ122" s="137">
        <v>0.21689</v>
      </c>
      <c r="AK122" s="137">
        <v>0</v>
      </c>
      <c r="AL122" s="137">
        <v>1.7944999999999999E-2</v>
      </c>
      <c r="AM122" s="137">
        <v>0</v>
      </c>
      <c r="AN122" s="137">
        <v>0</v>
      </c>
      <c r="AO122" s="137">
        <v>9.6019999999999994E-3</v>
      </c>
      <c r="AP122" s="137">
        <v>0</v>
      </c>
      <c r="AQ122" s="155">
        <v>34.445247000000002</v>
      </c>
      <c r="AR122" s="137">
        <v>0</v>
      </c>
      <c r="AS122" s="137">
        <v>22.327143</v>
      </c>
      <c r="AT122" s="137">
        <v>0</v>
      </c>
      <c r="AU122" s="137">
        <v>10.254053000000001</v>
      </c>
      <c r="AV122" s="137">
        <v>0</v>
      </c>
      <c r="AW122" s="137">
        <v>1.7687299999999999</v>
      </c>
      <c r="AX122" s="137">
        <v>0.84644600000000003</v>
      </c>
      <c r="AY122" s="156">
        <v>0</v>
      </c>
      <c r="AZ122" s="137">
        <f t="shared" si="11"/>
        <v>34.495235000000001</v>
      </c>
      <c r="BA122" s="137">
        <f t="shared" si="12"/>
        <v>0</v>
      </c>
      <c r="BB122" s="137">
        <f t="shared" si="13"/>
        <v>22.544032999999999</v>
      </c>
      <c r="BC122" s="137">
        <f t="shared" si="14"/>
        <v>0</v>
      </c>
      <c r="BD122" s="137">
        <f t="shared" si="15"/>
        <v>10.271998</v>
      </c>
      <c r="BE122" s="137">
        <f t="shared" si="16"/>
        <v>0</v>
      </c>
      <c r="BF122" s="137">
        <f t="shared" si="17"/>
        <v>1.7687299999999999</v>
      </c>
      <c r="BG122" s="137">
        <f t="shared" si="18"/>
        <v>0.85604800000000003</v>
      </c>
      <c r="BH122" s="156">
        <f t="shared" si="19"/>
        <v>0</v>
      </c>
    </row>
    <row r="123" spans="1:60" x14ac:dyDescent="0.3">
      <c r="A123" s="1">
        <v>117</v>
      </c>
      <c r="B123" s="1" t="s">
        <v>40</v>
      </c>
      <c r="C123" s="1">
        <v>974</v>
      </c>
      <c r="D123" s="1">
        <v>5000</v>
      </c>
      <c r="E123" s="1">
        <v>-18.318624</v>
      </c>
      <c r="F123" s="1">
        <v>-469691.74158500001</v>
      </c>
      <c r="G123" s="1">
        <v>-367492.40596</v>
      </c>
      <c r="H123" s="1">
        <v>81.946306000000007</v>
      </c>
      <c r="I123" s="1">
        <v>41.728645999999998</v>
      </c>
      <c r="J123" s="1">
        <v>12.291998</v>
      </c>
      <c r="K123" s="1">
        <v>2.446806</v>
      </c>
      <c r="L123" s="1">
        <v>3.5599539999999998</v>
      </c>
      <c r="M123" s="111">
        <v>100</v>
      </c>
      <c r="N123" s="1">
        <v>29.785668999999999</v>
      </c>
      <c r="O123" s="1">
        <v>0.29047200000000001</v>
      </c>
      <c r="P123" s="1">
        <v>69.923858999999993</v>
      </c>
      <c r="Q123" s="1">
        <v>0</v>
      </c>
      <c r="R123" s="154">
        <v>58.050755000000002</v>
      </c>
      <c r="S123" s="138">
        <v>0.51154699999999997</v>
      </c>
      <c r="T123" s="138">
        <v>13.659160999999999</v>
      </c>
      <c r="U123" s="138">
        <v>7.9010999999999998E-2</v>
      </c>
      <c r="V123" s="138">
        <v>7.728084</v>
      </c>
      <c r="W123" s="138">
        <v>0.80567599999999995</v>
      </c>
      <c r="X123" s="138">
        <v>0.74795699999999998</v>
      </c>
      <c r="Y123" s="138">
        <v>2.778651</v>
      </c>
      <c r="Z123" s="138">
        <v>8.5202360000000006</v>
      </c>
      <c r="AA123" s="138">
        <v>3.69374</v>
      </c>
      <c r="AB123" s="138">
        <v>0.48927199999999998</v>
      </c>
      <c r="AC123" s="138">
        <v>2.9359099999999998</v>
      </c>
      <c r="AD123" s="138">
        <v>0</v>
      </c>
      <c r="AE123" s="138">
        <v>0</v>
      </c>
      <c r="AF123" s="138">
        <v>0</v>
      </c>
      <c r="AG123" s="138">
        <v>0</v>
      </c>
      <c r="AH123" s="155">
        <v>4.9194000000000002E-2</v>
      </c>
      <c r="AI123" s="137">
        <v>0</v>
      </c>
      <c r="AJ123" s="137">
        <v>0.214362</v>
      </c>
      <c r="AK123" s="137">
        <v>0</v>
      </c>
      <c r="AL123" s="137">
        <v>1.7441999999999999E-2</v>
      </c>
      <c r="AM123" s="137">
        <v>0</v>
      </c>
      <c r="AN123" s="137">
        <v>0</v>
      </c>
      <c r="AO123" s="137">
        <v>9.4750000000000008E-3</v>
      </c>
      <c r="AP123" s="137">
        <v>0</v>
      </c>
      <c r="AQ123" s="155">
        <v>34.492905999999998</v>
      </c>
      <c r="AR123" s="137">
        <v>0</v>
      </c>
      <c r="AS123" s="137">
        <v>22.541354999999999</v>
      </c>
      <c r="AT123" s="137">
        <v>0</v>
      </c>
      <c r="AU123" s="137">
        <v>10.269843</v>
      </c>
      <c r="AV123" s="137">
        <v>0</v>
      </c>
      <c r="AW123" s="137">
        <v>1.7687299999999999</v>
      </c>
      <c r="AX123" s="137">
        <v>0.85102500000000003</v>
      </c>
      <c r="AY123" s="156">
        <v>0</v>
      </c>
      <c r="AZ123" s="137">
        <f t="shared" si="11"/>
        <v>34.542099999999998</v>
      </c>
      <c r="BA123" s="137">
        <f t="shared" si="12"/>
        <v>0</v>
      </c>
      <c r="BB123" s="137">
        <f t="shared" si="13"/>
        <v>22.755717000000001</v>
      </c>
      <c r="BC123" s="137">
        <f t="shared" si="14"/>
        <v>0</v>
      </c>
      <c r="BD123" s="137">
        <f t="shared" si="15"/>
        <v>10.287285000000001</v>
      </c>
      <c r="BE123" s="137">
        <f t="shared" si="16"/>
        <v>0</v>
      </c>
      <c r="BF123" s="137">
        <f t="shared" si="17"/>
        <v>1.7687299999999999</v>
      </c>
      <c r="BG123" s="137">
        <f t="shared" si="18"/>
        <v>0.86050000000000004</v>
      </c>
      <c r="BH123" s="156">
        <f t="shared" si="19"/>
        <v>0</v>
      </c>
    </row>
    <row r="124" spans="1:60" x14ac:dyDescent="0.3">
      <c r="A124" s="1">
        <v>118</v>
      </c>
      <c r="B124" s="1" t="s">
        <v>40</v>
      </c>
      <c r="C124" s="1">
        <v>972</v>
      </c>
      <c r="D124" s="1">
        <v>5000</v>
      </c>
      <c r="E124" s="1">
        <v>-18.457792999999999</v>
      </c>
      <c r="F124" s="1">
        <v>-465177.50020800001</v>
      </c>
      <c r="G124" s="1">
        <v>-364087.23639899999</v>
      </c>
      <c r="H124" s="1">
        <v>81.187217000000004</v>
      </c>
      <c r="I124" s="1">
        <v>41.337685</v>
      </c>
      <c r="J124" s="1">
        <v>12.185608</v>
      </c>
      <c r="K124" s="1">
        <v>2.4453320000000001</v>
      </c>
      <c r="L124" s="1">
        <v>3.5598299999999998</v>
      </c>
      <c r="M124" s="111">
        <v>100</v>
      </c>
      <c r="N124" s="1">
        <v>29.511213999999999</v>
      </c>
      <c r="O124" s="1">
        <v>0.28664000000000001</v>
      </c>
      <c r="P124" s="1">
        <v>70.202145000000002</v>
      </c>
      <c r="Q124" s="1">
        <v>0</v>
      </c>
      <c r="R124" s="154">
        <v>58.078778999999997</v>
      </c>
      <c r="S124" s="138">
        <v>0.50065700000000002</v>
      </c>
      <c r="T124" s="138">
        <v>13.607554</v>
      </c>
      <c r="U124" s="138">
        <v>7.5561000000000003E-2</v>
      </c>
      <c r="V124" s="138">
        <v>7.726871</v>
      </c>
      <c r="W124" s="138">
        <v>0.81316900000000003</v>
      </c>
      <c r="X124" s="138">
        <v>0.73175599999999996</v>
      </c>
      <c r="Y124" s="138">
        <v>2.7512150000000002</v>
      </c>
      <c r="Z124" s="138">
        <v>8.5451720000000009</v>
      </c>
      <c r="AA124" s="138">
        <v>3.718709</v>
      </c>
      <c r="AB124" s="138">
        <v>0.48760500000000001</v>
      </c>
      <c r="AC124" s="138">
        <v>2.9629509999999999</v>
      </c>
      <c r="AD124" s="138">
        <v>0</v>
      </c>
      <c r="AE124" s="138">
        <v>0</v>
      </c>
      <c r="AF124" s="138">
        <v>0</v>
      </c>
      <c r="AG124" s="138">
        <v>0</v>
      </c>
      <c r="AH124" s="155">
        <v>4.8425000000000003E-2</v>
      </c>
      <c r="AI124" s="137">
        <v>0</v>
      </c>
      <c r="AJ124" s="137">
        <v>0.21190800000000001</v>
      </c>
      <c r="AK124" s="137">
        <v>0</v>
      </c>
      <c r="AL124" s="137">
        <v>1.6955999999999999E-2</v>
      </c>
      <c r="AM124" s="137">
        <v>0</v>
      </c>
      <c r="AN124" s="137">
        <v>0</v>
      </c>
      <c r="AO124" s="137">
        <v>9.3519999999999992E-3</v>
      </c>
      <c r="AP124" s="137">
        <v>0</v>
      </c>
      <c r="AQ124" s="155">
        <v>34.539769999999997</v>
      </c>
      <c r="AR124" s="137">
        <v>0</v>
      </c>
      <c r="AS124" s="137">
        <v>22.753039999999999</v>
      </c>
      <c r="AT124" s="137">
        <v>0</v>
      </c>
      <c r="AU124" s="137">
        <v>10.285129</v>
      </c>
      <c r="AV124" s="137">
        <v>0</v>
      </c>
      <c r="AW124" s="137">
        <v>1.7687299999999999</v>
      </c>
      <c r="AX124" s="137">
        <v>0.85547600000000001</v>
      </c>
      <c r="AY124" s="156">
        <v>0</v>
      </c>
      <c r="AZ124" s="137">
        <f t="shared" si="11"/>
        <v>34.588194999999999</v>
      </c>
      <c r="BA124" s="137">
        <f t="shared" si="12"/>
        <v>0</v>
      </c>
      <c r="BB124" s="137">
        <f t="shared" si="13"/>
        <v>22.964948</v>
      </c>
      <c r="BC124" s="137">
        <f t="shared" si="14"/>
        <v>0</v>
      </c>
      <c r="BD124" s="137">
        <f t="shared" si="15"/>
        <v>10.302085</v>
      </c>
      <c r="BE124" s="137">
        <f t="shared" si="16"/>
        <v>0</v>
      </c>
      <c r="BF124" s="137">
        <f t="shared" si="17"/>
        <v>1.7687299999999999</v>
      </c>
      <c r="BG124" s="137">
        <f t="shared" si="18"/>
        <v>0.86482800000000004</v>
      </c>
      <c r="BH124" s="156">
        <f t="shared" si="19"/>
        <v>0</v>
      </c>
    </row>
    <row r="125" spans="1:60" x14ac:dyDescent="0.3">
      <c r="A125" s="1">
        <v>119</v>
      </c>
      <c r="B125" s="1" t="s">
        <v>40</v>
      </c>
      <c r="C125" s="1">
        <v>970</v>
      </c>
      <c r="D125" s="1">
        <v>5000</v>
      </c>
      <c r="E125" s="1">
        <v>-18.597816999999999</v>
      </c>
      <c r="F125" s="1">
        <v>-460724.83473100001</v>
      </c>
      <c r="G125" s="1">
        <v>-360727.55819499999</v>
      </c>
      <c r="H125" s="1">
        <v>80.438625000000002</v>
      </c>
      <c r="I125" s="1">
        <v>40.952311999999999</v>
      </c>
      <c r="J125" s="1">
        <v>12.080594</v>
      </c>
      <c r="K125" s="1">
        <v>2.44387</v>
      </c>
      <c r="L125" s="1">
        <v>3.5595150000000002</v>
      </c>
      <c r="M125" s="111">
        <v>100</v>
      </c>
      <c r="N125" s="1">
        <v>29.240476999999998</v>
      </c>
      <c r="O125" s="1">
        <v>0.28292699999999998</v>
      </c>
      <c r="P125" s="1">
        <v>70.476596999999998</v>
      </c>
      <c r="Q125" s="1">
        <v>0</v>
      </c>
      <c r="R125" s="154">
        <v>58.105673000000003</v>
      </c>
      <c r="S125" s="138">
        <v>0.48996699999999999</v>
      </c>
      <c r="T125" s="138">
        <v>13.555854999999999</v>
      </c>
      <c r="U125" s="138">
        <v>7.2239999999999999E-2</v>
      </c>
      <c r="V125" s="138">
        <v>7.7258699999999996</v>
      </c>
      <c r="W125" s="138">
        <v>0.82069800000000004</v>
      </c>
      <c r="X125" s="138">
        <v>0.71577999999999997</v>
      </c>
      <c r="Y125" s="138">
        <v>2.7242329999999999</v>
      </c>
      <c r="Z125" s="138">
        <v>8.5699690000000004</v>
      </c>
      <c r="AA125" s="138">
        <v>3.7435700000000001</v>
      </c>
      <c r="AB125" s="138">
        <v>0.48601800000000001</v>
      </c>
      <c r="AC125" s="138">
        <v>2.9901270000000002</v>
      </c>
      <c r="AD125" s="138">
        <v>0</v>
      </c>
      <c r="AE125" s="138">
        <v>0</v>
      </c>
      <c r="AF125" s="138">
        <v>0</v>
      </c>
      <c r="AG125" s="138">
        <v>0</v>
      </c>
      <c r="AH125" s="155">
        <v>4.7682000000000002E-2</v>
      </c>
      <c r="AI125" s="137">
        <v>0</v>
      </c>
      <c r="AJ125" s="137">
        <v>0.20952499999999999</v>
      </c>
      <c r="AK125" s="137">
        <v>0</v>
      </c>
      <c r="AL125" s="137">
        <v>1.6487000000000002E-2</v>
      </c>
      <c r="AM125" s="137">
        <v>0</v>
      </c>
      <c r="AN125" s="137">
        <v>0</v>
      </c>
      <c r="AO125" s="137">
        <v>9.2329999999999999E-3</v>
      </c>
      <c r="AP125" s="137">
        <v>0</v>
      </c>
      <c r="AQ125" s="155">
        <v>34.585863000000003</v>
      </c>
      <c r="AR125" s="137">
        <v>0</v>
      </c>
      <c r="AS125" s="137">
        <v>22.962271000000001</v>
      </c>
      <c r="AT125" s="137">
        <v>0</v>
      </c>
      <c r="AU125" s="137">
        <v>10.299929000000001</v>
      </c>
      <c r="AV125" s="137">
        <v>0</v>
      </c>
      <c r="AW125" s="137">
        <v>1.7687299999999999</v>
      </c>
      <c r="AX125" s="137">
        <v>0.85980500000000004</v>
      </c>
      <c r="AY125" s="156">
        <v>0</v>
      </c>
      <c r="AZ125" s="137">
        <f t="shared" si="11"/>
        <v>34.633545000000005</v>
      </c>
      <c r="BA125" s="137">
        <f t="shared" si="12"/>
        <v>0</v>
      </c>
      <c r="BB125" s="137">
        <f t="shared" si="13"/>
        <v>23.171796000000001</v>
      </c>
      <c r="BC125" s="137">
        <f t="shared" si="14"/>
        <v>0</v>
      </c>
      <c r="BD125" s="137">
        <f t="shared" si="15"/>
        <v>10.316416</v>
      </c>
      <c r="BE125" s="137">
        <f t="shared" si="16"/>
        <v>0</v>
      </c>
      <c r="BF125" s="137">
        <f t="shared" si="17"/>
        <v>1.7687299999999999</v>
      </c>
      <c r="BG125" s="137">
        <f t="shared" si="18"/>
        <v>0.86903800000000009</v>
      </c>
      <c r="BH125" s="156">
        <f t="shared" si="19"/>
        <v>0</v>
      </c>
    </row>
    <row r="126" spans="1:60" x14ac:dyDescent="0.3">
      <c r="A126" s="1">
        <v>120</v>
      </c>
      <c r="B126" s="1" t="s">
        <v>40</v>
      </c>
      <c r="C126" s="1">
        <v>968</v>
      </c>
      <c r="D126" s="1">
        <v>5000</v>
      </c>
      <c r="E126" s="1">
        <v>-18.738726</v>
      </c>
      <c r="F126" s="1">
        <v>-456331.92017200001</v>
      </c>
      <c r="G126" s="1">
        <v>-357411.99268199998</v>
      </c>
      <c r="H126" s="1">
        <v>79.700220000000002</v>
      </c>
      <c r="I126" s="1">
        <v>40.572355999999999</v>
      </c>
      <c r="J126" s="1">
        <v>11.976915999999999</v>
      </c>
      <c r="K126" s="1">
        <v>2.442421</v>
      </c>
      <c r="L126" s="1">
        <v>3.5590090000000001</v>
      </c>
      <c r="M126" s="111">
        <v>100</v>
      </c>
      <c r="N126" s="1">
        <v>28.973341999999999</v>
      </c>
      <c r="O126" s="1">
        <v>0.27932699999999999</v>
      </c>
      <c r="P126" s="1">
        <v>70.747331000000003</v>
      </c>
      <c r="Q126" s="1">
        <v>0</v>
      </c>
      <c r="R126" s="154">
        <v>58.131444999999999</v>
      </c>
      <c r="S126" s="138">
        <v>0.47947299999999998</v>
      </c>
      <c r="T126" s="138">
        <v>13.504060000000001</v>
      </c>
      <c r="U126" s="138">
        <v>6.9043999999999994E-2</v>
      </c>
      <c r="V126" s="138">
        <v>7.725079</v>
      </c>
      <c r="W126" s="138">
        <v>0.82826500000000003</v>
      </c>
      <c r="X126" s="138">
        <v>0.70002399999999998</v>
      </c>
      <c r="Y126" s="138">
        <v>2.6977030000000002</v>
      </c>
      <c r="Z126" s="138">
        <v>8.5946359999999995</v>
      </c>
      <c r="AA126" s="138">
        <v>3.7683200000000001</v>
      </c>
      <c r="AB126" s="138">
        <v>0.48450799999999999</v>
      </c>
      <c r="AC126" s="138">
        <v>3.0174430000000001</v>
      </c>
      <c r="AD126" s="138">
        <v>0</v>
      </c>
      <c r="AE126" s="138">
        <v>0</v>
      </c>
      <c r="AF126" s="138">
        <v>0</v>
      </c>
      <c r="AG126" s="138">
        <v>0</v>
      </c>
      <c r="AH126" s="155">
        <v>4.6961999999999997E-2</v>
      </c>
      <c r="AI126" s="137">
        <v>0</v>
      </c>
      <c r="AJ126" s="137">
        <v>0.20721400000000001</v>
      </c>
      <c r="AK126" s="137">
        <v>0</v>
      </c>
      <c r="AL126" s="137">
        <v>1.6034E-2</v>
      </c>
      <c r="AM126" s="137">
        <v>0</v>
      </c>
      <c r="AN126" s="137">
        <v>0</v>
      </c>
      <c r="AO126" s="137">
        <v>9.1179999999999994E-3</v>
      </c>
      <c r="AP126" s="137">
        <v>0</v>
      </c>
      <c r="AQ126" s="155">
        <v>34.631211999999998</v>
      </c>
      <c r="AR126" s="137">
        <v>0</v>
      </c>
      <c r="AS126" s="137">
        <v>23.169118999999998</v>
      </c>
      <c r="AT126" s="137">
        <v>0</v>
      </c>
      <c r="AU126" s="137">
        <v>10.314258000000001</v>
      </c>
      <c r="AV126" s="137">
        <v>0</v>
      </c>
      <c r="AW126" s="137">
        <v>1.7687299999999999</v>
      </c>
      <c r="AX126" s="137">
        <v>0.86401499999999998</v>
      </c>
      <c r="AY126" s="156">
        <v>0</v>
      </c>
      <c r="AZ126" s="137">
        <f t="shared" si="11"/>
        <v>34.678173999999999</v>
      </c>
      <c r="BA126" s="137">
        <f t="shared" si="12"/>
        <v>0</v>
      </c>
      <c r="BB126" s="137">
        <f t="shared" si="13"/>
        <v>23.376332999999999</v>
      </c>
      <c r="BC126" s="137">
        <f t="shared" si="14"/>
        <v>0</v>
      </c>
      <c r="BD126" s="137">
        <f t="shared" si="15"/>
        <v>10.330292</v>
      </c>
      <c r="BE126" s="137">
        <f t="shared" si="16"/>
        <v>0</v>
      </c>
      <c r="BF126" s="137">
        <f t="shared" si="17"/>
        <v>1.7687299999999999</v>
      </c>
      <c r="BG126" s="137">
        <f t="shared" si="18"/>
        <v>0.87313299999999994</v>
      </c>
      <c r="BH126" s="156">
        <f t="shared" si="19"/>
        <v>0</v>
      </c>
    </row>
    <row r="127" spans="1:60" x14ac:dyDescent="0.3">
      <c r="A127" s="1">
        <v>121</v>
      </c>
      <c r="B127" s="1" t="s">
        <v>40</v>
      </c>
      <c r="C127" s="1">
        <v>966</v>
      </c>
      <c r="D127" s="1">
        <v>5000</v>
      </c>
      <c r="E127" s="1">
        <v>-18.880551000000001</v>
      </c>
      <c r="F127" s="1">
        <v>-451996.97571700002</v>
      </c>
      <c r="G127" s="1">
        <v>-354139.193134</v>
      </c>
      <c r="H127" s="1">
        <v>78.971699999999998</v>
      </c>
      <c r="I127" s="1">
        <v>40.197654999999997</v>
      </c>
      <c r="J127" s="1">
        <v>11.87453</v>
      </c>
      <c r="K127" s="1">
        <v>2.4409839999999998</v>
      </c>
      <c r="L127" s="1">
        <v>3.5583119999999999</v>
      </c>
      <c r="M127" s="111">
        <v>100</v>
      </c>
      <c r="N127" s="1">
        <v>28.709696999999998</v>
      </c>
      <c r="O127" s="1">
        <v>0.27583999999999997</v>
      </c>
      <c r="P127" s="1">
        <v>71.014463000000006</v>
      </c>
      <c r="Q127" s="1">
        <v>0</v>
      </c>
      <c r="R127" s="154">
        <v>58.156104999999997</v>
      </c>
      <c r="S127" s="138">
        <v>0.46917300000000001</v>
      </c>
      <c r="T127" s="138">
        <v>13.452164</v>
      </c>
      <c r="U127" s="138">
        <v>6.5966999999999998E-2</v>
      </c>
      <c r="V127" s="138">
        <v>7.7244929999999998</v>
      </c>
      <c r="W127" s="138">
        <v>0.83587100000000003</v>
      </c>
      <c r="X127" s="138">
        <v>0.68448600000000004</v>
      </c>
      <c r="Y127" s="138">
        <v>2.671624</v>
      </c>
      <c r="Z127" s="138">
        <v>8.6191820000000003</v>
      </c>
      <c r="AA127" s="138">
        <v>3.7929560000000002</v>
      </c>
      <c r="AB127" s="138">
        <v>0.48307600000000001</v>
      </c>
      <c r="AC127" s="138">
        <v>3.0449039999999998</v>
      </c>
      <c r="AD127" s="138">
        <v>0</v>
      </c>
      <c r="AE127" s="138">
        <v>0</v>
      </c>
      <c r="AF127" s="138">
        <v>0</v>
      </c>
      <c r="AG127" s="138">
        <v>0</v>
      </c>
      <c r="AH127" s="155">
        <v>4.6264E-2</v>
      </c>
      <c r="AI127" s="137">
        <v>0</v>
      </c>
      <c r="AJ127" s="137">
        <v>0.20497299999999999</v>
      </c>
      <c r="AK127" s="137">
        <v>0</v>
      </c>
      <c r="AL127" s="137">
        <v>1.5596E-2</v>
      </c>
      <c r="AM127" s="137">
        <v>0</v>
      </c>
      <c r="AN127" s="137">
        <v>0</v>
      </c>
      <c r="AO127" s="137">
        <v>9.0069999999999994E-3</v>
      </c>
      <c r="AP127" s="137">
        <v>0</v>
      </c>
      <c r="AQ127" s="155">
        <v>34.675835999999997</v>
      </c>
      <c r="AR127" s="137">
        <v>0</v>
      </c>
      <c r="AS127" s="137">
        <v>23.373657000000001</v>
      </c>
      <c r="AT127" s="137">
        <v>0</v>
      </c>
      <c r="AU127" s="137">
        <v>10.328132999999999</v>
      </c>
      <c r="AV127" s="137">
        <v>0</v>
      </c>
      <c r="AW127" s="137">
        <v>1.7687299999999999</v>
      </c>
      <c r="AX127" s="137">
        <v>0.86810900000000002</v>
      </c>
      <c r="AY127" s="156">
        <v>0</v>
      </c>
      <c r="AZ127" s="137">
        <f t="shared" si="11"/>
        <v>34.722099999999998</v>
      </c>
      <c r="BA127" s="137">
        <f t="shared" si="12"/>
        <v>0</v>
      </c>
      <c r="BB127" s="137">
        <f t="shared" si="13"/>
        <v>23.57863</v>
      </c>
      <c r="BC127" s="137">
        <f t="shared" si="14"/>
        <v>0</v>
      </c>
      <c r="BD127" s="137">
        <f t="shared" si="15"/>
        <v>10.343729</v>
      </c>
      <c r="BE127" s="137">
        <f t="shared" si="16"/>
        <v>0</v>
      </c>
      <c r="BF127" s="137">
        <f t="shared" si="17"/>
        <v>1.7687299999999999</v>
      </c>
      <c r="BG127" s="137">
        <f t="shared" si="18"/>
        <v>0.87711600000000001</v>
      </c>
      <c r="BH127" s="156">
        <f t="shared" si="19"/>
        <v>0</v>
      </c>
    </row>
    <row r="128" spans="1:60" x14ac:dyDescent="0.3">
      <c r="A128" s="1">
        <v>122</v>
      </c>
      <c r="B128" s="1" t="s">
        <v>40</v>
      </c>
      <c r="C128" s="1">
        <v>964</v>
      </c>
      <c r="D128" s="1">
        <v>5000</v>
      </c>
      <c r="E128" s="1">
        <v>-19.023323999999999</v>
      </c>
      <c r="F128" s="1">
        <v>-447718.26111199998</v>
      </c>
      <c r="G128" s="1">
        <v>-350907.84197499999</v>
      </c>
      <c r="H128" s="1">
        <v>78.252774000000002</v>
      </c>
      <c r="I128" s="1">
        <v>39.828045000000003</v>
      </c>
      <c r="J128" s="1">
        <v>11.773399</v>
      </c>
      <c r="K128" s="1">
        <v>2.4395579999999999</v>
      </c>
      <c r="L128" s="1">
        <v>3.557423</v>
      </c>
      <c r="M128" s="111">
        <v>100</v>
      </c>
      <c r="N128" s="1">
        <v>28.449432000000002</v>
      </c>
      <c r="O128" s="1">
        <v>0.27246300000000001</v>
      </c>
      <c r="P128" s="1">
        <v>71.278104999999996</v>
      </c>
      <c r="Q128" s="1">
        <v>0</v>
      </c>
      <c r="R128" s="154">
        <v>58.179662</v>
      </c>
      <c r="S128" s="138">
        <v>0.45906200000000003</v>
      </c>
      <c r="T128" s="138">
        <v>13.400162999999999</v>
      </c>
      <c r="U128" s="138">
        <v>6.3006000000000006E-2</v>
      </c>
      <c r="V128" s="138">
        <v>7.7241099999999996</v>
      </c>
      <c r="W128" s="138">
        <v>0.84351799999999999</v>
      </c>
      <c r="X128" s="138">
        <v>0.66916299999999995</v>
      </c>
      <c r="Y128" s="138">
        <v>2.6459929999999998</v>
      </c>
      <c r="Z128" s="138">
        <v>8.6436159999999997</v>
      </c>
      <c r="AA128" s="138">
        <v>3.8174730000000001</v>
      </c>
      <c r="AB128" s="138">
        <v>0.48171999999999998</v>
      </c>
      <c r="AC128" s="138">
        <v>3.0725150000000001</v>
      </c>
      <c r="AD128" s="138">
        <v>0</v>
      </c>
      <c r="AE128" s="138">
        <v>0</v>
      </c>
      <c r="AF128" s="138">
        <v>0</v>
      </c>
      <c r="AG128" s="138">
        <v>0</v>
      </c>
      <c r="AH128" s="155">
        <v>4.5588999999999998E-2</v>
      </c>
      <c r="AI128" s="137">
        <v>0</v>
      </c>
      <c r="AJ128" s="137">
        <v>0.20280200000000001</v>
      </c>
      <c r="AK128" s="137">
        <v>0</v>
      </c>
      <c r="AL128" s="137">
        <v>1.5173000000000001E-2</v>
      </c>
      <c r="AM128" s="137">
        <v>0</v>
      </c>
      <c r="AN128" s="137">
        <v>0</v>
      </c>
      <c r="AO128" s="137">
        <v>8.8990000000000007E-3</v>
      </c>
      <c r="AP128" s="137">
        <v>0</v>
      </c>
      <c r="AQ128" s="155">
        <v>34.719759000000003</v>
      </c>
      <c r="AR128" s="137">
        <v>0</v>
      </c>
      <c r="AS128" s="137">
        <v>23.575952999999998</v>
      </c>
      <c r="AT128" s="137">
        <v>0</v>
      </c>
      <c r="AU128" s="137">
        <v>10.341569</v>
      </c>
      <c r="AV128" s="137">
        <v>0</v>
      </c>
      <c r="AW128" s="137">
        <v>1.7687299999999999</v>
      </c>
      <c r="AX128" s="137">
        <v>0.87209300000000001</v>
      </c>
      <c r="AY128" s="156">
        <v>0</v>
      </c>
      <c r="AZ128" s="137">
        <f t="shared" si="11"/>
        <v>34.765348000000003</v>
      </c>
      <c r="BA128" s="137">
        <f t="shared" si="12"/>
        <v>0</v>
      </c>
      <c r="BB128" s="137">
        <f t="shared" si="13"/>
        <v>23.778754999999997</v>
      </c>
      <c r="BC128" s="137">
        <f t="shared" si="14"/>
        <v>0</v>
      </c>
      <c r="BD128" s="137">
        <f t="shared" si="15"/>
        <v>10.356742000000001</v>
      </c>
      <c r="BE128" s="137">
        <f t="shared" si="16"/>
        <v>0</v>
      </c>
      <c r="BF128" s="137">
        <f t="shared" si="17"/>
        <v>1.7687299999999999</v>
      </c>
      <c r="BG128" s="137">
        <f t="shared" si="18"/>
        <v>0.880992</v>
      </c>
      <c r="BH128" s="156">
        <f t="shared" si="19"/>
        <v>0</v>
      </c>
    </row>
    <row r="129" spans="1:60" x14ac:dyDescent="0.3">
      <c r="A129" s="1">
        <v>123</v>
      </c>
      <c r="B129" s="1" t="s">
        <v>40</v>
      </c>
      <c r="C129" s="1">
        <v>962</v>
      </c>
      <c r="D129" s="1">
        <v>5000</v>
      </c>
      <c r="E129" s="1">
        <v>-19.167078</v>
      </c>
      <c r="F129" s="1">
        <v>-443494.073018</v>
      </c>
      <c r="G129" s="1">
        <v>-347716.64794499998</v>
      </c>
      <c r="H129" s="1">
        <v>77.543153000000004</v>
      </c>
      <c r="I129" s="1">
        <v>39.463372</v>
      </c>
      <c r="J129" s="1">
        <v>11.673482</v>
      </c>
      <c r="K129" s="1">
        <v>2.4381439999999999</v>
      </c>
      <c r="L129" s="1">
        <v>3.5563400000000001</v>
      </c>
      <c r="M129" s="111">
        <v>100</v>
      </c>
      <c r="N129" s="1">
        <v>28.192440999999999</v>
      </c>
      <c r="O129" s="1">
        <v>0.26919199999999999</v>
      </c>
      <c r="P129" s="1">
        <v>71.538366999999994</v>
      </c>
      <c r="Q129" s="1">
        <v>0</v>
      </c>
      <c r="R129" s="154">
        <v>58.202120999999998</v>
      </c>
      <c r="S129" s="138">
        <v>0.44913900000000001</v>
      </c>
      <c r="T129" s="138">
        <v>13.348051999999999</v>
      </c>
      <c r="U129" s="138">
        <v>6.0156000000000001E-2</v>
      </c>
      <c r="V129" s="138">
        <v>7.7239259999999996</v>
      </c>
      <c r="W129" s="138">
        <v>0.85120700000000005</v>
      </c>
      <c r="X129" s="138">
        <v>0.65405100000000005</v>
      </c>
      <c r="Y129" s="138">
        <v>2.6208070000000001</v>
      </c>
      <c r="Z129" s="138">
        <v>8.6679490000000001</v>
      </c>
      <c r="AA129" s="138">
        <v>3.841869</v>
      </c>
      <c r="AB129" s="138">
        <v>0.48043999999999998</v>
      </c>
      <c r="AC129" s="138">
        <v>3.1002830000000001</v>
      </c>
      <c r="AD129" s="138">
        <v>0</v>
      </c>
      <c r="AE129" s="138">
        <v>0</v>
      </c>
      <c r="AF129" s="138">
        <v>0</v>
      </c>
      <c r="AG129" s="138">
        <v>0</v>
      </c>
      <c r="AH129" s="155">
        <v>4.4934000000000002E-2</v>
      </c>
      <c r="AI129" s="137">
        <v>0</v>
      </c>
      <c r="AJ129" s="137">
        <v>0.20069899999999999</v>
      </c>
      <c r="AK129" s="137">
        <v>0</v>
      </c>
      <c r="AL129" s="137">
        <v>1.4763999999999999E-2</v>
      </c>
      <c r="AM129" s="137">
        <v>0</v>
      </c>
      <c r="AN129" s="137">
        <v>0</v>
      </c>
      <c r="AO129" s="137">
        <v>8.796E-3</v>
      </c>
      <c r="AP129" s="137">
        <v>0</v>
      </c>
      <c r="AQ129" s="155">
        <v>34.763005999999997</v>
      </c>
      <c r="AR129" s="137">
        <v>0</v>
      </c>
      <c r="AS129" s="137">
        <v>23.776078999999999</v>
      </c>
      <c r="AT129" s="137">
        <v>0</v>
      </c>
      <c r="AU129" s="137">
        <v>10.354582000000001</v>
      </c>
      <c r="AV129" s="137">
        <v>0</v>
      </c>
      <c r="AW129" s="137">
        <v>1.7687299999999999</v>
      </c>
      <c r="AX129" s="137">
        <v>0.875969</v>
      </c>
      <c r="AY129" s="156">
        <v>0</v>
      </c>
      <c r="AZ129" s="137">
        <f t="shared" si="11"/>
        <v>34.807939999999995</v>
      </c>
      <c r="BA129" s="137">
        <f t="shared" si="12"/>
        <v>0</v>
      </c>
      <c r="BB129" s="137">
        <f t="shared" si="13"/>
        <v>23.976777999999999</v>
      </c>
      <c r="BC129" s="137">
        <f t="shared" si="14"/>
        <v>0</v>
      </c>
      <c r="BD129" s="137">
        <f t="shared" si="15"/>
        <v>10.369346</v>
      </c>
      <c r="BE129" s="137">
        <f t="shared" si="16"/>
        <v>0</v>
      </c>
      <c r="BF129" s="137">
        <f t="shared" si="17"/>
        <v>1.7687299999999999</v>
      </c>
      <c r="BG129" s="137">
        <f t="shared" si="18"/>
        <v>0.88476500000000002</v>
      </c>
      <c r="BH129" s="156">
        <f t="shared" si="19"/>
        <v>0</v>
      </c>
    </row>
    <row r="130" spans="1:60" x14ac:dyDescent="0.3">
      <c r="A130" s="1">
        <v>124</v>
      </c>
      <c r="B130" s="1" t="s">
        <v>40</v>
      </c>
      <c r="C130" s="1">
        <v>960</v>
      </c>
      <c r="D130" s="1">
        <v>5000</v>
      </c>
      <c r="E130" s="1">
        <v>-19.311848999999999</v>
      </c>
      <c r="F130" s="1">
        <v>-439322.74119899998</v>
      </c>
      <c r="G130" s="1">
        <v>-344564.34311999998</v>
      </c>
      <c r="H130" s="1">
        <v>76.842556000000002</v>
      </c>
      <c r="I130" s="1">
        <v>39.103479999999998</v>
      </c>
      <c r="J130" s="1">
        <v>11.57474</v>
      </c>
      <c r="K130" s="1">
        <v>2.436741</v>
      </c>
      <c r="L130" s="1">
        <v>3.5550639999999998</v>
      </c>
      <c r="M130" s="111">
        <v>100</v>
      </c>
      <c r="N130" s="1">
        <v>27.938617000000001</v>
      </c>
      <c r="O130" s="1">
        <v>0.26602799999999999</v>
      </c>
      <c r="P130" s="1">
        <v>71.795355000000001</v>
      </c>
      <c r="Q130" s="1">
        <v>0</v>
      </c>
      <c r="R130" s="154">
        <v>58.223489999999998</v>
      </c>
      <c r="S130" s="138">
        <v>0.43940099999999999</v>
      </c>
      <c r="T130" s="138">
        <v>13.295824</v>
      </c>
      <c r="U130" s="138">
        <v>5.7414E-2</v>
      </c>
      <c r="V130" s="138">
        <v>7.7239389999999997</v>
      </c>
      <c r="W130" s="138">
        <v>0.85894000000000004</v>
      </c>
      <c r="X130" s="138">
        <v>0.63914899999999997</v>
      </c>
      <c r="Y130" s="138">
        <v>2.5960670000000001</v>
      </c>
      <c r="Z130" s="138">
        <v>8.6921900000000001</v>
      </c>
      <c r="AA130" s="138">
        <v>3.866139</v>
      </c>
      <c r="AB130" s="138">
        <v>0.47923399999999999</v>
      </c>
      <c r="AC130" s="138">
        <v>3.1282139999999998</v>
      </c>
      <c r="AD130" s="138">
        <v>0</v>
      </c>
      <c r="AE130" s="138">
        <v>0</v>
      </c>
      <c r="AF130" s="138">
        <v>0</v>
      </c>
      <c r="AG130" s="138">
        <v>0</v>
      </c>
      <c r="AH130" s="155">
        <v>4.4301E-2</v>
      </c>
      <c r="AI130" s="137">
        <v>0</v>
      </c>
      <c r="AJ130" s="137">
        <v>0.19866300000000001</v>
      </c>
      <c r="AK130" s="137">
        <v>0</v>
      </c>
      <c r="AL130" s="137">
        <v>1.4369E-2</v>
      </c>
      <c r="AM130" s="137">
        <v>0</v>
      </c>
      <c r="AN130" s="137">
        <v>0</v>
      </c>
      <c r="AO130" s="137">
        <v>8.6949999999999996E-3</v>
      </c>
      <c r="AP130" s="137">
        <v>0</v>
      </c>
      <c r="AQ130" s="155">
        <v>34.805596999999999</v>
      </c>
      <c r="AR130" s="137">
        <v>0</v>
      </c>
      <c r="AS130" s="137">
        <v>23.974101999999998</v>
      </c>
      <c r="AT130" s="137">
        <v>0</v>
      </c>
      <c r="AU130" s="137">
        <v>10.367184999999999</v>
      </c>
      <c r="AV130" s="137">
        <v>0</v>
      </c>
      <c r="AW130" s="137">
        <v>1.7687299999999999</v>
      </c>
      <c r="AX130" s="137">
        <v>0.87974200000000002</v>
      </c>
      <c r="AY130" s="156">
        <v>0</v>
      </c>
      <c r="AZ130" s="137">
        <f t="shared" si="11"/>
        <v>34.849897999999996</v>
      </c>
      <c r="BA130" s="137">
        <f t="shared" si="12"/>
        <v>0</v>
      </c>
      <c r="BB130" s="137">
        <f t="shared" si="13"/>
        <v>24.172764999999998</v>
      </c>
      <c r="BC130" s="137">
        <f t="shared" si="14"/>
        <v>0</v>
      </c>
      <c r="BD130" s="137">
        <f t="shared" si="15"/>
        <v>10.381554</v>
      </c>
      <c r="BE130" s="137">
        <f t="shared" si="16"/>
        <v>0</v>
      </c>
      <c r="BF130" s="137">
        <f t="shared" si="17"/>
        <v>1.7687299999999999</v>
      </c>
      <c r="BG130" s="137">
        <f t="shared" si="18"/>
        <v>0.88843700000000003</v>
      </c>
      <c r="BH130" s="156">
        <f t="shared" si="19"/>
        <v>0</v>
      </c>
    </row>
    <row r="131" spans="1:60" x14ac:dyDescent="0.3">
      <c r="A131" s="1">
        <v>125</v>
      </c>
      <c r="B131" s="1" t="s">
        <v>40</v>
      </c>
      <c r="C131" s="1">
        <v>958</v>
      </c>
      <c r="D131" s="1">
        <v>5000</v>
      </c>
      <c r="E131" s="1">
        <v>-19.457675999999999</v>
      </c>
      <c r="F131" s="1">
        <v>-435202.62463699997</v>
      </c>
      <c r="G131" s="1">
        <v>-341449.67985900003</v>
      </c>
      <c r="H131" s="1">
        <v>76.150709000000006</v>
      </c>
      <c r="I131" s="1">
        <v>38.748220000000003</v>
      </c>
      <c r="J131" s="1">
        <v>11.477137000000001</v>
      </c>
      <c r="K131" s="1">
        <v>2.4353479999999998</v>
      </c>
      <c r="L131" s="1">
        <v>3.5535920000000001</v>
      </c>
      <c r="M131" s="111">
        <v>100</v>
      </c>
      <c r="N131" s="1">
        <v>27.687857000000001</v>
      </c>
      <c r="O131" s="1">
        <v>0.26296700000000001</v>
      </c>
      <c r="P131" s="1">
        <v>72.049176000000003</v>
      </c>
      <c r="Q131" s="1">
        <v>0</v>
      </c>
      <c r="R131" s="154">
        <v>58.243774999999999</v>
      </c>
      <c r="S131" s="138">
        <v>0.429844</v>
      </c>
      <c r="T131" s="138">
        <v>13.243474000000001</v>
      </c>
      <c r="U131" s="138">
        <v>5.4774999999999997E-2</v>
      </c>
      <c r="V131" s="138">
        <v>7.7241489999999997</v>
      </c>
      <c r="W131" s="138">
        <v>0.86671900000000002</v>
      </c>
      <c r="X131" s="138">
        <v>0.62445300000000004</v>
      </c>
      <c r="Y131" s="138">
        <v>2.5717690000000002</v>
      </c>
      <c r="Z131" s="138">
        <v>8.7163489999999992</v>
      </c>
      <c r="AA131" s="138">
        <v>3.8902770000000002</v>
      </c>
      <c r="AB131" s="138">
        <v>0.47810200000000003</v>
      </c>
      <c r="AC131" s="138">
        <v>3.1563129999999999</v>
      </c>
      <c r="AD131" s="138">
        <v>0</v>
      </c>
      <c r="AE131" s="138">
        <v>0</v>
      </c>
      <c r="AF131" s="138">
        <v>0</v>
      </c>
      <c r="AG131" s="138">
        <v>0</v>
      </c>
      <c r="AH131" s="155">
        <v>4.3686000000000003E-2</v>
      </c>
      <c r="AI131" s="137">
        <v>0</v>
      </c>
      <c r="AJ131" s="137">
        <v>0.19669600000000001</v>
      </c>
      <c r="AK131" s="137">
        <v>0</v>
      </c>
      <c r="AL131" s="137">
        <v>1.3986999999999999E-2</v>
      </c>
      <c r="AM131" s="137">
        <v>0</v>
      </c>
      <c r="AN131" s="137">
        <v>0</v>
      </c>
      <c r="AO131" s="137">
        <v>8.5979999999999997E-3</v>
      </c>
      <c r="AP131" s="137">
        <v>0</v>
      </c>
      <c r="AQ131" s="155">
        <v>34.847551000000003</v>
      </c>
      <c r="AR131" s="137">
        <v>0</v>
      </c>
      <c r="AS131" s="137">
        <v>24.170089999999998</v>
      </c>
      <c r="AT131" s="137">
        <v>0</v>
      </c>
      <c r="AU131" s="137">
        <v>10.379391999999999</v>
      </c>
      <c r="AV131" s="137">
        <v>0</v>
      </c>
      <c r="AW131" s="137">
        <v>1.7687299999999999</v>
      </c>
      <c r="AX131" s="137">
        <v>0.88341400000000003</v>
      </c>
      <c r="AY131" s="156">
        <v>0</v>
      </c>
      <c r="AZ131" s="137">
        <f t="shared" si="11"/>
        <v>34.891237000000004</v>
      </c>
      <c r="BA131" s="137">
        <f t="shared" si="12"/>
        <v>0</v>
      </c>
      <c r="BB131" s="137">
        <f t="shared" si="13"/>
        <v>24.366785999999998</v>
      </c>
      <c r="BC131" s="137">
        <f t="shared" si="14"/>
        <v>0</v>
      </c>
      <c r="BD131" s="137">
        <f t="shared" si="15"/>
        <v>10.393378999999999</v>
      </c>
      <c r="BE131" s="137">
        <f t="shared" si="16"/>
        <v>0</v>
      </c>
      <c r="BF131" s="137">
        <f t="shared" si="17"/>
        <v>1.7687299999999999</v>
      </c>
      <c r="BG131" s="137">
        <f t="shared" si="18"/>
        <v>0.89201200000000003</v>
      </c>
      <c r="BH131" s="156">
        <f t="shared" si="19"/>
        <v>0</v>
      </c>
    </row>
    <row r="132" spans="1:60" x14ac:dyDescent="0.3">
      <c r="A132" s="1">
        <v>126</v>
      </c>
      <c r="B132" s="1" t="s">
        <v>40</v>
      </c>
      <c r="C132" s="1">
        <v>956</v>
      </c>
      <c r="D132" s="1">
        <v>5000</v>
      </c>
      <c r="E132" s="1">
        <v>-19.604596000000001</v>
      </c>
      <c r="F132" s="1">
        <v>-431132.10736099997</v>
      </c>
      <c r="G132" s="1">
        <v>-338371.42752000003</v>
      </c>
      <c r="H132" s="1">
        <v>75.467338999999996</v>
      </c>
      <c r="I132" s="1">
        <v>38.397441999999998</v>
      </c>
      <c r="J132" s="1">
        <v>11.380633</v>
      </c>
      <c r="K132" s="1">
        <v>2.4339650000000002</v>
      </c>
      <c r="L132" s="1">
        <v>3.5519229999999999</v>
      </c>
      <c r="M132" s="111">
        <v>100</v>
      </c>
      <c r="N132" s="1">
        <v>27.440058000000001</v>
      </c>
      <c r="O132" s="1">
        <v>0.26000899999999999</v>
      </c>
      <c r="P132" s="1">
        <v>72.299932999999996</v>
      </c>
      <c r="Q132" s="1">
        <v>0</v>
      </c>
      <c r="R132" s="154">
        <v>58.262979000000001</v>
      </c>
      <c r="S132" s="138">
        <v>0.42046600000000001</v>
      </c>
      <c r="T132" s="138">
        <v>13.190994999999999</v>
      </c>
      <c r="U132" s="138">
        <v>5.2235999999999998E-2</v>
      </c>
      <c r="V132" s="138">
        <v>7.7245530000000002</v>
      </c>
      <c r="W132" s="138">
        <v>0.87454600000000005</v>
      </c>
      <c r="X132" s="138">
        <v>0.609962</v>
      </c>
      <c r="Y132" s="138">
        <v>2.547914</v>
      </c>
      <c r="Z132" s="138">
        <v>8.7404379999999993</v>
      </c>
      <c r="AA132" s="138">
        <v>3.9142790000000001</v>
      </c>
      <c r="AB132" s="138">
        <v>0.47704299999999999</v>
      </c>
      <c r="AC132" s="138">
        <v>3.1845889999999999</v>
      </c>
      <c r="AD132" s="138">
        <v>0</v>
      </c>
      <c r="AE132" s="138">
        <v>0</v>
      </c>
      <c r="AF132" s="138">
        <v>0</v>
      </c>
      <c r="AG132" s="138">
        <v>0</v>
      </c>
      <c r="AH132" s="155">
        <v>4.3090999999999997E-2</v>
      </c>
      <c r="AI132" s="137">
        <v>0</v>
      </c>
      <c r="AJ132" s="137">
        <v>0.194797</v>
      </c>
      <c r="AK132" s="137">
        <v>0</v>
      </c>
      <c r="AL132" s="137">
        <v>1.3618E-2</v>
      </c>
      <c r="AM132" s="137">
        <v>0</v>
      </c>
      <c r="AN132" s="137">
        <v>0</v>
      </c>
      <c r="AO132" s="137">
        <v>8.5039999999999994E-3</v>
      </c>
      <c r="AP132" s="137">
        <v>0</v>
      </c>
      <c r="AQ132" s="155">
        <v>34.888886999999997</v>
      </c>
      <c r="AR132" s="137">
        <v>0</v>
      </c>
      <c r="AS132" s="137">
        <v>24.364111000000001</v>
      </c>
      <c r="AT132" s="137">
        <v>0</v>
      </c>
      <c r="AU132" s="137">
        <v>10.391216</v>
      </c>
      <c r="AV132" s="137">
        <v>0</v>
      </c>
      <c r="AW132" s="137">
        <v>1.7687299999999999</v>
      </c>
      <c r="AX132" s="137">
        <v>0.886988</v>
      </c>
      <c r="AY132" s="156">
        <v>0</v>
      </c>
      <c r="AZ132" s="137">
        <f t="shared" si="11"/>
        <v>34.931977999999994</v>
      </c>
      <c r="BA132" s="137">
        <f t="shared" si="12"/>
        <v>0</v>
      </c>
      <c r="BB132" s="137">
        <f t="shared" si="13"/>
        <v>24.558908000000002</v>
      </c>
      <c r="BC132" s="137">
        <f t="shared" si="14"/>
        <v>0</v>
      </c>
      <c r="BD132" s="137">
        <f t="shared" si="15"/>
        <v>10.404833999999999</v>
      </c>
      <c r="BE132" s="137">
        <f t="shared" si="16"/>
        <v>0</v>
      </c>
      <c r="BF132" s="137">
        <f t="shared" si="17"/>
        <v>1.7687299999999999</v>
      </c>
      <c r="BG132" s="137">
        <f t="shared" si="18"/>
        <v>0.89549199999999995</v>
      </c>
      <c r="BH132" s="156">
        <f t="shared" si="19"/>
        <v>0</v>
      </c>
    </row>
    <row r="133" spans="1:60" x14ac:dyDescent="0.3">
      <c r="A133" s="1">
        <v>127</v>
      </c>
      <c r="B133" s="1" t="s">
        <v>40</v>
      </c>
      <c r="C133" s="1">
        <v>954</v>
      </c>
      <c r="D133" s="1">
        <v>5000</v>
      </c>
      <c r="E133" s="1">
        <v>-19.752652999999999</v>
      </c>
      <c r="F133" s="1">
        <v>-427109.59406600002</v>
      </c>
      <c r="G133" s="1">
        <v>-335328.36897399998</v>
      </c>
      <c r="H133" s="1">
        <v>74.792180999999999</v>
      </c>
      <c r="I133" s="1">
        <v>38.051001999999997</v>
      </c>
      <c r="J133" s="1">
        <v>11.285193</v>
      </c>
      <c r="K133" s="1">
        <v>2.4325920000000001</v>
      </c>
      <c r="L133" s="1">
        <v>3.5500539999999998</v>
      </c>
      <c r="M133" s="111">
        <v>100</v>
      </c>
      <c r="N133" s="1">
        <v>27.195118000000001</v>
      </c>
      <c r="O133" s="1">
        <v>0.25715300000000002</v>
      </c>
      <c r="P133" s="1">
        <v>72.547729000000004</v>
      </c>
      <c r="Q133" s="1">
        <v>0</v>
      </c>
      <c r="R133" s="154">
        <v>58.281106999999999</v>
      </c>
      <c r="S133" s="138">
        <v>0.41126299999999999</v>
      </c>
      <c r="T133" s="138">
        <v>13.138379</v>
      </c>
      <c r="U133" s="138">
        <v>4.9793999999999998E-2</v>
      </c>
      <c r="V133" s="138">
        <v>7.7251510000000003</v>
      </c>
      <c r="W133" s="138">
        <v>0.88242299999999996</v>
      </c>
      <c r="X133" s="138">
        <v>0.59567199999999998</v>
      </c>
      <c r="Y133" s="138">
        <v>2.5245009999999999</v>
      </c>
      <c r="Z133" s="138">
        <v>8.7644669999999998</v>
      </c>
      <c r="AA133" s="138">
        <v>3.9381379999999999</v>
      </c>
      <c r="AB133" s="138">
        <v>0.47605599999999998</v>
      </c>
      <c r="AC133" s="138">
        <v>3.2130480000000001</v>
      </c>
      <c r="AD133" s="138">
        <v>0</v>
      </c>
      <c r="AE133" s="138">
        <v>0</v>
      </c>
      <c r="AF133" s="138">
        <v>0</v>
      </c>
      <c r="AG133" s="138">
        <v>0</v>
      </c>
      <c r="AH133" s="155">
        <v>4.2513000000000002E-2</v>
      </c>
      <c r="AI133" s="137">
        <v>0</v>
      </c>
      <c r="AJ133" s="137">
        <v>0.192965</v>
      </c>
      <c r="AK133" s="137">
        <v>0</v>
      </c>
      <c r="AL133" s="137">
        <v>1.3261999999999999E-2</v>
      </c>
      <c r="AM133" s="137">
        <v>0</v>
      </c>
      <c r="AN133" s="137">
        <v>0</v>
      </c>
      <c r="AO133" s="137">
        <v>8.4130000000000003E-3</v>
      </c>
      <c r="AP133" s="137">
        <v>0</v>
      </c>
      <c r="AQ133" s="155">
        <v>34.929628000000001</v>
      </c>
      <c r="AR133" s="137">
        <v>0</v>
      </c>
      <c r="AS133" s="137">
        <v>24.556232000000001</v>
      </c>
      <c r="AT133" s="137">
        <v>0</v>
      </c>
      <c r="AU133" s="137">
        <v>10.402672000000001</v>
      </c>
      <c r="AV133" s="137">
        <v>0</v>
      </c>
      <c r="AW133" s="137">
        <v>1.7687299999999999</v>
      </c>
      <c r="AX133" s="137">
        <v>0.89046899999999996</v>
      </c>
      <c r="AY133" s="156">
        <v>0</v>
      </c>
      <c r="AZ133" s="137">
        <f t="shared" si="11"/>
        <v>34.972141000000001</v>
      </c>
      <c r="BA133" s="137">
        <f t="shared" si="12"/>
        <v>0</v>
      </c>
      <c r="BB133" s="137">
        <f t="shared" si="13"/>
        <v>24.749197000000002</v>
      </c>
      <c r="BC133" s="137">
        <f t="shared" si="14"/>
        <v>0</v>
      </c>
      <c r="BD133" s="137">
        <f t="shared" si="15"/>
        <v>10.415934</v>
      </c>
      <c r="BE133" s="137">
        <f t="shared" si="16"/>
        <v>0</v>
      </c>
      <c r="BF133" s="137">
        <f t="shared" si="17"/>
        <v>1.7687299999999999</v>
      </c>
      <c r="BG133" s="137">
        <f t="shared" si="18"/>
        <v>0.89888199999999996</v>
      </c>
      <c r="BH133" s="156">
        <f t="shared" si="19"/>
        <v>0</v>
      </c>
    </row>
    <row r="134" spans="1:60" x14ac:dyDescent="0.3">
      <c r="A134" s="1">
        <v>128</v>
      </c>
      <c r="B134" s="1" t="s">
        <v>40</v>
      </c>
      <c r="C134" s="1">
        <v>952</v>
      </c>
      <c r="D134" s="1">
        <v>5000</v>
      </c>
      <c r="E134" s="1">
        <v>-19.901890000000002</v>
      </c>
      <c r="F134" s="1">
        <v>-423133.50536200003</v>
      </c>
      <c r="G134" s="1">
        <v>-332319.29682699998</v>
      </c>
      <c r="H134" s="1">
        <v>74.124971000000002</v>
      </c>
      <c r="I134" s="1">
        <v>37.708753999999999</v>
      </c>
      <c r="J134" s="1">
        <v>11.190778</v>
      </c>
      <c r="K134" s="1">
        <v>2.4312279999999999</v>
      </c>
      <c r="L134" s="1">
        <v>3.547984</v>
      </c>
      <c r="M134" s="111">
        <v>100</v>
      </c>
      <c r="N134" s="1">
        <v>26.952939000000001</v>
      </c>
      <c r="O134" s="1">
        <v>0.25439699999999998</v>
      </c>
      <c r="P134" s="1">
        <v>72.792665</v>
      </c>
      <c r="Q134" s="1">
        <v>0</v>
      </c>
      <c r="R134" s="154">
        <v>58.298160000000003</v>
      </c>
      <c r="S134" s="138">
        <v>0.40223399999999998</v>
      </c>
      <c r="T134" s="138">
        <v>13.085616999999999</v>
      </c>
      <c r="U134" s="138">
        <v>4.7445000000000001E-2</v>
      </c>
      <c r="V134" s="138">
        <v>7.7259440000000001</v>
      </c>
      <c r="W134" s="138">
        <v>0.89035200000000003</v>
      </c>
      <c r="X134" s="138">
        <v>0.58158299999999996</v>
      </c>
      <c r="Y134" s="138">
        <v>2.5015290000000001</v>
      </c>
      <c r="Z134" s="138">
        <v>8.7884469999999997</v>
      </c>
      <c r="AA134" s="138">
        <v>3.9618479999999998</v>
      </c>
      <c r="AB134" s="138">
        <v>0.47514099999999998</v>
      </c>
      <c r="AC134" s="138">
        <v>3.2416990000000001</v>
      </c>
      <c r="AD134" s="138">
        <v>0</v>
      </c>
      <c r="AE134" s="138">
        <v>0</v>
      </c>
      <c r="AF134" s="138">
        <v>0</v>
      </c>
      <c r="AG134" s="138">
        <v>0</v>
      </c>
      <c r="AH134" s="155">
        <v>4.1952999999999997E-2</v>
      </c>
      <c r="AI134" s="137">
        <v>0</v>
      </c>
      <c r="AJ134" s="137">
        <v>0.19120100000000001</v>
      </c>
      <c r="AK134" s="137">
        <v>0</v>
      </c>
      <c r="AL134" s="137">
        <v>1.2917E-2</v>
      </c>
      <c r="AM134" s="137">
        <v>0</v>
      </c>
      <c r="AN134" s="137">
        <v>0</v>
      </c>
      <c r="AO134" s="137">
        <v>8.3250000000000008E-3</v>
      </c>
      <c r="AP134" s="137">
        <v>0</v>
      </c>
      <c r="AQ134" s="155">
        <v>34.969785000000002</v>
      </c>
      <c r="AR134" s="137">
        <v>0</v>
      </c>
      <c r="AS134" s="137">
        <v>24.746521000000001</v>
      </c>
      <c r="AT134" s="137">
        <v>0</v>
      </c>
      <c r="AU134" s="137">
        <v>10.413769</v>
      </c>
      <c r="AV134" s="137">
        <v>0</v>
      </c>
      <c r="AW134" s="137">
        <v>1.7687299999999999</v>
      </c>
      <c r="AX134" s="137">
        <v>0.89385800000000004</v>
      </c>
      <c r="AY134" s="156">
        <v>0</v>
      </c>
      <c r="AZ134" s="137">
        <f t="shared" si="11"/>
        <v>35.011738000000001</v>
      </c>
      <c r="BA134" s="137">
        <f t="shared" si="12"/>
        <v>0</v>
      </c>
      <c r="BB134" s="137">
        <f t="shared" si="13"/>
        <v>24.937722000000001</v>
      </c>
      <c r="BC134" s="137">
        <f t="shared" si="14"/>
        <v>0</v>
      </c>
      <c r="BD134" s="137">
        <f t="shared" si="15"/>
        <v>10.426686</v>
      </c>
      <c r="BE134" s="137">
        <f t="shared" si="16"/>
        <v>0</v>
      </c>
      <c r="BF134" s="137">
        <f t="shared" si="17"/>
        <v>1.7687299999999999</v>
      </c>
      <c r="BG134" s="137">
        <f t="shared" si="18"/>
        <v>0.90218300000000007</v>
      </c>
      <c r="BH134" s="156">
        <f t="shared" si="19"/>
        <v>0</v>
      </c>
    </row>
    <row r="135" spans="1:60" x14ac:dyDescent="0.3">
      <c r="A135" s="1">
        <v>129</v>
      </c>
      <c r="B135" s="1" t="s">
        <v>40</v>
      </c>
      <c r="C135" s="1">
        <v>950</v>
      </c>
      <c r="D135" s="1">
        <v>5000</v>
      </c>
      <c r="E135" s="1">
        <v>-20.052354000000001</v>
      </c>
      <c r="F135" s="1">
        <v>-419202.27256100002</v>
      </c>
      <c r="G135" s="1">
        <v>-329343.009242</v>
      </c>
      <c r="H135" s="1">
        <v>73.465447999999995</v>
      </c>
      <c r="I135" s="1">
        <v>37.370556999999998</v>
      </c>
      <c r="J135" s="1">
        <v>11.097353</v>
      </c>
      <c r="K135" s="1">
        <v>2.4298730000000002</v>
      </c>
      <c r="L135" s="1">
        <v>3.5457079999999999</v>
      </c>
      <c r="M135" s="111">
        <v>100</v>
      </c>
      <c r="N135" s="1">
        <v>26.713417</v>
      </c>
      <c r="O135" s="1">
        <v>0.25174099999999999</v>
      </c>
      <c r="P135" s="1">
        <v>73.034841999999998</v>
      </c>
      <c r="Q135" s="1">
        <v>0</v>
      </c>
      <c r="R135" s="154">
        <v>58.314140999999999</v>
      </c>
      <c r="S135" s="138">
        <v>0.39337499999999997</v>
      </c>
      <c r="T135" s="138">
        <v>13.032702</v>
      </c>
      <c r="U135" s="138">
        <v>4.5185999999999997E-2</v>
      </c>
      <c r="V135" s="138">
        <v>7.7269329999999998</v>
      </c>
      <c r="W135" s="138">
        <v>0.89833499999999999</v>
      </c>
      <c r="X135" s="138">
        <v>0.56769099999999995</v>
      </c>
      <c r="Y135" s="138">
        <v>2.4789979999999998</v>
      </c>
      <c r="Z135" s="138">
        <v>8.8123919999999991</v>
      </c>
      <c r="AA135" s="138">
        <v>3.985401</v>
      </c>
      <c r="AB135" s="138">
        <v>0.474298</v>
      </c>
      <c r="AC135" s="138">
        <v>3.2705489999999999</v>
      </c>
      <c r="AD135" s="138">
        <v>0</v>
      </c>
      <c r="AE135" s="138">
        <v>0</v>
      </c>
      <c r="AF135" s="138">
        <v>0</v>
      </c>
      <c r="AG135" s="138">
        <v>0</v>
      </c>
      <c r="AH135" s="155">
        <v>4.1410000000000002E-2</v>
      </c>
      <c r="AI135" s="137">
        <v>0</v>
      </c>
      <c r="AJ135" s="137">
        <v>0.18950700000000001</v>
      </c>
      <c r="AK135" s="137">
        <v>0</v>
      </c>
      <c r="AL135" s="137">
        <v>1.2584E-2</v>
      </c>
      <c r="AM135" s="137">
        <v>0</v>
      </c>
      <c r="AN135" s="137">
        <v>0</v>
      </c>
      <c r="AO135" s="137">
        <v>8.2400000000000008E-3</v>
      </c>
      <c r="AP135" s="137">
        <v>0</v>
      </c>
      <c r="AQ135" s="155">
        <v>35.009382000000002</v>
      </c>
      <c r="AR135" s="137">
        <v>0</v>
      </c>
      <c r="AS135" s="137">
        <v>24.935048999999999</v>
      </c>
      <c r="AT135" s="137">
        <v>0</v>
      </c>
      <c r="AU135" s="137">
        <v>10.424519999999999</v>
      </c>
      <c r="AV135" s="137">
        <v>0</v>
      </c>
      <c r="AW135" s="137">
        <v>1.7687299999999999</v>
      </c>
      <c r="AX135" s="137">
        <v>0.89715999999999996</v>
      </c>
      <c r="AY135" s="156">
        <v>0</v>
      </c>
      <c r="AZ135" s="137">
        <f t="shared" ref="AZ135:AZ183" si="20">AH135+AQ135</f>
        <v>35.050792000000001</v>
      </c>
      <c r="BA135" s="137">
        <f t="shared" ref="BA135:BA183" si="21">AI135+AR135</f>
        <v>0</v>
      </c>
      <c r="BB135" s="137">
        <f t="shared" ref="BB135:BB183" si="22">AJ135+AS135</f>
        <v>25.124555999999998</v>
      </c>
      <c r="BC135" s="137">
        <f t="shared" ref="BC135:BC183" si="23">AK135+AT135</f>
        <v>0</v>
      </c>
      <c r="BD135" s="137">
        <f t="shared" ref="BD135:BD183" si="24">AL135+AU135</f>
        <v>10.437104</v>
      </c>
      <c r="BE135" s="137">
        <f t="shared" ref="BE135:BE183" si="25">AM135+AV135</f>
        <v>0</v>
      </c>
      <c r="BF135" s="137">
        <f t="shared" ref="BF135:BF183" si="26">AN135+AW135</f>
        <v>1.7687299999999999</v>
      </c>
      <c r="BG135" s="137">
        <f t="shared" ref="BG135:BG183" si="27">AO135+AX135</f>
        <v>0.90539999999999998</v>
      </c>
      <c r="BH135" s="156">
        <f t="shared" ref="BH135:BH183" si="28">AP135+AY135</f>
        <v>0</v>
      </c>
    </row>
    <row r="136" spans="1:60" x14ac:dyDescent="0.3">
      <c r="A136" s="1">
        <v>130</v>
      </c>
      <c r="B136" s="1" t="s">
        <v>40</v>
      </c>
      <c r="C136" s="1">
        <v>948</v>
      </c>
      <c r="D136" s="1">
        <v>5000</v>
      </c>
      <c r="E136" s="1">
        <v>-20.204094999999999</v>
      </c>
      <c r="F136" s="1">
        <v>-415314.33191900002</v>
      </c>
      <c r="G136" s="1">
        <v>-326398.30530900002</v>
      </c>
      <c r="H136" s="1">
        <v>72.813353000000006</v>
      </c>
      <c r="I136" s="1">
        <v>37.036268</v>
      </c>
      <c r="J136" s="1">
        <v>11.004880999999999</v>
      </c>
      <c r="K136" s="1">
        <v>2.4285260000000002</v>
      </c>
      <c r="L136" s="1">
        <v>3.5432260000000002</v>
      </c>
      <c r="M136" s="111">
        <v>100</v>
      </c>
      <c r="N136" s="1">
        <v>26.476455000000001</v>
      </c>
      <c r="O136" s="1">
        <v>0.24918599999999999</v>
      </c>
      <c r="P136" s="1">
        <v>73.274359000000004</v>
      </c>
      <c r="Q136" s="1">
        <v>0</v>
      </c>
      <c r="R136" s="154">
        <v>58.329048</v>
      </c>
      <c r="S136" s="138">
        <v>0.384683</v>
      </c>
      <c r="T136" s="138">
        <v>12.979623</v>
      </c>
      <c r="U136" s="138">
        <v>4.3013000000000003E-2</v>
      </c>
      <c r="V136" s="138">
        <v>7.7281199999999997</v>
      </c>
      <c r="W136" s="138">
        <v>0.90637500000000004</v>
      </c>
      <c r="X136" s="138">
        <v>0.55399500000000002</v>
      </c>
      <c r="Y136" s="138">
        <v>2.4569079999999999</v>
      </c>
      <c r="Z136" s="138">
        <v>8.8363130000000005</v>
      </c>
      <c r="AA136" s="138">
        <v>4.008788</v>
      </c>
      <c r="AB136" s="138">
        <v>0.473524</v>
      </c>
      <c r="AC136" s="138">
        <v>3.2996080000000001</v>
      </c>
      <c r="AD136" s="138">
        <v>0</v>
      </c>
      <c r="AE136" s="138">
        <v>0</v>
      </c>
      <c r="AF136" s="138">
        <v>0</v>
      </c>
      <c r="AG136" s="138">
        <v>0</v>
      </c>
      <c r="AH136" s="155">
        <v>4.0883999999999997E-2</v>
      </c>
      <c r="AI136" s="137">
        <v>0</v>
      </c>
      <c r="AJ136" s="137">
        <v>0.18788199999999999</v>
      </c>
      <c r="AK136" s="137">
        <v>0</v>
      </c>
      <c r="AL136" s="137">
        <v>1.2262E-2</v>
      </c>
      <c r="AM136" s="137">
        <v>0</v>
      </c>
      <c r="AN136" s="137">
        <v>0</v>
      </c>
      <c r="AO136" s="137">
        <v>8.1580000000000003E-3</v>
      </c>
      <c r="AP136" s="137">
        <v>0</v>
      </c>
      <c r="AQ136" s="155">
        <v>35.048433000000003</v>
      </c>
      <c r="AR136" s="137">
        <v>0</v>
      </c>
      <c r="AS136" s="137">
        <v>25.121880000000001</v>
      </c>
      <c r="AT136" s="137">
        <v>0</v>
      </c>
      <c r="AU136" s="137">
        <v>10.434938000000001</v>
      </c>
      <c r="AV136" s="137">
        <v>0</v>
      </c>
      <c r="AW136" s="137">
        <v>1.7687299999999999</v>
      </c>
      <c r="AX136" s="137">
        <v>0.90037699999999998</v>
      </c>
      <c r="AY136" s="156">
        <v>0</v>
      </c>
      <c r="AZ136" s="137">
        <f t="shared" si="20"/>
        <v>35.089317000000001</v>
      </c>
      <c r="BA136" s="137">
        <f t="shared" si="21"/>
        <v>0</v>
      </c>
      <c r="BB136" s="137">
        <f t="shared" si="22"/>
        <v>25.309761999999999</v>
      </c>
      <c r="BC136" s="137">
        <f t="shared" si="23"/>
        <v>0</v>
      </c>
      <c r="BD136" s="137">
        <f t="shared" si="24"/>
        <v>10.4472</v>
      </c>
      <c r="BE136" s="137">
        <f t="shared" si="25"/>
        <v>0</v>
      </c>
      <c r="BF136" s="137">
        <f t="shared" si="26"/>
        <v>1.7687299999999999</v>
      </c>
      <c r="BG136" s="137">
        <f t="shared" si="27"/>
        <v>0.90853499999999998</v>
      </c>
      <c r="BH136" s="156">
        <f t="shared" si="28"/>
        <v>0</v>
      </c>
    </row>
    <row r="137" spans="1:60" x14ac:dyDescent="0.3">
      <c r="A137" s="1">
        <v>131</v>
      </c>
      <c r="B137" s="1" t="s">
        <v>40</v>
      </c>
      <c r="C137" s="1">
        <v>946</v>
      </c>
      <c r="D137" s="1">
        <v>5000</v>
      </c>
      <c r="E137" s="1">
        <v>-20.357164999999998</v>
      </c>
      <c r="F137" s="1">
        <v>-411468.11812699999</v>
      </c>
      <c r="G137" s="1">
        <v>-323483.97979200003</v>
      </c>
      <c r="H137" s="1">
        <v>72.168426999999994</v>
      </c>
      <c r="I137" s="1">
        <v>36.705745999999998</v>
      </c>
      <c r="J137" s="1">
        <v>10.913323999999999</v>
      </c>
      <c r="K137" s="1">
        <v>2.427187</v>
      </c>
      <c r="L137" s="1">
        <v>3.5405310000000001</v>
      </c>
      <c r="M137" s="111">
        <v>100</v>
      </c>
      <c r="N137" s="1">
        <v>26.241949999999999</v>
      </c>
      <c r="O137" s="1">
        <v>0.24673100000000001</v>
      </c>
      <c r="P137" s="1">
        <v>73.511319</v>
      </c>
      <c r="Q137" s="1">
        <v>0</v>
      </c>
      <c r="R137" s="154">
        <v>58.342880999999998</v>
      </c>
      <c r="S137" s="138">
        <v>0.37615500000000002</v>
      </c>
      <c r="T137" s="138">
        <v>12.926368999999999</v>
      </c>
      <c r="U137" s="138">
        <v>4.0924000000000002E-2</v>
      </c>
      <c r="V137" s="138">
        <v>7.7295090000000002</v>
      </c>
      <c r="W137" s="138">
        <v>0.91447500000000004</v>
      </c>
      <c r="X137" s="138">
        <v>0.540493</v>
      </c>
      <c r="Y137" s="138">
        <v>2.4352619999999998</v>
      </c>
      <c r="Z137" s="138">
        <v>8.8602260000000008</v>
      </c>
      <c r="AA137" s="138">
        <v>4.0320010000000002</v>
      </c>
      <c r="AB137" s="138">
        <v>0.47282099999999999</v>
      </c>
      <c r="AC137" s="138">
        <v>3.3288850000000001</v>
      </c>
      <c r="AD137" s="138">
        <v>0</v>
      </c>
      <c r="AE137" s="138">
        <v>0</v>
      </c>
      <c r="AF137" s="138">
        <v>0</v>
      </c>
      <c r="AG137" s="138">
        <v>0</v>
      </c>
      <c r="AH137" s="155">
        <v>4.0371999999999998E-2</v>
      </c>
      <c r="AI137" s="137">
        <v>0</v>
      </c>
      <c r="AJ137" s="137">
        <v>0.18632899999999999</v>
      </c>
      <c r="AK137" s="137">
        <v>0</v>
      </c>
      <c r="AL137" s="137">
        <v>1.1951E-2</v>
      </c>
      <c r="AM137" s="137">
        <v>0</v>
      </c>
      <c r="AN137" s="137">
        <v>0</v>
      </c>
      <c r="AO137" s="137">
        <v>8.0789999999999994E-3</v>
      </c>
      <c r="AP137" s="137">
        <v>0</v>
      </c>
      <c r="AQ137" s="155">
        <v>35.086953999999999</v>
      </c>
      <c r="AR137" s="137">
        <v>0</v>
      </c>
      <c r="AS137" s="137">
        <v>25.307089000000001</v>
      </c>
      <c r="AT137" s="137">
        <v>0</v>
      </c>
      <c r="AU137" s="137">
        <v>10.445034</v>
      </c>
      <c r="AV137" s="137">
        <v>0</v>
      </c>
      <c r="AW137" s="137">
        <v>1.7687299999999999</v>
      </c>
      <c r="AX137" s="137">
        <v>0.90351199999999998</v>
      </c>
      <c r="AY137" s="156">
        <v>0</v>
      </c>
      <c r="AZ137" s="137">
        <f t="shared" si="20"/>
        <v>35.127325999999996</v>
      </c>
      <c r="BA137" s="137">
        <f t="shared" si="21"/>
        <v>0</v>
      </c>
      <c r="BB137" s="137">
        <f t="shared" si="22"/>
        <v>25.493418000000002</v>
      </c>
      <c r="BC137" s="137">
        <f t="shared" si="23"/>
        <v>0</v>
      </c>
      <c r="BD137" s="137">
        <f t="shared" si="24"/>
        <v>10.456985</v>
      </c>
      <c r="BE137" s="137">
        <f t="shared" si="25"/>
        <v>0</v>
      </c>
      <c r="BF137" s="137">
        <f t="shared" si="26"/>
        <v>1.7687299999999999</v>
      </c>
      <c r="BG137" s="137">
        <f t="shared" si="27"/>
        <v>0.91159099999999993</v>
      </c>
      <c r="BH137" s="156">
        <f t="shared" si="28"/>
        <v>0</v>
      </c>
    </row>
    <row r="138" spans="1:60" x14ac:dyDescent="0.3">
      <c r="A138" s="1">
        <v>132</v>
      </c>
      <c r="B138" s="1" t="s">
        <v>40</v>
      </c>
      <c r="C138" s="1">
        <v>944</v>
      </c>
      <c r="D138" s="1">
        <v>5000</v>
      </c>
      <c r="E138" s="1">
        <v>-20.511621000000002</v>
      </c>
      <c r="F138" s="1">
        <v>-407662.05690700002</v>
      </c>
      <c r="G138" s="1">
        <v>-320598.81712600001</v>
      </c>
      <c r="H138" s="1">
        <v>71.530411000000001</v>
      </c>
      <c r="I138" s="1">
        <v>36.378847999999998</v>
      </c>
      <c r="J138" s="1">
        <v>10.822646000000001</v>
      </c>
      <c r="K138" s="1">
        <v>2.425856</v>
      </c>
      <c r="L138" s="1">
        <v>3.5376210000000001</v>
      </c>
      <c r="M138" s="111">
        <v>100</v>
      </c>
      <c r="N138" s="1">
        <v>26.009801</v>
      </c>
      <c r="O138" s="1">
        <v>0.24437900000000001</v>
      </c>
      <c r="P138" s="1">
        <v>73.745819999999995</v>
      </c>
      <c r="Q138" s="1">
        <v>0</v>
      </c>
      <c r="R138" s="154">
        <v>58.355634999999999</v>
      </c>
      <c r="S138" s="138">
        <v>0.36778899999999998</v>
      </c>
      <c r="T138" s="138">
        <v>12.872928</v>
      </c>
      <c r="U138" s="138">
        <v>3.8915999999999999E-2</v>
      </c>
      <c r="V138" s="138">
        <v>7.7311030000000001</v>
      </c>
      <c r="W138" s="138">
        <v>0.92263700000000004</v>
      </c>
      <c r="X138" s="138">
        <v>0.52718399999999999</v>
      </c>
      <c r="Y138" s="138">
        <v>2.414059</v>
      </c>
      <c r="Z138" s="138">
        <v>8.8841429999999999</v>
      </c>
      <c r="AA138" s="138">
        <v>4.0550290000000002</v>
      </c>
      <c r="AB138" s="138">
        <v>0.47218599999999999</v>
      </c>
      <c r="AC138" s="138">
        <v>3.3583919999999998</v>
      </c>
      <c r="AD138" s="138">
        <v>0</v>
      </c>
      <c r="AE138" s="138">
        <v>0</v>
      </c>
      <c r="AF138" s="138">
        <v>0</v>
      </c>
      <c r="AG138" s="138">
        <v>0</v>
      </c>
      <c r="AH138" s="155">
        <v>3.9876000000000002E-2</v>
      </c>
      <c r="AI138" s="137">
        <v>0</v>
      </c>
      <c r="AJ138" s="137">
        <v>0.18484999999999999</v>
      </c>
      <c r="AK138" s="137">
        <v>0</v>
      </c>
      <c r="AL138" s="137">
        <v>1.1650000000000001E-2</v>
      </c>
      <c r="AM138" s="137">
        <v>0</v>
      </c>
      <c r="AN138" s="137">
        <v>0</v>
      </c>
      <c r="AO138" s="137">
        <v>8.0020000000000004E-3</v>
      </c>
      <c r="AP138" s="137">
        <v>0</v>
      </c>
      <c r="AQ138" s="155">
        <v>35.124963999999999</v>
      </c>
      <c r="AR138" s="137">
        <v>0</v>
      </c>
      <c r="AS138" s="137">
        <v>25.490743999999999</v>
      </c>
      <c r="AT138" s="137">
        <v>0</v>
      </c>
      <c r="AU138" s="137">
        <v>10.454818</v>
      </c>
      <c r="AV138" s="137">
        <v>0</v>
      </c>
      <c r="AW138" s="137">
        <v>1.7687299999999999</v>
      </c>
      <c r="AX138" s="137">
        <v>0.90656700000000001</v>
      </c>
      <c r="AY138" s="156">
        <v>0</v>
      </c>
      <c r="AZ138" s="137">
        <f t="shared" si="20"/>
        <v>35.164839999999998</v>
      </c>
      <c r="BA138" s="137">
        <f t="shared" si="21"/>
        <v>0</v>
      </c>
      <c r="BB138" s="137">
        <f t="shared" si="22"/>
        <v>25.675594</v>
      </c>
      <c r="BC138" s="137">
        <f t="shared" si="23"/>
        <v>0</v>
      </c>
      <c r="BD138" s="137">
        <f t="shared" si="24"/>
        <v>10.466467999999999</v>
      </c>
      <c r="BE138" s="137">
        <f t="shared" si="25"/>
        <v>0</v>
      </c>
      <c r="BF138" s="137">
        <f t="shared" si="26"/>
        <v>1.7687299999999999</v>
      </c>
      <c r="BG138" s="137">
        <f t="shared" si="27"/>
        <v>0.91456899999999997</v>
      </c>
      <c r="BH138" s="156">
        <f t="shared" si="28"/>
        <v>0</v>
      </c>
    </row>
    <row r="139" spans="1:60" x14ac:dyDescent="0.3">
      <c r="A139" s="1">
        <v>133</v>
      </c>
      <c r="B139" s="1" t="s">
        <v>40</v>
      </c>
      <c r="C139" s="1">
        <v>942</v>
      </c>
      <c r="D139" s="1">
        <v>5000</v>
      </c>
      <c r="E139" s="1">
        <v>-20.667524</v>
      </c>
      <c r="F139" s="1">
        <v>-403894.55640399997</v>
      </c>
      <c r="G139" s="1">
        <v>-317741.58442700002</v>
      </c>
      <c r="H139" s="1">
        <v>70.899043000000006</v>
      </c>
      <c r="I139" s="1">
        <v>36.055430999999999</v>
      </c>
      <c r="J139" s="1">
        <v>10.732809</v>
      </c>
      <c r="K139" s="1">
        <v>2.4245320000000001</v>
      </c>
      <c r="L139" s="1">
        <v>3.5344899999999999</v>
      </c>
      <c r="M139" s="111">
        <v>100</v>
      </c>
      <c r="N139" s="1">
        <v>25.779903999999998</v>
      </c>
      <c r="O139" s="1">
        <v>0.24213000000000001</v>
      </c>
      <c r="P139" s="1">
        <v>73.977965999999995</v>
      </c>
      <c r="Q139" s="1">
        <v>0</v>
      </c>
      <c r="R139" s="154">
        <v>58.367305000000002</v>
      </c>
      <c r="S139" s="138">
        <v>0.35958099999999998</v>
      </c>
      <c r="T139" s="138">
        <v>12.819286</v>
      </c>
      <c r="U139" s="138">
        <v>3.6985999999999998E-2</v>
      </c>
      <c r="V139" s="138">
        <v>7.7329109999999996</v>
      </c>
      <c r="W139" s="138">
        <v>0.93086500000000005</v>
      </c>
      <c r="X139" s="138">
        <v>0.51406600000000002</v>
      </c>
      <c r="Y139" s="138">
        <v>2.3933010000000001</v>
      </c>
      <c r="Z139" s="138">
        <v>8.9080809999999992</v>
      </c>
      <c r="AA139" s="138">
        <v>4.0778600000000003</v>
      </c>
      <c r="AB139" s="138">
        <v>0.47162100000000001</v>
      </c>
      <c r="AC139" s="138">
        <v>3.3881389999999998</v>
      </c>
      <c r="AD139" s="138">
        <v>0</v>
      </c>
      <c r="AE139" s="138">
        <v>0</v>
      </c>
      <c r="AF139" s="138">
        <v>0</v>
      </c>
      <c r="AG139" s="138">
        <v>0</v>
      </c>
      <c r="AH139" s="155">
        <v>3.9393999999999998E-2</v>
      </c>
      <c r="AI139" s="137">
        <v>0</v>
      </c>
      <c r="AJ139" s="137">
        <v>0.183448</v>
      </c>
      <c r="AK139" s="137">
        <v>0</v>
      </c>
      <c r="AL139" s="137">
        <v>1.136E-2</v>
      </c>
      <c r="AM139" s="137">
        <v>0</v>
      </c>
      <c r="AN139" s="137">
        <v>0</v>
      </c>
      <c r="AO139" s="137">
        <v>7.9279999999999993E-3</v>
      </c>
      <c r="AP139" s="137">
        <v>0</v>
      </c>
      <c r="AQ139" s="155">
        <v>35.162469999999999</v>
      </c>
      <c r="AR139" s="137">
        <v>0</v>
      </c>
      <c r="AS139" s="137">
        <v>25.672920000000001</v>
      </c>
      <c r="AT139" s="137">
        <v>0</v>
      </c>
      <c r="AU139" s="137">
        <v>10.464299</v>
      </c>
      <c r="AV139" s="137">
        <v>0</v>
      </c>
      <c r="AW139" s="137">
        <v>1.7687299999999999</v>
      </c>
      <c r="AX139" s="137">
        <v>0.90954599999999997</v>
      </c>
      <c r="AY139" s="156">
        <v>0</v>
      </c>
      <c r="AZ139" s="137">
        <f t="shared" si="20"/>
        <v>35.201864</v>
      </c>
      <c r="BA139" s="137">
        <f t="shared" si="21"/>
        <v>0</v>
      </c>
      <c r="BB139" s="137">
        <f t="shared" si="22"/>
        <v>25.856368</v>
      </c>
      <c r="BC139" s="137">
        <f t="shared" si="23"/>
        <v>0</v>
      </c>
      <c r="BD139" s="137">
        <f t="shared" si="24"/>
        <v>10.475659</v>
      </c>
      <c r="BE139" s="137">
        <f t="shared" si="25"/>
        <v>0</v>
      </c>
      <c r="BF139" s="137">
        <f t="shared" si="26"/>
        <v>1.7687299999999999</v>
      </c>
      <c r="BG139" s="137">
        <f t="shared" si="27"/>
        <v>0.91747400000000001</v>
      </c>
      <c r="BH139" s="156">
        <f t="shared" si="28"/>
        <v>0</v>
      </c>
    </row>
    <row r="140" spans="1:60" x14ac:dyDescent="0.3">
      <c r="A140" s="1">
        <v>134</v>
      </c>
      <c r="B140" s="1" t="s">
        <v>40</v>
      </c>
      <c r="C140" s="1">
        <v>940</v>
      </c>
      <c r="D140" s="1">
        <v>5000</v>
      </c>
      <c r="E140" s="1">
        <v>-20.824936999999998</v>
      </c>
      <c r="F140" s="1">
        <v>-400163.99706000002</v>
      </c>
      <c r="G140" s="1">
        <v>-314911.02323699999</v>
      </c>
      <c r="H140" s="1">
        <v>70.274057999999997</v>
      </c>
      <c r="I140" s="1">
        <v>35.735349999999997</v>
      </c>
      <c r="J140" s="1">
        <v>10.643772999999999</v>
      </c>
      <c r="K140" s="1">
        <v>2.4232140000000002</v>
      </c>
      <c r="L140" s="1">
        <v>3.5311319999999999</v>
      </c>
      <c r="M140" s="111">
        <v>100</v>
      </c>
      <c r="N140" s="1">
        <v>25.552154000000002</v>
      </c>
      <c r="O140" s="1">
        <v>0.23998700000000001</v>
      </c>
      <c r="P140" s="1">
        <v>74.207858999999999</v>
      </c>
      <c r="Q140" s="1">
        <v>0</v>
      </c>
      <c r="R140" s="154">
        <v>58.377884000000002</v>
      </c>
      <c r="S140" s="138">
        <v>0.35152899999999998</v>
      </c>
      <c r="T140" s="138">
        <v>12.765428</v>
      </c>
      <c r="U140" s="138">
        <v>3.5131000000000003E-2</v>
      </c>
      <c r="V140" s="138">
        <v>7.7349389999999998</v>
      </c>
      <c r="W140" s="138">
        <v>0.93916200000000005</v>
      </c>
      <c r="X140" s="138">
        <v>0.501139</v>
      </c>
      <c r="Y140" s="138">
        <v>2.372992</v>
      </c>
      <c r="Z140" s="138">
        <v>8.9320559999999993</v>
      </c>
      <c r="AA140" s="138">
        <v>4.1004800000000001</v>
      </c>
      <c r="AB140" s="138">
        <v>0.47112300000000001</v>
      </c>
      <c r="AC140" s="138">
        <v>3.418139</v>
      </c>
      <c r="AD140" s="138">
        <v>0</v>
      </c>
      <c r="AE140" s="138">
        <v>0</v>
      </c>
      <c r="AF140" s="138">
        <v>0</v>
      </c>
      <c r="AG140" s="138">
        <v>0</v>
      </c>
      <c r="AH140" s="155">
        <v>3.8926000000000002E-2</v>
      </c>
      <c r="AI140" s="137">
        <v>0</v>
      </c>
      <c r="AJ140" s="137">
        <v>0.18212500000000001</v>
      </c>
      <c r="AK140" s="137">
        <v>0</v>
      </c>
      <c r="AL140" s="137">
        <v>1.1079E-2</v>
      </c>
      <c r="AM140" s="137">
        <v>0</v>
      </c>
      <c r="AN140" s="137">
        <v>0</v>
      </c>
      <c r="AO140" s="137">
        <v>7.8569999999999994E-3</v>
      </c>
      <c r="AP140" s="137">
        <v>0</v>
      </c>
      <c r="AQ140" s="155">
        <v>35.199494999999999</v>
      </c>
      <c r="AR140" s="137">
        <v>0</v>
      </c>
      <c r="AS140" s="137">
        <v>25.853693</v>
      </c>
      <c r="AT140" s="137">
        <v>0</v>
      </c>
      <c r="AU140" s="137">
        <v>10.47349</v>
      </c>
      <c r="AV140" s="137">
        <v>0</v>
      </c>
      <c r="AW140" s="137">
        <v>1.7687299999999999</v>
      </c>
      <c r="AX140" s="137">
        <v>0.91245100000000001</v>
      </c>
      <c r="AY140" s="156">
        <v>0</v>
      </c>
      <c r="AZ140" s="137">
        <f t="shared" si="20"/>
        <v>35.238420999999995</v>
      </c>
      <c r="BA140" s="137">
        <f t="shared" si="21"/>
        <v>0</v>
      </c>
      <c r="BB140" s="137">
        <f t="shared" si="22"/>
        <v>26.035817999999999</v>
      </c>
      <c r="BC140" s="137">
        <f t="shared" si="23"/>
        <v>0</v>
      </c>
      <c r="BD140" s="137">
        <f t="shared" si="24"/>
        <v>10.484569</v>
      </c>
      <c r="BE140" s="137">
        <f t="shared" si="25"/>
        <v>0</v>
      </c>
      <c r="BF140" s="137">
        <f t="shared" si="26"/>
        <v>1.7687299999999999</v>
      </c>
      <c r="BG140" s="137">
        <f t="shared" si="27"/>
        <v>0.92030800000000001</v>
      </c>
      <c r="BH140" s="156">
        <f t="shared" si="28"/>
        <v>0</v>
      </c>
    </row>
    <row r="141" spans="1:60" x14ac:dyDescent="0.3">
      <c r="A141" s="1">
        <v>135</v>
      </c>
      <c r="B141" s="1" t="s">
        <v>40</v>
      </c>
      <c r="C141" s="1">
        <v>938</v>
      </c>
      <c r="D141" s="1">
        <v>5000</v>
      </c>
      <c r="E141" s="1">
        <v>-20.983929</v>
      </c>
      <c r="F141" s="1">
        <v>-396468.71950399998</v>
      </c>
      <c r="G141" s="1">
        <v>-312105.83964100003</v>
      </c>
      <c r="H141" s="1">
        <v>69.655186999999998</v>
      </c>
      <c r="I141" s="1">
        <v>35.418455999999999</v>
      </c>
      <c r="J141" s="1">
        <v>10.5555</v>
      </c>
      <c r="K141" s="1">
        <v>2.4219029999999999</v>
      </c>
      <c r="L141" s="1">
        <v>3.5275409999999998</v>
      </c>
      <c r="M141" s="111">
        <v>100</v>
      </c>
      <c r="N141" s="1">
        <v>25.326440999999999</v>
      </c>
      <c r="O141" s="1">
        <v>0.237954</v>
      </c>
      <c r="P141" s="1">
        <v>74.435606000000007</v>
      </c>
      <c r="Q141" s="1">
        <v>0</v>
      </c>
      <c r="R141" s="154">
        <v>58.387360999999999</v>
      </c>
      <c r="S141" s="138">
        <v>0.34362900000000002</v>
      </c>
      <c r="T141" s="138">
        <v>12.711338</v>
      </c>
      <c r="U141" s="138">
        <v>3.3348000000000003E-2</v>
      </c>
      <c r="V141" s="138">
        <v>7.7371980000000002</v>
      </c>
      <c r="W141" s="138">
        <v>0.94753100000000001</v>
      </c>
      <c r="X141" s="138">
        <v>0.4884</v>
      </c>
      <c r="Y141" s="138">
        <v>2.353135</v>
      </c>
      <c r="Z141" s="138">
        <v>8.9560870000000001</v>
      </c>
      <c r="AA141" s="138">
        <v>4.1228740000000004</v>
      </c>
      <c r="AB141" s="138">
        <v>0.47069299999999997</v>
      </c>
      <c r="AC141" s="138">
        <v>3.4484059999999999</v>
      </c>
      <c r="AD141" s="138">
        <v>0</v>
      </c>
      <c r="AE141" s="138">
        <v>0</v>
      </c>
      <c r="AF141" s="138">
        <v>0</v>
      </c>
      <c r="AG141" s="138">
        <v>0</v>
      </c>
      <c r="AH141" s="155">
        <v>3.8469999999999997E-2</v>
      </c>
      <c r="AI141" s="137">
        <v>0</v>
      </c>
      <c r="AJ141" s="137">
        <v>0.18088599999999999</v>
      </c>
      <c r="AK141" s="137">
        <v>0</v>
      </c>
      <c r="AL141" s="137">
        <v>1.0808E-2</v>
      </c>
      <c r="AM141" s="137">
        <v>0</v>
      </c>
      <c r="AN141" s="137">
        <v>0</v>
      </c>
      <c r="AO141" s="137">
        <v>7.7889999999999999E-3</v>
      </c>
      <c r="AP141" s="137">
        <v>0</v>
      </c>
      <c r="AQ141" s="155">
        <v>35.236047999999997</v>
      </c>
      <c r="AR141" s="137">
        <v>0</v>
      </c>
      <c r="AS141" s="137">
        <v>26.033144</v>
      </c>
      <c r="AT141" s="137">
        <v>0</v>
      </c>
      <c r="AU141" s="137">
        <v>10.482398999999999</v>
      </c>
      <c r="AV141" s="137">
        <v>0</v>
      </c>
      <c r="AW141" s="137">
        <v>1.7687299999999999</v>
      </c>
      <c r="AX141" s="137">
        <v>0.91528500000000002</v>
      </c>
      <c r="AY141" s="156">
        <v>0</v>
      </c>
      <c r="AZ141" s="137">
        <f t="shared" si="20"/>
        <v>35.274517999999993</v>
      </c>
      <c r="BA141" s="137">
        <f t="shared" si="21"/>
        <v>0</v>
      </c>
      <c r="BB141" s="137">
        <f t="shared" si="22"/>
        <v>26.214030000000001</v>
      </c>
      <c r="BC141" s="137">
        <f t="shared" si="23"/>
        <v>0</v>
      </c>
      <c r="BD141" s="137">
        <f t="shared" si="24"/>
        <v>10.493207</v>
      </c>
      <c r="BE141" s="137">
        <f t="shared" si="25"/>
        <v>0</v>
      </c>
      <c r="BF141" s="137">
        <f t="shared" si="26"/>
        <v>1.7687299999999999</v>
      </c>
      <c r="BG141" s="137">
        <f t="shared" si="27"/>
        <v>0.92307400000000006</v>
      </c>
      <c r="BH141" s="156">
        <f t="shared" si="28"/>
        <v>0</v>
      </c>
    </row>
    <row r="142" spans="1:60" x14ac:dyDescent="0.3">
      <c r="A142" s="1">
        <v>136</v>
      </c>
      <c r="B142" s="1" t="s">
        <v>40</v>
      </c>
      <c r="C142" s="1">
        <v>936</v>
      </c>
      <c r="D142" s="1">
        <v>5000</v>
      </c>
      <c r="E142" s="1">
        <v>-21.144575</v>
      </c>
      <c r="F142" s="1">
        <v>-392807.00981800002</v>
      </c>
      <c r="G142" s="1">
        <v>-309324.69221100002</v>
      </c>
      <c r="H142" s="1">
        <v>69.042152000000002</v>
      </c>
      <c r="I142" s="1">
        <v>35.104598000000003</v>
      </c>
      <c r="J142" s="1">
        <v>10.467948</v>
      </c>
      <c r="K142" s="1">
        <v>2.4205969999999999</v>
      </c>
      <c r="L142" s="1">
        <v>3.5237099999999999</v>
      </c>
      <c r="M142" s="111">
        <v>100</v>
      </c>
      <c r="N142" s="1">
        <v>25.102650000000001</v>
      </c>
      <c r="O142" s="1">
        <v>0.23603399999999999</v>
      </c>
      <c r="P142" s="1">
        <v>74.661315999999999</v>
      </c>
      <c r="Q142" s="1">
        <v>0</v>
      </c>
      <c r="R142" s="154">
        <v>58.395722999999997</v>
      </c>
      <c r="S142" s="138">
        <v>0.33587899999999998</v>
      </c>
      <c r="T142" s="138">
        <v>12.656995</v>
      </c>
      <c r="U142" s="138">
        <v>3.1635000000000003E-2</v>
      </c>
      <c r="V142" s="138">
        <v>7.7397020000000003</v>
      </c>
      <c r="W142" s="138">
        <v>0.95597900000000002</v>
      </c>
      <c r="X142" s="138">
        <v>0.47585</v>
      </c>
      <c r="Y142" s="138">
        <v>2.3337330000000001</v>
      </c>
      <c r="Z142" s="138">
        <v>8.9801939999999991</v>
      </c>
      <c r="AA142" s="138">
        <v>4.1450240000000003</v>
      </c>
      <c r="AB142" s="138">
        <v>0.47033000000000003</v>
      </c>
      <c r="AC142" s="138">
        <v>3.4789560000000002</v>
      </c>
      <c r="AD142" s="138">
        <v>0</v>
      </c>
      <c r="AE142" s="138">
        <v>0</v>
      </c>
      <c r="AF142" s="138">
        <v>0</v>
      </c>
      <c r="AG142" s="138">
        <v>0</v>
      </c>
      <c r="AH142" s="155">
        <v>3.8027999999999999E-2</v>
      </c>
      <c r="AI142" s="137">
        <v>0</v>
      </c>
      <c r="AJ142" s="137">
        <v>0.17973600000000001</v>
      </c>
      <c r="AK142" s="137">
        <v>0</v>
      </c>
      <c r="AL142" s="137">
        <v>1.0547000000000001E-2</v>
      </c>
      <c r="AM142" s="137">
        <v>0</v>
      </c>
      <c r="AN142" s="137">
        <v>0</v>
      </c>
      <c r="AO142" s="137">
        <v>7.7229999999999998E-3</v>
      </c>
      <c r="AP142" s="137">
        <v>0</v>
      </c>
      <c r="AQ142" s="155">
        <v>35.272142000000002</v>
      </c>
      <c r="AR142" s="137">
        <v>0</v>
      </c>
      <c r="AS142" s="137">
        <v>26.211357</v>
      </c>
      <c r="AT142" s="137">
        <v>0</v>
      </c>
      <c r="AU142" s="137">
        <v>10.491035999999999</v>
      </c>
      <c r="AV142" s="137">
        <v>0</v>
      </c>
      <c r="AW142" s="137">
        <v>1.7687299999999999</v>
      </c>
      <c r="AX142" s="137">
        <v>0.91805099999999995</v>
      </c>
      <c r="AY142" s="156">
        <v>0</v>
      </c>
      <c r="AZ142" s="137">
        <f t="shared" si="20"/>
        <v>35.310169999999999</v>
      </c>
      <c r="BA142" s="137">
        <f t="shared" si="21"/>
        <v>0</v>
      </c>
      <c r="BB142" s="137">
        <f t="shared" si="22"/>
        <v>26.391092999999998</v>
      </c>
      <c r="BC142" s="137">
        <f t="shared" si="23"/>
        <v>0</v>
      </c>
      <c r="BD142" s="137">
        <f t="shared" si="24"/>
        <v>10.501583</v>
      </c>
      <c r="BE142" s="137">
        <f t="shared" si="25"/>
        <v>0</v>
      </c>
      <c r="BF142" s="137">
        <f t="shared" si="26"/>
        <v>1.7687299999999999</v>
      </c>
      <c r="BG142" s="137">
        <f t="shared" si="27"/>
        <v>0.92577399999999999</v>
      </c>
      <c r="BH142" s="156">
        <f t="shared" si="28"/>
        <v>0</v>
      </c>
    </row>
    <row r="143" spans="1:60" x14ac:dyDescent="0.3">
      <c r="A143" s="1">
        <v>137</v>
      </c>
      <c r="B143" s="1" t="s">
        <v>40</v>
      </c>
      <c r="C143" s="1">
        <v>934</v>
      </c>
      <c r="D143" s="1">
        <v>5000</v>
      </c>
      <c r="E143" s="1">
        <v>-21.306954999999999</v>
      </c>
      <c r="F143" s="1">
        <v>-389177.08136700001</v>
      </c>
      <c r="G143" s="1">
        <v>-306566.17713199998</v>
      </c>
      <c r="H143" s="1">
        <v>68.434663999999998</v>
      </c>
      <c r="I143" s="1">
        <v>34.793616999999998</v>
      </c>
      <c r="J143" s="1">
        <v>10.381073000000001</v>
      </c>
      <c r="K143" s="1">
        <v>2.4192969999999998</v>
      </c>
      <c r="L143" s="1">
        <v>3.5196299999999998</v>
      </c>
      <c r="M143" s="111">
        <v>100</v>
      </c>
      <c r="N143" s="1">
        <v>24.880662999999998</v>
      </c>
      <c r="O143" s="1">
        <v>0.234234</v>
      </c>
      <c r="P143" s="1">
        <v>74.885103000000001</v>
      </c>
      <c r="Q143" s="1">
        <v>0</v>
      </c>
      <c r="R143" s="154">
        <v>58.402954999999999</v>
      </c>
      <c r="S143" s="138">
        <v>0.32827600000000001</v>
      </c>
      <c r="T143" s="138">
        <v>12.60238</v>
      </c>
      <c r="U143" s="138">
        <v>2.9989999999999999E-2</v>
      </c>
      <c r="V143" s="138">
        <v>7.7424660000000003</v>
      </c>
      <c r="W143" s="138">
        <v>0.96450800000000003</v>
      </c>
      <c r="X143" s="138">
        <v>0.46348800000000001</v>
      </c>
      <c r="Y143" s="138">
        <v>2.3147920000000002</v>
      </c>
      <c r="Z143" s="138">
        <v>9.0043980000000001</v>
      </c>
      <c r="AA143" s="138">
        <v>4.1669090000000004</v>
      </c>
      <c r="AB143" s="138">
        <v>0.47003299999999998</v>
      </c>
      <c r="AC143" s="138">
        <v>3.5098050000000001</v>
      </c>
      <c r="AD143" s="138">
        <v>0</v>
      </c>
      <c r="AE143" s="138">
        <v>0</v>
      </c>
      <c r="AF143" s="138">
        <v>0</v>
      </c>
      <c r="AG143" s="138">
        <v>0</v>
      </c>
      <c r="AH143" s="155">
        <v>3.7596999999999998E-2</v>
      </c>
      <c r="AI143" s="137">
        <v>0</v>
      </c>
      <c r="AJ143" s="137">
        <v>0.17868300000000001</v>
      </c>
      <c r="AK143" s="137">
        <v>0</v>
      </c>
      <c r="AL143" s="137">
        <v>1.0293999999999999E-2</v>
      </c>
      <c r="AM143" s="137">
        <v>0</v>
      </c>
      <c r="AN143" s="137">
        <v>0</v>
      </c>
      <c r="AO143" s="137">
        <v>7.6610000000000003E-3</v>
      </c>
      <c r="AP143" s="137">
        <v>0</v>
      </c>
      <c r="AQ143" s="155">
        <v>35.307791000000002</v>
      </c>
      <c r="AR143" s="137">
        <v>0</v>
      </c>
      <c r="AS143" s="137">
        <v>26.388418000000001</v>
      </c>
      <c r="AT143" s="137">
        <v>0</v>
      </c>
      <c r="AU143" s="137">
        <v>10.499412</v>
      </c>
      <c r="AV143" s="137">
        <v>0</v>
      </c>
      <c r="AW143" s="137">
        <v>1.7687299999999999</v>
      </c>
      <c r="AX143" s="137">
        <v>0.92075099999999999</v>
      </c>
      <c r="AY143" s="156">
        <v>0</v>
      </c>
      <c r="AZ143" s="137">
        <f t="shared" si="20"/>
        <v>35.345388</v>
      </c>
      <c r="BA143" s="137">
        <f t="shared" si="21"/>
        <v>0</v>
      </c>
      <c r="BB143" s="137">
        <f t="shared" si="22"/>
        <v>26.567101000000001</v>
      </c>
      <c r="BC143" s="137">
        <f t="shared" si="23"/>
        <v>0</v>
      </c>
      <c r="BD143" s="137">
        <f t="shared" si="24"/>
        <v>10.509706</v>
      </c>
      <c r="BE143" s="137">
        <f t="shared" si="25"/>
        <v>0</v>
      </c>
      <c r="BF143" s="137">
        <f t="shared" si="26"/>
        <v>1.7687299999999999</v>
      </c>
      <c r="BG143" s="137">
        <f t="shared" si="27"/>
        <v>0.92841200000000002</v>
      </c>
      <c r="BH143" s="156">
        <f t="shared" si="28"/>
        <v>0</v>
      </c>
    </row>
    <row r="144" spans="1:60" x14ac:dyDescent="0.3">
      <c r="A144" s="1">
        <v>138</v>
      </c>
      <c r="B144" s="1" t="s">
        <v>40</v>
      </c>
      <c r="C144" s="1">
        <v>932</v>
      </c>
      <c r="D144" s="1">
        <v>5000</v>
      </c>
      <c r="E144" s="1">
        <v>-21.471156000000001</v>
      </c>
      <c r="F144" s="1">
        <v>-385577.05184700002</v>
      </c>
      <c r="G144" s="1">
        <v>-303828.80938599998</v>
      </c>
      <c r="H144" s="1">
        <v>67.832420999999997</v>
      </c>
      <c r="I144" s="1">
        <v>34.485346999999997</v>
      </c>
      <c r="J144" s="1">
        <v>10.294829</v>
      </c>
      <c r="K144" s="1">
        <v>2.418002</v>
      </c>
      <c r="L144" s="1">
        <v>3.5152890000000001</v>
      </c>
      <c r="M144" s="111">
        <v>100</v>
      </c>
      <c r="N144" s="1">
        <v>24.660350999999999</v>
      </c>
      <c r="O144" s="1">
        <v>0.23256299999999999</v>
      </c>
      <c r="P144" s="1">
        <v>75.107085999999995</v>
      </c>
      <c r="Q144" s="1">
        <v>0</v>
      </c>
      <c r="R144" s="154">
        <v>58.409033000000001</v>
      </c>
      <c r="S144" s="138">
        <v>0.32081599999999999</v>
      </c>
      <c r="T144" s="138">
        <v>12.547465000000001</v>
      </c>
      <c r="U144" s="138">
        <v>2.8410000000000001E-2</v>
      </c>
      <c r="V144" s="138">
        <v>7.7455119999999997</v>
      </c>
      <c r="W144" s="138">
        <v>0.97312500000000002</v>
      </c>
      <c r="X144" s="138">
        <v>0.45131300000000002</v>
      </c>
      <c r="Y144" s="138">
        <v>2.296319</v>
      </c>
      <c r="Z144" s="138">
        <v>9.0287249999999997</v>
      </c>
      <c r="AA144" s="138">
        <v>4.1885050000000001</v>
      </c>
      <c r="AB144" s="138">
        <v>0.469802</v>
      </c>
      <c r="AC144" s="138">
        <v>3.5409739999999998</v>
      </c>
      <c r="AD144" s="138">
        <v>0</v>
      </c>
      <c r="AE144" s="138">
        <v>0</v>
      </c>
      <c r="AF144" s="138">
        <v>0</v>
      </c>
      <c r="AG144" s="138">
        <v>0</v>
      </c>
      <c r="AH144" s="155">
        <v>3.7177000000000002E-2</v>
      </c>
      <c r="AI144" s="137">
        <v>0</v>
      </c>
      <c r="AJ144" s="137">
        <v>0.177734</v>
      </c>
      <c r="AK144" s="137">
        <v>0</v>
      </c>
      <c r="AL144" s="137">
        <v>1.005E-2</v>
      </c>
      <c r="AM144" s="137">
        <v>0</v>
      </c>
      <c r="AN144" s="137">
        <v>0</v>
      </c>
      <c r="AO144" s="137">
        <v>7.6010000000000001E-3</v>
      </c>
      <c r="AP144" s="137">
        <v>0</v>
      </c>
      <c r="AQ144" s="155">
        <v>35.343007999999998</v>
      </c>
      <c r="AR144" s="137">
        <v>0</v>
      </c>
      <c r="AS144" s="137">
        <v>26.564427999999999</v>
      </c>
      <c r="AT144" s="137">
        <v>0</v>
      </c>
      <c r="AU144" s="137">
        <v>10.507533</v>
      </c>
      <c r="AV144" s="137">
        <v>0</v>
      </c>
      <c r="AW144" s="137">
        <v>1.7687299999999999</v>
      </c>
      <c r="AX144" s="137">
        <v>0.92338799999999999</v>
      </c>
      <c r="AY144" s="156">
        <v>0</v>
      </c>
      <c r="AZ144" s="137">
        <f t="shared" si="20"/>
        <v>35.380184999999997</v>
      </c>
      <c r="BA144" s="137">
        <f t="shared" si="21"/>
        <v>0</v>
      </c>
      <c r="BB144" s="137">
        <f t="shared" si="22"/>
        <v>26.742162</v>
      </c>
      <c r="BC144" s="137">
        <f t="shared" si="23"/>
        <v>0</v>
      </c>
      <c r="BD144" s="137">
        <f t="shared" si="24"/>
        <v>10.517583</v>
      </c>
      <c r="BE144" s="137">
        <f t="shared" si="25"/>
        <v>0</v>
      </c>
      <c r="BF144" s="137">
        <f t="shared" si="26"/>
        <v>1.7687299999999999</v>
      </c>
      <c r="BG144" s="137">
        <f t="shared" si="27"/>
        <v>0.93098899999999996</v>
      </c>
      <c r="BH144" s="156">
        <f t="shared" si="28"/>
        <v>0</v>
      </c>
    </row>
    <row r="145" spans="1:60" x14ac:dyDescent="0.3">
      <c r="A145" s="1">
        <v>139</v>
      </c>
      <c r="B145" s="1" t="s">
        <v>40</v>
      </c>
      <c r="C145" s="1">
        <v>930</v>
      </c>
      <c r="D145" s="1">
        <v>5000</v>
      </c>
      <c r="E145" s="1">
        <v>-21.637271999999999</v>
      </c>
      <c r="F145" s="1">
        <v>-382004.91388299997</v>
      </c>
      <c r="G145" s="1">
        <v>-301110.99864300003</v>
      </c>
      <c r="H145" s="1">
        <v>67.235104000000007</v>
      </c>
      <c r="I145" s="1">
        <v>34.179611000000001</v>
      </c>
      <c r="J145" s="1">
        <v>10.209168</v>
      </c>
      <c r="K145" s="1">
        <v>2.4167109999999998</v>
      </c>
      <c r="L145" s="1">
        <v>3.510678</v>
      </c>
      <c r="M145" s="111">
        <v>100</v>
      </c>
      <c r="N145" s="1">
        <v>24.441576000000001</v>
      </c>
      <c r="O145" s="1">
        <v>0.23102900000000001</v>
      </c>
      <c r="P145" s="1">
        <v>75.327394999999996</v>
      </c>
      <c r="Q145" s="1">
        <v>0</v>
      </c>
      <c r="R145" s="154">
        <v>58.413933</v>
      </c>
      <c r="S145" s="138">
        <v>0.313496</v>
      </c>
      <c r="T145" s="138">
        <v>12.492222999999999</v>
      </c>
      <c r="U145" s="138">
        <v>2.6894000000000001E-2</v>
      </c>
      <c r="V145" s="138">
        <v>7.7488650000000003</v>
      </c>
      <c r="W145" s="138">
        <v>0.98183500000000001</v>
      </c>
      <c r="X145" s="138">
        <v>0.43932599999999999</v>
      </c>
      <c r="Y145" s="138">
        <v>2.2783220000000002</v>
      </c>
      <c r="Z145" s="138">
        <v>9.0532020000000006</v>
      </c>
      <c r="AA145" s="138">
        <v>4.2097850000000001</v>
      </c>
      <c r="AB145" s="138">
        <v>0.469636</v>
      </c>
      <c r="AC145" s="138">
        <v>3.5724840000000002</v>
      </c>
      <c r="AD145" s="138">
        <v>0</v>
      </c>
      <c r="AE145" s="138">
        <v>0</v>
      </c>
      <c r="AF145" s="138">
        <v>0</v>
      </c>
      <c r="AG145" s="138">
        <v>0</v>
      </c>
      <c r="AH145" s="155">
        <v>3.6768000000000002E-2</v>
      </c>
      <c r="AI145" s="137">
        <v>0</v>
      </c>
      <c r="AJ145" s="137">
        <v>0.176901</v>
      </c>
      <c r="AK145" s="137">
        <v>0</v>
      </c>
      <c r="AL145" s="137">
        <v>9.8160000000000001E-3</v>
      </c>
      <c r="AM145" s="137">
        <v>0</v>
      </c>
      <c r="AN145" s="137">
        <v>0</v>
      </c>
      <c r="AO145" s="137">
        <v>7.5440000000000004E-3</v>
      </c>
      <c r="AP145" s="137">
        <v>0</v>
      </c>
      <c r="AQ145" s="155">
        <v>35.377802000000003</v>
      </c>
      <c r="AR145" s="137">
        <v>0</v>
      </c>
      <c r="AS145" s="137">
        <v>26.739488999999999</v>
      </c>
      <c r="AT145" s="137">
        <v>0</v>
      </c>
      <c r="AU145" s="137">
        <v>10.515409</v>
      </c>
      <c r="AV145" s="137">
        <v>0</v>
      </c>
      <c r="AW145" s="137">
        <v>1.7687299999999999</v>
      </c>
      <c r="AX145" s="137">
        <v>0.92596599999999996</v>
      </c>
      <c r="AY145" s="156">
        <v>0</v>
      </c>
      <c r="AZ145" s="137">
        <f t="shared" si="20"/>
        <v>35.414570000000005</v>
      </c>
      <c r="BA145" s="137">
        <f t="shared" si="21"/>
        <v>0</v>
      </c>
      <c r="BB145" s="137">
        <f t="shared" si="22"/>
        <v>26.91639</v>
      </c>
      <c r="BC145" s="137">
        <f t="shared" si="23"/>
        <v>0</v>
      </c>
      <c r="BD145" s="137">
        <f t="shared" si="24"/>
        <v>10.525225000000001</v>
      </c>
      <c r="BE145" s="137">
        <f t="shared" si="25"/>
        <v>0</v>
      </c>
      <c r="BF145" s="137">
        <f t="shared" si="26"/>
        <v>1.7687299999999999</v>
      </c>
      <c r="BG145" s="137">
        <f t="shared" si="27"/>
        <v>0.93350999999999995</v>
      </c>
      <c r="BH145" s="156">
        <f t="shared" si="28"/>
        <v>0</v>
      </c>
    </row>
    <row r="146" spans="1:60" x14ac:dyDescent="0.3">
      <c r="A146" s="1">
        <v>140</v>
      </c>
      <c r="B146" s="1" t="s">
        <v>40</v>
      </c>
      <c r="C146" s="1">
        <v>928</v>
      </c>
      <c r="D146" s="1">
        <v>5000</v>
      </c>
      <c r="E146" s="1">
        <v>-21.805408</v>
      </c>
      <c r="F146" s="1">
        <v>-378458.49642799998</v>
      </c>
      <c r="G146" s="1">
        <v>-298411.01760199998</v>
      </c>
      <c r="H146" s="1">
        <v>66.642366999999993</v>
      </c>
      <c r="I146" s="1">
        <v>33.876218999999999</v>
      </c>
      <c r="J146" s="1">
        <v>10.124034999999999</v>
      </c>
      <c r="K146" s="1">
        <v>2.4154239999999998</v>
      </c>
      <c r="L146" s="1">
        <v>3.5057809999999998</v>
      </c>
      <c r="M146" s="111">
        <v>100</v>
      </c>
      <c r="N146" s="1">
        <v>24.224188000000002</v>
      </c>
      <c r="O146" s="1">
        <v>0.22964699999999999</v>
      </c>
      <c r="P146" s="1">
        <v>75.546165999999999</v>
      </c>
      <c r="Q146" s="1">
        <v>0</v>
      </c>
      <c r="R146" s="154">
        <v>58.417620999999997</v>
      </c>
      <c r="S146" s="138">
        <v>0.30631399999999998</v>
      </c>
      <c r="T146" s="138">
        <v>12.43662</v>
      </c>
      <c r="U146" s="138">
        <v>2.5437000000000001E-2</v>
      </c>
      <c r="V146" s="138">
        <v>7.7525550000000001</v>
      </c>
      <c r="W146" s="138">
        <v>0.99064600000000003</v>
      </c>
      <c r="X146" s="138">
        <v>0.42752699999999999</v>
      </c>
      <c r="Y146" s="138">
        <v>2.2608109999999999</v>
      </c>
      <c r="Z146" s="138">
        <v>9.0778599999999994</v>
      </c>
      <c r="AA146" s="138">
        <v>4.2307139999999999</v>
      </c>
      <c r="AB146" s="138">
        <v>0.46953400000000001</v>
      </c>
      <c r="AC146" s="138">
        <v>3.6043609999999999</v>
      </c>
      <c r="AD146" s="138">
        <v>0</v>
      </c>
      <c r="AE146" s="138">
        <v>0</v>
      </c>
      <c r="AF146" s="138">
        <v>0</v>
      </c>
      <c r="AG146" s="138">
        <v>0</v>
      </c>
      <c r="AH146" s="155">
        <v>3.6367999999999998E-2</v>
      </c>
      <c r="AI146" s="137">
        <v>0</v>
      </c>
      <c r="AJ146" s="137">
        <v>0.17619899999999999</v>
      </c>
      <c r="AK146" s="137">
        <v>0</v>
      </c>
      <c r="AL146" s="137">
        <v>9.5890000000000003E-3</v>
      </c>
      <c r="AM146" s="137">
        <v>0</v>
      </c>
      <c r="AN146" s="137">
        <v>0</v>
      </c>
      <c r="AO146" s="137">
        <v>7.4900000000000001E-3</v>
      </c>
      <c r="AP146" s="137">
        <v>0</v>
      </c>
      <c r="AQ146" s="155">
        <v>35.412179999999999</v>
      </c>
      <c r="AR146" s="137">
        <v>0</v>
      </c>
      <c r="AS146" s="137">
        <v>26.913716999999998</v>
      </c>
      <c r="AT146" s="137">
        <v>0</v>
      </c>
      <c r="AU146" s="137">
        <v>10.523051000000001</v>
      </c>
      <c r="AV146" s="137">
        <v>0</v>
      </c>
      <c r="AW146" s="137">
        <v>1.7687299999999999</v>
      </c>
      <c r="AX146" s="137">
        <v>0.92848699999999995</v>
      </c>
      <c r="AY146" s="156">
        <v>0</v>
      </c>
      <c r="AZ146" s="137">
        <f t="shared" si="20"/>
        <v>35.448548000000002</v>
      </c>
      <c r="BA146" s="137">
        <f t="shared" si="21"/>
        <v>0</v>
      </c>
      <c r="BB146" s="137">
        <f t="shared" si="22"/>
        <v>27.089915999999999</v>
      </c>
      <c r="BC146" s="137">
        <f t="shared" si="23"/>
        <v>0</v>
      </c>
      <c r="BD146" s="137">
        <f t="shared" si="24"/>
        <v>10.532640000000001</v>
      </c>
      <c r="BE146" s="137">
        <f t="shared" si="25"/>
        <v>0</v>
      </c>
      <c r="BF146" s="137">
        <f t="shared" si="26"/>
        <v>1.7687299999999999</v>
      </c>
      <c r="BG146" s="137">
        <f t="shared" si="27"/>
        <v>0.93597699999999995</v>
      </c>
      <c r="BH146" s="156">
        <f t="shared" si="28"/>
        <v>0</v>
      </c>
    </row>
    <row r="147" spans="1:60" x14ac:dyDescent="0.3">
      <c r="A147" s="1">
        <v>141</v>
      </c>
      <c r="B147" s="1" t="s">
        <v>40</v>
      </c>
      <c r="C147" s="1">
        <v>926</v>
      </c>
      <c r="D147" s="1">
        <v>5000</v>
      </c>
      <c r="E147" s="1">
        <v>-21.975677000000001</v>
      </c>
      <c r="F147" s="1">
        <v>-374935.41290900001</v>
      </c>
      <c r="G147" s="1">
        <v>-295726.959454</v>
      </c>
      <c r="H147" s="1">
        <v>66.053832999999997</v>
      </c>
      <c r="I147" s="1">
        <v>33.574961999999999</v>
      </c>
      <c r="J147" s="1">
        <v>10.039372</v>
      </c>
      <c r="K147" s="1">
        <v>2.4141400000000002</v>
      </c>
      <c r="L147" s="1">
        <v>3.5005820000000001</v>
      </c>
      <c r="M147" s="111">
        <v>100</v>
      </c>
      <c r="N147" s="1">
        <v>24.008016000000001</v>
      </c>
      <c r="O147" s="1">
        <v>0.228434</v>
      </c>
      <c r="P147" s="1">
        <v>75.763551000000007</v>
      </c>
      <c r="Q147" s="1">
        <v>0</v>
      </c>
      <c r="R147" s="154">
        <v>58.420056000000002</v>
      </c>
      <c r="S147" s="138">
        <v>0.299265</v>
      </c>
      <c r="T147" s="138">
        <v>12.380616</v>
      </c>
      <c r="U147" s="138">
        <v>2.4039999999999999E-2</v>
      </c>
      <c r="V147" s="138">
        <v>7.7566230000000003</v>
      </c>
      <c r="W147" s="138">
        <v>0.99956599999999995</v>
      </c>
      <c r="X147" s="138">
        <v>0.41591699999999998</v>
      </c>
      <c r="Y147" s="138">
        <v>2.243798</v>
      </c>
      <c r="Z147" s="138">
        <v>9.1027380000000004</v>
      </c>
      <c r="AA147" s="138">
        <v>4.2512509999999999</v>
      </c>
      <c r="AB147" s="138">
        <v>0.469495</v>
      </c>
      <c r="AC147" s="138">
        <v>3.6366350000000001</v>
      </c>
      <c r="AD147" s="138">
        <v>0</v>
      </c>
      <c r="AE147" s="138">
        <v>0</v>
      </c>
      <c r="AF147" s="138">
        <v>0</v>
      </c>
      <c r="AG147" s="138">
        <v>0</v>
      </c>
      <c r="AH147" s="155">
        <v>3.5978000000000003E-2</v>
      </c>
      <c r="AI147" s="137">
        <v>0</v>
      </c>
      <c r="AJ147" s="137">
        <v>0.17564399999999999</v>
      </c>
      <c r="AK147" s="137">
        <v>0</v>
      </c>
      <c r="AL147" s="137">
        <v>9.3720000000000001E-3</v>
      </c>
      <c r="AM147" s="137">
        <v>0</v>
      </c>
      <c r="AN147" s="137">
        <v>0</v>
      </c>
      <c r="AO147" s="137">
        <v>7.4400000000000004E-3</v>
      </c>
      <c r="AP147" s="137">
        <v>0</v>
      </c>
      <c r="AQ147" s="155">
        <v>35.446160999999996</v>
      </c>
      <c r="AR147" s="137">
        <v>0</v>
      </c>
      <c r="AS147" s="137">
        <v>27.087242</v>
      </c>
      <c r="AT147" s="137">
        <v>0</v>
      </c>
      <c r="AU147" s="137">
        <v>10.530465</v>
      </c>
      <c r="AV147" s="137">
        <v>0</v>
      </c>
      <c r="AW147" s="137">
        <v>1.7687299999999999</v>
      </c>
      <c r="AX147" s="137">
        <v>0.93095300000000003</v>
      </c>
      <c r="AY147" s="156">
        <v>0</v>
      </c>
      <c r="AZ147" s="137">
        <f t="shared" si="20"/>
        <v>35.482138999999997</v>
      </c>
      <c r="BA147" s="137">
        <f t="shared" si="21"/>
        <v>0</v>
      </c>
      <c r="BB147" s="137">
        <f t="shared" si="22"/>
        <v>27.262885999999998</v>
      </c>
      <c r="BC147" s="137">
        <f t="shared" si="23"/>
        <v>0</v>
      </c>
      <c r="BD147" s="137">
        <f t="shared" si="24"/>
        <v>10.539837</v>
      </c>
      <c r="BE147" s="137">
        <f t="shared" si="25"/>
        <v>0</v>
      </c>
      <c r="BF147" s="137">
        <f t="shared" si="26"/>
        <v>1.7687299999999999</v>
      </c>
      <c r="BG147" s="137">
        <f t="shared" si="27"/>
        <v>0.93839300000000003</v>
      </c>
      <c r="BH147" s="156">
        <f t="shared" si="28"/>
        <v>0</v>
      </c>
    </row>
    <row r="148" spans="1:60" x14ac:dyDescent="0.3">
      <c r="A148" s="1">
        <v>142</v>
      </c>
      <c r="B148" s="1" t="s">
        <v>40</v>
      </c>
      <c r="C148" s="1">
        <v>924</v>
      </c>
      <c r="D148" s="1">
        <v>5000</v>
      </c>
      <c r="E148" s="1">
        <v>-22.148209000000001</v>
      </c>
      <c r="F148" s="1">
        <v>-371432.98951799999</v>
      </c>
      <c r="G148" s="1">
        <v>-293056.67910900002</v>
      </c>
      <c r="H148" s="1">
        <v>65.469081000000003</v>
      </c>
      <c r="I148" s="1">
        <v>33.275609000000003</v>
      </c>
      <c r="J148" s="1">
        <v>9.9551110000000005</v>
      </c>
      <c r="K148" s="1">
        <v>2.4128590000000001</v>
      </c>
      <c r="L148" s="1">
        <v>3.4950610000000002</v>
      </c>
      <c r="M148" s="111">
        <v>100</v>
      </c>
      <c r="N148" s="1">
        <v>23.792866</v>
      </c>
      <c r="O148" s="1">
        <v>0.22741500000000001</v>
      </c>
      <c r="P148" s="1">
        <v>75.979719000000003</v>
      </c>
      <c r="Q148" s="1">
        <v>0</v>
      </c>
      <c r="R148" s="154">
        <v>58.421187000000003</v>
      </c>
      <c r="S148" s="138">
        <v>0.29234599999999999</v>
      </c>
      <c r="T148" s="138">
        <v>12.324164</v>
      </c>
      <c r="U148" s="138">
        <v>2.2699E-2</v>
      </c>
      <c r="V148" s="138">
        <v>7.76112</v>
      </c>
      <c r="W148" s="138">
        <v>1.008605</v>
      </c>
      <c r="X148" s="138">
        <v>0.40449600000000002</v>
      </c>
      <c r="Y148" s="138">
        <v>2.2273010000000002</v>
      </c>
      <c r="Z148" s="138">
        <v>9.1278780000000008</v>
      </c>
      <c r="AA148" s="138">
        <v>4.2713460000000003</v>
      </c>
      <c r="AB148" s="138">
        <v>0.46951900000000002</v>
      </c>
      <c r="AC148" s="138">
        <v>3.6693410000000002</v>
      </c>
      <c r="AD148" s="138">
        <v>0</v>
      </c>
      <c r="AE148" s="138">
        <v>0</v>
      </c>
      <c r="AF148" s="138">
        <v>0</v>
      </c>
      <c r="AG148" s="138">
        <v>0</v>
      </c>
      <c r="AH148" s="155">
        <v>3.5595000000000002E-2</v>
      </c>
      <c r="AI148" s="137">
        <v>0</v>
      </c>
      <c r="AJ148" s="137">
        <v>0.175264</v>
      </c>
      <c r="AK148" s="137">
        <v>0</v>
      </c>
      <c r="AL148" s="137">
        <v>9.1629999999999993E-3</v>
      </c>
      <c r="AM148" s="137">
        <v>0</v>
      </c>
      <c r="AN148" s="137">
        <v>0</v>
      </c>
      <c r="AO148" s="137">
        <v>7.3930000000000003E-3</v>
      </c>
      <c r="AP148" s="137">
        <v>0</v>
      </c>
      <c r="AQ148" s="155">
        <v>35.479745999999999</v>
      </c>
      <c r="AR148" s="137">
        <v>0</v>
      </c>
      <c r="AS148" s="137">
        <v>27.260211999999999</v>
      </c>
      <c r="AT148" s="137">
        <v>0</v>
      </c>
      <c r="AU148" s="137">
        <v>10.537661999999999</v>
      </c>
      <c r="AV148" s="137">
        <v>0</v>
      </c>
      <c r="AW148" s="137">
        <v>1.7687299999999999</v>
      </c>
      <c r="AX148" s="137">
        <v>0.93337000000000003</v>
      </c>
      <c r="AY148" s="156">
        <v>0</v>
      </c>
      <c r="AZ148" s="137">
        <f t="shared" si="20"/>
        <v>35.515340999999999</v>
      </c>
      <c r="BA148" s="137">
        <f t="shared" si="21"/>
        <v>0</v>
      </c>
      <c r="BB148" s="137">
        <f t="shared" si="22"/>
        <v>27.435475999999998</v>
      </c>
      <c r="BC148" s="137">
        <f t="shared" si="23"/>
        <v>0</v>
      </c>
      <c r="BD148" s="137">
        <f t="shared" si="24"/>
        <v>10.546824999999998</v>
      </c>
      <c r="BE148" s="137">
        <f t="shared" si="25"/>
        <v>0</v>
      </c>
      <c r="BF148" s="137">
        <f t="shared" si="26"/>
        <v>1.7687299999999999</v>
      </c>
      <c r="BG148" s="137">
        <f t="shared" si="27"/>
        <v>0.94076300000000002</v>
      </c>
      <c r="BH148" s="156">
        <f t="shared" si="28"/>
        <v>0</v>
      </c>
    </row>
    <row r="149" spans="1:60" x14ac:dyDescent="0.3">
      <c r="A149" s="1">
        <v>143</v>
      </c>
      <c r="B149" s="1" t="s">
        <v>40</v>
      </c>
      <c r="C149" s="1">
        <v>922</v>
      </c>
      <c r="D149" s="1">
        <v>5000</v>
      </c>
      <c r="E149" s="1">
        <v>-22.323146000000001</v>
      </c>
      <c r="F149" s="1">
        <v>-367948.16285700002</v>
      </c>
      <c r="G149" s="1">
        <v>-290397.70933400001</v>
      </c>
      <c r="H149" s="1">
        <v>64.887631999999996</v>
      </c>
      <c r="I149" s="1">
        <v>32.977893999999999</v>
      </c>
      <c r="J149" s="1">
        <v>9.8711739999999999</v>
      </c>
      <c r="K149" s="1">
        <v>2.411581</v>
      </c>
      <c r="L149" s="1">
        <v>3.4891909999999999</v>
      </c>
      <c r="M149" s="111">
        <v>100</v>
      </c>
      <c r="N149" s="1">
        <v>23.578510000000001</v>
      </c>
      <c r="O149" s="1">
        <v>0.22662499999999999</v>
      </c>
      <c r="P149" s="1">
        <v>76.194864999999993</v>
      </c>
      <c r="Q149" s="1">
        <v>0</v>
      </c>
      <c r="R149" s="154">
        <v>58.420945000000003</v>
      </c>
      <c r="S149" s="138">
        <v>0.28555199999999997</v>
      </c>
      <c r="T149" s="138">
        <v>12.267205000000001</v>
      </c>
      <c r="U149" s="138">
        <v>2.1412E-2</v>
      </c>
      <c r="V149" s="138">
        <v>7.766108</v>
      </c>
      <c r="W149" s="138">
        <v>1.017774</v>
      </c>
      <c r="X149" s="138">
        <v>0.39326899999999998</v>
      </c>
      <c r="Y149" s="138">
        <v>2.2113399999999999</v>
      </c>
      <c r="Z149" s="138">
        <v>9.1533339999999992</v>
      </c>
      <c r="AA149" s="138">
        <v>4.2909350000000002</v>
      </c>
      <c r="AB149" s="138">
        <v>0.46960299999999999</v>
      </c>
      <c r="AC149" s="138">
        <v>3.7025220000000001</v>
      </c>
      <c r="AD149" s="138">
        <v>0</v>
      </c>
      <c r="AE149" s="138">
        <v>0</v>
      </c>
      <c r="AF149" s="138">
        <v>0</v>
      </c>
      <c r="AG149" s="138">
        <v>0</v>
      </c>
      <c r="AH149" s="155">
        <v>3.5219E-2</v>
      </c>
      <c r="AI149" s="137">
        <v>0</v>
      </c>
      <c r="AJ149" s="137">
        <v>0.175092</v>
      </c>
      <c r="AK149" s="137">
        <v>0</v>
      </c>
      <c r="AL149" s="137">
        <v>8.9630000000000005E-3</v>
      </c>
      <c r="AM149" s="137">
        <v>0</v>
      </c>
      <c r="AN149" s="137">
        <v>0</v>
      </c>
      <c r="AO149" s="137">
        <v>7.3509999999999999E-3</v>
      </c>
      <c r="AP149" s="137">
        <v>0</v>
      </c>
      <c r="AQ149" s="155">
        <v>35.512945000000002</v>
      </c>
      <c r="AR149" s="137">
        <v>0</v>
      </c>
      <c r="AS149" s="137">
        <v>27.432801999999999</v>
      </c>
      <c r="AT149" s="137">
        <v>0</v>
      </c>
      <c r="AU149" s="137">
        <v>10.544648</v>
      </c>
      <c r="AV149" s="137">
        <v>0</v>
      </c>
      <c r="AW149" s="137">
        <v>1.7687299999999999</v>
      </c>
      <c r="AX149" s="137">
        <v>0.93574000000000002</v>
      </c>
      <c r="AY149" s="156">
        <v>0</v>
      </c>
      <c r="AZ149" s="137">
        <f t="shared" si="20"/>
        <v>35.548164</v>
      </c>
      <c r="BA149" s="137">
        <f t="shared" si="21"/>
        <v>0</v>
      </c>
      <c r="BB149" s="137">
        <f t="shared" si="22"/>
        <v>27.607893999999998</v>
      </c>
      <c r="BC149" s="137">
        <f t="shared" si="23"/>
        <v>0</v>
      </c>
      <c r="BD149" s="137">
        <f t="shared" si="24"/>
        <v>10.553611</v>
      </c>
      <c r="BE149" s="137">
        <f t="shared" si="25"/>
        <v>0</v>
      </c>
      <c r="BF149" s="137">
        <f t="shared" si="26"/>
        <v>1.7687299999999999</v>
      </c>
      <c r="BG149" s="137">
        <f t="shared" si="27"/>
        <v>0.94309100000000001</v>
      </c>
      <c r="BH149" s="156">
        <f t="shared" si="28"/>
        <v>0</v>
      </c>
    </row>
    <row r="150" spans="1:60" x14ac:dyDescent="0.3">
      <c r="A150" s="1">
        <v>144</v>
      </c>
      <c r="B150" s="1" t="s">
        <v>40</v>
      </c>
      <c r="C150" s="1">
        <v>920</v>
      </c>
      <c r="D150" s="1">
        <v>5000</v>
      </c>
      <c r="E150" s="1">
        <v>-22.500654000000001</v>
      </c>
      <c r="F150" s="1">
        <v>-364477.32786399999</v>
      </c>
      <c r="G150" s="1">
        <v>-287747.136306</v>
      </c>
      <c r="H150" s="1">
        <v>64.308922999999993</v>
      </c>
      <c r="I150" s="1">
        <v>32.681503999999997</v>
      </c>
      <c r="J150" s="1">
        <v>9.787471</v>
      </c>
      <c r="K150" s="1">
        <v>2.410304</v>
      </c>
      <c r="L150" s="1">
        <v>3.4829430000000001</v>
      </c>
      <c r="M150" s="111">
        <v>100</v>
      </c>
      <c r="N150" s="1">
        <v>23.364671999999999</v>
      </c>
      <c r="O150" s="1">
        <v>0.22611200000000001</v>
      </c>
      <c r="P150" s="1">
        <v>76.409216999999998</v>
      </c>
      <c r="Q150" s="1">
        <v>0</v>
      </c>
      <c r="R150" s="154">
        <v>58.419243999999999</v>
      </c>
      <c r="S150" s="138">
        <v>0.27888099999999999</v>
      </c>
      <c r="T150" s="138">
        <v>12.209666</v>
      </c>
      <c r="U150" s="138">
        <v>2.0178000000000001E-2</v>
      </c>
      <c r="V150" s="138">
        <v>7.7716750000000001</v>
      </c>
      <c r="W150" s="138">
        <v>1.0270889999999999</v>
      </c>
      <c r="X150" s="138">
        <v>0.38223699999999999</v>
      </c>
      <c r="Y150" s="138">
        <v>2.1959420000000001</v>
      </c>
      <c r="Z150" s="138">
        <v>9.1791730000000005</v>
      </c>
      <c r="AA150" s="138">
        <v>4.3099369999999997</v>
      </c>
      <c r="AB150" s="138">
        <v>0.469746</v>
      </c>
      <c r="AC150" s="138">
        <v>3.7362329999999999</v>
      </c>
      <c r="AD150" s="138">
        <v>0</v>
      </c>
      <c r="AE150" s="138">
        <v>0</v>
      </c>
      <c r="AF150" s="138">
        <v>0</v>
      </c>
      <c r="AG150" s="138">
        <v>0</v>
      </c>
      <c r="AH150" s="155">
        <v>3.4847000000000003E-2</v>
      </c>
      <c r="AI150" s="137">
        <v>0</v>
      </c>
      <c r="AJ150" s="137">
        <v>0.175178</v>
      </c>
      <c r="AK150" s="137">
        <v>0</v>
      </c>
      <c r="AL150" s="137">
        <v>8.7729999999999995E-3</v>
      </c>
      <c r="AM150" s="137">
        <v>0</v>
      </c>
      <c r="AN150" s="137">
        <v>0</v>
      </c>
      <c r="AO150" s="137">
        <v>7.3140000000000002E-3</v>
      </c>
      <c r="AP150" s="137">
        <v>0</v>
      </c>
      <c r="AQ150" s="155">
        <v>35.545766999999998</v>
      </c>
      <c r="AR150" s="137">
        <v>0</v>
      </c>
      <c r="AS150" s="137">
        <v>27.605221</v>
      </c>
      <c r="AT150" s="137">
        <v>0</v>
      </c>
      <c r="AU150" s="137">
        <v>10.551435</v>
      </c>
      <c r="AV150" s="137">
        <v>0</v>
      </c>
      <c r="AW150" s="137">
        <v>1.7687299999999999</v>
      </c>
      <c r="AX150" s="137">
        <v>0.93806800000000001</v>
      </c>
      <c r="AY150" s="156">
        <v>0</v>
      </c>
      <c r="AZ150" s="137">
        <f t="shared" si="20"/>
        <v>35.580613999999997</v>
      </c>
      <c r="BA150" s="137">
        <f t="shared" si="21"/>
        <v>0</v>
      </c>
      <c r="BB150" s="137">
        <f t="shared" si="22"/>
        <v>27.780398999999999</v>
      </c>
      <c r="BC150" s="137">
        <f t="shared" si="23"/>
        <v>0</v>
      </c>
      <c r="BD150" s="137">
        <f t="shared" si="24"/>
        <v>10.560207999999999</v>
      </c>
      <c r="BE150" s="137">
        <f t="shared" si="25"/>
        <v>0</v>
      </c>
      <c r="BF150" s="137">
        <f t="shared" si="26"/>
        <v>1.7687299999999999</v>
      </c>
      <c r="BG150" s="137">
        <f t="shared" si="27"/>
        <v>0.94538200000000006</v>
      </c>
      <c r="BH150" s="156">
        <f t="shared" si="28"/>
        <v>0</v>
      </c>
    </row>
    <row r="151" spans="1:60" x14ac:dyDescent="0.3">
      <c r="A151" s="1">
        <v>145</v>
      </c>
      <c r="B151" s="1" t="s">
        <v>40</v>
      </c>
      <c r="C151" s="1">
        <v>918</v>
      </c>
      <c r="D151" s="1">
        <v>5000</v>
      </c>
      <c r="E151" s="1">
        <v>-22.680925999999999</v>
      </c>
      <c r="F151" s="1">
        <v>-361016.10046599997</v>
      </c>
      <c r="G151" s="1">
        <v>-285101.40568600001</v>
      </c>
      <c r="H151" s="1">
        <v>63.732270999999997</v>
      </c>
      <c r="I151" s="1">
        <v>32.386060999999998</v>
      </c>
      <c r="J151" s="1">
        <v>9.7038890000000002</v>
      </c>
      <c r="K151" s="1">
        <v>2.4090289999999999</v>
      </c>
      <c r="L151" s="1">
        <v>3.4762759999999999</v>
      </c>
      <c r="M151" s="111">
        <v>100</v>
      </c>
      <c r="N151" s="1">
        <v>23.150998999999999</v>
      </c>
      <c r="O151" s="1">
        <v>0.22595000000000001</v>
      </c>
      <c r="P151" s="1">
        <v>76.623051000000004</v>
      </c>
      <c r="Q151" s="1">
        <v>0</v>
      </c>
      <c r="R151" s="154">
        <v>58.415965</v>
      </c>
      <c r="S151" s="138">
        <v>0.27232499999999998</v>
      </c>
      <c r="T151" s="138">
        <v>12.151453999999999</v>
      </c>
      <c r="U151" s="138">
        <v>1.8995000000000001E-2</v>
      </c>
      <c r="V151" s="138">
        <v>7.777933</v>
      </c>
      <c r="W151" s="138">
        <v>1.0365690000000001</v>
      </c>
      <c r="X151" s="138">
        <v>0.37140600000000001</v>
      </c>
      <c r="Y151" s="138">
        <v>2.181146</v>
      </c>
      <c r="Z151" s="138">
        <v>9.2054810000000007</v>
      </c>
      <c r="AA151" s="138">
        <v>4.3282410000000002</v>
      </c>
      <c r="AB151" s="138">
        <v>0.46994399999999997</v>
      </c>
      <c r="AC151" s="138">
        <v>3.7705410000000001</v>
      </c>
      <c r="AD151" s="138">
        <v>0</v>
      </c>
      <c r="AE151" s="138">
        <v>0</v>
      </c>
      <c r="AF151" s="138">
        <v>0</v>
      </c>
      <c r="AG151" s="138">
        <v>0</v>
      </c>
      <c r="AH151" s="155">
        <v>3.4478000000000002E-2</v>
      </c>
      <c r="AI151" s="137">
        <v>0</v>
      </c>
      <c r="AJ151" s="137">
        <v>0.175597</v>
      </c>
      <c r="AK151" s="137">
        <v>0</v>
      </c>
      <c r="AL151" s="137">
        <v>8.5920000000000007E-3</v>
      </c>
      <c r="AM151" s="137">
        <v>0</v>
      </c>
      <c r="AN151" s="137">
        <v>0</v>
      </c>
      <c r="AO151" s="137">
        <v>7.2830000000000004E-3</v>
      </c>
      <c r="AP151" s="137">
        <v>0</v>
      </c>
      <c r="AQ151" s="155">
        <v>35.578211000000003</v>
      </c>
      <c r="AR151" s="137">
        <v>0</v>
      </c>
      <c r="AS151" s="137">
        <v>27.777723000000002</v>
      </c>
      <c r="AT151" s="137">
        <v>0</v>
      </c>
      <c r="AU151" s="137">
        <v>10.558028999999999</v>
      </c>
      <c r="AV151" s="137">
        <v>0</v>
      </c>
      <c r="AW151" s="137">
        <v>1.7687299999999999</v>
      </c>
      <c r="AX151" s="137">
        <v>0.94035800000000003</v>
      </c>
      <c r="AY151" s="156">
        <v>0</v>
      </c>
      <c r="AZ151" s="137">
        <f t="shared" si="20"/>
        <v>35.612689000000003</v>
      </c>
      <c r="BA151" s="137">
        <f t="shared" si="21"/>
        <v>0</v>
      </c>
      <c r="BB151" s="137">
        <f t="shared" si="22"/>
        <v>27.953320000000001</v>
      </c>
      <c r="BC151" s="137">
        <f t="shared" si="23"/>
        <v>0</v>
      </c>
      <c r="BD151" s="137">
        <f t="shared" si="24"/>
        <v>10.566621</v>
      </c>
      <c r="BE151" s="137">
        <f t="shared" si="25"/>
        <v>0</v>
      </c>
      <c r="BF151" s="137">
        <f t="shared" si="26"/>
        <v>1.7687299999999999</v>
      </c>
      <c r="BG151" s="137">
        <f t="shared" si="27"/>
        <v>0.94764100000000007</v>
      </c>
      <c r="BH151" s="156">
        <f t="shared" si="28"/>
        <v>0</v>
      </c>
    </row>
    <row r="152" spans="1:60" x14ac:dyDescent="0.3">
      <c r="A152" s="1">
        <v>146</v>
      </c>
      <c r="B152" s="1" t="s">
        <v>40</v>
      </c>
      <c r="C152" s="1">
        <v>916</v>
      </c>
      <c r="D152" s="1">
        <v>5000</v>
      </c>
      <c r="E152" s="1">
        <v>-22.864198999999999</v>
      </c>
      <c r="F152" s="1">
        <v>-357558.92287800001</v>
      </c>
      <c r="G152" s="1">
        <v>-282456.00083199999</v>
      </c>
      <c r="H152" s="1">
        <v>63.156810999999998</v>
      </c>
      <c r="I152" s="1">
        <v>32.091082999999998</v>
      </c>
      <c r="J152" s="1">
        <v>9.6202850000000009</v>
      </c>
      <c r="K152" s="1">
        <v>2.4077540000000002</v>
      </c>
      <c r="L152" s="1">
        <v>3.4691339999999999</v>
      </c>
      <c r="M152" s="111">
        <v>100</v>
      </c>
      <c r="N152" s="1">
        <v>22.937023</v>
      </c>
      <c r="O152" s="1">
        <v>0.22625799999999999</v>
      </c>
      <c r="P152" s="1">
        <v>76.83672</v>
      </c>
      <c r="Q152" s="1">
        <v>0</v>
      </c>
      <c r="R152" s="154">
        <v>58.410944000000001</v>
      </c>
      <c r="S152" s="138">
        <v>0.26588000000000001</v>
      </c>
      <c r="T152" s="138">
        <v>12.092442</v>
      </c>
      <c r="U152" s="138">
        <v>1.7860000000000001E-2</v>
      </c>
      <c r="V152" s="138">
        <v>7.7850460000000004</v>
      </c>
      <c r="W152" s="138">
        <v>1.0462389999999999</v>
      </c>
      <c r="X152" s="138">
        <v>0.36078399999999999</v>
      </c>
      <c r="Y152" s="138">
        <v>2.1670069999999999</v>
      </c>
      <c r="Z152" s="138">
        <v>9.2323749999999993</v>
      </c>
      <c r="AA152" s="138">
        <v>4.3456890000000001</v>
      </c>
      <c r="AB152" s="138">
        <v>0.47019499999999997</v>
      </c>
      <c r="AC152" s="138">
        <v>3.8055409999999998</v>
      </c>
      <c r="AD152" s="138">
        <v>0</v>
      </c>
      <c r="AE152" s="138">
        <v>0</v>
      </c>
      <c r="AF152" s="138">
        <v>0</v>
      </c>
      <c r="AG152" s="138">
        <v>0</v>
      </c>
      <c r="AH152" s="155">
        <v>3.4109E-2</v>
      </c>
      <c r="AI152" s="137">
        <v>0</v>
      </c>
      <c r="AJ152" s="137">
        <v>0.17646700000000001</v>
      </c>
      <c r="AK152" s="137">
        <v>0</v>
      </c>
      <c r="AL152" s="137">
        <v>8.4220000000000007E-3</v>
      </c>
      <c r="AM152" s="137">
        <v>0</v>
      </c>
      <c r="AN152" s="137">
        <v>0</v>
      </c>
      <c r="AO152" s="137">
        <v>7.26E-3</v>
      </c>
      <c r="AP152" s="137">
        <v>0</v>
      </c>
      <c r="AQ152" s="155">
        <v>35.610284999999998</v>
      </c>
      <c r="AR152" s="137">
        <v>0</v>
      </c>
      <c r="AS152" s="137">
        <v>27.950645000000002</v>
      </c>
      <c r="AT152" s="137">
        <v>0</v>
      </c>
      <c r="AU152" s="137">
        <v>10.564442</v>
      </c>
      <c r="AV152" s="137">
        <v>0</v>
      </c>
      <c r="AW152" s="137">
        <v>1.7687299999999999</v>
      </c>
      <c r="AX152" s="137">
        <v>0.94261700000000004</v>
      </c>
      <c r="AY152" s="156">
        <v>0</v>
      </c>
      <c r="AZ152" s="137">
        <f t="shared" si="20"/>
        <v>35.644393999999998</v>
      </c>
      <c r="BA152" s="137">
        <f t="shared" si="21"/>
        <v>0</v>
      </c>
      <c r="BB152" s="137">
        <f t="shared" si="22"/>
        <v>28.127112</v>
      </c>
      <c r="BC152" s="137">
        <f t="shared" si="23"/>
        <v>0</v>
      </c>
      <c r="BD152" s="137">
        <f t="shared" si="24"/>
        <v>10.572863999999999</v>
      </c>
      <c r="BE152" s="137">
        <f t="shared" si="25"/>
        <v>0</v>
      </c>
      <c r="BF152" s="137">
        <f t="shared" si="26"/>
        <v>1.7687299999999999</v>
      </c>
      <c r="BG152" s="137">
        <f t="shared" si="27"/>
        <v>0.94987700000000008</v>
      </c>
      <c r="BH152" s="156">
        <f t="shared" si="28"/>
        <v>0</v>
      </c>
    </row>
    <row r="153" spans="1:60" x14ac:dyDescent="0.3">
      <c r="A153" s="1">
        <v>147</v>
      </c>
      <c r="B153" s="1" t="s">
        <v>40</v>
      </c>
      <c r="C153" s="1">
        <v>914</v>
      </c>
      <c r="D153" s="1">
        <v>5000</v>
      </c>
      <c r="E153" s="1">
        <v>-23.050773</v>
      </c>
      <c r="F153" s="1">
        <v>-354098.34823399998</v>
      </c>
      <c r="G153" s="1">
        <v>-279804.86164399999</v>
      </c>
      <c r="H153" s="1">
        <v>62.581381</v>
      </c>
      <c r="I153" s="1">
        <v>31.795921</v>
      </c>
      <c r="J153" s="1">
        <v>9.5364649999999997</v>
      </c>
      <c r="K153" s="1">
        <v>2.406479</v>
      </c>
      <c r="L153" s="1">
        <v>3.4614410000000002</v>
      </c>
      <c r="M153" s="111">
        <v>100</v>
      </c>
      <c r="N153" s="1">
        <v>22.722059999999999</v>
      </c>
      <c r="O153" s="1">
        <v>0.22724800000000001</v>
      </c>
      <c r="P153" s="1">
        <v>77.050691999999998</v>
      </c>
      <c r="Q153" s="1">
        <v>0</v>
      </c>
      <c r="R153" s="154">
        <v>58.403928000000001</v>
      </c>
      <c r="S153" s="138">
        <v>0.25953799999999999</v>
      </c>
      <c r="T153" s="138">
        <v>12.032448</v>
      </c>
      <c r="U153" s="138">
        <v>1.6771000000000001E-2</v>
      </c>
      <c r="V153" s="138">
        <v>7.7932589999999999</v>
      </c>
      <c r="W153" s="138">
        <v>1.0561370000000001</v>
      </c>
      <c r="X153" s="138">
        <v>0.350383</v>
      </c>
      <c r="Y153" s="138">
        <v>2.153607</v>
      </c>
      <c r="Z153" s="138">
        <v>9.2600309999999997</v>
      </c>
      <c r="AA153" s="138">
        <v>4.3620390000000002</v>
      </c>
      <c r="AB153" s="138">
        <v>0.47049099999999999</v>
      </c>
      <c r="AC153" s="138">
        <v>3.8413680000000001</v>
      </c>
      <c r="AD153" s="138">
        <v>0</v>
      </c>
      <c r="AE153" s="138">
        <v>0</v>
      </c>
      <c r="AF153" s="138">
        <v>0</v>
      </c>
      <c r="AG153" s="138">
        <v>0</v>
      </c>
      <c r="AH153" s="155">
        <v>3.3731999999999998E-2</v>
      </c>
      <c r="AI153" s="137">
        <v>0</v>
      </c>
      <c r="AJ153" s="137">
        <v>0.17800099999999999</v>
      </c>
      <c r="AK153" s="137">
        <v>0</v>
      </c>
      <c r="AL153" s="137">
        <v>8.2660000000000008E-3</v>
      </c>
      <c r="AM153" s="137">
        <v>0</v>
      </c>
      <c r="AN153" s="137">
        <v>0</v>
      </c>
      <c r="AO153" s="137">
        <v>7.2490000000000002E-3</v>
      </c>
      <c r="AP153" s="137">
        <v>0</v>
      </c>
      <c r="AQ153" s="155">
        <v>35.641984999999998</v>
      </c>
      <c r="AR153" s="137">
        <v>0</v>
      </c>
      <c r="AS153" s="137">
        <v>28.124437</v>
      </c>
      <c r="AT153" s="137">
        <v>0</v>
      </c>
      <c r="AU153" s="137">
        <v>10.570684</v>
      </c>
      <c r="AV153" s="137">
        <v>0</v>
      </c>
      <c r="AW153" s="137">
        <v>1.7687299999999999</v>
      </c>
      <c r="AX153" s="137">
        <v>0.94485399999999997</v>
      </c>
      <c r="AY153" s="156">
        <v>0</v>
      </c>
      <c r="AZ153" s="137">
        <f t="shared" si="20"/>
        <v>35.675716999999999</v>
      </c>
      <c r="BA153" s="137">
        <f t="shared" si="21"/>
        <v>0</v>
      </c>
      <c r="BB153" s="137">
        <f t="shared" si="22"/>
        <v>28.302437999999999</v>
      </c>
      <c r="BC153" s="137">
        <f t="shared" si="23"/>
        <v>0</v>
      </c>
      <c r="BD153" s="137">
        <f t="shared" si="24"/>
        <v>10.578950000000001</v>
      </c>
      <c r="BE153" s="137">
        <f t="shared" si="25"/>
        <v>0</v>
      </c>
      <c r="BF153" s="137">
        <f t="shared" si="26"/>
        <v>1.7687299999999999</v>
      </c>
      <c r="BG153" s="137">
        <f t="shared" si="27"/>
        <v>0.95210299999999992</v>
      </c>
      <c r="BH153" s="156">
        <f t="shared" si="28"/>
        <v>0</v>
      </c>
    </row>
    <row r="154" spans="1:60" x14ac:dyDescent="0.3">
      <c r="A154" s="1">
        <v>148</v>
      </c>
      <c r="B154" s="1" t="s">
        <v>40</v>
      </c>
      <c r="C154" s="1">
        <v>912</v>
      </c>
      <c r="D154" s="1">
        <v>5000</v>
      </c>
      <c r="E154" s="1">
        <v>-23.24108</v>
      </c>
      <c r="F154" s="1">
        <v>-350623.57204499998</v>
      </c>
      <c r="G154" s="1">
        <v>-277139.19917799998</v>
      </c>
      <c r="H154" s="1">
        <v>62.004280000000001</v>
      </c>
      <c r="I154" s="1">
        <v>31.49962</v>
      </c>
      <c r="J154" s="1">
        <v>9.4521460000000008</v>
      </c>
      <c r="K154" s="1">
        <v>2.405205</v>
      </c>
      <c r="L154" s="1">
        <v>3.453074</v>
      </c>
      <c r="M154" s="111">
        <v>100</v>
      </c>
      <c r="N154" s="1">
        <v>22.504984</v>
      </c>
      <c r="O154" s="1">
        <v>0.22936599999999999</v>
      </c>
      <c r="P154" s="1">
        <v>77.265649999999994</v>
      </c>
      <c r="Q154" s="1">
        <v>0</v>
      </c>
      <c r="R154" s="154">
        <v>58.394494000000002</v>
      </c>
      <c r="S154" s="138">
        <v>0.25328600000000001</v>
      </c>
      <c r="T154" s="138">
        <v>11.971183</v>
      </c>
      <c r="U154" s="138">
        <v>1.5726E-2</v>
      </c>
      <c r="V154" s="138">
        <v>7.8029900000000003</v>
      </c>
      <c r="W154" s="138">
        <v>1.066324</v>
      </c>
      <c r="X154" s="138">
        <v>0.34022599999999997</v>
      </c>
      <c r="Y154" s="138">
        <v>2.1410990000000001</v>
      </c>
      <c r="Z154" s="138">
        <v>9.2887450000000005</v>
      </c>
      <c r="AA154" s="138">
        <v>4.3768669999999998</v>
      </c>
      <c r="AB154" s="138">
        <v>0.47081899999999999</v>
      </c>
      <c r="AC154" s="138">
        <v>3.8782429999999999</v>
      </c>
      <c r="AD154" s="138">
        <v>0</v>
      </c>
      <c r="AE154" s="138">
        <v>0</v>
      </c>
      <c r="AF154" s="138">
        <v>0</v>
      </c>
      <c r="AG154" s="138">
        <v>0</v>
      </c>
      <c r="AH154" s="155">
        <v>3.3336999999999999E-2</v>
      </c>
      <c r="AI154" s="137">
        <v>0</v>
      </c>
      <c r="AJ154" s="137">
        <v>0.180642</v>
      </c>
      <c r="AK154" s="137">
        <v>0</v>
      </c>
      <c r="AL154" s="137">
        <v>8.1290000000000008E-3</v>
      </c>
      <c r="AM154" s="137">
        <v>0</v>
      </c>
      <c r="AN154" s="137">
        <v>0</v>
      </c>
      <c r="AO154" s="137">
        <v>7.2589999999999998E-3</v>
      </c>
      <c r="AP154" s="137">
        <v>0</v>
      </c>
      <c r="AQ154" s="155">
        <v>35.673307000000001</v>
      </c>
      <c r="AR154" s="137">
        <v>0</v>
      </c>
      <c r="AS154" s="137">
        <v>28.299762999999999</v>
      </c>
      <c r="AT154" s="137">
        <v>0</v>
      </c>
      <c r="AU154" s="137">
        <v>10.57677</v>
      </c>
      <c r="AV154" s="137">
        <v>0</v>
      </c>
      <c r="AW154" s="137">
        <v>1.7687299999999999</v>
      </c>
      <c r="AX154" s="137">
        <v>0.94708000000000003</v>
      </c>
      <c r="AY154" s="156">
        <v>0</v>
      </c>
      <c r="AZ154" s="137">
        <f t="shared" si="20"/>
        <v>35.706644000000004</v>
      </c>
      <c r="BA154" s="137">
        <f t="shared" si="21"/>
        <v>0</v>
      </c>
      <c r="BB154" s="137">
        <f t="shared" si="22"/>
        <v>28.480404999999998</v>
      </c>
      <c r="BC154" s="137">
        <f t="shared" si="23"/>
        <v>0</v>
      </c>
      <c r="BD154" s="137">
        <f t="shared" si="24"/>
        <v>10.584899</v>
      </c>
      <c r="BE154" s="137">
        <f t="shared" si="25"/>
        <v>0</v>
      </c>
      <c r="BF154" s="137">
        <f t="shared" si="26"/>
        <v>1.7687299999999999</v>
      </c>
      <c r="BG154" s="137">
        <f t="shared" si="27"/>
        <v>0.95433900000000005</v>
      </c>
      <c r="BH154" s="156">
        <f t="shared" si="28"/>
        <v>0</v>
      </c>
    </row>
    <row r="155" spans="1:60" x14ac:dyDescent="0.3">
      <c r="A155" s="1">
        <v>149</v>
      </c>
      <c r="B155" s="1" t="s">
        <v>40</v>
      </c>
      <c r="C155" s="1">
        <v>910</v>
      </c>
      <c r="D155" s="1">
        <v>5000</v>
      </c>
      <c r="E155" s="1">
        <v>-23.444593000000001</v>
      </c>
      <c r="F155" s="1">
        <v>-347116.74841399997</v>
      </c>
      <c r="G155" s="1">
        <v>-274451.27467399999</v>
      </c>
      <c r="H155" s="1">
        <v>61.416958000000001</v>
      </c>
      <c r="I155" s="1">
        <v>31.195913000000001</v>
      </c>
      <c r="J155" s="1">
        <v>9.3664389999999997</v>
      </c>
      <c r="K155" s="1">
        <v>2.4040379999999999</v>
      </c>
      <c r="L155" s="1">
        <v>3.4418479999999998</v>
      </c>
      <c r="M155" s="111">
        <v>100</v>
      </c>
      <c r="N155" s="1">
        <v>22.245546000000001</v>
      </c>
      <c r="O155" s="1">
        <v>0.271733</v>
      </c>
      <c r="P155" s="1">
        <v>77.482720999999998</v>
      </c>
      <c r="Q155" s="1">
        <v>0</v>
      </c>
      <c r="R155" s="154">
        <v>58.368577999999999</v>
      </c>
      <c r="S155" s="138">
        <v>0.246781</v>
      </c>
      <c r="T155" s="138">
        <v>11.900954</v>
      </c>
      <c r="U155" s="138">
        <v>1.469E-2</v>
      </c>
      <c r="V155" s="138">
        <v>7.8293809999999997</v>
      </c>
      <c r="W155" s="138">
        <v>1.0787599999999999</v>
      </c>
      <c r="X155" s="138">
        <v>0.331455</v>
      </c>
      <c r="Y155" s="138">
        <v>2.135659</v>
      </c>
      <c r="Z155" s="138">
        <v>9.3329529999999998</v>
      </c>
      <c r="AA155" s="138">
        <v>4.3672820000000003</v>
      </c>
      <c r="AB155" s="138">
        <v>0.47029100000000001</v>
      </c>
      <c r="AC155" s="138">
        <v>3.9232179999999999</v>
      </c>
      <c r="AD155" s="138">
        <v>0</v>
      </c>
      <c r="AE155" s="138">
        <v>0</v>
      </c>
      <c r="AF155" s="138">
        <v>0</v>
      </c>
      <c r="AG155" s="138">
        <v>0</v>
      </c>
      <c r="AH155" s="155">
        <v>3.1517999999999997E-2</v>
      </c>
      <c r="AI155" s="137">
        <v>0</v>
      </c>
      <c r="AJ155" s="137">
        <v>0.22350300000000001</v>
      </c>
      <c r="AK155" s="137">
        <v>0</v>
      </c>
      <c r="AL155" s="137">
        <v>8.5290000000000001E-3</v>
      </c>
      <c r="AM155" s="137">
        <v>0</v>
      </c>
      <c r="AN155" s="137">
        <v>0</v>
      </c>
      <c r="AO155" s="137">
        <v>8.182E-3</v>
      </c>
      <c r="AP155" s="137">
        <v>0</v>
      </c>
      <c r="AQ155" s="155">
        <v>35.704228999999998</v>
      </c>
      <c r="AR155" s="137">
        <v>0</v>
      </c>
      <c r="AS155" s="137">
        <v>28.477727999999999</v>
      </c>
      <c r="AT155" s="137">
        <v>0</v>
      </c>
      <c r="AU155" s="137">
        <v>10.582718</v>
      </c>
      <c r="AV155" s="137">
        <v>0</v>
      </c>
      <c r="AW155" s="137">
        <v>1.7687299999999999</v>
      </c>
      <c r="AX155" s="137">
        <v>0.94931500000000002</v>
      </c>
      <c r="AY155" s="156">
        <v>0</v>
      </c>
      <c r="AZ155" s="137">
        <f t="shared" si="20"/>
        <v>35.735746999999996</v>
      </c>
      <c r="BA155" s="137">
        <f t="shared" si="21"/>
        <v>0</v>
      </c>
      <c r="BB155" s="137">
        <f t="shared" si="22"/>
        <v>28.701231</v>
      </c>
      <c r="BC155" s="137">
        <f t="shared" si="23"/>
        <v>0</v>
      </c>
      <c r="BD155" s="137">
        <f t="shared" si="24"/>
        <v>10.591246999999999</v>
      </c>
      <c r="BE155" s="137">
        <f t="shared" si="25"/>
        <v>0</v>
      </c>
      <c r="BF155" s="137">
        <f t="shared" si="26"/>
        <v>1.7687299999999999</v>
      </c>
      <c r="BG155" s="137">
        <f t="shared" si="27"/>
        <v>0.95749700000000004</v>
      </c>
      <c r="BH155" s="156">
        <f t="shared" si="28"/>
        <v>0</v>
      </c>
    </row>
    <row r="156" spans="1:60" x14ac:dyDescent="0.3">
      <c r="A156" s="1">
        <v>150</v>
      </c>
      <c r="B156" s="1" t="s">
        <v>40</v>
      </c>
      <c r="C156" s="1">
        <v>908</v>
      </c>
      <c r="D156" s="1">
        <v>5000</v>
      </c>
      <c r="E156" s="1">
        <v>-23.656751</v>
      </c>
      <c r="F156" s="1">
        <v>-342990.297166</v>
      </c>
      <c r="G156" s="1">
        <v>-271247.66613999999</v>
      </c>
      <c r="H156" s="1">
        <v>60.739643999999998</v>
      </c>
      <c r="I156" s="1">
        <v>30.843471999999998</v>
      </c>
      <c r="J156" s="1">
        <v>9.2643730000000009</v>
      </c>
      <c r="K156" s="1">
        <v>2.4028119999999999</v>
      </c>
      <c r="L156" s="1">
        <v>3.4258099999999998</v>
      </c>
      <c r="M156" s="111">
        <v>100</v>
      </c>
      <c r="N156" s="1">
        <v>21.964269999999999</v>
      </c>
      <c r="O156" s="1">
        <v>0.29627999999999999</v>
      </c>
      <c r="P156" s="1">
        <v>77.739450000000005</v>
      </c>
      <c r="Q156" s="1">
        <v>0</v>
      </c>
      <c r="R156" s="154">
        <v>58.332749</v>
      </c>
      <c r="S156" s="138">
        <v>0.24018700000000001</v>
      </c>
      <c r="T156" s="138">
        <v>11.825262</v>
      </c>
      <c r="U156" s="138">
        <v>1.3684999999999999E-2</v>
      </c>
      <c r="V156" s="138">
        <v>7.8656379999999997</v>
      </c>
      <c r="W156" s="138">
        <v>1.0925739999999999</v>
      </c>
      <c r="X156" s="138">
        <v>0.32349899999999998</v>
      </c>
      <c r="Y156" s="138">
        <v>2.13443</v>
      </c>
      <c r="Z156" s="138">
        <v>9.3868480000000005</v>
      </c>
      <c r="AA156" s="138">
        <v>4.3426929999999997</v>
      </c>
      <c r="AB156" s="138">
        <v>0.469273</v>
      </c>
      <c r="AC156" s="138">
        <v>3.9731610000000002</v>
      </c>
      <c r="AD156" s="138">
        <v>0</v>
      </c>
      <c r="AE156" s="138">
        <v>0</v>
      </c>
      <c r="AF156" s="138">
        <v>0</v>
      </c>
      <c r="AG156" s="138">
        <v>0</v>
      </c>
      <c r="AH156" s="155">
        <v>3.0321000000000001E-2</v>
      </c>
      <c r="AI156" s="137">
        <v>0</v>
      </c>
      <c r="AJ156" s="137">
        <v>0.24865200000000001</v>
      </c>
      <c r="AK156" s="137">
        <v>0</v>
      </c>
      <c r="AL156" s="137">
        <v>8.6359999999999996E-3</v>
      </c>
      <c r="AM156" s="137">
        <v>0</v>
      </c>
      <c r="AN156" s="137">
        <v>0</v>
      </c>
      <c r="AO156" s="137">
        <v>8.6709999999999999E-3</v>
      </c>
      <c r="AP156" s="137">
        <v>0</v>
      </c>
      <c r="AQ156" s="155">
        <v>35.733331</v>
      </c>
      <c r="AR156" s="137">
        <v>0</v>
      </c>
      <c r="AS156" s="137">
        <v>28.695847000000001</v>
      </c>
      <c r="AT156" s="137">
        <v>0</v>
      </c>
      <c r="AU156" s="137">
        <v>10.589066000000001</v>
      </c>
      <c r="AV156" s="137">
        <v>0</v>
      </c>
      <c r="AW156" s="137">
        <v>1.7687299999999999</v>
      </c>
      <c r="AX156" s="137">
        <v>0.95247400000000004</v>
      </c>
      <c r="AY156" s="156">
        <v>0</v>
      </c>
      <c r="AZ156" s="137">
        <f t="shared" si="20"/>
        <v>35.763652</v>
      </c>
      <c r="BA156" s="137">
        <f t="shared" si="21"/>
        <v>0</v>
      </c>
      <c r="BB156" s="137">
        <f t="shared" si="22"/>
        <v>28.944499</v>
      </c>
      <c r="BC156" s="137">
        <f t="shared" si="23"/>
        <v>0</v>
      </c>
      <c r="BD156" s="137">
        <f t="shared" si="24"/>
        <v>10.597702</v>
      </c>
      <c r="BE156" s="137">
        <f t="shared" si="25"/>
        <v>0</v>
      </c>
      <c r="BF156" s="137">
        <f t="shared" si="26"/>
        <v>1.7687299999999999</v>
      </c>
      <c r="BG156" s="137">
        <f t="shared" si="27"/>
        <v>0.96114500000000003</v>
      </c>
      <c r="BH156" s="156">
        <f t="shared" si="28"/>
        <v>0</v>
      </c>
    </row>
    <row r="157" spans="1:60" x14ac:dyDescent="0.3">
      <c r="A157" s="1">
        <v>151</v>
      </c>
      <c r="B157" s="1" t="s">
        <v>40</v>
      </c>
      <c r="C157" s="1">
        <v>906</v>
      </c>
      <c r="D157" s="1">
        <v>5000</v>
      </c>
      <c r="E157" s="1">
        <v>-23.87144</v>
      </c>
      <c r="F157" s="1">
        <v>-338480.19729099999</v>
      </c>
      <c r="G157" s="1">
        <v>-267719.465631</v>
      </c>
      <c r="H157" s="1">
        <v>60.009948999999999</v>
      </c>
      <c r="I157" s="1">
        <v>30.463189</v>
      </c>
      <c r="J157" s="1">
        <v>9.1523699999999995</v>
      </c>
      <c r="K157" s="1">
        <v>2.4014850000000001</v>
      </c>
      <c r="L157" s="1">
        <v>3.4073820000000001</v>
      </c>
      <c r="M157" s="111">
        <v>100</v>
      </c>
      <c r="N157" s="1">
        <v>21.687854000000002</v>
      </c>
      <c r="O157" s="1">
        <v>0.29142400000000002</v>
      </c>
      <c r="P157" s="1">
        <v>78.020723000000004</v>
      </c>
      <c r="Q157" s="1">
        <v>0</v>
      </c>
      <c r="R157" s="154">
        <v>58.296325000000003</v>
      </c>
      <c r="S157" s="138">
        <v>0.23372299999999999</v>
      </c>
      <c r="T157" s="138">
        <v>11.749005</v>
      </c>
      <c r="U157" s="138">
        <v>1.2735E-2</v>
      </c>
      <c r="V157" s="138">
        <v>7.90191</v>
      </c>
      <c r="W157" s="138">
        <v>1.1065</v>
      </c>
      <c r="X157" s="138">
        <v>0.31559300000000001</v>
      </c>
      <c r="Y157" s="138">
        <v>2.133267</v>
      </c>
      <c r="Z157" s="138">
        <v>9.4412350000000007</v>
      </c>
      <c r="AA157" s="138">
        <v>4.3178489999999998</v>
      </c>
      <c r="AB157" s="138">
        <v>0.46834900000000002</v>
      </c>
      <c r="AC157" s="138">
        <v>4.0235079999999996</v>
      </c>
      <c r="AD157" s="138">
        <v>0</v>
      </c>
      <c r="AE157" s="138">
        <v>0</v>
      </c>
      <c r="AF157" s="138">
        <v>0</v>
      </c>
      <c r="AG157" s="138">
        <v>0</v>
      </c>
      <c r="AH157" s="155">
        <v>3.0061000000000001E-2</v>
      </c>
      <c r="AI157" s="137">
        <v>0</v>
      </c>
      <c r="AJ157" s="137">
        <v>0.24441499999999999</v>
      </c>
      <c r="AK157" s="137">
        <v>0</v>
      </c>
      <c r="AL157" s="137">
        <v>8.3909999999999992E-3</v>
      </c>
      <c r="AM157" s="137">
        <v>0</v>
      </c>
      <c r="AN157" s="137">
        <v>0</v>
      </c>
      <c r="AO157" s="137">
        <v>8.5559999999999994E-3</v>
      </c>
      <c r="AP157" s="137">
        <v>0</v>
      </c>
      <c r="AQ157" s="155">
        <v>35.761235999999997</v>
      </c>
      <c r="AR157" s="137">
        <v>0</v>
      </c>
      <c r="AS157" s="137">
        <v>28.939117</v>
      </c>
      <c r="AT157" s="137">
        <v>0</v>
      </c>
      <c r="AU157" s="137">
        <v>10.595518999999999</v>
      </c>
      <c r="AV157" s="137">
        <v>0</v>
      </c>
      <c r="AW157" s="137">
        <v>1.7687299999999999</v>
      </c>
      <c r="AX157" s="137">
        <v>0.95612200000000003</v>
      </c>
      <c r="AY157" s="156">
        <v>0</v>
      </c>
      <c r="AZ157" s="137">
        <f t="shared" si="20"/>
        <v>35.791297</v>
      </c>
      <c r="BA157" s="137">
        <f t="shared" si="21"/>
        <v>0</v>
      </c>
      <c r="BB157" s="137">
        <f t="shared" si="22"/>
        <v>29.183532</v>
      </c>
      <c r="BC157" s="137">
        <f t="shared" si="23"/>
        <v>0</v>
      </c>
      <c r="BD157" s="137">
        <f t="shared" si="24"/>
        <v>10.603909999999999</v>
      </c>
      <c r="BE157" s="137">
        <f t="shared" si="25"/>
        <v>0</v>
      </c>
      <c r="BF157" s="137">
        <f t="shared" si="26"/>
        <v>1.7687299999999999</v>
      </c>
      <c r="BG157" s="137">
        <f t="shared" si="27"/>
        <v>0.96467800000000004</v>
      </c>
      <c r="BH157" s="156">
        <f t="shared" si="28"/>
        <v>0</v>
      </c>
    </row>
    <row r="158" spans="1:60" x14ac:dyDescent="0.3">
      <c r="A158" s="1">
        <v>152</v>
      </c>
      <c r="B158" s="1" t="s">
        <v>40</v>
      </c>
      <c r="C158" s="1">
        <v>904</v>
      </c>
      <c r="D158" s="1">
        <v>5000</v>
      </c>
      <c r="E158" s="1">
        <v>-24.088799999999999</v>
      </c>
      <c r="F158" s="1">
        <v>-334049.02609399997</v>
      </c>
      <c r="G158" s="1">
        <v>-264252.24865099997</v>
      </c>
      <c r="H158" s="1">
        <v>59.293019000000001</v>
      </c>
      <c r="I158" s="1">
        <v>30.089549000000002</v>
      </c>
      <c r="J158" s="1">
        <v>9.0422899999999995</v>
      </c>
      <c r="K158" s="1">
        <v>2.4001510000000001</v>
      </c>
      <c r="L158" s="1">
        <v>3.3887990000000001</v>
      </c>
      <c r="M158" s="111">
        <v>100</v>
      </c>
      <c r="N158" s="1">
        <v>21.416176</v>
      </c>
      <c r="O158" s="1">
        <v>0.286688</v>
      </c>
      <c r="P158" s="1">
        <v>78.297135999999995</v>
      </c>
      <c r="Q158" s="1">
        <v>0</v>
      </c>
      <c r="R158" s="154">
        <v>58.259312999999999</v>
      </c>
      <c r="S158" s="138">
        <v>0.22739000000000001</v>
      </c>
      <c r="T158" s="138">
        <v>11.672184</v>
      </c>
      <c r="U158" s="138">
        <v>1.1838E-2</v>
      </c>
      <c r="V158" s="138">
        <v>7.9381839999999997</v>
      </c>
      <c r="W158" s="138">
        <v>1.120536</v>
      </c>
      <c r="X158" s="138">
        <v>0.30773899999999998</v>
      </c>
      <c r="Y158" s="138">
        <v>2.1321680000000001</v>
      </c>
      <c r="Z158" s="138">
        <v>9.4961169999999999</v>
      </c>
      <c r="AA158" s="138">
        <v>4.2927520000000001</v>
      </c>
      <c r="AB158" s="138">
        <v>0.46751799999999999</v>
      </c>
      <c r="AC158" s="138">
        <v>4.0742620000000001</v>
      </c>
      <c r="AD158" s="138">
        <v>0</v>
      </c>
      <c r="AE158" s="138">
        <v>0</v>
      </c>
      <c r="AF158" s="138">
        <v>0</v>
      </c>
      <c r="AG158" s="138">
        <v>0</v>
      </c>
      <c r="AH158" s="155">
        <v>2.981E-2</v>
      </c>
      <c r="AI158" s="137">
        <v>0</v>
      </c>
      <c r="AJ158" s="137">
        <v>0.24027799999999999</v>
      </c>
      <c r="AK158" s="137">
        <v>0</v>
      </c>
      <c r="AL158" s="137">
        <v>8.1550000000000008E-3</v>
      </c>
      <c r="AM158" s="137">
        <v>0</v>
      </c>
      <c r="AN158" s="137">
        <v>0</v>
      </c>
      <c r="AO158" s="137">
        <v>8.4449999999999994E-3</v>
      </c>
      <c r="AP158" s="137">
        <v>0</v>
      </c>
      <c r="AQ158" s="155">
        <v>35.788873000000002</v>
      </c>
      <c r="AR158" s="137">
        <v>0</v>
      </c>
      <c r="AS158" s="137">
        <v>29.178148</v>
      </c>
      <c r="AT158" s="137">
        <v>0</v>
      </c>
      <c r="AU158" s="137">
        <v>10.601727</v>
      </c>
      <c r="AV158" s="137">
        <v>0</v>
      </c>
      <c r="AW158" s="137">
        <v>1.7687299999999999</v>
      </c>
      <c r="AX158" s="137">
        <v>0.95965599999999995</v>
      </c>
      <c r="AY158" s="156">
        <v>0</v>
      </c>
      <c r="AZ158" s="137">
        <f t="shared" si="20"/>
        <v>35.818683</v>
      </c>
      <c r="BA158" s="137">
        <f t="shared" si="21"/>
        <v>0</v>
      </c>
      <c r="BB158" s="137">
        <f t="shared" si="22"/>
        <v>29.418426</v>
      </c>
      <c r="BC158" s="137">
        <f t="shared" si="23"/>
        <v>0</v>
      </c>
      <c r="BD158" s="137">
        <f t="shared" si="24"/>
        <v>10.609882000000001</v>
      </c>
      <c r="BE158" s="137">
        <f t="shared" si="25"/>
        <v>0</v>
      </c>
      <c r="BF158" s="137">
        <f t="shared" si="26"/>
        <v>1.7687299999999999</v>
      </c>
      <c r="BG158" s="137">
        <f t="shared" si="27"/>
        <v>0.96810099999999999</v>
      </c>
      <c r="BH158" s="156">
        <f t="shared" si="28"/>
        <v>0</v>
      </c>
    </row>
    <row r="159" spans="1:60" x14ac:dyDescent="0.3">
      <c r="A159" s="1">
        <v>153</v>
      </c>
      <c r="B159" s="1" t="s">
        <v>40</v>
      </c>
      <c r="C159" s="1">
        <v>902</v>
      </c>
      <c r="D159" s="1">
        <v>5000</v>
      </c>
      <c r="E159" s="1">
        <v>-24.308982</v>
      </c>
      <c r="F159" s="1">
        <v>-329694.84660799999</v>
      </c>
      <c r="G159" s="1">
        <v>-260844.52916000001</v>
      </c>
      <c r="H159" s="1">
        <v>58.588535</v>
      </c>
      <c r="I159" s="1">
        <v>29.722389</v>
      </c>
      <c r="J159" s="1">
        <v>8.9340849999999996</v>
      </c>
      <c r="K159" s="1">
        <v>2.3988119999999999</v>
      </c>
      <c r="L159" s="1">
        <v>3.3700610000000002</v>
      </c>
      <c r="M159" s="111">
        <v>100</v>
      </c>
      <c r="N159" s="1">
        <v>21.14912</v>
      </c>
      <c r="O159" s="1">
        <v>0.28206900000000001</v>
      </c>
      <c r="P159" s="1">
        <v>78.568809999999999</v>
      </c>
      <c r="Q159" s="1">
        <v>0</v>
      </c>
      <c r="R159" s="154">
        <v>58.221715000000003</v>
      </c>
      <c r="S159" s="138">
        <v>0.22118499999999999</v>
      </c>
      <c r="T159" s="138">
        <v>11.594798000000001</v>
      </c>
      <c r="U159" s="138">
        <v>1.099E-2</v>
      </c>
      <c r="V159" s="138">
        <v>7.9744469999999996</v>
      </c>
      <c r="W159" s="138">
        <v>1.1346860000000001</v>
      </c>
      <c r="X159" s="138">
        <v>0.29993799999999998</v>
      </c>
      <c r="Y159" s="138">
        <v>2.1311309999999999</v>
      </c>
      <c r="Z159" s="138">
        <v>9.5514980000000005</v>
      </c>
      <c r="AA159" s="138">
        <v>4.2674050000000001</v>
      </c>
      <c r="AB159" s="138">
        <v>0.466779</v>
      </c>
      <c r="AC159" s="138">
        <v>4.1254280000000003</v>
      </c>
      <c r="AD159" s="138">
        <v>0</v>
      </c>
      <c r="AE159" s="138">
        <v>0</v>
      </c>
      <c r="AF159" s="138">
        <v>0</v>
      </c>
      <c r="AG159" s="138">
        <v>0</v>
      </c>
      <c r="AH159" s="155">
        <v>2.9569000000000002E-2</v>
      </c>
      <c r="AI159" s="137">
        <v>0</v>
      </c>
      <c r="AJ159" s="137">
        <v>0.236236</v>
      </c>
      <c r="AK159" s="137">
        <v>0</v>
      </c>
      <c r="AL159" s="137">
        <v>7.9279999999999993E-3</v>
      </c>
      <c r="AM159" s="137">
        <v>0</v>
      </c>
      <c r="AN159" s="137">
        <v>0</v>
      </c>
      <c r="AO159" s="137">
        <v>8.3370000000000007E-3</v>
      </c>
      <c r="AP159" s="137">
        <v>0</v>
      </c>
      <c r="AQ159" s="155">
        <v>35.816262999999999</v>
      </c>
      <c r="AR159" s="137">
        <v>0</v>
      </c>
      <c r="AS159" s="137">
        <v>29.413042000000001</v>
      </c>
      <c r="AT159" s="137">
        <v>0</v>
      </c>
      <c r="AU159" s="137">
        <v>10.607699</v>
      </c>
      <c r="AV159" s="137">
        <v>0</v>
      </c>
      <c r="AW159" s="137">
        <v>1.7687299999999999</v>
      </c>
      <c r="AX159" s="137">
        <v>0.96307699999999996</v>
      </c>
      <c r="AY159" s="156">
        <v>0</v>
      </c>
      <c r="AZ159" s="137">
        <f t="shared" si="20"/>
        <v>35.845832000000001</v>
      </c>
      <c r="BA159" s="137">
        <f t="shared" si="21"/>
        <v>0</v>
      </c>
      <c r="BB159" s="137">
        <f t="shared" si="22"/>
        <v>29.649278000000002</v>
      </c>
      <c r="BC159" s="137">
        <f t="shared" si="23"/>
        <v>0</v>
      </c>
      <c r="BD159" s="137">
        <f t="shared" si="24"/>
        <v>10.615627</v>
      </c>
      <c r="BE159" s="137">
        <f t="shared" si="25"/>
        <v>0</v>
      </c>
      <c r="BF159" s="137">
        <f t="shared" si="26"/>
        <v>1.7687299999999999</v>
      </c>
      <c r="BG159" s="137">
        <f t="shared" si="27"/>
        <v>0.971414</v>
      </c>
      <c r="BH159" s="156">
        <f t="shared" si="28"/>
        <v>0</v>
      </c>
    </row>
    <row r="160" spans="1:60" x14ac:dyDescent="0.3">
      <c r="A160" s="1">
        <v>154</v>
      </c>
      <c r="B160" s="1" t="s">
        <v>40</v>
      </c>
      <c r="C160" s="1">
        <v>900</v>
      </c>
      <c r="D160" s="1">
        <v>5000</v>
      </c>
      <c r="E160" s="1">
        <v>-24.532149</v>
      </c>
      <c r="F160" s="1">
        <v>-325415.79077399999</v>
      </c>
      <c r="G160" s="1">
        <v>-257494.87430900001</v>
      </c>
      <c r="H160" s="1">
        <v>57.896191000000002</v>
      </c>
      <c r="I160" s="1">
        <v>29.361547999999999</v>
      </c>
      <c r="J160" s="1">
        <v>8.8277099999999997</v>
      </c>
      <c r="K160" s="1">
        <v>2.3974660000000001</v>
      </c>
      <c r="L160" s="1">
        <v>3.351172</v>
      </c>
      <c r="M160" s="111">
        <v>100</v>
      </c>
      <c r="N160" s="1">
        <v>20.886574</v>
      </c>
      <c r="O160" s="1">
        <v>0.27756399999999998</v>
      </c>
      <c r="P160" s="1">
        <v>78.835863000000003</v>
      </c>
      <c r="Q160" s="1">
        <v>0</v>
      </c>
      <c r="R160" s="154">
        <v>58.183534999999999</v>
      </c>
      <c r="S160" s="138">
        <v>0.21511</v>
      </c>
      <c r="T160" s="138">
        <v>11.516848</v>
      </c>
      <c r="U160" s="138">
        <v>1.0191E-2</v>
      </c>
      <c r="V160" s="138">
        <v>8.0106850000000005</v>
      </c>
      <c r="W160" s="138">
        <v>1.148949</v>
      </c>
      <c r="X160" s="138">
        <v>0.29219000000000001</v>
      </c>
      <c r="Y160" s="138">
        <v>2.1301570000000001</v>
      </c>
      <c r="Z160" s="138">
        <v>9.6073819999999994</v>
      </c>
      <c r="AA160" s="138">
        <v>4.2418120000000004</v>
      </c>
      <c r="AB160" s="138">
        <v>0.46613300000000002</v>
      </c>
      <c r="AC160" s="138">
        <v>4.177009</v>
      </c>
      <c r="AD160" s="138">
        <v>0</v>
      </c>
      <c r="AE160" s="138">
        <v>0</v>
      </c>
      <c r="AF160" s="138">
        <v>0</v>
      </c>
      <c r="AG160" s="138">
        <v>0</v>
      </c>
      <c r="AH160" s="155">
        <v>2.9336000000000001E-2</v>
      </c>
      <c r="AI160" s="137">
        <v>0</v>
      </c>
      <c r="AJ160" s="137">
        <v>0.23228599999999999</v>
      </c>
      <c r="AK160" s="137">
        <v>0</v>
      </c>
      <c r="AL160" s="137">
        <v>7.7079999999999996E-3</v>
      </c>
      <c r="AM160" s="137">
        <v>0</v>
      </c>
      <c r="AN160" s="137">
        <v>0</v>
      </c>
      <c r="AO160" s="137">
        <v>8.2330000000000007E-3</v>
      </c>
      <c r="AP160" s="137">
        <v>0</v>
      </c>
      <c r="AQ160" s="155">
        <v>35.843404999999997</v>
      </c>
      <c r="AR160" s="137">
        <v>0</v>
      </c>
      <c r="AS160" s="137">
        <v>29.643894</v>
      </c>
      <c r="AT160" s="137">
        <v>0</v>
      </c>
      <c r="AU160" s="137">
        <v>10.613441999999999</v>
      </c>
      <c r="AV160" s="137">
        <v>0</v>
      </c>
      <c r="AW160" s="137">
        <v>1.7687299999999999</v>
      </c>
      <c r="AX160" s="137">
        <v>0.96639200000000003</v>
      </c>
      <c r="AY160" s="156">
        <v>0</v>
      </c>
      <c r="AZ160" s="137">
        <f t="shared" si="20"/>
        <v>35.872740999999998</v>
      </c>
      <c r="BA160" s="137">
        <f t="shared" si="21"/>
        <v>0</v>
      </c>
      <c r="BB160" s="137">
        <f t="shared" si="22"/>
        <v>29.876179999999998</v>
      </c>
      <c r="BC160" s="137">
        <f t="shared" si="23"/>
        <v>0</v>
      </c>
      <c r="BD160" s="137">
        <f t="shared" si="24"/>
        <v>10.621149999999998</v>
      </c>
      <c r="BE160" s="137">
        <f t="shared" si="25"/>
        <v>0</v>
      </c>
      <c r="BF160" s="137">
        <f t="shared" si="26"/>
        <v>1.7687299999999999</v>
      </c>
      <c r="BG160" s="137">
        <f t="shared" si="27"/>
        <v>0.97462500000000007</v>
      </c>
      <c r="BH160" s="156">
        <f t="shared" si="28"/>
        <v>0</v>
      </c>
    </row>
    <row r="161" spans="1:60" x14ac:dyDescent="0.3">
      <c r="A161" s="1">
        <v>155</v>
      </c>
      <c r="B161" s="1" t="s">
        <v>40</v>
      </c>
      <c r="C161" s="1">
        <v>898</v>
      </c>
      <c r="D161" s="1">
        <v>5000</v>
      </c>
      <c r="E161" s="1">
        <v>-24.758481</v>
      </c>
      <c r="F161" s="1">
        <v>-321210.05687600002</v>
      </c>
      <c r="G161" s="1">
        <v>-254201.90247500001</v>
      </c>
      <c r="H161" s="1">
        <v>57.215688999999998</v>
      </c>
      <c r="I161" s="1">
        <v>29.006872000000001</v>
      </c>
      <c r="J161" s="1">
        <v>8.723122</v>
      </c>
      <c r="K161" s="1">
        <v>2.3961139999999999</v>
      </c>
      <c r="L161" s="1">
        <v>3.3321320000000001</v>
      </c>
      <c r="M161" s="111">
        <v>100</v>
      </c>
      <c r="N161" s="1">
        <v>20.628428</v>
      </c>
      <c r="O161" s="1">
        <v>0.27316600000000002</v>
      </c>
      <c r="P161" s="1">
        <v>79.098405999999997</v>
      </c>
      <c r="Q161" s="1">
        <v>0</v>
      </c>
      <c r="R161" s="154">
        <v>58.144779999999997</v>
      </c>
      <c r="S161" s="138">
        <v>0.20916199999999999</v>
      </c>
      <c r="T161" s="138">
        <v>11.438333</v>
      </c>
      <c r="U161" s="138">
        <v>9.4359999999999999E-3</v>
      </c>
      <c r="V161" s="138">
        <v>8.0468849999999996</v>
      </c>
      <c r="W161" s="138">
        <v>1.163327</v>
      </c>
      <c r="X161" s="138">
        <v>0.284497</v>
      </c>
      <c r="Y161" s="138">
        <v>2.1292430000000002</v>
      </c>
      <c r="Z161" s="138">
        <v>9.6637719999999998</v>
      </c>
      <c r="AA161" s="138">
        <v>4.2159750000000003</v>
      </c>
      <c r="AB161" s="138">
        <v>0.46557799999999999</v>
      </c>
      <c r="AC161" s="138">
        <v>4.2290099999999997</v>
      </c>
      <c r="AD161" s="138">
        <v>0</v>
      </c>
      <c r="AE161" s="138">
        <v>0</v>
      </c>
      <c r="AF161" s="138">
        <v>0</v>
      </c>
      <c r="AG161" s="138">
        <v>0</v>
      </c>
      <c r="AH161" s="155">
        <v>2.9111999999999999E-2</v>
      </c>
      <c r="AI161" s="137">
        <v>0</v>
      </c>
      <c r="AJ161" s="137">
        <v>0.22842599999999999</v>
      </c>
      <c r="AK161" s="137">
        <v>0</v>
      </c>
      <c r="AL161" s="137">
        <v>7.4960000000000001E-3</v>
      </c>
      <c r="AM161" s="137">
        <v>0</v>
      </c>
      <c r="AN161" s="137">
        <v>0</v>
      </c>
      <c r="AO161" s="137">
        <v>8.1320000000000003E-3</v>
      </c>
      <c r="AP161" s="137">
        <v>0</v>
      </c>
      <c r="AQ161" s="155">
        <v>35.870313000000003</v>
      </c>
      <c r="AR161" s="137">
        <v>0</v>
      </c>
      <c r="AS161" s="137">
        <v>29.870795999999999</v>
      </c>
      <c r="AT161" s="137">
        <v>0</v>
      </c>
      <c r="AU161" s="137">
        <v>10.618966</v>
      </c>
      <c r="AV161" s="137">
        <v>0</v>
      </c>
      <c r="AW161" s="137">
        <v>1.7687299999999999</v>
      </c>
      <c r="AX161" s="137">
        <v>0.96960199999999996</v>
      </c>
      <c r="AY161" s="156">
        <v>0</v>
      </c>
      <c r="AZ161" s="137">
        <f t="shared" si="20"/>
        <v>35.899425000000001</v>
      </c>
      <c r="BA161" s="137">
        <f t="shared" si="21"/>
        <v>0</v>
      </c>
      <c r="BB161" s="137">
        <f t="shared" si="22"/>
        <v>30.099221999999997</v>
      </c>
      <c r="BC161" s="137">
        <f t="shared" si="23"/>
        <v>0</v>
      </c>
      <c r="BD161" s="137">
        <f t="shared" si="24"/>
        <v>10.626462</v>
      </c>
      <c r="BE161" s="137">
        <f t="shared" si="25"/>
        <v>0</v>
      </c>
      <c r="BF161" s="137">
        <f t="shared" si="26"/>
        <v>1.7687299999999999</v>
      </c>
      <c r="BG161" s="137">
        <f t="shared" si="27"/>
        <v>0.97773399999999999</v>
      </c>
      <c r="BH161" s="156">
        <f t="shared" si="28"/>
        <v>0</v>
      </c>
    </row>
    <row r="162" spans="1:60" x14ac:dyDescent="0.3">
      <c r="A162" s="1">
        <v>156</v>
      </c>
      <c r="B162" s="1" t="s">
        <v>40</v>
      </c>
      <c r="C162" s="1">
        <v>896</v>
      </c>
      <c r="D162" s="1">
        <v>5000</v>
      </c>
      <c r="E162" s="1">
        <v>-24.836472000000001</v>
      </c>
      <c r="F162" s="1">
        <v>-317075.90731699998</v>
      </c>
      <c r="G162" s="1">
        <v>-250964.739371</v>
      </c>
      <c r="H162" s="1">
        <v>56.546351999999999</v>
      </c>
      <c r="I162" s="1">
        <v>28.657920000000001</v>
      </c>
      <c r="J162" s="1">
        <v>8.6202690000000004</v>
      </c>
      <c r="K162" s="1">
        <v>2.3947569999999998</v>
      </c>
      <c r="L162" s="1">
        <v>3.3129740000000001</v>
      </c>
      <c r="M162" s="111">
        <v>100</v>
      </c>
      <c r="N162" s="1">
        <v>20.373011000000002</v>
      </c>
      <c r="O162" s="1">
        <v>0.27044000000000001</v>
      </c>
      <c r="P162" s="1">
        <v>79.356549000000001</v>
      </c>
      <c r="Q162" s="1">
        <v>0</v>
      </c>
      <c r="R162" s="154">
        <v>58.106247000000003</v>
      </c>
      <c r="S162" s="138">
        <v>0.20283300000000001</v>
      </c>
      <c r="T162" s="138">
        <v>11.358986</v>
      </c>
      <c r="U162" s="138">
        <v>9.3419999999999996E-3</v>
      </c>
      <c r="V162" s="138">
        <v>8.0816049999999997</v>
      </c>
      <c r="W162" s="138">
        <v>1.1779109999999999</v>
      </c>
      <c r="X162" s="138">
        <v>0.27682899999999999</v>
      </c>
      <c r="Y162" s="138">
        <v>2.1284269999999998</v>
      </c>
      <c r="Z162" s="138">
        <v>9.7211029999999994</v>
      </c>
      <c r="AA162" s="138">
        <v>4.1898309999999999</v>
      </c>
      <c r="AB162" s="138">
        <v>0.46512399999999998</v>
      </c>
      <c r="AC162" s="138">
        <v>4.2817629999999998</v>
      </c>
      <c r="AD162" s="138">
        <v>0</v>
      </c>
      <c r="AE162" s="138">
        <v>0</v>
      </c>
      <c r="AF162" s="138">
        <v>0</v>
      </c>
      <c r="AG162" s="138">
        <v>0</v>
      </c>
      <c r="AH162" s="155">
        <v>2.8972000000000001E-2</v>
      </c>
      <c r="AI162" s="137">
        <v>0</v>
      </c>
      <c r="AJ162" s="137">
        <v>0.225745</v>
      </c>
      <c r="AK162" s="137">
        <v>0</v>
      </c>
      <c r="AL162" s="137">
        <v>7.6249999999999998E-3</v>
      </c>
      <c r="AM162" s="137">
        <v>0</v>
      </c>
      <c r="AN162" s="137">
        <v>0</v>
      </c>
      <c r="AO162" s="137">
        <v>8.0470000000000003E-3</v>
      </c>
      <c r="AP162" s="137">
        <v>5.0000000000000002E-5</v>
      </c>
      <c r="AQ162" s="155">
        <v>35.896993000000002</v>
      </c>
      <c r="AR162" s="137">
        <v>0</v>
      </c>
      <c r="AS162" s="137">
        <v>30.093838000000002</v>
      </c>
      <c r="AT162" s="137">
        <v>0</v>
      </c>
      <c r="AU162" s="137">
        <v>10.624276999999999</v>
      </c>
      <c r="AV162" s="137">
        <v>0</v>
      </c>
      <c r="AW162" s="137">
        <v>1.7687299999999999</v>
      </c>
      <c r="AX162" s="137">
        <v>0.97270999999999996</v>
      </c>
      <c r="AY162" s="156">
        <v>0</v>
      </c>
      <c r="AZ162" s="137">
        <f t="shared" si="20"/>
        <v>35.925965000000005</v>
      </c>
      <c r="BA162" s="137">
        <f t="shared" si="21"/>
        <v>0</v>
      </c>
      <c r="BB162" s="137">
        <f t="shared" si="22"/>
        <v>30.319583000000002</v>
      </c>
      <c r="BC162" s="137">
        <f t="shared" si="23"/>
        <v>0</v>
      </c>
      <c r="BD162" s="137">
        <f t="shared" si="24"/>
        <v>10.631902</v>
      </c>
      <c r="BE162" s="137">
        <f t="shared" si="25"/>
        <v>0</v>
      </c>
      <c r="BF162" s="137">
        <f t="shared" si="26"/>
        <v>1.7687299999999999</v>
      </c>
      <c r="BG162" s="137">
        <f t="shared" si="27"/>
        <v>0.98075699999999999</v>
      </c>
      <c r="BH162" s="156">
        <f t="shared" si="28"/>
        <v>5.0000000000000002E-5</v>
      </c>
    </row>
    <row r="163" spans="1:60" x14ac:dyDescent="0.3">
      <c r="A163" s="1">
        <v>157</v>
      </c>
      <c r="B163" s="1" t="s">
        <v>40</v>
      </c>
      <c r="C163" s="1">
        <v>894</v>
      </c>
      <c r="D163" s="1">
        <v>5000</v>
      </c>
      <c r="E163" s="1">
        <v>-24.862765</v>
      </c>
      <c r="F163" s="1">
        <v>-312990.56556399999</v>
      </c>
      <c r="G163" s="1">
        <v>-247763.66641100001</v>
      </c>
      <c r="H163" s="1">
        <v>55.885618000000001</v>
      </c>
      <c r="I163" s="1">
        <v>28.313369000000002</v>
      </c>
      <c r="J163" s="1">
        <v>8.5186580000000003</v>
      </c>
      <c r="K163" s="1">
        <v>2.393405</v>
      </c>
      <c r="L163" s="1">
        <v>3.2935819999999998</v>
      </c>
      <c r="M163" s="111">
        <v>100</v>
      </c>
      <c r="N163" s="1">
        <v>20.121406</v>
      </c>
      <c r="O163" s="1">
        <v>0.26718999999999998</v>
      </c>
      <c r="P163" s="1">
        <v>79.611403999999993</v>
      </c>
      <c r="Q163" s="1">
        <v>0</v>
      </c>
      <c r="R163" s="154">
        <v>58.067391000000001</v>
      </c>
      <c r="S163" s="138">
        <v>0.19650000000000001</v>
      </c>
      <c r="T163" s="138">
        <v>11.278999000000001</v>
      </c>
      <c r="U163" s="138">
        <v>9.4669999999999997E-3</v>
      </c>
      <c r="V163" s="138">
        <v>8.1157970000000006</v>
      </c>
      <c r="W163" s="138">
        <v>1.1926399999999999</v>
      </c>
      <c r="X163" s="138">
        <v>0.269206</v>
      </c>
      <c r="Y163" s="138">
        <v>2.1276760000000001</v>
      </c>
      <c r="Z163" s="138">
        <v>9.7790809999999997</v>
      </c>
      <c r="AA163" s="138">
        <v>4.1634349999999998</v>
      </c>
      <c r="AB163" s="138">
        <v>0.46476499999999998</v>
      </c>
      <c r="AC163" s="138">
        <v>4.3350429999999998</v>
      </c>
      <c r="AD163" s="138">
        <v>0</v>
      </c>
      <c r="AE163" s="138">
        <v>0</v>
      </c>
      <c r="AF163" s="138">
        <v>0</v>
      </c>
      <c r="AG163" s="138">
        <v>0</v>
      </c>
      <c r="AH163" s="155">
        <v>2.8797E-2</v>
      </c>
      <c r="AI163" s="137">
        <v>0</v>
      </c>
      <c r="AJ163" s="137">
        <v>0.222302</v>
      </c>
      <c r="AK163" s="137">
        <v>0</v>
      </c>
      <c r="AL163" s="137">
        <v>7.5129999999999997E-3</v>
      </c>
      <c r="AM163" s="137">
        <v>0</v>
      </c>
      <c r="AN163" s="137">
        <v>0</v>
      </c>
      <c r="AO163" s="137">
        <v>7.9539999999999993E-3</v>
      </c>
      <c r="AP163" s="137">
        <v>6.2399999999999999E-4</v>
      </c>
      <c r="AQ163" s="155">
        <v>35.923532000000002</v>
      </c>
      <c r="AR163" s="137">
        <v>0</v>
      </c>
      <c r="AS163" s="137">
        <v>30.314198000000001</v>
      </c>
      <c r="AT163" s="137">
        <v>0</v>
      </c>
      <c r="AU163" s="137">
        <v>10.629716999999999</v>
      </c>
      <c r="AV163" s="137">
        <v>0</v>
      </c>
      <c r="AW163" s="137">
        <v>1.7687299999999999</v>
      </c>
      <c r="AX163" s="137">
        <v>0.97573399999999999</v>
      </c>
      <c r="AY163" s="156">
        <v>-5.0799999999999999E-4</v>
      </c>
      <c r="AZ163" s="137">
        <f t="shared" si="20"/>
        <v>35.952328999999999</v>
      </c>
      <c r="BA163" s="137">
        <f t="shared" si="21"/>
        <v>0</v>
      </c>
      <c r="BB163" s="137">
        <f t="shared" si="22"/>
        <v>30.5365</v>
      </c>
      <c r="BC163" s="137">
        <f t="shared" si="23"/>
        <v>0</v>
      </c>
      <c r="BD163" s="137">
        <f t="shared" si="24"/>
        <v>10.637229999999999</v>
      </c>
      <c r="BE163" s="137">
        <f t="shared" si="25"/>
        <v>0</v>
      </c>
      <c r="BF163" s="137">
        <f t="shared" si="26"/>
        <v>1.7687299999999999</v>
      </c>
      <c r="BG163" s="137">
        <f t="shared" si="27"/>
        <v>0.98368800000000001</v>
      </c>
      <c r="BH163" s="156">
        <f t="shared" si="28"/>
        <v>1.16E-4</v>
      </c>
    </row>
    <row r="164" spans="1:60" x14ac:dyDescent="0.3">
      <c r="A164" s="1">
        <v>158</v>
      </c>
      <c r="B164" s="1" t="s">
        <v>40</v>
      </c>
      <c r="C164" s="1">
        <v>892</v>
      </c>
      <c r="D164" s="1">
        <v>5000</v>
      </c>
      <c r="E164" s="1">
        <v>-24.889265999999999</v>
      </c>
      <c r="F164" s="1">
        <v>-308967.87745299999</v>
      </c>
      <c r="G164" s="1">
        <v>-244611.53830700001</v>
      </c>
      <c r="H164" s="1">
        <v>55.234380999999999</v>
      </c>
      <c r="I164" s="1">
        <v>27.973825999999999</v>
      </c>
      <c r="J164" s="1">
        <v>8.4185119999999998</v>
      </c>
      <c r="K164" s="1">
        <v>2.3919899999999998</v>
      </c>
      <c r="L164" s="1">
        <v>3.274</v>
      </c>
      <c r="M164" s="111">
        <v>100</v>
      </c>
      <c r="N164" s="1">
        <v>19.874063</v>
      </c>
      <c r="O164" s="1">
        <v>0.26293100000000003</v>
      </c>
      <c r="P164" s="1">
        <v>79.863005999999999</v>
      </c>
      <c r="Q164" s="1">
        <v>0</v>
      </c>
      <c r="R164" s="154">
        <v>58.027948000000002</v>
      </c>
      <c r="S164" s="138">
        <v>0.19034200000000001</v>
      </c>
      <c r="T164" s="138">
        <v>11.198468999999999</v>
      </c>
      <c r="U164" s="138">
        <v>9.5930000000000008E-3</v>
      </c>
      <c r="V164" s="138">
        <v>8.1499330000000008</v>
      </c>
      <c r="W164" s="138">
        <v>1.2074830000000001</v>
      </c>
      <c r="X164" s="138">
        <v>0.26164100000000001</v>
      </c>
      <c r="Y164" s="138">
        <v>2.1269779999999998</v>
      </c>
      <c r="Z164" s="138">
        <v>9.8375579999999996</v>
      </c>
      <c r="AA164" s="138">
        <v>4.1368169999999997</v>
      </c>
      <c r="AB164" s="138">
        <v>0.464499</v>
      </c>
      <c r="AC164" s="138">
        <v>4.3887390000000002</v>
      </c>
      <c r="AD164" s="138">
        <v>0</v>
      </c>
      <c r="AE164" s="138">
        <v>0</v>
      </c>
      <c r="AF164" s="138">
        <v>0</v>
      </c>
      <c r="AG164" s="138">
        <v>0</v>
      </c>
      <c r="AH164" s="155">
        <v>2.8604000000000001E-2</v>
      </c>
      <c r="AI164" s="137">
        <v>0</v>
      </c>
      <c r="AJ164" s="137">
        <v>0.218554</v>
      </c>
      <c r="AK164" s="137">
        <v>0</v>
      </c>
      <c r="AL164" s="137">
        <v>7.2909999999999997E-3</v>
      </c>
      <c r="AM164" s="137">
        <v>0</v>
      </c>
      <c r="AN164" s="137">
        <v>0</v>
      </c>
      <c r="AO164" s="137">
        <v>7.8600000000000007E-3</v>
      </c>
      <c r="AP164" s="137">
        <v>6.2200000000000005E-4</v>
      </c>
      <c r="AQ164" s="155">
        <v>35.949891999999998</v>
      </c>
      <c r="AR164" s="137">
        <v>0</v>
      </c>
      <c r="AS164" s="137">
        <v>30.531117999999999</v>
      </c>
      <c r="AT164" s="137">
        <v>0</v>
      </c>
      <c r="AU164" s="137">
        <v>10.635043</v>
      </c>
      <c r="AV164" s="137">
        <v>0</v>
      </c>
      <c r="AW164" s="137">
        <v>1.7687299999999999</v>
      </c>
      <c r="AX164" s="137">
        <v>0.97866500000000001</v>
      </c>
      <c r="AY164" s="156">
        <v>-4.4299999999999998E-4</v>
      </c>
      <c r="AZ164" s="137">
        <f t="shared" si="20"/>
        <v>35.978496</v>
      </c>
      <c r="BA164" s="137">
        <f t="shared" si="21"/>
        <v>0</v>
      </c>
      <c r="BB164" s="137">
        <f t="shared" si="22"/>
        <v>30.749672</v>
      </c>
      <c r="BC164" s="137">
        <f t="shared" si="23"/>
        <v>0</v>
      </c>
      <c r="BD164" s="137">
        <f t="shared" si="24"/>
        <v>10.642334</v>
      </c>
      <c r="BE164" s="137">
        <f t="shared" si="25"/>
        <v>0</v>
      </c>
      <c r="BF164" s="137">
        <f t="shared" si="26"/>
        <v>1.7687299999999999</v>
      </c>
      <c r="BG164" s="137">
        <f t="shared" si="27"/>
        <v>0.98652499999999999</v>
      </c>
      <c r="BH164" s="156">
        <f t="shared" si="28"/>
        <v>1.7900000000000007E-4</v>
      </c>
    </row>
    <row r="165" spans="1:60" x14ac:dyDescent="0.3">
      <c r="A165" s="1">
        <v>159</v>
      </c>
      <c r="B165" s="1" t="s">
        <v>40</v>
      </c>
      <c r="C165" s="1">
        <v>890</v>
      </c>
      <c r="D165" s="1">
        <v>5000</v>
      </c>
      <c r="E165" s="1">
        <v>-24.915984000000002</v>
      </c>
      <c r="F165" s="1">
        <v>-305014.38661099999</v>
      </c>
      <c r="G165" s="1">
        <v>-241513.02170099999</v>
      </c>
      <c r="H165" s="1">
        <v>54.594304000000001</v>
      </c>
      <c r="I165" s="1">
        <v>27.640101000000001</v>
      </c>
      <c r="J165" s="1">
        <v>8.3200520000000004</v>
      </c>
      <c r="K165" s="1">
        <v>2.3905690000000002</v>
      </c>
      <c r="L165" s="1">
        <v>3.254283</v>
      </c>
      <c r="M165" s="111">
        <v>100</v>
      </c>
      <c r="N165" s="1">
        <v>19.630877999999999</v>
      </c>
      <c r="O165" s="1">
        <v>0.25877800000000001</v>
      </c>
      <c r="P165" s="1">
        <v>80.110344999999995</v>
      </c>
      <c r="Q165" s="1">
        <v>0</v>
      </c>
      <c r="R165" s="154">
        <v>57.987923000000002</v>
      </c>
      <c r="S165" s="138">
        <v>0.18435499999999999</v>
      </c>
      <c r="T165" s="138">
        <v>11.117395</v>
      </c>
      <c r="U165" s="138">
        <v>9.7210000000000005E-3</v>
      </c>
      <c r="V165" s="138">
        <v>8.1839969999999997</v>
      </c>
      <c r="W165" s="138">
        <v>1.222442</v>
      </c>
      <c r="X165" s="138">
        <v>0.25413599999999997</v>
      </c>
      <c r="Y165" s="138">
        <v>2.126331</v>
      </c>
      <c r="Z165" s="138">
        <v>9.8965409999999991</v>
      </c>
      <c r="AA165" s="138">
        <v>4.1099779999999999</v>
      </c>
      <c r="AB165" s="138">
        <v>0.46432600000000002</v>
      </c>
      <c r="AC165" s="138">
        <v>4.4428549999999998</v>
      </c>
      <c r="AD165" s="138">
        <v>0</v>
      </c>
      <c r="AE165" s="138">
        <v>0</v>
      </c>
      <c r="AF165" s="138">
        <v>0</v>
      </c>
      <c r="AG165" s="138">
        <v>0</v>
      </c>
      <c r="AH165" s="155">
        <v>2.8417999999999999E-2</v>
      </c>
      <c r="AI165" s="137">
        <v>0</v>
      </c>
      <c r="AJ165" s="137">
        <v>0.214892</v>
      </c>
      <c r="AK165" s="137">
        <v>0</v>
      </c>
      <c r="AL165" s="137">
        <v>7.0790000000000002E-3</v>
      </c>
      <c r="AM165" s="137">
        <v>0</v>
      </c>
      <c r="AN165" s="137">
        <v>0</v>
      </c>
      <c r="AO165" s="137">
        <v>7.7679999999999997E-3</v>
      </c>
      <c r="AP165" s="137">
        <v>6.2100000000000002E-4</v>
      </c>
      <c r="AQ165" s="155">
        <v>35.976056999999997</v>
      </c>
      <c r="AR165" s="137">
        <v>0</v>
      </c>
      <c r="AS165" s="137">
        <v>30.744285999999999</v>
      </c>
      <c r="AT165" s="137">
        <v>0</v>
      </c>
      <c r="AU165" s="137">
        <v>10.640147000000001</v>
      </c>
      <c r="AV165" s="137">
        <v>0</v>
      </c>
      <c r="AW165" s="137">
        <v>1.7687299999999999</v>
      </c>
      <c r="AX165" s="137">
        <v>0.98150199999999999</v>
      </c>
      <c r="AY165" s="156">
        <v>-3.79E-4</v>
      </c>
      <c r="AZ165" s="137">
        <f t="shared" si="20"/>
        <v>36.004474999999999</v>
      </c>
      <c r="BA165" s="137">
        <f t="shared" si="21"/>
        <v>0</v>
      </c>
      <c r="BB165" s="137">
        <f t="shared" si="22"/>
        <v>30.959177999999998</v>
      </c>
      <c r="BC165" s="137">
        <f t="shared" si="23"/>
        <v>0</v>
      </c>
      <c r="BD165" s="137">
        <f t="shared" si="24"/>
        <v>10.647226</v>
      </c>
      <c r="BE165" s="137">
        <f t="shared" si="25"/>
        <v>0</v>
      </c>
      <c r="BF165" s="137">
        <f t="shared" si="26"/>
        <v>1.7687299999999999</v>
      </c>
      <c r="BG165" s="137">
        <f t="shared" si="27"/>
        <v>0.98926999999999998</v>
      </c>
      <c r="BH165" s="156">
        <f t="shared" si="28"/>
        <v>2.4200000000000003E-4</v>
      </c>
    </row>
    <row r="166" spans="1:60" x14ac:dyDescent="0.3">
      <c r="A166" s="1">
        <v>160</v>
      </c>
      <c r="B166" s="1" t="s">
        <v>40</v>
      </c>
      <c r="C166" s="1">
        <v>888</v>
      </c>
      <c r="D166" s="1">
        <v>5000</v>
      </c>
      <c r="E166" s="1">
        <v>-24.942927999999998</v>
      </c>
      <c r="F166" s="1">
        <v>-301128.40878</v>
      </c>
      <c r="G166" s="1">
        <v>-238466.821379</v>
      </c>
      <c r="H166" s="1">
        <v>53.965110000000003</v>
      </c>
      <c r="I166" s="1">
        <v>27.312051</v>
      </c>
      <c r="J166" s="1">
        <v>8.2232389999999995</v>
      </c>
      <c r="K166" s="1">
        <v>2.389141</v>
      </c>
      <c r="L166" s="1">
        <v>3.2344330000000001</v>
      </c>
      <c r="M166" s="111">
        <v>100</v>
      </c>
      <c r="N166" s="1">
        <v>19.391746999999999</v>
      </c>
      <c r="O166" s="1">
        <v>0.25472600000000001</v>
      </c>
      <c r="P166" s="1">
        <v>80.353527</v>
      </c>
      <c r="Q166" s="1">
        <v>0</v>
      </c>
      <c r="R166" s="154">
        <v>57.947322999999997</v>
      </c>
      <c r="S166" s="138">
        <v>0.178535</v>
      </c>
      <c r="T166" s="138">
        <v>11.035780000000001</v>
      </c>
      <c r="U166" s="138">
        <v>9.8499999999999994E-3</v>
      </c>
      <c r="V166" s="138">
        <v>8.2179699999999993</v>
      </c>
      <c r="W166" s="138">
        <v>1.2375160000000001</v>
      </c>
      <c r="X166" s="138">
        <v>0.24669099999999999</v>
      </c>
      <c r="Y166" s="138">
        <v>2.125734</v>
      </c>
      <c r="Z166" s="138">
        <v>9.9560329999999997</v>
      </c>
      <c r="AA166" s="138">
        <v>4.0829240000000002</v>
      </c>
      <c r="AB166" s="138">
        <v>0.46424599999999999</v>
      </c>
      <c r="AC166" s="138">
        <v>4.4973970000000003</v>
      </c>
      <c r="AD166" s="138">
        <v>0</v>
      </c>
      <c r="AE166" s="138">
        <v>0</v>
      </c>
      <c r="AF166" s="138">
        <v>0</v>
      </c>
      <c r="AG166" s="138">
        <v>0</v>
      </c>
      <c r="AH166" s="155">
        <v>2.8237999999999999E-2</v>
      </c>
      <c r="AI166" s="137">
        <v>0</v>
      </c>
      <c r="AJ166" s="137">
        <v>0.211314</v>
      </c>
      <c r="AK166" s="137">
        <v>0</v>
      </c>
      <c r="AL166" s="137">
        <v>6.875E-3</v>
      </c>
      <c r="AM166" s="137">
        <v>0</v>
      </c>
      <c r="AN166" s="137">
        <v>0</v>
      </c>
      <c r="AO166" s="137">
        <v>7.6800000000000002E-3</v>
      </c>
      <c r="AP166" s="137">
        <v>6.1899999999999998E-4</v>
      </c>
      <c r="AQ166" s="155">
        <v>36.002034999999999</v>
      </c>
      <c r="AR166" s="137">
        <v>0</v>
      </c>
      <c r="AS166" s="137">
        <v>30.953793999999998</v>
      </c>
      <c r="AT166" s="137">
        <v>0</v>
      </c>
      <c r="AU166" s="137">
        <v>10.645038</v>
      </c>
      <c r="AV166" s="137">
        <v>0</v>
      </c>
      <c r="AW166" s="137">
        <v>1.7687299999999999</v>
      </c>
      <c r="AX166" s="137">
        <v>0.98424699999999998</v>
      </c>
      <c r="AY166" s="156">
        <v>-3.1700000000000001E-4</v>
      </c>
      <c r="AZ166" s="137">
        <f t="shared" si="20"/>
        <v>36.030273000000001</v>
      </c>
      <c r="BA166" s="137">
        <f t="shared" si="21"/>
        <v>0</v>
      </c>
      <c r="BB166" s="137">
        <f t="shared" si="22"/>
        <v>31.165108</v>
      </c>
      <c r="BC166" s="137">
        <f t="shared" si="23"/>
        <v>0</v>
      </c>
      <c r="BD166" s="137">
        <f t="shared" si="24"/>
        <v>10.651913</v>
      </c>
      <c r="BE166" s="137">
        <f t="shared" si="25"/>
        <v>0</v>
      </c>
      <c r="BF166" s="137">
        <f t="shared" si="26"/>
        <v>1.7687299999999999</v>
      </c>
      <c r="BG166" s="137">
        <f t="shared" si="27"/>
        <v>0.991927</v>
      </c>
      <c r="BH166" s="156">
        <f t="shared" si="28"/>
        <v>3.0199999999999997E-4</v>
      </c>
    </row>
    <row r="167" spans="1:60" x14ac:dyDescent="0.3">
      <c r="A167" s="1">
        <v>161</v>
      </c>
      <c r="B167" s="1" t="s">
        <v>40</v>
      </c>
      <c r="C167" s="1">
        <v>886</v>
      </c>
      <c r="D167" s="1">
        <v>5000</v>
      </c>
      <c r="E167" s="1">
        <v>-24.970106999999999</v>
      </c>
      <c r="F167" s="1">
        <v>-297308.32474299998</v>
      </c>
      <c r="G167" s="1">
        <v>-235471.69266199999</v>
      </c>
      <c r="H167" s="1">
        <v>53.346532000000003</v>
      </c>
      <c r="I167" s="1">
        <v>26.989536999999999</v>
      </c>
      <c r="J167" s="1">
        <v>8.128031</v>
      </c>
      <c r="K167" s="1">
        <v>2.3877060000000001</v>
      </c>
      <c r="L167" s="1">
        <v>3.2144529999999998</v>
      </c>
      <c r="M167" s="111">
        <v>100</v>
      </c>
      <c r="N167" s="1">
        <v>19.156573000000002</v>
      </c>
      <c r="O167" s="1">
        <v>0.25077300000000002</v>
      </c>
      <c r="P167" s="1">
        <v>80.592653999999996</v>
      </c>
      <c r="Q167" s="1">
        <v>0</v>
      </c>
      <c r="R167" s="154">
        <v>57.906156000000003</v>
      </c>
      <c r="S167" s="138">
        <v>0.172879</v>
      </c>
      <c r="T167" s="138">
        <v>10.953625000000001</v>
      </c>
      <c r="U167" s="138">
        <v>9.9810000000000003E-3</v>
      </c>
      <c r="V167" s="138">
        <v>8.2518340000000006</v>
      </c>
      <c r="W167" s="138">
        <v>1.2527079999999999</v>
      </c>
      <c r="X167" s="138">
        <v>0.23930899999999999</v>
      </c>
      <c r="Y167" s="138">
        <v>2.1251859999999998</v>
      </c>
      <c r="Z167" s="138">
        <v>10.016038999999999</v>
      </c>
      <c r="AA167" s="138">
        <v>4.0556559999999999</v>
      </c>
      <c r="AB167" s="138">
        <v>0.464258</v>
      </c>
      <c r="AC167" s="138">
        <v>4.5523680000000004</v>
      </c>
      <c r="AD167" s="138">
        <v>0</v>
      </c>
      <c r="AE167" s="138">
        <v>0</v>
      </c>
      <c r="AF167" s="138">
        <v>0</v>
      </c>
      <c r="AG167" s="138">
        <v>0</v>
      </c>
      <c r="AH167" s="155">
        <v>2.8066000000000001E-2</v>
      </c>
      <c r="AI167" s="137">
        <v>0</v>
      </c>
      <c r="AJ167" s="137">
        <v>0.207817</v>
      </c>
      <c r="AK167" s="137">
        <v>0</v>
      </c>
      <c r="AL167" s="137">
        <v>6.679E-3</v>
      </c>
      <c r="AM167" s="137">
        <v>0</v>
      </c>
      <c r="AN167" s="137">
        <v>0</v>
      </c>
      <c r="AO167" s="137">
        <v>7.5929999999999999E-3</v>
      </c>
      <c r="AP167" s="137">
        <v>6.1799999999999995E-4</v>
      </c>
      <c r="AQ167" s="155">
        <v>36.027830000000002</v>
      </c>
      <c r="AR167" s="137">
        <v>0</v>
      </c>
      <c r="AS167" s="137">
        <v>31.159724000000001</v>
      </c>
      <c r="AT167" s="137">
        <v>0</v>
      </c>
      <c r="AU167" s="137">
        <v>10.649724000000001</v>
      </c>
      <c r="AV167" s="137">
        <v>0</v>
      </c>
      <c r="AW167" s="137">
        <v>1.7687299999999999</v>
      </c>
      <c r="AX167" s="137">
        <v>0.986904</v>
      </c>
      <c r="AY167" s="156">
        <v>-2.5599999999999999E-4</v>
      </c>
      <c r="AZ167" s="137">
        <f t="shared" si="20"/>
        <v>36.055896000000004</v>
      </c>
      <c r="BA167" s="137">
        <f t="shared" si="21"/>
        <v>0</v>
      </c>
      <c r="BB167" s="137">
        <f t="shared" si="22"/>
        <v>31.367540999999999</v>
      </c>
      <c r="BC167" s="137">
        <f t="shared" si="23"/>
        <v>0</v>
      </c>
      <c r="BD167" s="137">
        <f t="shared" si="24"/>
        <v>10.656403000000001</v>
      </c>
      <c r="BE167" s="137">
        <f t="shared" si="25"/>
        <v>0</v>
      </c>
      <c r="BF167" s="137">
        <f t="shared" si="26"/>
        <v>1.7687299999999999</v>
      </c>
      <c r="BG167" s="137">
        <f t="shared" si="27"/>
        <v>0.99449699999999996</v>
      </c>
      <c r="BH167" s="156">
        <f t="shared" si="28"/>
        <v>3.6199999999999996E-4</v>
      </c>
    </row>
    <row r="168" spans="1:60" x14ac:dyDescent="0.3">
      <c r="A168" s="1">
        <v>162</v>
      </c>
      <c r="B168" s="1" t="s">
        <v>40</v>
      </c>
      <c r="C168" s="1">
        <v>884</v>
      </c>
      <c r="D168" s="1">
        <v>5000</v>
      </c>
      <c r="E168" s="1">
        <v>-24.997530000000001</v>
      </c>
      <c r="F168" s="1">
        <v>-293552.57756399998</v>
      </c>
      <c r="G168" s="1">
        <v>-232526.43927199999</v>
      </c>
      <c r="H168" s="1">
        <v>52.738312000000001</v>
      </c>
      <c r="I168" s="1">
        <v>26.672426999999999</v>
      </c>
      <c r="J168" s="1">
        <v>8.0343920000000004</v>
      </c>
      <c r="K168" s="1">
        <v>2.386263</v>
      </c>
      <c r="L168" s="1">
        <v>3.1943440000000001</v>
      </c>
      <c r="M168" s="111">
        <v>100</v>
      </c>
      <c r="N168" s="1">
        <v>18.925262</v>
      </c>
      <c r="O168" s="1">
        <v>0.24691399999999999</v>
      </c>
      <c r="P168" s="1">
        <v>80.827825000000004</v>
      </c>
      <c r="Q168" s="1">
        <v>0</v>
      </c>
      <c r="R168" s="154">
        <v>57.864429000000001</v>
      </c>
      <c r="S168" s="138">
        <v>0.167382</v>
      </c>
      <c r="T168" s="138">
        <v>10.870931000000001</v>
      </c>
      <c r="U168" s="138">
        <v>1.0113E-2</v>
      </c>
      <c r="V168" s="138">
        <v>8.2855679999999996</v>
      </c>
      <c r="W168" s="138">
        <v>1.268019</v>
      </c>
      <c r="X168" s="138">
        <v>0.231991</v>
      </c>
      <c r="Y168" s="138">
        <v>2.1246879999999999</v>
      </c>
      <c r="Z168" s="138">
        <v>10.076563</v>
      </c>
      <c r="AA168" s="138">
        <v>4.0281789999999997</v>
      </c>
      <c r="AB168" s="138">
        <v>0.46436300000000003</v>
      </c>
      <c r="AC168" s="138">
        <v>4.6077729999999999</v>
      </c>
      <c r="AD168" s="138">
        <v>0</v>
      </c>
      <c r="AE168" s="138">
        <v>0</v>
      </c>
      <c r="AF168" s="138">
        <v>0</v>
      </c>
      <c r="AG168" s="138">
        <v>0</v>
      </c>
      <c r="AH168" s="155">
        <v>2.7900000000000001E-2</v>
      </c>
      <c r="AI168" s="137">
        <v>0</v>
      </c>
      <c r="AJ168" s="137">
        <v>0.20439599999999999</v>
      </c>
      <c r="AK168" s="137">
        <v>0</v>
      </c>
      <c r="AL168" s="137">
        <v>6.4920000000000004E-3</v>
      </c>
      <c r="AM168" s="137">
        <v>0</v>
      </c>
      <c r="AN168" s="137">
        <v>0</v>
      </c>
      <c r="AO168" s="137">
        <v>7.5100000000000002E-3</v>
      </c>
      <c r="AP168" s="137">
        <v>6.1600000000000001E-4</v>
      </c>
      <c r="AQ168" s="155">
        <v>36.053446000000001</v>
      </c>
      <c r="AR168" s="137">
        <v>0</v>
      </c>
      <c r="AS168" s="137">
        <v>31.362155999999999</v>
      </c>
      <c r="AT168" s="137">
        <v>0</v>
      </c>
      <c r="AU168" s="137">
        <v>10.654214</v>
      </c>
      <c r="AV168" s="137">
        <v>0</v>
      </c>
      <c r="AW168" s="137">
        <v>1.7687299999999999</v>
      </c>
      <c r="AX168" s="137">
        <v>0.98947399999999996</v>
      </c>
      <c r="AY168" s="156">
        <v>-1.9699999999999999E-4</v>
      </c>
      <c r="AZ168" s="137">
        <f t="shared" si="20"/>
        <v>36.081346000000003</v>
      </c>
      <c r="BA168" s="137">
        <f t="shared" si="21"/>
        <v>0</v>
      </c>
      <c r="BB168" s="137">
        <f t="shared" si="22"/>
        <v>31.566551999999998</v>
      </c>
      <c r="BC168" s="137">
        <f t="shared" si="23"/>
        <v>0</v>
      </c>
      <c r="BD168" s="137">
        <f t="shared" si="24"/>
        <v>10.660705999999999</v>
      </c>
      <c r="BE168" s="137">
        <f t="shared" si="25"/>
        <v>0</v>
      </c>
      <c r="BF168" s="137">
        <f t="shared" si="26"/>
        <v>1.7687299999999999</v>
      </c>
      <c r="BG168" s="137">
        <f t="shared" si="27"/>
        <v>0.99698399999999998</v>
      </c>
      <c r="BH168" s="156">
        <f t="shared" si="28"/>
        <v>4.1899999999999999E-4</v>
      </c>
    </row>
    <row r="169" spans="1:60" x14ac:dyDescent="0.3">
      <c r="A169" s="1">
        <v>163</v>
      </c>
      <c r="B169" s="1" t="s">
        <v>40</v>
      </c>
      <c r="C169" s="1">
        <v>882</v>
      </c>
      <c r="D169" s="1">
        <v>5000</v>
      </c>
      <c r="E169" s="1">
        <v>-25.025207000000002</v>
      </c>
      <c r="F169" s="1">
        <v>-289859.669941</v>
      </c>
      <c r="G169" s="1">
        <v>-229629.911295</v>
      </c>
      <c r="H169" s="1">
        <v>52.140205999999999</v>
      </c>
      <c r="I169" s="1">
        <v>26.360592</v>
      </c>
      <c r="J169" s="1">
        <v>7.9422839999999999</v>
      </c>
      <c r="K169" s="1">
        <v>2.384814</v>
      </c>
      <c r="L169" s="1">
        <v>3.1741090000000001</v>
      </c>
      <c r="M169" s="111">
        <v>100</v>
      </c>
      <c r="N169" s="1">
        <v>18.697721999999999</v>
      </c>
      <c r="O169" s="1">
        <v>0.243145</v>
      </c>
      <c r="P169" s="1">
        <v>81.059133000000003</v>
      </c>
      <c r="Q169" s="1">
        <v>0</v>
      </c>
      <c r="R169" s="154">
        <v>57.822147999999999</v>
      </c>
      <c r="S169" s="138">
        <v>0.16204099999999999</v>
      </c>
      <c r="T169" s="138">
        <v>10.787701999999999</v>
      </c>
      <c r="U169" s="138">
        <v>1.0246E-2</v>
      </c>
      <c r="V169" s="138">
        <v>8.3191550000000003</v>
      </c>
      <c r="W169" s="138">
        <v>1.28345</v>
      </c>
      <c r="X169" s="138">
        <v>0.22473899999999999</v>
      </c>
      <c r="Y169" s="138">
        <v>2.1242369999999999</v>
      </c>
      <c r="Z169" s="138">
        <v>10.137608999999999</v>
      </c>
      <c r="AA169" s="138">
        <v>4.0004949999999999</v>
      </c>
      <c r="AB169" s="138">
        <v>0.46456199999999997</v>
      </c>
      <c r="AC169" s="138">
        <v>4.6636160000000002</v>
      </c>
      <c r="AD169" s="138">
        <v>0</v>
      </c>
      <c r="AE169" s="138">
        <v>0</v>
      </c>
      <c r="AF169" s="138">
        <v>0</v>
      </c>
      <c r="AG169" s="138">
        <v>0</v>
      </c>
      <c r="AH169" s="155">
        <v>2.7740999999999998E-2</v>
      </c>
      <c r="AI169" s="137">
        <v>0</v>
      </c>
      <c r="AJ169" s="137">
        <v>0.20104900000000001</v>
      </c>
      <c r="AK169" s="137">
        <v>0</v>
      </c>
      <c r="AL169" s="137">
        <v>6.3119999999999999E-3</v>
      </c>
      <c r="AM169" s="137">
        <v>0</v>
      </c>
      <c r="AN169" s="137">
        <v>0</v>
      </c>
      <c r="AO169" s="137">
        <v>7.4279999999999997E-3</v>
      </c>
      <c r="AP169" s="137">
        <v>6.1499999999999999E-4</v>
      </c>
      <c r="AQ169" s="155">
        <v>36.078896999999998</v>
      </c>
      <c r="AR169" s="137">
        <v>0</v>
      </c>
      <c r="AS169" s="137">
        <v>31.561167000000001</v>
      </c>
      <c r="AT169" s="137">
        <v>0</v>
      </c>
      <c r="AU169" s="137">
        <v>10.658516000000001</v>
      </c>
      <c r="AV169" s="137">
        <v>0</v>
      </c>
      <c r="AW169" s="137">
        <v>1.7687299999999999</v>
      </c>
      <c r="AX169" s="137">
        <v>0.99195999999999995</v>
      </c>
      <c r="AY169" s="156">
        <v>-1.3899999999999999E-4</v>
      </c>
      <c r="AZ169" s="137">
        <f t="shared" si="20"/>
        <v>36.106637999999997</v>
      </c>
      <c r="BA169" s="137">
        <f t="shared" si="21"/>
        <v>0</v>
      </c>
      <c r="BB169" s="137">
        <f t="shared" si="22"/>
        <v>31.762216000000002</v>
      </c>
      <c r="BC169" s="137">
        <f t="shared" si="23"/>
        <v>0</v>
      </c>
      <c r="BD169" s="137">
        <f t="shared" si="24"/>
        <v>10.664828</v>
      </c>
      <c r="BE169" s="137">
        <f t="shared" si="25"/>
        <v>0</v>
      </c>
      <c r="BF169" s="137">
        <f t="shared" si="26"/>
        <v>1.7687299999999999</v>
      </c>
      <c r="BG169" s="137">
        <f t="shared" si="27"/>
        <v>0.99938799999999994</v>
      </c>
      <c r="BH169" s="156">
        <f t="shared" si="28"/>
        <v>4.7599999999999997E-4</v>
      </c>
    </row>
    <row r="170" spans="1:60" x14ac:dyDescent="0.3">
      <c r="A170" s="1">
        <v>164</v>
      </c>
      <c r="B170" s="1" t="s">
        <v>40</v>
      </c>
      <c r="C170" s="1">
        <v>880</v>
      </c>
      <c r="D170" s="1">
        <v>5000</v>
      </c>
      <c r="E170" s="1">
        <v>-25.053146000000002</v>
      </c>
      <c r="F170" s="1">
        <v>-286228.161693</v>
      </c>
      <c r="G170" s="1">
        <v>-226781.00322399999</v>
      </c>
      <c r="H170" s="1">
        <v>51.551974000000001</v>
      </c>
      <c r="I170" s="1">
        <v>26.053909000000001</v>
      </c>
      <c r="J170" s="1">
        <v>7.8516729999999999</v>
      </c>
      <c r="K170" s="1">
        <v>2.383356</v>
      </c>
      <c r="L170" s="1">
        <v>3.1537510000000002</v>
      </c>
      <c r="M170" s="111">
        <v>100</v>
      </c>
      <c r="N170" s="1">
        <v>18.473868</v>
      </c>
      <c r="O170" s="1">
        <v>0.23946400000000001</v>
      </c>
      <c r="P170" s="1">
        <v>81.286669000000003</v>
      </c>
      <c r="Q170" s="1">
        <v>0</v>
      </c>
      <c r="R170" s="154">
        <v>57.779322000000001</v>
      </c>
      <c r="S170" s="138">
        <v>0.15685099999999999</v>
      </c>
      <c r="T170" s="138">
        <v>10.703939</v>
      </c>
      <c r="U170" s="138">
        <v>1.038E-2</v>
      </c>
      <c r="V170" s="138">
        <v>8.3525740000000006</v>
      </c>
      <c r="W170" s="138">
        <v>1.2990029999999999</v>
      </c>
      <c r="X170" s="138">
        <v>0.217553</v>
      </c>
      <c r="Y170" s="138">
        <v>2.1238329999999999</v>
      </c>
      <c r="Z170" s="138">
        <v>10.199182</v>
      </c>
      <c r="AA170" s="138">
        <v>3.9726089999999998</v>
      </c>
      <c r="AB170" s="138">
        <v>0.46485399999999999</v>
      </c>
      <c r="AC170" s="138">
        <v>4.7199010000000001</v>
      </c>
      <c r="AD170" s="138">
        <v>0</v>
      </c>
      <c r="AE170" s="138">
        <v>0</v>
      </c>
      <c r="AF170" s="138">
        <v>0</v>
      </c>
      <c r="AG170" s="138">
        <v>0</v>
      </c>
      <c r="AH170" s="155">
        <v>2.7588000000000001E-2</v>
      </c>
      <c r="AI170" s="137">
        <v>0</v>
      </c>
      <c r="AJ170" s="137">
        <v>0.19777400000000001</v>
      </c>
      <c r="AK170" s="137">
        <v>0</v>
      </c>
      <c r="AL170" s="137">
        <v>6.1390000000000004E-3</v>
      </c>
      <c r="AM170" s="137">
        <v>0</v>
      </c>
      <c r="AN170" s="137">
        <v>0</v>
      </c>
      <c r="AO170" s="137">
        <v>7.3489999999999996E-3</v>
      </c>
      <c r="AP170" s="137">
        <v>6.1300000000000005E-4</v>
      </c>
      <c r="AQ170" s="155">
        <v>36.104188999999998</v>
      </c>
      <c r="AR170" s="137">
        <v>0</v>
      </c>
      <c r="AS170" s="137">
        <v>31.756831999999999</v>
      </c>
      <c r="AT170" s="137">
        <v>0</v>
      </c>
      <c r="AU170" s="137">
        <v>10.662637</v>
      </c>
      <c r="AV170" s="137">
        <v>0</v>
      </c>
      <c r="AW170" s="137">
        <v>1.7687299999999999</v>
      </c>
      <c r="AX170" s="137">
        <v>0.99436599999999997</v>
      </c>
      <c r="AY170" s="156">
        <v>-8.2999999999999998E-5</v>
      </c>
      <c r="AZ170" s="137">
        <f t="shared" si="20"/>
        <v>36.131777</v>
      </c>
      <c r="BA170" s="137">
        <f t="shared" si="21"/>
        <v>0</v>
      </c>
      <c r="BB170" s="137">
        <f t="shared" si="22"/>
        <v>31.954605999999998</v>
      </c>
      <c r="BC170" s="137">
        <f t="shared" si="23"/>
        <v>0</v>
      </c>
      <c r="BD170" s="137">
        <f t="shared" si="24"/>
        <v>10.668775999999999</v>
      </c>
      <c r="BE170" s="137">
        <f t="shared" si="25"/>
        <v>0</v>
      </c>
      <c r="BF170" s="137">
        <f t="shared" si="26"/>
        <v>1.7687299999999999</v>
      </c>
      <c r="BG170" s="137">
        <f t="shared" si="27"/>
        <v>1.0017149999999999</v>
      </c>
      <c r="BH170" s="156">
        <f t="shared" si="28"/>
        <v>5.3000000000000009E-4</v>
      </c>
    </row>
    <row r="171" spans="1:60" x14ac:dyDescent="0.3">
      <c r="A171" s="1">
        <v>165</v>
      </c>
      <c r="B171" s="1" t="s">
        <v>40</v>
      </c>
      <c r="C171" s="1">
        <v>878</v>
      </c>
      <c r="D171" s="1">
        <v>5000</v>
      </c>
      <c r="E171" s="1">
        <v>-25.081358000000002</v>
      </c>
      <c r="F171" s="1">
        <v>-282656.667342</v>
      </c>
      <c r="G171" s="1">
        <v>-223978.65210499999</v>
      </c>
      <c r="H171" s="1">
        <v>50.973388</v>
      </c>
      <c r="I171" s="1">
        <v>25.75226</v>
      </c>
      <c r="J171" s="1">
        <v>7.7625260000000003</v>
      </c>
      <c r="K171" s="1">
        <v>2.3818899999999998</v>
      </c>
      <c r="L171" s="1">
        <v>3.1332710000000001</v>
      </c>
      <c r="M171" s="111">
        <v>100</v>
      </c>
      <c r="N171" s="1">
        <v>18.253613999999999</v>
      </c>
      <c r="O171" s="1">
        <v>0.23586599999999999</v>
      </c>
      <c r="P171" s="1">
        <v>81.51052</v>
      </c>
      <c r="Q171" s="1">
        <v>0</v>
      </c>
      <c r="R171" s="154">
        <v>57.735956000000002</v>
      </c>
      <c r="S171" s="138">
        <v>0.151811</v>
      </c>
      <c r="T171" s="138">
        <v>10.619645999999999</v>
      </c>
      <c r="U171" s="138">
        <v>1.0515E-2</v>
      </c>
      <c r="V171" s="138">
        <v>8.3858040000000003</v>
      </c>
      <c r="W171" s="138">
        <v>1.3146770000000001</v>
      </c>
      <c r="X171" s="138">
        <v>0.21043700000000001</v>
      </c>
      <c r="Y171" s="138">
        <v>2.1234739999999999</v>
      </c>
      <c r="Z171" s="138">
        <v>10.261285000000001</v>
      </c>
      <c r="AA171" s="138">
        <v>3.9445229999999998</v>
      </c>
      <c r="AB171" s="138">
        <v>0.46523999999999999</v>
      </c>
      <c r="AC171" s="138">
        <v>4.7766320000000002</v>
      </c>
      <c r="AD171" s="138">
        <v>0</v>
      </c>
      <c r="AE171" s="138">
        <v>0</v>
      </c>
      <c r="AF171" s="138">
        <v>0</v>
      </c>
      <c r="AG171" s="138">
        <v>0</v>
      </c>
      <c r="AH171" s="155">
        <v>2.7441E-2</v>
      </c>
      <c r="AI171" s="137">
        <v>0</v>
      </c>
      <c r="AJ171" s="137">
        <v>0.19456699999999999</v>
      </c>
      <c r="AK171" s="137">
        <v>0</v>
      </c>
      <c r="AL171" s="137">
        <v>5.973E-3</v>
      </c>
      <c r="AM171" s="137">
        <v>0</v>
      </c>
      <c r="AN171" s="137">
        <v>0</v>
      </c>
      <c r="AO171" s="137">
        <v>7.2719999999999998E-3</v>
      </c>
      <c r="AP171" s="137">
        <v>6.1200000000000002E-4</v>
      </c>
      <c r="AQ171" s="155">
        <v>36.12932</v>
      </c>
      <c r="AR171" s="137">
        <v>0</v>
      </c>
      <c r="AS171" s="137">
        <v>31.94922</v>
      </c>
      <c r="AT171" s="137">
        <v>0</v>
      </c>
      <c r="AU171" s="137">
        <v>10.666585</v>
      </c>
      <c r="AV171" s="137">
        <v>0</v>
      </c>
      <c r="AW171" s="137">
        <v>1.7687299999999999</v>
      </c>
      <c r="AX171" s="137">
        <v>0.99669200000000002</v>
      </c>
      <c r="AY171" s="156">
        <v>-2.8E-5</v>
      </c>
      <c r="AZ171" s="137">
        <f t="shared" si="20"/>
        <v>36.156761000000003</v>
      </c>
      <c r="BA171" s="137">
        <f t="shared" si="21"/>
        <v>0</v>
      </c>
      <c r="BB171" s="137">
        <f t="shared" si="22"/>
        <v>32.143787000000003</v>
      </c>
      <c r="BC171" s="137">
        <f t="shared" si="23"/>
        <v>0</v>
      </c>
      <c r="BD171" s="137">
        <f t="shared" si="24"/>
        <v>10.672557999999999</v>
      </c>
      <c r="BE171" s="137">
        <f t="shared" si="25"/>
        <v>0</v>
      </c>
      <c r="BF171" s="137">
        <f t="shared" si="26"/>
        <v>1.7687299999999999</v>
      </c>
      <c r="BG171" s="137">
        <f t="shared" si="27"/>
        <v>1.0039640000000001</v>
      </c>
      <c r="BH171" s="156">
        <f t="shared" si="28"/>
        <v>5.8399999999999999E-4</v>
      </c>
    </row>
    <row r="172" spans="1:60" x14ac:dyDescent="0.3">
      <c r="A172" s="1">
        <v>166</v>
      </c>
      <c r="B172" s="1" t="s">
        <v>40</v>
      </c>
      <c r="C172" s="1">
        <v>876</v>
      </c>
      <c r="D172" s="1">
        <v>5000</v>
      </c>
      <c r="E172" s="1">
        <v>-25.109850999999999</v>
      </c>
      <c r="F172" s="1">
        <v>-279143.853848</v>
      </c>
      <c r="G172" s="1">
        <v>-221221.83577800001</v>
      </c>
      <c r="H172" s="1">
        <v>50.404228000000003</v>
      </c>
      <c r="I172" s="1">
        <v>25.455532000000002</v>
      </c>
      <c r="J172" s="1">
        <v>7.6748089999999998</v>
      </c>
      <c r="K172" s="1">
        <v>2.3804150000000002</v>
      </c>
      <c r="L172" s="1">
        <v>3.1126719999999999</v>
      </c>
      <c r="M172" s="111">
        <v>100</v>
      </c>
      <c r="N172" s="1">
        <v>18.03688</v>
      </c>
      <c r="O172" s="1">
        <v>0.232349</v>
      </c>
      <c r="P172" s="1">
        <v>81.730770000000007</v>
      </c>
      <c r="Q172" s="1">
        <v>0</v>
      </c>
      <c r="R172" s="154">
        <v>57.692059</v>
      </c>
      <c r="S172" s="138">
        <v>0.14691499999999999</v>
      </c>
      <c r="T172" s="138">
        <v>10.534827</v>
      </c>
      <c r="U172" s="138">
        <v>1.0651000000000001E-2</v>
      </c>
      <c r="V172" s="138">
        <v>8.418825</v>
      </c>
      <c r="W172" s="138">
        <v>1.3304739999999999</v>
      </c>
      <c r="X172" s="138">
        <v>0.20339199999999999</v>
      </c>
      <c r="Y172" s="138">
        <v>2.1231610000000001</v>
      </c>
      <c r="Z172" s="138">
        <v>10.323922</v>
      </c>
      <c r="AA172" s="138">
        <v>3.916242</v>
      </c>
      <c r="AB172" s="138">
        <v>0.465721</v>
      </c>
      <c r="AC172" s="138">
        <v>4.8338130000000001</v>
      </c>
      <c r="AD172" s="138">
        <v>0</v>
      </c>
      <c r="AE172" s="138">
        <v>0</v>
      </c>
      <c r="AF172" s="138">
        <v>0</v>
      </c>
      <c r="AG172" s="138">
        <v>0</v>
      </c>
      <c r="AH172" s="155">
        <v>2.7300999999999999E-2</v>
      </c>
      <c r="AI172" s="137">
        <v>0</v>
      </c>
      <c r="AJ172" s="137">
        <v>0.19142600000000001</v>
      </c>
      <c r="AK172" s="137">
        <v>0</v>
      </c>
      <c r="AL172" s="137">
        <v>5.8139999999999997E-3</v>
      </c>
      <c r="AM172" s="137">
        <v>0</v>
      </c>
      <c r="AN172" s="137">
        <v>0</v>
      </c>
      <c r="AO172" s="137">
        <v>7.1980000000000004E-3</v>
      </c>
      <c r="AP172" s="137">
        <v>6.11E-4</v>
      </c>
      <c r="AQ172" s="155">
        <v>36.154305999999998</v>
      </c>
      <c r="AR172" s="137">
        <v>0</v>
      </c>
      <c r="AS172" s="137">
        <v>32.138401999999999</v>
      </c>
      <c r="AT172" s="137">
        <v>0</v>
      </c>
      <c r="AU172" s="137">
        <v>10.670366</v>
      </c>
      <c r="AV172" s="137">
        <v>0</v>
      </c>
      <c r="AW172" s="137">
        <v>1.7687299999999999</v>
      </c>
      <c r="AX172" s="137">
        <v>0.99894099999999997</v>
      </c>
      <c r="AY172" s="156">
        <v>2.5000000000000001E-5</v>
      </c>
      <c r="AZ172" s="137">
        <f t="shared" si="20"/>
        <v>36.181607</v>
      </c>
      <c r="BA172" s="137">
        <f t="shared" si="21"/>
        <v>0</v>
      </c>
      <c r="BB172" s="137">
        <f t="shared" si="22"/>
        <v>32.329827999999999</v>
      </c>
      <c r="BC172" s="137">
        <f t="shared" si="23"/>
        <v>0</v>
      </c>
      <c r="BD172" s="137">
        <f t="shared" si="24"/>
        <v>10.67618</v>
      </c>
      <c r="BE172" s="137">
        <f t="shared" si="25"/>
        <v>0</v>
      </c>
      <c r="BF172" s="137">
        <f t="shared" si="26"/>
        <v>1.7687299999999999</v>
      </c>
      <c r="BG172" s="137">
        <f t="shared" si="27"/>
        <v>1.0061389999999999</v>
      </c>
      <c r="BH172" s="156">
        <f t="shared" si="28"/>
        <v>6.3599999999999996E-4</v>
      </c>
    </row>
    <row r="173" spans="1:60" x14ac:dyDescent="0.3">
      <c r="A173" s="1">
        <v>167</v>
      </c>
      <c r="B173" s="1" t="s">
        <v>40</v>
      </c>
      <c r="C173" s="1">
        <v>874</v>
      </c>
      <c r="D173" s="1">
        <v>5000</v>
      </c>
      <c r="E173" s="1">
        <v>-25.138635000000001</v>
      </c>
      <c r="F173" s="1">
        <v>-275688.43838000001</v>
      </c>
      <c r="G173" s="1">
        <v>-218509.57115199999</v>
      </c>
      <c r="H173" s="1">
        <v>49.844281000000002</v>
      </c>
      <c r="I173" s="1">
        <v>25.163613000000002</v>
      </c>
      <c r="J173" s="1">
        <v>7.5884910000000003</v>
      </c>
      <c r="K173" s="1">
        <v>2.3789310000000001</v>
      </c>
      <c r="L173" s="1">
        <v>3.0919560000000001</v>
      </c>
      <c r="M173" s="111">
        <v>100</v>
      </c>
      <c r="N173" s="1">
        <v>17.823589999999999</v>
      </c>
      <c r="O173" s="1">
        <v>0.22891</v>
      </c>
      <c r="P173" s="1">
        <v>81.947500000000005</v>
      </c>
      <c r="Q173" s="1">
        <v>0</v>
      </c>
      <c r="R173" s="154">
        <v>57.647638000000001</v>
      </c>
      <c r="S173" s="138">
        <v>0.14216000000000001</v>
      </c>
      <c r="T173" s="138">
        <v>10.449484</v>
      </c>
      <c r="U173" s="138">
        <v>1.0789E-2</v>
      </c>
      <c r="V173" s="138">
        <v>8.4516150000000003</v>
      </c>
      <c r="W173" s="138">
        <v>1.346395</v>
      </c>
      <c r="X173" s="138">
        <v>0.19641900000000001</v>
      </c>
      <c r="Y173" s="138">
        <v>2.1228910000000001</v>
      </c>
      <c r="Z173" s="138">
        <v>10.387097000000001</v>
      </c>
      <c r="AA173" s="138">
        <v>3.8877700000000002</v>
      </c>
      <c r="AB173" s="138">
        <v>0.46629599999999999</v>
      </c>
      <c r="AC173" s="138">
        <v>4.8914460000000002</v>
      </c>
      <c r="AD173" s="138">
        <v>0</v>
      </c>
      <c r="AE173" s="138">
        <v>0</v>
      </c>
      <c r="AF173" s="138">
        <v>0</v>
      </c>
      <c r="AG173" s="138">
        <v>0</v>
      </c>
      <c r="AH173" s="155">
        <v>2.7165999999999999E-2</v>
      </c>
      <c r="AI173" s="137">
        <v>0</v>
      </c>
      <c r="AJ173" s="137">
        <v>0.18834799999999999</v>
      </c>
      <c r="AK173" s="137">
        <v>0</v>
      </c>
      <c r="AL173" s="137">
        <v>5.6620000000000004E-3</v>
      </c>
      <c r="AM173" s="137">
        <v>0</v>
      </c>
      <c r="AN173" s="137">
        <v>0</v>
      </c>
      <c r="AO173" s="137">
        <v>7.1250000000000003E-3</v>
      </c>
      <c r="AP173" s="137">
        <v>6.0899999999999995E-4</v>
      </c>
      <c r="AQ173" s="155">
        <v>36.179144000000001</v>
      </c>
      <c r="AR173" s="137">
        <v>0</v>
      </c>
      <c r="AS173" s="137">
        <v>32.324443000000002</v>
      </c>
      <c r="AT173" s="137">
        <v>0</v>
      </c>
      <c r="AU173" s="137">
        <v>10.673988</v>
      </c>
      <c r="AV173" s="137">
        <v>0</v>
      </c>
      <c r="AW173" s="137">
        <v>1.7687299999999999</v>
      </c>
      <c r="AX173" s="137">
        <v>1.001115</v>
      </c>
      <c r="AY173" s="156">
        <v>7.7999999999999999E-5</v>
      </c>
      <c r="AZ173" s="137">
        <f t="shared" si="20"/>
        <v>36.206310000000002</v>
      </c>
      <c r="BA173" s="137">
        <f t="shared" si="21"/>
        <v>0</v>
      </c>
      <c r="BB173" s="137">
        <f t="shared" si="22"/>
        <v>32.512791</v>
      </c>
      <c r="BC173" s="137">
        <f t="shared" si="23"/>
        <v>0</v>
      </c>
      <c r="BD173" s="137">
        <f t="shared" si="24"/>
        <v>10.679649999999999</v>
      </c>
      <c r="BE173" s="137">
        <f t="shared" si="25"/>
        <v>0</v>
      </c>
      <c r="BF173" s="137">
        <f t="shared" si="26"/>
        <v>1.7687299999999999</v>
      </c>
      <c r="BG173" s="137">
        <f t="shared" si="27"/>
        <v>1.00824</v>
      </c>
      <c r="BH173" s="156">
        <f t="shared" si="28"/>
        <v>6.8699999999999989E-4</v>
      </c>
    </row>
    <row r="174" spans="1:60" x14ac:dyDescent="0.3">
      <c r="A174" s="1">
        <v>168</v>
      </c>
      <c r="B174" s="1" t="s">
        <v>40</v>
      </c>
      <c r="C174" s="1">
        <v>872</v>
      </c>
      <c r="D174" s="1">
        <v>5000</v>
      </c>
      <c r="E174" s="1">
        <v>-25.167719999999999</v>
      </c>
      <c r="F174" s="1">
        <v>-272289.18622500001</v>
      </c>
      <c r="G174" s="1">
        <v>-215840.91258800001</v>
      </c>
      <c r="H174" s="1">
        <v>49.293345000000002</v>
      </c>
      <c r="I174" s="1">
        <v>24.8764</v>
      </c>
      <c r="J174" s="1">
        <v>7.5035429999999996</v>
      </c>
      <c r="K174" s="1">
        <v>2.3774389999999999</v>
      </c>
      <c r="L174" s="1">
        <v>3.0711279999999999</v>
      </c>
      <c r="M174" s="111">
        <v>100</v>
      </c>
      <c r="N174" s="1">
        <v>17.613667</v>
      </c>
      <c r="O174" s="1">
        <v>0.225545</v>
      </c>
      <c r="P174" s="1">
        <v>82.160787999999997</v>
      </c>
      <c r="Q174" s="1">
        <v>0</v>
      </c>
      <c r="R174" s="154">
        <v>57.602701000000003</v>
      </c>
      <c r="S174" s="138">
        <v>0.137544</v>
      </c>
      <c r="T174" s="138">
        <v>10.363623</v>
      </c>
      <c r="U174" s="138">
        <v>1.0926999999999999E-2</v>
      </c>
      <c r="V174" s="138">
        <v>8.4841519999999999</v>
      </c>
      <c r="W174" s="138">
        <v>1.3624419999999999</v>
      </c>
      <c r="X174" s="138">
        <v>0.18951999999999999</v>
      </c>
      <c r="Y174" s="138">
        <v>2.1226639999999999</v>
      </c>
      <c r="Z174" s="138">
        <v>10.450813999999999</v>
      </c>
      <c r="AA174" s="138">
        <v>3.8591099999999998</v>
      </c>
      <c r="AB174" s="138">
        <v>0.46696700000000002</v>
      </c>
      <c r="AC174" s="138">
        <v>4.9495370000000003</v>
      </c>
      <c r="AD174" s="138">
        <v>0</v>
      </c>
      <c r="AE174" s="138">
        <v>0</v>
      </c>
      <c r="AF174" s="138">
        <v>0</v>
      </c>
      <c r="AG174" s="138">
        <v>0</v>
      </c>
      <c r="AH174" s="155">
        <v>2.7036999999999999E-2</v>
      </c>
      <c r="AI174" s="137">
        <v>0</v>
      </c>
      <c r="AJ174" s="137">
        <v>0.18532999999999999</v>
      </c>
      <c r="AK174" s="137">
        <v>0</v>
      </c>
      <c r="AL174" s="137">
        <v>5.5160000000000001E-3</v>
      </c>
      <c r="AM174" s="137">
        <v>0</v>
      </c>
      <c r="AN174" s="137">
        <v>0</v>
      </c>
      <c r="AO174" s="137">
        <v>7.0540000000000004E-3</v>
      </c>
      <c r="AP174" s="137">
        <v>6.0800000000000003E-4</v>
      </c>
      <c r="AQ174" s="155">
        <v>36.203848000000001</v>
      </c>
      <c r="AR174" s="137">
        <v>0</v>
      </c>
      <c r="AS174" s="137">
        <v>32.507406000000003</v>
      </c>
      <c r="AT174" s="137">
        <v>0</v>
      </c>
      <c r="AU174" s="137">
        <v>10.677457</v>
      </c>
      <c r="AV174" s="137">
        <v>0</v>
      </c>
      <c r="AW174" s="137">
        <v>1.7687299999999999</v>
      </c>
      <c r="AX174" s="137">
        <v>1.003217</v>
      </c>
      <c r="AY174" s="156">
        <v>1.2899999999999999E-4</v>
      </c>
      <c r="AZ174" s="137">
        <f t="shared" si="20"/>
        <v>36.230885000000001</v>
      </c>
      <c r="BA174" s="137">
        <f t="shared" si="21"/>
        <v>0</v>
      </c>
      <c r="BB174" s="137">
        <f t="shared" si="22"/>
        <v>32.692736000000004</v>
      </c>
      <c r="BC174" s="137">
        <f t="shared" si="23"/>
        <v>0</v>
      </c>
      <c r="BD174" s="137">
        <f t="shared" si="24"/>
        <v>10.682973</v>
      </c>
      <c r="BE174" s="137">
        <f t="shared" si="25"/>
        <v>0</v>
      </c>
      <c r="BF174" s="137">
        <f t="shared" si="26"/>
        <v>1.7687299999999999</v>
      </c>
      <c r="BG174" s="137">
        <f t="shared" si="27"/>
        <v>1.0102709999999999</v>
      </c>
      <c r="BH174" s="156">
        <f t="shared" si="28"/>
        <v>7.3700000000000002E-4</v>
      </c>
    </row>
    <row r="175" spans="1:60" x14ac:dyDescent="0.3">
      <c r="A175" s="1">
        <v>169</v>
      </c>
      <c r="B175" s="1" t="s">
        <v>40</v>
      </c>
      <c r="C175" s="1">
        <v>870</v>
      </c>
      <c r="D175" s="1">
        <v>5000</v>
      </c>
      <c r="E175" s="1">
        <v>-25.197115</v>
      </c>
      <c r="F175" s="1">
        <v>-268944.908773</v>
      </c>
      <c r="G175" s="1">
        <v>-213214.950339</v>
      </c>
      <c r="H175" s="1">
        <v>48.751221000000001</v>
      </c>
      <c r="I175" s="1">
        <v>24.593791</v>
      </c>
      <c r="J175" s="1">
        <v>7.4199349999999997</v>
      </c>
      <c r="K175" s="1">
        <v>2.3759359999999998</v>
      </c>
      <c r="L175" s="1">
        <v>3.0501879999999999</v>
      </c>
      <c r="M175" s="111">
        <v>100</v>
      </c>
      <c r="N175" s="1">
        <v>17.407039999999999</v>
      </c>
      <c r="O175" s="1">
        <v>0.22225300000000001</v>
      </c>
      <c r="P175" s="1">
        <v>82.370707999999993</v>
      </c>
      <c r="Q175" s="1">
        <v>0</v>
      </c>
      <c r="R175" s="154">
        <v>57.557254999999998</v>
      </c>
      <c r="S175" s="138">
        <v>0.13306200000000001</v>
      </c>
      <c r="T175" s="138">
        <v>10.277248</v>
      </c>
      <c r="U175" s="138">
        <v>1.1065999999999999E-2</v>
      </c>
      <c r="V175" s="138">
        <v>8.5164150000000003</v>
      </c>
      <c r="W175" s="138">
        <v>1.3786149999999999</v>
      </c>
      <c r="X175" s="138">
        <v>0.182698</v>
      </c>
      <c r="Y175" s="138">
        <v>2.1224780000000001</v>
      </c>
      <c r="Z175" s="138">
        <v>10.515076000000001</v>
      </c>
      <c r="AA175" s="138">
        <v>3.8302670000000001</v>
      </c>
      <c r="AB175" s="138">
        <v>0.46773399999999998</v>
      </c>
      <c r="AC175" s="138">
        <v>5.0080869999999997</v>
      </c>
      <c r="AD175" s="138">
        <v>0</v>
      </c>
      <c r="AE175" s="138">
        <v>0</v>
      </c>
      <c r="AF175" s="138">
        <v>0</v>
      </c>
      <c r="AG175" s="138">
        <v>0</v>
      </c>
      <c r="AH175" s="155">
        <v>2.6914E-2</v>
      </c>
      <c r="AI175" s="137">
        <v>0</v>
      </c>
      <c r="AJ175" s="137">
        <v>0.18237100000000001</v>
      </c>
      <c r="AK175" s="137">
        <v>0</v>
      </c>
      <c r="AL175" s="137">
        <v>5.3759999999999997E-3</v>
      </c>
      <c r="AM175" s="137">
        <v>0</v>
      </c>
      <c r="AN175" s="137">
        <v>0</v>
      </c>
      <c r="AO175" s="137">
        <v>6.9849999999999999E-3</v>
      </c>
      <c r="AP175" s="137">
        <v>6.0700000000000001E-4</v>
      </c>
      <c r="AQ175" s="155">
        <v>36.228422000000002</v>
      </c>
      <c r="AR175" s="137">
        <v>0</v>
      </c>
      <c r="AS175" s="137">
        <v>32.687351</v>
      </c>
      <c r="AT175" s="137">
        <v>0</v>
      </c>
      <c r="AU175" s="137">
        <v>10.680778999999999</v>
      </c>
      <c r="AV175" s="137">
        <v>0</v>
      </c>
      <c r="AW175" s="137">
        <v>1.7687299999999999</v>
      </c>
      <c r="AX175" s="137">
        <v>1.0052479999999999</v>
      </c>
      <c r="AY175" s="156">
        <v>1.7799999999999999E-4</v>
      </c>
      <c r="AZ175" s="137">
        <f t="shared" si="20"/>
        <v>36.255336</v>
      </c>
      <c r="BA175" s="137">
        <f t="shared" si="21"/>
        <v>0</v>
      </c>
      <c r="BB175" s="137">
        <f t="shared" si="22"/>
        <v>32.869722000000003</v>
      </c>
      <c r="BC175" s="137">
        <f t="shared" si="23"/>
        <v>0</v>
      </c>
      <c r="BD175" s="137">
        <f t="shared" si="24"/>
        <v>10.686154999999999</v>
      </c>
      <c r="BE175" s="137">
        <f t="shared" si="25"/>
        <v>0</v>
      </c>
      <c r="BF175" s="137">
        <f t="shared" si="26"/>
        <v>1.7687299999999999</v>
      </c>
      <c r="BG175" s="137">
        <f t="shared" si="27"/>
        <v>1.0122329999999999</v>
      </c>
      <c r="BH175" s="156">
        <f t="shared" si="28"/>
        <v>7.85E-4</v>
      </c>
    </row>
    <row r="176" spans="1:60" x14ac:dyDescent="0.3">
      <c r="A176" s="1">
        <v>170</v>
      </c>
      <c r="B176" s="1" t="s">
        <v>40</v>
      </c>
      <c r="C176" s="1">
        <v>868</v>
      </c>
      <c r="D176" s="1">
        <v>5000</v>
      </c>
      <c r="E176" s="1">
        <v>-25.22683</v>
      </c>
      <c r="F176" s="1">
        <v>-265654.46155800001</v>
      </c>
      <c r="G176" s="1">
        <v>-210630.80903100001</v>
      </c>
      <c r="H176" s="1">
        <v>48.217720999999997</v>
      </c>
      <c r="I176" s="1">
        <v>24.315687</v>
      </c>
      <c r="J176" s="1">
        <v>7.3376400000000004</v>
      </c>
      <c r="K176" s="1">
        <v>2.3744239999999999</v>
      </c>
      <c r="L176" s="1">
        <v>3.0291410000000001</v>
      </c>
      <c r="M176" s="111">
        <v>100</v>
      </c>
      <c r="N176" s="1">
        <v>17.203638999999999</v>
      </c>
      <c r="O176" s="1">
        <v>0.21903</v>
      </c>
      <c r="P176" s="1">
        <v>82.577331000000001</v>
      </c>
      <c r="Q176" s="1">
        <v>0</v>
      </c>
      <c r="R176" s="154">
        <v>57.511308</v>
      </c>
      <c r="S176" s="138">
        <v>0.12871099999999999</v>
      </c>
      <c r="T176" s="138">
        <v>10.190364000000001</v>
      </c>
      <c r="U176" s="138">
        <v>1.1205E-2</v>
      </c>
      <c r="V176" s="138">
        <v>8.5483799999999999</v>
      </c>
      <c r="W176" s="138">
        <v>1.394914</v>
      </c>
      <c r="X176" s="138">
        <v>0.175955</v>
      </c>
      <c r="Y176" s="138">
        <v>2.1223320000000001</v>
      </c>
      <c r="Z176" s="138">
        <v>10.579888</v>
      </c>
      <c r="AA176" s="138">
        <v>3.8012440000000001</v>
      </c>
      <c r="AB176" s="138">
        <v>0.46859800000000001</v>
      </c>
      <c r="AC176" s="138">
        <v>5.0671010000000001</v>
      </c>
      <c r="AD176" s="138">
        <v>0</v>
      </c>
      <c r="AE176" s="138">
        <v>0</v>
      </c>
      <c r="AF176" s="138">
        <v>0</v>
      </c>
      <c r="AG176" s="138">
        <v>0</v>
      </c>
      <c r="AH176" s="155">
        <v>2.6797000000000001E-2</v>
      </c>
      <c r="AI176" s="137">
        <v>0</v>
      </c>
      <c r="AJ176" s="137">
        <v>0.17946799999999999</v>
      </c>
      <c r="AK176" s="137">
        <v>0</v>
      </c>
      <c r="AL176" s="137">
        <v>5.241E-3</v>
      </c>
      <c r="AM176" s="137">
        <v>0</v>
      </c>
      <c r="AN176" s="137">
        <v>0</v>
      </c>
      <c r="AO176" s="137">
        <v>6.9170000000000004E-3</v>
      </c>
      <c r="AP176" s="137">
        <v>6.0599999999999998E-4</v>
      </c>
      <c r="AQ176" s="155">
        <v>36.252867000000002</v>
      </c>
      <c r="AR176" s="137">
        <v>0</v>
      </c>
      <c r="AS176" s="137">
        <v>32.864339000000001</v>
      </c>
      <c r="AT176" s="137">
        <v>0</v>
      </c>
      <c r="AU176" s="137">
        <v>10.683960000000001</v>
      </c>
      <c r="AV176" s="137">
        <v>0</v>
      </c>
      <c r="AW176" s="137">
        <v>1.7687299999999999</v>
      </c>
      <c r="AX176" s="137">
        <v>1.007209</v>
      </c>
      <c r="AY176" s="156">
        <v>2.2699999999999999E-4</v>
      </c>
      <c r="AZ176" s="137">
        <f t="shared" si="20"/>
        <v>36.279664000000004</v>
      </c>
      <c r="BA176" s="137">
        <f t="shared" si="21"/>
        <v>0</v>
      </c>
      <c r="BB176" s="137">
        <f t="shared" si="22"/>
        <v>33.043807000000001</v>
      </c>
      <c r="BC176" s="137">
        <f t="shared" si="23"/>
        <v>0</v>
      </c>
      <c r="BD176" s="137">
        <f t="shared" si="24"/>
        <v>10.689201000000001</v>
      </c>
      <c r="BE176" s="137">
        <f t="shared" si="25"/>
        <v>0</v>
      </c>
      <c r="BF176" s="137">
        <f t="shared" si="26"/>
        <v>1.7687299999999999</v>
      </c>
      <c r="BG176" s="137">
        <f t="shared" si="27"/>
        <v>1.0141260000000001</v>
      </c>
      <c r="BH176" s="156">
        <f t="shared" si="28"/>
        <v>8.3299999999999997E-4</v>
      </c>
    </row>
    <row r="177" spans="1:75" x14ac:dyDescent="0.3">
      <c r="A177" s="1">
        <v>171</v>
      </c>
      <c r="B177" s="1" t="s">
        <v>40</v>
      </c>
      <c r="C177" s="1">
        <v>866</v>
      </c>
      <c r="D177" s="1">
        <v>5000</v>
      </c>
      <c r="E177" s="1">
        <v>-25.256874</v>
      </c>
      <c r="F177" s="1">
        <v>-262416.742402</v>
      </c>
      <c r="G177" s="1">
        <v>-208087.64622</v>
      </c>
      <c r="H177" s="1">
        <v>47.692661999999999</v>
      </c>
      <c r="I177" s="1">
        <v>24.041995</v>
      </c>
      <c r="J177" s="1">
        <v>7.2566309999999996</v>
      </c>
      <c r="K177" s="1">
        <v>2.3729019999999998</v>
      </c>
      <c r="L177" s="1">
        <v>3.0079889999999998</v>
      </c>
      <c r="M177" s="111">
        <v>100</v>
      </c>
      <c r="N177" s="1">
        <v>17.003399000000002</v>
      </c>
      <c r="O177" s="1">
        <v>0.21587300000000001</v>
      </c>
      <c r="P177" s="1">
        <v>82.780727999999996</v>
      </c>
      <c r="Q177" s="1">
        <v>0</v>
      </c>
      <c r="R177" s="154">
        <v>57.464868000000003</v>
      </c>
      <c r="S177" s="138">
        <v>0.124489</v>
      </c>
      <c r="T177" s="138">
        <v>10.102978999999999</v>
      </c>
      <c r="U177" s="138">
        <v>1.1346E-2</v>
      </c>
      <c r="V177" s="138">
        <v>8.5800239999999999</v>
      </c>
      <c r="W177" s="138">
        <v>1.411341</v>
      </c>
      <c r="X177" s="138">
        <v>0.169292</v>
      </c>
      <c r="Y177" s="138">
        <v>2.1222240000000001</v>
      </c>
      <c r="Z177" s="138">
        <v>10.645251999999999</v>
      </c>
      <c r="AA177" s="138">
        <v>3.772046</v>
      </c>
      <c r="AB177" s="138">
        <v>0.469559</v>
      </c>
      <c r="AC177" s="138">
        <v>5.1265809999999998</v>
      </c>
      <c r="AD177" s="138">
        <v>0</v>
      </c>
      <c r="AE177" s="138">
        <v>0</v>
      </c>
      <c r="AF177" s="138">
        <v>0</v>
      </c>
      <c r="AG177" s="138">
        <v>0</v>
      </c>
      <c r="AH177" s="155">
        <v>2.6685E-2</v>
      </c>
      <c r="AI177" s="137">
        <v>0</v>
      </c>
      <c r="AJ177" s="137">
        <v>0.17662</v>
      </c>
      <c r="AK177" s="137">
        <v>0</v>
      </c>
      <c r="AL177" s="137">
        <v>5.1120000000000002E-3</v>
      </c>
      <c r="AM177" s="137">
        <v>0</v>
      </c>
      <c r="AN177" s="137">
        <v>0</v>
      </c>
      <c r="AO177" s="137">
        <v>6.8510000000000003E-3</v>
      </c>
      <c r="AP177" s="137">
        <v>6.0499999999999996E-4</v>
      </c>
      <c r="AQ177" s="155">
        <v>36.277192999999997</v>
      </c>
      <c r="AR177" s="137">
        <v>0</v>
      </c>
      <c r="AS177" s="137">
        <v>33.038421</v>
      </c>
      <c r="AT177" s="137">
        <v>0</v>
      </c>
      <c r="AU177" s="137">
        <v>10.687004999999999</v>
      </c>
      <c r="AV177" s="137">
        <v>0</v>
      </c>
      <c r="AW177" s="137">
        <v>1.7687299999999999</v>
      </c>
      <c r="AX177" s="137">
        <v>1.0091030000000001</v>
      </c>
      <c r="AY177" s="156">
        <v>2.7399999999999999E-4</v>
      </c>
      <c r="AZ177" s="137">
        <f t="shared" si="20"/>
        <v>36.303877999999997</v>
      </c>
      <c r="BA177" s="137">
        <f t="shared" si="21"/>
        <v>0</v>
      </c>
      <c r="BB177" s="137">
        <f t="shared" si="22"/>
        <v>33.215040999999999</v>
      </c>
      <c r="BC177" s="137">
        <f t="shared" si="23"/>
        <v>0</v>
      </c>
      <c r="BD177" s="137">
        <f t="shared" si="24"/>
        <v>10.692117</v>
      </c>
      <c r="BE177" s="137">
        <f t="shared" si="25"/>
        <v>0</v>
      </c>
      <c r="BF177" s="137">
        <f t="shared" si="26"/>
        <v>1.7687299999999999</v>
      </c>
      <c r="BG177" s="137">
        <f t="shared" si="27"/>
        <v>1.015954</v>
      </c>
      <c r="BH177" s="156">
        <f t="shared" si="28"/>
        <v>8.7900000000000001E-4</v>
      </c>
    </row>
    <row r="178" spans="1:75" x14ac:dyDescent="0.3">
      <c r="A178" s="1">
        <v>172</v>
      </c>
      <c r="B178" s="1" t="s">
        <v>40</v>
      </c>
      <c r="C178" s="1">
        <v>864</v>
      </c>
      <c r="D178" s="1">
        <v>5000</v>
      </c>
      <c r="E178" s="1">
        <v>-25.287258000000001</v>
      </c>
      <c r="F178" s="1">
        <v>-259230.689595</v>
      </c>
      <c r="G178" s="1">
        <v>-205584.65098499999</v>
      </c>
      <c r="H178" s="1">
        <v>47.175868000000001</v>
      </c>
      <c r="I178" s="1">
        <v>23.772625000000001</v>
      </c>
      <c r="J178" s="1">
        <v>7.176882</v>
      </c>
      <c r="K178" s="1">
        <v>2.3713690000000001</v>
      </c>
      <c r="L178" s="1">
        <v>2.9867360000000001</v>
      </c>
      <c r="M178" s="111">
        <v>100</v>
      </c>
      <c r="N178" s="1">
        <v>16.806253999999999</v>
      </c>
      <c r="O178" s="1">
        <v>0.212781</v>
      </c>
      <c r="P178" s="1">
        <v>82.980964999999998</v>
      </c>
      <c r="Q178" s="1">
        <v>0</v>
      </c>
      <c r="R178" s="154">
        <v>57.417943999999999</v>
      </c>
      <c r="S178" s="138">
        <v>0.120391</v>
      </c>
      <c r="T178" s="138">
        <v>10.015096</v>
      </c>
      <c r="U178" s="138">
        <v>1.1486E-2</v>
      </c>
      <c r="V178" s="138">
        <v>8.6113219999999995</v>
      </c>
      <c r="W178" s="138">
        <v>1.427897</v>
      </c>
      <c r="X178" s="138">
        <v>0.162712</v>
      </c>
      <c r="Y178" s="138">
        <v>2.122153</v>
      </c>
      <c r="Z178" s="138">
        <v>10.711171999999999</v>
      </c>
      <c r="AA178" s="138">
        <v>3.742677</v>
      </c>
      <c r="AB178" s="138">
        <v>0.47061900000000001</v>
      </c>
      <c r="AC178" s="138">
        <v>5.1865300000000003</v>
      </c>
      <c r="AD178" s="138">
        <v>0</v>
      </c>
      <c r="AE178" s="138">
        <v>0</v>
      </c>
      <c r="AF178" s="138">
        <v>0</v>
      </c>
      <c r="AG178" s="138">
        <v>0</v>
      </c>
      <c r="AH178" s="155">
        <v>2.6578999999999998E-2</v>
      </c>
      <c r="AI178" s="137">
        <v>0</v>
      </c>
      <c r="AJ178" s="137">
        <v>0.17382300000000001</v>
      </c>
      <c r="AK178" s="137">
        <v>0</v>
      </c>
      <c r="AL178" s="137">
        <v>4.9880000000000002E-3</v>
      </c>
      <c r="AM178" s="137">
        <v>0</v>
      </c>
      <c r="AN178" s="137">
        <v>0</v>
      </c>
      <c r="AO178" s="137">
        <v>6.7869999999999996E-3</v>
      </c>
      <c r="AP178" s="137">
        <v>6.0400000000000004E-4</v>
      </c>
      <c r="AQ178" s="155">
        <v>36.301409</v>
      </c>
      <c r="AR178" s="137">
        <v>0</v>
      </c>
      <c r="AS178" s="137">
        <v>33.209654999999998</v>
      </c>
      <c r="AT178" s="137">
        <v>0</v>
      </c>
      <c r="AU178" s="137">
        <v>10.689921</v>
      </c>
      <c r="AV178" s="137">
        <v>0</v>
      </c>
      <c r="AW178" s="137">
        <v>1.7687299999999999</v>
      </c>
      <c r="AX178" s="137">
        <v>1.010931</v>
      </c>
      <c r="AY178" s="156">
        <v>3.21E-4</v>
      </c>
      <c r="AZ178" s="137">
        <f t="shared" si="20"/>
        <v>36.327987999999998</v>
      </c>
      <c r="BA178" s="137">
        <f t="shared" si="21"/>
        <v>0</v>
      </c>
      <c r="BB178" s="137">
        <f t="shared" si="22"/>
        <v>33.383477999999997</v>
      </c>
      <c r="BC178" s="137">
        <f t="shared" si="23"/>
        <v>0</v>
      </c>
      <c r="BD178" s="137">
        <f t="shared" si="24"/>
        <v>10.694909000000001</v>
      </c>
      <c r="BE178" s="137">
        <f t="shared" si="25"/>
        <v>0</v>
      </c>
      <c r="BF178" s="137">
        <f t="shared" si="26"/>
        <v>1.7687299999999999</v>
      </c>
      <c r="BG178" s="137">
        <f t="shared" si="27"/>
        <v>1.0177180000000001</v>
      </c>
      <c r="BH178" s="156">
        <f t="shared" si="28"/>
        <v>9.2500000000000004E-4</v>
      </c>
    </row>
    <row r="179" spans="1:75" x14ac:dyDescent="0.3">
      <c r="A179" s="1">
        <v>173</v>
      </c>
      <c r="B179" s="1" t="s">
        <v>40</v>
      </c>
      <c r="C179" s="1">
        <v>862</v>
      </c>
      <c r="D179" s="1">
        <v>5000</v>
      </c>
      <c r="E179" s="1">
        <v>-25.317992</v>
      </c>
      <c r="F179" s="1">
        <v>-256095.28014700001</v>
      </c>
      <c r="G179" s="1">
        <v>-203121.04256</v>
      </c>
      <c r="H179" s="1">
        <v>46.667169999999999</v>
      </c>
      <c r="I179" s="1">
        <v>23.507487999999999</v>
      </c>
      <c r="J179" s="1">
        <v>7.0983689999999999</v>
      </c>
      <c r="K179" s="1">
        <v>2.3698250000000001</v>
      </c>
      <c r="L179" s="1">
        <v>2.9653849999999999</v>
      </c>
      <c r="M179" s="111">
        <v>100</v>
      </c>
      <c r="N179" s="1">
        <v>16.612143</v>
      </c>
      <c r="O179" s="1">
        <v>0.20974999999999999</v>
      </c>
      <c r="P179" s="1">
        <v>83.178106999999997</v>
      </c>
      <c r="Q179" s="1">
        <v>0</v>
      </c>
      <c r="R179" s="154">
        <v>57.370542999999998</v>
      </c>
      <c r="S179" s="138">
        <v>0.11641600000000001</v>
      </c>
      <c r="T179" s="138">
        <v>9.9267249999999994</v>
      </c>
      <c r="U179" s="138">
        <v>1.1627999999999999E-2</v>
      </c>
      <c r="V179" s="138">
        <v>8.6422519999999992</v>
      </c>
      <c r="W179" s="138">
        <v>1.444582</v>
      </c>
      <c r="X179" s="138">
        <v>0.15621599999999999</v>
      </c>
      <c r="Y179" s="138">
        <v>2.1221160000000001</v>
      </c>
      <c r="Z179" s="138">
        <v>10.777651000000001</v>
      </c>
      <c r="AA179" s="138">
        <v>3.7131419999999999</v>
      </c>
      <c r="AB179" s="138">
        <v>0.47177799999999998</v>
      </c>
      <c r="AC179" s="138">
        <v>5.24695</v>
      </c>
      <c r="AD179" s="138">
        <v>0</v>
      </c>
      <c r="AE179" s="138">
        <v>0</v>
      </c>
      <c r="AF179" s="138">
        <v>0</v>
      </c>
      <c r="AG179" s="138">
        <v>0</v>
      </c>
      <c r="AH179" s="155">
        <v>2.6478999999999999E-2</v>
      </c>
      <c r="AI179" s="137">
        <v>0</v>
      </c>
      <c r="AJ179" s="137">
        <v>0.171075</v>
      </c>
      <c r="AK179" s="137">
        <v>0</v>
      </c>
      <c r="AL179" s="137">
        <v>4.8690000000000001E-3</v>
      </c>
      <c r="AM179" s="137">
        <v>0</v>
      </c>
      <c r="AN179" s="137">
        <v>0</v>
      </c>
      <c r="AO179" s="137">
        <v>6.7239999999999999E-3</v>
      </c>
      <c r="AP179" s="137">
        <v>6.0300000000000002E-4</v>
      </c>
      <c r="AQ179" s="155">
        <v>36.325510000000001</v>
      </c>
      <c r="AR179" s="137">
        <v>0</v>
      </c>
      <c r="AS179" s="137">
        <v>33.378093</v>
      </c>
      <c r="AT179" s="137">
        <v>0</v>
      </c>
      <c r="AU179" s="137">
        <v>10.692712999999999</v>
      </c>
      <c r="AV179" s="137">
        <v>0</v>
      </c>
      <c r="AW179" s="137">
        <v>1.7687299999999999</v>
      </c>
      <c r="AX179" s="137">
        <v>1.0126949999999999</v>
      </c>
      <c r="AY179" s="156">
        <v>3.6600000000000001E-4</v>
      </c>
      <c r="AZ179" s="137">
        <f t="shared" si="20"/>
        <v>36.351989000000003</v>
      </c>
      <c r="BA179" s="137">
        <f t="shared" si="21"/>
        <v>0</v>
      </c>
      <c r="BB179" s="137">
        <f t="shared" si="22"/>
        <v>33.549168000000002</v>
      </c>
      <c r="BC179" s="137">
        <f t="shared" si="23"/>
        <v>0</v>
      </c>
      <c r="BD179" s="137">
        <f t="shared" si="24"/>
        <v>10.697581999999999</v>
      </c>
      <c r="BE179" s="137">
        <f t="shared" si="25"/>
        <v>0</v>
      </c>
      <c r="BF179" s="137">
        <f t="shared" si="26"/>
        <v>1.7687299999999999</v>
      </c>
      <c r="BG179" s="137">
        <f t="shared" si="27"/>
        <v>1.0194189999999999</v>
      </c>
      <c r="BH179" s="156">
        <f t="shared" si="28"/>
        <v>9.6900000000000003E-4</v>
      </c>
    </row>
    <row r="180" spans="1:75" x14ac:dyDescent="0.3">
      <c r="A180" s="1">
        <v>174</v>
      </c>
      <c r="B180" s="1" t="s">
        <v>40</v>
      </c>
      <c r="C180" s="1">
        <v>860</v>
      </c>
      <c r="D180" s="1">
        <v>5000</v>
      </c>
      <c r="E180" s="1">
        <v>-25.349084000000001</v>
      </c>
      <c r="F180" s="1">
        <v>-253009.52809899999</v>
      </c>
      <c r="G180" s="1">
        <v>-200696.069028</v>
      </c>
      <c r="H180" s="1">
        <v>46.166403000000003</v>
      </c>
      <c r="I180" s="1">
        <v>23.246502</v>
      </c>
      <c r="J180" s="1">
        <v>7.0210660000000003</v>
      </c>
      <c r="K180" s="1">
        <v>2.368271</v>
      </c>
      <c r="L180" s="1">
        <v>2.9439389999999999</v>
      </c>
      <c r="M180" s="111">
        <v>100</v>
      </c>
      <c r="N180" s="1">
        <v>16.421005999999998</v>
      </c>
      <c r="O180" s="1">
        <v>0.20677899999999999</v>
      </c>
      <c r="P180" s="1">
        <v>83.372214999999997</v>
      </c>
      <c r="Q180" s="1">
        <v>0</v>
      </c>
      <c r="R180" s="154">
        <v>57.322674999999997</v>
      </c>
      <c r="S180" s="138">
        <v>0.11255900000000001</v>
      </c>
      <c r="T180" s="138">
        <v>9.8378730000000001</v>
      </c>
      <c r="U180" s="138">
        <v>1.1769999999999999E-2</v>
      </c>
      <c r="V180" s="138">
        <v>8.6727869999999996</v>
      </c>
      <c r="W180" s="138">
        <v>1.4613959999999999</v>
      </c>
      <c r="X180" s="138">
        <v>0.149808</v>
      </c>
      <c r="Y180" s="138">
        <v>2.1221130000000001</v>
      </c>
      <c r="Z180" s="138">
        <v>10.844692</v>
      </c>
      <c r="AA180" s="138">
        <v>3.6834449999999999</v>
      </c>
      <c r="AB180" s="138">
        <v>0.47303800000000001</v>
      </c>
      <c r="AC180" s="138">
        <v>5.3078440000000002</v>
      </c>
      <c r="AD180" s="138">
        <v>0</v>
      </c>
      <c r="AE180" s="138">
        <v>0</v>
      </c>
      <c r="AF180" s="138">
        <v>0</v>
      </c>
      <c r="AG180" s="138">
        <v>0</v>
      </c>
      <c r="AH180" s="155">
        <v>2.6384000000000001E-2</v>
      </c>
      <c r="AI180" s="137">
        <v>0</v>
      </c>
      <c r="AJ180" s="137">
        <v>0.168376</v>
      </c>
      <c r="AK180" s="137">
        <v>0</v>
      </c>
      <c r="AL180" s="137">
        <v>4.7559999999999998E-3</v>
      </c>
      <c r="AM180" s="137">
        <v>0</v>
      </c>
      <c r="AN180" s="137">
        <v>0</v>
      </c>
      <c r="AO180" s="137">
        <v>6.6620000000000004E-3</v>
      </c>
      <c r="AP180" s="137">
        <v>6.02E-4</v>
      </c>
      <c r="AQ180" s="155">
        <v>36.349511999999997</v>
      </c>
      <c r="AR180" s="137">
        <v>0</v>
      </c>
      <c r="AS180" s="137">
        <v>33.543782</v>
      </c>
      <c r="AT180" s="137">
        <v>0</v>
      </c>
      <c r="AU180" s="137">
        <v>10.695385</v>
      </c>
      <c r="AV180" s="137">
        <v>0</v>
      </c>
      <c r="AW180" s="137">
        <v>1.7687299999999999</v>
      </c>
      <c r="AX180" s="137">
        <v>1.0143960000000001</v>
      </c>
      <c r="AY180" s="156">
        <v>4.0999999999999999E-4</v>
      </c>
      <c r="AZ180" s="137">
        <f t="shared" si="20"/>
        <v>36.375895999999997</v>
      </c>
      <c r="BA180" s="137">
        <f t="shared" si="21"/>
        <v>0</v>
      </c>
      <c r="BB180" s="137">
        <f t="shared" si="22"/>
        <v>33.712158000000002</v>
      </c>
      <c r="BC180" s="137">
        <f t="shared" si="23"/>
        <v>0</v>
      </c>
      <c r="BD180" s="137">
        <f t="shared" si="24"/>
        <v>10.700141</v>
      </c>
      <c r="BE180" s="137">
        <f t="shared" si="25"/>
        <v>0</v>
      </c>
      <c r="BF180" s="137">
        <f t="shared" si="26"/>
        <v>1.7687299999999999</v>
      </c>
      <c r="BG180" s="137">
        <f t="shared" si="27"/>
        <v>1.021058</v>
      </c>
      <c r="BH180" s="156">
        <f t="shared" si="28"/>
        <v>1.0119999999999999E-3</v>
      </c>
    </row>
    <row r="181" spans="1:75" x14ac:dyDescent="0.3">
      <c r="A181" s="1">
        <v>175</v>
      </c>
      <c r="B181" s="1" t="s">
        <v>40</v>
      </c>
      <c r="C181" s="1">
        <v>858</v>
      </c>
      <c r="D181" s="1">
        <v>5000</v>
      </c>
      <c r="E181" s="1">
        <v>-25.380545999999999</v>
      </c>
      <c r="F181" s="1">
        <v>-249972.48285</v>
      </c>
      <c r="G181" s="1">
        <v>-198309.00601000001</v>
      </c>
      <c r="H181" s="1">
        <v>45.673408999999999</v>
      </c>
      <c r="I181" s="1">
        <v>22.989584000000001</v>
      </c>
      <c r="J181" s="1">
        <v>6.9449519999999998</v>
      </c>
      <c r="K181" s="1">
        <v>2.3667050000000001</v>
      </c>
      <c r="L181" s="1">
        <v>2.9224019999999999</v>
      </c>
      <c r="M181" s="111">
        <v>100</v>
      </c>
      <c r="N181" s="1">
        <v>16.232786000000001</v>
      </c>
      <c r="O181" s="1">
        <v>0.20386599999999999</v>
      </c>
      <c r="P181" s="1">
        <v>83.563348000000005</v>
      </c>
      <c r="Q181" s="1">
        <v>0</v>
      </c>
      <c r="R181" s="154">
        <v>57.274346999999999</v>
      </c>
      <c r="S181" s="138">
        <v>0.108817</v>
      </c>
      <c r="T181" s="138">
        <v>9.7485470000000003</v>
      </c>
      <c r="U181" s="138">
        <v>1.1912000000000001E-2</v>
      </c>
      <c r="V181" s="138">
        <v>8.7029019999999999</v>
      </c>
      <c r="W181" s="138">
        <v>1.4783409999999999</v>
      </c>
      <c r="X181" s="138">
        <v>0.14349000000000001</v>
      </c>
      <c r="Y181" s="138">
        <v>2.1221410000000001</v>
      </c>
      <c r="Z181" s="138">
        <v>10.912297000000001</v>
      </c>
      <c r="AA181" s="138">
        <v>3.653591</v>
      </c>
      <c r="AB181" s="138">
        <v>0.47439999999999999</v>
      </c>
      <c r="AC181" s="138">
        <v>5.3692149999999996</v>
      </c>
      <c r="AD181" s="138">
        <v>0</v>
      </c>
      <c r="AE181" s="138">
        <v>0</v>
      </c>
      <c r="AF181" s="138">
        <v>0</v>
      </c>
      <c r="AG181" s="138">
        <v>0</v>
      </c>
      <c r="AH181" s="155">
        <v>2.6294000000000001E-2</v>
      </c>
      <c r="AI181" s="137">
        <v>0</v>
      </c>
      <c r="AJ181" s="137">
        <v>0.16572300000000001</v>
      </c>
      <c r="AK181" s="137">
        <v>0</v>
      </c>
      <c r="AL181" s="137">
        <v>4.646E-3</v>
      </c>
      <c r="AM181" s="137">
        <v>0</v>
      </c>
      <c r="AN181" s="137">
        <v>0</v>
      </c>
      <c r="AO181" s="137">
        <v>6.6020000000000002E-3</v>
      </c>
      <c r="AP181" s="137">
        <v>6.0099999999999997E-4</v>
      </c>
      <c r="AQ181" s="155">
        <v>36.373415000000001</v>
      </c>
      <c r="AR181" s="137">
        <v>0</v>
      </c>
      <c r="AS181" s="137">
        <v>33.706774000000003</v>
      </c>
      <c r="AT181" s="137">
        <v>0</v>
      </c>
      <c r="AU181" s="137">
        <v>10.697943</v>
      </c>
      <c r="AV181" s="137">
        <v>0</v>
      </c>
      <c r="AW181" s="137">
        <v>1.7687299999999999</v>
      </c>
      <c r="AX181" s="137">
        <v>1.016035</v>
      </c>
      <c r="AY181" s="156">
        <v>4.5300000000000001E-4</v>
      </c>
      <c r="AZ181" s="137">
        <f t="shared" si="20"/>
        <v>36.399709000000001</v>
      </c>
      <c r="BA181" s="137">
        <f t="shared" si="21"/>
        <v>0</v>
      </c>
      <c r="BB181" s="137">
        <f t="shared" si="22"/>
        <v>33.872497000000003</v>
      </c>
      <c r="BC181" s="137">
        <f t="shared" si="23"/>
        <v>0</v>
      </c>
      <c r="BD181" s="137">
        <f t="shared" si="24"/>
        <v>10.702589</v>
      </c>
      <c r="BE181" s="137">
        <f t="shared" si="25"/>
        <v>0</v>
      </c>
      <c r="BF181" s="137">
        <f t="shared" si="26"/>
        <v>1.7687299999999999</v>
      </c>
      <c r="BG181" s="137">
        <f t="shared" si="27"/>
        <v>1.022637</v>
      </c>
      <c r="BH181" s="156">
        <f t="shared" si="28"/>
        <v>1.054E-3</v>
      </c>
    </row>
    <row r="182" spans="1:75" x14ac:dyDescent="0.3">
      <c r="A182" s="1">
        <v>176</v>
      </c>
      <c r="B182" s="1" t="s">
        <v>40</v>
      </c>
      <c r="C182" s="1">
        <v>856</v>
      </c>
      <c r="D182" s="1">
        <v>5000</v>
      </c>
      <c r="E182" s="1">
        <v>-25.412386999999999</v>
      </c>
      <c r="F182" s="1">
        <v>-246983.22755400001</v>
      </c>
      <c r="G182" s="1">
        <v>-195959.15541599999</v>
      </c>
      <c r="H182" s="1">
        <v>45.188037000000001</v>
      </c>
      <c r="I182" s="1">
        <v>22.736657999999998</v>
      </c>
      <c r="J182" s="1">
        <v>6.8700039999999998</v>
      </c>
      <c r="K182" s="1">
        <v>2.3651279999999999</v>
      </c>
      <c r="L182" s="1">
        <v>2.9007779999999999</v>
      </c>
      <c r="M182" s="111">
        <v>100</v>
      </c>
      <c r="N182" s="1">
        <v>16.047426999999999</v>
      </c>
      <c r="O182" s="1">
        <v>0.20100799999999999</v>
      </c>
      <c r="P182" s="1">
        <v>83.751564999999999</v>
      </c>
      <c r="Q182" s="1">
        <v>0</v>
      </c>
      <c r="R182" s="154">
        <v>57.225569</v>
      </c>
      <c r="S182" s="138">
        <v>0.105189</v>
      </c>
      <c r="T182" s="138">
        <v>9.6587569999999996</v>
      </c>
      <c r="U182" s="138">
        <v>1.2054E-2</v>
      </c>
      <c r="V182" s="138">
        <v>8.7325719999999993</v>
      </c>
      <c r="W182" s="138">
        <v>1.495417</v>
      </c>
      <c r="X182" s="138">
        <v>0.137263</v>
      </c>
      <c r="Y182" s="138">
        <v>2.1221960000000002</v>
      </c>
      <c r="Z182" s="138">
        <v>10.98047</v>
      </c>
      <c r="AA182" s="138">
        <v>3.6235849999999998</v>
      </c>
      <c r="AB182" s="138">
        <v>0.47586499999999998</v>
      </c>
      <c r="AC182" s="138">
        <v>5.431063</v>
      </c>
      <c r="AD182" s="138">
        <v>0</v>
      </c>
      <c r="AE182" s="138">
        <v>0</v>
      </c>
      <c r="AF182" s="138">
        <v>0</v>
      </c>
      <c r="AG182" s="138">
        <v>0</v>
      </c>
      <c r="AH182" s="155">
        <v>2.6210000000000001E-2</v>
      </c>
      <c r="AI182" s="137">
        <v>0</v>
      </c>
      <c r="AJ182" s="137">
        <v>0.16311400000000001</v>
      </c>
      <c r="AK182" s="137">
        <v>0</v>
      </c>
      <c r="AL182" s="137">
        <v>4.542E-3</v>
      </c>
      <c r="AM182" s="137">
        <v>0</v>
      </c>
      <c r="AN182" s="137">
        <v>0</v>
      </c>
      <c r="AO182" s="137">
        <v>6.5430000000000002E-3</v>
      </c>
      <c r="AP182" s="137">
        <v>5.9999999999999995E-4</v>
      </c>
      <c r="AQ182" s="155">
        <v>36.397226000000003</v>
      </c>
      <c r="AR182" s="137">
        <v>0</v>
      </c>
      <c r="AS182" s="137">
        <v>33.867109999999997</v>
      </c>
      <c r="AT182" s="137">
        <v>0</v>
      </c>
      <c r="AU182" s="137">
        <v>10.700390000000001</v>
      </c>
      <c r="AV182" s="137">
        <v>0</v>
      </c>
      <c r="AW182" s="137">
        <v>1.7687299999999999</v>
      </c>
      <c r="AX182" s="137">
        <v>1.017614</v>
      </c>
      <c r="AY182" s="156">
        <v>4.95E-4</v>
      </c>
      <c r="AZ182" s="137">
        <f t="shared" si="20"/>
        <v>36.423436000000002</v>
      </c>
      <c r="BA182" s="137">
        <f t="shared" si="21"/>
        <v>0</v>
      </c>
      <c r="BB182" s="137">
        <f t="shared" si="22"/>
        <v>34.030223999999997</v>
      </c>
      <c r="BC182" s="137">
        <f t="shared" si="23"/>
        <v>0</v>
      </c>
      <c r="BD182" s="137">
        <f t="shared" si="24"/>
        <v>10.704932000000001</v>
      </c>
      <c r="BE182" s="137">
        <f t="shared" si="25"/>
        <v>0</v>
      </c>
      <c r="BF182" s="137">
        <f t="shared" si="26"/>
        <v>1.7687299999999999</v>
      </c>
      <c r="BG182" s="137">
        <f t="shared" si="27"/>
        <v>1.024157</v>
      </c>
      <c r="BH182" s="156">
        <f t="shared" si="28"/>
        <v>1.0950000000000001E-3</v>
      </c>
    </row>
    <row r="183" spans="1:75" ht="16.2" thickBot="1" x14ac:dyDescent="0.35">
      <c r="A183" s="110">
        <v>177</v>
      </c>
      <c r="B183" s="110" t="s">
        <v>40</v>
      </c>
      <c r="C183" s="110">
        <v>854</v>
      </c>
      <c r="D183" s="110">
        <v>5000</v>
      </c>
      <c r="E183" s="110">
        <v>-25.444120999999999</v>
      </c>
      <c r="F183" s="110">
        <v>-244040.87753600001</v>
      </c>
      <c r="G183" s="110">
        <v>-193645.94211500001</v>
      </c>
      <c r="H183" s="110">
        <v>44.710051999999997</v>
      </c>
      <c r="I183" s="110">
        <v>22.487558</v>
      </c>
      <c r="J183" s="110">
        <v>6.7961819999999999</v>
      </c>
      <c r="K183" s="110">
        <v>2.3635440000000001</v>
      </c>
      <c r="L183" s="110">
        <v>2.8790420000000001</v>
      </c>
      <c r="M183" s="112">
        <v>100</v>
      </c>
      <c r="N183" s="110">
        <v>15.864754</v>
      </c>
      <c r="O183" s="110">
        <v>0.198325</v>
      </c>
      <c r="P183" s="110">
        <v>83.936920999999998</v>
      </c>
      <c r="Q183" s="110">
        <v>0</v>
      </c>
      <c r="R183" s="162">
        <v>57.176175000000001</v>
      </c>
      <c r="S183" s="163">
        <v>0.101649</v>
      </c>
      <c r="T183" s="163">
        <v>9.568676</v>
      </c>
      <c r="U183" s="163">
        <v>1.2199E-2</v>
      </c>
      <c r="V183" s="163">
        <v>8.7627590000000009</v>
      </c>
      <c r="W183" s="163">
        <v>1.5126360000000001</v>
      </c>
      <c r="X183" s="163">
        <v>0.131108</v>
      </c>
      <c r="Y183" s="163">
        <v>2.1213739999999999</v>
      </c>
      <c r="Z183" s="163">
        <v>11.049492000000001</v>
      </c>
      <c r="AA183" s="163">
        <v>3.5930010000000001</v>
      </c>
      <c r="AB183" s="163">
        <v>0.47749599999999998</v>
      </c>
      <c r="AC183" s="163">
        <v>5.493436</v>
      </c>
      <c r="AD183" s="163">
        <v>0</v>
      </c>
      <c r="AE183" s="163">
        <v>0</v>
      </c>
      <c r="AF183" s="163">
        <v>0</v>
      </c>
      <c r="AG183" s="163">
        <v>0</v>
      </c>
      <c r="AH183" s="164">
        <v>2.6380000000000001E-2</v>
      </c>
      <c r="AI183" s="165">
        <v>0</v>
      </c>
      <c r="AJ183" s="165">
        <v>0.160467</v>
      </c>
      <c r="AK183" s="165">
        <v>0</v>
      </c>
      <c r="AL183" s="165">
        <v>4.4149999999999997E-3</v>
      </c>
      <c r="AM183" s="165">
        <v>0</v>
      </c>
      <c r="AN183" s="165">
        <v>0</v>
      </c>
      <c r="AO183" s="165">
        <v>6.463E-3</v>
      </c>
      <c r="AP183" s="165">
        <v>5.9999999999999995E-4</v>
      </c>
      <c r="AQ183" s="164">
        <v>36.420949999999998</v>
      </c>
      <c r="AR183" s="165">
        <v>0</v>
      </c>
      <c r="AS183" s="165">
        <v>34.024839</v>
      </c>
      <c r="AT183" s="165">
        <v>0</v>
      </c>
      <c r="AU183" s="165">
        <v>10.702731999999999</v>
      </c>
      <c r="AV183" s="165">
        <v>0</v>
      </c>
      <c r="AW183" s="165">
        <v>1.7687299999999999</v>
      </c>
      <c r="AX183" s="165">
        <v>1.019134</v>
      </c>
      <c r="AY183" s="166">
        <v>5.3600000000000002E-4</v>
      </c>
      <c r="AZ183" s="164">
        <f t="shared" si="20"/>
        <v>36.447330000000001</v>
      </c>
      <c r="BA183" s="165">
        <f t="shared" si="21"/>
        <v>0</v>
      </c>
      <c r="BB183" s="165">
        <f t="shared" si="22"/>
        <v>34.185305999999997</v>
      </c>
      <c r="BC183" s="165">
        <f t="shared" si="23"/>
        <v>0</v>
      </c>
      <c r="BD183" s="165">
        <f t="shared" si="24"/>
        <v>10.707146999999999</v>
      </c>
      <c r="BE183" s="165">
        <f t="shared" si="25"/>
        <v>0</v>
      </c>
      <c r="BF183" s="165">
        <f t="shared" si="26"/>
        <v>1.7687299999999999</v>
      </c>
      <c r="BG183" s="165">
        <f t="shared" si="27"/>
        <v>1.0255970000000001</v>
      </c>
      <c r="BH183" s="166">
        <f t="shared" si="28"/>
        <v>1.1359999999999999E-3</v>
      </c>
    </row>
    <row r="185" spans="1:75" x14ac:dyDescent="0.3">
      <c r="BI185" s="105" t="s">
        <v>1424</v>
      </c>
      <c r="BJ185" s="105" t="s">
        <v>37</v>
      </c>
      <c r="BK185" s="105" t="s">
        <v>79</v>
      </c>
      <c r="BL185" s="105" t="s">
        <v>238</v>
      </c>
      <c r="BM185" s="105" t="s">
        <v>695</v>
      </c>
      <c r="BN185" s="105" t="s">
        <v>38</v>
      </c>
      <c r="BO185" s="105" t="s">
        <v>239</v>
      </c>
      <c r="BP185" s="105" t="s">
        <v>150</v>
      </c>
      <c r="BQ185" s="105" t="s">
        <v>39</v>
      </c>
      <c r="BR185" s="105" t="s">
        <v>76</v>
      </c>
      <c r="BS185" s="105" t="s">
        <v>1381</v>
      </c>
      <c r="BT185" s="105" t="s">
        <v>1379</v>
      </c>
    </row>
    <row r="186" spans="1:75" x14ac:dyDescent="0.3">
      <c r="BI186" s="106" t="s">
        <v>1436</v>
      </c>
      <c r="BJ186" s="107">
        <v>27.447167</v>
      </c>
      <c r="BK186" s="107">
        <v>0</v>
      </c>
      <c r="BL186" s="107">
        <v>0</v>
      </c>
      <c r="BM186" s="107">
        <v>0</v>
      </c>
      <c r="BN186" s="107">
        <v>6.7566839999999999</v>
      </c>
      <c r="BO186" s="107">
        <v>0</v>
      </c>
      <c r="BP186" s="107">
        <v>1.7145649999999999</v>
      </c>
      <c r="BQ186" s="107">
        <v>0</v>
      </c>
      <c r="BR186" s="107">
        <v>0</v>
      </c>
      <c r="BS186" s="107">
        <f>SUM(BJ186:BR186)</f>
        <v>35.918416000000001</v>
      </c>
      <c r="BT186" s="107">
        <f>BS187-BS186</f>
        <v>64.081583999999992</v>
      </c>
    </row>
    <row r="187" spans="1:75" x14ac:dyDescent="0.3">
      <c r="BI187" s="106" t="s">
        <v>1435</v>
      </c>
      <c r="BJ187" s="107">
        <f t="shared" ref="BJ187:BR187" si="29">(BJ186*100)/$BS$186</f>
        <v>76.415304616996465</v>
      </c>
      <c r="BK187" s="107">
        <f t="shared" si="29"/>
        <v>0</v>
      </c>
      <c r="BL187" s="107">
        <f t="shared" si="29"/>
        <v>0</v>
      </c>
      <c r="BM187" s="107">
        <f t="shared" si="29"/>
        <v>0</v>
      </c>
      <c r="BN187" s="107">
        <f t="shared" si="29"/>
        <v>18.811197019378582</v>
      </c>
      <c r="BO187" s="107">
        <f t="shared" si="29"/>
        <v>0</v>
      </c>
      <c r="BP187" s="107">
        <f t="shared" si="29"/>
        <v>4.7734983636249435</v>
      </c>
      <c r="BQ187" s="107">
        <f t="shared" si="29"/>
        <v>0</v>
      </c>
      <c r="BR187" s="107">
        <f t="shared" si="29"/>
        <v>0</v>
      </c>
      <c r="BS187" s="107">
        <f>SUM(BJ187:BR187)</f>
        <v>99.999999999999986</v>
      </c>
      <c r="BT187" s="106"/>
    </row>
    <row r="188" spans="1:75" ht="18.600000000000001" x14ac:dyDescent="0.3">
      <c r="BI188" s="106" t="s">
        <v>1425</v>
      </c>
      <c r="BJ188" s="106">
        <f>BJ187*100/BJ187</f>
        <v>100</v>
      </c>
      <c r="BK188" s="106"/>
      <c r="BL188" s="106"/>
      <c r="BM188" s="106"/>
      <c r="BN188" s="106"/>
      <c r="BO188" s="106"/>
      <c r="BP188" s="106"/>
      <c r="BQ188" s="106"/>
      <c r="BR188" s="106"/>
      <c r="BS188" s="107"/>
      <c r="BT188" s="109" t="s">
        <v>1384</v>
      </c>
    </row>
    <row r="189" spans="1:75" x14ac:dyDescent="0.3">
      <c r="BS189" s="27"/>
    </row>
    <row r="190" spans="1:75" x14ac:dyDescent="0.3">
      <c r="BI190" s="105" t="s">
        <v>1424</v>
      </c>
      <c r="BJ190" s="105" t="s">
        <v>37</v>
      </c>
      <c r="BK190" s="105" t="s">
        <v>79</v>
      </c>
      <c r="BL190" s="105" t="s">
        <v>238</v>
      </c>
      <c r="BM190" s="105" t="s">
        <v>695</v>
      </c>
      <c r="BN190" s="105" t="s">
        <v>38</v>
      </c>
      <c r="BO190" s="105" t="s">
        <v>239</v>
      </c>
      <c r="BP190" s="105" t="s">
        <v>150</v>
      </c>
      <c r="BQ190" s="105" t="s">
        <v>39</v>
      </c>
      <c r="BR190" s="105" t="s">
        <v>76</v>
      </c>
      <c r="BS190" s="105" t="s">
        <v>1381</v>
      </c>
      <c r="BT190" s="105" t="s">
        <v>1379</v>
      </c>
      <c r="BU190" s="151" t="s">
        <v>1376</v>
      </c>
      <c r="BV190" s="144"/>
      <c r="BW190" s="144"/>
    </row>
    <row r="191" spans="1:75" x14ac:dyDescent="0.3">
      <c r="BI191" s="104" t="s">
        <v>1431</v>
      </c>
      <c r="BJ191" s="128">
        <v>36.447330000000001</v>
      </c>
      <c r="BK191" s="128">
        <v>0</v>
      </c>
      <c r="BL191" s="128">
        <v>34.185305999999997</v>
      </c>
      <c r="BM191" s="128">
        <v>0</v>
      </c>
      <c r="BN191" s="128">
        <v>10.707146999999999</v>
      </c>
      <c r="BO191" s="128">
        <v>0</v>
      </c>
      <c r="BP191" s="128">
        <v>1.7687299999999999</v>
      </c>
      <c r="BQ191" s="128">
        <v>1.0255970000000001</v>
      </c>
      <c r="BR191" s="128">
        <v>1.1359999999999999E-3</v>
      </c>
      <c r="BS191" s="128">
        <f>SUM(BJ191:BR191)</f>
        <v>84.135245999999995</v>
      </c>
      <c r="BT191" s="128">
        <f>BT186-BS192</f>
        <v>15.864753999999998</v>
      </c>
      <c r="BU191" s="121" t="s">
        <v>1378</v>
      </c>
      <c r="BV191" s="121" t="s">
        <v>1377</v>
      </c>
      <c r="BW191" s="121" t="s">
        <v>1381</v>
      </c>
    </row>
    <row r="192" spans="1:75" x14ac:dyDescent="0.3">
      <c r="BI192" s="104" t="s">
        <v>1389</v>
      </c>
      <c r="BJ192" s="128">
        <f t="shared" ref="BJ192:BR192" si="30">BJ191-BJ186</f>
        <v>9.0001630000000006</v>
      </c>
      <c r="BK192" s="128">
        <f t="shared" si="30"/>
        <v>0</v>
      </c>
      <c r="BL192" s="128">
        <f t="shared" si="30"/>
        <v>34.185305999999997</v>
      </c>
      <c r="BM192" s="128">
        <f t="shared" si="30"/>
        <v>0</v>
      </c>
      <c r="BN192" s="128">
        <f t="shared" si="30"/>
        <v>3.9504629999999992</v>
      </c>
      <c r="BO192" s="128">
        <f t="shared" si="30"/>
        <v>0</v>
      </c>
      <c r="BP192" s="128">
        <f t="shared" si="30"/>
        <v>5.4165000000000019E-2</v>
      </c>
      <c r="BQ192" s="128">
        <f t="shared" si="30"/>
        <v>1.0255970000000001</v>
      </c>
      <c r="BR192" s="128">
        <f t="shared" si="30"/>
        <v>1.1359999999999999E-3</v>
      </c>
      <c r="BS192" s="128">
        <f>SUM(BJ192:BR192)</f>
        <v>48.216829999999995</v>
      </c>
      <c r="BT192" s="128"/>
      <c r="BU192" s="107">
        <v>4.2697070000000004</v>
      </c>
      <c r="BV192" s="107">
        <v>30.318709999999982</v>
      </c>
      <c r="BW192" s="107">
        <f>SUM(BU192:BV192)</f>
        <v>34.588416999999978</v>
      </c>
    </row>
    <row r="193" spans="61:75" x14ac:dyDescent="0.3">
      <c r="BI193" s="104" t="s">
        <v>1388</v>
      </c>
      <c r="BJ193" s="128">
        <f t="shared" ref="BJ193:BR193" si="31">(BJ192*100)/$BS$192</f>
        <v>18.666019727966358</v>
      </c>
      <c r="BK193" s="128">
        <f t="shared" si="31"/>
        <v>0</v>
      </c>
      <c r="BL193" s="128">
        <f t="shared" si="31"/>
        <v>70.899115516304164</v>
      </c>
      <c r="BM193" s="128">
        <f t="shared" si="31"/>
        <v>0</v>
      </c>
      <c r="BN193" s="128">
        <f t="shared" si="31"/>
        <v>8.1931205348837732</v>
      </c>
      <c r="BO193" s="128">
        <f t="shared" si="31"/>
        <v>0</v>
      </c>
      <c r="BP193" s="128">
        <f t="shared" si="31"/>
        <v>0.11233629419437161</v>
      </c>
      <c r="BQ193" s="128">
        <f t="shared" si="31"/>
        <v>2.1270519028314392</v>
      </c>
      <c r="BR193" s="128">
        <f t="shared" si="31"/>
        <v>2.3560238198985705E-3</v>
      </c>
      <c r="BS193" s="128">
        <f t="shared" ref="BS193" si="32">SUM(BJ193:BR193)</f>
        <v>100.00000000000001</v>
      </c>
      <c r="BT193" s="128"/>
      <c r="BU193" s="108">
        <f>BU192*100/BW192</f>
        <v>12.344326136694844</v>
      </c>
      <c r="BV193" s="108">
        <f>BV192*100/BW192</f>
        <v>87.655673863305168</v>
      </c>
      <c r="BW193" s="108">
        <f>SUM(BU193:BV193)</f>
        <v>100.00000000000001</v>
      </c>
    </row>
    <row r="194" spans="61:75" ht="18.600000000000001" x14ac:dyDescent="0.3">
      <c r="BI194" s="106" t="s">
        <v>1425</v>
      </c>
      <c r="BJ194" s="134"/>
      <c r="BK194" s="134"/>
      <c r="BL194" s="134"/>
      <c r="BM194" s="134"/>
      <c r="BN194" s="134"/>
      <c r="BO194" s="134"/>
      <c r="BP194" s="134"/>
      <c r="BQ194" s="134"/>
      <c r="BR194" s="134"/>
      <c r="BS194" s="134"/>
      <c r="BT194" s="134" t="s">
        <v>1393</v>
      </c>
    </row>
    <row r="195" spans="61:75" x14ac:dyDescent="0.3">
      <c r="BP195" s="136" t="s">
        <v>1380</v>
      </c>
      <c r="BQ195" s="167">
        <f>BJ193+BK193+BN193+BO193+BP193+BQ193+BR193</f>
        <v>29.100884483695843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67FEA-F29B-45E1-B71C-75159727DC7F}">
  <sheetPr codeName="Planilha14"/>
  <dimension ref="A1:M192"/>
  <sheetViews>
    <sheetView topLeftCell="A142" zoomScaleNormal="100" workbookViewId="0">
      <selection activeCell="A2" sqref="A2"/>
    </sheetView>
  </sheetViews>
  <sheetFormatPr defaultColWidth="12.44140625" defaultRowHeight="15.6" x14ac:dyDescent="0.3"/>
  <cols>
    <col min="1" max="16384" width="12.44140625" style="1"/>
  </cols>
  <sheetData>
    <row r="1" spans="1:10" ht="18" x14ac:dyDescent="0.35">
      <c r="A1" s="33" t="s">
        <v>1414</v>
      </c>
    </row>
    <row r="2" spans="1:10" x14ac:dyDescent="0.3">
      <c r="A2" s="1" t="s">
        <v>41</v>
      </c>
    </row>
    <row r="3" spans="1:10" x14ac:dyDescent="0.3">
      <c r="A3" s="1" t="s">
        <v>42</v>
      </c>
      <c r="B3" s="1" t="s">
        <v>43</v>
      </c>
      <c r="C3" s="1" t="s">
        <v>44</v>
      </c>
      <c r="D3" s="1" t="s">
        <v>45</v>
      </c>
    </row>
    <row r="4" spans="1:10" x14ac:dyDescent="0.3">
      <c r="A4" s="1">
        <v>0</v>
      </c>
    </row>
    <row r="5" spans="1:10" x14ac:dyDescent="0.3">
      <c r="A5" s="1">
        <v>1</v>
      </c>
    </row>
    <row r="6" spans="1:10" x14ac:dyDescent="0.3">
      <c r="A6" s="1">
        <v>2</v>
      </c>
    </row>
    <row r="7" spans="1:10" x14ac:dyDescent="0.3">
      <c r="A7" s="1">
        <v>3</v>
      </c>
    </row>
    <row r="8" spans="1:10" x14ac:dyDescent="0.3">
      <c r="A8" s="1">
        <v>4</v>
      </c>
    </row>
    <row r="9" spans="1:10" x14ac:dyDescent="0.3">
      <c r="A9" s="1">
        <v>5</v>
      </c>
    </row>
    <row r="10" spans="1:10" x14ac:dyDescent="0.3">
      <c r="A10" s="1">
        <v>6</v>
      </c>
    </row>
    <row r="11" spans="1:10" x14ac:dyDescent="0.3">
      <c r="A11" s="1">
        <v>7</v>
      </c>
    </row>
    <row r="12" spans="1:10" ht="18" x14ac:dyDescent="0.35">
      <c r="A12" s="1">
        <v>8</v>
      </c>
      <c r="J12" s="33"/>
    </row>
    <row r="13" spans="1:10" ht="18" x14ac:dyDescent="0.35">
      <c r="A13" s="1">
        <v>9</v>
      </c>
      <c r="J13" s="33"/>
    </row>
    <row r="14" spans="1:10" ht="18" x14ac:dyDescent="0.35">
      <c r="A14" s="1">
        <v>10</v>
      </c>
      <c r="J14" s="33"/>
    </row>
    <row r="15" spans="1:10" ht="18" x14ac:dyDescent="0.35">
      <c r="A15" s="1">
        <v>11</v>
      </c>
      <c r="J15" s="33"/>
    </row>
    <row r="16" spans="1:10" ht="18" x14ac:dyDescent="0.35">
      <c r="A16" s="1">
        <v>12</v>
      </c>
      <c r="J16" s="33"/>
    </row>
    <row r="17" spans="1:10" ht="18" x14ac:dyDescent="0.35">
      <c r="A17" s="1">
        <v>13</v>
      </c>
      <c r="J17" s="33"/>
    </row>
    <row r="18" spans="1:10" x14ac:dyDescent="0.3">
      <c r="A18" s="1">
        <v>14</v>
      </c>
    </row>
    <row r="19" spans="1:10" x14ac:dyDescent="0.3">
      <c r="A19" s="1">
        <v>15</v>
      </c>
    </row>
    <row r="20" spans="1:10" x14ac:dyDescent="0.3">
      <c r="A20" s="1">
        <v>16</v>
      </c>
    </row>
    <row r="21" spans="1:10" x14ac:dyDescent="0.3">
      <c r="A21" s="1">
        <v>17</v>
      </c>
    </row>
    <row r="22" spans="1:10" x14ac:dyDescent="0.3">
      <c r="A22" s="1">
        <v>18</v>
      </c>
    </row>
    <row r="23" spans="1:10" x14ac:dyDescent="0.3">
      <c r="A23" s="1">
        <v>19</v>
      </c>
    </row>
    <row r="24" spans="1:10" x14ac:dyDescent="0.3">
      <c r="A24" s="1">
        <v>20</v>
      </c>
    </row>
    <row r="25" spans="1:10" x14ac:dyDescent="0.3">
      <c r="A25" s="1">
        <v>21</v>
      </c>
    </row>
    <row r="26" spans="1:10" x14ac:dyDescent="0.3">
      <c r="A26" s="1">
        <v>22</v>
      </c>
    </row>
    <row r="27" spans="1:10" x14ac:dyDescent="0.3">
      <c r="A27" s="1">
        <v>23</v>
      </c>
    </row>
    <row r="28" spans="1:10" x14ac:dyDescent="0.3">
      <c r="A28" s="1">
        <v>24</v>
      </c>
    </row>
    <row r="29" spans="1:10" x14ac:dyDescent="0.3">
      <c r="A29" s="1">
        <v>25</v>
      </c>
    </row>
    <row r="30" spans="1:10" x14ac:dyDescent="0.3">
      <c r="A30" s="1">
        <v>26</v>
      </c>
    </row>
    <row r="31" spans="1:10" x14ac:dyDescent="0.3">
      <c r="A31" s="1">
        <v>27</v>
      </c>
    </row>
    <row r="32" spans="1:10" x14ac:dyDescent="0.3">
      <c r="A32" s="1">
        <v>28</v>
      </c>
    </row>
    <row r="33" spans="1:1" x14ac:dyDescent="0.3">
      <c r="A33" s="1">
        <v>29</v>
      </c>
    </row>
    <row r="34" spans="1:1" x14ac:dyDescent="0.3">
      <c r="A34" s="1">
        <v>30</v>
      </c>
    </row>
    <row r="35" spans="1:1" x14ac:dyDescent="0.3">
      <c r="A35" s="1">
        <v>31</v>
      </c>
    </row>
    <row r="36" spans="1:1" x14ac:dyDescent="0.3">
      <c r="A36" s="1">
        <v>32</v>
      </c>
    </row>
    <row r="37" spans="1:1" x14ac:dyDescent="0.3">
      <c r="A37" s="1">
        <v>33</v>
      </c>
    </row>
    <row r="38" spans="1:1" x14ac:dyDescent="0.3">
      <c r="A38" s="1">
        <v>34</v>
      </c>
    </row>
    <row r="39" spans="1:1" x14ac:dyDescent="0.3">
      <c r="A39" s="1">
        <v>35</v>
      </c>
    </row>
    <row r="40" spans="1:1" x14ac:dyDescent="0.3">
      <c r="A40" s="1">
        <v>36</v>
      </c>
    </row>
    <row r="41" spans="1:1" x14ac:dyDescent="0.3">
      <c r="A41" s="1">
        <v>37</v>
      </c>
    </row>
    <row r="42" spans="1:1" x14ac:dyDescent="0.3">
      <c r="A42" s="1">
        <v>38</v>
      </c>
    </row>
    <row r="43" spans="1:1" x14ac:dyDescent="0.3">
      <c r="A43" s="1">
        <v>39</v>
      </c>
    </row>
    <row r="44" spans="1:1" x14ac:dyDescent="0.3">
      <c r="A44" s="1">
        <v>40</v>
      </c>
    </row>
    <row r="45" spans="1:1" x14ac:dyDescent="0.3">
      <c r="A45" s="1">
        <v>41</v>
      </c>
    </row>
    <row r="46" spans="1:1" x14ac:dyDescent="0.3">
      <c r="A46" s="1">
        <v>42</v>
      </c>
    </row>
    <row r="47" spans="1:1" x14ac:dyDescent="0.3">
      <c r="A47" s="1">
        <v>43</v>
      </c>
    </row>
    <row r="48" spans="1:1" x14ac:dyDescent="0.3">
      <c r="A48" s="1">
        <v>44</v>
      </c>
    </row>
    <row r="49" spans="1:1" x14ac:dyDescent="0.3">
      <c r="A49" s="1">
        <v>45</v>
      </c>
    </row>
    <row r="50" spans="1:1" x14ac:dyDescent="0.3">
      <c r="A50" s="1">
        <v>46</v>
      </c>
    </row>
    <row r="51" spans="1:1" x14ac:dyDescent="0.3">
      <c r="A51" s="1">
        <v>47</v>
      </c>
    </row>
    <row r="52" spans="1:1" x14ac:dyDescent="0.3">
      <c r="A52" s="1">
        <v>48</v>
      </c>
    </row>
    <row r="53" spans="1:1" x14ac:dyDescent="0.3">
      <c r="A53" s="1">
        <v>49</v>
      </c>
    </row>
    <row r="54" spans="1:1" x14ac:dyDescent="0.3">
      <c r="A54" s="1">
        <v>50</v>
      </c>
    </row>
    <row r="55" spans="1:1" x14ac:dyDescent="0.3">
      <c r="A55" s="1">
        <v>51</v>
      </c>
    </row>
    <row r="56" spans="1:1" x14ac:dyDescent="0.3">
      <c r="A56" s="1">
        <v>52</v>
      </c>
    </row>
    <row r="57" spans="1:1" x14ac:dyDescent="0.3">
      <c r="A57" s="1">
        <v>53</v>
      </c>
    </row>
    <row r="58" spans="1:1" x14ac:dyDescent="0.3">
      <c r="A58" s="1">
        <v>54</v>
      </c>
    </row>
    <row r="59" spans="1:1" x14ac:dyDescent="0.3">
      <c r="A59" s="1">
        <v>55</v>
      </c>
    </row>
    <row r="60" spans="1:1" x14ac:dyDescent="0.3">
      <c r="A60" s="1">
        <v>56</v>
      </c>
    </row>
    <row r="61" spans="1:1" x14ac:dyDescent="0.3">
      <c r="A61" s="1">
        <v>57</v>
      </c>
    </row>
    <row r="62" spans="1:1" x14ac:dyDescent="0.3">
      <c r="A62" s="1">
        <v>58</v>
      </c>
    </row>
    <row r="63" spans="1:1" x14ac:dyDescent="0.3">
      <c r="A63" s="1">
        <v>59</v>
      </c>
    </row>
    <row r="64" spans="1:1" x14ac:dyDescent="0.3">
      <c r="A64" s="1">
        <v>60</v>
      </c>
    </row>
    <row r="65" spans="1:1" x14ac:dyDescent="0.3">
      <c r="A65" s="1">
        <v>61</v>
      </c>
    </row>
    <row r="66" spans="1:1" x14ac:dyDescent="0.3">
      <c r="A66" s="1">
        <v>62</v>
      </c>
    </row>
    <row r="67" spans="1:1" x14ac:dyDescent="0.3">
      <c r="A67" s="1">
        <v>63</v>
      </c>
    </row>
    <row r="68" spans="1:1" x14ac:dyDescent="0.3">
      <c r="A68" s="1">
        <v>64</v>
      </c>
    </row>
    <row r="69" spans="1:1" x14ac:dyDescent="0.3">
      <c r="A69" s="1">
        <v>65</v>
      </c>
    </row>
    <row r="70" spans="1:1" x14ac:dyDescent="0.3">
      <c r="A70" s="1">
        <v>66</v>
      </c>
    </row>
    <row r="71" spans="1:1" x14ac:dyDescent="0.3">
      <c r="A71" s="1">
        <v>67</v>
      </c>
    </row>
    <row r="72" spans="1:1" x14ac:dyDescent="0.3">
      <c r="A72" s="1">
        <v>68</v>
      </c>
    </row>
    <row r="73" spans="1:1" x14ac:dyDescent="0.3">
      <c r="A73" s="1">
        <v>69</v>
      </c>
    </row>
    <row r="74" spans="1:1" x14ac:dyDescent="0.3">
      <c r="A74" s="1">
        <v>70</v>
      </c>
    </row>
    <row r="75" spans="1:1" x14ac:dyDescent="0.3">
      <c r="A75" s="1">
        <v>71</v>
      </c>
    </row>
    <row r="76" spans="1:1" x14ac:dyDescent="0.3">
      <c r="A76" s="1">
        <v>72</v>
      </c>
    </row>
    <row r="77" spans="1:1" x14ac:dyDescent="0.3">
      <c r="A77" s="1">
        <v>73</v>
      </c>
    </row>
    <row r="78" spans="1:1" x14ac:dyDescent="0.3">
      <c r="A78" s="1">
        <v>74</v>
      </c>
    </row>
    <row r="79" spans="1:1" x14ac:dyDescent="0.3">
      <c r="A79" s="1">
        <v>75</v>
      </c>
    </row>
    <row r="80" spans="1:1" x14ac:dyDescent="0.3">
      <c r="A80" s="1">
        <v>76</v>
      </c>
    </row>
    <row r="81" spans="1:1" x14ac:dyDescent="0.3">
      <c r="A81" s="1">
        <v>77</v>
      </c>
    </row>
    <row r="82" spans="1:1" x14ac:dyDescent="0.3">
      <c r="A82" s="1">
        <v>78</v>
      </c>
    </row>
    <row r="83" spans="1:1" x14ac:dyDescent="0.3">
      <c r="A83" s="1">
        <v>79</v>
      </c>
    </row>
    <row r="84" spans="1:1" x14ac:dyDescent="0.3">
      <c r="A84" s="1">
        <v>80</v>
      </c>
    </row>
    <row r="85" spans="1:1" x14ac:dyDescent="0.3">
      <c r="A85" s="1">
        <v>81</v>
      </c>
    </row>
    <row r="86" spans="1:1" x14ac:dyDescent="0.3">
      <c r="A86" s="1">
        <v>82</v>
      </c>
    </row>
    <row r="87" spans="1:1" x14ac:dyDescent="0.3">
      <c r="A87" s="1">
        <v>83</v>
      </c>
    </row>
    <row r="88" spans="1:1" x14ac:dyDescent="0.3">
      <c r="A88" s="1">
        <v>84</v>
      </c>
    </row>
    <row r="89" spans="1:1" x14ac:dyDescent="0.3">
      <c r="A89" s="1">
        <v>85</v>
      </c>
    </row>
    <row r="90" spans="1:1" x14ac:dyDescent="0.3">
      <c r="A90" s="1">
        <v>86</v>
      </c>
    </row>
    <row r="91" spans="1:1" x14ac:dyDescent="0.3">
      <c r="A91" s="1">
        <v>87</v>
      </c>
    </row>
    <row r="92" spans="1:1" x14ac:dyDescent="0.3">
      <c r="A92" s="1">
        <v>88</v>
      </c>
    </row>
    <row r="93" spans="1:1" x14ac:dyDescent="0.3">
      <c r="A93" s="1">
        <v>89</v>
      </c>
    </row>
    <row r="94" spans="1:1" x14ac:dyDescent="0.3">
      <c r="A94" s="1">
        <v>90</v>
      </c>
    </row>
    <row r="95" spans="1:1" x14ac:dyDescent="0.3">
      <c r="A95" s="1">
        <v>91</v>
      </c>
    </row>
    <row r="96" spans="1:1" x14ac:dyDescent="0.3">
      <c r="A96" s="1">
        <v>92</v>
      </c>
    </row>
    <row r="97" spans="1:1" x14ac:dyDescent="0.3">
      <c r="A97" s="1">
        <v>93</v>
      </c>
    </row>
    <row r="98" spans="1:1" x14ac:dyDescent="0.3">
      <c r="A98" s="1">
        <v>94</v>
      </c>
    </row>
    <row r="99" spans="1:1" x14ac:dyDescent="0.3">
      <c r="A99" s="1">
        <v>95</v>
      </c>
    </row>
    <row r="100" spans="1:1" x14ac:dyDescent="0.3">
      <c r="A100" s="1">
        <v>96</v>
      </c>
    </row>
    <row r="101" spans="1:1" x14ac:dyDescent="0.3">
      <c r="A101" s="1">
        <v>97</v>
      </c>
    </row>
    <row r="102" spans="1:1" x14ac:dyDescent="0.3">
      <c r="A102" s="1">
        <v>98</v>
      </c>
    </row>
    <row r="103" spans="1:1" x14ac:dyDescent="0.3">
      <c r="A103" s="1">
        <v>99</v>
      </c>
    </row>
    <row r="104" spans="1:1" x14ac:dyDescent="0.3">
      <c r="A104" s="1">
        <v>100</v>
      </c>
    </row>
    <row r="105" spans="1:1" x14ac:dyDescent="0.3">
      <c r="A105" s="1">
        <v>101</v>
      </c>
    </row>
    <row r="106" spans="1:1" x14ac:dyDescent="0.3">
      <c r="A106" s="1">
        <v>102</v>
      </c>
    </row>
    <row r="107" spans="1:1" x14ac:dyDescent="0.3">
      <c r="A107" s="1">
        <v>103</v>
      </c>
    </row>
    <row r="108" spans="1:1" x14ac:dyDescent="0.3">
      <c r="A108" s="1">
        <v>104</v>
      </c>
    </row>
    <row r="109" spans="1:1" x14ac:dyDescent="0.3">
      <c r="A109" s="1">
        <v>105</v>
      </c>
    </row>
    <row r="110" spans="1:1" x14ac:dyDescent="0.3">
      <c r="A110" s="1">
        <v>106</v>
      </c>
    </row>
    <row r="111" spans="1:1" x14ac:dyDescent="0.3">
      <c r="A111" s="1">
        <v>107</v>
      </c>
    </row>
    <row r="112" spans="1:1" x14ac:dyDescent="0.3">
      <c r="A112" s="1">
        <v>108</v>
      </c>
    </row>
    <row r="113" spans="1:1" x14ac:dyDescent="0.3">
      <c r="A113" s="1">
        <v>109</v>
      </c>
    </row>
    <row r="114" spans="1:1" x14ac:dyDescent="0.3">
      <c r="A114" s="1">
        <v>110</v>
      </c>
    </row>
    <row r="115" spans="1:1" x14ac:dyDescent="0.3">
      <c r="A115" s="1">
        <v>111</v>
      </c>
    </row>
    <row r="116" spans="1:1" x14ac:dyDescent="0.3">
      <c r="A116" s="1">
        <v>112</v>
      </c>
    </row>
    <row r="117" spans="1:1" x14ac:dyDescent="0.3">
      <c r="A117" s="1">
        <v>113</v>
      </c>
    </row>
    <row r="118" spans="1:1" x14ac:dyDescent="0.3">
      <c r="A118" s="1">
        <v>114</v>
      </c>
    </row>
    <row r="119" spans="1:1" x14ac:dyDescent="0.3">
      <c r="A119" s="1">
        <v>115</v>
      </c>
    </row>
    <row r="120" spans="1:1" x14ac:dyDescent="0.3">
      <c r="A120" s="1">
        <v>116</v>
      </c>
    </row>
    <row r="121" spans="1:1" x14ac:dyDescent="0.3">
      <c r="A121" s="1">
        <v>117</v>
      </c>
    </row>
    <row r="122" spans="1:1" x14ac:dyDescent="0.3">
      <c r="A122" s="1">
        <v>118</v>
      </c>
    </row>
    <row r="123" spans="1:1" x14ac:dyDescent="0.3">
      <c r="A123" s="1">
        <v>119</v>
      </c>
    </row>
    <row r="124" spans="1:1" x14ac:dyDescent="0.3">
      <c r="A124" s="1">
        <v>120</v>
      </c>
    </row>
    <row r="125" spans="1:1" x14ac:dyDescent="0.3">
      <c r="A125" s="1">
        <v>121</v>
      </c>
    </row>
    <row r="126" spans="1:1" x14ac:dyDescent="0.3">
      <c r="A126" s="1">
        <v>122</v>
      </c>
    </row>
    <row r="127" spans="1:1" x14ac:dyDescent="0.3">
      <c r="A127" s="1">
        <v>123</v>
      </c>
    </row>
    <row r="128" spans="1:1" x14ac:dyDescent="0.3">
      <c r="A128" s="1">
        <v>124</v>
      </c>
    </row>
    <row r="129" spans="1:4" x14ac:dyDescent="0.3">
      <c r="A129" s="1">
        <v>125</v>
      </c>
    </row>
    <row r="130" spans="1:4" x14ac:dyDescent="0.3">
      <c r="A130" s="1">
        <v>126</v>
      </c>
    </row>
    <row r="131" spans="1:4" x14ac:dyDescent="0.3">
      <c r="A131" s="1">
        <v>127</v>
      </c>
    </row>
    <row r="132" spans="1:4" x14ac:dyDescent="0.3">
      <c r="A132" s="1">
        <v>128</v>
      </c>
    </row>
    <row r="133" spans="1:4" x14ac:dyDescent="0.3">
      <c r="A133" s="1">
        <v>129</v>
      </c>
    </row>
    <row r="134" spans="1:4" x14ac:dyDescent="0.3">
      <c r="A134" s="1">
        <v>130</v>
      </c>
    </row>
    <row r="135" spans="1:4" x14ac:dyDescent="0.3">
      <c r="A135" s="1">
        <v>131</v>
      </c>
    </row>
    <row r="136" spans="1:4" x14ac:dyDescent="0.3">
      <c r="A136" s="1">
        <v>132</v>
      </c>
    </row>
    <row r="137" spans="1:4" x14ac:dyDescent="0.3">
      <c r="A137" s="1">
        <v>133</v>
      </c>
      <c r="B137" s="1" t="s">
        <v>36</v>
      </c>
      <c r="C137" s="1" t="s">
        <v>46</v>
      </c>
      <c r="D137" s="1">
        <v>8.4168999999999994E-2</v>
      </c>
    </row>
    <row r="138" spans="1:4" x14ac:dyDescent="0.3">
      <c r="A138" s="1">
        <v>134</v>
      </c>
      <c r="B138" s="1" t="s">
        <v>36</v>
      </c>
      <c r="C138" s="1" t="s">
        <v>46</v>
      </c>
      <c r="D138" s="1">
        <v>0.1003</v>
      </c>
    </row>
    <row r="139" spans="1:4" x14ac:dyDescent="0.3">
      <c r="A139" s="1">
        <v>135</v>
      </c>
      <c r="B139" s="1" t="s">
        <v>36</v>
      </c>
      <c r="C139" s="1" t="s">
        <v>46</v>
      </c>
      <c r="D139" s="1">
        <v>9.9978999999999998E-2</v>
      </c>
    </row>
    <row r="140" spans="1:4" x14ac:dyDescent="0.3">
      <c r="A140" s="1">
        <v>136</v>
      </c>
      <c r="B140" s="1" t="s">
        <v>36</v>
      </c>
      <c r="C140" s="1" t="s">
        <v>46</v>
      </c>
      <c r="D140" s="1">
        <v>9.9658999999999998E-2</v>
      </c>
    </row>
    <row r="141" spans="1:4" x14ac:dyDescent="0.3">
      <c r="A141" s="1">
        <v>137</v>
      </c>
      <c r="B141" s="1" t="s">
        <v>36</v>
      </c>
      <c r="C141" s="1" t="s">
        <v>46</v>
      </c>
      <c r="D141" s="1">
        <v>9.9340999999999999E-2</v>
      </c>
    </row>
    <row r="142" spans="1:4" x14ac:dyDescent="0.3">
      <c r="A142" s="1">
        <v>138</v>
      </c>
      <c r="B142" s="1" t="s">
        <v>36</v>
      </c>
      <c r="C142" s="1" t="s">
        <v>46</v>
      </c>
      <c r="D142" s="1">
        <v>9.9024000000000001E-2</v>
      </c>
    </row>
    <row r="143" spans="1:4" x14ac:dyDescent="0.3">
      <c r="A143" s="1">
        <v>139</v>
      </c>
      <c r="B143" s="1" t="s">
        <v>36</v>
      </c>
      <c r="C143" s="1" t="s">
        <v>46</v>
      </c>
      <c r="D143" s="1">
        <v>9.8708000000000004E-2</v>
      </c>
    </row>
    <row r="144" spans="1:4" x14ac:dyDescent="0.3">
      <c r="A144" s="1">
        <v>140</v>
      </c>
      <c r="B144" s="1" t="s">
        <v>36</v>
      </c>
      <c r="C144" s="1" t="s">
        <v>46</v>
      </c>
      <c r="D144" s="1">
        <v>9.8393999999999995E-2</v>
      </c>
    </row>
    <row r="145" spans="1:4" x14ac:dyDescent="0.3">
      <c r="A145" s="1">
        <v>141</v>
      </c>
      <c r="B145" s="1" t="s">
        <v>36</v>
      </c>
      <c r="C145" s="1" t="s">
        <v>47</v>
      </c>
      <c r="D145" s="1">
        <v>9.8081000000000002E-2</v>
      </c>
    </row>
    <row r="146" spans="1:4" x14ac:dyDescent="0.3">
      <c r="A146" s="1">
        <v>142</v>
      </c>
      <c r="B146" s="1" t="s">
        <v>36</v>
      </c>
      <c r="C146" s="1" t="s">
        <v>47</v>
      </c>
      <c r="D146" s="1">
        <v>9.7769999999999996E-2</v>
      </c>
    </row>
    <row r="147" spans="1:4" x14ac:dyDescent="0.3">
      <c r="A147" s="1">
        <v>143</v>
      </c>
      <c r="B147" s="1" t="s">
        <v>36</v>
      </c>
      <c r="C147" s="1" t="s">
        <v>47</v>
      </c>
      <c r="D147" s="1">
        <v>9.7460000000000005E-2</v>
      </c>
    </row>
    <row r="148" spans="1:4" x14ac:dyDescent="0.3">
      <c r="A148" s="1">
        <v>144</v>
      </c>
      <c r="B148" s="1" t="s">
        <v>36</v>
      </c>
      <c r="C148" s="1" t="s">
        <v>47</v>
      </c>
      <c r="D148" s="1">
        <v>9.7151000000000001E-2</v>
      </c>
    </row>
    <row r="149" spans="1:4" x14ac:dyDescent="0.3">
      <c r="A149" s="1">
        <v>145</v>
      </c>
      <c r="B149" s="1" t="s">
        <v>36</v>
      </c>
      <c r="C149" s="1" t="s">
        <v>47</v>
      </c>
      <c r="D149" s="1">
        <v>9.6844E-2</v>
      </c>
    </row>
    <row r="150" spans="1:4" x14ac:dyDescent="0.3">
      <c r="A150" s="1">
        <v>146</v>
      </c>
      <c r="B150" s="1" t="s">
        <v>36</v>
      </c>
      <c r="C150" s="1" t="s">
        <v>48</v>
      </c>
      <c r="D150" s="1">
        <v>9.6537999999999999E-2</v>
      </c>
    </row>
    <row r="151" spans="1:4" x14ac:dyDescent="0.3">
      <c r="A151" s="1">
        <v>147</v>
      </c>
      <c r="B151" s="1" t="s">
        <v>36</v>
      </c>
      <c r="C151" s="1" t="s">
        <v>48</v>
      </c>
      <c r="D151" s="1">
        <v>9.6232999999999999E-2</v>
      </c>
    </row>
    <row r="152" spans="1:4" x14ac:dyDescent="0.3">
      <c r="A152" s="1">
        <v>148</v>
      </c>
      <c r="B152" s="1" t="s">
        <v>36</v>
      </c>
      <c r="C152" s="1" t="s">
        <v>48</v>
      </c>
      <c r="D152" s="1">
        <v>9.5930000000000001E-2</v>
      </c>
    </row>
    <row r="153" spans="1:4" x14ac:dyDescent="0.3">
      <c r="A153" s="1">
        <v>149</v>
      </c>
      <c r="B153" s="1" t="s">
        <v>36</v>
      </c>
      <c r="C153" s="1" t="s">
        <v>48</v>
      </c>
      <c r="D153" s="1">
        <v>9.5628000000000005E-2</v>
      </c>
    </row>
    <row r="154" spans="1:4" x14ac:dyDescent="0.3">
      <c r="A154" s="1">
        <v>150</v>
      </c>
      <c r="B154" s="1" t="s">
        <v>36</v>
      </c>
      <c r="C154" s="1" t="s">
        <v>48</v>
      </c>
      <c r="D154" s="1">
        <v>9.5327999999999996E-2</v>
      </c>
    </row>
    <row r="155" spans="1:4" x14ac:dyDescent="0.3">
      <c r="A155" s="1">
        <v>151</v>
      </c>
      <c r="B155" s="1" t="s">
        <v>36</v>
      </c>
      <c r="C155" s="1" t="s">
        <v>48</v>
      </c>
      <c r="D155" s="1">
        <v>9.5028000000000001E-2</v>
      </c>
    </row>
    <row r="156" spans="1:4" x14ac:dyDescent="0.3">
      <c r="A156" s="1">
        <v>152</v>
      </c>
      <c r="B156" s="1" t="s">
        <v>36</v>
      </c>
      <c r="C156" s="1" t="s">
        <v>48</v>
      </c>
      <c r="D156" s="1">
        <v>9.4729999999999995E-2</v>
      </c>
    </row>
    <row r="157" spans="1:4" x14ac:dyDescent="0.3">
      <c r="A157" s="1">
        <v>153</v>
      </c>
      <c r="B157" s="1" t="s">
        <v>36</v>
      </c>
      <c r="C157" s="1" t="s">
        <v>48</v>
      </c>
      <c r="D157" s="1">
        <v>9.4434000000000004E-2</v>
      </c>
    </row>
    <row r="158" spans="1:4" x14ac:dyDescent="0.3">
      <c r="A158" s="1">
        <v>154</v>
      </c>
      <c r="B158" s="1" t="s">
        <v>36</v>
      </c>
      <c r="C158" s="1" t="s">
        <v>48</v>
      </c>
      <c r="D158" s="1">
        <v>9.4137999999999999E-2</v>
      </c>
    </row>
    <row r="159" spans="1:4" x14ac:dyDescent="0.3">
      <c r="A159" s="1">
        <v>155</v>
      </c>
      <c r="B159" s="1" t="s">
        <v>36</v>
      </c>
      <c r="C159" s="1" t="s">
        <v>48</v>
      </c>
      <c r="D159" s="1">
        <v>9.3843999999999997E-2</v>
      </c>
    </row>
    <row r="160" spans="1:4" x14ac:dyDescent="0.3">
      <c r="A160" s="1">
        <v>156</v>
      </c>
      <c r="B160" s="1" t="s">
        <v>36</v>
      </c>
      <c r="C160" s="1" t="s">
        <v>48</v>
      </c>
      <c r="D160" s="1">
        <v>9.3551999999999996E-2</v>
      </c>
    </row>
    <row r="161" spans="1:4" x14ac:dyDescent="0.3">
      <c r="A161" s="1">
        <v>157</v>
      </c>
      <c r="B161" s="1" t="s">
        <v>36</v>
      </c>
      <c r="C161" s="1" t="s">
        <v>48</v>
      </c>
      <c r="D161" s="1">
        <v>9.3259999999999996E-2</v>
      </c>
    </row>
    <row r="162" spans="1:4" x14ac:dyDescent="0.3">
      <c r="A162" s="1">
        <v>158</v>
      </c>
      <c r="B162" s="1" t="s">
        <v>36</v>
      </c>
      <c r="C162" s="1" t="s">
        <v>48</v>
      </c>
      <c r="D162" s="1">
        <v>9.2969999999999997E-2</v>
      </c>
    </row>
    <row r="163" spans="1:4" x14ac:dyDescent="0.3">
      <c r="A163" s="1">
        <v>159</v>
      </c>
      <c r="B163" s="1" t="s">
        <v>36</v>
      </c>
      <c r="C163" s="1" t="s">
        <v>48</v>
      </c>
      <c r="D163" s="1">
        <v>9.2680999999999999E-2</v>
      </c>
    </row>
    <row r="164" spans="1:4" x14ac:dyDescent="0.3">
      <c r="A164" s="1">
        <v>160</v>
      </c>
      <c r="B164" s="1" t="s">
        <v>36</v>
      </c>
      <c r="C164" s="1" t="s">
        <v>48</v>
      </c>
      <c r="D164" s="1">
        <v>9.2394000000000004E-2</v>
      </c>
    </row>
    <row r="165" spans="1:4" x14ac:dyDescent="0.3">
      <c r="A165" s="1">
        <v>161</v>
      </c>
      <c r="B165" s="1" t="s">
        <v>36</v>
      </c>
      <c r="C165" s="1" t="s">
        <v>48</v>
      </c>
      <c r="D165" s="1">
        <v>9.2106999999999994E-2</v>
      </c>
    </row>
    <row r="166" spans="1:4" x14ac:dyDescent="0.3">
      <c r="A166" s="1">
        <v>162</v>
      </c>
      <c r="B166" s="1" t="s">
        <v>36</v>
      </c>
      <c r="C166" s="1" t="s">
        <v>48</v>
      </c>
      <c r="D166" s="1">
        <v>9.1822000000000001E-2</v>
      </c>
    </row>
    <row r="167" spans="1:4" x14ac:dyDescent="0.3">
      <c r="A167" s="1">
        <v>163</v>
      </c>
      <c r="B167" s="1" t="s">
        <v>36</v>
      </c>
      <c r="C167" s="1" t="s">
        <v>49</v>
      </c>
      <c r="D167" s="1">
        <v>9.1537999999999994E-2</v>
      </c>
    </row>
    <row r="168" spans="1:4" x14ac:dyDescent="0.3">
      <c r="A168" s="1">
        <v>164</v>
      </c>
      <c r="B168" s="1" t="s">
        <v>36</v>
      </c>
      <c r="C168" s="1" t="s">
        <v>49</v>
      </c>
      <c r="D168" s="1">
        <v>9.1256000000000004E-2</v>
      </c>
    </row>
    <row r="169" spans="1:4" x14ac:dyDescent="0.3">
      <c r="A169" s="1">
        <v>165</v>
      </c>
      <c r="B169" s="1" t="s">
        <v>36</v>
      </c>
      <c r="C169" s="1" t="s">
        <v>49</v>
      </c>
      <c r="D169" s="1">
        <v>9.0975E-2</v>
      </c>
    </row>
    <row r="170" spans="1:4" x14ac:dyDescent="0.3">
      <c r="A170" s="1">
        <v>166</v>
      </c>
      <c r="B170" s="1" t="s">
        <v>36</v>
      </c>
      <c r="C170" s="1" t="s">
        <v>49</v>
      </c>
      <c r="D170" s="1">
        <v>9.0694999999999998E-2</v>
      </c>
    </row>
    <row r="171" spans="1:4" x14ac:dyDescent="0.3">
      <c r="A171" s="1">
        <v>167</v>
      </c>
      <c r="B171" s="1" t="s">
        <v>36</v>
      </c>
      <c r="C171" s="1" t="s">
        <v>49</v>
      </c>
      <c r="D171" s="1">
        <v>9.0415999999999996E-2</v>
      </c>
    </row>
    <row r="172" spans="1:4" x14ac:dyDescent="0.3">
      <c r="A172" s="1">
        <v>168</v>
      </c>
      <c r="B172" s="1" t="s">
        <v>36</v>
      </c>
      <c r="C172" s="1" t="s">
        <v>50</v>
      </c>
      <c r="D172" s="1">
        <v>9.0137999999999996E-2</v>
      </c>
    </row>
    <row r="173" spans="1:4" x14ac:dyDescent="0.3">
      <c r="A173" s="1">
        <v>169</v>
      </c>
      <c r="B173" s="1" t="s">
        <v>36</v>
      </c>
      <c r="C173" s="1" t="s">
        <v>50</v>
      </c>
      <c r="D173" s="1">
        <v>8.9861999999999997E-2</v>
      </c>
    </row>
    <row r="174" spans="1:4" x14ac:dyDescent="0.3">
      <c r="A174" s="1">
        <v>170</v>
      </c>
      <c r="B174" s="1" t="s">
        <v>36</v>
      </c>
      <c r="C174" s="1" t="s">
        <v>50</v>
      </c>
      <c r="D174" s="1">
        <v>8.9587E-2</v>
      </c>
    </row>
    <row r="175" spans="1:4" x14ac:dyDescent="0.3">
      <c r="A175" s="1">
        <v>171</v>
      </c>
      <c r="B175" s="1" t="s">
        <v>36</v>
      </c>
      <c r="C175" s="1" t="s">
        <v>50</v>
      </c>
      <c r="D175" s="1">
        <v>8.9313000000000003E-2</v>
      </c>
    </row>
    <row r="176" spans="1:4" x14ac:dyDescent="0.3">
      <c r="A176" s="1">
        <v>172</v>
      </c>
      <c r="B176" s="1" t="s">
        <v>36</v>
      </c>
      <c r="C176" s="1" t="s">
        <v>50</v>
      </c>
      <c r="D176" s="1">
        <v>8.9039999999999994E-2</v>
      </c>
    </row>
    <row r="177" spans="1:13" x14ac:dyDescent="0.3">
      <c r="A177" s="1">
        <v>173</v>
      </c>
      <c r="B177" s="1" t="s">
        <v>36</v>
      </c>
      <c r="C177" s="1" t="s">
        <v>50</v>
      </c>
      <c r="D177" s="1">
        <v>8.8768E-2</v>
      </c>
    </row>
    <row r="178" spans="1:13" x14ac:dyDescent="0.3">
      <c r="A178" s="1">
        <v>174</v>
      </c>
      <c r="B178" s="1" t="s">
        <v>36</v>
      </c>
      <c r="C178" s="1" t="s">
        <v>50</v>
      </c>
      <c r="D178" s="1">
        <v>8.8497999999999993E-2</v>
      </c>
    </row>
    <row r="179" spans="1:13" x14ac:dyDescent="0.3">
      <c r="A179" s="1">
        <v>175</v>
      </c>
      <c r="B179" s="1" t="s">
        <v>36</v>
      </c>
      <c r="C179" s="1" t="s">
        <v>50</v>
      </c>
      <c r="D179" s="1">
        <v>8.8229000000000002E-2</v>
      </c>
    </row>
    <row r="180" spans="1:13" x14ac:dyDescent="0.3">
      <c r="A180" s="1">
        <v>176</v>
      </c>
      <c r="B180" s="1" t="s">
        <v>36</v>
      </c>
      <c r="C180" s="1" t="s">
        <v>50</v>
      </c>
      <c r="D180" s="1">
        <v>9.7478999999999996E-2</v>
      </c>
      <c r="E180" s="1" t="s">
        <v>39</v>
      </c>
      <c r="F180" s="1" t="s">
        <v>51</v>
      </c>
      <c r="G180" s="1">
        <v>2.2935000000000001E-2</v>
      </c>
    </row>
    <row r="181" spans="1:13" x14ac:dyDescent="0.3">
      <c r="A181" s="1">
        <v>177</v>
      </c>
      <c r="B181" s="1" t="s">
        <v>36</v>
      </c>
      <c r="C181" s="1" t="s">
        <v>50</v>
      </c>
      <c r="D181" s="1">
        <v>0.105854</v>
      </c>
      <c r="E181" s="1" t="s">
        <v>37</v>
      </c>
      <c r="F181" s="1" t="s">
        <v>52</v>
      </c>
      <c r="G181" s="1">
        <v>0.233346</v>
      </c>
      <c r="H181" s="1" t="s">
        <v>39</v>
      </c>
      <c r="I181" s="1" t="s">
        <v>51</v>
      </c>
      <c r="J181" s="1">
        <v>5.9215999999999998E-2</v>
      </c>
    </row>
    <row r="182" spans="1:13" x14ac:dyDescent="0.3">
      <c r="A182" s="1">
        <v>178</v>
      </c>
      <c r="B182" s="1" t="s">
        <v>36</v>
      </c>
      <c r="C182" s="1" t="s">
        <v>50</v>
      </c>
      <c r="D182" s="1">
        <v>0.107458</v>
      </c>
      <c r="E182" s="1" t="s">
        <v>37</v>
      </c>
      <c r="F182" s="1" t="s">
        <v>53</v>
      </c>
      <c r="G182" s="1">
        <v>0.528366</v>
      </c>
      <c r="H182" s="1" t="s">
        <v>39</v>
      </c>
      <c r="I182" s="1" t="s">
        <v>51</v>
      </c>
      <c r="J182" s="1">
        <v>7.3672000000000001E-2</v>
      </c>
    </row>
    <row r="183" spans="1:13" x14ac:dyDescent="0.3">
      <c r="A183" s="1">
        <v>179</v>
      </c>
      <c r="B183" s="1" t="s">
        <v>36</v>
      </c>
      <c r="C183" s="1" t="s">
        <v>50</v>
      </c>
      <c r="D183" s="1">
        <v>0.107852</v>
      </c>
      <c r="E183" s="1" t="s">
        <v>37</v>
      </c>
      <c r="F183" s="1" t="s">
        <v>54</v>
      </c>
      <c r="G183" s="1">
        <v>0.52751099999999995</v>
      </c>
      <c r="H183" s="1" t="s">
        <v>39</v>
      </c>
      <c r="I183" s="1" t="s">
        <v>51</v>
      </c>
      <c r="J183" s="1">
        <v>7.2569999999999996E-2</v>
      </c>
    </row>
    <row r="184" spans="1:13" x14ac:dyDescent="0.3">
      <c r="A184" s="1">
        <v>180</v>
      </c>
      <c r="B184" s="1" t="s">
        <v>36</v>
      </c>
      <c r="C184" s="1" t="s">
        <v>55</v>
      </c>
      <c r="D184" s="1">
        <v>0.108447</v>
      </c>
      <c r="E184" s="1" t="s">
        <v>37</v>
      </c>
      <c r="F184" s="1" t="s">
        <v>56</v>
      </c>
      <c r="G184" s="1">
        <v>0.52701200000000004</v>
      </c>
      <c r="H184" s="1" t="s">
        <v>39</v>
      </c>
      <c r="I184" s="1" t="s">
        <v>51</v>
      </c>
      <c r="J184" s="1">
        <v>7.1525000000000005E-2</v>
      </c>
    </row>
    <row r="185" spans="1:13" x14ac:dyDescent="0.3">
      <c r="A185" s="1">
        <v>181</v>
      </c>
      <c r="B185" s="1" t="s">
        <v>36</v>
      </c>
      <c r="C185" s="1" t="s">
        <v>55</v>
      </c>
      <c r="D185" s="1">
        <v>0.109279</v>
      </c>
      <c r="E185" s="1" t="s">
        <v>37</v>
      </c>
      <c r="F185" s="1" t="s">
        <v>57</v>
      </c>
      <c r="G185" s="1">
        <v>0.52689399999999997</v>
      </c>
      <c r="H185" s="1" t="s">
        <v>39</v>
      </c>
      <c r="I185" s="1" t="s">
        <v>51</v>
      </c>
      <c r="J185" s="1">
        <v>7.0540000000000005E-2</v>
      </c>
    </row>
    <row r="186" spans="1:13" x14ac:dyDescent="0.3">
      <c r="A186" s="1">
        <v>182</v>
      </c>
      <c r="B186" s="1" t="s">
        <v>36</v>
      </c>
      <c r="C186" s="1" t="s">
        <v>58</v>
      </c>
      <c r="D186" s="1">
        <v>0.110391</v>
      </c>
      <c r="E186" s="1" t="s">
        <v>37</v>
      </c>
      <c r="F186" s="1" t="s">
        <v>59</v>
      </c>
      <c r="G186" s="1">
        <v>0.52717000000000003</v>
      </c>
      <c r="H186" s="1" t="s">
        <v>39</v>
      </c>
      <c r="I186" s="1" t="s">
        <v>51</v>
      </c>
      <c r="J186" s="1">
        <v>6.9616999999999998E-2</v>
      </c>
    </row>
    <row r="187" spans="1:13" x14ac:dyDescent="0.3">
      <c r="A187" s="1">
        <v>183</v>
      </c>
      <c r="B187" s="1" t="s">
        <v>36</v>
      </c>
      <c r="C187" s="1" t="s">
        <v>58</v>
      </c>
      <c r="D187" s="1">
        <v>0.111832</v>
      </c>
      <c r="E187" s="1" t="s">
        <v>37</v>
      </c>
      <c r="F187" s="1" t="s">
        <v>60</v>
      </c>
      <c r="G187" s="1">
        <v>0.52782700000000005</v>
      </c>
      <c r="H187" s="1" t="s">
        <v>39</v>
      </c>
      <c r="I187" s="1" t="s">
        <v>51</v>
      </c>
      <c r="J187" s="1">
        <v>6.8758E-2</v>
      </c>
    </row>
    <row r="188" spans="1:13" x14ac:dyDescent="0.3">
      <c r="A188" s="1">
        <v>184</v>
      </c>
      <c r="B188" s="1" t="s">
        <v>36</v>
      </c>
      <c r="C188" s="1" t="s">
        <v>58</v>
      </c>
      <c r="D188" s="1">
        <v>0.11364200000000001</v>
      </c>
      <c r="E188" s="1" t="s">
        <v>37</v>
      </c>
      <c r="F188" s="1" t="s">
        <v>61</v>
      </c>
      <c r="G188" s="1">
        <v>0.52878400000000003</v>
      </c>
      <c r="H188" s="1" t="s">
        <v>39</v>
      </c>
      <c r="I188" s="1" t="s">
        <v>51</v>
      </c>
      <c r="J188" s="1">
        <v>6.7960000000000007E-2</v>
      </c>
    </row>
    <row r="189" spans="1:13" x14ac:dyDescent="0.3">
      <c r="A189" s="1">
        <v>185</v>
      </c>
      <c r="B189" s="1" t="s">
        <v>36</v>
      </c>
      <c r="C189" s="1" t="s">
        <v>58</v>
      </c>
      <c r="D189" s="1">
        <v>0.115823</v>
      </c>
      <c r="E189" s="1" t="s">
        <v>37</v>
      </c>
      <c r="F189" s="1" t="s">
        <v>62</v>
      </c>
      <c r="G189" s="1">
        <v>0.52983000000000002</v>
      </c>
      <c r="H189" s="1" t="s">
        <v>39</v>
      </c>
      <c r="I189" s="1" t="s">
        <v>51</v>
      </c>
      <c r="J189" s="1">
        <v>6.7213999999999996E-2</v>
      </c>
    </row>
    <row r="190" spans="1:13" x14ac:dyDescent="0.3">
      <c r="A190" s="1">
        <v>186</v>
      </c>
      <c r="B190" s="1" t="s">
        <v>36</v>
      </c>
      <c r="C190" s="1" t="s">
        <v>58</v>
      </c>
      <c r="D190" s="1">
        <v>0.11827500000000001</v>
      </c>
      <c r="E190" s="1" t="s">
        <v>37</v>
      </c>
      <c r="F190" s="1" t="s">
        <v>63</v>
      </c>
      <c r="G190" s="1">
        <v>0.53053799999999995</v>
      </c>
      <c r="H190" s="1" t="s">
        <v>39</v>
      </c>
      <c r="I190" s="1" t="s">
        <v>51</v>
      </c>
      <c r="J190" s="1">
        <v>6.6489000000000006E-2</v>
      </c>
    </row>
    <row r="191" spans="1:13" x14ac:dyDescent="0.3">
      <c r="A191" s="1">
        <v>187</v>
      </c>
      <c r="B191" s="1" t="s">
        <v>36</v>
      </c>
      <c r="C191" s="1" t="s">
        <v>58</v>
      </c>
      <c r="D191" s="1">
        <v>0.118979</v>
      </c>
      <c r="E191" s="1" t="s">
        <v>37</v>
      </c>
      <c r="F191" s="1" t="s">
        <v>64</v>
      </c>
      <c r="G191" s="1">
        <v>0.533721</v>
      </c>
      <c r="H191" s="1" t="s">
        <v>38</v>
      </c>
      <c r="I191" s="1" t="s">
        <v>65</v>
      </c>
      <c r="J191" s="1">
        <v>2.7376999999999999E-2</v>
      </c>
      <c r="K191" s="1" t="s">
        <v>39</v>
      </c>
      <c r="L191" s="1" t="s">
        <v>51</v>
      </c>
      <c r="M191" s="1">
        <v>6.6640000000000005E-2</v>
      </c>
    </row>
    <row r="192" spans="1:13" x14ac:dyDescent="0.3">
      <c r="A192" s="1">
        <v>188</v>
      </c>
      <c r="B192" s="1" t="s">
        <v>36</v>
      </c>
      <c r="C192" s="1" t="s">
        <v>66</v>
      </c>
      <c r="D192" s="1">
        <v>0.118489</v>
      </c>
      <c r="E192" s="1" t="s">
        <v>37</v>
      </c>
      <c r="F192" s="1" t="s">
        <v>67</v>
      </c>
      <c r="G192" s="1">
        <v>0.53385400000000005</v>
      </c>
      <c r="H192" s="1" t="s">
        <v>38</v>
      </c>
      <c r="I192" s="1" t="s">
        <v>68</v>
      </c>
      <c r="J192" s="1">
        <v>6.6535999999999998E-2</v>
      </c>
      <c r="K192" s="1" t="s">
        <v>39</v>
      </c>
      <c r="L192" s="1" t="s">
        <v>51</v>
      </c>
      <c r="M192" s="1">
        <v>6.6990999999999995E-2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F4B0E-29E1-46B8-A11C-0DCF296DD238}">
  <sheetPr codeName="Planilha15"/>
  <dimension ref="A1:J136"/>
  <sheetViews>
    <sheetView zoomScaleNormal="100" workbookViewId="0">
      <selection activeCell="D6" sqref="D6"/>
    </sheetView>
  </sheetViews>
  <sheetFormatPr defaultColWidth="12.44140625" defaultRowHeight="15.6" x14ac:dyDescent="0.3"/>
  <cols>
    <col min="1" max="16384" width="12.44140625" style="1"/>
  </cols>
  <sheetData>
    <row r="1" spans="1:4" ht="18" x14ac:dyDescent="0.35">
      <c r="A1" s="33" t="s">
        <v>1443</v>
      </c>
    </row>
    <row r="2" spans="1:4" x14ac:dyDescent="0.3">
      <c r="A2" s="1" t="s">
        <v>41</v>
      </c>
    </row>
    <row r="3" spans="1:4" x14ac:dyDescent="0.3">
      <c r="A3" s="1" t="s">
        <v>42</v>
      </c>
      <c r="B3" s="1" t="s">
        <v>43</v>
      </c>
      <c r="C3" s="1" t="s">
        <v>44</v>
      </c>
      <c r="D3" s="1" t="s">
        <v>45</v>
      </c>
    </row>
    <row r="4" spans="1:4" x14ac:dyDescent="0.3">
      <c r="A4" s="1">
        <v>0</v>
      </c>
    </row>
    <row r="5" spans="1:4" x14ac:dyDescent="0.3">
      <c r="A5" s="1">
        <v>1</v>
      </c>
    </row>
    <row r="6" spans="1:4" x14ac:dyDescent="0.3">
      <c r="A6" s="1">
        <v>2</v>
      </c>
    </row>
    <row r="7" spans="1:4" x14ac:dyDescent="0.3">
      <c r="A7" s="1">
        <v>3</v>
      </c>
    </row>
    <row r="8" spans="1:4" x14ac:dyDescent="0.3">
      <c r="A8" s="1">
        <v>4</v>
      </c>
    </row>
    <row r="9" spans="1:4" x14ac:dyDescent="0.3">
      <c r="A9" s="1">
        <v>5</v>
      </c>
    </row>
    <row r="10" spans="1:4" x14ac:dyDescent="0.3">
      <c r="A10" s="1">
        <v>6</v>
      </c>
    </row>
    <row r="11" spans="1:4" x14ac:dyDescent="0.3">
      <c r="A11" s="1">
        <v>7</v>
      </c>
    </row>
    <row r="12" spans="1:4" x14ac:dyDescent="0.3">
      <c r="A12" s="1">
        <v>8</v>
      </c>
    </row>
    <row r="13" spans="1:4" x14ac:dyDescent="0.3">
      <c r="A13" s="1">
        <v>9</v>
      </c>
    </row>
    <row r="14" spans="1:4" x14ac:dyDescent="0.3">
      <c r="A14" s="1">
        <v>10</v>
      </c>
    </row>
    <row r="15" spans="1:4" x14ac:dyDescent="0.3">
      <c r="A15" s="1">
        <v>11</v>
      </c>
    </row>
    <row r="16" spans="1:4" x14ac:dyDescent="0.3">
      <c r="A16" s="1">
        <v>12</v>
      </c>
    </row>
    <row r="17" spans="1:1" x14ac:dyDescent="0.3">
      <c r="A17" s="1">
        <v>13</v>
      </c>
    </row>
    <row r="18" spans="1:1" x14ac:dyDescent="0.3">
      <c r="A18" s="1">
        <v>14</v>
      </c>
    </row>
    <row r="19" spans="1:1" x14ac:dyDescent="0.3">
      <c r="A19" s="1">
        <v>15</v>
      </c>
    </row>
    <row r="20" spans="1:1" x14ac:dyDescent="0.3">
      <c r="A20" s="1">
        <v>16</v>
      </c>
    </row>
    <row r="21" spans="1:1" x14ac:dyDescent="0.3">
      <c r="A21" s="1">
        <v>17</v>
      </c>
    </row>
    <row r="22" spans="1:1" x14ac:dyDescent="0.3">
      <c r="A22" s="1">
        <v>18</v>
      </c>
    </row>
    <row r="23" spans="1:1" x14ac:dyDescent="0.3">
      <c r="A23" s="1">
        <v>19</v>
      </c>
    </row>
    <row r="24" spans="1:1" x14ac:dyDescent="0.3">
      <c r="A24" s="1">
        <v>20</v>
      </c>
    </row>
    <row r="25" spans="1:1" x14ac:dyDescent="0.3">
      <c r="A25" s="1">
        <v>21</v>
      </c>
    </row>
    <row r="26" spans="1:1" x14ac:dyDescent="0.3">
      <c r="A26" s="1">
        <v>22</v>
      </c>
    </row>
    <row r="27" spans="1:1" x14ac:dyDescent="0.3">
      <c r="A27" s="1">
        <v>23</v>
      </c>
    </row>
    <row r="28" spans="1:1" x14ac:dyDescent="0.3">
      <c r="A28" s="1">
        <v>24</v>
      </c>
    </row>
    <row r="29" spans="1:1" x14ac:dyDescent="0.3">
      <c r="A29" s="1">
        <v>25</v>
      </c>
    </row>
    <row r="30" spans="1:1" x14ac:dyDescent="0.3">
      <c r="A30" s="1">
        <v>26</v>
      </c>
    </row>
    <row r="31" spans="1:1" x14ac:dyDescent="0.3">
      <c r="A31" s="1">
        <v>27</v>
      </c>
    </row>
    <row r="32" spans="1:1" x14ac:dyDescent="0.3">
      <c r="A32" s="1">
        <v>28</v>
      </c>
    </row>
    <row r="33" spans="1:1" x14ac:dyDescent="0.3">
      <c r="A33" s="1">
        <v>29</v>
      </c>
    </row>
    <row r="34" spans="1:1" x14ac:dyDescent="0.3">
      <c r="A34" s="1">
        <v>30</v>
      </c>
    </row>
    <row r="35" spans="1:1" x14ac:dyDescent="0.3">
      <c r="A35" s="1">
        <v>31</v>
      </c>
    </row>
    <row r="36" spans="1:1" x14ac:dyDescent="0.3">
      <c r="A36" s="1">
        <v>32</v>
      </c>
    </row>
    <row r="37" spans="1:1" x14ac:dyDescent="0.3">
      <c r="A37" s="1">
        <v>33</v>
      </c>
    </row>
    <row r="38" spans="1:1" x14ac:dyDescent="0.3">
      <c r="A38" s="1">
        <v>34</v>
      </c>
    </row>
    <row r="39" spans="1:1" x14ac:dyDescent="0.3">
      <c r="A39" s="1">
        <v>35</v>
      </c>
    </row>
    <row r="40" spans="1:1" x14ac:dyDescent="0.3">
      <c r="A40" s="1">
        <v>36</v>
      </c>
    </row>
    <row r="41" spans="1:1" x14ac:dyDescent="0.3">
      <c r="A41" s="1">
        <v>37</v>
      </c>
    </row>
    <row r="42" spans="1:1" x14ac:dyDescent="0.3">
      <c r="A42" s="1">
        <v>38</v>
      </c>
    </row>
    <row r="43" spans="1:1" x14ac:dyDescent="0.3">
      <c r="A43" s="1">
        <v>39</v>
      </c>
    </row>
    <row r="44" spans="1:1" x14ac:dyDescent="0.3">
      <c r="A44" s="1">
        <v>40</v>
      </c>
    </row>
    <row r="45" spans="1:1" x14ac:dyDescent="0.3">
      <c r="A45" s="1">
        <v>41</v>
      </c>
    </row>
    <row r="46" spans="1:1" x14ac:dyDescent="0.3">
      <c r="A46" s="1">
        <v>42</v>
      </c>
    </row>
    <row r="47" spans="1:1" x14ac:dyDescent="0.3">
      <c r="A47" s="1">
        <v>43</v>
      </c>
    </row>
    <row r="48" spans="1:1" x14ac:dyDescent="0.3">
      <c r="A48" s="1">
        <v>44</v>
      </c>
    </row>
    <row r="49" spans="1:4" x14ac:dyDescent="0.3">
      <c r="A49" s="1">
        <v>45</v>
      </c>
    </row>
    <row r="50" spans="1:4" x14ac:dyDescent="0.3">
      <c r="A50" s="1">
        <v>46</v>
      </c>
    </row>
    <row r="51" spans="1:4" x14ac:dyDescent="0.3">
      <c r="A51" s="1">
        <v>47</v>
      </c>
    </row>
    <row r="52" spans="1:4" x14ac:dyDescent="0.3">
      <c r="A52" s="1">
        <v>48</v>
      </c>
    </row>
    <row r="53" spans="1:4" x14ac:dyDescent="0.3">
      <c r="A53" s="1">
        <v>49</v>
      </c>
    </row>
    <row r="54" spans="1:4" x14ac:dyDescent="0.3">
      <c r="A54" s="1">
        <v>50</v>
      </c>
    </row>
    <row r="55" spans="1:4" x14ac:dyDescent="0.3">
      <c r="A55" s="1">
        <v>51</v>
      </c>
    </row>
    <row r="56" spans="1:4" x14ac:dyDescent="0.3">
      <c r="A56" s="1">
        <v>52</v>
      </c>
    </row>
    <row r="57" spans="1:4" x14ac:dyDescent="0.3">
      <c r="A57" s="1">
        <v>53</v>
      </c>
    </row>
    <row r="58" spans="1:4" x14ac:dyDescent="0.3">
      <c r="A58" s="1">
        <v>54</v>
      </c>
    </row>
    <row r="59" spans="1:4" x14ac:dyDescent="0.3">
      <c r="A59" s="1">
        <v>55</v>
      </c>
    </row>
    <row r="60" spans="1:4" x14ac:dyDescent="0.3">
      <c r="A60" s="1">
        <v>56</v>
      </c>
    </row>
    <row r="61" spans="1:4" x14ac:dyDescent="0.3">
      <c r="A61" s="1">
        <v>57</v>
      </c>
    </row>
    <row r="62" spans="1:4" x14ac:dyDescent="0.3">
      <c r="A62" s="1">
        <v>58</v>
      </c>
    </row>
    <row r="63" spans="1:4" x14ac:dyDescent="0.3">
      <c r="A63" s="1">
        <v>59</v>
      </c>
    </row>
    <row r="64" spans="1:4" x14ac:dyDescent="0.3">
      <c r="A64" s="1">
        <v>60</v>
      </c>
      <c r="B64" s="1" t="s">
        <v>38</v>
      </c>
      <c r="C64" s="1" t="s">
        <v>80</v>
      </c>
      <c r="D64" s="1">
        <v>1.1811E-2</v>
      </c>
    </row>
    <row r="65" spans="1:7" x14ac:dyDescent="0.3">
      <c r="A65" s="1">
        <v>61</v>
      </c>
      <c r="B65" s="1" t="s">
        <v>38</v>
      </c>
      <c r="C65" s="1" t="s">
        <v>80</v>
      </c>
      <c r="D65" s="1">
        <v>0.24757100000000001</v>
      </c>
    </row>
    <row r="66" spans="1:7" x14ac:dyDescent="0.3">
      <c r="A66" s="1">
        <v>62</v>
      </c>
      <c r="B66" s="1" t="s">
        <v>38</v>
      </c>
      <c r="C66" s="1" t="s">
        <v>81</v>
      </c>
      <c r="D66" s="1">
        <v>0.24382300000000001</v>
      </c>
    </row>
    <row r="67" spans="1:7" x14ac:dyDescent="0.3">
      <c r="A67" s="1">
        <v>63</v>
      </c>
      <c r="B67" s="1" t="s">
        <v>38</v>
      </c>
      <c r="C67" s="1" t="s">
        <v>81</v>
      </c>
      <c r="D67" s="1">
        <v>0.24007400000000001</v>
      </c>
    </row>
    <row r="68" spans="1:7" x14ac:dyDescent="0.3">
      <c r="A68" s="1">
        <v>64</v>
      </c>
      <c r="B68" s="1" t="s">
        <v>38</v>
      </c>
      <c r="C68" s="1" t="s">
        <v>81</v>
      </c>
      <c r="D68" s="1">
        <v>0.23633100000000001</v>
      </c>
    </row>
    <row r="69" spans="1:7" x14ac:dyDescent="0.3">
      <c r="A69" s="1">
        <v>65</v>
      </c>
      <c r="B69" s="1" t="s">
        <v>38</v>
      </c>
      <c r="C69" s="1" t="s">
        <v>81</v>
      </c>
      <c r="D69" s="1">
        <v>0.232601</v>
      </c>
    </row>
    <row r="70" spans="1:7" x14ac:dyDescent="0.3">
      <c r="A70" s="1">
        <v>66</v>
      </c>
      <c r="B70" s="1" t="s">
        <v>38</v>
      </c>
      <c r="C70" s="1" t="s">
        <v>81</v>
      </c>
      <c r="D70" s="1">
        <v>0.22888900000000001</v>
      </c>
    </row>
    <row r="71" spans="1:7" x14ac:dyDescent="0.3">
      <c r="A71" s="1">
        <v>67</v>
      </c>
      <c r="B71" s="1" t="s">
        <v>38</v>
      </c>
      <c r="C71" s="1" t="s">
        <v>81</v>
      </c>
      <c r="D71" s="1">
        <v>0.22520200000000001</v>
      </c>
    </row>
    <row r="72" spans="1:7" x14ac:dyDescent="0.3">
      <c r="A72" s="1">
        <v>68</v>
      </c>
      <c r="B72" s="1" t="s">
        <v>38</v>
      </c>
      <c r="C72" s="1" t="s">
        <v>82</v>
      </c>
      <c r="D72" s="1">
        <v>0.22154499999999999</v>
      </c>
    </row>
    <row r="73" spans="1:7" x14ac:dyDescent="0.3">
      <c r="A73" s="1">
        <v>69</v>
      </c>
      <c r="B73" s="1" t="s">
        <v>38</v>
      </c>
      <c r="C73" s="1" t="s">
        <v>82</v>
      </c>
      <c r="D73" s="1">
        <v>0.217921</v>
      </c>
    </row>
    <row r="74" spans="1:7" x14ac:dyDescent="0.3">
      <c r="A74" s="1">
        <v>70</v>
      </c>
      <c r="B74" s="1" t="s">
        <v>38</v>
      </c>
      <c r="C74" s="1" t="s">
        <v>82</v>
      </c>
      <c r="D74" s="1">
        <v>0.214336</v>
      </c>
    </row>
    <row r="75" spans="1:7" x14ac:dyDescent="0.3">
      <c r="A75" s="1">
        <v>71</v>
      </c>
      <c r="B75" s="1" t="s">
        <v>38</v>
      </c>
      <c r="C75" s="1" t="s">
        <v>82</v>
      </c>
      <c r="D75" s="1">
        <v>0.21079200000000001</v>
      </c>
    </row>
    <row r="76" spans="1:7" x14ac:dyDescent="0.3">
      <c r="A76" s="1">
        <v>72</v>
      </c>
      <c r="B76" s="1" t="s">
        <v>38</v>
      </c>
      <c r="C76" s="1" t="s">
        <v>82</v>
      </c>
      <c r="D76" s="1">
        <v>0.20729300000000001</v>
      </c>
    </row>
    <row r="77" spans="1:7" x14ac:dyDescent="0.3">
      <c r="A77" s="1">
        <v>73</v>
      </c>
      <c r="B77" s="1" t="s">
        <v>38</v>
      </c>
      <c r="C77" s="1" t="s">
        <v>82</v>
      </c>
      <c r="D77" s="1">
        <v>0.203842</v>
      </c>
    </row>
    <row r="78" spans="1:7" x14ac:dyDescent="0.3">
      <c r="A78" s="1">
        <v>74</v>
      </c>
      <c r="B78" s="1" t="s">
        <v>38</v>
      </c>
      <c r="C78" s="1" t="s">
        <v>83</v>
      </c>
      <c r="D78" s="1">
        <v>0.20044000000000001</v>
      </c>
    </row>
    <row r="79" spans="1:7" x14ac:dyDescent="0.3">
      <c r="A79" s="1">
        <v>75</v>
      </c>
      <c r="B79" s="1" t="s">
        <v>38</v>
      </c>
      <c r="C79" s="1" t="s">
        <v>84</v>
      </c>
      <c r="D79" s="1">
        <v>0.198653</v>
      </c>
      <c r="E79" s="1" t="s">
        <v>39</v>
      </c>
      <c r="F79" s="1" t="s">
        <v>51</v>
      </c>
      <c r="G79" s="1">
        <v>9.639E-3</v>
      </c>
    </row>
    <row r="80" spans="1:7" x14ac:dyDescent="0.3">
      <c r="A80" s="1">
        <v>76</v>
      </c>
      <c r="B80" s="1" t="s">
        <v>38</v>
      </c>
      <c r="C80" s="1" t="s">
        <v>84</v>
      </c>
      <c r="D80" s="1">
        <v>0.203983</v>
      </c>
      <c r="E80" s="1" t="s">
        <v>39</v>
      </c>
      <c r="F80" s="1" t="s">
        <v>51</v>
      </c>
      <c r="G80" s="1">
        <v>6.8529999999999994E-2</v>
      </c>
    </row>
    <row r="81" spans="1:7" x14ac:dyDescent="0.3">
      <c r="A81" s="1">
        <v>77</v>
      </c>
      <c r="B81" s="1" t="s">
        <v>38</v>
      </c>
      <c r="C81" s="1" t="s">
        <v>84</v>
      </c>
      <c r="D81" s="1">
        <v>0.20037199999999999</v>
      </c>
      <c r="E81" s="1" t="s">
        <v>39</v>
      </c>
      <c r="F81" s="1" t="s">
        <v>51</v>
      </c>
      <c r="G81" s="1">
        <v>6.7416000000000004E-2</v>
      </c>
    </row>
    <row r="82" spans="1:7" x14ac:dyDescent="0.3">
      <c r="A82" s="1">
        <v>78</v>
      </c>
      <c r="B82" s="1" t="s">
        <v>38</v>
      </c>
      <c r="C82" s="1" t="s">
        <v>85</v>
      </c>
      <c r="D82" s="1">
        <v>0.196822</v>
      </c>
      <c r="E82" s="1" t="s">
        <v>39</v>
      </c>
      <c r="F82" s="1" t="s">
        <v>51</v>
      </c>
      <c r="G82" s="1">
        <v>6.6320000000000004E-2</v>
      </c>
    </row>
    <row r="83" spans="1:7" x14ac:dyDescent="0.3">
      <c r="A83" s="1">
        <v>79</v>
      </c>
      <c r="B83" s="1" t="s">
        <v>38</v>
      </c>
      <c r="C83" s="1" t="s">
        <v>85</v>
      </c>
      <c r="D83" s="1">
        <v>0.19333400000000001</v>
      </c>
      <c r="E83" s="1" t="s">
        <v>39</v>
      </c>
      <c r="F83" s="1" t="s">
        <v>51</v>
      </c>
      <c r="G83" s="1">
        <v>6.5243999999999996E-2</v>
      </c>
    </row>
    <row r="84" spans="1:7" x14ac:dyDescent="0.3">
      <c r="A84" s="1">
        <v>80</v>
      </c>
      <c r="B84" s="1" t="s">
        <v>38</v>
      </c>
      <c r="C84" s="1" t="s">
        <v>85</v>
      </c>
      <c r="D84" s="1">
        <v>0.18991</v>
      </c>
      <c r="E84" s="1" t="s">
        <v>39</v>
      </c>
      <c r="F84" s="1" t="s">
        <v>51</v>
      </c>
      <c r="G84" s="1">
        <v>6.4186999999999994E-2</v>
      </c>
    </row>
    <row r="85" spans="1:7" x14ac:dyDescent="0.3">
      <c r="A85" s="1">
        <v>81</v>
      </c>
      <c r="B85" s="1" t="s">
        <v>38</v>
      </c>
      <c r="C85" s="1" t="s">
        <v>86</v>
      </c>
      <c r="D85" s="1">
        <v>0.18655099999999999</v>
      </c>
      <c r="E85" s="1" t="s">
        <v>39</v>
      </c>
      <c r="F85" s="1" t="s">
        <v>51</v>
      </c>
      <c r="G85" s="1">
        <v>6.3148999999999997E-2</v>
      </c>
    </row>
    <row r="86" spans="1:7" x14ac:dyDescent="0.3">
      <c r="A86" s="1">
        <v>82</v>
      </c>
      <c r="B86" s="1" t="s">
        <v>38</v>
      </c>
      <c r="C86" s="1" t="s">
        <v>86</v>
      </c>
      <c r="D86" s="1">
        <v>0.183256</v>
      </c>
      <c r="E86" s="1" t="s">
        <v>39</v>
      </c>
      <c r="F86" s="1" t="s">
        <v>51</v>
      </c>
      <c r="G86" s="1">
        <v>6.2129999999999998E-2</v>
      </c>
    </row>
    <row r="87" spans="1:7" x14ac:dyDescent="0.3">
      <c r="A87" s="1">
        <v>83</v>
      </c>
      <c r="B87" s="1" t="s">
        <v>38</v>
      </c>
      <c r="C87" s="1" t="s">
        <v>86</v>
      </c>
      <c r="D87" s="1">
        <v>0.18002699999999999</v>
      </c>
      <c r="E87" s="1" t="s">
        <v>39</v>
      </c>
      <c r="F87" s="1" t="s">
        <v>51</v>
      </c>
      <c r="G87" s="1">
        <v>6.1129999999999997E-2</v>
      </c>
    </row>
    <row r="88" spans="1:7" x14ac:dyDescent="0.3">
      <c r="A88" s="1">
        <v>84</v>
      </c>
      <c r="B88" s="1" t="s">
        <v>38</v>
      </c>
      <c r="C88" s="1" t="s">
        <v>87</v>
      </c>
      <c r="D88" s="1">
        <v>0.17686299999999999</v>
      </c>
      <c r="E88" s="1" t="s">
        <v>39</v>
      </c>
      <c r="F88" s="1" t="s">
        <v>51</v>
      </c>
      <c r="G88" s="1">
        <v>6.0148E-2</v>
      </c>
    </row>
    <row r="89" spans="1:7" x14ac:dyDescent="0.3">
      <c r="A89" s="1">
        <v>85</v>
      </c>
      <c r="B89" s="1" t="s">
        <v>38</v>
      </c>
      <c r="C89" s="1" t="s">
        <v>87</v>
      </c>
      <c r="D89" s="1">
        <v>0.173765</v>
      </c>
      <c r="E89" s="1" t="s">
        <v>39</v>
      </c>
      <c r="F89" s="1" t="s">
        <v>51</v>
      </c>
      <c r="G89" s="1">
        <v>5.9185000000000001E-2</v>
      </c>
    </row>
    <row r="90" spans="1:7" x14ac:dyDescent="0.3">
      <c r="A90" s="1">
        <v>86</v>
      </c>
      <c r="B90" s="1" t="s">
        <v>38</v>
      </c>
      <c r="C90" s="1" t="s">
        <v>88</v>
      </c>
      <c r="D90" s="1">
        <v>0.17073099999999999</v>
      </c>
      <c r="E90" s="1" t="s">
        <v>39</v>
      </c>
      <c r="F90" s="1" t="s">
        <v>51</v>
      </c>
      <c r="G90" s="1">
        <v>5.824E-2</v>
      </c>
    </row>
    <row r="91" spans="1:7" x14ac:dyDescent="0.3">
      <c r="A91" s="1">
        <v>87</v>
      </c>
      <c r="B91" s="1" t="s">
        <v>38</v>
      </c>
      <c r="C91" s="1" t="s">
        <v>88</v>
      </c>
      <c r="D91" s="1">
        <v>0.16776199999999999</v>
      </c>
      <c r="E91" s="1" t="s">
        <v>39</v>
      </c>
      <c r="F91" s="1" t="s">
        <v>51</v>
      </c>
      <c r="G91" s="1">
        <v>5.7312000000000002E-2</v>
      </c>
    </row>
    <row r="92" spans="1:7" x14ac:dyDescent="0.3">
      <c r="A92" s="1">
        <v>88</v>
      </c>
      <c r="B92" s="1" t="s">
        <v>38</v>
      </c>
      <c r="C92" s="1" t="s">
        <v>88</v>
      </c>
      <c r="D92" s="1">
        <v>0.164856</v>
      </c>
      <c r="E92" s="1" t="s">
        <v>39</v>
      </c>
      <c r="F92" s="1" t="s">
        <v>51</v>
      </c>
      <c r="G92" s="1">
        <v>5.6403000000000002E-2</v>
      </c>
    </row>
    <row r="93" spans="1:7" x14ac:dyDescent="0.3">
      <c r="A93" s="1">
        <v>89</v>
      </c>
      <c r="B93" s="1" t="s">
        <v>38</v>
      </c>
      <c r="C93" s="1" t="s">
        <v>88</v>
      </c>
      <c r="D93" s="1">
        <v>0.16201399999999999</v>
      </c>
      <c r="E93" s="1" t="s">
        <v>39</v>
      </c>
      <c r="F93" s="1" t="s">
        <v>51</v>
      </c>
      <c r="G93" s="1">
        <v>5.5510999999999998E-2</v>
      </c>
    </row>
    <row r="94" spans="1:7" x14ac:dyDescent="0.3">
      <c r="A94" s="1">
        <v>90</v>
      </c>
      <c r="B94" s="1" t="s">
        <v>38</v>
      </c>
      <c r="C94" s="1" t="s">
        <v>89</v>
      </c>
      <c r="D94" s="1">
        <v>0.15923300000000001</v>
      </c>
      <c r="E94" s="1" t="s">
        <v>39</v>
      </c>
      <c r="F94" s="1" t="s">
        <v>51</v>
      </c>
      <c r="G94" s="1">
        <v>5.4635999999999997E-2</v>
      </c>
    </row>
    <row r="95" spans="1:7" x14ac:dyDescent="0.3">
      <c r="A95" s="1">
        <v>91</v>
      </c>
      <c r="B95" s="1" t="s">
        <v>38</v>
      </c>
      <c r="C95" s="1" t="s">
        <v>90</v>
      </c>
      <c r="D95" s="1">
        <v>0.15651499999999999</v>
      </c>
      <c r="E95" s="1" t="s">
        <v>39</v>
      </c>
      <c r="F95" s="1" t="s">
        <v>51</v>
      </c>
      <c r="G95" s="1">
        <v>5.3779E-2</v>
      </c>
    </row>
    <row r="96" spans="1:7" x14ac:dyDescent="0.3">
      <c r="A96" s="1">
        <v>92</v>
      </c>
      <c r="B96" s="1" t="s">
        <v>38</v>
      </c>
      <c r="C96" s="1" t="s">
        <v>90</v>
      </c>
      <c r="D96" s="1">
        <v>0.15385599999999999</v>
      </c>
      <c r="E96" s="1" t="s">
        <v>39</v>
      </c>
      <c r="F96" s="1" t="s">
        <v>51</v>
      </c>
      <c r="G96" s="1">
        <v>5.2936999999999998E-2</v>
      </c>
    </row>
    <row r="97" spans="1:10" x14ac:dyDescent="0.3">
      <c r="A97" s="1">
        <v>93</v>
      </c>
      <c r="B97" s="1" t="s">
        <v>38</v>
      </c>
      <c r="C97" s="1" t="s">
        <v>90</v>
      </c>
      <c r="D97" s="1">
        <v>0.151258</v>
      </c>
      <c r="E97" s="1" t="s">
        <v>39</v>
      </c>
      <c r="F97" s="1" t="s">
        <v>51</v>
      </c>
      <c r="G97" s="1">
        <v>5.2113E-2</v>
      </c>
    </row>
    <row r="98" spans="1:10" x14ac:dyDescent="0.3">
      <c r="A98" s="1">
        <v>94</v>
      </c>
      <c r="B98" s="1" t="s">
        <v>38</v>
      </c>
      <c r="C98" s="1" t="s">
        <v>91</v>
      </c>
      <c r="D98" s="1">
        <v>0.14871699999999999</v>
      </c>
      <c r="E98" s="1" t="s">
        <v>39</v>
      </c>
      <c r="F98" s="1" t="s">
        <v>51</v>
      </c>
      <c r="G98" s="1">
        <v>5.1304000000000002E-2</v>
      </c>
    </row>
    <row r="99" spans="1:10" x14ac:dyDescent="0.3">
      <c r="A99" s="1">
        <v>95</v>
      </c>
      <c r="B99" s="1" t="s">
        <v>38</v>
      </c>
      <c r="C99" s="1" t="s">
        <v>91</v>
      </c>
      <c r="D99" s="1">
        <v>0.146234</v>
      </c>
      <c r="E99" s="1" t="s">
        <v>39</v>
      </c>
      <c r="F99" s="1" t="s">
        <v>51</v>
      </c>
      <c r="G99" s="1">
        <v>5.0511E-2</v>
      </c>
    </row>
    <row r="100" spans="1:10" x14ac:dyDescent="0.3">
      <c r="A100" s="1">
        <v>96</v>
      </c>
      <c r="B100" s="1" t="s">
        <v>38</v>
      </c>
      <c r="C100" s="1" t="s">
        <v>92</v>
      </c>
      <c r="D100" s="1">
        <v>0.14380699999999999</v>
      </c>
      <c r="E100" s="1" t="s">
        <v>39</v>
      </c>
      <c r="F100" s="1" t="s">
        <v>51</v>
      </c>
      <c r="G100" s="1">
        <v>4.9734E-2</v>
      </c>
    </row>
    <row r="101" spans="1:10" x14ac:dyDescent="0.3">
      <c r="A101" s="1">
        <v>97</v>
      </c>
      <c r="B101" s="1" t="s">
        <v>38</v>
      </c>
      <c r="C101" s="1" t="s">
        <v>92</v>
      </c>
      <c r="D101" s="1">
        <v>0.141433</v>
      </c>
      <c r="E101" s="1" t="s">
        <v>39</v>
      </c>
      <c r="F101" s="1" t="s">
        <v>51</v>
      </c>
      <c r="G101" s="1">
        <v>4.8971000000000001E-2</v>
      </c>
    </row>
    <row r="102" spans="1:10" x14ac:dyDescent="0.3">
      <c r="A102" s="1">
        <v>98</v>
      </c>
      <c r="B102" s="1" t="s">
        <v>38</v>
      </c>
      <c r="C102" s="1" t="s">
        <v>93</v>
      </c>
      <c r="D102" s="1">
        <v>0.139098</v>
      </c>
      <c r="E102" s="1" t="s">
        <v>39</v>
      </c>
      <c r="F102" s="1" t="s">
        <v>51</v>
      </c>
      <c r="G102" s="1">
        <v>4.8221E-2</v>
      </c>
    </row>
    <row r="103" spans="1:10" x14ac:dyDescent="0.3">
      <c r="A103" s="1">
        <v>99</v>
      </c>
      <c r="B103" s="1" t="s">
        <v>38</v>
      </c>
      <c r="C103" s="1" t="s">
        <v>93</v>
      </c>
      <c r="D103" s="1">
        <v>0.13681299999999999</v>
      </c>
      <c r="E103" s="1" t="s">
        <v>39</v>
      </c>
      <c r="F103" s="1" t="s">
        <v>51</v>
      </c>
      <c r="G103" s="1">
        <v>4.7484999999999999E-2</v>
      </c>
    </row>
    <row r="104" spans="1:10" x14ac:dyDescent="0.3">
      <c r="A104" s="1">
        <v>100</v>
      </c>
      <c r="B104" s="1" t="s">
        <v>37</v>
      </c>
      <c r="C104" s="1" t="s">
        <v>94</v>
      </c>
      <c r="D104" s="1">
        <v>0.72510200000000002</v>
      </c>
      <c r="E104" s="1" t="s">
        <v>38</v>
      </c>
      <c r="F104" s="1" t="s">
        <v>95</v>
      </c>
      <c r="G104" s="1">
        <v>5.6228E-2</v>
      </c>
      <c r="H104" s="1" t="s">
        <v>39</v>
      </c>
      <c r="I104" s="1" t="s">
        <v>51</v>
      </c>
      <c r="J104" s="1">
        <v>6.0925E-2</v>
      </c>
    </row>
    <row r="105" spans="1:10" x14ac:dyDescent="0.3">
      <c r="A105" s="1">
        <v>101</v>
      </c>
      <c r="B105" s="1" t="s">
        <v>37</v>
      </c>
      <c r="C105" s="1" t="s">
        <v>96</v>
      </c>
      <c r="D105" s="1">
        <v>0.84510399999999997</v>
      </c>
      <c r="E105" s="1" t="s">
        <v>38</v>
      </c>
      <c r="F105" s="1" t="s">
        <v>97</v>
      </c>
      <c r="G105" s="1">
        <v>3.6492999999999998E-2</v>
      </c>
      <c r="H105" s="1" t="s">
        <v>39</v>
      </c>
      <c r="I105" s="1" t="s">
        <v>51</v>
      </c>
      <c r="J105" s="1">
        <v>6.2100000000000002E-2</v>
      </c>
    </row>
    <row r="106" spans="1:10" x14ac:dyDescent="0.3">
      <c r="A106" s="1">
        <v>102</v>
      </c>
      <c r="B106" s="1" t="s">
        <v>37</v>
      </c>
      <c r="C106" s="1" t="s">
        <v>98</v>
      </c>
      <c r="D106" s="1">
        <v>0.81823299999999999</v>
      </c>
      <c r="E106" s="1" t="s">
        <v>38</v>
      </c>
      <c r="F106" s="1" t="s">
        <v>99</v>
      </c>
      <c r="G106" s="1">
        <v>3.2120000000000003E-2</v>
      </c>
      <c r="H106" s="1" t="s">
        <v>39</v>
      </c>
      <c r="I106" s="1" t="s">
        <v>51</v>
      </c>
      <c r="J106" s="1">
        <v>6.0427000000000002E-2</v>
      </c>
    </row>
    <row r="107" spans="1:10" x14ac:dyDescent="0.3">
      <c r="A107" s="1">
        <v>103</v>
      </c>
      <c r="B107" s="1" t="s">
        <v>37</v>
      </c>
      <c r="C107" s="1" t="s">
        <v>100</v>
      </c>
      <c r="D107" s="1">
        <v>0.792458</v>
      </c>
      <c r="E107" s="1" t="s">
        <v>38</v>
      </c>
      <c r="F107" s="1" t="s">
        <v>101</v>
      </c>
      <c r="G107" s="1">
        <v>2.7949000000000002E-2</v>
      </c>
      <c r="H107" s="1" t="s">
        <v>39</v>
      </c>
      <c r="I107" s="1" t="s">
        <v>51</v>
      </c>
      <c r="J107" s="1">
        <v>5.8806999999999998E-2</v>
      </c>
    </row>
    <row r="108" spans="1:10" x14ac:dyDescent="0.3">
      <c r="A108" s="1">
        <v>104</v>
      </c>
      <c r="B108" s="1" t="s">
        <v>37</v>
      </c>
      <c r="C108" s="1" t="s">
        <v>100</v>
      </c>
      <c r="D108" s="1">
        <v>0.76775800000000005</v>
      </c>
      <c r="E108" s="1" t="s">
        <v>38</v>
      </c>
      <c r="F108" s="1" t="s">
        <v>101</v>
      </c>
      <c r="G108" s="1">
        <v>2.3983000000000001E-2</v>
      </c>
      <c r="H108" s="1" t="s">
        <v>39</v>
      </c>
      <c r="I108" s="1" t="s">
        <v>51</v>
      </c>
      <c r="J108" s="1">
        <v>5.7239999999999999E-2</v>
      </c>
    </row>
    <row r="109" spans="1:10" x14ac:dyDescent="0.3">
      <c r="A109" s="1">
        <v>105</v>
      </c>
      <c r="B109" s="1" t="s">
        <v>37</v>
      </c>
      <c r="C109" s="1" t="s">
        <v>102</v>
      </c>
      <c r="D109" s="1">
        <v>0.74410799999999999</v>
      </c>
      <c r="E109" s="1" t="s">
        <v>38</v>
      </c>
      <c r="F109" s="1" t="s">
        <v>103</v>
      </c>
      <c r="G109" s="1">
        <v>2.0225E-2</v>
      </c>
      <c r="H109" s="1" t="s">
        <v>39</v>
      </c>
      <c r="I109" s="1" t="s">
        <v>51</v>
      </c>
      <c r="J109" s="1">
        <v>5.5726999999999999E-2</v>
      </c>
    </row>
    <row r="110" spans="1:10" x14ac:dyDescent="0.3">
      <c r="A110" s="1">
        <v>106</v>
      </c>
      <c r="B110" s="1" t="s">
        <v>37</v>
      </c>
      <c r="C110" s="1" t="s">
        <v>104</v>
      </c>
      <c r="D110" s="1">
        <v>0.72147899999999998</v>
      </c>
      <c r="E110" s="1" t="s">
        <v>38</v>
      </c>
      <c r="F110" s="1" t="s">
        <v>105</v>
      </c>
      <c r="G110" s="1">
        <v>1.6670999999999998E-2</v>
      </c>
      <c r="H110" s="1" t="s">
        <v>39</v>
      </c>
      <c r="I110" s="1" t="s">
        <v>51</v>
      </c>
      <c r="J110" s="1">
        <v>5.4266000000000002E-2</v>
      </c>
    </row>
    <row r="111" spans="1:10" x14ac:dyDescent="0.3">
      <c r="A111" s="1">
        <v>107</v>
      </c>
      <c r="B111" s="1" t="s">
        <v>37</v>
      </c>
      <c r="C111" s="1" t="s">
        <v>106</v>
      </c>
      <c r="D111" s="1">
        <v>0.69983799999999996</v>
      </c>
      <c r="E111" s="1" t="s">
        <v>38</v>
      </c>
      <c r="F111" s="1" t="s">
        <v>107</v>
      </c>
      <c r="G111" s="1">
        <v>1.3321E-2</v>
      </c>
      <c r="H111" s="1" t="s">
        <v>39</v>
      </c>
      <c r="I111" s="1" t="s">
        <v>51</v>
      </c>
      <c r="J111" s="1">
        <v>5.2858000000000002E-2</v>
      </c>
    </row>
    <row r="112" spans="1:10" x14ac:dyDescent="0.3">
      <c r="A112" s="1">
        <v>108</v>
      </c>
      <c r="B112" s="1" t="s">
        <v>37</v>
      </c>
      <c r="C112" s="1" t="s">
        <v>108</v>
      </c>
      <c r="D112" s="1">
        <v>0.67915300000000001</v>
      </c>
      <c r="E112" s="1" t="s">
        <v>38</v>
      </c>
      <c r="F112" s="1" t="s">
        <v>109</v>
      </c>
      <c r="G112" s="1">
        <v>1.0168E-2</v>
      </c>
      <c r="H112" s="1" t="s">
        <v>39</v>
      </c>
      <c r="I112" s="1" t="s">
        <v>51</v>
      </c>
      <c r="J112" s="1">
        <v>5.1499999999999997E-2</v>
      </c>
    </row>
    <row r="113" spans="1:10" x14ac:dyDescent="0.3">
      <c r="A113" s="1">
        <v>109</v>
      </c>
      <c r="B113" s="1" t="s">
        <v>37</v>
      </c>
      <c r="C113" s="1" t="s">
        <v>110</v>
      </c>
      <c r="D113" s="1">
        <v>0.65939000000000003</v>
      </c>
      <c r="E113" s="1" t="s">
        <v>38</v>
      </c>
      <c r="F113" s="1" t="s">
        <v>111</v>
      </c>
      <c r="G113" s="1">
        <v>7.2090000000000001E-3</v>
      </c>
      <c r="H113" s="1" t="s">
        <v>39</v>
      </c>
      <c r="I113" s="1" t="s">
        <v>51</v>
      </c>
      <c r="J113" s="1">
        <v>5.0193000000000002E-2</v>
      </c>
    </row>
    <row r="114" spans="1:10" x14ac:dyDescent="0.3">
      <c r="A114" s="1">
        <v>110</v>
      </c>
      <c r="B114" s="1" t="s">
        <v>37</v>
      </c>
      <c r="C114" s="1" t="s">
        <v>112</v>
      </c>
      <c r="D114" s="1">
        <v>0.64051400000000003</v>
      </c>
      <c r="E114" s="1" t="s">
        <v>38</v>
      </c>
      <c r="F114" s="1" t="s">
        <v>113</v>
      </c>
      <c r="G114" s="1">
        <v>4.437E-3</v>
      </c>
      <c r="H114" s="1" t="s">
        <v>39</v>
      </c>
      <c r="I114" s="1" t="s">
        <v>51</v>
      </c>
      <c r="J114" s="1">
        <v>4.8934999999999999E-2</v>
      </c>
    </row>
    <row r="115" spans="1:10" x14ac:dyDescent="0.3">
      <c r="A115" s="1">
        <v>111</v>
      </c>
      <c r="B115" s="1" t="s">
        <v>37</v>
      </c>
      <c r="C115" s="1" t="s">
        <v>114</v>
      </c>
      <c r="D115" s="1">
        <v>0.62249200000000005</v>
      </c>
      <c r="E115" s="1" t="s">
        <v>38</v>
      </c>
      <c r="F115" s="1" t="s">
        <v>113</v>
      </c>
      <c r="G115" s="1">
        <v>1.8469999999999999E-3</v>
      </c>
      <c r="H115" s="1" t="s">
        <v>39</v>
      </c>
      <c r="I115" s="1" t="s">
        <v>51</v>
      </c>
      <c r="J115" s="1">
        <v>4.7724999999999997E-2</v>
      </c>
    </row>
    <row r="116" spans="1:10" x14ac:dyDescent="0.3">
      <c r="A116" s="1">
        <v>112</v>
      </c>
      <c r="B116" s="1" t="s">
        <v>37</v>
      </c>
      <c r="C116" s="1" t="s">
        <v>114</v>
      </c>
      <c r="D116" s="1">
        <v>0.60483200000000004</v>
      </c>
      <c r="E116" s="1" t="s">
        <v>39</v>
      </c>
      <c r="F116" s="1" t="s">
        <v>51</v>
      </c>
      <c r="G116" s="1">
        <v>4.6580999999999997E-2</v>
      </c>
    </row>
    <row r="117" spans="1:10" x14ac:dyDescent="0.3">
      <c r="A117" s="1">
        <v>113</v>
      </c>
      <c r="B117" s="1" t="s">
        <v>37</v>
      </c>
      <c r="C117" s="1" t="s">
        <v>115</v>
      </c>
      <c r="D117" s="1">
        <v>0.58488499999999999</v>
      </c>
      <c r="E117" s="1" t="s">
        <v>39</v>
      </c>
      <c r="F117" s="1" t="s">
        <v>51</v>
      </c>
      <c r="G117" s="1">
        <v>4.5613000000000001E-2</v>
      </c>
    </row>
    <row r="118" spans="1:10" x14ac:dyDescent="0.3">
      <c r="A118" s="1">
        <v>114</v>
      </c>
      <c r="B118" s="1" t="s">
        <v>37</v>
      </c>
      <c r="C118" s="1" t="s">
        <v>116</v>
      </c>
      <c r="D118" s="1">
        <v>0.56733699999999998</v>
      </c>
      <c r="E118" s="1" t="s">
        <v>39</v>
      </c>
      <c r="F118" s="1" t="s">
        <v>51</v>
      </c>
      <c r="G118" s="1">
        <v>4.4608000000000002E-2</v>
      </c>
    </row>
    <row r="119" spans="1:10" x14ac:dyDescent="0.3">
      <c r="A119" s="1">
        <v>115</v>
      </c>
      <c r="B119" s="1" t="s">
        <v>37</v>
      </c>
      <c r="C119" s="1" t="s">
        <v>117</v>
      </c>
      <c r="D119" s="1">
        <v>0.550566</v>
      </c>
      <c r="E119" s="1" t="s">
        <v>39</v>
      </c>
      <c r="F119" s="1" t="s">
        <v>51</v>
      </c>
      <c r="G119" s="1">
        <v>4.3637000000000002E-2</v>
      </c>
    </row>
    <row r="120" spans="1:10" x14ac:dyDescent="0.3">
      <c r="A120" s="1">
        <v>116</v>
      </c>
      <c r="B120" s="1" t="s">
        <v>37</v>
      </c>
      <c r="C120" s="1" t="s">
        <v>118</v>
      </c>
      <c r="D120" s="1">
        <v>0.53456099999999995</v>
      </c>
      <c r="E120" s="1" t="s">
        <v>39</v>
      </c>
      <c r="F120" s="1" t="s">
        <v>51</v>
      </c>
      <c r="G120" s="1">
        <v>4.2700000000000002E-2</v>
      </c>
    </row>
    <row r="121" spans="1:10" x14ac:dyDescent="0.3">
      <c r="A121" s="1">
        <v>117</v>
      </c>
      <c r="B121" s="1" t="s">
        <v>37</v>
      </c>
      <c r="C121" s="1" t="s">
        <v>119</v>
      </c>
      <c r="D121" s="1">
        <v>0.51930900000000002</v>
      </c>
      <c r="E121" s="1" t="s">
        <v>39</v>
      </c>
      <c r="F121" s="1" t="s">
        <v>51</v>
      </c>
      <c r="G121" s="1">
        <v>4.1796E-2</v>
      </c>
    </row>
    <row r="122" spans="1:10" x14ac:dyDescent="0.3">
      <c r="A122" s="1">
        <v>118</v>
      </c>
      <c r="B122" s="1" t="s">
        <v>37</v>
      </c>
      <c r="C122" s="1" t="s">
        <v>120</v>
      </c>
      <c r="D122" s="1">
        <v>0.50480400000000003</v>
      </c>
      <c r="E122" s="1" t="s">
        <v>39</v>
      </c>
      <c r="F122" s="1" t="s">
        <v>51</v>
      </c>
      <c r="G122" s="1">
        <v>4.0925000000000003E-2</v>
      </c>
    </row>
    <row r="123" spans="1:10" x14ac:dyDescent="0.3">
      <c r="A123" s="1">
        <v>119</v>
      </c>
      <c r="B123" s="1" t="s">
        <v>37</v>
      </c>
      <c r="C123" s="1" t="s">
        <v>120</v>
      </c>
      <c r="D123" s="1">
        <v>0.49103999999999998</v>
      </c>
      <c r="E123" s="1" t="s">
        <v>39</v>
      </c>
      <c r="F123" s="1" t="s">
        <v>51</v>
      </c>
      <c r="G123" s="1">
        <v>4.0085000000000003E-2</v>
      </c>
    </row>
    <row r="124" spans="1:10" x14ac:dyDescent="0.3">
      <c r="A124" s="1">
        <v>120</v>
      </c>
      <c r="B124" s="1" t="s">
        <v>37</v>
      </c>
      <c r="C124" s="1" t="s">
        <v>121</v>
      </c>
      <c r="D124" s="1">
        <v>0.47802099999999997</v>
      </c>
      <c r="E124" s="1" t="s">
        <v>39</v>
      </c>
      <c r="F124" s="1" t="s">
        <v>51</v>
      </c>
      <c r="G124" s="1">
        <v>3.9276999999999999E-2</v>
      </c>
    </row>
    <row r="125" spans="1:10" x14ac:dyDescent="0.3">
      <c r="A125" s="1">
        <v>121</v>
      </c>
      <c r="B125" s="1" t="s">
        <v>37</v>
      </c>
      <c r="C125" s="1" t="s">
        <v>122</v>
      </c>
      <c r="D125" s="1">
        <v>0.46575499999999997</v>
      </c>
      <c r="E125" s="1" t="s">
        <v>39</v>
      </c>
      <c r="F125" s="1" t="s">
        <v>51</v>
      </c>
      <c r="G125" s="1">
        <v>3.85E-2</v>
      </c>
    </row>
    <row r="126" spans="1:10" x14ac:dyDescent="0.3">
      <c r="A126" s="1">
        <v>122</v>
      </c>
      <c r="B126" s="1" t="s">
        <v>37</v>
      </c>
      <c r="C126" s="1" t="s">
        <v>123</v>
      </c>
      <c r="D126" s="1">
        <v>0.454258</v>
      </c>
      <c r="E126" s="1" t="s">
        <v>39</v>
      </c>
      <c r="F126" s="1" t="s">
        <v>51</v>
      </c>
      <c r="G126" s="1">
        <v>3.7753000000000002E-2</v>
      </c>
    </row>
    <row r="127" spans="1:10" x14ac:dyDescent="0.3">
      <c r="A127" s="1">
        <v>123</v>
      </c>
      <c r="B127" s="1" t="s">
        <v>37</v>
      </c>
      <c r="C127" s="1" t="s">
        <v>124</v>
      </c>
      <c r="D127" s="1">
        <v>0.44356099999999998</v>
      </c>
      <c r="E127" s="1" t="s">
        <v>39</v>
      </c>
      <c r="F127" s="1" t="s">
        <v>51</v>
      </c>
      <c r="G127" s="1">
        <v>3.7038000000000001E-2</v>
      </c>
    </row>
    <row r="128" spans="1:10" x14ac:dyDescent="0.3">
      <c r="A128" s="1">
        <v>124</v>
      </c>
      <c r="B128" s="1" t="s">
        <v>36</v>
      </c>
      <c r="C128" s="1" t="s">
        <v>69</v>
      </c>
      <c r="D128" s="1">
        <v>9.0980000000000005E-2</v>
      </c>
      <c r="E128" s="1" t="s">
        <v>37</v>
      </c>
      <c r="F128" s="1" t="s">
        <v>125</v>
      </c>
      <c r="G128" s="1">
        <v>0.45427499999999998</v>
      </c>
      <c r="H128" s="1" t="s">
        <v>39</v>
      </c>
      <c r="I128" s="1" t="s">
        <v>51</v>
      </c>
      <c r="J128" s="1">
        <v>4.4819999999999999E-2</v>
      </c>
    </row>
    <row r="129" spans="1:10" x14ac:dyDescent="0.3">
      <c r="A129" s="1">
        <v>125</v>
      </c>
      <c r="B129" s="1" t="s">
        <v>36</v>
      </c>
      <c r="C129" s="1" t="s">
        <v>70</v>
      </c>
      <c r="D129" s="1">
        <v>0.18685099999999999</v>
      </c>
      <c r="E129" s="1" t="s">
        <v>37</v>
      </c>
      <c r="F129" s="1" t="s">
        <v>126</v>
      </c>
      <c r="G129" s="1">
        <v>0.46267799999999998</v>
      </c>
      <c r="H129" s="1" t="s">
        <v>39</v>
      </c>
      <c r="I129" s="1" t="s">
        <v>51</v>
      </c>
      <c r="J129" s="1">
        <v>5.2477000000000003E-2</v>
      </c>
    </row>
    <row r="130" spans="1:10" x14ac:dyDescent="0.3">
      <c r="A130" s="1">
        <v>126</v>
      </c>
      <c r="B130" s="1" t="s">
        <v>36</v>
      </c>
      <c r="C130" s="1" t="s">
        <v>71</v>
      </c>
      <c r="D130" s="1">
        <v>0.181815</v>
      </c>
      <c r="E130" s="1" t="s">
        <v>37</v>
      </c>
      <c r="F130" s="1" t="s">
        <v>127</v>
      </c>
      <c r="G130" s="1">
        <v>0.44729799999999997</v>
      </c>
      <c r="H130" s="1" t="s">
        <v>39</v>
      </c>
      <c r="I130" s="1" t="s">
        <v>51</v>
      </c>
      <c r="J130" s="1">
        <v>5.0798000000000003E-2</v>
      </c>
    </row>
    <row r="131" spans="1:10" x14ac:dyDescent="0.3">
      <c r="A131" s="1">
        <v>127</v>
      </c>
      <c r="B131" s="1" t="s">
        <v>36</v>
      </c>
      <c r="C131" s="1" t="s">
        <v>72</v>
      </c>
      <c r="D131" s="1">
        <v>0.17694399999999999</v>
      </c>
      <c r="E131" s="1" t="s">
        <v>37</v>
      </c>
      <c r="F131" s="1" t="s">
        <v>128</v>
      </c>
      <c r="G131" s="1">
        <v>0.43280299999999999</v>
      </c>
      <c r="H131" s="1" t="s">
        <v>39</v>
      </c>
      <c r="I131" s="1" t="s">
        <v>51</v>
      </c>
      <c r="J131" s="1">
        <v>4.9196999999999998E-2</v>
      </c>
    </row>
    <row r="132" spans="1:10" x14ac:dyDescent="0.3">
      <c r="A132" s="1">
        <v>128</v>
      </c>
      <c r="B132" s="1" t="s">
        <v>36</v>
      </c>
      <c r="C132" s="1" t="s">
        <v>73</v>
      </c>
      <c r="D132" s="1">
        <v>0.17222199999999999</v>
      </c>
      <c r="E132" s="1" t="s">
        <v>37</v>
      </c>
      <c r="F132" s="1" t="s">
        <v>129</v>
      </c>
      <c r="G132" s="1">
        <v>0.41919000000000001</v>
      </c>
      <c r="H132" s="1" t="s">
        <v>39</v>
      </c>
      <c r="I132" s="1" t="s">
        <v>51</v>
      </c>
      <c r="J132" s="1">
        <v>4.7670999999999998E-2</v>
      </c>
    </row>
    <row r="133" spans="1:10" x14ac:dyDescent="0.3">
      <c r="A133" s="1">
        <v>129</v>
      </c>
      <c r="B133" s="1" t="s">
        <v>36</v>
      </c>
      <c r="C133" s="1" t="s">
        <v>73</v>
      </c>
      <c r="D133" s="1">
        <v>0.167631</v>
      </c>
      <c r="E133" s="1" t="s">
        <v>37</v>
      </c>
      <c r="F133" s="1" t="s">
        <v>130</v>
      </c>
      <c r="G133" s="1">
        <v>0.406468</v>
      </c>
      <c r="H133" s="1" t="s">
        <v>39</v>
      </c>
      <c r="I133" s="1" t="s">
        <v>51</v>
      </c>
      <c r="J133" s="1">
        <v>4.6216E-2</v>
      </c>
    </row>
    <row r="134" spans="1:10" x14ac:dyDescent="0.3">
      <c r="A134" s="1">
        <v>130</v>
      </c>
      <c r="B134" s="1" t="s">
        <v>36</v>
      </c>
      <c r="C134" s="1" t="s">
        <v>74</v>
      </c>
      <c r="D134" s="1">
        <v>0.16315099999999999</v>
      </c>
      <c r="E134" s="1" t="s">
        <v>37</v>
      </c>
      <c r="F134" s="1" t="s">
        <v>131</v>
      </c>
      <c r="G134" s="1">
        <v>0.39465899999999998</v>
      </c>
      <c r="H134" s="1" t="s">
        <v>39</v>
      </c>
      <c r="I134" s="1" t="s">
        <v>51</v>
      </c>
      <c r="J134" s="1">
        <v>4.4829000000000001E-2</v>
      </c>
    </row>
    <row r="135" spans="1:10" x14ac:dyDescent="0.3">
      <c r="A135" s="1">
        <v>131</v>
      </c>
      <c r="B135" s="1" t="s">
        <v>36</v>
      </c>
      <c r="C135" s="1" t="s">
        <v>75</v>
      </c>
      <c r="D135" s="1">
        <v>0.15875600000000001</v>
      </c>
      <c r="E135" s="1" t="s">
        <v>37</v>
      </c>
      <c r="F135" s="1" t="s">
        <v>132</v>
      </c>
      <c r="G135" s="1">
        <v>0.38380900000000001</v>
      </c>
      <c r="H135" s="1" t="s">
        <v>39</v>
      </c>
      <c r="I135" s="1" t="s">
        <v>51</v>
      </c>
      <c r="J135" s="1">
        <v>4.3505000000000002E-2</v>
      </c>
    </row>
    <row r="136" spans="1:10" x14ac:dyDescent="0.3">
      <c r="A136" s="1">
        <v>132</v>
      </c>
      <c r="B136" s="1" t="s">
        <v>36</v>
      </c>
      <c r="C136" s="1" t="s">
        <v>75</v>
      </c>
      <c r="D136" s="1">
        <v>0.15440999999999999</v>
      </c>
      <c r="E136" s="1" t="s">
        <v>37</v>
      </c>
      <c r="F136" s="1" t="s">
        <v>133</v>
      </c>
      <c r="G136" s="1">
        <v>0.373996</v>
      </c>
      <c r="H136" s="1" t="s">
        <v>39</v>
      </c>
      <c r="I136" s="1" t="s">
        <v>51</v>
      </c>
      <c r="J136" s="1">
        <v>4.2243000000000003E-2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F4F1C-A3C8-438C-8618-42B9F4153DEC}">
  <sheetPr codeName="Planilha16"/>
  <dimension ref="A1:L203"/>
  <sheetViews>
    <sheetView workbookViewId="0">
      <selection activeCell="A2" sqref="A2"/>
    </sheetView>
  </sheetViews>
  <sheetFormatPr defaultColWidth="12.44140625" defaultRowHeight="15.6" x14ac:dyDescent="0.3"/>
  <cols>
    <col min="1" max="16384" width="12.44140625" style="1"/>
  </cols>
  <sheetData>
    <row r="1" spans="1:12" ht="18" x14ac:dyDescent="0.35">
      <c r="A1" s="33" t="s">
        <v>1444</v>
      </c>
    </row>
    <row r="2" spans="1:12" x14ac:dyDescent="0.3">
      <c r="A2" s="1" t="s">
        <v>41</v>
      </c>
    </row>
    <row r="3" spans="1:12" x14ac:dyDescent="0.3">
      <c r="A3" s="1" t="s">
        <v>42</v>
      </c>
      <c r="B3" s="1" t="s">
        <v>43</v>
      </c>
      <c r="C3" s="1" t="s">
        <v>44</v>
      </c>
      <c r="D3" s="1" t="s">
        <v>45</v>
      </c>
    </row>
    <row r="4" spans="1:12" x14ac:dyDescent="0.3">
      <c r="A4" s="1">
        <v>0</v>
      </c>
    </row>
    <row r="5" spans="1:12" x14ac:dyDescent="0.3">
      <c r="A5" s="1">
        <v>1</v>
      </c>
    </row>
    <row r="6" spans="1:12" x14ac:dyDescent="0.3">
      <c r="A6" s="1">
        <v>2</v>
      </c>
    </row>
    <row r="7" spans="1:12" x14ac:dyDescent="0.3">
      <c r="A7" s="1">
        <v>3</v>
      </c>
    </row>
    <row r="8" spans="1:12" x14ac:dyDescent="0.3">
      <c r="A8" s="1">
        <v>4</v>
      </c>
    </row>
    <row r="9" spans="1:12" x14ac:dyDescent="0.3">
      <c r="A9" s="1">
        <v>5</v>
      </c>
    </row>
    <row r="10" spans="1:12" x14ac:dyDescent="0.3">
      <c r="A10" s="1">
        <v>6</v>
      </c>
    </row>
    <row r="11" spans="1:12" x14ac:dyDescent="0.3">
      <c r="A11" s="1">
        <v>7</v>
      </c>
    </row>
    <row r="12" spans="1:12" x14ac:dyDescent="0.3">
      <c r="A12" s="1">
        <v>8</v>
      </c>
    </row>
    <row r="13" spans="1:12" x14ac:dyDescent="0.3">
      <c r="A13" s="1">
        <v>9</v>
      </c>
    </row>
    <row r="14" spans="1:12" ht="18" x14ac:dyDescent="0.35">
      <c r="A14" s="1">
        <v>10</v>
      </c>
      <c r="L14" s="33"/>
    </row>
    <row r="15" spans="1:12" ht="18" x14ac:dyDescent="0.35">
      <c r="A15" s="1">
        <v>11</v>
      </c>
      <c r="L15" s="33"/>
    </row>
    <row r="16" spans="1:12" ht="18" x14ac:dyDescent="0.35">
      <c r="A16" s="1">
        <v>12</v>
      </c>
      <c r="L16" s="33"/>
    </row>
    <row r="17" spans="1:1" x14ac:dyDescent="0.3">
      <c r="A17" s="1">
        <v>13</v>
      </c>
    </row>
    <row r="18" spans="1:1" x14ac:dyDescent="0.3">
      <c r="A18" s="1">
        <v>14</v>
      </c>
    </row>
    <row r="19" spans="1:1" x14ac:dyDescent="0.3">
      <c r="A19" s="1">
        <v>15</v>
      </c>
    </row>
    <row r="20" spans="1:1" x14ac:dyDescent="0.3">
      <c r="A20" s="1">
        <v>16</v>
      </c>
    </row>
    <row r="21" spans="1:1" x14ac:dyDescent="0.3">
      <c r="A21" s="1">
        <v>17</v>
      </c>
    </row>
    <row r="22" spans="1:1" x14ac:dyDescent="0.3">
      <c r="A22" s="1">
        <v>18</v>
      </c>
    </row>
    <row r="23" spans="1:1" x14ac:dyDescent="0.3">
      <c r="A23" s="1">
        <v>19</v>
      </c>
    </row>
    <row r="24" spans="1:1" x14ac:dyDescent="0.3">
      <c r="A24" s="1">
        <v>20</v>
      </c>
    </row>
    <row r="25" spans="1:1" x14ac:dyDescent="0.3">
      <c r="A25" s="1">
        <v>21</v>
      </c>
    </row>
    <row r="26" spans="1:1" x14ac:dyDescent="0.3">
      <c r="A26" s="1">
        <v>22</v>
      </c>
    </row>
    <row r="27" spans="1:1" x14ac:dyDescent="0.3">
      <c r="A27" s="1">
        <v>23</v>
      </c>
    </row>
    <row r="28" spans="1:1" x14ac:dyDescent="0.3">
      <c r="A28" s="1">
        <v>24</v>
      </c>
    </row>
    <row r="29" spans="1:1" x14ac:dyDescent="0.3">
      <c r="A29" s="1">
        <v>25</v>
      </c>
    </row>
    <row r="30" spans="1:1" x14ac:dyDescent="0.3">
      <c r="A30" s="1">
        <v>26</v>
      </c>
    </row>
    <row r="31" spans="1:1" x14ac:dyDescent="0.3">
      <c r="A31" s="1">
        <v>27</v>
      </c>
    </row>
    <row r="32" spans="1:1" x14ac:dyDescent="0.3">
      <c r="A32" s="1">
        <v>28</v>
      </c>
    </row>
    <row r="33" spans="1:1" x14ac:dyDescent="0.3">
      <c r="A33" s="1">
        <v>29</v>
      </c>
    </row>
    <row r="34" spans="1:1" x14ac:dyDescent="0.3">
      <c r="A34" s="1">
        <v>30</v>
      </c>
    </row>
    <row r="35" spans="1:1" x14ac:dyDescent="0.3">
      <c r="A35" s="1">
        <v>31</v>
      </c>
    </row>
    <row r="36" spans="1:1" x14ac:dyDescent="0.3">
      <c r="A36" s="1">
        <v>32</v>
      </c>
    </row>
    <row r="37" spans="1:1" x14ac:dyDescent="0.3">
      <c r="A37" s="1">
        <v>33</v>
      </c>
    </row>
    <row r="38" spans="1:1" x14ac:dyDescent="0.3">
      <c r="A38" s="1">
        <v>34</v>
      </c>
    </row>
    <row r="39" spans="1:1" x14ac:dyDescent="0.3">
      <c r="A39" s="1">
        <v>35</v>
      </c>
    </row>
    <row r="40" spans="1:1" x14ac:dyDescent="0.3">
      <c r="A40" s="1">
        <v>36</v>
      </c>
    </row>
    <row r="41" spans="1:1" x14ac:dyDescent="0.3">
      <c r="A41" s="1">
        <v>37</v>
      </c>
    </row>
    <row r="42" spans="1:1" x14ac:dyDescent="0.3">
      <c r="A42" s="1">
        <v>38</v>
      </c>
    </row>
    <row r="43" spans="1:1" x14ac:dyDescent="0.3">
      <c r="A43" s="1">
        <v>39</v>
      </c>
    </row>
    <row r="44" spans="1:1" x14ac:dyDescent="0.3">
      <c r="A44" s="1">
        <v>40</v>
      </c>
    </row>
    <row r="45" spans="1:1" x14ac:dyDescent="0.3">
      <c r="A45" s="1">
        <v>41</v>
      </c>
    </row>
    <row r="46" spans="1:1" x14ac:dyDescent="0.3">
      <c r="A46" s="1">
        <v>42</v>
      </c>
    </row>
    <row r="47" spans="1:1" x14ac:dyDescent="0.3">
      <c r="A47" s="1">
        <v>43</v>
      </c>
    </row>
    <row r="48" spans="1:1" x14ac:dyDescent="0.3">
      <c r="A48" s="1">
        <v>44</v>
      </c>
    </row>
    <row r="49" spans="1:1" x14ac:dyDescent="0.3">
      <c r="A49" s="1">
        <v>45</v>
      </c>
    </row>
    <row r="50" spans="1:1" x14ac:dyDescent="0.3">
      <c r="A50" s="1">
        <v>46</v>
      </c>
    </row>
    <row r="51" spans="1:1" x14ac:dyDescent="0.3">
      <c r="A51" s="1">
        <v>47</v>
      </c>
    </row>
    <row r="52" spans="1:1" x14ac:dyDescent="0.3">
      <c r="A52" s="1">
        <v>48</v>
      </c>
    </row>
    <row r="53" spans="1:1" x14ac:dyDescent="0.3">
      <c r="A53" s="1">
        <v>49</v>
      </c>
    </row>
    <row r="54" spans="1:1" x14ac:dyDescent="0.3">
      <c r="A54" s="1">
        <v>50</v>
      </c>
    </row>
    <row r="55" spans="1:1" x14ac:dyDescent="0.3">
      <c r="A55" s="1">
        <v>51</v>
      </c>
    </row>
    <row r="56" spans="1:1" x14ac:dyDescent="0.3">
      <c r="A56" s="1">
        <v>52</v>
      </c>
    </row>
    <row r="57" spans="1:1" x14ac:dyDescent="0.3">
      <c r="A57" s="1">
        <v>53</v>
      </c>
    </row>
    <row r="58" spans="1:1" x14ac:dyDescent="0.3">
      <c r="A58" s="1">
        <v>54</v>
      </c>
    </row>
    <row r="59" spans="1:1" x14ac:dyDescent="0.3">
      <c r="A59" s="1">
        <v>55</v>
      </c>
    </row>
    <row r="60" spans="1:1" x14ac:dyDescent="0.3">
      <c r="A60" s="1">
        <v>56</v>
      </c>
    </row>
    <row r="61" spans="1:1" x14ac:dyDescent="0.3">
      <c r="A61" s="1">
        <v>57</v>
      </c>
    </row>
    <row r="62" spans="1:1" x14ac:dyDescent="0.3">
      <c r="A62" s="1">
        <v>58</v>
      </c>
    </row>
    <row r="63" spans="1:1" x14ac:dyDescent="0.3">
      <c r="A63" s="1">
        <v>59</v>
      </c>
    </row>
    <row r="64" spans="1:1" x14ac:dyDescent="0.3">
      <c r="A64" s="1">
        <v>60</v>
      </c>
    </row>
    <row r="65" spans="1:1" x14ac:dyDescent="0.3">
      <c r="A65" s="1">
        <v>61</v>
      </c>
    </row>
    <row r="66" spans="1:1" x14ac:dyDescent="0.3">
      <c r="A66" s="1">
        <v>62</v>
      </c>
    </row>
    <row r="67" spans="1:1" x14ac:dyDescent="0.3">
      <c r="A67" s="1">
        <v>63</v>
      </c>
    </row>
    <row r="68" spans="1:1" x14ac:dyDescent="0.3">
      <c r="A68" s="1">
        <v>64</v>
      </c>
    </row>
    <row r="69" spans="1:1" x14ac:dyDescent="0.3">
      <c r="A69" s="1">
        <v>65</v>
      </c>
    </row>
    <row r="70" spans="1:1" x14ac:dyDescent="0.3">
      <c r="A70" s="1">
        <v>66</v>
      </c>
    </row>
    <row r="71" spans="1:1" x14ac:dyDescent="0.3">
      <c r="A71" s="1">
        <v>67</v>
      </c>
    </row>
    <row r="72" spans="1:1" x14ac:dyDescent="0.3">
      <c r="A72" s="1">
        <v>68</v>
      </c>
    </row>
    <row r="73" spans="1:1" x14ac:dyDescent="0.3">
      <c r="A73" s="1">
        <v>69</v>
      </c>
    </row>
    <row r="74" spans="1:1" x14ac:dyDescent="0.3">
      <c r="A74" s="1">
        <v>70</v>
      </c>
    </row>
    <row r="75" spans="1:1" x14ac:dyDescent="0.3">
      <c r="A75" s="1">
        <v>71</v>
      </c>
    </row>
    <row r="76" spans="1:1" x14ac:dyDescent="0.3">
      <c r="A76" s="1">
        <v>72</v>
      </c>
    </row>
    <row r="77" spans="1:1" x14ac:dyDescent="0.3">
      <c r="A77" s="1">
        <v>73</v>
      </c>
    </row>
    <row r="78" spans="1:1" x14ac:dyDescent="0.3">
      <c r="A78" s="1">
        <v>74</v>
      </c>
    </row>
    <row r="79" spans="1:1" x14ac:dyDescent="0.3">
      <c r="A79" s="1">
        <v>75</v>
      </c>
    </row>
    <row r="80" spans="1:1" x14ac:dyDescent="0.3">
      <c r="A80" s="1">
        <v>76</v>
      </c>
    </row>
    <row r="81" spans="1:4" x14ac:dyDescent="0.3">
      <c r="A81" s="1">
        <v>77</v>
      </c>
    </row>
    <row r="82" spans="1:4" x14ac:dyDescent="0.3">
      <c r="A82" s="1">
        <v>78</v>
      </c>
    </row>
    <row r="83" spans="1:4" x14ac:dyDescent="0.3">
      <c r="A83" s="1">
        <v>79</v>
      </c>
    </row>
    <row r="84" spans="1:4" x14ac:dyDescent="0.3">
      <c r="A84" s="1">
        <v>80</v>
      </c>
    </row>
    <row r="85" spans="1:4" x14ac:dyDescent="0.3">
      <c r="A85" s="1">
        <v>81</v>
      </c>
    </row>
    <row r="86" spans="1:4" x14ac:dyDescent="0.3">
      <c r="A86" s="1">
        <v>82</v>
      </c>
    </row>
    <row r="87" spans="1:4" x14ac:dyDescent="0.3">
      <c r="A87" s="1">
        <v>83</v>
      </c>
    </row>
    <row r="88" spans="1:4" x14ac:dyDescent="0.3">
      <c r="A88" s="1">
        <v>84</v>
      </c>
    </row>
    <row r="89" spans="1:4" x14ac:dyDescent="0.3">
      <c r="A89" s="1">
        <v>85</v>
      </c>
    </row>
    <row r="90" spans="1:4" x14ac:dyDescent="0.3">
      <c r="A90" s="1">
        <v>86</v>
      </c>
    </row>
    <row r="91" spans="1:4" x14ac:dyDescent="0.3">
      <c r="A91" s="1">
        <v>87</v>
      </c>
    </row>
    <row r="92" spans="1:4" x14ac:dyDescent="0.3">
      <c r="A92" s="1">
        <v>88</v>
      </c>
    </row>
    <row r="93" spans="1:4" x14ac:dyDescent="0.3">
      <c r="A93" s="1">
        <v>89</v>
      </c>
    </row>
    <row r="94" spans="1:4" x14ac:dyDescent="0.3">
      <c r="A94" s="1">
        <v>90</v>
      </c>
    </row>
    <row r="95" spans="1:4" x14ac:dyDescent="0.3">
      <c r="A95" s="1">
        <v>91</v>
      </c>
    </row>
    <row r="96" spans="1:4" x14ac:dyDescent="0.3">
      <c r="A96" s="1">
        <v>92</v>
      </c>
      <c r="B96" s="1" t="s">
        <v>37</v>
      </c>
      <c r="C96" s="1" t="s">
        <v>151</v>
      </c>
      <c r="D96" s="1">
        <v>0.130131</v>
      </c>
    </row>
    <row r="97" spans="1:4" x14ac:dyDescent="0.3">
      <c r="A97" s="1">
        <v>93</v>
      </c>
      <c r="B97" s="1" t="s">
        <v>37</v>
      </c>
      <c r="C97" s="1" t="s">
        <v>151</v>
      </c>
      <c r="D97" s="1">
        <v>0.60035899999999998</v>
      </c>
    </row>
    <row r="98" spans="1:4" x14ac:dyDescent="0.3">
      <c r="A98" s="1">
        <v>94</v>
      </c>
      <c r="B98" s="1" t="s">
        <v>37</v>
      </c>
      <c r="C98" s="1" t="s">
        <v>152</v>
      </c>
      <c r="D98" s="1">
        <v>0.59368100000000001</v>
      </c>
    </row>
    <row r="99" spans="1:4" x14ac:dyDescent="0.3">
      <c r="A99" s="1">
        <v>95</v>
      </c>
      <c r="B99" s="1" t="s">
        <v>37</v>
      </c>
      <c r="C99" s="1" t="s">
        <v>153</v>
      </c>
      <c r="D99" s="1">
        <v>0.58711899999999995</v>
      </c>
    </row>
    <row r="100" spans="1:4" x14ac:dyDescent="0.3">
      <c r="A100" s="1">
        <v>96</v>
      </c>
      <c r="B100" s="1" t="s">
        <v>37</v>
      </c>
      <c r="C100" s="1" t="s">
        <v>153</v>
      </c>
      <c r="D100" s="1">
        <v>0.58067000000000002</v>
      </c>
    </row>
    <row r="101" spans="1:4" x14ac:dyDescent="0.3">
      <c r="A101" s="1">
        <v>97</v>
      </c>
      <c r="B101" s="1" t="s">
        <v>37</v>
      </c>
      <c r="C101" s="1" t="s">
        <v>154</v>
      </c>
      <c r="D101" s="1">
        <v>0.57433299999999998</v>
      </c>
    </row>
    <row r="102" spans="1:4" x14ac:dyDescent="0.3">
      <c r="A102" s="1">
        <v>98</v>
      </c>
      <c r="B102" s="1" t="s">
        <v>37</v>
      </c>
      <c r="C102" s="1" t="s">
        <v>155</v>
      </c>
      <c r="D102" s="1">
        <v>0.56810400000000005</v>
      </c>
    </row>
    <row r="103" spans="1:4" x14ac:dyDescent="0.3">
      <c r="A103" s="1">
        <v>99</v>
      </c>
      <c r="B103" s="1" t="s">
        <v>37</v>
      </c>
      <c r="C103" s="1" t="s">
        <v>156</v>
      </c>
      <c r="D103" s="1">
        <v>0.56198199999999998</v>
      </c>
    </row>
    <row r="104" spans="1:4" x14ac:dyDescent="0.3">
      <c r="A104" s="1">
        <v>100</v>
      </c>
      <c r="B104" s="1" t="s">
        <v>37</v>
      </c>
      <c r="C104" s="1" t="s">
        <v>157</v>
      </c>
      <c r="D104" s="1">
        <v>0.55596400000000001</v>
      </c>
    </row>
    <row r="105" spans="1:4" x14ac:dyDescent="0.3">
      <c r="A105" s="1">
        <v>101</v>
      </c>
      <c r="B105" s="1" t="s">
        <v>37</v>
      </c>
      <c r="C105" s="1" t="s">
        <v>158</v>
      </c>
      <c r="D105" s="1">
        <v>0.55004699999999995</v>
      </c>
    </row>
    <row r="106" spans="1:4" x14ac:dyDescent="0.3">
      <c r="A106" s="1">
        <v>102</v>
      </c>
      <c r="B106" s="1" t="s">
        <v>37</v>
      </c>
      <c r="C106" s="1" t="s">
        <v>158</v>
      </c>
      <c r="D106" s="1">
        <v>0.54423100000000002</v>
      </c>
    </row>
    <row r="107" spans="1:4" x14ac:dyDescent="0.3">
      <c r="A107" s="1">
        <v>103</v>
      </c>
      <c r="B107" s="1" t="s">
        <v>37</v>
      </c>
      <c r="C107" s="1" t="s">
        <v>158</v>
      </c>
      <c r="D107" s="1">
        <v>0.53851199999999999</v>
      </c>
    </row>
    <row r="108" spans="1:4" x14ac:dyDescent="0.3">
      <c r="A108" s="1">
        <v>104</v>
      </c>
      <c r="B108" s="1" t="s">
        <v>37</v>
      </c>
      <c r="C108" s="1" t="s">
        <v>158</v>
      </c>
      <c r="D108" s="1">
        <v>0.53288899999999995</v>
      </c>
    </row>
    <row r="109" spans="1:4" x14ac:dyDescent="0.3">
      <c r="A109" s="1">
        <v>105</v>
      </c>
      <c r="B109" s="1" t="s">
        <v>37</v>
      </c>
      <c r="C109" s="1" t="s">
        <v>159</v>
      </c>
      <c r="D109" s="1">
        <v>0.52736000000000005</v>
      </c>
    </row>
    <row r="110" spans="1:4" x14ac:dyDescent="0.3">
      <c r="A110" s="1">
        <v>106</v>
      </c>
      <c r="B110" s="1" t="s">
        <v>37</v>
      </c>
      <c r="C110" s="1" t="s">
        <v>160</v>
      </c>
      <c r="D110" s="1">
        <v>0.521922</v>
      </c>
    </row>
    <row r="111" spans="1:4" x14ac:dyDescent="0.3">
      <c r="A111" s="1">
        <v>107</v>
      </c>
      <c r="B111" s="1" t="s">
        <v>37</v>
      </c>
      <c r="C111" s="1" t="s">
        <v>160</v>
      </c>
      <c r="D111" s="1">
        <v>0.51657500000000001</v>
      </c>
    </row>
    <row r="112" spans="1:4" x14ac:dyDescent="0.3">
      <c r="A112" s="1">
        <v>108</v>
      </c>
      <c r="B112" s="1" t="s">
        <v>37</v>
      </c>
      <c r="C112" s="1" t="s">
        <v>161</v>
      </c>
      <c r="D112" s="1">
        <v>0.51131599999999999</v>
      </c>
    </row>
    <row r="113" spans="1:4" x14ac:dyDescent="0.3">
      <c r="A113" s="1">
        <v>109</v>
      </c>
      <c r="B113" s="1" t="s">
        <v>37</v>
      </c>
      <c r="C113" s="1" t="s">
        <v>161</v>
      </c>
      <c r="D113" s="1">
        <v>0.50614300000000001</v>
      </c>
    </row>
    <row r="114" spans="1:4" x14ac:dyDescent="0.3">
      <c r="A114" s="1">
        <v>110</v>
      </c>
      <c r="B114" s="1" t="s">
        <v>37</v>
      </c>
      <c r="C114" s="1" t="s">
        <v>161</v>
      </c>
      <c r="D114" s="1">
        <v>0.50105500000000003</v>
      </c>
    </row>
    <row r="115" spans="1:4" x14ac:dyDescent="0.3">
      <c r="A115" s="1">
        <v>111</v>
      </c>
      <c r="B115" s="1" t="s">
        <v>37</v>
      </c>
      <c r="C115" s="1" t="s">
        <v>161</v>
      </c>
      <c r="D115" s="1">
        <v>0.49605100000000002</v>
      </c>
    </row>
    <row r="116" spans="1:4" x14ac:dyDescent="0.3">
      <c r="A116" s="1">
        <v>112</v>
      </c>
      <c r="B116" s="1" t="s">
        <v>37</v>
      </c>
      <c r="C116" s="1" t="s">
        <v>162</v>
      </c>
      <c r="D116" s="1">
        <v>0.49112800000000001</v>
      </c>
    </row>
    <row r="117" spans="1:4" x14ac:dyDescent="0.3">
      <c r="A117" s="1">
        <v>113</v>
      </c>
      <c r="B117" s="1" t="s">
        <v>37</v>
      </c>
      <c r="C117" s="1" t="s">
        <v>163</v>
      </c>
      <c r="D117" s="1">
        <v>0.48628500000000002</v>
      </c>
    </row>
    <row r="118" spans="1:4" x14ac:dyDescent="0.3">
      <c r="A118" s="1">
        <v>114</v>
      </c>
      <c r="B118" s="1" t="s">
        <v>37</v>
      </c>
      <c r="C118" s="1" t="s">
        <v>164</v>
      </c>
      <c r="D118" s="1">
        <v>0.48152</v>
      </c>
    </row>
    <row r="119" spans="1:4" x14ac:dyDescent="0.3">
      <c r="A119" s="1">
        <v>115</v>
      </c>
      <c r="B119" s="1" t="s">
        <v>37</v>
      </c>
      <c r="C119" s="1" t="s">
        <v>165</v>
      </c>
      <c r="D119" s="1">
        <v>0.47683300000000001</v>
      </c>
    </row>
    <row r="120" spans="1:4" x14ac:dyDescent="0.3">
      <c r="A120" s="1">
        <v>116</v>
      </c>
      <c r="B120" s="1" t="s">
        <v>37</v>
      </c>
      <c r="C120" s="1" t="s">
        <v>165</v>
      </c>
      <c r="D120" s="1">
        <v>0.472221</v>
      </c>
    </row>
    <row r="121" spans="1:4" x14ac:dyDescent="0.3">
      <c r="A121" s="1">
        <v>117</v>
      </c>
      <c r="B121" s="1" t="s">
        <v>37</v>
      </c>
      <c r="C121" s="1" t="s">
        <v>165</v>
      </c>
      <c r="D121" s="1">
        <v>0.46768300000000002</v>
      </c>
    </row>
    <row r="122" spans="1:4" x14ac:dyDescent="0.3">
      <c r="A122" s="1">
        <v>118</v>
      </c>
      <c r="B122" s="1" t="s">
        <v>37</v>
      </c>
      <c r="C122" s="1" t="s">
        <v>166</v>
      </c>
      <c r="D122" s="1">
        <v>0.46321899999999999</v>
      </c>
    </row>
    <row r="123" spans="1:4" x14ac:dyDescent="0.3">
      <c r="A123" s="1">
        <v>119</v>
      </c>
      <c r="B123" s="1" t="s">
        <v>37</v>
      </c>
      <c r="C123" s="1" t="s">
        <v>166</v>
      </c>
      <c r="D123" s="1">
        <v>0.45882499999999998</v>
      </c>
    </row>
    <row r="124" spans="1:4" x14ac:dyDescent="0.3">
      <c r="A124" s="1">
        <v>120</v>
      </c>
      <c r="B124" s="1" t="s">
        <v>37</v>
      </c>
      <c r="C124" s="1" t="s">
        <v>167</v>
      </c>
      <c r="D124" s="1">
        <v>0.45450299999999999</v>
      </c>
    </row>
    <row r="125" spans="1:4" x14ac:dyDescent="0.3">
      <c r="A125" s="1">
        <v>121</v>
      </c>
      <c r="B125" s="1" t="s">
        <v>37</v>
      </c>
      <c r="C125" s="1" t="s">
        <v>168</v>
      </c>
      <c r="D125" s="1">
        <v>0.45024900000000001</v>
      </c>
    </row>
    <row r="126" spans="1:4" x14ac:dyDescent="0.3">
      <c r="A126" s="1">
        <v>122</v>
      </c>
      <c r="B126" s="1" t="s">
        <v>37</v>
      </c>
      <c r="C126" s="1" t="s">
        <v>169</v>
      </c>
      <c r="D126" s="1">
        <v>0.44606400000000002</v>
      </c>
    </row>
    <row r="127" spans="1:4" x14ac:dyDescent="0.3">
      <c r="A127" s="1">
        <v>123</v>
      </c>
      <c r="B127" s="1" t="s">
        <v>37</v>
      </c>
      <c r="C127" s="1" t="s">
        <v>169</v>
      </c>
      <c r="D127" s="1">
        <v>0.44194499999999998</v>
      </c>
    </row>
    <row r="128" spans="1:4" x14ac:dyDescent="0.3">
      <c r="A128" s="1">
        <v>124</v>
      </c>
      <c r="B128" s="1" t="s">
        <v>37</v>
      </c>
      <c r="C128" s="1" t="s">
        <v>170</v>
      </c>
      <c r="D128" s="1">
        <v>0.43789099999999997</v>
      </c>
    </row>
    <row r="129" spans="1:4" x14ac:dyDescent="0.3">
      <c r="A129" s="1">
        <v>125</v>
      </c>
      <c r="B129" s="1" t="s">
        <v>37</v>
      </c>
      <c r="C129" s="1" t="s">
        <v>170</v>
      </c>
      <c r="D129" s="1">
        <v>0.43390299999999998</v>
      </c>
    </row>
    <row r="130" spans="1:4" x14ac:dyDescent="0.3">
      <c r="A130" s="1">
        <v>126</v>
      </c>
      <c r="B130" s="1" t="s">
        <v>37</v>
      </c>
      <c r="C130" s="1" t="s">
        <v>170</v>
      </c>
      <c r="D130" s="1">
        <v>0.42997800000000003</v>
      </c>
    </row>
    <row r="131" spans="1:4" x14ac:dyDescent="0.3">
      <c r="A131" s="1">
        <v>127</v>
      </c>
      <c r="B131" s="1" t="s">
        <v>37</v>
      </c>
      <c r="C131" s="1" t="s">
        <v>171</v>
      </c>
      <c r="D131" s="1">
        <v>0.42611599999999999</v>
      </c>
    </row>
    <row r="132" spans="1:4" x14ac:dyDescent="0.3">
      <c r="A132" s="1">
        <v>128</v>
      </c>
      <c r="B132" s="1" t="s">
        <v>37</v>
      </c>
      <c r="C132" s="1" t="s">
        <v>172</v>
      </c>
      <c r="D132" s="1">
        <v>0.422315</v>
      </c>
    </row>
    <row r="133" spans="1:4" x14ac:dyDescent="0.3">
      <c r="A133" s="1">
        <v>129</v>
      </c>
      <c r="B133" s="1" t="s">
        <v>37</v>
      </c>
      <c r="C133" s="1" t="s">
        <v>173</v>
      </c>
      <c r="D133" s="1">
        <v>0.41857499999999997</v>
      </c>
    </row>
    <row r="134" spans="1:4" x14ac:dyDescent="0.3">
      <c r="A134" s="1">
        <v>130</v>
      </c>
      <c r="B134" s="1" t="s">
        <v>37</v>
      </c>
      <c r="C134" s="1" t="s">
        <v>174</v>
      </c>
      <c r="D134" s="1">
        <v>0.41489399999999999</v>
      </c>
    </row>
    <row r="135" spans="1:4" x14ac:dyDescent="0.3">
      <c r="A135" s="1">
        <v>131</v>
      </c>
      <c r="B135" s="1" t="s">
        <v>37</v>
      </c>
      <c r="C135" s="1" t="s">
        <v>174</v>
      </c>
      <c r="D135" s="1">
        <v>0.411273</v>
      </c>
    </row>
    <row r="136" spans="1:4" x14ac:dyDescent="0.3">
      <c r="A136" s="1">
        <v>132</v>
      </c>
      <c r="B136" s="1" t="s">
        <v>37</v>
      </c>
      <c r="C136" s="1" t="s">
        <v>174</v>
      </c>
      <c r="D136" s="1">
        <v>0.40770899999999999</v>
      </c>
    </row>
    <row r="137" spans="1:4" x14ac:dyDescent="0.3">
      <c r="A137" s="1">
        <v>133</v>
      </c>
      <c r="B137" s="1" t="s">
        <v>37</v>
      </c>
      <c r="C137" s="1" t="s">
        <v>175</v>
      </c>
      <c r="D137" s="1">
        <v>0.40420299999999998</v>
      </c>
    </row>
    <row r="138" spans="1:4" x14ac:dyDescent="0.3">
      <c r="A138" s="1">
        <v>134</v>
      </c>
      <c r="B138" s="1" t="s">
        <v>37</v>
      </c>
      <c r="C138" s="1" t="s">
        <v>175</v>
      </c>
      <c r="D138" s="1">
        <v>0.400754</v>
      </c>
    </row>
    <row r="139" spans="1:4" x14ac:dyDescent="0.3">
      <c r="A139" s="1">
        <v>135</v>
      </c>
      <c r="B139" s="1" t="s">
        <v>37</v>
      </c>
      <c r="C139" s="1" t="s">
        <v>176</v>
      </c>
      <c r="D139" s="1">
        <v>0.39735999999999999</v>
      </c>
    </row>
    <row r="140" spans="1:4" x14ac:dyDescent="0.3">
      <c r="A140" s="1">
        <v>136</v>
      </c>
      <c r="B140" s="1" t="s">
        <v>37</v>
      </c>
      <c r="C140" s="1" t="s">
        <v>176</v>
      </c>
      <c r="D140" s="1">
        <v>0.39402199999999998</v>
      </c>
    </row>
    <row r="141" spans="1:4" x14ac:dyDescent="0.3">
      <c r="A141" s="1">
        <v>137</v>
      </c>
      <c r="B141" s="1" t="s">
        <v>37</v>
      </c>
      <c r="C141" s="1" t="s">
        <v>176</v>
      </c>
      <c r="D141" s="1">
        <v>0.39073799999999997</v>
      </c>
    </row>
    <row r="142" spans="1:4" x14ac:dyDescent="0.3">
      <c r="A142" s="1">
        <v>138</v>
      </c>
      <c r="B142" s="1" t="s">
        <v>37</v>
      </c>
      <c r="C142" s="1" t="s">
        <v>177</v>
      </c>
      <c r="D142" s="1">
        <v>0.38750800000000002</v>
      </c>
    </row>
    <row r="143" spans="1:4" x14ac:dyDescent="0.3">
      <c r="A143" s="1">
        <v>139</v>
      </c>
      <c r="B143" s="1" t="s">
        <v>37</v>
      </c>
      <c r="C143" s="1" t="s">
        <v>178</v>
      </c>
      <c r="D143" s="1">
        <v>0.38433099999999998</v>
      </c>
    </row>
    <row r="144" spans="1:4" x14ac:dyDescent="0.3">
      <c r="A144" s="1">
        <v>140</v>
      </c>
      <c r="B144" s="1" t="s">
        <v>37</v>
      </c>
      <c r="C144" s="1" t="s">
        <v>179</v>
      </c>
      <c r="D144" s="1">
        <v>0.38120700000000002</v>
      </c>
    </row>
    <row r="145" spans="1:7" x14ac:dyDescent="0.3">
      <c r="A145" s="1">
        <v>141</v>
      </c>
      <c r="B145" s="1" t="s">
        <v>37</v>
      </c>
      <c r="C145" s="1" t="s">
        <v>179</v>
      </c>
      <c r="D145" s="1">
        <v>0.378135</v>
      </c>
    </row>
    <row r="146" spans="1:7" x14ac:dyDescent="0.3">
      <c r="A146" s="1">
        <v>142</v>
      </c>
      <c r="B146" s="1" t="s">
        <v>37</v>
      </c>
      <c r="C146" s="1" t="s">
        <v>179</v>
      </c>
      <c r="D146" s="1">
        <v>0.37511499999999998</v>
      </c>
    </row>
    <row r="147" spans="1:7" x14ac:dyDescent="0.3">
      <c r="A147" s="1">
        <v>143</v>
      </c>
      <c r="B147" s="1" t="s">
        <v>37</v>
      </c>
      <c r="C147" s="1" t="s">
        <v>180</v>
      </c>
      <c r="D147" s="1">
        <v>0.37214700000000001</v>
      </c>
    </row>
    <row r="148" spans="1:7" x14ac:dyDescent="0.3">
      <c r="A148" s="1">
        <v>144</v>
      </c>
      <c r="B148" s="1" t="s">
        <v>37</v>
      </c>
      <c r="C148" s="1" t="s">
        <v>181</v>
      </c>
      <c r="D148" s="1">
        <v>0.36922899999999997</v>
      </c>
    </row>
    <row r="149" spans="1:7" x14ac:dyDescent="0.3">
      <c r="A149" s="1">
        <v>145</v>
      </c>
      <c r="B149" s="1" t="s">
        <v>37</v>
      </c>
      <c r="C149" s="1" t="s">
        <v>181</v>
      </c>
      <c r="D149" s="1">
        <v>0.36636299999999999</v>
      </c>
    </row>
    <row r="150" spans="1:7" x14ac:dyDescent="0.3">
      <c r="A150" s="1">
        <v>146</v>
      </c>
      <c r="B150" s="1" t="s">
        <v>37</v>
      </c>
      <c r="C150" s="1" t="s">
        <v>182</v>
      </c>
      <c r="D150" s="1">
        <v>0.36354700000000001</v>
      </c>
    </row>
    <row r="151" spans="1:7" x14ac:dyDescent="0.3">
      <c r="A151" s="1">
        <v>147</v>
      </c>
      <c r="B151" s="1" t="s">
        <v>37</v>
      </c>
      <c r="C151" s="1" t="s">
        <v>182</v>
      </c>
      <c r="D151" s="1">
        <v>0.36078100000000002</v>
      </c>
    </row>
    <row r="152" spans="1:7" x14ac:dyDescent="0.3">
      <c r="A152" s="1">
        <v>148</v>
      </c>
      <c r="B152" s="1" t="s">
        <v>37</v>
      </c>
      <c r="C152" s="1" t="s">
        <v>183</v>
      </c>
      <c r="D152" s="1">
        <v>0.358066</v>
      </c>
    </row>
    <row r="153" spans="1:7" x14ac:dyDescent="0.3">
      <c r="A153" s="1">
        <v>149</v>
      </c>
      <c r="B153" s="1" t="s">
        <v>37</v>
      </c>
      <c r="C153" s="1" t="s">
        <v>184</v>
      </c>
      <c r="D153" s="1">
        <v>0.35540100000000002</v>
      </c>
    </row>
    <row r="154" spans="1:7" x14ac:dyDescent="0.3">
      <c r="A154" s="1">
        <v>150</v>
      </c>
      <c r="B154" s="1" t="s">
        <v>37</v>
      </c>
      <c r="C154" s="1" t="s">
        <v>184</v>
      </c>
      <c r="D154" s="1">
        <v>0.36598000000000003</v>
      </c>
      <c r="E154" s="1" t="s">
        <v>150</v>
      </c>
      <c r="F154" s="1" t="s">
        <v>185</v>
      </c>
      <c r="G154" s="1">
        <v>1.3849E-2</v>
      </c>
    </row>
    <row r="155" spans="1:7" x14ac:dyDescent="0.3">
      <c r="A155" s="1">
        <v>151</v>
      </c>
      <c r="B155" s="1" t="s">
        <v>37</v>
      </c>
      <c r="C155" s="1" t="s">
        <v>184</v>
      </c>
      <c r="D155" s="1">
        <v>0.367033</v>
      </c>
      <c r="E155" s="1" t="s">
        <v>150</v>
      </c>
      <c r="F155" s="1" t="s">
        <v>185</v>
      </c>
      <c r="G155" s="1">
        <v>2.0853E-2</v>
      </c>
    </row>
    <row r="156" spans="1:7" x14ac:dyDescent="0.3">
      <c r="A156" s="1">
        <v>152</v>
      </c>
      <c r="B156" s="1" t="s">
        <v>37</v>
      </c>
      <c r="C156" s="1" t="s">
        <v>186</v>
      </c>
      <c r="D156" s="1">
        <v>0.36420400000000003</v>
      </c>
      <c r="E156" s="1" t="s">
        <v>150</v>
      </c>
      <c r="F156" s="1" t="s">
        <v>185</v>
      </c>
      <c r="G156" s="1">
        <v>2.0636999999999999E-2</v>
      </c>
    </row>
    <row r="157" spans="1:7" x14ac:dyDescent="0.3">
      <c r="A157" s="1">
        <v>153</v>
      </c>
      <c r="B157" s="1" t="s">
        <v>37</v>
      </c>
      <c r="C157" s="1" t="s">
        <v>187</v>
      </c>
      <c r="D157" s="1">
        <v>0.36143599999999998</v>
      </c>
      <c r="E157" s="1" t="s">
        <v>150</v>
      </c>
      <c r="F157" s="1" t="s">
        <v>185</v>
      </c>
      <c r="G157" s="1">
        <v>2.0426E-2</v>
      </c>
    </row>
    <row r="158" spans="1:7" x14ac:dyDescent="0.3">
      <c r="A158" s="1">
        <v>154</v>
      </c>
      <c r="B158" s="1" t="s">
        <v>37</v>
      </c>
      <c r="C158" s="1" t="s">
        <v>187</v>
      </c>
      <c r="D158" s="1">
        <v>0.35872999999999999</v>
      </c>
      <c r="E158" s="1" t="s">
        <v>150</v>
      </c>
      <c r="F158" s="1" t="s">
        <v>185</v>
      </c>
      <c r="G158" s="1">
        <v>2.0219000000000001E-2</v>
      </c>
    </row>
    <row r="159" spans="1:7" x14ac:dyDescent="0.3">
      <c r="A159" s="1">
        <v>155</v>
      </c>
      <c r="B159" s="1" t="s">
        <v>37</v>
      </c>
      <c r="C159" s="1" t="s">
        <v>188</v>
      </c>
      <c r="D159" s="1">
        <v>0.35608699999999999</v>
      </c>
      <c r="E159" s="1" t="s">
        <v>150</v>
      </c>
      <c r="F159" s="1" t="s">
        <v>185</v>
      </c>
      <c r="G159" s="1">
        <v>2.0017E-2</v>
      </c>
    </row>
    <row r="160" spans="1:7" x14ac:dyDescent="0.3">
      <c r="A160" s="1">
        <v>156</v>
      </c>
      <c r="B160" s="1" t="s">
        <v>37</v>
      </c>
      <c r="C160" s="1" t="s">
        <v>189</v>
      </c>
      <c r="D160" s="1">
        <v>0.35350700000000002</v>
      </c>
      <c r="E160" s="1" t="s">
        <v>150</v>
      </c>
      <c r="F160" s="1" t="s">
        <v>185</v>
      </c>
      <c r="G160" s="1">
        <v>1.9819E-2</v>
      </c>
    </row>
    <row r="161" spans="1:7" x14ac:dyDescent="0.3">
      <c r="A161" s="1">
        <v>157</v>
      </c>
      <c r="B161" s="1" t="s">
        <v>37</v>
      </c>
      <c r="C161" s="1" t="s">
        <v>190</v>
      </c>
      <c r="D161" s="1">
        <v>0.35099200000000003</v>
      </c>
      <c r="E161" s="1" t="s">
        <v>150</v>
      </c>
      <c r="F161" s="1" t="s">
        <v>185</v>
      </c>
      <c r="G161" s="1">
        <v>1.9626000000000001E-2</v>
      </c>
    </row>
    <row r="162" spans="1:7" x14ac:dyDescent="0.3">
      <c r="A162" s="1">
        <v>158</v>
      </c>
      <c r="B162" s="1" t="s">
        <v>37</v>
      </c>
      <c r="C162" s="1" t="s">
        <v>191</v>
      </c>
      <c r="D162" s="1">
        <v>0.34854099999999999</v>
      </c>
      <c r="E162" s="1" t="s">
        <v>150</v>
      </c>
      <c r="F162" s="1" t="s">
        <v>185</v>
      </c>
      <c r="G162" s="1">
        <v>1.9438E-2</v>
      </c>
    </row>
    <row r="163" spans="1:7" x14ac:dyDescent="0.3">
      <c r="A163" s="1">
        <v>159</v>
      </c>
      <c r="B163" s="1" t="s">
        <v>37</v>
      </c>
      <c r="C163" s="1" t="s">
        <v>192</v>
      </c>
      <c r="D163" s="1">
        <v>0.34615699999999999</v>
      </c>
      <c r="E163" s="1" t="s">
        <v>150</v>
      </c>
      <c r="F163" s="1" t="s">
        <v>185</v>
      </c>
      <c r="G163" s="1">
        <v>1.9254E-2</v>
      </c>
    </row>
    <row r="164" spans="1:7" x14ac:dyDescent="0.3">
      <c r="A164" s="1">
        <v>160</v>
      </c>
      <c r="B164" s="1" t="s">
        <v>37</v>
      </c>
      <c r="C164" s="1" t="s">
        <v>193</v>
      </c>
      <c r="D164" s="1">
        <v>0.34384100000000001</v>
      </c>
      <c r="E164" s="1" t="s">
        <v>150</v>
      </c>
      <c r="F164" s="1" t="s">
        <v>185</v>
      </c>
      <c r="G164" s="1">
        <v>1.9075000000000002E-2</v>
      </c>
    </row>
    <row r="165" spans="1:7" x14ac:dyDescent="0.3">
      <c r="A165" s="1">
        <v>161</v>
      </c>
      <c r="B165" s="1" t="s">
        <v>37</v>
      </c>
      <c r="C165" s="1" t="s">
        <v>194</v>
      </c>
      <c r="D165" s="1">
        <v>0.34159499999999998</v>
      </c>
      <c r="E165" s="1" t="s">
        <v>150</v>
      </c>
      <c r="F165" s="1" t="s">
        <v>185</v>
      </c>
      <c r="G165" s="1">
        <v>1.89E-2</v>
      </c>
    </row>
    <row r="166" spans="1:7" x14ac:dyDescent="0.3">
      <c r="A166" s="1">
        <v>162</v>
      </c>
      <c r="B166" s="1" t="s">
        <v>37</v>
      </c>
      <c r="C166" s="1" t="s">
        <v>194</v>
      </c>
      <c r="D166" s="1">
        <v>0.339422</v>
      </c>
      <c r="E166" s="1" t="s">
        <v>150</v>
      </c>
      <c r="F166" s="1" t="s">
        <v>185</v>
      </c>
      <c r="G166" s="1">
        <v>1.873E-2</v>
      </c>
    </row>
    <row r="167" spans="1:7" x14ac:dyDescent="0.3">
      <c r="A167" s="1">
        <v>163</v>
      </c>
      <c r="B167" s="1" t="s">
        <v>37</v>
      </c>
      <c r="C167" s="1" t="s">
        <v>195</v>
      </c>
      <c r="D167" s="1">
        <v>0.33732299999999998</v>
      </c>
      <c r="E167" s="1" t="s">
        <v>150</v>
      </c>
      <c r="F167" s="1" t="s">
        <v>185</v>
      </c>
      <c r="G167" s="1">
        <v>1.8565000000000002E-2</v>
      </c>
    </row>
    <row r="168" spans="1:7" x14ac:dyDescent="0.3">
      <c r="A168" s="1">
        <v>164</v>
      </c>
      <c r="B168" s="1" t="s">
        <v>37</v>
      </c>
      <c r="C168" s="1" t="s">
        <v>195</v>
      </c>
      <c r="D168" s="1">
        <v>0.33530300000000002</v>
      </c>
      <c r="E168" s="1" t="s">
        <v>150</v>
      </c>
      <c r="F168" s="1" t="s">
        <v>185</v>
      </c>
      <c r="G168" s="1">
        <v>1.8405000000000001E-2</v>
      </c>
    </row>
    <row r="169" spans="1:7" x14ac:dyDescent="0.3">
      <c r="A169" s="1">
        <v>165</v>
      </c>
      <c r="B169" s="1" t="s">
        <v>37</v>
      </c>
      <c r="C169" s="1" t="s">
        <v>196</v>
      </c>
      <c r="D169" s="1">
        <v>0.33336399999999999</v>
      </c>
      <c r="E169" s="1" t="s">
        <v>150</v>
      </c>
      <c r="F169" s="1" t="s">
        <v>185</v>
      </c>
      <c r="G169" s="1">
        <v>1.8249999999999999E-2</v>
      </c>
    </row>
    <row r="170" spans="1:7" x14ac:dyDescent="0.3">
      <c r="A170" s="1">
        <v>166</v>
      </c>
      <c r="B170" s="1" t="s">
        <v>37</v>
      </c>
      <c r="C170" s="1" t="s">
        <v>197</v>
      </c>
      <c r="D170" s="1">
        <v>0.331513</v>
      </c>
      <c r="E170" s="1" t="s">
        <v>150</v>
      </c>
      <c r="F170" s="1" t="s">
        <v>185</v>
      </c>
      <c r="G170" s="1">
        <v>1.8099000000000001E-2</v>
      </c>
    </row>
    <row r="171" spans="1:7" x14ac:dyDescent="0.3">
      <c r="A171" s="1">
        <v>167</v>
      </c>
      <c r="B171" s="1" t="s">
        <v>37</v>
      </c>
      <c r="C171" s="1" t="s">
        <v>198</v>
      </c>
      <c r="D171" s="1">
        <v>0.32975300000000002</v>
      </c>
      <c r="E171" s="1" t="s">
        <v>150</v>
      </c>
      <c r="F171" s="1" t="s">
        <v>185</v>
      </c>
      <c r="G171" s="1">
        <v>1.7954999999999999E-2</v>
      </c>
    </row>
    <row r="172" spans="1:7" x14ac:dyDescent="0.3">
      <c r="A172" s="1">
        <v>168</v>
      </c>
      <c r="B172" s="1" t="s">
        <v>37</v>
      </c>
      <c r="C172" s="1" t="s">
        <v>199</v>
      </c>
      <c r="D172" s="1">
        <v>0.32809100000000002</v>
      </c>
      <c r="E172" s="1" t="s">
        <v>150</v>
      </c>
      <c r="F172" s="1" t="s">
        <v>185</v>
      </c>
      <c r="G172" s="1">
        <v>1.7815000000000001E-2</v>
      </c>
    </row>
    <row r="173" spans="1:7" x14ac:dyDescent="0.3">
      <c r="A173" s="1">
        <v>169</v>
      </c>
      <c r="B173" s="1" t="s">
        <v>37</v>
      </c>
      <c r="C173" s="1" t="s">
        <v>200</v>
      </c>
      <c r="D173" s="1">
        <v>0.32653399999999999</v>
      </c>
      <c r="E173" s="1" t="s">
        <v>150</v>
      </c>
      <c r="F173" s="1" t="s">
        <v>185</v>
      </c>
      <c r="G173" s="1">
        <v>1.7682E-2</v>
      </c>
    </row>
    <row r="174" spans="1:7" x14ac:dyDescent="0.3">
      <c r="A174" s="1">
        <v>170</v>
      </c>
      <c r="B174" s="1" t="s">
        <v>37</v>
      </c>
      <c r="C174" s="1" t="s">
        <v>201</v>
      </c>
      <c r="D174" s="1">
        <v>0.32509199999999999</v>
      </c>
      <c r="E174" s="1" t="s">
        <v>150</v>
      </c>
      <c r="F174" s="1" t="s">
        <v>185</v>
      </c>
      <c r="G174" s="1">
        <v>1.7555000000000001E-2</v>
      </c>
    </row>
    <row r="175" spans="1:7" x14ac:dyDescent="0.3">
      <c r="A175" s="1">
        <v>171</v>
      </c>
      <c r="B175" s="1" t="s">
        <v>37</v>
      </c>
      <c r="C175" s="1" t="s">
        <v>202</v>
      </c>
      <c r="D175" s="1">
        <v>0.32377499999999998</v>
      </c>
      <c r="E175" s="1" t="s">
        <v>150</v>
      </c>
      <c r="F175" s="1" t="s">
        <v>185</v>
      </c>
      <c r="G175" s="1">
        <v>1.7434000000000002E-2</v>
      </c>
    </row>
    <row r="176" spans="1:7" x14ac:dyDescent="0.3">
      <c r="A176" s="1">
        <v>172</v>
      </c>
      <c r="B176" s="1" t="s">
        <v>37</v>
      </c>
      <c r="C176" s="1" t="s">
        <v>203</v>
      </c>
      <c r="D176" s="1">
        <v>0.32259300000000002</v>
      </c>
      <c r="E176" s="1" t="s">
        <v>150</v>
      </c>
      <c r="F176" s="1" t="s">
        <v>185</v>
      </c>
      <c r="G176" s="1">
        <v>1.7319999999999999E-2</v>
      </c>
    </row>
    <row r="177" spans="1:7" x14ac:dyDescent="0.3">
      <c r="A177" s="1">
        <v>173</v>
      </c>
      <c r="B177" s="1" t="s">
        <v>37</v>
      </c>
      <c r="C177" s="1" t="s">
        <v>204</v>
      </c>
      <c r="D177" s="1">
        <v>0.32156099999999999</v>
      </c>
      <c r="E177" s="1" t="s">
        <v>150</v>
      </c>
      <c r="F177" s="1" t="s">
        <v>185</v>
      </c>
      <c r="G177" s="1">
        <v>1.7214E-2</v>
      </c>
    </row>
    <row r="178" spans="1:7" x14ac:dyDescent="0.3">
      <c r="A178" s="1">
        <v>174</v>
      </c>
      <c r="B178" s="1" t="s">
        <v>37</v>
      </c>
      <c r="C178" s="1" t="s">
        <v>205</v>
      </c>
      <c r="D178" s="1">
        <v>0.32069300000000001</v>
      </c>
      <c r="E178" s="1" t="s">
        <v>150</v>
      </c>
      <c r="F178" s="1" t="s">
        <v>185</v>
      </c>
      <c r="G178" s="1">
        <v>1.7115999999999999E-2</v>
      </c>
    </row>
    <row r="179" spans="1:7" x14ac:dyDescent="0.3">
      <c r="A179" s="1">
        <v>175</v>
      </c>
      <c r="B179" s="1" t="s">
        <v>37</v>
      </c>
      <c r="C179" s="1" t="s">
        <v>206</v>
      </c>
      <c r="D179" s="1">
        <v>0.32</v>
      </c>
      <c r="E179" s="1" t="s">
        <v>150</v>
      </c>
      <c r="F179" s="1" t="s">
        <v>185</v>
      </c>
      <c r="G179" s="1">
        <v>1.7028000000000001E-2</v>
      </c>
    </row>
    <row r="180" spans="1:7" x14ac:dyDescent="0.3">
      <c r="A180" s="1">
        <v>176</v>
      </c>
      <c r="B180" s="1" t="s">
        <v>37</v>
      </c>
      <c r="C180" s="1" t="s">
        <v>207</v>
      </c>
      <c r="D180" s="1">
        <v>0.31948900000000002</v>
      </c>
      <c r="E180" s="1" t="s">
        <v>150</v>
      </c>
      <c r="F180" s="1" t="s">
        <v>185</v>
      </c>
      <c r="G180" s="1">
        <v>1.6948000000000001E-2</v>
      </c>
    </row>
    <row r="181" spans="1:7" x14ac:dyDescent="0.3">
      <c r="A181" s="1">
        <v>177</v>
      </c>
      <c r="B181" s="1" t="s">
        <v>37</v>
      </c>
      <c r="C181" s="1" t="s">
        <v>208</v>
      </c>
      <c r="D181" s="1">
        <v>0.31914500000000001</v>
      </c>
      <c r="E181" s="1" t="s">
        <v>150</v>
      </c>
      <c r="F181" s="1" t="s">
        <v>185</v>
      </c>
      <c r="G181" s="1">
        <v>1.6877E-2</v>
      </c>
    </row>
    <row r="182" spans="1:7" x14ac:dyDescent="0.3">
      <c r="A182" s="1">
        <v>178</v>
      </c>
      <c r="B182" s="1" t="s">
        <v>37</v>
      </c>
      <c r="C182" s="1" t="s">
        <v>209</v>
      </c>
      <c r="D182" s="1">
        <v>0.318913</v>
      </c>
      <c r="E182" s="1" t="s">
        <v>150</v>
      </c>
      <c r="F182" s="1" t="s">
        <v>185</v>
      </c>
      <c r="G182" s="1">
        <v>1.6812000000000001E-2</v>
      </c>
    </row>
    <row r="183" spans="1:7" x14ac:dyDescent="0.3">
      <c r="A183" s="1">
        <v>179</v>
      </c>
      <c r="B183" s="1" t="s">
        <v>37</v>
      </c>
      <c r="C183" s="1" t="s">
        <v>210</v>
      </c>
      <c r="D183" s="1">
        <v>0.318666</v>
      </c>
      <c r="E183" s="1" t="s">
        <v>150</v>
      </c>
      <c r="F183" s="1" t="s">
        <v>185</v>
      </c>
      <c r="G183" s="1">
        <v>1.6750000000000001E-2</v>
      </c>
    </row>
    <row r="184" spans="1:7" x14ac:dyDescent="0.3">
      <c r="A184" s="1">
        <v>180</v>
      </c>
      <c r="B184" s="1" t="s">
        <v>37</v>
      </c>
      <c r="C184" s="1" t="s">
        <v>211</v>
      </c>
      <c r="D184" s="1">
        <v>0.31818800000000003</v>
      </c>
      <c r="E184" s="1" t="s">
        <v>150</v>
      </c>
      <c r="F184" s="1" t="s">
        <v>185</v>
      </c>
      <c r="G184" s="1">
        <v>1.668E-2</v>
      </c>
    </row>
    <row r="185" spans="1:7" x14ac:dyDescent="0.3">
      <c r="A185" s="1">
        <v>181</v>
      </c>
      <c r="B185" s="1" t="s">
        <v>37</v>
      </c>
      <c r="C185" s="1" t="s">
        <v>212</v>
      </c>
      <c r="D185" s="1">
        <v>0.31723000000000001</v>
      </c>
      <c r="E185" s="1" t="s">
        <v>150</v>
      </c>
      <c r="F185" s="1" t="s">
        <v>185</v>
      </c>
      <c r="G185" s="1">
        <v>1.6594000000000001E-2</v>
      </c>
    </row>
    <row r="186" spans="1:7" x14ac:dyDescent="0.3">
      <c r="A186" s="1">
        <v>182</v>
      </c>
      <c r="B186" s="1" t="s">
        <v>37</v>
      </c>
      <c r="C186" s="1" t="s">
        <v>213</v>
      </c>
      <c r="D186" s="1">
        <v>0.31563200000000002</v>
      </c>
      <c r="E186" s="1" t="s">
        <v>150</v>
      </c>
      <c r="F186" s="1" t="s">
        <v>185</v>
      </c>
      <c r="G186" s="1">
        <v>1.6483999999999999E-2</v>
      </c>
    </row>
    <row r="187" spans="1:7" x14ac:dyDescent="0.3">
      <c r="A187" s="1">
        <v>183</v>
      </c>
      <c r="B187" s="1" t="s">
        <v>37</v>
      </c>
      <c r="C187" s="1" t="s">
        <v>214</v>
      </c>
      <c r="D187" s="1">
        <v>0.31339299999999998</v>
      </c>
      <c r="E187" s="1" t="s">
        <v>150</v>
      </c>
      <c r="F187" s="1" t="s">
        <v>185</v>
      </c>
      <c r="G187" s="1">
        <v>1.635E-2</v>
      </c>
    </row>
    <row r="188" spans="1:7" x14ac:dyDescent="0.3">
      <c r="A188" s="1">
        <v>184</v>
      </c>
      <c r="B188" s="1" t="s">
        <v>37</v>
      </c>
      <c r="C188" s="1" t="s">
        <v>215</v>
      </c>
      <c r="D188" s="1">
        <v>0.31061699999999998</v>
      </c>
      <c r="E188" s="1" t="s">
        <v>150</v>
      </c>
      <c r="F188" s="1" t="s">
        <v>185</v>
      </c>
      <c r="G188" s="1">
        <v>1.6195999999999999E-2</v>
      </c>
    </row>
    <row r="189" spans="1:7" x14ac:dyDescent="0.3">
      <c r="A189" s="1">
        <v>185</v>
      </c>
      <c r="B189" s="1" t="s">
        <v>37</v>
      </c>
      <c r="C189" s="1" t="s">
        <v>216</v>
      </c>
      <c r="D189" s="1">
        <v>0.30743799999999999</v>
      </c>
      <c r="E189" s="1" t="s">
        <v>150</v>
      </c>
      <c r="F189" s="1" t="s">
        <v>185</v>
      </c>
      <c r="G189" s="1">
        <v>1.6028000000000001E-2</v>
      </c>
    </row>
    <row r="190" spans="1:7" x14ac:dyDescent="0.3">
      <c r="A190" s="1">
        <v>186</v>
      </c>
      <c r="B190" s="1" t="s">
        <v>37</v>
      </c>
      <c r="C190" s="1" t="s">
        <v>217</v>
      </c>
      <c r="D190" s="1">
        <v>0.303975</v>
      </c>
      <c r="E190" s="1" t="s">
        <v>150</v>
      </c>
      <c r="F190" s="1" t="s">
        <v>185</v>
      </c>
      <c r="G190" s="1">
        <v>1.585E-2</v>
      </c>
    </row>
    <row r="191" spans="1:7" x14ac:dyDescent="0.3">
      <c r="A191" s="1">
        <v>187</v>
      </c>
      <c r="B191" s="1" t="s">
        <v>37</v>
      </c>
      <c r="C191" s="1" t="s">
        <v>218</v>
      </c>
      <c r="D191" s="1">
        <v>0.30031999999999998</v>
      </c>
      <c r="E191" s="1" t="s">
        <v>150</v>
      </c>
      <c r="F191" s="1" t="s">
        <v>185</v>
      </c>
      <c r="G191" s="1">
        <v>1.5664999999999998E-2</v>
      </c>
    </row>
    <row r="192" spans="1:7" x14ac:dyDescent="0.3">
      <c r="A192" s="1">
        <v>188</v>
      </c>
      <c r="B192" s="1" t="s">
        <v>37</v>
      </c>
      <c r="C192" s="1" t="s">
        <v>219</v>
      </c>
      <c r="D192" s="1">
        <v>0.29653800000000002</v>
      </c>
      <c r="E192" s="1" t="s">
        <v>150</v>
      </c>
      <c r="F192" s="1" t="s">
        <v>185</v>
      </c>
      <c r="G192" s="1">
        <v>1.5476E-2</v>
      </c>
    </row>
    <row r="193" spans="1:7" x14ac:dyDescent="0.3">
      <c r="A193" s="1">
        <v>189</v>
      </c>
      <c r="B193" s="1" t="s">
        <v>37</v>
      </c>
      <c r="C193" s="1" t="s">
        <v>220</v>
      </c>
      <c r="D193" s="1">
        <v>0.29268</v>
      </c>
      <c r="E193" s="1" t="s">
        <v>150</v>
      </c>
      <c r="F193" s="1" t="s">
        <v>185</v>
      </c>
      <c r="G193" s="1">
        <v>1.5285999999999999E-2</v>
      </c>
    </row>
    <row r="194" spans="1:7" x14ac:dyDescent="0.3">
      <c r="A194" s="1">
        <v>190</v>
      </c>
      <c r="B194" s="1" t="s">
        <v>37</v>
      </c>
      <c r="C194" s="1" t="s">
        <v>221</v>
      </c>
      <c r="D194" s="1">
        <v>0.28877900000000001</v>
      </c>
      <c r="E194" s="1" t="s">
        <v>150</v>
      </c>
      <c r="F194" s="1" t="s">
        <v>185</v>
      </c>
      <c r="G194" s="1">
        <v>1.5095000000000001E-2</v>
      </c>
    </row>
    <row r="195" spans="1:7" x14ac:dyDescent="0.3">
      <c r="A195" s="1">
        <v>191</v>
      </c>
      <c r="B195" s="1" t="s">
        <v>37</v>
      </c>
      <c r="C195" s="1" t="s">
        <v>222</v>
      </c>
      <c r="D195" s="1">
        <v>0.284862</v>
      </c>
      <c r="E195" s="1" t="s">
        <v>150</v>
      </c>
      <c r="F195" s="1" t="s">
        <v>185</v>
      </c>
      <c r="G195" s="1">
        <v>1.4904000000000001E-2</v>
      </c>
    </row>
    <row r="196" spans="1:7" x14ac:dyDescent="0.3">
      <c r="A196" s="1">
        <v>192</v>
      </c>
      <c r="B196" s="1" t="s">
        <v>37</v>
      </c>
      <c r="C196" s="1" t="s">
        <v>223</v>
      </c>
      <c r="D196" s="1">
        <v>0.28094599999999997</v>
      </c>
      <c r="E196" s="1" t="s">
        <v>150</v>
      </c>
      <c r="F196" s="1" t="s">
        <v>185</v>
      </c>
      <c r="G196" s="1">
        <v>1.4714E-2</v>
      </c>
    </row>
    <row r="197" spans="1:7" x14ac:dyDescent="0.3">
      <c r="A197" s="1">
        <v>193</v>
      </c>
      <c r="B197" s="1" t="s">
        <v>37</v>
      </c>
      <c r="C197" s="1" t="s">
        <v>224</v>
      </c>
      <c r="D197" s="1">
        <v>0.27704800000000002</v>
      </c>
      <c r="E197" s="1" t="s">
        <v>150</v>
      </c>
      <c r="F197" s="1" t="s">
        <v>185</v>
      </c>
      <c r="G197" s="1">
        <v>1.4526000000000001E-2</v>
      </c>
    </row>
    <row r="198" spans="1:7" x14ac:dyDescent="0.3">
      <c r="A198" s="1">
        <v>194</v>
      </c>
      <c r="B198" s="1" t="s">
        <v>37</v>
      </c>
      <c r="C198" s="1" t="s">
        <v>224</v>
      </c>
      <c r="D198" s="1">
        <v>0.273177</v>
      </c>
      <c r="E198" s="1" t="s">
        <v>150</v>
      </c>
      <c r="F198" s="1" t="s">
        <v>185</v>
      </c>
      <c r="G198" s="1">
        <v>1.434E-2</v>
      </c>
    </row>
    <row r="199" spans="1:7" x14ac:dyDescent="0.3">
      <c r="A199" s="1">
        <v>195</v>
      </c>
      <c r="B199" s="1" t="s">
        <v>37</v>
      </c>
      <c r="C199" s="1" t="s">
        <v>225</v>
      </c>
      <c r="D199" s="1">
        <v>0.269343</v>
      </c>
      <c r="E199" s="1" t="s">
        <v>150</v>
      </c>
      <c r="F199" s="1" t="s">
        <v>185</v>
      </c>
      <c r="G199" s="1">
        <v>1.4156E-2</v>
      </c>
    </row>
    <row r="200" spans="1:7" x14ac:dyDescent="0.3">
      <c r="A200" s="1">
        <v>196</v>
      </c>
      <c r="B200" s="1" t="s">
        <v>37</v>
      </c>
      <c r="C200" s="1" t="s">
        <v>226</v>
      </c>
      <c r="D200" s="1">
        <v>0.26555000000000001</v>
      </c>
      <c r="E200" s="1" t="s">
        <v>150</v>
      </c>
      <c r="F200" s="1" t="s">
        <v>185</v>
      </c>
      <c r="G200" s="1">
        <v>1.3975E-2</v>
      </c>
    </row>
    <row r="201" spans="1:7" x14ac:dyDescent="0.3">
      <c r="A201" s="1">
        <v>197</v>
      </c>
      <c r="B201" s="1" t="s">
        <v>37</v>
      </c>
      <c r="C201" s="1" t="s">
        <v>227</v>
      </c>
      <c r="D201" s="1">
        <v>0.26180199999999998</v>
      </c>
      <c r="E201" s="1" t="s">
        <v>150</v>
      </c>
      <c r="F201" s="1" t="s">
        <v>185</v>
      </c>
      <c r="G201" s="1">
        <v>1.3797E-2</v>
      </c>
    </row>
    <row r="202" spans="1:7" x14ac:dyDescent="0.3">
      <c r="A202" s="1">
        <v>198</v>
      </c>
      <c r="B202" s="1" t="s">
        <v>37</v>
      </c>
      <c r="C202" s="1" t="s">
        <v>227</v>
      </c>
      <c r="D202" s="1">
        <v>0.25810300000000003</v>
      </c>
      <c r="E202" s="1" t="s">
        <v>150</v>
      </c>
      <c r="F202" s="1" t="s">
        <v>185</v>
      </c>
      <c r="G202" s="1">
        <v>1.3620999999999999E-2</v>
      </c>
    </row>
    <row r="203" spans="1:7" x14ac:dyDescent="0.3">
      <c r="A203" s="1">
        <v>199</v>
      </c>
      <c r="B203" s="1" t="s">
        <v>37</v>
      </c>
      <c r="C203" s="1" t="s">
        <v>228</v>
      </c>
      <c r="D203" s="1">
        <v>0.25445499999999999</v>
      </c>
      <c r="E203" s="1" t="s">
        <v>150</v>
      </c>
      <c r="F203" s="1" t="s">
        <v>185</v>
      </c>
      <c r="G203" s="1">
        <v>1.3448E-2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B7639-D2DD-4B99-A41A-677ED41C9B90}">
  <sheetPr codeName="Planilha8"/>
  <dimension ref="A1:S209"/>
  <sheetViews>
    <sheetView topLeftCell="A196" zoomScaleNormal="100" workbookViewId="0">
      <selection activeCell="A2" sqref="A2"/>
    </sheetView>
  </sheetViews>
  <sheetFormatPr defaultColWidth="12.44140625" defaultRowHeight="15.6" x14ac:dyDescent="0.3"/>
  <cols>
    <col min="1" max="12" width="12.44140625" style="1"/>
    <col min="13" max="13" width="13.109375" style="1" customWidth="1"/>
    <col min="14" max="16384" width="12.44140625" style="1"/>
  </cols>
  <sheetData>
    <row r="1" spans="1:4" ht="18" x14ac:dyDescent="0.35">
      <c r="A1" s="33" t="s">
        <v>1415</v>
      </c>
    </row>
    <row r="2" spans="1:4" x14ac:dyDescent="0.3">
      <c r="A2" s="1" t="s">
        <v>41</v>
      </c>
    </row>
    <row r="3" spans="1:4" x14ac:dyDescent="0.3">
      <c r="A3" s="1" t="s">
        <v>42</v>
      </c>
      <c r="B3" s="1" t="s">
        <v>43</v>
      </c>
      <c r="C3" s="1" t="s">
        <v>44</v>
      </c>
      <c r="D3" s="1" t="s">
        <v>45</v>
      </c>
    </row>
    <row r="4" spans="1:4" x14ac:dyDescent="0.3">
      <c r="A4" s="1">
        <v>0</v>
      </c>
    </row>
    <row r="5" spans="1:4" x14ac:dyDescent="0.3">
      <c r="A5" s="1">
        <v>1</v>
      </c>
    </row>
    <row r="6" spans="1:4" x14ac:dyDescent="0.3">
      <c r="A6" s="1">
        <v>2</v>
      </c>
    </row>
    <row r="7" spans="1:4" x14ac:dyDescent="0.3">
      <c r="A7" s="1">
        <v>3</v>
      </c>
    </row>
    <row r="8" spans="1:4" x14ac:dyDescent="0.3">
      <c r="A8" s="1">
        <v>4</v>
      </c>
    </row>
    <row r="9" spans="1:4" x14ac:dyDescent="0.3">
      <c r="A9" s="1">
        <v>5</v>
      </c>
    </row>
    <row r="10" spans="1:4" x14ac:dyDescent="0.3">
      <c r="A10" s="1">
        <v>6</v>
      </c>
    </row>
    <row r="11" spans="1:4" x14ac:dyDescent="0.3">
      <c r="A11" s="1">
        <v>7</v>
      </c>
    </row>
    <row r="12" spans="1:4" x14ac:dyDescent="0.3">
      <c r="A12" s="1">
        <v>8</v>
      </c>
    </row>
    <row r="13" spans="1:4" x14ac:dyDescent="0.3">
      <c r="A13" s="1">
        <v>9</v>
      </c>
    </row>
    <row r="14" spans="1:4" x14ac:dyDescent="0.3">
      <c r="A14" s="1">
        <v>10</v>
      </c>
    </row>
    <row r="15" spans="1:4" x14ac:dyDescent="0.3">
      <c r="A15" s="1">
        <v>11</v>
      </c>
    </row>
    <row r="16" spans="1:4" x14ac:dyDescent="0.3">
      <c r="A16" s="1">
        <v>12</v>
      </c>
    </row>
    <row r="17" spans="1:7" x14ac:dyDescent="0.3">
      <c r="A17" s="1">
        <v>13</v>
      </c>
      <c r="B17" s="1" t="s">
        <v>38</v>
      </c>
      <c r="C17" s="1" t="s">
        <v>240</v>
      </c>
      <c r="D17" s="1">
        <v>6.9403000000000006E-2</v>
      </c>
    </row>
    <row r="18" spans="1:7" x14ac:dyDescent="0.3">
      <c r="A18" s="1">
        <v>14</v>
      </c>
      <c r="B18" s="1" t="s">
        <v>38</v>
      </c>
      <c r="C18" s="1" t="s">
        <v>240</v>
      </c>
      <c r="D18" s="1">
        <v>0.191936</v>
      </c>
    </row>
    <row r="19" spans="1:7" x14ac:dyDescent="0.3">
      <c r="A19" s="1">
        <v>15</v>
      </c>
      <c r="B19" s="1" t="s">
        <v>38</v>
      </c>
      <c r="C19" s="1" t="s">
        <v>241</v>
      </c>
      <c r="D19" s="1">
        <v>0.18806600000000001</v>
      </c>
    </row>
    <row r="20" spans="1:7" x14ac:dyDescent="0.3">
      <c r="A20" s="1">
        <v>16</v>
      </c>
      <c r="B20" s="1" t="s">
        <v>38</v>
      </c>
      <c r="C20" s="1" t="s">
        <v>241</v>
      </c>
      <c r="D20" s="1">
        <v>0.184308</v>
      </c>
    </row>
    <row r="21" spans="1:7" x14ac:dyDescent="0.3">
      <c r="A21" s="1">
        <v>17</v>
      </c>
      <c r="B21" s="1" t="s">
        <v>38</v>
      </c>
      <c r="C21" s="1" t="s">
        <v>242</v>
      </c>
      <c r="D21" s="1">
        <v>0.18065899999999999</v>
      </c>
    </row>
    <row r="22" spans="1:7" x14ac:dyDescent="0.3">
      <c r="A22" s="1">
        <v>18</v>
      </c>
      <c r="B22" s="1" t="s">
        <v>38</v>
      </c>
      <c r="C22" s="1" t="s">
        <v>242</v>
      </c>
      <c r="D22" s="1">
        <v>0.177116</v>
      </c>
    </row>
    <row r="23" spans="1:7" x14ac:dyDescent="0.3">
      <c r="A23" s="1">
        <v>19</v>
      </c>
      <c r="B23" s="1" t="s">
        <v>38</v>
      </c>
      <c r="C23" s="1" t="s">
        <v>243</v>
      </c>
      <c r="D23" s="1">
        <v>0.173676</v>
      </c>
    </row>
    <row r="24" spans="1:7" x14ac:dyDescent="0.3">
      <c r="A24" s="1">
        <v>20</v>
      </c>
      <c r="B24" s="1" t="s">
        <v>38</v>
      </c>
      <c r="C24" s="1" t="s">
        <v>244</v>
      </c>
      <c r="D24" s="1">
        <v>0.17033499999999999</v>
      </c>
    </row>
    <row r="25" spans="1:7" x14ac:dyDescent="0.3">
      <c r="A25" s="1">
        <v>21</v>
      </c>
      <c r="B25" s="1" t="s">
        <v>38</v>
      </c>
      <c r="C25" s="1" t="s">
        <v>245</v>
      </c>
      <c r="D25" s="1">
        <v>0.16709099999999999</v>
      </c>
    </row>
    <row r="26" spans="1:7" x14ac:dyDescent="0.3">
      <c r="A26" s="1">
        <v>22</v>
      </c>
      <c r="B26" s="1" t="s">
        <v>38</v>
      </c>
      <c r="C26" s="1" t="s">
        <v>246</v>
      </c>
      <c r="D26" s="1">
        <v>0.163941</v>
      </c>
    </row>
    <row r="27" spans="1:7" x14ac:dyDescent="0.3">
      <c r="A27" s="1">
        <v>23</v>
      </c>
      <c r="B27" s="1" t="s">
        <v>38</v>
      </c>
      <c r="C27" s="1" t="s">
        <v>246</v>
      </c>
      <c r="D27" s="1">
        <v>0.16088</v>
      </c>
    </row>
    <row r="28" spans="1:7" x14ac:dyDescent="0.3">
      <c r="A28" s="1">
        <v>24</v>
      </c>
      <c r="B28" s="1" t="s">
        <v>38</v>
      </c>
      <c r="C28" s="1" t="s">
        <v>247</v>
      </c>
      <c r="D28" s="1">
        <v>0.15790799999999999</v>
      </c>
    </row>
    <row r="29" spans="1:7" x14ac:dyDescent="0.3">
      <c r="A29" s="1">
        <v>25</v>
      </c>
      <c r="B29" s="1" t="s">
        <v>38</v>
      </c>
      <c r="C29" s="1" t="s">
        <v>248</v>
      </c>
      <c r="D29" s="1">
        <v>0.15501999999999999</v>
      </c>
    </row>
    <row r="30" spans="1:7" x14ac:dyDescent="0.3">
      <c r="A30" s="1">
        <v>26</v>
      </c>
      <c r="B30" s="1" t="s">
        <v>38</v>
      </c>
      <c r="C30" s="1" t="s">
        <v>249</v>
      </c>
      <c r="D30" s="1">
        <v>0.15221399999999999</v>
      </c>
    </row>
    <row r="31" spans="1:7" x14ac:dyDescent="0.3">
      <c r="A31" s="1">
        <v>27</v>
      </c>
      <c r="B31" s="1" t="s">
        <v>38</v>
      </c>
      <c r="C31" s="1" t="s">
        <v>249</v>
      </c>
      <c r="D31" s="1">
        <v>0.150371</v>
      </c>
      <c r="E31" s="1" t="s">
        <v>39</v>
      </c>
      <c r="F31" s="1" t="s">
        <v>51</v>
      </c>
      <c r="G31" s="1">
        <v>5.3619999999999996E-3</v>
      </c>
    </row>
    <row r="32" spans="1:7" x14ac:dyDescent="0.3">
      <c r="A32" s="1">
        <v>28</v>
      </c>
      <c r="B32" s="1" t="s">
        <v>38</v>
      </c>
      <c r="C32" s="1" t="s">
        <v>250</v>
      </c>
      <c r="D32" s="1">
        <v>0.15667800000000001</v>
      </c>
      <c r="E32" s="1" t="s">
        <v>39</v>
      </c>
      <c r="F32" s="1" t="s">
        <v>51</v>
      </c>
      <c r="G32" s="1">
        <v>6.5584000000000003E-2</v>
      </c>
    </row>
    <row r="33" spans="1:16" x14ac:dyDescent="0.3">
      <c r="A33" s="1">
        <v>29</v>
      </c>
      <c r="B33" s="1" t="s">
        <v>37</v>
      </c>
      <c r="C33" s="1" t="s">
        <v>251</v>
      </c>
      <c r="D33" s="1">
        <v>0.31451800000000002</v>
      </c>
      <c r="E33" s="1" t="s">
        <v>38</v>
      </c>
      <c r="F33" s="1" t="s">
        <v>252</v>
      </c>
      <c r="G33" s="1">
        <v>0.133517</v>
      </c>
      <c r="H33" s="1" t="s">
        <v>39</v>
      </c>
      <c r="I33" s="1" t="s">
        <v>51</v>
      </c>
      <c r="J33" s="1">
        <v>7.8009999999999996E-2</v>
      </c>
    </row>
    <row r="34" spans="1:16" x14ac:dyDescent="0.3">
      <c r="A34" s="1">
        <v>30</v>
      </c>
      <c r="B34" s="1" t="s">
        <v>37</v>
      </c>
      <c r="C34" s="1" t="s">
        <v>253</v>
      </c>
      <c r="D34" s="1">
        <v>0.97094400000000003</v>
      </c>
      <c r="E34" s="1" t="s">
        <v>38</v>
      </c>
      <c r="F34" s="1" t="s">
        <v>254</v>
      </c>
      <c r="G34" s="1">
        <v>8.8482000000000005E-2</v>
      </c>
      <c r="H34" s="1" t="s">
        <v>39</v>
      </c>
      <c r="I34" s="1" t="s">
        <v>51</v>
      </c>
      <c r="J34" s="1">
        <v>0.104881</v>
      </c>
    </row>
    <row r="35" spans="1:16" x14ac:dyDescent="0.3">
      <c r="A35" s="1">
        <v>31</v>
      </c>
      <c r="B35" s="1" t="s">
        <v>37</v>
      </c>
      <c r="C35" s="1" t="s">
        <v>255</v>
      </c>
      <c r="D35" s="1">
        <v>0.94552700000000001</v>
      </c>
      <c r="E35" s="1" t="s">
        <v>38</v>
      </c>
      <c r="F35" s="1" t="s">
        <v>256</v>
      </c>
      <c r="G35" s="1">
        <v>8.4950999999999999E-2</v>
      </c>
      <c r="H35" s="1" t="s">
        <v>39</v>
      </c>
      <c r="I35" s="1" t="s">
        <v>51</v>
      </c>
      <c r="J35" s="1">
        <v>0.101949</v>
      </c>
    </row>
    <row r="36" spans="1:16" x14ac:dyDescent="0.3">
      <c r="A36" s="1">
        <v>32</v>
      </c>
      <c r="B36" s="1" t="s">
        <v>37</v>
      </c>
      <c r="C36" s="1" t="s">
        <v>257</v>
      </c>
      <c r="D36" s="1">
        <v>0.92197200000000001</v>
      </c>
      <c r="E36" s="1" t="s">
        <v>38</v>
      </c>
      <c r="F36" s="1" t="s">
        <v>258</v>
      </c>
      <c r="G36" s="1">
        <v>8.1844E-2</v>
      </c>
      <c r="H36" s="1" t="s">
        <v>39</v>
      </c>
      <c r="I36" s="1" t="s">
        <v>51</v>
      </c>
      <c r="J36" s="1">
        <v>9.9195000000000005E-2</v>
      </c>
    </row>
    <row r="37" spans="1:16" x14ac:dyDescent="0.3">
      <c r="A37" s="1">
        <v>33</v>
      </c>
      <c r="B37" s="1" t="s">
        <v>37</v>
      </c>
      <c r="C37" s="1" t="s">
        <v>259</v>
      </c>
      <c r="D37" s="1">
        <v>0.90053799999999995</v>
      </c>
      <c r="E37" s="1" t="s">
        <v>38</v>
      </c>
      <c r="F37" s="1" t="s">
        <v>260</v>
      </c>
      <c r="G37" s="1">
        <v>7.9292000000000001E-2</v>
      </c>
      <c r="H37" s="1" t="s">
        <v>39</v>
      </c>
      <c r="I37" s="1" t="s">
        <v>51</v>
      </c>
      <c r="J37" s="1">
        <v>9.6646999999999997E-2</v>
      </c>
    </row>
    <row r="38" spans="1:16" x14ac:dyDescent="0.3">
      <c r="A38" s="1">
        <v>34</v>
      </c>
      <c r="B38" s="1" t="s">
        <v>37</v>
      </c>
      <c r="C38" s="1" t="s">
        <v>261</v>
      </c>
      <c r="D38" s="1">
        <v>0.88166199999999995</v>
      </c>
      <c r="E38" s="1" t="s">
        <v>38</v>
      </c>
      <c r="F38" s="1" t="s">
        <v>262</v>
      </c>
      <c r="G38" s="1">
        <v>7.7510999999999997E-2</v>
      </c>
      <c r="H38" s="1" t="s">
        <v>39</v>
      </c>
      <c r="I38" s="1" t="s">
        <v>51</v>
      </c>
      <c r="J38" s="1">
        <v>9.4352000000000005E-2</v>
      </c>
    </row>
    <row r="39" spans="1:16" x14ac:dyDescent="0.3">
      <c r="A39" s="1">
        <v>35</v>
      </c>
      <c r="B39" s="1" t="s">
        <v>37</v>
      </c>
      <c r="C39" s="1" t="s">
        <v>263</v>
      </c>
      <c r="D39" s="1">
        <v>0.86618600000000001</v>
      </c>
      <c r="E39" s="1" t="s">
        <v>38</v>
      </c>
      <c r="F39" s="1" t="s">
        <v>264</v>
      </c>
      <c r="G39" s="1">
        <v>7.6920000000000002E-2</v>
      </c>
      <c r="H39" s="1" t="s">
        <v>39</v>
      </c>
      <c r="I39" s="1" t="s">
        <v>51</v>
      </c>
      <c r="J39" s="1">
        <v>9.2404E-2</v>
      </c>
    </row>
    <row r="40" spans="1:16" x14ac:dyDescent="0.3">
      <c r="A40" s="1">
        <v>36</v>
      </c>
      <c r="B40" s="1" t="s">
        <v>37</v>
      </c>
      <c r="C40" s="1" t="s">
        <v>265</v>
      </c>
      <c r="D40" s="1">
        <v>0.85619500000000004</v>
      </c>
      <c r="E40" s="1" t="s">
        <v>38</v>
      </c>
      <c r="F40" s="1" t="s">
        <v>266</v>
      </c>
      <c r="G40" s="1">
        <v>7.8634999999999997E-2</v>
      </c>
      <c r="H40" s="1" t="s">
        <v>39</v>
      </c>
      <c r="I40" s="1" t="s">
        <v>51</v>
      </c>
      <c r="J40" s="1">
        <v>9.1050000000000006E-2</v>
      </c>
    </row>
    <row r="41" spans="1:16" x14ac:dyDescent="0.3">
      <c r="A41" s="1">
        <v>37</v>
      </c>
      <c r="B41" s="1" t="s">
        <v>37</v>
      </c>
      <c r="C41" s="1" t="s">
        <v>267</v>
      </c>
      <c r="D41" s="1">
        <v>0.36654999999999999</v>
      </c>
      <c r="E41" s="1" t="s">
        <v>37</v>
      </c>
      <c r="F41" s="1" t="s">
        <v>268</v>
      </c>
      <c r="G41" s="1">
        <v>0.5494</v>
      </c>
      <c r="H41" s="1" t="s">
        <v>38</v>
      </c>
      <c r="I41" s="1" t="s">
        <v>269</v>
      </c>
      <c r="J41" s="1">
        <v>0.13187699999999999</v>
      </c>
      <c r="K41" s="1" t="s">
        <v>39</v>
      </c>
      <c r="L41" s="1" t="s">
        <v>51</v>
      </c>
      <c r="M41" s="1">
        <v>0.100315</v>
      </c>
    </row>
    <row r="42" spans="1:16" x14ac:dyDescent="0.3">
      <c r="A42" s="1">
        <v>38</v>
      </c>
      <c r="B42" s="1" t="s">
        <v>37</v>
      </c>
      <c r="C42" s="1" t="s">
        <v>270</v>
      </c>
      <c r="D42" s="1">
        <v>0.95367900000000005</v>
      </c>
      <c r="E42" s="1" t="s">
        <v>38</v>
      </c>
      <c r="F42" s="1" t="s">
        <v>271</v>
      </c>
      <c r="G42" s="1">
        <v>0.17111399999999999</v>
      </c>
      <c r="H42" s="1" t="s">
        <v>39</v>
      </c>
      <c r="I42" s="1" t="s">
        <v>51</v>
      </c>
      <c r="J42" s="1">
        <v>0.106057</v>
      </c>
    </row>
    <row r="43" spans="1:16" x14ac:dyDescent="0.3">
      <c r="A43" s="1">
        <v>39</v>
      </c>
      <c r="B43" s="1" t="s">
        <v>37</v>
      </c>
      <c r="C43" s="1" t="s">
        <v>272</v>
      </c>
      <c r="D43" s="1">
        <v>0.92054000000000002</v>
      </c>
      <c r="E43" s="1" t="s">
        <v>38</v>
      </c>
      <c r="F43" s="1" t="s">
        <v>273</v>
      </c>
      <c r="G43" s="1">
        <v>0.16542899999999999</v>
      </c>
      <c r="H43" s="1" t="s">
        <v>39</v>
      </c>
      <c r="I43" s="1" t="s">
        <v>51</v>
      </c>
      <c r="J43" s="1">
        <v>0.102184</v>
      </c>
    </row>
    <row r="44" spans="1:16" x14ac:dyDescent="0.3">
      <c r="A44" s="1">
        <v>40</v>
      </c>
      <c r="B44" s="1" t="s">
        <v>37</v>
      </c>
      <c r="C44" s="1" t="s">
        <v>274</v>
      </c>
      <c r="D44" s="1">
        <v>0.87078599999999995</v>
      </c>
      <c r="E44" s="1" t="s">
        <v>37</v>
      </c>
      <c r="F44" s="1" t="s">
        <v>275</v>
      </c>
      <c r="G44" s="1">
        <v>2.0310999999999999E-2</v>
      </c>
      <c r="H44" s="1" t="s">
        <v>38</v>
      </c>
      <c r="I44" s="1" t="s">
        <v>276</v>
      </c>
      <c r="J44" s="1">
        <v>0.15722700000000001</v>
      </c>
      <c r="K44" s="1" t="s">
        <v>39</v>
      </c>
      <c r="L44" s="1" t="s">
        <v>51</v>
      </c>
      <c r="M44" s="1">
        <v>9.8118999999999998E-2</v>
      </c>
    </row>
    <row r="45" spans="1:16" x14ac:dyDescent="0.3">
      <c r="A45" s="1">
        <v>41</v>
      </c>
      <c r="B45" s="1" t="s">
        <v>37</v>
      </c>
      <c r="C45" s="1" t="s">
        <v>277</v>
      </c>
      <c r="D45" s="1">
        <v>0.82482800000000001</v>
      </c>
      <c r="E45" s="1" t="s">
        <v>37</v>
      </c>
      <c r="F45" s="1" t="s">
        <v>278</v>
      </c>
      <c r="G45" s="1">
        <v>4.0356000000000003E-2</v>
      </c>
      <c r="H45" s="1" t="s">
        <v>38</v>
      </c>
      <c r="I45" s="1" t="s">
        <v>279</v>
      </c>
      <c r="J45" s="1">
        <v>0.14912700000000001</v>
      </c>
      <c r="K45" s="1" t="s">
        <v>39</v>
      </c>
      <c r="L45" s="1" t="s">
        <v>51</v>
      </c>
      <c r="M45" s="1">
        <v>9.4214999999999993E-2</v>
      </c>
    </row>
    <row r="46" spans="1:16" x14ac:dyDescent="0.3">
      <c r="A46" s="1">
        <v>42</v>
      </c>
      <c r="B46" s="1" t="s">
        <v>37</v>
      </c>
      <c r="C46" s="1" t="s">
        <v>280</v>
      </c>
      <c r="D46" s="1">
        <v>0.79269400000000001</v>
      </c>
      <c r="E46" s="1" t="s">
        <v>37</v>
      </c>
      <c r="F46" s="1" t="s">
        <v>281</v>
      </c>
      <c r="G46" s="1">
        <v>4.7655999999999997E-2</v>
      </c>
      <c r="H46" s="1" t="s">
        <v>38</v>
      </c>
      <c r="I46" s="1" t="s">
        <v>282</v>
      </c>
      <c r="J46" s="1">
        <v>0.13578200000000001</v>
      </c>
      <c r="K46" s="1" t="s">
        <v>38</v>
      </c>
      <c r="L46" s="1" t="s">
        <v>283</v>
      </c>
      <c r="M46" s="1">
        <v>1.1395000000000001E-2</v>
      </c>
      <c r="N46" s="1" t="s">
        <v>39</v>
      </c>
      <c r="O46" s="1" t="s">
        <v>51</v>
      </c>
      <c r="P46" s="1">
        <v>9.0689000000000006E-2</v>
      </c>
    </row>
    <row r="47" spans="1:16" x14ac:dyDescent="0.3">
      <c r="A47" s="1">
        <v>43</v>
      </c>
      <c r="B47" s="1" t="s">
        <v>37</v>
      </c>
      <c r="C47" s="1" t="s">
        <v>284</v>
      </c>
      <c r="D47" s="1">
        <v>0.79389500000000002</v>
      </c>
      <c r="E47" s="1" t="s">
        <v>37</v>
      </c>
      <c r="F47" s="1" t="s">
        <v>285</v>
      </c>
      <c r="G47" s="1">
        <v>3.7322000000000001E-2</v>
      </c>
      <c r="H47" s="1" t="s">
        <v>38</v>
      </c>
      <c r="I47" s="1" t="s">
        <v>286</v>
      </c>
      <c r="J47" s="1">
        <v>8.8271000000000002E-2</v>
      </c>
      <c r="K47" s="1" t="s">
        <v>38</v>
      </c>
      <c r="L47" s="1" t="s">
        <v>287</v>
      </c>
      <c r="M47" s="1">
        <v>9.1303999999999996E-2</v>
      </c>
      <c r="N47" s="1" t="s">
        <v>39</v>
      </c>
      <c r="O47" s="1" t="s">
        <v>51</v>
      </c>
      <c r="P47" s="1">
        <v>8.8197999999999999E-2</v>
      </c>
    </row>
    <row r="48" spans="1:16" x14ac:dyDescent="0.3">
      <c r="A48" s="1">
        <v>44</v>
      </c>
      <c r="B48" s="1" t="s">
        <v>37</v>
      </c>
      <c r="C48" s="1" t="s">
        <v>288</v>
      </c>
      <c r="D48" s="1">
        <v>0.76482099999999997</v>
      </c>
      <c r="E48" s="1" t="s">
        <v>37</v>
      </c>
      <c r="F48" s="1" t="s">
        <v>289</v>
      </c>
      <c r="G48" s="1">
        <v>4.2462E-2</v>
      </c>
      <c r="H48" s="1" t="s">
        <v>38</v>
      </c>
      <c r="I48" s="1" t="s">
        <v>290</v>
      </c>
      <c r="J48" s="1">
        <v>8.4739999999999996E-2</v>
      </c>
      <c r="K48" s="1" t="s">
        <v>38</v>
      </c>
      <c r="L48" s="1" t="s">
        <v>291</v>
      </c>
      <c r="M48" s="1">
        <v>9.0644000000000002E-2</v>
      </c>
      <c r="N48" s="1" t="s">
        <v>39</v>
      </c>
      <c r="O48" s="1" t="s">
        <v>51</v>
      </c>
      <c r="P48" s="1">
        <v>8.5150000000000003E-2</v>
      </c>
    </row>
    <row r="49" spans="1:16" x14ac:dyDescent="0.3">
      <c r="A49" s="1">
        <v>45</v>
      </c>
      <c r="B49" s="1" t="s">
        <v>37</v>
      </c>
      <c r="C49" s="1" t="s">
        <v>292</v>
      </c>
      <c r="D49" s="1">
        <v>0.73750099999999996</v>
      </c>
      <c r="E49" s="1" t="s">
        <v>37</v>
      </c>
      <c r="F49" s="1" t="s">
        <v>293</v>
      </c>
      <c r="G49" s="1">
        <v>4.6593000000000002E-2</v>
      </c>
      <c r="H49" s="1" t="s">
        <v>38</v>
      </c>
      <c r="I49" s="1" t="s">
        <v>294</v>
      </c>
      <c r="J49" s="1">
        <v>8.1299999999999997E-2</v>
      </c>
      <c r="K49" s="1" t="s">
        <v>38</v>
      </c>
      <c r="L49" s="1" t="s">
        <v>295</v>
      </c>
      <c r="M49" s="1">
        <v>8.9885000000000007E-2</v>
      </c>
      <c r="N49" s="1" t="s">
        <v>39</v>
      </c>
      <c r="O49" s="1" t="s">
        <v>51</v>
      </c>
      <c r="P49" s="1">
        <v>8.2213999999999995E-2</v>
      </c>
    </row>
    <row r="50" spans="1:16" x14ac:dyDescent="0.3">
      <c r="A50" s="1">
        <v>46</v>
      </c>
      <c r="B50" s="1" t="s">
        <v>37</v>
      </c>
      <c r="C50" s="1" t="s">
        <v>296</v>
      </c>
      <c r="D50" s="1">
        <v>0.71169099999999996</v>
      </c>
      <c r="E50" s="1" t="s">
        <v>37</v>
      </c>
      <c r="F50" s="1" t="s">
        <v>297</v>
      </c>
      <c r="G50" s="1">
        <v>4.9952000000000003E-2</v>
      </c>
      <c r="H50" s="1" t="s">
        <v>38</v>
      </c>
      <c r="I50" s="1" t="s">
        <v>298</v>
      </c>
      <c r="J50" s="1">
        <v>7.7951999999999994E-2</v>
      </c>
      <c r="K50" s="1" t="s">
        <v>38</v>
      </c>
      <c r="L50" s="1" t="s">
        <v>299</v>
      </c>
      <c r="M50" s="1">
        <v>8.9037000000000005E-2</v>
      </c>
      <c r="N50" s="1" t="s">
        <v>39</v>
      </c>
      <c r="O50" s="1" t="s">
        <v>51</v>
      </c>
      <c r="P50" s="1">
        <v>7.9388E-2</v>
      </c>
    </row>
    <row r="51" spans="1:16" x14ac:dyDescent="0.3">
      <c r="A51" s="1">
        <v>47</v>
      </c>
      <c r="B51" s="1" t="s">
        <v>37</v>
      </c>
      <c r="C51" s="1" t="s">
        <v>300</v>
      </c>
      <c r="D51" s="1">
        <v>0.68720800000000004</v>
      </c>
      <c r="E51" s="1" t="s">
        <v>37</v>
      </c>
      <c r="F51" s="1" t="s">
        <v>301</v>
      </c>
      <c r="G51" s="1">
        <v>5.2713999999999997E-2</v>
      </c>
      <c r="H51" s="1" t="s">
        <v>38</v>
      </c>
      <c r="I51" s="1" t="s">
        <v>302</v>
      </c>
      <c r="J51" s="1">
        <v>7.4701000000000004E-2</v>
      </c>
      <c r="K51" s="1" t="s">
        <v>38</v>
      </c>
      <c r="L51" s="1" t="s">
        <v>303</v>
      </c>
      <c r="M51" s="1">
        <v>8.8109999999999994E-2</v>
      </c>
      <c r="N51" s="1" t="s">
        <v>39</v>
      </c>
      <c r="O51" s="1" t="s">
        <v>51</v>
      </c>
      <c r="P51" s="1">
        <v>7.6669000000000001E-2</v>
      </c>
    </row>
    <row r="52" spans="1:16" x14ac:dyDescent="0.3">
      <c r="A52" s="1">
        <v>48</v>
      </c>
      <c r="B52" s="1" t="s">
        <v>37</v>
      </c>
      <c r="C52" s="1" t="s">
        <v>304</v>
      </c>
      <c r="D52" s="1">
        <v>0.66390899999999997</v>
      </c>
      <c r="E52" s="1" t="s">
        <v>37</v>
      </c>
      <c r="F52" s="1" t="s">
        <v>305</v>
      </c>
      <c r="G52" s="1">
        <v>5.5014E-2</v>
      </c>
      <c r="H52" s="1" t="s">
        <v>38</v>
      </c>
      <c r="I52" s="1" t="s">
        <v>306</v>
      </c>
      <c r="J52" s="1">
        <v>7.1546999999999999E-2</v>
      </c>
      <c r="K52" s="1" t="s">
        <v>38</v>
      </c>
      <c r="L52" s="1" t="s">
        <v>307</v>
      </c>
      <c r="M52" s="1">
        <v>8.7111999999999995E-2</v>
      </c>
      <c r="N52" s="1" t="s">
        <v>39</v>
      </c>
      <c r="O52" s="1" t="s">
        <v>51</v>
      </c>
      <c r="P52" s="1">
        <v>7.4055999999999997E-2</v>
      </c>
    </row>
    <row r="53" spans="1:16" x14ac:dyDescent="0.3">
      <c r="A53" s="1">
        <v>49</v>
      </c>
      <c r="B53" s="1" t="s">
        <v>37</v>
      </c>
      <c r="C53" s="1" t="s">
        <v>308</v>
      </c>
      <c r="D53" s="1">
        <v>0.641683</v>
      </c>
      <c r="E53" s="1" t="s">
        <v>37</v>
      </c>
      <c r="F53" s="1" t="s">
        <v>309</v>
      </c>
      <c r="G53" s="1">
        <v>5.6953999999999998E-2</v>
      </c>
      <c r="H53" s="1" t="s">
        <v>38</v>
      </c>
      <c r="I53" s="1" t="s">
        <v>310</v>
      </c>
      <c r="J53" s="1">
        <v>6.8491999999999997E-2</v>
      </c>
      <c r="K53" s="1" t="s">
        <v>38</v>
      </c>
      <c r="L53" s="1" t="s">
        <v>311</v>
      </c>
      <c r="M53" s="1">
        <v>8.6052000000000003E-2</v>
      </c>
      <c r="N53" s="1" t="s">
        <v>39</v>
      </c>
      <c r="O53" s="1" t="s">
        <v>51</v>
      </c>
      <c r="P53" s="1">
        <v>7.1544999999999997E-2</v>
      </c>
    </row>
    <row r="54" spans="1:16" x14ac:dyDescent="0.3">
      <c r="A54" s="1">
        <v>50</v>
      </c>
      <c r="B54" s="1" t="s">
        <v>37</v>
      </c>
      <c r="C54" s="1" t="s">
        <v>312</v>
      </c>
      <c r="D54" s="1">
        <v>0.62044100000000002</v>
      </c>
      <c r="E54" s="1" t="s">
        <v>37</v>
      </c>
      <c r="F54" s="1" t="s">
        <v>313</v>
      </c>
      <c r="G54" s="1">
        <v>5.8611000000000003E-2</v>
      </c>
      <c r="H54" s="1" t="s">
        <v>38</v>
      </c>
      <c r="I54" s="1" t="s">
        <v>314</v>
      </c>
      <c r="J54" s="1">
        <v>6.5534999999999996E-2</v>
      </c>
      <c r="K54" s="1" t="s">
        <v>38</v>
      </c>
      <c r="L54" s="1" t="s">
        <v>315</v>
      </c>
      <c r="M54" s="1">
        <v>8.4938E-2</v>
      </c>
      <c r="N54" s="1" t="s">
        <v>39</v>
      </c>
      <c r="O54" s="1" t="s">
        <v>51</v>
      </c>
      <c r="P54" s="1">
        <v>6.9135000000000002E-2</v>
      </c>
    </row>
    <row r="55" spans="1:16" x14ac:dyDescent="0.3">
      <c r="A55" s="1">
        <v>51</v>
      </c>
      <c r="B55" s="1" t="s">
        <v>37</v>
      </c>
      <c r="C55" s="1" t="s">
        <v>316</v>
      </c>
      <c r="D55" s="1">
        <v>0.60011099999999995</v>
      </c>
      <c r="E55" s="1" t="s">
        <v>37</v>
      </c>
      <c r="F55" s="1" t="s">
        <v>317</v>
      </c>
      <c r="G55" s="1">
        <v>6.0049999999999999E-2</v>
      </c>
      <c r="H55" s="1" t="s">
        <v>38</v>
      </c>
      <c r="I55" s="1" t="s">
        <v>318</v>
      </c>
      <c r="J55" s="1">
        <v>6.2675999999999996E-2</v>
      </c>
      <c r="K55" s="1" t="s">
        <v>38</v>
      </c>
      <c r="L55" s="1" t="s">
        <v>319</v>
      </c>
      <c r="M55" s="1">
        <v>8.3777000000000004E-2</v>
      </c>
      <c r="N55" s="1" t="s">
        <v>39</v>
      </c>
      <c r="O55" s="1" t="s">
        <v>51</v>
      </c>
      <c r="P55" s="1">
        <v>6.6822000000000006E-2</v>
      </c>
    </row>
    <row r="56" spans="1:16" x14ac:dyDescent="0.3">
      <c r="A56" s="1">
        <v>52</v>
      </c>
      <c r="B56" s="1" t="s">
        <v>37</v>
      </c>
      <c r="C56" s="1" t="s">
        <v>320</v>
      </c>
      <c r="D56" s="1">
        <v>0.58062999999999998</v>
      </c>
      <c r="E56" s="1" t="s">
        <v>37</v>
      </c>
      <c r="F56" s="1" t="s">
        <v>321</v>
      </c>
      <c r="G56" s="1">
        <v>6.1318999999999999E-2</v>
      </c>
      <c r="H56" s="1" t="s">
        <v>38</v>
      </c>
      <c r="I56" s="1" t="s">
        <v>322</v>
      </c>
      <c r="J56" s="1">
        <v>5.9915000000000003E-2</v>
      </c>
      <c r="K56" s="1" t="s">
        <v>38</v>
      </c>
      <c r="L56" s="1" t="s">
        <v>323</v>
      </c>
      <c r="M56" s="1">
        <v>8.2575999999999997E-2</v>
      </c>
      <c r="N56" s="1" t="s">
        <v>39</v>
      </c>
      <c r="O56" s="1" t="s">
        <v>51</v>
      </c>
      <c r="P56" s="1">
        <v>6.4602999999999994E-2</v>
      </c>
    </row>
    <row r="57" spans="1:16" x14ac:dyDescent="0.3">
      <c r="A57" s="1">
        <v>53</v>
      </c>
      <c r="B57" s="1" t="s">
        <v>37</v>
      </c>
      <c r="C57" s="1" t="s">
        <v>324</v>
      </c>
      <c r="D57" s="1">
        <v>0.561948</v>
      </c>
      <c r="E57" s="1" t="s">
        <v>37</v>
      </c>
      <c r="F57" s="1" t="s">
        <v>325</v>
      </c>
      <c r="G57" s="1">
        <v>6.2460000000000002E-2</v>
      </c>
      <c r="H57" s="1" t="s">
        <v>38</v>
      </c>
      <c r="I57" s="1" t="s">
        <v>326</v>
      </c>
      <c r="J57" s="1">
        <v>5.7248E-2</v>
      </c>
      <c r="K57" s="1" t="s">
        <v>38</v>
      </c>
      <c r="L57" s="1" t="s">
        <v>327</v>
      </c>
      <c r="M57" s="1">
        <v>8.1340999999999997E-2</v>
      </c>
      <c r="N57" s="1" t="s">
        <v>39</v>
      </c>
      <c r="O57" s="1" t="s">
        <v>51</v>
      </c>
      <c r="P57" s="1">
        <v>6.2476999999999998E-2</v>
      </c>
    </row>
    <row r="58" spans="1:16" x14ac:dyDescent="0.3">
      <c r="A58" s="1">
        <v>54</v>
      </c>
      <c r="B58" s="1" t="s">
        <v>37</v>
      </c>
      <c r="C58" s="1" t="s">
        <v>328</v>
      </c>
      <c r="D58" s="1">
        <v>0.54401900000000003</v>
      </c>
      <c r="E58" s="1" t="s">
        <v>37</v>
      </c>
      <c r="F58" s="1" t="s">
        <v>325</v>
      </c>
      <c r="G58" s="1">
        <v>6.3506000000000007E-2</v>
      </c>
      <c r="H58" s="1" t="s">
        <v>38</v>
      </c>
      <c r="I58" s="1" t="s">
        <v>329</v>
      </c>
      <c r="J58" s="1">
        <v>5.4674E-2</v>
      </c>
      <c r="K58" s="1" t="s">
        <v>38</v>
      </c>
      <c r="L58" s="1" t="s">
        <v>330</v>
      </c>
      <c r="M58" s="1">
        <v>8.0077999999999996E-2</v>
      </c>
      <c r="N58" s="1" t="s">
        <v>39</v>
      </c>
      <c r="O58" s="1" t="s">
        <v>51</v>
      </c>
      <c r="P58" s="1">
        <v>6.0439E-2</v>
      </c>
    </row>
    <row r="59" spans="1:16" x14ac:dyDescent="0.3">
      <c r="A59" s="1">
        <v>55</v>
      </c>
      <c r="B59" s="1" t="s">
        <v>37</v>
      </c>
      <c r="C59" s="1" t="s">
        <v>331</v>
      </c>
      <c r="D59" s="1">
        <v>0.52680499999999997</v>
      </c>
      <c r="E59" s="1" t="s">
        <v>37</v>
      </c>
      <c r="F59" s="1" t="s">
        <v>332</v>
      </c>
      <c r="G59" s="1">
        <v>6.4487000000000003E-2</v>
      </c>
      <c r="H59" s="1" t="s">
        <v>38</v>
      </c>
      <c r="I59" s="1" t="s">
        <v>333</v>
      </c>
      <c r="J59" s="1">
        <v>5.2188999999999999E-2</v>
      </c>
      <c r="K59" s="1" t="s">
        <v>38</v>
      </c>
      <c r="L59" s="1" t="s">
        <v>334</v>
      </c>
      <c r="M59" s="1">
        <v>7.8793000000000002E-2</v>
      </c>
      <c r="N59" s="1" t="s">
        <v>39</v>
      </c>
      <c r="O59" s="1" t="s">
        <v>51</v>
      </c>
      <c r="P59" s="1">
        <v>5.8487999999999998E-2</v>
      </c>
    </row>
    <row r="60" spans="1:16" x14ac:dyDescent="0.3">
      <c r="A60" s="1">
        <v>56</v>
      </c>
      <c r="B60" s="1" t="s">
        <v>37</v>
      </c>
      <c r="C60" s="1" t="s">
        <v>335</v>
      </c>
      <c r="D60" s="1">
        <v>0.51027100000000003</v>
      </c>
      <c r="E60" s="1" t="s">
        <v>37</v>
      </c>
      <c r="F60" s="1" t="s">
        <v>332</v>
      </c>
      <c r="G60" s="1">
        <v>6.5428E-2</v>
      </c>
      <c r="H60" s="1" t="s">
        <v>38</v>
      </c>
      <c r="I60" s="1" t="s">
        <v>336</v>
      </c>
      <c r="J60" s="1">
        <v>4.9790000000000001E-2</v>
      </c>
      <c r="K60" s="1" t="s">
        <v>38</v>
      </c>
      <c r="L60" s="1" t="s">
        <v>337</v>
      </c>
      <c r="M60" s="1">
        <v>7.7489000000000002E-2</v>
      </c>
      <c r="N60" s="1" t="s">
        <v>39</v>
      </c>
      <c r="O60" s="1" t="s">
        <v>51</v>
      </c>
      <c r="P60" s="1">
        <v>5.6620999999999998E-2</v>
      </c>
    </row>
    <row r="61" spans="1:16" x14ac:dyDescent="0.3">
      <c r="A61" s="1">
        <v>57</v>
      </c>
      <c r="B61" s="1" t="s">
        <v>37</v>
      </c>
      <c r="C61" s="1" t="s">
        <v>338</v>
      </c>
      <c r="D61" s="1">
        <v>0.49438399999999999</v>
      </c>
      <c r="E61" s="1" t="s">
        <v>37</v>
      </c>
      <c r="F61" s="1" t="s">
        <v>339</v>
      </c>
      <c r="G61" s="1">
        <v>6.6352999999999995E-2</v>
      </c>
      <c r="H61" s="1" t="s">
        <v>38</v>
      </c>
      <c r="I61" s="1" t="s">
        <v>340</v>
      </c>
      <c r="J61" s="1">
        <v>4.7474000000000002E-2</v>
      </c>
      <c r="K61" s="1" t="s">
        <v>38</v>
      </c>
      <c r="L61" s="1" t="s">
        <v>341</v>
      </c>
      <c r="M61" s="1">
        <v>7.6171000000000003E-2</v>
      </c>
      <c r="N61" s="1" t="s">
        <v>39</v>
      </c>
      <c r="O61" s="1" t="s">
        <v>51</v>
      </c>
      <c r="P61" s="1">
        <v>5.4834000000000001E-2</v>
      </c>
    </row>
    <row r="62" spans="1:16" x14ac:dyDescent="0.3">
      <c r="A62" s="1">
        <v>58</v>
      </c>
      <c r="B62" s="1" t="s">
        <v>37</v>
      </c>
      <c r="C62" s="1" t="s">
        <v>342</v>
      </c>
      <c r="D62" s="1">
        <v>0.47911500000000001</v>
      </c>
      <c r="E62" s="1" t="s">
        <v>37</v>
      </c>
      <c r="F62" s="1" t="s">
        <v>343</v>
      </c>
      <c r="G62" s="1">
        <v>6.7287E-2</v>
      </c>
      <c r="H62" s="1" t="s">
        <v>38</v>
      </c>
      <c r="I62" s="1" t="s">
        <v>344</v>
      </c>
      <c r="J62" s="1">
        <v>4.5234000000000003E-2</v>
      </c>
      <c r="K62" s="1" t="s">
        <v>38</v>
      </c>
      <c r="L62" s="1" t="s">
        <v>345</v>
      </c>
      <c r="M62" s="1">
        <v>7.4842000000000006E-2</v>
      </c>
      <c r="N62" s="1" t="s">
        <v>39</v>
      </c>
      <c r="O62" s="1" t="s">
        <v>51</v>
      </c>
      <c r="P62" s="1">
        <v>5.3126E-2</v>
      </c>
    </row>
    <row r="63" spans="1:16" x14ac:dyDescent="0.3">
      <c r="A63" s="1">
        <v>59</v>
      </c>
      <c r="B63" s="1" t="s">
        <v>37</v>
      </c>
      <c r="C63" s="1" t="s">
        <v>346</v>
      </c>
      <c r="D63" s="1">
        <v>0.46443800000000002</v>
      </c>
      <c r="E63" s="1" t="s">
        <v>37</v>
      </c>
      <c r="F63" s="1" t="s">
        <v>347</v>
      </c>
      <c r="G63" s="1">
        <v>6.8251999999999993E-2</v>
      </c>
      <c r="H63" s="1" t="s">
        <v>38</v>
      </c>
      <c r="I63" s="1" t="s">
        <v>348</v>
      </c>
      <c r="J63" s="1">
        <v>4.3067000000000001E-2</v>
      </c>
      <c r="K63" s="1" t="s">
        <v>38</v>
      </c>
      <c r="L63" s="1" t="s">
        <v>349</v>
      </c>
      <c r="M63" s="1">
        <v>7.3505000000000001E-2</v>
      </c>
      <c r="N63" s="1" t="s">
        <v>39</v>
      </c>
      <c r="O63" s="1" t="s">
        <v>51</v>
      </c>
      <c r="P63" s="1">
        <v>5.1494999999999999E-2</v>
      </c>
    </row>
    <row r="64" spans="1:16" x14ac:dyDescent="0.3">
      <c r="A64" s="1">
        <v>60</v>
      </c>
      <c r="B64" s="1" t="s">
        <v>37</v>
      </c>
      <c r="C64" s="1" t="s">
        <v>350</v>
      </c>
      <c r="D64" s="1">
        <v>0.450326</v>
      </c>
      <c r="E64" s="1" t="s">
        <v>37</v>
      </c>
      <c r="F64" s="1" t="s">
        <v>351</v>
      </c>
      <c r="G64" s="1">
        <v>6.9278000000000006E-2</v>
      </c>
      <c r="H64" s="1" t="s">
        <v>38</v>
      </c>
      <c r="I64" s="1" t="s">
        <v>352</v>
      </c>
      <c r="J64" s="1">
        <v>4.0964E-2</v>
      </c>
      <c r="K64" s="1" t="s">
        <v>38</v>
      </c>
      <c r="L64" s="1" t="s">
        <v>353</v>
      </c>
      <c r="M64" s="1">
        <v>7.2161000000000003E-2</v>
      </c>
      <c r="N64" s="1" t="s">
        <v>39</v>
      </c>
      <c r="O64" s="1" t="s">
        <v>51</v>
      </c>
      <c r="P64" s="1">
        <v>4.9937000000000002E-2</v>
      </c>
    </row>
    <row r="65" spans="1:16" x14ac:dyDescent="0.3">
      <c r="A65" s="1">
        <v>61</v>
      </c>
      <c r="B65" s="1" t="s">
        <v>37</v>
      </c>
      <c r="C65" s="1" t="s">
        <v>354</v>
      </c>
      <c r="D65" s="1">
        <v>0.43675599999999998</v>
      </c>
      <c r="E65" s="1" t="s">
        <v>37</v>
      </c>
      <c r="F65" s="1" t="s">
        <v>355</v>
      </c>
      <c r="G65" s="1">
        <v>7.0397000000000001E-2</v>
      </c>
      <c r="H65" s="1" t="s">
        <v>38</v>
      </c>
      <c r="I65" s="1" t="s">
        <v>356</v>
      </c>
      <c r="J65" s="1">
        <v>3.8920000000000003E-2</v>
      </c>
      <c r="K65" s="1" t="s">
        <v>38</v>
      </c>
      <c r="L65" s="1" t="s">
        <v>357</v>
      </c>
      <c r="M65" s="1">
        <v>7.0812E-2</v>
      </c>
      <c r="N65" s="1" t="s">
        <v>39</v>
      </c>
      <c r="O65" s="1" t="s">
        <v>51</v>
      </c>
      <c r="P65" s="1">
        <v>4.8453000000000003E-2</v>
      </c>
    </row>
    <row r="66" spans="1:16" x14ac:dyDescent="0.3">
      <c r="A66" s="1">
        <v>62</v>
      </c>
      <c r="B66" s="1" t="s">
        <v>37</v>
      </c>
      <c r="C66" s="1" t="s">
        <v>354</v>
      </c>
      <c r="D66" s="1">
        <v>0.423703</v>
      </c>
      <c r="E66" s="1" t="s">
        <v>37</v>
      </c>
      <c r="F66" s="1" t="s">
        <v>355</v>
      </c>
      <c r="G66" s="1">
        <v>7.1651000000000006E-2</v>
      </c>
      <c r="H66" s="1" t="s">
        <v>38</v>
      </c>
      <c r="I66" s="1" t="s">
        <v>358</v>
      </c>
      <c r="J66" s="1">
        <v>3.6922999999999997E-2</v>
      </c>
      <c r="K66" s="1" t="s">
        <v>38</v>
      </c>
      <c r="L66" s="1" t="s">
        <v>359</v>
      </c>
      <c r="M66" s="1">
        <v>6.9458000000000006E-2</v>
      </c>
      <c r="N66" s="1" t="s">
        <v>39</v>
      </c>
      <c r="O66" s="1" t="s">
        <v>51</v>
      </c>
      <c r="P66" s="1">
        <v>4.7039999999999998E-2</v>
      </c>
    </row>
    <row r="67" spans="1:16" x14ac:dyDescent="0.3">
      <c r="A67" s="1">
        <v>63</v>
      </c>
      <c r="B67" s="1" t="s">
        <v>37</v>
      </c>
      <c r="C67" s="1" t="s">
        <v>360</v>
      </c>
      <c r="D67" s="1">
        <v>0.41114499999999998</v>
      </c>
      <c r="E67" s="1" t="s">
        <v>37</v>
      </c>
      <c r="F67" s="1" t="s">
        <v>361</v>
      </c>
      <c r="G67" s="1">
        <v>7.3100999999999999E-2</v>
      </c>
      <c r="H67" s="1" t="s">
        <v>38</v>
      </c>
      <c r="I67" s="1" t="s">
        <v>362</v>
      </c>
      <c r="J67" s="1">
        <v>3.4963000000000001E-2</v>
      </c>
      <c r="K67" s="1" t="s">
        <v>38</v>
      </c>
      <c r="L67" s="1" t="s">
        <v>363</v>
      </c>
      <c r="M67" s="1">
        <v>6.8098000000000006E-2</v>
      </c>
      <c r="N67" s="1" t="s">
        <v>39</v>
      </c>
      <c r="O67" s="1" t="s">
        <v>51</v>
      </c>
      <c r="P67" s="1">
        <v>4.5698999999999997E-2</v>
      </c>
    </row>
    <row r="68" spans="1:16" x14ac:dyDescent="0.3">
      <c r="A68" s="1">
        <v>64</v>
      </c>
      <c r="B68" s="1" t="s">
        <v>37</v>
      </c>
      <c r="C68" s="1" t="s">
        <v>364</v>
      </c>
      <c r="D68" s="1">
        <v>0.39905400000000002</v>
      </c>
      <c r="E68" s="1" t="s">
        <v>37</v>
      </c>
      <c r="F68" s="1" t="s">
        <v>361</v>
      </c>
      <c r="G68" s="1">
        <v>7.4838000000000002E-2</v>
      </c>
      <c r="H68" s="1" t="s">
        <v>38</v>
      </c>
      <c r="I68" s="1" t="s">
        <v>365</v>
      </c>
      <c r="J68" s="1">
        <v>3.3020000000000001E-2</v>
      </c>
      <c r="K68" s="1" t="s">
        <v>38</v>
      </c>
      <c r="L68" s="1" t="s">
        <v>366</v>
      </c>
      <c r="M68" s="1">
        <v>6.6727999999999996E-2</v>
      </c>
      <c r="N68" s="1" t="s">
        <v>39</v>
      </c>
      <c r="O68" s="1" t="s">
        <v>51</v>
      </c>
      <c r="P68" s="1">
        <v>4.4430999999999998E-2</v>
      </c>
    </row>
    <row r="69" spans="1:16" x14ac:dyDescent="0.3">
      <c r="A69" s="1">
        <v>65</v>
      </c>
      <c r="B69" s="1" t="s">
        <v>37</v>
      </c>
      <c r="C69" s="1" t="s">
        <v>367</v>
      </c>
      <c r="D69" s="1">
        <v>0.38739899999999999</v>
      </c>
      <c r="E69" s="1" t="s">
        <v>37</v>
      </c>
      <c r="F69" s="1" t="s">
        <v>368</v>
      </c>
      <c r="G69" s="1">
        <v>7.7018000000000003E-2</v>
      </c>
      <c r="H69" s="1" t="s">
        <v>38</v>
      </c>
      <c r="I69" s="1" t="s">
        <v>369</v>
      </c>
      <c r="J69" s="1">
        <v>3.1064999999999999E-2</v>
      </c>
      <c r="K69" s="1" t="s">
        <v>38</v>
      </c>
      <c r="L69" s="1" t="s">
        <v>370</v>
      </c>
      <c r="M69" s="1">
        <v>6.5340999999999996E-2</v>
      </c>
      <c r="N69" s="1" t="s">
        <v>39</v>
      </c>
      <c r="O69" s="1" t="s">
        <v>51</v>
      </c>
      <c r="P69" s="1">
        <v>4.3241000000000002E-2</v>
      </c>
    </row>
    <row r="70" spans="1:16" x14ac:dyDescent="0.3">
      <c r="A70" s="1">
        <v>66</v>
      </c>
      <c r="B70" s="1" t="s">
        <v>37</v>
      </c>
      <c r="C70" s="1" t="s">
        <v>371</v>
      </c>
      <c r="D70" s="1">
        <v>0.37612499999999999</v>
      </c>
      <c r="E70" s="1" t="s">
        <v>37</v>
      </c>
      <c r="F70" s="1" t="s">
        <v>372</v>
      </c>
      <c r="G70" s="1">
        <v>7.9954999999999998E-2</v>
      </c>
      <c r="H70" s="1" t="s">
        <v>38</v>
      </c>
      <c r="I70" s="1" t="s">
        <v>373</v>
      </c>
      <c r="J70" s="1">
        <v>2.9041999999999998E-2</v>
      </c>
      <c r="K70" s="1" t="s">
        <v>38</v>
      </c>
      <c r="L70" s="1" t="s">
        <v>374</v>
      </c>
      <c r="M70" s="1">
        <v>6.3920000000000005E-2</v>
      </c>
      <c r="N70" s="1" t="s">
        <v>39</v>
      </c>
      <c r="O70" s="1" t="s">
        <v>51</v>
      </c>
      <c r="P70" s="1">
        <v>4.2140999999999998E-2</v>
      </c>
    </row>
    <row r="71" spans="1:16" x14ac:dyDescent="0.3">
      <c r="A71" s="1">
        <v>67</v>
      </c>
      <c r="B71" s="1" t="s">
        <v>37</v>
      </c>
      <c r="C71" s="1" t="s">
        <v>375</v>
      </c>
      <c r="D71" s="1">
        <v>0.365064</v>
      </c>
      <c r="E71" s="1" t="s">
        <v>37</v>
      </c>
      <c r="F71" s="1" t="s">
        <v>376</v>
      </c>
      <c r="G71" s="1">
        <v>8.4504999999999997E-2</v>
      </c>
      <c r="H71" s="1" t="s">
        <v>38</v>
      </c>
      <c r="I71" s="1" t="s">
        <v>377</v>
      </c>
      <c r="J71" s="1">
        <v>2.6803E-2</v>
      </c>
      <c r="K71" s="1" t="s">
        <v>38</v>
      </c>
      <c r="L71" s="1" t="s">
        <v>378</v>
      </c>
      <c r="M71" s="1">
        <v>6.2420999999999997E-2</v>
      </c>
      <c r="N71" s="1" t="s">
        <v>39</v>
      </c>
      <c r="O71" s="1" t="s">
        <v>51</v>
      </c>
      <c r="P71" s="1">
        <v>4.1165E-2</v>
      </c>
    </row>
    <row r="72" spans="1:16" x14ac:dyDescent="0.3">
      <c r="A72" s="1">
        <v>68</v>
      </c>
      <c r="B72" s="1" t="s">
        <v>37</v>
      </c>
      <c r="C72" s="1" t="s">
        <v>379</v>
      </c>
      <c r="D72" s="1">
        <v>0.351246</v>
      </c>
      <c r="E72" s="1" t="s">
        <v>37</v>
      </c>
      <c r="F72" s="1" t="s">
        <v>376</v>
      </c>
      <c r="G72" s="1">
        <v>9.9256999999999998E-2</v>
      </c>
      <c r="H72" s="1" t="s">
        <v>38</v>
      </c>
      <c r="I72" s="1" t="s">
        <v>380</v>
      </c>
      <c r="J72" s="1">
        <v>2.2832000000000002E-2</v>
      </c>
      <c r="K72" s="1" t="s">
        <v>38</v>
      </c>
      <c r="L72" s="1" t="s">
        <v>381</v>
      </c>
      <c r="M72" s="1">
        <v>6.0406000000000001E-2</v>
      </c>
      <c r="N72" s="1" t="s">
        <v>39</v>
      </c>
      <c r="O72" s="1" t="s">
        <v>51</v>
      </c>
      <c r="P72" s="1">
        <v>4.0606000000000003E-2</v>
      </c>
    </row>
    <row r="73" spans="1:16" x14ac:dyDescent="0.3">
      <c r="A73" s="1">
        <v>69</v>
      </c>
      <c r="B73" s="1" t="s">
        <v>37</v>
      </c>
      <c r="C73" s="1" t="s">
        <v>382</v>
      </c>
      <c r="D73" s="1">
        <v>1.0978760000000001</v>
      </c>
      <c r="E73" s="1" t="s">
        <v>37</v>
      </c>
      <c r="F73" s="1" t="s">
        <v>383</v>
      </c>
      <c r="G73" s="1">
        <v>0.32155</v>
      </c>
      <c r="H73" s="1" t="s">
        <v>38</v>
      </c>
      <c r="I73" s="1" t="s">
        <v>384</v>
      </c>
      <c r="J73" s="1">
        <v>2.4978E-2</v>
      </c>
      <c r="K73" s="1" t="s">
        <v>39</v>
      </c>
      <c r="L73" s="1" t="s">
        <v>51</v>
      </c>
      <c r="M73" s="1">
        <v>9.9834999999999993E-2</v>
      </c>
    </row>
    <row r="74" spans="1:16" x14ac:dyDescent="0.3">
      <c r="A74" s="1">
        <v>70</v>
      </c>
      <c r="B74" s="1" t="s">
        <v>37</v>
      </c>
      <c r="C74" s="1" t="s">
        <v>385</v>
      </c>
      <c r="D74" s="1">
        <v>0.26272499999999999</v>
      </c>
      <c r="E74" s="1" t="s">
        <v>37</v>
      </c>
      <c r="F74" s="1" t="s">
        <v>386</v>
      </c>
      <c r="G74" s="1">
        <v>0.23530000000000001</v>
      </c>
      <c r="H74" s="1" t="s">
        <v>38</v>
      </c>
      <c r="I74" s="1" t="s">
        <v>387</v>
      </c>
      <c r="J74" s="1">
        <v>3.5027000000000003E-2</v>
      </c>
      <c r="K74" s="1" t="s">
        <v>39</v>
      </c>
      <c r="L74" s="1" t="s">
        <v>51</v>
      </c>
      <c r="M74" s="1">
        <v>4.2771000000000003E-2</v>
      </c>
    </row>
    <row r="75" spans="1:16" x14ac:dyDescent="0.3">
      <c r="A75" s="1">
        <v>71</v>
      </c>
      <c r="B75" s="1" t="s">
        <v>37</v>
      </c>
      <c r="C75" s="1" t="s">
        <v>388</v>
      </c>
      <c r="D75" s="1">
        <v>0.25512800000000002</v>
      </c>
      <c r="E75" s="1" t="s">
        <v>37</v>
      </c>
      <c r="F75" s="1" t="s">
        <v>386</v>
      </c>
      <c r="G75" s="1">
        <v>0.225633</v>
      </c>
      <c r="H75" s="1" t="s">
        <v>38</v>
      </c>
      <c r="I75" s="1" t="s">
        <v>389</v>
      </c>
      <c r="J75" s="1">
        <v>3.4262000000000001E-2</v>
      </c>
      <c r="K75" s="1" t="s">
        <v>39</v>
      </c>
      <c r="L75" s="1" t="s">
        <v>51</v>
      </c>
      <c r="M75" s="1">
        <v>4.1204999999999999E-2</v>
      </c>
    </row>
    <row r="76" spans="1:16" x14ac:dyDescent="0.3">
      <c r="A76" s="1">
        <v>72</v>
      </c>
      <c r="B76" s="1" t="s">
        <v>37</v>
      </c>
      <c r="C76" s="1" t="s">
        <v>390</v>
      </c>
      <c r="D76" s="1">
        <v>0.24787000000000001</v>
      </c>
      <c r="E76" s="1" t="s">
        <v>37</v>
      </c>
      <c r="F76" s="1" t="s">
        <v>391</v>
      </c>
      <c r="G76" s="1">
        <v>0.21645600000000001</v>
      </c>
      <c r="H76" s="1" t="s">
        <v>38</v>
      </c>
      <c r="I76" s="1" t="s">
        <v>392</v>
      </c>
      <c r="J76" s="1">
        <v>3.3533E-2</v>
      </c>
      <c r="K76" s="1" t="s">
        <v>39</v>
      </c>
      <c r="L76" s="1" t="s">
        <v>51</v>
      </c>
      <c r="M76" s="1">
        <v>3.9726999999999998E-2</v>
      </c>
    </row>
    <row r="77" spans="1:16" x14ac:dyDescent="0.3">
      <c r="A77" s="1">
        <v>73</v>
      </c>
      <c r="B77" s="1" t="s">
        <v>37</v>
      </c>
      <c r="C77" s="1" t="s">
        <v>393</v>
      </c>
      <c r="D77" s="1">
        <v>0.24093500000000001</v>
      </c>
      <c r="E77" s="1" t="s">
        <v>37</v>
      </c>
      <c r="F77" s="1" t="s">
        <v>391</v>
      </c>
      <c r="G77" s="1">
        <v>0.20773900000000001</v>
      </c>
      <c r="H77" s="1" t="s">
        <v>38</v>
      </c>
      <c r="I77" s="1" t="s">
        <v>394</v>
      </c>
      <c r="J77" s="1">
        <v>3.2839E-2</v>
      </c>
      <c r="K77" s="1" t="s">
        <v>39</v>
      </c>
      <c r="L77" s="1" t="s">
        <v>51</v>
      </c>
      <c r="M77" s="1">
        <v>3.8330999999999997E-2</v>
      </c>
    </row>
    <row r="78" spans="1:16" x14ac:dyDescent="0.3">
      <c r="A78" s="1">
        <v>74</v>
      </c>
      <c r="B78" s="1" t="s">
        <v>37</v>
      </c>
      <c r="C78" s="1" t="s">
        <v>395</v>
      </c>
      <c r="D78" s="1">
        <v>0.23430599999999999</v>
      </c>
      <c r="E78" s="1" t="s">
        <v>37</v>
      </c>
      <c r="F78" s="1" t="s">
        <v>396</v>
      </c>
      <c r="G78" s="1">
        <v>0.19945299999999999</v>
      </c>
      <c r="H78" s="1" t="s">
        <v>38</v>
      </c>
      <c r="I78" s="1" t="s">
        <v>394</v>
      </c>
      <c r="J78" s="1">
        <v>3.2176999999999997E-2</v>
      </c>
      <c r="K78" s="1" t="s">
        <v>39</v>
      </c>
      <c r="L78" s="1" t="s">
        <v>51</v>
      </c>
      <c r="M78" s="1">
        <v>3.7012000000000003E-2</v>
      </c>
    </row>
    <row r="79" spans="1:16" x14ac:dyDescent="0.3">
      <c r="A79" s="1">
        <v>75</v>
      </c>
      <c r="B79" s="1" t="s">
        <v>37</v>
      </c>
      <c r="C79" s="1" t="s">
        <v>397</v>
      </c>
      <c r="D79" s="1">
        <v>0.227966</v>
      </c>
      <c r="E79" s="1" t="s">
        <v>37</v>
      </c>
      <c r="F79" s="1" t="s">
        <v>396</v>
      </c>
      <c r="G79" s="1">
        <v>0.19157299999999999</v>
      </c>
      <c r="H79" s="1" t="s">
        <v>38</v>
      </c>
      <c r="I79" s="1" t="s">
        <v>398</v>
      </c>
      <c r="J79" s="1">
        <v>3.1545999999999998E-2</v>
      </c>
      <c r="K79" s="1" t="s">
        <v>39</v>
      </c>
      <c r="L79" s="1" t="s">
        <v>51</v>
      </c>
      <c r="M79" s="1">
        <v>3.5763999999999997E-2</v>
      </c>
    </row>
    <row r="80" spans="1:16" x14ac:dyDescent="0.3">
      <c r="A80" s="1">
        <v>76</v>
      </c>
      <c r="B80" s="1" t="s">
        <v>37</v>
      </c>
      <c r="C80" s="1" t="s">
        <v>399</v>
      </c>
      <c r="D80" s="1">
        <v>0.22189999999999999</v>
      </c>
      <c r="E80" s="1" t="s">
        <v>37</v>
      </c>
      <c r="F80" s="1" t="s">
        <v>396</v>
      </c>
      <c r="G80" s="1">
        <v>0.18407499999999999</v>
      </c>
      <c r="H80" s="1" t="s">
        <v>38</v>
      </c>
      <c r="I80" s="1" t="s">
        <v>400</v>
      </c>
      <c r="J80" s="1">
        <v>3.0942999999999998E-2</v>
      </c>
      <c r="K80" s="1" t="s">
        <v>39</v>
      </c>
      <c r="L80" s="1" t="s">
        <v>51</v>
      </c>
      <c r="M80" s="1">
        <v>3.4582000000000002E-2</v>
      </c>
    </row>
    <row r="81" spans="1:19" x14ac:dyDescent="0.3">
      <c r="A81" s="1">
        <v>77</v>
      </c>
      <c r="B81" s="1" t="s">
        <v>37</v>
      </c>
      <c r="C81" s="1" t="s">
        <v>401</v>
      </c>
      <c r="D81" s="1">
        <v>0.21609600000000001</v>
      </c>
      <c r="E81" s="1" t="s">
        <v>37</v>
      </c>
      <c r="F81" s="1" t="s">
        <v>396</v>
      </c>
      <c r="G81" s="1">
        <v>0.17693600000000001</v>
      </c>
      <c r="H81" s="1" t="s">
        <v>38</v>
      </c>
      <c r="I81" s="1" t="s">
        <v>402</v>
      </c>
      <c r="J81" s="1">
        <v>3.0367999999999999E-2</v>
      </c>
      <c r="K81" s="1" t="s">
        <v>39</v>
      </c>
      <c r="L81" s="1" t="s">
        <v>51</v>
      </c>
      <c r="M81" s="1">
        <v>3.3463E-2</v>
      </c>
    </row>
    <row r="82" spans="1:19" x14ac:dyDescent="0.3">
      <c r="A82" s="1">
        <v>78</v>
      </c>
      <c r="B82" s="1" t="s">
        <v>37</v>
      </c>
      <c r="C82" s="1" t="s">
        <v>403</v>
      </c>
      <c r="D82" s="1">
        <v>0.21054</v>
      </c>
      <c r="E82" s="1" t="s">
        <v>37</v>
      </c>
      <c r="F82" s="1" t="s">
        <v>404</v>
      </c>
      <c r="G82" s="1">
        <v>0.17013500000000001</v>
      </c>
      <c r="H82" s="1" t="s">
        <v>38</v>
      </c>
      <c r="I82" s="1" t="s">
        <v>402</v>
      </c>
      <c r="J82" s="1">
        <v>2.9818999999999998E-2</v>
      </c>
      <c r="K82" s="1" t="s">
        <v>39</v>
      </c>
      <c r="L82" s="1" t="s">
        <v>51</v>
      </c>
      <c r="M82" s="1">
        <v>3.2402E-2</v>
      </c>
    </row>
    <row r="83" spans="1:19" x14ac:dyDescent="0.3">
      <c r="A83" s="1">
        <v>79</v>
      </c>
      <c r="B83" s="1" t="s">
        <v>37</v>
      </c>
      <c r="C83" s="1" t="s">
        <v>403</v>
      </c>
      <c r="D83" s="1">
        <v>0.20522000000000001</v>
      </c>
      <c r="E83" s="1" t="s">
        <v>37</v>
      </c>
      <c r="F83" s="1" t="s">
        <v>405</v>
      </c>
      <c r="G83" s="1">
        <v>0.16365199999999999</v>
      </c>
      <c r="H83" s="1" t="s">
        <v>38</v>
      </c>
      <c r="I83" s="1" t="s">
        <v>406</v>
      </c>
      <c r="J83" s="1">
        <v>2.9294000000000001E-2</v>
      </c>
      <c r="K83" s="1" t="s">
        <v>39</v>
      </c>
      <c r="L83" s="1" t="s">
        <v>51</v>
      </c>
      <c r="M83" s="1">
        <v>3.1396E-2</v>
      </c>
    </row>
    <row r="84" spans="1:19" x14ac:dyDescent="0.3">
      <c r="A84" s="1">
        <v>80</v>
      </c>
      <c r="B84" s="1" t="s">
        <v>37</v>
      </c>
      <c r="C84" s="1" t="s">
        <v>407</v>
      </c>
      <c r="D84" s="1">
        <v>0.200124</v>
      </c>
      <c r="E84" s="1" t="s">
        <v>37</v>
      </c>
      <c r="F84" s="1" t="s">
        <v>405</v>
      </c>
      <c r="G84" s="1">
        <v>0.157469</v>
      </c>
      <c r="H84" s="1" t="s">
        <v>38</v>
      </c>
      <c r="I84" s="1" t="s">
        <v>406</v>
      </c>
      <c r="J84" s="1">
        <v>2.8792999999999999E-2</v>
      </c>
      <c r="K84" s="1" t="s">
        <v>39</v>
      </c>
      <c r="L84" s="1" t="s">
        <v>51</v>
      </c>
      <c r="M84" s="1">
        <v>3.0439999999999998E-2</v>
      </c>
    </row>
    <row r="85" spans="1:19" x14ac:dyDescent="0.3">
      <c r="A85" s="1">
        <v>81</v>
      </c>
      <c r="B85" s="1" t="s">
        <v>37</v>
      </c>
      <c r="C85" s="1" t="s">
        <v>408</v>
      </c>
      <c r="D85" s="1">
        <v>0.195241</v>
      </c>
      <c r="E85" s="1" t="s">
        <v>37</v>
      </c>
      <c r="F85" s="1" t="s">
        <v>405</v>
      </c>
      <c r="G85" s="1">
        <v>0.15156800000000001</v>
      </c>
      <c r="H85" s="1" t="s">
        <v>38</v>
      </c>
      <c r="I85" s="1" t="s">
        <v>409</v>
      </c>
      <c r="J85" s="1">
        <v>2.8315E-2</v>
      </c>
      <c r="K85" s="1" t="s">
        <v>39</v>
      </c>
      <c r="L85" s="1" t="s">
        <v>51</v>
      </c>
      <c r="M85" s="1">
        <v>2.9531999999999999E-2</v>
      </c>
    </row>
    <row r="86" spans="1:19" x14ac:dyDescent="0.3">
      <c r="A86" s="1">
        <v>82</v>
      </c>
      <c r="B86" s="1" t="s">
        <v>37</v>
      </c>
      <c r="C86" s="1" t="s">
        <v>410</v>
      </c>
      <c r="D86" s="1">
        <v>0.19056200000000001</v>
      </c>
      <c r="E86" s="1" t="s">
        <v>37</v>
      </c>
      <c r="F86" s="1" t="s">
        <v>405</v>
      </c>
      <c r="G86" s="1">
        <v>0.14593400000000001</v>
      </c>
      <c r="H86" s="1" t="s">
        <v>38</v>
      </c>
      <c r="I86" s="1" t="s">
        <v>411</v>
      </c>
      <c r="J86" s="1">
        <v>2.7858999999999998E-2</v>
      </c>
      <c r="K86" s="1" t="s">
        <v>39</v>
      </c>
      <c r="L86" s="1" t="s">
        <v>51</v>
      </c>
      <c r="M86" s="1">
        <v>2.8667999999999999E-2</v>
      </c>
    </row>
    <row r="87" spans="1:19" x14ac:dyDescent="0.3">
      <c r="A87" s="1">
        <v>83</v>
      </c>
      <c r="B87" s="1" t="s">
        <v>37</v>
      </c>
      <c r="C87" s="1" t="s">
        <v>410</v>
      </c>
      <c r="D87" s="1">
        <v>0.18607599999999999</v>
      </c>
      <c r="E87" s="1" t="s">
        <v>37</v>
      </c>
      <c r="F87" s="1" t="s">
        <v>412</v>
      </c>
      <c r="G87" s="1">
        <v>0.14055200000000001</v>
      </c>
      <c r="H87" s="1" t="s">
        <v>38</v>
      </c>
      <c r="I87" s="1" t="s">
        <v>413</v>
      </c>
      <c r="J87" s="1">
        <v>2.7424E-2</v>
      </c>
      <c r="K87" s="1" t="s">
        <v>39</v>
      </c>
      <c r="L87" s="1" t="s">
        <v>51</v>
      </c>
      <c r="M87" s="1">
        <v>2.7845999999999999E-2</v>
      </c>
    </row>
    <row r="88" spans="1:19" x14ac:dyDescent="0.3">
      <c r="A88" s="1">
        <v>84</v>
      </c>
      <c r="B88" s="1" t="s">
        <v>37</v>
      </c>
      <c r="C88" s="1" t="s">
        <v>414</v>
      </c>
      <c r="D88" s="1">
        <v>0.18177499999999999</v>
      </c>
      <c r="E88" s="1" t="s">
        <v>37</v>
      </c>
      <c r="F88" s="1" t="s">
        <v>415</v>
      </c>
      <c r="G88" s="1">
        <v>0.135408</v>
      </c>
      <c r="H88" s="1" t="s">
        <v>38</v>
      </c>
      <c r="I88" s="1" t="s">
        <v>413</v>
      </c>
      <c r="J88" s="1">
        <v>2.7011E-2</v>
      </c>
      <c r="K88" s="1" t="s">
        <v>39</v>
      </c>
      <c r="L88" s="1" t="s">
        <v>51</v>
      </c>
      <c r="M88" s="1">
        <v>2.7064000000000001E-2</v>
      </c>
    </row>
    <row r="89" spans="1:19" x14ac:dyDescent="0.3">
      <c r="A89" s="1">
        <v>85</v>
      </c>
      <c r="B89" s="1" t="s">
        <v>37</v>
      </c>
      <c r="C89" s="1" t="s">
        <v>416</v>
      </c>
      <c r="D89" s="1">
        <v>0.177651</v>
      </c>
      <c r="E89" s="1" t="s">
        <v>37</v>
      </c>
      <c r="F89" s="1" t="s">
        <v>415</v>
      </c>
      <c r="G89" s="1">
        <v>0.13048799999999999</v>
      </c>
      <c r="H89" s="1" t="s">
        <v>38</v>
      </c>
      <c r="I89" s="1" t="s">
        <v>417</v>
      </c>
      <c r="J89" s="1">
        <v>2.6619E-2</v>
      </c>
      <c r="K89" s="1" t="s">
        <v>39</v>
      </c>
      <c r="L89" s="1" t="s">
        <v>51</v>
      </c>
      <c r="M89" s="1">
        <v>2.6318999999999999E-2</v>
      </c>
    </row>
    <row r="90" spans="1:19" x14ac:dyDescent="0.3">
      <c r="A90" s="1">
        <v>86</v>
      </c>
      <c r="B90" s="1" t="s">
        <v>37</v>
      </c>
      <c r="C90" s="1" t="s">
        <v>418</v>
      </c>
      <c r="D90" s="1">
        <v>0.17369599999999999</v>
      </c>
      <c r="E90" s="1" t="s">
        <v>37</v>
      </c>
      <c r="F90" s="1" t="s">
        <v>415</v>
      </c>
      <c r="G90" s="1">
        <v>0.125782</v>
      </c>
      <c r="H90" s="1" t="s">
        <v>38</v>
      </c>
      <c r="I90" s="1" t="s">
        <v>419</v>
      </c>
      <c r="J90" s="1">
        <v>2.6251E-2</v>
      </c>
      <c r="K90" s="1" t="s">
        <v>39</v>
      </c>
      <c r="L90" s="1" t="s">
        <v>51</v>
      </c>
      <c r="M90" s="1">
        <v>2.5607999999999999E-2</v>
      </c>
    </row>
    <row r="91" spans="1:19" x14ac:dyDescent="0.3">
      <c r="A91" s="1">
        <v>87</v>
      </c>
      <c r="B91" s="1" t="s">
        <v>37</v>
      </c>
      <c r="C91" s="1" t="s">
        <v>420</v>
      </c>
      <c r="D91" s="1">
        <v>0.15875700000000001</v>
      </c>
      <c r="E91" s="1" t="s">
        <v>37</v>
      </c>
      <c r="F91" s="1" t="s">
        <v>415</v>
      </c>
      <c r="G91" s="1">
        <v>0.115956</v>
      </c>
      <c r="H91" s="1" t="s">
        <v>37</v>
      </c>
      <c r="I91" s="1" t="s">
        <v>421</v>
      </c>
      <c r="J91" s="1">
        <v>2.1486000000000002E-2</v>
      </c>
      <c r="K91" s="1" t="s">
        <v>38</v>
      </c>
      <c r="L91" s="1" t="s">
        <v>422</v>
      </c>
      <c r="M91" s="1">
        <v>3.5071999999999999E-2</v>
      </c>
      <c r="N91" s="1" t="s">
        <v>39</v>
      </c>
      <c r="O91" s="1" t="s">
        <v>51</v>
      </c>
      <c r="P91" s="1">
        <v>2.4927999999999999E-2</v>
      </c>
      <c r="Q91" s="1" t="s">
        <v>76</v>
      </c>
      <c r="R91" s="1" t="s">
        <v>77</v>
      </c>
      <c r="S91" s="1">
        <v>2.0100000000000001E-4</v>
      </c>
    </row>
    <row r="92" spans="1:19" x14ac:dyDescent="0.3">
      <c r="A92" s="1">
        <v>88</v>
      </c>
      <c r="B92" s="1" t="s">
        <v>37</v>
      </c>
      <c r="C92" s="1" t="s">
        <v>423</v>
      </c>
      <c r="D92" s="1">
        <v>0.107973</v>
      </c>
      <c r="E92" s="1" t="s">
        <v>37</v>
      </c>
      <c r="F92" s="1" t="s">
        <v>424</v>
      </c>
      <c r="G92" s="1">
        <v>8.4516999999999995E-2</v>
      </c>
      <c r="H92" s="1" t="s">
        <v>37</v>
      </c>
      <c r="I92" s="1" t="s">
        <v>421</v>
      </c>
      <c r="J92" s="1">
        <v>0.10498399999999999</v>
      </c>
      <c r="K92" s="1" t="s">
        <v>38</v>
      </c>
      <c r="L92" s="1" t="s">
        <v>425</v>
      </c>
      <c r="M92" s="1">
        <v>4.8848999999999997E-2</v>
      </c>
      <c r="N92" s="1" t="s">
        <v>39</v>
      </c>
      <c r="O92" s="1" t="s">
        <v>51</v>
      </c>
      <c r="P92" s="1">
        <v>2.3654000000000001E-2</v>
      </c>
      <c r="Q92" s="1" t="s">
        <v>76</v>
      </c>
      <c r="R92" s="1" t="s">
        <v>77</v>
      </c>
      <c r="S92" s="1">
        <v>9.6900000000000003E-4</v>
      </c>
    </row>
    <row r="93" spans="1:19" x14ac:dyDescent="0.3">
      <c r="A93" s="1">
        <v>89</v>
      </c>
      <c r="B93" s="1" t="s">
        <v>37</v>
      </c>
      <c r="C93" s="1" t="s">
        <v>426</v>
      </c>
      <c r="D93" s="1">
        <v>0.104462</v>
      </c>
      <c r="E93" s="1" t="s">
        <v>37</v>
      </c>
      <c r="F93" s="1" t="s">
        <v>427</v>
      </c>
      <c r="G93" s="1">
        <v>8.1291000000000002E-2</v>
      </c>
      <c r="H93" s="1" t="s">
        <v>37</v>
      </c>
      <c r="I93" s="1" t="s">
        <v>421</v>
      </c>
      <c r="J93" s="1">
        <v>0.10364</v>
      </c>
      <c r="K93" s="1" t="s">
        <v>38</v>
      </c>
      <c r="L93" s="1" t="s">
        <v>425</v>
      </c>
      <c r="M93" s="1">
        <v>4.8215000000000001E-2</v>
      </c>
      <c r="N93" s="1" t="s">
        <v>39</v>
      </c>
      <c r="O93" s="1" t="s">
        <v>51</v>
      </c>
      <c r="P93" s="1">
        <v>2.3021E-2</v>
      </c>
      <c r="Q93" s="1" t="s">
        <v>76</v>
      </c>
      <c r="R93" s="1" t="s">
        <v>77</v>
      </c>
      <c r="S93" s="1">
        <v>9.6299999999999999E-4</v>
      </c>
    </row>
    <row r="94" spans="1:19" x14ac:dyDescent="0.3">
      <c r="A94" s="1">
        <v>90</v>
      </c>
      <c r="B94" s="1" t="s">
        <v>37</v>
      </c>
      <c r="C94" s="1" t="s">
        <v>428</v>
      </c>
      <c r="D94" s="1">
        <v>0.10109600000000001</v>
      </c>
      <c r="E94" s="1" t="s">
        <v>37</v>
      </c>
      <c r="F94" s="1" t="s">
        <v>427</v>
      </c>
      <c r="G94" s="1">
        <v>7.8218999999999997E-2</v>
      </c>
      <c r="H94" s="1" t="s">
        <v>37</v>
      </c>
      <c r="I94" s="1" t="s">
        <v>429</v>
      </c>
      <c r="J94" s="1">
        <v>0.102313</v>
      </c>
      <c r="K94" s="1" t="s">
        <v>38</v>
      </c>
      <c r="L94" s="1" t="s">
        <v>430</v>
      </c>
      <c r="M94" s="1">
        <v>4.7604E-2</v>
      </c>
      <c r="N94" s="1" t="s">
        <v>39</v>
      </c>
      <c r="O94" s="1" t="s">
        <v>51</v>
      </c>
      <c r="P94" s="1">
        <v>2.2415999999999998E-2</v>
      </c>
      <c r="Q94" s="1" t="s">
        <v>76</v>
      </c>
      <c r="R94" s="1" t="s">
        <v>77</v>
      </c>
      <c r="S94" s="1">
        <v>9.5799999999999998E-4</v>
      </c>
    </row>
    <row r="95" spans="1:19" x14ac:dyDescent="0.3">
      <c r="A95" s="1">
        <v>91</v>
      </c>
      <c r="B95" s="1" t="s">
        <v>37</v>
      </c>
      <c r="C95" s="1" t="s">
        <v>431</v>
      </c>
      <c r="D95" s="1">
        <v>9.7866999999999996E-2</v>
      </c>
      <c r="E95" s="1" t="s">
        <v>37</v>
      </c>
      <c r="F95" s="1" t="s">
        <v>432</v>
      </c>
      <c r="G95" s="1">
        <v>7.5292999999999999E-2</v>
      </c>
      <c r="H95" s="1" t="s">
        <v>37</v>
      </c>
      <c r="I95" s="1" t="s">
        <v>433</v>
      </c>
      <c r="J95" s="1">
        <v>0.101004</v>
      </c>
      <c r="K95" s="1" t="s">
        <v>38</v>
      </c>
      <c r="L95" s="1" t="s">
        <v>434</v>
      </c>
      <c r="M95" s="1">
        <v>4.7015000000000001E-2</v>
      </c>
      <c r="N95" s="1" t="s">
        <v>39</v>
      </c>
      <c r="O95" s="1" t="s">
        <v>51</v>
      </c>
      <c r="P95" s="1">
        <v>2.1836999999999999E-2</v>
      </c>
      <c r="Q95" s="1" t="s">
        <v>76</v>
      </c>
      <c r="R95" s="1" t="s">
        <v>77</v>
      </c>
      <c r="S95" s="1">
        <v>9.5399999999999999E-4</v>
      </c>
    </row>
    <row r="96" spans="1:19" x14ac:dyDescent="0.3">
      <c r="A96" s="1">
        <v>92</v>
      </c>
      <c r="B96" s="1" t="s">
        <v>37</v>
      </c>
      <c r="C96" s="1" t="s">
        <v>435</v>
      </c>
      <c r="D96" s="1">
        <v>9.4768000000000005E-2</v>
      </c>
      <c r="E96" s="1" t="s">
        <v>37</v>
      </c>
      <c r="F96" s="1" t="s">
        <v>436</v>
      </c>
      <c r="G96" s="1">
        <v>7.2502999999999998E-2</v>
      </c>
      <c r="H96" s="1" t="s">
        <v>37</v>
      </c>
      <c r="I96" s="1" t="s">
        <v>433</v>
      </c>
      <c r="J96" s="1">
        <v>9.9713999999999997E-2</v>
      </c>
      <c r="K96" s="1" t="s">
        <v>38</v>
      </c>
      <c r="L96" s="1" t="s">
        <v>437</v>
      </c>
      <c r="M96" s="1">
        <v>4.6448000000000003E-2</v>
      </c>
      <c r="N96" s="1" t="s">
        <v>39</v>
      </c>
      <c r="O96" s="1" t="s">
        <v>51</v>
      </c>
      <c r="P96" s="1">
        <v>2.1284000000000001E-2</v>
      </c>
      <c r="Q96" s="1" t="s">
        <v>76</v>
      </c>
      <c r="R96" s="1" t="s">
        <v>77</v>
      </c>
      <c r="S96" s="1">
        <v>9.4899999999999997E-4</v>
      </c>
    </row>
    <row r="97" spans="1:19" x14ac:dyDescent="0.3">
      <c r="A97" s="1">
        <v>93</v>
      </c>
      <c r="B97" s="1" t="s">
        <v>37</v>
      </c>
      <c r="C97" s="1" t="s">
        <v>438</v>
      </c>
      <c r="D97" s="1">
        <v>9.1793E-2</v>
      </c>
      <c r="E97" s="1" t="s">
        <v>37</v>
      </c>
      <c r="F97" s="1" t="s">
        <v>439</v>
      </c>
      <c r="G97" s="1">
        <v>6.9841E-2</v>
      </c>
      <c r="H97" s="1" t="s">
        <v>37</v>
      </c>
      <c r="I97" s="1" t="s">
        <v>440</v>
      </c>
      <c r="J97" s="1">
        <v>9.8442000000000002E-2</v>
      </c>
      <c r="K97" s="1" t="s">
        <v>38</v>
      </c>
      <c r="L97" s="1" t="s">
        <v>441</v>
      </c>
      <c r="M97" s="1">
        <v>4.5901999999999998E-2</v>
      </c>
      <c r="N97" s="1" t="s">
        <v>39</v>
      </c>
      <c r="O97" s="1" t="s">
        <v>51</v>
      </c>
      <c r="P97" s="1">
        <v>2.0754000000000002E-2</v>
      </c>
      <c r="Q97" s="1" t="s">
        <v>76</v>
      </c>
      <c r="R97" s="1" t="s">
        <v>77</v>
      </c>
      <c r="S97" s="1">
        <v>9.4499999999999998E-4</v>
      </c>
    </row>
    <row r="98" spans="1:19" x14ac:dyDescent="0.3">
      <c r="A98" s="1">
        <v>94</v>
      </c>
      <c r="B98" s="1" t="s">
        <v>37</v>
      </c>
      <c r="C98" s="1" t="s">
        <v>442</v>
      </c>
      <c r="D98" s="1">
        <v>8.8937000000000002E-2</v>
      </c>
      <c r="E98" s="1" t="s">
        <v>37</v>
      </c>
      <c r="F98" s="1" t="s">
        <v>443</v>
      </c>
      <c r="G98" s="1">
        <v>6.7301E-2</v>
      </c>
      <c r="H98" s="1" t="s">
        <v>37</v>
      </c>
      <c r="I98" s="1" t="s">
        <v>440</v>
      </c>
      <c r="J98" s="1">
        <v>9.7191E-2</v>
      </c>
      <c r="K98" s="1" t="s">
        <v>38</v>
      </c>
      <c r="L98" s="1" t="s">
        <v>444</v>
      </c>
      <c r="M98" s="1">
        <v>4.5378000000000002E-2</v>
      </c>
      <c r="N98" s="1" t="s">
        <v>39</v>
      </c>
      <c r="O98" s="1" t="s">
        <v>51</v>
      </c>
      <c r="P98" s="1">
        <v>2.0246E-2</v>
      </c>
      <c r="Q98" s="1" t="s">
        <v>76</v>
      </c>
      <c r="R98" s="1" t="s">
        <v>77</v>
      </c>
      <c r="S98" s="1">
        <v>9.41E-4</v>
      </c>
    </row>
    <row r="99" spans="1:19" x14ac:dyDescent="0.3">
      <c r="A99" s="1">
        <v>95</v>
      </c>
      <c r="B99" s="1" t="s">
        <v>37</v>
      </c>
      <c r="C99" s="1" t="s">
        <v>445</v>
      </c>
      <c r="D99" s="1">
        <v>8.6192000000000005E-2</v>
      </c>
      <c r="E99" s="1" t="s">
        <v>37</v>
      </c>
      <c r="F99" s="1" t="s">
        <v>443</v>
      </c>
      <c r="G99" s="1">
        <v>6.4875000000000002E-2</v>
      </c>
      <c r="H99" s="1" t="s">
        <v>37</v>
      </c>
      <c r="I99" s="1" t="s">
        <v>446</v>
      </c>
      <c r="J99" s="1">
        <v>9.5961000000000005E-2</v>
      </c>
      <c r="K99" s="1" t="s">
        <v>38</v>
      </c>
      <c r="L99" s="1" t="s">
        <v>447</v>
      </c>
      <c r="M99" s="1">
        <v>4.4873999999999997E-2</v>
      </c>
      <c r="N99" s="1" t="s">
        <v>39</v>
      </c>
      <c r="O99" s="1" t="s">
        <v>51</v>
      </c>
      <c r="P99" s="1">
        <v>1.9758999999999999E-2</v>
      </c>
      <c r="Q99" s="1" t="s">
        <v>76</v>
      </c>
      <c r="R99" s="1" t="s">
        <v>77</v>
      </c>
      <c r="S99" s="1">
        <v>9.3700000000000001E-4</v>
      </c>
    </row>
    <row r="100" spans="1:19" x14ac:dyDescent="0.3">
      <c r="A100" s="1">
        <v>96</v>
      </c>
      <c r="B100" s="1" t="s">
        <v>37</v>
      </c>
      <c r="C100" s="1" t="s">
        <v>448</v>
      </c>
      <c r="D100" s="1">
        <v>8.3554000000000003E-2</v>
      </c>
      <c r="E100" s="1" t="s">
        <v>37</v>
      </c>
      <c r="F100" s="1" t="s">
        <v>443</v>
      </c>
      <c r="G100" s="1">
        <v>6.2556E-2</v>
      </c>
      <c r="H100" s="1" t="s">
        <v>37</v>
      </c>
      <c r="I100" s="1" t="s">
        <v>449</v>
      </c>
      <c r="J100" s="1">
        <v>9.4752000000000003E-2</v>
      </c>
      <c r="K100" s="1" t="s">
        <v>38</v>
      </c>
      <c r="L100" s="1" t="s">
        <v>450</v>
      </c>
      <c r="M100" s="1">
        <v>4.4389999999999999E-2</v>
      </c>
      <c r="N100" s="1" t="s">
        <v>39</v>
      </c>
      <c r="O100" s="1" t="s">
        <v>51</v>
      </c>
      <c r="P100" s="1">
        <v>1.9292E-2</v>
      </c>
      <c r="Q100" s="1" t="s">
        <v>76</v>
      </c>
      <c r="R100" s="1" t="s">
        <v>77</v>
      </c>
      <c r="S100" s="1">
        <v>9.3300000000000002E-4</v>
      </c>
    </row>
    <row r="101" spans="1:19" x14ac:dyDescent="0.3">
      <c r="A101" s="1">
        <v>97</v>
      </c>
      <c r="B101" s="1" t="s">
        <v>37</v>
      </c>
      <c r="C101" s="1" t="s">
        <v>451</v>
      </c>
      <c r="D101" s="1">
        <v>8.1017000000000006E-2</v>
      </c>
      <c r="E101" s="1" t="s">
        <v>37</v>
      </c>
      <c r="F101" s="1" t="s">
        <v>443</v>
      </c>
      <c r="G101" s="1">
        <v>6.0338999999999997E-2</v>
      </c>
      <c r="H101" s="1" t="s">
        <v>37</v>
      </c>
      <c r="I101" s="1" t="s">
        <v>449</v>
      </c>
      <c r="J101" s="1">
        <v>9.3564999999999995E-2</v>
      </c>
      <c r="K101" s="1" t="s">
        <v>38</v>
      </c>
      <c r="L101" s="1" t="s">
        <v>452</v>
      </c>
      <c r="M101" s="1">
        <v>4.3926E-2</v>
      </c>
      <c r="N101" s="1" t="s">
        <v>39</v>
      </c>
      <c r="O101" s="1" t="s">
        <v>51</v>
      </c>
      <c r="P101" s="1">
        <v>1.8844E-2</v>
      </c>
      <c r="Q101" s="1" t="s">
        <v>76</v>
      </c>
      <c r="R101" s="1" t="s">
        <v>77</v>
      </c>
      <c r="S101" s="1">
        <v>9.3000000000000005E-4</v>
      </c>
    </row>
    <row r="102" spans="1:19" x14ac:dyDescent="0.3">
      <c r="A102" s="1">
        <v>98</v>
      </c>
      <c r="B102" s="1" t="s">
        <v>37</v>
      </c>
      <c r="C102" s="1" t="s">
        <v>453</v>
      </c>
      <c r="D102" s="1">
        <v>7.8576999999999994E-2</v>
      </c>
      <c r="E102" s="1" t="s">
        <v>37</v>
      </c>
      <c r="F102" s="1" t="s">
        <v>454</v>
      </c>
      <c r="G102" s="1">
        <v>5.8217999999999999E-2</v>
      </c>
      <c r="H102" s="1" t="s">
        <v>37</v>
      </c>
      <c r="I102" s="1" t="s">
        <v>455</v>
      </c>
      <c r="J102" s="1">
        <v>9.2399999999999996E-2</v>
      </c>
      <c r="K102" s="1" t="s">
        <v>38</v>
      </c>
      <c r="L102" s="1" t="s">
        <v>456</v>
      </c>
      <c r="M102" s="1">
        <v>4.3482E-2</v>
      </c>
      <c r="N102" s="1" t="s">
        <v>39</v>
      </c>
      <c r="O102" s="1" t="s">
        <v>51</v>
      </c>
      <c r="P102" s="1">
        <v>1.8414E-2</v>
      </c>
      <c r="Q102" s="1" t="s">
        <v>76</v>
      </c>
      <c r="R102" s="1" t="s">
        <v>77</v>
      </c>
      <c r="S102" s="1">
        <v>9.2599999999999996E-4</v>
      </c>
    </row>
    <row r="103" spans="1:19" x14ac:dyDescent="0.3">
      <c r="A103" s="1">
        <v>99</v>
      </c>
      <c r="B103" s="1" t="s">
        <v>37</v>
      </c>
      <c r="C103" s="1" t="s">
        <v>457</v>
      </c>
      <c r="D103" s="1">
        <v>7.6228000000000004E-2</v>
      </c>
      <c r="E103" s="1" t="s">
        <v>37</v>
      </c>
      <c r="F103" s="1" t="s">
        <v>454</v>
      </c>
      <c r="G103" s="1">
        <v>5.6187000000000001E-2</v>
      </c>
      <c r="H103" s="1" t="s">
        <v>37</v>
      </c>
      <c r="I103" s="1" t="s">
        <v>458</v>
      </c>
      <c r="J103" s="1">
        <v>9.1257000000000005E-2</v>
      </c>
      <c r="K103" s="1" t="s">
        <v>38</v>
      </c>
      <c r="L103" s="1" t="s">
        <v>459</v>
      </c>
      <c r="M103" s="1">
        <v>4.3056999999999998E-2</v>
      </c>
      <c r="N103" s="1" t="s">
        <v>39</v>
      </c>
      <c r="O103" s="1" t="s">
        <v>51</v>
      </c>
      <c r="P103" s="1">
        <v>1.7999999999999999E-2</v>
      </c>
      <c r="Q103" s="1" t="s">
        <v>76</v>
      </c>
      <c r="R103" s="1" t="s">
        <v>77</v>
      </c>
      <c r="S103" s="1">
        <v>9.2299999999999999E-4</v>
      </c>
    </row>
    <row r="104" spans="1:19" x14ac:dyDescent="0.3">
      <c r="A104" s="1">
        <v>100</v>
      </c>
      <c r="B104" s="1" t="s">
        <v>37</v>
      </c>
      <c r="C104" s="1" t="s">
        <v>460</v>
      </c>
      <c r="D104" s="1">
        <v>7.3968000000000006E-2</v>
      </c>
      <c r="E104" s="1" t="s">
        <v>37</v>
      </c>
      <c r="F104" s="1" t="s">
        <v>454</v>
      </c>
      <c r="G104" s="1">
        <v>5.4241999999999999E-2</v>
      </c>
      <c r="H104" s="1" t="s">
        <v>37</v>
      </c>
      <c r="I104" s="1" t="s">
        <v>461</v>
      </c>
      <c r="J104" s="1">
        <v>9.0135999999999994E-2</v>
      </c>
      <c r="K104" s="1" t="s">
        <v>38</v>
      </c>
      <c r="L104" s="1" t="s">
        <v>462</v>
      </c>
      <c r="M104" s="1">
        <v>4.2651000000000001E-2</v>
      </c>
      <c r="N104" s="1" t="s">
        <v>39</v>
      </c>
      <c r="O104" s="1" t="s">
        <v>51</v>
      </c>
      <c r="P104" s="1">
        <v>1.7603000000000001E-2</v>
      </c>
      <c r="Q104" s="1" t="s">
        <v>76</v>
      </c>
      <c r="R104" s="1" t="s">
        <v>77</v>
      </c>
      <c r="S104" s="1">
        <v>9.2000000000000003E-4</v>
      </c>
    </row>
    <row r="105" spans="1:19" x14ac:dyDescent="0.3">
      <c r="A105" s="1">
        <v>101</v>
      </c>
      <c r="B105" s="1" t="s">
        <v>37</v>
      </c>
      <c r="C105" s="1" t="s">
        <v>463</v>
      </c>
      <c r="D105" s="1">
        <v>7.1790000000000007E-2</v>
      </c>
      <c r="E105" s="1" t="s">
        <v>37</v>
      </c>
      <c r="F105" s="1" t="s">
        <v>464</v>
      </c>
      <c r="G105" s="1">
        <v>5.2378000000000001E-2</v>
      </c>
      <c r="H105" s="1" t="s">
        <v>37</v>
      </c>
      <c r="I105" s="1" t="s">
        <v>461</v>
      </c>
      <c r="J105" s="1">
        <v>8.9038000000000006E-2</v>
      </c>
      <c r="K105" s="1" t="s">
        <v>38</v>
      </c>
      <c r="L105" s="1" t="s">
        <v>465</v>
      </c>
      <c r="M105" s="1">
        <v>4.2263000000000002E-2</v>
      </c>
      <c r="N105" s="1" t="s">
        <v>39</v>
      </c>
      <c r="O105" s="1" t="s">
        <v>51</v>
      </c>
      <c r="P105" s="1">
        <v>1.7221E-2</v>
      </c>
      <c r="Q105" s="1" t="s">
        <v>76</v>
      </c>
      <c r="R105" s="1" t="s">
        <v>77</v>
      </c>
      <c r="S105" s="1">
        <v>9.1799999999999998E-4</v>
      </c>
    </row>
    <row r="106" spans="1:19" x14ac:dyDescent="0.3">
      <c r="A106" s="1">
        <v>102</v>
      </c>
      <c r="B106" s="1" t="s">
        <v>37</v>
      </c>
      <c r="C106" s="1" t="s">
        <v>466</v>
      </c>
      <c r="D106" s="1">
        <v>6.9692000000000004E-2</v>
      </c>
      <c r="E106" s="1" t="s">
        <v>37</v>
      </c>
      <c r="F106" s="1" t="s">
        <v>464</v>
      </c>
      <c r="G106" s="1">
        <v>5.0590000000000003E-2</v>
      </c>
      <c r="H106" s="1" t="s">
        <v>37</v>
      </c>
      <c r="I106" s="1" t="s">
        <v>467</v>
      </c>
      <c r="J106" s="1">
        <v>8.7963E-2</v>
      </c>
      <c r="K106" s="1" t="s">
        <v>38</v>
      </c>
      <c r="L106" s="1" t="s">
        <v>468</v>
      </c>
      <c r="M106" s="1">
        <v>4.1894000000000001E-2</v>
      </c>
      <c r="N106" s="1" t="s">
        <v>39</v>
      </c>
      <c r="O106" s="1" t="s">
        <v>51</v>
      </c>
      <c r="P106" s="1">
        <v>1.6853E-2</v>
      </c>
      <c r="Q106" s="1" t="s">
        <v>76</v>
      </c>
      <c r="R106" s="1" t="s">
        <v>77</v>
      </c>
      <c r="S106" s="1">
        <v>9.1500000000000001E-4</v>
      </c>
    </row>
    <row r="107" spans="1:19" x14ac:dyDescent="0.3">
      <c r="A107" s="1">
        <v>103</v>
      </c>
      <c r="B107" s="1" t="s">
        <v>37</v>
      </c>
      <c r="C107" s="1" t="s">
        <v>469</v>
      </c>
      <c r="D107" s="1">
        <v>6.7669999999999994E-2</v>
      </c>
      <c r="E107" s="1" t="s">
        <v>37</v>
      </c>
      <c r="F107" s="1" t="s">
        <v>470</v>
      </c>
      <c r="G107" s="1">
        <v>4.8874000000000001E-2</v>
      </c>
      <c r="H107" s="1" t="s">
        <v>37</v>
      </c>
      <c r="I107" s="1" t="s">
        <v>467</v>
      </c>
      <c r="J107" s="1">
        <v>8.6910000000000001E-2</v>
      </c>
      <c r="K107" s="1" t="s">
        <v>38</v>
      </c>
      <c r="L107" s="1" t="s">
        <v>471</v>
      </c>
      <c r="M107" s="1">
        <v>4.1542999999999997E-2</v>
      </c>
      <c r="N107" s="1" t="s">
        <v>39</v>
      </c>
      <c r="O107" s="1" t="s">
        <v>51</v>
      </c>
      <c r="P107" s="1">
        <v>1.6497999999999999E-2</v>
      </c>
      <c r="Q107" s="1" t="s">
        <v>76</v>
      </c>
      <c r="R107" s="1" t="s">
        <v>77</v>
      </c>
      <c r="S107" s="1">
        <v>9.1299999999999997E-4</v>
      </c>
    </row>
    <row r="108" spans="1:19" x14ac:dyDescent="0.3">
      <c r="A108" s="1">
        <v>104</v>
      </c>
      <c r="B108" s="1" t="s">
        <v>37</v>
      </c>
      <c r="C108" s="1" t="s">
        <v>472</v>
      </c>
      <c r="D108" s="1">
        <v>6.5720000000000001E-2</v>
      </c>
      <c r="E108" s="1" t="s">
        <v>37</v>
      </c>
      <c r="F108" s="1" t="s">
        <v>473</v>
      </c>
      <c r="G108" s="1">
        <v>4.7226999999999998E-2</v>
      </c>
      <c r="H108" s="1" t="s">
        <v>37</v>
      </c>
      <c r="I108" s="1" t="s">
        <v>467</v>
      </c>
      <c r="J108" s="1">
        <v>8.5880999999999999E-2</v>
      </c>
      <c r="K108" s="1" t="s">
        <v>38</v>
      </c>
      <c r="L108" s="1" t="s">
        <v>474</v>
      </c>
      <c r="M108" s="1">
        <v>4.1209999999999997E-2</v>
      </c>
      <c r="N108" s="1" t="s">
        <v>39</v>
      </c>
      <c r="O108" s="1" t="s">
        <v>51</v>
      </c>
      <c r="P108" s="1">
        <v>1.6157000000000001E-2</v>
      </c>
      <c r="Q108" s="1" t="s">
        <v>76</v>
      </c>
      <c r="R108" s="1" t="s">
        <v>77</v>
      </c>
      <c r="S108" s="1">
        <v>9.1100000000000003E-4</v>
      </c>
    </row>
    <row r="109" spans="1:19" x14ac:dyDescent="0.3">
      <c r="A109" s="1">
        <v>105</v>
      </c>
      <c r="B109" s="1" t="s">
        <v>37</v>
      </c>
      <c r="C109" s="1" t="s">
        <v>475</v>
      </c>
      <c r="D109" s="1">
        <v>6.3839000000000007E-2</v>
      </c>
      <c r="E109" s="1" t="s">
        <v>37</v>
      </c>
      <c r="F109" s="1" t="s">
        <v>473</v>
      </c>
      <c r="G109" s="1">
        <v>4.5644999999999998E-2</v>
      </c>
      <c r="H109" s="1" t="s">
        <v>37</v>
      </c>
      <c r="I109" s="1" t="s">
        <v>476</v>
      </c>
      <c r="J109" s="1">
        <v>8.4873000000000004E-2</v>
      </c>
      <c r="K109" s="1" t="s">
        <v>38</v>
      </c>
      <c r="L109" s="1" t="s">
        <v>477</v>
      </c>
      <c r="M109" s="1">
        <v>4.0895000000000001E-2</v>
      </c>
      <c r="N109" s="1" t="s">
        <v>39</v>
      </c>
      <c r="O109" s="1" t="s">
        <v>51</v>
      </c>
      <c r="P109" s="1">
        <v>1.5827999999999998E-2</v>
      </c>
      <c r="Q109" s="1" t="s">
        <v>76</v>
      </c>
      <c r="R109" s="1" t="s">
        <v>77</v>
      </c>
      <c r="S109" s="1">
        <v>9.0899999999999998E-4</v>
      </c>
    </row>
    <row r="110" spans="1:19" x14ac:dyDescent="0.3">
      <c r="A110" s="1">
        <v>106</v>
      </c>
      <c r="B110" s="1" t="s">
        <v>37</v>
      </c>
      <c r="C110" s="1" t="s">
        <v>478</v>
      </c>
      <c r="D110" s="1">
        <v>6.2023000000000002E-2</v>
      </c>
      <c r="E110" s="1" t="s">
        <v>37</v>
      </c>
      <c r="F110" s="1" t="s">
        <v>473</v>
      </c>
      <c r="G110" s="1">
        <v>4.4123999999999997E-2</v>
      </c>
      <c r="H110" s="1" t="s">
        <v>37</v>
      </c>
      <c r="I110" s="1" t="s">
        <v>476</v>
      </c>
      <c r="J110" s="1">
        <v>8.3889000000000005E-2</v>
      </c>
      <c r="K110" s="1" t="s">
        <v>38</v>
      </c>
      <c r="L110" s="1" t="s">
        <v>479</v>
      </c>
      <c r="M110" s="1">
        <v>4.0596E-2</v>
      </c>
      <c r="N110" s="1" t="s">
        <v>39</v>
      </c>
      <c r="O110" s="1" t="s">
        <v>51</v>
      </c>
      <c r="P110" s="1">
        <v>1.5509999999999999E-2</v>
      </c>
      <c r="Q110" s="1" t="s">
        <v>76</v>
      </c>
      <c r="R110" s="1" t="s">
        <v>77</v>
      </c>
      <c r="S110" s="1">
        <v>9.0700000000000004E-4</v>
      </c>
    </row>
    <row r="111" spans="1:19" x14ac:dyDescent="0.3">
      <c r="A111" s="1">
        <v>107</v>
      </c>
      <c r="B111" s="1" t="s">
        <v>37</v>
      </c>
      <c r="C111" s="1" t="s">
        <v>480</v>
      </c>
      <c r="D111" s="1">
        <v>6.0269999999999997E-2</v>
      </c>
      <c r="E111" s="1" t="s">
        <v>37</v>
      </c>
      <c r="F111" s="1" t="s">
        <v>481</v>
      </c>
      <c r="G111" s="1">
        <v>4.2660999999999998E-2</v>
      </c>
      <c r="H111" s="1" t="s">
        <v>37</v>
      </c>
      <c r="I111" s="1" t="s">
        <v>482</v>
      </c>
      <c r="J111" s="1">
        <v>8.2927000000000001E-2</v>
      </c>
      <c r="K111" s="1" t="s">
        <v>38</v>
      </c>
      <c r="L111" s="1" t="s">
        <v>483</v>
      </c>
      <c r="M111" s="1">
        <v>4.0314999999999997E-2</v>
      </c>
      <c r="N111" s="1" t="s">
        <v>39</v>
      </c>
      <c r="O111" s="1" t="s">
        <v>51</v>
      </c>
      <c r="P111" s="1">
        <v>1.5203E-2</v>
      </c>
      <c r="Q111" s="1" t="s">
        <v>76</v>
      </c>
      <c r="R111" s="1" t="s">
        <v>77</v>
      </c>
      <c r="S111" s="1">
        <v>9.0499999999999999E-4</v>
      </c>
    </row>
    <row r="112" spans="1:19" x14ac:dyDescent="0.3">
      <c r="A112" s="1">
        <v>108</v>
      </c>
      <c r="B112" s="1" t="s">
        <v>37</v>
      </c>
      <c r="C112" s="1" t="s">
        <v>484</v>
      </c>
      <c r="D112" s="1">
        <v>5.8576000000000003E-2</v>
      </c>
      <c r="E112" s="1" t="s">
        <v>37</v>
      </c>
      <c r="F112" s="1" t="s">
        <v>481</v>
      </c>
      <c r="G112" s="1">
        <v>4.1252999999999998E-2</v>
      </c>
      <c r="H112" s="1" t="s">
        <v>37</v>
      </c>
      <c r="I112" s="1" t="s">
        <v>485</v>
      </c>
      <c r="J112" s="1">
        <v>8.1988000000000005E-2</v>
      </c>
      <c r="K112" s="1" t="s">
        <v>38</v>
      </c>
      <c r="L112" s="1" t="s">
        <v>486</v>
      </c>
      <c r="M112" s="1">
        <v>4.0050000000000002E-2</v>
      </c>
      <c r="N112" s="1" t="s">
        <v>39</v>
      </c>
      <c r="O112" s="1" t="s">
        <v>51</v>
      </c>
      <c r="P112" s="1">
        <v>1.4907999999999999E-2</v>
      </c>
      <c r="Q112" s="1" t="s">
        <v>76</v>
      </c>
      <c r="R112" s="1" t="s">
        <v>77</v>
      </c>
      <c r="S112" s="1">
        <v>9.0399999999999996E-4</v>
      </c>
    </row>
    <row r="113" spans="1:19" x14ac:dyDescent="0.3">
      <c r="A113" s="1">
        <v>109</v>
      </c>
      <c r="B113" s="1" t="s">
        <v>37</v>
      </c>
      <c r="C113" s="1" t="s">
        <v>487</v>
      </c>
      <c r="D113" s="1">
        <v>5.6938999999999997E-2</v>
      </c>
      <c r="E113" s="1" t="s">
        <v>37</v>
      </c>
      <c r="F113" s="1" t="s">
        <v>481</v>
      </c>
      <c r="G113" s="1">
        <v>3.9897000000000002E-2</v>
      </c>
      <c r="H113" s="1" t="s">
        <v>37</v>
      </c>
      <c r="I113" s="1" t="s">
        <v>488</v>
      </c>
      <c r="J113" s="1">
        <v>8.1070000000000003E-2</v>
      </c>
      <c r="K113" s="1" t="s">
        <v>38</v>
      </c>
      <c r="L113" s="1" t="s">
        <v>489</v>
      </c>
      <c r="M113" s="1">
        <v>3.9801999999999997E-2</v>
      </c>
      <c r="N113" s="1" t="s">
        <v>39</v>
      </c>
      <c r="O113" s="1" t="s">
        <v>51</v>
      </c>
      <c r="P113" s="1">
        <v>1.4622E-2</v>
      </c>
      <c r="Q113" s="1" t="s">
        <v>76</v>
      </c>
      <c r="R113" s="1" t="s">
        <v>77</v>
      </c>
      <c r="S113" s="1">
        <v>9.0300000000000005E-4</v>
      </c>
    </row>
    <row r="114" spans="1:19" x14ac:dyDescent="0.3">
      <c r="A114" s="1">
        <v>110</v>
      </c>
      <c r="B114" s="1" t="s">
        <v>37</v>
      </c>
      <c r="C114" s="1" t="s">
        <v>490</v>
      </c>
      <c r="D114" s="1">
        <v>5.5356000000000002E-2</v>
      </c>
      <c r="E114" s="1" t="s">
        <v>37</v>
      </c>
      <c r="F114" s="1" t="s">
        <v>491</v>
      </c>
      <c r="G114" s="1">
        <v>3.8592000000000001E-2</v>
      </c>
      <c r="H114" s="1" t="s">
        <v>37</v>
      </c>
      <c r="I114" s="1" t="s">
        <v>488</v>
      </c>
      <c r="J114" s="1">
        <v>8.0174999999999996E-2</v>
      </c>
      <c r="K114" s="1" t="s">
        <v>38</v>
      </c>
      <c r="L114" s="1" t="s">
        <v>492</v>
      </c>
      <c r="M114" s="1">
        <v>3.9569E-2</v>
      </c>
      <c r="N114" s="1" t="s">
        <v>39</v>
      </c>
      <c r="O114" s="1" t="s">
        <v>51</v>
      </c>
      <c r="P114" s="1">
        <v>1.4345E-2</v>
      </c>
      <c r="Q114" s="1" t="s">
        <v>76</v>
      </c>
      <c r="R114" s="1" t="s">
        <v>77</v>
      </c>
      <c r="S114" s="1">
        <v>9.0200000000000002E-4</v>
      </c>
    </row>
    <row r="115" spans="1:19" x14ac:dyDescent="0.3">
      <c r="A115" s="1">
        <v>111</v>
      </c>
      <c r="B115" s="1" t="s">
        <v>37</v>
      </c>
      <c r="C115" s="1" t="s">
        <v>493</v>
      </c>
      <c r="D115" s="1">
        <v>5.3825999999999999E-2</v>
      </c>
      <c r="E115" s="1" t="s">
        <v>37</v>
      </c>
      <c r="F115" s="1" t="s">
        <v>494</v>
      </c>
      <c r="G115" s="1">
        <v>3.7332999999999998E-2</v>
      </c>
      <c r="H115" s="1" t="s">
        <v>37</v>
      </c>
      <c r="I115" s="1" t="s">
        <v>495</v>
      </c>
      <c r="J115" s="1">
        <v>7.9300999999999996E-2</v>
      </c>
      <c r="K115" s="1" t="s">
        <v>38</v>
      </c>
      <c r="L115" s="1" t="s">
        <v>496</v>
      </c>
      <c r="M115" s="1">
        <v>3.9351999999999998E-2</v>
      </c>
      <c r="N115" s="1" t="s">
        <v>39</v>
      </c>
      <c r="O115" s="1" t="s">
        <v>51</v>
      </c>
      <c r="P115" s="1">
        <v>1.4078E-2</v>
      </c>
      <c r="Q115" s="1" t="s">
        <v>76</v>
      </c>
      <c r="R115" s="1" t="s">
        <v>77</v>
      </c>
      <c r="S115" s="1">
        <v>9.01E-4</v>
      </c>
    </row>
    <row r="116" spans="1:19" x14ac:dyDescent="0.3">
      <c r="A116" s="1">
        <v>112</v>
      </c>
      <c r="B116" s="1" t="s">
        <v>37</v>
      </c>
      <c r="C116" s="1" t="s">
        <v>497</v>
      </c>
      <c r="D116" s="1">
        <v>5.2344000000000002E-2</v>
      </c>
      <c r="E116" s="1" t="s">
        <v>37</v>
      </c>
      <c r="F116" s="1" t="s">
        <v>498</v>
      </c>
      <c r="G116" s="1">
        <v>3.6119999999999999E-2</v>
      </c>
      <c r="H116" s="1" t="s">
        <v>37</v>
      </c>
      <c r="I116" s="1" t="s">
        <v>495</v>
      </c>
      <c r="J116" s="1">
        <v>7.8449000000000005E-2</v>
      </c>
      <c r="K116" s="1" t="s">
        <v>38</v>
      </c>
      <c r="L116" s="1" t="s">
        <v>499</v>
      </c>
      <c r="M116" s="1">
        <v>3.9149999999999997E-2</v>
      </c>
      <c r="N116" s="1" t="s">
        <v>39</v>
      </c>
      <c r="O116" s="1" t="s">
        <v>51</v>
      </c>
      <c r="P116" s="1">
        <v>1.3819E-2</v>
      </c>
      <c r="Q116" s="1" t="s">
        <v>76</v>
      </c>
      <c r="R116" s="1" t="s">
        <v>77</v>
      </c>
      <c r="S116" s="1">
        <v>8.9999999999999998E-4</v>
      </c>
    </row>
    <row r="117" spans="1:19" x14ac:dyDescent="0.3">
      <c r="A117" s="1">
        <v>113</v>
      </c>
      <c r="B117" s="1" t="s">
        <v>37</v>
      </c>
      <c r="C117" s="1" t="s">
        <v>500</v>
      </c>
      <c r="D117" s="1">
        <v>5.0909999999999997E-2</v>
      </c>
      <c r="E117" s="1" t="s">
        <v>37</v>
      </c>
      <c r="F117" s="1" t="s">
        <v>501</v>
      </c>
      <c r="G117" s="1">
        <v>3.4949000000000001E-2</v>
      </c>
      <c r="H117" s="1" t="s">
        <v>37</v>
      </c>
      <c r="I117" s="1" t="s">
        <v>502</v>
      </c>
      <c r="J117" s="1">
        <v>7.7617000000000005E-2</v>
      </c>
      <c r="K117" s="1" t="s">
        <v>38</v>
      </c>
      <c r="L117" s="1" t="s">
        <v>503</v>
      </c>
      <c r="M117" s="1">
        <v>3.8962999999999998E-2</v>
      </c>
      <c r="N117" s="1" t="s">
        <v>39</v>
      </c>
      <c r="O117" s="1" t="s">
        <v>51</v>
      </c>
      <c r="P117" s="1">
        <v>1.3568999999999999E-2</v>
      </c>
      <c r="Q117" s="1" t="s">
        <v>76</v>
      </c>
      <c r="R117" s="1" t="s">
        <v>77</v>
      </c>
      <c r="S117" s="1">
        <v>8.9899999999999995E-4</v>
      </c>
    </row>
    <row r="118" spans="1:19" x14ac:dyDescent="0.3">
      <c r="A118" s="1">
        <v>114</v>
      </c>
      <c r="B118" s="1" t="s">
        <v>37</v>
      </c>
      <c r="C118" s="1" t="s">
        <v>504</v>
      </c>
      <c r="D118" s="1">
        <v>4.9521999999999997E-2</v>
      </c>
      <c r="E118" s="1" t="s">
        <v>37</v>
      </c>
      <c r="F118" s="1" t="s">
        <v>501</v>
      </c>
      <c r="G118" s="1">
        <v>3.3820000000000003E-2</v>
      </c>
      <c r="H118" s="1" t="s">
        <v>37</v>
      </c>
      <c r="I118" s="1" t="s">
        <v>502</v>
      </c>
      <c r="J118" s="1">
        <v>7.6805999999999999E-2</v>
      </c>
      <c r="K118" s="1" t="s">
        <v>38</v>
      </c>
      <c r="L118" s="1" t="s">
        <v>505</v>
      </c>
      <c r="M118" s="1">
        <v>3.8790999999999999E-2</v>
      </c>
      <c r="N118" s="1" t="s">
        <v>39</v>
      </c>
      <c r="O118" s="1" t="s">
        <v>51</v>
      </c>
      <c r="P118" s="1">
        <v>1.3325999999999999E-2</v>
      </c>
      <c r="Q118" s="1" t="s">
        <v>76</v>
      </c>
      <c r="R118" s="1" t="s">
        <v>77</v>
      </c>
      <c r="S118" s="1">
        <v>8.9899999999999995E-4</v>
      </c>
    </row>
    <row r="119" spans="1:19" x14ac:dyDescent="0.3">
      <c r="A119" s="1">
        <v>115</v>
      </c>
      <c r="B119" s="1" t="s">
        <v>37</v>
      </c>
      <c r="C119" s="1" t="s">
        <v>506</v>
      </c>
      <c r="D119" s="1">
        <v>4.8176999999999998E-2</v>
      </c>
      <c r="E119" s="1" t="s">
        <v>37</v>
      </c>
      <c r="F119" s="1" t="s">
        <v>507</v>
      </c>
      <c r="G119" s="1">
        <v>3.2729000000000001E-2</v>
      </c>
      <c r="H119" s="1" t="s">
        <v>37</v>
      </c>
      <c r="I119" s="1" t="s">
        <v>508</v>
      </c>
      <c r="J119" s="1">
        <v>7.6016E-2</v>
      </c>
      <c r="K119" s="1" t="s">
        <v>38</v>
      </c>
      <c r="L119" s="1" t="s">
        <v>509</v>
      </c>
      <c r="M119" s="1">
        <v>3.8632E-2</v>
      </c>
      <c r="N119" s="1" t="s">
        <v>39</v>
      </c>
      <c r="O119" s="1" t="s">
        <v>51</v>
      </c>
      <c r="P119" s="1">
        <v>1.3091E-2</v>
      </c>
      <c r="Q119" s="1" t="s">
        <v>76</v>
      </c>
      <c r="R119" s="1" t="s">
        <v>77</v>
      </c>
      <c r="S119" s="1">
        <v>8.9899999999999995E-4</v>
      </c>
    </row>
    <row r="120" spans="1:19" x14ac:dyDescent="0.3">
      <c r="A120" s="1">
        <v>116</v>
      </c>
      <c r="B120" s="1" t="s">
        <v>37</v>
      </c>
      <c r="C120" s="1" t="s">
        <v>510</v>
      </c>
      <c r="D120" s="1">
        <v>4.6872999999999998E-2</v>
      </c>
      <c r="E120" s="1" t="s">
        <v>37</v>
      </c>
      <c r="F120" s="1" t="s">
        <v>511</v>
      </c>
      <c r="G120" s="1">
        <v>3.1675000000000002E-2</v>
      </c>
      <c r="H120" s="1" t="s">
        <v>37</v>
      </c>
      <c r="I120" s="1" t="s">
        <v>512</v>
      </c>
      <c r="J120" s="1">
        <v>7.5245000000000006E-2</v>
      </c>
      <c r="K120" s="1" t="s">
        <v>38</v>
      </c>
      <c r="L120" s="1" t="s">
        <v>513</v>
      </c>
      <c r="M120" s="1">
        <v>3.8485999999999999E-2</v>
      </c>
      <c r="N120" s="1" t="s">
        <v>39</v>
      </c>
      <c r="O120" s="1" t="s">
        <v>51</v>
      </c>
      <c r="P120" s="1">
        <v>1.2862999999999999E-2</v>
      </c>
      <c r="Q120" s="1" t="s">
        <v>76</v>
      </c>
      <c r="R120" s="1" t="s">
        <v>77</v>
      </c>
      <c r="S120" s="1">
        <v>8.9899999999999995E-4</v>
      </c>
    </row>
    <row r="121" spans="1:19" x14ac:dyDescent="0.3">
      <c r="A121" s="1">
        <v>117</v>
      </c>
      <c r="B121" s="1" t="s">
        <v>37</v>
      </c>
      <c r="C121" s="1" t="s">
        <v>514</v>
      </c>
      <c r="D121" s="1">
        <v>4.5609999999999998E-2</v>
      </c>
      <c r="E121" s="1" t="s">
        <v>37</v>
      </c>
      <c r="F121" s="1" t="s">
        <v>511</v>
      </c>
      <c r="G121" s="1">
        <v>3.0657E-2</v>
      </c>
      <c r="H121" s="1" t="s">
        <v>37</v>
      </c>
      <c r="I121" s="1" t="s">
        <v>515</v>
      </c>
      <c r="J121" s="1">
        <v>7.4493000000000004E-2</v>
      </c>
      <c r="K121" s="1" t="s">
        <v>38</v>
      </c>
      <c r="L121" s="1" t="s">
        <v>516</v>
      </c>
      <c r="M121" s="1">
        <v>3.8351999999999997E-2</v>
      </c>
      <c r="N121" s="1" t="s">
        <v>39</v>
      </c>
      <c r="O121" s="1" t="s">
        <v>51</v>
      </c>
      <c r="P121" s="1">
        <v>1.2640999999999999E-2</v>
      </c>
      <c r="Q121" s="1" t="s">
        <v>76</v>
      </c>
      <c r="R121" s="1" t="s">
        <v>77</v>
      </c>
      <c r="S121" s="1">
        <v>8.9899999999999995E-4</v>
      </c>
    </row>
    <row r="122" spans="1:19" x14ac:dyDescent="0.3">
      <c r="A122" s="1">
        <v>118</v>
      </c>
      <c r="B122" s="1" t="s">
        <v>37</v>
      </c>
      <c r="C122" s="1" t="s">
        <v>517</v>
      </c>
      <c r="D122" s="1">
        <v>4.4384E-2</v>
      </c>
      <c r="E122" s="1" t="s">
        <v>37</v>
      </c>
      <c r="F122" s="1" t="s">
        <v>511</v>
      </c>
      <c r="G122" s="1">
        <v>2.9673000000000001E-2</v>
      </c>
      <c r="H122" s="1" t="s">
        <v>37</v>
      </c>
      <c r="I122" s="1" t="s">
        <v>518</v>
      </c>
      <c r="J122" s="1">
        <v>7.3759000000000005E-2</v>
      </c>
      <c r="K122" s="1" t="s">
        <v>38</v>
      </c>
      <c r="L122" s="1" t="s">
        <v>519</v>
      </c>
      <c r="M122" s="1">
        <v>3.823E-2</v>
      </c>
      <c r="N122" s="1" t="s">
        <v>39</v>
      </c>
      <c r="O122" s="1" t="s">
        <v>51</v>
      </c>
      <c r="P122" s="1">
        <v>1.2426E-2</v>
      </c>
      <c r="Q122" s="1" t="s">
        <v>76</v>
      </c>
      <c r="R122" s="1" t="s">
        <v>77</v>
      </c>
      <c r="S122" s="1">
        <v>8.9899999999999995E-4</v>
      </c>
    </row>
    <row r="123" spans="1:19" x14ac:dyDescent="0.3">
      <c r="A123" s="1">
        <v>119</v>
      </c>
      <c r="B123" s="1" t="s">
        <v>37</v>
      </c>
      <c r="C123" s="1" t="s">
        <v>520</v>
      </c>
      <c r="D123" s="1">
        <v>4.3195999999999998E-2</v>
      </c>
      <c r="E123" s="1" t="s">
        <v>37</v>
      </c>
      <c r="F123" s="1" t="s">
        <v>521</v>
      </c>
      <c r="G123" s="1">
        <v>2.8721E-2</v>
      </c>
      <c r="H123" s="1" t="s">
        <v>37</v>
      </c>
      <c r="I123" s="1" t="s">
        <v>522</v>
      </c>
      <c r="J123" s="1">
        <v>7.3043999999999998E-2</v>
      </c>
      <c r="K123" s="1" t="s">
        <v>38</v>
      </c>
      <c r="L123" s="1" t="s">
        <v>523</v>
      </c>
      <c r="M123" s="1">
        <v>3.8120000000000001E-2</v>
      </c>
      <c r="N123" s="1" t="s">
        <v>39</v>
      </c>
      <c r="O123" s="1" t="s">
        <v>51</v>
      </c>
      <c r="P123" s="1">
        <v>1.2218E-2</v>
      </c>
      <c r="Q123" s="1" t="s">
        <v>76</v>
      </c>
      <c r="R123" s="1" t="s">
        <v>77</v>
      </c>
      <c r="S123" s="1">
        <v>8.9999999999999998E-4</v>
      </c>
    </row>
    <row r="124" spans="1:19" x14ac:dyDescent="0.3">
      <c r="A124" s="1">
        <v>120</v>
      </c>
      <c r="B124" s="1" t="s">
        <v>37</v>
      </c>
      <c r="C124" s="1" t="s">
        <v>524</v>
      </c>
      <c r="D124" s="1">
        <v>4.2042999999999997E-2</v>
      </c>
      <c r="E124" s="1" t="s">
        <v>37</v>
      </c>
      <c r="F124" s="1" t="s">
        <v>521</v>
      </c>
      <c r="G124" s="1">
        <v>2.7800999999999999E-2</v>
      </c>
      <c r="H124" s="1" t="s">
        <v>37</v>
      </c>
      <c r="I124" s="1" t="s">
        <v>525</v>
      </c>
      <c r="J124" s="1">
        <v>7.2345000000000007E-2</v>
      </c>
      <c r="K124" s="1" t="s">
        <v>38</v>
      </c>
      <c r="L124" s="1" t="s">
        <v>526</v>
      </c>
      <c r="M124" s="1">
        <v>3.8018999999999997E-2</v>
      </c>
      <c r="N124" s="1" t="s">
        <v>39</v>
      </c>
      <c r="O124" s="1" t="s">
        <v>51</v>
      </c>
      <c r="P124" s="1">
        <v>1.2015E-2</v>
      </c>
      <c r="Q124" s="1" t="s">
        <v>76</v>
      </c>
      <c r="R124" s="1" t="s">
        <v>77</v>
      </c>
      <c r="S124" s="1">
        <v>8.9999999999999998E-4</v>
      </c>
    </row>
    <row r="125" spans="1:19" x14ac:dyDescent="0.3">
      <c r="A125" s="1">
        <v>121</v>
      </c>
      <c r="B125" s="1" t="s">
        <v>37</v>
      </c>
      <c r="C125" s="1" t="s">
        <v>527</v>
      </c>
      <c r="D125" s="1">
        <v>4.0925000000000003E-2</v>
      </c>
      <c r="E125" s="1" t="s">
        <v>37</v>
      </c>
      <c r="F125" s="1" t="s">
        <v>521</v>
      </c>
      <c r="G125" s="1">
        <v>2.6911000000000001E-2</v>
      </c>
      <c r="H125" s="1" t="s">
        <v>37</v>
      </c>
      <c r="I125" s="1" t="s">
        <v>528</v>
      </c>
      <c r="J125" s="1">
        <v>7.1664000000000005E-2</v>
      </c>
      <c r="K125" s="1" t="s">
        <v>38</v>
      </c>
      <c r="L125" s="1" t="s">
        <v>529</v>
      </c>
      <c r="M125" s="1">
        <v>3.7928000000000003E-2</v>
      </c>
      <c r="N125" s="1" t="s">
        <v>39</v>
      </c>
      <c r="O125" s="1" t="s">
        <v>51</v>
      </c>
      <c r="P125" s="1">
        <v>1.1818E-2</v>
      </c>
      <c r="Q125" s="1" t="s">
        <v>76</v>
      </c>
      <c r="R125" s="1" t="s">
        <v>77</v>
      </c>
      <c r="S125" s="1">
        <v>9.01E-4</v>
      </c>
    </row>
    <row r="126" spans="1:19" x14ac:dyDescent="0.3">
      <c r="A126" s="1">
        <v>122</v>
      </c>
      <c r="B126" s="1" t="s">
        <v>37</v>
      </c>
      <c r="C126" s="1" t="s">
        <v>530</v>
      </c>
      <c r="D126" s="1">
        <v>3.984E-2</v>
      </c>
      <c r="E126" s="1" t="s">
        <v>37</v>
      </c>
      <c r="F126" s="1" t="s">
        <v>531</v>
      </c>
      <c r="G126" s="1">
        <v>2.605E-2</v>
      </c>
      <c r="H126" s="1" t="s">
        <v>37</v>
      </c>
      <c r="I126" s="1" t="s">
        <v>528</v>
      </c>
      <c r="J126" s="1">
        <v>7.0998000000000006E-2</v>
      </c>
      <c r="K126" s="1" t="s">
        <v>38</v>
      </c>
      <c r="L126" s="1" t="s">
        <v>532</v>
      </c>
      <c r="M126" s="1">
        <v>3.7844999999999997E-2</v>
      </c>
      <c r="N126" s="1" t="s">
        <v>39</v>
      </c>
      <c r="O126" s="1" t="s">
        <v>51</v>
      </c>
      <c r="P126" s="1">
        <v>1.1625999999999999E-2</v>
      </c>
      <c r="Q126" s="1" t="s">
        <v>76</v>
      </c>
      <c r="R126" s="1" t="s">
        <v>77</v>
      </c>
      <c r="S126" s="1">
        <v>9.0200000000000002E-4</v>
      </c>
    </row>
    <row r="127" spans="1:19" x14ac:dyDescent="0.3">
      <c r="A127" s="1">
        <v>123</v>
      </c>
      <c r="B127" s="1" t="s">
        <v>37</v>
      </c>
      <c r="C127" s="1" t="s">
        <v>533</v>
      </c>
      <c r="D127" s="1">
        <v>3.8788000000000003E-2</v>
      </c>
      <c r="E127" s="1" t="s">
        <v>37</v>
      </c>
      <c r="F127" s="1" t="s">
        <v>531</v>
      </c>
      <c r="G127" s="1">
        <v>2.5217E-2</v>
      </c>
      <c r="H127" s="1" t="s">
        <v>37</v>
      </c>
      <c r="I127" s="1" t="s">
        <v>534</v>
      </c>
      <c r="J127" s="1">
        <v>7.0347000000000007E-2</v>
      </c>
      <c r="K127" s="1" t="s">
        <v>38</v>
      </c>
      <c r="L127" s="1" t="s">
        <v>535</v>
      </c>
      <c r="M127" s="1">
        <v>3.7768999999999997E-2</v>
      </c>
      <c r="N127" s="1" t="s">
        <v>39</v>
      </c>
      <c r="O127" s="1" t="s">
        <v>51</v>
      </c>
      <c r="P127" s="1">
        <v>1.1440000000000001E-2</v>
      </c>
      <c r="Q127" s="1" t="s">
        <v>76</v>
      </c>
      <c r="R127" s="1" t="s">
        <v>77</v>
      </c>
      <c r="S127" s="1">
        <v>9.0300000000000005E-4</v>
      </c>
    </row>
    <row r="128" spans="1:19" x14ac:dyDescent="0.3">
      <c r="A128" s="1">
        <v>124</v>
      </c>
      <c r="B128" s="1" t="s">
        <v>37</v>
      </c>
      <c r="C128" s="1" t="s">
        <v>536</v>
      </c>
      <c r="D128" s="1">
        <v>3.7766000000000001E-2</v>
      </c>
      <c r="E128" s="1" t="s">
        <v>37</v>
      </c>
      <c r="F128" s="1" t="s">
        <v>537</v>
      </c>
      <c r="G128" s="1">
        <v>2.4412E-2</v>
      </c>
      <c r="H128" s="1" t="s">
        <v>37</v>
      </c>
      <c r="I128" s="1" t="s">
        <v>534</v>
      </c>
      <c r="J128" s="1">
        <v>6.9709999999999994E-2</v>
      </c>
      <c r="K128" s="1" t="s">
        <v>38</v>
      </c>
      <c r="L128" s="1" t="s">
        <v>538</v>
      </c>
      <c r="M128" s="1">
        <v>3.7699999999999997E-2</v>
      </c>
      <c r="N128" s="1" t="s">
        <v>39</v>
      </c>
      <c r="O128" s="1" t="s">
        <v>51</v>
      </c>
      <c r="P128" s="1">
        <v>1.1259E-2</v>
      </c>
      <c r="Q128" s="1" t="s">
        <v>76</v>
      </c>
      <c r="R128" s="1" t="s">
        <v>77</v>
      </c>
      <c r="S128" s="1">
        <v>9.0399999999999996E-4</v>
      </c>
    </row>
    <row r="129" spans="1:19" x14ac:dyDescent="0.3">
      <c r="A129" s="1">
        <v>125</v>
      </c>
      <c r="B129" s="1" t="s">
        <v>37</v>
      </c>
      <c r="C129" s="1" t="s">
        <v>539</v>
      </c>
      <c r="D129" s="1">
        <v>3.6776000000000003E-2</v>
      </c>
      <c r="E129" s="1" t="s">
        <v>37</v>
      </c>
      <c r="F129" s="1" t="s">
        <v>540</v>
      </c>
      <c r="G129" s="1">
        <v>2.3632E-2</v>
      </c>
      <c r="H129" s="1" t="s">
        <v>37</v>
      </c>
      <c r="I129" s="1" t="s">
        <v>541</v>
      </c>
      <c r="J129" s="1">
        <v>6.9085999999999995E-2</v>
      </c>
      <c r="K129" s="1" t="s">
        <v>38</v>
      </c>
      <c r="L129" s="1" t="s">
        <v>542</v>
      </c>
      <c r="M129" s="1">
        <v>3.7636999999999997E-2</v>
      </c>
      <c r="N129" s="1" t="s">
        <v>39</v>
      </c>
      <c r="O129" s="1" t="s">
        <v>51</v>
      </c>
      <c r="P129" s="1">
        <v>1.1082E-2</v>
      </c>
      <c r="Q129" s="1" t="s">
        <v>76</v>
      </c>
      <c r="R129" s="1" t="s">
        <v>77</v>
      </c>
      <c r="S129" s="1">
        <v>9.0499999999999999E-4</v>
      </c>
    </row>
    <row r="130" spans="1:19" x14ac:dyDescent="0.3">
      <c r="A130" s="1">
        <v>126</v>
      </c>
      <c r="B130" s="1" t="s">
        <v>37</v>
      </c>
      <c r="C130" s="1" t="s">
        <v>543</v>
      </c>
      <c r="D130" s="1">
        <v>3.5813999999999999E-2</v>
      </c>
      <c r="E130" s="1" t="s">
        <v>37</v>
      </c>
      <c r="F130" s="1" t="s">
        <v>544</v>
      </c>
      <c r="G130" s="1">
        <v>2.2877999999999999E-2</v>
      </c>
      <c r="H130" s="1" t="s">
        <v>37</v>
      </c>
      <c r="I130" s="1" t="s">
        <v>541</v>
      </c>
      <c r="J130" s="1">
        <v>6.8475999999999995E-2</v>
      </c>
      <c r="K130" s="1" t="s">
        <v>38</v>
      </c>
      <c r="L130" s="1" t="s">
        <v>545</v>
      </c>
      <c r="M130" s="1">
        <v>3.7576999999999999E-2</v>
      </c>
      <c r="N130" s="1" t="s">
        <v>39</v>
      </c>
      <c r="O130" s="1" t="s">
        <v>51</v>
      </c>
      <c r="P130" s="1">
        <v>1.091E-2</v>
      </c>
      <c r="Q130" s="1" t="s">
        <v>76</v>
      </c>
      <c r="R130" s="1" t="s">
        <v>77</v>
      </c>
      <c r="S130" s="1">
        <v>9.0600000000000001E-4</v>
      </c>
    </row>
    <row r="131" spans="1:19" x14ac:dyDescent="0.3">
      <c r="A131" s="1">
        <v>127</v>
      </c>
      <c r="B131" s="1" t="s">
        <v>37</v>
      </c>
      <c r="C131" s="1" t="s">
        <v>546</v>
      </c>
      <c r="D131" s="1">
        <v>3.4882000000000003E-2</v>
      </c>
      <c r="E131" s="1" t="s">
        <v>37</v>
      </c>
      <c r="F131" s="1" t="s">
        <v>544</v>
      </c>
      <c r="G131" s="1">
        <v>2.2148999999999999E-2</v>
      </c>
      <c r="H131" s="1" t="s">
        <v>37</v>
      </c>
      <c r="I131" s="1" t="s">
        <v>547</v>
      </c>
      <c r="J131" s="1">
        <v>6.7877000000000007E-2</v>
      </c>
      <c r="K131" s="1" t="s">
        <v>38</v>
      </c>
      <c r="L131" s="1" t="s">
        <v>548</v>
      </c>
      <c r="M131" s="1">
        <v>3.7522E-2</v>
      </c>
      <c r="N131" s="1" t="s">
        <v>39</v>
      </c>
      <c r="O131" s="1" t="s">
        <v>51</v>
      </c>
      <c r="P131" s="1">
        <v>1.0742E-2</v>
      </c>
      <c r="Q131" s="1" t="s">
        <v>76</v>
      </c>
      <c r="R131" s="1" t="s">
        <v>77</v>
      </c>
      <c r="S131" s="1">
        <v>9.0700000000000004E-4</v>
      </c>
    </row>
    <row r="132" spans="1:19" s="26" customFormat="1" x14ac:dyDescent="0.3">
      <c r="A132" s="26">
        <v>128</v>
      </c>
      <c r="B132" s="26" t="s">
        <v>37</v>
      </c>
      <c r="C132" s="26" t="s">
        <v>549</v>
      </c>
      <c r="D132" s="26">
        <v>3.3978000000000001E-2</v>
      </c>
      <c r="E132" s="26" t="s">
        <v>37</v>
      </c>
      <c r="F132" s="26" t="s">
        <v>550</v>
      </c>
      <c r="G132" s="26">
        <v>2.1443E-2</v>
      </c>
      <c r="H132" s="26" t="s">
        <v>37</v>
      </c>
      <c r="I132" s="26" t="s">
        <v>551</v>
      </c>
      <c r="J132" s="26">
        <v>6.7289000000000002E-2</v>
      </c>
      <c r="K132" s="26" t="s">
        <v>38</v>
      </c>
      <c r="L132" s="26" t="s">
        <v>552</v>
      </c>
      <c r="M132" s="26">
        <v>3.7468000000000001E-2</v>
      </c>
      <c r="N132" s="26" t="s">
        <v>39</v>
      </c>
      <c r="O132" s="26" t="s">
        <v>51</v>
      </c>
      <c r="P132" s="26">
        <v>1.0578000000000001E-2</v>
      </c>
      <c r="Q132" s="26" t="s">
        <v>76</v>
      </c>
      <c r="R132" s="26" t="s">
        <v>77</v>
      </c>
      <c r="S132" s="26">
        <v>9.0899999999999998E-4</v>
      </c>
    </row>
    <row r="133" spans="1:19" x14ac:dyDescent="0.3">
      <c r="A133" s="1">
        <v>129</v>
      </c>
      <c r="B133" s="1" t="s">
        <v>37</v>
      </c>
      <c r="C133" s="1" t="s">
        <v>553</v>
      </c>
      <c r="D133" s="1">
        <v>1.3821999999999999E-2</v>
      </c>
      <c r="E133" s="1" t="s">
        <v>37</v>
      </c>
      <c r="F133" s="1" t="s">
        <v>554</v>
      </c>
      <c r="G133" s="1">
        <v>2.3529000000000001E-2</v>
      </c>
      <c r="H133" s="1" t="s">
        <v>78</v>
      </c>
      <c r="I133" s="1" t="s">
        <v>555</v>
      </c>
      <c r="J133" s="1">
        <v>0.12726899999999999</v>
      </c>
      <c r="K133" s="1" t="s">
        <v>38</v>
      </c>
      <c r="L133" s="1" t="s">
        <v>556</v>
      </c>
      <c r="M133" s="1">
        <v>1.5604E-2</v>
      </c>
      <c r="N133" s="1" t="s">
        <v>39</v>
      </c>
      <c r="O133" s="1" t="s">
        <v>51</v>
      </c>
      <c r="P133" s="1">
        <v>1.055E-2</v>
      </c>
      <c r="Q133" s="1" t="s">
        <v>76</v>
      </c>
      <c r="R133" s="1" t="s">
        <v>77</v>
      </c>
      <c r="S133" s="1">
        <v>6.78E-4</v>
      </c>
    </row>
    <row r="134" spans="1:19" x14ac:dyDescent="0.3">
      <c r="A134" s="1">
        <v>130</v>
      </c>
      <c r="B134" s="1" t="s">
        <v>37</v>
      </c>
      <c r="C134" s="1" t="s">
        <v>557</v>
      </c>
      <c r="D134" s="1">
        <v>1.9290000000000002E-2</v>
      </c>
      <c r="E134" s="1" t="s">
        <v>78</v>
      </c>
      <c r="F134" s="1" t="s">
        <v>558</v>
      </c>
      <c r="G134" s="1">
        <v>0.15993299999999999</v>
      </c>
      <c r="H134" s="1" t="s">
        <v>38</v>
      </c>
      <c r="I134" s="1" t="s">
        <v>559</v>
      </c>
      <c r="J134" s="1">
        <v>1.3212E-2</v>
      </c>
      <c r="K134" s="1" t="s">
        <v>39</v>
      </c>
      <c r="L134" s="1" t="s">
        <v>51</v>
      </c>
      <c r="M134" s="1">
        <v>1.0189E-2</v>
      </c>
      <c r="N134" s="1" t="s">
        <v>76</v>
      </c>
      <c r="O134" s="1" t="s">
        <v>77</v>
      </c>
      <c r="P134" s="1">
        <v>6.5200000000000002E-4</v>
      </c>
    </row>
    <row r="135" spans="1:19" x14ac:dyDescent="0.3">
      <c r="A135" s="1">
        <v>131</v>
      </c>
      <c r="B135" s="1" t="s">
        <v>37</v>
      </c>
      <c r="C135" s="1" t="s">
        <v>557</v>
      </c>
      <c r="D135" s="1">
        <v>1.9044999999999999E-2</v>
      </c>
      <c r="E135" s="1" t="s">
        <v>78</v>
      </c>
      <c r="F135" s="1" t="s">
        <v>560</v>
      </c>
      <c r="G135" s="1">
        <v>0.155002</v>
      </c>
      <c r="H135" s="1" t="s">
        <v>38</v>
      </c>
      <c r="I135" s="1" t="s">
        <v>561</v>
      </c>
      <c r="J135" s="1">
        <v>1.374E-2</v>
      </c>
      <c r="K135" s="1" t="s">
        <v>39</v>
      </c>
      <c r="L135" s="1" t="s">
        <v>51</v>
      </c>
      <c r="M135" s="1">
        <v>1.0057999999999999E-2</v>
      </c>
      <c r="N135" s="1" t="s">
        <v>76</v>
      </c>
      <c r="O135" s="1" t="s">
        <v>77</v>
      </c>
      <c r="P135" s="1">
        <v>6.5799999999999995E-4</v>
      </c>
    </row>
    <row r="136" spans="1:19" x14ac:dyDescent="0.3">
      <c r="A136" s="1">
        <v>132</v>
      </c>
      <c r="B136" s="1" t="s">
        <v>37</v>
      </c>
      <c r="C136" s="1" t="s">
        <v>562</v>
      </c>
      <c r="D136" s="1">
        <v>1.8578000000000001E-2</v>
      </c>
      <c r="E136" s="1" t="s">
        <v>78</v>
      </c>
      <c r="F136" s="1" t="s">
        <v>563</v>
      </c>
      <c r="G136" s="1">
        <v>0.15254499999999999</v>
      </c>
      <c r="H136" s="1" t="s">
        <v>38</v>
      </c>
      <c r="I136" s="1" t="s">
        <v>564</v>
      </c>
      <c r="J136" s="1">
        <v>1.4182999999999999E-2</v>
      </c>
      <c r="K136" s="1" t="s">
        <v>39</v>
      </c>
      <c r="L136" s="1" t="s">
        <v>51</v>
      </c>
      <c r="M136" s="1">
        <v>9.8899999999999995E-3</v>
      </c>
      <c r="N136" s="1" t="s">
        <v>76</v>
      </c>
      <c r="O136" s="1" t="s">
        <v>77</v>
      </c>
      <c r="P136" s="1">
        <v>6.6200000000000005E-4</v>
      </c>
    </row>
    <row r="137" spans="1:19" x14ac:dyDescent="0.3">
      <c r="A137" s="1">
        <v>133</v>
      </c>
      <c r="B137" s="1" t="s">
        <v>37</v>
      </c>
      <c r="C137" s="1" t="s">
        <v>565</v>
      </c>
      <c r="D137" s="1">
        <v>1.8117999999999999E-2</v>
      </c>
      <c r="E137" s="1" t="s">
        <v>78</v>
      </c>
      <c r="F137" s="1" t="s">
        <v>566</v>
      </c>
      <c r="G137" s="1">
        <v>0.15019299999999999</v>
      </c>
      <c r="H137" s="1" t="s">
        <v>38</v>
      </c>
      <c r="I137" s="1" t="s">
        <v>567</v>
      </c>
      <c r="J137" s="1">
        <v>1.4603E-2</v>
      </c>
      <c r="K137" s="1" t="s">
        <v>39</v>
      </c>
      <c r="L137" s="1" t="s">
        <v>51</v>
      </c>
      <c r="M137" s="1">
        <v>9.7249999999999993E-3</v>
      </c>
      <c r="N137" s="1" t="s">
        <v>76</v>
      </c>
      <c r="O137" s="1" t="s">
        <v>77</v>
      </c>
      <c r="P137" s="1">
        <v>6.6600000000000003E-4</v>
      </c>
    </row>
    <row r="138" spans="1:19" x14ac:dyDescent="0.3">
      <c r="A138" s="1">
        <v>134</v>
      </c>
      <c r="B138" s="1" t="s">
        <v>37</v>
      </c>
      <c r="C138" s="1" t="s">
        <v>568</v>
      </c>
      <c r="D138" s="1">
        <v>1.7666000000000001E-2</v>
      </c>
      <c r="E138" s="1" t="s">
        <v>78</v>
      </c>
      <c r="F138" s="1" t="s">
        <v>569</v>
      </c>
      <c r="G138" s="1">
        <v>0.14794199999999999</v>
      </c>
      <c r="H138" s="1" t="s">
        <v>38</v>
      </c>
      <c r="I138" s="1" t="s">
        <v>570</v>
      </c>
      <c r="J138" s="1">
        <v>1.5001E-2</v>
      </c>
      <c r="K138" s="1" t="s">
        <v>39</v>
      </c>
      <c r="L138" s="1" t="s">
        <v>51</v>
      </c>
      <c r="M138" s="1">
        <v>9.5650000000000006E-3</v>
      </c>
      <c r="N138" s="1" t="s">
        <v>76</v>
      </c>
      <c r="O138" s="1" t="s">
        <v>77</v>
      </c>
      <c r="P138" s="1">
        <v>6.7000000000000002E-4</v>
      </c>
    </row>
    <row r="139" spans="1:19" x14ac:dyDescent="0.3">
      <c r="A139" s="1">
        <v>135</v>
      </c>
      <c r="B139" s="1" t="s">
        <v>37</v>
      </c>
      <c r="C139" s="1" t="s">
        <v>571</v>
      </c>
      <c r="D139" s="1">
        <v>1.7221E-2</v>
      </c>
      <c r="E139" s="1" t="s">
        <v>78</v>
      </c>
      <c r="F139" s="1" t="s">
        <v>572</v>
      </c>
      <c r="G139" s="1">
        <v>0.145787</v>
      </c>
      <c r="H139" s="1" t="s">
        <v>38</v>
      </c>
      <c r="I139" s="1" t="s">
        <v>573</v>
      </c>
      <c r="J139" s="1">
        <v>1.5374000000000001E-2</v>
      </c>
      <c r="K139" s="1" t="s">
        <v>39</v>
      </c>
      <c r="L139" s="1" t="s">
        <v>51</v>
      </c>
      <c r="M139" s="1">
        <v>9.4070000000000004E-3</v>
      </c>
      <c r="N139" s="1" t="s">
        <v>76</v>
      </c>
      <c r="O139" s="1" t="s">
        <v>77</v>
      </c>
      <c r="P139" s="1">
        <v>6.7400000000000001E-4</v>
      </c>
    </row>
    <row r="140" spans="1:19" x14ac:dyDescent="0.3">
      <c r="A140" s="1">
        <v>136</v>
      </c>
      <c r="B140" s="1" t="s">
        <v>37</v>
      </c>
      <c r="C140" s="1" t="s">
        <v>574</v>
      </c>
      <c r="D140" s="1">
        <v>1.6784E-2</v>
      </c>
      <c r="E140" s="1" t="s">
        <v>78</v>
      </c>
      <c r="F140" s="1" t="s">
        <v>575</v>
      </c>
      <c r="G140" s="1">
        <v>0.14372499999999999</v>
      </c>
      <c r="H140" s="1" t="s">
        <v>38</v>
      </c>
      <c r="I140" s="1" t="s">
        <v>576</v>
      </c>
      <c r="J140" s="1">
        <v>1.5723000000000001E-2</v>
      </c>
      <c r="K140" s="1" t="s">
        <v>39</v>
      </c>
      <c r="L140" s="1" t="s">
        <v>51</v>
      </c>
      <c r="M140" s="1">
        <v>9.2530000000000008E-3</v>
      </c>
      <c r="N140" s="1" t="s">
        <v>76</v>
      </c>
      <c r="O140" s="1" t="s">
        <v>77</v>
      </c>
      <c r="P140" s="1">
        <v>6.7699999999999998E-4</v>
      </c>
    </row>
    <row r="141" spans="1:19" x14ac:dyDescent="0.3">
      <c r="A141" s="1">
        <v>137</v>
      </c>
      <c r="B141" s="1" t="s">
        <v>37</v>
      </c>
      <c r="C141" s="1" t="s">
        <v>577</v>
      </c>
      <c r="D141" s="1">
        <v>1.6354E-2</v>
      </c>
      <c r="E141" s="1" t="s">
        <v>78</v>
      </c>
      <c r="F141" s="1" t="s">
        <v>578</v>
      </c>
      <c r="G141" s="1">
        <v>0.14175099999999999</v>
      </c>
      <c r="H141" s="1" t="s">
        <v>38</v>
      </c>
      <c r="I141" s="1" t="s">
        <v>579</v>
      </c>
      <c r="J141" s="1">
        <v>1.6046999999999999E-2</v>
      </c>
      <c r="K141" s="1" t="s">
        <v>39</v>
      </c>
      <c r="L141" s="1" t="s">
        <v>51</v>
      </c>
      <c r="M141" s="1">
        <v>9.1020000000000007E-3</v>
      </c>
      <c r="N141" s="1" t="s">
        <v>76</v>
      </c>
      <c r="O141" s="1" t="s">
        <v>77</v>
      </c>
      <c r="P141" s="1">
        <v>6.8099999999999996E-4</v>
      </c>
    </row>
    <row r="142" spans="1:19" x14ac:dyDescent="0.3">
      <c r="A142" s="1">
        <v>138</v>
      </c>
      <c r="B142" s="1" t="s">
        <v>37</v>
      </c>
      <c r="C142" s="1" t="s">
        <v>580</v>
      </c>
      <c r="D142" s="1">
        <v>1.5932000000000002E-2</v>
      </c>
      <c r="E142" s="1" t="s">
        <v>78</v>
      </c>
      <c r="F142" s="1" t="s">
        <v>581</v>
      </c>
      <c r="G142" s="1">
        <v>0.13986000000000001</v>
      </c>
      <c r="H142" s="1" t="s">
        <v>38</v>
      </c>
      <c r="I142" s="1" t="s">
        <v>582</v>
      </c>
      <c r="J142" s="1">
        <v>1.6345999999999999E-2</v>
      </c>
      <c r="K142" s="1" t="s">
        <v>39</v>
      </c>
      <c r="L142" s="1" t="s">
        <v>51</v>
      </c>
      <c r="M142" s="1">
        <v>8.9529999999999992E-3</v>
      </c>
      <c r="N142" s="1" t="s">
        <v>76</v>
      </c>
      <c r="O142" s="1" t="s">
        <v>77</v>
      </c>
      <c r="P142" s="1">
        <v>6.8400000000000004E-4</v>
      </c>
    </row>
    <row r="143" spans="1:19" x14ac:dyDescent="0.3">
      <c r="A143" s="1">
        <v>139</v>
      </c>
      <c r="B143" s="1" t="s">
        <v>37</v>
      </c>
      <c r="C143" s="1" t="s">
        <v>583</v>
      </c>
      <c r="D143" s="1">
        <v>1.5518000000000001E-2</v>
      </c>
      <c r="E143" s="1" t="s">
        <v>78</v>
      </c>
      <c r="F143" s="1" t="s">
        <v>584</v>
      </c>
      <c r="G143" s="1">
        <v>0.13804900000000001</v>
      </c>
      <c r="H143" s="1" t="s">
        <v>38</v>
      </c>
      <c r="I143" s="1" t="s">
        <v>585</v>
      </c>
      <c r="J143" s="1">
        <v>1.6618999999999998E-2</v>
      </c>
      <c r="K143" s="1" t="s">
        <v>39</v>
      </c>
      <c r="L143" s="1" t="s">
        <v>51</v>
      </c>
      <c r="M143" s="1">
        <v>8.8070000000000006E-3</v>
      </c>
      <c r="N143" s="1" t="s">
        <v>76</v>
      </c>
      <c r="O143" s="1" t="s">
        <v>77</v>
      </c>
      <c r="P143" s="1">
        <v>6.8800000000000003E-4</v>
      </c>
    </row>
    <row r="144" spans="1:19" x14ac:dyDescent="0.3">
      <c r="A144" s="1">
        <v>140</v>
      </c>
      <c r="B144" s="1" t="s">
        <v>37</v>
      </c>
      <c r="C144" s="1" t="s">
        <v>586</v>
      </c>
      <c r="D144" s="1">
        <v>1.5112E-2</v>
      </c>
      <c r="E144" s="1" t="s">
        <v>78</v>
      </c>
      <c r="F144" s="1" t="s">
        <v>587</v>
      </c>
      <c r="G144" s="1">
        <v>0.13631199999999999</v>
      </c>
      <c r="H144" s="1" t="s">
        <v>38</v>
      </c>
      <c r="I144" s="1" t="s">
        <v>588</v>
      </c>
      <c r="J144" s="1">
        <v>1.6867E-2</v>
      </c>
      <c r="K144" s="1" t="s">
        <v>39</v>
      </c>
      <c r="L144" s="1" t="s">
        <v>51</v>
      </c>
      <c r="M144" s="1">
        <v>8.6630000000000006E-3</v>
      </c>
      <c r="N144" s="1" t="s">
        <v>76</v>
      </c>
      <c r="O144" s="1" t="s">
        <v>77</v>
      </c>
      <c r="P144" s="1">
        <v>6.9099999999999999E-4</v>
      </c>
    </row>
    <row r="145" spans="1:16" x14ac:dyDescent="0.3">
      <c r="A145" s="1">
        <v>141</v>
      </c>
      <c r="B145" s="1" t="s">
        <v>37</v>
      </c>
      <c r="C145" s="1" t="s">
        <v>586</v>
      </c>
      <c r="D145" s="1">
        <v>1.4713E-2</v>
      </c>
      <c r="E145" s="1" t="s">
        <v>78</v>
      </c>
      <c r="F145" s="1" t="s">
        <v>589</v>
      </c>
      <c r="G145" s="1">
        <v>0.13464499999999999</v>
      </c>
      <c r="H145" s="1" t="s">
        <v>38</v>
      </c>
      <c r="I145" s="1" t="s">
        <v>590</v>
      </c>
      <c r="J145" s="1">
        <v>1.7090000000000001E-2</v>
      </c>
      <c r="K145" s="1" t="s">
        <v>39</v>
      </c>
      <c r="L145" s="1" t="s">
        <v>51</v>
      </c>
      <c r="M145" s="1">
        <v>8.5220000000000001E-3</v>
      </c>
      <c r="N145" s="1" t="s">
        <v>76</v>
      </c>
      <c r="O145" s="1" t="s">
        <v>77</v>
      </c>
      <c r="P145" s="1">
        <v>6.9399999999999996E-4</v>
      </c>
    </row>
    <row r="146" spans="1:16" x14ac:dyDescent="0.3">
      <c r="A146" s="1">
        <v>142</v>
      </c>
      <c r="B146" s="1" t="s">
        <v>37</v>
      </c>
      <c r="C146" s="1" t="s">
        <v>591</v>
      </c>
      <c r="D146" s="1">
        <v>1.4323000000000001E-2</v>
      </c>
      <c r="E146" s="1" t="s">
        <v>78</v>
      </c>
      <c r="F146" s="1" t="s">
        <v>137</v>
      </c>
      <c r="G146" s="1">
        <v>0.133045</v>
      </c>
      <c r="H146" s="1" t="s">
        <v>38</v>
      </c>
      <c r="I146" s="1" t="s">
        <v>592</v>
      </c>
      <c r="J146" s="1">
        <v>1.7288000000000001E-2</v>
      </c>
      <c r="K146" s="1" t="s">
        <v>39</v>
      </c>
      <c r="L146" s="1" t="s">
        <v>51</v>
      </c>
      <c r="M146" s="1">
        <v>8.3829999999999998E-3</v>
      </c>
      <c r="N146" s="1" t="s">
        <v>76</v>
      </c>
      <c r="O146" s="1" t="s">
        <v>77</v>
      </c>
      <c r="P146" s="1">
        <v>6.96E-4</v>
      </c>
    </row>
    <row r="147" spans="1:16" x14ac:dyDescent="0.3">
      <c r="A147" s="1">
        <v>143</v>
      </c>
      <c r="B147" s="1" t="s">
        <v>37</v>
      </c>
      <c r="C147" s="1" t="s">
        <v>593</v>
      </c>
      <c r="D147" s="1">
        <v>1.3942E-2</v>
      </c>
      <c r="E147" s="1" t="s">
        <v>78</v>
      </c>
      <c r="F147" s="1" t="s">
        <v>138</v>
      </c>
      <c r="G147" s="1">
        <v>0.13150600000000001</v>
      </c>
      <c r="H147" s="1" t="s">
        <v>38</v>
      </c>
      <c r="I147" s="1" t="s">
        <v>594</v>
      </c>
      <c r="J147" s="1">
        <v>1.7462999999999999E-2</v>
      </c>
      <c r="K147" s="1" t="s">
        <v>39</v>
      </c>
      <c r="L147" s="1" t="s">
        <v>51</v>
      </c>
      <c r="M147" s="1">
        <v>8.2459999999999999E-3</v>
      </c>
      <c r="N147" s="1" t="s">
        <v>76</v>
      </c>
      <c r="O147" s="1" t="s">
        <v>77</v>
      </c>
      <c r="P147" s="1">
        <v>6.9899999999999997E-4</v>
      </c>
    </row>
    <row r="148" spans="1:16" x14ac:dyDescent="0.3">
      <c r="A148" s="1">
        <v>144</v>
      </c>
      <c r="B148" s="1" t="s">
        <v>37</v>
      </c>
      <c r="C148" s="1" t="s">
        <v>595</v>
      </c>
      <c r="D148" s="1">
        <v>1.3568999999999999E-2</v>
      </c>
      <c r="E148" s="1" t="s">
        <v>78</v>
      </c>
      <c r="F148" s="1" t="s">
        <v>139</v>
      </c>
      <c r="G148" s="1">
        <v>0.130026</v>
      </c>
      <c r="H148" s="1" t="s">
        <v>38</v>
      </c>
      <c r="I148" s="1" t="s">
        <v>596</v>
      </c>
      <c r="J148" s="1">
        <v>1.7614999999999999E-2</v>
      </c>
      <c r="K148" s="1" t="s">
        <v>39</v>
      </c>
      <c r="L148" s="1" t="s">
        <v>51</v>
      </c>
      <c r="M148" s="1">
        <v>8.1110000000000002E-3</v>
      </c>
      <c r="N148" s="1" t="s">
        <v>76</v>
      </c>
      <c r="O148" s="1" t="s">
        <v>77</v>
      </c>
      <c r="P148" s="1">
        <v>7.0100000000000002E-4</v>
      </c>
    </row>
    <row r="149" spans="1:16" x14ac:dyDescent="0.3">
      <c r="A149" s="1">
        <v>145</v>
      </c>
      <c r="B149" s="1" t="s">
        <v>37</v>
      </c>
      <c r="C149" s="1" t="s">
        <v>595</v>
      </c>
      <c r="D149" s="1">
        <v>1.3204E-2</v>
      </c>
      <c r="E149" s="1" t="s">
        <v>78</v>
      </c>
      <c r="F149" s="1" t="s">
        <v>597</v>
      </c>
      <c r="G149" s="1">
        <v>0.12859899999999999</v>
      </c>
      <c r="H149" s="1" t="s">
        <v>38</v>
      </c>
      <c r="I149" s="1" t="s">
        <v>598</v>
      </c>
      <c r="J149" s="1">
        <v>1.7743999999999999E-2</v>
      </c>
      <c r="K149" s="1" t="s">
        <v>39</v>
      </c>
      <c r="L149" s="1" t="s">
        <v>51</v>
      </c>
      <c r="M149" s="1">
        <v>7.9780000000000007E-3</v>
      </c>
      <c r="N149" s="1" t="s">
        <v>76</v>
      </c>
      <c r="O149" s="1" t="s">
        <v>77</v>
      </c>
      <c r="P149" s="1">
        <v>7.0399999999999998E-4</v>
      </c>
    </row>
    <row r="150" spans="1:16" x14ac:dyDescent="0.3">
      <c r="A150" s="1">
        <v>146</v>
      </c>
      <c r="B150" s="1" t="s">
        <v>37</v>
      </c>
      <c r="C150" s="1" t="s">
        <v>599</v>
      </c>
      <c r="D150" s="1">
        <v>1.2848E-2</v>
      </c>
      <c r="E150" s="1" t="s">
        <v>78</v>
      </c>
      <c r="F150" s="1" t="s">
        <v>600</v>
      </c>
      <c r="G150" s="1">
        <v>0.127223</v>
      </c>
      <c r="H150" s="1" t="s">
        <v>38</v>
      </c>
      <c r="I150" s="1" t="s">
        <v>601</v>
      </c>
      <c r="J150" s="1">
        <v>1.7850999999999999E-2</v>
      </c>
      <c r="K150" s="1" t="s">
        <v>39</v>
      </c>
      <c r="L150" s="1" t="s">
        <v>51</v>
      </c>
      <c r="M150" s="1">
        <v>7.8469999999999998E-3</v>
      </c>
      <c r="N150" s="1" t="s">
        <v>76</v>
      </c>
      <c r="O150" s="1" t="s">
        <v>77</v>
      </c>
      <c r="P150" s="1">
        <v>7.0500000000000001E-4</v>
      </c>
    </row>
    <row r="151" spans="1:16" x14ac:dyDescent="0.3">
      <c r="A151" s="1">
        <v>147</v>
      </c>
      <c r="B151" s="1" t="s">
        <v>37</v>
      </c>
      <c r="C151" s="1" t="s">
        <v>599</v>
      </c>
      <c r="D151" s="1">
        <v>1.2501E-2</v>
      </c>
      <c r="E151" s="1" t="s">
        <v>78</v>
      </c>
      <c r="F151" s="1" t="s">
        <v>602</v>
      </c>
      <c r="G151" s="1">
        <v>0.125893</v>
      </c>
      <c r="H151" s="1" t="s">
        <v>38</v>
      </c>
      <c r="I151" s="1" t="s">
        <v>603</v>
      </c>
      <c r="J151" s="1">
        <v>1.7937999999999999E-2</v>
      </c>
      <c r="K151" s="1" t="s">
        <v>39</v>
      </c>
      <c r="L151" s="1" t="s">
        <v>51</v>
      </c>
      <c r="M151" s="1">
        <v>7.7169999999999999E-3</v>
      </c>
      <c r="N151" s="1" t="s">
        <v>76</v>
      </c>
      <c r="O151" s="1" t="s">
        <v>77</v>
      </c>
      <c r="P151" s="1">
        <v>7.0699999999999995E-4</v>
      </c>
    </row>
    <row r="152" spans="1:16" x14ac:dyDescent="0.3">
      <c r="A152" s="1">
        <v>148</v>
      </c>
      <c r="B152" s="1" t="s">
        <v>37</v>
      </c>
      <c r="C152" s="1" t="s">
        <v>604</v>
      </c>
      <c r="D152" s="1">
        <v>1.2163E-2</v>
      </c>
      <c r="E152" s="1" t="s">
        <v>78</v>
      </c>
      <c r="F152" s="1" t="s">
        <v>605</v>
      </c>
      <c r="G152" s="1">
        <v>0.12460599999999999</v>
      </c>
      <c r="H152" s="1" t="s">
        <v>38</v>
      </c>
      <c r="I152" s="1" t="s">
        <v>606</v>
      </c>
      <c r="J152" s="1">
        <v>1.8005E-2</v>
      </c>
      <c r="K152" s="1" t="s">
        <v>39</v>
      </c>
      <c r="L152" s="1" t="s">
        <v>51</v>
      </c>
      <c r="M152" s="1">
        <v>7.5890000000000003E-3</v>
      </c>
      <c r="N152" s="1" t="s">
        <v>76</v>
      </c>
      <c r="O152" s="1" t="s">
        <v>77</v>
      </c>
      <c r="P152" s="1">
        <v>7.0899999999999999E-4</v>
      </c>
    </row>
    <row r="153" spans="1:16" x14ac:dyDescent="0.3">
      <c r="A153" s="1">
        <v>149</v>
      </c>
      <c r="B153" s="1" t="s">
        <v>37</v>
      </c>
      <c r="C153" s="1" t="s">
        <v>607</v>
      </c>
      <c r="D153" s="1">
        <v>1.1833E-2</v>
      </c>
      <c r="E153" s="1" t="s">
        <v>78</v>
      </c>
      <c r="F153" s="1" t="s">
        <v>608</v>
      </c>
      <c r="G153" s="1">
        <v>0.123358</v>
      </c>
      <c r="H153" s="1" t="s">
        <v>38</v>
      </c>
      <c r="I153" s="1" t="s">
        <v>609</v>
      </c>
      <c r="J153" s="1">
        <v>1.8053E-2</v>
      </c>
      <c r="K153" s="1" t="s">
        <v>39</v>
      </c>
      <c r="L153" s="1" t="s">
        <v>51</v>
      </c>
      <c r="M153" s="1">
        <v>7.4619999999999999E-3</v>
      </c>
      <c r="N153" s="1" t="s">
        <v>76</v>
      </c>
      <c r="O153" s="1" t="s">
        <v>77</v>
      </c>
      <c r="P153" s="1">
        <v>7.1000000000000002E-4</v>
      </c>
    </row>
    <row r="154" spans="1:16" x14ac:dyDescent="0.3">
      <c r="A154" s="1">
        <v>150</v>
      </c>
      <c r="B154" s="1" t="s">
        <v>37</v>
      </c>
      <c r="C154" s="1" t="s">
        <v>610</v>
      </c>
      <c r="D154" s="1">
        <v>1.1512E-2</v>
      </c>
      <c r="E154" s="1" t="s">
        <v>78</v>
      </c>
      <c r="F154" s="1" t="s">
        <v>611</v>
      </c>
      <c r="G154" s="1">
        <v>0.122146</v>
      </c>
      <c r="H154" s="1" t="s">
        <v>38</v>
      </c>
      <c r="I154" s="1" t="s">
        <v>612</v>
      </c>
      <c r="J154" s="1">
        <v>1.8082999999999998E-2</v>
      </c>
      <c r="K154" s="1" t="s">
        <v>39</v>
      </c>
      <c r="L154" s="1" t="s">
        <v>51</v>
      </c>
      <c r="M154" s="1">
        <v>7.3359999999999996E-3</v>
      </c>
      <c r="N154" s="1" t="s">
        <v>76</v>
      </c>
      <c r="O154" s="1" t="s">
        <v>77</v>
      </c>
      <c r="P154" s="1">
        <v>7.1100000000000004E-4</v>
      </c>
    </row>
    <row r="155" spans="1:16" x14ac:dyDescent="0.3">
      <c r="A155" s="1">
        <v>151</v>
      </c>
      <c r="B155" s="1" t="s">
        <v>37</v>
      </c>
      <c r="C155" s="1" t="s">
        <v>613</v>
      </c>
      <c r="D155" s="1">
        <v>1.12E-2</v>
      </c>
      <c r="E155" s="1" t="s">
        <v>78</v>
      </c>
      <c r="F155" s="1" t="s">
        <v>614</v>
      </c>
      <c r="G155" s="1">
        <v>0.12096800000000001</v>
      </c>
      <c r="H155" s="1" t="s">
        <v>38</v>
      </c>
      <c r="I155" s="1" t="s">
        <v>612</v>
      </c>
      <c r="J155" s="1">
        <v>1.8096000000000001E-2</v>
      </c>
      <c r="K155" s="1" t="s">
        <v>39</v>
      </c>
      <c r="L155" s="1" t="s">
        <v>51</v>
      </c>
      <c r="M155" s="1">
        <v>7.2119999999999997E-3</v>
      </c>
      <c r="N155" s="1" t="s">
        <v>76</v>
      </c>
      <c r="O155" s="1" t="s">
        <v>77</v>
      </c>
      <c r="P155" s="1">
        <v>7.1199999999999996E-4</v>
      </c>
    </row>
    <row r="156" spans="1:16" x14ac:dyDescent="0.3">
      <c r="A156" s="1">
        <v>152</v>
      </c>
      <c r="B156" s="1" t="s">
        <v>37</v>
      </c>
      <c r="C156" s="1" t="s">
        <v>615</v>
      </c>
      <c r="D156" s="1">
        <v>1.0897E-2</v>
      </c>
      <c r="E156" s="1" t="s">
        <v>78</v>
      </c>
      <c r="F156" s="1" t="s">
        <v>616</v>
      </c>
      <c r="G156" s="1">
        <v>0.11981899999999999</v>
      </c>
      <c r="H156" s="1" t="s">
        <v>38</v>
      </c>
      <c r="I156" s="1" t="s">
        <v>617</v>
      </c>
      <c r="J156" s="1">
        <v>1.8093999999999999E-2</v>
      </c>
      <c r="K156" s="1" t="s">
        <v>39</v>
      </c>
      <c r="L156" s="1" t="s">
        <v>51</v>
      </c>
      <c r="M156" s="1">
        <v>7.0889999999999998E-3</v>
      </c>
      <c r="N156" s="1" t="s">
        <v>76</v>
      </c>
      <c r="O156" s="1" t="s">
        <v>77</v>
      </c>
      <c r="P156" s="1">
        <v>7.1299999999999998E-4</v>
      </c>
    </row>
    <row r="157" spans="1:16" x14ac:dyDescent="0.3">
      <c r="A157" s="1">
        <v>153</v>
      </c>
      <c r="B157" s="1" t="s">
        <v>37</v>
      </c>
      <c r="C157" s="1" t="s">
        <v>618</v>
      </c>
      <c r="D157" s="1">
        <v>1.0603E-2</v>
      </c>
      <c r="E157" s="1" t="s">
        <v>78</v>
      </c>
      <c r="F157" s="1" t="s">
        <v>619</v>
      </c>
      <c r="G157" s="1">
        <v>0.118697</v>
      </c>
      <c r="H157" s="1" t="s">
        <v>38</v>
      </c>
      <c r="I157" s="1" t="s">
        <v>620</v>
      </c>
      <c r="J157" s="1">
        <v>1.8075999999999998E-2</v>
      </c>
      <c r="K157" s="1" t="s">
        <v>39</v>
      </c>
      <c r="L157" s="1" t="s">
        <v>51</v>
      </c>
      <c r="M157" s="1">
        <v>6.9670000000000001E-3</v>
      </c>
      <c r="N157" s="1" t="s">
        <v>76</v>
      </c>
      <c r="O157" s="1" t="s">
        <v>77</v>
      </c>
      <c r="P157" s="1">
        <v>7.1400000000000001E-4</v>
      </c>
    </row>
    <row r="158" spans="1:16" x14ac:dyDescent="0.3">
      <c r="A158" s="1">
        <v>154</v>
      </c>
      <c r="B158" s="1" t="s">
        <v>37</v>
      </c>
      <c r="C158" s="1" t="s">
        <v>621</v>
      </c>
      <c r="D158" s="1">
        <v>2.3425999999999999E-2</v>
      </c>
      <c r="E158" s="1" t="s">
        <v>78</v>
      </c>
      <c r="F158" s="1" t="s">
        <v>145</v>
      </c>
      <c r="G158" s="1">
        <v>5.7613999999999999E-2</v>
      </c>
      <c r="H158" s="1" t="s">
        <v>79</v>
      </c>
      <c r="I158" s="1" t="s">
        <v>622</v>
      </c>
      <c r="J158" s="1">
        <v>0.145651</v>
      </c>
      <c r="K158" s="1" t="s">
        <v>39</v>
      </c>
      <c r="L158" s="1" t="s">
        <v>51</v>
      </c>
      <c r="M158" s="1">
        <v>1.0881E-2</v>
      </c>
      <c r="N158" s="1" t="s">
        <v>76</v>
      </c>
      <c r="O158" s="1" t="s">
        <v>77</v>
      </c>
      <c r="P158" s="1">
        <v>5.4600000000000004E-4</v>
      </c>
    </row>
    <row r="159" spans="1:16" x14ac:dyDescent="0.3">
      <c r="A159" s="1">
        <v>155</v>
      </c>
      <c r="B159" s="1" t="s">
        <v>37</v>
      </c>
      <c r="C159" s="1" t="s">
        <v>623</v>
      </c>
      <c r="D159" s="1">
        <v>2.3803000000000001E-2</v>
      </c>
      <c r="E159" s="1" t="s">
        <v>78</v>
      </c>
      <c r="F159" s="1" t="s">
        <v>146</v>
      </c>
      <c r="G159" s="1">
        <v>5.0345000000000001E-2</v>
      </c>
      <c r="H159" s="1" t="s">
        <v>79</v>
      </c>
      <c r="I159" s="1" t="s">
        <v>624</v>
      </c>
      <c r="J159" s="1">
        <v>0.164327</v>
      </c>
      <c r="K159" s="1" t="s">
        <v>39</v>
      </c>
      <c r="L159" s="1" t="s">
        <v>51</v>
      </c>
      <c r="M159" s="1">
        <v>1.1084E-2</v>
      </c>
      <c r="N159" s="1" t="s">
        <v>76</v>
      </c>
      <c r="O159" s="1" t="s">
        <v>77</v>
      </c>
      <c r="P159" s="1">
        <v>5.6099999999999998E-4</v>
      </c>
    </row>
    <row r="160" spans="1:16" x14ac:dyDescent="0.3">
      <c r="A160" s="1">
        <v>156</v>
      </c>
      <c r="B160" s="1" t="s">
        <v>37</v>
      </c>
      <c r="C160" s="1" t="s">
        <v>625</v>
      </c>
      <c r="D160" s="1">
        <v>2.3105000000000001E-2</v>
      </c>
      <c r="E160" s="1" t="s">
        <v>78</v>
      </c>
      <c r="F160" s="1" t="s">
        <v>626</v>
      </c>
      <c r="G160" s="1">
        <v>5.0639000000000003E-2</v>
      </c>
      <c r="H160" s="1" t="s">
        <v>79</v>
      </c>
      <c r="I160" s="1" t="s">
        <v>627</v>
      </c>
      <c r="J160" s="1">
        <v>0.16312599999999999</v>
      </c>
      <c r="K160" s="1" t="s">
        <v>39</v>
      </c>
      <c r="L160" s="1" t="s">
        <v>51</v>
      </c>
      <c r="M160" s="1">
        <v>1.0878000000000001E-2</v>
      </c>
      <c r="N160" s="1" t="s">
        <v>76</v>
      </c>
      <c r="O160" s="1" t="s">
        <v>77</v>
      </c>
      <c r="P160" s="1">
        <v>5.5999999999999995E-4</v>
      </c>
    </row>
    <row r="161" spans="1:19" x14ac:dyDescent="0.3">
      <c r="A161" s="1">
        <v>157</v>
      </c>
      <c r="B161" s="1" t="s">
        <v>37</v>
      </c>
      <c r="C161" s="1" t="s">
        <v>625</v>
      </c>
      <c r="D161" s="1">
        <v>2.239E-2</v>
      </c>
      <c r="E161" s="1" t="s">
        <v>78</v>
      </c>
      <c r="F161" s="1" t="s">
        <v>628</v>
      </c>
      <c r="G161" s="1">
        <v>5.0886000000000001E-2</v>
      </c>
      <c r="H161" s="1" t="s">
        <v>79</v>
      </c>
      <c r="I161" s="1" t="s">
        <v>629</v>
      </c>
      <c r="J161" s="1">
        <v>0.160912</v>
      </c>
      <c r="K161" s="1" t="s">
        <v>39</v>
      </c>
      <c r="L161" s="1" t="s">
        <v>51</v>
      </c>
      <c r="M161" s="1">
        <v>1.0664999999999999E-2</v>
      </c>
      <c r="N161" s="1" t="s">
        <v>76</v>
      </c>
      <c r="O161" s="1" t="s">
        <v>77</v>
      </c>
      <c r="P161" s="1">
        <v>5.5999999999999995E-4</v>
      </c>
    </row>
    <row r="162" spans="1:19" x14ac:dyDescent="0.3">
      <c r="A162" s="1">
        <v>158</v>
      </c>
      <c r="B162" s="1" t="s">
        <v>37</v>
      </c>
      <c r="C162" s="1" t="s">
        <v>630</v>
      </c>
      <c r="D162" s="1">
        <v>2.1673999999999999E-2</v>
      </c>
      <c r="E162" s="1" t="s">
        <v>78</v>
      </c>
      <c r="F162" s="1" t="s">
        <v>631</v>
      </c>
      <c r="G162" s="1">
        <v>5.1041999999999997E-2</v>
      </c>
      <c r="H162" s="1" t="s">
        <v>79</v>
      </c>
      <c r="I162" s="1" t="s">
        <v>632</v>
      </c>
      <c r="J162" s="1">
        <v>0.15797600000000001</v>
      </c>
      <c r="K162" s="1" t="s">
        <v>39</v>
      </c>
      <c r="L162" s="1" t="s">
        <v>51</v>
      </c>
      <c r="M162" s="1">
        <v>1.0449999999999999E-2</v>
      </c>
      <c r="N162" s="1" t="s">
        <v>76</v>
      </c>
      <c r="O162" s="1" t="s">
        <v>77</v>
      </c>
      <c r="P162" s="1">
        <v>5.5900000000000004E-4</v>
      </c>
    </row>
    <row r="163" spans="1:19" x14ac:dyDescent="0.3">
      <c r="A163" s="1">
        <v>159</v>
      </c>
      <c r="B163" s="1" t="s">
        <v>37</v>
      </c>
      <c r="C163" s="1" t="s">
        <v>633</v>
      </c>
      <c r="D163" s="1">
        <v>2.0969000000000002E-2</v>
      </c>
      <c r="E163" s="1" t="s">
        <v>78</v>
      </c>
      <c r="F163" s="1" t="s">
        <v>147</v>
      </c>
      <c r="G163" s="1">
        <v>5.1090999999999998E-2</v>
      </c>
      <c r="H163" s="1" t="s">
        <v>79</v>
      </c>
      <c r="I163" s="1" t="s">
        <v>634</v>
      </c>
      <c r="J163" s="1">
        <v>0.15453500000000001</v>
      </c>
      <c r="K163" s="1" t="s">
        <v>39</v>
      </c>
      <c r="L163" s="1" t="s">
        <v>51</v>
      </c>
      <c r="M163" s="1">
        <v>1.0238000000000001E-2</v>
      </c>
      <c r="N163" s="1" t="s">
        <v>76</v>
      </c>
      <c r="O163" s="1" t="s">
        <v>77</v>
      </c>
      <c r="P163" s="1">
        <v>5.5900000000000004E-4</v>
      </c>
    </row>
    <row r="164" spans="1:19" x14ac:dyDescent="0.3">
      <c r="A164" s="1">
        <v>160</v>
      </c>
      <c r="B164" s="1" t="s">
        <v>37</v>
      </c>
      <c r="C164" s="1" t="s">
        <v>635</v>
      </c>
      <c r="D164" s="1">
        <v>2.0282999999999999E-2</v>
      </c>
      <c r="E164" s="1" t="s">
        <v>78</v>
      </c>
      <c r="F164" s="1" t="s">
        <v>636</v>
      </c>
      <c r="G164" s="1">
        <v>5.1032000000000001E-2</v>
      </c>
      <c r="H164" s="1" t="s">
        <v>79</v>
      </c>
      <c r="I164" s="1" t="s">
        <v>637</v>
      </c>
      <c r="J164" s="1">
        <v>0.150751</v>
      </c>
      <c r="K164" s="1" t="s">
        <v>39</v>
      </c>
      <c r="L164" s="1" t="s">
        <v>51</v>
      </c>
      <c r="M164" s="1">
        <v>1.0029E-2</v>
      </c>
      <c r="N164" s="1" t="s">
        <v>76</v>
      </c>
      <c r="O164" s="1" t="s">
        <v>77</v>
      </c>
      <c r="P164" s="1">
        <v>5.5900000000000004E-4</v>
      </c>
    </row>
    <row r="165" spans="1:19" x14ac:dyDescent="0.3">
      <c r="A165" s="1">
        <v>161</v>
      </c>
      <c r="B165" s="1" t="s">
        <v>37</v>
      </c>
      <c r="C165" s="1" t="s">
        <v>638</v>
      </c>
      <c r="D165" s="1">
        <v>1.9619000000000001E-2</v>
      </c>
      <c r="E165" s="1" t="s">
        <v>78</v>
      </c>
      <c r="F165" s="1" t="s">
        <v>639</v>
      </c>
      <c r="G165" s="1">
        <v>5.0871E-2</v>
      </c>
      <c r="H165" s="1" t="s">
        <v>79</v>
      </c>
      <c r="I165" s="1" t="s">
        <v>640</v>
      </c>
      <c r="J165" s="1">
        <v>0.14674499999999999</v>
      </c>
      <c r="K165" s="1" t="s">
        <v>39</v>
      </c>
      <c r="L165" s="1" t="s">
        <v>51</v>
      </c>
      <c r="M165" s="1">
        <v>9.8270000000000007E-3</v>
      </c>
      <c r="N165" s="1" t="s">
        <v>76</v>
      </c>
      <c r="O165" s="1" t="s">
        <v>77</v>
      </c>
      <c r="P165" s="1">
        <v>5.5900000000000004E-4</v>
      </c>
    </row>
    <row r="166" spans="1:19" x14ac:dyDescent="0.3">
      <c r="A166" s="1">
        <v>162</v>
      </c>
      <c r="B166" s="1" t="s">
        <v>37</v>
      </c>
      <c r="C166" s="1" t="s">
        <v>641</v>
      </c>
      <c r="D166" s="1">
        <v>1.898E-2</v>
      </c>
      <c r="E166" s="1" t="s">
        <v>78</v>
      </c>
      <c r="F166" s="1" t="s">
        <v>148</v>
      </c>
      <c r="G166" s="1">
        <v>5.0617000000000002E-2</v>
      </c>
      <c r="H166" s="1" t="s">
        <v>79</v>
      </c>
      <c r="I166" s="1" t="s">
        <v>640</v>
      </c>
      <c r="J166" s="1">
        <v>0.14260700000000001</v>
      </c>
      <c r="K166" s="1" t="s">
        <v>39</v>
      </c>
      <c r="L166" s="1" t="s">
        <v>51</v>
      </c>
      <c r="M166" s="1">
        <v>9.6310000000000007E-3</v>
      </c>
      <c r="N166" s="1" t="s">
        <v>76</v>
      </c>
      <c r="O166" s="1" t="s">
        <v>77</v>
      </c>
      <c r="P166" s="1">
        <v>5.5900000000000004E-4</v>
      </c>
    </row>
    <row r="167" spans="1:19" x14ac:dyDescent="0.3">
      <c r="A167" s="1">
        <v>163</v>
      </c>
      <c r="B167" s="1" t="s">
        <v>37</v>
      </c>
      <c r="C167" s="1" t="s">
        <v>642</v>
      </c>
      <c r="D167" s="1">
        <v>1.8367000000000001E-2</v>
      </c>
      <c r="E167" s="1" t="s">
        <v>78</v>
      </c>
      <c r="F167" s="1" t="s">
        <v>643</v>
      </c>
      <c r="G167" s="1">
        <v>5.0282E-2</v>
      </c>
      <c r="H167" s="1" t="s">
        <v>79</v>
      </c>
      <c r="I167" s="1" t="s">
        <v>644</v>
      </c>
      <c r="J167" s="1">
        <v>0.138403</v>
      </c>
      <c r="K167" s="1" t="s">
        <v>39</v>
      </c>
      <c r="L167" s="1" t="s">
        <v>51</v>
      </c>
      <c r="M167" s="1">
        <v>9.4420000000000007E-3</v>
      </c>
      <c r="N167" s="1" t="s">
        <v>76</v>
      </c>
      <c r="O167" s="1" t="s">
        <v>77</v>
      </c>
      <c r="P167" s="1">
        <v>5.5900000000000004E-4</v>
      </c>
    </row>
    <row r="168" spans="1:19" x14ac:dyDescent="0.3">
      <c r="A168" s="1">
        <v>164</v>
      </c>
      <c r="B168" s="1" t="s">
        <v>37</v>
      </c>
      <c r="C168" s="1" t="s">
        <v>642</v>
      </c>
      <c r="D168" s="1">
        <v>1.7780000000000001E-2</v>
      </c>
      <c r="E168" s="1" t="s">
        <v>78</v>
      </c>
      <c r="F168" s="1" t="s">
        <v>149</v>
      </c>
      <c r="G168" s="1">
        <v>4.9876999999999998E-2</v>
      </c>
      <c r="H168" s="1" t="s">
        <v>79</v>
      </c>
      <c r="I168" s="1" t="s">
        <v>644</v>
      </c>
      <c r="J168" s="1">
        <v>0.134185</v>
      </c>
      <c r="K168" s="1" t="s">
        <v>39</v>
      </c>
      <c r="L168" s="1" t="s">
        <v>51</v>
      </c>
      <c r="M168" s="1">
        <v>9.2610000000000001E-3</v>
      </c>
      <c r="N168" s="1" t="s">
        <v>76</v>
      </c>
      <c r="O168" s="1" t="s">
        <v>77</v>
      </c>
      <c r="P168" s="1">
        <v>5.5900000000000004E-4</v>
      </c>
    </row>
    <row r="169" spans="1:19" x14ac:dyDescent="0.3">
      <c r="A169" s="1">
        <v>165</v>
      </c>
      <c r="B169" s="1" t="s">
        <v>37</v>
      </c>
      <c r="C169" s="1" t="s">
        <v>642</v>
      </c>
      <c r="D169" s="1">
        <v>1.7218000000000001E-2</v>
      </c>
      <c r="E169" s="1" t="s">
        <v>78</v>
      </c>
      <c r="F169" s="1" t="s">
        <v>645</v>
      </c>
      <c r="G169" s="1">
        <v>4.9414E-2</v>
      </c>
      <c r="H169" s="1" t="s">
        <v>79</v>
      </c>
      <c r="I169" s="1" t="s">
        <v>646</v>
      </c>
      <c r="J169" s="1">
        <v>0.12998899999999999</v>
      </c>
      <c r="K169" s="1" t="s">
        <v>39</v>
      </c>
      <c r="L169" s="1" t="s">
        <v>51</v>
      </c>
      <c r="M169" s="1">
        <v>9.0860000000000003E-3</v>
      </c>
      <c r="N169" s="1" t="s">
        <v>76</v>
      </c>
      <c r="O169" s="1" t="s">
        <v>77</v>
      </c>
      <c r="P169" s="1">
        <v>5.5900000000000004E-4</v>
      </c>
    </row>
    <row r="170" spans="1:19" x14ac:dyDescent="0.3">
      <c r="A170" s="1">
        <v>166</v>
      </c>
      <c r="B170" s="1" t="s">
        <v>37</v>
      </c>
      <c r="C170" s="1" t="s">
        <v>647</v>
      </c>
      <c r="D170" s="1">
        <v>7.4139999999999996E-3</v>
      </c>
      <c r="E170" s="1" t="s">
        <v>79</v>
      </c>
      <c r="F170" s="1" t="s">
        <v>646</v>
      </c>
      <c r="G170" s="1">
        <v>0.222714</v>
      </c>
      <c r="H170" s="1" t="s">
        <v>238</v>
      </c>
      <c r="I170" s="1" t="s">
        <v>648</v>
      </c>
      <c r="J170" s="1">
        <v>0.24409600000000001</v>
      </c>
      <c r="K170" s="1" t="s">
        <v>39</v>
      </c>
      <c r="L170" s="1" t="s">
        <v>51</v>
      </c>
      <c r="M170" s="1">
        <v>6.2849999999999998E-3</v>
      </c>
      <c r="N170" s="1" t="s">
        <v>76</v>
      </c>
      <c r="O170" s="1" t="s">
        <v>77</v>
      </c>
      <c r="P170" s="1">
        <v>5.4299999999999997E-4</v>
      </c>
    </row>
    <row r="171" spans="1:19" x14ac:dyDescent="0.3">
      <c r="A171" s="1">
        <v>167</v>
      </c>
      <c r="B171" s="1" t="s">
        <v>37</v>
      </c>
      <c r="C171" s="1" t="s">
        <v>649</v>
      </c>
      <c r="D171" s="1">
        <v>5.3140000000000001E-3</v>
      </c>
      <c r="E171" s="1" t="s">
        <v>79</v>
      </c>
      <c r="F171" s="1" t="s">
        <v>646</v>
      </c>
      <c r="G171" s="1">
        <v>0.21018100000000001</v>
      </c>
      <c r="H171" s="1" t="s">
        <v>238</v>
      </c>
      <c r="I171" s="1" t="s">
        <v>650</v>
      </c>
      <c r="J171" s="1">
        <v>0.25082500000000002</v>
      </c>
      <c r="K171" s="1" t="s">
        <v>39</v>
      </c>
      <c r="L171" s="1" t="s">
        <v>51</v>
      </c>
      <c r="M171" s="1">
        <v>5.6810000000000003E-3</v>
      </c>
      <c r="N171" s="1" t="s">
        <v>76</v>
      </c>
      <c r="O171" s="1" t="s">
        <v>77</v>
      </c>
      <c r="P171" s="1">
        <v>5.4199999999999995E-4</v>
      </c>
    </row>
    <row r="172" spans="1:19" x14ac:dyDescent="0.3">
      <c r="A172" s="1">
        <v>168</v>
      </c>
      <c r="B172" s="1" t="s">
        <v>37</v>
      </c>
      <c r="C172" s="1" t="s">
        <v>649</v>
      </c>
      <c r="D172" s="1">
        <v>5.182E-3</v>
      </c>
      <c r="E172" s="1" t="s">
        <v>79</v>
      </c>
      <c r="F172" s="1" t="s">
        <v>646</v>
      </c>
      <c r="G172" s="1">
        <v>0.19991400000000001</v>
      </c>
      <c r="H172" s="1" t="s">
        <v>238</v>
      </c>
      <c r="I172" s="1" t="s">
        <v>651</v>
      </c>
      <c r="J172" s="1">
        <v>0.24538599999999999</v>
      </c>
      <c r="K172" s="1" t="s">
        <v>39</v>
      </c>
      <c r="L172" s="1" t="s">
        <v>51</v>
      </c>
      <c r="M172" s="1">
        <v>5.4149999999999997E-3</v>
      </c>
      <c r="N172" s="1" t="s">
        <v>76</v>
      </c>
      <c r="O172" s="1" t="s">
        <v>77</v>
      </c>
      <c r="P172" s="1">
        <v>5.44E-4</v>
      </c>
    </row>
    <row r="173" spans="1:19" x14ac:dyDescent="0.3">
      <c r="A173" s="1">
        <v>169</v>
      </c>
      <c r="B173" s="1" t="s">
        <v>37</v>
      </c>
      <c r="C173" s="1" t="s">
        <v>652</v>
      </c>
      <c r="D173" s="1">
        <v>5.0549999999999996E-3</v>
      </c>
      <c r="E173" s="1" t="s">
        <v>79</v>
      </c>
      <c r="F173" s="1" t="s">
        <v>646</v>
      </c>
      <c r="G173" s="1">
        <v>0.19025</v>
      </c>
      <c r="H173" s="1" t="s">
        <v>238</v>
      </c>
      <c r="I173" s="1" t="s">
        <v>653</v>
      </c>
      <c r="J173" s="1">
        <v>0.240314</v>
      </c>
      <c r="K173" s="1" t="s">
        <v>39</v>
      </c>
      <c r="L173" s="1" t="s">
        <v>51</v>
      </c>
      <c r="M173" s="1">
        <v>5.1570000000000001E-3</v>
      </c>
      <c r="N173" s="1" t="s">
        <v>76</v>
      </c>
      <c r="O173" s="1" t="s">
        <v>77</v>
      </c>
      <c r="P173" s="1">
        <v>5.4500000000000002E-4</v>
      </c>
    </row>
    <row r="174" spans="1:19" x14ac:dyDescent="0.3">
      <c r="A174" s="1">
        <v>170</v>
      </c>
      <c r="B174" s="1" t="s">
        <v>37</v>
      </c>
      <c r="C174" s="1" t="s">
        <v>654</v>
      </c>
      <c r="D174" s="1">
        <v>8.2760000000000004E-3</v>
      </c>
      <c r="E174" s="1" t="s">
        <v>79</v>
      </c>
      <c r="F174" s="1" t="s">
        <v>646</v>
      </c>
      <c r="G174" s="1">
        <v>0.178342</v>
      </c>
      <c r="H174" s="1" t="s">
        <v>238</v>
      </c>
      <c r="I174" s="1" t="s">
        <v>655</v>
      </c>
      <c r="J174" s="1">
        <v>0.216528</v>
      </c>
      <c r="K174" s="1" t="s">
        <v>238</v>
      </c>
      <c r="L174" s="1" t="s">
        <v>656</v>
      </c>
      <c r="M174" s="1">
        <v>9.6808000000000005E-2</v>
      </c>
      <c r="N174" s="1" t="s">
        <v>39</v>
      </c>
      <c r="O174" s="1" t="s">
        <v>51</v>
      </c>
      <c r="P174" s="1">
        <v>5.9040000000000004E-3</v>
      </c>
      <c r="Q174" s="1" t="s">
        <v>76</v>
      </c>
      <c r="R174" s="1" t="s">
        <v>77</v>
      </c>
      <c r="S174" s="1">
        <v>5.4900000000000001E-4</v>
      </c>
    </row>
    <row r="175" spans="1:19" x14ac:dyDescent="0.3">
      <c r="A175" s="1">
        <v>171</v>
      </c>
      <c r="B175" s="1" t="s">
        <v>37</v>
      </c>
      <c r="C175" s="1" t="s">
        <v>657</v>
      </c>
      <c r="D175" s="1">
        <v>1.6712999999999999E-2</v>
      </c>
      <c r="E175" s="1" t="s">
        <v>79</v>
      </c>
      <c r="F175" s="1" t="s">
        <v>646</v>
      </c>
      <c r="G175" s="1">
        <v>0.162466</v>
      </c>
      <c r="H175" s="1" t="s">
        <v>238</v>
      </c>
      <c r="I175" s="1" t="s">
        <v>655</v>
      </c>
      <c r="J175" s="1">
        <v>0.162105</v>
      </c>
      <c r="K175" s="1" t="s">
        <v>238</v>
      </c>
      <c r="L175" s="1" t="s">
        <v>656</v>
      </c>
      <c r="M175" s="1">
        <v>0.34822999999999998</v>
      </c>
      <c r="N175" s="1" t="s">
        <v>39</v>
      </c>
      <c r="O175" s="1" t="s">
        <v>51</v>
      </c>
      <c r="P175" s="1">
        <v>8.2100000000000003E-3</v>
      </c>
      <c r="Q175" s="1" t="s">
        <v>76</v>
      </c>
      <c r="R175" s="1" t="s">
        <v>77</v>
      </c>
      <c r="S175" s="1">
        <v>5.5900000000000004E-4</v>
      </c>
    </row>
    <row r="176" spans="1:19" x14ac:dyDescent="0.3">
      <c r="A176" s="1">
        <v>172</v>
      </c>
      <c r="B176" s="1" t="s">
        <v>37</v>
      </c>
      <c r="C176" s="1" t="s">
        <v>658</v>
      </c>
      <c r="D176" s="1">
        <v>1.6308E-2</v>
      </c>
      <c r="E176" s="1" t="s">
        <v>79</v>
      </c>
      <c r="F176" s="1" t="s">
        <v>659</v>
      </c>
      <c r="G176" s="1">
        <v>0.15434200000000001</v>
      </c>
      <c r="H176" s="1" t="s">
        <v>238</v>
      </c>
      <c r="I176" s="1" t="s">
        <v>660</v>
      </c>
      <c r="J176" s="1">
        <v>0.15653600000000001</v>
      </c>
      <c r="K176" s="1" t="s">
        <v>238</v>
      </c>
      <c r="L176" s="1" t="s">
        <v>656</v>
      </c>
      <c r="M176" s="1">
        <v>0.34254099999999998</v>
      </c>
      <c r="N176" s="1" t="s">
        <v>39</v>
      </c>
      <c r="O176" s="1" t="s">
        <v>51</v>
      </c>
      <c r="P176" s="1">
        <v>7.8820000000000001E-3</v>
      </c>
      <c r="Q176" s="1" t="s">
        <v>76</v>
      </c>
      <c r="R176" s="1" t="s">
        <v>77</v>
      </c>
      <c r="S176" s="1">
        <v>5.5900000000000004E-4</v>
      </c>
    </row>
    <row r="177" spans="1:19" x14ac:dyDescent="0.3">
      <c r="A177" s="1">
        <v>173</v>
      </c>
      <c r="B177" s="1" t="s">
        <v>37</v>
      </c>
      <c r="C177" s="1" t="s">
        <v>658</v>
      </c>
      <c r="D177" s="1">
        <v>1.5911000000000002E-2</v>
      </c>
      <c r="E177" s="1" t="s">
        <v>79</v>
      </c>
      <c r="F177" s="1" t="s">
        <v>659</v>
      </c>
      <c r="G177" s="1">
        <v>0.146734</v>
      </c>
      <c r="H177" s="1" t="s">
        <v>238</v>
      </c>
      <c r="I177" s="1" t="s">
        <v>661</v>
      </c>
      <c r="J177" s="1">
        <v>0.15132799999999999</v>
      </c>
      <c r="K177" s="1" t="s">
        <v>238</v>
      </c>
      <c r="L177" s="1" t="s">
        <v>656</v>
      </c>
      <c r="M177" s="1">
        <v>0.33712999999999999</v>
      </c>
      <c r="N177" s="1" t="s">
        <v>39</v>
      </c>
      <c r="O177" s="1" t="s">
        <v>51</v>
      </c>
      <c r="P177" s="1">
        <v>7.5640000000000004E-3</v>
      </c>
      <c r="Q177" s="1" t="s">
        <v>76</v>
      </c>
      <c r="R177" s="1" t="s">
        <v>77</v>
      </c>
      <c r="S177" s="1">
        <v>5.5900000000000004E-4</v>
      </c>
    </row>
    <row r="178" spans="1:19" x14ac:dyDescent="0.3">
      <c r="A178" s="1">
        <v>174</v>
      </c>
      <c r="B178" s="1" t="s">
        <v>37</v>
      </c>
      <c r="C178" s="1" t="s">
        <v>662</v>
      </c>
      <c r="D178" s="1">
        <v>1.5523E-2</v>
      </c>
      <c r="E178" s="1" t="s">
        <v>79</v>
      </c>
      <c r="F178" s="1" t="s">
        <v>659</v>
      </c>
      <c r="G178" s="1">
        <v>0.139603</v>
      </c>
      <c r="H178" s="1" t="s">
        <v>238</v>
      </c>
      <c r="I178" s="1" t="s">
        <v>661</v>
      </c>
      <c r="J178" s="1">
        <v>0.146453</v>
      </c>
      <c r="K178" s="1" t="s">
        <v>238</v>
      </c>
      <c r="L178" s="1" t="s">
        <v>656</v>
      </c>
      <c r="M178" s="1">
        <v>0.33197700000000002</v>
      </c>
      <c r="N178" s="1" t="s">
        <v>39</v>
      </c>
      <c r="O178" s="1" t="s">
        <v>51</v>
      </c>
      <c r="P178" s="1">
        <v>7.254E-3</v>
      </c>
      <c r="Q178" s="1" t="s">
        <v>76</v>
      </c>
      <c r="R178" s="1" t="s">
        <v>77</v>
      </c>
      <c r="S178" s="1">
        <v>5.5900000000000004E-4</v>
      </c>
    </row>
    <row r="179" spans="1:19" x14ac:dyDescent="0.3">
      <c r="A179" s="1">
        <v>175</v>
      </c>
      <c r="B179" s="1" t="s">
        <v>37</v>
      </c>
      <c r="C179" s="1" t="s">
        <v>662</v>
      </c>
      <c r="D179" s="1">
        <v>1.5143999999999999E-2</v>
      </c>
      <c r="E179" s="1" t="s">
        <v>79</v>
      </c>
      <c r="F179" s="1" t="s">
        <v>659</v>
      </c>
      <c r="G179" s="1">
        <v>0.132914</v>
      </c>
      <c r="H179" s="1" t="s">
        <v>238</v>
      </c>
      <c r="I179" s="1" t="s">
        <v>661</v>
      </c>
      <c r="J179" s="1">
        <v>0.14188799999999999</v>
      </c>
      <c r="K179" s="1" t="s">
        <v>238</v>
      </c>
      <c r="L179" s="1" t="s">
        <v>656</v>
      </c>
      <c r="M179" s="1">
        <v>0.32706400000000002</v>
      </c>
      <c r="N179" s="1" t="s">
        <v>39</v>
      </c>
      <c r="O179" s="1" t="s">
        <v>51</v>
      </c>
      <c r="P179" s="1">
        <v>6.953E-3</v>
      </c>
      <c r="Q179" s="1" t="s">
        <v>76</v>
      </c>
      <c r="R179" s="1" t="s">
        <v>77</v>
      </c>
      <c r="S179" s="1">
        <v>5.5900000000000004E-4</v>
      </c>
    </row>
    <row r="180" spans="1:19" x14ac:dyDescent="0.3">
      <c r="A180" s="1">
        <v>176</v>
      </c>
      <c r="B180" s="1" t="s">
        <v>37</v>
      </c>
      <c r="C180" s="1" t="s">
        <v>662</v>
      </c>
      <c r="D180" s="1">
        <v>1.4774000000000001E-2</v>
      </c>
      <c r="E180" s="1" t="s">
        <v>79</v>
      </c>
      <c r="F180" s="1" t="s">
        <v>659</v>
      </c>
      <c r="G180" s="1">
        <v>0.126634</v>
      </c>
      <c r="H180" s="1" t="s">
        <v>238</v>
      </c>
      <c r="I180" s="1" t="s">
        <v>663</v>
      </c>
      <c r="J180" s="1">
        <v>0.13760900000000001</v>
      </c>
      <c r="K180" s="1" t="s">
        <v>238</v>
      </c>
      <c r="L180" s="1" t="s">
        <v>656</v>
      </c>
      <c r="M180" s="1">
        <v>0.32237399999999999</v>
      </c>
      <c r="N180" s="1" t="s">
        <v>39</v>
      </c>
      <c r="O180" s="1" t="s">
        <v>51</v>
      </c>
      <c r="P180" s="1">
        <v>6.6579999999999999E-3</v>
      </c>
      <c r="Q180" s="1" t="s">
        <v>76</v>
      </c>
      <c r="R180" s="1" t="s">
        <v>77</v>
      </c>
      <c r="S180" s="1">
        <v>5.5999999999999995E-4</v>
      </c>
    </row>
    <row r="181" spans="1:19" x14ac:dyDescent="0.3">
      <c r="A181" s="1">
        <v>177</v>
      </c>
      <c r="B181" s="1" t="s">
        <v>37</v>
      </c>
      <c r="C181" s="1" t="s">
        <v>662</v>
      </c>
      <c r="D181" s="1">
        <v>1.4411999999999999E-2</v>
      </c>
      <c r="E181" s="1" t="s">
        <v>79</v>
      </c>
      <c r="F181" s="1" t="s">
        <v>659</v>
      </c>
      <c r="G181" s="1">
        <v>0.120731</v>
      </c>
      <c r="H181" s="1" t="s">
        <v>238</v>
      </c>
      <c r="I181" s="1" t="s">
        <v>664</v>
      </c>
      <c r="J181" s="1">
        <v>0.13359599999999999</v>
      </c>
      <c r="K181" s="1" t="s">
        <v>238</v>
      </c>
      <c r="L181" s="1" t="s">
        <v>656</v>
      </c>
      <c r="M181" s="1">
        <v>0.31789099999999998</v>
      </c>
      <c r="N181" s="1" t="s">
        <v>39</v>
      </c>
      <c r="O181" s="1" t="s">
        <v>51</v>
      </c>
      <c r="P181" s="1">
        <v>6.3680000000000004E-3</v>
      </c>
      <c r="Q181" s="1" t="s">
        <v>76</v>
      </c>
      <c r="R181" s="1" t="s">
        <v>77</v>
      </c>
      <c r="S181" s="1">
        <v>5.5999999999999995E-4</v>
      </c>
    </row>
    <row r="182" spans="1:19" x14ac:dyDescent="0.3">
      <c r="A182" s="1">
        <v>178</v>
      </c>
      <c r="B182" s="1" t="s">
        <v>37</v>
      </c>
      <c r="C182" s="1" t="s">
        <v>665</v>
      </c>
      <c r="D182" s="1">
        <v>1.406E-2</v>
      </c>
      <c r="E182" s="1" t="s">
        <v>79</v>
      </c>
      <c r="F182" s="1" t="s">
        <v>659</v>
      </c>
      <c r="G182" s="1">
        <v>0.11518</v>
      </c>
      <c r="H182" s="1" t="s">
        <v>238</v>
      </c>
      <c r="I182" s="1" t="s">
        <v>664</v>
      </c>
      <c r="J182" s="1">
        <v>0.129831</v>
      </c>
      <c r="K182" s="1" t="s">
        <v>238</v>
      </c>
      <c r="L182" s="1" t="s">
        <v>656</v>
      </c>
      <c r="M182" s="1">
        <v>0.31360199999999999</v>
      </c>
      <c r="N182" s="1" t="s">
        <v>39</v>
      </c>
      <c r="O182" s="1" t="s">
        <v>51</v>
      </c>
      <c r="P182" s="1">
        <v>6.0829999999999999E-3</v>
      </c>
      <c r="Q182" s="1" t="s">
        <v>76</v>
      </c>
      <c r="R182" s="1" t="s">
        <v>77</v>
      </c>
      <c r="S182" s="1">
        <v>5.5999999999999995E-4</v>
      </c>
    </row>
    <row r="183" spans="1:19" x14ac:dyDescent="0.3">
      <c r="A183" s="1">
        <v>179</v>
      </c>
      <c r="B183" s="1" t="s">
        <v>37</v>
      </c>
      <c r="C183" s="1" t="s">
        <v>666</v>
      </c>
      <c r="D183" s="1">
        <v>1.3716000000000001E-2</v>
      </c>
      <c r="E183" s="1" t="s">
        <v>79</v>
      </c>
      <c r="F183" s="1" t="s">
        <v>659</v>
      </c>
      <c r="G183" s="1">
        <v>0.109954</v>
      </c>
      <c r="H183" s="1" t="s">
        <v>238</v>
      </c>
      <c r="I183" s="1" t="s">
        <v>664</v>
      </c>
      <c r="J183" s="1">
        <v>0.12629699999999999</v>
      </c>
      <c r="K183" s="1" t="s">
        <v>238</v>
      </c>
      <c r="L183" s="1" t="s">
        <v>656</v>
      </c>
      <c r="M183" s="1">
        <v>0.30949399999999999</v>
      </c>
      <c r="N183" s="1" t="s">
        <v>39</v>
      </c>
      <c r="O183" s="1" t="s">
        <v>51</v>
      </c>
      <c r="P183" s="1">
        <v>5.8009999999999997E-3</v>
      </c>
      <c r="Q183" s="1" t="s">
        <v>76</v>
      </c>
      <c r="R183" s="1" t="s">
        <v>77</v>
      </c>
      <c r="S183" s="1">
        <v>5.5999999999999995E-4</v>
      </c>
    </row>
    <row r="184" spans="1:19" x14ac:dyDescent="0.3">
      <c r="A184" s="1">
        <v>180</v>
      </c>
      <c r="B184" s="1" t="s">
        <v>37</v>
      </c>
      <c r="C184" s="1" t="s">
        <v>666</v>
      </c>
      <c r="D184" s="1">
        <v>1.338E-2</v>
      </c>
      <c r="E184" s="1" t="s">
        <v>79</v>
      </c>
      <c r="F184" s="1" t="s">
        <v>667</v>
      </c>
      <c r="G184" s="1">
        <v>0.105031</v>
      </c>
      <c r="H184" s="1" t="s">
        <v>238</v>
      </c>
      <c r="I184" s="1" t="s">
        <v>668</v>
      </c>
      <c r="J184" s="1">
        <v>0.122978</v>
      </c>
      <c r="K184" s="1" t="s">
        <v>238</v>
      </c>
      <c r="L184" s="1" t="s">
        <v>656</v>
      </c>
      <c r="M184" s="1">
        <v>0.30555399999999999</v>
      </c>
      <c r="N184" s="1" t="s">
        <v>39</v>
      </c>
      <c r="O184" s="1" t="s">
        <v>51</v>
      </c>
      <c r="P184" s="1">
        <v>5.522E-3</v>
      </c>
      <c r="Q184" s="1" t="s">
        <v>76</v>
      </c>
      <c r="R184" s="1" t="s">
        <v>77</v>
      </c>
      <c r="S184" s="1">
        <v>5.5999999999999995E-4</v>
      </c>
    </row>
    <row r="185" spans="1:19" x14ac:dyDescent="0.3">
      <c r="A185" s="1">
        <v>181</v>
      </c>
      <c r="B185" s="1" t="s">
        <v>37</v>
      </c>
      <c r="C185" s="1" t="s">
        <v>666</v>
      </c>
      <c r="D185" s="1">
        <v>1.3053E-2</v>
      </c>
      <c r="E185" s="1" t="s">
        <v>79</v>
      </c>
      <c r="F185" s="1" t="s">
        <v>667</v>
      </c>
      <c r="G185" s="1">
        <v>0.10038900000000001</v>
      </c>
      <c r="H185" s="1" t="s">
        <v>238</v>
      </c>
      <c r="I185" s="1" t="s">
        <v>669</v>
      </c>
      <c r="J185" s="1">
        <v>0.11985999999999999</v>
      </c>
      <c r="K185" s="1" t="s">
        <v>238</v>
      </c>
      <c r="L185" s="1" t="s">
        <v>656</v>
      </c>
      <c r="M185" s="1">
        <v>0.30177199999999998</v>
      </c>
      <c r="N185" s="1" t="s">
        <v>39</v>
      </c>
      <c r="O185" s="1" t="s">
        <v>51</v>
      </c>
      <c r="P185" s="1">
        <v>5.2440000000000004E-3</v>
      </c>
      <c r="Q185" s="1" t="s">
        <v>76</v>
      </c>
      <c r="R185" s="1" t="s">
        <v>77</v>
      </c>
      <c r="S185" s="1">
        <v>5.5999999999999995E-4</v>
      </c>
    </row>
    <row r="186" spans="1:19" x14ac:dyDescent="0.3">
      <c r="A186" s="1">
        <v>182</v>
      </c>
      <c r="B186" s="1" t="s">
        <v>37</v>
      </c>
      <c r="C186" s="1" t="s">
        <v>670</v>
      </c>
      <c r="D186" s="1">
        <v>1.2734000000000001E-2</v>
      </c>
      <c r="E186" s="1" t="s">
        <v>79</v>
      </c>
      <c r="F186" s="1" t="s">
        <v>667</v>
      </c>
      <c r="G186" s="1">
        <v>9.6008999999999997E-2</v>
      </c>
      <c r="H186" s="1" t="s">
        <v>238</v>
      </c>
      <c r="I186" s="1" t="s">
        <v>669</v>
      </c>
      <c r="J186" s="1">
        <v>0.11692900000000001</v>
      </c>
      <c r="K186" s="1" t="s">
        <v>238</v>
      </c>
      <c r="L186" s="1" t="s">
        <v>656</v>
      </c>
      <c r="M186" s="1">
        <v>0.29813699999999999</v>
      </c>
      <c r="N186" s="1" t="s">
        <v>39</v>
      </c>
      <c r="O186" s="1" t="s">
        <v>51</v>
      </c>
      <c r="P186" s="1">
        <v>4.9680000000000002E-3</v>
      </c>
      <c r="Q186" s="1" t="s">
        <v>76</v>
      </c>
      <c r="R186" s="1" t="s">
        <v>77</v>
      </c>
      <c r="S186" s="1">
        <v>5.5999999999999995E-4</v>
      </c>
    </row>
    <row r="187" spans="1:19" x14ac:dyDescent="0.3">
      <c r="A187" s="1">
        <v>183</v>
      </c>
      <c r="B187" s="1" t="s">
        <v>37</v>
      </c>
      <c r="C187" s="1" t="s">
        <v>670</v>
      </c>
      <c r="D187" s="1">
        <v>1.2422000000000001E-2</v>
      </c>
      <c r="E187" s="1" t="s">
        <v>79</v>
      </c>
      <c r="F187" s="1" t="s">
        <v>667</v>
      </c>
      <c r="G187" s="1">
        <v>9.1872999999999996E-2</v>
      </c>
      <c r="H187" s="1" t="s">
        <v>238</v>
      </c>
      <c r="I187" s="1" t="s">
        <v>669</v>
      </c>
      <c r="J187" s="1">
        <v>0.114174</v>
      </c>
      <c r="K187" s="1" t="s">
        <v>238</v>
      </c>
      <c r="L187" s="1" t="s">
        <v>656</v>
      </c>
      <c r="M187" s="1">
        <v>0.29463899999999998</v>
      </c>
      <c r="N187" s="1" t="s">
        <v>39</v>
      </c>
      <c r="O187" s="1" t="s">
        <v>51</v>
      </c>
      <c r="P187" s="1">
        <v>4.6909999999999999E-3</v>
      </c>
      <c r="Q187" s="1" t="s">
        <v>76</v>
      </c>
      <c r="R187" s="1" t="s">
        <v>77</v>
      </c>
      <c r="S187" s="1">
        <v>5.5999999999999995E-4</v>
      </c>
    </row>
    <row r="188" spans="1:19" x14ac:dyDescent="0.3">
      <c r="A188" s="1">
        <v>184</v>
      </c>
      <c r="B188" s="1" t="s">
        <v>37</v>
      </c>
      <c r="C188" s="1" t="s">
        <v>671</v>
      </c>
      <c r="D188" s="1">
        <v>1.2119E-2</v>
      </c>
      <c r="E188" s="1" t="s">
        <v>79</v>
      </c>
      <c r="F188" s="1" t="s">
        <v>667</v>
      </c>
      <c r="G188" s="1">
        <v>8.7965000000000002E-2</v>
      </c>
      <c r="H188" s="1" t="s">
        <v>238</v>
      </c>
      <c r="I188" s="1" t="s">
        <v>672</v>
      </c>
      <c r="J188" s="1">
        <v>0.111583</v>
      </c>
      <c r="K188" s="1" t="s">
        <v>238</v>
      </c>
      <c r="L188" s="1" t="s">
        <v>656</v>
      </c>
      <c r="M188" s="1">
        <v>0.29126999999999997</v>
      </c>
      <c r="N188" s="1" t="s">
        <v>39</v>
      </c>
      <c r="O188" s="1" t="s">
        <v>51</v>
      </c>
      <c r="P188" s="1">
        <v>4.4140000000000004E-3</v>
      </c>
      <c r="Q188" s="1" t="s">
        <v>76</v>
      </c>
      <c r="R188" s="1" t="s">
        <v>77</v>
      </c>
      <c r="S188" s="1">
        <v>5.5999999999999995E-4</v>
      </c>
    </row>
    <row r="189" spans="1:19" x14ac:dyDescent="0.3">
      <c r="A189" s="1">
        <v>185</v>
      </c>
      <c r="B189" s="1" t="s">
        <v>37</v>
      </c>
      <c r="C189" s="1" t="s">
        <v>671</v>
      </c>
      <c r="D189" s="1">
        <v>1.1823E-2</v>
      </c>
      <c r="E189" s="1" t="s">
        <v>79</v>
      </c>
      <c r="F189" s="1" t="s">
        <v>667</v>
      </c>
      <c r="G189" s="1">
        <v>8.4269999999999998E-2</v>
      </c>
      <c r="H189" s="1" t="s">
        <v>238</v>
      </c>
      <c r="I189" s="1" t="s">
        <v>673</v>
      </c>
      <c r="J189" s="1">
        <v>0.109148</v>
      </c>
      <c r="K189" s="1" t="s">
        <v>238</v>
      </c>
      <c r="L189" s="1" t="s">
        <v>656</v>
      </c>
      <c r="M189" s="1">
        <v>0.28802100000000003</v>
      </c>
      <c r="N189" s="1" t="s">
        <v>39</v>
      </c>
      <c r="O189" s="1" t="s">
        <v>51</v>
      </c>
      <c r="P189" s="1">
        <v>4.1359999999999999E-3</v>
      </c>
      <c r="Q189" s="1" t="s">
        <v>76</v>
      </c>
      <c r="R189" s="1" t="s">
        <v>77</v>
      </c>
      <c r="S189" s="1">
        <v>5.5999999999999995E-4</v>
      </c>
    </row>
    <row r="190" spans="1:19" x14ac:dyDescent="0.3">
      <c r="A190" s="1">
        <v>186</v>
      </c>
      <c r="B190" s="1" t="s">
        <v>37</v>
      </c>
      <c r="C190" s="1" t="s">
        <v>671</v>
      </c>
      <c r="D190" s="1">
        <v>1.1534000000000001E-2</v>
      </c>
      <c r="E190" s="1" t="s">
        <v>79</v>
      </c>
      <c r="F190" s="1" t="s">
        <v>667</v>
      </c>
      <c r="G190" s="1">
        <v>8.0772999999999998E-2</v>
      </c>
      <c r="H190" s="1" t="s">
        <v>238</v>
      </c>
      <c r="I190" s="1" t="s">
        <v>673</v>
      </c>
      <c r="J190" s="1">
        <v>0.10685699999999999</v>
      </c>
      <c r="K190" s="1" t="s">
        <v>238</v>
      </c>
      <c r="L190" s="1" t="s">
        <v>656</v>
      </c>
      <c r="M190" s="1">
        <v>0.28488400000000003</v>
      </c>
      <c r="N190" s="1" t="s">
        <v>39</v>
      </c>
      <c r="O190" s="1" t="s">
        <v>51</v>
      </c>
      <c r="P190" s="1">
        <v>3.8549999999999999E-3</v>
      </c>
      <c r="Q190" s="1" t="s">
        <v>76</v>
      </c>
      <c r="R190" s="1" t="s">
        <v>77</v>
      </c>
      <c r="S190" s="1">
        <v>5.5999999999999995E-4</v>
      </c>
    </row>
    <row r="191" spans="1:19" x14ac:dyDescent="0.3">
      <c r="A191" s="1">
        <v>187</v>
      </c>
      <c r="B191" s="1" t="s">
        <v>37</v>
      </c>
      <c r="C191" s="1" t="s">
        <v>674</v>
      </c>
      <c r="D191" s="1">
        <v>1.1253000000000001E-2</v>
      </c>
      <c r="E191" s="1" t="s">
        <v>79</v>
      </c>
      <c r="F191" s="1" t="s">
        <v>667</v>
      </c>
      <c r="G191" s="1">
        <v>7.7463000000000004E-2</v>
      </c>
      <c r="H191" s="1" t="s">
        <v>238</v>
      </c>
      <c r="I191" s="1" t="s">
        <v>673</v>
      </c>
      <c r="J191" s="1">
        <v>0.104702</v>
      </c>
      <c r="K191" s="1" t="s">
        <v>238</v>
      </c>
      <c r="L191" s="1" t="s">
        <v>656</v>
      </c>
      <c r="M191" s="1">
        <v>0.28185100000000002</v>
      </c>
      <c r="N191" s="1" t="s">
        <v>39</v>
      </c>
      <c r="O191" s="1" t="s">
        <v>51</v>
      </c>
      <c r="P191" s="1">
        <v>3.571E-3</v>
      </c>
      <c r="Q191" s="1" t="s">
        <v>76</v>
      </c>
      <c r="R191" s="1" t="s">
        <v>77</v>
      </c>
      <c r="S191" s="1">
        <v>5.5999999999999995E-4</v>
      </c>
    </row>
    <row r="192" spans="1:19" x14ac:dyDescent="0.3">
      <c r="A192" s="1">
        <v>188</v>
      </c>
      <c r="B192" s="1" t="s">
        <v>37</v>
      </c>
      <c r="C192" s="1" t="s">
        <v>675</v>
      </c>
      <c r="D192" s="1">
        <v>1.0978E-2</v>
      </c>
      <c r="E192" s="1" t="s">
        <v>79</v>
      </c>
      <c r="F192" s="1" t="s">
        <v>667</v>
      </c>
      <c r="G192" s="1">
        <v>7.4327000000000004E-2</v>
      </c>
      <c r="H192" s="1" t="s">
        <v>238</v>
      </c>
      <c r="I192" s="1" t="s">
        <v>676</v>
      </c>
      <c r="J192" s="1">
        <v>0.102676</v>
      </c>
      <c r="K192" s="1" t="s">
        <v>238</v>
      </c>
      <c r="L192" s="1" t="s">
        <v>656</v>
      </c>
      <c r="M192" s="1">
        <v>0.27891300000000002</v>
      </c>
      <c r="N192" s="1" t="s">
        <v>39</v>
      </c>
      <c r="O192" s="1" t="s">
        <v>51</v>
      </c>
      <c r="P192" s="1">
        <v>3.2829999999999999E-3</v>
      </c>
      <c r="Q192" s="1" t="s">
        <v>76</v>
      </c>
      <c r="R192" s="1" t="s">
        <v>77</v>
      </c>
      <c r="S192" s="1">
        <v>5.5999999999999995E-4</v>
      </c>
    </row>
    <row r="193" spans="1:19" x14ac:dyDescent="0.3">
      <c r="A193" s="1">
        <v>189</v>
      </c>
      <c r="B193" s="1" t="s">
        <v>37</v>
      </c>
      <c r="C193" s="1" t="s">
        <v>675</v>
      </c>
      <c r="D193" s="1">
        <v>1.0710000000000001E-2</v>
      </c>
      <c r="E193" s="1" t="s">
        <v>79</v>
      </c>
      <c r="F193" s="1" t="s">
        <v>667</v>
      </c>
      <c r="G193" s="1">
        <v>7.1354000000000001E-2</v>
      </c>
      <c r="H193" s="1" t="s">
        <v>238</v>
      </c>
      <c r="I193" s="1" t="s">
        <v>676</v>
      </c>
      <c r="J193" s="1">
        <v>0.100771</v>
      </c>
      <c r="K193" s="1" t="s">
        <v>238</v>
      </c>
      <c r="L193" s="1" t="s">
        <v>656</v>
      </c>
      <c r="M193" s="1">
        <v>0.276065</v>
      </c>
      <c r="N193" s="1" t="s">
        <v>39</v>
      </c>
      <c r="O193" s="1" t="s">
        <v>51</v>
      </c>
      <c r="P193" s="1">
        <v>2.9910000000000002E-3</v>
      </c>
      <c r="Q193" s="1" t="s">
        <v>76</v>
      </c>
      <c r="R193" s="1" t="s">
        <v>77</v>
      </c>
      <c r="S193" s="1">
        <v>5.5999999999999995E-4</v>
      </c>
    </row>
    <row r="194" spans="1:19" x14ac:dyDescent="0.3">
      <c r="A194" s="1">
        <v>190</v>
      </c>
      <c r="B194" s="1" t="s">
        <v>37</v>
      </c>
      <c r="C194" s="1" t="s">
        <v>677</v>
      </c>
      <c r="D194" s="1">
        <v>1.0449E-2</v>
      </c>
      <c r="E194" s="1" t="s">
        <v>79</v>
      </c>
      <c r="F194" s="1" t="s">
        <v>667</v>
      </c>
      <c r="G194" s="1">
        <v>6.8533999999999998E-2</v>
      </c>
      <c r="H194" s="1" t="s">
        <v>238</v>
      </c>
      <c r="I194" s="1" t="s">
        <v>678</v>
      </c>
      <c r="J194" s="1">
        <v>9.8978999999999998E-2</v>
      </c>
      <c r="K194" s="1" t="s">
        <v>238</v>
      </c>
      <c r="L194" s="1" t="s">
        <v>656</v>
      </c>
      <c r="M194" s="1">
        <v>0.27329900000000001</v>
      </c>
      <c r="N194" s="1" t="s">
        <v>39</v>
      </c>
      <c r="O194" s="1" t="s">
        <v>51</v>
      </c>
      <c r="P194" s="1">
        <v>2.6930000000000001E-3</v>
      </c>
      <c r="Q194" s="1" t="s">
        <v>76</v>
      </c>
      <c r="R194" s="1" t="s">
        <v>77</v>
      </c>
      <c r="S194" s="1">
        <v>5.5999999999999995E-4</v>
      </c>
    </row>
    <row r="195" spans="1:19" x14ac:dyDescent="0.3">
      <c r="A195" s="1">
        <v>191</v>
      </c>
      <c r="B195" s="1" t="s">
        <v>37</v>
      </c>
      <c r="C195" s="1" t="s">
        <v>679</v>
      </c>
      <c r="D195" s="1">
        <v>1.0194E-2</v>
      </c>
      <c r="E195" s="1" t="s">
        <v>79</v>
      </c>
      <c r="F195" s="1" t="s">
        <v>667</v>
      </c>
      <c r="G195" s="1">
        <v>6.5858E-2</v>
      </c>
      <c r="H195" s="1" t="s">
        <v>238</v>
      </c>
      <c r="I195" s="1" t="s">
        <v>678</v>
      </c>
      <c r="J195" s="1">
        <v>9.7295999999999994E-2</v>
      </c>
      <c r="K195" s="1" t="s">
        <v>238</v>
      </c>
      <c r="L195" s="1" t="s">
        <v>656</v>
      </c>
      <c r="M195" s="1">
        <v>0.27060800000000002</v>
      </c>
      <c r="N195" s="1" t="s">
        <v>39</v>
      </c>
      <c r="O195" s="1" t="s">
        <v>51</v>
      </c>
      <c r="P195" s="1">
        <v>2.3900000000000002E-3</v>
      </c>
      <c r="Q195" s="1" t="s">
        <v>76</v>
      </c>
      <c r="R195" s="1" t="s">
        <v>77</v>
      </c>
      <c r="S195" s="1">
        <v>5.5900000000000004E-4</v>
      </c>
    </row>
    <row r="196" spans="1:19" x14ac:dyDescent="0.3">
      <c r="A196" s="1">
        <v>192</v>
      </c>
      <c r="B196" s="1" t="s">
        <v>37</v>
      </c>
      <c r="C196" s="1" t="s">
        <v>679</v>
      </c>
      <c r="D196" s="1">
        <v>9.946E-3</v>
      </c>
      <c r="E196" s="1" t="s">
        <v>79</v>
      </c>
      <c r="F196" s="1" t="s">
        <v>667</v>
      </c>
      <c r="G196" s="1">
        <v>6.3316999999999998E-2</v>
      </c>
      <c r="H196" s="1" t="s">
        <v>238</v>
      </c>
      <c r="I196" s="1" t="s">
        <v>680</v>
      </c>
      <c r="J196" s="1">
        <v>9.5713000000000006E-2</v>
      </c>
      <c r="K196" s="1" t="s">
        <v>238</v>
      </c>
      <c r="L196" s="1" t="s">
        <v>656</v>
      </c>
      <c r="M196" s="1">
        <v>0.267984</v>
      </c>
      <c r="N196" s="1" t="s">
        <v>39</v>
      </c>
      <c r="O196" s="1" t="s">
        <v>51</v>
      </c>
      <c r="P196" s="1">
        <v>2.0790000000000001E-3</v>
      </c>
      <c r="Q196" s="1" t="s">
        <v>76</v>
      </c>
      <c r="R196" s="1" t="s">
        <v>77</v>
      </c>
      <c r="S196" s="1">
        <v>5.5900000000000004E-4</v>
      </c>
    </row>
    <row r="197" spans="1:19" x14ac:dyDescent="0.3">
      <c r="A197" s="1">
        <v>193</v>
      </c>
      <c r="B197" s="1" t="s">
        <v>37</v>
      </c>
      <c r="C197" s="1" t="s">
        <v>681</v>
      </c>
      <c r="D197" s="1">
        <v>9.7029999999999998E-3</v>
      </c>
      <c r="E197" s="1" t="s">
        <v>79</v>
      </c>
      <c r="F197" s="1" t="s">
        <v>667</v>
      </c>
      <c r="G197" s="1">
        <v>6.0904E-2</v>
      </c>
      <c r="H197" s="1" t="s">
        <v>238</v>
      </c>
      <c r="I197" s="1" t="s">
        <v>680</v>
      </c>
      <c r="J197" s="1">
        <v>9.4227000000000005E-2</v>
      </c>
      <c r="K197" s="1" t="s">
        <v>238</v>
      </c>
      <c r="L197" s="1" t="s">
        <v>682</v>
      </c>
      <c r="M197" s="1">
        <v>0.26542100000000002</v>
      </c>
      <c r="N197" s="1" t="s">
        <v>39</v>
      </c>
      <c r="O197" s="1" t="s">
        <v>51</v>
      </c>
      <c r="P197" s="1">
        <v>1.7600000000000001E-3</v>
      </c>
      <c r="Q197" s="1" t="s">
        <v>76</v>
      </c>
      <c r="R197" s="1" t="s">
        <v>77</v>
      </c>
      <c r="S197" s="1">
        <v>5.5900000000000004E-4</v>
      </c>
    </row>
    <row r="198" spans="1:19" x14ac:dyDescent="0.3">
      <c r="A198" s="1">
        <v>194</v>
      </c>
      <c r="B198" s="1" t="s">
        <v>37</v>
      </c>
      <c r="C198" s="1" t="s">
        <v>681</v>
      </c>
      <c r="D198" s="1">
        <v>9.4669999999999997E-3</v>
      </c>
      <c r="E198" s="1" t="s">
        <v>79</v>
      </c>
      <c r="F198" s="1" t="s">
        <v>667</v>
      </c>
      <c r="G198" s="1">
        <v>5.8610000000000002E-2</v>
      </c>
      <c r="H198" s="1" t="s">
        <v>238</v>
      </c>
      <c r="I198" s="1" t="s">
        <v>683</v>
      </c>
      <c r="J198" s="1">
        <v>9.2830999999999997E-2</v>
      </c>
      <c r="K198" s="1" t="s">
        <v>238</v>
      </c>
      <c r="L198" s="1" t="s">
        <v>682</v>
      </c>
      <c r="M198" s="1">
        <v>0.26291199999999998</v>
      </c>
      <c r="N198" s="1" t="s">
        <v>39</v>
      </c>
      <c r="O198" s="1" t="s">
        <v>51</v>
      </c>
      <c r="P198" s="1">
        <v>1.433E-3</v>
      </c>
      <c r="Q198" s="1" t="s">
        <v>76</v>
      </c>
      <c r="R198" s="1" t="s">
        <v>77</v>
      </c>
      <c r="S198" s="1">
        <v>5.5900000000000004E-4</v>
      </c>
    </row>
    <row r="199" spans="1:19" x14ac:dyDescent="0.3">
      <c r="A199" s="1">
        <v>195</v>
      </c>
      <c r="B199" s="1" t="s">
        <v>37</v>
      </c>
      <c r="C199" s="1" t="s">
        <v>684</v>
      </c>
      <c r="D199" s="1">
        <v>9.2359999999999994E-3</v>
      </c>
      <c r="E199" s="1" t="s">
        <v>79</v>
      </c>
      <c r="F199" s="1" t="s">
        <v>667</v>
      </c>
      <c r="G199" s="1">
        <v>5.6429E-2</v>
      </c>
      <c r="H199" s="1" t="s">
        <v>238</v>
      </c>
      <c r="I199" s="1" t="s">
        <v>683</v>
      </c>
      <c r="J199" s="1">
        <v>9.1520000000000004E-2</v>
      </c>
      <c r="K199" s="1" t="s">
        <v>238</v>
      </c>
      <c r="L199" s="1" t="s">
        <v>682</v>
      </c>
      <c r="M199" s="1">
        <v>0.26044899999999999</v>
      </c>
      <c r="N199" s="1" t="s">
        <v>39</v>
      </c>
      <c r="O199" s="1" t="s">
        <v>51</v>
      </c>
      <c r="P199" s="1">
        <v>1.096E-3</v>
      </c>
      <c r="Q199" s="1" t="s">
        <v>76</v>
      </c>
      <c r="R199" s="1" t="s">
        <v>77</v>
      </c>
      <c r="S199" s="1">
        <v>5.5900000000000004E-4</v>
      </c>
    </row>
    <row r="200" spans="1:19" x14ac:dyDescent="0.3">
      <c r="A200" s="1">
        <v>196</v>
      </c>
      <c r="B200" s="1" t="s">
        <v>37</v>
      </c>
      <c r="C200" s="1" t="s">
        <v>684</v>
      </c>
      <c r="D200" s="1">
        <v>9.0100000000000006E-3</v>
      </c>
      <c r="E200" s="1" t="s">
        <v>79</v>
      </c>
      <c r="F200" s="1" t="s">
        <v>685</v>
      </c>
      <c r="G200" s="1">
        <v>5.4354E-2</v>
      </c>
      <c r="H200" s="1" t="s">
        <v>238</v>
      </c>
      <c r="I200" s="1" t="s">
        <v>683</v>
      </c>
      <c r="J200" s="1">
        <v>9.0289999999999995E-2</v>
      </c>
      <c r="K200" s="1" t="s">
        <v>238</v>
      </c>
      <c r="L200" s="1" t="s">
        <v>682</v>
      </c>
      <c r="M200" s="1">
        <v>0.258025</v>
      </c>
      <c r="N200" s="1" t="s">
        <v>39</v>
      </c>
      <c r="O200" s="1" t="s">
        <v>51</v>
      </c>
      <c r="P200" s="1">
        <v>7.4899999999999999E-4</v>
      </c>
      <c r="Q200" s="1" t="s">
        <v>76</v>
      </c>
      <c r="R200" s="1" t="s">
        <v>77</v>
      </c>
      <c r="S200" s="1">
        <v>5.5900000000000004E-4</v>
      </c>
    </row>
    <row r="201" spans="1:19" x14ac:dyDescent="0.3">
      <c r="A201" s="1">
        <v>197</v>
      </c>
      <c r="B201" s="1" t="s">
        <v>37</v>
      </c>
      <c r="C201" s="1" t="s">
        <v>684</v>
      </c>
      <c r="D201" s="1">
        <v>8.7910000000000002E-3</v>
      </c>
      <c r="E201" s="1" t="s">
        <v>79</v>
      </c>
      <c r="F201" s="1" t="s">
        <v>685</v>
      </c>
      <c r="G201" s="1">
        <v>5.2379000000000002E-2</v>
      </c>
      <c r="H201" s="1" t="s">
        <v>238</v>
      </c>
      <c r="I201" s="1" t="s">
        <v>686</v>
      </c>
      <c r="J201" s="1">
        <v>8.9136000000000007E-2</v>
      </c>
      <c r="K201" s="1" t="s">
        <v>238</v>
      </c>
      <c r="L201" s="1" t="s">
        <v>682</v>
      </c>
      <c r="M201" s="1">
        <v>0.25563200000000003</v>
      </c>
      <c r="N201" s="1" t="s">
        <v>39</v>
      </c>
      <c r="O201" s="1" t="s">
        <v>51</v>
      </c>
      <c r="P201" s="1">
        <v>3.8999999999999999E-4</v>
      </c>
      <c r="Q201" s="1" t="s">
        <v>76</v>
      </c>
      <c r="R201" s="1" t="s">
        <v>77</v>
      </c>
      <c r="S201" s="1">
        <v>5.5900000000000004E-4</v>
      </c>
    </row>
    <row r="202" spans="1:19" x14ac:dyDescent="0.3">
      <c r="A202" s="1">
        <v>198</v>
      </c>
      <c r="B202" s="1" t="s">
        <v>37</v>
      </c>
      <c r="C202" s="1" t="s">
        <v>687</v>
      </c>
      <c r="D202" s="1">
        <v>8.5760000000000003E-3</v>
      </c>
      <c r="E202" s="1" t="s">
        <v>79</v>
      </c>
      <c r="F202" s="1" t="s">
        <v>685</v>
      </c>
      <c r="G202" s="1">
        <v>5.0499000000000002E-2</v>
      </c>
      <c r="H202" s="1" t="s">
        <v>238</v>
      </c>
      <c r="I202" s="1" t="s">
        <v>686</v>
      </c>
      <c r="J202" s="1">
        <v>8.8064000000000003E-2</v>
      </c>
      <c r="K202" s="1" t="s">
        <v>238</v>
      </c>
      <c r="L202" s="1" t="s">
        <v>682</v>
      </c>
      <c r="M202" s="1">
        <v>0.25325700000000001</v>
      </c>
      <c r="N202" s="1" t="s">
        <v>76</v>
      </c>
      <c r="O202" s="1" t="s">
        <v>77</v>
      </c>
      <c r="P202" s="1">
        <v>5.5900000000000004E-4</v>
      </c>
    </row>
    <row r="203" spans="1:19" x14ac:dyDescent="0.3">
      <c r="A203" s="1">
        <v>199</v>
      </c>
      <c r="B203" s="1" t="s">
        <v>37</v>
      </c>
      <c r="C203" s="1" t="s">
        <v>688</v>
      </c>
      <c r="D203" s="1">
        <v>8.3580000000000008E-3</v>
      </c>
      <c r="E203" s="1" t="s">
        <v>79</v>
      </c>
      <c r="F203" s="1" t="s">
        <v>685</v>
      </c>
      <c r="G203" s="1">
        <v>4.8614999999999998E-2</v>
      </c>
      <c r="H203" s="1" t="s">
        <v>238</v>
      </c>
      <c r="I203" s="1" t="s">
        <v>689</v>
      </c>
      <c r="J203" s="1">
        <v>8.4012000000000003E-2</v>
      </c>
      <c r="K203" s="1" t="s">
        <v>238</v>
      </c>
      <c r="L203" s="1" t="s">
        <v>682</v>
      </c>
      <c r="M203" s="1">
        <v>0.25208700000000001</v>
      </c>
      <c r="N203" s="1" t="s">
        <v>76</v>
      </c>
      <c r="O203" s="1" t="s">
        <v>77</v>
      </c>
      <c r="P203" s="1">
        <v>5.5900000000000004E-4</v>
      </c>
    </row>
    <row r="206" spans="1:19" x14ac:dyDescent="0.3">
      <c r="L206" s="151" t="s">
        <v>1376</v>
      </c>
      <c r="M206" s="144"/>
      <c r="N206" s="144"/>
    </row>
    <row r="207" spans="1:19" x14ac:dyDescent="0.3">
      <c r="L207" s="121" t="s">
        <v>1377</v>
      </c>
      <c r="M207" s="121" t="s">
        <v>1378</v>
      </c>
      <c r="N207" s="121" t="s">
        <v>1381</v>
      </c>
    </row>
    <row r="208" spans="1:19" x14ac:dyDescent="0.3">
      <c r="K208" s="27"/>
      <c r="L208" s="107">
        <f>SUM(J170:J203)</f>
        <v>4.5145379999999999</v>
      </c>
      <c r="M208" s="107">
        <f>SUM(M174:M203)</f>
        <v>8.5678909999999977</v>
      </c>
      <c r="N208" s="107">
        <f>L208+M208</f>
        <v>13.082428999999998</v>
      </c>
    </row>
    <row r="209" spans="11:14" x14ac:dyDescent="0.3">
      <c r="K209" s="168"/>
      <c r="L209" s="108">
        <f>L208*100/N208</f>
        <v>34.508408186277954</v>
      </c>
      <c r="M209" s="108">
        <f>M208*100/N208</f>
        <v>65.491591813722039</v>
      </c>
      <c r="N209" s="106">
        <f>L209+M209</f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336F-E2A0-4223-BE02-2CC796F3FEDF}">
  <sheetPr codeName="Planilha9"/>
  <dimension ref="A1:S198"/>
  <sheetViews>
    <sheetView topLeftCell="A190" zoomScaleNormal="100" workbookViewId="0">
      <selection activeCell="A2" sqref="A2"/>
    </sheetView>
  </sheetViews>
  <sheetFormatPr defaultColWidth="12.44140625" defaultRowHeight="15.6" x14ac:dyDescent="0.3"/>
  <cols>
    <col min="1" max="5" width="12.44140625" style="1"/>
    <col min="6" max="6" width="15.6640625" style="1" customWidth="1"/>
    <col min="7" max="16384" width="12.44140625" style="1"/>
  </cols>
  <sheetData>
    <row r="1" spans="1:4" ht="18" x14ac:dyDescent="0.35">
      <c r="A1" s="33" t="s">
        <v>1445</v>
      </c>
    </row>
    <row r="2" spans="1:4" x14ac:dyDescent="0.3">
      <c r="A2" s="1" t="s">
        <v>41</v>
      </c>
    </row>
    <row r="3" spans="1:4" x14ac:dyDescent="0.3">
      <c r="A3" s="1" t="s">
        <v>42</v>
      </c>
      <c r="B3" s="1" t="s">
        <v>43</v>
      </c>
      <c r="C3" s="1" t="s">
        <v>44</v>
      </c>
      <c r="D3" s="1" t="s">
        <v>45</v>
      </c>
    </row>
    <row r="4" spans="1:4" x14ac:dyDescent="0.3">
      <c r="A4" s="1">
        <v>0</v>
      </c>
    </row>
    <row r="5" spans="1:4" x14ac:dyDescent="0.3">
      <c r="A5" s="1">
        <v>1</v>
      </c>
    </row>
    <row r="6" spans="1:4" x14ac:dyDescent="0.3">
      <c r="A6" s="1">
        <v>2</v>
      </c>
    </row>
    <row r="7" spans="1:4" x14ac:dyDescent="0.3">
      <c r="A7" s="1">
        <v>3</v>
      </c>
    </row>
    <row r="8" spans="1:4" x14ac:dyDescent="0.3">
      <c r="A8" s="1">
        <v>4</v>
      </c>
    </row>
    <row r="9" spans="1:4" x14ac:dyDescent="0.3">
      <c r="A9" s="1">
        <v>5</v>
      </c>
    </row>
    <row r="10" spans="1:4" x14ac:dyDescent="0.3">
      <c r="A10" s="1">
        <v>6</v>
      </c>
    </row>
    <row r="11" spans="1:4" x14ac:dyDescent="0.3">
      <c r="A11" s="1">
        <v>7</v>
      </c>
    </row>
    <row r="12" spans="1:4" x14ac:dyDescent="0.3">
      <c r="A12" s="1">
        <v>8</v>
      </c>
    </row>
    <row r="13" spans="1:4" x14ac:dyDescent="0.3">
      <c r="A13" s="1">
        <v>9</v>
      </c>
    </row>
    <row r="14" spans="1:4" x14ac:dyDescent="0.3">
      <c r="A14" s="1">
        <v>10</v>
      </c>
    </row>
    <row r="15" spans="1:4" x14ac:dyDescent="0.3">
      <c r="A15" s="1">
        <v>11</v>
      </c>
    </row>
    <row r="16" spans="1:4" x14ac:dyDescent="0.3">
      <c r="A16" s="1">
        <v>12</v>
      </c>
    </row>
    <row r="17" spans="1:1" x14ac:dyDescent="0.3">
      <c r="A17" s="1">
        <v>13</v>
      </c>
    </row>
    <row r="18" spans="1:1" x14ac:dyDescent="0.3">
      <c r="A18" s="1">
        <v>14</v>
      </c>
    </row>
    <row r="19" spans="1:1" x14ac:dyDescent="0.3">
      <c r="A19" s="1">
        <v>15</v>
      </c>
    </row>
    <row r="20" spans="1:1" x14ac:dyDescent="0.3">
      <c r="A20" s="1">
        <v>16</v>
      </c>
    </row>
    <row r="21" spans="1:1" x14ac:dyDescent="0.3">
      <c r="A21" s="1">
        <v>17</v>
      </c>
    </row>
    <row r="22" spans="1:1" x14ac:dyDescent="0.3">
      <c r="A22" s="1">
        <v>18</v>
      </c>
    </row>
    <row r="23" spans="1:1" x14ac:dyDescent="0.3">
      <c r="A23" s="1">
        <v>19</v>
      </c>
    </row>
    <row r="24" spans="1:1" x14ac:dyDescent="0.3">
      <c r="A24" s="1">
        <v>20</v>
      </c>
    </row>
    <row r="25" spans="1:1" x14ac:dyDescent="0.3">
      <c r="A25" s="1">
        <v>21</v>
      </c>
    </row>
    <row r="26" spans="1:1" x14ac:dyDescent="0.3">
      <c r="A26" s="1">
        <v>22</v>
      </c>
    </row>
    <row r="27" spans="1:1" x14ac:dyDescent="0.3">
      <c r="A27" s="1">
        <v>23</v>
      </c>
    </row>
    <row r="28" spans="1:1" x14ac:dyDescent="0.3">
      <c r="A28" s="1">
        <v>24</v>
      </c>
    </row>
    <row r="29" spans="1:1" x14ac:dyDescent="0.3">
      <c r="A29" s="1">
        <v>25</v>
      </c>
    </row>
    <row r="30" spans="1:1" x14ac:dyDescent="0.3">
      <c r="A30" s="1">
        <v>26</v>
      </c>
    </row>
    <row r="31" spans="1:1" x14ac:dyDescent="0.3">
      <c r="A31" s="1">
        <v>27</v>
      </c>
    </row>
    <row r="32" spans="1:1" x14ac:dyDescent="0.3">
      <c r="A32" s="1">
        <v>28</v>
      </c>
    </row>
    <row r="33" spans="1:4" x14ac:dyDescent="0.3">
      <c r="A33" s="1">
        <v>29</v>
      </c>
    </row>
    <row r="34" spans="1:4" x14ac:dyDescent="0.3">
      <c r="A34" s="1">
        <v>30</v>
      </c>
    </row>
    <row r="35" spans="1:4" x14ac:dyDescent="0.3">
      <c r="A35" s="1">
        <v>31</v>
      </c>
    </row>
    <row r="36" spans="1:4" x14ac:dyDescent="0.3">
      <c r="A36" s="1">
        <v>32</v>
      </c>
    </row>
    <row r="37" spans="1:4" x14ac:dyDescent="0.3">
      <c r="A37" s="1">
        <v>33</v>
      </c>
    </row>
    <row r="38" spans="1:4" x14ac:dyDescent="0.3">
      <c r="A38" s="1">
        <v>34</v>
      </c>
    </row>
    <row r="39" spans="1:4" x14ac:dyDescent="0.3">
      <c r="A39" s="1">
        <v>35</v>
      </c>
    </row>
    <row r="40" spans="1:4" x14ac:dyDescent="0.3">
      <c r="A40" s="1">
        <v>36</v>
      </c>
    </row>
    <row r="41" spans="1:4" x14ac:dyDescent="0.3">
      <c r="A41" s="1">
        <v>37</v>
      </c>
    </row>
    <row r="42" spans="1:4" x14ac:dyDescent="0.3">
      <c r="A42" s="1">
        <v>38</v>
      </c>
      <c r="B42" s="1" t="s">
        <v>37</v>
      </c>
      <c r="C42" s="1" t="s">
        <v>696</v>
      </c>
      <c r="D42" s="1">
        <v>0.72236900000000004</v>
      </c>
    </row>
    <row r="43" spans="1:4" x14ac:dyDescent="0.3">
      <c r="A43" s="1">
        <v>39</v>
      </c>
      <c r="B43" s="1" t="s">
        <v>37</v>
      </c>
      <c r="C43" s="1" t="s">
        <v>697</v>
      </c>
      <c r="D43" s="1">
        <v>0.70197200000000004</v>
      </c>
    </row>
    <row r="44" spans="1:4" x14ac:dyDescent="0.3">
      <c r="A44" s="1">
        <v>40</v>
      </c>
      <c r="B44" s="1" t="s">
        <v>37</v>
      </c>
      <c r="C44" s="1" t="s">
        <v>697</v>
      </c>
      <c r="D44" s="1">
        <v>0.68037700000000001</v>
      </c>
    </row>
    <row r="45" spans="1:4" x14ac:dyDescent="0.3">
      <c r="A45" s="1">
        <v>41</v>
      </c>
      <c r="B45" s="1" t="s">
        <v>37</v>
      </c>
      <c r="C45" s="1" t="s">
        <v>698</v>
      </c>
      <c r="D45" s="1">
        <v>0.65972900000000001</v>
      </c>
    </row>
    <row r="46" spans="1:4" x14ac:dyDescent="0.3">
      <c r="A46" s="1">
        <v>42</v>
      </c>
      <c r="B46" s="1" t="s">
        <v>37</v>
      </c>
      <c r="C46" s="1" t="s">
        <v>698</v>
      </c>
      <c r="D46" s="1">
        <v>0.63998500000000003</v>
      </c>
    </row>
    <row r="47" spans="1:4" x14ac:dyDescent="0.3">
      <c r="A47" s="1">
        <v>43</v>
      </c>
      <c r="B47" s="1" t="s">
        <v>37</v>
      </c>
      <c r="C47" s="1" t="s">
        <v>699</v>
      </c>
      <c r="D47" s="1">
        <v>0.62110900000000002</v>
      </c>
    </row>
    <row r="48" spans="1:4" x14ac:dyDescent="0.3">
      <c r="A48" s="1">
        <v>44</v>
      </c>
      <c r="B48" s="1" t="s">
        <v>37</v>
      </c>
      <c r="C48" s="1" t="s">
        <v>700</v>
      </c>
      <c r="D48" s="1">
        <v>0.60306199999999999</v>
      </c>
    </row>
    <row r="49" spans="1:7" x14ac:dyDescent="0.3">
      <c r="A49" s="1">
        <v>45</v>
      </c>
      <c r="B49" s="1" t="s">
        <v>37</v>
      </c>
      <c r="C49" s="1" t="s">
        <v>701</v>
      </c>
      <c r="D49" s="1">
        <v>0.585812</v>
      </c>
    </row>
    <row r="50" spans="1:7" x14ac:dyDescent="0.3">
      <c r="A50" s="1">
        <v>46</v>
      </c>
      <c r="B50" s="1" t="s">
        <v>37</v>
      </c>
      <c r="C50" s="1" t="s">
        <v>702</v>
      </c>
      <c r="D50" s="1">
        <v>0.569326</v>
      </c>
    </row>
    <row r="51" spans="1:7" x14ac:dyDescent="0.3">
      <c r="A51" s="1">
        <v>47</v>
      </c>
      <c r="B51" s="1" t="s">
        <v>37</v>
      </c>
      <c r="C51" s="1" t="s">
        <v>703</v>
      </c>
      <c r="D51" s="1">
        <v>0.55357599999999996</v>
      </c>
    </row>
    <row r="52" spans="1:7" x14ac:dyDescent="0.3">
      <c r="A52" s="1">
        <v>48</v>
      </c>
      <c r="B52" s="1" t="s">
        <v>37</v>
      </c>
      <c r="C52" s="1" t="s">
        <v>704</v>
      </c>
      <c r="D52" s="1">
        <v>0.53853300000000004</v>
      </c>
    </row>
    <row r="53" spans="1:7" x14ac:dyDescent="0.3">
      <c r="A53" s="1">
        <v>49</v>
      </c>
      <c r="B53" s="1" t="s">
        <v>37</v>
      </c>
      <c r="C53" s="1" t="s">
        <v>704</v>
      </c>
      <c r="D53" s="1">
        <v>0.52417499999999995</v>
      </c>
    </row>
    <row r="54" spans="1:7" x14ac:dyDescent="0.3">
      <c r="A54" s="1">
        <v>50</v>
      </c>
      <c r="B54" s="1" t="s">
        <v>37</v>
      </c>
      <c r="C54" s="1" t="s">
        <v>705</v>
      </c>
      <c r="D54" s="1">
        <v>0.51047900000000002</v>
      </c>
    </row>
    <row r="55" spans="1:7" x14ac:dyDescent="0.3">
      <c r="A55" s="1">
        <v>51</v>
      </c>
      <c r="B55" s="1" t="s">
        <v>37</v>
      </c>
      <c r="C55" s="1" t="s">
        <v>706</v>
      </c>
      <c r="D55" s="1">
        <v>0.49742900000000001</v>
      </c>
    </row>
    <row r="56" spans="1:7" x14ac:dyDescent="0.3">
      <c r="A56" s="1">
        <v>52</v>
      </c>
      <c r="B56" s="1" t="s">
        <v>37</v>
      </c>
      <c r="C56" s="1" t="s">
        <v>707</v>
      </c>
      <c r="D56" s="1">
        <v>0.48500900000000002</v>
      </c>
    </row>
    <row r="57" spans="1:7" x14ac:dyDescent="0.3">
      <c r="A57" s="1">
        <v>53</v>
      </c>
      <c r="B57" s="1" t="s">
        <v>37</v>
      </c>
      <c r="C57" s="1" t="s">
        <v>708</v>
      </c>
      <c r="D57" s="1">
        <v>0.51819800000000005</v>
      </c>
      <c r="E57" s="1" t="s">
        <v>37</v>
      </c>
      <c r="F57" s="1" t="s">
        <v>709</v>
      </c>
      <c r="G57" s="1">
        <v>0.37953399999999998</v>
      </c>
    </row>
    <row r="58" spans="1:7" x14ac:dyDescent="0.3">
      <c r="A58" s="1">
        <v>54</v>
      </c>
      <c r="B58" s="1" t="s">
        <v>37</v>
      </c>
      <c r="C58" s="1" t="s">
        <v>710</v>
      </c>
      <c r="D58" s="1">
        <v>0.50007999999999997</v>
      </c>
      <c r="E58" s="1" t="s">
        <v>37</v>
      </c>
      <c r="F58" s="1" t="s">
        <v>711</v>
      </c>
      <c r="G58" s="1">
        <v>0.39473799999999998</v>
      </c>
    </row>
    <row r="59" spans="1:7" x14ac:dyDescent="0.3">
      <c r="A59" s="1">
        <v>55</v>
      </c>
      <c r="B59" s="1" t="s">
        <v>37</v>
      </c>
      <c r="C59" s="1" t="s">
        <v>712</v>
      </c>
      <c r="D59" s="1">
        <v>0.47989900000000002</v>
      </c>
      <c r="E59" s="1" t="s">
        <v>37</v>
      </c>
      <c r="F59" s="1" t="s">
        <v>713</v>
      </c>
      <c r="G59" s="1">
        <v>0.385156</v>
      </c>
    </row>
    <row r="60" spans="1:7" x14ac:dyDescent="0.3">
      <c r="A60" s="1">
        <v>56</v>
      </c>
      <c r="B60" s="1" t="s">
        <v>37</v>
      </c>
      <c r="C60" s="1" t="s">
        <v>714</v>
      </c>
      <c r="D60" s="1">
        <v>0.460698</v>
      </c>
      <c r="E60" s="1" t="s">
        <v>37</v>
      </c>
      <c r="F60" s="1" t="s">
        <v>715</v>
      </c>
      <c r="G60" s="1">
        <v>0.37581399999999998</v>
      </c>
    </row>
    <row r="61" spans="1:7" x14ac:dyDescent="0.3">
      <c r="A61" s="1">
        <v>57</v>
      </c>
      <c r="B61" s="1" t="s">
        <v>37</v>
      </c>
      <c r="C61" s="1" t="s">
        <v>714</v>
      </c>
      <c r="D61" s="1">
        <v>0.44242900000000002</v>
      </c>
      <c r="E61" s="1" t="s">
        <v>37</v>
      </c>
      <c r="F61" s="1" t="s">
        <v>715</v>
      </c>
      <c r="G61" s="1">
        <v>0.366726</v>
      </c>
    </row>
    <row r="62" spans="1:7" x14ac:dyDescent="0.3">
      <c r="A62" s="1">
        <v>58</v>
      </c>
      <c r="B62" s="1" t="s">
        <v>37</v>
      </c>
      <c r="C62" s="1" t="s">
        <v>716</v>
      </c>
      <c r="D62" s="1">
        <v>0.42504399999999998</v>
      </c>
      <c r="E62" s="1" t="s">
        <v>37</v>
      </c>
      <c r="F62" s="1" t="s">
        <v>717</v>
      </c>
      <c r="G62" s="1">
        <v>0.3579</v>
      </c>
    </row>
    <row r="63" spans="1:7" x14ac:dyDescent="0.3">
      <c r="A63" s="1">
        <v>59</v>
      </c>
      <c r="B63" s="1" t="s">
        <v>37</v>
      </c>
      <c r="C63" s="1" t="s">
        <v>718</v>
      </c>
      <c r="D63" s="1">
        <v>0.40849999999999997</v>
      </c>
      <c r="E63" s="1" t="s">
        <v>37</v>
      </c>
      <c r="F63" s="1" t="s">
        <v>717</v>
      </c>
      <c r="G63" s="1">
        <v>0.34933799999999998</v>
      </c>
    </row>
    <row r="64" spans="1:7" x14ac:dyDescent="0.3">
      <c r="A64" s="1">
        <v>60</v>
      </c>
      <c r="B64" s="1" t="s">
        <v>37</v>
      </c>
      <c r="C64" s="1" t="s">
        <v>718</v>
      </c>
      <c r="D64" s="1">
        <v>0.39275199999999999</v>
      </c>
      <c r="E64" s="1" t="s">
        <v>37</v>
      </c>
      <c r="F64" s="1" t="s">
        <v>719</v>
      </c>
      <c r="G64" s="1">
        <v>0.34104400000000001</v>
      </c>
    </row>
    <row r="65" spans="1:10" x14ac:dyDescent="0.3">
      <c r="A65" s="1">
        <v>61</v>
      </c>
      <c r="B65" s="1" t="s">
        <v>37</v>
      </c>
      <c r="C65" s="1" t="s">
        <v>718</v>
      </c>
      <c r="D65" s="1">
        <v>0.37775700000000001</v>
      </c>
      <c r="E65" s="1" t="s">
        <v>37</v>
      </c>
      <c r="F65" s="1" t="s">
        <v>719</v>
      </c>
      <c r="G65" s="1">
        <v>0.33301500000000001</v>
      </c>
    </row>
    <row r="66" spans="1:10" x14ac:dyDescent="0.3">
      <c r="A66" s="1">
        <v>62</v>
      </c>
      <c r="B66" s="1" t="s">
        <v>37</v>
      </c>
      <c r="C66" s="1" t="s">
        <v>720</v>
      </c>
      <c r="D66" s="1">
        <v>0.36347699999999999</v>
      </c>
      <c r="E66" s="1" t="s">
        <v>37</v>
      </c>
      <c r="F66" s="1" t="s">
        <v>721</v>
      </c>
      <c r="G66" s="1">
        <v>0.32524799999999998</v>
      </c>
    </row>
    <row r="67" spans="1:10" x14ac:dyDescent="0.3">
      <c r="A67" s="1">
        <v>63</v>
      </c>
      <c r="B67" s="1" t="s">
        <v>37</v>
      </c>
      <c r="C67" s="1" t="s">
        <v>722</v>
      </c>
      <c r="D67" s="1">
        <v>0.34987200000000002</v>
      </c>
      <c r="E67" s="1" t="s">
        <v>37</v>
      </c>
      <c r="F67" s="1" t="s">
        <v>721</v>
      </c>
      <c r="G67" s="1">
        <v>0.31774000000000002</v>
      </c>
    </row>
    <row r="68" spans="1:10" x14ac:dyDescent="0.3">
      <c r="A68" s="1">
        <v>64</v>
      </c>
      <c r="B68" s="1" t="s">
        <v>37</v>
      </c>
      <c r="C68" s="1" t="s">
        <v>723</v>
      </c>
      <c r="D68" s="1">
        <v>0.33690599999999998</v>
      </c>
      <c r="E68" s="1" t="s">
        <v>37</v>
      </c>
      <c r="F68" s="1" t="s">
        <v>724</v>
      </c>
      <c r="G68" s="1">
        <v>0.31048500000000001</v>
      </c>
    </row>
    <row r="69" spans="1:10" x14ac:dyDescent="0.3">
      <c r="A69" s="1">
        <v>65</v>
      </c>
      <c r="B69" s="1" t="s">
        <v>37</v>
      </c>
      <c r="C69" s="1" t="s">
        <v>723</v>
      </c>
      <c r="D69" s="1">
        <v>0.324544</v>
      </c>
      <c r="E69" s="1" t="s">
        <v>37</v>
      </c>
      <c r="F69" s="1" t="s">
        <v>725</v>
      </c>
      <c r="G69" s="1">
        <v>0.30347800000000003</v>
      </c>
    </row>
    <row r="70" spans="1:10" x14ac:dyDescent="0.3">
      <c r="A70" s="1">
        <v>66</v>
      </c>
      <c r="B70" s="1" t="s">
        <v>37</v>
      </c>
      <c r="C70" s="1" t="s">
        <v>726</v>
      </c>
      <c r="D70" s="1">
        <v>0.31275399999999998</v>
      </c>
      <c r="E70" s="1" t="s">
        <v>37</v>
      </c>
      <c r="F70" s="1" t="s">
        <v>727</v>
      </c>
      <c r="G70" s="1">
        <v>0.296711</v>
      </c>
    </row>
    <row r="71" spans="1:10" x14ac:dyDescent="0.3">
      <c r="A71" s="1">
        <v>67</v>
      </c>
      <c r="B71" s="1" t="s">
        <v>37</v>
      </c>
      <c r="C71" s="1" t="s">
        <v>726</v>
      </c>
      <c r="D71" s="1">
        <v>0.30150500000000002</v>
      </c>
      <c r="E71" s="1" t="s">
        <v>37</v>
      </c>
      <c r="F71" s="1" t="s">
        <v>727</v>
      </c>
      <c r="G71" s="1">
        <v>0.29017700000000002</v>
      </c>
    </row>
    <row r="72" spans="1:10" x14ac:dyDescent="0.3">
      <c r="A72" s="1">
        <v>68</v>
      </c>
      <c r="B72" s="1" t="s">
        <v>37</v>
      </c>
      <c r="C72" s="1" t="s">
        <v>728</v>
      </c>
      <c r="D72" s="1">
        <v>0.29076600000000002</v>
      </c>
      <c r="E72" s="1" t="s">
        <v>37</v>
      </c>
      <c r="F72" s="1" t="s">
        <v>729</v>
      </c>
      <c r="G72" s="1">
        <v>0.28387099999999998</v>
      </c>
    </row>
    <row r="73" spans="1:10" x14ac:dyDescent="0.3">
      <c r="A73" s="1">
        <v>69</v>
      </c>
      <c r="B73" s="1" t="s">
        <v>37</v>
      </c>
      <c r="C73" s="1" t="s">
        <v>730</v>
      </c>
      <c r="D73" s="1">
        <v>0.28051199999999998</v>
      </c>
      <c r="E73" s="1" t="s">
        <v>37</v>
      </c>
      <c r="F73" s="1" t="s">
        <v>729</v>
      </c>
      <c r="G73" s="1">
        <v>0.27778399999999998</v>
      </c>
    </row>
    <row r="74" spans="1:10" x14ac:dyDescent="0.3">
      <c r="A74" s="1">
        <v>70</v>
      </c>
      <c r="B74" s="1" t="s">
        <v>37</v>
      </c>
      <c r="C74" s="1" t="s">
        <v>731</v>
      </c>
      <c r="D74" s="1">
        <v>0.277671</v>
      </c>
      <c r="E74" s="1" t="s">
        <v>37</v>
      </c>
      <c r="F74" s="1" t="s">
        <v>732</v>
      </c>
      <c r="G74" s="1">
        <v>0.15569</v>
      </c>
      <c r="H74" s="1" t="s">
        <v>79</v>
      </c>
      <c r="I74" s="1" t="s">
        <v>733</v>
      </c>
      <c r="J74" s="1">
        <v>0.12148200000000001</v>
      </c>
    </row>
    <row r="75" spans="1:10" x14ac:dyDescent="0.3">
      <c r="A75" s="1">
        <v>71</v>
      </c>
      <c r="B75" s="1" t="s">
        <v>37</v>
      </c>
      <c r="C75" s="1" t="s">
        <v>734</v>
      </c>
      <c r="D75" s="1">
        <v>0.27119300000000002</v>
      </c>
      <c r="E75" s="1" t="s">
        <v>37</v>
      </c>
      <c r="F75" s="1" t="s">
        <v>735</v>
      </c>
      <c r="G75" s="1">
        <v>9.4133999999999995E-2</v>
      </c>
      <c r="H75" s="1" t="s">
        <v>79</v>
      </c>
      <c r="I75" s="1" t="s">
        <v>733</v>
      </c>
      <c r="J75" s="1">
        <v>0.18177199999999999</v>
      </c>
    </row>
    <row r="76" spans="1:10" x14ac:dyDescent="0.3">
      <c r="A76" s="1">
        <v>72</v>
      </c>
      <c r="B76" s="1" t="s">
        <v>37</v>
      </c>
      <c r="C76" s="1" t="s">
        <v>736</v>
      </c>
      <c r="D76" s="1">
        <v>0.26166</v>
      </c>
      <c r="E76" s="1" t="s">
        <v>37</v>
      </c>
      <c r="F76" s="1" t="s">
        <v>737</v>
      </c>
      <c r="G76" s="1">
        <v>9.2383000000000007E-2</v>
      </c>
      <c r="H76" s="1" t="s">
        <v>79</v>
      </c>
      <c r="I76" s="1" t="s">
        <v>733</v>
      </c>
      <c r="J76" s="1">
        <v>0.175674</v>
      </c>
    </row>
    <row r="77" spans="1:10" x14ac:dyDescent="0.3">
      <c r="A77" s="1">
        <v>73</v>
      </c>
      <c r="B77" s="1" t="s">
        <v>37</v>
      </c>
      <c r="C77" s="1" t="s">
        <v>736</v>
      </c>
      <c r="D77" s="1">
        <v>0.25258900000000001</v>
      </c>
      <c r="E77" s="1" t="s">
        <v>37</v>
      </c>
      <c r="F77" s="1" t="s">
        <v>738</v>
      </c>
      <c r="G77" s="1">
        <v>9.0831999999999996E-2</v>
      </c>
      <c r="H77" s="1" t="s">
        <v>79</v>
      </c>
      <c r="I77" s="1" t="s">
        <v>733</v>
      </c>
      <c r="J77" s="1">
        <v>0.16977300000000001</v>
      </c>
    </row>
    <row r="78" spans="1:10" x14ac:dyDescent="0.3">
      <c r="A78" s="1">
        <v>74</v>
      </c>
      <c r="B78" s="1" t="s">
        <v>37</v>
      </c>
      <c r="C78" s="1" t="s">
        <v>736</v>
      </c>
      <c r="D78" s="1">
        <v>0.243951</v>
      </c>
      <c r="E78" s="1" t="s">
        <v>37</v>
      </c>
      <c r="F78" s="1" t="s">
        <v>739</v>
      </c>
      <c r="G78" s="1">
        <v>8.9470999999999995E-2</v>
      </c>
      <c r="H78" s="1" t="s">
        <v>79</v>
      </c>
      <c r="I78" s="1" t="s">
        <v>733</v>
      </c>
      <c r="J78" s="1">
        <v>0.16405700000000001</v>
      </c>
    </row>
    <row r="79" spans="1:10" x14ac:dyDescent="0.3">
      <c r="A79" s="1">
        <v>75</v>
      </c>
      <c r="B79" s="1" t="s">
        <v>37</v>
      </c>
      <c r="C79" s="1" t="s">
        <v>740</v>
      </c>
      <c r="D79" s="1">
        <v>0.23571600000000001</v>
      </c>
      <c r="E79" s="1" t="s">
        <v>37</v>
      </c>
      <c r="F79" s="1" t="s">
        <v>741</v>
      </c>
      <c r="G79" s="1">
        <v>8.8290999999999994E-2</v>
      </c>
      <c r="H79" s="1" t="s">
        <v>79</v>
      </c>
      <c r="I79" s="1" t="s">
        <v>733</v>
      </c>
      <c r="J79" s="1">
        <v>0.15851399999999999</v>
      </c>
    </row>
    <row r="80" spans="1:10" x14ac:dyDescent="0.3">
      <c r="A80" s="1">
        <v>76</v>
      </c>
      <c r="B80" s="1" t="s">
        <v>37</v>
      </c>
      <c r="C80" s="1" t="s">
        <v>740</v>
      </c>
      <c r="D80" s="1">
        <v>0.22786100000000001</v>
      </c>
      <c r="E80" s="1" t="s">
        <v>37</v>
      </c>
      <c r="F80" s="1" t="s">
        <v>742</v>
      </c>
      <c r="G80" s="1">
        <v>8.7285000000000001E-2</v>
      </c>
      <c r="H80" s="1" t="s">
        <v>79</v>
      </c>
      <c r="I80" s="1" t="s">
        <v>733</v>
      </c>
      <c r="J80" s="1">
        <v>0.15313499999999999</v>
      </c>
    </row>
    <row r="81" spans="1:13" x14ac:dyDescent="0.3">
      <c r="A81" s="1">
        <v>77</v>
      </c>
      <c r="B81" s="1" t="s">
        <v>37</v>
      </c>
      <c r="C81" s="1" t="s">
        <v>743</v>
      </c>
      <c r="D81" s="1">
        <v>0.22036</v>
      </c>
      <c r="E81" s="1" t="s">
        <v>37</v>
      </c>
      <c r="F81" s="1" t="s">
        <v>744</v>
      </c>
      <c r="G81" s="1">
        <v>8.6444999999999994E-2</v>
      </c>
      <c r="H81" s="1" t="s">
        <v>79</v>
      </c>
      <c r="I81" s="1" t="s">
        <v>733</v>
      </c>
      <c r="J81" s="1">
        <v>0.14790900000000001</v>
      </c>
    </row>
    <row r="82" spans="1:13" x14ac:dyDescent="0.3">
      <c r="A82" s="1">
        <v>78</v>
      </c>
      <c r="B82" s="1" t="s">
        <v>37</v>
      </c>
      <c r="C82" s="1" t="s">
        <v>745</v>
      </c>
      <c r="D82" s="1">
        <v>0.21319399999999999</v>
      </c>
      <c r="E82" s="1" t="s">
        <v>37</v>
      </c>
      <c r="F82" s="1" t="s">
        <v>746</v>
      </c>
      <c r="G82" s="1">
        <v>8.5763000000000006E-2</v>
      </c>
      <c r="H82" s="1" t="s">
        <v>79</v>
      </c>
      <c r="I82" s="1" t="s">
        <v>733</v>
      </c>
      <c r="J82" s="1">
        <v>0.14282800000000001</v>
      </c>
    </row>
    <row r="83" spans="1:13" x14ac:dyDescent="0.3">
      <c r="A83" s="1">
        <v>79</v>
      </c>
      <c r="B83" s="1" t="s">
        <v>37</v>
      </c>
      <c r="C83" s="1" t="s">
        <v>745</v>
      </c>
      <c r="D83" s="1">
        <v>0.206341</v>
      </c>
      <c r="E83" s="1" t="s">
        <v>37</v>
      </c>
      <c r="F83" s="1" t="s">
        <v>747</v>
      </c>
      <c r="G83" s="1">
        <v>8.5232000000000002E-2</v>
      </c>
      <c r="H83" s="1" t="s">
        <v>79</v>
      </c>
      <c r="I83" s="1" t="s">
        <v>733</v>
      </c>
      <c r="J83" s="1">
        <v>0.13788500000000001</v>
      </c>
    </row>
    <row r="84" spans="1:13" x14ac:dyDescent="0.3">
      <c r="A84" s="1">
        <v>80</v>
      </c>
      <c r="B84" s="1" t="s">
        <v>37</v>
      </c>
      <c r="C84" s="1" t="s">
        <v>748</v>
      </c>
      <c r="D84" s="1">
        <v>0.20033999999999999</v>
      </c>
      <c r="E84" s="1" t="s">
        <v>37</v>
      </c>
      <c r="F84" s="1" t="s">
        <v>749</v>
      </c>
      <c r="G84" s="1">
        <v>8.5592000000000001E-2</v>
      </c>
      <c r="H84" s="1" t="s">
        <v>79</v>
      </c>
      <c r="I84" s="1" t="s">
        <v>733</v>
      </c>
      <c r="J84" s="1">
        <v>0.135798</v>
      </c>
      <c r="K84" s="1" t="s">
        <v>39</v>
      </c>
      <c r="L84" s="1" t="s">
        <v>51</v>
      </c>
      <c r="M84" s="1">
        <v>9.0570000000000008E-3</v>
      </c>
    </row>
    <row r="85" spans="1:13" x14ac:dyDescent="0.3">
      <c r="A85" s="1">
        <v>81</v>
      </c>
      <c r="B85" s="1" t="s">
        <v>37</v>
      </c>
      <c r="C85" s="1" t="s">
        <v>748</v>
      </c>
      <c r="D85" s="1">
        <v>0.195406</v>
      </c>
      <c r="E85" s="1" t="s">
        <v>37</v>
      </c>
      <c r="F85" s="1" t="s">
        <v>750</v>
      </c>
      <c r="G85" s="1">
        <v>8.7151000000000006E-2</v>
      </c>
      <c r="H85" s="1" t="s">
        <v>79</v>
      </c>
      <c r="I85" s="1" t="s">
        <v>733</v>
      </c>
      <c r="J85" s="1">
        <v>0.138569</v>
      </c>
      <c r="K85" s="1" t="s">
        <v>39</v>
      </c>
      <c r="L85" s="1" t="s">
        <v>51</v>
      </c>
      <c r="M85" s="1">
        <v>3.9371000000000003E-2</v>
      </c>
    </row>
    <row r="86" spans="1:13" x14ac:dyDescent="0.3">
      <c r="A86" s="1">
        <v>82</v>
      </c>
      <c r="B86" s="1" t="s">
        <v>37</v>
      </c>
      <c r="C86" s="1" t="s">
        <v>751</v>
      </c>
      <c r="D86" s="1">
        <v>0.18899199999999999</v>
      </c>
      <c r="E86" s="1" t="s">
        <v>37</v>
      </c>
      <c r="F86" s="1" t="s">
        <v>752</v>
      </c>
      <c r="G86" s="1">
        <v>8.6527999999999994E-2</v>
      </c>
      <c r="H86" s="1" t="s">
        <v>79</v>
      </c>
      <c r="I86" s="1" t="s">
        <v>733</v>
      </c>
      <c r="J86" s="1">
        <v>0.13336500000000001</v>
      </c>
      <c r="K86" s="1" t="s">
        <v>39</v>
      </c>
      <c r="L86" s="1" t="s">
        <v>51</v>
      </c>
      <c r="M86" s="1">
        <v>3.8065000000000002E-2</v>
      </c>
    </row>
    <row r="87" spans="1:13" x14ac:dyDescent="0.3">
      <c r="A87" s="1">
        <v>83</v>
      </c>
      <c r="B87" s="1" t="s">
        <v>37</v>
      </c>
      <c r="C87" s="1" t="s">
        <v>751</v>
      </c>
      <c r="D87" s="1">
        <v>0.182866</v>
      </c>
      <c r="E87" s="1" t="s">
        <v>37</v>
      </c>
      <c r="F87" s="1" t="s">
        <v>753</v>
      </c>
      <c r="G87" s="1">
        <v>8.6074999999999999E-2</v>
      </c>
      <c r="H87" s="1" t="s">
        <v>79</v>
      </c>
      <c r="I87" s="1" t="s">
        <v>733</v>
      </c>
      <c r="J87" s="1">
        <v>0.12831400000000001</v>
      </c>
      <c r="K87" s="1" t="s">
        <v>39</v>
      </c>
      <c r="L87" s="1" t="s">
        <v>51</v>
      </c>
      <c r="M87" s="1">
        <v>3.6825999999999998E-2</v>
      </c>
    </row>
    <row r="88" spans="1:13" x14ac:dyDescent="0.3">
      <c r="A88" s="1">
        <v>84</v>
      </c>
      <c r="B88" s="1" t="s">
        <v>37</v>
      </c>
      <c r="C88" s="1" t="s">
        <v>754</v>
      </c>
      <c r="D88" s="1">
        <v>0.177012</v>
      </c>
      <c r="E88" s="1" t="s">
        <v>37</v>
      </c>
      <c r="F88" s="1" t="s">
        <v>755</v>
      </c>
      <c r="G88" s="1">
        <v>8.5780999999999996E-2</v>
      </c>
      <c r="H88" s="1" t="s">
        <v>79</v>
      </c>
      <c r="I88" s="1" t="s">
        <v>733</v>
      </c>
      <c r="J88" s="1">
        <v>0.123408</v>
      </c>
      <c r="K88" s="1" t="s">
        <v>39</v>
      </c>
      <c r="L88" s="1" t="s">
        <v>51</v>
      </c>
      <c r="M88" s="1">
        <v>3.5649E-2</v>
      </c>
    </row>
    <row r="89" spans="1:13" x14ac:dyDescent="0.3">
      <c r="A89" s="1">
        <v>85</v>
      </c>
      <c r="B89" s="1" t="s">
        <v>37</v>
      </c>
      <c r="C89" s="1" t="s">
        <v>756</v>
      </c>
      <c r="D89" s="1">
        <v>0.17141300000000001</v>
      </c>
      <c r="E89" s="1" t="s">
        <v>37</v>
      </c>
      <c r="F89" s="1" t="s">
        <v>757</v>
      </c>
      <c r="G89" s="1">
        <v>8.5639000000000007E-2</v>
      </c>
      <c r="H89" s="1" t="s">
        <v>79</v>
      </c>
      <c r="I89" s="1" t="s">
        <v>758</v>
      </c>
      <c r="J89" s="1">
        <v>0.11864</v>
      </c>
      <c r="K89" s="1" t="s">
        <v>39</v>
      </c>
      <c r="L89" s="1" t="s">
        <v>51</v>
      </c>
      <c r="M89" s="1">
        <v>3.4530999999999999E-2</v>
      </c>
    </row>
    <row r="90" spans="1:13" x14ac:dyDescent="0.3">
      <c r="A90" s="1">
        <v>86</v>
      </c>
      <c r="B90" s="1" t="s">
        <v>37</v>
      </c>
      <c r="C90" s="1" t="s">
        <v>759</v>
      </c>
      <c r="D90" s="1">
        <v>0.16605200000000001</v>
      </c>
      <c r="E90" s="1" t="s">
        <v>37</v>
      </c>
      <c r="F90" s="1" t="s">
        <v>760</v>
      </c>
      <c r="G90" s="1">
        <v>8.5640999999999995E-2</v>
      </c>
      <c r="H90" s="1" t="s">
        <v>79</v>
      </c>
      <c r="I90" s="1" t="s">
        <v>758</v>
      </c>
      <c r="J90" s="1">
        <v>0.11400100000000001</v>
      </c>
      <c r="K90" s="1" t="s">
        <v>39</v>
      </c>
      <c r="L90" s="1" t="s">
        <v>51</v>
      </c>
      <c r="M90" s="1">
        <v>3.3467999999999998E-2</v>
      </c>
    </row>
    <row r="91" spans="1:13" x14ac:dyDescent="0.3">
      <c r="A91" s="1">
        <v>87</v>
      </c>
      <c r="B91" s="1" t="s">
        <v>37</v>
      </c>
      <c r="C91" s="1" t="s">
        <v>759</v>
      </c>
      <c r="D91" s="1">
        <v>0.160916</v>
      </c>
      <c r="E91" s="1" t="s">
        <v>37</v>
      </c>
      <c r="F91" s="1" t="s">
        <v>761</v>
      </c>
      <c r="G91" s="1">
        <v>8.5778999999999994E-2</v>
      </c>
      <c r="H91" s="1" t="s">
        <v>79</v>
      </c>
      <c r="I91" s="1" t="s">
        <v>758</v>
      </c>
      <c r="J91" s="1">
        <v>0.109488</v>
      </c>
      <c r="K91" s="1" t="s">
        <v>39</v>
      </c>
      <c r="L91" s="1" t="s">
        <v>51</v>
      </c>
      <c r="M91" s="1">
        <v>3.2454999999999998E-2</v>
      </c>
    </row>
    <row r="92" spans="1:13" x14ac:dyDescent="0.3">
      <c r="A92" s="1">
        <v>88</v>
      </c>
      <c r="B92" s="1" t="s">
        <v>37</v>
      </c>
      <c r="C92" s="1" t="s">
        <v>762</v>
      </c>
      <c r="D92" s="1">
        <v>0.15599099999999999</v>
      </c>
      <c r="E92" s="1" t="s">
        <v>37</v>
      </c>
      <c r="F92" s="1" t="s">
        <v>763</v>
      </c>
      <c r="G92" s="1">
        <v>8.6045999999999997E-2</v>
      </c>
      <c r="H92" s="1" t="s">
        <v>79</v>
      </c>
      <c r="I92" s="1" t="s">
        <v>758</v>
      </c>
      <c r="J92" s="1">
        <v>0.105092</v>
      </c>
      <c r="K92" s="1" t="s">
        <v>39</v>
      </c>
      <c r="L92" s="1" t="s">
        <v>51</v>
      </c>
      <c r="M92" s="1">
        <v>3.1489999999999997E-2</v>
      </c>
    </row>
    <row r="93" spans="1:13" x14ac:dyDescent="0.3">
      <c r="A93" s="1">
        <v>89</v>
      </c>
      <c r="B93" s="1" t="s">
        <v>37</v>
      </c>
      <c r="C93" s="1" t="s">
        <v>762</v>
      </c>
      <c r="D93" s="1">
        <v>0.15126600000000001</v>
      </c>
      <c r="E93" s="1" t="s">
        <v>37</v>
      </c>
      <c r="F93" s="1" t="s">
        <v>764</v>
      </c>
      <c r="G93" s="1">
        <v>8.6435999999999999E-2</v>
      </c>
      <c r="H93" s="1" t="s">
        <v>79</v>
      </c>
      <c r="I93" s="1" t="s">
        <v>758</v>
      </c>
      <c r="J93" s="1">
        <v>0.10081</v>
      </c>
      <c r="K93" s="1" t="s">
        <v>39</v>
      </c>
      <c r="L93" s="1" t="s">
        <v>51</v>
      </c>
      <c r="M93" s="1">
        <v>3.057E-2</v>
      </c>
    </row>
    <row r="94" spans="1:13" x14ac:dyDescent="0.3">
      <c r="A94" s="1">
        <v>90</v>
      </c>
      <c r="B94" s="1" t="s">
        <v>37</v>
      </c>
      <c r="C94" s="1" t="s">
        <v>762</v>
      </c>
      <c r="D94" s="1">
        <v>0.14673</v>
      </c>
      <c r="E94" s="1" t="s">
        <v>37</v>
      </c>
      <c r="F94" s="1" t="s">
        <v>765</v>
      </c>
      <c r="G94" s="1">
        <v>8.6941000000000004E-2</v>
      </c>
      <c r="H94" s="1" t="s">
        <v>79</v>
      </c>
      <c r="I94" s="1" t="s">
        <v>758</v>
      </c>
      <c r="J94" s="1">
        <v>9.6637000000000001E-2</v>
      </c>
      <c r="K94" s="1" t="s">
        <v>39</v>
      </c>
      <c r="L94" s="1" t="s">
        <v>51</v>
      </c>
      <c r="M94" s="1">
        <v>2.9692E-2</v>
      </c>
    </row>
    <row r="95" spans="1:13" x14ac:dyDescent="0.3">
      <c r="A95" s="1">
        <v>91</v>
      </c>
      <c r="B95" s="1" t="s">
        <v>37</v>
      </c>
      <c r="C95" s="1" t="s">
        <v>766</v>
      </c>
      <c r="D95" s="1">
        <v>0.142371</v>
      </c>
      <c r="E95" s="1" t="s">
        <v>37</v>
      </c>
      <c r="F95" s="1" t="s">
        <v>767</v>
      </c>
      <c r="G95" s="1">
        <v>8.7555999999999995E-2</v>
      </c>
      <c r="H95" s="1" t="s">
        <v>79</v>
      </c>
      <c r="I95" s="1" t="s">
        <v>758</v>
      </c>
      <c r="J95" s="1">
        <v>9.2567999999999998E-2</v>
      </c>
      <c r="K95" s="1" t="s">
        <v>39</v>
      </c>
      <c r="L95" s="1" t="s">
        <v>51</v>
      </c>
      <c r="M95" s="1">
        <v>2.8853E-2</v>
      </c>
    </row>
    <row r="96" spans="1:13" x14ac:dyDescent="0.3">
      <c r="A96" s="1">
        <v>92</v>
      </c>
      <c r="B96" s="1" t="s">
        <v>37</v>
      </c>
      <c r="C96" s="1" t="s">
        <v>766</v>
      </c>
      <c r="D96" s="1">
        <v>0.13818</v>
      </c>
      <c r="E96" s="1" t="s">
        <v>37</v>
      </c>
      <c r="F96" s="1" t="s">
        <v>768</v>
      </c>
      <c r="G96" s="1">
        <v>8.8274000000000005E-2</v>
      </c>
      <c r="H96" s="1" t="s">
        <v>79</v>
      </c>
      <c r="I96" s="1" t="s">
        <v>758</v>
      </c>
      <c r="J96" s="1">
        <v>8.8599999999999998E-2</v>
      </c>
      <c r="K96" s="1" t="s">
        <v>39</v>
      </c>
      <c r="L96" s="1" t="s">
        <v>51</v>
      </c>
      <c r="M96" s="1">
        <v>2.8051E-2</v>
      </c>
    </row>
    <row r="97" spans="1:13" x14ac:dyDescent="0.3">
      <c r="A97" s="1">
        <v>93</v>
      </c>
      <c r="B97" s="1" t="s">
        <v>37</v>
      </c>
      <c r="C97" s="1" t="s">
        <v>769</v>
      </c>
      <c r="D97" s="1">
        <v>0.13414899999999999</v>
      </c>
      <c r="E97" s="1" t="s">
        <v>37</v>
      </c>
      <c r="F97" s="1" t="s">
        <v>770</v>
      </c>
      <c r="G97" s="1">
        <v>8.9089000000000002E-2</v>
      </c>
      <c r="H97" s="1" t="s">
        <v>79</v>
      </c>
      <c r="I97" s="1" t="s">
        <v>758</v>
      </c>
      <c r="J97" s="1">
        <v>8.473E-2</v>
      </c>
      <c r="K97" s="1" t="s">
        <v>39</v>
      </c>
      <c r="L97" s="1" t="s">
        <v>51</v>
      </c>
      <c r="M97" s="1">
        <v>2.7283999999999999E-2</v>
      </c>
    </row>
    <row r="98" spans="1:13" x14ac:dyDescent="0.3">
      <c r="A98" s="1">
        <v>94</v>
      </c>
      <c r="B98" s="1" t="s">
        <v>37</v>
      </c>
      <c r="C98" s="1" t="s">
        <v>771</v>
      </c>
      <c r="D98" s="1">
        <v>0.13026799999999999</v>
      </c>
      <c r="E98" s="1" t="s">
        <v>37</v>
      </c>
      <c r="F98" s="1" t="s">
        <v>772</v>
      </c>
      <c r="G98" s="1">
        <v>8.9996000000000007E-2</v>
      </c>
      <c r="H98" s="1" t="s">
        <v>79</v>
      </c>
      <c r="I98" s="1" t="s">
        <v>758</v>
      </c>
      <c r="J98" s="1">
        <v>8.0952999999999997E-2</v>
      </c>
      <c r="K98" s="1" t="s">
        <v>39</v>
      </c>
      <c r="L98" s="1" t="s">
        <v>51</v>
      </c>
      <c r="M98" s="1">
        <v>2.6550000000000001E-2</v>
      </c>
    </row>
    <row r="99" spans="1:13" x14ac:dyDescent="0.3">
      <c r="A99" s="1">
        <v>95</v>
      </c>
      <c r="B99" s="1" t="s">
        <v>37</v>
      </c>
      <c r="C99" s="1" t="s">
        <v>773</v>
      </c>
      <c r="D99" s="1">
        <v>0.12653</v>
      </c>
      <c r="E99" s="1" t="s">
        <v>37</v>
      </c>
      <c r="F99" s="1" t="s">
        <v>774</v>
      </c>
      <c r="G99" s="1">
        <v>9.0990000000000001E-2</v>
      </c>
      <c r="H99" s="1" t="s">
        <v>79</v>
      </c>
      <c r="I99" s="1" t="s">
        <v>758</v>
      </c>
      <c r="J99" s="1">
        <v>7.7268000000000003E-2</v>
      </c>
      <c r="K99" s="1" t="s">
        <v>39</v>
      </c>
      <c r="L99" s="1" t="s">
        <v>51</v>
      </c>
      <c r="M99" s="1">
        <v>2.5846999999999998E-2</v>
      </c>
    </row>
    <row r="100" spans="1:13" x14ac:dyDescent="0.3">
      <c r="A100" s="1">
        <v>96</v>
      </c>
      <c r="B100" s="1" t="s">
        <v>37</v>
      </c>
      <c r="C100" s="1" t="s">
        <v>773</v>
      </c>
      <c r="D100" s="1">
        <v>0.122929</v>
      </c>
      <c r="E100" s="1" t="s">
        <v>37</v>
      </c>
      <c r="F100" s="1" t="s">
        <v>775</v>
      </c>
      <c r="G100" s="1">
        <v>9.2064000000000007E-2</v>
      </c>
      <c r="H100" s="1" t="s">
        <v>79</v>
      </c>
      <c r="I100" s="1" t="s">
        <v>758</v>
      </c>
      <c r="J100" s="1">
        <v>7.3673000000000002E-2</v>
      </c>
      <c r="K100" s="1" t="s">
        <v>39</v>
      </c>
      <c r="L100" s="1" t="s">
        <v>51</v>
      </c>
      <c r="M100" s="1">
        <v>2.5173000000000001E-2</v>
      </c>
    </row>
    <row r="101" spans="1:13" x14ac:dyDescent="0.3">
      <c r="A101" s="1">
        <v>97</v>
      </c>
      <c r="B101" s="1" t="s">
        <v>37</v>
      </c>
      <c r="C101" s="1" t="s">
        <v>776</v>
      </c>
      <c r="D101" s="1">
        <v>0.11945600000000001</v>
      </c>
      <c r="E101" s="1" t="s">
        <v>37</v>
      </c>
      <c r="F101" s="1" t="s">
        <v>777</v>
      </c>
      <c r="G101" s="1">
        <v>9.3213000000000004E-2</v>
      </c>
      <c r="H101" s="1" t="s">
        <v>79</v>
      </c>
      <c r="I101" s="1" t="s">
        <v>778</v>
      </c>
      <c r="J101" s="1">
        <v>7.0164000000000004E-2</v>
      </c>
      <c r="K101" s="1" t="s">
        <v>39</v>
      </c>
      <c r="L101" s="1" t="s">
        <v>51</v>
      </c>
      <c r="M101" s="1">
        <v>2.4525999999999999E-2</v>
      </c>
    </row>
    <row r="102" spans="1:13" x14ac:dyDescent="0.3">
      <c r="A102" s="1">
        <v>98</v>
      </c>
      <c r="B102" s="1" t="s">
        <v>37</v>
      </c>
      <c r="C102" s="1" t="s">
        <v>779</v>
      </c>
      <c r="D102" s="1">
        <v>0.116107</v>
      </c>
      <c r="E102" s="1" t="s">
        <v>37</v>
      </c>
      <c r="F102" s="1" t="s">
        <v>780</v>
      </c>
      <c r="G102" s="1">
        <v>9.4432000000000002E-2</v>
      </c>
      <c r="H102" s="1" t="s">
        <v>79</v>
      </c>
      <c r="I102" s="1" t="s">
        <v>778</v>
      </c>
      <c r="J102" s="1">
        <v>6.6739999999999994E-2</v>
      </c>
      <c r="K102" s="1" t="s">
        <v>39</v>
      </c>
      <c r="L102" s="1" t="s">
        <v>51</v>
      </c>
      <c r="M102" s="1">
        <v>2.3904999999999999E-2</v>
      </c>
    </row>
    <row r="103" spans="1:13" x14ac:dyDescent="0.3">
      <c r="A103" s="1">
        <v>99</v>
      </c>
      <c r="B103" s="1" t="s">
        <v>37</v>
      </c>
      <c r="C103" s="1" t="s">
        <v>779</v>
      </c>
      <c r="D103" s="1">
        <v>0.112874</v>
      </c>
      <c r="E103" s="1" t="s">
        <v>37</v>
      </c>
      <c r="F103" s="1" t="s">
        <v>781</v>
      </c>
      <c r="G103" s="1">
        <v>9.5715999999999996E-2</v>
      </c>
      <c r="H103" s="1" t="s">
        <v>79</v>
      </c>
      <c r="I103" s="1" t="s">
        <v>778</v>
      </c>
      <c r="J103" s="1">
        <v>6.3399999999999998E-2</v>
      </c>
      <c r="K103" s="1" t="s">
        <v>39</v>
      </c>
      <c r="L103" s="1" t="s">
        <v>51</v>
      </c>
      <c r="M103" s="1">
        <v>2.3309E-2</v>
      </c>
    </row>
    <row r="104" spans="1:13" x14ac:dyDescent="0.3">
      <c r="A104" s="1">
        <v>100</v>
      </c>
      <c r="B104" s="1" t="s">
        <v>37</v>
      </c>
      <c r="C104" s="1" t="s">
        <v>782</v>
      </c>
      <c r="D104" s="1">
        <v>0.109753</v>
      </c>
      <c r="E104" s="1" t="s">
        <v>37</v>
      </c>
      <c r="F104" s="1" t="s">
        <v>783</v>
      </c>
      <c r="G104" s="1">
        <v>9.7059000000000006E-2</v>
      </c>
      <c r="H104" s="1" t="s">
        <v>79</v>
      </c>
      <c r="I104" s="1" t="s">
        <v>778</v>
      </c>
      <c r="J104" s="1">
        <v>6.0141E-2</v>
      </c>
      <c r="K104" s="1" t="s">
        <v>39</v>
      </c>
      <c r="L104" s="1" t="s">
        <v>51</v>
      </c>
      <c r="M104" s="1">
        <v>2.2735999999999999E-2</v>
      </c>
    </row>
    <row r="105" spans="1:13" x14ac:dyDescent="0.3">
      <c r="A105" s="1">
        <v>101</v>
      </c>
      <c r="B105" s="1" t="s">
        <v>37</v>
      </c>
      <c r="C105" s="1" t="s">
        <v>784</v>
      </c>
      <c r="D105" s="1">
        <v>0.106739</v>
      </c>
      <c r="E105" s="1" t="s">
        <v>37</v>
      </c>
      <c r="F105" s="1" t="s">
        <v>785</v>
      </c>
      <c r="G105" s="1">
        <v>9.8457000000000003E-2</v>
      </c>
      <c r="H105" s="1" t="s">
        <v>79</v>
      </c>
      <c r="I105" s="1" t="s">
        <v>778</v>
      </c>
      <c r="J105" s="1">
        <v>5.6963E-2</v>
      </c>
      <c r="K105" s="1" t="s">
        <v>39</v>
      </c>
      <c r="L105" s="1" t="s">
        <v>51</v>
      </c>
      <c r="M105" s="1">
        <v>2.2185E-2</v>
      </c>
    </row>
    <row r="106" spans="1:13" x14ac:dyDescent="0.3">
      <c r="A106" s="1">
        <v>102</v>
      </c>
      <c r="B106" s="1" t="s">
        <v>37</v>
      </c>
      <c r="C106" s="1" t="s">
        <v>786</v>
      </c>
      <c r="D106" s="1">
        <v>0.103828</v>
      </c>
      <c r="E106" s="1" t="s">
        <v>37</v>
      </c>
      <c r="F106" s="1" t="s">
        <v>787</v>
      </c>
      <c r="G106" s="1">
        <v>9.9903000000000006E-2</v>
      </c>
      <c r="H106" s="1" t="s">
        <v>79</v>
      </c>
      <c r="I106" s="1" t="s">
        <v>778</v>
      </c>
      <c r="J106" s="1">
        <v>5.3865000000000003E-2</v>
      </c>
      <c r="K106" s="1" t="s">
        <v>39</v>
      </c>
      <c r="L106" s="1" t="s">
        <v>51</v>
      </c>
      <c r="M106" s="1">
        <v>2.1655000000000001E-2</v>
      </c>
    </row>
    <row r="107" spans="1:13" x14ac:dyDescent="0.3">
      <c r="A107" s="1">
        <v>103</v>
      </c>
      <c r="B107" s="1" t="s">
        <v>37</v>
      </c>
      <c r="C107" s="1" t="s">
        <v>788</v>
      </c>
      <c r="D107" s="1">
        <v>0.10101300000000001</v>
      </c>
      <c r="E107" s="1" t="s">
        <v>37</v>
      </c>
      <c r="F107" s="1" t="s">
        <v>789</v>
      </c>
      <c r="G107" s="1">
        <v>0.101394</v>
      </c>
      <c r="H107" s="1" t="s">
        <v>79</v>
      </c>
      <c r="I107" s="1" t="s">
        <v>778</v>
      </c>
      <c r="J107" s="1">
        <v>5.0846000000000002E-2</v>
      </c>
      <c r="K107" s="1" t="s">
        <v>39</v>
      </c>
      <c r="L107" s="1" t="s">
        <v>51</v>
      </c>
      <c r="M107" s="1">
        <v>2.1145000000000001E-2</v>
      </c>
    </row>
    <row r="108" spans="1:13" x14ac:dyDescent="0.3">
      <c r="A108" s="1">
        <v>104</v>
      </c>
      <c r="B108" s="1" t="s">
        <v>37</v>
      </c>
      <c r="C108" s="1" t="s">
        <v>790</v>
      </c>
      <c r="D108" s="1">
        <v>9.8293000000000005E-2</v>
      </c>
      <c r="E108" s="1" t="s">
        <v>37</v>
      </c>
      <c r="F108" s="1" t="s">
        <v>791</v>
      </c>
      <c r="G108" s="1">
        <v>0.102923</v>
      </c>
      <c r="H108" s="1" t="s">
        <v>79</v>
      </c>
      <c r="I108" s="1" t="s">
        <v>778</v>
      </c>
      <c r="J108" s="1">
        <v>4.7904000000000002E-2</v>
      </c>
      <c r="K108" s="1" t="s">
        <v>39</v>
      </c>
      <c r="L108" s="1" t="s">
        <v>51</v>
      </c>
      <c r="M108" s="1">
        <v>2.0653999999999999E-2</v>
      </c>
    </row>
    <row r="109" spans="1:13" x14ac:dyDescent="0.3">
      <c r="A109" s="1">
        <v>105</v>
      </c>
      <c r="B109" s="1" t="s">
        <v>37</v>
      </c>
      <c r="C109" s="1" t="s">
        <v>792</v>
      </c>
      <c r="D109" s="1">
        <v>9.5662999999999998E-2</v>
      </c>
      <c r="E109" s="1" t="s">
        <v>37</v>
      </c>
      <c r="F109" s="1" t="s">
        <v>793</v>
      </c>
      <c r="G109" s="1">
        <v>0.10448499999999999</v>
      </c>
      <c r="H109" s="1" t="s">
        <v>79</v>
      </c>
      <c r="I109" s="1" t="s">
        <v>794</v>
      </c>
      <c r="J109" s="1">
        <v>4.5039000000000003E-2</v>
      </c>
      <c r="K109" s="1" t="s">
        <v>39</v>
      </c>
      <c r="L109" s="1" t="s">
        <v>51</v>
      </c>
      <c r="M109" s="1">
        <v>2.018E-2</v>
      </c>
    </row>
    <row r="110" spans="1:13" x14ac:dyDescent="0.3">
      <c r="A110" s="1">
        <v>106</v>
      </c>
      <c r="B110" s="1" t="s">
        <v>37</v>
      </c>
      <c r="C110" s="1" t="s">
        <v>795</v>
      </c>
      <c r="D110" s="1">
        <v>9.3118999999999993E-2</v>
      </c>
      <c r="E110" s="1" t="s">
        <v>37</v>
      </c>
      <c r="F110" s="1" t="s">
        <v>796</v>
      </c>
      <c r="G110" s="1">
        <v>0.106075</v>
      </c>
      <c r="H110" s="1" t="s">
        <v>79</v>
      </c>
      <c r="I110" s="1" t="s">
        <v>794</v>
      </c>
      <c r="J110" s="1">
        <v>4.2251999999999998E-2</v>
      </c>
      <c r="K110" s="1" t="s">
        <v>39</v>
      </c>
      <c r="L110" s="1" t="s">
        <v>51</v>
      </c>
      <c r="M110" s="1">
        <v>1.9723000000000001E-2</v>
      </c>
    </row>
    <row r="111" spans="1:13" x14ac:dyDescent="0.3">
      <c r="A111" s="1">
        <v>107</v>
      </c>
      <c r="B111" s="1" t="s">
        <v>37</v>
      </c>
      <c r="C111" s="1" t="s">
        <v>795</v>
      </c>
      <c r="D111" s="1">
        <v>9.0658000000000002E-2</v>
      </c>
      <c r="E111" s="1" t="s">
        <v>37</v>
      </c>
      <c r="F111" s="1" t="s">
        <v>797</v>
      </c>
      <c r="G111" s="1">
        <v>0.10768800000000001</v>
      </c>
      <c r="H111" s="1" t="s">
        <v>79</v>
      </c>
      <c r="I111" s="1" t="s">
        <v>794</v>
      </c>
      <c r="J111" s="1">
        <v>3.9539999999999999E-2</v>
      </c>
      <c r="K111" s="1" t="s">
        <v>39</v>
      </c>
      <c r="L111" s="1" t="s">
        <v>51</v>
      </c>
      <c r="M111" s="1">
        <v>1.9283000000000002E-2</v>
      </c>
    </row>
    <row r="112" spans="1:13" x14ac:dyDescent="0.3">
      <c r="A112" s="1">
        <v>108</v>
      </c>
      <c r="B112" s="1" t="s">
        <v>37</v>
      </c>
      <c r="C112" s="1" t="s">
        <v>798</v>
      </c>
      <c r="D112" s="1">
        <v>8.8278999999999996E-2</v>
      </c>
      <c r="E112" s="1" t="s">
        <v>37</v>
      </c>
      <c r="F112" s="1" t="s">
        <v>799</v>
      </c>
      <c r="G112" s="1">
        <v>0.109319</v>
      </c>
      <c r="H112" s="1" t="s">
        <v>79</v>
      </c>
      <c r="I112" s="1" t="s">
        <v>794</v>
      </c>
      <c r="J112" s="1">
        <v>3.6903999999999999E-2</v>
      </c>
      <c r="K112" s="1" t="s">
        <v>39</v>
      </c>
      <c r="L112" s="1" t="s">
        <v>51</v>
      </c>
      <c r="M112" s="1">
        <v>1.8858E-2</v>
      </c>
    </row>
    <row r="113" spans="1:16" x14ac:dyDescent="0.3">
      <c r="A113" s="1">
        <v>109</v>
      </c>
      <c r="B113" s="1" t="s">
        <v>37</v>
      </c>
      <c r="C113" s="1" t="s">
        <v>800</v>
      </c>
      <c r="D113" s="1">
        <v>8.5976999999999998E-2</v>
      </c>
      <c r="E113" s="1" t="s">
        <v>37</v>
      </c>
      <c r="F113" s="1" t="s">
        <v>801</v>
      </c>
      <c r="G113" s="1">
        <v>0.11096200000000001</v>
      </c>
      <c r="H113" s="1" t="s">
        <v>79</v>
      </c>
      <c r="I113" s="1" t="s">
        <v>794</v>
      </c>
      <c r="J113" s="1">
        <v>3.4344E-2</v>
      </c>
      <c r="K113" s="1" t="s">
        <v>39</v>
      </c>
      <c r="L113" s="1" t="s">
        <v>51</v>
      </c>
      <c r="M113" s="1">
        <v>1.8447000000000002E-2</v>
      </c>
    </row>
    <row r="114" spans="1:16" x14ac:dyDescent="0.3">
      <c r="A114" s="1">
        <v>110</v>
      </c>
      <c r="B114" s="1" t="s">
        <v>37</v>
      </c>
      <c r="C114" s="1" t="s">
        <v>800</v>
      </c>
      <c r="D114" s="1">
        <v>8.3750000000000005E-2</v>
      </c>
      <c r="E114" s="1" t="s">
        <v>37</v>
      </c>
      <c r="F114" s="1" t="s">
        <v>802</v>
      </c>
      <c r="G114" s="1">
        <v>0.112611</v>
      </c>
      <c r="H114" s="1" t="s">
        <v>79</v>
      </c>
      <c r="I114" s="1" t="s">
        <v>794</v>
      </c>
      <c r="J114" s="1">
        <v>3.1858999999999998E-2</v>
      </c>
      <c r="K114" s="1" t="s">
        <v>39</v>
      </c>
      <c r="L114" s="1" t="s">
        <v>51</v>
      </c>
      <c r="M114" s="1">
        <v>1.8051000000000001E-2</v>
      </c>
    </row>
    <row r="115" spans="1:16" x14ac:dyDescent="0.3">
      <c r="A115" s="1">
        <v>111</v>
      </c>
      <c r="B115" s="1" t="s">
        <v>37</v>
      </c>
      <c r="C115" s="1" t="s">
        <v>800</v>
      </c>
      <c r="D115" s="1">
        <v>8.1597000000000003E-2</v>
      </c>
      <c r="E115" s="1" t="s">
        <v>37</v>
      </c>
      <c r="F115" s="1" t="s">
        <v>803</v>
      </c>
      <c r="G115" s="1">
        <v>0.114261</v>
      </c>
      <c r="H115" s="1" t="s">
        <v>79</v>
      </c>
      <c r="I115" s="1" t="s">
        <v>804</v>
      </c>
      <c r="J115" s="1">
        <v>2.945E-2</v>
      </c>
      <c r="K115" s="1" t="s">
        <v>39</v>
      </c>
      <c r="L115" s="1" t="s">
        <v>51</v>
      </c>
      <c r="M115" s="1">
        <v>1.7666999999999999E-2</v>
      </c>
    </row>
    <row r="116" spans="1:16" x14ac:dyDescent="0.3">
      <c r="A116" s="1">
        <v>112</v>
      </c>
      <c r="B116" s="1" t="s">
        <v>37</v>
      </c>
      <c r="C116" s="1" t="s">
        <v>805</v>
      </c>
      <c r="D116" s="1">
        <v>7.9516000000000003E-2</v>
      </c>
      <c r="E116" s="1" t="s">
        <v>37</v>
      </c>
      <c r="F116" s="1" t="s">
        <v>806</v>
      </c>
      <c r="G116" s="1">
        <v>0.115906</v>
      </c>
      <c r="H116" s="1" t="s">
        <v>79</v>
      </c>
      <c r="I116" s="1" t="s">
        <v>804</v>
      </c>
      <c r="J116" s="1">
        <v>2.7115E-2</v>
      </c>
      <c r="K116" s="1" t="s">
        <v>39</v>
      </c>
      <c r="L116" s="1" t="s">
        <v>51</v>
      </c>
      <c r="M116" s="1">
        <v>1.7295999999999999E-2</v>
      </c>
    </row>
    <row r="117" spans="1:16" x14ac:dyDescent="0.3">
      <c r="A117" s="1">
        <v>113</v>
      </c>
      <c r="B117" s="1" t="s">
        <v>37</v>
      </c>
      <c r="C117" s="1" t="s">
        <v>805</v>
      </c>
      <c r="D117" s="1">
        <v>7.7505000000000004E-2</v>
      </c>
      <c r="E117" s="1" t="s">
        <v>37</v>
      </c>
      <c r="F117" s="1" t="s">
        <v>807</v>
      </c>
      <c r="G117" s="1">
        <v>0.11754199999999999</v>
      </c>
      <c r="H117" s="1" t="s">
        <v>79</v>
      </c>
      <c r="I117" s="1" t="s">
        <v>804</v>
      </c>
      <c r="J117" s="1">
        <v>2.4856E-2</v>
      </c>
      <c r="K117" s="1" t="s">
        <v>39</v>
      </c>
      <c r="L117" s="1" t="s">
        <v>51</v>
      </c>
      <c r="M117" s="1">
        <v>1.6937000000000001E-2</v>
      </c>
    </row>
    <row r="118" spans="1:16" x14ac:dyDescent="0.3">
      <c r="A118" s="1">
        <v>114</v>
      </c>
      <c r="B118" s="1" t="s">
        <v>37</v>
      </c>
      <c r="C118" s="1" t="s">
        <v>805</v>
      </c>
      <c r="D118" s="1">
        <v>7.5562000000000004E-2</v>
      </c>
      <c r="E118" s="1" t="s">
        <v>37</v>
      </c>
      <c r="F118" s="1" t="s">
        <v>808</v>
      </c>
      <c r="G118" s="1">
        <v>0.11916</v>
      </c>
      <c r="H118" s="1" t="s">
        <v>79</v>
      </c>
      <c r="I118" s="1" t="s">
        <v>804</v>
      </c>
      <c r="J118" s="1">
        <v>2.2672000000000001E-2</v>
      </c>
      <c r="K118" s="1" t="s">
        <v>39</v>
      </c>
      <c r="L118" s="1" t="s">
        <v>51</v>
      </c>
      <c r="M118" s="1">
        <v>1.6590000000000001E-2</v>
      </c>
    </row>
    <row r="119" spans="1:16" x14ac:dyDescent="0.3">
      <c r="A119" s="1">
        <v>115</v>
      </c>
      <c r="B119" s="1" t="s">
        <v>37</v>
      </c>
      <c r="C119" s="1" t="s">
        <v>809</v>
      </c>
      <c r="D119" s="1">
        <v>7.3688000000000003E-2</v>
      </c>
      <c r="E119" s="1" t="s">
        <v>37</v>
      </c>
      <c r="F119" s="1" t="s">
        <v>810</v>
      </c>
      <c r="G119" s="1">
        <v>0.120757</v>
      </c>
      <c r="H119" s="1" t="s">
        <v>79</v>
      </c>
      <c r="I119" s="1" t="s">
        <v>804</v>
      </c>
      <c r="J119" s="1">
        <v>2.0563000000000001E-2</v>
      </c>
      <c r="K119" s="1" t="s">
        <v>39</v>
      </c>
      <c r="L119" s="1" t="s">
        <v>51</v>
      </c>
      <c r="M119" s="1">
        <v>1.6254000000000001E-2</v>
      </c>
    </row>
    <row r="120" spans="1:16" x14ac:dyDescent="0.3">
      <c r="A120" s="1">
        <v>116</v>
      </c>
      <c r="B120" s="1" t="s">
        <v>37</v>
      </c>
      <c r="C120" s="1" t="s">
        <v>811</v>
      </c>
      <c r="D120" s="1">
        <v>7.1881E-2</v>
      </c>
      <c r="E120" s="1" t="s">
        <v>37</v>
      </c>
      <c r="F120" s="1" t="s">
        <v>812</v>
      </c>
      <c r="G120" s="1">
        <v>0.122325</v>
      </c>
      <c r="H120" s="1" t="s">
        <v>79</v>
      </c>
      <c r="I120" s="1" t="s">
        <v>813</v>
      </c>
      <c r="J120" s="1">
        <v>1.8530000000000001E-2</v>
      </c>
      <c r="K120" s="1" t="s">
        <v>39</v>
      </c>
      <c r="L120" s="1" t="s">
        <v>51</v>
      </c>
      <c r="M120" s="1">
        <v>1.5927E-2</v>
      </c>
    </row>
    <row r="121" spans="1:16" x14ac:dyDescent="0.3">
      <c r="A121" s="1">
        <v>117</v>
      </c>
      <c r="B121" s="1" t="s">
        <v>37</v>
      </c>
      <c r="C121" s="1" t="s">
        <v>814</v>
      </c>
      <c r="D121" s="1">
        <v>7.0140999999999995E-2</v>
      </c>
      <c r="E121" s="1" t="s">
        <v>37</v>
      </c>
      <c r="F121" s="1" t="s">
        <v>815</v>
      </c>
      <c r="G121" s="1">
        <v>0.12385699999999999</v>
      </c>
      <c r="H121" s="1" t="s">
        <v>79</v>
      </c>
      <c r="I121" s="1" t="s">
        <v>813</v>
      </c>
      <c r="J121" s="1">
        <v>1.6570999999999999E-2</v>
      </c>
      <c r="K121" s="1" t="s">
        <v>39</v>
      </c>
      <c r="L121" s="1" t="s">
        <v>51</v>
      </c>
      <c r="M121" s="1">
        <v>1.5611E-2</v>
      </c>
    </row>
    <row r="122" spans="1:16" x14ac:dyDescent="0.3">
      <c r="A122" s="1">
        <v>118</v>
      </c>
      <c r="B122" s="1" t="s">
        <v>37</v>
      </c>
      <c r="C122" s="1" t="s">
        <v>814</v>
      </c>
      <c r="D122" s="1">
        <v>5.0863999999999999E-2</v>
      </c>
      <c r="E122" s="1" t="s">
        <v>37</v>
      </c>
      <c r="F122" s="1" t="s">
        <v>816</v>
      </c>
      <c r="G122" s="1">
        <v>0.105534</v>
      </c>
      <c r="H122" s="1" t="s">
        <v>37</v>
      </c>
      <c r="I122" s="1" t="s">
        <v>817</v>
      </c>
      <c r="J122" s="1">
        <v>3.9414999999999999E-2</v>
      </c>
      <c r="K122" s="1" t="s">
        <v>79</v>
      </c>
      <c r="L122" s="1" t="s">
        <v>813</v>
      </c>
      <c r="M122" s="1">
        <v>1.6390999999999999E-2</v>
      </c>
      <c r="N122" s="1" t="s">
        <v>39</v>
      </c>
      <c r="O122" s="1" t="s">
        <v>51</v>
      </c>
      <c r="P122" s="1">
        <v>1.4867E-2</v>
      </c>
    </row>
    <row r="123" spans="1:16" x14ac:dyDescent="0.3">
      <c r="A123" s="1">
        <v>119</v>
      </c>
      <c r="B123" s="1" t="s">
        <v>37</v>
      </c>
      <c r="C123" s="1" t="s">
        <v>818</v>
      </c>
      <c r="D123" s="1">
        <v>4.2583000000000003E-2</v>
      </c>
      <c r="E123" s="1" t="s">
        <v>37</v>
      </c>
      <c r="F123" s="1" t="s">
        <v>819</v>
      </c>
      <c r="G123" s="1">
        <v>9.9331000000000003E-2</v>
      </c>
      <c r="H123" s="1" t="s">
        <v>37</v>
      </c>
      <c r="I123" s="1" t="s">
        <v>820</v>
      </c>
      <c r="J123" s="1">
        <v>5.6885999999999999E-2</v>
      </c>
      <c r="K123" s="1" t="s">
        <v>79</v>
      </c>
      <c r="L123" s="1" t="s">
        <v>813</v>
      </c>
      <c r="M123" s="1">
        <v>1.5224E-2</v>
      </c>
      <c r="N123" s="1" t="s">
        <v>39</v>
      </c>
      <c r="O123" s="1" t="s">
        <v>51</v>
      </c>
      <c r="P123" s="1">
        <v>1.4399E-2</v>
      </c>
    </row>
    <row r="124" spans="1:16" x14ac:dyDescent="0.3">
      <c r="A124" s="1">
        <v>120</v>
      </c>
      <c r="B124" s="1" t="s">
        <v>37</v>
      </c>
      <c r="C124" s="1" t="s">
        <v>821</v>
      </c>
      <c r="D124" s="1">
        <v>4.1105000000000003E-2</v>
      </c>
      <c r="E124" s="1" t="s">
        <v>37</v>
      </c>
      <c r="F124" s="1" t="s">
        <v>822</v>
      </c>
      <c r="G124" s="1">
        <v>0.100773</v>
      </c>
      <c r="H124" s="1" t="s">
        <v>37</v>
      </c>
      <c r="I124" s="1" t="s">
        <v>823</v>
      </c>
      <c r="J124" s="1">
        <v>5.6820000000000002E-2</v>
      </c>
      <c r="K124" s="1" t="s">
        <v>79</v>
      </c>
      <c r="L124" s="1" t="s">
        <v>824</v>
      </c>
      <c r="M124" s="1">
        <v>1.346E-2</v>
      </c>
      <c r="N124" s="1" t="s">
        <v>39</v>
      </c>
      <c r="O124" s="1" t="s">
        <v>51</v>
      </c>
      <c r="P124" s="1">
        <v>1.4111E-2</v>
      </c>
    </row>
    <row r="125" spans="1:16" x14ac:dyDescent="0.3">
      <c r="A125" s="1">
        <v>121</v>
      </c>
      <c r="B125" s="1" t="s">
        <v>37</v>
      </c>
      <c r="C125" s="1" t="s">
        <v>825</v>
      </c>
      <c r="D125" s="1">
        <v>3.9681000000000001E-2</v>
      </c>
      <c r="E125" s="1" t="s">
        <v>37</v>
      </c>
      <c r="F125" s="1" t="s">
        <v>826</v>
      </c>
      <c r="G125" s="1">
        <v>0.10216600000000001</v>
      </c>
      <c r="H125" s="1" t="s">
        <v>37</v>
      </c>
      <c r="I125" s="1" t="s">
        <v>827</v>
      </c>
      <c r="J125" s="1">
        <v>5.6744999999999997E-2</v>
      </c>
      <c r="K125" s="1" t="s">
        <v>79</v>
      </c>
      <c r="L125" s="1" t="s">
        <v>824</v>
      </c>
      <c r="M125" s="1">
        <v>1.1771999999999999E-2</v>
      </c>
      <c r="N125" s="1" t="s">
        <v>39</v>
      </c>
      <c r="O125" s="1" t="s">
        <v>51</v>
      </c>
      <c r="P125" s="1">
        <v>1.3832000000000001E-2</v>
      </c>
    </row>
    <row r="126" spans="1:16" x14ac:dyDescent="0.3">
      <c r="A126" s="1">
        <v>122</v>
      </c>
      <c r="B126" s="1" t="s">
        <v>37</v>
      </c>
      <c r="C126" s="1" t="s">
        <v>825</v>
      </c>
      <c r="D126" s="1">
        <v>3.8308000000000002E-2</v>
      </c>
      <c r="E126" s="1" t="s">
        <v>37</v>
      </c>
      <c r="F126" s="1" t="s">
        <v>828</v>
      </c>
      <c r="G126" s="1">
        <v>0.103505</v>
      </c>
      <c r="H126" s="1" t="s">
        <v>37</v>
      </c>
      <c r="I126" s="1" t="s">
        <v>827</v>
      </c>
      <c r="J126" s="1">
        <v>5.6661000000000003E-2</v>
      </c>
      <c r="K126" s="1" t="s">
        <v>79</v>
      </c>
      <c r="L126" s="1" t="s">
        <v>824</v>
      </c>
      <c r="M126" s="1">
        <v>1.0159E-2</v>
      </c>
      <c r="N126" s="1" t="s">
        <v>39</v>
      </c>
      <c r="O126" s="1" t="s">
        <v>51</v>
      </c>
      <c r="P126" s="1">
        <v>1.3561E-2</v>
      </c>
    </row>
    <row r="127" spans="1:16" x14ac:dyDescent="0.3">
      <c r="A127" s="1">
        <v>123</v>
      </c>
      <c r="B127" s="1" t="s">
        <v>37</v>
      </c>
      <c r="C127" s="1" t="s">
        <v>825</v>
      </c>
      <c r="D127" s="1">
        <v>3.6983000000000002E-2</v>
      </c>
      <c r="E127" s="1" t="s">
        <v>37</v>
      </c>
      <c r="F127" s="1" t="s">
        <v>829</v>
      </c>
      <c r="G127" s="1">
        <v>0.104786</v>
      </c>
      <c r="H127" s="1" t="s">
        <v>37</v>
      </c>
      <c r="I127" s="1" t="s">
        <v>830</v>
      </c>
      <c r="J127" s="1">
        <v>5.6568E-2</v>
      </c>
      <c r="K127" s="1" t="s">
        <v>79</v>
      </c>
      <c r="L127" s="1" t="s">
        <v>831</v>
      </c>
      <c r="M127" s="1">
        <v>8.6199999999999992E-3</v>
      </c>
      <c r="N127" s="1" t="s">
        <v>39</v>
      </c>
      <c r="O127" s="1" t="s">
        <v>51</v>
      </c>
      <c r="P127" s="1">
        <v>1.3297E-2</v>
      </c>
    </row>
    <row r="128" spans="1:16" x14ac:dyDescent="0.3">
      <c r="A128" s="1">
        <v>124</v>
      </c>
      <c r="B128" s="1" t="s">
        <v>37</v>
      </c>
      <c r="C128" s="1" t="s">
        <v>832</v>
      </c>
      <c r="D128" s="1">
        <v>3.5705000000000001E-2</v>
      </c>
      <c r="E128" s="1" t="s">
        <v>37</v>
      </c>
      <c r="F128" s="1" t="s">
        <v>833</v>
      </c>
      <c r="G128" s="1">
        <v>0.106004</v>
      </c>
      <c r="H128" s="1" t="s">
        <v>37</v>
      </c>
      <c r="I128" s="1" t="s">
        <v>830</v>
      </c>
      <c r="J128" s="1">
        <v>5.6466000000000002E-2</v>
      </c>
      <c r="K128" s="1" t="s">
        <v>79</v>
      </c>
      <c r="L128" s="1" t="s">
        <v>831</v>
      </c>
      <c r="M128" s="1">
        <v>7.1570000000000002E-3</v>
      </c>
      <c r="N128" s="1" t="s">
        <v>39</v>
      </c>
      <c r="O128" s="1" t="s">
        <v>51</v>
      </c>
      <c r="P128" s="1">
        <v>1.3041000000000001E-2</v>
      </c>
    </row>
    <row r="129" spans="1:16" x14ac:dyDescent="0.3">
      <c r="A129" s="1">
        <v>125</v>
      </c>
      <c r="B129" s="1" t="s">
        <v>37</v>
      </c>
      <c r="C129" s="1" t="s">
        <v>832</v>
      </c>
      <c r="D129" s="1">
        <v>3.4473999999999998E-2</v>
      </c>
      <c r="E129" s="1" t="s">
        <v>37</v>
      </c>
      <c r="F129" s="1" t="s">
        <v>834</v>
      </c>
      <c r="G129" s="1">
        <v>0.107153</v>
      </c>
      <c r="H129" s="1" t="s">
        <v>37</v>
      </c>
      <c r="I129" s="1" t="s">
        <v>835</v>
      </c>
      <c r="J129" s="1">
        <v>5.6356999999999997E-2</v>
      </c>
      <c r="K129" s="1" t="s">
        <v>79</v>
      </c>
      <c r="L129" s="1" t="s">
        <v>831</v>
      </c>
      <c r="M129" s="1">
        <v>5.7679999999999997E-3</v>
      </c>
      <c r="N129" s="1" t="s">
        <v>39</v>
      </c>
      <c r="O129" s="1" t="s">
        <v>51</v>
      </c>
      <c r="P129" s="1">
        <v>1.2793000000000001E-2</v>
      </c>
    </row>
    <row r="130" spans="1:16" x14ac:dyDescent="0.3">
      <c r="A130" s="1">
        <v>126</v>
      </c>
      <c r="B130" s="1" t="s">
        <v>37</v>
      </c>
      <c r="C130" s="1" t="s">
        <v>836</v>
      </c>
      <c r="D130" s="1">
        <v>3.3286000000000003E-2</v>
      </c>
      <c r="E130" s="1" t="s">
        <v>37</v>
      </c>
      <c r="F130" s="1" t="s">
        <v>837</v>
      </c>
      <c r="G130" s="1">
        <v>0.10823099999999999</v>
      </c>
      <c r="H130" s="1" t="s">
        <v>37</v>
      </c>
      <c r="I130" s="1" t="s">
        <v>838</v>
      </c>
      <c r="J130" s="1">
        <v>5.6238999999999997E-2</v>
      </c>
      <c r="K130" s="1" t="s">
        <v>79</v>
      </c>
      <c r="L130" s="1" t="s">
        <v>839</v>
      </c>
      <c r="M130" s="1">
        <v>4.4539999999999996E-3</v>
      </c>
      <c r="N130" s="1" t="s">
        <v>39</v>
      </c>
      <c r="O130" s="1" t="s">
        <v>51</v>
      </c>
      <c r="P130" s="1">
        <v>1.2551E-2</v>
      </c>
    </row>
    <row r="131" spans="1:16" x14ac:dyDescent="0.3">
      <c r="A131" s="1">
        <v>127</v>
      </c>
      <c r="B131" s="1" t="s">
        <v>37</v>
      </c>
      <c r="C131" s="1" t="s">
        <v>840</v>
      </c>
      <c r="D131" s="1">
        <v>3.2140000000000002E-2</v>
      </c>
      <c r="E131" s="1" t="s">
        <v>37</v>
      </c>
      <c r="F131" s="1" t="s">
        <v>841</v>
      </c>
      <c r="G131" s="1">
        <v>0.10923099999999999</v>
      </c>
      <c r="H131" s="1" t="s">
        <v>37</v>
      </c>
      <c r="I131" s="1" t="s">
        <v>838</v>
      </c>
      <c r="J131" s="1">
        <v>5.6113999999999997E-2</v>
      </c>
      <c r="K131" s="1" t="s">
        <v>79</v>
      </c>
      <c r="L131" s="1" t="s">
        <v>839</v>
      </c>
      <c r="M131" s="1">
        <v>3.2139999999999998E-3</v>
      </c>
      <c r="N131" s="1" t="s">
        <v>39</v>
      </c>
      <c r="O131" s="1" t="s">
        <v>51</v>
      </c>
      <c r="P131" s="1">
        <v>1.2316000000000001E-2</v>
      </c>
    </row>
    <row r="132" spans="1:16" x14ac:dyDescent="0.3">
      <c r="A132" s="1">
        <v>128</v>
      </c>
      <c r="B132" s="1" t="s">
        <v>37</v>
      </c>
      <c r="C132" s="1" t="s">
        <v>842</v>
      </c>
      <c r="D132" s="1">
        <v>3.1036000000000001E-2</v>
      </c>
      <c r="E132" s="1" t="s">
        <v>37</v>
      </c>
      <c r="F132" s="1" t="s">
        <v>843</v>
      </c>
      <c r="G132" s="1">
        <v>0.110151</v>
      </c>
      <c r="H132" s="1" t="s">
        <v>37</v>
      </c>
      <c r="I132" s="1" t="s">
        <v>844</v>
      </c>
      <c r="J132" s="1">
        <v>5.5981999999999997E-2</v>
      </c>
      <c r="K132" s="1" t="s">
        <v>79</v>
      </c>
      <c r="L132" s="1" t="s">
        <v>845</v>
      </c>
      <c r="M132" s="1">
        <v>2.0479999999999999E-3</v>
      </c>
      <c r="N132" s="1" t="s">
        <v>39</v>
      </c>
      <c r="O132" s="1" t="s">
        <v>51</v>
      </c>
      <c r="P132" s="1">
        <v>1.2088E-2</v>
      </c>
    </row>
    <row r="133" spans="1:16" x14ac:dyDescent="0.3">
      <c r="A133" s="1">
        <v>129</v>
      </c>
      <c r="B133" s="1" t="s">
        <v>37</v>
      </c>
      <c r="C133" s="1" t="s">
        <v>846</v>
      </c>
      <c r="D133" s="1">
        <v>2.9971999999999999E-2</v>
      </c>
      <c r="E133" s="1" t="s">
        <v>37</v>
      </c>
      <c r="F133" s="1" t="s">
        <v>847</v>
      </c>
      <c r="G133" s="1">
        <v>0.110984</v>
      </c>
      <c r="H133" s="1" t="s">
        <v>37</v>
      </c>
      <c r="I133" s="1" t="s">
        <v>844</v>
      </c>
      <c r="J133" s="1">
        <v>5.5842000000000003E-2</v>
      </c>
      <c r="K133" s="1" t="s">
        <v>79</v>
      </c>
      <c r="L133" s="1" t="s">
        <v>845</v>
      </c>
      <c r="M133" s="1">
        <v>9.5699999999999995E-4</v>
      </c>
      <c r="N133" s="1" t="s">
        <v>39</v>
      </c>
      <c r="O133" s="1" t="s">
        <v>51</v>
      </c>
      <c r="P133" s="1">
        <v>1.1867000000000001E-2</v>
      </c>
    </row>
    <row r="134" spans="1:16" x14ac:dyDescent="0.3">
      <c r="A134" s="1">
        <v>130</v>
      </c>
      <c r="B134" s="1" t="s">
        <v>37</v>
      </c>
      <c r="C134" s="1" t="s">
        <v>846</v>
      </c>
      <c r="D134" s="1">
        <v>2.8944000000000001E-2</v>
      </c>
      <c r="E134" s="1" t="s">
        <v>37</v>
      </c>
      <c r="F134" s="1" t="s">
        <v>848</v>
      </c>
      <c r="G134" s="1">
        <v>0.111624</v>
      </c>
      <c r="H134" s="1" t="s">
        <v>37</v>
      </c>
      <c r="I134" s="1" t="s">
        <v>849</v>
      </c>
      <c r="J134" s="1">
        <v>5.5703000000000003E-2</v>
      </c>
      <c r="K134" s="1" t="s">
        <v>39</v>
      </c>
      <c r="L134" s="1" t="s">
        <v>51</v>
      </c>
      <c r="M134" s="1">
        <v>1.1653E-2</v>
      </c>
    </row>
    <row r="135" spans="1:16" x14ac:dyDescent="0.3">
      <c r="A135" s="1">
        <v>131</v>
      </c>
      <c r="B135" s="1" t="s">
        <v>37</v>
      </c>
      <c r="C135" s="1" t="s">
        <v>846</v>
      </c>
      <c r="D135" s="1">
        <v>2.7810999999999999E-2</v>
      </c>
      <c r="E135" s="1" t="s">
        <v>37</v>
      </c>
      <c r="F135" s="1" t="s">
        <v>850</v>
      </c>
      <c r="G135" s="1">
        <v>0.103246</v>
      </c>
      <c r="H135" s="1" t="s">
        <v>37</v>
      </c>
      <c r="I135" s="1" t="s">
        <v>851</v>
      </c>
      <c r="J135" s="1">
        <v>5.6231000000000003E-2</v>
      </c>
      <c r="K135" s="1" t="s">
        <v>39</v>
      </c>
      <c r="L135" s="1" t="s">
        <v>51</v>
      </c>
      <c r="M135" s="1">
        <v>1.159E-2</v>
      </c>
    </row>
    <row r="136" spans="1:16" x14ac:dyDescent="0.3">
      <c r="A136" s="1">
        <v>132</v>
      </c>
      <c r="B136" s="1" t="s">
        <v>37</v>
      </c>
      <c r="C136" s="1" t="s">
        <v>852</v>
      </c>
      <c r="D136" s="1">
        <v>2.6845999999999998E-2</v>
      </c>
      <c r="E136" s="1" t="s">
        <v>37</v>
      </c>
      <c r="F136" s="1" t="s">
        <v>853</v>
      </c>
      <c r="G136" s="1">
        <v>0.102293</v>
      </c>
      <c r="H136" s="1" t="s">
        <v>37</v>
      </c>
      <c r="I136" s="1" t="s">
        <v>854</v>
      </c>
      <c r="J136" s="1">
        <v>5.6182999999999997E-2</v>
      </c>
      <c r="K136" s="1" t="s">
        <v>39</v>
      </c>
      <c r="L136" s="1" t="s">
        <v>51</v>
      </c>
      <c r="M136" s="1">
        <v>1.1410999999999999E-2</v>
      </c>
    </row>
    <row r="137" spans="1:16" x14ac:dyDescent="0.3">
      <c r="A137" s="1">
        <v>133</v>
      </c>
      <c r="B137" s="1" t="s">
        <v>37</v>
      </c>
      <c r="C137" s="1" t="s">
        <v>855</v>
      </c>
      <c r="D137" s="1">
        <v>2.5918E-2</v>
      </c>
      <c r="E137" s="1" t="s">
        <v>37</v>
      </c>
      <c r="F137" s="1" t="s">
        <v>856</v>
      </c>
      <c r="G137" s="1">
        <v>0.101366</v>
      </c>
      <c r="H137" s="1" t="s">
        <v>37</v>
      </c>
      <c r="I137" s="1" t="s">
        <v>857</v>
      </c>
      <c r="J137" s="1">
        <v>5.6119000000000002E-2</v>
      </c>
      <c r="K137" s="1" t="s">
        <v>39</v>
      </c>
      <c r="L137" s="1" t="s">
        <v>51</v>
      </c>
      <c r="M137" s="1">
        <v>1.1235E-2</v>
      </c>
    </row>
    <row r="138" spans="1:16" x14ac:dyDescent="0.3">
      <c r="A138" s="1">
        <v>134</v>
      </c>
      <c r="B138" s="1" t="s">
        <v>37</v>
      </c>
      <c r="C138" s="1" t="s">
        <v>858</v>
      </c>
      <c r="D138" s="1">
        <v>2.5028000000000002E-2</v>
      </c>
      <c r="E138" s="1" t="s">
        <v>37</v>
      </c>
      <c r="F138" s="1" t="s">
        <v>859</v>
      </c>
      <c r="G138" s="1">
        <v>0.100464</v>
      </c>
      <c r="H138" s="1" t="s">
        <v>37</v>
      </c>
      <c r="I138" s="1" t="s">
        <v>860</v>
      </c>
      <c r="J138" s="1">
        <v>5.604E-2</v>
      </c>
      <c r="K138" s="1" t="s">
        <v>39</v>
      </c>
      <c r="L138" s="1" t="s">
        <v>51</v>
      </c>
      <c r="M138" s="1">
        <v>1.1062000000000001E-2</v>
      </c>
    </row>
    <row r="139" spans="1:16" x14ac:dyDescent="0.3">
      <c r="A139" s="1">
        <v>135</v>
      </c>
      <c r="B139" s="1" t="s">
        <v>37</v>
      </c>
      <c r="C139" s="1" t="s">
        <v>858</v>
      </c>
      <c r="D139" s="1">
        <v>2.4173E-2</v>
      </c>
      <c r="E139" s="1" t="s">
        <v>37</v>
      </c>
      <c r="F139" s="1" t="s">
        <v>861</v>
      </c>
      <c r="G139" s="1">
        <v>9.9585999999999994E-2</v>
      </c>
      <c r="H139" s="1" t="s">
        <v>37</v>
      </c>
      <c r="I139" s="1" t="s">
        <v>862</v>
      </c>
      <c r="J139" s="1">
        <v>5.5946999999999997E-2</v>
      </c>
      <c r="K139" s="1" t="s">
        <v>39</v>
      </c>
      <c r="L139" s="1" t="s">
        <v>51</v>
      </c>
      <c r="M139" s="1">
        <v>1.0893E-2</v>
      </c>
    </row>
    <row r="140" spans="1:16" x14ac:dyDescent="0.3">
      <c r="A140" s="1">
        <v>136</v>
      </c>
      <c r="B140" s="1" t="s">
        <v>37</v>
      </c>
      <c r="C140" s="1" t="s">
        <v>858</v>
      </c>
      <c r="D140" s="1">
        <v>2.3352000000000001E-2</v>
      </c>
      <c r="E140" s="1" t="s">
        <v>37</v>
      </c>
      <c r="F140" s="1" t="s">
        <v>863</v>
      </c>
      <c r="G140" s="1">
        <v>9.8728999999999997E-2</v>
      </c>
      <c r="H140" s="1" t="s">
        <v>37</v>
      </c>
      <c r="I140" s="1" t="s">
        <v>862</v>
      </c>
      <c r="J140" s="1">
        <v>5.5840000000000001E-2</v>
      </c>
      <c r="K140" s="1" t="s">
        <v>39</v>
      </c>
      <c r="L140" s="1" t="s">
        <v>51</v>
      </c>
      <c r="M140" s="1">
        <v>1.0727E-2</v>
      </c>
    </row>
    <row r="141" spans="1:16" x14ac:dyDescent="0.3">
      <c r="A141" s="1">
        <v>137</v>
      </c>
      <c r="B141" s="1" t="s">
        <v>37</v>
      </c>
      <c r="C141" s="1" t="s">
        <v>864</v>
      </c>
      <c r="D141" s="1">
        <v>2.2564000000000001E-2</v>
      </c>
      <c r="E141" s="1" t="s">
        <v>37</v>
      </c>
      <c r="F141" s="1" t="s">
        <v>865</v>
      </c>
      <c r="G141" s="1">
        <v>9.7893999999999995E-2</v>
      </c>
      <c r="H141" s="1" t="s">
        <v>37</v>
      </c>
      <c r="I141" s="1" t="s">
        <v>866</v>
      </c>
      <c r="J141" s="1">
        <v>5.5719999999999999E-2</v>
      </c>
      <c r="K141" s="1" t="s">
        <v>39</v>
      </c>
      <c r="L141" s="1" t="s">
        <v>51</v>
      </c>
      <c r="M141" s="1">
        <v>1.0562999999999999E-2</v>
      </c>
    </row>
    <row r="142" spans="1:16" x14ac:dyDescent="0.3">
      <c r="A142" s="1">
        <v>138</v>
      </c>
      <c r="B142" s="1" t="s">
        <v>37</v>
      </c>
      <c r="C142" s="1" t="s">
        <v>867</v>
      </c>
      <c r="D142" s="1">
        <v>2.4752E-2</v>
      </c>
      <c r="E142" s="1" t="s">
        <v>37</v>
      </c>
      <c r="F142" s="1" t="s">
        <v>868</v>
      </c>
      <c r="G142" s="1">
        <v>4.6149000000000003E-2</v>
      </c>
      <c r="H142" s="1" t="s">
        <v>78</v>
      </c>
      <c r="I142" s="1" t="s">
        <v>869</v>
      </c>
      <c r="J142" s="1">
        <v>0.116409</v>
      </c>
      <c r="K142" s="1" t="s">
        <v>39</v>
      </c>
      <c r="L142" s="1" t="s">
        <v>51</v>
      </c>
      <c r="M142" s="1">
        <v>9.953E-3</v>
      </c>
    </row>
    <row r="143" spans="1:16" x14ac:dyDescent="0.3">
      <c r="A143" s="1">
        <v>139</v>
      </c>
      <c r="B143" s="1" t="s">
        <v>37</v>
      </c>
      <c r="C143" s="1" t="s">
        <v>870</v>
      </c>
      <c r="D143" s="1">
        <v>2.0419E-2</v>
      </c>
      <c r="E143" s="1" t="s">
        <v>37</v>
      </c>
      <c r="F143" s="1" t="s">
        <v>871</v>
      </c>
      <c r="G143" s="1">
        <v>3.2014000000000001E-2</v>
      </c>
      <c r="H143" s="1" t="s">
        <v>78</v>
      </c>
      <c r="I143" s="1" t="s">
        <v>872</v>
      </c>
      <c r="J143" s="1">
        <v>0.14378199999999999</v>
      </c>
      <c r="K143" s="1" t="s">
        <v>39</v>
      </c>
      <c r="L143" s="1" t="s">
        <v>51</v>
      </c>
      <c r="M143" s="1">
        <v>9.5110000000000004E-3</v>
      </c>
    </row>
    <row r="144" spans="1:16" x14ac:dyDescent="0.3">
      <c r="A144" s="1">
        <v>140</v>
      </c>
      <c r="B144" s="1" t="s">
        <v>37</v>
      </c>
      <c r="C144" s="1" t="s">
        <v>873</v>
      </c>
      <c r="D144" s="1">
        <v>2.0036999999999999E-2</v>
      </c>
      <c r="E144" s="1" t="s">
        <v>37</v>
      </c>
      <c r="F144" s="1" t="s">
        <v>874</v>
      </c>
      <c r="G144" s="1">
        <v>3.2589E-2</v>
      </c>
      <c r="H144" s="1" t="s">
        <v>78</v>
      </c>
      <c r="I144" s="1" t="s">
        <v>134</v>
      </c>
      <c r="J144" s="1">
        <v>0.141486</v>
      </c>
      <c r="K144" s="1" t="s">
        <v>39</v>
      </c>
      <c r="L144" s="1" t="s">
        <v>51</v>
      </c>
      <c r="M144" s="1">
        <v>9.3530000000000002E-3</v>
      </c>
    </row>
    <row r="145" spans="1:13" x14ac:dyDescent="0.3">
      <c r="A145" s="1">
        <v>141</v>
      </c>
      <c r="B145" s="1" t="s">
        <v>37</v>
      </c>
      <c r="C145" s="1" t="s">
        <v>875</v>
      </c>
      <c r="D145" s="1">
        <v>1.9661000000000001E-2</v>
      </c>
      <c r="E145" s="1" t="s">
        <v>37</v>
      </c>
      <c r="F145" s="1" t="s">
        <v>876</v>
      </c>
      <c r="G145" s="1">
        <v>3.3144E-2</v>
      </c>
      <c r="H145" s="1" t="s">
        <v>78</v>
      </c>
      <c r="I145" s="1" t="s">
        <v>135</v>
      </c>
      <c r="J145" s="1">
        <v>0.13927500000000001</v>
      </c>
      <c r="K145" s="1" t="s">
        <v>39</v>
      </c>
      <c r="L145" s="1" t="s">
        <v>51</v>
      </c>
      <c r="M145" s="1">
        <v>9.1959999999999993E-3</v>
      </c>
    </row>
    <row r="146" spans="1:13" x14ac:dyDescent="0.3">
      <c r="A146" s="1">
        <v>142</v>
      </c>
      <c r="B146" s="1" t="s">
        <v>37</v>
      </c>
      <c r="C146" s="1" t="s">
        <v>877</v>
      </c>
      <c r="D146" s="1">
        <v>1.9290000000000002E-2</v>
      </c>
      <c r="E146" s="1" t="s">
        <v>37</v>
      </c>
      <c r="F146" s="1" t="s">
        <v>878</v>
      </c>
      <c r="G146" s="1">
        <v>3.3678E-2</v>
      </c>
      <c r="H146" s="1" t="s">
        <v>78</v>
      </c>
      <c r="I146" s="1" t="s">
        <v>136</v>
      </c>
      <c r="J146" s="1">
        <v>0.13714699999999999</v>
      </c>
      <c r="K146" s="1" t="s">
        <v>39</v>
      </c>
      <c r="L146" s="1" t="s">
        <v>51</v>
      </c>
      <c r="M146" s="1">
        <v>9.0410000000000004E-3</v>
      </c>
    </row>
    <row r="147" spans="1:13" x14ac:dyDescent="0.3">
      <c r="A147" s="1">
        <v>143</v>
      </c>
      <c r="B147" s="1" t="s">
        <v>37</v>
      </c>
      <c r="C147" s="1" t="s">
        <v>879</v>
      </c>
      <c r="D147" s="1">
        <v>1.8925000000000001E-2</v>
      </c>
      <c r="E147" s="1" t="s">
        <v>37</v>
      </c>
      <c r="F147" s="1" t="s">
        <v>880</v>
      </c>
      <c r="G147" s="1">
        <v>3.4190999999999999E-2</v>
      </c>
      <c r="H147" s="1" t="s">
        <v>78</v>
      </c>
      <c r="I147" s="1" t="s">
        <v>881</v>
      </c>
      <c r="J147" s="1">
        <v>0.135099</v>
      </c>
      <c r="K147" s="1" t="s">
        <v>39</v>
      </c>
      <c r="L147" s="1" t="s">
        <v>51</v>
      </c>
      <c r="M147" s="1">
        <v>8.8880000000000001E-3</v>
      </c>
    </row>
    <row r="148" spans="1:13" x14ac:dyDescent="0.3">
      <c r="A148" s="1">
        <v>144</v>
      </c>
      <c r="B148" s="1" t="s">
        <v>37</v>
      </c>
      <c r="C148" s="1" t="s">
        <v>882</v>
      </c>
      <c r="D148" s="1">
        <v>1.8565000000000002E-2</v>
      </c>
      <c r="E148" s="1" t="s">
        <v>37</v>
      </c>
      <c r="F148" s="1" t="s">
        <v>883</v>
      </c>
      <c r="G148" s="1">
        <v>3.4682999999999999E-2</v>
      </c>
      <c r="H148" s="1" t="s">
        <v>78</v>
      </c>
      <c r="I148" s="1" t="s">
        <v>884</v>
      </c>
      <c r="J148" s="1">
        <v>0.133128</v>
      </c>
      <c r="K148" s="1" t="s">
        <v>39</v>
      </c>
      <c r="L148" s="1" t="s">
        <v>51</v>
      </c>
      <c r="M148" s="1">
        <v>8.7360000000000007E-3</v>
      </c>
    </row>
    <row r="149" spans="1:13" x14ac:dyDescent="0.3">
      <c r="A149" s="1">
        <v>145</v>
      </c>
      <c r="B149" s="1" t="s">
        <v>37</v>
      </c>
      <c r="C149" s="1" t="s">
        <v>885</v>
      </c>
      <c r="D149" s="1">
        <v>1.8211000000000001E-2</v>
      </c>
      <c r="E149" s="1" t="s">
        <v>37</v>
      </c>
      <c r="F149" s="1" t="s">
        <v>886</v>
      </c>
      <c r="G149" s="1">
        <v>3.5153999999999998E-2</v>
      </c>
      <c r="H149" s="1" t="s">
        <v>78</v>
      </c>
      <c r="I149" s="1" t="s">
        <v>887</v>
      </c>
      <c r="J149" s="1">
        <v>0.13123299999999999</v>
      </c>
      <c r="K149" s="1" t="s">
        <v>39</v>
      </c>
      <c r="L149" s="1" t="s">
        <v>51</v>
      </c>
      <c r="M149" s="1">
        <v>8.5850000000000006E-3</v>
      </c>
    </row>
    <row r="150" spans="1:13" x14ac:dyDescent="0.3">
      <c r="A150" s="1">
        <v>146</v>
      </c>
      <c r="B150" s="1" t="s">
        <v>37</v>
      </c>
      <c r="C150" s="1" t="s">
        <v>888</v>
      </c>
      <c r="D150" s="1">
        <v>1.7860000000000001E-2</v>
      </c>
      <c r="E150" s="1" t="s">
        <v>37</v>
      </c>
      <c r="F150" s="1" t="s">
        <v>889</v>
      </c>
      <c r="G150" s="1">
        <v>3.5603000000000003E-2</v>
      </c>
      <c r="H150" s="1" t="s">
        <v>78</v>
      </c>
      <c r="I150" s="1" t="s">
        <v>890</v>
      </c>
      <c r="J150" s="1">
        <v>0.12941</v>
      </c>
      <c r="K150" s="1" t="s">
        <v>39</v>
      </c>
      <c r="L150" s="1" t="s">
        <v>51</v>
      </c>
      <c r="M150" s="1">
        <v>8.4349999999999998E-3</v>
      </c>
    </row>
    <row r="151" spans="1:13" x14ac:dyDescent="0.3">
      <c r="A151" s="1">
        <v>147</v>
      </c>
      <c r="B151" s="1" t="s">
        <v>37</v>
      </c>
      <c r="C151" s="1" t="s">
        <v>891</v>
      </c>
      <c r="D151" s="1">
        <v>1.7514999999999999E-2</v>
      </c>
      <c r="E151" s="1" t="s">
        <v>37</v>
      </c>
      <c r="F151" s="1" t="s">
        <v>892</v>
      </c>
      <c r="G151" s="1">
        <v>3.603E-2</v>
      </c>
      <c r="H151" s="1" t="s">
        <v>78</v>
      </c>
      <c r="I151" s="1" t="s">
        <v>893</v>
      </c>
      <c r="J151" s="1">
        <v>0.12765699999999999</v>
      </c>
      <c r="K151" s="1" t="s">
        <v>39</v>
      </c>
      <c r="L151" s="1" t="s">
        <v>51</v>
      </c>
      <c r="M151" s="1">
        <v>8.2869999999999992E-3</v>
      </c>
    </row>
    <row r="152" spans="1:13" x14ac:dyDescent="0.3">
      <c r="A152" s="1">
        <v>148</v>
      </c>
      <c r="B152" s="1" t="s">
        <v>37</v>
      </c>
      <c r="C152" s="1" t="s">
        <v>891</v>
      </c>
      <c r="D152" s="1">
        <v>1.7173999999999998E-2</v>
      </c>
      <c r="E152" s="1" t="s">
        <v>37</v>
      </c>
      <c r="F152" s="1" t="s">
        <v>894</v>
      </c>
      <c r="G152" s="1">
        <v>3.6435000000000002E-2</v>
      </c>
      <c r="H152" s="1" t="s">
        <v>78</v>
      </c>
      <c r="I152" s="1" t="s">
        <v>895</v>
      </c>
      <c r="J152" s="1">
        <v>0.125972</v>
      </c>
      <c r="K152" s="1" t="s">
        <v>39</v>
      </c>
      <c r="L152" s="1" t="s">
        <v>51</v>
      </c>
      <c r="M152" s="1">
        <v>8.1399999999999997E-3</v>
      </c>
    </row>
    <row r="153" spans="1:13" x14ac:dyDescent="0.3">
      <c r="A153" s="1">
        <v>149</v>
      </c>
      <c r="B153" s="1" t="s">
        <v>37</v>
      </c>
      <c r="C153" s="1" t="s">
        <v>896</v>
      </c>
      <c r="D153" s="1">
        <v>1.6837999999999999E-2</v>
      </c>
      <c r="E153" s="1" t="s">
        <v>37</v>
      </c>
      <c r="F153" s="1" t="s">
        <v>897</v>
      </c>
      <c r="G153" s="1">
        <v>3.6817999999999997E-2</v>
      </c>
      <c r="H153" s="1" t="s">
        <v>78</v>
      </c>
      <c r="I153" s="1" t="s">
        <v>898</v>
      </c>
      <c r="J153" s="1">
        <v>0.124351</v>
      </c>
      <c r="K153" s="1" t="s">
        <v>39</v>
      </c>
      <c r="L153" s="1" t="s">
        <v>51</v>
      </c>
      <c r="M153" s="1">
        <v>7.9930000000000001E-3</v>
      </c>
    </row>
    <row r="154" spans="1:13" x14ac:dyDescent="0.3">
      <c r="A154" s="1">
        <v>150</v>
      </c>
      <c r="B154" s="1" t="s">
        <v>37</v>
      </c>
      <c r="C154" s="1" t="s">
        <v>899</v>
      </c>
      <c r="D154" s="1">
        <v>1.6506E-2</v>
      </c>
      <c r="E154" s="1" t="s">
        <v>37</v>
      </c>
      <c r="F154" s="1" t="s">
        <v>900</v>
      </c>
      <c r="G154" s="1">
        <v>3.7179999999999998E-2</v>
      </c>
      <c r="H154" s="1" t="s">
        <v>78</v>
      </c>
      <c r="I154" s="1" t="s">
        <v>901</v>
      </c>
      <c r="J154" s="1">
        <v>0.122791</v>
      </c>
      <c r="K154" s="1" t="s">
        <v>39</v>
      </c>
      <c r="L154" s="1" t="s">
        <v>51</v>
      </c>
      <c r="M154" s="1">
        <v>7.8480000000000008E-3</v>
      </c>
    </row>
    <row r="155" spans="1:13" x14ac:dyDescent="0.3">
      <c r="A155" s="1">
        <v>151</v>
      </c>
      <c r="B155" s="1" t="s">
        <v>37</v>
      </c>
      <c r="C155" s="1" t="s">
        <v>902</v>
      </c>
      <c r="D155" s="1">
        <v>1.6178000000000001E-2</v>
      </c>
      <c r="E155" s="1" t="s">
        <v>37</v>
      </c>
      <c r="F155" s="1" t="s">
        <v>903</v>
      </c>
      <c r="G155" s="1">
        <v>3.7519999999999998E-2</v>
      </c>
      <c r="H155" s="1" t="s">
        <v>78</v>
      </c>
      <c r="I155" s="1" t="s">
        <v>140</v>
      </c>
      <c r="J155" s="1">
        <v>0.12129</v>
      </c>
      <c r="K155" s="1" t="s">
        <v>39</v>
      </c>
      <c r="L155" s="1" t="s">
        <v>51</v>
      </c>
      <c r="M155" s="1">
        <v>7.7029999999999998E-3</v>
      </c>
    </row>
    <row r="156" spans="1:13" x14ac:dyDescent="0.3">
      <c r="A156" s="1">
        <v>152</v>
      </c>
      <c r="B156" s="1" t="s">
        <v>37</v>
      </c>
      <c r="C156" s="1" t="s">
        <v>902</v>
      </c>
      <c r="D156" s="1">
        <v>1.5855000000000001E-2</v>
      </c>
      <c r="E156" s="1" t="s">
        <v>37</v>
      </c>
      <c r="F156" s="1" t="s">
        <v>904</v>
      </c>
      <c r="G156" s="1">
        <v>3.7838999999999998E-2</v>
      </c>
      <c r="H156" s="1" t="s">
        <v>78</v>
      </c>
      <c r="I156" s="1" t="s">
        <v>141</v>
      </c>
      <c r="J156" s="1">
        <v>0.11984499999999999</v>
      </c>
      <c r="K156" s="1" t="s">
        <v>39</v>
      </c>
      <c r="L156" s="1" t="s">
        <v>51</v>
      </c>
      <c r="M156" s="1">
        <v>7.5579999999999996E-3</v>
      </c>
    </row>
    <row r="157" spans="1:13" x14ac:dyDescent="0.3">
      <c r="A157" s="1">
        <v>153</v>
      </c>
      <c r="B157" s="1" t="s">
        <v>37</v>
      </c>
      <c r="C157" s="1" t="s">
        <v>905</v>
      </c>
      <c r="D157" s="1">
        <v>1.5537E-2</v>
      </c>
      <c r="E157" s="1" t="s">
        <v>37</v>
      </c>
      <c r="F157" s="1" t="s">
        <v>906</v>
      </c>
      <c r="G157" s="1">
        <v>3.8136000000000003E-2</v>
      </c>
      <c r="H157" s="1" t="s">
        <v>78</v>
      </c>
      <c r="I157" s="1" t="s">
        <v>142</v>
      </c>
      <c r="J157" s="1">
        <v>0.118452</v>
      </c>
      <c r="K157" s="1" t="s">
        <v>39</v>
      </c>
      <c r="L157" s="1" t="s">
        <v>51</v>
      </c>
      <c r="M157" s="1">
        <v>7.4139999999999996E-3</v>
      </c>
    </row>
    <row r="158" spans="1:13" x14ac:dyDescent="0.3">
      <c r="A158" s="1">
        <v>154</v>
      </c>
      <c r="B158" s="1" t="s">
        <v>37</v>
      </c>
      <c r="C158" s="1" t="s">
        <v>907</v>
      </c>
      <c r="D158" s="1">
        <v>1.5223E-2</v>
      </c>
      <c r="E158" s="1" t="s">
        <v>37</v>
      </c>
      <c r="F158" s="1" t="s">
        <v>908</v>
      </c>
      <c r="G158" s="1">
        <v>3.8412000000000002E-2</v>
      </c>
      <c r="H158" s="1" t="s">
        <v>78</v>
      </c>
      <c r="I158" s="1" t="s">
        <v>909</v>
      </c>
      <c r="J158" s="1">
        <v>0.117109</v>
      </c>
      <c r="K158" s="1" t="s">
        <v>39</v>
      </c>
      <c r="L158" s="1" t="s">
        <v>51</v>
      </c>
      <c r="M158" s="1">
        <v>7.2709999999999997E-3</v>
      </c>
    </row>
    <row r="159" spans="1:13" x14ac:dyDescent="0.3">
      <c r="A159" s="1">
        <v>155</v>
      </c>
      <c r="B159" s="1" t="s">
        <v>694</v>
      </c>
      <c r="C159" s="1" t="s">
        <v>910</v>
      </c>
      <c r="D159" s="1">
        <v>5.3685999999999998E-2</v>
      </c>
      <c r="E159" s="1" t="s">
        <v>37</v>
      </c>
      <c r="F159" s="1" t="s">
        <v>907</v>
      </c>
      <c r="G159" s="1">
        <v>1.6449999999999999E-2</v>
      </c>
      <c r="H159" s="1" t="s">
        <v>78</v>
      </c>
      <c r="I159" s="1" t="s">
        <v>608</v>
      </c>
      <c r="J159" s="1">
        <v>0.13310900000000001</v>
      </c>
      <c r="K159" s="1" t="s">
        <v>39</v>
      </c>
      <c r="L159" s="1" t="s">
        <v>51</v>
      </c>
      <c r="M159" s="1">
        <v>6.6270000000000001E-3</v>
      </c>
    </row>
    <row r="160" spans="1:13" x14ac:dyDescent="0.3">
      <c r="A160" s="1">
        <v>156</v>
      </c>
      <c r="B160" s="1" t="s">
        <v>694</v>
      </c>
      <c r="C160" s="1" t="s">
        <v>910</v>
      </c>
      <c r="D160" s="1">
        <v>9.4877000000000003E-2</v>
      </c>
      <c r="E160" s="1" t="s">
        <v>37</v>
      </c>
      <c r="F160" s="1" t="s">
        <v>911</v>
      </c>
      <c r="G160" s="1">
        <v>1.9903000000000001E-2</v>
      </c>
      <c r="H160" s="1" t="s">
        <v>78</v>
      </c>
      <c r="I160" s="1" t="s">
        <v>143</v>
      </c>
      <c r="J160" s="1">
        <v>0.11923</v>
      </c>
      <c r="K160" s="1" t="s">
        <v>39</v>
      </c>
      <c r="L160" s="1" t="s">
        <v>51</v>
      </c>
      <c r="M160" s="1">
        <v>6.7369999999999999E-3</v>
      </c>
    </row>
    <row r="161" spans="1:19" x14ac:dyDescent="0.3">
      <c r="A161" s="1">
        <v>157</v>
      </c>
      <c r="B161" s="1" t="s">
        <v>694</v>
      </c>
      <c r="C161" s="1" t="s">
        <v>910</v>
      </c>
      <c r="D161" s="1">
        <v>9.2000999999999999E-2</v>
      </c>
      <c r="E161" s="1" t="s">
        <v>37</v>
      </c>
      <c r="F161" s="1" t="s">
        <v>911</v>
      </c>
      <c r="G161" s="1">
        <v>1.9484999999999999E-2</v>
      </c>
      <c r="H161" s="1" t="s">
        <v>78</v>
      </c>
      <c r="I161" s="1" t="s">
        <v>611</v>
      </c>
      <c r="J161" s="1">
        <v>0.11637500000000001</v>
      </c>
      <c r="K161" s="1" t="s">
        <v>39</v>
      </c>
      <c r="L161" s="1" t="s">
        <v>51</v>
      </c>
      <c r="M161" s="1">
        <v>6.6290000000000003E-3</v>
      </c>
    </row>
    <row r="162" spans="1:19" x14ac:dyDescent="0.3">
      <c r="A162" s="1">
        <v>158</v>
      </c>
      <c r="B162" s="1" t="s">
        <v>694</v>
      </c>
      <c r="C162" s="1" t="s">
        <v>910</v>
      </c>
      <c r="D162" s="1">
        <v>8.9234999999999995E-2</v>
      </c>
      <c r="E162" s="1" t="s">
        <v>37</v>
      </c>
      <c r="F162" s="1" t="s">
        <v>911</v>
      </c>
      <c r="G162" s="1">
        <v>1.9081999999999998E-2</v>
      </c>
      <c r="H162" s="1" t="s">
        <v>78</v>
      </c>
      <c r="I162" s="1" t="s">
        <v>144</v>
      </c>
      <c r="J162" s="1">
        <v>0.113645</v>
      </c>
      <c r="K162" s="1" t="s">
        <v>39</v>
      </c>
      <c r="L162" s="1" t="s">
        <v>51</v>
      </c>
      <c r="M162" s="1">
        <v>6.522E-3</v>
      </c>
    </row>
    <row r="163" spans="1:19" x14ac:dyDescent="0.3">
      <c r="A163" s="1">
        <v>159</v>
      </c>
      <c r="B163" s="1" t="s">
        <v>694</v>
      </c>
      <c r="C163" s="1" t="s">
        <v>910</v>
      </c>
      <c r="D163" s="1">
        <v>8.6572999999999997E-2</v>
      </c>
      <c r="E163" s="1" t="s">
        <v>37</v>
      </c>
      <c r="F163" s="1" t="s">
        <v>912</v>
      </c>
      <c r="G163" s="1">
        <v>1.8692E-2</v>
      </c>
      <c r="H163" s="1" t="s">
        <v>78</v>
      </c>
      <c r="I163" s="1" t="s">
        <v>913</v>
      </c>
      <c r="J163" s="1">
        <v>0.11103200000000001</v>
      </c>
      <c r="K163" s="1" t="s">
        <v>39</v>
      </c>
      <c r="L163" s="1" t="s">
        <v>51</v>
      </c>
      <c r="M163" s="1">
        <v>6.4159999999999998E-3</v>
      </c>
    </row>
    <row r="164" spans="1:19" x14ac:dyDescent="0.3">
      <c r="A164" s="1">
        <v>160</v>
      </c>
      <c r="B164" s="1" t="s">
        <v>694</v>
      </c>
      <c r="C164" s="1" t="s">
        <v>910</v>
      </c>
      <c r="D164" s="1">
        <v>3.2924000000000002E-2</v>
      </c>
      <c r="E164" s="1" t="s">
        <v>37</v>
      </c>
      <c r="F164" s="1" t="s">
        <v>914</v>
      </c>
      <c r="G164" s="1">
        <v>2.7077E-2</v>
      </c>
      <c r="H164" s="1" t="s">
        <v>78</v>
      </c>
      <c r="I164" s="1" t="s">
        <v>616</v>
      </c>
      <c r="J164" s="1">
        <v>4.7201E-2</v>
      </c>
      <c r="K164" s="1" t="s">
        <v>79</v>
      </c>
      <c r="L164" s="1" t="s">
        <v>915</v>
      </c>
      <c r="M164" s="1">
        <v>0.12961400000000001</v>
      </c>
      <c r="N164" s="1" t="s">
        <v>39</v>
      </c>
      <c r="O164" s="1" t="s">
        <v>51</v>
      </c>
      <c r="P164" s="1">
        <v>1.0331E-2</v>
      </c>
    </row>
    <row r="165" spans="1:19" x14ac:dyDescent="0.3">
      <c r="A165" s="1">
        <v>161</v>
      </c>
      <c r="B165" s="1" t="s">
        <v>694</v>
      </c>
      <c r="C165" s="1" t="s">
        <v>910</v>
      </c>
      <c r="D165" s="1">
        <v>1.3318999999999999E-2</v>
      </c>
      <c r="E165" s="1" t="s">
        <v>37</v>
      </c>
      <c r="F165" s="1" t="s">
        <v>916</v>
      </c>
      <c r="G165" s="1">
        <v>2.809E-2</v>
      </c>
      <c r="H165" s="1" t="s">
        <v>78</v>
      </c>
      <c r="I165" s="1" t="s">
        <v>619</v>
      </c>
      <c r="J165" s="1">
        <v>3.5449000000000001E-2</v>
      </c>
      <c r="K165" s="1" t="s">
        <v>79</v>
      </c>
      <c r="L165" s="1" t="s">
        <v>917</v>
      </c>
      <c r="M165" s="1">
        <v>0.16986699999999999</v>
      </c>
      <c r="N165" s="1" t="s">
        <v>39</v>
      </c>
      <c r="O165" s="1" t="s">
        <v>51</v>
      </c>
      <c r="P165" s="1">
        <v>1.1098E-2</v>
      </c>
    </row>
    <row r="166" spans="1:19" x14ac:dyDescent="0.3">
      <c r="A166" s="1">
        <v>162</v>
      </c>
      <c r="B166" s="1" t="s">
        <v>37</v>
      </c>
      <c r="C166" s="1" t="s">
        <v>918</v>
      </c>
      <c r="D166" s="1">
        <v>2.8302000000000001E-2</v>
      </c>
      <c r="E166" s="1" t="s">
        <v>78</v>
      </c>
      <c r="F166" s="1" t="s">
        <v>145</v>
      </c>
      <c r="G166" s="1">
        <v>3.0082000000000001E-2</v>
      </c>
      <c r="H166" s="1" t="s">
        <v>79</v>
      </c>
      <c r="I166" s="1" t="s">
        <v>919</v>
      </c>
      <c r="J166" s="1">
        <v>0.19281100000000001</v>
      </c>
      <c r="K166" s="1" t="s">
        <v>39</v>
      </c>
      <c r="L166" s="1" t="s">
        <v>51</v>
      </c>
      <c r="M166" s="1">
        <v>1.1457E-2</v>
      </c>
    </row>
    <row r="167" spans="1:19" x14ac:dyDescent="0.3">
      <c r="A167" s="1">
        <v>163</v>
      </c>
      <c r="B167" s="1" t="s">
        <v>37</v>
      </c>
      <c r="C167" s="1" t="s">
        <v>920</v>
      </c>
      <c r="D167" s="1">
        <v>1.3762999999999999E-2</v>
      </c>
      <c r="E167" s="1" t="s">
        <v>79</v>
      </c>
      <c r="F167" s="1" t="s">
        <v>622</v>
      </c>
      <c r="G167" s="1">
        <v>0.28348000000000001</v>
      </c>
      <c r="H167" s="1" t="s">
        <v>238</v>
      </c>
      <c r="I167" s="1" t="s">
        <v>921</v>
      </c>
      <c r="J167" s="1">
        <v>0.26910000000000001</v>
      </c>
      <c r="K167" s="1" t="s">
        <v>39</v>
      </c>
      <c r="L167" s="1" t="s">
        <v>51</v>
      </c>
      <c r="M167" s="1">
        <v>8.8909999999999996E-3</v>
      </c>
    </row>
    <row r="168" spans="1:19" x14ac:dyDescent="0.3">
      <c r="A168" s="1">
        <v>164</v>
      </c>
      <c r="B168" s="1" t="s">
        <v>37</v>
      </c>
      <c r="C168" s="1" t="s">
        <v>922</v>
      </c>
      <c r="D168" s="1">
        <v>1.5969999999999999E-3</v>
      </c>
      <c r="E168" s="1" t="s">
        <v>79</v>
      </c>
      <c r="F168" s="1" t="s">
        <v>624</v>
      </c>
      <c r="G168" s="1">
        <v>0.316436</v>
      </c>
      <c r="H168" s="1" t="s">
        <v>238</v>
      </c>
      <c r="I168" s="1" t="s">
        <v>923</v>
      </c>
      <c r="J168" s="1">
        <v>0.42252000000000001</v>
      </c>
      <c r="K168" s="1" t="s">
        <v>39</v>
      </c>
      <c r="L168" s="1" t="s">
        <v>51</v>
      </c>
      <c r="M168" s="1">
        <v>6.4390000000000003E-3</v>
      </c>
    </row>
    <row r="169" spans="1:19" x14ac:dyDescent="0.3">
      <c r="A169" s="1">
        <v>165</v>
      </c>
      <c r="B169" s="1" t="s">
        <v>37</v>
      </c>
      <c r="C169" s="1" t="s">
        <v>924</v>
      </c>
      <c r="D169" s="1">
        <v>1.861E-3</v>
      </c>
      <c r="E169" s="1" t="s">
        <v>79</v>
      </c>
      <c r="F169" s="1" t="s">
        <v>629</v>
      </c>
      <c r="G169" s="1">
        <v>0.31126799999999999</v>
      </c>
      <c r="H169" s="1" t="s">
        <v>238</v>
      </c>
      <c r="I169" s="1" t="s">
        <v>925</v>
      </c>
      <c r="J169" s="1">
        <v>0.41880200000000001</v>
      </c>
      <c r="K169" s="1" t="s">
        <v>39</v>
      </c>
      <c r="L169" s="1" t="s">
        <v>51</v>
      </c>
      <c r="M169" s="1">
        <v>5.9959999999999996E-3</v>
      </c>
    </row>
    <row r="170" spans="1:19" x14ac:dyDescent="0.3">
      <c r="A170" s="1">
        <v>166</v>
      </c>
      <c r="B170" s="1" t="s">
        <v>79</v>
      </c>
      <c r="C170" s="1" t="s">
        <v>632</v>
      </c>
      <c r="D170" s="1">
        <v>0.309004</v>
      </c>
      <c r="E170" s="1" t="s">
        <v>238</v>
      </c>
      <c r="F170" s="1" t="s">
        <v>926</v>
      </c>
      <c r="G170" s="1">
        <v>0.42803799999999997</v>
      </c>
      <c r="H170" s="1" t="s">
        <v>239</v>
      </c>
      <c r="I170" s="1" t="s">
        <v>927</v>
      </c>
      <c r="J170" s="1">
        <v>6.522E-3</v>
      </c>
      <c r="K170" s="1" t="s">
        <v>39</v>
      </c>
      <c r="L170" s="1" t="s">
        <v>51</v>
      </c>
      <c r="M170" s="1">
        <v>5.8430000000000001E-3</v>
      </c>
    </row>
    <row r="171" spans="1:19" x14ac:dyDescent="0.3">
      <c r="A171" s="1">
        <v>167</v>
      </c>
      <c r="B171" s="1" t="s">
        <v>79</v>
      </c>
      <c r="C171" s="1" t="s">
        <v>634</v>
      </c>
      <c r="D171" s="1">
        <v>0.384801</v>
      </c>
      <c r="E171" s="1" t="s">
        <v>238</v>
      </c>
      <c r="F171" s="1" t="s">
        <v>1355</v>
      </c>
      <c r="G171" s="1">
        <v>0.40087800000000001</v>
      </c>
      <c r="H171" s="1" t="s">
        <v>695</v>
      </c>
      <c r="I171" s="1" t="s">
        <v>1356</v>
      </c>
      <c r="J171" s="1">
        <v>0.33686300000000002</v>
      </c>
      <c r="K171" s="1" t="s">
        <v>239</v>
      </c>
      <c r="L171" s="1" t="s">
        <v>1357</v>
      </c>
      <c r="M171" s="1">
        <v>1.7888999999999999E-2</v>
      </c>
      <c r="N171" s="1" t="s">
        <v>39</v>
      </c>
      <c r="O171" s="1" t="s">
        <v>51</v>
      </c>
      <c r="P171" s="1">
        <v>1.1224E-2</v>
      </c>
    </row>
    <row r="172" spans="1:19" x14ac:dyDescent="0.3">
      <c r="A172" s="1">
        <v>168</v>
      </c>
      <c r="B172" s="1" t="s">
        <v>79</v>
      </c>
      <c r="C172" s="1" t="s">
        <v>637</v>
      </c>
      <c r="D172" s="1">
        <v>0.54717700000000002</v>
      </c>
      <c r="E172" s="1" t="s">
        <v>238</v>
      </c>
      <c r="F172" s="1" t="s">
        <v>1355</v>
      </c>
      <c r="G172" s="1">
        <v>0.30581000000000003</v>
      </c>
      <c r="H172" s="1" t="s">
        <v>695</v>
      </c>
      <c r="I172" s="1" t="s">
        <v>1356</v>
      </c>
      <c r="J172" s="1">
        <v>1.1026560000000001</v>
      </c>
      <c r="K172" s="1" t="s">
        <v>239</v>
      </c>
      <c r="L172" s="1" t="s">
        <v>1358</v>
      </c>
      <c r="M172" s="1">
        <v>2.4683E-2</v>
      </c>
      <c r="N172" s="1" t="s">
        <v>39</v>
      </c>
      <c r="O172" s="1" t="s">
        <v>51</v>
      </c>
      <c r="P172" s="1">
        <v>2.3581999999999999E-2</v>
      </c>
    </row>
    <row r="173" spans="1:19" x14ac:dyDescent="0.3">
      <c r="A173" s="1">
        <v>169</v>
      </c>
      <c r="B173" s="1" t="s">
        <v>79</v>
      </c>
      <c r="C173" s="1" t="s">
        <v>640</v>
      </c>
      <c r="D173" s="1">
        <v>0.490143</v>
      </c>
      <c r="E173" s="1" t="s">
        <v>238</v>
      </c>
      <c r="F173" s="1" t="s">
        <v>1359</v>
      </c>
      <c r="G173" s="1">
        <v>0.27680300000000002</v>
      </c>
      <c r="H173" s="1" t="s">
        <v>695</v>
      </c>
      <c r="I173" s="1" t="s">
        <v>1356</v>
      </c>
      <c r="J173" s="1">
        <v>0.99113700000000005</v>
      </c>
      <c r="K173" s="1" t="s">
        <v>239</v>
      </c>
      <c r="L173" s="1" t="s">
        <v>1360</v>
      </c>
      <c r="M173" s="1">
        <v>2.3078000000000001E-2</v>
      </c>
      <c r="N173" s="1" t="s">
        <v>39</v>
      </c>
      <c r="O173" s="1" t="s">
        <v>51</v>
      </c>
      <c r="P173" s="1">
        <v>2.1418E-2</v>
      </c>
    </row>
    <row r="174" spans="1:19" x14ac:dyDescent="0.3">
      <c r="A174" s="1">
        <v>170</v>
      </c>
      <c r="B174" s="1" t="s">
        <v>79</v>
      </c>
      <c r="C174" s="1" t="s">
        <v>644</v>
      </c>
      <c r="D174" s="1">
        <v>0.52338300000000004</v>
      </c>
      <c r="E174" s="1" t="s">
        <v>238</v>
      </c>
      <c r="F174" s="1" t="s">
        <v>1361</v>
      </c>
      <c r="G174" s="1">
        <v>1.783887</v>
      </c>
      <c r="H174" s="1" t="s">
        <v>695</v>
      </c>
      <c r="I174" s="1" t="s">
        <v>1362</v>
      </c>
      <c r="J174" s="1">
        <v>1.405796</v>
      </c>
      <c r="K174" s="1" t="s">
        <v>239</v>
      </c>
      <c r="L174" s="1" t="s">
        <v>1363</v>
      </c>
      <c r="M174" s="1">
        <v>3.7635000000000002E-2</v>
      </c>
      <c r="N174" s="1" t="s">
        <v>39</v>
      </c>
      <c r="O174" s="1" t="s">
        <v>51</v>
      </c>
      <c r="P174" s="1">
        <v>4.6646E-2</v>
      </c>
    </row>
    <row r="175" spans="1:19" x14ac:dyDescent="0.3">
      <c r="A175" s="1">
        <v>171</v>
      </c>
      <c r="B175" s="1" t="s">
        <v>37</v>
      </c>
      <c r="C175" s="1" t="s">
        <v>1364</v>
      </c>
      <c r="D175" s="1">
        <v>0.143347</v>
      </c>
      <c r="E175" s="1" t="s">
        <v>79</v>
      </c>
      <c r="F175" s="1" t="s">
        <v>646</v>
      </c>
      <c r="G175" s="1">
        <v>0.41841499999999998</v>
      </c>
      <c r="H175" s="1" t="s">
        <v>238</v>
      </c>
      <c r="I175" s="1" t="s">
        <v>1365</v>
      </c>
      <c r="J175" s="1">
        <v>0.71454899999999999</v>
      </c>
      <c r="K175" s="1" t="s">
        <v>695</v>
      </c>
      <c r="L175" s="1" t="s">
        <v>1366</v>
      </c>
      <c r="M175" s="1">
        <v>1.1498349999999999</v>
      </c>
      <c r="N175" s="1" t="s">
        <v>239</v>
      </c>
      <c r="O175" s="1" t="s">
        <v>1367</v>
      </c>
      <c r="P175" s="1">
        <v>1.1733E-2</v>
      </c>
      <c r="Q175" s="1" t="s">
        <v>39</v>
      </c>
      <c r="R175" s="1" t="s">
        <v>51</v>
      </c>
      <c r="S175" s="1">
        <v>2.4878999999999998E-2</v>
      </c>
    </row>
    <row r="176" spans="1:19" x14ac:dyDescent="0.3">
      <c r="A176" s="1">
        <v>172</v>
      </c>
      <c r="B176" s="1" t="s">
        <v>37</v>
      </c>
      <c r="C176" s="1" t="s">
        <v>1368</v>
      </c>
      <c r="D176" s="1">
        <v>0.13394300000000001</v>
      </c>
      <c r="E176" s="1" t="s">
        <v>79</v>
      </c>
      <c r="F176" s="1" t="s">
        <v>659</v>
      </c>
      <c r="G176" s="1">
        <v>0.36622700000000002</v>
      </c>
      <c r="H176" s="1" t="s">
        <v>238</v>
      </c>
      <c r="I176" s="1" t="s">
        <v>1369</v>
      </c>
      <c r="J176" s="1">
        <v>0.65312199999999998</v>
      </c>
      <c r="K176" s="1" t="s">
        <v>695</v>
      </c>
      <c r="L176" s="1" t="s">
        <v>1370</v>
      </c>
      <c r="M176" s="1">
        <v>1.0126729999999999</v>
      </c>
      <c r="N176" s="1" t="s">
        <v>239</v>
      </c>
      <c r="O176" s="1" t="s">
        <v>1371</v>
      </c>
      <c r="P176" s="1">
        <v>1.0539E-2</v>
      </c>
      <c r="Q176" s="1" t="s">
        <v>39</v>
      </c>
      <c r="R176" s="1" t="s">
        <v>51</v>
      </c>
      <c r="S176" s="1">
        <v>2.1958999999999999E-2</v>
      </c>
    </row>
    <row r="177" spans="1:19" x14ac:dyDescent="0.3">
      <c r="A177" s="1">
        <v>173</v>
      </c>
      <c r="B177" s="1" t="s">
        <v>37</v>
      </c>
      <c r="C177" s="1" t="s">
        <v>1372</v>
      </c>
      <c r="D177" s="1">
        <v>0.121877</v>
      </c>
      <c r="E177" s="1" t="s">
        <v>79</v>
      </c>
      <c r="F177" s="1" t="s">
        <v>659</v>
      </c>
      <c r="G177" s="1">
        <v>0.320795</v>
      </c>
      <c r="H177" s="1" t="s">
        <v>238</v>
      </c>
      <c r="I177" s="1" t="s">
        <v>682</v>
      </c>
      <c r="J177" s="1">
        <v>0.60129699999999997</v>
      </c>
      <c r="K177" s="1" t="s">
        <v>695</v>
      </c>
      <c r="L177" s="1" t="s">
        <v>1373</v>
      </c>
      <c r="M177" s="1">
        <v>0.89350799999999997</v>
      </c>
      <c r="N177" s="1" t="s">
        <v>239</v>
      </c>
      <c r="O177" s="1" t="s">
        <v>1374</v>
      </c>
      <c r="P177" s="1">
        <v>9.5379999999999996E-3</v>
      </c>
      <c r="Q177" s="1" t="s">
        <v>39</v>
      </c>
      <c r="R177" s="1" t="s">
        <v>51</v>
      </c>
      <c r="S177" s="1">
        <v>1.9532000000000001E-2</v>
      </c>
    </row>
    <row r="184" spans="1:19" x14ac:dyDescent="0.3">
      <c r="C184" s="1" t="s">
        <v>1377</v>
      </c>
    </row>
    <row r="185" spans="1:19" x14ac:dyDescent="0.3">
      <c r="B185" s="1" t="s">
        <v>238</v>
      </c>
      <c r="C185" s="1" t="s">
        <v>921</v>
      </c>
      <c r="D185" s="1">
        <v>0.26910000000000001</v>
      </c>
    </row>
    <row r="186" spans="1:19" x14ac:dyDescent="0.3">
      <c r="B186" s="1" t="s">
        <v>238</v>
      </c>
      <c r="C186" s="1" t="s">
        <v>923</v>
      </c>
      <c r="D186" s="1">
        <v>0.42252000000000001</v>
      </c>
    </row>
    <row r="187" spans="1:19" x14ac:dyDescent="0.3">
      <c r="B187" s="1" t="s">
        <v>238</v>
      </c>
      <c r="C187" s="1" t="s">
        <v>925</v>
      </c>
      <c r="D187" s="1">
        <v>0.41880200000000001</v>
      </c>
      <c r="G187" s="1" t="s">
        <v>1378</v>
      </c>
    </row>
    <row r="188" spans="1:19" x14ac:dyDescent="0.3">
      <c r="B188" s="1" t="s">
        <v>238</v>
      </c>
      <c r="C188" s="1" t="s">
        <v>926</v>
      </c>
      <c r="D188" s="1">
        <v>0.42803799999999997</v>
      </c>
      <c r="F188" s="1" t="s">
        <v>238</v>
      </c>
      <c r="G188" s="1" t="s">
        <v>1361</v>
      </c>
      <c r="H188" s="1">
        <v>1.783887</v>
      </c>
    </row>
    <row r="189" spans="1:19" x14ac:dyDescent="0.3">
      <c r="B189" s="1" t="s">
        <v>238</v>
      </c>
      <c r="C189" s="1" t="s">
        <v>1355</v>
      </c>
      <c r="D189" s="1">
        <v>0.40087800000000001</v>
      </c>
      <c r="F189" s="1" t="s">
        <v>238</v>
      </c>
      <c r="G189" s="1" t="s">
        <v>1365</v>
      </c>
      <c r="H189" s="1">
        <v>0.71454899999999999</v>
      </c>
    </row>
    <row r="190" spans="1:19" x14ac:dyDescent="0.3">
      <c r="B190" s="1" t="s">
        <v>238</v>
      </c>
      <c r="C190" s="1" t="s">
        <v>1355</v>
      </c>
      <c r="D190" s="1">
        <v>0.30581000000000003</v>
      </c>
      <c r="F190" s="1" t="s">
        <v>238</v>
      </c>
      <c r="G190" s="1" t="s">
        <v>1369</v>
      </c>
      <c r="H190" s="1">
        <v>0.65312199999999998</v>
      </c>
    </row>
    <row r="191" spans="1:19" x14ac:dyDescent="0.3">
      <c r="B191" s="1" t="s">
        <v>238</v>
      </c>
      <c r="C191" s="1" t="s">
        <v>1359</v>
      </c>
      <c r="D191" s="1">
        <v>0.27680300000000002</v>
      </c>
      <c r="F191" s="1" t="s">
        <v>238</v>
      </c>
      <c r="G191" s="1" t="s">
        <v>682</v>
      </c>
      <c r="H191" s="1">
        <v>0.60129699999999997</v>
      </c>
    </row>
    <row r="192" spans="1:19" x14ac:dyDescent="0.3">
      <c r="D192" s="1">
        <f>SUM(D185:D191)</f>
        <v>2.5219510000000001</v>
      </c>
      <c r="H192" s="1">
        <f>SUM(H188:H191)</f>
        <v>3.7528549999999994</v>
      </c>
      <c r="I192" s="1">
        <f>D192+H192</f>
        <v>6.2748059999999999</v>
      </c>
    </row>
    <row r="195" spans="2:6" x14ac:dyDescent="0.3">
      <c r="B195" s="172" t="s">
        <v>1376</v>
      </c>
      <c r="C195" s="143"/>
      <c r="D195" s="143"/>
      <c r="E195" s="143"/>
      <c r="F195" s="143"/>
    </row>
    <row r="196" spans="2:6" x14ac:dyDescent="0.3">
      <c r="B196" s="171" t="s">
        <v>238</v>
      </c>
      <c r="C196" s="171" t="s">
        <v>695</v>
      </c>
      <c r="D196" s="171" t="s">
        <v>1381</v>
      </c>
      <c r="E196" s="171" t="s">
        <v>1377</v>
      </c>
      <c r="F196" s="171" t="s">
        <v>1378</v>
      </c>
    </row>
    <row r="197" spans="2:6" x14ac:dyDescent="0.3">
      <c r="B197" s="128">
        <v>34.65943649339146</v>
      </c>
      <c r="C197" s="128">
        <v>38.163722828046659</v>
      </c>
      <c r="D197" s="128">
        <f>SUM(B197:C197)</f>
        <v>72.823159321438112</v>
      </c>
      <c r="E197" s="129">
        <f>D192*100/I192</f>
        <v>40.191696763214672</v>
      </c>
      <c r="F197" s="129">
        <f>H192*100/I192</f>
        <v>59.808303236785321</v>
      </c>
    </row>
    <row r="198" spans="2:6" x14ac:dyDescent="0.3">
      <c r="B198" s="129">
        <f>B197*100/D197</f>
        <v>47.593975345681287</v>
      </c>
      <c r="C198" s="129">
        <f>C197*100/D197</f>
        <v>52.40602465431872</v>
      </c>
      <c r="D198" s="128">
        <f>SUM(B198:C198)</f>
        <v>100</v>
      </c>
      <c r="E198" s="104"/>
      <c r="F198" s="130" t="s">
        <v>1392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96290-F8CF-469D-BFF7-5C1604FAD5D0}">
  <sheetPr codeName="Planilha10"/>
  <dimension ref="A1:V308"/>
  <sheetViews>
    <sheetView topLeftCell="A223" zoomScale="85" zoomScaleNormal="85" workbookViewId="0">
      <selection activeCell="A2" sqref="A2"/>
    </sheetView>
  </sheetViews>
  <sheetFormatPr defaultColWidth="12.44140625" defaultRowHeight="15.6" x14ac:dyDescent="0.3"/>
  <cols>
    <col min="1" max="16384" width="12.44140625" style="1"/>
  </cols>
  <sheetData>
    <row r="1" spans="1:4" ht="18" x14ac:dyDescent="0.35">
      <c r="A1" s="33" t="s">
        <v>1446</v>
      </c>
    </row>
    <row r="2" spans="1:4" x14ac:dyDescent="0.3">
      <c r="A2" s="1" t="s">
        <v>41</v>
      </c>
    </row>
    <row r="3" spans="1:4" x14ac:dyDescent="0.3">
      <c r="A3" s="1" t="s">
        <v>42</v>
      </c>
      <c r="B3" s="1" t="s">
        <v>43</v>
      </c>
      <c r="C3" s="1" t="s">
        <v>44</v>
      </c>
      <c r="D3" s="1" t="s">
        <v>45</v>
      </c>
    </row>
    <row r="4" spans="1:4" x14ac:dyDescent="0.3">
      <c r="A4" s="1">
        <v>0</v>
      </c>
    </row>
    <row r="5" spans="1:4" x14ac:dyDescent="0.3">
      <c r="A5" s="1">
        <v>1</v>
      </c>
    </row>
    <row r="6" spans="1:4" x14ac:dyDescent="0.3">
      <c r="A6" s="1">
        <v>2</v>
      </c>
    </row>
    <row r="7" spans="1:4" x14ac:dyDescent="0.3">
      <c r="A7" s="1">
        <v>3</v>
      </c>
    </row>
    <row r="8" spans="1:4" x14ac:dyDescent="0.3">
      <c r="A8" s="1">
        <v>4</v>
      </c>
      <c r="B8" s="1" t="s">
        <v>150</v>
      </c>
      <c r="C8" s="1" t="s">
        <v>185</v>
      </c>
      <c r="D8" s="1">
        <v>2.666E-3</v>
      </c>
    </row>
    <row r="9" spans="1:4" x14ac:dyDescent="0.3">
      <c r="A9" s="1">
        <v>5</v>
      </c>
      <c r="B9" s="1" t="s">
        <v>150</v>
      </c>
      <c r="C9" s="1" t="s">
        <v>185</v>
      </c>
      <c r="D9" s="1">
        <v>7.4599999999999996E-3</v>
      </c>
    </row>
    <row r="10" spans="1:4" x14ac:dyDescent="0.3">
      <c r="A10" s="1">
        <v>6</v>
      </c>
      <c r="B10" s="1" t="s">
        <v>150</v>
      </c>
      <c r="C10" s="1" t="s">
        <v>185</v>
      </c>
      <c r="D10" s="1">
        <v>7.2940000000000001E-3</v>
      </c>
    </row>
    <row r="11" spans="1:4" x14ac:dyDescent="0.3">
      <c r="A11" s="1">
        <v>7</v>
      </c>
      <c r="B11" s="1" t="s">
        <v>150</v>
      </c>
      <c r="C11" s="1" t="s">
        <v>185</v>
      </c>
      <c r="D11" s="1">
        <v>7.1279999999999998E-3</v>
      </c>
    </row>
    <row r="12" spans="1:4" x14ac:dyDescent="0.3">
      <c r="A12" s="1">
        <v>8</v>
      </c>
      <c r="B12" s="1" t="s">
        <v>150</v>
      </c>
      <c r="C12" s="1" t="s">
        <v>185</v>
      </c>
      <c r="D12" s="1">
        <v>6.9620000000000003E-3</v>
      </c>
    </row>
    <row r="13" spans="1:4" x14ac:dyDescent="0.3">
      <c r="A13" s="1">
        <v>9</v>
      </c>
      <c r="B13" s="1" t="s">
        <v>150</v>
      </c>
      <c r="C13" s="1" t="s">
        <v>185</v>
      </c>
      <c r="D13" s="1">
        <v>6.796E-3</v>
      </c>
    </row>
    <row r="14" spans="1:4" x14ac:dyDescent="0.3">
      <c r="A14" s="1">
        <v>10</v>
      </c>
      <c r="B14" s="1" t="s">
        <v>150</v>
      </c>
      <c r="C14" s="1" t="s">
        <v>185</v>
      </c>
      <c r="D14" s="1">
        <v>6.6290000000000003E-3</v>
      </c>
    </row>
    <row r="15" spans="1:4" x14ac:dyDescent="0.3">
      <c r="A15" s="1">
        <v>11</v>
      </c>
      <c r="B15" s="1" t="s">
        <v>150</v>
      </c>
      <c r="C15" s="1" t="s">
        <v>185</v>
      </c>
      <c r="D15" s="1">
        <v>6.4619999999999999E-3</v>
      </c>
    </row>
    <row r="16" spans="1:4" x14ac:dyDescent="0.3">
      <c r="A16" s="1">
        <v>12</v>
      </c>
      <c r="B16" s="1" t="s">
        <v>150</v>
      </c>
      <c r="C16" s="1" t="s">
        <v>185</v>
      </c>
      <c r="D16" s="1">
        <v>6.2950000000000002E-3</v>
      </c>
    </row>
    <row r="17" spans="1:10" x14ac:dyDescent="0.3">
      <c r="A17" s="1">
        <v>13</v>
      </c>
      <c r="B17" s="1" t="s">
        <v>150</v>
      </c>
      <c r="C17" s="1" t="s">
        <v>185</v>
      </c>
      <c r="D17" s="1">
        <v>6.1269999999999996E-3</v>
      </c>
    </row>
    <row r="18" spans="1:10" x14ac:dyDescent="0.3">
      <c r="A18" s="1">
        <v>14</v>
      </c>
      <c r="B18" s="1" t="s">
        <v>150</v>
      </c>
      <c r="C18" s="1" t="s">
        <v>185</v>
      </c>
      <c r="D18" s="1">
        <v>5.9589999999999999E-3</v>
      </c>
    </row>
    <row r="19" spans="1:10" x14ac:dyDescent="0.3">
      <c r="A19" s="1">
        <v>15</v>
      </c>
      <c r="B19" s="1" t="s">
        <v>37</v>
      </c>
      <c r="C19" s="1" t="s">
        <v>928</v>
      </c>
      <c r="D19" s="1">
        <v>1.2238519999999999</v>
      </c>
      <c r="E19" s="1" t="s">
        <v>150</v>
      </c>
      <c r="F19" s="1" t="s">
        <v>185</v>
      </c>
      <c r="G19" s="1">
        <v>7.2003999999999999E-2</v>
      </c>
    </row>
    <row r="20" spans="1:10" x14ac:dyDescent="0.3">
      <c r="A20" s="1">
        <v>16</v>
      </c>
      <c r="B20" s="1" t="s">
        <v>37</v>
      </c>
      <c r="C20" s="1" t="s">
        <v>928</v>
      </c>
      <c r="D20" s="1">
        <v>1.2011860000000001</v>
      </c>
      <c r="E20" s="1" t="s">
        <v>150</v>
      </c>
      <c r="F20" s="1" t="s">
        <v>185</v>
      </c>
      <c r="G20" s="1">
        <v>7.0134000000000002E-2</v>
      </c>
    </row>
    <row r="21" spans="1:10" x14ac:dyDescent="0.3">
      <c r="A21" s="1">
        <v>17</v>
      </c>
      <c r="B21" s="1" t="s">
        <v>37</v>
      </c>
      <c r="C21" s="1" t="s">
        <v>929</v>
      </c>
      <c r="D21" s="1">
        <v>1.1543680000000001</v>
      </c>
      <c r="E21" s="1" t="s">
        <v>150</v>
      </c>
      <c r="F21" s="1" t="s">
        <v>185</v>
      </c>
      <c r="G21" s="1">
        <v>6.7121E-2</v>
      </c>
    </row>
    <row r="22" spans="1:10" x14ac:dyDescent="0.3">
      <c r="A22" s="1">
        <v>18</v>
      </c>
      <c r="B22" s="1" t="s">
        <v>37</v>
      </c>
      <c r="C22" s="1" t="s">
        <v>930</v>
      </c>
      <c r="D22" s="1">
        <v>1.109418</v>
      </c>
      <c r="E22" s="1" t="s">
        <v>150</v>
      </c>
      <c r="F22" s="1" t="s">
        <v>185</v>
      </c>
      <c r="G22" s="1">
        <v>6.4248E-2</v>
      </c>
    </row>
    <row r="23" spans="1:10" x14ac:dyDescent="0.3">
      <c r="A23" s="1">
        <v>19</v>
      </c>
      <c r="B23" s="1" t="s">
        <v>37</v>
      </c>
      <c r="C23" s="1" t="s">
        <v>931</v>
      </c>
      <c r="D23" s="1">
        <v>1.0663530000000001</v>
      </c>
      <c r="E23" s="1" t="s">
        <v>150</v>
      </c>
      <c r="F23" s="1" t="s">
        <v>185</v>
      </c>
      <c r="G23" s="1">
        <v>6.1511999999999997E-2</v>
      </c>
    </row>
    <row r="24" spans="1:10" x14ac:dyDescent="0.3">
      <c r="A24" s="1">
        <v>20</v>
      </c>
      <c r="B24" s="1" t="s">
        <v>37</v>
      </c>
      <c r="C24" s="1" t="s">
        <v>931</v>
      </c>
      <c r="D24" s="1">
        <v>1.025158</v>
      </c>
      <c r="E24" s="1" t="s">
        <v>150</v>
      </c>
      <c r="F24" s="1" t="s">
        <v>185</v>
      </c>
      <c r="G24" s="1">
        <v>5.8909999999999997E-2</v>
      </c>
    </row>
    <row r="25" spans="1:10" x14ac:dyDescent="0.3">
      <c r="A25" s="1">
        <v>21</v>
      </c>
      <c r="B25" s="1" t="s">
        <v>37</v>
      </c>
      <c r="C25" s="1" t="s">
        <v>932</v>
      </c>
      <c r="D25" s="1">
        <v>0.98579799999999995</v>
      </c>
      <c r="E25" s="1" t="s">
        <v>150</v>
      </c>
      <c r="F25" s="1" t="s">
        <v>185</v>
      </c>
      <c r="G25" s="1">
        <v>5.6437000000000001E-2</v>
      </c>
    </row>
    <row r="26" spans="1:10" x14ac:dyDescent="0.3">
      <c r="A26" s="1">
        <v>22</v>
      </c>
      <c r="B26" s="1" t="s">
        <v>37</v>
      </c>
      <c r="C26" s="1" t="s">
        <v>933</v>
      </c>
      <c r="D26" s="1">
        <v>0.94822399999999996</v>
      </c>
      <c r="E26" s="1" t="s">
        <v>150</v>
      </c>
      <c r="F26" s="1" t="s">
        <v>185</v>
      </c>
      <c r="G26" s="1">
        <v>5.4087999999999997E-2</v>
      </c>
    </row>
    <row r="27" spans="1:10" x14ac:dyDescent="0.3">
      <c r="A27" s="1">
        <v>23</v>
      </c>
      <c r="B27" s="1" t="s">
        <v>37</v>
      </c>
      <c r="C27" s="1" t="s">
        <v>934</v>
      </c>
      <c r="D27" s="1">
        <v>0.91237699999999999</v>
      </c>
      <c r="E27" s="1" t="s">
        <v>150</v>
      </c>
      <c r="F27" s="1" t="s">
        <v>185</v>
      </c>
      <c r="G27" s="1">
        <v>5.1858000000000001E-2</v>
      </c>
    </row>
    <row r="28" spans="1:10" x14ac:dyDescent="0.3">
      <c r="A28" s="1">
        <v>24</v>
      </c>
      <c r="B28" s="1" t="s">
        <v>37</v>
      </c>
      <c r="C28" s="1" t="s">
        <v>935</v>
      </c>
      <c r="D28" s="1">
        <v>0.878193</v>
      </c>
      <c r="E28" s="1" t="s">
        <v>150</v>
      </c>
      <c r="F28" s="1" t="s">
        <v>185</v>
      </c>
      <c r="G28" s="1">
        <v>4.9741E-2</v>
      </c>
    </row>
    <row r="29" spans="1:10" x14ac:dyDescent="0.3">
      <c r="A29" s="1">
        <v>25</v>
      </c>
      <c r="B29" s="1" t="s">
        <v>37</v>
      </c>
      <c r="C29" s="1" t="s">
        <v>935</v>
      </c>
      <c r="D29" s="1">
        <v>0.84560500000000005</v>
      </c>
      <c r="E29" s="1" t="s">
        <v>150</v>
      </c>
      <c r="F29" s="1" t="s">
        <v>185</v>
      </c>
      <c r="G29" s="1">
        <v>4.7731000000000003E-2</v>
      </c>
    </row>
    <row r="30" spans="1:10" x14ac:dyDescent="0.3">
      <c r="A30" s="1">
        <v>26</v>
      </c>
      <c r="B30" s="1" t="s">
        <v>37</v>
      </c>
      <c r="C30" s="1" t="s">
        <v>936</v>
      </c>
      <c r="D30" s="1">
        <v>0.91432800000000003</v>
      </c>
      <c r="E30" s="1" t="s">
        <v>38</v>
      </c>
      <c r="F30" s="1" t="s">
        <v>937</v>
      </c>
      <c r="G30" s="1">
        <v>0.31351299999999999</v>
      </c>
      <c r="H30" s="1" t="s">
        <v>150</v>
      </c>
      <c r="I30" s="1" t="s">
        <v>185</v>
      </c>
      <c r="J30" s="1">
        <v>6.6558000000000006E-2</v>
      </c>
    </row>
    <row r="31" spans="1:10" x14ac:dyDescent="0.3">
      <c r="A31" s="1">
        <v>27</v>
      </c>
      <c r="B31" s="1" t="s">
        <v>37</v>
      </c>
      <c r="C31" s="1" t="s">
        <v>938</v>
      </c>
      <c r="D31" s="1">
        <v>0.95191899999999996</v>
      </c>
      <c r="E31" s="1" t="s">
        <v>38</v>
      </c>
      <c r="F31" s="1" t="s">
        <v>939</v>
      </c>
      <c r="G31" s="1">
        <v>0.55388000000000004</v>
      </c>
      <c r="H31" s="1" t="s">
        <v>150</v>
      </c>
      <c r="I31" s="1" t="s">
        <v>185</v>
      </c>
      <c r="J31" s="1">
        <v>7.9651E-2</v>
      </c>
    </row>
    <row r="32" spans="1:10" x14ac:dyDescent="0.3">
      <c r="A32" s="1">
        <v>28</v>
      </c>
      <c r="B32" s="1" t="s">
        <v>37</v>
      </c>
      <c r="C32" s="1" t="s">
        <v>940</v>
      </c>
      <c r="D32" s="1">
        <v>0.894594</v>
      </c>
      <c r="E32" s="1" t="s">
        <v>38</v>
      </c>
      <c r="F32" s="1" t="s">
        <v>941</v>
      </c>
      <c r="G32" s="1">
        <v>0.485989</v>
      </c>
      <c r="H32" s="1" t="s">
        <v>150</v>
      </c>
      <c r="I32" s="1" t="s">
        <v>185</v>
      </c>
      <c r="J32" s="1">
        <v>7.2647000000000003E-2</v>
      </c>
    </row>
    <row r="33" spans="1:10" x14ac:dyDescent="0.3">
      <c r="A33" s="1">
        <v>29</v>
      </c>
      <c r="B33" s="1" t="s">
        <v>37</v>
      </c>
      <c r="C33" s="1" t="s">
        <v>942</v>
      </c>
      <c r="D33" s="1">
        <v>0.850387</v>
      </c>
      <c r="E33" s="1" t="s">
        <v>38</v>
      </c>
      <c r="F33" s="1" t="s">
        <v>943</v>
      </c>
      <c r="G33" s="1">
        <v>0.43863099999999999</v>
      </c>
      <c r="H33" s="1" t="s">
        <v>150</v>
      </c>
      <c r="I33" s="1" t="s">
        <v>185</v>
      </c>
      <c r="J33" s="1">
        <v>6.7386000000000001E-2</v>
      </c>
    </row>
    <row r="34" spans="1:10" x14ac:dyDescent="0.3">
      <c r="A34" s="1">
        <v>30</v>
      </c>
      <c r="B34" s="1" t="s">
        <v>37</v>
      </c>
      <c r="C34" s="1" t="s">
        <v>944</v>
      </c>
      <c r="D34" s="1">
        <v>0.82405300000000004</v>
      </c>
      <c r="E34" s="1" t="s">
        <v>38</v>
      </c>
      <c r="F34" s="1" t="s">
        <v>945</v>
      </c>
      <c r="G34" s="1">
        <v>0.41834199999999999</v>
      </c>
      <c r="H34" s="1" t="s">
        <v>150</v>
      </c>
      <c r="I34" s="1" t="s">
        <v>185</v>
      </c>
      <c r="J34" s="1">
        <v>6.4302999999999999E-2</v>
      </c>
    </row>
    <row r="35" spans="1:10" x14ac:dyDescent="0.3">
      <c r="A35" s="1">
        <v>31</v>
      </c>
      <c r="B35" s="1" t="s">
        <v>37</v>
      </c>
      <c r="C35" s="1" t="s">
        <v>946</v>
      </c>
      <c r="D35" s="1">
        <v>0.80886800000000003</v>
      </c>
      <c r="E35" s="1" t="s">
        <v>38</v>
      </c>
      <c r="F35" s="1" t="s">
        <v>947</v>
      </c>
      <c r="G35" s="1">
        <v>0.41339199999999998</v>
      </c>
      <c r="H35" s="1" t="s">
        <v>150</v>
      </c>
      <c r="I35" s="1" t="s">
        <v>185</v>
      </c>
      <c r="J35" s="1">
        <v>6.2441000000000003E-2</v>
      </c>
    </row>
    <row r="36" spans="1:10" x14ac:dyDescent="0.3">
      <c r="A36" s="1">
        <v>32</v>
      </c>
      <c r="B36" s="1" t="s">
        <v>37</v>
      </c>
      <c r="C36" s="1" t="s">
        <v>948</v>
      </c>
      <c r="D36" s="1">
        <v>0.76709300000000002</v>
      </c>
      <c r="E36" s="1" t="s">
        <v>38</v>
      </c>
      <c r="F36" s="1" t="s">
        <v>949</v>
      </c>
      <c r="G36" s="1">
        <v>0.37914199999999998</v>
      </c>
      <c r="H36" s="1" t="s">
        <v>150</v>
      </c>
      <c r="I36" s="1" t="s">
        <v>185</v>
      </c>
      <c r="J36" s="1">
        <v>5.8087E-2</v>
      </c>
    </row>
    <row r="37" spans="1:10" x14ac:dyDescent="0.3">
      <c r="A37" s="1">
        <v>33</v>
      </c>
      <c r="B37" s="1" t="s">
        <v>37</v>
      </c>
      <c r="C37" s="1" t="s">
        <v>950</v>
      </c>
      <c r="D37" s="1">
        <v>0.72177400000000003</v>
      </c>
      <c r="E37" s="1" t="s">
        <v>38</v>
      </c>
      <c r="F37" s="1" t="s">
        <v>951</v>
      </c>
      <c r="G37" s="1">
        <v>0.34432499999999999</v>
      </c>
      <c r="H37" s="1" t="s">
        <v>150</v>
      </c>
      <c r="I37" s="1" t="s">
        <v>185</v>
      </c>
      <c r="J37" s="1">
        <v>5.3664999999999997E-2</v>
      </c>
    </row>
    <row r="38" spans="1:10" x14ac:dyDescent="0.3">
      <c r="A38" s="1">
        <v>34</v>
      </c>
      <c r="B38" s="1" t="s">
        <v>37</v>
      </c>
      <c r="C38" s="1" t="s">
        <v>952</v>
      </c>
      <c r="D38" s="1">
        <v>0.67999900000000002</v>
      </c>
      <c r="E38" s="1" t="s">
        <v>38</v>
      </c>
      <c r="F38" s="1" t="s">
        <v>953</v>
      </c>
      <c r="G38" s="1">
        <v>0.31321500000000002</v>
      </c>
      <c r="H38" s="1" t="s">
        <v>150</v>
      </c>
      <c r="I38" s="1" t="s">
        <v>185</v>
      </c>
      <c r="J38" s="1">
        <v>4.9688999999999997E-2</v>
      </c>
    </row>
    <row r="39" spans="1:10" x14ac:dyDescent="0.3">
      <c r="A39" s="1">
        <v>35</v>
      </c>
      <c r="B39" s="1" t="s">
        <v>37</v>
      </c>
      <c r="C39" s="1" t="s">
        <v>954</v>
      </c>
      <c r="D39" s="1">
        <v>0.64230699999999996</v>
      </c>
      <c r="E39" s="1" t="s">
        <v>38</v>
      </c>
      <c r="F39" s="1" t="s">
        <v>955</v>
      </c>
      <c r="G39" s="1">
        <v>0.286022</v>
      </c>
      <c r="H39" s="1" t="s">
        <v>150</v>
      </c>
      <c r="I39" s="1" t="s">
        <v>185</v>
      </c>
      <c r="J39" s="1">
        <v>4.6172999999999999E-2</v>
      </c>
    </row>
    <row r="40" spans="1:10" x14ac:dyDescent="0.3">
      <c r="A40" s="1">
        <v>36</v>
      </c>
      <c r="B40" s="1" t="s">
        <v>37</v>
      </c>
      <c r="C40" s="1" t="s">
        <v>956</v>
      </c>
      <c r="D40" s="1">
        <v>0.60837600000000003</v>
      </c>
      <c r="E40" s="1" t="s">
        <v>38</v>
      </c>
      <c r="F40" s="1" t="s">
        <v>955</v>
      </c>
      <c r="G40" s="1">
        <v>0.26231100000000002</v>
      </c>
      <c r="H40" s="1" t="s">
        <v>150</v>
      </c>
      <c r="I40" s="1" t="s">
        <v>185</v>
      </c>
      <c r="J40" s="1">
        <v>4.3067000000000001E-2</v>
      </c>
    </row>
    <row r="41" spans="1:10" x14ac:dyDescent="0.3">
      <c r="A41" s="1">
        <v>37</v>
      </c>
      <c r="B41" s="1" t="s">
        <v>37</v>
      </c>
      <c r="C41" s="1" t="s">
        <v>957</v>
      </c>
      <c r="D41" s="1">
        <v>0.57774599999999998</v>
      </c>
      <c r="E41" s="1" t="s">
        <v>38</v>
      </c>
      <c r="F41" s="1" t="s">
        <v>958</v>
      </c>
      <c r="G41" s="1">
        <v>0.24157500000000001</v>
      </c>
      <c r="H41" s="1" t="s">
        <v>150</v>
      </c>
      <c r="I41" s="1" t="s">
        <v>185</v>
      </c>
      <c r="J41" s="1">
        <v>4.0309999999999999E-2</v>
      </c>
    </row>
    <row r="42" spans="1:10" x14ac:dyDescent="0.3">
      <c r="A42" s="1">
        <v>38</v>
      </c>
      <c r="B42" s="1" t="s">
        <v>37</v>
      </c>
      <c r="C42" s="1" t="s">
        <v>959</v>
      </c>
      <c r="D42" s="1">
        <v>0.549983</v>
      </c>
      <c r="E42" s="1" t="s">
        <v>38</v>
      </c>
      <c r="F42" s="1" t="s">
        <v>960</v>
      </c>
      <c r="G42" s="1">
        <v>0.22334899999999999</v>
      </c>
      <c r="H42" s="1" t="s">
        <v>150</v>
      </c>
      <c r="I42" s="1" t="s">
        <v>185</v>
      </c>
      <c r="J42" s="1">
        <v>3.7851999999999997E-2</v>
      </c>
    </row>
    <row r="43" spans="1:10" x14ac:dyDescent="0.3">
      <c r="A43" s="1">
        <v>39</v>
      </c>
      <c r="B43" s="1" t="s">
        <v>37</v>
      </c>
      <c r="C43" s="1" t="s">
        <v>961</v>
      </c>
      <c r="D43" s="1">
        <v>0.52470399999999995</v>
      </c>
      <c r="E43" s="1" t="s">
        <v>38</v>
      </c>
      <c r="F43" s="1" t="s">
        <v>962</v>
      </c>
      <c r="G43" s="1">
        <v>0.20724300000000001</v>
      </c>
      <c r="H43" s="1" t="s">
        <v>150</v>
      </c>
      <c r="I43" s="1" t="s">
        <v>185</v>
      </c>
      <c r="J43" s="1">
        <v>3.5647999999999999E-2</v>
      </c>
    </row>
    <row r="44" spans="1:10" x14ac:dyDescent="0.3">
      <c r="A44" s="1">
        <v>40</v>
      </c>
      <c r="B44" s="1" t="s">
        <v>37</v>
      </c>
      <c r="C44" s="1" t="s">
        <v>963</v>
      </c>
      <c r="D44" s="1">
        <v>0.50158599999999998</v>
      </c>
      <c r="E44" s="1" t="s">
        <v>38</v>
      </c>
      <c r="F44" s="1" t="s">
        <v>964</v>
      </c>
      <c r="G44" s="1">
        <v>0.19293399999999999</v>
      </c>
      <c r="H44" s="1" t="s">
        <v>150</v>
      </c>
      <c r="I44" s="1" t="s">
        <v>185</v>
      </c>
      <c r="J44" s="1">
        <v>3.3661999999999997E-2</v>
      </c>
    </row>
    <row r="45" spans="1:10" x14ac:dyDescent="0.3">
      <c r="A45" s="1">
        <v>41</v>
      </c>
      <c r="B45" s="1" t="s">
        <v>37</v>
      </c>
      <c r="C45" s="1" t="s">
        <v>965</v>
      </c>
      <c r="D45" s="1">
        <v>0.48035699999999998</v>
      </c>
      <c r="E45" s="1" t="s">
        <v>38</v>
      </c>
      <c r="F45" s="1" t="s">
        <v>966</v>
      </c>
      <c r="G45" s="1">
        <v>0.18015600000000001</v>
      </c>
      <c r="H45" s="1" t="s">
        <v>150</v>
      </c>
      <c r="I45" s="1" t="s">
        <v>185</v>
      </c>
      <c r="J45" s="1">
        <v>3.1863000000000002E-2</v>
      </c>
    </row>
    <row r="46" spans="1:10" x14ac:dyDescent="0.3">
      <c r="A46" s="1">
        <v>42</v>
      </c>
      <c r="B46" s="1" t="s">
        <v>37</v>
      </c>
      <c r="C46" s="1" t="s">
        <v>965</v>
      </c>
      <c r="D46" s="1">
        <v>0.460789</v>
      </c>
      <c r="E46" s="1" t="s">
        <v>38</v>
      </c>
      <c r="F46" s="1" t="s">
        <v>967</v>
      </c>
      <c r="G46" s="1">
        <v>0.16869000000000001</v>
      </c>
      <c r="H46" s="1" t="s">
        <v>150</v>
      </c>
      <c r="I46" s="1" t="s">
        <v>185</v>
      </c>
      <c r="J46" s="1">
        <v>3.0225999999999999E-2</v>
      </c>
    </row>
    <row r="47" spans="1:10" x14ac:dyDescent="0.3">
      <c r="A47" s="1">
        <v>43</v>
      </c>
      <c r="B47" s="1" t="s">
        <v>37</v>
      </c>
      <c r="C47" s="1" t="s">
        <v>968</v>
      </c>
      <c r="D47" s="1">
        <v>0.442687</v>
      </c>
      <c r="E47" s="1" t="s">
        <v>38</v>
      </c>
      <c r="F47" s="1" t="s">
        <v>969</v>
      </c>
      <c r="G47" s="1">
        <v>0.158356</v>
      </c>
      <c r="H47" s="1" t="s">
        <v>150</v>
      </c>
      <c r="I47" s="1" t="s">
        <v>185</v>
      </c>
      <c r="J47" s="1">
        <v>2.8729999999999999E-2</v>
      </c>
    </row>
    <row r="48" spans="1:10" x14ac:dyDescent="0.3">
      <c r="A48" s="1">
        <v>44</v>
      </c>
      <c r="B48" s="1" t="s">
        <v>37</v>
      </c>
      <c r="C48" s="1" t="s">
        <v>968</v>
      </c>
      <c r="D48" s="1">
        <v>0.42588799999999999</v>
      </c>
      <c r="E48" s="1" t="s">
        <v>38</v>
      </c>
      <c r="F48" s="1" t="s">
        <v>970</v>
      </c>
      <c r="G48" s="1">
        <v>0.149003</v>
      </c>
      <c r="H48" s="1" t="s">
        <v>150</v>
      </c>
      <c r="I48" s="1" t="s">
        <v>185</v>
      </c>
      <c r="J48" s="1">
        <v>2.7359000000000001E-2</v>
      </c>
    </row>
    <row r="49" spans="1:19" x14ac:dyDescent="0.3">
      <c r="A49" s="1">
        <v>45</v>
      </c>
      <c r="B49" s="1" t="s">
        <v>37</v>
      </c>
      <c r="C49" s="1" t="s">
        <v>971</v>
      </c>
      <c r="D49" s="1">
        <v>0.41025200000000001</v>
      </c>
      <c r="E49" s="1" t="s">
        <v>38</v>
      </c>
      <c r="F49" s="1" t="s">
        <v>972</v>
      </c>
      <c r="G49" s="1">
        <v>0.14050599999999999</v>
      </c>
      <c r="H49" s="1" t="s">
        <v>150</v>
      </c>
      <c r="I49" s="1" t="s">
        <v>185</v>
      </c>
      <c r="J49" s="1">
        <v>2.6096999999999999E-2</v>
      </c>
    </row>
    <row r="50" spans="1:19" x14ac:dyDescent="0.3">
      <c r="A50" s="1">
        <v>46</v>
      </c>
      <c r="B50" s="1" t="s">
        <v>37</v>
      </c>
      <c r="C50" s="1" t="s">
        <v>973</v>
      </c>
      <c r="D50" s="1">
        <v>0.39565800000000001</v>
      </c>
      <c r="E50" s="1" t="s">
        <v>38</v>
      </c>
      <c r="F50" s="1" t="s">
        <v>972</v>
      </c>
      <c r="G50" s="1">
        <v>0.13275899999999999</v>
      </c>
      <c r="H50" s="1" t="s">
        <v>150</v>
      </c>
      <c r="I50" s="1" t="s">
        <v>185</v>
      </c>
      <c r="J50" s="1">
        <v>2.4930999999999998E-2</v>
      </c>
    </row>
    <row r="51" spans="1:19" x14ac:dyDescent="0.3">
      <c r="A51" s="1">
        <v>47</v>
      </c>
      <c r="B51" s="1" t="s">
        <v>37</v>
      </c>
      <c r="C51" s="1" t="s">
        <v>974</v>
      </c>
      <c r="D51" s="1">
        <v>0.38200299999999998</v>
      </c>
      <c r="E51" s="1" t="s">
        <v>38</v>
      </c>
      <c r="F51" s="1" t="s">
        <v>975</v>
      </c>
      <c r="G51" s="1">
        <v>0.12567300000000001</v>
      </c>
      <c r="H51" s="1" t="s">
        <v>150</v>
      </c>
      <c r="I51" s="1" t="s">
        <v>185</v>
      </c>
      <c r="J51" s="1">
        <v>2.3852000000000002E-2</v>
      </c>
    </row>
    <row r="52" spans="1:19" x14ac:dyDescent="0.3">
      <c r="A52" s="1">
        <v>48</v>
      </c>
      <c r="B52" s="1" t="s">
        <v>37</v>
      </c>
      <c r="C52" s="1" t="s">
        <v>976</v>
      </c>
      <c r="D52" s="1">
        <v>0.369197</v>
      </c>
      <c r="E52" s="1" t="s">
        <v>38</v>
      </c>
      <c r="F52" s="1" t="s">
        <v>977</v>
      </c>
      <c r="G52" s="1">
        <v>0.119172</v>
      </c>
      <c r="H52" s="1" t="s">
        <v>150</v>
      </c>
      <c r="I52" s="1" t="s">
        <v>185</v>
      </c>
      <c r="J52" s="1">
        <v>2.2849000000000001E-2</v>
      </c>
    </row>
    <row r="53" spans="1:19" x14ac:dyDescent="0.3">
      <c r="A53" s="1">
        <v>49</v>
      </c>
      <c r="B53" s="1" t="s">
        <v>37</v>
      </c>
      <c r="C53" s="1" t="s">
        <v>978</v>
      </c>
      <c r="D53" s="1">
        <v>0.35716199999999998</v>
      </c>
      <c r="E53" s="1" t="s">
        <v>38</v>
      </c>
      <c r="F53" s="1" t="s">
        <v>979</v>
      </c>
      <c r="G53" s="1">
        <v>0.11319</v>
      </c>
      <c r="H53" s="1" t="s">
        <v>150</v>
      </c>
      <c r="I53" s="1" t="s">
        <v>185</v>
      </c>
      <c r="J53" s="1">
        <v>2.1915E-2</v>
      </c>
    </row>
    <row r="54" spans="1:19" x14ac:dyDescent="0.3">
      <c r="A54" s="1">
        <v>50</v>
      </c>
      <c r="B54" s="1" t="s">
        <v>37</v>
      </c>
      <c r="C54" s="1" t="s">
        <v>978</v>
      </c>
      <c r="D54" s="1">
        <v>0.33352399999999999</v>
      </c>
      <c r="E54" s="1" t="s">
        <v>37</v>
      </c>
      <c r="F54" s="1" t="s">
        <v>980</v>
      </c>
      <c r="G54" s="1">
        <v>1.2970000000000001E-2</v>
      </c>
      <c r="H54" s="1" t="s">
        <v>38</v>
      </c>
      <c r="I54" s="1" t="s">
        <v>981</v>
      </c>
      <c r="J54" s="1">
        <v>0.105586</v>
      </c>
      <c r="K54" s="1" t="s">
        <v>150</v>
      </c>
      <c r="L54" s="1" t="s">
        <v>185</v>
      </c>
      <c r="M54" s="1">
        <v>2.1011999999999999E-2</v>
      </c>
    </row>
    <row r="55" spans="1:19" x14ac:dyDescent="0.3">
      <c r="A55" s="1">
        <v>51</v>
      </c>
      <c r="B55" s="1" t="s">
        <v>37</v>
      </c>
      <c r="C55" s="1" t="s">
        <v>982</v>
      </c>
      <c r="D55" s="1">
        <v>0.28326400000000002</v>
      </c>
      <c r="E55" s="1" t="s">
        <v>37</v>
      </c>
      <c r="F55" s="1" t="s">
        <v>980</v>
      </c>
      <c r="G55" s="1">
        <v>5.7188999999999997E-2</v>
      </c>
      <c r="H55" s="1" t="s">
        <v>38</v>
      </c>
      <c r="I55" s="1" t="s">
        <v>983</v>
      </c>
      <c r="J55" s="1">
        <v>9.3628000000000003E-2</v>
      </c>
      <c r="K55" s="1" t="s">
        <v>150</v>
      </c>
      <c r="L55" s="1" t="s">
        <v>185</v>
      </c>
      <c r="M55" s="1">
        <v>2.0101000000000001E-2</v>
      </c>
    </row>
    <row r="56" spans="1:19" x14ac:dyDescent="0.3">
      <c r="A56" s="1">
        <v>52</v>
      </c>
      <c r="B56" s="1" t="s">
        <v>37</v>
      </c>
      <c r="C56" s="1" t="s">
        <v>984</v>
      </c>
      <c r="D56" s="1">
        <v>0.27252900000000002</v>
      </c>
      <c r="E56" s="1" t="s">
        <v>37</v>
      </c>
      <c r="F56" s="1" t="s">
        <v>985</v>
      </c>
      <c r="G56" s="1">
        <v>5.8284000000000002E-2</v>
      </c>
      <c r="H56" s="1" t="s">
        <v>38</v>
      </c>
      <c r="I56" s="1" t="s">
        <v>986</v>
      </c>
      <c r="J56" s="1">
        <v>8.8909000000000002E-2</v>
      </c>
      <c r="K56" s="1" t="s">
        <v>150</v>
      </c>
      <c r="L56" s="1" t="s">
        <v>185</v>
      </c>
      <c r="M56" s="1">
        <v>1.9358E-2</v>
      </c>
    </row>
    <row r="57" spans="1:19" x14ac:dyDescent="0.3">
      <c r="A57" s="1">
        <v>53</v>
      </c>
      <c r="B57" s="1" t="s">
        <v>37</v>
      </c>
      <c r="C57" s="1" t="s">
        <v>987</v>
      </c>
      <c r="D57" s="1">
        <v>0.26261600000000002</v>
      </c>
      <c r="E57" s="1" t="s">
        <v>37</v>
      </c>
      <c r="F57" s="1" t="s">
        <v>985</v>
      </c>
      <c r="G57" s="1">
        <v>5.9081000000000002E-2</v>
      </c>
      <c r="H57" s="1" t="s">
        <v>38</v>
      </c>
      <c r="I57" s="1" t="s">
        <v>988</v>
      </c>
      <c r="J57" s="1">
        <v>8.4530999999999995E-2</v>
      </c>
      <c r="K57" s="1" t="s">
        <v>150</v>
      </c>
      <c r="L57" s="1" t="s">
        <v>185</v>
      </c>
      <c r="M57" s="1">
        <v>1.8661000000000001E-2</v>
      </c>
    </row>
    <row r="58" spans="1:19" x14ac:dyDescent="0.3">
      <c r="A58" s="1">
        <v>54</v>
      </c>
      <c r="B58" s="1" t="s">
        <v>37</v>
      </c>
      <c r="C58" s="1" t="s">
        <v>989</v>
      </c>
      <c r="D58" s="1">
        <v>0.25342700000000001</v>
      </c>
      <c r="E58" s="1" t="s">
        <v>37</v>
      </c>
      <c r="F58" s="1" t="s">
        <v>990</v>
      </c>
      <c r="G58" s="1">
        <v>5.9639999999999999E-2</v>
      </c>
      <c r="H58" s="1" t="s">
        <v>38</v>
      </c>
      <c r="I58" s="1" t="s">
        <v>991</v>
      </c>
      <c r="J58" s="1">
        <v>8.0461000000000005E-2</v>
      </c>
      <c r="K58" s="1" t="s">
        <v>150</v>
      </c>
      <c r="L58" s="1" t="s">
        <v>185</v>
      </c>
      <c r="M58" s="1">
        <v>1.8003999999999999E-2</v>
      </c>
    </row>
    <row r="59" spans="1:19" x14ac:dyDescent="0.3">
      <c r="A59" s="1">
        <v>55</v>
      </c>
      <c r="B59" s="1" t="s">
        <v>37</v>
      </c>
      <c r="C59" s="1" t="s">
        <v>992</v>
      </c>
      <c r="D59" s="1">
        <v>0.15132000000000001</v>
      </c>
      <c r="E59" s="1" t="s">
        <v>37</v>
      </c>
      <c r="F59" s="1" t="s">
        <v>993</v>
      </c>
      <c r="G59" s="1">
        <v>0.105878</v>
      </c>
      <c r="H59" s="1" t="s">
        <v>37</v>
      </c>
      <c r="I59" s="1" t="s">
        <v>994</v>
      </c>
      <c r="J59" s="1">
        <v>6.1821000000000001E-2</v>
      </c>
      <c r="K59" s="1" t="s">
        <v>238</v>
      </c>
      <c r="L59" s="1" t="s">
        <v>995</v>
      </c>
      <c r="M59" s="1">
        <v>6.1009000000000001E-2</v>
      </c>
      <c r="N59" s="1" t="s">
        <v>38</v>
      </c>
      <c r="O59" s="1" t="s">
        <v>991</v>
      </c>
      <c r="P59" s="1">
        <v>7.4513999999999997E-2</v>
      </c>
      <c r="Q59" s="1" t="s">
        <v>150</v>
      </c>
      <c r="R59" s="1" t="s">
        <v>185</v>
      </c>
      <c r="S59" s="1">
        <v>2.0271999999999998E-2</v>
      </c>
    </row>
    <row r="60" spans="1:19" x14ac:dyDescent="0.3">
      <c r="A60" s="1">
        <v>56</v>
      </c>
      <c r="B60" s="1" t="s">
        <v>37</v>
      </c>
      <c r="C60" s="1" t="s">
        <v>993</v>
      </c>
      <c r="D60" s="1">
        <v>3.4967999999999999E-2</v>
      </c>
      <c r="E60" s="1" t="s">
        <v>37</v>
      </c>
      <c r="F60" s="1" t="s">
        <v>996</v>
      </c>
      <c r="G60" s="1">
        <v>0.23375699999999999</v>
      </c>
      <c r="H60" s="1" t="s">
        <v>238</v>
      </c>
      <c r="I60" s="1" t="s">
        <v>995</v>
      </c>
      <c r="J60" s="1">
        <v>0.62163500000000005</v>
      </c>
      <c r="K60" s="1" t="s">
        <v>38</v>
      </c>
      <c r="L60" s="1" t="s">
        <v>997</v>
      </c>
      <c r="M60" s="1">
        <v>0.14296600000000001</v>
      </c>
      <c r="N60" s="1" t="s">
        <v>150</v>
      </c>
      <c r="O60" s="1" t="s">
        <v>185</v>
      </c>
      <c r="P60" s="1">
        <v>2.3591000000000001E-2</v>
      </c>
    </row>
    <row r="61" spans="1:19" x14ac:dyDescent="0.3">
      <c r="A61" s="1">
        <v>57</v>
      </c>
      <c r="B61" s="1" t="s">
        <v>37</v>
      </c>
      <c r="C61" s="1" t="s">
        <v>998</v>
      </c>
      <c r="D61" s="1">
        <v>2.9508E-2</v>
      </c>
      <c r="E61" s="1" t="s">
        <v>37</v>
      </c>
      <c r="F61" s="1" t="s">
        <v>999</v>
      </c>
      <c r="G61" s="1">
        <v>0.22480900000000001</v>
      </c>
      <c r="H61" s="1" t="s">
        <v>238</v>
      </c>
      <c r="I61" s="1" t="s">
        <v>1000</v>
      </c>
      <c r="J61" s="1">
        <v>0.60874600000000001</v>
      </c>
      <c r="K61" s="1" t="s">
        <v>38</v>
      </c>
      <c r="L61" s="1" t="s">
        <v>1001</v>
      </c>
      <c r="M61" s="1">
        <v>0.13753899999999999</v>
      </c>
      <c r="N61" s="1" t="s">
        <v>150</v>
      </c>
      <c r="O61" s="1" t="s">
        <v>185</v>
      </c>
      <c r="P61" s="1">
        <v>2.2710000000000001E-2</v>
      </c>
    </row>
    <row r="62" spans="1:19" x14ac:dyDescent="0.3">
      <c r="A62" s="1">
        <v>58</v>
      </c>
      <c r="B62" s="1" t="s">
        <v>37</v>
      </c>
      <c r="C62" s="1" t="s">
        <v>1002</v>
      </c>
      <c r="D62" s="1">
        <v>1.6875000000000001E-2</v>
      </c>
      <c r="E62" s="1" t="s">
        <v>37</v>
      </c>
      <c r="F62" s="1" t="s">
        <v>1003</v>
      </c>
      <c r="G62" s="1">
        <v>0.22697100000000001</v>
      </c>
      <c r="H62" s="1" t="s">
        <v>238</v>
      </c>
      <c r="I62" s="1" t="s">
        <v>1000</v>
      </c>
      <c r="J62" s="1">
        <v>0.614371</v>
      </c>
      <c r="K62" s="1" t="s">
        <v>38</v>
      </c>
      <c r="L62" s="1" t="s">
        <v>1004</v>
      </c>
      <c r="M62" s="1">
        <v>0.137403</v>
      </c>
      <c r="N62" s="1" t="s">
        <v>39</v>
      </c>
      <c r="O62" s="1" t="s">
        <v>51</v>
      </c>
      <c r="P62" s="1">
        <v>3.2058000000000003E-2</v>
      </c>
    </row>
    <row r="63" spans="1:19" x14ac:dyDescent="0.3">
      <c r="A63" s="1">
        <v>59</v>
      </c>
      <c r="B63" s="1" t="s">
        <v>37</v>
      </c>
      <c r="C63" s="1" t="s">
        <v>1005</v>
      </c>
      <c r="D63" s="1">
        <v>1.3853000000000001E-2</v>
      </c>
      <c r="E63" s="1" t="s">
        <v>37</v>
      </c>
      <c r="F63" s="1" t="s">
        <v>1006</v>
      </c>
      <c r="G63" s="1">
        <v>0.22336500000000001</v>
      </c>
      <c r="H63" s="1" t="s">
        <v>238</v>
      </c>
      <c r="I63" s="1" t="s">
        <v>1007</v>
      </c>
      <c r="J63" s="1">
        <v>0.60663199999999995</v>
      </c>
      <c r="K63" s="1" t="s">
        <v>38</v>
      </c>
      <c r="L63" s="1" t="s">
        <v>1008</v>
      </c>
      <c r="M63" s="1">
        <v>0.13372300000000001</v>
      </c>
      <c r="N63" s="1" t="s">
        <v>39</v>
      </c>
      <c r="O63" s="1" t="s">
        <v>51</v>
      </c>
      <c r="P63" s="1">
        <v>4.2251999999999998E-2</v>
      </c>
    </row>
    <row r="64" spans="1:19" x14ac:dyDescent="0.3">
      <c r="A64" s="1">
        <v>60</v>
      </c>
      <c r="B64" s="1" t="s">
        <v>37</v>
      </c>
      <c r="C64" s="1" t="s">
        <v>1005</v>
      </c>
      <c r="D64" s="1">
        <v>1.1103E-2</v>
      </c>
      <c r="E64" s="1" t="s">
        <v>37</v>
      </c>
      <c r="F64" s="1" t="s">
        <v>1009</v>
      </c>
      <c r="G64" s="1">
        <v>0.21509900000000001</v>
      </c>
      <c r="H64" s="1" t="s">
        <v>238</v>
      </c>
      <c r="I64" s="1" t="s">
        <v>1010</v>
      </c>
      <c r="J64" s="1">
        <v>0.59330400000000005</v>
      </c>
      <c r="K64" s="1" t="s">
        <v>38</v>
      </c>
      <c r="L64" s="1" t="s">
        <v>1011</v>
      </c>
      <c r="M64" s="1">
        <v>0.12828200000000001</v>
      </c>
      <c r="N64" s="1" t="s">
        <v>39</v>
      </c>
      <c r="O64" s="1" t="s">
        <v>51</v>
      </c>
      <c r="P64" s="1">
        <v>4.0422E-2</v>
      </c>
    </row>
    <row r="65" spans="1:16" x14ac:dyDescent="0.3">
      <c r="A65" s="1">
        <v>61</v>
      </c>
      <c r="B65" s="1" t="s">
        <v>37</v>
      </c>
      <c r="C65" s="1" t="s">
        <v>1012</v>
      </c>
      <c r="D65" s="1">
        <v>8.6079999999999993E-3</v>
      </c>
      <c r="E65" s="1" t="s">
        <v>37</v>
      </c>
      <c r="F65" s="1" t="s">
        <v>1013</v>
      </c>
      <c r="G65" s="1">
        <v>0.20727499999999999</v>
      </c>
      <c r="H65" s="1" t="s">
        <v>238</v>
      </c>
      <c r="I65" s="1" t="s">
        <v>1010</v>
      </c>
      <c r="J65" s="1">
        <v>0.58036500000000002</v>
      </c>
      <c r="K65" s="1" t="s">
        <v>38</v>
      </c>
      <c r="L65" s="1" t="s">
        <v>1014</v>
      </c>
      <c r="M65" s="1">
        <v>0.123138</v>
      </c>
      <c r="N65" s="1" t="s">
        <v>39</v>
      </c>
      <c r="O65" s="1" t="s">
        <v>51</v>
      </c>
      <c r="P65" s="1">
        <v>3.8710000000000001E-2</v>
      </c>
    </row>
    <row r="66" spans="1:16" x14ac:dyDescent="0.3">
      <c r="A66" s="1">
        <v>62</v>
      </c>
      <c r="B66" s="1" t="s">
        <v>37</v>
      </c>
      <c r="C66" s="1" t="s">
        <v>1015</v>
      </c>
      <c r="D66" s="1">
        <v>6.3460000000000001E-3</v>
      </c>
      <c r="E66" s="1" t="s">
        <v>37</v>
      </c>
      <c r="F66" s="1" t="s">
        <v>1016</v>
      </c>
      <c r="G66" s="1">
        <v>0.19986100000000001</v>
      </c>
      <c r="H66" s="1" t="s">
        <v>238</v>
      </c>
      <c r="I66" s="1" t="s">
        <v>1017</v>
      </c>
      <c r="J66" s="1">
        <v>0.567805</v>
      </c>
      <c r="K66" s="1" t="s">
        <v>38</v>
      </c>
      <c r="L66" s="1" t="s">
        <v>1018</v>
      </c>
      <c r="M66" s="1">
        <v>0.118271</v>
      </c>
      <c r="N66" s="1" t="s">
        <v>39</v>
      </c>
      <c r="O66" s="1" t="s">
        <v>51</v>
      </c>
      <c r="P66" s="1">
        <v>3.7106E-2</v>
      </c>
    </row>
    <row r="67" spans="1:16" x14ac:dyDescent="0.3">
      <c r="A67" s="1">
        <v>63</v>
      </c>
      <c r="B67" s="1" t="s">
        <v>37</v>
      </c>
      <c r="C67" s="1" t="s">
        <v>1019</v>
      </c>
      <c r="D67" s="1">
        <v>4.2960000000000003E-3</v>
      </c>
      <c r="E67" s="1" t="s">
        <v>37</v>
      </c>
      <c r="F67" s="1" t="s">
        <v>1020</v>
      </c>
      <c r="G67" s="1">
        <v>0.192832</v>
      </c>
      <c r="H67" s="1" t="s">
        <v>238</v>
      </c>
      <c r="I67" s="1" t="s">
        <v>1021</v>
      </c>
      <c r="J67" s="1">
        <v>0.55561199999999999</v>
      </c>
      <c r="K67" s="1" t="s">
        <v>38</v>
      </c>
      <c r="L67" s="1" t="s">
        <v>1022</v>
      </c>
      <c r="M67" s="1">
        <v>0.11366</v>
      </c>
      <c r="N67" s="1" t="s">
        <v>39</v>
      </c>
      <c r="O67" s="1" t="s">
        <v>51</v>
      </c>
      <c r="P67" s="1">
        <v>3.5602000000000002E-2</v>
      </c>
    </row>
    <row r="68" spans="1:16" x14ac:dyDescent="0.3">
      <c r="A68" s="1">
        <v>64</v>
      </c>
      <c r="B68" s="1" t="s">
        <v>37</v>
      </c>
      <c r="C68" s="1" t="s">
        <v>1019</v>
      </c>
      <c r="D68" s="1">
        <v>2.4399999999999999E-3</v>
      </c>
      <c r="E68" s="1" t="s">
        <v>37</v>
      </c>
      <c r="F68" s="1" t="s">
        <v>1023</v>
      </c>
      <c r="G68" s="1">
        <v>0.18616199999999999</v>
      </c>
      <c r="H68" s="1" t="s">
        <v>238</v>
      </c>
      <c r="I68" s="1" t="s">
        <v>1024</v>
      </c>
      <c r="J68" s="1">
        <v>0.54377399999999998</v>
      </c>
      <c r="K68" s="1" t="s">
        <v>38</v>
      </c>
      <c r="L68" s="1" t="s">
        <v>1025</v>
      </c>
      <c r="M68" s="1">
        <v>0.109289</v>
      </c>
      <c r="N68" s="1" t="s">
        <v>39</v>
      </c>
      <c r="O68" s="1" t="s">
        <v>51</v>
      </c>
      <c r="P68" s="1">
        <v>3.4190999999999999E-2</v>
      </c>
    </row>
    <row r="69" spans="1:16" x14ac:dyDescent="0.3">
      <c r="A69" s="1">
        <v>65</v>
      </c>
      <c r="B69" s="1" t="s">
        <v>37</v>
      </c>
      <c r="C69" s="1" t="s">
        <v>1026</v>
      </c>
      <c r="D69" s="1">
        <v>7.6000000000000004E-4</v>
      </c>
      <c r="E69" s="1" t="s">
        <v>37</v>
      </c>
      <c r="F69" s="1" t="s">
        <v>1027</v>
      </c>
      <c r="G69" s="1">
        <v>0.17982799999999999</v>
      </c>
      <c r="H69" s="1" t="s">
        <v>238</v>
      </c>
      <c r="I69" s="1" t="s">
        <v>1024</v>
      </c>
      <c r="J69" s="1">
        <v>0.53228200000000003</v>
      </c>
      <c r="K69" s="1" t="s">
        <v>38</v>
      </c>
      <c r="L69" s="1" t="s">
        <v>1028</v>
      </c>
      <c r="M69" s="1">
        <v>0.10514</v>
      </c>
      <c r="N69" s="1" t="s">
        <v>39</v>
      </c>
      <c r="O69" s="1" t="s">
        <v>51</v>
      </c>
      <c r="P69" s="1">
        <v>3.2864999999999998E-2</v>
      </c>
    </row>
    <row r="70" spans="1:16" x14ac:dyDescent="0.3">
      <c r="A70" s="1">
        <v>66</v>
      </c>
      <c r="B70" s="1" t="s">
        <v>37</v>
      </c>
      <c r="C70" s="1" t="s">
        <v>1027</v>
      </c>
      <c r="D70" s="1">
        <v>0.1736</v>
      </c>
      <c r="E70" s="1" t="s">
        <v>238</v>
      </c>
      <c r="F70" s="1" t="s">
        <v>1029</v>
      </c>
      <c r="G70" s="1">
        <v>0.52034400000000003</v>
      </c>
      <c r="H70" s="1" t="s">
        <v>38</v>
      </c>
      <c r="I70" s="1" t="s">
        <v>1030</v>
      </c>
      <c r="J70" s="1">
        <v>0.10097200000000001</v>
      </c>
      <c r="K70" s="1" t="s">
        <v>39</v>
      </c>
      <c r="L70" s="1" t="s">
        <v>51</v>
      </c>
      <c r="M70" s="1">
        <v>3.1608999999999998E-2</v>
      </c>
    </row>
    <row r="71" spans="1:16" x14ac:dyDescent="0.3">
      <c r="A71" s="1">
        <v>67</v>
      </c>
      <c r="B71" s="1" t="s">
        <v>37</v>
      </c>
      <c r="C71" s="1" t="s">
        <v>1031</v>
      </c>
      <c r="D71" s="1">
        <v>0.16685800000000001</v>
      </c>
      <c r="E71" s="1" t="s">
        <v>238</v>
      </c>
      <c r="F71" s="1" t="s">
        <v>1032</v>
      </c>
      <c r="G71" s="1">
        <v>0.50570099999999996</v>
      </c>
      <c r="H71" s="1" t="s">
        <v>38</v>
      </c>
      <c r="I71" s="1" t="s">
        <v>1033</v>
      </c>
      <c r="J71" s="1">
        <v>9.6116999999999994E-2</v>
      </c>
      <c r="K71" s="1" t="s">
        <v>39</v>
      </c>
      <c r="L71" s="1" t="s">
        <v>51</v>
      </c>
      <c r="M71" s="1">
        <v>3.0393E-2</v>
      </c>
    </row>
    <row r="72" spans="1:16" x14ac:dyDescent="0.3">
      <c r="A72" s="1">
        <v>68</v>
      </c>
      <c r="B72" s="1" t="s">
        <v>37</v>
      </c>
      <c r="C72" s="1" t="s">
        <v>1034</v>
      </c>
      <c r="D72" s="1">
        <v>0.16106000000000001</v>
      </c>
      <c r="E72" s="1" t="s">
        <v>238</v>
      </c>
      <c r="F72" s="1" t="s">
        <v>1032</v>
      </c>
      <c r="G72" s="1">
        <v>0.49390299999999998</v>
      </c>
      <c r="H72" s="1" t="s">
        <v>38</v>
      </c>
      <c r="I72" s="1" t="s">
        <v>1035</v>
      </c>
      <c r="J72" s="1">
        <v>9.2162999999999995E-2</v>
      </c>
      <c r="K72" s="1" t="s">
        <v>39</v>
      </c>
      <c r="L72" s="1" t="s">
        <v>51</v>
      </c>
      <c r="M72" s="1">
        <v>2.9271999999999999E-2</v>
      </c>
    </row>
    <row r="73" spans="1:16" x14ac:dyDescent="0.3">
      <c r="A73" s="1">
        <v>69</v>
      </c>
      <c r="B73" s="1" t="s">
        <v>37</v>
      </c>
      <c r="C73" s="1" t="s">
        <v>1036</v>
      </c>
      <c r="D73" s="1">
        <v>0.155555</v>
      </c>
      <c r="E73" s="1" t="s">
        <v>238</v>
      </c>
      <c r="F73" s="1" t="s">
        <v>1037</v>
      </c>
      <c r="G73" s="1">
        <v>0.48253299999999999</v>
      </c>
      <c r="H73" s="1" t="s">
        <v>38</v>
      </c>
      <c r="I73" s="1" t="s">
        <v>1038</v>
      </c>
      <c r="J73" s="1">
        <v>8.8411000000000003E-2</v>
      </c>
      <c r="K73" s="1" t="s">
        <v>39</v>
      </c>
      <c r="L73" s="1" t="s">
        <v>51</v>
      </c>
      <c r="M73" s="1">
        <v>2.8216000000000001E-2</v>
      </c>
    </row>
    <row r="74" spans="1:16" x14ac:dyDescent="0.3">
      <c r="A74" s="1">
        <v>70</v>
      </c>
      <c r="B74" s="1" t="s">
        <v>37</v>
      </c>
      <c r="C74" s="1" t="s">
        <v>1039</v>
      </c>
      <c r="D74" s="1">
        <v>0.15032400000000001</v>
      </c>
      <c r="E74" s="1" t="s">
        <v>238</v>
      </c>
      <c r="F74" s="1" t="s">
        <v>1040</v>
      </c>
      <c r="G74" s="1">
        <v>0.47157300000000002</v>
      </c>
      <c r="H74" s="1" t="s">
        <v>38</v>
      </c>
      <c r="I74" s="1" t="s">
        <v>1041</v>
      </c>
      <c r="J74" s="1">
        <v>8.4848999999999994E-2</v>
      </c>
      <c r="K74" s="1" t="s">
        <v>39</v>
      </c>
      <c r="L74" s="1" t="s">
        <v>51</v>
      </c>
      <c r="M74" s="1">
        <v>2.7219E-2</v>
      </c>
    </row>
    <row r="75" spans="1:16" x14ac:dyDescent="0.3">
      <c r="A75" s="1">
        <v>71</v>
      </c>
      <c r="B75" s="1" t="s">
        <v>37</v>
      </c>
      <c r="C75" s="1" t="s">
        <v>1042</v>
      </c>
      <c r="D75" s="1">
        <v>0.14535100000000001</v>
      </c>
      <c r="E75" s="1" t="s">
        <v>238</v>
      </c>
      <c r="F75" s="1" t="s">
        <v>1040</v>
      </c>
      <c r="G75" s="1">
        <v>0.46100400000000002</v>
      </c>
      <c r="H75" s="1" t="s">
        <v>38</v>
      </c>
      <c r="I75" s="1" t="s">
        <v>1043</v>
      </c>
      <c r="J75" s="1">
        <v>8.1465999999999997E-2</v>
      </c>
      <c r="K75" s="1" t="s">
        <v>39</v>
      </c>
      <c r="L75" s="1" t="s">
        <v>51</v>
      </c>
      <c r="M75" s="1">
        <v>2.6276999999999998E-2</v>
      </c>
    </row>
    <row r="76" spans="1:16" x14ac:dyDescent="0.3">
      <c r="A76" s="1">
        <v>72</v>
      </c>
      <c r="B76" s="1" t="s">
        <v>37</v>
      </c>
      <c r="C76" s="1" t="s">
        <v>1044</v>
      </c>
      <c r="D76" s="1">
        <v>0.14061999999999999</v>
      </c>
      <c r="E76" s="1" t="s">
        <v>238</v>
      </c>
      <c r="F76" s="1" t="s">
        <v>1045</v>
      </c>
      <c r="G76" s="1">
        <v>0.45081100000000002</v>
      </c>
      <c r="H76" s="1" t="s">
        <v>38</v>
      </c>
      <c r="I76" s="1" t="s">
        <v>1046</v>
      </c>
      <c r="J76" s="1">
        <v>7.8251000000000001E-2</v>
      </c>
      <c r="K76" s="1" t="s">
        <v>39</v>
      </c>
      <c r="L76" s="1" t="s">
        <v>51</v>
      </c>
      <c r="M76" s="1">
        <v>2.5388000000000001E-2</v>
      </c>
    </row>
    <row r="77" spans="1:16" x14ac:dyDescent="0.3">
      <c r="A77" s="1">
        <v>73</v>
      </c>
      <c r="B77" s="1" t="s">
        <v>37</v>
      </c>
      <c r="C77" s="1" t="s">
        <v>1047</v>
      </c>
      <c r="D77" s="1">
        <v>0.13611699999999999</v>
      </c>
      <c r="E77" s="1" t="s">
        <v>238</v>
      </c>
      <c r="F77" s="1" t="s">
        <v>1048</v>
      </c>
      <c r="G77" s="1">
        <v>0.44097599999999998</v>
      </c>
      <c r="H77" s="1" t="s">
        <v>38</v>
      </c>
      <c r="I77" s="1" t="s">
        <v>1049</v>
      </c>
      <c r="J77" s="1">
        <v>7.5193999999999997E-2</v>
      </c>
      <c r="K77" s="1" t="s">
        <v>39</v>
      </c>
      <c r="L77" s="1" t="s">
        <v>51</v>
      </c>
      <c r="M77" s="1">
        <v>2.4546999999999999E-2</v>
      </c>
    </row>
    <row r="78" spans="1:16" x14ac:dyDescent="0.3">
      <c r="A78" s="1">
        <v>74</v>
      </c>
      <c r="B78" s="1" t="s">
        <v>37</v>
      </c>
      <c r="C78" s="1" t="s">
        <v>1050</v>
      </c>
      <c r="D78" s="1">
        <v>0.131828</v>
      </c>
      <c r="E78" s="1" t="s">
        <v>238</v>
      </c>
      <c r="F78" s="1" t="s">
        <v>1048</v>
      </c>
      <c r="G78" s="1">
        <v>0.43148500000000001</v>
      </c>
      <c r="H78" s="1" t="s">
        <v>38</v>
      </c>
      <c r="I78" s="1" t="s">
        <v>1051</v>
      </c>
      <c r="J78" s="1">
        <v>7.2285000000000002E-2</v>
      </c>
      <c r="K78" s="1" t="s">
        <v>39</v>
      </c>
      <c r="L78" s="1" t="s">
        <v>51</v>
      </c>
      <c r="M78" s="1">
        <v>2.375E-2</v>
      </c>
    </row>
    <row r="79" spans="1:16" x14ac:dyDescent="0.3">
      <c r="A79" s="1">
        <v>75</v>
      </c>
      <c r="B79" s="1" t="s">
        <v>37</v>
      </c>
      <c r="C79" s="1" t="s">
        <v>1052</v>
      </c>
      <c r="D79" s="1">
        <v>0.12773999999999999</v>
      </c>
      <c r="E79" s="1" t="s">
        <v>238</v>
      </c>
      <c r="F79" s="1" t="s">
        <v>1053</v>
      </c>
      <c r="G79" s="1">
        <v>0.42232199999999998</v>
      </c>
      <c r="H79" s="1" t="s">
        <v>38</v>
      </c>
      <c r="I79" s="1" t="s">
        <v>1054</v>
      </c>
      <c r="J79" s="1">
        <v>6.9515999999999994E-2</v>
      </c>
      <c r="K79" s="1" t="s">
        <v>39</v>
      </c>
      <c r="L79" s="1" t="s">
        <v>51</v>
      </c>
      <c r="M79" s="1">
        <v>2.2995999999999999E-2</v>
      </c>
    </row>
    <row r="80" spans="1:16" x14ac:dyDescent="0.3">
      <c r="A80" s="1">
        <v>76</v>
      </c>
      <c r="B80" s="1" t="s">
        <v>37</v>
      </c>
      <c r="C80" s="1" t="s">
        <v>1055</v>
      </c>
      <c r="D80" s="1">
        <v>0.12384299999999999</v>
      </c>
      <c r="E80" s="1" t="s">
        <v>238</v>
      </c>
      <c r="F80" s="1" t="s">
        <v>1056</v>
      </c>
      <c r="G80" s="1">
        <v>0.41347400000000001</v>
      </c>
      <c r="H80" s="1" t="s">
        <v>38</v>
      </c>
      <c r="I80" s="1" t="s">
        <v>1057</v>
      </c>
      <c r="J80" s="1">
        <v>6.6878999999999994E-2</v>
      </c>
      <c r="K80" s="1" t="s">
        <v>39</v>
      </c>
      <c r="L80" s="1" t="s">
        <v>51</v>
      </c>
      <c r="M80" s="1">
        <v>2.2282E-2</v>
      </c>
    </row>
    <row r="81" spans="1:13" x14ac:dyDescent="0.3">
      <c r="A81" s="1">
        <v>77</v>
      </c>
      <c r="B81" s="1" t="s">
        <v>37</v>
      </c>
      <c r="C81" s="1" t="s">
        <v>1058</v>
      </c>
      <c r="D81" s="1">
        <v>0.120125</v>
      </c>
      <c r="E81" s="1" t="s">
        <v>238</v>
      </c>
      <c r="F81" s="1" t="s">
        <v>1056</v>
      </c>
      <c r="G81" s="1">
        <v>0.40492800000000001</v>
      </c>
      <c r="H81" s="1" t="s">
        <v>38</v>
      </c>
      <c r="I81" s="1" t="s">
        <v>1059</v>
      </c>
      <c r="J81" s="1">
        <v>6.4365000000000006E-2</v>
      </c>
      <c r="K81" s="1" t="s">
        <v>39</v>
      </c>
      <c r="L81" s="1" t="s">
        <v>51</v>
      </c>
      <c r="M81" s="1">
        <v>2.1604000000000002E-2</v>
      </c>
    </row>
    <row r="82" spans="1:13" x14ac:dyDescent="0.3">
      <c r="A82" s="1">
        <v>78</v>
      </c>
      <c r="B82" s="1" t="s">
        <v>37</v>
      </c>
      <c r="C82" s="1" t="s">
        <v>1060</v>
      </c>
      <c r="D82" s="1">
        <v>0.116576</v>
      </c>
      <c r="E82" s="1" t="s">
        <v>238</v>
      </c>
      <c r="F82" s="1" t="s">
        <v>1061</v>
      </c>
      <c r="G82" s="1">
        <v>0.39667000000000002</v>
      </c>
      <c r="H82" s="1" t="s">
        <v>38</v>
      </c>
      <c r="I82" s="1" t="s">
        <v>1059</v>
      </c>
      <c r="J82" s="1">
        <v>6.1968000000000002E-2</v>
      </c>
      <c r="K82" s="1" t="s">
        <v>39</v>
      </c>
      <c r="L82" s="1" t="s">
        <v>51</v>
      </c>
      <c r="M82" s="1">
        <v>2.0959999999999999E-2</v>
      </c>
    </row>
    <row r="83" spans="1:13" x14ac:dyDescent="0.3">
      <c r="A83" s="1">
        <v>79</v>
      </c>
      <c r="B83" s="1" t="s">
        <v>37</v>
      </c>
      <c r="C83" s="1" t="s">
        <v>1060</v>
      </c>
      <c r="D83" s="1">
        <v>0.113187</v>
      </c>
      <c r="E83" s="1" t="s">
        <v>238</v>
      </c>
      <c r="F83" s="1" t="s">
        <v>1062</v>
      </c>
      <c r="G83" s="1">
        <v>0.38868900000000001</v>
      </c>
      <c r="H83" s="1" t="s">
        <v>38</v>
      </c>
      <c r="I83" s="1" t="s">
        <v>1063</v>
      </c>
      <c r="J83" s="1">
        <v>5.9681999999999999E-2</v>
      </c>
      <c r="K83" s="1" t="s">
        <v>39</v>
      </c>
      <c r="L83" s="1" t="s">
        <v>51</v>
      </c>
      <c r="M83" s="1">
        <v>2.0348999999999999E-2</v>
      </c>
    </row>
    <row r="84" spans="1:13" x14ac:dyDescent="0.3">
      <c r="A84" s="1">
        <v>80</v>
      </c>
      <c r="B84" s="1" t="s">
        <v>37</v>
      </c>
      <c r="C84" s="1" t="s">
        <v>1064</v>
      </c>
      <c r="D84" s="1">
        <v>0.109948</v>
      </c>
      <c r="E84" s="1" t="s">
        <v>238</v>
      </c>
      <c r="F84" s="1" t="s">
        <v>1062</v>
      </c>
      <c r="G84" s="1">
        <v>0.38097199999999998</v>
      </c>
      <c r="H84" s="1" t="s">
        <v>38</v>
      </c>
      <c r="I84" s="1" t="s">
        <v>1065</v>
      </c>
      <c r="J84" s="1">
        <v>5.7500000000000002E-2</v>
      </c>
      <c r="K84" s="1" t="s">
        <v>39</v>
      </c>
      <c r="L84" s="1" t="s">
        <v>51</v>
      </c>
      <c r="M84" s="1">
        <v>1.9768000000000001E-2</v>
      </c>
    </row>
    <row r="85" spans="1:13" x14ac:dyDescent="0.3">
      <c r="A85" s="1">
        <v>81</v>
      </c>
      <c r="B85" s="1" t="s">
        <v>37</v>
      </c>
      <c r="C85" s="1" t="s">
        <v>1066</v>
      </c>
      <c r="D85" s="1">
        <v>0.106852</v>
      </c>
      <c r="E85" s="1" t="s">
        <v>238</v>
      </c>
      <c r="F85" s="1" t="s">
        <v>1067</v>
      </c>
      <c r="G85" s="1">
        <v>0.37351000000000001</v>
      </c>
      <c r="H85" s="1" t="s">
        <v>38</v>
      </c>
      <c r="I85" s="1" t="s">
        <v>1065</v>
      </c>
      <c r="J85" s="1">
        <v>5.5416E-2</v>
      </c>
      <c r="K85" s="1" t="s">
        <v>39</v>
      </c>
      <c r="L85" s="1" t="s">
        <v>51</v>
      </c>
      <c r="M85" s="1">
        <v>1.9214999999999999E-2</v>
      </c>
    </row>
    <row r="86" spans="1:13" x14ac:dyDescent="0.3">
      <c r="A86" s="1">
        <v>82</v>
      </c>
      <c r="B86" s="1" t="s">
        <v>37</v>
      </c>
      <c r="C86" s="1" t="s">
        <v>1068</v>
      </c>
      <c r="D86" s="1">
        <v>0.10389</v>
      </c>
      <c r="E86" s="1" t="s">
        <v>238</v>
      </c>
      <c r="F86" s="1" t="s">
        <v>1067</v>
      </c>
      <c r="G86" s="1">
        <v>0.36629200000000001</v>
      </c>
      <c r="H86" s="1" t="s">
        <v>38</v>
      </c>
      <c r="I86" s="1" t="s">
        <v>1069</v>
      </c>
      <c r="J86" s="1">
        <v>5.3426000000000001E-2</v>
      </c>
      <c r="K86" s="1" t="s">
        <v>39</v>
      </c>
      <c r="L86" s="1" t="s">
        <v>51</v>
      </c>
      <c r="M86" s="1">
        <v>1.8689999999999998E-2</v>
      </c>
    </row>
    <row r="87" spans="1:13" x14ac:dyDescent="0.3">
      <c r="A87" s="1">
        <v>83</v>
      </c>
      <c r="B87" s="1" t="s">
        <v>37</v>
      </c>
      <c r="C87" s="1" t="s">
        <v>1068</v>
      </c>
      <c r="D87" s="1">
        <v>0.10105600000000001</v>
      </c>
      <c r="E87" s="1" t="s">
        <v>238</v>
      </c>
      <c r="F87" s="1" t="s">
        <v>1070</v>
      </c>
      <c r="G87" s="1">
        <v>0.35930800000000002</v>
      </c>
      <c r="H87" s="1" t="s">
        <v>38</v>
      </c>
      <c r="I87" s="1" t="s">
        <v>1071</v>
      </c>
      <c r="J87" s="1">
        <v>5.1522999999999999E-2</v>
      </c>
      <c r="K87" s="1" t="s">
        <v>39</v>
      </c>
      <c r="L87" s="1" t="s">
        <v>51</v>
      </c>
      <c r="M87" s="1">
        <v>1.8189E-2</v>
      </c>
    </row>
    <row r="88" spans="1:13" x14ac:dyDescent="0.3">
      <c r="A88" s="1">
        <v>84</v>
      </c>
      <c r="B88" s="1" t="s">
        <v>37</v>
      </c>
      <c r="C88" s="1" t="s">
        <v>1072</v>
      </c>
      <c r="D88" s="1">
        <v>9.8343E-2</v>
      </c>
      <c r="E88" s="1" t="s">
        <v>238</v>
      </c>
      <c r="F88" s="1" t="s">
        <v>1073</v>
      </c>
      <c r="G88" s="1">
        <v>0.35254799999999997</v>
      </c>
      <c r="H88" s="1" t="s">
        <v>38</v>
      </c>
      <c r="I88" s="1" t="s">
        <v>1074</v>
      </c>
      <c r="J88" s="1">
        <v>4.9703999999999998E-2</v>
      </c>
      <c r="K88" s="1" t="s">
        <v>39</v>
      </c>
      <c r="L88" s="1" t="s">
        <v>51</v>
      </c>
      <c r="M88" s="1">
        <v>1.7711999999999999E-2</v>
      </c>
    </row>
    <row r="89" spans="1:13" x14ac:dyDescent="0.3">
      <c r="A89" s="1">
        <v>85</v>
      </c>
      <c r="B89" s="1" t="s">
        <v>37</v>
      </c>
      <c r="C89" s="1" t="s">
        <v>1075</v>
      </c>
      <c r="D89" s="1">
        <v>9.5742999999999995E-2</v>
      </c>
      <c r="E89" s="1" t="s">
        <v>238</v>
      </c>
      <c r="F89" s="1" t="s">
        <v>1073</v>
      </c>
      <c r="G89" s="1">
        <v>0.34600399999999998</v>
      </c>
      <c r="H89" s="1" t="s">
        <v>38</v>
      </c>
      <c r="I89" s="1" t="s">
        <v>1076</v>
      </c>
      <c r="J89" s="1">
        <v>4.7962999999999999E-2</v>
      </c>
      <c r="K89" s="1" t="s">
        <v>39</v>
      </c>
      <c r="L89" s="1" t="s">
        <v>51</v>
      </c>
      <c r="M89" s="1">
        <v>1.7257000000000002E-2</v>
      </c>
    </row>
    <row r="90" spans="1:13" x14ac:dyDescent="0.3">
      <c r="A90" s="1">
        <v>86</v>
      </c>
      <c r="B90" s="1" t="s">
        <v>37</v>
      </c>
      <c r="C90" s="1" t="s">
        <v>1077</v>
      </c>
      <c r="D90" s="1">
        <v>9.3252000000000002E-2</v>
      </c>
      <c r="E90" s="1" t="s">
        <v>238</v>
      </c>
      <c r="F90" s="1" t="s">
        <v>1078</v>
      </c>
      <c r="G90" s="1">
        <v>0.339667</v>
      </c>
      <c r="H90" s="1" t="s">
        <v>38</v>
      </c>
      <c r="I90" s="1" t="s">
        <v>1079</v>
      </c>
      <c r="J90" s="1">
        <v>4.6296999999999998E-2</v>
      </c>
      <c r="K90" s="1" t="s">
        <v>39</v>
      </c>
      <c r="L90" s="1" t="s">
        <v>51</v>
      </c>
      <c r="M90" s="1">
        <v>1.6823000000000001E-2</v>
      </c>
    </row>
    <row r="91" spans="1:13" x14ac:dyDescent="0.3">
      <c r="A91" s="1">
        <v>87</v>
      </c>
      <c r="B91" s="1" t="s">
        <v>37</v>
      </c>
      <c r="C91" s="1" t="s">
        <v>1080</v>
      </c>
      <c r="D91" s="1">
        <v>9.0864E-2</v>
      </c>
      <c r="E91" s="1" t="s">
        <v>238</v>
      </c>
      <c r="F91" s="1" t="s">
        <v>1081</v>
      </c>
      <c r="G91" s="1">
        <v>0.33353300000000002</v>
      </c>
      <c r="H91" s="1" t="s">
        <v>38</v>
      </c>
      <c r="I91" s="1" t="s">
        <v>1082</v>
      </c>
      <c r="J91" s="1">
        <v>4.4703E-2</v>
      </c>
      <c r="K91" s="1" t="s">
        <v>39</v>
      </c>
      <c r="L91" s="1" t="s">
        <v>51</v>
      </c>
      <c r="M91" s="1">
        <v>1.6409E-2</v>
      </c>
    </row>
    <row r="92" spans="1:13" x14ac:dyDescent="0.3">
      <c r="A92" s="1">
        <v>88</v>
      </c>
      <c r="B92" s="1" t="s">
        <v>37</v>
      </c>
      <c r="C92" s="1" t="s">
        <v>1083</v>
      </c>
      <c r="D92" s="1">
        <v>8.8574E-2</v>
      </c>
      <c r="E92" s="1" t="s">
        <v>238</v>
      </c>
      <c r="F92" s="1" t="s">
        <v>1081</v>
      </c>
      <c r="G92" s="1">
        <v>0.32760400000000001</v>
      </c>
      <c r="H92" s="1" t="s">
        <v>38</v>
      </c>
      <c r="I92" s="1" t="s">
        <v>1084</v>
      </c>
      <c r="J92" s="1">
        <v>4.3175999999999999E-2</v>
      </c>
      <c r="K92" s="1" t="s">
        <v>39</v>
      </c>
      <c r="L92" s="1" t="s">
        <v>51</v>
      </c>
      <c r="M92" s="1">
        <v>1.6012999999999999E-2</v>
      </c>
    </row>
    <row r="93" spans="1:13" x14ac:dyDescent="0.3">
      <c r="A93" s="1">
        <v>89</v>
      </c>
      <c r="B93" s="1" t="s">
        <v>37</v>
      </c>
      <c r="C93" s="1" t="s">
        <v>1085</v>
      </c>
      <c r="D93" s="1">
        <v>8.6375999999999994E-2</v>
      </c>
      <c r="E93" s="1" t="s">
        <v>238</v>
      </c>
      <c r="F93" s="1" t="s">
        <v>1086</v>
      </c>
      <c r="G93" s="1">
        <v>0.32185900000000001</v>
      </c>
      <c r="H93" s="1" t="s">
        <v>38</v>
      </c>
      <c r="I93" s="1" t="s">
        <v>1087</v>
      </c>
      <c r="J93" s="1">
        <v>4.1713E-2</v>
      </c>
      <c r="K93" s="1" t="s">
        <v>39</v>
      </c>
      <c r="L93" s="1" t="s">
        <v>51</v>
      </c>
      <c r="M93" s="1">
        <v>1.5635E-2</v>
      </c>
    </row>
    <row r="94" spans="1:13" x14ac:dyDescent="0.3">
      <c r="A94" s="1">
        <v>90</v>
      </c>
      <c r="B94" s="1" t="s">
        <v>37</v>
      </c>
      <c r="C94" s="1" t="s">
        <v>1088</v>
      </c>
      <c r="D94" s="1">
        <v>8.4266999999999995E-2</v>
      </c>
      <c r="E94" s="1" t="s">
        <v>238</v>
      </c>
      <c r="F94" s="1" t="s">
        <v>1089</v>
      </c>
      <c r="G94" s="1">
        <v>0.31629099999999999</v>
      </c>
      <c r="H94" s="1" t="s">
        <v>38</v>
      </c>
      <c r="I94" s="1" t="s">
        <v>1090</v>
      </c>
      <c r="J94" s="1">
        <v>4.0311E-2</v>
      </c>
      <c r="K94" s="1" t="s">
        <v>39</v>
      </c>
      <c r="L94" s="1" t="s">
        <v>51</v>
      </c>
      <c r="M94" s="1">
        <v>1.5273999999999999E-2</v>
      </c>
    </row>
    <row r="95" spans="1:13" x14ac:dyDescent="0.3">
      <c r="A95" s="1">
        <v>91</v>
      </c>
      <c r="B95" s="1" t="s">
        <v>37</v>
      </c>
      <c r="C95" s="1" t="s">
        <v>1088</v>
      </c>
      <c r="D95" s="1">
        <v>8.2239999999999994E-2</v>
      </c>
      <c r="E95" s="1" t="s">
        <v>238</v>
      </c>
      <c r="F95" s="1" t="s">
        <v>1089</v>
      </c>
      <c r="G95" s="1">
        <v>0.310892</v>
      </c>
      <c r="H95" s="1" t="s">
        <v>38</v>
      </c>
      <c r="I95" s="1" t="s">
        <v>1091</v>
      </c>
      <c r="J95" s="1">
        <v>3.8966000000000001E-2</v>
      </c>
      <c r="K95" s="1" t="s">
        <v>39</v>
      </c>
      <c r="L95" s="1" t="s">
        <v>51</v>
      </c>
      <c r="M95" s="1">
        <v>1.4928E-2</v>
      </c>
    </row>
    <row r="96" spans="1:13" x14ac:dyDescent="0.3">
      <c r="A96" s="1">
        <v>92</v>
      </c>
      <c r="B96" s="1" t="s">
        <v>37</v>
      </c>
      <c r="C96" s="1" t="s">
        <v>1092</v>
      </c>
      <c r="D96" s="1">
        <v>8.0294000000000004E-2</v>
      </c>
      <c r="E96" s="1" t="s">
        <v>238</v>
      </c>
      <c r="F96" s="1" t="s">
        <v>1093</v>
      </c>
      <c r="G96" s="1">
        <v>0.30565700000000001</v>
      </c>
      <c r="H96" s="1" t="s">
        <v>38</v>
      </c>
      <c r="I96" s="1" t="s">
        <v>1094</v>
      </c>
      <c r="J96" s="1">
        <v>3.7675E-2</v>
      </c>
      <c r="K96" s="1" t="s">
        <v>39</v>
      </c>
      <c r="L96" s="1" t="s">
        <v>51</v>
      </c>
      <c r="M96" s="1">
        <v>1.4597000000000001E-2</v>
      </c>
    </row>
    <row r="97" spans="1:13" x14ac:dyDescent="0.3">
      <c r="A97" s="1">
        <v>93</v>
      </c>
      <c r="B97" s="1" t="s">
        <v>37</v>
      </c>
      <c r="C97" s="1" t="s">
        <v>1092</v>
      </c>
      <c r="D97" s="1">
        <v>7.8422000000000006E-2</v>
      </c>
      <c r="E97" s="1" t="s">
        <v>238</v>
      </c>
      <c r="F97" s="1" t="s">
        <v>1095</v>
      </c>
      <c r="G97" s="1">
        <v>0.30058000000000001</v>
      </c>
      <c r="H97" s="1" t="s">
        <v>38</v>
      </c>
      <c r="I97" s="1" t="s">
        <v>1096</v>
      </c>
      <c r="J97" s="1">
        <v>3.6436999999999997E-2</v>
      </c>
      <c r="K97" s="1" t="s">
        <v>39</v>
      </c>
      <c r="L97" s="1" t="s">
        <v>51</v>
      </c>
      <c r="M97" s="1">
        <v>1.4279999999999999E-2</v>
      </c>
    </row>
    <row r="98" spans="1:13" x14ac:dyDescent="0.3">
      <c r="A98" s="1">
        <v>94</v>
      </c>
      <c r="B98" s="1" t="s">
        <v>37</v>
      </c>
      <c r="C98" s="1" t="s">
        <v>1097</v>
      </c>
      <c r="D98" s="1">
        <v>7.6622999999999997E-2</v>
      </c>
      <c r="E98" s="1" t="s">
        <v>238</v>
      </c>
      <c r="F98" s="1" t="s">
        <v>1098</v>
      </c>
      <c r="G98" s="1">
        <v>0.29565399999999997</v>
      </c>
      <c r="H98" s="1" t="s">
        <v>38</v>
      </c>
      <c r="I98" s="1" t="s">
        <v>1099</v>
      </c>
      <c r="J98" s="1">
        <v>3.5248000000000002E-2</v>
      </c>
      <c r="K98" s="1" t="s">
        <v>39</v>
      </c>
      <c r="L98" s="1" t="s">
        <v>51</v>
      </c>
      <c r="M98" s="1">
        <v>1.3976000000000001E-2</v>
      </c>
    </row>
    <row r="99" spans="1:13" x14ac:dyDescent="0.3">
      <c r="A99" s="1">
        <v>95</v>
      </c>
      <c r="B99" s="1" t="s">
        <v>37</v>
      </c>
      <c r="C99" s="1" t="s">
        <v>1100</v>
      </c>
      <c r="D99" s="1">
        <v>7.4893000000000001E-2</v>
      </c>
      <c r="E99" s="1" t="s">
        <v>238</v>
      </c>
      <c r="F99" s="1" t="s">
        <v>1101</v>
      </c>
      <c r="G99" s="1">
        <v>0.29087499999999999</v>
      </c>
      <c r="H99" s="1" t="s">
        <v>38</v>
      </c>
      <c r="I99" s="1" t="s">
        <v>1102</v>
      </c>
      <c r="J99" s="1">
        <v>3.4105999999999997E-2</v>
      </c>
      <c r="K99" s="1" t="s">
        <v>39</v>
      </c>
      <c r="L99" s="1" t="s">
        <v>51</v>
      </c>
      <c r="M99" s="1">
        <v>1.3684999999999999E-2</v>
      </c>
    </row>
    <row r="100" spans="1:13" x14ac:dyDescent="0.3">
      <c r="A100" s="1">
        <v>96</v>
      </c>
      <c r="B100" s="1" t="s">
        <v>37</v>
      </c>
      <c r="C100" s="1" t="s">
        <v>1100</v>
      </c>
      <c r="D100" s="1">
        <v>7.3227E-2</v>
      </c>
      <c r="E100" s="1" t="s">
        <v>238</v>
      </c>
      <c r="F100" s="1" t="s">
        <v>1101</v>
      </c>
      <c r="G100" s="1">
        <v>0.28623599999999999</v>
      </c>
      <c r="H100" s="1" t="s">
        <v>38</v>
      </c>
      <c r="I100" s="1" t="s">
        <v>1103</v>
      </c>
      <c r="J100" s="1">
        <v>3.3008999999999997E-2</v>
      </c>
      <c r="K100" s="1" t="s">
        <v>39</v>
      </c>
      <c r="L100" s="1" t="s">
        <v>51</v>
      </c>
      <c r="M100" s="1">
        <v>1.3406E-2</v>
      </c>
    </row>
    <row r="101" spans="1:13" x14ac:dyDescent="0.3">
      <c r="A101" s="1">
        <v>97</v>
      </c>
      <c r="B101" s="1" t="s">
        <v>37</v>
      </c>
      <c r="C101" s="1" t="s">
        <v>1104</v>
      </c>
      <c r="D101" s="1">
        <v>7.1623999999999993E-2</v>
      </c>
      <c r="E101" s="1" t="s">
        <v>238</v>
      </c>
      <c r="F101" s="1" t="s">
        <v>1101</v>
      </c>
      <c r="G101" s="1">
        <v>0.28173399999999998</v>
      </c>
      <c r="H101" s="1" t="s">
        <v>38</v>
      </c>
      <c r="I101" s="1" t="s">
        <v>1105</v>
      </c>
      <c r="J101" s="1">
        <v>3.1954000000000003E-2</v>
      </c>
      <c r="K101" s="1" t="s">
        <v>39</v>
      </c>
      <c r="L101" s="1" t="s">
        <v>51</v>
      </c>
      <c r="M101" s="1">
        <v>1.3138E-2</v>
      </c>
    </row>
    <row r="102" spans="1:13" x14ac:dyDescent="0.3">
      <c r="A102" s="1">
        <v>98</v>
      </c>
      <c r="B102" s="1" t="s">
        <v>37</v>
      </c>
      <c r="C102" s="1" t="s">
        <v>1106</v>
      </c>
      <c r="D102" s="1">
        <v>7.0081000000000004E-2</v>
      </c>
      <c r="E102" s="1" t="s">
        <v>238</v>
      </c>
      <c r="F102" s="1" t="s">
        <v>1107</v>
      </c>
      <c r="G102" s="1">
        <v>0.27736300000000003</v>
      </c>
      <c r="H102" s="1" t="s">
        <v>38</v>
      </c>
      <c r="I102" s="1" t="s">
        <v>1108</v>
      </c>
      <c r="J102" s="1">
        <v>3.0941E-2</v>
      </c>
      <c r="K102" s="1" t="s">
        <v>39</v>
      </c>
      <c r="L102" s="1" t="s">
        <v>51</v>
      </c>
      <c r="M102" s="1">
        <v>1.2881E-2</v>
      </c>
    </row>
    <row r="103" spans="1:13" x14ac:dyDescent="0.3">
      <c r="A103" s="1">
        <v>99</v>
      </c>
      <c r="B103" s="1" t="s">
        <v>37</v>
      </c>
      <c r="C103" s="1" t="s">
        <v>1109</v>
      </c>
      <c r="D103" s="1">
        <v>6.8594000000000002E-2</v>
      </c>
      <c r="E103" s="1" t="s">
        <v>238</v>
      </c>
      <c r="F103" s="1" t="s">
        <v>1107</v>
      </c>
      <c r="G103" s="1">
        <v>0.27311800000000003</v>
      </c>
      <c r="H103" s="1" t="s">
        <v>38</v>
      </c>
      <c r="I103" s="1" t="s">
        <v>1110</v>
      </c>
      <c r="J103" s="1">
        <v>2.9966E-2</v>
      </c>
      <c r="K103" s="1" t="s">
        <v>39</v>
      </c>
      <c r="L103" s="1" t="s">
        <v>51</v>
      </c>
      <c r="M103" s="1">
        <v>1.2633999999999999E-2</v>
      </c>
    </row>
    <row r="104" spans="1:13" x14ac:dyDescent="0.3">
      <c r="A104" s="1">
        <v>100</v>
      </c>
      <c r="B104" s="1" t="s">
        <v>37</v>
      </c>
      <c r="C104" s="1" t="s">
        <v>1111</v>
      </c>
      <c r="D104" s="1">
        <v>6.7161999999999999E-2</v>
      </c>
      <c r="E104" s="1" t="s">
        <v>238</v>
      </c>
      <c r="F104" s="1" t="s">
        <v>1107</v>
      </c>
      <c r="G104" s="1">
        <v>0.26899600000000001</v>
      </c>
      <c r="H104" s="1" t="s">
        <v>38</v>
      </c>
      <c r="I104" s="1" t="s">
        <v>1112</v>
      </c>
      <c r="J104" s="1">
        <v>2.9028000000000002E-2</v>
      </c>
      <c r="K104" s="1" t="s">
        <v>39</v>
      </c>
      <c r="L104" s="1" t="s">
        <v>51</v>
      </c>
      <c r="M104" s="1">
        <v>1.2397E-2</v>
      </c>
    </row>
    <row r="105" spans="1:13" x14ac:dyDescent="0.3">
      <c r="A105" s="1">
        <v>101</v>
      </c>
      <c r="B105" s="1" t="s">
        <v>37</v>
      </c>
      <c r="C105" s="1" t="s">
        <v>1113</v>
      </c>
      <c r="D105" s="1">
        <v>6.5781000000000006E-2</v>
      </c>
      <c r="E105" s="1" t="s">
        <v>238</v>
      </c>
      <c r="F105" s="1" t="s">
        <v>1114</v>
      </c>
      <c r="G105" s="1">
        <v>0.26499299999999998</v>
      </c>
      <c r="H105" s="1" t="s">
        <v>38</v>
      </c>
      <c r="I105" s="1" t="s">
        <v>1115</v>
      </c>
      <c r="J105" s="1">
        <v>2.8126000000000002E-2</v>
      </c>
      <c r="K105" s="1" t="s">
        <v>39</v>
      </c>
      <c r="L105" s="1" t="s">
        <v>51</v>
      </c>
      <c r="M105" s="1">
        <v>1.2168999999999999E-2</v>
      </c>
    </row>
    <row r="106" spans="1:13" x14ac:dyDescent="0.3">
      <c r="A106" s="1">
        <v>102</v>
      </c>
      <c r="B106" s="1" t="s">
        <v>37</v>
      </c>
      <c r="C106" s="1" t="s">
        <v>1116</v>
      </c>
      <c r="D106" s="1">
        <v>6.4449999999999993E-2</v>
      </c>
      <c r="E106" s="1" t="s">
        <v>238</v>
      </c>
      <c r="F106" s="1" t="s">
        <v>1117</v>
      </c>
      <c r="G106" s="1">
        <v>0.261104</v>
      </c>
      <c r="H106" s="1" t="s">
        <v>38</v>
      </c>
      <c r="I106" s="1" t="s">
        <v>1118</v>
      </c>
      <c r="J106" s="1">
        <v>2.7258000000000001E-2</v>
      </c>
      <c r="K106" s="1" t="s">
        <v>39</v>
      </c>
      <c r="L106" s="1" t="s">
        <v>51</v>
      </c>
      <c r="M106" s="1">
        <v>1.1949E-2</v>
      </c>
    </row>
    <row r="107" spans="1:13" x14ac:dyDescent="0.3">
      <c r="A107" s="1">
        <v>103</v>
      </c>
      <c r="B107" s="1" t="s">
        <v>37</v>
      </c>
      <c r="C107" s="1" t="s">
        <v>1119</v>
      </c>
      <c r="D107" s="1">
        <v>6.3166E-2</v>
      </c>
      <c r="E107" s="1" t="s">
        <v>238</v>
      </c>
      <c r="F107" s="1" t="s">
        <v>1120</v>
      </c>
      <c r="G107" s="1">
        <v>0.25732500000000003</v>
      </c>
      <c r="H107" s="1" t="s">
        <v>38</v>
      </c>
      <c r="I107" s="1" t="s">
        <v>1121</v>
      </c>
      <c r="J107" s="1">
        <v>2.6422000000000001E-2</v>
      </c>
      <c r="K107" s="1" t="s">
        <v>39</v>
      </c>
      <c r="L107" s="1" t="s">
        <v>51</v>
      </c>
      <c r="M107" s="1">
        <v>1.1738999999999999E-2</v>
      </c>
    </row>
    <row r="108" spans="1:13" x14ac:dyDescent="0.3">
      <c r="A108" s="1">
        <v>104</v>
      </c>
      <c r="B108" s="1" t="s">
        <v>37</v>
      </c>
      <c r="C108" s="1" t="s">
        <v>1122</v>
      </c>
      <c r="D108" s="1">
        <v>6.1927000000000003E-2</v>
      </c>
      <c r="E108" s="1" t="s">
        <v>238</v>
      </c>
      <c r="F108" s="1" t="s">
        <v>690</v>
      </c>
      <c r="G108" s="1">
        <v>0.25365399999999999</v>
      </c>
      <c r="H108" s="1" t="s">
        <v>38</v>
      </c>
      <c r="I108" s="1" t="s">
        <v>1123</v>
      </c>
      <c r="J108" s="1">
        <v>2.5617000000000001E-2</v>
      </c>
      <c r="K108" s="1" t="s">
        <v>39</v>
      </c>
      <c r="L108" s="1" t="s">
        <v>51</v>
      </c>
      <c r="M108" s="1">
        <v>1.1535999999999999E-2</v>
      </c>
    </row>
    <row r="109" spans="1:13" x14ac:dyDescent="0.3">
      <c r="A109" s="1">
        <v>105</v>
      </c>
      <c r="B109" s="1" t="s">
        <v>37</v>
      </c>
      <c r="C109" s="1" t="s">
        <v>1124</v>
      </c>
      <c r="D109" s="1">
        <v>6.0732000000000001E-2</v>
      </c>
      <c r="E109" s="1" t="s">
        <v>238</v>
      </c>
      <c r="F109" s="1" t="s">
        <v>690</v>
      </c>
      <c r="G109" s="1">
        <v>0.25008599999999997</v>
      </c>
      <c r="H109" s="1" t="s">
        <v>38</v>
      </c>
      <c r="I109" s="1" t="s">
        <v>1125</v>
      </c>
      <c r="J109" s="1">
        <v>2.4841999999999999E-2</v>
      </c>
      <c r="K109" s="1" t="s">
        <v>39</v>
      </c>
      <c r="L109" s="1" t="s">
        <v>51</v>
      </c>
      <c r="M109" s="1">
        <v>1.1339999999999999E-2</v>
      </c>
    </row>
    <row r="110" spans="1:13" x14ac:dyDescent="0.3">
      <c r="A110" s="1">
        <v>106</v>
      </c>
      <c r="B110" s="1" t="s">
        <v>37</v>
      </c>
      <c r="C110" s="1" t="s">
        <v>1126</v>
      </c>
      <c r="D110" s="1">
        <v>5.9579E-2</v>
      </c>
      <c r="E110" s="1" t="s">
        <v>238</v>
      </c>
      <c r="F110" s="1" t="s">
        <v>690</v>
      </c>
      <c r="G110" s="1">
        <v>0.24662000000000001</v>
      </c>
      <c r="H110" s="1" t="s">
        <v>38</v>
      </c>
      <c r="I110" s="1" t="s">
        <v>1127</v>
      </c>
      <c r="J110" s="1">
        <v>2.4094999999999998E-2</v>
      </c>
      <c r="K110" s="1" t="s">
        <v>39</v>
      </c>
      <c r="L110" s="1" t="s">
        <v>51</v>
      </c>
      <c r="M110" s="1">
        <v>1.1152E-2</v>
      </c>
    </row>
    <row r="111" spans="1:13" x14ac:dyDescent="0.3">
      <c r="A111" s="1">
        <v>107</v>
      </c>
      <c r="B111" s="1" t="s">
        <v>37</v>
      </c>
      <c r="C111" s="1" t="s">
        <v>1128</v>
      </c>
      <c r="D111" s="1">
        <v>5.8465000000000003E-2</v>
      </c>
      <c r="E111" s="1" t="s">
        <v>238</v>
      </c>
      <c r="F111" s="1" t="s">
        <v>691</v>
      </c>
      <c r="G111" s="1">
        <v>0.24324999999999999</v>
      </c>
      <c r="H111" s="1" t="s">
        <v>38</v>
      </c>
      <c r="I111" s="1" t="s">
        <v>1129</v>
      </c>
      <c r="J111" s="1">
        <v>2.3375E-2</v>
      </c>
      <c r="K111" s="1" t="s">
        <v>39</v>
      </c>
      <c r="L111" s="1" t="s">
        <v>51</v>
      </c>
      <c r="M111" s="1">
        <v>1.0971E-2</v>
      </c>
    </row>
    <row r="112" spans="1:13" x14ac:dyDescent="0.3">
      <c r="A112" s="1">
        <v>108</v>
      </c>
      <c r="B112" s="1" t="s">
        <v>37</v>
      </c>
      <c r="C112" s="1" t="s">
        <v>1130</v>
      </c>
      <c r="D112" s="1">
        <v>5.7389999999999997E-2</v>
      </c>
      <c r="E112" s="1" t="s">
        <v>238</v>
      </c>
      <c r="F112" s="1" t="s">
        <v>691</v>
      </c>
      <c r="G112" s="1">
        <v>0.23997599999999999</v>
      </c>
      <c r="H112" s="1" t="s">
        <v>38</v>
      </c>
      <c r="I112" s="1" t="s">
        <v>1129</v>
      </c>
      <c r="J112" s="1">
        <v>2.2681E-2</v>
      </c>
      <c r="K112" s="1" t="s">
        <v>39</v>
      </c>
      <c r="L112" s="1" t="s">
        <v>51</v>
      </c>
      <c r="M112" s="1">
        <v>1.0796E-2</v>
      </c>
    </row>
    <row r="113" spans="1:13" x14ac:dyDescent="0.3">
      <c r="A113" s="1">
        <v>109</v>
      </c>
      <c r="B113" s="1" t="s">
        <v>37</v>
      </c>
      <c r="C113" s="1" t="s">
        <v>1131</v>
      </c>
      <c r="D113" s="1">
        <v>5.6350999999999998E-2</v>
      </c>
      <c r="E113" s="1" t="s">
        <v>238</v>
      </c>
      <c r="F113" s="1" t="s">
        <v>691</v>
      </c>
      <c r="G113" s="1">
        <v>0.236793</v>
      </c>
      <c r="H113" s="1" t="s">
        <v>38</v>
      </c>
      <c r="I113" s="1" t="s">
        <v>1132</v>
      </c>
      <c r="J113" s="1">
        <v>2.2012E-2</v>
      </c>
      <c r="K113" s="1" t="s">
        <v>39</v>
      </c>
      <c r="L113" s="1" t="s">
        <v>51</v>
      </c>
      <c r="M113" s="1">
        <v>1.0626999999999999E-2</v>
      </c>
    </row>
    <row r="114" spans="1:13" x14ac:dyDescent="0.3">
      <c r="A114" s="1">
        <v>110</v>
      </c>
      <c r="B114" s="1" t="s">
        <v>37</v>
      </c>
      <c r="C114" s="1" t="s">
        <v>1133</v>
      </c>
      <c r="D114" s="1">
        <v>5.5347E-2</v>
      </c>
      <c r="E114" s="1" t="s">
        <v>238</v>
      </c>
      <c r="F114" s="1" t="s">
        <v>692</v>
      </c>
      <c r="G114" s="1">
        <v>0.23369999999999999</v>
      </c>
      <c r="H114" s="1" t="s">
        <v>38</v>
      </c>
      <c r="I114" s="1" t="s">
        <v>1134</v>
      </c>
      <c r="J114" s="1">
        <v>2.1366E-2</v>
      </c>
      <c r="K114" s="1" t="s">
        <v>39</v>
      </c>
      <c r="L114" s="1" t="s">
        <v>51</v>
      </c>
      <c r="M114" s="1">
        <v>1.0465E-2</v>
      </c>
    </row>
    <row r="115" spans="1:13" x14ac:dyDescent="0.3">
      <c r="A115" s="1">
        <v>111</v>
      </c>
      <c r="B115" s="1" t="s">
        <v>37</v>
      </c>
      <c r="C115" s="1" t="s">
        <v>1135</v>
      </c>
      <c r="D115" s="1">
        <v>5.4377000000000002E-2</v>
      </c>
      <c r="E115" s="1" t="s">
        <v>238</v>
      </c>
      <c r="F115" s="1" t="s">
        <v>692</v>
      </c>
      <c r="G115" s="1">
        <v>0.23069400000000001</v>
      </c>
      <c r="H115" s="1" t="s">
        <v>38</v>
      </c>
      <c r="I115" s="1" t="s">
        <v>1136</v>
      </c>
      <c r="J115" s="1">
        <v>2.0743999999999999E-2</v>
      </c>
      <c r="K115" s="1" t="s">
        <v>39</v>
      </c>
      <c r="L115" s="1" t="s">
        <v>51</v>
      </c>
      <c r="M115" s="1">
        <v>1.0307999999999999E-2</v>
      </c>
    </row>
    <row r="116" spans="1:13" x14ac:dyDescent="0.3">
      <c r="A116" s="1">
        <v>112</v>
      </c>
      <c r="B116" s="1" t="s">
        <v>37</v>
      </c>
      <c r="C116" s="1" t="s">
        <v>1137</v>
      </c>
      <c r="D116" s="1">
        <v>5.3439E-2</v>
      </c>
      <c r="E116" s="1" t="s">
        <v>238</v>
      </c>
      <c r="F116" s="1" t="s">
        <v>1138</v>
      </c>
      <c r="G116" s="1">
        <v>0.227772</v>
      </c>
      <c r="H116" s="1" t="s">
        <v>38</v>
      </c>
      <c r="I116" s="1" t="s">
        <v>1139</v>
      </c>
      <c r="J116" s="1">
        <v>2.0143999999999999E-2</v>
      </c>
      <c r="K116" s="1" t="s">
        <v>39</v>
      </c>
      <c r="L116" s="1" t="s">
        <v>51</v>
      </c>
      <c r="M116" s="1">
        <v>1.0156999999999999E-2</v>
      </c>
    </row>
    <row r="117" spans="1:13" x14ac:dyDescent="0.3">
      <c r="A117" s="1">
        <v>113</v>
      </c>
      <c r="B117" s="1" t="s">
        <v>37</v>
      </c>
      <c r="C117" s="1" t="s">
        <v>1140</v>
      </c>
      <c r="D117" s="1">
        <v>5.2533000000000003E-2</v>
      </c>
      <c r="E117" s="1" t="s">
        <v>238</v>
      </c>
      <c r="F117" s="1" t="s">
        <v>1141</v>
      </c>
      <c r="G117" s="1">
        <v>0.22493299999999999</v>
      </c>
      <c r="H117" s="1" t="s">
        <v>38</v>
      </c>
      <c r="I117" s="1" t="s">
        <v>1142</v>
      </c>
      <c r="J117" s="1">
        <v>1.9564000000000002E-2</v>
      </c>
      <c r="K117" s="1" t="s">
        <v>39</v>
      </c>
      <c r="L117" s="1" t="s">
        <v>51</v>
      </c>
      <c r="M117" s="1">
        <v>1.0011000000000001E-2</v>
      </c>
    </row>
    <row r="118" spans="1:13" x14ac:dyDescent="0.3">
      <c r="A118" s="1">
        <v>114</v>
      </c>
      <c r="B118" s="1" t="s">
        <v>37</v>
      </c>
      <c r="C118" s="1" t="s">
        <v>1143</v>
      </c>
      <c r="D118" s="1">
        <v>5.1656000000000001E-2</v>
      </c>
      <c r="E118" s="1" t="s">
        <v>238</v>
      </c>
      <c r="F118" s="1" t="s">
        <v>1141</v>
      </c>
      <c r="G118" s="1">
        <v>0.22217400000000001</v>
      </c>
      <c r="H118" s="1" t="s">
        <v>38</v>
      </c>
      <c r="I118" s="1" t="s">
        <v>1144</v>
      </c>
      <c r="J118" s="1">
        <v>1.9005000000000001E-2</v>
      </c>
      <c r="K118" s="1" t="s">
        <v>39</v>
      </c>
      <c r="L118" s="1" t="s">
        <v>51</v>
      </c>
      <c r="M118" s="1">
        <v>9.8700000000000003E-3</v>
      </c>
    </row>
    <row r="119" spans="1:13" x14ac:dyDescent="0.3">
      <c r="A119" s="1">
        <v>115</v>
      </c>
      <c r="B119" s="1" t="s">
        <v>37</v>
      </c>
      <c r="C119" s="1" t="s">
        <v>1145</v>
      </c>
      <c r="D119" s="1">
        <v>5.0807999999999999E-2</v>
      </c>
      <c r="E119" s="1" t="s">
        <v>238</v>
      </c>
      <c r="F119" s="1" t="s">
        <v>1141</v>
      </c>
      <c r="G119" s="1">
        <v>0.21949399999999999</v>
      </c>
      <c r="H119" s="1" t="s">
        <v>38</v>
      </c>
      <c r="I119" s="1" t="s">
        <v>1146</v>
      </c>
      <c r="J119" s="1">
        <v>1.8466E-2</v>
      </c>
      <c r="K119" s="1" t="s">
        <v>39</v>
      </c>
      <c r="L119" s="1" t="s">
        <v>51</v>
      </c>
      <c r="M119" s="1">
        <v>9.7330000000000003E-3</v>
      </c>
    </row>
    <row r="120" spans="1:13" x14ac:dyDescent="0.3">
      <c r="A120" s="1">
        <v>116</v>
      </c>
      <c r="B120" s="1" t="s">
        <v>37</v>
      </c>
      <c r="C120" s="1" t="s">
        <v>1147</v>
      </c>
      <c r="D120" s="1">
        <v>4.9987999999999998E-2</v>
      </c>
      <c r="E120" s="1" t="s">
        <v>238</v>
      </c>
      <c r="F120" s="1" t="s">
        <v>1148</v>
      </c>
      <c r="G120" s="1">
        <v>0.21689</v>
      </c>
      <c r="H120" s="1" t="s">
        <v>38</v>
      </c>
      <c r="I120" s="1" t="s">
        <v>1146</v>
      </c>
      <c r="J120" s="1">
        <v>1.7944999999999999E-2</v>
      </c>
      <c r="K120" s="1" t="s">
        <v>39</v>
      </c>
      <c r="L120" s="1" t="s">
        <v>51</v>
      </c>
      <c r="M120" s="1">
        <v>9.6019999999999994E-3</v>
      </c>
    </row>
    <row r="121" spans="1:13" x14ac:dyDescent="0.3">
      <c r="A121" s="1">
        <v>117</v>
      </c>
      <c r="B121" s="1" t="s">
        <v>37</v>
      </c>
      <c r="C121" s="1" t="s">
        <v>1149</v>
      </c>
      <c r="D121" s="1">
        <v>4.9194000000000002E-2</v>
      </c>
      <c r="E121" s="1" t="s">
        <v>238</v>
      </c>
      <c r="F121" s="1" t="s">
        <v>1150</v>
      </c>
      <c r="G121" s="1">
        <v>0.214362</v>
      </c>
      <c r="H121" s="1" t="s">
        <v>38</v>
      </c>
      <c r="I121" s="1" t="s">
        <v>1151</v>
      </c>
      <c r="J121" s="1">
        <v>1.7441999999999999E-2</v>
      </c>
      <c r="K121" s="1" t="s">
        <v>39</v>
      </c>
      <c r="L121" s="1" t="s">
        <v>51</v>
      </c>
      <c r="M121" s="1">
        <v>9.4750000000000008E-3</v>
      </c>
    </row>
    <row r="122" spans="1:13" x14ac:dyDescent="0.3">
      <c r="A122" s="1">
        <v>118</v>
      </c>
      <c r="B122" s="1" t="s">
        <v>37</v>
      </c>
      <c r="C122" s="1" t="s">
        <v>1152</v>
      </c>
      <c r="D122" s="1">
        <v>4.8425000000000003E-2</v>
      </c>
      <c r="E122" s="1" t="s">
        <v>238</v>
      </c>
      <c r="F122" s="1" t="s">
        <v>1153</v>
      </c>
      <c r="G122" s="1">
        <v>0.21190800000000001</v>
      </c>
      <c r="H122" s="1" t="s">
        <v>38</v>
      </c>
      <c r="I122" s="1" t="s">
        <v>1151</v>
      </c>
      <c r="J122" s="1">
        <v>1.6955999999999999E-2</v>
      </c>
      <c r="K122" s="1" t="s">
        <v>39</v>
      </c>
      <c r="L122" s="1" t="s">
        <v>51</v>
      </c>
      <c r="M122" s="1">
        <v>9.3519999999999992E-3</v>
      </c>
    </row>
    <row r="123" spans="1:13" x14ac:dyDescent="0.3">
      <c r="A123" s="1">
        <v>119</v>
      </c>
      <c r="B123" s="1" t="s">
        <v>37</v>
      </c>
      <c r="C123" s="1" t="s">
        <v>1154</v>
      </c>
      <c r="D123" s="1">
        <v>4.7682000000000002E-2</v>
      </c>
      <c r="E123" s="1" t="s">
        <v>238</v>
      </c>
      <c r="F123" s="1" t="s">
        <v>1155</v>
      </c>
      <c r="G123" s="1">
        <v>0.20952499999999999</v>
      </c>
      <c r="H123" s="1" t="s">
        <v>38</v>
      </c>
      <c r="I123" s="1" t="s">
        <v>1156</v>
      </c>
      <c r="J123" s="1">
        <v>1.6487000000000002E-2</v>
      </c>
      <c r="K123" s="1" t="s">
        <v>39</v>
      </c>
      <c r="L123" s="1" t="s">
        <v>51</v>
      </c>
      <c r="M123" s="1">
        <v>9.2329999999999999E-3</v>
      </c>
    </row>
    <row r="124" spans="1:13" x14ac:dyDescent="0.3">
      <c r="A124" s="1">
        <v>120</v>
      </c>
      <c r="B124" s="1" t="s">
        <v>37</v>
      </c>
      <c r="C124" s="1" t="s">
        <v>1157</v>
      </c>
      <c r="D124" s="1">
        <v>4.6961000000000003E-2</v>
      </c>
      <c r="E124" s="1" t="s">
        <v>238</v>
      </c>
      <c r="F124" s="1" t="s">
        <v>1155</v>
      </c>
      <c r="G124" s="1">
        <v>0.20721400000000001</v>
      </c>
      <c r="H124" s="1" t="s">
        <v>38</v>
      </c>
      <c r="I124" s="1" t="s">
        <v>1158</v>
      </c>
      <c r="J124" s="1">
        <v>1.6034E-2</v>
      </c>
      <c r="K124" s="1" t="s">
        <v>39</v>
      </c>
      <c r="L124" s="1" t="s">
        <v>51</v>
      </c>
      <c r="M124" s="1">
        <v>9.1179999999999994E-3</v>
      </c>
    </row>
    <row r="125" spans="1:13" x14ac:dyDescent="0.3">
      <c r="A125" s="1">
        <v>121</v>
      </c>
      <c r="B125" s="1" t="s">
        <v>37</v>
      </c>
      <c r="C125" s="1" t="s">
        <v>1159</v>
      </c>
      <c r="D125" s="1">
        <v>4.6264E-2</v>
      </c>
      <c r="E125" s="1" t="s">
        <v>238</v>
      </c>
      <c r="F125" s="1" t="s">
        <v>1155</v>
      </c>
      <c r="G125" s="1">
        <v>0.20497299999999999</v>
      </c>
      <c r="H125" s="1" t="s">
        <v>38</v>
      </c>
      <c r="I125" s="1" t="s">
        <v>1160</v>
      </c>
      <c r="J125" s="1">
        <v>1.5596E-2</v>
      </c>
      <c r="K125" s="1" t="s">
        <v>39</v>
      </c>
      <c r="L125" s="1" t="s">
        <v>51</v>
      </c>
      <c r="M125" s="1">
        <v>9.0069999999999994E-3</v>
      </c>
    </row>
    <row r="126" spans="1:13" x14ac:dyDescent="0.3">
      <c r="A126" s="1">
        <v>122</v>
      </c>
      <c r="B126" s="1" t="s">
        <v>37</v>
      </c>
      <c r="C126" s="1" t="s">
        <v>1161</v>
      </c>
      <c r="D126" s="1">
        <v>4.5588999999999998E-2</v>
      </c>
      <c r="E126" s="1" t="s">
        <v>238</v>
      </c>
      <c r="F126" s="1" t="s">
        <v>1162</v>
      </c>
      <c r="G126" s="1">
        <v>0.20280200000000001</v>
      </c>
      <c r="H126" s="1" t="s">
        <v>38</v>
      </c>
      <c r="I126" s="1" t="s">
        <v>1160</v>
      </c>
      <c r="J126" s="1">
        <v>1.5173000000000001E-2</v>
      </c>
      <c r="K126" s="1" t="s">
        <v>39</v>
      </c>
      <c r="L126" s="1" t="s">
        <v>51</v>
      </c>
      <c r="M126" s="1">
        <v>8.8990000000000007E-3</v>
      </c>
    </row>
    <row r="127" spans="1:13" x14ac:dyDescent="0.3">
      <c r="A127" s="1">
        <v>123</v>
      </c>
      <c r="B127" s="1" t="s">
        <v>37</v>
      </c>
      <c r="C127" s="1" t="s">
        <v>1163</v>
      </c>
      <c r="D127" s="1">
        <v>4.4934000000000002E-2</v>
      </c>
      <c r="E127" s="1" t="s">
        <v>238</v>
      </c>
      <c r="F127" s="1" t="s">
        <v>1164</v>
      </c>
      <c r="G127" s="1">
        <v>0.20069899999999999</v>
      </c>
      <c r="H127" s="1" t="s">
        <v>38</v>
      </c>
      <c r="I127" s="1" t="s">
        <v>1165</v>
      </c>
      <c r="J127" s="1">
        <v>1.4763999999999999E-2</v>
      </c>
      <c r="K127" s="1" t="s">
        <v>39</v>
      </c>
      <c r="L127" s="1" t="s">
        <v>51</v>
      </c>
      <c r="M127" s="1">
        <v>8.796E-3</v>
      </c>
    </row>
    <row r="128" spans="1:13" x14ac:dyDescent="0.3">
      <c r="A128" s="1">
        <v>124</v>
      </c>
      <c r="B128" s="1" t="s">
        <v>37</v>
      </c>
      <c r="C128" s="1" t="s">
        <v>1166</v>
      </c>
      <c r="D128" s="1">
        <v>4.4301E-2</v>
      </c>
      <c r="E128" s="1" t="s">
        <v>238</v>
      </c>
      <c r="F128" s="1" t="s">
        <v>1167</v>
      </c>
      <c r="G128" s="1">
        <v>0.19866300000000001</v>
      </c>
      <c r="H128" s="1" t="s">
        <v>38</v>
      </c>
      <c r="I128" s="1" t="s">
        <v>1168</v>
      </c>
      <c r="J128" s="1">
        <v>1.4369E-2</v>
      </c>
      <c r="K128" s="1" t="s">
        <v>39</v>
      </c>
      <c r="L128" s="1" t="s">
        <v>51</v>
      </c>
      <c r="M128" s="1">
        <v>8.6949999999999996E-3</v>
      </c>
    </row>
    <row r="129" spans="1:13" x14ac:dyDescent="0.3">
      <c r="A129" s="1">
        <v>125</v>
      </c>
      <c r="B129" s="1" t="s">
        <v>37</v>
      </c>
      <c r="C129" s="1" t="s">
        <v>1169</v>
      </c>
      <c r="D129" s="1">
        <v>4.3686000000000003E-2</v>
      </c>
      <c r="E129" s="1" t="s">
        <v>238</v>
      </c>
      <c r="F129" s="1" t="s">
        <v>1170</v>
      </c>
      <c r="G129" s="1">
        <v>0.19669600000000001</v>
      </c>
      <c r="H129" s="1" t="s">
        <v>38</v>
      </c>
      <c r="I129" s="1" t="s">
        <v>1171</v>
      </c>
      <c r="J129" s="1">
        <v>1.3986999999999999E-2</v>
      </c>
      <c r="K129" s="1" t="s">
        <v>39</v>
      </c>
      <c r="L129" s="1" t="s">
        <v>51</v>
      </c>
      <c r="M129" s="1">
        <v>8.5979999999999997E-3</v>
      </c>
    </row>
    <row r="130" spans="1:13" x14ac:dyDescent="0.3">
      <c r="A130" s="1">
        <v>126</v>
      </c>
      <c r="B130" s="1" t="s">
        <v>37</v>
      </c>
      <c r="C130" s="1" t="s">
        <v>1172</v>
      </c>
      <c r="D130" s="1">
        <v>4.3090999999999997E-2</v>
      </c>
      <c r="E130" s="1" t="s">
        <v>238</v>
      </c>
      <c r="F130" s="1" t="s">
        <v>1170</v>
      </c>
      <c r="G130" s="1">
        <v>0.194797</v>
      </c>
      <c r="H130" s="1" t="s">
        <v>38</v>
      </c>
      <c r="I130" s="1" t="s">
        <v>1173</v>
      </c>
      <c r="J130" s="1">
        <v>1.3618E-2</v>
      </c>
      <c r="K130" s="1" t="s">
        <v>39</v>
      </c>
      <c r="L130" s="1" t="s">
        <v>51</v>
      </c>
      <c r="M130" s="1">
        <v>8.5039999999999994E-3</v>
      </c>
    </row>
    <row r="131" spans="1:13" x14ac:dyDescent="0.3">
      <c r="A131" s="1">
        <v>127</v>
      </c>
      <c r="B131" s="1" t="s">
        <v>37</v>
      </c>
      <c r="C131" s="1" t="s">
        <v>1174</v>
      </c>
      <c r="D131" s="1">
        <v>4.2513000000000002E-2</v>
      </c>
      <c r="E131" s="1" t="s">
        <v>238</v>
      </c>
      <c r="F131" s="1" t="s">
        <v>1170</v>
      </c>
      <c r="G131" s="1">
        <v>0.192965</v>
      </c>
      <c r="H131" s="1" t="s">
        <v>38</v>
      </c>
      <c r="I131" s="1" t="s">
        <v>1173</v>
      </c>
      <c r="J131" s="1">
        <v>1.3261999999999999E-2</v>
      </c>
      <c r="K131" s="1" t="s">
        <v>39</v>
      </c>
      <c r="L131" s="1" t="s">
        <v>51</v>
      </c>
      <c r="M131" s="1">
        <v>8.4130000000000003E-3</v>
      </c>
    </row>
    <row r="132" spans="1:13" x14ac:dyDescent="0.3">
      <c r="A132" s="1">
        <v>128</v>
      </c>
      <c r="B132" s="1" t="s">
        <v>37</v>
      </c>
      <c r="C132" s="1" t="s">
        <v>1175</v>
      </c>
      <c r="D132" s="1">
        <v>4.1952999999999997E-2</v>
      </c>
      <c r="E132" s="1" t="s">
        <v>238</v>
      </c>
      <c r="F132" s="1" t="s">
        <v>1176</v>
      </c>
      <c r="G132" s="1">
        <v>0.19120100000000001</v>
      </c>
      <c r="H132" s="1" t="s">
        <v>38</v>
      </c>
      <c r="I132" s="1" t="s">
        <v>1177</v>
      </c>
      <c r="J132" s="1">
        <v>1.2917E-2</v>
      </c>
      <c r="K132" s="1" t="s">
        <v>39</v>
      </c>
      <c r="L132" s="1" t="s">
        <v>51</v>
      </c>
      <c r="M132" s="1">
        <v>8.3250000000000008E-3</v>
      </c>
    </row>
    <row r="133" spans="1:13" x14ac:dyDescent="0.3">
      <c r="A133" s="1">
        <v>129</v>
      </c>
      <c r="B133" s="1" t="s">
        <v>37</v>
      </c>
      <c r="C133" s="1" t="s">
        <v>1178</v>
      </c>
      <c r="D133" s="1">
        <v>4.1410000000000002E-2</v>
      </c>
      <c r="E133" s="1" t="s">
        <v>238</v>
      </c>
      <c r="F133" s="1" t="s">
        <v>1179</v>
      </c>
      <c r="G133" s="1">
        <v>0.18950700000000001</v>
      </c>
      <c r="H133" s="1" t="s">
        <v>38</v>
      </c>
      <c r="I133" s="1" t="s">
        <v>1180</v>
      </c>
      <c r="J133" s="1">
        <v>1.2584E-2</v>
      </c>
      <c r="K133" s="1" t="s">
        <v>39</v>
      </c>
      <c r="L133" s="1" t="s">
        <v>51</v>
      </c>
      <c r="M133" s="1">
        <v>8.2400000000000008E-3</v>
      </c>
    </row>
    <row r="134" spans="1:13" x14ac:dyDescent="0.3">
      <c r="A134" s="1">
        <v>130</v>
      </c>
      <c r="B134" s="1" t="s">
        <v>37</v>
      </c>
      <c r="C134" s="1" t="s">
        <v>1181</v>
      </c>
      <c r="D134" s="1">
        <v>4.0883999999999997E-2</v>
      </c>
      <c r="E134" s="1" t="s">
        <v>238</v>
      </c>
      <c r="F134" s="1" t="s">
        <v>1179</v>
      </c>
      <c r="G134" s="1">
        <v>0.18788199999999999</v>
      </c>
      <c r="H134" s="1" t="s">
        <v>38</v>
      </c>
      <c r="I134" s="1" t="s">
        <v>1182</v>
      </c>
      <c r="J134" s="1">
        <v>1.2262E-2</v>
      </c>
      <c r="K134" s="1" t="s">
        <v>39</v>
      </c>
      <c r="L134" s="1" t="s">
        <v>51</v>
      </c>
      <c r="M134" s="1">
        <v>8.1580000000000003E-3</v>
      </c>
    </row>
    <row r="135" spans="1:13" x14ac:dyDescent="0.3">
      <c r="A135" s="1">
        <v>131</v>
      </c>
      <c r="B135" s="1" t="s">
        <v>37</v>
      </c>
      <c r="C135" s="1" t="s">
        <v>1183</v>
      </c>
      <c r="D135" s="1">
        <v>4.0371999999999998E-2</v>
      </c>
      <c r="E135" s="1" t="s">
        <v>238</v>
      </c>
      <c r="F135" s="1" t="s">
        <v>1184</v>
      </c>
      <c r="G135" s="1">
        <v>0.18632899999999999</v>
      </c>
      <c r="H135" s="1" t="s">
        <v>38</v>
      </c>
      <c r="I135" s="1" t="s">
        <v>1182</v>
      </c>
      <c r="J135" s="1">
        <v>1.1951E-2</v>
      </c>
      <c r="K135" s="1" t="s">
        <v>39</v>
      </c>
      <c r="L135" s="1" t="s">
        <v>51</v>
      </c>
      <c r="M135" s="1">
        <v>8.0789999999999994E-3</v>
      </c>
    </row>
    <row r="136" spans="1:13" x14ac:dyDescent="0.3">
      <c r="A136" s="1">
        <v>132</v>
      </c>
      <c r="B136" s="1" t="s">
        <v>37</v>
      </c>
      <c r="C136" s="1" t="s">
        <v>1185</v>
      </c>
      <c r="D136" s="1">
        <v>3.9876000000000002E-2</v>
      </c>
      <c r="E136" s="1" t="s">
        <v>238</v>
      </c>
      <c r="F136" s="1" t="s">
        <v>1186</v>
      </c>
      <c r="G136" s="1">
        <v>0.18484999999999999</v>
      </c>
      <c r="H136" s="1" t="s">
        <v>38</v>
      </c>
      <c r="I136" s="1" t="s">
        <v>1187</v>
      </c>
      <c r="J136" s="1">
        <v>1.1650000000000001E-2</v>
      </c>
      <c r="K136" s="1" t="s">
        <v>39</v>
      </c>
      <c r="L136" s="1" t="s">
        <v>51</v>
      </c>
      <c r="M136" s="1">
        <v>8.0020000000000004E-3</v>
      </c>
    </row>
    <row r="137" spans="1:13" x14ac:dyDescent="0.3">
      <c r="A137" s="1">
        <v>133</v>
      </c>
      <c r="B137" s="1" t="s">
        <v>37</v>
      </c>
      <c r="C137" s="1" t="s">
        <v>1188</v>
      </c>
      <c r="D137" s="1">
        <v>3.9393999999999998E-2</v>
      </c>
      <c r="E137" s="1" t="s">
        <v>238</v>
      </c>
      <c r="F137" s="1" t="s">
        <v>1186</v>
      </c>
      <c r="G137" s="1">
        <v>0.183448</v>
      </c>
      <c r="H137" s="1" t="s">
        <v>38</v>
      </c>
      <c r="I137" s="1" t="s">
        <v>1189</v>
      </c>
      <c r="J137" s="1">
        <v>1.136E-2</v>
      </c>
      <c r="K137" s="1" t="s">
        <v>39</v>
      </c>
      <c r="L137" s="1" t="s">
        <v>51</v>
      </c>
      <c r="M137" s="1">
        <v>7.9279999999999993E-3</v>
      </c>
    </row>
    <row r="138" spans="1:13" x14ac:dyDescent="0.3">
      <c r="A138" s="1">
        <v>134</v>
      </c>
      <c r="B138" s="1" t="s">
        <v>37</v>
      </c>
      <c r="C138" s="1" t="s">
        <v>1190</v>
      </c>
      <c r="D138" s="1">
        <v>3.8926000000000002E-2</v>
      </c>
      <c r="E138" s="1" t="s">
        <v>238</v>
      </c>
      <c r="F138" s="1" t="s">
        <v>1191</v>
      </c>
      <c r="G138" s="1">
        <v>0.18212500000000001</v>
      </c>
      <c r="H138" s="1" t="s">
        <v>38</v>
      </c>
      <c r="I138" s="1" t="s">
        <v>1189</v>
      </c>
      <c r="J138" s="1">
        <v>1.1079E-2</v>
      </c>
      <c r="K138" s="1" t="s">
        <v>39</v>
      </c>
      <c r="L138" s="1" t="s">
        <v>51</v>
      </c>
      <c r="M138" s="1">
        <v>7.8569999999999994E-3</v>
      </c>
    </row>
    <row r="139" spans="1:13" x14ac:dyDescent="0.3">
      <c r="A139" s="1">
        <v>135</v>
      </c>
      <c r="B139" s="1" t="s">
        <v>37</v>
      </c>
      <c r="C139" s="1" t="s">
        <v>1192</v>
      </c>
      <c r="D139" s="1">
        <v>3.8469999999999997E-2</v>
      </c>
      <c r="E139" s="1" t="s">
        <v>238</v>
      </c>
      <c r="F139" s="1" t="s">
        <v>1191</v>
      </c>
      <c r="G139" s="1">
        <v>0.18088599999999999</v>
      </c>
      <c r="H139" s="1" t="s">
        <v>38</v>
      </c>
      <c r="I139" s="1" t="s">
        <v>1193</v>
      </c>
      <c r="J139" s="1">
        <v>1.0808E-2</v>
      </c>
      <c r="K139" s="1" t="s">
        <v>39</v>
      </c>
      <c r="L139" s="1" t="s">
        <v>51</v>
      </c>
      <c r="M139" s="1">
        <v>7.7889999999999999E-3</v>
      </c>
    </row>
    <row r="140" spans="1:13" x14ac:dyDescent="0.3">
      <c r="A140" s="1">
        <v>136</v>
      </c>
      <c r="B140" s="1" t="s">
        <v>37</v>
      </c>
      <c r="C140" s="1" t="s">
        <v>1194</v>
      </c>
      <c r="D140" s="1">
        <v>3.8027999999999999E-2</v>
      </c>
      <c r="E140" s="1" t="s">
        <v>238</v>
      </c>
      <c r="F140" s="1" t="s">
        <v>1195</v>
      </c>
      <c r="G140" s="1">
        <v>0.17973600000000001</v>
      </c>
      <c r="H140" s="1" t="s">
        <v>38</v>
      </c>
      <c r="I140" s="1" t="s">
        <v>1193</v>
      </c>
      <c r="J140" s="1">
        <v>1.0547000000000001E-2</v>
      </c>
      <c r="K140" s="1" t="s">
        <v>39</v>
      </c>
      <c r="L140" s="1" t="s">
        <v>51</v>
      </c>
      <c r="M140" s="1">
        <v>7.7229999999999998E-3</v>
      </c>
    </row>
    <row r="141" spans="1:13" x14ac:dyDescent="0.3">
      <c r="A141" s="1">
        <v>137</v>
      </c>
      <c r="B141" s="1" t="s">
        <v>37</v>
      </c>
      <c r="C141" s="1" t="s">
        <v>1196</v>
      </c>
      <c r="D141" s="1">
        <v>3.7596999999999998E-2</v>
      </c>
      <c r="E141" s="1" t="s">
        <v>238</v>
      </c>
      <c r="F141" s="1" t="s">
        <v>1195</v>
      </c>
      <c r="G141" s="1">
        <v>0.17868300000000001</v>
      </c>
      <c r="H141" s="1" t="s">
        <v>38</v>
      </c>
      <c r="I141" s="1" t="s">
        <v>1197</v>
      </c>
      <c r="J141" s="1">
        <v>1.0293999999999999E-2</v>
      </c>
      <c r="K141" s="1" t="s">
        <v>39</v>
      </c>
      <c r="L141" s="1" t="s">
        <v>51</v>
      </c>
      <c r="M141" s="1">
        <v>7.6610000000000003E-3</v>
      </c>
    </row>
    <row r="142" spans="1:13" x14ac:dyDescent="0.3">
      <c r="A142" s="1">
        <v>138</v>
      </c>
      <c r="B142" s="1" t="s">
        <v>37</v>
      </c>
      <c r="C142" s="1" t="s">
        <v>1198</v>
      </c>
      <c r="D142" s="1">
        <v>3.7177000000000002E-2</v>
      </c>
      <c r="E142" s="1" t="s">
        <v>238</v>
      </c>
      <c r="F142" s="1" t="s">
        <v>1195</v>
      </c>
      <c r="G142" s="1">
        <v>0.177734</v>
      </c>
      <c r="H142" s="1" t="s">
        <v>38</v>
      </c>
      <c r="I142" s="1" t="s">
        <v>1199</v>
      </c>
      <c r="J142" s="1">
        <v>1.005E-2</v>
      </c>
      <c r="K142" s="1" t="s">
        <v>39</v>
      </c>
      <c r="L142" s="1" t="s">
        <v>51</v>
      </c>
      <c r="M142" s="1">
        <v>7.6010000000000001E-3</v>
      </c>
    </row>
    <row r="143" spans="1:13" x14ac:dyDescent="0.3">
      <c r="A143" s="1">
        <v>139</v>
      </c>
      <c r="B143" s="1" t="s">
        <v>37</v>
      </c>
      <c r="C143" s="1" t="s">
        <v>1200</v>
      </c>
      <c r="D143" s="1">
        <v>3.6768000000000002E-2</v>
      </c>
      <c r="E143" s="1" t="s">
        <v>238</v>
      </c>
      <c r="F143" s="1" t="s">
        <v>1201</v>
      </c>
      <c r="G143" s="1">
        <v>0.176901</v>
      </c>
      <c r="H143" s="1" t="s">
        <v>38</v>
      </c>
      <c r="I143" s="1" t="s">
        <v>1202</v>
      </c>
      <c r="J143" s="1">
        <v>9.8160000000000001E-3</v>
      </c>
      <c r="K143" s="1" t="s">
        <v>39</v>
      </c>
      <c r="L143" s="1" t="s">
        <v>51</v>
      </c>
      <c r="M143" s="1">
        <v>7.5440000000000004E-3</v>
      </c>
    </row>
    <row r="144" spans="1:13" x14ac:dyDescent="0.3">
      <c r="A144" s="1">
        <v>140</v>
      </c>
      <c r="B144" s="1" t="s">
        <v>37</v>
      </c>
      <c r="C144" s="1" t="s">
        <v>1203</v>
      </c>
      <c r="D144" s="1">
        <v>3.6367999999999998E-2</v>
      </c>
      <c r="E144" s="1" t="s">
        <v>238</v>
      </c>
      <c r="F144" s="1" t="s">
        <v>1201</v>
      </c>
      <c r="G144" s="1">
        <v>0.17619899999999999</v>
      </c>
      <c r="H144" s="1" t="s">
        <v>38</v>
      </c>
      <c r="I144" s="1" t="s">
        <v>1204</v>
      </c>
      <c r="J144" s="1">
        <v>9.5890000000000003E-3</v>
      </c>
      <c r="K144" s="1" t="s">
        <v>39</v>
      </c>
      <c r="L144" s="1" t="s">
        <v>51</v>
      </c>
      <c r="M144" s="1">
        <v>7.4900000000000001E-3</v>
      </c>
    </row>
    <row r="145" spans="1:19" x14ac:dyDescent="0.3">
      <c r="A145" s="1">
        <v>141</v>
      </c>
      <c r="B145" s="1" t="s">
        <v>37</v>
      </c>
      <c r="C145" s="1" t="s">
        <v>1205</v>
      </c>
      <c r="D145" s="1">
        <v>3.5978000000000003E-2</v>
      </c>
      <c r="E145" s="1" t="s">
        <v>238</v>
      </c>
      <c r="F145" s="1" t="s">
        <v>1206</v>
      </c>
      <c r="G145" s="1">
        <v>0.17564399999999999</v>
      </c>
      <c r="H145" s="1" t="s">
        <v>38</v>
      </c>
      <c r="I145" s="1" t="s">
        <v>1204</v>
      </c>
      <c r="J145" s="1">
        <v>9.3720000000000001E-3</v>
      </c>
      <c r="K145" s="1" t="s">
        <v>39</v>
      </c>
      <c r="L145" s="1" t="s">
        <v>51</v>
      </c>
      <c r="M145" s="1">
        <v>7.4400000000000004E-3</v>
      </c>
    </row>
    <row r="146" spans="1:19" x14ac:dyDescent="0.3">
      <c r="A146" s="1">
        <v>142</v>
      </c>
      <c r="B146" s="1" t="s">
        <v>37</v>
      </c>
      <c r="C146" s="1" t="s">
        <v>1207</v>
      </c>
      <c r="D146" s="1">
        <v>3.5595000000000002E-2</v>
      </c>
      <c r="E146" s="1" t="s">
        <v>238</v>
      </c>
      <c r="F146" s="1" t="s">
        <v>1206</v>
      </c>
      <c r="G146" s="1">
        <v>0.175264</v>
      </c>
      <c r="H146" s="1" t="s">
        <v>38</v>
      </c>
      <c r="I146" s="1" t="s">
        <v>1208</v>
      </c>
      <c r="J146" s="1">
        <v>9.1629999999999993E-3</v>
      </c>
      <c r="K146" s="1" t="s">
        <v>39</v>
      </c>
      <c r="L146" s="1" t="s">
        <v>51</v>
      </c>
      <c r="M146" s="1">
        <v>7.3930000000000003E-3</v>
      </c>
    </row>
    <row r="147" spans="1:19" x14ac:dyDescent="0.3">
      <c r="A147" s="1">
        <v>143</v>
      </c>
      <c r="B147" s="1" t="s">
        <v>37</v>
      </c>
      <c r="C147" s="1" t="s">
        <v>1209</v>
      </c>
      <c r="D147" s="1">
        <v>3.5219E-2</v>
      </c>
      <c r="E147" s="1" t="s">
        <v>238</v>
      </c>
      <c r="F147" s="1" t="s">
        <v>1210</v>
      </c>
      <c r="G147" s="1">
        <v>0.175092</v>
      </c>
      <c r="H147" s="1" t="s">
        <v>38</v>
      </c>
      <c r="I147" s="1" t="s">
        <v>1208</v>
      </c>
      <c r="J147" s="1">
        <v>8.9630000000000005E-3</v>
      </c>
      <c r="K147" s="1" t="s">
        <v>39</v>
      </c>
      <c r="L147" s="1" t="s">
        <v>51</v>
      </c>
      <c r="M147" s="1">
        <v>7.3509999999999999E-3</v>
      </c>
    </row>
    <row r="148" spans="1:19" x14ac:dyDescent="0.3">
      <c r="A148" s="1">
        <v>144</v>
      </c>
      <c r="B148" s="1" t="s">
        <v>37</v>
      </c>
      <c r="C148" s="1" t="s">
        <v>1211</v>
      </c>
      <c r="D148" s="1">
        <v>3.4847000000000003E-2</v>
      </c>
      <c r="E148" s="1" t="s">
        <v>238</v>
      </c>
      <c r="F148" s="1" t="s">
        <v>1212</v>
      </c>
      <c r="G148" s="1">
        <v>0.175178</v>
      </c>
      <c r="H148" s="1" t="s">
        <v>38</v>
      </c>
      <c r="I148" s="1" t="s">
        <v>1213</v>
      </c>
      <c r="J148" s="1">
        <v>8.7729999999999995E-3</v>
      </c>
      <c r="K148" s="1" t="s">
        <v>39</v>
      </c>
      <c r="L148" s="1" t="s">
        <v>51</v>
      </c>
      <c r="M148" s="1">
        <v>7.3140000000000002E-3</v>
      </c>
    </row>
    <row r="149" spans="1:19" x14ac:dyDescent="0.3">
      <c r="A149" s="1">
        <v>145</v>
      </c>
      <c r="B149" s="1" t="s">
        <v>37</v>
      </c>
      <c r="C149" s="1" t="s">
        <v>1214</v>
      </c>
      <c r="D149" s="1">
        <v>3.4478000000000002E-2</v>
      </c>
      <c r="E149" s="1" t="s">
        <v>238</v>
      </c>
      <c r="F149" s="1" t="s">
        <v>1215</v>
      </c>
      <c r="G149" s="1">
        <v>0.175597</v>
      </c>
      <c r="H149" s="1" t="s">
        <v>38</v>
      </c>
      <c r="I149" s="1" t="s">
        <v>1216</v>
      </c>
      <c r="J149" s="1">
        <v>8.5920000000000007E-3</v>
      </c>
      <c r="K149" s="1" t="s">
        <v>39</v>
      </c>
      <c r="L149" s="1" t="s">
        <v>51</v>
      </c>
      <c r="M149" s="1">
        <v>7.2830000000000004E-3</v>
      </c>
    </row>
    <row r="150" spans="1:19" x14ac:dyDescent="0.3">
      <c r="A150" s="1">
        <v>146</v>
      </c>
      <c r="B150" s="1" t="s">
        <v>37</v>
      </c>
      <c r="C150" s="1" t="s">
        <v>1217</v>
      </c>
      <c r="D150" s="1">
        <v>3.4109E-2</v>
      </c>
      <c r="E150" s="1" t="s">
        <v>238</v>
      </c>
      <c r="F150" s="1" t="s">
        <v>1218</v>
      </c>
      <c r="G150" s="1">
        <v>0.17646700000000001</v>
      </c>
      <c r="H150" s="1" t="s">
        <v>38</v>
      </c>
      <c r="I150" s="1" t="s">
        <v>1216</v>
      </c>
      <c r="J150" s="1">
        <v>8.4220000000000007E-3</v>
      </c>
      <c r="K150" s="1" t="s">
        <v>39</v>
      </c>
      <c r="L150" s="1" t="s">
        <v>51</v>
      </c>
      <c r="M150" s="1">
        <v>7.26E-3</v>
      </c>
    </row>
    <row r="151" spans="1:19" x14ac:dyDescent="0.3">
      <c r="A151" s="1">
        <v>147</v>
      </c>
      <c r="B151" s="1" t="s">
        <v>37</v>
      </c>
      <c r="C151" s="1" t="s">
        <v>1219</v>
      </c>
      <c r="D151" s="1">
        <v>3.3731999999999998E-2</v>
      </c>
      <c r="E151" s="1" t="s">
        <v>238</v>
      </c>
      <c r="F151" s="1" t="s">
        <v>1220</v>
      </c>
      <c r="G151" s="1">
        <v>0.17800099999999999</v>
      </c>
      <c r="H151" s="1" t="s">
        <v>38</v>
      </c>
      <c r="I151" s="1" t="s">
        <v>1221</v>
      </c>
      <c r="J151" s="1">
        <v>8.2660000000000008E-3</v>
      </c>
      <c r="K151" s="1" t="s">
        <v>39</v>
      </c>
      <c r="L151" s="1" t="s">
        <v>51</v>
      </c>
      <c r="M151" s="1">
        <v>7.2490000000000002E-3</v>
      </c>
    </row>
    <row r="152" spans="1:19" x14ac:dyDescent="0.3">
      <c r="A152" s="1">
        <v>148</v>
      </c>
      <c r="B152" s="1" t="s">
        <v>37</v>
      </c>
      <c r="C152" s="1" t="s">
        <v>1222</v>
      </c>
      <c r="D152" s="1">
        <v>3.3336999999999999E-2</v>
      </c>
      <c r="E152" s="1" t="s">
        <v>238</v>
      </c>
      <c r="F152" s="1" t="s">
        <v>1223</v>
      </c>
      <c r="G152" s="1">
        <v>0.180642</v>
      </c>
      <c r="H152" s="1" t="s">
        <v>38</v>
      </c>
      <c r="I152" s="1" t="s">
        <v>1224</v>
      </c>
      <c r="J152" s="1">
        <v>8.1290000000000008E-3</v>
      </c>
      <c r="K152" s="1" t="s">
        <v>39</v>
      </c>
      <c r="L152" s="1" t="s">
        <v>51</v>
      </c>
      <c r="M152" s="1">
        <v>7.2589999999999998E-3</v>
      </c>
    </row>
    <row r="153" spans="1:19" x14ac:dyDescent="0.3">
      <c r="A153" s="1">
        <v>149</v>
      </c>
      <c r="B153" s="1" t="s">
        <v>37</v>
      </c>
      <c r="C153" s="1" t="s">
        <v>1225</v>
      </c>
      <c r="D153" s="1">
        <v>3.1517999999999997E-2</v>
      </c>
      <c r="E153" s="1" t="s">
        <v>238</v>
      </c>
      <c r="F153" s="1" t="s">
        <v>1223</v>
      </c>
      <c r="G153" s="1">
        <v>0.101341</v>
      </c>
      <c r="H153" s="1" t="s">
        <v>238</v>
      </c>
      <c r="I153" s="1" t="s">
        <v>1226</v>
      </c>
      <c r="J153" s="1">
        <v>0.12216200000000001</v>
      </c>
      <c r="K153" s="1" t="s">
        <v>38</v>
      </c>
      <c r="L153" s="1" t="s">
        <v>1227</v>
      </c>
      <c r="M153" s="1">
        <v>8.5290000000000001E-3</v>
      </c>
      <c r="N153" s="1" t="s">
        <v>39</v>
      </c>
      <c r="O153" s="1" t="s">
        <v>51</v>
      </c>
      <c r="P153" s="1">
        <v>8.182E-3</v>
      </c>
    </row>
    <row r="154" spans="1:19" x14ac:dyDescent="0.3">
      <c r="A154" s="1">
        <v>150</v>
      </c>
      <c r="B154" s="1" t="s">
        <v>37</v>
      </c>
      <c r="C154" s="1" t="s">
        <v>1228</v>
      </c>
      <c r="D154" s="1">
        <v>3.0321000000000001E-2</v>
      </c>
      <c r="E154" s="1" t="s">
        <v>238</v>
      </c>
      <c r="F154" s="1" t="s">
        <v>1223</v>
      </c>
      <c r="G154" s="1">
        <v>5.2405E-2</v>
      </c>
      <c r="H154" s="1" t="s">
        <v>238</v>
      </c>
      <c r="I154" s="1" t="s">
        <v>1226</v>
      </c>
      <c r="J154" s="1">
        <v>0.19624800000000001</v>
      </c>
      <c r="K154" s="1" t="s">
        <v>38</v>
      </c>
      <c r="L154" s="1" t="s">
        <v>1229</v>
      </c>
      <c r="M154" s="1">
        <v>8.6359999999999996E-3</v>
      </c>
      <c r="N154" s="1" t="s">
        <v>39</v>
      </c>
      <c r="O154" s="1" t="s">
        <v>51</v>
      </c>
      <c r="P154" s="1">
        <v>8.6709999999999999E-3</v>
      </c>
    </row>
    <row r="155" spans="1:19" x14ac:dyDescent="0.3">
      <c r="A155" s="1">
        <v>151</v>
      </c>
      <c r="B155" s="1" t="s">
        <v>37</v>
      </c>
      <c r="C155" s="1" t="s">
        <v>1230</v>
      </c>
      <c r="D155" s="1">
        <v>3.0061000000000001E-2</v>
      </c>
      <c r="E155" s="1" t="s">
        <v>238</v>
      </c>
      <c r="F155" s="1" t="s">
        <v>1223</v>
      </c>
      <c r="G155" s="1">
        <v>5.296E-2</v>
      </c>
      <c r="H155" s="1" t="s">
        <v>238</v>
      </c>
      <c r="I155" s="1" t="s">
        <v>1231</v>
      </c>
      <c r="J155" s="1">
        <v>0.19145499999999999</v>
      </c>
      <c r="K155" s="1" t="s">
        <v>38</v>
      </c>
      <c r="L155" s="1" t="s">
        <v>1232</v>
      </c>
      <c r="M155" s="1">
        <v>8.3909999999999992E-3</v>
      </c>
      <c r="N155" s="1" t="s">
        <v>39</v>
      </c>
      <c r="O155" s="1" t="s">
        <v>51</v>
      </c>
      <c r="P155" s="1">
        <v>8.5559999999999994E-3</v>
      </c>
    </row>
    <row r="156" spans="1:19" x14ac:dyDescent="0.3">
      <c r="A156" s="1">
        <v>152</v>
      </c>
      <c r="B156" s="1" t="s">
        <v>37</v>
      </c>
      <c r="C156" s="1" t="s">
        <v>1233</v>
      </c>
      <c r="D156" s="1">
        <v>2.981E-2</v>
      </c>
      <c r="E156" s="1" t="s">
        <v>238</v>
      </c>
      <c r="F156" s="1" t="s">
        <v>1234</v>
      </c>
      <c r="G156" s="1">
        <v>5.3409999999999999E-2</v>
      </c>
      <c r="H156" s="1" t="s">
        <v>238</v>
      </c>
      <c r="I156" s="1" t="s">
        <v>1231</v>
      </c>
      <c r="J156" s="1">
        <v>0.18686700000000001</v>
      </c>
      <c r="K156" s="1" t="s">
        <v>38</v>
      </c>
      <c r="L156" s="1" t="s">
        <v>1235</v>
      </c>
      <c r="M156" s="1">
        <v>8.1550000000000008E-3</v>
      </c>
      <c r="N156" s="1" t="s">
        <v>39</v>
      </c>
      <c r="O156" s="1" t="s">
        <v>51</v>
      </c>
      <c r="P156" s="1">
        <v>8.4449999999999994E-3</v>
      </c>
    </row>
    <row r="157" spans="1:19" x14ac:dyDescent="0.3">
      <c r="A157" s="1">
        <v>153</v>
      </c>
      <c r="B157" s="1" t="s">
        <v>37</v>
      </c>
      <c r="C157" s="1" t="s">
        <v>1236</v>
      </c>
      <c r="D157" s="1">
        <v>2.9569000000000002E-2</v>
      </c>
      <c r="E157" s="1" t="s">
        <v>238</v>
      </c>
      <c r="F157" s="1" t="s">
        <v>1234</v>
      </c>
      <c r="G157" s="1">
        <v>5.3768000000000003E-2</v>
      </c>
      <c r="H157" s="1" t="s">
        <v>238</v>
      </c>
      <c r="I157" s="1" t="s">
        <v>1231</v>
      </c>
      <c r="J157" s="1">
        <v>0.18246799999999999</v>
      </c>
      <c r="K157" s="1" t="s">
        <v>38</v>
      </c>
      <c r="L157" s="1" t="s">
        <v>1237</v>
      </c>
      <c r="M157" s="1">
        <v>7.9279999999999993E-3</v>
      </c>
      <c r="N157" s="1" t="s">
        <v>39</v>
      </c>
      <c r="O157" s="1" t="s">
        <v>51</v>
      </c>
      <c r="P157" s="1">
        <v>8.3370000000000007E-3</v>
      </c>
    </row>
    <row r="158" spans="1:19" x14ac:dyDescent="0.3">
      <c r="A158" s="1">
        <v>154</v>
      </c>
      <c r="B158" s="1" t="s">
        <v>37</v>
      </c>
      <c r="C158" s="1" t="s">
        <v>1238</v>
      </c>
      <c r="D158" s="1">
        <v>2.9336000000000001E-2</v>
      </c>
      <c r="E158" s="1" t="s">
        <v>238</v>
      </c>
      <c r="F158" s="1" t="s">
        <v>1239</v>
      </c>
      <c r="G158" s="1">
        <v>5.4043000000000001E-2</v>
      </c>
      <c r="H158" s="1" t="s">
        <v>238</v>
      </c>
      <c r="I158" s="1" t="s">
        <v>1240</v>
      </c>
      <c r="J158" s="1">
        <v>0.17824300000000001</v>
      </c>
      <c r="K158" s="1" t="s">
        <v>38</v>
      </c>
      <c r="L158" s="1" t="s">
        <v>1241</v>
      </c>
      <c r="M158" s="1">
        <v>7.7079999999999996E-3</v>
      </c>
      <c r="N158" s="1" t="s">
        <v>39</v>
      </c>
      <c r="O158" s="1" t="s">
        <v>51</v>
      </c>
      <c r="P158" s="1">
        <v>8.2330000000000007E-3</v>
      </c>
    </row>
    <row r="159" spans="1:19" x14ac:dyDescent="0.3">
      <c r="A159" s="1">
        <v>155</v>
      </c>
      <c r="B159" s="1" t="s">
        <v>37</v>
      </c>
      <c r="C159" s="1" t="s">
        <v>1242</v>
      </c>
      <c r="D159" s="1">
        <v>2.9111999999999999E-2</v>
      </c>
      <c r="E159" s="1" t="s">
        <v>238</v>
      </c>
      <c r="F159" s="1" t="s">
        <v>1243</v>
      </c>
      <c r="G159" s="1">
        <v>5.4246999999999997E-2</v>
      </c>
      <c r="H159" s="1" t="s">
        <v>238</v>
      </c>
      <c r="I159" s="1" t="s">
        <v>1240</v>
      </c>
      <c r="J159" s="1">
        <v>0.174179</v>
      </c>
      <c r="K159" s="1" t="s">
        <v>38</v>
      </c>
      <c r="L159" s="1" t="s">
        <v>1244</v>
      </c>
      <c r="M159" s="1">
        <v>7.4960000000000001E-3</v>
      </c>
      <c r="N159" s="1" t="s">
        <v>39</v>
      </c>
      <c r="O159" s="1" t="s">
        <v>51</v>
      </c>
      <c r="P159" s="1">
        <v>8.1320000000000003E-3</v>
      </c>
    </row>
    <row r="160" spans="1:19" x14ac:dyDescent="0.3">
      <c r="A160" s="1">
        <v>156</v>
      </c>
      <c r="B160" s="1" t="s">
        <v>37</v>
      </c>
      <c r="C160" s="1" t="s">
        <v>1245</v>
      </c>
      <c r="D160" s="1">
        <v>2.8972000000000001E-2</v>
      </c>
      <c r="E160" s="1" t="s">
        <v>238</v>
      </c>
      <c r="F160" s="1" t="s">
        <v>1243</v>
      </c>
      <c r="G160" s="1">
        <v>5.4654000000000001E-2</v>
      </c>
      <c r="H160" s="1" t="s">
        <v>238</v>
      </c>
      <c r="I160" s="1" t="s">
        <v>1246</v>
      </c>
      <c r="J160" s="1">
        <v>0.17109099999999999</v>
      </c>
      <c r="K160" s="1" t="s">
        <v>38</v>
      </c>
      <c r="L160" s="1" t="s">
        <v>1244</v>
      </c>
      <c r="M160" s="1">
        <v>7.6249999999999998E-3</v>
      </c>
      <c r="N160" s="1" t="s">
        <v>39</v>
      </c>
      <c r="O160" s="1" t="s">
        <v>51</v>
      </c>
      <c r="P160" s="1">
        <v>8.0470000000000003E-3</v>
      </c>
      <c r="Q160" s="1" t="s">
        <v>76</v>
      </c>
      <c r="R160" s="1" t="s">
        <v>77</v>
      </c>
      <c r="S160" s="1">
        <v>5.0000000000000002E-5</v>
      </c>
    </row>
    <row r="161" spans="1:19" x14ac:dyDescent="0.3">
      <c r="A161" s="1">
        <v>157</v>
      </c>
      <c r="B161" s="1" t="s">
        <v>37</v>
      </c>
      <c r="C161" s="1" t="s">
        <v>1247</v>
      </c>
      <c r="D161" s="1">
        <v>2.8797E-2</v>
      </c>
      <c r="E161" s="1" t="s">
        <v>238</v>
      </c>
      <c r="F161" s="1" t="s">
        <v>1220</v>
      </c>
      <c r="G161" s="1">
        <v>5.4813000000000001E-2</v>
      </c>
      <c r="H161" s="1" t="s">
        <v>238</v>
      </c>
      <c r="I161" s="1" t="s">
        <v>1246</v>
      </c>
      <c r="J161" s="1">
        <v>0.167489</v>
      </c>
      <c r="K161" s="1" t="s">
        <v>38</v>
      </c>
      <c r="L161" s="1" t="s">
        <v>1244</v>
      </c>
      <c r="M161" s="1">
        <v>7.5129999999999997E-3</v>
      </c>
      <c r="N161" s="1" t="s">
        <v>39</v>
      </c>
      <c r="O161" s="1" t="s">
        <v>51</v>
      </c>
      <c r="P161" s="1">
        <v>7.9539999999999993E-3</v>
      </c>
      <c r="Q161" s="1" t="s">
        <v>76</v>
      </c>
      <c r="R161" s="1" t="s">
        <v>77</v>
      </c>
      <c r="S161" s="1">
        <v>6.2399999999999999E-4</v>
      </c>
    </row>
    <row r="162" spans="1:19" x14ac:dyDescent="0.3">
      <c r="A162" s="1">
        <v>158</v>
      </c>
      <c r="B162" s="1" t="s">
        <v>37</v>
      </c>
      <c r="C162" s="1" t="s">
        <v>1248</v>
      </c>
      <c r="D162" s="1">
        <v>2.8604000000000001E-2</v>
      </c>
      <c r="E162" s="1" t="s">
        <v>238</v>
      </c>
      <c r="F162" s="1" t="s">
        <v>1220</v>
      </c>
      <c r="G162" s="1">
        <v>5.4827000000000001E-2</v>
      </c>
      <c r="H162" s="1" t="s">
        <v>238</v>
      </c>
      <c r="I162" s="1" t="s">
        <v>1249</v>
      </c>
      <c r="J162" s="1">
        <v>0.16372700000000001</v>
      </c>
      <c r="K162" s="1" t="s">
        <v>38</v>
      </c>
      <c r="L162" s="1" t="s">
        <v>1244</v>
      </c>
      <c r="M162" s="1">
        <v>7.2909999999999997E-3</v>
      </c>
      <c r="N162" s="1" t="s">
        <v>39</v>
      </c>
      <c r="O162" s="1" t="s">
        <v>51</v>
      </c>
      <c r="P162" s="1">
        <v>7.8600000000000007E-3</v>
      </c>
      <c r="Q162" s="1" t="s">
        <v>76</v>
      </c>
      <c r="R162" s="1" t="s">
        <v>77</v>
      </c>
      <c r="S162" s="1">
        <v>6.2200000000000005E-4</v>
      </c>
    </row>
    <row r="163" spans="1:19" x14ac:dyDescent="0.3">
      <c r="A163" s="1">
        <v>159</v>
      </c>
      <c r="B163" s="1" t="s">
        <v>37</v>
      </c>
      <c r="C163" s="1" t="s">
        <v>1250</v>
      </c>
      <c r="D163" s="1">
        <v>2.8417999999999999E-2</v>
      </c>
      <c r="E163" s="1" t="s">
        <v>238</v>
      </c>
      <c r="F163" s="1" t="s">
        <v>1220</v>
      </c>
      <c r="G163" s="1">
        <v>5.4793000000000001E-2</v>
      </c>
      <c r="H163" s="1" t="s">
        <v>238</v>
      </c>
      <c r="I163" s="1" t="s">
        <v>1249</v>
      </c>
      <c r="J163" s="1">
        <v>0.16009899999999999</v>
      </c>
      <c r="K163" s="1" t="s">
        <v>38</v>
      </c>
      <c r="L163" s="1" t="s">
        <v>1244</v>
      </c>
      <c r="M163" s="1">
        <v>7.0790000000000002E-3</v>
      </c>
      <c r="N163" s="1" t="s">
        <v>39</v>
      </c>
      <c r="O163" s="1" t="s">
        <v>51</v>
      </c>
      <c r="P163" s="1">
        <v>7.7679999999999997E-3</v>
      </c>
      <c r="Q163" s="1" t="s">
        <v>76</v>
      </c>
      <c r="R163" s="1" t="s">
        <v>77</v>
      </c>
      <c r="S163" s="1">
        <v>6.2100000000000002E-4</v>
      </c>
    </row>
    <row r="164" spans="1:19" x14ac:dyDescent="0.3">
      <c r="A164" s="1">
        <v>160</v>
      </c>
      <c r="B164" s="1" t="s">
        <v>37</v>
      </c>
      <c r="C164" s="1" t="s">
        <v>1251</v>
      </c>
      <c r="D164" s="1">
        <v>2.8237999999999999E-2</v>
      </c>
      <c r="E164" s="1" t="s">
        <v>238</v>
      </c>
      <c r="F164" s="1" t="s">
        <v>1220</v>
      </c>
      <c r="G164" s="1">
        <v>5.4718999999999997E-2</v>
      </c>
      <c r="H164" s="1" t="s">
        <v>238</v>
      </c>
      <c r="I164" s="1" t="s">
        <v>1249</v>
      </c>
      <c r="J164" s="1">
        <v>0.15659600000000001</v>
      </c>
      <c r="K164" s="1" t="s">
        <v>38</v>
      </c>
      <c r="L164" s="1" t="s">
        <v>1252</v>
      </c>
      <c r="M164" s="1">
        <v>6.875E-3</v>
      </c>
      <c r="N164" s="1" t="s">
        <v>39</v>
      </c>
      <c r="O164" s="1" t="s">
        <v>51</v>
      </c>
      <c r="P164" s="1">
        <v>7.6800000000000002E-3</v>
      </c>
      <c r="Q164" s="1" t="s">
        <v>76</v>
      </c>
      <c r="R164" s="1" t="s">
        <v>77</v>
      </c>
      <c r="S164" s="1">
        <v>6.1899999999999998E-4</v>
      </c>
    </row>
    <row r="165" spans="1:19" x14ac:dyDescent="0.3">
      <c r="A165" s="1">
        <v>161</v>
      </c>
      <c r="B165" s="1" t="s">
        <v>37</v>
      </c>
      <c r="C165" s="1" t="s">
        <v>1253</v>
      </c>
      <c r="D165" s="1">
        <v>2.8066000000000001E-2</v>
      </c>
      <c r="E165" s="1" t="s">
        <v>238</v>
      </c>
      <c r="F165" s="1" t="s">
        <v>1220</v>
      </c>
      <c r="G165" s="1">
        <v>5.4607000000000003E-2</v>
      </c>
      <c r="H165" s="1" t="s">
        <v>238</v>
      </c>
      <c r="I165" s="1" t="s">
        <v>1254</v>
      </c>
      <c r="J165" s="1">
        <v>0.15320900000000001</v>
      </c>
      <c r="K165" s="1" t="s">
        <v>38</v>
      </c>
      <c r="L165" s="1" t="s">
        <v>1255</v>
      </c>
      <c r="M165" s="1">
        <v>6.679E-3</v>
      </c>
      <c r="N165" s="1" t="s">
        <v>39</v>
      </c>
      <c r="O165" s="1" t="s">
        <v>51</v>
      </c>
      <c r="P165" s="1">
        <v>7.5929999999999999E-3</v>
      </c>
      <c r="Q165" s="1" t="s">
        <v>76</v>
      </c>
      <c r="R165" s="1" t="s">
        <v>77</v>
      </c>
      <c r="S165" s="1">
        <v>6.1799999999999995E-4</v>
      </c>
    </row>
    <row r="166" spans="1:19" x14ac:dyDescent="0.3">
      <c r="A166" s="1">
        <v>162</v>
      </c>
      <c r="B166" s="1" t="s">
        <v>37</v>
      </c>
      <c r="C166" s="1" t="s">
        <v>1256</v>
      </c>
      <c r="D166" s="1">
        <v>2.7900000000000001E-2</v>
      </c>
      <c r="E166" s="1" t="s">
        <v>238</v>
      </c>
      <c r="F166" s="1" t="s">
        <v>1257</v>
      </c>
      <c r="G166" s="1">
        <v>5.4462999999999998E-2</v>
      </c>
      <c r="H166" s="1" t="s">
        <v>238</v>
      </c>
      <c r="I166" s="1" t="s">
        <v>1258</v>
      </c>
      <c r="J166" s="1">
        <v>0.14993300000000001</v>
      </c>
      <c r="K166" s="1" t="s">
        <v>38</v>
      </c>
      <c r="L166" s="1" t="s">
        <v>1255</v>
      </c>
      <c r="M166" s="1">
        <v>6.4920000000000004E-3</v>
      </c>
      <c r="N166" s="1" t="s">
        <v>39</v>
      </c>
      <c r="O166" s="1" t="s">
        <v>51</v>
      </c>
      <c r="P166" s="1">
        <v>7.5100000000000002E-3</v>
      </c>
      <c r="Q166" s="1" t="s">
        <v>76</v>
      </c>
      <c r="R166" s="1" t="s">
        <v>77</v>
      </c>
      <c r="S166" s="1">
        <v>6.1600000000000001E-4</v>
      </c>
    </row>
    <row r="167" spans="1:19" x14ac:dyDescent="0.3">
      <c r="A167" s="1">
        <v>163</v>
      </c>
      <c r="B167" s="1" t="s">
        <v>37</v>
      </c>
      <c r="C167" s="1" t="s">
        <v>1259</v>
      </c>
      <c r="D167" s="1">
        <v>2.7740999999999998E-2</v>
      </c>
      <c r="E167" s="1" t="s">
        <v>238</v>
      </c>
      <c r="F167" s="1" t="s">
        <v>1260</v>
      </c>
      <c r="G167" s="1">
        <v>5.4288000000000003E-2</v>
      </c>
      <c r="H167" s="1" t="s">
        <v>238</v>
      </c>
      <c r="I167" s="1" t="s">
        <v>1258</v>
      </c>
      <c r="J167" s="1">
        <v>0.146761</v>
      </c>
      <c r="K167" s="1" t="s">
        <v>38</v>
      </c>
      <c r="L167" s="1" t="s">
        <v>1255</v>
      </c>
      <c r="M167" s="1">
        <v>6.3119999999999999E-3</v>
      </c>
      <c r="N167" s="1" t="s">
        <v>39</v>
      </c>
      <c r="O167" s="1" t="s">
        <v>51</v>
      </c>
      <c r="P167" s="1">
        <v>7.4279999999999997E-3</v>
      </c>
      <c r="Q167" s="1" t="s">
        <v>76</v>
      </c>
      <c r="R167" s="1" t="s">
        <v>77</v>
      </c>
      <c r="S167" s="1">
        <v>6.1499999999999999E-4</v>
      </c>
    </row>
    <row r="168" spans="1:19" x14ac:dyDescent="0.3">
      <c r="A168" s="1">
        <v>164</v>
      </c>
      <c r="B168" s="1" t="s">
        <v>37</v>
      </c>
      <c r="C168" s="1" t="s">
        <v>1261</v>
      </c>
      <c r="D168" s="1">
        <v>2.7588000000000001E-2</v>
      </c>
      <c r="E168" s="1" t="s">
        <v>238</v>
      </c>
      <c r="F168" s="1" t="s">
        <v>1260</v>
      </c>
      <c r="G168" s="1">
        <v>5.4087999999999997E-2</v>
      </c>
      <c r="H168" s="1" t="s">
        <v>238</v>
      </c>
      <c r="I168" s="1" t="s">
        <v>1258</v>
      </c>
      <c r="J168" s="1">
        <v>0.14368600000000001</v>
      </c>
      <c r="K168" s="1" t="s">
        <v>38</v>
      </c>
      <c r="L168" s="1" t="s">
        <v>1255</v>
      </c>
      <c r="M168" s="1">
        <v>6.1390000000000004E-3</v>
      </c>
      <c r="N168" s="1" t="s">
        <v>39</v>
      </c>
      <c r="O168" s="1" t="s">
        <v>51</v>
      </c>
      <c r="P168" s="1">
        <v>7.3489999999999996E-3</v>
      </c>
      <c r="Q168" s="1" t="s">
        <v>76</v>
      </c>
      <c r="R168" s="1" t="s">
        <v>77</v>
      </c>
      <c r="S168" s="1">
        <v>6.1300000000000005E-4</v>
      </c>
    </row>
    <row r="169" spans="1:19" x14ac:dyDescent="0.3">
      <c r="A169" s="1">
        <v>165</v>
      </c>
      <c r="B169" s="1" t="s">
        <v>37</v>
      </c>
      <c r="C169" s="1" t="s">
        <v>1262</v>
      </c>
      <c r="D169" s="1">
        <v>2.7441E-2</v>
      </c>
      <c r="E169" s="1" t="s">
        <v>238</v>
      </c>
      <c r="F169" s="1" t="s">
        <v>1260</v>
      </c>
      <c r="G169" s="1">
        <v>5.3863000000000001E-2</v>
      </c>
      <c r="H169" s="1" t="s">
        <v>238</v>
      </c>
      <c r="I169" s="1" t="s">
        <v>1258</v>
      </c>
      <c r="J169" s="1">
        <v>0.140704</v>
      </c>
      <c r="K169" s="1" t="s">
        <v>38</v>
      </c>
      <c r="L169" s="1" t="s">
        <v>1255</v>
      </c>
      <c r="M169" s="1">
        <v>5.973E-3</v>
      </c>
      <c r="N169" s="1" t="s">
        <v>39</v>
      </c>
      <c r="O169" s="1" t="s">
        <v>51</v>
      </c>
      <c r="P169" s="1">
        <v>7.2719999999999998E-3</v>
      </c>
      <c r="Q169" s="1" t="s">
        <v>76</v>
      </c>
      <c r="R169" s="1" t="s">
        <v>77</v>
      </c>
      <c r="S169" s="1">
        <v>6.1200000000000002E-4</v>
      </c>
    </row>
    <row r="170" spans="1:19" x14ac:dyDescent="0.3">
      <c r="A170" s="1">
        <v>166</v>
      </c>
      <c r="B170" s="1" t="s">
        <v>37</v>
      </c>
      <c r="C170" s="1" t="s">
        <v>1263</v>
      </c>
      <c r="D170" s="1">
        <v>2.7300999999999999E-2</v>
      </c>
      <c r="E170" s="1" t="s">
        <v>238</v>
      </c>
      <c r="F170" s="1" t="s">
        <v>1260</v>
      </c>
      <c r="G170" s="1">
        <v>5.3616999999999998E-2</v>
      </c>
      <c r="H170" s="1" t="s">
        <v>238</v>
      </c>
      <c r="I170" s="1" t="s">
        <v>1264</v>
      </c>
      <c r="J170" s="1">
        <v>0.13780899999999999</v>
      </c>
      <c r="K170" s="1" t="s">
        <v>38</v>
      </c>
      <c r="L170" s="1" t="s">
        <v>1265</v>
      </c>
      <c r="M170" s="1">
        <v>5.8139999999999997E-3</v>
      </c>
      <c r="N170" s="1" t="s">
        <v>39</v>
      </c>
      <c r="O170" s="1" t="s">
        <v>51</v>
      </c>
      <c r="P170" s="1">
        <v>7.1980000000000004E-3</v>
      </c>
      <c r="Q170" s="1" t="s">
        <v>76</v>
      </c>
      <c r="R170" s="1" t="s">
        <v>77</v>
      </c>
      <c r="S170" s="1">
        <v>6.11E-4</v>
      </c>
    </row>
    <row r="171" spans="1:19" x14ac:dyDescent="0.3">
      <c r="A171" s="1">
        <v>167</v>
      </c>
      <c r="B171" s="1" t="s">
        <v>37</v>
      </c>
      <c r="C171" s="1" t="s">
        <v>1266</v>
      </c>
      <c r="D171" s="1">
        <v>2.7165999999999999E-2</v>
      </c>
      <c r="E171" s="1" t="s">
        <v>238</v>
      </c>
      <c r="F171" s="1" t="s">
        <v>1260</v>
      </c>
      <c r="G171" s="1">
        <v>5.3351000000000003E-2</v>
      </c>
      <c r="H171" s="1" t="s">
        <v>238</v>
      </c>
      <c r="I171" s="1" t="s">
        <v>1267</v>
      </c>
      <c r="J171" s="1">
        <v>0.13499700000000001</v>
      </c>
      <c r="K171" s="1" t="s">
        <v>38</v>
      </c>
      <c r="L171" s="1" t="s">
        <v>1268</v>
      </c>
      <c r="M171" s="1">
        <v>5.6620000000000004E-3</v>
      </c>
      <c r="N171" s="1" t="s">
        <v>39</v>
      </c>
      <c r="O171" s="1" t="s">
        <v>51</v>
      </c>
      <c r="P171" s="1">
        <v>7.1250000000000003E-3</v>
      </c>
      <c r="Q171" s="1" t="s">
        <v>76</v>
      </c>
      <c r="R171" s="1" t="s">
        <v>77</v>
      </c>
      <c r="S171" s="1">
        <v>6.0899999999999995E-4</v>
      </c>
    </row>
    <row r="172" spans="1:19" x14ac:dyDescent="0.3">
      <c r="A172" s="1">
        <v>168</v>
      </c>
      <c r="B172" s="1" t="s">
        <v>37</v>
      </c>
      <c r="C172" s="1" t="s">
        <v>1269</v>
      </c>
      <c r="D172" s="1">
        <v>2.7036999999999999E-2</v>
      </c>
      <c r="E172" s="1" t="s">
        <v>238</v>
      </c>
      <c r="F172" s="1" t="s">
        <v>1260</v>
      </c>
      <c r="G172" s="1">
        <v>5.3067000000000003E-2</v>
      </c>
      <c r="H172" s="1" t="s">
        <v>238</v>
      </c>
      <c r="I172" s="1" t="s">
        <v>1267</v>
      </c>
      <c r="J172" s="1">
        <v>0.13226299999999999</v>
      </c>
      <c r="K172" s="1" t="s">
        <v>38</v>
      </c>
      <c r="L172" s="1" t="s">
        <v>1268</v>
      </c>
      <c r="M172" s="1">
        <v>5.5160000000000001E-3</v>
      </c>
      <c r="N172" s="1" t="s">
        <v>39</v>
      </c>
      <c r="O172" s="1" t="s">
        <v>51</v>
      </c>
      <c r="P172" s="1">
        <v>7.0540000000000004E-3</v>
      </c>
      <c r="Q172" s="1" t="s">
        <v>76</v>
      </c>
      <c r="R172" s="1" t="s">
        <v>77</v>
      </c>
      <c r="S172" s="1">
        <v>6.0800000000000003E-4</v>
      </c>
    </row>
    <row r="173" spans="1:19" x14ac:dyDescent="0.3">
      <c r="A173" s="1">
        <v>169</v>
      </c>
      <c r="B173" s="1" t="s">
        <v>37</v>
      </c>
      <c r="C173" s="1" t="s">
        <v>1270</v>
      </c>
      <c r="D173" s="1">
        <v>2.6914E-2</v>
      </c>
      <c r="E173" s="1" t="s">
        <v>238</v>
      </c>
      <c r="F173" s="1" t="s">
        <v>1260</v>
      </c>
      <c r="G173" s="1">
        <v>5.2768000000000002E-2</v>
      </c>
      <c r="H173" s="1" t="s">
        <v>238</v>
      </c>
      <c r="I173" s="1" t="s">
        <v>1267</v>
      </c>
      <c r="J173" s="1">
        <v>0.129604</v>
      </c>
      <c r="K173" s="1" t="s">
        <v>38</v>
      </c>
      <c r="L173" s="1" t="s">
        <v>1268</v>
      </c>
      <c r="M173" s="1">
        <v>5.3759999999999997E-3</v>
      </c>
      <c r="N173" s="1" t="s">
        <v>39</v>
      </c>
      <c r="O173" s="1" t="s">
        <v>51</v>
      </c>
      <c r="P173" s="1">
        <v>6.9849999999999999E-3</v>
      </c>
      <c r="Q173" s="1" t="s">
        <v>76</v>
      </c>
      <c r="R173" s="1" t="s">
        <v>77</v>
      </c>
      <c r="S173" s="1">
        <v>6.0700000000000001E-4</v>
      </c>
    </row>
    <row r="174" spans="1:19" x14ac:dyDescent="0.3">
      <c r="A174" s="1">
        <v>170</v>
      </c>
      <c r="B174" s="1" t="s">
        <v>37</v>
      </c>
      <c r="C174" s="1" t="s">
        <v>1271</v>
      </c>
      <c r="D174" s="1">
        <v>2.6797000000000001E-2</v>
      </c>
      <c r="E174" s="1" t="s">
        <v>238</v>
      </c>
      <c r="F174" s="1" t="s">
        <v>1272</v>
      </c>
      <c r="G174" s="1">
        <v>5.2453E-2</v>
      </c>
      <c r="H174" s="1" t="s">
        <v>238</v>
      </c>
      <c r="I174" s="1" t="s">
        <v>1273</v>
      </c>
      <c r="J174" s="1">
        <v>0.12701499999999999</v>
      </c>
      <c r="K174" s="1" t="s">
        <v>38</v>
      </c>
      <c r="L174" s="1" t="s">
        <v>1268</v>
      </c>
      <c r="M174" s="1">
        <v>5.241E-3</v>
      </c>
      <c r="N174" s="1" t="s">
        <v>39</v>
      </c>
      <c r="O174" s="1" t="s">
        <v>51</v>
      </c>
      <c r="P174" s="1">
        <v>6.9170000000000004E-3</v>
      </c>
      <c r="Q174" s="1" t="s">
        <v>76</v>
      </c>
      <c r="R174" s="1" t="s">
        <v>77</v>
      </c>
      <c r="S174" s="1">
        <v>6.0599999999999998E-4</v>
      </c>
    </row>
    <row r="175" spans="1:19" x14ac:dyDescent="0.3">
      <c r="A175" s="1">
        <v>171</v>
      </c>
      <c r="B175" s="1" t="s">
        <v>37</v>
      </c>
      <c r="C175" s="1" t="s">
        <v>1274</v>
      </c>
      <c r="D175" s="1">
        <v>2.6685E-2</v>
      </c>
      <c r="E175" s="1" t="s">
        <v>238</v>
      </c>
      <c r="F175" s="1" t="s">
        <v>1272</v>
      </c>
      <c r="G175" s="1">
        <v>5.2124999999999998E-2</v>
      </c>
      <c r="H175" s="1" t="s">
        <v>238</v>
      </c>
      <c r="I175" s="1" t="s">
        <v>1273</v>
      </c>
      <c r="J175" s="1">
        <v>0.12449499999999999</v>
      </c>
      <c r="K175" s="1" t="s">
        <v>38</v>
      </c>
      <c r="L175" s="1" t="s">
        <v>1268</v>
      </c>
      <c r="M175" s="1">
        <v>5.1120000000000002E-3</v>
      </c>
      <c r="N175" s="1" t="s">
        <v>39</v>
      </c>
      <c r="O175" s="1" t="s">
        <v>51</v>
      </c>
      <c r="P175" s="1">
        <v>6.8510000000000003E-3</v>
      </c>
      <c r="Q175" s="1" t="s">
        <v>76</v>
      </c>
      <c r="R175" s="1" t="s">
        <v>77</v>
      </c>
      <c r="S175" s="1">
        <v>6.0499999999999996E-4</v>
      </c>
    </row>
    <row r="176" spans="1:19" x14ac:dyDescent="0.3">
      <c r="A176" s="1">
        <v>172</v>
      </c>
      <c r="B176" s="1" t="s">
        <v>37</v>
      </c>
      <c r="C176" s="1" t="s">
        <v>1275</v>
      </c>
      <c r="D176" s="1">
        <v>2.6578999999999998E-2</v>
      </c>
      <c r="E176" s="1" t="s">
        <v>238</v>
      </c>
      <c r="F176" s="1" t="s">
        <v>1272</v>
      </c>
      <c r="G176" s="1">
        <v>5.1783999999999997E-2</v>
      </c>
      <c r="H176" s="1" t="s">
        <v>238</v>
      </c>
      <c r="I176" s="1" t="s">
        <v>1276</v>
      </c>
      <c r="J176" s="1">
        <v>0.12203799999999999</v>
      </c>
      <c r="K176" s="1" t="s">
        <v>38</v>
      </c>
      <c r="L176" s="1" t="s">
        <v>1268</v>
      </c>
      <c r="M176" s="1">
        <v>4.9880000000000002E-3</v>
      </c>
      <c r="N176" s="1" t="s">
        <v>39</v>
      </c>
      <c r="O176" s="1" t="s">
        <v>51</v>
      </c>
      <c r="P176" s="1">
        <v>6.7869999999999996E-3</v>
      </c>
      <c r="Q176" s="1" t="s">
        <v>76</v>
      </c>
      <c r="R176" s="1" t="s">
        <v>77</v>
      </c>
      <c r="S176" s="1">
        <v>6.0400000000000004E-4</v>
      </c>
    </row>
    <row r="177" spans="1:22" x14ac:dyDescent="0.3">
      <c r="A177" s="1">
        <v>173</v>
      </c>
      <c r="B177" s="1" t="s">
        <v>37</v>
      </c>
      <c r="C177" s="1" t="s">
        <v>1277</v>
      </c>
      <c r="D177" s="1">
        <v>2.6478999999999999E-2</v>
      </c>
      <c r="E177" s="1" t="s">
        <v>238</v>
      </c>
      <c r="F177" s="1" t="s">
        <v>1272</v>
      </c>
      <c r="G177" s="1">
        <v>5.1431999999999999E-2</v>
      </c>
      <c r="H177" s="1" t="s">
        <v>238</v>
      </c>
      <c r="I177" s="1" t="s">
        <v>1278</v>
      </c>
      <c r="J177" s="1">
        <v>0.119644</v>
      </c>
      <c r="K177" s="1" t="s">
        <v>38</v>
      </c>
      <c r="L177" s="1" t="s">
        <v>1279</v>
      </c>
      <c r="M177" s="1">
        <v>4.8690000000000001E-3</v>
      </c>
      <c r="N177" s="1" t="s">
        <v>39</v>
      </c>
      <c r="O177" s="1" t="s">
        <v>51</v>
      </c>
      <c r="P177" s="1">
        <v>6.7239999999999999E-3</v>
      </c>
      <c r="Q177" s="1" t="s">
        <v>76</v>
      </c>
      <c r="R177" s="1" t="s">
        <v>77</v>
      </c>
      <c r="S177" s="1">
        <v>6.0300000000000002E-4</v>
      </c>
    </row>
    <row r="178" spans="1:22" x14ac:dyDescent="0.3">
      <c r="A178" s="1">
        <v>174</v>
      </c>
      <c r="B178" s="1" t="s">
        <v>37</v>
      </c>
      <c r="C178" s="1" t="s">
        <v>1280</v>
      </c>
      <c r="D178" s="1">
        <v>2.6384000000000001E-2</v>
      </c>
      <c r="E178" s="1" t="s">
        <v>238</v>
      </c>
      <c r="F178" s="1" t="s">
        <v>1272</v>
      </c>
      <c r="G178" s="1">
        <v>5.1068000000000002E-2</v>
      </c>
      <c r="H178" s="1" t="s">
        <v>238</v>
      </c>
      <c r="I178" s="1" t="s">
        <v>1278</v>
      </c>
      <c r="J178" s="1">
        <v>0.117308</v>
      </c>
      <c r="K178" s="1" t="s">
        <v>38</v>
      </c>
      <c r="L178" s="1" t="s">
        <v>1281</v>
      </c>
      <c r="M178" s="1">
        <v>4.7559999999999998E-3</v>
      </c>
      <c r="N178" s="1" t="s">
        <v>39</v>
      </c>
      <c r="O178" s="1" t="s">
        <v>51</v>
      </c>
      <c r="P178" s="1">
        <v>6.6620000000000004E-3</v>
      </c>
      <c r="Q178" s="1" t="s">
        <v>76</v>
      </c>
      <c r="R178" s="1" t="s">
        <v>77</v>
      </c>
      <c r="S178" s="1">
        <v>6.02E-4</v>
      </c>
    </row>
    <row r="179" spans="1:22" x14ac:dyDescent="0.3">
      <c r="A179" s="1">
        <v>175</v>
      </c>
      <c r="B179" s="1" t="s">
        <v>37</v>
      </c>
      <c r="C179" s="1" t="s">
        <v>1282</v>
      </c>
      <c r="D179" s="1">
        <v>2.6294000000000001E-2</v>
      </c>
      <c r="E179" s="1" t="s">
        <v>238</v>
      </c>
      <c r="F179" s="1" t="s">
        <v>1272</v>
      </c>
      <c r="G179" s="1">
        <v>5.0694000000000003E-2</v>
      </c>
      <c r="H179" s="1" t="s">
        <v>238</v>
      </c>
      <c r="I179" s="1" t="s">
        <v>1283</v>
      </c>
      <c r="J179" s="1">
        <v>0.11502900000000001</v>
      </c>
      <c r="K179" s="1" t="s">
        <v>38</v>
      </c>
      <c r="L179" s="1" t="s">
        <v>1281</v>
      </c>
      <c r="M179" s="1">
        <v>4.646E-3</v>
      </c>
      <c r="N179" s="1" t="s">
        <v>39</v>
      </c>
      <c r="O179" s="1" t="s">
        <v>51</v>
      </c>
      <c r="P179" s="1">
        <v>6.6020000000000002E-3</v>
      </c>
      <c r="Q179" s="1" t="s">
        <v>76</v>
      </c>
      <c r="R179" s="1" t="s">
        <v>77</v>
      </c>
      <c r="S179" s="1">
        <v>6.0099999999999997E-4</v>
      </c>
    </row>
    <row r="180" spans="1:22" x14ac:dyDescent="0.3">
      <c r="A180" s="1">
        <v>176</v>
      </c>
      <c r="B180" s="1" t="s">
        <v>37</v>
      </c>
      <c r="C180" s="1" t="s">
        <v>1284</v>
      </c>
      <c r="D180" s="1">
        <v>2.6210000000000001E-2</v>
      </c>
      <c r="E180" s="1" t="s">
        <v>238</v>
      </c>
      <c r="F180" s="1" t="s">
        <v>1272</v>
      </c>
      <c r="G180" s="1">
        <v>5.0311000000000002E-2</v>
      </c>
      <c r="H180" s="1" t="s">
        <v>238</v>
      </c>
      <c r="I180" s="1" t="s">
        <v>1283</v>
      </c>
      <c r="J180" s="1">
        <v>0.112803</v>
      </c>
      <c r="K180" s="1" t="s">
        <v>38</v>
      </c>
      <c r="L180" s="1" t="s">
        <v>1285</v>
      </c>
      <c r="M180" s="1">
        <v>4.542E-3</v>
      </c>
      <c r="N180" s="1" t="s">
        <v>39</v>
      </c>
      <c r="O180" s="1" t="s">
        <v>51</v>
      </c>
      <c r="P180" s="1">
        <v>6.5430000000000002E-3</v>
      </c>
      <c r="Q180" s="1" t="s">
        <v>76</v>
      </c>
      <c r="R180" s="1" t="s">
        <v>77</v>
      </c>
      <c r="S180" s="1">
        <v>5.9999999999999995E-4</v>
      </c>
    </row>
    <row r="181" spans="1:22" x14ac:dyDescent="0.3">
      <c r="A181" s="1">
        <v>177</v>
      </c>
      <c r="B181" s="1" t="s">
        <v>37</v>
      </c>
      <c r="C181" s="1" t="s">
        <v>1284</v>
      </c>
      <c r="D181" s="1">
        <v>2.5051E-2</v>
      </c>
      <c r="E181" s="1" t="s">
        <v>37</v>
      </c>
      <c r="F181" s="1" t="s">
        <v>1286</v>
      </c>
      <c r="G181" s="1">
        <v>1.3290000000000001E-3</v>
      </c>
      <c r="H181" s="1" t="s">
        <v>238</v>
      </c>
      <c r="I181" s="1" t="s">
        <v>1287</v>
      </c>
      <c r="J181" s="1">
        <v>4.8682000000000003E-2</v>
      </c>
      <c r="K181" s="1" t="s">
        <v>238</v>
      </c>
      <c r="L181" s="1" t="s">
        <v>1283</v>
      </c>
      <c r="M181" s="1">
        <v>0.111785</v>
      </c>
      <c r="N181" s="1" t="s">
        <v>38</v>
      </c>
      <c r="O181" s="1" t="s">
        <v>1285</v>
      </c>
      <c r="P181" s="1">
        <v>4.4149999999999997E-3</v>
      </c>
      <c r="Q181" s="1" t="s">
        <v>39</v>
      </c>
      <c r="R181" s="1" t="s">
        <v>51</v>
      </c>
      <c r="S181" s="1">
        <v>6.463E-3</v>
      </c>
      <c r="T181" s="1" t="s">
        <v>76</v>
      </c>
      <c r="U181" s="1" t="s">
        <v>77</v>
      </c>
      <c r="V181" s="1">
        <v>5.9999999999999995E-4</v>
      </c>
    </row>
    <row r="184" spans="1:22" x14ac:dyDescent="0.3">
      <c r="B184" s="151" t="s">
        <v>1376</v>
      </c>
      <c r="C184" s="144"/>
      <c r="D184" s="144"/>
      <c r="H184" s="1" t="s">
        <v>1378</v>
      </c>
      <c r="L184" s="1" t="s">
        <v>1377</v>
      </c>
    </row>
    <row r="185" spans="1:22" x14ac:dyDescent="0.3">
      <c r="B185" s="121" t="s">
        <v>1378</v>
      </c>
      <c r="C185" s="121" t="s">
        <v>1377</v>
      </c>
      <c r="D185" s="121" t="s">
        <v>1381</v>
      </c>
      <c r="F185" s="1">
        <v>149</v>
      </c>
      <c r="G185" s="1" t="s">
        <v>238</v>
      </c>
      <c r="H185" s="1" t="s">
        <v>1226</v>
      </c>
      <c r="I185" s="1">
        <v>0.12216200000000001</v>
      </c>
      <c r="J185" s="1">
        <v>55</v>
      </c>
      <c r="K185" s="1" t="s">
        <v>238</v>
      </c>
      <c r="L185" s="1" t="s">
        <v>995</v>
      </c>
      <c r="M185" s="1">
        <v>6.1009000000000001E-2</v>
      </c>
    </row>
    <row r="186" spans="1:22" x14ac:dyDescent="0.3">
      <c r="B186" s="107">
        <v>4.2697070000000004</v>
      </c>
      <c r="C186" s="107">
        <v>30.318709999999982</v>
      </c>
      <c r="D186" s="107">
        <f>SUM(B186:C186)</f>
        <v>34.588416999999978</v>
      </c>
      <c r="F186" s="1">
        <v>150</v>
      </c>
      <c r="G186" s="1" t="s">
        <v>238</v>
      </c>
      <c r="H186" s="1" t="s">
        <v>1226</v>
      </c>
      <c r="I186" s="1">
        <v>0.19624800000000001</v>
      </c>
      <c r="J186" s="1">
        <v>56</v>
      </c>
      <c r="K186" s="1" t="s">
        <v>238</v>
      </c>
      <c r="L186" s="1" t="s">
        <v>995</v>
      </c>
      <c r="M186" s="1">
        <v>0.62163500000000005</v>
      </c>
    </row>
    <row r="187" spans="1:22" x14ac:dyDescent="0.3">
      <c r="B187" s="108">
        <f>B186*100/D186</f>
        <v>12.344326136694844</v>
      </c>
      <c r="C187" s="108">
        <f>C186*100/D186</f>
        <v>87.655673863305168</v>
      </c>
      <c r="D187" s="108">
        <f>SUM(B187:C187)</f>
        <v>100.00000000000001</v>
      </c>
      <c r="F187" s="1">
        <v>151</v>
      </c>
      <c r="G187" s="1" t="s">
        <v>238</v>
      </c>
      <c r="H187" s="1" t="s">
        <v>1231</v>
      </c>
      <c r="I187" s="1">
        <v>0.19145499999999999</v>
      </c>
      <c r="J187" s="1">
        <v>57</v>
      </c>
      <c r="K187" s="1" t="s">
        <v>238</v>
      </c>
      <c r="L187" s="1" t="s">
        <v>1000</v>
      </c>
      <c r="M187" s="1">
        <v>0.60874600000000001</v>
      </c>
    </row>
    <row r="188" spans="1:22" x14ac:dyDescent="0.3">
      <c r="B188" s="169"/>
      <c r="C188" s="169"/>
      <c r="D188" s="169"/>
      <c r="F188" s="1">
        <v>152</v>
      </c>
      <c r="G188" s="1" t="s">
        <v>238</v>
      </c>
      <c r="H188" s="1" t="s">
        <v>1231</v>
      </c>
      <c r="I188" s="1">
        <v>0.18686700000000001</v>
      </c>
      <c r="J188" s="1">
        <v>58</v>
      </c>
      <c r="K188" s="1" t="s">
        <v>238</v>
      </c>
      <c r="L188" s="1" t="s">
        <v>1000</v>
      </c>
      <c r="M188" s="1">
        <v>0.614371</v>
      </c>
      <c r="O188" s="27"/>
    </row>
    <row r="189" spans="1:22" x14ac:dyDescent="0.3">
      <c r="F189" s="1">
        <v>153</v>
      </c>
      <c r="G189" s="1" t="s">
        <v>238</v>
      </c>
      <c r="H189" s="1" t="s">
        <v>1231</v>
      </c>
      <c r="I189" s="1">
        <v>0.18246799999999999</v>
      </c>
      <c r="J189" s="1">
        <v>59</v>
      </c>
      <c r="K189" s="1" t="s">
        <v>238</v>
      </c>
      <c r="L189" s="1" t="s">
        <v>1007</v>
      </c>
      <c r="M189" s="1">
        <v>0.60663199999999995</v>
      </c>
    </row>
    <row r="190" spans="1:22" x14ac:dyDescent="0.3">
      <c r="F190" s="1">
        <v>154</v>
      </c>
      <c r="G190" s="1" t="s">
        <v>238</v>
      </c>
      <c r="H190" s="1" t="s">
        <v>1240</v>
      </c>
      <c r="I190" s="1">
        <v>0.17824300000000001</v>
      </c>
      <c r="J190" s="1">
        <v>60</v>
      </c>
      <c r="K190" s="1" t="s">
        <v>238</v>
      </c>
      <c r="L190" s="1" t="s">
        <v>1010</v>
      </c>
      <c r="M190" s="1">
        <v>0.59330400000000005</v>
      </c>
    </row>
    <row r="191" spans="1:22" x14ac:dyDescent="0.3">
      <c r="F191" s="1">
        <v>155</v>
      </c>
      <c r="G191" s="1" t="s">
        <v>238</v>
      </c>
      <c r="H191" s="1" t="s">
        <v>1240</v>
      </c>
      <c r="I191" s="1">
        <v>0.174179</v>
      </c>
      <c r="J191" s="1">
        <v>61</v>
      </c>
      <c r="K191" s="1" t="s">
        <v>238</v>
      </c>
      <c r="L191" s="1" t="s">
        <v>1010</v>
      </c>
      <c r="M191" s="1">
        <v>0.58036500000000002</v>
      </c>
    </row>
    <row r="192" spans="1:22" x14ac:dyDescent="0.3">
      <c r="F192" s="1">
        <v>156</v>
      </c>
      <c r="G192" s="1" t="s">
        <v>238</v>
      </c>
      <c r="H192" s="1" t="s">
        <v>1246</v>
      </c>
      <c r="I192" s="1">
        <v>0.17109099999999999</v>
      </c>
      <c r="J192" s="1">
        <v>62</v>
      </c>
      <c r="K192" s="1" t="s">
        <v>238</v>
      </c>
      <c r="L192" s="1" t="s">
        <v>1017</v>
      </c>
      <c r="M192" s="1">
        <v>0.567805</v>
      </c>
    </row>
    <row r="193" spans="6:13" x14ac:dyDescent="0.3">
      <c r="F193" s="1">
        <v>157</v>
      </c>
      <c r="G193" s="1" t="s">
        <v>238</v>
      </c>
      <c r="H193" s="1" t="s">
        <v>1246</v>
      </c>
      <c r="I193" s="1">
        <v>0.167489</v>
      </c>
      <c r="J193" s="1">
        <v>63</v>
      </c>
      <c r="K193" s="1" t="s">
        <v>238</v>
      </c>
      <c r="L193" s="1" t="s">
        <v>1021</v>
      </c>
      <c r="M193" s="1">
        <v>0.55561199999999999</v>
      </c>
    </row>
    <row r="194" spans="6:13" x14ac:dyDescent="0.3">
      <c r="F194" s="1">
        <v>158</v>
      </c>
      <c r="G194" s="1" t="s">
        <v>238</v>
      </c>
      <c r="H194" s="1" t="s">
        <v>1249</v>
      </c>
      <c r="I194" s="1">
        <v>0.16372700000000001</v>
      </c>
      <c r="J194" s="1">
        <v>64</v>
      </c>
      <c r="K194" s="1" t="s">
        <v>238</v>
      </c>
      <c r="L194" s="1" t="s">
        <v>1024</v>
      </c>
      <c r="M194" s="1">
        <v>0.54377399999999998</v>
      </c>
    </row>
    <row r="195" spans="6:13" x14ac:dyDescent="0.3">
      <c r="F195" s="1">
        <v>159</v>
      </c>
      <c r="G195" s="1" t="s">
        <v>238</v>
      </c>
      <c r="H195" s="1" t="s">
        <v>1249</v>
      </c>
      <c r="I195" s="1">
        <v>0.16009899999999999</v>
      </c>
      <c r="J195" s="1">
        <v>65</v>
      </c>
      <c r="K195" s="1" t="s">
        <v>238</v>
      </c>
      <c r="L195" s="1" t="s">
        <v>1024</v>
      </c>
      <c r="M195" s="1">
        <v>0.53228200000000003</v>
      </c>
    </row>
    <row r="196" spans="6:13" x14ac:dyDescent="0.3">
      <c r="F196" s="1">
        <v>160</v>
      </c>
      <c r="G196" s="1" t="s">
        <v>238</v>
      </c>
      <c r="H196" s="1" t="s">
        <v>1249</v>
      </c>
      <c r="I196" s="1">
        <v>0.15659600000000001</v>
      </c>
      <c r="J196" s="1">
        <v>66</v>
      </c>
      <c r="K196" s="1" t="s">
        <v>238</v>
      </c>
      <c r="L196" s="1" t="s">
        <v>1029</v>
      </c>
      <c r="M196" s="1">
        <v>0.52034400000000003</v>
      </c>
    </row>
    <row r="197" spans="6:13" x14ac:dyDescent="0.3">
      <c r="F197" s="1">
        <v>161</v>
      </c>
      <c r="G197" s="1" t="s">
        <v>238</v>
      </c>
      <c r="H197" s="1" t="s">
        <v>1254</v>
      </c>
      <c r="I197" s="1">
        <v>0.15320900000000001</v>
      </c>
      <c r="J197" s="1">
        <v>67</v>
      </c>
      <c r="K197" s="1" t="s">
        <v>238</v>
      </c>
      <c r="L197" s="1" t="s">
        <v>1032</v>
      </c>
      <c r="M197" s="1">
        <v>0.50570099999999996</v>
      </c>
    </row>
    <row r="198" spans="6:13" x14ac:dyDescent="0.3">
      <c r="F198" s="1">
        <v>162</v>
      </c>
      <c r="G198" s="1" t="s">
        <v>238</v>
      </c>
      <c r="H198" s="1" t="s">
        <v>1258</v>
      </c>
      <c r="I198" s="1">
        <v>0.14993300000000001</v>
      </c>
      <c r="J198" s="1">
        <v>68</v>
      </c>
      <c r="K198" s="1" t="s">
        <v>238</v>
      </c>
      <c r="L198" s="1" t="s">
        <v>1032</v>
      </c>
      <c r="M198" s="1">
        <v>0.49390299999999998</v>
      </c>
    </row>
    <row r="199" spans="6:13" x14ac:dyDescent="0.3">
      <c r="F199" s="1">
        <v>163</v>
      </c>
      <c r="G199" s="1" t="s">
        <v>238</v>
      </c>
      <c r="H199" s="1" t="s">
        <v>1258</v>
      </c>
      <c r="I199" s="1">
        <v>0.146761</v>
      </c>
      <c r="J199" s="1">
        <v>69</v>
      </c>
      <c r="K199" s="1" t="s">
        <v>238</v>
      </c>
      <c r="L199" s="1" t="s">
        <v>1037</v>
      </c>
      <c r="M199" s="1">
        <v>0.48253299999999999</v>
      </c>
    </row>
    <row r="200" spans="6:13" x14ac:dyDescent="0.3">
      <c r="F200" s="1">
        <v>164</v>
      </c>
      <c r="G200" s="1" t="s">
        <v>238</v>
      </c>
      <c r="H200" s="1" t="s">
        <v>1258</v>
      </c>
      <c r="I200" s="1">
        <v>0.14368600000000001</v>
      </c>
      <c r="J200" s="1">
        <v>70</v>
      </c>
      <c r="K200" s="1" t="s">
        <v>238</v>
      </c>
      <c r="L200" s="1" t="s">
        <v>1040</v>
      </c>
      <c r="M200" s="1">
        <v>0.47157300000000002</v>
      </c>
    </row>
    <row r="201" spans="6:13" x14ac:dyDescent="0.3">
      <c r="F201" s="1">
        <v>165</v>
      </c>
      <c r="G201" s="1" t="s">
        <v>238</v>
      </c>
      <c r="H201" s="1" t="s">
        <v>1258</v>
      </c>
      <c r="I201" s="1">
        <v>0.140704</v>
      </c>
      <c r="J201" s="1">
        <v>71</v>
      </c>
      <c r="K201" s="1" t="s">
        <v>238</v>
      </c>
      <c r="L201" s="1" t="s">
        <v>1040</v>
      </c>
      <c r="M201" s="1">
        <v>0.46100400000000002</v>
      </c>
    </row>
    <row r="202" spans="6:13" x14ac:dyDescent="0.3">
      <c r="F202" s="1">
        <v>166</v>
      </c>
      <c r="G202" s="1" t="s">
        <v>238</v>
      </c>
      <c r="H202" s="1" t="s">
        <v>1264</v>
      </c>
      <c r="I202" s="1">
        <v>0.13780899999999999</v>
      </c>
      <c r="J202" s="1">
        <v>72</v>
      </c>
      <c r="K202" s="1" t="s">
        <v>238</v>
      </c>
      <c r="L202" s="1" t="s">
        <v>1045</v>
      </c>
      <c r="M202" s="1">
        <v>0.45081100000000002</v>
      </c>
    </row>
    <row r="203" spans="6:13" x14ac:dyDescent="0.3">
      <c r="F203" s="1">
        <v>167</v>
      </c>
      <c r="G203" s="1" t="s">
        <v>238</v>
      </c>
      <c r="H203" s="1" t="s">
        <v>1267</v>
      </c>
      <c r="I203" s="1">
        <v>0.13499700000000001</v>
      </c>
      <c r="J203" s="1">
        <v>73</v>
      </c>
      <c r="K203" s="1" t="s">
        <v>238</v>
      </c>
      <c r="L203" s="1" t="s">
        <v>1048</v>
      </c>
      <c r="M203" s="1">
        <v>0.44097599999999998</v>
      </c>
    </row>
    <row r="204" spans="6:13" x14ac:dyDescent="0.3">
      <c r="F204" s="1">
        <v>168</v>
      </c>
      <c r="G204" s="1" t="s">
        <v>238</v>
      </c>
      <c r="H204" s="1" t="s">
        <v>1267</v>
      </c>
      <c r="I204" s="1">
        <v>0.13226299999999999</v>
      </c>
      <c r="J204" s="1">
        <v>74</v>
      </c>
      <c r="K204" s="1" t="s">
        <v>238</v>
      </c>
      <c r="L204" s="1" t="s">
        <v>1048</v>
      </c>
      <c r="M204" s="1">
        <v>0.43148500000000001</v>
      </c>
    </row>
    <row r="205" spans="6:13" x14ac:dyDescent="0.3">
      <c r="F205" s="1">
        <v>169</v>
      </c>
      <c r="G205" s="1" t="s">
        <v>238</v>
      </c>
      <c r="H205" s="1" t="s">
        <v>1267</v>
      </c>
      <c r="I205" s="1">
        <v>0.129604</v>
      </c>
      <c r="J205" s="1">
        <v>75</v>
      </c>
      <c r="K205" s="1" t="s">
        <v>238</v>
      </c>
      <c r="L205" s="1" t="s">
        <v>1053</v>
      </c>
      <c r="M205" s="1">
        <v>0.42232199999999998</v>
      </c>
    </row>
    <row r="206" spans="6:13" x14ac:dyDescent="0.3">
      <c r="F206" s="1">
        <v>170</v>
      </c>
      <c r="G206" s="1" t="s">
        <v>238</v>
      </c>
      <c r="H206" s="1" t="s">
        <v>1273</v>
      </c>
      <c r="I206" s="1">
        <v>0.12701499999999999</v>
      </c>
      <c r="J206" s="1">
        <v>76</v>
      </c>
      <c r="K206" s="1" t="s">
        <v>238</v>
      </c>
      <c r="L206" s="1" t="s">
        <v>1056</v>
      </c>
      <c r="M206" s="1">
        <v>0.41347400000000001</v>
      </c>
    </row>
    <row r="207" spans="6:13" x14ac:dyDescent="0.3">
      <c r="F207" s="1">
        <v>171</v>
      </c>
      <c r="G207" s="1" t="s">
        <v>238</v>
      </c>
      <c r="H207" s="1" t="s">
        <v>1273</v>
      </c>
      <c r="I207" s="1">
        <v>0.12449499999999999</v>
      </c>
      <c r="J207" s="1">
        <v>77</v>
      </c>
      <c r="K207" s="1" t="s">
        <v>238</v>
      </c>
      <c r="L207" s="1" t="s">
        <v>1056</v>
      </c>
      <c r="M207" s="1">
        <v>0.40492800000000001</v>
      </c>
    </row>
    <row r="208" spans="6:13" x14ac:dyDescent="0.3">
      <c r="F208" s="1">
        <v>172</v>
      </c>
      <c r="G208" s="1" t="s">
        <v>238</v>
      </c>
      <c r="H208" s="1" t="s">
        <v>1276</v>
      </c>
      <c r="I208" s="1">
        <v>0.12203799999999999</v>
      </c>
      <c r="J208" s="1">
        <v>78</v>
      </c>
      <c r="K208" s="1" t="s">
        <v>238</v>
      </c>
      <c r="L208" s="1" t="s">
        <v>1061</v>
      </c>
      <c r="M208" s="1">
        <v>0.39667000000000002</v>
      </c>
    </row>
    <row r="209" spans="6:13" x14ac:dyDescent="0.3">
      <c r="F209" s="1">
        <v>173</v>
      </c>
      <c r="G209" s="1" t="s">
        <v>238</v>
      </c>
      <c r="H209" s="1" t="s">
        <v>1278</v>
      </c>
      <c r="I209" s="1">
        <v>0.119644</v>
      </c>
      <c r="J209" s="1">
        <v>79</v>
      </c>
      <c r="K209" s="1" t="s">
        <v>238</v>
      </c>
      <c r="L209" s="1" t="s">
        <v>1062</v>
      </c>
      <c r="M209" s="1">
        <v>0.38868900000000001</v>
      </c>
    </row>
    <row r="210" spans="6:13" x14ac:dyDescent="0.3">
      <c r="F210" s="1">
        <v>174</v>
      </c>
      <c r="G210" s="1" t="s">
        <v>238</v>
      </c>
      <c r="H210" s="1" t="s">
        <v>1278</v>
      </c>
      <c r="I210" s="1">
        <v>0.117308</v>
      </c>
      <c r="J210" s="1">
        <v>80</v>
      </c>
      <c r="K210" s="1" t="s">
        <v>238</v>
      </c>
      <c r="L210" s="1" t="s">
        <v>1062</v>
      </c>
      <c r="M210" s="1">
        <v>0.38097199999999998</v>
      </c>
    </row>
    <row r="211" spans="6:13" x14ac:dyDescent="0.3">
      <c r="F211" s="1">
        <v>175</v>
      </c>
      <c r="G211" s="1" t="s">
        <v>238</v>
      </c>
      <c r="H211" s="1" t="s">
        <v>1283</v>
      </c>
      <c r="I211" s="1">
        <v>0.11502900000000001</v>
      </c>
      <c r="J211" s="1">
        <v>81</v>
      </c>
      <c r="K211" s="1" t="s">
        <v>238</v>
      </c>
      <c r="L211" s="1" t="s">
        <v>1067</v>
      </c>
      <c r="M211" s="1">
        <v>0.37351000000000001</v>
      </c>
    </row>
    <row r="212" spans="6:13" x14ac:dyDescent="0.3">
      <c r="F212" s="1">
        <v>176</v>
      </c>
      <c r="G212" s="1" t="s">
        <v>238</v>
      </c>
      <c r="H212" s="1" t="s">
        <v>1283</v>
      </c>
      <c r="I212" s="1">
        <v>0.112803</v>
      </c>
      <c r="J212" s="1">
        <v>82</v>
      </c>
      <c r="K212" s="1" t="s">
        <v>238</v>
      </c>
      <c r="L212" s="1" t="s">
        <v>1067</v>
      </c>
      <c r="M212" s="1">
        <v>0.36629200000000001</v>
      </c>
    </row>
    <row r="213" spans="6:13" x14ac:dyDescent="0.3">
      <c r="F213" s="1">
        <v>177</v>
      </c>
      <c r="G213" s="1" t="s">
        <v>238</v>
      </c>
      <c r="H213" s="1" t="s">
        <v>1283</v>
      </c>
      <c r="I213" s="1">
        <v>0.111785</v>
      </c>
      <c r="J213" s="1">
        <v>83</v>
      </c>
      <c r="K213" s="1" t="s">
        <v>238</v>
      </c>
      <c r="L213" s="1" t="s">
        <v>1070</v>
      </c>
      <c r="M213" s="1">
        <v>0.35930800000000002</v>
      </c>
    </row>
    <row r="214" spans="6:13" x14ac:dyDescent="0.3">
      <c r="I214" s="1">
        <f>SUM(I185:I213)</f>
        <v>4.2697070000000004</v>
      </c>
      <c r="J214" s="1">
        <v>84</v>
      </c>
      <c r="K214" s="1" t="s">
        <v>238</v>
      </c>
      <c r="L214" s="1" t="s">
        <v>1073</v>
      </c>
      <c r="M214" s="1">
        <v>0.35254799999999997</v>
      </c>
    </row>
    <row r="215" spans="6:13" x14ac:dyDescent="0.3">
      <c r="J215" s="1">
        <v>85</v>
      </c>
      <c r="K215" s="1" t="s">
        <v>238</v>
      </c>
      <c r="L215" s="1" t="s">
        <v>1073</v>
      </c>
      <c r="M215" s="1">
        <v>0.34600399999999998</v>
      </c>
    </row>
    <row r="216" spans="6:13" x14ac:dyDescent="0.3">
      <c r="J216" s="1">
        <v>86</v>
      </c>
      <c r="K216" s="1" t="s">
        <v>238</v>
      </c>
      <c r="L216" s="1" t="s">
        <v>1078</v>
      </c>
      <c r="M216" s="1">
        <v>0.339667</v>
      </c>
    </row>
    <row r="217" spans="6:13" x14ac:dyDescent="0.3">
      <c r="J217" s="1">
        <v>87</v>
      </c>
      <c r="K217" s="1" t="s">
        <v>238</v>
      </c>
      <c r="L217" s="1" t="s">
        <v>1081</v>
      </c>
      <c r="M217" s="1">
        <v>0.33353300000000002</v>
      </c>
    </row>
    <row r="218" spans="6:13" x14ac:dyDescent="0.3">
      <c r="J218" s="1">
        <v>88</v>
      </c>
      <c r="K218" s="1" t="s">
        <v>238</v>
      </c>
      <c r="L218" s="1" t="s">
        <v>1081</v>
      </c>
      <c r="M218" s="1">
        <v>0.32760400000000001</v>
      </c>
    </row>
    <row r="219" spans="6:13" x14ac:dyDescent="0.3">
      <c r="J219" s="1">
        <v>89</v>
      </c>
      <c r="K219" s="1" t="s">
        <v>238</v>
      </c>
      <c r="L219" s="1" t="s">
        <v>1086</v>
      </c>
      <c r="M219" s="1">
        <v>0.32185900000000001</v>
      </c>
    </row>
    <row r="220" spans="6:13" x14ac:dyDescent="0.3">
      <c r="J220" s="1">
        <v>90</v>
      </c>
      <c r="K220" s="1" t="s">
        <v>238</v>
      </c>
      <c r="L220" s="1" t="s">
        <v>1089</v>
      </c>
      <c r="M220" s="1">
        <v>0.31629099999999999</v>
      </c>
    </row>
    <row r="221" spans="6:13" x14ac:dyDescent="0.3">
      <c r="J221" s="1">
        <v>91</v>
      </c>
      <c r="K221" s="1" t="s">
        <v>238</v>
      </c>
      <c r="L221" s="1" t="s">
        <v>1089</v>
      </c>
      <c r="M221" s="1">
        <v>0.310892</v>
      </c>
    </row>
    <row r="222" spans="6:13" x14ac:dyDescent="0.3">
      <c r="J222" s="1">
        <v>92</v>
      </c>
      <c r="K222" s="1" t="s">
        <v>238</v>
      </c>
      <c r="L222" s="1" t="s">
        <v>1093</v>
      </c>
      <c r="M222" s="1">
        <v>0.30565700000000001</v>
      </c>
    </row>
    <row r="223" spans="6:13" x14ac:dyDescent="0.3">
      <c r="J223" s="1">
        <v>93</v>
      </c>
      <c r="K223" s="1" t="s">
        <v>238</v>
      </c>
      <c r="L223" s="1" t="s">
        <v>1095</v>
      </c>
      <c r="M223" s="1">
        <v>0.30058000000000001</v>
      </c>
    </row>
    <row r="224" spans="6:13" x14ac:dyDescent="0.3">
      <c r="J224" s="1">
        <v>94</v>
      </c>
      <c r="K224" s="1" t="s">
        <v>238</v>
      </c>
      <c r="L224" s="1" t="s">
        <v>1098</v>
      </c>
      <c r="M224" s="1">
        <v>0.29565399999999997</v>
      </c>
    </row>
    <row r="225" spans="10:13" x14ac:dyDescent="0.3">
      <c r="J225" s="1">
        <v>95</v>
      </c>
      <c r="K225" s="1" t="s">
        <v>238</v>
      </c>
      <c r="L225" s="1" t="s">
        <v>1101</v>
      </c>
      <c r="M225" s="1">
        <v>0.29087499999999999</v>
      </c>
    </row>
    <row r="226" spans="10:13" x14ac:dyDescent="0.3">
      <c r="J226" s="1">
        <v>96</v>
      </c>
      <c r="K226" s="1" t="s">
        <v>238</v>
      </c>
      <c r="L226" s="1" t="s">
        <v>1101</v>
      </c>
      <c r="M226" s="1">
        <v>0.28623599999999999</v>
      </c>
    </row>
    <row r="227" spans="10:13" x14ac:dyDescent="0.3">
      <c r="J227" s="1">
        <v>97</v>
      </c>
      <c r="K227" s="1" t="s">
        <v>238</v>
      </c>
      <c r="L227" s="1" t="s">
        <v>1101</v>
      </c>
      <c r="M227" s="1">
        <v>0.28173399999999998</v>
      </c>
    </row>
    <row r="228" spans="10:13" x14ac:dyDescent="0.3">
      <c r="J228" s="1">
        <v>98</v>
      </c>
      <c r="K228" s="1" t="s">
        <v>238</v>
      </c>
      <c r="L228" s="1" t="s">
        <v>1107</v>
      </c>
      <c r="M228" s="1">
        <v>0.27736300000000003</v>
      </c>
    </row>
    <row r="229" spans="10:13" x14ac:dyDescent="0.3">
      <c r="J229" s="1">
        <v>99</v>
      </c>
      <c r="K229" s="1" t="s">
        <v>238</v>
      </c>
      <c r="L229" s="1" t="s">
        <v>1107</v>
      </c>
      <c r="M229" s="1">
        <v>0.27311800000000003</v>
      </c>
    </row>
    <row r="230" spans="10:13" x14ac:dyDescent="0.3">
      <c r="J230" s="1">
        <v>100</v>
      </c>
      <c r="K230" s="1" t="s">
        <v>238</v>
      </c>
      <c r="L230" s="1" t="s">
        <v>1107</v>
      </c>
      <c r="M230" s="1">
        <v>0.26899600000000001</v>
      </c>
    </row>
    <row r="231" spans="10:13" x14ac:dyDescent="0.3">
      <c r="J231" s="1">
        <v>101</v>
      </c>
      <c r="K231" s="1" t="s">
        <v>238</v>
      </c>
      <c r="L231" s="1" t="s">
        <v>1114</v>
      </c>
      <c r="M231" s="1">
        <v>0.26499299999999998</v>
      </c>
    </row>
    <row r="232" spans="10:13" x14ac:dyDescent="0.3">
      <c r="J232" s="1">
        <v>102</v>
      </c>
      <c r="K232" s="1" t="s">
        <v>238</v>
      </c>
      <c r="L232" s="1" t="s">
        <v>1117</v>
      </c>
      <c r="M232" s="1">
        <v>0.261104</v>
      </c>
    </row>
    <row r="233" spans="10:13" x14ac:dyDescent="0.3">
      <c r="J233" s="1">
        <v>103</v>
      </c>
      <c r="K233" s="1" t="s">
        <v>238</v>
      </c>
      <c r="L233" s="1" t="s">
        <v>1120</v>
      </c>
      <c r="M233" s="1">
        <v>0.25732500000000003</v>
      </c>
    </row>
    <row r="234" spans="10:13" x14ac:dyDescent="0.3">
      <c r="J234" s="1">
        <v>104</v>
      </c>
      <c r="K234" s="1" t="s">
        <v>238</v>
      </c>
      <c r="L234" s="1" t="s">
        <v>690</v>
      </c>
      <c r="M234" s="1">
        <v>0.25365399999999999</v>
      </c>
    </row>
    <row r="235" spans="10:13" x14ac:dyDescent="0.3">
      <c r="J235" s="1">
        <v>105</v>
      </c>
      <c r="K235" s="1" t="s">
        <v>238</v>
      </c>
      <c r="L235" s="1" t="s">
        <v>690</v>
      </c>
      <c r="M235" s="1">
        <v>0.25008599999999997</v>
      </c>
    </row>
    <row r="236" spans="10:13" x14ac:dyDescent="0.3">
      <c r="J236" s="1">
        <v>106</v>
      </c>
      <c r="K236" s="1" t="s">
        <v>238</v>
      </c>
      <c r="L236" s="1" t="s">
        <v>690</v>
      </c>
      <c r="M236" s="1">
        <v>0.24662000000000001</v>
      </c>
    </row>
    <row r="237" spans="10:13" x14ac:dyDescent="0.3">
      <c r="J237" s="1">
        <v>107</v>
      </c>
      <c r="K237" s="1" t="s">
        <v>238</v>
      </c>
      <c r="L237" s="1" t="s">
        <v>691</v>
      </c>
      <c r="M237" s="1">
        <v>0.24324999999999999</v>
      </c>
    </row>
    <row r="238" spans="10:13" x14ac:dyDescent="0.3">
      <c r="J238" s="1">
        <v>108</v>
      </c>
      <c r="K238" s="1" t="s">
        <v>238</v>
      </c>
      <c r="L238" s="1" t="s">
        <v>691</v>
      </c>
      <c r="M238" s="1">
        <v>0.23997599999999999</v>
      </c>
    </row>
    <row r="239" spans="10:13" x14ac:dyDescent="0.3">
      <c r="J239" s="1">
        <v>109</v>
      </c>
      <c r="K239" s="1" t="s">
        <v>238</v>
      </c>
      <c r="L239" s="1" t="s">
        <v>691</v>
      </c>
      <c r="M239" s="1">
        <v>0.236793</v>
      </c>
    </row>
    <row r="240" spans="10:13" x14ac:dyDescent="0.3">
      <c r="J240" s="1">
        <v>110</v>
      </c>
      <c r="K240" s="1" t="s">
        <v>238</v>
      </c>
      <c r="L240" s="1" t="s">
        <v>692</v>
      </c>
      <c r="M240" s="1">
        <v>0.23369999999999999</v>
      </c>
    </row>
    <row r="241" spans="10:13" x14ac:dyDescent="0.3">
      <c r="J241" s="1">
        <v>111</v>
      </c>
      <c r="K241" s="1" t="s">
        <v>238</v>
      </c>
      <c r="L241" s="1" t="s">
        <v>692</v>
      </c>
      <c r="M241" s="1">
        <v>0.23069400000000001</v>
      </c>
    </row>
    <row r="242" spans="10:13" x14ac:dyDescent="0.3">
      <c r="J242" s="1">
        <v>112</v>
      </c>
      <c r="K242" s="1" t="s">
        <v>238</v>
      </c>
      <c r="L242" s="1" t="s">
        <v>1138</v>
      </c>
      <c r="M242" s="1">
        <v>0.227772</v>
      </c>
    </row>
    <row r="243" spans="10:13" x14ac:dyDescent="0.3">
      <c r="J243" s="1">
        <v>113</v>
      </c>
      <c r="K243" s="1" t="s">
        <v>238</v>
      </c>
      <c r="L243" s="1" t="s">
        <v>1141</v>
      </c>
      <c r="M243" s="1">
        <v>0.22493299999999999</v>
      </c>
    </row>
    <row r="244" spans="10:13" x14ac:dyDescent="0.3">
      <c r="J244" s="1">
        <v>114</v>
      </c>
      <c r="K244" s="1" t="s">
        <v>238</v>
      </c>
      <c r="L244" s="1" t="s">
        <v>1141</v>
      </c>
      <c r="M244" s="1">
        <v>0.22217400000000001</v>
      </c>
    </row>
    <row r="245" spans="10:13" x14ac:dyDescent="0.3">
      <c r="J245" s="1">
        <v>115</v>
      </c>
      <c r="K245" s="1" t="s">
        <v>238</v>
      </c>
      <c r="L245" s="1" t="s">
        <v>1141</v>
      </c>
      <c r="M245" s="1">
        <v>0.21949399999999999</v>
      </c>
    </row>
    <row r="246" spans="10:13" x14ac:dyDescent="0.3">
      <c r="J246" s="1">
        <v>116</v>
      </c>
      <c r="K246" s="1" t="s">
        <v>238</v>
      </c>
      <c r="L246" s="1" t="s">
        <v>1148</v>
      </c>
      <c r="M246" s="1">
        <v>0.21689</v>
      </c>
    </row>
    <row r="247" spans="10:13" x14ac:dyDescent="0.3">
      <c r="J247" s="1">
        <v>117</v>
      </c>
      <c r="K247" s="1" t="s">
        <v>238</v>
      </c>
      <c r="L247" s="1" t="s">
        <v>1150</v>
      </c>
      <c r="M247" s="1">
        <v>0.214362</v>
      </c>
    </row>
    <row r="248" spans="10:13" x14ac:dyDescent="0.3">
      <c r="J248" s="1">
        <v>118</v>
      </c>
      <c r="K248" s="1" t="s">
        <v>238</v>
      </c>
      <c r="L248" s="1" t="s">
        <v>1153</v>
      </c>
      <c r="M248" s="1">
        <v>0.21190800000000001</v>
      </c>
    </row>
    <row r="249" spans="10:13" x14ac:dyDescent="0.3">
      <c r="J249" s="1">
        <v>119</v>
      </c>
      <c r="K249" s="1" t="s">
        <v>238</v>
      </c>
      <c r="L249" s="1" t="s">
        <v>1155</v>
      </c>
      <c r="M249" s="1">
        <v>0.20952499999999999</v>
      </c>
    </row>
    <row r="250" spans="10:13" x14ac:dyDescent="0.3">
      <c r="J250" s="1">
        <v>120</v>
      </c>
      <c r="K250" s="1" t="s">
        <v>238</v>
      </c>
      <c r="L250" s="1" t="s">
        <v>1155</v>
      </c>
      <c r="M250" s="1">
        <v>0.20721400000000001</v>
      </c>
    </row>
    <row r="251" spans="10:13" x14ac:dyDescent="0.3">
      <c r="J251" s="1">
        <v>121</v>
      </c>
      <c r="K251" s="1" t="s">
        <v>238</v>
      </c>
      <c r="L251" s="1" t="s">
        <v>1155</v>
      </c>
      <c r="M251" s="1">
        <v>0.20497299999999999</v>
      </c>
    </row>
    <row r="252" spans="10:13" x14ac:dyDescent="0.3">
      <c r="J252" s="1">
        <v>122</v>
      </c>
      <c r="K252" s="1" t="s">
        <v>238</v>
      </c>
      <c r="L252" s="1" t="s">
        <v>1162</v>
      </c>
      <c r="M252" s="1">
        <v>0.20280200000000001</v>
      </c>
    </row>
    <row r="253" spans="10:13" x14ac:dyDescent="0.3">
      <c r="J253" s="1">
        <v>123</v>
      </c>
      <c r="K253" s="1" t="s">
        <v>238</v>
      </c>
      <c r="L253" s="1" t="s">
        <v>1164</v>
      </c>
      <c r="M253" s="1">
        <v>0.20069899999999999</v>
      </c>
    </row>
    <row r="254" spans="10:13" x14ac:dyDescent="0.3">
      <c r="J254" s="1">
        <v>124</v>
      </c>
      <c r="K254" s="1" t="s">
        <v>238</v>
      </c>
      <c r="L254" s="1" t="s">
        <v>1167</v>
      </c>
      <c r="M254" s="1">
        <v>0.19866300000000001</v>
      </c>
    </row>
    <row r="255" spans="10:13" x14ac:dyDescent="0.3">
      <c r="J255" s="1">
        <v>125</v>
      </c>
      <c r="K255" s="1" t="s">
        <v>238</v>
      </c>
      <c r="L255" s="1" t="s">
        <v>1170</v>
      </c>
      <c r="M255" s="1">
        <v>0.19669600000000001</v>
      </c>
    </row>
    <row r="256" spans="10:13" x14ac:dyDescent="0.3">
      <c r="J256" s="1">
        <v>126</v>
      </c>
      <c r="K256" s="1" t="s">
        <v>238</v>
      </c>
      <c r="L256" s="1" t="s">
        <v>1170</v>
      </c>
      <c r="M256" s="1">
        <v>0.194797</v>
      </c>
    </row>
    <row r="257" spans="10:13" x14ac:dyDescent="0.3">
      <c r="J257" s="1">
        <v>127</v>
      </c>
      <c r="K257" s="1" t="s">
        <v>238</v>
      </c>
      <c r="L257" s="1" t="s">
        <v>1170</v>
      </c>
      <c r="M257" s="1">
        <v>0.192965</v>
      </c>
    </row>
    <row r="258" spans="10:13" x14ac:dyDescent="0.3">
      <c r="J258" s="1">
        <v>128</v>
      </c>
      <c r="K258" s="1" t="s">
        <v>238</v>
      </c>
      <c r="L258" s="1" t="s">
        <v>1176</v>
      </c>
      <c r="M258" s="1">
        <v>0.19120100000000001</v>
      </c>
    </row>
    <row r="259" spans="10:13" x14ac:dyDescent="0.3">
      <c r="J259" s="1">
        <v>129</v>
      </c>
      <c r="K259" s="1" t="s">
        <v>238</v>
      </c>
      <c r="L259" s="1" t="s">
        <v>1179</v>
      </c>
      <c r="M259" s="1">
        <v>0.18950700000000001</v>
      </c>
    </row>
    <row r="260" spans="10:13" x14ac:dyDescent="0.3">
      <c r="J260" s="1">
        <v>130</v>
      </c>
      <c r="K260" s="1" t="s">
        <v>238</v>
      </c>
      <c r="L260" s="1" t="s">
        <v>1179</v>
      </c>
      <c r="M260" s="1">
        <v>0.18788199999999999</v>
      </c>
    </row>
    <row r="261" spans="10:13" x14ac:dyDescent="0.3">
      <c r="J261" s="1">
        <v>131</v>
      </c>
      <c r="K261" s="1" t="s">
        <v>238</v>
      </c>
      <c r="L261" s="1" t="s">
        <v>1184</v>
      </c>
      <c r="M261" s="1">
        <v>0.18632899999999999</v>
      </c>
    </row>
    <row r="262" spans="10:13" x14ac:dyDescent="0.3">
      <c r="J262" s="1">
        <v>132</v>
      </c>
      <c r="K262" s="1" t="s">
        <v>238</v>
      </c>
      <c r="L262" s="1" t="s">
        <v>1186</v>
      </c>
      <c r="M262" s="1">
        <v>0.18484999999999999</v>
      </c>
    </row>
    <row r="263" spans="10:13" x14ac:dyDescent="0.3">
      <c r="J263" s="1">
        <v>133</v>
      </c>
      <c r="K263" s="1" t="s">
        <v>238</v>
      </c>
      <c r="L263" s="1" t="s">
        <v>1186</v>
      </c>
      <c r="M263" s="1">
        <v>0.183448</v>
      </c>
    </row>
    <row r="264" spans="10:13" x14ac:dyDescent="0.3">
      <c r="J264" s="1">
        <v>134</v>
      </c>
      <c r="K264" s="1" t="s">
        <v>238</v>
      </c>
      <c r="L264" s="1" t="s">
        <v>1191</v>
      </c>
      <c r="M264" s="1">
        <v>0.18212500000000001</v>
      </c>
    </row>
    <row r="265" spans="10:13" x14ac:dyDescent="0.3">
      <c r="J265" s="1">
        <v>135</v>
      </c>
      <c r="K265" s="1" t="s">
        <v>238</v>
      </c>
      <c r="L265" s="1" t="s">
        <v>1191</v>
      </c>
      <c r="M265" s="1">
        <v>0.18088599999999999</v>
      </c>
    </row>
    <row r="266" spans="10:13" x14ac:dyDescent="0.3">
      <c r="J266" s="1">
        <v>136</v>
      </c>
      <c r="K266" s="1" t="s">
        <v>238</v>
      </c>
      <c r="L266" s="1" t="s">
        <v>1195</v>
      </c>
      <c r="M266" s="1">
        <v>0.17973600000000001</v>
      </c>
    </row>
    <row r="267" spans="10:13" x14ac:dyDescent="0.3">
      <c r="J267" s="1">
        <v>137</v>
      </c>
      <c r="K267" s="1" t="s">
        <v>238</v>
      </c>
      <c r="L267" s="1" t="s">
        <v>1195</v>
      </c>
      <c r="M267" s="1">
        <v>0.17868300000000001</v>
      </c>
    </row>
    <row r="268" spans="10:13" x14ac:dyDescent="0.3">
      <c r="J268" s="1">
        <v>138</v>
      </c>
      <c r="K268" s="1" t="s">
        <v>238</v>
      </c>
      <c r="L268" s="1" t="s">
        <v>1195</v>
      </c>
      <c r="M268" s="1">
        <v>0.177734</v>
      </c>
    </row>
    <row r="269" spans="10:13" x14ac:dyDescent="0.3">
      <c r="J269" s="1">
        <v>139</v>
      </c>
      <c r="K269" s="1" t="s">
        <v>238</v>
      </c>
      <c r="L269" s="1" t="s">
        <v>1201</v>
      </c>
      <c r="M269" s="1">
        <v>0.176901</v>
      </c>
    </row>
    <row r="270" spans="10:13" x14ac:dyDescent="0.3">
      <c r="J270" s="1">
        <v>140</v>
      </c>
      <c r="K270" s="1" t="s">
        <v>238</v>
      </c>
      <c r="L270" s="1" t="s">
        <v>1201</v>
      </c>
      <c r="M270" s="1">
        <v>0.17619899999999999</v>
      </c>
    </row>
    <row r="271" spans="10:13" x14ac:dyDescent="0.3">
      <c r="J271" s="1">
        <v>141</v>
      </c>
      <c r="K271" s="1" t="s">
        <v>238</v>
      </c>
      <c r="L271" s="1" t="s">
        <v>1206</v>
      </c>
      <c r="M271" s="1">
        <v>0.17564399999999999</v>
      </c>
    </row>
    <row r="272" spans="10:13" x14ac:dyDescent="0.3">
      <c r="J272" s="1">
        <v>142</v>
      </c>
      <c r="K272" s="1" t="s">
        <v>238</v>
      </c>
      <c r="L272" s="1" t="s">
        <v>1206</v>
      </c>
      <c r="M272" s="1">
        <v>0.175264</v>
      </c>
    </row>
    <row r="273" spans="10:13" x14ac:dyDescent="0.3">
      <c r="J273" s="1">
        <v>143</v>
      </c>
      <c r="K273" s="1" t="s">
        <v>238</v>
      </c>
      <c r="L273" s="1" t="s">
        <v>1210</v>
      </c>
      <c r="M273" s="1">
        <v>0.175092</v>
      </c>
    </row>
    <row r="274" spans="10:13" x14ac:dyDescent="0.3">
      <c r="J274" s="1">
        <v>144</v>
      </c>
      <c r="K274" s="1" t="s">
        <v>238</v>
      </c>
      <c r="L274" s="1" t="s">
        <v>1212</v>
      </c>
      <c r="M274" s="1">
        <v>0.175178</v>
      </c>
    </row>
    <row r="275" spans="10:13" x14ac:dyDescent="0.3">
      <c r="J275" s="1">
        <v>145</v>
      </c>
      <c r="K275" s="1" t="s">
        <v>238</v>
      </c>
      <c r="L275" s="1" t="s">
        <v>1215</v>
      </c>
      <c r="M275" s="1">
        <v>0.175597</v>
      </c>
    </row>
    <row r="276" spans="10:13" x14ac:dyDescent="0.3">
      <c r="J276" s="1">
        <v>146</v>
      </c>
      <c r="K276" s="1" t="s">
        <v>238</v>
      </c>
      <c r="L276" s="1" t="s">
        <v>1218</v>
      </c>
      <c r="M276" s="1">
        <v>0.17646700000000001</v>
      </c>
    </row>
    <row r="277" spans="10:13" x14ac:dyDescent="0.3">
      <c r="J277" s="1">
        <v>147</v>
      </c>
      <c r="K277" s="1" t="s">
        <v>238</v>
      </c>
      <c r="L277" s="1" t="s">
        <v>1220</v>
      </c>
      <c r="M277" s="1">
        <v>0.17800099999999999</v>
      </c>
    </row>
    <row r="278" spans="10:13" x14ac:dyDescent="0.3">
      <c r="J278" s="1">
        <v>148</v>
      </c>
      <c r="K278" s="1" t="s">
        <v>238</v>
      </c>
      <c r="L278" s="1" t="s">
        <v>1223</v>
      </c>
      <c r="M278" s="1">
        <v>0.180642</v>
      </c>
    </row>
    <row r="279" spans="10:13" x14ac:dyDescent="0.3">
      <c r="J279" s="1">
        <v>149</v>
      </c>
      <c r="K279" s="1" t="s">
        <v>238</v>
      </c>
      <c r="L279" s="1" t="s">
        <v>1223</v>
      </c>
      <c r="M279" s="1">
        <v>0.101341</v>
      </c>
    </row>
    <row r="280" spans="10:13" x14ac:dyDescent="0.3">
      <c r="J280" s="1">
        <v>150</v>
      </c>
      <c r="K280" s="1" t="s">
        <v>238</v>
      </c>
      <c r="L280" s="1" t="s">
        <v>1223</v>
      </c>
      <c r="M280" s="1">
        <v>5.2405E-2</v>
      </c>
    </row>
    <row r="281" spans="10:13" x14ac:dyDescent="0.3">
      <c r="J281" s="1">
        <v>151</v>
      </c>
      <c r="K281" s="1" t="s">
        <v>238</v>
      </c>
      <c r="L281" s="1" t="s">
        <v>1223</v>
      </c>
      <c r="M281" s="1">
        <v>5.296E-2</v>
      </c>
    </row>
    <row r="282" spans="10:13" x14ac:dyDescent="0.3">
      <c r="J282" s="1">
        <v>152</v>
      </c>
      <c r="K282" s="1" t="s">
        <v>238</v>
      </c>
      <c r="L282" s="1" t="s">
        <v>1234</v>
      </c>
      <c r="M282" s="1">
        <v>5.3409999999999999E-2</v>
      </c>
    </row>
    <row r="283" spans="10:13" x14ac:dyDescent="0.3">
      <c r="J283" s="1">
        <v>153</v>
      </c>
      <c r="K283" s="1" t="s">
        <v>238</v>
      </c>
      <c r="L283" s="1" t="s">
        <v>1234</v>
      </c>
      <c r="M283" s="1">
        <v>5.3768000000000003E-2</v>
      </c>
    </row>
    <row r="284" spans="10:13" x14ac:dyDescent="0.3">
      <c r="J284" s="1">
        <v>154</v>
      </c>
      <c r="K284" s="1" t="s">
        <v>238</v>
      </c>
      <c r="L284" s="1" t="s">
        <v>1239</v>
      </c>
      <c r="M284" s="1">
        <v>5.4043000000000001E-2</v>
      </c>
    </row>
    <row r="285" spans="10:13" x14ac:dyDescent="0.3">
      <c r="J285" s="1">
        <v>155</v>
      </c>
      <c r="K285" s="1" t="s">
        <v>238</v>
      </c>
      <c r="L285" s="1" t="s">
        <v>1243</v>
      </c>
      <c r="M285" s="1">
        <v>5.4246999999999997E-2</v>
      </c>
    </row>
    <row r="286" spans="10:13" x14ac:dyDescent="0.3">
      <c r="J286" s="1">
        <v>156</v>
      </c>
      <c r="K286" s="1" t="s">
        <v>238</v>
      </c>
      <c r="L286" s="1" t="s">
        <v>1243</v>
      </c>
      <c r="M286" s="1">
        <v>5.4654000000000001E-2</v>
      </c>
    </row>
    <row r="287" spans="10:13" x14ac:dyDescent="0.3">
      <c r="J287" s="1">
        <v>157</v>
      </c>
      <c r="K287" s="1" t="s">
        <v>238</v>
      </c>
      <c r="L287" s="1" t="s">
        <v>1220</v>
      </c>
      <c r="M287" s="1">
        <v>5.4813000000000001E-2</v>
      </c>
    </row>
    <row r="288" spans="10:13" x14ac:dyDescent="0.3">
      <c r="J288" s="1">
        <v>158</v>
      </c>
      <c r="K288" s="1" t="s">
        <v>238</v>
      </c>
      <c r="L288" s="1" t="s">
        <v>1220</v>
      </c>
      <c r="M288" s="1">
        <v>5.4827000000000001E-2</v>
      </c>
    </row>
    <row r="289" spans="10:13" x14ac:dyDescent="0.3">
      <c r="J289" s="1">
        <v>159</v>
      </c>
      <c r="K289" s="1" t="s">
        <v>238</v>
      </c>
      <c r="L289" s="1" t="s">
        <v>1220</v>
      </c>
      <c r="M289" s="1">
        <v>5.4793000000000001E-2</v>
      </c>
    </row>
    <row r="290" spans="10:13" x14ac:dyDescent="0.3">
      <c r="J290" s="1">
        <v>160</v>
      </c>
      <c r="K290" s="1" t="s">
        <v>238</v>
      </c>
      <c r="L290" s="1" t="s">
        <v>1220</v>
      </c>
      <c r="M290" s="1">
        <v>5.4718999999999997E-2</v>
      </c>
    </row>
    <row r="291" spans="10:13" x14ac:dyDescent="0.3">
      <c r="J291" s="1">
        <v>161</v>
      </c>
      <c r="K291" s="1" t="s">
        <v>238</v>
      </c>
      <c r="L291" s="1" t="s">
        <v>1220</v>
      </c>
      <c r="M291" s="1">
        <v>5.4607000000000003E-2</v>
      </c>
    </row>
    <row r="292" spans="10:13" x14ac:dyDescent="0.3">
      <c r="J292" s="1">
        <v>162</v>
      </c>
      <c r="K292" s="1" t="s">
        <v>238</v>
      </c>
      <c r="L292" s="1" t="s">
        <v>1257</v>
      </c>
      <c r="M292" s="1">
        <v>5.4462999999999998E-2</v>
      </c>
    </row>
    <row r="293" spans="10:13" x14ac:dyDescent="0.3">
      <c r="J293" s="1">
        <v>163</v>
      </c>
      <c r="K293" s="1" t="s">
        <v>238</v>
      </c>
      <c r="L293" s="1" t="s">
        <v>1260</v>
      </c>
      <c r="M293" s="1">
        <v>5.4288000000000003E-2</v>
      </c>
    </row>
    <row r="294" spans="10:13" x14ac:dyDescent="0.3">
      <c r="J294" s="1">
        <v>164</v>
      </c>
      <c r="K294" s="1" t="s">
        <v>238</v>
      </c>
      <c r="L294" s="1" t="s">
        <v>1260</v>
      </c>
      <c r="M294" s="1">
        <v>5.4087999999999997E-2</v>
      </c>
    </row>
    <row r="295" spans="10:13" x14ac:dyDescent="0.3">
      <c r="J295" s="1">
        <v>165</v>
      </c>
      <c r="K295" s="1" t="s">
        <v>238</v>
      </c>
      <c r="L295" s="1" t="s">
        <v>1260</v>
      </c>
      <c r="M295" s="1">
        <v>5.3863000000000001E-2</v>
      </c>
    </row>
    <row r="296" spans="10:13" x14ac:dyDescent="0.3">
      <c r="J296" s="1">
        <v>166</v>
      </c>
      <c r="K296" s="1" t="s">
        <v>238</v>
      </c>
      <c r="L296" s="1" t="s">
        <v>1260</v>
      </c>
      <c r="M296" s="1">
        <v>5.3616999999999998E-2</v>
      </c>
    </row>
    <row r="297" spans="10:13" x14ac:dyDescent="0.3">
      <c r="J297" s="1">
        <v>167</v>
      </c>
      <c r="K297" s="1" t="s">
        <v>238</v>
      </c>
      <c r="L297" s="1" t="s">
        <v>1260</v>
      </c>
      <c r="M297" s="1">
        <v>5.3351000000000003E-2</v>
      </c>
    </row>
    <row r="298" spans="10:13" x14ac:dyDescent="0.3">
      <c r="J298" s="1">
        <v>168</v>
      </c>
      <c r="K298" s="1" t="s">
        <v>238</v>
      </c>
      <c r="L298" s="1" t="s">
        <v>1260</v>
      </c>
      <c r="M298" s="1">
        <v>5.3067000000000003E-2</v>
      </c>
    </row>
    <row r="299" spans="10:13" x14ac:dyDescent="0.3">
      <c r="J299" s="1">
        <v>169</v>
      </c>
      <c r="K299" s="1" t="s">
        <v>238</v>
      </c>
      <c r="L299" s="1" t="s">
        <v>1260</v>
      </c>
      <c r="M299" s="1">
        <v>5.2768000000000002E-2</v>
      </c>
    </row>
    <row r="300" spans="10:13" x14ac:dyDescent="0.3">
      <c r="J300" s="1">
        <v>170</v>
      </c>
      <c r="K300" s="1" t="s">
        <v>238</v>
      </c>
      <c r="L300" s="1" t="s">
        <v>1272</v>
      </c>
      <c r="M300" s="1">
        <v>5.2453E-2</v>
      </c>
    </row>
    <row r="301" spans="10:13" x14ac:dyDescent="0.3">
      <c r="J301" s="1">
        <v>171</v>
      </c>
      <c r="K301" s="1" t="s">
        <v>238</v>
      </c>
      <c r="L301" s="1" t="s">
        <v>1272</v>
      </c>
      <c r="M301" s="1">
        <v>5.2124999999999998E-2</v>
      </c>
    </row>
    <row r="302" spans="10:13" x14ac:dyDescent="0.3">
      <c r="J302" s="1">
        <v>172</v>
      </c>
      <c r="K302" s="1" t="s">
        <v>238</v>
      </c>
      <c r="L302" s="1" t="s">
        <v>1272</v>
      </c>
      <c r="M302" s="1">
        <v>5.1783999999999997E-2</v>
      </c>
    </row>
    <row r="303" spans="10:13" x14ac:dyDescent="0.3">
      <c r="J303" s="1">
        <v>173</v>
      </c>
      <c r="K303" s="1" t="s">
        <v>238</v>
      </c>
      <c r="L303" s="1" t="s">
        <v>1272</v>
      </c>
      <c r="M303" s="1">
        <v>5.1431999999999999E-2</v>
      </c>
    </row>
    <row r="304" spans="10:13" x14ac:dyDescent="0.3">
      <c r="J304" s="1">
        <v>174</v>
      </c>
      <c r="K304" s="1" t="s">
        <v>238</v>
      </c>
      <c r="L304" s="1" t="s">
        <v>1272</v>
      </c>
      <c r="M304" s="1">
        <v>5.1068000000000002E-2</v>
      </c>
    </row>
    <row r="305" spans="10:13" x14ac:dyDescent="0.3">
      <c r="J305" s="1">
        <v>175</v>
      </c>
      <c r="K305" s="1" t="s">
        <v>238</v>
      </c>
      <c r="L305" s="1" t="s">
        <v>1272</v>
      </c>
      <c r="M305" s="1">
        <v>5.0694000000000003E-2</v>
      </c>
    </row>
    <row r="306" spans="10:13" x14ac:dyDescent="0.3">
      <c r="J306" s="1">
        <v>176</v>
      </c>
      <c r="K306" s="1" t="s">
        <v>238</v>
      </c>
      <c r="L306" s="1" t="s">
        <v>1272</v>
      </c>
      <c r="M306" s="1">
        <v>5.0311000000000002E-2</v>
      </c>
    </row>
    <row r="307" spans="10:13" x14ac:dyDescent="0.3">
      <c r="J307" s="1">
        <v>177</v>
      </c>
      <c r="K307" s="1" t="s">
        <v>238</v>
      </c>
      <c r="L307" s="1" t="s">
        <v>1287</v>
      </c>
      <c r="M307" s="1">
        <v>4.8682000000000003E-2</v>
      </c>
    </row>
    <row r="308" spans="10:13" x14ac:dyDescent="0.3">
      <c r="M308" s="1">
        <f>SUM(M185:M307)</f>
        <v>30.318709999999982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intro</vt:lpstr>
      <vt:lpstr>A. Thermody. result (all suite)</vt:lpstr>
      <vt:lpstr>B. LLD classification</vt:lpstr>
      <vt:lpstr>C. Basanite FC 10kbar</vt:lpstr>
      <vt:lpstr>D. Nephelinite FC 10kbar</vt:lpstr>
      <vt:lpstr>E. Alkali basalt FC 10kbar</vt:lpstr>
      <vt:lpstr>F. Basanite FC 5 kbar</vt:lpstr>
      <vt:lpstr>G. Phonotephrite FC 5 kbar</vt:lpstr>
      <vt:lpstr>H. Alk. basalt FC 5kbar</vt:lpstr>
      <vt:lpstr>I. Phases of Basanite FC 10kbar</vt:lpstr>
      <vt:lpstr>J. Phases Nephelinite FC 10kbar</vt:lpstr>
      <vt:lpstr>K. Phases Alk. basalt FC 10kbar</vt:lpstr>
      <vt:lpstr>L. Phases of Basanite FC 5 kbar</vt:lpstr>
      <vt:lpstr>M. Phases Phonotephrite FC 5kb</vt:lpstr>
      <vt:lpstr>N. Phases Alk. basalt FC 5kbar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2022-03-18T12:26:27Z</dcterms:created>
  <dcterms:modified xsi:type="dcterms:W3CDTF">2023-05-17T02:36:16Z</dcterms:modified>
</cp:coreProperties>
</file>